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641" i="3" l="1"/>
  <c r="F1641" i="3"/>
  <c r="K1641" i="3" s="1"/>
  <c r="G1641" i="3"/>
  <c r="H1641" i="3"/>
  <c r="I1641" i="3"/>
  <c r="J1641" i="3"/>
  <c r="E1642" i="3"/>
  <c r="F1642" i="3"/>
  <c r="G1642" i="3"/>
  <c r="H1642" i="3"/>
  <c r="I1642" i="3"/>
  <c r="J1642" i="3"/>
  <c r="K1642" i="3"/>
  <c r="L1642" i="3"/>
  <c r="AB1642" i="3"/>
  <c r="AR1642" i="3"/>
  <c r="BH1642" i="3"/>
  <c r="E1643" i="3"/>
  <c r="F1643" i="3"/>
  <c r="K1643" i="3" s="1"/>
  <c r="G1643" i="3"/>
  <c r="H1643" i="3"/>
  <c r="I1643" i="3"/>
  <c r="J1643" i="3"/>
  <c r="E1644" i="3"/>
  <c r="K1644" i="3" s="1"/>
  <c r="F1644" i="3"/>
  <c r="G1644" i="3"/>
  <c r="H1644" i="3"/>
  <c r="I1644" i="3"/>
  <c r="J1644" i="3"/>
  <c r="L1644" i="3"/>
  <c r="AB1644" i="3"/>
  <c r="AR1644" i="3"/>
  <c r="BH1644" i="3"/>
  <c r="E1645" i="3"/>
  <c r="F1645" i="3"/>
  <c r="K1645" i="3" s="1"/>
  <c r="G1645" i="3"/>
  <c r="H1645" i="3"/>
  <c r="I1645" i="3"/>
  <c r="J1645" i="3"/>
  <c r="E1646" i="3"/>
  <c r="K1646" i="3" s="1"/>
  <c r="F1646" i="3"/>
  <c r="G1646" i="3"/>
  <c r="H1646" i="3"/>
  <c r="I1646" i="3"/>
  <c r="J1646" i="3"/>
  <c r="L1646" i="3"/>
  <c r="AB1646" i="3"/>
  <c r="AR1646" i="3"/>
  <c r="BH1646" i="3"/>
  <c r="E1647" i="3"/>
  <c r="F1647" i="3"/>
  <c r="G1647" i="3"/>
  <c r="H1647" i="3"/>
  <c r="I1647" i="3"/>
  <c r="J1647" i="3"/>
  <c r="K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K1649" i="3"/>
  <c r="M1649" i="3" s="1"/>
  <c r="L1649" i="3"/>
  <c r="P1649" i="3" s="1"/>
  <c r="T1649" i="3"/>
  <c r="X1649" i="3"/>
  <c r="AB1649" i="3"/>
  <c r="AJ1649" i="3"/>
  <c r="AN1649" i="3"/>
  <c r="AR1649" i="3"/>
  <c r="AZ1649" i="3"/>
  <c r="BD1649" i="3"/>
  <c r="BH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K1651" i="3"/>
  <c r="L1651" i="3"/>
  <c r="AG1651" i="3"/>
  <c r="AW1651" i="3"/>
  <c r="E1652" i="3"/>
  <c r="F1652" i="3"/>
  <c r="G1652" i="3"/>
  <c r="H1652" i="3"/>
  <c r="I1652" i="3"/>
  <c r="L1652" i="3" s="1"/>
  <c r="J1652" i="3"/>
  <c r="K1652" i="3"/>
  <c r="O1652" i="3"/>
  <c r="AA1652" i="3"/>
  <c r="AE1652" i="3"/>
  <c r="AM1652" i="3"/>
  <c r="AQ1652" i="3"/>
  <c r="AU1652" i="3"/>
  <c r="BC1652" i="3"/>
  <c r="BG1652" i="3"/>
  <c r="E1653" i="3"/>
  <c r="F1653" i="3"/>
  <c r="G1653" i="3"/>
  <c r="H1653" i="3"/>
  <c r="I1653" i="3"/>
  <c r="L1653" i="3" s="1"/>
  <c r="S1653" i="3" s="1"/>
  <c r="J1653" i="3"/>
  <c r="K1653" i="3"/>
  <c r="M1653" i="3"/>
  <c r="O1653" i="3"/>
  <c r="U1653" i="3"/>
  <c r="W1653" i="3"/>
  <c r="AC1653" i="3"/>
  <c r="AE1653" i="3"/>
  <c r="AK1653" i="3"/>
  <c r="AM1653" i="3"/>
  <c r="AS1653" i="3"/>
  <c r="AU1653" i="3"/>
  <c r="BA1653" i="3"/>
  <c r="BC1653" i="3"/>
  <c r="BI1653" i="3"/>
  <c r="E1654" i="3"/>
  <c r="F1654" i="3"/>
  <c r="G1654" i="3"/>
  <c r="H1654" i="3"/>
  <c r="I1654" i="3"/>
  <c r="L1654" i="3" s="1"/>
  <c r="J1654" i="3"/>
  <c r="K1654" i="3"/>
  <c r="M1654" i="3" s="1"/>
  <c r="Q1654" i="3"/>
  <c r="S1654" i="3"/>
  <c r="Y1654" i="3"/>
  <c r="AA1654" i="3"/>
  <c r="AG1654" i="3"/>
  <c r="AI1654" i="3"/>
  <c r="AO1654" i="3"/>
  <c r="AQ1654" i="3"/>
  <c r="AW1654" i="3"/>
  <c r="AY1654" i="3"/>
  <c r="BE1654" i="3"/>
  <c r="BG1654" i="3"/>
  <c r="E1655" i="3"/>
  <c r="K1655" i="3" s="1"/>
  <c r="F1655" i="3"/>
  <c r="G1655" i="3"/>
  <c r="H1655" i="3"/>
  <c r="I1655" i="3"/>
  <c r="L1655" i="3" s="1"/>
  <c r="J1655" i="3"/>
  <c r="AC1655" i="3"/>
  <c r="AK1655" i="3"/>
  <c r="BI1655" i="3"/>
  <c r="E1656" i="3"/>
  <c r="F1656" i="3"/>
  <c r="G1656" i="3"/>
  <c r="H1656" i="3"/>
  <c r="I1656" i="3"/>
  <c r="L1656" i="3" s="1"/>
  <c r="J1656" i="3"/>
  <c r="K1656" i="3"/>
  <c r="M1656" i="3" s="1"/>
  <c r="Q1656" i="3"/>
  <c r="R1656" i="3"/>
  <c r="V1656" i="3"/>
  <c r="W1656" i="3"/>
  <c r="AA1656" i="3"/>
  <c r="AC1656" i="3"/>
  <c r="AG1656" i="3"/>
  <c r="AH1656" i="3"/>
  <c r="AL1656" i="3"/>
  <c r="AM1656" i="3"/>
  <c r="AQ1656" i="3"/>
  <c r="AS1656" i="3"/>
  <c r="AW1656" i="3"/>
  <c r="AX1656" i="3"/>
  <c r="BB1656" i="3"/>
  <c r="BC1656" i="3"/>
  <c r="BG1656" i="3"/>
  <c r="BI1656" i="3"/>
  <c r="E1657" i="3"/>
  <c r="F1657" i="3"/>
  <c r="G1657" i="3"/>
  <c r="H1657" i="3"/>
  <c r="I1657" i="3"/>
  <c r="J1657" i="3"/>
  <c r="K1657" i="3"/>
  <c r="P1657" i="3" s="1"/>
  <c r="L1657" i="3"/>
  <c r="U1657" i="3" s="1"/>
  <c r="Q1657" i="3"/>
  <c r="W1657" i="3"/>
  <c r="AB1657" i="3"/>
  <c r="AG1657" i="3"/>
  <c r="AM1657" i="3"/>
  <c r="AR1657" i="3"/>
  <c r="AW1657" i="3"/>
  <c r="BC1657" i="3"/>
  <c r="BH1657" i="3"/>
  <c r="E1658" i="3"/>
  <c r="F1658" i="3"/>
  <c r="G1658" i="3"/>
  <c r="H1658" i="3"/>
  <c r="I1658" i="3"/>
  <c r="J1658" i="3"/>
  <c r="K1658" i="3"/>
  <c r="E1659" i="3"/>
  <c r="F1659" i="3"/>
  <c r="G1659" i="3"/>
  <c r="H1659" i="3"/>
  <c r="I1659" i="3"/>
  <c r="J1659" i="3"/>
  <c r="K1659" i="3"/>
  <c r="T1659" i="3" s="1"/>
  <c r="L1659" i="3"/>
  <c r="P1659" i="3"/>
  <c r="S1659" i="3"/>
  <c r="X1659" i="3"/>
  <c r="AA1659" i="3"/>
  <c r="AB1659" i="3"/>
  <c r="AE1659" i="3"/>
  <c r="AF1659" i="3"/>
  <c r="AH1659" i="3"/>
  <c r="AJ1659" i="3"/>
  <c r="AL1659" i="3"/>
  <c r="AM1659" i="3"/>
  <c r="AP1659" i="3"/>
  <c r="AQ1659" i="3"/>
  <c r="AR1659" i="3"/>
  <c r="AU1659" i="3"/>
  <c r="AV1659" i="3"/>
  <c r="AX1659" i="3"/>
  <c r="AZ1659" i="3"/>
  <c r="BB1659" i="3"/>
  <c r="BC1659" i="3"/>
  <c r="BF1659" i="3"/>
  <c r="BG1659" i="3"/>
  <c r="BH1659" i="3"/>
  <c r="E1660" i="3"/>
  <c r="F1660" i="3"/>
  <c r="G1660" i="3"/>
  <c r="H1660" i="3"/>
  <c r="I1660" i="3"/>
  <c r="J1660" i="3"/>
  <c r="L1660" i="3" s="1"/>
  <c r="E1661" i="3"/>
  <c r="K1661" i="3" s="1"/>
  <c r="F1661" i="3"/>
  <c r="G1661" i="3"/>
  <c r="H1661" i="3"/>
  <c r="I1661" i="3"/>
  <c r="J1661" i="3"/>
  <c r="L1661" i="3"/>
  <c r="E1662" i="3"/>
  <c r="F1662" i="3"/>
  <c r="K1662" i="3" s="1"/>
  <c r="G1662" i="3"/>
  <c r="H1662" i="3"/>
  <c r="I1662" i="3"/>
  <c r="J1662" i="3"/>
  <c r="L1662" i="3" s="1"/>
  <c r="E1663" i="3"/>
  <c r="K1663" i="3" s="1"/>
  <c r="F1663" i="3"/>
  <c r="G1663" i="3"/>
  <c r="H1663" i="3"/>
  <c r="I1663" i="3"/>
  <c r="J1663" i="3"/>
  <c r="L1663" i="3"/>
  <c r="E1664" i="3"/>
  <c r="F1664" i="3"/>
  <c r="K1664" i="3" s="1"/>
  <c r="G1664" i="3"/>
  <c r="H1664" i="3"/>
  <c r="I1664" i="3"/>
  <c r="J1664" i="3"/>
  <c r="L1664" i="3" s="1"/>
  <c r="E1665" i="3"/>
  <c r="K1665" i="3" s="1"/>
  <c r="F1665" i="3"/>
  <c r="G1665" i="3"/>
  <c r="H1665" i="3"/>
  <c r="I1665" i="3"/>
  <c r="J1665" i="3"/>
  <c r="L1665" i="3"/>
  <c r="E1666" i="3"/>
  <c r="F1666" i="3"/>
  <c r="K1666" i="3" s="1"/>
  <c r="G1666" i="3"/>
  <c r="H1666" i="3"/>
  <c r="I1666" i="3"/>
  <c r="J1666" i="3"/>
  <c r="L1666" i="3" s="1"/>
  <c r="N1666" i="3"/>
  <c r="V1666" i="3"/>
  <c r="Z1666" i="3"/>
  <c r="AD1666" i="3"/>
  <c r="AL1666" i="3"/>
  <c r="AP1666" i="3"/>
  <c r="AT1666" i="3"/>
  <c r="BB1666" i="3"/>
  <c r="BF1666" i="3"/>
  <c r="E1667" i="3"/>
  <c r="K1667" i="3" s="1"/>
  <c r="X1667" i="3" s="1"/>
  <c r="F1667" i="3"/>
  <c r="G1667" i="3"/>
  <c r="H1667" i="3"/>
  <c r="I1667" i="3"/>
  <c r="J1667" i="3"/>
  <c r="L1667" i="3"/>
  <c r="T1667" i="3" s="1"/>
  <c r="AB1667" i="3"/>
  <c r="AR1667" i="3"/>
  <c r="BH1667" i="3"/>
  <c r="E1668" i="3"/>
  <c r="F1668" i="3"/>
  <c r="K1668" i="3" s="1"/>
  <c r="G1668" i="3"/>
  <c r="H1668" i="3"/>
  <c r="I1668" i="3"/>
  <c r="J1668" i="3"/>
  <c r="L1668" i="3" s="1"/>
  <c r="N1668" i="3"/>
  <c r="Z1668" i="3"/>
  <c r="AD1668" i="3"/>
  <c r="AP1668" i="3"/>
  <c r="AT1668" i="3"/>
  <c r="BF1668" i="3"/>
  <c r="E1669" i="3"/>
  <c r="K1669" i="3" s="1"/>
  <c r="F1669" i="3"/>
  <c r="G1669" i="3"/>
  <c r="H1669" i="3"/>
  <c r="I1669" i="3"/>
  <c r="J1669" i="3"/>
  <c r="L1669" i="3" s="1"/>
  <c r="E1670" i="3"/>
  <c r="F1670" i="3"/>
  <c r="K1670" i="3" s="1"/>
  <c r="G1670" i="3"/>
  <c r="H1670" i="3"/>
  <c r="I1670" i="3"/>
  <c r="J1670" i="3"/>
  <c r="L1670" i="3"/>
  <c r="E1671" i="3"/>
  <c r="F1671" i="3"/>
  <c r="K1671" i="3" s="1"/>
  <c r="G1671" i="3"/>
  <c r="H1671" i="3"/>
  <c r="I1671" i="3"/>
  <c r="J1671" i="3"/>
  <c r="L1671" i="3" s="1"/>
  <c r="E1672" i="3"/>
  <c r="K1672" i="3" s="1"/>
  <c r="F1672" i="3"/>
  <c r="G1672" i="3"/>
  <c r="H1672" i="3"/>
  <c r="I1672" i="3"/>
  <c r="J1672" i="3"/>
  <c r="L1672" i="3"/>
  <c r="E1673" i="3"/>
  <c r="F1673" i="3"/>
  <c r="K1673" i="3" s="1"/>
  <c r="G1673" i="3"/>
  <c r="H1673" i="3"/>
  <c r="I1673" i="3"/>
  <c r="J1673" i="3"/>
  <c r="L1673" i="3" s="1"/>
  <c r="E1674" i="3"/>
  <c r="K1674" i="3" s="1"/>
  <c r="F1674" i="3"/>
  <c r="G1674" i="3"/>
  <c r="H1674" i="3"/>
  <c r="I1674" i="3"/>
  <c r="J1674" i="3"/>
  <c r="L1674" i="3"/>
  <c r="E1675" i="3"/>
  <c r="F1675" i="3"/>
  <c r="K1675" i="3" s="1"/>
  <c r="G1675" i="3"/>
  <c r="H1675" i="3"/>
  <c r="I1675" i="3"/>
  <c r="J1675" i="3"/>
  <c r="L1675" i="3" s="1"/>
  <c r="E1676" i="3"/>
  <c r="K1676" i="3" s="1"/>
  <c r="F1676" i="3"/>
  <c r="G1676" i="3"/>
  <c r="H1676" i="3"/>
  <c r="I1676" i="3"/>
  <c r="J1676" i="3"/>
  <c r="L1676" i="3"/>
  <c r="E1677" i="3"/>
  <c r="F1677" i="3"/>
  <c r="K1677" i="3" s="1"/>
  <c r="G1677" i="3"/>
  <c r="H1677" i="3"/>
  <c r="I1677" i="3"/>
  <c r="J1677" i="3"/>
  <c r="L1677" i="3" s="1"/>
  <c r="E1678" i="3"/>
  <c r="K1678" i="3" s="1"/>
  <c r="F1678" i="3"/>
  <c r="G1678" i="3"/>
  <c r="H1678" i="3"/>
  <c r="I1678" i="3"/>
  <c r="J1678" i="3"/>
  <c r="L1678" i="3"/>
  <c r="E1679" i="3"/>
  <c r="F1679" i="3"/>
  <c r="K1679" i="3" s="1"/>
  <c r="G1679" i="3"/>
  <c r="H1679" i="3"/>
  <c r="I1679" i="3"/>
  <c r="J1679" i="3"/>
  <c r="L1679" i="3" s="1"/>
  <c r="E1680" i="3"/>
  <c r="K1680" i="3" s="1"/>
  <c r="R1680" i="3" s="1"/>
  <c r="F1680" i="3"/>
  <c r="G1680" i="3"/>
  <c r="H1680" i="3"/>
  <c r="I1680" i="3"/>
  <c r="J1680" i="3"/>
  <c r="L1680" i="3"/>
  <c r="N1680" i="3" s="1"/>
  <c r="T1680" i="3"/>
  <c r="AB1680" i="3"/>
  <c r="AJ1680" i="3"/>
  <c r="AR1680" i="3"/>
  <c r="AZ1680" i="3"/>
  <c r="BH1680" i="3"/>
  <c r="E1681" i="3"/>
  <c r="F1681" i="3"/>
  <c r="K1681" i="3" s="1"/>
  <c r="G1681" i="3"/>
  <c r="H1681" i="3"/>
  <c r="I1681" i="3"/>
  <c r="J1681" i="3"/>
  <c r="L1681" i="3" s="1"/>
  <c r="E1682" i="3"/>
  <c r="K1682" i="3" s="1"/>
  <c r="F1682" i="3"/>
  <c r="G1682" i="3"/>
  <c r="H1682" i="3"/>
  <c r="I1682" i="3"/>
  <c r="J1682" i="3"/>
  <c r="L1682" i="3"/>
  <c r="E1683" i="3"/>
  <c r="F1683" i="3"/>
  <c r="K1683" i="3" s="1"/>
  <c r="G1683" i="3"/>
  <c r="H1683" i="3"/>
  <c r="I1683" i="3"/>
  <c r="J1683" i="3"/>
  <c r="L1683" i="3" s="1"/>
  <c r="E1684" i="3"/>
  <c r="K1684" i="3" s="1"/>
  <c r="F1684" i="3"/>
  <c r="G1684" i="3"/>
  <c r="H1684" i="3"/>
  <c r="I1684" i="3"/>
  <c r="J1684" i="3"/>
  <c r="L1684" i="3"/>
  <c r="E1685" i="3"/>
  <c r="F1685" i="3"/>
  <c r="K1685" i="3" s="1"/>
  <c r="G1685" i="3"/>
  <c r="H1685" i="3"/>
  <c r="I1685" i="3"/>
  <c r="J1685" i="3"/>
  <c r="L1685" i="3" s="1"/>
  <c r="E1686" i="3"/>
  <c r="K1686" i="3" s="1"/>
  <c r="F1686" i="3"/>
  <c r="G1686" i="3"/>
  <c r="H1686" i="3"/>
  <c r="I1686" i="3"/>
  <c r="J1686" i="3"/>
  <c r="L1686" i="3"/>
  <c r="E1687" i="3"/>
  <c r="F1687" i="3"/>
  <c r="K1687" i="3" s="1"/>
  <c r="G1687" i="3"/>
  <c r="H1687" i="3"/>
  <c r="I1687" i="3"/>
  <c r="J1687" i="3"/>
  <c r="L1687" i="3" s="1"/>
  <c r="E1688" i="3"/>
  <c r="K1688" i="3" s="1"/>
  <c r="F1688" i="3"/>
  <c r="G1688" i="3"/>
  <c r="H1688" i="3"/>
  <c r="I1688" i="3"/>
  <c r="J1688" i="3"/>
  <c r="L1688" i="3"/>
  <c r="E1689" i="3"/>
  <c r="F1689" i="3"/>
  <c r="K1689" i="3" s="1"/>
  <c r="G1689" i="3"/>
  <c r="H1689" i="3"/>
  <c r="I1689" i="3"/>
  <c r="J1689" i="3"/>
  <c r="L1689" i="3" s="1"/>
  <c r="Z1689" i="3"/>
  <c r="AP1689" i="3"/>
  <c r="BF1689" i="3"/>
  <c r="E1690" i="3"/>
  <c r="K1690" i="3" s="1"/>
  <c r="F1690" i="3"/>
  <c r="G1690" i="3"/>
  <c r="H1690" i="3"/>
  <c r="L1690" i="3" s="1"/>
  <c r="I1690" i="3"/>
  <c r="J1690" i="3"/>
  <c r="E1691" i="3"/>
  <c r="F1691" i="3"/>
  <c r="K1691" i="3" s="1"/>
  <c r="G1691" i="3"/>
  <c r="H1691" i="3"/>
  <c r="I1691" i="3"/>
  <c r="J1691" i="3"/>
  <c r="L1691" i="3" s="1"/>
  <c r="E1692" i="3"/>
  <c r="F1692" i="3"/>
  <c r="K1692" i="3" s="1"/>
  <c r="G1692" i="3"/>
  <c r="H1692" i="3"/>
  <c r="L1692" i="3" s="1"/>
  <c r="I1692" i="3"/>
  <c r="J1692" i="3"/>
  <c r="E1693" i="3"/>
  <c r="F1693" i="3"/>
  <c r="K1693" i="3" s="1"/>
  <c r="G1693" i="3"/>
  <c r="H1693" i="3"/>
  <c r="I1693" i="3"/>
  <c r="J1693" i="3"/>
  <c r="L1693" i="3" s="1"/>
  <c r="E1694" i="3"/>
  <c r="F1694" i="3"/>
  <c r="K1694" i="3" s="1"/>
  <c r="G1694" i="3"/>
  <c r="H1694" i="3"/>
  <c r="I1694" i="3"/>
  <c r="J1694" i="3"/>
  <c r="L1694" i="3"/>
  <c r="E1695" i="3"/>
  <c r="F1695" i="3"/>
  <c r="K1695" i="3" s="1"/>
  <c r="G1695" i="3"/>
  <c r="H1695" i="3"/>
  <c r="I1695" i="3"/>
  <c r="J1695" i="3"/>
  <c r="L1695" i="3" s="1"/>
  <c r="E1696" i="3"/>
  <c r="F1696" i="3"/>
  <c r="K1696" i="3" s="1"/>
  <c r="G1696" i="3"/>
  <c r="H1696" i="3"/>
  <c r="I1696" i="3"/>
  <c r="J1696" i="3"/>
  <c r="L1696" i="3"/>
  <c r="E1697" i="3"/>
  <c r="F1697" i="3"/>
  <c r="K1697" i="3" s="1"/>
  <c r="G1697" i="3"/>
  <c r="H1697" i="3"/>
  <c r="I1697" i="3"/>
  <c r="J1697" i="3"/>
  <c r="L1697" i="3" s="1"/>
  <c r="E1698" i="3"/>
  <c r="K1698" i="3" s="1"/>
  <c r="F1698" i="3"/>
  <c r="G1698" i="3"/>
  <c r="H1698" i="3"/>
  <c r="I1698" i="3"/>
  <c r="J1698" i="3"/>
  <c r="L1698" i="3"/>
  <c r="E1699" i="3"/>
  <c r="F1699" i="3"/>
  <c r="K1699" i="3" s="1"/>
  <c r="G1699" i="3"/>
  <c r="H1699" i="3"/>
  <c r="I1699" i="3"/>
  <c r="J1699" i="3"/>
  <c r="L1699" i="3" s="1"/>
  <c r="E1700" i="3"/>
  <c r="F1700" i="3"/>
  <c r="K1700" i="3" s="1"/>
  <c r="G1700" i="3"/>
  <c r="H1700" i="3"/>
  <c r="I1700" i="3"/>
  <c r="J1700" i="3"/>
  <c r="L1700" i="3"/>
  <c r="E1701" i="3"/>
  <c r="F1701" i="3"/>
  <c r="K1701" i="3" s="1"/>
  <c r="G1701" i="3"/>
  <c r="H1701" i="3"/>
  <c r="I1701" i="3"/>
  <c r="J1701" i="3"/>
  <c r="L1701" i="3" s="1"/>
  <c r="E1702" i="3"/>
  <c r="F1702" i="3"/>
  <c r="K1702" i="3" s="1"/>
  <c r="G1702" i="3"/>
  <c r="H1702" i="3"/>
  <c r="I1702" i="3"/>
  <c r="J1702" i="3"/>
  <c r="L1702" i="3"/>
  <c r="E1703" i="3"/>
  <c r="F1703" i="3"/>
  <c r="K1703" i="3" s="1"/>
  <c r="G1703" i="3"/>
  <c r="H1703" i="3"/>
  <c r="I1703" i="3"/>
  <c r="J1703" i="3"/>
  <c r="L1703" i="3" s="1"/>
  <c r="E1704" i="3"/>
  <c r="F1704" i="3"/>
  <c r="K1704" i="3" s="1"/>
  <c r="AF1704" i="3" s="1"/>
  <c r="G1704" i="3"/>
  <c r="H1704" i="3"/>
  <c r="I1704" i="3"/>
  <c r="J1704" i="3"/>
  <c r="L1704" i="3"/>
  <c r="T1704" i="3"/>
  <c r="AB1704" i="3"/>
  <c r="AJ1704" i="3"/>
  <c r="AR1704" i="3"/>
  <c r="AZ1704" i="3"/>
  <c r="BH1704" i="3"/>
  <c r="E1705" i="3"/>
  <c r="F1705" i="3"/>
  <c r="K1705" i="3" s="1"/>
  <c r="R1705" i="3" s="1"/>
  <c r="G1705" i="3"/>
  <c r="H1705" i="3"/>
  <c r="I1705" i="3"/>
  <c r="J1705" i="3"/>
  <c r="L1705" i="3" s="1"/>
  <c r="N1705" i="3"/>
  <c r="Z1705" i="3"/>
  <c r="AD1705" i="3"/>
  <c r="AP1705" i="3"/>
  <c r="AT1705" i="3"/>
  <c r="BF1705" i="3"/>
  <c r="E1706" i="3"/>
  <c r="F1706" i="3"/>
  <c r="K1706" i="3" s="1"/>
  <c r="N1706" i="3" s="1"/>
  <c r="G1706" i="3"/>
  <c r="H1706" i="3"/>
  <c r="I1706" i="3"/>
  <c r="J1706" i="3"/>
  <c r="L1706" i="3"/>
  <c r="R1706" i="3" s="1"/>
  <c r="T1706" i="3"/>
  <c r="AB1706" i="3"/>
  <c r="AJ1706" i="3"/>
  <c r="AR1706" i="3"/>
  <c r="AZ1706" i="3"/>
  <c r="BH1706" i="3"/>
  <c r="E1707" i="3"/>
  <c r="F1707" i="3"/>
  <c r="K1707" i="3" s="1"/>
  <c r="G1707" i="3"/>
  <c r="H1707" i="3"/>
  <c r="L1707" i="3" s="1"/>
  <c r="I1707" i="3"/>
  <c r="J1707" i="3"/>
  <c r="E1708" i="3"/>
  <c r="F1708" i="3"/>
  <c r="K1708" i="3" s="1"/>
  <c r="M1708" i="3" s="1"/>
  <c r="G1708" i="3"/>
  <c r="H1708" i="3"/>
  <c r="I1708" i="3"/>
  <c r="J1708" i="3"/>
  <c r="L1708" i="3"/>
  <c r="O1708" i="3" s="1"/>
  <c r="P1708" i="3"/>
  <c r="T1708" i="3"/>
  <c r="X1708" i="3"/>
  <c r="AB1708" i="3"/>
  <c r="AF1708" i="3"/>
  <c r="AJ1708" i="3"/>
  <c r="AN1708" i="3"/>
  <c r="AR1708" i="3"/>
  <c r="AV1708" i="3"/>
  <c r="AZ1708" i="3"/>
  <c r="BD1708" i="3"/>
  <c r="BH1708" i="3"/>
  <c r="E1709" i="3"/>
  <c r="K1709" i="3" s="1"/>
  <c r="F1709" i="3"/>
  <c r="G1709" i="3"/>
  <c r="H1709" i="3"/>
  <c r="I1709" i="3"/>
  <c r="L1709" i="3" s="1"/>
  <c r="J1709" i="3"/>
  <c r="E1710" i="3"/>
  <c r="F1710" i="3"/>
  <c r="G1710" i="3"/>
  <c r="H1710" i="3"/>
  <c r="I1710" i="3"/>
  <c r="J1710" i="3"/>
  <c r="K1710" i="3"/>
  <c r="M1710" i="3" s="1"/>
  <c r="L1710" i="3"/>
  <c r="O1710" i="3" s="1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E1711" i="3"/>
  <c r="K1711" i="3" s="1"/>
  <c r="F1711" i="3"/>
  <c r="G1711" i="3"/>
  <c r="H1711" i="3"/>
  <c r="I1711" i="3"/>
  <c r="L1711" i="3" s="1"/>
  <c r="J1711" i="3"/>
  <c r="E1712" i="3"/>
  <c r="F1712" i="3"/>
  <c r="G1712" i="3"/>
  <c r="H1712" i="3"/>
  <c r="I1712" i="3"/>
  <c r="J1712" i="3"/>
  <c r="K1712" i="3"/>
  <c r="M1712" i="3" s="1"/>
  <c r="L1712" i="3"/>
  <c r="O1712" i="3" s="1"/>
  <c r="P1712" i="3"/>
  <c r="T1712" i="3"/>
  <c r="X1712" i="3"/>
  <c r="AB1712" i="3"/>
  <c r="AF1712" i="3"/>
  <c r="AJ1712" i="3"/>
  <c r="AN1712" i="3"/>
  <c r="AR1712" i="3"/>
  <c r="AV1712" i="3"/>
  <c r="AZ1712" i="3"/>
  <c r="BD1712" i="3"/>
  <c r="BH1712" i="3"/>
  <c r="E1713" i="3"/>
  <c r="K1713" i="3" s="1"/>
  <c r="F1713" i="3"/>
  <c r="G1713" i="3"/>
  <c r="H1713" i="3"/>
  <c r="I1713" i="3"/>
  <c r="L1713" i="3" s="1"/>
  <c r="J1713" i="3"/>
  <c r="E1714" i="3"/>
  <c r="F1714" i="3"/>
  <c r="G1714" i="3"/>
  <c r="H1714" i="3"/>
  <c r="I1714" i="3"/>
  <c r="J1714" i="3"/>
  <c r="K1714" i="3"/>
  <c r="M1714" i="3" s="1"/>
  <c r="L1714" i="3"/>
  <c r="O1714" i="3" s="1"/>
  <c r="P1714" i="3"/>
  <c r="T1714" i="3"/>
  <c r="X1714" i="3"/>
  <c r="AB1714" i="3"/>
  <c r="AF1714" i="3"/>
  <c r="AJ1714" i="3"/>
  <c r="AN1714" i="3"/>
  <c r="AR1714" i="3"/>
  <c r="AV1714" i="3"/>
  <c r="AZ1714" i="3"/>
  <c r="BD1714" i="3"/>
  <c r="BH1714" i="3"/>
  <c r="E1715" i="3"/>
  <c r="K1715" i="3" s="1"/>
  <c r="F1715" i="3"/>
  <c r="G1715" i="3"/>
  <c r="H1715" i="3"/>
  <c r="I1715" i="3"/>
  <c r="L1715" i="3" s="1"/>
  <c r="J1715" i="3"/>
  <c r="E1716" i="3"/>
  <c r="F1716" i="3"/>
  <c r="G1716" i="3"/>
  <c r="H1716" i="3"/>
  <c r="I1716" i="3"/>
  <c r="J1716" i="3"/>
  <c r="K1716" i="3"/>
  <c r="M1716" i="3" s="1"/>
  <c r="L1716" i="3"/>
  <c r="O1716" i="3" s="1"/>
  <c r="P1716" i="3"/>
  <c r="T1716" i="3"/>
  <c r="X1716" i="3"/>
  <c r="AB1716" i="3"/>
  <c r="AF1716" i="3"/>
  <c r="AJ1716" i="3"/>
  <c r="AN1716" i="3"/>
  <c r="AR1716" i="3"/>
  <c r="AV1716" i="3"/>
  <c r="AZ1716" i="3"/>
  <c r="BD1716" i="3"/>
  <c r="BH1716" i="3"/>
  <c r="E1717" i="3"/>
  <c r="K1717" i="3" s="1"/>
  <c r="F1717" i="3"/>
  <c r="G1717" i="3"/>
  <c r="H1717" i="3"/>
  <c r="I1717" i="3"/>
  <c r="L1717" i="3" s="1"/>
  <c r="J1717" i="3"/>
  <c r="E1718" i="3"/>
  <c r="F1718" i="3"/>
  <c r="G1718" i="3"/>
  <c r="H1718" i="3"/>
  <c r="I1718" i="3"/>
  <c r="J1718" i="3"/>
  <c r="K1718" i="3"/>
  <c r="M1718" i="3" s="1"/>
  <c r="L1718" i="3"/>
  <c r="O1718" i="3" s="1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E1719" i="3"/>
  <c r="K1719" i="3" s="1"/>
  <c r="F1719" i="3"/>
  <c r="G1719" i="3"/>
  <c r="H1719" i="3"/>
  <c r="I1719" i="3"/>
  <c r="L1719" i="3" s="1"/>
  <c r="J1719" i="3"/>
  <c r="E1720" i="3"/>
  <c r="F1720" i="3"/>
  <c r="G1720" i="3"/>
  <c r="H1720" i="3"/>
  <c r="I1720" i="3"/>
  <c r="J1720" i="3"/>
  <c r="K1720" i="3"/>
  <c r="M1720" i="3" s="1"/>
  <c r="L1720" i="3"/>
  <c r="O1720" i="3" s="1"/>
  <c r="P1720" i="3"/>
  <c r="T1720" i="3"/>
  <c r="X1720" i="3"/>
  <c r="AB1720" i="3"/>
  <c r="AF1720" i="3"/>
  <c r="AJ1720" i="3"/>
  <c r="AN1720" i="3"/>
  <c r="AR1720" i="3"/>
  <c r="AV1720" i="3"/>
  <c r="AZ1720" i="3"/>
  <c r="BD1720" i="3"/>
  <c r="BH1720" i="3"/>
  <c r="E1721" i="3"/>
  <c r="K1721" i="3" s="1"/>
  <c r="F1721" i="3"/>
  <c r="G1721" i="3"/>
  <c r="H1721" i="3"/>
  <c r="I1721" i="3"/>
  <c r="L1721" i="3" s="1"/>
  <c r="J1721" i="3"/>
  <c r="E1722" i="3"/>
  <c r="F1722" i="3"/>
  <c r="G1722" i="3"/>
  <c r="H1722" i="3"/>
  <c r="I1722" i="3"/>
  <c r="J1722" i="3"/>
  <c r="K1722" i="3"/>
  <c r="M1722" i="3" s="1"/>
  <c r="L1722" i="3"/>
  <c r="O1722" i="3" s="1"/>
  <c r="P1722" i="3"/>
  <c r="T1722" i="3"/>
  <c r="X1722" i="3"/>
  <c r="AB1722" i="3"/>
  <c r="AF1722" i="3"/>
  <c r="AJ1722" i="3"/>
  <c r="AN1722" i="3"/>
  <c r="AR1722" i="3"/>
  <c r="AV1722" i="3"/>
  <c r="AZ1722" i="3"/>
  <c r="BD1722" i="3"/>
  <c r="BH1722" i="3"/>
  <c r="E1723" i="3"/>
  <c r="K1723" i="3" s="1"/>
  <c r="F1723" i="3"/>
  <c r="G1723" i="3"/>
  <c r="H1723" i="3"/>
  <c r="I1723" i="3"/>
  <c r="L1723" i="3" s="1"/>
  <c r="J1723" i="3"/>
  <c r="E1724" i="3"/>
  <c r="F1724" i="3"/>
  <c r="G1724" i="3"/>
  <c r="H1724" i="3"/>
  <c r="I1724" i="3"/>
  <c r="J1724" i="3"/>
  <c r="K1724" i="3"/>
  <c r="M1724" i="3" s="1"/>
  <c r="L1724" i="3"/>
  <c r="P1724" i="3"/>
  <c r="X1724" i="3"/>
  <c r="AB1724" i="3"/>
  <c r="AF1724" i="3"/>
  <c r="AN1724" i="3"/>
  <c r="AR1724" i="3"/>
  <c r="AV1724" i="3"/>
  <c r="BD1724" i="3"/>
  <c r="BH1724" i="3"/>
  <c r="E1725" i="3"/>
  <c r="F1725" i="3"/>
  <c r="G1725" i="3"/>
  <c r="H1725" i="3"/>
  <c r="I1725" i="3"/>
  <c r="J1725" i="3"/>
  <c r="E1726" i="3"/>
  <c r="F1726" i="3"/>
  <c r="G1726" i="3"/>
  <c r="H1726" i="3"/>
  <c r="I1726" i="3"/>
  <c r="J1726" i="3"/>
  <c r="K1726" i="3"/>
  <c r="L1726" i="3"/>
  <c r="AB1726" i="3"/>
  <c r="AR1726" i="3"/>
  <c r="BH1726" i="3"/>
  <c r="E1727" i="3"/>
  <c r="K1727" i="3" s="1"/>
  <c r="Z1727" i="3" s="1"/>
  <c r="F1727" i="3"/>
  <c r="G1727" i="3"/>
  <c r="H1727" i="3"/>
  <c r="I1727" i="3"/>
  <c r="L1727" i="3" s="1"/>
  <c r="J1727" i="3"/>
  <c r="N1727" i="3"/>
  <c r="V1727" i="3"/>
  <c r="AD1727" i="3"/>
  <c r="AL1727" i="3"/>
  <c r="AT1727" i="3"/>
  <c r="BB1727" i="3"/>
  <c r="E1728" i="3"/>
  <c r="F1728" i="3"/>
  <c r="G1728" i="3"/>
  <c r="H1728" i="3"/>
  <c r="I1728" i="3"/>
  <c r="J1728" i="3"/>
  <c r="K1728" i="3"/>
  <c r="M1728" i="3" s="1"/>
  <c r="L1728" i="3"/>
  <c r="P1728" i="3"/>
  <c r="T1728" i="3"/>
  <c r="X1728" i="3"/>
  <c r="AB1728" i="3"/>
  <c r="AF1728" i="3"/>
  <c r="AJ1728" i="3"/>
  <c r="AN1728" i="3"/>
  <c r="AR1728" i="3"/>
  <c r="AV1728" i="3"/>
  <c r="AZ1728" i="3"/>
  <c r="BD1728" i="3"/>
  <c r="BH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K1730" i="3"/>
  <c r="L1730" i="3"/>
  <c r="O1730" i="3" s="1"/>
  <c r="R1730" i="3"/>
  <c r="W1730" i="3"/>
  <c r="AB1730" i="3"/>
  <c r="AH1730" i="3"/>
  <c r="AM1730" i="3"/>
  <c r="AR1730" i="3"/>
  <c r="AX1730" i="3"/>
  <c r="BB1730" i="3"/>
  <c r="BF1730" i="3"/>
  <c r="E1731" i="3"/>
  <c r="F1731" i="3"/>
  <c r="K1731" i="3" s="1"/>
  <c r="G1731" i="3"/>
  <c r="H1731" i="3"/>
  <c r="I1731" i="3"/>
  <c r="J1731" i="3"/>
  <c r="L1731" i="3"/>
  <c r="E1732" i="3"/>
  <c r="F1732" i="3"/>
  <c r="K1732" i="3" s="1"/>
  <c r="G1732" i="3"/>
  <c r="H1732" i="3"/>
  <c r="I1732" i="3"/>
  <c r="J1732" i="3"/>
  <c r="L1732" i="3" s="1"/>
  <c r="E1733" i="3"/>
  <c r="K1733" i="3" s="1"/>
  <c r="F1733" i="3"/>
  <c r="G1733" i="3"/>
  <c r="H1733" i="3"/>
  <c r="I1733" i="3"/>
  <c r="J1733" i="3"/>
  <c r="L1733" i="3"/>
  <c r="E1734" i="3"/>
  <c r="F1734" i="3"/>
  <c r="K1734" i="3" s="1"/>
  <c r="G1734" i="3"/>
  <c r="H1734" i="3"/>
  <c r="I1734" i="3"/>
  <c r="J1734" i="3"/>
  <c r="L1734" i="3" s="1"/>
  <c r="E1735" i="3"/>
  <c r="K1735" i="3" s="1"/>
  <c r="F1735" i="3"/>
  <c r="G1735" i="3"/>
  <c r="H1735" i="3"/>
  <c r="I1735" i="3"/>
  <c r="J1735" i="3"/>
  <c r="L1735" i="3"/>
  <c r="E1736" i="3"/>
  <c r="F1736" i="3"/>
  <c r="K1736" i="3" s="1"/>
  <c r="G1736" i="3"/>
  <c r="H1736" i="3"/>
  <c r="I1736" i="3"/>
  <c r="J1736" i="3"/>
  <c r="L1736" i="3" s="1"/>
  <c r="E1737" i="3"/>
  <c r="K1737" i="3" s="1"/>
  <c r="F1737" i="3"/>
  <c r="G1737" i="3"/>
  <c r="H1737" i="3"/>
  <c r="I1737" i="3"/>
  <c r="J1737" i="3"/>
  <c r="L1737" i="3"/>
  <c r="E1738" i="3"/>
  <c r="F1738" i="3"/>
  <c r="K1738" i="3" s="1"/>
  <c r="G1738" i="3"/>
  <c r="H1738" i="3"/>
  <c r="I1738" i="3"/>
  <c r="J1738" i="3"/>
  <c r="L1738" i="3" s="1"/>
  <c r="E1739" i="3"/>
  <c r="K1739" i="3" s="1"/>
  <c r="F1739" i="3"/>
  <c r="G1739" i="3"/>
  <c r="H1739" i="3"/>
  <c r="I1739" i="3"/>
  <c r="J1739" i="3"/>
  <c r="L1739" i="3"/>
  <c r="E1740" i="3"/>
  <c r="F1740" i="3"/>
  <c r="K1740" i="3" s="1"/>
  <c r="G1740" i="3"/>
  <c r="H1740" i="3"/>
  <c r="I1740" i="3"/>
  <c r="J1740" i="3"/>
  <c r="L1740" i="3" s="1"/>
  <c r="E1741" i="3"/>
  <c r="K1741" i="3" s="1"/>
  <c r="F1741" i="3"/>
  <c r="G1741" i="3"/>
  <c r="H1741" i="3"/>
  <c r="I1741" i="3"/>
  <c r="J1741" i="3"/>
  <c r="L1741" i="3"/>
  <c r="E1742" i="3"/>
  <c r="F1742" i="3"/>
  <c r="K1742" i="3" s="1"/>
  <c r="G1742" i="3"/>
  <c r="H1742" i="3"/>
  <c r="I1742" i="3"/>
  <c r="J1742" i="3"/>
  <c r="L1742" i="3" s="1"/>
  <c r="E1743" i="3"/>
  <c r="K1743" i="3" s="1"/>
  <c r="F1743" i="3"/>
  <c r="G1743" i="3"/>
  <c r="H1743" i="3"/>
  <c r="I1743" i="3"/>
  <c r="J1743" i="3"/>
  <c r="L1743" i="3"/>
  <c r="T1743" i="3"/>
  <c r="X1743" i="3"/>
  <c r="AJ1743" i="3"/>
  <c r="AN1743" i="3"/>
  <c r="AZ1743" i="3"/>
  <c r="BD1743" i="3"/>
  <c r="E1744" i="3"/>
  <c r="F1744" i="3"/>
  <c r="K1744" i="3" s="1"/>
  <c r="G1744" i="3"/>
  <c r="H1744" i="3"/>
  <c r="I1744" i="3"/>
  <c r="J1744" i="3"/>
  <c r="L1744" i="3" s="1"/>
  <c r="Z1744" i="3"/>
  <c r="AP1744" i="3"/>
  <c r="BF1744" i="3"/>
  <c r="E1745" i="3"/>
  <c r="K1745" i="3" s="1"/>
  <c r="F1745" i="3"/>
  <c r="G1745" i="3"/>
  <c r="H1745" i="3"/>
  <c r="L1745" i="3" s="1"/>
  <c r="I1745" i="3"/>
  <c r="J1745" i="3"/>
  <c r="E1746" i="3"/>
  <c r="F1746" i="3"/>
  <c r="K1746" i="3" s="1"/>
  <c r="G1746" i="3"/>
  <c r="H1746" i="3"/>
  <c r="I1746" i="3"/>
  <c r="J1746" i="3"/>
  <c r="L1746" i="3" s="1"/>
  <c r="Z1746" i="3"/>
  <c r="AP1746" i="3"/>
  <c r="BF1746" i="3"/>
  <c r="E1747" i="3"/>
  <c r="K1747" i="3" s="1"/>
  <c r="F1747" i="3"/>
  <c r="G1747" i="3"/>
  <c r="H1747" i="3"/>
  <c r="L1747" i="3" s="1"/>
  <c r="I1747" i="3"/>
  <c r="J1747" i="3"/>
  <c r="E1748" i="3"/>
  <c r="F1748" i="3"/>
  <c r="K1748" i="3" s="1"/>
  <c r="G1748" i="3"/>
  <c r="H1748" i="3"/>
  <c r="I1748" i="3"/>
  <c r="J1748" i="3"/>
  <c r="L1748" i="3" s="1"/>
  <c r="Z1748" i="3"/>
  <c r="AP1748" i="3"/>
  <c r="BF1748" i="3"/>
  <c r="E1749" i="3"/>
  <c r="K1749" i="3" s="1"/>
  <c r="F1749" i="3"/>
  <c r="G1749" i="3"/>
  <c r="H1749" i="3"/>
  <c r="L1749" i="3" s="1"/>
  <c r="I1749" i="3"/>
  <c r="J1749" i="3"/>
  <c r="E1750" i="3"/>
  <c r="F1750" i="3"/>
  <c r="K1750" i="3" s="1"/>
  <c r="G1750" i="3"/>
  <c r="H1750" i="3"/>
  <c r="I1750" i="3"/>
  <c r="J1750" i="3"/>
  <c r="L1750" i="3" s="1"/>
  <c r="Z1750" i="3"/>
  <c r="AP1750" i="3"/>
  <c r="BF1750" i="3"/>
  <c r="E1751" i="3"/>
  <c r="K1751" i="3" s="1"/>
  <c r="F1751" i="3"/>
  <c r="G1751" i="3"/>
  <c r="H1751" i="3"/>
  <c r="L1751" i="3" s="1"/>
  <c r="I1751" i="3"/>
  <c r="J1751" i="3"/>
  <c r="E1752" i="3"/>
  <c r="F1752" i="3"/>
  <c r="K1752" i="3" s="1"/>
  <c r="G1752" i="3"/>
  <c r="H1752" i="3"/>
  <c r="L1752" i="3" s="1"/>
  <c r="I1752" i="3"/>
  <c r="J1752" i="3"/>
  <c r="E1753" i="3"/>
  <c r="K1753" i="3" s="1"/>
  <c r="F1753" i="3"/>
  <c r="G1753" i="3"/>
  <c r="H1753" i="3"/>
  <c r="I1753" i="3"/>
  <c r="L1753" i="3" s="1"/>
  <c r="J1753" i="3"/>
  <c r="E1754" i="3"/>
  <c r="F1754" i="3"/>
  <c r="G1754" i="3"/>
  <c r="H1754" i="3"/>
  <c r="I1754" i="3"/>
  <c r="J1754" i="3"/>
  <c r="L1754" i="3" s="1"/>
  <c r="K1754" i="3"/>
  <c r="E1755" i="3"/>
  <c r="K1755" i="3" s="1"/>
  <c r="F1755" i="3"/>
  <c r="G1755" i="3"/>
  <c r="H1755" i="3"/>
  <c r="I1755" i="3"/>
  <c r="L1755" i="3" s="1"/>
  <c r="J1755" i="3"/>
  <c r="E1756" i="3"/>
  <c r="F1756" i="3"/>
  <c r="G1756" i="3"/>
  <c r="H1756" i="3"/>
  <c r="I1756" i="3"/>
  <c r="J1756" i="3"/>
  <c r="L1756" i="3" s="1"/>
  <c r="K1756" i="3"/>
  <c r="N1756" i="3" s="1"/>
  <c r="E1757" i="3"/>
  <c r="F1757" i="3"/>
  <c r="G1757" i="3"/>
  <c r="H1757" i="3"/>
  <c r="I1757" i="3"/>
  <c r="L1757" i="3" s="1"/>
  <c r="J1757" i="3"/>
  <c r="K1757" i="3"/>
  <c r="E1758" i="3"/>
  <c r="K1758" i="3" s="1"/>
  <c r="F1758" i="3"/>
  <c r="G1758" i="3"/>
  <c r="H1758" i="3"/>
  <c r="I1758" i="3"/>
  <c r="L1758" i="3" s="1"/>
  <c r="J1758" i="3"/>
  <c r="E1759" i="3"/>
  <c r="F1759" i="3"/>
  <c r="G1759" i="3"/>
  <c r="H1759" i="3"/>
  <c r="I1759" i="3"/>
  <c r="L1759" i="3" s="1"/>
  <c r="J1759" i="3"/>
  <c r="K1759" i="3"/>
  <c r="P1759" i="3" s="1"/>
  <c r="E1760" i="3"/>
  <c r="K1760" i="3" s="1"/>
  <c r="F1760" i="3"/>
  <c r="G1760" i="3"/>
  <c r="H1760" i="3"/>
  <c r="I1760" i="3"/>
  <c r="L1760" i="3" s="1"/>
  <c r="J1760" i="3"/>
  <c r="E1761" i="3"/>
  <c r="F1761" i="3"/>
  <c r="G1761" i="3"/>
  <c r="H1761" i="3"/>
  <c r="I1761" i="3"/>
  <c r="L1761" i="3" s="1"/>
  <c r="J1761" i="3"/>
  <c r="K1761" i="3"/>
  <c r="P1761" i="3" s="1"/>
  <c r="E1762" i="3"/>
  <c r="K1762" i="3" s="1"/>
  <c r="F1762" i="3"/>
  <c r="G1762" i="3"/>
  <c r="H1762" i="3"/>
  <c r="I1762" i="3"/>
  <c r="L1762" i="3" s="1"/>
  <c r="J1762" i="3"/>
  <c r="E1763" i="3"/>
  <c r="F1763" i="3"/>
  <c r="G1763" i="3"/>
  <c r="H1763" i="3"/>
  <c r="I1763" i="3"/>
  <c r="L1763" i="3" s="1"/>
  <c r="J1763" i="3"/>
  <c r="K1763" i="3"/>
  <c r="E1764" i="3"/>
  <c r="K1764" i="3" s="1"/>
  <c r="F1764" i="3"/>
  <c r="G1764" i="3"/>
  <c r="H1764" i="3"/>
  <c r="I1764" i="3"/>
  <c r="L1764" i="3" s="1"/>
  <c r="J1764" i="3"/>
  <c r="E1765" i="3"/>
  <c r="F1765" i="3"/>
  <c r="G1765" i="3"/>
  <c r="H1765" i="3"/>
  <c r="I1765" i="3"/>
  <c r="L1765" i="3" s="1"/>
  <c r="J1765" i="3"/>
  <c r="K1765" i="3"/>
  <c r="E1766" i="3"/>
  <c r="K1766" i="3" s="1"/>
  <c r="F1766" i="3"/>
  <c r="G1766" i="3"/>
  <c r="H1766" i="3"/>
  <c r="I1766" i="3"/>
  <c r="L1766" i="3" s="1"/>
  <c r="J1766" i="3"/>
  <c r="U1766" i="3"/>
  <c r="Y1766" i="3"/>
  <c r="AK1766" i="3"/>
  <c r="AO1766" i="3"/>
  <c r="BA1766" i="3"/>
  <c r="BE1766" i="3"/>
  <c r="E1767" i="3"/>
  <c r="F1767" i="3"/>
  <c r="G1767" i="3"/>
  <c r="H1767" i="3"/>
  <c r="I1767" i="3"/>
  <c r="L1767" i="3" s="1"/>
  <c r="J1767" i="3"/>
  <c r="K1767" i="3"/>
  <c r="O1767" i="3" s="1"/>
  <c r="AA1767" i="3"/>
  <c r="AQ1767" i="3"/>
  <c r="BG1767" i="3"/>
  <c r="E1768" i="3"/>
  <c r="K1768" i="3" s="1"/>
  <c r="F1768" i="3"/>
  <c r="G1768" i="3"/>
  <c r="H1768" i="3"/>
  <c r="I1768" i="3"/>
  <c r="L1768" i="3" s="1"/>
  <c r="Y1768" i="3" s="1"/>
  <c r="J1768" i="3"/>
  <c r="M1768" i="3"/>
  <c r="U1768" i="3"/>
  <c r="AC1768" i="3"/>
  <c r="AK1768" i="3"/>
  <c r="AS1768" i="3"/>
  <c r="BA1768" i="3"/>
  <c r="BI1768" i="3"/>
  <c r="E1769" i="3"/>
  <c r="F1769" i="3"/>
  <c r="G1769" i="3"/>
  <c r="H1769" i="3"/>
  <c r="I1769" i="3"/>
  <c r="L1769" i="3" s="1"/>
  <c r="J1769" i="3"/>
  <c r="K1769" i="3"/>
  <c r="O1769" i="3" s="1"/>
  <c r="AA1769" i="3"/>
  <c r="AQ1769" i="3"/>
  <c r="BG1769" i="3"/>
  <c r="E1770" i="3"/>
  <c r="K1770" i="3" s="1"/>
  <c r="Y1770" i="3" s="1"/>
  <c r="F1770" i="3"/>
  <c r="G1770" i="3"/>
  <c r="H1770" i="3"/>
  <c r="I1770" i="3"/>
  <c r="L1770" i="3" s="1"/>
  <c r="J1770" i="3"/>
  <c r="M1770" i="3"/>
  <c r="U1770" i="3"/>
  <c r="AC1770" i="3"/>
  <c r="AK1770" i="3"/>
  <c r="AS1770" i="3"/>
  <c r="BA1770" i="3"/>
  <c r="BI1770" i="3"/>
  <c r="E1771" i="3"/>
  <c r="F1771" i="3"/>
  <c r="G1771" i="3"/>
  <c r="H1771" i="3"/>
  <c r="I1771" i="3"/>
  <c r="L1771" i="3" s="1"/>
  <c r="J1771" i="3"/>
  <c r="K1771" i="3"/>
  <c r="O1771" i="3" s="1"/>
  <c r="AA1771" i="3"/>
  <c r="AQ1771" i="3"/>
  <c r="BG1771" i="3"/>
  <c r="E1772" i="3"/>
  <c r="K1772" i="3" s="1"/>
  <c r="Y1772" i="3" s="1"/>
  <c r="F1772" i="3"/>
  <c r="G1772" i="3"/>
  <c r="H1772" i="3"/>
  <c r="I1772" i="3"/>
  <c r="L1772" i="3" s="1"/>
  <c r="J1772" i="3"/>
  <c r="M1772" i="3"/>
  <c r="U1772" i="3"/>
  <c r="AC1772" i="3"/>
  <c r="AK1772" i="3"/>
  <c r="AS1772" i="3"/>
  <c r="BA1772" i="3"/>
  <c r="BI1772" i="3"/>
  <c r="E1773" i="3"/>
  <c r="F1773" i="3"/>
  <c r="G1773" i="3"/>
  <c r="H1773" i="3"/>
  <c r="I1773" i="3"/>
  <c r="L1773" i="3" s="1"/>
  <c r="J1773" i="3"/>
  <c r="K1773" i="3"/>
  <c r="O1773" i="3" s="1"/>
  <c r="AA1773" i="3"/>
  <c r="AQ1773" i="3"/>
  <c r="BG1773" i="3"/>
  <c r="E1774" i="3"/>
  <c r="K1774" i="3" s="1"/>
  <c r="Y1774" i="3" s="1"/>
  <c r="F1774" i="3"/>
  <c r="G1774" i="3"/>
  <c r="H1774" i="3"/>
  <c r="I1774" i="3"/>
  <c r="L1774" i="3" s="1"/>
  <c r="J1774" i="3"/>
  <c r="M1774" i="3"/>
  <c r="U1774" i="3"/>
  <c r="AC1774" i="3"/>
  <c r="AK1774" i="3"/>
  <c r="AS1774" i="3"/>
  <c r="AW1774" i="3"/>
  <c r="BA1774" i="3"/>
  <c r="BE1774" i="3"/>
  <c r="BI1774" i="3"/>
  <c r="E1775" i="3"/>
  <c r="K1775" i="3" s="1"/>
  <c r="F1775" i="3"/>
  <c r="G1775" i="3"/>
  <c r="H1775" i="3"/>
  <c r="I1775" i="3"/>
  <c r="L1775" i="3" s="1"/>
  <c r="J1775" i="3"/>
  <c r="E1776" i="3"/>
  <c r="F1776" i="3"/>
  <c r="G1776" i="3"/>
  <c r="H1776" i="3"/>
  <c r="I1776" i="3"/>
  <c r="L1776" i="3" s="1"/>
  <c r="J1776" i="3"/>
  <c r="K1776" i="3"/>
  <c r="M1776" i="3"/>
  <c r="Q1776" i="3"/>
  <c r="S1776" i="3"/>
  <c r="U1776" i="3"/>
  <c r="Y1776" i="3"/>
  <c r="AA1776" i="3"/>
  <c r="AC1776" i="3"/>
  <c r="AG1776" i="3"/>
  <c r="AI1776" i="3"/>
  <c r="AK1776" i="3"/>
  <c r="AO1776" i="3"/>
  <c r="AQ1776" i="3"/>
  <c r="AS1776" i="3"/>
  <c r="AW1776" i="3"/>
  <c r="AY1776" i="3"/>
  <c r="BA1776" i="3"/>
  <c r="BE1776" i="3"/>
  <c r="BG1776" i="3"/>
  <c r="BI1776" i="3"/>
  <c r="E1777" i="3"/>
  <c r="K1777" i="3" s="1"/>
  <c r="F1777" i="3"/>
  <c r="G1777" i="3"/>
  <c r="H1777" i="3"/>
  <c r="I1777" i="3"/>
  <c r="L1777" i="3" s="1"/>
  <c r="J1777" i="3"/>
  <c r="E1778" i="3"/>
  <c r="F1778" i="3"/>
  <c r="G1778" i="3"/>
  <c r="H1778" i="3"/>
  <c r="I1778" i="3"/>
  <c r="L1778" i="3" s="1"/>
  <c r="J1778" i="3"/>
  <c r="K1778" i="3"/>
  <c r="M1778" i="3"/>
  <c r="Q1778" i="3"/>
  <c r="S1778" i="3"/>
  <c r="U1778" i="3"/>
  <c r="Y1778" i="3"/>
  <c r="AA1778" i="3"/>
  <c r="AC1778" i="3"/>
  <c r="AG1778" i="3"/>
  <c r="AI1778" i="3"/>
  <c r="AK1778" i="3"/>
  <c r="AO1778" i="3"/>
  <c r="AQ1778" i="3"/>
  <c r="AS1778" i="3"/>
  <c r="AW1778" i="3"/>
  <c r="AY1778" i="3"/>
  <c r="BA1778" i="3"/>
  <c r="BE1778" i="3"/>
  <c r="BG1778" i="3"/>
  <c r="BI1778" i="3"/>
  <c r="E1779" i="3"/>
  <c r="K1779" i="3" s="1"/>
  <c r="F1779" i="3"/>
  <c r="G1779" i="3"/>
  <c r="H1779" i="3"/>
  <c r="I1779" i="3"/>
  <c r="L1779" i="3" s="1"/>
  <c r="J1779" i="3"/>
  <c r="E1780" i="3"/>
  <c r="F1780" i="3"/>
  <c r="G1780" i="3"/>
  <c r="H1780" i="3"/>
  <c r="I1780" i="3"/>
  <c r="L1780" i="3" s="1"/>
  <c r="J1780" i="3"/>
  <c r="K1780" i="3"/>
  <c r="M1780" i="3"/>
  <c r="Q1780" i="3"/>
  <c r="S1780" i="3"/>
  <c r="U1780" i="3"/>
  <c r="Y1780" i="3"/>
  <c r="AA1780" i="3"/>
  <c r="AC1780" i="3"/>
  <c r="AG1780" i="3"/>
  <c r="AI1780" i="3"/>
  <c r="AK1780" i="3"/>
  <c r="AO1780" i="3"/>
  <c r="AQ1780" i="3"/>
  <c r="AS1780" i="3"/>
  <c r="AW1780" i="3"/>
  <c r="AY1780" i="3"/>
  <c r="BA1780" i="3"/>
  <c r="BE1780" i="3"/>
  <c r="BG1780" i="3"/>
  <c r="BI1780" i="3"/>
  <c r="E1781" i="3"/>
  <c r="K1781" i="3" s="1"/>
  <c r="F1781" i="3"/>
  <c r="G1781" i="3"/>
  <c r="H1781" i="3"/>
  <c r="I1781" i="3"/>
  <c r="L1781" i="3" s="1"/>
  <c r="J1781" i="3"/>
  <c r="E1782" i="3"/>
  <c r="F1782" i="3"/>
  <c r="G1782" i="3"/>
  <c r="H1782" i="3"/>
  <c r="I1782" i="3"/>
  <c r="L1782" i="3" s="1"/>
  <c r="J1782" i="3"/>
  <c r="K1782" i="3"/>
  <c r="M1782" i="3"/>
  <c r="S1782" i="3"/>
  <c r="U1782" i="3"/>
  <c r="AA1782" i="3"/>
  <c r="AC1782" i="3"/>
  <c r="AI1782" i="3"/>
  <c r="AK1782" i="3"/>
  <c r="AQ1782" i="3"/>
  <c r="AS1782" i="3"/>
  <c r="AY1782" i="3"/>
  <c r="BA1782" i="3"/>
  <c r="BG1782" i="3"/>
  <c r="BI1782" i="3"/>
  <c r="E1783" i="3"/>
  <c r="K1783" i="3" s="1"/>
  <c r="F1783" i="3"/>
  <c r="G1783" i="3"/>
  <c r="H1783" i="3"/>
  <c r="I1783" i="3"/>
  <c r="L1783" i="3" s="1"/>
  <c r="J1783" i="3"/>
  <c r="E1784" i="3"/>
  <c r="F1784" i="3"/>
  <c r="G1784" i="3"/>
  <c r="H1784" i="3"/>
  <c r="I1784" i="3"/>
  <c r="L1784" i="3" s="1"/>
  <c r="J1784" i="3"/>
  <c r="K1784" i="3"/>
  <c r="S1784" i="3"/>
  <c r="Z1784" i="3"/>
  <c r="AE1784" i="3"/>
  <c r="AK1784" i="3"/>
  <c r="AP1784" i="3"/>
  <c r="AU1784" i="3"/>
  <c r="BA1784" i="3"/>
  <c r="BF1784" i="3"/>
  <c r="E1785" i="3"/>
  <c r="F1785" i="3"/>
  <c r="G1785" i="3"/>
  <c r="H1785" i="3"/>
  <c r="I1785" i="3"/>
  <c r="L1785" i="3" s="1"/>
  <c r="J1785" i="3"/>
  <c r="K1785" i="3"/>
  <c r="E1786" i="3"/>
  <c r="F1786" i="3"/>
  <c r="K1786" i="3" s="1"/>
  <c r="G1786" i="3"/>
  <c r="H1786" i="3"/>
  <c r="I1786" i="3"/>
  <c r="L1786" i="3" s="1"/>
  <c r="J1786" i="3"/>
  <c r="E1787" i="3"/>
  <c r="K1787" i="3" s="1"/>
  <c r="F1787" i="3"/>
  <c r="G1787" i="3"/>
  <c r="H1787" i="3"/>
  <c r="I1787" i="3"/>
  <c r="J1787" i="3"/>
  <c r="L1787" i="3"/>
  <c r="E1788" i="3"/>
  <c r="F1788" i="3"/>
  <c r="K1788" i="3" s="1"/>
  <c r="G1788" i="3"/>
  <c r="H1788" i="3"/>
  <c r="I1788" i="3"/>
  <c r="L1788" i="3" s="1"/>
  <c r="J1788" i="3"/>
  <c r="E1789" i="3"/>
  <c r="K1789" i="3" s="1"/>
  <c r="F1789" i="3"/>
  <c r="G1789" i="3"/>
  <c r="H1789" i="3"/>
  <c r="I1789" i="3"/>
  <c r="J1789" i="3"/>
  <c r="L1789" i="3"/>
  <c r="E1790" i="3"/>
  <c r="F1790" i="3"/>
  <c r="K1790" i="3" s="1"/>
  <c r="G1790" i="3"/>
  <c r="H1790" i="3"/>
  <c r="I1790" i="3"/>
  <c r="L1790" i="3" s="1"/>
  <c r="J1790" i="3"/>
  <c r="E1791" i="3"/>
  <c r="K1791" i="3" s="1"/>
  <c r="F1791" i="3"/>
  <c r="G1791" i="3"/>
  <c r="H1791" i="3"/>
  <c r="I1791" i="3"/>
  <c r="J1791" i="3"/>
  <c r="L1791" i="3"/>
  <c r="E1792" i="3"/>
  <c r="F1792" i="3"/>
  <c r="G1792" i="3"/>
  <c r="H1792" i="3"/>
  <c r="I1792" i="3"/>
  <c r="L1792" i="3" s="1"/>
  <c r="J1792" i="3"/>
  <c r="K1792" i="3"/>
  <c r="AA1792" i="3"/>
  <c r="AQ1792" i="3"/>
  <c r="BG1792" i="3"/>
  <c r="E1793" i="3"/>
  <c r="K1793" i="3" s="1"/>
  <c r="Y1793" i="3" s="1"/>
  <c r="F1793" i="3"/>
  <c r="G1793" i="3"/>
  <c r="H1793" i="3"/>
  <c r="I1793" i="3"/>
  <c r="L1793" i="3" s="1"/>
  <c r="J1793" i="3"/>
  <c r="M1793" i="3"/>
  <c r="U1793" i="3"/>
  <c r="AC1793" i="3"/>
  <c r="AK1793" i="3"/>
  <c r="AS1793" i="3"/>
  <c r="BA1793" i="3"/>
  <c r="BI1793" i="3"/>
  <c r="E1794" i="3"/>
  <c r="F1794" i="3"/>
  <c r="G1794" i="3"/>
  <c r="H1794" i="3"/>
  <c r="I1794" i="3"/>
  <c r="L1794" i="3" s="1"/>
  <c r="J1794" i="3"/>
  <c r="K1794" i="3"/>
  <c r="AA1794" i="3"/>
  <c r="AQ1794" i="3"/>
  <c r="BG1794" i="3"/>
  <c r="E1795" i="3"/>
  <c r="K1795" i="3" s="1"/>
  <c r="Y1795" i="3" s="1"/>
  <c r="F1795" i="3"/>
  <c r="G1795" i="3"/>
  <c r="H1795" i="3"/>
  <c r="I1795" i="3"/>
  <c r="L1795" i="3" s="1"/>
  <c r="J1795" i="3"/>
  <c r="M1795" i="3"/>
  <c r="U1795" i="3"/>
  <c r="AC1795" i="3"/>
  <c r="AK1795" i="3"/>
  <c r="AS1795" i="3"/>
  <c r="BA1795" i="3"/>
  <c r="BI1795" i="3"/>
  <c r="E1796" i="3"/>
  <c r="F1796" i="3"/>
  <c r="G1796" i="3"/>
  <c r="H1796" i="3"/>
  <c r="I1796" i="3"/>
  <c r="L1796" i="3" s="1"/>
  <c r="J1796" i="3"/>
  <c r="K1796" i="3"/>
  <c r="AA1796" i="3"/>
  <c r="AQ1796" i="3"/>
  <c r="BG1796" i="3"/>
  <c r="E1797" i="3"/>
  <c r="K1797" i="3" s="1"/>
  <c r="Y1797" i="3" s="1"/>
  <c r="F1797" i="3"/>
  <c r="G1797" i="3"/>
  <c r="H1797" i="3"/>
  <c r="I1797" i="3"/>
  <c r="L1797" i="3" s="1"/>
  <c r="J1797" i="3"/>
  <c r="M1797" i="3"/>
  <c r="U1797" i="3"/>
  <c r="AC1797" i="3"/>
  <c r="AK1797" i="3"/>
  <c r="AS1797" i="3"/>
  <c r="BA1797" i="3"/>
  <c r="BI1797" i="3"/>
  <c r="E1798" i="3"/>
  <c r="F1798" i="3"/>
  <c r="G1798" i="3"/>
  <c r="H1798" i="3"/>
  <c r="I1798" i="3"/>
  <c r="L1798" i="3" s="1"/>
  <c r="J1798" i="3"/>
  <c r="K1798" i="3"/>
  <c r="AA1798" i="3"/>
  <c r="AQ1798" i="3"/>
  <c r="BG1798" i="3"/>
  <c r="E1799" i="3"/>
  <c r="K1799" i="3" s="1"/>
  <c r="Y1799" i="3" s="1"/>
  <c r="F1799" i="3"/>
  <c r="G1799" i="3"/>
  <c r="H1799" i="3"/>
  <c r="I1799" i="3"/>
  <c r="L1799" i="3" s="1"/>
  <c r="J1799" i="3"/>
  <c r="M1799" i="3"/>
  <c r="U1799" i="3"/>
  <c r="AC1799" i="3"/>
  <c r="AK1799" i="3"/>
  <c r="AS1799" i="3"/>
  <c r="BA1799" i="3"/>
  <c r="BI1799" i="3"/>
  <c r="E1800" i="3"/>
  <c r="F1800" i="3"/>
  <c r="G1800" i="3"/>
  <c r="H1800" i="3"/>
  <c r="I1800" i="3"/>
  <c r="L1800" i="3" s="1"/>
  <c r="J1800" i="3"/>
  <c r="K1800" i="3"/>
  <c r="AA1800" i="3"/>
  <c r="AQ1800" i="3"/>
  <c r="BG1800" i="3"/>
  <c r="E1801" i="3"/>
  <c r="K1801" i="3" s="1"/>
  <c r="Y1801" i="3" s="1"/>
  <c r="F1801" i="3"/>
  <c r="G1801" i="3"/>
  <c r="H1801" i="3"/>
  <c r="I1801" i="3"/>
  <c r="L1801" i="3" s="1"/>
  <c r="J1801" i="3"/>
  <c r="M1801" i="3"/>
  <c r="U1801" i="3"/>
  <c r="AC1801" i="3"/>
  <c r="AK1801" i="3"/>
  <c r="AS1801" i="3"/>
  <c r="BA1801" i="3"/>
  <c r="BI1801" i="3"/>
  <c r="E1802" i="3"/>
  <c r="F1802" i="3"/>
  <c r="G1802" i="3"/>
  <c r="H1802" i="3"/>
  <c r="I1802" i="3"/>
  <c r="L1802" i="3" s="1"/>
  <c r="J1802" i="3"/>
  <c r="K1802" i="3"/>
  <c r="AA1802" i="3"/>
  <c r="AQ1802" i="3"/>
  <c r="BG1802" i="3"/>
  <c r="E1803" i="3"/>
  <c r="K1803" i="3" s="1"/>
  <c r="Y1803" i="3" s="1"/>
  <c r="F1803" i="3"/>
  <c r="G1803" i="3"/>
  <c r="H1803" i="3"/>
  <c r="I1803" i="3"/>
  <c r="L1803" i="3" s="1"/>
  <c r="J1803" i="3"/>
  <c r="M1803" i="3"/>
  <c r="U1803" i="3"/>
  <c r="AC1803" i="3"/>
  <c r="AK1803" i="3"/>
  <c r="AS1803" i="3"/>
  <c r="BA1803" i="3"/>
  <c r="BI1803" i="3"/>
  <c r="E1804" i="3"/>
  <c r="F1804" i="3"/>
  <c r="G1804" i="3"/>
  <c r="H1804" i="3"/>
  <c r="I1804" i="3"/>
  <c r="L1804" i="3" s="1"/>
  <c r="J1804" i="3"/>
  <c r="K1804" i="3"/>
  <c r="AA1804" i="3"/>
  <c r="AQ1804" i="3"/>
  <c r="BG1804" i="3"/>
  <c r="E1805" i="3"/>
  <c r="K1805" i="3" s="1"/>
  <c r="Y1805" i="3" s="1"/>
  <c r="F1805" i="3"/>
  <c r="G1805" i="3"/>
  <c r="H1805" i="3"/>
  <c r="I1805" i="3"/>
  <c r="L1805" i="3" s="1"/>
  <c r="J1805" i="3"/>
  <c r="M1805" i="3"/>
  <c r="U1805" i="3"/>
  <c r="AB1805" i="3"/>
  <c r="AF1805" i="3"/>
  <c r="AJ1805" i="3"/>
  <c r="AN1805" i="3"/>
  <c r="AR1805" i="3"/>
  <c r="AV1805" i="3"/>
  <c r="AZ1805" i="3"/>
  <c r="BD1805" i="3"/>
  <c r="BH1805" i="3"/>
  <c r="E1806" i="3"/>
  <c r="F1806" i="3"/>
  <c r="G1806" i="3"/>
  <c r="H1806" i="3"/>
  <c r="I1806" i="3"/>
  <c r="L1806" i="3" s="1"/>
  <c r="S1806" i="3" s="1"/>
  <c r="J1806" i="3"/>
  <c r="K1806" i="3"/>
  <c r="N1806" i="3" s="1"/>
  <c r="O1806" i="3"/>
  <c r="W1806" i="3"/>
  <c r="AE1806" i="3"/>
  <c r="AM1806" i="3"/>
  <c r="AU1806" i="3"/>
  <c r="BC1806" i="3"/>
  <c r="E1807" i="3"/>
  <c r="K1807" i="3" s="1"/>
  <c r="Q1807" i="3" s="1"/>
  <c r="F1807" i="3"/>
  <c r="G1807" i="3"/>
  <c r="H1807" i="3"/>
  <c r="I1807" i="3"/>
  <c r="J1807" i="3"/>
  <c r="L1807" i="3"/>
  <c r="P1807" i="3" s="1"/>
  <c r="T1807" i="3"/>
  <c r="AB1807" i="3"/>
  <c r="AJ1807" i="3"/>
  <c r="AR1807" i="3"/>
  <c r="AZ1807" i="3"/>
  <c r="BH1807" i="3"/>
  <c r="E1808" i="3"/>
  <c r="F1808" i="3"/>
  <c r="G1808" i="3"/>
  <c r="H1808" i="3"/>
  <c r="I1808" i="3"/>
  <c r="L1808" i="3" s="1"/>
  <c r="S1808" i="3" s="1"/>
  <c r="J1808" i="3"/>
  <c r="K1808" i="3"/>
  <c r="N1808" i="3" s="1"/>
  <c r="O1808" i="3"/>
  <c r="W1808" i="3"/>
  <c r="AE1808" i="3"/>
  <c r="AM1808" i="3"/>
  <c r="AU1808" i="3"/>
  <c r="BC1808" i="3"/>
  <c r="E1809" i="3"/>
  <c r="F1809" i="3"/>
  <c r="G1809" i="3"/>
  <c r="H1809" i="3"/>
  <c r="I1809" i="3"/>
  <c r="L1809" i="3" s="1"/>
  <c r="J1809" i="3"/>
  <c r="K1809" i="3"/>
  <c r="E1810" i="3"/>
  <c r="F1810" i="3"/>
  <c r="K1810" i="3" s="1"/>
  <c r="G1810" i="3"/>
  <c r="H1810" i="3"/>
  <c r="I1810" i="3"/>
  <c r="J1810" i="3"/>
  <c r="L1810" i="3" s="1"/>
  <c r="E1811" i="3"/>
  <c r="K1811" i="3" s="1"/>
  <c r="F1811" i="3"/>
  <c r="G1811" i="3"/>
  <c r="H1811" i="3"/>
  <c r="I1811" i="3"/>
  <c r="J1811" i="3"/>
  <c r="L1811" i="3"/>
  <c r="E1812" i="3"/>
  <c r="F1812" i="3"/>
  <c r="K1812" i="3" s="1"/>
  <c r="G1812" i="3"/>
  <c r="H1812" i="3"/>
  <c r="I1812" i="3"/>
  <c r="J1812" i="3"/>
  <c r="L1812" i="3" s="1"/>
  <c r="E1813" i="3"/>
  <c r="K1813" i="3" s="1"/>
  <c r="F1813" i="3"/>
  <c r="G1813" i="3"/>
  <c r="H1813" i="3"/>
  <c r="I1813" i="3"/>
  <c r="J1813" i="3"/>
  <c r="L1813" i="3"/>
  <c r="E1814" i="3"/>
  <c r="F1814" i="3"/>
  <c r="K1814" i="3" s="1"/>
  <c r="G1814" i="3"/>
  <c r="H1814" i="3"/>
  <c r="I1814" i="3"/>
  <c r="J1814" i="3"/>
  <c r="L1814" i="3" s="1"/>
  <c r="E1815" i="3"/>
  <c r="K1815" i="3" s="1"/>
  <c r="F1815" i="3"/>
  <c r="G1815" i="3"/>
  <c r="H1815" i="3"/>
  <c r="I1815" i="3"/>
  <c r="J1815" i="3"/>
  <c r="L1815" i="3"/>
  <c r="E1816" i="3"/>
  <c r="F1816" i="3"/>
  <c r="K1816" i="3" s="1"/>
  <c r="G1816" i="3"/>
  <c r="H1816" i="3"/>
  <c r="I1816" i="3"/>
  <c r="J1816" i="3"/>
  <c r="L1816" i="3" s="1"/>
  <c r="E1817" i="3"/>
  <c r="K1817" i="3" s="1"/>
  <c r="F1817" i="3"/>
  <c r="G1817" i="3"/>
  <c r="H1817" i="3"/>
  <c r="I1817" i="3"/>
  <c r="J1817" i="3"/>
  <c r="L1817" i="3"/>
  <c r="E1818" i="3"/>
  <c r="F1818" i="3"/>
  <c r="K1818" i="3" s="1"/>
  <c r="G1818" i="3"/>
  <c r="H1818" i="3"/>
  <c r="I1818" i="3"/>
  <c r="J1818" i="3"/>
  <c r="L1818" i="3" s="1"/>
  <c r="E1819" i="3"/>
  <c r="K1819" i="3" s="1"/>
  <c r="F1819" i="3"/>
  <c r="G1819" i="3"/>
  <c r="H1819" i="3"/>
  <c r="L1819" i="3" s="1"/>
  <c r="I1819" i="3"/>
  <c r="J1819" i="3"/>
  <c r="E1820" i="3"/>
  <c r="F1820" i="3"/>
  <c r="K1820" i="3" s="1"/>
  <c r="G1820" i="3"/>
  <c r="H1820" i="3"/>
  <c r="I1820" i="3"/>
  <c r="J1820" i="3"/>
  <c r="L1820" i="3" s="1"/>
  <c r="E1821" i="3"/>
  <c r="K1821" i="3" s="1"/>
  <c r="F1821" i="3"/>
  <c r="G1821" i="3"/>
  <c r="H1821" i="3"/>
  <c r="I1821" i="3"/>
  <c r="J1821" i="3"/>
  <c r="L1821" i="3"/>
  <c r="E1822" i="3"/>
  <c r="F1822" i="3"/>
  <c r="K1822" i="3" s="1"/>
  <c r="G1822" i="3"/>
  <c r="H1822" i="3"/>
  <c r="I1822" i="3"/>
  <c r="J1822" i="3"/>
  <c r="L1822" i="3" s="1"/>
  <c r="E1823" i="3"/>
  <c r="K1823" i="3" s="1"/>
  <c r="F1823" i="3"/>
  <c r="G1823" i="3"/>
  <c r="H1823" i="3"/>
  <c r="L1823" i="3" s="1"/>
  <c r="I1823" i="3"/>
  <c r="J1823" i="3"/>
  <c r="E1824" i="3"/>
  <c r="F1824" i="3"/>
  <c r="K1824" i="3" s="1"/>
  <c r="G1824" i="3"/>
  <c r="H1824" i="3"/>
  <c r="I1824" i="3"/>
  <c r="J1824" i="3"/>
  <c r="L1824" i="3" s="1"/>
  <c r="E1825" i="3"/>
  <c r="K1825" i="3" s="1"/>
  <c r="F1825" i="3"/>
  <c r="G1825" i="3"/>
  <c r="H1825" i="3"/>
  <c r="L1825" i="3" s="1"/>
  <c r="I1825" i="3"/>
  <c r="J1825" i="3"/>
  <c r="E1826" i="3"/>
  <c r="F1826" i="3"/>
  <c r="K1826" i="3" s="1"/>
  <c r="G1826" i="3"/>
  <c r="H1826" i="3"/>
  <c r="L1826" i="3" s="1"/>
  <c r="I1826" i="3"/>
  <c r="J1826" i="3"/>
  <c r="E1827" i="3"/>
  <c r="K1827" i="3" s="1"/>
  <c r="F1827" i="3"/>
  <c r="G1827" i="3"/>
  <c r="H1827" i="3"/>
  <c r="L1827" i="3" s="1"/>
  <c r="I1827" i="3"/>
  <c r="J1827" i="3"/>
  <c r="E1828" i="3"/>
  <c r="F1828" i="3"/>
  <c r="K1828" i="3" s="1"/>
  <c r="G1828" i="3"/>
  <c r="H1828" i="3"/>
  <c r="L1828" i="3" s="1"/>
  <c r="I1828" i="3"/>
  <c r="J1828" i="3"/>
  <c r="E1829" i="3"/>
  <c r="K1829" i="3" s="1"/>
  <c r="F1829" i="3"/>
  <c r="G1829" i="3"/>
  <c r="H1829" i="3"/>
  <c r="L1829" i="3" s="1"/>
  <c r="I1829" i="3"/>
  <c r="J1829" i="3"/>
  <c r="E1830" i="3"/>
  <c r="F1830" i="3"/>
  <c r="K1830" i="3" s="1"/>
  <c r="G1830" i="3"/>
  <c r="H1830" i="3"/>
  <c r="L1830" i="3" s="1"/>
  <c r="I1830" i="3"/>
  <c r="J1830" i="3"/>
  <c r="E1831" i="3"/>
  <c r="K1831" i="3" s="1"/>
  <c r="F1831" i="3"/>
  <c r="G1831" i="3"/>
  <c r="H1831" i="3"/>
  <c r="I1831" i="3"/>
  <c r="J1831" i="3"/>
  <c r="L1831" i="3"/>
  <c r="E1832" i="3"/>
  <c r="F1832" i="3"/>
  <c r="K1832" i="3" s="1"/>
  <c r="G1832" i="3"/>
  <c r="H1832" i="3"/>
  <c r="L1832" i="3" s="1"/>
  <c r="I1832" i="3"/>
  <c r="J1832" i="3"/>
  <c r="E1833" i="3"/>
  <c r="K1833" i="3" s="1"/>
  <c r="F1833" i="3"/>
  <c r="G1833" i="3"/>
  <c r="H1833" i="3"/>
  <c r="L1833" i="3" s="1"/>
  <c r="I1833" i="3"/>
  <c r="J1833" i="3"/>
  <c r="E1834" i="3"/>
  <c r="F1834" i="3"/>
  <c r="K1834" i="3" s="1"/>
  <c r="G1834" i="3"/>
  <c r="H1834" i="3"/>
  <c r="L1834" i="3" s="1"/>
  <c r="I1834" i="3"/>
  <c r="J1834" i="3"/>
  <c r="AT1834" i="3"/>
  <c r="AX1834" i="3"/>
  <c r="BB1834" i="3"/>
  <c r="BF1834" i="3"/>
  <c r="E1835" i="3"/>
  <c r="K1835" i="3" s="1"/>
  <c r="X1835" i="3" s="1"/>
  <c r="F1835" i="3"/>
  <c r="G1835" i="3"/>
  <c r="H1835" i="3"/>
  <c r="I1835" i="3"/>
  <c r="J1835" i="3"/>
  <c r="L1835" i="3"/>
  <c r="T1835" i="3" s="1"/>
  <c r="AB1835" i="3"/>
  <c r="AR1835" i="3"/>
  <c r="BH1835" i="3"/>
  <c r="E1836" i="3"/>
  <c r="F1836" i="3"/>
  <c r="K1836" i="3" s="1"/>
  <c r="G1836" i="3"/>
  <c r="H1836" i="3"/>
  <c r="I1836" i="3"/>
  <c r="J1836" i="3"/>
  <c r="E1837" i="3"/>
  <c r="F1837" i="3"/>
  <c r="G1837" i="3"/>
  <c r="H1837" i="3"/>
  <c r="I1837" i="3"/>
  <c r="J1837" i="3"/>
  <c r="L1837" i="3"/>
  <c r="E1838" i="3"/>
  <c r="F1838" i="3"/>
  <c r="K1838" i="3" s="1"/>
  <c r="T1838" i="3" s="1"/>
  <c r="G1838" i="3"/>
  <c r="H1838" i="3"/>
  <c r="L1838" i="3" s="1"/>
  <c r="I1838" i="3"/>
  <c r="J1838" i="3"/>
  <c r="E1839" i="3"/>
  <c r="F1839" i="3"/>
  <c r="G1839" i="3"/>
  <c r="H1839" i="3"/>
  <c r="L1839" i="3" s="1"/>
  <c r="I1839" i="3"/>
  <c r="J1839" i="3"/>
  <c r="E1840" i="3"/>
  <c r="F1840" i="3"/>
  <c r="K1840" i="3" s="1"/>
  <c r="T1840" i="3" s="1"/>
  <c r="G1840" i="3"/>
  <c r="H1840" i="3"/>
  <c r="L1840" i="3" s="1"/>
  <c r="I1840" i="3"/>
  <c r="J1840" i="3"/>
  <c r="E1841" i="3"/>
  <c r="F1841" i="3"/>
  <c r="G1841" i="3"/>
  <c r="H1841" i="3"/>
  <c r="L1841" i="3" s="1"/>
  <c r="I1841" i="3"/>
  <c r="J1841" i="3"/>
  <c r="R1840" i="3" l="1"/>
  <c r="Z1840" i="3"/>
  <c r="AH1840" i="3"/>
  <c r="AP1840" i="3"/>
  <c r="BF1840" i="3"/>
  <c r="AX1840" i="3"/>
  <c r="P1838" i="3"/>
  <c r="X1838" i="3"/>
  <c r="AF1838" i="3"/>
  <c r="AN1838" i="3"/>
  <c r="AV1838" i="3"/>
  <c r="BD1838" i="3"/>
  <c r="R1838" i="3"/>
  <c r="Z1838" i="3"/>
  <c r="AH1838" i="3"/>
  <c r="AP1838" i="3"/>
  <c r="AX1838" i="3"/>
  <c r="BF1838" i="3"/>
  <c r="N1838" i="3"/>
  <c r="V1838" i="3"/>
  <c r="AD1838" i="3"/>
  <c r="AL1838" i="3"/>
  <c r="AT1838" i="3"/>
  <c r="BB1838" i="3"/>
  <c r="BD1835" i="3"/>
  <c r="AN1835" i="3"/>
  <c r="O1834" i="3"/>
  <c r="S1834" i="3"/>
  <c r="W1834" i="3"/>
  <c r="AA1834" i="3"/>
  <c r="AE1834" i="3"/>
  <c r="AI1834" i="3"/>
  <c r="AM1834" i="3"/>
  <c r="AQ1834" i="3"/>
  <c r="AU1834" i="3"/>
  <c r="AY1834" i="3"/>
  <c r="BC1834" i="3"/>
  <c r="BG1834" i="3"/>
  <c r="P1834" i="3"/>
  <c r="T1834" i="3"/>
  <c r="X1834" i="3"/>
  <c r="AB1834" i="3"/>
  <c r="AF1834" i="3"/>
  <c r="AJ1834" i="3"/>
  <c r="AN1834" i="3"/>
  <c r="AR1834" i="3"/>
  <c r="AV1834" i="3"/>
  <c r="AZ1834" i="3"/>
  <c r="BD1834" i="3"/>
  <c r="BH1834" i="3"/>
  <c r="M1834" i="3"/>
  <c r="Q1834" i="3"/>
  <c r="U1834" i="3"/>
  <c r="Y1834" i="3"/>
  <c r="AC1834" i="3"/>
  <c r="AG1834" i="3"/>
  <c r="AK1834" i="3"/>
  <c r="AO1834" i="3"/>
  <c r="AS1834" i="3"/>
  <c r="AW1834" i="3"/>
  <c r="BA1834" i="3"/>
  <c r="BE1834" i="3"/>
  <c r="BI1834" i="3"/>
  <c r="Z1834" i="3"/>
  <c r="AL1834" i="3"/>
  <c r="N1834" i="3"/>
  <c r="R1834" i="3"/>
  <c r="V1834" i="3"/>
  <c r="AD1834" i="3"/>
  <c r="AH1834" i="3"/>
  <c r="AP1834" i="3"/>
  <c r="O1832" i="3"/>
  <c r="S1832" i="3"/>
  <c r="W1832" i="3"/>
  <c r="AA1832" i="3"/>
  <c r="AE1832" i="3"/>
  <c r="AI1832" i="3"/>
  <c r="AM1832" i="3"/>
  <c r="AQ1832" i="3"/>
  <c r="AU1832" i="3"/>
  <c r="AY1832" i="3"/>
  <c r="BC1832" i="3"/>
  <c r="BG1832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R1832" i="3"/>
  <c r="V1832" i="3"/>
  <c r="Z1832" i="3"/>
  <c r="AD1832" i="3"/>
  <c r="AH1832" i="3"/>
  <c r="AP1832" i="3"/>
  <c r="AT1832" i="3"/>
  <c r="BB1832" i="3"/>
  <c r="N1832" i="3"/>
  <c r="AL1832" i="3"/>
  <c r="AX1832" i="3"/>
  <c r="BF1832" i="3"/>
  <c r="M1831" i="3"/>
  <c r="Q1831" i="3"/>
  <c r="U1831" i="3"/>
  <c r="Y1831" i="3"/>
  <c r="AC1831" i="3"/>
  <c r="AG1831" i="3"/>
  <c r="AK1831" i="3"/>
  <c r="AO1831" i="3"/>
  <c r="AS1831" i="3"/>
  <c r="AW1831" i="3"/>
  <c r="BA1831" i="3"/>
  <c r="BE1831" i="3"/>
  <c r="BI1831" i="3"/>
  <c r="N1831" i="3"/>
  <c r="R1831" i="3"/>
  <c r="V1831" i="3"/>
  <c r="Z1831" i="3"/>
  <c r="AD1831" i="3"/>
  <c r="AH1831" i="3"/>
  <c r="AP1831" i="3"/>
  <c r="AT1831" i="3"/>
  <c r="BB1831" i="3"/>
  <c r="BF1831" i="3"/>
  <c r="AL1831" i="3"/>
  <c r="AX1831" i="3"/>
  <c r="O1831" i="3"/>
  <c r="S1831" i="3"/>
  <c r="W1831" i="3"/>
  <c r="AA1831" i="3"/>
  <c r="AE1831" i="3"/>
  <c r="AI1831" i="3"/>
  <c r="AM1831" i="3"/>
  <c r="AQ1831" i="3"/>
  <c r="AU1831" i="3"/>
  <c r="AY1831" i="3"/>
  <c r="BC1831" i="3"/>
  <c r="BG1831" i="3"/>
  <c r="P1831" i="3"/>
  <c r="T1831" i="3"/>
  <c r="X1831" i="3"/>
  <c r="AB1831" i="3"/>
  <c r="AF1831" i="3"/>
  <c r="AJ1831" i="3"/>
  <c r="AN1831" i="3"/>
  <c r="AR1831" i="3"/>
  <c r="AV1831" i="3"/>
  <c r="AZ1831" i="3"/>
  <c r="BD1831" i="3"/>
  <c r="BH1831" i="3"/>
  <c r="M1829" i="3"/>
  <c r="Q1829" i="3"/>
  <c r="U1829" i="3"/>
  <c r="Y1829" i="3"/>
  <c r="AC1829" i="3"/>
  <c r="AG1829" i="3"/>
  <c r="AK1829" i="3"/>
  <c r="AO1829" i="3"/>
  <c r="AS1829" i="3"/>
  <c r="AW1829" i="3"/>
  <c r="BA1829" i="3"/>
  <c r="BE1829" i="3"/>
  <c r="BI1829" i="3"/>
  <c r="BF1829" i="3"/>
  <c r="N1829" i="3"/>
  <c r="R1829" i="3"/>
  <c r="V1829" i="3"/>
  <c r="Z1829" i="3"/>
  <c r="AD1829" i="3"/>
  <c r="AH1829" i="3"/>
  <c r="AL1829" i="3"/>
  <c r="AP1829" i="3"/>
  <c r="AT1829" i="3"/>
  <c r="AX1829" i="3"/>
  <c r="BB1829" i="3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M1827" i="3"/>
  <c r="Q1827" i="3"/>
  <c r="U1827" i="3"/>
  <c r="Y1827" i="3"/>
  <c r="AC1827" i="3"/>
  <c r="AG1827" i="3"/>
  <c r="AK1827" i="3"/>
  <c r="AO1827" i="3"/>
  <c r="AS1827" i="3"/>
  <c r="AW1827" i="3"/>
  <c r="BA1827" i="3"/>
  <c r="BE1827" i="3"/>
  <c r="BI1827" i="3"/>
  <c r="N1827" i="3"/>
  <c r="R1827" i="3"/>
  <c r="V1827" i="3"/>
  <c r="Z1827" i="3"/>
  <c r="AD1827" i="3"/>
  <c r="AH1827" i="3"/>
  <c r="AL1827" i="3"/>
  <c r="AP1827" i="3"/>
  <c r="AT1827" i="3"/>
  <c r="AX1827" i="3"/>
  <c r="BB1827" i="3"/>
  <c r="BF1827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M1825" i="3"/>
  <c r="Q1825" i="3"/>
  <c r="U1825" i="3"/>
  <c r="Y1825" i="3"/>
  <c r="AC1825" i="3"/>
  <c r="AG1825" i="3"/>
  <c r="AK1825" i="3"/>
  <c r="AO1825" i="3"/>
  <c r="AS1825" i="3"/>
  <c r="AW1825" i="3"/>
  <c r="BA1825" i="3"/>
  <c r="BE1825" i="3"/>
  <c r="BI1825" i="3"/>
  <c r="AL1825" i="3"/>
  <c r="AT1825" i="3"/>
  <c r="BB1825" i="3"/>
  <c r="N1825" i="3"/>
  <c r="R1825" i="3"/>
  <c r="V1825" i="3"/>
  <c r="Z1825" i="3"/>
  <c r="AD1825" i="3"/>
  <c r="AH1825" i="3"/>
  <c r="AP1825" i="3"/>
  <c r="AX1825" i="3"/>
  <c r="BF1825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M1823" i="3"/>
  <c r="Q1823" i="3"/>
  <c r="U1823" i="3"/>
  <c r="Y1823" i="3"/>
  <c r="AC1823" i="3"/>
  <c r="AG1823" i="3"/>
  <c r="AK1823" i="3"/>
  <c r="AO1823" i="3"/>
  <c r="AS1823" i="3"/>
  <c r="AW1823" i="3"/>
  <c r="BA1823" i="3"/>
  <c r="BE1823" i="3"/>
  <c r="BI1823" i="3"/>
  <c r="N1823" i="3"/>
  <c r="R1823" i="3"/>
  <c r="V1823" i="3"/>
  <c r="Z1823" i="3"/>
  <c r="AD1823" i="3"/>
  <c r="AH1823" i="3"/>
  <c r="AL1823" i="3"/>
  <c r="AP1823" i="3"/>
  <c r="AT1823" i="3"/>
  <c r="AX1823" i="3"/>
  <c r="BB1823" i="3"/>
  <c r="BF1823" i="3"/>
  <c r="O1823" i="3"/>
  <c r="S1823" i="3"/>
  <c r="W1823" i="3"/>
  <c r="AA1823" i="3"/>
  <c r="AE1823" i="3"/>
  <c r="AI1823" i="3"/>
  <c r="AM1823" i="3"/>
  <c r="AQ1823" i="3"/>
  <c r="AU1823" i="3"/>
  <c r="AY1823" i="3"/>
  <c r="BC1823" i="3"/>
  <c r="BG1823" i="3"/>
  <c r="P1823" i="3"/>
  <c r="T1823" i="3"/>
  <c r="X1823" i="3"/>
  <c r="AB1823" i="3"/>
  <c r="AF1823" i="3"/>
  <c r="AJ1823" i="3"/>
  <c r="AN1823" i="3"/>
  <c r="AR1823" i="3"/>
  <c r="AV1823" i="3"/>
  <c r="AZ1823" i="3"/>
  <c r="BD1823" i="3"/>
  <c r="BH1823" i="3"/>
  <c r="O1814" i="3"/>
  <c r="S1814" i="3"/>
  <c r="W1814" i="3"/>
  <c r="AA1814" i="3"/>
  <c r="AE1814" i="3"/>
  <c r="AI1814" i="3"/>
  <c r="AM1814" i="3"/>
  <c r="AQ1814" i="3"/>
  <c r="AU1814" i="3"/>
  <c r="AY1814" i="3"/>
  <c r="BC1814" i="3"/>
  <c r="BG1814" i="3"/>
  <c r="P1814" i="3"/>
  <c r="T1814" i="3"/>
  <c r="X1814" i="3"/>
  <c r="AB1814" i="3"/>
  <c r="AF1814" i="3"/>
  <c r="AJ1814" i="3"/>
  <c r="AN1814" i="3"/>
  <c r="AR1814" i="3"/>
  <c r="AV1814" i="3"/>
  <c r="AZ1814" i="3"/>
  <c r="BD1814" i="3"/>
  <c r="BH1814" i="3"/>
  <c r="M1814" i="3"/>
  <c r="Q1814" i="3"/>
  <c r="U1814" i="3"/>
  <c r="Y1814" i="3"/>
  <c r="AC1814" i="3"/>
  <c r="AG1814" i="3"/>
  <c r="AK1814" i="3"/>
  <c r="AO1814" i="3"/>
  <c r="AS1814" i="3"/>
  <c r="AW1814" i="3"/>
  <c r="BA1814" i="3"/>
  <c r="BE1814" i="3"/>
  <c r="BI1814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M1813" i="3"/>
  <c r="Q1813" i="3"/>
  <c r="U1813" i="3"/>
  <c r="Y1813" i="3"/>
  <c r="AC1813" i="3"/>
  <c r="AG1813" i="3"/>
  <c r="AK1813" i="3"/>
  <c r="AO1813" i="3"/>
  <c r="AS1813" i="3"/>
  <c r="AW1813" i="3"/>
  <c r="BA1813" i="3"/>
  <c r="BE1813" i="3"/>
  <c r="BI1813" i="3"/>
  <c r="N1813" i="3"/>
  <c r="R1813" i="3"/>
  <c r="V1813" i="3"/>
  <c r="Z1813" i="3"/>
  <c r="AD1813" i="3"/>
  <c r="AH1813" i="3"/>
  <c r="AL1813" i="3"/>
  <c r="AP1813" i="3"/>
  <c r="AT1813" i="3"/>
  <c r="AX1813" i="3"/>
  <c r="BB1813" i="3"/>
  <c r="BF1813" i="3"/>
  <c r="O1813" i="3"/>
  <c r="S1813" i="3"/>
  <c r="W1813" i="3"/>
  <c r="AA1813" i="3"/>
  <c r="AE1813" i="3"/>
  <c r="AI1813" i="3"/>
  <c r="AM1813" i="3"/>
  <c r="AQ1813" i="3"/>
  <c r="AU1813" i="3"/>
  <c r="AY1813" i="3"/>
  <c r="BC1813" i="3"/>
  <c r="BG1813" i="3"/>
  <c r="P1813" i="3"/>
  <c r="T1813" i="3"/>
  <c r="X1813" i="3"/>
  <c r="AB1813" i="3"/>
  <c r="AF1813" i="3"/>
  <c r="AJ1813" i="3"/>
  <c r="AN1813" i="3"/>
  <c r="AR1813" i="3"/>
  <c r="AV1813" i="3"/>
  <c r="AZ1813" i="3"/>
  <c r="BD1813" i="3"/>
  <c r="BH1813" i="3"/>
  <c r="BB1840" i="3"/>
  <c r="AT1840" i="3"/>
  <c r="AL1840" i="3"/>
  <c r="AD1840" i="3"/>
  <c r="V1840" i="3"/>
  <c r="N1840" i="3"/>
  <c r="K1841" i="3"/>
  <c r="BH1840" i="3"/>
  <c r="AZ1840" i="3"/>
  <c r="AR1840" i="3"/>
  <c r="AJ1840" i="3"/>
  <c r="AB1840" i="3"/>
  <c r="K1839" i="3"/>
  <c r="BH1838" i="3"/>
  <c r="AZ1838" i="3"/>
  <c r="AR1838" i="3"/>
  <c r="AJ1838" i="3"/>
  <c r="AB1838" i="3"/>
  <c r="K1837" i="3"/>
  <c r="AZ1835" i="3"/>
  <c r="AJ1835" i="3"/>
  <c r="M1835" i="3"/>
  <c r="Q1835" i="3"/>
  <c r="U1835" i="3"/>
  <c r="Y1835" i="3"/>
  <c r="AC1835" i="3"/>
  <c r="AG1835" i="3"/>
  <c r="AK1835" i="3"/>
  <c r="AO1835" i="3"/>
  <c r="AS1835" i="3"/>
  <c r="AW1835" i="3"/>
  <c r="BA1835" i="3"/>
  <c r="BE1835" i="3"/>
  <c r="BI1835" i="3"/>
  <c r="N1835" i="3"/>
  <c r="R1835" i="3"/>
  <c r="V1835" i="3"/>
  <c r="Z1835" i="3"/>
  <c r="AD1835" i="3"/>
  <c r="AH1835" i="3"/>
  <c r="AL1835" i="3"/>
  <c r="AP1835" i="3"/>
  <c r="AT1835" i="3"/>
  <c r="AX1835" i="3"/>
  <c r="BB1835" i="3"/>
  <c r="BF1835" i="3"/>
  <c r="O1835" i="3"/>
  <c r="S1835" i="3"/>
  <c r="W1835" i="3"/>
  <c r="AA1835" i="3"/>
  <c r="AE1835" i="3"/>
  <c r="AI1835" i="3"/>
  <c r="AM1835" i="3"/>
  <c r="AQ1835" i="3"/>
  <c r="AU1835" i="3"/>
  <c r="AY1835" i="3"/>
  <c r="BC1835" i="3"/>
  <c r="BG1835" i="3"/>
  <c r="O1830" i="3"/>
  <c r="S1830" i="3"/>
  <c r="W1830" i="3"/>
  <c r="AA1830" i="3"/>
  <c r="AE1830" i="3"/>
  <c r="AI1830" i="3"/>
  <c r="AM1830" i="3"/>
  <c r="AQ1830" i="3"/>
  <c r="AU1830" i="3"/>
  <c r="AY1830" i="3"/>
  <c r="BC1830" i="3"/>
  <c r="BG1830" i="3"/>
  <c r="T1830" i="3"/>
  <c r="AB1830" i="3"/>
  <c r="AJ1830" i="3"/>
  <c r="AR1830" i="3"/>
  <c r="AZ1830" i="3"/>
  <c r="BH1830" i="3"/>
  <c r="P1830" i="3"/>
  <c r="X1830" i="3"/>
  <c r="AF1830" i="3"/>
  <c r="AN1830" i="3"/>
  <c r="AV1830" i="3"/>
  <c r="BD1830" i="3"/>
  <c r="M1830" i="3"/>
  <c r="Q1830" i="3"/>
  <c r="U1830" i="3"/>
  <c r="Y1830" i="3"/>
  <c r="AC1830" i="3"/>
  <c r="AG1830" i="3"/>
  <c r="AK1830" i="3"/>
  <c r="AO1830" i="3"/>
  <c r="AS1830" i="3"/>
  <c r="AW1830" i="3"/>
  <c r="BA1830" i="3"/>
  <c r="BE1830" i="3"/>
  <c r="BI1830" i="3"/>
  <c r="N1830" i="3"/>
  <c r="R1830" i="3"/>
  <c r="V1830" i="3"/>
  <c r="Z1830" i="3"/>
  <c r="AD1830" i="3"/>
  <c r="AH1830" i="3"/>
  <c r="AL1830" i="3"/>
  <c r="AP1830" i="3"/>
  <c r="AT1830" i="3"/>
  <c r="AX1830" i="3"/>
  <c r="BB1830" i="3"/>
  <c r="BF1830" i="3"/>
  <c r="O1828" i="3"/>
  <c r="S1828" i="3"/>
  <c r="W1828" i="3"/>
  <c r="AA1828" i="3"/>
  <c r="AE1828" i="3"/>
  <c r="AI1828" i="3"/>
  <c r="AM1828" i="3"/>
  <c r="AQ1828" i="3"/>
  <c r="AU1828" i="3"/>
  <c r="AY1828" i="3"/>
  <c r="BC1828" i="3"/>
  <c r="BG1828" i="3"/>
  <c r="P1828" i="3"/>
  <c r="T1828" i="3"/>
  <c r="X1828" i="3"/>
  <c r="AB1828" i="3"/>
  <c r="AF1828" i="3"/>
  <c r="AJ1828" i="3"/>
  <c r="AN1828" i="3"/>
  <c r="AR1828" i="3"/>
  <c r="AV1828" i="3"/>
  <c r="AZ1828" i="3"/>
  <c r="BD1828" i="3"/>
  <c r="BH1828" i="3"/>
  <c r="M1828" i="3"/>
  <c r="Q1828" i="3"/>
  <c r="U1828" i="3"/>
  <c r="Y1828" i="3"/>
  <c r="AC1828" i="3"/>
  <c r="AG1828" i="3"/>
  <c r="AK1828" i="3"/>
  <c r="AO1828" i="3"/>
  <c r="AS1828" i="3"/>
  <c r="AW1828" i="3"/>
  <c r="BA1828" i="3"/>
  <c r="BE1828" i="3"/>
  <c r="BI1828" i="3"/>
  <c r="N1828" i="3"/>
  <c r="R1828" i="3"/>
  <c r="V1828" i="3"/>
  <c r="Z1828" i="3"/>
  <c r="AD1828" i="3"/>
  <c r="AH1828" i="3"/>
  <c r="AL1828" i="3"/>
  <c r="AP1828" i="3"/>
  <c r="AT1828" i="3"/>
  <c r="AX1828" i="3"/>
  <c r="BB1828" i="3"/>
  <c r="BF1828" i="3"/>
  <c r="O1826" i="3"/>
  <c r="S1826" i="3"/>
  <c r="W1826" i="3"/>
  <c r="AA1826" i="3"/>
  <c r="AE1826" i="3"/>
  <c r="AI1826" i="3"/>
  <c r="AM1826" i="3"/>
  <c r="AQ1826" i="3"/>
  <c r="AU1826" i="3"/>
  <c r="AY1826" i="3"/>
  <c r="BC1826" i="3"/>
  <c r="BG1826" i="3"/>
  <c r="P1826" i="3"/>
  <c r="T1826" i="3"/>
  <c r="X1826" i="3"/>
  <c r="AB1826" i="3"/>
  <c r="AF1826" i="3"/>
  <c r="AJ1826" i="3"/>
  <c r="AN1826" i="3"/>
  <c r="AR1826" i="3"/>
  <c r="AV1826" i="3"/>
  <c r="AZ1826" i="3"/>
  <c r="BD1826" i="3"/>
  <c r="BH1826" i="3"/>
  <c r="M1826" i="3"/>
  <c r="Q1826" i="3"/>
  <c r="U1826" i="3"/>
  <c r="Y1826" i="3"/>
  <c r="AC1826" i="3"/>
  <c r="AG1826" i="3"/>
  <c r="AK1826" i="3"/>
  <c r="AO1826" i="3"/>
  <c r="AS1826" i="3"/>
  <c r="AW1826" i="3"/>
  <c r="BA1826" i="3"/>
  <c r="BE1826" i="3"/>
  <c r="BI1826" i="3"/>
  <c r="N1826" i="3"/>
  <c r="R1826" i="3"/>
  <c r="V1826" i="3"/>
  <c r="Z1826" i="3"/>
  <c r="AD1826" i="3"/>
  <c r="AH1826" i="3"/>
  <c r="AL1826" i="3"/>
  <c r="AP1826" i="3"/>
  <c r="AT1826" i="3"/>
  <c r="AX1826" i="3"/>
  <c r="BB1826" i="3"/>
  <c r="BF1826" i="3"/>
  <c r="O1824" i="3"/>
  <c r="S1824" i="3"/>
  <c r="W1824" i="3"/>
  <c r="AA1824" i="3"/>
  <c r="AE1824" i="3"/>
  <c r="AI1824" i="3"/>
  <c r="AM1824" i="3"/>
  <c r="AQ1824" i="3"/>
  <c r="AU1824" i="3"/>
  <c r="AY1824" i="3"/>
  <c r="BC1824" i="3"/>
  <c r="BG1824" i="3"/>
  <c r="X1824" i="3"/>
  <c r="AF1824" i="3"/>
  <c r="AN1824" i="3"/>
  <c r="AV1824" i="3"/>
  <c r="BD1824" i="3"/>
  <c r="P1824" i="3"/>
  <c r="T1824" i="3"/>
  <c r="AB1824" i="3"/>
  <c r="AJ1824" i="3"/>
  <c r="AR1824" i="3"/>
  <c r="AZ1824" i="3"/>
  <c r="BH1824" i="3"/>
  <c r="M1824" i="3"/>
  <c r="Q1824" i="3"/>
  <c r="U1824" i="3"/>
  <c r="Y1824" i="3"/>
  <c r="AC1824" i="3"/>
  <c r="AG1824" i="3"/>
  <c r="AK1824" i="3"/>
  <c r="AO1824" i="3"/>
  <c r="AS1824" i="3"/>
  <c r="AW1824" i="3"/>
  <c r="BA1824" i="3"/>
  <c r="BE1824" i="3"/>
  <c r="BI1824" i="3"/>
  <c r="N1824" i="3"/>
  <c r="R1824" i="3"/>
  <c r="V1824" i="3"/>
  <c r="Z1824" i="3"/>
  <c r="AD1824" i="3"/>
  <c r="AH1824" i="3"/>
  <c r="AL1824" i="3"/>
  <c r="AP1824" i="3"/>
  <c r="AT1824" i="3"/>
  <c r="AX1824" i="3"/>
  <c r="BB1824" i="3"/>
  <c r="BF1824" i="3"/>
  <c r="O1822" i="3"/>
  <c r="S1822" i="3"/>
  <c r="W1822" i="3"/>
  <c r="AA1822" i="3"/>
  <c r="AE1822" i="3"/>
  <c r="AI1822" i="3"/>
  <c r="AM1822" i="3"/>
  <c r="AQ1822" i="3"/>
  <c r="AU1822" i="3"/>
  <c r="AY1822" i="3"/>
  <c r="BC1822" i="3"/>
  <c r="BG1822" i="3"/>
  <c r="P1822" i="3"/>
  <c r="T1822" i="3"/>
  <c r="X1822" i="3"/>
  <c r="AB1822" i="3"/>
  <c r="AF1822" i="3"/>
  <c r="AJ1822" i="3"/>
  <c r="AN1822" i="3"/>
  <c r="AR1822" i="3"/>
  <c r="AV1822" i="3"/>
  <c r="AZ1822" i="3"/>
  <c r="BD1822" i="3"/>
  <c r="BH1822" i="3"/>
  <c r="M1822" i="3"/>
  <c r="Q1822" i="3"/>
  <c r="U1822" i="3"/>
  <c r="Y1822" i="3"/>
  <c r="AC1822" i="3"/>
  <c r="AG1822" i="3"/>
  <c r="AK1822" i="3"/>
  <c r="AO1822" i="3"/>
  <c r="AS1822" i="3"/>
  <c r="AW1822" i="3"/>
  <c r="BA1822" i="3"/>
  <c r="BE1822" i="3"/>
  <c r="BI1822" i="3"/>
  <c r="N1822" i="3"/>
  <c r="R1822" i="3"/>
  <c r="V1822" i="3"/>
  <c r="Z1822" i="3"/>
  <c r="AD1822" i="3"/>
  <c r="AH1822" i="3"/>
  <c r="AL1822" i="3"/>
  <c r="AP1822" i="3"/>
  <c r="AT1822" i="3"/>
  <c r="AX1822" i="3"/>
  <c r="BB1822" i="3"/>
  <c r="BF1822" i="3"/>
  <c r="M1821" i="3"/>
  <c r="Q1821" i="3"/>
  <c r="U1821" i="3"/>
  <c r="Y1821" i="3"/>
  <c r="AC1821" i="3"/>
  <c r="AG1821" i="3"/>
  <c r="AK1821" i="3"/>
  <c r="AO1821" i="3"/>
  <c r="AS1821" i="3"/>
  <c r="AW1821" i="3"/>
  <c r="BA1821" i="3"/>
  <c r="BE1821" i="3"/>
  <c r="BI1821" i="3"/>
  <c r="N1821" i="3"/>
  <c r="R1821" i="3"/>
  <c r="V1821" i="3"/>
  <c r="Z1821" i="3"/>
  <c r="AD1821" i="3"/>
  <c r="AH1821" i="3"/>
  <c r="AL1821" i="3"/>
  <c r="AP1821" i="3"/>
  <c r="AT1821" i="3"/>
  <c r="AX1821" i="3"/>
  <c r="BB1821" i="3"/>
  <c r="BF1821" i="3"/>
  <c r="O1821" i="3"/>
  <c r="S1821" i="3"/>
  <c r="W1821" i="3"/>
  <c r="AA1821" i="3"/>
  <c r="AE1821" i="3"/>
  <c r="AI1821" i="3"/>
  <c r="AM1821" i="3"/>
  <c r="AQ1821" i="3"/>
  <c r="AU1821" i="3"/>
  <c r="AY1821" i="3"/>
  <c r="BC1821" i="3"/>
  <c r="BG1821" i="3"/>
  <c r="P1821" i="3"/>
  <c r="T1821" i="3"/>
  <c r="X1821" i="3"/>
  <c r="AB1821" i="3"/>
  <c r="AF1821" i="3"/>
  <c r="AJ1821" i="3"/>
  <c r="AN1821" i="3"/>
  <c r="AR1821" i="3"/>
  <c r="AV1821" i="3"/>
  <c r="AZ1821" i="3"/>
  <c r="BD1821" i="3"/>
  <c r="BH1821" i="3"/>
  <c r="M1819" i="3"/>
  <c r="Q1819" i="3"/>
  <c r="U1819" i="3"/>
  <c r="Y1819" i="3"/>
  <c r="AC1819" i="3"/>
  <c r="AG1819" i="3"/>
  <c r="AK1819" i="3"/>
  <c r="AO1819" i="3"/>
  <c r="AS1819" i="3"/>
  <c r="AW1819" i="3"/>
  <c r="BA1819" i="3"/>
  <c r="BE1819" i="3"/>
  <c r="BI1819" i="3"/>
  <c r="N1819" i="3"/>
  <c r="R1819" i="3"/>
  <c r="V1819" i="3"/>
  <c r="Z1819" i="3"/>
  <c r="AD1819" i="3"/>
  <c r="AH1819" i="3"/>
  <c r="AL1819" i="3"/>
  <c r="AP1819" i="3"/>
  <c r="AT1819" i="3"/>
  <c r="AX1819" i="3"/>
  <c r="BB1819" i="3"/>
  <c r="BF1819" i="3"/>
  <c r="O1819" i="3"/>
  <c r="S1819" i="3"/>
  <c r="W1819" i="3"/>
  <c r="AA1819" i="3"/>
  <c r="AE1819" i="3"/>
  <c r="AI1819" i="3"/>
  <c r="AM1819" i="3"/>
  <c r="AQ1819" i="3"/>
  <c r="AU1819" i="3"/>
  <c r="AY1819" i="3"/>
  <c r="BC1819" i="3"/>
  <c r="BG1819" i="3"/>
  <c r="P1819" i="3"/>
  <c r="T1819" i="3"/>
  <c r="X1819" i="3"/>
  <c r="AB1819" i="3"/>
  <c r="AF1819" i="3"/>
  <c r="AJ1819" i="3"/>
  <c r="AN1819" i="3"/>
  <c r="AR1819" i="3"/>
  <c r="AV1819" i="3"/>
  <c r="AZ1819" i="3"/>
  <c r="BD1819" i="3"/>
  <c r="BH1819" i="3"/>
  <c r="O1812" i="3"/>
  <c r="S1812" i="3"/>
  <c r="W1812" i="3"/>
  <c r="AA1812" i="3"/>
  <c r="AE1812" i="3"/>
  <c r="AI1812" i="3"/>
  <c r="AM1812" i="3"/>
  <c r="AQ1812" i="3"/>
  <c r="AU1812" i="3"/>
  <c r="AY1812" i="3"/>
  <c r="BC1812" i="3"/>
  <c r="BG1812" i="3"/>
  <c r="P1812" i="3"/>
  <c r="T1812" i="3"/>
  <c r="X1812" i="3"/>
  <c r="AB1812" i="3"/>
  <c r="AF1812" i="3"/>
  <c r="AJ1812" i="3"/>
  <c r="AN1812" i="3"/>
  <c r="AR1812" i="3"/>
  <c r="AV1812" i="3"/>
  <c r="AZ1812" i="3"/>
  <c r="BD1812" i="3"/>
  <c r="BH1812" i="3"/>
  <c r="M1812" i="3"/>
  <c r="Q1812" i="3"/>
  <c r="U1812" i="3"/>
  <c r="Y1812" i="3"/>
  <c r="AC1812" i="3"/>
  <c r="AG1812" i="3"/>
  <c r="AK1812" i="3"/>
  <c r="AO1812" i="3"/>
  <c r="AS1812" i="3"/>
  <c r="AW1812" i="3"/>
  <c r="BA1812" i="3"/>
  <c r="BE1812" i="3"/>
  <c r="BI1812" i="3"/>
  <c r="N1812" i="3"/>
  <c r="R1812" i="3"/>
  <c r="V1812" i="3"/>
  <c r="Z1812" i="3"/>
  <c r="AD1812" i="3"/>
  <c r="AH1812" i="3"/>
  <c r="AL1812" i="3"/>
  <c r="AP1812" i="3"/>
  <c r="AT1812" i="3"/>
  <c r="AX1812" i="3"/>
  <c r="BB1812" i="3"/>
  <c r="BF1812" i="3"/>
  <c r="M1811" i="3"/>
  <c r="Q1811" i="3"/>
  <c r="U1811" i="3"/>
  <c r="Y1811" i="3"/>
  <c r="AC1811" i="3"/>
  <c r="AG1811" i="3"/>
  <c r="AK1811" i="3"/>
  <c r="AO1811" i="3"/>
  <c r="AS1811" i="3"/>
  <c r="AW1811" i="3"/>
  <c r="BA1811" i="3"/>
  <c r="BE1811" i="3"/>
  <c r="BI1811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O1811" i="3"/>
  <c r="S1811" i="3"/>
  <c r="W1811" i="3"/>
  <c r="AA1811" i="3"/>
  <c r="AE1811" i="3"/>
  <c r="AI1811" i="3"/>
  <c r="AM1811" i="3"/>
  <c r="AQ1811" i="3"/>
  <c r="AU1811" i="3"/>
  <c r="AY1811" i="3"/>
  <c r="BC1811" i="3"/>
  <c r="BG1811" i="3"/>
  <c r="P1811" i="3"/>
  <c r="T1811" i="3"/>
  <c r="X1811" i="3"/>
  <c r="AB1811" i="3"/>
  <c r="AF1811" i="3"/>
  <c r="AJ1811" i="3"/>
  <c r="AN1811" i="3"/>
  <c r="AR1811" i="3"/>
  <c r="AV1811" i="3"/>
  <c r="AZ1811" i="3"/>
  <c r="BD1811" i="3"/>
  <c r="BH1811" i="3"/>
  <c r="O1838" i="3"/>
  <c r="S1838" i="3"/>
  <c r="W1838" i="3"/>
  <c r="AA1838" i="3"/>
  <c r="AE1838" i="3"/>
  <c r="AI1838" i="3"/>
  <c r="AM1838" i="3"/>
  <c r="AQ1838" i="3"/>
  <c r="AU1838" i="3"/>
  <c r="AY1838" i="3"/>
  <c r="BC1838" i="3"/>
  <c r="BG1838" i="3"/>
  <c r="M1838" i="3"/>
  <c r="Q1838" i="3"/>
  <c r="U1838" i="3"/>
  <c r="Y1838" i="3"/>
  <c r="AC1838" i="3"/>
  <c r="AG1838" i="3"/>
  <c r="AK1838" i="3"/>
  <c r="AO1838" i="3"/>
  <c r="AS1838" i="3"/>
  <c r="AW1838" i="3"/>
  <c r="BA1838" i="3"/>
  <c r="BE1838" i="3"/>
  <c r="BI1838" i="3"/>
  <c r="AH1836" i="3"/>
  <c r="L1836" i="3"/>
  <c r="W1836" i="3" s="1"/>
  <c r="AV1835" i="3"/>
  <c r="AF1835" i="3"/>
  <c r="P1835" i="3"/>
  <c r="O1820" i="3"/>
  <c r="S1820" i="3"/>
  <c r="W1820" i="3"/>
  <c r="AA1820" i="3"/>
  <c r="AE1820" i="3"/>
  <c r="AI1820" i="3"/>
  <c r="AM1820" i="3"/>
  <c r="AQ1820" i="3"/>
  <c r="AU1820" i="3"/>
  <c r="AY1820" i="3"/>
  <c r="BC1820" i="3"/>
  <c r="BG1820" i="3"/>
  <c r="P1820" i="3"/>
  <c r="T1820" i="3"/>
  <c r="X1820" i="3"/>
  <c r="AB1820" i="3"/>
  <c r="AF1820" i="3"/>
  <c r="AJ1820" i="3"/>
  <c r="AN1820" i="3"/>
  <c r="AR1820" i="3"/>
  <c r="AV1820" i="3"/>
  <c r="AZ1820" i="3"/>
  <c r="BD1820" i="3"/>
  <c r="BH1820" i="3"/>
  <c r="M1820" i="3"/>
  <c r="Q1820" i="3"/>
  <c r="U1820" i="3"/>
  <c r="Y1820" i="3"/>
  <c r="AC1820" i="3"/>
  <c r="AG1820" i="3"/>
  <c r="AK1820" i="3"/>
  <c r="AO1820" i="3"/>
  <c r="AS1820" i="3"/>
  <c r="AW1820" i="3"/>
  <c r="BA1820" i="3"/>
  <c r="BE1820" i="3"/>
  <c r="BI1820" i="3"/>
  <c r="N1820" i="3"/>
  <c r="R1820" i="3"/>
  <c r="V1820" i="3"/>
  <c r="Z1820" i="3"/>
  <c r="AD1820" i="3"/>
  <c r="AH1820" i="3"/>
  <c r="AL1820" i="3"/>
  <c r="AP1820" i="3"/>
  <c r="AT1820" i="3"/>
  <c r="AX1820" i="3"/>
  <c r="BB1820" i="3"/>
  <c r="BF1820" i="3"/>
  <c r="O1818" i="3"/>
  <c r="S1818" i="3"/>
  <c r="W1818" i="3"/>
  <c r="AA1818" i="3"/>
  <c r="AE1818" i="3"/>
  <c r="AI1818" i="3"/>
  <c r="AM1818" i="3"/>
  <c r="AQ1818" i="3"/>
  <c r="AU1818" i="3"/>
  <c r="AY1818" i="3"/>
  <c r="BC1818" i="3"/>
  <c r="BG1818" i="3"/>
  <c r="P1818" i="3"/>
  <c r="T1818" i="3"/>
  <c r="X1818" i="3"/>
  <c r="AB1818" i="3"/>
  <c r="AF1818" i="3"/>
  <c r="AJ1818" i="3"/>
  <c r="AN1818" i="3"/>
  <c r="AR1818" i="3"/>
  <c r="AV1818" i="3"/>
  <c r="AZ1818" i="3"/>
  <c r="BD1818" i="3"/>
  <c r="BH1818" i="3"/>
  <c r="M1818" i="3"/>
  <c r="Q1818" i="3"/>
  <c r="U1818" i="3"/>
  <c r="Y1818" i="3"/>
  <c r="AC1818" i="3"/>
  <c r="AG1818" i="3"/>
  <c r="AK1818" i="3"/>
  <c r="AO1818" i="3"/>
  <c r="AS1818" i="3"/>
  <c r="AW1818" i="3"/>
  <c r="BA1818" i="3"/>
  <c r="BE1818" i="3"/>
  <c r="BI1818" i="3"/>
  <c r="N1818" i="3"/>
  <c r="BJ1818" i="3" s="1"/>
  <c r="R1818" i="3"/>
  <c r="V1818" i="3"/>
  <c r="AD1818" i="3"/>
  <c r="AL1818" i="3"/>
  <c r="AT1818" i="3"/>
  <c r="BB1818" i="3"/>
  <c r="Z1818" i="3"/>
  <c r="AH1818" i="3"/>
  <c r="AP1818" i="3"/>
  <c r="AX1818" i="3"/>
  <c r="BF1818" i="3"/>
  <c r="M1817" i="3"/>
  <c r="Q1817" i="3"/>
  <c r="U1817" i="3"/>
  <c r="Y1817" i="3"/>
  <c r="AC1817" i="3"/>
  <c r="AG1817" i="3"/>
  <c r="AK1817" i="3"/>
  <c r="AO1817" i="3"/>
  <c r="AS1817" i="3"/>
  <c r="AW1817" i="3"/>
  <c r="BA1817" i="3"/>
  <c r="BE1817" i="3"/>
  <c r="BI1817" i="3"/>
  <c r="N1817" i="3"/>
  <c r="R1817" i="3"/>
  <c r="V1817" i="3"/>
  <c r="Z1817" i="3"/>
  <c r="AD1817" i="3"/>
  <c r="AH1817" i="3"/>
  <c r="AL1817" i="3"/>
  <c r="AP1817" i="3"/>
  <c r="AT1817" i="3"/>
  <c r="AX1817" i="3"/>
  <c r="BB1817" i="3"/>
  <c r="BF1817" i="3"/>
  <c r="O1817" i="3"/>
  <c r="S1817" i="3"/>
  <c r="W1817" i="3"/>
  <c r="AA1817" i="3"/>
  <c r="AE1817" i="3"/>
  <c r="AI1817" i="3"/>
  <c r="AM1817" i="3"/>
  <c r="AQ1817" i="3"/>
  <c r="AU1817" i="3"/>
  <c r="AY1817" i="3"/>
  <c r="BC1817" i="3"/>
  <c r="BG1817" i="3"/>
  <c r="P1817" i="3"/>
  <c r="T1817" i="3"/>
  <c r="X1817" i="3"/>
  <c r="AB1817" i="3"/>
  <c r="AF1817" i="3"/>
  <c r="AJ1817" i="3"/>
  <c r="AN1817" i="3"/>
  <c r="AR1817" i="3"/>
  <c r="AV1817" i="3"/>
  <c r="AZ1817" i="3"/>
  <c r="BD1817" i="3"/>
  <c r="BH1817" i="3"/>
  <c r="O1810" i="3"/>
  <c r="S1810" i="3"/>
  <c r="W1810" i="3"/>
  <c r="AA1810" i="3"/>
  <c r="AE1810" i="3"/>
  <c r="AI1810" i="3"/>
  <c r="AM1810" i="3"/>
  <c r="AQ1810" i="3"/>
  <c r="AU1810" i="3"/>
  <c r="AY1810" i="3"/>
  <c r="BC1810" i="3"/>
  <c r="BG1810" i="3"/>
  <c r="P1810" i="3"/>
  <c r="T1810" i="3"/>
  <c r="X1810" i="3"/>
  <c r="AB1810" i="3"/>
  <c r="AF1810" i="3"/>
  <c r="AJ1810" i="3"/>
  <c r="AN1810" i="3"/>
  <c r="AR1810" i="3"/>
  <c r="AV1810" i="3"/>
  <c r="AZ1810" i="3"/>
  <c r="BD1810" i="3"/>
  <c r="BH1810" i="3"/>
  <c r="M1810" i="3"/>
  <c r="Q1810" i="3"/>
  <c r="U1810" i="3"/>
  <c r="Y1810" i="3"/>
  <c r="AC1810" i="3"/>
  <c r="AG1810" i="3"/>
  <c r="AK1810" i="3"/>
  <c r="AO1810" i="3"/>
  <c r="AS1810" i="3"/>
  <c r="AW1810" i="3"/>
  <c r="BA1810" i="3"/>
  <c r="BE1810" i="3"/>
  <c r="BI1810" i="3"/>
  <c r="N1810" i="3"/>
  <c r="R1810" i="3"/>
  <c r="V1810" i="3"/>
  <c r="Z1810" i="3"/>
  <c r="AD1810" i="3"/>
  <c r="AH1810" i="3"/>
  <c r="AL1810" i="3"/>
  <c r="AP1810" i="3"/>
  <c r="AT1810" i="3"/>
  <c r="AX1810" i="3"/>
  <c r="BB1810" i="3"/>
  <c r="BF1810" i="3"/>
  <c r="P1809" i="3"/>
  <c r="U1809" i="3"/>
  <c r="AA1809" i="3"/>
  <c r="AF1809" i="3"/>
  <c r="AK1809" i="3"/>
  <c r="AQ1809" i="3"/>
  <c r="AV1809" i="3"/>
  <c r="BA1809" i="3"/>
  <c r="BG1809" i="3"/>
  <c r="O1840" i="3"/>
  <c r="S1840" i="3"/>
  <c r="W1840" i="3"/>
  <c r="AA1840" i="3"/>
  <c r="AE1840" i="3"/>
  <c r="AI1840" i="3"/>
  <c r="AM1840" i="3"/>
  <c r="AQ1840" i="3"/>
  <c r="AU1840" i="3"/>
  <c r="AY1840" i="3"/>
  <c r="BC1840" i="3"/>
  <c r="BG1840" i="3"/>
  <c r="M1840" i="3"/>
  <c r="Q1840" i="3"/>
  <c r="U1840" i="3"/>
  <c r="Y1840" i="3"/>
  <c r="AC1840" i="3"/>
  <c r="AG1840" i="3"/>
  <c r="AK1840" i="3"/>
  <c r="AO1840" i="3"/>
  <c r="AS1840" i="3"/>
  <c r="AW1840" i="3"/>
  <c r="BA1840" i="3"/>
  <c r="BE1840" i="3"/>
  <c r="BI1840" i="3"/>
  <c r="BD1840" i="3"/>
  <c r="AV1840" i="3"/>
  <c r="AN1840" i="3"/>
  <c r="AF1840" i="3"/>
  <c r="X1840" i="3"/>
  <c r="P1840" i="3"/>
  <c r="M1833" i="3"/>
  <c r="Q1833" i="3"/>
  <c r="U1833" i="3"/>
  <c r="Y1833" i="3"/>
  <c r="AC1833" i="3"/>
  <c r="AG1833" i="3"/>
  <c r="AK1833" i="3"/>
  <c r="AO1833" i="3"/>
  <c r="AS1833" i="3"/>
  <c r="AW1833" i="3"/>
  <c r="BA1833" i="3"/>
  <c r="BE1833" i="3"/>
  <c r="BI1833" i="3"/>
  <c r="N1833" i="3"/>
  <c r="R1833" i="3"/>
  <c r="V1833" i="3"/>
  <c r="AD1833" i="3"/>
  <c r="AH1833" i="3"/>
  <c r="AP1833" i="3"/>
  <c r="AX1833" i="3"/>
  <c r="BB1833" i="3"/>
  <c r="Z1833" i="3"/>
  <c r="AL1833" i="3"/>
  <c r="AT1833" i="3"/>
  <c r="BF1833" i="3"/>
  <c r="O1833" i="3"/>
  <c r="S1833" i="3"/>
  <c r="W1833" i="3"/>
  <c r="AA1833" i="3"/>
  <c r="AE1833" i="3"/>
  <c r="AI1833" i="3"/>
  <c r="AM1833" i="3"/>
  <c r="AQ1833" i="3"/>
  <c r="AU1833" i="3"/>
  <c r="AY1833" i="3"/>
  <c r="BC1833" i="3"/>
  <c r="BG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O1816" i="3"/>
  <c r="S1816" i="3"/>
  <c r="W1816" i="3"/>
  <c r="AA1816" i="3"/>
  <c r="AE1816" i="3"/>
  <c r="AI1816" i="3"/>
  <c r="AM1816" i="3"/>
  <c r="AQ1816" i="3"/>
  <c r="AU1816" i="3"/>
  <c r="AY1816" i="3"/>
  <c r="BC1816" i="3"/>
  <c r="BG1816" i="3"/>
  <c r="P1816" i="3"/>
  <c r="T1816" i="3"/>
  <c r="X1816" i="3"/>
  <c r="AB1816" i="3"/>
  <c r="AF1816" i="3"/>
  <c r="AJ1816" i="3"/>
  <c r="AN1816" i="3"/>
  <c r="AR1816" i="3"/>
  <c r="AV1816" i="3"/>
  <c r="AZ1816" i="3"/>
  <c r="BD1816" i="3"/>
  <c r="BH1816" i="3"/>
  <c r="M1816" i="3"/>
  <c r="Q1816" i="3"/>
  <c r="U1816" i="3"/>
  <c r="Y1816" i="3"/>
  <c r="AC1816" i="3"/>
  <c r="AG1816" i="3"/>
  <c r="AK1816" i="3"/>
  <c r="AO1816" i="3"/>
  <c r="AS1816" i="3"/>
  <c r="AW1816" i="3"/>
  <c r="BA1816" i="3"/>
  <c r="BE1816" i="3"/>
  <c r="BI1816" i="3"/>
  <c r="N1816" i="3"/>
  <c r="R1816" i="3"/>
  <c r="V1816" i="3"/>
  <c r="Z1816" i="3"/>
  <c r="AD1816" i="3"/>
  <c r="AH1816" i="3"/>
  <c r="AL1816" i="3"/>
  <c r="AP1816" i="3"/>
  <c r="AT1816" i="3"/>
  <c r="AX1816" i="3"/>
  <c r="BB1816" i="3"/>
  <c r="BF1816" i="3"/>
  <c r="M1815" i="3"/>
  <c r="Q1815" i="3"/>
  <c r="U1815" i="3"/>
  <c r="Y1815" i="3"/>
  <c r="AC1815" i="3"/>
  <c r="AG1815" i="3"/>
  <c r="AK1815" i="3"/>
  <c r="AO1815" i="3"/>
  <c r="AS1815" i="3"/>
  <c r="AW1815" i="3"/>
  <c r="BA1815" i="3"/>
  <c r="BE1815" i="3"/>
  <c r="BI1815" i="3"/>
  <c r="N1815" i="3"/>
  <c r="R1815" i="3"/>
  <c r="V1815" i="3"/>
  <c r="Z1815" i="3"/>
  <c r="AD1815" i="3"/>
  <c r="AH1815" i="3"/>
  <c r="AL1815" i="3"/>
  <c r="AP1815" i="3"/>
  <c r="AT1815" i="3"/>
  <c r="AX1815" i="3"/>
  <c r="BB1815" i="3"/>
  <c r="BF1815" i="3"/>
  <c r="O1815" i="3"/>
  <c r="S1815" i="3"/>
  <c r="W1815" i="3"/>
  <c r="AA1815" i="3"/>
  <c r="AE1815" i="3"/>
  <c r="AI1815" i="3"/>
  <c r="AM1815" i="3"/>
  <c r="AQ1815" i="3"/>
  <c r="AU1815" i="3"/>
  <c r="AY1815" i="3"/>
  <c r="BC1815" i="3"/>
  <c r="BG1815" i="3"/>
  <c r="P1815" i="3"/>
  <c r="T1815" i="3"/>
  <c r="X1815" i="3"/>
  <c r="AB1815" i="3"/>
  <c r="AF1815" i="3"/>
  <c r="AJ1815" i="3"/>
  <c r="AN1815" i="3"/>
  <c r="AR1815" i="3"/>
  <c r="AV1815" i="3"/>
  <c r="AZ1815" i="3"/>
  <c r="BD1815" i="3"/>
  <c r="BH1815" i="3"/>
  <c r="N1809" i="3"/>
  <c r="R1809" i="3"/>
  <c r="V1809" i="3"/>
  <c r="Z1809" i="3"/>
  <c r="AD1809" i="3"/>
  <c r="AH1809" i="3"/>
  <c r="AL1809" i="3"/>
  <c r="AP1809" i="3"/>
  <c r="AT1809" i="3"/>
  <c r="AX1809" i="3"/>
  <c r="BB1809" i="3"/>
  <c r="BF1809" i="3"/>
  <c r="P1804" i="3"/>
  <c r="T1804" i="3"/>
  <c r="X1804" i="3"/>
  <c r="AB1804" i="3"/>
  <c r="AF1804" i="3"/>
  <c r="AJ1804" i="3"/>
  <c r="AN1804" i="3"/>
  <c r="AR1804" i="3"/>
  <c r="AV1804" i="3"/>
  <c r="AZ1804" i="3"/>
  <c r="BD1804" i="3"/>
  <c r="BH1804" i="3"/>
  <c r="M1804" i="3"/>
  <c r="Q1804" i="3"/>
  <c r="U1804" i="3"/>
  <c r="Y1804" i="3"/>
  <c r="AC1804" i="3"/>
  <c r="AG1804" i="3"/>
  <c r="AK1804" i="3"/>
  <c r="AO1804" i="3"/>
  <c r="AS1804" i="3"/>
  <c r="AW1804" i="3"/>
  <c r="BA1804" i="3"/>
  <c r="BE1804" i="3"/>
  <c r="BI1804" i="3"/>
  <c r="N1804" i="3"/>
  <c r="R1804" i="3"/>
  <c r="V1804" i="3"/>
  <c r="Z1804" i="3"/>
  <c r="AD1804" i="3"/>
  <c r="AH1804" i="3"/>
  <c r="AL1804" i="3"/>
  <c r="AP1804" i="3"/>
  <c r="AT1804" i="3"/>
  <c r="AX1804" i="3"/>
  <c r="BB1804" i="3"/>
  <c r="BF1804" i="3"/>
  <c r="P1802" i="3"/>
  <c r="T1802" i="3"/>
  <c r="X1802" i="3"/>
  <c r="AB1802" i="3"/>
  <c r="AF1802" i="3"/>
  <c r="AJ1802" i="3"/>
  <c r="AN1802" i="3"/>
  <c r="AR1802" i="3"/>
  <c r="AV1802" i="3"/>
  <c r="AZ1802" i="3"/>
  <c r="BD1802" i="3"/>
  <c r="BH1802" i="3"/>
  <c r="M1802" i="3"/>
  <c r="Q1802" i="3"/>
  <c r="U1802" i="3"/>
  <c r="Y1802" i="3"/>
  <c r="AC1802" i="3"/>
  <c r="AG1802" i="3"/>
  <c r="AK1802" i="3"/>
  <c r="AO1802" i="3"/>
  <c r="AS1802" i="3"/>
  <c r="AW1802" i="3"/>
  <c r="BA1802" i="3"/>
  <c r="BE1802" i="3"/>
  <c r="BI1802" i="3"/>
  <c r="N1802" i="3"/>
  <c r="R1802" i="3"/>
  <c r="V1802" i="3"/>
  <c r="Z1802" i="3"/>
  <c r="AD1802" i="3"/>
  <c r="AH1802" i="3"/>
  <c r="AL1802" i="3"/>
  <c r="AP1802" i="3"/>
  <c r="AT1802" i="3"/>
  <c r="AX1802" i="3"/>
  <c r="BB1802" i="3"/>
  <c r="BF1802" i="3"/>
  <c r="P1800" i="3"/>
  <c r="T1800" i="3"/>
  <c r="X1800" i="3"/>
  <c r="AB1800" i="3"/>
  <c r="AF1800" i="3"/>
  <c r="AJ1800" i="3"/>
  <c r="AN1800" i="3"/>
  <c r="AR1800" i="3"/>
  <c r="AV1800" i="3"/>
  <c r="AZ1800" i="3"/>
  <c r="BD1800" i="3"/>
  <c r="BH1800" i="3"/>
  <c r="M1800" i="3"/>
  <c r="Q1800" i="3"/>
  <c r="U1800" i="3"/>
  <c r="Y1800" i="3"/>
  <c r="AC1800" i="3"/>
  <c r="AG1800" i="3"/>
  <c r="AK1800" i="3"/>
  <c r="AO1800" i="3"/>
  <c r="AS1800" i="3"/>
  <c r="AW1800" i="3"/>
  <c r="BA1800" i="3"/>
  <c r="BE1800" i="3"/>
  <c r="BI1800" i="3"/>
  <c r="N1800" i="3"/>
  <c r="R1800" i="3"/>
  <c r="V1800" i="3"/>
  <c r="Z1800" i="3"/>
  <c r="AD1800" i="3"/>
  <c r="AH1800" i="3"/>
  <c r="AL1800" i="3"/>
  <c r="AP1800" i="3"/>
  <c r="AT1800" i="3"/>
  <c r="AX1800" i="3"/>
  <c r="BB1800" i="3"/>
  <c r="BF1800" i="3"/>
  <c r="P1798" i="3"/>
  <c r="T1798" i="3"/>
  <c r="X1798" i="3"/>
  <c r="AB1798" i="3"/>
  <c r="AF1798" i="3"/>
  <c r="AJ1798" i="3"/>
  <c r="AN1798" i="3"/>
  <c r="AR1798" i="3"/>
  <c r="AV1798" i="3"/>
  <c r="AZ1798" i="3"/>
  <c r="BD1798" i="3"/>
  <c r="BH1798" i="3"/>
  <c r="M1798" i="3"/>
  <c r="Q1798" i="3"/>
  <c r="U1798" i="3"/>
  <c r="Y1798" i="3"/>
  <c r="AC1798" i="3"/>
  <c r="AG1798" i="3"/>
  <c r="AK1798" i="3"/>
  <c r="AO1798" i="3"/>
  <c r="AS1798" i="3"/>
  <c r="AW1798" i="3"/>
  <c r="BA1798" i="3"/>
  <c r="BE1798" i="3"/>
  <c r="BI1798" i="3"/>
  <c r="N1798" i="3"/>
  <c r="R1798" i="3"/>
  <c r="V1798" i="3"/>
  <c r="Z1798" i="3"/>
  <c r="AD1798" i="3"/>
  <c r="AH1798" i="3"/>
  <c r="AL1798" i="3"/>
  <c r="AP1798" i="3"/>
  <c r="AT1798" i="3"/>
  <c r="AX1798" i="3"/>
  <c r="BB1798" i="3"/>
  <c r="BF1798" i="3"/>
  <c r="P1796" i="3"/>
  <c r="T1796" i="3"/>
  <c r="X1796" i="3"/>
  <c r="AB1796" i="3"/>
  <c r="AF1796" i="3"/>
  <c r="AJ1796" i="3"/>
  <c r="AN1796" i="3"/>
  <c r="AR1796" i="3"/>
  <c r="AV1796" i="3"/>
  <c r="AZ1796" i="3"/>
  <c r="BD1796" i="3"/>
  <c r="BH1796" i="3"/>
  <c r="M1796" i="3"/>
  <c r="Q1796" i="3"/>
  <c r="U1796" i="3"/>
  <c r="Y1796" i="3"/>
  <c r="AC1796" i="3"/>
  <c r="AG1796" i="3"/>
  <c r="AK1796" i="3"/>
  <c r="AO1796" i="3"/>
  <c r="AS1796" i="3"/>
  <c r="AW1796" i="3"/>
  <c r="BA1796" i="3"/>
  <c r="BE1796" i="3"/>
  <c r="BI1796" i="3"/>
  <c r="N1796" i="3"/>
  <c r="R1796" i="3"/>
  <c r="V1796" i="3"/>
  <c r="Z1796" i="3"/>
  <c r="AD1796" i="3"/>
  <c r="AH1796" i="3"/>
  <c r="AL1796" i="3"/>
  <c r="AP1796" i="3"/>
  <c r="AT1796" i="3"/>
  <c r="AX1796" i="3"/>
  <c r="BB1796" i="3"/>
  <c r="BF1796" i="3"/>
  <c r="P1794" i="3"/>
  <c r="T1794" i="3"/>
  <c r="X1794" i="3"/>
  <c r="AB1794" i="3"/>
  <c r="AF1794" i="3"/>
  <c r="AJ1794" i="3"/>
  <c r="AN1794" i="3"/>
  <c r="AR1794" i="3"/>
  <c r="AV1794" i="3"/>
  <c r="AZ1794" i="3"/>
  <c r="BD1794" i="3"/>
  <c r="BH1794" i="3"/>
  <c r="M1794" i="3"/>
  <c r="Q1794" i="3"/>
  <c r="U1794" i="3"/>
  <c r="Y1794" i="3"/>
  <c r="AC1794" i="3"/>
  <c r="AG1794" i="3"/>
  <c r="AK1794" i="3"/>
  <c r="AO1794" i="3"/>
  <c r="AS1794" i="3"/>
  <c r="AW1794" i="3"/>
  <c r="BA1794" i="3"/>
  <c r="BE1794" i="3"/>
  <c r="BI1794" i="3"/>
  <c r="N1794" i="3"/>
  <c r="R1794" i="3"/>
  <c r="V1794" i="3"/>
  <c r="Z1794" i="3"/>
  <c r="AD1794" i="3"/>
  <c r="AH1794" i="3"/>
  <c r="AL1794" i="3"/>
  <c r="AP1794" i="3"/>
  <c r="AT1794" i="3"/>
  <c r="AX1794" i="3"/>
  <c r="BB1794" i="3"/>
  <c r="BF1794" i="3"/>
  <c r="P1792" i="3"/>
  <c r="T1792" i="3"/>
  <c r="X1792" i="3"/>
  <c r="AB1792" i="3"/>
  <c r="AF1792" i="3"/>
  <c r="AJ1792" i="3"/>
  <c r="AN1792" i="3"/>
  <c r="AR1792" i="3"/>
  <c r="AV1792" i="3"/>
  <c r="AZ1792" i="3"/>
  <c r="BD1792" i="3"/>
  <c r="BH1792" i="3"/>
  <c r="M1792" i="3"/>
  <c r="Q1792" i="3"/>
  <c r="U1792" i="3"/>
  <c r="Y1792" i="3"/>
  <c r="AC1792" i="3"/>
  <c r="AG1792" i="3"/>
  <c r="AK1792" i="3"/>
  <c r="AO1792" i="3"/>
  <c r="AS1792" i="3"/>
  <c r="AW1792" i="3"/>
  <c r="BA1792" i="3"/>
  <c r="BE1792" i="3"/>
  <c r="BI1792" i="3"/>
  <c r="N1792" i="3"/>
  <c r="R1792" i="3"/>
  <c r="V1792" i="3"/>
  <c r="Z1792" i="3"/>
  <c r="AD1792" i="3"/>
  <c r="AH1792" i="3"/>
  <c r="AL1792" i="3"/>
  <c r="AP1792" i="3"/>
  <c r="AT1792" i="3"/>
  <c r="AX1792" i="3"/>
  <c r="BB1792" i="3"/>
  <c r="BF1792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M1786" i="3"/>
  <c r="Q1786" i="3"/>
  <c r="U1786" i="3"/>
  <c r="Y1786" i="3"/>
  <c r="AC1786" i="3"/>
  <c r="AG1786" i="3"/>
  <c r="AK1786" i="3"/>
  <c r="AO1786" i="3"/>
  <c r="AS1786" i="3"/>
  <c r="AW1786" i="3"/>
  <c r="BA1786" i="3"/>
  <c r="BE1786" i="3"/>
  <c r="BI1786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P1785" i="3"/>
  <c r="U1785" i="3"/>
  <c r="AA1785" i="3"/>
  <c r="AF1785" i="3"/>
  <c r="AK1785" i="3"/>
  <c r="AQ1785" i="3"/>
  <c r="AV1785" i="3"/>
  <c r="BA1785" i="3"/>
  <c r="BG1785" i="3"/>
  <c r="O1785" i="3"/>
  <c r="T1785" i="3"/>
  <c r="Y1785" i="3"/>
  <c r="AE1785" i="3"/>
  <c r="AJ1785" i="3"/>
  <c r="AO1785" i="3"/>
  <c r="AU1785" i="3"/>
  <c r="AZ1785" i="3"/>
  <c r="BE1785" i="3"/>
  <c r="BE1809" i="3"/>
  <c r="AZ1809" i="3"/>
  <c r="AU1809" i="3"/>
  <c r="AO1809" i="3"/>
  <c r="AJ1809" i="3"/>
  <c r="AE1809" i="3"/>
  <c r="Y1809" i="3"/>
  <c r="T1809" i="3"/>
  <c r="O1809" i="3"/>
  <c r="BB1808" i="3"/>
  <c r="AT1808" i="3"/>
  <c r="AL1808" i="3"/>
  <c r="AD1808" i="3"/>
  <c r="V1808" i="3"/>
  <c r="BE1807" i="3"/>
  <c r="AW1807" i="3"/>
  <c r="AO1807" i="3"/>
  <c r="AG1807" i="3"/>
  <c r="Y1807" i="3"/>
  <c r="BB1806" i="3"/>
  <c r="AT1806" i="3"/>
  <c r="AL1806" i="3"/>
  <c r="AD1806" i="3"/>
  <c r="V1806" i="3"/>
  <c r="BE1805" i="3"/>
  <c r="AW1805" i="3"/>
  <c r="AO1805" i="3"/>
  <c r="AG1805" i="3"/>
  <c r="BC1804" i="3"/>
  <c r="AM1804" i="3"/>
  <c r="W1804" i="3"/>
  <c r="BE1803" i="3"/>
  <c r="AO1803" i="3"/>
  <c r="BC1802" i="3"/>
  <c r="AM1802" i="3"/>
  <c r="W1802" i="3"/>
  <c r="BE1801" i="3"/>
  <c r="AO1801" i="3"/>
  <c r="BC1800" i="3"/>
  <c r="AM1800" i="3"/>
  <c r="W1800" i="3"/>
  <c r="BE1799" i="3"/>
  <c r="AO1799" i="3"/>
  <c r="BC1798" i="3"/>
  <c r="AM1798" i="3"/>
  <c r="W1798" i="3"/>
  <c r="BE1797" i="3"/>
  <c r="AO1797" i="3"/>
  <c r="BC1796" i="3"/>
  <c r="AM1796" i="3"/>
  <c r="W1796" i="3"/>
  <c r="BE1795" i="3"/>
  <c r="AO1795" i="3"/>
  <c r="BC1794" i="3"/>
  <c r="AM1794" i="3"/>
  <c r="W1794" i="3"/>
  <c r="BE1793" i="3"/>
  <c r="AO1793" i="3"/>
  <c r="BC1792" i="3"/>
  <c r="AM1792" i="3"/>
  <c r="W1792" i="3"/>
  <c r="M1791" i="3"/>
  <c r="Q1791" i="3"/>
  <c r="U1791" i="3"/>
  <c r="Y1791" i="3"/>
  <c r="AC1791" i="3"/>
  <c r="AG1791" i="3"/>
  <c r="AK1791" i="3"/>
  <c r="AO1791" i="3"/>
  <c r="AS1791" i="3"/>
  <c r="AW1791" i="3"/>
  <c r="BA1791" i="3"/>
  <c r="BE1791" i="3"/>
  <c r="BI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O1791" i="3"/>
  <c r="S1791" i="3"/>
  <c r="W1791" i="3"/>
  <c r="AA1791" i="3"/>
  <c r="AE1791" i="3"/>
  <c r="AI1791" i="3"/>
  <c r="AM1791" i="3"/>
  <c r="AQ1791" i="3"/>
  <c r="AU1791" i="3"/>
  <c r="AY1791" i="3"/>
  <c r="BC1791" i="3"/>
  <c r="BG1791" i="3"/>
  <c r="P1791" i="3"/>
  <c r="T1791" i="3"/>
  <c r="X1791" i="3"/>
  <c r="AB1791" i="3"/>
  <c r="AF1791" i="3"/>
  <c r="AJ1791" i="3"/>
  <c r="AN1791" i="3"/>
  <c r="AR1791" i="3"/>
  <c r="AV1791" i="3"/>
  <c r="AZ1791" i="3"/>
  <c r="BD1791" i="3"/>
  <c r="BH1791" i="3"/>
  <c r="P1783" i="3"/>
  <c r="T1783" i="3"/>
  <c r="X1783" i="3"/>
  <c r="AB1783" i="3"/>
  <c r="AF1783" i="3"/>
  <c r="AJ1783" i="3"/>
  <c r="AN1783" i="3"/>
  <c r="AR1783" i="3"/>
  <c r="AV1783" i="3"/>
  <c r="AZ1783" i="3"/>
  <c r="BD1783" i="3"/>
  <c r="BH1783" i="3"/>
  <c r="N1783" i="3"/>
  <c r="R1783" i="3"/>
  <c r="V1783" i="3"/>
  <c r="Z1783" i="3"/>
  <c r="AD1783" i="3"/>
  <c r="AH1783" i="3"/>
  <c r="AL1783" i="3"/>
  <c r="AP1783" i="3"/>
  <c r="AT1783" i="3"/>
  <c r="AX1783" i="3"/>
  <c r="BB1783" i="3"/>
  <c r="BF1783" i="3"/>
  <c r="Q1783" i="3"/>
  <c r="Y1783" i="3"/>
  <c r="AG1783" i="3"/>
  <c r="AO1783" i="3"/>
  <c r="AW1783" i="3"/>
  <c r="BE1783" i="3"/>
  <c r="S1783" i="3"/>
  <c r="AA1783" i="3"/>
  <c r="AI1783" i="3"/>
  <c r="AQ1783" i="3"/>
  <c r="AY1783" i="3"/>
  <c r="BG1783" i="3"/>
  <c r="M1783" i="3"/>
  <c r="U1783" i="3"/>
  <c r="AC1783" i="3"/>
  <c r="AK1783" i="3"/>
  <c r="AS1783" i="3"/>
  <c r="BA1783" i="3"/>
  <c r="BI1783" i="3"/>
  <c r="O1783" i="3"/>
  <c r="W1783" i="3"/>
  <c r="AE1783" i="3"/>
  <c r="AM1783" i="3"/>
  <c r="AU1783" i="3"/>
  <c r="BC1783" i="3"/>
  <c r="BI1809" i="3"/>
  <c r="BD1809" i="3"/>
  <c r="AY1809" i="3"/>
  <c r="AS1809" i="3"/>
  <c r="AN1809" i="3"/>
  <c r="AI1809" i="3"/>
  <c r="AC1809" i="3"/>
  <c r="X1809" i="3"/>
  <c r="S1809" i="3"/>
  <c r="M1809" i="3"/>
  <c r="BG1808" i="3"/>
  <c r="AY1808" i="3"/>
  <c r="AQ1808" i="3"/>
  <c r="AI1808" i="3"/>
  <c r="AA1808" i="3"/>
  <c r="P1808" i="3"/>
  <c r="T1808" i="3"/>
  <c r="BM1808" i="3" s="1"/>
  <c r="X1808" i="3"/>
  <c r="AB1808" i="3"/>
  <c r="AF1808" i="3"/>
  <c r="AJ1808" i="3"/>
  <c r="AN1808" i="3"/>
  <c r="AR1808" i="3"/>
  <c r="AV1808" i="3"/>
  <c r="AZ1808" i="3"/>
  <c r="BD1808" i="3"/>
  <c r="BH1808" i="3"/>
  <c r="M1808" i="3"/>
  <c r="Q1808" i="3"/>
  <c r="BJ1808" i="3" s="1"/>
  <c r="U1808" i="3"/>
  <c r="Y1808" i="3"/>
  <c r="AC1808" i="3"/>
  <c r="AG1808" i="3"/>
  <c r="AK1808" i="3"/>
  <c r="AO1808" i="3"/>
  <c r="AS1808" i="3"/>
  <c r="AW1808" i="3"/>
  <c r="BA1808" i="3"/>
  <c r="BE1808" i="3"/>
  <c r="BI1808" i="3"/>
  <c r="BD1807" i="3"/>
  <c r="AV1807" i="3"/>
  <c r="AN1807" i="3"/>
  <c r="AF1807" i="3"/>
  <c r="X1807" i="3"/>
  <c r="N1807" i="3"/>
  <c r="R1807" i="3"/>
  <c r="V1807" i="3"/>
  <c r="Z1807" i="3"/>
  <c r="AD1807" i="3"/>
  <c r="AH1807" i="3"/>
  <c r="AL1807" i="3"/>
  <c r="AP1807" i="3"/>
  <c r="AT1807" i="3"/>
  <c r="AX1807" i="3"/>
  <c r="BB1807" i="3"/>
  <c r="BF1807" i="3"/>
  <c r="O1807" i="3"/>
  <c r="S1807" i="3"/>
  <c r="W1807" i="3"/>
  <c r="AA1807" i="3"/>
  <c r="AE1807" i="3"/>
  <c r="AI1807" i="3"/>
  <c r="AM1807" i="3"/>
  <c r="AQ1807" i="3"/>
  <c r="AU1807" i="3"/>
  <c r="AY1807" i="3"/>
  <c r="BC1807" i="3"/>
  <c r="BG1807" i="3"/>
  <c r="BG1806" i="3"/>
  <c r="AY1806" i="3"/>
  <c r="AQ1806" i="3"/>
  <c r="AI1806" i="3"/>
  <c r="AA1806" i="3"/>
  <c r="P1806" i="3"/>
  <c r="T1806" i="3"/>
  <c r="BM1806" i="3" s="1"/>
  <c r="X1806" i="3"/>
  <c r="AB1806" i="3"/>
  <c r="AF1806" i="3"/>
  <c r="AJ1806" i="3"/>
  <c r="AN1806" i="3"/>
  <c r="AR1806" i="3"/>
  <c r="AV1806" i="3"/>
  <c r="AZ1806" i="3"/>
  <c r="BD1806" i="3"/>
  <c r="BH1806" i="3"/>
  <c r="M1806" i="3"/>
  <c r="Q1806" i="3"/>
  <c r="BJ1806" i="3" s="1"/>
  <c r="U1806" i="3"/>
  <c r="Y1806" i="3"/>
  <c r="AC1806" i="3"/>
  <c r="AG1806" i="3"/>
  <c r="AK1806" i="3"/>
  <c r="AO1806" i="3"/>
  <c r="AS1806" i="3"/>
  <c r="AW1806" i="3"/>
  <c r="BA1806" i="3"/>
  <c r="BE1806" i="3"/>
  <c r="BI1806" i="3"/>
  <c r="N1805" i="3"/>
  <c r="R1805" i="3"/>
  <c r="V1805" i="3"/>
  <c r="Z1805" i="3"/>
  <c r="AD1805" i="3"/>
  <c r="AH1805" i="3"/>
  <c r="AL1805" i="3"/>
  <c r="AP1805" i="3"/>
  <c r="AT1805" i="3"/>
  <c r="AX1805" i="3"/>
  <c r="BB1805" i="3"/>
  <c r="BF1805" i="3"/>
  <c r="O1805" i="3"/>
  <c r="S1805" i="3"/>
  <c r="W1805" i="3"/>
  <c r="AA1805" i="3"/>
  <c r="AE1805" i="3"/>
  <c r="AI1805" i="3"/>
  <c r="AM1805" i="3"/>
  <c r="AQ1805" i="3"/>
  <c r="AU1805" i="3"/>
  <c r="AY1805" i="3"/>
  <c r="BC1805" i="3"/>
  <c r="BG1805" i="3"/>
  <c r="P1805" i="3"/>
  <c r="BK1805" i="3" s="1"/>
  <c r="T1805" i="3"/>
  <c r="X1805" i="3"/>
  <c r="AY1804" i="3"/>
  <c r="AI1804" i="3"/>
  <c r="S1804" i="3"/>
  <c r="N1803" i="3"/>
  <c r="BN1803" i="3" s="1"/>
  <c r="R1803" i="3"/>
  <c r="V1803" i="3"/>
  <c r="Z1803" i="3"/>
  <c r="AD1803" i="3"/>
  <c r="AH1803" i="3"/>
  <c r="AL1803" i="3"/>
  <c r="AP1803" i="3"/>
  <c r="AT1803" i="3"/>
  <c r="AX1803" i="3"/>
  <c r="BB1803" i="3"/>
  <c r="BF1803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P1803" i="3"/>
  <c r="BK1803" i="3" s="1"/>
  <c r="T1803" i="3"/>
  <c r="X1803" i="3"/>
  <c r="AB1803" i="3"/>
  <c r="AF1803" i="3"/>
  <c r="AJ1803" i="3"/>
  <c r="AN1803" i="3"/>
  <c r="AR1803" i="3"/>
  <c r="AV1803" i="3"/>
  <c r="AZ1803" i="3"/>
  <c r="BD1803" i="3"/>
  <c r="BH1803" i="3"/>
  <c r="AY1802" i="3"/>
  <c r="AI1802" i="3"/>
  <c r="S1802" i="3"/>
  <c r="N1801" i="3"/>
  <c r="BN1801" i="3" s="1"/>
  <c r="R1801" i="3"/>
  <c r="V1801" i="3"/>
  <c r="Z1801" i="3"/>
  <c r="AD1801" i="3"/>
  <c r="AH1801" i="3"/>
  <c r="AL1801" i="3"/>
  <c r="AP1801" i="3"/>
  <c r="AT1801" i="3"/>
  <c r="AX1801" i="3"/>
  <c r="BB1801" i="3"/>
  <c r="BF1801" i="3"/>
  <c r="O1801" i="3"/>
  <c r="S1801" i="3"/>
  <c r="W1801" i="3"/>
  <c r="AA1801" i="3"/>
  <c r="AE1801" i="3"/>
  <c r="AI1801" i="3"/>
  <c r="AM1801" i="3"/>
  <c r="AQ1801" i="3"/>
  <c r="AU1801" i="3"/>
  <c r="AY1801" i="3"/>
  <c r="BC1801" i="3"/>
  <c r="BG1801" i="3"/>
  <c r="P1801" i="3"/>
  <c r="BK1801" i="3" s="1"/>
  <c r="T1801" i="3"/>
  <c r="X1801" i="3"/>
  <c r="AB1801" i="3"/>
  <c r="AF1801" i="3"/>
  <c r="AJ1801" i="3"/>
  <c r="AN1801" i="3"/>
  <c r="AR1801" i="3"/>
  <c r="AV1801" i="3"/>
  <c r="AZ1801" i="3"/>
  <c r="BD1801" i="3"/>
  <c r="BH1801" i="3"/>
  <c r="AY1800" i="3"/>
  <c r="AI1800" i="3"/>
  <c r="S1800" i="3"/>
  <c r="N1799" i="3"/>
  <c r="R1799" i="3"/>
  <c r="V1799" i="3"/>
  <c r="Z1799" i="3"/>
  <c r="AD1799" i="3"/>
  <c r="AH1799" i="3"/>
  <c r="AL1799" i="3"/>
  <c r="AP1799" i="3"/>
  <c r="AT1799" i="3"/>
  <c r="AX1799" i="3"/>
  <c r="BB1799" i="3"/>
  <c r="BF1799" i="3"/>
  <c r="O1799" i="3"/>
  <c r="S1799" i="3"/>
  <c r="W1799" i="3"/>
  <c r="AA1799" i="3"/>
  <c r="AE1799" i="3"/>
  <c r="AI1799" i="3"/>
  <c r="AM1799" i="3"/>
  <c r="AQ1799" i="3"/>
  <c r="AU1799" i="3"/>
  <c r="AY1799" i="3"/>
  <c r="BC1799" i="3"/>
  <c r="BG1799" i="3"/>
  <c r="P1799" i="3"/>
  <c r="BK1799" i="3" s="1"/>
  <c r="T1799" i="3"/>
  <c r="X1799" i="3"/>
  <c r="AB1799" i="3"/>
  <c r="AF1799" i="3"/>
  <c r="AJ1799" i="3"/>
  <c r="AN1799" i="3"/>
  <c r="AR1799" i="3"/>
  <c r="AV1799" i="3"/>
  <c r="AZ1799" i="3"/>
  <c r="BD1799" i="3"/>
  <c r="BH1799" i="3"/>
  <c r="AY1798" i="3"/>
  <c r="AI1798" i="3"/>
  <c r="S1798" i="3"/>
  <c r="N1797" i="3"/>
  <c r="R1797" i="3"/>
  <c r="V1797" i="3"/>
  <c r="Z1797" i="3"/>
  <c r="AD1797" i="3"/>
  <c r="AH1797" i="3"/>
  <c r="AL1797" i="3"/>
  <c r="AP1797" i="3"/>
  <c r="AT1797" i="3"/>
  <c r="AX1797" i="3"/>
  <c r="BB1797" i="3"/>
  <c r="BF1797" i="3"/>
  <c r="O1797" i="3"/>
  <c r="S1797" i="3"/>
  <c r="W1797" i="3"/>
  <c r="AA1797" i="3"/>
  <c r="AE1797" i="3"/>
  <c r="AI1797" i="3"/>
  <c r="AM1797" i="3"/>
  <c r="AQ1797" i="3"/>
  <c r="AU1797" i="3"/>
  <c r="AY1797" i="3"/>
  <c r="BC1797" i="3"/>
  <c r="BG1797" i="3"/>
  <c r="P1797" i="3"/>
  <c r="BK1797" i="3" s="1"/>
  <c r="T1797" i="3"/>
  <c r="X1797" i="3"/>
  <c r="AB1797" i="3"/>
  <c r="AF1797" i="3"/>
  <c r="AJ1797" i="3"/>
  <c r="AN1797" i="3"/>
  <c r="AR1797" i="3"/>
  <c r="AV1797" i="3"/>
  <c r="AZ1797" i="3"/>
  <c r="BD1797" i="3"/>
  <c r="BH1797" i="3"/>
  <c r="AY1796" i="3"/>
  <c r="AI1796" i="3"/>
  <c r="S1796" i="3"/>
  <c r="N1795" i="3"/>
  <c r="BN1795" i="3" s="1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P1795" i="3"/>
  <c r="BK1795" i="3" s="1"/>
  <c r="T1795" i="3"/>
  <c r="X1795" i="3"/>
  <c r="AB1795" i="3"/>
  <c r="AF1795" i="3"/>
  <c r="AJ1795" i="3"/>
  <c r="AN1795" i="3"/>
  <c r="AR1795" i="3"/>
  <c r="AV1795" i="3"/>
  <c r="AZ1795" i="3"/>
  <c r="BD1795" i="3"/>
  <c r="BH1795" i="3"/>
  <c r="AY1794" i="3"/>
  <c r="AI1794" i="3"/>
  <c r="S1794" i="3"/>
  <c r="N1793" i="3"/>
  <c r="BN1793" i="3" s="1"/>
  <c r="R1793" i="3"/>
  <c r="V1793" i="3"/>
  <c r="Z1793" i="3"/>
  <c r="AD1793" i="3"/>
  <c r="AH1793" i="3"/>
  <c r="AL1793" i="3"/>
  <c r="AP1793" i="3"/>
  <c r="AT1793" i="3"/>
  <c r="AX1793" i="3"/>
  <c r="BB1793" i="3"/>
  <c r="BF1793" i="3"/>
  <c r="O1793" i="3"/>
  <c r="S1793" i="3"/>
  <c r="W1793" i="3"/>
  <c r="AA1793" i="3"/>
  <c r="AE1793" i="3"/>
  <c r="AI1793" i="3"/>
  <c r="AM1793" i="3"/>
  <c r="AQ1793" i="3"/>
  <c r="AU1793" i="3"/>
  <c r="AY1793" i="3"/>
  <c r="BC1793" i="3"/>
  <c r="BG1793" i="3"/>
  <c r="P1793" i="3"/>
  <c r="BK1793" i="3" s="1"/>
  <c r="T1793" i="3"/>
  <c r="X1793" i="3"/>
  <c r="AB1793" i="3"/>
  <c r="AF1793" i="3"/>
  <c r="AJ1793" i="3"/>
  <c r="AN1793" i="3"/>
  <c r="AR1793" i="3"/>
  <c r="AV1793" i="3"/>
  <c r="AZ1793" i="3"/>
  <c r="BD1793" i="3"/>
  <c r="BH1793" i="3"/>
  <c r="AY1792" i="3"/>
  <c r="AI1792" i="3"/>
  <c r="S1792" i="3"/>
  <c r="O1790" i="3"/>
  <c r="S1790" i="3"/>
  <c r="W1790" i="3"/>
  <c r="AA1790" i="3"/>
  <c r="AE1790" i="3"/>
  <c r="AI1790" i="3"/>
  <c r="AM1790" i="3"/>
  <c r="AQ1790" i="3"/>
  <c r="AU1790" i="3"/>
  <c r="AY1790" i="3"/>
  <c r="BC1790" i="3"/>
  <c r="BG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M1790" i="3"/>
  <c r="Q1790" i="3"/>
  <c r="U1790" i="3"/>
  <c r="Y1790" i="3"/>
  <c r="AC1790" i="3"/>
  <c r="AG1790" i="3"/>
  <c r="AK1790" i="3"/>
  <c r="AO1790" i="3"/>
  <c r="AS1790" i="3"/>
  <c r="AW1790" i="3"/>
  <c r="BA1790" i="3"/>
  <c r="BE1790" i="3"/>
  <c r="BI1790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M1789" i="3"/>
  <c r="Q1789" i="3"/>
  <c r="U1789" i="3"/>
  <c r="Y1789" i="3"/>
  <c r="AC1789" i="3"/>
  <c r="AG1789" i="3"/>
  <c r="AK1789" i="3"/>
  <c r="AO1789" i="3"/>
  <c r="AS1789" i="3"/>
  <c r="AW1789" i="3"/>
  <c r="BA1789" i="3"/>
  <c r="BE1789" i="3"/>
  <c r="BI1789" i="3"/>
  <c r="N1789" i="3"/>
  <c r="R1789" i="3"/>
  <c r="V1789" i="3"/>
  <c r="Z1789" i="3"/>
  <c r="AD1789" i="3"/>
  <c r="AH1789" i="3"/>
  <c r="AL1789" i="3"/>
  <c r="AP1789" i="3"/>
  <c r="AT1789" i="3"/>
  <c r="AX1789" i="3"/>
  <c r="BB1789" i="3"/>
  <c r="BF1789" i="3"/>
  <c r="O1789" i="3"/>
  <c r="S1789" i="3"/>
  <c r="W1789" i="3"/>
  <c r="AA1789" i="3"/>
  <c r="AE1789" i="3"/>
  <c r="AI1789" i="3"/>
  <c r="AM1789" i="3"/>
  <c r="AQ1789" i="3"/>
  <c r="AU1789" i="3"/>
  <c r="AY1789" i="3"/>
  <c r="BC1789" i="3"/>
  <c r="BG1789" i="3"/>
  <c r="P1789" i="3"/>
  <c r="T1789" i="3"/>
  <c r="X1789" i="3"/>
  <c r="AB1789" i="3"/>
  <c r="AF1789" i="3"/>
  <c r="AJ1789" i="3"/>
  <c r="AN1789" i="3"/>
  <c r="AR1789" i="3"/>
  <c r="AV1789" i="3"/>
  <c r="AZ1789" i="3"/>
  <c r="BD1789" i="3"/>
  <c r="BH1789" i="3"/>
  <c r="Q1785" i="3"/>
  <c r="BK1780" i="3"/>
  <c r="BH1809" i="3"/>
  <c r="BC1809" i="3"/>
  <c r="AW1809" i="3"/>
  <c r="AR1809" i="3"/>
  <c r="AM1809" i="3"/>
  <c r="AG1809" i="3"/>
  <c r="AB1809" i="3"/>
  <c r="W1809" i="3"/>
  <c r="Q1809" i="3"/>
  <c r="BF1808" i="3"/>
  <c r="AX1808" i="3"/>
  <c r="AP1808" i="3"/>
  <c r="AH1808" i="3"/>
  <c r="Z1808" i="3"/>
  <c r="R1808" i="3"/>
  <c r="BL1808" i="3" s="1"/>
  <c r="BI1807" i="3"/>
  <c r="BA1807" i="3"/>
  <c r="AS1807" i="3"/>
  <c r="AK1807" i="3"/>
  <c r="AC1807" i="3"/>
  <c r="U1807" i="3"/>
  <c r="M1807" i="3"/>
  <c r="BF1806" i="3"/>
  <c r="AX1806" i="3"/>
  <c r="AP1806" i="3"/>
  <c r="AH1806" i="3"/>
  <c r="Z1806" i="3"/>
  <c r="R1806" i="3"/>
  <c r="BL1806" i="3" s="1"/>
  <c r="BI1805" i="3"/>
  <c r="BA1805" i="3"/>
  <c r="AS1805" i="3"/>
  <c r="AK1805" i="3"/>
  <c r="AC1805" i="3"/>
  <c r="Q1805" i="3"/>
  <c r="AU1804" i="3"/>
  <c r="AE1804" i="3"/>
  <c r="O1804" i="3"/>
  <c r="BL1804" i="3" s="1"/>
  <c r="AW1803" i="3"/>
  <c r="AG1803" i="3"/>
  <c r="Q1803" i="3"/>
  <c r="AU1802" i="3"/>
  <c r="AE1802" i="3"/>
  <c r="O1802" i="3"/>
  <c r="AW1801" i="3"/>
  <c r="AG1801" i="3"/>
  <c r="Q1801" i="3"/>
  <c r="AU1800" i="3"/>
  <c r="AE1800" i="3"/>
  <c r="O1800" i="3"/>
  <c r="BL1800" i="3" s="1"/>
  <c r="AW1799" i="3"/>
  <c r="AG1799" i="3"/>
  <c r="Q1799" i="3"/>
  <c r="AU1798" i="3"/>
  <c r="AE1798" i="3"/>
  <c r="O1798" i="3"/>
  <c r="AW1797" i="3"/>
  <c r="AG1797" i="3"/>
  <c r="Q1797" i="3"/>
  <c r="AU1796" i="3"/>
  <c r="AE1796" i="3"/>
  <c r="O1796" i="3"/>
  <c r="BL1796" i="3" s="1"/>
  <c r="AW1795" i="3"/>
  <c r="AG1795" i="3"/>
  <c r="Q1795" i="3"/>
  <c r="AU1794" i="3"/>
  <c r="AE1794" i="3"/>
  <c r="O1794" i="3"/>
  <c r="AW1793" i="3"/>
  <c r="AG1793" i="3"/>
  <c r="Q1793" i="3"/>
  <c r="AU1792" i="3"/>
  <c r="AE1792" i="3"/>
  <c r="O1792" i="3"/>
  <c r="BL1792" i="3" s="1"/>
  <c r="O1788" i="3"/>
  <c r="S1788" i="3"/>
  <c r="W1788" i="3"/>
  <c r="AA1788" i="3"/>
  <c r="AE1788" i="3"/>
  <c r="AI1788" i="3"/>
  <c r="AM1788" i="3"/>
  <c r="AQ1788" i="3"/>
  <c r="AU1788" i="3"/>
  <c r="AY1788" i="3"/>
  <c r="BC1788" i="3"/>
  <c r="BG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M1788" i="3"/>
  <c r="Q1788" i="3"/>
  <c r="U1788" i="3"/>
  <c r="Y1788" i="3"/>
  <c r="AC1788" i="3"/>
  <c r="AG1788" i="3"/>
  <c r="AK1788" i="3"/>
  <c r="AO1788" i="3"/>
  <c r="AS1788" i="3"/>
  <c r="AW1788" i="3"/>
  <c r="BA1788" i="3"/>
  <c r="BE1788" i="3"/>
  <c r="BI1788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M1787" i="3"/>
  <c r="Q1787" i="3"/>
  <c r="U1787" i="3"/>
  <c r="Y1787" i="3"/>
  <c r="AC1787" i="3"/>
  <c r="AG1787" i="3"/>
  <c r="AK1787" i="3"/>
  <c r="AO1787" i="3"/>
  <c r="AS1787" i="3"/>
  <c r="AW1787" i="3"/>
  <c r="BA1787" i="3"/>
  <c r="BE1787" i="3"/>
  <c r="BI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O1787" i="3"/>
  <c r="S1787" i="3"/>
  <c r="W1787" i="3"/>
  <c r="AA1787" i="3"/>
  <c r="AE1787" i="3"/>
  <c r="AI1787" i="3"/>
  <c r="AM1787" i="3"/>
  <c r="AQ1787" i="3"/>
  <c r="AU1787" i="3"/>
  <c r="AY1787" i="3"/>
  <c r="BC1787" i="3"/>
  <c r="BG1787" i="3"/>
  <c r="P1787" i="3"/>
  <c r="T1787" i="3"/>
  <c r="X1787" i="3"/>
  <c r="AB1787" i="3"/>
  <c r="AF1787" i="3"/>
  <c r="AJ1787" i="3"/>
  <c r="AN1787" i="3"/>
  <c r="AR1787" i="3"/>
  <c r="AV1787" i="3"/>
  <c r="AZ1787" i="3"/>
  <c r="BD1787" i="3"/>
  <c r="BH1787" i="3"/>
  <c r="P1781" i="3"/>
  <c r="T1781" i="3"/>
  <c r="X1781" i="3"/>
  <c r="AB1781" i="3"/>
  <c r="AF1781" i="3"/>
  <c r="AJ1781" i="3"/>
  <c r="AN1781" i="3"/>
  <c r="AR1781" i="3"/>
  <c r="AV1781" i="3"/>
  <c r="AZ1781" i="3"/>
  <c r="BD1781" i="3"/>
  <c r="BH1781" i="3"/>
  <c r="N1781" i="3"/>
  <c r="R1781" i="3"/>
  <c r="V1781" i="3"/>
  <c r="Z1781" i="3"/>
  <c r="AD1781" i="3"/>
  <c r="AH1781" i="3"/>
  <c r="AL1781" i="3"/>
  <c r="AP1781" i="3"/>
  <c r="AT1781" i="3"/>
  <c r="AX1781" i="3"/>
  <c r="BB1781" i="3"/>
  <c r="BF1781" i="3"/>
  <c r="Q1781" i="3"/>
  <c r="Y1781" i="3"/>
  <c r="AG1781" i="3"/>
  <c r="AO1781" i="3"/>
  <c r="AW1781" i="3"/>
  <c r="BE1781" i="3"/>
  <c r="S1781" i="3"/>
  <c r="AA1781" i="3"/>
  <c r="AI1781" i="3"/>
  <c r="AQ1781" i="3"/>
  <c r="AY1781" i="3"/>
  <c r="BG1781" i="3"/>
  <c r="M1781" i="3"/>
  <c r="U1781" i="3"/>
  <c r="AC1781" i="3"/>
  <c r="AK1781" i="3"/>
  <c r="AS1781" i="3"/>
  <c r="BA1781" i="3"/>
  <c r="BI1781" i="3"/>
  <c r="O1781" i="3"/>
  <c r="W1781" i="3"/>
  <c r="AE1781" i="3"/>
  <c r="AM1781" i="3"/>
  <c r="AU1781" i="3"/>
  <c r="BC1781" i="3"/>
  <c r="P1779" i="3"/>
  <c r="T1779" i="3"/>
  <c r="X1779" i="3"/>
  <c r="AB1779" i="3"/>
  <c r="AF1779" i="3"/>
  <c r="AJ1779" i="3"/>
  <c r="AN1779" i="3"/>
  <c r="AR1779" i="3"/>
  <c r="AV1779" i="3"/>
  <c r="AZ1779" i="3"/>
  <c r="BD1779" i="3"/>
  <c r="BH1779" i="3"/>
  <c r="N1779" i="3"/>
  <c r="R1779" i="3"/>
  <c r="V1779" i="3"/>
  <c r="Z1779" i="3"/>
  <c r="AD1779" i="3"/>
  <c r="AH1779" i="3"/>
  <c r="AL1779" i="3"/>
  <c r="AP1779" i="3"/>
  <c r="AT1779" i="3"/>
  <c r="AX1779" i="3"/>
  <c r="BB1779" i="3"/>
  <c r="BF1779" i="3"/>
  <c r="Q1779" i="3"/>
  <c r="Y1779" i="3"/>
  <c r="AG1779" i="3"/>
  <c r="AO1779" i="3"/>
  <c r="AW1779" i="3"/>
  <c r="BE1779" i="3"/>
  <c r="S1779" i="3"/>
  <c r="AA1779" i="3"/>
  <c r="AI1779" i="3"/>
  <c r="AQ1779" i="3"/>
  <c r="AY1779" i="3"/>
  <c r="BG1779" i="3"/>
  <c r="M1779" i="3"/>
  <c r="U1779" i="3"/>
  <c r="AC1779" i="3"/>
  <c r="AK1779" i="3"/>
  <c r="AS1779" i="3"/>
  <c r="BA1779" i="3"/>
  <c r="BI1779" i="3"/>
  <c r="O1779" i="3"/>
  <c r="W1779" i="3"/>
  <c r="AE1779" i="3"/>
  <c r="AM1779" i="3"/>
  <c r="AU1779" i="3"/>
  <c r="BC1779" i="3"/>
  <c r="P1777" i="3"/>
  <c r="T1777" i="3"/>
  <c r="X1777" i="3"/>
  <c r="AB1777" i="3"/>
  <c r="AF1777" i="3"/>
  <c r="AJ1777" i="3"/>
  <c r="AN1777" i="3"/>
  <c r="AR1777" i="3"/>
  <c r="AV1777" i="3"/>
  <c r="AZ1777" i="3"/>
  <c r="BD1777" i="3"/>
  <c r="BH1777" i="3"/>
  <c r="N1777" i="3"/>
  <c r="R1777" i="3"/>
  <c r="V1777" i="3"/>
  <c r="Z1777" i="3"/>
  <c r="AD1777" i="3"/>
  <c r="AH1777" i="3"/>
  <c r="AL1777" i="3"/>
  <c r="AP1777" i="3"/>
  <c r="AT1777" i="3"/>
  <c r="AX1777" i="3"/>
  <c r="BB1777" i="3"/>
  <c r="BF1777" i="3"/>
  <c r="Q1777" i="3"/>
  <c r="Y1777" i="3"/>
  <c r="AG1777" i="3"/>
  <c r="AO1777" i="3"/>
  <c r="AW1777" i="3"/>
  <c r="BE1777" i="3"/>
  <c r="S1777" i="3"/>
  <c r="AA1777" i="3"/>
  <c r="AI1777" i="3"/>
  <c r="AQ1777" i="3"/>
  <c r="AY1777" i="3"/>
  <c r="BG1777" i="3"/>
  <c r="M1777" i="3"/>
  <c r="U1777" i="3"/>
  <c r="AC1777" i="3"/>
  <c r="AK1777" i="3"/>
  <c r="AS1777" i="3"/>
  <c r="BA1777" i="3"/>
  <c r="BI1777" i="3"/>
  <c r="O1777" i="3"/>
  <c r="W1777" i="3"/>
  <c r="AE1777" i="3"/>
  <c r="AM1777" i="3"/>
  <c r="AU1777" i="3"/>
  <c r="BC1777" i="3"/>
  <c r="P1775" i="3"/>
  <c r="T1775" i="3"/>
  <c r="X1775" i="3"/>
  <c r="AB1775" i="3"/>
  <c r="AF1775" i="3"/>
  <c r="AJ1775" i="3"/>
  <c r="AN1775" i="3"/>
  <c r="AR1775" i="3"/>
  <c r="AV1775" i="3"/>
  <c r="AZ1775" i="3"/>
  <c r="BD1775" i="3"/>
  <c r="BH1775" i="3"/>
  <c r="N1775" i="3"/>
  <c r="R1775" i="3"/>
  <c r="V1775" i="3"/>
  <c r="Z1775" i="3"/>
  <c r="AD1775" i="3"/>
  <c r="AH1775" i="3"/>
  <c r="AL1775" i="3"/>
  <c r="AP1775" i="3"/>
  <c r="AT1775" i="3"/>
  <c r="AX1775" i="3"/>
  <c r="BB1775" i="3"/>
  <c r="BF1775" i="3"/>
  <c r="Q1775" i="3"/>
  <c r="Y1775" i="3"/>
  <c r="AG1775" i="3"/>
  <c r="AO1775" i="3"/>
  <c r="AW1775" i="3"/>
  <c r="BE1775" i="3"/>
  <c r="S1775" i="3"/>
  <c r="AA1775" i="3"/>
  <c r="AI1775" i="3"/>
  <c r="AQ1775" i="3"/>
  <c r="AY1775" i="3"/>
  <c r="BG1775" i="3"/>
  <c r="M1775" i="3"/>
  <c r="U1775" i="3"/>
  <c r="AC1775" i="3"/>
  <c r="AK1775" i="3"/>
  <c r="AS1775" i="3"/>
  <c r="BA1775" i="3"/>
  <c r="BI1775" i="3"/>
  <c r="O1775" i="3"/>
  <c r="W1775" i="3"/>
  <c r="AE1775" i="3"/>
  <c r="AM1775" i="3"/>
  <c r="AU1775" i="3"/>
  <c r="BC1775" i="3"/>
  <c r="N1784" i="3"/>
  <c r="R1784" i="3"/>
  <c r="V1784" i="3"/>
  <c r="P1784" i="3"/>
  <c r="T1784" i="3"/>
  <c r="BM1784" i="3" s="1"/>
  <c r="X1784" i="3"/>
  <c r="AB1784" i="3"/>
  <c r="AF1784" i="3"/>
  <c r="AJ1784" i="3"/>
  <c r="AN1784" i="3"/>
  <c r="AR1784" i="3"/>
  <c r="AV1784" i="3"/>
  <c r="AZ1784" i="3"/>
  <c r="BD1784" i="3"/>
  <c r="BH1784" i="3"/>
  <c r="N1782" i="3"/>
  <c r="R1782" i="3"/>
  <c r="V1782" i="3"/>
  <c r="Z1782" i="3"/>
  <c r="AD1782" i="3"/>
  <c r="AH1782" i="3"/>
  <c r="AL1782" i="3"/>
  <c r="AP1782" i="3"/>
  <c r="AT1782" i="3"/>
  <c r="AX1782" i="3"/>
  <c r="BB1782" i="3"/>
  <c r="BF1782" i="3"/>
  <c r="P1782" i="3"/>
  <c r="BK1782" i="3" s="1"/>
  <c r="T1782" i="3"/>
  <c r="BM1782" i="3" s="1"/>
  <c r="X1782" i="3"/>
  <c r="AB1782" i="3"/>
  <c r="AF1782" i="3"/>
  <c r="AJ1782" i="3"/>
  <c r="AN1782" i="3"/>
  <c r="AR1782" i="3"/>
  <c r="AV1782" i="3"/>
  <c r="AZ1782" i="3"/>
  <c r="BD1782" i="3"/>
  <c r="BH1782" i="3"/>
  <c r="N1780" i="3"/>
  <c r="R1780" i="3"/>
  <c r="V1780" i="3"/>
  <c r="Z1780" i="3"/>
  <c r="AD1780" i="3"/>
  <c r="AH1780" i="3"/>
  <c r="AL1780" i="3"/>
  <c r="AP1780" i="3"/>
  <c r="AT1780" i="3"/>
  <c r="AX1780" i="3"/>
  <c r="BB1780" i="3"/>
  <c r="BF1780" i="3"/>
  <c r="P1780" i="3"/>
  <c r="T1780" i="3"/>
  <c r="X1780" i="3"/>
  <c r="AB1780" i="3"/>
  <c r="AF1780" i="3"/>
  <c r="AJ1780" i="3"/>
  <c r="AN1780" i="3"/>
  <c r="AR1780" i="3"/>
  <c r="AV1780" i="3"/>
  <c r="AZ1780" i="3"/>
  <c r="BD1780" i="3"/>
  <c r="BH1780" i="3"/>
  <c r="N1778" i="3"/>
  <c r="R1778" i="3"/>
  <c r="V1778" i="3"/>
  <c r="Z1778" i="3"/>
  <c r="AD1778" i="3"/>
  <c r="AH1778" i="3"/>
  <c r="AL1778" i="3"/>
  <c r="AP1778" i="3"/>
  <c r="AT1778" i="3"/>
  <c r="AX1778" i="3"/>
  <c r="BB1778" i="3"/>
  <c r="BF1778" i="3"/>
  <c r="P1778" i="3"/>
  <c r="BK1778" i="3" s="1"/>
  <c r="T1778" i="3"/>
  <c r="X1778" i="3"/>
  <c r="AB1778" i="3"/>
  <c r="AF1778" i="3"/>
  <c r="AJ1778" i="3"/>
  <c r="AN1778" i="3"/>
  <c r="AR1778" i="3"/>
  <c r="AV1778" i="3"/>
  <c r="AZ1778" i="3"/>
  <c r="BD1778" i="3"/>
  <c r="BH1778" i="3"/>
  <c r="N1776" i="3"/>
  <c r="R1776" i="3"/>
  <c r="V1776" i="3"/>
  <c r="Z1776" i="3"/>
  <c r="AD1776" i="3"/>
  <c r="AH1776" i="3"/>
  <c r="AL1776" i="3"/>
  <c r="AP1776" i="3"/>
  <c r="AT1776" i="3"/>
  <c r="AX1776" i="3"/>
  <c r="BB1776" i="3"/>
  <c r="BF1776" i="3"/>
  <c r="P1776" i="3"/>
  <c r="BK1776" i="3" s="1"/>
  <c r="T1776" i="3"/>
  <c r="X1776" i="3"/>
  <c r="AB1776" i="3"/>
  <c r="AF1776" i="3"/>
  <c r="AJ1776" i="3"/>
  <c r="AN1776" i="3"/>
  <c r="AR1776" i="3"/>
  <c r="AV1776" i="3"/>
  <c r="AZ1776" i="3"/>
  <c r="BD1776" i="3"/>
  <c r="BH1776" i="3"/>
  <c r="BG1774" i="3"/>
  <c r="AY1774" i="3"/>
  <c r="AO1774" i="3"/>
  <c r="BC1773" i="3"/>
  <c r="AM1773" i="3"/>
  <c r="W1773" i="3"/>
  <c r="BE1772" i="3"/>
  <c r="AO1772" i="3"/>
  <c r="BC1771" i="3"/>
  <c r="AM1771" i="3"/>
  <c r="W1771" i="3"/>
  <c r="BE1770" i="3"/>
  <c r="AO1770" i="3"/>
  <c r="BC1769" i="3"/>
  <c r="AM1769" i="3"/>
  <c r="W1769" i="3"/>
  <c r="BE1768" i="3"/>
  <c r="AO1768" i="3"/>
  <c r="BC1767" i="3"/>
  <c r="AM1767" i="3"/>
  <c r="W1767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N1760" i="3"/>
  <c r="R1760" i="3"/>
  <c r="V1760" i="3"/>
  <c r="Z1760" i="3"/>
  <c r="AD1760" i="3"/>
  <c r="AH1760" i="3"/>
  <c r="AL1760" i="3"/>
  <c r="AP1760" i="3"/>
  <c r="AT1760" i="3"/>
  <c r="AX1760" i="3"/>
  <c r="BB1760" i="3"/>
  <c r="BF1760" i="3"/>
  <c r="O1760" i="3"/>
  <c r="S1760" i="3"/>
  <c r="W1760" i="3"/>
  <c r="AA1760" i="3"/>
  <c r="AE1760" i="3"/>
  <c r="AI1760" i="3"/>
  <c r="AM1760" i="3"/>
  <c r="AQ1760" i="3"/>
  <c r="AU1760" i="3"/>
  <c r="AY1760" i="3"/>
  <c r="BC1760" i="3"/>
  <c r="BG1760" i="3"/>
  <c r="P1760" i="3"/>
  <c r="T1760" i="3"/>
  <c r="X1760" i="3"/>
  <c r="AB1760" i="3"/>
  <c r="AF1760" i="3"/>
  <c r="AJ1760" i="3"/>
  <c r="AN1760" i="3"/>
  <c r="AR1760" i="3"/>
  <c r="AV1760" i="3"/>
  <c r="AZ1760" i="3"/>
  <c r="BD1760" i="3"/>
  <c r="BH1760" i="3"/>
  <c r="M1760" i="3"/>
  <c r="Q1760" i="3"/>
  <c r="U1760" i="3"/>
  <c r="Y1760" i="3"/>
  <c r="AC1760" i="3"/>
  <c r="AG1760" i="3"/>
  <c r="AK1760" i="3"/>
  <c r="AO1760" i="3"/>
  <c r="AS1760" i="3"/>
  <c r="AW1760" i="3"/>
  <c r="BA1760" i="3"/>
  <c r="BE1760" i="3"/>
  <c r="BI1760" i="3"/>
  <c r="O1757" i="3"/>
  <c r="S1757" i="3"/>
  <c r="W1757" i="3"/>
  <c r="AA1757" i="3"/>
  <c r="AE1757" i="3"/>
  <c r="AI1757" i="3"/>
  <c r="AM1757" i="3"/>
  <c r="AQ1757" i="3"/>
  <c r="AU1757" i="3"/>
  <c r="AY1757" i="3"/>
  <c r="BC1757" i="3"/>
  <c r="BG1757" i="3"/>
  <c r="P1745" i="3"/>
  <c r="AF1745" i="3"/>
  <c r="AV1745" i="3"/>
  <c r="T1745" i="3"/>
  <c r="AJ1745" i="3"/>
  <c r="AZ1745" i="3"/>
  <c r="X1745" i="3"/>
  <c r="AN1745" i="3"/>
  <c r="BD1745" i="3"/>
  <c r="BI1785" i="3"/>
  <c r="BD1785" i="3"/>
  <c r="AY1785" i="3"/>
  <c r="AS1785" i="3"/>
  <c r="AN1785" i="3"/>
  <c r="AI1785" i="3"/>
  <c r="AC1785" i="3"/>
  <c r="X1785" i="3"/>
  <c r="S1785" i="3"/>
  <c r="M1785" i="3"/>
  <c r="BE1784" i="3"/>
  <c r="AY1784" i="3"/>
  <c r="AT1784" i="3"/>
  <c r="AO1784" i="3"/>
  <c r="AI1784" i="3"/>
  <c r="AD1784" i="3"/>
  <c r="Y1784" i="3"/>
  <c r="Q1784" i="3"/>
  <c r="BE1782" i="3"/>
  <c r="AW1782" i="3"/>
  <c r="AO1782" i="3"/>
  <c r="AG1782" i="3"/>
  <c r="Y1782" i="3"/>
  <c r="Q1782" i="3"/>
  <c r="N1774" i="3"/>
  <c r="R1774" i="3"/>
  <c r="V1774" i="3"/>
  <c r="Z1774" i="3"/>
  <c r="AD1774" i="3"/>
  <c r="AH1774" i="3"/>
  <c r="AL1774" i="3"/>
  <c r="AP1774" i="3"/>
  <c r="AT1774" i="3"/>
  <c r="AX1774" i="3"/>
  <c r="BB1774" i="3"/>
  <c r="BF1774" i="3"/>
  <c r="O1774" i="3"/>
  <c r="S1774" i="3"/>
  <c r="W1774" i="3"/>
  <c r="AA1774" i="3"/>
  <c r="AE1774" i="3"/>
  <c r="AI1774" i="3"/>
  <c r="AM1774" i="3"/>
  <c r="AQ1774" i="3"/>
  <c r="P1774" i="3"/>
  <c r="BK1774" i="3" s="1"/>
  <c r="T1774" i="3"/>
  <c r="X1774" i="3"/>
  <c r="AB1774" i="3"/>
  <c r="AF1774" i="3"/>
  <c r="AJ1774" i="3"/>
  <c r="AN1774" i="3"/>
  <c r="AR1774" i="3"/>
  <c r="AV1774" i="3"/>
  <c r="AZ1774" i="3"/>
  <c r="BD1774" i="3"/>
  <c r="BH1774" i="3"/>
  <c r="AY1773" i="3"/>
  <c r="AI1773" i="3"/>
  <c r="S1773" i="3"/>
  <c r="N1772" i="3"/>
  <c r="R1772" i="3"/>
  <c r="V1772" i="3"/>
  <c r="Z1772" i="3"/>
  <c r="AD1772" i="3"/>
  <c r="AH1772" i="3"/>
  <c r="AL1772" i="3"/>
  <c r="AP1772" i="3"/>
  <c r="AT1772" i="3"/>
  <c r="AX1772" i="3"/>
  <c r="BB1772" i="3"/>
  <c r="BF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P1772" i="3"/>
  <c r="T1772" i="3"/>
  <c r="X1772" i="3"/>
  <c r="AB1772" i="3"/>
  <c r="AF1772" i="3"/>
  <c r="AJ1772" i="3"/>
  <c r="AN1772" i="3"/>
  <c r="AR1772" i="3"/>
  <c r="AV1772" i="3"/>
  <c r="AZ1772" i="3"/>
  <c r="BD1772" i="3"/>
  <c r="BH1772" i="3"/>
  <c r="AY1771" i="3"/>
  <c r="AI1771" i="3"/>
  <c r="S1771" i="3"/>
  <c r="N1770" i="3"/>
  <c r="R1770" i="3"/>
  <c r="V1770" i="3"/>
  <c r="Z1770" i="3"/>
  <c r="AD1770" i="3"/>
  <c r="AH1770" i="3"/>
  <c r="AL1770" i="3"/>
  <c r="AP1770" i="3"/>
  <c r="AT1770" i="3"/>
  <c r="AX1770" i="3"/>
  <c r="BB1770" i="3"/>
  <c r="BF1770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P1770" i="3"/>
  <c r="BK1770" i="3" s="1"/>
  <c r="T1770" i="3"/>
  <c r="X1770" i="3"/>
  <c r="AB1770" i="3"/>
  <c r="AF1770" i="3"/>
  <c r="AJ1770" i="3"/>
  <c r="AN1770" i="3"/>
  <c r="AR1770" i="3"/>
  <c r="AV1770" i="3"/>
  <c r="AZ1770" i="3"/>
  <c r="BD1770" i="3"/>
  <c r="BH1770" i="3"/>
  <c r="AY1769" i="3"/>
  <c r="AI1769" i="3"/>
  <c r="S1769" i="3"/>
  <c r="N1768" i="3"/>
  <c r="R1768" i="3"/>
  <c r="BN1768" i="3" s="1"/>
  <c r="V1768" i="3"/>
  <c r="Z1768" i="3"/>
  <c r="AD1768" i="3"/>
  <c r="AH1768" i="3"/>
  <c r="AL1768" i="3"/>
  <c r="AP1768" i="3"/>
  <c r="AT1768" i="3"/>
  <c r="AX1768" i="3"/>
  <c r="BB1768" i="3"/>
  <c r="BF1768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P1768" i="3"/>
  <c r="T1768" i="3"/>
  <c r="X1768" i="3"/>
  <c r="AB1768" i="3"/>
  <c r="AF1768" i="3"/>
  <c r="AJ1768" i="3"/>
  <c r="AN1768" i="3"/>
  <c r="AR1768" i="3"/>
  <c r="AV1768" i="3"/>
  <c r="AZ1768" i="3"/>
  <c r="BD1768" i="3"/>
  <c r="BH1768" i="3"/>
  <c r="AY1767" i="3"/>
  <c r="AI1767" i="3"/>
  <c r="S1767" i="3"/>
  <c r="N1766" i="3"/>
  <c r="R1766" i="3"/>
  <c r="V1766" i="3"/>
  <c r="Z1766" i="3"/>
  <c r="AD1766" i="3"/>
  <c r="AH1766" i="3"/>
  <c r="AL1766" i="3"/>
  <c r="AP1766" i="3"/>
  <c r="AT1766" i="3"/>
  <c r="AX1766" i="3"/>
  <c r="BB1766" i="3"/>
  <c r="BF1766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P1766" i="3"/>
  <c r="T1766" i="3"/>
  <c r="X1766" i="3"/>
  <c r="AB1766" i="3"/>
  <c r="AF1766" i="3"/>
  <c r="AJ1766" i="3"/>
  <c r="AN1766" i="3"/>
  <c r="AR1766" i="3"/>
  <c r="AV1766" i="3"/>
  <c r="AZ1766" i="3"/>
  <c r="BD1766" i="3"/>
  <c r="BH1766" i="3"/>
  <c r="O1763" i="3"/>
  <c r="S1763" i="3"/>
  <c r="W1763" i="3"/>
  <c r="AA1763" i="3"/>
  <c r="AE1763" i="3"/>
  <c r="AI1763" i="3"/>
  <c r="AM1763" i="3"/>
  <c r="AQ1763" i="3"/>
  <c r="AU1763" i="3"/>
  <c r="AY1763" i="3"/>
  <c r="BC1763" i="3"/>
  <c r="BG1763" i="3"/>
  <c r="N1758" i="3"/>
  <c r="R1758" i="3"/>
  <c r="V1758" i="3"/>
  <c r="Z1758" i="3"/>
  <c r="AD1758" i="3"/>
  <c r="AH1758" i="3"/>
  <c r="AL1758" i="3"/>
  <c r="AP1758" i="3"/>
  <c r="AT1758" i="3"/>
  <c r="AX1758" i="3"/>
  <c r="BB1758" i="3"/>
  <c r="BF1758" i="3"/>
  <c r="O1758" i="3"/>
  <c r="S1758" i="3"/>
  <c r="W1758" i="3"/>
  <c r="AA1758" i="3"/>
  <c r="AE1758" i="3"/>
  <c r="AI1758" i="3"/>
  <c r="AM1758" i="3"/>
  <c r="AQ1758" i="3"/>
  <c r="AU1758" i="3"/>
  <c r="AY1758" i="3"/>
  <c r="BC1758" i="3"/>
  <c r="BG1758" i="3"/>
  <c r="P1758" i="3"/>
  <c r="T1758" i="3"/>
  <c r="X1758" i="3"/>
  <c r="AB1758" i="3"/>
  <c r="AF1758" i="3"/>
  <c r="AJ1758" i="3"/>
  <c r="AN1758" i="3"/>
  <c r="AR1758" i="3"/>
  <c r="AV1758" i="3"/>
  <c r="AZ1758" i="3"/>
  <c r="BD1758" i="3"/>
  <c r="BH1758" i="3"/>
  <c r="M1758" i="3"/>
  <c r="Q1758" i="3"/>
  <c r="U1758" i="3"/>
  <c r="Y1758" i="3"/>
  <c r="AC1758" i="3"/>
  <c r="AG1758" i="3"/>
  <c r="AK1758" i="3"/>
  <c r="AO1758" i="3"/>
  <c r="AS1758" i="3"/>
  <c r="AW1758" i="3"/>
  <c r="BA1758" i="3"/>
  <c r="BE1758" i="3"/>
  <c r="BI1758" i="3"/>
  <c r="N1755" i="3"/>
  <c r="T1755" i="3"/>
  <c r="Y1755" i="3"/>
  <c r="AD1755" i="3"/>
  <c r="AJ1755" i="3"/>
  <c r="AO1755" i="3"/>
  <c r="AT1755" i="3"/>
  <c r="AZ1755" i="3"/>
  <c r="BE1755" i="3"/>
  <c r="R1752" i="3"/>
  <c r="Z1752" i="3"/>
  <c r="AH1752" i="3"/>
  <c r="AP1752" i="3"/>
  <c r="AV1752" i="3"/>
  <c r="BB1752" i="3"/>
  <c r="BG1752" i="3"/>
  <c r="N1752" i="3"/>
  <c r="V1752" i="3"/>
  <c r="AD1752" i="3"/>
  <c r="AL1752" i="3"/>
  <c r="AT1752" i="3"/>
  <c r="AY1752" i="3"/>
  <c r="BD1752" i="3"/>
  <c r="P1747" i="3"/>
  <c r="AF1747" i="3"/>
  <c r="AV1747" i="3"/>
  <c r="T1747" i="3"/>
  <c r="AJ1747" i="3"/>
  <c r="AZ1747" i="3"/>
  <c r="X1747" i="3"/>
  <c r="AN1747" i="3"/>
  <c r="BD1747" i="3"/>
  <c r="BH1785" i="3"/>
  <c r="BC1785" i="3"/>
  <c r="AW1785" i="3"/>
  <c r="AR1785" i="3"/>
  <c r="AM1785" i="3"/>
  <c r="AG1785" i="3"/>
  <c r="AB1785" i="3"/>
  <c r="W1785" i="3"/>
  <c r="BI1784" i="3"/>
  <c r="BC1784" i="3"/>
  <c r="AX1784" i="3"/>
  <c r="AS1784" i="3"/>
  <c r="AM1784" i="3"/>
  <c r="AH1784" i="3"/>
  <c r="AC1784" i="3"/>
  <c r="W1784" i="3"/>
  <c r="O1784" i="3"/>
  <c r="BC1782" i="3"/>
  <c r="AU1782" i="3"/>
  <c r="AM1782" i="3"/>
  <c r="AE1782" i="3"/>
  <c r="W1782" i="3"/>
  <c r="O1782" i="3"/>
  <c r="BC1780" i="3"/>
  <c r="AU1780" i="3"/>
  <c r="AM1780" i="3"/>
  <c r="AE1780" i="3"/>
  <c r="W1780" i="3"/>
  <c r="O1780" i="3"/>
  <c r="BL1780" i="3" s="1"/>
  <c r="BC1778" i="3"/>
  <c r="AU1778" i="3"/>
  <c r="AM1778" i="3"/>
  <c r="AE1778" i="3"/>
  <c r="W1778" i="3"/>
  <c r="O1778" i="3"/>
  <c r="BN1778" i="3" s="1"/>
  <c r="BC1776" i="3"/>
  <c r="AU1776" i="3"/>
  <c r="AM1776" i="3"/>
  <c r="AE1776" i="3"/>
  <c r="W1776" i="3"/>
  <c r="O1776" i="3"/>
  <c r="BL1776" i="3" s="1"/>
  <c r="BC1774" i="3"/>
  <c r="AU1774" i="3"/>
  <c r="AG1774" i="3"/>
  <c r="Q1774" i="3"/>
  <c r="BN1774" i="3" s="1"/>
  <c r="AU1773" i="3"/>
  <c r="AE1773" i="3"/>
  <c r="AW1772" i="3"/>
  <c r="AG1772" i="3"/>
  <c r="Q1772" i="3"/>
  <c r="AU1771" i="3"/>
  <c r="AE1771" i="3"/>
  <c r="AW1770" i="3"/>
  <c r="AG1770" i="3"/>
  <c r="Q1770" i="3"/>
  <c r="AU1769" i="3"/>
  <c r="AE1769" i="3"/>
  <c r="AW1768" i="3"/>
  <c r="AG1768" i="3"/>
  <c r="Q1768" i="3"/>
  <c r="AU1767" i="3"/>
  <c r="AE1767" i="3"/>
  <c r="AW1766" i="3"/>
  <c r="AG1766" i="3"/>
  <c r="Q1766" i="3"/>
  <c r="P1765" i="3"/>
  <c r="N1764" i="3"/>
  <c r="R1764" i="3"/>
  <c r="V1764" i="3"/>
  <c r="Z1764" i="3"/>
  <c r="AD1764" i="3"/>
  <c r="AH1764" i="3"/>
  <c r="AL1764" i="3"/>
  <c r="AP1764" i="3"/>
  <c r="AT1764" i="3"/>
  <c r="AX1764" i="3"/>
  <c r="BB1764" i="3"/>
  <c r="BF1764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P1764" i="3"/>
  <c r="T1764" i="3"/>
  <c r="X1764" i="3"/>
  <c r="AB1764" i="3"/>
  <c r="AF1764" i="3"/>
  <c r="AJ1764" i="3"/>
  <c r="AN1764" i="3"/>
  <c r="AR1764" i="3"/>
  <c r="AV1764" i="3"/>
  <c r="AZ1764" i="3"/>
  <c r="BD1764" i="3"/>
  <c r="BH1764" i="3"/>
  <c r="M1764" i="3"/>
  <c r="Q1764" i="3"/>
  <c r="U1764" i="3"/>
  <c r="Y1764" i="3"/>
  <c r="AC1764" i="3"/>
  <c r="AG1764" i="3"/>
  <c r="AK1764" i="3"/>
  <c r="AO1764" i="3"/>
  <c r="AS1764" i="3"/>
  <c r="AW1764" i="3"/>
  <c r="BA1764" i="3"/>
  <c r="BE1764" i="3"/>
  <c r="BI1764" i="3"/>
  <c r="O1761" i="3"/>
  <c r="S1761" i="3"/>
  <c r="W1761" i="3"/>
  <c r="AA1761" i="3"/>
  <c r="AE1761" i="3"/>
  <c r="AI1761" i="3"/>
  <c r="AM1761" i="3"/>
  <c r="AQ1761" i="3"/>
  <c r="AU1761" i="3"/>
  <c r="AY1761" i="3"/>
  <c r="BC1761" i="3"/>
  <c r="BG1761" i="3"/>
  <c r="P1757" i="3"/>
  <c r="O1756" i="3"/>
  <c r="S1756" i="3"/>
  <c r="W1756" i="3"/>
  <c r="AA1756" i="3"/>
  <c r="AE1756" i="3"/>
  <c r="AI1756" i="3"/>
  <c r="AM1756" i="3"/>
  <c r="AQ1756" i="3"/>
  <c r="AU1756" i="3"/>
  <c r="AY1756" i="3"/>
  <c r="BC1756" i="3"/>
  <c r="BG1756" i="3"/>
  <c r="M1756" i="3"/>
  <c r="Q1756" i="3"/>
  <c r="BJ1756" i="3" s="1"/>
  <c r="U1756" i="3"/>
  <c r="Y1756" i="3"/>
  <c r="AC1756" i="3"/>
  <c r="AG1756" i="3"/>
  <c r="AK1756" i="3"/>
  <c r="AO1756" i="3"/>
  <c r="AS1756" i="3"/>
  <c r="AW1756" i="3"/>
  <c r="BA1756" i="3"/>
  <c r="BE1756" i="3"/>
  <c r="BI1756" i="3"/>
  <c r="R1754" i="3"/>
  <c r="N1753" i="3"/>
  <c r="T1753" i="3"/>
  <c r="Y1753" i="3"/>
  <c r="AD1753" i="3"/>
  <c r="AJ1753" i="3"/>
  <c r="AO1753" i="3"/>
  <c r="AT1753" i="3"/>
  <c r="AZ1753" i="3"/>
  <c r="BE1753" i="3"/>
  <c r="P1749" i="3"/>
  <c r="AF1749" i="3"/>
  <c r="AV1749" i="3"/>
  <c r="T1749" i="3"/>
  <c r="AJ1749" i="3"/>
  <c r="AZ1749" i="3"/>
  <c r="X1749" i="3"/>
  <c r="AN1749" i="3"/>
  <c r="BD1749" i="3"/>
  <c r="N1785" i="3"/>
  <c r="BJ1785" i="3" s="1"/>
  <c r="R1785" i="3"/>
  <c r="V1785" i="3"/>
  <c r="Z1785" i="3"/>
  <c r="AD1785" i="3"/>
  <c r="AH1785" i="3"/>
  <c r="AL1785" i="3"/>
  <c r="AP1785" i="3"/>
  <c r="AT1785" i="3"/>
  <c r="AX1785" i="3"/>
  <c r="BB1785" i="3"/>
  <c r="BF1785" i="3"/>
  <c r="BG1784" i="3"/>
  <c r="BB1784" i="3"/>
  <c r="AW1784" i="3"/>
  <c r="AQ1784" i="3"/>
  <c r="AL1784" i="3"/>
  <c r="AG1784" i="3"/>
  <c r="AA1784" i="3"/>
  <c r="U1784" i="3"/>
  <c r="M1784" i="3"/>
  <c r="BN1782" i="3"/>
  <c r="BN1776" i="3"/>
  <c r="P1773" i="3"/>
  <c r="T1773" i="3"/>
  <c r="X1773" i="3"/>
  <c r="AB1773" i="3"/>
  <c r="AF1773" i="3"/>
  <c r="AJ1773" i="3"/>
  <c r="AN1773" i="3"/>
  <c r="AR1773" i="3"/>
  <c r="AV1773" i="3"/>
  <c r="AZ1773" i="3"/>
  <c r="BD1773" i="3"/>
  <c r="BH1773" i="3"/>
  <c r="M1773" i="3"/>
  <c r="Q1773" i="3"/>
  <c r="U1773" i="3"/>
  <c r="Y1773" i="3"/>
  <c r="AC1773" i="3"/>
  <c r="AG1773" i="3"/>
  <c r="AK1773" i="3"/>
  <c r="AO1773" i="3"/>
  <c r="AS1773" i="3"/>
  <c r="AW1773" i="3"/>
  <c r="BA1773" i="3"/>
  <c r="BE1773" i="3"/>
  <c r="BI1773" i="3"/>
  <c r="N1773" i="3"/>
  <c r="R1773" i="3"/>
  <c r="BL1773" i="3" s="1"/>
  <c r="V1773" i="3"/>
  <c r="Z1773" i="3"/>
  <c r="AD1773" i="3"/>
  <c r="AH1773" i="3"/>
  <c r="AL1773" i="3"/>
  <c r="AP1773" i="3"/>
  <c r="AT1773" i="3"/>
  <c r="AX1773" i="3"/>
  <c r="BB1773" i="3"/>
  <c r="BF1773" i="3"/>
  <c r="BN1772" i="3"/>
  <c r="BK1772" i="3"/>
  <c r="P1771" i="3"/>
  <c r="T1771" i="3"/>
  <c r="X1771" i="3"/>
  <c r="AB1771" i="3"/>
  <c r="AF1771" i="3"/>
  <c r="AJ1771" i="3"/>
  <c r="AN1771" i="3"/>
  <c r="AR1771" i="3"/>
  <c r="AV1771" i="3"/>
  <c r="AZ1771" i="3"/>
  <c r="BD1771" i="3"/>
  <c r="BH1771" i="3"/>
  <c r="M1771" i="3"/>
  <c r="Q1771" i="3"/>
  <c r="U1771" i="3"/>
  <c r="Y1771" i="3"/>
  <c r="AC1771" i="3"/>
  <c r="AG1771" i="3"/>
  <c r="AK1771" i="3"/>
  <c r="AO1771" i="3"/>
  <c r="AS1771" i="3"/>
  <c r="AW1771" i="3"/>
  <c r="BA1771" i="3"/>
  <c r="BE1771" i="3"/>
  <c r="BI1771" i="3"/>
  <c r="N1771" i="3"/>
  <c r="R1771" i="3"/>
  <c r="BL1771" i="3" s="1"/>
  <c r="V1771" i="3"/>
  <c r="Z1771" i="3"/>
  <c r="AD1771" i="3"/>
  <c r="AH1771" i="3"/>
  <c r="AL1771" i="3"/>
  <c r="AP1771" i="3"/>
  <c r="AT1771" i="3"/>
  <c r="AX1771" i="3"/>
  <c r="BB1771" i="3"/>
  <c r="BF1771" i="3"/>
  <c r="P1769" i="3"/>
  <c r="T1769" i="3"/>
  <c r="X1769" i="3"/>
  <c r="AB1769" i="3"/>
  <c r="AF1769" i="3"/>
  <c r="AJ1769" i="3"/>
  <c r="AN1769" i="3"/>
  <c r="AR1769" i="3"/>
  <c r="AV1769" i="3"/>
  <c r="AZ1769" i="3"/>
  <c r="BD1769" i="3"/>
  <c r="BH1769" i="3"/>
  <c r="M1769" i="3"/>
  <c r="Q1769" i="3"/>
  <c r="U1769" i="3"/>
  <c r="Y1769" i="3"/>
  <c r="AC1769" i="3"/>
  <c r="AG1769" i="3"/>
  <c r="AK1769" i="3"/>
  <c r="AO1769" i="3"/>
  <c r="AS1769" i="3"/>
  <c r="AW1769" i="3"/>
  <c r="BA1769" i="3"/>
  <c r="BE1769" i="3"/>
  <c r="BI1769" i="3"/>
  <c r="N1769" i="3"/>
  <c r="R1769" i="3"/>
  <c r="BL1769" i="3" s="1"/>
  <c r="V1769" i="3"/>
  <c r="Z1769" i="3"/>
  <c r="AD1769" i="3"/>
  <c r="AH1769" i="3"/>
  <c r="AL1769" i="3"/>
  <c r="AP1769" i="3"/>
  <c r="AT1769" i="3"/>
  <c r="AX1769" i="3"/>
  <c r="BB1769" i="3"/>
  <c r="BF1769" i="3"/>
  <c r="P1767" i="3"/>
  <c r="T1767" i="3"/>
  <c r="X1767" i="3"/>
  <c r="AB1767" i="3"/>
  <c r="AF1767" i="3"/>
  <c r="AJ1767" i="3"/>
  <c r="AN1767" i="3"/>
  <c r="AR1767" i="3"/>
  <c r="AV1767" i="3"/>
  <c r="AZ1767" i="3"/>
  <c r="BD1767" i="3"/>
  <c r="BH1767" i="3"/>
  <c r="M1767" i="3"/>
  <c r="Q1767" i="3"/>
  <c r="U1767" i="3"/>
  <c r="Y1767" i="3"/>
  <c r="AC1767" i="3"/>
  <c r="AG1767" i="3"/>
  <c r="AK1767" i="3"/>
  <c r="AO1767" i="3"/>
  <c r="AS1767" i="3"/>
  <c r="AW1767" i="3"/>
  <c r="BA1767" i="3"/>
  <c r="BE1767" i="3"/>
  <c r="BI1767" i="3"/>
  <c r="N1767" i="3"/>
  <c r="BJ1767" i="3" s="1"/>
  <c r="R1767" i="3"/>
  <c r="BL1767" i="3" s="1"/>
  <c r="V1767" i="3"/>
  <c r="Z1767" i="3"/>
  <c r="AD1767" i="3"/>
  <c r="AH1767" i="3"/>
  <c r="AL1767" i="3"/>
  <c r="AP1767" i="3"/>
  <c r="AT1767" i="3"/>
  <c r="AX1767" i="3"/>
  <c r="BB1767" i="3"/>
  <c r="BF1767" i="3"/>
  <c r="BI1766" i="3"/>
  <c r="AS1766" i="3"/>
  <c r="AC1766" i="3"/>
  <c r="M1766" i="3"/>
  <c r="P1763" i="3"/>
  <c r="N1762" i="3"/>
  <c r="R1762" i="3"/>
  <c r="V1762" i="3"/>
  <c r="Z1762" i="3"/>
  <c r="AD1762" i="3"/>
  <c r="AH1762" i="3"/>
  <c r="AL1762" i="3"/>
  <c r="AP1762" i="3"/>
  <c r="AT1762" i="3"/>
  <c r="AX1762" i="3"/>
  <c r="BB1762" i="3"/>
  <c r="BF1762" i="3"/>
  <c r="O1762" i="3"/>
  <c r="S1762" i="3"/>
  <c r="W1762" i="3"/>
  <c r="AA1762" i="3"/>
  <c r="AE1762" i="3"/>
  <c r="AI1762" i="3"/>
  <c r="AM1762" i="3"/>
  <c r="AQ1762" i="3"/>
  <c r="AU1762" i="3"/>
  <c r="AY1762" i="3"/>
  <c r="BC1762" i="3"/>
  <c r="BG1762" i="3"/>
  <c r="P1762" i="3"/>
  <c r="T1762" i="3"/>
  <c r="X1762" i="3"/>
  <c r="AB1762" i="3"/>
  <c r="AF1762" i="3"/>
  <c r="AJ1762" i="3"/>
  <c r="AN1762" i="3"/>
  <c r="AR1762" i="3"/>
  <c r="AV1762" i="3"/>
  <c r="AZ1762" i="3"/>
  <c r="BD1762" i="3"/>
  <c r="BH1762" i="3"/>
  <c r="M1762" i="3"/>
  <c r="Q1762" i="3"/>
  <c r="U1762" i="3"/>
  <c r="Y1762" i="3"/>
  <c r="AC1762" i="3"/>
  <c r="AG1762" i="3"/>
  <c r="AK1762" i="3"/>
  <c r="AO1762" i="3"/>
  <c r="AS1762" i="3"/>
  <c r="AW1762" i="3"/>
  <c r="BA1762" i="3"/>
  <c r="BE1762" i="3"/>
  <c r="BI1762" i="3"/>
  <c r="O1759" i="3"/>
  <c r="S1759" i="3"/>
  <c r="W1759" i="3"/>
  <c r="AA1759" i="3"/>
  <c r="AE1759" i="3"/>
  <c r="AI1759" i="3"/>
  <c r="AM1759" i="3"/>
  <c r="AQ1759" i="3"/>
  <c r="AU1759" i="3"/>
  <c r="AY1759" i="3"/>
  <c r="BC1759" i="3"/>
  <c r="BG1759" i="3"/>
  <c r="P1754" i="3"/>
  <c r="V1754" i="3"/>
  <c r="AA1754" i="3"/>
  <c r="AF1754" i="3"/>
  <c r="AL1754" i="3"/>
  <c r="AQ1754" i="3"/>
  <c r="AV1754" i="3"/>
  <c r="BB1754" i="3"/>
  <c r="BG1754" i="3"/>
  <c r="N1754" i="3"/>
  <c r="S1754" i="3"/>
  <c r="X1754" i="3"/>
  <c r="AD1754" i="3"/>
  <c r="AI1754" i="3"/>
  <c r="AN1754" i="3"/>
  <c r="AT1754" i="3"/>
  <c r="AY1754" i="3"/>
  <c r="BD1754" i="3"/>
  <c r="T1752" i="3"/>
  <c r="N1751" i="3"/>
  <c r="V1751" i="3"/>
  <c r="AD1751" i="3"/>
  <c r="AL1751" i="3"/>
  <c r="AT1751" i="3"/>
  <c r="BB1751" i="3"/>
  <c r="P1751" i="3"/>
  <c r="X1751" i="3"/>
  <c r="AF1751" i="3"/>
  <c r="AN1751" i="3"/>
  <c r="AV1751" i="3"/>
  <c r="BD1751" i="3"/>
  <c r="R1751" i="3"/>
  <c r="Z1751" i="3"/>
  <c r="AH1751" i="3"/>
  <c r="AP1751" i="3"/>
  <c r="AX1751" i="3"/>
  <c r="BF1751" i="3"/>
  <c r="O1755" i="3"/>
  <c r="S1755" i="3"/>
  <c r="W1755" i="3"/>
  <c r="AA1755" i="3"/>
  <c r="AE1755" i="3"/>
  <c r="AI1755" i="3"/>
  <c r="AM1755" i="3"/>
  <c r="AQ1755" i="3"/>
  <c r="AU1755" i="3"/>
  <c r="AY1755" i="3"/>
  <c r="BC1755" i="3"/>
  <c r="BG1755" i="3"/>
  <c r="O1753" i="3"/>
  <c r="S1753" i="3"/>
  <c r="W1753" i="3"/>
  <c r="AA1753" i="3"/>
  <c r="AE1753" i="3"/>
  <c r="AI1753" i="3"/>
  <c r="AM1753" i="3"/>
  <c r="AQ1753" i="3"/>
  <c r="AU1753" i="3"/>
  <c r="AY1753" i="3"/>
  <c r="BC1753" i="3"/>
  <c r="BG1753" i="3"/>
  <c r="O1750" i="3"/>
  <c r="S1750" i="3"/>
  <c r="W1750" i="3"/>
  <c r="AA1750" i="3"/>
  <c r="AE1750" i="3"/>
  <c r="AI1750" i="3"/>
  <c r="AM1750" i="3"/>
  <c r="AQ1750" i="3"/>
  <c r="AU1750" i="3"/>
  <c r="AY1750" i="3"/>
  <c r="BC1750" i="3"/>
  <c r="BG1750" i="3"/>
  <c r="P1750" i="3"/>
  <c r="T1750" i="3"/>
  <c r="X1750" i="3"/>
  <c r="AB1750" i="3"/>
  <c r="AF1750" i="3"/>
  <c r="AJ1750" i="3"/>
  <c r="AN1750" i="3"/>
  <c r="AR1750" i="3"/>
  <c r="AV1750" i="3"/>
  <c r="AZ1750" i="3"/>
  <c r="BD1750" i="3"/>
  <c r="BH1750" i="3"/>
  <c r="M1750" i="3"/>
  <c r="Q1750" i="3"/>
  <c r="U1750" i="3"/>
  <c r="Y1750" i="3"/>
  <c r="AC1750" i="3"/>
  <c r="AG1750" i="3"/>
  <c r="AK1750" i="3"/>
  <c r="AO1750" i="3"/>
  <c r="AS1750" i="3"/>
  <c r="AW1750" i="3"/>
  <c r="BA1750" i="3"/>
  <c r="BE1750" i="3"/>
  <c r="BI1750" i="3"/>
  <c r="O1748" i="3"/>
  <c r="S1748" i="3"/>
  <c r="W1748" i="3"/>
  <c r="AA1748" i="3"/>
  <c r="AE1748" i="3"/>
  <c r="AI1748" i="3"/>
  <c r="AM1748" i="3"/>
  <c r="AQ1748" i="3"/>
  <c r="AU1748" i="3"/>
  <c r="AY1748" i="3"/>
  <c r="BC1748" i="3"/>
  <c r="BG1748" i="3"/>
  <c r="P1748" i="3"/>
  <c r="T1748" i="3"/>
  <c r="X1748" i="3"/>
  <c r="AB1748" i="3"/>
  <c r="AF1748" i="3"/>
  <c r="AJ1748" i="3"/>
  <c r="AN1748" i="3"/>
  <c r="AR1748" i="3"/>
  <c r="AV1748" i="3"/>
  <c r="AZ1748" i="3"/>
  <c r="BD1748" i="3"/>
  <c r="BH1748" i="3"/>
  <c r="M1748" i="3"/>
  <c r="Q1748" i="3"/>
  <c r="U1748" i="3"/>
  <c r="Y1748" i="3"/>
  <c r="AC1748" i="3"/>
  <c r="AG1748" i="3"/>
  <c r="AK1748" i="3"/>
  <c r="AO1748" i="3"/>
  <c r="AS1748" i="3"/>
  <c r="AW1748" i="3"/>
  <c r="BA1748" i="3"/>
  <c r="BE1748" i="3"/>
  <c r="BI1748" i="3"/>
  <c r="O1746" i="3"/>
  <c r="S1746" i="3"/>
  <c r="W1746" i="3"/>
  <c r="AA1746" i="3"/>
  <c r="AE1746" i="3"/>
  <c r="AI1746" i="3"/>
  <c r="AM1746" i="3"/>
  <c r="AQ1746" i="3"/>
  <c r="AU1746" i="3"/>
  <c r="AY1746" i="3"/>
  <c r="BC1746" i="3"/>
  <c r="BG1746" i="3"/>
  <c r="P1746" i="3"/>
  <c r="T1746" i="3"/>
  <c r="X1746" i="3"/>
  <c r="AB1746" i="3"/>
  <c r="AF1746" i="3"/>
  <c r="AJ1746" i="3"/>
  <c r="AN1746" i="3"/>
  <c r="AR1746" i="3"/>
  <c r="AV1746" i="3"/>
  <c r="AZ1746" i="3"/>
  <c r="BD1746" i="3"/>
  <c r="BH1746" i="3"/>
  <c r="M1746" i="3"/>
  <c r="Q1746" i="3"/>
  <c r="U1746" i="3"/>
  <c r="Y1746" i="3"/>
  <c r="AC1746" i="3"/>
  <c r="AG1746" i="3"/>
  <c r="AK1746" i="3"/>
  <c r="AO1746" i="3"/>
  <c r="AS1746" i="3"/>
  <c r="AW1746" i="3"/>
  <c r="BA1746" i="3"/>
  <c r="BE1746" i="3"/>
  <c r="BI1746" i="3"/>
  <c r="O1744" i="3"/>
  <c r="S1744" i="3"/>
  <c r="W1744" i="3"/>
  <c r="AA1744" i="3"/>
  <c r="AE1744" i="3"/>
  <c r="AI1744" i="3"/>
  <c r="AM1744" i="3"/>
  <c r="AQ1744" i="3"/>
  <c r="AU1744" i="3"/>
  <c r="AY1744" i="3"/>
  <c r="BC1744" i="3"/>
  <c r="BG1744" i="3"/>
  <c r="P1744" i="3"/>
  <c r="T1744" i="3"/>
  <c r="X1744" i="3"/>
  <c r="AB1744" i="3"/>
  <c r="AF1744" i="3"/>
  <c r="AJ1744" i="3"/>
  <c r="AN1744" i="3"/>
  <c r="AR1744" i="3"/>
  <c r="AV1744" i="3"/>
  <c r="AZ1744" i="3"/>
  <c r="BD1744" i="3"/>
  <c r="BH1744" i="3"/>
  <c r="M1744" i="3"/>
  <c r="Q1744" i="3"/>
  <c r="U1744" i="3"/>
  <c r="Y1744" i="3"/>
  <c r="AC1744" i="3"/>
  <c r="AG1744" i="3"/>
  <c r="AK1744" i="3"/>
  <c r="AO1744" i="3"/>
  <c r="AS1744" i="3"/>
  <c r="AW1744" i="3"/>
  <c r="BA1744" i="3"/>
  <c r="BE1744" i="3"/>
  <c r="BI1744" i="3"/>
  <c r="O1738" i="3"/>
  <c r="S1738" i="3"/>
  <c r="W1738" i="3"/>
  <c r="AA1738" i="3"/>
  <c r="AE1738" i="3"/>
  <c r="AI1738" i="3"/>
  <c r="AM1738" i="3"/>
  <c r="AQ1738" i="3"/>
  <c r="AU1738" i="3"/>
  <c r="AY1738" i="3"/>
  <c r="BC1738" i="3"/>
  <c r="BG1738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M1738" i="3"/>
  <c r="Q1738" i="3"/>
  <c r="U1738" i="3"/>
  <c r="Y1738" i="3"/>
  <c r="AC1738" i="3"/>
  <c r="AG1738" i="3"/>
  <c r="AK1738" i="3"/>
  <c r="AO1738" i="3"/>
  <c r="AS1738" i="3"/>
  <c r="AW1738" i="3"/>
  <c r="BA1738" i="3"/>
  <c r="BE1738" i="3"/>
  <c r="BI1738" i="3"/>
  <c r="N1738" i="3"/>
  <c r="BJ1738" i="3" s="1"/>
  <c r="R1738" i="3"/>
  <c r="V1738" i="3"/>
  <c r="Z1738" i="3"/>
  <c r="AD1738" i="3"/>
  <c r="AH1738" i="3"/>
  <c r="AL1738" i="3"/>
  <c r="AP1738" i="3"/>
  <c r="AT1738" i="3"/>
  <c r="AX1738" i="3"/>
  <c r="BB1738" i="3"/>
  <c r="BF1738" i="3"/>
  <c r="M1737" i="3"/>
  <c r="Q1737" i="3"/>
  <c r="U1737" i="3"/>
  <c r="Y1737" i="3"/>
  <c r="AC1737" i="3"/>
  <c r="AG1737" i="3"/>
  <c r="AK1737" i="3"/>
  <c r="AO1737" i="3"/>
  <c r="AS1737" i="3"/>
  <c r="AW1737" i="3"/>
  <c r="BA1737" i="3"/>
  <c r="BE1737" i="3"/>
  <c r="BI1737" i="3"/>
  <c r="N1737" i="3"/>
  <c r="R1737" i="3"/>
  <c r="V1737" i="3"/>
  <c r="Z1737" i="3"/>
  <c r="AD1737" i="3"/>
  <c r="AH1737" i="3"/>
  <c r="AL1737" i="3"/>
  <c r="AP1737" i="3"/>
  <c r="AT1737" i="3"/>
  <c r="AX1737" i="3"/>
  <c r="BB1737" i="3"/>
  <c r="BF1737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P1737" i="3"/>
  <c r="T1737" i="3"/>
  <c r="X1737" i="3"/>
  <c r="AB1737" i="3"/>
  <c r="AF1737" i="3"/>
  <c r="AJ1737" i="3"/>
  <c r="AN1737" i="3"/>
  <c r="AR1737" i="3"/>
  <c r="AV1737" i="3"/>
  <c r="AZ1737" i="3"/>
  <c r="BD1737" i="3"/>
  <c r="BH1737" i="3"/>
  <c r="BF1765" i="3"/>
  <c r="BB1765" i="3"/>
  <c r="AX1765" i="3"/>
  <c r="AT1765" i="3"/>
  <c r="AP1765" i="3"/>
  <c r="AL1765" i="3"/>
  <c r="AH1765" i="3"/>
  <c r="AD1765" i="3"/>
  <c r="Z1765" i="3"/>
  <c r="V1765" i="3"/>
  <c r="R1765" i="3"/>
  <c r="N1765" i="3"/>
  <c r="BF1763" i="3"/>
  <c r="BB1763" i="3"/>
  <c r="AX1763" i="3"/>
  <c r="AT1763" i="3"/>
  <c r="AP1763" i="3"/>
  <c r="AL1763" i="3"/>
  <c r="AH1763" i="3"/>
  <c r="AD1763" i="3"/>
  <c r="Z1763" i="3"/>
  <c r="V1763" i="3"/>
  <c r="R1763" i="3"/>
  <c r="N1763" i="3"/>
  <c r="BF1761" i="3"/>
  <c r="BB1761" i="3"/>
  <c r="AX1761" i="3"/>
  <c r="AT1761" i="3"/>
  <c r="AP1761" i="3"/>
  <c r="AL1761" i="3"/>
  <c r="AH1761" i="3"/>
  <c r="AD1761" i="3"/>
  <c r="Z1761" i="3"/>
  <c r="V1761" i="3"/>
  <c r="R1761" i="3"/>
  <c r="N1761" i="3"/>
  <c r="BF1759" i="3"/>
  <c r="BB1759" i="3"/>
  <c r="AX1759" i="3"/>
  <c r="AT1759" i="3"/>
  <c r="AP1759" i="3"/>
  <c r="AL1759" i="3"/>
  <c r="AH1759" i="3"/>
  <c r="AD1759" i="3"/>
  <c r="Z1759" i="3"/>
  <c r="V1759" i="3"/>
  <c r="R1759" i="3"/>
  <c r="N1759" i="3"/>
  <c r="BF1757" i="3"/>
  <c r="BB1757" i="3"/>
  <c r="AX1757" i="3"/>
  <c r="AT1757" i="3"/>
  <c r="AP1757" i="3"/>
  <c r="AL1757" i="3"/>
  <c r="AH1757" i="3"/>
  <c r="AD1757" i="3"/>
  <c r="Z1757" i="3"/>
  <c r="V1757" i="3"/>
  <c r="R1757" i="3"/>
  <c r="N1757" i="3"/>
  <c r="BH1756" i="3"/>
  <c r="BD1756" i="3"/>
  <c r="AZ1756" i="3"/>
  <c r="AV1756" i="3"/>
  <c r="AR1756" i="3"/>
  <c r="AN1756" i="3"/>
  <c r="AJ1756" i="3"/>
  <c r="AF1756" i="3"/>
  <c r="AB1756" i="3"/>
  <c r="X1756" i="3"/>
  <c r="T1756" i="3"/>
  <c r="P1756" i="3"/>
  <c r="BI1755" i="3"/>
  <c r="BD1755" i="3"/>
  <c r="AX1755" i="3"/>
  <c r="AS1755" i="3"/>
  <c r="AN1755" i="3"/>
  <c r="AH1755" i="3"/>
  <c r="AC1755" i="3"/>
  <c r="X1755" i="3"/>
  <c r="R1755" i="3"/>
  <c r="M1755" i="3"/>
  <c r="BH1754" i="3"/>
  <c r="BC1754" i="3"/>
  <c r="AX1754" i="3"/>
  <c r="AR1754" i="3"/>
  <c r="AM1754" i="3"/>
  <c r="AH1754" i="3"/>
  <c r="AB1754" i="3"/>
  <c r="W1754" i="3"/>
  <c r="BI1753" i="3"/>
  <c r="BD1753" i="3"/>
  <c r="AX1753" i="3"/>
  <c r="AS1753" i="3"/>
  <c r="AN1753" i="3"/>
  <c r="AH1753" i="3"/>
  <c r="AC1753" i="3"/>
  <c r="X1753" i="3"/>
  <c r="R1753" i="3"/>
  <c r="M1753" i="3"/>
  <c r="BH1752" i="3"/>
  <c r="BC1752" i="3"/>
  <c r="AX1752" i="3"/>
  <c r="AR1752" i="3"/>
  <c r="AJ1752" i="3"/>
  <c r="AB1752" i="3"/>
  <c r="M1751" i="3"/>
  <c r="Q1751" i="3"/>
  <c r="U1751" i="3"/>
  <c r="Y1751" i="3"/>
  <c r="AC1751" i="3"/>
  <c r="AG1751" i="3"/>
  <c r="AK1751" i="3"/>
  <c r="AO1751" i="3"/>
  <c r="AS1751" i="3"/>
  <c r="AW1751" i="3"/>
  <c r="BA1751" i="3"/>
  <c r="BE1751" i="3"/>
  <c r="BI1751" i="3"/>
  <c r="O1751" i="3"/>
  <c r="S1751" i="3"/>
  <c r="W1751" i="3"/>
  <c r="AA1751" i="3"/>
  <c r="AE1751" i="3"/>
  <c r="AI1751" i="3"/>
  <c r="AM1751" i="3"/>
  <c r="AQ1751" i="3"/>
  <c r="AU1751" i="3"/>
  <c r="AY1751" i="3"/>
  <c r="BC1751" i="3"/>
  <c r="BG1751" i="3"/>
  <c r="BB1750" i="3"/>
  <c r="AL1750" i="3"/>
  <c r="V1750" i="3"/>
  <c r="M1749" i="3"/>
  <c r="Q1749" i="3"/>
  <c r="U1749" i="3"/>
  <c r="Y1749" i="3"/>
  <c r="AC1749" i="3"/>
  <c r="AG1749" i="3"/>
  <c r="AK1749" i="3"/>
  <c r="AO1749" i="3"/>
  <c r="AS1749" i="3"/>
  <c r="AW1749" i="3"/>
  <c r="BA1749" i="3"/>
  <c r="BE1749" i="3"/>
  <c r="BI1749" i="3"/>
  <c r="N1749" i="3"/>
  <c r="R1749" i="3"/>
  <c r="V1749" i="3"/>
  <c r="Z1749" i="3"/>
  <c r="AD1749" i="3"/>
  <c r="AH1749" i="3"/>
  <c r="AL1749" i="3"/>
  <c r="AP1749" i="3"/>
  <c r="AT1749" i="3"/>
  <c r="AX1749" i="3"/>
  <c r="BB1749" i="3"/>
  <c r="BF1749" i="3"/>
  <c r="O1749" i="3"/>
  <c r="S1749" i="3"/>
  <c r="W1749" i="3"/>
  <c r="AA1749" i="3"/>
  <c r="AE1749" i="3"/>
  <c r="AI1749" i="3"/>
  <c r="AM1749" i="3"/>
  <c r="AQ1749" i="3"/>
  <c r="AU1749" i="3"/>
  <c r="AY1749" i="3"/>
  <c r="BC1749" i="3"/>
  <c r="BG1749" i="3"/>
  <c r="BB1748" i="3"/>
  <c r="AL1748" i="3"/>
  <c r="V1748" i="3"/>
  <c r="M1747" i="3"/>
  <c r="Q1747" i="3"/>
  <c r="U1747" i="3"/>
  <c r="Y1747" i="3"/>
  <c r="AC1747" i="3"/>
  <c r="AG1747" i="3"/>
  <c r="AK1747" i="3"/>
  <c r="AO1747" i="3"/>
  <c r="AS1747" i="3"/>
  <c r="AW1747" i="3"/>
  <c r="BA1747" i="3"/>
  <c r="BE1747" i="3"/>
  <c r="BI1747" i="3"/>
  <c r="N1747" i="3"/>
  <c r="R1747" i="3"/>
  <c r="V1747" i="3"/>
  <c r="Z1747" i="3"/>
  <c r="AD1747" i="3"/>
  <c r="AH1747" i="3"/>
  <c r="AL1747" i="3"/>
  <c r="AP1747" i="3"/>
  <c r="AT1747" i="3"/>
  <c r="AX1747" i="3"/>
  <c r="BB1747" i="3"/>
  <c r="BF1747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BB1746" i="3"/>
  <c r="AL1746" i="3"/>
  <c r="V1746" i="3"/>
  <c r="M1745" i="3"/>
  <c r="Q1745" i="3"/>
  <c r="U1745" i="3"/>
  <c r="Y1745" i="3"/>
  <c r="AC1745" i="3"/>
  <c r="AG1745" i="3"/>
  <c r="AK1745" i="3"/>
  <c r="AO1745" i="3"/>
  <c r="AS1745" i="3"/>
  <c r="AW1745" i="3"/>
  <c r="BA1745" i="3"/>
  <c r="BE1745" i="3"/>
  <c r="BI1745" i="3"/>
  <c r="N1745" i="3"/>
  <c r="R1745" i="3"/>
  <c r="V1745" i="3"/>
  <c r="Z1745" i="3"/>
  <c r="AD1745" i="3"/>
  <c r="AH1745" i="3"/>
  <c r="AL1745" i="3"/>
  <c r="AP1745" i="3"/>
  <c r="AT1745" i="3"/>
  <c r="AX1745" i="3"/>
  <c r="BB1745" i="3"/>
  <c r="BF174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BB1744" i="3"/>
  <c r="AL1744" i="3"/>
  <c r="V1744" i="3"/>
  <c r="M1743" i="3"/>
  <c r="Q1743" i="3"/>
  <c r="U1743" i="3"/>
  <c r="Y1743" i="3"/>
  <c r="AC1743" i="3"/>
  <c r="AG1743" i="3"/>
  <c r="AK1743" i="3"/>
  <c r="AO1743" i="3"/>
  <c r="AS1743" i="3"/>
  <c r="AW1743" i="3"/>
  <c r="BA1743" i="3"/>
  <c r="BE1743" i="3"/>
  <c r="BI1743" i="3"/>
  <c r="N1743" i="3"/>
  <c r="R1743" i="3"/>
  <c r="V1743" i="3"/>
  <c r="Z1743" i="3"/>
  <c r="AD1743" i="3"/>
  <c r="AH1743" i="3"/>
  <c r="AL1743" i="3"/>
  <c r="AP1743" i="3"/>
  <c r="AT1743" i="3"/>
  <c r="AX1743" i="3"/>
  <c r="BB1743" i="3"/>
  <c r="BF1743" i="3"/>
  <c r="O1743" i="3"/>
  <c r="S1743" i="3"/>
  <c r="W1743" i="3"/>
  <c r="AA1743" i="3"/>
  <c r="AE1743" i="3"/>
  <c r="AI1743" i="3"/>
  <c r="AM1743" i="3"/>
  <c r="AQ1743" i="3"/>
  <c r="AU1743" i="3"/>
  <c r="AY1743" i="3"/>
  <c r="BC1743" i="3"/>
  <c r="BG1743" i="3"/>
  <c r="O1736" i="3"/>
  <c r="S1736" i="3"/>
  <c r="W1736" i="3"/>
  <c r="AA1736" i="3"/>
  <c r="AE1736" i="3"/>
  <c r="AI1736" i="3"/>
  <c r="AM1736" i="3"/>
  <c r="AQ1736" i="3"/>
  <c r="AU1736" i="3"/>
  <c r="AY1736" i="3"/>
  <c r="BC1736" i="3"/>
  <c r="BG1736" i="3"/>
  <c r="P1736" i="3"/>
  <c r="T1736" i="3"/>
  <c r="X1736" i="3"/>
  <c r="AB1736" i="3"/>
  <c r="AF1736" i="3"/>
  <c r="AJ1736" i="3"/>
  <c r="AN1736" i="3"/>
  <c r="AR1736" i="3"/>
  <c r="AV1736" i="3"/>
  <c r="AZ1736" i="3"/>
  <c r="BD1736" i="3"/>
  <c r="BH1736" i="3"/>
  <c r="M1736" i="3"/>
  <c r="Q1736" i="3"/>
  <c r="U1736" i="3"/>
  <c r="Y1736" i="3"/>
  <c r="AC1736" i="3"/>
  <c r="AG1736" i="3"/>
  <c r="AK1736" i="3"/>
  <c r="AO1736" i="3"/>
  <c r="AS1736" i="3"/>
  <c r="AW1736" i="3"/>
  <c r="BA1736" i="3"/>
  <c r="BE1736" i="3"/>
  <c r="BI1736" i="3"/>
  <c r="N1736" i="3"/>
  <c r="R1736" i="3"/>
  <c r="V1736" i="3"/>
  <c r="Z1736" i="3"/>
  <c r="AD1736" i="3"/>
  <c r="AH1736" i="3"/>
  <c r="AL1736" i="3"/>
  <c r="AP1736" i="3"/>
  <c r="AT1736" i="3"/>
  <c r="AX1736" i="3"/>
  <c r="BB1736" i="3"/>
  <c r="BF1736" i="3"/>
  <c r="M1735" i="3"/>
  <c r="Q1735" i="3"/>
  <c r="U1735" i="3"/>
  <c r="Y1735" i="3"/>
  <c r="AC1735" i="3"/>
  <c r="AG1735" i="3"/>
  <c r="AK1735" i="3"/>
  <c r="AO1735" i="3"/>
  <c r="AS1735" i="3"/>
  <c r="AW1735" i="3"/>
  <c r="BA1735" i="3"/>
  <c r="BE1735" i="3"/>
  <c r="BI1735" i="3"/>
  <c r="N1735" i="3"/>
  <c r="R1735" i="3"/>
  <c r="V1735" i="3"/>
  <c r="Z1735" i="3"/>
  <c r="AD1735" i="3"/>
  <c r="AH1735" i="3"/>
  <c r="AL1735" i="3"/>
  <c r="AP1735" i="3"/>
  <c r="AT1735" i="3"/>
  <c r="AX1735" i="3"/>
  <c r="BB1735" i="3"/>
  <c r="BF1735" i="3"/>
  <c r="O1735" i="3"/>
  <c r="S1735" i="3"/>
  <c r="W1735" i="3"/>
  <c r="AA1735" i="3"/>
  <c r="AE1735" i="3"/>
  <c r="AI1735" i="3"/>
  <c r="AM1735" i="3"/>
  <c r="AQ1735" i="3"/>
  <c r="AU1735" i="3"/>
  <c r="AY1735" i="3"/>
  <c r="BC1735" i="3"/>
  <c r="BG1735" i="3"/>
  <c r="P1735" i="3"/>
  <c r="T1735" i="3"/>
  <c r="X1735" i="3"/>
  <c r="AB1735" i="3"/>
  <c r="AF1735" i="3"/>
  <c r="AJ1735" i="3"/>
  <c r="AN1735" i="3"/>
  <c r="AR1735" i="3"/>
  <c r="AV1735" i="3"/>
  <c r="AZ1735" i="3"/>
  <c r="BD1735" i="3"/>
  <c r="BH1735" i="3"/>
  <c r="BI1765" i="3"/>
  <c r="BE1765" i="3"/>
  <c r="BA1765" i="3"/>
  <c r="AW1765" i="3"/>
  <c r="AS1765" i="3"/>
  <c r="AO1765" i="3"/>
  <c r="AK1765" i="3"/>
  <c r="AG1765" i="3"/>
  <c r="AC1765" i="3"/>
  <c r="Y1765" i="3"/>
  <c r="U1765" i="3"/>
  <c r="Q1765" i="3"/>
  <c r="M1765" i="3"/>
  <c r="BI1763" i="3"/>
  <c r="BE1763" i="3"/>
  <c r="BA1763" i="3"/>
  <c r="AW1763" i="3"/>
  <c r="AS1763" i="3"/>
  <c r="AO1763" i="3"/>
  <c r="AK1763" i="3"/>
  <c r="AG1763" i="3"/>
  <c r="AC1763" i="3"/>
  <c r="Y1763" i="3"/>
  <c r="U1763" i="3"/>
  <c r="Q1763" i="3"/>
  <c r="M1763" i="3"/>
  <c r="BI1761" i="3"/>
  <c r="BE1761" i="3"/>
  <c r="BA1761" i="3"/>
  <c r="AW1761" i="3"/>
  <c r="AS1761" i="3"/>
  <c r="AO1761" i="3"/>
  <c r="AK1761" i="3"/>
  <c r="AG1761" i="3"/>
  <c r="AC1761" i="3"/>
  <c r="Y1761" i="3"/>
  <c r="U1761" i="3"/>
  <c r="Q1761" i="3"/>
  <c r="M1761" i="3"/>
  <c r="BI1759" i="3"/>
  <c r="BE1759" i="3"/>
  <c r="BA1759" i="3"/>
  <c r="AW1759" i="3"/>
  <c r="AS1759" i="3"/>
  <c r="AO1759" i="3"/>
  <c r="AK1759" i="3"/>
  <c r="AG1759" i="3"/>
  <c r="AC1759" i="3"/>
  <c r="Y1759" i="3"/>
  <c r="U1759" i="3"/>
  <c r="Q1759" i="3"/>
  <c r="M1759" i="3"/>
  <c r="BI1757" i="3"/>
  <c r="BE1757" i="3"/>
  <c r="BA1757" i="3"/>
  <c r="AW1757" i="3"/>
  <c r="AS1757" i="3"/>
  <c r="AO1757" i="3"/>
  <c r="AK1757" i="3"/>
  <c r="AG1757" i="3"/>
  <c r="AC1757" i="3"/>
  <c r="Y1757" i="3"/>
  <c r="U1757" i="3"/>
  <c r="Q1757" i="3"/>
  <c r="M1757" i="3"/>
  <c r="BH1755" i="3"/>
  <c r="BB1755" i="3"/>
  <c r="AW1755" i="3"/>
  <c r="AR1755" i="3"/>
  <c r="AL1755" i="3"/>
  <c r="AG1755" i="3"/>
  <c r="AB1755" i="3"/>
  <c r="V1755" i="3"/>
  <c r="Q1755" i="3"/>
  <c r="M1754" i="3"/>
  <c r="Q1754" i="3"/>
  <c r="U1754" i="3"/>
  <c r="Y1754" i="3"/>
  <c r="AC1754" i="3"/>
  <c r="AG1754" i="3"/>
  <c r="AK1754" i="3"/>
  <c r="AO1754" i="3"/>
  <c r="AS1754" i="3"/>
  <c r="AW1754" i="3"/>
  <c r="BA1754" i="3"/>
  <c r="BE1754" i="3"/>
  <c r="BI1754" i="3"/>
  <c r="BH1753" i="3"/>
  <c r="BB1753" i="3"/>
  <c r="AW1753" i="3"/>
  <c r="AR1753" i="3"/>
  <c r="AL1753" i="3"/>
  <c r="AG1753" i="3"/>
  <c r="AB1753" i="3"/>
  <c r="V1753" i="3"/>
  <c r="Q1753" i="3"/>
  <c r="O1752" i="3"/>
  <c r="S1752" i="3"/>
  <c r="W1752" i="3"/>
  <c r="AA1752" i="3"/>
  <c r="AE1752" i="3"/>
  <c r="AI1752" i="3"/>
  <c r="AM1752" i="3"/>
  <c r="AQ1752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AX1750" i="3"/>
  <c r="AH1750" i="3"/>
  <c r="R1750" i="3"/>
  <c r="AX1748" i="3"/>
  <c r="AH1748" i="3"/>
  <c r="R1748" i="3"/>
  <c r="AX1746" i="3"/>
  <c r="AH1746" i="3"/>
  <c r="R1746" i="3"/>
  <c r="AX1744" i="3"/>
  <c r="AH1744" i="3"/>
  <c r="R1744" i="3"/>
  <c r="AV1743" i="3"/>
  <c r="AF1743" i="3"/>
  <c r="P1743" i="3"/>
  <c r="O1742" i="3"/>
  <c r="S1742" i="3"/>
  <c r="W1742" i="3"/>
  <c r="AA1742" i="3"/>
  <c r="AE1742" i="3"/>
  <c r="AI1742" i="3"/>
  <c r="AM1742" i="3"/>
  <c r="AQ1742" i="3"/>
  <c r="AU1742" i="3"/>
  <c r="AY1742" i="3"/>
  <c r="BC1742" i="3"/>
  <c r="BG1742" i="3"/>
  <c r="P1742" i="3"/>
  <c r="T1742" i="3"/>
  <c r="X1742" i="3"/>
  <c r="AB1742" i="3"/>
  <c r="AF1742" i="3"/>
  <c r="AJ1742" i="3"/>
  <c r="AN1742" i="3"/>
  <c r="AR1742" i="3"/>
  <c r="AV1742" i="3"/>
  <c r="AZ1742" i="3"/>
  <c r="BD1742" i="3"/>
  <c r="BH1742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BJ1742" i="3" s="1"/>
  <c r="R1742" i="3"/>
  <c r="V1742" i="3"/>
  <c r="Z1742" i="3"/>
  <c r="AD1742" i="3"/>
  <c r="AH1742" i="3"/>
  <c r="AL1742" i="3"/>
  <c r="AP1742" i="3"/>
  <c r="AT1742" i="3"/>
  <c r="AX1742" i="3"/>
  <c r="BB1742" i="3"/>
  <c r="BF1742" i="3"/>
  <c r="M1741" i="3"/>
  <c r="Q1741" i="3"/>
  <c r="U1741" i="3"/>
  <c r="Y1741" i="3"/>
  <c r="AC1741" i="3"/>
  <c r="AG1741" i="3"/>
  <c r="AK1741" i="3"/>
  <c r="AO1741" i="3"/>
  <c r="AS1741" i="3"/>
  <c r="AW1741" i="3"/>
  <c r="BA1741" i="3"/>
  <c r="BE1741" i="3"/>
  <c r="BI1741" i="3"/>
  <c r="N1741" i="3"/>
  <c r="R1741" i="3"/>
  <c r="V1741" i="3"/>
  <c r="Z1741" i="3"/>
  <c r="AD1741" i="3"/>
  <c r="AH1741" i="3"/>
  <c r="AL1741" i="3"/>
  <c r="AP1741" i="3"/>
  <c r="AT1741" i="3"/>
  <c r="AX1741" i="3"/>
  <c r="BB1741" i="3"/>
  <c r="BF1741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O1734" i="3"/>
  <c r="S1734" i="3"/>
  <c r="W1734" i="3"/>
  <c r="AA1734" i="3"/>
  <c r="AE1734" i="3"/>
  <c r="AI1734" i="3"/>
  <c r="AM1734" i="3"/>
  <c r="AQ1734" i="3"/>
  <c r="AU1734" i="3"/>
  <c r="AY1734" i="3"/>
  <c r="BC1734" i="3"/>
  <c r="BG1734" i="3"/>
  <c r="P1734" i="3"/>
  <c r="T1734" i="3"/>
  <c r="X1734" i="3"/>
  <c r="AB1734" i="3"/>
  <c r="AF1734" i="3"/>
  <c r="AJ1734" i="3"/>
  <c r="AN1734" i="3"/>
  <c r="AR1734" i="3"/>
  <c r="AV1734" i="3"/>
  <c r="AZ1734" i="3"/>
  <c r="BD1734" i="3"/>
  <c r="BH1734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N1734" i="3"/>
  <c r="R1734" i="3"/>
  <c r="V1734" i="3"/>
  <c r="Z1734" i="3"/>
  <c r="AD1734" i="3"/>
  <c r="AH1734" i="3"/>
  <c r="AL1734" i="3"/>
  <c r="AP1734" i="3"/>
  <c r="AT1734" i="3"/>
  <c r="AX1734" i="3"/>
  <c r="BB1734" i="3"/>
  <c r="BF1734" i="3"/>
  <c r="M1733" i="3"/>
  <c r="Q1733" i="3"/>
  <c r="U1733" i="3"/>
  <c r="Y1733" i="3"/>
  <c r="AC1733" i="3"/>
  <c r="AG1733" i="3"/>
  <c r="AK1733" i="3"/>
  <c r="AO1733" i="3"/>
  <c r="AS1733" i="3"/>
  <c r="AW1733" i="3"/>
  <c r="BA1733" i="3"/>
  <c r="BE1733" i="3"/>
  <c r="BI1733" i="3"/>
  <c r="N1733" i="3"/>
  <c r="R1733" i="3"/>
  <c r="V1733" i="3"/>
  <c r="Z1733" i="3"/>
  <c r="AD1733" i="3"/>
  <c r="AH1733" i="3"/>
  <c r="AL1733" i="3"/>
  <c r="AP1733" i="3"/>
  <c r="AT1733" i="3"/>
  <c r="AX1733" i="3"/>
  <c r="BB1733" i="3"/>
  <c r="BF1733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M1731" i="3"/>
  <c r="Q1731" i="3"/>
  <c r="U1731" i="3"/>
  <c r="Y1731" i="3"/>
  <c r="AC1731" i="3"/>
  <c r="AG1731" i="3"/>
  <c r="AK1731" i="3"/>
  <c r="AO1731" i="3"/>
  <c r="AS1731" i="3"/>
  <c r="AW1731" i="3"/>
  <c r="BA1731" i="3"/>
  <c r="BE1731" i="3"/>
  <c r="BI1731" i="3"/>
  <c r="N1731" i="3"/>
  <c r="R1731" i="3"/>
  <c r="V1731" i="3"/>
  <c r="Z1731" i="3"/>
  <c r="AD1731" i="3"/>
  <c r="AH1731" i="3"/>
  <c r="AL1731" i="3"/>
  <c r="AP1731" i="3"/>
  <c r="AT1731" i="3"/>
  <c r="AX1731" i="3"/>
  <c r="BB1731" i="3"/>
  <c r="BF1731" i="3"/>
  <c r="O1731" i="3"/>
  <c r="S1731" i="3"/>
  <c r="W1731" i="3"/>
  <c r="AA1731" i="3"/>
  <c r="AE1731" i="3"/>
  <c r="AI1731" i="3"/>
  <c r="AM1731" i="3"/>
  <c r="AQ1731" i="3"/>
  <c r="AU1731" i="3"/>
  <c r="AY1731" i="3"/>
  <c r="BC1731" i="3"/>
  <c r="BG1731" i="3"/>
  <c r="P1731" i="3"/>
  <c r="T1731" i="3"/>
  <c r="X1731" i="3"/>
  <c r="AB1731" i="3"/>
  <c r="AF1731" i="3"/>
  <c r="AJ1731" i="3"/>
  <c r="AN1731" i="3"/>
  <c r="AR1731" i="3"/>
  <c r="AV1731" i="3"/>
  <c r="AZ1731" i="3"/>
  <c r="BD1731" i="3"/>
  <c r="BH1731" i="3"/>
  <c r="BH1765" i="3"/>
  <c r="BD1765" i="3"/>
  <c r="AZ1765" i="3"/>
  <c r="AV1765" i="3"/>
  <c r="AR1765" i="3"/>
  <c r="AN1765" i="3"/>
  <c r="AJ1765" i="3"/>
  <c r="AF1765" i="3"/>
  <c r="AB1765" i="3"/>
  <c r="X1765" i="3"/>
  <c r="T1765" i="3"/>
  <c r="BH1763" i="3"/>
  <c r="BD1763" i="3"/>
  <c r="AZ1763" i="3"/>
  <c r="AV1763" i="3"/>
  <c r="AR1763" i="3"/>
  <c r="AN1763" i="3"/>
  <c r="AJ1763" i="3"/>
  <c r="AF1763" i="3"/>
  <c r="AB1763" i="3"/>
  <c r="X1763" i="3"/>
  <c r="T1763" i="3"/>
  <c r="BH1761" i="3"/>
  <c r="BD1761" i="3"/>
  <c r="AZ1761" i="3"/>
  <c r="AV1761" i="3"/>
  <c r="AR1761" i="3"/>
  <c r="AN1761" i="3"/>
  <c r="AJ1761" i="3"/>
  <c r="AF1761" i="3"/>
  <c r="AB1761" i="3"/>
  <c r="X1761" i="3"/>
  <c r="T1761" i="3"/>
  <c r="BH1759" i="3"/>
  <c r="BD1759" i="3"/>
  <c r="AZ1759" i="3"/>
  <c r="AV1759" i="3"/>
  <c r="AR1759" i="3"/>
  <c r="AN1759" i="3"/>
  <c r="AJ1759" i="3"/>
  <c r="AF1759" i="3"/>
  <c r="AB1759" i="3"/>
  <c r="X1759" i="3"/>
  <c r="T1759" i="3"/>
  <c r="BH1757" i="3"/>
  <c r="BD1757" i="3"/>
  <c r="AZ1757" i="3"/>
  <c r="AV1757" i="3"/>
  <c r="AR1757" i="3"/>
  <c r="AN1757" i="3"/>
  <c r="AJ1757" i="3"/>
  <c r="AF1757" i="3"/>
  <c r="AB1757" i="3"/>
  <c r="X1757" i="3"/>
  <c r="T1757" i="3"/>
  <c r="BF1756" i="3"/>
  <c r="BB1756" i="3"/>
  <c r="AX1756" i="3"/>
  <c r="AT1756" i="3"/>
  <c r="AP1756" i="3"/>
  <c r="AL1756" i="3"/>
  <c r="AH1756" i="3"/>
  <c r="AD1756" i="3"/>
  <c r="Z1756" i="3"/>
  <c r="V1756" i="3"/>
  <c r="R1756" i="3"/>
  <c r="BF1755" i="3"/>
  <c r="BA1755" i="3"/>
  <c r="AV1755" i="3"/>
  <c r="AP1755" i="3"/>
  <c r="AK1755" i="3"/>
  <c r="AF1755" i="3"/>
  <c r="Z1755" i="3"/>
  <c r="U1755" i="3"/>
  <c r="P1755" i="3"/>
  <c r="BF1754" i="3"/>
  <c r="AZ1754" i="3"/>
  <c r="AU1754" i="3"/>
  <c r="AP1754" i="3"/>
  <c r="AJ1754" i="3"/>
  <c r="AE1754" i="3"/>
  <c r="Z1754" i="3"/>
  <c r="T1754" i="3"/>
  <c r="O1754" i="3"/>
  <c r="BF1753" i="3"/>
  <c r="BA1753" i="3"/>
  <c r="AV1753" i="3"/>
  <c r="AP1753" i="3"/>
  <c r="AK1753" i="3"/>
  <c r="AF1753" i="3"/>
  <c r="Z1753" i="3"/>
  <c r="U1753" i="3"/>
  <c r="P1753" i="3"/>
  <c r="BF1752" i="3"/>
  <c r="AZ1752" i="3"/>
  <c r="AU1752" i="3"/>
  <c r="AN1752" i="3"/>
  <c r="AF1752" i="3"/>
  <c r="X1752" i="3"/>
  <c r="P1752" i="3"/>
  <c r="BH1751" i="3"/>
  <c r="AZ1751" i="3"/>
  <c r="AR1751" i="3"/>
  <c r="AJ1751" i="3"/>
  <c r="AB1751" i="3"/>
  <c r="T1751" i="3"/>
  <c r="AT1750" i="3"/>
  <c r="AD1750" i="3"/>
  <c r="N1750" i="3"/>
  <c r="BJ1750" i="3" s="1"/>
  <c r="BH1749" i="3"/>
  <c r="AR1749" i="3"/>
  <c r="AB1749" i="3"/>
  <c r="AT1748" i="3"/>
  <c r="AD1748" i="3"/>
  <c r="N1748" i="3"/>
  <c r="BH1747" i="3"/>
  <c r="AR1747" i="3"/>
  <c r="AB1747" i="3"/>
  <c r="AT1746" i="3"/>
  <c r="AD1746" i="3"/>
  <c r="N1746" i="3"/>
  <c r="BJ1746" i="3" s="1"/>
  <c r="BH1745" i="3"/>
  <c r="AR1745" i="3"/>
  <c r="AB1745" i="3"/>
  <c r="AT1744" i="3"/>
  <c r="AD1744" i="3"/>
  <c r="N1744" i="3"/>
  <c r="BH1743" i="3"/>
  <c r="AR1743" i="3"/>
  <c r="AB1743" i="3"/>
  <c r="O1740" i="3"/>
  <c r="S1740" i="3"/>
  <c r="W1740" i="3"/>
  <c r="AA1740" i="3"/>
  <c r="AE1740" i="3"/>
  <c r="AI1740" i="3"/>
  <c r="AM1740" i="3"/>
  <c r="AQ1740" i="3"/>
  <c r="AU1740" i="3"/>
  <c r="AY1740" i="3"/>
  <c r="BC1740" i="3"/>
  <c r="BG1740" i="3"/>
  <c r="P1740" i="3"/>
  <c r="T1740" i="3"/>
  <c r="X1740" i="3"/>
  <c r="AB1740" i="3"/>
  <c r="AF1740" i="3"/>
  <c r="AJ1740" i="3"/>
  <c r="AN1740" i="3"/>
  <c r="AR1740" i="3"/>
  <c r="AV1740" i="3"/>
  <c r="AZ1740" i="3"/>
  <c r="BD1740" i="3"/>
  <c r="BH1740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M1739" i="3"/>
  <c r="Q1739" i="3"/>
  <c r="U1739" i="3"/>
  <c r="Y1739" i="3"/>
  <c r="AC1739" i="3"/>
  <c r="AG1739" i="3"/>
  <c r="AK1739" i="3"/>
  <c r="AO1739" i="3"/>
  <c r="AS1739" i="3"/>
  <c r="AW1739" i="3"/>
  <c r="BA1739" i="3"/>
  <c r="BE1739" i="3"/>
  <c r="BI1739" i="3"/>
  <c r="N1739" i="3"/>
  <c r="R1739" i="3"/>
  <c r="V1739" i="3"/>
  <c r="Z1739" i="3"/>
  <c r="AD1739" i="3"/>
  <c r="AH1739" i="3"/>
  <c r="AL1739" i="3"/>
  <c r="AP1739" i="3"/>
  <c r="AT1739" i="3"/>
  <c r="AX1739" i="3"/>
  <c r="BB1739" i="3"/>
  <c r="BF1739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O1732" i="3"/>
  <c r="S1732" i="3"/>
  <c r="W1732" i="3"/>
  <c r="AA1732" i="3"/>
  <c r="AE1732" i="3"/>
  <c r="AI1732" i="3"/>
  <c r="AM1732" i="3"/>
  <c r="AQ1732" i="3"/>
  <c r="AU1732" i="3"/>
  <c r="AY1732" i="3"/>
  <c r="BC1732" i="3"/>
  <c r="BG1732" i="3"/>
  <c r="P1732" i="3"/>
  <c r="T1732" i="3"/>
  <c r="X1732" i="3"/>
  <c r="AB1732" i="3"/>
  <c r="AF1732" i="3"/>
  <c r="AJ1732" i="3"/>
  <c r="AN1732" i="3"/>
  <c r="AR1732" i="3"/>
  <c r="AV1732" i="3"/>
  <c r="AZ1732" i="3"/>
  <c r="BD1732" i="3"/>
  <c r="BH1732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N1732" i="3"/>
  <c r="R1732" i="3"/>
  <c r="V1732" i="3"/>
  <c r="Z1732" i="3"/>
  <c r="AD1732" i="3"/>
  <c r="AH1732" i="3"/>
  <c r="AL1732" i="3"/>
  <c r="AP1732" i="3"/>
  <c r="AT1732" i="3"/>
  <c r="AX1732" i="3"/>
  <c r="BB1732" i="3"/>
  <c r="BF1732" i="3"/>
  <c r="O1726" i="3"/>
  <c r="S1726" i="3"/>
  <c r="W1726" i="3"/>
  <c r="AA1726" i="3"/>
  <c r="AE1726" i="3"/>
  <c r="AI1726" i="3"/>
  <c r="AM1726" i="3"/>
  <c r="AQ1726" i="3"/>
  <c r="AU1726" i="3"/>
  <c r="AY1726" i="3"/>
  <c r="BC1726" i="3"/>
  <c r="BG1726" i="3"/>
  <c r="BN1722" i="3"/>
  <c r="M1721" i="3"/>
  <c r="Q1721" i="3"/>
  <c r="U1721" i="3"/>
  <c r="Y1721" i="3"/>
  <c r="AC1721" i="3"/>
  <c r="AG1721" i="3"/>
  <c r="AK1721" i="3"/>
  <c r="AO1721" i="3"/>
  <c r="AS1721" i="3"/>
  <c r="AW1721" i="3"/>
  <c r="BA1721" i="3"/>
  <c r="BE1721" i="3"/>
  <c r="BI1721" i="3"/>
  <c r="N1721" i="3"/>
  <c r="R1721" i="3"/>
  <c r="V1721" i="3"/>
  <c r="Z1721" i="3"/>
  <c r="AD1721" i="3"/>
  <c r="AH1721" i="3"/>
  <c r="AL1721" i="3"/>
  <c r="AP1721" i="3"/>
  <c r="AT1721" i="3"/>
  <c r="AX1721" i="3"/>
  <c r="BB1721" i="3"/>
  <c r="BF1721" i="3"/>
  <c r="O1721" i="3"/>
  <c r="S1721" i="3"/>
  <c r="W1721" i="3"/>
  <c r="AA1721" i="3"/>
  <c r="AE1721" i="3"/>
  <c r="AI1721" i="3"/>
  <c r="AM1721" i="3"/>
  <c r="AQ1721" i="3"/>
  <c r="AU1721" i="3"/>
  <c r="AY1721" i="3"/>
  <c r="BC1721" i="3"/>
  <c r="BG1721" i="3"/>
  <c r="P1721" i="3"/>
  <c r="T1721" i="3"/>
  <c r="X1721" i="3"/>
  <c r="AB1721" i="3"/>
  <c r="AF1721" i="3"/>
  <c r="AJ1721" i="3"/>
  <c r="AN1721" i="3"/>
  <c r="AR1721" i="3"/>
  <c r="AV1721" i="3"/>
  <c r="AZ1721" i="3"/>
  <c r="BD1721" i="3"/>
  <c r="BH1721" i="3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O1717" i="3"/>
  <c r="S1717" i="3"/>
  <c r="W1717" i="3"/>
  <c r="AA1717" i="3"/>
  <c r="AE1717" i="3"/>
  <c r="AI1717" i="3"/>
  <c r="AM1717" i="3"/>
  <c r="AQ1717" i="3"/>
  <c r="AU1717" i="3"/>
  <c r="AY1717" i="3"/>
  <c r="BC1717" i="3"/>
  <c r="BG1717" i="3"/>
  <c r="P1717" i="3"/>
  <c r="T1717" i="3"/>
  <c r="X1717" i="3"/>
  <c r="AB1717" i="3"/>
  <c r="AF1717" i="3"/>
  <c r="AJ1717" i="3"/>
  <c r="AN1717" i="3"/>
  <c r="AR1717" i="3"/>
  <c r="AV1717" i="3"/>
  <c r="AZ1717" i="3"/>
  <c r="BD1717" i="3"/>
  <c r="BH1717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S1713" i="3"/>
  <c r="W1713" i="3"/>
  <c r="AA1713" i="3"/>
  <c r="AE1713" i="3"/>
  <c r="AI1713" i="3"/>
  <c r="AM1713" i="3"/>
  <c r="AQ1713" i="3"/>
  <c r="AU1713" i="3"/>
  <c r="AY1713" i="3"/>
  <c r="BC1713" i="3"/>
  <c r="BG1713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09" i="3"/>
  <c r="Q1709" i="3"/>
  <c r="U1709" i="3"/>
  <c r="Y1709" i="3"/>
  <c r="AC1709" i="3"/>
  <c r="AG1709" i="3"/>
  <c r="AK1709" i="3"/>
  <c r="AO1709" i="3"/>
  <c r="AS1709" i="3"/>
  <c r="AW1709" i="3"/>
  <c r="BA1709" i="3"/>
  <c r="BE1709" i="3"/>
  <c r="BI1709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AY1709" i="3"/>
  <c r="BC1709" i="3"/>
  <c r="BG1709" i="3"/>
  <c r="P1709" i="3"/>
  <c r="T1709" i="3"/>
  <c r="X1709" i="3"/>
  <c r="AB1709" i="3"/>
  <c r="AF1709" i="3"/>
  <c r="AJ1709" i="3"/>
  <c r="AN1709" i="3"/>
  <c r="AR1709" i="3"/>
  <c r="AV1709" i="3"/>
  <c r="AZ1709" i="3"/>
  <c r="BD1709" i="3"/>
  <c r="BH1709" i="3"/>
  <c r="BI1730" i="3"/>
  <c r="BE1730" i="3"/>
  <c r="BA1730" i="3"/>
  <c r="AV1730" i="3"/>
  <c r="AQ1730" i="3"/>
  <c r="AL1730" i="3"/>
  <c r="AF1730" i="3"/>
  <c r="AA1730" i="3"/>
  <c r="V1730" i="3"/>
  <c r="P1730" i="3"/>
  <c r="M1730" i="3"/>
  <c r="Q1730" i="3"/>
  <c r="U1730" i="3"/>
  <c r="BL1730" i="3" s="1"/>
  <c r="Y1730" i="3"/>
  <c r="AC1730" i="3"/>
  <c r="AG1730" i="3"/>
  <c r="AK1730" i="3"/>
  <c r="AO1730" i="3"/>
  <c r="AS1730" i="3"/>
  <c r="AW1730" i="3"/>
  <c r="L1729" i="3"/>
  <c r="K1729" i="3"/>
  <c r="BF1727" i="3"/>
  <c r="AP1727" i="3"/>
  <c r="BD1726" i="3"/>
  <c r="AN1726" i="3"/>
  <c r="X1726" i="3"/>
  <c r="M1726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BH1730" i="3"/>
  <c r="BD1730" i="3"/>
  <c r="AZ1730" i="3"/>
  <c r="AU1730" i="3"/>
  <c r="AP1730" i="3"/>
  <c r="AJ1730" i="3"/>
  <c r="AE1730" i="3"/>
  <c r="Z1730" i="3"/>
  <c r="T1730" i="3"/>
  <c r="M1727" i="3"/>
  <c r="Q1727" i="3"/>
  <c r="U1727" i="3"/>
  <c r="Y1727" i="3"/>
  <c r="AC1727" i="3"/>
  <c r="AG1727" i="3"/>
  <c r="AK1727" i="3"/>
  <c r="AO1727" i="3"/>
  <c r="AS1727" i="3"/>
  <c r="AW1727" i="3"/>
  <c r="BA1727" i="3"/>
  <c r="BE1727" i="3"/>
  <c r="BI1727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AZ1726" i="3"/>
  <c r="AJ1726" i="3"/>
  <c r="T1726" i="3"/>
  <c r="M1723" i="3"/>
  <c r="Q1723" i="3"/>
  <c r="U1723" i="3"/>
  <c r="Y1723" i="3"/>
  <c r="AC1723" i="3"/>
  <c r="AG1723" i="3"/>
  <c r="AK1723" i="3"/>
  <c r="AO1723" i="3"/>
  <c r="AS1723" i="3"/>
  <c r="AW1723" i="3"/>
  <c r="BA1723" i="3"/>
  <c r="BE1723" i="3"/>
  <c r="BI1723" i="3"/>
  <c r="N1723" i="3"/>
  <c r="R1723" i="3"/>
  <c r="V1723" i="3"/>
  <c r="Z1723" i="3"/>
  <c r="AD1723" i="3"/>
  <c r="AH1723" i="3"/>
  <c r="AL1723" i="3"/>
  <c r="AP1723" i="3"/>
  <c r="AT1723" i="3"/>
  <c r="AX1723" i="3"/>
  <c r="BB1723" i="3"/>
  <c r="BF1723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N1719" i="3"/>
  <c r="R1719" i="3"/>
  <c r="V1719" i="3"/>
  <c r="Z1719" i="3"/>
  <c r="AD1719" i="3"/>
  <c r="AH1719" i="3"/>
  <c r="AL1719" i="3"/>
  <c r="AP1719" i="3"/>
  <c r="AT1719" i="3"/>
  <c r="AX1719" i="3"/>
  <c r="BB1719" i="3"/>
  <c r="BF1719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P1719" i="3"/>
  <c r="T1719" i="3"/>
  <c r="X1719" i="3"/>
  <c r="AB1719" i="3"/>
  <c r="AF1719" i="3"/>
  <c r="AJ1719" i="3"/>
  <c r="AN1719" i="3"/>
  <c r="AR1719" i="3"/>
  <c r="AV1719" i="3"/>
  <c r="AZ1719" i="3"/>
  <c r="BD1719" i="3"/>
  <c r="BH1719" i="3"/>
  <c r="BN1716" i="3"/>
  <c r="M1715" i="3"/>
  <c r="Q1715" i="3"/>
  <c r="U1715" i="3"/>
  <c r="Y1715" i="3"/>
  <c r="AC1715" i="3"/>
  <c r="AG1715" i="3"/>
  <c r="AK1715" i="3"/>
  <c r="AO1715" i="3"/>
  <c r="AS1715" i="3"/>
  <c r="AW1715" i="3"/>
  <c r="BA1715" i="3"/>
  <c r="BE1715" i="3"/>
  <c r="BI1715" i="3"/>
  <c r="N1715" i="3"/>
  <c r="R1715" i="3"/>
  <c r="V1715" i="3"/>
  <c r="Z1715" i="3"/>
  <c r="AD1715" i="3"/>
  <c r="AH1715" i="3"/>
  <c r="AL1715" i="3"/>
  <c r="AP1715" i="3"/>
  <c r="AT1715" i="3"/>
  <c r="AX1715" i="3"/>
  <c r="BB1715" i="3"/>
  <c r="BF1715" i="3"/>
  <c r="O1715" i="3"/>
  <c r="S1715" i="3"/>
  <c r="W1715" i="3"/>
  <c r="AA1715" i="3"/>
  <c r="AE1715" i="3"/>
  <c r="AI1715" i="3"/>
  <c r="AM1715" i="3"/>
  <c r="AQ1715" i="3"/>
  <c r="AU1715" i="3"/>
  <c r="AY1715" i="3"/>
  <c r="BC1715" i="3"/>
  <c r="BG1715" i="3"/>
  <c r="P1715" i="3"/>
  <c r="T1715" i="3"/>
  <c r="X1715" i="3"/>
  <c r="AB1715" i="3"/>
  <c r="AF1715" i="3"/>
  <c r="AJ1715" i="3"/>
  <c r="AN1715" i="3"/>
  <c r="AR1715" i="3"/>
  <c r="AV1715" i="3"/>
  <c r="AZ1715" i="3"/>
  <c r="BD1715" i="3"/>
  <c r="BH1715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S1711" i="3"/>
  <c r="W1711" i="3"/>
  <c r="AA1711" i="3"/>
  <c r="AE1711" i="3"/>
  <c r="AI1711" i="3"/>
  <c r="AM1711" i="3"/>
  <c r="AQ1711" i="3"/>
  <c r="AU1711" i="3"/>
  <c r="AY1711" i="3"/>
  <c r="BC1711" i="3"/>
  <c r="BG1711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N1707" i="3"/>
  <c r="V1707" i="3"/>
  <c r="AD1707" i="3"/>
  <c r="AL1707" i="3"/>
  <c r="AT1707" i="3"/>
  <c r="BB1707" i="3"/>
  <c r="P1707" i="3"/>
  <c r="X1707" i="3"/>
  <c r="AF1707" i="3"/>
  <c r="AN1707" i="3"/>
  <c r="AV1707" i="3"/>
  <c r="BD1707" i="3"/>
  <c r="R1707" i="3"/>
  <c r="Z1707" i="3"/>
  <c r="AH1707" i="3"/>
  <c r="AP1707" i="3"/>
  <c r="AX1707" i="3"/>
  <c r="BF1707" i="3"/>
  <c r="T1707" i="3"/>
  <c r="AB1707" i="3"/>
  <c r="AJ1707" i="3"/>
  <c r="AR1707" i="3"/>
  <c r="AZ1707" i="3"/>
  <c r="BH1707" i="3"/>
  <c r="BG1730" i="3"/>
  <c r="BC1730" i="3"/>
  <c r="AY1730" i="3"/>
  <c r="AT1730" i="3"/>
  <c r="AN1730" i="3"/>
  <c r="AI1730" i="3"/>
  <c r="AD1730" i="3"/>
  <c r="X1730" i="3"/>
  <c r="S1730" i="3"/>
  <c r="N1730" i="3"/>
  <c r="BJ1730" i="3" s="1"/>
  <c r="O1728" i="3"/>
  <c r="S1728" i="3"/>
  <c r="W1728" i="3"/>
  <c r="AA1728" i="3"/>
  <c r="AE1728" i="3"/>
  <c r="AI1728" i="3"/>
  <c r="AM1728" i="3"/>
  <c r="AQ1728" i="3"/>
  <c r="AU1728" i="3"/>
  <c r="AY1728" i="3"/>
  <c r="BC1728" i="3"/>
  <c r="BG1728" i="3"/>
  <c r="AX1727" i="3"/>
  <c r="AH1727" i="3"/>
  <c r="R1727" i="3"/>
  <c r="AV1726" i="3"/>
  <c r="AF1726" i="3"/>
  <c r="P1726" i="3"/>
  <c r="L1725" i="3"/>
  <c r="K1725" i="3"/>
  <c r="AZ1724" i="3"/>
  <c r="AJ1724" i="3"/>
  <c r="T1724" i="3"/>
  <c r="BF1728" i="3"/>
  <c r="BB1728" i="3"/>
  <c r="AX1728" i="3"/>
  <c r="AT1728" i="3"/>
  <c r="AP1728" i="3"/>
  <c r="AL1728" i="3"/>
  <c r="AH1728" i="3"/>
  <c r="AD1728" i="3"/>
  <c r="Z1728" i="3"/>
  <c r="V1728" i="3"/>
  <c r="R1728" i="3"/>
  <c r="N1728" i="3"/>
  <c r="BF1726" i="3"/>
  <c r="BB1726" i="3"/>
  <c r="AX1726" i="3"/>
  <c r="AT1726" i="3"/>
  <c r="AP1726" i="3"/>
  <c r="AL1726" i="3"/>
  <c r="AH1726" i="3"/>
  <c r="AD1726" i="3"/>
  <c r="Z1726" i="3"/>
  <c r="V1726" i="3"/>
  <c r="R1726" i="3"/>
  <c r="N1726" i="3"/>
  <c r="BF1724" i="3"/>
  <c r="BB1724" i="3"/>
  <c r="AX1724" i="3"/>
  <c r="AT1724" i="3"/>
  <c r="AP1724" i="3"/>
  <c r="AL1724" i="3"/>
  <c r="AH1724" i="3"/>
  <c r="AD1724" i="3"/>
  <c r="Z1724" i="3"/>
  <c r="V1724" i="3"/>
  <c r="R1724" i="3"/>
  <c r="N1724" i="3"/>
  <c r="BF1722" i="3"/>
  <c r="BB1722" i="3"/>
  <c r="AX1722" i="3"/>
  <c r="AT1722" i="3"/>
  <c r="AP1722" i="3"/>
  <c r="AL1722" i="3"/>
  <c r="AH1722" i="3"/>
  <c r="AD1722" i="3"/>
  <c r="Z1722" i="3"/>
  <c r="V1722" i="3"/>
  <c r="R1722" i="3"/>
  <c r="N1722" i="3"/>
  <c r="BF1720" i="3"/>
  <c r="BB1720" i="3"/>
  <c r="AX1720" i="3"/>
  <c r="AT1720" i="3"/>
  <c r="AP1720" i="3"/>
  <c r="AL1720" i="3"/>
  <c r="AH1720" i="3"/>
  <c r="AD1720" i="3"/>
  <c r="Z1720" i="3"/>
  <c r="V1720" i="3"/>
  <c r="R1720" i="3"/>
  <c r="BL1720" i="3" s="1"/>
  <c r="N1720" i="3"/>
  <c r="BF1718" i="3"/>
  <c r="BB1718" i="3"/>
  <c r="AX1718" i="3"/>
  <c r="AT1718" i="3"/>
  <c r="AP1718" i="3"/>
  <c r="AL1718" i="3"/>
  <c r="AH1718" i="3"/>
  <c r="AD1718" i="3"/>
  <c r="Z1718" i="3"/>
  <c r="V1718" i="3"/>
  <c r="R1718" i="3"/>
  <c r="N1718" i="3"/>
  <c r="BF1716" i="3"/>
  <c r="BB1716" i="3"/>
  <c r="AX1716" i="3"/>
  <c r="AT1716" i="3"/>
  <c r="AP1716" i="3"/>
  <c r="AL1716" i="3"/>
  <c r="AH1716" i="3"/>
  <c r="AD1716" i="3"/>
  <c r="Z1716" i="3"/>
  <c r="V1716" i="3"/>
  <c r="R1716" i="3"/>
  <c r="N1716" i="3"/>
  <c r="BF1714" i="3"/>
  <c r="BB1714" i="3"/>
  <c r="AX1714" i="3"/>
  <c r="AT1714" i="3"/>
  <c r="AP1714" i="3"/>
  <c r="AL1714" i="3"/>
  <c r="AH1714" i="3"/>
  <c r="AD1714" i="3"/>
  <c r="Z1714" i="3"/>
  <c r="V1714" i="3"/>
  <c r="R1714" i="3"/>
  <c r="BL1714" i="3" s="1"/>
  <c r="N1714" i="3"/>
  <c r="BF1712" i="3"/>
  <c r="BB1712" i="3"/>
  <c r="AX1712" i="3"/>
  <c r="AT1712" i="3"/>
  <c r="AP1712" i="3"/>
  <c r="AL1712" i="3"/>
  <c r="AH1712" i="3"/>
  <c r="AD1712" i="3"/>
  <c r="Z1712" i="3"/>
  <c r="V1712" i="3"/>
  <c r="R1712" i="3"/>
  <c r="BL1712" i="3" s="1"/>
  <c r="N1712" i="3"/>
  <c r="BF1710" i="3"/>
  <c r="BB1710" i="3"/>
  <c r="AX1710" i="3"/>
  <c r="AT1710" i="3"/>
  <c r="AP1710" i="3"/>
  <c r="AL1710" i="3"/>
  <c r="AH1710" i="3"/>
  <c r="AD1710" i="3"/>
  <c r="Z1710" i="3"/>
  <c r="V1710" i="3"/>
  <c r="R1710" i="3"/>
  <c r="N1710" i="3"/>
  <c r="BF1708" i="3"/>
  <c r="BB1708" i="3"/>
  <c r="AX1708" i="3"/>
  <c r="AT1708" i="3"/>
  <c r="AP1708" i="3"/>
  <c r="AL1708" i="3"/>
  <c r="AH1708" i="3"/>
  <c r="AD1708" i="3"/>
  <c r="Z1708" i="3"/>
  <c r="V1708" i="3"/>
  <c r="R1708" i="3"/>
  <c r="BL1708" i="3" s="1"/>
  <c r="N1708" i="3"/>
  <c r="BD1706" i="3"/>
  <c r="AV1706" i="3"/>
  <c r="AN1706" i="3"/>
  <c r="AF1706" i="3"/>
  <c r="X1706" i="3"/>
  <c r="P1706" i="3"/>
  <c r="BB1705" i="3"/>
  <c r="AL1705" i="3"/>
  <c r="V1705" i="3"/>
  <c r="O1703" i="3"/>
  <c r="S1703" i="3"/>
  <c r="W1703" i="3"/>
  <c r="AA1703" i="3"/>
  <c r="AE1703" i="3"/>
  <c r="AI1703" i="3"/>
  <c r="AM1703" i="3"/>
  <c r="AQ1703" i="3"/>
  <c r="AU1703" i="3"/>
  <c r="AY1703" i="3"/>
  <c r="BC1703" i="3"/>
  <c r="BG1703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M1703" i="3"/>
  <c r="Q1703" i="3"/>
  <c r="U1703" i="3"/>
  <c r="Y1703" i="3"/>
  <c r="AC1703" i="3"/>
  <c r="AG1703" i="3"/>
  <c r="AK1703" i="3"/>
  <c r="AO1703" i="3"/>
  <c r="AS1703" i="3"/>
  <c r="AW1703" i="3"/>
  <c r="BA1703" i="3"/>
  <c r="BE1703" i="3"/>
  <c r="BI1703" i="3"/>
  <c r="N1703" i="3"/>
  <c r="R1703" i="3"/>
  <c r="V1703" i="3"/>
  <c r="Z1703" i="3"/>
  <c r="AD1703" i="3"/>
  <c r="AH1703" i="3"/>
  <c r="AL1703" i="3"/>
  <c r="AP1703" i="3"/>
  <c r="AT1703" i="3"/>
  <c r="AX1703" i="3"/>
  <c r="BB1703" i="3"/>
  <c r="BF1703" i="3"/>
  <c r="M1700" i="3"/>
  <c r="Q1700" i="3"/>
  <c r="U1700" i="3"/>
  <c r="Y1700" i="3"/>
  <c r="AC1700" i="3"/>
  <c r="AG1700" i="3"/>
  <c r="AK1700" i="3"/>
  <c r="AO1700" i="3"/>
  <c r="AS1700" i="3"/>
  <c r="AW1700" i="3"/>
  <c r="BA1700" i="3"/>
  <c r="BE1700" i="3"/>
  <c r="BI1700" i="3"/>
  <c r="N1700" i="3"/>
  <c r="R1700" i="3"/>
  <c r="V1700" i="3"/>
  <c r="Z1700" i="3"/>
  <c r="AD1700" i="3"/>
  <c r="AH1700" i="3"/>
  <c r="AL1700" i="3"/>
  <c r="AP1700" i="3"/>
  <c r="AT1700" i="3"/>
  <c r="AX1700" i="3"/>
  <c r="BB1700" i="3"/>
  <c r="BF1700" i="3"/>
  <c r="O1700" i="3"/>
  <c r="S1700" i="3"/>
  <c r="W1700" i="3"/>
  <c r="AA1700" i="3"/>
  <c r="AE1700" i="3"/>
  <c r="AI1700" i="3"/>
  <c r="AM1700" i="3"/>
  <c r="AQ1700" i="3"/>
  <c r="AU1700" i="3"/>
  <c r="AY1700" i="3"/>
  <c r="BC1700" i="3"/>
  <c r="BG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O1695" i="3"/>
  <c r="S1695" i="3"/>
  <c r="W1695" i="3"/>
  <c r="AA1695" i="3"/>
  <c r="AE1695" i="3"/>
  <c r="AI1695" i="3"/>
  <c r="AM1695" i="3"/>
  <c r="AQ1695" i="3"/>
  <c r="AU1695" i="3"/>
  <c r="AY1695" i="3"/>
  <c r="BC1695" i="3"/>
  <c r="BG1695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M1695" i="3"/>
  <c r="Q1695" i="3"/>
  <c r="U1695" i="3"/>
  <c r="Y1695" i="3"/>
  <c r="AC1695" i="3"/>
  <c r="AG1695" i="3"/>
  <c r="AK1695" i="3"/>
  <c r="AO1695" i="3"/>
  <c r="AS1695" i="3"/>
  <c r="AW1695" i="3"/>
  <c r="BA1695" i="3"/>
  <c r="BE1695" i="3"/>
  <c r="BI1695" i="3"/>
  <c r="N1695" i="3"/>
  <c r="BJ1695" i="3" s="1"/>
  <c r="R1695" i="3"/>
  <c r="V1695" i="3"/>
  <c r="Z1695" i="3"/>
  <c r="AD1695" i="3"/>
  <c r="AH1695" i="3"/>
  <c r="AL1695" i="3"/>
  <c r="AP1695" i="3"/>
  <c r="AT1695" i="3"/>
  <c r="AX1695" i="3"/>
  <c r="BB1695" i="3"/>
  <c r="BF1695" i="3"/>
  <c r="BI1728" i="3"/>
  <c r="BE1728" i="3"/>
  <c r="BA1728" i="3"/>
  <c r="AW1728" i="3"/>
  <c r="AS1728" i="3"/>
  <c r="AO1728" i="3"/>
  <c r="AK1728" i="3"/>
  <c r="AG1728" i="3"/>
  <c r="AC1728" i="3"/>
  <c r="Y1728" i="3"/>
  <c r="U1728" i="3"/>
  <c r="Q1728" i="3"/>
  <c r="BI1726" i="3"/>
  <c r="BE1726" i="3"/>
  <c r="BA1726" i="3"/>
  <c r="AW1726" i="3"/>
  <c r="AS1726" i="3"/>
  <c r="AO1726" i="3"/>
  <c r="AK1726" i="3"/>
  <c r="AG1726" i="3"/>
  <c r="AC1726" i="3"/>
  <c r="Y1726" i="3"/>
  <c r="U1726" i="3"/>
  <c r="Q1726" i="3"/>
  <c r="BI1724" i="3"/>
  <c r="BE1724" i="3"/>
  <c r="BA1724" i="3"/>
  <c r="AW1724" i="3"/>
  <c r="AS1724" i="3"/>
  <c r="AO1724" i="3"/>
  <c r="AK1724" i="3"/>
  <c r="AG1724" i="3"/>
  <c r="AC1724" i="3"/>
  <c r="Y1724" i="3"/>
  <c r="U1724" i="3"/>
  <c r="Q1724" i="3"/>
  <c r="BI1722" i="3"/>
  <c r="BE1722" i="3"/>
  <c r="BA1722" i="3"/>
  <c r="AW1722" i="3"/>
  <c r="AS1722" i="3"/>
  <c r="AO1722" i="3"/>
  <c r="AK1722" i="3"/>
  <c r="AG1722" i="3"/>
  <c r="AC1722" i="3"/>
  <c r="Y1722" i="3"/>
  <c r="U1722" i="3"/>
  <c r="Q1722" i="3"/>
  <c r="BI1720" i="3"/>
  <c r="BE1720" i="3"/>
  <c r="BA1720" i="3"/>
  <c r="AW1720" i="3"/>
  <c r="AS1720" i="3"/>
  <c r="AO1720" i="3"/>
  <c r="AK1720" i="3"/>
  <c r="AG1720" i="3"/>
  <c r="AC1720" i="3"/>
  <c r="BK1720" i="3" s="1"/>
  <c r="Y1720" i="3"/>
  <c r="U1720" i="3"/>
  <c r="Q1720" i="3"/>
  <c r="BI1718" i="3"/>
  <c r="BE1718" i="3"/>
  <c r="BA1718" i="3"/>
  <c r="AW1718" i="3"/>
  <c r="AS1718" i="3"/>
  <c r="AO1718" i="3"/>
  <c r="AK1718" i="3"/>
  <c r="AG1718" i="3"/>
  <c r="AC1718" i="3"/>
  <c r="Y1718" i="3"/>
  <c r="U1718" i="3"/>
  <c r="BL1718" i="3" s="1"/>
  <c r="Q1718" i="3"/>
  <c r="BI1716" i="3"/>
  <c r="BE1716" i="3"/>
  <c r="BA1716" i="3"/>
  <c r="AW1716" i="3"/>
  <c r="AS1716" i="3"/>
  <c r="BL1716" i="3" s="1"/>
  <c r="AO1716" i="3"/>
  <c r="AK1716" i="3"/>
  <c r="AG1716" i="3"/>
  <c r="AC1716" i="3"/>
  <c r="Y1716" i="3"/>
  <c r="U1716" i="3"/>
  <c r="Q1716" i="3"/>
  <c r="BI1714" i="3"/>
  <c r="BE1714" i="3"/>
  <c r="BA1714" i="3"/>
  <c r="AW1714" i="3"/>
  <c r="AS1714" i="3"/>
  <c r="AO1714" i="3"/>
  <c r="AK1714" i="3"/>
  <c r="AG1714" i="3"/>
  <c r="AC1714" i="3"/>
  <c r="Y1714" i="3"/>
  <c r="U1714" i="3"/>
  <c r="Q1714" i="3"/>
  <c r="BI1712" i="3"/>
  <c r="BE1712" i="3"/>
  <c r="BA1712" i="3"/>
  <c r="AW1712" i="3"/>
  <c r="AS1712" i="3"/>
  <c r="AO1712" i="3"/>
  <c r="AK1712" i="3"/>
  <c r="AG1712" i="3"/>
  <c r="AC1712" i="3"/>
  <c r="Y1712" i="3"/>
  <c r="U1712" i="3"/>
  <c r="Q1712" i="3"/>
  <c r="BI1710" i="3"/>
  <c r="BE1710" i="3"/>
  <c r="BA1710" i="3"/>
  <c r="AW1710" i="3"/>
  <c r="AS1710" i="3"/>
  <c r="AO1710" i="3"/>
  <c r="AK1710" i="3"/>
  <c r="AG1710" i="3"/>
  <c r="AC1710" i="3"/>
  <c r="Y1710" i="3"/>
  <c r="U1710" i="3"/>
  <c r="BL1710" i="3" s="1"/>
  <c r="Q1710" i="3"/>
  <c r="BI1708" i="3"/>
  <c r="BE1708" i="3"/>
  <c r="BA1708" i="3"/>
  <c r="AW1708" i="3"/>
  <c r="AS1708" i="3"/>
  <c r="AO1708" i="3"/>
  <c r="AK1708" i="3"/>
  <c r="AG1708" i="3"/>
  <c r="AC1708" i="3"/>
  <c r="Y1708" i="3"/>
  <c r="U1708" i="3"/>
  <c r="Q1708" i="3"/>
  <c r="O1707" i="3"/>
  <c r="S1707" i="3"/>
  <c r="W1707" i="3"/>
  <c r="AA1707" i="3"/>
  <c r="AE1707" i="3"/>
  <c r="AI1707" i="3"/>
  <c r="AM1707" i="3"/>
  <c r="AQ1707" i="3"/>
  <c r="AU1707" i="3"/>
  <c r="AY1707" i="3"/>
  <c r="BC1707" i="3"/>
  <c r="BG1707" i="3"/>
  <c r="M1707" i="3"/>
  <c r="Q1707" i="3"/>
  <c r="U1707" i="3"/>
  <c r="Y1707" i="3"/>
  <c r="AC1707" i="3"/>
  <c r="AG1707" i="3"/>
  <c r="AK1707" i="3"/>
  <c r="AO1707" i="3"/>
  <c r="AS1707" i="3"/>
  <c r="AW1707" i="3"/>
  <c r="BA1707" i="3"/>
  <c r="BE1707" i="3"/>
  <c r="BI1707" i="3"/>
  <c r="BB1706" i="3"/>
  <c r="AT1706" i="3"/>
  <c r="AL1706" i="3"/>
  <c r="AD1706" i="3"/>
  <c r="V1706" i="3"/>
  <c r="AX1705" i="3"/>
  <c r="AH1705" i="3"/>
  <c r="AV1704" i="3"/>
  <c r="O1701" i="3"/>
  <c r="S1701" i="3"/>
  <c r="W1701" i="3"/>
  <c r="AA1701" i="3"/>
  <c r="AE1701" i="3"/>
  <c r="AI1701" i="3"/>
  <c r="AM1701" i="3"/>
  <c r="AQ1701" i="3"/>
  <c r="AU1701" i="3"/>
  <c r="AY1701" i="3"/>
  <c r="BC1701" i="3"/>
  <c r="BG1701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M1701" i="3"/>
  <c r="Q1701" i="3"/>
  <c r="U1701" i="3"/>
  <c r="Y1701" i="3"/>
  <c r="AC1701" i="3"/>
  <c r="AG1701" i="3"/>
  <c r="AK1701" i="3"/>
  <c r="AO1701" i="3"/>
  <c r="AS1701" i="3"/>
  <c r="AW1701" i="3"/>
  <c r="BA1701" i="3"/>
  <c r="BE1701" i="3"/>
  <c r="BI1701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693" i="3"/>
  <c r="S1693" i="3"/>
  <c r="W1693" i="3"/>
  <c r="AA1693" i="3"/>
  <c r="AE1693" i="3"/>
  <c r="AI1693" i="3"/>
  <c r="AM1693" i="3"/>
  <c r="AQ1693" i="3"/>
  <c r="AU1693" i="3"/>
  <c r="AY1693" i="3"/>
  <c r="BC1693" i="3"/>
  <c r="BG1693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R1692" i="3"/>
  <c r="Z1692" i="3"/>
  <c r="AH1692" i="3"/>
  <c r="AP1692" i="3"/>
  <c r="AX1692" i="3"/>
  <c r="BD1692" i="3"/>
  <c r="BI1692" i="3"/>
  <c r="N1692" i="3"/>
  <c r="V1692" i="3"/>
  <c r="AD1692" i="3"/>
  <c r="AL1692" i="3"/>
  <c r="AT1692" i="3"/>
  <c r="BA1692" i="3"/>
  <c r="BF1692" i="3"/>
  <c r="R1691" i="3"/>
  <c r="Z1691" i="3"/>
  <c r="AH1691" i="3"/>
  <c r="AP1691" i="3"/>
  <c r="AX1691" i="3"/>
  <c r="BF1691" i="3"/>
  <c r="AB1690" i="3"/>
  <c r="AR1690" i="3"/>
  <c r="BH1690" i="3"/>
  <c r="P1690" i="3"/>
  <c r="AF1690" i="3"/>
  <c r="AV1690" i="3"/>
  <c r="T1690" i="3"/>
  <c r="AJ1690" i="3"/>
  <c r="AZ1690" i="3"/>
  <c r="X1690" i="3"/>
  <c r="AN1690" i="3"/>
  <c r="BD1690" i="3"/>
  <c r="M1704" i="3"/>
  <c r="Q1704" i="3"/>
  <c r="U1704" i="3"/>
  <c r="Y1704" i="3"/>
  <c r="AC1704" i="3"/>
  <c r="AG1704" i="3"/>
  <c r="AK1704" i="3"/>
  <c r="AO1704" i="3"/>
  <c r="AS1704" i="3"/>
  <c r="AW1704" i="3"/>
  <c r="BA1704" i="3"/>
  <c r="BE1704" i="3"/>
  <c r="BI1704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O1704" i="3"/>
  <c r="S1704" i="3"/>
  <c r="W1704" i="3"/>
  <c r="AA1704" i="3"/>
  <c r="AE1704" i="3"/>
  <c r="AI1704" i="3"/>
  <c r="AM1704" i="3"/>
  <c r="AQ1704" i="3"/>
  <c r="AU1704" i="3"/>
  <c r="AY1704" i="3"/>
  <c r="BC1704" i="3"/>
  <c r="BG1704" i="3"/>
  <c r="P1704" i="3"/>
  <c r="O1699" i="3"/>
  <c r="S1699" i="3"/>
  <c r="W1699" i="3"/>
  <c r="AA1699" i="3"/>
  <c r="AE1699" i="3"/>
  <c r="AI1699" i="3"/>
  <c r="AM1699" i="3"/>
  <c r="AQ1699" i="3"/>
  <c r="AU1699" i="3"/>
  <c r="AY1699" i="3"/>
  <c r="BC1699" i="3"/>
  <c r="BG1699" i="3"/>
  <c r="P1699" i="3"/>
  <c r="T1699" i="3"/>
  <c r="X1699" i="3"/>
  <c r="AB1699" i="3"/>
  <c r="AF1699" i="3"/>
  <c r="AJ1699" i="3"/>
  <c r="AN1699" i="3"/>
  <c r="AR1699" i="3"/>
  <c r="AV1699" i="3"/>
  <c r="AZ1699" i="3"/>
  <c r="BD1699" i="3"/>
  <c r="BH1699" i="3"/>
  <c r="M1699" i="3"/>
  <c r="Q1699" i="3"/>
  <c r="U1699" i="3"/>
  <c r="Y1699" i="3"/>
  <c r="AC1699" i="3"/>
  <c r="AG1699" i="3"/>
  <c r="AK1699" i="3"/>
  <c r="AO1699" i="3"/>
  <c r="AS1699" i="3"/>
  <c r="AW1699" i="3"/>
  <c r="BA1699" i="3"/>
  <c r="BE1699" i="3"/>
  <c r="BI1699" i="3"/>
  <c r="N1699" i="3"/>
  <c r="R1699" i="3"/>
  <c r="V1699" i="3"/>
  <c r="Z1699" i="3"/>
  <c r="AD1699" i="3"/>
  <c r="AH1699" i="3"/>
  <c r="AL1699" i="3"/>
  <c r="AP1699" i="3"/>
  <c r="AT1699" i="3"/>
  <c r="AX1699" i="3"/>
  <c r="BB1699" i="3"/>
  <c r="BF1699" i="3"/>
  <c r="M1698" i="3"/>
  <c r="Q1698" i="3"/>
  <c r="U1698" i="3"/>
  <c r="Y1698" i="3"/>
  <c r="AC1698" i="3"/>
  <c r="AG1698" i="3"/>
  <c r="AK1698" i="3"/>
  <c r="AO1698" i="3"/>
  <c r="AS1698" i="3"/>
  <c r="AW1698" i="3"/>
  <c r="BA1698" i="3"/>
  <c r="BE1698" i="3"/>
  <c r="BI1698" i="3"/>
  <c r="N1698" i="3"/>
  <c r="R1698" i="3"/>
  <c r="V1698" i="3"/>
  <c r="Z1698" i="3"/>
  <c r="AD1698" i="3"/>
  <c r="AH1698" i="3"/>
  <c r="AL1698" i="3"/>
  <c r="AP1698" i="3"/>
  <c r="AT1698" i="3"/>
  <c r="AX1698" i="3"/>
  <c r="BB1698" i="3"/>
  <c r="BF1698" i="3"/>
  <c r="O1698" i="3"/>
  <c r="S1698" i="3"/>
  <c r="W1698" i="3"/>
  <c r="AA1698" i="3"/>
  <c r="AE1698" i="3"/>
  <c r="AI1698" i="3"/>
  <c r="AM1698" i="3"/>
  <c r="AQ1698" i="3"/>
  <c r="AU1698" i="3"/>
  <c r="AY1698" i="3"/>
  <c r="BC1698" i="3"/>
  <c r="BG1698" i="3"/>
  <c r="P1698" i="3"/>
  <c r="T1698" i="3"/>
  <c r="X1698" i="3"/>
  <c r="AB1698" i="3"/>
  <c r="AF1698" i="3"/>
  <c r="AJ1698" i="3"/>
  <c r="AN1698" i="3"/>
  <c r="AR1698" i="3"/>
  <c r="AV1698" i="3"/>
  <c r="AZ1698" i="3"/>
  <c r="BD1698" i="3"/>
  <c r="BH1698" i="3"/>
  <c r="M1696" i="3"/>
  <c r="Q1696" i="3"/>
  <c r="U1696" i="3"/>
  <c r="Y1696" i="3"/>
  <c r="AC1696" i="3"/>
  <c r="AG1696" i="3"/>
  <c r="AK1696" i="3"/>
  <c r="AO1696" i="3"/>
  <c r="AS1696" i="3"/>
  <c r="AW1696" i="3"/>
  <c r="BA1696" i="3"/>
  <c r="BE1696" i="3"/>
  <c r="BI1696" i="3"/>
  <c r="N1696" i="3"/>
  <c r="R1696" i="3"/>
  <c r="V1696" i="3"/>
  <c r="Z1696" i="3"/>
  <c r="AD1696" i="3"/>
  <c r="AH1696" i="3"/>
  <c r="AL1696" i="3"/>
  <c r="AP1696" i="3"/>
  <c r="AT1696" i="3"/>
  <c r="AX1696" i="3"/>
  <c r="BB1696" i="3"/>
  <c r="BF1696" i="3"/>
  <c r="O1696" i="3"/>
  <c r="S1696" i="3"/>
  <c r="W1696" i="3"/>
  <c r="AA1696" i="3"/>
  <c r="AE1696" i="3"/>
  <c r="AI1696" i="3"/>
  <c r="AM1696" i="3"/>
  <c r="AQ1696" i="3"/>
  <c r="AU1696" i="3"/>
  <c r="AY1696" i="3"/>
  <c r="BC1696" i="3"/>
  <c r="BG1696" i="3"/>
  <c r="P1696" i="3"/>
  <c r="T1696" i="3"/>
  <c r="X1696" i="3"/>
  <c r="AB1696" i="3"/>
  <c r="AF1696" i="3"/>
  <c r="AJ1696" i="3"/>
  <c r="AN1696" i="3"/>
  <c r="AR1696" i="3"/>
  <c r="AV1696" i="3"/>
  <c r="AZ1696" i="3"/>
  <c r="BD1696" i="3"/>
  <c r="BH1696" i="3"/>
  <c r="BG1722" i="3"/>
  <c r="BC1722" i="3"/>
  <c r="AY1722" i="3"/>
  <c r="AU1722" i="3"/>
  <c r="AQ1722" i="3"/>
  <c r="AM1722" i="3"/>
  <c r="AI1722" i="3"/>
  <c r="AE1722" i="3"/>
  <c r="AA1722" i="3"/>
  <c r="BL1722" i="3" s="1"/>
  <c r="W1722" i="3"/>
  <c r="S1722" i="3"/>
  <c r="BK1722" i="3" s="1"/>
  <c r="BG1720" i="3"/>
  <c r="BC1720" i="3"/>
  <c r="AY1720" i="3"/>
  <c r="AU1720" i="3"/>
  <c r="AQ1720" i="3"/>
  <c r="AM1720" i="3"/>
  <c r="AI1720" i="3"/>
  <c r="AE1720" i="3"/>
  <c r="AA1720" i="3"/>
  <c r="W1720" i="3"/>
  <c r="S1720" i="3"/>
  <c r="BG1718" i="3"/>
  <c r="BC1718" i="3"/>
  <c r="AY1718" i="3"/>
  <c r="AU1718" i="3"/>
  <c r="AQ1718" i="3"/>
  <c r="AM1718" i="3"/>
  <c r="AI1718" i="3"/>
  <c r="AE1718" i="3"/>
  <c r="AA1718" i="3"/>
  <c r="W1718" i="3"/>
  <c r="S1718" i="3"/>
  <c r="BM1718" i="3" s="1"/>
  <c r="BG1716" i="3"/>
  <c r="BC1716" i="3"/>
  <c r="AY1716" i="3"/>
  <c r="AU1716" i="3"/>
  <c r="AQ1716" i="3"/>
  <c r="AM1716" i="3"/>
  <c r="AI1716" i="3"/>
  <c r="AE1716" i="3"/>
  <c r="AA1716" i="3"/>
  <c r="W1716" i="3"/>
  <c r="S1716" i="3"/>
  <c r="BG1714" i="3"/>
  <c r="BC1714" i="3"/>
  <c r="AY1714" i="3"/>
  <c r="AU1714" i="3"/>
  <c r="AQ1714" i="3"/>
  <c r="AM1714" i="3"/>
  <c r="AI1714" i="3"/>
  <c r="AE1714" i="3"/>
  <c r="AA1714" i="3"/>
  <c r="W1714" i="3"/>
  <c r="S1714" i="3"/>
  <c r="BG1712" i="3"/>
  <c r="BC1712" i="3"/>
  <c r="AY1712" i="3"/>
  <c r="AU1712" i="3"/>
  <c r="AQ1712" i="3"/>
  <c r="AM1712" i="3"/>
  <c r="AI1712" i="3"/>
  <c r="AE1712" i="3"/>
  <c r="AA1712" i="3"/>
  <c r="W1712" i="3"/>
  <c r="S1712" i="3"/>
  <c r="BK1712" i="3" s="1"/>
  <c r="BG1710" i="3"/>
  <c r="BC1710" i="3"/>
  <c r="AY1710" i="3"/>
  <c r="AU1710" i="3"/>
  <c r="AQ1710" i="3"/>
  <c r="AM1710" i="3"/>
  <c r="AI1710" i="3"/>
  <c r="AE1710" i="3"/>
  <c r="AA1710" i="3"/>
  <c r="W1710" i="3"/>
  <c r="S1710" i="3"/>
  <c r="BM1710" i="3" s="1"/>
  <c r="BG1708" i="3"/>
  <c r="BC1708" i="3"/>
  <c r="AY1708" i="3"/>
  <c r="AU1708" i="3"/>
  <c r="AQ1708" i="3"/>
  <c r="AM1708" i="3"/>
  <c r="AI1708" i="3"/>
  <c r="AE1708" i="3"/>
  <c r="AA1708" i="3"/>
  <c r="W1708" i="3"/>
  <c r="S1708" i="3"/>
  <c r="BF1706" i="3"/>
  <c r="AX1706" i="3"/>
  <c r="AP1706" i="3"/>
  <c r="AH1706" i="3"/>
  <c r="Z1706" i="3"/>
  <c r="M1706" i="3"/>
  <c r="Q1706" i="3"/>
  <c r="BJ1706" i="3" s="1"/>
  <c r="U1706" i="3"/>
  <c r="Y1706" i="3"/>
  <c r="AC1706" i="3"/>
  <c r="AG1706" i="3"/>
  <c r="AK1706" i="3"/>
  <c r="AO1706" i="3"/>
  <c r="AS1706" i="3"/>
  <c r="AW1706" i="3"/>
  <c r="BA1706" i="3"/>
  <c r="BE1706" i="3"/>
  <c r="BI1706" i="3"/>
  <c r="O1706" i="3"/>
  <c r="S1706" i="3"/>
  <c r="W1706" i="3"/>
  <c r="AA1706" i="3"/>
  <c r="AE1706" i="3"/>
  <c r="AI1706" i="3"/>
  <c r="AM1706" i="3"/>
  <c r="AQ1706" i="3"/>
  <c r="AU1706" i="3"/>
  <c r="AY1706" i="3"/>
  <c r="BC1706" i="3"/>
  <c r="BG1706" i="3"/>
  <c r="O1705" i="3"/>
  <c r="S1705" i="3"/>
  <c r="W1705" i="3"/>
  <c r="AA1705" i="3"/>
  <c r="AE1705" i="3"/>
  <c r="AI1705" i="3"/>
  <c r="AM1705" i="3"/>
  <c r="AQ1705" i="3"/>
  <c r="AU1705" i="3"/>
  <c r="AY1705" i="3"/>
  <c r="BC1705" i="3"/>
  <c r="BG1705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M1705" i="3"/>
  <c r="Q1705" i="3"/>
  <c r="U1705" i="3"/>
  <c r="Y1705" i="3"/>
  <c r="AC1705" i="3"/>
  <c r="AG1705" i="3"/>
  <c r="AK1705" i="3"/>
  <c r="AO1705" i="3"/>
  <c r="AS1705" i="3"/>
  <c r="AW1705" i="3"/>
  <c r="BA1705" i="3"/>
  <c r="BE1705" i="3"/>
  <c r="BI1705" i="3"/>
  <c r="BD1704" i="3"/>
  <c r="AN1704" i="3"/>
  <c r="X1704" i="3"/>
  <c r="M1702" i="3"/>
  <c r="Q1702" i="3"/>
  <c r="U1702" i="3"/>
  <c r="Y1702" i="3"/>
  <c r="AC1702" i="3"/>
  <c r="AG1702" i="3"/>
  <c r="AK1702" i="3"/>
  <c r="AO1702" i="3"/>
  <c r="AS1702" i="3"/>
  <c r="AW1702" i="3"/>
  <c r="BA1702" i="3"/>
  <c r="BE1702" i="3"/>
  <c r="BI1702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O1702" i="3"/>
  <c r="S1702" i="3"/>
  <c r="W1702" i="3"/>
  <c r="AA1702" i="3"/>
  <c r="AE1702" i="3"/>
  <c r="AI1702" i="3"/>
  <c r="AM1702" i="3"/>
  <c r="AQ1702" i="3"/>
  <c r="AU1702" i="3"/>
  <c r="AY1702" i="3"/>
  <c r="BC1702" i="3"/>
  <c r="BG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P1697" i="3"/>
  <c r="T1697" i="3"/>
  <c r="X1697" i="3"/>
  <c r="AB1697" i="3"/>
  <c r="AF1697" i="3"/>
  <c r="AJ1697" i="3"/>
  <c r="AN1697" i="3"/>
  <c r="AR1697" i="3"/>
  <c r="AV1697" i="3"/>
  <c r="AZ1697" i="3"/>
  <c r="BD1697" i="3"/>
  <c r="BH1697" i="3"/>
  <c r="M1697" i="3"/>
  <c r="Q1697" i="3"/>
  <c r="U1697" i="3"/>
  <c r="Y1697" i="3"/>
  <c r="AC1697" i="3"/>
  <c r="AG1697" i="3"/>
  <c r="AK1697" i="3"/>
  <c r="AO1697" i="3"/>
  <c r="AS1697" i="3"/>
  <c r="AW1697" i="3"/>
  <c r="BA1697" i="3"/>
  <c r="BE1697" i="3"/>
  <c r="BI1697" i="3"/>
  <c r="N1697" i="3"/>
  <c r="BJ1697" i="3" s="1"/>
  <c r="R1697" i="3"/>
  <c r="V1697" i="3"/>
  <c r="Z1697" i="3"/>
  <c r="AD1697" i="3"/>
  <c r="AH1697" i="3"/>
  <c r="AL1697" i="3"/>
  <c r="AP1697" i="3"/>
  <c r="AT1697" i="3"/>
  <c r="AX1697" i="3"/>
  <c r="BB1697" i="3"/>
  <c r="BF1697" i="3"/>
  <c r="M1694" i="3"/>
  <c r="Q1694" i="3"/>
  <c r="U1694" i="3"/>
  <c r="Y1694" i="3"/>
  <c r="AC1694" i="3"/>
  <c r="AG1694" i="3"/>
  <c r="AK1694" i="3"/>
  <c r="AO1694" i="3"/>
  <c r="AS1694" i="3"/>
  <c r="AW1694" i="3"/>
  <c r="BA1694" i="3"/>
  <c r="BE1694" i="3"/>
  <c r="BI1694" i="3"/>
  <c r="N1694" i="3"/>
  <c r="R1694" i="3"/>
  <c r="V1694" i="3"/>
  <c r="Z1694" i="3"/>
  <c r="AD1694" i="3"/>
  <c r="AH1694" i="3"/>
  <c r="AL1694" i="3"/>
  <c r="AP1694" i="3"/>
  <c r="AT1694" i="3"/>
  <c r="AX1694" i="3"/>
  <c r="BB1694" i="3"/>
  <c r="BF1694" i="3"/>
  <c r="O1694" i="3"/>
  <c r="S1694" i="3"/>
  <c r="W1694" i="3"/>
  <c r="AA1694" i="3"/>
  <c r="AE1694" i="3"/>
  <c r="AI1694" i="3"/>
  <c r="AM1694" i="3"/>
  <c r="AQ1694" i="3"/>
  <c r="AU1694" i="3"/>
  <c r="AY1694" i="3"/>
  <c r="BC1694" i="3"/>
  <c r="BG1694" i="3"/>
  <c r="P1694" i="3"/>
  <c r="T1694" i="3"/>
  <c r="X1694" i="3"/>
  <c r="AB1694" i="3"/>
  <c r="AF1694" i="3"/>
  <c r="AJ1694" i="3"/>
  <c r="AN1694" i="3"/>
  <c r="AR1694" i="3"/>
  <c r="AV1694" i="3"/>
  <c r="AZ1694" i="3"/>
  <c r="BD1694" i="3"/>
  <c r="BH1694" i="3"/>
  <c r="T1692" i="3"/>
  <c r="O1691" i="3"/>
  <c r="S1691" i="3"/>
  <c r="W1691" i="3"/>
  <c r="AA1691" i="3"/>
  <c r="AE1691" i="3"/>
  <c r="AI1691" i="3"/>
  <c r="AM1691" i="3"/>
  <c r="AQ1691" i="3"/>
  <c r="AU1691" i="3"/>
  <c r="AY1691" i="3"/>
  <c r="BC1691" i="3"/>
  <c r="BG1691" i="3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O1689" i="3"/>
  <c r="S1689" i="3"/>
  <c r="W1689" i="3"/>
  <c r="AA1689" i="3"/>
  <c r="AE1689" i="3"/>
  <c r="AI1689" i="3"/>
  <c r="AM1689" i="3"/>
  <c r="AQ1689" i="3"/>
  <c r="AU1689" i="3"/>
  <c r="AY1689" i="3"/>
  <c r="BC1689" i="3"/>
  <c r="BG1689" i="3"/>
  <c r="P1689" i="3"/>
  <c r="T1689" i="3"/>
  <c r="X1689" i="3"/>
  <c r="AB1689" i="3"/>
  <c r="AF1689" i="3"/>
  <c r="AJ1689" i="3"/>
  <c r="AN1689" i="3"/>
  <c r="AR1689" i="3"/>
  <c r="AV1689" i="3"/>
  <c r="AZ1689" i="3"/>
  <c r="BD1689" i="3"/>
  <c r="BH1689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M1688" i="3"/>
  <c r="Q1688" i="3"/>
  <c r="U1688" i="3"/>
  <c r="Y1688" i="3"/>
  <c r="AC1688" i="3"/>
  <c r="AG1688" i="3"/>
  <c r="AK1688" i="3"/>
  <c r="AO1688" i="3"/>
  <c r="AS1688" i="3"/>
  <c r="AW1688" i="3"/>
  <c r="BA1688" i="3"/>
  <c r="BE1688" i="3"/>
  <c r="BI1688" i="3"/>
  <c r="N1688" i="3"/>
  <c r="R1688" i="3"/>
  <c r="V1688" i="3"/>
  <c r="Z1688" i="3"/>
  <c r="AD1688" i="3"/>
  <c r="AH1688" i="3"/>
  <c r="AL1688" i="3"/>
  <c r="AP1688" i="3"/>
  <c r="AT1688" i="3"/>
  <c r="AX1688" i="3"/>
  <c r="BB1688" i="3"/>
  <c r="BF1688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M1681" i="3"/>
  <c r="Q1681" i="3"/>
  <c r="U1681" i="3"/>
  <c r="Y1681" i="3"/>
  <c r="AC1681" i="3"/>
  <c r="O1681" i="3"/>
  <c r="T1681" i="3"/>
  <c r="Z1681" i="3"/>
  <c r="AE1681" i="3"/>
  <c r="AI1681" i="3"/>
  <c r="AM1681" i="3"/>
  <c r="AQ1681" i="3"/>
  <c r="AU1681" i="3"/>
  <c r="AY1681" i="3"/>
  <c r="BC1681" i="3"/>
  <c r="BG1681" i="3"/>
  <c r="P1681" i="3"/>
  <c r="V1681" i="3"/>
  <c r="AA1681" i="3"/>
  <c r="AF1681" i="3"/>
  <c r="AJ1681" i="3"/>
  <c r="AN1681" i="3"/>
  <c r="AR1681" i="3"/>
  <c r="AV1681" i="3"/>
  <c r="AZ1681" i="3"/>
  <c r="BD1681" i="3"/>
  <c r="BH1681" i="3"/>
  <c r="R1681" i="3"/>
  <c r="W1681" i="3"/>
  <c r="AB1681" i="3"/>
  <c r="AG1681" i="3"/>
  <c r="AK1681" i="3"/>
  <c r="AO1681" i="3"/>
  <c r="AS1681" i="3"/>
  <c r="AW1681" i="3"/>
  <c r="BA1681" i="3"/>
  <c r="BE1681" i="3"/>
  <c r="BI1681" i="3"/>
  <c r="N1681" i="3"/>
  <c r="S1681" i="3"/>
  <c r="X1681" i="3"/>
  <c r="AD1681" i="3"/>
  <c r="AH1681" i="3"/>
  <c r="AL1681" i="3"/>
  <c r="AP1681" i="3"/>
  <c r="AT1681" i="3"/>
  <c r="AX1681" i="3"/>
  <c r="BB1681" i="3"/>
  <c r="BF1681" i="3"/>
  <c r="BE1692" i="3"/>
  <c r="AZ1692" i="3"/>
  <c r="AR1692" i="3"/>
  <c r="AJ1692" i="3"/>
  <c r="AB1692" i="3"/>
  <c r="BD1691" i="3"/>
  <c r="AV1691" i="3"/>
  <c r="AN1691" i="3"/>
  <c r="AF1691" i="3"/>
  <c r="X1691" i="3"/>
  <c r="P1691" i="3"/>
  <c r="M1690" i="3"/>
  <c r="Q1690" i="3"/>
  <c r="U1690" i="3"/>
  <c r="Y1690" i="3"/>
  <c r="AC1690" i="3"/>
  <c r="AG1690" i="3"/>
  <c r="AK1690" i="3"/>
  <c r="AO1690" i="3"/>
  <c r="AS1690" i="3"/>
  <c r="AW1690" i="3"/>
  <c r="BA1690" i="3"/>
  <c r="BE1690" i="3"/>
  <c r="BI1690" i="3"/>
  <c r="N1690" i="3"/>
  <c r="R1690" i="3"/>
  <c r="V1690" i="3"/>
  <c r="Z1690" i="3"/>
  <c r="AD1690" i="3"/>
  <c r="AH1690" i="3"/>
  <c r="AL1690" i="3"/>
  <c r="AP1690" i="3"/>
  <c r="AT1690" i="3"/>
  <c r="AX1690" i="3"/>
  <c r="BB1690" i="3"/>
  <c r="BF1690" i="3"/>
  <c r="O1690" i="3"/>
  <c r="S1690" i="3"/>
  <c r="BM1690" i="3" s="1"/>
  <c r="W1690" i="3"/>
  <c r="AA1690" i="3"/>
  <c r="AE1690" i="3"/>
  <c r="AI1690" i="3"/>
  <c r="AM1690" i="3"/>
  <c r="AQ1690" i="3"/>
  <c r="AU1690" i="3"/>
  <c r="AY1690" i="3"/>
  <c r="BC1690" i="3"/>
  <c r="BG1690" i="3"/>
  <c r="BB1689" i="3"/>
  <c r="AL1689" i="3"/>
  <c r="V1689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P1687" i="3"/>
  <c r="T1687" i="3"/>
  <c r="X1687" i="3"/>
  <c r="AB1687" i="3"/>
  <c r="AF1687" i="3"/>
  <c r="AJ1687" i="3"/>
  <c r="AN1687" i="3"/>
  <c r="AR1687" i="3"/>
  <c r="AV1687" i="3"/>
  <c r="AZ1687" i="3"/>
  <c r="BD1687" i="3"/>
  <c r="BH1687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M1686" i="3"/>
  <c r="Q1686" i="3"/>
  <c r="U1686" i="3"/>
  <c r="Y1686" i="3"/>
  <c r="AC1686" i="3"/>
  <c r="AG1686" i="3"/>
  <c r="AK1686" i="3"/>
  <c r="AO1686" i="3"/>
  <c r="AS1686" i="3"/>
  <c r="AW1686" i="3"/>
  <c r="BA1686" i="3"/>
  <c r="BE1686" i="3"/>
  <c r="BI1686" i="3"/>
  <c r="N1686" i="3"/>
  <c r="R1686" i="3"/>
  <c r="V1686" i="3"/>
  <c r="Z1686" i="3"/>
  <c r="AD1686" i="3"/>
  <c r="AH1686" i="3"/>
  <c r="AL1686" i="3"/>
  <c r="AP1686" i="3"/>
  <c r="AT1686" i="3"/>
  <c r="AX1686" i="3"/>
  <c r="BB1686" i="3"/>
  <c r="BF1686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M1692" i="3"/>
  <c r="Q1692" i="3"/>
  <c r="U1692" i="3"/>
  <c r="Y1692" i="3"/>
  <c r="AC1692" i="3"/>
  <c r="AG1692" i="3"/>
  <c r="AK1692" i="3"/>
  <c r="AO1692" i="3"/>
  <c r="AS1692" i="3"/>
  <c r="AW1692" i="3"/>
  <c r="O1692" i="3"/>
  <c r="S1692" i="3"/>
  <c r="W1692" i="3"/>
  <c r="AA1692" i="3"/>
  <c r="AE1692" i="3"/>
  <c r="AI1692" i="3"/>
  <c r="AM1692" i="3"/>
  <c r="AQ1692" i="3"/>
  <c r="AU1692" i="3"/>
  <c r="AY1692" i="3"/>
  <c r="BC1692" i="3"/>
  <c r="BG1692" i="3"/>
  <c r="BB1691" i="3"/>
  <c r="AT1691" i="3"/>
  <c r="AL1691" i="3"/>
  <c r="AD1691" i="3"/>
  <c r="V1691" i="3"/>
  <c r="N1691" i="3"/>
  <c r="AX1689" i="3"/>
  <c r="AH1689" i="3"/>
  <c r="R1689" i="3"/>
  <c r="O1685" i="3"/>
  <c r="S1685" i="3"/>
  <c r="W1685" i="3"/>
  <c r="AA1685" i="3"/>
  <c r="AE1685" i="3"/>
  <c r="AI1685" i="3"/>
  <c r="AM1685" i="3"/>
  <c r="AQ1685" i="3"/>
  <c r="AU1685" i="3"/>
  <c r="AY1685" i="3"/>
  <c r="BC1685" i="3"/>
  <c r="BG1685" i="3"/>
  <c r="P1685" i="3"/>
  <c r="T1685" i="3"/>
  <c r="X1685" i="3"/>
  <c r="AB1685" i="3"/>
  <c r="AF1685" i="3"/>
  <c r="AJ1685" i="3"/>
  <c r="AN1685" i="3"/>
  <c r="AR1685" i="3"/>
  <c r="AV1685" i="3"/>
  <c r="AZ1685" i="3"/>
  <c r="BD1685" i="3"/>
  <c r="BH1685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BJ1685" i="3" s="1"/>
  <c r="R1685" i="3"/>
  <c r="V1685" i="3"/>
  <c r="Z1685" i="3"/>
  <c r="AD1685" i="3"/>
  <c r="AH1685" i="3"/>
  <c r="AL1685" i="3"/>
  <c r="AP1685" i="3"/>
  <c r="AT1685" i="3"/>
  <c r="AX1685" i="3"/>
  <c r="BB1685" i="3"/>
  <c r="BF1685" i="3"/>
  <c r="M1684" i="3"/>
  <c r="Q1684" i="3"/>
  <c r="U1684" i="3"/>
  <c r="Y1684" i="3"/>
  <c r="AC1684" i="3"/>
  <c r="AG1684" i="3"/>
  <c r="AK1684" i="3"/>
  <c r="AO1684" i="3"/>
  <c r="AS1684" i="3"/>
  <c r="AW1684" i="3"/>
  <c r="BA1684" i="3"/>
  <c r="BE1684" i="3"/>
  <c r="BI1684" i="3"/>
  <c r="N1684" i="3"/>
  <c r="R1684" i="3"/>
  <c r="V1684" i="3"/>
  <c r="Z1684" i="3"/>
  <c r="AD1684" i="3"/>
  <c r="AH1684" i="3"/>
  <c r="AL1684" i="3"/>
  <c r="AP1684" i="3"/>
  <c r="AT1684" i="3"/>
  <c r="AX1684" i="3"/>
  <c r="BB1684" i="3"/>
  <c r="BF1684" i="3"/>
  <c r="O1684" i="3"/>
  <c r="S1684" i="3"/>
  <c r="W1684" i="3"/>
  <c r="AA1684" i="3"/>
  <c r="AE1684" i="3"/>
  <c r="AI1684" i="3"/>
  <c r="AM1684" i="3"/>
  <c r="AQ1684" i="3"/>
  <c r="AU1684" i="3"/>
  <c r="AY1684" i="3"/>
  <c r="BC1684" i="3"/>
  <c r="BG1684" i="3"/>
  <c r="P1684" i="3"/>
  <c r="T1684" i="3"/>
  <c r="X1684" i="3"/>
  <c r="AB1684" i="3"/>
  <c r="AF1684" i="3"/>
  <c r="AJ1684" i="3"/>
  <c r="AN1684" i="3"/>
  <c r="AR1684" i="3"/>
  <c r="AV1684" i="3"/>
  <c r="AZ1684" i="3"/>
  <c r="BD1684" i="3"/>
  <c r="BH1684" i="3"/>
  <c r="BH1692" i="3"/>
  <c r="BB1692" i="3"/>
  <c r="AV1692" i="3"/>
  <c r="AN1692" i="3"/>
  <c r="AF1692" i="3"/>
  <c r="X1692" i="3"/>
  <c r="P1692" i="3"/>
  <c r="BH1691" i="3"/>
  <c r="AZ1691" i="3"/>
  <c r="AR1691" i="3"/>
  <c r="AJ1691" i="3"/>
  <c r="AB1691" i="3"/>
  <c r="T1691" i="3"/>
  <c r="AT1689" i="3"/>
  <c r="AD1689" i="3"/>
  <c r="N1689" i="3"/>
  <c r="BJ1689" i="3" s="1"/>
  <c r="O1683" i="3"/>
  <c r="S1683" i="3"/>
  <c r="W1683" i="3"/>
  <c r="AA1683" i="3"/>
  <c r="AE1683" i="3"/>
  <c r="AI1683" i="3"/>
  <c r="AM1683" i="3"/>
  <c r="AQ1683" i="3"/>
  <c r="AU1683" i="3"/>
  <c r="AY1683" i="3"/>
  <c r="BC1683" i="3"/>
  <c r="BG1683" i="3"/>
  <c r="P1683" i="3"/>
  <c r="T1683" i="3"/>
  <c r="X1683" i="3"/>
  <c r="AB1683" i="3"/>
  <c r="AF1683" i="3"/>
  <c r="AJ1683" i="3"/>
  <c r="AN1683" i="3"/>
  <c r="AR1683" i="3"/>
  <c r="AV1683" i="3"/>
  <c r="AZ1683" i="3"/>
  <c r="BD1683" i="3"/>
  <c r="BH1683" i="3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M1682" i="3"/>
  <c r="Q1682" i="3"/>
  <c r="U1682" i="3"/>
  <c r="Y1682" i="3"/>
  <c r="AC1682" i="3"/>
  <c r="AG1682" i="3"/>
  <c r="AK1682" i="3"/>
  <c r="AO1682" i="3"/>
  <c r="AS1682" i="3"/>
  <c r="AW1682" i="3"/>
  <c r="BA1682" i="3"/>
  <c r="BE1682" i="3"/>
  <c r="BI1682" i="3"/>
  <c r="N1682" i="3"/>
  <c r="R1682" i="3"/>
  <c r="V1682" i="3"/>
  <c r="Z1682" i="3"/>
  <c r="AD1682" i="3"/>
  <c r="AH1682" i="3"/>
  <c r="AL1682" i="3"/>
  <c r="AP1682" i="3"/>
  <c r="AT1682" i="3"/>
  <c r="AX1682" i="3"/>
  <c r="BB1682" i="3"/>
  <c r="BF1682" i="3"/>
  <c r="O1682" i="3"/>
  <c r="S1682" i="3"/>
  <c r="W1682" i="3"/>
  <c r="AA1682" i="3"/>
  <c r="AE1682" i="3"/>
  <c r="AI1682" i="3"/>
  <c r="AM1682" i="3"/>
  <c r="AQ1682" i="3"/>
  <c r="AU1682" i="3"/>
  <c r="AY1682" i="3"/>
  <c r="BC1682" i="3"/>
  <c r="BG1682" i="3"/>
  <c r="P1682" i="3"/>
  <c r="T1682" i="3"/>
  <c r="X1682" i="3"/>
  <c r="AB1682" i="3"/>
  <c r="AF1682" i="3"/>
  <c r="AJ1682" i="3"/>
  <c r="AN1682" i="3"/>
  <c r="AR1682" i="3"/>
  <c r="AV1682" i="3"/>
  <c r="AZ1682" i="3"/>
  <c r="BD1682" i="3"/>
  <c r="BH1682" i="3"/>
  <c r="P1677" i="3"/>
  <c r="T1677" i="3"/>
  <c r="X1677" i="3"/>
  <c r="AB1677" i="3"/>
  <c r="AF1677" i="3"/>
  <c r="AJ1677" i="3"/>
  <c r="AN1677" i="3"/>
  <c r="AR1677" i="3"/>
  <c r="AV1677" i="3"/>
  <c r="AZ1677" i="3"/>
  <c r="BD1677" i="3"/>
  <c r="BH1677" i="3"/>
  <c r="M1677" i="3"/>
  <c r="Q1677" i="3"/>
  <c r="U1677" i="3"/>
  <c r="Y1677" i="3"/>
  <c r="AC1677" i="3"/>
  <c r="AG1677" i="3"/>
  <c r="AK1677" i="3"/>
  <c r="AO1677" i="3"/>
  <c r="AS1677" i="3"/>
  <c r="AW1677" i="3"/>
  <c r="BA1677" i="3"/>
  <c r="BE1677" i="3"/>
  <c r="BI1677" i="3"/>
  <c r="N1677" i="3"/>
  <c r="R1677" i="3"/>
  <c r="V1677" i="3"/>
  <c r="Z1677" i="3"/>
  <c r="AD1677" i="3"/>
  <c r="AH1677" i="3"/>
  <c r="AL1677" i="3"/>
  <c r="AP1677" i="3"/>
  <c r="AT1677" i="3"/>
  <c r="AX1677" i="3"/>
  <c r="BB1677" i="3"/>
  <c r="BF1677" i="3"/>
  <c r="O1677" i="3"/>
  <c r="BL1677" i="3" s="1"/>
  <c r="S1677" i="3"/>
  <c r="W1677" i="3"/>
  <c r="AA1677" i="3"/>
  <c r="AE1677" i="3"/>
  <c r="AI1677" i="3"/>
  <c r="AM1677" i="3"/>
  <c r="AQ1677" i="3"/>
  <c r="AU1677" i="3"/>
  <c r="AY1677" i="3"/>
  <c r="BC1677" i="3"/>
  <c r="BG1677" i="3"/>
  <c r="N1676" i="3"/>
  <c r="R1676" i="3"/>
  <c r="V1676" i="3"/>
  <c r="Z1676" i="3"/>
  <c r="AD1676" i="3"/>
  <c r="AH1676" i="3"/>
  <c r="AL1676" i="3"/>
  <c r="AP1676" i="3"/>
  <c r="AT1676" i="3"/>
  <c r="AX1676" i="3"/>
  <c r="BB1676" i="3"/>
  <c r="BF1676" i="3"/>
  <c r="O1676" i="3"/>
  <c r="S1676" i="3"/>
  <c r="W1676" i="3"/>
  <c r="AA1676" i="3"/>
  <c r="AE1676" i="3"/>
  <c r="AI1676" i="3"/>
  <c r="AM1676" i="3"/>
  <c r="AQ1676" i="3"/>
  <c r="AU1676" i="3"/>
  <c r="AY1676" i="3"/>
  <c r="BC1676" i="3"/>
  <c r="BG1676" i="3"/>
  <c r="P1676" i="3"/>
  <c r="T1676" i="3"/>
  <c r="X1676" i="3"/>
  <c r="AB1676" i="3"/>
  <c r="AF1676" i="3"/>
  <c r="AJ1676" i="3"/>
  <c r="AN1676" i="3"/>
  <c r="AR1676" i="3"/>
  <c r="AV1676" i="3"/>
  <c r="AZ1676" i="3"/>
  <c r="BD1676" i="3"/>
  <c r="BH1676" i="3"/>
  <c r="M1676" i="3"/>
  <c r="Q1676" i="3"/>
  <c r="U1676" i="3"/>
  <c r="Y1676" i="3"/>
  <c r="AC1676" i="3"/>
  <c r="AG1676" i="3"/>
  <c r="AK1676" i="3"/>
  <c r="AO1676" i="3"/>
  <c r="AS1676" i="3"/>
  <c r="AW1676" i="3"/>
  <c r="BA1676" i="3"/>
  <c r="BE1676" i="3"/>
  <c r="BI1676" i="3"/>
  <c r="N1669" i="3"/>
  <c r="V1669" i="3"/>
  <c r="AD1669" i="3"/>
  <c r="AL1669" i="3"/>
  <c r="AT1669" i="3"/>
  <c r="BB1669" i="3"/>
  <c r="P1669" i="3"/>
  <c r="X1669" i="3"/>
  <c r="AF1669" i="3"/>
  <c r="AN1669" i="3"/>
  <c r="AV1669" i="3"/>
  <c r="BD1669" i="3"/>
  <c r="R1669" i="3"/>
  <c r="Z1669" i="3"/>
  <c r="AH1669" i="3"/>
  <c r="AP1669" i="3"/>
  <c r="AX1669" i="3"/>
  <c r="BF1669" i="3"/>
  <c r="T1669" i="3"/>
  <c r="AB1669" i="3"/>
  <c r="AJ1669" i="3"/>
  <c r="AR1669" i="3"/>
  <c r="AZ1669" i="3"/>
  <c r="BH1669" i="3"/>
  <c r="BF1680" i="3"/>
  <c r="AX1680" i="3"/>
  <c r="AP1680" i="3"/>
  <c r="AH1680" i="3"/>
  <c r="Z1680" i="3"/>
  <c r="P1675" i="3"/>
  <c r="T1675" i="3"/>
  <c r="X1675" i="3"/>
  <c r="AB1675" i="3"/>
  <c r="AF1675" i="3"/>
  <c r="AJ1675" i="3"/>
  <c r="AN1675" i="3"/>
  <c r="AR1675" i="3"/>
  <c r="AV1675" i="3"/>
  <c r="AZ1675" i="3"/>
  <c r="BD1675" i="3"/>
  <c r="BH1675" i="3"/>
  <c r="M1675" i="3"/>
  <c r="Q1675" i="3"/>
  <c r="U1675" i="3"/>
  <c r="Y1675" i="3"/>
  <c r="AC1675" i="3"/>
  <c r="AG1675" i="3"/>
  <c r="AK1675" i="3"/>
  <c r="AO1675" i="3"/>
  <c r="AS1675" i="3"/>
  <c r="AW1675" i="3"/>
  <c r="BA1675" i="3"/>
  <c r="BE1675" i="3"/>
  <c r="BI1675" i="3"/>
  <c r="N1675" i="3"/>
  <c r="R1675" i="3"/>
  <c r="V1675" i="3"/>
  <c r="Z1675" i="3"/>
  <c r="AD1675" i="3"/>
  <c r="AH1675" i="3"/>
  <c r="AL1675" i="3"/>
  <c r="AP1675" i="3"/>
  <c r="AT1675" i="3"/>
  <c r="AX1675" i="3"/>
  <c r="BB1675" i="3"/>
  <c r="BF1675" i="3"/>
  <c r="O1675" i="3"/>
  <c r="S1675" i="3"/>
  <c r="BM1675" i="3" s="1"/>
  <c r="W1675" i="3"/>
  <c r="AA1675" i="3"/>
  <c r="AE1675" i="3"/>
  <c r="AI1675" i="3"/>
  <c r="AM1675" i="3"/>
  <c r="AQ1675" i="3"/>
  <c r="AU1675" i="3"/>
  <c r="AY1675" i="3"/>
  <c r="BC1675" i="3"/>
  <c r="BG1675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O1674" i="3"/>
  <c r="S1674" i="3"/>
  <c r="W1674" i="3"/>
  <c r="AA1674" i="3"/>
  <c r="AE1674" i="3"/>
  <c r="AI1674" i="3"/>
  <c r="AM1674" i="3"/>
  <c r="AQ1674" i="3"/>
  <c r="AU1674" i="3"/>
  <c r="AY1674" i="3"/>
  <c r="BC1674" i="3"/>
  <c r="BG1674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M1674" i="3"/>
  <c r="Q1674" i="3"/>
  <c r="U1674" i="3"/>
  <c r="Y1674" i="3"/>
  <c r="AC1674" i="3"/>
  <c r="AG1674" i="3"/>
  <c r="AK1674" i="3"/>
  <c r="AO1674" i="3"/>
  <c r="AS1674" i="3"/>
  <c r="AW1674" i="3"/>
  <c r="BA1674" i="3"/>
  <c r="BE1674" i="3"/>
  <c r="BI1674" i="3"/>
  <c r="BD1680" i="3"/>
  <c r="AV1680" i="3"/>
  <c r="AN1680" i="3"/>
  <c r="AF1680" i="3"/>
  <c r="X1680" i="3"/>
  <c r="P1680" i="3"/>
  <c r="O1680" i="3"/>
  <c r="S1680" i="3"/>
  <c r="W1680" i="3"/>
  <c r="AA1680" i="3"/>
  <c r="AE1680" i="3"/>
  <c r="AI1680" i="3"/>
  <c r="AM1680" i="3"/>
  <c r="AQ1680" i="3"/>
  <c r="AU1680" i="3"/>
  <c r="AY1680" i="3"/>
  <c r="BC1680" i="3"/>
  <c r="BG1680" i="3"/>
  <c r="M1680" i="3"/>
  <c r="Q1680" i="3"/>
  <c r="BJ1680" i="3" s="1"/>
  <c r="U1680" i="3"/>
  <c r="Y1680" i="3"/>
  <c r="AC1680" i="3"/>
  <c r="AG1680" i="3"/>
  <c r="AK1680" i="3"/>
  <c r="AO1680" i="3"/>
  <c r="AS1680" i="3"/>
  <c r="AW1680" i="3"/>
  <c r="BA1680" i="3"/>
  <c r="BE1680" i="3"/>
  <c r="BI1680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M1673" i="3"/>
  <c r="Q1673" i="3"/>
  <c r="U1673" i="3"/>
  <c r="Y1673" i="3"/>
  <c r="AC1673" i="3"/>
  <c r="AG1673" i="3"/>
  <c r="AK1673" i="3"/>
  <c r="AO1673" i="3"/>
  <c r="AS1673" i="3"/>
  <c r="AW1673" i="3"/>
  <c r="BA1673" i="3"/>
  <c r="BE1673" i="3"/>
  <c r="BI1673" i="3"/>
  <c r="N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O1673" i="3"/>
  <c r="S1673" i="3"/>
  <c r="W1673" i="3"/>
  <c r="AA1673" i="3"/>
  <c r="AE1673" i="3"/>
  <c r="AI1673" i="3"/>
  <c r="AM1673" i="3"/>
  <c r="AQ1673" i="3"/>
  <c r="AU1673" i="3"/>
  <c r="AY1673" i="3"/>
  <c r="BC1673" i="3"/>
  <c r="BG1673" i="3"/>
  <c r="N1672" i="3"/>
  <c r="R1672" i="3"/>
  <c r="V1672" i="3"/>
  <c r="Z1672" i="3"/>
  <c r="AD1672" i="3"/>
  <c r="AH1672" i="3"/>
  <c r="AL1672" i="3"/>
  <c r="AP1672" i="3"/>
  <c r="AT1672" i="3"/>
  <c r="AX1672" i="3"/>
  <c r="BB1672" i="3"/>
  <c r="BF1672" i="3"/>
  <c r="O1672" i="3"/>
  <c r="S1672" i="3"/>
  <c r="W1672" i="3"/>
  <c r="AA1672" i="3"/>
  <c r="AE1672" i="3"/>
  <c r="AI1672" i="3"/>
  <c r="AM1672" i="3"/>
  <c r="AQ1672" i="3"/>
  <c r="AU1672" i="3"/>
  <c r="AY1672" i="3"/>
  <c r="BC1672" i="3"/>
  <c r="BG1672" i="3"/>
  <c r="P1672" i="3"/>
  <c r="T1672" i="3"/>
  <c r="X1672" i="3"/>
  <c r="AB1672" i="3"/>
  <c r="AF1672" i="3"/>
  <c r="AJ1672" i="3"/>
  <c r="AN1672" i="3"/>
  <c r="AR1672" i="3"/>
  <c r="AV1672" i="3"/>
  <c r="AZ1672" i="3"/>
  <c r="BD1672" i="3"/>
  <c r="BH1672" i="3"/>
  <c r="M1672" i="3"/>
  <c r="Q1672" i="3"/>
  <c r="U1672" i="3"/>
  <c r="Y1672" i="3"/>
  <c r="AC1672" i="3"/>
  <c r="AG1672" i="3"/>
  <c r="AK1672" i="3"/>
  <c r="AO1672" i="3"/>
  <c r="AS1672" i="3"/>
  <c r="AW1672" i="3"/>
  <c r="BA1672" i="3"/>
  <c r="BE1672" i="3"/>
  <c r="BI1672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O1670" i="3"/>
  <c r="T1670" i="3"/>
  <c r="Z1670" i="3"/>
  <c r="AE1670" i="3"/>
  <c r="AJ1670" i="3"/>
  <c r="AP1670" i="3"/>
  <c r="AU1670" i="3"/>
  <c r="AZ1670" i="3"/>
  <c r="BF1670" i="3"/>
  <c r="P1670" i="3"/>
  <c r="V1670" i="3"/>
  <c r="AA1670" i="3"/>
  <c r="AF1670" i="3"/>
  <c r="AL1670" i="3"/>
  <c r="AQ1670" i="3"/>
  <c r="AV1670" i="3"/>
  <c r="BB1670" i="3"/>
  <c r="BG1670" i="3"/>
  <c r="R1670" i="3"/>
  <c r="W1670" i="3"/>
  <c r="AB1670" i="3"/>
  <c r="AH1670" i="3"/>
  <c r="AM1670" i="3"/>
  <c r="AR1670" i="3"/>
  <c r="AX1670" i="3"/>
  <c r="BC1670" i="3"/>
  <c r="BH1670" i="3"/>
  <c r="N1670" i="3"/>
  <c r="BJ1670" i="3" s="1"/>
  <c r="S1670" i="3"/>
  <c r="X1670" i="3"/>
  <c r="AD1670" i="3"/>
  <c r="AI1670" i="3"/>
  <c r="AN1670" i="3"/>
  <c r="AT1670" i="3"/>
  <c r="AY1670" i="3"/>
  <c r="BD1670" i="3"/>
  <c r="BI1670" i="3"/>
  <c r="BB1680" i="3"/>
  <c r="AT1680" i="3"/>
  <c r="AL1680" i="3"/>
  <c r="AD1680" i="3"/>
  <c r="V1680" i="3"/>
  <c r="P1679" i="3"/>
  <c r="T1679" i="3"/>
  <c r="X1679" i="3"/>
  <c r="AB1679" i="3"/>
  <c r="AF1679" i="3"/>
  <c r="AJ1679" i="3"/>
  <c r="AN1679" i="3"/>
  <c r="AR1679" i="3"/>
  <c r="AV1679" i="3"/>
  <c r="AZ1679" i="3"/>
  <c r="BD1679" i="3"/>
  <c r="BH1679" i="3"/>
  <c r="M1679" i="3"/>
  <c r="Q1679" i="3"/>
  <c r="U1679" i="3"/>
  <c r="Y1679" i="3"/>
  <c r="AC1679" i="3"/>
  <c r="AG1679" i="3"/>
  <c r="AK1679" i="3"/>
  <c r="AO1679" i="3"/>
  <c r="AS1679" i="3"/>
  <c r="AW1679" i="3"/>
  <c r="BA1679" i="3"/>
  <c r="BE1679" i="3"/>
  <c r="BI1679" i="3"/>
  <c r="N1679" i="3"/>
  <c r="R1679" i="3"/>
  <c r="V1679" i="3"/>
  <c r="Z1679" i="3"/>
  <c r="AD1679" i="3"/>
  <c r="AH1679" i="3"/>
  <c r="AL1679" i="3"/>
  <c r="AP1679" i="3"/>
  <c r="AT1679" i="3"/>
  <c r="AX1679" i="3"/>
  <c r="BB1679" i="3"/>
  <c r="BF1679" i="3"/>
  <c r="O1679" i="3"/>
  <c r="S1679" i="3"/>
  <c r="W1679" i="3"/>
  <c r="AA1679" i="3"/>
  <c r="AE1679" i="3"/>
  <c r="AI1679" i="3"/>
  <c r="AM1679" i="3"/>
  <c r="AQ1679" i="3"/>
  <c r="AU1679" i="3"/>
  <c r="AY1679" i="3"/>
  <c r="BC1679" i="3"/>
  <c r="BG1679" i="3"/>
  <c r="N1678" i="3"/>
  <c r="R1678" i="3"/>
  <c r="V1678" i="3"/>
  <c r="Z1678" i="3"/>
  <c r="AD1678" i="3"/>
  <c r="AH1678" i="3"/>
  <c r="AL1678" i="3"/>
  <c r="AP1678" i="3"/>
  <c r="AT1678" i="3"/>
  <c r="AX1678" i="3"/>
  <c r="BB1678" i="3"/>
  <c r="BF1678" i="3"/>
  <c r="O1678" i="3"/>
  <c r="S1678" i="3"/>
  <c r="W1678" i="3"/>
  <c r="AA1678" i="3"/>
  <c r="AE1678" i="3"/>
  <c r="AI1678" i="3"/>
  <c r="AM1678" i="3"/>
  <c r="AQ1678" i="3"/>
  <c r="AU1678" i="3"/>
  <c r="AY1678" i="3"/>
  <c r="BC1678" i="3"/>
  <c r="BG1678" i="3"/>
  <c r="P1678" i="3"/>
  <c r="T1678" i="3"/>
  <c r="X1678" i="3"/>
  <c r="AB1678" i="3"/>
  <c r="AF1678" i="3"/>
  <c r="AJ1678" i="3"/>
  <c r="AN1678" i="3"/>
  <c r="AR1678" i="3"/>
  <c r="AV1678" i="3"/>
  <c r="AZ1678" i="3"/>
  <c r="BD1678" i="3"/>
  <c r="BH1678" i="3"/>
  <c r="M1678" i="3"/>
  <c r="Q1678" i="3"/>
  <c r="U1678" i="3"/>
  <c r="Y1678" i="3"/>
  <c r="AC1678" i="3"/>
  <c r="AG1678" i="3"/>
  <c r="AK1678" i="3"/>
  <c r="AO1678" i="3"/>
  <c r="AS1678" i="3"/>
  <c r="AW1678" i="3"/>
  <c r="BA1678" i="3"/>
  <c r="BE1678" i="3"/>
  <c r="BI1678" i="3"/>
  <c r="P1671" i="3"/>
  <c r="T1671" i="3"/>
  <c r="X1671" i="3"/>
  <c r="AB1671" i="3"/>
  <c r="AF1671" i="3"/>
  <c r="AJ1671" i="3"/>
  <c r="AN1671" i="3"/>
  <c r="AR1671" i="3"/>
  <c r="AV1671" i="3"/>
  <c r="AZ1671" i="3"/>
  <c r="BD1671" i="3"/>
  <c r="BH1671" i="3"/>
  <c r="M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N1671" i="3"/>
  <c r="R1671" i="3"/>
  <c r="V1671" i="3"/>
  <c r="Z1671" i="3"/>
  <c r="AD1671" i="3"/>
  <c r="AH1671" i="3"/>
  <c r="AL1671" i="3"/>
  <c r="AP1671" i="3"/>
  <c r="AT1671" i="3"/>
  <c r="AX1671" i="3"/>
  <c r="BB1671" i="3"/>
  <c r="BF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O1668" i="3"/>
  <c r="S1668" i="3"/>
  <c r="W1668" i="3"/>
  <c r="AA1668" i="3"/>
  <c r="AE1668" i="3"/>
  <c r="AI1668" i="3"/>
  <c r="AM1668" i="3"/>
  <c r="AQ1668" i="3"/>
  <c r="AU1668" i="3"/>
  <c r="AY1668" i="3"/>
  <c r="BC1668" i="3"/>
  <c r="BG1668" i="3"/>
  <c r="P1668" i="3"/>
  <c r="T1668" i="3"/>
  <c r="X1668" i="3"/>
  <c r="AB1668" i="3"/>
  <c r="AF1668" i="3"/>
  <c r="AJ1668" i="3"/>
  <c r="AN1668" i="3"/>
  <c r="AR1668" i="3"/>
  <c r="AV1668" i="3"/>
  <c r="AZ1668" i="3"/>
  <c r="BD1668" i="3"/>
  <c r="BH1668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BD1667" i="3"/>
  <c r="AN1667" i="3"/>
  <c r="O1666" i="3"/>
  <c r="S1666" i="3"/>
  <c r="W1666" i="3"/>
  <c r="AA1666" i="3"/>
  <c r="AE1666" i="3"/>
  <c r="AI1666" i="3"/>
  <c r="AM1666" i="3"/>
  <c r="AQ1666" i="3"/>
  <c r="AU1666" i="3"/>
  <c r="AY1666" i="3"/>
  <c r="BC1666" i="3"/>
  <c r="BG1666" i="3"/>
  <c r="P1666" i="3"/>
  <c r="T1666" i="3"/>
  <c r="X1666" i="3"/>
  <c r="AB1666" i="3"/>
  <c r="AF1666" i="3"/>
  <c r="AJ1666" i="3"/>
  <c r="AN1666" i="3"/>
  <c r="AR1666" i="3"/>
  <c r="AV1666" i="3"/>
  <c r="AZ1666" i="3"/>
  <c r="BD1666" i="3"/>
  <c r="BH1666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M1665" i="3"/>
  <c r="Q1665" i="3"/>
  <c r="U1665" i="3"/>
  <c r="Y1665" i="3"/>
  <c r="AC1665" i="3"/>
  <c r="AG1665" i="3"/>
  <c r="AK1665" i="3"/>
  <c r="AO1665" i="3"/>
  <c r="AS1665" i="3"/>
  <c r="AW1665" i="3"/>
  <c r="BA1665" i="3"/>
  <c r="BE1665" i="3"/>
  <c r="BI1665" i="3"/>
  <c r="N1665" i="3"/>
  <c r="R1665" i="3"/>
  <c r="V1665" i="3"/>
  <c r="Z1665" i="3"/>
  <c r="AD1665" i="3"/>
  <c r="AH1665" i="3"/>
  <c r="AL1665" i="3"/>
  <c r="AP1665" i="3"/>
  <c r="AT1665" i="3"/>
  <c r="AX1665" i="3"/>
  <c r="BB1665" i="3"/>
  <c r="BF1665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P1665" i="3"/>
  <c r="T1665" i="3"/>
  <c r="X1665" i="3"/>
  <c r="AB1665" i="3"/>
  <c r="AF1665" i="3"/>
  <c r="AJ1665" i="3"/>
  <c r="AN1665" i="3"/>
  <c r="AR1665" i="3"/>
  <c r="AV1665" i="3"/>
  <c r="AZ1665" i="3"/>
  <c r="BD1665" i="3"/>
  <c r="BH1665" i="3"/>
  <c r="M1669" i="3"/>
  <c r="Q1669" i="3"/>
  <c r="U1669" i="3"/>
  <c r="Y1669" i="3"/>
  <c r="AC1669" i="3"/>
  <c r="AG1669" i="3"/>
  <c r="AK1669" i="3"/>
  <c r="AO1669" i="3"/>
  <c r="AS1669" i="3"/>
  <c r="AW1669" i="3"/>
  <c r="BA1669" i="3"/>
  <c r="BE1669" i="3"/>
  <c r="BI1669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BB1668" i="3"/>
  <c r="AL1668" i="3"/>
  <c r="V1668" i="3"/>
  <c r="AZ1667" i="3"/>
  <c r="AJ1667" i="3"/>
  <c r="M1667" i="3"/>
  <c r="Q1667" i="3"/>
  <c r="U1667" i="3"/>
  <c r="Y1667" i="3"/>
  <c r="AC1667" i="3"/>
  <c r="AG1667" i="3"/>
  <c r="AK1667" i="3"/>
  <c r="AO1667" i="3"/>
  <c r="AS1667" i="3"/>
  <c r="AW1667" i="3"/>
  <c r="BA1667" i="3"/>
  <c r="BE1667" i="3"/>
  <c r="BI1667" i="3"/>
  <c r="N1667" i="3"/>
  <c r="R1667" i="3"/>
  <c r="V1667" i="3"/>
  <c r="Z1667" i="3"/>
  <c r="AD1667" i="3"/>
  <c r="AH1667" i="3"/>
  <c r="AL1667" i="3"/>
  <c r="AP1667" i="3"/>
  <c r="AT1667" i="3"/>
  <c r="AX1667" i="3"/>
  <c r="BB1667" i="3"/>
  <c r="BF1667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O1664" i="3"/>
  <c r="S1664" i="3"/>
  <c r="W1664" i="3"/>
  <c r="AA1664" i="3"/>
  <c r="AE1664" i="3"/>
  <c r="AI1664" i="3"/>
  <c r="AM1664" i="3"/>
  <c r="AQ1664" i="3"/>
  <c r="AU1664" i="3"/>
  <c r="AY1664" i="3"/>
  <c r="BC1664" i="3"/>
  <c r="BG1664" i="3"/>
  <c r="P1664" i="3"/>
  <c r="T1664" i="3"/>
  <c r="X1664" i="3"/>
  <c r="AB1664" i="3"/>
  <c r="AF1664" i="3"/>
  <c r="AJ1664" i="3"/>
  <c r="AN1664" i="3"/>
  <c r="AR1664" i="3"/>
  <c r="AV1664" i="3"/>
  <c r="AZ1664" i="3"/>
  <c r="BD1664" i="3"/>
  <c r="BH1664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BJ1664" i="3" s="1"/>
  <c r="R1664" i="3"/>
  <c r="V1664" i="3"/>
  <c r="Z1664" i="3"/>
  <c r="AD1664" i="3"/>
  <c r="AH1664" i="3"/>
  <c r="AL1664" i="3"/>
  <c r="AP1664" i="3"/>
  <c r="AT1664" i="3"/>
  <c r="AX1664" i="3"/>
  <c r="BB1664" i="3"/>
  <c r="BF1664" i="3"/>
  <c r="M1663" i="3"/>
  <c r="Q1663" i="3"/>
  <c r="U1663" i="3"/>
  <c r="Y1663" i="3"/>
  <c r="AC1663" i="3"/>
  <c r="AG1663" i="3"/>
  <c r="AK1663" i="3"/>
  <c r="AO1663" i="3"/>
  <c r="AS1663" i="3"/>
  <c r="AW1663" i="3"/>
  <c r="BA1663" i="3"/>
  <c r="BE1663" i="3"/>
  <c r="BI1663" i="3"/>
  <c r="N1663" i="3"/>
  <c r="R1663" i="3"/>
  <c r="V1663" i="3"/>
  <c r="Z1663" i="3"/>
  <c r="AD1663" i="3"/>
  <c r="AH1663" i="3"/>
  <c r="AL1663" i="3"/>
  <c r="AP1663" i="3"/>
  <c r="AT1663" i="3"/>
  <c r="AX1663" i="3"/>
  <c r="BB1663" i="3"/>
  <c r="BF1663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P1663" i="3"/>
  <c r="T1663" i="3"/>
  <c r="X1663" i="3"/>
  <c r="AB1663" i="3"/>
  <c r="AF1663" i="3"/>
  <c r="AJ1663" i="3"/>
  <c r="AN1663" i="3"/>
  <c r="AR1663" i="3"/>
  <c r="AV1663" i="3"/>
  <c r="AZ1663" i="3"/>
  <c r="BD1663" i="3"/>
  <c r="BH1663" i="3"/>
  <c r="AX1668" i="3"/>
  <c r="AH1668" i="3"/>
  <c r="R1668" i="3"/>
  <c r="AV1667" i="3"/>
  <c r="AF1667" i="3"/>
  <c r="P1667" i="3"/>
  <c r="AX1666" i="3"/>
  <c r="AH1666" i="3"/>
  <c r="R1666" i="3"/>
  <c r="O1662" i="3"/>
  <c r="S1662" i="3"/>
  <c r="W1662" i="3"/>
  <c r="AA1662" i="3"/>
  <c r="AE1662" i="3"/>
  <c r="AI1662" i="3"/>
  <c r="AM1662" i="3"/>
  <c r="AQ1662" i="3"/>
  <c r="AU1662" i="3"/>
  <c r="AY1662" i="3"/>
  <c r="BC1662" i="3"/>
  <c r="BG1662" i="3"/>
  <c r="P1662" i="3"/>
  <c r="T1662" i="3"/>
  <c r="X1662" i="3"/>
  <c r="AB1662" i="3"/>
  <c r="AF1662" i="3"/>
  <c r="AJ1662" i="3"/>
  <c r="AN1662" i="3"/>
  <c r="AR1662" i="3"/>
  <c r="AV1662" i="3"/>
  <c r="AZ1662" i="3"/>
  <c r="BD1662" i="3"/>
  <c r="BH1662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N1662" i="3"/>
  <c r="R1662" i="3"/>
  <c r="V1662" i="3"/>
  <c r="Z1662" i="3"/>
  <c r="AD1662" i="3"/>
  <c r="AH1662" i="3"/>
  <c r="AL1662" i="3"/>
  <c r="AP1662" i="3"/>
  <c r="AT1662" i="3"/>
  <c r="AX1662" i="3"/>
  <c r="BB1662" i="3"/>
  <c r="BF1662" i="3"/>
  <c r="M1661" i="3"/>
  <c r="Q1661" i="3"/>
  <c r="U1661" i="3"/>
  <c r="Y1661" i="3"/>
  <c r="AC1661" i="3"/>
  <c r="AG1661" i="3"/>
  <c r="AK1661" i="3"/>
  <c r="AO1661" i="3"/>
  <c r="AS1661" i="3"/>
  <c r="AW1661" i="3"/>
  <c r="BA1661" i="3"/>
  <c r="BE1661" i="3"/>
  <c r="BI1661" i="3"/>
  <c r="N1661" i="3"/>
  <c r="R1661" i="3"/>
  <c r="V1661" i="3"/>
  <c r="Z1661" i="3"/>
  <c r="AD1661" i="3"/>
  <c r="AH1661" i="3"/>
  <c r="AL1661" i="3"/>
  <c r="AP1661" i="3"/>
  <c r="AT1661" i="3"/>
  <c r="AX1661" i="3"/>
  <c r="BB1661" i="3"/>
  <c r="BF1661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P1661" i="3"/>
  <c r="T1661" i="3"/>
  <c r="X1661" i="3"/>
  <c r="AB1661" i="3"/>
  <c r="AF1661" i="3"/>
  <c r="AJ1661" i="3"/>
  <c r="AN1661" i="3"/>
  <c r="AR1661" i="3"/>
  <c r="AV1661" i="3"/>
  <c r="AZ1661" i="3"/>
  <c r="BD1661" i="3"/>
  <c r="BH1661" i="3"/>
  <c r="AB1647" i="3"/>
  <c r="K1660" i="3"/>
  <c r="BD1659" i="3"/>
  <c r="AY1659" i="3"/>
  <c r="AT1659" i="3"/>
  <c r="AN1659" i="3"/>
  <c r="AI1659" i="3"/>
  <c r="AD1659" i="3"/>
  <c r="W1659" i="3"/>
  <c r="O1659" i="3"/>
  <c r="AL1658" i="3"/>
  <c r="BG1657" i="3"/>
  <c r="AV1657" i="3"/>
  <c r="AK1657" i="3"/>
  <c r="AA1657" i="3"/>
  <c r="N1655" i="3"/>
  <c r="R1655" i="3"/>
  <c r="V1655" i="3"/>
  <c r="Z1655" i="3"/>
  <c r="AD1655" i="3"/>
  <c r="AH1655" i="3"/>
  <c r="AL1655" i="3"/>
  <c r="AP1655" i="3"/>
  <c r="AT1655" i="3"/>
  <c r="AX1655" i="3"/>
  <c r="BB1655" i="3"/>
  <c r="BF1655" i="3"/>
  <c r="P1655" i="3"/>
  <c r="T1655" i="3"/>
  <c r="X1655" i="3"/>
  <c r="AB1655" i="3"/>
  <c r="AF1655" i="3"/>
  <c r="AJ1655" i="3"/>
  <c r="AN1655" i="3"/>
  <c r="AR1655" i="3"/>
  <c r="AV1655" i="3"/>
  <c r="AZ1655" i="3"/>
  <c r="BD1655" i="3"/>
  <c r="BH1655" i="3"/>
  <c r="O1655" i="3"/>
  <c r="W1655" i="3"/>
  <c r="AE1655" i="3"/>
  <c r="AM1655" i="3"/>
  <c r="AU1655" i="3"/>
  <c r="BC1655" i="3"/>
  <c r="Q1655" i="3"/>
  <c r="Y1655" i="3"/>
  <c r="AG1655" i="3"/>
  <c r="AO1655" i="3"/>
  <c r="AW1655" i="3"/>
  <c r="BE1655" i="3"/>
  <c r="S1655" i="3"/>
  <c r="AA1655" i="3"/>
  <c r="AI1655" i="3"/>
  <c r="AQ1655" i="3"/>
  <c r="AY1655" i="3"/>
  <c r="BG1655" i="3"/>
  <c r="BA1655" i="3"/>
  <c r="U1655" i="3"/>
  <c r="M1659" i="3"/>
  <c r="Q1659" i="3"/>
  <c r="U1659" i="3"/>
  <c r="Y1659" i="3"/>
  <c r="AC1659" i="3"/>
  <c r="AG1659" i="3"/>
  <c r="AK1659" i="3"/>
  <c r="AO1659" i="3"/>
  <c r="AS1659" i="3"/>
  <c r="AW1659" i="3"/>
  <c r="BA1659" i="3"/>
  <c r="BE1659" i="3"/>
  <c r="BI1659" i="3"/>
  <c r="N1659" i="3"/>
  <c r="R1659" i="3"/>
  <c r="V1659" i="3"/>
  <c r="BM1659" i="3" s="1"/>
  <c r="Z1659" i="3"/>
  <c r="X1658" i="3"/>
  <c r="AN1658" i="3"/>
  <c r="BD1658" i="3"/>
  <c r="Y1658" i="3"/>
  <c r="AT1658" i="3"/>
  <c r="U1658" i="3"/>
  <c r="AP1658" i="3"/>
  <c r="BA1657" i="3"/>
  <c r="AQ1657" i="3"/>
  <c r="AF1657" i="3"/>
  <c r="N1657" i="3"/>
  <c r="R1657" i="3"/>
  <c r="V1657" i="3"/>
  <c r="Z1657" i="3"/>
  <c r="AD1657" i="3"/>
  <c r="AH1657" i="3"/>
  <c r="AL1657" i="3"/>
  <c r="AP1657" i="3"/>
  <c r="AT1657" i="3"/>
  <c r="AX1657" i="3"/>
  <c r="BB1657" i="3"/>
  <c r="BF1657" i="3"/>
  <c r="M1657" i="3"/>
  <c r="S1657" i="3"/>
  <c r="X1657" i="3"/>
  <c r="AC1657" i="3"/>
  <c r="AI1657" i="3"/>
  <c r="AN1657" i="3"/>
  <c r="AS1657" i="3"/>
  <c r="AY1657" i="3"/>
  <c r="BD1657" i="3"/>
  <c r="BI1657" i="3"/>
  <c r="O1657" i="3"/>
  <c r="T1657" i="3"/>
  <c r="Y1657" i="3"/>
  <c r="AE1657" i="3"/>
  <c r="AJ1657" i="3"/>
  <c r="AO1657" i="3"/>
  <c r="AU1657" i="3"/>
  <c r="AZ1657" i="3"/>
  <c r="BE1657" i="3"/>
  <c r="AS1655" i="3"/>
  <c r="M1655" i="3"/>
  <c r="BN1654" i="3"/>
  <c r="P1651" i="3"/>
  <c r="V1651" i="3"/>
  <c r="AA1651" i="3"/>
  <c r="AF1651" i="3"/>
  <c r="AJ1651" i="3"/>
  <c r="AN1651" i="3"/>
  <c r="AR1651" i="3"/>
  <c r="AV1651" i="3"/>
  <c r="AZ1651" i="3"/>
  <c r="BD1651" i="3"/>
  <c r="BH1651" i="3"/>
  <c r="BF1656" i="3"/>
  <c r="BA1656" i="3"/>
  <c r="AU1656" i="3"/>
  <c r="AP1656" i="3"/>
  <c r="AK1656" i="3"/>
  <c r="AE1656" i="3"/>
  <c r="Z1656" i="3"/>
  <c r="U1656" i="3"/>
  <c r="O1656" i="3"/>
  <c r="BC1654" i="3"/>
  <c r="AU1654" i="3"/>
  <c r="AM1654" i="3"/>
  <c r="AE1654" i="3"/>
  <c r="W1654" i="3"/>
  <c r="O1654" i="3"/>
  <c r="BG1653" i="3"/>
  <c r="AY1653" i="3"/>
  <c r="AQ1653" i="3"/>
  <c r="AI1653" i="3"/>
  <c r="AA1653" i="3"/>
  <c r="N1653" i="3"/>
  <c r="R1653" i="3"/>
  <c r="BL1653" i="3" s="1"/>
  <c r="V1653" i="3"/>
  <c r="Z1653" i="3"/>
  <c r="AD1653" i="3"/>
  <c r="AH1653" i="3"/>
  <c r="AL1653" i="3"/>
  <c r="AP1653" i="3"/>
  <c r="AT1653" i="3"/>
  <c r="AX1653" i="3"/>
  <c r="BB1653" i="3"/>
  <c r="BF1653" i="3"/>
  <c r="P1653" i="3"/>
  <c r="BK1653" i="3" s="1"/>
  <c r="T1653" i="3"/>
  <c r="BM1653" i="3" s="1"/>
  <c r="X1653" i="3"/>
  <c r="AB1653" i="3"/>
  <c r="AF1653" i="3"/>
  <c r="AJ1653" i="3"/>
  <c r="AN1653" i="3"/>
  <c r="AR1653" i="3"/>
  <c r="AV1653" i="3"/>
  <c r="AZ1653" i="3"/>
  <c r="BD1653" i="3"/>
  <c r="BH1653" i="3"/>
  <c r="P1652" i="3"/>
  <c r="T1652" i="3"/>
  <c r="X1652" i="3"/>
  <c r="AB1652" i="3"/>
  <c r="AF1652" i="3"/>
  <c r="AJ1652" i="3"/>
  <c r="AN1652" i="3"/>
  <c r="AR1652" i="3"/>
  <c r="AV1652" i="3"/>
  <c r="AZ1652" i="3"/>
  <c r="BD1652" i="3"/>
  <c r="BH1652" i="3"/>
  <c r="M1652" i="3"/>
  <c r="Q1652" i="3"/>
  <c r="U1652" i="3"/>
  <c r="Y1652" i="3"/>
  <c r="AC1652" i="3"/>
  <c r="AG1652" i="3"/>
  <c r="AK1652" i="3"/>
  <c r="AO1652" i="3"/>
  <c r="AS1652" i="3"/>
  <c r="AW1652" i="3"/>
  <c r="BA1652" i="3"/>
  <c r="BE1652" i="3"/>
  <c r="BI1652" i="3"/>
  <c r="N1652" i="3"/>
  <c r="R1652" i="3"/>
  <c r="V1652" i="3"/>
  <c r="Z1652" i="3"/>
  <c r="AD1652" i="3"/>
  <c r="AH1652" i="3"/>
  <c r="AL1652" i="3"/>
  <c r="AP1652" i="3"/>
  <c r="AT1652" i="3"/>
  <c r="AX1652" i="3"/>
  <c r="BB1652" i="3"/>
  <c r="BF1652" i="3"/>
  <c r="BI1651" i="3"/>
  <c r="AS1651" i="3"/>
  <c r="AB1651" i="3"/>
  <c r="L1658" i="3"/>
  <c r="BE1656" i="3"/>
  <c r="AY1656" i="3"/>
  <c r="AT1656" i="3"/>
  <c r="AO1656" i="3"/>
  <c r="AI1656" i="3"/>
  <c r="AD1656" i="3"/>
  <c r="Y1656" i="3"/>
  <c r="S1656" i="3"/>
  <c r="BI1654" i="3"/>
  <c r="BA1654" i="3"/>
  <c r="AS1654" i="3"/>
  <c r="AK1654" i="3"/>
  <c r="AC1654" i="3"/>
  <c r="U1654" i="3"/>
  <c r="BE1653" i="3"/>
  <c r="AW1653" i="3"/>
  <c r="AO1653" i="3"/>
  <c r="AG1653" i="3"/>
  <c r="Y1653" i="3"/>
  <c r="Q1653" i="3"/>
  <c r="W1652" i="3"/>
  <c r="BE1651" i="3"/>
  <c r="AO1651" i="3"/>
  <c r="W1651" i="3"/>
  <c r="BN1649" i="3"/>
  <c r="U1647" i="3"/>
  <c r="AK1647" i="3"/>
  <c r="BA1647" i="3"/>
  <c r="R1647" i="3"/>
  <c r="AH1647" i="3"/>
  <c r="AX1647" i="3"/>
  <c r="S1647" i="3"/>
  <c r="AI1647" i="3"/>
  <c r="AY1647" i="3"/>
  <c r="AF1647" i="3"/>
  <c r="AZ1647" i="3"/>
  <c r="P1656" i="3"/>
  <c r="BK1656" i="3" s="1"/>
  <c r="T1656" i="3"/>
  <c r="X1656" i="3"/>
  <c r="AB1656" i="3"/>
  <c r="AF1656" i="3"/>
  <c r="AJ1656" i="3"/>
  <c r="AN1656" i="3"/>
  <c r="AR1656" i="3"/>
  <c r="AV1656" i="3"/>
  <c r="AZ1656" i="3"/>
  <c r="BD1656" i="3"/>
  <c r="BH1656" i="3"/>
  <c r="N1656" i="3"/>
  <c r="P1654" i="3"/>
  <c r="BK1654" i="3" s="1"/>
  <c r="T1654" i="3"/>
  <c r="X1654" i="3"/>
  <c r="AB1654" i="3"/>
  <c r="AF1654" i="3"/>
  <c r="AJ1654" i="3"/>
  <c r="AN1654" i="3"/>
  <c r="AR1654" i="3"/>
  <c r="AV1654" i="3"/>
  <c r="AZ1654" i="3"/>
  <c r="BD1654" i="3"/>
  <c r="BH1654" i="3"/>
  <c r="N1654" i="3"/>
  <c r="R1654" i="3"/>
  <c r="V1654" i="3"/>
  <c r="Z1654" i="3"/>
  <c r="AD1654" i="3"/>
  <c r="AH1654" i="3"/>
  <c r="AL1654" i="3"/>
  <c r="AP1654" i="3"/>
  <c r="AT1654" i="3"/>
  <c r="AX1654" i="3"/>
  <c r="BB1654" i="3"/>
  <c r="BF1654" i="3"/>
  <c r="AY1652" i="3"/>
  <c r="AI1652" i="3"/>
  <c r="BL1652" i="3" s="1"/>
  <c r="S1652" i="3"/>
  <c r="BA1651" i="3"/>
  <c r="AK1651" i="3"/>
  <c r="R1651" i="3"/>
  <c r="M1651" i="3"/>
  <c r="Q1651" i="3"/>
  <c r="U1651" i="3"/>
  <c r="Y1651" i="3"/>
  <c r="AC1651" i="3"/>
  <c r="L1650" i="3"/>
  <c r="K1650" i="3"/>
  <c r="BG1651" i="3"/>
  <c r="BC1651" i="3"/>
  <c r="AY1651" i="3"/>
  <c r="AU1651" i="3"/>
  <c r="AQ1651" i="3"/>
  <c r="AM1651" i="3"/>
  <c r="AI1651" i="3"/>
  <c r="AE1651" i="3"/>
  <c r="Z1651" i="3"/>
  <c r="T1651" i="3"/>
  <c r="O1651" i="3"/>
  <c r="AV1649" i="3"/>
  <c r="AF1649" i="3"/>
  <c r="L1648" i="3"/>
  <c r="K1648" i="3"/>
  <c r="T1646" i="3"/>
  <c r="AJ1646" i="3"/>
  <c r="AZ1646" i="3"/>
  <c r="X1646" i="3"/>
  <c r="AN1646" i="3"/>
  <c r="BD1646" i="3"/>
  <c r="T1644" i="3"/>
  <c r="AJ1644" i="3"/>
  <c r="AZ1644" i="3"/>
  <c r="X1644" i="3"/>
  <c r="AN1644" i="3"/>
  <c r="BD1644" i="3"/>
  <c r="N1641" i="3"/>
  <c r="BF1651" i="3"/>
  <c r="BB1651" i="3"/>
  <c r="AX1651" i="3"/>
  <c r="AT1651" i="3"/>
  <c r="AP1651" i="3"/>
  <c r="AL1651" i="3"/>
  <c r="AH1651" i="3"/>
  <c r="AD1651" i="3"/>
  <c r="X1651" i="3"/>
  <c r="S1651" i="3"/>
  <c r="N1651" i="3"/>
  <c r="O1649" i="3"/>
  <c r="S1649" i="3"/>
  <c r="W1649" i="3"/>
  <c r="AA1649" i="3"/>
  <c r="AE1649" i="3"/>
  <c r="AI1649" i="3"/>
  <c r="AM1649" i="3"/>
  <c r="AQ1649" i="3"/>
  <c r="AU1649" i="3"/>
  <c r="AY1649" i="3"/>
  <c r="BC1649" i="3"/>
  <c r="BG1649" i="3"/>
  <c r="O1642" i="3"/>
  <c r="S1642" i="3"/>
  <c r="W1642" i="3"/>
  <c r="AA1642" i="3"/>
  <c r="AE1642" i="3"/>
  <c r="AI1642" i="3"/>
  <c r="AM1642" i="3"/>
  <c r="AQ1642" i="3"/>
  <c r="AU1642" i="3"/>
  <c r="AY1642" i="3"/>
  <c r="BC1642" i="3"/>
  <c r="BG1642" i="3"/>
  <c r="U1642" i="3"/>
  <c r="Y1642" i="3"/>
  <c r="AC1642" i="3"/>
  <c r="AG1642" i="3"/>
  <c r="AK1642" i="3"/>
  <c r="AO1642" i="3"/>
  <c r="AS1642" i="3"/>
  <c r="AW1642" i="3"/>
  <c r="BA1642" i="3"/>
  <c r="BE1642" i="3"/>
  <c r="BI1642" i="3"/>
  <c r="AP1642" i="3"/>
  <c r="AT1642" i="3"/>
  <c r="AX1642" i="3"/>
  <c r="BB1642" i="3"/>
  <c r="BF1642" i="3"/>
  <c r="M1643" i="3"/>
  <c r="Y1643" i="3"/>
  <c r="AC1643" i="3"/>
  <c r="AO1643" i="3"/>
  <c r="AS1643" i="3"/>
  <c r="BE1643" i="3"/>
  <c r="BI1643" i="3"/>
  <c r="W1643" i="3"/>
  <c r="AA1643" i="3"/>
  <c r="AM1643" i="3"/>
  <c r="AQ1643" i="3"/>
  <c r="BC1643" i="3"/>
  <c r="BG1643" i="3"/>
  <c r="X1643" i="3"/>
  <c r="AB1643" i="3"/>
  <c r="AN1643" i="3"/>
  <c r="AR1643" i="3"/>
  <c r="BD1643" i="3"/>
  <c r="BH1643" i="3"/>
  <c r="BD1642" i="3"/>
  <c r="AN1642" i="3"/>
  <c r="X1642" i="3"/>
  <c r="M1642" i="3"/>
  <c r="AD1641" i="3"/>
  <c r="BF1649" i="3"/>
  <c r="BB1649" i="3"/>
  <c r="AX1649" i="3"/>
  <c r="AT1649" i="3"/>
  <c r="AP1649" i="3"/>
  <c r="AL1649" i="3"/>
  <c r="AH1649" i="3"/>
  <c r="AD1649" i="3"/>
  <c r="Z1649" i="3"/>
  <c r="V1649" i="3"/>
  <c r="R1649" i="3"/>
  <c r="N1649" i="3"/>
  <c r="L1647" i="3"/>
  <c r="Q1647" i="3" s="1"/>
  <c r="O1646" i="3"/>
  <c r="S1646" i="3"/>
  <c r="W1646" i="3"/>
  <c r="AA1646" i="3"/>
  <c r="AE1646" i="3"/>
  <c r="AI1646" i="3"/>
  <c r="AM1646" i="3"/>
  <c r="AQ1646" i="3"/>
  <c r="AU1646" i="3"/>
  <c r="AY1646" i="3"/>
  <c r="BC1646" i="3"/>
  <c r="BG1646" i="3"/>
  <c r="M1646" i="3"/>
  <c r="Q1646" i="3"/>
  <c r="U1646" i="3"/>
  <c r="Y1646" i="3"/>
  <c r="AC1646" i="3"/>
  <c r="AG1646" i="3"/>
  <c r="AK1646" i="3"/>
  <c r="AO1646" i="3"/>
  <c r="AS1646" i="3"/>
  <c r="AW1646" i="3"/>
  <c r="BA1646" i="3"/>
  <c r="BE1646" i="3"/>
  <c r="BI1646" i="3"/>
  <c r="N1646" i="3"/>
  <c r="R1646" i="3"/>
  <c r="V1646" i="3"/>
  <c r="Z1646" i="3"/>
  <c r="AD1646" i="3"/>
  <c r="AH1646" i="3"/>
  <c r="AL1646" i="3"/>
  <c r="AP1646" i="3"/>
  <c r="AT1646" i="3"/>
  <c r="AX1646" i="3"/>
  <c r="BB1646" i="3"/>
  <c r="BF1646" i="3"/>
  <c r="L1645" i="3"/>
  <c r="X1645" i="3" s="1"/>
  <c r="O1644" i="3"/>
  <c r="S1644" i="3"/>
  <c r="W1644" i="3"/>
  <c r="AA1644" i="3"/>
  <c r="AE1644" i="3"/>
  <c r="AI1644" i="3"/>
  <c r="AM1644" i="3"/>
  <c r="AQ1644" i="3"/>
  <c r="AU1644" i="3"/>
  <c r="AY1644" i="3"/>
  <c r="BC1644" i="3"/>
  <c r="BG1644" i="3"/>
  <c r="M1644" i="3"/>
  <c r="Q1644" i="3"/>
  <c r="U1644" i="3"/>
  <c r="Y1644" i="3"/>
  <c r="AC1644" i="3"/>
  <c r="AG1644" i="3"/>
  <c r="AK1644" i="3"/>
  <c r="AO1644" i="3"/>
  <c r="AS1644" i="3"/>
  <c r="AW1644" i="3"/>
  <c r="BA1644" i="3"/>
  <c r="BE1644" i="3"/>
  <c r="BI1644" i="3"/>
  <c r="N1644" i="3"/>
  <c r="R1644" i="3"/>
  <c r="V1644" i="3"/>
  <c r="Z1644" i="3"/>
  <c r="AD1644" i="3"/>
  <c r="AH1644" i="3"/>
  <c r="AL1644" i="3"/>
  <c r="AP1644" i="3"/>
  <c r="AT1644" i="3"/>
  <c r="AX1644" i="3"/>
  <c r="BB1644" i="3"/>
  <c r="BF1644" i="3"/>
  <c r="L1643" i="3"/>
  <c r="AZ1642" i="3"/>
  <c r="AJ1642" i="3"/>
  <c r="T1642" i="3"/>
  <c r="M1641" i="3"/>
  <c r="Q1641" i="3"/>
  <c r="U1641" i="3"/>
  <c r="AC1641" i="3"/>
  <c r="AG1641" i="3"/>
  <c r="AK1641" i="3"/>
  <c r="AS1641" i="3"/>
  <c r="AW1641" i="3"/>
  <c r="BA1641" i="3"/>
  <c r="BI1641" i="3"/>
  <c r="O1641" i="3"/>
  <c r="S1641" i="3"/>
  <c r="AA1641" i="3"/>
  <c r="AE1641" i="3"/>
  <c r="AI1641" i="3"/>
  <c r="AQ1641" i="3"/>
  <c r="AU1641" i="3"/>
  <c r="AY1641" i="3"/>
  <c r="BG1641" i="3"/>
  <c r="P1641" i="3"/>
  <c r="T1641" i="3"/>
  <c r="AB1641" i="3"/>
  <c r="AF1641" i="3"/>
  <c r="AJ1641" i="3"/>
  <c r="AR1641" i="3"/>
  <c r="AV1641" i="3"/>
  <c r="AZ1641" i="3"/>
  <c r="BH1641" i="3"/>
  <c r="BI1649" i="3"/>
  <c r="BE1649" i="3"/>
  <c r="BA1649" i="3"/>
  <c r="AW1649" i="3"/>
  <c r="AS1649" i="3"/>
  <c r="AO1649" i="3"/>
  <c r="AK1649" i="3"/>
  <c r="AG1649" i="3"/>
  <c r="AC1649" i="3"/>
  <c r="Y1649" i="3"/>
  <c r="U1649" i="3"/>
  <c r="Q1649" i="3"/>
  <c r="AV1646" i="3"/>
  <c r="AF1646" i="3"/>
  <c r="P1646" i="3"/>
  <c r="R1645" i="3"/>
  <c r="AV1644" i="3"/>
  <c r="AF1644" i="3"/>
  <c r="P1644" i="3"/>
  <c r="AX1643" i="3"/>
  <c r="R1643" i="3"/>
  <c r="AV1642" i="3"/>
  <c r="AF1642" i="3"/>
  <c r="P1642" i="3"/>
  <c r="BB1641" i="3"/>
  <c r="AL1641" i="3"/>
  <c r="V1641" i="3"/>
  <c r="L1641" i="3"/>
  <c r="AL1642" i="3"/>
  <c r="AH1642" i="3"/>
  <c r="AD1642" i="3"/>
  <c r="Z1642" i="3"/>
  <c r="V1642" i="3"/>
  <c r="R1642" i="3"/>
  <c r="N1642" i="3"/>
  <c r="BJ1642" i="3" s="1"/>
  <c r="Q1642" i="3"/>
  <c r="E1597" i="3"/>
  <c r="F1597" i="3"/>
  <c r="G1597" i="3"/>
  <c r="H1597" i="3"/>
  <c r="I1597" i="3"/>
  <c r="J1597" i="3"/>
  <c r="E1598" i="3"/>
  <c r="K1598" i="3" s="1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K1600" i="3" s="1"/>
  <c r="F1600" i="3"/>
  <c r="G1600" i="3"/>
  <c r="H1600" i="3"/>
  <c r="I1600" i="3"/>
  <c r="L1600" i="3" s="1"/>
  <c r="J1600" i="3"/>
  <c r="E1601" i="3"/>
  <c r="F1601" i="3"/>
  <c r="G1601" i="3"/>
  <c r="H1601" i="3"/>
  <c r="I1601" i="3"/>
  <c r="J1601" i="3"/>
  <c r="K1601" i="3"/>
  <c r="E1602" i="3"/>
  <c r="F1602" i="3"/>
  <c r="G1602" i="3"/>
  <c r="H1602" i="3"/>
  <c r="I1602" i="3"/>
  <c r="J1602" i="3"/>
  <c r="K1602" i="3"/>
  <c r="E1603" i="3"/>
  <c r="K1603" i="3" s="1"/>
  <c r="F1603" i="3"/>
  <c r="G1603" i="3"/>
  <c r="H1603" i="3"/>
  <c r="I1603" i="3"/>
  <c r="L1603" i="3" s="1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L1605" i="3" s="1"/>
  <c r="E1606" i="3"/>
  <c r="F1606" i="3"/>
  <c r="G1606" i="3"/>
  <c r="H1606" i="3"/>
  <c r="I1606" i="3"/>
  <c r="J1606" i="3"/>
  <c r="E1607" i="3"/>
  <c r="K1607" i="3" s="1"/>
  <c r="F1607" i="3"/>
  <c r="G1607" i="3"/>
  <c r="H1607" i="3"/>
  <c r="I1607" i="3"/>
  <c r="J1607" i="3"/>
  <c r="L1607" i="3" s="1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L1609" i="3" s="1"/>
  <c r="K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K1611" i="3"/>
  <c r="E1612" i="3"/>
  <c r="K1612" i="3" s="1"/>
  <c r="F1612" i="3"/>
  <c r="G1612" i="3"/>
  <c r="H1612" i="3"/>
  <c r="I1612" i="3"/>
  <c r="L1612" i="3" s="1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K1616" i="3" s="1"/>
  <c r="G1616" i="3"/>
  <c r="H1616" i="3"/>
  <c r="I1616" i="3"/>
  <c r="J1616" i="3"/>
  <c r="E1617" i="3"/>
  <c r="F1617" i="3"/>
  <c r="G1617" i="3"/>
  <c r="H1617" i="3"/>
  <c r="I1617" i="3"/>
  <c r="J1617" i="3"/>
  <c r="E1618" i="3"/>
  <c r="K1618" i="3" s="1"/>
  <c r="F1618" i="3"/>
  <c r="G1618" i="3"/>
  <c r="H1618" i="3"/>
  <c r="I1618" i="3"/>
  <c r="L1618" i="3" s="1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L1620" i="3" s="1"/>
  <c r="E1621" i="3"/>
  <c r="F1621" i="3"/>
  <c r="G1621" i="3"/>
  <c r="H1621" i="3"/>
  <c r="I1621" i="3"/>
  <c r="J1621" i="3"/>
  <c r="E1622" i="3"/>
  <c r="F1622" i="3"/>
  <c r="K1622" i="3" s="1"/>
  <c r="G1622" i="3"/>
  <c r="H1622" i="3"/>
  <c r="I1622" i="3"/>
  <c r="J1622" i="3"/>
  <c r="L1622" i="3" s="1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L1624" i="3" s="1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L1626" i="3" s="1"/>
  <c r="E1627" i="3"/>
  <c r="F1627" i="3"/>
  <c r="G1627" i="3"/>
  <c r="H1627" i="3"/>
  <c r="L1627" i="3" s="1"/>
  <c r="I1627" i="3"/>
  <c r="J1627" i="3"/>
  <c r="E1628" i="3"/>
  <c r="F1628" i="3"/>
  <c r="G1628" i="3"/>
  <c r="H1628" i="3"/>
  <c r="I1628" i="3"/>
  <c r="J1628" i="3"/>
  <c r="L1628" i="3" s="1"/>
  <c r="E1629" i="3"/>
  <c r="F1629" i="3"/>
  <c r="G1629" i="3"/>
  <c r="H1629" i="3"/>
  <c r="I1629" i="3"/>
  <c r="J1629" i="3"/>
  <c r="K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L1631" i="3"/>
  <c r="E1632" i="3"/>
  <c r="F1632" i="3"/>
  <c r="G1632" i="3"/>
  <c r="H1632" i="3"/>
  <c r="I1632" i="3"/>
  <c r="J1632" i="3"/>
  <c r="E1633" i="3"/>
  <c r="F1633" i="3"/>
  <c r="K1633" i="3" s="1"/>
  <c r="G1633" i="3"/>
  <c r="H1633" i="3"/>
  <c r="I1633" i="3"/>
  <c r="J1633" i="3"/>
  <c r="L1633" i="3" s="1"/>
  <c r="O1633" i="3" s="1"/>
  <c r="E1634" i="3"/>
  <c r="F1634" i="3"/>
  <c r="G1634" i="3"/>
  <c r="H1634" i="3"/>
  <c r="I1634" i="3"/>
  <c r="J1634" i="3"/>
  <c r="E1635" i="3"/>
  <c r="K1635" i="3" s="1"/>
  <c r="F1635" i="3"/>
  <c r="G1635" i="3"/>
  <c r="H1635" i="3"/>
  <c r="I1635" i="3"/>
  <c r="J1635" i="3"/>
  <c r="L1635" i="3" s="1"/>
  <c r="N1635" i="3" s="1"/>
  <c r="E1636" i="3"/>
  <c r="F1636" i="3"/>
  <c r="G1636" i="3"/>
  <c r="H1636" i="3"/>
  <c r="I1636" i="3"/>
  <c r="J1636" i="3"/>
  <c r="E1637" i="3"/>
  <c r="F1637" i="3"/>
  <c r="K1637" i="3" s="1"/>
  <c r="G1637" i="3"/>
  <c r="H1637" i="3"/>
  <c r="I1637" i="3"/>
  <c r="J1637" i="3"/>
  <c r="L1637" i="3"/>
  <c r="E1638" i="3"/>
  <c r="F1638" i="3"/>
  <c r="G1638" i="3"/>
  <c r="H1638" i="3"/>
  <c r="I1638" i="3"/>
  <c r="J1638" i="3"/>
  <c r="E1639" i="3"/>
  <c r="F1639" i="3"/>
  <c r="K1639" i="3" s="1"/>
  <c r="G1639" i="3"/>
  <c r="H1639" i="3"/>
  <c r="I1639" i="3"/>
  <c r="J1639" i="3"/>
  <c r="E1640" i="3"/>
  <c r="F1640" i="3"/>
  <c r="G1640" i="3"/>
  <c r="H1640" i="3"/>
  <c r="I1640" i="3"/>
  <c r="J1640" i="3"/>
  <c r="BK1646" i="3" l="1"/>
  <c r="BN1646" i="3"/>
  <c r="BK1642" i="3"/>
  <c r="BN1642" i="3"/>
  <c r="AV1645" i="3"/>
  <c r="P1645" i="3"/>
  <c r="AW1645" i="3"/>
  <c r="Q1645" i="3"/>
  <c r="BM1657" i="3"/>
  <c r="BJ1661" i="3"/>
  <c r="BN1663" i="3"/>
  <c r="BK1663" i="3"/>
  <c r="BN1678" i="3"/>
  <c r="BK1678" i="3"/>
  <c r="BJ1672" i="3"/>
  <c r="BJ1673" i="3"/>
  <c r="BJ1676" i="3"/>
  <c r="BJ1677" i="3"/>
  <c r="BM1682" i="3"/>
  <c r="BM1685" i="3"/>
  <c r="BL1686" i="3"/>
  <c r="BM1681" i="3"/>
  <c r="BM1697" i="3"/>
  <c r="BL1696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M1729" i="3"/>
  <c r="U1729" i="3"/>
  <c r="AC1729" i="3"/>
  <c r="AK1729" i="3"/>
  <c r="AS1729" i="3"/>
  <c r="BA1729" i="3"/>
  <c r="BI1729" i="3"/>
  <c r="N1729" i="3"/>
  <c r="V1729" i="3"/>
  <c r="AD1729" i="3"/>
  <c r="AL1729" i="3"/>
  <c r="AT1729" i="3"/>
  <c r="BB1729" i="3"/>
  <c r="Q1729" i="3"/>
  <c r="Y1729" i="3"/>
  <c r="AG1729" i="3"/>
  <c r="AO1729" i="3"/>
  <c r="AW1729" i="3"/>
  <c r="BE1729" i="3"/>
  <c r="R1729" i="3"/>
  <c r="Z1729" i="3"/>
  <c r="AH1729" i="3"/>
  <c r="AP1729" i="3"/>
  <c r="AX1729" i="3"/>
  <c r="BF1729" i="3"/>
  <c r="BL1713" i="3"/>
  <c r="BL1732" i="3"/>
  <c r="BM1752" i="3"/>
  <c r="BM1768" i="3"/>
  <c r="BL1770" i="3"/>
  <c r="BJ1770" i="3"/>
  <c r="BM1773" i="3"/>
  <c r="BN1760" i="3"/>
  <c r="BK1760" i="3"/>
  <c r="BL1760" i="3"/>
  <c r="BJ1760" i="3"/>
  <c r="BL1765" i="3"/>
  <c r="BM1776" i="3"/>
  <c r="BM1778" i="3"/>
  <c r="BM1780" i="3"/>
  <c r="BJ1784" i="3"/>
  <c r="BM1775" i="3"/>
  <c r="BL1777" i="3"/>
  <c r="BN1779" i="3"/>
  <c r="BK1779" i="3"/>
  <c r="BJ1779" i="3"/>
  <c r="BM1787" i="3"/>
  <c r="BK1790" i="3"/>
  <c r="BN1790" i="3"/>
  <c r="BL1790" i="3"/>
  <c r="BM1794" i="3"/>
  <c r="BM1797" i="3"/>
  <c r="BL1799" i="3"/>
  <c r="BJ1799" i="3"/>
  <c r="BM1802" i="3"/>
  <c r="BL1805" i="3"/>
  <c r="BJ1805" i="3"/>
  <c r="BN1808" i="3"/>
  <c r="BK1808" i="3"/>
  <c r="BM1783" i="3"/>
  <c r="BL1809" i="3"/>
  <c r="BL1785" i="3"/>
  <c r="BJ1796" i="3"/>
  <c r="BN1798" i="3"/>
  <c r="BK1798" i="3"/>
  <c r="BJ1804" i="3"/>
  <c r="BN1815" i="3"/>
  <c r="BK1815" i="3"/>
  <c r="BJ1816" i="3"/>
  <c r="BM1816" i="3"/>
  <c r="BM1833" i="3"/>
  <c r="BM1840" i="3"/>
  <c r="BN1817" i="3"/>
  <c r="BK1817" i="3"/>
  <c r="BM1818" i="3"/>
  <c r="BL1811" i="3"/>
  <c r="BJ1811" i="3"/>
  <c r="BN1821" i="3"/>
  <c r="BK1821" i="3"/>
  <c r="BJ1822" i="3"/>
  <c r="BM1822" i="3"/>
  <c r="BK1828" i="3"/>
  <c r="BN1828" i="3"/>
  <c r="BL1828" i="3"/>
  <c r="BJ1830" i="3"/>
  <c r="BM1830" i="3"/>
  <c r="BM1835" i="3"/>
  <c r="BN1813" i="3"/>
  <c r="BK1813" i="3"/>
  <c r="BJ1814" i="3"/>
  <c r="BM1814" i="3"/>
  <c r="BM1823" i="3"/>
  <c r="BN1827" i="3"/>
  <c r="BK1827" i="3"/>
  <c r="BL1829" i="3"/>
  <c r="BM1831" i="3"/>
  <c r="BK1834" i="3"/>
  <c r="BN1834" i="3"/>
  <c r="BL1834" i="3"/>
  <c r="BE1836" i="3"/>
  <c r="AO1836" i="3"/>
  <c r="Y1836" i="3"/>
  <c r="BH1836" i="3"/>
  <c r="AR1836" i="3"/>
  <c r="AB1836" i="3"/>
  <c r="BG1836" i="3"/>
  <c r="AQ1836" i="3"/>
  <c r="AA1836" i="3"/>
  <c r="AE1645" i="3"/>
  <c r="BJ1652" i="3"/>
  <c r="BK1669" i="3"/>
  <c r="BN1669" i="3"/>
  <c r="BL1679" i="3"/>
  <c r="BN1672" i="3"/>
  <c r="BK1672" i="3"/>
  <c r="BL1672" i="3"/>
  <c r="BL1673" i="3"/>
  <c r="BM1674" i="3"/>
  <c r="BK1692" i="3"/>
  <c r="BN1692" i="3"/>
  <c r="BN1688" i="3"/>
  <c r="BK1688" i="3"/>
  <c r="BM1698" i="3"/>
  <c r="BJ1704" i="3"/>
  <c r="BL1707" i="3"/>
  <c r="BM1695" i="3"/>
  <c r="BM1700" i="3"/>
  <c r="BN1711" i="3"/>
  <c r="BK1711" i="3"/>
  <c r="BJ1723" i="3"/>
  <c r="BM1724" i="3"/>
  <c r="BM1733" i="3"/>
  <c r="BN1741" i="3"/>
  <c r="BK1741" i="3"/>
  <c r="BL1736" i="3"/>
  <c r="BL1751" i="3"/>
  <c r="BJ1761" i="3"/>
  <c r="BJ1763" i="3"/>
  <c r="BJ1765" i="3"/>
  <c r="BN1737" i="3"/>
  <c r="BK1737" i="3"/>
  <c r="BM1738" i="3"/>
  <c r="BM1753" i="3"/>
  <c r="BM1755" i="3"/>
  <c r="BN1769" i="3"/>
  <c r="BK1769" i="3"/>
  <c r="BN1784" i="3"/>
  <c r="BK1784" i="3"/>
  <c r="BL1784" i="3"/>
  <c r="BJ1752" i="3"/>
  <c r="BH1645" i="3"/>
  <c r="AB1645" i="3"/>
  <c r="AQ1645" i="3"/>
  <c r="BI1645" i="3"/>
  <c r="AS1645" i="3"/>
  <c r="AC1645" i="3"/>
  <c r="M1645" i="3"/>
  <c r="BL1642" i="3"/>
  <c r="BD1647" i="3"/>
  <c r="P1647" i="3"/>
  <c r="AU1647" i="3"/>
  <c r="AE1647" i="3"/>
  <c r="AT1647" i="3"/>
  <c r="AD1647" i="3"/>
  <c r="N1647" i="3"/>
  <c r="AW1647" i="3"/>
  <c r="AG1647" i="3"/>
  <c r="BM1656" i="3"/>
  <c r="V1658" i="3"/>
  <c r="AG1658" i="3"/>
  <c r="AQ1658" i="3"/>
  <c r="BB1658" i="3"/>
  <c r="M1658" i="3"/>
  <c r="W1658" i="3"/>
  <c r="AH1658" i="3"/>
  <c r="AS1658" i="3"/>
  <c r="BC1658" i="3"/>
  <c r="R1658" i="3"/>
  <c r="AC1658" i="3"/>
  <c r="AM1658" i="3"/>
  <c r="AX1658" i="3"/>
  <c r="BI1658" i="3"/>
  <c r="BN1652" i="3"/>
  <c r="BK1652" i="3"/>
  <c r="BJ1653" i="3"/>
  <c r="BL1656" i="3"/>
  <c r="BN1655" i="3"/>
  <c r="BK1655" i="3"/>
  <c r="BN1657" i="3"/>
  <c r="BK1657" i="3"/>
  <c r="BJ1657" i="3"/>
  <c r="BF1658" i="3"/>
  <c r="AK1658" i="3"/>
  <c r="O1658" i="3"/>
  <c r="AO1658" i="3"/>
  <c r="S1658" i="3"/>
  <c r="AZ1658" i="3"/>
  <c r="AJ1658" i="3"/>
  <c r="T1658" i="3"/>
  <c r="AW1658" i="3"/>
  <c r="BN1661" i="3"/>
  <c r="BK1661" i="3"/>
  <c r="BJ1662" i="3"/>
  <c r="BM1662" i="3"/>
  <c r="BK1664" i="3"/>
  <c r="BN1664" i="3"/>
  <c r="BL1664" i="3"/>
  <c r="BL1667" i="3"/>
  <c r="BJ1667" i="3"/>
  <c r="Q1658" i="3"/>
  <c r="BL1665" i="3"/>
  <c r="BJ1665" i="3"/>
  <c r="BJ1668" i="3"/>
  <c r="BM1668" i="3"/>
  <c r="BM1671" i="3"/>
  <c r="BN1679" i="3"/>
  <c r="BK1679" i="3"/>
  <c r="BN1673" i="3"/>
  <c r="BK1673" i="3"/>
  <c r="BM1680" i="3"/>
  <c r="BN1674" i="3"/>
  <c r="BK1674" i="3"/>
  <c r="BL1674" i="3"/>
  <c r="BJ1674" i="3"/>
  <c r="BL1675" i="3"/>
  <c r="BJ1675" i="3"/>
  <c r="BN1677" i="3"/>
  <c r="BK1677" i="3"/>
  <c r="BL1682" i="3"/>
  <c r="BJ1682" i="3"/>
  <c r="BK1685" i="3"/>
  <c r="BN1685" i="3"/>
  <c r="BL1685" i="3"/>
  <c r="BJ1691" i="3"/>
  <c r="BM1692" i="3"/>
  <c r="BN1686" i="3"/>
  <c r="BK1686" i="3"/>
  <c r="BJ1687" i="3"/>
  <c r="BM1687" i="3"/>
  <c r="BL1690" i="3"/>
  <c r="BJ1690" i="3"/>
  <c r="BJ1681" i="3"/>
  <c r="BK1689" i="3"/>
  <c r="BN1689" i="3"/>
  <c r="BL1689" i="3"/>
  <c r="BM1691" i="3"/>
  <c r="BK1697" i="3"/>
  <c r="BN1697" i="3"/>
  <c r="BL1697" i="3"/>
  <c r="BL1702" i="3"/>
  <c r="BJ1702" i="3"/>
  <c r="BJ1705" i="3"/>
  <c r="BM1705" i="3"/>
  <c r="BM1706" i="3"/>
  <c r="BM1708" i="3"/>
  <c r="BM1716" i="3"/>
  <c r="BN1696" i="3"/>
  <c r="BK1696" i="3"/>
  <c r="BL1698" i="3"/>
  <c r="BJ1698" i="3"/>
  <c r="BN1704" i="3"/>
  <c r="BK1704" i="3"/>
  <c r="BJ1693" i="3"/>
  <c r="BM1693" i="3"/>
  <c r="BK1695" i="3"/>
  <c r="BN1695" i="3"/>
  <c r="BL1695" i="3"/>
  <c r="BL1700" i="3"/>
  <c r="BJ1700" i="3"/>
  <c r="BJ1708" i="3"/>
  <c r="BJ1710" i="3"/>
  <c r="BJ1712" i="3"/>
  <c r="BJ1714" i="3"/>
  <c r="BJ1716" i="3"/>
  <c r="BJ1718" i="3"/>
  <c r="BJ1720" i="3"/>
  <c r="BJ1722" i="3"/>
  <c r="BJ1724" i="3"/>
  <c r="BJ1726" i="3"/>
  <c r="BJ1728" i="3"/>
  <c r="BM1730" i="3"/>
  <c r="BJ1707" i="3"/>
  <c r="BN1712" i="3"/>
  <c r="BM1715" i="3"/>
  <c r="BK1716" i="3"/>
  <c r="BL1719" i="3"/>
  <c r="BJ1719" i="3"/>
  <c r="BN1723" i="3"/>
  <c r="BK1723" i="3"/>
  <c r="BM1727" i="3"/>
  <c r="BL1724" i="3"/>
  <c r="BL1709" i="3"/>
  <c r="BJ1709" i="3"/>
  <c r="BN1713" i="3"/>
  <c r="BK1713" i="3"/>
  <c r="BN1718" i="3"/>
  <c r="BM1721" i="3"/>
  <c r="BL1726" i="3"/>
  <c r="BN1739" i="3"/>
  <c r="BK1739" i="3"/>
  <c r="BJ1740" i="3"/>
  <c r="BM1740" i="3"/>
  <c r="BL1754" i="3"/>
  <c r="BN1731" i="3"/>
  <c r="BK1731" i="3"/>
  <c r="BL1733" i="3"/>
  <c r="BJ1733" i="3"/>
  <c r="BK1742" i="3"/>
  <c r="BN1742" i="3"/>
  <c r="BL1742" i="3"/>
  <c r="BK1752" i="3"/>
  <c r="BN1752" i="3"/>
  <c r="BL1752" i="3"/>
  <c r="BN1757" i="3"/>
  <c r="BK1757" i="3"/>
  <c r="BN1765" i="3"/>
  <c r="BK1765" i="3"/>
  <c r="BM1735" i="3"/>
  <c r="BN1743" i="3"/>
  <c r="BK1743" i="3"/>
  <c r="BN1745" i="3"/>
  <c r="BK1745" i="3"/>
  <c r="BN1747" i="3"/>
  <c r="BK1747" i="3"/>
  <c r="BN1749" i="3"/>
  <c r="BK1749" i="3"/>
  <c r="BK1751" i="3"/>
  <c r="BN1751" i="3"/>
  <c r="BK1738" i="3"/>
  <c r="BN1738" i="3"/>
  <c r="BL1738" i="3"/>
  <c r="BM1744" i="3"/>
  <c r="BK1750" i="3"/>
  <c r="BN1750" i="3"/>
  <c r="BL1750" i="3"/>
  <c r="BL1753" i="3"/>
  <c r="BL1755" i="3"/>
  <c r="BJ1754" i="3"/>
  <c r="BM1759" i="3"/>
  <c r="BN1766" i="3"/>
  <c r="BK1766" i="3"/>
  <c r="BN1767" i="3"/>
  <c r="BK1767" i="3"/>
  <c r="BJ1773" i="3"/>
  <c r="BL1761" i="3"/>
  <c r="BM1764" i="3"/>
  <c r="BM1758" i="3"/>
  <c r="BM1763" i="3"/>
  <c r="BM1766" i="3"/>
  <c r="BL1768" i="3"/>
  <c r="BJ1768" i="3"/>
  <c r="BM1771" i="3"/>
  <c r="BM1774" i="3"/>
  <c r="BN1785" i="3"/>
  <c r="BK1785" i="3"/>
  <c r="BJ1776" i="3"/>
  <c r="BJ1778" i="3"/>
  <c r="BJ1780" i="3"/>
  <c r="BJ1782" i="3"/>
  <c r="BM1777" i="3"/>
  <c r="BL1779" i="3"/>
  <c r="BN1781" i="3"/>
  <c r="BK1781" i="3"/>
  <c r="BJ1781" i="3"/>
  <c r="BL1787" i="3"/>
  <c r="BJ1787" i="3"/>
  <c r="BM1789" i="3"/>
  <c r="BM1792" i="3"/>
  <c r="BM1795" i="3"/>
  <c r="BL1797" i="3"/>
  <c r="BJ1797" i="3"/>
  <c r="BM1800" i="3"/>
  <c r="BM1803" i="3"/>
  <c r="BN1806" i="3"/>
  <c r="BK1806" i="3"/>
  <c r="BM1807" i="3"/>
  <c r="BM1791" i="3"/>
  <c r="BJ1786" i="3"/>
  <c r="BM1786" i="3"/>
  <c r="BJ1794" i="3"/>
  <c r="BN1796" i="3"/>
  <c r="BK1796" i="3"/>
  <c r="BJ1802" i="3"/>
  <c r="BN1804" i="3"/>
  <c r="BK1804" i="3"/>
  <c r="BJ1809" i="3"/>
  <c r="BK1816" i="3"/>
  <c r="BN1816" i="3"/>
  <c r="BL1816" i="3"/>
  <c r="BL1833" i="3"/>
  <c r="BJ1833" i="3"/>
  <c r="BK1840" i="3"/>
  <c r="BN1840" i="3"/>
  <c r="BL1840" i="3"/>
  <c r="BK1818" i="3"/>
  <c r="BN1818" i="3"/>
  <c r="BL1818" i="3"/>
  <c r="BJ1820" i="3"/>
  <c r="BM1820" i="3"/>
  <c r="AX1836" i="3"/>
  <c r="BM1838" i="3"/>
  <c r="BN1811" i="3"/>
  <c r="BK1811" i="3"/>
  <c r="BJ1812" i="3"/>
  <c r="BM1812" i="3"/>
  <c r="BM1819" i="3"/>
  <c r="BK1822" i="3"/>
  <c r="BN1822" i="3"/>
  <c r="BL1822" i="3"/>
  <c r="BJ1824" i="3"/>
  <c r="BM1824" i="3"/>
  <c r="BK1830" i="3"/>
  <c r="BN1830" i="3"/>
  <c r="BL1830" i="3"/>
  <c r="BL1835" i="3"/>
  <c r="BJ1835" i="3"/>
  <c r="M1837" i="3"/>
  <c r="Q1837" i="3"/>
  <c r="U1837" i="3"/>
  <c r="Y1837" i="3"/>
  <c r="AC1837" i="3"/>
  <c r="AG1837" i="3"/>
  <c r="AK1837" i="3"/>
  <c r="AO1837" i="3"/>
  <c r="AS1837" i="3"/>
  <c r="AW1837" i="3"/>
  <c r="BA1837" i="3"/>
  <c r="BE1837" i="3"/>
  <c r="BI1837" i="3"/>
  <c r="O1837" i="3"/>
  <c r="S1837" i="3"/>
  <c r="W1837" i="3"/>
  <c r="AA1837" i="3"/>
  <c r="AE1837" i="3"/>
  <c r="AI1837" i="3"/>
  <c r="AM1837" i="3"/>
  <c r="AQ1837" i="3"/>
  <c r="AU1837" i="3"/>
  <c r="AY1837" i="3"/>
  <c r="BC1837" i="3"/>
  <c r="BG1837" i="3"/>
  <c r="T1837" i="3"/>
  <c r="AB1837" i="3"/>
  <c r="AJ1837" i="3"/>
  <c r="AR1837" i="3"/>
  <c r="AZ1837" i="3"/>
  <c r="BH1837" i="3"/>
  <c r="N1837" i="3"/>
  <c r="V1837" i="3"/>
  <c r="AD1837" i="3"/>
  <c r="AL1837" i="3"/>
  <c r="AT1837" i="3"/>
  <c r="BB1837" i="3"/>
  <c r="P1837" i="3"/>
  <c r="X1837" i="3"/>
  <c r="AF1837" i="3"/>
  <c r="AN1837" i="3"/>
  <c r="AV1837" i="3"/>
  <c r="BD1837" i="3"/>
  <c r="R1837" i="3"/>
  <c r="Z1837" i="3"/>
  <c r="AH1837" i="3"/>
  <c r="AP1837" i="3"/>
  <c r="AX1837" i="3"/>
  <c r="BF1837" i="3"/>
  <c r="M1841" i="3"/>
  <c r="Q1841" i="3"/>
  <c r="U1841" i="3"/>
  <c r="Y1841" i="3"/>
  <c r="AC1841" i="3"/>
  <c r="AG1841" i="3"/>
  <c r="AK1841" i="3"/>
  <c r="AO1841" i="3"/>
  <c r="AS1841" i="3"/>
  <c r="AW1841" i="3"/>
  <c r="BA1841" i="3"/>
  <c r="BE1841" i="3"/>
  <c r="BI1841" i="3"/>
  <c r="O1841" i="3"/>
  <c r="S1841" i="3"/>
  <c r="W1841" i="3"/>
  <c r="AA1841" i="3"/>
  <c r="AE1841" i="3"/>
  <c r="AI1841" i="3"/>
  <c r="AM1841" i="3"/>
  <c r="AQ1841" i="3"/>
  <c r="AU1841" i="3"/>
  <c r="AY1841" i="3"/>
  <c r="BC1841" i="3"/>
  <c r="BG1841" i="3"/>
  <c r="T1841" i="3"/>
  <c r="AB1841" i="3"/>
  <c r="AJ1841" i="3"/>
  <c r="AR1841" i="3"/>
  <c r="AZ1841" i="3"/>
  <c r="BH1841" i="3"/>
  <c r="N1841" i="3"/>
  <c r="V1841" i="3"/>
  <c r="AD1841" i="3"/>
  <c r="AL1841" i="3"/>
  <c r="AT1841" i="3"/>
  <c r="BB1841" i="3"/>
  <c r="R1841" i="3"/>
  <c r="Z1841" i="3"/>
  <c r="AH1841" i="3"/>
  <c r="AP1841" i="3"/>
  <c r="AX1841" i="3"/>
  <c r="BF1841" i="3"/>
  <c r="P1841" i="3"/>
  <c r="X1841" i="3"/>
  <c r="AF1841" i="3"/>
  <c r="AN1841" i="3"/>
  <c r="AV1841" i="3"/>
  <c r="BD1841" i="3"/>
  <c r="BK1814" i="3"/>
  <c r="BN1814" i="3"/>
  <c r="BL1814" i="3"/>
  <c r="BL1823" i="3"/>
  <c r="BJ1823" i="3"/>
  <c r="BM1825" i="3"/>
  <c r="BN1829" i="3"/>
  <c r="BK1829" i="3"/>
  <c r="BL1831" i="3"/>
  <c r="BJ1831" i="3"/>
  <c r="BJ1834" i="3"/>
  <c r="BA1836" i="3"/>
  <c r="AK1836" i="3"/>
  <c r="U1836" i="3"/>
  <c r="BD1836" i="3"/>
  <c r="AN1836" i="3"/>
  <c r="X1836" i="3"/>
  <c r="BC1836" i="3"/>
  <c r="AM1836" i="3"/>
  <c r="BJ1838" i="3"/>
  <c r="BL1646" i="3"/>
  <c r="AF1645" i="3"/>
  <c r="O1645" i="3"/>
  <c r="AG1645" i="3"/>
  <c r="BM1642" i="3"/>
  <c r="BJ1656" i="3"/>
  <c r="BN1656" i="3"/>
  <c r="BL1661" i="3"/>
  <c r="BM1667" i="3"/>
  <c r="BM1665" i="3"/>
  <c r="BL1678" i="3"/>
  <c r="BJ1679" i="3"/>
  <c r="BN1676" i="3"/>
  <c r="BK1676" i="3"/>
  <c r="BL1676" i="3"/>
  <c r="BN1684" i="3"/>
  <c r="BK1684" i="3"/>
  <c r="BJ1696" i="3"/>
  <c r="BL1704" i="3"/>
  <c r="M1725" i="3"/>
  <c r="Q1725" i="3"/>
  <c r="U1725" i="3"/>
  <c r="Y1725" i="3"/>
  <c r="AC1725" i="3"/>
  <c r="AG1725" i="3"/>
  <c r="AK1725" i="3"/>
  <c r="AO1725" i="3"/>
  <c r="AS1725" i="3"/>
  <c r="AW1725" i="3"/>
  <c r="BA1725" i="3"/>
  <c r="BE1725" i="3"/>
  <c r="BI1725" i="3"/>
  <c r="O1725" i="3"/>
  <c r="S1725" i="3"/>
  <c r="W1725" i="3"/>
  <c r="AA1725" i="3"/>
  <c r="AE1725" i="3"/>
  <c r="AI1725" i="3"/>
  <c r="AM1725" i="3"/>
  <c r="AQ1725" i="3"/>
  <c r="AU1725" i="3"/>
  <c r="AY1725" i="3"/>
  <c r="BC1725" i="3"/>
  <c r="BG1725" i="3"/>
  <c r="P1725" i="3"/>
  <c r="T1725" i="3"/>
  <c r="X1725" i="3"/>
  <c r="AB1725" i="3"/>
  <c r="AF1725" i="3"/>
  <c r="AJ1725" i="3"/>
  <c r="AN1725" i="3"/>
  <c r="AR1725" i="3"/>
  <c r="AV1725" i="3"/>
  <c r="AZ1725" i="3"/>
  <c r="BD1725" i="3"/>
  <c r="BH1725" i="3"/>
  <c r="V1725" i="3"/>
  <c r="AL1725" i="3"/>
  <c r="BB1725" i="3"/>
  <c r="Z1725" i="3"/>
  <c r="AP1725" i="3"/>
  <c r="BF1725" i="3"/>
  <c r="N1725" i="3"/>
  <c r="BJ1725" i="3" s="1"/>
  <c r="AD1725" i="3"/>
  <c r="AT1725" i="3"/>
  <c r="R1725" i="3"/>
  <c r="AH1725" i="3"/>
  <c r="AX1725" i="3"/>
  <c r="BM1719" i="3"/>
  <c r="BM1709" i="3"/>
  <c r="BK1710" i="3"/>
  <c r="BK1732" i="3"/>
  <c r="BN1732" i="3"/>
  <c r="BL1739" i="3"/>
  <c r="BJ1731" i="3"/>
  <c r="BN1763" i="3"/>
  <c r="BK1763" i="3"/>
  <c r="BL1747" i="3"/>
  <c r="BM1750" i="3"/>
  <c r="BJ1755" i="3"/>
  <c r="V1645" i="3"/>
  <c r="BH1647" i="3"/>
  <c r="AR1647" i="3"/>
  <c r="AR1645" i="3"/>
  <c r="AA1645" i="3"/>
  <c r="BL1649" i="3"/>
  <c r="O1647" i="3"/>
  <c r="AX1645" i="3"/>
  <c r="BM1644" i="3"/>
  <c r="AL1645" i="3"/>
  <c r="BJ1649" i="3"/>
  <c r="O1648" i="3"/>
  <c r="S1648" i="3"/>
  <c r="W1648" i="3"/>
  <c r="AA1648" i="3"/>
  <c r="AE1648" i="3"/>
  <c r="AI1648" i="3"/>
  <c r="AM1648" i="3"/>
  <c r="AQ1648" i="3"/>
  <c r="AU1648" i="3"/>
  <c r="AY1648" i="3"/>
  <c r="BC1648" i="3"/>
  <c r="BG1648" i="3"/>
  <c r="P1648" i="3"/>
  <c r="T1648" i="3"/>
  <c r="X1648" i="3"/>
  <c r="AB1648" i="3"/>
  <c r="AF1648" i="3"/>
  <c r="AJ1648" i="3"/>
  <c r="AN1648" i="3"/>
  <c r="AR1648" i="3"/>
  <c r="AV1648" i="3"/>
  <c r="AZ1648" i="3"/>
  <c r="BD1648" i="3"/>
  <c r="BH1648" i="3"/>
  <c r="M1648" i="3"/>
  <c r="Q1648" i="3"/>
  <c r="U1648" i="3"/>
  <c r="Y1648" i="3"/>
  <c r="AC1648" i="3"/>
  <c r="AG1648" i="3"/>
  <c r="AK1648" i="3"/>
  <c r="AO1648" i="3"/>
  <c r="AS1648" i="3"/>
  <c r="AW1648" i="3"/>
  <c r="BA1648" i="3"/>
  <c r="BE1648" i="3"/>
  <c r="BI1648" i="3"/>
  <c r="R1648" i="3"/>
  <c r="AH1648" i="3"/>
  <c r="AX1648" i="3"/>
  <c r="V1648" i="3"/>
  <c r="AL1648" i="3"/>
  <c r="BB1648" i="3"/>
  <c r="Z1648" i="3"/>
  <c r="AP1648" i="3"/>
  <c r="BF1648" i="3"/>
  <c r="AD1648" i="3"/>
  <c r="AT1648" i="3"/>
  <c r="N1648" i="3"/>
  <c r="BL1651" i="3"/>
  <c r="BM1654" i="3"/>
  <c r="AN1647" i="3"/>
  <c r="T1647" i="3"/>
  <c r="BM1647" i="3" s="1"/>
  <c r="BG1647" i="3"/>
  <c r="AQ1647" i="3"/>
  <c r="AA1647" i="3"/>
  <c r="BF1647" i="3"/>
  <c r="AP1647" i="3"/>
  <c r="Z1647" i="3"/>
  <c r="BI1647" i="3"/>
  <c r="AS1647" i="3"/>
  <c r="AC1647" i="3"/>
  <c r="M1647" i="3"/>
  <c r="BN1653" i="3"/>
  <c r="BA1658" i="3"/>
  <c r="AE1658" i="3"/>
  <c r="BE1658" i="3"/>
  <c r="AI1658" i="3"/>
  <c r="N1658" i="3"/>
  <c r="AV1658" i="3"/>
  <c r="AF1658" i="3"/>
  <c r="P1658" i="3"/>
  <c r="BJ1659" i="3"/>
  <c r="BM1655" i="3"/>
  <c r="BL1655" i="3"/>
  <c r="BJ1655" i="3"/>
  <c r="BG1658" i="3"/>
  <c r="BK1662" i="3"/>
  <c r="BN1662" i="3"/>
  <c r="BL1662" i="3"/>
  <c r="BM1663" i="3"/>
  <c r="BN1667" i="3"/>
  <c r="BK1667" i="3"/>
  <c r="BM1669" i="3"/>
  <c r="BN1665" i="3"/>
  <c r="BK1665" i="3"/>
  <c r="BJ1666" i="3"/>
  <c r="BM1666" i="3"/>
  <c r="BK1668" i="3"/>
  <c r="BN1668" i="3"/>
  <c r="BL1668" i="3"/>
  <c r="BL1671" i="3"/>
  <c r="BJ1671" i="3"/>
  <c r="BK1680" i="3"/>
  <c r="BN1680" i="3"/>
  <c r="BL1680" i="3"/>
  <c r="BN1675" i="3"/>
  <c r="BK1675" i="3"/>
  <c r="BN1682" i="3"/>
  <c r="BK1682" i="3"/>
  <c r="BJ1683" i="3"/>
  <c r="BM1683" i="3"/>
  <c r="BM1684" i="3"/>
  <c r="BL1692" i="3"/>
  <c r="BK1687" i="3"/>
  <c r="BN1687" i="3"/>
  <c r="BL1687" i="3"/>
  <c r="BN1690" i="3"/>
  <c r="BK1690" i="3"/>
  <c r="BL1681" i="3"/>
  <c r="BM1688" i="3"/>
  <c r="BK1691" i="3"/>
  <c r="BN1691" i="3"/>
  <c r="BL1691" i="3"/>
  <c r="BM1694" i="3"/>
  <c r="BN1702" i="3"/>
  <c r="BK1702" i="3"/>
  <c r="BK1705" i="3"/>
  <c r="BN1705" i="3"/>
  <c r="BL1705" i="3"/>
  <c r="BL1706" i="3"/>
  <c r="BM1714" i="3"/>
  <c r="BM1722" i="3"/>
  <c r="BN1698" i="3"/>
  <c r="BK1698" i="3"/>
  <c r="BJ1699" i="3"/>
  <c r="BM1699" i="3"/>
  <c r="BJ1692" i="3"/>
  <c r="BK1693" i="3"/>
  <c r="BN1693" i="3"/>
  <c r="BL1693" i="3"/>
  <c r="BJ1701" i="3"/>
  <c r="BM1701" i="3"/>
  <c r="BN1700" i="3"/>
  <c r="BK1700" i="3"/>
  <c r="BJ1703" i="3"/>
  <c r="BM1703" i="3"/>
  <c r="BM1728" i="3"/>
  <c r="BN1708" i="3"/>
  <c r="BM1711" i="3"/>
  <c r="BL1715" i="3"/>
  <c r="BJ1715" i="3"/>
  <c r="BN1719" i="3"/>
  <c r="BK1719" i="3"/>
  <c r="BN1724" i="3"/>
  <c r="BL1727" i="3"/>
  <c r="BJ1727" i="3"/>
  <c r="BK1726" i="3"/>
  <c r="BN1726" i="3"/>
  <c r="BN1709" i="3"/>
  <c r="BK1709" i="3"/>
  <c r="BN1714" i="3"/>
  <c r="BM1717" i="3"/>
  <c r="BK1718" i="3"/>
  <c r="BL1721" i="3"/>
  <c r="BJ1721" i="3"/>
  <c r="BN1728" i="3"/>
  <c r="BK1740" i="3"/>
  <c r="BN1740" i="3"/>
  <c r="BL1740" i="3"/>
  <c r="BJ1744" i="3"/>
  <c r="BJ1748" i="3"/>
  <c r="BN1733" i="3"/>
  <c r="BK1733" i="3"/>
  <c r="BJ1734" i="3"/>
  <c r="BM1734" i="3"/>
  <c r="BM1741" i="3"/>
  <c r="BN1759" i="3"/>
  <c r="BK1759" i="3"/>
  <c r="BL1735" i="3"/>
  <c r="BJ1735" i="3"/>
  <c r="BK1755" i="3"/>
  <c r="BN1755" i="3"/>
  <c r="BM1737" i="3"/>
  <c r="BK1744" i="3"/>
  <c r="BN1744" i="3"/>
  <c r="BL1744" i="3"/>
  <c r="BM1746" i="3"/>
  <c r="BL1759" i="3"/>
  <c r="BM1762" i="3"/>
  <c r="BK1768" i="3"/>
  <c r="BN1770" i="3"/>
  <c r="BJ1771" i="3"/>
  <c r="BN1773" i="3"/>
  <c r="BK1773" i="3"/>
  <c r="BN1780" i="3"/>
  <c r="BJ1753" i="3"/>
  <c r="BN1764" i="3"/>
  <c r="BK1764" i="3"/>
  <c r="BL1764" i="3"/>
  <c r="BJ1764" i="3"/>
  <c r="BL1778" i="3"/>
  <c r="BL1782" i="3"/>
  <c r="BN1758" i="3"/>
  <c r="BK1758" i="3"/>
  <c r="BL1758" i="3"/>
  <c r="BJ1758" i="3"/>
  <c r="BL1763" i="3"/>
  <c r="BL1766" i="3"/>
  <c r="BJ1766" i="3"/>
  <c r="BM1769" i="3"/>
  <c r="BM1772" i="3"/>
  <c r="BL1774" i="3"/>
  <c r="BJ1774" i="3"/>
  <c r="BM1785" i="3"/>
  <c r="BM1757" i="3"/>
  <c r="BN1775" i="3"/>
  <c r="BK1775" i="3"/>
  <c r="BJ1775" i="3"/>
  <c r="BM1779" i="3"/>
  <c r="BL1781" i="3"/>
  <c r="BN1787" i="3"/>
  <c r="BK1787" i="3"/>
  <c r="BJ1788" i="3"/>
  <c r="BM1788" i="3"/>
  <c r="BL1794" i="3"/>
  <c r="BL1798" i="3"/>
  <c r="BL1802" i="3"/>
  <c r="BL1789" i="3"/>
  <c r="BJ1789" i="3"/>
  <c r="BM1793" i="3"/>
  <c r="BL1795" i="3"/>
  <c r="BJ1795" i="3"/>
  <c r="BM1798" i="3"/>
  <c r="BM1801" i="3"/>
  <c r="BL1803" i="3"/>
  <c r="BJ1803" i="3"/>
  <c r="BL1807" i="3"/>
  <c r="BJ1807" i="3"/>
  <c r="BN1809" i="3"/>
  <c r="BK1809" i="3"/>
  <c r="BN1783" i="3"/>
  <c r="BK1783" i="3"/>
  <c r="BJ1783" i="3"/>
  <c r="BL1791" i="3"/>
  <c r="BJ1791" i="3"/>
  <c r="BK1786" i="3"/>
  <c r="BN1786" i="3"/>
  <c r="BL1786" i="3"/>
  <c r="BJ1792" i="3"/>
  <c r="BN1794" i="3"/>
  <c r="BK1794" i="3"/>
  <c r="BN1799" i="3"/>
  <c r="BJ1800" i="3"/>
  <c r="BN1802" i="3"/>
  <c r="BK1802" i="3"/>
  <c r="BM1815" i="3"/>
  <c r="BN1833" i="3"/>
  <c r="BK1833" i="3"/>
  <c r="BJ1810" i="3"/>
  <c r="BM1810" i="3"/>
  <c r="BM1817" i="3"/>
  <c r="BK1820" i="3"/>
  <c r="BN1820" i="3"/>
  <c r="BL1820" i="3"/>
  <c r="N1836" i="3"/>
  <c r="AD1836" i="3"/>
  <c r="AT1836" i="3"/>
  <c r="V1836" i="3"/>
  <c r="AL1836" i="3"/>
  <c r="BB1836" i="3"/>
  <c r="Z1836" i="3"/>
  <c r="AP1836" i="3"/>
  <c r="BF1836" i="3"/>
  <c r="BK1838" i="3"/>
  <c r="BN1838" i="3"/>
  <c r="BL1838" i="3"/>
  <c r="BK1812" i="3"/>
  <c r="BN1812" i="3"/>
  <c r="BL1812" i="3"/>
  <c r="BL1819" i="3"/>
  <c r="BJ1819" i="3"/>
  <c r="BM1821" i="3"/>
  <c r="BK1824" i="3"/>
  <c r="BN1824" i="3"/>
  <c r="BL1824" i="3"/>
  <c r="BJ1826" i="3"/>
  <c r="BM1826" i="3"/>
  <c r="BN1835" i="3"/>
  <c r="BK1835" i="3"/>
  <c r="BJ1840" i="3"/>
  <c r="BM1813" i="3"/>
  <c r="BN1823" i="3"/>
  <c r="BK1823" i="3"/>
  <c r="BL1825" i="3"/>
  <c r="BM1827" i="3"/>
  <c r="BN1831" i="3"/>
  <c r="BK1831" i="3"/>
  <c r="BJ1832" i="3"/>
  <c r="BM1832" i="3"/>
  <c r="AW1836" i="3"/>
  <c r="AG1836" i="3"/>
  <c r="Q1836" i="3"/>
  <c r="AZ1836" i="3"/>
  <c r="AJ1836" i="3"/>
  <c r="T1836" i="3"/>
  <c r="AY1836" i="3"/>
  <c r="AI1836" i="3"/>
  <c r="S1836" i="3"/>
  <c r="Z1645" i="3"/>
  <c r="AP1645" i="3"/>
  <c r="BF1645" i="3"/>
  <c r="AD1645" i="3"/>
  <c r="AT1645" i="3"/>
  <c r="N1645" i="3"/>
  <c r="AU1645" i="3"/>
  <c r="BM1649" i="3"/>
  <c r="BM1664" i="3"/>
  <c r="BJ1678" i="3"/>
  <c r="BJ1686" i="3"/>
  <c r="BM1689" i="3"/>
  <c r="BN1694" i="3"/>
  <c r="BK1694" i="3"/>
  <c r="BM1702" i="3"/>
  <c r="BK1707" i="3"/>
  <c r="BN1707" i="3"/>
  <c r="BL1723" i="3"/>
  <c r="BJ1713" i="3"/>
  <c r="BN1717" i="3"/>
  <c r="BK1717" i="3"/>
  <c r="BM1726" i="3"/>
  <c r="BJ1739" i="3"/>
  <c r="BL1731" i="3"/>
  <c r="BM1742" i="3"/>
  <c r="BK1736" i="3"/>
  <c r="BN1736" i="3"/>
  <c r="BL1743" i="3"/>
  <c r="BJ1743" i="3"/>
  <c r="BL1745" i="3"/>
  <c r="BJ1745" i="3"/>
  <c r="BJ1747" i="3"/>
  <c r="BL1749" i="3"/>
  <c r="BJ1749" i="3"/>
  <c r="BK1753" i="3"/>
  <c r="BN1753" i="3"/>
  <c r="BJ1757" i="3"/>
  <c r="BJ1759" i="3"/>
  <c r="BK1748" i="3"/>
  <c r="BN1748" i="3"/>
  <c r="BL1748" i="3"/>
  <c r="BM1754" i="3"/>
  <c r="BN1756" i="3"/>
  <c r="BK1756" i="3"/>
  <c r="BL1756" i="3"/>
  <c r="BM1761" i="3"/>
  <c r="AH1645" i="3"/>
  <c r="BG1645" i="3"/>
  <c r="O1650" i="3"/>
  <c r="S1650" i="3"/>
  <c r="W1650" i="3"/>
  <c r="AA1650" i="3"/>
  <c r="AE1650" i="3"/>
  <c r="AI1650" i="3"/>
  <c r="AM1650" i="3"/>
  <c r="AQ1650" i="3"/>
  <c r="AU1650" i="3"/>
  <c r="AY1650" i="3"/>
  <c r="BC1650" i="3"/>
  <c r="BG1650" i="3"/>
  <c r="P1650" i="3"/>
  <c r="T1650" i="3"/>
  <c r="X1650" i="3"/>
  <c r="AB1650" i="3"/>
  <c r="AF1650" i="3"/>
  <c r="AJ1650" i="3"/>
  <c r="AN1650" i="3"/>
  <c r="AR1650" i="3"/>
  <c r="AV1650" i="3"/>
  <c r="AZ1650" i="3"/>
  <c r="BD1650" i="3"/>
  <c r="BH1650" i="3"/>
  <c r="M1650" i="3"/>
  <c r="Q1650" i="3"/>
  <c r="U1650" i="3"/>
  <c r="Y1650" i="3"/>
  <c r="N1650" i="3"/>
  <c r="AC1650" i="3"/>
  <c r="AK1650" i="3"/>
  <c r="AS1650" i="3"/>
  <c r="BA1650" i="3"/>
  <c r="BI1650" i="3"/>
  <c r="R1650" i="3"/>
  <c r="AD1650" i="3"/>
  <c r="AL1650" i="3"/>
  <c r="AT1650" i="3"/>
  <c r="BB1650" i="3"/>
  <c r="V1650" i="3"/>
  <c r="AG1650" i="3"/>
  <c r="AO1650" i="3"/>
  <c r="AW1650" i="3"/>
  <c r="BE1650" i="3"/>
  <c r="AP1650" i="3"/>
  <c r="AX1650" i="3"/>
  <c r="Z1650" i="3"/>
  <c r="BF1650" i="3"/>
  <c r="AH1650" i="3"/>
  <c r="AJ1647" i="3"/>
  <c r="BK1641" i="3"/>
  <c r="V1643" i="3"/>
  <c r="AL1643" i="3"/>
  <c r="BB1643" i="3"/>
  <c r="Z1643" i="3"/>
  <c r="AP1643" i="3"/>
  <c r="BF1643" i="3"/>
  <c r="AD1643" i="3"/>
  <c r="AT1643" i="3"/>
  <c r="N1643" i="3"/>
  <c r="BJ1644" i="3"/>
  <c r="AZ1643" i="3"/>
  <c r="AJ1643" i="3"/>
  <c r="T1643" i="3"/>
  <c r="AY1643" i="3"/>
  <c r="AI1643" i="3"/>
  <c r="S1643" i="3"/>
  <c r="BA1643" i="3"/>
  <c r="AK1643" i="3"/>
  <c r="U1643" i="3"/>
  <c r="BD1645" i="3"/>
  <c r="AN1645" i="3"/>
  <c r="BC1645" i="3"/>
  <c r="AM1645" i="3"/>
  <c r="W1645" i="3"/>
  <c r="BE1645" i="3"/>
  <c r="AO1645" i="3"/>
  <c r="Y1645" i="3"/>
  <c r="BJ1651" i="3"/>
  <c r="Z1641" i="3"/>
  <c r="AP1641" i="3"/>
  <c r="BF1641" i="3"/>
  <c r="R1641" i="3"/>
  <c r="BN1641" i="3" s="1"/>
  <c r="AH1641" i="3"/>
  <c r="AX1641" i="3"/>
  <c r="AH1643" i="3"/>
  <c r="BD1641" i="3"/>
  <c r="AN1641" i="3"/>
  <c r="X1641" i="3"/>
  <c r="BC1641" i="3"/>
  <c r="AM1641" i="3"/>
  <c r="W1641" i="3"/>
  <c r="BJ1641" i="3" s="1"/>
  <c r="BE1641" i="3"/>
  <c r="AO1641" i="3"/>
  <c r="Y1641" i="3"/>
  <c r="BK1644" i="3"/>
  <c r="BN1644" i="3"/>
  <c r="BL1644" i="3"/>
  <c r="BB1645" i="3"/>
  <c r="BJ1646" i="3"/>
  <c r="BM1646" i="3"/>
  <c r="AT1641" i="3"/>
  <c r="AV1643" i="3"/>
  <c r="AF1643" i="3"/>
  <c r="P1643" i="3"/>
  <c r="BK1643" i="3" s="1"/>
  <c r="AU1643" i="3"/>
  <c r="AE1643" i="3"/>
  <c r="O1643" i="3"/>
  <c r="BL1643" i="3" s="1"/>
  <c r="AW1643" i="3"/>
  <c r="AG1643" i="3"/>
  <c r="Q1643" i="3"/>
  <c r="AZ1645" i="3"/>
  <c r="AJ1645" i="3"/>
  <c r="T1645" i="3"/>
  <c r="AY1645" i="3"/>
  <c r="AI1645" i="3"/>
  <c r="S1645" i="3"/>
  <c r="BA1645" i="3"/>
  <c r="AK1645" i="3"/>
  <c r="U1645" i="3"/>
  <c r="BM1651" i="3"/>
  <c r="BN1651" i="3"/>
  <c r="BK1651" i="3"/>
  <c r="BM1652" i="3"/>
  <c r="BJ1654" i="3"/>
  <c r="X1647" i="3"/>
  <c r="AV1647" i="3"/>
  <c r="BC1647" i="3"/>
  <c r="AM1647" i="3"/>
  <c r="W1647" i="3"/>
  <c r="BB1647" i="3"/>
  <c r="AL1647" i="3"/>
  <c r="V1647" i="3"/>
  <c r="BE1647" i="3"/>
  <c r="AO1647" i="3"/>
  <c r="Y1647" i="3"/>
  <c r="BK1649" i="3"/>
  <c r="BL1654" i="3"/>
  <c r="BL1657" i="3"/>
  <c r="AU1658" i="3"/>
  <c r="Z1658" i="3"/>
  <c r="AY1658" i="3"/>
  <c r="AD1658" i="3"/>
  <c r="BH1658" i="3"/>
  <c r="AR1658" i="3"/>
  <c r="AB1658" i="3"/>
  <c r="BN1659" i="3"/>
  <c r="BK1659" i="3"/>
  <c r="AA1658" i="3"/>
  <c r="BL1659" i="3"/>
  <c r="O1660" i="3"/>
  <c r="S1660" i="3"/>
  <c r="W1660" i="3"/>
  <c r="AA1660" i="3"/>
  <c r="AE1660" i="3"/>
  <c r="AI1660" i="3"/>
  <c r="AM1660" i="3"/>
  <c r="AQ1660" i="3"/>
  <c r="AU1660" i="3"/>
  <c r="AY1660" i="3"/>
  <c r="BC1660" i="3"/>
  <c r="Q1660" i="3"/>
  <c r="V1660" i="3"/>
  <c r="AB1660" i="3"/>
  <c r="AG1660" i="3"/>
  <c r="AL1660" i="3"/>
  <c r="AR1660" i="3"/>
  <c r="AW1660" i="3"/>
  <c r="BB1660" i="3"/>
  <c r="BG1660" i="3"/>
  <c r="M1660" i="3"/>
  <c r="R1660" i="3"/>
  <c r="X1660" i="3"/>
  <c r="AC1660" i="3"/>
  <c r="AH1660" i="3"/>
  <c r="AN1660" i="3"/>
  <c r="AS1660" i="3"/>
  <c r="AX1660" i="3"/>
  <c r="BD1660" i="3"/>
  <c r="BH1660" i="3"/>
  <c r="N1660" i="3"/>
  <c r="T1660" i="3"/>
  <c r="Y1660" i="3"/>
  <c r="AD1660" i="3"/>
  <c r="AJ1660" i="3"/>
  <c r="AO1660" i="3"/>
  <c r="AT1660" i="3"/>
  <c r="AZ1660" i="3"/>
  <c r="BE1660" i="3"/>
  <c r="BI1660" i="3"/>
  <c r="P1660" i="3"/>
  <c r="U1660" i="3"/>
  <c r="Z1660" i="3"/>
  <c r="AF1660" i="3"/>
  <c r="AK1660" i="3"/>
  <c r="AP1660" i="3"/>
  <c r="AV1660" i="3"/>
  <c r="BA1660" i="3"/>
  <c r="BF1660" i="3"/>
  <c r="BM1661" i="3"/>
  <c r="BL1663" i="3"/>
  <c r="BJ1663" i="3"/>
  <c r="BL1669" i="3"/>
  <c r="BK1666" i="3"/>
  <c r="BN1666" i="3"/>
  <c r="BL1666" i="3"/>
  <c r="BN1671" i="3"/>
  <c r="BK1671" i="3"/>
  <c r="BM1678" i="3"/>
  <c r="BM1679" i="3"/>
  <c r="BM1670" i="3"/>
  <c r="BL1670" i="3"/>
  <c r="BN1670" i="3"/>
  <c r="BK1670" i="3"/>
  <c r="BM1672" i="3"/>
  <c r="BM1673" i="3"/>
  <c r="BJ1669" i="3"/>
  <c r="BM1676" i="3"/>
  <c r="BM1677" i="3"/>
  <c r="BK1683" i="3"/>
  <c r="BN1683" i="3"/>
  <c r="BL1683" i="3"/>
  <c r="BL1684" i="3"/>
  <c r="BJ1684" i="3"/>
  <c r="BM1686" i="3"/>
  <c r="BK1681" i="3"/>
  <c r="BN1681" i="3"/>
  <c r="BL1688" i="3"/>
  <c r="BJ1688" i="3"/>
  <c r="BL1694" i="3"/>
  <c r="BJ1694" i="3"/>
  <c r="BK1706" i="3"/>
  <c r="BN1706" i="3"/>
  <c r="BM1712" i="3"/>
  <c r="BM1720" i="3"/>
  <c r="BM1696" i="3"/>
  <c r="BK1699" i="3"/>
  <c r="BN1699" i="3"/>
  <c r="BL1699" i="3"/>
  <c r="BM1704" i="3"/>
  <c r="BK1701" i="3"/>
  <c r="BN1701" i="3"/>
  <c r="BL1701" i="3"/>
  <c r="BM1707" i="3"/>
  <c r="BK1703" i="3"/>
  <c r="BN1703" i="3"/>
  <c r="BL1703" i="3"/>
  <c r="BL1728" i="3"/>
  <c r="BK1708" i="3"/>
  <c r="BL1711" i="3"/>
  <c r="BJ1711" i="3"/>
  <c r="BN1715" i="3"/>
  <c r="BK1715" i="3"/>
  <c r="BN1720" i="3"/>
  <c r="BM1723" i="3"/>
  <c r="BK1724" i="3"/>
  <c r="BK1727" i="3"/>
  <c r="BN1727" i="3"/>
  <c r="BK1730" i="3"/>
  <c r="BN1730" i="3"/>
  <c r="BN1710" i="3"/>
  <c r="BM1713" i="3"/>
  <c r="BK1714" i="3"/>
  <c r="BL1717" i="3"/>
  <c r="BJ1717" i="3"/>
  <c r="BN1721" i="3"/>
  <c r="BK1721" i="3"/>
  <c r="BK1728" i="3"/>
  <c r="BJ1732" i="3"/>
  <c r="BM1732" i="3"/>
  <c r="BM1739" i="3"/>
  <c r="BM1731" i="3"/>
  <c r="BK1734" i="3"/>
  <c r="BN1734" i="3"/>
  <c r="BL1734" i="3"/>
  <c r="BL1741" i="3"/>
  <c r="BJ1741" i="3"/>
  <c r="BK1754" i="3"/>
  <c r="BN1754" i="3"/>
  <c r="BN1761" i="3"/>
  <c r="BK1761" i="3"/>
  <c r="BN1735" i="3"/>
  <c r="BK1735" i="3"/>
  <c r="BJ1736" i="3"/>
  <c r="BM1736" i="3"/>
  <c r="BM1743" i="3"/>
  <c r="BM1745" i="3"/>
  <c r="BM1747" i="3"/>
  <c r="BM1749" i="3"/>
  <c r="BM1751" i="3"/>
  <c r="BL1737" i="3"/>
  <c r="BJ1737" i="3"/>
  <c r="BK1746" i="3"/>
  <c r="BN1746" i="3"/>
  <c r="BL1746" i="3"/>
  <c r="BM1748" i="3"/>
  <c r="BJ1751" i="3"/>
  <c r="BN1762" i="3"/>
  <c r="BK1762" i="3"/>
  <c r="BL1762" i="3"/>
  <c r="BJ1762" i="3"/>
  <c r="BJ1769" i="3"/>
  <c r="BN1771" i="3"/>
  <c r="BK1771" i="3"/>
  <c r="BM1756" i="3"/>
  <c r="BM1767" i="3"/>
  <c r="BM1770" i="3"/>
  <c r="BL1772" i="3"/>
  <c r="BJ1772" i="3"/>
  <c r="BL1757" i="3"/>
  <c r="BM1760" i="3"/>
  <c r="BM1765" i="3"/>
  <c r="BL1775" i="3"/>
  <c r="BN1777" i="3"/>
  <c r="BK1777" i="3"/>
  <c r="BJ1777" i="3"/>
  <c r="BM1781" i="3"/>
  <c r="BK1788" i="3"/>
  <c r="BN1788" i="3"/>
  <c r="BL1788" i="3"/>
  <c r="BN1807" i="3"/>
  <c r="BK1807" i="3"/>
  <c r="BN1789" i="3"/>
  <c r="BK1789" i="3"/>
  <c r="BJ1790" i="3"/>
  <c r="BM1790" i="3"/>
  <c r="BL1793" i="3"/>
  <c r="BJ1793" i="3"/>
  <c r="BM1796" i="3"/>
  <c r="BM1799" i="3"/>
  <c r="BL1801" i="3"/>
  <c r="BJ1801" i="3"/>
  <c r="BM1804" i="3"/>
  <c r="BM1805" i="3"/>
  <c r="BM1809" i="3"/>
  <c r="BL1783" i="3"/>
  <c r="BN1791" i="3"/>
  <c r="BK1791" i="3"/>
  <c r="BN1792" i="3"/>
  <c r="BK1792" i="3"/>
  <c r="BN1797" i="3"/>
  <c r="BJ1798" i="3"/>
  <c r="BN1800" i="3"/>
  <c r="BK1800" i="3"/>
  <c r="BN1805" i="3"/>
  <c r="BL1815" i="3"/>
  <c r="BJ1815" i="3"/>
  <c r="BK1810" i="3"/>
  <c r="BN1810" i="3"/>
  <c r="BL1810" i="3"/>
  <c r="BL1817" i="3"/>
  <c r="BJ1817" i="3"/>
  <c r="R1836" i="3"/>
  <c r="BM1811" i="3"/>
  <c r="BN1819" i="3"/>
  <c r="BK1819" i="3"/>
  <c r="BL1821" i="3"/>
  <c r="BJ1821" i="3"/>
  <c r="BK1826" i="3"/>
  <c r="BN1826" i="3"/>
  <c r="BL1826" i="3"/>
  <c r="BJ1828" i="3"/>
  <c r="BM1828" i="3"/>
  <c r="M1839" i="3"/>
  <c r="Q1839" i="3"/>
  <c r="U1839" i="3"/>
  <c r="Y1839" i="3"/>
  <c r="AC1839" i="3"/>
  <c r="AG1839" i="3"/>
  <c r="AK1839" i="3"/>
  <c r="AO1839" i="3"/>
  <c r="AS1839" i="3"/>
  <c r="AW1839" i="3"/>
  <c r="BA1839" i="3"/>
  <c r="BE1839" i="3"/>
  <c r="BI1839" i="3"/>
  <c r="O1839" i="3"/>
  <c r="S1839" i="3"/>
  <c r="W1839" i="3"/>
  <c r="AA1839" i="3"/>
  <c r="AE1839" i="3"/>
  <c r="AI1839" i="3"/>
  <c r="AM1839" i="3"/>
  <c r="AQ1839" i="3"/>
  <c r="AU1839" i="3"/>
  <c r="AY1839" i="3"/>
  <c r="BC1839" i="3"/>
  <c r="BG1839" i="3"/>
  <c r="T1839" i="3"/>
  <c r="AB1839" i="3"/>
  <c r="AJ1839" i="3"/>
  <c r="AR1839" i="3"/>
  <c r="AZ1839" i="3"/>
  <c r="BH1839" i="3"/>
  <c r="N1839" i="3"/>
  <c r="V1839" i="3"/>
  <c r="AD1839" i="3"/>
  <c r="AL1839" i="3"/>
  <c r="AT1839" i="3"/>
  <c r="BB1839" i="3"/>
  <c r="P1839" i="3"/>
  <c r="X1839" i="3"/>
  <c r="AF1839" i="3"/>
  <c r="AN1839" i="3"/>
  <c r="AV1839" i="3"/>
  <c r="BD1839" i="3"/>
  <c r="R1839" i="3"/>
  <c r="Z1839" i="3"/>
  <c r="AH1839" i="3"/>
  <c r="AP1839" i="3"/>
  <c r="AX1839" i="3"/>
  <c r="BF1839" i="3"/>
  <c r="BL1813" i="3"/>
  <c r="BJ1813" i="3"/>
  <c r="BJ1825" i="3"/>
  <c r="BN1825" i="3"/>
  <c r="BK1825" i="3"/>
  <c r="BL1827" i="3"/>
  <c r="BJ1827" i="3"/>
  <c r="BM1829" i="3"/>
  <c r="BJ1829" i="3"/>
  <c r="BK1832" i="3"/>
  <c r="BN1832" i="3"/>
  <c r="BL1832" i="3"/>
  <c r="BM1834" i="3"/>
  <c r="BI1836" i="3"/>
  <c r="AS1836" i="3"/>
  <c r="AC1836" i="3"/>
  <c r="M1836" i="3"/>
  <c r="AV1836" i="3"/>
  <c r="AF1836" i="3"/>
  <c r="P1836" i="3"/>
  <c r="AU1836" i="3"/>
  <c r="AE1836" i="3"/>
  <c r="O1836" i="3"/>
  <c r="BL1836" i="3" s="1"/>
  <c r="L1638" i="3"/>
  <c r="K1631" i="3"/>
  <c r="AF1631" i="3" s="1"/>
  <c r="L1629" i="3"/>
  <c r="K1625" i="3"/>
  <c r="L1623" i="3"/>
  <c r="L1621" i="3"/>
  <c r="L1619" i="3"/>
  <c r="L1610" i="3"/>
  <c r="K1610" i="3"/>
  <c r="L1639" i="3"/>
  <c r="Q1639" i="3" s="1"/>
  <c r="K1627" i="3"/>
  <c r="L1617" i="3"/>
  <c r="K1617" i="3"/>
  <c r="L1615" i="3"/>
  <c r="K1615" i="3"/>
  <c r="K1613" i="3"/>
  <c r="L1611" i="3"/>
  <c r="BC1609" i="3"/>
  <c r="L1608" i="3"/>
  <c r="K1608" i="3"/>
  <c r="K1599" i="3"/>
  <c r="AI1615" i="3"/>
  <c r="BG1615" i="3"/>
  <c r="AE1615" i="3"/>
  <c r="U1611" i="3"/>
  <c r="AB1611" i="3"/>
  <c r="AS1611" i="3"/>
  <c r="BH1611" i="3"/>
  <c r="AJ1637" i="3"/>
  <c r="T1637" i="3"/>
  <c r="AZ1637" i="3"/>
  <c r="AB1637" i="3"/>
  <c r="BH1637" i="3"/>
  <c r="AR1637" i="3"/>
  <c r="M1633" i="3"/>
  <c r="X1633" i="3"/>
  <c r="AN1633" i="3"/>
  <c r="BD1633" i="3"/>
  <c r="AB1633" i="3"/>
  <c r="AR1633" i="3"/>
  <c r="BH1633" i="3"/>
  <c r="P1633" i="3"/>
  <c r="AF1633" i="3"/>
  <c r="AV1633" i="3"/>
  <c r="T1633" i="3"/>
  <c r="AJ1633" i="3"/>
  <c r="AZ1633" i="3"/>
  <c r="P1607" i="3"/>
  <c r="M1635" i="3"/>
  <c r="P1635" i="3"/>
  <c r="AF1635" i="3"/>
  <c r="AV1635" i="3"/>
  <c r="T1635" i="3"/>
  <c r="AJ1635" i="3"/>
  <c r="AZ1635" i="3"/>
  <c r="X1635" i="3"/>
  <c r="AN1635" i="3"/>
  <c r="BD1635" i="3"/>
  <c r="AB1635" i="3"/>
  <c r="AR1635" i="3"/>
  <c r="BH1635" i="3"/>
  <c r="Q1607" i="3"/>
  <c r="AM1607" i="3"/>
  <c r="BH1607" i="3"/>
  <c r="W1607" i="3"/>
  <c r="AR1607" i="3"/>
  <c r="AB1607" i="3"/>
  <c r="AW1607" i="3"/>
  <c r="AG1607" i="3"/>
  <c r="BC1607" i="3"/>
  <c r="M1600" i="3"/>
  <c r="AA1600" i="3"/>
  <c r="AM1600" i="3"/>
  <c r="BC1600" i="3"/>
  <c r="O1600" i="3"/>
  <c r="AC1600" i="3"/>
  <c r="AS1600" i="3"/>
  <c r="BG1600" i="3"/>
  <c r="S1600" i="3"/>
  <c r="AI1600" i="3"/>
  <c r="AU1600" i="3"/>
  <c r="BI1600" i="3"/>
  <c r="W1600" i="3"/>
  <c r="AK1600" i="3"/>
  <c r="AY1600" i="3"/>
  <c r="M1631" i="3"/>
  <c r="P1631" i="3"/>
  <c r="T1631" i="3"/>
  <c r="AJ1631" i="3"/>
  <c r="AN1631" i="3"/>
  <c r="BD1631" i="3"/>
  <c r="BH1631" i="3"/>
  <c r="AD1629" i="3"/>
  <c r="T1629" i="3"/>
  <c r="AG1611" i="3"/>
  <c r="M1610" i="3"/>
  <c r="W1610" i="3"/>
  <c r="AH1610" i="3"/>
  <c r="AS1610" i="3"/>
  <c r="BC1610" i="3"/>
  <c r="Q1610" i="3"/>
  <c r="AA1610" i="3"/>
  <c r="AL1610" i="3"/>
  <c r="AW1610" i="3"/>
  <c r="BG1610" i="3"/>
  <c r="R1610" i="3"/>
  <c r="AC1610" i="3"/>
  <c r="AM1610" i="3"/>
  <c r="AX1610" i="3"/>
  <c r="BI1610" i="3"/>
  <c r="V1610" i="3"/>
  <c r="AG1610" i="3"/>
  <c r="AQ1610" i="3"/>
  <c r="BB1610" i="3"/>
  <c r="BA1602" i="3"/>
  <c r="M1617" i="3"/>
  <c r="AA1617" i="3"/>
  <c r="BG1617" i="3"/>
  <c r="AI1617" i="3"/>
  <c r="AQ1617" i="3"/>
  <c r="S1617" i="3"/>
  <c r="AY1617" i="3"/>
  <c r="W1608" i="3"/>
  <c r="Q1608" i="3"/>
  <c r="BG1608" i="3"/>
  <c r="AX1608" i="3"/>
  <c r="AQ1608" i="3"/>
  <c r="K1624" i="3"/>
  <c r="K1620" i="3"/>
  <c r="K1619" i="3"/>
  <c r="L1616" i="3"/>
  <c r="S1616" i="3" s="1"/>
  <c r="L1614" i="3"/>
  <c r="K1614" i="3"/>
  <c r="BA1611" i="3"/>
  <c r="AM1611" i="3"/>
  <c r="Q1611" i="3"/>
  <c r="AG1609" i="3"/>
  <c r="L1602" i="3"/>
  <c r="AM1602" i="3" s="1"/>
  <c r="L1601" i="3"/>
  <c r="L1634" i="3"/>
  <c r="K1634" i="3"/>
  <c r="L1630" i="3"/>
  <c r="K1630" i="3"/>
  <c r="K1626" i="3"/>
  <c r="AD1626" i="3" s="1"/>
  <c r="L1625" i="3"/>
  <c r="K1623" i="3"/>
  <c r="AW1611" i="3"/>
  <c r="K1605" i="3"/>
  <c r="BH1605" i="3" s="1"/>
  <c r="L1604" i="3"/>
  <c r="W1602" i="3"/>
  <c r="AO1601" i="3"/>
  <c r="L1599" i="3"/>
  <c r="AC1599" i="3"/>
  <c r="BH1629" i="3"/>
  <c r="K1628" i="3"/>
  <c r="K1621" i="3"/>
  <c r="AA1615" i="3"/>
  <c r="P1611" i="3"/>
  <c r="U1600" i="3"/>
  <c r="P1637" i="3"/>
  <c r="L1640" i="3"/>
  <c r="K1640" i="3"/>
  <c r="K1638" i="3"/>
  <c r="Y1638" i="3" s="1"/>
  <c r="L1632" i="3"/>
  <c r="K1632" i="3"/>
  <c r="L1613" i="3"/>
  <c r="BD1611" i="3"/>
  <c r="AQ1611" i="3"/>
  <c r="W1611" i="3"/>
  <c r="L1598" i="3"/>
  <c r="BG1598" i="3" s="1"/>
  <c r="L1597" i="3"/>
  <c r="K1597" i="3"/>
  <c r="N1638" i="3"/>
  <c r="T1638" i="3"/>
  <c r="AJ1638" i="3"/>
  <c r="AO1638" i="3"/>
  <c r="BE1638" i="3"/>
  <c r="P1638" i="3"/>
  <c r="AF1638" i="3"/>
  <c r="AK1638" i="3"/>
  <c r="BA1638" i="3"/>
  <c r="BF1638" i="3"/>
  <c r="M1639" i="3"/>
  <c r="U1639" i="3"/>
  <c r="Y1639" i="3"/>
  <c r="AK1639" i="3"/>
  <c r="AO1639" i="3"/>
  <c r="BA1639" i="3"/>
  <c r="BE1639" i="3"/>
  <c r="X1639" i="3"/>
  <c r="AB1639" i="3"/>
  <c r="AZ1639" i="3"/>
  <c r="BH1639" i="3"/>
  <c r="Z1639" i="3"/>
  <c r="AD1639" i="3"/>
  <c r="AP1639" i="3"/>
  <c r="AT1639" i="3"/>
  <c r="BF1639" i="3"/>
  <c r="N1639" i="3"/>
  <c r="AM1639" i="3"/>
  <c r="AU1639" i="3"/>
  <c r="T1639" i="3"/>
  <c r="AF1639" i="3"/>
  <c r="BD1639" i="3"/>
  <c r="S1639" i="3"/>
  <c r="AQ1639" i="3"/>
  <c r="BC1639" i="3"/>
  <c r="W1640" i="3"/>
  <c r="AA1640" i="3"/>
  <c r="AM1640" i="3"/>
  <c r="AQ1640" i="3"/>
  <c r="BC1640" i="3"/>
  <c r="BG1640" i="3"/>
  <c r="U1640" i="3"/>
  <c r="Y1640" i="3"/>
  <c r="AO1640" i="3"/>
  <c r="AW1640" i="3"/>
  <c r="P1640" i="3"/>
  <c r="T1640" i="3"/>
  <c r="AF1640" i="3"/>
  <c r="AJ1640" i="3"/>
  <c r="AV1640" i="3"/>
  <c r="AZ1640" i="3"/>
  <c r="AG1640" i="3"/>
  <c r="AS1640" i="3"/>
  <c r="R1640" i="3"/>
  <c r="V1640" i="3"/>
  <c r="AH1640" i="3"/>
  <c r="AL1640" i="3"/>
  <c r="AX1640" i="3"/>
  <c r="BB1640" i="3"/>
  <c r="BD1637" i="3"/>
  <c r="AN1637" i="3"/>
  <c r="X1637" i="3"/>
  <c r="M1637" i="3"/>
  <c r="O1638" i="3"/>
  <c r="S1638" i="3"/>
  <c r="W1638" i="3"/>
  <c r="AA1638" i="3"/>
  <c r="AE1638" i="3"/>
  <c r="AI1638" i="3"/>
  <c r="AM1638" i="3"/>
  <c r="AQ1638" i="3"/>
  <c r="AU1638" i="3"/>
  <c r="AY1638" i="3"/>
  <c r="BC1638" i="3"/>
  <c r="BG1638" i="3"/>
  <c r="O1634" i="3"/>
  <c r="S1634" i="3"/>
  <c r="W1634" i="3"/>
  <c r="AA1634" i="3"/>
  <c r="AE1634" i="3"/>
  <c r="AI1634" i="3"/>
  <c r="AM1634" i="3"/>
  <c r="AQ1634" i="3"/>
  <c r="AU1634" i="3"/>
  <c r="AY1634" i="3"/>
  <c r="BC1634" i="3"/>
  <c r="BG1634" i="3"/>
  <c r="P1634" i="3"/>
  <c r="T1634" i="3"/>
  <c r="X1634" i="3"/>
  <c r="AB1634" i="3"/>
  <c r="AF1634" i="3"/>
  <c r="AJ1634" i="3"/>
  <c r="AN1634" i="3"/>
  <c r="AR1634" i="3"/>
  <c r="AV1634" i="3"/>
  <c r="AZ1634" i="3"/>
  <c r="BD1634" i="3"/>
  <c r="BH1634" i="3"/>
  <c r="M1634" i="3"/>
  <c r="Q1634" i="3"/>
  <c r="U1634" i="3"/>
  <c r="Y1634" i="3"/>
  <c r="AC1634" i="3"/>
  <c r="AG1634" i="3"/>
  <c r="AK1634" i="3"/>
  <c r="AO1634" i="3"/>
  <c r="AS1634" i="3"/>
  <c r="AW1634" i="3"/>
  <c r="BA1634" i="3"/>
  <c r="BE1634" i="3"/>
  <c r="BI1634" i="3"/>
  <c r="N1634" i="3"/>
  <c r="R1634" i="3"/>
  <c r="V1634" i="3"/>
  <c r="Z1634" i="3"/>
  <c r="AD1634" i="3"/>
  <c r="AH1634" i="3"/>
  <c r="AL1634" i="3"/>
  <c r="AP1634" i="3"/>
  <c r="AT1634" i="3"/>
  <c r="AX1634" i="3"/>
  <c r="BB1634" i="3"/>
  <c r="BF1634" i="3"/>
  <c r="O1630" i="3"/>
  <c r="S1630" i="3"/>
  <c r="AE1630" i="3"/>
  <c r="AI1630" i="3"/>
  <c r="AU1630" i="3"/>
  <c r="AY1630" i="3"/>
  <c r="P1630" i="3"/>
  <c r="T1630" i="3"/>
  <c r="AF1630" i="3"/>
  <c r="AJ1630" i="3"/>
  <c r="AV1630" i="3"/>
  <c r="AZ1630" i="3"/>
  <c r="M1630" i="3"/>
  <c r="Q1630" i="3"/>
  <c r="AC1630" i="3"/>
  <c r="AG1630" i="3"/>
  <c r="AS1630" i="3"/>
  <c r="AW1630" i="3"/>
  <c r="BI1630" i="3"/>
  <c r="N1630" i="3"/>
  <c r="Z1630" i="3"/>
  <c r="AD1630" i="3"/>
  <c r="AP1630" i="3"/>
  <c r="AT1630" i="3"/>
  <c r="BF1630" i="3"/>
  <c r="X1625" i="3"/>
  <c r="AN1625" i="3"/>
  <c r="BD1625" i="3"/>
  <c r="BI1638" i="3"/>
  <c r="BD1638" i="3"/>
  <c r="AX1638" i="3"/>
  <c r="AS1638" i="3"/>
  <c r="AN1638" i="3"/>
  <c r="AH1638" i="3"/>
  <c r="AC1638" i="3"/>
  <c r="X1638" i="3"/>
  <c r="R1638" i="3"/>
  <c r="M1638" i="3"/>
  <c r="AV1637" i="3"/>
  <c r="AF1637" i="3"/>
  <c r="L1636" i="3"/>
  <c r="K1636" i="3"/>
  <c r="P1628" i="3"/>
  <c r="X1628" i="3"/>
  <c r="AF1628" i="3"/>
  <c r="AN1628" i="3"/>
  <c r="AV1628" i="3"/>
  <c r="BD1628" i="3"/>
  <c r="R1628" i="3"/>
  <c r="Z1628" i="3"/>
  <c r="AH1628" i="3"/>
  <c r="AP1628" i="3"/>
  <c r="AX1628" i="3"/>
  <c r="BF1628" i="3"/>
  <c r="AN1627" i="3"/>
  <c r="AV1627" i="3"/>
  <c r="AH1627" i="3"/>
  <c r="AP1627" i="3"/>
  <c r="X1627" i="3"/>
  <c r="AJ1627" i="3"/>
  <c r="BH1627" i="3"/>
  <c r="AB1627" i="3"/>
  <c r="BB1627" i="3"/>
  <c r="BH1638" i="3"/>
  <c r="BB1638" i="3"/>
  <c r="AW1638" i="3"/>
  <c r="AR1638" i="3"/>
  <c r="AL1638" i="3"/>
  <c r="AG1638" i="3"/>
  <c r="AB1638" i="3"/>
  <c r="V1638" i="3"/>
  <c r="Q1638" i="3"/>
  <c r="N1637" i="3"/>
  <c r="R1637" i="3"/>
  <c r="V1637" i="3"/>
  <c r="Z1637" i="3"/>
  <c r="AD1637" i="3"/>
  <c r="AH1637" i="3"/>
  <c r="AL1637" i="3"/>
  <c r="AP1637" i="3"/>
  <c r="AT1637" i="3"/>
  <c r="AX1637" i="3"/>
  <c r="BB1637" i="3"/>
  <c r="BF1637" i="3"/>
  <c r="O1637" i="3"/>
  <c r="S1637" i="3"/>
  <c r="W1637" i="3"/>
  <c r="AA1637" i="3"/>
  <c r="AE1637" i="3"/>
  <c r="AI1637" i="3"/>
  <c r="AM1637" i="3"/>
  <c r="AQ1637" i="3"/>
  <c r="AU1637" i="3"/>
  <c r="AY1637" i="3"/>
  <c r="BC1637" i="3"/>
  <c r="BG1637" i="3"/>
  <c r="W1632" i="3"/>
  <c r="AA1632" i="3"/>
  <c r="AM1632" i="3"/>
  <c r="AQ1632" i="3"/>
  <c r="BC1632" i="3"/>
  <c r="BG1632" i="3"/>
  <c r="X1632" i="3"/>
  <c r="AB1632" i="3"/>
  <c r="AN1632" i="3"/>
  <c r="AR1632" i="3"/>
  <c r="BD1632" i="3"/>
  <c r="BH1632" i="3"/>
  <c r="U1632" i="3"/>
  <c r="Y1632" i="3"/>
  <c r="AK1632" i="3"/>
  <c r="AO1632" i="3"/>
  <c r="BA1632" i="3"/>
  <c r="BE1632" i="3"/>
  <c r="R1632" i="3"/>
  <c r="V1632" i="3"/>
  <c r="AH1632" i="3"/>
  <c r="AL1632" i="3"/>
  <c r="AX1632" i="3"/>
  <c r="BB1632" i="3"/>
  <c r="AB1625" i="3"/>
  <c r="O1628" i="3"/>
  <c r="S1628" i="3"/>
  <c r="W1628" i="3"/>
  <c r="AA1628" i="3"/>
  <c r="AE1628" i="3"/>
  <c r="AI1628" i="3"/>
  <c r="AM1628" i="3"/>
  <c r="AQ1628" i="3"/>
  <c r="AU1628" i="3"/>
  <c r="AY1628" i="3"/>
  <c r="BC1628" i="3"/>
  <c r="BG1628" i="3"/>
  <c r="M1628" i="3"/>
  <c r="Q1628" i="3"/>
  <c r="U1628" i="3"/>
  <c r="Y1628" i="3"/>
  <c r="AC1628" i="3"/>
  <c r="AG1628" i="3"/>
  <c r="AK1628" i="3"/>
  <c r="AO1628" i="3"/>
  <c r="AS1628" i="3"/>
  <c r="AW1628" i="3"/>
  <c r="BA1628" i="3"/>
  <c r="BE1628" i="3"/>
  <c r="BI1628" i="3"/>
  <c r="BH1625" i="3"/>
  <c r="AR1625" i="3"/>
  <c r="AT1624" i="3"/>
  <c r="AD1624" i="3"/>
  <c r="R1620" i="3"/>
  <c r="V1620" i="3"/>
  <c r="AH1620" i="3"/>
  <c r="AL1620" i="3"/>
  <c r="AX1620" i="3"/>
  <c r="BB1620" i="3"/>
  <c r="S1620" i="3"/>
  <c r="W1620" i="3"/>
  <c r="AI1620" i="3"/>
  <c r="AM1620" i="3"/>
  <c r="AU1620" i="3"/>
  <c r="AY1620" i="3"/>
  <c r="BC1620" i="3"/>
  <c r="P1620" i="3"/>
  <c r="T1620" i="3"/>
  <c r="X1620" i="3"/>
  <c r="AF1620" i="3"/>
  <c r="AJ1620" i="3"/>
  <c r="AN1620" i="3"/>
  <c r="AV1620" i="3"/>
  <c r="AZ1620" i="3"/>
  <c r="BD1620" i="3"/>
  <c r="M1620" i="3"/>
  <c r="Q1620" i="3"/>
  <c r="U1620" i="3"/>
  <c r="AC1620" i="3"/>
  <c r="AG1620" i="3"/>
  <c r="AK1620" i="3"/>
  <c r="AO1620" i="3"/>
  <c r="AS1620" i="3"/>
  <c r="AW1620" i="3"/>
  <c r="BA1620" i="3"/>
  <c r="BE1620" i="3"/>
  <c r="BI1620" i="3"/>
  <c r="P1619" i="3"/>
  <c r="T1619" i="3"/>
  <c r="X1619" i="3"/>
  <c r="AB1619" i="3"/>
  <c r="AF1619" i="3"/>
  <c r="AJ1619" i="3"/>
  <c r="AN1619" i="3"/>
  <c r="AR1619" i="3"/>
  <c r="AV1619" i="3"/>
  <c r="AZ1619" i="3"/>
  <c r="BD1619" i="3"/>
  <c r="BH1619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O1619" i="3"/>
  <c r="S1619" i="3"/>
  <c r="W1619" i="3"/>
  <c r="AA1619" i="3"/>
  <c r="AE1619" i="3"/>
  <c r="AI1619" i="3"/>
  <c r="AM1619" i="3"/>
  <c r="AQ1619" i="3"/>
  <c r="AU1619" i="3"/>
  <c r="AY1619" i="3"/>
  <c r="BC1619" i="3"/>
  <c r="BG1619" i="3"/>
  <c r="BG1635" i="3"/>
  <c r="BC1635" i="3"/>
  <c r="AY1635" i="3"/>
  <c r="AU1635" i="3"/>
  <c r="AQ1635" i="3"/>
  <c r="AM1635" i="3"/>
  <c r="AI1635" i="3"/>
  <c r="AE1635" i="3"/>
  <c r="AA1635" i="3"/>
  <c r="W1635" i="3"/>
  <c r="S1635" i="3"/>
  <c r="O1635" i="3"/>
  <c r="BG1633" i="3"/>
  <c r="BC1633" i="3"/>
  <c r="AY1633" i="3"/>
  <c r="AU1633" i="3"/>
  <c r="AQ1633" i="3"/>
  <c r="AM1633" i="3"/>
  <c r="AI1633" i="3"/>
  <c r="AE1633" i="3"/>
  <c r="AA1633" i="3"/>
  <c r="W1633" i="3"/>
  <c r="S1633" i="3"/>
  <c r="BG1631" i="3"/>
  <c r="BC1631" i="3"/>
  <c r="AY1631" i="3"/>
  <c r="AU1631" i="3"/>
  <c r="AQ1631" i="3"/>
  <c r="AM1631" i="3"/>
  <c r="AI1631" i="3"/>
  <c r="AE1631" i="3"/>
  <c r="AA1631" i="3"/>
  <c r="W1631" i="3"/>
  <c r="S1631" i="3"/>
  <c r="O1631" i="3"/>
  <c r="BG1629" i="3"/>
  <c r="BC1629" i="3"/>
  <c r="AY1629" i="3"/>
  <c r="AU1629" i="3"/>
  <c r="AQ1629" i="3"/>
  <c r="AM1629" i="3"/>
  <c r="AI1629" i="3"/>
  <c r="AE1629" i="3"/>
  <c r="AA1629" i="3"/>
  <c r="W1629" i="3"/>
  <c r="S1629" i="3"/>
  <c r="O1629" i="3"/>
  <c r="W1626" i="3"/>
  <c r="AM1626" i="3"/>
  <c r="BC1626" i="3"/>
  <c r="X1626" i="3"/>
  <c r="AN1626" i="3"/>
  <c r="BD1626" i="3"/>
  <c r="U1626" i="3"/>
  <c r="AK1626" i="3"/>
  <c r="BA1626" i="3"/>
  <c r="M1625" i="3"/>
  <c r="Q1625" i="3"/>
  <c r="U1625" i="3"/>
  <c r="Y1625" i="3"/>
  <c r="AC1625" i="3"/>
  <c r="AG1625" i="3"/>
  <c r="AK1625" i="3"/>
  <c r="AO1625" i="3"/>
  <c r="AS1625" i="3"/>
  <c r="AW1625" i="3"/>
  <c r="BA1625" i="3"/>
  <c r="BE1625" i="3"/>
  <c r="BI1625" i="3"/>
  <c r="N1625" i="3"/>
  <c r="R1625" i="3"/>
  <c r="V1625" i="3"/>
  <c r="Z1625" i="3"/>
  <c r="AD1625" i="3"/>
  <c r="AH1625" i="3"/>
  <c r="AL1625" i="3"/>
  <c r="AP1625" i="3"/>
  <c r="AT1625" i="3"/>
  <c r="AX1625" i="3"/>
  <c r="BB1625" i="3"/>
  <c r="BF1625" i="3"/>
  <c r="O1625" i="3"/>
  <c r="S1625" i="3"/>
  <c r="W1625" i="3"/>
  <c r="AA1625" i="3"/>
  <c r="AE1625" i="3"/>
  <c r="AI1625" i="3"/>
  <c r="AM1625" i="3"/>
  <c r="AQ1625" i="3"/>
  <c r="AU1625" i="3"/>
  <c r="AY1625" i="3"/>
  <c r="BC1625" i="3"/>
  <c r="BG1625" i="3"/>
  <c r="O1624" i="3"/>
  <c r="S1624" i="3"/>
  <c r="W1624" i="3"/>
  <c r="AA1624" i="3"/>
  <c r="AE1624" i="3"/>
  <c r="AI1624" i="3"/>
  <c r="AM1624" i="3"/>
  <c r="AQ1624" i="3"/>
  <c r="AU1624" i="3"/>
  <c r="AY1624" i="3"/>
  <c r="BC1624" i="3"/>
  <c r="BG1624" i="3"/>
  <c r="P1624" i="3"/>
  <c r="T1624" i="3"/>
  <c r="X1624" i="3"/>
  <c r="AB1624" i="3"/>
  <c r="AF1624" i="3"/>
  <c r="AJ1624" i="3"/>
  <c r="AN1624" i="3"/>
  <c r="AR1624" i="3"/>
  <c r="AV1624" i="3"/>
  <c r="AZ1624" i="3"/>
  <c r="BD1624" i="3"/>
  <c r="BH1624" i="3"/>
  <c r="M1624" i="3"/>
  <c r="Q1624" i="3"/>
  <c r="U1624" i="3"/>
  <c r="Y1624" i="3"/>
  <c r="AC1624" i="3"/>
  <c r="AG1624" i="3"/>
  <c r="AK1624" i="3"/>
  <c r="AO1624" i="3"/>
  <c r="AS1624" i="3"/>
  <c r="AW1624" i="3"/>
  <c r="BA1624" i="3"/>
  <c r="BE1624" i="3"/>
  <c r="BI1624" i="3"/>
  <c r="P1623" i="3"/>
  <c r="T1623" i="3"/>
  <c r="X1623" i="3"/>
  <c r="AB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O1623" i="3"/>
  <c r="S1623" i="3"/>
  <c r="W1623" i="3"/>
  <c r="AA1623" i="3"/>
  <c r="AE1623" i="3"/>
  <c r="AI1623" i="3"/>
  <c r="AM1623" i="3"/>
  <c r="AQ1623" i="3"/>
  <c r="AU1623" i="3"/>
  <c r="AY1623" i="3"/>
  <c r="BC1623" i="3"/>
  <c r="BG1623" i="3"/>
  <c r="BF1635" i="3"/>
  <c r="BB1635" i="3"/>
  <c r="AX1635" i="3"/>
  <c r="AT1635" i="3"/>
  <c r="AP1635" i="3"/>
  <c r="AL1635" i="3"/>
  <c r="AH1635" i="3"/>
  <c r="AD1635" i="3"/>
  <c r="Z1635" i="3"/>
  <c r="V1635" i="3"/>
  <c r="R1635" i="3"/>
  <c r="BF1633" i="3"/>
  <c r="BB1633" i="3"/>
  <c r="AX1633" i="3"/>
  <c r="AT1633" i="3"/>
  <c r="AP1633" i="3"/>
  <c r="AL1633" i="3"/>
  <c r="AH1633" i="3"/>
  <c r="AD1633" i="3"/>
  <c r="Z1633" i="3"/>
  <c r="V1633" i="3"/>
  <c r="R1633" i="3"/>
  <c r="N1633" i="3"/>
  <c r="BF1631" i="3"/>
  <c r="BB1631" i="3"/>
  <c r="AX1631" i="3"/>
  <c r="AT1631" i="3"/>
  <c r="AP1631" i="3"/>
  <c r="AL1631" i="3"/>
  <c r="AH1631" i="3"/>
  <c r="AD1631" i="3"/>
  <c r="Z1631" i="3"/>
  <c r="V1631" i="3"/>
  <c r="R1631" i="3"/>
  <c r="BF1629" i="3"/>
  <c r="BB1629" i="3"/>
  <c r="AX1629" i="3"/>
  <c r="AT1629" i="3"/>
  <c r="AP1629" i="3"/>
  <c r="AL1629" i="3"/>
  <c r="AH1629" i="3"/>
  <c r="Z1629" i="3"/>
  <c r="V1629" i="3"/>
  <c r="R1629" i="3"/>
  <c r="N1629" i="3"/>
  <c r="BB1628" i="3"/>
  <c r="AT1628" i="3"/>
  <c r="AL1628" i="3"/>
  <c r="AD1628" i="3"/>
  <c r="V1628" i="3"/>
  <c r="N1628" i="3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N1627" i="3"/>
  <c r="R1627" i="3"/>
  <c r="V1627" i="3"/>
  <c r="Z1627" i="3"/>
  <c r="AD1627" i="3"/>
  <c r="O1627" i="3"/>
  <c r="S1627" i="3"/>
  <c r="W1627" i="3"/>
  <c r="AA1627" i="3"/>
  <c r="AE1627" i="3"/>
  <c r="AI1627" i="3"/>
  <c r="AM1627" i="3"/>
  <c r="AQ1627" i="3"/>
  <c r="AU1627" i="3"/>
  <c r="AY1627" i="3"/>
  <c r="BC1627" i="3"/>
  <c r="BG1627" i="3"/>
  <c r="AL1626" i="3"/>
  <c r="AZ1625" i="3"/>
  <c r="AJ1625" i="3"/>
  <c r="T1625" i="3"/>
  <c r="BB1624" i="3"/>
  <c r="AL1624" i="3"/>
  <c r="V1624" i="3"/>
  <c r="P1621" i="3"/>
  <c r="T1621" i="3"/>
  <c r="X1621" i="3"/>
  <c r="AB1621" i="3"/>
  <c r="AF1621" i="3"/>
  <c r="AJ1621" i="3"/>
  <c r="AN1621" i="3"/>
  <c r="AR1621" i="3"/>
  <c r="AV1621" i="3"/>
  <c r="AZ1621" i="3"/>
  <c r="BD1621" i="3"/>
  <c r="BH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V1621" i="3"/>
  <c r="Z1621" i="3"/>
  <c r="AD1621" i="3"/>
  <c r="AH1621" i="3"/>
  <c r="AL1621" i="3"/>
  <c r="AP1621" i="3"/>
  <c r="AT1621" i="3"/>
  <c r="AX1621" i="3"/>
  <c r="BB1621" i="3"/>
  <c r="BF1621" i="3"/>
  <c r="O1621" i="3"/>
  <c r="S1621" i="3"/>
  <c r="W1621" i="3"/>
  <c r="AA1621" i="3"/>
  <c r="AE1621" i="3"/>
  <c r="AI1621" i="3"/>
  <c r="AM1621" i="3"/>
  <c r="AQ1621" i="3"/>
  <c r="AU1621" i="3"/>
  <c r="AY1621" i="3"/>
  <c r="BC1621" i="3"/>
  <c r="BG1621" i="3"/>
  <c r="P1618" i="3"/>
  <c r="T1618" i="3"/>
  <c r="X1618" i="3"/>
  <c r="AB1618" i="3"/>
  <c r="AF1618" i="3"/>
  <c r="AJ1618" i="3"/>
  <c r="AN1618" i="3"/>
  <c r="AR1618" i="3"/>
  <c r="N1618" i="3"/>
  <c r="S1618" i="3"/>
  <c r="Y1618" i="3"/>
  <c r="AD1618" i="3"/>
  <c r="AI1618" i="3"/>
  <c r="AO1618" i="3"/>
  <c r="AT1618" i="3"/>
  <c r="AX1618" i="3"/>
  <c r="BB1618" i="3"/>
  <c r="BF1618" i="3"/>
  <c r="O1618" i="3"/>
  <c r="U1618" i="3"/>
  <c r="Z1618" i="3"/>
  <c r="AE1618" i="3"/>
  <c r="AK1618" i="3"/>
  <c r="AP1618" i="3"/>
  <c r="AU1618" i="3"/>
  <c r="AY1618" i="3"/>
  <c r="BC1618" i="3"/>
  <c r="BG1618" i="3"/>
  <c r="Q1618" i="3"/>
  <c r="V1618" i="3"/>
  <c r="AA1618" i="3"/>
  <c r="AG1618" i="3"/>
  <c r="AL1618" i="3"/>
  <c r="AQ1618" i="3"/>
  <c r="AV1618" i="3"/>
  <c r="AZ1618" i="3"/>
  <c r="BD1618" i="3"/>
  <c r="BH1618" i="3"/>
  <c r="M1618" i="3"/>
  <c r="R1618" i="3"/>
  <c r="W1618" i="3"/>
  <c r="AC1618" i="3"/>
  <c r="AH1618" i="3"/>
  <c r="AM1618" i="3"/>
  <c r="AS1618" i="3"/>
  <c r="AW1618" i="3"/>
  <c r="BA1618" i="3"/>
  <c r="BE1618" i="3"/>
  <c r="BI1618" i="3"/>
  <c r="BI1637" i="3"/>
  <c r="BE1637" i="3"/>
  <c r="BA1637" i="3"/>
  <c r="AW1637" i="3"/>
  <c r="AS1637" i="3"/>
  <c r="AO1637" i="3"/>
  <c r="AK1637" i="3"/>
  <c r="AG1637" i="3"/>
  <c r="AC1637" i="3"/>
  <c r="Y1637" i="3"/>
  <c r="U1637" i="3"/>
  <c r="Q1637" i="3"/>
  <c r="BI1635" i="3"/>
  <c r="BE1635" i="3"/>
  <c r="BA1635" i="3"/>
  <c r="AW1635" i="3"/>
  <c r="AS1635" i="3"/>
  <c r="AO1635" i="3"/>
  <c r="AK1635" i="3"/>
  <c r="AG1635" i="3"/>
  <c r="AC1635" i="3"/>
  <c r="Y1635" i="3"/>
  <c r="U1635" i="3"/>
  <c r="Q1635" i="3"/>
  <c r="BI1633" i="3"/>
  <c r="BE1633" i="3"/>
  <c r="BA1633" i="3"/>
  <c r="AW1633" i="3"/>
  <c r="AS1633" i="3"/>
  <c r="AO1633" i="3"/>
  <c r="AK1633" i="3"/>
  <c r="AG1633" i="3"/>
  <c r="AC1633" i="3"/>
  <c r="Y1633" i="3"/>
  <c r="U1633" i="3"/>
  <c r="Q1633" i="3"/>
  <c r="BI1631" i="3"/>
  <c r="BE1631" i="3"/>
  <c r="BA1631" i="3"/>
  <c r="AW1631" i="3"/>
  <c r="AS1631" i="3"/>
  <c r="AO1631" i="3"/>
  <c r="AK1631" i="3"/>
  <c r="AG1631" i="3"/>
  <c r="AC1631" i="3"/>
  <c r="Y1631" i="3"/>
  <c r="U1631" i="3"/>
  <c r="Q1631" i="3"/>
  <c r="BI1629" i="3"/>
  <c r="BE1629" i="3"/>
  <c r="BA1629" i="3"/>
  <c r="AW1629" i="3"/>
  <c r="AS1629" i="3"/>
  <c r="AO1629" i="3"/>
  <c r="AK1629" i="3"/>
  <c r="AG1629" i="3"/>
  <c r="AC1629" i="3"/>
  <c r="Y1629" i="3"/>
  <c r="U1629" i="3"/>
  <c r="Q1629" i="3"/>
  <c r="BH1628" i="3"/>
  <c r="AZ1628" i="3"/>
  <c r="AR1628" i="3"/>
  <c r="AJ1628" i="3"/>
  <c r="AB1628" i="3"/>
  <c r="T1628" i="3"/>
  <c r="AX1626" i="3"/>
  <c r="AV1625" i="3"/>
  <c r="AF1625" i="3"/>
  <c r="P1625" i="3"/>
  <c r="AX1624" i="3"/>
  <c r="AH1624" i="3"/>
  <c r="R1624" i="3"/>
  <c r="AV1623" i="3"/>
  <c r="AF1623" i="3"/>
  <c r="N1622" i="3"/>
  <c r="R1622" i="3"/>
  <c r="V1622" i="3"/>
  <c r="Z1622" i="3"/>
  <c r="AD1622" i="3"/>
  <c r="AH1622" i="3"/>
  <c r="AL1622" i="3"/>
  <c r="AP1622" i="3"/>
  <c r="AT1622" i="3"/>
  <c r="AX1622" i="3"/>
  <c r="BB1622" i="3"/>
  <c r="BF1622" i="3"/>
  <c r="O1622" i="3"/>
  <c r="S1622" i="3"/>
  <c r="W1622" i="3"/>
  <c r="AA1622" i="3"/>
  <c r="AE1622" i="3"/>
  <c r="AI1622" i="3"/>
  <c r="AM1622" i="3"/>
  <c r="AQ1622" i="3"/>
  <c r="AU1622" i="3"/>
  <c r="AY1622" i="3"/>
  <c r="BC1622" i="3"/>
  <c r="BG1622" i="3"/>
  <c r="P1622" i="3"/>
  <c r="T1622" i="3"/>
  <c r="X1622" i="3"/>
  <c r="AB1622" i="3"/>
  <c r="AF1622" i="3"/>
  <c r="AJ1622" i="3"/>
  <c r="AN1622" i="3"/>
  <c r="AR1622" i="3"/>
  <c r="AV1622" i="3"/>
  <c r="AZ1622" i="3"/>
  <c r="BD1622" i="3"/>
  <c r="BH1622" i="3"/>
  <c r="M1622" i="3"/>
  <c r="Q1622" i="3"/>
  <c r="U1622" i="3"/>
  <c r="Y1622" i="3"/>
  <c r="AC1622" i="3"/>
  <c r="AG1622" i="3"/>
  <c r="AK1622" i="3"/>
  <c r="AO1622" i="3"/>
  <c r="AS1622" i="3"/>
  <c r="AW1622" i="3"/>
  <c r="BA1622" i="3"/>
  <c r="BE1622" i="3"/>
  <c r="BI1622" i="3"/>
  <c r="BE1617" i="3"/>
  <c r="AW1617" i="3"/>
  <c r="AO1617" i="3"/>
  <c r="AG1617" i="3"/>
  <c r="Y1617" i="3"/>
  <c r="Q1617" i="3"/>
  <c r="BI1616" i="3"/>
  <c r="BA1616" i="3"/>
  <c r="AS1616" i="3"/>
  <c r="AK1616" i="3"/>
  <c r="AC1616" i="3"/>
  <c r="U1616" i="3"/>
  <c r="BE1615" i="3"/>
  <c r="AQ1615" i="3"/>
  <c r="P1615" i="3"/>
  <c r="T1615" i="3"/>
  <c r="X1615" i="3"/>
  <c r="AB1615" i="3"/>
  <c r="AF1615" i="3"/>
  <c r="AJ1615" i="3"/>
  <c r="AN1615" i="3"/>
  <c r="AR1615" i="3"/>
  <c r="AV1615" i="3"/>
  <c r="AZ1615" i="3"/>
  <c r="BD1615" i="3"/>
  <c r="BH1615" i="3"/>
  <c r="M1615" i="3"/>
  <c r="Q1615" i="3"/>
  <c r="U1615" i="3"/>
  <c r="Y1615" i="3"/>
  <c r="AC1615" i="3"/>
  <c r="AG1615" i="3"/>
  <c r="AK1615" i="3"/>
  <c r="AO1615" i="3"/>
  <c r="AS1615" i="3"/>
  <c r="AW1615" i="3"/>
  <c r="BA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P1614" i="3"/>
  <c r="T1614" i="3"/>
  <c r="X1614" i="3"/>
  <c r="AB1614" i="3"/>
  <c r="AF1614" i="3"/>
  <c r="AJ1614" i="3"/>
  <c r="AN1614" i="3"/>
  <c r="O1614" i="3"/>
  <c r="U1614" i="3"/>
  <c r="Z1614" i="3"/>
  <c r="AE1614" i="3"/>
  <c r="AK1614" i="3"/>
  <c r="AP1614" i="3"/>
  <c r="AT1614" i="3"/>
  <c r="AX1614" i="3"/>
  <c r="BB1614" i="3"/>
  <c r="BF1614" i="3"/>
  <c r="Q1614" i="3"/>
  <c r="W1614" i="3"/>
  <c r="AD1614" i="3"/>
  <c r="AL1614" i="3"/>
  <c r="AR1614" i="3"/>
  <c r="AW1614" i="3"/>
  <c r="BC1614" i="3"/>
  <c r="BH1614" i="3"/>
  <c r="R1614" i="3"/>
  <c r="Y1614" i="3"/>
  <c r="AG1614" i="3"/>
  <c r="AM1614" i="3"/>
  <c r="AS1614" i="3"/>
  <c r="AY1614" i="3"/>
  <c r="BD1614" i="3"/>
  <c r="BI1614" i="3"/>
  <c r="M1614" i="3"/>
  <c r="S1614" i="3"/>
  <c r="AA1614" i="3"/>
  <c r="AH1614" i="3"/>
  <c r="AO1614" i="3"/>
  <c r="AU1614" i="3"/>
  <c r="AZ1614" i="3"/>
  <c r="BE1614" i="3"/>
  <c r="N1614" i="3"/>
  <c r="V1614" i="3"/>
  <c r="AC1614" i="3"/>
  <c r="AI1614" i="3"/>
  <c r="AQ1614" i="3"/>
  <c r="AV1614" i="3"/>
  <c r="BA1614" i="3"/>
  <c r="BG1614" i="3"/>
  <c r="BC1617" i="3"/>
  <c r="AU1617" i="3"/>
  <c r="AM1617" i="3"/>
  <c r="AE1617" i="3"/>
  <c r="W1617" i="3"/>
  <c r="O1617" i="3"/>
  <c r="BG1616" i="3"/>
  <c r="AY1616" i="3"/>
  <c r="AQ1616" i="3"/>
  <c r="AI1616" i="3"/>
  <c r="AA1616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P1612" i="3"/>
  <c r="T1612" i="3"/>
  <c r="X1612" i="3"/>
  <c r="AB1612" i="3"/>
  <c r="AF1612" i="3"/>
  <c r="AJ1612" i="3"/>
  <c r="AN1612" i="3"/>
  <c r="AR1612" i="3"/>
  <c r="AV1612" i="3"/>
  <c r="AZ1612" i="3"/>
  <c r="BD1612" i="3"/>
  <c r="BH1612" i="3"/>
  <c r="O1612" i="3"/>
  <c r="U1612" i="3"/>
  <c r="Z1612" i="3"/>
  <c r="AE1612" i="3"/>
  <c r="AK1612" i="3"/>
  <c r="AP1612" i="3"/>
  <c r="AU1612" i="3"/>
  <c r="BA1612" i="3"/>
  <c r="BF1612" i="3"/>
  <c r="Q1612" i="3"/>
  <c r="W1612" i="3"/>
  <c r="AD1612" i="3"/>
  <c r="AL1612" i="3"/>
  <c r="AS1612" i="3"/>
  <c r="AY1612" i="3"/>
  <c r="BG1612" i="3"/>
  <c r="R1612" i="3"/>
  <c r="Y1612" i="3"/>
  <c r="AG1612" i="3"/>
  <c r="AM1612" i="3"/>
  <c r="AT1612" i="3"/>
  <c r="BB1612" i="3"/>
  <c r="BI1612" i="3"/>
  <c r="M1612" i="3"/>
  <c r="S1612" i="3"/>
  <c r="AA1612" i="3"/>
  <c r="AH1612" i="3"/>
  <c r="AO1612" i="3"/>
  <c r="AW1612" i="3"/>
  <c r="BC1612" i="3"/>
  <c r="N1612" i="3"/>
  <c r="V1612" i="3"/>
  <c r="AC1612" i="3"/>
  <c r="AI1612" i="3"/>
  <c r="AQ1612" i="3"/>
  <c r="AX1612" i="3"/>
  <c r="BE1612" i="3"/>
  <c r="BI1617" i="3"/>
  <c r="BA1617" i="3"/>
  <c r="AS1617" i="3"/>
  <c r="AK1617" i="3"/>
  <c r="AC1617" i="3"/>
  <c r="U1617" i="3"/>
  <c r="BE1616" i="3"/>
  <c r="AW1616" i="3"/>
  <c r="AO1616" i="3"/>
  <c r="AG1616" i="3"/>
  <c r="Y1616" i="3"/>
  <c r="Q1616" i="3"/>
  <c r="P1617" i="3"/>
  <c r="T1617" i="3"/>
  <c r="X1617" i="3"/>
  <c r="AB1617" i="3"/>
  <c r="AF1617" i="3"/>
  <c r="AJ1617" i="3"/>
  <c r="AN1617" i="3"/>
  <c r="AR1617" i="3"/>
  <c r="AV1617" i="3"/>
  <c r="AZ1617" i="3"/>
  <c r="BD1617" i="3"/>
  <c r="BH1617" i="3"/>
  <c r="N1617" i="3"/>
  <c r="R1617" i="3"/>
  <c r="V1617" i="3"/>
  <c r="Z1617" i="3"/>
  <c r="AD1617" i="3"/>
  <c r="AH1617" i="3"/>
  <c r="AL1617" i="3"/>
  <c r="AP1617" i="3"/>
  <c r="AT1617" i="3"/>
  <c r="AX1617" i="3"/>
  <c r="BB1617" i="3"/>
  <c r="BF1617" i="3"/>
  <c r="Q1613" i="3"/>
  <c r="X1613" i="3"/>
  <c r="AF1613" i="3"/>
  <c r="AM1613" i="3"/>
  <c r="AS1613" i="3"/>
  <c r="BA1613" i="3"/>
  <c r="BH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O1613" i="3"/>
  <c r="T1613" i="3"/>
  <c r="Y1613" i="3"/>
  <c r="AE1613" i="3"/>
  <c r="AJ1613" i="3"/>
  <c r="AO1613" i="3"/>
  <c r="AU1613" i="3"/>
  <c r="AZ1613" i="3"/>
  <c r="BE1613" i="3"/>
  <c r="P1609" i="3"/>
  <c r="U1609" i="3"/>
  <c r="AA1609" i="3"/>
  <c r="AF1609" i="3"/>
  <c r="AK1609" i="3"/>
  <c r="AQ1609" i="3"/>
  <c r="AV1609" i="3"/>
  <c r="BA1609" i="3"/>
  <c r="BG1609" i="3"/>
  <c r="BG1613" i="3"/>
  <c r="AY1613" i="3"/>
  <c r="AR1613" i="3"/>
  <c r="AK1613" i="3"/>
  <c r="AC1613" i="3"/>
  <c r="W1613" i="3"/>
  <c r="P1613" i="3"/>
  <c r="BG1611" i="3"/>
  <c r="AY1611" i="3"/>
  <c r="AR1611" i="3"/>
  <c r="AK1611" i="3"/>
  <c r="AA1611" i="3"/>
  <c r="AW1609" i="3"/>
  <c r="AB1609" i="3"/>
  <c r="BD1613" i="3"/>
  <c r="AW1613" i="3"/>
  <c r="AQ1613" i="3"/>
  <c r="AI1613" i="3"/>
  <c r="AB1613" i="3"/>
  <c r="U1613" i="3"/>
  <c r="M1613" i="3"/>
  <c r="AR1609" i="3"/>
  <c r="W1609" i="3"/>
  <c r="M1603" i="3"/>
  <c r="Q1603" i="3"/>
  <c r="U1603" i="3"/>
  <c r="Y1603" i="3"/>
  <c r="AC1603" i="3"/>
  <c r="AG1603" i="3"/>
  <c r="AK1603" i="3"/>
  <c r="AO1603" i="3"/>
  <c r="AS1603" i="3"/>
  <c r="AW1603" i="3"/>
  <c r="BA1603" i="3"/>
  <c r="BE1603" i="3"/>
  <c r="BI1603" i="3"/>
  <c r="P1603" i="3"/>
  <c r="V1603" i="3"/>
  <c r="AA1603" i="3"/>
  <c r="AF1603" i="3"/>
  <c r="AL1603" i="3"/>
  <c r="AQ1603" i="3"/>
  <c r="AV1603" i="3"/>
  <c r="BB1603" i="3"/>
  <c r="BG1603" i="3"/>
  <c r="R1603" i="3"/>
  <c r="X1603" i="3"/>
  <c r="AE1603" i="3"/>
  <c r="AM1603" i="3"/>
  <c r="AT1603" i="3"/>
  <c r="AZ1603" i="3"/>
  <c r="BH1603" i="3"/>
  <c r="S1603" i="3"/>
  <c r="Z1603" i="3"/>
  <c r="AH1603" i="3"/>
  <c r="AN1603" i="3"/>
  <c r="AU1603" i="3"/>
  <c r="BC1603" i="3"/>
  <c r="N1603" i="3"/>
  <c r="T1603" i="3"/>
  <c r="AB1603" i="3"/>
  <c r="AI1603" i="3"/>
  <c r="AP1603" i="3"/>
  <c r="AX1603" i="3"/>
  <c r="BD1603" i="3"/>
  <c r="O1603" i="3"/>
  <c r="W1603" i="3"/>
  <c r="AD1603" i="3"/>
  <c r="AJ1603" i="3"/>
  <c r="AR1603" i="3"/>
  <c r="AY1603" i="3"/>
  <c r="BF1603" i="3"/>
  <c r="BI1613" i="3"/>
  <c r="BC1613" i="3"/>
  <c r="AV1613" i="3"/>
  <c r="AN1613" i="3"/>
  <c r="AG1613" i="3"/>
  <c r="AA1613" i="3"/>
  <c r="S1613" i="3"/>
  <c r="BI1611" i="3"/>
  <c r="BC1611" i="3"/>
  <c r="AV1611" i="3"/>
  <c r="AN1611" i="3"/>
  <c r="AF1611" i="3"/>
  <c r="N1611" i="3"/>
  <c r="R1611" i="3"/>
  <c r="V1611" i="3"/>
  <c r="Z1611" i="3"/>
  <c r="AD1611" i="3"/>
  <c r="AH1611" i="3"/>
  <c r="AL1611" i="3"/>
  <c r="AP1611" i="3"/>
  <c r="AT1611" i="3"/>
  <c r="AX1611" i="3"/>
  <c r="BB1611" i="3"/>
  <c r="BF1611" i="3"/>
  <c r="M1611" i="3"/>
  <c r="S1611" i="3"/>
  <c r="X1611" i="3"/>
  <c r="AC1611" i="3"/>
  <c r="AI1611" i="3"/>
  <c r="O1611" i="3"/>
  <c r="T1611" i="3"/>
  <c r="Y1611" i="3"/>
  <c r="AE1611" i="3"/>
  <c r="AJ1611" i="3"/>
  <c r="AO1611" i="3"/>
  <c r="AU1611" i="3"/>
  <c r="AZ1611" i="3"/>
  <c r="BE1611" i="3"/>
  <c r="BH1609" i="3"/>
  <c r="AM1609" i="3"/>
  <c r="Q1609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N1602" i="3"/>
  <c r="R1602" i="3"/>
  <c r="V1602" i="3"/>
  <c r="Z1602" i="3"/>
  <c r="AD1602" i="3"/>
  <c r="AH1602" i="3"/>
  <c r="AL1602" i="3"/>
  <c r="AP1602" i="3"/>
  <c r="AT1602" i="3"/>
  <c r="AX1602" i="3"/>
  <c r="BB1602" i="3"/>
  <c r="BF1602" i="3"/>
  <c r="Q1602" i="3"/>
  <c r="Y1602" i="3"/>
  <c r="AG1602" i="3"/>
  <c r="AO1602" i="3"/>
  <c r="AW1602" i="3"/>
  <c r="BE1602" i="3"/>
  <c r="O1602" i="3"/>
  <c r="AA1602" i="3"/>
  <c r="AK1602" i="3"/>
  <c r="AU1602" i="3"/>
  <c r="BG1602" i="3"/>
  <c r="P1610" i="3"/>
  <c r="T1610" i="3"/>
  <c r="X1610" i="3"/>
  <c r="AB1610" i="3"/>
  <c r="AF1610" i="3"/>
  <c r="AJ1610" i="3"/>
  <c r="AN1610" i="3"/>
  <c r="AR1610" i="3"/>
  <c r="AV1610" i="3"/>
  <c r="AZ1610" i="3"/>
  <c r="BD1610" i="3"/>
  <c r="BH1610" i="3"/>
  <c r="N1609" i="3"/>
  <c r="R1609" i="3"/>
  <c r="V1609" i="3"/>
  <c r="Z1609" i="3"/>
  <c r="AD1609" i="3"/>
  <c r="AH1609" i="3"/>
  <c r="AL1609" i="3"/>
  <c r="AP1609" i="3"/>
  <c r="AT1609" i="3"/>
  <c r="AX1609" i="3"/>
  <c r="BB1609" i="3"/>
  <c r="BF1609" i="3"/>
  <c r="P1608" i="3"/>
  <c r="T1608" i="3"/>
  <c r="X1608" i="3"/>
  <c r="AB1608" i="3"/>
  <c r="AF1608" i="3"/>
  <c r="AJ1608" i="3"/>
  <c r="AN1608" i="3"/>
  <c r="AR1608" i="3"/>
  <c r="AV1608" i="3"/>
  <c r="AZ1608" i="3"/>
  <c r="BD1608" i="3"/>
  <c r="BH1608" i="3"/>
  <c r="BG1607" i="3"/>
  <c r="BA1607" i="3"/>
  <c r="AV1607" i="3"/>
  <c r="AQ1607" i="3"/>
  <c r="AK1607" i="3"/>
  <c r="AF1607" i="3"/>
  <c r="AA1607" i="3"/>
  <c r="U1607" i="3"/>
  <c r="N1607" i="3"/>
  <c r="R1607" i="3"/>
  <c r="V1607" i="3"/>
  <c r="Z1607" i="3"/>
  <c r="AD1607" i="3"/>
  <c r="AH1607" i="3"/>
  <c r="AL1607" i="3"/>
  <c r="AP1607" i="3"/>
  <c r="AT1607" i="3"/>
  <c r="AX1607" i="3"/>
  <c r="BB1607" i="3"/>
  <c r="BF1607" i="3"/>
  <c r="K1606" i="3"/>
  <c r="AM1605" i="3"/>
  <c r="M1605" i="3"/>
  <c r="AC1605" i="3"/>
  <c r="AS1605" i="3"/>
  <c r="BI1605" i="3"/>
  <c r="AF1605" i="3"/>
  <c r="BB1605" i="3"/>
  <c r="AY1602" i="3"/>
  <c r="AI1602" i="3"/>
  <c r="U1602" i="3"/>
  <c r="BF1610" i="3"/>
  <c r="BA1610" i="3"/>
  <c r="AU1610" i="3"/>
  <c r="AP1610" i="3"/>
  <c r="AK1610" i="3"/>
  <c r="AE1610" i="3"/>
  <c r="Z1610" i="3"/>
  <c r="U1610" i="3"/>
  <c r="O1610" i="3"/>
  <c r="BE1609" i="3"/>
  <c r="AZ1609" i="3"/>
  <c r="AU1609" i="3"/>
  <c r="AO1609" i="3"/>
  <c r="AJ1609" i="3"/>
  <c r="AE1609" i="3"/>
  <c r="Y1609" i="3"/>
  <c r="T1609" i="3"/>
  <c r="O1609" i="3"/>
  <c r="BF1608" i="3"/>
  <c r="BA1608" i="3"/>
  <c r="AU1608" i="3"/>
  <c r="AP1608" i="3"/>
  <c r="AK1608" i="3"/>
  <c r="AE1608" i="3"/>
  <c r="Z1608" i="3"/>
  <c r="U1608" i="3"/>
  <c r="O1608" i="3"/>
  <c r="BE1607" i="3"/>
  <c r="AZ1607" i="3"/>
  <c r="AU1607" i="3"/>
  <c r="AO1607" i="3"/>
  <c r="AJ1607" i="3"/>
  <c r="AE1607" i="3"/>
  <c r="Y1607" i="3"/>
  <c r="T1607" i="3"/>
  <c r="O1607" i="3"/>
  <c r="L1606" i="3"/>
  <c r="AR1605" i="3"/>
  <c r="O1605" i="3"/>
  <c r="BI1602" i="3"/>
  <c r="AS1602" i="3"/>
  <c r="AE1602" i="3"/>
  <c r="S1602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P1601" i="3"/>
  <c r="T1601" i="3"/>
  <c r="X1601" i="3"/>
  <c r="AB1601" i="3"/>
  <c r="AF1601" i="3"/>
  <c r="AJ1601" i="3"/>
  <c r="AN1601" i="3"/>
  <c r="AR1601" i="3"/>
  <c r="AV1601" i="3"/>
  <c r="AZ1601" i="3"/>
  <c r="BD1601" i="3"/>
  <c r="BH1601" i="3"/>
  <c r="M1601" i="3"/>
  <c r="U1601" i="3"/>
  <c r="AC1601" i="3"/>
  <c r="AK1601" i="3"/>
  <c r="AS1601" i="3"/>
  <c r="BA1601" i="3"/>
  <c r="BI1601" i="3"/>
  <c r="O1601" i="3"/>
  <c r="Y1601" i="3"/>
  <c r="AI1601" i="3"/>
  <c r="AU1601" i="3"/>
  <c r="BE1601" i="3"/>
  <c r="BE1610" i="3"/>
  <c r="AY1610" i="3"/>
  <c r="AT1610" i="3"/>
  <c r="AO1610" i="3"/>
  <c r="AI1610" i="3"/>
  <c r="AD1610" i="3"/>
  <c r="Y1610" i="3"/>
  <c r="S1610" i="3"/>
  <c r="N1610" i="3"/>
  <c r="BI1609" i="3"/>
  <c r="BD1609" i="3"/>
  <c r="AY1609" i="3"/>
  <c r="AS1609" i="3"/>
  <c r="AN1609" i="3"/>
  <c r="AI1609" i="3"/>
  <c r="AC1609" i="3"/>
  <c r="X1609" i="3"/>
  <c r="S1609" i="3"/>
  <c r="M1609" i="3"/>
  <c r="BE1608" i="3"/>
  <c r="AY1608" i="3"/>
  <c r="AT1608" i="3"/>
  <c r="AO1608" i="3"/>
  <c r="AI1608" i="3"/>
  <c r="AD1608" i="3"/>
  <c r="Y1608" i="3"/>
  <c r="S1608" i="3"/>
  <c r="N1608" i="3"/>
  <c r="BI1607" i="3"/>
  <c r="BD1607" i="3"/>
  <c r="AY1607" i="3"/>
  <c r="AS1607" i="3"/>
  <c r="AN1607" i="3"/>
  <c r="AI1607" i="3"/>
  <c r="AC1607" i="3"/>
  <c r="X1607" i="3"/>
  <c r="S1607" i="3"/>
  <c r="M1607" i="3"/>
  <c r="AX1605" i="3"/>
  <c r="N1605" i="3"/>
  <c r="K1604" i="3"/>
  <c r="BC1602" i="3"/>
  <c r="AQ1602" i="3"/>
  <c r="AC1602" i="3"/>
  <c r="M1602" i="3"/>
  <c r="AY1601" i="3"/>
  <c r="AM1601" i="3"/>
  <c r="W1601" i="3"/>
  <c r="AW1599" i="3"/>
  <c r="P1598" i="3"/>
  <c r="T1598" i="3"/>
  <c r="X1598" i="3"/>
  <c r="AB1598" i="3"/>
  <c r="AF1598" i="3"/>
  <c r="AJ1598" i="3"/>
  <c r="AN1598" i="3"/>
  <c r="AR1598" i="3"/>
  <c r="AV1598" i="3"/>
  <c r="AZ1598" i="3"/>
  <c r="BD1598" i="3"/>
  <c r="BH1598" i="3"/>
  <c r="M1598" i="3"/>
  <c r="Q1598" i="3"/>
  <c r="U1598" i="3"/>
  <c r="Y1598" i="3"/>
  <c r="AC1598" i="3"/>
  <c r="AG1598" i="3"/>
  <c r="AK1598" i="3"/>
  <c r="AO1598" i="3"/>
  <c r="AS1598" i="3"/>
  <c r="AW1598" i="3"/>
  <c r="BA1598" i="3"/>
  <c r="BE1598" i="3"/>
  <c r="BI1598" i="3"/>
  <c r="N1598" i="3"/>
  <c r="R1598" i="3"/>
  <c r="V1598" i="3"/>
  <c r="Z1598" i="3"/>
  <c r="AD1598" i="3"/>
  <c r="AH1598" i="3"/>
  <c r="AL1598" i="3"/>
  <c r="AP1598" i="3"/>
  <c r="AT1598" i="3"/>
  <c r="AX1598" i="3"/>
  <c r="BB1598" i="3"/>
  <c r="BF1598" i="3"/>
  <c r="W1598" i="3"/>
  <c r="AM1598" i="3"/>
  <c r="BC1598" i="3"/>
  <c r="N1599" i="3"/>
  <c r="R1599" i="3"/>
  <c r="V1599" i="3"/>
  <c r="Z1599" i="3"/>
  <c r="AD1599" i="3"/>
  <c r="AH1599" i="3"/>
  <c r="AL1599" i="3"/>
  <c r="AP1599" i="3"/>
  <c r="AT1599" i="3"/>
  <c r="AX1599" i="3"/>
  <c r="BB1599" i="3"/>
  <c r="BF1599" i="3"/>
  <c r="O1599" i="3"/>
  <c r="S1599" i="3"/>
  <c r="W1599" i="3"/>
  <c r="AA1599" i="3"/>
  <c r="AE1599" i="3"/>
  <c r="AI1599" i="3"/>
  <c r="AM1599" i="3"/>
  <c r="AQ1599" i="3"/>
  <c r="AU1599" i="3"/>
  <c r="AY1599" i="3"/>
  <c r="BC1599" i="3"/>
  <c r="BG1599" i="3"/>
  <c r="P1599" i="3"/>
  <c r="T1599" i="3"/>
  <c r="X1599" i="3"/>
  <c r="AB1599" i="3"/>
  <c r="AF1599" i="3"/>
  <c r="AJ1599" i="3"/>
  <c r="AN1599" i="3"/>
  <c r="AR1599" i="3"/>
  <c r="AV1599" i="3"/>
  <c r="AZ1599" i="3"/>
  <c r="BD1599" i="3"/>
  <c r="BH1599" i="3"/>
  <c r="Y1599" i="3"/>
  <c r="AO1599" i="3"/>
  <c r="BE1599" i="3"/>
  <c r="BA1600" i="3"/>
  <c r="AQ1600" i="3"/>
  <c r="AE1600" i="3"/>
  <c r="P1600" i="3"/>
  <c r="BK1600" i="3" s="1"/>
  <c r="T1600" i="3"/>
  <c r="X1600" i="3"/>
  <c r="AB1600" i="3"/>
  <c r="AF1600" i="3"/>
  <c r="AJ1600" i="3"/>
  <c r="AN1600" i="3"/>
  <c r="AR1600" i="3"/>
  <c r="AV1600" i="3"/>
  <c r="AZ1600" i="3"/>
  <c r="BD1600" i="3"/>
  <c r="BH1600" i="3"/>
  <c r="N1600" i="3"/>
  <c r="R1600" i="3"/>
  <c r="V1600" i="3"/>
  <c r="Z1600" i="3"/>
  <c r="AD1600" i="3"/>
  <c r="AH1600" i="3"/>
  <c r="AL1600" i="3"/>
  <c r="AP1600" i="3"/>
  <c r="AT1600" i="3"/>
  <c r="AX1600" i="3"/>
  <c r="BB1600" i="3"/>
  <c r="BF1600" i="3"/>
  <c r="Q1600" i="3"/>
  <c r="Y1600" i="3"/>
  <c r="AG1600" i="3"/>
  <c r="AO1600" i="3"/>
  <c r="AW1600" i="3"/>
  <c r="BE1600" i="3"/>
  <c r="BI1599" i="3"/>
  <c r="AK1599" i="3"/>
  <c r="Q1599" i="3"/>
  <c r="AQ1598" i="3"/>
  <c r="S1598" i="3"/>
  <c r="BE1597" i="3"/>
  <c r="AO1597" i="3"/>
  <c r="N1597" i="3"/>
  <c r="R1597" i="3"/>
  <c r="V1597" i="3"/>
  <c r="Z1597" i="3"/>
  <c r="AD1597" i="3"/>
  <c r="AH1597" i="3"/>
  <c r="AL1597" i="3"/>
  <c r="AP1597" i="3"/>
  <c r="AT1597" i="3"/>
  <c r="AX1597" i="3"/>
  <c r="BB1597" i="3"/>
  <c r="BF1597" i="3"/>
  <c r="O1597" i="3"/>
  <c r="S1597" i="3"/>
  <c r="W1597" i="3"/>
  <c r="AA1597" i="3"/>
  <c r="AE1597" i="3"/>
  <c r="AI1597" i="3"/>
  <c r="AM1597" i="3"/>
  <c r="AQ1597" i="3"/>
  <c r="AU1597" i="3"/>
  <c r="AY1597" i="3"/>
  <c r="BC1597" i="3"/>
  <c r="BG1597" i="3"/>
  <c r="P1597" i="3"/>
  <c r="T1597" i="3"/>
  <c r="X1597" i="3"/>
  <c r="AB1597" i="3"/>
  <c r="AF1597" i="3"/>
  <c r="AJ1597" i="3"/>
  <c r="AN1597" i="3"/>
  <c r="AR1597" i="3"/>
  <c r="AV1597" i="3"/>
  <c r="AZ1597" i="3"/>
  <c r="BD1597" i="3"/>
  <c r="BH1597" i="3"/>
  <c r="E1399" i="3"/>
  <c r="F1399" i="3"/>
  <c r="K1399" i="3" s="1"/>
  <c r="G1399" i="3"/>
  <c r="H1399" i="3"/>
  <c r="I1399" i="3"/>
  <c r="J1399" i="3"/>
  <c r="E1400" i="3"/>
  <c r="F1400" i="3"/>
  <c r="K1400" i="3" s="1"/>
  <c r="G1400" i="3"/>
  <c r="H1400" i="3"/>
  <c r="I1400" i="3"/>
  <c r="J1400" i="3"/>
  <c r="L1400" i="3" s="1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K1408" i="3"/>
  <c r="E1409" i="3"/>
  <c r="F1409" i="3"/>
  <c r="G1409" i="3"/>
  <c r="H1409" i="3"/>
  <c r="I1409" i="3"/>
  <c r="J1409" i="3"/>
  <c r="K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K1412" i="3"/>
  <c r="E1413" i="3"/>
  <c r="F1413" i="3"/>
  <c r="G1413" i="3"/>
  <c r="H1413" i="3"/>
  <c r="I1413" i="3"/>
  <c r="L1413" i="3" s="1"/>
  <c r="J1413" i="3"/>
  <c r="K1413" i="3"/>
  <c r="E1414" i="3"/>
  <c r="F1414" i="3"/>
  <c r="G1414" i="3"/>
  <c r="H1414" i="3"/>
  <c r="I1414" i="3"/>
  <c r="J1414" i="3"/>
  <c r="K1414" i="3"/>
  <c r="E1415" i="3"/>
  <c r="K1415" i="3" s="1"/>
  <c r="F1415" i="3"/>
  <c r="G1415" i="3"/>
  <c r="H1415" i="3"/>
  <c r="I1415" i="3"/>
  <c r="J1415" i="3"/>
  <c r="E1416" i="3"/>
  <c r="F1416" i="3"/>
  <c r="G1416" i="3"/>
  <c r="H1416" i="3"/>
  <c r="I1416" i="3"/>
  <c r="J1416" i="3"/>
  <c r="K1416" i="3"/>
  <c r="E1417" i="3"/>
  <c r="K1417" i="3" s="1"/>
  <c r="F1417" i="3"/>
  <c r="G1417" i="3"/>
  <c r="H1417" i="3"/>
  <c r="I1417" i="3"/>
  <c r="J1417" i="3"/>
  <c r="E1418" i="3"/>
  <c r="F1418" i="3"/>
  <c r="G1418" i="3"/>
  <c r="H1418" i="3"/>
  <c r="I1418" i="3"/>
  <c r="J1418" i="3"/>
  <c r="K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K1420" i="3"/>
  <c r="E1421" i="3"/>
  <c r="K1421" i="3" s="1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K1423" i="3" s="1"/>
  <c r="F1423" i="3"/>
  <c r="G1423" i="3"/>
  <c r="H1423" i="3"/>
  <c r="I1423" i="3"/>
  <c r="L1423" i="3" s="1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L1425" i="3" s="1"/>
  <c r="J1425" i="3"/>
  <c r="K1425" i="3"/>
  <c r="E1426" i="3"/>
  <c r="F1426" i="3"/>
  <c r="G1426" i="3"/>
  <c r="H1426" i="3"/>
  <c r="I1426" i="3"/>
  <c r="J1426" i="3"/>
  <c r="E1427" i="3"/>
  <c r="K1427" i="3" s="1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K1429" i="3" s="1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K1431" i="3" s="1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L1433" i="3" s="1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L1435" i="3" s="1"/>
  <c r="J1435" i="3"/>
  <c r="E1436" i="3"/>
  <c r="K1436" i="3" s="1"/>
  <c r="F1436" i="3"/>
  <c r="G1436" i="3"/>
  <c r="H1436" i="3"/>
  <c r="I1436" i="3"/>
  <c r="L1436" i="3" s="1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K1439" i="3"/>
  <c r="E1440" i="3"/>
  <c r="F1440" i="3"/>
  <c r="G1440" i="3"/>
  <c r="H1440" i="3"/>
  <c r="I1440" i="3"/>
  <c r="L1440" i="3" s="1"/>
  <c r="J1440" i="3"/>
  <c r="E1441" i="3"/>
  <c r="K1441" i="3" s="1"/>
  <c r="F1441" i="3"/>
  <c r="G1441" i="3"/>
  <c r="H1441" i="3"/>
  <c r="I1441" i="3"/>
  <c r="L1441" i="3" s="1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K1445" i="3"/>
  <c r="E1446" i="3"/>
  <c r="K1446" i="3" s="1"/>
  <c r="F1446" i="3"/>
  <c r="G1446" i="3"/>
  <c r="H1446" i="3"/>
  <c r="I1446" i="3"/>
  <c r="J1446" i="3"/>
  <c r="E1447" i="3"/>
  <c r="F1447" i="3"/>
  <c r="G1447" i="3"/>
  <c r="H1447" i="3"/>
  <c r="I1447" i="3"/>
  <c r="L1447" i="3" s="1"/>
  <c r="J1447" i="3"/>
  <c r="E1448" i="3"/>
  <c r="F1448" i="3"/>
  <c r="G1448" i="3"/>
  <c r="H1448" i="3"/>
  <c r="I1448" i="3"/>
  <c r="J1448" i="3"/>
  <c r="K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K1450" i="3"/>
  <c r="AB1450" i="3" s="1"/>
  <c r="L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K1453" i="3" s="1"/>
  <c r="F1453" i="3"/>
  <c r="G1453" i="3"/>
  <c r="H1453" i="3"/>
  <c r="I1453" i="3"/>
  <c r="L1453" i="3" s="1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K1457" i="3" s="1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K1459" i="3" s="1"/>
  <c r="BB1459" i="3" s="1"/>
  <c r="F1459" i="3"/>
  <c r="G1459" i="3"/>
  <c r="H1459" i="3"/>
  <c r="I1459" i="3"/>
  <c r="L1459" i="3" s="1"/>
  <c r="J1459" i="3"/>
  <c r="E1460" i="3"/>
  <c r="F1460" i="3"/>
  <c r="G1460" i="3"/>
  <c r="H1460" i="3"/>
  <c r="I1460" i="3"/>
  <c r="J1460" i="3"/>
  <c r="K1460" i="3"/>
  <c r="E1461" i="3"/>
  <c r="F1461" i="3"/>
  <c r="G1461" i="3"/>
  <c r="H1461" i="3"/>
  <c r="I1461" i="3"/>
  <c r="J1461" i="3"/>
  <c r="E1462" i="3"/>
  <c r="F1462" i="3"/>
  <c r="G1462" i="3"/>
  <c r="H1462" i="3"/>
  <c r="I1462" i="3"/>
  <c r="L1462" i="3" s="1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L1464" i="3" s="1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L1468" i="3" s="1"/>
  <c r="J1468" i="3"/>
  <c r="E1469" i="3"/>
  <c r="K1469" i="3" s="1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K1471" i="3" s="1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K1473" i="3" s="1"/>
  <c r="F1473" i="3"/>
  <c r="G1473" i="3"/>
  <c r="H1473" i="3"/>
  <c r="I1473" i="3"/>
  <c r="L1473" i="3" s="1"/>
  <c r="J1473" i="3"/>
  <c r="E1474" i="3"/>
  <c r="K1474" i="3" s="1"/>
  <c r="F1474" i="3"/>
  <c r="G1474" i="3"/>
  <c r="H1474" i="3"/>
  <c r="I1474" i="3"/>
  <c r="J1474" i="3"/>
  <c r="E1475" i="3"/>
  <c r="F1475" i="3"/>
  <c r="G1475" i="3"/>
  <c r="H1475" i="3"/>
  <c r="I1475" i="3"/>
  <c r="J1475" i="3"/>
  <c r="L1475" i="3" s="1"/>
  <c r="BC1475" i="3" s="1"/>
  <c r="K1475" i="3"/>
  <c r="E1476" i="3"/>
  <c r="F1476" i="3"/>
  <c r="G1476" i="3"/>
  <c r="H1476" i="3"/>
  <c r="I1476" i="3"/>
  <c r="J1476" i="3"/>
  <c r="E1477" i="3"/>
  <c r="K1477" i="3" s="1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K1479" i="3" s="1"/>
  <c r="F1479" i="3"/>
  <c r="G1479" i="3"/>
  <c r="H1479" i="3"/>
  <c r="I1479" i="3"/>
  <c r="L1479" i="3" s="1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L1483" i="3" s="1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E1488" i="3"/>
  <c r="F1488" i="3"/>
  <c r="K1488" i="3" s="1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L1490" i="3" s="1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L1492" i="3" s="1"/>
  <c r="E1493" i="3"/>
  <c r="F1493" i="3"/>
  <c r="G1493" i="3"/>
  <c r="H1493" i="3"/>
  <c r="I1493" i="3"/>
  <c r="J1493" i="3"/>
  <c r="E1494" i="3"/>
  <c r="F1494" i="3"/>
  <c r="K1494" i="3" s="1"/>
  <c r="G1494" i="3"/>
  <c r="H1494" i="3"/>
  <c r="I1494" i="3"/>
  <c r="J1494" i="3"/>
  <c r="L1494" i="3" s="1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K1499" i="3" s="1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L1501" i="3" s="1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L1503" i="3" s="1"/>
  <c r="K1503" i="3"/>
  <c r="E1504" i="3"/>
  <c r="F1504" i="3"/>
  <c r="G1504" i="3"/>
  <c r="H1504" i="3"/>
  <c r="I1504" i="3"/>
  <c r="L1504" i="3" s="1"/>
  <c r="J1504" i="3"/>
  <c r="E1505" i="3"/>
  <c r="F1505" i="3"/>
  <c r="G1505" i="3"/>
  <c r="H1505" i="3"/>
  <c r="I1505" i="3"/>
  <c r="J1505" i="3"/>
  <c r="K1505" i="3"/>
  <c r="E1506" i="3"/>
  <c r="F1506" i="3"/>
  <c r="G1506" i="3"/>
  <c r="H1506" i="3"/>
  <c r="I1506" i="3"/>
  <c r="J1506" i="3"/>
  <c r="E1507" i="3"/>
  <c r="F1507" i="3"/>
  <c r="G1507" i="3"/>
  <c r="H1507" i="3"/>
  <c r="L1507" i="3" s="1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L1521" i="3" s="1"/>
  <c r="I1521" i="3"/>
  <c r="J1521" i="3"/>
  <c r="E1522" i="3"/>
  <c r="F1522" i="3"/>
  <c r="K1522" i="3" s="1"/>
  <c r="G1522" i="3"/>
  <c r="H1522" i="3"/>
  <c r="I1522" i="3"/>
  <c r="J1522" i="3"/>
  <c r="E1523" i="3"/>
  <c r="F1523" i="3"/>
  <c r="G1523" i="3"/>
  <c r="H1523" i="3"/>
  <c r="L1523" i="3" s="1"/>
  <c r="I1523" i="3"/>
  <c r="J1523" i="3"/>
  <c r="E1524" i="3"/>
  <c r="F1524" i="3"/>
  <c r="K1524" i="3" s="1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K1526" i="3" s="1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K1528" i="3" s="1"/>
  <c r="G1528" i="3"/>
  <c r="H1528" i="3"/>
  <c r="L1528" i="3" s="1"/>
  <c r="AP1528" i="3" s="1"/>
  <c r="I1528" i="3"/>
  <c r="J1528" i="3"/>
  <c r="E1529" i="3"/>
  <c r="F1529" i="3"/>
  <c r="G1529" i="3"/>
  <c r="H1529" i="3"/>
  <c r="L1529" i="3" s="1"/>
  <c r="I1529" i="3"/>
  <c r="J1529" i="3"/>
  <c r="E1530" i="3"/>
  <c r="F1530" i="3"/>
  <c r="K1530" i="3" s="1"/>
  <c r="G1530" i="3"/>
  <c r="H1530" i="3"/>
  <c r="I1530" i="3"/>
  <c r="J1530" i="3"/>
  <c r="E1531" i="3"/>
  <c r="F1531" i="3"/>
  <c r="G1531" i="3"/>
  <c r="H1531" i="3"/>
  <c r="L1531" i="3" s="1"/>
  <c r="I1531" i="3"/>
  <c r="J1531" i="3"/>
  <c r="E1532" i="3"/>
  <c r="F1532" i="3"/>
  <c r="K1532" i="3" s="1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K1534" i="3" s="1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K1536" i="3" s="1"/>
  <c r="BF1536" i="3" s="1"/>
  <c r="G1536" i="3"/>
  <c r="H1536" i="3"/>
  <c r="L1536" i="3" s="1"/>
  <c r="AP1536" i="3" s="1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K1564" i="3" s="1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K1566" i="3" s="1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K1568" i="3" s="1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K1570" i="3" s="1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K1572" i="3" s="1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K1574" i="3" s="1"/>
  <c r="G1574" i="3"/>
  <c r="H1574" i="3"/>
  <c r="I1574" i="3"/>
  <c r="J1574" i="3"/>
  <c r="E1575" i="3"/>
  <c r="F1575" i="3"/>
  <c r="K1575" i="3" s="1"/>
  <c r="G1575" i="3"/>
  <c r="H1575" i="3"/>
  <c r="I1575" i="3"/>
  <c r="J1575" i="3"/>
  <c r="L1575" i="3" s="1"/>
  <c r="P1575" i="3" s="1"/>
  <c r="E1576" i="3"/>
  <c r="K1576" i="3" s="1"/>
  <c r="F1576" i="3"/>
  <c r="G1576" i="3"/>
  <c r="H1576" i="3"/>
  <c r="I1576" i="3"/>
  <c r="J1576" i="3"/>
  <c r="E1577" i="3"/>
  <c r="F1577" i="3"/>
  <c r="G1577" i="3"/>
  <c r="H1577" i="3"/>
  <c r="L1577" i="3" s="1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L1584" i="3"/>
  <c r="E1585" i="3"/>
  <c r="F1585" i="3"/>
  <c r="K1585" i="3" s="1"/>
  <c r="G1585" i="3"/>
  <c r="H1585" i="3"/>
  <c r="L1585" i="3" s="1"/>
  <c r="I1585" i="3"/>
  <c r="J1585" i="3"/>
  <c r="E1586" i="3"/>
  <c r="F1586" i="3"/>
  <c r="G1586" i="3"/>
  <c r="H1586" i="3"/>
  <c r="I1586" i="3"/>
  <c r="J1586" i="3"/>
  <c r="L1586" i="3" s="1"/>
  <c r="E1587" i="3"/>
  <c r="F1587" i="3"/>
  <c r="G1587" i="3"/>
  <c r="H1587" i="3"/>
  <c r="I1587" i="3"/>
  <c r="J1587" i="3"/>
  <c r="E1588" i="3"/>
  <c r="F1588" i="3"/>
  <c r="G1588" i="3"/>
  <c r="H1588" i="3"/>
  <c r="L1588" i="3" s="1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L1592" i="3" s="1"/>
  <c r="J1592" i="3"/>
  <c r="E1593" i="3"/>
  <c r="F1593" i="3"/>
  <c r="K1593" i="3" s="1"/>
  <c r="G1593" i="3"/>
  <c r="H1593" i="3"/>
  <c r="L1593" i="3" s="1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L1596" i="3" s="1"/>
  <c r="I1596" i="3"/>
  <c r="J1596" i="3"/>
  <c r="BK1836" i="3" l="1"/>
  <c r="BN1836" i="3"/>
  <c r="BL1839" i="3"/>
  <c r="BJ1660" i="3"/>
  <c r="BM1645" i="3"/>
  <c r="BM1650" i="3"/>
  <c r="BJ1658" i="3"/>
  <c r="BJ1648" i="3"/>
  <c r="BK1648" i="3"/>
  <c r="BN1648" i="3"/>
  <c r="BL1648" i="3"/>
  <c r="BK1725" i="3"/>
  <c r="BN1725" i="3"/>
  <c r="BL1841" i="3"/>
  <c r="BM1837" i="3"/>
  <c r="BJ1729" i="3"/>
  <c r="BK1839" i="3"/>
  <c r="BN1839" i="3"/>
  <c r="BM1660" i="3"/>
  <c r="BJ1643" i="3"/>
  <c r="BJ1650" i="3"/>
  <c r="BK1650" i="3"/>
  <c r="BN1650" i="3"/>
  <c r="BL1650" i="3"/>
  <c r="BN1643" i="3"/>
  <c r="BM1641" i="3"/>
  <c r="BJ1836" i="3"/>
  <c r="BL1647" i="3"/>
  <c r="BK1841" i="3"/>
  <c r="BN1841" i="3"/>
  <c r="BL1837" i="3"/>
  <c r="BL1658" i="3"/>
  <c r="BL1641" i="3"/>
  <c r="BJ1839" i="3"/>
  <c r="BK1660" i="3"/>
  <c r="BN1660" i="3"/>
  <c r="BL1660" i="3"/>
  <c r="BM1643" i="3"/>
  <c r="BM1836" i="3"/>
  <c r="BN1647" i="3"/>
  <c r="BK1647" i="3"/>
  <c r="BM1725" i="3"/>
  <c r="BL1645" i="3"/>
  <c r="BJ1841" i="3"/>
  <c r="BK1837" i="3"/>
  <c r="BN1837" i="3"/>
  <c r="BK1658" i="3"/>
  <c r="BN1658" i="3"/>
  <c r="BJ1647" i="3"/>
  <c r="BK1645" i="3"/>
  <c r="BN1645" i="3"/>
  <c r="BM1729" i="3"/>
  <c r="BM1839" i="3"/>
  <c r="BJ1645" i="3"/>
  <c r="BM1648" i="3"/>
  <c r="BL1725" i="3"/>
  <c r="BM1841" i="3"/>
  <c r="BJ1837" i="3"/>
  <c r="BM1658" i="3"/>
  <c r="BK1729" i="3"/>
  <c r="BN1729" i="3"/>
  <c r="BL1729" i="3"/>
  <c r="AC1436" i="3"/>
  <c r="AS1436" i="3"/>
  <c r="Q1436" i="3"/>
  <c r="BI1436" i="3"/>
  <c r="U1436" i="3"/>
  <c r="K1589" i="3"/>
  <c r="L1582" i="3"/>
  <c r="N1400" i="3"/>
  <c r="AP1400" i="3"/>
  <c r="L1594" i="3"/>
  <c r="L1576" i="3"/>
  <c r="L1574" i="3"/>
  <c r="L1572" i="3"/>
  <c r="L1570" i="3"/>
  <c r="L1568" i="3"/>
  <c r="AE1568" i="3" s="1"/>
  <c r="L1566" i="3"/>
  <c r="L1564" i="3"/>
  <c r="AP1494" i="3"/>
  <c r="BF1494" i="3"/>
  <c r="AM1479" i="3"/>
  <c r="Y1459" i="3"/>
  <c r="V1459" i="3"/>
  <c r="AL1459" i="3"/>
  <c r="AL1453" i="3"/>
  <c r="AK1441" i="3"/>
  <c r="AI1441" i="3"/>
  <c r="AK1436" i="3"/>
  <c r="L1591" i="3"/>
  <c r="L1590" i="3"/>
  <c r="K1581" i="3"/>
  <c r="K1579" i="3"/>
  <c r="R1576" i="3"/>
  <c r="L1562" i="3"/>
  <c r="K1562" i="3"/>
  <c r="L1560" i="3"/>
  <c r="K1560" i="3"/>
  <c r="T1450" i="3"/>
  <c r="AR1450" i="3"/>
  <c r="BH1450" i="3"/>
  <c r="AS1413" i="3"/>
  <c r="AC1413" i="3"/>
  <c r="L1558" i="3"/>
  <c r="K1558" i="3"/>
  <c r="L1557" i="3"/>
  <c r="L1556" i="3"/>
  <c r="K1556" i="3"/>
  <c r="L1555" i="3"/>
  <c r="K1554" i="3"/>
  <c r="L1553" i="3"/>
  <c r="K1552" i="3"/>
  <c r="K1550" i="3"/>
  <c r="L1549" i="3"/>
  <c r="K1548" i="3"/>
  <c r="K1546" i="3"/>
  <c r="L1545" i="3"/>
  <c r="K1544" i="3"/>
  <c r="K1542" i="3"/>
  <c r="L1541" i="3"/>
  <c r="K1540" i="3"/>
  <c r="L1539" i="3"/>
  <c r="K1538" i="3"/>
  <c r="L1537" i="3"/>
  <c r="L1520" i="3"/>
  <c r="K1509" i="3"/>
  <c r="K1497" i="3"/>
  <c r="L1495" i="3"/>
  <c r="K1495" i="3"/>
  <c r="L1481" i="3"/>
  <c r="K1481" i="3"/>
  <c r="L1474" i="3"/>
  <c r="BI1474" i="3" s="1"/>
  <c r="L1458" i="3"/>
  <c r="L1456" i="3"/>
  <c r="L1454" i="3"/>
  <c r="L1452" i="3"/>
  <c r="K1449" i="3"/>
  <c r="L1442" i="3"/>
  <c r="K1442" i="3"/>
  <c r="L1437" i="3"/>
  <c r="K1437" i="3"/>
  <c r="K1432" i="3"/>
  <c r="K1422" i="3"/>
  <c r="L1405" i="3"/>
  <c r="L1403" i="3"/>
  <c r="L1401" i="3"/>
  <c r="T1605" i="3"/>
  <c r="BD1605" i="3"/>
  <c r="W1605" i="3"/>
  <c r="AY1605" i="3"/>
  <c r="AV1605" i="3"/>
  <c r="AA1605" i="3"/>
  <c r="BE1605" i="3"/>
  <c r="AO1605" i="3"/>
  <c r="Y1605" i="3"/>
  <c r="R1605" i="3"/>
  <c r="AT1605" i="3"/>
  <c r="BB1626" i="3"/>
  <c r="AW1626" i="3"/>
  <c r="AG1626" i="3"/>
  <c r="Q1626" i="3"/>
  <c r="AZ1626" i="3"/>
  <c r="AJ1626" i="3"/>
  <c r="T1626" i="3"/>
  <c r="AY1626" i="3"/>
  <c r="AI1626" i="3"/>
  <c r="S1626" i="3"/>
  <c r="AT1626" i="3"/>
  <c r="W1630" i="3"/>
  <c r="AM1630" i="3"/>
  <c r="BC1630" i="3"/>
  <c r="X1630" i="3"/>
  <c r="AN1630" i="3"/>
  <c r="BD1630" i="3"/>
  <c r="U1630" i="3"/>
  <c r="AK1630" i="3"/>
  <c r="BA1630" i="3"/>
  <c r="R1630" i="3"/>
  <c r="AH1630" i="3"/>
  <c r="AX1630" i="3"/>
  <c r="AA1630" i="3"/>
  <c r="AQ1630" i="3"/>
  <c r="BG1630" i="3"/>
  <c r="AB1630" i="3"/>
  <c r="AR1630" i="3"/>
  <c r="BH1630" i="3"/>
  <c r="Y1630" i="3"/>
  <c r="AO1630" i="3"/>
  <c r="BE1630" i="3"/>
  <c r="V1630" i="3"/>
  <c r="AL1630" i="3"/>
  <c r="BB1630" i="3"/>
  <c r="Q1601" i="3"/>
  <c r="AQ1601" i="3"/>
  <c r="AW1601" i="3"/>
  <c r="S1601" i="3"/>
  <c r="BG1601" i="3"/>
  <c r="AH1608" i="3"/>
  <c r="AA1608" i="3"/>
  <c r="R1608" i="3"/>
  <c r="BI1608" i="3"/>
  <c r="BB1608" i="3"/>
  <c r="AS1608" i="3"/>
  <c r="AL1608" i="3"/>
  <c r="AC1608" i="3"/>
  <c r="V1608" i="3"/>
  <c r="M1608" i="3"/>
  <c r="BC1608" i="3"/>
  <c r="AW1608" i="3"/>
  <c r="AM1608" i="3"/>
  <c r="AG1608" i="3"/>
  <c r="BC1615" i="3"/>
  <c r="W1615" i="3"/>
  <c r="AY1615" i="3"/>
  <c r="S1615" i="3"/>
  <c r="AU1615" i="3"/>
  <c r="O1615" i="3"/>
  <c r="AM1615" i="3"/>
  <c r="BI1615" i="3"/>
  <c r="P1627" i="3"/>
  <c r="BD1627" i="3"/>
  <c r="AX1627" i="3"/>
  <c r="AR1627" i="3"/>
  <c r="AL1627" i="3"/>
  <c r="AF1627" i="3"/>
  <c r="T1627" i="3"/>
  <c r="BF1627" i="3"/>
  <c r="AZ1627" i="3"/>
  <c r="AT1627" i="3"/>
  <c r="X1629" i="3"/>
  <c r="AJ1629" i="3"/>
  <c r="AV1629" i="3"/>
  <c r="AR1629" i="3"/>
  <c r="M1629" i="3"/>
  <c r="AB1629" i="3"/>
  <c r="AN1629" i="3"/>
  <c r="AZ1629" i="3"/>
  <c r="AF1629" i="3"/>
  <c r="BD1629" i="3"/>
  <c r="P1629" i="3"/>
  <c r="Z1536" i="3"/>
  <c r="Z1528" i="3"/>
  <c r="K1504" i="3"/>
  <c r="L1500" i="3"/>
  <c r="L1498" i="3"/>
  <c r="K1472" i="3"/>
  <c r="K1470" i="3"/>
  <c r="K1468" i="3"/>
  <c r="K1466" i="3"/>
  <c r="K1464" i="3"/>
  <c r="K1462" i="3"/>
  <c r="K1458" i="3"/>
  <c r="K1456" i="3"/>
  <c r="K1454" i="3"/>
  <c r="K1452" i="3"/>
  <c r="K1447" i="3"/>
  <c r="K1440" i="3"/>
  <c r="AG1440" i="3" s="1"/>
  <c r="K1435" i="3"/>
  <c r="S1425" i="3"/>
  <c r="K1424" i="3"/>
  <c r="L1411" i="3"/>
  <c r="K1407" i="3"/>
  <c r="L1399" i="3"/>
  <c r="AB1605" i="3"/>
  <c r="AD1605" i="3"/>
  <c r="BF1605" i="3"/>
  <c r="AQ1605" i="3"/>
  <c r="V1605" i="3"/>
  <c r="BA1605" i="3"/>
  <c r="AK1605" i="3"/>
  <c r="U1605" i="3"/>
  <c r="X1605" i="3"/>
  <c r="AZ1605" i="3"/>
  <c r="BK1617" i="3"/>
  <c r="R1626" i="3"/>
  <c r="BM1621" i="3"/>
  <c r="BI1626" i="3"/>
  <c r="AS1626" i="3"/>
  <c r="AC1626" i="3"/>
  <c r="M1626" i="3"/>
  <c r="AV1626" i="3"/>
  <c r="AF1626" i="3"/>
  <c r="P1626" i="3"/>
  <c r="AU1626" i="3"/>
  <c r="AE1626" i="3"/>
  <c r="O1626" i="3"/>
  <c r="K1520" i="3"/>
  <c r="K1518" i="3"/>
  <c r="K1516" i="3"/>
  <c r="L1515" i="3"/>
  <c r="K1514" i="3"/>
  <c r="L1513" i="3"/>
  <c r="L1511" i="3"/>
  <c r="K1507" i="3"/>
  <c r="L1505" i="3"/>
  <c r="L1497" i="3"/>
  <c r="L1496" i="3"/>
  <c r="L1485" i="3"/>
  <c r="K1485" i="3"/>
  <c r="L1477" i="3"/>
  <c r="AM1477" i="3" s="1"/>
  <c r="AM1475" i="3"/>
  <c r="AC1474" i="3"/>
  <c r="L1471" i="3"/>
  <c r="L1469" i="3"/>
  <c r="L1467" i="3"/>
  <c r="K1467" i="3"/>
  <c r="K1463" i="3"/>
  <c r="K1461" i="3"/>
  <c r="L1448" i="3"/>
  <c r="AG1448" i="3" s="1"/>
  <c r="L1446" i="3"/>
  <c r="K1443" i="3"/>
  <c r="L1438" i="3"/>
  <c r="K1438" i="3"/>
  <c r="L1429" i="3"/>
  <c r="L1421" i="3"/>
  <c r="AC1421" i="3" s="1"/>
  <c r="L1417" i="3"/>
  <c r="M1417" i="3" s="1"/>
  <c r="AK1417" i="3"/>
  <c r="L1416" i="3"/>
  <c r="AQ1416" i="3" s="1"/>
  <c r="L1415" i="3"/>
  <c r="BI1415" i="3" s="1"/>
  <c r="K1411" i="3"/>
  <c r="L1409" i="3"/>
  <c r="AJ1409" i="3" s="1"/>
  <c r="L1408" i="3"/>
  <c r="S1408" i="3" s="1"/>
  <c r="L1406" i="3"/>
  <c r="K1406" i="3"/>
  <c r="L1402" i="3"/>
  <c r="AP1605" i="3"/>
  <c r="AJ1605" i="3"/>
  <c r="BG1605" i="3"/>
  <c r="AL1605" i="3"/>
  <c r="P1605" i="3"/>
  <c r="AW1605" i="3"/>
  <c r="AG1605" i="3"/>
  <c r="Q1605" i="3"/>
  <c r="AE1605" i="3"/>
  <c r="AH1626" i="3"/>
  <c r="BJ1635" i="3"/>
  <c r="BL1621" i="3"/>
  <c r="BJ1621" i="3"/>
  <c r="V1626" i="3"/>
  <c r="BE1626" i="3"/>
  <c r="AO1626" i="3"/>
  <c r="Y1626" i="3"/>
  <c r="BH1626" i="3"/>
  <c r="AR1626" i="3"/>
  <c r="AB1626" i="3"/>
  <c r="BG1626" i="3"/>
  <c r="AQ1626" i="3"/>
  <c r="AA1626" i="3"/>
  <c r="O1632" i="3"/>
  <c r="AE1632" i="3"/>
  <c r="AU1632" i="3"/>
  <c r="P1632" i="3"/>
  <c r="AF1632" i="3"/>
  <c r="AV1632" i="3"/>
  <c r="M1632" i="3"/>
  <c r="AC1632" i="3"/>
  <c r="AS1632" i="3"/>
  <c r="BI1632" i="3"/>
  <c r="Z1632" i="3"/>
  <c r="AP1632" i="3"/>
  <c r="BF1632" i="3"/>
  <c r="S1632" i="3"/>
  <c r="AI1632" i="3"/>
  <c r="AY1632" i="3"/>
  <c r="T1632" i="3"/>
  <c r="AJ1632" i="3"/>
  <c r="AZ1632" i="3"/>
  <c r="Q1632" i="3"/>
  <c r="AG1632" i="3"/>
  <c r="AW1632" i="3"/>
  <c r="N1632" i="3"/>
  <c r="AD1632" i="3"/>
  <c r="AT1632" i="3"/>
  <c r="O1640" i="3"/>
  <c r="AE1640" i="3"/>
  <c r="AU1640" i="3"/>
  <c r="M1640" i="3"/>
  <c r="AC1640" i="3"/>
  <c r="BA1640" i="3"/>
  <c r="X1640" i="3"/>
  <c r="AN1640" i="3"/>
  <c r="BD1640" i="3"/>
  <c r="BE1640" i="3"/>
  <c r="Z1640" i="3"/>
  <c r="AP1640" i="3"/>
  <c r="BF1640" i="3"/>
  <c r="S1640" i="3"/>
  <c r="AI1640" i="3"/>
  <c r="AY1640" i="3"/>
  <c r="Q1640" i="3"/>
  <c r="AK1640" i="3"/>
  <c r="BI1640" i="3"/>
  <c r="AB1640" i="3"/>
  <c r="AR1640" i="3"/>
  <c r="BH1640" i="3"/>
  <c r="N1640" i="3"/>
  <c r="AD1640" i="3"/>
  <c r="AT1640" i="3"/>
  <c r="Z1620" i="3"/>
  <c r="AP1620" i="3"/>
  <c r="BF1620" i="3"/>
  <c r="AA1620" i="3"/>
  <c r="AQ1620" i="3"/>
  <c r="BG1620" i="3"/>
  <c r="AB1620" i="3"/>
  <c r="AR1620" i="3"/>
  <c r="BH1620" i="3"/>
  <c r="Y1620" i="3"/>
  <c r="N1620" i="3"/>
  <c r="AD1620" i="3"/>
  <c r="AT1620" i="3"/>
  <c r="O1620" i="3"/>
  <c r="AE1620" i="3"/>
  <c r="BM1637" i="3"/>
  <c r="AI1639" i="3"/>
  <c r="AV1639" i="3"/>
  <c r="BG1639" i="3"/>
  <c r="AE1639" i="3"/>
  <c r="BB1639" i="3"/>
  <c r="AL1639" i="3"/>
  <c r="V1639" i="3"/>
  <c r="AR1639" i="3"/>
  <c r="O1639" i="3"/>
  <c r="AW1639" i="3"/>
  <c r="AG1639" i="3"/>
  <c r="P1639" i="3"/>
  <c r="N1631" i="3"/>
  <c r="BJ1631" i="3" s="1"/>
  <c r="AR1631" i="3"/>
  <c r="X1631" i="3"/>
  <c r="AV1631" i="3"/>
  <c r="BL1637" i="3"/>
  <c r="BJ1637" i="3"/>
  <c r="AA1639" i="3"/>
  <c r="AN1639" i="3"/>
  <c r="AY1639" i="3"/>
  <c r="W1639" i="3"/>
  <c r="AX1639" i="3"/>
  <c r="AH1639" i="3"/>
  <c r="R1639" i="3"/>
  <c r="AJ1639" i="3"/>
  <c r="BI1639" i="3"/>
  <c r="AS1639" i="3"/>
  <c r="AC1639" i="3"/>
  <c r="AB1631" i="3"/>
  <c r="AZ1631" i="3"/>
  <c r="AR1575" i="3"/>
  <c r="O1507" i="3"/>
  <c r="T1507" i="3"/>
  <c r="AJ1507" i="3"/>
  <c r="AZ1507" i="3"/>
  <c r="X1507" i="3"/>
  <c r="AN1507" i="3"/>
  <c r="BD1507" i="3"/>
  <c r="AB1507" i="3"/>
  <c r="AR1507" i="3"/>
  <c r="BH1507" i="3"/>
  <c r="P1507" i="3"/>
  <c r="AF1507" i="3"/>
  <c r="AV1507" i="3"/>
  <c r="X1505" i="3"/>
  <c r="AN1505" i="3"/>
  <c r="BD1505" i="3"/>
  <c r="AR1503" i="3"/>
  <c r="P1503" i="3"/>
  <c r="AJ1503" i="3"/>
  <c r="BD1495" i="3"/>
  <c r="X1495" i="3"/>
  <c r="AN1495" i="3"/>
  <c r="AJ1575" i="3"/>
  <c r="O1564" i="3"/>
  <c r="AA1467" i="3"/>
  <c r="W1467" i="3"/>
  <c r="BC1467" i="3"/>
  <c r="AE1467" i="3"/>
  <c r="AM1467" i="3"/>
  <c r="O1467" i="3"/>
  <c r="AU1467" i="3"/>
  <c r="O1560" i="3"/>
  <c r="BF1528" i="3"/>
  <c r="M1505" i="3"/>
  <c r="K1595" i="3"/>
  <c r="K1587" i="3"/>
  <c r="L1583" i="3"/>
  <c r="BB1576" i="3"/>
  <c r="BH1575" i="3"/>
  <c r="AB1575" i="3"/>
  <c r="AE1562" i="3"/>
  <c r="S1507" i="3"/>
  <c r="AZ1505" i="3"/>
  <c r="AJ1505" i="3"/>
  <c r="T1505" i="3"/>
  <c r="BH1503" i="3"/>
  <c r="AB1503" i="3"/>
  <c r="K1486" i="3"/>
  <c r="O1479" i="3"/>
  <c r="AU1479" i="3"/>
  <c r="W1479" i="3"/>
  <c r="BC1479" i="3"/>
  <c r="AE1479" i="3"/>
  <c r="BG1477" i="3"/>
  <c r="W1477" i="3"/>
  <c r="AQ1477" i="3"/>
  <c r="AA1477" i="3"/>
  <c r="AY1477" i="3"/>
  <c r="AI1477" i="3"/>
  <c r="BC1477" i="3"/>
  <c r="AA1473" i="3"/>
  <c r="AQ1473" i="3"/>
  <c r="BG1473" i="3"/>
  <c r="O1473" i="3"/>
  <c r="AE1473" i="3"/>
  <c r="AU1473" i="3"/>
  <c r="S1473" i="3"/>
  <c r="AI1473" i="3"/>
  <c r="AY1473" i="3"/>
  <c r="W1473" i="3"/>
  <c r="AM1473" i="3"/>
  <c r="BC1473" i="3"/>
  <c r="O1471" i="3"/>
  <c r="AU1471" i="3"/>
  <c r="W1471" i="3"/>
  <c r="BC1471" i="3"/>
  <c r="AE1471" i="3"/>
  <c r="AM1471" i="3"/>
  <c r="O1469" i="3"/>
  <c r="AE1469" i="3"/>
  <c r="AU1469" i="3"/>
  <c r="S1469" i="3"/>
  <c r="AI1469" i="3"/>
  <c r="AY1469" i="3"/>
  <c r="W1469" i="3"/>
  <c r="AM1469" i="3"/>
  <c r="BC1469" i="3"/>
  <c r="AA1469" i="3"/>
  <c r="AQ1469" i="3"/>
  <c r="BG1469" i="3"/>
  <c r="AG1446" i="3"/>
  <c r="AM1446" i="3"/>
  <c r="BC1446" i="3"/>
  <c r="Q1446" i="3"/>
  <c r="BH1446" i="3"/>
  <c r="L1581" i="3"/>
  <c r="L1579" i="3"/>
  <c r="L1554" i="3"/>
  <c r="L1552" i="3"/>
  <c r="L1550" i="3"/>
  <c r="L1540" i="3"/>
  <c r="R1536" i="3"/>
  <c r="L1535" i="3"/>
  <c r="L1533" i="3"/>
  <c r="L1532" i="3"/>
  <c r="AP1532" i="3" s="1"/>
  <c r="R1528" i="3"/>
  <c r="L1527" i="3"/>
  <c r="L1525" i="3"/>
  <c r="L1524" i="3"/>
  <c r="AP1524" i="3" s="1"/>
  <c r="R1520" i="3"/>
  <c r="L1519" i="3"/>
  <c r="L1517" i="3"/>
  <c r="L1516" i="3"/>
  <c r="AP1516" i="3" s="1"/>
  <c r="L1512" i="3"/>
  <c r="L1509" i="3"/>
  <c r="AM1509" i="3" s="1"/>
  <c r="AV1505" i="3"/>
  <c r="AF1505" i="3"/>
  <c r="P1505" i="3"/>
  <c r="AZ1503" i="3"/>
  <c r="T1503" i="3"/>
  <c r="L1499" i="3"/>
  <c r="X1499" i="3" s="1"/>
  <c r="X1497" i="3"/>
  <c r="Z1494" i="3"/>
  <c r="P1485" i="3"/>
  <c r="AR1485" i="3"/>
  <c r="AB1485" i="3"/>
  <c r="BH1485" i="3"/>
  <c r="L1484" i="3"/>
  <c r="X1481" i="3"/>
  <c r="AN1481" i="3"/>
  <c r="BC1481" i="3"/>
  <c r="AB1481" i="3"/>
  <c r="AR1481" i="3"/>
  <c r="BF1481" i="3"/>
  <c r="P1481" i="3"/>
  <c r="AF1481" i="3"/>
  <c r="AV1481" i="3"/>
  <c r="BH1481" i="3"/>
  <c r="L1589" i="3"/>
  <c r="AL1576" i="3"/>
  <c r="AZ1575" i="3"/>
  <c r="T1575" i="3"/>
  <c r="AE1574" i="3"/>
  <c r="AE1572" i="3"/>
  <c r="O1570" i="3"/>
  <c r="O1568" i="3"/>
  <c r="Z1566" i="3"/>
  <c r="AZ1564" i="3"/>
  <c r="AZ1560" i="3"/>
  <c r="L1548" i="3"/>
  <c r="L1546" i="3"/>
  <c r="L1544" i="3"/>
  <c r="L1542" i="3"/>
  <c r="L1595" i="3"/>
  <c r="K1591" i="3"/>
  <c r="L1587" i="3"/>
  <c r="K1583" i="3"/>
  <c r="K1580" i="3"/>
  <c r="K1578" i="3"/>
  <c r="K1577" i="3"/>
  <c r="AE1564" i="3"/>
  <c r="AE1560" i="3"/>
  <c r="Z1532" i="3"/>
  <c r="Z1524" i="3"/>
  <c r="Z1516" i="3"/>
  <c r="K1511" i="3"/>
  <c r="L1510" i="3"/>
  <c r="L1508" i="3"/>
  <c r="BH1505" i="3"/>
  <c r="AR1505" i="3"/>
  <c r="AB1505" i="3"/>
  <c r="K1501" i="3"/>
  <c r="K1492" i="3"/>
  <c r="K1490" i="3"/>
  <c r="AD1490" i="3" s="1"/>
  <c r="L1489" i="3"/>
  <c r="AZ1485" i="3"/>
  <c r="AZ1481" i="3"/>
  <c r="S1477" i="3"/>
  <c r="Q1464" i="3"/>
  <c r="T1464" i="3"/>
  <c r="AE1464" i="3"/>
  <c r="AO1464" i="3"/>
  <c r="AZ1464" i="3"/>
  <c r="O1462" i="3"/>
  <c r="AO1462" i="3"/>
  <c r="T1462" i="3"/>
  <c r="AU1462" i="3"/>
  <c r="Y1462" i="3"/>
  <c r="BE1462" i="3"/>
  <c r="AJ1462" i="3"/>
  <c r="T1458" i="3"/>
  <c r="P1458" i="3"/>
  <c r="AF1458" i="3"/>
  <c r="AV1458" i="3"/>
  <c r="S1458" i="3"/>
  <c r="AI1458" i="3"/>
  <c r="AY1458" i="3"/>
  <c r="X1458" i="3"/>
  <c r="AN1458" i="3"/>
  <c r="BD1458" i="3"/>
  <c r="AA1458" i="3"/>
  <c r="AQ1458" i="3"/>
  <c r="BG1458" i="3"/>
  <c r="O1456" i="3"/>
  <c r="X1456" i="3"/>
  <c r="AJ1456" i="3"/>
  <c r="AU1456" i="3"/>
  <c r="BD1456" i="3"/>
  <c r="P1456" i="3"/>
  <c r="AB1456" i="3"/>
  <c r="AM1456" i="3"/>
  <c r="AV1456" i="3"/>
  <c r="BH1456" i="3"/>
  <c r="T1456" i="3"/>
  <c r="AE1456" i="3"/>
  <c r="AN1456" i="3"/>
  <c r="AZ1456" i="3"/>
  <c r="W1456" i="3"/>
  <c r="AF1456" i="3"/>
  <c r="AR1456" i="3"/>
  <c r="BC1456" i="3"/>
  <c r="P1454" i="3"/>
  <c r="AV1454" i="3"/>
  <c r="AB1454" i="3"/>
  <c r="BH1454" i="3"/>
  <c r="AF1454" i="3"/>
  <c r="AR1454" i="3"/>
  <c r="T1452" i="3"/>
  <c r="AR1452" i="3"/>
  <c r="AB1452" i="3"/>
  <c r="AV1452" i="3"/>
  <c r="AF1452" i="3"/>
  <c r="AZ1452" i="3"/>
  <c r="P1452" i="3"/>
  <c r="AJ1452" i="3"/>
  <c r="BH1452" i="3"/>
  <c r="BC1448" i="3"/>
  <c r="Q1447" i="3"/>
  <c r="AA1447" i="3"/>
  <c r="AL1447" i="3"/>
  <c r="AW1447" i="3"/>
  <c r="BG1447" i="3"/>
  <c r="R1447" i="3"/>
  <c r="AC1447" i="3"/>
  <c r="AM1447" i="3"/>
  <c r="AX1447" i="3"/>
  <c r="BI1447" i="3"/>
  <c r="V1447" i="3"/>
  <c r="AG1447" i="3"/>
  <c r="AQ1447" i="3"/>
  <c r="BB1447" i="3"/>
  <c r="M1447" i="3"/>
  <c r="W1447" i="3"/>
  <c r="AH1447" i="3"/>
  <c r="AS1447" i="3"/>
  <c r="BC1447" i="3"/>
  <c r="AS1474" i="3"/>
  <c r="M1474" i="3"/>
  <c r="BE1468" i="3"/>
  <c r="AK1468" i="3"/>
  <c r="Q1468" i="3"/>
  <c r="AW1459" i="3"/>
  <c r="AG1459" i="3"/>
  <c r="Q1459" i="3"/>
  <c r="BB1453" i="3"/>
  <c r="BD1450" i="3"/>
  <c r="AN1450" i="3"/>
  <c r="X1450" i="3"/>
  <c r="M1450" i="3"/>
  <c r="L1449" i="3"/>
  <c r="AM1449" i="3" s="1"/>
  <c r="L1444" i="3"/>
  <c r="K1444" i="3"/>
  <c r="BA1441" i="3"/>
  <c r="U1441" i="3"/>
  <c r="AO1440" i="3"/>
  <c r="AQ1429" i="3"/>
  <c r="AY1429" i="3"/>
  <c r="S1429" i="3"/>
  <c r="O1411" i="3"/>
  <c r="X1411" i="3"/>
  <c r="AJ1411" i="3"/>
  <c r="AU1411" i="3"/>
  <c r="BD1411" i="3"/>
  <c r="P1411" i="3"/>
  <c r="AB1411" i="3"/>
  <c r="AM1411" i="3"/>
  <c r="AV1411" i="3"/>
  <c r="BH1411" i="3"/>
  <c r="T1411" i="3"/>
  <c r="AE1411" i="3"/>
  <c r="AN1411" i="3"/>
  <c r="AZ1411" i="3"/>
  <c r="W1411" i="3"/>
  <c r="AF1411" i="3"/>
  <c r="AR1411" i="3"/>
  <c r="BC1411" i="3"/>
  <c r="P1409" i="3"/>
  <c r="AB1409" i="3"/>
  <c r="AZ1409" i="3"/>
  <c r="S1406" i="3"/>
  <c r="AI1406" i="3"/>
  <c r="AQ1406" i="3"/>
  <c r="L1488" i="3"/>
  <c r="AL1488" i="3" s="1"/>
  <c r="L1486" i="3"/>
  <c r="AD1486" i="3" s="1"/>
  <c r="K1483" i="3"/>
  <c r="AH1483" i="3" s="1"/>
  <c r="L1482" i="3"/>
  <c r="L1480" i="3"/>
  <c r="K1480" i="3"/>
  <c r="AK1474" i="3"/>
  <c r="L1472" i="3"/>
  <c r="BA1468" i="3"/>
  <c r="L1466" i="3"/>
  <c r="L1460" i="3"/>
  <c r="T1460" i="3" s="1"/>
  <c r="AT1459" i="3"/>
  <c r="AD1459" i="3"/>
  <c r="N1459" i="3"/>
  <c r="L1457" i="3"/>
  <c r="R1457" i="3" s="1"/>
  <c r="AZ1450" i="3"/>
  <c r="AJ1450" i="3"/>
  <c r="L1443" i="3"/>
  <c r="AA1443" i="3" s="1"/>
  <c r="AQ1443" i="3"/>
  <c r="M1443" i="3"/>
  <c r="AS1443" i="3"/>
  <c r="AY1441" i="3"/>
  <c r="S1441" i="3"/>
  <c r="M1468" i="3"/>
  <c r="K1465" i="3"/>
  <c r="Y1464" i="3"/>
  <c r="AE1462" i="3"/>
  <c r="BE1459" i="3"/>
  <c r="AO1459" i="3"/>
  <c r="AV1450" i="3"/>
  <c r="AF1450" i="3"/>
  <c r="P1450" i="3"/>
  <c r="L1445" i="3"/>
  <c r="AA1437" i="3"/>
  <c r="BG1437" i="3"/>
  <c r="AE1437" i="3"/>
  <c r="AQ1437" i="3"/>
  <c r="O1437" i="3"/>
  <c r="AU1437" i="3"/>
  <c r="L1478" i="3"/>
  <c r="K1478" i="3"/>
  <c r="L1476" i="3"/>
  <c r="K1476" i="3"/>
  <c r="W1475" i="3"/>
  <c r="BA1474" i="3"/>
  <c r="L1470" i="3"/>
  <c r="BA1470" i="3" s="1"/>
  <c r="R1459" i="3"/>
  <c r="V1453" i="3"/>
  <c r="AG1442" i="3"/>
  <c r="AO1442" i="3"/>
  <c r="AA1441" i="3"/>
  <c r="AQ1441" i="3"/>
  <c r="BG1441" i="3"/>
  <c r="M1441" i="3"/>
  <c r="AC1441" i="3"/>
  <c r="AS1441" i="3"/>
  <c r="BI1441" i="3"/>
  <c r="Q1440" i="3"/>
  <c r="AW1440" i="3"/>
  <c r="Y1440" i="3"/>
  <c r="BE1440" i="3"/>
  <c r="AE1435" i="3"/>
  <c r="AQ1435" i="3"/>
  <c r="O1435" i="3"/>
  <c r="AU1435" i="3"/>
  <c r="AA1435" i="3"/>
  <c r="BG1435" i="3"/>
  <c r="L1427" i="3"/>
  <c r="BG1427" i="3" s="1"/>
  <c r="L1426" i="3"/>
  <c r="K1426" i="3"/>
  <c r="L1424" i="3"/>
  <c r="AV1423" i="3"/>
  <c r="L1419" i="3"/>
  <c r="K1419" i="3"/>
  <c r="BA1415" i="3"/>
  <c r="U1415" i="3"/>
  <c r="L1410" i="3"/>
  <c r="K1410" i="3"/>
  <c r="AR1409" i="3"/>
  <c r="X1409" i="3"/>
  <c r="AQ1408" i="3"/>
  <c r="K1404" i="3"/>
  <c r="K1401" i="3"/>
  <c r="AD1400" i="3"/>
  <c r="BM1622" i="3"/>
  <c r="BJ1628" i="3"/>
  <c r="BK1631" i="3"/>
  <c r="AV1638" i="3"/>
  <c r="Z1638" i="3"/>
  <c r="AZ1638" i="3"/>
  <c r="AD1638" i="3"/>
  <c r="BJ1638" i="3" s="1"/>
  <c r="Y1597" i="3"/>
  <c r="U1597" i="3"/>
  <c r="AS1597" i="3"/>
  <c r="AC1597" i="3"/>
  <c r="AW1597" i="3"/>
  <c r="M1597" i="3"/>
  <c r="AG1597" i="3"/>
  <c r="BA1597" i="3"/>
  <c r="Q1597" i="3"/>
  <c r="AK1597" i="3"/>
  <c r="BI1597" i="3"/>
  <c r="AU1598" i="3"/>
  <c r="AE1598" i="3"/>
  <c r="W1616" i="3"/>
  <c r="AE1616" i="3"/>
  <c r="AW1438" i="3"/>
  <c r="BA1436" i="3"/>
  <c r="AG1436" i="3"/>
  <c r="M1436" i="3"/>
  <c r="L1431" i="3"/>
  <c r="BG1431" i="3" s="1"/>
  <c r="L1430" i="3"/>
  <c r="K1430" i="3"/>
  <c r="L1428" i="3"/>
  <c r="K1428" i="3"/>
  <c r="AY1425" i="3"/>
  <c r="AK1423" i="3"/>
  <c r="L1422" i="3"/>
  <c r="AI1422" i="3" s="1"/>
  <c r="L1420" i="3"/>
  <c r="L1418" i="3"/>
  <c r="BG1418" i="3" s="1"/>
  <c r="AS1415" i="3"/>
  <c r="M1415" i="3"/>
  <c r="L1414" i="3"/>
  <c r="BG1414" i="3" s="1"/>
  <c r="BH1409" i="3"/>
  <c r="AN1409" i="3"/>
  <c r="T1409" i="3"/>
  <c r="AA1408" i="3"/>
  <c r="K1402" i="3"/>
  <c r="BF1400" i="3"/>
  <c r="Z1400" i="3"/>
  <c r="BM1617" i="3"/>
  <c r="BM1615" i="3"/>
  <c r="BL1622" i="3"/>
  <c r="BJ1622" i="3"/>
  <c r="BL1633" i="3"/>
  <c r="BM1628" i="3"/>
  <c r="AP1638" i="3"/>
  <c r="U1638" i="3"/>
  <c r="BM1638" i="3" s="1"/>
  <c r="AT1638" i="3"/>
  <c r="S1605" i="3"/>
  <c r="AU1605" i="3"/>
  <c r="Z1605" i="3"/>
  <c r="BC1605" i="3"/>
  <c r="AH1605" i="3"/>
  <c r="AN1605" i="3"/>
  <c r="N1626" i="3"/>
  <c r="AP1626" i="3"/>
  <c r="BJ1626" i="3" s="1"/>
  <c r="BF1626" i="3"/>
  <c r="Z1626" i="3"/>
  <c r="AA1601" i="3"/>
  <c r="AG1601" i="3"/>
  <c r="BC1601" i="3"/>
  <c r="O1598" i="3"/>
  <c r="AY1598" i="3"/>
  <c r="AI1605" i="3"/>
  <c r="AU1616" i="3"/>
  <c r="M1616" i="3"/>
  <c r="L1439" i="3"/>
  <c r="AQ1439" i="3" s="1"/>
  <c r="Y1438" i="3"/>
  <c r="AW1436" i="3"/>
  <c r="K1433" i="3"/>
  <c r="L1432" i="3"/>
  <c r="AQ1425" i="3"/>
  <c r="AA1423" i="3"/>
  <c r="Y1417" i="3"/>
  <c r="BI1413" i="3"/>
  <c r="BD1409" i="3"/>
  <c r="BG1408" i="3"/>
  <c r="L1404" i="3"/>
  <c r="K1403" i="3"/>
  <c r="AT1400" i="3"/>
  <c r="BL1600" i="3"/>
  <c r="BM1600" i="3"/>
  <c r="BM1607" i="3"/>
  <c r="BN1629" i="3"/>
  <c r="BN1635" i="3"/>
  <c r="BL1628" i="3"/>
  <c r="AI1598" i="3"/>
  <c r="AA1598" i="3"/>
  <c r="AE1601" i="3"/>
  <c r="BM1601" i="3" s="1"/>
  <c r="O1616" i="3"/>
  <c r="BL1616" i="3" s="1"/>
  <c r="AU1439" i="3"/>
  <c r="Y1436" i="3"/>
  <c r="AQ1418" i="3"/>
  <c r="Y1415" i="3"/>
  <c r="M1409" i="3"/>
  <c r="BK1608" i="3"/>
  <c r="BK1610" i="3"/>
  <c r="BK1616" i="3"/>
  <c r="BN1616" i="3"/>
  <c r="M1599" i="3"/>
  <c r="BK1599" i="3" s="1"/>
  <c r="BA1599" i="3"/>
  <c r="U1599" i="3"/>
  <c r="AG1599" i="3"/>
  <c r="AS1599" i="3"/>
  <c r="AJ1623" i="3"/>
  <c r="BL1623" i="3" s="1"/>
  <c r="BD1623" i="3"/>
  <c r="AN1623" i="3"/>
  <c r="BJ1623" i="3" s="1"/>
  <c r="BH1623" i="3"/>
  <c r="AR1623" i="3"/>
  <c r="AZ1623" i="3"/>
  <c r="N1624" i="3"/>
  <c r="Z1624" i="3"/>
  <c r="AP1624" i="3"/>
  <c r="BF1624" i="3"/>
  <c r="BC1616" i="3"/>
  <c r="AM1616" i="3"/>
  <c r="BM1597" i="3"/>
  <c r="BN1607" i="3"/>
  <c r="BK1607" i="3"/>
  <c r="BM1609" i="3"/>
  <c r="BL1609" i="3"/>
  <c r="BL1602" i="3"/>
  <c r="BL1611" i="3"/>
  <c r="BM1611" i="3"/>
  <c r="BL1603" i="3"/>
  <c r="BK1612" i="3"/>
  <c r="BN1612" i="3"/>
  <c r="BL1614" i="3"/>
  <c r="BN1618" i="3"/>
  <c r="BK1618" i="3"/>
  <c r="BL1618" i="3"/>
  <c r="BL1627" i="3"/>
  <c r="BN1623" i="3"/>
  <c r="BK1623" i="3"/>
  <c r="BM1624" i="3"/>
  <c r="BM1625" i="3"/>
  <c r="BL1629" i="3"/>
  <c r="BL1631" i="3"/>
  <c r="BM1633" i="3"/>
  <c r="BM1635" i="3"/>
  <c r="BL1619" i="3"/>
  <c r="BJ1619" i="3"/>
  <c r="BN1637" i="3"/>
  <c r="BK1637" i="3"/>
  <c r="BK1640" i="3"/>
  <c r="BN1640" i="3"/>
  <c r="BL1640" i="3"/>
  <c r="BL1597" i="3"/>
  <c r="BJ1597" i="3"/>
  <c r="BJ1600" i="3"/>
  <c r="BM1599" i="3"/>
  <c r="BN1602" i="3"/>
  <c r="BK1602" i="3"/>
  <c r="O1604" i="3"/>
  <c r="S1604" i="3"/>
  <c r="W1604" i="3"/>
  <c r="AA1604" i="3"/>
  <c r="AE1604" i="3"/>
  <c r="AI1604" i="3"/>
  <c r="AM1604" i="3"/>
  <c r="AQ1604" i="3"/>
  <c r="AU1604" i="3"/>
  <c r="AY1604" i="3"/>
  <c r="BC1604" i="3"/>
  <c r="BG1604" i="3"/>
  <c r="Q1604" i="3"/>
  <c r="V1604" i="3"/>
  <c r="AB1604" i="3"/>
  <c r="AG1604" i="3"/>
  <c r="AL1604" i="3"/>
  <c r="AR1604" i="3"/>
  <c r="AW1604" i="3"/>
  <c r="BB1604" i="3"/>
  <c r="BH1604" i="3"/>
  <c r="P1604" i="3"/>
  <c r="X1604" i="3"/>
  <c r="AD1604" i="3"/>
  <c r="AK1604" i="3"/>
  <c r="AS1604" i="3"/>
  <c r="AZ1604" i="3"/>
  <c r="BF1604" i="3"/>
  <c r="R1604" i="3"/>
  <c r="Y1604" i="3"/>
  <c r="AF1604" i="3"/>
  <c r="AN1604" i="3"/>
  <c r="AT1604" i="3"/>
  <c r="BA1604" i="3"/>
  <c r="BI1604" i="3"/>
  <c r="M1604" i="3"/>
  <c r="T1604" i="3"/>
  <c r="Z1604" i="3"/>
  <c r="AH1604" i="3"/>
  <c r="AO1604" i="3"/>
  <c r="AV1604" i="3"/>
  <c r="BD1604" i="3"/>
  <c r="N1604" i="3"/>
  <c r="U1604" i="3"/>
  <c r="AC1604" i="3"/>
  <c r="AJ1604" i="3"/>
  <c r="AP1604" i="3"/>
  <c r="AX1604" i="3"/>
  <c r="BE1604" i="3"/>
  <c r="BJ1610" i="3"/>
  <c r="BN1610" i="3"/>
  <c r="BN1601" i="3"/>
  <c r="BK1601" i="3"/>
  <c r="BJ1601" i="3"/>
  <c r="BL1610" i="3"/>
  <c r="BN1611" i="3"/>
  <c r="BK1611" i="3"/>
  <c r="BJ1611" i="3"/>
  <c r="BM1603" i="3"/>
  <c r="BL1613" i="3"/>
  <c r="BJ1613" i="3"/>
  <c r="BJ1612" i="3"/>
  <c r="BL1617" i="3"/>
  <c r="BM1614" i="3"/>
  <c r="BN1622" i="3"/>
  <c r="BK1622" i="3"/>
  <c r="BM1618" i="3"/>
  <c r="BJ1627" i="3"/>
  <c r="BJ1629" i="3"/>
  <c r="BK1624" i="3"/>
  <c r="BN1624" i="3"/>
  <c r="BL1624" i="3"/>
  <c r="BL1625" i="3"/>
  <c r="BJ1625" i="3"/>
  <c r="BM1629" i="3"/>
  <c r="BM1631" i="3"/>
  <c r="BN1619" i="3"/>
  <c r="BK1619" i="3"/>
  <c r="BM1620" i="3"/>
  <c r="BK1628" i="3"/>
  <c r="BN1628" i="3"/>
  <c r="BK1632" i="3"/>
  <c r="BN1632" i="3"/>
  <c r="O1636" i="3"/>
  <c r="S1636" i="3"/>
  <c r="W1636" i="3"/>
  <c r="AA1636" i="3"/>
  <c r="AE1636" i="3"/>
  <c r="AI1636" i="3"/>
  <c r="AM1636" i="3"/>
  <c r="AQ1636" i="3"/>
  <c r="AU1636" i="3"/>
  <c r="AY1636" i="3"/>
  <c r="BC1636" i="3"/>
  <c r="BG1636" i="3"/>
  <c r="P1636" i="3"/>
  <c r="T1636" i="3"/>
  <c r="X1636" i="3"/>
  <c r="AB1636" i="3"/>
  <c r="AF1636" i="3"/>
  <c r="AJ1636" i="3"/>
  <c r="AN1636" i="3"/>
  <c r="AR1636" i="3"/>
  <c r="AV1636" i="3"/>
  <c r="AZ1636" i="3"/>
  <c r="BD1636" i="3"/>
  <c r="BH1636" i="3"/>
  <c r="M1636" i="3"/>
  <c r="Q1636" i="3"/>
  <c r="U1636" i="3"/>
  <c r="Y1636" i="3"/>
  <c r="AC1636" i="3"/>
  <c r="AG1636" i="3"/>
  <c r="AK1636" i="3"/>
  <c r="AO1636" i="3"/>
  <c r="AS1636" i="3"/>
  <c r="AW1636" i="3"/>
  <c r="BA1636" i="3"/>
  <c r="BE1636" i="3"/>
  <c r="BI1636" i="3"/>
  <c r="R1636" i="3"/>
  <c r="AH1636" i="3"/>
  <c r="AX1636" i="3"/>
  <c r="V1636" i="3"/>
  <c r="AL1636" i="3"/>
  <c r="BB1636" i="3"/>
  <c r="Z1636" i="3"/>
  <c r="AP1636" i="3"/>
  <c r="BF1636" i="3"/>
  <c r="N1636" i="3"/>
  <c r="BJ1636" i="3" s="1"/>
  <c r="AD1636" i="3"/>
  <c r="AT1636" i="3"/>
  <c r="BK1638" i="3"/>
  <c r="BN1638" i="3"/>
  <c r="BN1631" i="3"/>
  <c r="BJ1634" i="3"/>
  <c r="BM1634" i="3"/>
  <c r="BM1639" i="3"/>
  <c r="BJ1639" i="3"/>
  <c r="BN1639" i="3"/>
  <c r="BK1639" i="3"/>
  <c r="BL1599" i="3"/>
  <c r="BJ1599" i="3"/>
  <c r="BJ1598" i="3"/>
  <c r="BJ1605" i="3"/>
  <c r="BJ1608" i="3"/>
  <c r="BN1608" i="3"/>
  <c r="BM1610" i="3"/>
  <c r="BL1601" i="3"/>
  <c r="BM1602" i="3"/>
  <c r="BL1605" i="3"/>
  <c r="BL1607" i="3"/>
  <c r="BJ1602" i="3"/>
  <c r="BK1603" i="3"/>
  <c r="BN1603" i="3"/>
  <c r="BN1613" i="3"/>
  <c r="BK1613" i="3"/>
  <c r="BJ1617" i="3"/>
  <c r="BJ1614" i="3"/>
  <c r="BN1614" i="3"/>
  <c r="BK1614" i="3"/>
  <c r="BN1615" i="3"/>
  <c r="BK1615" i="3"/>
  <c r="BJ1618" i="3"/>
  <c r="BK1627" i="3"/>
  <c r="BN1627" i="3"/>
  <c r="BN1625" i="3"/>
  <c r="BK1625" i="3"/>
  <c r="BM1626" i="3"/>
  <c r="BN1620" i="3"/>
  <c r="BK1620" i="3"/>
  <c r="BL1620" i="3"/>
  <c r="BJ1620" i="3"/>
  <c r="BK1633" i="3"/>
  <c r="BJ1630" i="3"/>
  <c r="BM1630" i="3"/>
  <c r="BK1634" i="3"/>
  <c r="BN1634" i="3"/>
  <c r="BL1634" i="3"/>
  <c r="BM1598" i="3"/>
  <c r="BN1597" i="3"/>
  <c r="BN1600" i="3"/>
  <c r="BN1598" i="3"/>
  <c r="BK1598" i="3"/>
  <c r="BM1608" i="3"/>
  <c r="BN1609" i="3"/>
  <c r="BK1609" i="3"/>
  <c r="BL1608" i="3"/>
  <c r="BK1605" i="3"/>
  <c r="BN1605" i="3"/>
  <c r="O1606" i="3"/>
  <c r="S1606" i="3"/>
  <c r="W1606" i="3"/>
  <c r="AA1606" i="3"/>
  <c r="AE1606" i="3"/>
  <c r="AI1606" i="3"/>
  <c r="AM1606" i="3"/>
  <c r="AQ1606" i="3"/>
  <c r="AU1606" i="3"/>
  <c r="AY1606" i="3"/>
  <c r="BC1606" i="3"/>
  <c r="BG1606" i="3"/>
  <c r="Q1606" i="3"/>
  <c r="V1606" i="3"/>
  <c r="AB1606" i="3"/>
  <c r="AG1606" i="3"/>
  <c r="AL1606" i="3"/>
  <c r="AR1606" i="3"/>
  <c r="AW1606" i="3"/>
  <c r="BB1606" i="3"/>
  <c r="BH1606" i="3"/>
  <c r="M1606" i="3"/>
  <c r="T1606" i="3"/>
  <c r="Z1606" i="3"/>
  <c r="AH1606" i="3"/>
  <c r="AO1606" i="3"/>
  <c r="AV1606" i="3"/>
  <c r="BD1606" i="3"/>
  <c r="N1606" i="3"/>
  <c r="U1606" i="3"/>
  <c r="AC1606" i="3"/>
  <c r="AJ1606" i="3"/>
  <c r="AP1606" i="3"/>
  <c r="AX1606" i="3"/>
  <c r="BE1606" i="3"/>
  <c r="P1606" i="3"/>
  <c r="X1606" i="3"/>
  <c r="AD1606" i="3"/>
  <c r="AK1606" i="3"/>
  <c r="AS1606" i="3"/>
  <c r="AZ1606" i="3"/>
  <c r="BF1606" i="3"/>
  <c r="R1606" i="3"/>
  <c r="Y1606" i="3"/>
  <c r="AF1606" i="3"/>
  <c r="AN1606" i="3"/>
  <c r="AT1606" i="3"/>
  <c r="BA1606" i="3"/>
  <c r="BI1606" i="3"/>
  <c r="BJ1607" i="3"/>
  <c r="BJ1609" i="3"/>
  <c r="BM1613" i="3"/>
  <c r="BJ1603" i="3"/>
  <c r="BM1612" i="3"/>
  <c r="BL1612" i="3"/>
  <c r="BJ1616" i="3"/>
  <c r="BJ1615" i="3"/>
  <c r="BN1621" i="3"/>
  <c r="BK1621" i="3"/>
  <c r="BM1627" i="3"/>
  <c r="BJ1633" i="3"/>
  <c r="BN1617" i="3"/>
  <c r="BK1626" i="3"/>
  <c r="BN1626" i="3"/>
  <c r="BL1626" i="3"/>
  <c r="BL1635" i="3"/>
  <c r="BM1619" i="3"/>
  <c r="BK1629" i="3"/>
  <c r="BN1633" i="3"/>
  <c r="BK1630" i="3"/>
  <c r="BN1630" i="3"/>
  <c r="BL1630" i="3"/>
  <c r="BK1635" i="3"/>
  <c r="BJ1640" i="3"/>
  <c r="BM1640" i="3"/>
  <c r="BL1639" i="3"/>
  <c r="P1581" i="3"/>
  <c r="AN1581" i="3"/>
  <c r="X1581" i="3"/>
  <c r="AV1581" i="3"/>
  <c r="BD1581" i="3"/>
  <c r="AF1581" i="3"/>
  <c r="R1581" i="3"/>
  <c r="Z1581" i="3"/>
  <c r="AH1581" i="3"/>
  <c r="AP1581" i="3"/>
  <c r="AX1581" i="3"/>
  <c r="BF1581" i="3"/>
  <c r="P1591" i="3"/>
  <c r="AN1591" i="3"/>
  <c r="BD1591" i="3"/>
  <c r="X1591" i="3"/>
  <c r="AV1591" i="3"/>
  <c r="AF1591" i="3"/>
  <c r="R1591" i="3"/>
  <c r="Z1591" i="3"/>
  <c r="AH1591" i="3"/>
  <c r="AP1591" i="3"/>
  <c r="AX1591" i="3"/>
  <c r="BF1591" i="3"/>
  <c r="AF1583" i="3"/>
  <c r="BD1583" i="3"/>
  <c r="P1583" i="3"/>
  <c r="AN1583" i="3"/>
  <c r="X1583" i="3"/>
  <c r="AV1583" i="3"/>
  <c r="R1583" i="3"/>
  <c r="Z1583" i="3"/>
  <c r="AH1583" i="3"/>
  <c r="AP1583" i="3"/>
  <c r="AX1583" i="3"/>
  <c r="BF1583" i="3"/>
  <c r="T1579" i="3"/>
  <c r="AJ1579" i="3"/>
  <c r="AZ1579" i="3"/>
  <c r="X1579" i="3"/>
  <c r="AN1579" i="3"/>
  <c r="BD1579" i="3"/>
  <c r="AF1589" i="3"/>
  <c r="BD1589" i="3"/>
  <c r="X1589" i="3"/>
  <c r="AV1589" i="3"/>
  <c r="P1589" i="3"/>
  <c r="AN1589" i="3"/>
  <c r="R1589" i="3"/>
  <c r="Z1589" i="3"/>
  <c r="AH1589" i="3"/>
  <c r="AP1589" i="3"/>
  <c r="AX1589" i="3"/>
  <c r="BF1589" i="3"/>
  <c r="AF1587" i="3"/>
  <c r="AV1587" i="3"/>
  <c r="P1587" i="3"/>
  <c r="AN1587" i="3"/>
  <c r="X1587" i="3"/>
  <c r="BD1587" i="3"/>
  <c r="R1587" i="3"/>
  <c r="Z1587" i="3"/>
  <c r="AH1587" i="3"/>
  <c r="AP1587" i="3"/>
  <c r="AX1587" i="3"/>
  <c r="BF1587" i="3"/>
  <c r="AF1593" i="3"/>
  <c r="BD1593" i="3"/>
  <c r="P1593" i="3"/>
  <c r="AN1593" i="3"/>
  <c r="X1593" i="3"/>
  <c r="AV1593" i="3"/>
  <c r="R1593" i="3"/>
  <c r="Z1593" i="3"/>
  <c r="AH1593" i="3"/>
  <c r="AP1593" i="3"/>
  <c r="AX1593" i="3"/>
  <c r="BF1593" i="3"/>
  <c r="P1585" i="3"/>
  <c r="AN1585" i="3"/>
  <c r="AF1585" i="3"/>
  <c r="AV1585" i="3"/>
  <c r="X1585" i="3"/>
  <c r="BD1585" i="3"/>
  <c r="R1585" i="3"/>
  <c r="Z1585" i="3"/>
  <c r="AH1585" i="3"/>
  <c r="AP1585" i="3"/>
  <c r="AX1585" i="3"/>
  <c r="BF1585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O1595" i="3"/>
  <c r="S1595" i="3"/>
  <c r="W1595" i="3"/>
  <c r="AA1595" i="3"/>
  <c r="AE1595" i="3"/>
  <c r="AI1595" i="3"/>
  <c r="AM1595" i="3"/>
  <c r="AQ1595" i="3"/>
  <c r="AU1595" i="3"/>
  <c r="AY1595" i="3"/>
  <c r="BC1595" i="3"/>
  <c r="BG1595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M1591" i="3"/>
  <c r="Q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O1591" i="3"/>
  <c r="S1591" i="3"/>
  <c r="W1591" i="3"/>
  <c r="AA1591" i="3"/>
  <c r="AE1591" i="3"/>
  <c r="AI1591" i="3"/>
  <c r="AM1591" i="3"/>
  <c r="AQ1591" i="3"/>
  <c r="AU1591" i="3"/>
  <c r="AY1591" i="3"/>
  <c r="BC1591" i="3"/>
  <c r="BG1591" i="3"/>
  <c r="M1589" i="3"/>
  <c r="Q1589" i="3"/>
  <c r="U1589" i="3"/>
  <c r="Y1589" i="3"/>
  <c r="AC1589" i="3"/>
  <c r="AG1589" i="3"/>
  <c r="AK1589" i="3"/>
  <c r="AO1589" i="3"/>
  <c r="AS1589" i="3"/>
  <c r="AW1589" i="3"/>
  <c r="BA1589" i="3"/>
  <c r="BE1589" i="3"/>
  <c r="BI1589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M1587" i="3"/>
  <c r="Q1587" i="3"/>
  <c r="U1587" i="3"/>
  <c r="Y1587" i="3"/>
  <c r="AC1587" i="3"/>
  <c r="AG1587" i="3"/>
  <c r="AK1587" i="3"/>
  <c r="AO1587" i="3"/>
  <c r="AS1587" i="3"/>
  <c r="AW1587" i="3"/>
  <c r="BA1587" i="3"/>
  <c r="BE1587" i="3"/>
  <c r="BI1587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M1581" i="3"/>
  <c r="Q1581" i="3"/>
  <c r="U1581" i="3"/>
  <c r="Y1581" i="3"/>
  <c r="AC1581" i="3"/>
  <c r="AG1581" i="3"/>
  <c r="AK1581" i="3"/>
  <c r="AO1581" i="3"/>
  <c r="AS1581" i="3"/>
  <c r="AW1581" i="3"/>
  <c r="BA1581" i="3"/>
  <c r="BE1581" i="3"/>
  <c r="BI1581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M1579" i="3"/>
  <c r="Q1579" i="3"/>
  <c r="U1579" i="3"/>
  <c r="Y1579" i="3"/>
  <c r="AC1579" i="3"/>
  <c r="AG1579" i="3"/>
  <c r="AK1579" i="3"/>
  <c r="AO1579" i="3"/>
  <c r="AS1579" i="3"/>
  <c r="AW1579" i="3"/>
  <c r="BA1579" i="3"/>
  <c r="BE1579" i="3"/>
  <c r="BI1579" i="3"/>
  <c r="N1579" i="3"/>
  <c r="R1579" i="3"/>
  <c r="V1579" i="3"/>
  <c r="Z1579" i="3"/>
  <c r="AD1579" i="3"/>
  <c r="AH1579" i="3"/>
  <c r="AL1579" i="3"/>
  <c r="AP1579" i="3"/>
  <c r="AT1579" i="3"/>
  <c r="AX1579" i="3"/>
  <c r="BB1579" i="3"/>
  <c r="BF1579" i="3"/>
  <c r="O1579" i="3"/>
  <c r="S1579" i="3"/>
  <c r="W1579" i="3"/>
  <c r="AA1579" i="3"/>
  <c r="AE1579" i="3"/>
  <c r="AI1579" i="3"/>
  <c r="AM1579" i="3"/>
  <c r="AQ1579" i="3"/>
  <c r="AU1579" i="3"/>
  <c r="AY1579" i="3"/>
  <c r="BC1579" i="3"/>
  <c r="BG1579" i="3"/>
  <c r="BD1577" i="3"/>
  <c r="AN1577" i="3"/>
  <c r="X1577" i="3"/>
  <c r="M1577" i="3"/>
  <c r="Q1577" i="3"/>
  <c r="U1577" i="3"/>
  <c r="Y1577" i="3"/>
  <c r="AC1577" i="3"/>
  <c r="AG1577" i="3"/>
  <c r="AK1577" i="3"/>
  <c r="AO1577" i="3"/>
  <c r="AS1577" i="3"/>
  <c r="AW1577" i="3"/>
  <c r="BA1577" i="3"/>
  <c r="BE1577" i="3"/>
  <c r="BI1577" i="3"/>
  <c r="N1577" i="3"/>
  <c r="R1577" i="3"/>
  <c r="V1577" i="3"/>
  <c r="Z1577" i="3"/>
  <c r="AD1577" i="3"/>
  <c r="AH1577" i="3"/>
  <c r="AL1577" i="3"/>
  <c r="AP1577" i="3"/>
  <c r="AT1577" i="3"/>
  <c r="AX1577" i="3"/>
  <c r="BB1577" i="3"/>
  <c r="BF1577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BF1576" i="3"/>
  <c r="AP1576" i="3"/>
  <c r="Z1576" i="3"/>
  <c r="BD1575" i="3"/>
  <c r="AN1575" i="3"/>
  <c r="X1575" i="3"/>
  <c r="M1575" i="3"/>
  <c r="Q1575" i="3"/>
  <c r="U1575" i="3"/>
  <c r="Y1575" i="3"/>
  <c r="AC1575" i="3"/>
  <c r="AG1575" i="3"/>
  <c r="AK1575" i="3"/>
  <c r="AO1575" i="3"/>
  <c r="AS1575" i="3"/>
  <c r="AW1575" i="3"/>
  <c r="BA1575" i="3"/>
  <c r="BE1575" i="3"/>
  <c r="BI1575" i="3"/>
  <c r="N1575" i="3"/>
  <c r="R1575" i="3"/>
  <c r="V1575" i="3"/>
  <c r="Z1575" i="3"/>
  <c r="AD1575" i="3"/>
  <c r="AH1575" i="3"/>
  <c r="AL1575" i="3"/>
  <c r="AP1575" i="3"/>
  <c r="AT1575" i="3"/>
  <c r="AX1575" i="3"/>
  <c r="BB1575" i="3"/>
  <c r="BF1575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BF1574" i="3"/>
  <c r="AJ1574" i="3"/>
  <c r="O1574" i="3"/>
  <c r="BF1572" i="3"/>
  <c r="AJ1572" i="3"/>
  <c r="O1572" i="3"/>
  <c r="BF1570" i="3"/>
  <c r="AJ1570" i="3"/>
  <c r="BF1568" i="3"/>
  <c r="AJ1568" i="3"/>
  <c r="BF1566" i="3"/>
  <c r="AJ1566" i="3"/>
  <c r="O1566" i="3"/>
  <c r="BF1564" i="3"/>
  <c r="AJ1564" i="3"/>
  <c r="BF1562" i="3"/>
  <c r="AJ1562" i="3"/>
  <c r="BF1560" i="3"/>
  <c r="AJ1560" i="3"/>
  <c r="AX1595" i="3"/>
  <c r="Z1595" i="3"/>
  <c r="AN1595" i="3"/>
  <c r="P1595" i="3"/>
  <c r="AZ1574" i="3"/>
  <c r="AZ1572" i="3"/>
  <c r="M1570" i="3"/>
  <c r="Q1570" i="3"/>
  <c r="U1570" i="3"/>
  <c r="Y1570" i="3"/>
  <c r="AC1570" i="3"/>
  <c r="AG1570" i="3"/>
  <c r="AK1570" i="3"/>
  <c r="AO1570" i="3"/>
  <c r="AS1570" i="3"/>
  <c r="AW1570" i="3"/>
  <c r="BA1570" i="3"/>
  <c r="BE1570" i="3"/>
  <c r="BI1570" i="3"/>
  <c r="P1570" i="3"/>
  <c r="V1570" i="3"/>
  <c r="AA1570" i="3"/>
  <c r="AF1570" i="3"/>
  <c r="AL1570" i="3"/>
  <c r="AQ1570" i="3"/>
  <c r="AV1570" i="3"/>
  <c r="BB1570" i="3"/>
  <c r="BG1570" i="3"/>
  <c r="R1570" i="3"/>
  <c r="W1570" i="3"/>
  <c r="AB1570" i="3"/>
  <c r="AH1570" i="3"/>
  <c r="AM1570" i="3"/>
  <c r="AR1570" i="3"/>
  <c r="AX1570" i="3"/>
  <c r="BC1570" i="3"/>
  <c r="BH1570" i="3"/>
  <c r="N1570" i="3"/>
  <c r="S1570" i="3"/>
  <c r="X1570" i="3"/>
  <c r="AD1570" i="3"/>
  <c r="AI1570" i="3"/>
  <c r="AN1570" i="3"/>
  <c r="AT1570" i="3"/>
  <c r="AY1570" i="3"/>
  <c r="BD1570" i="3"/>
  <c r="AZ1566" i="3"/>
  <c r="AE1566" i="3"/>
  <c r="M1564" i="3"/>
  <c r="Q1564" i="3"/>
  <c r="U1564" i="3"/>
  <c r="Y1564" i="3"/>
  <c r="AC1564" i="3"/>
  <c r="AG1564" i="3"/>
  <c r="AK1564" i="3"/>
  <c r="AO1564" i="3"/>
  <c r="AS1564" i="3"/>
  <c r="AW1564" i="3"/>
  <c r="BA1564" i="3"/>
  <c r="BE1564" i="3"/>
  <c r="BI1564" i="3"/>
  <c r="P1564" i="3"/>
  <c r="V1564" i="3"/>
  <c r="AA1564" i="3"/>
  <c r="AF1564" i="3"/>
  <c r="AL1564" i="3"/>
  <c r="AQ1564" i="3"/>
  <c r="AV1564" i="3"/>
  <c r="BB1564" i="3"/>
  <c r="BG1564" i="3"/>
  <c r="R1564" i="3"/>
  <c r="W1564" i="3"/>
  <c r="AB1564" i="3"/>
  <c r="AH1564" i="3"/>
  <c r="AM1564" i="3"/>
  <c r="AR1564" i="3"/>
  <c r="AX1564" i="3"/>
  <c r="BC1564" i="3"/>
  <c r="BH1564" i="3"/>
  <c r="N1564" i="3"/>
  <c r="S1564" i="3"/>
  <c r="X1564" i="3"/>
  <c r="AD1564" i="3"/>
  <c r="AI1564" i="3"/>
  <c r="AN1564" i="3"/>
  <c r="AT1564" i="3"/>
  <c r="AY1564" i="3"/>
  <c r="BD1564" i="3"/>
  <c r="M1562" i="3"/>
  <c r="Q1562" i="3"/>
  <c r="U1562" i="3"/>
  <c r="Y1562" i="3"/>
  <c r="AC1562" i="3"/>
  <c r="AG1562" i="3"/>
  <c r="AK1562" i="3"/>
  <c r="AO1562" i="3"/>
  <c r="AS1562" i="3"/>
  <c r="AW1562" i="3"/>
  <c r="BA1562" i="3"/>
  <c r="BE1562" i="3"/>
  <c r="BI1562" i="3"/>
  <c r="P1562" i="3"/>
  <c r="V1562" i="3"/>
  <c r="AA1562" i="3"/>
  <c r="AF1562" i="3"/>
  <c r="AL1562" i="3"/>
  <c r="AQ1562" i="3"/>
  <c r="AV1562" i="3"/>
  <c r="BB1562" i="3"/>
  <c r="BG1562" i="3"/>
  <c r="R1562" i="3"/>
  <c r="W1562" i="3"/>
  <c r="AB1562" i="3"/>
  <c r="AH1562" i="3"/>
  <c r="AM1562" i="3"/>
  <c r="AR1562" i="3"/>
  <c r="AX1562" i="3"/>
  <c r="BC1562" i="3"/>
  <c r="BH1562" i="3"/>
  <c r="N1562" i="3"/>
  <c r="S1562" i="3"/>
  <c r="X1562" i="3"/>
  <c r="AD1562" i="3"/>
  <c r="AI1562" i="3"/>
  <c r="AN1562" i="3"/>
  <c r="AT1562" i="3"/>
  <c r="AY1562" i="3"/>
  <c r="BD1562" i="3"/>
  <c r="M1560" i="3"/>
  <c r="Q1560" i="3"/>
  <c r="U1560" i="3"/>
  <c r="Y1560" i="3"/>
  <c r="AC1560" i="3"/>
  <c r="AG1560" i="3"/>
  <c r="AK1560" i="3"/>
  <c r="AO1560" i="3"/>
  <c r="AS1560" i="3"/>
  <c r="AW1560" i="3"/>
  <c r="BA1560" i="3"/>
  <c r="BE1560" i="3"/>
  <c r="BI1560" i="3"/>
  <c r="P1560" i="3"/>
  <c r="V1560" i="3"/>
  <c r="AA1560" i="3"/>
  <c r="AF1560" i="3"/>
  <c r="AL1560" i="3"/>
  <c r="AQ1560" i="3"/>
  <c r="AV1560" i="3"/>
  <c r="BB1560" i="3"/>
  <c r="BG1560" i="3"/>
  <c r="R1560" i="3"/>
  <c r="W1560" i="3"/>
  <c r="AB1560" i="3"/>
  <c r="AH1560" i="3"/>
  <c r="AM1560" i="3"/>
  <c r="AR1560" i="3"/>
  <c r="AX1560" i="3"/>
  <c r="BC1560" i="3"/>
  <c r="BH1560" i="3"/>
  <c r="N1560" i="3"/>
  <c r="S1560" i="3"/>
  <c r="X1560" i="3"/>
  <c r="AD1560" i="3"/>
  <c r="AI1560" i="3"/>
  <c r="AN1560" i="3"/>
  <c r="AT1560" i="3"/>
  <c r="AY1560" i="3"/>
  <c r="BD1560" i="3"/>
  <c r="R1554" i="3"/>
  <c r="Z1554" i="3"/>
  <c r="AH1554" i="3"/>
  <c r="AP1554" i="3"/>
  <c r="AX1554" i="3"/>
  <c r="BF1554" i="3"/>
  <c r="N1554" i="3"/>
  <c r="V1554" i="3"/>
  <c r="AD1554" i="3"/>
  <c r="AL1554" i="3"/>
  <c r="AT1554" i="3"/>
  <c r="BB1554" i="3"/>
  <c r="T1552" i="3"/>
  <c r="AE1552" i="3"/>
  <c r="AP1552" i="3"/>
  <c r="AX1552" i="3"/>
  <c r="BF1552" i="3"/>
  <c r="O1552" i="3"/>
  <c r="Z1552" i="3"/>
  <c r="AJ1552" i="3"/>
  <c r="AT1552" i="3"/>
  <c r="BB1552" i="3"/>
  <c r="T1550" i="3"/>
  <c r="AE1550" i="3"/>
  <c r="AP1550" i="3"/>
  <c r="AZ1550" i="3"/>
  <c r="T1548" i="3"/>
  <c r="AE1548" i="3"/>
  <c r="AP1548" i="3"/>
  <c r="AZ1548" i="3"/>
  <c r="O1548" i="3"/>
  <c r="Z1548" i="3"/>
  <c r="AJ1548" i="3"/>
  <c r="AU1548" i="3"/>
  <c r="BF1548" i="3"/>
  <c r="T1546" i="3"/>
  <c r="AE1546" i="3"/>
  <c r="AP1546" i="3"/>
  <c r="AZ1546" i="3"/>
  <c r="T1544" i="3"/>
  <c r="AE1544" i="3"/>
  <c r="AP1544" i="3"/>
  <c r="AZ1544" i="3"/>
  <c r="O1544" i="3"/>
  <c r="Z1544" i="3"/>
  <c r="AJ1544" i="3"/>
  <c r="AU1544" i="3"/>
  <c r="BF1544" i="3"/>
  <c r="T1542" i="3"/>
  <c r="AE1542" i="3"/>
  <c r="AP1542" i="3"/>
  <c r="AZ1542" i="3"/>
  <c r="T1540" i="3"/>
  <c r="AE1540" i="3"/>
  <c r="AP1540" i="3"/>
  <c r="AZ1540" i="3"/>
  <c r="O1540" i="3"/>
  <c r="Z1540" i="3"/>
  <c r="AJ1540" i="3"/>
  <c r="AU1540" i="3"/>
  <c r="BF1540" i="3"/>
  <c r="AV1595" i="3"/>
  <c r="X1595" i="3"/>
  <c r="V1576" i="3"/>
  <c r="M1574" i="3"/>
  <c r="Q1574" i="3"/>
  <c r="U1574" i="3"/>
  <c r="Y1574" i="3"/>
  <c r="AC1574" i="3"/>
  <c r="AG1574" i="3"/>
  <c r="AK1574" i="3"/>
  <c r="AO1574" i="3"/>
  <c r="AS1574" i="3"/>
  <c r="AW1574" i="3"/>
  <c r="BA1574" i="3"/>
  <c r="BE1574" i="3"/>
  <c r="P1574" i="3"/>
  <c r="V1574" i="3"/>
  <c r="AA1574" i="3"/>
  <c r="AF1574" i="3"/>
  <c r="AL1574" i="3"/>
  <c r="AQ1574" i="3"/>
  <c r="AV1574" i="3"/>
  <c r="BB1574" i="3"/>
  <c r="BG1574" i="3"/>
  <c r="R1574" i="3"/>
  <c r="W1574" i="3"/>
  <c r="AB1574" i="3"/>
  <c r="AH1574" i="3"/>
  <c r="AM1574" i="3"/>
  <c r="AR1574" i="3"/>
  <c r="AX1574" i="3"/>
  <c r="BC1574" i="3"/>
  <c r="BH1574" i="3"/>
  <c r="N1574" i="3"/>
  <c r="S1574" i="3"/>
  <c r="X1574" i="3"/>
  <c r="AD1574" i="3"/>
  <c r="AI1574" i="3"/>
  <c r="AN1574" i="3"/>
  <c r="AT1574" i="3"/>
  <c r="AY1574" i="3"/>
  <c r="BD1574" i="3"/>
  <c r="BI1574" i="3"/>
  <c r="M1572" i="3"/>
  <c r="Q1572" i="3"/>
  <c r="U1572" i="3"/>
  <c r="Y1572" i="3"/>
  <c r="AC1572" i="3"/>
  <c r="AG1572" i="3"/>
  <c r="AK1572" i="3"/>
  <c r="AO1572" i="3"/>
  <c r="AS1572" i="3"/>
  <c r="AW1572" i="3"/>
  <c r="BA1572" i="3"/>
  <c r="BE1572" i="3"/>
  <c r="BI1572" i="3"/>
  <c r="P1572" i="3"/>
  <c r="V1572" i="3"/>
  <c r="AA1572" i="3"/>
  <c r="AF1572" i="3"/>
  <c r="AL1572" i="3"/>
  <c r="AQ1572" i="3"/>
  <c r="AV1572" i="3"/>
  <c r="BB1572" i="3"/>
  <c r="BG1572" i="3"/>
  <c r="R1572" i="3"/>
  <c r="W1572" i="3"/>
  <c r="AB1572" i="3"/>
  <c r="AH1572" i="3"/>
  <c r="AM1572" i="3"/>
  <c r="AR1572" i="3"/>
  <c r="AX1572" i="3"/>
  <c r="BC1572" i="3"/>
  <c r="BH1572" i="3"/>
  <c r="N1572" i="3"/>
  <c r="S1572" i="3"/>
  <c r="X1572" i="3"/>
  <c r="AD1572" i="3"/>
  <c r="AI1572" i="3"/>
  <c r="AN1572" i="3"/>
  <c r="AT1572" i="3"/>
  <c r="AY1572" i="3"/>
  <c r="BD1572" i="3"/>
  <c r="AZ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P1568" i="3"/>
  <c r="V1568" i="3"/>
  <c r="AA1568" i="3"/>
  <c r="AF1568" i="3"/>
  <c r="AL1568" i="3"/>
  <c r="AQ1568" i="3"/>
  <c r="AV1568" i="3"/>
  <c r="BB1568" i="3"/>
  <c r="BG1568" i="3"/>
  <c r="R1568" i="3"/>
  <c r="W1568" i="3"/>
  <c r="AB1568" i="3"/>
  <c r="AH1568" i="3"/>
  <c r="AM1568" i="3"/>
  <c r="AR1568" i="3"/>
  <c r="AX1568" i="3"/>
  <c r="BC1568" i="3"/>
  <c r="BH1568" i="3"/>
  <c r="N1568" i="3"/>
  <c r="S1568" i="3"/>
  <c r="X1568" i="3"/>
  <c r="AD1568" i="3"/>
  <c r="AI1568" i="3"/>
  <c r="AN1568" i="3"/>
  <c r="AT1568" i="3"/>
  <c r="AY1568" i="3"/>
  <c r="BD1568" i="3"/>
  <c r="BB1595" i="3"/>
  <c r="AT1595" i="3"/>
  <c r="AL1595" i="3"/>
  <c r="AD1595" i="3"/>
  <c r="V1595" i="3"/>
  <c r="N1595" i="3"/>
  <c r="BB1591" i="3"/>
  <c r="AT1591" i="3"/>
  <c r="AL1591" i="3"/>
  <c r="AD1591" i="3"/>
  <c r="V1591" i="3"/>
  <c r="N1591" i="3"/>
  <c r="BB1587" i="3"/>
  <c r="AT1587" i="3"/>
  <c r="AL1587" i="3"/>
  <c r="AD1587" i="3"/>
  <c r="V1587" i="3"/>
  <c r="N1587" i="3"/>
  <c r="BB1583" i="3"/>
  <c r="AT1583" i="3"/>
  <c r="AL1583" i="3"/>
  <c r="AD1583" i="3"/>
  <c r="V1583" i="3"/>
  <c r="N1583" i="3"/>
  <c r="BB1581" i="3"/>
  <c r="AT1581" i="3"/>
  <c r="AL1581" i="3"/>
  <c r="AD1581" i="3"/>
  <c r="V1581" i="3"/>
  <c r="N1581" i="3"/>
  <c r="AH1580" i="3"/>
  <c r="L1580" i="3"/>
  <c r="BB1580" i="3" s="1"/>
  <c r="AV1579" i="3"/>
  <c r="AF1579" i="3"/>
  <c r="P1579" i="3"/>
  <c r="L1578" i="3"/>
  <c r="AV1577" i="3"/>
  <c r="AF1577" i="3"/>
  <c r="AX1576" i="3"/>
  <c r="AH1576" i="3"/>
  <c r="AV1575" i="3"/>
  <c r="AF1575" i="3"/>
  <c r="AU1574" i="3"/>
  <c r="Z1574" i="3"/>
  <c r="AU1572" i="3"/>
  <c r="Z1572" i="3"/>
  <c r="AU1570" i="3"/>
  <c r="Z1570" i="3"/>
  <c r="AU1568" i="3"/>
  <c r="Z1568" i="3"/>
  <c r="AU1566" i="3"/>
  <c r="AU1564" i="3"/>
  <c r="Z1564" i="3"/>
  <c r="AU1562" i="3"/>
  <c r="Z1562" i="3"/>
  <c r="AU1560" i="3"/>
  <c r="Z1560" i="3"/>
  <c r="BF1595" i="3"/>
  <c r="AP1595" i="3"/>
  <c r="AH1595" i="3"/>
  <c r="R1595" i="3"/>
  <c r="BD1595" i="3"/>
  <c r="AF1595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P1580" i="3"/>
  <c r="T1580" i="3"/>
  <c r="X1580" i="3"/>
  <c r="AB1580" i="3"/>
  <c r="AF1580" i="3"/>
  <c r="AJ1580" i="3"/>
  <c r="AN1580" i="3"/>
  <c r="AR1580" i="3"/>
  <c r="AV1580" i="3"/>
  <c r="AZ1580" i="3"/>
  <c r="BD1580" i="3"/>
  <c r="BH1580" i="3"/>
  <c r="M1580" i="3"/>
  <c r="Q1580" i="3"/>
  <c r="U1580" i="3"/>
  <c r="Y1580" i="3"/>
  <c r="AC1580" i="3"/>
  <c r="AG1580" i="3"/>
  <c r="AK1580" i="3"/>
  <c r="AO1580" i="3"/>
  <c r="AS1580" i="3"/>
  <c r="AW1580" i="3"/>
  <c r="BA1580" i="3"/>
  <c r="BE1580" i="3"/>
  <c r="BI1580" i="3"/>
  <c r="O1576" i="3"/>
  <c r="S1576" i="3"/>
  <c r="W1576" i="3"/>
  <c r="AA1576" i="3"/>
  <c r="AE1576" i="3"/>
  <c r="AI1576" i="3"/>
  <c r="AM1576" i="3"/>
  <c r="AQ1576" i="3"/>
  <c r="AU1576" i="3"/>
  <c r="AY1576" i="3"/>
  <c r="BC1576" i="3"/>
  <c r="BG1576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AZ1570" i="3"/>
  <c r="AE1570" i="3"/>
  <c r="M1566" i="3"/>
  <c r="Q1566" i="3"/>
  <c r="U1566" i="3"/>
  <c r="Y1566" i="3"/>
  <c r="AC1566" i="3"/>
  <c r="AG1566" i="3"/>
  <c r="AK1566" i="3"/>
  <c r="AO1566" i="3"/>
  <c r="AS1566" i="3"/>
  <c r="AW1566" i="3"/>
  <c r="BA1566" i="3"/>
  <c r="BE1566" i="3"/>
  <c r="BI1566" i="3"/>
  <c r="P1566" i="3"/>
  <c r="V1566" i="3"/>
  <c r="AA1566" i="3"/>
  <c r="AF1566" i="3"/>
  <c r="AL1566" i="3"/>
  <c r="AQ1566" i="3"/>
  <c r="AV1566" i="3"/>
  <c r="BB1566" i="3"/>
  <c r="BG1566" i="3"/>
  <c r="R1566" i="3"/>
  <c r="W1566" i="3"/>
  <c r="AB1566" i="3"/>
  <c r="AH1566" i="3"/>
  <c r="AM1566" i="3"/>
  <c r="AR1566" i="3"/>
  <c r="AX1566" i="3"/>
  <c r="BC1566" i="3"/>
  <c r="BH1566" i="3"/>
  <c r="N1566" i="3"/>
  <c r="S1566" i="3"/>
  <c r="X1566" i="3"/>
  <c r="AD1566" i="3"/>
  <c r="AI1566" i="3"/>
  <c r="AN1566" i="3"/>
  <c r="AT1566" i="3"/>
  <c r="AY1566" i="3"/>
  <c r="BD1566" i="3"/>
  <c r="BB1593" i="3"/>
  <c r="AT1593" i="3"/>
  <c r="AL1593" i="3"/>
  <c r="AD1593" i="3"/>
  <c r="V1593" i="3"/>
  <c r="N1593" i="3"/>
  <c r="BB1589" i="3"/>
  <c r="AT1589" i="3"/>
  <c r="AL1589" i="3"/>
  <c r="AD1589" i="3"/>
  <c r="V1589" i="3"/>
  <c r="N1589" i="3"/>
  <c r="BB1585" i="3"/>
  <c r="AT1585" i="3"/>
  <c r="AL1585" i="3"/>
  <c r="AD1585" i="3"/>
  <c r="V1585" i="3"/>
  <c r="N1585" i="3"/>
  <c r="K1596" i="3"/>
  <c r="BH1595" i="3"/>
  <c r="AZ1595" i="3"/>
  <c r="AR1595" i="3"/>
  <c r="AJ1595" i="3"/>
  <c r="AB1595" i="3"/>
  <c r="T1595" i="3"/>
  <c r="K1594" i="3"/>
  <c r="BH1593" i="3"/>
  <c r="AZ1593" i="3"/>
  <c r="AR1593" i="3"/>
  <c r="AJ1593" i="3"/>
  <c r="AB1593" i="3"/>
  <c r="T1593" i="3"/>
  <c r="K1592" i="3"/>
  <c r="BH1591" i="3"/>
  <c r="AZ1591" i="3"/>
  <c r="AR1591" i="3"/>
  <c r="AJ1591" i="3"/>
  <c r="AB1591" i="3"/>
  <c r="T1591" i="3"/>
  <c r="K1590" i="3"/>
  <c r="BH1589" i="3"/>
  <c r="AZ1589" i="3"/>
  <c r="AR1589" i="3"/>
  <c r="AJ1589" i="3"/>
  <c r="AB1589" i="3"/>
  <c r="T1589" i="3"/>
  <c r="K1588" i="3"/>
  <c r="BH1587" i="3"/>
  <c r="AZ1587" i="3"/>
  <c r="AR1587" i="3"/>
  <c r="AJ1587" i="3"/>
  <c r="AB1587" i="3"/>
  <c r="T1587" i="3"/>
  <c r="K1586" i="3"/>
  <c r="BH1585" i="3"/>
  <c r="AZ1585" i="3"/>
  <c r="AR1585" i="3"/>
  <c r="AJ1585" i="3"/>
  <c r="AB1585" i="3"/>
  <c r="T1585" i="3"/>
  <c r="K1584" i="3"/>
  <c r="BH1583" i="3"/>
  <c r="AZ1583" i="3"/>
  <c r="AR1583" i="3"/>
  <c r="AJ1583" i="3"/>
  <c r="AB1583" i="3"/>
  <c r="T1583" i="3"/>
  <c r="K1582" i="3"/>
  <c r="BH1581" i="3"/>
  <c r="AZ1581" i="3"/>
  <c r="AR1581" i="3"/>
  <c r="AJ1581" i="3"/>
  <c r="AB1581" i="3"/>
  <c r="T1581" i="3"/>
  <c r="AT1580" i="3"/>
  <c r="AD1580" i="3"/>
  <c r="N1580" i="3"/>
  <c r="BH1579" i="3"/>
  <c r="AR1579" i="3"/>
  <c r="AB1579" i="3"/>
  <c r="AT1578" i="3"/>
  <c r="AD1578" i="3"/>
  <c r="N1578" i="3"/>
  <c r="AT1576" i="3"/>
  <c r="AD1576" i="3"/>
  <c r="N1576" i="3"/>
  <c r="AP1574" i="3"/>
  <c r="T1574" i="3"/>
  <c r="L1573" i="3"/>
  <c r="AP1572" i="3"/>
  <c r="T1572" i="3"/>
  <c r="L1571" i="3"/>
  <c r="AP1570" i="3"/>
  <c r="T1570" i="3"/>
  <c r="L1569" i="3"/>
  <c r="AP1568" i="3"/>
  <c r="T1568" i="3"/>
  <c r="L1567" i="3"/>
  <c r="AP1566" i="3"/>
  <c r="T1566" i="3"/>
  <c r="L1565" i="3"/>
  <c r="AP1564" i="3"/>
  <c r="T1564" i="3"/>
  <c r="L1563" i="3"/>
  <c r="AP1562" i="3"/>
  <c r="T1562" i="3"/>
  <c r="L1561" i="3"/>
  <c r="AP1560" i="3"/>
  <c r="T1560" i="3"/>
  <c r="L1559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P1558" i="3"/>
  <c r="V1558" i="3"/>
  <c r="AA1558" i="3"/>
  <c r="AF1558" i="3"/>
  <c r="AL1558" i="3"/>
  <c r="AQ1558" i="3"/>
  <c r="AV1558" i="3"/>
  <c r="BB1558" i="3"/>
  <c r="BG1558" i="3"/>
  <c r="R1558" i="3"/>
  <c r="W1558" i="3"/>
  <c r="AB1558" i="3"/>
  <c r="AH1558" i="3"/>
  <c r="AM1558" i="3"/>
  <c r="AR1558" i="3"/>
  <c r="AX1558" i="3"/>
  <c r="BC1558" i="3"/>
  <c r="BH1558" i="3"/>
  <c r="N1558" i="3"/>
  <c r="S1558" i="3"/>
  <c r="X1558" i="3"/>
  <c r="AD1558" i="3"/>
  <c r="AI1558" i="3"/>
  <c r="AN1558" i="3"/>
  <c r="AT1558" i="3"/>
  <c r="AY1558" i="3"/>
  <c r="BD1558" i="3"/>
  <c r="O1558" i="3"/>
  <c r="T1558" i="3"/>
  <c r="Z1558" i="3"/>
  <c r="AE1558" i="3"/>
  <c r="AJ1558" i="3"/>
  <c r="AP1558" i="3"/>
  <c r="AU1558" i="3"/>
  <c r="AZ1558" i="3"/>
  <c r="BF1558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P1556" i="3"/>
  <c r="V1556" i="3"/>
  <c r="AA1556" i="3"/>
  <c r="AF1556" i="3"/>
  <c r="AL1556" i="3"/>
  <c r="AQ1556" i="3"/>
  <c r="AV1556" i="3"/>
  <c r="BB1556" i="3"/>
  <c r="BG1556" i="3"/>
  <c r="R1556" i="3"/>
  <c r="W1556" i="3"/>
  <c r="AB1556" i="3"/>
  <c r="AH1556" i="3"/>
  <c r="AM1556" i="3"/>
  <c r="AR1556" i="3"/>
  <c r="AX1556" i="3"/>
  <c r="BC1556" i="3"/>
  <c r="BH1556" i="3"/>
  <c r="N1556" i="3"/>
  <c r="S1556" i="3"/>
  <c r="X1556" i="3"/>
  <c r="AD1556" i="3"/>
  <c r="AI1556" i="3"/>
  <c r="AN1556" i="3"/>
  <c r="AT1556" i="3"/>
  <c r="AY1556" i="3"/>
  <c r="BD1556" i="3"/>
  <c r="O1556" i="3"/>
  <c r="T1556" i="3"/>
  <c r="Z1556" i="3"/>
  <c r="AE1556" i="3"/>
  <c r="AJ1556" i="3"/>
  <c r="AP1556" i="3"/>
  <c r="AU1556" i="3"/>
  <c r="AZ1556" i="3"/>
  <c r="BF1556" i="3"/>
  <c r="T1554" i="3"/>
  <c r="W1552" i="3"/>
  <c r="W1548" i="3"/>
  <c r="W1544" i="3"/>
  <c r="W154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N1550" i="3"/>
  <c r="S1550" i="3"/>
  <c r="X1550" i="3"/>
  <c r="AD1550" i="3"/>
  <c r="AI1550" i="3"/>
  <c r="AN1550" i="3"/>
  <c r="AT1550" i="3"/>
  <c r="AY1550" i="3"/>
  <c r="BD1550" i="3"/>
  <c r="P1550" i="3"/>
  <c r="V1550" i="3"/>
  <c r="AA1550" i="3"/>
  <c r="AF1550" i="3"/>
  <c r="AL1550" i="3"/>
  <c r="AQ1550" i="3"/>
  <c r="AV1550" i="3"/>
  <c r="BB1550" i="3"/>
  <c r="BG1550" i="3"/>
  <c r="M1546" i="3"/>
  <c r="Q1546" i="3"/>
  <c r="U1546" i="3"/>
  <c r="Y1546" i="3"/>
  <c r="AC1546" i="3"/>
  <c r="AG1546" i="3"/>
  <c r="AK1546" i="3"/>
  <c r="AO1546" i="3"/>
  <c r="AS1546" i="3"/>
  <c r="AW1546" i="3"/>
  <c r="BA1546" i="3"/>
  <c r="BE1546" i="3"/>
  <c r="BI1546" i="3"/>
  <c r="N1546" i="3"/>
  <c r="S1546" i="3"/>
  <c r="X1546" i="3"/>
  <c r="AD1546" i="3"/>
  <c r="AI1546" i="3"/>
  <c r="AN1546" i="3"/>
  <c r="AT1546" i="3"/>
  <c r="AY1546" i="3"/>
  <c r="BD1546" i="3"/>
  <c r="P1546" i="3"/>
  <c r="V1546" i="3"/>
  <c r="AA1546" i="3"/>
  <c r="AF1546" i="3"/>
  <c r="AL1546" i="3"/>
  <c r="AQ1546" i="3"/>
  <c r="AV1546" i="3"/>
  <c r="BB1546" i="3"/>
  <c r="BG1546" i="3"/>
  <c r="M1542" i="3"/>
  <c r="Q1542" i="3"/>
  <c r="U1542" i="3"/>
  <c r="Y1542" i="3"/>
  <c r="AC1542" i="3"/>
  <c r="AG1542" i="3"/>
  <c r="AK1542" i="3"/>
  <c r="AO1542" i="3"/>
  <c r="AS1542" i="3"/>
  <c r="AW1542" i="3"/>
  <c r="BA1542" i="3"/>
  <c r="BE1542" i="3"/>
  <c r="BI1542" i="3"/>
  <c r="N1542" i="3"/>
  <c r="S1542" i="3"/>
  <c r="X1542" i="3"/>
  <c r="AD1542" i="3"/>
  <c r="AI1542" i="3"/>
  <c r="AN1542" i="3"/>
  <c r="AT1542" i="3"/>
  <c r="AY1542" i="3"/>
  <c r="BD1542" i="3"/>
  <c r="P1542" i="3"/>
  <c r="V1542" i="3"/>
  <c r="AA1542" i="3"/>
  <c r="AF1542" i="3"/>
  <c r="AL1542" i="3"/>
  <c r="AQ1542" i="3"/>
  <c r="AV1542" i="3"/>
  <c r="BB1542" i="3"/>
  <c r="BG1542" i="3"/>
  <c r="W1509" i="3"/>
  <c r="AR1509" i="3"/>
  <c r="AB1509" i="3"/>
  <c r="AX1509" i="3"/>
  <c r="AH1509" i="3"/>
  <c r="BC1509" i="3"/>
  <c r="O1504" i="3"/>
  <c r="S1504" i="3"/>
  <c r="W1504" i="3"/>
  <c r="AA1504" i="3"/>
  <c r="AE1504" i="3"/>
  <c r="AI1504" i="3"/>
  <c r="AM1504" i="3"/>
  <c r="AQ1504" i="3"/>
  <c r="AU1504" i="3"/>
  <c r="AY1504" i="3"/>
  <c r="BC1504" i="3"/>
  <c r="BG1504" i="3"/>
  <c r="P1504" i="3"/>
  <c r="T1504" i="3"/>
  <c r="X1504" i="3"/>
  <c r="AB1504" i="3"/>
  <c r="AF1504" i="3"/>
  <c r="AJ1504" i="3"/>
  <c r="AN1504" i="3"/>
  <c r="AR1504" i="3"/>
  <c r="AV1504" i="3"/>
  <c r="AZ1504" i="3"/>
  <c r="BD1504" i="3"/>
  <c r="BH1504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Z1504" i="3"/>
  <c r="AP1504" i="3"/>
  <c r="BF1504" i="3"/>
  <c r="N1504" i="3"/>
  <c r="AD1504" i="3"/>
  <c r="AT1504" i="3"/>
  <c r="R1504" i="3"/>
  <c r="AH1504" i="3"/>
  <c r="AX1504" i="3"/>
  <c r="V1504" i="3"/>
  <c r="AL1504" i="3"/>
  <c r="K1573" i="3"/>
  <c r="K1571" i="3"/>
  <c r="K1569" i="3"/>
  <c r="K1567" i="3"/>
  <c r="K1565" i="3"/>
  <c r="K1563" i="3"/>
  <c r="K1561" i="3"/>
  <c r="K1559" i="3"/>
  <c r="K1557" i="3"/>
  <c r="K1555" i="3"/>
  <c r="BH1554" i="3"/>
  <c r="AZ1554" i="3"/>
  <c r="AR1554" i="3"/>
  <c r="AJ1554" i="3"/>
  <c r="AB1554" i="3"/>
  <c r="K1553" i="3"/>
  <c r="BH1552" i="3"/>
  <c r="AZ1552" i="3"/>
  <c r="AR1552" i="3"/>
  <c r="AH1552" i="3"/>
  <c r="BH1550" i="3"/>
  <c r="AX1550" i="3"/>
  <c r="AM1550" i="3"/>
  <c r="AB1550" i="3"/>
  <c r="R1550" i="3"/>
  <c r="BC1548" i="3"/>
  <c r="AR1548" i="3"/>
  <c r="AH1548" i="3"/>
  <c r="BH1546" i="3"/>
  <c r="AX1546" i="3"/>
  <c r="AM1546" i="3"/>
  <c r="AB1546" i="3"/>
  <c r="R1546" i="3"/>
  <c r="BC1544" i="3"/>
  <c r="AR1544" i="3"/>
  <c r="AH1544" i="3"/>
  <c r="BH1542" i="3"/>
  <c r="AX1542" i="3"/>
  <c r="AM1542" i="3"/>
  <c r="AB1542" i="3"/>
  <c r="R1542" i="3"/>
  <c r="BC1540" i="3"/>
  <c r="AR1540" i="3"/>
  <c r="AH1540" i="3"/>
  <c r="AX1536" i="3"/>
  <c r="AX1532" i="3"/>
  <c r="AX1528" i="3"/>
  <c r="AX1524" i="3"/>
  <c r="AX1520" i="3"/>
  <c r="AX1516" i="3"/>
  <c r="R1509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M1552" i="3"/>
  <c r="Q1552" i="3"/>
  <c r="U1552" i="3"/>
  <c r="Y1552" i="3"/>
  <c r="AC1552" i="3"/>
  <c r="AG1552" i="3"/>
  <c r="AK1552" i="3"/>
  <c r="AO1552" i="3"/>
  <c r="N1552" i="3"/>
  <c r="S1552" i="3"/>
  <c r="X1552" i="3"/>
  <c r="AD1552" i="3"/>
  <c r="AI1552" i="3"/>
  <c r="AN1552" i="3"/>
  <c r="AS1552" i="3"/>
  <c r="AW1552" i="3"/>
  <c r="BA1552" i="3"/>
  <c r="BE1552" i="3"/>
  <c r="BI1552" i="3"/>
  <c r="P1552" i="3"/>
  <c r="V1552" i="3"/>
  <c r="AA1552" i="3"/>
  <c r="AF1552" i="3"/>
  <c r="AL1552" i="3"/>
  <c r="AQ1552" i="3"/>
  <c r="AU1552" i="3"/>
  <c r="AY1552" i="3"/>
  <c r="BC1552" i="3"/>
  <c r="BG1552" i="3"/>
  <c r="BF1550" i="3"/>
  <c r="AU1550" i="3"/>
  <c r="AJ1550" i="3"/>
  <c r="Z1550" i="3"/>
  <c r="O1550" i="3"/>
  <c r="M1548" i="3"/>
  <c r="Q1548" i="3"/>
  <c r="U1548" i="3"/>
  <c r="Y1548" i="3"/>
  <c r="AC1548" i="3"/>
  <c r="AG1548" i="3"/>
  <c r="AK1548" i="3"/>
  <c r="AO1548" i="3"/>
  <c r="AS1548" i="3"/>
  <c r="AW1548" i="3"/>
  <c r="BA1548" i="3"/>
  <c r="BE1548" i="3"/>
  <c r="BI1548" i="3"/>
  <c r="N1548" i="3"/>
  <c r="S1548" i="3"/>
  <c r="X1548" i="3"/>
  <c r="AD1548" i="3"/>
  <c r="AI1548" i="3"/>
  <c r="AN1548" i="3"/>
  <c r="AT1548" i="3"/>
  <c r="AY1548" i="3"/>
  <c r="BD1548" i="3"/>
  <c r="P1548" i="3"/>
  <c r="V1548" i="3"/>
  <c r="AA1548" i="3"/>
  <c r="AF1548" i="3"/>
  <c r="AL1548" i="3"/>
  <c r="AQ1548" i="3"/>
  <c r="AV1548" i="3"/>
  <c r="BB1548" i="3"/>
  <c r="BG1548" i="3"/>
  <c r="BF1546" i="3"/>
  <c r="AU1546" i="3"/>
  <c r="AJ1546" i="3"/>
  <c r="Z1546" i="3"/>
  <c r="O1546" i="3"/>
  <c r="M1544" i="3"/>
  <c r="Q1544" i="3"/>
  <c r="U1544" i="3"/>
  <c r="Y1544" i="3"/>
  <c r="AC1544" i="3"/>
  <c r="AG1544" i="3"/>
  <c r="AK1544" i="3"/>
  <c r="AO1544" i="3"/>
  <c r="AS1544" i="3"/>
  <c r="AW1544" i="3"/>
  <c r="BA1544" i="3"/>
  <c r="BE1544" i="3"/>
  <c r="BI1544" i="3"/>
  <c r="N1544" i="3"/>
  <c r="S1544" i="3"/>
  <c r="X1544" i="3"/>
  <c r="AD1544" i="3"/>
  <c r="AI1544" i="3"/>
  <c r="AN1544" i="3"/>
  <c r="AT1544" i="3"/>
  <c r="AY1544" i="3"/>
  <c r="BD1544" i="3"/>
  <c r="P1544" i="3"/>
  <c r="V1544" i="3"/>
  <c r="AA1544" i="3"/>
  <c r="AF1544" i="3"/>
  <c r="AL1544" i="3"/>
  <c r="AQ1544" i="3"/>
  <c r="AV1544" i="3"/>
  <c r="BB1544" i="3"/>
  <c r="BG1544" i="3"/>
  <c r="BF1542" i="3"/>
  <c r="AU1542" i="3"/>
  <c r="AJ1542" i="3"/>
  <c r="Z1542" i="3"/>
  <c r="O1542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N1540" i="3"/>
  <c r="S1540" i="3"/>
  <c r="X1540" i="3"/>
  <c r="AD1540" i="3"/>
  <c r="AI1540" i="3"/>
  <c r="AN1540" i="3"/>
  <c r="AT1540" i="3"/>
  <c r="AY1540" i="3"/>
  <c r="BD1540" i="3"/>
  <c r="P1540" i="3"/>
  <c r="V1540" i="3"/>
  <c r="AA1540" i="3"/>
  <c r="AF1540" i="3"/>
  <c r="AL1540" i="3"/>
  <c r="AQ1540" i="3"/>
  <c r="AV1540" i="3"/>
  <c r="BB1540" i="3"/>
  <c r="BG1540" i="3"/>
  <c r="L1538" i="3"/>
  <c r="AP1538" i="3" s="1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T1536" i="3"/>
  <c r="AB1536" i="3"/>
  <c r="AJ1536" i="3"/>
  <c r="AR1536" i="3"/>
  <c r="AZ1536" i="3"/>
  <c r="BH1536" i="3"/>
  <c r="N1536" i="3"/>
  <c r="V1536" i="3"/>
  <c r="AD1536" i="3"/>
  <c r="AL1536" i="3"/>
  <c r="AT1536" i="3"/>
  <c r="BB1536" i="3"/>
  <c r="P1536" i="3"/>
  <c r="X1536" i="3"/>
  <c r="AF1536" i="3"/>
  <c r="AN1536" i="3"/>
  <c r="AV1536" i="3"/>
  <c r="BD1536" i="3"/>
  <c r="L1534" i="3"/>
  <c r="AP1534" i="3" s="1"/>
  <c r="O1532" i="3"/>
  <c r="S1532" i="3"/>
  <c r="W1532" i="3"/>
  <c r="AA1532" i="3"/>
  <c r="AE1532" i="3"/>
  <c r="AI1532" i="3"/>
  <c r="AM1532" i="3"/>
  <c r="AQ1532" i="3"/>
  <c r="AU1532" i="3"/>
  <c r="AY1532" i="3"/>
  <c r="BC1532" i="3"/>
  <c r="BG1532" i="3"/>
  <c r="M1532" i="3"/>
  <c r="Q1532" i="3"/>
  <c r="U1532" i="3"/>
  <c r="Y1532" i="3"/>
  <c r="AC1532" i="3"/>
  <c r="AG1532" i="3"/>
  <c r="AK1532" i="3"/>
  <c r="AO1532" i="3"/>
  <c r="AS1532" i="3"/>
  <c r="AW1532" i="3"/>
  <c r="BA1532" i="3"/>
  <c r="BE1532" i="3"/>
  <c r="BI1532" i="3"/>
  <c r="T1532" i="3"/>
  <c r="AB1532" i="3"/>
  <c r="AJ1532" i="3"/>
  <c r="AR1532" i="3"/>
  <c r="AZ1532" i="3"/>
  <c r="BH1532" i="3"/>
  <c r="N1532" i="3"/>
  <c r="V1532" i="3"/>
  <c r="AD1532" i="3"/>
  <c r="AL1532" i="3"/>
  <c r="AT1532" i="3"/>
  <c r="BB1532" i="3"/>
  <c r="P1532" i="3"/>
  <c r="X1532" i="3"/>
  <c r="AF1532" i="3"/>
  <c r="AN1532" i="3"/>
  <c r="AV1532" i="3"/>
  <c r="BD1532" i="3"/>
  <c r="L1530" i="3"/>
  <c r="AP1530" i="3" s="1"/>
  <c r="O1528" i="3"/>
  <c r="S1528" i="3"/>
  <c r="W1528" i="3"/>
  <c r="AA1528" i="3"/>
  <c r="AE1528" i="3"/>
  <c r="AI1528" i="3"/>
  <c r="AM1528" i="3"/>
  <c r="AQ1528" i="3"/>
  <c r="AU1528" i="3"/>
  <c r="AY1528" i="3"/>
  <c r="BC1528" i="3"/>
  <c r="BG1528" i="3"/>
  <c r="M1528" i="3"/>
  <c r="Q1528" i="3"/>
  <c r="U1528" i="3"/>
  <c r="Y1528" i="3"/>
  <c r="AC1528" i="3"/>
  <c r="AG1528" i="3"/>
  <c r="AK1528" i="3"/>
  <c r="AO1528" i="3"/>
  <c r="AS1528" i="3"/>
  <c r="AW1528" i="3"/>
  <c r="BA1528" i="3"/>
  <c r="BE1528" i="3"/>
  <c r="BI1528" i="3"/>
  <c r="T1528" i="3"/>
  <c r="AB1528" i="3"/>
  <c r="AJ1528" i="3"/>
  <c r="AR1528" i="3"/>
  <c r="AZ1528" i="3"/>
  <c r="BH1528" i="3"/>
  <c r="N1528" i="3"/>
  <c r="V1528" i="3"/>
  <c r="AD1528" i="3"/>
  <c r="AL1528" i="3"/>
  <c r="AT1528" i="3"/>
  <c r="BB1528" i="3"/>
  <c r="P1528" i="3"/>
  <c r="X1528" i="3"/>
  <c r="AF1528" i="3"/>
  <c r="AN1528" i="3"/>
  <c r="AV1528" i="3"/>
  <c r="BD1528" i="3"/>
  <c r="L1526" i="3"/>
  <c r="AP1526" i="3" s="1"/>
  <c r="O1524" i="3"/>
  <c r="S1524" i="3"/>
  <c r="W1524" i="3"/>
  <c r="AA1524" i="3"/>
  <c r="AE1524" i="3"/>
  <c r="AI1524" i="3"/>
  <c r="AM1524" i="3"/>
  <c r="AQ1524" i="3"/>
  <c r="AU1524" i="3"/>
  <c r="AY1524" i="3"/>
  <c r="BC1524" i="3"/>
  <c r="BG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T1524" i="3"/>
  <c r="AB1524" i="3"/>
  <c r="AJ1524" i="3"/>
  <c r="AR1524" i="3"/>
  <c r="AZ1524" i="3"/>
  <c r="BH1524" i="3"/>
  <c r="N1524" i="3"/>
  <c r="V1524" i="3"/>
  <c r="AD1524" i="3"/>
  <c r="AL1524" i="3"/>
  <c r="AT1524" i="3"/>
  <c r="BB1524" i="3"/>
  <c r="P1524" i="3"/>
  <c r="X1524" i="3"/>
  <c r="AF1524" i="3"/>
  <c r="AN1524" i="3"/>
  <c r="AV1524" i="3"/>
  <c r="BD1524" i="3"/>
  <c r="L1522" i="3"/>
  <c r="AP1522" i="3" s="1"/>
  <c r="O1520" i="3"/>
  <c r="S1520" i="3"/>
  <c r="W1520" i="3"/>
  <c r="AA1520" i="3"/>
  <c r="AE1520" i="3"/>
  <c r="AI1520" i="3"/>
  <c r="AM1520" i="3"/>
  <c r="AQ1520" i="3"/>
  <c r="AU1520" i="3"/>
  <c r="AY1520" i="3"/>
  <c r="BC1520" i="3"/>
  <c r="BG1520" i="3"/>
  <c r="M1520" i="3"/>
  <c r="Q1520" i="3"/>
  <c r="U1520" i="3"/>
  <c r="Y1520" i="3"/>
  <c r="AC1520" i="3"/>
  <c r="AG1520" i="3"/>
  <c r="AK1520" i="3"/>
  <c r="AO1520" i="3"/>
  <c r="AS1520" i="3"/>
  <c r="AW1520" i="3"/>
  <c r="BA1520" i="3"/>
  <c r="BE1520" i="3"/>
  <c r="BI1520" i="3"/>
  <c r="T1520" i="3"/>
  <c r="AB1520" i="3"/>
  <c r="AJ1520" i="3"/>
  <c r="AR1520" i="3"/>
  <c r="AZ1520" i="3"/>
  <c r="BH1520" i="3"/>
  <c r="N1520" i="3"/>
  <c r="V1520" i="3"/>
  <c r="AD1520" i="3"/>
  <c r="AL1520" i="3"/>
  <c r="AT1520" i="3"/>
  <c r="BB1520" i="3"/>
  <c r="P1520" i="3"/>
  <c r="X1520" i="3"/>
  <c r="AF1520" i="3"/>
  <c r="AN1520" i="3"/>
  <c r="AV1520" i="3"/>
  <c r="BD1520" i="3"/>
  <c r="L1518" i="3"/>
  <c r="AP1518" i="3" s="1"/>
  <c r="O1516" i="3"/>
  <c r="S1516" i="3"/>
  <c r="W1516" i="3"/>
  <c r="AA1516" i="3"/>
  <c r="AE1516" i="3"/>
  <c r="AI1516" i="3"/>
  <c r="AM1516" i="3"/>
  <c r="AQ1516" i="3"/>
  <c r="AU1516" i="3"/>
  <c r="AY1516" i="3"/>
  <c r="BC1516" i="3"/>
  <c r="BG1516" i="3"/>
  <c r="M1516" i="3"/>
  <c r="Q1516" i="3"/>
  <c r="U1516" i="3"/>
  <c r="Y1516" i="3"/>
  <c r="AC1516" i="3"/>
  <c r="AG1516" i="3"/>
  <c r="AK1516" i="3"/>
  <c r="AO1516" i="3"/>
  <c r="AS1516" i="3"/>
  <c r="AW1516" i="3"/>
  <c r="BA1516" i="3"/>
  <c r="BE1516" i="3"/>
  <c r="BI1516" i="3"/>
  <c r="T1516" i="3"/>
  <c r="AB1516" i="3"/>
  <c r="AJ1516" i="3"/>
  <c r="AR1516" i="3"/>
  <c r="AZ1516" i="3"/>
  <c r="BH1516" i="3"/>
  <c r="N1516" i="3"/>
  <c r="V1516" i="3"/>
  <c r="AD1516" i="3"/>
  <c r="AL1516" i="3"/>
  <c r="AT1516" i="3"/>
  <c r="BB1516" i="3"/>
  <c r="P1516" i="3"/>
  <c r="X1516" i="3"/>
  <c r="AF1516" i="3"/>
  <c r="AN1516" i="3"/>
  <c r="AV1516" i="3"/>
  <c r="BD1516" i="3"/>
  <c r="BF1514" i="3"/>
  <c r="L1514" i="3"/>
  <c r="AP1514" i="3" s="1"/>
  <c r="BB1504" i="3"/>
  <c r="BD1554" i="3"/>
  <c r="AV1554" i="3"/>
  <c r="AN1554" i="3"/>
  <c r="AF1554" i="3"/>
  <c r="X1554" i="3"/>
  <c r="P1554" i="3"/>
  <c r="BD1552" i="3"/>
  <c r="AV1552" i="3"/>
  <c r="AM1552" i="3"/>
  <c r="AB1552" i="3"/>
  <c r="R1552" i="3"/>
  <c r="L1551" i="3"/>
  <c r="BC1550" i="3"/>
  <c r="AR1550" i="3"/>
  <c r="AH1550" i="3"/>
  <c r="W1550" i="3"/>
  <c r="BH1548" i="3"/>
  <c r="AX1548" i="3"/>
  <c r="AM1548" i="3"/>
  <c r="AB1548" i="3"/>
  <c r="R1548" i="3"/>
  <c r="L1547" i="3"/>
  <c r="BC1546" i="3"/>
  <c r="AR1546" i="3"/>
  <c r="AH1546" i="3"/>
  <c r="W1546" i="3"/>
  <c r="BH1544" i="3"/>
  <c r="AX1544" i="3"/>
  <c r="AM1544" i="3"/>
  <c r="AB1544" i="3"/>
  <c r="R1544" i="3"/>
  <c r="L1543" i="3"/>
  <c r="BC1542" i="3"/>
  <c r="AR1542" i="3"/>
  <c r="AH1542" i="3"/>
  <c r="W1542" i="3"/>
  <c r="BH1540" i="3"/>
  <c r="AX1540" i="3"/>
  <c r="AM1540" i="3"/>
  <c r="AB1540" i="3"/>
  <c r="R1540" i="3"/>
  <c r="AX1538" i="3"/>
  <c r="R1538" i="3"/>
  <c r="AH1536" i="3"/>
  <c r="AX1534" i="3"/>
  <c r="R1534" i="3"/>
  <c r="AH1532" i="3"/>
  <c r="AX1530" i="3"/>
  <c r="R1530" i="3"/>
  <c r="AH1528" i="3"/>
  <c r="AX1526" i="3"/>
  <c r="R1526" i="3"/>
  <c r="AH1524" i="3"/>
  <c r="AX1522" i="3"/>
  <c r="R1522" i="3"/>
  <c r="AH1520" i="3"/>
  <c r="AX1518" i="3"/>
  <c r="AH1516" i="3"/>
  <c r="R1514" i="3"/>
  <c r="T1511" i="3"/>
  <c r="AE1511" i="3"/>
  <c r="AP1511" i="3"/>
  <c r="AZ1511" i="3"/>
  <c r="W1511" i="3"/>
  <c r="AH1511" i="3"/>
  <c r="AR1511" i="3"/>
  <c r="BC1511" i="3"/>
  <c r="BH1509" i="3"/>
  <c r="M1499" i="3"/>
  <c r="Q1499" i="3"/>
  <c r="U1499" i="3"/>
  <c r="Y1499" i="3"/>
  <c r="AC1499" i="3"/>
  <c r="AG1499" i="3"/>
  <c r="AK1499" i="3"/>
  <c r="AO1499" i="3"/>
  <c r="AS1499" i="3"/>
  <c r="AW1499" i="3"/>
  <c r="BA1499" i="3"/>
  <c r="BE1499" i="3"/>
  <c r="BI1499" i="3"/>
  <c r="N1499" i="3"/>
  <c r="R1499" i="3"/>
  <c r="V1499" i="3"/>
  <c r="Z1499" i="3"/>
  <c r="AD1499" i="3"/>
  <c r="AH1499" i="3"/>
  <c r="AL1499" i="3"/>
  <c r="AP1499" i="3"/>
  <c r="AT1499" i="3"/>
  <c r="AX1499" i="3"/>
  <c r="BB1499" i="3"/>
  <c r="BF1499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AB1499" i="3"/>
  <c r="AR1499" i="3"/>
  <c r="BH1499" i="3"/>
  <c r="P1499" i="3"/>
  <c r="AF1499" i="3"/>
  <c r="AV1499" i="3"/>
  <c r="T1499" i="3"/>
  <c r="AJ1499" i="3"/>
  <c r="AZ1499" i="3"/>
  <c r="M1511" i="3"/>
  <c r="Q1511" i="3"/>
  <c r="U1511" i="3"/>
  <c r="Y1511" i="3"/>
  <c r="AC1511" i="3"/>
  <c r="AG1511" i="3"/>
  <c r="AK1511" i="3"/>
  <c r="AO1511" i="3"/>
  <c r="AS1511" i="3"/>
  <c r="AW1511" i="3"/>
  <c r="BA1511" i="3"/>
  <c r="BE1511" i="3"/>
  <c r="BI1511" i="3"/>
  <c r="N1511" i="3"/>
  <c r="S1511" i="3"/>
  <c r="X1511" i="3"/>
  <c r="AD1511" i="3"/>
  <c r="AI1511" i="3"/>
  <c r="AN1511" i="3"/>
  <c r="AT1511" i="3"/>
  <c r="AY1511" i="3"/>
  <c r="BD1511" i="3"/>
  <c r="P1511" i="3"/>
  <c r="V1511" i="3"/>
  <c r="AA1511" i="3"/>
  <c r="AF1511" i="3"/>
  <c r="AL1511" i="3"/>
  <c r="AQ1511" i="3"/>
  <c r="AV1511" i="3"/>
  <c r="BB1511" i="3"/>
  <c r="BG1511" i="3"/>
  <c r="M1509" i="3"/>
  <c r="Q1509" i="3"/>
  <c r="U1509" i="3"/>
  <c r="Y1509" i="3"/>
  <c r="AC1509" i="3"/>
  <c r="AG1509" i="3"/>
  <c r="AK1509" i="3"/>
  <c r="AO1509" i="3"/>
  <c r="AS1509" i="3"/>
  <c r="AW1509" i="3"/>
  <c r="BA1509" i="3"/>
  <c r="BE1509" i="3"/>
  <c r="BI1509" i="3"/>
  <c r="N1509" i="3"/>
  <c r="S1509" i="3"/>
  <c r="X1509" i="3"/>
  <c r="AD1509" i="3"/>
  <c r="AI1509" i="3"/>
  <c r="AN1509" i="3"/>
  <c r="AT1509" i="3"/>
  <c r="AY1509" i="3"/>
  <c r="BD1509" i="3"/>
  <c r="O1509" i="3"/>
  <c r="T1509" i="3"/>
  <c r="Z1509" i="3"/>
  <c r="AE1509" i="3"/>
  <c r="AJ1509" i="3"/>
  <c r="AP1509" i="3"/>
  <c r="AU1509" i="3"/>
  <c r="AZ1509" i="3"/>
  <c r="BF1509" i="3"/>
  <c r="P1509" i="3"/>
  <c r="V1509" i="3"/>
  <c r="AA1509" i="3"/>
  <c r="AF1509" i="3"/>
  <c r="AL1509" i="3"/>
  <c r="AQ1509" i="3"/>
  <c r="AV1509" i="3"/>
  <c r="BB1509" i="3"/>
  <c r="BG1509" i="3"/>
  <c r="BD1499" i="3"/>
  <c r="M1495" i="3"/>
  <c r="Q1495" i="3"/>
  <c r="U1495" i="3"/>
  <c r="Y1495" i="3"/>
  <c r="AC1495" i="3"/>
  <c r="AG1495" i="3"/>
  <c r="AK1495" i="3"/>
  <c r="AO1495" i="3"/>
  <c r="AS1495" i="3"/>
  <c r="AW1495" i="3"/>
  <c r="BA1495" i="3"/>
  <c r="BE1495" i="3"/>
  <c r="BI1495" i="3"/>
  <c r="N1495" i="3"/>
  <c r="R1495" i="3"/>
  <c r="V1495" i="3"/>
  <c r="Z1495" i="3"/>
  <c r="AD1495" i="3"/>
  <c r="AH1495" i="3"/>
  <c r="AL1495" i="3"/>
  <c r="AP1495" i="3"/>
  <c r="AT1495" i="3"/>
  <c r="AX1495" i="3"/>
  <c r="BB1495" i="3"/>
  <c r="BF1495" i="3"/>
  <c r="O1495" i="3"/>
  <c r="S1495" i="3"/>
  <c r="W1495" i="3"/>
  <c r="AA1495" i="3"/>
  <c r="AE1495" i="3"/>
  <c r="AI1495" i="3"/>
  <c r="AM1495" i="3"/>
  <c r="AQ1495" i="3"/>
  <c r="AU1495" i="3"/>
  <c r="AY1495" i="3"/>
  <c r="BC1495" i="3"/>
  <c r="BG1495" i="3"/>
  <c r="AB1495" i="3"/>
  <c r="AR1495" i="3"/>
  <c r="BH1495" i="3"/>
  <c r="P1495" i="3"/>
  <c r="AF1495" i="3"/>
  <c r="AV1495" i="3"/>
  <c r="T1495" i="3"/>
  <c r="AJ1495" i="3"/>
  <c r="AZ1495" i="3"/>
  <c r="K1551" i="3"/>
  <c r="K1549" i="3"/>
  <c r="K1547" i="3"/>
  <c r="K1545" i="3"/>
  <c r="K1543" i="3"/>
  <c r="K1541" i="3"/>
  <c r="K1539" i="3"/>
  <c r="K1537" i="3"/>
  <c r="K1535" i="3"/>
  <c r="K1533" i="3"/>
  <c r="K1531" i="3"/>
  <c r="K1529" i="3"/>
  <c r="K1527" i="3"/>
  <c r="K1525" i="3"/>
  <c r="K1523" i="3"/>
  <c r="K1521" i="3"/>
  <c r="K1519" i="3"/>
  <c r="K1517" i="3"/>
  <c r="K1515" i="3"/>
  <c r="K1513" i="3"/>
  <c r="BH1511" i="3"/>
  <c r="AX1511" i="3"/>
  <c r="AM1511" i="3"/>
  <c r="AB1511" i="3"/>
  <c r="R1511" i="3"/>
  <c r="M1501" i="3"/>
  <c r="Q1501" i="3"/>
  <c r="U1501" i="3"/>
  <c r="Y1501" i="3"/>
  <c r="AC1501" i="3"/>
  <c r="AG1501" i="3"/>
  <c r="AK1501" i="3"/>
  <c r="AO1501" i="3"/>
  <c r="AS1501" i="3"/>
  <c r="AW1501" i="3"/>
  <c r="BA1501" i="3"/>
  <c r="BE1501" i="3"/>
  <c r="BI1501" i="3"/>
  <c r="N1501" i="3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AB1501" i="3"/>
  <c r="AR1501" i="3"/>
  <c r="BH1501" i="3"/>
  <c r="P1501" i="3"/>
  <c r="AF1501" i="3"/>
  <c r="AV1501" i="3"/>
  <c r="T1501" i="3"/>
  <c r="AJ1501" i="3"/>
  <c r="AZ1501" i="3"/>
  <c r="AN1499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O1497" i="3"/>
  <c r="S1497" i="3"/>
  <c r="W1497" i="3"/>
  <c r="AA1497" i="3"/>
  <c r="AE1497" i="3"/>
  <c r="AI1497" i="3"/>
  <c r="AM1497" i="3"/>
  <c r="AQ1497" i="3"/>
  <c r="AU1497" i="3"/>
  <c r="AY1497" i="3"/>
  <c r="BC1497" i="3"/>
  <c r="BG1497" i="3"/>
  <c r="AB1497" i="3"/>
  <c r="AR1497" i="3"/>
  <c r="BH1497" i="3"/>
  <c r="P1497" i="3"/>
  <c r="AF1497" i="3"/>
  <c r="AV1497" i="3"/>
  <c r="T1497" i="3"/>
  <c r="AJ1497" i="3"/>
  <c r="AZ1497" i="3"/>
  <c r="O1494" i="3"/>
  <c r="S1494" i="3"/>
  <c r="W1494" i="3"/>
  <c r="AA1494" i="3"/>
  <c r="AE1494" i="3"/>
  <c r="AI1494" i="3"/>
  <c r="AM1494" i="3"/>
  <c r="AQ1494" i="3"/>
  <c r="AU1494" i="3"/>
  <c r="AY1494" i="3"/>
  <c r="BC1494" i="3"/>
  <c r="BG1494" i="3"/>
  <c r="P1494" i="3"/>
  <c r="T1494" i="3"/>
  <c r="X1494" i="3"/>
  <c r="AB1494" i="3"/>
  <c r="AF1494" i="3"/>
  <c r="AJ1494" i="3"/>
  <c r="AN1494" i="3"/>
  <c r="AR1494" i="3"/>
  <c r="AV1494" i="3"/>
  <c r="AZ1494" i="3"/>
  <c r="BD1494" i="3"/>
  <c r="BH1494" i="3"/>
  <c r="M1494" i="3"/>
  <c r="Q1494" i="3"/>
  <c r="U1494" i="3"/>
  <c r="Y1494" i="3"/>
  <c r="AC1494" i="3"/>
  <c r="AG1494" i="3"/>
  <c r="AK1494" i="3"/>
  <c r="AO1494" i="3"/>
  <c r="AS1494" i="3"/>
  <c r="AW1494" i="3"/>
  <c r="BA1494" i="3"/>
  <c r="BE1494" i="3"/>
  <c r="BI1494" i="3"/>
  <c r="N1494" i="3"/>
  <c r="AD1494" i="3"/>
  <c r="AT1494" i="3"/>
  <c r="R1494" i="3"/>
  <c r="AH1494" i="3"/>
  <c r="AX1494" i="3"/>
  <c r="V1494" i="3"/>
  <c r="AL1494" i="3"/>
  <c r="BB1494" i="3"/>
  <c r="M1492" i="3"/>
  <c r="Q1492" i="3"/>
  <c r="U1492" i="3"/>
  <c r="Y1492" i="3"/>
  <c r="AC1492" i="3"/>
  <c r="AG1492" i="3"/>
  <c r="AK1492" i="3"/>
  <c r="AO1492" i="3"/>
  <c r="AS1492" i="3"/>
  <c r="AW1492" i="3"/>
  <c r="BA1492" i="3"/>
  <c r="BE1492" i="3"/>
  <c r="BI1492" i="3"/>
  <c r="P1492" i="3"/>
  <c r="V1492" i="3"/>
  <c r="AA1492" i="3"/>
  <c r="AF1492" i="3"/>
  <c r="AL1492" i="3"/>
  <c r="AQ1492" i="3"/>
  <c r="AV1492" i="3"/>
  <c r="BB1492" i="3"/>
  <c r="BG1492" i="3"/>
  <c r="R1492" i="3"/>
  <c r="W1492" i="3"/>
  <c r="AB1492" i="3"/>
  <c r="AH1492" i="3"/>
  <c r="AM1492" i="3"/>
  <c r="AR1492" i="3"/>
  <c r="AX1492" i="3"/>
  <c r="BC1492" i="3"/>
  <c r="BH1492" i="3"/>
  <c r="N1492" i="3"/>
  <c r="S1492" i="3"/>
  <c r="X1492" i="3"/>
  <c r="AD1492" i="3"/>
  <c r="AI1492" i="3"/>
  <c r="AN1492" i="3"/>
  <c r="AT1492" i="3"/>
  <c r="AY1492" i="3"/>
  <c r="BD1492" i="3"/>
  <c r="O1492" i="3"/>
  <c r="AJ1492" i="3"/>
  <c r="BF1492" i="3"/>
  <c r="T1492" i="3"/>
  <c r="AP1492" i="3"/>
  <c r="Z1492" i="3"/>
  <c r="AU1492" i="3"/>
  <c r="BC1507" i="3"/>
  <c r="AU1507" i="3"/>
  <c r="AM1507" i="3"/>
  <c r="AE1507" i="3"/>
  <c r="W1507" i="3"/>
  <c r="O1505" i="3"/>
  <c r="S1505" i="3"/>
  <c r="W1505" i="3"/>
  <c r="AA1505" i="3"/>
  <c r="AE1505" i="3"/>
  <c r="AI1505" i="3"/>
  <c r="AM1505" i="3"/>
  <c r="AQ1505" i="3"/>
  <c r="AU1505" i="3"/>
  <c r="AY1505" i="3"/>
  <c r="BC1505" i="3"/>
  <c r="BG1505" i="3"/>
  <c r="AV1503" i="3"/>
  <c r="AF1503" i="3"/>
  <c r="L1502" i="3"/>
  <c r="K1502" i="3"/>
  <c r="K1500" i="3"/>
  <c r="K1498" i="3"/>
  <c r="K1496" i="3"/>
  <c r="AL1490" i="3"/>
  <c r="T1490" i="3"/>
  <c r="R1488" i="3"/>
  <c r="Z1488" i="3"/>
  <c r="AH1488" i="3"/>
  <c r="AP1488" i="3"/>
  <c r="AX1488" i="3"/>
  <c r="BF1488" i="3"/>
  <c r="AL1486" i="3"/>
  <c r="T1486" i="3"/>
  <c r="BC1483" i="3"/>
  <c r="O1503" i="3"/>
  <c r="S1503" i="3"/>
  <c r="W1503" i="3"/>
  <c r="AA1503" i="3"/>
  <c r="AE1503" i="3"/>
  <c r="AI1503" i="3"/>
  <c r="AM1503" i="3"/>
  <c r="AQ1503" i="3"/>
  <c r="AU1503" i="3"/>
  <c r="AY1503" i="3"/>
  <c r="BC1503" i="3"/>
  <c r="BG1503" i="3"/>
  <c r="L1493" i="3"/>
  <c r="L1491" i="3"/>
  <c r="AT1488" i="3"/>
  <c r="N1488" i="3"/>
  <c r="L1487" i="3"/>
  <c r="K1512" i="3"/>
  <c r="K1510" i="3"/>
  <c r="K1508" i="3"/>
  <c r="BG1507" i="3"/>
  <c r="AY1507" i="3"/>
  <c r="AQ1507" i="3"/>
  <c r="AI1507" i="3"/>
  <c r="AA1507" i="3"/>
  <c r="M1507" i="3"/>
  <c r="Q1507" i="3"/>
  <c r="U1507" i="3"/>
  <c r="Y1507" i="3"/>
  <c r="AC1507" i="3"/>
  <c r="AG1507" i="3"/>
  <c r="AK1507" i="3"/>
  <c r="AO1507" i="3"/>
  <c r="AS1507" i="3"/>
  <c r="AW1507" i="3"/>
  <c r="BA1507" i="3"/>
  <c r="BE1507" i="3"/>
  <c r="BI1507" i="3"/>
  <c r="N1507" i="3"/>
  <c r="R1507" i="3"/>
  <c r="V1507" i="3"/>
  <c r="Z1507" i="3"/>
  <c r="AD1507" i="3"/>
  <c r="AH1507" i="3"/>
  <c r="AL1507" i="3"/>
  <c r="AP1507" i="3"/>
  <c r="AT1507" i="3"/>
  <c r="AX1507" i="3"/>
  <c r="BB1507" i="3"/>
  <c r="BF1507" i="3"/>
  <c r="L1506" i="3"/>
  <c r="K1506" i="3"/>
  <c r="BD1503" i="3"/>
  <c r="AN1503" i="3"/>
  <c r="X1503" i="3"/>
  <c r="M1503" i="3"/>
  <c r="R1490" i="3"/>
  <c r="Z1490" i="3"/>
  <c r="AH1490" i="3"/>
  <c r="AP1490" i="3"/>
  <c r="AX1490" i="3"/>
  <c r="BF1490" i="3"/>
  <c r="R1486" i="3"/>
  <c r="Z1486" i="3"/>
  <c r="AH1486" i="3"/>
  <c r="AP1486" i="3"/>
  <c r="AX1486" i="3"/>
  <c r="BF1486" i="3"/>
  <c r="R1483" i="3"/>
  <c r="AM1483" i="3"/>
  <c r="BH1483" i="3"/>
  <c r="W1483" i="3"/>
  <c r="AR1483" i="3"/>
  <c r="AB1483" i="3"/>
  <c r="AX1483" i="3"/>
  <c r="K1493" i="3"/>
  <c r="K1491" i="3"/>
  <c r="BH1490" i="3"/>
  <c r="AZ1490" i="3"/>
  <c r="AR1490" i="3"/>
  <c r="AJ1490" i="3"/>
  <c r="AB1490" i="3"/>
  <c r="K1489" i="3"/>
  <c r="BH1488" i="3"/>
  <c r="AZ1488" i="3"/>
  <c r="AR1488" i="3"/>
  <c r="AJ1488" i="3"/>
  <c r="AB1488" i="3"/>
  <c r="K1487" i="3"/>
  <c r="BH1486" i="3"/>
  <c r="AZ1486" i="3"/>
  <c r="AR1486" i="3"/>
  <c r="AJ1486" i="3"/>
  <c r="AB1486" i="3"/>
  <c r="AV1485" i="3"/>
  <c r="AF1485" i="3"/>
  <c r="M1483" i="3"/>
  <c r="Q1483" i="3"/>
  <c r="U1483" i="3"/>
  <c r="Y1483" i="3"/>
  <c r="AC1483" i="3"/>
  <c r="AG1483" i="3"/>
  <c r="AK1483" i="3"/>
  <c r="AO1483" i="3"/>
  <c r="AS1483" i="3"/>
  <c r="AW1483" i="3"/>
  <c r="BA1483" i="3"/>
  <c r="BE1483" i="3"/>
  <c r="BI1483" i="3"/>
  <c r="P1483" i="3"/>
  <c r="V1483" i="3"/>
  <c r="AA1483" i="3"/>
  <c r="AF1483" i="3"/>
  <c r="AL1483" i="3"/>
  <c r="AQ1483" i="3"/>
  <c r="AV1483" i="3"/>
  <c r="BB1483" i="3"/>
  <c r="BG1483" i="3"/>
  <c r="N1483" i="3"/>
  <c r="S1483" i="3"/>
  <c r="X1483" i="3"/>
  <c r="AD1483" i="3"/>
  <c r="AI1483" i="3"/>
  <c r="AN1483" i="3"/>
  <c r="AT1483" i="3"/>
  <c r="AY1483" i="3"/>
  <c r="BD1483" i="3"/>
  <c r="O1483" i="3"/>
  <c r="T1483" i="3"/>
  <c r="Z1483" i="3"/>
  <c r="AE1483" i="3"/>
  <c r="AJ1483" i="3"/>
  <c r="AP1483" i="3"/>
  <c r="AU1483" i="3"/>
  <c r="AZ1483" i="3"/>
  <c r="BF1483" i="3"/>
  <c r="BF1505" i="3"/>
  <c r="BB1505" i="3"/>
  <c r="AX1505" i="3"/>
  <c r="AT1505" i="3"/>
  <c r="AP1505" i="3"/>
  <c r="AL1505" i="3"/>
  <c r="AH1505" i="3"/>
  <c r="AD1505" i="3"/>
  <c r="Z1505" i="3"/>
  <c r="V1505" i="3"/>
  <c r="R1505" i="3"/>
  <c r="N1505" i="3"/>
  <c r="BN1505" i="3" s="1"/>
  <c r="BF1503" i="3"/>
  <c r="BB1503" i="3"/>
  <c r="AX1503" i="3"/>
  <c r="AT1503" i="3"/>
  <c r="AP1503" i="3"/>
  <c r="AL1503" i="3"/>
  <c r="AH1503" i="3"/>
  <c r="AD1503" i="3"/>
  <c r="Z1503" i="3"/>
  <c r="V1503" i="3"/>
  <c r="R1503" i="3"/>
  <c r="N1503" i="3"/>
  <c r="M1490" i="3"/>
  <c r="Q1490" i="3"/>
  <c r="U1490" i="3"/>
  <c r="Y1490" i="3"/>
  <c r="AC1490" i="3"/>
  <c r="AG1490" i="3"/>
  <c r="AK1490" i="3"/>
  <c r="AO1490" i="3"/>
  <c r="AS1490" i="3"/>
  <c r="AW1490" i="3"/>
  <c r="BA1490" i="3"/>
  <c r="BE1490" i="3"/>
  <c r="BI1490" i="3"/>
  <c r="O1490" i="3"/>
  <c r="S1490" i="3"/>
  <c r="W1490" i="3"/>
  <c r="AA1490" i="3"/>
  <c r="AE1490" i="3"/>
  <c r="AI1490" i="3"/>
  <c r="AM1490" i="3"/>
  <c r="AQ1490" i="3"/>
  <c r="AU1490" i="3"/>
  <c r="AY1490" i="3"/>
  <c r="BC1490" i="3"/>
  <c r="BG1490" i="3"/>
  <c r="M1488" i="3"/>
  <c r="Q1488" i="3"/>
  <c r="U1488" i="3"/>
  <c r="Y1488" i="3"/>
  <c r="AC1488" i="3"/>
  <c r="AG1488" i="3"/>
  <c r="AK1488" i="3"/>
  <c r="AO1488" i="3"/>
  <c r="AS1488" i="3"/>
  <c r="AW1488" i="3"/>
  <c r="BA1488" i="3"/>
  <c r="BE1488" i="3"/>
  <c r="BI1488" i="3"/>
  <c r="O1488" i="3"/>
  <c r="S1488" i="3"/>
  <c r="W1488" i="3"/>
  <c r="AA1488" i="3"/>
  <c r="AE1488" i="3"/>
  <c r="AI1488" i="3"/>
  <c r="AM1488" i="3"/>
  <c r="AQ1488" i="3"/>
  <c r="AU1488" i="3"/>
  <c r="AY1488" i="3"/>
  <c r="BC1488" i="3"/>
  <c r="BG1488" i="3"/>
  <c r="M1486" i="3"/>
  <c r="Q1486" i="3"/>
  <c r="U1486" i="3"/>
  <c r="Y1486" i="3"/>
  <c r="AC1486" i="3"/>
  <c r="AG1486" i="3"/>
  <c r="AK1486" i="3"/>
  <c r="AO1486" i="3"/>
  <c r="AS1486" i="3"/>
  <c r="AW1486" i="3"/>
  <c r="BA1486" i="3"/>
  <c r="BE1486" i="3"/>
  <c r="BI1486" i="3"/>
  <c r="O1486" i="3"/>
  <c r="S1486" i="3"/>
  <c r="W1486" i="3"/>
  <c r="AA1486" i="3"/>
  <c r="AE1486" i="3"/>
  <c r="AI1486" i="3"/>
  <c r="AM1486" i="3"/>
  <c r="AQ1486" i="3"/>
  <c r="AU1486" i="3"/>
  <c r="AY1486" i="3"/>
  <c r="BC1486" i="3"/>
  <c r="BG1486" i="3"/>
  <c r="N1478" i="3"/>
  <c r="R1478" i="3"/>
  <c r="V1478" i="3"/>
  <c r="Z1478" i="3"/>
  <c r="AD1478" i="3"/>
  <c r="AH1478" i="3"/>
  <c r="AL1478" i="3"/>
  <c r="AP1478" i="3"/>
  <c r="AT1478" i="3"/>
  <c r="AX1478" i="3"/>
  <c r="BB1478" i="3"/>
  <c r="BF1478" i="3"/>
  <c r="O1478" i="3"/>
  <c r="S1478" i="3"/>
  <c r="W1478" i="3"/>
  <c r="AA1478" i="3"/>
  <c r="AE1478" i="3"/>
  <c r="AI1478" i="3"/>
  <c r="AM1478" i="3"/>
  <c r="AQ1478" i="3"/>
  <c r="AU1478" i="3"/>
  <c r="AY1478" i="3"/>
  <c r="BC1478" i="3"/>
  <c r="BG1478" i="3"/>
  <c r="P1478" i="3"/>
  <c r="T1478" i="3"/>
  <c r="X1478" i="3"/>
  <c r="AB1478" i="3"/>
  <c r="AF1478" i="3"/>
  <c r="AJ1478" i="3"/>
  <c r="AN1478" i="3"/>
  <c r="AR1478" i="3"/>
  <c r="AV1478" i="3"/>
  <c r="AZ1478" i="3"/>
  <c r="BD1478" i="3"/>
  <c r="BH1478" i="3"/>
  <c r="Q1478" i="3"/>
  <c r="AG1478" i="3"/>
  <c r="AW1478" i="3"/>
  <c r="Y1478" i="3"/>
  <c r="AO1478" i="3"/>
  <c r="BE1478" i="3"/>
  <c r="M1478" i="3"/>
  <c r="AC1478" i="3"/>
  <c r="AS1478" i="3"/>
  <c r="BI1478" i="3"/>
  <c r="N1470" i="3"/>
  <c r="R1470" i="3"/>
  <c r="V1470" i="3"/>
  <c r="Z1470" i="3"/>
  <c r="AD1470" i="3"/>
  <c r="AH1470" i="3"/>
  <c r="AL1470" i="3"/>
  <c r="AP1470" i="3"/>
  <c r="AT1470" i="3"/>
  <c r="AX1470" i="3"/>
  <c r="BB1470" i="3"/>
  <c r="BF1470" i="3"/>
  <c r="O1470" i="3"/>
  <c r="S1470" i="3"/>
  <c r="W1470" i="3"/>
  <c r="AA1470" i="3"/>
  <c r="AE1470" i="3"/>
  <c r="AI1470" i="3"/>
  <c r="AM1470" i="3"/>
  <c r="AQ1470" i="3"/>
  <c r="AU1470" i="3"/>
  <c r="AY1470" i="3"/>
  <c r="BC1470" i="3"/>
  <c r="BG1470" i="3"/>
  <c r="P1470" i="3"/>
  <c r="T1470" i="3"/>
  <c r="X1470" i="3"/>
  <c r="AB1470" i="3"/>
  <c r="AF1470" i="3"/>
  <c r="AJ1470" i="3"/>
  <c r="AN1470" i="3"/>
  <c r="AR1470" i="3"/>
  <c r="AV1470" i="3"/>
  <c r="AZ1470" i="3"/>
  <c r="BD1470" i="3"/>
  <c r="BH1470" i="3"/>
  <c r="Q1470" i="3"/>
  <c r="AG1470" i="3"/>
  <c r="AW1470" i="3"/>
  <c r="Y1470" i="3"/>
  <c r="AO1470" i="3"/>
  <c r="BE1470" i="3"/>
  <c r="M1470" i="3"/>
  <c r="AC1470" i="3"/>
  <c r="AS1470" i="3"/>
  <c r="BI1470" i="3"/>
  <c r="BI1505" i="3"/>
  <c r="BE1505" i="3"/>
  <c r="BA1505" i="3"/>
  <c r="AW1505" i="3"/>
  <c r="AS1505" i="3"/>
  <c r="AO1505" i="3"/>
  <c r="AK1505" i="3"/>
  <c r="AG1505" i="3"/>
  <c r="AC1505" i="3"/>
  <c r="Y1505" i="3"/>
  <c r="U1505" i="3"/>
  <c r="Q1505" i="3"/>
  <c r="BI1503" i="3"/>
  <c r="BE1503" i="3"/>
  <c r="BA1503" i="3"/>
  <c r="AW1503" i="3"/>
  <c r="AS1503" i="3"/>
  <c r="AO1503" i="3"/>
  <c r="AK1503" i="3"/>
  <c r="AG1503" i="3"/>
  <c r="AC1503" i="3"/>
  <c r="Y1503" i="3"/>
  <c r="U1503" i="3"/>
  <c r="Q1503" i="3"/>
  <c r="BD1490" i="3"/>
  <c r="AV1490" i="3"/>
  <c r="AN1490" i="3"/>
  <c r="AF1490" i="3"/>
  <c r="X1490" i="3"/>
  <c r="P1490" i="3"/>
  <c r="BD1488" i="3"/>
  <c r="AV1488" i="3"/>
  <c r="AN1488" i="3"/>
  <c r="AF1488" i="3"/>
  <c r="X1488" i="3"/>
  <c r="P1488" i="3"/>
  <c r="BD1486" i="3"/>
  <c r="AV1486" i="3"/>
  <c r="AN1486" i="3"/>
  <c r="AF1486" i="3"/>
  <c r="X1486" i="3"/>
  <c r="P1486" i="3"/>
  <c r="BD1485" i="3"/>
  <c r="AN1485" i="3"/>
  <c r="O1485" i="3"/>
  <c r="S1485" i="3"/>
  <c r="W1485" i="3"/>
  <c r="AA1485" i="3"/>
  <c r="AE1485" i="3"/>
  <c r="AI1485" i="3"/>
  <c r="AM1485" i="3"/>
  <c r="AQ1485" i="3"/>
  <c r="AU1485" i="3"/>
  <c r="AY1485" i="3"/>
  <c r="BC1485" i="3"/>
  <c r="BG1485" i="3"/>
  <c r="M1485" i="3"/>
  <c r="Q1485" i="3"/>
  <c r="U1485" i="3"/>
  <c r="Y1485" i="3"/>
  <c r="AC1485" i="3"/>
  <c r="AG1485" i="3"/>
  <c r="AK1485" i="3"/>
  <c r="AO1485" i="3"/>
  <c r="AS1485" i="3"/>
  <c r="AW1485" i="3"/>
  <c r="BA1485" i="3"/>
  <c r="BE1485" i="3"/>
  <c r="BI1485" i="3"/>
  <c r="N1485" i="3"/>
  <c r="R1485" i="3"/>
  <c r="V1485" i="3"/>
  <c r="Z1485" i="3"/>
  <c r="AD1485" i="3"/>
  <c r="AH1485" i="3"/>
  <c r="AL1485" i="3"/>
  <c r="AP1485" i="3"/>
  <c r="AT1485" i="3"/>
  <c r="AX1485" i="3"/>
  <c r="BB1485" i="3"/>
  <c r="BF1485" i="3"/>
  <c r="AK1478" i="3"/>
  <c r="P1475" i="3"/>
  <c r="T1475" i="3"/>
  <c r="X1475" i="3"/>
  <c r="AB1475" i="3"/>
  <c r="AF1475" i="3"/>
  <c r="AJ1475" i="3"/>
  <c r="AN1475" i="3"/>
  <c r="AR1475" i="3"/>
  <c r="AV1475" i="3"/>
  <c r="AZ1475" i="3"/>
  <c r="BD1475" i="3"/>
  <c r="BH1475" i="3"/>
  <c r="M1475" i="3"/>
  <c r="Q1475" i="3"/>
  <c r="U1475" i="3"/>
  <c r="Y1475" i="3"/>
  <c r="AC1475" i="3"/>
  <c r="AG1475" i="3"/>
  <c r="AK1475" i="3"/>
  <c r="AO1475" i="3"/>
  <c r="AS1475" i="3"/>
  <c r="AW1475" i="3"/>
  <c r="BA1475" i="3"/>
  <c r="BE1475" i="3"/>
  <c r="BI1475" i="3"/>
  <c r="N1475" i="3"/>
  <c r="R1475" i="3"/>
  <c r="V1475" i="3"/>
  <c r="Z1475" i="3"/>
  <c r="AD1475" i="3"/>
  <c r="AH1475" i="3"/>
  <c r="AL1475" i="3"/>
  <c r="AP1475" i="3"/>
  <c r="AT1475" i="3"/>
  <c r="AX1475" i="3"/>
  <c r="BB1475" i="3"/>
  <c r="BF1475" i="3"/>
  <c r="S1475" i="3"/>
  <c r="AI1475" i="3"/>
  <c r="AY1475" i="3"/>
  <c r="AA1475" i="3"/>
  <c r="AQ1475" i="3"/>
  <c r="BG1475" i="3"/>
  <c r="O1475" i="3"/>
  <c r="AE1475" i="3"/>
  <c r="AU1475" i="3"/>
  <c r="AK1470" i="3"/>
  <c r="P1479" i="3"/>
  <c r="T1479" i="3"/>
  <c r="X1479" i="3"/>
  <c r="AB1479" i="3"/>
  <c r="AF1479" i="3"/>
  <c r="AJ1479" i="3"/>
  <c r="AN1479" i="3"/>
  <c r="AR1479" i="3"/>
  <c r="AV1479" i="3"/>
  <c r="AZ1479" i="3"/>
  <c r="BD1479" i="3"/>
  <c r="BH1479" i="3"/>
  <c r="M1479" i="3"/>
  <c r="Q1479" i="3"/>
  <c r="U1479" i="3"/>
  <c r="Y1479" i="3"/>
  <c r="AC1479" i="3"/>
  <c r="AG1479" i="3"/>
  <c r="AK1479" i="3"/>
  <c r="AO1479" i="3"/>
  <c r="AS1479" i="3"/>
  <c r="AW1479" i="3"/>
  <c r="BA1479" i="3"/>
  <c r="BE1479" i="3"/>
  <c r="BI1479" i="3"/>
  <c r="N1479" i="3"/>
  <c r="R1479" i="3"/>
  <c r="V1479" i="3"/>
  <c r="Z1479" i="3"/>
  <c r="AD1479" i="3"/>
  <c r="AH1479" i="3"/>
  <c r="AL1479" i="3"/>
  <c r="AP1479" i="3"/>
  <c r="AT1479" i="3"/>
  <c r="AX1479" i="3"/>
  <c r="BB1479" i="3"/>
  <c r="BF1479" i="3"/>
  <c r="N1474" i="3"/>
  <c r="R1474" i="3"/>
  <c r="V1474" i="3"/>
  <c r="Z1474" i="3"/>
  <c r="AD1474" i="3"/>
  <c r="AH1474" i="3"/>
  <c r="AL1474" i="3"/>
  <c r="AP1474" i="3"/>
  <c r="AT1474" i="3"/>
  <c r="AX1474" i="3"/>
  <c r="BB1474" i="3"/>
  <c r="BF1474" i="3"/>
  <c r="O1474" i="3"/>
  <c r="S1474" i="3"/>
  <c r="W1474" i="3"/>
  <c r="AA1474" i="3"/>
  <c r="AE1474" i="3"/>
  <c r="AI1474" i="3"/>
  <c r="AM1474" i="3"/>
  <c r="AQ1474" i="3"/>
  <c r="AU1474" i="3"/>
  <c r="AY1474" i="3"/>
  <c r="BC1474" i="3"/>
  <c r="BG1474" i="3"/>
  <c r="P1474" i="3"/>
  <c r="T1474" i="3"/>
  <c r="X1474" i="3"/>
  <c r="AB1474" i="3"/>
  <c r="AF1474" i="3"/>
  <c r="AJ1474" i="3"/>
  <c r="AN1474" i="3"/>
  <c r="AR1474" i="3"/>
  <c r="AV1474" i="3"/>
  <c r="AZ1474" i="3"/>
  <c r="BD1474" i="3"/>
  <c r="BH1474" i="3"/>
  <c r="P1471" i="3"/>
  <c r="T1471" i="3"/>
  <c r="X1471" i="3"/>
  <c r="AB1471" i="3"/>
  <c r="AF1471" i="3"/>
  <c r="AJ1471" i="3"/>
  <c r="AN1471" i="3"/>
  <c r="AR1471" i="3"/>
  <c r="AV1471" i="3"/>
  <c r="AZ1471" i="3"/>
  <c r="BD1471" i="3"/>
  <c r="BH1471" i="3"/>
  <c r="M1471" i="3"/>
  <c r="Q1471" i="3"/>
  <c r="U1471" i="3"/>
  <c r="Y1471" i="3"/>
  <c r="AC1471" i="3"/>
  <c r="AG1471" i="3"/>
  <c r="AK1471" i="3"/>
  <c r="AO1471" i="3"/>
  <c r="AS1471" i="3"/>
  <c r="AW1471" i="3"/>
  <c r="BA1471" i="3"/>
  <c r="BE1471" i="3"/>
  <c r="BI1471" i="3"/>
  <c r="N1471" i="3"/>
  <c r="R1471" i="3"/>
  <c r="V1471" i="3"/>
  <c r="Z1471" i="3"/>
  <c r="AD1471" i="3"/>
  <c r="AH1471" i="3"/>
  <c r="AL1471" i="3"/>
  <c r="AP1471" i="3"/>
  <c r="AT1471" i="3"/>
  <c r="AX1471" i="3"/>
  <c r="BB1471" i="3"/>
  <c r="BF1471" i="3"/>
  <c r="N1466" i="3"/>
  <c r="R1466" i="3"/>
  <c r="V1466" i="3"/>
  <c r="Z1466" i="3"/>
  <c r="AD1466" i="3"/>
  <c r="AH1466" i="3"/>
  <c r="AL1466" i="3"/>
  <c r="AP1466" i="3"/>
  <c r="AT1466" i="3"/>
  <c r="AX1466" i="3"/>
  <c r="BB1466" i="3"/>
  <c r="BF1466" i="3"/>
  <c r="O1466" i="3"/>
  <c r="S1466" i="3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P1460" i="3"/>
  <c r="U1460" i="3"/>
  <c r="AA1460" i="3"/>
  <c r="AF1460" i="3"/>
  <c r="AK1460" i="3"/>
  <c r="AQ1460" i="3"/>
  <c r="AV1460" i="3"/>
  <c r="BA1460" i="3"/>
  <c r="BG1460" i="3"/>
  <c r="P1420" i="3"/>
  <c r="T1420" i="3"/>
  <c r="X1420" i="3"/>
  <c r="AB1420" i="3"/>
  <c r="AF1420" i="3"/>
  <c r="AJ1420" i="3"/>
  <c r="AN1420" i="3"/>
  <c r="AR1420" i="3"/>
  <c r="AV1420" i="3"/>
  <c r="AZ1420" i="3"/>
  <c r="BD1420" i="3"/>
  <c r="BH1420" i="3"/>
  <c r="M1420" i="3"/>
  <c r="Q1420" i="3"/>
  <c r="U1420" i="3"/>
  <c r="Y1420" i="3"/>
  <c r="AC1420" i="3"/>
  <c r="AG1420" i="3"/>
  <c r="AK1420" i="3"/>
  <c r="AO1420" i="3"/>
  <c r="AS1420" i="3"/>
  <c r="AW1420" i="3"/>
  <c r="BA1420" i="3"/>
  <c r="BE1420" i="3"/>
  <c r="BI1420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AE1420" i="3"/>
  <c r="AU1420" i="3"/>
  <c r="W1420" i="3"/>
  <c r="AM1420" i="3"/>
  <c r="BC1420" i="3"/>
  <c r="S1420" i="3"/>
  <c r="AY1420" i="3"/>
  <c r="AA1420" i="3"/>
  <c r="BG1420" i="3"/>
  <c r="AI1420" i="3"/>
  <c r="AQ1420" i="3"/>
  <c r="M1399" i="3"/>
  <c r="Q1399" i="3"/>
  <c r="U1399" i="3"/>
  <c r="Y1399" i="3"/>
  <c r="AC1399" i="3"/>
  <c r="AG1399" i="3"/>
  <c r="AK1399" i="3"/>
  <c r="AO1399" i="3"/>
  <c r="AS1399" i="3"/>
  <c r="AW1399" i="3"/>
  <c r="BA1399" i="3"/>
  <c r="BE1399" i="3"/>
  <c r="BI1399" i="3"/>
  <c r="N1399" i="3"/>
  <c r="R1399" i="3"/>
  <c r="V1399" i="3"/>
  <c r="Z1399" i="3"/>
  <c r="AD1399" i="3"/>
  <c r="AH1399" i="3"/>
  <c r="AL1399" i="3"/>
  <c r="AP1399" i="3"/>
  <c r="AT1399" i="3"/>
  <c r="AX1399" i="3"/>
  <c r="BB1399" i="3"/>
  <c r="BF1399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AF1399" i="3"/>
  <c r="AV1399" i="3"/>
  <c r="T1399" i="3"/>
  <c r="AJ1399" i="3"/>
  <c r="AZ1399" i="3"/>
  <c r="X1399" i="3"/>
  <c r="AN1399" i="3"/>
  <c r="BD1399" i="3"/>
  <c r="AB1399" i="3"/>
  <c r="AR1399" i="3"/>
  <c r="BH1399" i="3"/>
  <c r="K1484" i="3"/>
  <c r="K1482" i="3"/>
  <c r="BD1481" i="3"/>
  <c r="AY1481" i="3"/>
  <c r="AQ1481" i="3"/>
  <c r="AI1481" i="3"/>
  <c r="AA1481" i="3"/>
  <c r="M1481" i="3"/>
  <c r="Q1481" i="3"/>
  <c r="U1481" i="3"/>
  <c r="Y1481" i="3"/>
  <c r="AC1481" i="3"/>
  <c r="AG1481" i="3"/>
  <c r="AK1481" i="3"/>
  <c r="AO1481" i="3"/>
  <c r="AS1481" i="3"/>
  <c r="AW1481" i="3"/>
  <c r="BA1481" i="3"/>
  <c r="BE1481" i="3"/>
  <c r="BI1481" i="3"/>
  <c r="N1481" i="3"/>
  <c r="R1481" i="3"/>
  <c r="V1481" i="3"/>
  <c r="Z1481" i="3"/>
  <c r="AD1481" i="3"/>
  <c r="AH1481" i="3"/>
  <c r="AL1481" i="3"/>
  <c r="AP1481" i="3"/>
  <c r="AT1481" i="3"/>
  <c r="AX1481" i="3"/>
  <c r="O1480" i="3"/>
  <c r="S1480" i="3"/>
  <c r="W1480" i="3"/>
  <c r="AA1480" i="3"/>
  <c r="AE1480" i="3"/>
  <c r="AI1480" i="3"/>
  <c r="AM1480" i="3"/>
  <c r="AQ1480" i="3"/>
  <c r="AU1480" i="3"/>
  <c r="AY1480" i="3"/>
  <c r="BC1480" i="3"/>
  <c r="BG1480" i="3"/>
  <c r="P1480" i="3"/>
  <c r="T1480" i="3"/>
  <c r="X1480" i="3"/>
  <c r="AB1480" i="3"/>
  <c r="AF1480" i="3"/>
  <c r="AJ1480" i="3"/>
  <c r="AN1480" i="3"/>
  <c r="AR1480" i="3"/>
  <c r="AV1480" i="3"/>
  <c r="AZ1480" i="3"/>
  <c r="BD1480" i="3"/>
  <c r="BH1480" i="3"/>
  <c r="AY1479" i="3"/>
  <c r="AI1479" i="3"/>
  <c r="S1479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AW1474" i="3"/>
  <c r="AG1474" i="3"/>
  <c r="Q1474" i="3"/>
  <c r="N1472" i="3"/>
  <c r="R1472" i="3"/>
  <c r="V1472" i="3"/>
  <c r="Z1472" i="3"/>
  <c r="AD1472" i="3"/>
  <c r="AH1472" i="3"/>
  <c r="AL1472" i="3"/>
  <c r="AP1472" i="3"/>
  <c r="AT1472" i="3"/>
  <c r="AX1472" i="3"/>
  <c r="BB1472" i="3"/>
  <c r="BF1472" i="3"/>
  <c r="O1472" i="3"/>
  <c r="S1472" i="3"/>
  <c r="W1472" i="3"/>
  <c r="AA1472" i="3"/>
  <c r="AE1472" i="3"/>
  <c r="AI1472" i="3"/>
  <c r="AM1472" i="3"/>
  <c r="AQ1472" i="3"/>
  <c r="AU1472" i="3"/>
  <c r="AY1472" i="3"/>
  <c r="BC1472" i="3"/>
  <c r="BG1472" i="3"/>
  <c r="P1472" i="3"/>
  <c r="T1472" i="3"/>
  <c r="X1472" i="3"/>
  <c r="AB1472" i="3"/>
  <c r="AF1472" i="3"/>
  <c r="AJ1472" i="3"/>
  <c r="AN1472" i="3"/>
  <c r="AR1472" i="3"/>
  <c r="AV1472" i="3"/>
  <c r="AZ1472" i="3"/>
  <c r="BD1472" i="3"/>
  <c r="BH1472" i="3"/>
  <c r="AY1471" i="3"/>
  <c r="AI1471" i="3"/>
  <c r="S1471" i="3"/>
  <c r="P1469" i="3"/>
  <c r="T1469" i="3"/>
  <c r="X1469" i="3"/>
  <c r="AB1469" i="3"/>
  <c r="AF1469" i="3"/>
  <c r="AJ1469" i="3"/>
  <c r="AN1469" i="3"/>
  <c r="AR1469" i="3"/>
  <c r="AV1469" i="3"/>
  <c r="AZ1469" i="3"/>
  <c r="BD1469" i="3"/>
  <c r="BH1469" i="3"/>
  <c r="M1469" i="3"/>
  <c r="Q1469" i="3"/>
  <c r="U1469" i="3"/>
  <c r="Y1469" i="3"/>
  <c r="AC1469" i="3"/>
  <c r="AG1469" i="3"/>
  <c r="AK1469" i="3"/>
  <c r="AO1469" i="3"/>
  <c r="AS1469" i="3"/>
  <c r="AW1469" i="3"/>
  <c r="BA1469" i="3"/>
  <c r="BE1469" i="3"/>
  <c r="BI1469" i="3"/>
  <c r="N1469" i="3"/>
  <c r="R1469" i="3"/>
  <c r="V1469" i="3"/>
  <c r="Z1469" i="3"/>
  <c r="AD1469" i="3"/>
  <c r="AH1469" i="3"/>
  <c r="AL1469" i="3"/>
  <c r="AP1469" i="3"/>
  <c r="AT1469" i="3"/>
  <c r="AX1469" i="3"/>
  <c r="BB1469" i="3"/>
  <c r="BF1469" i="3"/>
  <c r="BI1468" i="3"/>
  <c r="AS1468" i="3"/>
  <c r="AC1468" i="3"/>
  <c r="BG1467" i="3"/>
  <c r="AQ1467" i="3"/>
  <c r="AW1466" i="3"/>
  <c r="AG1466" i="3"/>
  <c r="Q1466" i="3"/>
  <c r="AU1464" i="3"/>
  <c r="AZ1462" i="3"/>
  <c r="Q1462" i="3"/>
  <c r="BE1460" i="3"/>
  <c r="AJ1460" i="3"/>
  <c r="O1460" i="3"/>
  <c r="P1467" i="3"/>
  <c r="T1467" i="3"/>
  <c r="X1467" i="3"/>
  <c r="AB1467" i="3"/>
  <c r="AF1467" i="3"/>
  <c r="AJ1467" i="3"/>
  <c r="AN1467" i="3"/>
  <c r="AR1467" i="3"/>
  <c r="AV1467" i="3"/>
  <c r="AZ1467" i="3"/>
  <c r="BD1467" i="3"/>
  <c r="BH1467" i="3"/>
  <c r="M1467" i="3"/>
  <c r="Q1467" i="3"/>
  <c r="U1467" i="3"/>
  <c r="Y1467" i="3"/>
  <c r="AC1467" i="3"/>
  <c r="AG1467" i="3"/>
  <c r="AK1467" i="3"/>
  <c r="AO1467" i="3"/>
  <c r="AS1467" i="3"/>
  <c r="AW1467" i="3"/>
  <c r="BA1467" i="3"/>
  <c r="BE1467" i="3"/>
  <c r="BI1467" i="3"/>
  <c r="N1467" i="3"/>
  <c r="R1467" i="3"/>
  <c r="V1467" i="3"/>
  <c r="Z1467" i="3"/>
  <c r="AD1467" i="3"/>
  <c r="AH1467" i="3"/>
  <c r="AL1467" i="3"/>
  <c r="AP1467" i="3"/>
  <c r="AT1467" i="3"/>
  <c r="AX1467" i="3"/>
  <c r="BB1467" i="3"/>
  <c r="BF1467" i="3"/>
  <c r="BI1466" i="3"/>
  <c r="AS1466" i="3"/>
  <c r="AC1466" i="3"/>
  <c r="M1466" i="3"/>
  <c r="P1464" i="3"/>
  <c r="U1464" i="3"/>
  <c r="AA1464" i="3"/>
  <c r="AF1464" i="3"/>
  <c r="AK1464" i="3"/>
  <c r="AQ1464" i="3"/>
  <c r="AV1464" i="3"/>
  <c r="BA1464" i="3"/>
  <c r="BG1464" i="3"/>
  <c r="AZ1460" i="3"/>
  <c r="AE1460" i="3"/>
  <c r="Q1460" i="3"/>
  <c r="P1448" i="3"/>
  <c r="U1448" i="3"/>
  <c r="AA1448" i="3"/>
  <c r="AF1448" i="3"/>
  <c r="AK1448" i="3"/>
  <c r="AQ1448" i="3"/>
  <c r="AV1448" i="3"/>
  <c r="BA1448" i="3"/>
  <c r="BG1448" i="3"/>
  <c r="Q1448" i="3"/>
  <c r="AM1448" i="3"/>
  <c r="BH1448" i="3"/>
  <c r="W1448" i="3"/>
  <c r="AR1448" i="3"/>
  <c r="AB1448" i="3"/>
  <c r="AW1448" i="3"/>
  <c r="P1428" i="3"/>
  <c r="T1428" i="3"/>
  <c r="X1428" i="3"/>
  <c r="AB1428" i="3"/>
  <c r="AF1428" i="3"/>
  <c r="AJ1428" i="3"/>
  <c r="AN1428" i="3"/>
  <c r="AR1428" i="3"/>
  <c r="AV1428" i="3"/>
  <c r="AZ1428" i="3"/>
  <c r="BD1428" i="3"/>
  <c r="BH1428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Q1428" i="3"/>
  <c r="Y1428" i="3"/>
  <c r="AG1428" i="3"/>
  <c r="AO1428" i="3"/>
  <c r="AW1428" i="3"/>
  <c r="BE1428" i="3"/>
  <c r="S1428" i="3"/>
  <c r="AA1428" i="3"/>
  <c r="AI1428" i="3"/>
  <c r="AQ1428" i="3"/>
  <c r="AY1428" i="3"/>
  <c r="BG1428" i="3"/>
  <c r="M1428" i="3"/>
  <c r="U1428" i="3"/>
  <c r="AC1428" i="3"/>
  <c r="AK1428" i="3"/>
  <c r="AS1428" i="3"/>
  <c r="BA1428" i="3"/>
  <c r="BI1428" i="3"/>
  <c r="AM1428" i="3"/>
  <c r="O1428" i="3"/>
  <c r="AU1428" i="3"/>
  <c r="W1428" i="3"/>
  <c r="BC1428" i="3"/>
  <c r="AE1428" i="3"/>
  <c r="BG1481" i="3"/>
  <c r="BB1481" i="3"/>
  <c r="AU1481" i="3"/>
  <c r="AM1481" i="3"/>
  <c r="AE1481" i="3"/>
  <c r="W1481" i="3"/>
  <c r="O1481" i="3"/>
  <c r="BI1480" i="3"/>
  <c r="BA1480" i="3"/>
  <c r="AS1480" i="3"/>
  <c r="AK1480" i="3"/>
  <c r="AC1480" i="3"/>
  <c r="U1480" i="3"/>
  <c r="M1480" i="3"/>
  <c r="BG1479" i="3"/>
  <c r="AQ1479" i="3"/>
  <c r="AA1479" i="3"/>
  <c r="AU1477" i="3"/>
  <c r="AE1477" i="3"/>
  <c r="O1477" i="3"/>
  <c r="N1476" i="3"/>
  <c r="R1476" i="3"/>
  <c r="V1476" i="3"/>
  <c r="Z1476" i="3"/>
  <c r="AD1476" i="3"/>
  <c r="AH1476" i="3"/>
  <c r="AL1476" i="3"/>
  <c r="AP1476" i="3"/>
  <c r="AT1476" i="3"/>
  <c r="AX1476" i="3"/>
  <c r="BB1476" i="3"/>
  <c r="BF1476" i="3"/>
  <c r="O1476" i="3"/>
  <c r="S1476" i="3"/>
  <c r="W1476" i="3"/>
  <c r="AA1476" i="3"/>
  <c r="AE1476" i="3"/>
  <c r="AI1476" i="3"/>
  <c r="AM1476" i="3"/>
  <c r="AQ1476" i="3"/>
  <c r="AU1476" i="3"/>
  <c r="AY1476" i="3"/>
  <c r="BC1476" i="3"/>
  <c r="BG1476" i="3"/>
  <c r="P1476" i="3"/>
  <c r="T1476" i="3"/>
  <c r="X1476" i="3"/>
  <c r="AB1476" i="3"/>
  <c r="AF1476" i="3"/>
  <c r="AJ1476" i="3"/>
  <c r="AN1476" i="3"/>
  <c r="AR1476" i="3"/>
  <c r="AV1476" i="3"/>
  <c r="AZ1476" i="3"/>
  <c r="BD1476" i="3"/>
  <c r="BH1476" i="3"/>
  <c r="BE1474" i="3"/>
  <c r="AO1474" i="3"/>
  <c r="Y1474" i="3"/>
  <c r="P1473" i="3"/>
  <c r="T1473" i="3"/>
  <c r="X1473" i="3"/>
  <c r="AB1473" i="3"/>
  <c r="AF1473" i="3"/>
  <c r="AJ1473" i="3"/>
  <c r="AN1473" i="3"/>
  <c r="AR1473" i="3"/>
  <c r="AV1473" i="3"/>
  <c r="AZ1473" i="3"/>
  <c r="BD1473" i="3"/>
  <c r="BH1473" i="3"/>
  <c r="M1473" i="3"/>
  <c r="Q1473" i="3"/>
  <c r="U1473" i="3"/>
  <c r="Y1473" i="3"/>
  <c r="AC1473" i="3"/>
  <c r="AG1473" i="3"/>
  <c r="AK1473" i="3"/>
  <c r="AO1473" i="3"/>
  <c r="AS1473" i="3"/>
  <c r="AW1473" i="3"/>
  <c r="BA1473" i="3"/>
  <c r="BE1473" i="3"/>
  <c r="BI1473" i="3"/>
  <c r="N1473" i="3"/>
  <c r="R1473" i="3"/>
  <c r="V1473" i="3"/>
  <c r="Z1473" i="3"/>
  <c r="AD1473" i="3"/>
  <c r="AH1473" i="3"/>
  <c r="AL1473" i="3"/>
  <c r="AP1473" i="3"/>
  <c r="AT1473" i="3"/>
  <c r="AX1473" i="3"/>
  <c r="BB1473" i="3"/>
  <c r="BF1473" i="3"/>
  <c r="BI1472" i="3"/>
  <c r="AS1472" i="3"/>
  <c r="AC1472" i="3"/>
  <c r="BG1471" i="3"/>
  <c r="AQ1471" i="3"/>
  <c r="AA1471" i="3"/>
  <c r="N1468" i="3"/>
  <c r="R1468" i="3"/>
  <c r="V1468" i="3"/>
  <c r="Z1468" i="3"/>
  <c r="AD1468" i="3"/>
  <c r="AH1468" i="3"/>
  <c r="AL1468" i="3"/>
  <c r="AP1468" i="3"/>
  <c r="AT1468" i="3"/>
  <c r="AX1468" i="3"/>
  <c r="BB1468" i="3"/>
  <c r="BF1468" i="3"/>
  <c r="O1468" i="3"/>
  <c r="S1468" i="3"/>
  <c r="W1468" i="3"/>
  <c r="AA1468" i="3"/>
  <c r="AE1468" i="3"/>
  <c r="AI1468" i="3"/>
  <c r="AM1468" i="3"/>
  <c r="AQ1468" i="3"/>
  <c r="AU1468" i="3"/>
  <c r="AY1468" i="3"/>
  <c r="BC1468" i="3"/>
  <c r="BG1468" i="3"/>
  <c r="P1468" i="3"/>
  <c r="T1468" i="3"/>
  <c r="X1468" i="3"/>
  <c r="AB1468" i="3"/>
  <c r="AF1468" i="3"/>
  <c r="AJ1468" i="3"/>
  <c r="AN1468" i="3"/>
  <c r="AR1468" i="3"/>
  <c r="AV1468" i="3"/>
  <c r="AZ1468" i="3"/>
  <c r="BD1468" i="3"/>
  <c r="BH1468" i="3"/>
  <c r="AY1467" i="3"/>
  <c r="AI1467" i="3"/>
  <c r="S1467" i="3"/>
  <c r="BE1466" i="3"/>
  <c r="AO1466" i="3"/>
  <c r="Y1466" i="3"/>
  <c r="BE1464" i="3"/>
  <c r="AJ1464" i="3"/>
  <c r="O1464" i="3"/>
  <c r="P1462" i="3"/>
  <c r="U1462" i="3"/>
  <c r="AA1462" i="3"/>
  <c r="AF1462" i="3"/>
  <c r="AK1462" i="3"/>
  <c r="AQ1462" i="3"/>
  <c r="AV1462" i="3"/>
  <c r="BA1462" i="3"/>
  <c r="BG1462" i="3"/>
  <c r="AU1460" i="3"/>
  <c r="Y1460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P1453" i="3"/>
  <c r="T1453" i="3"/>
  <c r="X1453" i="3"/>
  <c r="AB1453" i="3"/>
  <c r="AF1453" i="3"/>
  <c r="AJ1453" i="3"/>
  <c r="AN1453" i="3"/>
  <c r="AR1453" i="3"/>
  <c r="AV1453" i="3"/>
  <c r="AZ1453" i="3"/>
  <c r="BD1453" i="3"/>
  <c r="BH1453" i="3"/>
  <c r="M1453" i="3"/>
  <c r="Q1453" i="3"/>
  <c r="U1453" i="3"/>
  <c r="Y1453" i="3"/>
  <c r="AC1453" i="3"/>
  <c r="AG1453" i="3"/>
  <c r="AK1453" i="3"/>
  <c r="AO1453" i="3"/>
  <c r="AS1453" i="3"/>
  <c r="AW1453" i="3"/>
  <c r="BA1453" i="3"/>
  <c r="BE1453" i="3"/>
  <c r="BI1453" i="3"/>
  <c r="Z1453" i="3"/>
  <c r="AP1453" i="3"/>
  <c r="BF1453" i="3"/>
  <c r="N1453" i="3"/>
  <c r="AD1453" i="3"/>
  <c r="AT1453" i="3"/>
  <c r="R1453" i="3"/>
  <c r="AH1453" i="3"/>
  <c r="AX1453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S1444" i="3"/>
  <c r="AA1444" i="3"/>
  <c r="AI1444" i="3"/>
  <c r="AQ1444" i="3"/>
  <c r="AY1444" i="3"/>
  <c r="BG1444" i="3"/>
  <c r="M1444" i="3"/>
  <c r="U1444" i="3"/>
  <c r="AC1444" i="3"/>
  <c r="AK1444" i="3"/>
  <c r="AS1444" i="3"/>
  <c r="BA1444" i="3"/>
  <c r="BI1444" i="3"/>
  <c r="O1444" i="3"/>
  <c r="W1444" i="3"/>
  <c r="AE1444" i="3"/>
  <c r="AM1444" i="3"/>
  <c r="AU1444" i="3"/>
  <c r="BC1444" i="3"/>
  <c r="AO1444" i="3"/>
  <c r="Q1444" i="3"/>
  <c r="AW1444" i="3"/>
  <c r="Y1444" i="3"/>
  <c r="BE1444" i="3"/>
  <c r="L1465" i="3"/>
  <c r="T1465" i="3" s="1"/>
  <c r="BI1464" i="3"/>
  <c r="BD1464" i="3"/>
  <c r="AY1464" i="3"/>
  <c r="AS1464" i="3"/>
  <c r="AN1464" i="3"/>
  <c r="AI1464" i="3"/>
  <c r="AC1464" i="3"/>
  <c r="X1464" i="3"/>
  <c r="S1464" i="3"/>
  <c r="M1464" i="3"/>
  <c r="L1463" i="3"/>
  <c r="X1463" i="3" s="1"/>
  <c r="BI1462" i="3"/>
  <c r="BD1462" i="3"/>
  <c r="AY1462" i="3"/>
  <c r="AS1462" i="3"/>
  <c r="AN1462" i="3"/>
  <c r="AI1462" i="3"/>
  <c r="AC1462" i="3"/>
  <c r="X1462" i="3"/>
  <c r="S1462" i="3"/>
  <c r="M1462" i="3"/>
  <c r="L1461" i="3"/>
  <c r="BI1460" i="3"/>
  <c r="BD1460" i="3"/>
  <c r="AY1460" i="3"/>
  <c r="AS1460" i="3"/>
  <c r="AN1460" i="3"/>
  <c r="AI1460" i="3"/>
  <c r="AC1460" i="3"/>
  <c r="X1460" i="3"/>
  <c r="S1460" i="3"/>
  <c r="M1460" i="3"/>
  <c r="BI1459" i="3"/>
  <c r="BA1459" i="3"/>
  <c r="AS1459" i="3"/>
  <c r="AK1459" i="3"/>
  <c r="AC1459" i="3"/>
  <c r="U1459" i="3"/>
  <c r="M1459" i="3"/>
  <c r="BC1458" i="3"/>
  <c r="AU1458" i="3"/>
  <c r="AM1458" i="3"/>
  <c r="AE1458" i="3"/>
  <c r="W1458" i="3"/>
  <c r="O1458" i="3"/>
  <c r="BI1457" i="3"/>
  <c r="BA1457" i="3"/>
  <c r="AS1457" i="3"/>
  <c r="AK1457" i="3"/>
  <c r="AC1457" i="3"/>
  <c r="U1457" i="3"/>
  <c r="M1457" i="3"/>
  <c r="O1454" i="3"/>
  <c r="S1454" i="3"/>
  <c r="W1454" i="3"/>
  <c r="AA1454" i="3"/>
  <c r="AE1454" i="3"/>
  <c r="AI1454" i="3"/>
  <c r="AM1454" i="3"/>
  <c r="AQ1454" i="3"/>
  <c r="AU1454" i="3"/>
  <c r="AY1454" i="3"/>
  <c r="BC1454" i="3"/>
  <c r="BG1454" i="3"/>
  <c r="L1451" i="3"/>
  <c r="K1451" i="3"/>
  <c r="P1446" i="3"/>
  <c r="U1446" i="3"/>
  <c r="AA1446" i="3"/>
  <c r="AF1446" i="3"/>
  <c r="AK1446" i="3"/>
  <c r="AQ1446" i="3"/>
  <c r="AV1446" i="3"/>
  <c r="BA1446" i="3"/>
  <c r="BG1446" i="3"/>
  <c r="N1442" i="3"/>
  <c r="R1442" i="3"/>
  <c r="V1442" i="3"/>
  <c r="Z1442" i="3"/>
  <c r="AD1442" i="3"/>
  <c r="AH1442" i="3"/>
  <c r="AL1442" i="3"/>
  <c r="AP1442" i="3"/>
  <c r="AT1442" i="3"/>
  <c r="AX1442" i="3"/>
  <c r="BB1442" i="3"/>
  <c r="BF1442" i="3"/>
  <c r="P1442" i="3"/>
  <c r="T1442" i="3"/>
  <c r="X1442" i="3"/>
  <c r="AB1442" i="3"/>
  <c r="AF1442" i="3"/>
  <c r="AJ1442" i="3"/>
  <c r="AN1442" i="3"/>
  <c r="AR1442" i="3"/>
  <c r="AV1442" i="3"/>
  <c r="AZ1442" i="3"/>
  <c r="BD1442" i="3"/>
  <c r="BH1442" i="3"/>
  <c r="S1442" i="3"/>
  <c r="AA1442" i="3"/>
  <c r="AI1442" i="3"/>
  <c r="AQ1442" i="3"/>
  <c r="AY1442" i="3"/>
  <c r="BG1442" i="3"/>
  <c r="M1442" i="3"/>
  <c r="U1442" i="3"/>
  <c r="AC1442" i="3"/>
  <c r="AK1442" i="3"/>
  <c r="AS1442" i="3"/>
  <c r="BA1442" i="3"/>
  <c r="BI1442" i="3"/>
  <c r="O1442" i="3"/>
  <c r="W1442" i="3"/>
  <c r="AE1442" i="3"/>
  <c r="AM1442" i="3"/>
  <c r="AU1442" i="3"/>
  <c r="BC1442" i="3"/>
  <c r="P1424" i="3"/>
  <c r="T1424" i="3"/>
  <c r="X1424" i="3"/>
  <c r="AB1424" i="3"/>
  <c r="AF1424" i="3"/>
  <c r="AJ1424" i="3"/>
  <c r="AN1424" i="3"/>
  <c r="AR1424" i="3"/>
  <c r="AV1424" i="3"/>
  <c r="AZ1424" i="3"/>
  <c r="BD1424" i="3"/>
  <c r="BH1424" i="3"/>
  <c r="N1424" i="3"/>
  <c r="R1424" i="3"/>
  <c r="V1424" i="3"/>
  <c r="Z1424" i="3"/>
  <c r="AD1424" i="3"/>
  <c r="AH1424" i="3"/>
  <c r="AL1424" i="3"/>
  <c r="AP1424" i="3"/>
  <c r="AT1424" i="3"/>
  <c r="AX1424" i="3"/>
  <c r="BB1424" i="3"/>
  <c r="BF1424" i="3"/>
  <c r="Q1424" i="3"/>
  <c r="Y1424" i="3"/>
  <c r="AG1424" i="3"/>
  <c r="AO1424" i="3"/>
  <c r="AW1424" i="3"/>
  <c r="BE1424" i="3"/>
  <c r="S1424" i="3"/>
  <c r="AA1424" i="3"/>
  <c r="AI1424" i="3"/>
  <c r="AQ1424" i="3"/>
  <c r="AY1424" i="3"/>
  <c r="BG1424" i="3"/>
  <c r="M1424" i="3"/>
  <c r="U1424" i="3"/>
  <c r="AC1424" i="3"/>
  <c r="AK1424" i="3"/>
  <c r="AS1424" i="3"/>
  <c r="BA1424" i="3"/>
  <c r="BI1424" i="3"/>
  <c r="AM1424" i="3"/>
  <c r="O1424" i="3"/>
  <c r="AU1424" i="3"/>
  <c r="W1424" i="3"/>
  <c r="BC1424" i="3"/>
  <c r="BH1464" i="3"/>
  <c r="BC1464" i="3"/>
  <c r="AW1464" i="3"/>
  <c r="AR1464" i="3"/>
  <c r="AM1464" i="3"/>
  <c r="AG1464" i="3"/>
  <c r="AB1464" i="3"/>
  <c r="W1464" i="3"/>
  <c r="BH1462" i="3"/>
  <c r="BC1462" i="3"/>
  <c r="AW1462" i="3"/>
  <c r="AR1462" i="3"/>
  <c r="AM1462" i="3"/>
  <c r="AG1462" i="3"/>
  <c r="AB1462" i="3"/>
  <c r="W1462" i="3"/>
  <c r="BH1460" i="3"/>
  <c r="BC1460" i="3"/>
  <c r="AW1460" i="3"/>
  <c r="AR1460" i="3"/>
  <c r="AM1460" i="3"/>
  <c r="AG1460" i="3"/>
  <c r="AB1460" i="3"/>
  <c r="W1460" i="3"/>
  <c r="BF1459" i="3"/>
  <c r="AX1459" i="3"/>
  <c r="AP1459" i="3"/>
  <c r="AH1459" i="3"/>
  <c r="Z1459" i="3"/>
  <c r="BH1458" i="3"/>
  <c r="AZ1458" i="3"/>
  <c r="AR1458" i="3"/>
  <c r="AJ1458" i="3"/>
  <c r="AB1458" i="3"/>
  <c r="BF1457" i="3"/>
  <c r="AX1457" i="3"/>
  <c r="AP1457" i="3"/>
  <c r="AH1457" i="3"/>
  <c r="Z1457" i="3"/>
  <c r="BD1454" i="3"/>
  <c r="AN1454" i="3"/>
  <c r="X1454" i="3"/>
  <c r="M1454" i="3"/>
  <c r="O1452" i="3"/>
  <c r="S1452" i="3"/>
  <c r="W1452" i="3"/>
  <c r="AA1452" i="3"/>
  <c r="AE1452" i="3"/>
  <c r="AI1452" i="3"/>
  <c r="AM1452" i="3"/>
  <c r="AQ1452" i="3"/>
  <c r="AU1452" i="3"/>
  <c r="AY1452" i="3"/>
  <c r="BC1452" i="3"/>
  <c r="BG1452" i="3"/>
  <c r="AW1446" i="3"/>
  <c r="AB1446" i="3"/>
  <c r="BE1442" i="3"/>
  <c r="Y1442" i="3"/>
  <c r="N1440" i="3"/>
  <c r="R1440" i="3"/>
  <c r="V1440" i="3"/>
  <c r="Z1440" i="3"/>
  <c r="AD1440" i="3"/>
  <c r="AH1440" i="3"/>
  <c r="AL1440" i="3"/>
  <c r="AP1440" i="3"/>
  <c r="AT1440" i="3"/>
  <c r="AX1440" i="3"/>
  <c r="BB1440" i="3"/>
  <c r="BF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S1440" i="3"/>
  <c r="AA1440" i="3"/>
  <c r="AI1440" i="3"/>
  <c r="AQ1440" i="3"/>
  <c r="AY1440" i="3"/>
  <c r="BG1440" i="3"/>
  <c r="M1440" i="3"/>
  <c r="U1440" i="3"/>
  <c r="AC1440" i="3"/>
  <c r="AK1440" i="3"/>
  <c r="AS1440" i="3"/>
  <c r="BA1440" i="3"/>
  <c r="BI1440" i="3"/>
  <c r="O1440" i="3"/>
  <c r="W1440" i="3"/>
  <c r="AE1440" i="3"/>
  <c r="AM1440" i="3"/>
  <c r="AU1440" i="3"/>
  <c r="BC1440" i="3"/>
  <c r="N1464" i="3"/>
  <c r="R1464" i="3"/>
  <c r="V1464" i="3"/>
  <c r="Z1464" i="3"/>
  <c r="AD1464" i="3"/>
  <c r="AH1464" i="3"/>
  <c r="AL1464" i="3"/>
  <c r="AP1464" i="3"/>
  <c r="AT1464" i="3"/>
  <c r="AX1464" i="3"/>
  <c r="BB1464" i="3"/>
  <c r="BF1464" i="3"/>
  <c r="N1462" i="3"/>
  <c r="R1462" i="3"/>
  <c r="V1462" i="3"/>
  <c r="Z1462" i="3"/>
  <c r="AD1462" i="3"/>
  <c r="AH1462" i="3"/>
  <c r="AL1462" i="3"/>
  <c r="AP1462" i="3"/>
  <c r="AT1462" i="3"/>
  <c r="AX1462" i="3"/>
  <c r="BB1462" i="3"/>
  <c r="BF1462" i="3"/>
  <c r="N1460" i="3"/>
  <c r="R1460" i="3"/>
  <c r="V1460" i="3"/>
  <c r="Z1460" i="3"/>
  <c r="AD1460" i="3"/>
  <c r="AH1460" i="3"/>
  <c r="AL1460" i="3"/>
  <c r="AP1460" i="3"/>
  <c r="AT1460" i="3"/>
  <c r="AX1460" i="3"/>
  <c r="BB1460" i="3"/>
  <c r="BF1460" i="3"/>
  <c r="O1459" i="3"/>
  <c r="S1459" i="3"/>
  <c r="W1459" i="3"/>
  <c r="AA1459" i="3"/>
  <c r="AE1459" i="3"/>
  <c r="AI1459" i="3"/>
  <c r="AM1459" i="3"/>
  <c r="AQ1459" i="3"/>
  <c r="AU1459" i="3"/>
  <c r="AY1459" i="3"/>
  <c r="BC1459" i="3"/>
  <c r="BG1459" i="3"/>
  <c r="P1459" i="3"/>
  <c r="T1459" i="3"/>
  <c r="X1459" i="3"/>
  <c r="AB1459" i="3"/>
  <c r="AF1459" i="3"/>
  <c r="AJ1459" i="3"/>
  <c r="AN1459" i="3"/>
  <c r="AR1459" i="3"/>
  <c r="AV1459" i="3"/>
  <c r="AZ1459" i="3"/>
  <c r="BD1459" i="3"/>
  <c r="BH1459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N1458" i="3"/>
  <c r="R1458" i="3"/>
  <c r="V1458" i="3"/>
  <c r="Z1458" i="3"/>
  <c r="AD1458" i="3"/>
  <c r="AH1458" i="3"/>
  <c r="AL1458" i="3"/>
  <c r="AP1458" i="3"/>
  <c r="AT1458" i="3"/>
  <c r="AX1458" i="3"/>
  <c r="BB1458" i="3"/>
  <c r="BF1458" i="3"/>
  <c r="O1457" i="3"/>
  <c r="S1457" i="3"/>
  <c r="W1457" i="3"/>
  <c r="AA1457" i="3"/>
  <c r="AE1457" i="3"/>
  <c r="AI1457" i="3"/>
  <c r="AM1457" i="3"/>
  <c r="AQ1457" i="3"/>
  <c r="AU1457" i="3"/>
  <c r="AY1457" i="3"/>
  <c r="BC1457" i="3"/>
  <c r="BG1457" i="3"/>
  <c r="P1457" i="3"/>
  <c r="T1457" i="3"/>
  <c r="X1457" i="3"/>
  <c r="AB1457" i="3"/>
  <c r="AF1457" i="3"/>
  <c r="AJ1457" i="3"/>
  <c r="AN1457" i="3"/>
  <c r="AR1457" i="3"/>
  <c r="AV1457" i="3"/>
  <c r="AZ1457" i="3"/>
  <c r="BD1457" i="3"/>
  <c r="BH1457" i="3"/>
  <c r="BG1456" i="3"/>
  <c r="AY1456" i="3"/>
  <c r="AQ1456" i="3"/>
  <c r="AI1456" i="3"/>
  <c r="AA1456" i="3"/>
  <c r="M1456" i="3"/>
  <c r="Q1456" i="3"/>
  <c r="U1456" i="3"/>
  <c r="Y1456" i="3"/>
  <c r="AC1456" i="3"/>
  <c r="AG1456" i="3"/>
  <c r="AK1456" i="3"/>
  <c r="AO1456" i="3"/>
  <c r="AS1456" i="3"/>
  <c r="AW1456" i="3"/>
  <c r="BA1456" i="3"/>
  <c r="BE1456" i="3"/>
  <c r="BI1456" i="3"/>
  <c r="N1456" i="3"/>
  <c r="R1456" i="3"/>
  <c r="V1456" i="3"/>
  <c r="Z1456" i="3"/>
  <c r="AD1456" i="3"/>
  <c r="AH1456" i="3"/>
  <c r="AL1456" i="3"/>
  <c r="AP1456" i="3"/>
  <c r="AT1456" i="3"/>
  <c r="AX1456" i="3"/>
  <c r="BB1456" i="3"/>
  <c r="BF1456" i="3"/>
  <c r="L1455" i="3"/>
  <c r="K1455" i="3"/>
  <c r="AZ1454" i="3"/>
  <c r="AJ1454" i="3"/>
  <c r="T1454" i="3"/>
  <c r="BD1452" i="3"/>
  <c r="AN1452" i="3"/>
  <c r="X1452" i="3"/>
  <c r="M1452" i="3"/>
  <c r="O1450" i="3"/>
  <c r="S1450" i="3"/>
  <c r="W1450" i="3"/>
  <c r="AA1450" i="3"/>
  <c r="AE1450" i="3"/>
  <c r="AI1450" i="3"/>
  <c r="AM1450" i="3"/>
  <c r="AQ1450" i="3"/>
  <c r="AU1450" i="3"/>
  <c r="AY1450" i="3"/>
  <c r="BC1450" i="3"/>
  <c r="BG1450" i="3"/>
  <c r="AR1446" i="3"/>
  <c r="W1446" i="3"/>
  <c r="AW1442" i="3"/>
  <c r="Q144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N1432" i="3"/>
  <c r="R1432" i="3"/>
  <c r="V1432" i="3"/>
  <c r="Z1432" i="3"/>
  <c r="AD1432" i="3"/>
  <c r="AH1432" i="3"/>
  <c r="AL1432" i="3"/>
  <c r="AP1432" i="3"/>
  <c r="AT1432" i="3"/>
  <c r="Q1432" i="3"/>
  <c r="Y1432" i="3"/>
  <c r="AG1432" i="3"/>
  <c r="AO1432" i="3"/>
  <c r="AW1432" i="3"/>
  <c r="BB1432" i="3"/>
  <c r="BG1432" i="3"/>
  <c r="S1432" i="3"/>
  <c r="AA1432" i="3"/>
  <c r="AI1432" i="3"/>
  <c r="AQ1432" i="3"/>
  <c r="AX1432" i="3"/>
  <c r="BC1432" i="3"/>
  <c r="BI1432" i="3"/>
  <c r="M1432" i="3"/>
  <c r="U1432" i="3"/>
  <c r="AC1432" i="3"/>
  <c r="AK1432" i="3"/>
  <c r="AS1432" i="3"/>
  <c r="AY1432" i="3"/>
  <c r="BE1432" i="3"/>
  <c r="AM1432" i="3"/>
  <c r="O1432" i="3"/>
  <c r="AU1432" i="3"/>
  <c r="W1432" i="3"/>
  <c r="BA1432" i="3"/>
  <c r="AE1424" i="3"/>
  <c r="P1449" i="3"/>
  <c r="T1449" i="3"/>
  <c r="X1449" i="3"/>
  <c r="AB1449" i="3"/>
  <c r="AF1449" i="3"/>
  <c r="AJ1449" i="3"/>
  <c r="AN1449" i="3"/>
  <c r="AR1449" i="3"/>
  <c r="AV1449" i="3"/>
  <c r="AZ1449" i="3"/>
  <c r="BD1449" i="3"/>
  <c r="BH1449" i="3"/>
  <c r="N1448" i="3"/>
  <c r="R1448" i="3"/>
  <c r="V1448" i="3"/>
  <c r="Z1448" i="3"/>
  <c r="AD1448" i="3"/>
  <c r="AH1448" i="3"/>
  <c r="AL1448" i="3"/>
  <c r="AP1448" i="3"/>
  <c r="AT1448" i="3"/>
  <c r="AX1448" i="3"/>
  <c r="BB1448" i="3"/>
  <c r="BF1448" i="3"/>
  <c r="P1447" i="3"/>
  <c r="T1447" i="3"/>
  <c r="X1447" i="3"/>
  <c r="AB1447" i="3"/>
  <c r="AF1447" i="3"/>
  <c r="AJ1447" i="3"/>
  <c r="AN1447" i="3"/>
  <c r="AR1447" i="3"/>
  <c r="AV1447" i="3"/>
  <c r="AZ1447" i="3"/>
  <c r="BD1447" i="3"/>
  <c r="BH1447" i="3"/>
  <c r="N1446" i="3"/>
  <c r="R1446" i="3"/>
  <c r="V1446" i="3"/>
  <c r="Z1446" i="3"/>
  <c r="AD1446" i="3"/>
  <c r="AH1446" i="3"/>
  <c r="AL1446" i="3"/>
  <c r="AP1446" i="3"/>
  <c r="AT1446" i="3"/>
  <c r="AX1446" i="3"/>
  <c r="BB1446" i="3"/>
  <c r="BF1446" i="3"/>
  <c r="P1445" i="3"/>
  <c r="T1445" i="3"/>
  <c r="X1445" i="3"/>
  <c r="AB1445" i="3"/>
  <c r="AF1445" i="3"/>
  <c r="AJ1445" i="3"/>
  <c r="AN1445" i="3"/>
  <c r="AR1445" i="3"/>
  <c r="AV1445" i="3"/>
  <c r="AZ1445" i="3"/>
  <c r="BD1445" i="3"/>
  <c r="BH1445" i="3"/>
  <c r="P1443" i="3"/>
  <c r="T1443" i="3"/>
  <c r="X1443" i="3"/>
  <c r="AB1443" i="3"/>
  <c r="AF1443" i="3"/>
  <c r="AJ1443" i="3"/>
  <c r="AN1443" i="3"/>
  <c r="AR1443" i="3"/>
  <c r="AV1443" i="3"/>
  <c r="AZ1443" i="3"/>
  <c r="BD1443" i="3"/>
  <c r="BH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P1441" i="3"/>
  <c r="T1441" i="3"/>
  <c r="X1441" i="3"/>
  <c r="AB1441" i="3"/>
  <c r="AF1441" i="3"/>
  <c r="AJ1441" i="3"/>
  <c r="AN1441" i="3"/>
  <c r="AR1441" i="3"/>
  <c r="AV1441" i="3"/>
  <c r="AZ1441" i="3"/>
  <c r="BD1441" i="3"/>
  <c r="BH1441" i="3"/>
  <c r="N1441" i="3"/>
  <c r="R1441" i="3"/>
  <c r="V1441" i="3"/>
  <c r="Z1441" i="3"/>
  <c r="AD1441" i="3"/>
  <c r="AH1441" i="3"/>
  <c r="AL1441" i="3"/>
  <c r="AP1441" i="3"/>
  <c r="AT1441" i="3"/>
  <c r="AX1441" i="3"/>
  <c r="BB1441" i="3"/>
  <c r="BF1441" i="3"/>
  <c r="P1439" i="3"/>
  <c r="T1439" i="3"/>
  <c r="X1439" i="3"/>
  <c r="AB1439" i="3"/>
  <c r="AF1439" i="3"/>
  <c r="AJ1439" i="3"/>
  <c r="AN1439" i="3"/>
  <c r="AR1439" i="3"/>
  <c r="AV1439" i="3"/>
  <c r="AZ1439" i="3"/>
  <c r="BD1439" i="3"/>
  <c r="BH1439" i="3"/>
  <c r="M1439" i="3"/>
  <c r="Q1439" i="3"/>
  <c r="U1439" i="3"/>
  <c r="Y1439" i="3"/>
  <c r="AC1439" i="3"/>
  <c r="AG1439" i="3"/>
  <c r="AK1439" i="3"/>
  <c r="AO1439" i="3"/>
  <c r="AS1439" i="3"/>
  <c r="AW1439" i="3"/>
  <c r="BA1439" i="3"/>
  <c r="BE1439" i="3"/>
  <c r="N1439" i="3"/>
  <c r="R1439" i="3"/>
  <c r="V1439" i="3"/>
  <c r="Z1439" i="3"/>
  <c r="AD1439" i="3"/>
  <c r="AH1439" i="3"/>
  <c r="AL1439" i="3"/>
  <c r="AP1439" i="3"/>
  <c r="AT1439" i="3"/>
  <c r="AX1439" i="3"/>
  <c r="BB1439" i="3"/>
  <c r="BF1439" i="3"/>
  <c r="P1437" i="3"/>
  <c r="T1437" i="3"/>
  <c r="X1437" i="3"/>
  <c r="AB1437" i="3"/>
  <c r="AF1437" i="3"/>
  <c r="AJ1437" i="3"/>
  <c r="AN1437" i="3"/>
  <c r="AR1437" i="3"/>
  <c r="AV1437" i="3"/>
  <c r="AZ1437" i="3"/>
  <c r="BD1437" i="3"/>
  <c r="BH1437" i="3"/>
  <c r="M1437" i="3"/>
  <c r="Q1437" i="3"/>
  <c r="U1437" i="3"/>
  <c r="Y1437" i="3"/>
  <c r="AC1437" i="3"/>
  <c r="AG1437" i="3"/>
  <c r="AK1437" i="3"/>
  <c r="AO1437" i="3"/>
  <c r="AS1437" i="3"/>
  <c r="AW1437" i="3"/>
  <c r="BA1437" i="3"/>
  <c r="BE1437" i="3"/>
  <c r="BI1437" i="3"/>
  <c r="N1437" i="3"/>
  <c r="R1437" i="3"/>
  <c r="V1437" i="3"/>
  <c r="Z1437" i="3"/>
  <c r="AD1437" i="3"/>
  <c r="AH1437" i="3"/>
  <c r="AL1437" i="3"/>
  <c r="AP1437" i="3"/>
  <c r="AT1437" i="3"/>
  <c r="AX1437" i="3"/>
  <c r="BB1437" i="3"/>
  <c r="BF1437" i="3"/>
  <c r="P1435" i="3"/>
  <c r="T1435" i="3"/>
  <c r="X1435" i="3"/>
  <c r="AB1435" i="3"/>
  <c r="AF1435" i="3"/>
  <c r="AJ1435" i="3"/>
  <c r="AN1435" i="3"/>
  <c r="AR1435" i="3"/>
  <c r="AV1435" i="3"/>
  <c r="AZ1435" i="3"/>
  <c r="BD1435" i="3"/>
  <c r="BH1435" i="3"/>
  <c r="M1435" i="3"/>
  <c r="Q1435" i="3"/>
  <c r="U1435" i="3"/>
  <c r="Y1435" i="3"/>
  <c r="AC1435" i="3"/>
  <c r="AG1435" i="3"/>
  <c r="AK1435" i="3"/>
  <c r="AO1435" i="3"/>
  <c r="AS1435" i="3"/>
  <c r="AW1435" i="3"/>
  <c r="BA1435" i="3"/>
  <c r="BE1435" i="3"/>
  <c r="BI1435" i="3"/>
  <c r="N1435" i="3"/>
  <c r="R1435" i="3"/>
  <c r="V1435" i="3"/>
  <c r="Z1435" i="3"/>
  <c r="AD1435" i="3"/>
  <c r="AH1435" i="3"/>
  <c r="AL1435" i="3"/>
  <c r="AP1435" i="3"/>
  <c r="AT1435" i="3"/>
  <c r="AX1435" i="3"/>
  <c r="BB1435" i="3"/>
  <c r="BF1435" i="3"/>
  <c r="K1434" i="3"/>
  <c r="N1429" i="3"/>
  <c r="R1429" i="3"/>
  <c r="V1429" i="3"/>
  <c r="Z1429" i="3"/>
  <c r="AD1429" i="3"/>
  <c r="AH1429" i="3"/>
  <c r="AL1429" i="3"/>
  <c r="AP1429" i="3"/>
  <c r="AT1429" i="3"/>
  <c r="AX1429" i="3"/>
  <c r="BB1429" i="3"/>
  <c r="BF1429" i="3"/>
  <c r="P1429" i="3"/>
  <c r="T1429" i="3"/>
  <c r="X1429" i="3"/>
  <c r="AB1429" i="3"/>
  <c r="AF1429" i="3"/>
  <c r="AJ1429" i="3"/>
  <c r="AN1429" i="3"/>
  <c r="AR1429" i="3"/>
  <c r="AV1429" i="3"/>
  <c r="AZ1429" i="3"/>
  <c r="BD1429" i="3"/>
  <c r="BH1429" i="3"/>
  <c r="M1429" i="3"/>
  <c r="U1429" i="3"/>
  <c r="AC1429" i="3"/>
  <c r="AK1429" i="3"/>
  <c r="AS1429" i="3"/>
  <c r="BA1429" i="3"/>
  <c r="BI1429" i="3"/>
  <c r="O1429" i="3"/>
  <c r="W1429" i="3"/>
  <c r="AE1429" i="3"/>
  <c r="AM1429" i="3"/>
  <c r="AU1429" i="3"/>
  <c r="BC1429" i="3"/>
  <c r="Q1429" i="3"/>
  <c r="Y1429" i="3"/>
  <c r="AG1429" i="3"/>
  <c r="AO1429" i="3"/>
  <c r="AW1429" i="3"/>
  <c r="BE1429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M1425" i="3"/>
  <c r="U1425" i="3"/>
  <c r="AC1425" i="3"/>
  <c r="AK1425" i="3"/>
  <c r="AS1425" i="3"/>
  <c r="BA1425" i="3"/>
  <c r="BI1425" i="3"/>
  <c r="O1425" i="3"/>
  <c r="W1425" i="3"/>
  <c r="AE1425" i="3"/>
  <c r="AM1425" i="3"/>
  <c r="AU1425" i="3"/>
  <c r="BC1425" i="3"/>
  <c r="Q1425" i="3"/>
  <c r="Y1425" i="3"/>
  <c r="AG1425" i="3"/>
  <c r="AO1425" i="3"/>
  <c r="AW1425" i="3"/>
  <c r="BE1425" i="3"/>
  <c r="BG1423" i="3"/>
  <c r="P1423" i="3"/>
  <c r="AA1422" i="3"/>
  <c r="AQ1422" i="3"/>
  <c r="BG1422" i="3"/>
  <c r="O1422" i="3"/>
  <c r="AE1422" i="3"/>
  <c r="AU1422" i="3"/>
  <c r="BF1454" i="3"/>
  <c r="BB1454" i="3"/>
  <c r="AX1454" i="3"/>
  <c r="AT1454" i="3"/>
  <c r="AP1454" i="3"/>
  <c r="AL1454" i="3"/>
  <c r="AH1454" i="3"/>
  <c r="AD1454" i="3"/>
  <c r="Z1454" i="3"/>
  <c r="V1454" i="3"/>
  <c r="R1454" i="3"/>
  <c r="N1454" i="3"/>
  <c r="BF1452" i="3"/>
  <c r="BB1452" i="3"/>
  <c r="AX1452" i="3"/>
  <c r="AT1452" i="3"/>
  <c r="AP1452" i="3"/>
  <c r="AL1452" i="3"/>
  <c r="AH1452" i="3"/>
  <c r="AD1452" i="3"/>
  <c r="Z1452" i="3"/>
  <c r="V1452" i="3"/>
  <c r="R1452" i="3"/>
  <c r="N1452" i="3"/>
  <c r="BF1450" i="3"/>
  <c r="BB1450" i="3"/>
  <c r="AX1450" i="3"/>
  <c r="AT1450" i="3"/>
  <c r="AP1450" i="3"/>
  <c r="AL1450" i="3"/>
  <c r="AH1450" i="3"/>
  <c r="AD1450" i="3"/>
  <c r="Z1450" i="3"/>
  <c r="V1450" i="3"/>
  <c r="R1450" i="3"/>
  <c r="N1450" i="3"/>
  <c r="BF1449" i="3"/>
  <c r="BA1449" i="3"/>
  <c r="AU1449" i="3"/>
  <c r="AP1449" i="3"/>
  <c r="AK1449" i="3"/>
  <c r="AE1449" i="3"/>
  <c r="Z1449" i="3"/>
  <c r="U1449" i="3"/>
  <c r="O1449" i="3"/>
  <c r="BE1448" i="3"/>
  <c r="AZ1448" i="3"/>
  <c r="AU1448" i="3"/>
  <c r="AO1448" i="3"/>
  <c r="AJ1448" i="3"/>
  <c r="AE1448" i="3"/>
  <c r="Y1448" i="3"/>
  <c r="T1448" i="3"/>
  <c r="O1448" i="3"/>
  <c r="BF1447" i="3"/>
  <c r="BA1447" i="3"/>
  <c r="AU1447" i="3"/>
  <c r="AP1447" i="3"/>
  <c r="AK1447" i="3"/>
  <c r="AE1447" i="3"/>
  <c r="Z1447" i="3"/>
  <c r="U1447" i="3"/>
  <c r="O1447" i="3"/>
  <c r="BE1446" i="3"/>
  <c r="AZ1446" i="3"/>
  <c r="AU1446" i="3"/>
  <c r="AO1446" i="3"/>
  <c r="AJ1446" i="3"/>
  <c r="AE1446" i="3"/>
  <c r="Y1446" i="3"/>
  <c r="T1446" i="3"/>
  <c r="O1446" i="3"/>
  <c r="BF1445" i="3"/>
  <c r="BA1445" i="3"/>
  <c r="AU1445" i="3"/>
  <c r="AP1445" i="3"/>
  <c r="AK1445" i="3"/>
  <c r="AE1445" i="3"/>
  <c r="Z1445" i="3"/>
  <c r="U1445" i="3"/>
  <c r="O1445" i="3"/>
  <c r="BE1443" i="3"/>
  <c r="AW1443" i="3"/>
  <c r="AO1443" i="3"/>
  <c r="AG1443" i="3"/>
  <c r="Y1443" i="3"/>
  <c r="Q1443" i="3"/>
  <c r="BE1441" i="3"/>
  <c r="AW1441" i="3"/>
  <c r="AO1441" i="3"/>
  <c r="AG1441" i="3"/>
  <c r="Y1441" i="3"/>
  <c r="Q1441" i="3"/>
  <c r="BC1439" i="3"/>
  <c r="AM1439" i="3"/>
  <c r="W1439" i="3"/>
  <c r="BE1438" i="3"/>
  <c r="AO1438" i="3"/>
  <c r="BC1437" i="3"/>
  <c r="AM1437" i="3"/>
  <c r="W1437" i="3"/>
  <c r="BE1436" i="3"/>
  <c r="AO1436" i="3"/>
  <c r="BC1435" i="3"/>
  <c r="AM1435" i="3"/>
  <c r="W1435" i="3"/>
  <c r="N1433" i="3"/>
  <c r="R1433" i="3"/>
  <c r="V1433" i="3"/>
  <c r="Z1433" i="3"/>
  <c r="AD1433" i="3"/>
  <c r="AH1433" i="3"/>
  <c r="AL1433" i="3"/>
  <c r="AP1433" i="3"/>
  <c r="AT1433" i="3"/>
  <c r="AX1433" i="3"/>
  <c r="BB1433" i="3"/>
  <c r="BF1433" i="3"/>
  <c r="P1433" i="3"/>
  <c r="U1433" i="3"/>
  <c r="AA1433" i="3"/>
  <c r="AF1433" i="3"/>
  <c r="AK1433" i="3"/>
  <c r="AQ1433" i="3"/>
  <c r="AV1433" i="3"/>
  <c r="BA1433" i="3"/>
  <c r="BG1433" i="3"/>
  <c r="Q1433" i="3"/>
  <c r="W1433" i="3"/>
  <c r="AB1433" i="3"/>
  <c r="AG1433" i="3"/>
  <c r="AM1433" i="3"/>
  <c r="AR1433" i="3"/>
  <c r="AW1433" i="3"/>
  <c r="BC1433" i="3"/>
  <c r="BH1433" i="3"/>
  <c r="M1433" i="3"/>
  <c r="S1433" i="3"/>
  <c r="X1433" i="3"/>
  <c r="AC1433" i="3"/>
  <c r="AI1433" i="3"/>
  <c r="AN1433" i="3"/>
  <c r="AS1433" i="3"/>
  <c r="AY1433" i="3"/>
  <c r="BD1433" i="3"/>
  <c r="BI1433" i="3"/>
  <c r="AY1431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R1430" i="3"/>
  <c r="V1430" i="3"/>
  <c r="Z1430" i="3"/>
  <c r="AD1430" i="3"/>
  <c r="AH1430" i="3"/>
  <c r="AL1430" i="3"/>
  <c r="AP1430" i="3"/>
  <c r="AT1430" i="3"/>
  <c r="AX1430" i="3"/>
  <c r="BB1430" i="3"/>
  <c r="BF1430" i="3"/>
  <c r="Q1430" i="3"/>
  <c r="Y1430" i="3"/>
  <c r="AG1430" i="3"/>
  <c r="AO1430" i="3"/>
  <c r="AW1430" i="3"/>
  <c r="BE1430" i="3"/>
  <c r="S1430" i="3"/>
  <c r="AA1430" i="3"/>
  <c r="AI1430" i="3"/>
  <c r="AQ1430" i="3"/>
  <c r="AY1430" i="3"/>
  <c r="BG1430" i="3"/>
  <c r="M1430" i="3"/>
  <c r="U1430" i="3"/>
  <c r="AC1430" i="3"/>
  <c r="AK1430" i="3"/>
  <c r="AS1430" i="3"/>
  <c r="BA1430" i="3"/>
  <c r="BI1430" i="3"/>
  <c r="AI1429" i="3"/>
  <c r="AY1427" i="3"/>
  <c r="P1426" i="3"/>
  <c r="T1426" i="3"/>
  <c r="X1426" i="3"/>
  <c r="AB1426" i="3"/>
  <c r="AF1426" i="3"/>
  <c r="AJ1426" i="3"/>
  <c r="AN1426" i="3"/>
  <c r="AR1426" i="3"/>
  <c r="AV1426" i="3"/>
  <c r="AZ1426" i="3"/>
  <c r="BD1426" i="3"/>
  <c r="BH1426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Q1426" i="3"/>
  <c r="Y1426" i="3"/>
  <c r="AG1426" i="3"/>
  <c r="AO1426" i="3"/>
  <c r="AW1426" i="3"/>
  <c r="BE1426" i="3"/>
  <c r="S1426" i="3"/>
  <c r="AA1426" i="3"/>
  <c r="AI1426" i="3"/>
  <c r="AQ1426" i="3"/>
  <c r="AY1426" i="3"/>
  <c r="BG1426" i="3"/>
  <c r="M1426" i="3"/>
  <c r="U1426" i="3"/>
  <c r="AC1426" i="3"/>
  <c r="AK1426" i="3"/>
  <c r="AS1426" i="3"/>
  <c r="BA1426" i="3"/>
  <c r="BI1426" i="3"/>
  <c r="AI1425" i="3"/>
  <c r="S1422" i="3"/>
  <c r="BI1454" i="3"/>
  <c r="BE1454" i="3"/>
  <c r="BA1454" i="3"/>
  <c r="AW1454" i="3"/>
  <c r="AS1454" i="3"/>
  <c r="AO1454" i="3"/>
  <c r="AK1454" i="3"/>
  <c r="AG1454" i="3"/>
  <c r="AC1454" i="3"/>
  <c r="Y1454" i="3"/>
  <c r="U1454" i="3"/>
  <c r="Q1454" i="3"/>
  <c r="BI1452" i="3"/>
  <c r="BE1452" i="3"/>
  <c r="BA1452" i="3"/>
  <c r="AW1452" i="3"/>
  <c r="AS1452" i="3"/>
  <c r="AO1452" i="3"/>
  <c r="AK1452" i="3"/>
  <c r="AG1452" i="3"/>
  <c r="AC1452" i="3"/>
  <c r="Y1452" i="3"/>
  <c r="U1452" i="3"/>
  <c r="Q1452" i="3"/>
  <c r="BI1450" i="3"/>
  <c r="BE1450" i="3"/>
  <c r="BA1450" i="3"/>
  <c r="AW1450" i="3"/>
  <c r="AS1450" i="3"/>
  <c r="AO1450" i="3"/>
  <c r="AK1450" i="3"/>
  <c r="AG1450" i="3"/>
  <c r="AC1450" i="3"/>
  <c r="Y1450" i="3"/>
  <c r="U1450" i="3"/>
  <c r="Q1450" i="3"/>
  <c r="BE1449" i="3"/>
  <c r="AY1449" i="3"/>
  <c r="AT1449" i="3"/>
  <c r="AO1449" i="3"/>
  <c r="AI1449" i="3"/>
  <c r="AD1449" i="3"/>
  <c r="Y1449" i="3"/>
  <c r="S1449" i="3"/>
  <c r="N1449" i="3"/>
  <c r="BI1448" i="3"/>
  <c r="BD1448" i="3"/>
  <c r="AY1448" i="3"/>
  <c r="AS1448" i="3"/>
  <c r="AN1448" i="3"/>
  <c r="AI1448" i="3"/>
  <c r="AC1448" i="3"/>
  <c r="X1448" i="3"/>
  <c r="S1448" i="3"/>
  <c r="M1448" i="3"/>
  <c r="BE1447" i="3"/>
  <c r="AY1447" i="3"/>
  <c r="AT1447" i="3"/>
  <c r="AO1447" i="3"/>
  <c r="AI1447" i="3"/>
  <c r="AD1447" i="3"/>
  <c r="Y1447" i="3"/>
  <c r="S1447" i="3"/>
  <c r="N1447" i="3"/>
  <c r="BI1446" i="3"/>
  <c r="BD1446" i="3"/>
  <c r="AY1446" i="3"/>
  <c r="AS1446" i="3"/>
  <c r="AN1446" i="3"/>
  <c r="AI1446" i="3"/>
  <c r="AC1446" i="3"/>
  <c r="X1446" i="3"/>
  <c r="S1446" i="3"/>
  <c r="M1446" i="3"/>
  <c r="BE1445" i="3"/>
  <c r="AY1445" i="3"/>
  <c r="AT1445" i="3"/>
  <c r="AO1445" i="3"/>
  <c r="AI1445" i="3"/>
  <c r="AD1445" i="3"/>
  <c r="Y1445" i="3"/>
  <c r="S1445" i="3"/>
  <c r="N1445" i="3"/>
  <c r="BC1443" i="3"/>
  <c r="AU1443" i="3"/>
  <c r="AM1443" i="3"/>
  <c r="AE1443" i="3"/>
  <c r="W1443" i="3"/>
  <c r="O1443" i="3"/>
  <c r="BC1441" i="3"/>
  <c r="AU1441" i="3"/>
  <c r="AM1441" i="3"/>
  <c r="AE1441" i="3"/>
  <c r="W1441" i="3"/>
  <c r="O1441" i="3"/>
  <c r="BL1441" i="3" s="1"/>
  <c r="AY1439" i="3"/>
  <c r="AI1439" i="3"/>
  <c r="S1439" i="3"/>
  <c r="N1438" i="3"/>
  <c r="R1438" i="3"/>
  <c r="V1438" i="3"/>
  <c r="Z1438" i="3"/>
  <c r="AD1438" i="3"/>
  <c r="AH1438" i="3"/>
  <c r="AL1438" i="3"/>
  <c r="AP1438" i="3"/>
  <c r="AT1438" i="3"/>
  <c r="AX1438" i="3"/>
  <c r="BB1438" i="3"/>
  <c r="BF1438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AY1437" i="3"/>
  <c r="AI1437" i="3"/>
  <c r="S1437" i="3"/>
  <c r="N1436" i="3"/>
  <c r="R1436" i="3"/>
  <c r="V1436" i="3"/>
  <c r="Z1436" i="3"/>
  <c r="AD1436" i="3"/>
  <c r="AH1436" i="3"/>
  <c r="AL1436" i="3"/>
  <c r="AP1436" i="3"/>
  <c r="AT1436" i="3"/>
  <c r="AX1436" i="3"/>
  <c r="BB1436" i="3"/>
  <c r="BF1436" i="3"/>
  <c r="O1436" i="3"/>
  <c r="S1436" i="3"/>
  <c r="W1436" i="3"/>
  <c r="AA1436" i="3"/>
  <c r="AE1436" i="3"/>
  <c r="AI1436" i="3"/>
  <c r="AM1436" i="3"/>
  <c r="AQ1436" i="3"/>
  <c r="AU1436" i="3"/>
  <c r="AY1436" i="3"/>
  <c r="BC1436" i="3"/>
  <c r="BG1436" i="3"/>
  <c r="P1436" i="3"/>
  <c r="T1436" i="3"/>
  <c r="X1436" i="3"/>
  <c r="AB1436" i="3"/>
  <c r="AF1436" i="3"/>
  <c r="AJ1436" i="3"/>
  <c r="AN1436" i="3"/>
  <c r="AR1436" i="3"/>
  <c r="AV1436" i="3"/>
  <c r="AZ1436" i="3"/>
  <c r="BD1436" i="3"/>
  <c r="BH1436" i="3"/>
  <c r="AY1435" i="3"/>
  <c r="AI1435" i="3"/>
  <c r="S1435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P1431" i="3"/>
  <c r="T1431" i="3"/>
  <c r="X1431" i="3"/>
  <c r="AB1431" i="3"/>
  <c r="AF1431" i="3"/>
  <c r="AJ1431" i="3"/>
  <c r="AN1431" i="3"/>
  <c r="AR1431" i="3"/>
  <c r="AV1431" i="3"/>
  <c r="AZ1431" i="3"/>
  <c r="BD1431" i="3"/>
  <c r="BH1431" i="3"/>
  <c r="M1431" i="3"/>
  <c r="U1431" i="3"/>
  <c r="AC1431" i="3"/>
  <c r="AK1431" i="3"/>
  <c r="AS1431" i="3"/>
  <c r="BA1431" i="3"/>
  <c r="BI1431" i="3"/>
  <c r="O1431" i="3"/>
  <c r="W1431" i="3"/>
  <c r="AE1431" i="3"/>
  <c r="AM1431" i="3"/>
  <c r="AU1431" i="3"/>
  <c r="BC1431" i="3"/>
  <c r="Q1431" i="3"/>
  <c r="Y1431" i="3"/>
  <c r="AG1431" i="3"/>
  <c r="AO1431" i="3"/>
  <c r="AW1431" i="3"/>
  <c r="BE1431" i="3"/>
  <c r="BG1429" i="3"/>
  <c r="AA1429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M1427" i="3"/>
  <c r="U1427" i="3"/>
  <c r="AC1427" i="3"/>
  <c r="AK1427" i="3"/>
  <c r="AS1427" i="3"/>
  <c r="BA1427" i="3"/>
  <c r="BI1427" i="3"/>
  <c r="O1427" i="3"/>
  <c r="W1427" i="3"/>
  <c r="AE1427" i="3"/>
  <c r="AM1427" i="3"/>
  <c r="AU1427" i="3"/>
  <c r="BC1427" i="3"/>
  <c r="Q1427" i="3"/>
  <c r="Y1427" i="3"/>
  <c r="AG1427" i="3"/>
  <c r="AO1427" i="3"/>
  <c r="AW1427" i="3"/>
  <c r="BE1427" i="3"/>
  <c r="BG1425" i="3"/>
  <c r="AA1425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O1423" i="3"/>
  <c r="T1423" i="3"/>
  <c r="Y1423" i="3"/>
  <c r="AE1423" i="3"/>
  <c r="AJ1423" i="3"/>
  <c r="AO1423" i="3"/>
  <c r="AU1423" i="3"/>
  <c r="AZ1423" i="3"/>
  <c r="BE1423" i="3"/>
  <c r="Q1423" i="3"/>
  <c r="W1423" i="3"/>
  <c r="AB1423" i="3"/>
  <c r="AG1423" i="3"/>
  <c r="AM1423" i="3"/>
  <c r="AR1423" i="3"/>
  <c r="AW1423" i="3"/>
  <c r="BC1423" i="3"/>
  <c r="BH1423" i="3"/>
  <c r="S1423" i="3"/>
  <c r="AC1423" i="3"/>
  <c r="AN1423" i="3"/>
  <c r="AY1423" i="3"/>
  <c r="BI1423" i="3"/>
  <c r="U1423" i="3"/>
  <c r="AF1423" i="3"/>
  <c r="AQ1423" i="3"/>
  <c r="BA1423" i="3"/>
  <c r="M1423" i="3"/>
  <c r="X1423" i="3"/>
  <c r="AI1423" i="3"/>
  <c r="AS1423" i="3"/>
  <c r="BD1423" i="3"/>
  <c r="L1434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O1421" i="3"/>
  <c r="S1421" i="3"/>
  <c r="W1421" i="3"/>
  <c r="AA1421" i="3"/>
  <c r="AE1421" i="3"/>
  <c r="AI1421" i="3"/>
  <c r="AM1421" i="3"/>
  <c r="AQ1421" i="3"/>
  <c r="AU1421" i="3"/>
  <c r="AY1421" i="3"/>
  <c r="BC1421" i="3"/>
  <c r="BG1421" i="3"/>
  <c r="P1421" i="3"/>
  <c r="T1421" i="3"/>
  <c r="X1421" i="3"/>
  <c r="AB1421" i="3"/>
  <c r="AF1421" i="3"/>
  <c r="AJ1421" i="3"/>
  <c r="AN1421" i="3"/>
  <c r="AR1421" i="3"/>
  <c r="AV1421" i="3"/>
  <c r="AZ1421" i="3"/>
  <c r="BD1421" i="3"/>
  <c r="BH1421" i="3"/>
  <c r="Q1421" i="3"/>
  <c r="AG1421" i="3"/>
  <c r="AW1421" i="3"/>
  <c r="Y1421" i="3"/>
  <c r="AO1421" i="3"/>
  <c r="BE1421" i="3"/>
  <c r="AS1419" i="3"/>
  <c r="P1414" i="3"/>
  <c r="T1414" i="3"/>
  <c r="X1414" i="3"/>
  <c r="AB1414" i="3"/>
  <c r="AF1414" i="3"/>
  <c r="AJ1414" i="3"/>
  <c r="AN1414" i="3"/>
  <c r="AR1414" i="3"/>
  <c r="AV1414" i="3"/>
  <c r="AZ1414" i="3"/>
  <c r="BD1414" i="3"/>
  <c r="BH1414" i="3"/>
  <c r="M1414" i="3"/>
  <c r="Q1414" i="3"/>
  <c r="U1414" i="3"/>
  <c r="Y1414" i="3"/>
  <c r="AC1414" i="3"/>
  <c r="AG1414" i="3"/>
  <c r="AK1414" i="3"/>
  <c r="AO1414" i="3"/>
  <c r="AS1414" i="3"/>
  <c r="AW1414" i="3"/>
  <c r="BA1414" i="3"/>
  <c r="BE1414" i="3"/>
  <c r="BI1414" i="3"/>
  <c r="N1414" i="3"/>
  <c r="R1414" i="3"/>
  <c r="V1414" i="3"/>
  <c r="Z1414" i="3"/>
  <c r="AD1414" i="3"/>
  <c r="AH1414" i="3"/>
  <c r="AL1414" i="3"/>
  <c r="AP1414" i="3"/>
  <c r="AT1414" i="3"/>
  <c r="AX1414" i="3"/>
  <c r="BB1414" i="3"/>
  <c r="BF1414" i="3"/>
  <c r="O1414" i="3"/>
  <c r="AE1414" i="3"/>
  <c r="AU1414" i="3"/>
  <c r="S1414" i="3"/>
  <c r="AI1414" i="3"/>
  <c r="AY1414" i="3"/>
  <c r="W1414" i="3"/>
  <c r="AM1414" i="3"/>
  <c r="BC1414" i="3"/>
  <c r="P1422" i="3"/>
  <c r="T1422" i="3"/>
  <c r="X1422" i="3"/>
  <c r="AB1422" i="3"/>
  <c r="AF1422" i="3"/>
  <c r="AJ1422" i="3"/>
  <c r="AN1422" i="3"/>
  <c r="AR1422" i="3"/>
  <c r="AV1422" i="3"/>
  <c r="AZ1422" i="3"/>
  <c r="BD1422" i="3"/>
  <c r="BH1422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M1422" i="3"/>
  <c r="U1422" i="3"/>
  <c r="AC1422" i="3"/>
  <c r="AK1422" i="3"/>
  <c r="AS1422" i="3"/>
  <c r="BA1422" i="3"/>
  <c r="BI1422" i="3"/>
  <c r="Q1422" i="3"/>
  <c r="Y1422" i="3"/>
  <c r="AG1422" i="3"/>
  <c r="AO1422" i="3"/>
  <c r="AW1422" i="3"/>
  <c r="BE1422" i="3"/>
  <c r="BA1421" i="3"/>
  <c r="U1421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M1416" i="3"/>
  <c r="Q1416" i="3"/>
  <c r="U1416" i="3"/>
  <c r="Y1416" i="3"/>
  <c r="AC1416" i="3"/>
  <c r="AG1416" i="3"/>
  <c r="AK1416" i="3"/>
  <c r="AO1416" i="3"/>
  <c r="AS1416" i="3"/>
  <c r="AW1416" i="3"/>
  <c r="BA1416" i="3"/>
  <c r="BE1416" i="3"/>
  <c r="BI1416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AE1416" i="3"/>
  <c r="AU1416" i="3"/>
  <c r="S1416" i="3"/>
  <c r="AI1416" i="3"/>
  <c r="AY1416" i="3"/>
  <c r="W1416" i="3"/>
  <c r="AM1416" i="3"/>
  <c r="BC1416" i="3"/>
  <c r="BC1422" i="3"/>
  <c r="AM1422" i="3"/>
  <c r="W1422" i="3"/>
  <c r="AS1421" i="3"/>
  <c r="M1421" i="3"/>
  <c r="Y1419" i="3"/>
  <c r="P1418" i="3"/>
  <c r="T1418" i="3"/>
  <c r="X1418" i="3"/>
  <c r="AB1418" i="3"/>
  <c r="AF1418" i="3"/>
  <c r="AJ1418" i="3"/>
  <c r="AN1418" i="3"/>
  <c r="AR1418" i="3"/>
  <c r="AV1418" i="3"/>
  <c r="AZ1418" i="3"/>
  <c r="BD1418" i="3"/>
  <c r="BH1418" i="3"/>
  <c r="M1418" i="3"/>
  <c r="Q1418" i="3"/>
  <c r="U1418" i="3"/>
  <c r="Y1418" i="3"/>
  <c r="AC1418" i="3"/>
  <c r="AG1418" i="3"/>
  <c r="AK1418" i="3"/>
  <c r="AO1418" i="3"/>
  <c r="AS1418" i="3"/>
  <c r="AW1418" i="3"/>
  <c r="BA1418" i="3"/>
  <c r="BE1418" i="3"/>
  <c r="BI1418" i="3"/>
  <c r="N1418" i="3"/>
  <c r="R1418" i="3"/>
  <c r="V1418" i="3"/>
  <c r="Z1418" i="3"/>
  <c r="AD1418" i="3"/>
  <c r="AH1418" i="3"/>
  <c r="AL1418" i="3"/>
  <c r="AP1418" i="3"/>
  <c r="AT1418" i="3"/>
  <c r="AX1418" i="3"/>
  <c r="BB1418" i="3"/>
  <c r="BF1418" i="3"/>
  <c r="O1418" i="3"/>
  <c r="AE1418" i="3"/>
  <c r="AU1418" i="3"/>
  <c r="S1418" i="3"/>
  <c r="AI1418" i="3"/>
  <c r="AY1418" i="3"/>
  <c r="W1418" i="3"/>
  <c r="AM1418" i="3"/>
  <c r="BC1418" i="3"/>
  <c r="BG1416" i="3"/>
  <c r="N1413" i="3"/>
  <c r="R1413" i="3"/>
  <c r="Q1413" i="3"/>
  <c r="V1413" i="3"/>
  <c r="Z1413" i="3"/>
  <c r="AD1413" i="3"/>
  <c r="AH1413" i="3"/>
  <c r="AL1413" i="3"/>
  <c r="AP1413" i="3"/>
  <c r="AT1413" i="3"/>
  <c r="AX1413" i="3"/>
  <c r="BB1413" i="3"/>
  <c r="BF1413" i="3"/>
  <c r="M1413" i="3"/>
  <c r="S1413" i="3"/>
  <c r="W1413" i="3"/>
  <c r="AA1413" i="3"/>
  <c r="AE1413" i="3"/>
  <c r="AI1413" i="3"/>
  <c r="AM1413" i="3"/>
  <c r="AQ1413" i="3"/>
  <c r="AU1413" i="3"/>
  <c r="AY1413" i="3"/>
  <c r="BC1413" i="3"/>
  <c r="BG1413" i="3"/>
  <c r="O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P1413" i="3"/>
  <c r="AG1413" i="3"/>
  <c r="AW1413" i="3"/>
  <c r="U1413" i="3"/>
  <c r="AK1413" i="3"/>
  <c r="BA1413" i="3"/>
  <c r="Y1413" i="3"/>
  <c r="AO1413" i="3"/>
  <c r="BE1413" i="3"/>
  <c r="BE1419" i="3"/>
  <c r="AO1419" i="3"/>
  <c r="BE1417" i="3"/>
  <c r="AO1417" i="3"/>
  <c r="BE1415" i="3"/>
  <c r="AO1415" i="3"/>
  <c r="R1404" i="3"/>
  <c r="Z1404" i="3"/>
  <c r="AH1404" i="3"/>
  <c r="AP1404" i="3"/>
  <c r="AX1404" i="3"/>
  <c r="BF1404" i="3"/>
  <c r="N1404" i="3"/>
  <c r="V1404" i="3"/>
  <c r="AD1404" i="3"/>
  <c r="AL1404" i="3"/>
  <c r="AT1404" i="3"/>
  <c r="BB1404" i="3"/>
  <c r="AF1404" i="3"/>
  <c r="AN1404" i="3"/>
  <c r="P1404" i="3"/>
  <c r="AV1404" i="3"/>
  <c r="X1404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O1419" i="3"/>
  <c r="S1419" i="3"/>
  <c r="W1419" i="3"/>
  <c r="AA1419" i="3"/>
  <c r="AE1419" i="3"/>
  <c r="AI1419" i="3"/>
  <c r="AM1419" i="3"/>
  <c r="AQ1419" i="3"/>
  <c r="AU1419" i="3"/>
  <c r="AY1419" i="3"/>
  <c r="BC1419" i="3"/>
  <c r="BG1419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N1417" i="3"/>
  <c r="R1417" i="3"/>
  <c r="V1417" i="3"/>
  <c r="Z1417" i="3"/>
  <c r="AD1417" i="3"/>
  <c r="AH1417" i="3"/>
  <c r="AL1417" i="3"/>
  <c r="AP1417" i="3"/>
  <c r="AT1417" i="3"/>
  <c r="AX1417" i="3"/>
  <c r="BB1417" i="3"/>
  <c r="BF1417" i="3"/>
  <c r="O1417" i="3"/>
  <c r="S1417" i="3"/>
  <c r="W1417" i="3"/>
  <c r="AA1417" i="3"/>
  <c r="AE1417" i="3"/>
  <c r="AI1417" i="3"/>
  <c r="AM1417" i="3"/>
  <c r="AQ1417" i="3"/>
  <c r="AU1417" i="3"/>
  <c r="AY1417" i="3"/>
  <c r="BC1417" i="3"/>
  <c r="BG1417" i="3"/>
  <c r="P1417" i="3"/>
  <c r="T1417" i="3"/>
  <c r="X1417" i="3"/>
  <c r="AB1417" i="3"/>
  <c r="AF1417" i="3"/>
  <c r="AJ1417" i="3"/>
  <c r="AN1417" i="3"/>
  <c r="AR1417" i="3"/>
  <c r="AV1417" i="3"/>
  <c r="AZ1417" i="3"/>
  <c r="BD1417" i="3"/>
  <c r="BH1417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O1415" i="3"/>
  <c r="S1415" i="3"/>
  <c r="W1415" i="3"/>
  <c r="AA1415" i="3"/>
  <c r="AE1415" i="3"/>
  <c r="AI1415" i="3"/>
  <c r="AM1415" i="3"/>
  <c r="AQ1415" i="3"/>
  <c r="AU1415" i="3"/>
  <c r="AY1415" i="3"/>
  <c r="BC1415" i="3"/>
  <c r="BG1415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BD1404" i="3"/>
  <c r="AW1419" i="3"/>
  <c r="AG1419" i="3"/>
  <c r="Q1419" i="3"/>
  <c r="AW1417" i="3"/>
  <c r="AG1417" i="3"/>
  <c r="Q1417" i="3"/>
  <c r="AW1415" i="3"/>
  <c r="AG1415" i="3"/>
  <c r="Q1415" i="3"/>
  <c r="O1410" i="3"/>
  <c r="S1410" i="3"/>
  <c r="W1410" i="3"/>
  <c r="AA1410" i="3"/>
  <c r="AE1410" i="3"/>
  <c r="AI1410" i="3"/>
  <c r="AM1410" i="3"/>
  <c r="AQ1410" i="3"/>
  <c r="AU1410" i="3"/>
  <c r="AY1410" i="3"/>
  <c r="BC1410" i="3"/>
  <c r="BG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M1410" i="3"/>
  <c r="Q1410" i="3"/>
  <c r="U1410" i="3"/>
  <c r="Y1410" i="3"/>
  <c r="AC1410" i="3"/>
  <c r="AG1410" i="3"/>
  <c r="AK1410" i="3"/>
  <c r="AO1410" i="3"/>
  <c r="AS1410" i="3"/>
  <c r="AW1410" i="3"/>
  <c r="BA1410" i="3"/>
  <c r="BE1410" i="3"/>
  <c r="BI1410" i="3"/>
  <c r="Z1410" i="3"/>
  <c r="AP1410" i="3"/>
  <c r="BF1410" i="3"/>
  <c r="N1410" i="3"/>
  <c r="AD1410" i="3"/>
  <c r="AT1410" i="3"/>
  <c r="R1410" i="3"/>
  <c r="AH1410" i="3"/>
  <c r="AX1410" i="3"/>
  <c r="AV1409" i="3"/>
  <c r="AF1409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AG1408" i="3"/>
  <c r="AK1408" i="3"/>
  <c r="AO1408" i="3"/>
  <c r="AS1408" i="3"/>
  <c r="AW1408" i="3"/>
  <c r="BA1408" i="3"/>
  <c r="BE1408" i="3"/>
  <c r="BI1408" i="3"/>
  <c r="N1408" i="3"/>
  <c r="V1408" i="3"/>
  <c r="AD1408" i="3"/>
  <c r="AL1408" i="3"/>
  <c r="AT1408" i="3"/>
  <c r="BB1408" i="3"/>
  <c r="O1408" i="3"/>
  <c r="W1408" i="3"/>
  <c r="AE1408" i="3"/>
  <c r="AM1408" i="3"/>
  <c r="AU1408" i="3"/>
  <c r="BC1408" i="3"/>
  <c r="R1408" i="3"/>
  <c r="Z1408" i="3"/>
  <c r="AH1408" i="3"/>
  <c r="AP1408" i="3"/>
  <c r="AX1408" i="3"/>
  <c r="BF1408" i="3"/>
  <c r="L1407" i="3"/>
  <c r="R1407" i="3" s="1"/>
  <c r="BG1406" i="3"/>
  <c r="AA1406" i="3"/>
  <c r="L1412" i="3"/>
  <c r="X1412" i="3" s="1"/>
  <c r="BG1411" i="3"/>
  <c r="AY1411" i="3"/>
  <c r="AQ1411" i="3"/>
  <c r="AI1411" i="3"/>
  <c r="AA1411" i="3"/>
  <c r="M1411" i="3"/>
  <c r="Q1411" i="3"/>
  <c r="U1411" i="3"/>
  <c r="Y1411" i="3"/>
  <c r="AC1411" i="3"/>
  <c r="AG1411" i="3"/>
  <c r="AK1411" i="3"/>
  <c r="AO1411" i="3"/>
  <c r="AS1411" i="3"/>
  <c r="AW1411" i="3"/>
  <c r="BA1411" i="3"/>
  <c r="BE1411" i="3"/>
  <c r="BI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O1409" i="3"/>
  <c r="S1409" i="3"/>
  <c r="W1409" i="3"/>
  <c r="AA1409" i="3"/>
  <c r="AE1409" i="3"/>
  <c r="AI1409" i="3"/>
  <c r="AM1409" i="3"/>
  <c r="AQ1409" i="3"/>
  <c r="AU1409" i="3"/>
  <c r="AY1409" i="3"/>
  <c r="BC1409" i="3"/>
  <c r="BG1409" i="3"/>
  <c r="AI1408" i="3"/>
  <c r="AY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N1406" i="3"/>
  <c r="V1406" i="3"/>
  <c r="AD1406" i="3"/>
  <c r="AL1406" i="3"/>
  <c r="AT1406" i="3"/>
  <c r="BB1406" i="3"/>
  <c r="O1406" i="3"/>
  <c r="W1406" i="3"/>
  <c r="AE1406" i="3"/>
  <c r="AM1406" i="3"/>
  <c r="AU1406" i="3"/>
  <c r="BC1406" i="3"/>
  <c r="R1406" i="3"/>
  <c r="Z1406" i="3"/>
  <c r="AH1406" i="3"/>
  <c r="AP1406" i="3"/>
  <c r="AX1406" i="3"/>
  <c r="BF1406" i="3"/>
  <c r="P1401" i="3"/>
  <c r="AF1401" i="3"/>
  <c r="AV1401" i="3"/>
  <c r="T1401" i="3"/>
  <c r="AJ1401" i="3"/>
  <c r="AZ1401" i="3"/>
  <c r="X1401" i="3"/>
  <c r="AN1401" i="3"/>
  <c r="BD1401" i="3"/>
  <c r="BF1409" i="3"/>
  <c r="BB1409" i="3"/>
  <c r="AX1409" i="3"/>
  <c r="AT1409" i="3"/>
  <c r="AP1409" i="3"/>
  <c r="AL1409" i="3"/>
  <c r="AH1409" i="3"/>
  <c r="AD1409" i="3"/>
  <c r="Z1409" i="3"/>
  <c r="V1409" i="3"/>
  <c r="BK1409" i="3" s="1"/>
  <c r="R1409" i="3"/>
  <c r="N1409" i="3"/>
  <c r="T1404" i="3"/>
  <c r="N1403" i="3"/>
  <c r="V1403" i="3"/>
  <c r="AD1403" i="3"/>
  <c r="AL1403" i="3"/>
  <c r="AT1403" i="3"/>
  <c r="BB1403" i="3"/>
  <c r="P1403" i="3"/>
  <c r="X1403" i="3"/>
  <c r="AF1403" i="3"/>
  <c r="AN1403" i="3"/>
  <c r="AV1403" i="3"/>
  <c r="BD1403" i="3"/>
  <c r="R1403" i="3"/>
  <c r="Z1403" i="3"/>
  <c r="AH1403" i="3"/>
  <c r="AP1403" i="3"/>
  <c r="AX1403" i="3"/>
  <c r="BF1403" i="3"/>
  <c r="BI1409" i="3"/>
  <c r="BE1409" i="3"/>
  <c r="BA1409" i="3"/>
  <c r="AW1409" i="3"/>
  <c r="AS1409" i="3"/>
  <c r="AO1409" i="3"/>
  <c r="AK1409" i="3"/>
  <c r="AG1409" i="3"/>
  <c r="AC1409" i="3"/>
  <c r="Y1409" i="3"/>
  <c r="U1409" i="3"/>
  <c r="Q1409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O1400" i="3"/>
  <c r="S1400" i="3"/>
  <c r="W1400" i="3"/>
  <c r="AA1400" i="3"/>
  <c r="AE1400" i="3"/>
  <c r="AI1400" i="3"/>
  <c r="AM1400" i="3"/>
  <c r="AQ1400" i="3"/>
  <c r="AU1400" i="3"/>
  <c r="AY1400" i="3"/>
  <c r="BC1400" i="3"/>
  <c r="BG1400" i="3"/>
  <c r="P1400" i="3"/>
  <c r="T1400" i="3"/>
  <c r="X1400" i="3"/>
  <c r="AB1400" i="3"/>
  <c r="AF1400" i="3"/>
  <c r="AJ1400" i="3"/>
  <c r="AN1400" i="3"/>
  <c r="AR1400" i="3"/>
  <c r="AV1400" i="3"/>
  <c r="AZ1400" i="3"/>
  <c r="BD1400" i="3"/>
  <c r="BH1400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K1405" i="3"/>
  <c r="BH1404" i="3"/>
  <c r="AZ1404" i="3"/>
  <c r="AR1404" i="3"/>
  <c r="AJ1404" i="3"/>
  <c r="AB1404" i="3"/>
  <c r="M1403" i="3"/>
  <c r="Q1403" i="3"/>
  <c r="U1403" i="3"/>
  <c r="Y1403" i="3"/>
  <c r="AC1403" i="3"/>
  <c r="AG1403" i="3"/>
  <c r="AK1403" i="3"/>
  <c r="AO1403" i="3"/>
  <c r="AS1403" i="3"/>
  <c r="AW1403" i="3"/>
  <c r="BA1403" i="3"/>
  <c r="BE1403" i="3"/>
  <c r="BI1403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BB1402" i="3"/>
  <c r="AL1402" i="3"/>
  <c r="V1402" i="3"/>
  <c r="M1401" i="3"/>
  <c r="Q1401" i="3"/>
  <c r="U1401" i="3"/>
  <c r="Y1401" i="3"/>
  <c r="AC1401" i="3"/>
  <c r="AG1401" i="3"/>
  <c r="AK1401" i="3"/>
  <c r="AO1401" i="3"/>
  <c r="AS1401" i="3"/>
  <c r="AW1401" i="3"/>
  <c r="BA1401" i="3"/>
  <c r="BE1401" i="3"/>
  <c r="BI1401" i="3"/>
  <c r="N1401" i="3"/>
  <c r="R1401" i="3"/>
  <c r="V1401" i="3"/>
  <c r="Z1401" i="3"/>
  <c r="AD1401" i="3"/>
  <c r="AH1401" i="3"/>
  <c r="AL1401" i="3"/>
  <c r="AP1401" i="3"/>
  <c r="AT1401" i="3"/>
  <c r="AX1401" i="3"/>
  <c r="BB1401" i="3"/>
  <c r="BF1401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BB1400" i="3"/>
  <c r="AL1400" i="3"/>
  <c r="V1400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AX1402" i="3"/>
  <c r="AH1402" i="3"/>
  <c r="R1402" i="3"/>
  <c r="AX1400" i="3"/>
  <c r="AH1400" i="3"/>
  <c r="R140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K1353" i="3" s="1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K1355" i="3" s="1"/>
  <c r="G1355" i="3"/>
  <c r="H1355" i="3"/>
  <c r="I1355" i="3"/>
  <c r="J1355" i="3"/>
  <c r="E1356" i="3"/>
  <c r="F1356" i="3"/>
  <c r="G1356" i="3"/>
  <c r="H1356" i="3"/>
  <c r="I1356" i="3"/>
  <c r="J1356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L1359" i="3" s="1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L1361" i="3" s="1"/>
  <c r="J1361" i="3"/>
  <c r="E1362" i="3"/>
  <c r="F1362" i="3"/>
  <c r="G1362" i="3"/>
  <c r="H1362" i="3"/>
  <c r="I1362" i="3"/>
  <c r="J1362" i="3"/>
  <c r="K1362" i="3"/>
  <c r="E1363" i="3"/>
  <c r="K1363" i="3" s="1"/>
  <c r="F1363" i="3"/>
  <c r="G1363" i="3"/>
  <c r="H1363" i="3"/>
  <c r="I1363" i="3"/>
  <c r="J1363" i="3"/>
  <c r="E1364" i="3"/>
  <c r="F1364" i="3"/>
  <c r="K1364" i="3" s="1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E1368" i="3"/>
  <c r="K1368" i="3" s="1"/>
  <c r="F1368" i="3"/>
  <c r="G1368" i="3"/>
  <c r="H1368" i="3"/>
  <c r="I1368" i="3"/>
  <c r="J1368" i="3"/>
  <c r="E1369" i="3"/>
  <c r="F1369" i="3"/>
  <c r="G1369" i="3"/>
  <c r="H1369" i="3"/>
  <c r="I1369" i="3"/>
  <c r="J1369" i="3"/>
  <c r="K1369" i="3"/>
  <c r="E1370" i="3"/>
  <c r="F1370" i="3"/>
  <c r="G1370" i="3"/>
  <c r="H1370" i="3"/>
  <c r="L1370" i="3" s="1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K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K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K1387" i="3"/>
  <c r="E1388" i="3"/>
  <c r="F1388" i="3"/>
  <c r="G1388" i="3"/>
  <c r="H1388" i="3"/>
  <c r="I1388" i="3"/>
  <c r="J1388" i="3"/>
  <c r="L1388" i="3" s="1"/>
  <c r="E1389" i="3"/>
  <c r="F1389" i="3"/>
  <c r="G1389" i="3"/>
  <c r="H1389" i="3"/>
  <c r="L1389" i="3" s="1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L1391" i="3" s="1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L1393" i="3" s="1"/>
  <c r="E1394" i="3"/>
  <c r="F1394" i="3"/>
  <c r="G1394" i="3"/>
  <c r="H1394" i="3"/>
  <c r="I1394" i="3"/>
  <c r="J1394" i="3"/>
  <c r="E1395" i="3"/>
  <c r="F1395" i="3"/>
  <c r="G1395" i="3"/>
  <c r="K1395" i="3" s="1"/>
  <c r="H1395" i="3"/>
  <c r="I1395" i="3"/>
  <c r="L1395" i="3" s="1"/>
  <c r="AB1395" i="3" s="1"/>
  <c r="J1395" i="3"/>
  <c r="E1396" i="3"/>
  <c r="F1396" i="3"/>
  <c r="G1396" i="3"/>
  <c r="H1396" i="3"/>
  <c r="I1396" i="3"/>
  <c r="J1396" i="3"/>
  <c r="E1397" i="3"/>
  <c r="F1397" i="3"/>
  <c r="G1397" i="3"/>
  <c r="K1397" i="3" s="1"/>
  <c r="H1397" i="3"/>
  <c r="I1397" i="3"/>
  <c r="J1397" i="3"/>
  <c r="E1398" i="3"/>
  <c r="F1398" i="3"/>
  <c r="G1398" i="3"/>
  <c r="H1398" i="3"/>
  <c r="I1398" i="3"/>
  <c r="J1398" i="3"/>
  <c r="E1350" i="3"/>
  <c r="BN1417" i="3" l="1"/>
  <c r="P1395" i="3"/>
  <c r="AZ1395" i="3"/>
  <c r="AF1395" i="3"/>
  <c r="L1397" i="3"/>
  <c r="L1390" i="3"/>
  <c r="L1384" i="3"/>
  <c r="K1384" i="3"/>
  <c r="K1382" i="3"/>
  <c r="AO1381" i="3"/>
  <c r="L1381" i="3"/>
  <c r="U1381" i="3" s="1"/>
  <c r="L1377" i="3"/>
  <c r="L1376" i="3"/>
  <c r="L1375" i="3"/>
  <c r="K1371" i="3"/>
  <c r="K1370" i="3"/>
  <c r="AN1370" i="3" s="1"/>
  <c r="L1352" i="3"/>
  <c r="K1352" i="3"/>
  <c r="AP1352" i="3" s="1"/>
  <c r="L1351" i="3"/>
  <c r="BM1409" i="3"/>
  <c r="BL1488" i="3"/>
  <c r="BJ1507" i="3"/>
  <c r="BM1499" i="3"/>
  <c r="BL1528" i="3"/>
  <c r="BM1616" i="3"/>
  <c r="BM1605" i="3"/>
  <c r="BL1638" i="3"/>
  <c r="BJ1632" i="3"/>
  <c r="X1485" i="3"/>
  <c r="BM1623" i="3"/>
  <c r="AA1416" i="3"/>
  <c r="S1481" i="3"/>
  <c r="AY1408" i="3"/>
  <c r="BD1370" i="3"/>
  <c r="L1363" i="3"/>
  <c r="AS1363" i="3" s="1"/>
  <c r="BL1409" i="3"/>
  <c r="BJ1425" i="3"/>
  <c r="BM1503" i="3"/>
  <c r="BM1505" i="3"/>
  <c r="BL1499" i="3"/>
  <c r="BJ1499" i="3"/>
  <c r="BJ1528" i="3"/>
  <c r="BJ1624" i="3"/>
  <c r="BM1507" i="3"/>
  <c r="BM1632" i="3"/>
  <c r="AC1438" i="3"/>
  <c r="U1438" i="3"/>
  <c r="BA1438" i="3"/>
  <c r="AG1438" i="3"/>
  <c r="BI1438" i="3"/>
  <c r="M1438" i="3"/>
  <c r="AK1438" i="3"/>
  <c r="Q1438" i="3"/>
  <c r="AS1438" i="3"/>
  <c r="S1411" i="3"/>
  <c r="BL1615" i="3"/>
  <c r="BA1417" i="3"/>
  <c r="BJ1417" i="3" s="1"/>
  <c r="U1474" i="3"/>
  <c r="AP1520" i="3"/>
  <c r="AC1415" i="3"/>
  <c r="X1391" i="3"/>
  <c r="K1391" i="3"/>
  <c r="O1381" i="3"/>
  <c r="K1361" i="3"/>
  <c r="K1359" i="3"/>
  <c r="K1351" i="3"/>
  <c r="BJ1409" i="3"/>
  <c r="BL1425" i="3"/>
  <c r="BK1468" i="3"/>
  <c r="BL1503" i="3"/>
  <c r="BL1505" i="3"/>
  <c r="BF1530" i="3"/>
  <c r="AA1439" i="3"/>
  <c r="AG1444" i="3"/>
  <c r="BF1524" i="3"/>
  <c r="BL1507" i="3"/>
  <c r="BL1632" i="3"/>
  <c r="AK1415" i="3"/>
  <c r="AC1417" i="3"/>
  <c r="BK1417" i="3" s="1"/>
  <c r="AS1417" i="3"/>
  <c r="U1417" i="3"/>
  <c r="BM1417" i="3" s="1"/>
  <c r="BI1417" i="3"/>
  <c r="AG1468" i="3"/>
  <c r="Y1468" i="3"/>
  <c r="AO1468" i="3"/>
  <c r="AW1468" i="3"/>
  <c r="U1468" i="3"/>
  <c r="K1393" i="3"/>
  <c r="K1388" i="3"/>
  <c r="K1372" i="3"/>
  <c r="L1367" i="3"/>
  <c r="K1367" i="3"/>
  <c r="Y1363" i="3"/>
  <c r="K1356" i="3"/>
  <c r="L1354" i="3"/>
  <c r="K1354" i="3"/>
  <c r="BN1409" i="3"/>
  <c r="BL1485" i="3"/>
  <c r="BJ1503" i="3"/>
  <c r="BJ1505" i="3"/>
  <c r="BK1505" i="3"/>
  <c r="BM1528" i="3"/>
  <c r="BK1597" i="3"/>
  <c r="BI1421" i="3"/>
  <c r="AK1421" i="3"/>
  <c r="T1485" i="3"/>
  <c r="BJ1485" i="3" s="1"/>
  <c r="AJ1485" i="3"/>
  <c r="Z1520" i="3"/>
  <c r="BF1520" i="3"/>
  <c r="BM1425" i="3"/>
  <c r="S1456" i="3"/>
  <c r="T1481" i="3"/>
  <c r="AJ1481" i="3"/>
  <c r="AN1497" i="3"/>
  <c r="BM1497" i="3" s="1"/>
  <c r="BD1497" i="3"/>
  <c r="BL1497" i="3" s="1"/>
  <c r="O1562" i="3"/>
  <c r="BL1562" i="3" s="1"/>
  <c r="AZ1562" i="3"/>
  <c r="S1384" i="3"/>
  <c r="AC1384" i="3"/>
  <c r="AO1384" i="3"/>
  <c r="AY1384" i="3"/>
  <c r="BI1384" i="3"/>
  <c r="AK1384" i="3"/>
  <c r="BG1384" i="3"/>
  <c r="U1384" i="3"/>
  <c r="AG1384" i="3"/>
  <c r="AQ1384" i="3"/>
  <c r="BA1384" i="3"/>
  <c r="Q1384" i="3"/>
  <c r="AA1384" i="3"/>
  <c r="AW1384" i="3"/>
  <c r="M1384" i="3"/>
  <c r="Y1384" i="3"/>
  <c r="AI1384" i="3"/>
  <c r="AS1384" i="3"/>
  <c r="BE1384" i="3"/>
  <c r="AB1391" i="3"/>
  <c r="Q1361" i="3"/>
  <c r="W1361" i="3"/>
  <c r="AS1361" i="3"/>
  <c r="AO1361" i="3"/>
  <c r="AW1361" i="3"/>
  <c r="AG1361" i="3"/>
  <c r="BI1361" i="3"/>
  <c r="AB1361" i="3"/>
  <c r="BE1361" i="3"/>
  <c r="M1393" i="3"/>
  <c r="X1393" i="3"/>
  <c r="AN1393" i="3"/>
  <c r="BD1393" i="3"/>
  <c r="AB1393" i="3"/>
  <c r="AR1393" i="3"/>
  <c r="BH1393" i="3"/>
  <c r="P1393" i="3"/>
  <c r="AF1393" i="3"/>
  <c r="AV1393" i="3"/>
  <c r="T1393" i="3"/>
  <c r="AJ1393" i="3"/>
  <c r="AZ1393" i="3"/>
  <c r="BH1391" i="3"/>
  <c r="N1354" i="3"/>
  <c r="Z1354" i="3"/>
  <c r="BF1354" i="3"/>
  <c r="R1354" i="3"/>
  <c r="AX1354" i="3"/>
  <c r="AV1395" i="3"/>
  <c r="AR1391" i="3"/>
  <c r="K1390" i="3"/>
  <c r="V1390" i="3" s="1"/>
  <c r="L1382" i="3"/>
  <c r="AG1382" i="3" s="1"/>
  <c r="L1378" i="3"/>
  <c r="K1378" i="3"/>
  <c r="K1374" i="3"/>
  <c r="AN1372" i="3"/>
  <c r="L1372" i="3"/>
  <c r="BD1372" i="3" s="1"/>
  <c r="X1370" i="3"/>
  <c r="BI1363" i="3"/>
  <c r="AO1363" i="3"/>
  <c r="N1352" i="3"/>
  <c r="Z1352" i="3"/>
  <c r="BF1352" i="3"/>
  <c r="AH1352" i="3"/>
  <c r="R1352" i="3"/>
  <c r="AX1352" i="3"/>
  <c r="Q1363" i="3"/>
  <c r="AG1363" i="3"/>
  <c r="AW1363" i="3"/>
  <c r="K1398" i="3"/>
  <c r="L1398" i="3"/>
  <c r="K1396" i="3"/>
  <c r="AR1395" i="3"/>
  <c r="T1395" i="3"/>
  <c r="K1389" i="3"/>
  <c r="T1389" i="3" s="1"/>
  <c r="AL1388" i="3"/>
  <c r="K1385" i="3"/>
  <c r="L1383" i="3"/>
  <c r="K1383" i="3"/>
  <c r="BI1381" i="3"/>
  <c r="AW1381" i="3"/>
  <c r="AM1381" i="3"/>
  <c r="AC1381" i="3"/>
  <c r="Q1381" i="3"/>
  <c r="L1380" i="3"/>
  <c r="K1380" i="3"/>
  <c r="S1379" i="3"/>
  <c r="L1379" i="3"/>
  <c r="AM1379" i="3" s="1"/>
  <c r="L1374" i="3"/>
  <c r="K1373" i="3"/>
  <c r="L1366" i="3"/>
  <c r="K1366" i="3"/>
  <c r="L1365" i="3"/>
  <c r="K1365" i="3"/>
  <c r="BE1363" i="3"/>
  <c r="AK1363" i="3"/>
  <c r="M1363" i="3"/>
  <c r="L1360" i="3"/>
  <c r="K1360" i="3"/>
  <c r="AP1354" i="3"/>
  <c r="L1396" i="3"/>
  <c r="BH1395" i="3"/>
  <c r="AJ1395" i="3"/>
  <c r="L1387" i="3"/>
  <c r="BE1381" i="3"/>
  <c r="AU1381" i="3"/>
  <c r="AK1381" i="3"/>
  <c r="Y1381" i="3"/>
  <c r="S1381" i="3"/>
  <c r="BC1379" i="3"/>
  <c r="AI1379" i="3"/>
  <c r="K1377" i="3"/>
  <c r="K1375" i="3"/>
  <c r="BA1363" i="3"/>
  <c r="AC1363" i="3"/>
  <c r="AH1354" i="3"/>
  <c r="L1364" i="3"/>
  <c r="AQ1364" i="3" s="1"/>
  <c r="L1362" i="3"/>
  <c r="BG1362" i="3" s="1"/>
  <c r="K1357" i="3"/>
  <c r="V1412" i="3"/>
  <c r="AA1412" i="3"/>
  <c r="AK1412" i="3"/>
  <c r="AO1412" i="3"/>
  <c r="AX1412" i="3"/>
  <c r="BH1412" i="3"/>
  <c r="AB1412" i="3"/>
  <c r="BD1407" i="3"/>
  <c r="AK1407" i="3"/>
  <c r="AB1407" i="3"/>
  <c r="BG1407" i="3"/>
  <c r="AA1407" i="3"/>
  <c r="AP1407" i="3"/>
  <c r="BM1429" i="3"/>
  <c r="BK1441" i="3"/>
  <c r="BK1447" i="3"/>
  <c r="BM1456" i="3"/>
  <c r="BL1473" i="3"/>
  <c r="BM1477" i="3"/>
  <c r="BL1471" i="3"/>
  <c r="R1518" i="3"/>
  <c r="Z1514" i="3"/>
  <c r="Z1530" i="3"/>
  <c r="BM1540" i="3"/>
  <c r="BJ1542" i="3"/>
  <c r="BM1591" i="3"/>
  <c r="BN1599" i="3"/>
  <c r="BG1439" i="3"/>
  <c r="Z1402" i="3"/>
  <c r="BF1402" i="3"/>
  <c r="AD1402" i="3"/>
  <c r="AP1402" i="3"/>
  <c r="N1402" i="3"/>
  <c r="AT1402" i="3"/>
  <c r="AE1439" i="3"/>
  <c r="V1410" i="3"/>
  <c r="AL1410" i="3"/>
  <c r="BB1410" i="3"/>
  <c r="AQ1431" i="3"/>
  <c r="S1431" i="3"/>
  <c r="AA1414" i="3"/>
  <c r="AC1443" i="3"/>
  <c r="AQ1427" i="3"/>
  <c r="U1470" i="3"/>
  <c r="BB1488" i="3"/>
  <c r="X1501" i="3"/>
  <c r="AN1501" i="3"/>
  <c r="BD1501" i="3"/>
  <c r="AJ1577" i="3"/>
  <c r="AB1577" i="3"/>
  <c r="AR1577" i="3"/>
  <c r="T1577" i="3"/>
  <c r="AZ1577" i="3"/>
  <c r="BH1577" i="3"/>
  <c r="AW1449" i="3"/>
  <c r="BC1449" i="3"/>
  <c r="M1449" i="3"/>
  <c r="V1449" i="3"/>
  <c r="AC1449" i="3"/>
  <c r="T1488" i="3"/>
  <c r="BM1488" i="3" s="1"/>
  <c r="BF1516" i="3"/>
  <c r="BL1469" i="3"/>
  <c r="BM1411" i="3"/>
  <c r="AQ1412" i="3"/>
  <c r="U1412" i="3"/>
  <c r="Y1412" i="3"/>
  <c r="AH1412" i="3"/>
  <c r="AV1412" i="3"/>
  <c r="P1412" i="3"/>
  <c r="P1407" i="3"/>
  <c r="M1407" i="3"/>
  <c r="AW1407" i="3"/>
  <c r="AU1407" i="3"/>
  <c r="O1407" i="3"/>
  <c r="AD1407" i="3"/>
  <c r="BL1435" i="3"/>
  <c r="BM1458" i="3"/>
  <c r="BM1473" i="3"/>
  <c r="BL1467" i="3"/>
  <c r="BJ1469" i="3"/>
  <c r="BM1481" i="3"/>
  <c r="BL1479" i="3"/>
  <c r="BL1501" i="3"/>
  <c r="BJ1501" i="3"/>
  <c r="BJ1540" i="3"/>
  <c r="BJ1591" i="3"/>
  <c r="BL1540" i="3"/>
  <c r="BM1562" i="3"/>
  <c r="BL1570" i="3"/>
  <c r="BL1591" i="3"/>
  <c r="BL1598" i="3"/>
  <c r="O1430" i="3"/>
  <c r="BL1430" i="3" s="1"/>
  <c r="AU1430" i="3"/>
  <c r="W1430" i="3"/>
  <c r="BC1430" i="3"/>
  <c r="AE1430" i="3"/>
  <c r="AM1430" i="3"/>
  <c r="BI1439" i="3"/>
  <c r="BA1419" i="3"/>
  <c r="U1419" i="3"/>
  <c r="BI1419" i="3"/>
  <c r="AC1419" i="3"/>
  <c r="AK1419" i="3"/>
  <c r="AM1426" i="3"/>
  <c r="O1426" i="3"/>
  <c r="AU1426" i="3"/>
  <c r="W1426" i="3"/>
  <c r="BC1426" i="3"/>
  <c r="AE1426" i="3"/>
  <c r="AI1431" i="3"/>
  <c r="U1476" i="3"/>
  <c r="AK1476" i="3"/>
  <c r="BA1476" i="3"/>
  <c r="Y1476" i="3"/>
  <c r="AO1476" i="3"/>
  <c r="BE1476" i="3"/>
  <c r="M1476" i="3"/>
  <c r="AC1476" i="3"/>
  <c r="AS1476" i="3"/>
  <c r="BI1476" i="3"/>
  <c r="AG1476" i="3"/>
  <c r="AW1476" i="3"/>
  <c r="Q1476" i="3"/>
  <c r="AA1418" i="3"/>
  <c r="S1443" i="3"/>
  <c r="BK1443" i="3" s="1"/>
  <c r="AY1443" i="3"/>
  <c r="U1443" i="3"/>
  <c r="BA1443" i="3"/>
  <c r="AI1443" i="3"/>
  <c r="BI1443" i="3"/>
  <c r="AK1443" i="3"/>
  <c r="N1457" i="3"/>
  <c r="AD1457" i="3"/>
  <c r="AT1457" i="3"/>
  <c r="Q1457" i="3"/>
  <c r="AG1457" i="3"/>
  <c r="AW1457" i="3"/>
  <c r="V1457" i="3"/>
  <c r="AL1457" i="3"/>
  <c r="BB1457" i="3"/>
  <c r="Y1457" i="3"/>
  <c r="AO1457" i="3"/>
  <c r="BE1457" i="3"/>
  <c r="M1472" i="3"/>
  <c r="Q1472" i="3"/>
  <c r="BJ1472" i="3" s="1"/>
  <c r="AK1472" i="3"/>
  <c r="BE1472" i="3"/>
  <c r="U1472" i="3"/>
  <c r="BL1472" i="3" s="1"/>
  <c r="AO1472" i="3"/>
  <c r="Y1472" i="3"/>
  <c r="AW1472" i="3"/>
  <c r="AG1472" i="3"/>
  <c r="BA1472" i="3"/>
  <c r="AI1427" i="3"/>
  <c r="S1427" i="3"/>
  <c r="O1439" i="3"/>
  <c r="P1577" i="3"/>
  <c r="AL1449" i="3"/>
  <c r="AS1449" i="3"/>
  <c r="BB1449" i="3"/>
  <c r="BI1449" i="3"/>
  <c r="R1449" i="3"/>
  <c r="R1516" i="3"/>
  <c r="BM1469" i="3"/>
  <c r="BJ1401" i="3"/>
  <c r="BJ1402" i="3"/>
  <c r="BL1411" i="3"/>
  <c r="BJ1411" i="3"/>
  <c r="BM1408" i="3"/>
  <c r="BF1412" i="3"/>
  <c r="O1412" i="3"/>
  <c r="S1412" i="3"/>
  <c r="AC1412" i="3"/>
  <c r="AR1412" i="3"/>
  <c r="AN1407" i="3"/>
  <c r="BH1407" i="3"/>
  <c r="AO1407" i="3"/>
  <c r="AQ1407" i="3"/>
  <c r="BF1407" i="3"/>
  <c r="Z1407" i="3"/>
  <c r="BK1438" i="3"/>
  <c r="BM1447" i="3"/>
  <c r="BL1446" i="3"/>
  <c r="BL1437" i="3"/>
  <c r="BM1468" i="3"/>
  <c r="BK1474" i="3"/>
  <c r="AX1514" i="3"/>
  <c r="Z1522" i="3"/>
  <c r="Z1538" i="3"/>
  <c r="AX1580" i="3"/>
  <c r="BL1568" i="3"/>
  <c r="BJ1562" i="3"/>
  <c r="BM1579" i="3"/>
  <c r="T1403" i="3"/>
  <c r="AZ1403" i="3"/>
  <c r="AB1403" i="3"/>
  <c r="BH1403" i="3"/>
  <c r="AJ1403" i="3"/>
  <c r="AR1403" i="3"/>
  <c r="BF1432" i="3"/>
  <c r="AE1432" i="3"/>
  <c r="AQ1414" i="3"/>
  <c r="M1419" i="3"/>
  <c r="BK1419" i="3" s="1"/>
  <c r="AA1431" i="3"/>
  <c r="AY1422" i="3"/>
  <c r="M1445" i="3"/>
  <c r="W1445" i="3"/>
  <c r="AH1445" i="3"/>
  <c r="AS1445" i="3"/>
  <c r="BC1445" i="3"/>
  <c r="Q1445" i="3"/>
  <c r="AA1445" i="3"/>
  <c r="AL1445" i="3"/>
  <c r="AW1445" i="3"/>
  <c r="BG1445" i="3"/>
  <c r="R1445" i="3"/>
  <c r="AC1445" i="3"/>
  <c r="AM1445" i="3"/>
  <c r="AX1445" i="3"/>
  <c r="BI1445" i="3"/>
  <c r="V1445" i="3"/>
  <c r="AG1445" i="3"/>
  <c r="AQ1445" i="3"/>
  <c r="BB1445" i="3"/>
  <c r="BG1443" i="3"/>
  <c r="AO1460" i="3"/>
  <c r="AA1427" i="3"/>
  <c r="BM1427" i="3" s="1"/>
  <c r="BB1490" i="3"/>
  <c r="N1490" i="3"/>
  <c r="V1490" i="3"/>
  <c r="AT1490" i="3"/>
  <c r="AU1511" i="3"/>
  <c r="O1511" i="3"/>
  <c r="BF1511" i="3"/>
  <c r="Z1511" i="3"/>
  <c r="AJ1511" i="3"/>
  <c r="AA1449" i="3"/>
  <c r="AH1449" i="3"/>
  <c r="AQ1449" i="3"/>
  <c r="AX1449" i="3"/>
  <c r="BF1532" i="3"/>
  <c r="R1524" i="3"/>
  <c r="V1488" i="3"/>
  <c r="L1358" i="3"/>
  <c r="K1358" i="3"/>
  <c r="L1355" i="3"/>
  <c r="BF1355" i="3" s="1"/>
  <c r="L1353" i="3"/>
  <c r="AV1353" i="3" s="1"/>
  <c r="BL1406" i="3"/>
  <c r="BM1406" i="3"/>
  <c r="AP1412" i="3"/>
  <c r="AT1412" i="3"/>
  <c r="BC1412" i="3"/>
  <c r="M1412" i="3"/>
  <c r="AF1412" i="3"/>
  <c r="AF1407" i="3"/>
  <c r="AS1407" i="3"/>
  <c r="AJ1407" i="3"/>
  <c r="Q1407" i="3"/>
  <c r="AE1407" i="3"/>
  <c r="AT1407" i="3"/>
  <c r="N1407" i="3"/>
  <c r="BM1431" i="3"/>
  <c r="BK1436" i="3"/>
  <c r="BL1439" i="3"/>
  <c r="BM1441" i="3"/>
  <c r="BM1443" i="3"/>
  <c r="BL1462" i="3"/>
  <c r="BL1468" i="3"/>
  <c r="BJ1468" i="3"/>
  <c r="BL1481" i="3"/>
  <c r="BN1468" i="3"/>
  <c r="BL1511" i="3"/>
  <c r="BF1522" i="3"/>
  <c r="BF1538" i="3"/>
  <c r="BL1542" i="3"/>
  <c r="BM1542" i="3"/>
  <c r="BL1560" i="3"/>
  <c r="BL1564" i="3"/>
  <c r="BL1579" i="3"/>
  <c r="BJ1579" i="3"/>
  <c r="O1433" i="3"/>
  <c r="BL1433" i="3" s="1"/>
  <c r="AJ1433" i="3"/>
  <c r="BE1433" i="3"/>
  <c r="T1433" i="3"/>
  <c r="AO1433" i="3"/>
  <c r="Y1433" i="3"/>
  <c r="AU1433" i="3"/>
  <c r="AE1433" i="3"/>
  <c r="AZ1433" i="3"/>
  <c r="BH1401" i="3"/>
  <c r="AB1401" i="3"/>
  <c r="AR1401" i="3"/>
  <c r="U1478" i="3"/>
  <c r="BA1478" i="3"/>
  <c r="U1466" i="3"/>
  <c r="BL1466" i="3" s="1"/>
  <c r="AK1466" i="3"/>
  <c r="BA1466" i="3"/>
  <c r="BJ1466" i="3" s="1"/>
  <c r="N1480" i="3"/>
  <c r="Y1480" i="3"/>
  <c r="AH1480" i="3"/>
  <c r="AT1480" i="3"/>
  <c r="BE1480" i="3"/>
  <c r="Q1480" i="3"/>
  <c r="Z1480" i="3"/>
  <c r="AL1480" i="3"/>
  <c r="AW1480" i="3"/>
  <c r="BF1480" i="3"/>
  <c r="R1480" i="3"/>
  <c r="AD1480" i="3"/>
  <c r="AO1480" i="3"/>
  <c r="AX1480" i="3"/>
  <c r="V1480" i="3"/>
  <c r="AG1480" i="3"/>
  <c r="AP1480" i="3"/>
  <c r="BB1480" i="3"/>
  <c r="AE1492" i="3"/>
  <c r="AZ1492" i="3"/>
  <c r="BG1449" i="3"/>
  <c r="Q1449" i="3"/>
  <c r="W1449" i="3"/>
  <c r="AG1449" i="3"/>
  <c r="AD1488" i="3"/>
  <c r="R1532" i="3"/>
  <c r="V1486" i="3"/>
  <c r="AT1486" i="3"/>
  <c r="BB1486" i="3"/>
  <c r="N1486" i="3"/>
  <c r="BJ1486" i="3" s="1"/>
  <c r="BJ1606" i="3"/>
  <c r="BL1606" i="3"/>
  <c r="BJ1604" i="3"/>
  <c r="BM1604" i="3"/>
  <c r="BM1636" i="3"/>
  <c r="BL1604" i="3"/>
  <c r="BK1606" i="3"/>
  <c r="BN1606" i="3"/>
  <c r="BM1606" i="3"/>
  <c r="BK1636" i="3"/>
  <c r="BN1636" i="3"/>
  <c r="BL1636" i="3"/>
  <c r="BK1604" i="3"/>
  <c r="BN1604" i="3"/>
  <c r="BJ1413" i="3"/>
  <c r="BL1418" i="3"/>
  <c r="BJ1418" i="3"/>
  <c r="BN1407" i="3"/>
  <c r="BN1423" i="3"/>
  <c r="BK1423" i="3"/>
  <c r="BN1427" i="3"/>
  <c r="BK1427" i="3"/>
  <c r="BJ1427" i="3"/>
  <c r="BM1436" i="3"/>
  <c r="BL1438" i="3"/>
  <c r="BJ1438" i="3"/>
  <c r="BN1448" i="3"/>
  <c r="BK1448" i="3"/>
  <c r="BN1430" i="3"/>
  <c r="BK1430" i="3"/>
  <c r="BJ1430" i="3"/>
  <c r="BJ1450" i="3"/>
  <c r="BJ1452" i="3"/>
  <c r="BJ1454" i="3"/>
  <c r="BN1438" i="3"/>
  <c r="BJ1439" i="3"/>
  <c r="BN1439" i="3"/>
  <c r="BK1439" i="3"/>
  <c r="BJ1441" i="3"/>
  <c r="BJ1443" i="3"/>
  <c r="BJ1446" i="3"/>
  <c r="BJ1448" i="3"/>
  <c r="BM1432" i="3"/>
  <c r="BJ1432" i="3"/>
  <c r="BN1456" i="3"/>
  <c r="BK1456" i="3"/>
  <c r="BJ1457" i="3"/>
  <c r="BM1457" i="3"/>
  <c r="BN1440" i="3"/>
  <c r="BK1440" i="3"/>
  <c r="BN1441" i="3"/>
  <c r="BM1452" i="3"/>
  <c r="BL1424" i="3"/>
  <c r="BN1424" i="3"/>
  <c r="BK1424" i="3"/>
  <c r="BJ1424" i="3"/>
  <c r="BM1442" i="3"/>
  <c r="BJ1442" i="3"/>
  <c r="O1451" i="3"/>
  <c r="S1451" i="3"/>
  <c r="W1451" i="3"/>
  <c r="AA1451" i="3"/>
  <c r="AE1451" i="3"/>
  <c r="AI1451" i="3"/>
  <c r="AM1451" i="3"/>
  <c r="AQ1451" i="3"/>
  <c r="AU1451" i="3"/>
  <c r="AY1451" i="3"/>
  <c r="BC1451" i="3"/>
  <c r="BG1451" i="3"/>
  <c r="P1451" i="3"/>
  <c r="T1451" i="3"/>
  <c r="X1451" i="3"/>
  <c r="AB1451" i="3"/>
  <c r="AF1451" i="3"/>
  <c r="AJ1451" i="3"/>
  <c r="AN1451" i="3"/>
  <c r="AR1451" i="3"/>
  <c r="AV1451" i="3"/>
  <c r="AZ1451" i="3"/>
  <c r="BD1451" i="3"/>
  <c r="BH1451" i="3"/>
  <c r="M1451" i="3"/>
  <c r="Q1451" i="3"/>
  <c r="U1451" i="3"/>
  <c r="Y1451" i="3"/>
  <c r="AC1451" i="3"/>
  <c r="AG1451" i="3"/>
  <c r="AK1451" i="3"/>
  <c r="AO1451" i="3"/>
  <c r="AS1451" i="3"/>
  <c r="AW1451" i="3"/>
  <c r="BA1451" i="3"/>
  <c r="BE1451" i="3"/>
  <c r="BI1451" i="3"/>
  <c r="N1451" i="3"/>
  <c r="AD1451" i="3"/>
  <c r="AT1451" i="3"/>
  <c r="R1451" i="3"/>
  <c r="AH1451" i="3"/>
  <c r="AX1451" i="3"/>
  <c r="V1451" i="3"/>
  <c r="AL1451" i="3"/>
  <c r="BB1451" i="3"/>
  <c r="Z1451" i="3"/>
  <c r="AP1451" i="3"/>
  <c r="BF1451" i="3"/>
  <c r="BM1454" i="3"/>
  <c r="AE1461" i="3"/>
  <c r="BA1461" i="3"/>
  <c r="U1461" i="3"/>
  <c r="AP1461" i="3"/>
  <c r="BN1464" i="3"/>
  <c r="BK1464" i="3"/>
  <c r="BM1444" i="3"/>
  <c r="BJ1444" i="3"/>
  <c r="BJ1453" i="3"/>
  <c r="BK1453" i="3"/>
  <c r="BN1453" i="3"/>
  <c r="BL1453" i="3"/>
  <c r="Z1461" i="3"/>
  <c r="BC1465" i="3"/>
  <c r="BM1467" i="3"/>
  <c r="BJ1473" i="3"/>
  <c r="BL1476" i="3"/>
  <c r="BJ1476" i="3"/>
  <c r="AO1461" i="3"/>
  <c r="S1461" i="3"/>
  <c r="AX1461" i="3"/>
  <c r="AC1461" i="3"/>
  <c r="BG1461" i="3"/>
  <c r="AL1461" i="3"/>
  <c r="Q1461" i="3"/>
  <c r="AV1461" i="3"/>
  <c r="AF1461" i="3"/>
  <c r="P1461" i="3"/>
  <c r="BG1465" i="3"/>
  <c r="BJ1467" i="3"/>
  <c r="AO1463" i="3"/>
  <c r="S1463" i="3"/>
  <c r="AX1463" i="3"/>
  <c r="AC1463" i="3"/>
  <c r="BG1463" i="3"/>
  <c r="AL1463" i="3"/>
  <c r="Q1463" i="3"/>
  <c r="AV1463" i="3"/>
  <c r="AF1463" i="3"/>
  <c r="P1463" i="3"/>
  <c r="BN1469" i="3"/>
  <c r="BK1469" i="3"/>
  <c r="BM1480" i="3"/>
  <c r="BK1481" i="3"/>
  <c r="BN1481" i="3"/>
  <c r="BN1399" i="3"/>
  <c r="BK1399" i="3"/>
  <c r="BL1420" i="3"/>
  <c r="BJ1420" i="3"/>
  <c r="BN1445" i="3"/>
  <c r="BF1465" i="3"/>
  <c r="AO1465" i="3"/>
  <c r="S1465" i="3"/>
  <c r="BA1465" i="3"/>
  <c r="AH1465" i="3"/>
  <c r="M1465" i="3"/>
  <c r="AV1465" i="3"/>
  <c r="AA1465" i="3"/>
  <c r="AN1465" i="3"/>
  <c r="X1465" i="3"/>
  <c r="BN1471" i="3"/>
  <c r="BK1471" i="3"/>
  <c r="BM1474" i="3"/>
  <c r="BM1475" i="3"/>
  <c r="BJ1475" i="3"/>
  <c r="BK1485" i="3"/>
  <c r="BN1485" i="3"/>
  <c r="BL1486" i="3"/>
  <c r="BL1483" i="3"/>
  <c r="BM1483" i="3"/>
  <c r="O1493" i="3"/>
  <c r="S1493" i="3"/>
  <c r="W1493" i="3"/>
  <c r="AA1493" i="3"/>
  <c r="AE1493" i="3"/>
  <c r="AI1493" i="3"/>
  <c r="AM1493" i="3"/>
  <c r="AQ1493" i="3"/>
  <c r="AU1493" i="3"/>
  <c r="AY1493" i="3"/>
  <c r="BC1493" i="3"/>
  <c r="BG1493" i="3"/>
  <c r="Q1493" i="3"/>
  <c r="V1493" i="3"/>
  <c r="AB1493" i="3"/>
  <c r="AG1493" i="3"/>
  <c r="AL1493" i="3"/>
  <c r="AR1493" i="3"/>
  <c r="AW1493" i="3"/>
  <c r="BB1493" i="3"/>
  <c r="BH1493" i="3"/>
  <c r="M1493" i="3"/>
  <c r="R1493" i="3"/>
  <c r="X1493" i="3"/>
  <c r="AC1493" i="3"/>
  <c r="AH1493" i="3"/>
  <c r="AN1493" i="3"/>
  <c r="AS1493" i="3"/>
  <c r="AX1493" i="3"/>
  <c r="BD1493" i="3"/>
  <c r="BI1493" i="3"/>
  <c r="N1493" i="3"/>
  <c r="T1493" i="3"/>
  <c r="Y1493" i="3"/>
  <c r="AD1493" i="3"/>
  <c r="AJ1493" i="3"/>
  <c r="AO1493" i="3"/>
  <c r="AT1493" i="3"/>
  <c r="AZ1493" i="3"/>
  <c r="BE1493" i="3"/>
  <c r="P1493" i="3"/>
  <c r="AK1493" i="3"/>
  <c r="BF1493" i="3"/>
  <c r="U1493" i="3"/>
  <c r="AP1493" i="3"/>
  <c r="Z1493" i="3"/>
  <c r="AV1493" i="3"/>
  <c r="AF1493" i="3"/>
  <c r="BA1493" i="3"/>
  <c r="BN1507" i="3"/>
  <c r="BK1507" i="3"/>
  <c r="O1512" i="3"/>
  <c r="N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M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H1512" i="3"/>
  <c r="AP1512" i="3"/>
  <c r="R1512" i="3"/>
  <c r="AX1512" i="3"/>
  <c r="Z1512" i="3"/>
  <c r="BF1512" i="3"/>
  <c r="O1496" i="3"/>
  <c r="S1496" i="3"/>
  <c r="W1496" i="3"/>
  <c r="AA1496" i="3"/>
  <c r="AE1496" i="3"/>
  <c r="AI1496" i="3"/>
  <c r="AM1496" i="3"/>
  <c r="AQ1496" i="3"/>
  <c r="AU1496" i="3"/>
  <c r="AY1496" i="3"/>
  <c r="BC1496" i="3"/>
  <c r="BG1496" i="3"/>
  <c r="P1496" i="3"/>
  <c r="T1496" i="3"/>
  <c r="X1496" i="3"/>
  <c r="AB1496" i="3"/>
  <c r="AF1496" i="3"/>
  <c r="AJ1496" i="3"/>
  <c r="AN1496" i="3"/>
  <c r="AR1496" i="3"/>
  <c r="AV1496" i="3"/>
  <c r="AZ1496" i="3"/>
  <c r="BD1496" i="3"/>
  <c r="BH1496" i="3"/>
  <c r="M1496" i="3"/>
  <c r="Q1496" i="3"/>
  <c r="U1496" i="3"/>
  <c r="Y1496" i="3"/>
  <c r="AC1496" i="3"/>
  <c r="AG1496" i="3"/>
  <c r="AK1496" i="3"/>
  <c r="AO1496" i="3"/>
  <c r="AS1496" i="3"/>
  <c r="AW1496" i="3"/>
  <c r="BA1496" i="3"/>
  <c r="BE1496" i="3"/>
  <c r="BI1496" i="3"/>
  <c r="N1496" i="3"/>
  <c r="AD1496" i="3"/>
  <c r="AT1496" i="3"/>
  <c r="R1496" i="3"/>
  <c r="AH1496" i="3"/>
  <c r="AX1496" i="3"/>
  <c r="V1496" i="3"/>
  <c r="AL1496" i="3"/>
  <c r="BB1496" i="3"/>
  <c r="Z1496" i="3"/>
  <c r="AP1496" i="3"/>
  <c r="BF1496" i="3"/>
  <c r="BK1494" i="3"/>
  <c r="BN1494" i="3"/>
  <c r="BL1494" i="3"/>
  <c r="M1515" i="3"/>
  <c r="Q1515" i="3"/>
  <c r="U1515" i="3"/>
  <c r="Y1515" i="3"/>
  <c r="AC1515" i="3"/>
  <c r="AG1515" i="3"/>
  <c r="AK1515" i="3"/>
  <c r="AO1515" i="3"/>
  <c r="AS1515" i="3"/>
  <c r="AW1515" i="3"/>
  <c r="BA1515" i="3"/>
  <c r="BE1515" i="3"/>
  <c r="BI1515" i="3"/>
  <c r="O1515" i="3"/>
  <c r="S1515" i="3"/>
  <c r="W1515" i="3"/>
  <c r="AA1515" i="3"/>
  <c r="AE1515" i="3"/>
  <c r="AI1515" i="3"/>
  <c r="AM1515" i="3"/>
  <c r="AQ1515" i="3"/>
  <c r="AU1515" i="3"/>
  <c r="AY1515" i="3"/>
  <c r="BC1515" i="3"/>
  <c r="BG1515" i="3"/>
  <c r="P1515" i="3"/>
  <c r="X1515" i="3"/>
  <c r="AF1515" i="3"/>
  <c r="AN1515" i="3"/>
  <c r="AV1515" i="3"/>
  <c r="BD1515" i="3"/>
  <c r="R1515" i="3"/>
  <c r="Z1515" i="3"/>
  <c r="AH1515" i="3"/>
  <c r="AP1515" i="3"/>
  <c r="AX1515" i="3"/>
  <c r="BF1515" i="3"/>
  <c r="T1515" i="3"/>
  <c r="AB1515" i="3"/>
  <c r="AJ1515" i="3"/>
  <c r="AR1515" i="3"/>
  <c r="AZ1515" i="3"/>
  <c r="BH1515" i="3"/>
  <c r="AL1515" i="3"/>
  <c r="N1515" i="3"/>
  <c r="AT1515" i="3"/>
  <c r="V1515" i="3"/>
  <c r="BB1515" i="3"/>
  <c r="AD1515" i="3"/>
  <c r="M1523" i="3"/>
  <c r="Q1523" i="3"/>
  <c r="U1523" i="3"/>
  <c r="Y1523" i="3"/>
  <c r="AC1523" i="3"/>
  <c r="AG1523" i="3"/>
  <c r="AK1523" i="3"/>
  <c r="AO1523" i="3"/>
  <c r="AS1523" i="3"/>
  <c r="AW1523" i="3"/>
  <c r="BA1523" i="3"/>
  <c r="BE1523" i="3"/>
  <c r="BI1523" i="3"/>
  <c r="O1523" i="3"/>
  <c r="S1523" i="3"/>
  <c r="W1523" i="3"/>
  <c r="AA1523" i="3"/>
  <c r="AE1523" i="3"/>
  <c r="AI1523" i="3"/>
  <c r="AM1523" i="3"/>
  <c r="AQ1523" i="3"/>
  <c r="AU1523" i="3"/>
  <c r="AY1523" i="3"/>
  <c r="BC1523" i="3"/>
  <c r="BG1523" i="3"/>
  <c r="P1523" i="3"/>
  <c r="X1523" i="3"/>
  <c r="AF1523" i="3"/>
  <c r="AN1523" i="3"/>
  <c r="AV1523" i="3"/>
  <c r="BD1523" i="3"/>
  <c r="R1523" i="3"/>
  <c r="Z1523" i="3"/>
  <c r="AH1523" i="3"/>
  <c r="AP1523" i="3"/>
  <c r="AX1523" i="3"/>
  <c r="BF1523" i="3"/>
  <c r="T1523" i="3"/>
  <c r="AB1523" i="3"/>
  <c r="AJ1523" i="3"/>
  <c r="AR1523" i="3"/>
  <c r="AZ1523" i="3"/>
  <c r="BH1523" i="3"/>
  <c r="AL1523" i="3"/>
  <c r="N1523" i="3"/>
  <c r="AT1523" i="3"/>
  <c r="V1523" i="3"/>
  <c r="BB1523" i="3"/>
  <c r="AD1523" i="3"/>
  <c r="M1531" i="3"/>
  <c r="Q1531" i="3"/>
  <c r="U1531" i="3"/>
  <c r="Y1531" i="3"/>
  <c r="AC1531" i="3"/>
  <c r="AG1531" i="3"/>
  <c r="AK1531" i="3"/>
  <c r="AO1531" i="3"/>
  <c r="AS1531" i="3"/>
  <c r="AW1531" i="3"/>
  <c r="BA1531" i="3"/>
  <c r="BE1531" i="3"/>
  <c r="BI1531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P1531" i="3"/>
  <c r="X1531" i="3"/>
  <c r="AF1531" i="3"/>
  <c r="AN1531" i="3"/>
  <c r="AV1531" i="3"/>
  <c r="BD1531" i="3"/>
  <c r="R1531" i="3"/>
  <c r="Z1531" i="3"/>
  <c r="AH1531" i="3"/>
  <c r="AP1531" i="3"/>
  <c r="AX1531" i="3"/>
  <c r="BF1531" i="3"/>
  <c r="T1531" i="3"/>
  <c r="AB1531" i="3"/>
  <c r="AJ1531" i="3"/>
  <c r="AR1531" i="3"/>
  <c r="AZ1531" i="3"/>
  <c r="BH1531" i="3"/>
  <c r="AL1531" i="3"/>
  <c r="N1531" i="3"/>
  <c r="AT1531" i="3"/>
  <c r="V1531" i="3"/>
  <c r="BB1531" i="3"/>
  <c r="AD1531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N1539" i="3"/>
  <c r="T1539" i="3"/>
  <c r="Y1539" i="3"/>
  <c r="AD1539" i="3"/>
  <c r="AJ1539" i="3"/>
  <c r="AO1539" i="3"/>
  <c r="AT1539" i="3"/>
  <c r="AZ1539" i="3"/>
  <c r="BE1539" i="3"/>
  <c r="P1539" i="3"/>
  <c r="U1539" i="3"/>
  <c r="Z1539" i="3"/>
  <c r="AF1539" i="3"/>
  <c r="AK1539" i="3"/>
  <c r="AP1539" i="3"/>
  <c r="AV1539" i="3"/>
  <c r="BA1539" i="3"/>
  <c r="BF1539" i="3"/>
  <c r="Q1539" i="3"/>
  <c r="V1539" i="3"/>
  <c r="AB1539" i="3"/>
  <c r="AG1539" i="3"/>
  <c r="AL1539" i="3"/>
  <c r="AR1539" i="3"/>
  <c r="AW1539" i="3"/>
  <c r="BB1539" i="3"/>
  <c r="BH1539" i="3"/>
  <c r="AC1539" i="3"/>
  <c r="AX1539" i="3"/>
  <c r="M1539" i="3"/>
  <c r="AH1539" i="3"/>
  <c r="BD1539" i="3"/>
  <c r="R1539" i="3"/>
  <c r="AN1539" i="3"/>
  <c r="BI1539" i="3"/>
  <c r="X1539" i="3"/>
  <c r="AS1539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N1547" i="3"/>
  <c r="T1547" i="3"/>
  <c r="Y1547" i="3"/>
  <c r="AD1547" i="3"/>
  <c r="AJ1547" i="3"/>
  <c r="AO1547" i="3"/>
  <c r="AT1547" i="3"/>
  <c r="AZ1547" i="3"/>
  <c r="BE1547" i="3"/>
  <c r="Q1547" i="3"/>
  <c r="V1547" i="3"/>
  <c r="AB1547" i="3"/>
  <c r="AG1547" i="3"/>
  <c r="AL1547" i="3"/>
  <c r="AR1547" i="3"/>
  <c r="AW1547" i="3"/>
  <c r="BB1547" i="3"/>
  <c r="BH1547" i="3"/>
  <c r="P1547" i="3"/>
  <c r="Z1547" i="3"/>
  <c r="AK1547" i="3"/>
  <c r="AV1547" i="3"/>
  <c r="BF1547" i="3"/>
  <c r="R1547" i="3"/>
  <c r="AC1547" i="3"/>
  <c r="AN1547" i="3"/>
  <c r="AX1547" i="3"/>
  <c r="BI1547" i="3"/>
  <c r="U1547" i="3"/>
  <c r="AF1547" i="3"/>
  <c r="AP1547" i="3"/>
  <c r="BA1547" i="3"/>
  <c r="M1547" i="3"/>
  <c r="X1547" i="3"/>
  <c r="AH1547" i="3"/>
  <c r="AS1547" i="3"/>
  <c r="BD1547" i="3"/>
  <c r="BN1495" i="3"/>
  <c r="BK1495" i="3"/>
  <c r="BJ1509" i="3"/>
  <c r="BK1511" i="3"/>
  <c r="BN1511" i="3"/>
  <c r="BJ1516" i="3"/>
  <c r="BM1520" i="3"/>
  <c r="BJ1524" i="3"/>
  <c r="BJ1532" i="3"/>
  <c r="BM1536" i="3"/>
  <c r="BL1546" i="3"/>
  <c r="BL1550" i="3"/>
  <c r="BM1552" i="3"/>
  <c r="BM1554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Q1555" i="3"/>
  <c r="V1555" i="3"/>
  <c r="AB1555" i="3"/>
  <c r="AG1555" i="3"/>
  <c r="AL1555" i="3"/>
  <c r="AR1555" i="3"/>
  <c r="AW1555" i="3"/>
  <c r="BB1555" i="3"/>
  <c r="BH1555" i="3"/>
  <c r="M1555" i="3"/>
  <c r="R1555" i="3"/>
  <c r="X1555" i="3"/>
  <c r="AC1555" i="3"/>
  <c r="AH1555" i="3"/>
  <c r="AN1555" i="3"/>
  <c r="AS1555" i="3"/>
  <c r="AX1555" i="3"/>
  <c r="BD1555" i="3"/>
  <c r="BI1555" i="3"/>
  <c r="N1555" i="3"/>
  <c r="T1555" i="3"/>
  <c r="Y1555" i="3"/>
  <c r="AD1555" i="3"/>
  <c r="AJ1555" i="3"/>
  <c r="AO1555" i="3"/>
  <c r="AT1555" i="3"/>
  <c r="AZ1555" i="3"/>
  <c r="BE1555" i="3"/>
  <c r="P1555" i="3"/>
  <c r="U1555" i="3"/>
  <c r="Z1555" i="3"/>
  <c r="AF1555" i="3"/>
  <c r="AK1555" i="3"/>
  <c r="AP1555" i="3"/>
  <c r="AV1555" i="3"/>
  <c r="BA1555" i="3"/>
  <c r="BF155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Q1563" i="3"/>
  <c r="V1563" i="3"/>
  <c r="AB1563" i="3"/>
  <c r="AG1563" i="3"/>
  <c r="AL1563" i="3"/>
  <c r="AR1563" i="3"/>
  <c r="AW1563" i="3"/>
  <c r="BB1563" i="3"/>
  <c r="BH1563" i="3"/>
  <c r="M1563" i="3"/>
  <c r="R1563" i="3"/>
  <c r="X1563" i="3"/>
  <c r="AC1563" i="3"/>
  <c r="AH1563" i="3"/>
  <c r="AN1563" i="3"/>
  <c r="AS1563" i="3"/>
  <c r="AX1563" i="3"/>
  <c r="BD1563" i="3"/>
  <c r="BI1563" i="3"/>
  <c r="N1563" i="3"/>
  <c r="T1563" i="3"/>
  <c r="Y1563" i="3"/>
  <c r="AD1563" i="3"/>
  <c r="AJ1563" i="3"/>
  <c r="AO1563" i="3"/>
  <c r="AT1563" i="3"/>
  <c r="AZ1563" i="3"/>
  <c r="BE1563" i="3"/>
  <c r="U1563" i="3"/>
  <c r="AP1563" i="3"/>
  <c r="Z1563" i="3"/>
  <c r="AV1563" i="3"/>
  <c r="AF1563" i="3"/>
  <c r="BA1563" i="3"/>
  <c r="P1563" i="3"/>
  <c r="AK1563" i="3"/>
  <c r="BF1563" i="3"/>
  <c r="O1571" i="3"/>
  <c r="S1571" i="3"/>
  <c r="W1571" i="3"/>
  <c r="AA1571" i="3"/>
  <c r="AE1571" i="3"/>
  <c r="AI1571" i="3"/>
  <c r="AM1571" i="3"/>
  <c r="AQ1571" i="3"/>
  <c r="AU1571" i="3"/>
  <c r="AY1571" i="3"/>
  <c r="BC1571" i="3"/>
  <c r="BG1571" i="3"/>
  <c r="Q1571" i="3"/>
  <c r="V1571" i="3"/>
  <c r="AB1571" i="3"/>
  <c r="AG1571" i="3"/>
  <c r="AL1571" i="3"/>
  <c r="AR1571" i="3"/>
  <c r="AW1571" i="3"/>
  <c r="BB1571" i="3"/>
  <c r="BH1571" i="3"/>
  <c r="M1571" i="3"/>
  <c r="R1571" i="3"/>
  <c r="X1571" i="3"/>
  <c r="AC1571" i="3"/>
  <c r="AH1571" i="3"/>
  <c r="AN1571" i="3"/>
  <c r="AS1571" i="3"/>
  <c r="AX1571" i="3"/>
  <c r="BD1571" i="3"/>
  <c r="BI1571" i="3"/>
  <c r="N1571" i="3"/>
  <c r="T1571" i="3"/>
  <c r="Y1571" i="3"/>
  <c r="AD1571" i="3"/>
  <c r="AJ1571" i="3"/>
  <c r="AO1571" i="3"/>
  <c r="AT1571" i="3"/>
  <c r="AZ1571" i="3"/>
  <c r="BE1571" i="3"/>
  <c r="U1571" i="3"/>
  <c r="AP1571" i="3"/>
  <c r="BA1571" i="3"/>
  <c r="Z1571" i="3"/>
  <c r="AV1571" i="3"/>
  <c r="AF1571" i="3"/>
  <c r="P1571" i="3"/>
  <c r="AK1571" i="3"/>
  <c r="BF1571" i="3"/>
  <c r="AN1514" i="3"/>
  <c r="BB1514" i="3"/>
  <c r="V1514" i="3"/>
  <c r="AR1514" i="3"/>
  <c r="BI1514" i="3"/>
  <c r="AS1514" i="3"/>
  <c r="AC1514" i="3"/>
  <c r="M1514" i="3"/>
  <c r="AU1514" i="3"/>
  <c r="AE1514" i="3"/>
  <c r="O1514" i="3"/>
  <c r="AF1518" i="3"/>
  <c r="AT1518" i="3"/>
  <c r="N1518" i="3"/>
  <c r="AJ1518" i="3"/>
  <c r="BE1518" i="3"/>
  <c r="AO1518" i="3"/>
  <c r="Y1518" i="3"/>
  <c r="BG1518" i="3"/>
  <c r="AQ1518" i="3"/>
  <c r="AA1518" i="3"/>
  <c r="BD1522" i="3"/>
  <c r="X1522" i="3"/>
  <c r="AL1522" i="3"/>
  <c r="BH1522" i="3"/>
  <c r="AB1522" i="3"/>
  <c r="BA1522" i="3"/>
  <c r="AK1522" i="3"/>
  <c r="U1522" i="3"/>
  <c r="BC1522" i="3"/>
  <c r="AM1522" i="3"/>
  <c r="W1522" i="3"/>
  <c r="AV1526" i="3"/>
  <c r="P1526" i="3"/>
  <c r="AD1526" i="3"/>
  <c r="AZ1526" i="3"/>
  <c r="T1526" i="3"/>
  <c r="AW1526" i="3"/>
  <c r="AG1526" i="3"/>
  <c r="Q1526" i="3"/>
  <c r="AY1526" i="3"/>
  <c r="AI1526" i="3"/>
  <c r="S1526" i="3"/>
  <c r="AN1530" i="3"/>
  <c r="BB1530" i="3"/>
  <c r="V1530" i="3"/>
  <c r="AR1530" i="3"/>
  <c r="BI1530" i="3"/>
  <c r="AS1530" i="3"/>
  <c r="AC1530" i="3"/>
  <c r="M1530" i="3"/>
  <c r="AU1530" i="3"/>
  <c r="AE1530" i="3"/>
  <c r="O1530" i="3"/>
  <c r="AF1534" i="3"/>
  <c r="AT1534" i="3"/>
  <c r="N1534" i="3"/>
  <c r="AJ1534" i="3"/>
  <c r="BE1534" i="3"/>
  <c r="AO1534" i="3"/>
  <c r="Y1534" i="3"/>
  <c r="BG1534" i="3"/>
  <c r="AQ1534" i="3"/>
  <c r="AA1534" i="3"/>
  <c r="BD1538" i="3"/>
  <c r="X1538" i="3"/>
  <c r="AL1538" i="3"/>
  <c r="BH1538" i="3"/>
  <c r="AB1538" i="3"/>
  <c r="BA1538" i="3"/>
  <c r="AK1538" i="3"/>
  <c r="U1538" i="3"/>
  <c r="BC1538" i="3"/>
  <c r="AM1538" i="3"/>
  <c r="W1538" i="3"/>
  <c r="BN1546" i="3"/>
  <c r="BK1546" i="3"/>
  <c r="O1584" i="3"/>
  <c r="S1584" i="3"/>
  <c r="W1584" i="3"/>
  <c r="AA1584" i="3"/>
  <c r="AE1584" i="3"/>
  <c r="AI1584" i="3"/>
  <c r="AM1584" i="3"/>
  <c r="AQ1584" i="3"/>
  <c r="AU1584" i="3"/>
  <c r="AY1584" i="3"/>
  <c r="BC1584" i="3"/>
  <c r="BG1584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P1584" i="3"/>
  <c r="X1584" i="3"/>
  <c r="AF1584" i="3"/>
  <c r="AN1584" i="3"/>
  <c r="AV1584" i="3"/>
  <c r="BD1584" i="3"/>
  <c r="R1584" i="3"/>
  <c r="AH1584" i="3"/>
  <c r="AX1584" i="3"/>
  <c r="T1584" i="3"/>
  <c r="AB1584" i="3"/>
  <c r="AJ1584" i="3"/>
  <c r="BH1584" i="3"/>
  <c r="Z1584" i="3"/>
  <c r="AP1584" i="3"/>
  <c r="BF1584" i="3"/>
  <c r="AZ1584" i="3"/>
  <c r="AR1584" i="3"/>
  <c r="N1584" i="3"/>
  <c r="V1584" i="3"/>
  <c r="AD1584" i="3"/>
  <c r="AL1584" i="3"/>
  <c r="AT1584" i="3"/>
  <c r="BB1584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P1592" i="3"/>
  <c r="X1592" i="3"/>
  <c r="AF1592" i="3"/>
  <c r="AN1592" i="3"/>
  <c r="AV1592" i="3"/>
  <c r="BD1592" i="3"/>
  <c r="T1592" i="3"/>
  <c r="AB1592" i="3"/>
  <c r="AJ1592" i="3"/>
  <c r="BH1592" i="3"/>
  <c r="R1592" i="3"/>
  <c r="Z1592" i="3"/>
  <c r="AH1592" i="3"/>
  <c r="AP1592" i="3"/>
  <c r="AX1592" i="3"/>
  <c r="BF1592" i="3"/>
  <c r="AZ1592" i="3"/>
  <c r="AR1592" i="3"/>
  <c r="N1592" i="3"/>
  <c r="BJ1592" i="3" s="1"/>
  <c r="V1592" i="3"/>
  <c r="AD1592" i="3"/>
  <c r="AL1592" i="3"/>
  <c r="AT1592" i="3"/>
  <c r="BB1592" i="3"/>
  <c r="BM1566" i="3"/>
  <c r="BN1566" i="3"/>
  <c r="BK1566" i="3"/>
  <c r="V1578" i="3"/>
  <c r="AL1578" i="3"/>
  <c r="BB1578" i="3"/>
  <c r="BJ1583" i="3"/>
  <c r="BJ1568" i="3"/>
  <c r="BM1572" i="3"/>
  <c r="BN1572" i="3"/>
  <c r="BK1572" i="3"/>
  <c r="BK1574" i="3"/>
  <c r="BN1574" i="3"/>
  <c r="BA1578" i="3"/>
  <c r="AK1578" i="3"/>
  <c r="U1578" i="3"/>
  <c r="BD1578" i="3"/>
  <c r="AN1578" i="3"/>
  <c r="X1578" i="3"/>
  <c r="BC1578" i="3"/>
  <c r="AM1578" i="3"/>
  <c r="W1578" i="3"/>
  <c r="AL1580" i="3"/>
  <c r="BL1544" i="3"/>
  <c r="BJ1560" i="3"/>
  <c r="BJ1564" i="3"/>
  <c r="BL1574" i="3"/>
  <c r="BM1577" i="3"/>
  <c r="BN1579" i="3"/>
  <c r="BK1579" i="3"/>
  <c r="BK1581" i="3"/>
  <c r="BN1581" i="3"/>
  <c r="BL1583" i="3"/>
  <c r="BM1585" i="3"/>
  <c r="BK1589" i="3"/>
  <c r="BN1589" i="3"/>
  <c r="BM1593" i="3"/>
  <c r="BL1404" i="3"/>
  <c r="BN1401" i="3"/>
  <c r="BK1401" i="3"/>
  <c r="BK1402" i="3"/>
  <c r="BN1402" i="3"/>
  <c r="BJ1408" i="3"/>
  <c r="BN1411" i="3"/>
  <c r="BK1411" i="3"/>
  <c r="BK1408" i="3"/>
  <c r="BN1408" i="3"/>
  <c r="BM1410" i="3"/>
  <c r="BM1415" i="3"/>
  <c r="BM1419" i="3"/>
  <c r="BJ1404" i="3"/>
  <c r="BK1415" i="3"/>
  <c r="BM1418" i="3"/>
  <c r="BN1418" i="3"/>
  <c r="BK1418" i="3"/>
  <c r="BL1416" i="3"/>
  <c r="BJ1416" i="3"/>
  <c r="BN1422" i="3"/>
  <c r="BK1422" i="3"/>
  <c r="BJ1422" i="3"/>
  <c r="BM1421" i="3"/>
  <c r="BM1423" i="3"/>
  <c r="BL1427" i="3"/>
  <c r="BN1431" i="3"/>
  <c r="BK1431" i="3"/>
  <c r="BJ1431" i="3"/>
  <c r="BL1436" i="3"/>
  <c r="BJ1436" i="3"/>
  <c r="BM1439" i="3"/>
  <c r="BM1445" i="3"/>
  <c r="BN1446" i="3"/>
  <c r="BK1446" i="3"/>
  <c r="BM1448" i="3"/>
  <c r="BM1426" i="3"/>
  <c r="BJ1433" i="3"/>
  <c r="BL1447" i="3"/>
  <c r="BN1429" i="3"/>
  <c r="BK1429" i="3"/>
  <c r="BJ1429" i="3"/>
  <c r="BN1436" i="3"/>
  <c r="BJ1437" i="3"/>
  <c r="BL1432" i="3"/>
  <c r="BN1432" i="3"/>
  <c r="BK1432" i="3"/>
  <c r="BM1450" i="3"/>
  <c r="BL1457" i="3"/>
  <c r="BJ1458" i="3"/>
  <c r="BL1440" i="3"/>
  <c r="BL1452" i="3"/>
  <c r="BL1454" i="3"/>
  <c r="BL1458" i="3"/>
  <c r="BN1462" i="3"/>
  <c r="BK1462" i="3"/>
  <c r="BM1464" i="3"/>
  <c r="BK1450" i="3"/>
  <c r="AU1461" i="3"/>
  <c r="BN1473" i="3"/>
  <c r="BK1473" i="3"/>
  <c r="BL1477" i="3"/>
  <c r="BL1428" i="3"/>
  <c r="BN1428" i="3"/>
  <c r="BK1428" i="3"/>
  <c r="BJ1428" i="3"/>
  <c r="BE1461" i="3"/>
  <c r="AI1461" i="3"/>
  <c r="N1461" i="3"/>
  <c r="AS1461" i="3"/>
  <c r="W1461" i="3"/>
  <c r="BB1461" i="3"/>
  <c r="AG1461" i="3"/>
  <c r="BH1461" i="3"/>
  <c r="AR1461" i="3"/>
  <c r="AB1461" i="3"/>
  <c r="BN1466" i="3"/>
  <c r="BK1466" i="3"/>
  <c r="BN1467" i="3"/>
  <c r="BK1467" i="3"/>
  <c r="AK1461" i="3"/>
  <c r="BE1463" i="3"/>
  <c r="AI1463" i="3"/>
  <c r="N1463" i="3"/>
  <c r="AS1463" i="3"/>
  <c r="W1463" i="3"/>
  <c r="BB1463" i="3"/>
  <c r="AG1463" i="3"/>
  <c r="BH1463" i="3"/>
  <c r="AR1463" i="3"/>
  <c r="AB1463" i="3"/>
  <c r="BM1471" i="3"/>
  <c r="BN1476" i="3"/>
  <c r="BJ1477" i="3"/>
  <c r="BL1480" i="3"/>
  <c r="BN1420" i="3"/>
  <c r="BK1420" i="3"/>
  <c r="BB1465" i="3"/>
  <c r="AI1465" i="3"/>
  <c r="N1465" i="3"/>
  <c r="AW1465" i="3"/>
  <c r="AC1465" i="3"/>
  <c r="BH1465" i="3"/>
  <c r="AQ1465" i="3"/>
  <c r="V1465" i="3"/>
  <c r="AJ1465" i="3"/>
  <c r="BL1474" i="3"/>
  <c r="BJ1474" i="3"/>
  <c r="BJ1479" i="3"/>
  <c r="BN1475" i="3"/>
  <c r="BK1475" i="3"/>
  <c r="O1461" i="3"/>
  <c r="BN1470" i="3"/>
  <c r="BK1470" i="3"/>
  <c r="BN1478" i="3"/>
  <c r="BK1478" i="3"/>
  <c r="BK1486" i="3"/>
  <c r="BN1486" i="3"/>
  <c r="BM1490" i="3"/>
  <c r="BJ1483" i="3"/>
  <c r="O1489" i="3"/>
  <c r="S1489" i="3"/>
  <c r="W1489" i="3"/>
  <c r="AA1489" i="3"/>
  <c r="AE1489" i="3"/>
  <c r="AI1489" i="3"/>
  <c r="AM1489" i="3"/>
  <c r="AQ1489" i="3"/>
  <c r="AU1489" i="3"/>
  <c r="AY1489" i="3"/>
  <c r="BC1489" i="3"/>
  <c r="BG1489" i="3"/>
  <c r="M1489" i="3"/>
  <c r="Q1489" i="3"/>
  <c r="U1489" i="3"/>
  <c r="Y1489" i="3"/>
  <c r="AC1489" i="3"/>
  <c r="AG1489" i="3"/>
  <c r="AK1489" i="3"/>
  <c r="AO1489" i="3"/>
  <c r="AS1489" i="3"/>
  <c r="AW1489" i="3"/>
  <c r="BA1489" i="3"/>
  <c r="BE1489" i="3"/>
  <c r="BI1489" i="3"/>
  <c r="T1489" i="3"/>
  <c r="AB1489" i="3"/>
  <c r="AJ1489" i="3"/>
  <c r="AR1489" i="3"/>
  <c r="AZ1489" i="3"/>
  <c r="BH1489" i="3"/>
  <c r="N1489" i="3"/>
  <c r="V1489" i="3"/>
  <c r="AD1489" i="3"/>
  <c r="AL1489" i="3"/>
  <c r="AT1489" i="3"/>
  <c r="BB1489" i="3"/>
  <c r="P1489" i="3"/>
  <c r="X1489" i="3"/>
  <c r="AF1489" i="3"/>
  <c r="AN1489" i="3"/>
  <c r="AV1489" i="3"/>
  <c r="BD1489" i="3"/>
  <c r="AH1489" i="3"/>
  <c r="AP1489" i="3"/>
  <c r="R1489" i="3"/>
  <c r="AX1489" i="3"/>
  <c r="BF1489" i="3"/>
  <c r="Z1489" i="3"/>
  <c r="O1498" i="3"/>
  <c r="S1498" i="3"/>
  <c r="W1498" i="3"/>
  <c r="AA1498" i="3"/>
  <c r="AE1498" i="3"/>
  <c r="AI1498" i="3"/>
  <c r="AM1498" i="3"/>
  <c r="AQ1498" i="3"/>
  <c r="AU1498" i="3"/>
  <c r="AY1498" i="3"/>
  <c r="BC1498" i="3"/>
  <c r="BG1498" i="3"/>
  <c r="P1498" i="3"/>
  <c r="T1498" i="3"/>
  <c r="X1498" i="3"/>
  <c r="AB1498" i="3"/>
  <c r="AF1498" i="3"/>
  <c r="AJ1498" i="3"/>
  <c r="AN1498" i="3"/>
  <c r="AR1498" i="3"/>
  <c r="AV1498" i="3"/>
  <c r="AZ1498" i="3"/>
  <c r="BD1498" i="3"/>
  <c r="BH1498" i="3"/>
  <c r="M1498" i="3"/>
  <c r="Q1498" i="3"/>
  <c r="U1498" i="3"/>
  <c r="Y1498" i="3"/>
  <c r="AC1498" i="3"/>
  <c r="AG1498" i="3"/>
  <c r="AK1498" i="3"/>
  <c r="AO1498" i="3"/>
  <c r="AS1498" i="3"/>
  <c r="AW1498" i="3"/>
  <c r="BA1498" i="3"/>
  <c r="BE1498" i="3"/>
  <c r="BI1498" i="3"/>
  <c r="N1498" i="3"/>
  <c r="AD1498" i="3"/>
  <c r="AT1498" i="3"/>
  <c r="R1498" i="3"/>
  <c r="AH1498" i="3"/>
  <c r="AX1498" i="3"/>
  <c r="V1498" i="3"/>
  <c r="AL1498" i="3"/>
  <c r="BB1498" i="3"/>
  <c r="BF1498" i="3"/>
  <c r="Z1498" i="3"/>
  <c r="AP1498" i="3"/>
  <c r="BN1501" i="3"/>
  <c r="BK1501" i="3"/>
  <c r="M1517" i="3"/>
  <c r="Q1517" i="3"/>
  <c r="U1517" i="3"/>
  <c r="Y1517" i="3"/>
  <c r="AC1517" i="3"/>
  <c r="AG1517" i="3"/>
  <c r="AK1517" i="3"/>
  <c r="AO1517" i="3"/>
  <c r="AS1517" i="3"/>
  <c r="AW1517" i="3"/>
  <c r="BA1517" i="3"/>
  <c r="BE1517" i="3"/>
  <c r="BI1517" i="3"/>
  <c r="O1517" i="3"/>
  <c r="S1517" i="3"/>
  <c r="W1517" i="3"/>
  <c r="AA1517" i="3"/>
  <c r="AE1517" i="3"/>
  <c r="AI1517" i="3"/>
  <c r="AM1517" i="3"/>
  <c r="AQ1517" i="3"/>
  <c r="AU1517" i="3"/>
  <c r="AY1517" i="3"/>
  <c r="BC1517" i="3"/>
  <c r="BG1517" i="3"/>
  <c r="P1517" i="3"/>
  <c r="X1517" i="3"/>
  <c r="AF1517" i="3"/>
  <c r="AN1517" i="3"/>
  <c r="AV1517" i="3"/>
  <c r="BD1517" i="3"/>
  <c r="R1517" i="3"/>
  <c r="Z1517" i="3"/>
  <c r="AH1517" i="3"/>
  <c r="AP1517" i="3"/>
  <c r="AX1517" i="3"/>
  <c r="BF1517" i="3"/>
  <c r="T1517" i="3"/>
  <c r="AB1517" i="3"/>
  <c r="AJ1517" i="3"/>
  <c r="AR1517" i="3"/>
  <c r="AZ1517" i="3"/>
  <c r="BH1517" i="3"/>
  <c r="V1517" i="3"/>
  <c r="BB1517" i="3"/>
  <c r="AD1517" i="3"/>
  <c r="AL1517" i="3"/>
  <c r="N1517" i="3"/>
  <c r="AT1517" i="3"/>
  <c r="M1525" i="3"/>
  <c r="Q1525" i="3"/>
  <c r="U1525" i="3"/>
  <c r="Y1525" i="3"/>
  <c r="AC1525" i="3"/>
  <c r="AG1525" i="3"/>
  <c r="AK1525" i="3"/>
  <c r="AO1525" i="3"/>
  <c r="AS1525" i="3"/>
  <c r="AW1525" i="3"/>
  <c r="BA1525" i="3"/>
  <c r="BE1525" i="3"/>
  <c r="BI1525" i="3"/>
  <c r="O1525" i="3"/>
  <c r="S1525" i="3"/>
  <c r="W1525" i="3"/>
  <c r="AA1525" i="3"/>
  <c r="AE1525" i="3"/>
  <c r="AI1525" i="3"/>
  <c r="AM1525" i="3"/>
  <c r="AQ1525" i="3"/>
  <c r="AU1525" i="3"/>
  <c r="AY1525" i="3"/>
  <c r="BC1525" i="3"/>
  <c r="BG1525" i="3"/>
  <c r="P1525" i="3"/>
  <c r="X1525" i="3"/>
  <c r="AF1525" i="3"/>
  <c r="AN1525" i="3"/>
  <c r="AV1525" i="3"/>
  <c r="BD1525" i="3"/>
  <c r="R1525" i="3"/>
  <c r="Z1525" i="3"/>
  <c r="AH1525" i="3"/>
  <c r="AP1525" i="3"/>
  <c r="AX1525" i="3"/>
  <c r="BF1525" i="3"/>
  <c r="T1525" i="3"/>
  <c r="AB1525" i="3"/>
  <c r="AJ1525" i="3"/>
  <c r="AR1525" i="3"/>
  <c r="AZ1525" i="3"/>
  <c r="BH1525" i="3"/>
  <c r="V1525" i="3"/>
  <c r="BB1525" i="3"/>
  <c r="AD1525" i="3"/>
  <c r="AL1525" i="3"/>
  <c r="N1525" i="3"/>
  <c r="AT1525" i="3"/>
  <c r="M1533" i="3"/>
  <c r="Q1533" i="3"/>
  <c r="U1533" i="3"/>
  <c r="Y1533" i="3"/>
  <c r="AC1533" i="3"/>
  <c r="AG1533" i="3"/>
  <c r="AK1533" i="3"/>
  <c r="AO1533" i="3"/>
  <c r="AS1533" i="3"/>
  <c r="AW1533" i="3"/>
  <c r="BA1533" i="3"/>
  <c r="BE1533" i="3"/>
  <c r="BI1533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P1533" i="3"/>
  <c r="X1533" i="3"/>
  <c r="AF1533" i="3"/>
  <c r="AN1533" i="3"/>
  <c r="AV1533" i="3"/>
  <c r="BD1533" i="3"/>
  <c r="R1533" i="3"/>
  <c r="Z1533" i="3"/>
  <c r="AH1533" i="3"/>
  <c r="AP1533" i="3"/>
  <c r="AX1533" i="3"/>
  <c r="BF1533" i="3"/>
  <c r="T1533" i="3"/>
  <c r="AB1533" i="3"/>
  <c r="AJ1533" i="3"/>
  <c r="AR1533" i="3"/>
  <c r="AZ1533" i="3"/>
  <c r="BH1533" i="3"/>
  <c r="V1533" i="3"/>
  <c r="BB1533" i="3"/>
  <c r="AD1533" i="3"/>
  <c r="AL1533" i="3"/>
  <c r="N1533" i="3"/>
  <c r="AT1533" i="3"/>
  <c r="O1541" i="3"/>
  <c r="S1541" i="3"/>
  <c r="W1541" i="3"/>
  <c r="AA1541" i="3"/>
  <c r="AE1541" i="3"/>
  <c r="AI1541" i="3"/>
  <c r="AM1541" i="3"/>
  <c r="AQ1541" i="3"/>
  <c r="AU1541" i="3"/>
  <c r="AY1541" i="3"/>
  <c r="BC1541" i="3"/>
  <c r="BG1541" i="3"/>
  <c r="N1541" i="3"/>
  <c r="T1541" i="3"/>
  <c r="Y1541" i="3"/>
  <c r="AD1541" i="3"/>
  <c r="AJ1541" i="3"/>
  <c r="AO1541" i="3"/>
  <c r="AT1541" i="3"/>
  <c r="AZ1541" i="3"/>
  <c r="BE1541" i="3"/>
  <c r="Q1541" i="3"/>
  <c r="V1541" i="3"/>
  <c r="AB1541" i="3"/>
  <c r="AG1541" i="3"/>
  <c r="AL1541" i="3"/>
  <c r="AR1541" i="3"/>
  <c r="AW1541" i="3"/>
  <c r="BB1541" i="3"/>
  <c r="BH1541" i="3"/>
  <c r="U1541" i="3"/>
  <c r="AF1541" i="3"/>
  <c r="AP1541" i="3"/>
  <c r="BA1541" i="3"/>
  <c r="M1541" i="3"/>
  <c r="X1541" i="3"/>
  <c r="AH1541" i="3"/>
  <c r="AS1541" i="3"/>
  <c r="BD1541" i="3"/>
  <c r="P1541" i="3"/>
  <c r="Z1541" i="3"/>
  <c r="AK1541" i="3"/>
  <c r="AV1541" i="3"/>
  <c r="BF1541" i="3"/>
  <c r="R1541" i="3"/>
  <c r="AC1541" i="3"/>
  <c r="AN1541" i="3"/>
  <c r="AX1541" i="3"/>
  <c r="BI1541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N1549" i="3"/>
  <c r="T1549" i="3"/>
  <c r="Y1549" i="3"/>
  <c r="AD1549" i="3"/>
  <c r="AJ1549" i="3"/>
  <c r="AO1549" i="3"/>
  <c r="AT1549" i="3"/>
  <c r="AZ1549" i="3"/>
  <c r="BE1549" i="3"/>
  <c r="Q1549" i="3"/>
  <c r="V1549" i="3"/>
  <c r="AB1549" i="3"/>
  <c r="AG1549" i="3"/>
  <c r="AL1549" i="3"/>
  <c r="AR1549" i="3"/>
  <c r="AW1549" i="3"/>
  <c r="BB1549" i="3"/>
  <c r="BH1549" i="3"/>
  <c r="U1549" i="3"/>
  <c r="AF1549" i="3"/>
  <c r="AP1549" i="3"/>
  <c r="BA1549" i="3"/>
  <c r="M1549" i="3"/>
  <c r="X1549" i="3"/>
  <c r="AH1549" i="3"/>
  <c r="AS1549" i="3"/>
  <c r="BD1549" i="3"/>
  <c r="P1549" i="3"/>
  <c r="Z1549" i="3"/>
  <c r="AK1549" i="3"/>
  <c r="AV1549" i="3"/>
  <c r="BF1549" i="3"/>
  <c r="R1549" i="3"/>
  <c r="AC1549" i="3"/>
  <c r="AN1549" i="3"/>
  <c r="AX1549" i="3"/>
  <c r="BI1549" i="3"/>
  <c r="BK1509" i="3"/>
  <c r="BN1509" i="3"/>
  <c r="Z1518" i="3"/>
  <c r="BK1520" i="3"/>
  <c r="BN1520" i="3"/>
  <c r="BL1520" i="3"/>
  <c r="Z1526" i="3"/>
  <c r="BK1528" i="3"/>
  <c r="BN1528" i="3"/>
  <c r="Z1534" i="3"/>
  <c r="BK1536" i="3"/>
  <c r="BN1536" i="3"/>
  <c r="BL1536" i="3"/>
  <c r="BM1544" i="3"/>
  <c r="BM1548" i="3"/>
  <c r="BJ1552" i="3"/>
  <c r="BK1552" i="3"/>
  <c r="BN1552" i="3"/>
  <c r="BL1554" i="3"/>
  <c r="AH1514" i="3"/>
  <c r="AH1522" i="3"/>
  <c r="AH1530" i="3"/>
  <c r="AH1538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Q1557" i="3"/>
  <c r="V1557" i="3"/>
  <c r="AB1557" i="3"/>
  <c r="AG1557" i="3"/>
  <c r="AL1557" i="3"/>
  <c r="AR1557" i="3"/>
  <c r="AW1557" i="3"/>
  <c r="BB1557" i="3"/>
  <c r="BH1557" i="3"/>
  <c r="M1557" i="3"/>
  <c r="R1557" i="3"/>
  <c r="X1557" i="3"/>
  <c r="AC1557" i="3"/>
  <c r="AH1557" i="3"/>
  <c r="AN1557" i="3"/>
  <c r="AS1557" i="3"/>
  <c r="AX1557" i="3"/>
  <c r="BD1557" i="3"/>
  <c r="BI1557" i="3"/>
  <c r="N1557" i="3"/>
  <c r="T1557" i="3"/>
  <c r="Y1557" i="3"/>
  <c r="AD1557" i="3"/>
  <c r="AJ1557" i="3"/>
  <c r="AO1557" i="3"/>
  <c r="AT1557" i="3"/>
  <c r="AZ1557" i="3"/>
  <c r="BE1557" i="3"/>
  <c r="P1557" i="3"/>
  <c r="U1557" i="3"/>
  <c r="Z1557" i="3"/>
  <c r="AF1557" i="3"/>
  <c r="AK1557" i="3"/>
  <c r="AP1557" i="3"/>
  <c r="AV1557" i="3"/>
  <c r="BA1557" i="3"/>
  <c r="BF1557" i="3"/>
  <c r="O1565" i="3"/>
  <c r="S1565" i="3"/>
  <c r="W1565" i="3"/>
  <c r="AA1565" i="3"/>
  <c r="AE1565" i="3"/>
  <c r="AI1565" i="3"/>
  <c r="AM1565" i="3"/>
  <c r="AQ1565" i="3"/>
  <c r="AU1565" i="3"/>
  <c r="AY1565" i="3"/>
  <c r="BC1565" i="3"/>
  <c r="BG1565" i="3"/>
  <c r="Q1565" i="3"/>
  <c r="V1565" i="3"/>
  <c r="AB1565" i="3"/>
  <c r="AG1565" i="3"/>
  <c r="AL1565" i="3"/>
  <c r="AR1565" i="3"/>
  <c r="AW1565" i="3"/>
  <c r="BB1565" i="3"/>
  <c r="BH1565" i="3"/>
  <c r="M1565" i="3"/>
  <c r="R1565" i="3"/>
  <c r="X1565" i="3"/>
  <c r="AC1565" i="3"/>
  <c r="AH1565" i="3"/>
  <c r="AN1565" i="3"/>
  <c r="AS1565" i="3"/>
  <c r="AX1565" i="3"/>
  <c r="BD1565" i="3"/>
  <c r="BI1565" i="3"/>
  <c r="N1565" i="3"/>
  <c r="T1565" i="3"/>
  <c r="Y1565" i="3"/>
  <c r="AD1565" i="3"/>
  <c r="AJ1565" i="3"/>
  <c r="AO1565" i="3"/>
  <c r="AT1565" i="3"/>
  <c r="AZ1565" i="3"/>
  <c r="BE1565" i="3"/>
  <c r="U1565" i="3"/>
  <c r="AP1565" i="3"/>
  <c r="BA1565" i="3"/>
  <c r="Z1565" i="3"/>
  <c r="AV1565" i="3"/>
  <c r="AF1565" i="3"/>
  <c r="P1565" i="3"/>
  <c r="AK1565" i="3"/>
  <c r="BF1565" i="3"/>
  <c r="O1573" i="3"/>
  <c r="S1573" i="3"/>
  <c r="W1573" i="3"/>
  <c r="AA1573" i="3"/>
  <c r="AE1573" i="3"/>
  <c r="AI1573" i="3"/>
  <c r="AM1573" i="3"/>
  <c r="AQ1573" i="3"/>
  <c r="AU1573" i="3"/>
  <c r="AY1573" i="3"/>
  <c r="BC1573" i="3"/>
  <c r="BG1573" i="3"/>
  <c r="Q1573" i="3"/>
  <c r="V1573" i="3"/>
  <c r="AB1573" i="3"/>
  <c r="AG1573" i="3"/>
  <c r="AL1573" i="3"/>
  <c r="AR1573" i="3"/>
  <c r="AW1573" i="3"/>
  <c r="BB1573" i="3"/>
  <c r="BH1573" i="3"/>
  <c r="M1573" i="3"/>
  <c r="R1573" i="3"/>
  <c r="X1573" i="3"/>
  <c r="AC1573" i="3"/>
  <c r="AH1573" i="3"/>
  <c r="AN1573" i="3"/>
  <c r="AS1573" i="3"/>
  <c r="AX1573" i="3"/>
  <c r="BD1573" i="3"/>
  <c r="BI1573" i="3"/>
  <c r="N1573" i="3"/>
  <c r="T1573" i="3"/>
  <c r="Y1573" i="3"/>
  <c r="AD1573" i="3"/>
  <c r="AJ1573" i="3"/>
  <c r="AO1573" i="3"/>
  <c r="AT1573" i="3"/>
  <c r="AZ1573" i="3"/>
  <c r="BE1573" i="3"/>
  <c r="U1573" i="3"/>
  <c r="AP1573" i="3"/>
  <c r="BA1573" i="3"/>
  <c r="Z1573" i="3"/>
  <c r="AV1573" i="3"/>
  <c r="AF1573" i="3"/>
  <c r="P1573" i="3"/>
  <c r="AK1573" i="3"/>
  <c r="BF1573" i="3"/>
  <c r="BM1504" i="3"/>
  <c r="AF1514" i="3"/>
  <c r="AT1514" i="3"/>
  <c r="N1514" i="3"/>
  <c r="AJ1514" i="3"/>
  <c r="BE1514" i="3"/>
  <c r="AO1514" i="3"/>
  <c r="Y1514" i="3"/>
  <c r="BG1514" i="3"/>
  <c r="AQ1514" i="3"/>
  <c r="AA1514" i="3"/>
  <c r="BD1518" i="3"/>
  <c r="X1518" i="3"/>
  <c r="AL1518" i="3"/>
  <c r="BH1518" i="3"/>
  <c r="AB1518" i="3"/>
  <c r="BA1518" i="3"/>
  <c r="AK1518" i="3"/>
  <c r="U1518" i="3"/>
  <c r="BC1518" i="3"/>
  <c r="AM1518" i="3"/>
  <c r="W1518" i="3"/>
  <c r="AV1522" i="3"/>
  <c r="P1522" i="3"/>
  <c r="AD1522" i="3"/>
  <c r="AZ1522" i="3"/>
  <c r="T1522" i="3"/>
  <c r="AW1522" i="3"/>
  <c r="AG1522" i="3"/>
  <c r="Q1522" i="3"/>
  <c r="AY1522" i="3"/>
  <c r="AI1522" i="3"/>
  <c r="S1522" i="3"/>
  <c r="AN1526" i="3"/>
  <c r="BB1526" i="3"/>
  <c r="V1526" i="3"/>
  <c r="AR1526" i="3"/>
  <c r="BI1526" i="3"/>
  <c r="AS1526" i="3"/>
  <c r="AC1526" i="3"/>
  <c r="M1526" i="3"/>
  <c r="AU1526" i="3"/>
  <c r="AE1526" i="3"/>
  <c r="O1526" i="3"/>
  <c r="AF1530" i="3"/>
  <c r="AT1530" i="3"/>
  <c r="N1530" i="3"/>
  <c r="AJ1530" i="3"/>
  <c r="BE1530" i="3"/>
  <c r="AO1530" i="3"/>
  <c r="Y1530" i="3"/>
  <c r="BG1530" i="3"/>
  <c r="AQ1530" i="3"/>
  <c r="AA1530" i="3"/>
  <c r="BD1534" i="3"/>
  <c r="X1534" i="3"/>
  <c r="AL1534" i="3"/>
  <c r="BH1534" i="3"/>
  <c r="AB1534" i="3"/>
  <c r="BA1534" i="3"/>
  <c r="AK1534" i="3"/>
  <c r="U1534" i="3"/>
  <c r="BC1534" i="3"/>
  <c r="AM1534" i="3"/>
  <c r="W1534" i="3"/>
  <c r="AV1538" i="3"/>
  <c r="P1538" i="3"/>
  <c r="AD1538" i="3"/>
  <c r="AZ1538" i="3"/>
  <c r="T1538" i="3"/>
  <c r="AW1538" i="3"/>
  <c r="AG1538" i="3"/>
  <c r="Q1538" i="3"/>
  <c r="AY1538" i="3"/>
  <c r="AI1538" i="3"/>
  <c r="S1538" i="3"/>
  <c r="BN1542" i="3"/>
  <c r="BK1542" i="3"/>
  <c r="BM1550" i="3"/>
  <c r="BL1556" i="3"/>
  <c r="BM1556" i="3"/>
  <c r="BN1556" i="3"/>
  <c r="BK1556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P1582" i="3"/>
  <c r="X1582" i="3"/>
  <c r="AF1582" i="3"/>
  <c r="AN1582" i="3"/>
  <c r="AV1582" i="3"/>
  <c r="BD1582" i="3"/>
  <c r="R1582" i="3"/>
  <c r="Z1582" i="3"/>
  <c r="AH1582" i="3"/>
  <c r="AP1582" i="3"/>
  <c r="AX1582" i="3"/>
  <c r="BF1582" i="3"/>
  <c r="T1582" i="3"/>
  <c r="AB1582" i="3"/>
  <c r="AR1582" i="3"/>
  <c r="BH1582" i="3"/>
  <c r="AJ1582" i="3"/>
  <c r="AZ1582" i="3"/>
  <c r="N1582" i="3"/>
  <c r="V1582" i="3"/>
  <c r="AD1582" i="3"/>
  <c r="AL1582" i="3"/>
  <c r="AT1582" i="3"/>
  <c r="BB1582" i="3"/>
  <c r="O1590" i="3"/>
  <c r="S1590" i="3"/>
  <c r="W1590" i="3"/>
  <c r="AA1590" i="3"/>
  <c r="AE1590" i="3"/>
  <c r="AI1590" i="3"/>
  <c r="AM1590" i="3"/>
  <c r="AQ1590" i="3"/>
  <c r="AU1590" i="3"/>
  <c r="AY1590" i="3"/>
  <c r="BC1590" i="3"/>
  <c r="BG1590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P1590" i="3"/>
  <c r="X1590" i="3"/>
  <c r="AF1590" i="3"/>
  <c r="AN1590" i="3"/>
  <c r="AV1590" i="3"/>
  <c r="BD1590" i="3"/>
  <c r="R1590" i="3"/>
  <c r="Z1590" i="3"/>
  <c r="AH1590" i="3"/>
  <c r="AP1590" i="3"/>
  <c r="AX1590" i="3"/>
  <c r="BF1590" i="3"/>
  <c r="T1590" i="3"/>
  <c r="AB1590" i="3"/>
  <c r="AJ1590" i="3"/>
  <c r="AR1590" i="3"/>
  <c r="AZ1590" i="3"/>
  <c r="BH1590" i="3"/>
  <c r="N1590" i="3"/>
  <c r="V1590" i="3"/>
  <c r="AD1590" i="3"/>
  <c r="AL1590" i="3"/>
  <c r="AT1590" i="3"/>
  <c r="BB1590" i="3"/>
  <c r="BJ1589" i="3"/>
  <c r="BJ1566" i="3"/>
  <c r="R1578" i="3"/>
  <c r="BJ1572" i="3"/>
  <c r="BM1574" i="3"/>
  <c r="AW1578" i="3"/>
  <c r="AG1578" i="3"/>
  <c r="Q1578" i="3"/>
  <c r="AZ1578" i="3"/>
  <c r="AJ1578" i="3"/>
  <c r="T1578" i="3"/>
  <c r="AY1578" i="3"/>
  <c r="AI1578" i="3"/>
  <c r="S1578" i="3"/>
  <c r="BL1548" i="3"/>
  <c r="BJ1554" i="3"/>
  <c r="BM1570" i="3"/>
  <c r="BN1570" i="3"/>
  <c r="BK1570" i="3"/>
  <c r="BL1572" i="3"/>
  <c r="BM1575" i="3"/>
  <c r="BL1577" i="3"/>
  <c r="BJ1577" i="3"/>
  <c r="Z1580" i="3"/>
  <c r="BK1583" i="3"/>
  <c r="BN1583" i="3"/>
  <c r="BL1585" i="3"/>
  <c r="BM1587" i="3"/>
  <c r="BK1591" i="3"/>
  <c r="BN1591" i="3"/>
  <c r="BL1593" i="3"/>
  <c r="BM1595" i="3"/>
  <c r="BK1404" i="3"/>
  <c r="BN1404" i="3"/>
  <c r="BL1402" i="3"/>
  <c r="BM1403" i="3"/>
  <c r="O1405" i="3"/>
  <c r="M1405" i="3"/>
  <c r="R1405" i="3"/>
  <c r="V1405" i="3"/>
  <c r="Z1405" i="3"/>
  <c r="AD1405" i="3"/>
  <c r="AH1405" i="3"/>
  <c r="AL1405" i="3"/>
  <c r="AP1405" i="3"/>
  <c r="AT1405" i="3"/>
  <c r="AX1405" i="3"/>
  <c r="BB1405" i="3"/>
  <c r="BF1405" i="3"/>
  <c r="N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T1405" i="3"/>
  <c r="X1405" i="3"/>
  <c r="AB1405" i="3"/>
  <c r="AF1405" i="3"/>
  <c r="AJ1405" i="3"/>
  <c r="AN1405" i="3"/>
  <c r="AR1405" i="3"/>
  <c r="AV1405" i="3"/>
  <c r="AZ1405" i="3"/>
  <c r="BD1405" i="3"/>
  <c r="BH1405" i="3"/>
  <c r="Q1405" i="3"/>
  <c r="AG1405" i="3"/>
  <c r="AW1405" i="3"/>
  <c r="U1405" i="3"/>
  <c r="AK1405" i="3"/>
  <c r="BA1405" i="3"/>
  <c r="Y1405" i="3"/>
  <c r="AO1405" i="3"/>
  <c r="BE1405" i="3"/>
  <c r="AS1405" i="3"/>
  <c r="BI1405" i="3"/>
  <c r="AC1405" i="3"/>
  <c r="BJ1400" i="3"/>
  <c r="BM1400" i="3"/>
  <c r="BJ1403" i="3"/>
  <c r="BJ1406" i="3"/>
  <c r="BL1408" i="3"/>
  <c r="BJ1410" i="3"/>
  <c r="BK1410" i="3"/>
  <c r="BN1410" i="3"/>
  <c r="BL1410" i="3"/>
  <c r="AW1412" i="3"/>
  <c r="BL1415" i="3"/>
  <c r="BJ1415" i="3"/>
  <c r="BL1419" i="3"/>
  <c r="BJ1419" i="3"/>
  <c r="BA1412" i="3"/>
  <c r="AE1412" i="3"/>
  <c r="BE1412" i="3"/>
  <c r="AI1412" i="3"/>
  <c r="N1412" i="3"/>
  <c r="AS1412" i="3"/>
  <c r="W1412" i="3"/>
  <c r="BD1412" i="3"/>
  <c r="AN1412" i="3"/>
  <c r="BM1413" i="3"/>
  <c r="BN1415" i="3"/>
  <c r="X1407" i="3"/>
  <c r="BI1407" i="3"/>
  <c r="AC1407" i="3"/>
  <c r="AZ1407" i="3"/>
  <c r="T1407" i="3"/>
  <c r="AG1407" i="3"/>
  <c r="BC1407" i="3"/>
  <c r="AM1407" i="3"/>
  <c r="W1407" i="3"/>
  <c r="BB1407" i="3"/>
  <c r="AL1407" i="3"/>
  <c r="V1407" i="3"/>
  <c r="BM1416" i="3"/>
  <c r="BN1416" i="3"/>
  <c r="BK1416" i="3"/>
  <c r="BL1414" i="3"/>
  <c r="BJ1414" i="3"/>
  <c r="BL1421" i="3"/>
  <c r="BJ1421" i="3"/>
  <c r="BL1431" i="3"/>
  <c r="BM1437" i="3"/>
  <c r="BL1443" i="3"/>
  <c r="BM1446" i="3"/>
  <c r="BJ1449" i="3"/>
  <c r="BN1449" i="3"/>
  <c r="BM1430" i="3"/>
  <c r="BM1433" i="3"/>
  <c r="BL1448" i="3"/>
  <c r="BL1422" i="3"/>
  <c r="BN1425" i="3"/>
  <c r="BK1425" i="3"/>
  <c r="BL1429" i="3"/>
  <c r="P1434" i="3"/>
  <c r="T1434" i="3"/>
  <c r="X1434" i="3"/>
  <c r="AB1434" i="3"/>
  <c r="AF1434" i="3"/>
  <c r="AJ1434" i="3"/>
  <c r="Q1434" i="3"/>
  <c r="V1434" i="3"/>
  <c r="AA1434" i="3"/>
  <c r="AG1434" i="3"/>
  <c r="AL1434" i="3"/>
  <c r="AP1434" i="3"/>
  <c r="AT1434" i="3"/>
  <c r="AX1434" i="3"/>
  <c r="BB1434" i="3"/>
  <c r="BF1434" i="3"/>
  <c r="M1434" i="3"/>
  <c r="R1434" i="3"/>
  <c r="W1434" i="3"/>
  <c r="AC1434" i="3"/>
  <c r="AH1434" i="3"/>
  <c r="AM1434" i="3"/>
  <c r="AQ1434" i="3"/>
  <c r="AU1434" i="3"/>
  <c r="AY1434" i="3"/>
  <c r="BC1434" i="3"/>
  <c r="BG1434" i="3"/>
  <c r="N1434" i="3"/>
  <c r="S1434" i="3"/>
  <c r="Y1434" i="3"/>
  <c r="AD1434" i="3"/>
  <c r="AI1434" i="3"/>
  <c r="AN1434" i="3"/>
  <c r="AR1434" i="3"/>
  <c r="AV1434" i="3"/>
  <c r="AZ1434" i="3"/>
  <c r="BD1434" i="3"/>
  <c r="BH1434" i="3"/>
  <c r="O1434" i="3"/>
  <c r="AK1434" i="3"/>
  <c r="BA1434" i="3"/>
  <c r="U1434" i="3"/>
  <c r="AO1434" i="3"/>
  <c r="BE1434" i="3"/>
  <c r="Z1434" i="3"/>
  <c r="AS1434" i="3"/>
  <c r="BI1434" i="3"/>
  <c r="AE1434" i="3"/>
  <c r="AW1434" i="3"/>
  <c r="BJ1435" i="3"/>
  <c r="BN1437" i="3"/>
  <c r="BK1437" i="3"/>
  <c r="BL1450" i="3"/>
  <c r="O1455" i="3"/>
  <c r="S1455" i="3"/>
  <c r="W1455" i="3"/>
  <c r="AA1455" i="3"/>
  <c r="AE1455" i="3"/>
  <c r="AI1455" i="3"/>
  <c r="AM1455" i="3"/>
  <c r="AQ1455" i="3"/>
  <c r="AU1455" i="3"/>
  <c r="AY1455" i="3"/>
  <c r="BC1455" i="3"/>
  <c r="BG1455" i="3"/>
  <c r="P1455" i="3"/>
  <c r="T1455" i="3"/>
  <c r="X1455" i="3"/>
  <c r="AB1455" i="3"/>
  <c r="AF1455" i="3"/>
  <c r="AJ1455" i="3"/>
  <c r="AN1455" i="3"/>
  <c r="AR1455" i="3"/>
  <c r="AV1455" i="3"/>
  <c r="AZ1455" i="3"/>
  <c r="BD1455" i="3"/>
  <c r="BH1455" i="3"/>
  <c r="Q1455" i="3"/>
  <c r="Y1455" i="3"/>
  <c r="AG1455" i="3"/>
  <c r="AO1455" i="3"/>
  <c r="AW1455" i="3"/>
  <c r="BE1455" i="3"/>
  <c r="R1455" i="3"/>
  <c r="Z1455" i="3"/>
  <c r="AH1455" i="3"/>
  <c r="AP1455" i="3"/>
  <c r="AX1455" i="3"/>
  <c r="BF1455" i="3"/>
  <c r="M1455" i="3"/>
  <c r="U1455" i="3"/>
  <c r="AC1455" i="3"/>
  <c r="AK1455" i="3"/>
  <c r="AS1455" i="3"/>
  <c r="BA1455" i="3"/>
  <c r="BI1455" i="3"/>
  <c r="AD1455" i="3"/>
  <c r="AL1455" i="3"/>
  <c r="N1455" i="3"/>
  <c r="AT1455" i="3"/>
  <c r="V1455" i="3"/>
  <c r="BB1455" i="3"/>
  <c r="BL1456" i="3"/>
  <c r="BN1458" i="3"/>
  <c r="BK1458" i="3"/>
  <c r="BJ1459" i="3"/>
  <c r="BM1459" i="3"/>
  <c r="BM1440" i="3"/>
  <c r="BJ1440" i="3"/>
  <c r="BN1454" i="3"/>
  <c r="BK1454" i="3"/>
  <c r="BM1424" i="3"/>
  <c r="BN1442" i="3"/>
  <c r="BK1442" i="3"/>
  <c r="BN1443" i="3"/>
  <c r="BK1457" i="3"/>
  <c r="BN1457" i="3"/>
  <c r="BN1460" i="3"/>
  <c r="BK1460" i="3"/>
  <c r="BM1462" i="3"/>
  <c r="AE1465" i="3"/>
  <c r="AY1465" i="3"/>
  <c r="BN1444" i="3"/>
  <c r="BK1444" i="3"/>
  <c r="BN1450" i="3"/>
  <c r="O1465" i="3"/>
  <c r="AY1461" i="3"/>
  <c r="AD1461" i="3"/>
  <c r="BI1461" i="3"/>
  <c r="AM1461" i="3"/>
  <c r="R1461" i="3"/>
  <c r="AW1461" i="3"/>
  <c r="AA1461" i="3"/>
  <c r="BD1461" i="3"/>
  <c r="AN1461" i="3"/>
  <c r="X1461" i="3"/>
  <c r="U1465" i="3"/>
  <c r="BL1460" i="3"/>
  <c r="BF1461" i="3"/>
  <c r="AY1463" i="3"/>
  <c r="AD1463" i="3"/>
  <c r="BI1463" i="3"/>
  <c r="AM1463" i="3"/>
  <c r="R1463" i="3"/>
  <c r="AW1463" i="3"/>
  <c r="AA1463" i="3"/>
  <c r="BD1463" i="3"/>
  <c r="AN1463" i="3"/>
  <c r="Z1465" i="3"/>
  <c r="BN1477" i="3"/>
  <c r="BK1477" i="3"/>
  <c r="O1482" i="3"/>
  <c r="S1482" i="3"/>
  <c r="W1482" i="3"/>
  <c r="AA1482" i="3"/>
  <c r="AE1482" i="3"/>
  <c r="AI1482" i="3"/>
  <c r="AM1482" i="3"/>
  <c r="AQ1482" i="3"/>
  <c r="AU1482" i="3"/>
  <c r="AY1482" i="3"/>
  <c r="BC1482" i="3"/>
  <c r="BG1482" i="3"/>
  <c r="Q1482" i="3"/>
  <c r="V1482" i="3"/>
  <c r="AB1482" i="3"/>
  <c r="AG1482" i="3"/>
  <c r="AL1482" i="3"/>
  <c r="AR1482" i="3"/>
  <c r="AW1482" i="3"/>
  <c r="BB1482" i="3"/>
  <c r="BH1482" i="3"/>
  <c r="N1482" i="3"/>
  <c r="T1482" i="3"/>
  <c r="Y1482" i="3"/>
  <c r="AD1482" i="3"/>
  <c r="AJ1482" i="3"/>
  <c r="AO1482" i="3"/>
  <c r="AT1482" i="3"/>
  <c r="AZ1482" i="3"/>
  <c r="BE1482" i="3"/>
  <c r="P1482" i="3"/>
  <c r="U1482" i="3"/>
  <c r="Z1482" i="3"/>
  <c r="AF1482" i="3"/>
  <c r="AK1482" i="3"/>
  <c r="AP1482" i="3"/>
  <c r="AV1482" i="3"/>
  <c r="BA1482" i="3"/>
  <c r="BF1482" i="3"/>
  <c r="X1482" i="3"/>
  <c r="AS1482" i="3"/>
  <c r="AC1482" i="3"/>
  <c r="AX1482" i="3"/>
  <c r="M1482" i="3"/>
  <c r="AH1482" i="3"/>
  <c r="BD1482" i="3"/>
  <c r="AN1482" i="3"/>
  <c r="BI1482" i="3"/>
  <c r="R1482" i="3"/>
  <c r="BM1399" i="3"/>
  <c r="BM1420" i="3"/>
  <c r="AX1465" i="3"/>
  <c r="AD1465" i="3"/>
  <c r="BI1465" i="3"/>
  <c r="AS1465" i="3"/>
  <c r="W1465" i="3"/>
  <c r="BD1465" i="3"/>
  <c r="AL1465" i="3"/>
  <c r="Q1465" i="3"/>
  <c r="AF1465" i="3"/>
  <c r="P1465" i="3"/>
  <c r="BN1479" i="3"/>
  <c r="BK1479" i="3"/>
  <c r="BL1475" i="3"/>
  <c r="BM1470" i="3"/>
  <c r="BM1478" i="3"/>
  <c r="BK1488" i="3"/>
  <c r="BN1488" i="3"/>
  <c r="BL1490" i="3"/>
  <c r="BN1474" i="3"/>
  <c r="BN1503" i="3"/>
  <c r="BK1503" i="3"/>
  <c r="O1506" i="3"/>
  <c r="S1506" i="3"/>
  <c r="W1506" i="3"/>
  <c r="AA1506" i="3"/>
  <c r="AE1506" i="3"/>
  <c r="AI1506" i="3"/>
  <c r="AM1506" i="3"/>
  <c r="AQ1506" i="3"/>
  <c r="AU1506" i="3"/>
  <c r="AY1506" i="3"/>
  <c r="BC1506" i="3"/>
  <c r="BG1506" i="3"/>
  <c r="P1506" i="3"/>
  <c r="T1506" i="3"/>
  <c r="X1506" i="3"/>
  <c r="AB1506" i="3"/>
  <c r="AF1506" i="3"/>
  <c r="AJ1506" i="3"/>
  <c r="AN1506" i="3"/>
  <c r="AR1506" i="3"/>
  <c r="AV1506" i="3"/>
  <c r="AZ1506" i="3"/>
  <c r="BD1506" i="3"/>
  <c r="BH1506" i="3"/>
  <c r="Q1506" i="3"/>
  <c r="Y1506" i="3"/>
  <c r="AG1506" i="3"/>
  <c r="AO1506" i="3"/>
  <c r="AW1506" i="3"/>
  <c r="BE1506" i="3"/>
  <c r="R1506" i="3"/>
  <c r="Z1506" i="3"/>
  <c r="AH1506" i="3"/>
  <c r="AP1506" i="3"/>
  <c r="AX1506" i="3"/>
  <c r="BF1506" i="3"/>
  <c r="M1506" i="3"/>
  <c r="U1506" i="3"/>
  <c r="AC1506" i="3"/>
  <c r="AK1506" i="3"/>
  <c r="AS1506" i="3"/>
  <c r="BA1506" i="3"/>
  <c r="BI1506" i="3"/>
  <c r="V1506" i="3"/>
  <c r="BB1506" i="3"/>
  <c r="AD1506" i="3"/>
  <c r="AL1506" i="3"/>
  <c r="N1506" i="3"/>
  <c r="AT1506" i="3"/>
  <c r="O1508" i="3"/>
  <c r="S1508" i="3"/>
  <c r="W1508" i="3"/>
  <c r="AA1508" i="3"/>
  <c r="AE1508" i="3"/>
  <c r="AI1508" i="3"/>
  <c r="AM1508" i="3"/>
  <c r="AQ1508" i="3"/>
  <c r="AU1508" i="3"/>
  <c r="AY1508" i="3"/>
  <c r="BC1508" i="3"/>
  <c r="BG1508" i="3"/>
  <c r="N1508" i="3"/>
  <c r="T1508" i="3"/>
  <c r="Y1508" i="3"/>
  <c r="AD1508" i="3"/>
  <c r="AJ1508" i="3"/>
  <c r="AO1508" i="3"/>
  <c r="AT1508" i="3"/>
  <c r="AZ1508" i="3"/>
  <c r="BE1508" i="3"/>
  <c r="P1508" i="3"/>
  <c r="U1508" i="3"/>
  <c r="Z1508" i="3"/>
  <c r="AF1508" i="3"/>
  <c r="AK1508" i="3"/>
  <c r="AP1508" i="3"/>
  <c r="AV1508" i="3"/>
  <c r="BA1508" i="3"/>
  <c r="BF1508" i="3"/>
  <c r="Q1508" i="3"/>
  <c r="V1508" i="3"/>
  <c r="AB1508" i="3"/>
  <c r="AG1508" i="3"/>
  <c r="AL1508" i="3"/>
  <c r="AR1508" i="3"/>
  <c r="AW1508" i="3"/>
  <c r="BB1508" i="3"/>
  <c r="BH1508" i="3"/>
  <c r="AC1508" i="3"/>
  <c r="AX1508" i="3"/>
  <c r="M1508" i="3"/>
  <c r="AH1508" i="3"/>
  <c r="BD1508" i="3"/>
  <c r="R1508" i="3"/>
  <c r="AN1508" i="3"/>
  <c r="BI1508" i="3"/>
  <c r="X1508" i="3"/>
  <c r="AS1508" i="3"/>
  <c r="O1500" i="3"/>
  <c r="S1500" i="3"/>
  <c r="W1500" i="3"/>
  <c r="AA1500" i="3"/>
  <c r="AE1500" i="3"/>
  <c r="AI1500" i="3"/>
  <c r="AM1500" i="3"/>
  <c r="AQ1500" i="3"/>
  <c r="AU1500" i="3"/>
  <c r="AY1500" i="3"/>
  <c r="BC1500" i="3"/>
  <c r="BG1500" i="3"/>
  <c r="P1500" i="3"/>
  <c r="T1500" i="3"/>
  <c r="X1500" i="3"/>
  <c r="AB1500" i="3"/>
  <c r="AF1500" i="3"/>
  <c r="AJ1500" i="3"/>
  <c r="AN1500" i="3"/>
  <c r="AR1500" i="3"/>
  <c r="AV1500" i="3"/>
  <c r="AZ1500" i="3"/>
  <c r="BD1500" i="3"/>
  <c r="BH1500" i="3"/>
  <c r="M1500" i="3"/>
  <c r="Q1500" i="3"/>
  <c r="U1500" i="3"/>
  <c r="Y1500" i="3"/>
  <c r="AC1500" i="3"/>
  <c r="AG1500" i="3"/>
  <c r="AK1500" i="3"/>
  <c r="AO1500" i="3"/>
  <c r="AS1500" i="3"/>
  <c r="AW1500" i="3"/>
  <c r="BA1500" i="3"/>
  <c r="BE1500" i="3"/>
  <c r="BI1500" i="3"/>
  <c r="N1500" i="3"/>
  <c r="AD1500" i="3"/>
  <c r="AT1500" i="3"/>
  <c r="R1500" i="3"/>
  <c r="AH1500" i="3"/>
  <c r="AX1500" i="3"/>
  <c r="V1500" i="3"/>
  <c r="AL1500" i="3"/>
  <c r="BB1500" i="3"/>
  <c r="Z1500" i="3"/>
  <c r="AP1500" i="3"/>
  <c r="BF1500" i="3"/>
  <c r="BL1492" i="3"/>
  <c r="BM1492" i="3"/>
  <c r="BN1492" i="3"/>
  <c r="BK1492" i="3"/>
  <c r="BN1497" i="3"/>
  <c r="BK1497" i="3"/>
  <c r="M1519" i="3"/>
  <c r="Q1519" i="3"/>
  <c r="U1519" i="3"/>
  <c r="Y1519" i="3"/>
  <c r="AC1519" i="3"/>
  <c r="AG1519" i="3"/>
  <c r="AK1519" i="3"/>
  <c r="AO1519" i="3"/>
  <c r="AS1519" i="3"/>
  <c r="AW1519" i="3"/>
  <c r="BA1519" i="3"/>
  <c r="BE1519" i="3"/>
  <c r="BI1519" i="3"/>
  <c r="O1519" i="3"/>
  <c r="S1519" i="3"/>
  <c r="W1519" i="3"/>
  <c r="AA1519" i="3"/>
  <c r="AE1519" i="3"/>
  <c r="AI1519" i="3"/>
  <c r="AM1519" i="3"/>
  <c r="AQ1519" i="3"/>
  <c r="AU1519" i="3"/>
  <c r="AY1519" i="3"/>
  <c r="BC1519" i="3"/>
  <c r="BG1519" i="3"/>
  <c r="P1519" i="3"/>
  <c r="X1519" i="3"/>
  <c r="AF1519" i="3"/>
  <c r="AN1519" i="3"/>
  <c r="AV1519" i="3"/>
  <c r="BD1519" i="3"/>
  <c r="R1519" i="3"/>
  <c r="Z1519" i="3"/>
  <c r="AH1519" i="3"/>
  <c r="AP1519" i="3"/>
  <c r="AX1519" i="3"/>
  <c r="BF1519" i="3"/>
  <c r="T1519" i="3"/>
  <c r="AB1519" i="3"/>
  <c r="AJ1519" i="3"/>
  <c r="AR1519" i="3"/>
  <c r="AZ1519" i="3"/>
  <c r="BH1519" i="3"/>
  <c r="AL1519" i="3"/>
  <c r="N1519" i="3"/>
  <c r="AT1519" i="3"/>
  <c r="V1519" i="3"/>
  <c r="BB1519" i="3"/>
  <c r="AD1519" i="3"/>
  <c r="M1527" i="3"/>
  <c r="Q1527" i="3"/>
  <c r="U1527" i="3"/>
  <c r="Y1527" i="3"/>
  <c r="AC1527" i="3"/>
  <c r="AG1527" i="3"/>
  <c r="AK1527" i="3"/>
  <c r="AO1527" i="3"/>
  <c r="AS1527" i="3"/>
  <c r="AW1527" i="3"/>
  <c r="BA1527" i="3"/>
  <c r="BE1527" i="3"/>
  <c r="BI1527" i="3"/>
  <c r="O1527" i="3"/>
  <c r="S1527" i="3"/>
  <c r="W1527" i="3"/>
  <c r="AA1527" i="3"/>
  <c r="AE1527" i="3"/>
  <c r="AI1527" i="3"/>
  <c r="AM1527" i="3"/>
  <c r="AQ1527" i="3"/>
  <c r="AU1527" i="3"/>
  <c r="AY1527" i="3"/>
  <c r="BC1527" i="3"/>
  <c r="BG1527" i="3"/>
  <c r="P1527" i="3"/>
  <c r="X1527" i="3"/>
  <c r="AF1527" i="3"/>
  <c r="AN1527" i="3"/>
  <c r="AV1527" i="3"/>
  <c r="BD1527" i="3"/>
  <c r="R1527" i="3"/>
  <c r="Z1527" i="3"/>
  <c r="AH1527" i="3"/>
  <c r="AP1527" i="3"/>
  <c r="AX1527" i="3"/>
  <c r="BF1527" i="3"/>
  <c r="T1527" i="3"/>
  <c r="AB1527" i="3"/>
  <c r="AJ1527" i="3"/>
  <c r="AR1527" i="3"/>
  <c r="AZ1527" i="3"/>
  <c r="BH1527" i="3"/>
  <c r="AL1527" i="3"/>
  <c r="N1527" i="3"/>
  <c r="AT1527" i="3"/>
  <c r="V1527" i="3"/>
  <c r="BB1527" i="3"/>
  <c r="AD1527" i="3"/>
  <c r="M1535" i="3"/>
  <c r="Q1535" i="3"/>
  <c r="U1535" i="3"/>
  <c r="Y1535" i="3"/>
  <c r="AC1535" i="3"/>
  <c r="AG1535" i="3"/>
  <c r="AK1535" i="3"/>
  <c r="AO1535" i="3"/>
  <c r="AS1535" i="3"/>
  <c r="AW1535" i="3"/>
  <c r="BA1535" i="3"/>
  <c r="BE1535" i="3"/>
  <c r="BI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P1535" i="3"/>
  <c r="X1535" i="3"/>
  <c r="AF1535" i="3"/>
  <c r="AN1535" i="3"/>
  <c r="AV1535" i="3"/>
  <c r="BD1535" i="3"/>
  <c r="R1535" i="3"/>
  <c r="Z1535" i="3"/>
  <c r="AH1535" i="3"/>
  <c r="AP1535" i="3"/>
  <c r="AX1535" i="3"/>
  <c r="BF1535" i="3"/>
  <c r="T1535" i="3"/>
  <c r="AB1535" i="3"/>
  <c r="AJ1535" i="3"/>
  <c r="AR1535" i="3"/>
  <c r="AZ1535" i="3"/>
  <c r="BH1535" i="3"/>
  <c r="AL1535" i="3"/>
  <c r="N1535" i="3"/>
  <c r="AT1535" i="3"/>
  <c r="V1535" i="3"/>
  <c r="BB1535" i="3"/>
  <c r="AD1535" i="3"/>
  <c r="O1543" i="3"/>
  <c r="S1543" i="3"/>
  <c r="W1543" i="3"/>
  <c r="AA1543" i="3"/>
  <c r="AE1543" i="3"/>
  <c r="AI1543" i="3"/>
  <c r="AM1543" i="3"/>
  <c r="AQ1543" i="3"/>
  <c r="AU1543" i="3"/>
  <c r="AY1543" i="3"/>
  <c r="BC1543" i="3"/>
  <c r="BG1543" i="3"/>
  <c r="N1543" i="3"/>
  <c r="T1543" i="3"/>
  <c r="Y1543" i="3"/>
  <c r="AD1543" i="3"/>
  <c r="AJ1543" i="3"/>
  <c r="AO1543" i="3"/>
  <c r="AT1543" i="3"/>
  <c r="AZ1543" i="3"/>
  <c r="BE1543" i="3"/>
  <c r="Q1543" i="3"/>
  <c r="V1543" i="3"/>
  <c r="AB1543" i="3"/>
  <c r="AG1543" i="3"/>
  <c r="AL1543" i="3"/>
  <c r="AR1543" i="3"/>
  <c r="AW1543" i="3"/>
  <c r="BB1543" i="3"/>
  <c r="BH1543" i="3"/>
  <c r="P1543" i="3"/>
  <c r="Z1543" i="3"/>
  <c r="AK1543" i="3"/>
  <c r="AV1543" i="3"/>
  <c r="BF1543" i="3"/>
  <c r="R1543" i="3"/>
  <c r="AC1543" i="3"/>
  <c r="AN1543" i="3"/>
  <c r="AX1543" i="3"/>
  <c r="BI1543" i="3"/>
  <c r="U1543" i="3"/>
  <c r="AF1543" i="3"/>
  <c r="AP1543" i="3"/>
  <c r="BA1543" i="3"/>
  <c r="M1543" i="3"/>
  <c r="X1543" i="3"/>
  <c r="AH1543" i="3"/>
  <c r="AS1543" i="3"/>
  <c r="BD1543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N1551" i="3"/>
  <c r="T1551" i="3"/>
  <c r="Y1551" i="3"/>
  <c r="AD1551" i="3"/>
  <c r="AJ1551" i="3"/>
  <c r="AO1551" i="3"/>
  <c r="AT1551" i="3"/>
  <c r="AZ1551" i="3"/>
  <c r="BE1551" i="3"/>
  <c r="Q1551" i="3"/>
  <c r="V1551" i="3"/>
  <c r="AB1551" i="3"/>
  <c r="AG1551" i="3"/>
  <c r="AL1551" i="3"/>
  <c r="AR1551" i="3"/>
  <c r="AW1551" i="3"/>
  <c r="BB1551" i="3"/>
  <c r="BH1551" i="3"/>
  <c r="P1551" i="3"/>
  <c r="Z1551" i="3"/>
  <c r="AK1551" i="3"/>
  <c r="AV1551" i="3"/>
  <c r="BF1551" i="3"/>
  <c r="R1551" i="3"/>
  <c r="AC1551" i="3"/>
  <c r="AN1551" i="3"/>
  <c r="AX1551" i="3"/>
  <c r="BI1551" i="3"/>
  <c r="U1551" i="3"/>
  <c r="AF1551" i="3"/>
  <c r="AP1551" i="3"/>
  <c r="BA1551" i="3"/>
  <c r="M1551" i="3"/>
  <c r="X1551" i="3"/>
  <c r="AH1551" i="3"/>
  <c r="AS1551" i="3"/>
  <c r="BD1551" i="3"/>
  <c r="BM1495" i="3"/>
  <c r="BM1511" i="3"/>
  <c r="BN1499" i="3"/>
  <c r="BK1499" i="3"/>
  <c r="BM1516" i="3"/>
  <c r="BF1518" i="3"/>
  <c r="BJ1520" i="3"/>
  <c r="BM1524" i="3"/>
  <c r="BF1526" i="3"/>
  <c r="BM1532" i="3"/>
  <c r="BF1534" i="3"/>
  <c r="BJ1536" i="3"/>
  <c r="BJ1544" i="3"/>
  <c r="BJ1548" i="3"/>
  <c r="BK1554" i="3"/>
  <c r="BN1554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T1553" i="3"/>
  <c r="AB1553" i="3"/>
  <c r="AJ1553" i="3"/>
  <c r="AR1553" i="3"/>
  <c r="AZ1553" i="3"/>
  <c r="BH1553" i="3"/>
  <c r="N1553" i="3"/>
  <c r="V1553" i="3"/>
  <c r="AD1553" i="3"/>
  <c r="AL1553" i="3"/>
  <c r="AT1553" i="3"/>
  <c r="BB1553" i="3"/>
  <c r="P1553" i="3"/>
  <c r="X1553" i="3"/>
  <c r="AF1553" i="3"/>
  <c r="AN1553" i="3"/>
  <c r="AV1553" i="3"/>
  <c r="BD1553" i="3"/>
  <c r="R1553" i="3"/>
  <c r="Z1553" i="3"/>
  <c r="AH1553" i="3"/>
  <c r="AP1553" i="3"/>
  <c r="AX1553" i="3"/>
  <c r="BF1553" i="3"/>
  <c r="O1559" i="3"/>
  <c r="S1559" i="3"/>
  <c r="W1559" i="3"/>
  <c r="AA1559" i="3"/>
  <c r="AE1559" i="3"/>
  <c r="AI1559" i="3"/>
  <c r="AM1559" i="3"/>
  <c r="AQ1559" i="3"/>
  <c r="AU1559" i="3"/>
  <c r="AY1559" i="3"/>
  <c r="BC1559" i="3"/>
  <c r="BG1559" i="3"/>
  <c r="Q1559" i="3"/>
  <c r="V1559" i="3"/>
  <c r="AB1559" i="3"/>
  <c r="AG1559" i="3"/>
  <c r="AL1559" i="3"/>
  <c r="AR1559" i="3"/>
  <c r="AW1559" i="3"/>
  <c r="BB1559" i="3"/>
  <c r="BH1559" i="3"/>
  <c r="M1559" i="3"/>
  <c r="R1559" i="3"/>
  <c r="X1559" i="3"/>
  <c r="AC1559" i="3"/>
  <c r="AH1559" i="3"/>
  <c r="AN1559" i="3"/>
  <c r="AS1559" i="3"/>
  <c r="AX1559" i="3"/>
  <c r="BD1559" i="3"/>
  <c r="BI1559" i="3"/>
  <c r="N1559" i="3"/>
  <c r="T1559" i="3"/>
  <c r="Y1559" i="3"/>
  <c r="AD1559" i="3"/>
  <c r="AJ1559" i="3"/>
  <c r="AO1559" i="3"/>
  <c r="AT1559" i="3"/>
  <c r="AZ1559" i="3"/>
  <c r="BE1559" i="3"/>
  <c r="U1559" i="3"/>
  <c r="AP1559" i="3"/>
  <c r="Z1559" i="3"/>
  <c r="AV1559" i="3"/>
  <c r="AF1559" i="3"/>
  <c r="BA1559" i="3"/>
  <c r="P1559" i="3"/>
  <c r="AK1559" i="3"/>
  <c r="BF1559" i="3"/>
  <c r="O1567" i="3"/>
  <c r="S1567" i="3"/>
  <c r="W1567" i="3"/>
  <c r="AA1567" i="3"/>
  <c r="AE1567" i="3"/>
  <c r="AI1567" i="3"/>
  <c r="AM1567" i="3"/>
  <c r="AQ1567" i="3"/>
  <c r="AU1567" i="3"/>
  <c r="AY1567" i="3"/>
  <c r="BC1567" i="3"/>
  <c r="BG1567" i="3"/>
  <c r="Q1567" i="3"/>
  <c r="V1567" i="3"/>
  <c r="AB1567" i="3"/>
  <c r="AG1567" i="3"/>
  <c r="AL1567" i="3"/>
  <c r="AR1567" i="3"/>
  <c r="AW1567" i="3"/>
  <c r="BB1567" i="3"/>
  <c r="BH1567" i="3"/>
  <c r="M1567" i="3"/>
  <c r="R1567" i="3"/>
  <c r="X1567" i="3"/>
  <c r="AC1567" i="3"/>
  <c r="AH1567" i="3"/>
  <c r="AN1567" i="3"/>
  <c r="AS1567" i="3"/>
  <c r="AX1567" i="3"/>
  <c r="BD1567" i="3"/>
  <c r="BI1567" i="3"/>
  <c r="N1567" i="3"/>
  <c r="T1567" i="3"/>
  <c r="Y1567" i="3"/>
  <c r="AD1567" i="3"/>
  <c r="AJ1567" i="3"/>
  <c r="AO1567" i="3"/>
  <c r="AT1567" i="3"/>
  <c r="AZ1567" i="3"/>
  <c r="BE1567" i="3"/>
  <c r="U1567" i="3"/>
  <c r="AP1567" i="3"/>
  <c r="Z1567" i="3"/>
  <c r="AV1567" i="3"/>
  <c r="AF1567" i="3"/>
  <c r="BA1567" i="3"/>
  <c r="P1567" i="3"/>
  <c r="AK1567" i="3"/>
  <c r="BF1567" i="3"/>
  <c r="BJ1504" i="3"/>
  <c r="BK1504" i="3"/>
  <c r="BN1504" i="3"/>
  <c r="BL1504" i="3"/>
  <c r="BD1514" i="3"/>
  <c r="X1514" i="3"/>
  <c r="AL1514" i="3"/>
  <c r="BH1514" i="3"/>
  <c r="AB1514" i="3"/>
  <c r="BA1514" i="3"/>
  <c r="AK1514" i="3"/>
  <c r="U1514" i="3"/>
  <c r="BC1514" i="3"/>
  <c r="AM1514" i="3"/>
  <c r="W1514" i="3"/>
  <c r="AV1518" i="3"/>
  <c r="P1518" i="3"/>
  <c r="AD1518" i="3"/>
  <c r="AZ1518" i="3"/>
  <c r="T1518" i="3"/>
  <c r="AW1518" i="3"/>
  <c r="AG1518" i="3"/>
  <c r="Q1518" i="3"/>
  <c r="AY1518" i="3"/>
  <c r="AI1518" i="3"/>
  <c r="S1518" i="3"/>
  <c r="AN1522" i="3"/>
  <c r="BB1522" i="3"/>
  <c r="V1522" i="3"/>
  <c r="AR1522" i="3"/>
  <c r="BI1522" i="3"/>
  <c r="AS1522" i="3"/>
  <c r="AC1522" i="3"/>
  <c r="M1522" i="3"/>
  <c r="AU1522" i="3"/>
  <c r="AE1522" i="3"/>
  <c r="O1522" i="3"/>
  <c r="AF1526" i="3"/>
  <c r="AT1526" i="3"/>
  <c r="N1526" i="3"/>
  <c r="AJ1526" i="3"/>
  <c r="BE1526" i="3"/>
  <c r="AO1526" i="3"/>
  <c r="Y1526" i="3"/>
  <c r="BG1526" i="3"/>
  <c r="AQ1526" i="3"/>
  <c r="AA1526" i="3"/>
  <c r="BD1530" i="3"/>
  <c r="X1530" i="3"/>
  <c r="AL1530" i="3"/>
  <c r="BH1530" i="3"/>
  <c r="AB1530" i="3"/>
  <c r="BA1530" i="3"/>
  <c r="AK1530" i="3"/>
  <c r="U1530" i="3"/>
  <c r="BC1530" i="3"/>
  <c r="AM1530" i="3"/>
  <c r="W1530" i="3"/>
  <c r="AV1534" i="3"/>
  <c r="P1534" i="3"/>
  <c r="AD1534" i="3"/>
  <c r="AZ1534" i="3"/>
  <c r="T1534" i="3"/>
  <c r="AW1534" i="3"/>
  <c r="AG1534" i="3"/>
  <c r="Q1534" i="3"/>
  <c r="AY1534" i="3"/>
  <c r="AI1534" i="3"/>
  <c r="S1534" i="3"/>
  <c r="AN1538" i="3"/>
  <c r="BB1538" i="3"/>
  <c r="V1538" i="3"/>
  <c r="AR1538" i="3"/>
  <c r="BI1538" i="3"/>
  <c r="AS1538" i="3"/>
  <c r="AC1538" i="3"/>
  <c r="M1538" i="3"/>
  <c r="AU1538" i="3"/>
  <c r="AE1538" i="3"/>
  <c r="O1538" i="3"/>
  <c r="BM1546" i="3"/>
  <c r="BJ1550" i="3"/>
  <c r="BJ1556" i="3"/>
  <c r="BL1558" i="3"/>
  <c r="BM1558" i="3"/>
  <c r="BN1558" i="3"/>
  <c r="BK1558" i="3"/>
  <c r="O1588" i="3"/>
  <c r="S1588" i="3"/>
  <c r="W1588" i="3"/>
  <c r="AA1588" i="3"/>
  <c r="AE1588" i="3"/>
  <c r="AI1588" i="3"/>
  <c r="AM1588" i="3"/>
  <c r="AQ1588" i="3"/>
  <c r="AU1588" i="3"/>
  <c r="AY1588" i="3"/>
  <c r="BC1588" i="3"/>
  <c r="BG1588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P1588" i="3"/>
  <c r="X1588" i="3"/>
  <c r="AF1588" i="3"/>
  <c r="AN1588" i="3"/>
  <c r="AV1588" i="3"/>
  <c r="BD1588" i="3"/>
  <c r="AJ1588" i="3"/>
  <c r="BH1588" i="3"/>
  <c r="R1588" i="3"/>
  <c r="Z1588" i="3"/>
  <c r="AH1588" i="3"/>
  <c r="AP1588" i="3"/>
  <c r="AX1588" i="3"/>
  <c r="BF1588" i="3"/>
  <c r="AZ1588" i="3"/>
  <c r="T1588" i="3"/>
  <c r="AB1588" i="3"/>
  <c r="AR1588" i="3"/>
  <c r="N1588" i="3"/>
  <c r="V1588" i="3"/>
  <c r="AD1588" i="3"/>
  <c r="AL1588" i="3"/>
  <c r="AT1588" i="3"/>
  <c r="BB1588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P1596" i="3"/>
  <c r="X1596" i="3"/>
  <c r="AF1596" i="3"/>
  <c r="AN1596" i="3"/>
  <c r="AV1596" i="3"/>
  <c r="BD1596" i="3"/>
  <c r="T1596" i="3"/>
  <c r="AB1596" i="3"/>
  <c r="AR1596" i="3"/>
  <c r="AZ1596" i="3"/>
  <c r="R1596" i="3"/>
  <c r="Z1596" i="3"/>
  <c r="AH1596" i="3"/>
  <c r="AP1596" i="3"/>
  <c r="AX1596" i="3"/>
  <c r="BF1596" i="3"/>
  <c r="AJ1596" i="3"/>
  <c r="BH1596" i="3"/>
  <c r="N1596" i="3"/>
  <c r="V1596" i="3"/>
  <c r="AD1596" i="3"/>
  <c r="AL1596" i="3"/>
  <c r="AT1596" i="3"/>
  <c r="BB1596" i="3"/>
  <c r="BM1576" i="3"/>
  <c r="AH1578" i="3"/>
  <c r="BJ1581" i="3"/>
  <c r="BJ1587" i="3"/>
  <c r="BJ1595" i="3"/>
  <c r="BJ1574" i="3"/>
  <c r="BI1578" i="3"/>
  <c r="AS1578" i="3"/>
  <c r="AC1578" i="3"/>
  <c r="M1578" i="3"/>
  <c r="AV1578" i="3"/>
  <c r="AF1578" i="3"/>
  <c r="P1578" i="3"/>
  <c r="AU1578" i="3"/>
  <c r="AE1578" i="3"/>
  <c r="O1578" i="3"/>
  <c r="BL1552" i="3"/>
  <c r="BJ1570" i="3"/>
  <c r="BL1566" i="3"/>
  <c r="BL1575" i="3"/>
  <c r="BJ1575" i="3"/>
  <c r="BN1577" i="3"/>
  <c r="BK1577" i="3"/>
  <c r="AP1578" i="3"/>
  <c r="AP1580" i="3"/>
  <c r="BJ1580" i="3" s="1"/>
  <c r="BM1581" i="3"/>
  <c r="BK1585" i="3"/>
  <c r="BN1585" i="3"/>
  <c r="BL1587" i="3"/>
  <c r="BM1589" i="3"/>
  <c r="BK1593" i="3"/>
  <c r="BN1593" i="3"/>
  <c r="BL1595" i="3"/>
  <c r="Z1578" i="3"/>
  <c r="BK1403" i="3"/>
  <c r="BN1403" i="3"/>
  <c r="BM1404" i="3"/>
  <c r="BL1403" i="3"/>
  <c r="BK1400" i="3"/>
  <c r="BN1400" i="3"/>
  <c r="BL1400" i="3"/>
  <c r="BM1402" i="3"/>
  <c r="BK1406" i="3"/>
  <c r="BN1406" i="3"/>
  <c r="AG1412" i="3"/>
  <c r="BB1412" i="3"/>
  <c r="AL1412" i="3"/>
  <c r="BK1412" i="3" s="1"/>
  <c r="BG1412" i="3"/>
  <c r="Q1412" i="3"/>
  <c r="AU1412" i="3"/>
  <c r="Z1412" i="3"/>
  <c r="AY1412" i="3"/>
  <c r="AD1412" i="3"/>
  <c r="BI1412" i="3"/>
  <c r="AM1412" i="3"/>
  <c r="R1412" i="3"/>
  <c r="AZ1412" i="3"/>
  <c r="AJ1412" i="3"/>
  <c r="T1412" i="3"/>
  <c r="BL1413" i="3"/>
  <c r="BN1413" i="3"/>
  <c r="BK1413" i="3"/>
  <c r="BN1421" i="3"/>
  <c r="BK1421" i="3"/>
  <c r="AV1407" i="3"/>
  <c r="BA1407" i="3"/>
  <c r="U1407" i="3"/>
  <c r="AR1407" i="3"/>
  <c r="BE1407" i="3"/>
  <c r="Y1407" i="3"/>
  <c r="AY1407" i="3"/>
  <c r="AI1407" i="3"/>
  <c r="S1407" i="3"/>
  <c r="AX1407" i="3"/>
  <c r="AH1407" i="3"/>
  <c r="BM1414" i="3"/>
  <c r="BN1414" i="3"/>
  <c r="BK1414" i="3"/>
  <c r="BL1423" i="3"/>
  <c r="BJ1423" i="3"/>
  <c r="BM1435" i="3"/>
  <c r="BM1438" i="3"/>
  <c r="BJ1447" i="3"/>
  <c r="BN1447" i="3"/>
  <c r="BM1449" i="3"/>
  <c r="BM1422" i="3"/>
  <c r="BN1426" i="3"/>
  <c r="BK1426" i="3"/>
  <c r="BJ1426" i="3"/>
  <c r="BN1433" i="3"/>
  <c r="BK1433" i="3"/>
  <c r="BL1445" i="3"/>
  <c r="BL1449" i="3"/>
  <c r="BN1419" i="3"/>
  <c r="BN1435" i="3"/>
  <c r="BK1435" i="3"/>
  <c r="BN1452" i="3"/>
  <c r="BK1452" i="3"/>
  <c r="BJ1456" i="3"/>
  <c r="BL1459" i="3"/>
  <c r="BJ1460" i="3"/>
  <c r="BJ1462" i="3"/>
  <c r="BJ1464" i="3"/>
  <c r="BL1442" i="3"/>
  <c r="BK1459" i="3"/>
  <c r="BN1459" i="3"/>
  <c r="BM1460" i="3"/>
  <c r="U1463" i="3"/>
  <c r="AP1463" i="3"/>
  <c r="Z1463" i="3"/>
  <c r="AU1463" i="3"/>
  <c r="AE1463" i="3"/>
  <c r="BA1463" i="3"/>
  <c r="O1463" i="3"/>
  <c r="AK1463" i="3"/>
  <c r="BF1463" i="3"/>
  <c r="BL1444" i="3"/>
  <c r="BM1453" i="3"/>
  <c r="BL1464" i="3"/>
  <c r="AK1465" i="3"/>
  <c r="BM1476" i="3"/>
  <c r="BK1480" i="3"/>
  <c r="BN1480" i="3"/>
  <c r="BM1428" i="3"/>
  <c r="AT1461" i="3"/>
  <c r="Y1461" i="3"/>
  <c r="BC1461" i="3"/>
  <c r="AH1461" i="3"/>
  <c r="M1461" i="3"/>
  <c r="AQ1461" i="3"/>
  <c r="V1461" i="3"/>
  <c r="AZ1461" i="3"/>
  <c r="AJ1461" i="3"/>
  <c r="T1461" i="3"/>
  <c r="AP1465" i="3"/>
  <c r="AT1463" i="3"/>
  <c r="Y1463" i="3"/>
  <c r="BC1463" i="3"/>
  <c r="AH1463" i="3"/>
  <c r="M1463" i="3"/>
  <c r="AQ1463" i="3"/>
  <c r="V1463" i="3"/>
  <c r="AZ1463" i="3"/>
  <c r="AJ1463" i="3"/>
  <c r="T1463" i="3"/>
  <c r="AU1465" i="3"/>
  <c r="BM1479" i="3"/>
  <c r="BJ1481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Q1484" i="3"/>
  <c r="V1484" i="3"/>
  <c r="AB1484" i="3"/>
  <c r="AG1484" i="3"/>
  <c r="AL1484" i="3"/>
  <c r="AR1484" i="3"/>
  <c r="AW1484" i="3"/>
  <c r="BB1484" i="3"/>
  <c r="BH1484" i="3"/>
  <c r="N1484" i="3"/>
  <c r="T1484" i="3"/>
  <c r="Y1484" i="3"/>
  <c r="AD1484" i="3"/>
  <c r="AJ1484" i="3"/>
  <c r="AO1484" i="3"/>
  <c r="AT1484" i="3"/>
  <c r="AZ1484" i="3"/>
  <c r="BE1484" i="3"/>
  <c r="P1484" i="3"/>
  <c r="U1484" i="3"/>
  <c r="Z1484" i="3"/>
  <c r="AF1484" i="3"/>
  <c r="AK1484" i="3"/>
  <c r="AP1484" i="3"/>
  <c r="AV1484" i="3"/>
  <c r="BA1484" i="3"/>
  <c r="BF1484" i="3"/>
  <c r="M1484" i="3"/>
  <c r="AH1484" i="3"/>
  <c r="BD1484" i="3"/>
  <c r="R1484" i="3"/>
  <c r="AN1484" i="3"/>
  <c r="BI1484" i="3"/>
  <c r="X1484" i="3"/>
  <c r="AS1484" i="3"/>
  <c r="AC1484" i="3"/>
  <c r="AX1484" i="3"/>
  <c r="BL1399" i="3"/>
  <c r="BJ1399" i="3"/>
  <c r="AT1465" i="3"/>
  <c r="Y1465" i="3"/>
  <c r="BE1465" i="3"/>
  <c r="AM1465" i="3"/>
  <c r="R1465" i="3"/>
  <c r="AZ1465" i="3"/>
  <c r="AG1465" i="3"/>
  <c r="AR1465" i="3"/>
  <c r="AB1465" i="3"/>
  <c r="BJ1471" i="3"/>
  <c r="BL1470" i="3"/>
  <c r="BJ1470" i="3"/>
  <c r="BL1478" i="3"/>
  <c r="BJ1478" i="3"/>
  <c r="BM1486" i="3"/>
  <c r="BK1490" i="3"/>
  <c r="BN1490" i="3"/>
  <c r="BK1483" i="3"/>
  <c r="BN1483" i="3"/>
  <c r="O1487" i="3"/>
  <c r="S1487" i="3"/>
  <c r="W1487" i="3"/>
  <c r="AA1487" i="3"/>
  <c r="AE1487" i="3"/>
  <c r="AI1487" i="3"/>
  <c r="AM1487" i="3"/>
  <c r="AQ1487" i="3"/>
  <c r="AU1487" i="3"/>
  <c r="AY1487" i="3"/>
  <c r="BC1487" i="3"/>
  <c r="BG1487" i="3"/>
  <c r="M1487" i="3"/>
  <c r="Q1487" i="3"/>
  <c r="U1487" i="3"/>
  <c r="Y1487" i="3"/>
  <c r="AC1487" i="3"/>
  <c r="AG1487" i="3"/>
  <c r="AK1487" i="3"/>
  <c r="AO1487" i="3"/>
  <c r="AS1487" i="3"/>
  <c r="AW1487" i="3"/>
  <c r="BA1487" i="3"/>
  <c r="BE1487" i="3"/>
  <c r="BI1487" i="3"/>
  <c r="T1487" i="3"/>
  <c r="AB1487" i="3"/>
  <c r="AJ1487" i="3"/>
  <c r="AR1487" i="3"/>
  <c r="AZ1487" i="3"/>
  <c r="BH1487" i="3"/>
  <c r="N1487" i="3"/>
  <c r="V1487" i="3"/>
  <c r="AD1487" i="3"/>
  <c r="AL1487" i="3"/>
  <c r="AT1487" i="3"/>
  <c r="BB1487" i="3"/>
  <c r="P1487" i="3"/>
  <c r="X1487" i="3"/>
  <c r="AF1487" i="3"/>
  <c r="AN1487" i="3"/>
  <c r="AV1487" i="3"/>
  <c r="BD1487" i="3"/>
  <c r="R1487" i="3"/>
  <c r="AX1487" i="3"/>
  <c r="Z1487" i="3"/>
  <c r="BF1487" i="3"/>
  <c r="AH1487" i="3"/>
  <c r="AP1487" i="3"/>
  <c r="O1491" i="3"/>
  <c r="S1491" i="3"/>
  <c r="W1491" i="3"/>
  <c r="AA1491" i="3"/>
  <c r="AE1491" i="3"/>
  <c r="AI1491" i="3"/>
  <c r="AM1491" i="3"/>
  <c r="AQ1491" i="3"/>
  <c r="AU1491" i="3"/>
  <c r="AY1491" i="3"/>
  <c r="BC1491" i="3"/>
  <c r="BG1491" i="3"/>
  <c r="Q1491" i="3"/>
  <c r="V1491" i="3"/>
  <c r="AB1491" i="3"/>
  <c r="AG1491" i="3"/>
  <c r="AL1491" i="3"/>
  <c r="AR1491" i="3"/>
  <c r="AW1491" i="3"/>
  <c r="BB1491" i="3"/>
  <c r="BH1491" i="3"/>
  <c r="M1491" i="3"/>
  <c r="R1491" i="3"/>
  <c r="X1491" i="3"/>
  <c r="AC1491" i="3"/>
  <c r="AH1491" i="3"/>
  <c r="AN1491" i="3"/>
  <c r="AS1491" i="3"/>
  <c r="AX1491" i="3"/>
  <c r="BD1491" i="3"/>
  <c r="BI1491" i="3"/>
  <c r="N1491" i="3"/>
  <c r="T1491" i="3"/>
  <c r="Y1491" i="3"/>
  <c r="AD1491" i="3"/>
  <c r="AJ1491" i="3"/>
  <c r="AO1491" i="3"/>
  <c r="AT1491" i="3"/>
  <c r="AZ1491" i="3"/>
  <c r="BE1491" i="3"/>
  <c r="P1491" i="3"/>
  <c r="AK1491" i="3"/>
  <c r="BF1491" i="3"/>
  <c r="U1491" i="3"/>
  <c r="AP1491" i="3"/>
  <c r="Z1491" i="3"/>
  <c r="AV1491" i="3"/>
  <c r="AF1491" i="3"/>
  <c r="BA1491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N1510" i="3"/>
  <c r="T1510" i="3"/>
  <c r="Y1510" i="3"/>
  <c r="AD1510" i="3"/>
  <c r="AJ1510" i="3"/>
  <c r="AO1510" i="3"/>
  <c r="AT1510" i="3"/>
  <c r="AZ1510" i="3"/>
  <c r="BE1510" i="3"/>
  <c r="Q1510" i="3"/>
  <c r="V1510" i="3"/>
  <c r="AB1510" i="3"/>
  <c r="AG1510" i="3"/>
  <c r="AL1510" i="3"/>
  <c r="AR1510" i="3"/>
  <c r="AW1510" i="3"/>
  <c r="BB1510" i="3"/>
  <c r="BH1510" i="3"/>
  <c r="P1510" i="3"/>
  <c r="Z1510" i="3"/>
  <c r="AK1510" i="3"/>
  <c r="AV1510" i="3"/>
  <c r="BF1510" i="3"/>
  <c r="R1510" i="3"/>
  <c r="AC1510" i="3"/>
  <c r="AN1510" i="3"/>
  <c r="AX1510" i="3"/>
  <c r="BI1510" i="3"/>
  <c r="U1510" i="3"/>
  <c r="AF1510" i="3"/>
  <c r="AP1510" i="3"/>
  <c r="BA1510" i="3"/>
  <c r="X1510" i="3"/>
  <c r="AH1510" i="3"/>
  <c r="AS1510" i="3"/>
  <c r="M1510" i="3"/>
  <c r="BD1510" i="3"/>
  <c r="O1502" i="3"/>
  <c r="S1502" i="3"/>
  <c r="W1502" i="3"/>
  <c r="AA1502" i="3"/>
  <c r="AE1502" i="3"/>
  <c r="AI1502" i="3"/>
  <c r="AM1502" i="3"/>
  <c r="AQ1502" i="3"/>
  <c r="AU1502" i="3"/>
  <c r="AY1502" i="3"/>
  <c r="BC1502" i="3"/>
  <c r="BG1502" i="3"/>
  <c r="P1502" i="3"/>
  <c r="T1502" i="3"/>
  <c r="X1502" i="3"/>
  <c r="AB1502" i="3"/>
  <c r="AF1502" i="3"/>
  <c r="AJ1502" i="3"/>
  <c r="AN1502" i="3"/>
  <c r="AR1502" i="3"/>
  <c r="AV1502" i="3"/>
  <c r="AZ1502" i="3"/>
  <c r="BD1502" i="3"/>
  <c r="BH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AD1502" i="3"/>
  <c r="AT1502" i="3"/>
  <c r="R1502" i="3"/>
  <c r="AH1502" i="3"/>
  <c r="AX1502" i="3"/>
  <c r="V1502" i="3"/>
  <c r="AL1502" i="3"/>
  <c r="BB1502" i="3"/>
  <c r="BF1502" i="3"/>
  <c r="Z1502" i="3"/>
  <c r="AP1502" i="3"/>
  <c r="BJ1492" i="3"/>
  <c r="BJ1494" i="3"/>
  <c r="BM1494" i="3"/>
  <c r="M1513" i="3"/>
  <c r="Q1513" i="3"/>
  <c r="U1513" i="3"/>
  <c r="Y1513" i="3"/>
  <c r="AC1513" i="3"/>
  <c r="AG1513" i="3"/>
  <c r="AK1513" i="3"/>
  <c r="AO1513" i="3"/>
  <c r="AS1513" i="3"/>
  <c r="AW1513" i="3"/>
  <c r="BA1513" i="3"/>
  <c r="BE1513" i="3"/>
  <c r="BI1513" i="3"/>
  <c r="O1513" i="3"/>
  <c r="S1513" i="3"/>
  <c r="W1513" i="3"/>
  <c r="AA1513" i="3"/>
  <c r="AE1513" i="3"/>
  <c r="AI1513" i="3"/>
  <c r="AM1513" i="3"/>
  <c r="AQ1513" i="3"/>
  <c r="AU1513" i="3"/>
  <c r="AY1513" i="3"/>
  <c r="BC1513" i="3"/>
  <c r="BG1513" i="3"/>
  <c r="P1513" i="3"/>
  <c r="X1513" i="3"/>
  <c r="AF1513" i="3"/>
  <c r="AN1513" i="3"/>
  <c r="AV1513" i="3"/>
  <c r="BD1513" i="3"/>
  <c r="R1513" i="3"/>
  <c r="Z1513" i="3"/>
  <c r="AH1513" i="3"/>
  <c r="AP1513" i="3"/>
  <c r="AX1513" i="3"/>
  <c r="BF1513" i="3"/>
  <c r="T1513" i="3"/>
  <c r="AB1513" i="3"/>
  <c r="AJ1513" i="3"/>
  <c r="AR1513" i="3"/>
  <c r="AZ1513" i="3"/>
  <c r="BH1513" i="3"/>
  <c r="V1513" i="3"/>
  <c r="BB1513" i="3"/>
  <c r="AD1513" i="3"/>
  <c r="AL1513" i="3"/>
  <c r="N1513" i="3"/>
  <c r="AT1513" i="3"/>
  <c r="M1521" i="3"/>
  <c r="Q1521" i="3"/>
  <c r="U1521" i="3"/>
  <c r="Y1521" i="3"/>
  <c r="AC1521" i="3"/>
  <c r="AG1521" i="3"/>
  <c r="AK1521" i="3"/>
  <c r="AO1521" i="3"/>
  <c r="AS1521" i="3"/>
  <c r="AW1521" i="3"/>
  <c r="BA1521" i="3"/>
  <c r="BE1521" i="3"/>
  <c r="BI1521" i="3"/>
  <c r="O1521" i="3"/>
  <c r="S1521" i="3"/>
  <c r="W1521" i="3"/>
  <c r="AA1521" i="3"/>
  <c r="AE1521" i="3"/>
  <c r="AI1521" i="3"/>
  <c r="AM1521" i="3"/>
  <c r="AQ1521" i="3"/>
  <c r="AU1521" i="3"/>
  <c r="AY1521" i="3"/>
  <c r="BC1521" i="3"/>
  <c r="BG1521" i="3"/>
  <c r="P1521" i="3"/>
  <c r="X1521" i="3"/>
  <c r="AF1521" i="3"/>
  <c r="AN1521" i="3"/>
  <c r="AV1521" i="3"/>
  <c r="BD1521" i="3"/>
  <c r="R1521" i="3"/>
  <c r="Z1521" i="3"/>
  <c r="AH1521" i="3"/>
  <c r="AP1521" i="3"/>
  <c r="AX1521" i="3"/>
  <c r="BF1521" i="3"/>
  <c r="T1521" i="3"/>
  <c r="AB1521" i="3"/>
  <c r="AJ1521" i="3"/>
  <c r="AR1521" i="3"/>
  <c r="AZ1521" i="3"/>
  <c r="BH1521" i="3"/>
  <c r="V1521" i="3"/>
  <c r="BB1521" i="3"/>
  <c r="AD1521" i="3"/>
  <c r="AL1521" i="3"/>
  <c r="N1521" i="3"/>
  <c r="AT1521" i="3"/>
  <c r="M1529" i="3"/>
  <c r="Q1529" i="3"/>
  <c r="U1529" i="3"/>
  <c r="Y1529" i="3"/>
  <c r="AC1529" i="3"/>
  <c r="AG1529" i="3"/>
  <c r="AK1529" i="3"/>
  <c r="AO1529" i="3"/>
  <c r="AS1529" i="3"/>
  <c r="AW1529" i="3"/>
  <c r="BA1529" i="3"/>
  <c r="BE1529" i="3"/>
  <c r="BI1529" i="3"/>
  <c r="O1529" i="3"/>
  <c r="S1529" i="3"/>
  <c r="W1529" i="3"/>
  <c r="AA1529" i="3"/>
  <c r="AE1529" i="3"/>
  <c r="AI1529" i="3"/>
  <c r="AM1529" i="3"/>
  <c r="AQ1529" i="3"/>
  <c r="AU1529" i="3"/>
  <c r="AY1529" i="3"/>
  <c r="BC1529" i="3"/>
  <c r="BG1529" i="3"/>
  <c r="P1529" i="3"/>
  <c r="X1529" i="3"/>
  <c r="AF1529" i="3"/>
  <c r="AN1529" i="3"/>
  <c r="AV1529" i="3"/>
  <c r="BD1529" i="3"/>
  <c r="R1529" i="3"/>
  <c r="Z1529" i="3"/>
  <c r="AH1529" i="3"/>
  <c r="AP1529" i="3"/>
  <c r="AX1529" i="3"/>
  <c r="BF1529" i="3"/>
  <c r="T1529" i="3"/>
  <c r="AB1529" i="3"/>
  <c r="AJ1529" i="3"/>
  <c r="AR1529" i="3"/>
  <c r="AZ1529" i="3"/>
  <c r="BH1529" i="3"/>
  <c r="V1529" i="3"/>
  <c r="BB1529" i="3"/>
  <c r="AD1529" i="3"/>
  <c r="AL1529" i="3"/>
  <c r="N1529" i="3"/>
  <c r="AT1529" i="3"/>
  <c r="M1537" i="3"/>
  <c r="Q1537" i="3"/>
  <c r="U1537" i="3"/>
  <c r="Y1537" i="3"/>
  <c r="AC1537" i="3"/>
  <c r="AG1537" i="3"/>
  <c r="AK1537" i="3"/>
  <c r="AO1537" i="3"/>
  <c r="AS1537" i="3"/>
  <c r="AW1537" i="3"/>
  <c r="BA1537" i="3"/>
  <c r="BE1537" i="3"/>
  <c r="BI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P1537" i="3"/>
  <c r="X1537" i="3"/>
  <c r="AF1537" i="3"/>
  <c r="AN1537" i="3"/>
  <c r="AV1537" i="3"/>
  <c r="BD1537" i="3"/>
  <c r="R1537" i="3"/>
  <c r="Z1537" i="3"/>
  <c r="AH1537" i="3"/>
  <c r="AP1537" i="3"/>
  <c r="AX1537" i="3"/>
  <c r="BF1537" i="3"/>
  <c r="T1537" i="3"/>
  <c r="AB1537" i="3"/>
  <c r="AJ1537" i="3"/>
  <c r="AR1537" i="3"/>
  <c r="AZ1537" i="3"/>
  <c r="BH1537" i="3"/>
  <c r="V1537" i="3"/>
  <c r="BB1537" i="3"/>
  <c r="AD1537" i="3"/>
  <c r="AL1537" i="3"/>
  <c r="N1537" i="3"/>
  <c r="AT1537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N1545" i="3"/>
  <c r="T1545" i="3"/>
  <c r="Y1545" i="3"/>
  <c r="AD1545" i="3"/>
  <c r="AJ1545" i="3"/>
  <c r="AO1545" i="3"/>
  <c r="AT1545" i="3"/>
  <c r="AZ1545" i="3"/>
  <c r="BE1545" i="3"/>
  <c r="Q1545" i="3"/>
  <c r="V1545" i="3"/>
  <c r="AB1545" i="3"/>
  <c r="AG1545" i="3"/>
  <c r="AL1545" i="3"/>
  <c r="AR1545" i="3"/>
  <c r="AW1545" i="3"/>
  <c r="BB1545" i="3"/>
  <c r="BH1545" i="3"/>
  <c r="U1545" i="3"/>
  <c r="AF1545" i="3"/>
  <c r="AP1545" i="3"/>
  <c r="BA1545" i="3"/>
  <c r="M1545" i="3"/>
  <c r="X1545" i="3"/>
  <c r="AH1545" i="3"/>
  <c r="AS1545" i="3"/>
  <c r="BD1545" i="3"/>
  <c r="P1545" i="3"/>
  <c r="Z1545" i="3"/>
  <c r="AK1545" i="3"/>
  <c r="AV1545" i="3"/>
  <c r="BF1545" i="3"/>
  <c r="R1545" i="3"/>
  <c r="AC1545" i="3"/>
  <c r="AN1545" i="3"/>
  <c r="AX1545" i="3"/>
  <c r="BI1545" i="3"/>
  <c r="BL1495" i="3"/>
  <c r="BJ1495" i="3"/>
  <c r="BL1509" i="3"/>
  <c r="BM1509" i="3"/>
  <c r="BJ1511" i="3"/>
  <c r="BK1516" i="3"/>
  <c r="BN1516" i="3"/>
  <c r="BL1516" i="3"/>
  <c r="BK1524" i="3"/>
  <c r="BN1524" i="3"/>
  <c r="BL1524" i="3"/>
  <c r="BK1532" i="3"/>
  <c r="BN1532" i="3"/>
  <c r="BL1532" i="3"/>
  <c r="BK1540" i="3"/>
  <c r="BN1540" i="3"/>
  <c r="BK1544" i="3"/>
  <c r="BN1544" i="3"/>
  <c r="BK1548" i="3"/>
  <c r="BN1548" i="3"/>
  <c r="AH1518" i="3"/>
  <c r="AH1526" i="3"/>
  <c r="AH1534" i="3"/>
  <c r="O1561" i="3"/>
  <c r="S1561" i="3"/>
  <c r="W1561" i="3"/>
  <c r="AA1561" i="3"/>
  <c r="AE1561" i="3"/>
  <c r="AI1561" i="3"/>
  <c r="AM1561" i="3"/>
  <c r="AQ1561" i="3"/>
  <c r="AU1561" i="3"/>
  <c r="AY1561" i="3"/>
  <c r="BC1561" i="3"/>
  <c r="BG1561" i="3"/>
  <c r="Q1561" i="3"/>
  <c r="V1561" i="3"/>
  <c r="AB1561" i="3"/>
  <c r="AG1561" i="3"/>
  <c r="AL1561" i="3"/>
  <c r="AR1561" i="3"/>
  <c r="AW1561" i="3"/>
  <c r="BB1561" i="3"/>
  <c r="BH1561" i="3"/>
  <c r="M1561" i="3"/>
  <c r="R1561" i="3"/>
  <c r="X1561" i="3"/>
  <c r="AC1561" i="3"/>
  <c r="AH1561" i="3"/>
  <c r="AN1561" i="3"/>
  <c r="AS1561" i="3"/>
  <c r="AX1561" i="3"/>
  <c r="BD1561" i="3"/>
  <c r="BI1561" i="3"/>
  <c r="N1561" i="3"/>
  <c r="T1561" i="3"/>
  <c r="Y1561" i="3"/>
  <c r="AD1561" i="3"/>
  <c r="AJ1561" i="3"/>
  <c r="AO1561" i="3"/>
  <c r="AT1561" i="3"/>
  <c r="AZ1561" i="3"/>
  <c r="BE1561" i="3"/>
  <c r="U1561" i="3"/>
  <c r="AP1561" i="3"/>
  <c r="Z1561" i="3"/>
  <c r="AV1561" i="3"/>
  <c r="AF1561" i="3"/>
  <c r="BA1561" i="3"/>
  <c r="P1561" i="3"/>
  <c r="AK1561" i="3"/>
  <c r="BF1561" i="3"/>
  <c r="O1569" i="3"/>
  <c r="S1569" i="3"/>
  <c r="W1569" i="3"/>
  <c r="AA1569" i="3"/>
  <c r="AE1569" i="3"/>
  <c r="AI1569" i="3"/>
  <c r="AM1569" i="3"/>
  <c r="AQ1569" i="3"/>
  <c r="AU1569" i="3"/>
  <c r="AY1569" i="3"/>
  <c r="BC1569" i="3"/>
  <c r="BG1569" i="3"/>
  <c r="Q1569" i="3"/>
  <c r="V1569" i="3"/>
  <c r="AB1569" i="3"/>
  <c r="AG1569" i="3"/>
  <c r="AL1569" i="3"/>
  <c r="AR1569" i="3"/>
  <c r="AW1569" i="3"/>
  <c r="BB1569" i="3"/>
  <c r="BH1569" i="3"/>
  <c r="M1569" i="3"/>
  <c r="R1569" i="3"/>
  <c r="X1569" i="3"/>
  <c r="AC1569" i="3"/>
  <c r="AH1569" i="3"/>
  <c r="AN1569" i="3"/>
  <c r="AS1569" i="3"/>
  <c r="AX1569" i="3"/>
  <c r="BD1569" i="3"/>
  <c r="BI1569" i="3"/>
  <c r="N1569" i="3"/>
  <c r="T1569" i="3"/>
  <c r="Y1569" i="3"/>
  <c r="AD1569" i="3"/>
  <c r="AJ1569" i="3"/>
  <c r="AO1569" i="3"/>
  <c r="AT1569" i="3"/>
  <c r="AZ1569" i="3"/>
  <c r="BE1569" i="3"/>
  <c r="U1569" i="3"/>
  <c r="AP1569" i="3"/>
  <c r="Z1569" i="3"/>
  <c r="AV1569" i="3"/>
  <c r="AF1569" i="3"/>
  <c r="BA1569" i="3"/>
  <c r="P1569" i="3"/>
  <c r="AK1569" i="3"/>
  <c r="BF1569" i="3"/>
  <c r="AV1514" i="3"/>
  <c r="P1514" i="3"/>
  <c r="AD1514" i="3"/>
  <c r="AZ1514" i="3"/>
  <c r="T1514" i="3"/>
  <c r="AW1514" i="3"/>
  <c r="AG1514" i="3"/>
  <c r="Q1514" i="3"/>
  <c r="AY1514" i="3"/>
  <c r="AI1514" i="3"/>
  <c r="S1514" i="3"/>
  <c r="AN1518" i="3"/>
  <c r="BB1518" i="3"/>
  <c r="V1518" i="3"/>
  <c r="AR1518" i="3"/>
  <c r="BI1518" i="3"/>
  <c r="AS1518" i="3"/>
  <c r="AC1518" i="3"/>
  <c r="M1518" i="3"/>
  <c r="AU1518" i="3"/>
  <c r="AE1518" i="3"/>
  <c r="O1518" i="3"/>
  <c r="AF1522" i="3"/>
  <c r="AT1522" i="3"/>
  <c r="N1522" i="3"/>
  <c r="AJ1522" i="3"/>
  <c r="BE1522" i="3"/>
  <c r="AO1522" i="3"/>
  <c r="Y1522" i="3"/>
  <c r="BG1522" i="3"/>
  <c r="AQ1522" i="3"/>
  <c r="AA1522" i="3"/>
  <c r="BD1526" i="3"/>
  <c r="X1526" i="3"/>
  <c r="AL1526" i="3"/>
  <c r="BH1526" i="3"/>
  <c r="AB1526" i="3"/>
  <c r="BA1526" i="3"/>
  <c r="AK1526" i="3"/>
  <c r="U1526" i="3"/>
  <c r="BC1526" i="3"/>
  <c r="AM1526" i="3"/>
  <c r="W1526" i="3"/>
  <c r="AV1530" i="3"/>
  <c r="P1530" i="3"/>
  <c r="AD1530" i="3"/>
  <c r="AZ1530" i="3"/>
  <c r="T1530" i="3"/>
  <c r="AW1530" i="3"/>
  <c r="AG1530" i="3"/>
  <c r="Q1530" i="3"/>
  <c r="AY1530" i="3"/>
  <c r="AI1530" i="3"/>
  <c r="S1530" i="3"/>
  <c r="AN1534" i="3"/>
  <c r="BB1534" i="3"/>
  <c r="V1534" i="3"/>
  <c r="AR1534" i="3"/>
  <c r="BI1534" i="3"/>
  <c r="AS1534" i="3"/>
  <c r="AC1534" i="3"/>
  <c r="M1534" i="3"/>
  <c r="AU1534" i="3"/>
  <c r="AE1534" i="3"/>
  <c r="O1534" i="3"/>
  <c r="AF1538" i="3"/>
  <c r="AT1538" i="3"/>
  <c r="N1538" i="3"/>
  <c r="AJ1538" i="3"/>
  <c r="BE1538" i="3"/>
  <c r="AO1538" i="3"/>
  <c r="Y1538" i="3"/>
  <c r="BG1538" i="3"/>
  <c r="AQ1538" i="3"/>
  <c r="AA1538" i="3"/>
  <c r="BJ1546" i="3"/>
  <c r="BN1550" i="3"/>
  <c r="BK1550" i="3"/>
  <c r="BJ1558" i="3"/>
  <c r="BJ1576" i="3"/>
  <c r="O1586" i="3"/>
  <c r="S1586" i="3"/>
  <c r="W1586" i="3"/>
  <c r="AA1586" i="3"/>
  <c r="AE1586" i="3"/>
  <c r="AI1586" i="3"/>
  <c r="AM1586" i="3"/>
  <c r="AQ1586" i="3"/>
  <c r="AU1586" i="3"/>
  <c r="AY1586" i="3"/>
  <c r="BC1586" i="3"/>
  <c r="BG1586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P1586" i="3"/>
  <c r="X1586" i="3"/>
  <c r="AF1586" i="3"/>
  <c r="AN1586" i="3"/>
  <c r="AV1586" i="3"/>
  <c r="BD1586" i="3"/>
  <c r="R1586" i="3"/>
  <c r="Z1586" i="3"/>
  <c r="AH1586" i="3"/>
  <c r="AP1586" i="3"/>
  <c r="AX1586" i="3"/>
  <c r="BF1586" i="3"/>
  <c r="AR1586" i="3"/>
  <c r="BH1586" i="3"/>
  <c r="T1586" i="3"/>
  <c r="AB1586" i="3"/>
  <c r="AJ1586" i="3"/>
  <c r="AZ1586" i="3"/>
  <c r="N1586" i="3"/>
  <c r="V1586" i="3"/>
  <c r="AD1586" i="3"/>
  <c r="AL1586" i="3"/>
  <c r="AT1586" i="3"/>
  <c r="BB1586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P1594" i="3"/>
  <c r="X1594" i="3"/>
  <c r="AF1594" i="3"/>
  <c r="AN1594" i="3"/>
  <c r="AV1594" i="3"/>
  <c r="BD1594" i="3"/>
  <c r="R1594" i="3"/>
  <c r="Z1594" i="3"/>
  <c r="AH1594" i="3"/>
  <c r="AP1594" i="3"/>
  <c r="AX1594" i="3"/>
  <c r="BF1594" i="3"/>
  <c r="BH1594" i="3"/>
  <c r="AZ1594" i="3"/>
  <c r="T1594" i="3"/>
  <c r="AB1594" i="3"/>
  <c r="AJ1594" i="3"/>
  <c r="AR1594" i="3"/>
  <c r="N1594" i="3"/>
  <c r="V1594" i="3"/>
  <c r="AD1594" i="3"/>
  <c r="AL1594" i="3"/>
  <c r="AT1594" i="3"/>
  <c r="BB1594" i="3"/>
  <c r="BJ1585" i="3"/>
  <c r="BJ1593" i="3"/>
  <c r="BK1576" i="3"/>
  <c r="BN1576" i="3"/>
  <c r="BL1576" i="3"/>
  <c r="AX1578" i="3"/>
  <c r="BM1568" i="3"/>
  <c r="BN1568" i="3"/>
  <c r="BK1568" i="3"/>
  <c r="BE1578" i="3"/>
  <c r="AO1578" i="3"/>
  <c r="Y1578" i="3"/>
  <c r="BH1578" i="3"/>
  <c r="AR1578" i="3"/>
  <c r="AB1578" i="3"/>
  <c r="BG1578" i="3"/>
  <c r="AQ1578" i="3"/>
  <c r="AA1578" i="3"/>
  <c r="V1580" i="3"/>
  <c r="BK1580" i="3" s="1"/>
  <c r="BM1560" i="3"/>
  <c r="BN1560" i="3"/>
  <c r="BK1560" i="3"/>
  <c r="BN1562" i="3"/>
  <c r="BK1562" i="3"/>
  <c r="BM1564" i="3"/>
  <c r="BN1564" i="3"/>
  <c r="BK1564" i="3"/>
  <c r="BN1575" i="3"/>
  <c r="BK1575" i="3"/>
  <c r="BF1578" i="3"/>
  <c r="BF1580" i="3"/>
  <c r="BL1581" i="3"/>
  <c r="BM1583" i="3"/>
  <c r="BK1587" i="3"/>
  <c r="BN1587" i="3"/>
  <c r="BL1589" i="3"/>
  <c r="BK1595" i="3"/>
  <c r="BN1595" i="3"/>
  <c r="R1580" i="3"/>
  <c r="BN1580" i="3" s="1"/>
  <c r="N1387" i="3"/>
  <c r="R1387" i="3"/>
  <c r="V1387" i="3"/>
  <c r="Z1387" i="3"/>
  <c r="AD1387" i="3"/>
  <c r="AH1387" i="3"/>
  <c r="AL1387" i="3"/>
  <c r="AP1387" i="3"/>
  <c r="AT1387" i="3"/>
  <c r="AX1387" i="3"/>
  <c r="BB1387" i="3"/>
  <c r="BF1387" i="3"/>
  <c r="O1387" i="3"/>
  <c r="S1387" i="3"/>
  <c r="W1387" i="3"/>
  <c r="AA1387" i="3"/>
  <c r="AE1387" i="3"/>
  <c r="AI1387" i="3"/>
  <c r="AM1387" i="3"/>
  <c r="AQ1387" i="3"/>
  <c r="AU1387" i="3"/>
  <c r="AY1387" i="3"/>
  <c r="BC1387" i="3"/>
  <c r="BG1387" i="3"/>
  <c r="P1387" i="3"/>
  <c r="AF1387" i="3"/>
  <c r="AV1387" i="3"/>
  <c r="AB1387" i="3"/>
  <c r="AR1387" i="3"/>
  <c r="BH1387" i="3"/>
  <c r="T1387" i="3"/>
  <c r="AJ1387" i="3"/>
  <c r="AZ1387" i="3"/>
  <c r="X1387" i="3"/>
  <c r="AN1387" i="3"/>
  <c r="BD1387" i="3"/>
  <c r="AR1397" i="3"/>
  <c r="T1397" i="3"/>
  <c r="AJ1397" i="3"/>
  <c r="AZ1397" i="3"/>
  <c r="AB1397" i="3"/>
  <c r="BH1397" i="3"/>
  <c r="P1397" i="3"/>
  <c r="AF1397" i="3"/>
  <c r="AV1397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P1396" i="3"/>
  <c r="T1396" i="3"/>
  <c r="X1396" i="3"/>
  <c r="AB1396" i="3"/>
  <c r="AF1396" i="3"/>
  <c r="AJ1396" i="3"/>
  <c r="AN1396" i="3"/>
  <c r="AR1396" i="3"/>
  <c r="AV1396" i="3"/>
  <c r="AZ1396" i="3"/>
  <c r="BH1396" i="3"/>
  <c r="Q1396" i="3"/>
  <c r="BE1396" i="3"/>
  <c r="BD1396" i="3"/>
  <c r="M1396" i="3"/>
  <c r="U1396" i="3"/>
  <c r="Y1396" i="3"/>
  <c r="AC1396" i="3"/>
  <c r="AK1396" i="3"/>
  <c r="AO1396" i="3"/>
  <c r="AW1396" i="3"/>
  <c r="BI1396" i="3"/>
  <c r="AG1396" i="3"/>
  <c r="AS1396" i="3"/>
  <c r="BA1396" i="3"/>
  <c r="R1396" i="3"/>
  <c r="BD1391" i="3"/>
  <c r="AN1391" i="3"/>
  <c r="M1391" i="3"/>
  <c r="Q1391" i="3"/>
  <c r="U1391" i="3"/>
  <c r="Y1391" i="3"/>
  <c r="AC1391" i="3"/>
  <c r="AG1391" i="3"/>
  <c r="AK1391" i="3"/>
  <c r="AO1391" i="3"/>
  <c r="AS1391" i="3"/>
  <c r="AW1391" i="3"/>
  <c r="BA1391" i="3"/>
  <c r="BE1391" i="3"/>
  <c r="BI1391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O1391" i="3"/>
  <c r="S1391" i="3"/>
  <c r="W1391" i="3"/>
  <c r="AA1391" i="3"/>
  <c r="AE1391" i="3"/>
  <c r="AI1391" i="3"/>
  <c r="AM1391" i="3"/>
  <c r="AQ1391" i="3"/>
  <c r="AU1391" i="3"/>
  <c r="AY1391" i="3"/>
  <c r="BC1391" i="3"/>
  <c r="BG1391" i="3"/>
  <c r="BD1389" i="3"/>
  <c r="AN1389" i="3"/>
  <c r="X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O1389" i="3"/>
  <c r="S1389" i="3"/>
  <c r="W1389" i="3"/>
  <c r="AA1389" i="3"/>
  <c r="AE1389" i="3"/>
  <c r="AI1389" i="3"/>
  <c r="AM1389" i="3"/>
  <c r="AQ1389" i="3"/>
  <c r="AU1389" i="3"/>
  <c r="AY1389" i="3"/>
  <c r="BC1389" i="3"/>
  <c r="BG1389" i="3"/>
  <c r="BF1388" i="3"/>
  <c r="AP1388" i="3"/>
  <c r="M1387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S1383" i="3"/>
  <c r="AA1383" i="3"/>
  <c r="AI1383" i="3"/>
  <c r="AQ1383" i="3"/>
  <c r="AY1383" i="3"/>
  <c r="BG1383" i="3"/>
  <c r="Q1383" i="3"/>
  <c r="Y1383" i="3"/>
  <c r="AO1383" i="3"/>
  <c r="M1383" i="3"/>
  <c r="U1383" i="3"/>
  <c r="AC1383" i="3"/>
  <c r="AK1383" i="3"/>
  <c r="AS1383" i="3"/>
  <c r="BA1383" i="3"/>
  <c r="BI1383" i="3"/>
  <c r="AW1383" i="3"/>
  <c r="O1383" i="3"/>
  <c r="W1383" i="3"/>
  <c r="AE1383" i="3"/>
  <c r="AM1383" i="3"/>
  <c r="AU1383" i="3"/>
  <c r="BC1383" i="3"/>
  <c r="AG1383" i="3"/>
  <c r="BE1383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P1398" i="3"/>
  <c r="T1398" i="3"/>
  <c r="X1398" i="3"/>
  <c r="AB1398" i="3"/>
  <c r="AF1398" i="3"/>
  <c r="AJ1398" i="3"/>
  <c r="AN1398" i="3"/>
  <c r="AR1398" i="3"/>
  <c r="AV1398" i="3"/>
  <c r="BD1398" i="3"/>
  <c r="BH1398" i="3"/>
  <c r="M1398" i="3"/>
  <c r="Y1398" i="3"/>
  <c r="AG1398" i="3"/>
  <c r="AO1398" i="3"/>
  <c r="BA1398" i="3"/>
  <c r="AZ1398" i="3"/>
  <c r="AW1398" i="3"/>
  <c r="Q1398" i="3"/>
  <c r="U1398" i="3"/>
  <c r="AC1398" i="3"/>
  <c r="AK1398" i="3"/>
  <c r="AS1398" i="3"/>
  <c r="BE1398" i="3"/>
  <c r="BI1398" i="3"/>
  <c r="AD1398" i="3"/>
  <c r="M1397" i="3"/>
  <c r="Q1397" i="3"/>
  <c r="U1397" i="3"/>
  <c r="Y1397" i="3"/>
  <c r="AC1397" i="3"/>
  <c r="AG1397" i="3"/>
  <c r="AK1397" i="3"/>
  <c r="AO1397" i="3"/>
  <c r="AS1397" i="3"/>
  <c r="AW1397" i="3"/>
  <c r="BA1397" i="3"/>
  <c r="BE1397" i="3"/>
  <c r="BI1397" i="3"/>
  <c r="AD1397" i="3"/>
  <c r="AL1397" i="3"/>
  <c r="AT1397" i="3"/>
  <c r="BB1397" i="3"/>
  <c r="N1397" i="3"/>
  <c r="R1397" i="3"/>
  <c r="V1397" i="3"/>
  <c r="Z1397" i="3"/>
  <c r="AH1397" i="3"/>
  <c r="AP1397" i="3"/>
  <c r="AX1397" i="3"/>
  <c r="BF1397" i="3"/>
  <c r="S1397" i="3"/>
  <c r="W1397" i="3"/>
  <c r="AE1397" i="3"/>
  <c r="AM1397" i="3"/>
  <c r="AU1397" i="3"/>
  <c r="BC1397" i="3"/>
  <c r="O1397" i="3"/>
  <c r="AA1397" i="3"/>
  <c r="AI1397" i="3"/>
  <c r="AQ1397" i="3"/>
  <c r="AY1397" i="3"/>
  <c r="BG1397" i="3"/>
  <c r="AT1396" i="3"/>
  <c r="N1396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L1394" i="3"/>
  <c r="K1392" i="3"/>
  <c r="AZ1391" i="3"/>
  <c r="AJ1391" i="3"/>
  <c r="T1391" i="3"/>
  <c r="BB1390" i="3"/>
  <c r="AL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M1390" i="3"/>
  <c r="Q1390" i="3"/>
  <c r="U1390" i="3"/>
  <c r="Y1390" i="3"/>
  <c r="AC1390" i="3"/>
  <c r="AG1390" i="3"/>
  <c r="AK1390" i="3"/>
  <c r="AO1390" i="3"/>
  <c r="AS1390" i="3"/>
  <c r="AW1390" i="3"/>
  <c r="BA1390" i="3"/>
  <c r="BE1390" i="3"/>
  <c r="BI1390" i="3"/>
  <c r="AZ1389" i="3"/>
  <c r="AJ1389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P1388" i="3"/>
  <c r="T1388" i="3"/>
  <c r="X1388" i="3"/>
  <c r="AB1388" i="3"/>
  <c r="AF1388" i="3"/>
  <c r="AJ1388" i="3"/>
  <c r="AN1388" i="3"/>
  <c r="AR1388" i="3"/>
  <c r="AV1388" i="3"/>
  <c r="AZ1388" i="3"/>
  <c r="BD1388" i="3"/>
  <c r="BH1388" i="3"/>
  <c r="M1388" i="3"/>
  <c r="Q1388" i="3"/>
  <c r="U1388" i="3"/>
  <c r="Y1388" i="3"/>
  <c r="AC1388" i="3"/>
  <c r="AG1388" i="3"/>
  <c r="AK1388" i="3"/>
  <c r="AO1388" i="3"/>
  <c r="AS1388" i="3"/>
  <c r="AW1388" i="3"/>
  <c r="BA1388" i="3"/>
  <c r="BE1388" i="3"/>
  <c r="BI1388" i="3"/>
  <c r="BB1398" i="3"/>
  <c r="AL1398" i="3"/>
  <c r="V1398" i="3"/>
  <c r="AL1396" i="3"/>
  <c r="V1396" i="3"/>
  <c r="AH1398" i="3"/>
  <c r="R1398" i="3"/>
  <c r="AX1396" i="3"/>
  <c r="AH1396" i="3"/>
  <c r="K1394" i="3"/>
  <c r="AT1398" i="3"/>
  <c r="N1398" i="3"/>
  <c r="AD1396" i="3"/>
  <c r="BF1398" i="3"/>
  <c r="AP1398" i="3"/>
  <c r="Z1398" i="3"/>
  <c r="BD1397" i="3"/>
  <c r="AN1397" i="3"/>
  <c r="X1397" i="3"/>
  <c r="BF1396" i="3"/>
  <c r="AP1396" i="3"/>
  <c r="Z1396" i="3"/>
  <c r="BD1395" i="3"/>
  <c r="AN1395" i="3"/>
  <c r="X1395" i="3"/>
  <c r="M1395" i="3"/>
  <c r="AX1393" i="3"/>
  <c r="BB1393" i="3"/>
  <c r="BF1393" i="3"/>
  <c r="O1393" i="3"/>
  <c r="S1393" i="3"/>
  <c r="W1393" i="3"/>
  <c r="AA1393" i="3"/>
  <c r="AE1393" i="3"/>
  <c r="AI1393" i="3"/>
  <c r="AM1393" i="3"/>
  <c r="AQ1393" i="3"/>
  <c r="AU1393" i="3"/>
  <c r="AY1393" i="3"/>
  <c r="BC1393" i="3"/>
  <c r="BG1393" i="3"/>
  <c r="L1392" i="3"/>
  <c r="AV1391" i="3"/>
  <c r="AF1391" i="3"/>
  <c r="P1391" i="3"/>
  <c r="AX1390" i="3"/>
  <c r="AH1390" i="3"/>
  <c r="R1390" i="3"/>
  <c r="AV1389" i="3"/>
  <c r="AF1389" i="3"/>
  <c r="P1389" i="3"/>
  <c r="AX1388" i="3"/>
  <c r="AH1388" i="3"/>
  <c r="R1388" i="3"/>
  <c r="L1386" i="3"/>
  <c r="K1386" i="3"/>
  <c r="N1367" i="3"/>
  <c r="R1367" i="3"/>
  <c r="V1367" i="3"/>
  <c r="Z1367" i="3"/>
  <c r="AD1367" i="3"/>
  <c r="AH1367" i="3"/>
  <c r="AL1367" i="3"/>
  <c r="AP1367" i="3"/>
  <c r="AT1367" i="3"/>
  <c r="AX1367" i="3"/>
  <c r="BB1367" i="3"/>
  <c r="BF1367" i="3"/>
  <c r="P1367" i="3"/>
  <c r="T1367" i="3"/>
  <c r="X1367" i="3"/>
  <c r="AB1367" i="3"/>
  <c r="AF1367" i="3"/>
  <c r="AJ1367" i="3"/>
  <c r="AN1367" i="3"/>
  <c r="AR1367" i="3"/>
  <c r="AV1367" i="3"/>
  <c r="AZ1367" i="3"/>
  <c r="BD1367" i="3"/>
  <c r="BH1367" i="3"/>
  <c r="O1367" i="3"/>
  <c r="W1367" i="3"/>
  <c r="AE1367" i="3"/>
  <c r="AM1367" i="3"/>
  <c r="AU1367" i="3"/>
  <c r="BC1367" i="3"/>
  <c r="Q1367" i="3"/>
  <c r="Y1367" i="3"/>
  <c r="AG1367" i="3"/>
  <c r="AO1367" i="3"/>
  <c r="AW1367" i="3"/>
  <c r="BE1367" i="3"/>
  <c r="S1367" i="3"/>
  <c r="AA1367" i="3"/>
  <c r="AI1367" i="3"/>
  <c r="AQ1367" i="3"/>
  <c r="AY1367" i="3"/>
  <c r="BG1367" i="3"/>
  <c r="AK1367" i="3"/>
  <c r="M1367" i="3"/>
  <c r="AS1367" i="3"/>
  <c r="U1367" i="3"/>
  <c r="BA1367" i="3"/>
  <c r="L1385" i="3"/>
  <c r="BA1385" i="3" s="1"/>
  <c r="N1384" i="3"/>
  <c r="R1384" i="3"/>
  <c r="V1384" i="3"/>
  <c r="Z1384" i="3"/>
  <c r="AD1384" i="3"/>
  <c r="AH1384" i="3"/>
  <c r="AL1384" i="3"/>
  <c r="AP1384" i="3"/>
  <c r="AT1384" i="3"/>
  <c r="AX1384" i="3"/>
  <c r="BB1384" i="3"/>
  <c r="BF1384" i="3"/>
  <c r="P1384" i="3"/>
  <c r="T1384" i="3"/>
  <c r="X1384" i="3"/>
  <c r="AB1384" i="3"/>
  <c r="AF1384" i="3"/>
  <c r="AJ1384" i="3"/>
  <c r="AN1384" i="3"/>
  <c r="AR1384" i="3"/>
  <c r="AV1384" i="3"/>
  <c r="AZ1384" i="3"/>
  <c r="BD1384" i="3"/>
  <c r="BH1384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O1380" i="3"/>
  <c r="S1380" i="3"/>
  <c r="W1380" i="3"/>
  <c r="AA1380" i="3"/>
  <c r="AE1380" i="3"/>
  <c r="AI1380" i="3"/>
  <c r="AM1380" i="3"/>
  <c r="AQ1380" i="3"/>
  <c r="AU1380" i="3"/>
  <c r="AY1380" i="3"/>
  <c r="BC1380" i="3"/>
  <c r="BG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N1378" i="3"/>
  <c r="R1378" i="3"/>
  <c r="V1378" i="3"/>
  <c r="Z1378" i="3"/>
  <c r="AD1378" i="3"/>
  <c r="AH1378" i="3"/>
  <c r="AL1378" i="3"/>
  <c r="AP1378" i="3"/>
  <c r="AT1378" i="3"/>
  <c r="AX1378" i="3"/>
  <c r="BB1378" i="3"/>
  <c r="BF1378" i="3"/>
  <c r="O1378" i="3"/>
  <c r="S1378" i="3"/>
  <c r="W1378" i="3"/>
  <c r="AA1378" i="3"/>
  <c r="AE1378" i="3"/>
  <c r="AI1378" i="3"/>
  <c r="AM1378" i="3"/>
  <c r="AQ1378" i="3"/>
  <c r="AU1378" i="3"/>
  <c r="AY1378" i="3"/>
  <c r="BC1378" i="3"/>
  <c r="BG1378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AY1377" i="3"/>
  <c r="AI1377" i="3"/>
  <c r="BF1375" i="3"/>
  <c r="AJ1375" i="3"/>
  <c r="P1374" i="3"/>
  <c r="AF1374" i="3"/>
  <c r="AV1374" i="3"/>
  <c r="T1374" i="3"/>
  <c r="AJ1374" i="3"/>
  <c r="AZ1374" i="3"/>
  <c r="P1370" i="3"/>
  <c r="AF1370" i="3"/>
  <c r="AV1370" i="3"/>
  <c r="T1370" i="3"/>
  <c r="AJ1370" i="3"/>
  <c r="AZ1370" i="3"/>
  <c r="BI1367" i="3"/>
  <c r="N1359" i="3"/>
  <c r="R1359" i="3"/>
  <c r="V1359" i="3"/>
  <c r="Z1359" i="3"/>
  <c r="AD1359" i="3"/>
  <c r="AH1359" i="3"/>
  <c r="AL1359" i="3"/>
  <c r="AP1359" i="3"/>
  <c r="AT1359" i="3"/>
  <c r="AX1359" i="3"/>
  <c r="BB1359" i="3"/>
  <c r="BF1359" i="3"/>
  <c r="P1359" i="3"/>
  <c r="T1359" i="3"/>
  <c r="X1359" i="3"/>
  <c r="AB1359" i="3"/>
  <c r="AF1359" i="3"/>
  <c r="AJ1359" i="3"/>
  <c r="AN1359" i="3"/>
  <c r="AR1359" i="3"/>
  <c r="AV1359" i="3"/>
  <c r="AZ1359" i="3"/>
  <c r="BD1359" i="3"/>
  <c r="BH1359" i="3"/>
  <c r="M1359" i="3"/>
  <c r="U1359" i="3"/>
  <c r="AC1359" i="3"/>
  <c r="AK1359" i="3"/>
  <c r="AS1359" i="3"/>
  <c r="BA1359" i="3"/>
  <c r="BI1359" i="3"/>
  <c r="O1359" i="3"/>
  <c r="W1359" i="3"/>
  <c r="AE1359" i="3"/>
  <c r="AM1359" i="3"/>
  <c r="AU1359" i="3"/>
  <c r="BC1359" i="3"/>
  <c r="Q1359" i="3"/>
  <c r="Y1359" i="3"/>
  <c r="AG1359" i="3"/>
  <c r="AO1359" i="3"/>
  <c r="AW1359" i="3"/>
  <c r="BE1359" i="3"/>
  <c r="S1359" i="3"/>
  <c r="AY1359" i="3"/>
  <c r="AA1359" i="3"/>
  <c r="BG1359" i="3"/>
  <c r="AI1359" i="3"/>
  <c r="AQ1359" i="3"/>
  <c r="X1351" i="3"/>
  <c r="AN1351" i="3"/>
  <c r="BD1351" i="3"/>
  <c r="BH1351" i="3"/>
  <c r="AV1351" i="3"/>
  <c r="P1351" i="3"/>
  <c r="AF1351" i="3"/>
  <c r="BB1395" i="3"/>
  <c r="AP1395" i="3"/>
  <c r="M1377" i="3"/>
  <c r="Q1377" i="3"/>
  <c r="U1377" i="3"/>
  <c r="Y1377" i="3"/>
  <c r="AC1377" i="3"/>
  <c r="P1377" i="3"/>
  <c r="V1377" i="3"/>
  <c r="AA1377" i="3"/>
  <c r="AF1377" i="3"/>
  <c r="AJ1377" i="3"/>
  <c r="AN1377" i="3"/>
  <c r="AR1377" i="3"/>
  <c r="AV1377" i="3"/>
  <c r="AZ1377" i="3"/>
  <c r="BD1377" i="3"/>
  <c r="BH1377" i="3"/>
  <c r="R1377" i="3"/>
  <c r="W1377" i="3"/>
  <c r="AB1377" i="3"/>
  <c r="AG1377" i="3"/>
  <c r="AK1377" i="3"/>
  <c r="AO1377" i="3"/>
  <c r="AS1377" i="3"/>
  <c r="AW1377" i="3"/>
  <c r="BA1377" i="3"/>
  <c r="BE1377" i="3"/>
  <c r="BI1377" i="3"/>
  <c r="N1377" i="3"/>
  <c r="S1377" i="3"/>
  <c r="X1377" i="3"/>
  <c r="AD1377" i="3"/>
  <c r="AH1377" i="3"/>
  <c r="AL1377" i="3"/>
  <c r="AP1377" i="3"/>
  <c r="AT1377" i="3"/>
  <c r="AX1377" i="3"/>
  <c r="BB1377" i="3"/>
  <c r="BF1377" i="3"/>
  <c r="M1375" i="3"/>
  <c r="Q1375" i="3"/>
  <c r="U1375" i="3"/>
  <c r="Y1375" i="3"/>
  <c r="AC1375" i="3"/>
  <c r="AG1375" i="3"/>
  <c r="AK1375" i="3"/>
  <c r="AO1375" i="3"/>
  <c r="AS1375" i="3"/>
  <c r="AW1375" i="3"/>
  <c r="BA1375" i="3"/>
  <c r="BE1375" i="3"/>
  <c r="BI1375" i="3"/>
  <c r="P1375" i="3"/>
  <c r="V1375" i="3"/>
  <c r="AA1375" i="3"/>
  <c r="AF1375" i="3"/>
  <c r="AL1375" i="3"/>
  <c r="AQ1375" i="3"/>
  <c r="AV1375" i="3"/>
  <c r="BB1375" i="3"/>
  <c r="BG1375" i="3"/>
  <c r="R1375" i="3"/>
  <c r="W1375" i="3"/>
  <c r="AB1375" i="3"/>
  <c r="AH1375" i="3"/>
  <c r="AM1375" i="3"/>
  <c r="AR1375" i="3"/>
  <c r="AX1375" i="3"/>
  <c r="BC1375" i="3"/>
  <c r="BH1375" i="3"/>
  <c r="N1375" i="3"/>
  <c r="S1375" i="3"/>
  <c r="X1375" i="3"/>
  <c r="AD1375" i="3"/>
  <c r="AI1375" i="3"/>
  <c r="AN1375" i="3"/>
  <c r="AT1375" i="3"/>
  <c r="AY1375" i="3"/>
  <c r="BD1375" i="3"/>
  <c r="AC1367" i="3"/>
  <c r="BF1395" i="3"/>
  <c r="AX1395" i="3"/>
  <c r="AT1395" i="3"/>
  <c r="AL1395" i="3"/>
  <c r="AH1395" i="3"/>
  <c r="AD1395" i="3"/>
  <c r="Z1395" i="3"/>
  <c r="V1395" i="3"/>
  <c r="R1395" i="3"/>
  <c r="N1395" i="3"/>
  <c r="AT1393" i="3"/>
  <c r="AP1393" i="3"/>
  <c r="AL1393" i="3"/>
  <c r="AH1393" i="3"/>
  <c r="AD1393" i="3"/>
  <c r="Z1393" i="3"/>
  <c r="V1393" i="3"/>
  <c r="R1393" i="3"/>
  <c r="N1393" i="3"/>
  <c r="BI1395" i="3"/>
  <c r="BE1395" i="3"/>
  <c r="BA1395" i="3"/>
  <c r="AW1395" i="3"/>
  <c r="AS1395" i="3"/>
  <c r="AO1395" i="3"/>
  <c r="AK1395" i="3"/>
  <c r="AG1395" i="3"/>
  <c r="AC1395" i="3"/>
  <c r="Y1395" i="3"/>
  <c r="U1395" i="3"/>
  <c r="Q1395" i="3"/>
  <c r="BI1393" i="3"/>
  <c r="BE1393" i="3"/>
  <c r="BA1393" i="3"/>
  <c r="AW1393" i="3"/>
  <c r="AS1393" i="3"/>
  <c r="AO1393" i="3"/>
  <c r="AK1393" i="3"/>
  <c r="AG1393" i="3"/>
  <c r="AC1393" i="3"/>
  <c r="Y1393" i="3"/>
  <c r="U1393" i="3"/>
  <c r="Q1393" i="3"/>
  <c r="BI1387" i="3"/>
  <c r="BE1387" i="3"/>
  <c r="BA1387" i="3"/>
  <c r="AW1387" i="3"/>
  <c r="AS1387" i="3"/>
  <c r="AO1387" i="3"/>
  <c r="AK1387" i="3"/>
  <c r="AG1387" i="3"/>
  <c r="AC1387" i="3"/>
  <c r="Y1387" i="3"/>
  <c r="U1387" i="3"/>
  <c r="Q1387" i="3"/>
  <c r="BC1384" i="3"/>
  <c r="AU1384" i="3"/>
  <c r="AM1384" i="3"/>
  <c r="AE1384" i="3"/>
  <c r="W1384" i="3"/>
  <c r="O1384" i="3"/>
  <c r="BL1384" i="3" s="1"/>
  <c r="BC1382" i="3"/>
  <c r="AU1382" i="3"/>
  <c r="AM1382" i="3"/>
  <c r="AE1382" i="3"/>
  <c r="W1382" i="3"/>
  <c r="O1382" i="3"/>
  <c r="BG1381" i="3"/>
  <c r="AY1381" i="3"/>
  <c r="AQ1381" i="3"/>
  <c r="AI1381" i="3"/>
  <c r="AA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BI1380" i="3"/>
  <c r="AS1380" i="3"/>
  <c r="AC1380" i="3"/>
  <c r="M1380" i="3"/>
  <c r="BG1379" i="3"/>
  <c r="AQ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M1379" i="3"/>
  <c r="Q1379" i="3"/>
  <c r="U1379" i="3"/>
  <c r="Y1379" i="3"/>
  <c r="AC1379" i="3"/>
  <c r="AG1379" i="3"/>
  <c r="AK1379" i="3"/>
  <c r="AO1379" i="3"/>
  <c r="AS1379" i="3"/>
  <c r="AW1379" i="3"/>
  <c r="BA1379" i="3"/>
  <c r="BE1379" i="3"/>
  <c r="BI1379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BI1378" i="3"/>
  <c r="AS1378" i="3"/>
  <c r="AC1378" i="3"/>
  <c r="M1378" i="3"/>
  <c r="BG1377" i="3"/>
  <c r="AQ1377" i="3"/>
  <c r="Z1377" i="3"/>
  <c r="AU1375" i="3"/>
  <c r="Z1375" i="3"/>
  <c r="P1372" i="3"/>
  <c r="AF1372" i="3"/>
  <c r="AV1372" i="3"/>
  <c r="T1372" i="3"/>
  <c r="AJ1372" i="3"/>
  <c r="AZ1372" i="3"/>
  <c r="K1376" i="3"/>
  <c r="M1374" i="3"/>
  <c r="Q1374" i="3"/>
  <c r="U1374" i="3"/>
  <c r="Y1374" i="3"/>
  <c r="AC1374" i="3"/>
  <c r="AG1374" i="3"/>
  <c r="AK1374" i="3"/>
  <c r="AO1374" i="3"/>
  <c r="AS1374" i="3"/>
  <c r="AW1374" i="3"/>
  <c r="BA1374" i="3"/>
  <c r="BE1374" i="3"/>
  <c r="BI1374" i="3"/>
  <c r="N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O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L1373" i="3"/>
  <c r="S1373" i="3" s="1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L1371" i="3"/>
  <c r="AP1371" i="3" s="1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N1365" i="3"/>
  <c r="R1365" i="3"/>
  <c r="V1365" i="3"/>
  <c r="Z1365" i="3"/>
  <c r="AD1365" i="3"/>
  <c r="AH1365" i="3"/>
  <c r="AL1365" i="3"/>
  <c r="AP1365" i="3"/>
  <c r="AT1365" i="3"/>
  <c r="AX1365" i="3"/>
  <c r="BB1365" i="3"/>
  <c r="BF1365" i="3"/>
  <c r="P1365" i="3"/>
  <c r="T1365" i="3"/>
  <c r="X1365" i="3"/>
  <c r="AB1365" i="3"/>
  <c r="AF1365" i="3"/>
  <c r="AJ1365" i="3"/>
  <c r="AN1365" i="3"/>
  <c r="AR1365" i="3"/>
  <c r="AV1365" i="3"/>
  <c r="AZ1365" i="3"/>
  <c r="BD1365" i="3"/>
  <c r="BH1365" i="3"/>
  <c r="O1365" i="3"/>
  <c r="W1365" i="3"/>
  <c r="AE1365" i="3"/>
  <c r="AM1365" i="3"/>
  <c r="AU1365" i="3"/>
  <c r="BC1365" i="3"/>
  <c r="Q1365" i="3"/>
  <c r="Y1365" i="3"/>
  <c r="AG1365" i="3"/>
  <c r="AO1365" i="3"/>
  <c r="AW1365" i="3"/>
  <c r="BE1365" i="3"/>
  <c r="S1365" i="3"/>
  <c r="AA1365" i="3"/>
  <c r="AI1365" i="3"/>
  <c r="AQ1365" i="3"/>
  <c r="AY1365" i="3"/>
  <c r="BG1365" i="3"/>
  <c r="L1369" i="3"/>
  <c r="P1369" i="3" s="1"/>
  <c r="BA1365" i="3"/>
  <c r="U1365" i="3"/>
  <c r="BH1374" i="3"/>
  <c r="AR1374" i="3"/>
  <c r="AB1374" i="3"/>
  <c r="BH1372" i="3"/>
  <c r="AR1372" i="3"/>
  <c r="AB1372" i="3"/>
  <c r="BH1370" i="3"/>
  <c r="AR1370" i="3"/>
  <c r="AB1370" i="3"/>
  <c r="AS1365" i="3"/>
  <c r="M1365" i="3"/>
  <c r="BI1369" i="3"/>
  <c r="BE1369" i="3"/>
  <c r="BA1369" i="3"/>
  <c r="AS1369" i="3"/>
  <c r="AO1369" i="3"/>
  <c r="AK1369" i="3"/>
  <c r="AC1369" i="3"/>
  <c r="Y1369" i="3"/>
  <c r="U1369" i="3"/>
  <c r="M1369" i="3"/>
  <c r="L1368" i="3"/>
  <c r="AO1368" i="3" s="1"/>
  <c r="BC1366" i="3"/>
  <c r="AU1366" i="3"/>
  <c r="AM1366" i="3"/>
  <c r="AE1366" i="3"/>
  <c r="W1366" i="3"/>
  <c r="O1366" i="3"/>
  <c r="BC1364" i="3"/>
  <c r="AU1364" i="3"/>
  <c r="AM1364" i="3"/>
  <c r="AE1364" i="3"/>
  <c r="S1364" i="3"/>
  <c r="N1363" i="3"/>
  <c r="R1363" i="3"/>
  <c r="V1363" i="3"/>
  <c r="Z1363" i="3"/>
  <c r="AD1363" i="3"/>
  <c r="AH1363" i="3"/>
  <c r="AL1363" i="3"/>
  <c r="AP1363" i="3"/>
  <c r="AT1363" i="3"/>
  <c r="AX1363" i="3"/>
  <c r="BB1363" i="3"/>
  <c r="BF1363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P1363" i="3"/>
  <c r="BK1363" i="3" s="1"/>
  <c r="T1363" i="3"/>
  <c r="X1363" i="3"/>
  <c r="AB1363" i="3"/>
  <c r="AF1363" i="3"/>
  <c r="AJ1363" i="3"/>
  <c r="AN1363" i="3"/>
  <c r="AR1363" i="3"/>
  <c r="AV1363" i="3"/>
  <c r="AZ1363" i="3"/>
  <c r="BD1363" i="3"/>
  <c r="BH1363" i="3"/>
  <c r="AY1362" i="3"/>
  <c r="AI1362" i="3"/>
  <c r="S1362" i="3"/>
  <c r="BA1361" i="3"/>
  <c r="AK1361" i="3"/>
  <c r="P1360" i="3"/>
  <c r="T1360" i="3"/>
  <c r="X1360" i="3"/>
  <c r="AB1360" i="3"/>
  <c r="AF1360" i="3"/>
  <c r="AJ1360" i="3"/>
  <c r="AN1360" i="3"/>
  <c r="AR1360" i="3"/>
  <c r="AV1360" i="3"/>
  <c r="AZ1360" i="3"/>
  <c r="BD1360" i="3"/>
  <c r="BH1360" i="3"/>
  <c r="N1360" i="3"/>
  <c r="R1360" i="3"/>
  <c r="V1360" i="3"/>
  <c r="Z1360" i="3"/>
  <c r="AD1360" i="3"/>
  <c r="AH1360" i="3"/>
  <c r="AL1360" i="3"/>
  <c r="AP1360" i="3"/>
  <c r="AT1360" i="3"/>
  <c r="AX1360" i="3"/>
  <c r="BB1360" i="3"/>
  <c r="BF1360" i="3"/>
  <c r="Q1360" i="3"/>
  <c r="Y1360" i="3"/>
  <c r="AG1360" i="3"/>
  <c r="AO1360" i="3"/>
  <c r="AW1360" i="3"/>
  <c r="BE1360" i="3"/>
  <c r="S1360" i="3"/>
  <c r="AA1360" i="3"/>
  <c r="AI1360" i="3"/>
  <c r="AQ1360" i="3"/>
  <c r="AY1360" i="3"/>
  <c r="BG1360" i="3"/>
  <c r="M1360" i="3"/>
  <c r="U1360" i="3"/>
  <c r="AC1360" i="3"/>
  <c r="AK1360" i="3"/>
  <c r="AS1360" i="3"/>
  <c r="BA1360" i="3"/>
  <c r="BI1360" i="3"/>
  <c r="AU1358" i="3"/>
  <c r="O1358" i="3"/>
  <c r="BH1369" i="3"/>
  <c r="BD1369" i="3"/>
  <c r="AZ1369" i="3"/>
  <c r="AV1369" i="3"/>
  <c r="AR1369" i="3"/>
  <c r="AN1369" i="3"/>
  <c r="AJ1369" i="3"/>
  <c r="AF1369" i="3"/>
  <c r="AB1369" i="3"/>
  <c r="X1369" i="3"/>
  <c r="T1369" i="3"/>
  <c r="BI1366" i="3"/>
  <c r="BA1366" i="3"/>
  <c r="AS1366" i="3"/>
  <c r="AK1366" i="3"/>
  <c r="AC1366" i="3"/>
  <c r="U1366" i="3"/>
  <c r="BI1364" i="3"/>
  <c r="BA1364" i="3"/>
  <c r="AS1364" i="3"/>
  <c r="AK1364" i="3"/>
  <c r="AC1364" i="3"/>
  <c r="AU1362" i="3"/>
  <c r="AE1362" i="3"/>
  <c r="N1361" i="3"/>
  <c r="R1361" i="3"/>
  <c r="V1361" i="3"/>
  <c r="Z1361" i="3"/>
  <c r="AD1361" i="3"/>
  <c r="M1361" i="3"/>
  <c r="S1361" i="3"/>
  <c r="X1361" i="3"/>
  <c r="AC1361" i="3"/>
  <c r="AH1361" i="3"/>
  <c r="AL1361" i="3"/>
  <c r="AP1361" i="3"/>
  <c r="AT1361" i="3"/>
  <c r="AX1361" i="3"/>
  <c r="BB1361" i="3"/>
  <c r="BF1361" i="3"/>
  <c r="O1361" i="3"/>
  <c r="T1361" i="3"/>
  <c r="Y1361" i="3"/>
  <c r="AE1361" i="3"/>
  <c r="AI1361" i="3"/>
  <c r="AM1361" i="3"/>
  <c r="AQ1361" i="3"/>
  <c r="AU1361" i="3"/>
  <c r="AY1361" i="3"/>
  <c r="BC1361" i="3"/>
  <c r="BG1361" i="3"/>
  <c r="P1361" i="3"/>
  <c r="U1361" i="3"/>
  <c r="AA1361" i="3"/>
  <c r="AF1361" i="3"/>
  <c r="AJ1361" i="3"/>
  <c r="AN1361" i="3"/>
  <c r="AR1361" i="3"/>
  <c r="AV1361" i="3"/>
  <c r="AZ1361" i="3"/>
  <c r="BD1361" i="3"/>
  <c r="BH1361" i="3"/>
  <c r="P1366" i="3"/>
  <c r="T1366" i="3"/>
  <c r="X1366" i="3"/>
  <c r="AB1366" i="3"/>
  <c r="AF1366" i="3"/>
  <c r="AJ1366" i="3"/>
  <c r="AN1366" i="3"/>
  <c r="AR1366" i="3"/>
  <c r="AV1366" i="3"/>
  <c r="AZ1366" i="3"/>
  <c r="BD1366" i="3"/>
  <c r="BH1366" i="3"/>
  <c r="N1366" i="3"/>
  <c r="R1366" i="3"/>
  <c r="V1366" i="3"/>
  <c r="Z1366" i="3"/>
  <c r="AD1366" i="3"/>
  <c r="AH1366" i="3"/>
  <c r="AL1366" i="3"/>
  <c r="AP1366" i="3"/>
  <c r="AT1366" i="3"/>
  <c r="AX1366" i="3"/>
  <c r="BB1366" i="3"/>
  <c r="BF1366" i="3"/>
  <c r="P1364" i="3"/>
  <c r="T1364" i="3"/>
  <c r="X1364" i="3"/>
  <c r="AB1364" i="3"/>
  <c r="AF1364" i="3"/>
  <c r="AJ1364" i="3"/>
  <c r="AN1364" i="3"/>
  <c r="AR1364" i="3"/>
  <c r="AV1364" i="3"/>
  <c r="AZ1364" i="3"/>
  <c r="BD1364" i="3"/>
  <c r="BH1364" i="3"/>
  <c r="M1364" i="3"/>
  <c r="Q1364" i="3"/>
  <c r="U1364" i="3"/>
  <c r="Y1364" i="3"/>
  <c r="N1364" i="3"/>
  <c r="R1364" i="3"/>
  <c r="V1364" i="3"/>
  <c r="Z1364" i="3"/>
  <c r="AD1364" i="3"/>
  <c r="AH1364" i="3"/>
  <c r="AL1364" i="3"/>
  <c r="AP1364" i="3"/>
  <c r="AT1364" i="3"/>
  <c r="AX1364" i="3"/>
  <c r="BB1364" i="3"/>
  <c r="BF1364" i="3"/>
  <c r="P1362" i="3"/>
  <c r="T1362" i="3"/>
  <c r="X1362" i="3"/>
  <c r="AB1362" i="3"/>
  <c r="AF1362" i="3"/>
  <c r="AJ1362" i="3"/>
  <c r="AN1362" i="3"/>
  <c r="AR1362" i="3"/>
  <c r="AV1362" i="3"/>
  <c r="AZ1362" i="3"/>
  <c r="BD1362" i="3"/>
  <c r="BH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N1362" i="3"/>
  <c r="R1362" i="3"/>
  <c r="V1362" i="3"/>
  <c r="Z1362" i="3"/>
  <c r="AD1362" i="3"/>
  <c r="AH1362" i="3"/>
  <c r="AL1362" i="3"/>
  <c r="AP1362" i="3"/>
  <c r="AT1362" i="3"/>
  <c r="AX1362" i="3"/>
  <c r="BB1362" i="3"/>
  <c r="BF1362" i="3"/>
  <c r="P1358" i="3"/>
  <c r="T1358" i="3"/>
  <c r="X1358" i="3"/>
  <c r="AB1358" i="3"/>
  <c r="AF1358" i="3"/>
  <c r="AJ1358" i="3"/>
  <c r="AN1358" i="3"/>
  <c r="AR1358" i="3"/>
  <c r="AV1358" i="3"/>
  <c r="AZ1358" i="3"/>
  <c r="BD1358" i="3"/>
  <c r="BH1358" i="3"/>
  <c r="N1358" i="3"/>
  <c r="R1358" i="3"/>
  <c r="V1358" i="3"/>
  <c r="Z1358" i="3"/>
  <c r="AD1358" i="3"/>
  <c r="AH1358" i="3"/>
  <c r="AL1358" i="3"/>
  <c r="AP1358" i="3"/>
  <c r="AT1358" i="3"/>
  <c r="AX1358" i="3"/>
  <c r="BB1358" i="3"/>
  <c r="BF1358" i="3"/>
  <c r="Q1358" i="3"/>
  <c r="Y1358" i="3"/>
  <c r="AG1358" i="3"/>
  <c r="AO1358" i="3"/>
  <c r="AW1358" i="3"/>
  <c r="BE1358" i="3"/>
  <c r="S1358" i="3"/>
  <c r="AA1358" i="3"/>
  <c r="AI1358" i="3"/>
  <c r="AQ1358" i="3"/>
  <c r="AY1358" i="3"/>
  <c r="BG1358" i="3"/>
  <c r="M1358" i="3"/>
  <c r="U1358" i="3"/>
  <c r="AC1358" i="3"/>
  <c r="AK1358" i="3"/>
  <c r="AS1358" i="3"/>
  <c r="BA1358" i="3"/>
  <c r="BI1358" i="3"/>
  <c r="M1355" i="3"/>
  <c r="Q1355" i="3"/>
  <c r="U1355" i="3"/>
  <c r="Y1355" i="3"/>
  <c r="AC1355" i="3"/>
  <c r="AG1355" i="3"/>
  <c r="AK1355" i="3"/>
  <c r="AO1355" i="3"/>
  <c r="AS1355" i="3"/>
  <c r="AW1355" i="3"/>
  <c r="BA1355" i="3"/>
  <c r="BE1355" i="3"/>
  <c r="BI1355" i="3"/>
  <c r="N1355" i="3"/>
  <c r="R1355" i="3"/>
  <c r="V1355" i="3"/>
  <c r="Z1355" i="3"/>
  <c r="AD1355" i="3"/>
  <c r="AH1355" i="3"/>
  <c r="AL1355" i="3"/>
  <c r="AP1355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T1355" i="3"/>
  <c r="AJ1355" i="3"/>
  <c r="AV1355" i="3"/>
  <c r="BD1355" i="3"/>
  <c r="AB1355" i="3"/>
  <c r="AR1355" i="3"/>
  <c r="AZ1355" i="3"/>
  <c r="BH1355" i="3"/>
  <c r="P1355" i="3"/>
  <c r="AT1355" i="3"/>
  <c r="X1355" i="3"/>
  <c r="AX1355" i="3"/>
  <c r="AF1355" i="3"/>
  <c r="BB1355" i="3"/>
  <c r="X1353" i="3"/>
  <c r="AN1353" i="3"/>
  <c r="BD1353" i="3"/>
  <c r="L1357" i="3"/>
  <c r="AH1357" i="3" s="1"/>
  <c r="L1356" i="3"/>
  <c r="BF1356" i="3" s="1"/>
  <c r="P1353" i="3"/>
  <c r="AB1351" i="3"/>
  <c r="AB1353" i="3"/>
  <c r="AT1354" i="3"/>
  <c r="AD1354" i="3"/>
  <c r="BH1353" i="3"/>
  <c r="AR1353" i="3"/>
  <c r="AT1352" i="3"/>
  <c r="AD1352" i="3"/>
  <c r="AR1351" i="3"/>
  <c r="O1354" i="3"/>
  <c r="S1354" i="3"/>
  <c r="W1354" i="3"/>
  <c r="AA1354" i="3"/>
  <c r="AE1354" i="3"/>
  <c r="AI1354" i="3"/>
  <c r="AM1354" i="3"/>
  <c r="AQ1354" i="3"/>
  <c r="AU1354" i="3"/>
  <c r="AY1354" i="3"/>
  <c r="BC1354" i="3"/>
  <c r="BG1354" i="3"/>
  <c r="P1354" i="3"/>
  <c r="T1354" i="3"/>
  <c r="X1354" i="3"/>
  <c r="AB1354" i="3"/>
  <c r="AF1354" i="3"/>
  <c r="AJ1354" i="3"/>
  <c r="AN1354" i="3"/>
  <c r="AR1354" i="3"/>
  <c r="AV1354" i="3"/>
  <c r="AZ1354" i="3"/>
  <c r="BD1354" i="3"/>
  <c r="BH1354" i="3"/>
  <c r="M1354" i="3"/>
  <c r="Q1354" i="3"/>
  <c r="U1354" i="3"/>
  <c r="Y1354" i="3"/>
  <c r="AC1354" i="3"/>
  <c r="AG1354" i="3"/>
  <c r="AK1354" i="3"/>
  <c r="AO1354" i="3"/>
  <c r="AS1354" i="3"/>
  <c r="AW1354" i="3"/>
  <c r="BA1354" i="3"/>
  <c r="BE1354" i="3"/>
  <c r="BI1354" i="3"/>
  <c r="M1353" i="3"/>
  <c r="Q1353" i="3"/>
  <c r="U1353" i="3"/>
  <c r="Y1353" i="3"/>
  <c r="AC1353" i="3"/>
  <c r="AG1353" i="3"/>
  <c r="AK1353" i="3"/>
  <c r="AO1353" i="3"/>
  <c r="AS1353" i="3"/>
  <c r="AW1353" i="3"/>
  <c r="BA1353" i="3"/>
  <c r="BE1353" i="3"/>
  <c r="BI1353" i="3"/>
  <c r="N1353" i="3"/>
  <c r="R1353" i="3"/>
  <c r="V1353" i="3"/>
  <c r="Z1353" i="3"/>
  <c r="AD1353" i="3"/>
  <c r="AH1353" i="3"/>
  <c r="AL1353" i="3"/>
  <c r="AP1353" i="3"/>
  <c r="AT1353" i="3"/>
  <c r="AX1353" i="3"/>
  <c r="BB1353" i="3"/>
  <c r="BF1353" i="3"/>
  <c r="O1353" i="3"/>
  <c r="S1353" i="3"/>
  <c r="W1353" i="3"/>
  <c r="AA1353" i="3"/>
  <c r="AE1353" i="3"/>
  <c r="AI1353" i="3"/>
  <c r="AM1353" i="3"/>
  <c r="AQ1353" i="3"/>
  <c r="AU1353" i="3"/>
  <c r="AY1353" i="3"/>
  <c r="BC1353" i="3"/>
  <c r="BG1353" i="3"/>
  <c r="O1352" i="3"/>
  <c r="S1352" i="3"/>
  <c r="W1352" i="3"/>
  <c r="AA1352" i="3"/>
  <c r="AE1352" i="3"/>
  <c r="AI1352" i="3"/>
  <c r="AM1352" i="3"/>
  <c r="AQ1352" i="3"/>
  <c r="AU1352" i="3"/>
  <c r="AY1352" i="3"/>
  <c r="BC1352" i="3"/>
  <c r="BG1352" i="3"/>
  <c r="P1352" i="3"/>
  <c r="T1352" i="3"/>
  <c r="X1352" i="3"/>
  <c r="AB1352" i="3"/>
  <c r="AF1352" i="3"/>
  <c r="AJ1352" i="3"/>
  <c r="AN1352" i="3"/>
  <c r="AR1352" i="3"/>
  <c r="AV1352" i="3"/>
  <c r="AZ1352" i="3"/>
  <c r="BD1352" i="3"/>
  <c r="BH1352" i="3"/>
  <c r="M1352" i="3"/>
  <c r="Q1352" i="3"/>
  <c r="U1352" i="3"/>
  <c r="Y1352" i="3"/>
  <c r="AC1352" i="3"/>
  <c r="AG1352" i="3"/>
  <c r="AK1352" i="3"/>
  <c r="AO1352" i="3"/>
  <c r="AS1352" i="3"/>
  <c r="AW1352" i="3"/>
  <c r="BA1352" i="3"/>
  <c r="BE1352" i="3"/>
  <c r="BI1352" i="3"/>
  <c r="M1351" i="3"/>
  <c r="Q1351" i="3"/>
  <c r="U1351" i="3"/>
  <c r="Y1351" i="3"/>
  <c r="AC1351" i="3"/>
  <c r="AG1351" i="3"/>
  <c r="AK1351" i="3"/>
  <c r="AO1351" i="3"/>
  <c r="AS1351" i="3"/>
  <c r="AW1351" i="3"/>
  <c r="BA1351" i="3"/>
  <c r="BE1351" i="3"/>
  <c r="BI1351" i="3"/>
  <c r="N1351" i="3"/>
  <c r="R1351" i="3"/>
  <c r="V1351" i="3"/>
  <c r="Z1351" i="3"/>
  <c r="AD1351" i="3"/>
  <c r="AH1351" i="3"/>
  <c r="AL1351" i="3"/>
  <c r="AP1351" i="3"/>
  <c r="AT1351" i="3"/>
  <c r="AX1351" i="3"/>
  <c r="BB1351" i="3"/>
  <c r="BF1351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BB1354" i="3"/>
  <c r="AL1354" i="3"/>
  <c r="V1354" i="3"/>
  <c r="AZ1353" i="3"/>
  <c r="AJ1353" i="3"/>
  <c r="T1353" i="3"/>
  <c r="BB1352" i="3"/>
  <c r="AL1352" i="3"/>
  <c r="V1352" i="3"/>
  <c r="AZ1351" i="3"/>
  <c r="AJ1351" i="3"/>
  <c r="T1351" i="3"/>
  <c r="E1153" i="3"/>
  <c r="F1153" i="3"/>
  <c r="G1153" i="3"/>
  <c r="H1153" i="3"/>
  <c r="I1153" i="3"/>
  <c r="J1153" i="3"/>
  <c r="K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L1155" i="3"/>
  <c r="E1156" i="3"/>
  <c r="F1156" i="3"/>
  <c r="G1156" i="3"/>
  <c r="H1156" i="3"/>
  <c r="I1156" i="3"/>
  <c r="J1156" i="3"/>
  <c r="E1157" i="3"/>
  <c r="F1157" i="3"/>
  <c r="G1157" i="3"/>
  <c r="H1157" i="3"/>
  <c r="L1157" i="3" s="1"/>
  <c r="I1157" i="3"/>
  <c r="J1157" i="3"/>
  <c r="E1158" i="3"/>
  <c r="F1158" i="3"/>
  <c r="G1158" i="3"/>
  <c r="H1158" i="3"/>
  <c r="I1158" i="3"/>
  <c r="J1158" i="3"/>
  <c r="E1159" i="3"/>
  <c r="K1159" i="3" s="1"/>
  <c r="F1159" i="3"/>
  <c r="G1159" i="3"/>
  <c r="H1159" i="3"/>
  <c r="I1159" i="3"/>
  <c r="J1159" i="3"/>
  <c r="E1160" i="3"/>
  <c r="F1160" i="3"/>
  <c r="G1160" i="3"/>
  <c r="H1160" i="3"/>
  <c r="I1160" i="3"/>
  <c r="L1160" i="3" s="1"/>
  <c r="J1160" i="3"/>
  <c r="E1161" i="3"/>
  <c r="F1161" i="3"/>
  <c r="G1161" i="3"/>
  <c r="H1161" i="3"/>
  <c r="L1161" i="3" s="1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K1165" i="3" s="1"/>
  <c r="G1165" i="3"/>
  <c r="H1165" i="3"/>
  <c r="I1165" i="3"/>
  <c r="J1165" i="3"/>
  <c r="E1166" i="3"/>
  <c r="F1166" i="3"/>
  <c r="G1166" i="3"/>
  <c r="H1166" i="3"/>
  <c r="L1166" i="3" s="1"/>
  <c r="I1166" i="3"/>
  <c r="J1166" i="3"/>
  <c r="E1167" i="3"/>
  <c r="F1167" i="3"/>
  <c r="G1167" i="3"/>
  <c r="H1167" i="3"/>
  <c r="I1167" i="3"/>
  <c r="J1167" i="3"/>
  <c r="L1167" i="3" s="1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K1170" i="3" s="1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K1179" i="3" s="1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K1181" i="3" s="1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K1183" i="3" s="1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K1185" i="3" s="1"/>
  <c r="G1185" i="3"/>
  <c r="H1185" i="3"/>
  <c r="I1185" i="3"/>
  <c r="J1185" i="3"/>
  <c r="E1186" i="3"/>
  <c r="F1186" i="3"/>
  <c r="G1186" i="3"/>
  <c r="H1186" i="3"/>
  <c r="I1186" i="3"/>
  <c r="J1186" i="3"/>
  <c r="K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L1190" i="3" s="1"/>
  <c r="J1190" i="3"/>
  <c r="E1191" i="3"/>
  <c r="F1191" i="3"/>
  <c r="G1191" i="3"/>
  <c r="H1191" i="3"/>
  <c r="I1191" i="3"/>
  <c r="L1191" i="3" s="1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K1193" i="3"/>
  <c r="E1194" i="3"/>
  <c r="K1194" i="3" s="1"/>
  <c r="F1194" i="3"/>
  <c r="G1194" i="3"/>
  <c r="H1194" i="3"/>
  <c r="I1194" i="3"/>
  <c r="J1194" i="3"/>
  <c r="E1195" i="3"/>
  <c r="F1195" i="3"/>
  <c r="G1195" i="3"/>
  <c r="H1195" i="3"/>
  <c r="I1195" i="3"/>
  <c r="J1195" i="3"/>
  <c r="K1195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L1200" i="3" s="1"/>
  <c r="J1200" i="3"/>
  <c r="E1201" i="3"/>
  <c r="F1201" i="3"/>
  <c r="G1201" i="3"/>
  <c r="H1201" i="3"/>
  <c r="I1201" i="3"/>
  <c r="L1201" i="3" s="1"/>
  <c r="J1201" i="3"/>
  <c r="E1202" i="3"/>
  <c r="F1202" i="3"/>
  <c r="G1202" i="3"/>
  <c r="H1202" i="3"/>
  <c r="I1202" i="3"/>
  <c r="J1202" i="3"/>
  <c r="K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K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K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K1213" i="3"/>
  <c r="E1214" i="3"/>
  <c r="F1214" i="3"/>
  <c r="G1214" i="3"/>
  <c r="H1214" i="3"/>
  <c r="I1214" i="3"/>
  <c r="J1214" i="3"/>
  <c r="K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L1217" i="3" s="1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L1220" i="3" s="1"/>
  <c r="J1220" i="3"/>
  <c r="E1221" i="3"/>
  <c r="F1221" i="3"/>
  <c r="G1221" i="3"/>
  <c r="H1221" i="3"/>
  <c r="I1221" i="3"/>
  <c r="J1221" i="3"/>
  <c r="E1222" i="3"/>
  <c r="K1222" i="3" s="1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K1224" i="3" s="1"/>
  <c r="F1224" i="3"/>
  <c r="G1224" i="3"/>
  <c r="H1224" i="3"/>
  <c r="I1224" i="3"/>
  <c r="L1224" i="3" s="1"/>
  <c r="AS1224" i="3" s="1"/>
  <c r="J1224" i="3"/>
  <c r="E1225" i="3"/>
  <c r="K1225" i="3" s="1"/>
  <c r="F1225" i="3"/>
  <c r="G1225" i="3"/>
  <c r="H1225" i="3"/>
  <c r="I1225" i="3"/>
  <c r="L1225" i="3" s="1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L1228" i="3" s="1"/>
  <c r="J1228" i="3"/>
  <c r="E1229" i="3"/>
  <c r="F1229" i="3"/>
  <c r="G1229" i="3"/>
  <c r="H1229" i="3"/>
  <c r="I1229" i="3"/>
  <c r="L1229" i="3" s="1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L1232" i="3" s="1"/>
  <c r="J1232" i="3"/>
  <c r="E1233" i="3"/>
  <c r="F1233" i="3"/>
  <c r="G1233" i="3"/>
  <c r="H1233" i="3"/>
  <c r="I1233" i="3"/>
  <c r="L1233" i="3" s="1"/>
  <c r="J1233" i="3"/>
  <c r="E1234" i="3"/>
  <c r="F1234" i="3"/>
  <c r="G1234" i="3"/>
  <c r="H1234" i="3"/>
  <c r="I1234" i="3"/>
  <c r="L1234" i="3" s="1"/>
  <c r="J1234" i="3"/>
  <c r="E1235" i="3"/>
  <c r="F1235" i="3"/>
  <c r="G1235" i="3"/>
  <c r="H1235" i="3"/>
  <c r="I1235" i="3"/>
  <c r="L1235" i="3" s="1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L1241" i="3" s="1"/>
  <c r="J1241" i="3"/>
  <c r="E1242" i="3"/>
  <c r="F1242" i="3"/>
  <c r="K1242" i="3" s="1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K1244" i="3"/>
  <c r="L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K1248" i="3" s="1"/>
  <c r="F1248" i="3"/>
  <c r="G1248" i="3"/>
  <c r="H1248" i="3"/>
  <c r="I1248" i="3"/>
  <c r="L1248" i="3" s="1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K1256" i="3" s="1"/>
  <c r="AH1256" i="3" s="1"/>
  <c r="F1256" i="3"/>
  <c r="G1256" i="3"/>
  <c r="H1256" i="3"/>
  <c r="I1256" i="3"/>
  <c r="L1256" i="3" s="1"/>
  <c r="J1256" i="3"/>
  <c r="E1257" i="3"/>
  <c r="K1257" i="3" s="1"/>
  <c r="F1257" i="3"/>
  <c r="G1257" i="3"/>
  <c r="H1257" i="3"/>
  <c r="L1257" i="3" s="1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K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L1265" i="3" s="1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L1267" i="3" s="1"/>
  <c r="K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K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K1271" i="3"/>
  <c r="L1271" i="3"/>
  <c r="AB1271" i="3" s="1"/>
  <c r="AZ1271" i="3"/>
  <c r="E1272" i="3"/>
  <c r="F1272" i="3"/>
  <c r="G1272" i="3"/>
  <c r="H1272" i="3"/>
  <c r="I1272" i="3"/>
  <c r="J1272" i="3"/>
  <c r="E1273" i="3"/>
  <c r="F1273" i="3"/>
  <c r="K1273" i="3" s="1"/>
  <c r="G1273" i="3"/>
  <c r="H1273" i="3"/>
  <c r="I1273" i="3"/>
  <c r="J1273" i="3"/>
  <c r="L1273" i="3" s="1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K1275" i="3"/>
  <c r="L1275" i="3"/>
  <c r="AN1275" i="3" s="1"/>
  <c r="E1276" i="3"/>
  <c r="F1276" i="3"/>
  <c r="G1276" i="3"/>
  <c r="H1276" i="3"/>
  <c r="I1276" i="3"/>
  <c r="J1276" i="3"/>
  <c r="E1277" i="3"/>
  <c r="F1277" i="3"/>
  <c r="G1277" i="3"/>
  <c r="H1277" i="3"/>
  <c r="I1277" i="3"/>
  <c r="L1277" i="3" s="1"/>
  <c r="J1277" i="3"/>
  <c r="K1277" i="3"/>
  <c r="AN1277" i="3" s="1"/>
  <c r="E1278" i="3"/>
  <c r="F1278" i="3"/>
  <c r="G1278" i="3"/>
  <c r="H1278" i="3"/>
  <c r="I1278" i="3"/>
  <c r="J1278" i="3"/>
  <c r="E1279" i="3"/>
  <c r="F1279" i="3"/>
  <c r="G1279" i="3"/>
  <c r="H1279" i="3"/>
  <c r="L1279" i="3" s="1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L1281" i="3" s="1"/>
  <c r="J1281" i="3"/>
  <c r="K1281" i="3"/>
  <c r="E1282" i="3"/>
  <c r="F1282" i="3"/>
  <c r="G1282" i="3"/>
  <c r="H1282" i="3"/>
  <c r="I1282" i="3"/>
  <c r="J1282" i="3"/>
  <c r="E1283" i="3"/>
  <c r="F1283" i="3"/>
  <c r="G1283" i="3"/>
  <c r="H1283" i="3"/>
  <c r="I1283" i="3"/>
  <c r="L1283" i="3" s="1"/>
  <c r="J1283" i="3"/>
  <c r="E1284" i="3"/>
  <c r="F1284" i="3"/>
  <c r="G1284" i="3"/>
  <c r="H1284" i="3"/>
  <c r="I1284" i="3"/>
  <c r="J1284" i="3"/>
  <c r="E1285" i="3"/>
  <c r="F1285" i="3"/>
  <c r="G1285" i="3"/>
  <c r="H1285" i="3"/>
  <c r="L1285" i="3" s="1"/>
  <c r="I1285" i="3"/>
  <c r="J1285" i="3"/>
  <c r="E1286" i="3"/>
  <c r="F1286" i="3"/>
  <c r="G1286" i="3"/>
  <c r="H1286" i="3"/>
  <c r="I1286" i="3"/>
  <c r="L1286" i="3" s="1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L1288" i="3" s="1"/>
  <c r="J1288" i="3"/>
  <c r="E1289" i="3"/>
  <c r="F1289" i="3"/>
  <c r="G1289" i="3"/>
  <c r="H1289" i="3"/>
  <c r="L1289" i="3" s="1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L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L1293" i="3" s="1"/>
  <c r="E1294" i="3"/>
  <c r="K1294" i="3" s="1"/>
  <c r="F1294" i="3"/>
  <c r="G1294" i="3"/>
  <c r="H1294" i="3"/>
  <c r="L1294" i="3" s="1"/>
  <c r="I1294" i="3"/>
  <c r="J1294" i="3"/>
  <c r="E1295" i="3"/>
  <c r="F1295" i="3"/>
  <c r="G1295" i="3"/>
  <c r="H1295" i="3"/>
  <c r="I1295" i="3"/>
  <c r="J1295" i="3"/>
  <c r="E1296" i="3"/>
  <c r="K1296" i="3" s="1"/>
  <c r="F1296" i="3"/>
  <c r="G1296" i="3"/>
  <c r="H1296" i="3"/>
  <c r="L1296" i="3" s="1"/>
  <c r="I1296" i="3"/>
  <c r="J1296" i="3"/>
  <c r="E1297" i="3"/>
  <c r="F1297" i="3"/>
  <c r="G1297" i="3"/>
  <c r="H1297" i="3"/>
  <c r="I1297" i="3"/>
  <c r="J1297" i="3"/>
  <c r="E1298" i="3"/>
  <c r="K1298" i="3" s="1"/>
  <c r="F1298" i="3"/>
  <c r="G1298" i="3"/>
  <c r="H1298" i="3"/>
  <c r="L1298" i="3" s="1"/>
  <c r="I1298" i="3"/>
  <c r="J1298" i="3"/>
  <c r="E1299" i="3"/>
  <c r="F1299" i="3"/>
  <c r="G1299" i="3"/>
  <c r="H1299" i="3"/>
  <c r="I1299" i="3"/>
  <c r="J1299" i="3"/>
  <c r="E1300" i="3"/>
  <c r="K1300" i="3" s="1"/>
  <c r="F1300" i="3"/>
  <c r="G1300" i="3"/>
  <c r="H1300" i="3"/>
  <c r="L1300" i="3" s="1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L1302" i="3" s="1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L1304" i="3" s="1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L1306" i="3" s="1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L1308" i="3" s="1"/>
  <c r="I1308" i="3"/>
  <c r="J1308" i="3"/>
  <c r="E1309" i="3"/>
  <c r="F1309" i="3"/>
  <c r="K1309" i="3" s="1"/>
  <c r="G1309" i="3"/>
  <c r="H1309" i="3"/>
  <c r="I1309" i="3"/>
  <c r="J1309" i="3"/>
  <c r="E1310" i="3"/>
  <c r="F1310" i="3"/>
  <c r="G1310" i="3"/>
  <c r="H1310" i="3"/>
  <c r="L1310" i="3" s="1"/>
  <c r="I1310" i="3"/>
  <c r="J1310" i="3"/>
  <c r="E1311" i="3"/>
  <c r="F1311" i="3"/>
  <c r="K1311" i="3" s="1"/>
  <c r="G1311" i="3"/>
  <c r="H1311" i="3"/>
  <c r="I1311" i="3"/>
  <c r="J1311" i="3"/>
  <c r="E1312" i="3"/>
  <c r="F1312" i="3"/>
  <c r="G1312" i="3"/>
  <c r="H1312" i="3"/>
  <c r="L1312" i="3" s="1"/>
  <c r="I1312" i="3"/>
  <c r="J1312" i="3"/>
  <c r="E1313" i="3"/>
  <c r="F1313" i="3"/>
  <c r="K1313" i="3" s="1"/>
  <c r="G1313" i="3"/>
  <c r="H1313" i="3"/>
  <c r="I1313" i="3"/>
  <c r="J1313" i="3"/>
  <c r="E1314" i="3"/>
  <c r="F1314" i="3"/>
  <c r="G1314" i="3"/>
  <c r="H1314" i="3"/>
  <c r="L1314" i="3" s="1"/>
  <c r="I1314" i="3"/>
  <c r="J1314" i="3"/>
  <c r="E1315" i="3"/>
  <c r="F1315" i="3"/>
  <c r="K1315" i="3" s="1"/>
  <c r="G1315" i="3"/>
  <c r="H1315" i="3"/>
  <c r="I1315" i="3"/>
  <c r="J1315" i="3"/>
  <c r="E1316" i="3"/>
  <c r="F1316" i="3"/>
  <c r="G1316" i="3"/>
  <c r="H1316" i="3"/>
  <c r="L1316" i="3" s="1"/>
  <c r="I1316" i="3"/>
  <c r="J1316" i="3"/>
  <c r="E1317" i="3"/>
  <c r="F1317" i="3"/>
  <c r="K1317" i="3" s="1"/>
  <c r="G1317" i="3"/>
  <c r="H1317" i="3"/>
  <c r="I1317" i="3"/>
  <c r="J1317" i="3"/>
  <c r="E1318" i="3"/>
  <c r="F1318" i="3"/>
  <c r="G1318" i="3"/>
  <c r="H1318" i="3"/>
  <c r="I1318" i="3"/>
  <c r="J1318" i="3"/>
  <c r="E1319" i="3"/>
  <c r="F1319" i="3"/>
  <c r="K1319" i="3" s="1"/>
  <c r="G1319" i="3"/>
  <c r="H1319" i="3"/>
  <c r="I1319" i="3"/>
  <c r="J1319" i="3"/>
  <c r="E1320" i="3"/>
  <c r="F1320" i="3"/>
  <c r="G1320" i="3"/>
  <c r="H1320" i="3"/>
  <c r="L1320" i="3" s="1"/>
  <c r="I1320" i="3"/>
  <c r="J1320" i="3"/>
  <c r="E1321" i="3"/>
  <c r="F1321" i="3"/>
  <c r="K1321" i="3" s="1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K1323" i="3" s="1"/>
  <c r="G1323" i="3"/>
  <c r="H1323" i="3"/>
  <c r="I1323" i="3"/>
  <c r="J1323" i="3"/>
  <c r="E1324" i="3"/>
  <c r="F1324" i="3"/>
  <c r="G1324" i="3"/>
  <c r="H1324" i="3"/>
  <c r="L1324" i="3" s="1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K1330" i="3"/>
  <c r="E1331" i="3"/>
  <c r="F1331" i="3"/>
  <c r="K1331" i="3" s="1"/>
  <c r="G1331" i="3"/>
  <c r="H1331" i="3"/>
  <c r="I1331" i="3"/>
  <c r="J1331" i="3"/>
  <c r="E1332" i="3"/>
  <c r="F1332" i="3"/>
  <c r="K1332" i="3" s="1"/>
  <c r="G1332" i="3"/>
  <c r="H1332" i="3"/>
  <c r="L1332" i="3" s="1"/>
  <c r="I1332" i="3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F1350" i="3"/>
  <c r="G1350" i="3"/>
  <c r="K1350" i="3" s="1"/>
  <c r="H1350" i="3"/>
  <c r="L1350" i="3" s="1"/>
  <c r="I1350" i="3"/>
  <c r="J1350" i="3"/>
  <c r="BD1277" i="3" l="1"/>
  <c r="X1277" i="3"/>
  <c r="K1285" i="3"/>
  <c r="K1279" i="3"/>
  <c r="AF1271" i="3"/>
  <c r="L1269" i="3"/>
  <c r="AB1257" i="3"/>
  <c r="AJ1244" i="3"/>
  <c r="L1240" i="3"/>
  <c r="K1231" i="3"/>
  <c r="AC1224" i="3"/>
  <c r="L1222" i="3"/>
  <c r="L1218" i="3"/>
  <c r="K1218" i="3"/>
  <c r="K1216" i="3"/>
  <c r="L1207" i="3"/>
  <c r="K1207" i="3"/>
  <c r="AI1207" i="3" s="1"/>
  <c r="L1205" i="3"/>
  <c r="K1205" i="3"/>
  <c r="AI1205" i="3" s="1"/>
  <c r="L1203" i="3"/>
  <c r="K1203" i="3"/>
  <c r="K1198" i="3"/>
  <c r="K1196" i="3"/>
  <c r="K1189" i="3"/>
  <c r="K1187" i="3"/>
  <c r="K1176" i="3"/>
  <c r="L1174" i="3"/>
  <c r="L1164" i="3"/>
  <c r="AX1357" i="3"/>
  <c r="BK1393" i="3"/>
  <c r="BJ1525" i="3"/>
  <c r="AU1379" i="3"/>
  <c r="X1372" i="3"/>
  <c r="BJ1488" i="3"/>
  <c r="Z1388" i="3"/>
  <c r="AD1388" i="3"/>
  <c r="AT1388" i="3"/>
  <c r="N1388" i="3"/>
  <c r="BB1388" i="3"/>
  <c r="V1388" i="3"/>
  <c r="BM1485" i="3"/>
  <c r="L1348" i="3"/>
  <c r="L1346" i="3"/>
  <c r="L1344" i="3"/>
  <c r="L1342" i="3"/>
  <c r="L1340" i="3"/>
  <c r="L1338" i="3"/>
  <c r="L1336" i="3"/>
  <c r="L1334" i="3"/>
  <c r="L1330" i="3"/>
  <c r="AM1330" i="3" s="1"/>
  <c r="K1291" i="3"/>
  <c r="K1288" i="3"/>
  <c r="K1286" i="3"/>
  <c r="AG1286" i="3" s="1"/>
  <c r="K1283" i="3"/>
  <c r="AB1281" i="3"/>
  <c r="K1251" i="3"/>
  <c r="L1242" i="3"/>
  <c r="K1240" i="3"/>
  <c r="K1236" i="3"/>
  <c r="K1234" i="3"/>
  <c r="AO1234" i="3" s="1"/>
  <c r="K1229" i="3"/>
  <c r="K1228" i="3"/>
  <c r="K1200" i="3"/>
  <c r="K1191" i="3"/>
  <c r="K1171" i="3"/>
  <c r="L1158" i="3"/>
  <c r="Z1158" i="3" s="1"/>
  <c r="K1158" i="3"/>
  <c r="L1156" i="3"/>
  <c r="R1156" i="3" s="1"/>
  <c r="K1156" i="3"/>
  <c r="BF1371" i="3"/>
  <c r="AS1371" i="3"/>
  <c r="BM1551" i="3"/>
  <c r="BM1508" i="3"/>
  <c r="BM1573" i="3"/>
  <c r="BM1525" i="3"/>
  <c r="BM1401" i="3"/>
  <c r="BJ1445" i="3"/>
  <c r="BM1466" i="3"/>
  <c r="BJ1497" i="3"/>
  <c r="BL1417" i="3"/>
  <c r="K1326" i="3"/>
  <c r="K1289" i="3"/>
  <c r="L1287" i="3"/>
  <c r="K1287" i="3"/>
  <c r="M1275" i="3"/>
  <c r="T1271" i="3"/>
  <c r="K1265" i="3"/>
  <c r="L1263" i="3"/>
  <c r="P1263" i="3" s="1"/>
  <c r="L1261" i="3"/>
  <c r="L1259" i="3"/>
  <c r="AR1244" i="3"/>
  <c r="K1237" i="3"/>
  <c r="L1226" i="3"/>
  <c r="K1226" i="3"/>
  <c r="U1224" i="3"/>
  <c r="L1223" i="3"/>
  <c r="K1223" i="3"/>
  <c r="L1219" i="3"/>
  <c r="K1219" i="3"/>
  <c r="L1206" i="3"/>
  <c r="K1206" i="3"/>
  <c r="L1204" i="3"/>
  <c r="K1204" i="3"/>
  <c r="BA1204" i="3" s="1"/>
  <c r="L1194" i="3"/>
  <c r="K1188" i="3"/>
  <c r="L1179" i="3"/>
  <c r="AQ1179" i="3"/>
  <c r="L1176" i="3"/>
  <c r="R1176" i="3" s="1"/>
  <c r="K1174" i="3"/>
  <c r="L1172" i="3"/>
  <c r="L1162" i="3"/>
  <c r="K1162" i="3"/>
  <c r="L1159" i="3"/>
  <c r="BH1159" i="3" s="1"/>
  <c r="K1155" i="3"/>
  <c r="AB1155" i="3" s="1"/>
  <c r="AW1357" i="3"/>
  <c r="BK1384" i="3"/>
  <c r="BJ1551" i="3"/>
  <c r="BL1551" i="3"/>
  <c r="BJ1508" i="3"/>
  <c r="BL1508" i="3"/>
  <c r="BL1573" i="3"/>
  <c r="BL1525" i="3"/>
  <c r="BJ1480" i="3"/>
  <c r="BK1445" i="3"/>
  <c r="BM1501" i="3"/>
  <c r="BM1472" i="3"/>
  <c r="K1348" i="3"/>
  <c r="K1346" i="3"/>
  <c r="K1344" i="3"/>
  <c r="K1342" i="3"/>
  <c r="K1340" i="3"/>
  <c r="K1338" i="3"/>
  <c r="K1336" i="3"/>
  <c r="K1334" i="3"/>
  <c r="K1327" i="3"/>
  <c r="M1277" i="3"/>
  <c r="AB1269" i="3"/>
  <c r="K1261" i="3"/>
  <c r="AR1261" i="3" s="1"/>
  <c r="K1259" i="3"/>
  <c r="AL1256" i="3"/>
  <c r="Y1248" i="3"/>
  <c r="K1246" i="3"/>
  <c r="K1241" i="3"/>
  <c r="K1239" i="3"/>
  <c r="K1235" i="3"/>
  <c r="K1233" i="3"/>
  <c r="K1232" i="3"/>
  <c r="K1227" i="3"/>
  <c r="K1220" i="3"/>
  <c r="O1217" i="3"/>
  <c r="K1217" i="3"/>
  <c r="W1217" i="3" s="1"/>
  <c r="K1201" i="3"/>
  <c r="K1192" i="3"/>
  <c r="K1190" i="3"/>
  <c r="L1170" i="3"/>
  <c r="V1170" i="3" s="1"/>
  <c r="R1170" i="3"/>
  <c r="L1168" i="3"/>
  <c r="L1165" i="3"/>
  <c r="AP1165" i="3" s="1"/>
  <c r="K1164" i="3"/>
  <c r="AR1159" i="3"/>
  <c r="L1154" i="3"/>
  <c r="U1357" i="3"/>
  <c r="BM1580" i="3"/>
  <c r="BM1412" i="3"/>
  <c r="BJ1573" i="3"/>
  <c r="BJ1490" i="3"/>
  <c r="BK1476" i="3"/>
  <c r="BL1426" i="3"/>
  <c r="BK1449" i="3"/>
  <c r="U1363" i="3"/>
  <c r="W1381" i="3"/>
  <c r="AS1381" i="3"/>
  <c r="AE1381" i="3"/>
  <c r="BA1381" i="3"/>
  <c r="M1381" i="3"/>
  <c r="AG1381" i="3"/>
  <c r="BC1381" i="3"/>
  <c r="M1261" i="3"/>
  <c r="P1261" i="3"/>
  <c r="AV1261" i="3"/>
  <c r="T1261" i="3"/>
  <c r="AJ1261" i="3"/>
  <c r="X1261" i="3"/>
  <c r="AN1261" i="3"/>
  <c r="BD1261" i="3"/>
  <c r="M1259" i="3"/>
  <c r="AR1259" i="3"/>
  <c r="X1259" i="3"/>
  <c r="BD1259" i="3"/>
  <c r="AB1259" i="3"/>
  <c r="BH1259" i="3"/>
  <c r="AN1259" i="3"/>
  <c r="M1235" i="3"/>
  <c r="AC1235" i="3"/>
  <c r="AS1235" i="3"/>
  <c r="BI1235" i="3"/>
  <c r="S1235" i="3"/>
  <c r="AI1235" i="3"/>
  <c r="AY1235" i="3"/>
  <c r="U1235" i="3"/>
  <c r="AK1235" i="3"/>
  <c r="BA1235" i="3"/>
  <c r="AA1235" i="3"/>
  <c r="AQ1235" i="3"/>
  <c r="BG1235" i="3"/>
  <c r="M1233" i="3"/>
  <c r="AC1233" i="3"/>
  <c r="AS1233" i="3"/>
  <c r="BI1233" i="3"/>
  <c r="S1233" i="3"/>
  <c r="AI1233" i="3"/>
  <c r="AY1233" i="3"/>
  <c r="U1233" i="3"/>
  <c r="AK1233" i="3"/>
  <c r="BA1233" i="3"/>
  <c r="AA1233" i="3"/>
  <c r="AQ1233" i="3"/>
  <c r="BG1233" i="3"/>
  <c r="AB1273" i="3"/>
  <c r="AB1332" i="3"/>
  <c r="BH1332" i="3"/>
  <c r="AJ1332" i="3"/>
  <c r="AR1332" i="3"/>
  <c r="T1332" i="3"/>
  <c r="AZ1332" i="3"/>
  <c r="Q1330" i="3"/>
  <c r="M1285" i="3"/>
  <c r="X1285" i="3"/>
  <c r="AN1285" i="3"/>
  <c r="BD1285" i="3"/>
  <c r="AB1285" i="3"/>
  <c r="AR1285" i="3"/>
  <c r="BH1285" i="3"/>
  <c r="P1285" i="3"/>
  <c r="AF1285" i="3"/>
  <c r="AV1285" i="3"/>
  <c r="T1285" i="3"/>
  <c r="AJ1285" i="3"/>
  <c r="AZ1285" i="3"/>
  <c r="AB1279" i="3"/>
  <c r="AV1279" i="3"/>
  <c r="AF1279" i="3"/>
  <c r="AZ1279" i="3"/>
  <c r="P1279" i="3"/>
  <c r="AJ1279" i="3"/>
  <c r="BH1279" i="3"/>
  <c r="T1279" i="3"/>
  <c r="AR1279" i="3"/>
  <c r="X1269" i="3"/>
  <c r="AN1269" i="3"/>
  <c r="BD1269" i="3"/>
  <c r="AR1267" i="3"/>
  <c r="P1240" i="3"/>
  <c r="O1225" i="3"/>
  <c r="AU1225" i="3"/>
  <c r="AA1225" i="3"/>
  <c r="BG1225" i="3"/>
  <c r="AE1225" i="3"/>
  <c r="AQ1225" i="3"/>
  <c r="M1283" i="3"/>
  <c r="AN1283" i="3"/>
  <c r="AR1283" i="3"/>
  <c r="X1283" i="3"/>
  <c r="BD1283" i="3"/>
  <c r="AB1283" i="3"/>
  <c r="BH1283" i="3"/>
  <c r="P1267" i="3"/>
  <c r="AN1267" i="3"/>
  <c r="P1242" i="3"/>
  <c r="AJ1242" i="3"/>
  <c r="BH1242" i="3"/>
  <c r="T1242" i="3"/>
  <c r="AR1242" i="3"/>
  <c r="AB1242" i="3"/>
  <c r="AV1242" i="3"/>
  <c r="AF1242" i="3"/>
  <c r="AZ1242" i="3"/>
  <c r="AR1240" i="3"/>
  <c r="T1240" i="3"/>
  <c r="AZ1240" i="3"/>
  <c r="AB1240" i="3"/>
  <c r="BH1240" i="3"/>
  <c r="AJ1240" i="3"/>
  <c r="AE1229" i="3"/>
  <c r="AQ1229" i="3"/>
  <c r="O1229" i="3"/>
  <c r="AU1229" i="3"/>
  <c r="AA1229" i="3"/>
  <c r="BG1229" i="3"/>
  <c r="AI1291" i="3"/>
  <c r="AQ1291" i="3"/>
  <c r="S1291" i="3"/>
  <c r="AY1291" i="3"/>
  <c r="AA1291" i="3"/>
  <c r="BG1291" i="3"/>
  <c r="AI1289" i="3"/>
  <c r="AQ1289" i="3"/>
  <c r="S1289" i="3"/>
  <c r="AY1289" i="3"/>
  <c r="AA1289" i="3"/>
  <c r="BG1289" i="3"/>
  <c r="AI1287" i="3"/>
  <c r="AQ1287" i="3"/>
  <c r="AB1265" i="3"/>
  <c r="AB1263" i="3"/>
  <c r="AV1263" i="3"/>
  <c r="P1259" i="3"/>
  <c r="AE1223" i="3"/>
  <c r="O1223" i="3"/>
  <c r="BG1223" i="3"/>
  <c r="AA1223" i="3"/>
  <c r="AQ1223" i="3"/>
  <c r="AU1223" i="3"/>
  <c r="BC1330" i="3"/>
  <c r="K1329" i="3"/>
  <c r="L1326" i="3"/>
  <c r="BE1326" i="3" s="1"/>
  <c r="K1325" i="3"/>
  <c r="K1324" i="3"/>
  <c r="K1320" i="3"/>
  <c r="K1316" i="3"/>
  <c r="K1314" i="3"/>
  <c r="K1312" i="3"/>
  <c r="K1310" i="3"/>
  <c r="K1308" i="3"/>
  <c r="K1306" i="3"/>
  <c r="K1304" i="3"/>
  <c r="K1302" i="3"/>
  <c r="L1280" i="3"/>
  <c r="K1280" i="3"/>
  <c r="L1278" i="3"/>
  <c r="K1278" i="3"/>
  <c r="AV1277" i="3"/>
  <c r="AF1277" i="3"/>
  <c r="P1277" i="3"/>
  <c r="BD1275" i="3"/>
  <c r="X1275" i="3"/>
  <c r="BH1271" i="3"/>
  <c r="AJ1271" i="3"/>
  <c r="P1271" i="3"/>
  <c r="BH1269" i="3"/>
  <c r="AR1269" i="3"/>
  <c r="AZ1263" i="3"/>
  <c r="AF1263" i="3"/>
  <c r="K1253" i="3"/>
  <c r="L1250" i="3"/>
  <c r="K1250" i="3"/>
  <c r="AB1244" i="3"/>
  <c r="AG1234" i="3"/>
  <c r="BA1232" i="3"/>
  <c r="AG1232" i="3"/>
  <c r="M1232" i="3"/>
  <c r="Y1228" i="3"/>
  <c r="AW1226" i="3"/>
  <c r="BA1224" i="3"/>
  <c r="AG1224" i="3"/>
  <c r="M1224" i="3"/>
  <c r="Y1222" i="3"/>
  <c r="AC1222" i="3"/>
  <c r="AW1222" i="3"/>
  <c r="AQ1218" i="3"/>
  <c r="AM1217" i="3"/>
  <c r="AE1217" i="3"/>
  <c r="U1206" i="3"/>
  <c r="P1332" i="3"/>
  <c r="AG1324" i="3"/>
  <c r="K1307" i="3"/>
  <c r="K1305" i="3"/>
  <c r="K1303" i="3"/>
  <c r="K1301" i="3"/>
  <c r="K1299" i="3"/>
  <c r="K1297" i="3"/>
  <c r="K1295" i="3"/>
  <c r="Q1286" i="3"/>
  <c r="BH1277" i="3"/>
  <c r="AR1277" i="3"/>
  <c r="AB1277" i="3"/>
  <c r="AR1275" i="3"/>
  <c r="P1275" i="3"/>
  <c r="M1269" i="3"/>
  <c r="M1267" i="3"/>
  <c r="Z1256" i="3"/>
  <c r="BH1244" i="3"/>
  <c r="T1244" i="3"/>
  <c r="AW1232" i="3"/>
  <c r="BI1228" i="3"/>
  <c r="AK1228" i="3"/>
  <c r="Q1228" i="3"/>
  <c r="L1227" i="3"/>
  <c r="AU1227" i="3" s="1"/>
  <c r="Y1226" i="3"/>
  <c r="AW1224" i="3"/>
  <c r="AS1222" i="3"/>
  <c r="Q1222" i="3"/>
  <c r="AW1220" i="3"/>
  <c r="BC1217" i="3"/>
  <c r="O1207" i="3"/>
  <c r="AY1207" i="3"/>
  <c r="S1203" i="3"/>
  <c r="K1343" i="3"/>
  <c r="K1341" i="3"/>
  <c r="K1339" i="3"/>
  <c r="K1337" i="3"/>
  <c r="K1335" i="3"/>
  <c r="K1333" i="3"/>
  <c r="AG1330" i="3"/>
  <c r="K1328" i="3"/>
  <c r="K1322" i="3"/>
  <c r="K1318" i="3"/>
  <c r="P1283" i="3"/>
  <c r="AV1271" i="3"/>
  <c r="AZ1269" i="3"/>
  <c r="AJ1269" i="3"/>
  <c r="T1269" i="3"/>
  <c r="BH1267" i="3"/>
  <c r="AB1267" i="3"/>
  <c r="L1264" i="3"/>
  <c r="K1264" i="3"/>
  <c r="AR1263" i="3"/>
  <c r="T1263" i="3"/>
  <c r="L1262" i="3"/>
  <c r="K1262" i="3"/>
  <c r="BB1256" i="3"/>
  <c r="V1256" i="3"/>
  <c r="L1254" i="3"/>
  <c r="K1254" i="3"/>
  <c r="Y1254" i="3" s="1"/>
  <c r="K1249" i="3"/>
  <c r="L1236" i="3"/>
  <c r="AG1236" i="3" s="1"/>
  <c r="Y1232" i="3"/>
  <c r="BA1228" i="3"/>
  <c r="AG1228" i="3"/>
  <c r="M1228" i="3"/>
  <c r="Y1224" i="3"/>
  <c r="AC1219" i="3"/>
  <c r="BA1206" i="3"/>
  <c r="U1204" i="3"/>
  <c r="AA1200" i="3"/>
  <c r="BG1200" i="3"/>
  <c r="AI1200" i="3"/>
  <c r="AQ1200" i="3"/>
  <c r="S1200" i="3"/>
  <c r="AY1200" i="3"/>
  <c r="V1191" i="3"/>
  <c r="AQ1191" i="3"/>
  <c r="AA1191" i="3"/>
  <c r="AW1191" i="3"/>
  <c r="AG1191" i="3"/>
  <c r="BB1191" i="3"/>
  <c r="Q1191" i="3"/>
  <c r="AL1191" i="3"/>
  <c r="BG1191" i="3"/>
  <c r="P1348" i="3"/>
  <c r="AB1346" i="3"/>
  <c r="AJ1344" i="3"/>
  <c r="AB1342" i="3"/>
  <c r="AB1340" i="3"/>
  <c r="AB1338" i="3"/>
  <c r="AB1336" i="3"/>
  <c r="AB1334" i="3"/>
  <c r="BH1330" i="3"/>
  <c r="L1328" i="3"/>
  <c r="AG1328" i="3" s="1"/>
  <c r="L1322" i="3"/>
  <c r="L1318" i="3"/>
  <c r="Q1318" i="3" s="1"/>
  <c r="K1293" i="3"/>
  <c r="L1292" i="3"/>
  <c r="K1292" i="3"/>
  <c r="L1290" i="3"/>
  <c r="K1290" i="3"/>
  <c r="AZ1277" i="3"/>
  <c r="AJ1277" i="3"/>
  <c r="T1277" i="3"/>
  <c r="BH1275" i="3"/>
  <c r="AB1275" i="3"/>
  <c r="L1272" i="3"/>
  <c r="K1272" i="3"/>
  <c r="AR1271" i="3"/>
  <c r="L1270" i="3"/>
  <c r="K1270" i="3"/>
  <c r="AV1269" i="3"/>
  <c r="AF1269" i="3"/>
  <c r="P1269" i="3"/>
  <c r="BD1267" i="3"/>
  <c r="X1267" i="3"/>
  <c r="BH1263" i="3"/>
  <c r="AJ1263" i="3"/>
  <c r="AX1256" i="3"/>
  <c r="R1256" i="3"/>
  <c r="K1255" i="3"/>
  <c r="L1252" i="3"/>
  <c r="K1252" i="3"/>
  <c r="K1247" i="3"/>
  <c r="L1246" i="3"/>
  <c r="L1237" i="3"/>
  <c r="AY1237" i="3" s="1"/>
  <c r="BI1232" i="3"/>
  <c r="AK1232" i="3"/>
  <c r="Q1232" i="3"/>
  <c r="L1231" i="3"/>
  <c r="BG1231" i="3" s="1"/>
  <c r="L1230" i="3"/>
  <c r="K1230" i="3"/>
  <c r="AW1228" i="3"/>
  <c r="AC1228" i="3"/>
  <c r="BA1226" i="3"/>
  <c r="AG1226" i="3"/>
  <c r="M1226" i="3"/>
  <c r="BI1224" i="3"/>
  <c r="AK1224" i="3"/>
  <c r="Q1224" i="3"/>
  <c r="BI1222" i="3"/>
  <c r="AG1222" i="3"/>
  <c r="L1221" i="3"/>
  <c r="K1221" i="3"/>
  <c r="Y1220" i="3"/>
  <c r="AS1219" i="3"/>
  <c r="L1210" i="3"/>
  <c r="K1210" i="3"/>
  <c r="S1207" i="3"/>
  <c r="AI1203" i="3"/>
  <c r="U1194" i="3"/>
  <c r="AK1194" i="3"/>
  <c r="AV1194" i="3"/>
  <c r="AB1162" i="3"/>
  <c r="AR1162" i="3"/>
  <c r="BC1162" i="3"/>
  <c r="L1213" i="3"/>
  <c r="L1212" i="3"/>
  <c r="K1212" i="3"/>
  <c r="L1209" i="3"/>
  <c r="AY1209" i="3" s="1"/>
  <c r="L1208" i="3"/>
  <c r="K1208" i="3"/>
  <c r="L1198" i="3"/>
  <c r="AY1198" i="3" s="1"/>
  <c r="L1196" i="3"/>
  <c r="AY1196" i="3" s="1"/>
  <c r="L1195" i="3"/>
  <c r="AG1195" i="3" s="1"/>
  <c r="BB1193" i="3"/>
  <c r="L1193" i="3"/>
  <c r="AL1193" i="3" s="1"/>
  <c r="L1189" i="3"/>
  <c r="AG1189" i="3" s="1"/>
  <c r="L1188" i="3"/>
  <c r="AF1188" i="3" s="1"/>
  <c r="L1187" i="3"/>
  <c r="AW1187" i="3" s="1"/>
  <c r="L1185" i="3"/>
  <c r="AA1185" i="3" s="1"/>
  <c r="L1184" i="3"/>
  <c r="K1184" i="3"/>
  <c r="L1178" i="3"/>
  <c r="K1178" i="3"/>
  <c r="AX1176" i="3"/>
  <c r="W1176" i="3"/>
  <c r="BB1174" i="3"/>
  <c r="L1173" i="3"/>
  <c r="L1171" i="3"/>
  <c r="AV1171" i="3" s="1"/>
  <c r="BF1170" i="3"/>
  <c r="AH1170" i="3"/>
  <c r="K1169" i="3"/>
  <c r="R1165" i="3"/>
  <c r="W1162" i="3"/>
  <c r="K1160" i="3"/>
  <c r="AH1160" i="3" s="1"/>
  <c r="AB1159" i="3"/>
  <c r="AP1158" i="3"/>
  <c r="K1157" i="3"/>
  <c r="AR1157" i="3" s="1"/>
  <c r="AD1156" i="3"/>
  <c r="K1154" i="3"/>
  <c r="AN1368" i="3"/>
  <c r="AE1357" i="3"/>
  <c r="AJ1357" i="3"/>
  <c r="R1357" i="3"/>
  <c r="AH1368" i="3"/>
  <c r="Q1369" i="3"/>
  <c r="AG1369" i="3"/>
  <c r="AW1369" i="3"/>
  <c r="BN1381" i="3"/>
  <c r="BK1381" i="3"/>
  <c r="R1371" i="3"/>
  <c r="M1371" i="3"/>
  <c r="AU1371" i="3"/>
  <c r="BI1373" i="3"/>
  <c r="AV1373" i="3"/>
  <c r="AE1373" i="3"/>
  <c r="AZ1385" i="3"/>
  <c r="AY1385" i="3"/>
  <c r="BB1385" i="3"/>
  <c r="AK1385" i="3"/>
  <c r="BL1594" i="3"/>
  <c r="BJ1559" i="3"/>
  <c r="BN1412" i="3"/>
  <c r="BL1590" i="3"/>
  <c r="BL1401" i="3"/>
  <c r="O1375" i="3"/>
  <c r="BL1375" i="3" s="1"/>
  <c r="AZ1375" i="3"/>
  <c r="T1375" i="3"/>
  <c r="AP1375" i="3"/>
  <c r="AE1375" i="3"/>
  <c r="W1360" i="3"/>
  <c r="BC1360" i="3"/>
  <c r="AE1360" i="3"/>
  <c r="AM1360" i="3"/>
  <c r="O1360" i="3"/>
  <c r="AU1360" i="3"/>
  <c r="M1366" i="3"/>
  <c r="AA1366" i="3"/>
  <c r="AQ1366" i="3"/>
  <c r="BG1366" i="3"/>
  <c r="S1366" i="3"/>
  <c r="AO1366" i="3"/>
  <c r="Y1366" i="3"/>
  <c r="AW1366" i="3"/>
  <c r="Q1366" i="3"/>
  <c r="AI1366" i="3"/>
  <c r="BE1366" i="3"/>
  <c r="AG1366" i="3"/>
  <c r="AY1366" i="3"/>
  <c r="AA1379" i="3"/>
  <c r="AE1379" i="3"/>
  <c r="AY1379" i="3"/>
  <c r="O1362" i="3"/>
  <c r="W1364" i="3"/>
  <c r="BE1364" i="3"/>
  <c r="AA1364" i="3"/>
  <c r="AO1382" i="3"/>
  <c r="AW1382" i="3"/>
  <c r="BE1382" i="3"/>
  <c r="M1382" i="3"/>
  <c r="U1382" i="3"/>
  <c r="BL1382" i="3" s="1"/>
  <c r="L1216" i="3"/>
  <c r="BG1216" i="3" s="1"/>
  <c r="L1215" i="3"/>
  <c r="K1215" i="3"/>
  <c r="L1214" i="3"/>
  <c r="AQ1214" i="3" s="1"/>
  <c r="L1211" i="3"/>
  <c r="AA1202" i="3"/>
  <c r="L1202" i="3"/>
  <c r="AL1202" i="3" s="1"/>
  <c r="L1199" i="3"/>
  <c r="K1199" i="3"/>
  <c r="L1197" i="3"/>
  <c r="K1197" i="3"/>
  <c r="BE1195" i="3"/>
  <c r="AQ1195" i="3"/>
  <c r="AD1195" i="3"/>
  <c r="AW1193" i="3"/>
  <c r="L1186" i="3"/>
  <c r="U1186" i="3" s="1"/>
  <c r="L1182" i="3"/>
  <c r="K1182" i="3"/>
  <c r="AM1176" i="3"/>
  <c r="BB1170" i="3"/>
  <c r="Z1170" i="3"/>
  <c r="L1169" i="3"/>
  <c r="AV1169" i="3" s="1"/>
  <c r="L1163" i="3"/>
  <c r="T1159" i="3"/>
  <c r="BF1156" i="3"/>
  <c r="L1153" i="3"/>
  <c r="BJ1352" i="3"/>
  <c r="X1368" i="3"/>
  <c r="BA1357" i="3"/>
  <c r="T1357" i="3"/>
  <c r="BC1368" i="3"/>
  <c r="BL1381" i="3"/>
  <c r="BI1371" i="3"/>
  <c r="AV1371" i="3"/>
  <c r="AE1371" i="3"/>
  <c r="AS1373" i="3"/>
  <c r="AF1373" i="3"/>
  <c r="O1373" i="3"/>
  <c r="AI1385" i="3"/>
  <c r="AL1385" i="3"/>
  <c r="Q1385" i="3"/>
  <c r="BJ1594" i="3"/>
  <c r="BL1534" i="3"/>
  <c r="BJ1537" i="3"/>
  <c r="BL1412" i="3"/>
  <c r="BM1535" i="3"/>
  <c r="BJ1407" i="3"/>
  <c r="BJ1590" i="3"/>
  <c r="BK1472" i="3"/>
  <c r="BN1472" i="3"/>
  <c r="O1377" i="3"/>
  <c r="AU1377" i="3"/>
  <c r="AM1377" i="3"/>
  <c r="T1377" i="3"/>
  <c r="BC1377" i="3"/>
  <c r="AE1377" i="3"/>
  <c r="AF1353" i="3"/>
  <c r="BB1396" i="3"/>
  <c r="W1379" i="3"/>
  <c r="BJ1379" i="3" s="1"/>
  <c r="N1390" i="3"/>
  <c r="AT1390" i="3"/>
  <c r="Z1390" i="3"/>
  <c r="BF1390" i="3"/>
  <c r="AP1390" i="3"/>
  <c r="AD1390" i="3"/>
  <c r="AN1355" i="3"/>
  <c r="AY1364" i="3"/>
  <c r="AI1364" i="3"/>
  <c r="O1364" i="3"/>
  <c r="AC1382" i="3"/>
  <c r="AK1382" i="3"/>
  <c r="AS1382" i="3"/>
  <c r="BA1382" i="3"/>
  <c r="AW1202" i="3"/>
  <c r="AM1201" i="3"/>
  <c r="Q1195" i="3"/>
  <c r="BG1194" i="3"/>
  <c r="V1193" i="3"/>
  <c r="K1172" i="3"/>
  <c r="N1172" i="3" s="1"/>
  <c r="AX1170" i="3"/>
  <c r="K1168" i="3"/>
  <c r="K1167" i="3"/>
  <c r="R1162" i="3"/>
  <c r="N1158" i="3"/>
  <c r="AB1157" i="3"/>
  <c r="BK1366" i="3"/>
  <c r="BL1360" i="3"/>
  <c r="BN1363" i="3"/>
  <c r="AF1371" i="3"/>
  <c r="O1371" i="3"/>
  <c r="AL1373" i="3"/>
  <c r="AC1373" i="3"/>
  <c r="P1373" i="3"/>
  <c r="N1385" i="3"/>
  <c r="R1385" i="3"/>
  <c r="T1385" i="3"/>
  <c r="BM1387" i="3"/>
  <c r="BM1537" i="3"/>
  <c r="BL1407" i="3"/>
  <c r="BL1535" i="3"/>
  <c r="AQ1362" i="3"/>
  <c r="AK1365" i="3"/>
  <c r="BI1365" i="3"/>
  <c r="AC1365" i="3"/>
  <c r="AR1389" i="3"/>
  <c r="AB1389" i="3"/>
  <c r="BH1389" i="3"/>
  <c r="X1374" i="3"/>
  <c r="AN1374" i="3"/>
  <c r="BD1374" i="3"/>
  <c r="AG1364" i="3"/>
  <c r="BG1364" i="3"/>
  <c r="BI1382" i="3"/>
  <c r="S1382" i="3"/>
  <c r="AA1382" i="3"/>
  <c r="AI1382" i="3"/>
  <c r="AQ1382" i="3"/>
  <c r="V1202" i="3"/>
  <c r="BG1193" i="3"/>
  <c r="AG1193" i="3"/>
  <c r="L1192" i="3"/>
  <c r="L1183" i="3"/>
  <c r="AQ1183" i="3" s="1"/>
  <c r="L1181" i="3"/>
  <c r="AA1181" i="3" s="1"/>
  <c r="L1180" i="3"/>
  <c r="K1180" i="3"/>
  <c r="BH1176" i="3"/>
  <c r="N1170" i="3"/>
  <c r="AH1162" i="3"/>
  <c r="BJ1354" i="3"/>
  <c r="BD1368" i="3"/>
  <c r="Q1357" i="3"/>
  <c r="AZ1357" i="3"/>
  <c r="BM1381" i="3"/>
  <c r="BN1393" i="3"/>
  <c r="AL1371" i="3"/>
  <c r="AC1371" i="3"/>
  <c r="P1371" i="3"/>
  <c r="R1373" i="3"/>
  <c r="M1373" i="3"/>
  <c r="AU1373" i="3"/>
  <c r="BN1384" i="3"/>
  <c r="AV1385" i="3"/>
  <c r="Z1385" i="3"/>
  <c r="BL1387" i="3"/>
  <c r="BJ1387" i="3"/>
  <c r="BJ1578" i="3"/>
  <c r="BM1594" i="3"/>
  <c r="BL1537" i="3"/>
  <c r="BJ1535" i="3"/>
  <c r="BM1590" i="3"/>
  <c r="AM1358" i="3"/>
  <c r="BC1358" i="3"/>
  <c r="AE1358" i="3"/>
  <c r="W1358" i="3"/>
  <c r="AM1362" i="3"/>
  <c r="W1362" i="3"/>
  <c r="BC1362" i="3"/>
  <c r="U1380" i="3"/>
  <c r="AO1380" i="3"/>
  <c r="Y1380" i="3"/>
  <c r="AW1380" i="3"/>
  <c r="Q1380" i="3"/>
  <c r="AK1380" i="3"/>
  <c r="BE1380" i="3"/>
  <c r="AG1380" i="3"/>
  <c r="BA1380" i="3"/>
  <c r="AX1398" i="3"/>
  <c r="AA1362" i="3"/>
  <c r="Q1378" i="3"/>
  <c r="AK1378" i="3"/>
  <c r="BE1378" i="3"/>
  <c r="U1378" i="3"/>
  <c r="AO1378" i="3"/>
  <c r="AG1378" i="3"/>
  <c r="BA1378" i="3"/>
  <c r="Y1378" i="3"/>
  <c r="AW1378" i="3"/>
  <c r="O1379" i="3"/>
  <c r="BL1379" i="3" s="1"/>
  <c r="AW1364" i="3"/>
  <c r="AO1364" i="3"/>
  <c r="AY1382" i="3"/>
  <c r="BG1382" i="3"/>
  <c r="Q1382" i="3"/>
  <c r="BJ1382" i="3" s="1"/>
  <c r="Y1382" i="3"/>
  <c r="BJ1586" i="3"/>
  <c r="BJ1538" i="3"/>
  <c r="BL1569" i="3"/>
  <c r="BK1561" i="3"/>
  <c r="BN1561" i="3"/>
  <c r="BM1561" i="3"/>
  <c r="BM1545" i="3"/>
  <c r="BJ1529" i="3"/>
  <c r="BK1521" i="3"/>
  <c r="BN1521" i="3"/>
  <c r="BL1513" i="3"/>
  <c r="BJ1502" i="3"/>
  <c r="BM1502" i="3"/>
  <c r="BJ1491" i="3"/>
  <c r="BK1487" i="3"/>
  <c r="BN1487" i="3"/>
  <c r="BL1487" i="3"/>
  <c r="BJ1596" i="3"/>
  <c r="BK1588" i="3"/>
  <c r="BN1588" i="3"/>
  <c r="BL1588" i="3"/>
  <c r="BK1538" i="3"/>
  <c r="BN1538" i="3"/>
  <c r="BM1534" i="3"/>
  <c r="BL1522" i="3"/>
  <c r="BK1567" i="3"/>
  <c r="BN1567" i="3"/>
  <c r="BM1567" i="3"/>
  <c r="BJ1553" i="3"/>
  <c r="BK1551" i="3"/>
  <c r="BN1551" i="3"/>
  <c r="BM1543" i="3"/>
  <c r="BJ1519" i="3"/>
  <c r="BK1519" i="3"/>
  <c r="BN1519" i="3"/>
  <c r="BM1506" i="3"/>
  <c r="BJ1482" i="3"/>
  <c r="BM1482" i="3"/>
  <c r="BM1434" i="3"/>
  <c r="BN1434" i="3"/>
  <c r="BK1434" i="3"/>
  <c r="BM1405" i="3"/>
  <c r="BK1582" i="3"/>
  <c r="BN1582" i="3"/>
  <c r="BL1582" i="3"/>
  <c r="BM1538" i="3"/>
  <c r="BL1526" i="3"/>
  <c r="BJ1514" i="3"/>
  <c r="BK1565" i="3"/>
  <c r="BN1565" i="3"/>
  <c r="BM1565" i="3"/>
  <c r="BK1549" i="3"/>
  <c r="BN1549" i="3"/>
  <c r="BK1533" i="3"/>
  <c r="BN1533" i="3"/>
  <c r="BM1517" i="3"/>
  <c r="BJ1498" i="3"/>
  <c r="BM1498" i="3"/>
  <c r="BK1584" i="3"/>
  <c r="BN1584" i="3"/>
  <c r="BL1584" i="3"/>
  <c r="BK1530" i="3"/>
  <c r="BN1530" i="3"/>
  <c r="BM1526" i="3"/>
  <c r="BL1514" i="3"/>
  <c r="BJ1571" i="3"/>
  <c r="BL1563" i="3"/>
  <c r="BK1555" i="3"/>
  <c r="BN1555" i="3"/>
  <c r="BM1555" i="3"/>
  <c r="BK1547" i="3"/>
  <c r="BN1547" i="3"/>
  <c r="BJ1547" i="3"/>
  <c r="BL1547" i="3"/>
  <c r="BK1539" i="3"/>
  <c r="BN1539" i="3"/>
  <c r="BM1539" i="3"/>
  <c r="BM1531" i="3"/>
  <c r="BJ1515" i="3"/>
  <c r="BK1515" i="3"/>
  <c r="BN1515" i="3"/>
  <c r="BK1496" i="3"/>
  <c r="BN1496" i="3"/>
  <c r="BL1496" i="3"/>
  <c r="BJ1512" i="3"/>
  <c r="BL1493" i="3"/>
  <c r="BK1451" i="3"/>
  <c r="BN1451" i="3"/>
  <c r="BL1451" i="3"/>
  <c r="BK1518" i="3"/>
  <c r="BN1518" i="3"/>
  <c r="BM1514" i="3"/>
  <c r="BJ1569" i="3"/>
  <c r="BL1561" i="3"/>
  <c r="BJ1545" i="3"/>
  <c r="BL1545" i="3"/>
  <c r="BM1529" i="3"/>
  <c r="BJ1521" i="3"/>
  <c r="BK1513" i="3"/>
  <c r="BN1513" i="3"/>
  <c r="BK1502" i="3"/>
  <c r="BN1502" i="3"/>
  <c r="BL1502" i="3"/>
  <c r="BM1510" i="3"/>
  <c r="BJ1487" i="3"/>
  <c r="BJ1484" i="3"/>
  <c r="BM1484" i="3"/>
  <c r="BL1463" i="3"/>
  <c r="BK1578" i="3"/>
  <c r="BN1578" i="3"/>
  <c r="BJ1588" i="3"/>
  <c r="BL1538" i="3"/>
  <c r="BJ1526" i="3"/>
  <c r="BL1567" i="3"/>
  <c r="BK1559" i="3"/>
  <c r="BN1559" i="3"/>
  <c r="BM1559" i="3"/>
  <c r="BK1543" i="3"/>
  <c r="BN1543" i="3"/>
  <c r="BJ1543" i="3"/>
  <c r="BL1543" i="3"/>
  <c r="BM1527" i="3"/>
  <c r="BK1506" i="3"/>
  <c r="BN1506" i="3"/>
  <c r="BL1506" i="3"/>
  <c r="BL1482" i="3"/>
  <c r="BJ1434" i="3"/>
  <c r="BJ1405" i="3"/>
  <c r="BN1405" i="3"/>
  <c r="BK1405" i="3"/>
  <c r="BM1578" i="3"/>
  <c r="BJ1582" i="3"/>
  <c r="BJ1530" i="3"/>
  <c r="BL1565" i="3"/>
  <c r="BK1557" i="3"/>
  <c r="BN1557" i="3"/>
  <c r="BM1557" i="3"/>
  <c r="BM1549" i="3"/>
  <c r="BK1541" i="3"/>
  <c r="BN1541" i="3"/>
  <c r="BJ1533" i="3"/>
  <c r="BK1525" i="3"/>
  <c r="BN1525" i="3"/>
  <c r="BL1517" i="3"/>
  <c r="BK1498" i="3"/>
  <c r="BN1498" i="3"/>
  <c r="BL1498" i="3"/>
  <c r="BM1489" i="3"/>
  <c r="BL1580" i="3"/>
  <c r="BJ1584" i="3"/>
  <c r="BL1530" i="3"/>
  <c r="BJ1518" i="3"/>
  <c r="BJ1563" i="3"/>
  <c r="BL1555" i="3"/>
  <c r="BJ1539" i="3"/>
  <c r="BL1539" i="3"/>
  <c r="BL1531" i="3"/>
  <c r="BM1523" i="3"/>
  <c r="BL1512" i="3"/>
  <c r="BJ1493" i="3"/>
  <c r="BK1594" i="3"/>
  <c r="BN1594" i="3"/>
  <c r="BM1586" i="3"/>
  <c r="BK1534" i="3"/>
  <c r="BN1534" i="3"/>
  <c r="BM1530" i="3"/>
  <c r="BL1518" i="3"/>
  <c r="BJ1561" i="3"/>
  <c r="BK1537" i="3"/>
  <c r="BN1537" i="3"/>
  <c r="BL1529" i="3"/>
  <c r="BM1521" i="3"/>
  <c r="BJ1513" i="3"/>
  <c r="BJ1510" i="3"/>
  <c r="BL1510" i="3"/>
  <c r="BK1491" i="3"/>
  <c r="BN1491" i="3"/>
  <c r="BM1491" i="3"/>
  <c r="BL1484" i="3"/>
  <c r="BN1461" i="3"/>
  <c r="BK1461" i="3"/>
  <c r="BM1407" i="3"/>
  <c r="BM1596" i="3"/>
  <c r="BJ1567" i="3"/>
  <c r="BL1559" i="3"/>
  <c r="BM1553" i="3"/>
  <c r="BK1535" i="3"/>
  <c r="BN1535" i="3"/>
  <c r="BL1527" i="3"/>
  <c r="BM1519" i="3"/>
  <c r="BJ1500" i="3"/>
  <c r="BM1500" i="3"/>
  <c r="BJ1506" i="3"/>
  <c r="BK1482" i="3"/>
  <c r="BN1482" i="3"/>
  <c r="BJ1455" i="3"/>
  <c r="BM1455" i="3"/>
  <c r="BL1434" i="3"/>
  <c r="BL1405" i="3"/>
  <c r="BJ1565" i="3"/>
  <c r="BL1557" i="3"/>
  <c r="BJ1549" i="3"/>
  <c r="BL1549" i="3"/>
  <c r="BM1541" i="3"/>
  <c r="BM1533" i="3"/>
  <c r="BK1517" i="3"/>
  <c r="BN1517" i="3"/>
  <c r="BK1489" i="3"/>
  <c r="BN1489" i="3"/>
  <c r="BL1489" i="3"/>
  <c r="BJ1461" i="3"/>
  <c r="BM1592" i="3"/>
  <c r="BJ1534" i="3"/>
  <c r="BK1571" i="3"/>
  <c r="BN1571" i="3"/>
  <c r="BM1571" i="3"/>
  <c r="BJ1555" i="3"/>
  <c r="BJ1531" i="3"/>
  <c r="BK1531" i="3"/>
  <c r="BN1531" i="3"/>
  <c r="BL1523" i="3"/>
  <c r="BM1515" i="3"/>
  <c r="BK1512" i="3"/>
  <c r="BN1512" i="3"/>
  <c r="BM1465" i="3"/>
  <c r="BK1586" i="3"/>
  <c r="BN1586" i="3"/>
  <c r="BL1586" i="3"/>
  <c r="BJ1522" i="3"/>
  <c r="BK1569" i="3"/>
  <c r="BN1569" i="3"/>
  <c r="BM1569" i="3"/>
  <c r="BK1545" i="3"/>
  <c r="BN1545" i="3"/>
  <c r="BK1529" i="3"/>
  <c r="BN1529" i="3"/>
  <c r="BL1521" i="3"/>
  <c r="BM1513" i="3"/>
  <c r="BK1510" i="3"/>
  <c r="BN1510" i="3"/>
  <c r="BL1491" i="3"/>
  <c r="BM1487" i="3"/>
  <c r="BK1484" i="3"/>
  <c r="BN1484" i="3"/>
  <c r="BN1463" i="3"/>
  <c r="BK1463" i="3"/>
  <c r="BL1578" i="3"/>
  <c r="BK1596" i="3"/>
  <c r="BN1596" i="3"/>
  <c r="BL1596" i="3"/>
  <c r="BM1588" i="3"/>
  <c r="BK1522" i="3"/>
  <c r="BN1522" i="3"/>
  <c r="BM1518" i="3"/>
  <c r="BK1553" i="3"/>
  <c r="BN1553" i="3"/>
  <c r="BL1553" i="3"/>
  <c r="BJ1527" i="3"/>
  <c r="BK1527" i="3"/>
  <c r="BN1527" i="3"/>
  <c r="BL1519" i="3"/>
  <c r="BK1500" i="3"/>
  <c r="BN1500" i="3"/>
  <c r="BL1500" i="3"/>
  <c r="BK1508" i="3"/>
  <c r="BN1508" i="3"/>
  <c r="BL1465" i="3"/>
  <c r="BK1455" i="3"/>
  <c r="BN1455" i="3"/>
  <c r="BL1455" i="3"/>
  <c r="BJ1412" i="3"/>
  <c r="BK1590" i="3"/>
  <c r="BN1590" i="3"/>
  <c r="BM1582" i="3"/>
  <c r="BK1526" i="3"/>
  <c r="BN1526" i="3"/>
  <c r="BM1522" i="3"/>
  <c r="BK1573" i="3"/>
  <c r="BN1573" i="3"/>
  <c r="BJ1557" i="3"/>
  <c r="BJ1541" i="3"/>
  <c r="BL1541" i="3"/>
  <c r="BL1533" i="3"/>
  <c r="BJ1517" i="3"/>
  <c r="BJ1489" i="3"/>
  <c r="BL1461" i="3"/>
  <c r="BJ1465" i="3"/>
  <c r="BJ1463" i="3"/>
  <c r="BK1592" i="3"/>
  <c r="BN1592" i="3"/>
  <c r="BL1592" i="3"/>
  <c r="BM1584" i="3"/>
  <c r="BK1514" i="3"/>
  <c r="BN1514" i="3"/>
  <c r="BL1571" i="3"/>
  <c r="BK1563" i="3"/>
  <c r="BN1563" i="3"/>
  <c r="BM1563" i="3"/>
  <c r="BM1547" i="3"/>
  <c r="BJ1523" i="3"/>
  <c r="BK1523" i="3"/>
  <c r="BN1523" i="3"/>
  <c r="BL1515" i="3"/>
  <c r="BJ1496" i="3"/>
  <c r="BM1496" i="3"/>
  <c r="BM1512" i="3"/>
  <c r="BK1493" i="3"/>
  <c r="BN1493" i="3"/>
  <c r="BM1493" i="3"/>
  <c r="BN1465" i="3"/>
  <c r="BK1465" i="3"/>
  <c r="BM1463" i="3"/>
  <c r="BM1461" i="3"/>
  <c r="BJ1451" i="3"/>
  <c r="BM1451" i="3"/>
  <c r="BK1407" i="3"/>
  <c r="BN1353" i="3"/>
  <c r="BK1353" i="3"/>
  <c r="BL1355" i="3"/>
  <c r="AV1356" i="3"/>
  <c r="BN1362" i="3"/>
  <c r="BK1362" i="3"/>
  <c r="BL1363" i="3"/>
  <c r="AD1368" i="3"/>
  <c r="Z1356" i="3"/>
  <c r="BL1365" i="3"/>
  <c r="BM1370" i="3"/>
  <c r="BM1367" i="3"/>
  <c r="BL1367" i="3"/>
  <c r="BL1395" i="3"/>
  <c r="BM1398" i="3"/>
  <c r="BL1389" i="3"/>
  <c r="BL1351" i="3"/>
  <c r="BJ1351" i="3"/>
  <c r="BK1354" i="3"/>
  <c r="BN1354" i="3"/>
  <c r="BL1354" i="3"/>
  <c r="AI1357" i="3"/>
  <c r="AQ1357" i="3"/>
  <c r="AA1357" i="3"/>
  <c r="BG1357" i="3"/>
  <c r="BK1355" i="3"/>
  <c r="BN1355" i="3"/>
  <c r="AX1356" i="3"/>
  <c r="AD1356" i="3"/>
  <c r="AN1356" i="3"/>
  <c r="BH1356" i="3"/>
  <c r="AB1356" i="3"/>
  <c r="BA1356" i="3"/>
  <c r="AK1356" i="3"/>
  <c r="U1356" i="3"/>
  <c r="BC1356" i="3"/>
  <c r="AM1356" i="3"/>
  <c r="W1356" i="3"/>
  <c r="BM1366" i="3"/>
  <c r="AZ1368" i="3"/>
  <c r="AJ1368" i="3"/>
  <c r="T1368" i="3"/>
  <c r="AO1357" i="3"/>
  <c r="BC1357" i="3"/>
  <c r="W1357" i="3"/>
  <c r="AS1357" i="3"/>
  <c r="M1357" i="3"/>
  <c r="AV1357" i="3"/>
  <c r="AF1357" i="3"/>
  <c r="P1357" i="3"/>
  <c r="AT1357" i="3"/>
  <c r="AD1357" i="3"/>
  <c r="N1357" i="3"/>
  <c r="BM1361" i="3"/>
  <c r="R1368" i="3"/>
  <c r="AM1368" i="3"/>
  <c r="BI1368" i="3"/>
  <c r="AP1356" i="3"/>
  <c r="BM1360" i="3"/>
  <c r="BM1364" i="3"/>
  <c r="N1368" i="3"/>
  <c r="AI1368" i="3"/>
  <c r="BE1368" i="3"/>
  <c r="M1368" i="3"/>
  <c r="BL1370" i="3"/>
  <c r="BJ1370" i="3"/>
  <c r="BL1374" i="3"/>
  <c r="BJ1374" i="3"/>
  <c r="BN1378" i="3"/>
  <c r="BK1378" i="3"/>
  <c r="BN1379" i="3"/>
  <c r="BK1379" i="3"/>
  <c r="V1371" i="3"/>
  <c r="AT1371" i="3"/>
  <c r="BE1371" i="3"/>
  <c r="AO1371" i="3"/>
  <c r="Y1371" i="3"/>
  <c r="BH1371" i="3"/>
  <c r="AR1371" i="3"/>
  <c r="AB1371" i="3"/>
  <c r="BG1371" i="3"/>
  <c r="AQ1371" i="3"/>
  <c r="AA1371" i="3"/>
  <c r="AP1373" i="3"/>
  <c r="BM1375" i="3"/>
  <c r="BN1375" i="3"/>
  <c r="BK1375" i="3"/>
  <c r="V1373" i="3"/>
  <c r="AT1373" i="3"/>
  <c r="BE1373" i="3"/>
  <c r="AO1373" i="3"/>
  <c r="Y1373" i="3"/>
  <c r="BH1373" i="3"/>
  <c r="AR1373" i="3"/>
  <c r="AB1373" i="3"/>
  <c r="BG1373" i="3"/>
  <c r="AQ1373" i="3"/>
  <c r="AA1373" i="3"/>
  <c r="BN1359" i="3"/>
  <c r="BK1359" i="3"/>
  <c r="BJ1359" i="3"/>
  <c r="BM1378" i="3"/>
  <c r="BD1385" i="3"/>
  <c r="BH1385" i="3"/>
  <c r="BN1367" i="3"/>
  <c r="BK1367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M1386" i="3"/>
  <c r="Q1386" i="3"/>
  <c r="U1386" i="3"/>
  <c r="Y1386" i="3"/>
  <c r="AC1386" i="3"/>
  <c r="AG1386" i="3"/>
  <c r="AK1386" i="3"/>
  <c r="AO1386" i="3"/>
  <c r="AS1386" i="3"/>
  <c r="AW1386" i="3"/>
  <c r="BA1386" i="3"/>
  <c r="BE1386" i="3"/>
  <c r="BI1386" i="3"/>
  <c r="V1386" i="3"/>
  <c r="AL1386" i="3"/>
  <c r="BB1386" i="3"/>
  <c r="Z1386" i="3"/>
  <c r="AP1386" i="3"/>
  <c r="BF1386" i="3"/>
  <c r="N1386" i="3"/>
  <c r="AD1386" i="3"/>
  <c r="AT1386" i="3"/>
  <c r="R1386" i="3"/>
  <c r="AH1386" i="3"/>
  <c r="AX1386" i="3"/>
  <c r="BJ1398" i="3"/>
  <c r="BJ1388" i="3"/>
  <c r="BM1388" i="3"/>
  <c r="BK1390" i="3"/>
  <c r="BN1390" i="3"/>
  <c r="BL1390" i="3"/>
  <c r="BJ1396" i="3"/>
  <c r="BL1398" i="3"/>
  <c r="AJ1385" i="3"/>
  <c r="AU1385" i="3"/>
  <c r="AD1385" i="3"/>
  <c r="AR1385" i="3"/>
  <c r="U1385" i="3"/>
  <c r="AX1385" i="3"/>
  <c r="AH1385" i="3"/>
  <c r="M1385" i="3"/>
  <c r="AW1385" i="3"/>
  <c r="AG1385" i="3"/>
  <c r="AF1385" i="3"/>
  <c r="P1385" i="3"/>
  <c r="BN1389" i="3"/>
  <c r="BK1389" i="3"/>
  <c r="BN1391" i="3"/>
  <c r="BK1391" i="3"/>
  <c r="Z1371" i="3"/>
  <c r="BM1396" i="3"/>
  <c r="BM1351" i="3"/>
  <c r="V1356" i="3"/>
  <c r="P1356" i="3"/>
  <c r="BE1356" i="3"/>
  <c r="Y1356" i="3"/>
  <c r="AQ1356" i="3"/>
  <c r="BM1358" i="3"/>
  <c r="BJ1365" i="3"/>
  <c r="BM1374" i="3"/>
  <c r="BJ1367" i="3"/>
  <c r="BL1397" i="3"/>
  <c r="BJ1389" i="3"/>
  <c r="BL1391" i="3"/>
  <c r="BN1351" i="3"/>
  <c r="BK1351" i="3"/>
  <c r="BM1352" i="3"/>
  <c r="BM1353" i="3"/>
  <c r="BB1356" i="3"/>
  <c r="AH1356" i="3"/>
  <c r="N1356" i="3"/>
  <c r="AF1356" i="3"/>
  <c r="AZ1356" i="3"/>
  <c r="T1356" i="3"/>
  <c r="AW1356" i="3"/>
  <c r="AG1356" i="3"/>
  <c r="Q1356" i="3"/>
  <c r="AY1356" i="3"/>
  <c r="AI1356" i="3"/>
  <c r="S1356" i="3"/>
  <c r="BN1358" i="3"/>
  <c r="BK1358" i="3"/>
  <c r="BJ1358" i="3"/>
  <c r="BJ1364" i="3"/>
  <c r="BN1364" i="3"/>
  <c r="BK1364" i="3"/>
  <c r="BJ1366" i="3"/>
  <c r="AV1368" i="3"/>
  <c r="AF1368" i="3"/>
  <c r="P1368" i="3"/>
  <c r="AG1357" i="3"/>
  <c r="AU1357" i="3"/>
  <c r="O1357" i="3"/>
  <c r="AK1357" i="3"/>
  <c r="BH1357" i="3"/>
  <c r="AR1357" i="3"/>
  <c r="AB1357" i="3"/>
  <c r="BF1357" i="3"/>
  <c r="AP1357" i="3"/>
  <c r="Z1357" i="3"/>
  <c r="BN1361" i="3"/>
  <c r="BK1361" i="3"/>
  <c r="W1368" i="3"/>
  <c r="AS1368" i="3"/>
  <c r="AY1357" i="3"/>
  <c r="BM1362" i="3"/>
  <c r="BL1366" i="3"/>
  <c r="S1368" i="3"/>
  <c r="S1357" i="3"/>
  <c r="BN1366" i="3"/>
  <c r="BN1370" i="3"/>
  <c r="BK1370" i="3"/>
  <c r="BM1372" i="3"/>
  <c r="BN1374" i="3"/>
  <c r="BK1374" i="3"/>
  <c r="AX1371" i="3"/>
  <c r="AD1371" i="3"/>
  <c r="BA1371" i="3"/>
  <c r="AK1371" i="3"/>
  <c r="U1371" i="3"/>
  <c r="BD1371" i="3"/>
  <c r="AN1371" i="3"/>
  <c r="X1371" i="3"/>
  <c r="BC1371" i="3"/>
  <c r="AM1371" i="3"/>
  <c r="W1371" i="3"/>
  <c r="BJ1375" i="3"/>
  <c r="AX1373" i="3"/>
  <c r="AD1373" i="3"/>
  <c r="BA1373" i="3"/>
  <c r="AK1373" i="3"/>
  <c r="U1373" i="3"/>
  <c r="BD1373" i="3"/>
  <c r="AN1373" i="3"/>
  <c r="X1373" i="3"/>
  <c r="BC1373" i="3"/>
  <c r="AM1373" i="3"/>
  <c r="W1373" i="3"/>
  <c r="BM1359" i="3"/>
  <c r="BL1359" i="3"/>
  <c r="BL1378" i="3"/>
  <c r="BJ1378" i="3"/>
  <c r="BM1380" i="3"/>
  <c r="BM1393" i="3"/>
  <c r="BK1388" i="3"/>
  <c r="BN1388" i="3"/>
  <c r="BL1388" i="3"/>
  <c r="BM1397" i="3"/>
  <c r="BJ1397" i="3"/>
  <c r="BK1398" i="3"/>
  <c r="BN1398" i="3"/>
  <c r="BF1373" i="3"/>
  <c r="BL1383" i="3"/>
  <c r="BN1383" i="3"/>
  <c r="BK1383" i="3"/>
  <c r="BG1385" i="3"/>
  <c r="AQ1385" i="3"/>
  <c r="Y1385" i="3"/>
  <c r="AN1385" i="3"/>
  <c r="O1385" i="3"/>
  <c r="AT1385" i="3"/>
  <c r="AC1385" i="3"/>
  <c r="BI1385" i="3"/>
  <c r="AS1385" i="3"/>
  <c r="AA1385" i="3"/>
  <c r="AB1385" i="3"/>
  <c r="BN1387" i="3"/>
  <c r="BK1387" i="3"/>
  <c r="BL1396" i="3"/>
  <c r="BM1354" i="3"/>
  <c r="BJ1355" i="3"/>
  <c r="AT1356" i="3"/>
  <c r="AJ1356" i="3"/>
  <c r="AO1356" i="3"/>
  <c r="BG1356" i="3"/>
  <c r="AA1356" i="3"/>
  <c r="BJ1363" i="3"/>
  <c r="Q1368" i="3"/>
  <c r="V1368" i="3"/>
  <c r="AA1368" i="3"/>
  <c r="AG1368" i="3"/>
  <c r="AL1368" i="3"/>
  <c r="AQ1368" i="3"/>
  <c r="AW1368" i="3"/>
  <c r="BB1368" i="3"/>
  <c r="BG1368" i="3"/>
  <c r="U1368" i="3"/>
  <c r="AP1368" i="3"/>
  <c r="Z1368" i="3"/>
  <c r="AU1368" i="3"/>
  <c r="AE1368" i="3"/>
  <c r="BA1368" i="3"/>
  <c r="BF1368" i="3"/>
  <c r="AK1368" i="3"/>
  <c r="O1368" i="3"/>
  <c r="AY1368" i="3"/>
  <c r="BM1365" i="3"/>
  <c r="BN1372" i="3"/>
  <c r="BK1372" i="3"/>
  <c r="BN1380" i="3"/>
  <c r="BK1380" i="3"/>
  <c r="BJ1395" i="3"/>
  <c r="BJ1384" i="3"/>
  <c r="BM1390" i="3"/>
  <c r="BJ1391" i="3"/>
  <c r="BK1396" i="3"/>
  <c r="BN1396" i="3"/>
  <c r="BK1352" i="3"/>
  <c r="BN1352" i="3"/>
  <c r="BL1352" i="3"/>
  <c r="BL1353" i="3"/>
  <c r="BJ1353" i="3"/>
  <c r="BM1355" i="3"/>
  <c r="AL1356" i="3"/>
  <c r="R1356" i="3"/>
  <c r="BD1356" i="3"/>
  <c r="X1356" i="3"/>
  <c r="AR1356" i="3"/>
  <c r="BI1356" i="3"/>
  <c r="AS1356" i="3"/>
  <c r="AC1356" i="3"/>
  <c r="M1356" i="3"/>
  <c r="AU1356" i="3"/>
  <c r="AE1356" i="3"/>
  <c r="O1356" i="3"/>
  <c r="BJ1362" i="3"/>
  <c r="BH1368" i="3"/>
  <c r="AR1368" i="3"/>
  <c r="AB1368" i="3"/>
  <c r="BE1357" i="3"/>
  <c r="Y1357" i="3"/>
  <c r="AM1357" i="3"/>
  <c r="BI1357" i="3"/>
  <c r="AC1357" i="3"/>
  <c r="BD1357" i="3"/>
  <c r="AN1357" i="3"/>
  <c r="X1357" i="3"/>
  <c r="BB1357" i="3"/>
  <c r="AL1357" i="3"/>
  <c r="V1357" i="3"/>
  <c r="BL1361" i="3"/>
  <c r="BJ1361" i="3"/>
  <c r="AC1368" i="3"/>
  <c r="AX1368" i="3"/>
  <c r="BL1358" i="3"/>
  <c r="BN1360" i="3"/>
  <c r="BK1360" i="3"/>
  <c r="BJ1360" i="3"/>
  <c r="BM1363" i="3"/>
  <c r="Y1368" i="3"/>
  <c r="AT1368" i="3"/>
  <c r="BN1365" i="3"/>
  <c r="BK1365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N1369" i="3"/>
  <c r="AD1369" i="3"/>
  <c r="AT1369" i="3"/>
  <c r="R1369" i="3"/>
  <c r="AH1369" i="3"/>
  <c r="AX1369" i="3"/>
  <c r="V1369" i="3"/>
  <c r="AL1369" i="3"/>
  <c r="BB1369" i="3"/>
  <c r="Z1369" i="3"/>
  <c r="AP1369" i="3"/>
  <c r="BF1369" i="3"/>
  <c r="BL1372" i="3"/>
  <c r="BJ1372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Q1376" i="3"/>
  <c r="V1376" i="3"/>
  <c r="AB1376" i="3"/>
  <c r="AG1376" i="3"/>
  <c r="AL1376" i="3"/>
  <c r="AR1376" i="3"/>
  <c r="AW1376" i="3"/>
  <c r="BB1376" i="3"/>
  <c r="BH1376" i="3"/>
  <c r="M1376" i="3"/>
  <c r="R1376" i="3"/>
  <c r="X1376" i="3"/>
  <c r="AC1376" i="3"/>
  <c r="AH1376" i="3"/>
  <c r="AN1376" i="3"/>
  <c r="AS1376" i="3"/>
  <c r="AX1376" i="3"/>
  <c r="BD1376" i="3"/>
  <c r="BI1376" i="3"/>
  <c r="N1376" i="3"/>
  <c r="T1376" i="3"/>
  <c r="Y1376" i="3"/>
  <c r="AD1376" i="3"/>
  <c r="AJ1376" i="3"/>
  <c r="AO1376" i="3"/>
  <c r="AT1376" i="3"/>
  <c r="AZ1376" i="3"/>
  <c r="BE1376" i="3"/>
  <c r="Z1376" i="3"/>
  <c r="AV1376" i="3"/>
  <c r="AP1376" i="3"/>
  <c r="AF1376" i="3"/>
  <c r="BA1376" i="3"/>
  <c r="U1376" i="3"/>
  <c r="P1376" i="3"/>
  <c r="AK1376" i="3"/>
  <c r="BF1376" i="3"/>
  <c r="Z1373" i="3"/>
  <c r="BJ1381" i="3"/>
  <c r="BJ1393" i="3"/>
  <c r="BB1371" i="3"/>
  <c r="AH1371" i="3"/>
  <c r="N1371" i="3"/>
  <c r="AW1371" i="3"/>
  <c r="AG1371" i="3"/>
  <c r="Q1371" i="3"/>
  <c r="AZ1371" i="3"/>
  <c r="AJ1371" i="3"/>
  <c r="T1371" i="3"/>
  <c r="AY1371" i="3"/>
  <c r="AI1371" i="3"/>
  <c r="S1371" i="3"/>
  <c r="BM1377" i="3"/>
  <c r="BN1377" i="3"/>
  <c r="BK1377" i="3"/>
  <c r="BB1373" i="3"/>
  <c r="AH1373" i="3"/>
  <c r="N1373" i="3"/>
  <c r="AW1373" i="3"/>
  <c r="AG1373" i="3"/>
  <c r="Q1373" i="3"/>
  <c r="AZ1373" i="3"/>
  <c r="AJ1373" i="3"/>
  <c r="T1373" i="3"/>
  <c r="AY1373" i="3"/>
  <c r="AI1373" i="3"/>
  <c r="BL1380" i="3"/>
  <c r="BJ1380" i="3"/>
  <c r="BM1384" i="3"/>
  <c r="BL1393" i="3"/>
  <c r="BN1395" i="3"/>
  <c r="BK1395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AV1394" i="3"/>
  <c r="BH1394" i="3"/>
  <c r="P1394" i="3"/>
  <c r="T1394" i="3"/>
  <c r="X1394" i="3"/>
  <c r="AB1394" i="3"/>
  <c r="AF1394" i="3"/>
  <c r="AJ1394" i="3"/>
  <c r="AN1394" i="3"/>
  <c r="AR1394" i="3"/>
  <c r="AZ1394" i="3"/>
  <c r="BD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AD1394" i="3"/>
  <c r="AT1394" i="3"/>
  <c r="V1394" i="3"/>
  <c r="AL1394" i="3"/>
  <c r="BB1394" i="3"/>
  <c r="Z1394" i="3"/>
  <c r="AP1394" i="3"/>
  <c r="BF1394" i="3"/>
  <c r="R1394" i="3"/>
  <c r="AH1394" i="3"/>
  <c r="AX1394" i="3"/>
  <c r="O1392" i="3"/>
  <c r="S1392" i="3"/>
  <c r="W1392" i="3"/>
  <c r="AA1392" i="3"/>
  <c r="AE1392" i="3"/>
  <c r="AI1392" i="3"/>
  <c r="AM1392" i="3"/>
  <c r="AQ1392" i="3"/>
  <c r="AU1392" i="3"/>
  <c r="AY1392" i="3"/>
  <c r="BC1392" i="3"/>
  <c r="BG1392" i="3"/>
  <c r="P1392" i="3"/>
  <c r="T1392" i="3"/>
  <c r="X1392" i="3"/>
  <c r="AB1392" i="3"/>
  <c r="AF1392" i="3"/>
  <c r="AJ1392" i="3"/>
  <c r="AN1392" i="3"/>
  <c r="AR1392" i="3"/>
  <c r="AV1392" i="3"/>
  <c r="AZ1392" i="3"/>
  <c r="BD1392" i="3"/>
  <c r="BH1392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R1392" i="3"/>
  <c r="AH1392" i="3"/>
  <c r="AX1392" i="3"/>
  <c r="Z1392" i="3"/>
  <c r="AP1392" i="3"/>
  <c r="BF1392" i="3"/>
  <c r="V1392" i="3"/>
  <c r="AL1392" i="3"/>
  <c r="BB1392" i="3"/>
  <c r="N1392" i="3"/>
  <c r="BJ1392" i="3" s="1"/>
  <c r="AT1392" i="3"/>
  <c r="AD1392" i="3"/>
  <c r="BM1395" i="3"/>
  <c r="BN1397" i="3"/>
  <c r="BK1397" i="3"/>
  <c r="BM1383" i="3"/>
  <c r="BJ1383" i="3"/>
  <c r="BC1385" i="3"/>
  <c r="AM1385" i="3"/>
  <c r="S1385" i="3"/>
  <c r="AE1385" i="3"/>
  <c r="BF1385" i="3"/>
  <c r="AP1385" i="3"/>
  <c r="W1385" i="3"/>
  <c r="BE1385" i="3"/>
  <c r="AO1385" i="3"/>
  <c r="V1385" i="3"/>
  <c r="X1385" i="3"/>
  <c r="BM1389" i="3"/>
  <c r="BM1391" i="3"/>
  <c r="X1350" i="3"/>
  <c r="AN1350" i="3"/>
  <c r="BD1350" i="3"/>
  <c r="AB1350" i="3"/>
  <c r="AR1350" i="3"/>
  <c r="BH1350" i="3"/>
  <c r="P1350" i="3"/>
  <c r="AF1350" i="3"/>
  <c r="AV1350" i="3"/>
  <c r="AJ1350" i="3"/>
  <c r="T1350" i="3"/>
  <c r="AZ1350" i="3"/>
  <c r="X1348" i="3"/>
  <c r="BD1348" i="3"/>
  <c r="AN1348" i="3"/>
  <c r="X1346" i="3"/>
  <c r="AN1346" i="3"/>
  <c r="BD1346" i="3"/>
  <c r="X1342" i="3"/>
  <c r="AN1342" i="3"/>
  <c r="BD1342" i="3"/>
  <c r="AJ1342" i="3"/>
  <c r="AZ1342" i="3"/>
  <c r="T1342" i="3"/>
  <c r="X1340" i="3"/>
  <c r="AN1340" i="3"/>
  <c r="BD1340" i="3"/>
  <c r="AJ1340" i="3"/>
  <c r="T1340" i="3"/>
  <c r="AZ1340" i="3"/>
  <c r="X1338" i="3"/>
  <c r="AN1338" i="3"/>
  <c r="BD1338" i="3"/>
  <c r="AJ1338" i="3"/>
  <c r="T1338" i="3"/>
  <c r="AZ1338" i="3"/>
  <c r="X1336" i="3"/>
  <c r="AN1336" i="3"/>
  <c r="BD1336" i="3"/>
  <c r="T1336" i="3"/>
  <c r="AZ1336" i="3"/>
  <c r="AJ1336" i="3"/>
  <c r="X1334" i="3"/>
  <c r="AN1334" i="3"/>
  <c r="BD1334" i="3"/>
  <c r="T1334" i="3"/>
  <c r="AZ1334" i="3"/>
  <c r="AJ1334" i="3"/>
  <c r="AN1344" i="3"/>
  <c r="X1344" i="3"/>
  <c r="K1349" i="3"/>
  <c r="AJ1348" i="3"/>
  <c r="AZ1346" i="3"/>
  <c r="T1346" i="3"/>
  <c r="AZ1344" i="3"/>
  <c r="M1326" i="3"/>
  <c r="U1326" i="3"/>
  <c r="AC1326" i="3"/>
  <c r="AK1326" i="3"/>
  <c r="AS1326" i="3"/>
  <c r="BA1326" i="3"/>
  <c r="BI1326" i="3"/>
  <c r="P1326" i="3"/>
  <c r="X1326" i="3"/>
  <c r="AF1326" i="3"/>
  <c r="AN1326" i="3"/>
  <c r="AV1326" i="3"/>
  <c r="BD1326" i="3"/>
  <c r="M1322" i="3"/>
  <c r="U1322" i="3"/>
  <c r="AC1322" i="3"/>
  <c r="AK1322" i="3"/>
  <c r="AS1322" i="3"/>
  <c r="BA1322" i="3"/>
  <c r="BI1322" i="3"/>
  <c r="P1322" i="3"/>
  <c r="X1322" i="3"/>
  <c r="AF1322" i="3"/>
  <c r="AN1322" i="3"/>
  <c r="AV1322" i="3"/>
  <c r="BD1322" i="3"/>
  <c r="L1349" i="3"/>
  <c r="AV1348" i="3"/>
  <c r="AF1348" i="3"/>
  <c r="L1347" i="3"/>
  <c r="AV1346" i="3"/>
  <c r="AF1346" i="3"/>
  <c r="P1346" i="3"/>
  <c r="L1343" i="3"/>
  <c r="O1343" i="3" s="1"/>
  <c r="AV1342" i="3"/>
  <c r="AF1342" i="3"/>
  <c r="P1342" i="3"/>
  <c r="L1341" i="3"/>
  <c r="AH1341" i="3" s="1"/>
  <c r="AV1340" i="3"/>
  <c r="AF1340" i="3"/>
  <c r="P1340" i="3"/>
  <c r="L1337" i="3"/>
  <c r="BB1337" i="3" s="1"/>
  <c r="AV1336" i="3"/>
  <c r="AF1336" i="3"/>
  <c r="P1336" i="3"/>
  <c r="L1335" i="3"/>
  <c r="BB1335" i="3" s="1"/>
  <c r="AV1334" i="3"/>
  <c r="AF1334" i="3"/>
  <c r="P1334" i="3"/>
  <c r="L1333" i="3"/>
  <c r="S1333" i="3" s="1"/>
  <c r="AV1332" i="3"/>
  <c r="AF1332" i="3"/>
  <c r="T1330" i="3"/>
  <c r="AJ1330" i="3"/>
  <c r="AU1330" i="3"/>
  <c r="BE1330" i="3"/>
  <c r="O1330" i="3"/>
  <c r="Y1330" i="3"/>
  <c r="AE1330" i="3"/>
  <c r="AO1330" i="3"/>
  <c r="AZ1330" i="3"/>
  <c r="P1330" i="3"/>
  <c r="U1330" i="3"/>
  <c r="AA1330" i="3"/>
  <c r="AF1330" i="3"/>
  <c r="AK1330" i="3"/>
  <c r="AQ1330" i="3"/>
  <c r="AV1330" i="3"/>
  <c r="BA1330" i="3"/>
  <c r="BG1330" i="3"/>
  <c r="AW1326" i="3"/>
  <c r="Q1326" i="3"/>
  <c r="AW1322" i="3"/>
  <c r="Q1322" i="3"/>
  <c r="AW1318" i="3"/>
  <c r="S1246" i="3"/>
  <c r="AA1246" i="3"/>
  <c r="AI1246" i="3"/>
  <c r="AQ1246" i="3"/>
  <c r="AY1246" i="3"/>
  <c r="BD1246" i="3"/>
  <c r="BI1246" i="3"/>
  <c r="T1246" i="3"/>
  <c r="AZ1246" i="3"/>
  <c r="AB1246" i="3"/>
  <c r="BE1246" i="3"/>
  <c r="AJ1246" i="3"/>
  <c r="AR1246" i="3"/>
  <c r="M1348" i="3"/>
  <c r="Q1348" i="3"/>
  <c r="U1348" i="3"/>
  <c r="Y1348" i="3"/>
  <c r="AC1348" i="3"/>
  <c r="AG1348" i="3"/>
  <c r="AK1348" i="3"/>
  <c r="AO1348" i="3"/>
  <c r="AS1348" i="3"/>
  <c r="AW1348" i="3"/>
  <c r="BA1348" i="3"/>
  <c r="BE1348" i="3"/>
  <c r="BI1348" i="3"/>
  <c r="N1348" i="3"/>
  <c r="R1348" i="3"/>
  <c r="V1348" i="3"/>
  <c r="Z1348" i="3"/>
  <c r="AD1348" i="3"/>
  <c r="AH1348" i="3"/>
  <c r="AL1348" i="3"/>
  <c r="AP1348" i="3"/>
  <c r="AX1348" i="3"/>
  <c r="BB1348" i="3"/>
  <c r="AT1348" i="3"/>
  <c r="BF1348" i="3"/>
  <c r="O1348" i="3"/>
  <c r="S1348" i="3"/>
  <c r="W1348" i="3"/>
  <c r="AA1348" i="3"/>
  <c r="AE1348" i="3"/>
  <c r="AI1348" i="3"/>
  <c r="AM1348" i="3"/>
  <c r="AQ1348" i="3"/>
  <c r="AU1348" i="3"/>
  <c r="AY1348" i="3"/>
  <c r="BC1348" i="3"/>
  <c r="BG1348" i="3"/>
  <c r="M1344" i="3"/>
  <c r="Q1344" i="3"/>
  <c r="U1344" i="3"/>
  <c r="Y1344" i="3"/>
  <c r="AC1344" i="3"/>
  <c r="AG1344" i="3"/>
  <c r="AK1344" i="3"/>
  <c r="AO1344" i="3"/>
  <c r="AS1344" i="3"/>
  <c r="AW1344" i="3"/>
  <c r="BA1344" i="3"/>
  <c r="BE1344" i="3"/>
  <c r="BI1344" i="3"/>
  <c r="N1344" i="3"/>
  <c r="R1344" i="3"/>
  <c r="V1344" i="3"/>
  <c r="Z1344" i="3"/>
  <c r="AD1344" i="3"/>
  <c r="AH1344" i="3"/>
  <c r="AL1344" i="3"/>
  <c r="AP1344" i="3"/>
  <c r="AT1344" i="3"/>
  <c r="AX1344" i="3"/>
  <c r="BB1344" i="3"/>
  <c r="BF1344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AZ1348" i="3"/>
  <c r="T1348" i="3"/>
  <c r="K1347" i="3"/>
  <c r="AJ1346" i="3"/>
  <c r="K1345" i="3"/>
  <c r="T1344" i="3"/>
  <c r="V1343" i="3"/>
  <c r="O1341" i="3"/>
  <c r="S1341" i="3"/>
  <c r="W1341" i="3"/>
  <c r="AA1341" i="3"/>
  <c r="AE1341" i="3"/>
  <c r="AI1341" i="3"/>
  <c r="AM1341" i="3"/>
  <c r="AQ1341" i="3"/>
  <c r="AU1341" i="3"/>
  <c r="AY1341" i="3"/>
  <c r="BC1341" i="3"/>
  <c r="BG1341" i="3"/>
  <c r="P1341" i="3"/>
  <c r="T1341" i="3"/>
  <c r="X1341" i="3"/>
  <c r="AB1341" i="3"/>
  <c r="AF1341" i="3"/>
  <c r="AJ1341" i="3"/>
  <c r="AN1341" i="3"/>
  <c r="AR1341" i="3"/>
  <c r="AV1341" i="3"/>
  <c r="AZ1341" i="3"/>
  <c r="BD1341" i="3"/>
  <c r="BH1341" i="3"/>
  <c r="M1341" i="3"/>
  <c r="Q1341" i="3"/>
  <c r="U1341" i="3"/>
  <c r="Y1341" i="3"/>
  <c r="AC1341" i="3"/>
  <c r="AG1341" i="3"/>
  <c r="AK1341" i="3"/>
  <c r="AO1341" i="3"/>
  <c r="AS1341" i="3"/>
  <c r="AW1341" i="3"/>
  <c r="BA1341" i="3"/>
  <c r="BE1341" i="3"/>
  <c r="BI1341" i="3"/>
  <c r="AL1337" i="3"/>
  <c r="V1337" i="3"/>
  <c r="AL1335" i="3"/>
  <c r="V1335" i="3"/>
  <c r="Y1326" i="3"/>
  <c r="M1318" i="3"/>
  <c r="U1318" i="3"/>
  <c r="AC1318" i="3"/>
  <c r="AK1318" i="3"/>
  <c r="AS1318" i="3"/>
  <c r="BA1318" i="3"/>
  <c r="BI1318" i="3"/>
  <c r="P1318" i="3"/>
  <c r="X1318" i="3"/>
  <c r="AF1318" i="3"/>
  <c r="AN1318" i="3"/>
  <c r="AV1318" i="3"/>
  <c r="BD1318" i="3"/>
  <c r="M1153" i="3"/>
  <c r="Q1153" i="3"/>
  <c r="U1153" i="3"/>
  <c r="Y1153" i="3"/>
  <c r="AC1153" i="3"/>
  <c r="AG1153" i="3"/>
  <c r="AK1153" i="3"/>
  <c r="AO1153" i="3"/>
  <c r="AS1153" i="3"/>
  <c r="AW1153" i="3"/>
  <c r="BA1153" i="3"/>
  <c r="BE1153" i="3"/>
  <c r="BI1153" i="3"/>
  <c r="N1153" i="3"/>
  <c r="R1153" i="3"/>
  <c r="V1153" i="3"/>
  <c r="Z1153" i="3"/>
  <c r="AD1153" i="3"/>
  <c r="AH1153" i="3"/>
  <c r="AL1153" i="3"/>
  <c r="AP1153" i="3"/>
  <c r="AT1153" i="3"/>
  <c r="AX1153" i="3"/>
  <c r="BB1153" i="3"/>
  <c r="BF1153" i="3"/>
  <c r="O1153" i="3"/>
  <c r="S1153" i="3"/>
  <c r="W1153" i="3"/>
  <c r="AA1153" i="3"/>
  <c r="AE1153" i="3"/>
  <c r="AI1153" i="3"/>
  <c r="AM1153" i="3"/>
  <c r="AQ1153" i="3"/>
  <c r="AU1153" i="3"/>
  <c r="AY1153" i="3"/>
  <c r="BC1153" i="3"/>
  <c r="BG1153" i="3"/>
  <c r="P1153" i="3"/>
  <c r="AF1153" i="3"/>
  <c r="AV1153" i="3"/>
  <c r="T1153" i="3"/>
  <c r="AJ1153" i="3"/>
  <c r="AZ1153" i="3"/>
  <c r="X1153" i="3"/>
  <c r="AN1153" i="3"/>
  <c r="BD1153" i="3"/>
  <c r="AB1153" i="3"/>
  <c r="AR1153" i="3"/>
  <c r="BH1153" i="3"/>
  <c r="L1345" i="3"/>
  <c r="AV1344" i="3"/>
  <c r="AF1344" i="3"/>
  <c r="P1344" i="3"/>
  <c r="AH1339" i="3"/>
  <c r="L1339" i="3"/>
  <c r="V1339" i="3" s="1"/>
  <c r="AV1338" i="3"/>
  <c r="AF1338" i="3"/>
  <c r="P1338" i="3"/>
  <c r="M1350" i="3"/>
  <c r="Q1350" i="3"/>
  <c r="U1350" i="3"/>
  <c r="Y1350" i="3"/>
  <c r="AC1350" i="3"/>
  <c r="AG1350" i="3"/>
  <c r="AK1350" i="3"/>
  <c r="AO1350" i="3"/>
  <c r="AS1350" i="3"/>
  <c r="AW1350" i="3"/>
  <c r="BA1350" i="3"/>
  <c r="BE1350" i="3"/>
  <c r="BI1350" i="3"/>
  <c r="N1350" i="3"/>
  <c r="R1350" i="3"/>
  <c r="V1350" i="3"/>
  <c r="Z1350" i="3"/>
  <c r="AD1350" i="3"/>
  <c r="AH1350" i="3"/>
  <c r="AL1350" i="3"/>
  <c r="AP1350" i="3"/>
  <c r="AT1350" i="3"/>
  <c r="AX1350" i="3"/>
  <c r="BB1350" i="3"/>
  <c r="BF1350" i="3"/>
  <c r="O1350" i="3"/>
  <c r="S1350" i="3"/>
  <c r="W1350" i="3"/>
  <c r="AA1350" i="3"/>
  <c r="AE1350" i="3"/>
  <c r="AI1350" i="3"/>
  <c r="AM1350" i="3"/>
  <c r="AQ1350" i="3"/>
  <c r="AU1350" i="3"/>
  <c r="AY1350" i="3"/>
  <c r="BC1350" i="3"/>
  <c r="BG1350" i="3"/>
  <c r="BH1348" i="3"/>
  <c r="AR1348" i="3"/>
  <c r="AB1348" i="3"/>
  <c r="BH1346" i="3"/>
  <c r="AR1346" i="3"/>
  <c r="BH1344" i="3"/>
  <c r="AR1344" i="3"/>
  <c r="AB1344" i="3"/>
  <c r="AT1343" i="3"/>
  <c r="AD1343" i="3"/>
  <c r="N1343" i="3"/>
  <c r="BH1342" i="3"/>
  <c r="AR1342" i="3"/>
  <c r="AT1341" i="3"/>
  <c r="AD1341" i="3"/>
  <c r="N1341" i="3"/>
  <c r="BH1340" i="3"/>
  <c r="AR1340" i="3"/>
  <c r="AT1339" i="3"/>
  <c r="AD1339" i="3"/>
  <c r="N1339" i="3"/>
  <c r="BH1338" i="3"/>
  <c r="AR1338" i="3"/>
  <c r="AT1337" i="3"/>
  <c r="AD1337" i="3"/>
  <c r="N1337" i="3"/>
  <c r="BH1336" i="3"/>
  <c r="AR1336" i="3"/>
  <c r="AT1335" i="3"/>
  <c r="AD1335" i="3"/>
  <c r="N1335" i="3"/>
  <c r="BH1334" i="3"/>
  <c r="AR1334" i="3"/>
  <c r="AT1333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AW1330" i="3"/>
  <c r="AB1330" i="3"/>
  <c r="M1328" i="3"/>
  <c r="U1328" i="3"/>
  <c r="AC1328" i="3"/>
  <c r="AK1328" i="3"/>
  <c r="AS1328" i="3"/>
  <c r="BA1328" i="3"/>
  <c r="BI1328" i="3"/>
  <c r="P1328" i="3"/>
  <c r="X1328" i="3"/>
  <c r="AF1328" i="3"/>
  <c r="AN1328" i="3"/>
  <c r="AV1328" i="3"/>
  <c r="BD1328" i="3"/>
  <c r="AO1326" i="3"/>
  <c r="M1324" i="3"/>
  <c r="U1324" i="3"/>
  <c r="AC1324" i="3"/>
  <c r="AK1324" i="3"/>
  <c r="AS1324" i="3"/>
  <c r="BA1324" i="3"/>
  <c r="BI1324" i="3"/>
  <c r="P1324" i="3"/>
  <c r="X1324" i="3"/>
  <c r="AF1324" i="3"/>
  <c r="AN1324" i="3"/>
  <c r="AV1324" i="3"/>
  <c r="BD1324" i="3"/>
  <c r="AO1322" i="3"/>
  <c r="M1320" i="3"/>
  <c r="U1320" i="3"/>
  <c r="AC1320" i="3"/>
  <c r="AK1320" i="3"/>
  <c r="AS1320" i="3"/>
  <c r="BA1320" i="3"/>
  <c r="BI1320" i="3"/>
  <c r="P1320" i="3"/>
  <c r="X1320" i="3"/>
  <c r="AF1320" i="3"/>
  <c r="AN1320" i="3"/>
  <c r="AV1320" i="3"/>
  <c r="BD1320" i="3"/>
  <c r="AO1318" i="3"/>
  <c r="M1316" i="3"/>
  <c r="U1316" i="3"/>
  <c r="AC1316" i="3"/>
  <c r="AK1316" i="3"/>
  <c r="AS1316" i="3"/>
  <c r="BA1316" i="3"/>
  <c r="BI1316" i="3"/>
  <c r="P1316" i="3"/>
  <c r="X1316" i="3"/>
  <c r="AF1316" i="3"/>
  <c r="AN1316" i="3"/>
  <c r="AV1316" i="3"/>
  <c r="BD1316" i="3"/>
  <c r="X1294" i="3"/>
  <c r="M1346" i="3"/>
  <c r="Q1346" i="3"/>
  <c r="U1346" i="3"/>
  <c r="Y1346" i="3"/>
  <c r="AC1346" i="3"/>
  <c r="AG1346" i="3"/>
  <c r="AK1346" i="3"/>
  <c r="AO1346" i="3"/>
  <c r="AS1346" i="3"/>
  <c r="AW1346" i="3"/>
  <c r="BA1346" i="3"/>
  <c r="BE1346" i="3"/>
  <c r="BI1346" i="3"/>
  <c r="N1346" i="3"/>
  <c r="R1346" i="3"/>
  <c r="V1346" i="3"/>
  <c r="Z1346" i="3"/>
  <c r="AD1346" i="3"/>
  <c r="AH1346" i="3"/>
  <c r="AL1346" i="3"/>
  <c r="AP1346" i="3"/>
  <c r="AT1346" i="3"/>
  <c r="AX1346" i="3"/>
  <c r="BB1346" i="3"/>
  <c r="BF1346" i="3"/>
  <c r="O1346" i="3"/>
  <c r="S1346" i="3"/>
  <c r="W1346" i="3"/>
  <c r="AA1346" i="3"/>
  <c r="AE1346" i="3"/>
  <c r="AI1346" i="3"/>
  <c r="AM1346" i="3"/>
  <c r="AQ1346" i="3"/>
  <c r="AU1346" i="3"/>
  <c r="AY1346" i="3"/>
  <c r="BC1346" i="3"/>
  <c r="BG1346" i="3"/>
  <c r="M1342" i="3"/>
  <c r="Q1342" i="3"/>
  <c r="U1342" i="3"/>
  <c r="Y1342" i="3"/>
  <c r="AC1342" i="3"/>
  <c r="AG1342" i="3"/>
  <c r="AK1342" i="3"/>
  <c r="AO1342" i="3"/>
  <c r="AS1342" i="3"/>
  <c r="AW1342" i="3"/>
  <c r="BA1342" i="3"/>
  <c r="BE1342" i="3"/>
  <c r="BI1342" i="3"/>
  <c r="R1342" i="3"/>
  <c r="AD1342" i="3"/>
  <c r="AL1342" i="3"/>
  <c r="AT1342" i="3"/>
  <c r="BB1342" i="3"/>
  <c r="N1342" i="3"/>
  <c r="V1342" i="3"/>
  <c r="Z1342" i="3"/>
  <c r="AH1342" i="3"/>
  <c r="AP1342" i="3"/>
  <c r="AX1342" i="3"/>
  <c r="BF1342" i="3"/>
  <c r="O1342" i="3"/>
  <c r="S1342" i="3"/>
  <c r="W1342" i="3"/>
  <c r="AA1342" i="3"/>
  <c r="AE1342" i="3"/>
  <c r="AI1342" i="3"/>
  <c r="AM1342" i="3"/>
  <c r="AQ1342" i="3"/>
  <c r="AU1342" i="3"/>
  <c r="AY1342" i="3"/>
  <c r="BC1342" i="3"/>
  <c r="BG1342" i="3"/>
  <c r="BF1341" i="3"/>
  <c r="AP1341" i="3"/>
  <c r="Z1341" i="3"/>
  <c r="M1340" i="3"/>
  <c r="Q1340" i="3"/>
  <c r="U1340" i="3"/>
  <c r="Y1340" i="3"/>
  <c r="AC1340" i="3"/>
  <c r="AG1340" i="3"/>
  <c r="AK1340" i="3"/>
  <c r="AO1340" i="3"/>
  <c r="AS1340" i="3"/>
  <c r="AW1340" i="3"/>
  <c r="BA1340" i="3"/>
  <c r="BE1340" i="3"/>
  <c r="BI1340" i="3"/>
  <c r="N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O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BF1339" i="3"/>
  <c r="AP1339" i="3"/>
  <c r="Z1339" i="3"/>
  <c r="M1338" i="3"/>
  <c r="Q1338" i="3"/>
  <c r="U1338" i="3"/>
  <c r="Y1338" i="3"/>
  <c r="AC1338" i="3"/>
  <c r="AG1338" i="3"/>
  <c r="AK1338" i="3"/>
  <c r="AO1338" i="3"/>
  <c r="AS1338" i="3"/>
  <c r="AW1338" i="3"/>
  <c r="BA1338" i="3"/>
  <c r="BE1338" i="3"/>
  <c r="BI1338" i="3"/>
  <c r="N1338" i="3"/>
  <c r="R1338" i="3"/>
  <c r="V1338" i="3"/>
  <c r="Z1338" i="3"/>
  <c r="AD1338" i="3"/>
  <c r="AH1338" i="3"/>
  <c r="AL1338" i="3"/>
  <c r="AP1338" i="3"/>
  <c r="AT1338" i="3"/>
  <c r="AX1338" i="3"/>
  <c r="BB1338" i="3"/>
  <c r="BF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BF1337" i="3"/>
  <c r="AP1337" i="3"/>
  <c r="Z1337" i="3"/>
  <c r="M1336" i="3"/>
  <c r="Q1336" i="3"/>
  <c r="U1336" i="3"/>
  <c r="Y1336" i="3"/>
  <c r="AC1336" i="3"/>
  <c r="AG1336" i="3"/>
  <c r="AK1336" i="3"/>
  <c r="AO1336" i="3"/>
  <c r="AS1336" i="3"/>
  <c r="AW1336" i="3"/>
  <c r="BA1336" i="3"/>
  <c r="BE1336" i="3"/>
  <c r="BI1336" i="3"/>
  <c r="N1336" i="3"/>
  <c r="R1336" i="3"/>
  <c r="V1336" i="3"/>
  <c r="Z1336" i="3"/>
  <c r="AD1336" i="3"/>
  <c r="AH1336" i="3"/>
  <c r="AL1336" i="3"/>
  <c r="AP1336" i="3"/>
  <c r="AT1336" i="3"/>
  <c r="AX1336" i="3"/>
  <c r="BB1336" i="3"/>
  <c r="BF1336" i="3"/>
  <c r="O1336" i="3"/>
  <c r="S1336" i="3"/>
  <c r="W1336" i="3"/>
  <c r="AA1336" i="3"/>
  <c r="AE1336" i="3"/>
  <c r="AI1336" i="3"/>
  <c r="AM1336" i="3"/>
  <c r="AQ1336" i="3"/>
  <c r="AU1336" i="3"/>
  <c r="AY1336" i="3"/>
  <c r="BC1336" i="3"/>
  <c r="BG1336" i="3"/>
  <c r="BF1335" i="3"/>
  <c r="AP1335" i="3"/>
  <c r="Z1335" i="3"/>
  <c r="M1334" i="3"/>
  <c r="Q1334" i="3"/>
  <c r="U1334" i="3"/>
  <c r="Y1334" i="3"/>
  <c r="AC1334" i="3"/>
  <c r="AG1334" i="3"/>
  <c r="AK1334" i="3"/>
  <c r="AO1334" i="3"/>
  <c r="AS1334" i="3"/>
  <c r="AW1334" i="3"/>
  <c r="BA1334" i="3"/>
  <c r="BE1334" i="3"/>
  <c r="BI1334" i="3"/>
  <c r="N1334" i="3"/>
  <c r="R1334" i="3"/>
  <c r="V1334" i="3"/>
  <c r="Z1334" i="3"/>
  <c r="AH1334" i="3"/>
  <c r="AP1334" i="3"/>
  <c r="AX1334" i="3"/>
  <c r="BF1334" i="3"/>
  <c r="AD1334" i="3"/>
  <c r="AL1334" i="3"/>
  <c r="AT1334" i="3"/>
  <c r="BB1334" i="3"/>
  <c r="O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BD1332" i="3"/>
  <c r="AN1332" i="3"/>
  <c r="X1332" i="3"/>
  <c r="M1332" i="3"/>
  <c r="AR1330" i="3"/>
  <c r="W1330" i="3"/>
  <c r="AW1328" i="3"/>
  <c r="Q1328" i="3"/>
  <c r="AG1326" i="3"/>
  <c r="AG1322" i="3"/>
  <c r="AG1318" i="3"/>
  <c r="T1314" i="3"/>
  <c r="AJ1314" i="3"/>
  <c r="AZ1314" i="3"/>
  <c r="P1314" i="3"/>
  <c r="AF1314" i="3"/>
  <c r="AV1314" i="3"/>
  <c r="X1314" i="3"/>
  <c r="AN1314" i="3"/>
  <c r="BD1314" i="3"/>
  <c r="AB1314" i="3"/>
  <c r="AR1314" i="3"/>
  <c r="BH1314" i="3"/>
  <c r="T1312" i="3"/>
  <c r="AJ1312" i="3"/>
  <c r="AZ1312" i="3"/>
  <c r="X1312" i="3"/>
  <c r="AN1312" i="3"/>
  <c r="BD1312" i="3"/>
  <c r="AB1312" i="3"/>
  <c r="AR1312" i="3"/>
  <c r="BH1312" i="3"/>
  <c r="P1312" i="3"/>
  <c r="AF1312" i="3"/>
  <c r="AV1312" i="3"/>
  <c r="T1310" i="3"/>
  <c r="AJ1310" i="3"/>
  <c r="AZ1310" i="3"/>
  <c r="P1310" i="3"/>
  <c r="AF1310" i="3"/>
  <c r="AV1310" i="3"/>
  <c r="X1310" i="3"/>
  <c r="AN1310" i="3"/>
  <c r="BD1310" i="3"/>
  <c r="AB1310" i="3"/>
  <c r="AR1310" i="3"/>
  <c r="BH1310" i="3"/>
  <c r="T1308" i="3"/>
  <c r="AJ1308" i="3"/>
  <c r="AZ1308" i="3"/>
  <c r="X1308" i="3"/>
  <c r="AN1308" i="3"/>
  <c r="BD1308" i="3"/>
  <c r="P1308" i="3"/>
  <c r="AF1308" i="3"/>
  <c r="AV1308" i="3"/>
  <c r="AB1308" i="3"/>
  <c r="AR1308" i="3"/>
  <c r="BH1308" i="3"/>
  <c r="T1306" i="3"/>
  <c r="AJ1306" i="3"/>
  <c r="AZ1306" i="3"/>
  <c r="X1306" i="3"/>
  <c r="AN1306" i="3"/>
  <c r="BD1306" i="3"/>
  <c r="AB1306" i="3"/>
  <c r="AR1306" i="3"/>
  <c r="BH1306" i="3"/>
  <c r="P1306" i="3"/>
  <c r="AF1306" i="3"/>
  <c r="AV1306" i="3"/>
  <c r="T1304" i="3"/>
  <c r="AJ1304" i="3"/>
  <c r="AZ1304" i="3"/>
  <c r="P1304" i="3"/>
  <c r="AF1304" i="3"/>
  <c r="AV1304" i="3"/>
  <c r="X1304" i="3"/>
  <c r="AN1304" i="3"/>
  <c r="BD1304" i="3"/>
  <c r="AB1304" i="3"/>
  <c r="AR1304" i="3"/>
  <c r="BH1304" i="3"/>
  <c r="T1302" i="3"/>
  <c r="AJ1302" i="3"/>
  <c r="AZ1302" i="3"/>
  <c r="X1302" i="3"/>
  <c r="AN1302" i="3"/>
  <c r="BD1302" i="3"/>
  <c r="P1302" i="3"/>
  <c r="AF1302" i="3"/>
  <c r="AV1302" i="3"/>
  <c r="AB1302" i="3"/>
  <c r="AR1302" i="3"/>
  <c r="BH1302" i="3"/>
  <c r="T1300" i="3"/>
  <c r="AJ1300" i="3"/>
  <c r="AZ1300" i="3"/>
  <c r="X1300" i="3"/>
  <c r="AN1300" i="3"/>
  <c r="BD1300" i="3"/>
  <c r="P1300" i="3"/>
  <c r="AV1300" i="3"/>
  <c r="AB1300" i="3"/>
  <c r="AR1300" i="3"/>
  <c r="BH1300" i="3"/>
  <c r="AF1300" i="3"/>
  <c r="T1298" i="3"/>
  <c r="AJ1298" i="3"/>
  <c r="AZ1298" i="3"/>
  <c r="X1298" i="3"/>
  <c r="AN1298" i="3"/>
  <c r="BD1298" i="3"/>
  <c r="AB1298" i="3"/>
  <c r="AR1298" i="3"/>
  <c r="BH1298" i="3"/>
  <c r="P1298" i="3"/>
  <c r="AF1298" i="3"/>
  <c r="AV1298" i="3"/>
  <c r="T1296" i="3"/>
  <c r="AJ1296" i="3"/>
  <c r="AZ1296" i="3"/>
  <c r="P1296" i="3"/>
  <c r="AF1296" i="3"/>
  <c r="AV1296" i="3"/>
  <c r="X1296" i="3"/>
  <c r="AN1296" i="3"/>
  <c r="BD1296" i="3"/>
  <c r="AB1296" i="3"/>
  <c r="AR1296" i="3"/>
  <c r="BH1296" i="3"/>
  <c r="T1294" i="3"/>
  <c r="AJ1294" i="3"/>
  <c r="AZ1294" i="3"/>
  <c r="P1294" i="3"/>
  <c r="AF1294" i="3"/>
  <c r="AV1294" i="3"/>
  <c r="AB1294" i="3"/>
  <c r="AR1294" i="3"/>
  <c r="BH1294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P1270" i="3"/>
  <c r="T1270" i="3"/>
  <c r="X1270" i="3"/>
  <c r="AB1270" i="3"/>
  <c r="AF1270" i="3"/>
  <c r="AJ1270" i="3"/>
  <c r="AN1270" i="3"/>
  <c r="AR1270" i="3"/>
  <c r="AV1270" i="3"/>
  <c r="AZ1270" i="3"/>
  <c r="BD1270" i="3"/>
  <c r="BH1270" i="3"/>
  <c r="M1270" i="3"/>
  <c r="Q1270" i="3"/>
  <c r="U1270" i="3"/>
  <c r="Y1270" i="3"/>
  <c r="AC1270" i="3"/>
  <c r="AG1270" i="3"/>
  <c r="AK1270" i="3"/>
  <c r="AO1270" i="3"/>
  <c r="AS1270" i="3"/>
  <c r="AW1270" i="3"/>
  <c r="BA1270" i="3"/>
  <c r="BE1270" i="3"/>
  <c r="BI1270" i="3"/>
  <c r="Z1270" i="3"/>
  <c r="AP1270" i="3"/>
  <c r="BF1270" i="3"/>
  <c r="N1270" i="3"/>
  <c r="AD1270" i="3"/>
  <c r="AT1270" i="3"/>
  <c r="R1270" i="3"/>
  <c r="AH1270" i="3"/>
  <c r="AX1270" i="3"/>
  <c r="N1330" i="3"/>
  <c r="R1330" i="3"/>
  <c r="V1330" i="3"/>
  <c r="Z1330" i="3"/>
  <c r="AD1330" i="3"/>
  <c r="AH1330" i="3"/>
  <c r="AL1330" i="3"/>
  <c r="AP1330" i="3"/>
  <c r="AT1330" i="3"/>
  <c r="AX1330" i="3"/>
  <c r="BB1330" i="3"/>
  <c r="BF1330" i="3"/>
  <c r="N1328" i="3"/>
  <c r="R1328" i="3"/>
  <c r="V1328" i="3"/>
  <c r="Z1328" i="3"/>
  <c r="AD1328" i="3"/>
  <c r="AH1328" i="3"/>
  <c r="AL1328" i="3"/>
  <c r="AP1328" i="3"/>
  <c r="AT1328" i="3"/>
  <c r="AX1328" i="3"/>
  <c r="BB1328" i="3"/>
  <c r="BF132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N1326" i="3"/>
  <c r="R1326" i="3"/>
  <c r="V1326" i="3"/>
  <c r="Z1326" i="3"/>
  <c r="AD1326" i="3"/>
  <c r="AH1326" i="3"/>
  <c r="AL1326" i="3"/>
  <c r="AP1326" i="3"/>
  <c r="AT1326" i="3"/>
  <c r="AX1326" i="3"/>
  <c r="BB1326" i="3"/>
  <c r="BF1326" i="3"/>
  <c r="O1326" i="3"/>
  <c r="S1326" i="3"/>
  <c r="W1326" i="3"/>
  <c r="AA1326" i="3"/>
  <c r="AE1326" i="3"/>
  <c r="AI1326" i="3"/>
  <c r="AM1326" i="3"/>
  <c r="AQ1326" i="3"/>
  <c r="AU1326" i="3"/>
  <c r="AY1326" i="3"/>
  <c r="BC1326" i="3"/>
  <c r="BG1326" i="3"/>
  <c r="N1324" i="3"/>
  <c r="R1324" i="3"/>
  <c r="V1324" i="3"/>
  <c r="Z1324" i="3"/>
  <c r="AD1324" i="3"/>
  <c r="AH1324" i="3"/>
  <c r="AL1324" i="3"/>
  <c r="AP1324" i="3"/>
  <c r="AT1324" i="3"/>
  <c r="AX1324" i="3"/>
  <c r="BB1324" i="3"/>
  <c r="BF1324" i="3"/>
  <c r="O1324" i="3"/>
  <c r="S1324" i="3"/>
  <c r="W1324" i="3"/>
  <c r="AA1324" i="3"/>
  <c r="AE1324" i="3"/>
  <c r="AI1324" i="3"/>
  <c r="AM1324" i="3"/>
  <c r="AQ1324" i="3"/>
  <c r="AU1324" i="3"/>
  <c r="AY1324" i="3"/>
  <c r="BC1324" i="3"/>
  <c r="BG1324" i="3"/>
  <c r="N1322" i="3"/>
  <c r="R1322" i="3"/>
  <c r="V1322" i="3"/>
  <c r="Z1322" i="3"/>
  <c r="AD1322" i="3"/>
  <c r="AH1322" i="3"/>
  <c r="AL1322" i="3"/>
  <c r="AP1322" i="3"/>
  <c r="AT1322" i="3"/>
  <c r="AX1322" i="3"/>
  <c r="BB1322" i="3"/>
  <c r="BF1322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N1320" i="3"/>
  <c r="R1320" i="3"/>
  <c r="V1320" i="3"/>
  <c r="Z1320" i="3"/>
  <c r="AD1320" i="3"/>
  <c r="AH1320" i="3"/>
  <c r="AL1320" i="3"/>
  <c r="AP1320" i="3"/>
  <c r="AT1320" i="3"/>
  <c r="AX1320" i="3"/>
  <c r="BB1320" i="3"/>
  <c r="BF1320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N1318" i="3"/>
  <c r="R1318" i="3"/>
  <c r="V1318" i="3"/>
  <c r="Z1318" i="3"/>
  <c r="AD1318" i="3"/>
  <c r="AH1318" i="3"/>
  <c r="AL1318" i="3"/>
  <c r="AP1318" i="3"/>
  <c r="AT1318" i="3"/>
  <c r="AX1318" i="3"/>
  <c r="BB1318" i="3"/>
  <c r="BF1318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N1316" i="3"/>
  <c r="R1316" i="3"/>
  <c r="V1316" i="3"/>
  <c r="Z1316" i="3"/>
  <c r="AD1316" i="3"/>
  <c r="AH1316" i="3"/>
  <c r="AL1316" i="3"/>
  <c r="AP1316" i="3"/>
  <c r="AT1316" i="3"/>
  <c r="AX1316" i="3"/>
  <c r="BB1316" i="3"/>
  <c r="BF1316" i="3"/>
  <c r="O1316" i="3"/>
  <c r="S1316" i="3"/>
  <c r="W1316" i="3"/>
  <c r="AA1316" i="3"/>
  <c r="AE1316" i="3"/>
  <c r="AI1316" i="3"/>
  <c r="AM1316" i="3"/>
  <c r="AQ1316" i="3"/>
  <c r="AU1316" i="3"/>
  <c r="AY1316" i="3"/>
  <c r="BC1316" i="3"/>
  <c r="BG1316" i="3"/>
  <c r="N1293" i="3"/>
  <c r="R1293" i="3"/>
  <c r="V1293" i="3"/>
  <c r="Z1293" i="3"/>
  <c r="AD1293" i="3"/>
  <c r="AH1293" i="3"/>
  <c r="AL1293" i="3"/>
  <c r="AP1293" i="3"/>
  <c r="AT1293" i="3"/>
  <c r="AX1293" i="3"/>
  <c r="M1293" i="3"/>
  <c r="S1293" i="3"/>
  <c r="X1293" i="3"/>
  <c r="AC1293" i="3"/>
  <c r="AI1293" i="3"/>
  <c r="AN1293" i="3"/>
  <c r="AS1293" i="3"/>
  <c r="AY1293" i="3"/>
  <c r="BC1293" i="3"/>
  <c r="BG1293" i="3"/>
  <c r="O1293" i="3"/>
  <c r="T1293" i="3"/>
  <c r="Y1293" i="3"/>
  <c r="AE1293" i="3"/>
  <c r="AJ1293" i="3"/>
  <c r="AO1293" i="3"/>
  <c r="AU1293" i="3"/>
  <c r="AZ1293" i="3"/>
  <c r="BD1293" i="3"/>
  <c r="BH1293" i="3"/>
  <c r="P1293" i="3"/>
  <c r="U1293" i="3"/>
  <c r="AA1293" i="3"/>
  <c r="AF1293" i="3"/>
  <c r="AK1293" i="3"/>
  <c r="AQ1293" i="3"/>
  <c r="AV1293" i="3"/>
  <c r="BA1293" i="3"/>
  <c r="BE1293" i="3"/>
  <c r="BI1293" i="3"/>
  <c r="O1288" i="3"/>
  <c r="S1288" i="3"/>
  <c r="W1288" i="3"/>
  <c r="AA1288" i="3"/>
  <c r="AE1288" i="3"/>
  <c r="AI1288" i="3"/>
  <c r="AM1288" i="3"/>
  <c r="AQ1288" i="3"/>
  <c r="AU1288" i="3"/>
  <c r="AY1288" i="3"/>
  <c r="BC1288" i="3"/>
  <c r="BG1288" i="3"/>
  <c r="P1288" i="3"/>
  <c r="T1288" i="3"/>
  <c r="X1288" i="3"/>
  <c r="AB1288" i="3"/>
  <c r="AF1288" i="3"/>
  <c r="AJ1288" i="3"/>
  <c r="AN1288" i="3"/>
  <c r="AR1288" i="3"/>
  <c r="AV1288" i="3"/>
  <c r="AZ1288" i="3"/>
  <c r="BD1288" i="3"/>
  <c r="BH1288" i="3"/>
  <c r="R1288" i="3"/>
  <c r="Z1288" i="3"/>
  <c r="AH1288" i="3"/>
  <c r="AP1288" i="3"/>
  <c r="AX1288" i="3"/>
  <c r="BF1288" i="3"/>
  <c r="M1288" i="3"/>
  <c r="U1288" i="3"/>
  <c r="AC1288" i="3"/>
  <c r="AK1288" i="3"/>
  <c r="AS1288" i="3"/>
  <c r="BA1288" i="3"/>
  <c r="BI1288" i="3"/>
  <c r="N1288" i="3"/>
  <c r="V1288" i="3"/>
  <c r="AD1288" i="3"/>
  <c r="AL1288" i="3"/>
  <c r="AT1288" i="3"/>
  <c r="BB1288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T1287" i="3"/>
  <c r="AB1287" i="3"/>
  <c r="AJ1287" i="3"/>
  <c r="AR1287" i="3"/>
  <c r="AZ1287" i="3"/>
  <c r="BH1287" i="3"/>
  <c r="O1287" i="3"/>
  <c r="W1287" i="3"/>
  <c r="AE1287" i="3"/>
  <c r="AM1287" i="3"/>
  <c r="AU1287" i="3"/>
  <c r="BC1287" i="3"/>
  <c r="P1287" i="3"/>
  <c r="X1287" i="3"/>
  <c r="AF1287" i="3"/>
  <c r="AN1287" i="3"/>
  <c r="AV1287" i="3"/>
  <c r="BD1287" i="3"/>
  <c r="BE1286" i="3"/>
  <c r="Y1286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P1281" i="3"/>
  <c r="AF1281" i="3"/>
  <c r="AV1281" i="3"/>
  <c r="T1281" i="3"/>
  <c r="AJ1281" i="3"/>
  <c r="AZ1281" i="3"/>
  <c r="X1281" i="3"/>
  <c r="AN1281" i="3"/>
  <c r="BD1281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AF1273" i="3"/>
  <c r="AV1273" i="3"/>
  <c r="T1273" i="3"/>
  <c r="AJ1273" i="3"/>
  <c r="AZ1273" i="3"/>
  <c r="X1273" i="3"/>
  <c r="AN1273" i="3"/>
  <c r="BD1273" i="3"/>
  <c r="AL1270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P1265" i="3"/>
  <c r="AF1265" i="3"/>
  <c r="AV1265" i="3"/>
  <c r="T1265" i="3"/>
  <c r="AJ1265" i="3"/>
  <c r="AZ1265" i="3"/>
  <c r="X1265" i="3"/>
  <c r="AN1265" i="3"/>
  <c r="BD1265" i="3"/>
  <c r="AL1262" i="3"/>
  <c r="O1257" i="3"/>
  <c r="S1257" i="3"/>
  <c r="W1257" i="3"/>
  <c r="AA1257" i="3"/>
  <c r="AE1257" i="3"/>
  <c r="AI1257" i="3"/>
  <c r="AM1257" i="3"/>
  <c r="AQ1257" i="3"/>
  <c r="AU1257" i="3"/>
  <c r="AY1257" i="3"/>
  <c r="BC1257" i="3"/>
  <c r="BG1257" i="3"/>
  <c r="P1257" i="3"/>
  <c r="AF1257" i="3"/>
  <c r="AV1257" i="3"/>
  <c r="T1257" i="3"/>
  <c r="AJ1257" i="3"/>
  <c r="AZ1257" i="3"/>
  <c r="X1257" i="3"/>
  <c r="AN1257" i="3"/>
  <c r="BD1257" i="3"/>
  <c r="O1278" i="3"/>
  <c r="S1278" i="3"/>
  <c r="W1278" i="3"/>
  <c r="AA1278" i="3"/>
  <c r="AE1278" i="3"/>
  <c r="AI1278" i="3"/>
  <c r="AM1278" i="3"/>
  <c r="AQ1278" i="3"/>
  <c r="AU1278" i="3"/>
  <c r="AY1278" i="3"/>
  <c r="BC1278" i="3"/>
  <c r="BG1278" i="3"/>
  <c r="P1278" i="3"/>
  <c r="T1278" i="3"/>
  <c r="X1278" i="3"/>
  <c r="AB1278" i="3"/>
  <c r="AF1278" i="3"/>
  <c r="AJ1278" i="3"/>
  <c r="AN1278" i="3"/>
  <c r="AR1278" i="3"/>
  <c r="AV1278" i="3"/>
  <c r="AZ1278" i="3"/>
  <c r="BD1278" i="3"/>
  <c r="BH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Z1278" i="3"/>
  <c r="AP1278" i="3"/>
  <c r="BF1278" i="3"/>
  <c r="N1278" i="3"/>
  <c r="AD1278" i="3"/>
  <c r="AT1278" i="3"/>
  <c r="R1278" i="3"/>
  <c r="AH1278" i="3"/>
  <c r="AX1278" i="3"/>
  <c r="BD1294" i="3"/>
  <c r="AN1294" i="3"/>
  <c r="BF1293" i="3"/>
  <c r="AM1293" i="3"/>
  <c r="Q1293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R1290" i="3"/>
  <c r="Z1290" i="3"/>
  <c r="AH1290" i="3"/>
  <c r="AP1290" i="3"/>
  <c r="AX1290" i="3"/>
  <c r="BF1290" i="3"/>
  <c r="M1290" i="3"/>
  <c r="U1290" i="3"/>
  <c r="AC1290" i="3"/>
  <c r="AK1290" i="3"/>
  <c r="AS1290" i="3"/>
  <c r="BA1290" i="3"/>
  <c r="BI1290" i="3"/>
  <c r="N1290" i="3"/>
  <c r="V1290" i="3"/>
  <c r="AD1290" i="3"/>
  <c r="AL1290" i="3"/>
  <c r="AT1290" i="3"/>
  <c r="BB1290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T1289" i="3"/>
  <c r="AB1289" i="3"/>
  <c r="AJ1289" i="3"/>
  <c r="AR1289" i="3"/>
  <c r="AZ1289" i="3"/>
  <c r="BH1289" i="3"/>
  <c r="O1289" i="3"/>
  <c r="W1289" i="3"/>
  <c r="AE1289" i="3"/>
  <c r="AM1289" i="3"/>
  <c r="AU1289" i="3"/>
  <c r="BC1289" i="3"/>
  <c r="P1289" i="3"/>
  <c r="X1289" i="3"/>
  <c r="AF1289" i="3"/>
  <c r="AN1289" i="3"/>
  <c r="AV1289" i="3"/>
  <c r="BD1289" i="3"/>
  <c r="BE1288" i="3"/>
  <c r="Y1288" i="3"/>
  <c r="BG1287" i="3"/>
  <c r="AA1287" i="3"/>
  <c r="AW1286" i="3"/>
  <c r="BH1281" i="3"/>
  <c r="V1278" i="3"/>
  <c r="BH1273" i="3"/>
  <c r="V1270" i="3"/>
  <c r="BH1265" i="3"/>
  <c r="BH1257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P1254" i="3"/>
  <c r="U1254" i="3"/>
  <c r="AA1254" i="3"/>
  <c r="AF1254" i="3"/>
  <c r="AK1254" i="3"/>
  <c r="AQ1254" i="3"/>
  <c r="AV1254" i="3"/>
  <c r="BA1254" i="3"/>
  <c r="BG1254" i="3"/>
  <c r="Q1254" i="3"/>
  <c r="W1254" i="3"/>
  <c r="AB1254" i="3"/>
  <c r="AG1254" i="3"/>
  <c r="AM1254" i="3"/>
  <c r="AR1254" i="3"/>
  <c r="AW1254" i="3"/>
  <c r="BC1254" i="3"/>
  <c r="BH1254" i="3"/>
  <c r="M1254" i="3"/>
  <c r="S1254" i="3"/>
  <c r="X1254" i="3"/>
  <c r="AC1254" i="3"/>
  <c r="AI1254" i="3"/>
  <c r="AN1254" i="3"/>
  <c r="AS1254" i="3"/>
  <c r="AY1254" i="3"/>
  <c r="BD1254" i="3"/>
  <c r="BI1254" i="3"/>
  <c r="AE1254" i="3"/>
  <c r="AZ1254" i="3"/>
  <c r="O1254" i="3"/>
  <c r="AJ1254" i="3"/>
  <c r="BE1254" i="3"/>
  <c r="T1254" i="3"/>
  <c r="AO1254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P1252" i="3"/>
  <c r="U1252" i="3"/>
  <c r="AA1252" i="3"/>
  <c r="AF1252" i="3"/>
  <c r="AK1252" i="3"/>
  <c r="AQ1252" i="3"/>
  <c r="AV1252" i="3"/>
  <c r="BA1252" i="3"/>
  <c r="BG1252" i="3"/>
  <c r="Q1252" i="3"/>
  <c r="W1252" i="3"/>
  <c r="AB1252" i="3"/>
  <c r="AG1252" i="3"/>
  <c r="AM1252" i="3"/>
  <c r="AR1252" i="3"/>
  <c r="AW1252" i="3"/>
  <c r="BC1252" i="3"/>
  <c r="BH1252" i="3"/>
  <c r="M1252" i="3"/>
  <c r="S1252" i="3"/>
  <c r="X1252" i="3"/>
  <c r="AC1252" i="3"/>
  <c r="AI1252" i="3"/>
  <c r="AN1252" i="3"/>
  <c r="AS1252" i="3"/>
  <c r="AY1252" i="3"/>
  <c r="BD1252" i="3"/>
  <c r="BI1252" i="3"/>
  <c r="AE1252" i="3"/>
  <c r="AZ1252" i="3"/>
  <c r="O1252" i="3"/>
  <c r="AJ1252" i="3"/>
  <c r="BE1252" i="3"/>
  <c r="T1252" i="3"/>
  <c r="AO1252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P1250" i="3"/>
  <c r="U1250" i="3"/>
  <c r="AA1250" i="3"/>
  <c r="AF1250" i="3"/>
  <c r="AK1250" i="3"/>
  <c r="AQ1250" i="3"/>
  <c r="AV1250" i="3"/>
  <c r="BA1250" i="3"/>
  <c r="BG1250" i="3"/>
  <c r="Q1250" i="3"/>
  <c r="W1250" i="3"/>
  <c r="AB1250" i="3"/>
  <c r="AG1250" i="3"/>
  <c r="AM1250" i="3"/>
  <c r="AR1250" i="3"/>
  <c r="AW1250" i="3"/>
  <c r="BC1250" i="3"/>
  <c r="BH1250" i="3"/>
  <c r="M1250" i="3"/>
  <c r="S1250" i="3"/>
  <c r="X1250" i="3"/>
  <c r="AC1250" i="3"/>
  <c r="AI1250" i="3"/>
  <c r="AN1250" i="3"/>
  <c r="AS1250" i="3"/>
  <c r="AY1250" i="3"/>
  <c r="BD1250" i="3"/>
  <c r="BI1250" i="3"/>
  <c r="AE1250" i="3"/>
  <c r="AZ1250" i="3"/>
  <c r="O1250" i="3"/>
  <c r="AJ1250" i="3"/>
  <c r="BE1250" i="3"/>
  <c r="T1250" i="3"/>
  <c r="AO1250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P1248" i="3"/>
  <c r="U1248" i="3"/>
  <c r="AA1248" i="3"/>
  <c r="AF1248" i="3"/>
  <c r="AK1248" i="3"/>
  <c r="AQ1248" i="3"/>
  <c r="AV1248" i="3"/>
  <c r="BA1248" i="3"/>
  <c r="BG1248" i="3"/>
  <c r="Q1248" i="3"/>
  <c r="W1248" i="3"/>
  <c r="AB1248" i="3"/>
  <c r="AG1248" i="3"/>
  <c r="AM1248" i="3"/>
  <c r="AR1248" i="3"/>
  <c r="AW1248" i="3"/>
  <c r="BC1248" i="3"/>
  <c r="BH1248" i="3"/>
  <c r="M1248" i="3"/>
  <c r="S1248" i="3"/>
  <c r="X1248" i="3"/>
  <c r="AC1248" i="3"/>
  <c r="AI1248" i="3"/>
  <c r="AN1248" i="3"/>
  <c r="AS1248" i="3"/>
  <c r="AY1248" i="3"/>
  <c r="BD1248" i="3"/>
  <c r="BI1248" i="3"/>
  <c r="AE1248" i="3"/>
  <c r="AZ1248" i="3"/>
  <c r="O1248" i="3"/>
  <c r="AJ1248" i="3"/>
  <c r="BE1248" i="3"/>
  <c r="T1248" i="3"/>
  <c r="AO1248" i="3"/>
  <c r="O1286" i="3"/>
  <c r="S1286" i="3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R1286" i="3"/>
  <c r="Z1286" i="3"/>
  <c r="AH1286" i="3"/>
  <c r="AP1286" i="3"/>
  <c r="AX1286" i="3"/>
  <c r="BF1286" i="3"/>
  <c r="M1286" i="3"/>
  <c r="U1286" i="3"/>
  <c r="AC1286" i="3"/>
  <c r="AK1286" i="3"/>
  <c r="AS1286" i="3"/>
  <c r="BA1286" i="3"/>
  <c r="BI1286" i="3"/>
  <c r="N1286" i="3"/>
  <c r="V1286" i="3"/>
  <c r="AD1286" i="3"/>
  <c r="AL1286" i="3"/>
  <c r="AT1286" i="3"/>
  <c r="BB1286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P1262" i="3"/>
  <c r="T1262" i="3"/>
  <c r="X1262" i="3"/>
  <c r="AB1262" i="3"/>
  <c r="AF1262" i="3"/>
  <c r="AJ1262" i="3"/>
  <c r="AN1262" i="3"/>
  <c r="AR1262" i="3"/>
  <c r="AV1262" i="3"/>
  <c r="AZ1262" i="3"/>
  <c r="BD1262" i="3"/>
  <c r="BH1262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Z1262" i="3"/>
  <c r="AP1262" i="3"/>
  <c r="BF1262" i="3"/>
  <c r="N1262" i="3"/>
  <c r="AD1262" i="3"/>
  <c r="AT1262" i="3"/>
  <c r="R1262" i="3"/>
  <c r="AH1262" i="3"/>
  <c r="AX1262" i="3"/>
  <c r="BI1332" i="3"/>
  <c r="BE1332" i="3"/>
  <c r="BA1332" i="3"/>
  <c r="AW1332" i="3"/>
  <c r="AS1332" i="3"/>
  <c r="AO1332" i="3"/>
  <c r="AK1332" i="3"/>
  <c r="AG1332" i="3"/>
  <c r="AC1332" i="3"/>
  <c r="Y1332" i="3"/>
  <c r="U1332" i="3"/>
  <c r="Q1332" i="3"/>
  <c r="L1331" i="3"/>
  <c r="AB1331" i="3" s="1"/>
  <c r="BI1330" i="3"/>
  <c r="BD1330" i="3"/>
  <c r="AY1330" i="3"/>
  <c r="AS1330" i="3"/>
  <c r="AN1330" i="3"/>
  <c r="AI1330" i="3"/>
  <c r="AC1330" i="3"/>
  <c r="X1330" i="3"/>
  <c r="S1330" i="3"/>
  <c r="M1330" i="3"/>
  <c r="L1329" i="3"/>
  <c r="BH1328" i="3"/>
  <c r="AZ1328" i="3"/>
  <c r="AR1328" i="3"/>
  <c r="AJ1328" i="3"/>
  <c r="AB1328" i="3"/>
  <c r="T1328" i="3"/>
  <c r="L1327" i="3"/>
  <c r="Y1327" i="3" s="1"/>
  <c r="BH1326" i="3"/>
  <c r="AZ1326" i="3"/>
  <c r="AR1326" i="3"/>
  <c r="AJ1326" i="3"/>
  <c r="AB1326" i="3"/>
  <c r="T1326" i="3"/>
  <c r="L1325" i="3"/>
  <c r="V1325" i="3" s="1"/>
  <c r="BH1324" i="3"/>
  <c r="AZ1324" i="3"/>
  <c r="AR1324" i="3"/>
  <c r="AJ1324" i="3"/>
  <c r="AB1324" i="3"/>
  <c r="T1324" i="3"/>
  <c r="L1323" i="3"/>
  <c r="X1323" i="3" s="1"/>
  <c r="BH1322" i="3"/>
  <c r="AZ1322" i="3"/>
  <c r="AR1322" i="3"/>
  <c r="AJ1322" i="3"/>
  <c r="AB1322" i="3"/>
  <c r="T1322" i="3"/>
  <c r="L1321" i="3"/>
  <c r="BH1320" i="3"/>
  <c r="AZ1320" i="3"/>
  <c r="AR1320" i="3"/>
  <c r="AJ1320" i="3"/>
  <c r="AB1320" i="3"/>
  <c r="T1320" i="3"/>
  <c r="L1319" i="3"/>
  <c r="AZ1319" i="3" s="1"/>
  <c r="BH1318" i="3"/>
  <c r="AZ1318" i="3"/>
  <c r="AR1318" i="3"/>
  <c r="AJ1318" i="3"/>
  <c r="AB1318" i="3"/>
  <c r="T1318" i="3"/>
  <c r="L1317" i="3"/>
  <c r="N1317" i="3" s="1"/>
  <c r="BH1316" i="3"/>
  <c r="AZ1316" i="3"/>
  <c r="AR1316" i="3"/>
  <c r="AJ1316" i="3"/>
  <c r="AB1316" i="3"/>
  <c r="T1316" i="3"/>
  <c r="L1315" i="3"/>
  <c r="X1315" i="3" s="1"/>
  <c r="M1314" i="3"/>
  <c r="Q1314" i="3"/>
  <c r="U1314" i="3"/>
  <c r="Y1314" i="3"/>
  <c r="AC1314" i="3"/>
  <c r="AG1314" i="3"/>
  <c r="AK1314" i="3"/>
  <c r="AO1314" i="3"/>
  <c r="AS1314" i="3"/>
  <c r="AW1314" i="3"/>
  <c r="BA1314" i="3"/>
  <c r="BE1314" i="3"/>
  <c r="BI1314" i="3"/>
  <c r="N1314" i="3"/>
  <c r="R1314" i="3"/>
  <c r="V1314" i="3"/>
  <c r="Z1314" i="3"/>
  <c r="AD1314" i="3"/>
  <c r="AH1314" i="3"/>
  <c r="AL1314" i="3"/>
  <c r="AP1314" i="3"/>
  <c r="AT1314" i="3"/>
  <c r="AX1314" i="3"/>
  <c r="BB1314" i="3"/>
  <c r="BF1314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L1313" i="3"/>
  <c r="O1313" i="3" s="1"/>
  <c r="M1312" i="3"/>
  <c r="Q1312" i="3"/>
  <c r="U1312" i="3"/>
  <c r="Y1312" i="3"/>
  <c r="AC1312" i="3"/>
  <c r="AG1312" i="3"/>
  <c r="AK1312" i="3"/>
  <c r="AO1312" i="3"/>
  <c r="AS1312" i="3"/>
  <c r="AW1312" i="3"/>
  <c r="BA1312" i="3"/>
  <c r="BE1312" i="3"/>
  <c r="BI1312" i="3"/>
  <c r="N1312" i="3"/>
  <c r="R1312" i="3"/>
  <c r="V1312" i="3"/>
  <c r="Z1312" i="3"/>
  <c r="AD1312" i="3"/>
  <c r="AH1312" i="3"/>
  <c r="AL1312" i="3"/>
  <c r="AP1312" i="3"/>
  <c r="AT1312" i="3"/>
  <c r="AX1312" i="3"/>
  <c r="BB1312" i="3"/>
  <c r="BF1312" i="3"/>
  <c r="O1312" i="3"/>
  <c r="S1312" i="3"/>
  <c r="W1312" i="3"/>
  <c r="AA1312" i="3"/>
  <c r="AE1312" i="3"/>
  <c r="AI1312" i="3"/>
  <c r="AM1312" i="3"/>
  <c r="AQ1312" i="3"/>
  <c r="AU1312" i="3"/>
  <c r="AY1312" i="3"/>
  <c r="BC1312" i="3"/>
  <c r="BG1312" i="3"/>
  <c r="L1311" i="3"/>
  <c r="AD1311" i="3" s="1"/>
  <c r="M1310" i="3"/>
  <c r="Q1310" i="3"/>
  <c r="U1310" i="3"/>
  <c r="Y1310" i="3"/>
  <c r="AC1310" i="3"/>
  <c r="AG1310" i="3"/>
  <c r="AK1310" i="3"/>
  <c r="AO1310" i="3"/>
  <c r="AS1310" i="3"/>
  <c r="AW1310" i="3"/>
  <c r="BA1310" i="3"/>
  <c r="BE1310" i="3"/>
  <c r="BI1310" i="3"/>
  <c r="N1310" i="3"/>
  <c r="R1310" i="3"/>
  <c r="V1310" i="3"/>
  <c r="Z1310" i="3"/>
  <c r="AD1310" i="3"/>
  <c r="AH1310" i="3"/>
  <c r="AL1310" i="3"/>
  <c r="AP1310" i="3"/>
  <c r="AT1310" i="3"/>
  <c r="AX1310" i="3"/>
  <c r="BB1310" i="3"/>
  <c r="BF1310" i="3"/>
  <c r="O1310" i="3"/>
  <c r="S1310" i="3"/>
  <c r="W1310" i="3"/>
  <c r="AA1310" i="3"/>
  <c r="AE1310" i="3"/>
  <c r="AI1310" i="3"/>
  <c r="AM1310" i="3"/>
  <c r="AQ1310" i="3"/>
  <c r="AU1310" i="3"/>
  <c r="AY1310" i="3"/>
  <c r="BC1310" i="3"/>
  <c r="BG1310" i="3"/>
  <c r="L1309" i="3"/>
  <c r="M1308" i="3"/>
  <c r="Q1308" i="3"/>
  <c r="U1308" i="3"/>
  <c r="Y1308" i="3"/>
  <c r="AC1308" i="3"/>
  <c r="AG1308" i="3"/>
  <c r="AK1308" i="3"/>
  <c r="AO1308" i="3"/>
  <c r="AS1308" i="3"/>
  <c r="AW1308" i="3"/>
  <c r="BA1308" i="3"/>
  <c r="BE1308" i="3"/>
  <c r="BI1308" i="3"/>
  <c r="N1308" i="3"/>
  <c r="R1308" i="3"/>
  <c r="V1308" i="3"/>
  <c r="Z1308" i="3"/>
  <c r="AD1308" i="3"/>
  <c r="AH1308" i="3"/>
  <c r="AL1308" i="3"/>
  <c r="AP1308" i="3"/>
  <c r="AT1308" i="3"/>
  <c r="AX1308" i="3"/>
  <c r="BB1308" i="3"/>
  <c r="BF1308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L1307" i="3"/>
  <c r="O1307" i="3" s="1"/>
  <c r="M1306" i="3"/>
  <c r="Q1306" i="3"/>
  <c r="U1306" i="3"/>
  <c r="Y1306" i="3"/>
  <c r="AC1306" i="3"/>
  <c r="AG1306" i="3"/>
  <c r="AK1306" i="3"/>
  <c r="AO1306" i="3"/>
  <c r="AS1306" i="3"/>
  <c r="AW1306" i="3"/>
  <c r="BA1306" i="3"/>
  <c r="BE1306" i="3"/>
  <c r="BI1306" i="3"/>
  <c r="N1306" i="3"/>
  <c r="R1306" i="3"/>
  <c r="V1306" i="3"/>
  <c r="Z1306" i="3"/>
  <c r="AD1306" i="3"/>
  <c r="AH1306" i="3"/>
  <c r="AL1306" i="3"/>
  <c r="AP1306" i="3"/>
  <c r="AT1306" i="3"/>
  <c r="AX1306" i="3"/>
  <c r="BB1306" i="3"/>
  <c r="BF1306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L1305" i="3"/>
  <c r="O1305" i="3" s="1"/>
  <c r="M1304" i="3"/>
  <c r="Q1304" i="3"/>
  <c r="U1304" i="3"/>
  <c r="Y1304" i="3"/>
  <c r="AC1304" i="3"/>
  <c r="AG1304" i="3"/>
  <c r="AK1304" i="3"/>
  <c r="AO1304" i="3"/>
  <c r="AS1304" i="3"/>
  <c r="AW1304" i="3"/>
  <c r="BA1304" i="3"/>
  <c r="BE1304" i="3"/>
  <c r="BI1304" i="3"/>
  <c r="N1304" i="3"/>
  <c r="R1304" i="3"/>
  <c r="V1304" i="3"/>
  <c r="Z1304" i="3"/>
  <c r="AD1304" i="3"/>
  <c r="AH1304" i="3"/>
  <c r="AL1304" i="3"/>
  <c r="AP1304" i="3"/>
  <c r="AT1304" i="3"/>
  <c r="AX1304" i="3"/>
  <c r="BB1304" i="3"/>
  <c r="BF1304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L1303" i="3"/>
  <c r="AU1303" i="3" s="1"/>
  <c r="M1302" i="3"/>
  <c r="Q1302" i="3"/>
  <c r="U1302" i="3"/>
  <c r="Y1302" i="3"/>
  <c r="AC1302" i="3"/>
  <c r="AG1302" i="3"/>
  <c r="AK1302" i="3"/>
  <c r="AO1302" i="3"/>
  <c r="AS1302" i="3"/>
  <c r="AW1302" i="3"/>
  <c r="BA1302" i="3"/>
  <c r="BE1302" i="3"/>
  <c r="BI1302" i="3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L1301" i="3"/>
  <c r="M1300" i="3"/>
  <c r="Q1300" i="3"/>
  <c r="U1300" i="3"/>
  <c r="Y1300" i="3"/>
  <c r="AC1300" i="3"/>
  <c r="AG1300" i="3"/>
  <c r="AK1300" i="3"/>
  <c r="AO1300" i="3"/>
  <c r="AS1300" i="3"/>
  <c r="AW1300" i="3"/>
  <c r="BA1300" i="3"/>
  <c r="BE1300" i="3"/>
  <c r="BI1300" i="3"/>
  <c r="N1300" i="3"/>
  <c r="R1300" i="3"/>
  <c r="V1300" i="3"/>
  <c r="Z1300" i="3"/>
  <c r="AD1300" i="3"/>
  <c r="AH1300" i="3"/>
  <c r="AL1300" i="3"/>
  <c r="AP1300" i="3"/>
  <c r="AT1300" i="3"/>
  <c r="AX1300" i="3"/>
  <c r="BB1300" i="3"/>
  <c r="BF1300" i="3"/>
  <c r="O1300" i="3"/>
  <c r="S1300" i="3"/>
  <c r="W1300" i="3"/>
  <c r="AA1300" i="3"/>
  <c r="AE1300" i="3"/>
  <c r="AI1300" i="3"/>
  <c r="AM1300" i="3"/>
  <c r="AQ1300" i="3"/>
  <c r="AU1300" i="3"/>
  <c r="AY1300" i="3"/>
  <c r="BC1300" i="3"/>
  <c r="BG1300" i="3"/>
  <c r="L1299" i="3"/>
  <c r="O1299" i="3" s="1"/>
  <c r="M1298" i="3"/>
  <c r="Q1298" i="3"/>
  <c r="U1298" i="3"/>
  <c r="Y1298" i="3"/>
  <c r="AC1298" i="3"/>
  <c r="AG1298" i="3"/>
  <c r="AK1298" i="3"/>
  <c r="AO1298" i="3"/>
  <c r="AS1298" i="3"/>
  <c r="AW1298" i="3"/>
  <c r="BA1298" i="3"/>
  <c r="BE1298" i="3"/>
  <c r="BI1298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O1298" i="3"/>
  <c r="S1298" i="3"/>
  <c r="W1298" i="3"/>
  <c r="AA1298" i="3"/>
  <c r="AE1298" i="3"/>
  <c r="AI1298" i="3"/>
  <c r="AM1298" i="3"/>
  <c r="AQ1298" i="3"/>
  <c r="AU1298" i="3"/>
  <c r="AY1298" i="3"/>
  <c r="BC1298" i="3"/>
  <c r="BG1298" i="3"/>
  <c r="L1297" i="3"/>
  <c r="O1297" i="3" s="1"/>
  <c r="M1296" i="3"/>
  <c r="Q1296" i="3"/>
  <c r="U1296" i="3"/>
  <c r="Y1296" i="3"/>
  <c r="AC1296" i="3"/>
  <c r="AG1296" i="3"/>
  <c r="AK1296" i="3"/>
  <c r="AO1296" i="3"/>
  <c r="AS1296" i="3"/>
  <c r="AW1296" i="3"/>
  <c r="BA1296" i="3"/>
  <c r="BE1296" i="3"/>
  <c r="BI1296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O1296" i="3"/>
  <c r="S1296" i="3"/>
  <c r="W1296" i="3"/>
  <c r="AA1296" i="3"/>
  <c r="AE1296" i="3"/>
  <c r="AI1296" i="3"/>
  <c r="AM1296" i="3"/>
  <c r="AQ1296" i="3"/>
  <c r="AU1296" i="3"/>
  <c r="AY1296" i="3"/>
  <c r="BC1296" i="3"/>
  <c r="BG1296" i="3"/>
  <c r="L1295" i="3"/>
  <c r="P1295" i="3" s="1"/>
  <c r="M1294" i="3"/>
  <c r="Q1294" i="3"/>
  <c r="U1294" i="3"/>
  <c r="Y1294" i="3"/>
  <c r="AC1294" i="3"/>
  <c r="AG1294" i="3"/>
  <c r="AK1294" i="3"/>
  <c r="AO1294" i="3"/>
  <c r="AS1294" i="3"/>
  <c r="AW1294" i="3"/>
  <c r="BA1294" i="3"/>
  <c r="BE1294" i="3"/>
  <c r="BI1294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BB1293" i="3"/>
  <c r="AG1293" i="3"/>
  <c r="O1292" i="3"/>
  <c r="S1292" i="3"/>
  <c r="W1292" i="3"/>
  <c r="AA1292" i="3"/>
  <c r="AE1292" i="3"/>
  <c r="AI1292" i="3"/>
  <c r="AM1292" i="3"/>
  <c r="AQ1292" i="3"/>
  <c r="AU1292" i="3"/>
  <c r="AY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R1292" i="3"/>
  <c r="Z1292" i="3"/>
  <c r="AH1292" i="3"/>
  <c r="AP1292" i="3"/>
  <c r="AX1292" i="3"/>
  <c r="BE1292" i="3"/>
  <c r="M1292" i="3"/>
  <c r="U1292" i="3"/>
  <c r="AC1292" i="3"/>
  <c r="AK1292" i="3"/>
  <c r="AS1292" i="3"/>
  <c r="BA1292" i="3"/>
  <c r="BF1292" i="3"/>
  <c r="N1292" i="3"/>
  <c r="V1292" i="3"/>
  <c r="AD1292" i="3"/>
  <c r="AL1292" i="3"/>
  <c r="AT1292" i="3"/>
  <c r="BB1292" i="3"/>
  <c r="BG1292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T1291" i="3"/>
  <c r="AB1291" i="3"/>
  <c r="AJ1291" i="3"/>
  <c r="AR1291" i="3"/>
  <c r="AZ1291" i="3"/>
  <c r="BH1291" i="3"/>
  <c r="O1291" i="3"/>
  <c r="W1291" i="3"/>
  <c r="AE1291" i="3"/>
  <c r="AM1291" i="3"/>
  <c r="AU1291" i="3"/>
  <c r="BC1291" i="3"/>
  <c r="P1291" i="3"/>
  <c r="X1291" i="3"/>
  <c r="AF1291" i="3"/>
  <c r="AN1291" i="3"/>
  <c r="AV1291" i="3"/>
  <c r="BD1291" i="3"/>
  <c r="BE1290" i="3"/>
  <c r="Y1290" i="3"/>
  <c r="AW1288" i="3"/>
  <c r="Q1288" i="3"/>
  <c r="AY1287" i="3"/>
  <c r="S1287" i="3"/>
  <c r="BM1287" i="3" s="1"/>
  <c r="AO1286" i="3"/>
  <c r="AR1281" i="3"/>
  <c r="AR1273" i="3"/>
  <c r="AR1265" i="3"/>
  <c r="AR1257" i="3"/>
  <c r="AU1254" i="3"/>
  <c r="AU1252" i="3"/>
  <c r="AU1250" i="3"/>
  <c r="AU1248" i="3"/>
  <c r="L1284" i="3"/>
  <c r="K1284" i="3"/>
  <c r="AZ1283" i="3"/>
  <c r="AJ1283" i="3"/>
  <c r="T1283" i="3"/>
  <c r="M1281" i="3"/>
  <c r="AT1280" i="3"/>
  <c r="AD1280" i="3"/>
  <c r="N1280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L1276" i="3"/>
  <c r="K1276" i="3"/>
  <c r="AZ1275" i="3"/>
  <c r="AJ1275" i="3"/>
  <c r="T1275" i="3"/>
  <c r="M1273" i="3"/>
  <c r="AT1272" i="3"/>
  <c r="AD1272" i="3"/>
  <c r="N1272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L1268" i="3"/>
  <c r="K1268" i="3"/>
  <c r="AZ1267" i="3"/>
  <c r="AJ1267" i="3"/>
  <c r="T1267" i="3"/>
  <c r="M1265" i="3"/>
  <c r="AT1264" i="3"/>
  <c r="AD1264" i="3"/>
  <c r="N1264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L1260" i="3"/>
  <c r="K1260" i="3"/>
  <c r="AZ1259" i="3"/>
  <c r="AJ1259" i="3"/>
  <c r="T1259" i="3"/>
  <c r="M1257" i="3"/>
  <c r="AT1256" i="3"/>
  <c r="AD1256" i="3"/>
  <c r="N1256" i="3"/>
  <c r="N1210" i="3"/>
  <c r="R1210" i="3"/>
  <c r="V1210" i="3"/>
  <c r="Z1210" i="3"/>
  <c r="AD1210" i="3"/>
  <c r="AH1210" i="3"/>
  <c r="AL1210" i="3"/>
  <c r="AP1210" i="3"/>
  <c r="AT1210" i="3"/>
  <c r="AX1210" i="3"/>
  <c r="BB1210" i="3"/>
  <c r="BF1210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Y1210" i="3"/>
  <c r="AO1210" i="3"/>
  <c r="BE1210" i="3"/>
  <c r="M1210" i="3"/>
  <c r="AC1210" i="3"/>
  <c r="AS1210" i="3"/>
  <c r="BI1210" i="3"/>
  <c r="Q1210" i="3"/>
  <c r="AG1210" i="3"/>
  <c r="AW1210" i="3"/>
  <c r="U1210" i="3"/>
  <c r="AK1210" i="3"/>
  <c r="BA1210" i="3"/>
  <c r="O1285" i="3"/>
  <c r="S1285" i="3"/>
  <c r="W1285" i="3"/>
  <c r="AA1285" i="3"/>
  <c r="AE1285" i="3"/>
  <c r="AI1285" i="3"/>
  <c r="AM1285" i="3"/>
  <c r="AQ1285" i="3"/>
  <c r="AU1285" i="3"/>
  <c r="AY1285" i="3"/>
  <c r="BC1285" i="3"/>
  <c r="BG1285" i="3"/>
  <c r="AV1283" i="3"/>
  <c r="AF1283" i="3"/>
  <c r="L1282" i="3"/>
  <c r="K1282" i="3"/>
  <c r="BF1280" i="3"/>
  <c r="AP1280" i="3"/>
  <c r="BD1279" i="3"/>
  <c r="AN1279" i="3"/>
  <c r="X1279" i="3"/>
  <c r="M1279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AV1275" i="3"/>
  <c r="AF1275" i="3"/>
  <c r="L1274" i="3"/>
  <c r="K1274" i="3"/>
  <c r="BF1272" i="3"/>
  <c r="AP1272" i="3"/>
  <c r="BD1271" i="3"/>
  <c r="AN1271" i="3"/>
  <c r="X1271" i="3"/>
  <c r="M1271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AV1267" i="3"/>
  <c r="AF1267" i="3"/>
  <c r="L1266" i="3"/>
  <c r="K1266" i="3"/>
  <c r="BF1264" i="3"/>
  <c r="AP1264" i="3"/>
  <c r="BD1263" i="3"/>
  <c r="AN1263" i="3"/>
  <c r="X1263" i="3"/>
  <c r="M1263" i="3"/>
  <c r="O1261" i="3"/>
  <c r="S1261" i="3"/>
  <c r="W1261" i="3"/>
  <c r="AA1261" i="3"/>
  <c r="AE1261" i="3"/>
  <c r="AI1261" i="3"/>
  <c r="AM1261" i="3"/>
  <c r="AQ1261" i="3"/>
  <c r="AU1261" i="3"/>
  <c r="AY1261" i="3"/>
  <c r="BC1261" i="3"/>
  <c r="BG1261" i="3"/>
  <c r="AV1259" i="3"/>
  <c r="AF1259" i="3"/>
  <c r="L1258" i="3"/>
  <c r="K1258" i="3"/>
  <c r="BF1256" i="3"/>
  <c r="AP1256" i="3"/>
  <c r="AZ1244" i="3"/>
  <c r="S1213" i="3"/>
  <c r="AA1213" i="3"/>
  <c r="AI1213" i="3"/>
  <c r="AQ1213" i="3"/>
  <c r="AY1213" i="3"/>
  <c r="BG1213" i="3"/>
  <c r="AE1213" i="3"/>
  <c r="AM1213" i="3"/>
  <c r="O1213" i="3"/>
  <c r="AU1213" i="3"/>
  <c r="W1213" i="3"/>
  <c r="O1283" i="3"/>
  <c r="S1283" i="3"/>
  <c r="W1283" i="3"/>
  <c r="AA1283" i="3"/>
  <c r="AE1283" i="3"/>
  <c r="AI1283" i="3"/>
  <c r="AM1283" i="3"/>
  <c r="AQ1283" i="3"/>
  <c r="AU1283" i="3"/>
  <c r="AY1283" i="3"/>
  <c r="BC1283" i="3"/>
  <c r="BG1283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P1272" i="3"/>
  <c r="T1272" i="3"/>
  <c r="X1272" i="3"/>
  <c r="AB1272" i="3"/>
  <c r="AF1272" i="3"/>
  <c r="AJ1272" i="3"/>
  <c r="AN1272" i="3"/>
  <c r="AR1272" i="3"/>
  <c r="AV1272" i="3"/>
  <c r="AZ1272" i="3"/>
  <c r="BD1272" i="3"/>
  <c r="BH1272" i="3"/>
  <c r="M1272" i="3"/>
  <c r="Q1272" i="3"/>
  <c r="U1272" i="3"/>
  <c r="Y1272" i="3"/>
  <c r="AC1272" i="3"/>
  <c r="AG1272" i="3"/>
  <c r="AK1272" i="3"/>
  <c r="AO1272" i="3"/>
  <c r="AS1272" i="3"/>
  <c r="AW1272" i="3"/>
  <c r="BA1272" i="3"/>
  <c r="BE1272" i="3"/>
  <c r="BI1272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P1264" i="3"/>
  <c r="T1264" i="3"/>
  <c r="X1264" i="3"/>
  <c r="AB1264" i="3"/>
  <c r="AF1264" i="3"/>
  <c r="AJ1264" i="3"/>
  <c r="AN1264" i="3"/>
  <c r="AR1264" i="3"/>
  <c r="AV1264" i="3"/>
  <c r="AZ1264" i="3"/>
  <c r="BD1264" i="3"/>
  <c r="BH1264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P1256" i="3"/>
  <c r="T1256" i="3"/>
  <c r="X1256" i="3"/>
  <c r="AB1256" i="3"/>
  <c r="AF1256" i="3"/>
  <c r="AJ1256" i="3"/>
  <c r="AN1256" i="3"/>
  <c r="AR1256" i="3"/>
  <c r="AV1256" i="3"/>
  <c r="AZ1256" i="3"/>
  <c r="BD1256" i="3"/>
  <c r="BH1256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O1244" i="3"/>
  <c r="W1244" i="3"/>
  <c r="AE1244" i="3"/>
  <c r="AM1244" i="3"/>
  <c r="AU1244" i="3"/>
  <c r="BC1244" i="3"/>
  <c r="P1244" i="3"/>
  <c r="X1244" i="3"/>
  <c r="AF1244" i="3"/>
  <c r="AN1244" i="3"/>
  <c r="AV1244" i="3"/>
  <c r="BD1244" i="3"/>
  <c r="S1244" i="3"/>
  <c r="AA1244" i="3"/>
  <c r="AI1244" i="3"/>
  <c r="AQ1244" i="3"/>
  <c r="AY1244" i="3"/>
  <c r="BG1244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T1241" i="3"/>
  <c r="X1241" i="3"/>
  <c r="AB1241" i="3"/>
  <c r="AF1241" i="3"/>
  <c r="AJ1241" i="3"/>
  <c r="AN1241" i="3"/>
  <c r="AR1241" i="3"/>
  <c r="AV1241" i="3"/>
  <c r="AZ1241" i="3"/>
  <c r="BD1241" i="3"/>
  <c r="BH1241" i="3"/>
  <c r="M1241" i="3"/>
  <c r="Q1241" i="3"/>
  <c r="U1241" i="3"/>
  <c r="Y1241" i="3"/>
  <c r="AC1241" i="3"/>
  <c r="AG1241" i="3"/>
  <c r="AK1241" i="3"/>
  <c r="AO1241" i="3"/>
  <c r="AS1241" i="3"/>
  <c r="AW1241" i="3"/>
  <c r="BA1241" i="3"/>
  <c r="BE1241" i="3"/>
  <c r="BI1241" i="3"/>
  <c r="Z1241" i="3"/>
  <c r="AP1241" i="3"/>
  <c r="BF1241" i="3"/>
  <c r="N1241" i="3"/>
  <c r="AD1241" i="3"/>
  <c r="AT1241" i="3"/>
  <c r="R1241" i="3"/>
  <c r="AH1241" i="3"/>
  <c r="AX1241" i="3"/>
  <c r="N1236" i="3"/>
  <c r="R1236" i="3"/>
  <c r="V1236" i="3"/>
  <c r="Z1236" i="3"/>
  <c r="AD1236" i="3"/>
  <c r="AH1236" i="3"/>
  <c r="AL1236" i="3"/>
  <c r="AP1236" i="3"/>
  <c r="AT1236" i="3"/>
  <c r="AX1236" i="3"/>
  <c r="BB1236" i="3"/>
  <c r="BF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S1236" i="3"/>
  <c r="AA1236" i="3"/>
  <c r="AI1236" i="3"/>
  <c r="AQ1236" i="3"/>
  <c r="AY1236" i="3"/>
  <c r="BG1236" i="3"/>
  <c r="M1236" i="3"/>
  <c r="U1236" i="3"/>
  <c r="AC1236" i="3"/>
  <c r="AK1236" i="3"/>
  <c r="AS1236" i="3"/>
  <c r="BA1236" i="3"/>
  <c r="BI1236" i="3"/>
  <c r="O1236" i="3"/>
  <c r="W1236" i="3"/>
  <c r="AE1236" i="3"/>
  <c r="AM1236" i="3"/>
  <c r="AU1236" i="3"/>
  <c r="BC1236" i="3"/>
  <c r="AO1236" i="3"/>
  <c r="Q1236" i="3"/>
  <c r="AW1236" i="3"/>
  <c r="Y1236" i="3"/>
  <c r="BE1236" i="3"/>
  <c r="BC1213" i="3"/>
  <c r="L1255" i="3"/>
  <c r="AJ1255" i="3" s="1"/>
  <c r="L1253" i="3"/>
  <c r="Z1253" i="3" s="1"/>
  <c r="L1251" i="3"/>
  <c r="Z1251" i="3" s="1"/>
  <c r="L1249" i="3"/>
  <c r="Z1249" i="3" s="1"/>
  <c r="L1247" i="3"/>
  <c r="V1247" i="3" s="1"/>
  <c r="M1246" i="3"/>
  <c r="Q1246" i="3"/>
  <c r="U1246" i="3"/>
  <c r="Y1246" i="3"/>
  <c r="AC1246" i="3"/>
  <c r="AG1246" i="3"/>
  <c r="AK1246" i="3"/>
  <c r="AO1246" i="3"/>
  <c r="AS1246" i="3"/>
  <c r="AW1246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L1245" i="3"/>
  <c r="K1245" i="3"/>
  <c r="M1244" i="3"/>
  <c r="Q1244" i="3"/>
  <c r="U1244" i="3"/>
  <c r="Y1244" i="3"/>
  <c r="AC1244" i="3"/>
  <c r="AG1244" i="3"/>
  <c r="AK1244" i="3"/>
  <c r="AO1244" i="3"/>
  <c r="AS1244" i="3"/>
  <c r="AW1244" i="3"/>
  <c r="BA1244" i="3"/>
  <c r="BE1244" i="3"/>
  <c r="BI1244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O1242" i="3"/>
  <c r="S1242" i="3"/>
  <c r="W1242" i="3"/>
  <c r="AA1242" i="3"/>
  <c r="AE1242" i="3"/>
  <c r="AI1242" i="3"/>
  <c r="AM1242" i="3"/>
  <c r="AQ1242" i="3"/>
  <c r="AU1242" i="3"/>
  <c r="AY1242" i="3"/>
  <c r="BC1242" i="3"/>
  <c r="BG1242" i="3"/>
  <c r="AV1240" i="3"/>
  <c r="AF1240" i="3"/>
  <c r="L1239" i="3"/>
  <c r="S1239" i="3" s="1"/>
  <c r="AO1239" i="3"/>
  <c r="K1238" i="3"/>
  <c r="N1234" i="3"/>
  <c r="R1234" i="3"/>
  <c r="V1234" i="3"/>
  <c r="Z1234" i="3"/>
  <c r="AD1234" i="3"/>
  <c r="AH1234" i="3"/>
  <c r="AL1234" i="3"/>
  <c r="AP1234" i="3"/>
  <c r="AT1234" i="3"/>
  <c r="AX1234" i="3"/>
  <c r="BB1234" i="3"/>
  <c r="BF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S1234" i="3"/>
  <c r="AA1234" i="3"/>
  <c r="AI1234" i="3"/>
  <c r="AQ1234" i="3"/>
  <c r="AY1234" i="3"/>
  <c r="BG1234" i="3"/>
  <c r="M1234" i="3"/>
  <c r="U1234" i="3"/>
  <c r="AC1234" i="3"/>
  <c r="AK1234" i="3"/>
  <c r="AS1234" i="3"/>
  <c r="BA1234" i="3"/>
  <c r="BI1234" i="3"/>
  <c r="O1234" i="3"/>
  <c r="W1234" i="3"/>
  <c r="AE1234" i="3"/>
  <c r="AM1234" i="3"/>
  <c r="AU1234" i="3"/>
  <c r="BC123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P1214" i="3"/>
  <c r="T1214" i="3"/>
  <c r="X1214" i="3"/>
  <c r="AB1214" i="3"/>
  <c r="AF1214" i="3"/>
  <c r="AJ1214" i="3"/>
  <c r="AN1214" i="3"/>
  <c r="AR1214" i="3"/>
  <c r="AV1214" i="3"/>
  <c r="AZ1214" i="3"/>
  <c r="BD1214" i="3"/>
  <c r="BH1214" i="3"/>
  <c r="M1214" i="3"/>
  <c r="U1214" i="3"/>
  <c r="AC1214" i="3"/>
  <c r="AK1214" i="3"/>
  <c r="AS1214" i="3"/>
  <c r="BA1214" i="3"/>
  <c r="BI1214" i="3"/>
  <c r="O1214" i="3"/>
  <c r="W1214" i="3"/>
  <c r="AE1214" i="3"/>
  <c r="AM1214" i="3"/>
  <c r="AU1214" i="3"/>
  <c r="BC1214" i="3"/>
  <c r="Q1214" i="3"/>
  <c r="Y1214" i="3"/>
  <c r="AG1214" i="3"/>
  <c r="AO1214" i="3"/>
  <c r="AW1214" i="3"/>
  <c r="BE1214" i="3"/>
  <c r="S1214" i="3"/>
  <c r="AY1214" i="3"/>
  <c r="AA1214" i="3"/>
  <c r="BG1214" i="3"/>
  <c r="AI1214" i="3"/>
  <c r="BF1285" i="3"/>
  <c r="BB1285" i="3"/>
  <c r="AX1285" i="3"/>
  <c r="AT1285" i="3"/>
  <c r="AP1285" i="3"/>
  <c r="AL1285" i="3"/>
  <c r="AH1285" i="3"/>
  <c r="AD1285" i="3"/>
  <c r="Z1285" i="3"/>
  <c r="V1285" i="3"/>
  <c r="R1285" i="3"/>
  <c r="N1285" i="3"/>
  <c r="BF1283" i="3"/>
  <c r="BB1283" i="3"/>
  <c r="AX1283" i="3"/>
  <c r="AT1283" i="3"/>
  <c r="AP1283" i="3"/>
  <c r="AL1283" i="3"/>
  <c r="AH1283" i="3"/>
  <c r="AD1283" i="3"/>
  <c r="Z1283" i="3"/>
  <c r="V1283" i="3"/>
  <c r="R1283" i="3"/>
  <c r="N1283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F1275" i="3"/>
  <c r="BB1275" i="3"/>
  <c r="AX1275" i="3"/>
  <c r="AT1275" i="3"/>
  <c r="AP1275" i="3"/>
  <c r="AL1275" i="3"/>
  <c r="AH1275" i="3"/>
  <c r="AD1275" i="3"/>
  <c r="Z1275" i="3"/>
  <c r="V1275" i="3"/>
  <c r="R1275" i="3"/>
  <c r="N1275" i="3"/>
  <c r="BF1273" i="3"/>
  <c r="BB1273" i="3"/>
  <c r="AX1273" i="3"/>
  <c r="AT1273" i="3"/>
  <c r="AP1273" i="3"/>
  <c r="AL1273" i="3"/>
  <c r="AH1273" i="3"/>
  <c r="AD1273" i="3"/>
  <c r="Z1273" i="3"/>
  <c r="V1273" i="3"/>
  <c r="R1273" i="3"/>
  <c r="N1273" i="3"/>
  <c r="BF1271" i="3"/>
  <c r="BB1271" i="3"/>
  <c r="AX1271" i="3"/>
  <c r="AT1271" i="3"/>
  <c r="AP1271" i="3"/>
  <c r="AL1271" i="3"/>
  <c r="AH1271" i="3"/>
  <c r="AD1271" i="3"/>
  <c r="Z1271" i="3"/>
  <c r="V1271" i="3"/>
  <c r="R1271" i="3"/>
  <c r="N1271" i="3"/>
  <c r="BF1269" i="3"/>
  <c r="BB1269" i="3"/>
  <c r="AX1269" i="3"/>
  <c r="AT1269" i="3"/>
  <c r="AP1269" i="3"/>
  <c r="AL1269" i="3"/>
  <c r="AH1269" i="3"/>
  <c r="AD1269" i="3"/>
  <c r="Z1269" i="3"/>
  <c r="V1269" i="3"/>
  <c r="R1269" i="3"/>
  <c r="N1269" i="3"/>
  <c r="BF1267" i="3"/>
  <c r="BB1267" i="3"/>
  <c r="AX1267" i="3"/>
  <c r="AT1267" i="3"/>
  <c r="AP1267" i="3"/>
  <c r="AL1267" i="3"/>
  <c r="AH1267" i="3"/>
  <c r="AD1267" i="3"/>
  <c r="Z1267" i="3"/>
  <c r="V1267" i="3"/>
  <c r="R1267" i="3"/>
  <c r="N1267" i="3"/>
  <c r="BF1265" i="3"/>
  <c r="BB1265" i="3"/>
  <c r="AX1265" i="3"/>
  <c r="AT1265" i="3"/>
  <c r="AP1265" i="3"/>
  <c r="AL1265" i="3"/>
  <c r="AH1265" i="3"/>
  <c r="AD1265" i="3"/>
  <c r="Z1265" i="3"/>
  <c r="V1265" i="3"/>
  <c r="R1265" i="3"/>
  <c r="N1265" i="3"/>
  <c r="BF1263" i="3"/>
  <c r="BB1263" i="3"/>
  <c r="AX1263" i="3"/>
  <c r="AT1263" i="3"/>
  <c r="AP1263" i="3"/>
  <c r="AL1263" i="3"/>
  <c r="AH1263" i="3"/>
  <c r="AD1263" i="3"/>
  <c r="Z1263" i="3"/>
  <c r="V1263" i="3"/>
  <c r="R1263" i="3"/>
  <c r="N1263" i="3"/>
  <c r="BF1261" i="3"/>
  <c r="BB1261" i="3"/>
  <c r="AX1261" i="3"/>
  <c r="AT1261" i="3"/>
  <c r="AP1261" i="3"/>
  <c r="AL1261" i="3"/>
  <c r="AH1261" i="3"/>
  <c r="AD1261" i="3"/>
  <c r="Z1261" i="3"/>
  <c r="V1261" i="3"/>
  <c r="R1261" i="3"/>
  <c r="N1261" i="3"/>
  <c r="BF1259" i="3"/>
  <c r="BB1259" i="3"/>
  <c r="AX1259" i="3"/>
  <c r="AT1259" i="3"/>
  <c r="AP1259" i="3"/>
  <c r="AL1259" i="3"/>
  <c r="AH1259" i="3"/>
  <c r="AD1259" i="3"/>
  <c r="Z1259" i="3"/>
  <c r="V1259" i="3"/>
  <c r="R1259" i="3"/>
  <c r="N1259" i="3"/>
  <c r="BF1257" i="3"/>
  <c r="BB1257" i="3"/>
  <c r="AX1257" i="3"/>
  <c r="AT1257" i="3"/>
  <c r="AP1257" i="3"/>
  <c r="AL1257" i="3"/>
  <c r="AH1257" i="3"/>
  <c r="AD1257" i="3"/>
  <c r="Z1257" i="3"/>
  <c r="V1257" i="3"/>
  <c r="R1257" i="3"/>
  <c r="N1257" i="3"/>
  <c r="BH1246" i="3"/>
  <c r="BC1246" i="3"/>
  <c r="AV1246" i="3"/>
  <c r="AN1246" i="3"/>
  <c r="AF1246" i="3"/>
  <c r="X1246" i="3"/>
  <c r="P1246" i="3"/>
  <c r="BD1242" i="3"/>
  <c r="AN1242" i="3"/>
  <c r="X1242" i="3"/>
  <c r="M1242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BE1234" i="3"/>
  <c r="Y1234" i="3"/>
  <c r="BI1285" i="3"/>
  <c r="BE1285" i="3"/>
  <c r="BA1285" i="3"/>
  <c r="AW1285" i="3"/>
  <c r="AS1285" i="3"/>
  <c r="AO1285" i="3"/>
  <c r="AK1285" i="3"/>
  <c r="AG1285" i="3"/>
  <c r="AC1285" i="3"/>
  <c r="Y1285" i="3"/>
  <c r="U1285" i="3"/>
  <c r="Q1285" i="3"/>
  <c r="BI1283" i="3"/>
  <c r="BE1283" i="3"/>
  <c r="BA1283" i="3"/>
  <c r="AW1283" i="3"/>
  <c r="AS1283" i="3"/>
  <c r="AO1283" i="3"/>
  <c r="AK1283" i="3"/>
  <c r="AG1283" i="3"/>
  <c r="AC1283" i="3"/>
  <c r="Y1283" i="3"/>
  <c r="U1283" i="3"/>
  <c r="Q1283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I1275" i="3"/>
  <c r="BE1275" i="3"/>
  <c r="BA1275" i="3"/>
  <c r="AW1275" i="3"/>
  <c r="AS1275" i="3"/>
  <c r="AO1275" i="3"/>
  <c r="AK1275" i="3"/>
  <c r="AG1275" i="3"/>
  <c r="AC1275" i="3"/>
  <c r="Y1275" i="3"/>
  <c r="U1275" i="3"/>
  <c r="Q1275" i="3"/>
  <c r="BI1273" i="3"/>
  <c r="BE1273" i="3"/>
  <c r="BA1273" i="3"/>
  <c r="AW1273" i="3"/>
  <c r="AS1273" i="3"/>
  <c r="AO1273" i="3"/>
  <c r="AK1273" i="3"/>
  <c r="AG1273" i="3"/>
  <c r="AC1273" i="3"/>
  <c r="Y1273" i="3"/>
  <c r="U1273" i="3"/>
  <c r="Q1273" i="3"/>
  <c r="BI1271" i="3"/>
  <c r="BE1271" i="3"/>
  <c r="BA1271" i="3"/>
  <c r="AW1271" i="3"/>
  <c r="AS1271" i="3"/>
  <c r="AO1271" i="3"/>
  <c r="AK1271" i="3"/>
  <c r="AG1271" i="3"/>
  <c r="AC1271" i="3"/>
  <c r="Y1271" i="3"/>
  <c r="U1271" i="3"/>
  <c r="Q1271" i="3"/>
  <c r="BI1269" i="3"/>
  <c r="BE1269" i="3"/>
  <c r="BA1269" i="3"/>
  <c r="AW1269" i="3"/>
  <c r="AS1269" i="3"/>
  <c r="AO1269" i="3"/>
  <c r="AK1269" i="3"/>
  <c r="AG1269" i="3"/>
  <c r="AC1269" i="3"/>
  <c r="Y1269" i="3"/>
  <c r="U1269" i="3"/>
  <c r="Q1269" i="3"/>
  <c r="BI1267" i="3"/>
  <c r="BE1267" i="3"/>
  <c r="BA1267" i="3"/>
  <c r="AW1267" i="3"/>
  <c r="AS1267" i="3"/>
  <c r="AO1267" i="3"/>
  <c r="AK1267" i="3"/>
  <c r="AG1267" i="3"/>
  <c r="AC1267" i="3"/>
  <c r="Y1267" i="3"/>
  <c r="U1267" i="3"/>
  <c r="Q1267" i="3"/>
  <c r="BI1265" i="3"/>
  <c r="BE1265" i="3"/>
  <c r="BA1265" i="3"/>
  <c r="AW1265" i="3"/>
  <c r="AS1265" i="3"/>
  <c r="AO1265" i="3"/>
  <c r="AK1265" i="3"/>
  <c r="AG1265" i="3"/>
  <c r="AC1265" i="3"/>
  <c r="Y1265" i="3"/>
  <c r="U1265" i="3"/>
  <c r="Q1265" i="3"/>
  <c r="BI1263" i="3"/>
  <c r="BE1263" i="3"/>
  <c r="BA1263" i="3"/>
  <c r="AW1263" i="3"/>
  <c r="AS1263" i="3"/>
  <c r="AO1263" i="3"/>
  <c r="AK1263" i="3"/>
  <c r="AG1263" i="3"/>
  <c r="AC1263" i="3"/>
  <c r="Y1263" i="3"/>
  <c r="U1263" i="3"/>
  <c r="Q1263" i="3"/>
  <c r="BI1261" i="3"/>
  <c r="BE1261" i="3"/>
  <c r="BA1261" i="3"/>
  <c r="AW1261" i="3"/>
  <c r="AS1261" i="3"/>
  <c r="AO1261" i="3"/>
  <c r="AK1261" i="3"/>
  <c r="AG1261" i="3"/>
  <c r="AC1261" i="3"/>
  <c r="Y1261" i="3"/>
  <c r="U1261" i="3"/>
  <c r="Q1261" i="3"/>
  <c r="BI1259" i="3"/>
  <c r="BE1259" i="3"/>
  <c r="BA1259" i="3"/>
  <c r="AW1259" i="3"/>
  <c r="AS1259" i="3"/>
  <c r="AO1259" i="3"/>
  <c r="AK1259" i="3"/>
  <c r="AG1259" i="3"/>
  <c r="AC1259" i="3"/>
  <c r="Y1259" i="3"/>
  <c r="U1259" i="3"/>
  <c r="Q1259" i="3"/>
  <c r="BI1257" i="3"/>
  <c r="BE1257" i="3"/>
  <c r="BA1257" i="3"/>
  <c r="AW1257" i="3"/>
  <c r="AS1257" i="3"/>
  <c r="AO1257" i="3"/>
  <c r="AK1257" i="3"/>
  <c r="AG1257" i="3"/>
  <c r="AC1257" i="3"/>
  <c r="Y1257" i="3"/>
  <c r="U1257" i="3"/>
  <c r="Q1257" i="3"/>
  <c r="BG1246" i="3"/>
  <c r="BA1246" i="3"/>
  <c r="AU1246" i="3"/>
  <c r="AM1246" i="3"/>
  <c r="AE1246" i="3"/>
  <c r="W1246" i="3"/>
  <c r="O1246" i="3"/>
  <c r="L1243" i="3"/>
  <c r="K1243" i="3"/>
  <c r="BD1240" i="3"/>
  <c r="AN1240" i="3"/>
  <c r="X1240" i="3"/>
  <c r="M1240" i="3"/>
  <c r="AW1234" i="3"/>
  <c r="Q1234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M1218" i="3"/>
  <c r="U1218" i="3"/>
  <c r="AC1218" i="3"/>
  <c r="AK1218" i="3"/>
  <c r="AS1218" i="3"/>
  <c r="BA1218" i="3"/>
  <c r="BI1218" i="3"/>
  <c r="O1218" i="3"/>
  <c r="W1218" i="3"/>
  <c r="AE1218" i="3"/>
  <c r="AM1218" i="3"/>
  <c r="AU1218" i="3"/>
  <c r="BC1218" i="3"/>
  <c r="Q1218" i="3"/>
  <c r="Y1218" i="3"/>
  <c r="AG1218" i="3"/>
  <c r="AO1218" i="3"/>
  <c r="AW1218" i="3"/>
  <c r="BE1218" i="3"/>
  <c r="S1218" i="3"/>
  <c r="AY1218" i="3"/>
  <c r="AA1218" i="3"/>
  <c r="BG1218" i="3"/>
  <c r="AI1218" i="3"/>
  <c r="AA1205" i="3"/>
  <c r="AQ1205" i="3"/>
  <c r="BG1205" i="3"/>
  <c r="AY1205" i="3"/>
  <c r="S1205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Q1192" i="3"/>
  <c r="W1192" i="3"/>
  <c r="AB1192" i="3"/>
  <c r="AG1192" i="3"/>
  <c r="AM1192" i="3"/>
  <c r="AR1192" i="3"/>
  <c r="AW1192" i="3"/>
  <c r="BC1192" i="3"/>
  <c r="BH1192" i="3"/>
  <c r="M1192" i="3"/>
  <c r="S1192" i="3"/>
  <c r="X1192" i="3"/>
  <c r="AC1192" i="3"/>
  <c r="AI1192" i="3"/>
  <c r="AN1192" i="3"/>
  <c r="AS1192" i="3"/>
  <c r="AY1192" i="3"/>
  <c r="BD1192" i="3"/>
  <c r="BI1192" i="3"/>
  <c r="O1192" i="3"/>
  <c r="T1192" i="3"/>
  <c r="Y1192" i="3"/>
  <c r="AE1192" i="3"/>
  <c r="AJ1192" i="3"/>
  <c r="AO1192" i="3"/>
  <c r="AU1192" i="3"/>
  <c r="AZ1192" i="3"/>
  <c r="BE1192" i="3"/>
  <c r="P1192" i="3"/>
  <c r="AK1192" i="3"/>
  <c r="BG1192" i="3"/>
  <c r="U1192" i="3"/>
  <c r="AQ1192" i="3"/>
  <c r="AA1192" i="3"/>
  <c r="AV1192" i="3"/>
  <c r="AF1192" i="3"/>
  <c r="BA1192" i="3"/>
  <c r="L1238" i="3"/>
  <c r="P1237" i="3"/>
  <c r="T1237" i="3"/>
  <c r="X1237" i="3"/>
  <c r="AB1237" i="3"/>
  <c r="AF1237" i="3"/>
  <c r="AJ1237" i="3"/>
  <c r="AN1237" i="3"/>
  <c r="AR1237" i="3"/>
  <c r="AV1237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P1233" i="3"/>
  <c r="T1233" i="3"/>
  <c r="X1233" i="3"/>
  <c r="AB1233" i="3"/>
  <c r="AF1233" i="3"/>
  <c r="AJ1233" i="3"/>
  <c r="AN1233" i="3"/>
  <c r="AR1233" i="3"/>
  <c r="AV1233" i="3"/>
  <c r="AZ1233" i="3"/>
  <c r="BD1233" i="3"/>
  <c r="BH1233" i="3"/>
  <c r="N1233" i="3"/>
  <c r="R1233" i="3"/>
  <c r="V1233" i="3"/>
  <c r="Z1233" i="3"/>
  <c r="AD1233" i="3"/>
  <c r="AH1233" i="3"/>
  <c r="AL1233" i="3"/>
  <c r="AP1233" i="3"/>
  <c r="AT1233" i="3"/>
  <c r="AX1233" i="3"/>
  <c r="BB1233" i="3"/>
  <c r="BF1233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N1223" i="3"/>
  <c r="R1223" i="3"/>
  <c r="V1223" i="3"/>
  <c r="Z1223" i="3"/>
  <c r="AD1223" i="3"/>
  <c r="AH1223" i="3"/>
  <c r="AL1223" i="3"/>
  <c r="AP1223" i="3"/>
  <c r="AT1223" i="3"/>
  <c r="AX1223" i="3"/>
  <c r="BB1223" i="3"/>
  <c r="BF1223" i="3"/>
  <c r="P1221" i="3"/>
  <c r="T1221" i="3"/>
  <c r="X1221" i="3"/>
  <c r="AB1221" i="3"/>
  <c r="AF1221" i="3"/>
  <c r="AJ1221" i="3"/>
  <c r="AN1221" i="3"/>
  <c r="AR1221" i="3"/>
  <c r="AV1221" i="3"/>
  <c r="AZ1221" i="3"/>
  <c r="BD1221" i="3"/>
  <c r="BH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N1221" i="3"/>
  <c r="R1221" i="3"/>
  <c r="V1221" i="3"/>
  <c r="Z1221" i="3"/>
  <c r="AD1221" i="3"/>
  <c r="AH1221" i="3"/>
  <c r="AL1221" i="3"/>
  <c r="AP1221" i="3"/>
  <c r="AT1221" i="3"/>
  <c r="AX1221" i="3"/>
  <c r="BB1221" i="3"/>
  <c r="BF1221" i="3"/>
  <c r="P1220" i="3"/>
  <c r="T1220" i="3"/>
  <c r="X1220" i="3"/>
  <c r="AB1220" i="3"/>
  <c r="AF1220" i="3"/>
  <c r="AJ1220" i="3"/>
  <c r="AN1220" i="3"/>
  <c r="O1220" i="3"/>
  <c r="U1220" i="3"/>
  <c r="Z1220" i="3"/>
  <c r="AE1220" i="3"/>
  <c r="AK1220" i="3"/>
  <c r="AP1220" i="3"/>
  <c r="AT1220" i="3"/>
  <c r="AX1220" i="3"/>
  <c r="BB1220" i="3"/>
  <c r="BF1220" i="3"/>
  <c r="Q1220" i="3"/>
  <c r="V1220" i="3"/>
  <c r="AA1220" i="3"/>
  <c r="AG1220" i="3"/>
  <c r="AL1220" i="3"/>
  <c r="AQ1220" i="3"/>
  <c r="AU1220" i="3"/>
  <c r="AY1220" i="3"/>
  <c r="BC1220" i="3"/>
  <c r="BG1220" i="3"/>
  <c r="M1220" i="3"/>
  <c r="R1220" i="3"/>
  <c r="W1220" i="3"/>
  <c r="AC1220" i="3"/>
  <c r="AH1220" i="3"/>
  <c r="AM1220" i="3"/>
  <c r="AR1220" i="3"/>
  <c r="AV1220" i="3"/>
  <c r="AZ1220" i="3"/>
  <c r="BD1220" i="3"/>
  <c r="BH1220" i="3"/>
  <c r="N1219" i="3"/>
  <c r="R1219" i="3"/>
  <c r="V1219" i="3"/>
  <c r="Z1219" i="3"/>
  <c r="AD1219" i="3"/>
  <c r="AH1219" i="3"/>
  <c r="AL1219" i="3"/>
  <c r="AP1219" i="3"/>
  <c r="AT1219" i="3"/>
  <c r="AX1219" i="3"/>
  <c r="BB1219" i="3"/>
  <c r="BF1219" i="3"/>
  <c r="O1219" i="3"/>
  <c r="T1219" i="3"/>
  <c r="Y1219" i="3"/>
  <c r="AE1219" i="3"/>
  <c r="AJ1219" i="3"/>
  <c r="AO1219" i="3"/>
  <c r="AU1219" i="3"/>
  <c r="AZ1219" i="3"/>
  <c r="BE1219" i="3"/>
  <c r="P1219" i="3"/>
  <c r="U1219" i="3"/>
  <c r="AA1219" i="3"/>
  <c r="AF1219" i="3"/>
  <c r="AK1219" i="3"/>
  <c r="AQ1219" i="3"/>
  <c r="AV1219" i="3"/>
  <c r="BA1219" i="3"/>
  <c r="BG1219" i="3"/>
  <c r="Q1219" i="3"/>
  <c r="W1219" i="3"/>
  <c r="AB1219" i="3"/>
  <c r="AG1219" i="3"/>
  <c r="AM1219" i="3"/>
  <c r="AR1219" i="3"/>
  <c r="AW1219" i="3"/>
  <c r="BC1219" i="3"/>
  <c r="BH1219" i="3"/>
  <c r="AU1217" i="3"/>
  <c r="P1215" i="3"/>
  <c r="T1215" i="3"/>
  <c r="X1215" i="3"/>
  <c r="AB1215" i="3"/>
  <c r="AF1215" i="3"/>
  <c r="AJ1215" i="3"/>
  <c r="AN1215" i="3"/>
  <c r="AR1215" i="3"/>
  <c r="AV1215" i="3"/>
  <c r="AZ1215" i="3"/>
  <c r="BD1215" i="3"/>
  <c r="BH1215" i="3"/>
  <c r="N1215" i="3"/>
  <c r="R1215" i="3"/>
  <c r="V1215" i="3"/>
  <c r="Z1215" i="3"/>
  <c r="AD1215" i="3"/>
  <c r="AH1215" i="3"/>
  <c r="AL1215" i="3"/>
  <c r="AP1215" i="3"/>
  <c r="AT1215" i="3"/>
  <c r="AX1215" i="3"/>
  <c r="BB1215" i="3"/>
  <c r="BF1215" i="3"/>
  <c r="Q1215" i="3"/>
  <c r="Y1215" i="3"/>
  <c r="AG1215" i="3"/>
  <c r="AO1215" i="3"/>
  <c r="AW1215" i="3"/>
  <c r="BE1215" i="3"/>
  <c r="S1215" i="3"/>
  <c r="AA1215" i="3"/>
  <c r="AI1215" i="3"/>
  <c r="AQ1215" i="3"/>
  <c r="AY1215" i="3"/>
  <c r="BG1215" i="3"/>
  <c r="M1215" i="3"/>
  <c r="U1215" i="3"/>
  <c r="AC1215" i="3"/>
  <c r="AK1215" i="3"/>
  <c r="AS1215" i="3"/>
  <c r="BA1215" i="3"/>
  <c r="BI1215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Y1212" i="3"/>
  <c r="AO1212" i="3"/>
  <c r="BE1212" i="3"/>
  <c r="M1212" i="3"/>
  <c r="AC1212" i="3"/>
  <c r="AS1212" i="3"/>
  <c r="BI1212" i="3"/>
  <c r="Q1212" i="3"/>
  <c r="AG1212" i="3"/>
  <c r="AW1212" i="3"/>
  <c r="O1211" i="3"/>
  <c r="AA1207" i="3"/>
  <c r="AQ1207" i="3"/>
  <c r="BG1207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Y1204" i="3"/>
  <c r="AO1204" i="3"/>
  <c r="BE1204" i="3"/>
  <c r="M1204" i="3"/>
  <c r="AC1204" i="3"/>
  <c r="AS1204" i="3"/>
  <c r="BI1204" i="3"/>
  <c r="Q1204" i="3"/>
  <c r="AG1204" i="3"/>
  <c r="AW1204" i="3"/>
  <c r="O1203" i="3"/>
  <c r="BF1242" i="3"/>
  <c r="BB1242" i="3"/>
  <c r="AX1242" i="3"/>
  <c r="AT1242" i="3"/>
  <c r="AP1242" i="3"/>
  <c r="AL1242" i="3"/>
  <c r="AH1242" i="3"/>
  <c r="AD1242" i="3"/>
  <c r="Z1242" i="3"/>
  <c r="V1242" i="3"/>
  <c r="R1242" i="3"/>
  <c r="N1242" i="3"/>
  <c r="BF1240" i="3"/>
  <c r="BB1240" i="3"/>
  <c r="AX1240" i="3"/>
  <c r="AT1240" i="3"/>
  <c r="AP1240" i="3"/>
  <c r="AL1240" i="3"/>
  <c r="AH1240" i="3"/>
  <c r="AD1240" i="3"/>
  <c r="Z1240" i="3"/>
  <c r="V1240" i="3"/>
  <c r="R1240" i="3"/>
  <c r="N1240" i="3"/>
  <c r="BH1237" i="3"/>
  <c r="BC1237" i="3"/>
  <c r="AW1237" i="3"/>
  <c r="AO1237" i="3"/>
  <c r="AG1237" i="3"/>
  <c r="Y1237" i="3"/>
  <c r="Q1237" i="3"/>
  <c r="BE1235" i="3"/>
  <c r="AW1235" i="3"/>
  <c r="AO1235" i="3"/>
  <c r="AG1235" i="3"/>
  <c r="Y1235" i="3"/>
  <c r="Q1235" i="3"/>
  <c r="BE1233" i="3"/>
  <c r="AW1233" i="3"/>
  <c r="AO1233" i="3"/>
  <c r="AG1233" i="3"/>
  <c r="Y1233" i="3"/>
  <c r="Q1233" i="3"/>
  <c r="BE1232" i="3"/>
  <c r="AO1232" i="3"/>
  <c r="BC1231" i="3"/>
  <c r="AM1231" i="3"/>
  <c r="W1231" i="3"/>
  <c r="BE1230" i="3"/>
  <c r="AO1230" i="3"/>
  <c r="BC1229" i="3"/>
  <c r="AM1229" i="3"/>
  <c r="W1229" i="3"/>
  <c r="BE1228" i="3"/>
  <c r="AO1228" i="3"/>
  <c r="BC1227" i="3"/>
  <c r="AM1227" i="3"/>
  <c r="W1227" i="3"/>
  <c r="BE1226" i="3"/>
  <c r="AO1226" i="3"/>
  <c r="BC1225" i="3"/>
  <c r="AM1225" i="3"/>
  <c r="W1225" i="3"/>
  <c r="BE1224" i="3"/>
  <c r="AO1224" i="3"/>
  <c r="BC1223" i="3"/>
  <c r="AM1223" i="3"/>
  <c r="W1223" i="3"/>
  <c r="BE1222" i="3"/>
  <c r="AO1222" i="3"/>
  <c r="BC1221" i="3"/>
  <c r="AM1221" i="3"/>
  <c r="W1221" i="3"/>
  <c r="BE1220" i="3"/>
  <c r="AO1220" i="3"/>
  <c r="S1220" i="3"/>
  <c r="BI1219" i="3"/>
  <c r="AN1219" i="3"/>
  <c r="S1219" i="3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M1216" i="3"/>
  <c r="U1216" i="3"/>
  <c r="AC1216" i="3"/>
  <c r="AK1216" i="3"/>
  <c r="AS1216" i="3"/>
  <c r="BA1216" i="3"/>
  <c r="BI1216" i="3"/>
  <c r="O1216" i="3"/>
  <c r="W1216" i="3"/>
  <c r="AE1216" i="3"/>
  <c r="AM1216" i="3"/>
  <c r="AU1216" i="3"/>
  <c r="BC1216" i="3"/>
  <c r="Q1216" i="3"/>
  <c r="Y1216" i="3"/>
  <c r="AG1216" i="3"/>
  <c r="AO1216" i="3"/>
  <c r="AW1216" i="3"/>
  <c r="BE1216" i="3"/>
  <c r="BC1215" i="3"/>
  <c r="W1215" i="3"/>
  <c r="M1213" i="3"/>
  <c r="AK1212" i="3"/>
  <c r="AA1209" i="3"/>
  <c r="AQ1209" i="3"/>
  <c r="BG1209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S1206" i="3"/>
  <c r="W1206" i="3"/>
  <c r="AA1206" i="3"/>
  <c r="AE1206" i="3"/>
  <c r="AI1206" i="3"/>
  <c r="AM1206" i="3"/>
  <c r="AQ1206" i="3"/>
  <c r="AU1206" i="3"/>
  <c r="AY1206" i="3"/>
  <c r="BC1206" i="3"/>
  <c r="BG1206" i="3"/>
  <c r="P1206" i="3"/>
  <c r="T1206" i="3"/>
  <c r="X1206" i="3"/>
  <c r="AB1206" i="3"/>
  <c r="AF1206" i="3"/>
  <c r="AJ1206" i="3"/>
  <c r="AN1206" i="3"/>
  <c r="AR1206" i="3"/>
  <c r="AV1206" i="3"/>
  <c r="AZ1206" i="3"/>
  <c r="BD1206" i="3"/>
  <c r="BH1206" i="3"/>
  <c r="Y1206" i="3"/>
  <c r="AO1206" i="3"/>
  <c r="BE1206" i="3"/>
  <c r="M1206" i="3"/>
  <c r="AC1206" i="3"/>
  <c r="AS1206" i="3"/>
  <c r="BI1206" i="3"/>
  <c r="Q1206" i="3"/>
  <c r="AG1206" i="3"/>
  <c r="AW1206" i="3"/>
  <c r="O1205" i="3"/>
  <c r="AK1204" i="3"/>
  <c r="AF1190" i="3"/>
  <c r="BA1190" i="3"/>
  <c r="U1190" i="3"/>
  <c r="BI1242" i="3"/>
  <c r="BE1242" i="3"/>
  <c r="BA1242" i="3"/>
  <c r="AW1242" i="3"/>
  <c r="AS1242" i="3"/>
  <c r="AO1242" i="3"/>
  <c r="AK1242" i="3"/>
  <c r="AG1242" i="3"/>
  <c r="AC1242" i="3"/>
  <c r="Y1242" i="3"/>
  <c r="U1242" i="3"/>
  <c r="Q1242" i="3"/>
  <c r="BI1240" i="3"/>
  <c r="BE1240" i="3"/>
  <c r="BA1240" i="3"/>
  <c r="AW1240" i="3"/>
  <c r="AS1240" i="3"/>
  <c r="AO1240" i="3"/>
  <c r="AK1240" i="3"/>
  <c r="AG1240" i="3"/>
  <c r="AC1240" i="3"/>
  <c r="Y1240" i="3"/>
  <c r="U1240" i="3"/>
  <c r="Q1240" i="3"/>
  <c r="BG1237" i="3"/>
  <c r="BA1237" i="3"/>
  <c r="AU1237" i="3"/>
  <c r="AM1237" i="3"/>
  <c r="AE1237" i="3"/>
  <c r="W1237" i="3"/>
  <c r="O1237" i="3"/>
  <c r="BC1235" i="3"/>
  <c r="AU1235" i="3"/>
  <c r="AM1235" i="3"/>
  <c r="AE1235" i="3"/>
  <c r="W1235" i="3"/>
  <c r="O1235" i="3"/>
  <c r="BC1233" i="3"/>
  <c r="AU1233" i="3"/>
  <c r="AM1233" i="3"/>
  <c r="AE1233" i="3"/>
  <c r="W1233" i="3"/>
  <c r="O1233" i="3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AU1232" i="3"/>
  <c r="AY1232" i="3"/>
  <c r="BC1232" i="3"/>
  <c r="BG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AY1231" i="3"/>
  <c r="AI1231" i="3"/>
  <c r="S1231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AY1229" i="3"/>
  <c r="AI1229" i="3"/>
  <c r="S1229" i="3"/>
  <c r="N1228" i="3"/>
  <c r="R1228" i="3"/>
  <c r="V1228" i="3"/>
  <c r="Z1228" i="3"/>
  <c r="AD1228" i="3"/>
  <c r="AH1228" i="3"/>
  <c r="AL1228" i="3"/>
  <c r="AP1228" i="3"/>
  <c r="AT1228" i="3"/>
  <c r="AX1228" i="3"/>
  <c r="BB1228" i="3"/>
  <c r="BF1228" i="3"/>
  <c r="O1228" i="3"/>
  <c r="S1228" i="3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AY1227" i="3"/>
  <c r="AI1227" i="3"/>
  <c r="S1227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S1225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P1224" i="3"/>
  <c r="BK1224" i="3" s="1"/>
  <c r="T1224" i="3"/>
  <c r="X1224" i="3"/>
  <c r="AB1224" i="3"/>
  <c r="AF1224" i="3"/>
  <c r="AJ1224" i="3"/>
  <c r="AN1224" i="3"/>
  <c r="AR1224" i="3"/>
  <c r="AV1224" i="3"/>
  <c r="AZ1224" i="3"/>
  <c r="BD1224" i="3"/>
  <c r="BH1224" i="3"/>
  <c r="AY1223" i="3"/>
  <c r="AI1223" i="3"/>
  <c r="S1223" i="3"/>
  <c r="N1222" i="3"/>
  <c r="R1222" i="3"/>
  <c r="V1222" i="3"/>
  <c r="Z1222" i="3"/>
  <c r="AD1222" i="3"/>
  <c r="AH1222" i="3"/>
  <c r="AL1222" i="3"/>
  <c r="AP1222" i="3"/>
  <c r="AT1222" i="3"/>
  <c r="AX1222" i="3"/>
  <c r="BB1222" i="3"/>
  <c r="BF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T1222" i="3"/>
  <c r="X1222" i="3"/>
  <c r="AB1222" i="3"/>
  <c r="AF1222" i="3"/>
  <c r="AJ1222" i="3"/>
  <c r="AN1222" i="3"/>
  <c r="AR1222" i="3"/>
  <c r="AV1222" i="3"/>
  <c r="AZ1222" i="3"/>
  <c r="BD1222" i="3"/>
  <c r="BH1222" i="3"/>
  <c r="AY1221" i="3"/>
  <c r="AI1221" i="3"/>
  <c r="S1221" i="3"/>
  <c r="BA1220" i="3"/>
  <c r="AI1220" i="3"/>
  <c r="N1220" i="3"/>
  <c r="BD1219" i="3"/>
  <c r="AI1219" i="3"/>
  <c r="M1219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N1217" i="3"/>
  <c r="R1217" i="3"/>
  <c r="V1217" i="3"/>
  <c r="Z1217" i="3"/>
  <c r="AD1217" i="3"/>
  <c r="AH1217" i="3"/>
  <c r="AL1217" i="3"/>
  <c r="AP1217" i="3"/>
  <c r="AT1217" i="3"/>
  <c r="AX1217" i="3"/>
  <c r="BB1217" i="3"/>
  <c r="BF1217" i="3"/>
  <c r="Q1217" i="3"/>
  <c r="Y1217" i="3"/>
  <c r="AG1217" i="3"/>
  <c r="AO1217" i="3"/>
  <c r="AW1217" i="3"/>
  <c r="BE1217" i="3"/>
  <c r="S1217" i="3"/>
  <c r="AA1217" i="3"/>
  <c r="AI1217" i="3"/>
  <c r="AQ1217" i="3"/>
  <c r="AY1217" i="3"/>
  <c r="BG1217" i="3"/>
  <c r="M1217" i="3"/>
  <c r="U1217" i="3"/>
  <c r="AC1217" i="3"/>
  <c r="AK1217" i="3"/>
  <c r="AS1217" i="3"/>
  <c r="BA1217" i="3"/>
  <c r="BI1217" i="3"/>
  <c r="AU1215" i="3"/>
  <c r="AA1211" i="3"/>
  <c r="AQ1211" i="3"/>
  <c r="BG1211" i="3"/>
  <c r="N1208" i="3"/>
  <c r="R1208" i="3"/>
  <c r="V1208" i="3"/>
  <c r="Z1208" i="3"/>
  <c r="AD1208" i="3"/>
  <c r="AH1208" i="3"/>
  <c r="AL1208" i="3"/>
  <c r="AP1208" i="3"/>
  <c r="AT1208" i="3"/>
  <c r="AX1208" i="3"/>
  <c r="BB1208" i="3"/>
  <c r="BF1208" i="3"/>
  <c r="O1208" i="3"/>
  <c r="S1208" i="3"/>
  <c r="W1208" i="3"/>
  <c r="AA1208" i="3"/>
  <c r="AE1208" i="3"/>
  <c r="AI1208" i="3"/>
  <c r="AM1208" i="3"/>
  <c r="AQ1208" i="3"/>
  <c r="AU1208" i="3"/>
  <c r="AY1208" i="3"/>
  <c r="BC1208" i="3"/>
  <c r="BG1208" i="3"/>
  <c r="P1208" i="3"/>
  <c r="T1208" i="3"/>
  <c r="X1208" i="3"/>
  <c r="AB1208" i="3"/>
  <c r="AF1208" i="3"/>
  <c r="AJ1208" i="3"/>
  <c r="AN1208" i="3"/>
  <c r="AR1208" i="3"/>
  <c r="AV1208" i="3"/>
  <c r="AZ1208" i="3"/>
  <c r="BD1208" i="3"/>
  <c r="BH1208" i="3"/>
  <c r="Y1208" i="3"/>
  <c r="AO1208" i="3"/>
  <c r="BE1208" i="3"/>
  <c r="M1208" i="3"/>
  <c r="AC1208" i="3"/>
  <c r="AS1208" i="3"/>
  <c r="BI1208" i="3"/>
  <c r="Q1208" i="3"/>
  <c r="AG1208" i="3"/>
  <c r="AW1208" i="3"/>
  <c r="AA1203" i="3"/>
  <c r="AQ1203" i="3"/>
  <c r="BG1203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Q1199" i="3"/>
  <c r="Y1199" i="3"/>
  <c r="AG1199" i="3"/>
  <c r="AO1199" i="3"/>
  <c r="AW1199" i="3"/>
  <c r="BE1199" i="3"/>
  <c r="S1199" i="3"/>
  <c r="AA1199" i="3"/>
  <c r="AI1199" i="3"/>
  <c r="AQ1199" i="3"/>
  <c r="AY1199" i="3"/>
  <c r="BG1199" i="3"/>
  <c r="M1199" i="3"/>
  <c r="U1199" i="3"/>
  <c r="AC1199" i="3"/>
  <c r="AK1199" i="3"/>
  <c r="AS1199" i="3"/>
  <c r="BA1199" i="3"/>
  <c r="BI1199" i="3"/>
  <c r="AM1199" i="3"/>
  <c r="O1199" i="3"/>
  <c r="AU1199" i="3"/>
  <c r="W1199" i="3"/>
  <c r="BC1199" i="3"/>
  <c r="AQ1190" i="3"/>
  <c r="BI1213" i="3"/>
  <c r="BA1213" i="3"/>
  <c r="AS1213" i="3"/>
  <c r="AK1213" i="3"/>
  <c r="AC1213" i="3"/>
  <c r="U1213" i="3"/>
  <c r="AU1211" i="3"/>
  <c r="AE1211" i="3"/>
  <c r="AU1209" i="3"/>
  <c r="AE1209" i="3"/>
  <c r="AU1207" i="3"/>
  <c r="AE1207" i="3"/>
  <c r="AU1205" i="3"/>
  <c r="AE1205" i="3"/>
  <c r="AU1203" i="3"/>
  <c r="AE1203" i="3"/>
  <c r="AQ1202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M1200" i="3"/>
  <c r="U1200" i="3"/>
  <c r="AC1200" i="3"/>
  <c r="AK1200" i="3"/>
  <c r="AS1200" i="3"/>
  <c r="BA1200" i="3"/>
  <c r="BI1200" i="3"/>
  <c r="O1200" i="3"/>
  <c r="W1200" i="3"/>
  <c r="AE1200" i="3"/>
  <c r="AM1200" i="3"/>
  <c r="AU1200" i="3"/>
  <c r="BC1200" i="3"/>
  <c r="Q1200" i="3"/>
  <c r="Y1200" i="3"/>
  <c r="AG1200" i="3"/>
  <c r="AO1200" i="3"/>
  <c r="AW1200" i="3"/>
  <c r="BE1200" i="3"/>
  <c r="BG1198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M1196" i="3"/>
  <c r="U1196" i="3"/>
  <c r="AC1196" i="3"/>
  <c r="AK1196" i="3"/>
  <c r="AS1196" i="3"/>
  <c r="BA1196" i="3"/>
  <c r="BI1196" i="3"/>
  <c r="O1196" i="3"/>
  <c r="W1196" i="3"/>
  <c r="AE1196" i="3"/>
  <c r="AM1196" i="3"/>
  <c r="AU1196" i="3"/>
  <c r="BC1196" i="3"/>
  <c r="Q1196" i="3"/>
  <c r="Y1196" i="3"/>
  <c r="AG1196" i="3"/>
  <c r="AO1196" i="3"/>
  <c r="AW1196" i="3"/>
  <c r="BE1196" i="3"/>
  <c r="P1194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Q1188" i="3"/>
  <c r="W1188" i="3"/>
  <c r="AB1188" i="3"/>
  <c r="AG1188" i="3"/>
  <c r="AM1188" i="3"/>
  <c r="AR1188" i="3"/>
  <c r="AW1188" i="3"/>
  <c r="BC1188" i="3"/>
  <c r="BH1188" i="3"/>
  <c r="M1188" i="3"/>
  <c r="S1188" i="3"/>
  <c r="X1188" i="3"/>
  <c r="AC1188" i="3"/>
  <c r="AI1188" i="3"/>
  <c r="AN1188" i="3"/>
  <c r="AS1188" i="3"/>
  <c r="AY1188" i="3"/>
  <c r="BD1188" i="3"/>
  <c r="BI1188" i="3"/>
  <c r="O1188" i="3"/>
  <c r="T1188" i="3"/>
  <c r="Y1188" i="3"/>
  <c r="AE1188" i="3"/>
  <c r="AJ1188" i="3"/>
  <c r="AO1188" i="3"/>
  <c r="AU1188" i="3"/>
  <c r="AZ1188" i="3"/>
  <c r="BE1188" i="3"/>
  <c r="P1188" i="3"/>
  <c r="AK1188" i="3"/>
  <c r="BG1188" i="3"/>
  <c r="U1188" i="3"/>
  <c r="AQ1188" i="3"/>
  <c r="AA1188" i="3"/>
  <c r="AV1188" i="3"/>
  <c r="AF1186" i="3"/>
  <c r="BA118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P1211" i="3"/>
  <c r="T1211" i="3"/>
  <c r="X1211" i="3"/>
  <c r="AB1211" i="3"/>
  <c r="AF1211" i="3"/>
  <c r="AJ1211" i="3"/>
  <c r="AN1211" i="3"/>
  <c r="AR1211" i="3"/>
  <c r="AV1211" i="3"/>
  <c r="AZ1211" i="3"/>
  <c r="BD1211" i="3"/>
  <c r="BH1211" i="3"/>
  <c r="M1211" i="3"/>
  <c r="Q1211" i="3"/>
  <c r="U1211" i="3"/>
  <c r="Y1211" i="3"/>
  <c r="AC1211" i="3"/>
  <c r="AG1211" i="3"/>
  <c r="AK1211" i="3"/>
  <c r="AO1211" i="3"/>
  <c r="AS1211" i="3"/>
  <c r="AW1211" i="3"/>
  <c r="BA1211" i="3"/>
  <c r="BE1211" i="3"/>
  <c r="BI1211" i="3"/>
  <c r="N1211" i="3"/>
  <c r="R1211" i="3"/>
  <c r="V1211" i="3"/>
  <c r="Z1211" i="3"/>
  <c r="AD1211" i="3"/>
  <c r="AH1211" i="3"/>
  <c r="AL1211" i="3"/>
  <c r="AP1211" i="3"/>
  <c r="AT1211" i="3"/>
  <c r="AX1211" i="3"/>
  <c r="BB1211" i="3"/>
  <c r="BF1211" i="3"/>
  <c r="P1209" i="3"/>
  <c r="T1209" i="3"/>
  <c r="X1209" i="3"/>
  <c r="AB1209" i="3"/>
  <c r="AF1209" i="3"/>
  <c r="AJ1209" i="3"/>
  <c r="AN1209" i="3"/>
  <c r="AR1209" i="3"/>
  <c r="AV1209" i="3"/>
  <c r="AZ1209" i="3"/>
  <c r="BD1209" i="3"/>
  <c r="BH1209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P1207" i="3"/>
  <c r="T1207" i="3"/>
  <c r="X1207" i="3"/>
  <c r="AB1207" i="3"/>
  <c r="AF1207" i="3"/>
  <c r="AJ1207" i="3"/>
  <c r="AN1207" i="3"/>
  <c r="AR1207" i="3"/>
  <c r="AV1207" i="3"/>
  <c r="AZ1207" i="3"/>
  <c r="BD1207" i="3"/>
  <c r="BH1207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M1205" i="3"/>
  <c r="Q1205" i="3"/>
  <c r="U1205" i="3"/>
  <c r="Y1205" i="3"/>
  <c r="AC1205" i="3"/>
  <c r="AG1205" i="3"/>
  <c r="AK1205" i="3"/>
  <c r="AO1205" i="3"/>
  <c r="AS1205" i="3"/>
  <c r="AW1205" i="3"/>
  <c r="BA1205" i="3"/>
  <c r="BE1205" i="3"/>
  <c r="BI1205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M1203" i="3"/>
  <c r="Q1203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Q1201" i="3"/>
  <c r="Y1201" i="3"/>
  <c r="AG1201" i="3"/>
  <c r="AO1201" i="3"/>
  <c r="AW1201" i="3"/>
  <c r="BE1201" i="3"/>
  <c r="S1201" i="3"/>
  <c r="AA1201" i="3"/>
  <c r="AI1201" i="3"/>
  <c r="AQ1201" i="3"/>
  <c r="AY1201" i="3"/>
  <c r="BG1201" i="3"/>
  <c r="M1201" i="3"/>
  <c r="U1201" i="3"/>
  <c r="AC1201" i="3"/>
  <c r="AK1201" i="3"/>
  <c r="AS1201" i="3"/>
  <c r="BA1201" i="3"/>
  <c r="BI1201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Q1197" i="3"/>
  <c r="Y1197" i="3"/>
  <c r="AG1197" i="3"/>
  <c r="AO1197" i="3"/>
  <c r="AW1197" i="3"/>
  <c r="BE1197" i="3"/>
  <c r="S1197" i="3"/>
  <c r="AA1197" i="3"/>
  <c r="AI1197" i="3"/>
  <c r="AQ1197" i="3"/>
  <c r="AY1197" i="3"/>
  <c r="BG1197" i="3"/>
  <c r="M1197" i="3"/>
  <c r="U1197" i="3"/>
  <c r="AC1197" i="3"/>
  <c r="AK1197" i="3"/>
  <c r="AS1197" i="3"/>
  <c r="BA1197" i="3"/>
  <c r="BI1197" i="3"/>
  <c r="P1190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U1183" i="3"/>
  <c r="AC1183" i="3"/>
  <c r="AK1183" i="3"/>
  <c r="AS1183" i="3"/>
  <c r="BA1183" i="3"/>
  <c r="BI1183" i="3"/>
  <c r="O1183" i="3"/>
  <c r="W1183" i="3"/>
  <c r="AE1183" i="3"/>
  <c r="AM1183" i="3"/>
  <c r="AU1183" i="3"/>
  <c r="BC1183" i="3"/>
  <c r="Q1183" i="3"/>
  <c r="Y1183" i="3"/>
  <c r="AG1183" i="3"/>
  <c r="AO1183" i="3"/>
  <c r="AW1183" i="3"/>
  <c r="BE1183" i="3"/>
  <c r="S1183" i="3"/>
  <c r="AY1183" i="3"/>
  <c r="AA1183" i="3"/>
  <c r="BG1183" i="3"/>
  <c r="AI1183" i="3"/>
  <c r="N1179" i="3"/>
  <c r="R1179" i="3"/>
  <c r="V1179" i="3"/>
  <c r="Z1179" i="3"/>
  <c r="AD1179" i="3"/>
  <c r="AH1179" i="3"/>
  <c r="AL1179" i="3"/>
  <c r="AP1179" i="3"/>
  <c r="AT1179" i="3"/>
  <c r="AX1179" i="3"/>
  <c r="BB1179" i="3"/>
  <c r="BF1179" i="3"/>
  <c r="P1179" i="3"/>
  <c r="T1179" i="3"/>
  <c r="X1179" i="3"/>
  <c r="AB1179" i="3"/>
  <c r="AF1179" i="3"/>
  <c r="AJ1179" i="3"/>
  <c r="AN1179" i="3"/>
  <c r="AR1179" i="3"/>
  <c r="AV1179" i="3"/>
  <c r="AZ1179" i="3"/>
  <c r="BD1179" i="3"/>
  <c r="BH1179" i="3"/>
  <c r="M1179" i="3"/>
  <c r="U1179" i="3"/>
  <c r="AC1179" i="3"/>
  <c r="AK1179" i="3"/>
  <c r="AS1179" i="3"/>
  <c r="BA1179" i="3"/>
  <c r="BI1179" i="3"/>
  <c r="O1179" i="3"/>
  <c r="W1179" i="3"/>
  <c r="AE1179" i="3"/>
  <c r="AM1179" i="3"/>
  <c r="AU1179" i="3"/>
  <c r="BC1179" i="3"/>
  <c r="Q1179" i="3"/>
  <c r="Y1179" i="3"/>
  <c r="AG1179" i="3"/>
  <c r="AO1179" i="3"/>
  <c r="AW1179" i="3"/>
  <c r="BE1179" i="3"/>
  <c r="S1179" i="3"/>
  <c r="AY1179" i="3"/>
  <c r="AA1179" i="3"/>
  <c r="BG1179" i="3"/>
  <c r="AI1179" i="3"/>
  <c r="BE1213" i="3"/>
  <c r="AW1213" i="3"/>
  <c r="AO1213" i="3"/>
  <c r="AG1213" i="3"/>
  <c r="Y1213" i="3"/>
  <c r="Q1213" i="3"/>
  <c r="BC1211" i="3"/>
  <c r="AM1211" i="3"/>
  <c r="W1211" i="3"/>
  <c r="BC1209" i="3"/>
  <c r="AM1209" i="3"/>
  <c r="W1209" i="3"/>
  <c r="BC1207" i="3"/>
  <c r="AM1207" i="3"/>
  <c r="W1207" i="3"/>
  <c r="BC1205" i="3"/>
  <c r="AM1205" i="3"/>
  <c r="W1205" i="3"/>
  <c r="BC1203" i="3"/>
  <c r="AM1203" i="3"/>
  <c r="W1203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M1202" i="3"/>
  <c r="R1202" i="3"/>
  <c r="W1202" i="3"/>
  <c r="AC1202" i="3"/>
  <c r="AH1202" i="3"/>
  <c r="AM1202" i="3"/>
  <c r="AS1202" i="3"/>
  <c r="AX1202" i="3"/>
  <c r="BC1202" i="3"/>
  <c r="BI1202" i="3"/>
  <c r="N1202" i="3"/>
  <c r="S1202" i="3"/>
  <c r="Y1202" i="3"/>
  <c r="AD1202" i="3"/>
  <c r="AI1202" i="3"/>
  <c r="AO1202" i="3"/>
  <c r="AT1202" i="3"/>
  <c r="AY1202" i="3"/>
  <c r="BE1202" i="3"/>
  <c r="O1202" i="3"/>
  <c r="U1202" i="3"/>
  <c r="Z1202" i="3"/>
  <c r="AE1202" i="3"/>
  <c r="AK1202" i="3"/>
  <c r="AP1202" i="3"/>
  <c r="AU1202" i="3"/>
  <c r="BA1202" i="3"/>
  <c r="BF1202" i="3"/>
  <c r="BC1201" i="3"/>
  <c r="W1201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M1198" i="3"/>
  <c r="U1198" i="3"/>
  <c r="AC1198" i="3"/>
  <c r="AK1198" i="3"/>
  <c r="AS1198" i="3"/>
  <c r="BA1198" i="3"/>
  <c r="BI1198" i="3"/>
  <c r="O1198" i="3"/>
  <c r="W1198" i="3"/>
  <c r="AE1198" i="3"/>
  <c r="AM1198" i="3"/>
  <c r="AU1198" i="3"/>
  <c r="BC1198" i="3"/>
  <c r="Q1198" i="3"/>
  <c r="Y1198" i="3"/>
  <c r="AG1198" i="3"/>
  <c r="AO1198" i="3"/>
  <c r="AW1198" i="3"/>
  <c r="BE1198" i="3"/>
  <c r="BC1197" i="3"/>
  <c r="W1197" i="3"/>
  <c r="BG1196" i="3"/>
  <c r="AA1196" i="3"/>
  <c r="AF1194" i="3"/>
  <c r="AQ1194" i="3"/>
  <c r="BA1194" i="3"/>
  <c r="BA1188" i="3"/>
  <c r="P1186" i="3"/>
  <c r="BG1195" i="3"/>
  <c r="AW1195" i="3"/>
  <c r="AL1195" i="3"/>
  <c r="AA1195" i="3"/>
  <c r="BD1194" i="3"/>
  <c r="AS1194" i="3"/>
  <c r="AI1194" i="3"/>
  <c r="AQ1193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M1191" i="3"/>
  <c r="R1191" i="3"/>
  <c r="W1191" i="3"/>
  <c r="AC1191" i="3"/>
  <c r="AH1191" i="3"/>
  <c r="AM1191" i="3"/>
  <c r="AS1191" i="3"/>
  <c r="AX1191" i="3"/>
  <c r="BC1191" i="3"/>
  <c r="BI1191" i="3"/>
  <c r="N1191" i="3"/>
  <c r="S1191" i="3"/>
  <c r="Y1191" i="3"/>
  <c r="AD1191" i="3"/>
  <c r="AI1191" i="3"/>
  <c r="AO1191" i="3"/>
  <c r="AT1191" i="3"/>
  <c r="AY1191" i="3"/>
  <c r="BE1191" i="3"/>
  <c r="O1191" i="3"/>
  <c r="U1191" i="3"/>
  <c r="Z1191" i="3"/>
  <c r="AE1191" i="3"/>
  <c r="AK1191" i="3"/>
  <c r="AP1191" i="3"/>
  <c r="AU1191" i="3"/>
  <c r="BA1191" i="3"/>
  <c r="BF1191" i="3"/>
  <c r="BG1190" i="3"/>
  <c r="AK1190" i="3"/>
  <c r="AQ1189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R1187" i="3"/>
  <c r="W1187" i="3"/>
  <c r="AC1187" i="3"/>
  <c r="AH1187" i="3"/>
  <c r="AM1187" i="3"/>
  <c r="AS1187" i="3"/>
  <c r="AX1187" i="3"/>
  <c r="BC1187" i="3"/>
  <c r="BI1187" i="3"/>
  <c r="N1187" i="3"/>
  <c r="S1187" i="3"/>
  <c r="Y1187" i="3"/>
  <c r="AD1187" i="3"/>
  <c r="AI1187" i="3"/>
  <c r="AO1187" i="3"/>
  <c r="AT1187" i="3"/>
  <c r="AY1187" i="3"/>
  <c r="BE1187" i="3"/>
  <c r="O1187" i="3"/>
  <c r="U1187" i="3"/>
  <c r="Z1187" i="3"/>
  <c r="AE1187" i="3"/>
  <c r="AK1187" i="3"/>
  <c r="AP1187" i="3"/>
  <c r="AU1187" i="3"/>
  <c r="BA1187" i="3"/>
  <c r="BF1187" i="3"/>
  <c r="BG1186" i="3"/>
  <c r="AK1186" i="3"/>
  <c r="AQ1185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Q1184" i="3"/>
  <c r="Y1184" i="3"/>
  <c r="AG1184" i="3"/>
  <c r="AO1184" i="3"/>
  <c r="AW1184" i="3"/>
  <c r="BE1184" i="3"/>
  <c r="S1184" i="3"/>
  <c r="AA1184" i="3"/>
  <c r="AI1184" i="3"/>
  <c r="AQ1184" i="3"/>
  <c r="AY1184" i="3"/>
  <c r="BG1184" i="3"/>
  <c r="M1184" i="3"/>
  <c r="U1184" i="3"/>
  <c r="AC1184" i="3"/>
  <c r="AK1184" i="3"/>
  <c r="AS1184" i="3"/>
  <c r="BA1184" i="3"/>
  <c r="BI1184" i="3"/>
  <c r="AU1182" i="3"/>
  <c r="AY1181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Q1180" i="3"/>
  <c r="Y1180" i="3"/>
  <c r="AG1180" i="3"/>
  <c r="AO1180" i="3"/>
  <c r="AW1180" i="3"/>
  <c r="BE1180" i="3"/>
  <c r="S1180" i="3"/>
  <c r="AA1180" i="3"/>
  <c r="AI1180" i="3"/>
  <c r="AQ1180" i="3"/>
  <c r="AY1180" i="3"/>
  <c r="BG1180" i="3"/>
  <c r="M1180" i="3"/>
  <c r="U1180" i="3"/>
  <c r="AC1180" i="3"/>
  <c r="AK1180" i="3"/>
  <c r="AS1180" i="3"/>
  <c r="BA1180" i="3"/>
  <c r="BI1180" i="3"/>
  <c r="AU1178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Q1194" i="3"/>
  <c r="W1194" i="3"/>
  <c r="AB1194" i="3"/>
  <c r="AG1194" i="3"/>
  <c r="AM1194" i="3"/>
  <c r="AR1194" i="3"/>
  <c r="AW1194" i="3"/>
  <c r="BC1194" i="3"/>
  <c r="BH1194" i="3"/>
  <c r="M1194" i="3"/>
  <c r="S1194" i="3"/>
  <c r="X1194" i="3"/>
  <c r="AC1194" i="3"/>
  <c r="O1194" i="3"/>
  <c r="T1194" i="3"/>
  <c r="Y1194" i="3"/>
  <c r="AE1194" i="3"/>
  <c r="AJ1194" i="3"/>
  <c r="AO1194" i="3"/>
  <c r="AU1194" i="3"/>
  <c r="AZ1194" i="3"/>
  <c r="BE1194" i="3"/>
  <c r="N1190" i="3"/>
  <c r="R1190" i="3"/>
  <c r="V1190" i="3"/>
  <c r="Z1190" i="3"/>
  <c r="AD1190" i="3"/>
  <c r="AH1190" i="3"/>
  <c r="AL1190" i="3"/>
  <c r="AP1190" i="3"/>
  <c r="AT1190" i="3"/>
  <c r="AX1190" i="3"/>
  <c r="BB1190" i="3"/>
  <c r="BF1190" i="3"/>
  <c r="Q1190" i="3"/>
  <c r="W1190" i="3"/>
  <c r="AB1190" i="3"/>
  <c r="AG1190" i="3"/>
  <c r="AM1190" i="3"/>
  <c r="AR1190" i="3"/>
  <c r="AW1190" i="3"/>
  <c r="BC1190" i="3"/>
  <c r="BH1190" i="3"/>
  <c r="M1190" i="3"/>
  <c r="S1190" i="3"/>
  <c r="X1190" i="3"/>
  <c r="AC1190" i="3"/>
  <c r="AI1190" i="3"/>
  <c r="AN1190" i="3"/>
  <c r="AS1190" i="3"/>
  <c r="AY1190" i="3"/>
  <c r="BD1190" i="3"/>
  <c r="BI1190" i="3"/>
  <c r="O1190" i="3"/>
  <c r="T1190" i="3"/>
  <c r="Y1190" i="3"/>
  <c r="AE1190" i="3"/>
  <c r="AJ1190" i="3"/>
  <c r="AO1190" i="3"/>
  <c r="AU1190" i="3"/>
  <c r="AZ1190" i="3"/>
  <c r="BE1190" i="3"/>
  <c r="N1186" i="3"/>
  <c r="R1186" i="3"/>
  <c r="V1186" i="3"/>
  <c r="Z1186" i="3"/>
  <c r="AD1186" i="3"/>
  <c r="AH1186" i="3"/>
  <c r="AL1186" i="3"/>
  <c r="AP1186" i="3"/>
  <c r="AT1186" i="3"/>
  <c r="AX1186" i="3"/>
  <c r="BB1186" i="3"/>
  <c r="BF1186" i="3"/>
  <c r="Q1186" i="3"/>
  <c r="W1186" i="3"/>
  <c r="AB1186" i="3"/>
  <c r="AG1186" i="3"/>
  <c r="AM1186" i="3"/>
  <c r="AR1186" i="3"/>
  <c r="AW1186" i="3"/>
  <c r="BC1186" i="3"/>
  <c r="BH1186" i="3"/>
  <c r="M1186" i="3"/>
  <c r="S1186" i="3"/>
  <c r="X1186" i="3"/>
  <c r="AC1186" i="3"/>
  <c r="AI1186" i="3"/>
  <c r="AN1186" i="3"/>
  <c r="AS1186" i="3"/>
  <c r="AY1186" i="3"/>
  <c r="BD1186" i="3"/>
  <c r="BI1186" i="3"/>
  <c r="O1186" i="3"/>
  <c r="T1186" i="3"/>
  <c r="Y1186" i="3"/>
  <c r="AE1186" i="3"/>
  <c r="AJ1186" i="3"/>
  <c r="AO1186" i="3"/>
  <c r="AU1186" i="3"/>
  <c r="AZ1186" i="3"/>
  <c r="BE1186" i="3"/>
  <c r="N1185" i="3"/>
  <c r="R1185" i="3"/>
  <c r="V1185" i="3"/>
  <c r="Z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U1185" i="3"/>
  <c r="AC1185" i="3"/>
  <c r="AH1185" i="3"/>
  <c r="AM1185" i="3"/>
  <c r="AS1185" i="3"/>
  <c r="AX1185" i="3"/>
  <c r="BC1185" i="3"/>
  <c r="BI1185" i="3"/>
  <c r="O1185" i="3"/>
  <c r="W1185" i="3"/>
  <c r="AD1185" i="3"/>
  <c r="AI1185" i="3"/>
  <c r="AO1185" i="3"/>
  <c r="AT1185" i="3"/>
  <c r="AY1185" i="3"/>
  <c r="BE1185" i="3"/>
  <c r="Q1185" i="3"/>
  <c r="Y1185" i="3"/>
  <c r="AE1185" i="3"/>
  <c r="AK1185" i="3"/>
  <c r="AP1185" i="3"/>
  <c r="AU1185" i="3"/>
  <c r="BA1185" i="3"/>
  <c r="BF1185" i="3"/>
  <c r="N1181" i="3"/>
  <c r="R1181" i="3"/>
  <c r="V1181" i="3"/>
  <c r="Z1181" i="3"/>
  <c r="AD1181" i="3"/>
  <c r="AH1181" i="3"/>
  <c r="AL1181" i="3"/>
  <c r="AP1181" i="3"/>
  <c r="AT1181" i="3"/>
  <c r="AX1181" i="3"/>
  <c r="BB1181" i="3"/>
  <c r="BF1181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M1181" i="3"/>
  <c r="U1181" i="3"/>
  <c r="AC1181" i="3"/>
  <c r="AK1181" i="3"/>
  <c r="AS1181" i="3"/>
  <c r="BA1181" i="3"/>
  <c r="BI1181" i="3"/>
  <c r="O1181" i="3"/>
  <c r="W1181" i="3"/>
  <c r="AE1181" i="3"/>
  <c r="AM1181" i="3"/>
  <c r="AU1181" i="3"/>
  <c r="BC1181" i="3"/>
  <c r="Q1181" i="3"/>
  <c r="Y1181" i="3"/>
  <c r="AG1181" i="3"/>
  <c r="AO1181" i="3"/>
  <c r="AW1181" i="3"/>
  <c r="BE1181" i="3"/>
  <c r="P1195" i="3"/>
  <c r="T1195" i="3"/>
  <c r="X1195" i="3"/>
  <c r="AB1195" i="3"/>
  <c r="AF1195" i="3"/>
  <c r="AJ1195" i="3"/>
  <c r="AN1195" i="3"/>
  <c r="AR1195" i="3"/>
  <c r="AV1195" i="3"/>
  <c r="AZ1195" i="3"/>
  <c r="BD1195" i="3"/>
  <c r="BH1195" i="3"/>
  <c r="M1195" i="3"/>
  <c r="R1195" i="3"/>
  <c r="W1195" i="3"/>
  <c r="AC1195" i="3"/>
  <c r="AH1195" i="3"/>
  <c r="AM1195" i="3"/>
  <c r="AS1195" i="3"/>
  <c r="AX1195" i="3"/>
  <c r="BC1195" i="3"/>
  <c r="BI1195" i="3"/>
  <c r="O1195" i="3"/>
  <c r="U1195" i="3"/>
  <c r="Z1195" i="3"/>
  <c r="AE1195" i="3"/>
  <c r="AK1195" i="3"/>
  <c r="AP1195" i="3"/>
  <c r="AU1195" i="3"/>
  <c r="BA1195" i="3"/>
  <c r="BF1195" i="3"/>
  <c r="BI1194" i="3"/>
  <c r="AY1194" i="3"/>
  <c r="AN1194" i="3"/>
  <c r="AA1194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M1193" i="3"/>
  <c r="R1193" i="3"/>
  <c r="W1193" i="3"/>
  <c r="AC1193" i="3"/>
  <c r="AH1193" i="3"/>
  <c r="AM1193" i="3"/>
  <c r="AS1193" i="3"/>
  <c r="AX1193" i="3"/>
  <c r="BC1193" i="3"/>
  <c r="BI1193" i="3"/>
  <c r="N1193" i="3"/>
  <c r="S1193" i="3"/>
  <c r="Y1193" i="3"/>
  <c r="AD1193" i="3"/>
  <c r="AI1193" i="3"/>
  <c r="AO1193" i="3"/>
  <c r="AT1193" i="3"/>
  <c r="AY1193" i="3"/>
  <c r="BE1193" i="3"/>
  <c r="O1193" i="3"/>
  <c r="U1193" i="3"/>
  <c r="Z1193" i="3"/>
  <c r="AE1193" i="3"/>
  <c r="AK1193" i="3"/>
  <c r="AP1193" i="3"/>
  <c r="AU1193" i="3"/>
  <c r="BA1193" i="3"/>
  <c r="BF1193" i="3"/>
  <c r="AV1190" i="3"/>
  <c r="AA1190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R1189" i="3"/>
  <c r="W1189" i="3"/>
  <c r="AC1189" i="3"/>
  <c r="AH1189" i="3"/>
  <c r="AM1189" i="3"/>
  <c r="AS1189" i="3"/>
  <c r="AX1189" i="3"/>
  <c r="BC1189" i="3"/>
  <c r="BI1189" i="3"/>
  <c r="N1189" i="3"/>
  <c r="S1189" i="3"/>
  <c r="Y1189" i="3"/>
  <c r="AD1189" i="3"/>
  <c r="AI1189" i="3"/>
  <c r="AO1189" i="3"/>
  <c r="AT1189" i="3"/>
  <c r="AY1189" i="3"/>
  <c r="BE1189" i="3"/>
  <c r="O1189" i="3"/>
  <c r="U1189" i="3"/>
  <c r="Z1189" i="3"/>
  <c r="AE1189" i="3"/>
  <c r="AK1189" i="3"/>
  <c r="AP1189" i="3"/>
  <c r="AU1189" i="3"/>
  <c r="BA1189" i="3"/>
  <c r="BF1189" i="3"/>
  <c r="AV1186" i="3"/>
  <c r="AA1186" i="3"/>
  <c r="BB1185" i="3"/>
  <c r="AG1185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N1182" i="3"/>
  <c r="R1182" i="3"/>
  <c r="V1182" i="3"/>
  <c r="Z1182" i="3"/>
  <c r="AD1182" i="3"/>
  <c r="AH1182" i="3"/>
  <c r="AL1182" i="3"/>
  <c r="AP1182" i="3"/>
  <c r="AT1182" i="3"/>
  <c r="AX1182" i="3"/>
  <c r="BB1182" i="3"/>
  <c r="BF1182" i="3"/>
  <c r="Q1182" i="3"/>
  <c r="Y1182" i="3"/>
  <c r="AG1182" i="3"/>
  <c r="AO1182" i="3"/>
  <c r="AW1182" i="3"/>
  <c r="BE1182" i="3"/>
  <c r="S1182" i="3"/>
  <c r="AA1182" i="3"/>
  <c r="AI1182" i="3"/>
  <c r="AQ1182" i="3"/>
  <c r="AY1182" i="3"/>
  <c r="BG1182" i="3"/>
  <c r="M1182" i="3"/>
  <c r="U1182" i="3"/>
  <c r="AC1182" i="3"/>
  <c r="AK1182" i="3"/>
  <c r="AS1182" i="3"/>
  <c r="BA1182" i="3"/>
  <c r="BI1182" i="3"/>
  <c r="AI1181" i="3"/>
  <c r="P1178" i="3"/>
  <c r="T1178" i="3"/>
  <c r="X1178" i="3"/>
  <c r="AB1178" i="3"/>
  <c r="AF1178" i="3"/>
  <c r="AJ1178" i="3"/>
  <c r="AN1178" i="3"/>
  <c r="AR1178" i="3"/>
  <c r="AV1178" i="3"/>
  <c r="AZ1178" i="3"/>
  <c r="BD1178" i="3"/>
  <c r="BH1178" i="3"/>
  <c r="N1178" i="3"/>
  <c r="R1178" i="3"/>
  <c r="V1178" i="3"/>
  <c r="Z1178" i="3"/>
  <c r="AD1178" i="3"/>
  <c r="AH1178" i="3"/>
  <c r="AL1178" i="3"/>
  <c r="AP1178" i="3"/>
  <c r="AT1178" i="3"/>
  <c r="AX1178" i="3"/>
  <c r="BB1178" i="3"/>
  <c r="BF1178" i="3"/>
  <c r="Q1178" i="3"/>
  <c r="Y1178" i="3"/>
  <c r="AG1178" i="3"/>
  <c r="AO1178" i="3"/>
  <c r="AW1178" i="3"/>
  <c r="BE1178" i="3"/>
  <c r="S1178" i="3"/>
  <c r="AA1178" i="3"/>
  <c r="AI1178" i="3"/>
  <c r="AQ1178" i="3"/>
  <c r="AY1178" i="3"/>
  <c r="BG1178" i="3"/>
  <c r="M1178" i="3"/>
  <c r="U1178" i="3"/>
  <c r="AC1178" i="3"/>
  <c r="AK1178" i="3"/>
  <c r="AS1178" i="3"/>
  <c r="BA1178" i="3"/>
  <c r="BI1178" i="3"/>
  <c r="T1176" i="3"/>
  <c r="AE1176" i="3"/>
  <c r="AP1176" i="3"/>
  <c r="AZ1176" i="3"/>
  <c r="BF1176" i="3"/>
  <c r="AU1176" i="3"/>
  <c r="AJ1176" i="3"/>
  <c r="Z1176" i="3"/>
  <c r="O1176" i="3"/>
  <c r="AL1174" i="3"/>
  <c r="T1174" i="3"/>
  <c r="BB1172" i="3"/>
  <c r="V1172" i="3"/>
  <c r="L1177" i="3"/>
  <c r="BC1176" i="3"/>
  <c r="AR1176" i="3"/>
  <c r="AH1176" i="3"/>
  <c r="L1175" i="3"/>
  <c r="AT1172" i="3"/>
  <c r="AB1171" i="3"/>
  <c r="X1169" i="3"/>
  <c r="M1176" i="3"/>
  <c r="Q1176" i="3"/>
  <c r="U1176" i="3"/>
  <c r="Y1176" i="3"/>
  <c r="AC1176" i="3"/>
  <c r="AG1176" i="3"/>
  <c r="AK1176" i="3"/>
  <c r="AO1176" i="3"/>
  <c r="AS1176" i="3"/>
  <c r="AW1176" i="3"/>
  <c r="BA1176" i="3"/>
  <c r="BE1176" i="3"/>
  <c r="BI1176" i="3"/>
  <c r="N1176" i="3"/>
  <c r="S1176" i="3"/>
  <c r="X1176" i="3"/>
  <c r="AD1176" i="3"/>
  <c r="AI1176" i="3"/>
  <c r="AN1176" i="3"/>
  <c r="AT1176" i="3"/>
  <c r="AY1176" i="3"/>
  <c r="BD1176" i="3"/>
  <c r="P1176" i="3"/>
  <c r="V1176" i="3"/>
  <c r="AA1176" i="3"/>
  <c r="AF1176" i="3"/>
  <c r="AL1176" i="3"/>
  <c r="AQ1176" i="3"/>
  <c r="AV1176" i="3"/>
  <c r="BB1176" i="3"/>
  <c r="BG1176" i="3"/>
  <c r="R1174" i="3"/>
  <c r="Z1174" i="3"/>
  <c r="AH1174" i="3"/>
  <c r="AP1174" i="3"/>
  <c r="AX1174" i="3"/>
  <c r="BF1174" i="3"/>
  <c r="R1172" i="3"/>
  <c r="Z1172" i="3"/>
  <c r="AH1172" i="3"/>
  <c r="AP1172" i="3"/>
  <c r="AX1172" i="3"/>
  <c r="BF1172" i="3"/>
  <c r="T1172" i="3"/>
  <c r="T1171" i="3"/>
  <c r="AJ1171" i="3"/>
  <c r="AZ1171" i="3"/>
  <c r="X1171" i="3"/>
  <c r="AN1171" i="3"/>
  <c r="BD1171" i="3"/>
  <c r="T1169" i="3"/>
  <c r="AJ1169" i="3"/>
  <c r="AZ1169" i="3"/>
  <c r="K1175" i="3"/>
  <c r="BH1174" i="3"/>
  <c r="AZ1174" i="3"/>
  <c r="AR1174" i="3"/>
  <c r="AJ1174" i="3"/>
  <c r="AB1174" i="3"/>
  <c r="K1173" i="3"/>
  <c r="BH1172" i="3"/>
  <c r="AZ1172" i="3"/>
  <c r="AR1172" i="3"/>
  <c r="AJ1172" i="3"/>
  <c r="AB1172" i="3"/>
  <c r="BH1171" i="3"/>
  <c r="AR1171" i="3"/>
  <c r="AT1170" i="3"/>
  <c r="AD1170" i="3"/>
  <c r="BH1169" i="3"/>
  <c r="AR1169" i="3"/>
  <c r="AB1169" i="3"/>
  <c r="AT1168" i="3"/>
  <c r="AD1168" i="3"/>
  <c r="BF1167" i="3"/>
  <c r="AJ1167" i="3"/>
  <c r="BF1165" i="3"/>
  <c r="Z1165" i="3"/>
  <c r="R1160" i="3"/>
  <c r="AM1160" i="3"/>
  <c r="BH1160" i="3"/>
  <c r="W1160" i="3"/>
  <c r="AR1160" i="3"/>
  <c r="AB1160" i="3"/>
  <c r="AX1160" i="3"/>
  <c r="O1174" i="3"/>
  <c r="S1174" i="3"/>
  <c r="W1174" i="3"/>
  <c r="AA1174" i="3"/>
  <c r="AE1174" i="3"/>
  <c r="AI1174" i="3"/>
  <c r="AM1174" i="3"/>
  <c r="AQ1174" i="3"/>
  <c r="AU1174" i="3"/>
  <c r="AY1174" i="3"/>
  <c r="BC1174" i="3"/>
  <c r="BG1174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O1172" i="3"/>
  <c r="S1172" i="3"/>
  <c r="W1172" i="3"/>
  <c r="AA1172" i="3"/>
  <c r="AE1172" i="3"/>
  <c r="AI1172" i="3"/>
  <c r="AM1172" i="3"/>
  <c r="AQ1172" i="3"/>
  <c r="AU1172" i="3"/>
  <c r="AY1172" i="3"/>
  <c r="BC1172" i="3"/>
  <c r="BG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P1170" i="3"/>
  <c r="T1170" i="3"/>
  <c r="X1170" i="3"/>
  <c r="AB1170" i="3"/>
  <c r="AF1170" i="3"/>
  <c r="AJ1170" i="3"/>
  <c r="AN1170" i="3"/>
  <c r="AR1170" i="3"/>
  <c r="AV1170" i="3"/>
  <c r="AZ1170" i="3"/>
  <c r="BD1170" i="3"/>
  <c r="BH1170" i="3"/>
  <c r="M1170" i="3"/>
  <c r="Q1170" i="3"/>
  <c r="U1170" i="3"/>
  <c r="Y1170" i="3"/>
  <c r="AC1170" i="3"/>
  <c r="AG1170" i="3"/>
  <c r="AK1170" i="3"/>
  <c r="AO1170" i="3"/>
  <c r="AS1170" i="3"/>
  <c r="AW1170" i="3"/>
  <c r="BA1170" i="3"/>
  <c r="BE1170" i="3"/>
  <c r="BI1170" i="3"/>
  <c r="BD1169" i="3"/>
  <c r="AN1169" i="3"/>
  <c r="O1168" i="3"/>
  <c r="S1168" i="3"/>
  <c r="W1168" i="3"/>
  <c r="AA1168" i="3"/>
  <c r="AE1168" i="3"/>
  <c r="AI1168" i="3"/>
  <c r="AM1168" i="3"/>
  <c r="AQ1168" i="3"/>
  <c r="AU1168" i="3"/>
  <c r="AY1168" i="3"/>
  <c r="BC1168" i="3"/>
  <c r="BG1168" i="3"/>
  <c r="P1168" i="3"/>
  <c r="T1168" i="3"/>
  <c r="X1168" i="3"/>
  <c r="AB1168" i="3"/>
  <c r="AF1168" i="3"/>
  <c r="AJ1168" i="3"/>
  <c r="AN1168" i="3"/>
  <c r="AR1168" i="3"/>
  <c r="AV1168" i="3"/>
  <c r="AZ1168" i="3"/>
  <c r="BD1168" i="3"/>
  <c r="BH1168" i="3"/>
  <c r="M1168" i="3"/>
  <c r="Q1168" i="3"/>
  <c r="U1168" i="3"/>
  <c r="Y1168" i="3"/>
  <c r="AC1168" i="3"/>
  <c r="AG1168" i="3"/>
  <c r="AK1168" i="3"/>
  <c r="AO1168" i="3"/>
  <c r="AS1168" i="3"/>
  <c r="AW1168" i="3"/>
  <c r="BA1168" i="3"/>
  <c r="BE1168" i="3"/>
  <c r="BI1168" i="3"/>
  <c r="M1167" i="3"/>
  <c r="Q1167" i="3"/>
  <c r="U1167" i="3"/>
  <c r="Y1167" i="3"/>
  <c r="AC1167" i="3"/>
  <c r="AG1167" i="3"/>
  <c r="AK1167" i="3"/>
  <c r="AO1167" i="3"/>
  <c r="AS1167" i="3"/>
  <c r="AW1167" i="3"/>
  <c r="BA1167" i="3"/>
  <c r="BE1167" i="3"/>
  <c r="BI1167" i="3"/>
  <c r="P1167" i="3"/>
  <c r="V1167" i="3"/>
  <c r="AA1167" i="3"/>
  <c r="AF1167" i="3"/>
  <c r="AL1167" i="3"/>
  <c r="AQ1167" i="3"/>
  <c r="AV1167" i="3"/>
  <c r="BB1167" i="3"/>
  <c r="BG1167" i="3"/>
  <c r="R1167" i="3"/>
  <c r="W1167" i="3"/>
  <c r="AB1167" i="3"/>
  <c r="AH1167" i="3"/>
  <c r="AM1167" i="3"/>
  <c r="AR1167" i="3"/>
  <c r="AX1167" i="3"/>
  <c r="BC1167" i="3"/>
  <c r="BH1167" i="3"/>
  <c r="N1167" i="3"/>
  <c r="S1167" i="3"/>
  <c r="X1167" i="3"/>
  <c r="AD1167" i="3"/>
  <c r="AI1167" i="3"/>
  <c r="AN1167" i="3"/>
  <c r="AT1167" i="3"/>
  <c r="AY1167" i="3"/>
  <c r="BD1167" i="3"/>
  <c r="AX1165" i="3"/>
  <c r="AB1164" i="3"/>
  <c r="AR1164" i="3"/>
  <c r="BH1164" i="3"/>
  <c r="P1164" i="3"/>
  <c r="AF1164" i="3"/>
  <c r="AV1164" i="3"/>
  <c r="T1164" i="3"/>
  <c r="AJ1164" i="3"/>
  <c r="AZ1164" i="3"/>
  <c r="K1177" i="3"/>
  <c r="BD1174" i="3"/>
  <c r="AV1174" i="3"/>
  <c r="AN1174" i="3"/>
  <c r="AF1174" i="3"/>
  <c r="X1174" i="3"/>
  <c r="P1174" i="3"/>
  <c r="BD1172" i="3"/>
  <c r="AV1172" i="3"/>
  <c r="AN1172" i="3"/>
  <c r="AF1172" i="3"/>
  <c r="X1172" i="3"/>
  <c r="P1172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N1171" i="3"/>
  <c r="R1171" i="3"/>
  <c r="V1171" i="3"/>
  <c r="Z1171" i="3"/>
  <c r="AD1171" i="3"/>
  <c r="AH1171" i="3"/>
  <c r="AL1171" i="3"/>
  <c r="AP1171" i="3"/>
  <c r="AT1171" i="3"/>
  <c r="AX1171" i="3"/>
  <c r="BB1171" i="3"/>
  <c r="BF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AL1170" i="3"/>
  <c r="M1169" i="3"/>
  <c r="Q1169" i="3"/>
  <c r="U1169" i="3"/>
  <c r="Y1169" i="3"/>
  <c r="AC1169" i="3"/>
  <c r="AG1169" i="3"/>
  <c r="AK1169" i="3"/>
  <c r="AO1169" i="3"/>
  <c r="AS1169" i="3"/>
  <c r="AW1169" i="3"/>
  <c r="BA1169" i="3"/>
  <c r="BE1169" i="3"/>
  <c r="BI1169" i="3"/>
  <c r="N1169" i="3"/>
  <c r="R1169" i="3"/>
  <c r="V1169" i="3"/>
  <c r="Z1169" i="3"/>
  <c r="AD1169" i="3"/>
  <c r="AH1169" i="3"/>
  <c r="AL1169" i="3"/>
  <c r="AP1169" i="3"/>
  <c r="AT1169" i="3"/>
  <c r="AX1169" i="3"/>
  <c r="BB1169" i="3"/>
  <c r="BF1169" i="3"/>
  <c r="O1169" i="3"/>
  <c r="S1169" i="3"/>
  <c r="W1169" i="3"/>
  <c r="AA1169" i="3"/>
  <c r="AE1169" i="3"/>
  <c r="AI1169" i="3"/>
  <c r="AM1169" i="3"/>
  <c r="AQ1169" i="3"/>
  <c r="AU1169" i="3"/>
  <c r="AY1169" i="3"/>
  <c r="BC1169" i="3"/>
  <c r="BG1169" i="3"/>
  <c r="O1165" i="3"/>
  <c r="S1165" i="3"/>
  <c r="W1165" i="3"/>
  <c r="AA1165" i="3"/>
  <c r="AE1165" i="3"/>
  <c r="AI1165" i="3"/>
  <c r="AM1165" i="3"/>
  <c r="AQ1165" i="3"/>
  <c r="AU1165" i="3"/>
  <c r="AY1165" i="3"/>
  <c r="BC1165" i="3"/>
  <c r="BG1165" i="3"/>
  <c r="M1165" i="3"/>
  <c r="Q1165" i="3"/>
  <c r="U1165" i="3"/>
  <c r="Y1165" i="3"/>
  <c r="AC1165" i="3"/>
  <c r="AG1165" i="3"/>
  <c r="AK1165" i="3"/>
  <c r="AO1165" i="3"/>
  <c r="AS1165" i="3"/>
  <c r="AW1165" i="3"/>
  <c r="BA1165" i="3"/>
  <c r="BE1165" i="3"/>
  <c r="BI1165" i="3"/>
  <c r="T1165" i="3"/>
  <c r="AB1165" i="3"/>
  <c r="AJ1165" i="3"/>
  <c r="AR1165" i="3"/>
  <c r="AZ1165" i="3"/>
  <c r="BH1165" i="3"/>
  <c r="N1165" i="3"/>
  <c r="V1165" i="3"/>
  <c r="AD1165" i="3"/>
  <c r="AL1165" i="3"/>
  <c r="AT1165" i="3"/>
  <c r="BB1165" i="3"/>
  <c r="P1165" i="3"/>
  <c r="X1165" i="3"/>
  <c r="AF1165" i="3"/>
  <c r="AN1165" i="3"/>
  <c r="AV1165" i="3"/>
  <c r="BD1165" i="3"/>
  <c r="BC1160" i="3"/>
  <c r="M1164" i="3"/>
  <c r="Q1164" i="3"/>
  <c r="U1164" i="3"/>
  <c r="Y1164" i="3"/>
  <c r="AC1164" i="3"/>
  <c r="AG1164" i="3"/>
  <c r="AK1164" i="3"/>
  <c r="AO1164" i="3"/>
  <c r="AS1164" i="3"/>
  <c r="AW1164" i="3"/>
  <c r="BA1164" i="3"/>
  <c r="BE1164" i="3"/>
  <c r="BI1164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S1164" i="3"/>
  <c r="W1164" i="3"/>
  <c r="AA1164" i="3"/>
  <c r="AE1164" i="3"/>
  <c r="AI1164" i="3"/>
  <c r="AM1164" i="3"/>
  <c r="AQ1164" i="3"/>
  <c r="AU1164" i="3"/>
  <c r="AY1164" i="3"/>
  <c r="BC1164" i="3"/>
  <c r="BG1164" i="3"/>
  <c r="BH1162" i="3"/>
  <c r="AM1162" i="3"/>
  <c r="M1160" i="3"/>
  <c r="Q1160" i="3"/>
  <c r="U1160" i="3"/>
  <c r="Y1160" i="3"/>
  <c r="AC1160" i="3"/>
  <c r="AG1160" i="3"/>
  <c r="AK1160" i="3"/>
  <c r="AO1160" i="3"/>
  <c r="AS1160" i="3"/>
  <c r="AW1160" i="3"/>
  <c r="BA1160" i="3"/>
  <c r="BE1160" i="3"/>
  <c r="BI1160" i="3"/>
  <c r="N1160" i="3"/>
  <c r="S1160" i="3"/>
  <c r="X1160" i="3"/>
  <c r="AD1160" i="3"/>
  <c r="AI1160" i="3"/>
  <c r="AN1160" i="3"/>
  <c r="AT1160" i="3"/>
  <c r="AY1160" i="3"/>
  <c r="BD1160" i="3"/>
  <c r="O1160" i="3"/>
  <c r="T1160" i="3"/>
  <c r="Z1160" i="3"/>
  <c r="AE1160" i="3"/>
  <c r="AJ1160" i="3"/>
  <c r="AP1160" i="3"/>
  <c r="AU1160" i="3"/>
  <c r="AZ1160" i="3"/>
  <c r="BF1160" i="3"/>
  <c r="P1160" i="3"/>
  <c r="V1160" i="3"/>
  <c r="AA1160" i="3"/>
  <c r="AF1160" i="3"/>
  <c r="AL1160" i="3"/>
  <c r="AQ1160" i="3"/>
  <c r="AV1160" i="3"/>
  <c r="BB1160" i="3"/>
  <c r="BG1160" i="3"/>
  <c r="AZ1159" i="3"/>
  <c r="M1159" i="3"/>
  <c r="R1159" i="3"/>
  <c r="V1159" i="3"/>
  <c r="Z1159" i="3"/>
  <c r="AD1159" i="3"/>
  <c r="AH1159" i="3"/>
  <c r="AL1159" i="3"/>
  <c r="AP1159" i="3"/>
  <c r="AT1159" i="3"/>
  <c r="AX1159" i="3"/>
  <c r="BB1159" i="3"/>
  <c r="BF1159" i="3"/>
  <c r="N1159" i="3"/>
  <c r="S1159" i="3"/>
  <c r="W1159" i="3"/>
  <c r="AA1159" i="3"/>
  <c r="AE1159" i="3"/>
  <c r="AI1159" i="3"/>
  <c r="AM1159" i="3"/>
  <c r="AQ1159" i="3"/>
  <c r="AU1159" i="3"/>
  <c r="AY1159" i="3"/>
  <c r="BC1159" i="3"/>
  <c r="BG1159" i="3"/>
  <c r="U1159" i="3"/>
  <c r="AC1159" i="3"/>
  <c r="AK1159" i="3"/>
  <c r="AS1159" i="3"/>
  <c r="BA1159" i="3"/>
  <c r="BI1159" i="3"/>
  <c r="P1159" i="3"/>
  <c r="X1159" i="3"/>
  <c r="AF1159" i="3"/>
  <c r="AN1159" i="3"/>
  <c r="AV1159" i="3"/>
  <c r="BD1159" i="3"/>
  <c r="Q1159" i="3"/>
  <c r="Y1159" i="3"/>
  <c r="AG1159" i="3"/>
  <c r="AO1159" i="3"/>
  <c r="AW1159" i="3"/>
  <c r="BE1159" i="3"/>
  <c r="K1166" i="3"/>
  <c r="AX1162" i="3"/>
  <c r="M1162" i="3"/>
  <c r="Q1162" i="3"/>
  <c r="U1162" i="3"/>
  <c r="Y1162" i="3"/>
  <c r="AC1162" i="3"/>
  <c r="AG1162" i="3"/>
  <c r="AK1162" i="3"/>
  <c r="AO1162" i="3"/>
  <c r="AS1162" i="3"/>
  <c r="AW1162" i="3"/>
  <c r="BA1162" i="3"/>
  <c r="BE1162" i="3"/>
  <c r="BI1162" i="3"/>
  <c r="N1162" i="3"/>
  <c r="S1162" i="3"/>
  <c r="X1162" i="3"/>
  <c r="AD1162" i="3"/>
  <c r="AI1162" i="3"/>
  <c r="AN1162" i="3"/>
  <c r="AT1162" i="3"/>
  <c r="AY1162" i="3"/>
  <c r="BD1162" i="3"/>
  <c r="O1162" i="3"/>
  <c r="T1162" i="3"/>
  <c r="Z1162" i="3"/>
  <c r="AE1162" i="3"/>
  <c r="AJ1162" i="3"/>
  <c r="AP1162" i="3"/>
  <c r="AU1162" i="3"/>
  <c r="AZ1162" i="3"/>
  <c r="BF1162" i="3"/>
  <c r="P1162" i="3"/>
  <c r="V1162" i="3"/>
  <c r="AA1162" i="3"/>
  <c r="AF1162" i="3"/>
  <c r="AL1162" i="3"/>
  <c r="AQ1162" i="3"/>
  <c r="AV1162" i="3"/>
  <c r="BB1162" i="3"/>
  <c r="BG1162" i="3"/>
  <c r="AJ1159" i="3"/>
  <c r="P1155" i="3"/>
  <c r="AF1155" i="3"/>
  <c r="AV1155" i="3"/>
  <c r="T1155" i="3"/>
  <c r="AJ1155" i="3"/>
  <c r="AZ1155" i="3"/>
  <c r="X1155" i="3"/>
  <c r="AN1155" i="3"/>
  <c r="BD1155" i="3"/>
  <c r="P1157" i="3"/>
  <c r="AF1157" i="3"/>
  <c r="AV1157" i="3"/>
  <c r="T1157" i="3"/>
  <c r="AJ1157" i="3"/>
  <c r="AZ1157" i="3"/>
  <c r="X1157" i="3"/>
  <c r="AN1157" i="3"/>
  <c r="BD1157" i="3"/>
  <c r="K1163" i="3"/>
  <c r="K1161" i="3"/>
  <c r="BF1158" i="3"/>
  <c r="BH1157" i="3"/>
  <c r="AR1155" i="3"/>
  <c r="O1158" i="3"/>
  <c r="S1158" i="3"/>
  <c r="W1158" i="3"/>
  <c r="AA1158" i="3"/>
  <c r="AE1158" i="3"/>
  <c r="AI1158" i="3"/>
  <c r="AM1158" i="3"/>
  <c r="AQ1158" i="3"/>
  <c r="AU1158" i="3"/>
  <c r="AY1158" i="3"/>
  <c r="BC1158" i="3"/>
  <c r="BG1158" i="3"/>
  <c r="P1158" i="3"/>
  <c r="T1158" i="3"/>
  <c r="X1158" i="3"/>
  <c r="AB1158" i="3"/>
  <c r="AF1158" i="3"/>
  <c r="AJ1158" i="3"/>
  <c r="AN1158" i="3"/>
  <c r="AR1158" i="3"/>
  <c r="AV1158" i="3"/>
  <c r="AZ1158" i="3"/>
  <c r="BD1158" i="3"/>
  <c r="BH1158" i="3"/>
  <c r="M1158" i="3"/>
  <c r="Q1158" i="3"/>
  <c r="U1158" i="3"/>
  <c r="Y1158" i="3"/>
  <c r="AC1158" i="3"/>
  <c r="AG1158" i="3"/>
  <c r="AK1158" i="3"/>
  <c r="AO1158" i="3"/>
  <c r="AS1158" i="3"/>
  <c r="AW1158" i="3"/>
  <c r="BA1158" i="3"/>
  <c r="BE1158" i="3"/>
  <c r="BI1158" i="3"/>
  <c r="O1156" i="3"/>
  <c r="S1156" i="3"/>
  <c r="W1156" i="3"/>
  <c r="AA1156" i="3"/>
  <c r="AE1156" i="3"/>
  <c r="AI1156" i="3"/>
  <c r="AM1156" i="3"/>
  <c r="AQ1156" i="3"/>
  <c r="AU1156" i="3"/>
  <c r="AY1156" i="3"/>
  <c r="BC1156" i="3"/>
  <c r="BG1156" i="3"/>
  <c r="P1156" i="3"/>
  <c r="T1156" i="3"/>
  <c r="X1156" i="3"/>
  <c r="AB1156" i="3"/>
  <c r="AF1156" i="3"/>
  <c r="AJ1156" i="3"/>
  <c r="AN1156" i="3"/>
  <c r="AR1156" i="3"/>
  <c r="AV1156" i="3"/>
  <c r="AZ1156" i="3"/>
  <c r="BD1156" i="3"/>
  <c r="BH1156" i="3"/>
  <c r="M1156" i="3"/>
  <c r="Q1156" i="3"/>
  <c r="U1156" i="3"/>
  <c r="Y1156" i="3"/>
  <c r="AC1156" i="3"/>
  <c r="AG1156" i="3"/>
  <c r="AK1156" i="3"/>
  <c r="AO1156" i="3"/>
  <c r="AS1156" i="3"/>
  <c r="AW1156" i="3"/>
  <c r="BA1156" i="3"/>
  <c r="BE1156" i="3"/>
  <c r="BI1156" i="3"/>
  <c r="O1154" i="3"/>
  <c r="S1154" i="3"/>
  <c r="W1154" i="3"/>
  <c r="AA1154" i="3"/>
  <c r="AE1154" i="3"/>
  <c r="AI1154" i="3"/>
  <c r="AM1154" i="3"/>
  <c r="AQ1154" i="3"/>
  <c r="AU1154" i="3"/>
  <c r="AY1154" i="3"/>
  <c r="BC1154" i="3"/>
  <c r="BG1154" i="3"/>
  <c r="P1154" i="3"/>
  <c r="T1154" i="3"/>
  <c r="X1154" i="3"/>
  <c r="AB1154" i="3"/>
  <c r="AF1154" i="3"/>
  <c r="AJ1154" i="3"/>
  <c r="AN1154" i="3"/>
  <c r="AR1154" i="3"/>
  <c r="AV1154" i="3"/>
  <c r="AZ1154" i="3"/>
  <c r="BD1154" i="3"/>
  <c r="BH1154" i="3"/>
  <c r="M1154" i="3"/>
  <c r="Q1154" i="3"/>
  <c r="U1154" i="3"/>
  <c r="Y1154" i="3"/>
  <c r="AC1154" i="3"/>
  <c r="AG1154" i="3"/>
  <c r="AK1154" i="3"/>
  <c r="AO1154" i="3"/>
  <c r="AS1154" i="3"/>
  <c r="AW1154" i="3"/>
  <c r="BA1154" i="3"/>
  <c r="BE1154" i="3"/>
  <c r="BI1154" i="3"/>
  <c r="O1159" i="3"/>
  <c r="BB1158" i="3"/>
  <c r="AL1158" i="3"/>
  <c r="V1158" i="3"/>
  <c r="M1157" i="3"/>
  <c r="Q1157" i="3"/>
  <c r="U1157" i="3"/>
  <c r="Y1157" i="3"/>
  <c r="AC1157" i="3"/>
  <c r="AG1157" i="3"/>
  <c r="AK1157" i="3"/>
  <c r="AO1157" i="3"/>
  <c r="AS1157" i="3"/>
  <c r="AW1157" i="3"/>
  <c r="BA1157" i="3"/>
  <c r="BE1157" i="3"/>
  <c r="BI1157" i="3"/>
  <c r="N1157" i="3"/>
  <c r="R1157" i="3"/>
  <c r="V1157" i="3"/>
  <c r="Z1157" i="3"/>
  <c r="AD1157" i="3"/>
  <c r="AH1157" i="3"/>
  <c r="AL1157" i="3"/>
  <c r="AP1157" i="3"/>
  <c r="AT1157" i="3"/>
  <c r="AX1157" i="3"/>
  <c r="BB1157" i="3"/>
  <c r="BF1157" i="3"/>
  <c r="O1157" i="3"/>
  <c r="S1157" i="3"/>
  <c r="W1157" i="3"/>
  <c r="AA1157" i="3"/>
  <c r="AE1157" i="3"/>
  <c r="AI1157" i="3"/>
  <c r="AM1157" i="3"/>
  <c r="AQ1157" i="3"/>
  <c r="AU1157" i="3"/>
  <c r="AY1157" i="3"/>
  <c r="BC1157" i="3"/>
  <c r="BG1157" i="3"/>
  <c r="BB1156" i="3"/>
  <c r="AL1156" i="3"/>
  <c r="V1156" i="3"/>
  <c r="M1155" i="3"/>
  <c r="Q1155" i="3"/>
  <c r="U1155" i="3"/>
  <c r="Y1155" i="3"/>
  <c r="AC1155" i="3"/>
  <c r="AG1155" i="3"/>
  <c r="AK1155" i="3"/>
  <c r="AO1155" i="3"/>
  <c r="AS1155" i="3"/>
  <c r="AW1155" i="3"/>
  <c r="BA1155" i="3"/>
  <c r="BE1155" i="3"/>
  <c r="BI1155" i="3"/>
  <c r="N1155" i="3"/>
  <c r="R1155" i="3"/>
  <c r="V1155" i="3"/>
  <c r="Z1155" i="3"/>
  <c r="AD1155" i="3"/>
  <c r="AH1155" i="3"/>
  <c r="AL1155" i="3"/>
  <c r="AP1155" i="3"/>
  <c r="AT1155" i="3"/>
  <c r="AX1155" i="3"/>
  <c r="BB1155" i="3"/>
  <c r="BF1155" i="3"/>
  <c r="O1155" i="3"/>
  <c r="S1155" i="3"/>
  <c r="W1155" i="3"/>
  <c r="AA1155" i="3"/>
  <c r="AE1155" i="3"/>
  <c r="AI1155" i="3"/>
  <c r="AM1155" i="3"/>
  <c r="AQ1155" i="3"/>
  <c r="AU1155" i="3"/>
  <c r="AY1155" i="3"/>
  <c r="BC1155" i="3"/>
  <c r="BG1155" i="3"/>
  <c r="BB1154" i="3"/>
  <c r="AL1154" i="3"/>
  <c r="V1154" i="3"/>
  <c r="AX1158" i="3"/>
  <c r="AH1158" i="3"/>
  <c r="R1158" i="3"/>
  <c r="AX1156" i="3"/>
  <c r="AH1156" i="3"/>
  <c r="AX1154" i="3"/>
  <c r="AH1154" i="3"/>
  <c r="R1154" i="3"/>
  <c r="BL1159" i="3" l="1"/>
  <c r="BJ1242" i="3"/>
  <c r="BJ1257" i="3"/>
  <c r="BJ1275" i="3"/>
  <c r="BJ1286" i="3"/>
  <c r="BM1286" i="3"/>
  <c r="BL1250" i="3"/>
  <c r="M1251" i="3"/>
  <c r="M1295" i="3"/>
  <c r="BA1299" i="3"/>
  <c r="T1305" i="3"/>
  <c r="M1311" i="3"/>
  <c r="BM1338" i="3"/>
  <c r="BM1386" i="3"/>
  <c r="BL1364" i="3"/>
  <c r="Y1250" i="3"/>
  <c r="AZ1261" i="3"/>
  <c r="AF1261" i="3"/>
  <c r="AB1261" i="3"/>
  <c r="X1164" i="3"/>
  <c r="AN1164" i="3"/>
  <c r="AC1232" i="3"/>
  <c r="U1232" i="3"/>
  <c r="AS1232" i="3"/>
  <c r="BB1241" i="3"/>
  <c r="V1241" i="3"/>
  <c r="AL1241" i="3"/>
  <c r="AK1206" i="3"/>
  <c r="Z1156" i="3"/>
  <c r="AP1156" i="3"/>
  <c r="AT1156" i="3"/>
  <c r="N1156" i="3"/>
  <c r="BD1164" i="3"/>
  <c r="AY1203" i="3"/>
  <c r="BA1222" i="3"/>
  <c r="U1222" i="3"/>
  <c r="AK1222" i="3"/>
  <c r="M1222" i="3"/>
  <c r="V1299" i="3"/>
  <c r="AL1305" i="3"/>
  <c r="V1307" i="3"/>
  <c r="BL1286" i="3"/>
  <c r="AK1249" i="3"/>
  <c r="AJ1251" i="3"/>
  <c r="N1253" i="3"/>
  <c r="AU1295" i="3"/>
  <c r="AN1299" i="3"/>
  <c r="BA1307" i="3"/>
  <c r="AU1311" i="3"/>
  <c r="BM1257" i="3"/>
  <c r="BL1287" i="3"/>
  <c r="BL1338" i="3"/>
  <c r="BJ1338" i="3"/>
  <c r="BL1386" i="3"/>
  <c r="BJ1390" i="3"/>
  <c r="BL1223" i="3"/>
  <c r="X1219" i="3"/>
  <c r="AY1219" i="3"/>
  <c r="AD1174" i="3"/>
  <c r="BM1223" i="3"/>
  <c r="BK1228" i="3"/>
  <c r="BN1228" i="3"/>
  <c r="BJ1223" i="3"/>
  <c r="BM1242" i="3"/>
  <c r="AL1297" i="3"/>
  <c r="BB1299" i="3"/>
  <c r="BB1305" i="3"/>
  <c r="AL1307" i="3"/>
  <c r="AL1313" i="3"/>
  <c r="AS1249" i="3"/>
  <c r="BJ1250" i="3"/>
  <c r="AG1253" i="3"/>
  <c r="AG1297" i="3"/>
  <c r="W1299" i="3"/>
  <c r="AN1307" i="3"/>
  <c r="AG1313" i="3"/>
  <c r="BL1257" i="3"/>
  <c r="AH1337" i="3"/>
  <c r="BJ1386" i="3"/>
  <c r="BM1382" i="3"/>
  <c r="BL1377" i="3"/>
  <c r="AQ1186" i="3"/>
  <c r="BL1362" i="3"/>
  <c r="S1195" i="3"/>
  <c r="N1195" i="3"/>
  <c r="BH1261" i="3"/>
  <c r="BI1220" i="3"/>
  <c r="AD1220" i="3"/>
  <c r="AS1220" i="3"/>
  <c r="AC1226" i="3"/>
  <c r="U1226" i="3"/>
  <c r="AK1226" i="3"/>
  <c r="AS1226" i="3"/>
  <c r="Q1226" i="3"/>
  <c r="BI1226" i="3"/>
  <c r="AD1158" i="3"/>
  <c r="AT1158" i="3"/>
  <c r="AB1176" i="3"/>
  <c r="BN1233" i="3"/>
  <c r="BK1233" i="3"/>
  <c r="BL1242" i="3"/>
  <c r="BB1307" i="3"/>
  <c r="BH1249" i="3"/>
  <c r="BM1250" i="3"/>
  <c r="AT1251" i="3"/>
  <c r="T1297" i="3"/>
  <c r="AG1305" i="3"/>
  <c r="W1307" i="3"/>
  <c r="T1313" i="3"/>
  <c r="BJ1287" i="3"/>
  <c r="BM1373" i="3"/>
  <c r="BJ1377" i="3"/>
  <c r="AT1195" i="3"/>
  <c r="O1201" i="3"/>
  <c r="AE1201" i="3"/>
  <c r="AU1201" i="3"/>
  <c r="AT1174" i="3"/>
  <c r="BL1174" i="3" s="1"/>
  <c r="N1174" i="3"/>
  <c r="BJ1174" i="3" s="1"/>
  <c r="V1174" i="3"/>
  <c r="BM1174" i="3" s="1"/>
  <c r="U1228" i="3"/>
  <c r="AS1228" i="3"/>
  <c r="AG1288" i="3"/>
  <c r="AO1288" i="3"/>
  <c r="BD1344" i="3"/>
  <c r="BH1155" i="3"/>
  <c r="AH1165" i="3"/>
  <c r="AP1170" i="3"/>
  <c r="BJ1170" i="3" s="1"/>
  <c r="BL1201" i="3"/>
  <c r="BL1199" i="3"/>
  <c r="BL1224" i="3"/>
  <c r="BJ1224" i="3"/>
  <c r="BN1269" i="3"/>
  <c r="BH1239" i="3"/>
  <c r="BB1303" i="3"/>
  <c r="BE1249" i="3"/>
  <c r="W1249" i="3"/>
  <c r="AR1249" i="3"/>
  <c r="Y1251" i="3"/>
  <c r="AQ1251" i="3"/>
  <c r="T1251" i="3"/>
  <c r="AK1253" i="3"/>
  <c r="AS1253" i="3"/>
  <c r="BH1253" i="3"/>
  <c r="BI1295" i="3"/>
  <c r="AV1295" i="3"/>
  <c r="AE1295" i="3"/>
  <c r="Q1297" i="3"/>
  <c r="AY1297" i="3"/>
  <c r="AK1299" i="3"/>
  <c r="X1299" i="3"/>
  <c r="BI1303" i="3"/>
  <c r="AV1303" i="3"/>
  <c r="AE1303" i="3"/>
  <c r="Q1305" i="3"/>
  <c r="AY1305" i="3"/>
  <c r="AK1307" i="3"/>
  <c r="X1307" i="3"/>
  <c r="BI1311" i="3"/>
  <c r="AV1311" i="3"/>
  <c r="AE1311" i="3"/>
  <c r="Q1313" i="3"/>
  <c r="AY1313" i="3"/>
  <c r="N1313" i="3"/>
  <c r="R1315" i="3"/>
  <c r="AG1315" i="3"/>
  <c r="T1315" i="3"/>
  <c r="AM1317" i="3"/>
  <c r="M1317" i="3"/>
  <c r="Z1325" i="3"/>
  <c r="AC1325" i="3"/>
  <c r="P1325" i="3"/>
  <c r="W1331" i="3"/>
  <c r="BI1339" i="3"/>
  <c r="AV1339" i="3"/>
  <c r="AE1339" i="3"/>
  <c r="S1319" i="3"/>
  <c r="AW1319" i="3"/>
  <c r="AJ1319" i="3"/>
  <c r="AQ1323" i="3"/>
  <c r="BI1323" i="3"/>
  <c r="AV1323" i="3"/>
  <c r="AE1327" i="3"/>
  <c r="BH1327" i="3"/>
  <c r="BA1331" i="3"/>
  <c r="AZ1331" i="3"/>
  <c r="AZ1335" i="3"/>
  <c r="AI1335" i="3"/>
  <c r="U1337" i="3"/>
  <c r="BC1337" i="3"/>
  <c r="BA1343" i="3"/>
  <c r="AN1343" i="3"/>
  <c r="W1343" i="3"/>
  <c r="AE1180" i="3"/>
  <c r="AM1180" i="3"/>
  <c r="O1180" i="3"/>
  <c r="AU1180" i="3"/>
  <c r="W1180" i="3"/>
  <c r="BC1180" i="3"/>
  <c r="N1168" i="3"/>
  <c r="Z1168" i="3"/>
  <c r="AX1168" i="3"/>
  <c r="AH1168" i="3"/>
  <c r="BB1168" i="3"/>
  <c r="R1168" i="3"/>
  <c r="AL1168" i="3"/>
  <c r="BF1168" i="3"/>
  <c r="V1168" i="3"/>
  <c r="AP1168" i="3"/>
  <c r="AE1199" i="3"/>
  <c r="BB1202" i="3"/>
  <c r="O1215" i="3"/>
  <c r="AA1193" i="3"/>
  <c r="AG1202" i="3"/>
  <c r="BG1181" i="3"/>
  <c r="AO1290" i="3"/>
  <c r="AW1290" i="3"/>
  <c r="Q1290" i="3"/>
  <c r="AG1290" i="3"/>
  <c r="AB1293" i="3"/>
  <c r="AR1293" i="3"/>
  <c r="AW1293" i="3"/>
  <c r="W1293" i="3"/>
  <c r="BG1185" i="3"/>
  <c r="AO1328" i="3"/>
  <c r="BE1328" i="3"/>
  <c r="Y1328" i="3"/>
  <c r="AQ1187" i="3"/>
  <c r="Q1187" i="3"/>
  <c r="AA1187" i="3"/>
  <c r="Q1189" i="3"/>
  <c r="V1189" i="3"/>
  <c r="AQ1196" i="3"/>
  <c r="AQ1198" i="3"/>
  <c r="Q1193" i="3"/>
  <c r="O1209" i="3"/>
  <c r="AL1278" i="3"/>
  <c r="BB1278" i="3"/>
  <c r="AO1320" i="3"/>
  <c r="Q1320" i="3"/>
  <c r="AW1320" i="3"/>
  <c r="Y1320" i="3"/>
  <c r="BE1320" i="3"/>
  <c r="AG1320" i="3"/>
  <c r="BE1237" i="3"/>
  <c r="BD1237" i="3"/>
  <c r="AK1237" i="3"/>
  <c r="AI1237" i="3"/>
  <c r="AY1216" i="3"/>
  <c r="AA1216" i="3"/>
  <c r="O1231" i="3"/>
  <c r="AA1231" i="3"/>
  <c r="AE1227" i="3"/>
  <c r="O1227" i="3"/>
  <c r="BM1158" i="3"/>
  <c r="BM1159" i="3"/>
  <c r="BK1222" i="3"/>
  <c r="BM1228" i="3"/>
  <c r="BL1233" i="3"/>
  <c r="BN1224" i="3"/>
  <c r="AB1239" i="3"/>
  <c r="BK1261" i="3"/>
  <c r="BM1296" i="3"/>
  <c r="AI1249" i="3"/>
  <c r="BB1249" i="3"/>
  <c r="AB1249" i="3"/>
  <c r="U1251" i="3"/>
  <c r="BC1251" i="3"/>
  <c r="V1251" i="3"/>
  <c r="BE1253" i="3"/>
  <c r="W1253" i="3"/>
  <c r="AR1253" i="3"/>
  <c r="BJ1290" i="3"/>
  <c r="BM1290" i="3"/>
  <c r="AS1295" i="3"/>
  <c r="AF1295" i="3"/>
  <c r="O1295" i="3"/>
  <c r="AZ1297" i="3"/>
  <c r="AI1297" i="3"/>
  <c r="U1299" i="3"/>
  <c r="BC1299" i="3"/>
  <c r="AS1303" i="3"/>
  <c r="AF1303" i="3"/>
  <c r="O1303" i="3"/>
  <c r="AZ1305" i="3"/>
  <c r="AI1305" i="3"/>
  <c r="U1307" i="3"/>
  <c r="BC1307" i="3"/>
  <c r="AS1311" i="3"/>
  <c r="AF1311" i="3"/>
  <c r="O1311" i="3"/>
  <c r="AZ1313" i="3"/>
  <c r="AI1313" i="3"/>
  <c r="AD1303" i="3"/>
  <c r="AI1315" i="3"/>
  <c r="AU1315" i="3"/>
  <c r="Q1315" i="3"/>
  <c r="AQ1317" i="3"/>
  <c r="BI1317" i="3"/>
  <c r="AV1317" i="3"/>
  <c r="AM1325" i="3"/>
  <c r="M1325" i="3"/>
  <c r="AS1339" i="3"/>
  <c r="AF1339" i="3"/>
  <c r="O1339" i="3"/>
  <c r="V1317" i="3"/>
  <c r="AH1319" i="3"/>
  <c r="AG1319" i="3"/>
  <c r="T1319" i="3"/>
  <c r="BF1323" i="3"/>
  <c r="AS1323" i="3"/>
  <c r="AF1323" i="3"/>
  <c r="AI1327" i="3"/>
  <c r="BE1327" i="3"/>
  <c r="AR1327" i="3"/>
  <c r="BB1331" i="3"/>
  <c r="O1331" i="3"/>
  <c r="AJ1331" i="3"/>
  <c r="AW1335" i="3"/>
  <c r="AJ1335" i="3"/>
  <c r="S1335" i="3"/>
  <c r="BD1337" i="3"/>
  <c r="AM1337" i="3"/>
  <c r="AK1343" i="3"/>
  <c r="X1343" i="3"/>
  <c r="BM1392" i="3"/>
  <c r="BK1373" i="3"/>
  <c r="BJ1158" i="3"/>
  <c r="BM1379" i="3"/>
  <c r="AY1211" i="3"/>
  <c r="S1211" i="3"/>
  <c r="AM1184" i="3"/>
  <c r="O1184" i="3"/>
  <c r="BL1184" i="3" s="1"/>
  <c r="AU1184" i="3"/>
  <c r="W1184" i="3"/>
  <c r="BC1184" i="3"/>
  <c r="AE1184" i="3"/>
  <c r="BG1202" i="3"/>
  <c r="BA1212" i="3"/>
  <c r="U1212" i="3"/>
  <c r="AQ1181" i="3"/>
  <c r="AQ1221" i="3"/>
  <c r="AE1221" i="3"/>
  <c r="BJ1221" i="3" s="1"/>
  <c r="AU1221" i="3"/>
  <c r="O1221" i="3"/>
  <c r="BG1221" i="3"/>
  <c r="AA1221" i="3"/>
  <c r="BM1221" i="3" s="1"/>
  <c r="Y1230" i="3"/>
  <c r="U1230" i="3"/>
  <c r="AS1230" i="3"/>
  <c r="AC1230" i="3"/>
  <c r="AW1230" i="3"/>
  <c r="M1230" i="3"/>
  <c r="BK1230" i="3" s="1"/>
  <c r="AG1230" i="3"/>
  <c r="BA1230" i="3"/>
  <c r="Q1230" i="3"/>
  <c r="AK1230" i="3"/>
  <c r="BI1230" i="3"/>
  <c r="Z1272" i="3"/>
  <c r="AH1272" i="3"/>
  <c r="AL1272" i="3"/>
  <c r="R1272" i="3"/>
  <c r="AX1272" i="3"/>
  <c r="BJ1272" i="3" s="1"/>
  <c r="V1272" i="3"/>
  <c r="BB1272" i="3"/>
  <c r="P1171" i="3"/>
  <c r="AW1185" i="3"/>
  <c r="V1262" i="3"/>
  <c r="BB1262" i="3"/>
  <c r="Z1264" i="3"/>
  <c r="V1264" i="3"/>
  <c r="BB1264" i="3"/>
  <c r="AH1264" i="3"/>
  <c r="AL1264" i="3"/>
  <c r="R1264" i="3"/>
  <c r="AX1264" i="3"/>
  <c r="V1187" i="3"/>
  <c r="BB1187" i="3"/>
  <c r="BB1189" i="3"/>
  <c r="AL1189" i="3"/>
  <c r="AI1196" i="3"/>
  <c r="AI1198" i="3"/>
  <c r="AA1198" i="3"/>
  <c r="AW1324" i="3"/>
  <c r="Q1324" i="3"/>
  <c r="BJ1324" i="3" s="1"/>
  <c r="BE1324" i="3"/>
  <c r="BL1324" i="3" s="1"/>
  <c r="Y1324" i="3"/>
  <c r="BM1324" i="3" s="1"/>
  <c r="AO1324" i="3"/>
  <c r="AS1237" i="3"/>
  <c r="AQ1237" i="3"/>
  <c r="U1237" i="3"/>
  <c r="S1237" i="3"/>
  <c r="AQ1216" i="3"/>
  <c r="AQ1231" i="3"/>
  <c r="BG1227" i="3"/>
  <c r="AQ1227" i="3"/>
  <c r="BL1158" i="3"/>
  <c r="BJ1159" i="3"/>
  <c r="BL1207" i="3"/>
  <c r="BK1226" i="3"/>
  <c r="BL1228" i="3"/>
  <c r="BJ1228" i="3"/>
  <c r="BL1215" i="3"/>
  <c r="AT1239" i="3"/>
  <c r="AQ1239" i="3"/>
  <c r="BJ1241" i="3"/>
  <c r="BM1272" i="3"/>
  <c r="BM1275" i="3"/>
  <c r="BB1295" i="3"/>
  <c r="BL1296" i="3"/>
  <c r="BJ1296" i="3"/>
  <c r="BB1297" i="3"/>
  <c r="AL1299" i="3"/>
  <c r="BB1311" i="3"/>
  <c r="BB1313" i="3"/>
  <c r="N1249" i="3"/>
  <c r="AG1249" i="3"/>
  <c r="BA1251" i="3"/>
  <c r="AH1251" i="3"/>
  <c r="AZ1251" i="3"/>
  <c r="AI1253" i="3"/>
  <c r="BB1253" i="3"/>
  <c r="AB1253" i="3"/>
  <c r="BL1290" i="3"/>
  <c r="AC1295" i="3"/>
  <c r="AW1297" i="3"/>
  <c r="AJ1297" i="3"/>
  <c r="S1297" i="3"/>
  <c r="BD1299" i="3"/>
  <c r="AM1299" i="3"/>
  <c r="AC1303" i="3"/>
  <c r="P1303" i="3"/>
  <c r="AW1305" i="3"/>
  <c r="AJ1305" i="3"/>
  <c r="S1305" i="3"/>
  <c r="BD1307" i="3"/>
  <c r="AM1307" i="3"/>
  <c r="AC1311" i="3"/>
  <c r="P1311" i="3"/>
  <c r="AW1313" i="3"/>
  <c r="AJ1313" i="3"/>
  <c r="S1313" i="3"/>
  <c r="BK1275" i="3"/>
  <c r="AD1307" i="3"/>
  <c r="AL1315" i="3"/>
  <c r="O1315" i="3"/>
  <c r="AZ1315" i="3"/>
  <c r="BF1317" i="3"/>
  <c r="AS1317" i="3"/>
  <c r="AF1317" i="3"/>
  <c r="AQ1325" i="3"/>
  <c r="BI1325" i="3"/>
  <c r="AV1325" i="3"/>
  <c r="BI1331" i="3"/>
  <c r="AC1339" i="3"/>
  <c r="P1339" i="3"/>
  <c r="AU1319" i="3"/>
  <c r="Q1319" i="3"/>
  <c r="Z1323" i="3"/>
  <c r="AC1323" i="3"/>
  <c r="P1323" i="3"/>
  <c r="AX1327" i="3"/>
  <c r="AO1327" i="3"/>
  <c r="AB1327" i="3"/>
  <c r="AG1331" i="3"/>
  <c r="AO1331" i="3"/>
  <c r="T1331" i="3"/>
  <c r="R1335" i="3"/>
  <c r="R1343" i="3"/>
  <c r="AG1335" i="3"/>
  <c r="T1335" i="3"/>
  <c r="BA1337" i="3"/>
  <c r="AN1337" i="3"/>
  <c r="W1337" i="3"/>
  <c r="U1343" i="3"/>
  <c r="BC1343" i="3"/>
  <c r="BJ1385" i="3"/>
  <c r="BL1392" i="3"/>
  <c r="BN1373" i="3"/>
  <c r="AD1172" i="3"/>
  <c r="AL1172" i="3"/>
  <c r="O1182" i="3"/>
  <c r="W1182" i="3"/>
  <c r="AE1182" i="3"/>
  <c r="AM1182" i="3"/>
  <c r="BC1182" i="3"/>
  <c r="AM1197" i="3"/>
  <c r="O1197" i="3"/>
  <c r="AE1197" i="3"/>
  <c r="AU1197" i="3"/>
  <c r="N1154" i="3"/>
  <c r="AT1154" i="3"/>
  <c r="Z1154" i="3"/>
  <c r="BF1154" i="3"/>
  <c r="AD1154" i="3"/>
  <c r="AP1154" i="3"/>
  <c r="P1169" i="3"/>
  <c r="AF1169" i="3"/>
  <c r="AF1171" i="3"/>
  <c r="V1195" i="3"/>
  <c r="AI1195" i="3"/>
  <c r="AY1195" i="3"/>
  <c r="Y1195" i="3"/>
  <c r="AO1195" i="3"/>
  <c r="BB1195" i="3"/>
  <c r="U1208" i="3"/>
  <c r="BA1208" i="3"/>
  <c r="AK1208" i="3"/>
  <c r="S1181" i="3"/>
  <c r="BM1181" i="3" s="1"/>
  <c r="AI1211" i="3"/>
  <c r="Y1252" i="3"/>
  <c r="BB1270" i="3"/>
  <c r="AO1292" i="3"/>
  <c r="AG1292" i="3"/>
  <c r="AW1292" i="3"/>
  <c r="Q1292" i="3"/>
  <c r="BC1292" i="3"/>
  <c r="Y1292" i="3"/>
  <c r="BI1292" i="3"/>
  <c r="AL1185" i="3"/>
  <c r="S1185" i="3"/>
  <c r="BM1185" i="3" s="1"/>
  <c r="Q1202" i="3"/>
  <c r="BE1318" i="3"/>
  <c r="Y1318" i="3"/>
  <c r="BG1187" i="3"/>
  <c r="AG1187" i="3"/>
  <c r="AA1189" i="3"/>
  <c r="BG1189" i="3"/>
  <c r="S1196" i="3"/>
  <c r="BM1196" i="3" s="1"/>
  <c r="S1198" i="3"/>
  <c r="BM1198" i="3" s="1"/>
  <c r="AI1209" i="3"/>
  <c r="Z1280" i="3"/>
  <c r="AL1280" i="3"/>
  <c r="R1280" i="3"/>
  <c r="AX1280" i="3"/>
  <c r="V1280" i="3"/>
  <c r="BB1280" i="3"/>
  <c r="AH1280" i="3"/>
  <c r="AC1237" i="3"/>
  <c r="AA1237" i="3"/>
  <c r="BI1237" i="3"/>
  <c r="AI1216" i="3"/>
  <c r="AE1231" i="3"/>
  <c r="AA1227" i="3"/>
  <c r="BM1233" i="3"/>
  <c r="BL1182" i="3"/>
  <c r="BM1224" i="3"/>
  <c r="BL1225" i="3"/>
  <c r="BJ1233" i="3"/>
  <c r="BL1272" i="3"/>
  <c r="BL1275" i="3"/>
  <c r="BK1283" i="3"/>
  <c r="BK1285" i="3"/>
  <c r="M1303" i="3"/>
  <c r="BN1275" i="3"/>
  <c r="N1305" i="3"/>
  <c r="AX1315" i="3"/>
  <c r="AW1315" i="3"/>
  <c r="AJ1315" i="3"/>
  <c r="Z1317" i="3"/>
  <c r="AC1317" i="3"/>
  <c r="P1317" i="3"/>
  <c r="BF1325" i="3"/>
  <c r="AS1325" i="3"/>
  <c r="AF1325" i="3"/>
  <c r="AT1317" i="3"/>
  <c r="M1339" i="3"/>
  <c r="AU1339" i="3"/>
  <c r="AY1319" i="3"/>
  <c r="O1319" i="3"/>
  <c r="AM1323" i="3"/>
  <c r="M1323" i="3"/>
  <c r="R1327" i="3"/>
  <c r="BF1331" i="3"/>
  <c r="S1331" i="3"/>
  <c r="AX1335" i="3"/>
  <c r="AX1343" i="3"/>
  <c r="Q1335" i="3"/>
  <c r="BJ1335" i="3" s="1"/>
  <c r="AY1335" i="3"/>
  <c r="AK1337" i="3"/>
  <c r="X1337" i="3"/>
  <c r="BB1339" i="3"/>
  <c r="BD1343" i="3"/>
  <c r="AM1343" i="3"/>
  <c r="BL1373" i="3"/>
  <c r="BL1371" i="3"/>
  <c r="O1167" i="3"/>
  <c r="AE1167" i="3"/>
  <c r="AP1167" i="3"/>
  <c r="T1167" i="3"/>
  <c r="AU1167" i="3"/>
  <c r="Z1167" i="3"/>
  <c r="AZ1167" i="3"/>
  <c r="AE1215" i="3"/>
  <c r="AM1215" i="3"/>
  <c r="BN1382" i="3"/>
  <c r="BK1382" i="3"/>
  <c r="O1178" i="3"/>
  <c r="BL1178" i="3" s="1"/>
  <c r="BC1178" i="3"/>
  <c r="W1178" i="3"/>
  <c r="AE1178" i="3"/>
  <c r="AM1178" i="3"/>
  <c r="BE1322" i="3"/>
  <c r="Y1322" i="3"/>
  <c r="AL1187" i="3"/>
  <c r="AW1189" i="3"/>
  <c r="S1209" i="3"/>
  <c r="BM1209" i="3" s="1"/>
  <c r="AO1316" i="3"/>
  <c r="Q1316" i="3"/>
  <c r="AW1316" i="3"/>
  <c r="Y1316" i="3"/>
  <c r="BE1316" i="3"/>
  <c r="AG1316" i="3"/>
  <c r="M1237" i="3"/>
  <c r="AZ1237" i="3"/>
  <c r="BJ1237" i="3" s="1"/>
  <c r="S1216" i="3"/>
  <c r="BM1216" i="3" s="1"/>
  <c r="AU1231" i="3"/>
  <c r="BL1231" i="3" s="1"/>
  <c r="BL1376" i="3"/>
  <c r="BM1356" i="3"/>
  <c r="BN1368" i="3"/>
  <c r="BK1368" i="3"/>
  <c r="BM1371" i="3"/>
  <c r="BJ1376" i="3"/>
  <c r="BM1369" i="3"/>
  <c r="BM1357" i="3"/>
  <c r="BJ1356" i="3"/>
  <c r="BN1385" i="3"/>
  <c r="BK1385" i="3"/>
  <c r="BK1386" i="3"/>
  <c r="BN1386" i="3"/>
  <c r="BN1357" i="3"/>
  <c r="BK1357" i="3"/>
  <c r="BL1394" i="3"/>
  <c r="BM1368" i="3"/>
  <c r="BJ1371" i="3"/>
  <c r="BJ1369" i="3"/>
  <c r="BL1369" i="3"/>
  <c r="BK1356" i="3"/>
  <c r="BN1356" i="3"/>
  <c r="BL1385" i="3"/>
  <c r="BN1369" i="3"/>
  <c r="BN1371" i="3"/>
  <c r="BK1394" i="3"/>
  <c r="BN1394" i="3"/>
  <c r="BM1385" i="3"/>
  <c r="BK1392" i="3"/>
  <c r="BN1392" i="3"/>
  <c r="BJ1394" i="3"/>
  <c r="BM1394" i="3"/>
  <c r="BJ1373" i="3"/>
  <c r="BK1376" i="3"/>
  <c r="BN1376" i="3"/>
  <c r="BM1376" i="3"/>
  <c r="BL1356" i="3"/>
  <c r="BL1368" i="3"/>
  <c r="BK1369" i="3"/>
  <c r="BL1357" i="3"/>
  <c r="BJ1368" i="3"/>
  <c r="BJ1357" i="3"/>
  <c r="BK1371" i="3"/>
  <c r="BL1155" i="3"/>
  <c r="BJ1155" i="3"/>
  <c r="BL1157" i="3"/>
  <c r="BJ1157" i="3"/>
  <c r="BK1158" i="3"/>
  <c r="BN1158" i="3"/>
  <c r="O1161" i="3"/>
  <c r="S1161" i="3"/>
  <c r="W1161" i="3"/>
  <c r="AA1161" i="3"/>
  <c r="AE1161" i="3"/>
  <c r="AI1161" i="3"/>
  <c r="AM1161" i="3"/>
  <c r="AQ1161" i="3"/>
  <c r="AU1161" i="3"/>
  <c r="AY1161" i="3"/>
  <c r="BC1161" i="3"/>
  <c r="BG1161" i="3"/>
  <c r="N1161" i="3"/>
  <c r="T1161" i="3"/>
  <c r="Y1161" i="3"/>
  <c r="AD1161" i="3"/>
  <c r="AJ1161" i="3"/>
  <c r="AO1161" i="3"/>
  <c r="AT1161" i="3"/>
  <c r="AZ1161" i="3"/>
  <c r="BE1161" i="3"/>
  <c r="P1161" i="3"/>
  <c r="U1161" i="3"/>
  <c r="Z1161" i="3"/>
  <c r="AF1161" i="3"/>
  <c r="AK1161" i="3"/>
  <c r="AP1161" i="3"/>
  <c r="AV1161" i="3"/>
  <c r="BA1161" i="3"/>
  <c r="BF1161" i="3"/>
  <c r="Q1161" i="3"/>
  <c r="V1161" i="3"/>
  <c r="AB1161" i="3"/>
  <c r="AG1161" i="3"/>
  <c r="AL1161" i="3"/>
  <c r="AR1161" i="3"/>
  <c r="AW1161" i="3"/>
  <c r="BB1161" i="3"/>
  <c r="BH1161" i="3"/>
  <c r="M1161" i="3"/>
  <c r="AH1161" i="3"/>
  <c r="BD1161" i="3"/>
  <c r="R1161" i="3"/>
  <c r="AN1161" i="3"/>
  <c r="BI1161" i="3"/>
  <c r="X1161" i="3"/>
  <c r="AS1161" i="3"/>
  <c r="AX1161" i="3"/>
  <c r="AC1161" i="3"/>
  <c r="BK1162" i="3"/>
  <c r="BN1162" i="3"/>
  <c r="BK1159" i="3"/>
  <c r="BN1159" i="3"/>
  <c r="BJ1160" i="3"/>
  <c r="BN1164" i="3"/>
  <c r="BK1164" i="3"/>
  <c r="BK1165" i="3"/>
  <c r="BN1165" i="3"/>
  <c r="BL1165" i="3"/>
  <c r="BL1169" i="3"/>
  <c r="BJ1169" i="3"/>
  <c r="N1177" i="3"/>
  <c r="R1177" i="3"/>
  <c r="V1177" i="3"/>
  <c r="Z1177" i="3"/>
  <c r="AD1177" i="3"/>
  <c r="AH1177" i="3"/>
  <c r="AL1177" i="3"/>
  <c r="AP1177" i="3"/>
  <c r="AT1177" i="3"/>
  <c r="AX1177" i="3"/>
  <c r="BB1177" i="3"/>
  <c r="BF1177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M1177" i="3"/>
  <c r="U1177" i="3"/>
  <c r="AC1177" i="3"/>
  <c r="AK1177" i="3"/>
  <c r="AS1177" i="3"/>
  <c r="BA1177" i="3"/>
  <c r="BI1177" i="3"/>
  <c r="O1177" i="3"/>
  <c r="W1177" i="3"/>
  <c r="AE1177" i="3"/>
  <c r="AM1177" i="3"/>
  <c r="AU1177" i="3"/>
  <c r="BC1177" i="3"/>
  <c r="Q1177" i="3"/>
  <c r="Y1177" i="3"/>
  <c r="AG1177" i="3"/>
  <c r="AO1177" i="3"/>
  <c r="AW1177" i="3"/>
  <c r="BE1177" i="3"/>
  <c r="AI1177" i="3"/>
  <c r="AQ1177" i="3"/>
  <c r="S1177" i="3"/>
  <c r="AY1177" i="3"/>
  <c r="BG1177" i="3"/>
  <c r="AA1177" i="3"/>
  <c r="BK1174" i="3"/>
  <c r="BN1174" i="3"/>
  <c r="M1175" i="3"/>
  <c r="Q1175" i="3"/>
  <c r="U1175" i="3"/>
  <c r="Y1175" i="3"/>
  <c r="AC1175" i="3"/>
  <c r="AG1175" i="3"/>
  <c r="AK1175" i="3"/>
  <c r="AO1175" i="3"/>
  <c r="AS1175" i="3"/>
  <c r="AW1175" i="3"/>
  <c r="BA1175" i="3"/>
  <c r="BE1175" i="3"/>
  <c r="BI1175" i="3"/>
  <c r="O1175" i="3"/>
  <c r="S1175" i="3"/>
  <c r="W1175" i="3"/>
  <c r="AA1175" i="3"/>
  <c r="AE1175" i="3"/>
  <c r="AI1175" i="3"/>
  <c r="AM1175" i="3"/>
  <c r="AQ1175" i="3"/>
  <c r="AU1175" i="3"/>
  <c r="AY1175" i="3"/>
  <c r="BC1175" i="3"/>
  <c r="BG1175" i="3"/>
  <c r="T1175" i="3"/>
  <c r="AB1175" i="3"/>
  <c r="AJ1175" i="3"/>
  <c r="AR1175" i="3"/>
  <c r="AZ1175" i="3"/>
  <c r="BH1175" i="3"/>
  <c r="N1175" i="3"/>
  <c r="V1175" i="3"/>
  <c r="AD1175" i="3"/>
  <c r="AL1175" i="3"/>
  <c r="AT1175" i="3"/>
  <c r="BB1175" i="3"/>
  <c r="P1175" i="3"/>
  <c r="X1175" i="3"/>
  <c r="AF1175" i="3"/>
  <c r="AN1175" i="3"/>
  <c r="AV1175" i="3"/>
  <c r="BD1175" i="3"/>
  <c r="R1175" i="3"/>
  <c r="AX1175" i="3"/>
  <c r="Z1175" i="3"/>
  <c r="BF1175" i="3"/>
  <c r="AH1175" i="3"/>
  <c r="AP1175" i="3"/>
  <c r="BM1176" i="3"/>
  <c r="BN1178" i="3"/>
  <c r="BK1178" i="3"/>
  <c r="BJ1178" i="3"/>
  <c r="BJ1189" i="3"/>
  <c r="BN1193" i="3"/>
  <c r="BK1193" i="3"/>
  <c r="BL1186" i="3"/>
  <c r="BL1190" i="3"/>
  <c r="BL1194" i="3"/>
  <c r="BN1194" i="3"/>
  <c r="BK1194" i="3"/>
  <c r="BM1184" i="3"/>
  <c r="BN1191" i="3"/>
  <c r="BK1191" i="3"/>
  <c r="BN1198" i="3"/>
  <c r="BK1198" i="3"/>
  <c r="BJ1198" i="3"/>
  <c r="BJ1202" i="3"/>
  <c r="BN1179" i="3"/>
  <c r="BK1179" i="3"/>
  <c r="BJ1179" i="3"/>
  <c r="BN1203" i="3"/>
  <c r="BK1203" i="3"/>
  <c r="BJ1205" i="3"/>
  <c r="BN1211" i="3"/>
  <c r="BK1211" i="3"/>
  <c r="BJ1213" i="3"/>
  <c r="BN1188" i="3"/>
  <c r="BK1188" i="3"/>
  <c r="BM1200" i="3"/>
  <c r="BN1208" i="3"/>
  <c r="BK1208" i="3"/>
  <c r="BN1219" i="3"/>
  <c r="BK1219" i="3"/>
  <c r="BL1222" i="3"/>
  <c r="BJ1222" i="3"/>
  <c r="BN1222" i="3"/>
  <c r="BM1225" i="3"/>
  <c r="BL1216" i="3"/>
  <c r="BM1219" i="3"/>
  <c r="BN1223" i="3"/>
  <c r="BK1223" i="3"/>
  <c r="BN1218" i="3"/>
  <c r="BK1218" i="3"/>
  <c r="BJ1218" i="3"/>
  <c r="AH1239" i="3"/>
  <c r="AW1239" i="3"/>
  <c r="Q1239" i="3"/>
  <c r="AJ1239" i="3"/>
  <c r="AY1239" i="3"/>
  <c r="BN1236" i="3"/>
  <c r="BK1236" i="3"/>
  <c r="BK1241" i="3"/>
  <c r="BN1241" i="3"/>
  <c r="BL1241" i="3"/>
  <c r="BK1280" i="3"/>
  <c r="BN1280" i="3"/>
  <c r="BL1280" i="3"/>
  <c r="BL1283" i="3"/>
  <c r="BL1291" i="3"/>
  <c r="BM1292" i="3"/>
  <c r="BN1294" i="3"/>
  <c r="BK1294" i="3"/>
  <c r="BL1304" i="3"/>
  <c r="BJ1304" i="3"/>
  <c r="BN1310" i="3"/>
  <c r="BK1310" i="3"/>
  <c r="U1247" i="3"/>
  <c r="BC1247" i="3"/>
  <c r="BC1255" i="3"/>
  <c r="W1255" i="3"/>
  <c r="BL1289" i="3"/>
  <c r="BM1289" i="3"/>
  <c r="BK1290" i="3"/>
  <c r="BN1290" i="3"/>
  <c r="BN1157" i="3"/>
  <c r="BK1157" i="3"/>
  <c r="O1163" i="3"/>
  <c r="S1163" i="3"/>
  <c r="W1163" i="3"/>
  <c r="AA1163" i="3"/>
  <c r="AE1163" i="3"/>
  <c r="AI1163" i="3"/>
  <c r="AM1163" i="3"/>
  <c r="AQ1163" i="3"/>
  <c r="AU1163" i="3"/>
  <c r="N1163" i="3"/>
  <c r="T1163" i="3"/>
  <c r="Y1163" i="3"/>
  <c r="AD1163" i="3"/>
  <c r="AJ1163" i="3"/>
  <c r="AO1163" i="3"/>
  <c r="AT1163" i="3"/>
  <c r="AY1163" i="3"/>
  <c r="BC1163" i="3"/>
  <c r="BG1163" i="3"/>
  <c r="P1163" i="3"/>
  <c r="U1163" i="3"/>
  <c r="Z1163" i="3"/>
  <c r="AF1163" i="3"/>
  <c r="AK1163" i="3"/>
  <c r="AP1163" i="3"/>
  <c r="AV1163" i="3"/>
  <c r="AZ1163" i="3"/>
  <c r="BD1163" i="3"/>
  <c r="BH1163" i="3"/>
  <c r="Q1163" i="3"/>
  <c r="V1163" i="3"/>
  <c r="AB1163" i="3"/>
  <c r="AG1163" i="3"/>
  <c r="AL1163" i="3"/>
  <c r="AR1163" i="3"/>
  <c r="AW1163" i="3"/>
  <c r="BA1163" i="3"/>
  <c r="BE1163" i="3"/>
  <c r="BI1163" i="3"/>
  <c r="X1163" i="3"/>
  <c r="AS1163" i="3"/>
  <c r="AC1163" i="3"/>
  <c r="AX1163" i="3"/>
  <c r="M1163" i="3"/>
  <c r="AH1163" i="3"/>
  <c r="BB1163" i="3"/>
  <c r="AN1163" i="3"/>
  <c r="BF1163" i="3"/>
  <c r="R1163" i="3"/>
  <c r="BK1160" i="3"/>
  <c r="BN1160" i="3"/>
  <c r="BJ1165" i="3"/>
  <c r="BN1169" i="3"/>
  <c r="BK1169" i="3"/>
  <c r="BJ1176" i="3"/>
  <c r="BN1182" i="3"/>
  <c r="BK1182" i="3"/>
  <c r="BJ1182" i="3"/>
  <c r="BL1193" i="3"/>
  <c r="BM1193" i="3"/>
  <c r="BL1195" i="3"/>
  <c r="BM1186" i="3"/>
  <c r="BM1190" i="3"/>
  <c r="BJ1194" i="3"/>
  <c r="BN1180" i="3"/>
  <c r="BK1180" i="3"/>
  <c r="BJ1180" i="3"/>
  <c r="BN1187" i="3"/>
  <c r="BK1187" i="3"/>
  <c r="BL1191" i="3"/>
  <c r="BM1191" i="3"/>
  <c r="BL1198" i="3"/>
  <c r="BM1179" i="3"/>
  <c r="BL1179" i="3"/>
  <c r="BM1197" i="3"/>
  <c r="BM1201" i="3"/>
  <c r="BN1205" i="3"/>
  <c r="BK1205" i="3"/>
  <c r="BJ1207" i="3"/>
  <c r="BM1207" i="3"/>
  <c r="BL1209" i="3"/>
  <c r="BJ1188" i="3"/>
  <c r="BN1196" i="3"/>
  <c r="BK1196" i="3"/>
  <c r="BJ1196" i="3"/>
  <c r="BN1200" i="3"/>
  <c r="BK1200" i="3"/>
  <c r="BJ1200" i="3"/>
  <c r="BN1199" i="3"/>
  <c r="BK1199" i="3"/>
  <c r="BJ1199" i="3"/>
  <c r="BM1217" i="3"/>
  <c r="BM1226" i="3"/>
  <c r="BL1206" i="3"/>
  <c r="BJ1206" i="3"/>
  <c r="BL1204" i="3"/>
  <c r="BJ1204" i="3"/>
  <c r="BL1211" i="3"/>
  <c r="BN1227" i="3"/>
  <c r="BK1227" i="3"/>
  <c r="BL1229" i="3"/>
  <c r="BM1235" i="3"/>
  <c r="BN1192" i="3"/>
  <c r="BK1192" i="3"/>
  <c r="BN1242" i="3"/>
  <c r="BK1242" i="3"/>
  <c r="BM1214" i="3"/>
  <c r="BL1214" i="3"/>
  <c r="BK1235" i="3"/>
  <c r="V1239" i="3"/>
  <c r="AL1239" i="3"/>
  <c r="BB1239" i="3"/>
  <c r="AP1239" i="3"/>
  <c r="BF1239" i="3"/>
  <c r="Z1239" i="3"/>
  <c r="O1239" i="3"/>
  <c r="AE1239" i="3"/>
  <c r="AU1239" i="3"/>
  <c r="P1239" i="3"/>
  <c r="AF1239" i="3"/>
  <c r="AV1239" i="3"/>
  <c r="M1239" i="3"/>
  <c r="AC1239" i="3"/>
  <c r="AS1239" i="3"/>
  <c r="BI1239" i="3"/>
  <c r="R1239" i="3"/>
  <c r="W1239" i="3"/>
  <c r="AM1239" i="3"/>
  <c r="BC1239" i="3"/>
  <c r="X1239" i="3"/>
  <c r="AN1239" i="3"/>
  <c r="BD1239" i="3"/>
  <c r="U1239" i="3"/>
  <c r="AK1239" i="3"/>
  <c r="BA1239" i="3"/>
  <c r="AX1239" i="3"/>
  <c r="AD1239" i="3"/>
  <c r="O1245" i="3"/>
  <c r="S1245" i="3"/>
  <c r="W1245" i="3"/>
  <c r="AA1245" i="3"/>
  <c r="AE1245" i="3"/>
  <c r="AI1245" i="3"/>
  <c r="AM1245" i="3"/>
  <c r="AQ1245" i="3"/>
  <c r="AU1245" i="3"/>
  <c r="AY1245" i="3"/>
  <c r="BC1245" i="3"/>
  <c r="BG1245" i="3"/>
  <c r="P1245" i="3"/>
  <c r="T1245" i="3"/>
  <c r="X1245" i="3"/>
  <c r="AB1245" i="3"/>
  <c r="AF1245" i="3"/>
  <c r="AJ1245" i="3"/>
  <c r="AN1245" i="3"/>
  <c r="AR1245" i="3"/>
  <c r="AV1245" i="3"/>
  <c r="AZ1245" i="3"/>
  <c r="BD1245" i="3"/>
  <c r="BH1245" i="3"/>
  <c r="M1245" i="3"/>
  <c r="U1245" i="3"/>
  <c r="AC1245" i="3"/>
  <c r="AK1245" i="3"/>
  <c r="AS1245" i="3"/>
  <c r="BA1245" i="3"/>
  <c r="BI1245" i="3"/>
  <c r="N1245" i="3"/>
  <c r="V1245" i="3"/>
  <c r="AD1245" i="3"/>
  <c r="AL1245" i="3"/>
  <c r="AT1245" i="3"/>
  <c r="BB1245" i="3"/>
  <c r="Q1245" i="3"/>
  <c r="Y1245" i="3"/>
  <c r="AG1245" i="3"/>
  <c r="AO1245" i="3"/>
  <c r="AW1245" i="3"/>
  <c r="BE1245" i="3"/>
  <c r="AP1245" i="3"/>
  <c r="R1245" i="3"/>
  <c r="AX1245" i="3"/>
  <c r="Z1245" i="3"/>
  <c r="BF1245" i="3"/>
  <c r="AH1245" i="3"/>
  <c r="Z1247" i="3"/>
  <c r="X1247" i="3"/>
  <c r="AN1247" i="3"/>
  <c r="BD1247" i="3"/>
  <c r="AA1247" i="3"/>
  <c r="AW1247" i="3"/>
  <c r="R1247" i="3"/>
  <c r="AM1247" i="3"/>
  <c r="BI1247" i="3"/>
  <c r="AD1247" i="3"/>
  <c r="AY1247" i="3"/>
  <c r="O1247" i="3"/>
  <c r="AP1247" i="3"/>
  <c r="AB1247" i="3"/>
  <c r="AR1247" i="3"/>
  <c r="BH1247" i="3"/>
  <c r="AG1247" i="3"/>
  <c r="BB1247" i="3"/>
  <c r="W1247" i="3"/>
  <c r="AS1247" i="3"/>
  <c r="N1247" i="3"/>
  <c r="AI1247" i="3"/>
  <c r="BE1247" i="3"/>
  <c r="AK1247" i="3"/>
  <c r="P1247" i="3"/>
  <c r="AF1247" i="3"/>
  <c r="AV1247" i="3"/>
  <c r="Q1247" i="3"/>
  <c r="AL1247" i="3"/>
  <c r="BG1247" i="3"/>
  <c r="AC1247" i="3"/>
  <c r="AX1247" i="3"/>
  <c r="S1247" i="3"/>
  <c r="AO1247" i="3"/>
  <c r="AE1247" i="3"/>
  <c r="BF1247" i="3"/>
  <c r="AU1247" i="3"/>
  <c r="Z1255" i="3"/>
  <c r="X1255" i="3"/>
  <c r="AN1255" i="3"/>
  <c r="V1255" i="3"/>
  <c r="AQ1255" i="3"/>
  <c r="BI1255" i="3"/>
  <c r="AC1255" i="3"/>
  <c r="AX1255" i="3"/>
  <c r="S1255" i="3"/>
  <c r="AO1255" i="3"/>
  <c r="BG1255" i="3"/>
  <c r="AK1255" i="3"/>
  <c r="BH1255" i="3"/>
  <c r="AB1255" i="3"/>
  <c r="AR1255" i="3"/>
  <c r="AA1255" i="3"/>
  <c r="AW1255" i="3"/>
  <c r="M1255" i="3"/>
  <c r="AH1255" i="3"/>
  <c r="BB1255" i="3"/>
  <c r="Y1255" i="3"/>
  <c r="AT1255" i="3"/>
  <c r="AE1255" i="3"/>
  <c r="BD1255" i="3"/>
  <c r="P1255" i="3"/>
  <c r="AF1255" i="3"/>
  <c r="AV1255" i="3"/>
  <c r="AG1255" i="3"/>
  <c r="BA1255" i="3"/>
  <c r="R1255" i="3"/>
  <c r="AM1255" i="3"/>
  <c r="BF1255" i="3"/>
  <c r="AD1255" i="3"/>
  <c r="AY1255" i="3"/>
  <c r="AZ1255" i="3"/>
  <c r="U1255" i="3"/>
  <c r="AU1255" i="3"/>
  <c r="BM1261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P1266" i="3"/>
  <c r="T1266" i="3"/>
  <c r="X1266" i="3"/>
  <c r="AB1266" i="3"/>
  <c r="AF1266" i="3"/>
  <c r="AJ1266" i="3"/>
  <c r="AN1266" i="3"/>
  <c r="AR1266" i="3"/>
  <c r="AV1266" i="3"/>
  <c r="AZ1266" i="3"/>
  <c r="BD1266" i="3"/>
  <c r="BH1266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R1266" i="3"/>
  <c r="AH1266" i="3"/>
  <c r="AX1266" i="3"/>
  <c r="V1266" i="3"/>
  <c r="AL1266" i="3"/>
  <c r="BB1266" i="3"/>
  <c r="Z1266" i="3"/>
  <c r="AP1266" i="3"/>
  <c r="BF1266" i="3"/>
  <c r="N1266" i="3"/>
  <c r="AD1266" i="3"/>
  <c r="AT1266" i="3"/>
  <c r="BN1271" i="3"/>
  <c r="BK1271" i="3"/>
  <c r="BM1277" i="3"/>
  <c r="BK1277" i="3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M1282" i="3"/>
  <c r="Q1282" i="3"/>
  <c r="U1282" i="3"/>
  <c r="Y1282" i="3"/>
  <c r="AC1282" i="3"/>
  <c r="AG1282" i="3"/>
  <c r="AK1282" i="3"/>
  <c r="AO1282" i="3"/>
  <c r="AS1282" i="3"/>
  <c r="AW1282" i="3"/>
  <c r="BA1282" i="3"/>
  <c r="BE1282" i="3"/>
  <c r="BI1282" i="3"/>
  <c r="R1282" i="3"/>
  <c r="AH1282" i="3"/>
  <c r="AX1282" i="3"/>
  <c r="V1282" i="3"/>
  <c r="AL1282" i="3"/>
  <c r="BB1282" i="3"/>
  <c r="Z1282" i="3"/>
  <c r="AP1282" i="3"/>
  <c r="BF1282" i="3"/>
  <c r="N1282" i="3"/>
  <c r="AD1282" i="3"/>
  <c r="AT1282" i="3"/>
  <c r="BL1210" i="3"/>
  <c r="BJ1210" i="3"/>
  <c r="BN1257" i="3"/>
  <c r="BK1257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P1260" i="3"/>
  <c r="T1260" i="3"/>
  <c r="X1260" i="3"/>
  <c r="AB1260" i="3"/>
  <c r="AF1260" i="3"/>
  <c r="AJ1260" i="3"/>
  <c r="AN1260" i="3"/>
  <c r="AR1260" i="3"/>
  <c r="AV1260" i="3"/>
  <c r="AZ1260" i="3"/>
  <c r="BD1260" i="3"/>
  <c r="BH1260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N1260" i="3"/>
  <c r="AD1260" i="3"/>
  <c r="AT1260" i="3"/>
  <c r="R1260" i="3"/>
  <c r="AH1260" i="3"/>
  <c r="AX1260" i="3"/>
  <c r="V1260" i="3"/>
  <c r="AL1260" i="3"/>
  <c r="BB1260" i="3"/>
  <c r="Z1260" i="3"/>
  <c r="AP1260" i="3"/>
  <c r="BF1260" i="3"/>
  <c r="BM1263" i="3"/>
  <c r="BJ1280" i="3"/>
  <c r="BM1298" i="3"/>
  <c r="Z1301" i="3"/>
  <c r="AP1301" i="3"/>
  <c r="BF1301" i="3"/>
  <c r="R1301" i="3"/>
  <c r="AH1301" i="3"/>
  <c r="AX1301" i="3"/>
  <c r="N1301" i="3"/>
  <c r="AD1301" i="3"/>
  <c r="AT1301" i="3"/>
  <c r="O1301" i="3"/>
  <c r="AE1301" i="3"/>
  <c r="AU1301" i="3"/>
  <c r="P1301" i="3"/>
  <c r="AF1301" i="3"/>
  <c r="AV1301" i="3"/>
  <c r="M1301" i="3"/>
  <c r="AC1301" i="3"/>
  <c r="AS1301" i="3"/>
  <c r="BI1301" i="3"/>
  <c r="BB1301" i="3"/>
  <c r="S1301" i="3"/>
  <c r="AI1301" i="3"/>
  <c r="AY1301" i="3"/>
  <c r="T1301" i="3"/>
  <c r="AJ1301" i="3"/>
  <c r="AZ1301" i="3"/>
  <c r="Q1301" i="3"/>
  <c r="AG1301" i="3"/>
  <c r="AW1301" i="3"/>
  <c r="AL1301" i="3"/>
  <c r="W1301" i="3"/>
  <c r="AM1301" i="3"/>
  <c r="BC1301" i="3"/>
  <c r="X1301" i="3"/>
  <c r="AN1301" i="3"/>
  <c r="BD1301" i="3"/>
  <c r="U1301" i="3"/>
  <c r="AK1301" i="3"/>
  <c r="BA1301" i="3"/>
  <c r="V1301" i="3"/>
  <c r="AA1301" i="3"/>
  <c r="AQ1301" i="3"/>
  <c r="BG1301" i="3"/>
  <c r="AB1301" i="3"/>
  <c r="AR1301" i="3"/>
  <c r="BH1301" i="3"/>
  <c r="Y1301" i="3"/>
  <c r="AO1301" i="3"/>
  <c r="BE1301" i="3"/>
  <c r="BM1314" i="3"/>
  <c r="AL1321" i="3"/>
  <c r="AD1321" i="3"/>
  <c r="BB1321" i="3"/>
  <c r="T1321" i="3"/>
  <c r="AJ1321" i="3"/>
  <c r="AZ1321" i="3"/>
  <c r="Q1321" i="3"/>
  <c r="AG1321" i="3"/>
  <c r="AW1321" i="3"/>
  <c r="O1321" i="3"/>
  <c r="AU1321" i="3"/>
  <c r="AH1321" i="3"/>
  <c r="S1321" i="3"/>
  <c r="AY1321" i="3"/>
  <c r="N1321" i="3"/>
  <c r="V1321" i="3"/>
  <c r="X1321" i="3"/>
  <c r="AN1321" i="3"/>
  <c r="BD1321" i="3"/>
  <c r="U1321" i="3"/>
  <c r="AK1321" i="3"/>
  <c r="BA1321" i="3"/>
  <c r="W1321" i="3"/>
  <c r="BC1321" i="3"/>
  <c r="AP1321" i="3"/>
  <c r="AA1321" i="3"/>
  <c r="BG1321" i="3"/>
  <c r="AB1321" i="3"/>
  <c r="AR1321" i="3"/>
  <c r="BH1321" i="3"/>
  <c r="Y1321" i="3"/>
  <c r="AO1321" i="3"/>
  <c r="BE1321" i="3"/>
  <c r="AE1321" i="3"/>
  <c r="R1321" i="3"/>
  <c r="AX1321" i="3"/>
  <c r="AI1321" i="3"/>
  <c r="AT1321" i="3"/>
  <c r="P1321" i="3"/>
  <c r="AF1321" i="3"/>
  <c r="AV1321" i="3"/>
  <c r="M1321" i="3"/>
  <c r="AC1321" i="3"/>
  <c r="AS1321" i="3"/>
  <c r="BI1321" i="3"/>
  <c r="AM1321" i="3"/>
  <c r="Z1321" i="3"/>
  <c r="BF1321" i="3"/>
  <c r="AQ1321" i="3"/>
  <c r="AH1329" i="3"/>
  <c r="BC1329" i="3"/>
  <c r="N1329" i="3"/>
  <c r="AM1329" i="3"/>
  <c r="BI1329" i="3"/>
  <c r="AC1329" i="3"/>
  <c r="AX1329" i="3"/>
  <c r="P1329" i="3"/>
  <c r="AF1329" i="3"/>
  <c r="AV1329" i="3"/>
  <c r="M1329" i="3"/>
  <c r="O1329" i="3"/>
  <c r="AO1329" i="3"/>
  <c r="R1329" i="3"/>
  <c r="AP1329" i="3"/>
  <c r="S1329" i="3"/>
  <c r="AQ1329" i="3"/>
  <c r="T1329" i="3"/>
  <c r="AJ1329" i="3"/>
  <c r="AZ1329" i="3"/>
  <c r="Q1329" i="3"/>
  <c r="W1329" i="3"/>
  <c r="AT1329" i="3"/>
  <c r="Z1329" i="3"/>
  <c r="AU1329" i="3"/>
  <c r="AA1329" i="3"/>
  <c r="AW1329" i="3"/>
  <c r="X1329" i="3"/>
  <c r="AN1329" i="3"/>
  <c r="BD1329" i="3"/>
  <c r="U1329" i="3"/>
  <c r="AD1329" i="3"/>
  <c r="AY1329" i="3"/>
  <c r="AE1329" i="3"/>
  <c r="BA1329" i="3"/>
  <c r="AG1329" i="3"/>
  <c r="BB1329" i="3"/>
  <c r="V1329" i="3"/>
  <c r="AS1329" i="3"/>
  <c r="AB1329" i="3"/>
  <c r="AR1329" i="3"/>
  <c r="BH1329" i="3"/>
  <c r="Y1329" i="3"/>
  <c r="AI1329" i="3"/>
  <c r="BE1329" i="3"/>
  <c r="AK1329" i="3"/>
  <c r="BF1329" i="3"/>
  <c r="AL1329" i="3"/>
  <c r="BG1329" i="3"/>
  <c r="BM1262" i="3"/>
  <c r="BA1247" i="3"/>
  <c r="AH1247" i="3"/>
  <c r="AZ1247" i="3"/>
  <c r="AI1255" i="3"/>
  <c r="BE1255" i="3"/>
  <c r="T1255" i="3"/>
  <c r="BN1155" i="3"/>
  <c r="BK1155" i="3"/>
  <c r="BJ1154" i="3"/>
  <c r="BM1154" i="3"/>
  <c r="BM1171" i="3"/>
  <c r="BM1170" i="3"/>
  <c r="BL1176" i="3"/>
  <c r="BK1154" i="3"/>
  <c r="BN1154" i="3"/>
  <c r="BL1154" i="3"/>
  <c r="BJ1156" i="3"/>
  <c r="BM1156" i="3"/>
  <c r="BL1162" i="3"/>
  <c r="BM1162" i="3"/>
  <c r="M1166" i="3"/>
  <c r="Q1166" i="3"/>
  <c r="O1166" i="3"/>
  <c r="S1166" i="3"/>
  <c r="W1166" i="3"/>
  <c r="AA1166" i="3"/>
  <c r="AE1166" i="3"/>
  <c r="AI1166" i="3"/>
  <c r="AM1166" i="3"/>
  <c r="AQ1166" i="3"/>
  <c r="AU1166" i="3"/>
  <c r="AY1166" i="3"/>
  <c r="BC1166" i="3"/>
  <c r="BG1166" i="3"/>
  <c r="P1166" i="3"/>
  <c r="V1166" i="3"/>
  <c r="AB1166" i="3"/>
  <c r="AG1166" i="3"/>
  <c r="AL1166" i="3"/>
  <c r="AR1166" i="3"/>
  <c r="AW1166" i="3"/>
  <c r="BB1166" i="3"/>
  <c r="BH1166" i="3"/>
  <c r="R1166" i="3"/>
  <c r="X1166" i="3"/>
  <c r="AC1166" i="3"/>
  <c r="AH1166" i="3"/>
  <c r="AN1166" i="3"/>
  <c r="AS1166" i="3"/>
  <c r="AX1166" i="3"/>
  <c r="BD1166" i="3"/>
  <c r="BI1166" i="3"/>
  <c r="T1166" i="3"/>
  <c r="Y1166" i="3"/>
  <c r="AD1166" i="3"/>
  <c r="AJ1166" i="3"/>
  <c r="AO1166" i="3"/>
  <c r="AT1166" i="3"/>
  <c r="AZ1166" i="3"/>
  <c r="BE1166" i="3"/>
  <c r="Z1166" i="3"/>
  <c r="AV1166" i="3"/>
  <c r="AF1166" i="3"/>
  <c r="BA1166" i="3"/>
  <c r="N1166" i="3"/>
  <c r="AK1166" i="3"/>
  <c r="BF1166" i="3"/>
  <c r="U1166" i="3"/>
  <c r="AP1166" i="3"/>
  <c r="BM1164" i="3"/>
  <c r="BL1171" i="3"/>
  <c r="BJ1171" i="3"/>
  <c r="BM1167" i="3"/>
  <c r="BN1167" i="3"/>
  <c r="BK1167" i="3"/>
  <c r="BM1168" i="3"/>
  <c r="BK1170" i="3"/>
  <c r="BN1170" i="3"/>
  <c r="BL1170" i="3"/>
  <c r="BJ1172" i="3"/>
  <c r="BM1172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S1173" i="3"/>
  <c r="W1173" i="3"/>
  <c r="AA1173" i="3"/>
  <c r="AE1173" i="3"/>
  <c r="AI1173" i="3"/>
  <c r="AM1173" i="3"/>
  <c r="AQ1173" i="3"/>
  <c r="AU1173" i="3"/>
  <c r="AY1173" i="3"/>
  <c r="BC1173" i="3"/>
  <c r="BG1173" i="3"/>
  <c r="T1173" i="3"/>
  <c r="AB1173" i="3"/>
  <c r="AJ1173" i="3"/>
  <c r="AR1173" i="3"/>
  <c r="AZ1173" i="3"/>
  <c r="BH1173" i="3"/>
  <c r="N1173" i="3"/>
  <c r="V1173" i="3"/>
  <c r="AD1173" i="3"/>
  <c r="AL1173" i="3"/>
  <c r="AT1173" i="3"/>
  <c r="BB1173" i="3"/>
  <c r="P1173" i="3"/>
  <c r="X1173" i="3"/>
  <c r="AF1173" i="3"/>
  <c r="AN1173" i="3"/>
  <c r="AV1173" i="3"/>
  <c r="BD1173" i="3"/>
  <c r="AH1173" i="3"/>
  <c r="AP1173" i="3"/>
  <c r="R1173" i="3"/>
  <c r="AX1173" i="3"/>
  <c r="Z1173" i="3"/>
  <c r="BF1173" i="3"/>
  <c r="BK1176" i="3"/>
  <c r="BN1176" i="3"/>
  <c r="BM1178" i="3"/>
  <c r="BN1189" i="3"/>
  <c r="BK1189" i="3"/>
  <c r="BJ1193" i="3"/>
  <c r="BJ1195" i="3"/>
  <c r="BN1181" i="3"/>
  <c r="BK1181" i="3"/>
  <c r="BJ1181" i="3"/>
  <c r="BL1185" i="3"/>
  <c r="BN1186" i="3"/>
  <c r="BK1186" i="3"/>
  <c r="BN1190" i="3"/>
  <c r="BK1190" i="3"/>
  <c r="BN1184" i="3"/>
  <c r="BK1184" i="3"/>
  <c r="BJ1184" i="3"/>
  <c r="BL1187" i="3"/>
  <c r="BM1187" i="3"/>
  <c r="BJ1191" i="3"/>
  <c r="BN1202" i="3"/>
  <c r="BK1202" i="3"/>
  <c r="BN1183" i="3"/>
  <c r="BK1183" i="3"/>
  <c r="BJ1183" i="3"/>
  <c r="BL1197" i="3"/>
  <c r="BN1207" i="3"/>
  <c r="BK1207" i="3"/>
  <c r="BJ1209" i="3"/>
  <c r="BL1188" i="3"/>
  <c r="BL1196" i="3"/>
  <c r="BL1217" i="3"/>
  <c r="BN1226" i="3"/>
  <c r="BN1213" i="3"/>
  <c r="BK1213" i="3"/>
  <c r="BJ1225" i="3"/>
  <c r="BN1231" i="3"/>
  <c r="BK1231" i="3"/>
  <c r="BN1285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Q1238" i="3"/>
  <c r="V1238" i="3"/>
  <c r="AA1238" i="3"/>
  <c r="AG1238" i="3"/>
  <c r="AL1238" i="3"/>
  <c r="AQ1238" i="3"/>
  <c r="AW1238" i="3"/>
  <c r="BB1238" i="3"/>
  <c r="BG1238" i="3"/>
  <c r="M1238" i="3"/>
  <c r="R1238" i="3"/>
  <c r="W1238" i="3"/>
  <c r="AC1238" i="3"/>
  <c r="AH1238" i="3"/>
  <c r="AM1238" i="3"/>
  <c r="AS1238" i="3"/>
  <c r="AX1238" i="3"/>
  <c r="BC1238" i="3"/>
  <c r="BI1238" i="3"/>
  <c r="N1238" i="3"/>
  <c r="S1238" i="3"/>
  <c r="Y1238" i="3"/>
  <c r="AD1238" i="3"/>
  <c r="AI1238" i="3"/>
  <c r="AO1238" i="3"/>
  <c r="AT1238" i="3"/>
  <c r="AY1238" i="3"/>
  <c r="BE1238" i="3"/>
  <c r="O1238" i="3"/>
  <c r="AK1238" i="3"/>
  <c r="BF1238" i="3"/>
  <c r="U1238" i="3"/>
  <c r="AP1238" i="3"/>
  <c r="Z1238" i="3"/>
  <c r="AU1238" i="3"/>
  <c r="BA1238" i="3"/>
  <c r="AE1238" i="3"/>
  <c r="AG1239" i="3"/>
  <c r="AZ1239" i="3"/>
  <c r="T1239" i="3"/>
  <c r="AI1239" i="3"/>
  <c r="BM1291" i="3"/>
  <c r="BN1302" i="3"/>
  <c r="BK1302" i="3"/>
  <c r="BL1312" i="3"/>
  <c r="BJ1312" i="3"/>
  <c r="AT1247" i="3"/>
  <c r="M1247" i="3"/>
  <c r="AJ1247" i="3"/>
  <c r="BJ1248" i="3"/>
  <c r="BN1250" i="3"/>
  <c r="BK1250" i="3"/>
  <c r="AP1255" i="3"/>
  <c r="N1255" i="3"/>
  <c r="AL1255" i="3"/>
  <c r="BM1155" i="3"/>
  <c r="BM1157" i="3"/>
  <c r="BK1156" i="3"/>
  <c r="BN1156" i="3"/>
  <c r="BL1156" i="3"/>
  <c r="BJ1162" i="3"/>
  <c r="BL1160" i="3"/>
  <c r="BM1160" i="3"/>
  <c r="BL1164" i="3"/>
  <c r="BJ1164" i="3"/>
  <c r="BM1165" i="3"/>
  <c r="BM1169" i="3"/>
  <c r="BN1171" i="3"/>
  <c r="BK1171" i="3"/>
  <c r="BJ1167" i="3"/>
  <c r="BK1168" i="3"/>
  <c r="BN1168" i="3"/>
  <c r="BL1168" i="3"/>
  <c r="BK1172" i="3"/>
  <c r="BN1172" i="3"/>
  <c r="BL1172" i="3"/>
  <c r="BM1182" i="3"/>
  <c r="BL1189" i="3"/>
  <c r="BM1189" i="3"/>
  <c r="BN1195" i="3"/>
  <c r="BK1195" i="3"/>
  <c r="BL1181" i="3"/>
  <c r="BN1185" i="3"/>
  <c r="BK1185" i="3"/>
  <c r="BJ1185" i="3"/>
  <c r="BJ1186" i="3"/>
  <c r="BJ1190" i="3"/>
  <c r="BM1194" i="3"/>
  <c r="BM1180" i="3"/>
  <c r="BJ1187" i="3"/>
  <c r="BL1202" i="3"/>
  <c r="BM1202" i="3"/>
  <c r="BM1183" i="3"/>
  <c r="BL1183" i="3"/>
  <c r="BN1197" i="3"/>
  <c r="BK1197" i="3"/>
  <c r="BJ1197" i="3"/>
  <c r="BN1201" i="3"/>
  <c r="BK1201" i="3"/>
  <c r="BJ1201" i="3"/>
  <c r="BJ1203" i="3"/>
  <c r="BM1203" i="3"/>
  <c r="BN1209" i="3"/>
  <c r="BK1209" i="3"/>
  <c r="BJ1211" i="3"/>
  <c r="BM1188" i="3"/>
  <c r="BM1199" i="3"/>
  <c r="BL1208" i="3"/>
  <c r="BJ1208" i="3"/>
  <c r="BN1217" i="3"/>
  <c r="BK1217" i="3"/>
  <c r="BJ1217" i="3"/>
  <c r="BJ1220" i="3"/>
  <c r="BM1222" i="3"/>
  <c r="BM1227" i="3"/>
  <c r="BM1230" i="3"/>
  <c r="BK1232" i="3"/>
  <c r="BL1232" i="3"/>
  <c r="BJ1232" i="3"/>
  <c r="BL1205" i="3"/>
  <c r="BL1203" i="3"/>
  <c r="BL1212" i="3"/>
  <c r="BJ1212" i="3"/>
  <c r="BL1219" i="3"/>
  <c r="BJ1219" i="3"/>
  <c r="BL1227" i="3"/>
  <c r="BJ1229" i="3"/>
  <c r="BN1232" i="3"/>
  <c r="BJ1235" i="3"/>
  <c r="BN1235" i="3"/>
  <c r="BL1192" i="3"/>
  <c r="BM1205" i="3"/>
  <c r="N1239" i="3"/>
  <c r="BM1240" i="3"/>
  <c r="BL1234" i="3"/>
  <c r="BE1239" i="3"/>
  <c r="Y1239" i="3"/>
  <c r="AR1239" i="3"/>
  <c r="BG1239" i="3"/>
  <c r="AA1239" i="3"/>
  <c r="BM1306" i="3"/>
  <c r="Z1309" i="3"/>
  <c r="AP1309" i="3"/>
  <c r="BF1309" i="3"/>
  <c r="R1309" i="3"/>
  <c r="AH1309" i="3"/>
  <c r="AX1309" i="3"/>
  <c r="AT1309" i="3"/>
  <c r="O1309" i="3"/>
  <c r="AE1309" i="3"/>
  <c r="AU1309" i="3"/>
  <c r="P1309" i="3"/>
  <c r="AF1309" i="3"/>
  <c r="AV1309" i="3"/>
  <c r="M1309" i="3"/>
  <c r="AC1309" i="3"/>
  <c r="AS1309" i="3"/>
  <c r="BI1309" i="3"/>
  <c r="BB1309" i="3"/>
  <c r="N1309" i="3"/>
  <c r="AD1309" i="3"/>
  <c r="S1309" i="3"/>
  <c r="AI1309" i="3"/>
  <c r="AY1309" i="3"/>
  <c r="T1309" i="3"/>
  <c r="AJ1309" i="3"/>
  <c r="AZ1309" i="3"/>
  <c r="Q1309" i="3"/>
  <c r="AG1309" i="3"/>
  <c r="AW1309" i="3"/>
  <c r="AL1309" i="3"/>
  <c r="W1309" i="3"/>
  <c r="AM1309" i="3"/>
  <c r="BC1309" i="3"/>
  <c r="X1309" i="3"/>
  <c r="AN1309" i="3"/>
  <c r="BD1309" i="3"/>
  <c r="U1309" i="3"/>
  <c r="AK1309" i="3"/>
  <c r="BA1309" i="3"/>
  <c r="V1309" i="3"/>
  <c r="AA1309" i="3"/>
  <c r="AQ1309" i="3"/>
  <c r="BG1309" i="3"/>
  <c r="AB1309" i="3"/>
  <c r="AR1309" i="3"/>
  <c r="BH1309" i="3"/>
  <c r="Y1309" i="3"/>
  <c r="AO1309" i="3"/>
  <c r="BE1309" i="3"/>
  <c r="Y1247" i="3"/>
  <c r="AQ1247" i="3"/>
  <c r="T1247" i="3"/>
  <c r="BJ1252" i="3"/>
  <c r="BL1254" i="3"/>
  <c r="BN1254" i="3"/>
  <c r="BK1254" i="3"/>
  <c r="O1255" i="3"/>
  <c r="AS1255" i="3"/>
  <c r="Q1255" i="3"/>
  <c r="BM1265" i="3"/>
  <c r="BM1273" i="3"/>
  <c r="BL1281" i="3"/>
  <c r="BK1288" i="3"/>
  <c r="BN1288" i="3"/>
  <c r="BM1293" i="3"/>
  <c r="BM1270" i="3"/>
  <c r="BN1334" i="3"/>
  <c r="BK1334" i="3"/>
  <c r="BN1336" i="3"/>
  <c r="BK1336" i="3"/>
  <c r="BN1338" i="3"/>
  <c r="BK1338" i="3"/>
  <c r="BN1340" i="3"/>
  <c r="BK1340" i="3"/>
  <c r="BN1342" i="3"/>
  <c r="BK1342" i="3"/>
  <c r="BL1346" i="3"/>
  <c r="BJ1346" i="3"/>
  <c r="BM1332" i="3"/>
  <c r="BM1350" i="3"/>
  <c r="BM1153" i="3"/>
  <c r="O1345" i="3"/>
  <c r="S1345" i="3"/>
  <c r="W1345" i="3"/>
  <c r="AA1345" i="3"/>
  <c r="AE1345" i="3"/>
  <c r="AI1345" i="3"/>
  <c r="AM1345" i="3"/>
  <c r="AQ1345" i="3"/>
  <c r="AU1345" i="3"/>
  <c r="AY1345" i="3"/>
  <c r="BC1345" i="3"/>
  <c r="BG1345" i="3"/>
  <c r="P1345" i="3"/>
  <c r="T1345" i="3"/>
  <c r="X1345" i="3"/>
  <c r="AB1345" i="3"/>
  <c r="AF1345" i="3"/>
  <c r="AJ1345" i="3"/>
  <c r="AN1345" i="3"/>
  <c r="AR1345" i="3"/>
  <c r="AV1345" i="3"/>
  <c r="AZ1345" i="3"/>
  <c r="BD1345" i="3"/>
  <c r="BH1345" i="3"/>
  <c r="M1345" i="3"/>
  <c r="Q1345" i="3"/>
  <c r="U1345" i="3"/>
  <c r="Y1345" i="3"/>
  <c r="AC1345" i="3"/>
  <c r="AG1345" i="3"/>
  <c r="AK1345" i="3"/>
  <c r="AO1345" i="3"/>
  <c r="AS1345" i="3"/>
  <c r="AW1345" i="3"/>
  <c r="BA1345" i="3"/>
  <c r="BE1345" i="3"/>
  <c r="BI1345" i="3"/>
  <c r="Z1345" i="3"/>
  <c r="AP1345" i="3"/>
  <c r="BF1345" i="3"/>
  <c r="N1345" i="3"/>
  <c r="AD1345" i="3"/>
  <c r="AT1345" i="3"/>
  <c r="R1345" i="3"/>
  <c r="AH1345" i="3"/>
  <c r="AX1345" i="3"/>
  <c r="BB1345" i="3"/>
  <c r="V1345" i="3"/>
  <c r="AL1345" i="3"/>
  <c r="BL1344" i="3"/>
  <c r="BJ1344" i="3"/>
  <c r="BM1348" i="3"/>
  <c r="BI1333" i="3"/>
  <c r="AS1333" i="3"/>
  <c r="AC1333" i="3"/>
  <c r="M1333" i="3"/>
  <c r="AV1333" i="3"/>
  <c r="AF1333" i="3"/>
  <c r="P1333" i="3"/>
  <c r="AU1333" i="3"/>
  <c r="AE1333" i="3"/>
  <c r="O1333" i="3"/>
  <c r="BL1230" i="3"/>
  <c r="BJ1230" i="3"/>
  <c r="BM1206" i="3"/>
  <c r="BN1216" i="3"/>
  <c r="BK1216" i="3"/>
  <c r="BJ1216" i="3"/>
  <c r="BM1220" i="3"/>
  <c r="BJ1240" i="3"/>
  <c r="BN1204" i="3"/>
  <c r="BK1204" i="3"/>
  <c r="BM1212" i="3"/>
  <c r="BN1215" i="3"/>
  <c r="BK1215" i="3"/>
  <c r="BJ1215" i="3"/>
  <c r="BN1220" i="3"/>
  <c r="BK1220" i="3"/>
  <c r="BL1220" i="3"/>
  <c r="BN1221" i="3"/>
  <c r="BK1221" i="3"/>
  <c r="BJ1227" i="3"/>
  <c r="BN1229" i="3"/>
  <c r="BK1229" i="3"/>
  <c r="BJ1192" i="3"/>
  <c r="BM1218" i="3"/>
  <c r="BL1218" i="3"/>
  <c r="BL1246" i="3"/>
  <c r="BL1240" i="3"/>
  <c r="BJ1259" i="3"/>
  <c r="BJ1261" i="3"/>
  <c r="BJ1263" i="3"/>
  <c r="BJ1265" i="3"/>
  <c r="BJ1267" i="3"/>
  <c r="BJ1269" i="3"/>
  <c r="BJ1271" i="3"/>
  <c r="BJ1273" i="3"/>
  <c r="BJ1277" i="3"/>
  <c r="BJ1279" i="3"/>
  <c r="BJ1281" i="3"/>
  <c r="BJ1283" i="3"/>
  <c r="BJ1285" i="3"/>
  <c r="BN1234" i="3"/>
  <c r="BK1234" i="3"/>
  <c r="BJ1246" i="3"/>
  <c r="BL1236" i="3"/>
  <c r="BN1261" i="3"/>
  <c r="BM1264" i="3"/>
  <c r="BM1267" i="3"/>
  <c r="BK1272" i="3"/>
  <c r="BN1272" i="3"/>
  <c r="BL1213" i="3"/>
  <c r="BM1213" i="3"/>
  <c r="BL1261" i="3"/>
  <c r="BL1277" i="3"/>
  <c r="BN1210" i="3"/>
  <c r="BK1210" i="3"/>
  <c r="BJ1256" i="3"/>
  <c r="BL1263" i="3"/>
  <c r="BN1265" i="3"/>
  <c r="BK1265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P1268" i="3"/>
  <c r="T1268" i="3"/>
  <c r="X1268" i="3"/>
  <c r="AB1268" i="3"/>
  <c r="AF1268" i="3"/>
  <c r="AJ1268" i="3"/>
  <c r="AN1268" i="3"/>
  <c r="AR1268" i="3"/>
  <c r="AV1268" i="3"/>
  <c r="AZ1268" i="3"/>
  <c r="BD1268" i="3"/>
  <c r="BH1268" i="3"/>
  <c r="M1268" i="3"/>
  <c r="Q1268" i="3"/>
  <c r="U1268" i="3"/>
  <c r="Y1268" i="3"/>
  <c r="AC1268" i="3"/>
  <c r="AG1268" i="3"/>
  <c r="AK1268" i="3"/>
  <c r="AO1268" i="3"/>
  <c r="AS1268" i="3"/>
  <c r="AW1268" i="3"/>
  <c r="BA1268" i="3"/>
  <c r="BE1268" i="3"/>
  <c r="BI1268" i="3"/>
  <c r="N1268" i="3"/>
  <c r="AD1268" i="3"/>
  <c r="AT1268" i="3"/>
  <c r="R1268" i="3"/>
  <c r="AH1268" i="3"/>
  <c r="AX1268" i="3"/>
  <c r="V1268" i="3"/>
  <c r="AL1268" i="3"/>
  <c r="BB1268" i="3"/>
  <c r="Z1268" i="3"/>
  <c r="AP1268" i="3"/>
  <c r="BF1268" i="3"/>
  <c r="BM1271" i="3"/>
  <c r="AU1251" i="3"/>
  <c r="BK1292" i="3"/>
  <c r="BN1292" i="3"/>
  <c r="BL1292" i="3"/>
  <c r="Z1295" i="3"/>
  <c r="AP1295" i="3"/>
  <c r="BF1295" i="3"/>
  <c r="R1295" i="3"/>
  <c r="AH1295" i="3"/>
  <c r="AX1295" i="3"/>
  <c r="N1295" i="3"/>
  <c r="AD1295" i="3"/>
  <c r="AT1295" i="3"/>
  <c r="BN1296" i="3"/>
  <c r="BK1296" i="3"/>
  <c r="BL1298" i="3"/>
  <c r="BJ1298" i="3"/>
  <c r="BM1300" i="3"/>
  <c r="Z1303" i="3"/>
  <c r="AP1303" i="3"/>
  <c r="BF1303" i="3"/>
  <c r="R1303" i="3"/>
  <c r="AH1303" i="3"/>
  <c r="AX1303" i="3"/>
  <c r="BN1304" i="3"/>
  <c r="BK1304" i="3"/>
  <c r="BL1306" i="3"/>
  <c r="BJ1306" i="3"/>
  <c r="BM1308" i="3"/>
  <c r="R1311" i="3"/>
  <c r="AH1311" i="3"/>
  <c r="AX1311" i="3"/>
  <c r="Z1311" i="3"/>
  <c r="AP1311" i="3"/>
  <c r="BF1311" i="3"/>
  <c r="BN1312" i="3"/>
  <c r="BK1312" i="3"/>
  <c r="BL1314" i="3"/>
  <c r="BJ1314" i="3"/>
  <c r="V1319" i="3"/>
  <c r="BB1319" i="3"/>
  <c r="N1319" i="3"/>
  <c r="AT1319" i="3"/>
  <c r="AL1319" i="3"/>
  <c r="V1327" i="3"/>
  <c r="BB1327" i="3"/>
  <c r="AD1327" i="3"/>
  <c r="AL1327" i="3"/>
  <c r="N1327" i="3"/>
  <c r="AT1327" i="3"/>
  <c r="BN1330" i="3"/>
  <c r="BK1330" i="3"/>
  <c r="BJ1262" i="3"/>
  <c r="BK1262" i="3"/>
  <c r="BN1262" i="3"/>
  <c r="BL1262" i="3"/>
  <c r="BM1248" i="3"/>
  <c r="AP1249" i="3"/>
  <c r="O1249" i="3"/>
  <c r="AY1249" i="3"/>
  <c r="AD1249" i="3"/>
  <c r="BI1249" i="3"/>
  <c r="AM1249" i="3"/>
  <c r="R1249" i="3"/>
  <c r="AW1249" i="3"/>
  <c r="AA1249" i="3"/>
  <c r="BD1249" i="3"/>
  <c r="AN1249" i="3"/>
  <c r="X1249" i="3"/>
  <c r="BF1251" i="3"/>
  <c r="AE1251" i="3"/>
  <c r="AO1251" i="3"/>
  <c r="S1251" i="3"/>
  <c r="AX1251" i="3"/>
  <c r="AC1251" i="3"/>
  <c r="BG1251" i="3"/>
  <c r="AL1251" i="3"/>
  <c r="Q1251" i="3"/>
  <c r="AV1251" i="3"/>
  <c r="AF1251" i="3"/>
  <c r="P1251" i="3"/>
  <c r="BM1252" i="3"/>
  <c r="AP1253" i="3"/>
  <c r="O1253" i="3"/>
  <c r="AY1253" i="3"/>
  <c r="AD1253" i="3"/>
  <c r="BI1253" i="3"/>
  <c r="AM1253" i="3"/>
  <c r="R1253" i="3"/>
  <c r="AW1253" i="3"/>
  <c r="AA1253" i="3"/>
  <c r="BD1253" i="3"/>
  <c r="AN1253" i="3"/>
  <c r="X1253" i="3"/>
  <c r="BE1295" i="3"/>
  <c r="AO1295" i="3"/>
  <c r="Y1295" i="3"/>
  <c r="BH1295" i="3"/>
  <c r="AR1295" i="3"/>
  <c r="AB1295" i="3"/>
  <c r="BG1295" i="3"/>
  <c r="AQ1295" i="3"/>
  <c r="AA1295" i="3"/>
  <c r="BI1297" i="3"/>
  <c r="AS1297" i="3"/>
  <c r="AC1297" i="3"/>
  <c r="M1297" i="3"/>
  <c r="AV1297" i="3"/>
  <c r="AF1297" i="3"/>
  <c r="P1297" i="3"/>
  <c r="AU1297" i="3"/>
  <c r="AE1297" i="3"/>
  <c r="AW1299" i="3"/>
  <c r="AG1299" i="3"/>
  <c r="Q1299" i="3"/>
  <c r="AZ1299" i="3"/>
  <c r="AJ1299" i="3"/>
  <c r="T1299" i="3"/>
  <c r="AY1299" i="3"/>
  <c r="AI1299" i="3"/>
  <c r="S1299" i="3"/>
  <c r="BE1303" i="3"/>
  <c r="AO1303" i="3"/>
  <c r="Y1303" i="3"/>
  <c r="BH1303" i="3"/>
  <c r="AR1303" i="3"/>
  <c r="AB1303" i="3"/>
  <c r="BG1303" i="3"/>
  <c r="AQ1303" i="3"/>
  <c r="AA1303" i="3"/>
  <c r="BI1305" i="3"/>
  <c r="AS1305" i="3"/>
  <c r="AC1305" i="3"/>
  <c r="M1305" i="3"/>
  <c r="AV1305" i="3"/>
  <c r="AF1305" i="3"/>
  <c r="P1305" i="3"/>
  <c r="AU1305" i="3"/>
  <c r="AE1305" i="3"/>
  <c r="AW1307" i="3"/>
  <c r="AG1307" i="3"/>
  <c r="Q1307" i="3"/>
  <c r="AZ1307" i="3"/>
  <c r="AJ1307" i="3"/>
  <c r="T1307" i="3"/>
  <c r="AY1307" i="3"/>
  <c r="AI1307" i="3"/>
  <c r="S1307" i="3"/>
  <c r="BE1311" i="3"/>
  <c r="AO1311" i="3"/>
  <c r="Y1311" i="3"/>
  <c r="BH1311" i="3"/>
  <c r="AR1311" i="3"/>
  <c r="AB1311" i="3"/>
  <c r="BG1311" i="3"/>
  <c r="AQ1311" i="3"/>
  <c r="AA1311" i="3"/>
  <c r="BI1313" i="3"/>
  <c r="AS1313" i="3"/>
  <c r="AC1313" i="3"/>
  <c r="M1313" i="3"/>
  <c r="AV1313" i="3"/>
  <c r="AF1313" i="3"/>
  <c r="P1313" i="3"/>
  <c r="AU1313" i="3"/>
  <c r="AE1313" i="3"/>
  <c r="BL1265" i="3"/>
  <c r="BL1273" i="3"/>
  <c r="BJ1288" i="3"/>
  <c r="BM1288" i="3"/>
  <c r="BK1293" i="3"/>
  <c r="BN1293" i="3"/>
  <c r="AT1303" i="3"/>
  <c r="AT1307" i="3"/>
  <c r="AT1311" i="3"/>
  <c r="BJ1270" i="3"/>
  <c r="BK1270" i="3"/>
  <c r="BN1270" i="3"/>
  <c r="BL1270" i="3"/>
  <c r="N1307" i="3"/>
  <c r="BG1315" i="3"/>
  <c r="AA1315" i="3"/>
  <c r="V1315" i="3"/>
  <c r="AP1315" i="3"/>
  <c r="AT1315" i="3"/>
  <c r="AM1315" i="3"/>
  <c r="BI1315" i="3"/>
  <c r="AS1315" i="3"/>
  <c r="AC1315" i="3"/>
  <c r="M1315" i="3"/>
  <c r="AV1315" i="3"/>
  <c r="AF1315" i="3"/>
  <c r="P1315" i="3"/>
  <c r="AI1317" i="3"/>
  <c r="AX1317" i="3"/>
  <c r="R1317" i="3"/>
  <c r="AE1317" i="3"/>
  <c r="BE1317" i="3"/>
  <c r="AO1317" i="3"/>
  <c r="Y1317" i="3"/>
  <c r="BH1317" i="3"/>
  <c r="AR1317" i="3"/>
  <c r="AB1317" i="3"/>
  <c r="AI1325" i="3"/>
  <c r="AX1325" i="3"/>
  <c r="R1325" i="3"/>
  <c r="AE1325" i="3"/>
  <c r="BE1325" i="3"/>
  <c r="AO1325" i="3"/>
  <c r="Y1325" i="3"/>
  <c r="BH1325" i="3"/>
  <c r="AR1325" i="3"/>
  <c r="AB1325" i="3"/>
  <c r="BN1332" i="3"/>
  <c r="BK1332" i="3"/>
  <c r="Z1333" i="3"/>
  <c r="BN1346" i="3"/>
  <c r="BK1346" i="3"/>
  <c r="BN1328" i="3"/>
  <c r="BK1328" i="3"/>
  <c r="AS1331" i="3"/>
  <c r="BL1332" i="3"/>
  <c r="BJ1332" i="3"/>
  <c r="BL1350" i="3"/>
  <c r="BJ1350" i="3"/>
  <c r="AX1339" i="3"/>
  <c r="BL1153" i="3"/>
  <c r="BJ1153" i="3"/>
  <c r="V1333" i="3"/>
  <c r="BE1339" i="3"/>
  <c r="AO1339" i="3"/>
  <c r="Y1339" i="3"/>
  <c r="BH1339" i="3"/>
  <c r="AR1339" i="3"/>
  <c r="AB1339" i="3"/>
  <c r="BG1339" i="3"/>
  <c r="AQ1339" i="3"/>
  <c r="AA1339" i="3"/>
  <c r="BN1344" i="3"/>
  <c r="BK1344" i="3"/>
  <c r="BL1348" i="3"/>
  <c r="BJ1348" i="3"/>
  <c r="BB1317" i="3"/>
  <c r="AQ1319" i="3"/>
  <c r="BF1319" i="3"/>
  <c r="Z1319" i="3"/>
  <c r="AM1319" i="3"/>
  <c r="BI1319" i="3"/>
  <c r="AS1319" i="3"/>
  <c r="AC1319" i="3"/>
  <c r="M1319" i="3"/>
  <c r="AV1319" i="3"/>
  <c r="AF1319" i="3"/>
  <c r="P1319" i="3"/>
  <c r="AI1323" i="3"/>
  <c r="AX1323" i="3"/>
  <c r="R1323" i="3"/>
  <c r="AE1323" i="3"/>
  <c r="BE1323" i="3"/>
  <c r="AO1323" i="3"/>
  <c r="Y1323" i="3"/>
  <c r="BH1323" i="3"/>
  <c r="AR1323" i="3"/>
  <c r="AB1323" i="3"/>
  <c r="BG1327" i="3"/>
  <c r="AA1327" i="3"/>
  <c r="AP1327" i="3"/>
  <c r="BC1327" i="3"/>
  <c r="W1327" i="3"/>
  <c r="BA1327" i="3"/>
  <c r="AK1327" i="3"/>
  <c r="U1327" i="3"/>
  <c r="BD1327" i="3"/>
  <c r="AN1327" i="3"/>
  <c r="X1327" i="3"/>
  <c r="AW1331" i="3"/>
  <c r="AA1331" i="3"/>
  <c r="AU1331" i="3"/>
  <c r="AP1331" i="3"/>
  <c r="BE1331" i="3"/>
  <c r="AI1331" i="3"/>
  <c r="N1331" i="3"/>
  <c r="AV1331" i="3"/>
  <c r="AF1331" i="3"/>
  <c r="P1331" i="3"/>
  <c r="R1333" i="3"/>
  <c r="AH1335" i="3"/>
  <c r="AX1337" i="3"/>
  <c r="AL1341" i="3"/>
  <c r="BB1341" i="3"/>
  <c r="AH1343" i="3"/>
  <c r="BE1333" i="3"/>
  <c r="AO1333" i="3"/>
  <c r="Y1333" i="3"/>
  <c r="BH1333" i="3"/>
  <c r="AR1333" i="3"/>
  <c r="AB1333" i="3"/>
  <c r="BG1333" i="3"/>
  <c r="AQ1333" i="3"/>
  <c r="AA1333" i="3"/>
  <c r="BI1335" i="3"/>
  <c r="AS1335" i="3"/>
  <c r="AC1335" i="3"/>
  <c r="M1335" i="3"/>
  <c r="AV1335" i="3"/>
  <c r="AF1335" i="3"/>
  <c r="P1335" i="3"/>
  <c r="AU1335" i="3"/>
  <c r="AE1335" i="3"/>
  <c r="O1335" i="3"/>
  <c r="AW1337" i="3"/>
  <c r="AG1337" i="3"/>
  <c r="Q1337" i="3"/>
  <c r="AZ1337" i="3"/>
  <c r="AJ1337" i="3"/>
  <c r="T1337" i="3"/>
  <c r="AY1337" i="3"/>
  <c r="AI1337" i="3"/>
  <c r="S1337" i="3"/>
  <c r="V1341" i="3"/>
  <c r="AW1343" i="3"/>
  <c r="AG1343" i="3"/>
  <c r="Q1343" i="3"/>
  <c r="AZ1343" i="3"/>
  <c r="AJ1343" i="3"/>
  <c r="T1343" i="3"/>
  <c r="AY1343" i="3"/>
  <c r="AI1343" i="3"/>
  <c r="S1343" i="3"/>
  <c r="BJ1244" i="3"/>
  <c r="BM1236" i="3"/>
  <c r="BJ1236" i="3"/>
  <c r="BM1244" i="3"/>
  <c r="BL1244" i="3"/>
  <c r="BM1256" i="3"/>
  <c r="BM1259" i="3"/>
  <c r="BK1264" i="3"/>
  <c r="BN1264" i="3"/>
  <c r="BL1264" i="3"/>
  <c r="BL1267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P1258" i="3"/>
  <c r="T1258" i="3"/>
  <c r="X1258" i="3"/>
  <c r="AB1258" i="3"/>
  <c r="AF1258" i="3"/>
  <c r="AJ1258" i="3"/>
  <c r="AN1258" i="3"/>
  <c r="AR1258" i="3"/>
  <c r="AV1258" i="3"/>
  <c r="AZ1258" i="3"/>
  <c r="BD1258" i="3"/>
  <c r="BH1258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R1258" i="3"/>
  <c r="AH1258" i="3"/>
  <c r="AX1258" i="3"/>
  <c r="V1258" i="3"/>
  <c r="AL1258" i="3"/>
  <c r="BB1258" i="3"/>
  <c r="Z1258" i="3"/>
  <c r="AP1258" i="3"/>
  <c r="BF1258" i="3"/>
  <c r="N1258" i="3"/>
  <c r="AD1258" i="3"/>
  <c r="AT1258" i="3"/>
  <c r="BN1263" i="3"/>
  <c r="BK1263" i="3"/>
  <c r="BM1269" i="3"/>
  <c r="O1274" i="3"/>
  <c r="S1274" i="3"/>
  <c r="W1274" i="3"/>
  <c r="AA1274" i="3"/>
  <c r="AE1274" i="3"/>
  <c r="AI1274" i="3"/>
  <c r="AM1274" i="3"/>
  <c r="AQ1274" i="3"/>
  <c r="AU1274" i="3"/>
  <c r="AY1274" i="3"/>
  <c r="BC1274" i="3"/>
  <c r="BG1274" i="3"/>
  <c r="P1274" i="3"/>
  <c r="T1274" i="3"/>
  <c r="X1274" i="3"/>
  <c r="AB1274" i="3"/>
  <c r="AF1274" i="3"/>
  <c r="AJ1274" i="3"/>
  <c r="AN1274" i="3"/>
  <c r="AR1274" i="3"/>
  <c r="AV1274" i="3"/>
  <c r="AZ1274" i="3"/>
  <c r="BD1274" i="3"/>
  <c r="BH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R1274" i="3"/>
  <c r="AH1274" i="3"/>
  <c r="AX1274" i="3"/>
  <c r="V1274" i="3"/>
  <c r="AL1274" i="3"/>
  <c r="BB1274" i="3"/>
  <c r="Z1274" i="3"/>
  <c r="AP1274" i="3"/>
  <c r="BF1274" i="3"/>
  <c r="N1274" i="3"/>
  <c r="AD1274" i="3"/>
  <c r="AT1274" i="3"/>
  <c r="BN1279" i="3"/>
  <c r="BK1279" i="3"/>
  <c r="BM1285" i="3"/>
  <c r="BJ1264" i="3"/>
  <c r="BL1271" i="3"/>
  <c r="BN1273" i="3"/>
  <c r="BK1273" i="3"/>
  <c r="O1276" i="3"/>
  <c r="S1276" i="3"/>
  <c r="W1276" i="3"/>
  <c r="AA1276" i="3"/>
  <c r="AE1276" i="3"/>
  <c r="AI1276" i="3"/>
  <c r="AM1276" i="3"/>
  <c r="AQ1276" i="3"/>
  <c r="AU1276" i="3"/>
  <c r="AY1276" i="3"/>
  <c r="BC1276" i="3"/>
  <c r="BG1276" i="3"/>
  <c r="P1276" i="3"/>
  <c r="T1276" i="3"/>
  <c r="X1276" i="3"/>
  <c r="AB1276" i="3"/>
  <c r="AF1276" i="3"/>
  <c r="AJ1276" i="3"/>
  <c r="AN1276" i="3"/>
  <c r="AR1276" i="3"/>
  <c r="AV1276" i="3"/>
  <c r="AZ1276" i="3"/>
  <c r="BD1276" i="3"/>
  <c r="BH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AD1276" i="3"/>
  <c r="AT1276" i="3"/>
  <c r="R1276" i="3"/>
  <c r="AH1276" i="3"/>
  <c r="AX1276" i="3"/>
  <c r="V1276" i="3"/>
  <c r="AL1276" i="3"/>
  <c r="BB1276" i="3"/>
  <c r="Z1276" i="3"/>
  <c r="AP1276" i="3"/>
  <c r="BF1276" i="3"/>
  <c r="BM1279" i="3"/>
  <c r="BJ1291" i="3"/>
  <c r="BJ1292" i="3"/>
  <c r="BM1294" i="3"/>
  <c r="V1295" i="3"/>
  <c r="R1297" i="3"/>
  <c r="AX1297" i="3"/>
  <c r="Z1297" i="3"/>
  <c r="AP1297" i="3"/>
  <c r="BF1297" i="3"/>
  <c r="N1297" i="3"/>
  <c r="AD1297" i="3"/>
  <c r="AT1297" i="3"/>
  <c r="AH1297" i="3"/>
  <c r="BN1298" i="3"/>
  <c r="BK1298" i="3"/>
  <c r="BL1300" i="3"/>
  <c r="BJ1300" i="3"/>
  <c r="BM1302" i="3"/>
  <c r="V1303" i="3"/>
  <c r="R1305" i="3"/>
  <c r="AH1305" i="3"/>
  <c r="AX1305" i="3"/>
  <c r="Z1305" i="3"/>
  <c r="AP1305" i="3"/>
  <c r="BF1305" i="3"/>
  <c r="BN1306" i="3"/>
  <c r="BK1306" i="3"/>
  <c r="BL1308" i="3"/>
  <c r="BJ1308" i="3"/>
  <c r="BM1310" i="3"/>
  <c r="V1311" i="3"/>
  <c r="Z1313" i="3"/>
  <c r="AP1313" i="3"/>
  <c r="BF1313" i="3"/>
  <c r="R1313" i="3"/>
  <c r="AH1313" i="3"/>
  <c r="AX1313" i="3"/>
  <c r="BN1314" i="3"/>
  <c r="BK1314" i="3"/>
  <c r="AL1317" i="3"/>
  <c r="AD1317" i="3"/>
  <c r="AL1325" i="3"/>
  <c r="AD1325" i="3"/>
  <c r="BM1330" i="3"/>
  <c r="BK1286" i="3"/>
  <c r="BN1286" i="3"/>
  <c r="BL1248" i="3"/>
  <c r="BN1248" i="3"/>
  <c r="BK1248" i="3"/>
  <c r="U1249" i="3"/>
  <c r="BA1249" i="3"/>
  <c r="AT1249" i="3"/>
  <c r="Y1249" i="3"/>
  <c r="BC1249" i="3"/>
  <c r="AH1249" i="3"/>
  <c r="M1249" i="3"/>
  <c r="AQ1249" i="3"/>
  <c r="V1249" i="3"/>
  <c r="AZ1249" i="3"/>
  <c r="AJ1249" i="3"/>
  <c r="T1249" i="3"/>
  <c r="AK1251" i="3"/>
  <c r="BE1251" i="3"/>
  <c r="AI1251" i="3"/>
  <c r="N1251" i="3"/>
  <c r="AS1251" i="3"/>
  <c r="W1251" i="3"/>
  <c r="BB1251" i="3"/>
  <c r="AG1251" i="3"/>
  <c r="BH1251" i="3"/>
  <c r="AR1251" i="3"/>
  <c r="AB1251" i="3"/>
  <c r="BL1252" i="3"/>
  <c r="BN1252" i="3"/>
  <c r="BK1252" i="3"/>
  <c r="U1253" i="3"/>
  <c r="BA1253" i="3"/>
  <c r="AT1253" i="3"/>
  <c r="Y1253" i="3"/>
  <c r="BC1253" i="3"/>
  <c r="AH1253" i="3"/>
  <c r="M1253" i="3"/>
  <c r="AQ1253" i="3"/>
  <c r="V1253" i="3"/>
  <c r="AZ1253" i="3"/>
  <c r="AJ1253" i="3"/>
  <c r="T1253" i="3"/>
  <c r="BJ1254" i="3"/>
  <c r="BJ1289" i="3"/>
  <c r="BA1295" i="3"/>
  <c r="AK1295" i="3"/>
  <c r="U1295" i="3"/>
  <c r="BD1295" i="3"/>
  <c r="AN1295" i="3"/>
  <c r="X1295" i="3"/>
  <c r="BC1295" i="3"/>
  <c r="AM1295" i="3"/>
  <c r="W1295" i="3"/>
  <c r="BE1297" i="3"/>
  <c r="AO1297" i="3"/>
  <c r="Y1297" i="3"/>
  <c r="BH1297" i="3"/>
  <c r="AR1297" i="3"/>
  <c r="AB1297" i="3"/>
  <c r="BG1297" i="3"/>
  <c r="AQ1297" i="3"/>
  <c r="AA1297" i="3"/>
  <c r="BI1299" i="3"/>
  <c r="AS1299" i="3"/>
  <c r="AC1299" i="3"/>
  <c r="M1299" i="3"/>
  <c r="AV1299" i="3"/>
  <c r="AF1299" i="3"/>
  <c r="P1299" i="3"/>
  <c r="AU1299" i="3"/>
  <c r="AE1299" i="3"/>
  <c r="BA1303" i="3"/>
  <c r="AK1303" i="3"/>
  <c r="U1303" i="3"/>
  <c r="BD1303" i="3"/>
  <c r="AN1303" i="3"/>
  <c r="X1303" i="3"/>
  <c r="BC1303" i="3"/>
  <c r="AM1303" i="3"/>
  <c r="W1303" i="3"/>
  <c r="BE1305" i="3"/>
  <c r="AO1305" i="3"/>
  <c r="Y1305" i="3"/>
  <c r="BH1305" i="3"/>
  <c r="AR1305" i="3"/>
  <c r="AB1305" i="3"/>
  <c r="BG1305" i="3"/>
  <c r="AQ1305" i="3"/>
  <c r="AA1305" i="3"/>
  <c r="BI1307" i="3"/>
  <c r="AS1307" i="3"/>
  <c r="AC1307" i="3"/>
  <c r="M1307" i="3"/>
  <c r="AV1307" i="3"/>
  <c r="AF1307" i="3"/>
  <c r="P1307" i="3"/>
  <c r="AU1307" i="3"/>
  <c r="AE1307" i="3"/>
  <c r="BA1311" i="3"/>
  <c r="AK1311" i="3"/>
  <c r="U1311" i="3"/>
  <c r="BD1311" i="3"/>
  <c r="AN1311" i="3"/>
  <c r="X1311" i="3"/>
  <c r="BC1311" i="3"/>
  <c r="AM1311" i="3"/>
  <c r="W1311" i="3"/>
  <c r="BE1313" i="3"/>
  <c r="AO1313" i="3"/>
  <c r="Y1313" i="3"/>
  <c r="BH1313" i="3"/>
  <c r="AR1313" i="3"/>
  <c r="AB1313" i="3"/>
  <c r="BG1313" i="3"/>
  <c r="AQ1313" i="3"/>
  <c r="AA1313" i="3"/>
  <c r="BM1278" i="3"/>
  <c r="BK1259" i="3"/>
  <c r="BK1267" i="3"/>
  <c r="BN1283" i="3"/>
  <c r="BL1288" i="3"/>
  <c r="AD1305" i="3"/>
  <c r="AD1313" i="3"/>
  <c r="BM1316" i="3"/>
  <c r="BM1318" i="3"/>
  <c r="BM1320" i="3"/>
  <c r="BM1322" i="3"/>
  <c r="BM1326" i="3"/>
  <c r="BM1328" i="3"/>
  <c r="AY1315" i="3"/>
  <c r="S1315" i="3"/>
  <c r="N1315" i="3"/>
  <c r="AH1315" i="3"/>
  <c r="AD1315" i="3"/>
  <c r="AE1315" i="3"/>
  <c r="BE1315" i="3"/>
  <c r="AO1315" i="3"/>
  <c r="Y1315" i="3"/>
  <c r="BH1315" i="3"/>
  <c r="AR1315" i="3"/>
  <c r="AB1315" i="3"/>
  <c r="BG1317" i="3"/>
  <c r="AA1317" i="3"/>
  <c r="AP1317" i="3"/>
  <c r="BC1317" i="3"/>
  <c r="W1317" i="3"/>
  <c r="BA1317" i="3"/>
  <c r="AK1317" i="3"/>
  <c r="U1317" i="3"/>
  <c r="BD1317" i="3"/>
  <c r="AN1317" i="3"/>
  <c r="X1317" i="3"/>
  <c r="BG1325" i="3"/>
  <c r="AA1325" i="3"/>
  <c r="AP1325" i="3"/>
  <c r="BC1325" i="3"/>
  <c r="W1325" i="3"/>
  <c r="BA1325" i="3"/>
  <c r="AK1325" i="3"/>
  <c r="U1325" i="3"/>
  <c r="BD1325" i="3"/>
  <c r="AN1325" i="3"/>
  <c r="X1325" i="3"/>
  <c r="R1331" i="3"/>
  <c r="AP1333" i="3"/>
  <c r="BM1334" i="3"/>
  <c r="BM1336" i="3"/>
  <c r="BM1340" i="3"/>
  <c r="BM1342" i="3"/>
  <c r="BJ1342" i="3"/>
  <c r="AD1319" i="3"/>
  <c r="BN1324" i="3"/>
  <c r="BK1324" i="3"/>
  <c r="N1333" i="3"/>
  <c r="BN1350" i="3"/>
  <c r="BK1350" i="3"/>
  <c r="BN1153" i="3"/>
  <c r="BK1153" i="3"/>
  <c r="AL1333" i="3"/>
  <c r="BA1339" i="3"/>
  <c r="AK1339" i="3"/>
  <c r="U1339" i="3"/>
  <c r="BD1339" i="3"/>
  <c r="AN1339" i="3"/>
  <c r="X1339" i="3"/>
  <c r="BC1339" i="3"/>
  <c r="AM1339" i="3"/>
  <c r="W1339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M1347" i="3"/>
  <c r="Q1347" i="3"/>
  <c r="U1347" i="3"/>
  <c r="Y1347" i="3"/>
  <c r="AC1347" i="3"/>
  <c r="AG1347" i="3"/>
  <c r="AK1347" i="3"/>
  <c r="AO1347" i="3"/>
  <c r="AS1347" i="3"/>
  <c r="AW1347" i="3"/>
  <c r="BA1347" i="3"/>
  <c r="BE1347" i="3"/>
  <c r="BI1347" i="3"/>
  <c r="N1347" i="3"/>
  <c r="AD1347" i="3"/>
  <c r="AT1347" i="3"/>
  <c r="AH1347" i="3"/>
  <c r="AL1347" i="3"/>
  <c r="Z1347" i="3"/>
  <c r="AP1347" i="3"/>
  <c r="R1347" i="3"/>
  <c r="AX1347" i="3"/>
  <c r="V1347" i="3"/>
  <c r="BB1347" i="3"/>
  <c r="BF1347" i="3"/>
  <c r="BN1348" i="3"/>
  <c r="BK1348" i="3"/>
  <c r="AI1319" i="3"/>
  <c r="AX1319" i="3"/>
  <c r="R1319" i="3"/>
  <c r="AE1319" i="3"/>
  <c r="BE1319" i="3"/>
  <c r="AO1319" i="3"/>
  <c r="Y1319" i="3"/>
  <c r="BH1319" i="3"/>
  <c r="AR1319" i="3"/>
  <c r="AB1319" i="3"/>
  <c r="BG1323" i="3"/>
  <c r="AA1323" i="3"/>
  <c r="AP1323" i="3"/>
  <c r="BC1323" i="3"/>
  <c r="W1323" i="3"/>
  <c r="BA1323" i="3"/>
  <c r="AK1323" i="3"/>
  <c r="U1323" i="3"/>
  <c r="BD1323" i="3"/>
  <c r="AN1323" i="3"/>
  <c r="BB1325" i="3"/>
  <c r="AY1327" i="3"/>
  <c r="S1327" i="3"/>
  <c r="AH1327" i="3"/>
  <c r="AU1327" i="3"/>
  <c r="O1327" i="3"/>
  <c r="AW1327" i="3"/>
  <c r="AG1327" i="3"/>
  <c r="Q1327" i="3"/>
  <c r="AZ1327" i="3"/>
  <c r="AJ1327" i="3"/>
  <c r="T1327" i="3"/>
  <c r="BL1330" i="3"/>
  <c r="AQ1331" i="3"/>
  <c r="V1331" i="3"/>
  <c r="AK1331" i="3"/>
  <c r="AE1331" i="3"/>
  <c r="AY1331" i="3"/>
  <c r="AD1331" i="3"/>
  <c r="BH1331" i="3"/>
  <c r="AR1331" i="3"/>
  <c r="AH1333" i="3"/>
  <c r="BN1322" i="3"/>
  <c r="BK1322" i="3"/>
  <c r="BA1333" i="3"/>
  <c r="AK1333" i="3"/>
  <c r="U1333" i="3"/>
  <c r="BD1333" i="3"/>
  <c r="AN1333" i="3"/>
  <c r="X1333" i="3"/>
  <c r="BC1333" i="3"/>
  <c r="AM1333" i="3"/>
  <c r="W1333" i="3"/>
  <c r="BE1335" i="3"/>
  <c r="AO1335" i="3"/>
  <c r="Y1335" i="3"/>
  <c r="BH1335" i="3"/>
  <c r="AR1335" i="3"/>
  <c r="AB1335" i="3"/>
  <c r="BG1335" i="3"/>
  <c r="AQ1335" i="3"/>
  <c r="AA1335" i="3"/>
  <c r="BI1337" i="3"/>
  <c r="AS1337" i="3"/>
  <c r="AC1337" i="3"/>
  <c r="M1337" i="3"/>
  <c r="AV1337" i="3"/>
  <c r="AF1337" i="3"/>
  <c r="P1337" i="3"/>
  <c r="AU1337" i="3"/>
  <c r="AE1337" i="3"/>
  <c r="O1337" i="3"/>
  <c r="BI1343" i="3"/>
  <c r="AS1343" i="3"/>
  <c r="AC1343" i="3"/>
  <c r="M1343" i="3"/>
  <c r="AV1343" i="3"/>
  <c r="AF1343" i="3"/>
  <c r="P1343" i="3"/>
  <c r="AU1343" i="3"/>
  <c r="AE1343" i="3"/>
  <c r="R1341" i="3"/>
  <c r="BN1341" i="3" s="1"/>
  <c r="BL1200" i="3"/>
  <c r="BM1208" i="3"/>
  <c r="BL1226" i="3"/>
  <c r="BJ1226" i="3"/>
  <c r="BM1229" i="3"/>
  <c r="BM1232" i="3"/>
  <c r="BL1235" i="3"/>
  <c r="BN1206" i="3"/>
  <c r="BK1206" i="3"/>
  <c r="BM1204" i="3"/>
  <c r="BN1212" i="3"/>
  <c r="BK1212" i="3"/>
  <c r="BM1215" i="3"/>
  <c r="BN1225" i="3"/>
  <c r="BK1225" i="3"/>
  <c r="BN1230" i="3"/>
  <c r="BJ1231" i="3"/>
  <c r="BM1192" i="3"/>
  <c r="BN1240" i="3"/>
  <c r="BK1240" i="3"/>
  <c r="O1243" i="3"/>
  <c r="S1243" i="3"/>
  <c r="W1243" i="3"/>
  <c r="AA1243" i="3"/>
  <c r="AE1243" i="3"/>
  <c r="AI1243" i="3"/>
  <c r="AM1243" i="3"/>
  <c r="AQ1243" i="3"/>
  <c r="AU1243" i="3"/>
  <c r="AY1243" i="3"/>
  <c r="BC1243" i="3"/>
  <c r="BG1243" i="3"/>
  <c r="P1243" i="3"/>
  <c r="T1243" i="3"/>
  <c r="X1243" i="3"/>
  <c r="AB1243" i="3"/>
  <c r="AF1243" i="3"/>
  <c r="AJ1243" i="3"/>
  <c r="AN1243" i="3"/>
  <c r="AR1243" i="3"/>
  <c r="AV1243" i="3"/>
  <c r="AZ1243" i="3"/>
  <c r="BD1243" i="3"/>
  <c r="BH1243" i="3"/>
  <c r="M1243" i="3"/>
  <c r="Q1243" i="3"/>
  <c r="U1243" i="3"/>
  <c r="Y1243" i="3"/>
  <c r="AC1243" i="3"/>
  <c r="AG1243" i="3"/>
  <c r="AK1243" i="3"/>
  <c r="AO1243" i="3"/>
  <c r="AS1243" i="3"/>
  <c r="AW1243" i="3"/>
  <c r="BA1243" i="3"/>
  <c r="BE1243" i="3"/>
  <c r="BI1243" i="3"/>
  <c r="V1243" i="3"/>
  <c r="AL1243" i="3"/>
  <c r="BB1243" i="3"/>
  <c r="Z1243" i="3"/>
  <c r="AP1243" i="3"/>
  <c r="BF1243" i="3"/>
  <c r="N1243" i="3"/>
  <c r="AD1243" i="3"/>
  <c r="AT1243" i="3"/>
  <c r="R1243" i="3"/>
  <c r="AH1243" i="3"/>
  <c r="AX1243" i="3"/>
  <c r="BN1214" i="3"/>
  <c r="BK1214" i="3"/>
  <c r="BJ1214" i="3"/>
  <c r="BM1234" i="3"/>
  <c r="BJ1234" i="3"/>
  <c r="BN1244" i="3"/>
  <c r="BK1244" i="3"/>
  <c r="BN1246" i="3"/>
  <c r="BK1246" i="3"/>
  <c r="BM1241" i="3"/>
  <c r="BK1256" i="3"/>
  <c r="BN1256" i="3"/>
  <c r="BL1256" i="3"/>
  <c r="BL1259" i="3"/>
  <c r="BK1269" i="3"/>
  <c r="BN1277" i="3"/>
  <c r="BM1280" i="3"/>
  <c r="BM1283" i="3"/>
  <c r="BL1269" i="3"/>
  <c r="BL1285" i="3"/>
  <c r="BM1210" i="3"/>
  <c r="BL1279" i="3"/>
  <c r="BN1281" i="3"/>
  <c r="BK1281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M1284" i="3"/>
  <c r="Q1284" i="3"/>
  <c r="U1284" i="3"/>
  <c r="Y1284" i="3"/>
  <c r="AC1284" i="3"/>
  <c r="AG1284" i="3"/>
  <c r="AK1284" i="3"/>
  <c r="AO1284" i="3"/>
  <c r="AS1284" i="3"/>
  <c r="AW1284" i="3"/>
  <c r="BA1284" i="3"/>
  <c r="BE1284" i="3"/>
  <c r="BI1284" i="3"/>
  <c r="N1284" i="3"/>
  <c r="AD1284" i="3"/>
  <c r="AT1284" i="3"/>
  <c r="R1284" i="3"/>
  <c r="AH1284" i="3"/>
  <c r="AX1284" i="3"/>
  <c r="V1284" i="3"/>
  <c r="AL1284" i="3"/>
  <c r="BB1284" i="3"/>
  <c r="Z1284" i="3"/>
  <c r="AP1284" i="3"/>
  <c r="BF1284" i="3"/>
  <c r="AU1249" i="3"/>
  <c r="AU1253" i="3"/>
  <c r="BN1291" i="3"/>
  <c r="BK1291" i="3"/>
  <c r="BL1294" i="3"/>
  <c r="BJ1294" i="3"/>
  <c r="AL1295" i="3"/>
  <c r="V1297" i="3"/>
  <c r="Z1299" i="3"/>
  <c r="AP1299" i="3"/>
  <c r="BF1299" i="3"/>
  <c r="N1299" i="3"/>
  <c r="AD1299" i="3"/>
  <c r="AT1299" i="3"/>
  <c r="R1299" i="3"/>
  <c r="AH1299" i="3"/>
  <c r="AX1299" i="3"/>
  <c r="BN1300" i="3"/>
  <c r="BK1300" i="3"/>
  <c r="BL1302" i="3"/>
  <c r="BJ1302" i="3"/>
  <c r="AL1303" i="3"/>
  <c r="BM1304" i="3"/>
  <c r="V1305" i="3"/>
  <c r="Z1307" i="3"/>
  <c r="AP1307" i="3"/>
  <c r="BF1307" i="3"/>
  <c r="R1307" i="3"/>
  <c r="AH1307" i="3"/>
  <c r="AX1307" i="3"/>
  <c r="BN1308" i="3"/>
  <c r="BK1308" i="3"/>
  <c r="BL1310" i="3"/>
  <c r="BJ1310" i="3"/>
  <c r="AL1311" i="3"/>
  <c r="BM1312" i="3"/>
  <c r="V1313" i="3"/>
  <c r="V1323" i="3"/>
  <c r="BB1323" i="3"/>
  <c r="AD1323" i="3"/>
  <c r="N1323" i="3"/>
  <c r="AT1323" i="3"/>
  <c r="AL1323" i="3"/>
  <c r="M1331" i="3"/>
  <c r="AH1331" i="3"/>
  <c r="BC1331" i="3"/>
  <c r="AC1331" i="3"/>
  <c r="AX1331" i="3"/>
  <c r="BF1249" i="3"/>
  <c r="AE1249" i="3"/>
  <c r="AO1249" i="3"/>
  <c r="S1249" i="3"/>
  <c r="AX1249" i="3"/>
  <c r="AC1249" i="3"/>
  <c r="BG1249" i="3"/>
  <c r="AL1249" i="3"/>
  <c r="Q1249" i="3"/>
  <c r="AV1249" i="3"/>
  <c r="AF1249" i="3"/>
  <c r="P1249" i="3"/>
  <c r="AP1251" i="3"/>
  <c r="O1251" i="3"/>
  <c r="AY1251" i="3"/>
  <c r="AD1251" i="3"/>
  <c r="BI1251" i="3"/>
  <c r="AM1251" i="3"/>
  <c r="R1251" i="3"/>
  <c r="AW1251" i="3"/>
  <c r="AA1251" i="3"/>
  <c r="BD1251" i="3"/>
  <c r="AN1251" i="3"/>
  <c r="X1251" i="3"/>
  <c r="BF1253" i="3"/>
  <c r="AE1253" i="3"/>
  <c r="AO1253" i="3"/>
  <c r="S1253" i="3"/>
  <c r="AX1253" i="3"/>
  <c r="AC1253" i="3"/>
  <c r="BG1253" i="3"/>
  <c r="AL1253" i="3"/>
  <c r="Q1253" i="3"/>
  <c r="AV1253" i="3"/>
  <c r="AF1253" i="3"/>
  <c r="P1253" i="3"/>
  <c r="BM1254" i="3"/>
  <c r="BN1289" i="3"/>
  <c r="BK1289" i="3"/>
  <c r="AW1295" i="3"/>
  <c r="AG1295" i="3"/>
  <c r="Q1295" i="3"/>
  <c r="AZ1295" i="3"/>
  <c r="AJ1295" i="3"/>
  <c r="T1295" i="3"/>
  <c r="AY1295" i="3"/>
  <c r="AI1295" i="3"/>
  <c r="S1295" i="3"/>
  <c r="BA1297" i="3"/>
  <c r="AK1297" i="3"/>
  <c r="U1297" i="3"/>
  <c r="BD1297" i="3"/>
  <c r="AN1297" i="3"/>
  <c r="X1297" i="3"/>
  <c r="BC1297" i="3"/>
  <c r="AM1297" i="3"/>
  <c r="W1297" i="3"/>
  <c r="BE1299" i="3"/>
  <c r="AO1299" i="3"/>
  <c r="Y1299" i="3"/>
  <c r="BH1299" i="3"/>
  <c r="AR1299" i="3"/>
  <c r="AB1299" i="3"/>
  <c r="BG1299" i="3"/>
  <c r="AQ1299" i="3"/>
  <c r="AA1299" i="3"/>
  <c r="AW1303" i="3"/>
  <c r="AG1303" i="3"/>
  <c r="Q1303" i="3"/>
  <c r="AZ1303" i="3"/>
  <c r="AJ1303" i="3"/>
  <c r="T1303" i="3"/>
  <c r="AY1303" i="3"/>
  <c r="AI1303" i="3"/>
  <c r="S1303" i="3"/>
  <c r="BA1305" i="3"/>
  <c r="AK1305" i="3"/>
  <c r="U1305" i="3"/>
  <c r="BD1305" i="3"/>
  <c r="AN1305" i="3"/>
  <c r="X1305" i="3"/>
  <c r="BC1305" i="3"/>
  <c r="AM1305" i="3"/>
  <c r="W1305" i="3"/>
  <c r="BE1307" i="3"/>
  <c r="AO1307" i="3"/>
  <c r="Y1307" i="3"/>
  <c r="BH1307" i="3"/>
  <c r="AR1307" i="3"/>
  <c r="AB1307" i="3"/>
  <c r="BG1307" i="3"/>
  <c r="AQ1307" i="3"/>
  <c r="AA1307" i="3"/>
  <c r="AW1311" i="3"/>
  <c r="AG1311" i="3"/>
  <c r="Q1311" i="3"/>
  <c r="AZ1311" i="3"/>
  <c r="AJ1311" i="3"/>
  <c r="T1311" i="3"/>
  <c r="AY1311" i="3"/>
  <c r="AI1311" i="3"/>
  <c r="S1311" i="3"/>
  <c r="BA1313" i="3"/>
  <c r="AK1313" i="3"/>
  <c r="U1313" i="3"/>
  <c r="BD1313" i="3"/>
  <c r="AN1313" i="3"/>
  <c r="X1313" i="3"/>
  <c r="BC1313" i="3"/>
  <c r="AM1313" i="3"/>
  <c r="W1313" i="3"/>
  <c r="BJ1278" i="3"/>
  <c r="BK1278" i="3"/>
  <c r="BN1278" i="3"/>
  <c r="BL1278" i="3"/>
  <c r="BN1259" i="3"/>
  <c r="BN1267" i="3"/>
  <c r="BM1281" i="3"/>
  <c r="BN1287" i="3"/>
  <c r="BK1287" i="3"/>
  <c r="BL1293" i="3"/>
  <c r="BJ1293" i="3"/>
  <c r="AT1305" i="3"/>
  <c r="AT1313" i="3"/>
  <c r="BL1316" i="3"/>
  <c r="BJ1316" i="3"/>
  <c r="BL1318" i="3"/>
  <c r="BJ1318" i="3"/>
  <c r="BL1320" i="3"/>
  <c r="BJ1320" i="3"/>
  <c r="BL1322" i="3"/>
  <c r="BJ1322" i="3"/>
  <c r="BL1326" i="3"/>
  <c r="BJ1326" i="3"/>
  <c r="BL1328" i="3"/>
  <c r="BJ1328" i="3"/>
  <c r="BJ1330" i="3"/>
  <c r="N1303" i="3"/>
  <c r="N1311" i="3"/>
  <c r="AQ1315" i="3"/>
  <c r="BB1315" i="3"/>
  <c r="BF1315" i="3"/>
  <c r="Z1315" i="3"/>
  <c r="BC1315" i="3"/>
  <c r="W1315" i="3"/>
  <c r="BA1315" i="3"/>
  <c r="AK1315" i="3"/>
  <c r="U1315" i="3"/>
  <c r="BD1315" i="3"/>
  <c r="AN1315" i="3"/>
  <c r="AY1317" i="3"/>
  <c r="S1317" i="3"/>
  <c r="AH1317" i="3"/>
  <c r="AU1317" i="3"/>
  <c r="O1317" i="3"/>
  <c r="AW1317" i="3"/>
  <c r="AG1317" i="3"/>
  <c r="Q1317" i="3"/>
  <c r="AZ1317" i="3"/>
  <c r="AJ1317" i="3"/>
  <c r="T1317" i="3"/>
  <c r="AY1325" i="3"/>
  <c r="S1325" i="3"/>
  <c r="AH1325" i="3"/>
  <c r="AU1325" i="3"/>
  <c r="O1325" i="3"/>
  <c r="AW1325" i="3"/>
  <c r="AG1325" i="3"/>
  <c r="Q1325" i="3"/>
  <c r="AZ1325" i="3"/>
  <c r="AJ1325" i="3"/>
  <c r="T1325" i="3"/>
  <c r="AM1331" i="3"/>
  <c r="BF1333" i="3"/>
  <c r="BL1334" i="3"/>
  <c r="BJ1334" i="3"/>
  <c r="BL1336" i="3"/>
  <c r="BJ1336" i="3"/>
  <c r="BL1340" i="3"/>
  <c r="BJ1340" i="3"/>
  <c r="BL1342" i="3"/>
  <c r="BM1346" i="3"/>
  <c r="BN1316" i="3"/>
  <c r="BK1316" i="3"/>
  <c r="BN1320" i="3"/>
  <c r="BK1320" i="3"/>
  <c r="AT1325" i="3"/>
  <c r="AD1333" i="3"/>
  <c r="R1339" i="3"/>
  <c r="BN1318" i="3"/>
  <c r="BK1318" i="3"/>
  <c r="BB1333" i="3"/>
  <c r="AW1339" i="3"/>
  <c r="AG1339" i="3"/>
  <c r="Q1339" i="3"/>
  <c r="BJ1339" i="3" s="1"/>
  <c r="AZ1339" i="3"/>
  <c r="AJ1339" i="3"/>
  <c r="T1339" i="3"/>
  <c r="AY1339" i="3"/>
  <c r="AI1339" i="3"/>
  <c r="S1339" i="3"/>
  <c r="BK1339" i="3" s="1"/>
  <c r="BM1344" i="3"/>
  <c r="BM1246" i="3"/>
  <c r="BG1319" i="3"/>
  <c r="AA1319" i="3"/>
  <c r="AP1319" i="3"/>
  <c r="BC1319" i="3"/>
  <c r="W1319" i="3"/>
  <c r="BA1319" i="3"/>
  <c r="AK1319" i="3"/>
  <c r="U1319" i="3"/>
  <c r="BD1319" i="3"/>
  <c r="AN1319" i="3"/>
  <c r="X1319" i="3"/>
  <c r="AY1323" i="3"/>
  <c r="S1323" i="3"/>
  <c r="BK1323" i="3" s="1"/>
  <c r="AH1323" i="3"/>
  <c r="AU1323" i="3"/>
  <c r="O1323" i="3"/>
  <c r="AW1323" i="3"/>
  <c r="AG1323" i="3"/>
  <c r="Q1323" i="3"/>
  <c r="AZ1323" i="3"/>
  <c r="AJ1323" i="3"/>
  <c r="T1323" i="3"/>
  <c r="AQ1327" i="3"/>
  <c r="BF1327" i="3"/>
  <c r="Z1327" i="3"/>
  <c r="AM1327" i="3"/>
  <c r="BI1327" i="3"/>
  <c r="AS1327" i="3"/>
  <c r="AC1327" i="3"/>
  <c r="M1327" i="3"/>
  <c r="AV1327" i="3"/>
  <c r="AF1327" i="3"/>
  <c r="P1327" i="3"/>
  <c r="BG1331" i="3"/>
  <c r="AL1331" i="3"/>
  <c r="Q1331" i="3"/>
  <c r="Z1331" i="3"/>
  <c r="U1331" i="3"/>
  <c r="AT1331" i="3"/>
  <c r="Y1331" i="3"/>
  <c r="BD1331" i="3"/>
  <c r="AN1331" i="3"/>
  <c r="X1331" i="3"/>
  <c r="AX1333" i="3"/>
  <c r="R1337" i="3"/>
  <c r="AX1341" i="3"/>
  <c r="BJ1341" i="3" s="1"/>
  <c r="BB1343" i="3"/>
  <c r="Z1343" i="3"/>
  <c r="BF1343" i="3"/>
  <c r="AL1343" i="3"/>
  <c r="AP1343" i="3"/>
  <c r="BN1326" i="3"/>
  <c r="BK1326" i="3"/>
  <c r="AW1333" i="3"/>
  <c r="AG1333" i="3"/>
  <c r="Q1333" i="3"/>
  <c r="AZ1333" i="3"/>
  <c r="AJ1333" i="3"/>
  <c r="T1333" i="3"/>
  <c r="BM1333" i="3" s="1"/>
  <c r="AY1333" i="3"/>
  <c r="AI1333" i="3"/>
  <c r="BA1335" i="3"/>
  <c r="AK1335" i="3"/>
  <c r="U1335" i="3"/>
  <c r="BD1335" i="3"/>
  <c r="AN1335" i="3"/>
  <c r="X1335" i="3"/>
  <c r="BC1335" i="3"/>
  <c r="AM1335" i="3"/>
  <c r="W1335" i="3"/>
  <c r="BE1337" i="3"/>
  <c r="AO1337" i="3"/>
  <c r="Y1337" i="3"/>
  <c r="BH1337" i="3"/>
  <c r="AR1337" i="3"/>
  <c r="AB1337" i="3"/>
  <c r="BG1337" i="3"/>
  <c r="AQ1337" i="3"/>
  <c r="AA1337" i="3"/>
  <c r="AL1339" i="3"/>
  <c r="BE1343" i="3"/>
  <c r="AO1343" i="3"/>
  <c r="Y1343" i="3"/>
  <c r="BJ1343" i="3" s="1"/>
  <c r="BH1343" i="3"/>
  <c r="AR1343" i="3"/>
  <c r="AB1343" i="3"/>
  <c r="BG1343" i="3"/>
  <c r="AQ1343" i="3"/>
  <c r="AA1343" i="3"/>
  <c r="O1349" i="3"/>
  <c r="S1349" i="3"/>
  <c r="W1349" i="3"/>
  <c r="AA1349" i="3"/>
  <c r="AE1349" i="3"/>
  <c r="AI1349" i="3"/>
  <c r="AM1349" i="3"/>
  <c r="AQ1349" i="3"/>
  <c r="AU1349" i="3"/>
  <c r="AY1349" i="3"/>
  <c r="BC1349" i="3"/>
  <c r="BG1349" i="3"/>
  <c r="P1349" i="3"/>
  <c r="T1349" i="3"/>
  <c r="X1349" i="3"/>
  <c r="AB1349" i="3"/>
  <c r="AF1349" i="3"/>
  <c r="AJ1349" i="3"/>
  <c r="AN1349" i="3"/>
  <c r="AR1349" i="3"/>
  <c r="AV1349" i="3"/>
  <c r="AZ1349" i="3"/>
  <c r="BD1349" i="3"/>
  <c r="BH1349" i="3"/>
  <c r="M1349" i="3"/>
  <c r="Q1349" i="3"/>
  <c r="U1349" i="3"/>
  <c r="Y1349" i="3"/>
  <c r="AC1349" i="3"/>
  <c r="AG1349" i="3"/>
  <c r="AK1349" i="3"/>
  <c r="AO1349" i="3"/>
  <c r="AS1349" i="3"/>
  <c r="AW1349" i="3"/>
  <c r="BA1349" i="3"/>
  <c r="BE1349" i="3"/>
  <c r="BI1349" i="3"/>
  <c r="Z1349" i="3"/>
  <c r="AP1349" i="3"/>
  <c r="BF1349" i="3"/>
  <c r="N1349" i="3"/>
  <c r="AD1349" i="3"/>
  <c r="AT1349" i="3"/>
  <c r="V1349" i="3"/>
  <c r="BB1349" i="3"/>
  <c r="R1349" i="3"/>
  <c r="AH1349" i="3"/>
  <c r="AX1349" i="3"/>
  <c r="AL1349" i="3"/>
  <c r="N1325" i="3"/>
  <c r="BJ1317" i="3" l="1"/>
  <c r="BJ1260" i="3"/>
  <c r="BM1260" i="3"/>
  <c r="BL1163" i="3"/>
  <c r="BM1339" i="3"/>
  <c r="BN1251" i="3"/>
  <c r="BL1297" i="3"/>
  <c r="BL1249" i="3"/>
  <c r="BL1333" i="3"/>
  <c r="BL1260" i="3"/>
  <c r="BJ1266" i="3"/>
  <c r="BL1221" i="3"/>
  <c r="BM1335" i="3"/>
  <c r="BL1339" i="3"/>
  <c r="BM1249" i="3"/>
  <c r="BL1335" i="3"/>
  <c r="BL1238" i="3"/>
  <c r="BM1195" i="3"/>
  <c r="BJ1249" i="3"/>
  <c r="BJ1168" i="3"/>
  <c r="BL1180" i="3"/>
  <c r="BJ1333" i="3"/>
  <c r="BK1251" i="3"/>
  <c r="BN1339" i="3"/>
  <c r="BJ1163" i="3"/>
  <c r="BM1163" i="3"/>
  <c r="BL1167" i="3"/>
  <c r="BM1231" i="3"/>
  <c r="BL1237" i="3"/>
  <c r="BM1211" i="3"/>
  <c r="BL1323" i="3"/>
  <c r="BM1319" i="3"/>
  <c r="BN1317" i="3"/>
  <c r="BJ1313" i="3"/>
  <c r="BL1299" i="3"/>
  <c r="BM1327" i="3"/>
  <c r="BL1319" i="3"/>
  <c r="BL1313" i="3"/>
  <c r="BJ1337" i="3"/>
  <c r="BM1251" i="3"/>
  <c r="BJ1327" i="3"/>
  <c r="BM1237" i="3"/>
  <c r="BM1305" i="3"/>
  <c r="BL1251" i="3"/>
  <c r="BL1327" i="3"/>
  <c r="BJ1297" i="3"/>
  <c r="BM1341" i="3"/>
  <c r="BL1295" i="3"/>
  <c r="BM1331" i="3"/>
  <c r="BM1313" i="3"/>
  <c r="BJ1253" i="3"/>
  <c r="BL1331" i="3"/>
  <c r="BJ1251" i="3"/>
  <c r="BN1295" i="3"/>
  <c r="BM1239" i="3"/>
  <c r="BL1343" i="3"/>
  <c r="BK1317" i="3"/>
  <c r="BL1315" i="3"/>
  <c r="BJ1305" i="3"/>
  <c r="BM1295" i="3"/>
  <c r="BM1253" i="3"/>
  <c r="BL1307" i="3"/>
  <c r="BL1305" i="3"/>
  <c r="BL1311" i="3"/>
  <c r="BL1303" i="3"/>
  <c r="BN1237" i="3"/>
  <c r="BK1237" i="3"/>
  <c r="BM1297" i="3"/>
  <c r="BK1331" i="3"/>
  <c r="BN1331" i="3"/>
  <c r="BJ1299" i="3"/>
  <c r="BK1284" i="3"/>
  <c r="BN1284" i="3"/>
  <c r="BL1284" i="3"/>
  <c r="BM1243" i="3"/>
  <c r="BK1343" i="3"/>
  <c r="BN1343" i="3"/>
  <c r="BL1337" i="3"/>
  <c r="BJ1315" i="3"/>
  <c r="BJ1274" i="3"/>
  <c r="BJ1258" i="3"/>
  <c r="BM1337" i="3"/>
  <c r="BK1319" i="3"/>
  <c r="BN1319" i="3"/>
  <c r="BK1315" i="3"/>
  <c r="BN1315" i="3"/>
  <c r="BK1305" i="3"/>
  <c r="BN1305" i="3"/>
  <c r="BJ1319" i="3"/>
  <c r="BK1309" i="3"/>
  <c r="BN1309" i="3"/>
  <c r="BM1238" i="3"/>
  <c r="BL1173" i="3"/>
  <c r="BL1166" i="3"/>
  <c r="BJ1321" i="3"/>
  <c r="BM1301" i="3"/>
  <c r="BK1260" i="3"/>
  <c r="BN1260" i="3"/>
  <c r="BM1282" i="3"/>
  <c r="BM1255" i="3"/>
  <c r="BL1239" i="3"/>
  <c r="BK1163" i="3"/>
  <c r="BN1163" i="3"/>
  <c r="BK1175" i="3"/>
  <c r="BN1175" i="3"/>
  <c r="BL1177" i="3"/>
  <c r="BJ1161" i="3"/>
  <c r="BL1161" i="3"/>
  <c r="BJ1325" i="3"/>
  <c r="BM1349" i="3"/>
  <c r="BM1325" i="3"/>
  <c r="BL1317" i="3"/>
  <c r="BJ1311" i="3"/>
  <c r="BM1303" i="3"/>
  <c r="BK1243" i="3"/>
  <c r="BN1243" i="3"/>
  <c r="BL1243" i="3"/>
  <c r="BJ1347" i="3"/>
  <c r="BM1347" i="3"/>
  <c r="BM1315" i="3"/>
  <c r="BN1249" i="3"/>
  <c r="BK1249" i="3"/>
  <c r="BJ1276" i="3"/>
  <c r="BM1276" i="3"/>
  <c r="BM1274" i="3"/>
  <c r="BM1258" i="3"/>
  <c r="BJ1331" i="3"/>
  <c r="BL1341" i="3"/>
  <c r="BK1313" i="3"/>
  <c r="BN1313" i="3"/>
  <c r="BM1299" i="3"/>
  <c r="BK1333" i="3"/>
  <c r="BN1333" i="3"/>
  <c r="BM1345" i="3"/>
  <c r="BL1255" i="3"/>
  <c r="BM1309" i="3"/>
  <c r="BJ1255" i="3"/>
  <c r="BJ1238" i="3"/>
  <c r="BK1173" i="3"/>
  <c r="BN1173" i="3"/>
  <c r="BK1321" i="3"/>
  <c r="BN1321" i="3"/>
  <c r="BL1321" i="3"/>
  <c r="BK1301" i="3"/>
  <c r="BN1301" i="3"/>
  <c r="BK1282" i="3"/>
  <c r="BN1282" i="3"/>
  <c r="BL1282" i="3"/>
  <c r="BM1266" i="3"/>
  <c r="BM1247" i="3"/>
  <c r="BJ1247" i="3"/>
  <c r="BM1245" i="3"/>
  <c r="BJ1175" i="3"/>
  <c r="BK1161" i="3"/>
  <c r="BN1161" i="3"/>
  <c r="BM1317" i="3"/>
  <c r="BJ1349" i="3"/>
  <c r="BK1349" i="3"/>
  <c r="BN1349" i="3"/>
  <c r="BL1349" i="3"/>
  <c r="BK1327" i="3"/>
  <c r="BN1327" i="3"/>
  <c r="BL1325" i="3"/>
  <c r="BJ1303" i="3"/>
  <c r="BM1311" i="3"/>
  <c r="BJ1243" i="3"/>
  <c r="BK1337" i="3"/>
  <c r="BN1337" i="3"/>
  <c r="BK1347" i="3"/>
  <c r="BN1347" i="3"/>
  <c r="BL1347" i="3"/>
  <c r="BK1299" i="3"/>
  <c r="BN1299" i="3"/>
  <c r="BK1276" i="3"/>
  <c r="BN1276" i="3"/>
  <c r="BL1276" i="3"/>
  <c r="BK1274" i="3"/>
  <c r="BN1274" i="3"/>
  <c r="BL1274" i="3"/>
  <c r="BK1258" i="3"/>
  <c r="BN1258" i="3"/>
  <c r="BL1258" i="3"/>
  <c r="BM1343" i="3"/>
  <c r="BJ1307" i="3"/>
  <c r="BM1307" i="3"/>
  <c r="BL1253" i="3"/>
  <c r="BJ1268" i="3"/>
  <c r="BM1268" i="3"/>
  <c r="BJ1345" i="3"/>
  <c r="BK1345" i="3"/>
  <c r="BN1345" i="3"/>
  <c r="BL1345" i="3"/>
  <c r="BN1325" i="3"/>
  <c r="BN1311" i="3"/>
  <c r="BN1303" i="3"/>
  <c r="BK1295" i="3"/>
  <c r="BL1309" i="3"/>
  <c r="BJ1239" i="3"/>
  <c r="BJ1173" i="3"/>
  <c r="BJ1166" i="3"/>
  <c r="BK1166" i="3"/>
  <c r="BN1166" i="3"/>
  <c r="BM1329" i="3"/>
  <c r="BL1329" i="3"/>
  <c r="BM1321" i="3"/>
  <c r="BJ1301" i="3"/>
  <c r="BK1266" i="3"/>
  <c r="BN1266" i="3"/>
  <c r="BL1266" i="3"/>
  <c r="BL1247" i="3"/>
  <c r="BK1245" i="3"/>
  <c r="BN1245" i="3"/>
  <c r="BL1245" i="3"/>
  <c r="BK1239" i="3"/>
  <c r="BN1239" i="3"/>
  <c r="BM1175" i="3"/>
  <c r="BM1177" i="3"/>
  <c r="BM1323" i="3"/>
  <c r="BJ1323" i="3"/>
  <c r="BJ1284" i="3"/>
  <c r="BM1284" i="3"/>
  <c r="BK1307" i="3"/>
  <c r="BN1307" i="3"/>
  <c r="BN1253" i="3"/>
  <c r="BK1253" i="3"/>
  <c r="BK1335" i="3"/>
  <c r="BN1335" i="3"/>
  <c r="BK1341" i="3"/>
  <c r="BK1297" i="3"/>
  <c r="BN1297" i="3"/>
  <c r="BJ1295" i="3"/>
  <c r="BK1268" i="3"/>
  <c r="BN1268" i="3"/>
  <c r="BL1268" i="3"/>
  <c r="BN1323" i="3"/>
  <c r="BK1325" i="3"/>
  <c r="BK1311" i="3"/>
  <c r="BK1303" i="3"/>
  <c r="BJ1309" i="3"/>
  <c r="BN1247" i="3"/>
  <c r="BK1247" i="3"/>
  <c r="BN1238" i="3"/>
  <c r="BK1238" i="3"/>
  <c r="BM1173" i="3"/>
  <c r="BM1166" i="3"/>
  <c r="BK1329" i="3"/>
  <c r="BN1329" i="3"/>
  <c r="BJ1329" i="3"/>
  <c r="BL1301" i="3"/>
  <c r="BJ1282" i="3"/>
  <c r="BN1255" i="3"/>
  <c r="BK1255" i="3"/>
  <c r="BJ1245" i="3"/>
  <c r="BL1175" i="3"/>
  <c r="BN1177" i="3"/>
  <c r="BK1177" i="3"/>
  <c r="BJ1177" i="3"/>
  <c r="BM1161" i="3"/>
  <c r="E953" i="3" l="1"/>
  <c r="F953" i="3"/>
  <c r="G953" i="3"/>
  <c r="H953" i="3"/>
  <c r="I953" i="3"/>
  <c r="J953" i="3"/>
  <c r="E954" i="3"/>
  <c r="F954" i="3"/>
  <c r="G954" i="3"/>
  <c r="H954" i="3"/>
  <c r="I954" i="3"/>
  <c r="J954" i="3"/>
  <c r="L954" i="3" s="1"/>
  <c r="E955" i="3"/>
  <c r="F955" i="3"/>
  <c r="G955" i="3"/>
  <c r="H955" i="3"/>
  <c r="I955" i="3"/>
  <c r="J955" i="3"/>
  <c r="E956" i="3"/>
  <c r="F956" i="3"/>
  <c r="G956" i="3"/>
  <c r="H956" i="3"/>
  <c r="I956" i="3"/>
  <c r="L956" i="3" s="1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L961" i="3" s="1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L964" i="3" s="1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K970" i="3"/>
  <c r="E971" i="3"/>
  <c r="F971" i="3"/>
  <c r="G971" i="3"/>
  <c r="H971" i="3"/>
  <c r="I971" i="3"/>
  <c r="J971" i="3"/>
  <c r="E972" i="3"/>
  <c r="F972" i="3"/>
  <c r="G972" i="3"/>
  <c r="H972" i="3"/>
  <c r="I972" i="3"/>
  <c r="L972" i="3" s="1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K977" i="3"/>
  <c r="E978" i="3"/>
  <c r="K978" i="3" s="1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K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L983" i="3" s="1"/>
  <c r="E984" i="3"/>
  <c r="F984" i="3"/>
  <c r="G984" i="3"/>
  <c r="H984" i="3"/>
  <c r="L984" i="3" s="1"/>
  <c r="I984" i="3"/>
  <c r="J984" i="3"/>
  <c r="E985" i="3"/>
  <c r="F985" i="3"/>
  <c r="K985" i="3" s="1"/>
  <c r="G985" i="3"/>
  <c r="H985" i="3"/>
  <c r="I985" i="3"/>
  <c r="J985" i="3"/>
  <c r="L985" i="3" s="1"/>
  <c r="BH985" i="3"/>
  <c r="E986" i="3"/>
  <c r="F986" i="3"/>
  <c r="G986" i="3"/>
  <c r="H986" i="3"/>
  <c r="L986" i="3" s="1"/>
  <c r="I986" i="3"/>
  <c r="J986" i="3"/>
  <c r="E987" i="3"/>
  <c r="F987" i="3"/>
  <c r="G987" i="3"/>
  <c r="H987" i="3"/>
  <c r="I987" i="3"/>
  <c r="J987" i="3"/>
  <c r="L987" i="3"/>
  <c r="E988" i="3"/>
  <c r="F988" i="3"/>
  <c r="G988" i="3"/>
  <c r="H988" i="3"/>
  <c r="I988" i="3"/>
  <c r="J988" i="3"/>
  <c r="L988" i="3"/>
  <c r="E989" i="3"/>
  <c r="F989" i="3"/>
  <c r="K989" i="3" s="1"/>
  <c r="G989" i="3"/>
  <c r="H989" i="3"/>
  <c r="L989" i="3" s="1"/>
  <c r="I989" i="3"/>
  <c r="J989" i="3"/>
  <c r="E990" i="3"/>
  <c r="F990" i="3"/>
  <c r="G990" i="3"/>
  <c r="H990" i="3"/>
  <c r="I990" i="3"/>
  <c r="J990" i="3"/>
  <c r="E991" i="3"/>
  <c r="F991" i="3"/>
  <c r="G991" i="3"/>
  <c r="H991" i="3"/>
  <c r="L991" i="3" s="1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K995" i="3"/>
  <c r="E996" i="3"/>
  <c r="F996" i="3"/>
  <c r="G996" i="3"/>
  <c r="H996" i="3"/>
  <c r="I996" i="3"/>
  <c r="J996" i="3"/>
  <c r="E997" i="3"/>
  <c r="F997" i="3"/>
  <c r="G997" i="3"/>
  <c r="H997" i="3"/>
  <c r="I997" i="3"/>
  <c r="L997" i="3" s="1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L1002" i="3" s="1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L1004" i="3" s="1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L1006" i="3" s="1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L1009" i="3" s="1"/>
  <c r="J1009" i="3"/>
  <c r="E1010" i="3"/>
  <c r="F1010" i="3"/>
  <c r="K1010" i="3" s="1"/>
  <c r="G1010" i="3"/>
  <c r="H1010" i="3"/>
  <c r="I1010" i="3"/>
  <c r="J1010" i="3"/>
  <c r="L1010" i="3" s="1"/>
  <c r="E1011" i="3"/>
  <c r="F1011" i="3"/>
  <c r="K1011" i="3" s="1"/>
  <c r="G1011" i="3"/>
  <c r="H1011" i="3"/>
  <c r="I1011" i="3"/>
  <c r="J1011" i="3"/>
  <c r="E1012" i="3"/>
  <c r="F1012" i="3"/>
  <c r="G1012" i="3"/>
  <c r="H1012" i="3"/>
  <c r="I1012" i="3"/>
  <c r="J1012" i="3"/>
  <c r="L1012" i="3" s="1"/>
  <c r="E1013" i="3"/>
  <c r="F1013" i="3"/>
  <c r="G1013" i="3"/>
  <c r="H1013" i="3"/>
  <c r="L1013" i="3" s="1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L1017" i="3"/>
  <c r="E1018" i="3"/>
  <c r="F1018" i="3"/>
  <c r="K1018" i="3" s="1"/>
  <c r="G1018" i="3"/>
  <c r="H1018" i="3"/>
  <c r="I1018" i="3"/>
  <c r="J1018" i="3"/>
  <c r="E1019" i="3"/>
  <c r="F1019" i="3"/>
  <c r="G1019" i="3"/>
  <c r="H1019" i="3"/>
  <c r="I1019" i="3"/>
  <c r="J1019" i="3"/>
  <c r="L1019" i="3" s="1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L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L1034" i="3" s="1"/>
  <c r="J1034" i="3"/>
  <c r="E1035" i="3"/>
  <c r="F1035" i="3"/>
  <c r="G1035" i="3"/>
  <c r="H1035" i="3"/>
  <c r="I1035" i="3"/>
  <c r="J1035" i="3"/>
  <c r="L1035" i="3" s="1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L1037" i="3" s="1"/>
  <c r="E1038" i="3"/>
  <c r="F1038" i="3"/>
  <c r="G1038" i="3"/>
  <c r="H1038" i="3"/>
  <c r="I1038" i="3"/>
  <c r="J1038" i="3"/>
  <c r="E1039" i="3"/>
  <c r="F1039" i="3"/>
  <c r="K1039" i="3" s="1"/>
  <c r="G1039" i="3"/>
  <c r="H1039" i="3"/>
  <c r="I1039" i="3"/>
  <c r="J1039" i="3"/>
  <c r="L1039" i="3" s="1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L1041" i="3" s="1"/>
  <c r="K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L1044" i="3" s="1"/>
  <c r="J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L1054" i="3"/>
  <c r="E1055" i="3"/>
  <c r="F1055" i="3"/>
  <c r="G1055" i="3"/>
  <c r="H1055" i="3"/>
  <c r="I1055" i="3"/>
  <c r="J1055" i="3"/>
  <c r="E1056" i="3"/>
  <c r="F1056" i="3"/>
  <c r="G1056" i="3"/>
  <c r="H1056" i="3"/>
  <c r="L1056" i="3" s="1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L1060" i="3"/>
  <c r="E1061" i="3"/>
  <c r="F1061" i="3"/>
  <c r="G1061" i="3"/>
  <c r="H1061" i="3"/>
  <c r="I1061" i="3"/>
  <c r="J1061" i="3"/>
  <c r="E1062" i="3"/>
  <c r="F1062" i="3"/>
  <c r="K1062" i="3" s="1"/>
  <c r="G1062" i="3"/>
  <c r="H1062" i="3"/>
  <c r="L1062" i="3" s="1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L1064" i="3"/>
  <c r="E1065" i="3"/>
  <c r="F1065" i="3"/>
  <c r="G1065" i="3"/>
  <c r="H1065" i="3"/>
  <c r="I1065" i="3"/>
  <c r="J1065" i="3"/>
  <c r="E1066" i="3"/>
  <c r="F1066" i="3"/>
  <c r="K1066" i="3" s="1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K1070" i="3" s="1"/>
  <c r="G1070" i="3"/>
  <c r="H1070" i="3"/>
  <c r="L1070" i="3" s="1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L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K1076" i="3"/>
  <c r="E1077" i="3"/>
  <c r="F1077" i="3"/>
  <c r="G1077" i="3"/>
  <c r="H1077" i="3"/>
  <c r="I1077" i="3"/>
  <c r="J1077" i="3"/>
  <c r="E1078" i="3"/>
  <c r="F1078" i="3"/>
  <c r="G1078" i="3"/>
  <c r="H1078" i="3"/>
  <c r="I1078" i="3"/>
  <c r="L1078" i="3" s="1"/>
  <c r="J1078" i="3"/>
  <c r="K1078" i="3"/>
  <c r="E1079" i="3"/>
  <c r="F1079" i="3"/>
  <c r="K1079" i="3" s="1"/>
  <c r="G1079" i="3"/>
  <c r="H1079" i="3"/>
  <c r="I1079" i="3"/>
  <c r="J1079" i="3"/>
  <c r="E1080" i="3"/>
  <c r="F1080" i="3"/>
  <c r="G1080" i="3"/>
  <c r="H1080" i="3"/>
  <c r="I1080" i="3"/>
  <c r="J1080" i="3"/>
  <c r="K1080" i="3"/>
  <c r="E1081" i="3"/>
  <c r="F1081" i="3"/>
  <c r="G1081" i="3"/>
  <c r="H1081" i="3"/>
  <c r="I1081" i="3"/>
  <c r="J1081" i="3"/>
  <c r="E1082" i="3"/>
  <c r="F1082" i="3"/>
  <c r="G1082" i="3"/>
  <c r="H1082" i="3"/>
  <c r="I1082" i="3"/>
  <c r="L1082" i="3" s="1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L1084" i="3" s="1"/>
  <c r="J1084" i="3"/>
  <c r="K1084" i="3"/>
  <c r="N1084" i="3" s="1"/>
  <c r="E1085" i="3"/>
  <c r="F1085" i="3"/>
  <c r="K1085" i="3" s="1"/>
  <c r="G1085" i="3"/>
  <c r="H1085" i="3"/>
  <c r="I1085" i="3"/>
  <c r="J1085" i="3"/>
  <c r="E1086" i="3"/>
  <c r="F1086" i="3"/>
  <c r="G1086" i="3"/>
  <c r="H1086" i="3"/>
  <c r="I1086" i="3"/>
  <c r="J1086" i="3"/>
  <c r="K1086" i="3"/>
  <c r="E1087" i="3"/>
  <c r="F1087" i="3"/>
  <c r="G1087" i="3"/>
  <c r="H1087" i="3"/>
  <c r="I1087" i="3"/>
  <c r="J1087" i="3"/>
  <c r="E1088" i="3"/>
  <c r="F1088" i="3"/>
  <c r="G1088" i="3"/>
  <c r="H1088" i="3"/>
  <c r="I1088" i="3"/>
  <c r="L1088" i="3" s="1"/>
  <c r="J1088" i="3"/>
  <c r="K1088" i="3"/>
  <c r="N1088" i="3" s="1"/>
  <c r="E1089" i="3"/>
  <c r="F1089" i="3"/>
  <c r="K1089" i="3" s="1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K1093" i="3" s="1"/>
  <c r="F1093" i="3"/>
  <c r="G1093" i="3"/>
  <c r="H1093" i="3"/>
  <c r="I1093" i="3"/>
  <c r="J1093" i="3"/>
  <c r="E1094" i="3"/>
  <c r="F1094" i="3"/>
  <c r="G1094" i="3"/>
  <c r="H1094" i="3"/>
  <c r="I1094" i="3"/>
  <c r="J1094" i="3"/>
  <c r="K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L1097" i="3" s="1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L1104" i="3"/>
  <c r="E1105" i="3"/>
  <c r="F1105" i="3"/>
  <c r="K1105" i="3" s="1"/>
  <c r="G1105" i="3"/>
  <c r="H1105" i="3"/>
  <c r="I1105" i="3"/>
  <c r="J1105" i="3"/>
  <c r="E1106" i="3"/>
  <c r="K1106" i="3" s="1"/>
  <c r="F1106" i="3"/>
  <c r="G1106" i="3"/>
  <c r="H1106" i="3"/>
  <c r="L1106" i="3" s="1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L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L1110" i="3" s="1"/>
  <c r="E1111" i="3"/>
  <c r="F1111" i="3"/>
  <c r="K1111" i="3" s="1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K1113" i="3" s="1"/>
  <c r="G1113" i="3"/>
  <c r="H1113" i="3"/>
  <c r="I1113" i="3"/>
  <c r="J1113" i="3"/>
  <c r="E1114" i="3"/>
  <c r="F1114" i="3"/>
  <c r="G1114" i="3"/>
  <c r="H1114" i="3"/>
  <c r="L1114" i="3" s="1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L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L1118" i="3" s="1"/>
  <c r="E1119" i="3"/>
  <c r="F1119" i="3"/>
  <c r="K1119" i="3" s="1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K1121" i="3" s="1"/>
  <c r="G1121" i="3"/>
  <c r="H1121" i="3"/>
  <c r="I1121" i="3"/>
  <c r="J1121" i="3"/>
  <c r="E1122" i="3"/>
  <c r="F1122" i="3"/>
  <c r="G1122" i="3"/>
  <c r="H1122" i="3"/>
  <c r="L1122" i="3" s="1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L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L1126" i="3" s="1"/>
  <c r="E1127" i="3"/>
  <c r="F1127" i="3"/>
  <c r="K1127" i="3" s="1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K1129" i="3" s="1"/>
  <c r="G1129" i="3"/>
  <c r="H1129" i="3"/>
  <c r="I1129" i="3"/>
  <c r="J1129" i="3"/>
  <c r="E1130" i="3"/>
  <c r="F1130" i="3"/>
  <c r="G1130" i="3"/>
  <c r="H1130" i="3"/>
  <c r="L1130" i="3" s="1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L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L1134" i="3" s="1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L1141" i="3"/>
  <c r="E1142" i="3"/>
  <c r="F1142" i="3"/>
  <c r="G1142" i="3"/>
  <c r="H1142" i="3"/>
  <c r="L1142" i="3" s="1"/>
  <c r="I1142" i="3"/>
  <c r="J1142" i="3"/>
  <c r="E1143" i="3"/>
  <c r="F1143" i="3"/>
  <c r="K1143" i="3" s="1"/>
  <c r="G1143" i="3"/>
  <c r="H1143" i="3"/>
  <c r="I1143" i="3"/>
  <c r="J1143" i="3"/>
  <c r="L1143" i="3" s="1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R989" i="3" l="1"/>
  <c r="AH989" i="3"/>
  <c r="L1149" i="3"/>
  <c r="K1149" i="3"/>
  <c r="L1147" i="3"/>
  <c r="K1147" i="3"/>
  <c r="L1145" i="3"/>
  <c r="K1145" i="3"/>
  <c r="K1141" i="3"/>
  <c r="L1140" i="3"/>
  <c r="L1139" i="3"/>
  <c r="L1137" i="3"/>
  <c r="L1135" i="3"/>
  <c r="L1133" i="3"/>
  <c r="L1128" i="3"/>
  <c r="L1121" i="3"/>
  <c r="L1119" i="3"/>
  <c r="L1117" i="3"/>
  <c r="L1112" i="3"/>
  <c r="L1105" i="3"/>
  <c r="K1104" i="3"/>
  <c r="K1102" i="3"/>
  <c r="K1082" i="3"/>
  <c r="K1074" i="3"/>
  <c r="K1072" i="3"/>
  <c r="L1068" i="3"/>
  <c r="L1066" i="3"/>
  <c r="O1066" i="3" s="1"/>
  <c r="K1060" i="3"/>
  <c r="K1045" i="3"/>
  <c r="K1043" i="3"/>
  <c r="M1039" i="3"/>
  <c r="K1034" i="3"/>
  <c r="L1001" i="3"/>
  <c r="Z985" i="3"/>
  <c r="L969" i="3"/>
  <c r="K969" i="3"/>
  <c r="K967" i="3"/>
  <c r="K965" i="3"/>
  <c r="K1151" i="3"/>
  <c r="K1150" i="3"/>
  <c r="L1131" i="3"/>
  <c r="K1130" i="3"/>
  <c r="K1128" i="3"/>
  <c r="L1115" i="3"/>
  <c r="K1114" i="3"/>
  <c r="K1112" i="3"/>
  <c r="L1103" i="3"/>
  <c r="K1103" i="3"/>
  <c r="L1101" i="3"/>
  <c r="K1101" i="3"/>
  <c r="L1099" i="3"/>
  <c r="L1094" i="3"/>
  <c r="L1090" i="3"/>
  <c r="K1090" i="3"/>
  <c r="K1083" i="3"/>
  <c r="K1081" i="3"/>
  <c r="L1080" i="3"/>
  <c r="L1075" i="3"/>
  <c r="K1075" i="3"/>
  <c r="K1068" i="3"/>
  <c r="K1056" i="3"/>
  <c r="K1054" i="3"/>
  <c r="L1048" i="3"/>
  <c r="K1037" i="3"/>
  <c r="K1035" i="3"/>
  <c r="M1035" i="3" s="1"/>
  <c r="L1033" i="3"/>
  <c r="L1031" i="3"/>
  <c r="K1031" i="3"/>
  <c r="L1029" i="3"/>
  <c r="L1026" i="3"/>
  <c r="R1026" i="3" s="1"/>
  <c r="K1026" i="3"/>
  <c r="L1024" i="3"/>
  <c r="L1022" i="3"/>
  <c r="K1022" i="3"/>
  <c r="K1021" i="3"/>
  <c r="L1015" i="3"/>
  <c r="K1012" i="3"/>
  <c r="L1008" i="3"/>
  <c r="K1008" i="3"/>
  <c r="K1006" i="3"/>
  <c r="K1004" i="3"/>
  <c r="K1002" i="3"/>
  <c r="K1001" i="3"/>
  <c r="K999" i="3"/>
  <c r="K997" i="3"/>
  <c r="K988" i="3"/>
  <c r="K987" i="3"/>
  <c r="R987" i="3" s="1"/>
  <c r="AV985" i="3"/>
  <c r="K972" i="3"/>
  <c r="M964" i="3"/>
  <c r="K964" i="3"/>
  <c r="K962" i="3"/>
  <c r="K960" i="3"/>
  <c r="K958" i="3"/>
  <c r="K956" i="3"/>
  <c r="K954" i="3"/>
  <c r="L1138" i="3"/>
  <c r="L1136" i="3"/>
  <c r="L1129" i="3"/>
  <c r="L1127" i="3"/>
  <c r="L1125" i="3"/>
  <c r="L1120" i="3"/>
  <c r="L1113" i="3"/>
  <c r="L1111" i="3"/>
  <c r="L1109" i="3"/>
  <c r="K1097" i="3"/>
  <c r="K1095" i="3"/>
  <c r="L1076" i="3"/>
  <c r="N1076" i="3" s="1"/>
  <c r="K1064" i="3"/>
  <c r="K1044" i="3"/>
  <c r="K1027" i="3"/>
  <c r="L1020" i="3"/>
  <c r="L1018" i="3"/>
  <c r="K1017" i="3"/>
  <c r="L1011" i="3"/>
  <c r="L993" i="3"/>
  <c r="K993" i="3"/>
  <c r="AP985" i="3"/>
  <c r="K968" i="3"/>
  <c r="L966" i="3"/>
  <c r="K966" i="3"/>
  <c r="L959" i="3"/>
  <c r="P959" i="3" s="1"/>
  <c r="K959" i="3"/>
  <c r="L957" i="3"/>
  <c r="L955" i="3"/>
  <c r="L953" i="3"/>
  <c r="K1140" i="3"/>
  <c r="T1140" i="3" s="1"/>
  <c r="K1136" i="3"/>
  <c r="AN1136" i="3" s="1"/>
  <c r="L1123" i="3"/>
  <c r="K1122" i="3"/>
  <c r="K1120" i="3"/>
  <c r="L1107" i="3"/>
  <c r="L1102" i="3"/>
  <c r="L1100" i="3"/>
  <c r="N1094" i="3"/>
  <c r="L1093" i="3"/>
  <c r="K1087" i="3"/>
  <c r="L1086" i="3"/>
  <c r="K1077" i="3"/>
  <c r="L1072" i="3"/>
  <c r="L1058" i="3"/>
  <c r="K1058" i="3"/>
  <c r="L1051" i="3"/>
  <c r="K1051" i="3"/>
  <c r="L1050" i="3"/>
  <c r="L1049" i="3"/>
  <c r="L1047" i="3"/>
  <c r="K1047" i="3"/>
  <c r="L1045" i="3"/>
  <c r="L1043" i="3"/>
  <c r="M1041" i="3"/>
  <c r="L1040" i="3"/>
  <c r="K1040" i="3"/>
  <c r="L1036" i="3"/>
  <c r="K1036" i="3"/>
  <c r="L1032" i="3"/>
  <c r="L1030" i="3"/>
  <c r="K1030" i="3"/>
  <c r="L1028" i="3"/>
  <c r="L1023" i="3"/>
  <c r="L1016" i="3"/>
  <c r="L1014" i="3"/>
  <c r="K1014" i="3"/>
  <c r="K1013" i="3"/>
  <c r="L1005" i="3"/>
  <c r="L1003" i="3"/>
  <c r="BC989" i="3"/>
  <c r="K986" i="3"/>
  <c r="R985" i="3"/>
  <c r="K984" i="3"/>
  <c r="K982" i="3"/>
  <c r="K975" i="3"/>
  <c r="L971" i="3"/>
  <c r="K971" i="3"/>
  <c r="K963" i="3"/>
  <c r="K961" i="3"/>
  <c r="K957" i="3"/>
  <c r="K955" i="3"/>
  <c r="K953" i="3"/>
  <c r="P1136" i="3"/>
  <c r="AB1136" i="3"/>
  <c r="BH1136" i="3"/>
  <c r="K1148" i="3"/>
  <c r="K1146" i="3"/>
  <c r="K1139" i="3"/>
  <c r="K1135" i="3"/>
  <c r="K1131" i="3"/>
  <c r="K1123" i="3"/>
  <c r="K1115" i="3"/>
  <c r="K1107" i="3"/>
  <c r="X1074" i="3"/>
  <c r="AN1074" i="3"/>
  <c r="BD1074" i="3"/>
  <c r="AB1074" i="3"/>
  <c r="AR1074" i="3"/>
  <c r="BH1074" i="3"/>
  <c r="P1074" i="3"/>
  <c r="AF1074" i="3"/>
  <c r="AV1074" i="3"/>
  <c r="T1074" i="3"/>
  <c r="AJ1074" i="3"/>
  <c r="AZ1074" i="3"/>
  <c r="AB1072" i="3"/>
  <c r="AR1072" i="3"/>
  <c r="BH1072" i="3"/>
  <c r="M1070" i="3"/>
  <c r="T1070" i="3"/>
  <c r="AJ1070" i="3"/>
  <c r="AZ1070" i="3"/>
  <c r="X1070" i="3"/>
  <c r="AN1070" i="3"/>
  <c r="BD1070" i="3"/>
  <c r="AB1070" i="3"/>
  <c r="AR1070" i="3"/>
  <c r="BH1070" i="3"/>
  <c r="P1070" i="3"/>
  <c r="AF1070" i="3"/>
  <c r="AV1070" i="3"/>
  <c r="O1068" i="3"/>
  <c r="M1066" i="3"/>
  <c r="T1066" i="3"/>
  <c r="AJ1066" i="3"/>
  <c r="AZ1066" i="3"/>
  <c r="X1066" i="3"/>
  <c r="AN1066" i="3"/>
  <c r="BD1066" i="3"/>
  <c r="AB1066" i="3"/>
  <c r="AR1066" i="3"/>
  <c r="BH1066" i="3"/>
  <c r="P1066" i="3"/>
  <c r="AF1066" i="3"/>
  <c r="AV1066" i="3"/>
  <c r="M1060" i="3"/>
  <c r="AB1060" i="3"/>
  <c r="AR1060" i="3"/>
  <c r="BH1060" i="3"/>
  <c r="P1060" i="3"/>
  <c r="AF1060" i="3"/>
  <c r="AV1060" i="3"/>
  <c r="T1060" i="3"/>
  <c r="AJ1060" i="3"/>
  <c r="AZ1060" i="3"/>
  <c r="X1060" i="3"/>
  <c r="AN1060" i="3"/>
  <c r="BD1060" i="3"/>
  <c r="O954" i="3"/>
  <c r="BD1136" i="3"/>
  <c r="X1136" i="3"/>
  <c r="M1068" i="3"/>
  <c r="AB1068" i="3"/>
  <c r="AR1068" i="3"/>
  <c r="BH1068" i="3"/>
  <c r="P1068" i="3"/>
  <c r="AF1068" i="3"/>
  <c r="AV1068" i="3"/>
  <c r="T1068" i="3"/>
  <c r="AJ1068" i="3"/>
  <c r="AZ1068" i="3"/>
  <c r="X1068" i="3"/>
  <c r="AN1068" i="3"/>
  <c r="BD1068" i="3"/>
  <c r="M1056" i="3"/>
  <c r="AB1056" i="3"/>
  <c r="AR1056" i="3"/>
  <c r="BH1056" i="3"/>
  <c r="P1056" i="3"/>
  <c r="AF1056" i="3"/>
  <c r="AV1056" i="3"/>
  <c r="T1056" i="3"/>
  <c r="AJ1056" i="3"/>
  <c r="AZ1056" i="3"/>
  <c r="X1056" i="3"/>
  <c r="AN1056" i="3"/>
  <c r="BD1056" i="3"/>
  <c r="M1054" i="3"/>
  <c r="T1054" i="3"/>
  <c r="AJ1054" i="3"/>
  <c r="AZ1054" i="3"/>
  <c r="X1054" i="3"/>
  <c r="AN1054" i="3"/>
  <c r="BD1054" i="3"/>
  <c r="AB1054" i="3"/>
  <c r="AR1054" i="3"/>
  <c r="BH1054" i="3"/>
  <c r="P1054" i="3"/>
  <c r="AF1054" i="3"/>
  <c r="AV1054" i="3"/>
  <c r="M997" i="3"/>
  <c r="AQ997" i="3"/>
  <c r="S997" i="3"/>
  <c r="AY997" i="3"/>
  <c r="AA997" i="3"/>
  <c r="BG997" i="3"/>
  <c r="AI997" i="3"/>
  <c r="N954" i="3"/>
  <c r="V954" i="3"/>
  <c r="AD954" i="3"/>
  <c r="AL954" i="3"/>
  <c r="AS954" i="3"/>
  <c r="AX954" i="3"/>
  <c r="BD954" i="3"/>
  <c r="BI954" i="3"/>
  <c r="P954" i="3"/>
  <c r="X954" i="3"/>
  <c r="AF954" i="3"/>
  <c r="AN954" i="3"/>
  <c r="AT954" i="3"/>
  <c r="AZ954" i="3"/>
  <c r="BE954" i="3"/>
  <c r="R954" i="3"/>
  <c r="Z954" i="3"/>
  <c r="AH954" i="3"/>
  <c r="AP954" i="3"/>
  <c r="AV954" i="3"/>
  <c r="BA954" i="3"/>
  <c r="BF954" i="3"/>
  <c r="T954" i="3"/>
  <c r="AB954" i="3"/>
  <c r="AJ954" i="3"/>
  <c r="AR954" i="3"/>
  <c r="AW954" i="3"/>
  <c r="BB954" i="3"/>
  <c r="BH954" i="3"/>
  <c r="L1150" i="3"/>
  <c r="L1148" i="3"/>
  <c r="L1146" i="3"/>
  <c r="K1138" i="3"/>
  <c r="K1137" i="3"/>
  <c r="AR1136" i="3"/>
  <c r="K1134" i="3"/>
  <c r="P1134" i="3" s="1"/>
  <c r="K1126" i="3"/>
  <c r="K1118" i="3"/>
  <c r="K1110" i="3"/>
  <c r="K1100" i="3"/>
  <c r="L1098" i="3"/>
  <c r="K1098" i="3"/>
  <c r="L1096" i="3"/>
  <c r="K1096" i="3"/>
  <c r="M1064" i="3"/>
  <c r="AB1064" i="3"/>
  <c r="AR1064" i="3"/>
  <c r="BH1064" i="3"/>
  <c r="P1064" i="3"/>
  <c r="AF1064" i="3"/>
  <c r="AV1064" i="3"/>
  <c r="T1064" i="3"/>
  <c r="AJ1064" i="3"/>
  <c r="AZ1064" i="3"/>
  <c r="X1064" i="3"/>
  <c r="AN1064" i="3"/>
  <c r="BD1064" i="3"/>
  <c r="M1062" i="3"/>
  <c r="T1062" i="3"/>
  <c r="AJ1062" i="3"/>
  <c r="AZ1062" i="3"/>
  <c r="X1062" i="3"/>
  <c r="AN1062" i="3"/>
  <c r="BD1062" i="3"/>
  <c r="AB1062" i="3"/>
  <c r="AR1062" i="3"/>
  <c r="BH1062" i="3"/>
  <c r="P1062" i="3"/>
  <c r="AF1062" i="3"/>
  <c r="AV1062" i="3"/>
  <c r="M993" i="3"/>
  <c r="AQ993" i="3"/>
  <c r="BG993" i="3"/>
  <c r="S993" i="3"/>
  <c r="AW993" i="3"/>
  <c r="AA993" i="3"/>
  <c r="AY993" i="3"/>
  <c r="AI993" i="3"/>
  <c r="BE993" i="3"/>
  <c r="O959" i="3"/>
  <c r="N959" i="3"/>
  <c r="W959" i="3"/>
  <c r="AE959" i="3"/>
  <c r="AM959" i="3"/>
  <c r="AU959" i="3"/>
  <c r="BC959" i="3"/>
  <c r="R959" i="3"/>
  <c r="Z959" i="3"/>
  <c r="AH959" i="3"/>
  <c r="AP959" i="3"/>
  <c r="AX959" i="3"/>
  <c r="BF959" i="3"/>
  <c r="S959" i="3"/>
  <c r="AA959" i="3"/>
  <c r="AI959" i="3"/>
  <c r="AQ959" i="3"/>
  <c r="AY959" i="3"/>
  <c r="BG959" i="3"/>
  <c r="V959" i="3"/>
  <c r="AD959" i="3"/>
  <c r="AL959" i="3"/>
  <c r="AT959" i="3"/>
  <c r="BB959" i="3"/>
  <c r="P957" i="3"/>
  <c r="P955" i="3"/>
  <c r="AO953" i="3"/>
  <c r="L1152" i="3"/>
  <c r="K1152" i="3"/>
  <c r="L1151" i="3"/>
  <c r="L1144" i="3"/>
  <c r="K1133" i="3"/>
  <c r="V1133" i="3" s="1"/>
  <c r="K1132" i="3"/>
  <c r="K1125" i="3"/>
  <c r="K1124" i="3"/>
  <c r="K1117" i="3"/>
  <c r="K1116" i="3"/>
  <c r="K1109" i="3"/>
  <c r="K1108" i="3"/>
  <c r="K1092" i="3"/>
  <c r="N1080" i="3"/>
  <c r="M1058" i="3"/>
  <c r="T1058" i="3"/>
  <c r="AJ1058" i="3"/>
  <c r="AZ1058" i="3"/>
  <c r="X1058" i="3"/>
  <c r="AN1058" i="3"/>
  <c r="BD1058" i="3"/>
  <c r="AB1058" i="3"/>
  <c r="AR1058" i="3"/>
  <c r="BH1058" i="3"/>
  <c r="P1058" i="3"/>
  <c r="AF1058" i="3"/>
  <c r="AV1058" i="3"/>
  <c r="AG971" i="3"/>
  <c r="BB971" i="3"/>
  <c r="Q971" i="3"/>
  <c r="AL971" i="3"/>
  <c r="BG971" i="3"/>
  <c r="V971" i="3"/>
  <c r="AQ971" i="3"/>
  <c r="AA971" i="3"/>
  <c r="AW971" i="3"/>
  <c r="AA961" i="3"/>
  <c r="AQ961" i="3"/>
  <c r="BG961" i="3"/>
  <c r="O957" i="3"/>
  <c r="N957" i="3"/>
  <c r="X957" i="3"/>
  <c r="AI957" i="3"/>
  <c r="AT957" i="3"/>
  <c r="BD957" i="3"/>
  <c r="R957" i="3"/>
  <c r="AB957" i="3"/>
  <c r="AM957" i="3"/>
  <c r="AX957" i="3"/>
  <c r="BH957" i="3"/>
  <c r="S957" i="3"/>
  <c r="AD957" i="3"/>
  <c r="AN957" i="3"/>
  <c r="AY957" i="3"/>
  <c r="W957" i="3"/>
  <c r="AH957" i="3"/>
  <c r="AR957" i="3"/>
  <c r="BC957" i="3"/>
  <c r="O955" i="3"/>
  <c r="AH955" i="3"/>
  <c r="BC955" i="3"/>
  <c r="R955" i="3"/>
  <c r="AM955" i="3"/>
  <c r="BH955" i="3"/>
  <c r="W955" i="3"/>
  <c r="AR955" i="3"/>
  <c r="AB955" i="3"/>
  <c r="AX955" i="3"/>
  <c r="M953" i="3"/>
  <c r="P953" i="3"/>
  <c r="AF953" i="3"/>
  <c r="AV953" i="3"/>
  <c r="T953" i="3"/>
  <c r="AJ953" i="3"/>
  <c r="AZ953" i="3"/>
  <c r="X953" i="3"/>
  <c r="AN953" i="3"/>
  <c r="BD953" i="3"/>
  <c r="AB953" i="3"/>
  <c r="AR953" i="3"/>
  <c r="BH953" i="3"/>
  <c r="L1095" i="3"/>
  <c r="AY1095" i="3" s="1"/>
  <c r="L1092" i="3"/>
  <c r="L1089" i="3"/>
  <c r="L1085" i="3"/>
  <c r="L1081" i="3"/>
  <c r="L1077" i="3"/>
  <c r="L1067" i="3"/>
  <c r="K1067" i="3"/>
  <c r="L1063" i="3"/>
  <c r="K1063" i="3"/>
  <c r="L1059" i="3"/>
  <c r="K1059" i="3"/>
  <c r="L1055" i="3"/>
  <c r="K1055" i="3"/>
  <c r="L1052" i="3"/>
  <c r="K1050" i="3"/>
  <c r="L1042" i="3"/>
  <c r="K1042" i="3"/>
  <c r="K1029" i="3"/>
  <c r="K1028" i="3"/>
  <c r="R1028" i="3" s="1"/>
  <c r="L1027" i="3"/>
  <c r="BF1026" i="3"/>
  <c r="AH1026" i="3"/>
  <c r="N1026" i="3"/>
  <c r="K1025" i="3"/>
  <c r="K1020" i="3"/>
  <c r="K1019" i="3"/>
  <c r="K1009" i="3"/>
  <c r="V1001" i="3"/>
  <c r="L998" i="3"/>
  <c r="K998" i="3"/>
  <c r="L995" i="3"/>
  <c r="BG995" i="3" s="1"/>
  <c r="K991" i="3"/>
  <c r="W991" i="3" s="1"/>
  <c r="L990" i="3"/>
  <c r="AJ988" i="3"/>
  <c r="AZ987" i="3"/>
  <c r="AJ987" i="3"/>
  <c r="AJ986" i="3"/>
  <c r="AZ985" i="3"/>
  <c r="K983" i="3"/>
  <c r="L980" i="3"/>
  <c r="L974" i="3"/>
  <c r="K974" i="3"/>
  <c r="AR970" i="3"/>
  <c r="AG970" i="3"/>
  <c r="L970" i="3"/>
  <c r="S970" i="3" s="1"/>
  <c r="AZ964" i="3"/>
  <c r="T964" i="3"/>
  <c r="L963" i="3"/>
  <c r="AA963" i="3" s="1"/>
  <c r="L962" i="3"/>
  <c r="U962" i="3" s="1"/>
  <c r="L960" i="3"/>
  <c r="O1070" i="3"/>
  <c r="O1062" i="3"/>
  <c r="O1054" i="3"/>
  <c r="L1025" i="3"/>
  <c r="BA970" i="3"/>
  <c r="AQ970" i="3"/>
  <c r="AF970" i="3"/>
  <c r="AO962" i="3"/>
  <c r="L958" i="3"/>
  <c r="K1099" i="3"/>
  <c r="L1091" i="3"/>
  <c r="K1091" i="3"/>
  <c r="L1087" i="3"/>
  <c r="P1087" i="3" s="1"/>
  <c r="L1083" i="3"/>
  <c r="P1083" i="3" s="1"/>
  <c r="L1079" i="3"/>
  <c r="P1079" i="3" s="1"/>
  <c r="S1074" i="3"/>
  <c r="L1069" i="3"/>
  <c r="K1069" i="3"/>
  <c r="L1065" i="3"/>
  <c r="K1065" i="3"/>
  <c r="L1061" i="3"/>
  <c r="K1061" i="3"/>
  <c r="L1057" i="3"/>
  <c r="K1057" i="3"/>
  <c r="L1053" i="3"/>
  <c r="K1053" i="3"/>
  <c r="K1049" i="3"/>
  <c r="K1048" i="3"/>
  <c r="L1046" i="3"/>
  <c r="K1046" i="3"/>
  <c r="L1038" i="3"/>
  <c r="K1038" i="3"/>
  <c r="K1033" i="3"/>
  <c r="K1032" i="3"/>
  <c r="AT1026" i="3"/>
  <c r="K1024" i="3"/>
  <c r="V1024" i="3" s="1"/>
  <c r="K1023" i="3"/>
  <c r="K1016" i="3"/>
  <c r="K1015" i="3"/>
  <c r="AP1001" i="3"/>
  <c r="L999" i="3"/>
  <c r="M999" i="3" s="1"/>
  <c r="M995" i="3"/>
  <c r="L994" i="3"/>
  <c r="K994" i="3"/>
  <c r="AZ988" i="3"/>
  <c r="T988" i="3"/>
  <c r="AZ986" i="3"/>
  <c r="T986" i="3"/>
  <c r="N985" i="3"/>
  <c r="L982" i="3"/>
  <c r="AV982" i="3" s="1"/>
  <c r="M980" i="3"/>
  <c r="L979" i="3"/>
  <c r="K979" i="3"/>
  <c r="L978" i="3"/>
  <c r="BI978" i="3" s="1"/>
  <c r="L975" i="3"/>
  <c r="N975" i="3" s="1"/>
  <c r="L973" i="3"/>
  <c r="K973" i="3"/>
  <c r="M970" i="3"/>
  <c r="L965" i="3"/>
  <c r="Q965" i="3" s="1"/>
  <c r="U964" i="3"/>
  <c r="O1064" i="3"/>
  <c r="O1060" i="3"/>
  <c r="O1056" i="3"/>
  <c r="AP1026" i="3"/>
  <c r="L1007" i="3"/>
  <c r="K1000" i="3"/>
  <c r="L996" i="3"/>
  <c r="K996" i="3"/>
  <c r="AI995" i="3"/>
  <c r="L992" i="3"/>
  <c r="K992" i="3"/>
  <c r="AR988" i="3"/>
  <c r="BD987" i="3"/>
  <c r="AN987" i="3"/>
  <c r="X987" i="3"/>
  <c r="N987" i="3"/>
  <c r="AR986" i="3"/>
  <c r="P986" i="3"/>
  <c r="BD985" i="3"/>
  <c r="AH985" i="3"/>
  <c r="L981" i="3"/>
  <c r="K981" i="3"/>
  <c r="AI980" i="3"/>
  <c r="L977" i="3"/>
  <c r="AQ977" i="3" s="1"/>
  <c r="L976" i="3"/>
  <c r="K976" i="3"/>
  <c r="AK970" i="3"/>
  <c r="Y970" i="3"/>
  <c r="L968" i="3"/>
  <c r="AA968" i="3" s="1"/>
  <c r="L967" i="3"/>
  <c r="O1150" i="3"/>
  <c r="S1150" i="3"/>
  <c r="W1150" i="3"/>
  <c r="AA1150" i="3"/>
  <c r="AE1150" i="3"/>
  <c r="AI1150" i="3"/>
  <c r="AM1150" i="3"/>
  <c r="AQ1150" i="3"/>
  <c r="AU1150" i="3"/>
  <c r="AY1150" i="3"/>
  <c r="BC1150" i="3"/>
  <c r="BG1150" i="3"/>
  <c r="M1152" i="3"/>
  <c r="Q1152" i="3"/>
  <c r="U1152" i="3"/>
  <c r="Y1152" i="3"/>
  <c r="AC1152" i="3"/>
  <c r="AG1152" i="3"/>
  <c r="AK1152" i="3"/>
  <c r="AO1152" i="3"/>
  <c r="AS1152" i="3"/>
  <c r="AW1152" i="3"/>
  <c r="BA1152" i="3"/>
  <c r="BE1152" i="3"/>
  <c r="BI1152" i="3"/>
  <c r="O1152" i="3"/>
  <c r="W1152" i="3"/>
  <c r="AE1152" i="3"/>
  <c r="AQ1152" i="3"/>
  <c r="BC1152" i="3"/>
  <c r="N1152" i="3"/>
  <c r="R1152" i="3"/>
  <c r="V1152" i="3"/>
  <c r="Z1152" i="3"/>
  <c r="AD1152" i="3"/>
  <c r="AH1152" i="3"/>
  <c r="AL1152" i="3"/>
  <c r="AP1152" i="3"/>
  <c r="AT1152" i="3"/>
  <c r="AX1152" i="3"/>
  <c r="BB1152" i="3"/>
  <c r="BF1152" i="3"/>
  <c r="S1152" i="3"/>
  <c r="AA1152" i="3"/>
  <c r="AM1152" i="3"/>
  <c r="AY1152" i="3"/>
  <c r="P1152" i="3"/>
  <c r="T1152" i="3"/>
  <c r="X1152" i="3"/>
  <c r="AB1152" i="3"/>
  <c r="AF1152" i="3"/>
  <c r="AJ1152" i="3"/>
  <c r="AN1152" i="3"/>
  <c r="AR1152" i="3"/>
  <c r="AV1152" i="3"/>
  <c r="AZ1152" i="3"/>
  <c r="BD1152" i="3"/>
  <c r="BH1152" i="3"/>
  <c r="AI1152" i="3"/>
  <c r="AU1152" i="3"/>
  <c r="BG1152" i="3"/>
  <c r="O1151" i="3"/>
  <c r="S1151" i="3"/>
  <c r="W1151" i="3"/>
  <c r="AA1151" i="3"/>
  <c r="AE1151" i="3"/>
  <c r="AI1151" i="3"/>
  <c r="AM1151" i="3"/>
  <c r="AQ1151" i="3"/>
  <c r="AU1151" i="3"/>
  <c r="AY1151" i="3"/>
  <c r="BC1151" i="3"/>
  <c r="BG1151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M1151" i="3"/>
  <c r="Q1151" i="3"/>
  <c r="U1151" i="3"/>
  <c r="Y1151" i="3"/>
  <c r="AC1151" i="3"/>
  <c r="AG1151" i="3"/>
  <c r="AK1151" i="3"/>
  <c r="AS1151" i="3"/>
  <c r="BA1151" i="3"/>
  <c r="BI1151" i="3"/>
  <c r="AO1151" i="3"/>
  <c r="AW1151" i="3"/>
  <c r="BE1151" i="3"/>
  <c r="N1151" i="3"/>
  <c r="R1151" i="3"/>
  <c r="V1151" i="3"/>
  <c r="Z1151" i="3"/>
  <c r="AD1151" i="3"/>
  <c r="AH1151" i="3"/>
  <c r="AL1151" i="3"/>
  <c r="AP1151" i="3"/>
  <c r="AT1151" i="3"/>
  <c r="AX1151" i="3"/>
  <c r="BB1151" i="3"/>
  <c r="BF1151" i="3"/>
  <c r="O1149" i="3"/>
  <c r="S1149" i="3"/>
  <c r="W1149" i="3"/>
  <c r="AA1149" i="3"/>
  <c r="AE1149" i="3"/>
  <c r="AI1149" i="3"/>
  <c r="AM1149" i="3"/>
  <c r="AQ1149" i="3"/>
  <c r="AU1149" i="3"/>
  <c r="AY1149" i="3"/>
  <c r="BC1149" i="3"/>
  <c r="BG1149" i="3"/>
  <c r="P1149" i="3"/>
  <c r="T1149" i="3"/>
  <c r="X1149" i="3"/>
  <c r="AB1149" i="3"/>
  <c r="AF1149" i="3"/>
  <c r="AJ1149" i="3"/>
  <c r="AN1149" i="3"/>
  <c r="AR1149" i="3"/>
  <c r="AV1149" i="3"/>
  <c r="AZ1149" i="3"/>
  <c r="BD1149" i="3"/>
  <c r="BH1149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R1149" i="3"/>
  <c r="V1149" i="3"/>
  <c r="Z1149" i="3"/>
  <c r="AD1149" i="3"/>
  <c r="AH1149" i="3"/>
  <c r="AL1149" i="3"/>
  <c r="AP1149" i="3"/>
  <c r="AT1149" i="3"/>
  <c r="AX1149" i="3"/>
  <c r="BB1149" i="3"/>
  <c r="BF1149" i="3"/>
  <c r="M1146" i="3"/>
  <c r="Q1146" i="3"/>
  <c r="U1146" i="3"/>
  <c r="Y1146" i="3"/>
  <c r="AC1146" i="3"/>
  <c r="AG1146" i="3"/>
  <c r="AK1146" i="3"/>
  <c r="AO1146" i="3"/>
  <c r="AS1146" i="3"/>
  <c r="AW1146" i="3"/>
  <c r="BA1146" i="3"/>
  <c r="BE1146" i="3"/>
  <c r="BI1146" i="3"/>
  <c r="N1146" i="3"/>
  <c r="R1146" i="3"/>
  <c r="V1146" i="3"/>
  <c r="Z1146" i="3"/>
  <c r="AD1146" i="3"/>
  <c r="AH1146" i="3"/>
  <c r="AL1146" i="3"/>
  <c r="AP1146" i="3"/>
  <c r="AT1146" i="3"/>
  <c r="AX1146" i="3"/>
  <c r="BB1146" i="3"/>
  <c r="BF1146" i="3"/>
  <c r="O1146" i="3"/>
  <c r="S1146" i="3"/>
  <c r="W1146" i="3"/>
  <c r="AA1146" i="3"/>
  <c r="AE1146" i="3"/>
  <c r="AI1146" i="3"/>
  <c r="AM1146" i="3"/>
  <c r="AQ1146" i="3"/>
  <c r="AU1146" i="3"/>
  <c r="AY1146" i="3"/>
  <c r="BG1146" i="3"/>
  <c r="BC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M1150" i="3"/>
  <c r="M1148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O1147" i="3"/>
  <c r="S1147" i="3"/>
  <c r="W1147" i="3"/>
  <c r="AA1147" i="3"/>
  <c r="AE1147" i="3"/>
  <c r="AI1147" i="3"/>
  <c r="AM1147" i="3"/>
  <c r="AQ1147" i="3"/>
  <c r="AU1147" i="3"/>
  <c r="AY1147" i="3"/>
  <c r="BC1147" i="3"/>
  <c r="BG1147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O1145" i="3"/>
  <c r="S1145" i="3"/>
  <c r="W1145" i="3"/>
  <c r="AA1145" i="3"/>
  <c r="AE1145" i="3"/>
  <c r="AI1145" i="3"/>
  <c r="AM1145" i="3"/>
  <c r="AQ1145" i="3"/>
  <c r="AU1145" i="3"/>
  <c r="AY1145" i="3"/>
  <c r="BC1145" i="3"/>
  <c r="BG1145" i="3"/>
  <c r="P1145" i="3"/>
  <c r="T1145" i="3"/>
  <c r="X1145" i="3"/>
  <c r="AB1145" i="3"/>
  <c r="AF1145" i="3"/>
  <c r="AJ1145" i="3"/>
  <c r="AN1145" i="3"/>
  <c r="AR1145" i="3"/>
  <c r="AV1145" i="3"/>
  <c r="AZ1145" i="3"/>
  <c r="BD1145" i="3"/>
  <c r="BH1145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M1143" i="3"/>
  <c r="Q1143" i="3"/>
  <c r="U1143" i="3"/>
  <c r="Y1143" i="3"/>
  <c r="AC1143" i="3"/>
  <c r="AG1143" i="3"/>
  <c r="AK1143" i="3"/>
  <c r="AO1143" i="3"/>
  <c r="AS1143" i="3"/>
  <c r="AW1143" i="3"/>
  <c r="BA1143" i="3"/>
  <c r="BE1143" i="3"/>
  <c r="BI1143" i="3"/>
  <c r="O1143" i="3"/>
  <c r="T1143" i="3"/>
  <c r="Z1143" i="3"/>
  <c r="AE1143" i="3"/>
  <c r="AJ1143" i="3"/>
  <c r="AP1143" i="3"/>
  <c r="AU1143" i="3"/>
  <c r="AZ1143" i="3"/>
  <c r="BF1143" i="3"/>
  <c r="P1143" i="3"/>
  <c r="V1143" i="3"/>
  <c r="AA1143" i="3"/>
  <c r="AF1143" i="3"/>
  <c r="AL1143" i="3"/>
  <c r="AQ1143" i="3"/>
  <c r="AV1143" i="3"/>
  <c r="BB1143" i="3"/>
  <c r="BG1143" i="3"/>
  <c r="R1143" i="3"/>
  <c r="W1143" i="3"/>
  <c r="AB1143" i="3"/>
  <c r="AH1143" i="3"/>
  <c r="AM1143" i="3"/>
  <c r="AR1143" i="3"/>
  <c r="AX1143" i="3"/>
  <c r="BC1143" i="3"/>
  <c r="BH1143" i="3"/>
  <c r="N1143" i="3"/>
  <c r="S1143" i="3"/>
  <c r="X1143" i="3"/>
  <c r="AD1143" i="3"/>
  <c r="AI1143" i="3"/>
  <c r="AN1143" i="3"/>
  <c r="AT1143" i="3"/>
  <c r="AY1143" i="3"/>
  <c r="BD1143" i="3"/>
  <c r="M1141" i="3"/>
  <c r="Q1141" i="3"/>
  <c r="U1141" i="3"/>
  <c r="Y1141" i="3"/>
  <c r="AC1141" i="3"/>
  <c r="AG1141" i="3"/>
  <c r="AK1141" i="3"/>
  <c r="AO1141" i="3"/>
  <c r="AS1141" i="3"/>
  <c r="AW1141" i="3"/>
  <c r="BA1141" i="3"/>
  <c r="BE1141" i="3"/>
  <c r="BI1141" i="3"/>
  <c r="O1141" i="3"/>
  <c r="T1141" i="3"/>
  <c r="Z1141" i="3"/>
  <c r="AE1141" i="3"/>
  <c r="AJ1141" i="3"/>
  <c r="AP1141" i="3"/>
  <c r="AU1141" i="3"/>
  <c r="AZ1141" i="3"/>
  <c r="BF1141" i="3"/>
  <c r="P1141" i="3"/>
  <c r="V1141" i="3"/>
  <c r="AA1141" i="3"/>
  <c r="AF1141" i="3"/>
  <c r="AL1141" i="3"/>
  <c r="AQ1141" i="3"/>
  <c r="AV1141" i="3"/>
  <c r="BB1141" i="3"/>
  <c r="BG1141" i="3"/>
  <c r="R1141" i="3"/>
  <c r="W1141" i="3"/>
  <c r="AB1141" i="3"/>
  <c r="AH1141" i="3"/>
  <c r="AM1141" i="3"/>
  <c r="AR1141" i="3"/>
  <c r="AX1141" i="3"/>
  <c r="BC1141" i="3"/>
  <c r="BH1141" i="3"/>
  <c r="N1141" i="3"/>
  <c r="S1141" i="3"/>
  <c r="X1141" i="3"/>
  <c r="AD1141" i="3"/>
  <c r="AI1141" i="3"/>
  <c r="AN1141" i="3"/>
  <c r="AT1141" i="3"/>
  <c r="AY1141" i="3"/>
  <c r="BD1141" i="3"/>
  <c r="M1140" i="3"/>
  <c r="U1140" i="3"/>
  <c r="AC1140" i="3"/>
  <c r="AK1140" i="3"/>
  <c r="AS1140" i="3"/>
  <c r="BA1140" i="3"/>
  <c r="BI1140" i="3"/>
  <c r="P1140" i="3"/>
  <c r="X1140" i="3"/>
  <c r="AF1140" i="3"/>
  <c r="AN1140" i="3"/>
  <c r="AV1140" i="3"/>
  <c r="BD1140" i="3"/>
  <c r="Q1140" i="3"/>
  <c r="Y1140" i="3"/>
  <c r="AG1140" i="3"/>
  <c r="AO1140" i="3"/>
  <c r="AW1140" i="3"/>
  <c r="BE1140" i="3"/>
  <c r="BH1150" i="3"/>
  <c r="BD1150" i="3"/>
  <c r="AZ1150" i="3"/>
  <c r="AV1150" i="3"/>
  <c r="AR1150" i="3"/>
  <c r="AN1150" i="3"/>
  <c r="AJ1150" i="3"/>
  <c r="AF1150" i="3"/>
  <c r="AB1150" i="3"/>
  <c r="X1150" i="3"/>
  <c r="T1150" i="3"/>
  <c r="P1150" i="3"/>
  <c r="K1144" i="3"/>
  <c r="K1142" i="3"/>
  <c r="BH1140" i="3"/>
  <c r="AZ1140" i="3"/>
  <c r="AR1140" i="3"/>
  <c r="AJ1140" i="3"/>
  <c r="AB1140" i="3"/>
  <c r="AT1139" i="3"/>
  <c r="AD1139" i="3"/>
  <c r="BH1138" i="3"/>
  <c r="AR1138" i="3"/>
  <c r="AT1137" i="3"/>
  <c r="AD1137" i="3"/>
  <c r="AT1135" i="3"/>
  <c r="AD1135" i="3"/>
  <c r="P1127" i="3"/>
  <c r="T1127" i="3"/>
  <c r="X1127" i="3"/>
  <c r="AB1127" i="3"/>
  <c r="AF1127" i="3"/>
  <c r="AJ1127" i="3"/>
  <c r="AN1127" i="3"/>
  <c r="AR1127" i="3"/>
  <c r="AV1127" i="3"/>
  <c r="AZ1127" i="3"/>
  <c r="BD1127" i="3"/>
  <c r="BH1127" i="3"/>
  <c r="M1127" i="3"/>
  <c r="Q1127" i="3"/>
  <c r="U1127" i="3"/>
  <c r="Y1127" i="3"/>
  <c r="AC1127" i="3"/>
  <c r="AG1127" i="3"/>
  <c r="AK1127" i="3"/>
  <c r="AO1127" i="3"/>
  <c r="AS1127" i="3"/>
  <c r="AW1127" i="3"/>
  <c r="BA1127" i="3"/>
  <c r="BE1127" i="3"/>
  <c r="BI1127" i="3"/>
  <c r="N1127" i="3"/>
  <c r="R1127" i="3"/>
  <c r="V1127" i="3"/>
  <c r="Z1127" i="3"/>
  <c r="AD1127" i="3"/>
  <c r="AH1127" i="3"/>
  <c r="AL1127" i="3"/>
  <c r="AP1127" i="3"/>
  <c r="AT1127" i="3"/>
  <c r="AX1127" i="3"/>
  <c r="BB1127" i="3"/>
  <c r="BF1127" i="3"/>
  <c r="O1127" i="3"/>
  <c r="S1127" i="3"/>
  <c r="W1127" i="3"/>
  <c r="AA1127" i="3"/>
  <c r="AE1127" i="3"/>
  <c r="AI1127" i="3"/>
  <c r="AM1127" i="3"/>
  <c r="AQ1127" i="3"/>
  <c r="AU1127" i="3"/>
  <c r="AY1127" i="3"/>
  <c r="BC1127" i="3"/>
  <c r="BG1127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O1126" i="3"/>
  <c r="S1126" i="3"/>
  <c r="W1126" i="3"/>
  <c r="AA1126" i="3"/>
  <c r="AE1126" i="3"/>
  <c r="AI1126" i="3"/>
  <c r="AM1126" i="3"/>
  <c r="AQ1126" i="3"/>
  <c r="AU1126" i="3"/>
  <c r="AY1126" i="3"/>
  <c r="BC1126" i="3"/>
  <c r="BG1126" i="3"/>
  <c r="P1126" i="3"/>
  <c r="T1126" i="3"/>
  <c r="X1126" i="3"/>
  <c r="AB1126" i="3"/>
  <c r="AF1126" i="3"/>
  <c r="AJ1126" i="3"/>
  <c r="AN1126" i="3"/>
  <c r="AR1126" i="3"/>
  <c r="AV1126" i="3"/>
  <c r="AZ1126" i="3"/>
  <c r="BD1126" i="3"/>
  <c r="BH1126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P1119" i="3"/>
  <c r="T1119" i="3"/>
  <c r="X1119" i="3"/>
  <c r="AB1119" i="3"/>
  <c r="AF1119" i="3"/>
  <c r="AJ1119" i="3"/>
  <c r="AN1119" i="3"/>
  <c r="AR1119" i="3"/>
  <c r="AV1119" i="3"/>
  <c r="AZ1119" i="3"/>
  <c r="BD1119" i="3"/>
  <c r="BH1119" i="3"/>
  <c r="M1119" i="3"/>
  <c r="Q1119" i="3"/>
  <c r="U1119" i="3"/>
  <c r="Y1119" i="3"/>
  <c r="AC1119" i="3"/>
  <c r="AG1119" i="3"/>
  <c r="AK1119" i="3"/>
  <c r="AO1119" i="3"/>
  <c r="AS1119" i="3"/>
  <c r="AW1119" i="3"/>
  <c r="BA1119" i="3"/>
  <c r="BE1119" i="3"/>
  <c r="BI1119" i="3"/>
  <c r="N1119" i="3"/>
  <c r="R1119" i="3"/>
  <c r="V1119" i="3"/>
  <c r="Z1119" i="3"/>
  <c r="AD1119" i="3"/>
  <c r="AH1119" i="3"/>
  <c r="AL1119" i="3"/>
  <c r="AP1119" i="3"/>
  <c r="AT1119" i="3"/>
  <c r="AX1119" i="3"/>
  <c r="BB1119" i="3"/>
  <c r="BF1119" i="3"/>
  <c r="O1119" i="3"/>
  <c r="S1119" i="3"/>
  <c r="W1119" i="3"/>
  <c r="AA1119" i="3"/>
  <c r="AE1119" i="3"/>
  <c r="AI1119" i="3"/>
  <c r="AM1119" i="3"/>
  <c r="AQ1119" i="3"/>
  <c r="AU1119" i="3"/>
  <c r="AY1119" i="3"/>
  <c r="BC1119" i="3"/>
  <c r="BG1119" i="3"/>
  <c r="N1118" i="3"/>
  <c r="R1118" i="3"/>
  <c r="V1118" i="3"/>
  <c r="Z1118" i="3"/>
  <c r="AD1118" i="3"/>
  <c r="AH1118" i="3"/>
  <c r="AL1118" i="3"/>
  <c r="AP1118" i="3"/>
  <c r="AT1118" i="3"/>
  <c r="AX1118" i="3"/>
  <c r="BB1118" i="3"/>
  <c r="BF1118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P1118" i="3"/>
  <c r="T1118" i="3"/>
  <c r="X1118" i="3"/>
  <c r="AB1118" i="3"/>
  <c r="AF1118" i="3"/>
  <c r="AJ1118" i="3"/>
  <c r="AN1118" i="3"/>
  <c r="AR1118" i="3"/>
  <c r="AV1118" i="3"/>
  <c r="AZ1118" i="3"/>
  <c r="BD1118" i="3"/>
  <c r="BH1118" i="3"/>
  <c r="M1118" i="3"/>
  <c r="Q1118" i="3"/>
  <c r="U1118" i="3"/>
  <c r="Y1118" i="3"/>
  <c r="AC1118" i="3"/>
  <c r="AG1118" i="3"/>
  <c r="AK1118" i="3"/>
  <c r="AO1118" i="3"/>
  <c r="AS1118" i="3"/>
  <c r="AW1118" i="3"/>
  <c r="BA1118" i="3"/>
  <c r="BE1118" i="3"/>
  <c r="BI1118" i="3"/>
  <c r="P1111" i="3"/>
  <c r="T1111" i="3"/>
  <c r="X1111" i="3"/>
  <c r="AB1111" i="3"/>
  <c r="AF1111" i="3"/>
  <c r="AJ1111" i="3"/>
  <c r="AN1111" i="3"/>
  <c r="AR1111" i="3"/>
  <c r="AV1111" i="3"/>
  <c r="AZ1111" i="3"/>
  <c r="BD1111" i="3"/>
  <c r="BH1111" i="3"/>
  <c r="M1111" i="3"/>
  <c r="Q1111" i="3"/>
  <c r="U1111" i="3"/>
  <c r="Y1111" i="3"/>
  <c r="AC1111" i="3"/>
  <c r="AG1111" i="3"/>
  <c r="AK1111" i="3"/>
  <c r="AO1111" i="3"/>
  <c r="AS1111" i="3"/>
  <c r="AW1111" i="3"/>
  <c r="BA1111" i="3"/>
  <c r="BE1111" i="3"/>
  <c r="BI1111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O1111" i="3"/>
  <c r="S1111" i="3"/>
  <c r="W1111" i="3"/>
  <c r="AA1111" i="3"/>
  <c r="AE1111" i="3"/>
  <c r="AI1111" i="3"/>
  <c r="AM1111" i="3"/>
  <c r="AQ1111" i="3"/>
  <c r="AU1111" i="3"/>
  <c r="AY1111" i="3"/>
  <c r="BC1111" i="3"/>
  <c r="BG1111" i="3"/>
  <c r="N1110" i="3"/>
  <c r="R1110" i="3"/>
  <c r="V1110" i="3"/>
  <c r="Z1110" i="3"/>
  <c r="AD1110" i="3"/>
  <c r="AH1110" i="3"/>
  <c r="AL1110" i="3"/>
  <c r="AP1110" i="3"/>
  <c r="AT1110" i="3"/>
  <c r="AX1110" i="3"/>
  <c r="BB1110" i="3"/>
  <c r="BF1110" i="3"/>
  <c r="O1110" i="3"/>
  <c r="S1110" i="3"/>
  <c r="W1110" i="3"/>
  <c r="AA1110" i="3"/>
  <c r="AE1110" i="3"/>
  <c r="AI1110" i="3"/>
  <c r="AM1110" i="3"/>
  <c r="AQ1110" i="3"/>
  <c r="AU1110" i="3"/>
  <c r="AY1110" i="3"/>
  <c r="BC1110" i="3"/>
  <c r="BG1110" i="3"/>
  <c r="P1110" i="3"/>
  <c r="T1110" i="3"/>
  <c r="X1110" i="3"/>
  <c r="AB1110" i="3"/>
  <c r="AF1110" i="3"/>
  <c r="AJ1110" i="3"/>
  <c r="AN1110" i="3"/>
  <c r="AR1110" i="3"/>
  <c r="AV1110" i="3"/>
  <c r="AZ1110" i="3"/>
  <c r="BD1110" i="3"/>
  <c r="BH1110" i="3"/>
  <c r="M1110" i="3"/>
  <c r="Q1110" i="3"/>
  <c r="U1110" i="3"/>
  <c r="Y1110" i="3"/>
  <c r="AC1110" i="3"/>
  <c r="AG1110" i="3"/>
  <c r="AK1110" i="3"/>
  <c r="AO1110" i="3"/>
  <c r="AS1110" i="3"/>
  <c r="AW1110" i="3"/>
  <c r="BA1110" i="3"/>
  <c r="BE1110" i="3"/>
  <c r="BI1110" i="3"/>
  <c r="P1103" i="3"/>
  <c r="T1103" i="3"/>
  <c r="X1103" i="3"/>
  <c r="AB1103" i="3"/>
  <c r="AF1103" i="3"/>
  <c r="AJ1103" i="3"/>
  <c r="AN1103" i="3"/>
  <c r="AR1103" i="3"/>
  <c r="AV1103" i="3"/>
  <c r="AZ1103" i="3"/>
  <c r="BD1103" i="3"/>
  <c r="BH1103" i="3"/>
  <c r="M1103" i="3"/>
  <c r="Q1103" i="3"/>
  <c r="U1103" i="3"/>
  <c r="Y1103" i="3"/>
  <c r="AC1103" i="3"/>
  <c r="AG1103" i="3"/>
  <c r="AK1103" i="3"/>
  <c r="AO1103" i="3"/>
  <c r="AS1103" i="3"/>
  <c r="AW1103" i="3"/>
  <c r="BA1103" i="3"/>
  <c r="BE1103" i="3"/>
  <c r="BI1103" i="3"/>
  <c r="N1103" i="3"/>
  <c r="R1103" i="3"/>
  <c r="V1103" i="3"/>
  <c r="Z1103" i="3"/>
  <c r="AD1103" i="3"/>
  <c r="AH1103" i="3"/>
  <c r="AL1103" i="3"/>
  <c r="AP1103" i="3"/>
  <c r="AT1103" i="3"/>
  <c r="AX1103" i="3"/>
  <c r="BB1103" i="3"/>
  <c r="BF1103" i="3"/>
  <c r="O1103" i="3"/>
  <c r="S1103" i="3"/>
  <c r="W1103" i="3"/>
  <c r="AA1103" i="3"/>
  <c r="AE1103" i="3"/>
  <c r="AI1103" i="3"/>
  <c r="AM1103" i="3"/>
  <c r="AQ1103" i="3"/>
  <c r="AU1103" i="3"/>
  <c r="AY1103" i="3"/>
  <c r="BC1103" i="3"/>
  <c r="BG1103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O1102" i="3"/>
  <c r="S1102" i="3"/>
  <c r="W1102" i="3"/>
  <c r="AA1102" i="3"/>
  <c r="AE1102" i="3"/>
  <c r="AI1102" i="3"/>
  <c r="AM1102" i="3"/>
  <c r="AQ1102" i="3"/>
  <c r="AU1102" i="3"/>
  <c r="AY1102" i="3"/>
  <c r="BC1102" i="3"/>
  <c r="BG1102" i="3"/>
  <c r="P1102" i="3"/>
  <c r="T1102" i="3"/>
  <c r="X1102" i="3"/>
  <c r="AB1102" i="3"/>
  <c r="AF1102" i="3"/>
  <c r="AJ1102" i="3"/>
  <c r="AN1102" i="3"/>
  <c r="AR1102" i="3"/>
  <c r="AV1102" i="3"/>
  <c r="AZ1102" i="3"/>
  <c r="BD1102" i="3"/>
  <c r="BH1102" i="3"/>
  <c r="M1102" i="3"/>
  <c r="Q1102" i="3"/>
  <c r="U1102" i="3"/>
  <c r="Y1102" i="3"/>
  <c r="AC1102" i="3"/>
  <c r="AG1102" i="3"/>
  <c r="AK1102" i="3"/>
  <c r="AO1102" i="3"/>
  <c r="AS1102" i="3"/>
  <c r="AW1102" i="3"/>
  <c r="BA1102" i="3"/>
  <c r="BE1102" i="3"/>
  <c r="BI1102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O1139" i="3"/>
  <c r="S1139" i="3"/>
  <c r="W1139" i="3"/>
  <c r="AA1139" i="3"/>
  <c r="AE1139" i="3"/>
  <c r="AI1139" i="3"/>
  <c r="AM1139" i="3"/>
  <c r="AQ1139" i="3"/>
  <c r="AU1139" i="3"/>
  <c r="AY1139" i="3"/>
  <c r="BC1139" i="3"/>
  <c r="BG1139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O1137" i="3"/>
  <c r="S1137" i="3"/>
  <c r="W1137" i="3"/>
  <c r="AA1137" i="3"/>
  <c r="AE1137" i="3"/>
  <c r="AI1137" i="3"/>
  <c r="AM1137" i="3"/>
  <c r="AQ1137" i="3"/>
  <c r="AU1137" i="3"/>
  <c r="AY1137" i="3"/>
  <c r="BC1137" i="3"/>
  <c r="BG1137" i="3"/>
  <c r="P1135" i="3"/>
  <c r="T1135" i="3"/>
  <c r="X1135" i="3"/>
  <c r="AB1135" i="3"/>
  <c r="AF1135" i="3"/>
  <c r="AJ1135" i="3"/>
  <c r="AN1135" i="3"/>
  <c r="AR1135" i="3"/>
  <c r="AV1135" i="3"/>
  <c r="AZ1135" i="3"/>
  <c r="BD1135" i="3"/>
  <c r="BH1135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O1135" i="3"/>
  <c r="S1135" i="3"/>
  <c r="W1135" i="3"/>
  <c r="AA1135" i="3"/>
  <c r="AE1135" i="3"/>
  <c r="AI1135" i="3"/>
  <c r="AM1135" i="3"/>
  <c r="AQ1135" i="3"/>
  <c r="AU1135" i="3"/>
  <c r="AY1135" i="3"/>
  <c r="BC1135" i="3"/>
  <c r="BG1135" i="3"/>
  <c r="P1133" i="3"/>
  <c r="T1133" i="3"/>
  <c r="X1133" i="3"/>
  <c r="AB1133" i="3"/>
  <c r="AF1133" i="3"/>
  <c r="AJ1133" i="3"/>
  <c r="AN1133" i="3"/>
  <c r="AR1133" i="3"/>
  <c r="AV1133" i="3"/>
  <c r="AZ1133" i="3"/>
  <c r="BD1133" i="3"/>
  <c r="BH1133" i="3"/>
  <c r="M1133" i="3"/>
  <c r="Q1133" i="3"/>
  <c r="U1133" i="3"/>
  <c r="Y1133" i="3"/>
  <c r="AC1133" i="3"/>
  <c r="AG1133" i="3"/>
  <c r="AK1133" i="3"/>
  <c r="AO1133" i="3"/>
  <c r="AS1133" i="3"/>
  <c r="AW1133" i="3"/>
  <c r="BA1133" i="3"/>
  <c r="BE1133" i="3"/>
  <c r="BI1133" i="3"/>
  <c r="O1133" i="3"/>
  <c r="S1133" i="3"/>
  <c r="W1133" i="3"/>
  <c r="AA1133" i="3"/>
  <c r="AE1133" i="3"/>
  <c r="AI1133" i="3"/>
  <c r="AM1133" i="3"/>
  <c r="AQ1133" i="3"/>
  <c r="AU1133" i="3"/>
  <c r="AY1133" i="3"/>
  <c r="BC1133" i="3"/>
  <c r="BG1133" i="3"/>
  <c r="N1132" i="3"/>
  <c r="R1132" i="3"/>
  <c r="V1132" i="3"/>
  <c r="Z1132" i="3"/>
  <c r="AD1132" i="3"/>
  <c r="AH1132" i="3"/>
  <c r="AL1132" i="3"/>
  <c r="AP1132" i="3"/>
  <c r="AT1132" i="3"/>
  <c r="AX1132" i="3"/>
  <c r="BB1132" i="3"/>
  <c r="BF1132" i="3"/>
  <c r="O1132" i="3"/>
  <c r="S1132" i="3"/>
  <c r="W1132" i="3"/>
  <c r="AA1132" i="3"/>
  <c r="AE1132" i="3"/>
  <c r="AI1132" i="3"/>
  <c r="AM1132" i="3"/>
  <c r="AQ1132" i="3"/>
  <c r="AU1132" i="3"/>
  <c r="AY1132" i="3"/>
  <c r="BC1132" i="3"/>
  <c r="BG1132" i="3"/>
  <c r="P1132" i="3"/>
  <c r="T1132" i="3"/>
  <c r="X1132" i="3"/>
  <c r="AB1132" i="3"/>
  <c r="AF1132" i="3"/>
  <c r="AJ1132" i="3"/>
  <c r="AN1132" i="3"/>
  <c r="AR1132" i="3"/>
  <c r="AV1132" i="3"/>
  <c r="AZ1132" i="3"/>
  <c r="BD1132" i="3"/>
  <c r="BH1132" i="3"/>
  <c r="M1132" i="3"/>
  <c r="Q1132" i="3"/>
  <c r="U1132" i="3"/>
  <c r="Y1132" i="3"/>
  <c r="AC1132" i="3"/>
  <c r="AG1132" i="3"/>
  <c r="AK1132" i="3"/>
  <c r="AO1132" i="3"/>
  <c r="AS1132" i="3"/>
  <c r="AW1132" i="3"/>
  <c r="BA1132" i="3"/>
  <c r="BE1132" i="3"/>
  <c r="BI1132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M1125" i="3"/>
  <c r="Q1125" i="3"/>
  <c r="U1125" i="3"/>
  <c r="Y1125" i="3"/>
  <c r="AC1125" i="3"/>
  <c r="AG1125" i="3"/>
  <c r="AK1125" i="3"/>
  <c r="AO1125" i="3"/>
  <c r="AS1125" i="3"/>
  <c r="AW1125" i="3"/>
  <c r="BA1125" i="3"/>
  <c r="BE1125" i="3"/>
  <c r="BI1125" i="3"/>
  <c r="N1125" i="3"/>
  <c r="R1125" i="3"/>
  <c r="V1125" i="3"/>
  <c r="Z1125" i="3"/>
  <c r="AD1125" i="3"/>
  <c r="AH1125" i="3"/>
  <c r="AL1125" i="3"/>
  <c r="AP1125" i="3"/>
  <c r="AT1125" i="3"/>
  <c r="AX1125" i="3"/>
  <c r="BB1125" i="3"/>
  <c r="BF1125" i="3"/>
  <c r="O1125" i="3"/>
  <c r="S1125" i="3"/>
  <c r="W1125" i="3"/>
  <c r="AA1125" i="3"/>
  <c r="AE1125" i="3"/>
  <c r="AI1125" i="3"/>
  <c r="AM1125" i="3"/>
  <c r="AQ1125" i="3"/>
  <c r="AU1125" i="3"/>
  <c r="AY1125" i="3"/>
  <c r="BC1125" i="3"/>
  <c r="BG1125" i="3"/>
  <c r="N1124" i="3"/>
  <c r="R1124" i="3"/>
  <c r="V1124" i="3"/>
  <c r="Z1124" i="3"/>
  <c r="AD1124" i="3"/>
  <c r="AH1124" i="3"/>
  <c r="AL1124" i="3"/>
  <c r="AP1124" i="3"/>
  <c r="AT1124" i="3"/>
  <c r="AX1124" i="3"/>
  <c r="BB1124" i="3"/>
  <c r="BF1124" i="3"/>
  <c r="O1124" i="3"/>
  <c r="S1124" i="3"/>
  <c r="W1124" i="3"/>
  <c r="AA1124" i="3"/>
  <c r="AE1124" i="3"/>
  <c r="AI1124" i="3"/>
  <c r="AM1124" i="3"/>
  <c r="AQ1124" i="3"/>
  <c r="AU1124" i="3"/>
  <c r="AY1124" i="3"/>
  <c r="BC1124" i="3"/>
  <c r="BG1124" i="3"/>
  <c r="P1124" i="3"/>
  <c r="T1124" i="3"/>
  <c r="X1124" i="3"/>
  <c r="AB1124" i="3"/>
  <c r="AF1124" i="3"/>
  <c r="AJ1124" i="3"/>
  <c r="AN1124" i="3"/>
  <c r="AR1124" i="3"/>
  <c r="AV1124" i="3"/>
  <c r="AZ1124" i="3"/>
  <c r="BD1124" i="3"/>
  <c r="BH1124" i="3"/>
  <c r="M1124" i="3"/>
  <c r="Q1124" i="3"/>
  <c r="U1124" i="3"/>
  <c r="Y1124" i="3"/>
  <c r="AC1124" i="3"/>
  <c r="AG1124" i="3"/>
  <c r="AK1124" i="3"/>
  <c r="AO1124" i="3"/>
  <c r="AS1124" i="3"/>
  <c r="AW1124" i="3"/>
  <c r="BA1124" i="3"/>
  <c r="BE1124" i="3"/>
  <c r="BI1124" i="3"/>
  <c r="P1117" i="3"/>
  <c r="T1117" i="3"/>
  <c r="X1117" i="3"/>
  <c r="AB1117" i="3"/>
  <c r="AF1117" i="3"/>
  <c r="AJ1117" i="3"/>
  <c r="AN1117" i="3"/>
  <c r="AR1117" i="3"/>
  <c r="AV1117" i="3"/>
  <c r="AZ1117" i="3"/>
  <c r="BD1117" i="3"/>
  <c r="BH1117" i="3"/>
  <c r="M1117" i="3"/>
  <c r="Q1117" i="3"/>
  <c r="U1117" i="3"/>
  <c r="Y1117" i="3"/>
  <c r="AC1117" i="3"/>
  <c r="AG1117" i="3"/>
  <c r="AK1117" i="3"/>
  <c r="AO1117" i="3"/>
  <c r="AS1117" i="3"/>
  <c r="AW1117" i="3"/>
  <c r="BA1117" i="3"/>
  <c r="BE1117" i="3"/>
  <c r="BI1117" i="3"/>
  <c r="N1117" i="3"/>
  <c r="R1117" i="3"/>
  <c r="V1117" i="3"/>
  <c r="Z1117" i="3"/>
  <c r="AD1117" i="3"/>
  <c r="AH1117" i="3"/>
  <c r="AL1117" i="3"/>
  <c r="AP1117" i="3"/>
  <c r="AT1117" i="3"/>
  <c r="AX1117" i="3"/>
  <c r="BB1117" i="3"/>
  <c r="BF1117" i="3"/>
  <c r="O1117" i="3"/>
  <c r="S1117" i="3"/>
  <c r="W1117" i="3"/>
  <c r="AA1117" i="3"/>
  <c r="AE1117" i="3"/>
  <c r="AI1117" i="3"/>
  <c r="AM1117" i="3"/>
  <c r="AQ1117" i="3"/>
  <c r="AU1117" i="3"/>
  <c r="AY1117" i="3"/>
  <c r="BC1117" i="3"/>
  <c r="BG1117" i="3"/>
  <c r="N1116" i="3"/>
  <c r="R1116" i="3"/>
  <c r="V1116" i="3"/>
  <c r="Z1116" i="3"/>
  <c r="AD1116" i="3"/>
  <c r="AH1116" i="3"/>
  <c r="AL1116" i="3"/>
  <c r="AP1116" i="3"/>
  <c r="AT1116" i="3"/>
  <c r="AX1116" i="3"/>
  <c r="BB1116" i="3"/>
  <c r="BF1116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P1116" i="3"/>
  <c r="T1116" i="3"/>
  <c r="X1116" i="3"/>
  <c r="AB1116" i="3"/>
  <c r="AF1116" i="3"/>
  <c r="AJ1116" i="3"/>
  <c r="AN1116" i="3"/>
  <c r="AR1116" i="3"/>
  <c r="AV1116" i="3"/>
  <c r="AZ1116" i="3"/>
  <c r="BD1116" i="3"/>
  <c r="BH1116" i="3"/>
  <c r="M1116" i="3"/>
  <c r="Q1116" i="3"/>
  <c r="U1116" i="3"/>
  <c r="Y1116" i="3"/>
  <c r="AC1116" i="3"/>
  <c r="AG1116" i="3"/>
  <c r="AK1116" i="3"/>
  <c r="AO1116" i="3"/>
  <c r="AS1116" i="3"/>
  <c r="AW1116" i="3"/>
  <c r="BA1116" i="3"/>
  <c r="BE1116" i="3"/>
  <c r="BI1116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M1109" i="3"/>
  <c r="Q1109" i="3"/>
  <c r="U1109" i="3"/>
  <c r="Y1109" i="3"/>
  <c r="AC1109" i="3"/>
  <c r="AG1109" i="3"/>
  <c r="AK1109" i="3"/>
  <c r="AO1109" i="3"/>
  <c r="AS1109" i="3"/>
  <c r="AW1109" i="3"/>
  <c r="BA1109" i="3"/>
  <c r="BE1109" i="3"/>
  <c r="BI1109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O1109" i="3"/>
  <c r="S1109" i="3"/>
  <c r="W1109" i="3"/>
  <c r="AA1109" i="3"/>
  <c r="AE1109" i="3"/>
  <c r="AI1109" i="3"/>
  <c r="AM1109" i="3"/>
  <c r="AQ1109" i="3"/>
  <c r="AU1109" i="3"/>
  <c r="AY1109" i="3"/>
  <c r="BC1109" i="3"/>
  <c r="BG1109" i="3"/>
  <c r="N1108" i="3"/>
  <c r="R1108" i="3"/>
  <c r="V1108" i="3"/>
  <c r="Z1108" i="3"/>
  <c r="AD1108" i="3"/>
  <c r="AH1108" i="3"/>
  <c r="AL1108" i="3"/>
  <c r="AP1108" i="3"/>
  <c r="AT1108" i="3"/>
  <c r="AX1108" i="3"/>
  <c r="BB1108" i="3"/>
  <c r="BF1108" i="3"/>
  <c r="O1108" i="3"/>
  <c r="S1108" i="3"/>
  <c r="W1108" i="3"/>
  <c r="AA1108" i="3"/>
  <c r="AE1108" i="3"/>
  <c r="AI1108" i="3"/>
  <c r="AM1108" i="3"/>
  <c r="AQ1108" i="3"/>
  <c r="AU1108" i="3"/>
  <c r="AY1108" i="3"/>
  <c r="BC1108" i="3"/>
  <c r="BG1108" i="3"/>
  <c r="P1108" i="3"/>
  <c r="T1108" i="3"/>
  <c r="X1108" i="3"/>
  <c r="AB1108" i="3"/>
  <c r="AF1108" i="3"/>
  <c r="AJ1108" i="3"/>
  <c r="AN1108" i="3"/>
  <c r="AR1108" i="3"/>
  <c r="AV1108" i="3"/>
  <c r="AZ1108" i="3"/>
  <c r="BD1108" i="3"/>
  <c r="BH1108" i="3"/>
  <c r="M1108" i="3"/>
  <c r="Q1108" i="3"/>
  <c r="U1108" i="3"/>
  <c r="Y1108" i="3"/>
  <c r="AC1108" i="3"/>
  <c r="AG1108" i="3"/>
  <c r="AK1108" i="3"/>
  <c r="AO1108" i="3"/>
  <c r="AS1108" i="3"/>
  <c r="AW1108" i="3"/>
  <c r="BA1108" i="3"/>
  <c r="BE1108" i="3"/>
  <c r="BI1108" i="3"/>
  <c r="P1101" i="3"/>
  <c r="T1101" i="3"/>
  <c r="X1101" i="3"/>
  <c r="AB1101" i="3"/>
  <c r="AF1101" i="3"/>
  <c r="AJ1101" i="3"/>
  <c r="AN1101" i="3"/>
  <c r="AR1101" i="3"/>
  <c r="AV1101" i="3"/>
  <c r="AZ1101" i="3"/>
  <c r="BD1101" i="3"/>
  <c r="BH1101" i="3"/>
  <c r="M1101" i="3"/>
  <c r="Q1101" i="3"/>
  <c r="U1101" i="3"/>
  <c r="Y1101" i="3"/>
  <c r="AC1101" i="3"/>
  <c r="AG1101" i="3"/>
  <c r="AK1101" i="3"/>
  <c r="AO1101" i="3"/>
  <c r="AS1101" i="3"/>
  <c r="AW1101" i="3"/>
  <c r="BA1101" i="3"/>
  <c r="BE1101" i="3"/>
  <c r="BI1101" i="3"/>
  <c r="N1101" i="3"/>
  <c r="R1101" i="3"/>
  <c r="V1101" i="3"/>
  <c r="Z1101" i="3"/>
  <c r="AD1101" i="3"/>
  <c r="AH1101" i="3"/>
  <c r="AL1101" i="3"/>
  <c r="AP1101" i="3"/>
  <c r="AT1101" i="3"/>
  <c r="AX1101" i="3"/>
  <c r="BB1101" i="3"/>
  <c r="BF1101" i="3"/>
  <c r="O1101" i="3"/>
  <c r="S1101" i="3"/>
  <c r="W1101" i="3"/>
  <c r="AA1101" i="3"/>
  <c r="AE1101" i="3"/>
  <c r="AI1101" i="3"/>
  <c r="AM1101" i="3"/>
  <c r="AQ1101" i="3"/>
  <c r="AU1101" i="3"/>
  <c r="AY1101" i="3"/>
  <c r="BC1101" i="3"/>
  <c r="BG1101" i="3"/>
  <c r="N1100" i="3"/>
  <c r="R1100" i="3"/>
  <c r="V1100" i="3"/>
  <c r="Z1100" i="3"/>
  <c r="AD1100" i="3"/>
  <c r="AH1100" i="3"/>
  <c r="AL1100" i="3"/>
  <c r="AP1100" i="3"/>
  <c r="AT1100" i="3"/>
  <c r="AX1100" i="3"/>
  <c r="BB1100" i="3"/>
  <c r="BF1100" i="3"/>
  <c r="O1100" i="3"/>
  <c r="S1100" i="3"/>
  <c r="W1100" i="3"/>
  <c r="AA1100" i="3"/>
  <c r="AE1100" i="3"/>
  <c r="AI1100" i="3"/>
  <c r="AM1100" i="3"/>
  <c r="AQ1100" i="3"/>
  <c r="AU1100" i="3"/>
  <c r="AY1100" i="3"/>
  <c r="BC1100" i="3"/>
  <c r="BG1100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M1100" i="3"/>
  <c r="Q1100" i="3"/>
  <c r="U1100" i="3"/>
  <c r="Y1100" i="3"/>
  <c r="AC1100" i="3"/>
  <c r="AG1100" i="3"/>
  <c r="AK1100" i="3"/>
  <c r="AO1100" i="3"/>
  <c r="AS1100" i="3"/>
  <c r="AW1100" i="3"/>
  <c r="BA1100" i="3"/>
  <c r="BE1100" i="3"/>
  <c r="BI1100" i="3"/>
  <c r="P1098" i="3"/>
  <c r="T1098" i="3"/>
  <c r="Q1098" i="3"/>
  <c r="V1098" i="3"/>
  <c r="Z1098" i="3"/>
  <c r="AD1098" i="3"/>
  <c r="AH1098" i="3"/>
  <c r="AL1098" i="3"/>
  <c r="AP1098" i="3"/>
  <c r="AT1098" i="3"/>
  <c r="AX1098" i="3"/>
  <c r="BB1098" i="3"/>
  <c r="BF1098" i="3"/>
  <c r="M1098" i="3"/>
  <c r="R1098" i="3"/>
  <c r="W1098" i="3"/>
  <c r="AA1098" i="3"/>
  <c r="AE1098" i="3"/>
  <c r="AI1098" i="3"/>
  <c r="AM1098" i="3"/>
  <c r="AQ1098" i="3"/>
  <c r="AU1098" i="3"/>
  <c r="AY1098" i="3"/>
  <c r="BC1098" i="3"/>
  <c r="BG1098" i="3"/>
  <c r="N1098" i="3"/>
  <c r="S1098" i="3"/>
  <c r="X1098" i="3"/>
  <c r="AB1098" i="3"/>
  <c r="AF1098" i="3"/>
  <c r="AJ1098" i="3"/>
  <c r="AN1098" i="3"/>
  <c r="AR1098" i="3"/>
  <c r="AV1098" i="3"/>
  <c r="AZ1098" i="3"/>
  <c r="BD1098" i="3"/>
  <c r="BH1098" i="3"/>
  <c r="O1098" i="3"/>
  <c r="U1098" i="3"/>
  <c r="Y1098" i="3"/>
  <c r="AC1098" i="3"/>
  <c r="AG1098" i="3"/>
  <c r="AK1098" i="3"/>
  <c r="AO1098" i="3"/>
  <c r="AS1098" i="3"/>
  <c r="AW1098" i="3"/>
  <c r="BA1098" i="3"/>
  <c r="BE1098" i="3"/>
  <c r="BI1098" i="3"/>
  <c r="P1096" i="3"/>
  <c r="T1096" i="3"/>
  <c r="X1096" i="3"/>
  <c r="AB1096" i="3"/>
  <c r="AF1096" i="3"/>
  <c r="AJ1096" i="3"/>
  <c r="AN1096" i="3"/>
  <c r="AR1096" i="3"/>
  <c r="AV1096" i="3"/>
  <c r="AZ1096" i="3"/>
  <c r="BD1096" i="3"/>
  <c r="BH1096" i="3"/>
  <c r="Q1096" i="3"/>
  <c r="V1096" i="3"/>
  <c r="AA1096" i="3"/>
  <c r="AG1096" i="3"/>
  <c r="AL1096" i="3"/>
  <c r="AQ1096" i="3"/>
  <c r="AW1096" i="3"/>
  <c r="BB1096" i="3"/>
  <c r="BG1096" i="3"/>
  <c r="M1096" i="3"/>
  <c r="R1096" i="3"/>
  <c r="W1096" i="3"/>
  <c r="AC1096" i="3"/>
  <c r="AH1096" i="3"/>
  <c r="AM1096" i="3"/>
  <c r="AS1096" i="3"/>
  <c r="AX1096" i="3"/>
  <c r="BC1096" i="3"/>
  <c r="BI1096" i="3"/>
  <c r="N1096" i="3"/>
  <c r="S1096" i="3"/>
  <c r="Y1096" i="3"/>
  <c r="AD1096" i="3"/>
  <c r="AI1096" i="3"/>
  <c r="AO1096" i="3"/>
  <c r="AT1096" i="3"/>
  <c r="AY1096" i="3"/>
  <c r="BE1096" i="3"/>
  <c r="O1096" i="3"/>
  <c r="U1096" i="3"/>
  <c r="Z1096" i="3"/>
  <c r="AE1096" i="3"/>
  <c r="AK1096" i="3"/>
  <c r="AP1096" i="3"/>
  <c r="AU1096" i="3"/>
  <c r="BA1096" i="3"/>
  <c r="BF1096" i="3"/>
  <c r="BF1150" i="3"/>
  <c r="BB1150" i="3"/>
  <c r="AX1150" i="3"/>
  <c r="AT1150" i="3"/>
  <c r="AP1150" i="3"/>
  <c r="AL1150" i="3"/>
  <c r="AH1150" i="3"/>
  <c r="AD1150" i="3"/>
  <c r="Z1150" i="3"/>
  <c r="V1150" i="3"/>
  <c r="R1150" i="3"/>
  <c r="N1150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BB1139" i="3"/>
  <c r="AL1139" i="3"/>
  <c r="V1139" i="3"/>
  <c r="N1138" i="3"/>
  <c r="R1138" i="3"/>
  <c r="V1138" i="3"/>
  <c r="Z1138" i="3"/>
  <c r="AD1138" i="3"/>
  <c r="AH1138" i="3"/>
  <c r="AL1138" i="3"/>
  <c r="AP1138" i="3"/>
  <c r="AT1138" i="3"/>
  <c r="AX1138" i="3"/>
  <c r="BB1138" i="3"/>
  <c r="BF1138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M1138" i="3"/>
  <c r="Q1138" i="3"/>
  <c r="U1138" i="3"/>
  <c r="Y1138" i="3"/>
  <c r="AC1138" i="3"/>
  <c r="AG1138" i="3"/>
  <c r="AK1138" i="3"/>
  <c r="AO1138" i="3"/>
  <c r="AS1138" i="3"/>
  <c r="AW1138" i="3"/>
  <c r="BA1138" i="3"/>
  <c r="BE1138" i="3"/>
  <c r="BI1138" i="3"/>
  <c r="BB1137" i="3"/>
  <c r="AL1137" i="3"/>
  <c r="V1137" i="3"/>
  <c r="AZ1136" i="3"/>
  <c r="AJ1136" i="3"/>
  <c r="T1136" i="3"/>
  <c r="N1136" i="3"/>
  <c r="R1136" i="3"/>
  <c r="V1136" i="3"/>
  <c r="Z1136" i="3"/>
  <c r="AD1136" i="3"/>
  <c r="AH1136" i="3"/>
  <c r="AL1136" i="3"/>
  <c r="AP1136" i="3"/>
  <c r="AT1136" i="3"/>
  <c r="AX1136" i="3"/>
  <c r="BB1136" i="3"/>
  <c r="BF1136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M1136" i="3"/>
  <c r="Q1136" i="3"/>
  <c r="U1136" i="3"/>
  <c r="Y1136" i="3"/>
  <c r="AC1136" i="3"/>
  <c r="AG1136" i="3"/>
  <c r="AK1136" i="3"/>
  <c r="AO1136" i="3"/>
  <c r="AS1136" i="3"/>
  <c r="AW1136" i="3"/>
  <c r="BA1136" i="3"/>
  <c r="BE1136" i="3"/>
  <c r="BI1136" i="3"/>
  <c r="BB1135" i="3"/>
  <c r="AL1135" i="3"/>
  <c r="V1135" i="3"/>
  <c r="AZ1134" i="3"/>
  <c r="AJ1134" i="3"/>
  <c r="T1134" i="3"/>
  <c r="N1134" i="3"/>
  <c r="R1134" i="3"/>
  <c r="V1134" i="3"/>
  <c r="Z1134" i="3"/>
  <c r="AD1134" i="3"/>
  <c r="AH1134" i="3"/>
  <c r="AL1134" i="3"/>
  <c r="AP1134" i="3"/>
  <c r="AT1134" i="3"/>
  <c r="AX1134" i="3"/>
  <c r="BB1134" i="3"/>
  <c r="BF1134" i="3"/>
  <c r="O1134" i="3"/>
  <c r="S1134" i="3"/>
  <c r="W1134" i="3"/>
  <c r="AA1134" i="3"/>
  <c r="AE1134" i="3"/>
  <c r="AI1134" i="3"/>
  <c r="AM1134" i="3"/>
  <c r="AQ1134" i="3"/>
  <c r="AU1134" i="3"/>
  <c r="AY1134" i="3"/>
  <c r="BC1134" i="3"/>
  <c r="BG1134" i="3"/>
  <c r="M1134" i="3"/>
  <c r="Q1134" i="3"/>
  <c r="U1134" i="3"/>
  <c r="Y1134" i="3"/>
  <c r="AC1134" i="3"/>
  <c r="AG1134" i="3"/>
  <c r="AK1134" i="3"/>
  <c r="AO1134" i="3"/>
  <c r="AS1134" i="3"/>
  <c r="AW1134" i="3"/>
  <c r="BA1134" i="3"/>
  <c r="BE1134" i="3"/>
  <c r="BI1134" i="3"/>
  <c r="P1131" i="3"/>
  <c r="T1131" i="3"/>
  <c r="X1131" i="3"/>
  <c r="AB1131" i="3"/>
  <c r="AF1131" i="3"/>
  <c r="AJ1131" i="3"/>
  <c r="AN1131" i="3"/>
  <c r="AR1131" i="3"/>
  <c r="AV1131" i="3"/>
  <c r="AZ1131" i="3"/>
  <c r="BD1131" i="3"/>
  <c r="BH1131" i="3"/>
  <c r="M1131" i="3"/>
  <c r="Q1131" i="3"/>
  <c r="U1131" i="3"/>
  <c r="Y1131" i="3"/>
  <c r="AC1131" i="3"/>
  <c r="AG1131" i="3"/>
  <c r="AK1131" i="3"/>
  <c r="AO1131" i="3"/>
  <c r="AS1131" i="3"/>
  <c r="AW1131" i="3"/>
  <c r="BA1131" i="3"/>
  <c r="BE1131" i="3"/>
  <c r="BI1131" i="3"/>
  <c r="N1131" i="3"/>
  <c r="R1131" i="3"/>
  <c r="V1131" i="3"/>
  <c r="Z1131" i="3"/>
  <c r="AD1131" i="3"/>
  <c r="AH1131" i="3"/>
  <c r="AL1131" i="3"/>
  <c r="AP1131" i="3"/>
  <c r="AT1131" i="3"/>
  <c r="AX1131" i="3"/>
  <c r="BB1131" i="3"/>
  <c r="BF1131" i="3"/>
  <c r="O1131" i="3"/>
  <c r="S1131" i="3"/>
  <c r="W1131" i="3"/>
  <c r="AA1131" i="3"/>
  <c r="AE1131" i="3"/>
  <c r="AI1131" i="3"/>
  <c r="AM1131" i="3"/>
  <c r="AQ1131" i="3"/>
  <c r="AU1131" i="3"/>
  <c r="AY1131" i="3"/>
  <c r="BC1131" i="3"/>
  <c r="BG1131" i="3"/>
  <c r="N1130" i="3"/>
  <c r="R1130" i="3"/>
  <c r="V1130" i="3"/>
  <c r="Z1130" i="3"/>
  <c r="AD1130" i="3"/>
  <c r="AH1130" i="3"/>
  <c r="AL1130" i="3"/>
  <c r="AP1130" i="3"/>
  <c r="AT1130" i="3"/>
  <c r="AX1130" i="3"/>
  <c r="BB1130" i="3"/>
  <c r="BF1130" i="3"/>
  <c r="O1130" i="3"/>
  <c r="S1130" i="3"/>
  <c r="W1130" i="3"/>
  <c r="AA1130" i="3"/>
  <c r="AE1130" i="3"/>
  <c r="AI1130" i="3"/>
  <c r="AM1130" i="3"/>
  <c r="AQ1130" i="3"/>
  <c r="AU1130" i="3"/>
  <c r="AY1130" i="3"/>
  <c r="BC1130" i="3"/>
  <c r="BG1130" i="3"/>
  <c r="P1130" i="3"/>
  <c r="T1130" i="3"/>
  <c r="X1130" i="3"/>
  <c r="AB1130" i="3"/>
  <c r="AF1130" i="3"/>
  <c r="AJ1130" i="3"/>
  <c r="AN1130" i="3"/>
  <c r="AR1130" i="3"/>
  <c r="AV1130" i="3"/>
  <c r="AZ1130" i="3"/>
  <c r="BD1130" i="3"/>
  <c r="BH1130" i="3"/>
  <c r="M1130" i="3"/>
  <c r="Q1130" i="3"/>
  <c r="U1130" i="3"/>
  <c r="Y1130" i="3"/>
  <c r="AC1130" i="3"/>
  <c r="AG1130" i="3"/>
  <c r="AK1130" i="3"/>
  <c r="AO1130" i="3"/>
  <c r="AS1130" i="3"/>
  <c r="AW1130" i="3"/>
  <c r="BA1130" i="3"/>
  <c r="BE1130" i="3"/>
  <c r="BI1130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M1123" i="3"/>
  <c r="Q1123" i="3"/>
  <c r="U1123" i="3"/>
  <c r="Y1123" i="3"/>
  <c r="AC1123" i="3"/>
  <c r="AG1123" i="3"/>
  <c r="AK1123" i="3"/>
  <c r="AO1123" i="3"/>
  <c r="AS1123" i="3"/>
  <c r="AW1123" i="3"/>
  <c r="BA1123" i="3"/>
  <c r="BE1123" i="3"/>
  <c r="BI1123" i="3"/>
  <c r="N1123" i="3"/>
  <c r="R1123" i="3"/>
  <c r="V1123" i="3"/>
  <c r="Z1123" i="3"/>
  <c r="AD1123" i="3"/>
  <c r="AH1123" i="3"/>
  <c r="AL1123" i="3"/>
  <c r="AP1123" i="3"/>
  <c r="AT1123" i="3"/>
  <c r="AX1123" i="3"/>
  <c r="BB1123" i="3"/>
  <c r="BF1123" i="3"/>
  <c r="O1123" i="3"/>
  <c r="S1123" i="3"/>
  <c r="W1123" i="3"/>
  <c r="AA1123" i="3"/>
  <c r="AE1123" i="3"/>
  <c r="AI1123" i="3"/>
  <c r="AM1123" i="3"/>
  <c r="AQ1123" i="3"/>
  <c r="AU1123" i="3"/>
  <c r="AY1123" i="3"/>
  <c r="BC1123" i="3"/>
  <c r="BG1123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O1122" i="3"/>
  <c r="S1122" i="3"/>
  <c r="W1122" i="3"/>
  <c r="AA1122" i="3"/>
  <c r="AE1122" i="3"/>
  <c r="AI1122" i="3"/>
  <c r="AM1122" i="3"/>
  <c r="AQ1122" i="3"/>
  <c r="AU1122" i="3"/>
  <c r="AY1122" i="3"/>
  <c r="BC1122" i="3"/>
  <c r="BG1122" i="3"/>
  <c r="P1122" i="3"/>
  <c r="T1122" i="3"/>
  <c r="X1122" i="3"/>
  <c r="AB1122" i="3"/>
  <c r="AF1122" i="3"/>
  <c r="AJ1122" i="3"/>
  <c r="AN1122" i="3"/>
  <c r="AR1122" i="3"/>
  <c r="AV1122" i="3"/>
  <c r="AZ1122" i="3"/>
  <c r="BD1122" i="3"/>
  <c r="BH1122" i="3"/>
  <c r="M1122" i="3"/>
  <c r="Q1122" i="3"/>
  <c r="U1122" i="3"/>
  <c r="Y1122" i="3"/>
  <c r="AC1122" i="3"/>
  <c r="AG1122" i="3"/>
  <c r="AK1122" i="3"/>
  <c r="AO1122" i="3"/>
  <c r="AS1122" i="3"/>
  <c r="AW1122" i="3"/>
  <c r="BA1122" i="3"/>
  <c r="BE1122" i="3"/>
  <c r="BI1122" i="3"/>
  <c r="P1115" i="3"/>
  <c r="T1115" i="3"/>
  <c r="X1115" i="3"/>
  <c r="AB1115" i="3"/>
  <c r="AF1115" i="3"/>
  <c r="AJ1115" i="3"/>
  <c r="AN1115" i="3"/>
  <c r="AR1115" i="3"/>
  <c r="AV1115" i="3"/>
  <c r="AZ1115" i="3"/>
  <c r="BD1115" i="3"/>
  <c r="BH1115" i="3"/>
  <c r="M1115" i="3"/>
  <c r="Q1115" i="3"/>
  <c r="U1115" i="3"/>
  <c r="Y1115" i="3"/>
  <c r="AC1115" i="3"/>
  <c r="AG1115" i="3"/>
  <c r="AK1115" i="3"/>
  <c r="AO1115" i="3"/>
  <c r="AS1115" i="3"/>
  <c r="AW1115" i="3"/>
  <c r="BA1115" i="3"/>
  <c r="BE1115" i="3"/>
  <c r="BI1115" i="3"/>
  <c r="N1115" i="3"/>
  <c r="R1115" i="3"/>
  <c r="V1115" i="3"/>
  <c r="Z1115" i="3"/>
  <c r="AD1115" i="3"/>
  <c r="AH1115" i="3"/>
  <c r="AL1115" i="3"/>
  <c r="AP1115" i="3"/>
  <c r="AT1115" i="3"/>
  <c r="AX1115" i="3"/>
  <c r="BB1115" i="3"/>
  <c r="BF1115" i="3"/>
  <c r="O1115" i="3"/>
  <c r="S1115" i="3"/>
  <c r="W1115" i="3"/>
  <c r="AA1115" i="3"/>
  <c r="AE1115" i="3"/>
  <c r="AI1115" i="3"/>
  <c r="AM1115" i="3"/>
  <c r="AQ1115" i="3"/>
  <c r="AU1115" i="3"/>
  <c r="AY1115" i="3"/>
  <c r="BC1115" i="3"/>
  <c r="BG1115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P1114" i="3"/>
  <c r="T1114" i="3"/>
  <c r="X1114" i="3"/>
  <c r="AB1114" i="3"/>
  <c r="AF1114" i="3"/>
  <c r="AJ1114" i="3"/>
  <c r="AN1114" i="3"/>
  <c r="AR1114" i="3"/>
  <c r="AV1114" i="3"/>
  <c r="AZ1114" i="3"/>
  <c r="BD1114" i="3"/>
  <c r="BH1114" i="3"/>
  <c r="M1114" i="3"/>
  <c r="Q1114" i="3"/>
  <c r="U1114" i="3"/>
  <c r="Y1114" i="3"/>
  <c r="AC1114" i="3"/>
  <c r="AG1114" i="3"/>
  <c r="AK1114" i="3"/>
  <c r="AO1114" i="3"/>
  <c r="AS1114" i="3"/>
  <c r="AW1114" i="3"/>
  <c r="BA1114" i="3"/>
  <c r="BE1114" i="3"/>
  <c r="BI1114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M1107" i="3"/>
  <c r="Q1107" i="3"/>
  <c r="U1107" i="3"/>
  <c r="Y1107" i="3"/>
  <c r="AC1107" i="3"/>
  <c r="AG1107" i="3"/>
  <c r="AK1107" i="3"/>
  <c r="AO1107" i="3"/>
  <c r="AS1107" i="3"/>
  <c r="AW1107" i="3"/>
  <c r="BA1107" i="3"/>
  <c r="BE1107" i="3"/>
  <c r="BI1107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O1107" i="3"/>
  <c r="S1107" i="3"/>
  <c r="W1107" i="3"/>
  <c r="AA1107" i="3"/>
  <c r="AE1107" i="3"/>
  <c r="AI1107" i="3"/>
  <c r="AM1107" i="3"/>
  <c r="AQ1107" i="3"/>
  <c r="AU1107" i="3"/>
  <c r="AY1107" i="3"/>
  <c r="BC1107" i="3"/>
  <c r="BG1107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M1106" i="3"/>
  <c r="Q1106" i="3"/>
  <c r="U1106" i="3"/>
  <c r="Y1106" i="3"/>
  <c r="AC1106" i="3"/>
  <c r="AG1106" i="3"/>
  <c r="AK1106" i="3"/>
  <c r="AO1106" i="3"/>
  <c r="AS1106" i="3"/>
  <c r="AW1106" i="3"/>
  <c r="BA1106" i="3"/>
  <c r="BE1106" i="3"/>
  <c r="BI1106" i="3"/>
  <c r="P1099" i="3"/>
  <c r="T1099" i="3"/>
  <c r="X1099" i="3"/>
  <c r="AB1099" i="3"/>
  <c r="AF1099" i="3"/>
  <c r="AJ1099" i="3"/>
  <c r="AN1099" i="3"/>
  <c r="AR1099" i="3"/>
  <c r="AV1099" i="3"/>
  <c r="AZ1099" i="3"/>
  <c r="BD1099" i="3"/>
  <c r="BH1099" i="3"/>
  <c r="M1099" i="3"/>
  <c r="Q1099" i="3"/>
  <c r="U1099" i="3"/>
  <c r="Y1099" i="3"/>
  <c r="AC1099" i="3"/>
  <c r="AG1099" i="3"/>
  <c r="AK1099" i="3"/>
  <c r="AO1099" i="3"/>
  <c r="AS1099" i="3"/>
  <c r="AW1099" i="3"/>
  <c r="BA1099" i="3"/>
  <c r="BE1099" i="3"/>
  <c r="BI1099" i="3"/>
  <c r="N1099" i="3"/>
  <c r="R1099" i="3"/>
  <c r="V1099" i="3"/>
  <c r="Z1099" i="3"/>
  <c r="AD1099" i="3"/>
  <c r="AH1099" i="3"/>
  <c r="AL1099" i="3"/>
  <c r="AP1099" i="3"/>
  <c r="AT1099" i="3"/>
  <c r="AX1099" i="3"/>
  <c r="BB1099" i="3"/>
  <c r="BF1099" i="3"/>
  <c r="O1099" i="3"/>
  <c r="S1099" i="3"/>
  <c r="W1099" i="3"/>
  <c r="AA1099" i="3"/>
  <c r="AE1099" i="3"/>
  <c r="AI1099" i="3"/>
  <c r="AM1099" i="3"/>
  <c r="AQ1099" i="3"/>
  <c r="AU1099" i="3"/>
  <c r="AY1099" i="3"/>
  <c r="BC1099" i="3"/>
  <c r="BG1099" i="3"/>
  <c r="BI1150" i="3"/>
  <c r="BE1150" i="3"/>
  <c r="BA1150" i="3"/>
  <c r="AW1150" i="3"/>
  <c r="AS1150" i="3"/>
  <c r="AO1150" i="3"/>
  <c r="AK1150" i="3"/>
  <c r="AG1150" i="3"/>
  <c r="AC1150" i="3"/>
  <c r="Y1150" i="3"/>
  <c r="U1150" i="3"/>
  <c r="Q1150" i="3"/>
  <c r="AX1139" i="3"/>
  <c r="AH1139" i="3"/>
  <c r="R1139" i="3"/>
  <c r="AV1138" i="3"/>
  <c r="AF1138" i="3"/>
  <c r="P1138" i="3"/>
  <c r="AX1137" i="3"/>
  <c r="AH1137" i="3"/>
  <c r="R1137" i="3"/>
  <c r="AV1136" i="3"/>
  <c r="AF1136" i="3"/>
  <c r="AX1135" i="3"/>
  <c r="AH1135" i="3"/>
  <c r="R1135" i="3"/>
  <c r="AV1134" i="3"/>
  <c r="AF1134" i="3"/>
  <c r="AX1133" i="3"/>
  <c r="AH1133" i="3"/>
  <c r="R1133" i="3"/>
  <c r="P1129" i="3"/>
  <c r="T1129" i="3"/>
  <c r="X1129" i="3"/>
  <c r="AB1129" i="3"/>
  <c r="AF1129" i="3"/>
  <c r="AJ1129" i="3"/>
  <c r="AN1129" i="3"/>
  <c r="AR1129" i="3"/>
  <c r="AV1129" i="3"/>
  <c r="AZ1129" i="3"/>
  <c r="BD1129" i="3"/>
  <c r="BH1129" i="3"/>
  <c r="M1129" i="3"/>
  <c r="Q1129" i="3"/>
  <c r="U1129" i="3"/>
  <c r="Y1129" i="3"/>
  <c r="AC1129" i="3"/>
  <c r="AG1129" i="3"/>
  <c r="AK1129" i="3"/>
  <c r="AO1129" i="3"/>
  <c r="AS1129" i="3"/>
  <c r="AW1129" i="3"/>
  <c r="BA1129" i="3"/>
  <c r="BE1129" i="3"/>
  <c r="BI1129" i="3"/>
  <c r="N1129" i="3"/>
  <c r="R1129" i="3"/>
  <c r="V1129" i="3"/>
  <c r="Z1129" i="3"/>
  <c r="AD1129" i="3"/>
  <c r="AH1129" i="3"/>
  <c r="AL1129" i="3"/>
  <c r="AP1129" i="3"/>
  <c r="AT1129" i="3"/>
  <c r="AX1129" i="3"/>
  <c r="BB1129" i="3"/>
  <c r="BF1129" i="3"/>
  <c r="O1129" i="3"/>
  <c r="S1129" i="3"/>
  <c r="W1129" i="3"/>
  <c r="AA1129" i="3"/>
  <c r="AE1129" i="3"/>
  <c r="AI1129" i="3"/>
  <c r="AM1129" i="3"/>
  <c r="AQ1129" i="3"/>
  <c r="AU1129" i="3"/>
  <c r="AY1129" i="3"/>
  <c r="BC1129" i="3"/>
  <c r="BG1129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O1128" i="3"/>
  <c r="S1128" i="3"/>
  <c r="W1128" i="3"/>
  <c r="AA1128" i="3"/>
  <c r="AE1128" i="3"/>
  <c r="AI1128" i="3"/>
  <c r="AM1128" i="3"/>
  <c r="AQ1128" i="3"/>
  <c r="AU1128" i="3"/>
  <c r="AY1128" i="3"/>
  <c r="BC1128" i="3"/>
  <c r="BG1128" i="3"/>
  <c r="P1128" i="3"/>
  <c r="T1128" i="3"/>
  <c r="X1128" i="3"/>
  <c r="AB1128" i="3"/>
  <c r="AF1128" i="3"/>
  <c r="AJ1128" i="3"/>
  <c r="AN1128" i="3"/>
  <c r="AR1128" i="3"/>
  <c r="AV1128" i="3"/>
  <c r="AZ1128" i="3"/>
  <c r="BD1128" i="3"/>
  <c r="BH1128" i="3"/>
  <c r="M1128" i="3"/>
  <c r="Q1128" i="3"/>
  <c r="U1128" i="3"/>
  <c r="Y1128" i="3"/>
  <c r="AC1128" i="3"/>
  <c r="AG1128" i="3"/>
  <c r="AK1128" i="3"/>
  <c r="AO1128" i="3"/>
  <c r="AS1128" i="3"/>
  <c r="AW1128" i="3"/>
  <c r="BA1128" i="3"/>
  <c r="BE1128" i="3"/>
  <c r="BI1128" i="3"/>
  <c r="P1121" i="3"/>
  <c r="T1121" i="3"/>
  <c r="X1121" i="3"/>
  <c r="AB1121" i="3"/>
  <c r="AF1121" i="3"/>
  <c r="AJ1121" i="3"/>
  <c r="AN1121" i="3"/>
  <c r="AR1121" i="3"/>
  <c r="AV1121" i="3"/>
  <c r="AZ1121" i="3"/>
  <c r="BD1121" i="3"/>
  <c r="BH1121" i="3"/>
  <c r="M1121" i="3"/>
  <c r="Q1121" i="3"/>
  <c r="U1121" i="3"/>
  <c r="Y1121" i="3"/>
  <c r="AC1121" i="3"/>
  <c r="AG1121" i="3"/>
  <c r="AK1121" i="3"/>
  <c r="AO1121" i="3"/>
  <c r="AS1121" i="3"/>
  <c r="AW1121" i="3"/>
  <c r="BA1121" i="3"/>
  <c r="BE1121" i="3"/>
  <c r="BI1121" i="3"/>
  <c r="N1121" i="3"/>
  <c r="R1121" i="3"/>
  <c r="V1121" i="3"/>
  <c r="Z1121" i="3"/>
  <c r="AD1121" i="3"/>
  <c r="AH1121" i="3"/>
  <c r="AL1121" i="3"/>
  <c r="AP1121" i="3"/>
  <c r="AT1121" i="3"/>
  <c r="AX1121" i="3"/>
  <c r="BB1121" i="3"/>
  <c r="BF1121" i="3"/>
  <c r="O1121" i="3"/>
  <c r="S1121" i="3"/>
  <c r="W1121" i="3"/>
  <c r="AA1121" i="3"/>
  <c r="AE1121" i="3"/>
  <c r="AI1121" i="3"/>
  <c r="AM1121" i="3"/>
  <c r="AQ1121" i="3"/>
  <c r="AU1121" i="3"/>
  <c r="AY1121" i="3"/>
  <c r="BC1121" i="3"/>
  <c r="BG1121" i="3"/>
  <c r="N1120" i="3"/>
  <c r="R1120" i="3"/>
  <c r="V1120" i="3"/>
  <c r="Z1120" i="3"/>
  <c r="AD1120" i="3"/>
  <c r="AH1120" i="3"/>
  <c r="AL1120" i="3"/>
  <c r="AP1120" i="3"/>
  <c r="AT1120" i="3"/>
  <c r="AX1120" i="3"/>
  <c r="BB1120" i="3"/>
  <c r="BF1120" i="3"/>
  <c r="O1120" i="3"/>
  <c r="S1120" i="3"/>
  <c r="W1120" i="3"/>
  <c r="AA1120" i="3"/>
  <c r="AE1120" i="3"/>
  <c r="AI1120" i="3"/>
  <c r="AM1120" i="3"/>
  <c r="AQ1120" i="3"/>
  <c r="AU1120" i="3"/>
  <c r="AY1120" i="3"/>
  <c r="BC1120" i="3"/>
  <c r="BG1120" i="3"/>
  <c r="P1120" i="3"/>
  <c r="T1120" i="3"/>
  <c r="X1120" i="3"/>
  <c r="AB1120" i="3"/>
  <c r="AF1120" i="3"/>
  <c r="AJ1120" i="3"/>
  <c r="AN1120" i="3"/>
  <c r="AR1120" i="3"/>
  <c r="AV1120" i="3"/>
  <c r="AZ1120" i="3"/>
  <c r="BD1120" i="3"/>
  <c r="BH1120" i="3"/>
  <c r="M1120" i="3"/>
  <c r="Q1120" i="3"/>
  <c r="U1120" i="3"/>
  <c r="Y1120" i="3"/>
  <c r="AC1120" i="3"/>
  <c r="AG1120" i="3"/>
  <c r="AK1120" i="3"/>
  <c r="AO1120" i="3"/>
  <c r="AS1120" i="3"/>
  <c r="AW1120" i="3"/>
  <c r="BA1120" i="3"/>
  <c r="BE1120" i="3"/>
  <c r="BI1120" i="3"/>
  <c r="P1113" i="3"/>
  <c r="T1113" i="3"/>
  <c r="X1113" i="3"/>
  <c r="AB1113" i="3"/>
  <c r="AF1113" i="3"/>
  <c r="AJ1113" i="3"/>
  <c r="AN1113" i="3"/>
  <c r="AR1113" i="3"/>
  <c r="AV1113" i="3"/>
  <c r="AZ1113" i="3"/>
  <c r="BD1113" i="3"/>
  <c r="BH1113" i="3"/>
  <c r="M1113" i="3"/>
  <c r="Q1113" i="3"/>
  <c r="U1113" i="3"/>
  <c r="Y1113" i="3"/>
  <c r="AC1113" i="3"/>
  <c r="AG1113" i="3"/>
  <c r="AK1113" i="3"/>
  <c r="AO1113" i="3"/>
  <c r="AS1113" i="3"/>
  <c r="AW1113" i="3"/>
  <c r="BA1113" i="3"/>
  <c r="BE1113" i="3"/>
  <c r="BI1113" i="3"/>
  <c r="N1113" i="3"/>
  <c r="R1113" i="3"/>
  <c r="V1113" i="3"/>
  <c r="Z1113" i="3"/>
  <c r="AD1113" i="3"/>
  <c r="AH1113" i="3"/>
  <c r="AL1113" i="3"/>
  <c r="AP1113" i="3"/>
  <c r="AT1113" i="3"/>
  <c r="AX1113" i="3"/>
  <c r="BB1113" i="3"/>
  <c r="BF1113" i="3"/>
  <c r="O1113" i="3"/>
  <c r="S1113" i="3"/>
  <c r="W1113" i="3"/>
  <c r="AA1113" i="3"/>
  <c r="AE1113" i="3"/>
  <c r="AI1113" i="3"/>
  <c r="AM1113" i="3"/>
  <c r="AQ1113" i="3"/>
  <c r="AU1113" i="3"/>
  <c r="AY1113" i="3"/>
  <c r="BC1113" i="3"/>
  <c r="BG1113" i="3"/>
  <c r="N1112" i="3"/>
  <c r="R1112" i="3"/>
  <c r="V1112" i="3"/>
  <c r="Z1112" i="3"/>
  <c r="AD1112" i="3"/>
  <c r="AH1112" i="3"/>
  <c r="AL1112" i="3"/>
  <c r="AP1112" i="3"/>
  <c r="AT1112" i="3"/>
  <c r="AX1112" i="3"/>
  <c r="BB1112" i="3"/>
  <c r="BF1112" i="3"/>
  <c r="O1112" i="3"/>
  <c r="S1112" i="3"/>
  <c r="W1112" i="3"/>
  <c r="AA1112" i="3"/>
  <c r="AE1112" i="3"/>
  <c r="AI1112" i="3"/>
  <c r="AM1112" i="3"/>
  <c r="AQ1112" i="3"/>
  <c r="AU1112" i="3"/>
  <c r="AY1112" i="3"/>
  <c r="BC1112" i="3"/>
  <c r="BG1112" i="3"/>
  <c r="P1112" i="3"/>
  <c r="T1112" i="3"/>
  <c r="X1112" i="3"/>
  <c r="AB1112" i="3"/>
  <c r="AF1112" i="3"/>
  <c r="AJ1112" i="3"/>
  <c r="AN1112" i="3"/>
  <c r="AR1112" i="3"/>
  <c r="AV1112" i="3"/>
  <c r="AZ1112" i="3"/>
  <c r="BD1112" i="3"/>
  <c r="BH1112" i="3"/>
  <c r="M1112" i="3"/>
  <c r="Q1112" i="3"/>
  <c r="U1112" i="3"/>
  <c r="Y1112" i="3"/>
  <c r="AC1112" i="3"/>
  <c r="AG1112" i="3"/>
  <c r="AK1112" i="3"/>
  <c r="AO1112" i="3"/>
  <c r="AS1112" i="3"/>
  <c r="AW1112" i="3"/>
  <c r="BA1112" i="3"/>
  <c r="BE1112" i="3"/>
  <c r="BI1112" i="3"/>
  <c r="P1105" i="3"/>
  <c r="T1105" i="3"/>
  <c r="X1105" i="3"/>
  <c r="AB1105" i="3"/>
  <c r="AF1105" i="3"/>
  <c r="AJ1105" i="3"/>
  <c r="AN1105" i="3"/>
  <c r="AR1105" i="3"/>
  <c r="AV1105" i="3"/>
  <c r="AZ1105" i="3"/>
  <c r="BD1105" i="3"/>
  <c r="BH1105" i="3"/>
  <c r="M1105" i="3"/>
  <c r="Q1105" i="3"/>
  <c r="U1105" i="3"/>
  <c r="Y1105" i="3"/>
  <c r="AC1105" i="3"/>
  <c r="AG1105" i="3"/>
  <c r="AK1105" i="3"/>
  <c r="AO1105" i="3"/>
  <c r="AS1105" i="3"/>
  <c r="AW1105" i="3"/>
  <c r="BA1105" i="3"/>
  <c r="BE1105" i="3"/>
  <c r="BI1105" i="3"/>
  <c r="N1105" i="3"/>
  <c r="R1105" i="3"/>
  <c r="V1105" i="3"/>
  <c r="Z1105" i="3"/>
  <c r="AD1105" i="3"/>
  <c r="AH1105" i="3"/>
  <c r="AL1105" i="3"/>
  <c r="AP1105" i="3"/>
  <c r="AT1105" i="3"/>
  <c r="AX1105" i="3"/>
  <c r="BB1105" i="3"/>
  <c r="BF1105" i="3"/>
  <c r="O1105" i="3"/>
  <c r="S1105" i="3"/>
  <c r="W1105" i="3"/>
  <c r="AA1105" i="3"/>
  <c r="AE1105" i="3"/>
  <c r="AI1105" i="3"/>
  <c r="AM1105" i="3"/>
  <c r="AQ1105" i="3"/>
  <c r="AU1105" i="3"/>
  <c r="AY1105" i="3"/>
  <c r="BC1105" i="3"/>
  <c r="BG1105" i="3"/>
  <c r="N1104" i="3"/>
  <c r="R1104" i="3"/>
  <c r="V1104" i="3"/>
  <c r="Z1104" i="3"/>
  <c r="AD1104" i="3"/>
  <c r="AH1104" i="3"/>
  <c r="AL1104" i="3"/>
  <c r="AP1104" i="3"/>
  <c r="AT1104" i="3"/>
  <c r="AX1104" i="3"/>
  <c r="BB1104" i="3"/>
  <c r="BF1104" i="3"/>
  <c r="O1104" i="3"/>
  <c r="S1104" i="3"/>
  <c r="W1104" i="3"/>
  <c r="AA1104" i="3"/>
  <c r="AE1104" i="3"/>
  <c r="AI1104" i="3"/>
  <c r="AM1104" i="3"/>
  <c r="AQ1104" i="3"/>
  <c r="AU1104" i="3"/>
  <c r="AY1104" i="3"/>
  <c r="BC1104" i="3"/>
  <c r="BG1104" i="3"/>
  <c r="P1104" i="3"/>
  <c r="T1104" i="3"/>
  <c r="X1104" i="3"/>
  <c r="AB1104" i="3"/>
  <c r="AF1104" i="3"/>
  <c r="AJ1104" i="3"/>
  <c r="AN1104" i="3"/>
  <c r="AR1104" i="3"/>
  <c r="AV1104" i="3"/>
  <c r="AZ1104" i="3"/>
  <c r="BD1104" i="3"/>
  <c r="BH1104" i="3"/>
  <c r="M1104" i="3"/>
  <c r="Q1104" i="3"/>
  <c r="U1104" i="3"/>
  <c r="Y1104" i="3"/>
  <c r="AC1104" i="3"/>
  <c r="AG1104" i="3"/>
  <c r="AK1104" i="3"/>
  <c r="AO1104" i="3"/>
  <c r="AS1104" i="3"/>
  <c r="AW1104" i="3"/>
  <c r="BA1104" i="3"/>
  <c r="BE1104" i="3"/>
  <c r="BI1104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P1097" i="3"/>
  <c r="U1097" i="3"/>
  <c r="AA1097" i="3"/>
  <c r="AF1097" i="3"/>
  <c r="AK1097" i="3"/>
  <c r="AQ1097" i="3"/>
  <c r="AV1097" i="3"/>
  <c r="BA1097" i="3"/>
  <c r="BG1097" i="3"/>
  <c r="Q1097" i="3"/>
  <c r="W1097" i="3"/>
  <c r="AB1097" i="3"/>
  <c r="AG1097" i="3"/>
  <c r="AM1097" i="3"/>
  <c r="AR1097" i="3"/>
  <c r="AW1097" i="3"/>
  <c r="BC1097" i="3"/>
  <c r="BH1097" i="3"/>
  <c r="M1097" i="3"/>
  <c r="S1097" i="3"/>
  <c r="X1097" i="3"/>
  <c r="AC1097" i="3"/>
  <c r="AI1097" i="3"/>
  <c r="AN1097" i="3"/>
  <c r="AS1097" i="3"/>
  <c r="AY1097" i="3"/>
  <c r="BD1097" i="3"/>
  <c r="BI1097" i="3"/>
  <c r="O1097" i="3"/>
  <c r="T1097" i="3"/>
  <c r="Y1097" i="3"/>
  <c r="AE1097" i="3"/>
  <c r="AJ1097" i="3"/>
  <c r="AO1097" i="3"/>
  <c r="AU1097" i="3"/>
  <c r="AZ1097" i="3"/>
  <c r="BE1097" i="3"/>
  <c r="O1095" i="3"/>
  <c r="S1095" i="3"/>
  <c r="W1095" i="3"/>
  <c r="M1092" i="3"/>
  <c r="Q1092" i="3"/>
  <c r="U1092" i="3"/>
  <c r="Y1092" i="3"/>
  <c r="AC1092" i="3"/>
  <c r="AG1092" i="3"/>
  <c r="AK1092" i="3"/>
  <c r="AO1092" i="3"/>
  <c r="AS1092" i="3"/>
  <c r="AW1092" i="3"/>
  <c r="BA1092" i="3"/>
  <c r="BE1092" i="3"/>
  <c r="BI1092" i="3"/>
  <c r="O1092" i="3"/>
  <c r="S1092" i="3"/>
  <c r="W1092" i="3"/>
  <c r="AA1092" i="3"/>
  <c r="AE1092" i="3"/>
  <c r="AI1092" i="3"/>
  <c r="AM1092" i="3"/>
  <c r="AQ1092" i="3"/>
  <c r="AU1092" i="3"/>
  <c r="AY1092" i="3"/>
  <c r="BC1092" i="3"/>
  <c r="BG1092" i="3"/>
  <c r="O1089" i="3"/>
  <c r="S1089" i="3"/>
  <c r="W1089" i="3"/>
  <c r="AA1089" i="3"/>
  <c r="AE1089" i="3"/>
  <c r="AI1089" i="3"/>
  <c r="AM1089" i="3"/>
  <c r="AQ1089" i="3"/>
  <c r="AU1089" i="3"/>
  <c r="AY1089" i="3"/>
  <c r="BC1089" i="3"/>
  <c r="BG1089" i="3"/>
  <c r="M1089" i="3"/>
  <c r="Q1089" i="3"/>
  <c r="U1089" i="3"/>
  <c r="Y1089" i="3"/>
  <c r="AC1089" i="3"/>
  <c r="AG1089" i="3"/>
  <c r="AK1089" i="3"/>
  <c r="AO1089" i="3"/>
  <c r="AS1089" i="3"/>
  <c r="AW1089" i="3"/>
  <c r="BA1089" i="3"/>
  <c r="BE1089" i="3"/>
  <c r="BI1089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AQ1095" i="3"/>
  <c r="AI1095" i="3"/>
  <c r="AA1095" i="3"/>
  <c r="M1095" i="3"/>
  <c r="O1093" i="3"/>
  <c r="S1093" i="3"/>
  <c r="W1093" i="3"/>
  <c r="AA1093" i="3"/>
  <c r="AE1093" i="3"/>
  <c r="AI1093" i="3"/>
  <c r="AM1093" i="3"/>
  <c r="AQ1093" i="3"/>
  <c r="AU1093" i="3"/>
  <c r="AY1093" i="3"/>
  <c r="BC1093" i="3"/>
  <c r="BG1093" i="3"/>
  <c r="P1093" i="3"/>
  <c r="T1093" i="3"/>
  <c r="X1093" i="3"/>
  <c r="AB1093" i="3"/>
  <c r="AF1093" i="3"/>
  <c r="AJ1093" i="3"/>
  <c r="AN1093" i="3"/>
  <c r="AR1093" i="3"/>
  <c r="AV1093" i="3"/>
  <c r="AZ1093" i="3"/>
  <c r="BD1093" i="3"/>
  <c r="BH1093" i="3"/>
  <c r="M1093" i="3"/>
  <c r="Q1093" i="3"/>
  <c r="U1093" i="3"/>
  <c r="Y1093" i="3"/>
  <c r="AC1093" i="3"/>
  <c r="AG1093" i="3"/>
  <c r="AK1093" i="3"/>
  <c r="AO1093" i="3"/>
  <c r="AS1093" i="3"/>
  <c r="AW1093" i="3"/>
  <c r="BA1093" i="3"/>
  <c r="BE1093" i="3"/>
  <c r="BI1093" i="3"/>
  <c r="N1093" i="3"/>
  <c r="R1093" i="3"/>
  <c r="V1093" i="3"/>
  <c r="Z1093" i="3"/>
  <c r="AD1093" i="3"/>
  <c r="AH1093" i="3"/>
  <c r="AL1093" i="3"/>
  <c r="AP1093" i="3"/>
  <c r="AT1093" i="3"/>
  <c r="AX1093" i="3"/>
  <c r="BB1093" i="3"/>
  <c r="BF1093" i="3"/>
  <c r="M1090" i="3"/>
  <c r="Q1090" i="3"/>
  <c r="U1090" i="3"/>
  <c r="Y1090" i="3"/>
  <c r="AC1090" i="3"/>
  <c r="AG1090" i="3"/>
  <c r="AK1090" i="3"/>
  <c r="AO1090" i="3"/>
  <c r="AS1090" i="3"/>
  <c r="AW1090" i="3"/>
  <c r="BA1090" i="3"/>
  <c r="BE1090" i="3"/>
  <c r="BI1090" i="3"/>
  <c r="O1090" i="3"/>
  <c r="S1090" i="3"/>
  <c r="W1090" i="3"/>
  <c r="AA1090" i="3"/>
  <c r="AE1090" i="3"/>
  <c r="AI1090" i="3"/>
  <c r="AM1090" i="3"/>
  <c r="AQ1090" i="3"/>
  <c r="AU1090" i="3"/>
  <c r="AY1090" i="3"/>
  <c r="BC1090" i="3"/>
  <c r="BG1090" i="3"/>
  <c r="M1086" i="3"/>
  <c r="Q1086" i="3"/>
  <c r="U1086" i="3"/>
  <c r="Y1086" i="3"/>
  <c r="AC1086" i="3"/>
  <c r="AG1086" i="3"/>
  <c r="AK1086" i="3"/>
  <c r="AO1086" i="3"/>
  <c r="AS1086" i="3"/>
  <c r="AW1086" i="3"/>
  <c r="BA1086" i="3"/>
  <c r="BE1086" i="3"/>
  <c r="BI1086" i="3"/>
  <c r="AD1086" i="3"/>
  <c r="AH1086" i="3"/>
  <c r="AL1086" i="3"/>
  <c r="AP1086" i="3"/>
  <c r="AT1086" i="3"/>
  <c r="AX1086" i="3"/>
  <c r="BB1086" i="3"/>
  <c r="BF1086" i="3"/>
  <c r="O1086" i="3"/>
  <c r="S1086" i="3"/>
  <c r="W1086" i="3"/>
  <c r="AA1086" i="3"/>
  <c r="AE1086" i="3"/>
  <c r="AI1086" i="3"/>
  <c r="AM1086" i="3"/>
  <c r="AQ1086" i="3"/>
  <c r="AU1086" i="3"/>
  <c r="AY1086" i="3"/>
  <c r="BC1086" i="3"/>
  <c r="BG1086" i="3"/>
  <c r="M1082" i="3"/>
  <c r="Q1082" i="3"/>
  <c r="U1082" i="3"/>
  <c r="Y1082" i="3"/>
  <c r="AC1082" i="3"/>
  <c r="AG1082" i="3"/>
  <c r="AK1082" i="3"/>
  <c r="AO1082" i="3"/>
  <c r="AS1082" i="3"/>
  <c r="AW1082" i="3"/>
  <c r="BA1082" i="3"/>
  <c r="BE1082" i="3"/>
  <c r="BI1082" i="3"/>
  <c r="O1082" i="3"/>
  <c r="S1082" i="3"/>
  <c r="W1082" i="3"/>
  <c r="AA1082" i="3"/>
  <c r="AE1082" i="3"/>
  <c r="AI1082" i="3"/>
  <c r="AM1082" i="3"/>
  <c r="AQ1082" i="3"/>
  <c r="AU1082" i="3"/>
  <c r="AY1082" i="3"/>
  <c r="BC1082" i="3"/>
  <c r="BG1082" i="3"/>
  <c r="M1078" i="3"/>
  <c r="Q1078" i="3"/>
  <c r="U1078" i="3"/>
  <c r="Y1078" i="3"/>
  <c r="AC1078" i="3"/>
  <c r="AG1078" i="3"/>
  <c r="AK1078" i="3"/>
  <c r="AO1078" i="3"/>
  <c r="AS1078" i="3"/>
  <c r="AW1078" i="3"/>
  <c r="BA1078" i="3"/>
  <c r="BE1078" i="3"/>
  <c r="BI1078" i="3"/>
  <c r="O1078" i="3"/>
  <c r="S1078" i="3"/>
  <c r="W1078" i="3"/>
  <c r="AA1078" i="3"/>
  <c r="AE1078" i="3"/>
  <c r="AI1078" i="3"/>
  <c r="AM1078" i="3"/>
  <c r="AQ1078" i="3"/>
  <c r="AU1078" i="3"/>
  <c r="AY1078" i="3"/>
  <c r="BC1078" i="3"/>
  <c r="BG1078" i="3"/>
  <c r="N1075" i="3"/>
  <c r="T1075" i="3"/>
  <c r="Y1075" i="3"/>
  <c r="AD1075" i="3"/>
  <c r="AJ1075" i="3"/>
  <c r="AO1075" i="3"/>
  <c r="AT1075" i="3"/>
  <c r="AZ1075" i="3"/>
  <c r="BE1075" i="3"/>
  <c r="P1075" i="3"/>
  <c r="BE1095" i="3"/>
  <c r="AW1095" i="3"/>
  <c r="AO1095" i="3"/>
  <c r="AG1095" i="3"/>
  <c r="Y1095" i="3"/>
  <c r="P1095" i="3"/>
  <c r="N1092" i="3"/>
  <c r="O1091" i="3"/>
  <c r="S1091" i="3"/>
  <c r="W1091" i="3"/>
  <c r="AA1091" i="3"/>
  <c r="AE1091" i="3"/>
  <c r="AI1091" i="3"/>
  <c r="AM1091" i="3"/>
  <c r="AQ1091" i="3"/>
  <c r="AU1091" i="3"/>
  <c r="AY1091" i="3"/>
  <c r="BC1091" i="3"/>
  <c r="BG1091" i="3"/>
  <c r="P1091" i="3"/>
  <c r="T1091" i="3"/>
  <c r="X1091" i="3"/>
  <c r="AB1091" i="3"/>
  <c r="AF1091" i="3"/>
  <c r="AJ1091" i="3"/>
  <c r="AN1091" i="3"/>
  <c r="AR1091" i="3"/>
  <c r="AV1091" i="3"/>
  <c r="AZ1091" i="3"/>
  <c r="BD1091" i="3"/>
  <c r="BH1091" i="3"/>
  <c r="M1091" i="3"/>
  <c r="Q1091" i="3"/>
  <c r="U1091" i="3"/>
  <c r="Y1091" i="3"/>
  <c r="AC1091" i="3"/>
  <c r="AG1091" i="3"/>
  <c r="AK1091" i="3"/>
  <c r="AO1091" i="3"/>
  <c r="AS1091" i="3"/>
  <c r="AW1091" i="3"/>
  <c r="BA1091" i="3"/>
  <c r="BE1091" i="3"/>
  <c r="BI1091" i="3"/>
  <c r="N1091" i="3"/>
  <c r="R1091" i="3"/>
  <c r="V1091" i="3"/>
  <c r="Z1091" i="3"/>
  <c r="AD1091" i="3"/>
  <c r="AH1091" i="3"/>
  <c r="AL1091" i="3"/>
  <c r="AP1091" i="3"/>
  <c r="AT1091" i="3"/>
  <c r="AX1091" i="3"/>
  <c r="BB1091" i="3"/>
  <c r="BF1091" i="3"/>
  <c r="P1089" i="3"/>
  <c r="O1087" i="3"/>
  <c r="S1087" i="3"/>
  <c r="W1087" i="3"/>
  <c r="AA1087" i="3"/>
  <c r="AE1087" i="3"/>
  <c r="AI1087" i="3"/>
  <c r="AM1087" i="3"/>
  <c r="AQ1087" i="3"/>
  <c r="AU1087" i="3"/>
  <c r="AY1087" i="3"/>
  <c r="BC1087" i="3"/>
  <c r="BG1087" i="3"/>
  <c r="M1087" i="3"/>
  <c r="Q1087" i="3"/>
  <c r="U1087" i="3"/>
  <c r="Y1087" i="3"/>
  <c r="AC1087" i="3"/>
  <c r="AG1087" i="3"/>
  <c r="AK1087" i="3"/>
  <c r="AO1087" i="3"/>
  <c r="AS1087" i="3"/>
  <c r="AW1087" i="3"/>
  <c r="BA1087" i="3"/>
  <c r="BE1087" i="3"/>
  <c r="BI1087" i="3"/>
  <c r="P1085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P1081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P1077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BC1095" i="3"/>
  <c r="AU1095" i="3"/>
  <c r="AM1095" i="3"/>
  <c r="AE1095" i="3"/>
  <c r="U1095" i="3"/>
  <c r="M1094" i="3"/>
  <c r="Q1094" i="3"/>
  <c r="U1094" i="3"/>
  <c r="Y1094" i="3"/>
  <c r="AC1094" i="3"/>
  <c r="AG1094" i="3"/>
  <c r="AK1094" i="3"/>
  <c r="AO1094" i="3"/>
  <c r="AS1094" i="3"/>
  <c r="AW1094" i="3"/>
  <c r="BA1094" i="3"/>
  <c r="BE1094" i="3"/>
  <c r="BI1094" i="3"/>
  <c r="O1094" i="3"/>
  <c r="S1094" i="3"/>
  <c r="W1094" i="3"/>
  <c r="AA1094" i="3"/>
  <c r="AE1094" i="3"/>
  <c r="AI1094" i="3"/>
  <c r="AM1094" i="3"/>
  <c r="AQ1094" i="3"/>
  <c r="AU1094" i="3"/>
  <c r="AY1094" i="3"/>
  <c r="BC1094" i="3"/>
  <c r="BG1094" i="3"/>
  <c r="N1090" i="3"/>
  <c r="M1088" i="3"/>
  <c r="Q1088" i="3"/>
  <c r="BJ1088" i="3" s="1"/>
  <c r="U1088" i="3"/>
  <c r="Y1088" i="3"/>
  <c r="AC1088" i="3"/>
  <c r="AG1088" i="3"/>
  <c r="AK1088" i="3"/>
  <c r="AO1088" i="3"/>
  <c r="AS1088" i="3"/>
  <c r="AW1088" i="3"/>
  <c r="BA1088" i="3"/>
  <c r="BE1088" i="3"/>
  <c r="BI1088" i="3"/>
  <c r="O1088" i="3"/>
  <c r="S1088" i="3"/>
  <c r="W1088" i="3"/>
  <c r="AA1088" i="3"/>
  <c r="AE1088" i="3"/>
  <c r="AI1088" i="3"/>
  <c r="AM1088" i="3"/>
  <c r="AQ1088" i="3"/>
  <c r="AU1088" i="3"/>
  <c r="AY1088" i="3"/>
  <c r="BC1088" i="3"/>
  <c r="BG1088" i="3"/>
  <c r="N1086" i="3"/>
  <c r="M1084" i="3"/>
  <c r="Q1084" i="3"/>
  <c r="U1084" i="3"/>
  <c r="Y1084" i="3"/>
  <c r="AC1084" i="3"/>
  <c r="AG1084" i="3"/>
  <c r="AK1084" i="3"/>
  <c r="AO1084" i="3"/>
  <c r="AS1084" i="3"/>
  <c r="AW1084" i="3"/>
  <c r="BA1084" i="3"/>
  <c r="BE1084" i="3"/>
  <c r="BI1084" i="3"/>
  <c r="O1084" i="3"/>
  <c r="S1084" i="3"/>
  <c r="W1084" i="3"/>
  <c r="AA1084" i="3"/>
  <c r="AE1084" i="3"/>
  <c r="AI1084" i="3"/>
  <c r="AM1084" i="3"/>
  <c r="AQ1084" i="3"/>
  <c r="AU1084" i="3"/>
  <c r="AY1084" i="3"/>
  <c r="BC1084" i="3"/>
  <c r="BG1084" i="3"/>
  <c r="N1082" i="3"/>
  <c r="M1080" i="3"/>
  <c r="Q1080" i="3"/>
  <c r="U1080" i="3"/>
  <c r="Y1080" i="3"/>
  <c r="AC1080" i="3"/>
  <c r="AG1080" i="3"/>
  <c r="AK1080" i="3"/>
  <c r="AO1080" i="3"/>
  <c r="AS1080" i="3"/>
  <c r="AW1080" i="3"/>
  <c r="BA1080" i="3"/>
  <c r="BE1080" i="3"/>
  <c r="BI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N1078" i="3"/>
  <c r="BF1095" i="3"/>
  <c r="BB1095" i="3"/>
  <c r="AX1095" i="3"/>
  <c r="AT1095" i="3"/>
  <c r="AP1095" i="3"/>
  <c r="AL1095" i="3"/>
  <c r="AH1095" i="3"/>
  <c r="AD1095" i="3"/>
  <c r="Z1095" i="3"/>
  <c r="V1095" i="3"/>
  <c r="R1095" i="3"/>
  <c r="N1095" i="3"/>
  <c r="BH1094" i="3"/>
  <c r="BD1094" i="3"/>
  <c r="AZ1094" i="3"/>
  <c r="AV1094" i="3"/>
  <c r="AR1094" i="3"/>
  <c r="AN1094" i="3"/>
  <c r="AJ1094" i="3"/>
  <c r="AF1094" i="3"/>
  <c r="AB1094" i="3"/>
  <c r="X1094" i="3"/>
  <c r="T1094" i="3"/>
  <c r="P1094" i="3"/>
  <c r="BH1092" i="3"/>
  <c r="BD1092" i="3"/>
  <c r="AZ1092" i="3"/>
  <c r="AV1092" i="3"/>
  <c r="AR1092" i="3"/>
  <c r="AN1092" i="3"/>
  <c r="AJ1092" i="3"/>
  <c r="AF1092" i="3"/>
  <c r="AB1092" i="3"/>
  <c r="X1092" i="3"/>
  <c r="T1092" i="3"/>
  <c r="P1092" i="3"/>
  <c r="BH1090" i="3"/>
  <c r="BD1090" i="3"/>
  <c r="AZ1090" i="3"/>
  <c r="AV1090" i="3"/>
  <c r="AR1090" i="3"/>
  <c r="AN1090" i="3"/>
  <c r="AJ1090" i="3"/>
  <c r="AF1090" i="3"/>
  <c r="AB1090" i="3"/>
  <c r="X1090" i="3"/>
  <c r="T1090" i="3"/>
  <c r="P1090" i="3"/>
  <c r="BF1089" i="3"/>
  <c r="BB1089" i="3"/>
  <c r="AX1089" i="3"/>
  <c r="AT1089" i="3"/>
  <c r="AP1089" i="3"/>
  <c r="AL1089" i="3"/>
  <c r="AH1089" i="3"/>
  <c r="AD1089" i="3"/>
  <c r="Z1089" i="3"/>
  <c r="V1089" i="3"/>
  <c r="R1089" i="3"/>
  <c r="N1089" i="3"/>
  <c r="BH1088" i="3"/>
  <c r="BD1088" i="3"/>
  <c r="AZ1088" i="3"/>
  <c r="AV1088" i="3"/>
  <c r="AR1088" i="3"/>
  <c r="AN1088" i="3"/>
  <c r="AJ1088" i="3"/>
  <c r="AF1088" i="3"/>
  <c r="AB1088" i="3"/>
  <c r="X1088" i="3"/>
  <c r="T1088" i="3"/>
  <c r="P1088" i="3"/>
  <c r="BF1087" i="3"/>
  <c r="BB1087" i="3"/>
  <c r="AX1087" i="3"/>
  <c r="AT1087" i="3"/>
  <c r="AP1087" i="3"/>
  <c r="AL1087" i="3"/>
  <c r="AH1087" i="3"/>
  <c r="AD1087" i="3"/>
  <c r="Z1087" i="3"/>
  <c r="V1087" i="3"/>
  <c r="R1087" i="3"/>
  <c r="N1087" i="3"/>
  <c r="BH1086" i="3"/>
  <c r="BD1086" i="3"/>
  <c r="AZ1086" i="3"/>
  <c r="AV1086" i="3"/>
  <c r="AR1086" i="3"/>
  <c r="AN1086" i="3"/>
  <c r="AJ1086" i="3"/>
  <c r="AF1086" i="3"/>
  <c r="AB1086" i="3"/>
  <c r="X1086" i="3"/>
  <c r="T1086" i="3"/>
  <c r="P1086" i="3"/>
  <c r="BF1085" i="3"/>
  <c r="BB1085" i="3"/>
  <c r="AX1085" i="3"/>
  <c r="AT1085" i="3"/>
  <c r="AP1085" i="3"/>
  <c r="AL1085" i="3"/>
  <c r="AH1085" i="3"/>
  <c r="AD1085" i="3"/>
  <c r="Z1085" i="3"/>
  <c r="V1085" i="3"/>
  <c r="R1085" i="3"/>
  <c r="N1085" i="3"/>
  <c r="BH1084" i="3"/>
  <c r="BD1084" i="3"/>
  <c r="AZ1084" i="3"/>
  <c r="AV1084" i="3"/>
  <c r="AR1084" i="3"/>
  <c r="AN1084" i="3"/>
  <c r="AJ1084" i="3"/>
  <c r="AF1084" i="3"/>
  <c r="AB1084" i="3"/>
  <c r="X1084" i="3"/>
  <c r="T1084" i="3"/>
  <c r="P1084" i="3"/>
  <c r="BF1083" i="3"/>
  <c r="BB1083" i="3"/>
  <c r="AX1083" i="3"/>
  <c r="AT1083" i="3"/>
  <c r="AP1083" i="3"/>
  <c r="AL1083" i="3"/>
  <c r="AH1083" i="3"/>
  <c r="AD1083" i="3"/>
  <c r="Z1083" i="3"/>
  <c r="V1083" i="3"/>
  <c r="R1083" i="3"/>
  <c r="N1083" i="3"/>
  <c r="BH1082" i="3"/>
  <c r="BD1082" i="3"/>
  <c r="AZ1082" i="3"/>
  <c r="AV1082" i="3"/>
  <c r="AR1082" i="3"/>
  <c r="AN1082" i="3"/>
  <c r="AJ1082" i="3"/>
  <c r="AF1082" i="3"/>
  <c r="AB1082" i="3"/>
  <c r="X1082" i="3"/>
  <c r="T1082" i="3"/>
  <c r="P1082" i="3"/>
  <c r="BF1081" i="3"/>
  <c r="BB1081" i="3"/>
  <c r="AX1081" i="3"/>
  <c r="AT1081" i="3"/>
  <c r="AP1081" i="3"/>
  <c r="AL1081" i="3"/>
  <c r="AH1081" i="3"/>
  <c r="AD1081" i="3"/>
  <c r="Z1081" i="3"/>
  <c r="V1081" i="3"/>
  <c r="R1081" i="3"/>
  <c r="N1081" i="3"/>
  <c r="BH1080" i="3"/>
  <c r="BD1080" i="3"/>
  <c r="AZ1080" i="3"/>
  <c r="AV1080" i="3"/>
  <c r="AR1080" i="3"/>
  <c r="AN1080" i="3"/>
  <c r="AJ1080" i="3"/>
  <c r="AF1080" i="3"/>
  <c r="AB1080" i="3"/>
  <c r="X1080" i="3"/>
  <c r="T1080" i="3"/>
  <c r="P1080" i="3"/>
  <c r="BF1079" i="3"/>
  <c r="BB1079" i="3"/>
  <c r="AX1079" i="3"/>
  <c r="AT1079" i="3"/>
  <c r="AP1079" i="3"/>
  <c r="AL1079" i="3"/>
  <c r="AH1079" i="3"/>
  <c r="AD1079" i="3"/>
  <c r="Z1079" i="3"/>
  <c r="V1079" i="3"/>
  <c r="R1079" i="3"/>
  <c r="N1079" i="3"/>
  <c r="BH1078" i="3"/>
  <c r="BD1078" i="3"/>
  <c r="AZ1078" i="3"/>
  <c r="AV1078" i="3"/>
  <c r="AR1078" i="3"/>
  <c r="AN1078" i="3"/>
  <c r="AJ1078" i="3"/>
  <c r="AF1078" i="3"/>
  <c r="AB1078" i="3"/>
  <c r="X1078" i="3"/>
  <c r="T1078" i="3"/>
  <c r="P1078" i="3"/>
  <c r="BF1077" i="3"/>
  <c r="BB1077" i="3"/>
  <c r="AX1077" i="3"/>
  <c r="AT1077" i="3"/>
  <c r="AP1077" i="3"/>
  <c r="AL1077" i="3"/>
  <c r="AH1077" i="3"/>
  <c r="AD1077" i="3"/>
  <c r="Z1077" i="3"/>
  <c r="V1077" i="3"/>
  <c r="R1077" i="3"/>
  <c r="N1077" i="3"/>
  <c r="BH1076" i="3"/>
  <c r="BD1076" i="3"/>
  <c r="AZ1076" i="3"/>
  <c r="AV1076" i="3"/>
  <c r="AR1076" i="3"/>
  <c r="AN1076" i="3"/>
  <c r="AJ1076" i="3"/>
  <c r="AF1076" i="3"/>
  <c r="AB1076" i="3"/>
  <c r="X1076" i="3"/>
  <c r="T1076" i="3"/>
  <c r="P1076" i="3"/>
  <c r="BI1075" i="3"/>
  <c r="BD1075" i="3"/>
  <c r="AX1075" i="3"/>
  <c r="AS1075" i="3"/>
  <c r="AN1075" i="3"/>
  <c r="AH1075" i="3"/>
  <c r="AC1075" i="3"/>
  <c r="X1075" i="3"/>
  <c r="R1075" i="3"/>
  <c r="M1075" i="3"/>
  <c r="BG1074" i="3"/>
  <c r="AY1074" i="3"/>
  <c r="AQ1074" i="3"/>
  <c r="AI1074" i="3"/>
  <c r="AA1074" i="3"/>
  <c r="M1074" i="3"/>
  <c r="Q1074" i="3"/>
  <c r="U1074" i="3"/>
  <c r="Y1074" i="3"/>
  <c r="AC1074" i="3"/>
  <c r="AG1074" i="3"/>
  <c r="AK1074" i="3"/>
  <c r="AO1074" i="3"/>
  <c r="AS1074" i="3"/>
  <c r="AW1074" i="3"/>
  <c r="BA1074" i="3"/>
  <c r="BE1074" i="3"/>
  <c r="BI1074" i="3"/>
  <c r="N1074" i="3"/>
  <c r="R1074" i="3"/>
  <c r="V1074" i="3"/>
  <c r="Z1074" i="3"/>
  <c r="AD1074" i="3"/>
  <c r="AH1074" i="3"/>
  <c r="AL1074" i="3"/>
  <c r="AP1074" i="3"/>
  <c r="AT1074" i="3"/>
  <c r="AX1074" i="3"/>
  <c r="BB1074" i="3"/>
  <c r="BF1074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O1067" i="3"/>
  <c r="S1067" i="3"/>
  <c r="W1067" i="3"/>
  <c r="AA1067" i="3"/>
  <c r="AE1067" i="3"/>
  <c r="AI1067" i="3"/>
  <c r="AM1067" i="3"/>
  <c r="AQ1067" i="3"/>
  <c r="AU1067" i="3"/>
  <c r="AY1067" i="3"/>
  <c r="BC1067" i="3"/>
  <c r="BG1067" i="3"/>
  <c r="P1067" i="3"/>
  <c r="T1067" i="3"/>
  <c r="X1067" i="3"/>
  <c r="AB1067" i="3"/>
  <c r="AF1067" i="3"/>
  <c r="AJ1067" i="3"/>
  <c r="AN1067" i="3"/>
  <c r="AR1067" i="3"/>
  <c r="AV1067" i="3"/>
  <c r="AZ1067" i="3"/>
  <c r="BD1067" i="3"/>
  <c r="BH1067" i="3"/>
  <c r="M1067" i="3"/>
  <c r="Q1067" i="3"/>
  <c r="U1067" i="3"/>
  <c r="Y1067" i="3"/>
  <c r="AC1067" i="3"/>
  <c r="AG1067" i="3"/>
  <c r="AK1067" i="3"/>
  <c r="AO1067" i="3"/>
  <c r="AS1067" i="3"/>
  <c r="AW1067" i="3"/>
  <c r="BA1067" i="3"/>
  <c r="BE1067" i="3"/>
  <c r="BI1067" i="3"/>
  <c r="N1067" i="3"/>
  <c r="R1067" i="3"/>
  <c r="V1067" i="3"/>
  <c r="Z1067" i="3"/>
  <c r="AD1067" i="3"/>
  <c r="AH1067" i="3"/>
  <c r="AL1067" i="3"/>
  <c r="AP1067" i="3"/>
  <c r="AT1067" i="3"/>
  <c r="AX1067" i="3"/>
  <c r="BB1067" i="3"/>
  <c r="BF1067" i="3"/>
  <c r="O1063" i="3"/>
  <c r="S1063" i="3"/>
  <c r="W1063" i="3"/>
  <c r="AA1063" i="3"/>
  <c r="AE1063" i="3"/>
  <c r="AI1063" i="3"/>
  <c r="AM1063" i="3"/>
  <c r="AQ1063" i="3"/>
  <c r="AU1063" i="3"/>
  <c r="AY1063" i="3"/>
  <c r="BC1063" i="3"/>
  <c r="BG1063" i="3"/>
  <c r="P1063" i="3"/>
  <c r="T1063" i="3"/>
  <c r="X1063" i="3"/>
  <c r="AB1063" i="3"/>
  <c r="AF1063" i="3"/>
  <c r="AJ1063" i="3"/>
  <c r="AN1063" i="3"/>
  <c r="AR1063" i="3"/>
  <c r="AV1063" i="3"/>
  <c r="AZ1063" i="3"/>
  <c r="BD1063" i="3"/>
  <c r="BH1063" i="3"/>
  <c r="M1063" i="3"/>
  <c r="Q1063" i="3"/>
  <c r="U1063" i="3"/>
  <c r="Y1063" i="3"/>
  <c r="AC1063" i="3"/>
  <c r="AG1063" i="3"/>
  <c r="AK1063" i="3"/>
  <c r="AO1063" i="3"/>
  <c r="AS1063" i="3"/>
  <c r="AW1063" i="3"/>
  <c r="BA1063" i="3"/>
  <c r="BE1063" i="3"/>
  <c r="BI1063" i="3"/>
  <c r="N1063" i="3"/>
  <c r="R1063" i="3"/>
  <c r="V1063" i="3"/>
  <c r="Z1063" i="3"/>
  <c r="AD1063" i="3"/>
  <c r="AH1063" i="3"/>
  <c r="AL1063" i="3"/>
  <c r="AP1063" i="3"/>
  <c r="AT1063" i="3"/>
  <c r="AX1063" i="3"/>
  <c r="BB1063" i="3"/>
  <c r="BF1063" i="3"/>
  <c r="O1059" i="3"/>
  <c r="S1059" i="3"/>
  <c r="W1059" i="3"/>
  <c r="AA1059" i="3"/>
  <c r="AE1059" i="3"/>
  <c r="AI1059" i="3"/>
  <c r="AM1059" i="3"/>
  <c r="AQ1059" i="3"/>
  <c r="AU1059" i="3"/>
  <c r="AY1059" i="3"/>
  <c r="BC1059" i="3"/>
  <c r="BG1059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M1059" i="3"/>
  <c r="Q1059" i="3"/>
  <c r="U1059" i="3"/>
  <c r="Y1059" i="3"/>
  <c r="AC1059" i="3"/>
  <c r="AG1059" i="3"/>
  <c r="AK1059" i="3"/>
  <c r="AO1059" i="3"/>
  <c r="AS1059" i="3"/>
  <c r="AW1059" i="3"/>
  <c r="BA1059" i="3"/>
  <c r="BE1059" i="3"/>
  <c r="BI1059" i="3"/>
  <c r="N1059" i="3"/>
  <c r="R1059" i="3"/>
  <c r="V1059" i="3"/>
  <c r="Z1059" i="3"/>
  <c r="AD1059" i="3"/>
  <c r="AH1059" i="3"/>
  <c r="AL1059" i="3"/>
  <c r="AP1059" i="3"/>
  <c r="AT1059" i="3"/>
  <c r="AX1059" i="3"/>
  <c r="BB1059" i="3"/>
  <c r="BF1059" i="3"/>
  <c r="O1055" i="3"/>
  <c r="S1055" i="3"/>
  <c r="W1055" i="3"/>
  <c r="AA1055" i="3"/>
  <c r="AE1055" i="3"/>
  <c r="AI1055" i="3"/>
  <c r="AM1055" i="3"/>
  <c r="AQ1055" i="3"/>
  <c r="AU1055" i="3"/>
  <c r="AY1055" i="3"/>
  <c r="BC1055" i="3"/>
  <c r="BG1055" i="3"/>
  <c r="P1055" i="3"/>
  <c r="T1055" i="3"/>
  <c r="X1055" i="3"/>
  <c r="AB1055" i="3"/>
  <c r="AF1055" i="3"/>
  <c r="AJ1055" i="3"/>
  <c r="AN1055" i="3"/>
  <c r="AR1055" i="3"/>
  <c r="AV1055" i="3"/>
  <c r="AZ1055" i="3"/>
  <c r="BD1055" i="3"/>
  <c r="BH1055" i="3"/>
  <c r="M1055" i="3"/>
  <c r="Q1055" i="3"/>
  <c r="U1055" i="3"/>
  <c r="Y1055" i="3"/>
  <c r="AC1055" i="3"/>
  <c r="AG1055" i="3"/>
  <c r="AK1055" i="3"/>
  <c r="AO1055" i="3"/>
  <c r="AS1055" i="3"/>
  <c r="AW1055" i="3"/>
  <c r="BA1055" i="3"/>
  <c r="BE1055" i="3"/>
  <c r="BI1055" i="3"/>
  <c r="N1055" i="3"/>
  <c r="R1055" i="3"/>
  <c r="V1055" i="3"/>
  <c r="Z1055" i="3"/>
  <c r="AD1055" i="3"/>
  <c r="AH1055" i="3"/>
  <c r="AL1055" i="3"/>
  <c r="AP1055" i="3"/>
  <c r="AT1055" i="3"/>
  <c r="AX1055" i="3"/>
  <c r="BB1055" i="3"/>
  <c r="BF1055" i="3"/>
  <c r="M1083" i="3"/>
  <c r="M1081" i="3"/>
  <c r="BH1075" i="3"/>
  <c r="BB1075" i="3"/>
  <c r="AW1075" i="3"/>
  <c r="AR1075" i="3"/>
  <c r="AL1075" i="3"/>
  <c r="AG1075" i="3"/>
  <c r="AB1075" i="3"/>
  <c r="V1075" i="3"/>
  <c r="Q1075" i="3"/>
  <c r="BD1072" i="3"/>
  <c r="AN1072" i="3"/>
  <c r="X1072" i="3"/>
  <c r="M1072" i="3"/>
  <c r="M1051" i="3"/>
  <c r="Q1051" i="3"/>
  <c r="U1051" i="3"/>
  <c r="Y1051" i="3"/>
  <c r="AC1051" i="3"/>
  <c r="AG1051" i="3"/>
  <c r="AK1051" i="3"/>
  <c r="AO1051" i="3"/>
  <c r="AS1051" i="3"/>
  <c r="AW1051" i="3"/>
  <c r="BA1051" i="3"/>
  <c r="BE1051" i="3"/>
  <c r="BI1051" i="3"/>
  <c r="P1051" i="3"/>
  <c r="V1051" i="3"/>
  <c r="AA1051" i="3"/>
  <c r="AF1051" i="3"/>
  <c r="AL1051" i="3"/>
  <c r="AQ1051" i="3"/>
  <c r="AV1051" i="3"/>
  <c r="BB1051" i="3"/>
  <c r="BG1051" i="3"/>
  <c r="R1051" i="3"/>
  <c r="W1051" i="3"/>
  <c r="AB1051" i="3"/>
  <c r="AH1051" i="3"/>
  <c r="AM1051" i="3"/>
  <c r="AR1051" i="3"/>
  <c r="AX1051" i="3"/>
  <c r="BC1051" i="3"/>
  <c r="BH1051" i="3"/>
  <c r="N1051" i="3"/>
  <c r="S1051" i="3"/>
  <c r="X1051" i="3"/>
  <c r="AD1051" i="3"/>
  <c r="AI1051" i="3"/>
  <c r="AN1051" i="3"/>
  <c r="AT1051" i="3"/>
  <c r="AY1051" i="3"/>
  <c r="BD1051" i="3"/>
  <c r="O1051" i="3"/>
  <c r="T1051" i="3"/>
  <c r="Z1051" i="3"/>
  <c r="AE1051" i="3"/>
  <c r="AJ1051" i="3"/>
  <c r="AP1051" i="3"/>
  <c r="AU1051" i="3"/>
  <c r="AZ1051" i="3"/>
  <c r="BF1051" i="3"/>
  <c r="P1050" i="3"/>
  <c r="X1050" i="3"/>
  <c r="AF1050" i="3"/>
  <c r="AN1050" i="3"/>
  <c r="AV1050" i="3"/>
  <c r="BD1050" i="3"/>
  <c r="Q1050" i="3"/>
  <c r="Y1050" i="3"/>
  <c r="AG1050" i="3"/>
  <c r="AO1050" i="3"/>
  <c r="AW1050" i="3"/>
  <c r="BE1050" i="3"/>
  <c r="T1050" i="3"/>
  <c r="AB1050" i="3"/>
  <c r="AJ1050" i="3"/>
  <c r="AR1050" i="3"/>
  <c r="AZ1050" i="3"/>
  <c r="BH1050" i="3"/>
  <c r="M1050" i="3"/>
  <c r="U1050" i="3"/>
  <c r="AC1050" i="3"/>
  <c r="AK1050" i="3"/>
  <c r="AS1050" i="3"/>
  <c r="BA1050" i="3"/>
  <c r="BI1050" i="3"/>
  <c r="BH1095" i="3"/>
  <c r="BD1095" i="3"/>
  <c r="AZ1095" i="3"/>
  <c r="AV1095" i="3"/>
  <c r="AR1095" i="3"/>
  <c r="AN1095" i="3"/>
  <c r="AJ1095" i="3"/>
  <c r="AF1095" i="3"/>
  <c r="AB1095" i="3"/>
  <c r="X1095" i="3"/>
  <c r="T1095" i="3"/>
  <c r="BF1094" i="3"/>
  <c r="BB1094" i="3"/>
  <c r="AX1094" i="3"/>
  <c r="AT1094" i="3"/>
  <c r="AP1094" i="3"/>
  <c r="AL1094" i="3"/>
  <c r="AH1094" i="3"/>
  <c r="AD1094" i="3"/>
  <c r="Z1094" i="3"/>
  <c r="V1094" i="3"/>
  <c r="R1094" i="3"/>
  <c r="BF1092" i="3"/>
  <c r="BB1092" i="3"/>
  <c r="AX1092" i="3"/>
  <c r="AT1092" i="3"/>
  <c r="AP1092" i="3"/>
  <c r="AL1092" i="3"/>
  <c r="AH1092" i="3"/>
  <c r="AD1092" i="3"/>
  <c r="Z1092" i="3"/>
  <c r="V1092" i="3"/>
  <c r="R1092" i="3"/>
  <c r="BF1090" i="3"/>
  <c r="BB1090" i="3"/>
  <c r="AX1090" i="3"/>
  <c r="AT1090" i="3"/>
  <c r="AP1090" i="3"/>
  <c r="AL1090" i="3"/>
  <c r="AH1090" i="3"/>
  <c r="AD1090" i="3"/>
  <c r="Z1090" i="3"/>
  <c r="V1090" i="3"/>
  <c r="R1090" i="3"/>
  <c r="BH1089" i="3"/>
  <c r="BD1089" i="3"/>
  <c r="AZ1089" i="3"/>
  <c r="AV1089" i="3"/>
  <c r="AR1089" i="3"/>
  <c r="AN1089" i="3"/>
  <c r="AJ1089" i="3"/>
  <c r="AF1089" i="3"/>
  <c r="AB1089" i="3"/>
  <c r="X1089" i="3"/>
  <c r="T1089" i="3"/>
  <c r="BF1088" i="3"/>
  <c r="BB1088" i="3"/>
  <c r="AX1088" i="3"/>
  <c r="AT1088" i="3"/>
  <c r="AP1088" i="3"/>
  <c r="AL1088" i="3"/>
  <c r="AH1088" i="3"/>
  <c r="AD1088" i="3"/>
  <c r="Z1088" i="3"/>
  <c r="V1088" i="3"/>
  <c r="R1088" i="3"/>
  <c r="BH1087" i="3"/>
  <c r="BD1087" i="3"/>
  <c r="AZ1087" i="3"/>
  <c r="AV1087" i="3"/>
  <c r="AR1087" i="3"/>
  <c r="AN1087" i="3"/>
  <c r="AJ1087" i="3"/>
  <c r="AF1087" i="3"/>
  <c r="AB1087" i="3"/>
  <c r="X1087" i="3"/>
  <c r="T1087" i="3"/>
  <c r="Z1086" i="3"/>
  <c r="V1086" i="3"/>
  <c r="R1086" i="3"/>
  <c r="BH1085" i="3"/>
  <c r="BD1085" i="3"/>
  <c r="AZ1085" i="3"/>
  <c r="AV1085" i="3"/>
  <c r="AR1085" i="3"/>
  <c r="AN1085" i="3"/>
  <c r="AJ1085" i="3"/>
  <c r="AF1085" i="3"/>
  <c r="AB1085" i="3"/>
  <c r="X1085" i="3"/>
  <c r="T1085" i="3"/>
  <c r="BF1084" i="3"/>
  <c r="BB1084" i="3"/>
  <c r="AX1084" i="3"/>
  <c r="AT1084" i="3"/>
  <c r="AP1084" i="3"/>
  <c r="AL1084" i="3"/>
  <c r="AH1084" i="3"/>
  <c r="AD1084" i="3"/>
  <c r="Z1084" i="3"/>
  <c r="V1084" i="3"/>
  <c r="R1084" i="3"/>
  <c r="BH1083" i="3"/>
  <c r="BD1083" i="3"/>
  <c r="AZ1083" i="3"/>
  <c r="AV1083" i="3"/>
  <c r="AR1083" i="3"/>
  <c r="AN1083" i="3"/>
  <c r="AJ1083" i="3"/>
  <c r="AF1083" i="3"/>
  <c r="AB1083" i="3"/>
  <c r="X1083" i="3"/>
  <c r="T1083" i="3"/>
  <c r="BF1082" i="3"/>
  <c r="BB1082" i="3"/>
  <c r="AX1082" i="3"/>
  <c r="AT1082" i="3"/>
  <c r="AP1082" i="3"/>
  <c r="AL1082" i="3"/>
  <c r="AH1082" i="3"/>
  <c r="AD1082" i="3"/>
  <c r="Z1082" i="3"/>
  <c r="V1082" i="3"/>
  <c r="R1082" i="3"/>
  <c r="BH1081" i="3"/>
  <c r="BD1081" i="3"/>
  <c r="AZ1081" i="3"/>
  <c r="AV1081" i="3"/>
  <c r="AR1081" i="3"/>
  <c r="AN1081" i="3"/>
  <c r="AJ1081" i="3"/>
  <c r="AF1081" i="3"/>
  <c r="AB1081" i="3"/>
  <c r="X1081" i="3"/>
  <c r="T1081" i="3"/>
  <c r="BF1080" i="3"/>
  <c r="BB1080" i="3"/>
  <c r="AX1080" i="3"/>
  <c r="AT1080" i="3"/>
  <c r="AP1080" i="3"/>
  <c r="AL1080" i="3"/>
  <c r="AH1080" i="3"/>
  <c r="AD1080" i="3"/>
  <c r="Z1080" i="3"/>
  <c r="V1080" i="3"/>
  <c r="R1080" i="3"/>
  <c r="BH1079" i="3"/>
  <c r="BD1079" i="3"/>
  <c r="AZ1079" i="3"/>
  <c r="AV1079" i="3"/>
  <c r="AR1079" i="3"/>
  <c r="AN1079" i="3"/>
  <c r="AJ1079" i="3"/>
  <c r="AF1079" i="3"/>
  <c r="AB1079" i="3"/>
  <c r="X1079" i="3"/>
  <c r="T1079" i="3"/>
  <c r="BF1078" i="3"/>
  <c r="BB1078" i="3"/>
  <c r="AX1078" i="3"/>
  <c r="AT1078" i="3"/>
  <c r="AP1078" i="3"/>
  <c r="AL1078" i="3"/>
  <c r="AH1078" i="3"/>
  <c r="AD1078" i="3"/>
  <c r="Z1078" i="3"/>
  <c r="V1078" i="3"/>
  <c r="R1078" i="3"/>
  <c r="BH1077" i="3"/>
  <c r="BD1077" i="3"/>
  <c r="AZ1077" i="3"/>
  <c r="AV1077" i="3"/>
  <c r="AR1077" i="3"/>
  <c r="AN1077" i="3"/>
  <c r="AJ1077" i="3"/>
  <c r="AF1077" i="3"/>
  <c r="AB1077" i="3"/>
  <c r="X1077" i="3"/>
  <c r="T1077" i="3"/>
  <c r="BF1076" i="3"/>
  <c r="BB1076" i="3"/>
  <c r="AX1076" i="3"/>
  <c r="AT1076" i="3"/>
  <c r="AP1076" i="3"/>
  <c r="AL1076" i="3"/>
  <c r="AH1076" i="3"/>
  <c r="AD1076" i="3"/>
  <c r="Z1076" i="3"/>
  <c r="V1076" i="3"/>
  <c r="R1076" i="3"/>
  <c r="BF1075" i="3"/>
  <c r="BA1075" i="3"/>
  <c r="AV1075" i="3"/>
  <c r="AP1075" i="3"/>
  <c r="AK1075" i="3"/>
  <c r="AF1075" i="3"/>
  <c r="Z1075" i="3"/>
  <c r="U1075" i="3"/>
  <c r="BC1074" i="3"/>
  <c r="AU1074" i="3"/>
  <c r="AM1074" i="3"/>
  <c r="AE1074" i="3"/>
  <c r="W1074" i="3"/>
  <c r="O1074" i="3"/>
  <c r="BL1074" i="3" s="1"/>
  <c r="L1073" i="3"/>
  <c r="K1073" i="3"/>
  <c r="AZ1072" i="3"/>
  <c r="AJ1072" i="3"/>
  <c r="T1072" i="3"/>
  <c r="O1069" i="3"/>
  <c r="S1069" i="3"/>
  <c r="W1069" i="3"/>
  <c r="AA1069" i="3"/>
  <c r="AE1069" i="3"/>
  <c r="AI1069" i="3"/>
  <c r="AM1069" i="3"/>
  <c r="AQ1069" i="3"/>
  <c r="AU1069" i="3"/>
  <c r="AY1069" i="3"/>
  <c r="BC1069" i="3"/>
  <c r="BG1069" i="3"/>
  <c r="P1069" i="3"/>
  <c r="T1069" i="3"/>
  <c r="X1069" i="3"/>
  <c r="AB1069" i="3"/>
  <c r="AF1069" i="3"/>
  <c r="AJ1069" i="3"/>
  <c r="AN1069" i="3"/>
  <c r="AR1069" i="3"/>
  <c r="AV1069" i="3"/>
  <c r="AZ1069" i="3"/>
  <c r="BD1069" i="3"/>
  <c r="BH1069" i="3"/>
  <c r="M1069" i="3"/>
  <c r="Q1069" i="3"/>
  <c r="U1069" i="3"/>
  <c r="Y1069" i="3"/>
  <c r="AC1069" i="3"/>
  <c r="AG1069" i="3"/>
  <c r="AK1069" i="3"/>
  <c r="AO1069" i="3"/>
  <c r="AS1069" i="3"/>
  <c r="AW1069" i="3"/>
  <c r="BA1069" i="3"/>
  <c r="BE1069" i="3"/>
  <c r="BI1069" i="3"/>
  <c r="N1069" i="3"/>
  <c r="R1069" i="3"/>
  <c r="V1069" i="3"/>
  <c r="Z1069" i="3"/>
  <c r="AD1069" i="3"/>
  <c r="AH1069" i="3"/>
  <c r="AL1069" i="3"/>
  <c r="AP1069" i="3"/>
  <c r="AT1069" i="3"/>
  <c r="AX1069" i="3"/>
  <c r="BB1069" i="3"/>
  <c r="BF1069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M1065" i="3"/>
  <c r="Q1065" i="3"/>
  <c r="U1065" i="3"/>
  <c r="Y1065" i="3"/>
  <c r="AC1065" i="3"/>
  <c r="AG1065" i="3"/>
  <c r="AK1065" i="3"/>
  <c r="AO1065" i="3"/>
  <c r="AS1065" i="3"/>
  <c r="AW1065" i="3"/>
  <c r="BA1065" i="3"/>
  <c r="BE1065" i="3"/>
  <c r="BI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1" i="3"/>
  <c r="S1061" i="3"/>
  <c r="W1061" i="3"/>
  <c r="AA1061" i="3"/>
  <c r="AE1061" i="3"/>
  <c r="AI1061" i="3"/>
  <c r="AM1061" i="3"/>
  <c r="AQ1061" i="3"/>
  <c r="AU1061" i="3"/>
  <c r="AY1061" i="3"/>
  <c r="BC1061" i="3"/>
  <c r="BG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M1061" i="3"/>
  <c r="Q1061" i="3"/>
  <c r="U1061" i="3"/>
  <c r="Y1061" i="3"/>
  <c r="AC1061" i="3"/>
  <c r="AG1061" i="3"/>
  <c r="AK1061" i="3"/>
  <c r="AO1061" i="3"/>
  <c r="AS1061" i="3"/>
  <c r="AW1061" i="3"/>
  <c r="BA1061" i="3"/>
  <c r="BE1061" i="3"/>
  <c r="BI1061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P1057" i="3"/>
  <c r="T1057" i="3"/>
  <c r="X1057" i="3"/>
  <c r="AB1057" i="3"/>
  <c r="AF1057" i="3"/>
  <c r="AJ1057" i="3"/>
  <c r="AN1057" i="3"/>
  <c r="AR1057" i="3"/>
  <c r="AV1057" i="3"/>
  <c r="AZ1057" i="3"/>
  <c r="BD1057" i="3"/>
  <c r="BH1057" i="3"/>
  <c r="M1057" i="3"/>
  <c r="Q1057" i="3"/>
  <c r="U1057" i="3"/>
  <c r="Y1057" i="3"/>
  <c r="AC1057" i="3"/>
  <c r="AG1057" i="3"/>
  <c r="AK1057" i="3"/>
  <c r="AO1057" i="3"/>
  <c r="AS1057" i="3"/>
  <c r="AW1057" i="3"/>
  <c r="BA1057" i="3"/>
  <c r="BE1057" i="3"/>
  <c r="BI1057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3" i="3"/>
  <c r="S1053" i="3"/>
  <c r="W1053" i="3"/>
  <c r="AA1053" i="3"/>
  <c r="AE1053" i="3"/>
  <c r="AI1053" i="3"/>
  <c r="AM1053" i="3"/>
  <c r="AQ1053" i="3"/>
  <c r="AU1053" i="3"/>
  <c r="AY1053" i="3"/>
  <c r="BC1053" i="3"/>
  <c r="BG1053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M1053" i="3"/>
  <c r="Q1053" i="3"/>
  <c r="U1053" i="3"/>
  <c r="Y1053" i="3"/>
  <c r="AC1053" i="3"/>
  <c r="AG1053" i="3"/>
  <c r="AK1053" i="3"/>
  <c r="AO1053" i="3"/>
  <c r="AS1053" i="3"/>
  <c r="AW1053" i="3"/>
  <c r="BA1053" i="3"/>
  <c r="BE1053" i="3"/>
  <c r="BI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AV1072" i="3"/>
  <c r="AF1072" i="3"/>
  <c r="P1072" i="3"/>
  <c r="L1071" i="3"/>
  <c r="K1071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O1042" i="3"/>
  <c r="S1042" i="3"/>
  <c r="W1042" i="3"/>
  <c r="AA1042" i="3"/>
  <c r="AE1042" i="3"/>
  <c r="AI1042" i="3"/>
  <c r="AM1042" i="3"/>
  <c r="AQ1042" i="3"/>
  <c r="AU1042" i="3"/>
  <c r="AY1042" i="3"/>
  <c r="BC1042" i="3"/>
  <c r="BG1042" i="3"/>
  <c r="P1042" i="3"/>
  <c r="T1042" i="3"/>
  <c r="X1042" i="3"/>
  <c r="AB1042" i="3"/>
  <c r="AF1042" i="3"/>
  <c r="AJ1042" i="3"/>
  <c r="AN1042" i="3"/>
  <c r="AR1042" i="3"/>
  <c r="AV1042" i="3"/>
  <c r="AZ1042" i="3"/>
  <c r="BD1042" i="3"/>
  <c r="BH1042" i="3"/>
  <c r="M1042" i="3"/>
  <c r="Q1042" i="3"/>
  <c r="U1042" i="3"/>
  <c r="Y1042" i="3"/>
  <c r="AC1042" i="3"/>
  <c r="AG1042" i="3"/>
  <c r="AK1042" i="3"/>
  <c r="AO1042" i="3"/>
  <c r="AS1042" i="3"/>
  <c r="AW1042" i="3"/>
  <c r="BA1042" i="3"/>
  <c r="BE1042" i="3"/>
  <c r="BI1042" i="3"/>
  <c r="N1042" i="3"/>
  <c r="R1042" i="3"/>
  <c r="V1042" i="3"/>
  <c r="Z1042" i="3"/>
  <c r="AD1042" i="3"/>
  <c r="AH1042" i="3"/>
  <c r="AL1042" i="3"/>
  <c r="AP1042" i="3"/>
  <c r="AT1042" i="3"/>
  <c r="AX1042" i="3"/>
  <c r="BB1042" i="3"/>
  <c r="BF1042" i="3"/>
  <c r="N1037" i="3"/>
  <c r="R1037" i="3"/>
  <c r="V1037" i="3"/>
  <c r="Z1037" i="3"/>
  <c r="AD1037" i="3"/>
  <c r="AH1037" i="3"/>
  <c r="AL1037" i="3"/>
  <c r="AP1037" i="3"/>
  <c r="AT1037" i="3"/>
  <c r="AX1037" i="3"/>
  <c r="BB1037" i="3"/>
  <c r="BF1037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T1027" i="3"/>
  <c r="AJ1027" i="3"/>
  <c r="AZ1027" i="3"/>
  <c r="X1027" i="3"/>
  <c r="AN1027" i="3"/>
  <c r="BD1027" i="3"/>
  <c r="AB1027" i="3"/>
  <c r="AR1027" i="3"/>
  <c r="BH1027" i="3"/>
  <c r="P1027" i="3"/>
  <c r="AF1027" i="3"/>
  <c r="AV1027" i="3"/>
  <c r="BG1070" i="3"/>
  <c r="BC1070" i="3"/>
  <c r="AY1070" i="3"/>
  <c r="AU1070" i="3"/>
  <c r="AQ1070" i="3"/>
  <c r="AM1070" i="3"/>
  <c r="AI1070" i="3"/>
  <c r="AE1070" i="3"/>
  <c r="AA1070" i="3"/>
  <c r="W1070" i="3"/>
  <c r="S1070" i="3"/>
  <c r="BG1068" i="3"/>
  <c r="BC1068" i="3"/>
  <c r="AY1068" i="3"/>
  <c r="AU1068" i="3"/>
  <c r="AQ1068" i="3"/>
  <c r="AM1068" i="3"/>
  <c r="AI1068" i="3"/>
  <c r="AE1068" i="3"/>
  <c r="AA1068" i="3"/>
  <c r="W1068" i="3"/>
  <c r="S1068" i="3"/>
  <c r="BG1066" i="3"/>
  <c r="BC1066" i="3"/>
  <c r="AY1066" i="3"/>
  <c r="AU1066" i="3"/>
  <c r="AQ1066" i="3"/>
  <c r="AM1066" i="3"/>
  <c r="AI1066" i="3"/>
  <c r="AE1066" i="3"/>
  <c r="AA1066" i="3"/>
  <c r="W1066" i="3"/>
  <c r="S1066" i="3"/>
  <c r="BG1064" i="3"/>
  <c r="BC1064" i="3"/>
  <c r="AY1064" i="3"/>
  <c r="AU1064" i="3"/>
  <c r="AQ1064" i="3"/>
  <c r="AM1064" i="3"/>
  <c r="AI1064" i="3"/>
  <c r="AE1064" i="3"/>
  <c r="AA1064" i="3"/>
  <c r="W1064" i="3"/>
  <c r="S1064" i="3"/>
  <c r="BG1062" i="3"/>
  <c r="BC1062" i="3"/>
  <c r="AY1062" i="3"/>
  <c r="AU1062" i="3"/>
  <c r="AQ1062" i="3"/>
  <c r="AM1062" i="3"/>
  <c r="AI1062" i="3"/>
  <c r="AE1062" i="3"/>
  <c r="AA1062" i="3"/>
  <c r="W1062" i="3"/>
  <c r="S1062" i="3"/>
  <c r="BG1060" i="3"/>
  <c r="BC1060" i="3"/>
  <c r="AY1060" i="3"/>
  <c r="AU1060" i="3"/>
  <c r="AQ1060" i="3"/>
  <c r="AM1060" i="3"/>
  <c r="AI1060" i="3"/>
  <c r="AE1060" i="3"/>
  <c r="AA1060" i="3"/>
  <c r="W1060" i="3"/>
  <c r="S1060" i="3"/>
  <c r="BG1058" i="3"/>
  <c r="BC1058" i="3"/>
  <c r="AY1058" i="3"/>
  <c r="AU1058" i="3"/>
  <c r="AQ1058" i="3"/>
  <c r="AM1058" i="3"/>
  <c r="AI1058" i="3"/>
  <c r="AE1058" i="3"/>
  <c r="AA1058" i="3"/>
  <c r="W1058" i="3"/>
  <c r="S1058" i="3"/>
  <c r="BG1056" i="3"/>
  <c r="BC1056" i="3"/>
  <c r="AY1056" i="3"/>
  <c r="AU1056" i="3"/>
  <c r="AQ1056" i="3"/>
  <c r="AM1056" i="3"/>
  <c r="AI1056" i="3"/>
  <c r="AE1056" i="3"/>
  <c r="AA1056" i="3"/>
  <c r="W1056" i="3"/>
  <c r="S1056" i="3"/>
  <c r="BG1054" i="3"/>
  <c r="BC1054" i="3"/>
  <c r="AY1054" i="3"/>
  <c r="AU1054" i="3"/>
  <c r="AQ1054" i="3"/>
  <c r="AM1054" i="3"/>
  <c r="AI1054" i="3"/>
  <c r="AE1054" i="3"/>
  <c r="AA1054" i="3"/>
  <c r="W1054" i="3"/>
  <c r="S1054" i="3"/>
  <c r="K1052" i="3"/>
  <c r="N1043" i="3"/>
  <c r="R1043" i="3"/>
  <c r="V1043" i="3"/>
  <c r="Z1043" i="3"/>
  <c r="AD1043" i="3"/>
  <c r="AH1043" i="3"/>
  <c r="AL1043" i="3"/>
  <c r="AP1043" i="3"/>
  <c r="AT1043" i="3"/>
  <c r="AX1043" i="3"/>
  <c r="BB1043" i="3"/>
  <c r="BF1043" i="3"/>
  <c r="O1043" i="3"/>
  <c r="S1043" i="3"/>
  <c r="W1043" i="3"/>
  <c r="AA1043" i="3"/>
  <c r="AE1043" i="3"/>
  <c r="AI1043" i="3"/>
  <c r="AM1043" i="3"/>
  <c r="AQ1043" i="3"/>
  <c r="AU1043" i="3"/>
  <c r="AY1043" i="3"/>
  <c r="BC1043" i="3"/>
  <c r="BG1043" i="3"/>
  <c r="O1040" i="3"/>
  <c r="S1040" i="3"/>
  <c r="W1040" i="3"/>
  <c r="AA1040" i="3"/>
  <c r="AE1040" i="3"/>
  <c r="AI1040" i="3"/>
  <c r="AM1040" i="3"/>
  <c r="AQ1040" i="3"/>
  <c r="AU1040" i="3"/>
  <c r="AY1040" i="3"/>
  <c r="BC1040" i="3"/>
  <c r="BG1040" i="3"/>
  <c r="P1040" i="3"/>
  <c r="T1040" i="3"/>
  <c r="X1040" i="3"/>
  <c r="AB1040" i="3"/>
  <c r="AF1040" i="3"/>
  <c r="AJ1040" i="3"/>
  <c r="AN1040" i="3"/>
  <c r="AR1040" i="3"/>
  <c r="AV1040" i="3"/>
  <c r="AZ1040" i="3"/>
  <c r="BD1040" i="3"/>
  <c r="BH1040" i="3"/>
  <c r="M1040" i="3"/>
  <c r="Q1040" i="3"/>
  <c r="U1040" i="3"/>
  <c r="Y1040" i="3"/>
  <c r="AC1040" i="3"/>
  <c r="AG1040" i="3"/>
  <c r="AK1040" i="3"/>
  <c r="AO1040" i="3"/>
  <c r="AS1040" i="3"/>
  <c r="AW1040" i="3"/>
  <c r="BA1040" i="3"/>
  <c r="BE1040" i="3"/>
  <c r="BI1040" i="3"/>
  <c r="N1040" i="3"/>
  <c r="R1040" i="3"/>
  <c r="V1040" i="3"/>
  <c r="Z1040" i="3"/>
  <c r="AD1040" i="3"/>
  <c r="AH1040" i="3"/>
  <c r="AL1040" i="3"/>
  <c r="AP1040" i="3"/>
  <c r="AT1040" i="3"/>
  <c r="AX1040" i="3"/>
  <c r="BB1040" i="3"/>
  <c r="BF1040" i="3"/>
  <c r="N1035" i="3"/>
  <c r="BN1035" i="3" s="1"/>
  <c r="R1035" i="3"/>
  <c r="V1035" i="3"/>
  <c r="Z1035" i="3"/>
  <c r="AD1035" i="3"/>
  <c r="AH1035" i="3"/>
  <c r="AL1035" i="3"/>
  <c r="AP1035" i="3"/>
  <c r="AT1035" i="3"/>
  <c r="AX1035" i="3"/>
  <c r="BB1035" i="3"/>
  <c r="BF1035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O1034" i="3"/>
  <c r="S1034" i="3"/>
  <c r="W1034" i="3"/>
  <c r="AA1034" i="3"/>
  <c r="AE1034" i="3"/>
  <c r="AI1034" i="3"/>
  <c r="AM1034" i="3"/>
  <c r="AQ1034" i="3"/>
  <c r="AU1034" i="3"/>
  <c r="AY1034" i="3"/>
  <c r="BC1034" i="3"/>
  <c r="BG1034" i="3"/>
  <c r="P1034" i="3"/>
  <c r="T1034" i="3"/>
  <c r="X1034" i="3"/>
  <c r="AB1034" i="3"/>
  <c r="AF1034" i="3"/>
  <c r="AJ1034" i="3"/>
  <c r="AN1034" i="3"/>
  <c r="AR1034" i="3"/>
  <c r="AV1034" i="3"/>
  <c r="AZ1034" i="3"/>
  <c r="BD1034" i="3"/>
  <c r="BH1034" i="3"/>
  <c r="M1034" i="3"/>
  <c r="Q1034" i="3"/>
  <c r="U1034" i="3"/>
  <c r="Y1034" i="3"/>
  <c r="AC1034" i="3"/>
  <c r="AG1034" i="3"/>
  <c r="AK1034" i="3"/>
  <c r="AO1034" i="3"/>
  <c r="AS1034" i="3"/>
  <c r="AW1034" i="3"/>
  <c r="BA1034" i="3"/>
  <c r="BE1034" i="3"/>
  <c r="BI1034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M1030" i="3"/>
  <c r="Q1030" i="3"/>
  <c r="N1030" i="3"/>
  <c r="S1030" i="3"/>
  <c r="W1030" i="3"/>
  <c r="AA1030" i="3"/>
  <c r="AE1030" i="3"/>
  <c r="AI1030" i="3"/>
  <c r="AM1030" i="3"/>
  <c r="AQ1030" i="3"/>
  <c r="AU1030" i="3"/>
  <c r="AY1030" i="3"/>
  <c r="BC1030" i="3"/>
  <c r="BG1030" i="3"/>
  <c r="O1030" i="3"/>
  <c r="T1030" i="3"/>
  <c r="X1030" i="3"/>
  <c r="AB1030" i="3"/>
  <c r="AF1030" i="3"/>
  <c r="AJ1030" i="3"/>
  <c r="AN1030" i="3"/>
  <c r="AR1030" i="3"/>
  <c r="AV1030" i="3"/>
  <c r="AZ1030" i="3"/>
  <c r="BD1030" i="3"/>
  <c r="BH1030" i="3"/>
  <c r="P1030" i="3"/>
  <c r="U1030" i="3"/>
  <c r="Y1030" i="3"/>
  <c r="AC1030" i="3"/>
  <c r="AG1030" i="3"/>
  <c r="AK1030" i="3"/>
  <c r="AO1030" i="3"/>
  <c r="AS1030" i="3"/>
  <c r="AW1030" i="3"/>
  <c r="BA1030" i="3"/>
  <c r="BE1030" i="3"/>
  <c r="BI1030" i="3"/>
  <c r="R1030" i="3"/>
  <c r="V1030" i="3"/>
  <c r="Z1030" i="3"/>
  <c r="AD1030" i="3"/>
  <c r="AH1030" i="3"/>
  <c r="AL1030" i="3"/>
  <c r="AP1030" i="3"/>
  <c r="AT1030" i="3"/>
  <c r="AX1030" i="3"/>
  <c r="BB1030" i="3"/>
  <c r="BF1030" i="3"/>
  <c r="T1025" i="3"/>
  <c r="AJ1025" i="3"/>
  <c r="AZ1025" i="3"/>
  <c r="X1025" i="3"/>
  <c r="AN1025" i="3"/>
  <c r="BD1025" i="3"/>
  <c r="AB1025" i="3"/>
  <c r="AR1025" i="3"/>
  <c r="BH1025" i="3"/>
  <c r="P1025" i="3"/>
  <c r="AF1025" i="3"/>
  <c r="AV1025" i="3"/>
  <c r="BF1072" i="3"/>
  <c r="BB1072" i="3"/>
  <c r="AX1072" i="3"/>
  <c r="AT1072" i="3"/>
  <c r="AP1072" i="3"/>
  <c r="AL1072" i="3"/>
  <c r="AH1072" i="3"/>
  <c r="AD1072" i="3"/>
  <c r="Z1072" i="3"/>
  <c r="V1072" i="3"/>
  <c r="R1072" i="3"/>
  <c r="N1072" i="3"/>
  <c r="BF1070" i="3"/>
  <c r="BB1070" i="3"/>
  <c r="AX1070" i="3"/>
  <c r="AT1070" i="3"/>
  <c r="AP1070" i="3"/>
  <c r="AL1070" i="3"/>
  <c r="AH1070" i="3"/>
  <c r="AD1070" i="3"/>
  <c r="Z1070" i="3"/>
  <c r="V1070" i="3"/>
  <c r="R1070" i="3"/>
  <c r="N1070" i="3"/>
  <c r="BF1068" i="3"/>
  <c r="BB1068" i="3"/>
  <c r="AX1068" i="3"/>
  <c r="AT1068" i="3"/>
  <c r="AP1068" i="3"/>
  <c r="AL1068" i="3"/>
  <c r="AH1068" i="3"/>
  <c r="AD1068" i="3"/>
  <c r="Z1068" i="3"/>
  <c r="V1068" i="3"/>
  <c r="R1068" i="3"/>
  <c r="N1068" i="3"/>
  <c r="BF1066" i="3"/>
  <c r="BB1066" i="3"/>
  <c r="AX1066" i="3"/>
  <c r="AT1066" i="3"/>
  <c r="AP1066" i="3"/>
  <c r="AL1066" i="3"/>
  <c r="AH1066" i="3"/>
  <c r="AD1066" i="3"/>
  <c r="Z1066" i="3"/>
  <c r="V1066" i="3"/>
  <c r="R1066" i="3"/>
  <c r="N1066" i="3"/>
  <c r="BF1064" i="3"/>
  <c r="BB1064" i="3"/>
  <c r="AX1064" i="3"/>
  <c r="AT1064" i="3"/>
  <c r="AP1064" i="3"/>
  <c r="AL1064" i="3"/>
  <c r="AH1064" i="3"/>
  <c r="AD1064" i="3"/>
  <c r="Z1064" i="3"/>
  <c r="V1064" i="3"/>
  <c r="R1064" i="3"/>
  <c r="N1064" i="3"/>
  <c r="BF1062" i="3"/>
  <c r="BB1062" i="3"/>
  <c r="AX1062" i="3"/>
  <c r="AT1062" i="3"/>
  <c r="AP1062" i="3"/>
  <c r="AL1062" i="3"/>
  <c r="AH1062" i="3"/>
  <c r="AD1062" i="3"/>
  <c r="Z1062" i="3"/>
  <c r="V1062" i="3"/>
  <c r="R1062" i="3"/>
  <c r="N1062" i="3"/>
  <c r="BF1060" i="3"/>
  <c r="BB1060" i="3"/>
  <c r="AX1060" i="3"/>
  <c r="AT1060" i="3"/>
  <c r="AP1060" i="3"/>
  <c r="AL1060" i="3"/>
  <c r="AH1060" i="3"/>
  <c r="AD1060" i="3"/>
  <c r="Z1060" i="3"/>
  <c r="V1060" i="3"/>
  <c r="R1060" i="3"/>
  <c r="N1060" i="3"/>
  <c r="BF1058" i="3"/>
  <c r="BB1058" i="3"/>
  <c r="AX1058" i="3"/>
  <c r="AT1058" i="3"/>
  <c r="AP1058" i="3"/>
  <c r="AL1058" i="3"/>
  <c r="AH1058" i="3"/>
  <c r="AD1058" i="3"/>
  <c r="Z1058" i="3"/>
  <c r="V1058" i="3"/>
  <c r="R1058" i="3"/>
  <c r="N1058" i="3"/>
  <c r="BF1056" i="3"/>
  <c r="BB1056" i="3"/>
  <c r="AX1056" i="3"/>
  <c r="AT1056" i="3"/>
  <c r="AP1056" i="3"/>
  <c r="AL1056" i="3"/>
  <c r="AH1056" i="3"/>
  <c r="AD1056" i="3"/>
  <c r="Z1056" i="3"/>
  <c r="V1056" i="3"/>
  <c r="R1056" i="3"/>
  <c r="N1056" i="3"/>
  <c r="BF1054" i="3"/>
  <c r="BB1054" i="3"/>
  <c r="AX1054" i="3"/>
  <c r="AT1054" i="3"/>
  <c r="AP1054" i="3"/>
  <c r="AL1054" i="3"/>
  <c r="AH1054" i="3"/>
  <c r="AD1054" i="3"/>
  <c r="Z1054" i="3"/>
  <c r="V1054" i="3"/>
  <c r="R1054" i="3"/>
  <c r="N1054" i="3"/>
  <c r="M1049" i="3"/>
  <c r="Q1049" i="3"/>
  <c r="U1049" i="3"/>
  <c r="Y1049" i="3"/>
  <c r="AC1049" i="3"/>
  <c r="AG1049" i="3"/>
  <c r="AK1049" i="3"/>
  <c r="AO1049" i="3"/>
  <c r="AS1049" i="3"/>
  <c r="AW1049" i="3"/>
  <c r="BA1049" i="3"/>
  <c r="BE1049" i="3"/>
  <c r="BI1049" i="3"/>
  <c r="O1049" i="3"/>
  <c r="S1049" i="3"/>
  <c r="W1049" i="3"/>
  <c r="AA1049" i="3"/>
  <c r="AE1049" i="3"/>
  <c r="AI1049" i="3"/>
  <c r="AM1049" i="3"/>
  <c r="AQ1049" i="3"/>
  <c r="AU1049" i="3"/>
  <c r="AY1049" i="3"/>
  <c r="BC1049" i="3"/>
  <c r="BG1049" i="3"/>
  <c r="P1049" i="3"/>
  <c r="T1049" i="3"/>
  <c r="X1049" i="3"/>
  <c r="AB1049" i="3"/>
  <c r="AF1049" i="3"/>
  <c r="AJ1049" i="3"/>
  <c r="AN1049" i="3"/>
  <c r="AR1049" i="3"/>
  <c r="AV1049" i="3"/>
  <c r="AZ1049" i="3"/>
  <c r="BD1049" i="3"/>
  <c r="BH1049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N1048" i="3"/>
  <c r="R1048" i="3"/>
  <c r="V1048" i="3"/>
  <c r="Z1048" i="3"/>
  <c r="AD1048" i="3"/>
  <c r="AH1048" i="3"/>
  <c r="AL1048" i="3"/>
  <c r="AP1048" i="3"/>
  <c r="AT1048" i="3"/>
  <c r="AX1048" i="3"/>
  <c r="BB1048" i="3"/>
  <c r="BF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N1046" i="3"/>
  <c r="R1046" i="3"/>
  <c r="V1046" i="3"/>
  <c r="Z1046" i="3"/>
  <c r="AD1046" i="3"/>
  <c r="AH1046" i="3"/>
  <c r="AL1046" i="3"/>
  <c r="AP1046" i="3"/>
  <c r="AT1046" i="3"/>
  <c r="AX1046" i="3"/>
  <c r="BB1046" i="3"/>
  <c r="BF1046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O1038" i="3"/>
  <c r="S1038" i="3"/>
  <c r="W1038" i="3"/>
  <c r="AA1038" i="3"/>
  <c r="AE1038" i="3"/>
  <c r="AI1038" i="3"/>
  <c r="AM1038" i="3"/>
  <c r="AQ1038" i="3"/>
  <c r="AU1038" i="3"/>
  <c r="AY1038" i="3"/>
  <c r="BC1038" i="3"/>
  <c r="BG1038" i="3"/>
  <c r="P1038" i="3"/>
  <c r="T1038" i="3"/>
  <c r="X1038" i="3"/>
  <c r="AB1038" i="3"/>
  <c r="AF1038" i="3"/>
  <c r="AJ1038" i="3"/>
  <c r="AN1038" i="3"/>
  <c r="AR1038" i="3"/>
  <c r="AV1038" i="3"/>
  <c r="AZ1038" i="3"/>
  <c r="BD1038" i="3"/>
  <c r="BH1038" i="3"/>
  <c r="M1038" i="3"/>
  <c r="Q1038" i="3"/>
  <c r="U1038" i="3"/>
  <c r="Y1038" i="3"/>
  <c r="AC1038" i="3"/>
  <c r="AG1038" i="3"/>
  <c r="AK1038" i="3"/>
  <c r="AO1038" i="3"/>
  <c r="AS1038" i="3"/>
  <c r="AW1038" i="3"/>
  <c r="BA1038" i="3"/>
  <c r="BE1038" i="3"/>
  <c r="BI1038" i="3"/>
  <c r="N1038" i="3"/>
  <c r="R1038" i="3"/>
  <c r="V1038" i="3"/>
  <c r="Z1038" i="3"/>
  <c r="AD1038" i="3"/>
  <c r="AH1038" i="3"/>
  <c r="AL1038" i="3"/>
  <c r="AP1038" i="3"/>
  <c r="AT1038" i="3"/>
  <c r="AX1038" i="3"/>
  <c r="BB1038" i="3"/>
  <c r="BF1038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N1033" i="3"/>
  <c r="R1033" i="3"/>
  <c r="V1033" i="3"/>
  <c r="Z1033" i="3"/>
  <c r="AD1033" i="3"/>
  <c r="AH1033" i="3"/>
  <c r="AL1033" i="3"/>
  <c r="AP1033" i="3"/>
  <c r="AT1033" i="3"/>
  <c r="AX1033" i="3"/>
  <c r="BB1033" i="3"/>
  <c r="BF1033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O1032" i="3"/>
  <c r="S1032" i="3"/>
  <c r="W1032" i="3"/>
  <c r="AA1032" i="3"/>
  <c r="AE1032" i="3"/>
  <c r="AI1032" i="3"/>
  <c r="AM1032" i="3"/>
  <c r="AQ1032" i="3"/>
  <c r="AU1032" i="3"/>
  <c r="AY1032" i="3"/>
  <c r="BC1032" i="3"/>
  <c r="BG1032" i="3"/>
  <c r="P1032" i="3"/>
  <c r="T1032" i="3"/>
  <c r="X1032" i="3"/>
  <c r="AB1032" i="3"/>
  <c r="AF1032" i="3"/>
  <c r="AJ1032" i="3"/>
  <c r="AN1032" i="3"/>
  <c r="AR1032" i="3"/>
  <c r="AV1032" i="3"/>
  <c r="AZ1032" i="3"/>
  <c r="BD1032" i="3"/>
  <c r="BH1032" i="3"/>
  <c r="M1032" i="3"/>
  <c r="Q1032" i="3"/>
  <c r="U1032" i="3"/>
  <c r="Y1032" i="3"/>
  <c r="AC1032" i="3"/>
  <c r="AG1032" i="3"/>
  <c r="AK1032" i="3"/>
  <c r="AO1032" i="3"/>
  <c r="AS1032" i="3"/>
  <c r="AW1032" i="3"/>
  <c r="BA1032" i="3"/>
  <c r="BE1032" i="3"/>
  <c r="BI1032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BI1072" i="3"/>
  <c r="BE1072" i="3"/>
  <c r="BA1072" i="3"/>
  <c r="AW1072" i="3"/>
  <c r="AS1072" i="3"/>
  <c r="AO1072" i="3"/>
  <c r="AK1072" i="3"/>
  <c r="AG1072" i="3"/>
  <c r="AC1072" i="3"/>
  <c r="Y1072" i="3"/>
  <c r="U1072" i="3"/>
  <c r="Q1072" i="3"/>
  <c r="BI1070" i="3"/>
  <c r="BE1070" i="3"/>
  <c r="BA1070" i="3"/>
  <c r="AW1070" i="3"/>
  <c r="AS1070" i="3"/>
  <c r="AO1070" i="3"/>
  <c r="AK1070" i="3"/>
  <c r="AG1070" i="3"/>
  <c r="AC1070" i="3"/>
  <c r="Y1070" i="3"/>
  <c r="U1070" i="3"/>
  <c r="Q1070" i="3"/>
  <c r="BI1068" i="3"/>
  <c r="BE1068" i="3"/>
  <c r="BA1068" i="3"/>
  <c r="AW1068" i="3"/>
  <c r="AS1068" i="3"/>
  <c r="AO1068" i="3"/>
  <c r="AK1068" i="3"/>
  <c r="AG1068" i="3"/>
  <c r="AC1068" i="3"/>
  <c r="Y1068" i="3"/>
  <c r="U1068" i="3"/>
  <c r="Q1068" i="3"/>
  <c r="BI1066" i="3"/>
  <c r="BE1066" i="3"/>
  <c r="BA1066" i="3"/>
  <c r="AW1066" i="3"/>
  <c r="AS1066" i="3"/>
  <c r="AO1066" i="3"/>
  <c r="AK1066" i="3"/>
  <c r="AG1066" i="3"/>
  <c r="AC1066" i="3"/>
  <c r="Y1066" i="3"/>
  <c r="U1066" i="3"/>
  <c r="Q1066" i="3"/>
  <c r="BN1066" i="3" s="1"/>
  <c r="BI1064" i="3"/>
  <c r="BE1064" i="3"/>
  <c r="BA1064" i="3"/>
  <c r="AW1064" i="3"/>
  <c r="AS1064" i="3"/>
  <c r="AO1064" i="3"/>
  <c r="AK1064" i="3"/>
  <c r="AG1064" i="3"/>
  <c r="AC1064" i="3"/>
  <c r="Y1064" i="3"/>
  <c r="U1064" i="3"/>
  <c r="Q1064" i="3"/>
  <c r="BI1062" i="3"/>
  <c r="BE1062" i="3"/>
  <c r="BA1062" i="3"/>
  <c r="AW1062" i="3"/>
  <c r="AS1062" i="3"/>
  <c r="AO1062" i="3"/>
  <c r="AK1062" i="3"/>
  <c r="AG1062" i="3"/>
  <c r="AC1062" i="3"/>
  <c r="Y1062" i="3"/>
  <c r="U1062" i="3"/>
  <c r="Q1062" i="3"/>
  <c r="BN1062" i="3" s="1"/>
  <c r="BI1060" i="3"/>
  <c r="BE1060" i="3"/>
  <c r="BA1060" i="3"/>
  <c r="AW1060" i="3"/>
  <c r="AS1060" i="3"/>
  <c r="AO1060" i="3"/>
  <c r="AK1060" i="3"/>
  <c r="AG1060" i="3"/>
  <c r="AC1060" i="3"/>
  <c r="Y1060" i="3"/>
  <c r="U1060" i="3"/>
  <c r="Q1060" i="3"/>
  <c r="BI1058" i="3"/>
  <c r="BE1058" i="3"/>
  <c r="BA1058" i="3"/>
  <c r="AW1058" i="3"/>
  <c r="AS1058" i="3"/>
  <c r="AO1058" i="3"/>
  <c r="AK1058" i="3"/>
  <c r="AG1058" i="3"/>
  <c r="AC1058" i="3"/>
  <c r="Y1058" i="3"/>
  <c r="U1058" i="3"/>
  <c r="Q1058" i="3"/>
  <c r="BI1056" i="3"/>
  <c r="BE1056" i="3"/>
  <c r="BA1056" i="3"/>
  <c r="AW1056" i="3"/>
  <c r="AS1056" i="3"/>
  <c r="AO1056" i="3"/>
  <c r="AK1056" i="3"/>
  <c r="AG1056" i="3"/>
  <c r="AC1056" i="3"/>
  <c r="Y1056" i="3"/>
  <c r="U1056" i="3"/>
  <c r="Q1056" i="3"/>
  <c r="BI1054" i="3"/>
  <c r="BE1054" i="3"/>
  <c r="BA1054" i="3"/>
  <c r="AW1054" i="3"/>
  <c r="AS1054" i="3"/>
  <c r="AO1054" i="3"/>
  <c r="AK1054" i="3"/>
  <c r="AG1054" i="3"/>
  <c r="AC1054" i="3"/>
  <c r="Y1054" i="3"/>
  <c r="U1054" i="3"/>
  <c r="Q1054" i="3"/>
  <c r="O1050" i="3"/>
  <c r="S1050" i="3"/>
  <c r="W1050" i="3"/>
  <c r="AA1050" i="3"/>
  <c r="AE1050" i="3"/>
  <c r="AI1050" i="3"/>
  <c r="AM1050" i="3"/>
  <c r="AQ1050" i="3"/>
  <c r="AU1050" i="3"/>
  <c r="AY1050" i="3"/>
  <c r="BC1050" i="3"/>
  <c r="BG1050" i="3"/>
  <c r="N1050" i="3"/>
  <c r="R1050" i="3"/>
  <c r="V1050" i="3"/>
  <c r="Z1050" i="3"/>
  <c r="AD1050" i="3"/>
  <c r="AH1050" i="3"/>
  <c r="AL1050" i="3"/>
  <c r="AP1050" i="3"/>
  <c r="AT1050" i="3"/>
  <c r="AX1050" i="3"/>
  <c r="BB1050" i="3"/>
  <c r="BF1050" i="3"/>
  <c r="BB1049" i="3"/>
  <c r="AL1049" i="3"/>
  <c r="V1049" i="3"/>
  <c r="M1047" i="3"/>
  <c r="Q1047" i="3"/>
  <c r="U1047" i="3"/>
  <c r="Y1047" i="3"/>
  <c r="AC1047" i="3"/>
  <c r="AG1047" i="3"/>
  <c r="AK1047" i="3"/>
  <c r="AO1047" i="3"/>
  <c r="AS1047" i="3"/>
  <c r="AW1047" i="3"/>
  <c r="BA1047" i="3"/>
  <c r="BE1047" i="3"/>
  <c r="BI1047" i="3"/>
  <c r="N1047" i="3"/>
  <c r="R1047" i="3"/>
  <c r="V1047" i="3"/>
  <c r="Z1047" i="3"/>
  <c r="AD1047" i="3"/>
  <c r="AH1047" i="3"/>
  <c r="AL1047" i="3"/>
  <c r="AP1047" i="3"/>
  <c r="AT1047" i="3"/>
  <c r="AX1047" i="3"/>
  <c r="BB1047" i="3"/>
  <c r="BF1047" i="3"/>
  <c r="O1047" i="3"/>
  <c r="S1047" i="3"/>
  <c r="W1047" i="3"/>
  <c r="AA1047" i="3"/>
  <c r="AE1047" i="3"/>
  <c r="AI1047" i="3"/>
  <c r="AM1047" i="3"/>
  <c r="AQ1047" i="3"/>
  <c r="AU1047" i="3"/>
  <c r="AY1047" i="3"/>
  <c r="BC1047" i="3"/>
  <c r="BG1047" i="3"/>
  <c r="P1047" i="3"/>
  <c r="T1047" i="3"/>
  <c r="X1047" i="3"/>
  <c r="AB1047" i="3"/>
  <c r="AF1047" i="3"/>
  <c r="AJ1047" i="3"/>
  <c r="AN1047" i="3"/>
  <c r="AR1047" i="3"/>
  <c r="AV1047" i="3"/>
  <c r="AZ1047" i="3"/>
  <c r="BD1047" i="3"/>
  <c r="BH1047" i="3"/>
  <c r="M1045" i="3"/>
  <c r="O1044" i="3"/>
  <c r="S1044" i="3"/>
  <c r="W1044" i="3"/>
  <c r="AA1044" i="3"/>
  <c r="AE1044" i="3"/>
  <c r="AI1044" i="3"/>
  <c r="AM1044" i="3"/>
  <c r="AQ1044" i="3"/>
  <c r="AU1044" i="3"/>
  <c r="AY1044" i="3"/>
  <c r="BC1044" i="3"/>
  <c r="BG1044" i="3"/>
  <c r="P1044" i="3"/>
  <c r="T1044" i="3"/>
  <c r="X1044" i="3"/>
  <c r="AB1044" i="3"/>
  <c r="AF1044" i="3"/>
  <c r="AJ1044" i="3"/>
  <c r="AN1044" i="3"/>
  <c r="AR1044" i="3"/>
  <c r="AV1044" i="3"/>
  <c r="AZ1044" i="3"/>
  <c r="BD1044" i="3"/>
  <c r="BH1044" i="3"/>
  <c r="M1044" i="3"/>
  <c r="Q1044" i="3"/>
  <c r="U1044" i="3"/>
  <c r="Y1044" i="3"/>
  <c r="AC1044" i="3"/>
  <c r="AG1044" i="3"/>
  <c r="AK1044" i="3"/>
  <c r="AO1044" i="3"/>
  <c r="AS1044" i="3"/>
  <c r="AW1044" i="3"/>
  <c r="BA1044" i="3"/>
  <c r="BE1044" i="3"/>
  <c r="BI1044" i="3"/>
  <c r="N1044" i="3"/>
  <c r="R1044" i="3"/>
  <c r="V1044" i="3"/>
  <c r="Z1044" i="3"/>
  <c r="AD1044" i="3"/>
  <c r="AH1044" i="3"/>
  <c r="AL1044" i="3"/>
  <c r="AP1044" i="3"/>
  <c r="AT1044" i="3"/>
  <c r="AX1044" i="3"/>
  <c r="BB1044" i="3"/>
  <c r="BF1044" i="3"/>
  <c r="N1039" i="3"/>
  <c r="R1039" i="3"/>
  <c r="V1039" i="3"/>
  <c r="Z1039" i="3"/>
  <c r="AD1039" i="3"/>
  <c r="AH1039" i="3"/>
  <c r="AL1039" i="3"/>
  <c r="AP1039" i="3"/>
  <c r="AT1039" i="3"/>
  <c r="AX1039" i="3"/>
  <c r="BB1039" i="3"/>
  <c r="BF103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7" i="3"/>
  <c r="O1036" i="3"/>
  <c r="S1036" i="3"/>
  <c r="W1036" i="3"/>
  <c r="AA1036" i="3"/>
  <c r="AE1036" i="3"/>
  <c r="AI1036" i="3"/>
  <c r="AM1036" i="3"/>
  <c r="AQ1036" i="3"/>
  <c r="AU1036" i="3"/>
  <c r="AY1036" i="3"/>
  <c r="BC1036" i="3"/>
  <c r="BG1036" i="3"/>
  <c r="P1036" i="3"/>
  <c r="T1036" i="3"/>
  <c r="X1036" i="3"/>
  <c r="AB1036" i="3"/>
  <c r="AF1036" i="3"/>
  <c r="AJ1036" i="3"/>
  <c r="AN1036" i="3"/>
  <c r="AR1036" i="3"/>
  <c r="AV1036" i="3"/>
  <c r="AZ1036" i="3"/>
  <c r="BD1036" i="3"/>
  <c r="BH1036" i="3"/>
  <c r="M1036" i="3"/>
  <c r="Q1036" i="3"/>
  <c r="U1036" i="3"/>
  <c r="Y1036" i="3"/>
  <c r="AC1036" i="3"/>
  <c r="AG1036" i="3"/>
  <c r="AK1036" i="3"/>
  <c r="AO1036" i="3"/>
  <c r="AS1036" i="3"/>
  <c r="AW1036" i="3"/>
  <c r="BA1036" i="3"/>
  <c r="BE1036" i="3"/>
  <c r="BI1036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M1031" i="3"/>
  <c r="Q1031" i="3"/>
  <c r="U1031" i="3"/>
  <c r="Y1031" i="3"/>
  <c r="AC1031" i="3"/>
  <c r="AG1031" i="3"/>
  <c r="AK1031" i="3"/>
  <c r="AO1031" i="3"/>
  <c r="AS1031" i="3"/>
  <c r="AW1031" i="3"/>
  <c r="BA1031" i="3"/>
  <c r="BE1031" i="3"/>
  <c r="BI1031" i="3"/>
  <c r="N1031" i="3"/>
  <c r="R1031" i="3"/>
  <c r="V1031" i="3"/>
  <c r="Z1031" i="3"/>
  <c r="AD1031" i="3"/>
  <c r="AH1031" i="3"/>
  <c r="AL1031" i="3"/>
  <c r="AP1031" i="3"/>
  <c r="AT1031" i="3"/>
  <c r="AX1031" i="3"/>
  <c r="BB1031" i="3"/>
  <c r="BF1031" i="3"/>
  <c r="O1031" i="3"/>
  <c r="S1031" i="3"/>
  <c r="W1031" i="3"/>
  <c r="AA1031" i="3"/>
  <c r="AE1031" i="3"/>
  <c r="AI1031" i="3"/>
  <c r="AM1031" i="3"/>
  <c r="AQ1031" i="3"/>
  <c r="AU1031" i="3"/>
  <c r="AY1031" i="3"/>
  <c r="BC1031" i="3"/>
  <c r="BG1031" i="3"/>
  <c r="P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N1029" i="3"/>
  <c r="T1029" i="3"/>
  <c r="Y1029" i="3"/>
  <c r="AD1029" i="3"/>
  <c r="AJ1029" i="3"/>
  <c r="AO1029" i="3"/>
  <c r="AT1029" i="3"/>
  <c r="AZ1029" i="3"/>
  <c r="BE1029" i="3"/>
  <c r="P1029" i="3"/>
  <c r="U1029" i="3"/>
  <c r="Z1029" i="3"/>
  <c r="AF1029" i="3"/>
  <c r="AK1029" i="3"/>
  <c r="AP1029" i="3"/>
  <c r="AV1029" i="3"/>
  <c r="BA1029" i="3"/>
  <c r="BF1029" i="3"/>
  <c r="Q1029" i="3"/>
  <c r="V1029" i="3"/>
  <c r="AB1029" i="3"/>
  <c r="AG1029" i="3"/>
  <c r="AL1029" i="3"/>
  <c r="AR1029" i="3"/>
  <c r="AW1029" i="3"/>
  <c r="BB1029" i="3"/>
  <c r="BH1029" i="3"/>
  <c r="M1029" i="3"/>
  <c r="R1029" i="3"/>
  <c r="X1029" i="3"/>
  <c r="AC1029" i="3"/>
  <c r="AH1029" i="3"/>
  <c r="AN1029" i="3"/>
  <c r="AS1029" i="3"/>
  <c r="AX1029" i="3"/>
  <c r="BD1029" i="3"/>
  <c r="BI1029" i="3"/>
  <c r="BH1045" i="3"/>
  <c r="BD1045" i="3"/>
  <c r="AZ1045" i="3"/>
  <c r="AV1045" i="3"/>
  <c r="AR1045" i="3"/>
  <c r="AN1045" i="3"/>
  <c r="AJ1045" i="3"/>
  <c r="AF1045" i="3"/>
  <c r="AB1045" i="3"/>
  <c r="X1045" i="3"/>
  <c r="T1045" i="3"/>
  <c r="P1045" i="3"/>
  <c r="BH1043" i="3"/>
  <c r="BD1043" i="3"/>
  <c r="AZ1043" i="3"/>
  <c r="AV1043" i="3"/>
  <c r="AR1043" i="3"/>
  <c r="AN1043" i="3"/>
  <c r="AJ1043" i="3"/>
  <c r="AF1043" i="3"/>
  <c r="AB1043" i="3"/>
  <c r="X1043" i="3"/>
  <c r="T1043" i="3"/>
  <c r="P1043" i="3"/>
  <c r="BH1041" i="3"/>
  <c r="BD1041" i="3"/>
  <c r="AZ1041" i="3"/>
  <c r="AV1041" i="3"/>
  <c r="AR1041" i="3"/>
  <c r="AN1041" i="3"/>
  <c r="AJ1041" i="3"/>
  <c r="AF1041" i="3"/>
  <c r="AB1041" i="3"/>
  <c r="X1041" i="3"/>
  <c r="T1041" i="3"/>
  <c r="P1041" i="3"/>
  <c r="BH1039" i="3"/>
  <c r="BD1039" i="3"/>
  <c r="AZ1039" i="3"/>
  <c r="AV1039" i="3"/>
  <c r="AR1039" i="3"/>
  <c r="AN1039" i="3"/>
  <c r="AJ1039" i="3"/>
  <c r="AF1039" i="3"/>
  <c r="AB1039" i="3"/>
  <c r="X1039" i="3"/>
  <c r="T1039" i="3"/>
  <c r="P1039" i="3"/>
  <c r="BH1037" i="3"/>
  <c r="BD1037" i="3"/>
  <c r="AZ1037" i="3"/>
  <c r="AV1037" i="3"/>
  <c r="AR1037" i="3"/>
  <c r="AN1037" i="3"/>
  <c r="AJ1037" i="3"/>
  <c r="AF1037" i="3"/>
  <c r="AB1037" i="3"/>
  <c r="X1037" i="3"/>
  <c r="T1037" i="3"/>
  <c r="P1037" i="3"/>
  <c r="BH1035" i="3"/>
  <c r="BD1035" i="3"/>
  <c r="AZ1035" i="3"/>
  <c r="AV1035" i="3"/>
  <c r="AR1035" i="3"/>
  <c r="AN1035" i="3"/>
  <c r="AJ1035" i="3"/>
  <c r="AF1035" i="3"/>
  <c r="AB1035" i="3"/>
  <c r="X1035" i="3"/>
  <c r="T1035" i="3"/>
  <c r="P1035" i="3"/>
  <c r="BK1035" i="3" s="1"/>
  <c r="AX1028" i="3"/>
  <c r="AH1028" i="3"/>
  <c r="O1020" i="3"/>
  <c r="S1020" i="3"/>
  <c r="W1020" i="3"/>
  <c r="AA1020" i="3"/>
  <c r="AE1020" i="3"/>
  <c r="AI1020" i="3"/>
  <c r="AM1020" i="3"/>
  <c r="AQ1020" i="3"/>
  <c r="AU1020" i="3"/>
  <c r="AY1020" i="3"/>
  <c r="BC1020" i="3"/>
  <c r="BG1020" i="3"/>
  <c r="P1020" i="3"/>
  <c r="T1020" i="3"/>
  <c r="X1020" i="3"/>
  <c r="AB1020" i="3"/>
  <c r="AF1020" i="3"/>
  <c r="AJ1020" i="3"/>
  <c r="AN1020" i="3"/>
  <c r="AR1020" i="3"/>
  <c r="AV1020" i="3"/>
  <c r="AZ1020" i="3"/>
  <c r="BD1020" i="3"/>
  <c r="BH1020" i="3"/>
  <c r="M1020" i="3"/>
  <c r="Q1020" i="3"/>
  <c r="U1020" i="3"/>
  <c r="Y1020" i="3"/>
  <c r="AC1020" i="3"/>
  <c r="AG1020" i="3"/>
  <c r="AK1020" i="3"/>
  <c r="AO1020" i="3"/>
  <c r="AS1020" i="3"/>
  <c r="AW1020" i="3"/>
  <c r="BA1020" i="3"/>
  <c r="BE1020" i="3"/>
  <c r="BI1020" i="3"/>
  <c r="N1020" i="3"/>
  <c r="R1020" i="3"/>
  <c r="V1020" i="3"/>
  <c r="Z1020" i="3"/>
  <c r="AD1020" i="3"/>
  <c r="AH1020" i="3"/>
  <c r="AL1020" i="3"/>
  <c r="AP1020" i="3"/>
  <c r="AT1020" i="3"/>
  <c r="AX1020" i="3"/>
  <c r="BB1020" i="3"/>
  <c r="BF1020" i="3"/>
  <c r="M1019" i="3"/>
  <c r="Q1019" i="3"/>
  <c r="U1019" i="3"/>
  <c r="Y1019" i="3"/>
  <c r="AC1019" i="3"/>
  <c r="AG1019" i="3"/>
  <c r="AK1019" i="3"/>
  <c r="AO1019" i="3"/>
  <c r="AS1019" i="3"/>
  <c r="AW1019" i="3"/>
  <c r="BA1019" i="3"/>
  <c r="BE1019" i="3"/>
  <c r="BI1019" i="3"/>
  <c r="N1019" i="3"/>
  <c r="R1019" i="3"/>
  <c r="V1019" i="3"/>
  <c r="Z1019" i="3"/>
  <c r="AD1019" i="3"/>
  <c r="AH1019" i="3"/>
  <c r="AL1019" i="3"/>
  <c r="AP1019" i="3"/>
  <c r="AT1019" i="3"/>
  <c r="AX1019" i="3"/>
  <c r="BB1019" i="3"/>
  <c r="BF1019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P1019" i="3"/>
  <c r="T1019" i="3"/>
  <c r="X1019" i="3"/>
  <c r="AB1019" i="3"/>
  <c r="AF1019" i="3"/>
  <c r="AJ1019" i="3"/>
  <c r="AN1019" i="3"/>
  <c r="AR1019" i="3"/>
  <c r="AV1019" i="3"/>
  <c r="AZ1019" i="3"/>
  <c r="BD1019" i="3"/>
  <c r="BH1019" i="3"/>
  <c r="M1009" i="3"/>
  <c r="Q1009" i="3"/>
  <c r="U1009" i="3"/>
  <c r="Y1009" i="3"/>
  <c r="AC1009" i="3"/>
  <c r="AG1009" i="3"/>
  <c r="AK1009" i="3"/>
  <c r="AO1009" i="3"/>
  <c r="AS1009" i="3"/>
  <c r="AW1009" i="3"/>
  <c r="BA1009" i="3"/>
  <c r="BE1009" i="3"/>
  <c r="BI1009" i="3"/>
  <c r="N1009" i="3"/>
  <c r="R1009" i="3"/>
  <c r="V1009" i="3"/>
  <c r="Z1009" i="3"/>
  <c r="AD1009" i="3"/>
  <c r="AH1009" i="3"/>
  <c r="AL1009" i="3"/>
  <c r="AP1009" i="3"/>
  <c r="AT1009" i="3"/>
  <c r="AX1009" i="3"/>
  <c r="BB1009" i="3"/>
  <c r="BF1009" i="3"/>
  <c r="O1009" i="3"/>
  <c r="S1009" i="3"/>
  <c r="W1009" i="3"/>
  <c r="AA1009" i="3"/>
  <c r="AE1009" i="3"/>
  <c r="AI1009" i="3"/>
  <c r="AM1009" i="3"/>
  <c r="AQ1009" i="3"/>
  <c r="AU1009" i="3"/>
  <c r="AY1009" i="3"/>
  <c r="BC1009" i="3"/>
  <c r="BG1009" i="3"/>
  <c r="P1009" i="3"/>
  <c r="T1009" i="3"/>
  <c r="X1009" i="3"/>
  <c r="AB1009" i="3"/>
  <c r="AF1009" i="3"/>
  <c r="AJ1009" i="3"/>
  <c r="AN1009" i="3"/>
  <c r="AR1009" i="3"/>
  <c r="AV1009" i="3"/>
  <c r="AZ1009" i="3"/>
  <c r="BD1009" i="3"/>
  <c r="BH1009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P1018" i="3"/>
  <c r="T1018" i="3"/>
  <c r="X1018" i="3"/>
  <c r="AB1018" i="3"/>
  <c r="AF1018" i="3"/>
  <c r="AJ1018" i="3"/>
  <c r="AN1018" i="3"/>
  <c r="AR1018" i="3"/>
  <c r="AV1018" i="3"/>
  <c r="AZ1018" i="3"/>
  <c r="BD1018" i="3"/>
  <c r="BH1018" i="3"/>
  <c r="M1018" i="3"/>
  <c r="Q1018" i="3"/>
  <c r="U1018" i="3"/>
  <c r="Y1018" i="3"/>
  <c r="AC1018" i="3"/>
  <c r="AG1018" i="3"/>
  <c r="AK1018" i="3"/>
  <c r="AO1018" i="3"/>
  <c r="AS1018" i="3"/>
  <c r="AW1018" i="3"/>
  <c r="BA1018" i="3"/>
  <c r="BE1018" i="3"/>
  <c r="BI1018" i="3"/>
  <c r="N1018" i="3"/>
  <c r="R1018" i="3"/>
  <c r="V1018" i="3"/>
  <c r="Z1018" i="3"/>
  <c r="AD1018" i="3"/>
  <c r="AH1018" i="3"/>
  <c r="AL1018" i="3"/>
  <c r="AP1018" i="3"/>
  <c r="AT1018" i="3"/>
  <c r="AX1018" i="3"/>
  <c r="BB1018" i="3"/>
  <c r="BF1018" i="3"/>
  <c r="M1017" i="3"/>
  <c r="Q1017" i="3"/>
  <c r="U1017" i="3"/>
  <c r="Y1017" i="3"/>
  <c r="AC1017" i="3"/>
  <c r="AG1017" i="3"/>
  <c r="AK1017" i="3"/>
  <c r="AO1017" i="3"/>
  <c r="AS1017" i="3"/>
  <c r="AW1017" i="3"/>
  <c r="BA1017" i="3"/>
  <c r="BE1017" i="3"/>
  <c r="BI1017" i="3"/>
  <c r="N1017" i="3"/>
  <c r="R1017" i="3"/>
  <c r="V1017" i="3"/>
  <c r="Z1017" i="3"/>
  <c r="AD1017" i="3"/>
  <c r="AH1017" i="3"/>
  <c r="AL1017" i="3"/>
  <c r="AP1017" i="3"/>
  <c r="AT1017" i="3"/>
  <c r="AX1017" i="3"/>
  <c r="BB1017" i="3"/>
  <c r="BF1017" i="3"/>
  <c r="O1017" i="3"/>
  <c r="S1017" i="3"/>
  <c r="W1017" i="3"/>
  <c r="AA1017" i="3"/>
  <c r="AE1017" i="3"/>
  <c r="AI1017" i="3"/>
  <c r="AM1017" i="3"/>
  <c r="AQ1017" i="3"/>
  <c r="AU1017" i="3"/>
  <c r="AY1017" i="3"/>
  <c r="BC1017" i="3"/>
  <c r="BG1017" i="3"/>
  <c r="P1017" i="3"/>
  <c r="T1017" i="3"/>
  <c r="X1017" i="3"/>
  <c r="AB1017" i="3"/>
  <c r="AF1017" i="3"/>
  <c r="AJ1017" i="3"/>
  <c r="AN1017" i="3"/>
  <c r="AR1017" i="3"/>
  <c r="AV1017" i="3"/>
  <c r="AZ1017" i="3"/>
  <c r="BD1017" i="3"/>
  <c r="BH1017" i="3"/>
  <c r="O1012" i="3"/>
  <c r="S1012" i="3"/>
  <c r="W1012" i="3"/>
  <c r="AA1012" i="3"/>
  <c r="AE1012" i="3"/>
  <c r="AI1012" i="3"/>
  <c r="AM1012" i="3"/>
  <c r="AQ1012" i="3"/>
  <c r="AU1012" i="3"/>
  <c r="AY1012" i="3"/>
  <c r="BC1012" i="3"/>
  <c r="BG1012" i="3"/>
  <c r="P1012" i="3"/>
  <c r="T1012" i="3"/>
  <c r="X1012" i="3"/>
  <c r="AB1012" i="3"/>
  <c r="AF1012" i="3"/>
  <c r="AJ1012" i="3"/>
  <c r="AN1012" i="3"/>
  <c r="AR1012" i="3"/>
  <c r="AV1012" i="3"/>
  <c r="AZ1012" i="3"/>
  <c r="BD1012" i="3"/>
  <c r="BH1012" i="3"/>
  <c r="M1012" i="3"/>
  <c r="Q1012" i="3"/>
  <c r="U1012" i="3"/>
  <c r="Y1012" i="3"/>
  <c r="AC1012" i="3"/>
  <c r="AG1012" i="3"/>
  <c r="AK1012" i="3"/>
  <c r="AO1012" i="3"/>
  <c r="AS1012" i="3"/>
  <c r="AW1012" i="3"/>
  <c r="BA1012" i="3"/>
  <c r="BE1012" i="3"/>
  <c r="BI1012" i="3"/>
  <c r="N1012" i="3"/>
  <c r="R1012" i="3"/>
  <c r="V1012" i="3"/>
  <c r="Z1012" i="3"/>
  <c r="AD1012" i="3"/>
  <c r="AH1012" i="3"/>
  <c r="AL1012" i="3"/>
  <c r="AP1012" i="3"/>
  <c r="AT1012" i="3"/>
  <c r="AX1012" i="3"/>
  <c r="BB1012" i="3"/>
  <c r="BF1012" i="3"/>
  <c r="O1010" i="3"/>
  <c r="S1010" i="3"/>
  <c r="W1010" i="3"/>
  <c r="AA1010" i="3"/>
  <c r="AE1010" i="3"/>
  <c r="AI1010" i="3"/>
  <c r="AM1010" i="3"/>
  <c r="AQ1010" i="3"/>
  <c r="AU1010" i="3"/>
  <c r="AY1010" i="3"/>
  <c r="BC1010" i="3"/>
  <c r="BG1010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M1010" i="3"/>
  <c r="Q1010" i="3"/>
  <c r="U1010" i="3"/>
  <c r="Y1010" i="3"/>
  <c r="AC1010" i="3"/>
  <c r="AG1010" i="3"/>
  <c r="AK1010" i="3"/>
  <c r="AO1010" i="3"/>
  <c r="AS1010" i="3"/>
  <c r="AW1010" i="3"/>
  <c r="BA1010" i="3"/>
  <c r="BE1010" i="3"/>
  <c r="BI1010" i="3"/>
  <c r="N1010" i="3"/>
  <c r="R1010" i="3"/>
  <c r="V1010" i="3"/>
  <c r="Z1010" i="3"/>
  <c r="AD1010" i="3"/>
  <c r="AH1010" i="3"/>
  <c r="AL1010" i="3"/>
  <c r="AP1010" i="3"/>
  <c r="AT1010" i="3"/>
  <c r="AX1010" i="3"/>
  <c r="BB1010" i="3"/>
  <c r="BF1010" i="3"/>
  <c r="R1006" i="3"/>
  <c r="Z1006" i="3"/>
  <c r="AH1006" i="3"/>
  <c r="AP1006" i="3"/>
  <c r="AX1006" i="3"/>
  <c r="BF1006" i="3"/>
  <c r="X1004" i="3"/>
  <c r="AN1004" i="3"/>
  <c r="BD1004" i="3"/>
  <c r="X1002" i="3"/>
  <c r="AN1002" i="3"/>
  <c r="BD1002" i="3"/>
  <c r="O1028" i="3"/>
  <c r="S1028" i="3"/>
  <c r="W1028" i="3"/>
  <c r="AA1028" i="3"/>
  <c r="AE1028" i="3"/>
  <c r="AI1028" i="3"/>
  <c r="AM1028" i="3"/>
  <c r="AQ1028" i="3"/>
  <c r="AU1028" i="3"/>
  <c r="AY1028" i="3"/>
  <c r="BC1028" i="3"/>
  <c r="BG1028" i="3"/>
  <c r="P1028" i="3"/>
  <c r="T1028" i="3"/>
  <c r="X1028" i="3"/>
  <c r="AB1028" i="3"/>
  <c r="AF1028" i="3"/>
  <c r="AJ1028" i="3"/>
  <c r="AN1028" i="3"/>
  <c r="AR1028" i="3"/>
  <c r="AV1028" i="3"/>
  <c r="AZ1028" i="3"/>
  <c r="BD1028" i="3"/>
  <c r="BH1028" i="3"/>
  <c r="M1028" i="3"/>
  <c r="Q1028" i="3"/>
  <c r="U1028" i="3"/>
  <c r="Y1028" i="3"/>
  <c r="AC1028" i="3"/>
  <c r="AG1028" i="3"/>
  <c r="AK1028" i="3"/>
  <c r="AO1028" i="3"/>
  <c r="AS1028" i="3"/>
  <c r="AW1028" i="3"/>
  <c r="BA1028" i="3"/>
  <c r="BE1028" i="3"/>
  <c r="BI1028" i="3"/>
  <c r="O1026" i="3"/>
  <c r="S1026" i="3"/>
  <c r="W1026" i="3"/>
  <c r="AA1026" i="3"/>
  <c r="AE1026" i="3"/>
  <c r="AI1026" i="3"/>
  <c r="AM1026" i="3"/>
  <c r="AQ1026" i="3"/>
  <c r="AU1026" i="3"/>
  <c r="AY1026" i="3"/>
  <c r="BC1026" i="3"/>
  <c r="BG1026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M1026" i="3"/>
  <c r="Q1026" i="3"/>
  <c r="U1026" i="3"/>
  <c r="Y1026" i="3"/>
  <c r="AC1026" i="3"/>
  <c r="AG1026" i="3"/>
  <c r="AK1026" i="3"/>
  <c r="AO1026" i="3"/>
  <c r="AS1026" i="3"/>
  <c r="AW1026" i="3"/>
  <c r="BA1026" i="3"/>
  <c r="BE1026" i="3"/>
  <c r="BI1026" i="3"/>
  <c r="O1024" i="3"/>
  <c r="S1024" i="3"/>
  <c r="W1024" i="3"/>
  <c r="AA1024" i="3"/>
  <c r="AE1024" i="3"/>
  <c r="AI1024" i="3"/>
  <c r="AM1024" i="3"/>
  <c r="AQ1024" i="3"/>
  <c r="AU1024" i="3"/>
  <c r="AY1024" i="3"/>
  <c r="BC1024" i="3"/>
  <c r="BG1024" i="3"/>
  <c r="P1024" i="3"/>
  <c r="T1024" i="3"/>
  <c r="X1024" i="3"/>
  <c r="AB1024" i="3"/>
  <c r="AF1024" i="3"/>
  <c r="AJ1024" i="3"/>
  <c r="AN1024" i="3"/>
  <c r="AR1024" i="3"/>
  <c r="AV1024" i="3"/>
  <c r="AZ1024" i="3"/>
  <c r="BD1024" i="3"/>
  <c r="BH1024" i="3"/>
  <c r="M1024" i="3"/>
  <c r="Q1024" i="3"/>
  <c r="U1024" i="3"/>
  <c r="Y1024" i="3"/>
  <c r="AC1024" i="3"/>
  <c r="AG1024" i="3"/>
  <c r="AK1024" i="3"/>
  <c r="AO1024" i="3"/>
  <c r="AS1024" i="3"/>
  <c r="AW1024" i="3"/>
  <c r="BA1024" i="3"/>
  <c r="BE1024" i="3"/>
  <c r="BI1024" i="3"/>
  <c r="M1023" i="3"/>
  <c r="Q1023" i="3"/>
  <c r="U1023" i="3"/>
  <c r="Y1023" i="3"/>
  <c r="AC1023" i="3"/>
  <c r="AG1023" i="3"/>
  <c r="AK1023" i="3"/>
  <c r="AO1023" i="3"/>
  <c r="AS1023" i="3"/>
  <c r="AW1023" i="3"/>
  <c r="BA1023" i="3"/>
  <c r="BE1023" i="3"/>
  <c r="BI1023" i="3"/>
  <c r="N1023" i="3"/>
  <c r="R1023" i="3"/>
  <c r="V1023" i="3"/>
  <c r="Z1023" i="3"/>
  <c r="AD1023" i="3"/>
  <c r="AH1023" i="3"/>
  <c r="AL1023" i="3"/>
  <c r="AP1023" i="3"/>
  <c r="AT1023" i="3"/>
  <c r="AX1023" i="3"/>
  <c r="BB1023" i="3"/>
  <c r="BF1023" i="3"/>
  <c r="O1023" i="3"/>
  <c r="S1023" i="3"/>
  <c r="W1023" i="3"/>
  <c r="AA1023" i="3"/>
  <c r="AE1023" i="3"/>
  <c r="AI1023" i="3"/>
  <c r="AM1023" i="3"/>
  <c r="AQ1023" i="3"/>
  <c r="AU1023" i="3"/>
  <c r="AY1023" i="3"/>
  <c r="BC1023" i="3"/>
  <c r="BG1023" i="3"/>
  <c r="P1023" i="3"/>
  <c r="T1023" i="3"/>
  <c r="X1023" i="3"/>
  <c r="AB1023" i="3"/>
  <c r="AF1023" i="3"/>
  <c r="AJ1023" i="3"/>
  <c r="AN1023" i="3"/>
  <c r="AR1023" i="3"/>
  <c r="AV1023" i="3"/>
  <c r="AZ1023" i="3"/>
  <c r="BD1023" i="3"/>
  <c r="BH1023" i="3"/>
  <c r="O1016" i="3"/>
  <c r="S1016" i="3"/>
  <c r="W1016" i="3"/>
  <c r="AA1016" i="3"/>
  <c r="AE1016" i="3"/>
  <c r="AI1016" i="3"/>
  <c r="AM1016" i="3"/>
  <c r="AQ1016" i="3"/>
  <c r="AU1016" i="3"/>
  <c r="AY1016" i="3"/>
  <c r="BC1016" i="3"/>
  <c r="BG1016" i="3"/>
  <c r="P1016" i="3"/>
  <c r="T1016" i="3"/>
  <c r="X1016" i="3"/>
  <c r="AB1016" i="3"/>
  <c r="AF1016" i="3"/>
  <c r="AJ1016" i="3"/>
  <c r="AN1016" i="3"/>
  <c r="AR1016" i="3"/>
  <c r="AV1016" i="3"/>
  <c r="AZ1016" i="3"/>
  <c r="BD1016" i="3"/>
  <c r="BH1016" i="3"/>
  <c r="M1016" i="3"/>
  <c r="Q1016" i="3"/>
  <c r="U1016" i="3"/>
  <c r="Y1016" i="3"/>
  <c r="AC1016" i="3"/>
  <c r="AG1016" i="3"/>
  <c r="AK1016" i="3"/>
  <c r="AO1016" i="3"/>
  <c r="AS1016" i="3"/>
  <c r="AW1016" i="3"/>
  <c r="BA1016" i="3"/>
  <c r="BE1016" i="3"/>
  <c r="BI1016" i="3"/>
  <c r="N1016" i="3"/>
  <c r="R1016" i="3"/>
  <c r="V1016" i="3"/>
  <c r="Z1016" i="3"/>
  <c r="AD1016" i="3"/>
  <c r="AH1016" i="3"/>
  <c r="AL1016" i="3"/>
  <c r="AP1016" i="3"/>
  <c r="AT1016" i="3"/>
  <c r="AX1016" i="3"/>
  <c r="BB1016" i="3"/>
  <c r="BF1016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N1015" i="3"/>
  <c r="R1015" i="3"/>
  <c r="V1015" i="3"/>
  <c r="Z1015" i="3"/>
  <c r="AD1015" i="3"/>
  <c r="AH1015" i="3"/>
  <c r="AL1015" i="3"/>
  <c r="AP1015" i="3"/>
  <c r="AT1015" i="3"/>
  <c r="AX1015" i="3"/>
  <c r="BB1015" i="3"/>
  <c r="BF1015" i="3"/>
  <c r="O1015" i="3"/>
  <c r="S1015" i="3"/>
  <c r="W1015" i="3"/>
  <c r="AA1015" i="3"/>
  <c r="AE1015" i="3"/>
  <c r="AI1015" i="3"/>
  <c r="AM1015" i="3"/>
  <c r="AQ1015" i="3"/>
  <c r="AU1015" i="3"/>
  <c r="AY1015" i="3"/>
  <c r="BC1015" i="3"/>
  <c r="BG1015" i="3"/>
  <c r="P1015" i="3"/>
  <c r="T1015" i="3"/>
  <c r="X1015" i="3"/>
  <c r="AB1015" i="3"/>
  <c r="AF1015" i="3"/>
  <c r="AJ1015" i="3"/>
  <c r="AN1015" i="3"/>
  <c r="AR1015" i="3"/>
  <c r="AV1015" i="3"/>
  <c r="AZ1015" i="3"/>
  <c r="BD1015" i="3"/>
  <c r="BH1015" i="3"/>
  <c r="BI1045" i="3"/>
  <c r="BE1045" i="3"/>
  <c r="BA1045" i="3"/>
  <c r="AW1045" i="3"/>
  <c r="AS1045" i="3"/>
  <c r="AO1045" i="3"/>
  <c r="AK1045" i="3"/>
  <c r="AG1045" i="3"/>
  <c r="AC1045" i="3"/>
  <c r="Y1045" i="3"/>
  <c r="U1045" i="3"/>
  <c r="Q1045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BI1041" i="3"/>
  <c r="BE1041" i="3"/>
  <c r="BA1041" i="3"/>
  <c r="AW1041" i="3"/>
  <c r="AS1041" i="3"/>
  <c r="AO1041" i="3"/>
  <c r="AK1041" i="3"/>
  <c r="AG1041" i="3"/>
  <c r="AC1041" i="3"/>
  <c r="Y1041" i="3"/>
  <c r="U1041" i="3"/>
  <c r="Q1041" i="3"/>
  <c r="BI1039" i="3"/>
  <c r="BE1039" i="3"/>
  <c r="BA1039" i="3"/>
  <c r="AW1039" i="3"/>
  <c r="AS1039" i="3"/>
  <c r="AO1039" i="3"/>
  <c r="AK1039" i="3"/>
  <c r="AG1039" i="3"/>
  <c r="AC1039" i="3"/>
  <c r="Y1039" i="3"/>
  <c r="U1039" i="3"/>
  <c r="Q1039" i="3"/>
  <c r="BI1037" i="3"/>
  <c r="BE1037" i="3"/>
  <c r="BA1037" i="3"/>
  <c r="AW1037" i="3"/>
  <c r="AS1037" i="3"/>
  <c r="AO1037" i="3"/>
  <c r="AK1037" i="3"/>
  <c r="AG1037" i="3"/>
  <c r="AC1037" i="3"/>
  <c r="Y1037" i="3"/>
  <c r="U1037" i="3"/>
  <c r="Q1037" i="3"/>
  <c r="BI1035" i="3"/>
  <c r="BE1035" i="3"/>
  <c r="BA1035" i="3"/>
  <c r="AW1035" i="3"/>
  <c r="AS1035" i="3"/>
  <c r="AO1035" i="3"/>
  <c r="AK1035" i="3"/>
  <c r="AG1035" i="3"/>
  <c r="AC1035" i="3"/>
  <c r="Y1035" i="3"/>
  <c r="U1035" i="3"/>
  <c r="Q1035" i="3"/>
  <c r="O1029" i="3"/>
  <c r="S1029" i="3"/>
  <c r="W1029" i="3"/>
  <c r="AA1029" i="3"/>
  <c r="AE1029" i="3"/>
  <c r="AI1029" i="3"/>
  <c r="AM1029" i="3"/>
  <c r="AQ1029" i="3"/>
  <c r="AU1029" i="3"/>
  <c r="AY1029" i="3"/>
  <c r="BC1029" i="3"/>
  <c r="BG1029" i="3"/>
  <c r="BB1028" i="3"/>
  <c r="AL1028" i="3"/>
  <c r="V1028" i="3"/>
  <c r="M1027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O1027" i="3"/>
  <c r="S1027" i="3"/>
  <c r="W1027" i="3"/>
  <c r="AA1027" i="3"/>
  <c r="AE1027" i="3"/>
  <c r="AI1027" i="3"/>
  <c r="AM1027" i="3"/>
  <c r="AQ1027" i="3"/>
  <c r="AU1027" i="3"/>
  <c r="AY1027" i="3"/>
  <c r="BC1027" i="3"/>
  <c r="BG1027" i="3"/>
  <c r="BB1026" i="3"/>
  <c r="AL1026" i="3"/>
  <c r="V1026" i="3"/>
  <c r="M1025" i="3"/>
  <c r="Q1025" i="3"/>
  <c r="U1025" i="3"/>
  <c r="Y1025" i="3"/>
  <c r="AC1025" i="3"/>
  <c r="AG1025" i="3"/>
  <c r="AK1025" i="3"/>
  <c r="AO1025" i="3"/>
  <c r="AS1025" i="3"/>
  <c r="AW1025" i="3"/>
  <c r="BA1025" i="3"/>
  <c r="BE1025" i="3"/>
  <c r="BI1025" i="3"/>
  <c r="N1025" i="3"/>
  <c r="R1025" i="3"/>
  <c r="V1025" i="3"/>
  <c r="Z1025" i="3"/>
  <c r="AD1025" i="3"/>
  <c r="AH1025" i="3"/>
  <c r="AL1025" i="3"/>
  <c r="AP1025" i="3"/>
  <c r="AT1025" i="3"/>
  <c r="AX1025" i="3"/>
  <c r="BB1025" i="3"/>
  <c r="BF1025" i="3"/>
  <c r="O1025" i="3"/>
  <c r="S1025" i="3"/>
  <c r="W1025" i="3"/>
  <c r="AA1025" i="3"/>
  <c r="AE1025" i="3"/>
  <c r="AI1025" i="3"/>
  <c r="AM1025" i="3"/>
  <c r="AQ1025" i="3"/>
  <c r="AU1025" i="3"/>
  <c r="AY1025" i="3"/>
  <c r="BC1025" i="3"/>
  <c r="BG1025" i="3"/>
  <c r="BB1024" i="3"/>
  <c r="AL1024" i="3"/>
  <c r="O1022" i="3"/>
  <c r="S1022" i="3"/>
  <c r="W1022" i="3"/>
  <c r="AA1022" i="3"/>
  <c r="AE1022" i="3"/>
  <c r="AI1022" i="3"/>
  <c r="AM1022" i="3"/>
  <c r="AQ1022" i="3"/>
  <c r="AU1022" i="3"/>
  <c r="AY1022" i="3"/>
  <c r="BC1022" i="3"/>
  <c r="BG1022" i="3"/>
  <c r="P1022" i="3"/>
  <c r="T1022" i="3"/>
  <c r="X1022" i="3"/>
  <c r="AB1022" i="3"/>
  <c r="AF1022" i="3"/>
  <c r="AJ1022" i="3"/>
  <c r="AN1022" i="3"/>
  <c r="AR1022" i="3"/>
  <c r="AV1022" i="3"/>
  <c r="AZ1022" i="3"/>
  <c r="BD1022" i="3"/>
  <c r="BH1022" i="3"/>
  <c r="M1022" i="3"/>
  <c r="Q1022" i="3"/>
  <c r="U1022" i="3"/>
  <c r="Y1022" i="3"/>
  <c r="AC1022" i="3"/>
  <c r="AG1022" i="3"/>
  <c r="AK1022" i="3"/>
  <c r="AO1022" i="3"/>
  <c r="AS1022" i="3"/>
  <c r="AW1022" i="3"/>
  <c r="BA1022" i="3"/>
  <c r="BE1022" i="3"/>
  <c r="BI1022" i="3"/>
  <c r="N1022" i="3"/>
  <c r="R1022" i="3"/>
  <c r="V1022" i="3"/>
  <c r="Z1022" i="3"/>
  <c r="AD1022" i="3"/>
  <c r="AH1022" i="3"/>
  <c r="AL1022" i="3"/>
  <c r="AP1022" i="3"/>
  <c r="AT1022" i="3"/>
  <c r="AX1022" i="3"/>
  <c r="BB1022" i="3"/>
  <c r="BF1022" i="3"/>
  <c r="M1021" i="3"/>
  <c r="Q1021" i="3"/>
  <c r="U1021" i="3"/>
  <c r="Y1021" i="3"/>
  <c r="AC1021" i="3"/>
  <c r="AG1021" i="3"/>
  <c r="AK1021" i="3"/>
  <c r="AO1021" i="3"/>
  <c r="AS1021" i="3"/>
  <c r="AW1021" i="3"/>
  <c r="BA1021" i="3"/>
  <c r="BE1021" i="3"/>
  <c r="BI1021" i="3"/>
  <c r="N1021" i="3"/>
  <c r="R1021" i="3"/>
  <c r="V1021" i="3"/>
  <c r="Z1021" i="3"/>
  <c r="AD1021" i="3"/>
  <c r="AH1021" i="3"/>
  <c r="AL1021" i="3"/>
  <c r="AP1021" i="3"/>
  <c r="AT1021" i="3"/>
  <c r="AX1021" i="3"/>
  <c r="BB1021" i="3"/>
  <c r="BF1021" i="3"/>
  <c r="O1021" i="3"/>
  <c r="S1021" i="3"/>
  <c r="W1021" i="3"/>
  <c r="AA1021" i="3"/>
  <c r="AE1021" i="3"/>
  <c r="AI1021" i="3"/>
  <c r="AM1021" i="3"/>
  <c r="AQ1021" i="3"/>
  <c r="AU1021" i="3"/>
  <c r="AY1021" i="3"/>
  <c r="BC1021" i="3"/>
  <c r="BG1021" i="3"/>
  <c r="P1021" i="3"/>
  <c r="T1021" i="3"/>
  <c r="X1021" i="3"/>
  <c r="AB1021" i="3"/>
  <c r="AF1021" i="3"/>
  <c r="AJ1021" i="3"/>
  <c r="AN1021" i="3"/>
  <c r="AR1021" i="3"/>
  <c r="AV1021" i="3"/>
  <c r="AZ1021" i="3"/>
  <c r="BD1021" i="3"/>
  <c r="BH1021" i="3"/>
  <c r="O1014" i="3"/>
  <c r="S1014" i="3"/>
  <c r="W1014" i="3"/>
  <c r="AA1014" i="3"/>
  <c r="AE1014" i="3"/>
  <c r="AI1014" i="3"/>
  <c r="AM1014" i="3"/>
  <c r="AQ1014" i="3"/>
  <c r="AU1014" i="3"/>
  <c r="AY1014" i="3"/>
  <c r="BC1014" i="3"/>
  <c r="BG1014" i="3"/>
  <c r="P1014" i="3"/>
  <c r="T1014" i="3"/>
  <c r="X1014" i="3"/>
  <c r="AB1014" i="3"/>
  <c r="AF1014" i="3"/>
  <c r="AJ1014" i="3"/>
  <c r="AN1014" i="3"/>
  <c r="AR1014" i="3"/>
  <c r="AV1014" i="3"/>
  <c r="AZ1014" i="3"/>
  <c r="BD1014" i="3"/>
  <c r="BH1014" i="3"/>
  <c r="M1014" i="3"/>
  <c r="Q1014" i="3"/>
  <c r="U1014" i="3"/>
  <c r="Y1014" i="3"/>
  <c r="AC1014" i="3"/>
  <c r="AG1014" i="3"/>
  <c r="AK1014" i="3"/>
  <c r="AO1014" i="3"/>
  <c r="AS1014" i="3"/>
  <c r="AW1014" i="3"/>
  <c r="BA1014" i="3"/>
  <c r="BE1014" i="3"/>
  <c r="BI1014" i="3"/>
  <c r="N1014" i="3"/>
  <c r="R1014" i="3"/>
  <c r="V1014" i="3"/>
  <c r="Z1014" i="3"/>
  <c r="AD1014" i="3"/>
  <c r="AH1014" i="3"/>
  <c r="AL1014" i="3"/>
  <c r="AP1014" i="3"/>
  <c r="AT1014" i="3"/>
  <c r="AX1014" i="3"/>
  <c r="BB1014" i="3"/>
  <c r="BF1014" i="3"/>
  <c r="M1013" i="3"/>
  <c r="Q1013" i="3"/>
  <c r="U1013" i="3"/>
  <c r="Y1013" i="3"/>
  <c r="AC1013" i="3"/>
  <c r="AG1013" i="3"/>
  <c r="AK1013" i="3"/>
  <c r="AO1013" i="3"/>
  <c r="AS1013" i="3"/>
  <c r="AW1013" i="3"/>
  <c r="BA1013" i="3"/>
  <c r="BE1013" i="3"/>
  <c r="BI1013" i="3"/>
  <c r="N1013" i="3"/>
  <c r="R1013" i="3"/>
  <c r="V1013" i="3"/>
  <c r="Z1013" i="3"/>
  <c r="AD1013" i="3"/>
  <c r="AH1013" i="3"/>
  <c r="AL1013" i="3"/>
  <c r="AP1013" i="3"/>
  <c r="AT1013" i="3"/>
  <c r="AX1013" i="3"/>
  <c r="BB1013" i="3"/>
  <c r="BF1013" i="3"/>
  <c r="O1013" i="3"/>
  <c r="S1013" i="3"/>
  <c r="W1013" i="3"/>
  <c r="AA1013" i="3"/>
  <c r="AE1013" i="3"/>
  <c r="AI1013" i="3"/>
  <c r="AM1013" i="3"/>
  <c r="AQ1013" i="3"/>
  <c r="AU1013" i="3"/>
  <c r="AY1013" i="3"/>
  <c r="BC1013" i="3"/>
  <c r="BG1013" i="3"/>
  <c r="P1013" i="3"/>
  <c r="T1013" i="3"/>
  <c r="X1013" i="3"/>
  <c r="AB1013" i="3"/>
  <c r="AF1013" i="3"/>
  <c r="AJ1013" i="3"/>
  <c r="AN1013" i="3"/>
  <c r="AR1013" i="3"/>
  <c r="AV1013" i="3"/>
  <c r="AZ1013" i="3"/>
  <c r="BD1013" i="3"/>
  <c r="BH1013" i="3"/>
  <c r="M1011" i="3"/>
  <c r="Q1011" i="3"/>
  <c r="U1011" i="3"/>
  <c r="Y1011" i="3"/>
  <c r="AC1011" i="3"/>
  <c r="AG1011" i="3"/>
  <c r="AK1011" i="3"/>
  <c r="AO1011" i="3"/>
  <c r="AS1011" i="3"/>
  <c r="AW1011" i="3"/>
  <c r="BA1011" i="3"/>
  <c r="BE1011" i="3"/>
  <c r="BI1011" i="3"/>
  <c r="N1011" i="3"/>
  <c r="R1011" i="3"/>
  <c r="V1011" i="3"/>
  <c r="Z1011" i="3"/>
  <c r="AD1011" i="3"/>
  <c r="AH1011" i="3"/>
  <c r="AL1011" i="3"/>
  <c r="AP1011" i="3"/>
  <c r="AT1011" i="3"/>
  <c r="AX1011" i="3"/>
  <c r="BB1011" i="3"/>
  <c r="BF1011" i="3"/>
  <c r="O1011" i="3"/>
  <c r="S1011" i="3"/>
  <c r="W1011" i="3"/>
  <c r="AA1011" i="3"/>
  <c r="AE1011" i="3"/>
  <c r="AI1011" i="3"/>
  <c r="AM1011" i="3"/>
  <c r="AQ1011" i="3"/>
  <c r="AU1011" i="3"/>
  <c r="AY1011" i="3"/>
  <c r="BC1011" i="3"/>
  <c r="BG1011" i="3"/>
  <c r="P1011" i="3"/>
  <c r="T1011" i="3"/>
  <c r="X1011" i="3"/>
  <c r="AB1011" i="3"/>
  <c r="AF1011" i="3"/>
  <c r="AJ1011" i="3"/>
  <c r="AN1011" i="3"/>
  <c r="AR1011" i="3"/>
  <c r="AV1011" i="3"/>
  <c r="AZ1011" i="3"/>
  <c r="BD1011" i="3"/>
  <c r="BH1011" i="3"/>
  <c r="M1008" i="3"/>
  <c r="Q1008" i="3"/>
  <c r="U1008" i="3"/>
  <c r="Y1008" i="3"/>
  <c r="AC1008" i="3"/>
  <c r="AG1008" i="3"/>
  <c r="AK1008" i="3"/>
  <c r="AO1008" i="3"/>
  <c r="AS1008" i="3"/>
  <c r="AW1008" i="3"/>
  <c r="BA1008" i="3"/>
  <c r="BE1008" i="3"/>
  <c r="BI1008" i="3"/>
  <c r="N1008" i="3"/>
  <c r="S1008" i="3"/>
  <c r="X1008" i="3"/>
  <c r="AD1008" i="3"/>
  <c r="AI1008" i="3"/>
  <c r="AN1008" i="3"/>
  <c r="AT1008" i="3"/>
  <c r="AY1008" i="3"/>
  <c r="BD1008" i="3"/>
  <c r="O1008" i="3"/>
  <c r="T1008" i="3"/>
  <c r="Z1008" i="3"/>
  <c r="AE1008" i="3"/>
  <c r="AJ1008" i="3"/>
  <c r="AP1008" i="3"/>
  <c r="AU1008" i="3"/>
  <c r="AZ1008" i="3"/>
  <c r="BF1008" i="3"/>
  <c r="P1008" i="3"/>
  <c r="V1008" i="3"/>
  <c r="AA1008" i="3"/>
  <c r="AF1008" i="3"/>
  <c r="AL1008" i="3"/>
  <c r="AQ1008" i="3"/>
  <c r="AV1008" i="3"/>
  <c r="BB1008" i="3"/>
  <c r="BG1008" i="3"/>
  <c r="R1008" i="3"/>
  <c r="W1008" i="3"/>
  <c r="AB1008" i="3"/>
  <c r="AH1008" i="3"/>
  <c r="AM1008" i="3"/>
  <c r="AR1008" i="3"/>
  <c r="AX1008" i="3"/>
  <c r="BC1008" i="3"/>
  <c r="BH1008" i="3"/>
  <c r="M1006" i="3"/>
  <c r="Q1006" i="3"/>
  <c r="U1006" i="3"/>
  <c r="Y1006" i="3"/>
  <c r="AC1006" i="3"/>
  <c r="AG1006" i="3"/>
  <c r="AK1006" i="3"/>
  <c r="AO1006" i="3"/>
  <c r="AS1006" i="3"/>
  <c r="AW1006" i="3"/>
  <c r="BA1006" i="3"/>
  <c r="BE1006" i="3"/>
  <c r="BI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M1004" i="3"/>
  <c r="Q1004" i="3"/>
  <c r="U1004" i="3"/>
  <c r="Y1004" i="3"/>
  <c r="AC1004" i="3"/>
  <c r="AG1004" i="3"/>
  <c r="AK1004" i="3"/>
  <c r="AO1004" i="3"/>
  <c r="AS1004" i="3"/>
  <c r="AW1004" i="3"/>
  <c r="BA1004" i="3"/>
  <c r="BE1004" i="3"/>
  <c r="BI1004" i="3"/>
  <c r="N1004" i="3"/>
  <c r="R1004" i="3"/>
  <c r="V1004" i="3"/>
  <c r="Z1004" i="3"/>
  <c r="AD1004" i="3"/>
  <c r="AH1004" i="3"/>
  <c r="AL1004" i="3"/>
  <c r="AP1004" i="3"/>
  <c r="AT1004" i="3"/>
  <c r="AX1004" i="3"/>
  <c r="BB1004" i="3"/>
  <c r="BF1004" i="3"/>
  <c r="O1004" i="3"/>
  <c r="S1004" i="3"/>
  <c r="W1004" i="3"/>
  <c r="AA1004" i="3"/>
  <c r="AE1004" i="3"/>
  <c r="AI1004" i="3"/>
  <c r="AM1004" i="3"/>
  <c r="AQ1004" i="3"/>
  <c r="AU1004" i="3"/>
  <c r="AY1004" i="3"/>
  <c r="BC1004" i="3"/>
  <c r="BG1004" i="3"/>
  <c r="M1002" i="3"/>
  <c r="Q1002" i="3"/>
  <c r="U1002" i="3"/>
  <c r="Y1002" i="3"/>
  <c r="AC1002" i="3"/>
  <c r="AG1002" i="3"/>
  <c r="AK1002" i="3"/>
  <c r="AO1002" i="3"/>
  <c r="AS1002" i="3"/>
  <c r="AW1002" i="3"/>
  <c r="BA1002" i="3"/>
  <c r="BE1002" i="3"/>
  <c r="BI1002" i="3"/>
  <c r="N1002" i="3"/>
  <c r="R1002" i="3"/>
  <c r="V1002" i="3"/>
  <c r="Z1002" i="3"/>
  <c r="AD1002" i="3"/>
  <c r="AH1002" i="3"/>
  <c r="AL1002" i="3"/>
  <c r="AP1002" i="3"/>
  <c r="AT1002" i="3"/>
  <c r="AX1002" i="3"/>
  <c r="BB1002" i="3"/>
  <c r="BF1002" i="3"/>
  <c r="O1002" i="3"/>
  <c r="S1002" i="3"/>
  <c r="W1002" i="3"/>
  <c r="AA1002" i="3"/>
  <c r="AE1002" i="3"/>
  <c r="AI1002" i="3"/>
  <c r="AM1002" i="3"/>
  <c r="AQ1002" i="3"/>
  <c r="AU1002" i="3"/>
  <c r="AY1002" i="3"/>
  <c r="BC1002" i="3"/>
  <c r="BG1002" i="3"/>
  <c r="N998" i="3"/>
  <c r="R998" i="3"/>
  <c r="V998" i="3"/>
  <c r="Z998" i="3"/>
  <c r="AD998" i="3"/>
  <c r="AH998" i="3"/>
  <c r="AL998" i="3"/>
  <c r="AP998" i="3"/>
  <c r="AT998" i="3"/>
  <c r="AX998" i="3"/>
  <c r="BB998" i="3"/>
  <c r="BF998" i="3"/>
  <c r="P998" i="3"/>
  <c r="T998" i="3"/>
  <c r="X998" i="3"/>
  <c r="AB998" i="3"/>
  <c r="AF998" i="3"/>
  <c r="AJ998" i="3"/>
  <c r="AN998" i="3"/>
  <c r="AR998" i="3"/>
  <c r="AV998" i="3"/>
  <c r="AZ998" i="3"/>
  <c r="BD998" i="3"/>
  <c r="BH998" i="3"/>
  <c r="O998" i="3"/>
  <c r="W998" i="3"/>
  <c r="AE998" i="3"/>
  <c r="AM998" i="3"/>
  <c r="AU998" i="3"/>
  <c r="BC998" i="3"/>
  <c r="Q998" i="3"/>
  <c r="Y998" i="3"/>
  <c r="AG998" i="3"/>
  <c r="AO998" i="3"/>
  <c r="AW998" i="3"/>
  <c r="BE998" i="3"/>
  <c r="S998" i="3"/>
  <c r="AA998" i="3"/>
  <c r="AI998" i="3"/>
  <c r="AQ998" i="3"/>
  <c r="AY998" i="3"/>
  <c r="BG998" i="3"/>
  <c r="M998" i="3"/>
  <c r="U998" i="3"/>
  <c r="AC998" i="3"/>
  <c r="AK998" i="3"/>
  <c r="AS998" i="3"/>
  <c r="BA998" i="3"/>
  <c r="BI998" i="3"/>
  <c r="BD1006" i="3"/>
  <c r="AV1006" i="3"/>
  <c r="AN1006" i="3"/>
  <c r="AF1006" i="3"/>
  <c r="X1006" i="3"/>
  <c r="P1006" i="3"/>
  <c r="K1005" i="3"/>
  <c r="AZ1004" i="3"/>
  <c r="AJ1004" i="3"/>
  <c r="T1004" i="3"/>
  <c r="K1003" i="3"/>
  <c r="AZ1002" i="3"/>
  <c r="AJ1002" i="3"/>
  <c r="T1002" i="3"/>
  <c r="BB1001" i="3"/>
  <c r="AL1001" i="3"/>
  <c r="O1001" i="3"/>
  <c r="S1001" i="3"/>
  <c r="W1001" i="3"/>
  <c r="AA1001" i="3"/>
  <c r="AE1001" i="3"/>
  <c r="AI1001" i="3"/>
  <c r="AM1001" i="3"/>
  <c r="AQ1001" i="3"/>
  <c r="AU1001" i="3"/>
  <c r="AY1001" i="3"/>
  <c r="BC1001" i="3"/>
  <c r="BG1001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BB1006" i="3"/>
  <c r="AT1006" i="3"/>
  <c r="AL1006" i="3"/>
  <c r="AD1006" i="3"/>
  <c r="V1006" i="3"/>
  <c r="N1006" i="3"/>
  <c r="AV1004" i="3"/>
  <c r="AF1004" i="3"/>
  <c r="P1004" i="3"/>
  <c r="AV1002" i="3"/>
  <c r="AF1002" i="3"/>
  <c r="P1002" i="3"/>
  <c r="AX1001" i="3"/>
  <c r="AH1001" i="3"/>
  <c r="R1001" i="3"/>
  <c r="N994" i="3"/>
  <c r="R994" i="3"/>
  <c r="V994" i="3"/>
  <c r="Z994" i="3"/>
  <c r="AD994" i="3"/>
  <c r="AH994" i="3"/>
  <c r="AL994" i="3"/>
  <c r="AP994" i="3"/>
  <c r="AT994" i="3"/>
  <c r="AX994" i="3"/>
  <c r="BB994" i="3"/>
  <c r="BF994" i="3"/>
  <c r="P994" i="3"/>
  <c r="T994" i="3"/>
  <c r="X994" i="3"/>
  <c r="AB994" i="3"/>
  <c r="AF994" i="3"/>
  <c r="AJ994" i="3"/>
  <c r="AN994" i="3"/>
  <c r="AR994" i="3"/>
  <c r="AV994" i="3"/>
  <c r="AZ994" i="3"/>
  <c r="BD994" i="3"/>
  <c r="BH994" i="3"/>
  <c r="O994" i="3"/>
  <c r="W994" i="3"/>
  <c r="AE994" i="3"/>
  <c r="AM994" i="3"/>
  <c r="AU994" i="3"/>
  <c r="BC994" i="3"/>
  <c r="Q994" i="3"/>
  <c r="Y994" i="3"/>
  <c r="AG994" i="3"/>
  <c r="AO994" i="3"/>
  <c r="AW994" i="3"/>
  <c r="BE994" i="3"/>
  <c r="S994" i="3"/>
  <c r="AA994" i="3"/>
  <c r="AI994" i="3"/>
  <c r="AQ994" i="3"/>
  <c r="AY994" i="3"/>
  <c r="BG994" i="3"/>
  <c r="M994" i="3"/>
  <c r="U994" i="3"/>
  <c r="AC994" i="3"/>
  <c r="AK994" i="3"/>
  <c r="AS994" i="3"/>
  <c r="BA994" i="3"/>
  <c r="BI994" i="3"/>
  <c r="R991" i="3"/>
  <c r="AB991" i="3"/>
  <c r="AM991" i="3"/>
  <c r="AX991" i="3"/>
  <c r="BG991" i="3"/>
  <c r="T991" i="3"/>
  <c r="AE991" i="3"/>
  <c r="AP991" i="3"/>
  <c r="AZ991" i="3"/>
  <c r="BI991" i="3"/>
  <c r="O991" i="3"/>
  <c r="Z991" i="3"/>
  <c r="AJ991" i="3"/>
  <c r="AU991" i="3"/>
  <c r="BE991" i="3"/>
  <c r="K1007" i="3"/>
  <c r="BH1006" i="3"/>
  <c r="AZ1006" i="3"/>
  <c r="AR1006" i="3"/>
  <c r="AJ1006" i="3"/>
  <c r="AB1006" i="3"/>
  <c r="T1006" i="3"/>
  <c r="BH1004" i="3"/>
  <c r="AR1004" i="3"/>
  <c r="AB1004" i="3"/>
  <c r="BH1002" i="3"/>
  <c r="AR1002" i="3"/>
  <c r="AB1002" i="3"/>
  <c r="AT1001" i="3"/>
  <c r="AD1001" i="3"/>
  <c r="N1001" i="3"/>
  <c r="N996" i="3"/>
  <c r="R996" i="3"/>
  <c r="V996" i="3"/>
  <c r="Z996" i="3"/>
  <c r="AD996" i="3"/>
  <c r="AH996" i="3"/>
  <c r="AL996" i="3"/>
  <c r="AP996" i="3"/>
  <c r="AT996" i="3"/>
  <c r="AX996" i="3"/>
  <c r="BB996" i="3"/>
  <c r="BF996" i="3"/>
  <c r="P996" i="3"/>
  <c r="T996" i="3"/>
  <c r="X996" i="3"/>
  <c r="AB996" i="3"/>
  <c r="AF996" i="3"/>
  <c r="AJ996" i="3"/>
  <c r="AN996" i="3"/>
  <c r="AR996" i="3"/>
  <c r="AV996" i="3"/>
  <c r="AZ996" i="3"/>
  <c r="BD996" i="3"/>
  <c r="BH996" i="3"/>
  <c r="O996" i="3"/>
  <c r="W996" i="3"/>
  <c r="AE996" i="3"/>
  <c r="AM996" i="3"/>
  <c r="AU996" i="3"/>
  <c r="BC996" i="3"/>
  <c r="Q996" i="3"/>
  <c r="Y996" i="3"/>
  <c r="AG996" i="3"/>
  <c r="AO996" i="3"/>
  <c r="AW996" i="3"/>
  <c r="BE996" i="3"/>
  <c r="S996" i="3"/>
  <c r="AA996" i="3"/>
  <c r="AI996" i="3"/>
  <c r="AQ996" i="3"/>
  <c r="AY996" i="3"/>
  <c r="BG996" i="3"/>
  <c r="M996" i="3"/>
  <c r="U996" i="3"/>
  <c r="AC996" i="3"/>
  <c r="AK996" i="3"/>
  <c r="AS996" i="3"/>
  <c r="BA996" i="3"/>
  <c r="BI996" i="3"/>
  <c r="N992" i="3"/>
  <c r="R992" i="3"/>
  <c r="V992" i="3"/>
  <c r="Z992" i="3"/>
  <c r="AD992" i="3"/>
  <c r="AH992" i="3"/>
  <c r="AL992" i="3"/>
  <c r="AP992" i="3"/>
  <c r="AT992" i="3"/>
  <c r="AX992" i="3"/>
  <c r="BB992" i="3"/>
  <c r="BF992" i="3"/>
  <c r="P992" i="3"/>
  <c r="T992" i="3"/>
  <c r="X992" i="3"/>
  <c r="AB992" i="3"/>
  <c r="AF992" i="3"/>
  <c r="AJ992" i="3"/>
  <c r="AN992" i="3"/>
  <c r="AR992" i="3"/>
  <c r="AV992" i="3"/>
  <c r="AZ992" i="3"/>
  <c r="BD992" i="3"/>
  <c r="BH992" i="3"/>
  <c r="O992" i="3"/>
  <c r="W992" i="3"/>
  <c r="AE992" i="3"/>
  <c r="AM992" i="3"/>
  <c r="AU992" i="3"/>
  <c r="BC992" i="3"/>
  <c r="Q992" i="3"/>
  <c r="Y992" i="3"/>
  <c r="AG992" i="3"/>
  <c r="AO992" i="3"/>
  <c r="AW992" i="3"/>
  <c r="BE992" i="3"/>
  <c r="S992" i="3"/>
  <c r="AA992" i="3"/>
  <c r="AI992" i="3"/>
  <c r="AQ992" i="3"/>
  <c r="AY992" i="3"/>
  <c r="BG992" i="3"/>
  <c r="M992" i="3"/>
  <c r="U992" i="3"/>
  <c r="AC992" i="3"/>
  <c r="AK992" i="3"/>
  <c r="AS992" i="3"/>
  <c r="BA992" i="3"/>
  <c r="BI992" i="3"/>
  <c r="L1000" i="3"/>
  <c r="P1000" i="3" s="1"/>
  <c r="BI999" i="3"/>
  <c r="BD999" i="3"/>
  <c r="AY999" i="3"/>
  <c r="AS999" i="3"/>
  <c r="AN999" i="3"/>
  <c r="AI999" i="3"/>
  <c r="AC999" i="3"/>
  <c r="X999" i="3"/>
  <c r="Q999" i="3"/>
  <c r="BE997" i="3"/>
  <c r="AW997" i="3"/>
  <c r="AO997" i="3"/>
  <c r="AG997" i="3"/>
  <c r="Y997" i="3"/>
  <c r="Q997" i="3"/>
  <c r="BE995" i="3"/>
  <c r="AW995" i="3"/>
  <c r="AO995" i="3"/>
  <c r="AG995" i="3"/>
  <c r="Y995" i="3"/>
  <c r="Q995" i="3"/>
  <c r="AO993" i="3"/>
  <c r="AG993" i="3"/>
  <c r="Y993" i="3"/>
  <c r="Q993" i="3"/>
  <c r="BH999" i="3"/>
  <c r="BC999" i="3"/>
  <c r="AW999" i="3"/>
  <c r="AR999" i="3"/>
  <c r="AM999" i="3"/>
  <c r="AG999" i="3"/>
  <c r="AB999" i="3"/>
  <c r="W999" i="3"/>
  <c r="O999" i="3"/>
  <c r="BC997" i="3"/>
  <c r="AU997" i="3"/>
  <c r="AM997" i="3"/>
  <c r="AE997" i="3"/>
  <c r="W997" i="3"/>
  <c r="O997" i="3"/>
  <c r="BC995" i="3"/>
  <c r="AU995" i="3"/>
  <c r="AM995" i="3"/>
  <c r="AE995" i="3"/>
  <c r="W995" i="3"/>
  <c r="O995" i="3"/>
  <c r="BC993" i="3"/>
  <c r="AU993" i="3"/>
  <c r="AM993" i="3"/>
  <c r="AE993" i="3"/>
  <c r="W993" i="3"/>
  <c r="O993" i="3"/>
  <c r="BC991" i="3"/>
  <c r="AR991" i="3"/>
  <c r="AH991" i="3"/>
  <c r="AX989" i="3"/>
  <c r="AB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N989" i="3"/>
  <c r="S989" i="3"/>
  <c r="X989" i="3"/>
  <c r="AD989" i="3"/>
  <c r="AI989" i="3"/>
  <c r="AN989" i="3"/>
  <c r="AT989" i="3"/>
  <c r="AY989" i="3"/>
  <c r="BD989" i="3"/>
  <c r="O989" i="3"/>
  <c r="T989" i="3"/>
  <c r="Z989" i="3"/>
  <c r="AE989" i="3"/>
  <c r="AJ989" i="3"/>
  <c r="AP989" i="3"/>
  <c r="AU989" i="3"/>
  <c r="AZ989" i="3"/>
  <c r="BF989" i="3"/>
  <c r="P989" i="3"/>
  <c r="V989" i="3"/>
  <c r="AA989" i="3"/>
  <c r="AF989" i="3"/>
  <c r="AL989" i="3"/>
  <c r="AQ989" i="3"/>
  <c r="AV989" i="3"/>
  <c r="BB989" i="3"/>
  <c r="BG989" i="3"/>
  <c r="AB984" i="3"/>
  <c r="BG999" i="3"/>
  <c r="BA999" i="3"/>
  <c r="AV999" i="3"/>
  <c r="AQ999" i="3"/>
  <c r="AK999" i="3"/>
  <c r="AF999" i="3"/>
  <c r="AA999" i="3"/>
  <c r="U999" i="3"/>
  <c r="BI997" i="3"/>
  <c r="BA997" i="3"/>
  <c r="AS997" i="3"/>
  <c r="AK997" i="3"/>
  <c r="AC997" i="3"/>
  <c r="U997" i="3"/>
  <c r="BI995" i="3"/>
  <c r="BA995" i="3"/>
  <c r="AS995" i="3"/>
  <c r="AK995" i="3"/>
  <c r="AC995" i="3"/>
  <c r="U995" i="3"/>
  <c r="BI993" i="3"/>
  <c r="BA993" i="3"/>
  <c r="AS993" i="3"/>
  <c r="AK993" i="3"/>
  <c r="AC993" i="3"/>
  <c r="U993" i="3"/>
  <c r="M991" i="3"/>
  <c r="Q991" i="3"/>
  <c r="U991" i="3"/>
  <c r="Y991" i="3"/>
  <c r="AC991" i="3"/>
  <c r="AG991" i="3"/>
  <c r="AK991" i="3"/>
  <c r="AO991" i="3"/>
  <c r="AS991" i="3"/>
  <c r="AW991" i="3"/>
  <c r="BA991" i="3"/>
  <c r="N991" i="3"/>
  <c r="S991" i="3"/>
  <c r="X991" i="3"/>
  <c r="AD991" i="3"/>
  <c r="AI991" i="3"/>
  <c r="AN991" i="3"/>
  <c r="AT991" i="3"/>
  <c r="AY991" i="3"/>
  <c r="BD991" i="3"/>
  <c r="BH991" i="3"/>
  <c r="P991" i="3"/>
  <c r="V991" i="3"/>
  <c r="AA991" i="3"/>
  <c r="AF991" i="3"/>
  <c r="AL991" i="3"/>
  <c r="AQ991" i="3"/>
  <c r="AV991" i="3"/>
  <c r="BB991" i="3"/>
  <c r="BF991" i="3"/>
  <c r="AR989" i="3"/>
  <c r="W989" i="3"/>
  <c r="P988" i="3"/>
  <c r="X988" i="3"/>
  <c r="AF988" i="3"/>
  <c r="AN988" i="3"/>
  <c r="AV988" i="3"/>
  <c r="BD988" i="3"/>
  <c r="T984" i="3"/>
  <c r="AJ984" i="3"/>
  <c r="AZ984" i="3"/>
  <c r="X984" i="3"/>
  <c r="AN984" i="3"/>
  <c r="BD984" i="3"/>
  <c r="P984" i="3"/>
  <c r="AF984" i="3"/>
  <c r="AV984" i="3"/>
  <c r="P999" i="3"/>
  <c r="T999" i="3"/>
  <c r="N999" i="3"/>
  <c r="R999" i="3"/>
  <c r="V999" i="3"/>
  <c r="Z999" i="3"/>
  <c r="AD999" i="3"/>
  <c r="AH999" i="3"/>
  <c r="AL999" i="3"/>
  <c r="AP999" i="3"/>
  <c r="AT999" i="3"/>
  <c r="AX999" i="3"/>
  <c r="BB999" i="3"/>
  <c r="BF999" i="3"/>
  <c r="P997" i="3"/>
  <c r="T997" i="3"/>
  <c r="X997" i="3"/>
  <c r="AB997" i="3"/>
  <c r="AF997" i="3"/>
  <c r="AJ997" i="3"/>
  <c r="AN997" i="3"/>
  <c r="AR997" i="3"/>
  <c r="AV997" i="3"/>
  <c r="AZ997" i="3"/>
  <c r="BD997" i="3"/>
  <c r="BH997" i="3"/>
  <c r="N997" i="3"/>
  <c r="R997" i="3"/>
  <c r="V997" i="3"/>
  <c r="Z997" i="3"/>
  <c r="AD997" i="3"/>
  <c r="AH997" i="3"/>
  <c r="AL997" i="3"/>
  <c r="AP997" i="3"/>
  <c r="AT997" i="3"/>
  <c r="AX997" i="3"/>
  <c r="BB997" i="3"/>
  <c r="BF997" i="3"/>
  <c r="P995" i="3"/>
  <c r="T995" i="3"/>
  <c r="X995" i="3"/>
  <c r="AB995" i="3"/>
  <c r="AF995" i="3"/>
  <c r="AJ995" i="3"/>
  <c r="AN995" i="3"/>
  <c r="AR995" i="3"/>
  <c r="AV995" i="3"/>
  <c r="AZ995" i="3"/>
  <c r="BD995" i="3"/>
  <c r="BH995" i="3"/>
  <c r="N995" i="3"/>
  <c r="R995" i="3"/>
  <c r="V995" i="3"/>
  <c r="Z995" i="3"/>
  <c r="AD995" i="3"/>
  <c r="AH995" i="3"/>
  <c r="AL995" i="3"/>
  <c r="AP995" i="3"/>
  <c r="AT995" i="3"/>
  <c r="AX995" i="3"/>
  <c r="BB995" i="3"/>
  <c r="BF995" i="3"/>
  <c r="P993" i="3"/>
  <c r="T993" i="3"/>
  <c r="X993" i="3"/>
  <c r="AB993" i="3"/>
  <c r="AF993" i="3"/>
  <c r="AJ993" i="3"/>
  <c r="AN993" i="3"/>
  <c r="AR993" i="3"/>
  <c r="AV993" i="3"/>
  <c r="AZ993" i="3"/>
  <c r="BD993" i="3"/>
  <c r="BH993" i="3"/>
  <c r="N993" i="3"/>
  <c r="R993" i="3"/>
  <c r="V993" i="3"/>
  <c r="Z993" i="3"/>
  <c r="AD993" i="3"/>
  <c r="AH993" i="3"/>
  <c r="AL993" i="3"/>
  <c r="AP993" i="3"/>
  <c r="AT993" i="3"/>
  <c r="AX993" i="3"/>
  <c r="BB993" i="3"/>
  <c r="BF993" i="3"/>
  <c r="BH989" i="3"/>
  <c r="AM989" i="3"/>
  <c r="N982" i="3"/>
  <c r="R982" i="3"/>
  <c r="V982" i="3"/>
  <c r="Z982" i="3"/>
  <c r="AD982" i="3"/>
  <c r="M982" i="3"/>
  <c r="S982" i="3"/>
  <c r="X982" i="3"/>
  <c r="AC982" i="3"/>
  <c r="AH982" i="3"/>
  <c r="AL982" i="3"/>
  <c r="AP982" i="3"/>
  <c r="AT982" i="3"/>
  <c r="AX982" i="3"/>
  <c r="BB982" i="3"/>
  <c r="BF982" i="3"/>
  <c r="O982" i="3"/>
  <c r="T982" i="3"/>
  <c r="Y982" i="3"/>
  <c r="AE982" i="3"/>
  <c r="AI982" i="3"/>
  <c r="AM982" i="3"/>
  <c r="AQ982" i="3"/>
  <c r="AU982" i="3"/>
  <c r="AY982" i="3"/>
  <c r="BC982" i="3"/>
  <c r="BG982" i="3"/>
  <c r="Q982" i="3"/>
  <c r="W982" i="3"/>
  <c r="AB982" i="3"/>
  <c r="AG982" i="3"/>
  <c r="AK982" i="3"/>
  <c r="AO982" i="3"/>
  <c r="AS982" i="3"/>
  <c r="AW982" i="3"/>
  <c r="BA982" i="3"/>
  <c r="BE982" i="3"/>
  <c r="BI982" i="3"/>
  <c r="BF988" i="3"/>
  <c r="AX988" i="3"/>
  <c r="AP988" i="3"/>
  <c r="AH988" i="3"/>
  <c r="Z988" i="3"/>
  <c r="BB987" i="3"/>
  <c r="AT987" i="3"/>
  <c r="AL987" i="3"/>
  <c r="AD987" i="3"/>
  <c r="V987" i="3"/>
  <c r="BF986" i="3"/>
  <c r="AX986" i="3"/>
  <c r="AP986" i="3"/>
  <c r="AH986" i="3"/>
  <c r="Z986" i="3"/>
  <c r="BB985" i="3"/>
  <c r="AT985" i="3"/>
  <c r="AD985" i="3"/>
  <c r="BH984" i="3"/>
  <c r="AR984" i="3"/>
  <c r="AT983" i="3"/>
  <c r="AD983" i="3"/>
  <c r="BH982" i="3"/>
  <c r="AR982" i="3"/>
  <c r="AA982" i="3"/>
  <c r="AU981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BD986" i="3"/>
  <c r="AV986" i="3"/>
  <c r="AN986" i="3"/>
  <c r="AF986" i="3"/>
  <c r="X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P985" i="3"/>
  <c r="T985" i="3"/>
  <c r="X985" i="3"/>
  <c r="AB985" i="3"/>
  <c r="AF985" i="3"/>
  <c r="AJ985" i="3"/>
  <c r="AN985" i="3"/>
  <c r="AR985" i="3"/>
  <c r="M985" i="3"/>
  <c r="Q985" i="3"/>
  <c r="U985" i="3"/>
  <c r="Y985" i="3"/>
  <c r="AC985" i="3"/>
  <c r="AG985" i="3"/>
  <c r="AK985" i="3"/>
  <c r="AO985" i="3"/>
  <c r="AS985" i="3"/>
  <c r="AW985" i="3"/>
  <c r="BA985" i="3"/>
  <c r="BE985" i="3"/>
  <c r="BI985" i="3"/>
  <c r="O985" i="3"/>
  <c r="S985" i="3"/>
  <c r="W985" i="3"/>
  <c r="AA985" i="3"/>
  <c r="AE985" i="3"/>
  <c r="AI985" i="3"/>
  <c r="AM985" i="3"/>
  <c r="AQ985" i="3"/>
  <c r="AU985" i="3"/>
  <c r="AY985" i="3"/>
  <c r="BC985" i="3"/>
  <c r="BG985" i="3"/>
  <c r="P983" i="3"/>
  <c r="T983" i="3"/>
  <c r="X983" i="3"/>
  <c r="AB983" i="3"/>
  <c r="AF983" i="3"/>
  <c r="AJ983" i="3"/>
  <c r="AN983" i="3"/>
  <c r="AR983" i="3"/>
  <c r="AV983" i="3"/>
  <c r="AZ983" i="3"/>
  <c r="BD983" i="3"/>
  <c r="BH983" i="3"/>
  <c r="M983" i="3"/>
  <c r="Q983" i="3"/>
  <c r="U983" i="3"/>
  <c r="Y983" i="3"/>
  <c r="AC983" i="3"/>
  <c r="AG983" i="3"/>
  <c r="AK983" i="3"/>
  <c r="AO983" i="3"/>
  <c r="AS983" i="3"/>
  <c r="AW983" i="3"/>
  <c r="BA983" i="3"/>
  <c r="BE983" i="3"/>
  <c r="BI983" i="3"/>
  <c r="O983" i="3"/>
  <c r="S983" i="3"/>
  <c r="W983" i="3"/>
  <c r="AA983" i="3"/>
  <c r="AE983" i="3"/>
  <c r="AI983" i="3"/>
  <c r="AM983" i="3"/>
  <c r="AQ983" i="3"/>
  <c r="AU983" i="3"/>
  <c r="AY983" i="3"/>
  <c r="BC983" i="3"/>
  <c r="BG983" i="3"/>
  <c r="BD982" i="3"/>
  <c r="AN982" i="3"/>
  <c r="U982" i="3"/>
  <c r="N979" i="3"/>
  <c r="R979" i="3"/>
  <c r="V979" i="3"/>
  <c r="Z979" i="3"/>
  <c r="AD979" i="3"/>
  <c r="AH979" i="3"/>
  <c r="AL979" i="3"/>
  <c r="AP979" i="3"/>
  <c r="AT979" i="3"/>
  <c r="AX979" i="3"/>
  <c r="BB979" i="3"/>
  <c r="BF979" i="3"/>
  <c r="P979" i="3"/>
  <c r="T979" i="3"/>
  <c r="X979" i="3"/>
  <c r="AB979" i="3"/>
  <c r="AF979" i="3"/>
  <c r="AJ979" i="3"/>
  <c r="AN979" i="3"/>
  <c r="AR979" i="3"/>
  <c r="AV979" i="3"/>
  <c r="AZ979" i="3"/>
  <c r="BD979" i="3"/>
  <c r="BH979" i="3"/>
  <c r="S979" i="3"/>
  <c r="AA979" i="3"/>
  <c r="AI979" i="3"/>
  <c r="AQ979" i="3"/>
  <c r="AY979" i="3"/>
  <c r="BG979" i="3"/>
  <c r="M979" i="3"/>
  <c r="U979" i="3"/>
  <c r="AC979" i="3"/>
  <c r="AK979" i="3"/>
  <c r="AS979" i="3"/>
  <c r="BA979" i="3"/>
  <c r="BI979" i="3"/>
  <c r="O979" i="3"/>
  <c r="W979" i="3"/>
  <c r="AE979" i="3"/>
  <c r="AM979" i="3"/>
  <c r="AU979" i="3"/>
  <c r="BC979" i="3"/>
  <c r="Q979" i="3"/>
  <c r="Y979" i="3"/>
  <c r="AG979" i="3"/>
  <c r="AO979" i="3"/>
  <c r="AW979" i="3"/>
  <c r="BE979" i="3"/>
  <c r="K990" i="3"/>
  <c r="BB988" i="3"/>
  <c r="AT988" i="3"/>
  <c r="AL988" i="3"/>
  <c r="AD988" i="3"/>
  <c r="V988" i="3"/>
  <c r="N988" i="3"/>
  <c r="BF987" i="3"/>
  <c r="AX987" i="3"/>
  <c r="AP987" i="3"/>
  <c r="AH987" i="3"/>
  <c r="Z987" i="3"/>
  <c r="M987" i="3"/>
  <c r="Q987" i="3"/>
  <c r="U987" i="3"/>
  <c r="Y987" i="3"/>
  <c r="AC987" i="3"/>
  <c r="AG987" i="3"/>
  <c r="AK987" i="3"/>
  <c r="AO987" i="3"/>
  <c r="AS987" i="3"/>
  <c r="AW987" i="3"/>
  <c r="BA987" i="3"/>
  <c r="BE987" i="3"/>
  <c r="BI987" i="3"/>
  <c r="O987" i="3"/>
  <c r="S987" i="3"/>
  <c r="W987" i="3"/>
  <c r="AA987" i="3"/>
  <c r="AE987" i="3"/>
  <c r="AI987" i="3"/>
  <c r="AM987" i="3"/>
  <c r="AQ987" i="3"/>
  <c r="AU987" i="3"/>
  <c r="AY987" i="3"/>
  <c r="BC987" i="3"/>
  <c r="BG987" i="3"/>
  <c r="BB986" i="3"/>
  <c r="AT986" i="3"/>
  <c r="AL986" i="3"/>
  <c r="AD986" i="3"/>
  <c r="V986" i="3"/>
  <c r="N986" i="3"/>
  <c r="BF985" i="3"/>
  <c r="AX985" i="3"/>
  <c r="AL985" i="3"/>
  <c r="V985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BB983" i="3"/>
  <c r="AL983" i="3"/>
  <c r="V983" i="3"/>
  <c r="AZ982" i="3"/>
  <c r="AJ982" i="3"/>
  <c r="P982" i="3"/>
  <c r="N981" i="3"/>
  <c r="R981" i="3"/>
  <c r="V981" i="3"/>
  <c r="Z981" i="3"/>
  <c r="AD981" i="3"/>
  <c r="AH981" i="3"/>
  <c r="AL981" i="3"/>
  <c r="AP981" i="3"/>
  <c r="AT981" i="3"/>
  <c r="AX981" i="3"/>
  <c r="BB981" i="3"/>
  <c r="BF981" i="3"/>
  <c r="P981" i="3"/>
  <c r="T981" i="3"/>
  <c r="X981" i="3"/>
  <c r="AB981" i="3"/>
  <c r="AF981" i="3"/>
  <c r="AJ981" i="3"/>
  <c r="AN981" i="3"/>
  <c r="AR981" i="3"/>
  <c r="AV981" i="3"/>
  <c r="AZ981" i="3"/>
  <c r="BD981" i="3"/>
  <c r="BH981" i="3"/>
  <c r="S981" i="3"/>
  <c r="AA981" i="3"/>
  <c r="AI981" i="3"/>
  <c r="AQ981" i="3"/>
  <c r="AY981" i="3"/>
  <c r="BG981" i="3"/>
  <c r="M981" i="3"/>
  <c r="U981" i="3"/>
  <c r="AC981" i="3"/>
  <c r="AK981" i="3"/>
  <c r="AS981" i="3"/>
  <c r="BA981" i="3"/>
  <c r="BI981" i="3"/>
  <c r="Q981" i="3"/>
  <c r="Y981" i="3"/>
  <c r="AG981" i="3"/>
  <c r="AO981" i="3"/>
  <c r="AW981" i="3"/>
  <c r="BE981" i="3"/>
  <c r="BI980" i="3"/>
  <c r="BA980" i="3"/>
  <c r="AS980" i="3"/>
  <c r="AK980" i="3"/>
  <c r="AC980" i="3"/>
  <c r="U980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M974" i="3"/>
  <c r="Q974" i="3"/>
  <c r="U974" i="3"/>
  <c r="Y974" i="3"/>
  <c r="AC974" i="3"/>
  <c r="AG974" i="3"/>
  <c r="AK974" i="3"/>
  <c r="AO974" i="3"/>
  <c r="AS974" i="3"/>
  <c r="AW974" i="3"/>
  <c r="BA974" i="3"/>
  <c r="BE974" i="3"/>
  <c r="BI974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80" i="3"/>
  <c r="T980" i="3"/>
  <c r="X980" i="3"/>
  <c r="AB980" i="3"/>
  <c r="AF980" i="3"/>
  <c r="AJ980" i="3"/>
  <c r="AN980" i="3"/>
  <c r="AR980" i="3"/>
  <c r="AV980" i="3"/>
  <c r="AZ980" i="3"/>
  <c r="BD980" i="3"/>
  <c r="BH980" i="3"/>
  <c r="N980" i="3"/>
  <c r="R980" i="3"/>
  <c r="V980" i="3"/>
  <c r="Z980" i="3"/>
  <c r="AD980" i="3"/>
  <c r="AH980" i="3"/>
  <c r="AL980" i="3"/>
  <c r="AP980" i="3"/>
  <c r="AT980" i="3"/>
  <c r="AX980" i="3"/>
  <c r="BB980" i="3"/>
  <c r="BF980" i="3"/>
  <c r="P978" i="3"/>
  <c r="T978" i="3"/>
  <c r="X978" i="3"/>
  <c r="AB978" i="3"/>
  <c r="AF978" i="3"/>
  <c r="AJ978" i="3"/>
  <c r="AN978" i="3"/>
  <c r="AR978" i="3"/>
  <c r="AV978" i="3"/>
  <c r="AZ978" i="3"/>
  <c r="BD978" i="3"/>
  <c r="BH978" i="3"/>
  <c r="N978" i="3"/>
  <c r="R978" i="3"/>
  <c r="V978" i="3"/>
  <c r="Z978" i="3"/>
  <c r="AD978" i="3"/>
  <c r="AH978" i="3"/>
  <c r="AL978" i="3"/>
  <c r="AP978" i="3"/>
  <c r="AT978" i="3"/>
  <c r="AX978" i="3"/>
  <c r="BB978" i="3"/>
  <c r="BF978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P977" i="3"/>
  <c r="T977" i="3"/>
  <c r="X977" i="3"/>
  <c r="AB977" i="3"/>
  <c r="AF977" i="3"/>
  <c r="AJ977" i="3"/>
  <c r="AN977" i="3"/>
  <c r="AR977" i="3"/>
  <c r="AV977" i="3"/>
  <c r="AZ977" i="3"/>
  <c r="BD977" i="3"/>
  <c r="BH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BI976" i="3"/>
  <c r="AS976" i="3"/>
  <c r="AC976" i="3"/>
  <c r="M976" i="3"/>
  <c r="M972" i="3"/>
  <c r="S972" i="3"/>
  <c r="X972" i="3"/>
  <c r="AC972" i="3"/>
  <c r="AI972" i="3"/>
  <c r="AN972" i="3"/>
  <c r="AS972" i="3"/>
  <c r="AY972" i="3"/>
  <c r="BD972" i="3"/>
  <c r="BI972" i="3"/>
  <c r="P972" i="3"/>
  <c r="U972" i="3"/>
  <c r="AA972" i="3"/>
  <c r="AF972" i="3"/>
  <c r="AK972" i="3"/>
  <c r="AQ972" i="3"/>
  <c r="AV972" i="3"/>
  <c r="BA972" i="3"/>
  <c r="BG972" i="3"/>
  <c r="BE980" i="3"/>
  <c r="AW980" i="3"/>
  <c r="AO980" i="3"/>
  <c r="AG980" i="3"/>
  <c r="Y980" i="3"/>
  <c r="Q980" i="3"/>
  <c r="BE978" i="3"/>
  <c r="AW978" i="3"/>
  <c r="AO978" i="3"/>
  <c r="AG978" i="3"/>
  <c r="Y978" i="3"/>
  <c r="Q978" i="3"/>
  <c r="BC977" i="3"/>
  <c r="AM977" i="3"/>
  <c r="W977" i="3"/>
  <c r="BE976" i="3"/>
  <c r="AO976" i="3"/>
  <c r="O975" i="3"/>
  <c r="S975" i="3"/>
  <c r="W975" i="3"/>
  <c r="AA975" i="3"/>
  <c r="AE975" i="3"/>
  <c r="AI975" i="3"/>
  <c r="AM975" i="3"/>
  <c r="AQ975" i="3"/>
  <c r="AU975" i="3"/>
  <c r="AY975" i="3"/>
  <c r="BC975" i="3"/>
  <c r="BG975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R973" i="3"/>
  <c r="W973" i="3"/>
  <c r="AC973" i="3"/>
  <c r="AH973" i="3"/>
  <c r="AM973" i="3"/>
  <c r="AS973" i="3"/>
  <c r="AX973" i="3"/>
  <c r="BC973" i="3"/>
  <c r="BI973" i="3"/>
  <c r="N973" i="3"/>
  <c r="S973" i="3"/>
  <c r="Y973" i="3"/>
  <c r="AD973" i="3"/>
  <c r="AI973" i="3"/>
  <c r="AO973" i="3"/>
  <c r="AT973" i="3"/>
  <c r="AY973" i="3"/>
  <c r="BE973" i="3"/>
  <c r="O973" i="3"/>
  <c r="U973" i="3"/>
  <c r="Z973" i="3"/>
  <c r="AE973" i="3"/>
  <c r="AK973" i="3"/>
  <c r="AP973" i="3"/>
  <c r="AU973" i="3"/>
  <c r="BA973" i="3"/>
  <c r="BF973" i="3"/>
  <c r="Q973" i="3"/>
  <c r="V973" i="3"/>
  <c r="AA973" i="3"/>
  <c r="AG973" i="3"/>
  <c r="AL973" i="3"/>
  <c r="AQ973" i="3"/>
  <c r="AW973" i="3"/>
  <c r="BB973" i="3"/>
  <c r="BG973" i="3"/>
  <c r="P969" i="3"/>
  <c r="T969" i="3"/>
  <c r="X969" i="3"/>
  <c r="AB969" i="3"/>
  <c r="AF969" i="3"/>
  <c r="AJ969" i="3"/>
  <c r="AN969" i="3"/>
  <c r="AR969" i="3"/>
  <c r="AV969" i="3"/>
  <c r="AZ969" i="3"/>
  <c r="BD969" i="3"/>
  <c r="BH969" i="3"/>
  <c r="N969" i="3"/>
  <c r="R969" i="3"/>
  <c r="V969" i="3"/>
  <c r="Z969" i="3"/>
  <c r="AD969" i="3"/>
  <c r="AH969" i="3"/>
  <c r="AL969" i="3"/>
  <c r="AP969" i="3"/>
  <c r="AT969" i="3"/>
  <c r="AX969" i="3"/>
  <c r="BB969" i="3"/>
  <c r="BF969" i="3"/>
  <c r="O969" i="3"/>
  <c r="W969" i="3"/>
  <c r="AE969" i="3"/>
  <c r="AM969" i="3"/>
  <c r="AU969" i="3"/>
  <c r="BC969" i="3"/>
  <c r="Q969" i="3"/>
  <c r="Y969" i="3"/>
  <c r="AG969" i="3"/>
  <c r="AO969" i="3"/>
  <c r="AW969" i="3"/>
  <c r="BE969" i="3"/>
  <c r="S969" i="3"/>
  <c r="AA969" i="3"/>
  <c r="AI969" i="3"/>
  <c r="AQ969" i="3"/>
  <c r="AY969" i="3"/>
  <c r="BG969" i="3"/>
  <c r="M969" i="3"/>
  <c r="U969" i="3"/>
  <c r="AC969" i="3"/>
  <c r="AK969" i="3"/>
  <c r="AS969" i="3"/>
  <c r="BA969" i="3"/>
  <c r="BI969" i="3"/>
  <c r="BC980" i="3"/>
  <c r="AU980" i="3"/>
  <c r="AM980" i="3"/>
  <c r="AE980" i="3"/>
  <c r="W980" i="3"/>
  <c r="O980" i="3"/>
  <c r="BC978" i="3"/>
  <c r="AU978" i="3"/>
  <c r="AM978" i="3"/>
  <c r="AE978" i="3"/>
  <c r="W978" i="3"/>
  <c r="O978" i="3"/>
  <c r="AY977" i="3"/>
  <c r="AI977" i="3"/>
  <c r="S977" i="3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N976" i="3"/>
  <c r="R976" i="3"/>
  <c r="V976" i="3"/>
  <c r="Z976" i="3"/>
  <c r="AD976" i="3"/>
  <c r="AH976" i="3"/>
  <c r="AL976" i="3"/>
  <c r="AP976" i="3"/>
  <c r="AT976" i="3"/>
  <c r="AX976" i="3"/>
  <c r="BB976" i="3"/>
  <c r="BF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BI975" i="3"/>
  <c r="BE975" i="3"/>
  <c r="BA975" i="3"/>
  <c r="AW975" i="3"/>
  <c r="AS975" i="3"/>
  <c r="AO975" i="3"/>
  <c r="AK975" i="3"/>
  <c r="AG975" i="3"/>
  <c r="AC975" i="3"/>
  <c r="Y975" i="3"/>
  <c r="U975" i="3"/>
  <c r="Q975" i="3"/>
  <c r="M975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BH975" i="3"/>
  <c r="BD975" i="3"/>
  <c r="AZ975" i="3"/>
  <c r="AV975" i="3"/>
  <c r="AR975" i="3"/>
  <c r="AN975" i="3"/>
  <c r="AJ975" i="3"/>
  <c r="AF975" i="3"/>
  <c r="AB975" i="3"/>
  <c r="X975" i="3"/>
  <c r="T975" i="3"/>
  <c r="P975" i="3"/>
  <c r="BE972" i="3"/>
  <c r="AZ972" i="3"/>
  <c r="AU972" i="3"/>
  <c r="AO972" i="3"/>
  <c r="AJ972" i="3"/>
  <c r="AE972" i="3"/>
  <c r="Y972" i="3"/>
  <c r="T972" i="3"/>
  <c r="O972" i="3"/>
  <c r="BF971" i="3"/>
  <c r="BA971" i="3"/>
  <c r="AU971" i="3"/>
  <c r="AP971" i="3"/>
  <c r="AK971" i="3"/>
  <c r="AE971" i="3"/>
  <c r="Z971" i="3"/>
  <c r="U971" i="3"/>
  <c r="O971" i="3"/>
  <c r="BE970" i="3"/>
  <c r="AZ970" i="3"/>
  <c r="AU970" i="3"/>
  <c r="AO970" i="3"/>
  <c r="AJ970" i="3"/>
  <c r="AE970" i="3"/>
  <c r="W970" i="3"/>
  <c r="O970" i="3"/>
  <c r="BG968" i="3"/>
  <c r="AQ968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M968" i="3"/>
  <c r="Q968" i="3"/>
  <c r="U968" i="3"/>
  <c r="Y968" i="3"/>
  <c r="AC968" i="3"/>
  <c r="AG968" i="3"/>
  <c r="AK968" i="3"/>
  <c r="AO968" i="3"/>
  <c r="AS968" i="3"/>
  <c r="AW968" i="3"/>
  <c r="BA968" i="3"/>
  <c r="BE968" i="3"/>
  <c r="BI968" i="3"/>
  <c r="BI967" i="3"/>
  <c r="AS967" i="3"/>
  <c r="AC967" i="3"/>
  <c r="M967" i="3"/>
  <c r="N966" i="3"/>
  <c r="R966" i="3"/>
  <c r="V966" i="3"/>
  <c r="Z966" i="3"/>
  <c r="AD966" i="3"/>
  <c r="AH966" i="3"/>
  <c r="AL966" i="3"/>
  <c r="AP966" i="3"/>
  <c r="AT966" i="3"/>
  <c r="AX966" i="3"/>
  <c r="BB966" i="3"/>
  <c r="BF966" i="3"/>
  <c r="Q966" i="3"/>
  <c r="W966" i="3"/>
  <c r="AB966" i="3"/>
  <c r="AG966" i="3"/>
  <c r="AM966" i="3"/>
  <c r="AR966" i="3"/>
  <c r="AW966" i="3"/>
  <c r="BC966" i="3"/>
  <c r="BH966" i="3"/>
  <c r="M966" i="3"/>
  <c r="S966" i="3"/>
  <c r="X966" i="3"/>
  <c r="AC966" i="3"/>
  <c r="AI966" i="3"/>
  <c r="AN966" i="3"/>
  <c r="AS966" i="3"/>
  <c r="AY966" i="3"/>
  <c r="BD966" i="3"/>
  <c r="BI966" i="3"/>
  <c r="O966" i="3"/>
  <c r="T966" i="3"/>
  <c r="Y966" i="3"/>
  <c r="AE966" i="3"/>
  <c r="AJ966" i="3"/>
  <c r="AO966" i="3"/>
  <c r="AU966" i="3"/>
  <c r="AZ966" i="3"/>
  <c r="BE966" i="3"/>
  <c r="P966" i="3"/>
  <c r="U966" i="3"/>
  <c r="AA966" i="3"/>
  <c r="AF966" i="3"/>
  <c r="AK966" i="3"/>
  <c r="AQ966" i="3"/>
  <c r="AV966" i="3"/>
  <c r="BA966" i="3"/>
  <c r="BG966" i="3"/>
  <c r="BE971" i="3"/>
  <c r="AY971" i="3"/>
  <c r="AT971" i="3"/>
  <c r="AO971" i="3"/>
  <c r="AI971" i="3"/>
  <c r="AD971" i="3"/>
  <c r="Y971" i="3"/>
  <c r="S971" i="3"/>
  <c r="N971" i="3"/>
  <c r="BI970" i="3"/>
  <c r="BD970" i="3"/>
  <c r="AY970" i="3"/>
  <c r="AS970" i="3"/>
  <c r="AN970" i="3"/>
  <c r="AI970" i="3"/>
  <c r="AC970" i="3"/>
  <c r="U970" i="3"/>
  <c r="BC968" i="3"/>
  <c r="AM968" i="3"/>
  <c r="W968" i="3"/>
  <c r="BE967" i="3"/>
  <c r="AO967" i="3"/>
  <c r="BF975" i="3"/>
  <c r="BB975" i="3"/>
  <c r="AX975" i="3"/>
  <c r="AT975" i="3"/>
  <c r="AP975" i="3"/>
  <c r="AL975" i="3"/>
  <c r="AH975" i="3"/>
  <c r="AD975" i="3"/>
  <c r="Z975" i="3"/>
  <c r="V975" i="3"/>
  <c r="R975" i="3"/>
  <c r="BH972" i="3"/>
  <c r="BC972" i="3"/>
  <c r="AW972" i="3"/>
  <c r="AR972" i="3"/>
  <c r="AM972" i="3"/>
  <c r="AG972" i="3"/>
  <c r="AB972" i="3"/>
  <c r="W972" i="3"/>
  <c r="Q972" i="3"/>
  <c r="BI971" i="3"/>
  <c r="BC971" i="3"/>
  <c r="AX971" i="3"/>
  <c r="AS971" i="3"/>
  <c r="AM971" i="3"/>
  <c r="AH971" i="3"/>
  <c r="AC971" i="3"/>
  <c r="W971" i="3"/>
  <c r="R971" i="3"/>
  <c r="M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P970" i="3"/>
  <c r="T970" i="3"/>
  <c r="X970" i="3"/>
  <c r="AB970" i="3"/>
  <c r="P967" i="3"/>
  <c r="T967" i="3"/>
  <c r="X967" i="3"/>
  <c r="AB967" i="3"/>
  <c r="AF967" i="3"/>
  <c r="AJ967" i="3"/>
  <c r="AN967" i="3"/>
  <c r="AR967" i="3"/>
  <c r="AV967" i="3"/>
  <c r="AZ967" i="3"/>
  <c r="BD967" i="3"/>
  <c r="BH967" i="3"/>
  <c r="N967" i="3"/>
  <c r="R967" i="3"/>
  <c r="V967" i="3"/>
  <c r="Z967" i="3"/>
  <c r="AD967" i="3"/>
  <c r="AH967" i="3"/>
  <c r="AL967" i="3"/>
  <c r="AP967" i="3"/>
  <c r="AT967" i="3"/>
  <c r="AX967" i="3"/>
  <c r="BB967" i="3"/>
  <c r="BF967" i="3"/>
  <c r="O967" i="3"/>
  <c r="S967" i="3"/>
  <c r="W967" i="3"/>
  <c r="AA967" i="3"/>
  <c r="AE967" i="3"/>
  <c r="AI967" i="3"/>
  <c r="AM967" i="3"/>
  <c r="AQ967" i="3"/>
  <c r="AU967" i="3"/>
  <c r="AY967" i="3"/>
  <c r="BC967" i="3"/>
  <c r="BG967" i="3"/>
  <c r="BG965" i="3"/>
  <c r="BB965" i="3"/>
  <c r="AW965" i="3"/>
  <c r="AQ965" i="3"/>
  <c r="AL965" i="3"/>
  <c r="AG965" i="3"/>
  <c r="AA965" i="3"/>
  <c r="V965" i="3"/>
  <c r="P965" i="3"/>
  <c r="T965" i="3"/>
  <c r="X965" i="3"/>
  <c r="AB965" i="3"/>
  <c r="AF965" i="3"/>
  <c r="AJ965" i="3"/>
  <c r="AN965" i="3"/>
  <c r="AR965" i="3"/>
  <c r="AV965" i="3"/>
  <c r="AZ965" i="3"/>
  <c r="BD965" i="3"/>
  <c r="BH965" i="3"/>
  <c r="BD964" i="3"/>
  <c r="AV964" i="3"/>
  <c r="AN964" i="3"/>
  <c r="AF964" i="3"/>
  <c r="X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P963" i="3"/>
  <c r="T963" i="3"/>
  <c r="X963" i="3"/>
  <c r="AB963" i="3"/>
  <c r="AF963" i="3"/>
  <c r="AJ963" i="3"/>
  <c r="AN963" i="3"/>
  <c r="AR963" i="3"/>
  <c r="AV963" i="3"/>
  <c r="AZ963" i="3"/>
  <c r="BD963" i="3"/>
  <c r="BH963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M960" i="3"/>
  <c r="Q960" i="3"/>
  <c r="U960" i="3"/>
  <c r="Y960" i="3"/>
  <c r="AC960" i="3"/>
  <c r="AG960" i="3"/>
  <c r="AK960" i="3"/>
  <c r="AO960" i="3"/>
  <c r="AS960" i="3"/>
  <c r="AW960" i="3"/>
  <c r="BA960" i="3"/>
  <c r="BE960" i="3"/>
  <c r="BI960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BF965" i="3"/>
  <c r="BA965" i="3"/>
  <c r="AU965" i="3"/>
  <c r="AP965" i="3"/>
  <c r="AK965" i="3"/>
  <c r="AE965" i="3"/>
  <c r="Z965" i="3"/>
  <c r="U965" i="3"/>
  <c r="O965" i="3"/>
  <c r="BI964" i="3"/>
  <c r="BA964" i="3"/>
  <c r="AS964" i="3"/>
  <c r="AK964" i="3"/>
  <c r="AC964" i="3"/>
  <c r="BC963" i="3"/>
  <c r="AM963" i="3"/>
  <c r="W963" i="3"/>
  <c r="BC961" i="3"/>
  <c r="AM961" i="3"/>
  <c r="W961" i="3"/>
  <c r="N958" i="3"/>
  <c r="T958" i="3"/>
  <c r="Y958" i="3"/>
  <c r="AD958" i="3"/>
  <c r="AJ958" i="3"/>
  <c r="AO958" i="3"/>
  <c r="AT958" i="3"/>
  <c r="AZ958" i="3"/>
  <c r="BE958" i="3"/>
  <c r="P958" i="3"/>
  <c r="N956" i="3"/>
  <c r="T956" i="3"/>
  <c r="Y956" i="3"/>
  <c r="AD956" i="3"/>
  <c r="AJ956" i="3"/>
  <c r="AO956" i="3"/>
  <c r="AT956" i="3"/>
  <c r="AZ956" i="3"/>
  <c r="BE956" i="3"/>
  <c r="P956" i="3"/>
  <c r="O964" i="3"/>
  <c r="S964" i="3"/>
  <c r="W964" i="3"/>
  <c r="AA964" i="3"/>
  <c r="AE964" i="3"/>
  <c r="AI964" i="3"/>
  <c r="AM964" i="3"/>
  <c r="AQ964" i="3"/>
  <c r="AU964" i="3"/>
  <c r="AY964" i="3"/>
  <c r="BC964" i="3"/>
  <c r="BG964" i="3"/>
  <c r="P964" i="3"/>
  <c r="N964" i="3"/>
  <c r="R964" i="3"/>
  <c r="V964" i="3"/>
  <c r="Z964" i="3"/>
  <c r="AD964" i="3"/>
  <c r="AH964" i="3"/>
  <c r="AL964" i="3"/>
  <c r="AP964" i="3"/>
  <c r="AT964" i="3"/>
  <c r="AX964" i="3"/>
  <c r="BB964" i="3"/>
  <c r="BF964" i="3"/>
  <c r="AY963" i="3"/>
  <c r="AI963" i="3"/>
  <c r="S963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AY961" i="3"/>
  <c r="AI961" i="3"/>
  <c r="S961" i="3"/>
  <c r="BI965" i="3"/>
  <c r="BC965" i="3"/>
  <c r="AX965" i="3"/>
  <c r="AS965" i="3"/>
  <c r="AM965" i="3"/>
  <c r="AH965" i="3"/>
  <c r="AC965" i="3"/>
  <c r="W965" i="3"/>
  <c r="R965" i="3"/>
  <c r="M965" i="3"/>
  <c r="BE964" i="3"/>
  <c r="AW964" i="3"/>
  <c r="AO964" i="3"/>
  <c r="AG964" i="3"/>
  <c r="Y964" i="3"/>
  <c r="Q964" i="3"/>
  <c r="AU963" i="3"/>
  <c r="AE963" i="3"/>
  <c r="O963" i="3"/>
  <c r="AW962" i="3"/>
  <c r="AG962" i="3"/>
  <c r="Q962" i="3"/>
  <c r="AU961" i="3"/>
  <c r="AE961" i="3"/>
  <c r="O961" i="3"/>
  <c r="BL961" i="3" s="1"/>
  <c r="BH959" i="3"/>
  <c r="BD959" i="3"/>
  <c r="AZ959" i="3"/>
  <c r="AV959" i="3"/>
  <c r="AR959" i="3"/>
  <c r="AN959" i="3"/>
  <c r="AJ959" i="3"/>
  <c r="AF959" i="3"/>
  <c r="AB959" i="3"/>
  <c r="X959" i="3"/>
  <c r="T959" i="3"/>
  <c r="BF958" i="3"/>
  <c r="BA958" i="3"/>
  <c r="AV958" i="3"/>
  <c r="AP958" i="3"/>
  <c r="AK958" i="3"/>
  <c r="AF958" i="3"/>
  <c r="Z958" i="3"/>
  <c r="U958" i="3"/>
  <c r="BF957" i="3"/>
  <c r="AZ957" i="3"/>
  <c r="AU957" i="3"/>
  <c r="AP957" i="3"/>
  <c r="AJ957" i="3"/>
  <c r="AE957" i="3"/>
  <c r="Z957" i="3"/>
  <c r="T957" i="3"/>
  <c r="BF956" i="3"/>
  <c r="BA956" i="3"/>
  <c r="AV956" i="3"/>
  <c r="AP956" i="3"/>
  <c r="AK956" i="3"/>
  <c r="AF956" i="3"/>
  <c r="Z956" i="3"/>
  <c r="U956" i="3"/>
  <c r="BF955" i="3"/>
  <c r="AZ955" i="3"/>
  <c r="AU955" i="3"/>
  <c r="AP955" i="3"/>
  <c r="AJ955" i="3"/>
  <c r="AE955" i="3"/>
  <c r="Z955" i="3"/>
  <c r="T955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O956" i="3"/>
  <c r="S956" i="3"/>
  <c r="W956" i="3"/>
  <c r="AA956" i="3"/>
  <c r="AE956" i="3"/>
  <c r="AI956" i="3"/>
  <c r="AM956" i="3"/>
  <c r="AQ956" i="3"/>
  <c r="AU956" i="3"/>
  <c r="AY956" i="3"/>
  <c r="BC956" i="3"/>
  <c r="BG956" i="3"/>
  <c r="BD955" i="3"/>
  <c r="AY955" i="3"/>
  <c r="AT955" i="3"/>
  <c r="AN955" i="3"/>
  <c r="AI955" i="3"/>
  <c r="AD955" i="3"/>
  <c r="X955" i="3"/>
  <c r="S955" i="3"/>
  <c r="N955" i="3"/>
  <c r="BI958" i="3"/>
  <c r="BD958" i="3"/>
  <c r="AX958" i="3"/>
  <c r="AS958" i="3"/>
  <c r="AN958" i="3"/>
  <c r="AH958" i="3"/>
  <c r="AC958" i="3"/>
  <c r="X958" i="3"/>
  <c r="R958" i="3"/>
  <c r="M958" i="3"/>
  <c r="BI956" i="3"/>
  <c r="BD956" i="3"/>
  <c r="AX956" i="3"/>
  <c r="AS956" i="3"/>
  <c r="AN956" i="3"/>
  <c r="AH956" i="3"/>
  <c r="AC956" i="3"/>
  <c r="X956" i="3"/>
  <c r="R956" i="3"/>
  <c r="M956" i="3"/>
  <c r="BI959" i="3"/>
  <c r="BE959" i="3"/>
  <c r="BA959" i="3"/>
  <c r="AW959" i="3"/>
  <c r="AS959" i="3"/>
  <c r="AO959" i="3"/>
  <c r="AK959" i="3"/>
  <c r="AG959" i="3"/>
  <c r="AC959" i="3"/>
  <c r="Y959" i="3"/>
  <c r="U959" i="3"/>
  <c r="M959" i="3"/>
  <c r="Q959" i="3"/>
  <c r="BH958" i="3"/>
  <c r="BB958" i="3"/>
  <c r="AW958" i="3"/>
  <c r="AR958" i="3"/>
  <c r="AL958" i="3"/>
  <c r="AG958" i="3"/>
  <c r="AB958" i="3"/>
  <c r="V958" i="3"/>
  <c r="Q958" i="3"/>
  <c r="BG957" i="3"/>
  <c r="BB957" i="3"/>
  <c r="AV957" i="3"/>
  <c r="AQ957" i="3"/>
  <c r="AL957" i="3"/>
  <c r="AF957" i="3"/>
  <c r="AA957" i="3"/>
  <c r="V957" i="3"/>
  <c r="M957" i="3"/>
  <c r="Q957" i="3"/>
  <c r="U957" i="3"/>
  <c r="Y957" i="3"/>
  <c r="AC957" i="3"/>
  <c r="AG957" i="3"/>
  <c r="AK957" i="3"/>
  <c r="AO957" i="3"/>
  <c r="AS957" i="3"/>
  <c r="AW957" i="3"/>
  <c r="BA957" i="3"/>
  <c r="BE957" i="3"/>
  <c r="BI957" i="3"/>
  <c r="BH956" i="3"/>
  <c r="BB956" i="3"/>
  <c r="AW956" i="3"/>
  <c r="AR956" i="3"/>
  <c r="AL956" i="3"/>
  <c r="AG956" i="3"/>
  <c r="AB956" i="3"/>
  <c r="V956" i="3"/>
  <c r="Q956" i="3"/>
  <c r="BG955" i="3"/>
  <c r="BB955" i="3"/>
  <c r="AV955" i="3"/>
  <c r="AQ955" i="3"/>
  <c r="AL955" i="3"/>
  <c r="AF955" i="3"/>
  <c r="AA955" i="3"/>
  <c r="V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AO954" i="3"/>
  <c r="AK954" i="3"/>
  <c r="AG954" i="3"/>
  <c r="AC954" i="3"/>
  <c r="Y954" i="3"/>
  <c r="U954" i="3"/>
  <c r="Q954" i="3"/>
  <c r="M954" i="3"/>
  <c r="BG953" i="3"/>
  <c r="BC953" i="3"/>
  <c r="AY953" i="3"/>
  <c r="AU953" i="3"/>
  <c r="AQ953" i="3"/>
  <c r="AM953" i="3"/>
  <c r="AI953" i="3"/>
  <c r="AE953" i="3"/>
  <c r="AA953" i="3"/>
  <c r="W953" i="3"/>
  <c r="S953" i="3"/>
  <c r="O953" i="3"/>
  <c r="BF953" i="3"/>
  <c r="BB953" i="3"/>
  <c r="AX953" i="3"/>
  <c r="AT953" i="3"/>
  <c r="AP953" i="3"/>
  <c r="AL953" i="3"/>
  <c r="AH953" i="3"/>
  <c r="AD953" i="3"/>
  <c r="Z953" i="3"/>
  <c r="V953" i="3"/>
  <c r="R953" i="3"/>
  <c r="N953" i="3"/>
  <c r="BG954" i="3"/>
  <c r="BC954" i="3"/>
  <c r="AY954" i="3"/>
  <c r="AU954" i="3"/>
  <c r="AQ954" i="3"/>
  <c r="AM954" i="3"/>
  <c r="AI954" i="3"/>
  <c r="AE954" i="3"/>
  <c r="AA954" i="3"/>
  <c r="W954" i="3"/>
  <c r="S954" i="3"/>
  <c r="BI953" i="3"/>
  <c r="BE953" i="3"/>
  <c r="BA953" i="3"/>
  <c r="AW953" i="3"/>
  <c r="AS953" i="3"/>
  <c r="AK953" i="3"/>
  <c r="AG953" i="3"/>
  <c r="AC953" i="3"/>
  <c r="Y953" i="3"/>
  <c r="U953" i="3"/>
  <c r="Q953" i="3"/>
  <c r="BN953" i="3" s="1"/>
  <c r="E894" i="3"/>
  <c r="F894" i="3"/>
  <c r="G894" i="3"/>
  <c r="H894" i="3"/>
  <c r="I894" i="3"/>
  <c r="J894" i="3"/>
  <c r="K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L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L898" i="3" s="1"/>
  <c r="AV898" i="3" s="1"/>
  <c r="K898" i="3"/>
  <c r="E899" i="3"/>
  <c r="F899" i="3"/>
  <c r="G899" i="3"/>
  <c r="H899" i="3"/>
  <c r="I899" i="3"/>
  <c r="J899" i="3"/>
  <c r="K899" i="3"/>
  <c r="E900" i="3"/>
  <c r="F900" i="3"/>
  <c r="G900" i="3"/>
  <c r="H900" i="3"/>
  <c r="I900" i="3"/>
  <c r="J900" i="3"/>
  <c r="K900" i="3"/>
  <c r="L900" i="3"/>
  <c r="AB900" i="3" s="1"/>
  <c r="E901" i="3"/>
  <c r="F901" i="3"/>
  <c r="G901" i="3"/>
  <c r="H901" i="3"/>
  <c r="I901" i="3"/>
  <c r="J901" i="3"/>
  <c r="L901" i="3" s="1"/>
  <c r="K901" i="3"/>
  <c r="E902" i="3"/>
  <c r="F902" i="3"/>
  <c r="G902" i="3"/>
  <c r="H902" i="3"/>
  <c r="I902" i="3"/>
  <c r="J902" i="3"/>
  <c r="L902" i="3"/>
  <c r="E903" i="3"/>
  <c r="K903" i="3" s="1"/>
  <c r="F903" i="3"/>
  <c r="G903" i="3"/>
  <c r="H903" i="3"/>
  <c r="I903" i="3"/>
  <c r="J903" i="3"/>
  <c r="E904" i="3"/>
  <c r="F904" i="3"/>
  <c r="G904" i="3"/>
  <c r="H904" i="3"/>
  <c r="I904" i="3"/>
  <c r="J904" i="3"/>
  <c r="K904" i="3"/>
  <c r="E905" i="3"/>
  <c r="F905" i="3"/>
  <c r="G905" i="3"/>
  <c r="H905" i="3"/>
  <c r="I905" i="3"/>
  <c r="J905" i="3"/>
  <c r="E906" i="3"/>
  <c r="K906" i="3" s="1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L908" i="3" s="1"/>
  <c r="J908" i="3"/>
  <c r="E909" i="3"/>
  <c r="F909" i="3"/>
  <c r="G909" i="3"/>
  <c r="H909" i="3"/>
  <c r="I909" i="3"/>
  <c r="J909" i="3"/>
  <c r="L909" i="3" s="1"/>
  <c r="K909" i="3"/>
  <c r="E910" i="3"/>
  <c r="F910" i="3"/>
  <c r="G910" i="3"/>
  <c r="H910" i="3"/>
  <c r="I910" i="3"/>
  <c r="J910" i="3"/>
  <c r="E911" i="3"/>
  <c r="K911" i="3" s="1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L913" i="3" s="1"/>
  <c r="J913" i="3"/>
  <c r="K913" i="3"/>
  <c r="E914" i="3"/>
  <c r="F914" i="3"/>
  <c r="K914" i="3" s="1"/>
  <c r="G914" i="3"/>
  <c r="H914" i="3"/>
  <c r="I914" i="3"/>
  <c r="J914" i="3"/>
  <c r="E915" i="3"/>
  <c r="K915" i="3" s="1"/>
  <c r="F915" i="3"/>
  <c r="G915" i="3"/>
  <c r="H915" i="3"/>
  <c r="I915" i="3"/>
  <c r="J915" i="3"/>
  <c r="E916" i="3"/>
  <c r="F916" i="3"/>
  <c r="G916" i="3"/>
  <c r="H916" i="3"/>
  <c r="I916" i="3"/>
  <c r="J916" i="3"/>
  <c r="E917" i="3"/>
  <c r="K917" i="3" s="1"/>
  <c r="F917" i="3"/>
  <c r="G917" i="3"/>
  <c r="H917" i="3"/>
  <c r="I917" i="3"/>
  <c r="J917" i="3"/>
  <c r="E918" i="3"/>
  <c r="F918" i="3"/>
  <c r="G918" i="3"/>
  <c r="H918" i="3"/>
  <c r="I918" i="3"/>
  <c r="J918" i="3"/>
  <c r="L918" i="3" s="1"/>
  <c r="E919" i="3"/>
  <c r="F919" i="3"/>
  <c r="G919" i="3"/>
  <c r="H919" i="3"/>
  <c r="I919" i="3"/>
  <c r="J919" i="3"/>
  <c r="E920" i="3"/>
  <c r="F920" i="3"/>
  <c r="G920" i="3"/>
  <c r="H920" i="3"/>
  <c r="I920" i="3"/>
  <c r="J920" i="3"/>
  <c r="L920" i="3" s="1"/>
  <c r="K920" i="3"/>
  <c r="E921" i="3"/>
  <c r="F921" i="3"/>
  <c r="G921" i="3"/>
  <c r="H921" i="3"/>
  <c r="I921" i="3"/>
  <c r="J921" i="3"/>
  <c r="E922" i="3"/>
  <c r="F922" i="3"/>
  <c r="G922" i="3"/>
  <c r="H922" i="3"/>
  <c r="I922" i="3"/>
  <c r="L922" i="3" s="1"/>
  <c r="J922" i="3"/>
  <c r="E923" i="3"/>
  <c r="F923" i="3"/>
  <c r="G923" i="3"/>
  <c r="H923" i="3"/>
  <c r="I923" i="3"/>
  <c r="J923" i="3"/>
  <c r="E924" i="3"/>
  <c r="F924" i="3"/>
  <c r="G924" i="3"/>
  <c r="H924" i="3"/>
  <c r="L924" i="3" s="1"/>
  <c r="I924" i="3"/>
  <c r="J924" i="3"/>
  <c r="E925" i="3"/>
  <c r="F925" i="3"/>
  <c r="K925" i="3" s="1"/>
  <c r="G925" i="3"/>
  <c r="H925" i="3"/>
  <c r="I925" i="3"/>
  <c r="J925" i="3"/>
  <c r="L925" i="3" s="1"/>
  <c r="V925" i="3" s="1"/>
  <c r="E926" i="3"/>
  <c r="F926" i="3"/>
  <c r="G926" i="3"/>
  <c r="H926" i="3"/>
  <c r="I926" i="3"/>
  <c r="J926" i="3"/>
  <c r="L926" i="3" s="1"/>
  <c r="E927" i="3"/>
  <c r="F927" i="3"/>
  <c r="G927" i="3"/>
  <c r="H927" i="3"/>
  <c r="I927" i="3"/>
  <c r="J927" i="3"/>
  <c r="E928" i="3"/>
  <c r="F928" i="3"/>
  <c r="G928" i="3"/>
  <c r="H928" i="3"/>
  <c r="I928" i="3"/>
  <c r="J928" i="3"/>
  <c r="L928" i="3" s="1"/>
  <c r="E929" i="3"/>
  <c r="F929" i="3"/>
  <c r="G929" i="3"/>
  <c r="H929" i="3"/>
  <c r="I929" i="3"/>
  <c r="L929" i="3" s="1"/>
  <c r="J929" i="3"/>
  <c r="E930" i="3"/>
  <c r="F930" i="3"/>
  <c r="G930" i="3"/>
  <c r="H930" i="3"/>
  <c r="I930" i="3"/>
  <c r="J930" i="3"/>
  <c r="L930" i="3" s="1"/>
  <c r="K930" i="3"/>
  <c r="E931" i="3"/>
  <c r="F931" i="3"/>
  <c r="G931" i="3"/>
  <c r="H931" i="3"/>
  <c r="I931" i="3"/>
  <c r="J931" i="3"/>
  <c r="E932" i="3"/>
  <c r="K932" i="3" s="1"/>
  <c r="F932" i="3"/>
  <c r="G932" i="3"/>
  <c r="H932" i="3"/>
  <c r="L932" i="3" s="1"/>
  <c r="I932" i="3"/>
  <c r="J932" i="3"/>
  <c r="E933" i="3"/>
  <c r="F933" i="3"/>
  <c r="G933" i="3"/>
  <c r="H933" i="3"/>
  <c r="I933" i="3"/>
  <c r="L933" i="3" s="1"/>
  <c r="J933" i="3"/>
  <c r="E934" i="3"/>
  <c r="F934" i="3"/>
  <c r="G934" i="3"/>
  <c r="H934" i="3"/>
  <c r="I934" i="3"/>
  <c r="J934" i="3"/>
  <c r="K934" i="3"/>
  <c r="E935" i="3"/>
  <c r="F935" i="3"/>
  <c r="G935" i="3"/>
  <c r="H935" i="3"/>
  <c r="I935" i="3"/>
  <c r="J935" i="3"/>
  <c r="E936" i="3"/>
  <c r="F936" i="3"/>
  <c r="G936" i="3"/>
  <c r="H936" i="3"/>
  <c r="L936" i="3" s="1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K938" i="3"/>
  <c r="E939" i="3"/>
  <c r="F939" i="3"/>
  <c r="G939" i="3"/>
  <c r="H939" i="3"/>
  <c r="I939" i="3"/>
  <c r="J939" i="3"/>
  <c r="E940" i="3"/>
  <c r="F940" i="3"/>
  <c r="G940" i="3"/>
  <c r="H940" i="3"/>
  <c r="I940" i="3"/>
  <c r="L940" i="3" s="1"/>
  <c r="J940" i="3"/>
  <c r="K940" i="3"/>
  <c r="E941" i="3"/>
  <c r="K941" i="3" s="1"/>
  <c r="F941" i="3"/>
  <c r="G941" i="3"/>
  <c r="H941" i="3"/>
  <c r="I941" i="3"/>
  <c r="L941" i="3" s="1"/>
  <c r="J941" i="3"/>
  <c r="E942" i="3"/>
  <c r="F942" i="3"/>
  <c r="G942" i="3"/>
  <c r="H942" i="3"/>
  <c r="I942" i="3"/>
  <c r="J942" i="3"/>
  <c r="E943" i="3"/>
  <c r="F943" i="3"/>
  <c r="G943" i="3"/>
  <c r="H943" i="3"/>
  <c r="I943" i="3"/>
  <c r="L943" i="3" s="1"/>
  <c r="J943" i="3"/>
  <c r="K943" i="3"/>
  <c r="E944" i="3"/>
  <c r="K944" i="3" s="1"/>
  <c r="F944" i="3"/>
  <c r="G944" i="3"/>
  <c r="H944" i="3"/>
  <c r="I944" i="3"/>
  <c r="J944" i="3"/>
  <c r="E945" i="3"/>
  <c r="F945" i="3"/>
  <c r="G945" i="3"/>
  <c r="H945" i="3"/>
  <c r="I945" i="3"/>
  <c r="J945" i="3"/>
  <c r="K945" i="3"/>
  <c r="E946" i="3"/>
  <c r="K946" i="3" s="1"/>
  <c r="F946" i="3"/>
  <c r="G946" i="3"/>
  <c r="H946" i="3"/>
  <c r="I946" i="3"/>
  <c r="L946" i="3" s="1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L949" i="3" s="1"/>
  <c r="J949" i="3"/>
  <c r="E950" i="3"/>
  <c r="K950" i="3" s="1"/>
  <c r="F950" i="3"/>
  <c r="G950" i="3"/>
  <c r="H950" i="3"/>
  <c r="I950" i="3"/>
  <c r="J950" i="3"/>
  <c r="E951" i="3"/>
  <c r="F951" i="3"/>
  <c r="G951" i="3"/>
  <c r="H951" i="3"/>
  <c r="I951" i="3"/>
  <c r="L951" i="3" s="1"/>
  <c r="J951" i="3"/>
  <c r="E952" i="3"/>
  <c r="F952" i="3"/>
  <c r="G952" i="3"/>
  <c r="H952" i="3"/>
  <c r="I952" i="3"/>
  <c r="J952" i="3"/>
  <c r="AR913" i="3" l="1"/>
  <c r="P940" i="3"/>
  <c r="AM940" i="3"/>
  <c r="W940" i="3"/>
  <c r="BC940" i="3"/>
  <c r="AE940" i="3"/>
  <c r="AU940" i="3"/>
  <c r="N913" i="3"/>
  <c r="BH913" i="3"/>
  <c r="AB913" i="3"/>
  <c r="AP925" i="3"/>
  <c r="L911" i="3"/>
  <c r="R909" i="3"/>
  <c r="L903" i="3"/>
  <c r="O901" i="3"/>
  <c r="AF900" i="3"/>
  <c r="BJ961" i="3"/>
  <c r="AY1000" i="3"/>
  <c r="AE1000" i="3"/>
  <c r="BM1029" i="3"/>
  <c r="BM1056" i="3"/>
  <c r="BK1056" i="3"/>
  <c r="BM1088" i="3"/>
  <c r="BL1101" i="3"/>
  <c r="BJ1101" i="3"/>
  <c r="BG977" i="3"/>
  <c r="O1058" i="3"/>
  <c r="L944" i="3"/>
  <c r="L938" i="3"/>
  <c r="K928" i="3"/>
  <c r="L927" i="3"/>
  <c r="BD926" i="3"/>
  <c r="K926" i="3"/>
  <c r="K922" i="3"/>
  <c r="BM961" i="3"/>
  <c r="BI1000" i="3"/>
  <c r="AR1000" i="3"/>
  <c r="BL1029" i="3"/>
  <c r="BJ1029" i="3"/>
  <c r="BM1050" i="3"/>
  <c r="BJ1056" i="3"/>
  <c r="BM1035" i="3"/>
  <c r="BJ1042" i="3"/>
  <c r="BM1042" i="3"/>
  <c r="BN1056" i="3"/>
  <c r="BJ1078" i="3"/>
  <c r="BL1088" i="3"/>
  <c r="BM1078" i="3"/>
  <c r="BM1124" i="3"/>
  <c r="BJ1149" i="3"/>
  <c r="BM1149" i="3"/>
  <c r="BL1056" i="3"/>
  <c r="R986" i="3"/>
  <c r="BH986" i="3"/>
  <c r="AB986" i="3"/>
  <c r="M1043" i="3"/>
  <c r="K947" i="3"/>
  <c r="K933" i="3"/>
  <c r="L923" i="3"/>
  <c r="K921" i="3"/>
  <c r="K910" i="3"/>
  <c r="L907" i="3"/>
  <c r="P900" i="3"/>
  <c r="BN964" i="3"/>
  <c r="R1000" i="3"/>
  <c r="BJ1001" i="3"/>
  <c r="BJ1050" i="3"/>
  <c r="BL1050" i="3"/>
  <c r="BL1035" i="3"/>
  <c r="BJ1035" i="3"/>
  <c r="BL1042" i="3"/>
  <c r="BM1094" i="3"/>
  <c r="BL1078" i="3"/>
  <c r="BM1136" i="3"/>
  <c r="BL1124" i="3"/>
  <c r="BJ1124" i="3"/>
  <c r="BL1149" i="3"/>
  <c r="AE977" i="3"/>
  <c r="BJ1094" i="3"/>
  <c r="AR964" i="3"/>
  <c r="AB964" i="3"/>
  <c r="AJ964" i="3"/>
  <c r="BH964" i="3"/>
  <c r="T987" i="3"/>
  <c r="P987" i="3"/>
  <c r="AV987" i="3"/>
  <c r="AB987" i="3"/>
  <c r="BH987" i="3"/>
  <c r="AF987" i="3"/>
  <c r="AR987" i="3"/>
  <c r="Z1001" i="3"/>
  <c r="BF1001" i="3"/>
  <c r="Z1026" i="3"/>
  <c r="AX1026" i="3"/>
  <c r="AD1026" i="3"/>
  <c r="K951" i="3"/>
  <c r="K949" i="3"/>
  <c r="O940" i="3"/>
  <c r="L939" i="3"/>
  <c r="K936" i="3"/>
  <c r="L934" i="3"/>
  <c r="AB934" i="3" s="1"/>
  <c r="Z925" i="3"/>
  <c r="L919" i="3"/>
  <c r="L917" i="3"/>
  <c r="L915" i="3"/>
  <c r="P915" i="3" s="1"/>
  <c r="P913" i="3"/>
  <c r="K907" i="3"/>
  <c r="BD900" i="3"/>
  <c r="K896" i="3"/>
  <c r="L894" i="3"/>
  <c r="AR894" i="3" s="1"/>
  <c r="AA1000" i="3"/>
  <c r="BL1094" i="3"/>
  <c r="BL1136" i="3"/>
  <c r="BJ1136" i="3"/>
  <c r="BM1101" i="3"/>
  <c r="R988" i="3"/>
  <c r="AB988" i="3"/>
  <c r="BH988" i="3"/>
  <c r="N936" i="3"/>
  <c r="X936" i="3"/>
  <c r="AN936" i="3"/>
  <c r="BD936" i="3"/>
  <c r="AB936" i="3"/>
  <c r="AR936" i="3"/>
  <c r="BH936" i="3"/>
  <c r="P936" i="3"/>
  <c r="AF936" i="3"/>
  <c r="AV936" i="3"/>
  <c r="T936" i="3"/>
  <c r="AJ936" i="3"/>
  <c r="AZ936" i="3"/>
  <c r="O934" i="3"/>
  <c r="X934" i="3"/>
  <c r="AN934" i="3"/>
  <c r="BD934" i="3"/>
  <c r="AB896" i="3"/>
  <c r="AA896" i="3"/>
  <c r="BG896" i="3"/>
  <c r="AI896" i="3"/>
  <c r="AQ896" i="3"/>
  <c r="S896" i="3"/>
  <c r="AY896" i="3"/>
  <c r="T938" i="3"/>
  <c r="AB930" i="3"/>
  <c r="P920" i="3"/>
  <c r="R917" i="3"/>
  <c r="W917" i="3"/>
  <c r="AB917" i="3"/>
  <c r="AH917" i="3"/>
  <c r="AM917" i="3"/>
  <c r="AR917" i="3"/>
  <c r="AX917" i="3"/>
  <c r="BC917" i="3"/>
  <c r="BH917" i="3"/>
  <c r="N917" i="3"/>
  <c r="S917" i="3"/>
  <c r="X917" i="3"/>
  <c r="AD917" i="3"/>
  <c r="AI917" i="3"/>
  <c r="AN917" i="3"/>
  <c r="AT917" i="3"/>
  <c r="AY917" i="3"/>
  <c r="BD917" i="3"/>
  <c r="BI917" i="3"/>
  <c r="O917" i="3"/>
  <c r="T917" i="3"/>
  <c r="Z917" i="3"/>
  <c r="AE917" i="3"/>
  <c r="AJ917" i="3"/>
  <c r="AP917" i="3"/>
  <c r="AU917" i="3"/>
  <c r="AZ917" i="3"/>
  <c r="BF917" i="3"/>
  <c r="P917" i="3"/>
  <c r="V917" i="3"/>
  <c r="AA917" i="3"/>
  <c r="AF917" i="3"/>
  <c r="AL917" i="3"/>
  <c r="AQ917" i="3"/>
  <c r="AV917" i="3"/>
  <c r="BB917" i="3"/>
  <c r="BG917" i="3"/>
  <c r="AR915" i="3"/>
  <c r="T915" i="3"/>
  <c r="AZ915" i="3"/>
  <c r="AB915" i="3"/>
  <c r="BH915" i="3"/>
  <c r="AJ915" i="3"/>
  <c r="N911" i="3"/>
  <c r="AC903" i="3"/>
  <c r="AU903" i="3"/>
  <c r="M903" i="3"/>
  <c r="AE903" i="3"/>
  <c r="BA903" i="3"/>
  <c r="O903" i="3"/>
  <c r="AK903" i="3"/>
  <c r="BI903" i="3"/>
  <c r="U903" i="3"/>
  <c r="AS903" i="3"/>
  <c r="BA898" i="3"/>
  <c r="P938" i="3"/>
  <c r="AB938" i="3"/>
  <c r="BH938" i="3"/>
  <c r="AJ938" i="3"/>
  <c r="M932" i="3"/>
  <c r="X932" i="3"/>
  <c r="AN932" i="3"/>
  <c r="BD932" i="3"/>
  <c r="AB932" i="3"/>
  <c r="AR932" i="3"/>
  <c r="BH932" i="3"/>
  <c r="P932" i="3"/>
  <c r="AF932" i="3"/>
  <c r="AV932" i="3"/>
  <c r="T932" i="3"/>
  <c r="AJ932" i="3"/>
  <c r="AZ932" i="3"/>
  <c r="O930" i="3"/>
  <c r="X930" i="3"/>
  <c r="AN930" i="3"/>
  <c r="BD930" i="3"/>
  <c r="R928" i="3"/>
  <c r="AJ928" i="3"/>
  <c r="AR928" i="3"/>
  <c r="X922" i="3"/>
  <c r="AN922" i="3"/>
  <c r="BD922" i="3"/>
  <c r="AB922" i="3"/>
  <c r="AR922" i="3"/>
  <c r="BH922" i="3"/>
  <c r="P922" i="3"/>
  <c r="AF922" i="3"/>
  <c r="AV922" i="3"/>
  <c r="T922" i="3"/>
  <c r="AJ922" i="3"/>
  <c r="AZ922" i="3"/>
  <c r="M920" i="3"/>
  <c r="X920" i="3"/>
  <c r="AN920" i="3"/>
  <c r="BD920" i="3"/>
  <c r="M911" i="3"/>
  <c r="AB911" i="3"/>
  <c r="AR911" i="3"/>
  <c r="BH911" i="3"/>
  <c r="P911" i="3"/>
  <c r="AF911" i="3"/>
  <c r="AV911" i="3"/>
  <c r="T911" i="3"/>
  <c r="AJ911" i="3"/>
  <c r="AZ911" i="3"/>
  <c r="X911" i="3"/>
  <c r="AN911" i="3"/>
  <c r="BD911" i="3"/>
  <c r="K952" i="3"/>
  <c r="BE940" i="3"/>
  <c r="AW940" i="3"/>
  <c r="AO940" i="3"/>
  <c r="AG940" i="3"/>
  <c r="Y940" i="3"/>
  <c r="K939" i="3"/>
  <c r="AR938" i="3"/>
  <c r="K937" i="3"/>
  <c r="BH934" i="3"/>
  <c r="AR934" i="3"/>
  <c r="BH930" i="3"/>
  <c r="AR930" i="3"/>
  <c r="K927" i="3"/>
  <c r="K923" i="3"/>
  <c r="BH920" i="3"/>
  <c r="AR920" i="3"/>
  <c r="AB920" i="3"/>
  <c r="K919" i="3"/>
  <c r="K916" i="3"/>
  <c r="L914" i="3"/>
  <c r="AV913" i="3"/>
  <c r="AF913" i="3"/>
  <c r="L910" i="3"/>
  <c r="L904" i="3"/>
  <c r="AQ901" i="3"/>
  <c r="BH900" i="3"/>
  <c r="AN900" i="3"/>
  <c r="BL959" i="3"/>
  <c r="BM955" i="3"/>
  <c r="BM957" i="3"/>
  <c r="BM959" i="3"/>
  <c r="BJ971" i="3"/>
  <c r="BJ975" i="3"/>
  <c r="BJ987" i="3"/>
  <c r="BK993" i="3"/>
  <c r="BK997" i="3"/>
  <c r="Y1000" i="3"/>
  <c r="AH1000" i="3"/>
  <c r="AQ1000" i="3"/>
  <c r="AU1000" i="3"/>
  <c r="BD1000" i="3"/>
  <c r="X1000" i="3"/>
  <c r="BK1039" i="3"/>
  <c r="BK1041" i="3"/>
  <c r="BK1043" i="3"/>
  <c r="BM1047" i="3"/>
  <c r="BN1058" i="3"/>
  <c r="BN1064" i="3"/>
  <c r="BN1068" i="3"/>
  <c r="BK1062" i="3"/>
  <c r="BJ1080" i="3"/>
  <c r="BJ1086" i="3"/>
  <c r="BM1128" i="3"/>
  <c r="BM1125" i="3"/>
  <c r="Y967" i="3"/>
  <c r="AG967" i="3"/>
  <c r="AK967" i="3"/>
  <c r="Q967" i="3"/>
  <c r="AW967" i="3"/>
  <c r="Y976" i="3"/>
  <c r="AG976" i="3"/>
  <c r="AK976" i="3"/>
  <c r="Q976" i="3"/>
  <c r="AW976" i="3"/>
  <c r="U976" i="3"/>
  <c r="BA976" i="3"/>
  <c r="Z1024" i="3"/>
  <c r="AT1024" i="3"/>
  <c r="AD1024" i="3"/>
  <c r="AX1024" i="3"/>
  <c r="N1024" i="3"/>
  <c r="AH1024" i="3"/>
  <c r="BF1024" i="3"/>
  <c r="R1024" i="3"/>
  <c r="AP1024" i="3"/>
  <c r="AV970" i="3"/>
  <c r="BG970" i="3"/>
  <c r="AA970" i="3"/>
  <c r="AM970" i="3"/>
  <c r="AW970" i="3"/>
  <c r="BH970" i="3"/>
  <c r="BC970" i="3"/>
  <c r="AU977" i="3"/>
  <c r="N1028" i="3"/>
  <c r="AT1028" i="3"/>
  <c r="Z1028" i="3"/>
  <c r="BF1028" i="3"/>
  <c r="AD1028" i="3"/>
  <c r="AP1028" i="3"/>
  <c r="BG963" i="3"/>
  <c r="BL963" i="3" s="1"/>
  <c r="AF982" i="3"/>
  <c r="BG1095" i="3"/>
  <c r="AL1133" i="3"/>
  <c r="BF1133" i="3"/>
  <c r="N1133" i="3"/>
  <c r="AP1133" i="3"/>
  <c r="Z1133" i="3"/>
  <c r="AT1133" i="3"/>
  <c r="AD1133" i="3"/>
  <c r="BB1133" i="3"/>
  <c r="AE968" i="3"/>
  <c r="N1137" i="3"/>
  <c r="BF1137" i="3"/>
  <c r="Z1137" i="3"/>
  <c r="AP1137" i="3"/>
  <c r="AJ999" i="3"/>
  <c r="Y999" i="3"/>
  <c r="AD965" i="3"/>
  <c r="S965" i="3"/>
  <c r="U967" i="3"/>
  <c r="AA978" i="3"/>
  <c r="AY978" i="3"/>
  <c r="AS978" i="3"/>
  <c r="BA1095" i="3"/>
  <c r="N1135" i="3"/>
  <c r="BJ1135" i="3" s="1"/>
  <c r="Z1135" i="3"/>
  <c r="AP1135" i="3"/>
  <c r="BF1135" i="3"/>
  <c r="BL1135" i="3" s="1"/>
  <c r="R939" i="3"/>
  <c r="M934" i="3"/>
  <c r="M930" i="3"/>
  <c r="P928" i="3"/>
  <c r="AB926" i="3"/>
  <c r="W903" i="3"/>
  <c r="P898" i="3"/>
  <c r="BM971" i="3"/>
  <c r="BL971" i="3"/>
  <c r="BL973" i="3"/>
  <c r="BM1028" i="3"/>
  <c r="BL1047" i="3"/>
  <c r="BJ1047" i="3"/>
  <c r="BL1054" i="3"/>
  <c r="BL1058" i="3"/>
  <c r="BL1060" i="3"/>
  <c r="BL1062" i="3"/>
  <c r="BL1064" i="3"/>
  <c r="BL1066" i="3"/>
  <c r="BL1068" i="3"/>
  <c r="BK1068" i="3"/>
  <c r="BJ1076" i="3"/>
  <c r="BL1128" i="3"/>
  <c r="BJ1128" i="3"/>
  <c r="BL1125" i="3"/>
  <c r="BJ1125" i="3"/>
  <c r="BJ1137" i="3"/>
  <c r="BM1141" i="3"/>
  <c r="BL1141" i="3"/>
  <c r="O981" i="3"/>
  <c r="BC981" i="3"/>
  <c r="W981" i="3"/>
  <c r="AE981" i="3"/>
  <c r="AQ980" i="3"/>
  <c r="S980" i="3"/>
  <c r="AY980" i="3"/>
  <c r="AU968" i="3"/>
  <c r="AY968" i="3"/>
  <c r="Q1095" i="3"/>
  <c r="AB1138" i="3"/>
  <c r="T1138" i="3"/>
  <c r="AZ1138" i="3"/>
  <c r="X1138" i="3"/>
  <c r="BD1138" i="3"/>
  <c r="AJ1138" i="3"/>
  <c r="AN1138" i="3"/>
  <c r="AZ999" i="3"/>
  <c r="AO999" i="3"/>
  <c r="AT965" i="3"/>
  <c r="BE965" i="3"/>
  <c r="Q970" i="3"/>
  <c r="BA978" i="3"/>
  <c r="AI978" i="3"/>
  <c r="AC978" i="3"/>
  <c r="AC1095" i="3"/>
  <c r="N1139" i="3"/>
  <c r="Z1139" i="3"/>
  <c r="AP1139" i="3"/>
  <c r="BF1139" i="3"/>
  <c r="L952" i="3"/>
  <c r="L947" i="3"/>
  <c r="P947" i="3" s="1"/>
  <c r="K942" i="3"/>
  <c r="BI940" i="3"/>
  <c r="BA940" i="3"/>
  <c r="AS940" i="3"/>
  <c r="AK940" i="3"/>
  <c r="AC940" i="3"/>
  <c r="T940" i="3"/>
  <c r="M940" i="3"/>
  <c r="AZ934" i="3"/>
  <c r="AJ934" i="3"/>
  <c r="T934" i="3"/>
  <c r="O932" i="3"/>
  <c r="AZ930" i="3"/>
  <c r="AJ930" i="3"/>
  <c r="T930" i="3"/>
  <c r="BF928" i="3"/>
  <c r="AB928" i="3"/>
  <c r="AN926" i="3"/>
  <c r="R925" i="3"/>
  <c r="M922" i="3"/>
  <c r="AZ920" i="3"/>
  <c r="AJ920" i="3"/>
  <c r="T920" i="3"/>
  <c r="BD913" i="3"/>
  <c r="AN913" i="3"/>
  <c r="X913" i="3"/>
  <c r="M913" i="3"/>
  <c r="L912" i="3"/>
  <c r="K912" i="3"/>
  <c r="L906" i="3"/>
  <c r="S906" i="3" s="1"/>
  <c r="Q904" i="3"/>
  <c r="AV900" i="3"/>
  <c r="T900" i="3"/>
  <c r="AF898" i="3"/>
  <c r="L897" i="3"/>
  <c r="K897" i="3"/>
  <c r="BL957" i="3"/>
  <c r="BJ959" i="3"/>
  <c r="BM970" i="3"/>
  <c r="BL981" i="3"/>
  <c r="AT1000" i="3"/>
  <c r="BC1000" i="3"/>
  <c r="M1000" i="3"/>
  <c r="V1000" i="3"/>
  <c r="Z1000" i="3"/>
  <c r="AN1000" i="3"/>
  <c r="BJ1006" i="3"/>
  <c r="BL1028" i="3"/>
  <c r="BK1058" i="3"/>
  <c r="BM1074" i="3"/>
  <c r="BJ1084" i="3"/>
  <c r="BM1086" i="3"/>
  <c r="BM1123" i="3"/>
  <c r="BJ1139" i="3"/>
  <c r="BJ1141" i="3"/>
  <c r="AM981" i="3"/>
  <c r="Z1049" i="3"/>
  <c r="AT1049" i="3"/>
  <c r="AD1049" i="3"/>
  <c r="AX1049" i="3"/>
  <c r="N1049" i="3"/>
  <c r="AH1049" i="3"/>
  <c r="BF1049" i="3"/>
  <c r="R1049" i="3"/>
  <c r="AP1049" i="3"/>
  <c r="BI962" i="3"/>
  <c r="BG980" i="3"/>
  <c r="AQ963" i="3"/>
  <c r="BM963" i="3" s="1"/>
  <c r="O968" i="3"/>
  <c r="S968" i="3"/>
  <c r="X1134" i="3"/>
  <c r="BD1134" i="3"/>
  <c r="AB1134" i="3"/>
  <c r="BH1134" i="3"/>
  <c r="AN1134" i="3"/>
  <c r="AR1134" i="3"/>
  <c r="AE999" i="3"/>
  <c r="S999" i="3"/>
  <c r="Y965" i="3"/>
  <c r="AI965" i="3"/>
  <c r="BL965" i="3" s="1"/>
  <c r="BG978" i="3"/>
  <c r="AK978" i="3"/>
  <c r="S978" i="3"/>
  <c r="M978" i="3"/>
  <c r="BK978" i="3" s="1"/>
  <c r="BI1095" i="3"/>
  <c r="L950" i="3"/>
  <c r="M950" i="3" s="1"/>
  <c r="L942" i="3"/>
  <c r="L948" i="3"/>
  <c r="K948" i="3"/>
  <c r="L945" i="3"/>
  <c r="P945" i="3" s="1"/>
  <c r="BG940" i="3"/>
  <c r="AY940" i="3"/>
  <c r="AQ940" i="3"/>
  <c r="AI940" i="3"/>
  <c r="AA940" i="3"/>
  <c r="Q940" i="3"/>
  <c r="AZ938" i="3"/>
  <c r="L935" i="3"/>
  <c r="K935" i="3"/>
  <c r="AV934" i="3"/>
  <c r="AF934" i="3"/>
  <c r="P934" i="3"/>
  <c r="L931" i="3"/>
  <c r="K931" i="3"/>
  <c r="AV930" i="3"/>
  <c r="AF930" i="3"/>
  <c r="P930" i="3"/>
  <c r="AZ928" i="3"/>
  <c r="T928" i="3"/>
  <c r="X926" i="3"/>
  <c r="BF925" i="3"/>
  <c r="K924" i="3"/>
  <c r="L921" i="3"/>
  <c r="AV920" i="3"/>
  <c r="AF920" i="3"/>
  <c r="K918" i="3"/>
  <c r="AZ913" i="3"/>
  <c r="AJ913" i="3"/>
  <c r="T913" i="3"/>
  <c r="K908" i="3"/>
  <c r="N908" i="3" s="1"/>
  <c r="L905" i="3"/>
  <c r="K905" i="3"/>
  <c r="AI904" i="3"/>
  <c r="K902" i="3"/>
  <c r="P902" i="3" s="1"/>
  <c r="AR900" i="3"/>
  <c r="X900" i="3"/>
  <c r="AA898" i="3"/>
  <c r="BM954" i="3"/>
  <c r="BJ957" i="3"/>
  <c r="BJ955" i="3"/>
  <c r="BK964" i="3"/>
  <c r="BK970" i="3"/>
  <c r="BJ985" i="3"/>
  <c r="BM997" i="3"/>
  <c r="BK999" i="3"/>
  <c r="AD1000" i="3"/>
  <c r="AM1000" i="3"/>
  <c r="AW1000" i="3"/>
  <c r="BA1000" i="3"/>
  <c r="BH1000" i="3"/>
  <c r="AB1000" i="3"/>
  <c r="BL1086" i="3"/>
  <c r="BL1123" i="3"/>
  <c r="BJ1123" i="3"/>
  <c r="BM1135" i="3"/>
  <c r="AC962" i="3"/>
  <c r="BA962" i="3"/>
  <c r="M962" i="3"/>
  <c r="BN962" i="3" s="1"/>
  <c r="AK962" i="3"/>
  <c r="BE962" i="3"/>
  <c r="Y962" i="3"/>
  <c r="AS962" i="3"/>
  <c r="BA967" i="3"/>
  <c r="O977" i="3"/>
  <c r="BL977" i="3" s="1"/>
  <c r="N983" i="3"/>
  <c r="BJ983" i="3" s="1"/>
  <c r="R983" i="3"/>
  <c r="BL983" i="3" s="1"/>
  <c r="AX983" i="3"/>
  <c r="Z983" i="3"/>
  <c r="BM983" i="3" s="1"/>
  <c r="BF983" i="3"/>
  <c r="AH983" i="3"/>
  <c r="AP983" i="3"/>
  <c r="AQ995" i="3"/>
  <c r="S995" i="3"/>
  <c r="BK995" i="3" s="1"/>
  <c r="AY995" i="3"/>
  <c r="BL955" i="3"/>
  <c r="AI968" i="3"/>
  <c r="AA980" i="3"/>
  <c r="AA977" i="3"/>
  <c r="BM977" i="3" s="1"/>
  <c r="BE999" i="3"/>
  <c r="AU999" i="3"/>
  <c r="AK1095" i="3"/>
  <c r="AY965" i="3"/>
  <c r="AO965" i="3"/>
  <c r="N965" i="3"/>
  <c r="BJ965" i="3" s="1"/>
  <c r="AQ978" i="3"/>
  <c r="BJ978" i="3" s="1"/>
  <c r="U978" i="3"/>
  <c r="AA995" i="3"/>
  <c r="AS1095" i="3"/>
  <c r="BL969" i="3"/>
  <c r="BN976" i="3"/>
  <c r="BK976" i="3"/>
  <c r="BN977" i="3"/>
  <c r="BK977" i="3"/>
  <c r="BJ977" i="3"/>
  <c r="BJ980" i="3"/>
  <c r="BL974" i="3"/>
  <c r="BJ974" i="3"/>
  <c r="BN978" i="3"/>
  <c r="BN984" i="3"/>
  <c r="BK984" i="3"/>
  <c r="BL984" i="3"/>
  <c r="BJ984" i="3"/>
  <c r="BL979" i="3"/>
  <c r="BK985" i="3"/>
  <c r="BN985" i="3"/>
  <c r="BM986" i="3"/>
  <c r="BL982" i="3"/>
  <c r="BJ982" i="3"/>
  <c r="BJ993" i="3"/>
  <c r="BJ995" i="3"/>
  <c r="BJ997" i="3"/>
  <c r="BJ999" i="3"/>
  <c r="BJ989" i="3"/>
  <c r="BM992" i="3"/>
  <c r="BL992" i="3"/>
  <c r="BJ992" i="3"/>
  <c r="BL991" i="3"/>
  <c r="BM998" i="3"/>
  <c r="BL998" i="3"/>
  <c r="BJ998" i="3"/>
  <c r="BN1004" i="3"/>
  <c r="BK1004" i="3"/>
  <c r="BL1006" i="3"/>
  <c r="BL1008" i="3"/>
  <c r="BM1008" i="3"/>
  <c r="BN1013" i="3"/>
  <c r="BK1013" i="3"/>
  <c r="BJ1014" i="3"/>
  <c r="BM1014" i="3"/>
  <c r="BM1021" i="3"/>
  <c r="BM1025" i="3"/>
  <c r="BM1027" i="3"/>
  <c r="BM1015" i="3"/>
  <c r="BN1023" i="3"/>
  <c r="BK1023" i="3"/>
  <c r="BJ1024" i="3"/>
  <c r="BM1024" i="3"/>
  <c r="BK1010" i="3"/>
  <c r="BN1010" i="3"/>
  <c r="BL1010" i="3"/>
  <c r="BJ1012" i="3"/>
  <c r="BM1012" i="3"/>
  <c r="BM1017" i="3"/>
  <c r="BN1009" i="3"/>
  <c r="BK1009" i="3"/>
  <c r="BL1019" i="3"/>
  <c r="BJ1019" i="3"/>
  <c r="BM1031" i="3"/>
  <c r="BN1037" i="3"/>
  <c r="BK1037" i="3"/>
  <c r="BL1039" i="3"/>
  <c r="BJ1039" i="3"/>
  <c r="BJ1044" i="3"/>
  <c r="BM1044" i="3"/>
  <c r="BN1033" i="3"/>
  <c r="BK1033" i="3"/>
  <c r="BJ1038" i="3"/>
  <c r="BM1038" i="3"/>
  <c r="BK1046" i="3"/>
  <c r="BN1046" i="3"/>
  <c r="BL1046" i="3"/>
  <c r="BJ1048" i="3"/>
  <c r="BM1048" i="3"/>
  <c r="BM1049" i="3"/>
  <c r="BL1070" i="3"/>
  <c r="BM1030" i="3"/>
  <c r="BK1034" i="3"/>
  <c r="BN1034" i="3"/>
  <c r="BL1034" i="3"/>
  <c r="BJ1040" i="3"/>
  <c r="BM1040" i="3"/>
  <c r="O1052" i="3"/>
  <c r="S1052" i="3"/>
  <c r="W1052" i="3"/>
  <c r="AA1052" i="3"/>
  <c r="AE1052" i="3"/>
  <c r="Q1052" i="3"/>
  <c r="V1052" i="3"/>
  <c r="AB1052" i="3"/>
  <c r="AG1052" i="3"/>
  <c r="AK1052" i="3"/>
  <c r="AO1052" i="3"/>
  <c r="AS1052" i="3"/>
  <c r="AW1052" i="3"/>
  <c r="BA1052" i="3"/>
  <c r="BE1052" i="3"/>
  <c r="BI1052" i="3"/>
  <c r="M1052" i="3"/>
  <c r="R1052" i="3"/>
  <c r="X1052" i="3"/>
  <c r="AC1052" i="3"/>
  <c r="AH1052" i="3"/>
  <c r="AL1052" i="3"/>
  <c r="AP1052" i="3"/>
  <c r="AT1052" i="3"/>
  <c r="AX1052" i="3"/>
  <c r="BB1052" i="3"/>
  <c r="BF1052" i="3"/>
  <c r="N1052" i="3"/>
  <c r="T1052" i="3"/>
  <c r="Y1052" i="3"/>
  <c r="AD1052" i="3"/>
  <c r="AI1052" i="3"/>
  <c r="AM1052" i="3"/>
  <c r="AQ1052" i="3"/>
  <c r="AU1052" i="3"/>
  <c r="AY1052" i="3"/>
  <c r="BC1052" i="3"/>
  <c r="BG1052" i="3"/>
  <c r="P1052" i="3"/>
  <c r="U1052" i="3"/>
  <c r="Z1052" i="3"/>
  <c r="AF1052" i="3"/>
  <c r="AJ1052" i="3"/>
  <c r="AN1052" i="3"/>
  <c r="AR1052" i="3"/>
  <c r="AV1052" i="3"/>
  <c r="AZ1052" i="3"/>
  <c r="BD1052" i="3"/>
  <c r="BH1052" i="3"/>
  <c r="BM1064" i="3"/>
  <c r="BM1037" i="3"/>
  <c r="BN1043" i="3"/>
  <c r="BL1045" i="3"/>
  <c r="BJ1045" i="3"/>
  <c r="O1071" i="3"/>
  <c r="S1071" i="3"/>
  <c r="W1071" i="3"/>
  <c r="AA1071" i="3"/>
  <c r="AE1071" i="3"/>
  <c r="AI1071" i="3"/>
  <c r="AM1071" i="3"/>
  <c r="AQ1071" i="3"/>
  <c r="AU1071" i="3"/>
  <c r="AY1071" i="3"/>
  <c r="BC1071" i="3"/>
  <c r="BG1071" i="3"/>
  <c r="P1071" i="3"/>
  <c r="T1071" i="3"/>
  <c r="X1071" i="3"/>
  <c r="AB1071" i="3"/>
  <c r="AF1071" i="3"/>
  <c r="AJ1071" i="3"/>
  <c r="AN1071" i="3"/>
  <c r="AR1071" i="3"/>
  <c r="AV1071" i="3"/>
  <c r="AZ1071" i="3"/>
  <c r="BD1071" i="3"/>
  <c r="BH1071" i="3"/>
  <c r="M1071" i="3"/>
  <c r="Q1071" i="3"/>
  <c r="U1071" i="3"/>
  <c r="Y1071" i="3"/>
  <c r="AC1071" i="3"/>
  <c r="AG1071" i="3"/>
  <c r="AK1071" i="3"/>
  <c r="AO1071" i="3"/>
  <c r="AS1071" i="3"/>
  <c r="AW1071" i="3"/>
  <c r="BA1071" i="3"/>
  <c r="BE1071" i="3"/>
  <c r="BI1071" i="3"/>
  <c r="V1071" i="3"/>
  <c r="AL1071" i="3"/>
  <c r="BB1071" i="3"/>
  <c r="Z1071" i="3"/>
  <c r="AP1071" i="3"/>
  <c r="BF1071" i="3"/>
  <c r="N1071" i="3"/>
  <c r="AD1071" i="3"/>
  <c r="AT1071" i="3"/>
  <c r="R1071" i="3"/>
  <c r="AH1071" i="3"/>
  <c r="AX1071" i="3"/>
  <c r="BL1075" i="3"/>
  <c r="BJ1053" i="3"/>
  <c r="BM1053" i="3"/>
  <c r="BK1057" i="3"/>
  <c r="BN1057" i="3"/>
  <c r="BL1057" i="3"/>
  <c r="BJ1069" i="3"/>
  <c r="BM1069" i="3"/>
  <c r="BK1081" i="3"/>
  <c r="BN1081" i="3"/>
  <c r="BJ1059" i="3"/>
  <c r="BM1059" i="3"/>
  <c r="BK1063" i="3"/>
  <c r="BN1063" i="3"/>
  <c r="BL1063" i="3"/>
  <c r="BM1072" i="3"/>
  <c r="BK1075" i="3"/>
  <c r="BN1075" i="3"/>
  <c r="BJ1082" i="3"/>
  <c r="BL1084" i="3"/>
  <c r="BJ1090" i="3"/>
  <c r="BN1076" i="3"/>
  <c r="BK1076" i="3"/>
  <c r="BM1087" i="3"/>
  <c r="BJ1092" i="3"/>
  <c r="BJ1075" i="3"/>
  <c r="BN1082" i="3"/>
  <c r="BK1082" i="3"/>
  <c r="BK1093" i="3"/>
  <c r="BN1093" i="3"/>
  <c r="BL1093" i="3"/>
  <c r="BM1077" i="3"/>
  <c r="BM1081" i="3"/>
  <c r="BN1092" i="3"/>
  <c r="BK1092" i="3"/>
  <c r="BL1097" i="3"/>
  <c r="BJ1097" i="3"/>
  <c r="BM1104" i="3"/>
  <c r="BM1105" i="3"/>
  <c r="BN1113" i="3"/>
  <c r="BK1113" i="3"/>
  <c r="BM1120" i="3"/>
  <c r="BM1121" i="3"/>
  <c r="BN1129" i="3"/>
  <c r="BK1129" i="3"/>
  <c r="BN1099" i="3"/>
  <c r="BK1099" i="3"/>
  <c r="BM1106" i="3"/>
  <c r="BM1107" i="3"/>
  <c r="BN1115" i="3"/>
  <c r="BK1115" i="3"/>
  <c r="BM1122" i="3"/>
  <c r="BN1131" i="3"/>
  <c r="BK1131" i="3"/>
  <c r="BM1134" i="3"/>
  <c r="BN1136" i="3"/>
  <c r="BK1136" i="3"/>
  <c r="BJ1096" i="3"/>
  <c r="BM1100" i="3"/>
  <c r="BN1109" i="3"/>
  <c r="BK1109" i="3"/>
  <c r="BM1116" i="3"/>
  <c r="BM1117" i="3"/>
  <c r="BN1125" i="3"/>
  <c r="BK1125" i="3"/>
  <c r="BM1132" i="3"/>
  <c r="BM1133" i="3"/>
  <c r="BK1137" i="3"/>
  <c r="BN1137" i="3"/>
  <c r="BL1139" i="3"/>
  <c r="BN1110" i="3"/>
  <c r="BK1110" i="3"/>
  <c r="BL1110" i="3"/>
  <c r="BJ1110" i="3"/>
  <c r="BL1111" i="3"/>
  <c r="BJ1111" i="3"/>
  <c r="BN1126" i="3"/>
  <c r="BK1126" i="3"/>
  <c r="BL1126" i="3"/>
  <c r="BJ1126" i="3"/>
  <c r="BL1127" i="3"/>
  <c r="BJ1127" i="3"/>
  <c r="O1144" i="3"/>
  <c r="S1144" i="3"/>
  <c r="P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Q1144" i="3"/>
  <c r="V1144" i="3"/>
  <c r="Z1144" i="3"/>
  <c r="AD1144" i="3"/>
  <c r="AH1144" i="3"/>
  <c r="AL1144" i="3"/>
  <c r="AP1144" i="3"/>
  <c r="AT1144" i="3"/>
  <c r="AX1144" i="3"/>
  <c r="BB1144" i="3"/>
  <c r="BF1144" i="3"/>
  <c r="M1144" i="3"/>
  <c r="R1144" i="3"/>
  <c r="W1144" i="3"/>
  <c r="AA1144" i="3"/>
  <c r="AE1144" i="3"/>
  <c r="AI1144" i="3"/>
  <c r="AM1144" i="3"/>
  <c r="AQ1144" i="3"/>
  <c r="AU1144" i="3"/>
  <c r="AY1144" i="3"/>
  <c r="BC1144" i="3"/>
  <c r="BG1144" i="3"/>
  <c r="N1144" i="3"/>
  <c r="T1144" i="3"/>
  <c r="X1144" i="3"/>
  <c r="AB1144" i="3"/>
  <c r="AF1144" i="3"/>
  <c r="AJ1144" i="3"/>
  <c r="AN1144" i="3"/>
  <c r="AR1144" i="3"/>
  <c r="AV1144" i="3"/>
  <c r="AZ1144" i="3"/>
  <c r="BD1144" i="3"/>
  <c r="BH1144" i="3"/>
  <c r="BK1141" i="3"/>
  <c r="BN1141" i="3"/>
  <c r="BM1143" i="3"/>
  <c r="BL1143" i="3"/>
  <c r="BN1148" i="3"/>
  <c r="BK1148" i="3"/>
  <c r="BN1146" i="3"/>
  <c r="BK1146" i="3"/>
  <c r="BM953" i="3"/>
  <c r="BN961" i="3"/>
  <c r="BK961" i="3"/>
  <c r="BJ967" i="3"/>
  <c r="BN957" i="3"/>
  <c r="BK957" i="3"/>
  <c r="BM956" i="3"/>
  <c r="BJ956" i="3"/>
  <c r="BL972" i="3"/>
  <c r="BJ973" i="3"/>
  <c r="BN974" i="3"/>
  <c r="BK974" i="3"/>
  <c r="BM981" i="3"/>
  <c r="BJ981" i="3"/>
  <c r="BJ986" i="3"/>
  <c r="BM987" i="3"/>
  <c r="BJ988" i="3"/>
  <c r="BM979" i="3"/>
  <c r="BJ979" i="3"/>
  <c r="BK986" i="3"/>
  <c r="BN986" i="3"/>
  <c r="BL986" i="3"/>
  <c r="BK989" i="3"/>
  <c r="BN989" i="3"/>
  <c r="BL995" i="3"/>
  <c r="BL999" i="3"/>
  <c r="BN996" i="3"/>
  <c r="BK996" i="3"/>
  <c r="BN997" i="3"/>
  <c r="BN994" i="3"/>
  <c r="BK994" i="3"/>
  <c r="BN995" i="3"/>
  <c r="O1003" i="3"/>
  <c r="S1003" i="3"/>
  <c r="W1003" i="3"/>
  <c r="AA1003" i="3"/>
  <c r="AE1003" i="3"/>
  <c r="AI1003" i="3"/>
  <c r="AM1003" i="3"/>
  <c r="AQ1003" i="3"/>
  <c r="AU1003" i="3"/>
  <c r="AY1003" i="3"/>
  <c r="BC1003" i="3"/>
  <c r="BG1003" i="3"/>
  <c r="P1003" i="3"/>
  <c r="T1003" i="3"/>
  <c r="X1003" i="3"/>
  <c r="AB1003" i="3"/>
  <c r="AF1003" i="3"/>
  <c r="AJ1003" i="3"/>
  <c r="AN1003" i="3"/>
  <c r="AR1003" i="3"/>
  <c r="AV1003" i="3"/>
  <c r="AZ1003" i="3"/>
  <c r="BD1003" i="3"/>
  <c r="BH1003" i="3"/>
  <c r="M1003" i="3"/>
  <c r="Q1003" i="3"/>
  <c r="U1003" i="3"/>
  <c r="Y1003" i="3"/>
  <c r="AC1003" i="3"/>
  <c r="AG1003" i="3"/>
  <c r="AK1003" i="3"/>
  <c r="AO1003" i="3"/>
  <c r="AS1003" i="3"/>
  <c r="AW1003" i="3"/>
  <c r="BA1003" i="3"/>
  <c r="BE1003" i="3"/>
  <c r="BI1003" i="3"/>
  <c r="N1003" i="3"/>
  <c r="AD1003" i="3"/>
  <c r="AT1003" i="3"/>
  <c r="R1003" i="3"/>
  <c r="AH1003" i="3"/>
  <c r="AX1003" i="3"/>
  <c r="V1003" i="3"/>
  <c r="AL1003" i="3"/>
  <c r="BB1003" i="3"/>
  <c r="Z1003" i="3"/>
  <c r="AP1003" i="3"/>
  <c r="BF1003" i="3"/>
  <c r="O1005" i="3"/>
  <c r="S1005" i="3"/>
  <c r="W1005" i="3"/>
  <c r="AA1005" i="3"/>
  <c r="AE1005" i="3"/>
  <c r="AI1005" i="3"/>
  <c r="AM1005" i="3"/>
  <c r="AQ1005" i="3"/>
  <c r="AU1005" i="3"/>
  <c r="AY1005" i="3"/>
  <c r="BC1005" i="3"/>
  <c r="BG1005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AD1005" i="3"/>
  <c r="AT1005" i="3"/>
  <c r="R1005" i="3"/>
  <c r="AH1005" i="3"/>
  <c r="AX1005" i="3"/>
  <c r="V1005" i="3"/>
  <c r="AL1005" i="3"/>
  <c r="BB1005" i="3"/>
  <c r="Z1005" i="3"/>
  <c r="AP1005" i="3"/>
  <c r="BF1005" i="3"/>
  <c r="BM1002" i="3"/>
  <c r="BK1006" i="3"/>
  <c r="BN1006" i="3"/>
  <c r="BJ1008" i="3"/>
  <c r="BM1011" i="3"/>
  <c r="BK1014" i="3"/>
  <c r="BN1014" i="3"/>
  <c r="BL1014" i="3"/>
  <c r="BL1021" i="3"/>
  <c r="BJ1021" i="3"/>
  <c r="BL1025" i="3"/>
  <c r="BJ1025" i="3"/>
  <c r="BL1027" i="3"/>
  <c r="BJ1027" i="3"/>
  <c r="BL1015" i="3"/>
  <c r="BJ1015" i="3"/>
  <c r="BK1024" i="3"/>
  <c r="BN1024" i="3"/>
  <c r="BL1024" i="3"/>
  <c r="BJ1026" i="3"/>
  <c r="BM1026" i="3"/>
  <c r="BK1012" i="3"/>
  <c r="BN1012" i="3"/>
  <c r="BL1012" i="3"/>
  <c r="BL1017" i="3"/>
  <c r="BJ1017" i="3"/>
  <c r="BN1019" i="3"/>
  <c r="BK1019" i="3"/>
  <c r="BJ1020" i="3"/>
  <c r="BM1020" i="3"/>
  <c r="BL1031" i="3"/>
  <c r="BJ1031" i="3"/>
  <c r="BK1044" i="3"/>
  <c r="BN1044" i="3"/>
  <c r="BL1044" i="3"/>
  <c r="BK1038" i="3"/>
  <c r="BN1038" i="3"/>
  <c r="BL1038" i="3"/>
  <c r="BK1048" i="3"/>
  <c r="BN1048" i="3"/>
  <c r="BL1048" i="3"/>
  <c r="BL1049" i="3"/>
  <c r="BJ1049" i="3"/>
  <c r="BL1030" i="3"/>
  <c r="BJ1030" i="3"/>
  <c r="BK1040" i="3"/>
  <c r="BN1040" i="3"/>
  <c r="BL1040" i="3"/>
  <c r="BM1054" i="3"/>
  <c r="BM1062" i="3"/>
  <c r="BM1070" i="3"/>
  <c r="BL1037" i="3"/>
  <c r="BJ1037" i="3"/>
  <c r="BK1053" i="3"/>
  <c r="BN1053" i="3"/>
  <c r="BL1053" i="3"/>
  <c r="BJ1065" i="3"/>
  <c r="BM1065" i="3"/>
  <c r="BK1069" i="3"/>
  <c r="BN1069" i="3"/>
  <c r="BL1069" i="3"/>
  <c r="BK1083" i="3"/>
  <c r="BN1083" i="3"/>
  <c r="BJ1055" i="3"/>
  <c r="BM1055" i="3"/>
  <c r="BK1059" i="3"/>
  <c r="BN1059" i="3"/>
  <c r="BL1059" i="3"/>
  <c r="BK1064" i="3"/>
  <c r="BL1072" i="3"/>
  <c r="BJ1074" i="3"/>
  <c r="BM1080" i="3"/>
  <c r="BN1084" i="3"/>
  <c r="BK1084" i="3"/>
  <c r="BN1094" i="3"/>
  <c r="BK1094" i="3"/>
  <c r="BM1079" i="3"/>
  <c r="BK1087" i="3"/>
  <c r="BN1087" i="3"/>
  <c r="BL1087" i="3"/>
  <c r="BM1090" i="3"/>
  <c r="BN1095" i="3"/>
  <c r="BK1095" i="3"/>
  <c r="BK1077" i="3"/>
  <c r="BN1077" i="3"/>
  <c r="BL1077" i="3"/>
  <c r="BL1081" i="3"/>
  <c r="BM1085" i="3"/>
  <c r="BM1097" i="3"/>
  <c r="BN1104" i="3"/>
  <c r="BK1104" i="3"/>
  <c r="BL1104" i="3"/>
  <c r="BJ1104" i="3"/>
  <c r="BL1105" i="3"/>
  <c r="BJ1105" i="3"/>
  <c r="BN1120" i="3"/>
  <c r="BK1120" i="3"/>
  <c r="BL1120" i="3"/>
  <c r="BJ1120" i="3"/>
  <c r="BL1121" i="3"/>
  <c r="BJ1121" i="3"/>
  <c r="BN1106" i="3"/>
  <c r="BK1106" i="3"/>
  <c r="BL1106" i="3"/>
  <c r="BJ1106" i="3"/>
  <c r="BL1107" i="3"/>
  <c r="BJ1107" i="3"/>
  <c r="BN1122" i="3"/>
  <c r="BK1122" i="3"/>
  <c r="BL1122" i="3"/>
  <c r="BJ1122" i="3"/>
  <c r="BN1134" i="3"/>
  <c r="BK1134" i="3"/>
  <c r="BL1134" i="3"/>
  <c r="BJ1134" i="3"/>
  <c r="BM1140" i="3"/>
  <c r="BN1100" i="3"/>
  <c r="BK1100" i="3"/>
  <c r="BL1100" i="3"/>
  <c r="BJ1100" i="3"/>
  <c r="BN1116" i="3"/>
  <c r="BK1116" i="3"/>
  <c r="BL1116" i="3"/>
  <c r="BJ1116" i="3"/>
  <c r="BL1117" i="3"/>
  <c r="BJ1117" i="3"/>
  <c r="BN1132" i="3"/>
  <c r="BK1132" i="3"/>
  <c r="BL1132" i="3"/>
  <c r="BJ1132" i="3"/>
  <c r="BL1133" i="3"/>
  <c r="BJ1133" i="3"/>
  <c r="BK1139" i="3"/>
  <c r="BN1139" i="3"/>
  <c r="BM1102" i="3"/>
  <c r="BM1103" i="3"/>
  <c r="BN1111" i="3"/>
  <c r="BK1111" i="3"/>
  <c r="BM1118" i="3"/>
  <c r="BM1119" i="3"/>
  <c r="BN1127" i="3"/>
  <c r="BK1127" i="3"/>
  <c r="BJ1143" i="3"/>
  <c r="BK1143" i="3"/>
  <c r="BN1143" i="3"/>
  <c r="BJ1145" i="3"/>
  <c r="BM1145" i="3"/>
  <c r="BN1150" i="3"/>
  <c r="BK1150" i="3"/>
  <c r="BK1149" i="3"/>
  <c r="BN1149" i="3"/>
  <c r="BJ1151" i="3"/>
  <c r="BM1151" i="3"/>
  <c r="BM1152" i="3"/>
  <c r="BJ1152" i="3"/>
  <c r="BN959" i="3"/>
  <c r="BK959" i="3"/>
  <c r="BK953" i="3"/>
  <c r="BJ966" i="3"/>
  <c r="BL970" i="3"/>
  <c r="BM969" i="3"/>
  <c r="BJ969" i="3"/>
  <c r="BJ970" i="3"/>
  <c r="BL966" i="3"/>
  <c r="BN968" i="3"/>
  <c r="BK968" i="3"/>
  <c r="BJ968" i="3"/>
  <c r="BK958" i="3"/>
  <c r="BN958" i="3"/>
  <c r="BL956" i="3"/>
  <c r="BM958" i="3"/>
  <c r="BM962" i="3"/>
  <c r="BJ964" i="3"/>
  <c r="BM964" i="3"/>
  <c r="BJ960" i="3"/>
  <c r="BM960" i="3"/>
  <c r="BN971" i="3"/>
  <c r="BK971" i="3"/>
  <c r="BM966" i="3"/>
  <c r="BJ972" i="3"/>
  <c r="BM976" i="3"/>
  <c r="BL980" i="3"/>
  <c r="BN969" i="3"/>
  <c r="BK969" i="3"/>
  <c r="BN970" i="3"/>
  <c r="BM975" i="3"/>
  <c r="BM972" i="3"/>
  <c r="BL987" i="3"/>
  <c r="BM985" i="3"/>
  <c r="BM988" i="3"/>
  <c r="BM982" i="3"/>
  <c r="BM991" i="3"/>
  <c r="BN991" i="3"/>
  <c r="BK991" i="3"/>
  <c r="BN992" i="3"/>
  <c r="BK992" i="3"/>
  <c r="BN993" i="3"/>
  <c r="AO1000" i="3"/>
  <c r="S1000" i="3"/>
  <c r="AX1000" i="3"/>
  <c r="AC1000" i="3"/>
  <c r="BG1000" i="3"/>
  <c r="AL1000" i="3"/>
  <c r="Q1000" i="3"/>
  <c r="AP1000" i="3"/>
  <c r="U1000" i="3"/>
  <c r="AZ1000" i="3"/>
  <c r="AJ1000" i="3"/>
  <c r="T1000" i="3"/>
  <c r="BM1001" i="3"/>
  <c r="BN998" i="3"/>
  <c r="BK998" i="3"/>
  <c r="BN999" i="3"/>
  <c r="BL1002" i="3"/>
  <c r="BJ1002" i="3"/>
  <c r="BM1004" i="3"/>
  <c r="BK1008" i="3"/>
  <c r="BN1008" i="3"/>
  <c r="BL1011" i="3"/>
  <c r="BJ1011" i="3"/>
  <c r="BM1013" i="3"/>
  <c r="BN1021" i="3"/>
  <c r="BK1021" i="3"/>
  <c r="BJ1022" i="3"/>
  <c r="BM1022" i="3"/>
  <c r="BN1025" i="3"/>
  <c r="BK1025" i="3"/>
  <c r="BN1027" i="3"/>
  <c r="BK1027" i="3"/>
  <c r="BN1015" i="3"/>
  <c r="BK1015" i="3"/>
  <c r="BJ1016" i="3"/>
  <c r="BM1016" i="3"/>
  <c r="BM1023" i="3"/>
  <c r="BK1026" i="3"/>
  <c r="BN1026" i="3"/>
  <c r="BL1026" i="3"/>
  <c r="BN1017" i="3"/>
  <c r="BK1017" i="3"/>
  <c r="BJ1018" i="3"/>
  <c r="BM1018" i="3"/>
  <c r="BM1009" i="3"/>
  <c r="BK1020" i="3"/>
  <c r="BN1020" i="3"/>
  <c r="BL1020" i="3"/>
  <c r="BK1029" i="3"/>
  <c r="BN1029" i="3"/>
  <c r="BN1031" i="3"/>
  <c r="BK1031" i="3"/>
  <c r="BJ1036" i="3"/>
  <c r="BM1036" i="3"/>
  <c r="BN1045" i="3"/>
  <c r="BK1045" i="3"/>
  <c r="BJ1032" i="3"/>
  <c r="BM1032" i="3"/>
  <c r="BM1033" i="3"/>
  <c r="BM1041" i="3"/>
  <c r="BK1049" i="3"/>
  <c r="BN1049" i="3"/>
  <c r="BM1043" i="3"/>
  <c r="BM1060" i="3"/>
  <c r="BM1068" i="3"/>
  <c r="BK1042" i="3"/>
  <c r="BN1042" i="3"/>
  <c r="BK1054" i="3"/>
  <c r="BJ1061" i="3"/>
  <c r="BM1061" i="3"/>
  <c r="BK1065" i="3"/>
  <c r="BN1065" i="3"/>
  <c r="BL1065" i="3"/>
  <c r="BK1070" i="3"/>
  <c r="BL1051" i="3"/>
  <c r="BM1051" i="3"/>
  <c r="BN1051" i="3"/>
  <c r="BK1051" i="3"/>
  <c r="BK1055" i="3"/>
  <c r="BN1055" i="3"/>
  <c r="BL1055" i="3"/>
  <c r="BK1060" i="3"/>
  <c r="BJ1067" i="3"/>
  <c r="BM1067" i="3"/>
  <c r="BK1074" i="3"/>
  <c r="BN1074" i="3"/>
  <c r="BJ1077" i="3"/>
  <c r="BJ1079" i="3"/>
  <c r="BJ1081" i="3"/>
  <c r="BJ1083" i="3"/>
  <c r="BJ1085" i="3"/>
  <c r="BJ1087" i="3"/>
  <c r="BJ1089" i="3"/>
  <c r="BJ1095" i="3"/>
  <c r="BL1080" i="3"/>
  <c r="BM1076" i="3"/>
  <c r="BK1079" i="3"/>
  <c r="BN1079" i="3"/>
  <c r="BL1079" i="3"/>
  <c r="BM1083" i="3"/>
  <c r="BJ1091" i="3"/>
  <c r="BM1091" i="3"/>
  <c r="BN1078" i="3"/>
  <c r="BK1078" i="3"/>
  <c r="BM1082" i="3"/>
  <c r="BN1086" i="3"/>
  <c r="BK1086" i="3"/>
  <c r="BL1090" i="3"/>
  <c r="BK1085" i="3"/>
  <c r="BN1085" i="3"/>
  <c r="BL1085" i="3"/>
  <c r="BM1089" i="3"/>
  <c r="BM1092" i="3"/>
  <c r="BM1095" i="3"/>
  <c r="BN1097" i="3"/>
  <c r="BK1097" i="3"/>
  <c r="BN1105" i="3"/>
  <c r="BK1105" i="3"/>
  <c r="BM1112" i="3"/>
  <c r="BM1113" i="3"/>
  <c r="BN1121" i="3"/>
  <c r="BK1121" i="3"/>
  <c r="BM1129" i="3"/>
  <c r="BM1099" i="3"/>
  <c r="BN1107" i="3"/>
  <c r="BK1107" i="3"/>
  <c r="BM1114" i="3"/>
  <c r="BM1115" i="3"/>
  <c r="BN1123" i="3"/>
  <c r="BK1123" i="3"/>
  <c r="BM1130" i="3"/>
  <c r="BM1131" i="3"/>
  <c r="BM1138" i="3"/>
  <c r="BL1140" i="3"/>
  <c r="BJ1140" i="3"/>
  <c r="BN1096" i="3"/>
  <c r="BK1096" i="3"/>
  <c r="BM1098" i="3"/>
  <c r="BN1101" i="3"/>
  <c r="BK1101" i="3"/>
  <c r="BM1108" i="3"/>
  <c r="BM1109" i="3"/>
  <c r="BN1117" i="3"/>
  <c r="BK1117" i="3"/>
  <c r="BK1133" i="3"/>
  <c r="BN1133" i="3"/>
  <c r="BM1137" i="3"/>
  <c r="BN1102" i="3"/>
  <c r="BK1102" i="3"/>
  <c r="BL1102" i="3"/>
  <c r="BJ1102" i="3"/>
  <c r="BL1103" i="3"/>
  <c r="BJ1103" i="3"/>
  <c r="BN1118" i="3"/>
  <c r="BK1118" i="3"/>
  <c r="BL1118" i="3"/>
  <c r="BJ1118" i="3"/>
  <c r="BL1119" i="3"/>
  <c r="BJ1119" i="3"/>
  <c r="BK1145" i="3"/>
  <c r="BN1145" i="3"/>
  <c r="BL1145" i="3"/>
  <c r="BJ1147" i="3"/>
  <c r="BM1147" i="3"/>
  <c r="BM1148" i="3"/>
  <c r="BM1146" i="3"/>
  <c r="BK1151" i="3"/>
  <c r="BN1151" i="3"/>
  <c r="BL1151" i="3"/>
  <c r="BL1152" i="3"/>
  <c r="BM1150" i="3"/>
  <c r="BJ954" i="3"/>
  <c r="BK956" i="3"/>
  <c r="BN956" i="3"/>
  <c r="BJ958" i="3"/>
  <c r="BL967" i="3"/>
  <c r="BM973" i="3"/>
  <c r="BL954" i="3"/>
  <c r="BN967" i="3"/>
  <c r="BK967" i="3"/>
  <c r="BJ953" i="3"/>
  <c r="BL953" i="3"/>
  <c r="BK954" i="3"/>
  <c r="BN954" i="3"/>
  <c r="BN955" i="3"/>
  <c r="BK955" i="3"/>
  <c r="BL958" i="3"/>
  <c r="BN965" i="3"/>
  <c r="BK965" i="3"/>
  <c r="BJ962" i="3"/>
  <c r="BL962" i="3"/>
  <c r="BL964" i="3"/>
  <c r="BK960" i="3"/>
  <c r="BN960" i="3"/>
  <c r="BL960" i="3"/>
  <c r="BN963" i="3"/>
  <c r="BK963" i="3"/>
  <c r="BM967" i="3"/>
  <c r="BN966" i="3"/>
  <c r="BK966" i="3"/>
  <c r="BN975" i="3"/>
  <c r="BK975" i="3"/>
  <c r="BL976" i="3"/>
  <c r="BJ976" i="3"/>
  <c r="BL978" i="3"/>
  <c r="BN973" i="3"/>
  <c r="BK973" i="3"/>
  <c r="BL975" i="3"/>
  <c r="BN972" i="3"/>
  <c r="BK972" i="3"/>
  <c r="BM974" i="3"/>
  <c r="BN981" i="3"/>
  <c r="BK981" i="3"/>
  <c r="BM984" i="3"/>
  <c r="BK987" i="3"/>
  <c r="BN987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N990" i="3"/>
  <c r="T990" i="3"/>
  <c r="Y990" i="3"/>
  <c r="AD990" i="3"/>
  <c r="AJ990" i="3"/>
  <c r="AO990" i="3"/>
  <c r="AT990" i="3"/>
  <c r="AZ990" i="3"/>
  <c r="BE990" i="3"/>
  <c r="P990" i="3"/>
  <c r="Q990" i="3"/>
  <c r="V990" i="3"/>
  <c r="AB990" i="3"/>
  <c r="AG990" i="3"/>
  <c r="AL990" i="3"/>
  <c r="AR990" i="3"/>
  <c r="AW990" i="3"/>
  <c r="BB990" i="3"/>
  <c r="BH990" i="3"/>
  <c r="M990" i="3"/>
  <c r="Z990" i="3"/>
  <c r="AK990" i="3"/>
  <c r="AV990" i="3"/>
  <c r="BF990" i="3"/>
  <c r="R990" i="3"/>
  <c r="AC990" i="3"/>
  <c r="AN990" i="3"/>
  <c r="AX990" i="3"/>
  <c r="BI990" i="3"/>
  <c r="U990" i="3"/>
  <c r="AF990" i="3"/>
  <c r="AP990" i="3"/>
  <c r="BA990" i="3"/>
  <c r="X990" i="3"/>
  <c r="AH990" i="3"/>
  <c r="AS990" i="3"/>
  <c r="BD990" i="3"/>
  <c r="BN979" i="3"/>
  <c r="BK979" i="3"/>
  <c r="BN980" i="3"/>
  <c r="BK983" i="3"/>
  <c r="BN983" i="3"/>
  <c r="BL985" i="3"/>
  <c r="BK988" i="3"/>
  <c r="BN988" i="3"/>
  <c r="BL988" i="3"/>
  <c r="BN982" i="3"/>
  <c r="BK982" i="3"/>
  <c r="BM993" i="3"/>
  <c r="BJ991" i="3"/>
  <c r="BL989" i="3"/>
  <c r="BM989" i="3"/>
  <c r="BL993" i="3"/>
  <c r="BL997" i="3"/>
  <c r="BM996" i="3"/>
  <c r="BL996" i="3"/>
  <c r="BJ996" i="3"/>
  <c r="BE1000" i="3"/>
  <c r="AI1000" i="3"/>
  <c r="N1000" i="3"/>
  <c r="AS1000" i="3"/>
  <c r="W1000" i="3"/>
  <c r="BB1000" i="3"/>
  <c r="AG1000" i="3"/>
  <c r="BF1000" i="3"/>
  <c r="AK1000" i="3"/>
  <c r="O1000" i="3"/>
  <c r="BL1000" i="3" s="1"/>
  <c r="AV1000" i="3"/>
  <c r="AF1000" i="3"/>
  <c r="O1007" i="3"/>
  <c r="S1007" i="3"/>
  <c r="W1007" i="3"/>
  <c r="AA1007" i="3"/>
  <c r="AE1007" i="3"/>
  <c r="AI1007" i="3"/>
  <c r="AM1007" i="3"/>
  <c r="AQ1007" i="3"/>
  <c r="AU1007" i="3"/>
  <c r="AY1007" i="3"/>
  <c r="BC1007" i="3"/>
  <c r="BG1007" i="3"/>
  <c r="M1007" i="3"/>
  <c r="Q1007" i="3"/>
  <c r="U1007" i="3"/>
  <c r="Y1007" i="3"/>
  <c r="AC1007" i="3"/>
  <c r="AG1007" i="3"/>
  <c r="AK1007" i="3"/>
  <c r="AO1007" i="3"/>
  <c r="P1007" i="3"/>
  <c r="X1007" i="3"/>
  <c r="AF1007" i="3"/>
  <c r="AN1007" i="3"/>
  <c r="AT1007" i="3"/>
  <c r="AZ1007" i="3"/>
  <c r="BE1007" i="3"/>
  <c r="R1007" i="3"/>
  <c r="Z1007" i="3"/>
  <c r="AH1007" i="3"/>
  <c r="AP1007" i="3"/>
  <c r="AV1007" i="3"/>
  <c r="BA1007" i="3"/>
  <c r="BF1007" i="3"/>
  <c r="T1007" i="3"/>
  <c r="AB1007" i="3"/>
  <c r="AJ1007" i="3"/>
  <c r="AR1007" i="3"/>
  <c r="AW1007" i="3"/>
  <c r="BB1007" i="3"/>
  <c r="BH1007" i="3"/>
  <c r="N1007" i="3"/>
  <c r="BJ1007" i="3" s="1"/>
  <c r="V1007" i="3"/>
  <c r="AD1007" i="3"/>
  <c r="AL1007" i="3"/>
  <c r="AS1007" i="3"/>
  <c r="AX1007" i="3"/>
  <c r="BD1007" i="3"/>
  <c r="BI1007" i="3"/>
  <c r="BM994" i="3"/>
  <c r="BL994" i="3"/>
  <c r="BJ994" i="3"/>
  <c r="BK1001" i="3"/>
  <c r="BN1001" i="3"/>
  <c r="BL1001" i="3"/>
  <c r="BN1002" i="3"/>
  <c r="BK1002" i="3"/>
  <c r="BL1004" i="3"/>
  <c r="BJ1004" i="3"/>
  <c r="BM1006" i="3"/>
  <c r="BN1011" i="3"/>
  <c r="BK1011" i="3"/>
  <c r="BL1013" i="3"/>
  <c r="BJ1013" i="3"/>
  <c r="BK1022" i="3"/>
  <c r="BN1022" i="3"/>
  <c r="BL1022" i="3"/>
  <c r="BK1016" i="3"/>
  <c r="BN1016" i="3"/>
  <c r="BL1016" i="3"/>
  <c r="BL1023" i="3"/>
  <c r="BJ1023" i="3"/>
  <c r="BK1028" i="3"/>
  <c r="BN1028" i="3"/>
  <c r="BJ1010" i="3"/>
  <c r="BM1010" i="3"/>
  <c r="BK1018" i="3"/>
  <c r="BN1018" i="3"/>
  <c r="BL1018" i="3"/>
  <c r="BL1009" i="3"/>
  <c r="BJ1009" i="3"/>
  <c r="BM1019" i="3"/>
  <c r="BK1036" i="3"/>
  <c r="BN1036" i="3"/>
  <c r="BL1036" i="3"/>
  <c r="BM1039" i="3"/>
  <c r="BN1047" i="3"/>
  <c r="BK1047" i="3"/>
  <c r="BK1032" i="3"/>
  <c r="BN1032" i="3"/>
  <c r="BL1032" i="3"/>
  <c r="BL1033" i="3"/>
  <c r="BJ1033" i="3"/>
  <c r="BN1039" i="3"/>
  <c r="BL1041" i="3"/>
  <c r="BJ1041" i="3"/>
  <c r="BJ1046" i="3"/>
  <c r="BM1046" i="3"/>
  <c r="BJ1054" i="3"/>
  <c r="BJ1058" i="3"/>
  <c r="BJ1060" i="3"/>
  <c r="BJ1062" i="3"/>
  <c r="BJ1064" i="3"/>
  <c r="BJ1066" i="3"/>
  <c r="BJ1068" i="3"/>
  <c r="BJ1070" i="3"/>
  <c r="BJ1072" i="3"/>
  <c r="BK1030" i="3"/>
  <c r="BN1030" i="3"/>
  <c r="BJ1034" i="3"/>
  <c r="BM1034" i="3"/>
  <c r="BN1041" i="3"/>
  <c r="BL1043" i="3"/>
  <c r="BJ1043" i="3"/>
  <c r="BM1058" i="3"/>
  <c r="BM1066" i="3"/>
  <c r="BM1045" i="3"/>
  <c r="BM1075" i="3"/>
  <c r="BN1054" i="3"/>
  <c r="BJ1057" i="3"/>
  <c r="BM1057" i="3"/>
  <c r="BK1061" i="3"/>
  <c r="BN1061" i="3"/>
  <c r="BL1061" i="3"/>
  <c r="BK1066" i="3"/>
  <c r="BN1070" i="3"/>
  <c r="O1073" i="3"/>
  <c r="S1073" i="3"/>
  <c r="W1073" i="3"/>
  <c r="AA1073" i="3"/>
  <c r="AE1073" i="3"/>
  <c r="AI1073" i="3"/>
  <c r="AM1073" i="3"/>
  <c r="AQ1073" i="3"/>
  <c r="AU1073" i="3"/>
  <c r="AY1073" i="3"/>
  <c r="BC1073" i="3"/>
  <c r="BG1073" i="3"/>
  <c r="P1073" i="3"/>
  <c r="T1073" i="3"/>
  <c r="X1073" i="3"/>
  <c r="AB1073" i="3"/>
  <c r="AF1073" i="3"/>
  <c r="AJ1073" i="3"/>
  <c r="AN1073" i="3"/>
  <c r="AR1073" i="3"/>
  <c r="AV1073" i="3"/>
  <c r="AZ1073" i="3"/>
  <c r="BD1073" i="3"/>
  <c r="BH1073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R1073" i="3"/>
  <c r="AH1073" i="3"/>
  <c r="AX1073" i="3"/>
  <c r="V1073" i="3"/>
  <c r="AL1073" i="3"/>
  <c r="BB1073" i="3"/>
  <c r="Z1073" i="3"/>
  <c r="AP1073" i="3"/>
  <c r="BF1073" i="3"/>
  <c r="N1073" i="3"/>
  <c r="AD1073" i="3"/>
  <c r="AT1073" i="3"/>
  <c r="BK1050" i="3"/>
  <c r="BN1050" i="3"/>
  <c r="BJ1051" i="3"/>
  <c r="BN1072" i="3"/>
  <c r="BK1072" i="3"/>
  <c r="BN1060" i="3"/>
  <c r="BJ1063" i="3"/>
  <c r="BM1063" i="3"/>
  <c r="BK1067" i="3"/>
  <c r="BN1067" i="3"/>
  <c r="BL1067" i="3"/>
  <c r="BN1080" i="3"/>
  <c r="BK1080" i="3"/>
  <c r="BM1084" i="3"/>
  <c r="BN1088" i="3"/>
  <c r="BK1088" i="3"/>
  <c r="BL1076" i="3"/>
  <c r="BL1083" i="3"/>
  <c r="BK1091" i="3"/>
  <c r="BN1091" i="3"/>
  <c r="BL1091" i="3"/>
  <c r="BL1082" i="3"/>
  <c r="BN1090" i="3"/>
  <c r="BK1090" i="3"/>
  <c r="BJ1093" i="3"/>
  <c r="BM1093" i="3"/>
  <c r="BK1089" i="3"/>
  <c r="BN1089" i="3"/>
  <c r="BL1089" i="3"/>
  <c r="BL1092" i="3"/>
  <c r="BL1095" i="3"/>
  <c r="BN1112" i="3"/>
  <c r="BK1112" i="3"/>
  <c r="BL1112" i="3"/>
  <c r="BJ1112" i="3"/>
  <c r="BL1113" i="3"/>
  <c r="BJ1113" i="3"/>
  <c r="BN1128" i="3"/>
  <c r="BK1128" i="3"/>
  <c r="BL1129" i="3"/>
  <c r="BJ1129" i="3"/>
  <c r="BL1099" i="3"/>
  <c r="BJ1099" i="3"/>
  <c r="BN1114" i="3"/>
  <c r="BK1114" i="3"/>
  <c r="BL1114" i="3"/>
  <c r="BJ1114" i="3"/>
  <c r="BL1115" i="3"/>
  <c r="BJ1115" i="3"/>
  <c r="BN1130" i="3"/>
  <c r="BK1130" i="3"/>
  <c r="BL1130" i="3"/>
  <c r="BJ1130" i="3"/>
  <c r="BL1131" i="3"/>
  <c r="BJ1131" i="3"/>
  <c r="BN1138" i="3"/>
  <c r="BK1138" i="3"/>
  <c r="BL1138" i="3"/>
  <c r="BJ1138" i="3"/>
  <c r="BJ1150" i="3"/>
  <c r="BL1096" i="3"/>
  <c r="BM1096" i="3"/>
  <c r="BL1098" i="3"/>
  <c r="BJ1098" i="3"/>
  <c r="BN1098" i="3"/>
  <c r="BK1098" i="3"/>
  <c r="BN1108" i="3"/>
  <c r="BK1108" i="3"/>
  <c r="BL1108" i="3"/>
  <c r="BJ1108" i="3"/>
  <c r="BL1109" i="3"/>
  <c r="BJ1109" i="3"/>
  <c r="BN1124" i="3"/>
  <c r="BK1124" i="3"/>
  <c r="BK1135" i="3"/>
  <c r="BN1135" i="3"/>
  <c r="BL1137" i="3"/>
  <c r="BM1139" i="3"/>
  <c r="BN1103" i="3"/>
  <c r="BK1103" i="3"/>
  <c r="BM1110" i="3"/>
  <c r="BM1111" i="3"/>
  <c r="BN1119" i="3"/>
  <c r="BK1119" i="3"/>
  <c r="BM1126" i="3"/>
  <c r="BM1127" i="3"/>
  <c r="O1142" i="3"/>
  <c r="S1142" i="3"/>
  <c r="W1142" i="3"/>
  <c r="AA1142" i="3"/>
  <c r="AE1142" i="3"/>
  <c r="AI1142" i="3"/>
  <c r="AM1142" i="3"/>
  <c r="AQ1142" i="3"/>
  <c r="AU1142" i="3"/>
  <c r="AY1142" i="3"/>
  <c r="BC1142" i="3"/>
  <c r="BG1142" i="3"/>
  <c r="P1142" i="3"/>
  <c r="U1142" i="3"/>
  <c r="Z1142" i="3"/>
  <c r="AF1142" i="3"/>
  <c r="AK1142" i="3"/>
  <c r="AP1142" i="3"/>
  <c r="AV1142" i="3"/>
  <c r="BA1142" i="3"/>
  <c r="BF1142" i="3"/>
  <c r="Q1142" i="3"/>
  <c r="V1142" i="3"/>
  <c r="AB1142" i="3"/>
  <c r="AG1142" i="3"/>
  <c r="AL1142" i="3"/>
  <c r="AR1142" i="3"/>
  <c r="AW1142" i="3"/>
  <c r="BB1142" i="3"/>
  <c r="BH1142" i="3"/>
  <c r="M1142" i="3"/>
  <c r="R1142" i="3"/>
  <c r="X1142" i="3"/>
  <c r="AC1142" i="3"/>
  <c r="AH1142" i="3"/>
  <c r="AN1142" i="3"/>
  <c r="AS1142" i="3"/>
  <c r="AX1142" i="3"/>
  <c r="BD1142" i="3"/>
  <c r="BI1142" i="3"/>
  <c r="N1142" i="3"/>
  <c r="BJ1142" i="3" s="1"/>
  <c r="T1142" i="3"/>
  <c r="Y1142" i="3"/>
  <c r="AD1142" i="3"/>
  <c r="AJ1142" i="3"/>
  <c r="AO1142" i="3"/>
  <c r="AT1142" i="3"/>
  <c r="AZ1142" i="3"/>
  <c r="BE1142" i="3"/>
  <c r="BN1140" i="3"/>
  <c r="BK1140" i="3"/>
  <c r="BK1147" i="3"/>
  <c r="BN1147" i="3"/>
  <c r="BL1147" i="3"/>
  <c r="BL1148" i="3"/>
  <c r="BJ1148" i="3"/>
  <c r="BL1146" i="3"/>
  <c r="BJ1146" i="3"/>
  <c r="BK1152" i="3"/>
  <c r="BN1152" i="3"/>
  <c r="BL1150" i="3"/>
  <c r="N951" i="3"/>
  <c r="P952" i="3"/>
  <c r="T952" i="3"/>
  <c r="X952" i="3"/>
  <c r="AB952" i="3"/>
  <c r="AF952" i="3"/>
  <c r="AJ952" i="3"/>
  <c r="AN952" i="3"/>
  <c r="AR952" i="3"/>
  <c r="AV952" i="3"/>
  <c r="AZ952" i="3"/>
  <c r="BD952" i="3"/>
  <c r="BH952" i="3"/>
  <c r="M952" i="3"/>
  <c r="Q952" i="3"/>
  <c r="U952" i="3"/>
  <c r="Y952" i="3"/>
  <c r="AC952" i="3"/>
  <c r="AG952" i="3"/>
  <c r="AK952" i="3"/>
  <c r="AO952" i="3"/>
  <c r="AS952" i="3"/>
  <c r="AW952" i="3"/>
  <c r="BA952" i="3"/>
  <c r="BE952" i="3"/>
  <c r="BI952" i="3"/>
  <c r="AA952" i="3"/>
  <c r="AI952" i="3"/>
  <c r="AQ952" i="3"/>
  <c r="AY952" i="3"/>
  <c r="N952" i="3"/>
  <c r="R952" i="3"/>
  <c r="V952" i="3"/>
  <c r="Z952" i="3"/>
  <c r="AD952" i="3"/>
  <c r="AH952" i="3"/>
  <c r="AL952" i="3"/>
  <c r="AP952" i="3"/>
  <c r="AT952" i="3"/>
  <c r="AX952" i="3"/>
  <c r="BB952" i="3"/>
  <c r="BF952" i="3"/>
  <c r="O952" i="3"/>
  <c r="S952" i="3"/>
  <c r="W952" i="3"/>
  <c r="AE952" i="3"/>
  <c r="AM952" i="3"/>
  <c r="AU952" i="3"/>
  <c r="BC952" i="3"/>
  <c r="BG952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O951" i="3"/>
  <c r="S951" i="3"/>
  <c r="W951" i="3"/>
  <c r="AA951" i="3"/>
  <c r="AE951" i="3"/>
  <c r="AI951" i="3"/>
  <c r="AM951" i="3"/>
  <c r="AQ951" i="3"/>
  <c r="AU951" i="3"/>
  <c r="AY951" i="3"/>
  <c r="BC951" i="3"/>
  <c r="BG951" i="3"/>
  <c r="BH951" i="3"/>
  <c r="BD951" i="3"/>
  <c r="AZ951" i="3"/>
  <c r="AV951" i="3"/>
  <c r="AR951" i="3"/>
  <c r="AN951" i="3"/>
  <c r="AJ951" i="3"/>
  <c r="AF951" i="3"/>
  <c r="AB951" i="3"/>
  <c r="X951" i="3"/>
  <c r="T951" i="3"/>
  <c r="P951" i="3"/>
  <c r="BG950" i="3"/>
  <c r="AY950" i="3"/>
  <c r="AQ950" i="3"/>
  <c r="AI950" i="3"/>
  <c r="AA950" i="3"/>
  <c r="S950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M946" i="3"/>
  <c r="Q946" i="3"/>
  <c r="U946" i="3"/>
  <c r="Y946" i="3"/>
  <c r="AC946" i="3"/>
  <c r="AG946" i="3"/>
  <c r="AK946" i="3"/>
  <c r="AO946" i="3"/>
  <c r="AS946" i="3"/>
  <c r="AW946" i="3"/>
  <c r="BA946" i="3"/>
  <c r="BE946" i="3"/>
  <c r="BI946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O943" i="3"/>
  <c r="S943" i="3"/>
  <c r="W943" i="3"/>
  <c r="AA943" i="3"/>
  <c r="AE943" i="3"/>
  <c r="AI943" i="3"/>
  <c r="AM943" i="3"/>
  <c r="AQ943" i="3"/>
  <c r="AU943" i="3"/>
  <c r="AY943" i="3"/>
  <c r="BC943" i="3"/>
  <c r="BG943" i="3"/>
  <c r="BA943" i="3"/>
  <c r="BE943" i="3"/>
  <c r="BI943" i="3"/>
  <c r="BE950" i="3"/>
  <c r="AW950" i="3"/>
  <c r="AO950" i="3"/>
  <c r="AG950" i="3"/>
  <c r="Y950" i="3"/>
  <c r="Q950" i="3"/>
  <c r="O949" i="3"/>
  <c r="S949" i="3"/>
  <c r="W949" i="3"/>
  <c r="AA949" i="3"/>
  <c r="AE949" i="3"/>
  <c r="AI949" i="3"/>
  <c r="AM949" i="3"/>
  <c r="AQ949" i="3"/>
  <c r="AU949" i="3"/>
  <c r="AY949" i="3"/>
  <c r="BC949" i="3"/>
  <c r="BG949" i="3"/>
  <c r="BI949" i="3"/>
  <c r="M944" i="3"/>
  <c r="Q944" i="3"/>
  <c r="U944" i="3"/>
  <c r="Y944" i="3"/>
  <c r="AC944" i="3"/>
  <c r="AG944" i="3"/>
  <c r="AK944" i="3"/>
  <c r="AO944" i="3"/>
  <c r="AS944" i="3"/>
  <c r="AW944" i="3"/>
  <c r="BA944" i="3"/>
  <c r="BE944" i="3"/>
  <c r="BI944" i="3"/>
  <c r="N944" i="3"/>
  <c r="R944" i="3"/>
  <c r="V944" i="3"/>
  <c r="Z944" i="3"/>
  <c r="AD944" i="3"/>
  <c r="AH944" i="3"/>
  <c r="AL944" i="3"/>
  <c r="AP944" i="3"/>
  <c r="AT944" i="3"/>
  <c r="AX944" i="3"/>
  <c r="BB944" i="3"/>
  <c r="BF944" i="3"/>
  <c r="O944" i="3"/>
  <c r="S944" i="3"/>
  <c r="W944" i="3"/>
  <c r="AA944" i="3"/>
  <c r="AE944" i="3"/>
  <c r="AI944" i="3"/>
  <c r="AM944" i="3"/>
  <c r="AQ944" i="3"/>
  <c r="AU944" i="3"/>
  <c r="AY944" i="3"/>
  <c r="BC944" i="3"/>
  <c r="BG944" i="3"/>
  <c r="P944" i="3"/>
  <c r="T944" i="3"/>
  <c r="X944" i="3"/>
  <c r="AB944" i="3"/>
  <c r="AF944" i="3"/>
  <c r="AJ944" i="3"/>
  <c r="AN944" i="3"/>
  <c r="AR944" i="3"/>
  <c r="AV944" i="3"/>
  <c r="AZ944" i="3"/>
  <c r="BD944" i="3"/>
  <c r="BH944" i="3"/>
  <c r="O941" i="3"/>
  <c r="S941" i="3"/>
  <c r="W941" i="3"/>
  <c r="AA941" i="3"/>
  <c r="AE941" i="3"/>
  <c r="AI941" i="3"/>
  <c r="AM941" i="3"/>
  <c r="AQ941" i="3"/>
  <c r="AU941" i="3"/>
  <c r="AY941" i="3"/>
  <c r="BC941" i="3"/>
  <c r="BG941" i="3"/>
  <c r="AW941" i="3"/>
  <c r="BA941" i="3"/>
  <c r="BE941" i="3"/>
  <c r="BI941" i="3"/>
  <c r="BF951" i="3"/>
  <c r="BB951" i="3"/>
  <c r="AX951" i="3"/>
  <c r="AT951" i="3"/>
  <c r="AP951" i="3"/>
  <c r="AL951" i="3"/>
  <c r="AH951" i="3"/>
  <c r="AD951" i="3"/>
  <c r="Z951" i="3"/>
  <c r="V951" i="3"/>
  <c r="R951" i="3"/>
  <c r="O947" i="3"/>
  <c r="S947" i="3"/>
  <c r="W947" i="3"/>
  <c r="AA947" i="3"/>
  <c r="AE947" i="3"/>
  <c r="AI947" i="3"/>
  <c r="AM947" i="3"/>
  <c r="AQ947" i="3"/>
  <c r="AU947" i="3"/>
  <c r="AY947" i="3"/>
  <c r="BC947" i="3"/>
  <c r="BG947" i="3"/>
  <c r="BI947" i="3"/>
  <c r="P943" i="3"/>
  <c r="M942" i="3"/>
  <c r="Q942" i="3"/>
  <c r="U942" i="3"/>
  <c r="Y942" i="3"/>
  <c r="AC942" i="3"/>
  <c r="AG942" i="3"/>
  <c r="AK942" i="3"/>
  <c r="AO942" i="3"/>
  <c r="AS942" i="3"/>
  <c r="AW942" i="3"/>
  <c r="BA942" i="3"/>
  <c r="BE942" i="3"/>
  <c r="BI942" i="3"/>
  <c r="N942" i="3"/>
  <c r="R942" i="3"/>
  <c r="V942" i="3"/>
  <c r="Z942" i="3"/>
  <c r="AD942" i="3"/>
  <c r="AH942" i="3"/>
  <c r="AL942" i="3"/>
  <c r="AP942" i="3"/>
  <c r="AT942" i="3"/>
  <c r="AX942" i="3"/>
  <c r="BB942" i="3"/>
  <c r="BF942" i="3"/>
  <c r="O942" i="3"/>
  <c r="S942" i="3"/>
  <c r="W942" i="3"/>
  <c r="AA942" i="3"/>
  <c r="AE942" i="3"/>
  <c r="AI942" i="3"/>
  <c r="AM942" i="3"/>
  <c r="AQ942" i="3"/>
  <c r="AU942" i="3"/>
  <c r="AY942" i="3"/>
  <c r="BC942" i="3"/>
  <c r="BG942" i="3"/>
  <c r="P942" i="3"/>
  <c r="T942" i="3"/>
  <c r="X942" i="3"/>
  <c r="AB942" i="3"/>
  <c r="AF942" i="3"/>
  <c r="AJ942" i="3"/>
  <c r="AN942" i="3"/>
  <c r="AR942" i="3"/>
  <c r="AV942" i="3"/>
  <c r="AZ942" i="3"/>
  <c r="BD942" i="3"/>
  <c r="BH942" i="3"/>
  <c r="BI950" i="3"/>
  <c r="BA950" i="3"/>
  <c r="AS950" i="3"/>
  <c r="AK950" i="3"/>
  <c r="AC950" i="3"/>
  <c r="U950" i="3"/>
  <c r="P949" i="3"/>
  <c r="M948" i="3"/>
  <c r="Q948" i="3"/>
  <c r="U948" i="3"/>
  <c r="Y948" i="3"/>
  <c r="AC948" i="3"/>
  <c r="AG948" i="3"/>
  <c r="AK948" i="3"/>
  <c r="AO948" i="3"/>
  <c r="AS948" i="3"/>
  <c r="AW948" i="3"/>
  <c r="BA948" i="3"/>
  <c r="BE948" i="3"/>
  <c r="BI948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O945" i="3"/>
  <c r="S945" i="3"/>
  <c r="W945" i="3"/>
  <c r="AA945" i="3"/>
  <c r="AE945" i="3"/>
  <c r="AI945" i="3"/>
  <c r="AM945" i="3"/>
  <c r="AQ945" i="3"/>
  <c r="AU945" i="3"/>
  <c r="AY945" i="3"/>
  <c r="BC945" i="3"/>
  <c r="BG945" i="3"/>
  <c r="BE945" i="3"/>
  <c r="BI945" i="3"/>
  <c r="P941" i="3"/>
  <c r="BF949" i="3"/>
  <c r="BB949" i="3"/>
  <c r="AX949" i="3"/>
  <c r="AT949" i="3"/>
  <c r="AP949" i="3"/>
  <c r="AL949" i="3"/>
  <c r="AH949" i="3"/>
  <c r="AD949" i="3"/>
  <c r="Z949" i="3"/>
  <c r="V949" i="3"/>
  <c r="R949" i="3"/>
  <c r="N949" i="3"/>
  <c r="BF947" i="3"/>
  <c r="BB947" i="3"/>
  <c r="AX947" i="3"/>
  <c r="AT947" i="3"/>
  <c r="AP947" i="3"/>
  <c r="AL947" i="3"/>
  <c r="AH947" i="3"/>
  <c r="AD947" i="3"/>
  <c r="Z947" i="3"/>
  <c r="V947" i="3"/>
  <c r="R947" i="3"/>
  <c r="N947" i="3"/>
  <c r="BF945" i="3"/>
  <c r="BB945" i="3"/>
  <c r="AX945" i="3"/>
  <c r="AT945" i="3"/>
  <c r="AP945" i="3"/>
  <c r="AL945" i="3"/>
  <c r="AH945" i="3"/>
  <c r="AD945" i="3"/>
  <c r="Z945" i="3"/>
  <c r="V945" i="3"/>
  <c r="R945" i="3"/>
  <c r="N945" i="3"/>
  <c r="BF943" i="3"/>
  <c r="BB943" i="3"/>
  <c r="AX943" i="3"/>
  <c r="AT943" i="3"/>
  <c r="AP943" i="3"/>
  <c r="AL943" i="3"/>
  <c r="AH943" i="3"/>
  <c r="AD943" i="3"/>
  <c r="Z943" i="3"/>
  <c r="V943" i="3"/>
  <c r="R943" i="3"/>
  <c r="N943" i="3"/>
  <c r="BF941" i="3"/>
  <c r="BB941" i="3"/>
  <c r="AX941" i="3"/>
  <c r="AT941" i="3"/>
  <c r="AP941" i="3"/>
  <c r="AL941" i="3"/>
  <c r="AH941" i="3"/>
  <c r="AD941" i="3"/>
  <c r="Z941" i="3"/>
  <c r="V941" i="3"/>
  <c r="R941" i="3"/>
  <c r="N941" i="3"/>
  <c r="BH940" i="3"/>
  <c r="BD940" i="3"/>
  <c r="AZ940" i="3"/>
  <c r="AV940" i="3"/>
  <c r="AR940" i="3"/>
  <c r="AN940" i="3"/>
  <c r="AJ940" i="3"/>
  <c r="AF940" i="3"/>
  <c r="AB940" i="3"/>
  <c r="X940" i="3"/>
  <c r="S940" i="3"/>
  <c r="BE939" i="3"/>
  <c r="AY939" i="3"/>
  <c r="AT939" i="3"/>
  <c r="AL939" i="3"/>
  <c r="AD939" i="3"/>
  <c r="V939" i="3"/>
  <c r="AV938" i="3"/>
  <c r="AF938" i="3"/>
  <c r="BB937" i="3"/>
  <c r="AL937" i="3"/>
  <c r="V937" i="3"/>
  <c r="L937" i="3"/>
  <c r="N937" i="3" s="1"/>
  <c r="R927" i="3"/>
  <c r="BE949" i="3"/>
  <c r="BA949" i="3"/>
  <c r="AW949" i="3"/>
  <c r="AS949" i="3"/>
  <c r="AO949" i="3"/>
  <c r="AK949" i="3"/>
  <c r="AG949" i="3"/>
  <c r="AC949" i="3"/>
  <c r="Y949" i="3"/>
  <c r="U949" i="3"/>
  <c r="Q949" i="3"/>
  <c r="M949" i="3"/>
  <c r="BE947" i="3"/>
  <c r="BA947" i="3"/>
  <c r="AW947" i="3"/>
  <c r="AS947" i="3"/>
  <c r="AO947" i="3"/>
  <c r="AK947" i="3"/>
  <c r="AG947" i="3"/>
  <c r="AC947" i="3"/>
  <c r="Y947" i="3"/>
  <c r="U947" i="3"/>
  <c r="Q947" i="3"/>
  <c r="M947" i="3"/>
  <c r="BA945" i="3"/>
  <c r="AW945" i="3"/>
  <c r="AS945" i="3"/>
  <c r="AO945" i="3"/>
  <c r="AK945" i="3"/>
  <c r="AG945" i="3"/>
  <c r="AC945" i="3"/>
  <c r="Y945" i="3"/>
  <c r="U945" i="3"/>
  <c r="Q945" i="3"/>
  <c r="M945" i="3"/>
  <c r="AW943" i="3"/>
  <c r="AS943" i="3"/>
  <c r="AO943" i="3"/>
  <c r="AK943" i="3"/>
  <c r="AG943" i="3"/>
  <c r="AC943" i="3"/>
  <c r="Y943" i="3"/>
  <c r="U943" i="3"/>
  <c r="Q943" i="3"/>
  <c r="M943" i="3"/>
  <c r="AS941" i="3"/>
  <c r="AO941" i="3"/>
  <c r="AK941" i="3"/>
  <c r="AG941" i="3"/>
  <c r="AC941" i="3"/>
  <c r="Y941" i="3"/>
  <c r="U941" i="3"/>
  <c r="Q941" i="3"/>
  <c r="M941" i="3"/>
  <c r="BI939" i="3"/>
  <c r="BC939" i="3"/>
  <c r="AX939" i="3"/>
  <c r="AS939" i="3"/>
  <c r="AK939" i="3"/>
  <c r="AC939" i="3"/>
  <c r="U939" i="3"/>
  <c r="M939" i="3"/>
  <c r="O938" i="3"/>
  <c r="S938" i="3"/>
  <c r="W938" i="3"/>
  <c r="AA938" i="3"/>
  <c r="AE938" i="3"/>
  <c r="AI938" i="3"/>
  <c r="AM938" i="3"/>
  <c r="AQ938" i="3"/>
  <c r="AU938" i="3"/>
  <c r="AY938" i="3"/>
  <c r="BC938" i="3"/>
  <c r="BG938" i="3"/>
  <c r="M938" i="3"/>
  <c r="Q938" i="3"/>
  <c r="U938" i="3"/>
  <c r="Y938" i="3"/>
  <c r="AC938" i="3"/>
  <c r="AG938" i="3"/>
  <c r="AK938" i="3"/>
  <c r="AO938" i="3"/>
  <c r="AS938" i="3"/>
  <c r="AW938" i="3"/>
  <c r="BA938" i="3"/>
  <c r="BE938" i="3"/>
  <c r="BI938" i="3"/>
  <c r="AX937" i="3"/>
  <c r="AH937" i="3"/>
  <c r="R937" i="3"/>
  <c r="M933" i="3"/>
  <c r="Q933" i="3"/>
  <c r="U933" i="3"/>
  <c r="Y933" i="3"/>
  <c r="AC933" i="3"/>
  <c r="AG933" i="3"/>
  <c r="AK933" i="3"/>
  <c r="AO933" i="3"/>
  <c r="AS933" i="3"/>
  <c r="AW933" i="3"/>
  <c r="BA933" i="3"/>
  <c r="BE933" i="3"/>
  <c r="BI933" i="3"/>
  <c r="N933" i="3"/>
  <c r="R933" i="3"/>
  <c r="V933" i="3"/>
  <c r="Z933" i="3"/>
  <c r="AD933" i="3"/>
  <c r="AH933" i="3"/>
  <c r="AL933" i="3"/>
  <c r="AP933" i="3"/>
  <c r="AT933" i="3"/>
  <c r="AX933" i="3"/>
  <c r="BB933" i="3"/>
  <c r="BF933" i="3"/>
  <c r="O933" i="3"/>
  <c r="S933" i="3"/>
  <c r="W933" i="3"/>
  <c r="AA933" i="3"/>
  <c r="AE933" i="3"/>
  <c r="AI933" i="3"/>
  <c r="AM933" i="3"/>
  <c r="AQ933" i="3"/>
  <c r="AU933" i="3"/>
  <c r="AY933" i="3"/>
  <c r="BC933" i="3"/>
  <c r="BG933" i="3"/>
  <c r="P933" i="3"/>
  <c r="T933" i="3"/>
  <c r="X933" i="3"/>
  <c r="AB933" i="3"/>
  <c r="AF933" i="3"/>
  <c r="AJ933" i="3"/>
  <c r="AN933" i="3"/>
  <c r="AR933" i="3"/>
  <c r="AV933" i="3"/>
  <c r="AZ933" i="3"/>
  <c r="BD933" i="3"/>
  <c r="BH933" i="3"/>
  <c r="P927" i="3"/>
  <c r="X927" i="3"/>
  <c r="AF927" i="3"/>
  <c r="AN927" i="3"/>
  <c r="AV927" i="3"/>
  <c r="BD927" i="3"/>
  <c r="BH949" i="3"/>
  <c r="BD949" i="3"/>
  <c r="AZ949" i="3"/>
  <c r="AV949" i="3"/>
  <c r="AR949" i="3"/>
  <c r="AN949" i="3"/>
  <c r="AJ949" i="3"/>
  <c r="AF949" i="3"/>
  <c r="AB949" i="3"/>
  <c r="X949" i="3"/>
  <c r="T949" i="3"/>
  <c r="BH947" i="3"/>
  <c r="BD947" i="3"/>
  <c r="AZ947" i="3"/>
  <c r="AV947" i="3"/>
  <c r="AR947" i="3"/>
  <c r="AN947" i="3"/>
  <c r="AJ947" i="3"/>
  <c r="AF947" i="3"/>
  <c r="AB947" i="3"/>
  <c r="X947" i="3"/>
  <c r="T947" i="3"/>
  <c r="BH945" i="3"/>
  <c r="BD945" i="3"/>
  <c r="AZ945" i="3"/>
  <c r="AV945" i="3"/>
  <c r="AR945" i="3"/>
  <c r="AN945" i="3"/>
  <c r="AJ945" i="3"/>
  <c r="AF945" i="3"/>
  <c r="AB945" i="3"/>
  <c r="X945" i="3"/>
  <c r="T945" i="3"/>
  <c r="BH943" i="3"/>
  <c r="BD943" i="3"/>
  <c r="AZ943" i="3"/>
  <c r="AV943" i="3"/>
  <c r="AR943" i="3"/>
  <c r="AN943" i="3"/>
  <c r="AJ943" i="3"/>
  <c r="AF943" i="3"/>
  <c r="AB943" i="3"/>
  <c r="X943" i="3"/>
  <c r="T943" i="3"/>
  <c r="BH941" i="3"/>
  <c r="BD941" i="3"/>
  <c r="AZ941" i="3"/>
  <c r="AV941" i="3"/>
  <c r="AR941" i="3"/>
  <c r="AN941" i="3"/>
  <c r="AJ941" i="3"/>
  <c r="AF941" i="3"/>
  <c r="AB941" i="3"/>
  <c r="X941" i="3"/>
  <c r="T941" i="3"/>
  <c r="BF940" i="3"/>
  <c r="BB940" i="3"/>
  <c r="AX940" i="3"/>
  <c r="AT940" i="3"/>
  <c r="AP940" i="3"/>
  <c r="AL940" i="3"/>
  <c r="AH940" i="3"/>
  <c r="AD940" i="3"/>
  <c r="Z940" i="3"/>
  <c r="U940" i="3"/>
  <c r="N940" i="3"/>
  <c r="R940" i="3"/>
  <c r="V940" i="3"/>
  <c r="BG939" i="3"/>
  <c r="BB939" i="3"/>
  <c r="AW939" i="3"/>
  <c r="AP939" i="3"/>
  <c r="AH939" i="3"/>
  <c r="Z939" i="3"/>
  <c r="O939" i="3"/>
  <c r="S939" i="3"/>
  <c r="W939" i="3"/>
  <c r="AA939" i="3"/>
  <c r="AE939" i="3"/>
  <c r="AI939" i="3"/>
  <c r="AM939" i="3"/>
  <c r="AQ939" i="3"/>
  <c r="P939" i="3"/>
  <c r="T939" i="3"/>
  <c r="X939" i="3"/>
  <c r="AB939" i="3"/>
  <c r="AF939" i="3"/>
  <c r="AJ939" i="3"/>
  <c r="AN939" i="3"/>
  <c r="AR939" i="3"/>
  <c r="AV939" i="3"/>
  <c r="AZ939" i="3"/>
  <c r="BD939" i="3"/>
  <c r="BH939" i="3"/>
  <c r="BD938" i="3"/>
  <c r="AN938" i="3"/>
  <c r="X938" i="3"/>
  <c r="N938" i="3"/>
  <c r="AT937" i="3"/>
  <c r="AD937" i="3"/>
  <c r="O936" i="3"/>
  <c r="S936" i="3"/>
  <c r="W936" i="3"/>
  <c r="AA936" i="3"/>
  <c r="AE936" i="3"/>
  <c r="AI936" i="3"/>
  <c r="AM936" i="3"/>
  <c r="AQ936" i="3"/>
  <c r="AU936" i="3"/>
  <c r="AY936" i="3"/>
  <c r="BC936" i="3"/>
  <c r="BG936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M937" i="3"/>
  <c r="Q937" i="3"/>
  <c r="U937" i="3"/>
  <c r="Y937" i="3"/>
  <c r="AC937" i="3"/>
  <c r="AG937" i="3"/>
  <c r="AK937" i="3"/>
  <c r="AO937" i="3"/>
  <c r="AS937" i="3"/>
  <c r="AW937" i="3"/>
  <c r="BA937" i="3"/>
  <c r="BE937" i="3"/>
  <c r="BI937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M935" i="3"/>
  <c r="Q935" i="3"/>
  <c r="U935" i="3"/>
  <c r="Y935" i="3"/>
  <c r="AC935" i="3"/>
  <c r="AG935" i="3"/>
  <c r="AK935" i="3"/>
  <c r="AO935" i="3"/>
  <c r="AS935" i="3"/>
  <c r="AW935" i="3"/>
  <c r="BA935" i="3"/>
  <c r="BE935" i="3"/>
  <c r="BI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M931" i="3"/>
  <c r="Q931" i="3"/>
  <c r="U931" i="3"/>
  <c r="Y931" i="3"/>
  <c r="AC931" i="3"/>
  <c r="AG931" i="3"/>
  <c r="AK931" i="3"/>
  <c r="AO931" i="3"/>
  <c r="AS931" i="3"/>
  <c r="AW931" i="3"/>
  <c r="BA931" i="3"/>
  <c r="BE931" i="3"/>
  <c r="BI931" i="3"/>
  <c r="N931" i="3"/>
  <c r="R931" i="3"/>
  <c r="V931" i="3"/>
  <c r="Z931" i="3"/>
  <c r="AD931" i="3"/>
  <c r="AH931" i="3"/>
  <c r="AL931" i="3"/>
  <c r="AP931" i="3"/>
  <c r="AT931" i="3"/>
  <c r="AX931" i="3"/>
  <c r="BB931" i="3"/>
  <c r="BF931" i="3"/>
  <c r="O931" i="3"/>
  <c r="S931" i="3"/>
  <c r="W931" i="3"/>
  <c r="AA931" i="3"/>
  <c r="AE931" i="3"/>
  <c r="AI931" i="3"/>
  <c r="AM931" i="3"/>
  <c r="AQ931" i="3"/>
  <c r="AU931" i="3"/>
  <c r="AY931" i="3"/>
  <c r="BC931" i="3"/>
  <c r="BG931" i="3"/>
  <c r="P931" i="3"/>
  <c r="T931" i="3"/>
  <c r="X931" i="3"/>
  <c r="AB931" i="3"/>
  <c r="AF931" i="3"/>
  <c r="AJ931" i="3"/>
  <c r="AN931" i="3"/>
  <c r="AR931" i="3"/>
  <c r="AV931" i="3"/>
  <c r="AZ931" i="3"/>
  <c r="BD931" i="3"/>
  <c r="BH931" i="3"/>
  <c r="BF938" i="3"/>
  <c r="BB938" i="3"/>
  <c r="AX938" i="3"/>
  <c r="AT938" i="3"/>
  <c r="AP938" i="3"/>
  <c r="AL938" i="3"/>
  <c r="AH938" i="3"/>
  <c r="AD938" i="3"/>
  <c r="Z938" i="3"/>
  <c r="V938" i="3"/>
  <c r="R938" i="3"/>
  <c r="BF936" i="3"/>
  <c r="BB936" i="3"/>
  <c r="AX936" i="3"/>
  <c r="AT936" i="3"/>
  <c r="AP936" i="3"/>
  <c r="AL936" i="3"/>
  <c r="AH936" i="3"/>
  <c r="AD936" i="3"/>
  <c r="Z936" i="3"/>
  <c r="V936" i="3"/>
  <c r="R936" i="3"/>
  <c r="BF934" i="3"/>
  <c r="BB934" i="3"/>
  <c r="AX934" i="3"/>
  <c r="AT934" i="3"/>
  <c r="AP934" i="3"/>
  <c r="AL934" i="3"/>
  <c r="AH934" i="3"/>
  <c r="AD934" i="3"/>
  <c r="Z934" i="3"/>
  <c r="V934" i="3"/>
  <c r="R934" i="3"/>
  <c r="N934" i="3"/>
  <c r="BF932" i="3"/>
  <c r="BB932" i="3"/>
  <c r="AX932" i="3"/>
  <c r="AT932" i="3"/>
  <c r="AP932" i="3"/>
  <c r="AL932" i="3"/>
  <c r="AH932" i="3"/>
  <c r="AD932" i="3"/>
  <c r="Z932" i="3"/>
  <c r="V932" i="3"/>
  <c r="R932" i="3"/>
  <c r="N932" i="3"/>
  <c r="BF930" i="3"/>
  <c r="BB930" i="3"/>
  <c r="AX930" i="3"/>
  <c r="AT930" i="3"/>
  <c r="AP930" i="3"/>
  <c r="AL930" i="3"/>
  <c r="AH930" i="3"/>
  <c r="AD930" i="3"/>
  <c r="Z930" i="3"/>
  <c r="V930" i="3"/>
  <c r="R930" i="3"/>
  <c r="N930" i="3"/>
  <c r="BH928" i="3"/>
  <c r="BC928" i="3"/>
  <c r="AV928" i="3"/>
  <c r="AN928" i="3"/>
  <c r="AF928" i="3"/>
  <c r="X928" i="3"/>
  <c r="BH927" i="3"/>
  <c r="AZ927" i="3"/>
  <c r="AR927" i="3"/>
  <c r="AJ927" i="3"/>
  <c r="AB927" i="3"/>
  <c r="T927" i="3"/>
  <c r="AV926" i="3"/>
  <c r="AF926" i="3"/>
  <c r="P926" i="3"/>
  <c r="AX925" i="3"/>
  <c r="AH925" i="3"/>
  <c r="AV924" i="3"/>
  <c r="AF924" i="3"/>
  <c r="P924" i="3"/>
  <c r="O923" i="3"/>
  <c r="S923" i="3"/>
  <c r="W923" i="3"/>
  <c r="AA923" i="3"/>
  <c r="AE923" i="3"/>
  <c r="AI923" i="3"/>
  <c r="AM923" i="3"/>
  <c r="AQ923" i="3"/>
  <c r="AU923" i="3"/>
  <c r="AY923" i="3"/>
  <c r="BC923" i="3"/>
  <c r="BG923" i="3"/>
  <c r="P923" i="3"/>
  <c r="T923" i="3"/>
  <c r="X923" i="3"/>
  <c r="AB923" i="3"/>
  <c r="AF923" i="3"/>
  <c r="AJ923" i="3"/>
  <c r="AN923" i="3"/>
  <c r="AR923" i="3"/>
  <c r="AV923" i="3"/>
  <c r="AZ923" i="3"/>
  <c r="BD923" i="3"/>
  <c r="BH923" i="3"/>
  <c r="M923" i="3"/>
  <c r="Q923" i="3"/>
  <c r="U923" i="3"/>
  <c r="Y923" i="3"/>
  <c r="AC923" i="3"/>
  <c r="AG923" i="3"/>
  <c r="AK923" i="3"/>
  <c r="AO923" i="3"/>
  <c r="AS923" i="3"/>
  <c r="AW923" i="3"/>
  <c r="BA923" i="3"/>
  <c r="BE923" i="3"/>
  <c r="BI923" i="3"/>
  <c r="N923" i="3"/>
  <c r="R923" i="3"/>
  <c r="V923" i="3"/>
  <c r="Z923" i="3"/>
  <c r="AD923" i="3"/>
  <c r="AH923" i="3"/>
  <c r="AL923" i="3"/>
  <c r="AP923" i="3"/>
  <c r="AT923" i="3"/>
  <c r="AX923" i="3"/>
  <c r="BB923" i="3"/>
  <c r="BF923" i="3"/>
  <c r="O919" i="3"/>
  <c r="S919" i="3"/>
  <c r="W919" i="3"/>
  <c r="AA919" i="3"/>
  <c r="AE919" i="3"/>
  <c r="AI919" i="3"/>
  <c r="AM919" i="3"/>
  <c r="AQ919" i="3"/>
  <c r="AU919" i="3"/>
  <c r="AY919" i="3"/>
  <c r="BC919" i="3"/>
  <c r="BG919" i="3"/>
  <c r="P919" i="3"/>
  <c r="T919" i="3"/>
  <c r="X919" i="3"/>
  <c r="AB919" i="3"/>
  <c r="AF919" i="3"/>
  <c r="AJ919" i="3"/>
  <c r="AN919" i="3"/>
  <c r="AR919" i="3"/>
  <c r="AV919" i="3"/>
  <c r="AZ919" i="3"/>
  <c r="BD919" i="3"/>
  <c r="BH919" i="3"/>
  <c r="M919" i="3"/>
  <c r="Q919" i="3"/>
  <c r="U919" i="3"/>
  <c r="Y919" i="3"/>
  <c r="AC919" i="3"/>
  <c r="AG919" i="3"/>
  <c r="AK919" i="3"/>
  <c r="AO919" i="3"/>
  <c r="AS919" i="3"/>
  <c r="AW919" i="3"/>
  <c r="BA919" i="3"/>
  <c r="BE919" i="3"/>
  <c r="BI919" i="3"/>
  <c r="N919" i="3"/>
  <c r="R919" i="3"/>
  <c r="V919" i="3"/>
  <c r="Z919" i="3"/>
  <c r="AD919" i="3"/>
  <c r="AH919" i="3"/>
  <c r="AL919" i="3"/>
  <c r="AP919" i="3"/>
  <c r="AT919" i="3"/>
  <c r="AX919" i="3"/>
  <c r="BB919" i="3"/>
  <c r="BF919" i="3"/>
  <c r="BI934" i="3"/>
  <c r="BE934" i="3"/>
  <c r="BA934" i="3"/>
  <c r="AW934" i="3"/>
  <c r="AS934" i="3"/>
  <c r="AO934" i="3"/>
  <c r="AK934" i="3"/>
  <c r="AG934" i="3"/>
  <c r="AC934" i="3"/>
  <c r="Y934" i="3"/>
  <c r="U934" i="3"/>
  <c r="Q934" i="3"/>
  <c r="BI932" i="3"/>
  <c r="BE932" i="3"/>
  <c r="BA932" i="3"/>
  <c r="AW932" i="3"/>
  <c r="AS932" i="3"/>
  <c r="AO932" i="3"/>
  <c r="AK932" i="3"/>
  <c r="AG932" i="3"/>
  <c r="AC932" i="3"/>
  <c r="Y932" i="3"/>
  <c r="U932" i="3"/>
  <c r="Q932" i="3"/>
  <c r="BI930" i="3"/>
  <c r="BE930" i="3"/>
  <c r="BA930" i="3"/>
  <c r="AW930" i="3"/>
  <c r="AS930" i="3"/>
  <c r="AO930" i="3"/>
  <c r="AK930" i="3"/>
  <c r="AG930" i="3"/>
  <c r="AC930" i="3"/>
  <c r="Y930" i="3"/>
  <c r="U930" i="3"/>
  <c r="Q930" i="3"/>
  <c r="BG928" i="3"/>
  <c r="BB928" i="3"/>
  <c r="AT928" i="3"/>
  <c r="AL928" i="3"/>
  <c r="AD928" i="3"/>
  <c r="V928" i="3"/>
  <c r="N928" i="3"/>
  <c r="BF927" i="3"/>
  <c r="AX927" i="3"/>
  <c r="AP927" i="3"/>
  <c r="AH927" i="3"/>
  <c r="Z927" i="3"/>
  <c r="BH926" i="3"/>
  <c r="AR926" i="3"/>
  <c r="AT925" i="3"/>
  <c r="AD925" i="3"/>
  <c r="N925" i="3"/>
  <c r="AB924" i="3"/>
  <c r="O927" i="3"/>
  <c r="S927" i="3"/>
  <c r="W927" i="3"/>
  <c r="AA927" i="3"/>
  <c r="AE927" i="3"/>
  <c r="AI927" i="3"/>
  <c r="AM927" i="3"/>
  <c r="AQ927" i="3"/>
  <c r="AU927" i="3"/>
  <c r="AY927" i="3"/>
  <c r="BC927" i="3"/>
  <c r="BG927" i="3"/>
  <c r="M927" i="3"/>
  <c r="Q927" i="3"/>
  <c r="U927" i="3"/>
  <c r="Y927" i="3"/>
  <c r="AC927" i="3"/>
  <c r="AG927" i="3"/>
  <c r="AK927" i="3"/>
  <c r="AO927" i="3"/>
  <c r="AS927" i="3"/>
  <c r="AW927" i="3"/>
  <c r="BA927" i="3"/>
  <c r="BE927" i="3"/>
  <c r="BI927" i="3"/>
  <c r="M926" i="3"/>
  <c r="Q926" i="3"/>
  <c r="U926" i="3"/>
  <c r="Y926" i="3"/>
  <c r="AC926" i="3"/>
  <c r="AG926" i="3"/>
  <c r="AK926" i="3"/>
  <c r="AO926" i="3"/>
  <c r="AS926" i="3"/>
  <c r="AW926" i="3"/>
  <c r="BA926" i="3"/>
  <c r="BE926" i="3"/>
  <c r="BI926" i="3"/>
  <c r="N926" i="3"/>
  <c r="R926" i="3"/>
  <c r="V926" i="3"/>
  <c r="Z926" i="3"/>
  <c r="AD926" i="3"/>
  <c r="AH926" i="3"/>
  <c r="AL926" i="3"/>
  <c r="AP926" i="3"/>
  <c r="AT926" i="3"/>
  <c r="AX926" i="3"/>
  <c r="BB926" i="3"/>
  <c r="BF926" i="3"/>
  <c r="O926" i="3"/>
  <c r="S926" i="3"/>
  <c r="W926" i="3"/>
  <c r="AA926" i="3"/>
  <c r="AE926" i="3"/>
  <c r="AI926" i="3"/>
  <c r="AM926" i="3"/>
  <c r="AQ926" i="3"/>
  <c r="AU926" i="3"/>
  <c r="AY926" i="3"/>
  <c r="BC926" i="3"/>
  <c r="BG926" i="3"/>
  <c r="O925" i="3"/>
  <c r="S925" i="3"/>
  <c r="W925" i="3"/>
  <c r="AA925" i="3"/>
  <c r="AE925" i="3"/>
  <c r="AI925" i="3"/>
  <c r="AM925" i="3"/>
  <c r="AQ925" i="3"/>
  <c r="AU925" i="3"/>
  <c r="AY925" i="3"/>
  <c r="BC925" i="3"/>
  <c r="BG925" i="3"/>
  <c r="P925" i="3"/>
  <c r="T925" i="3"/>
  <c r="X925" i="3"/>
  <c r="AB925" i="3"/>
  <c r="AF925" i="3"/>
  <c r="AJ925" i="3"/>
  <c r="AN925" i="3"/>
  <c r="AR925" i="3"/>
  <c r="AV925" i="3"/>
  <c r="AZ925" i="3"/>
  <c r="BD925" i="3"/>
  <c r="BH925" i="3"/>
  <c r="M925" i="3"/>
  <c r="Q925" i="3"/>
  <c r="U925" i="3"/>
  <c r="Y925" i="3"/>
  <c r="AC925" i="3"/>
  <c r="AG925" i="3"/>
  <c r="AK925" i="3"/>
  <c r="AO925" i="3"/>
  <c r="AS925" i="3"/>
  <c r="AW925" i="3"/>
  <c r="BA925" i="3"/>
  <c r="BE925" i="3"/>
  <c r="BI925" i="3"/>
  <c r="BD924" i="3"/>
  <c r="AN924" i="3"/>
  <c r="O921" i="3"/>
  <c r="S921" i="3"/>
  <c r="W921" i="3"/>
  <c r="AA921" i="3"/>
  <c r="AE921" i="3"/>
  <c r="AI921" i="3"/>
  <c r="AM921" i="3"/>
  <c r="AQ921" i="3"/>
  <c r="AU921" i="3"/>
  <c r="AY921" i="3"/>
  <c r="BC921" i="3"/>
  <c r="BG921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BG934" i="3"/>
  <c r="BC934" i="3"/>
  <c r="AY934" i="3"/>
  <c r="AU934" i="3"/>
  <c r="AQ934" i="3"/>
  <c r="AM934" i="3"/>
  <c r="AI934" i="3"/>
  <c r="AE934" i="3"/>
  <c r="AA934" i="3"/>
  <c r="W934" i="3"/>
  <c r="S934" i="3"/>
  <c r="BG932" i="3"/>
  <c r="BC932" i="3"/>
  <c r="AY932" i="3"/>
  <c r="AU932" i="3"/>
  <c r="AQ932" i="3"/>
  <c r="AM932" i="3"/>
  <c r="AI932" i="3"/>
  <c r="AE932" i="3"/>
  <c r="AA932" i="3"/>
  <c r="W932" i="3"/>
  <c r="S932" i="3"/>
  <c r="BG930" i="3"/>
  <c r="BC930" i="3"/>
  <c r="AY930" i="3"/>
  <c r="AU930" i="3"/>
  <c r="AQ930" i="3"/>
  <c r="AM930" i="3"/>
  <c r="AI930" i="3"/>
  <c r="AE930" i="3"/>
  <c r="AA930" i="3"/>
  <c r="W930" i="3"/>
  <c r="S930" i="3"/>
  <c r="K929" i="3"/>
  <c r="BD928" i="3"/>
  <c r="AX928" i="3"/>
  <c r="AP928" i="3"/>
  <c r="AH928" i="3"/>
  <c r="Z928" i="3"/>
  <c r="M928" i="3"/>
  <c r="Q928" i="3"/>
  <c r="U928" i="3"/>
  <c r="Y928" i="3"/>
  <c r="AC928" i="3"/>
  <c r="AG928" i="3"/>
  <c r="AK928" i="3"/>
  <c r="AO928" i="3"/>
  <c r="AS928" i="3"/>
  <c r="AW928" i="3"/>
  <c r="BA928" i="3"/>
  <c r="BE928" i="3"/>
  <c r="BI928" i="3"/>
  <c r="O928" i="3"/>
  <c r="S928" i="3"/>
  <c r="W928" i="3"/>
  <c r="AA928" i="3"/>
  <c r="AE928" i="3"/>
  <c r="AI928" i="3"/>
  <c r="AM928" i="3"/>
  <c r="AQ928" i="3"/>
  <c r="AU928" i="3"/>
  <c r="AY928" i="3"/>
  <c r="BB927" i="3"/>
  <c r="AT927" i="3"/>
  <c r="AL927" i="3"/>
  <c r="AD927" i="3"/>
  <c r="V927" i="3"/>
  <c r="N927" i="3"/>
  <c r="AZ926" i="3"/>
  <c r="AJ926" i="3"/>
  <c r="T926" i="3"/>
  <c r="BB925" i="3"/>
  <c r="AL925" i="3"/>
  <c r="M924" i="3"/>
  <c r="Q924" i="3"/>
  <c r="U924" i="3"/>
  <c r="Y924" i="3"/>
  <c r="AC924" i="3"/>
  <c r="AG924" i="3"/>
  <c r="AK924" i="3"/>
  <c r="AO924" i="3"/>
  <c r="AS924" i="3"/>
  <c r="AW924" i="3"/>
  <c r="BA924" i="3"/>
  <c r="BE924" i="3"/>
  <c r="BI924" i="3"/>
  <c r="N924" i="3"/>
  <c r="R924" i="3"/>
  <c r="V924" i="3"/>
  <c r="Z924" i="3"/>
  <c r="AD924" i="3"/>
  <c r="AH924" i="3"/>
  <c r="AL924" i="3"/>
  <c r="AP924" i="3"/>
  <c r="AT924" i="3"/>
  <c r="AX924" i="3"/>
  <c r="BB924" i="3"/>
  <c r="BF924" i="3"/>
  <c r="O924" i="3"/>
  <c r="S924" i="3"/>
  <c r="W924" i="3"/>
  <c r="AA924" i="3"/>
  <c r="AE924" i="3"/>
  <c r="AI924" i="3"/>
  <c r="AM924" i="3"/>
  <c r="AQ924" i="3"/>
  <c r="AU924" i="3"/>
  <c r="AY924" i="3"/>
  <c r="BC924" i="3"/>
  <c r="BG924" i="3"/>
  <c r="M918" i="3"/>
  <c r="Q918" i="3"/>
  <c r="U918" i="3"/>
  <c r="Y918" i="3"/>
  <c r="AC918" i="3"/>
  <c r="AG918" i="3"/>
  <c r="AK918" i="3"/>
  <c r="AO918" i="3"/>
  <c r="AS918" i="3"/>
  <c r="AW918" i="3"/>
  <c r="BA918" i="3"/>
  <c r="BE918" i="3"/>
  <c r="BI918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O918" i="3"/>
  <c r="S918" i="3"/>
  <c r="W918" i="3"/>
  <c r="AA918" i="3"/>
  <c r="AE918" i="3"/>
  <c r="AI918" i="3"/>
  <c r="AM918" i="3"/>
  <c r="AQ918" i="3"/>
  <c r="AU918" i="3"/>
  <c r="AY918" i="3"/>
  <c r="BC918" i="3"/>
  <c r="BG918" i="3"/>
  <c r="P918" i="3"/>
  <c r="T918" i="3"/>
  <c r="X918" i="3"/>
  <c r="AB918" i="3"/>
  <c r="AF918" i="3"/>
  <c r="AJ918" i="3"/>
  <c r="AN918" i="3"/>
  <c r="AR918" i="3"/>
  <c r="AV918" i="3"/>
  <c r="AZ918" i="3"/>
  <c r="BD918" i="3"/>
  <c r="BH918" i="3"/>
  <c r="BD915" i="3"/>
  <c r="AN915" i="3"/>
  <c r="X915" i="3"/>
  <c r="N915" i="3"/>
  <c r="R907" i="3"/>
  <c r="BG922" i="3"/>
  <c r="BC922" i="3"/>
  <c r="AY922" i="3"/>
  <c r="AU922" i="3"/>
  <c r="AQ922" i="3"/>
  <c r="AM922" i="3"/>
  <c r="AI922" i="3"/>
  <c r="AE922" i="3"/>
  <c r="AA922" i="3"/>
  <c r="W922" i="3"/>
  <c r="S922" i="3"/>
  <c r="O922" i="3"/>
  <c r="BG920" i="3"/>
  <c r="BC920" i="3"/>
  <c r="AY920" i="3"/>
  <c r="AU920" i="3"/>
  <c r="AQ920" i="3"/>
  <c r="AM920" i="3"/>
  <c r="AI920" i="3"/>
  <c r="AE920" i="3"/>
  <c r="AA920" i="3"/>
  <c r="W920" i="3"/>
  <c r="S920" i="3"/>
  <c r="O920" i="3"/>
  <c r="L916" i="3"/>
  <c r="X916" i="3" s="1"/>
  <c r="AB916" i="3"/>
  <c r="AF916" i="3"/>
  <c r="AV916" i="3"/>
  <c r="AZ916" i="3"/>
  <c r="Q916" i="3"/>
  <c r="Y916" i="3"/>
  <c r="AO916" i="3"/>
  <c r="AS916" i="3"/>
  <c r="BI916" i="3"/>
  <c r="O916" i="3"/>
  <c r="AE916" i="3"/>
  <c r="AM916" i="3"/>
  <c r="BC916" i="3"/>
  <c r="BG916" i="3"/>
  <c r="P907" i="3"/>
  <c r="V907" i="3"/>
  <c r="AA907" i="3"/>
  <c r="AF907" i="3"/>
  <c r="AL907" i="3"/>
  <c r="AQ907" i="3"/>
  <c r="AV907" i="3"/>
  <c r="BB907" i="3"/>
  <c r="BG907" i="3"/>
  <c r="BF922" i="3"/>
  <c r="BB922" i="3"/>
  <c r="AX922" i="3"/>
  <c r="AT922" i="3"/>
  <c r="AP922" i="3"/>
  <c r="AL922" i="3"/>
  <c r="AH922" i="3"/>
  <c r="AD922" i="3"/>
  <c r="Z922" i="3"/>
  <c r="V922" i="3"/>
  <c r="R922" i="3"/>
  <c r="N922" i="3"/>
  <c r="BF920" i="3"/>
  <c r="BB920" i="3"/>
  <c r="AX920" i="3"/>
  <c r="AT920" i="3"/>
  <c r="AP920" i="3"/>
  <c r="AL920" i="3"/>
  <c r="AH920" i="3"/>
  <c r="AD920" i="3"/>
  <c r="Z920" i="3"/>
  <c r="V920" i="3"/>
  <c r="R920" i="3"/>
  <c r="N920" i="3"/>
  <c r="R916" i="3"/>
  <c r="AV915" i="3"/>
  <c r="AF915" i="3"/>
  <c r="P912" i="3"/>
  <c r="T912" i="3"/>
  <c r="X912" i="3"/>
  <c r="AB912" i="3"/>
  <c r="AF912" i="3"/>
  <c r="AJ912" i="3"/>
  <c r="AN912" i="3"/>
  <c r="AR912" i="3"/>
  <c r="AV912" i="3"/>
  <c r="AZ912" i="3"/>
  <c r="BD912" i="3"/>
  <c r="BH912" i="3"/>
  <c r="M912" i="3"/>
  <c r="Q912" i="3"/>
  <c r="U912" i="3"/>
  <c r="Y912" i="3"/>
  <c r="AC912" i="3"/>
  <c r="AG912" i="3"/>
  <c r="AK912" i="3"/>
  <c r="AO912" i="3"/>
  <c r="AS912" i="3"/>
  <c r="AW912" i="3"/>
  <c r="BA912" i="3"/>
  <c r="BE912" i="3"/>
  <c r="BI912" i="3"/>
  <c r="N912" i="3"/>
  <c r="R912" i="3"/>
  <c r="V912" i="3"/>
  <c r="Z912" i="3"/>
  <c r="AD912" i="3"/>
  <c r="AH912" i="3"/>
  <c r="AL912" i="3"/>
  <c r="AP912" i="3"/>
  <c r="AT912" i="3"/>
  <c r="AX912" i="3"/>
  <c r="BB912" i="3"/>
  <c r="BF912" i="3"/>
  <c r="O912" i="3"/>
  <c r="S912" i="3"/>
  <c r="W912" i="3"/>
  <c r="AA912" i="3"/>
  <c r="AE912" i="3"/>
  <c r="AI912" i="3"/>
  <c r="AM912" i="3"/>
  <c r="AQ912" i="3"/>
  <c r="AU912" i="3"/>
  <c r="AY912" i="3"/>
  <c r="BC912" i="3"/>
  <c r="BG912" i="3"/>
  <c r="P909" i="3"/>
  <c r="V909" i="3"/>
  <c r="AA909" i="3"/>
  <c r="AF909" i="3"/>
  <c r="AJ909" i="3"/>
  <c r="AN909" i="3"/>
  <c r="AR909" i="3"/>
  <c r="AV909" i="3"/>
  <c r="AZ909" i="3"/>
  <c r="BD909" i="3"/>
  <c r="BH909" i="3"/>
  <c r="BI922" i="3"/>
  <c r="BE922" i="3"/>
  <c r="BA922" i="3"/>
  <c r="AW922" i="3"/>
  <c r="AS922" i="3"/>
  <c r="AO922" i="3"/>
  <c r="AK922" i="3"/>
  <c r="AG922" i="3"/>
  <c r="AC922" i="3"/>
  <c r="Y922" i="3"/>
  <c r="U922" i="3"/>
  <c r="Q922" i="3"/>
  <c r="BI920" i="3"/>
  <c r="BE920" i="3"/>
  <c r="BA920" i="3"/>
  <c r="AW920" i="3"/>
  <c r="AS920" i="3"/>
  <c r="AO920" i="3"/>
  <c r="AK920" i="3"/>
  <c r="AG920" i="3"/>
  <c r="AC920" i="3"/>
  <c r="Y920" i="3"/>
  <c r="U920" i="3"/>
  <c r="Q920" i="3"/>
  <c r="M917" i="3"/>
  <c r="Q917" i="3"/>
  <c r="U917" i="3"/>
  <c r="Y917" i="3"/>
  <c r="AC917" i="3"/>
  <c r="AG917" i="3"/>
  <c r="AK917" i="3"/>
  <c r="AO917" i="3"/>
  <c r="AS917" i="3"/>
  <c r="AW917" i="3"/>
  <c r="BA917" i="3"/>
  <c r="BE917" i="3"/>
  <c r="AT916" i="3"/>
  <c r="AD916" i="3"/>
  <c r="N916" i="3"/>
  <c r="O915" i="3"/>
  <c r="S915" i="3"/>
  <c r="W915" i="3"/>
  <c r="AA915" i="3"/>
  <c r="AE915" i="3"/>
  <c r="AI915" i="3"/>
  <c r="AM915" i="3"/>
  <c r="AQ915" i="3"/>
  <c r="AU915" i="3"/>
  <c r="AY915" i="3"/>
  <c r="BC915" i="3"/>
  <c r="BG915" i="3"/>
  <c r="P914" i="3"/>
  <c r="T914" i="3"/>
  <c r="X914" i="3"/>
  <c r="AB914" i="3"/>
  <c r="AF914" i="3"/>
  <c r="AJ914" i="3"/>
  <c r="AN914" i="3"/>
  <c r="AR914" i="3"/>
  <c r="AV914" i="3"/>
  <c r="AZ914" i="3"/>
  <c r="BD914" i="3"/>
  <c r="BH914" i="3"/>
  <c r="M914" i="3"/>
  <c r="Q914" i="3"/>
  <c r="U914" i="3"/>
  <c r="Y914" i="3"/>
  <c r="AC914" i="3"/>
  <c r="AG914" i="3"/>
  <c r="AK914" i="3"/>
  <c r="AO914" i="3"/>
  <c r="AS914" i="3"/>
  <c r="AW914" i="3"/>
  <c r="BA914" i="3"/>
  <c r="BE914" i="3"/>
  <c r="BI914" i="3"/>
  <c r="N914" i="3"/>
  <c r="R914" i="3"/>
  <c r="V914" i="3"/>
  <c r="Z914" i="3"/>
  <c r="AD914" i="3"/>
  <c r="AH914" i="3"/>
  <c r="AL914" i="3"/>
  <c r="AP914" i="3"/>
  <c r="AT914" i="3"/>
  <c r="AX914" i="3"/>
  <c r="BB914" i="3"/>
  <c r="BF914" i="3"/>
  <c r="O914" i="3"/>
  <c r="S914" i="3"/>
  <c r="W914" i="3"/>
  <c r="AA914" i="3"/>
  <c r="AE914" i="3"/>
  <c r="AI914" i="3"/>
  <c r="AM914" i="3"/>
  <c r="AQ914" i="3"/>
  <c r="AU914" i="3"/>
  <c r="AY914" i="3"/>
  <c r="BC914" i="3"/>
  <c r="BG914" i="3"/>
  <c r="P910" i="3"/>
  <c r="T910" i="3"/>
  <c r="X910" i="3"/>
  <c r="AB910" i="3"/>
  <c r="AF910" i="3"/>
  <c r="AJ910" i="3"/>
  <c r="AN910" i="3"/>
  <c r="AR910" i="3"/>
  <c r="AV910" i="3"/>
  <c r="AZ910" i="3"/>
  <c r="BD910" i="3"/>
  <c r="BH910" i="3"/>
  <c r="M910" i="3"/>
  <c r="Q910" i="3"/>
  <c r="U910" i="3"/>
  <c r="Y910" i="3"/>
  <c r="AC910" i="3"/>
  <c r="AG910" i="3"/>
  <c r="AK910" i="3"/>
  <c r="AO910" i="3"/>
  <c r="AS910" i="3"/>
  <c r="AW910" i="3"/>
  <c r="BA910" i="3"/>
  <c r="BE910" i="3"/>
  <c r="BI910" i="3"/>
  <c r="N910" i="3"/>
  <c r="R910" i="3"/>
  <c r="V910" i="3"/>
  <c r="Z910" i="3"/>
  <c r="AD910" i="3"/>
  <c r="AH910" i="3"/>
  <c r="AL910" i="3"/>
  <c r="AP910" i="3"/>
  <c r="AT910" i="3"/>
  <c r="AX910" i="3"/>
  <c r="BB910" i="3"/>
  <c r="BF910" i="3"/>
  <c r="O910" i="3"/>
  <c r="S910" i="3"/>
  <c r="W910" i="3"/>
  <c r="AA910" i="3"/>
  <c r="AE910" i="3"/>
  <c r="AI910" i="3"/>
  <c r="AM910" i="3"/>
  <c r="AQ910" i="3"/>
  <c r="AU910" i="3"/>
  <c r="AY910" i="3"/>
  <c r="BC910" i="3"/>
  <c r="BG910" i="3"/>
  <c r="BI915" i="3"/>
  <c r="BE915" i="3"/>
  <c r="BA915" i="3"/>
  <c r="AW915" i="3"/>
  <c r="AS915" i="3"/>
  <c r="AO915" i="3"/>
  <c r="AK915" i="3"/>
  <c r="AG915" i="3"/>
  <c r="AC915" i="3"/>
  <c r="Y915" i="3"/>
  <c r="U915" i="3"/>
  <c r="Q915" i="3"/>
  <c r="M915" i="3"/>
  <c r="BI913" i="3"/>
  <c r="BE913" i="3"/>
  <c r="BA913" i="3"/>
  <c r="AW913" i="3"/>
  <c r="AS913" i="3"/>
  <c r="AO913" i="3"/>
  <c r="AK913" i="3"/>
  <c r="AG913" i="3"/>
  <c r="AC913" i="3"/>
  <c r="Y913" i="3"/>
  <c r="U913" i="3"/>
  <c r="Q913" i="3"/>
  <c r="BI911" i="3"/>
  <c r="BE911" i="3"/>
  <c r="BA911" i="3"/>
  <c r="AW911" i="3"/>
  <c r="AS911" i="3"/>
  <c r="AO911" i="3"/>
  <c r="AK911" i="3"/>
  <c r="AG911" i="3"/>
  <c r="AC911" i="3"/>
  <c r="Y911" i="3"/>
  <c r="U911" i="3"/>
  <c r="Q911" i="3"/>
  <c r="BI909" i="3"/>
  <c r="BE909" i="3"/>
  <c r="BA909" i="3"/>
  <c r="AW909" i="3"/>
  <c r="AS909" i="3"/>
  <c r="AO909" i="3"/>
  <c r="AK909" i="3"/>
  <c r="AG909" i="3"/>
  <c r="AB909" i="3"/>
  <c r="W909" i="3"/>
  <c r="BI908" i="3"/>
  <c r="BD908" i="3"/>
  <c r="AX908" i="3"/>
  <c r="AS908" i="3"/>
  <c r="AN908" i="3"/>
  <c r="AH908" i="3"/>
  <c r="AC908" i="3"/>
  <c r="X908" i="3"/>
  <c r="R908" i="3"/>
  <c r="M908" i="3"/>
  <c r="BH907" i="3"/>
  <c r="BC907" i="3"/>
  <c r="AX907" i="3"/>
  <c r="AR907" i="3"/>
  <c r="AM907" i="3"/>
  <c r="AH907" i="3"/>
  <c r="AB907" i="3"/>
  <c r="W907" i="3"/>
  <c r="BI906" i="3"/>
  <c r="BD906" i="3"/>
  <c r="AX906" i="3"/>
  <c r="AS906" i="3"/>
  <c r="AN906" i="3"/>
  <c r="AH906" i="3"/>
  <c r="AC906" i="3"/>
  <c r="X906" i="3"/>
  <c r="Q906" i="3"/>
  <c r="BC905" i="3"/>
  <c r="AM905" i="3"/>
  <c r="BE904" i="3"/>
  <c r="AO904" i="3"/>
  <c r="Y904" i="3"/>
  <c r="BC903" i="3"/>
  <c r="AM903" i="3"/>
  <c r="Q903" i="3"/>
  <c r="BE902" i="3"/>
  <c r="AF902" i="3"/>
  <c r="AU901" i="3"/>
  <c r="M909" i="3"/>
  <c r="Q909" i="3"/>
  <c r="U909" i="3"/>
  <c r="Y909" i="3"/>
  <c r="AC909" i="3"/>
  <c r="M907" i="3"/>
  <c r="Q907" i="3"/>
  <c r="U907" i="3"/>
  <c r="Y907" i="3"/>
  <c r="AC907" i="3"/>
  <c r="AG907" i="3"/>
  <c r="AK907" i="3"/>
  <c r="AO907" i="3"/>
  <c r="AS907" i="3"/>
  <c r="AW907" i="3"/>
  <c r="BA907" i="3"/>
  <c r="BE907" i="3"/>
  <c r="BI907" i="3"/>
  <c r="N905" i="3"/>
  <c r="R905" i="3"/>
  <c r="V905" i="3"/>
  <c r="Z905" i="3"/>
  <c r="AD905" i="3"/>
  <c r="AH905" i="3"/>
  <c r="AL905" i="3"/>
  <c r="AP905" i="3"/>
  <c r="AT905" i="3"/>
  <c r="AX905" i="3"/>
  <c r="BB905" i="3"/>
  <c r="BF905" i="3"/>
  <c r="P905" i="3"/>
  <c r="T905" i="3"/>
  <c r="X905" i="3"/>
  <c r="AB905" i="3"/>
  <c r="AF905" i="3"/>
  <c r="AJ905" i="3"/>
  <c r="AN905" i="3"/>
  <c r="AR905" i="3"/>
  <c r="AV905" i="3"/>
  <c r="AZ905" i="3"/>
  <c r="BD905" i="3"/>
  <c r="BH905" i="3"/>
  <c r="S905" i="3"/>
  <c r="AA905" i="3"/>
  <c r="AI905" i="3"/>
  <c r="AQ905" i="3"/>
  <c r="AY905" i="3"/>
  <c r="BG905" i="3"/>
  <c r="Q905" i="3"/>
  <c r="Y905" i="3"/>
  <c r="AG905" i="3"/>
  <c r="AO905" i="3"/>
  <c r="AW905" i="3"/>
  <c r="BE905" i="3"/>
  <c r="P901" i="3"/>
  <c r="T901" i="3"/>
  <c r="X901" i="3"/>
  <c r="AB901" i="3"/>
  <c r="AF901" i="3"/>
  <c r="AJ901" i="3"/>
  <c r="AN901" i="3"/>
  <c r="AR901" i="3"/>
  <c r="AV901" i="3"/>
  <c r="AZ901" i="3"/>
  <c r="BD901" i="3"/>
  <c r="BH901" i="3"/>
  <c r="M901" i="3"/>
  <c r="Q901" i="3"/>
  <c r="U901" i="3"/>
  <c r="Y901" i="3"/>
  <c r="AC901" i="3"/>
  <c r="AG901" i="3"/>
  <c r="AK901" i="3"/>
  <c r="AO901" i="3"/>
  <c r="AS901" i="3"/>
  <c r="AW901" i="3"/>
  <c r="BA901" i="3"/>
  <c r="BE901" i="3"/>
  <c r="BI901" i="3"/>
  <c r="N901" i="3"/>
  <c r="V901" i="3"/>
  <c r="AD901" i="3"/>
  <c r="AL901" i="3"/>
  <c r="AT901" i="3"/>
  <c r="BB901" i="3"/>
  <c r="R901" i="3"/>
  <c r="Z901" i="3"/>
  <c r="AH901" i="3"/>
  <c r="AP901" i="3"/>
  <c r="AX901" i="3"/>
  <c r="BF901" i="3"/>
  <c r="W901" i="3"/>
  <c r="AM901" i="3"/>
  <c r="BC901" i="3"/>
  <c r="S901" i="3"/>
  <c r="AI901" i="3"/>
  <c r="AY901" i="3"/>
  <c r="BG913" i="3"/>
  <c r="BC913" i="3"/>
  <c r="AY913" i="3"/>
  <c r="AU913" i="3"/>
  <c r="AQ913" i="3"/>
  <c r="AM913" i="3"/>
  <c r="AI913" i="3"/>
  <c r="AE913" i="3"/>
  <c r="AA913" i="3"/>
  <c r="W913" i="3"/>
  <c r="S913" i="3"/>
  <c r="O913" i="3"/>
  <c r="BG911" i="3"/>
  <c r="BC911" i="3"/>
  <c r="AY911" i="3"/>
  <c r="AU911" i="3"/>
  <c r="AQ911" i="3"/>
  <c r="AM911" i="3"/>
  <c r="AI911" i="3"/>
  <c r="AE911" i="3"/>
  <c r="AA911" i="3"/>
  <c r="W911" i="3"/>
  <c r="S911" i="3"/>
  <c r="O911" i="3"/>
  <c r="BG909" i="3"/>
  <c r="BC909" i="3"/>
  <c r="AY909" i="3"/>
  <c r="AU909" i="3"/>
  <c r="AQ909" i="3"/>
  <c r="AM909" i="3"/>
  <c r="AI909" i="3"/>
  <c r="AE909" i="3"/>
  <c r="Z909" i="3"/>
  <c r="T909" i="3"/>
  <c r="O909" i="3"/>
  <c r="BF908" i="3"/>
  <c r="BA908" i="3"/>
  <c r="AV908" i="3"/>
  <c r="AP908" i="3"/>
  <c r="AK908" i="3"/>
  <c r="AF908" i="3"/>
  <c r="Z908" i="3"/>
  <c r="U908" i="3"/>
  <c r="BF907" i="3"/>
  <c r="AZ907" i="3"/>
  <c r="AU907" i="3"/>
  <c r="AP907" i="3"/>
  <c r="AJ907" i="3"/>
  <c r="AE907" i="3"/>
  <c r="Z907" i="3"/>
  <c r="T907" i="3"/>
  <c r="O907" i="3"/>
  <c r="BF906" i="3"/>
  <c r="BA906" i="3"/>
  <c r="AV906" i="3"/>
  <c r="AP906" i="3"/>
  <c r="AK906" i="3"/>
  <c r="AF906" i="3"/>
  <c r="Z906" i="3"/>
  <c r="U906" i="3"/>
  <c r="AU905" i="3"/>
  <c r="AE905" i="3"/>
  <c r="O905" i="3"/>
  <c r="AW904" i="3"/>
  <c r="AG904" i="3"/>
  <c r="S903" i="3"/>
  <c r="AA903" i="3"/>
  <c r="AI903" i="3"/>
  <c r="AQ903" i="3"/>
  <c r="AY903" i="3"/>
  <c r="BG903" i="3"/>
  <c r="AT902" i="3"/>
  <c r="AE901" i="3"/>
  <c r="BF915" i="3"/>
  <c r="BB915" i="3"/>
  <c r="AX915" i="3"/>
  <c r="AT915" i="3"/>
  <c r="AP915" i="3"/>
  <c r="AL915" i="3"/>
  <c r="AH915" i="3"/>
  <c r="AD915" i="3"/>
  <c r="Z915" i="3"/>
  <c r="V915" i="3"/>
  <c r="R915" i="3"/>
  <c r="BF913" i="3"/>
  <c r="BB913" i="3"/>
  <c r="AX913" i="3"/>
  <c r="AT913" i="3"/>
  <c r="AP913" i="3"/>
  <c r="AL913" i="3"/>
  <c r="AH913" i="3"/>
  <c r="AD913" i="3"/>
  <c r="Z913" i="3"/>
  <c r="V913" i="3"/>
  <c r="R913" i="3"/>
  <c r="BF911" i="3"/>
  <c r="BB911" i="3"/>
  <c r="AX911" i="3"/>
  <c r="AT911" i="3"/>
  <c r="AP911" i="3"/>
  <c r="AL911" i="3"/>
  <c r="AH911" i="3"/>
  <c r="AD911" i="3"/>
  <c r="Z911" i="3"/>
  <c r="V911" i="3"/>
  <c r="R911" i="3"/>
  <c r="BF909" i="3"/>
  <c r="BB909" i="3"/>
  <c r="AX909" i="3"/>
  <c r="AT909" i="3"/>
  <c r="AP909" i="3"/>
  <c r="AL909" i="3"/>
  <c r="AH909" i="3"/>
  <c r="AD909" i="3"/>
  <c r="X909" i="3"/>
  <c r="S909" i="3"/>
  <c r="N909" i="3"/>
  <c r="BE908" i="3"/>
  <c r="AZ908" i="3"/>
  <c r="AT908" i="3"/>
  <c r="AO908" i="3"/>
  <c r="AJ908" i="3"/>
  <c r="AD908" i="3"/>
  <c r="Y908" i="3"/>
  <c r="T908" i="3"/>
  <c r="O908" i="3"/>
  <c r="S908" i="3"/>
  <c r="W908" i="3"/>
  <c r="AA908" i="3"/>
  <c r="AE908" i="3"/>
  <c r="AI908" i="3"/>
  <c r="AM908" i="3"/>
  <c r="AQ908" i="3"/>
  <c r="AU908" i="3"/>
  <c r="AY908" i="3"/>
  <c r="BC908" i="3"/>
  <c r="BG908" i="3"/>
  <c r="BD907" i="3"/>
  <c r="AY907" i="3"/>
  <c r="AT907" i="3"/>
  <c r="AN907" i="3"/>
  <c r="AI907" i="3"/>
  <c r="AD907" i="3"/>
  <c r="X907" i="3"/>
  <c r="S907" i="3"/>
  <c r="N907" i="3"/>
  <c r="BE906" i="3"/>
  <c r="AZ906" i="3"/>
  <c r="AT906" i="3"/>
  <c r="AO906" i="3"/>
  <c r="AJ906" i="3"/>
  <c r="AD906" i="3"/>
  <c r="Y906" i="3"/>
  <c r="P906" i="3"/>
  <c r="T906" i="3"/>
  <c r="M906" i="3"/>
  <c r="R906" i="3"/>
  <c r="W906" i="3"/>
  <c r="AA906" i="3"/>
  <c r="AE906" i="3"/>
  <c r="AI906" i="3"/>
  <c r="AM906" i="3"/>
  <c r="AQ906" i="3"/>
  <c r="AU906" i="3"/>
  <c r="AY906" i="3"/>
  <c r="BC906" i="3"/>
  <c r="BG906" i="3"/>
  <c r="BI905" i="3"/>
  <c r="AS905" i="3"/>
  <c r="AC905" i="3"/>
  <c r="M905" i="3"/>
  <c r="P904" i="3"/>
  <c r="T904" i="3"/>
  <c r="X904" i="3"/>
  <c r="AB904" i="3"/>
  <c r="AF904" i="3"/>
  <c r="AJ904" i="3"/>
  <c r="AN904" i="3"/>
  <c r="AR904" i="3"/>
  <c r="AV904" i="3"/>
  <c r="AZ904" i="3"/>
  <c r="BD904" i="3"/>
  <c r="BH904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O904" i="3"/>
  <c r="W904" i="3"/>
  <c r="AE904" i="3"/>
  <c r="AM904" i="3"/>
  <c r="AU904" i="3"/>
  <c r="BC904" i="3"/>
  <c r="M904" i="3"/>
  <c r="U904" i="3"/>
  <c r="AC904" i="3"/>
  <c r="AK904" i="3"/>
  <c r="AS904" i="3"/>
  <c r="BA904" i="3"/>
  <c r="BI904" i="3"/>
  <c r="X902" i="3"/>
  <c r="AN902" i="3"/>
  <c r="AZ902" i="3"/>
  <c r="T902" i="3"/>
  <c r="AJ902" i="3"/>
  <c r="AW902" i="3"/>
  <c r="BH902" i="3"/>
  <c r="BG901" i="3"/>
  <c r="AA901" i="3"/>
  <c r="BE903" i="3"/>
  <c r="AW903" i="3"/>
  <c r="AO903" i="3"/>
  <c r="AG903" i="3"/>
  <c r="Y903" i="3"/>
  <c r="N902" i="3"/>
  <c r="R902" i="3"/>
  <c r="V902" i="3"/>
  <c r="Z902" i="3"/>
  <c r="AD902" i="3"/>
  <c r="AH902" i="3"/>
  <c r="AL902" i="3"/>
  <c r="AP902" i="3"/>
  <c r="O902" i="3"/>
  <c r="S902" i="3"/>
  <c r="W902" i="3"/>
  <c r="AA902" i="3"/>
  <c r="AE902" i="3"/>
  <c r="AI902" i="3"/>
  <c r="AM902" i="3"/>
  <c r="AQ902" i="3"/>
  <c r="AU902" i="3"/>
  <c r="AY902" i="3"/>
  <c r="BC902" i="3"/>
  <c r="BG902" i="3"/>
  <c r="Q902" i="3"/>
  <c r="Y902" i="3"/>
  <c r="AG902" i="3"/>
  <c r="AO902" i="3"/>
  <c r="AV902" i="3"/>
  <c r="BA902" i="3"/>
  <c r="BF902" i="3"/>
  <c r="M902" i="3"/>
  <c r="U902" i="3"/>
  <c r="AC902" i="3"/>
  <c r="AK902" i="3"/>
  <c r="AS902" i="3"/>
  <c r="AX902" i="3"/>
  <c r="BD902" i="3"/>
  <c r="BI902" i="3"/>
  <c r="AZ900" i="3"/>
  <c r="AJ900" i="3"/>
  <c r="BG898" i="3"/>
  <c r="AK898" i="3"/>
  <c r="O897" i="3"/>
  <c r="S897" i="3"/>
  <c r="W897" i="3"/>
  <c r="AA897" i="3"/>
  <c r="AE897" i="3"/>
  <c r="AI897" i="3"/>
  <c r="AM897" i="3"/>
  <c r="AQ897" i="3"/>
  <c r="AU897" i="3"/>
  <c r="AY897" i="3"/>
  <c r="BC897" i="3"/>
  <c r="BG897" i="3"/>
  <c r="P897" i="3"/>
  <c r="T897" i="3"/>
  <c r="X897" i="3"/>
  <c r="AB897" i="3"/>
  <c r="AF897" i="3"/>
  <c r="AJ897" i="3"/>
  <c r="AN897" i="3"/>
  <c r="AR897" i="3"/>
  <c r="AV897" i="3"/>
  <c r="AZ897" i="3"/>
  <c r="BD897" i="3"/>
  <c r="BH897" i="3"/>
  <c r="M897" i="3"/>
  <c r="U897" i="3"/>
  <c r="AC897" i="3"/>
  <c r="AK897" i="3"/>
  <c r="AS897" i="3"/>
  <c r="BA897" i="3"/>
  <c r="BI897" i="3"/>
  <c r="N897" i="3"/>
  <c r="V897" i="3"/>
  <c r="AD897" i="3"/>
  <c r="AL897" i="3"/>
  <c r="AT897" i="3"/>
  <c r="BB897" i="3"/>
  <c r="Z897" i="3"/>
  <c r="AP897" i="3"/>
  <c r="BF897" i="3"/>
  <c r="R897" i="3"/>
  <c r="AH897" i="3"/>
  <c r="AX897" i="3"/>
  <c r="N898" i="3"/>
  <c r="R898" i="3"/>
  <c r="V898" i="3"/>
  <c r="Z898" i="3"/>
  <c r="AD898" i="3"/>
  <c r="AH898" i="3"/>
  <c r="AL898" i="3"/>
  <c r="AP898" i="3"/>
  <c r="AT898" i="3"/>
  <c r="AX898" i="3"/>
  <c r="BB898" i="3"/>
  <c r="BF898" i="3"/>
  <c r="M898" i="3"/>
  <c r="S898" i="3"/>
  <c r="X898" i="3"/>
  <c r="AC898" i="3"/>
  <c r="AI898" i="3"/>
  <c r="AN898" i="3"/>
  <c r="AS898" i="3"/>
  <c r="AY898" i="3"/>
  <c r="BD898" i="3"/>
  <c r="BI898" i="3"/>
  <c r="O898" i="3"/>
  <c r="T898" i="3"/>
  <c r="Y898" i="3"/>
  <c r="AE898" i="3"/>
  <c r="AJ898" i="3"/>
  <c r="AO898" i="3"/>
  <c r="AU898" i="3"/>
  <c r="AZ898" i="3"/>
  <c r="BE898" i="3"/>
  <c r="Q898" i="3"/>
  <c r="AB898" i="3"/>
  <c r="AM898" i="3"/>
  <c r="AW898" i="3"/>
  <c r="BH898" i="3"/>
  <c r="W898" i="3"/>
  <c r="AG898" i="3"/>
  <c r="AR898" i="3"/>
  <c r="BC898" i="3"/>
  <c r="BE897" i="3"/>
  <c r="Y897" i="3"/>
  <c r="N903" i="3"/>
  <c r="R903" i="3"/>
  <c r="V903" i="3"/>
  <c r="Z903" i="3"/>
  <c r="AD903" i="3"/>
  <c r="AH903" i="3"/>
  <c r="AL903" i="3"/>
  <c r="AP903" i="3"/>
  <c r="AT903" i="3"/>
  <c r="AX903" i="3"/>
  <c r="BB903" i="3"/>
  <c r="BF903" i="3"/>
  <c r="P903" i="3"/>
  <c r="T903" i="3"/>
  <c r="X903" i="3"/>
  <c r="AB903" i="3"/>
  <c r="AF903" i="3"/>
  <c r="AJ903" i="3"/>
  <c r="AN903" i="3"/>
  <c r="AR903" i="3"/>
  <c r="AV903" i="3"/>
  <c r="AZ903" i="3"/>
  <c r="BD903" i="3"/>
  <c r="BH903" i="3"/>
  <c r="N900" i="3"/>
  <c r="M900" i="3"/>
  <c r="R900" i="3"/>
  <c r="V900" i="3"/>
  <c r="Z900" i="3"/>
  <c r="AD900" i="3"/>
  <c r="AH900" i="3"/>
  <c r="AL900" i="3"/>
  <c r="AP900" i="3"/>
  <c r="AT900" i="3"/>
  <c r="AX900" i="3"/>
  <c r="BB900" i="3"/>
  <c r="BF900" i="3"/>
  <c r="O900" i="3"/>
  <c r="S900" i="3"/>
  <c r="W900" i="3"/>
  <c r="AA900" i="3"/>
  <c r="AE900" i="3"/>
  <c r="AI900" i="3"/>
  <c r="AM900" i="3"/>
  <c r="AQ900" i="3"/>
  <c r="AU900" i="3"/>
  <c r="AY900" i="3"/>
  <c r="BC900" i="3"/>
  <c r="BG900" i="3"/>
  <c r="Q900" i="3"/>
  <c r="Y900" i="3"/>
  <c r="AG900" i="3"/>
  <c r="AO900" i="3"/>
  <c r="AW900" i="3"/>
  <c r="BE900" i="3"/>
  <c r="U900" i="3"/>
  <c r="AC900" i="3"/>
  <c r="AK900" i="3"/>
  <c r="AS900" i="3"/>
  <c r="BA900" i="3"/>
  <c r="BI900" i="3"/>
  <c r="AQ898" i="3"/>
  <c r="U898" i="3"/>
  <c r="AW897" i="3"/>
  <c r="Q897" i="3"/>
  <c r="S894" i="3"/>
  <c r="AA894" i="3"/>
  <c r="AI894" i="3"/>
  <c r="AQ894" i="3"/>
  <c r="AY894" i="3"/>
  <c r="BG894" i="3"/>
  <c r="BH896" i="3"/>
  <c r="AR896" i="3"/>
  <c r="AJ894" i="3"/>
  <c r="M896" i="3"/>
  <c r="Q896" i="3"/>
  <c r="U896" i="3"/>
  <c r="Y896" i="3"/>
  <c r="AC896" i="3"/>
  <c r="AG896" i="3"/>
  <c r="AK896" i="3"/>
  <c r="AO896" i="3"/>
  <c r="AS896" i="3"/>
  <c r="AW896" i="3"/>
  <c r="BA896" i="3"/>
  <c r="BE896" i="3"/>
  <c r="BI896" i="3"/>
  <c r="N896" i="3"/>
  <c r="R896" i="3"/>
  <c r="V896" i="3"/>
  <c r="Z896" i="3"/>
  <c r="AD896" i="3"/>
  <c r="AH896" i="3"/>
  <c r="AL896" i="3"/>
  <c r="AP896" i="3"/>
  <c r="AT896" i="3"/>
  <c r="AX896" i="3"/>
  <c r="BB896" i="3"/>
  <c r="BF896" i="3"/>
  <c r="O896" i="3"/>
  <c r="W896" i="3"/>
  <c r="AE896" i="3"/>
  <c r="AM896" i="3"/>
  <c r="AU896" i="3"/>
  <c r="BC896" i="3"/>
  <c r="P896" i="3"/>
  <c r="X896" i="3"/>
  <c r="AF896" i="3"/>
  <c r="AN896" i="3"/>
  <c r="AV896" i="3"/>
  <c r="BD896" i="3"/>
  <c r="BH894" i="3"/>
  <c r="AB894" i="3"/>
  <c r="AZ896" i="3"/>
  <c r="AJ896" i="3"/>
  <c r="T896" i="3"/>
  <c r="AZ894" i="3"/>
  <c r="T894" i="3"/>
  <c r="L895" i="3"/>
  <c r="K895" i="3"/>
  <c r="M894" i="3"/>
  <c r="Q894" i="3"/>
  <c r="U894" i="3"/>
  <c r="Y894" i="3"/>
  <c r="AC894" i="3"/>
  <c r="AG894" i="3"/>
  <c r="AK894" i="3"/>
  <c r="AO894" i="3"/>
  <c r="AS894" i="3"/>
  <c r="AW894" i="3"/>
  <c r="BA894" i="3"/>
  <c r="BE894" i="3"/>
  <c r="BI894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BD894" i="3"/>
  <c r="AV894" i="3"/>
  <c r="AN894" i="3"/>
  <c r="AF894" i="3"/>
  <c r="X894" i="3"/>
  <c r="P894" i="3"/>
  <c r="L899" i="3"/>
  <c r="P899" i="3" s="1"/>
  <c r="BC894" i="3"/>
  <c r="AU894" i="3"/>
  <c r="AM894" i="3"/>
  <c r="AE894" i="3"/>
  <c r="W894" i="3"/>
  <c r="O894" i="3"/>
  <c r="E693" i="3"/>
  <c r="K693" i="3" s="1"/>
  <c r="F693" i="3"/>
  <c r="G693" i="3"/>
  <c r="H693" i="3"/>
  <c r="I693" i="3"/>
  <c r="J693" i="3"/>
  <c r="E694" i="3"/>
  <c r="F694" i="3"/>
  <c r="G694" i="3"/>
  <c r="H694" i="3"/>
  <c r="I694" i="3"/>
  <c r="J694" i="3"/>
  <c r="E695" i="3"/>
  <c r="K695" i="3" s="1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L699" i="3" s="1"/>
  <c r="J699" i="3"/>
  <c r="K699" i="3"/>
  <c r="E700" i="3"/>
  <c r="K700" i="3" s="1"/>
  <c r="AG700" i="3" s="1"/>
  <c r="F700" i="3"/>
  <c r="G700" i="3"/>
  <c r="H700" i="3"/>
  <c r="I700" i="3"/>
  <c r="L700" i="3" s="1"/>
  <c r="J700" i="3"/>
  <c r="AW700" i="3"/>
  <c r="E701" i="3"/>
  <c r="F701" i="3"/>
  <c r="G701" i="3"/>
  <c r="H701" i="3"/>
  <c r="I701" i="3"/>
  <c r="J701" i="3"/>
  <c r="K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K708" i="3" s="1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L710" i="3" s="1"/>
  <c r="AB710" i="3" s="1"/>
  <c r="J710" i="3"/>
  <c r="K710" i="3"/>
  <c r="E711" i="3"/>
  <c r="F711" i="3"/>
  <c r="G711" i="3"/>
  <c r="H711" i="3"/>
  <c r="I711" i="3"/>
  <c r="J711" i="3"/>
  <c r="E712" i="3"/>
  <c r="F712" i="3"/>
  <c r="K712" i="3" s="1"/>
  <c r="BH712" i="3" s="1"/>
  <c r="G712" i="3"/>
  <c r="H712" i="3"/>
  <c r="I712" i="3"/>
  <c r="J712" i="3"/>
  <c r="L712" i="3" s="1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L716" i="3" s="1"/>
  <c r="I716" i="3"/>
  <c r="J716" i="3"/>
  <c r="E717" i="3"/>
  <c r="F717" i="3"/>
  <c r="G717" i="3"/>
  <c r="H717" i="3"/>
  <c r="I717" i="3"/>
  <c r="J717" i="3"/>
  <c r="E718" i="3"/>
  <c r="F718" i="3"/>
  <c r="K718" i="3" s="1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L720" i="3" s="1"/>
  <c r="J720" i="3"/>
  <c r="E721" i="3"/>
  <c r="K721" i="3" s="1"/>
  <c r="F721" i="3"/>
  <c r="G721" i="3"/>
  <c r="H721" i="3"/>
  <c r="I721" i="3"/>
  <c r="J721" i="3"/>
  <c r="E722" i="3"/>
  <c r="F722" i="3"/>
  <c r="G722" i="3"/>
  <c r="H722" i="3"/>
  <c r="I722" i="3"/>
  <c r="L722" i="3" s="1"/>
  <c r="J722" i="3"/>
  <c r="E723" i="3"/>
  <c r="F723" i="3"/>
  <c r="G723" i="3"/>
  <c r="H723" i="3"/>
  <c r="I723" i="3"/>
  <c r="L723" i="3" s="1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L731" i="3" s="1"/>
  <c r="J731" i="3"/>
  <c r="E732" i="3"/>
  <c r="F732" i="3"/>
  <c r="G732" i="3"/>
  <c r="H732" i="3"/>
  <c r="I732" i="3"/>
  <c r="J732" i="3"/>
  <c r="E733" i="3"/>
  <c r="F733" i="3"/>
  <c r="G733" i="3"/>
  <c r="H733" i="3"/>
  <c r="I733" i="3"/>
  <c r="L733" i="3" s="1"/>
  <c r="J733" i="3"/>
  <c r="K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K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K742" i="3" s="1"/>
  <c r="G742" i="3"/>
  <c r="H742" i="3"/>
  <c r="I742" i="3"/>
  <c r="J742" i="3"/>
  <c r="E743" i="3"/>
  <c r="F743" i="3"/>
  <c r="K743" i="3" s="1"/>
  <c r="AV743" i="3" s="1"/>
  <c r="G743" i="3"/>
  <c r="H743" i="3"/>
  <c r="I743" i="3"/>
  <c r="J743" i="3"/>
  <c r="L743" i="3" s="1"/>
  <c r="BG743" i="3"/>
  <c r="E744" i="3"/>
  <c r="F744" i="3"/>
  <c r="K744" i="3" s="1"/>
  <c r="G744" i="3"/>
  <c r="H744" i="3"/>
  <c r="I744" i="3"/>
  <c r="J744" i="3"/>
  <c r="E745" i="3"/>
  <c r="F745" i="3"/>
  <c r="K745" i="3" s="1"/>
  <c r="G745" i="3"/>
  <c r="H745" i="3"/>
  <c r="I745" i="3"/>
  <c r="J745" i="3"/>
  <c r="E746" i="3"/>
  <c r="K746" i="3" s="1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K750" i="3" s="1"/>
  <c r="F750" i="3"/>
  <c r="G750" i="3"/>
  <c r="H750" i="3"/>
  <c r="I750" i="3"/>
  <c r="J750" i="3"/>
  <c r="E751" i="3"/>
  <c r="F751" i="3"/>
  <c r="G751" i="3"/>
  <c r="H751" i="3"/>
  <c r="I751" i="3"/>
  <c r="J751" i="3"/>
  <c r="K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K755" i="3" s="1"/>
  <c r="F755" i="3"/>
  <c r="G755" i="3"/>
  <c r="H755" i="3"/>
  <c r="I755" i="3"/>
  <c r="J755" i="3"/>
  <c r="E756" i="3"/>
  <c r="F756" i="3"/>
  <c r="G756" i="3"/>
  <c r="H756" i="3"/>
  <c r="I756" i="3"/>
  <c r="J756" i="3"/>
  <c r="E757" i="3"/>
  <c r="K757" i="3" s="1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K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K762" i="3" s="1"/>
  <c r="F762" i="3"/>
  <c r="G762" i="3"/>
  <c r="H762" i="3"/>
  <c r="I762" i="3"/>
  <c r="J762" i="3"/>
  <c r="E763" i="3"/>
  <c r="F763" i="3"/>
  <c r="G763" i="3"/>
  <c r="H763" i="3"/>
  <c r="I763" i="3"/>
  <c r="J763" i="3"/>
  <c r="L763" i="3" s="1"/>
  <c r="K763" i="3"/>
  <c r="E764" i="3"/>
  <c r="F764" i="3"/>
  <c r="G764" i="3"/>
  <c r="H764" i="3"/>
  <c r="I764" i="3"/>
  <c r="J764" i="3"/>
  <c r="E765" i="3"/>
  <c r="K765" i="3" s="1"/>
  <c r="F765" i="3"/>
  <c r="G765" i="3"/>
  <c r="H765" i="3"/>
  <c r="I765" i="3"/>
  <c r="J765" i="3"/>
  <c r="E766" i="3"/>
  <c r="F766" i="3"/>
  <c r="G766" i="3"/>
  <c r="H766" i="3"/>
  <c r="I766" i="3"/>
  <c r="L766" i="3" s="1"/>
  <c r="J766" i="3"/>
  <c r="E767" i="3"/>
  <c r="F767" i="3"/>
  <c r="G767" i="3"/>
  <c r="H767" i="3"/>
  <c r="I767" i="3"/>
  <c r="J767" i="3"/>
  <c r="K767" i="3"/>
  <c r="E768" i="3"/>
  <c r="F768" i="3"/>
  <c r="G768" i="3"/>
  <c r="H768" i="3"/>
  <c r="I768" i="3"/>
  <c r="J768" i="3"/>
  <c r="E769" i="3"/>
  <c r="K769" i="3" s="1"/>
  <c r="F769" i="3"/>
  <c r="G769" i="3"/>
  <c r="H769" i="3"/>
  <c r="I769" i="3"/>
  <c r="J769" i="3"/>
  <c r="E770" i="3"/>
  <c r="K770" i="3" s="1"/>
  <c r="F770" i="3"/>
  <c r="G770" i="3"/>
  <c r="H770" i="3"/>
  <c r="I770" i="3"/>
  <c r="L770" i="3" s="1"/>
  <c r="J770" i="3"/>
  <c r="E771" i="3"/>
  <c r="K771" i="3" s="1"/>
  <c r="F771" i="3"/>
  <c r="G771" i="3"/>
  <c r="H771" i="3"/>
  <c r="I771" i="3"/>
  <c r="J771" i="3"/>
  <c r="E772" i="3"/>
  <c r="K772" i="3" s="1"/>
  <c r="F772" i="3"/>
  <c r="G772" i="3"/>
  <c r="H772" i="3"/>
  <c r="I772" i="3"/>
  <c r="L772" i="3" s="1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L784" i="3" s="1"/>
  <c r="I784" i="3"/>
  <c r="J784" i="3"/>
  <c r="E785" i="3"/>
  <c r="F785" i="3"/>
  <c r="K785" i="3" s="1"/>
  <c r="BF785" i="3" s="1"/>
  <c r="G785" i="3"/>
  <c r="H785" i="3"/>
  <c r="I785" i="3"/>
  <c r="J785" i="3"/>
  <c r="L785" i="3" s="1"/>
  <c r="E786" i="3"/>
  <c r="F786" i="3"/>
  <c r="G786" i="3"/>
  <c r="H786" i="3"/>
  <c r="I786" i="3"/>
  <c r="J786" i="3"/>
  <c r="E787" i="3"/>
  <c r="F787" i="3"/>
  <c r="G787" i="3"/>
  <c r="H787" i="3"/>
  <c r="I787" i="3"/>
  <c r="J787" i="3"/>
  <c r="L787" i="3"/>
  <c r="E788" i="3"/>
  <c r="F788" i="3"/>
  <c r="G788" i="3"/>
  <c r="H788" i="3"/>
  <c r="L788" i="3" s="1"/>
  <c r="I788" i="3"/>
  <c r="J788" i="3"/>
  <c r="E789" i="3"/>
  <c r="F789" i="3"/>
  <c r="G789" i="3"/>
  <c r="H789" i="3"/>
  <c r="I789" i="3"/>
  <c r="J789" i="3"/>
  <c r="E790" i="3"/>
  <c r="K790" i="3" s="1"/>
  <c r="F790" i="3"/>
  <c r="G790" i="3"/>
  <c r="H790" i="3"/>
  <c r="I790" i="3"/>
  <c r="L790" i="3" s="1"/>
  <c r="J790" i="3"/>
  <c r="E791" i="3"/>
  <c r="F791" i="3"/>
  <c r="G791" i="3"/>
  <c r="H791" i="3"/>
  <c r="L791" i="3" s="1"/>
  <c r="I791" i="3"/>
  <c r="J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L811" i="3" s="1"/>
  <c r="E812" i="3"/>
  <c r="F812" i="3"/>
  <c r="K812" i="3" s="1"/>
  <c r="G812" i="3"/>
  <c r="H812" i="3"/>
  <c r="I812" i="3"/>
  <c r="J812" i="3"/>
  <c r="E813" i="3"/>
  <c r="F813" i="3"/>
  <c r="G813" i="3"/>
  <c r="H813" i="3"/>
  <c r="I813" i="3"/>
  <c r="J813" i="3"/>
  <c r="L813" i="3" s="1"/>
  <c r="E814" i="3"/>
  <c r="F814" i="3"/>
  <c r="K814" i="3" s="1"/>
  <c r="G814" i="3"/>
  <c r="H814" i="3"/>
  <c r="I814" i="3"/>
  <c r="J814" i="3"/>
  <c r="E815" i="3"/>
  <c r="F815" i="3"/>
  <c r="G815" i="3"/>
  <c r="H815" i="3"/>
  <c r="I815" i="3"/>
  <c r="J815" i="3"/>
  <c r="L815" i="3" s="1"/>
  <c r="E816" i="3"/>
  <c r="F816" i="3"/>
  <c r="K816" i="3" s="1"/>
  <c r="G816" i="3"/>
  <c r="H816" i="3"/>
  <c r="L816" i="3" s="1"/>
  <c r="I816" i="3"/>
  <c r="J816" i="3"/>
  <c r="E817" i="3"/>
  <c r="F817" i="3"/>
  <c r="G817" i="3"/>
  <c r="H817" i="3"/>
  <c r="I817" i="3"/>
  <c r="J817" i="3"/>
  <c r="E818" i="3"/>
  <c r="F818" i="3"/>
  <c r="K818" i="3" s="1"/>
  <c r="G818" i="3"/>
  <c r="H818" i="3"/>
  <c r="I818" i="3"/>
  <c r="J818" i="3"/>
  <c r="L818" i="3" s="1"/>
  <c r="E819" i="3"/>
  <c r="F819" i="3"/>
  <c r="G819" i="3"/>
  <c r="H819" i="3"/>
  <c r="I819" i="3"/>
  <c r="J819" i="3"/>
  <c r="E820" i="3"/>
  <c r="F820" i="3"/>
  <c r="K820" i="3" s="1"/>
  <c r="G820" i="3"/>
  <c r="H820" i="3"/>
  <c r="L820" i="3" s="1"/>
  <c r="BH820" i="3" s="1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L825" i="3"/>
  <c r="E826" i="3"/>
  <c r="F826" i="3"/>
  <c r="K826" i="3" s="1"/>
  <c r="G826" i="3"/>
  <c r="H826" i="3"/>
  <c r="L826" i="3" s="1"/>
  <c r="I826" i="3"/>
  <c r="J826" i="3"/>
  <c r="E827" i="3"/>
  <c r="F827" i="3"/>
  <c r="G827" i="3"/>
  <c r="H827" i="3"/>
  <c r="I827" i="3"/>
  <c r="J827" i="3"/>
  <c r="L827" i="3" s="1"/>
  <c r="E828" i="3"/>
  <c r="F828" i="3"/>
  <c r="K828" i="3" s="1"/>
  <c r="G828" i="3"/>
  <c r="H828" i="3"/>
  <c r="I828" i="3"/>
  <c r="J828" i="3"/>
  <c r="E829" i="3"/>
  <c r="F829" i="3"/>
  <c r="G829" i="3"/>
  <c r="H829" i="3"/>
  <c r="I829" i="3"/>
  <c r="J829" i="3"/>
  <c r="L829" i="3" s="1"/>
  <c r="E830" i="3"/>
  <c r="F830" i="3"/>
  <c r="K830" i="3" s="1"/>
  <c r="G830" i="3"/>
  <c r="H830" i="3"/>
  <c r="I830" i="3"/>
  <c r="J830" i="3"/>
  <c r="E831" i="3"/>
  <c r="F831" i="3"/>
  <c r="G831" i="3"/>
  <c r="H831" i="3"/>
  <c r="L831" i="3" s="1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L833" i="3" s="1"/>
  <c r="J833" i="3"/>
  <c r="E834" i="3"/>
  <c r="F834" i="3"/>
  <c r="G834" i="3"/>
  <c r="H834" i="3"/>
  <c r="I834" i="3"/>
  <c r="J834" i="3"/>
  <c r="L834" i="3" s="1"/>
  <c r="E835" i="3"/>
  <c r="F835" i="3"/>
  <c r="G835" i="3"/>
  <c r="H835" i="3"/>
  <c r="L835" i="3" s="1"/>
  <c r="I835" i="3"/>
  <c r="J835" i="3"/>
  <c r="E836" i="3"/>
  <c r="F836" i="3"/>
  <c r="G836" i="3"/>
  <c r="H836" i="3"/>
  <c r="I836" i="3"/>
  <c r="J836" i="3"/>
  <c r="E837" i="3"/>
  <c r="F837" i="3"/>
  <c r="G837" i="3"/>
  <c r="H837" i="3"/>
  <c r="L837" i="3" s="1"/>
  <c r="I837" i="3"/>
  <c r="J837" i="3"/>
  <c r="K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K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L843" i="3" s="1"/>
  <c r="I843" i="3"/>
  <c r="J843" i="3"/>
  <c r="E844" i="3"/>
  <c r="F844" i="3"/>
  <c r="G844" i="3"/>
  <c r="H844" i="3"/>
  <c r="I844" i="3"/>
  <c r="J844" i="3"/>
  <c r="E845" i="3"/>
  <c r="K845" i="3" s="1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K849" i="3"/>
  <c r="E850" i="3"/>
  <c r="F850" i="3"/>
  <c r="G850" i="3"/>
  <c r="H850" i="3"/>
  <c r="I850" i="3"/>
  <c r="J850" i="3"/>
  <c r="E851" i="3"/>
  <c r="K851" i="3" s="1"/>
  <c r="F851" i="3"/>
  <c r="G851" i="3"/>
  <c r="H851" i="3"/>
  <c r="I851" i="3"/>
  <c r="J851" i="3"/>
  <c r="E852" i="3"/>
  <c r="F852" i="3"/>
  <c r="G852" i="3"/>
  <c r="H852" i="3"/>
  <c r="I852" i="3"/>
  <c r="J852" i="3"/>
  <c r="E853" i="3"/>
  <c r="K853" i="3" s="1"/>
  <c r="F853" i="3"/>
  <c r="G853" i="3"/>
  <c r="H853" i="3"/>
  <c r="L853" i="3" s="1"/>
  <c r="I853" i="3"/>
  <c r="J853" i="3"/>
  <c r="E854" i="3"/>
  <c r="F854" i="3"/>
  <c r="G854" i="3"/>
  <c r="H854" i="3"/>
  <c r="I854" i="3"/>
  <c r="J854" i="3"/>
  <c r="E855" i="3"/>
  <c r="F855" i="3"/>
  <c r="K855" i="3" s="1"/>
  <c r="G855" i="3"/>
  <c r="H855" i="3"/>
  <c r="L855" i="3" s="1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K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L860" i="3" s="1"/>
  <c r="BB860" i="3" s="1"/>
  <c r="J860" i="3"/>
  <c r="K860" i="3"/>
  <c r="AG860" i="3"/>
  <c r="E861" i="3"/>
  <c r="F861" i="3"/>
  <c r="G861" i="3"/>
  <c r="H861" i="3"/>
  <c r="L861" i="3" s="1"/>
  <c r="I861" i="3"/>
  <c r="J861" i="3"/>
  <c r="E862" i="3"/>
  <c r="F862" i="3"/>
  <c r="G862" i="3"/>
  <c r="H862" i="3"/>
  <c r="I862" i="3"/>
  <c r="J862" i="3"/>
  <c r="E863" i="3"/>
  <c r="F863" i="3"/>
  <c r="K863" i="3" s="1"/>
  <c r="G863" i="3"/>
  <c r="H863" i="3"/>
  <c r="L863" i="3" s="1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K865" i="3"/>
  <c r="E866" i="3"/>
  <c r="F866" i="3"/>
  <c r="G866" i="3"/>
  <c r="H866" i="3"/>
  <c r="I866" i="3"/>
  <c r="J866" i="3"/>
  <c r="E867" i="3"/>
  <c r="K867" i="3" s="1"/>
  <c r="F867" i="3"/>
  <c r="G867" i="3"/>
  <c r="H867" i="3"/>
  <c r="I867" i="3"/>
  <c r="J867" i="3"/>
  <c r="E868" i="3"/>
  <c r="F868" i="3"/>
  <c r="G868" i="3"/>
  <c r="H868" i="3"/>
  <c r="I868" i="3"/>
  <c r="L868" i="3" s="1"/>
  <c r="J868" i="3"/>
  <c r="K868" i="3"/>
  <c r="P868" i="3" s="1"/>
  <c r="AS868" i="3"/>
  <c r="E869" i="3"/>
  <c r="F869" i="3"/>
  <c r="G869" i="3"/>
  <c r="H869" i="3"/>
  <c r="I869" i="3"/>
  <c r="J869" i="3"/>
  <c r="K869" i="3"/>
  <c r="E870" i="3"/>
  <c r="F870" i="3"/>
  <c r="G870" i="3"/>
  <c r="H870" i="3"/>
  <c r="I870" i="3"/>
  <c r="J870" i="3"/>
  <c r="E871" i="3"/>
  <c r="K871" i="3" s="1"/>
  <c r="F871" i="3"/>
  <c r="G871" i="3"/>
  <c r="H871" i="3"/>
  <c r="I871" i="3"/>
  <c r="J871" i="3"/>
  <c r="E872" i="3"/>
  <c r="F872" i="3"/>
  <c r="G872" i="3"/>
  <c r="H872" i="3"/>
  <c r="I872" i="3"/>
  <c r="L872" i="3" s="1"/>
  <c r="J872" i="3"/>
  <c r="E873" i="3"/>
  <c r="K873" i="3" s="1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L875" i="3" s="1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L881" i="3" s="1"/>
  <c r="I881" i="3"/>
  <c r="J881" i="3"/>
  <c r="E882" i="3"/>
  <c r="F882" i="3"/>
  <c r="G882" i="3"/>
  <c r="H882" i="3"/>
  <c r="I882" i="3"/>
  <c r="J882" i="3"/>
  <c r="E883" i="3"/>
  <c r="F883" i="3"/>
  <c r="G883" i="3"/>
  <c r="H883" i="3"/>
  <c r="L883" i="3" s="1"/>
  <c r="I883" i="3"/>
  <c r="J883" i="3"/>
  <c r="E884" i="3"/>
  <c r="F884" i="3"/>
  <c r="G884" i="3"/>
  <c r="H884" i="3"/>
  <c r="I884" i="3"/>
  <c r="J884" i="3"/>
  <c r="E885" i="3"/>
  <c r="F885" i="3"/>
  <c r="G885" i="3"/>
  <c r="H885" i="3"/>
  <c r="L885" i="3" s="1"/>
  <c r="I885" i="3"/>
  <c r="J885" i="3"/>
  <c r="E886" i="3"/>
  <c r="F886" i="3"/>
  <c r="G886" i="3"/>
  <c r="H886" i="3"/>
  <c r="I886" i="3"/>
  <c r="J886" i="3"/>
  <c r="E887" i="3"/>
  <c r="F887" i="3"/>
  <c r="G887" i="3"/>
  <c r="H887" i="3"/>
  <c r="L887" i="3" s="1"/>
  <c r="I887" i="3"/>
  <c r="J887" i="3"/>
  <c r="E888" i="3"/>
  <c r="F888" i="3"/>
  <c r="G888" i="3"/>
  <c r="H888" i="3"/>
  <c r="I888" i="3"/>
  <c r="J888" i="3"/>
  <c r="E889" i="3"/>
  <c r="F889" i="3"/>
  <c r="G889" i="3"/>
  <c r="K889" i="3" s="1"/>
  <c r="H889" i="3"/>
  <c r="L889" i="3" s="1"/>
  <c r="I889" i="3"/>
  <c r="J889" i="3"/>
  <c r="E890" i="3"/>
  <c r="F890" i="3"/>
  <c r="G890" i="3"/>
  <c r="H890" i="3"/>
  <c r="I890" i="3"/>
  <c r="J890" i="3"/>
  <c r="E891" i="3"/>
  <c r="F891" i="3"/>
  <c r="G891" i="3"/>
  <c r="K891" i="3" s="1"/>
  <c r="H891" i="3"/>
  <c r="L891" i="3" s="1"/>
  <c r="I891" i="3"/>
  <c r="J891" i="3"/>
  <c r="E892" i="3"/>
  <c r="F892" i="3"/>
  <c r="G892" i="3"/>
  <c r="H892" i="3"/>
  <c r="I892" i="3"/>
  <c r="J892" i="3"/>
  <c r="E893" i="3"/>
  <c r="F893" i="3"/>
  <c r="G893" i="3"/>
  <c r="K893" i="3" s="1"/>
  <c r="H893" i="3"/>
  <c r="L893" i="3" s="1"/>
  <c r="I893" i="3"/>
  <c r="J893" i="3"/>
  <c r="AB816" i="3" l="1"/>
  <c r="BH816" i="3"/>
  <c r="AR770" i="3"/>
  <c r="L879" i="3"/>
  <c r="K872" i="3"/>
  <c r="BI868" i="3"/>
  <c r="AC868" i="3"/>
  <c r="M860" i="3"/>
  <c r="K859" i="3"/>
  <c r="L819" i="3"/>
  <c r="L817" i="3"/>
  <c r="L814" i="3"/>
  <c r="AB814" i="3" s="1"/>
  <c r="L812" i="3"/>
  <c r="AP785" i="3"/>
  <c r="K780" i="3"/>
  <c r="K778" i="3"/>
  <c r="K776" i="3"/>
  <c r="L769" i="3"/>
  <c r="BC769" i="3" s="1"/>
  <c r="K766" i="3"/>
  <c r="K758" i="3"/>
  <c r="K754" i="3"/>
  <c r="AA743" i="3"/>
  <c r="K731" i="3"/>
  <c r="K729" i="3"/>
  <c r="K723" i="3"/>
  <c r="BA723" i="3" s="1"/>
  <c r="K722" i="3"/>
  <c r="AA720" i="3"/>
  <c r="K720" i="3"/>
  <c r="AY720" i="3" s="1"/>
  <c r="AR712" i="3"/>
  <c r="K707" i="3"/>
  <c r="L702" i="3"/>
  <c r="AK702" i="3" s="1"/>
  <c r="K702" i="3"/>
  <c r="L701" i="3"/>
  <c r="Q700" i="3"/>
  <c r="L697" i="3"/>
  <c r="AP899" i="3"/>
  <c r="AQ916" i="3"/>
  <c r="W916" i="3"/>
  <c r="AW916" i="3"/>
  <c r="AC916" i="3"/>
  <c r="BH916" i="3"/>
  <c r="AJ916" i="3"/>
  <c r="P916" i="3"/>
  <c r="BN932" i="3"/>
  <c r="BN934" i="3"/>
  <c r="BM951" i="3"/>
  <c r="BJ951" i="3"/>
  <c r="BM978" i="3"/>
  <c r="K887" i="3"/>
  <c r="K875" i="3"/>
  <c r="BA868" i="3"/>
  <c r="U868" i="3"/>
  <c r="L864" i="3"/>
  <c r="K864" i="3"/>
  <c r="K862" i="3"/>
  <c r="AQ860" i="3"/>
  <c r="K858" i="3"/>
  <c r="K847" i="3"/>
  <c r="L832" i="3"/>
  <c r="L822" i="3"/>
  <c r="K822" i="3"/>
  <c r="L810" i="3"/>
  <c r="K810" i="3"/>
  <c r="L808" i="3"/>
  <c r="K808" i="3"/>
  <c r="L805" i="3"/>
  <c r="L803" i="3"/>
  <c r="L802" i="3"/>
  <c r="K802" i="3"/>
  <c r="L800" i="3"/>
  <c r="K800" i="3"/>
  <c r="L797" i="3"/>
  <c r="L795" i="3"/>
  <c r="K795" i="3"/>
  <c r="Z795" i="3" s="1"/>
  <c r="L793" i="3"/>
  <c r="K788" i="3"/>
  <c r="Z785" i="3"/>
  <c r="L783" i="3"/>
  <c r="K783" i="3"/>
  <c r="L781" i="3"/>
  <c r="K781" i="3"/>
  <c r="L779" i="3"/>
  <c r="L777" i="3"/>
  <c r="L775" i="3"/>
  <c r="L771" i="3"/>
  <c r="BC771" i="3" s="1"/>
  <c r="L767" i="3"/>
  <c r="AQ767" i="3" s="1"/>
  <c r="L765" i="3"/>
  <c r="L762" i="3"/>
  <c r="L759" i="3"/>
  <c r="AQ759" i="3" s="1"/>
  <c r="K753" i="3"/>
  <c r="P743" i="3"/>
  <c r="K740" i="3"/>
  <c r="L739" i="3"/>
  <c r="K739" i="3"/>
  <c r="K737" i="3"/>
  <c r="K728" i="3"/>
  <c r="K726" i="3"/>
  <c r="L725" i="3"/>
  <c r="K724" i="3"/>
  <c r="L721" i="3"/>
  <c r="AK721" i="3"/>
  <c r="AB712" i="3"/>
  <c r="L695" i="3"/>
  <c r="P695" i="3" s="1"/>
  <c r="BD899" i="3"/>
  <c r="BM910" i="3"/>
  <c r="BL951" i="3"/>
  <c r="BM952" i="3"/>
  <c r="BM1071" i="3"/>
  <c r="BM999" i="3"/>
  <c r="BM968" i="3"/>
  <c r="BM980" i="3"/>
  <c r="BM965" i="3"/>
  <c r="K696" i="3"/>
  <c r="BL910" i="3"/>
  <c r="BJ910" i="3"/>
  <c r="BM914" i="3"/>
  <c r="BL952" i="3"/>
  <c r="BJ952" i="3"/>
  <c r="BL1071" i="3"/>
  <c r="BL968" i="3"/>
  <c r="BJ963" i="3"/>
  <c r="K880" i="3"/>
  <c r="L873" i="3"/>
  <c r="AK868" i="3"/>
  <c r="K866" i="3"/>
  <c r="K861" i="3"/>
  <c r="V860" i="3"/>
  <c r="L856" i="3"/>
  <c r="K856" i="3"/>
  <c r="L847" i="3"/>
  <c r="L845" i="3"/>
  <c r="K843" i="3"/>
  <c r="K841" i="3"/>
  <c r="L823" i="3"/>
  <c r="L821" i="3"/>
  <c r="L809" i="3"/>
  <c r="L807" i="3"/>
  <c r="L806" i="3"/>
  <c r="K806" i="3"/>
  <c r="L804" i="3"/>
  <c r="K804" i="3"/>
  <c r="L801" i="3"/>
  <c r="L799" i="3"/>
  <c r="L798" i="3"/>
  <c r="K798" i="3"/>
  <c r="L796" i="3"/>
  <c r="K796" i="3"/>
  <c r="L789" i="3"/>
  <c r="K789" i="3"/>
  <c r="T789" i="3" s="1"/>
  <c r="L786" i="3"/>
  <c r="L773" i="3"/>
  <c r="K773" i="3"/>
  <c r="L761" i="3"/>
  <c r="K761" i="3"/>
  <c r="K749" i="3"/>
  <c r="K747" i="3"/>
  <c r="L741" i="3"/>
  <c r="K741" i="3"/>
  <c r="K738" i="3"/>
  <c r="K736" i="3"/>
  <c r="L735" i="3"/>
  <c r="K727" i="3"/>
  <c r="U721" i="3"/>
  <c r="L719" i="3"/>
  <c r="K719" i="3"/>
  <c r="AG719" i="3" s="1"/>
  <c r="K716" i="3"/>
  <c r="BH716" i="3" s="1"/>
  <c r="L714" i="3"/>
  <c r="S714" i="3" s="1"/>
  <c r="K714" i="3"/>
  <c r="L704" i="3"/>
  <c r="L703" i="3"/>
  <c r="AE699" i="3"/>
  <c r="L694" i="3"/>
  <c r="L693" i="3"/>
  <c r="BL914" i="3"/>
  <c r="BJ914" i="3"/>
  <c r="BK922" i="3"/>
  <c r="AH916" i="3"/>
  <c r="AU916" i="3"/>
  <c r="AA916" i="3"/>
  <c r="BE916" i="3"/>
  <c r="AG916" i="3"/>
  <c r="M916" i="3"/>
  <c r="AR916" i="3"/>
  <c r="T916" i="3"/>
  <c r="BM934" i="3"/>
  <c r="BJ1071" i="3"/>
  <c r="R856" i="3"/>
  <c r="AC856" i="3"/>
  <c r="AM856" i="3"/>
  <c r="AX856" i="3"/>
  <c r="BI856" i="3"/>
  <c r="V856" i="3"/>
  <c r="AG856" i="3"/>
  <c r="AQ856" i="3"/>
  <c r="BB856" i="3"/>
  <c r="M856" i="3"/>
  <c r="W856" i="3"/>
  <c r="AH856" i="3"/>
  <c r="AS856" i="3"/>
  <c r="BC856" i="3"/>
  <c r="Q856" i="3"/>
  <c r="AA856" i="3"/>
  <c r="AL856" i="3"/>
  <c r="AW856" i="3"/>
  <c r="BG856" i="3"/>
  <c r="AB843" i="3"/>
  <c r="BH843" i="3"/>
  <c r="AJ843" i="3"/>
  <c r="AR843" i="3"/>
  <c r="T843" i="3"/>
  <c r="AZ843" i="3"/>
  <c r="M875" i="3"/>
  <c r="P875" i="3"/>
  <c r="AF875" i="3"/>
  <c r="AV875" i="3"/>
  <c r="AB875" i="3"/>
  <c r="AR875" i="3"/>
  <c r="BH875" i="3"/>
  <c r="T875" i="3"/>
  <c r="AJ875" i="3"/>
  <c r="AZ875" i="3"/>
  <c r="X875" i="3"/>
  <c r="AN875" i="3"/>
  <c r="BD875" i="3"/>
  <c r="R864" i="3"/>
  <c r="AC864" i="3"/>
  <c r="AM864" i="3"/>
  <c r="AX864" i="3"/>
  <c r="BI864" i="3"/>
  <c r="AG864" i="3"/>
  <c r="AQ864" i="3"/>
  <c r="V864" i="3"/>
  <c r="BB864" i="3"/>
  <c r="M864" i="3"/>
  <c r="W864" i="3"/>
  <c r="AH864" i="3"/>
  <c r="AS864" i="3"/>
  <c r="BC864" i="3"/>
  <c r="Q864" i="3"/>
  <c r="AA864" i="3"/>
  <c r="AL864" i="3"/>
  <c r="AW864" i="3"/>
  <c r="BG864" i="3"/>
  <c r="AR818" i="3"/>
  <c r="AR812" i="3"/>
  <c r="AR808" i="3"/>
  <c r="AR804" i="3"/>
  <c r="AR800" i="3"/>
  <c r="AR796" i="3"/>
  <c r="P788" i="3"/>
  <c r="AV788" i="3"/>
  <c r="AF788" i="3"/>
  <c r="N781" i="3"/>
  <c r="AH781" i="3"/>
  <c r="R781" i="3"/>
  <c r="AX781" i="3"/>
  <c r="Z781" i="3"/>
  <c r="BF781" i="3"/>
  <c r="N773" i="3"/>
  <c r="O773" i="3"/>
  <c r="AS773" i="3"/>
  <c r="AE773" i="3"/>
  <c r="BC773" i="3"/>
  <c r="AM773" i="3"/>
  <c r="BI773" i="3"/>
  <c r="N771" i="3"/>
  <c r="S771" i="3"/>
  <c r="AI771" i="3"/>
  <c r="AY771" i="3"/>
  <c r="AA771" i="3"/>
  <c r="AQ771" i="3"/>
  <c r="BG771" i="3"/>
  <c r="O771" i="3"/>
  <c r="AE771" i="3"/>
  <c r="AU771" i="3"/>
  <c r="O765" i="3"/>
  <c r="AA765" i="3"/>
  <c r="BG765" i="3"/>
  <c r="AQ765" i="3"/>
  <c r="S765" i="3"/>
  <c r="AY765" i="3"/>
  <c r="O763" i="3"/>
  <c r="AI763" i="3"/>
  <c r="S763" i="3"/>
  <c r="AY763" i="3"/>
  <c r="AA763" i="3"/>
  <c r="BG763" i="3"/>
  <c r="Q739" i="3"/>
  <c r="O739" i="3"/>
  <c r="Y739" i="3"/>
  <c r="AJ739" i="3"/>
  <c r="AU739" i="3"/>
  <c r="BE739" i="3"/>
  <c r="T739" i="3"/>
  <c r="AE739" i="3"/>
  <c r="AO739" i="3"/>
  <c r="AZ739" i="3"/>
  <c r="U739" i="3"/>
  <c r="AF739" i="3"/>
  <c r="AQ739" i="3"/>
  <c r="BA739" i="3"/>
  <c r="O720" i="3"/>
  <c r="AU720" i="3"/>
  <c r="AE720" i="3"/>
  <c r="AI720" i="3"/>
  <c r="O714" i="3"/>
  <c r="AE714" i="3"/>
  <c r="AU714" i="3"/>
  <c r="W714" i="3"/>
  <c r="AM714" i="3"/>
  <c r="BC714" i="3"/>
  <c r="AB714" i="3"/>
  <c r="AR714" i="3"/>
  <c r="BH714" i="3"/>
  <c r="AN695" i="3"/>
  <c r="L892" i="3"/>
  <c r="K888" i="3"/>
  <c r="L874" i="3"/>
  <c r="K874" i="3"/>
  <c r="BF868" i="3"/>
  <c r="AX868" i="3"/>
  <c r="AP868" i="3"/>
  <c r="AH868" i="3"/>
  <c r="Z868" i="3"/>
  <c r="R868" i="3"/>
  <c r="L862" i="3"/>
  <c r="V862" i="3" s="1"/>
  <c r="BI860" i="3"/>
  <c r="AX860" i="3"/>
  <c r="AM860" i="3"/>
  <c r="AC860" i="3"/>
  <c r="R860" i="3"/>
  <c r="S843" i="3"/>
  <c r="K834" i="3"/>
  <c r="AR820" i="3"/>
  <c r="BH818" i="3"/>
  <c r="N795" i="3"/>
  <c r="AT795" i="3"/>
  <c r="AD795" i="3"/>
  <c r="X790" i="3"/>
  <c r="BD790" i="3"/>
  <c r="AR789" i="3"/>
  <c r="AB789" i="3"/>
  <c r="BH789" i="3"/>
  <c r="T772" i="3"/>
  <c r="AR772" i="3"/>
  <c r="N769" i="3"/>
  <c r="S769" i="3"/>
  <c r="AI769" i="3"/>
  <c r="AY769" i="3"/>
  <c r="AA769" i="3"/>
  <c r="AQ769" i="3"/>
  <c r="BG769" i="3"/>
  <c r="O769" i="3"/>
  <c r="AE769" i="3"/>
  <c r="AU769" i="3"/>
  <c r="O767" i="3"/>
  <c r="AI767" i="3"/>
  <c r="S767" i="3"/>
  <c r="AY767" i="3"/>
  <c r="AA767" i="3"/>
  <c r="BG767" i="3"/>
  <c r="O731" i="3"/>
  <c r="P731" i="3"/>
  <c r="BG731" i="3"/>
  <c r="AK731" i="3"/>
  <c r="AV731" i="3"/>
  <c r="Q699" i="3"/>
  <c r="AA699" i="3"/>
  <c r="AU699" i="3"/>
  <c r="O699" i="3"/>
  <c r="AI699" i="3"/>
  <c r="BG699" i="3"/>
  <c r="S699" i="3"/>
  <c r="AQ699" i="3"/>
  <c r="BL903" i="3"/>
  <c r="K892" i="3"/>
  <c r="L890" i="3"/>
  <c r="L886" i="3"/>
  <c r="K884" i="3"/>
  <c r="K883" i="3"/>
  <c r="L882" i="3"/>
  <c r="L877" i="3"/>
  <c r="L867" i="3"/>
  <c r="AW860" i="3"/>
  <c r="L859" i="3"/>
  <c r="L851" i="3"/>
  <c r="AR822" i="3"/>
  <c r="AB818" i="3"/>
  <c r="AR814" i="3"/>
  <c r="BH812" i="3"/>
  <c r="AR810" i="3"/>
  <c r="BH808" i="3"/>
  <c r="AR806" i="3"/>
  <c r="BH804" i="3"/>
  <c r="AR802" i="3"/>
  <c r="BH800" i="3"/>
  <c r="AR798" i="3"/>
  <c r="BH796" i="3"/>
  <c r="BF795" i="3"/>
  <c r="AZ789" i="3"/>
  <c r="W773" i="3"/>
  <c r="W771" i="3"/>
  <c r="AB770" i="3"/>
  <c r="BH770" i="3"/>
  <c r="AM769" i="3"/>
  <c r="AI765" i="3"/>
  <c r="O761" i="3"/>
  <c r="AA761" i="3"/>
  <c r="BG761" i="3"/>
  <c r="AQ761" i="3"/>
  <c r="S761" i="3"/>
  <c r="AY761" i="3"/>
  <c r="Q743" i="3"/>
  <c r="O743" i="3"/>
  <c r="Y743" i="3"/>
  <c r="AJ743" i="3"/>
  <c r="AU743" i="3"/>
  <c r="BE743" i="3"/>
  <c r="T743" i="3"/>
  <c r="AE743" i="3"/>
  <c r="AO743" i="3"/>
  <c r="AZ743" i="3"/>
  <c r="U743" i="3"/>
  <c r="AF743" i="3"/>
  <c r="AQ743" i="3"/>
  <c r="BA743" i="3"/>
  <c r="AA739" i="3"/>
  <c r="BA733" i="3"/>
  <c r="U733" i="3"/>
  <c r="AF733" i="3"/>
  <c r="S720" i="3"/>
  <c r="AR716" i="3"/>
  <c r="W716" i="3"/>
  <c r="AM716" i="3"/>
  <c r="BC716" i="3"/>
  <c r="O716" i="3"/>
  <c r="AE716" i="3"/>
  <c r="AU716" i="3"/>
  <c r="T716" i="3"/>
  <c r="AJ716" i="3"/>
  <c r="AZ716" i="3"/>
  <c r="AJ714" i="3"/>
  <c r="T710" i="3"/>
  <c r="AR710" i="3"/>
  <c r="AF710" i="3"/>
  <c r="AZ710" i="3"/>
  <c r="P710" i="3"/>
  <c r="AJ710" i="3"/>
  <c r="BH710" i="3"/>
  <c r="AA875" i="3"/>
  <c r="K890" i="3"/>
  <c r="L888" i="3"/>
  <c r="K886" i="3"/>
  <c r="K885" i="3"/>
  <c r="L884" i="3"/>
  <c r="K882" i="3"/>
  <c r="K881" i="3"/>
  <c r="L880" i="3"/>
  <c r="L871" i="3"/>
  <c r="M871" i="3" s="1"/>
  <c r="BE868" i="3"/>
  <c r="AW868" i="3"/>
  <c r="AO868" i="3"/>
  <c r="AG868" i="3"/>
  <c r="Y868" i="3"/>
  <c r="Q868" i="3"/>
  <c r="BG860" i="3"/>
  <c r="AL860" i="3"/>
  <c r="AA860" i="3"/>
  <c r="Q860" i="3"/>
  <c r="K879" i="3"/>
  <c r="L878" i="3"/>
  <c r="K878" i="3"/>
  <c r="K877" i="3"/>
  <c r="L876" i="3"/>
  <c r="K876" i="3"/>
  <c r="L870" i="3"/>
  <c r="K870" i="3"/>
  <c r="L869" i="3"/>
  <c r="BB868" i="3"/>
  <c r="AT868" i="3"/>
  <c r="AL868" i="3"/>
  <c r="AD868" i="3"/>
  <c r="V868" i="3"/>
  <c r="M868" i="3"/>
  <c r="L866" i="3"/>
  <c r="Q866" i="3" s="1"/>
  <c r="L865" i="3"/>
  <c r="BC860" i="3"/>
  <c r="AS860" i="3"/>
  <c r="AH860" i="3"/>
  <c r="W860" i="3"/>
  <c r="L858" i="3"/>
  <c r="AA858" i="3" s="1"/>
  <c r="L857" i="3"/>
  <c r="L849" i="3"/>
  <c r="L839" i="3"/>
  <c r="K835" i="3"/>
  <c r="L830" i="3"/>
  <c r="BD830" i="3" s="1"/>
  <c r="K824" i="3"/>
  <c r="BH822" i="3"/>
  <c r="AB820" i="3"/>
  <c r="AR816" i="3"/>
  <c r="BH814" i="3"/>
  <c r="AB812" i="3"/>
  <c r="AB808" i="3"/>
  <c r="AB804" i="3"/>
  <c r="AB800" i="3"/>
  <c r="AB796" i="3"/>
  <c r="AP795" i="3"/>
  <c r="AJ789" i="3"/>
  <c r="BD788" i="3"/>
  <c r="AP781" i="3"/>
  <c r="W769" i="3"/>
  <c r="AQ763" i="3"/>
  <c r="O759" i="3"/>
  <c r="AI759" i="3"/>
  <c r="S759" i="3"/>
  <c r="AY759" i="3"/>
  <c r="AA759" i="3"/>
  <c r="BG759" i="3"/>
  <c r="AK743" i="3"/>
  <c r="Q741" i="3"/>
  <c r="O741" i="3"/>
  <c r="Y741" i="3"/>
  <c r="AJ741" i="3"/>
  <c r="AU741" i="3"/>
  <c r="BE741" i="3"/>
  <c r="T741" i="3"/>
  <c r="AE741" i="3"/>
  <c r="AO741" i="3"/>
  <c r="AZ741" i="3"/>
  <c r="U741" i="3"/>
  <c r="AF741" i="3"/>
  <c r="AQ741" i="3"/>
  <c r="BA741" i="3"/>
  <c r="BG739" i="3"/>
  <c r="P739" i="3"/>
  <c r="AA731" i="3"/>
  <c r="AI722" i="3"/>
  <c r="S722" i="3"/>
  <c r="AY722" i="3"/>
  <c r="AE722" i="3"/>
  <c r="Y719" i="3"/>
  <c r="U719" i="3"/>
  <c r="BA719" i="3"/>
  <c r="AK719" i="3"/>
  <c r="Q719" i="3"/>
  <c r="AW719" i="3"/>
  <c r="AB716" i="3"/>
  <c r="T714" i="3"/>
  <c r="P712" i="3"/>
  <c r="AM712" i="3"/>
  <c r="BC712" i="3"/>
  <c r="AE712" i="3"/>
  <c r="AU712" i="3"/>
  <c r="AJ712" i="3"/>
  <c r="AZ712" i="3"/>
  <c r="AV710" i="3"/>
  <c r="AA701" i="3"/>
  <c r="AU701" i="3"/>
  <c r="O701" i="3"/>
  <c r="AI701" i="3"/>
  <c r="BG701" i="3"/>
  <c r="S701" i="3"/>
  <c r="AQ701" i="3"/>
  <c r="AY699" i="3"/>
  <c r="BH695" i="3"/>
  <c r="AJ695" i="3"/>
  <c r="BD695" i="3"/>
  <c r="X695" i="3"/>
  <c r="AR695" i="3"/>
  <c r="AB695" i="3"/>
  <c r="AZ695" i="3"/>
  <c r="N785" i="3"/>
  <c r="N783" i="3"/>
  <c r="L782" i="3"/>
  <c r="L774" i="3"/>
  <c r="Q772" i="3"/>
  <c r="Q770" i="3"/>
  <c r="Y700" i="3"/>
  <c r="W699" i="3"/>
  <c r="BM896" i="3"/>
  <c r="BI899" i="3"/>
  <c r="AT899" i="3"/>
  <c r="X899" i="3"/>
  <c r="BL907" i="3"/>
  <c r="AO897" i="3"/>
  <c r="AG897" i="3"/>
  <c r="BJ1028" i="3"/>
  <c r="N939" i="3"/>
  <c r="Q939" i="3"/>
  <c r="AU939" i="3"/>
  <c r="Y939" i="3"/>
  <c r="BA939" i="3"/>
  <c r="AG939" i="3"/>
  <c r="BF939" i="3"/>
  <c r="AO939" i="3"/>
  <c r="AG906" i="3"/>
  <c r="V906" i="3"/>
  <c r="N906" i="3"/>
  <c r="BJ917" i="3"/>
  <c r="W950" i="3"/>
  <c r="L841" i="3"/>
  <c r="K832" i="3"/>
  <c r="L828" i="3"/>
  <c r="X828" i="3" s="1"/>
  <c r="L824" i="3"/>
  <c r="K793" i="3"/>
  <c r="K786" i="3"/>
  <c r="AH785" i="3"/>
  <c r="K784" i="3"/>
  <c r="AH783" i="3"/>
  <c r="L780" i="3"/>
  <c r="L778" i="3"/>
  <c r="AF778" i="3" s="1"/>
  <c r="L776" i="3"/>
  <c r="AF776" i="3" s="1"/>
  <c r="AB772" i="3"/>
  <c r="AZ770" i="3"/>
  <c r="T770" i="3"/>
  <c r="K752" i="3"/>
  <c r="K734" i="3"/>
  <c r="K732" i="3"/>
  <c r="L729" i="3"/>
  <c r="AQ729" i="3" s="1"/>
  <c r="K725" i="3"/>
  <c r="AQ725" i="3" s="1"/>
  <c r="U723" i="3"/>
  <c r="AA722" i="3"/>
  <c r="Y721" i="3"/>
  <c r="K704" i="3"/>
  <c r="T704" i="3" s="1"/>
  <c r="K703" i="3"/>
  <c r="AC702" i="3"/>
  <c r="BA700" i="3"/>
  <c r="U700" i="3"/>
  <c r="K698" i="3"/>
  <c r="K694" i="3"/>
  <c r="R899" i="3"/>
  <c r="Y899" i="3"/>
  <c r="BJ911" i="3"/>
  <c r="BJ913" i="3"/>
  <c r="BJ912" i="3"/>
  <c r="BJ936" i="3"/>
  <c r="BL940" i="3"/>
  <c r="BK1000" i="3"/>
  <c r="BM995" i="3"/>
  <c r="W905" i="3"/>
  <c r="BA905" i="3"/>
  <c r="U905" i="3"/>
  <c r="AK905" i="3"/>
  <c r="BK962" i="3"/>
  <c r="BK980" i="3"/>
  <c r="AQ904" i="3"/>
  <c r="S904" i="3"/>
  <c r="AY904" i="3"/>
  <c r="AW906" i="3"/>
  <c r="BH906" i="3"/>
  <c r="AA904" i="3"/>
  <c r="AE950" i="3"/>
  <c r="AU950" i="3"/>
  <c r="BJ919" i="3"/>
  <c r="BL930" i="3"/>
  <c r="BL932" i="3"/>
  <c r="BL934" i="3"/>
  <c r="BK950" i="3"/>
  <c r="BG904" i="3"/>
  <c r="AB906" i="3"/>
  <c r="AL906" i="3"/>
  <c r="BL917" i="3"/>
  <c r="AM950" i="3"/>
  <c r="O950" i="3"/>
  <c r="K791" i="3"/>
  <c r="AJ791" i="3" s="1"/>
  <c r="K787" i="3"/>
  <c r="AX785" i="3"/>
  <c r="R785" i="3"/>
  <c r="AX783" i="3"/>
  <c r="R783" i="3"/>
  <c r="K782" i="3"/>
  <c r="K779" i="3"/>
  <c r="K777" i="3"/>
  <c r="K775" i="3"/>
  <c r="K774" i="3"/>
  <c r="AF774" i="3" s="1"/>
  <c r="BH772" i="3"/>
  <c r="AJ770" i="3"/>
  <c r="L768" i="3"/>
  <c r="K768" i="3"/>
  <c r="L764" i="3"/>
  <c r="K764" i="3"/>
  <c r="L760" i="3"/>
  <c r="K760" i="3"/>
  <c r="K756" i="3"/>
  <c r="K748" i="3"/>
  <c r="L737" i="3"/>
  <c r="AJ737" i="3" s="1"/>
  <c r="K730" i="3"/>
  <c r="L727" i="3"/>
  <c r="AA727" i="3" s="1"/>
  <c r="AW721" i="3"/>
  <c r="Q721" i="3"/>
  <c r="L718" i="3"/>
  <c r="BG718" i="3" s="1"/>
  <c r="L711" i="3"/>
  <c r="K711" i="3"/>
  <c r="L708" i="3"/>
  <c r="BD708" i="3" s="1"/>
  <c r="K706" i="3"/>
  <c r="K705" i="3"/>
  <c r="AK700" i="3"/>
  <c r="K697" i="3"/>
  <c r="BN903" i="3"/>
  <c r="AS899" i="3"/>
  <c r="U899" i="3"/>
  <c r="AN899" i="3"/>
  <c r="BM904" i="3"/>
  <c r="BL901" i="3"/>
  <c r="AX916" i="3"/>
  <c r="AY916" i="3"/>
  <c r="AI916" i="3"/>
  <c r="S916" i="3"/>
  <c r="BA916" i="3"/>
  <c r="AK916" i="3"/>
  <c r="U916" i="3"/>
  <c r="BD916" i="3"/>
  <c r="AN916" i="3"/>
  <c r="BK940" i="3"/>
  <c r="BL950" i="3"/>
  <c r="AR902" i="3"/>
  <c r="BB902" i="3"/>
  <c r="AB902" i="3"/>
  <c r="P908" i="3"/>
  <c r="V908" i="3"/>
  <c r="AR908" i="3"/>
  <c r="AB908" i="3"/>
  <c r="AW908" i="3"/>
  <c r="AG908" i="3"/>
  <c r="BB908" i="3"/>
  <c r="Q908" i="3"/>
  <c r="AL908" i="3"/>
  <c r="BH908" i="3"/>
  <c r="X924" i="3"/>
  <c r="AJ924" i="3"/>
  <c r="AR924" i="3"/>
  <c r="AZ924" i="3"/>
  <c r="T924" i="3"/>
  <c r="BH924" i="3"/>
  <c r="BB906" i="3"/>
  <c r="AR906" i="3"/>
  <c r="O906" i="3"/>
  <c r="BM917" i="3"/>
  <c r="BC950" i="3"/>
  <c r="BK1142" i="3"/>
  <c r="BN1142" i="3"/>
  <c r="BM1073" i="3"/>
  <c r="BJ990" i="3"/>
  <c r="BL990" i="3"/>
  <c r="BJ1052" i="3"/>
  <c r="BM1142" i="3"/>
  <c r="BK1073" i="3"/>
  <c r="BN1073" i="3"/>
  <c r="BL1073" i="3"/>
  <c r="BJ1000" i="3"/>
  <c r="BK990" i="3"/>
  <c r="BN990" i="3"/>
  <c r="BJ1005" i="3"/>
  <c r="BM1005" i="3"/>
  <c r="BJ1144" i="3"/>
  <c r="BN1144" i="3"/>
  <c r="BK1144" i="3"/>
  <c r="BM1144" i="3"/>
  <c r="BK1071" i="3"/>
  <c r="BN1071" i="3"/>
  <c r="BL1142" i="3"/>
  <c r="BM1007" i="3"/>
  <c r="BK1005" i="3"/>
  <c r="BN1005" i="3"/>
  <c r="BL1005" i="3"/>
  <c r="BJ1003" i="3"/>
  <c r="BM1003" i="3"/>
  <c r="BL1144" i="3"/>
  <c r="BM1052" i="3"/>
  <c r="BJ1073" i="3"/>
  <c r="BK1007" i="3"/>
  <c r="BN1007" i="3"/>
  <c r="BL1007" i="3"/>
  <c r="BM990" i="3"/>
  <c r="BM1000" i="3"/>
  <c r="BK1003" i="3"/>
  <c r="BN1003" i="3"/>
  <c r="BL1003" i="3"/>
  <c r="BN1000" i="3"/>
  <c r="BN1052" i="3"/>
  <c r="BK1052" i="3"/>
  <c r="BL1052" i="3"/>
  <c r="BK902" i="3"/>
  <c r="BN902" i="3"/>
  <c r="BK917" i="3"/>
  <c r="BN917" i="3"/>
  <c r="BL922" i="3"/>
  <c r="BJ924" i="3"/>
  <c r="BJ926" i="3"/>
  <c r="BK937" i="3"/>
  <c r="BN937" i="3"/>
  <c r="BM938" i="3"/>
  <c r="BM947" i="3"/>
  <c r="BJ950" i="3"/>
  <c r="BK897" i="3"/>
  <c r="BN897" i="3"/>
  <c r="BL913" i="3"/>
  <c r="BN909" i="3"/>
  <c r="BK909" i="3"/>
  <c r="BL924" i="3"/>
  <c r="BJ925" i="3"/>
  <c r="BM935" i="3"/>
  <c r="BL939" i="3"/>
  <c r="BK947" i="3"/>
  <c r="BN947" i="3"/>
  <c r="BN946" i="3"/>
  <c r="BK946" i="3"/>
  <c r="BL894" i="3"/>
  <c r="BJ894" i="3"/>
  <c r="BM894" i="3"/>
  <c r="BM900" i="3"/>
  <c r="BN898" i="3"/>
  <c r="BK898" i="3"/>
  <c r="BJ898" i="3"/>
  <c r="BJ897" i="3"/>
  <c r="AH899" i="3"/>
  <c r="AX899" i="3"/>
  <c r="BF899" i="3"/>
  <c r="AK899" i="3"/>
  <c r="O899" i="3"/>
  <c r="AO899" i="3"/>
  <c r="S899" i="3"/>
  <c r="AZ899" i="3"/>
  <c r="AJ899" i="3"/>
  <c r="T899" i="3"/>
  <c r="BN904" i="3"/>
  <c r="BK904" i="3"/>
  <c r="BJ907" i="3"/>
  <c r="BL908" i="3"/>
  <c r="BM903" i="3"/>
  <c r="BL905" i="3"/>
  <c r="BL909" i="3"/>
  <c r="BM911" i="3"/>
  <c r="BM913" i="3"/>
  <c r="BJ901" i="3"/>
  <c r="BK908" i="3"/>
  <c r="BN908" i="3"/>
  <c r="BN915" i="3"/>
  <c r="BK915" i="3"/>
  <c r="BN914" i="3"/>
  <c r="BK914" i="3"/>
  <c r="BL915" i="3"/>
  <c r="BN912" i="3"/>
  <c r="BK912" i="3"/>
  <c r="BJ920" i="3"/>
  <c r="BJ922" i="3"/>
  <c r="BM920" i="3"/>
  <c r="BM922" i="3"/>
  <c r="BN924" i="3"/>
  <c r="BK924" i="3"/>
  <c r="BM928" i="3"/>
  <c r="O929" i="3"/>
  <c r="S929" i="3"/>
  <c r="W929" i="3"/>
  <c r="AA929" i="3"/>
  <c r="AE929" i="3"/>
  <c r="AI929" i="3"/>
  <c r="AM929" i="3"/>
  <c r="N929" i="3"/>
  <c r="T929" i="3"/>
  <c r="Y929" i="3"/>
  <c r="AD929" i="3"/>
  <c r="AJ929" i="3"/>
  <c r="AO929" i="3"/>
  <c r="AS929" i="3"/>
  <c r="AW929" i="3"/>
  <c r="BA929" i="3"/>
  <c r="BE929" i="3"/>
  <c r="BI929" i="3"/>
  <c r="P929" i="3"/>
  <c r="U929" i="3"/>
  <c r="Z929" i="3"/>
  <c r="AF929" i="3"/>
  <c r="AK929" i="3"/>
  <c r="AP929" i="3"/>
  <c r="AT929" i="3"/>
  <c r="AX929" i="3"/>
  <c r="BB929" i="3"/>
  <c r="BF929" i="3"/>
  <c r="Q929" i="3"/>
  <c r="V929" i="3"/>
  <c r="AB929" i="3"/>
  <c r="AG929" i="3"/>
  <c r="AL929" i="3"/>
  <c r="AQ929" i="3"/>
  <c r="AU929" i="3"/>
  <c r="AY929" i="3"/>
  <c r="BC929" i="3"/>
  <c r="BG929" i="3"/>
  <c r="M929" i="3"/>
  <c r="R929" i="3"/>
  <c r="X929" i="3"/>
  <c r="AC929" i="3"/>
  <c r="AH929" i="3"/>
  <c r="AN929" i="3"/>
  <c r="AR929" i="3"/>
  <c r="AV929" i="3"/>
  <c r="AZ929" i="3"/>
  <c r="BD929" i="3"/>
  <c r="BH929" i="3"/>
  <c r="BM932" i="3"/>
  <c r="BN922" i="3"/>
  <c r="BK926" i="3"/>
  <c r="BN926" i="3"/>
  <c r="BM927" i="3"/>
  <c r="BK919" i="3"/>
  <c r="BN919" i="3"/>
  <c r="BL919" i="3"/>
  <c r="BJ930" i="3"/>
  <c r="BJ932" i="3"/>
  <c r="BJ934" i="3"/>
  <c r="BM931" i="3"/>
  <c r="BK932" i="3"/>
  <c r="BL935" i="3"/>
  <c r="BJ935" i="3"/>
  <c r="BM936" i="3"/>
  <c r="BJ938" i="3"/>
  <c r="BJ940" i="3"/>
  <c r="BN930" i="3"/>
  <c r="BM933" i="3"/>
  <c r="BK934" i="3"/>
  <c r="BK938" i="3"/>
  <c r="BN938" i="3"/>
  <c r="BL938" i="3"/>
  <c r="BK945" i="3"/>
  <c r="BN945" i="3"/>
  <c r="BN948" i="3"/>
  <c r="BK948" i="3"/>
  <c r="BM942" i="3"/>
  <c r="BL947" i="3"/>
  <c r="BL941" i="3"/>
  <c r="BL944" i="3"/>
  <c r="BJ944" i="3"/>
  <c r="BM950" i="3"/>
  <c r="BN951" i="3"/>
  <c r="BK951" i="3"/>
  <c r="BN896" i="3"/>
  <c r="BK896" i="3"/>
  <c r="BM898" i="3"/>
  <c r="BL897" i="3"/>
  <c r="BN905" i="3"/>
  <c r="BK905" i="3"/>
  <c r="BL912" i="3"/>
  <c r="BN918" i="3"/>
  <c r="BK918" i="3"/>
  <c r="BL926" i="3"/>
  <c r="BM919" i="3"/>
  <c r="BK923" i="3"/>
  <c r="BN923" i="3"/>
  <c r="BL948" i="3"/>
  <c r="BM941" i="3"/>
  <c r="BM944" i="3"/>
  <c r="BN894" i="3"/>
  <c r="BK894" i="3"/>
  <c r="BL900" i="3"/>
  <c r="BN900" i="3"/>
  <c r="BK900" i="3"/>
  <c r="W899" i="3"/>
  <c r="AM899" i="3"/>
  <c r="BA899" i="3"/>
  <c r="AE899" i="3"/>
  <c r="BE899" i="3"/>
  <c r="AI899" i="3"/>
  <c r="N899" i="3"/>
  <c r="AV899" i="3"/>
  <c r="AF899" i="3"/>
  <c r="BM902" i="3"/>
  <c r="BM907" i="3"/>
  <c r="BJ909" i="3"/>
  <c r="BM901" i="3"/>
  <c r="BN901" i="3"/>
  <c r="BK901" i="3"/>
  <c r="BM905" i="3"/>
  <c r="BJ905" i="3"/>
  <c r="BK913" i="3"/>
  <c r="BN916" i="3"/>
  <c r="BK911" i="3"/>
  <c r="BM918" i="3"/>
  <c r="BL928" i="3"/>
  <c r="BM930" i="3"/>
  <c r="BJ921" i="3"/>
  <c r="BM921" i="3"/>
  <c r="BK927" i="3"/>
  <c r="BN927" i="3"/>
  <c r="BL927" i="3"/>
  <c r="BJ928" i="3"/>
  <c r="BK920" i="3"/>
  <c r="BL931" i="3"/>
  <c r="BJ931" i="3"/>
  <c r="BN935" i="3"/>
  <c r="BK935" i="3"/>
  <c r="BK936" i="3"/>
  <c r="BN936" i="3"/>
  <c r="BL936" i="3"/>
  <c r="BK930" i="3"/>
  <c r="BL933" i="3"/>
  <c r="BJ933" i="3"/>
  <c r="BK939" i="3"/>
  <c r="BN939" i="3"/>
  <c r="BK941" i="3"/>
  <c r="BN941" i="3"/>
  <c r="BJ941" i="3"/>
  <c r="BJ943" i="3"/>
  <c r="BJ945" i="3"/>
  <c r="BJ947" i="3"/>
  <c r="BJ949" i="3"/>
  <c r="BN940" i="3"/>
  <c r="BL942" i="3"/>
  <c r="BJ942" i="3"/>
  <c r="BN944" i="3"/>
  <c r="BK944" i="3"/>
  <c r="BM949" i="3"/>
  <c r="BM943" i="3"/>
  <c r="BM946" i="3"/>
  <c r="BK952" i="3"/>
  <c r="BN952" i="3"/>
  <c r="BM908" i="3"/>
  <c r="BL911" i="3"/>
  <c r="BM915" i="3"/>
  <c r="BL920" i="3"/>
  <c r="BJ915" i="3"/>
  <c r="BK925" i="3"/>
  <c r="BN925" i="3"/>
  <c r="BL925" i="3"/>
  <c r="BL923" i="3"/>
  <c r="BK949" i="3"/>
  <c r="BN949" i="3"/>
  <c r="BL945" i="3"/>
  <c r="BJ948" i="3"/>
  <c r="Q899" i="3"/>
  <c r="AL899" i="3"/>
  <c r="BG899" i="3"/>
  <c r="V899" i="3"/>
  <c r="AQ899" i="3"/>
  <c r="AG899" i="3"/>
  <c r="BB899" i="3"/>
  <c r="AA899" i="3"/>
  <c r="AW899" i="3"/>
  <c r="O895" i="3"/>
  <c r="S895" i="3"/>
  <c r="W895" i="3"/>
  <c r="AA895" i="3"/>
  <c r="AE895" i="3"/>
  <c r="AI895" i="3"/>
  <c r="AM895" i="3"/>
  <c r="AQ895" i="3"/>
  <c r="AU895" i="3"/>
  <c r="AY895" i="3"/>
  <c r="BC895" i="3"/>
  <c r="BG895" i="3"/>
  <c r="P895" i="3"/>
  <c r="T895" i="3"/>
  <c r="X895" i="3"/>
  <c r="AB895" i="3"/>
  <c r="AF895" i="3"/>
  <c r="AJ895" i="3"/>
  <c r="AN895" i="3"/>
  <c r="AR895" i="3"/>
  <c r="AV895" i="3"/>
  <c r="AZ895" i="3"/>
  <c r="BD895" i="3"/>
  <c r="BH895" i="3"/>
  <c r="M895" i="3"/>
  <c r="U895" i="3"/>
  <c r="AC895" i="3"/>
  <c r="AK895" i="3"/>
  <c r="AS895" i="3"/>
  <c r="BA895" i="3"/>
  <c r="BI895" i="3"/>
  <c r="N895" i="3"/>
  <c r="V895" i="3"/>
  <c r="AD895" i="3"/>
  <c r="AL895" i="3"/>
  <c r="AT895" i="3"/>
  <c r="BB895" i="3"/>
  <c r="Q895" i="3"/>
  <c r="Y895" i="3"/>
  <c r="AG895" i="3"/>
  <c r="AO895" i="3"/>
  <c r="AW895" i="3"/>
  <c r="BE895" i="3"/>
  <c r="R895" i="3"/>
  <c r="AX895" i="3"/>
  <c r="Z895" i="3"/>
  <c r="BF895" i="3"/>
  <c r="AH895" i="3"/>
  <c r="AP895" i="3"/>
  <c r="BL896" i="3"/>
  <c r="BJ896" i="3"/>
  <c r="BJ900" i="3"/>
  <c r="BK903" i="3"/>
  <c r="BJ903" i="3"/>
  <c r="BL898" i="3"/>
  <c r="BM897" i="3"/>
  <c r="BC899" i="3"/>
  <c r="M899" i="3"/>
  <c r="AC899" i="3"/>
  <c r="AU899" i="3"/>
  <c r="Z899" i="3"/>
  <c r="AY899" i="3"/>
  <c r="AD899" i="3"/>
  <c r="BH899" i="3"/>
  <c r="AR899" i="3"/>
  <c r="AB899" i="3"/>
  <c r="BL902" i="3"/>
  <c r="BJ902" i="3"/>
  <c r="BL904" i="3"/>
  <c r="BJ904" i="3"/>
  <c r="BK906" i="3"/>
  <c r="BN906" i="3"/>
  <c r="BM909" i="3"/>
  <c r="BK907" i="3"/>
  <c r="BN907" i="3"/>
  <c r="BN910" i="3"/>
  <c r="BK910" i="3"/>
  <c r="BM912" i="3"/>
  <c r="BN913" i="3"/>
  <c r="V916" i="3"/>
  <c r="AL916" i="3"/>
  <c r="BB916" i="3"/>
  <c r="Z916" i="3"/>
  <c r="AP916" i="3"/>
  <c r="BJ916" i="3" s="1"/>
  <c r="BF916" i="3"/>
  <c r="BL916" i="3" s="1"/>
  <c r="BN911" i="3"/>
  <c r="BL918" i="3"/>
  <c r="BJ918" i="3"/>
  <c r="BM924" i="3"/>
  <c r="BJ927" i="3"/>
  <c r="BK928" i="3"/>
  <c r="BN928" i="3"/>
  <c r="BK921" i="3"/>
  <c r="BN921" i="3"/>
  <c r="BL921" i="3"/>
  <c r="BM925" i="3"/>
  <c r="BM926" i="3"/>
  <c r="BN920" i="3"/>
  <c r="BJ923" i="3"/>
  <c r="BM923" i="3"/>
  <c r="BN931" i="3"/>
  <c r="BK931" i="3"/>
  <c r="BM939" i="3"/>
  <c r="BN933" i="3"/>
  <c r="BK933" i="3"/>
  <c r="BK943" i="3"/>
  <c r="BN943" i="3"/>
  <c r="Z937" i="3"/>
  <c r="AP937" i="3"/>
  <c r="BJ937" i="3" s="1"/>
  <c r="BF937" i="3"/>
  <c r="BL937" i="3" s="1"/>
  <c r="BM940" i="3"/>
  <c r="BM945" i="3"/>
  <c r="BM948" i="3"/>
  <c r="BN942" i="3"/>
  <c r="BK942" i="3"/>
  <c r="BL949" i="3"/>
  <c r="BL943" i="3"/>
  <c r="BL946" i="3"/>
  <c r="BJ946" i="3"/>
  <c r="BN950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T877" i="3"/>
  <c r="AB877" i="3"/>
  <c r="AJ877" i="3"/>
  <c r="AR877" i="3"/>
  <c r="AZ877" i="3"/>
  <c r="BH877" i="3"/>
  <c r="N877" i="3"/>
  <c r="R877" i="3"/>
  <c r="V877" i="3"/>
  <c r="Z877" i="3"/>
  <c r="AD877" i="3"/>
  <c r="AH877" i="3"/>
  <c r="AL877" i="3"/>
  <c r="AP877" i="3"/>
  <c r="AT877" i="3"/>
  <c r="AX877" i="3"/>
  <c r="BB877" i="3"/>
  <c r="BF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P877" i="3"/>
  <c r="X877" i="3"/>
  <c r="AF877" i="3"/>
  <c r="AN877" i="3"/>
  <c r="AV877" i="3"/>
  <c r="BD877" i="3"/>
  <c r="O870" i="3"/>
  <c r="S870" i="3"/>
  <c r="W870" i="3"/>
  <c r="AA870" i="3"/>
  <c r="AE870" i="3"/>
  <c r="AI870" i="3"/>
  <c r="AM870" i="3"/>
  <c r="AQ870" i="3"/>
  <c r="AU870" i="3"/>
  <c r="AY870" i="3"/>
  <c r="BC870" i="3"/>
  <c r="BG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M870" i="3"/>
  <c r="Q870" i="3"/>
  <c r="U870" i="3"/>
  <c r="Y870" i="3"/>
  <c r="AC870" i="3"/>
  <c r="AG870" i="3"/>
  <c r="AK870" i="3"/>
  <c r="AO870" i="3"/>
  <c r="AS870" i="3"/>
  <c r="AW870" i="3"/>
  <c r="BA870" i="3"/>
  <c r="BE870" i="3"/>
  <c r="BI870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Q857" i="3"/>
  <c r="W857" i="3"/>
  <c r="AB857" i="3"/>
  <c r="AG857" i="3"/>
  <c r="AM857" i="3"/>
  <c r="AR857" i="3"/>
  <c r="AW857" i="3"/>
  <c r="BC857" i="3"/>
  <c r="BH857" i="3"/>
  <c r="P857" i="3"/>
  <c r="U857" i="3"/>
  <c r="AA857" i="3"/>
  <c r="AF857" i="3"/>
  <c r="AK857" i="3"/>
  <c r="AQ857" i="3"/>
  <c r="AV857" i="3"/>
  <c r="BA857" i="3"/>
  <c r="BG857" i="3"/>
  <c r="T849" i="3"/>
  <c r="AJ849" i="3"/>
  <c r="AZ849" i="3"/>
  <c r="BH849" i="3"/>
  <c r="S849" i="3"/>
  <c r="AA849" i="3"/>
  <c r="AI849" i="3"/>
  <c r="AQ849" i="3"/>
  <c r="AY849" i="3"/>
  <c r="BG849" i="3"/>
  <c r="AB849" i="3"/>
  <c r="AR849" i="3"/>
  <c r="M693" i="3"/>
  <c r="Q693" i="3"/>
  <c r="U693" i="3"/>
  <c r="Y693" i="3"/>
  <c r="AC693" i="3"/>
  <c r="AG693" i="3"/>
  <c r="AK693" i="3"/>
  <c r="AO693" i="3"/>
  <c r="AS693" i="3"/>
  <c r="AW693" i="3"/>
  <c r="BA693" i="3"/>
  <c r="BE693" i="3"/>
  <c r="BI693" i="3"/>
  <c r="N693" i="3"/>
  <c r="R693" i="3"/>
  <c r="V693" i="3"/>
  <c r="Z693" i="3"/>
  <c r="AD693" i="3"/>
  <c r="AH693" i="3"/>
  <c r="AL693" i="3"/>
  <c r="AP693" i="3"/>
  <c r="AT693" i="3"/>
  <c r="AX693" i="3"/>
  <c r="BB693" i="3"/>
  <c r="BF693" i="3"/>
  <c r="O693" i="3"/>
  <c r="S693" i="3"/>
  <c r="W693" i="3"/>
  <c r="AA693" i="3"/>
  <c r="AE693" i="3"/>
  <c r="AI693" i="3"/>
  <c r="AM693" i="3"/>
  <c r="AQ693" i="3"/>
  <c r="AU693" i="3"/>
  <c r="AY693" i="3"/>
  <c r="BC693" i="3"/>
  <c r="BG693" i="3"/>
  <c r="P693" i="3"/>
  <c r="AF693" i="3"/>
  <c r="AV693" i="3"/>
  <c r="T693" i="3"/>
  <c r="AJ693" i="3"/>
  <c r="AZ693" i="3"/>
  <c r="X693" i="3"/>
  <c r="AN693" i="3"/>
  <c r="BD693" i="3"/>
  <c r="AB693" i="3"/>
  <c r="AR693" i="3"/>
  <c r="BH693" i="3"/>
  <c r="M869" i="3"/>
  <c r="Q863" i="3"/>
  <c r="W863" i="3"/>
  <c r="AB863" i="3"/>
  <c r="AG863" i="3"/>
  <c r="AM863" i="3"/>
  <c r="AR863" i="3"/>
  <c r="AW863" i="3"/>
  <c r="BC863" i="3"/>
  <c r="BH863" i="3"/>
  <c r="P863" i="3"/>
  <c r="U863" i="3"/>
  <c r="AA863" i="3"/>
  <c r="AF863" i="3"/>
  <c r="AK863" i="3"/>
  <c r="AQ863" i="3"/>
  <c r="AV863" i="3"/>
  <c r="BA863" i="3"/>
  <c r="BG863" i="3"/>
  <c r="Q855" i="3"/>
  <c r="AB855" i="3"/>
  <c r="AM855" i="3"/>
  <c r="AR855" i="3"/>
  <c r="BC855" i="3"/>
  <c r="P855" i="3"/>
  <c r="U855" i="3"/>
  <c r="AA855" i="3"/>
  <c r="AF855" i="3"/>
  <c r="AK855" i="3"/>
  <c r="AQ855" i="3"/>
  <c r="AV855" i="3"/>
  <c r="BA855" i="3"/>
  <c r="BG855" i="3"/>
  <c r="W855" i="3"/>
  <c r="AG855" i="3"/>
  <c r="AW855" i="3"/>
  <c r="BH855" i="3"/>
  <c r="AR847" i="3"/>
  <c r="AB847" i="3"/>
  <c r="AJ847" i="3"/>
  <c r="BH847" i="3"/>
  <c r="S847" i="3"/>
  <c r="AA847" i="3"/>
  <c r="AI847" i="3"/>
  <c r="AQ847" i="3"/>
  <c r="AY847" i="3"/>
  <c r="BG847" i="3"/>
  <c r="T847" i="3"/>
  <c r="AZ847" i="3"/>
  <c r="S837" i="3"/>
  <c r="AA837" i="3"/>
  <c r="AI837" i="3"/>
  <c r="AQ837" i="3"/>
  <c r="AY837" i="3"/>
  <c r="BG837" i="3"/>
  <c r="T837" i="3"/>
  <c r="AB837" i="3"/>
  <c r="AJ837" i="3"/>
  <c r="AR837" i="3"/>
  <c r="AZ837" i="3"/>
  <c r="BH837" i="3"/>
  <c r="M889" i="3"/>
  <c r="Q889" i="3"/>
  <c r="U889" i="3"/>
  <c r="Y889" i="3"/>
  <c r="AC889" i="3"/>
  <c r="AG889" i="3"/>
  <c r="AK889" i="3"/>
  <c r="AO889" i="3"/>
  <c r="AS889" i="3"/>
  <c r="AW889" i="3"/>
  <c r="BA889" i="3"/>
  <c r="BE889" i="3"/>
  <c r="BI889" i="3"/>
  <c r="N889" i="3"/>
  <c r="R889" i="3"/>
  <c r="V889" i="3"/>
  <c r="Z889" i="3"/>
  <c r="AD889" i="3"/>
  <c r="AH889" i="3"/>
  <c r="AL889" i="3"/>
  <c r="AP889" i="3"/>
  <c r="AT889" i="3"/>
  <c r="AX889" i="3"/>
  <c r="BB889" i="3"/>
  <c r="BF889" i="3"/>
  <c r="O889" i="3"/>
  <c r="S889" i="3"/>
  <c r="W889" i="3"/>
  <c r="AA889" i="3"/>
  <c r="AE889" i="3"/>
  <c r="AI889" i="3"/>
  <c r="AM889" i="3"/>
  <c r="AQ889" i="3"/>
  <c r="AU889" i="3"/>
  <c r="AY889" i="3"/>
  <c r="BC889" i="3"/>
  <c r="BG889" i="3"/>
  <c r="P889" i="3"/>
  <c r="T889" i="3"/>
  <c r="X889" i="3"/>
  <c r="AB889" i="3"/>
  <c r="AF889" i="3"/>
  <c r="AJ889" i="3"/>
  <c r="AN889" i="3"/>
  <c r="AR889" i="3"/>
  <c r="AV889" i="3"/>
  <c r="AZ889" i="3"/>
  <c r="BD889" i="3"/>
  <c r="BH889" i="3"/>
  <c r="O888" i="3"/>
  <c r="S888" i="3"/>
  <c r="W888" i="3"/>
  <c r="AA888" i="3"/>
  <c r="AE888" i="3"/>
  <c r="AI888" i="3"/>
  <c r="AM888" i="3"/>
  <c r="AQ888" i="3"/>
  <c r="AU888" i="3"/>
  <c r="AY888" i="3"/>
  <c r="BC888" i="3"/>
  <c r="BG888" i="3"/>
  <c r="P888" i="3"/>
  <c r="T888" i="3"/>
  <c r="X888" i="3"/>
  <c r="AB888" i="3"/>
  <c r="AF888" i="3"/>
  <c r="AJ888" i="3"/>
  <c r="AN888" i="3"/>
  <c r="AR888" i="3"/>
  <c r="AV888" i="3"/>
  <c r="AZ888" i="3"/>
  <c r="BD888" i="3"/>
  <c r="BH888" i="3"/>
  <c r="N888" i="3"/>
  <c r="R888" i="3"/>
  <c r="V888" i="3"/>
  <c r="Z888" i="3"/>
  <c r="AD888" i="3"/>
  <c r="AL888" i="3"/>
  <c r="AP888" i="3"/>
  <c r="AT888" i="3"/>
  <c r="BB888" i="3"/>
  <c r="M888" i="3"/>
  <c r="Q888" i="3"/>
  <c r="U888" i="3"/>
  <c r="Y888" i="3"/>
  <c r="AC888" i="3"/>
  <c r="AG888" i="3"/>
  <c r="AK888" i="3"/>
  <c r="AO888" i="3"/>
  <c r="AS888" i="3"/>
  <c r="AW888" i="3"/>
  <c r="BA888" i="3"/>
  <c r="BE888" i="3"/>
  <c r="BI888" i="3"/>
  <c r="AH888" i="3"/>
  <c r="AX888" i="3"/>
  <c r="BF888" i="3"/>
  <c r="Q861" i="3"/>
  <c r="W861" i="3"/>
  <c r="AB861" i="3"/>
  <c r="AG861" i="3"/>
  <c r="AM861" i="3"/>
  <c r="AR861" i="3"/>
  <c r="AW861" i="3"/>
  <c r="BC861" i="3"/>
  <c r="BH861" i="3"/>
  <c r="P861" i="3"/>
  <c r="U861" i="3"/>
  <c r="AA861" i="3"/>
  <c r="AF861" i="3"/>
  <c r="AK861" i="3"/>
  <c r="AQ861" i="3"/>
  <c r="AV861" i="3"/>
  <c r="BA861" i="3"/>
  <c r="BG861" i="3"/>
  <c r="AB853" i="3"/>
  <c r="AR853" i="3"/>
  <c r="BH853" i="3"/>
  <c r="S853" i="3"/>
  <c r="AA853" i="3"/>
  <c r="AI853" i="3"/>
  <c r="AQ853" i="3"/>
  <c r="AY853" i="3"/>
  <c r="BG853" i="3"/>
  <c r="T853" i="3"/>
  <c r="AJ853" i="3"/>
  <c r="AZ853" i="3"/>
  <c r="AR845" i="3"/>
  <c r="BH845" i="3"/>
  <c r="T845" i="3"/>
  <c r="S845" i="3"/>
  <c r="AA845" i="3"/>
  <c r="AI845" i="3"/>
  <c r="AQ845" i="3"/>
  <c r="AY845" i="3"/>
  <c r="BG845" i="3"/>
  <c r="AB845" i="3"/>
  <c r="AJ845" i="3"/>
  <c r="AZ845" i="3"/>
  <c r="T835" i="3"/>
  <c r="AB835" i="3"/>
  <c r="AR835" i="3"/>
  <c r="BH835" i="3"/>
  <c r="S835" i="3"/>
  <c r="AA835" i="3"/>
  <c r="AI835" i="3"/>
  <c r="AQ835" i="3"/>
  <c r="AY835" i="3"/>
  <c r="BG835" i="3"/>
  <c r="AJ835" i="3"/>
  <c r="AZ835" i="3"/>
  <c r="M879" i="3"/>
  <c r="Q879" i="3"/>
  <c r="U879" i="3"/>
  <c r="Y879" i="3"/>
  <c r="AC879" i="3"/>
  <c r="AG879" i="3"/>
  <c r="AK879" i="3"/>
  <c r="AO879" i="3"/>
  <c r="AS879" i="3"/>
  <c r="AW879" i="3"/>
  <c r="BA879" i="3"/>
  <c r="BE879" i="3"/>
  <c r="BI879" i="3"/>
  <c r="N879" i="3"/>
  <c r="R879" i="3"/>
  <c r="V879" i="3"/>
  <c r="Z879" i="3"/>
  <c r="AD879" i="3"/>
  <c r="AH879" i="3"/>
  <c r="AL879" i="3"/>
  <c r="AP879" i="3"/>
  <c r="AT879" i="3"/>
  <c r="AX879" i="3"/>
  <c r="BB879" i="3"/>
  <c r="BF879" i="3"/>
  <c r="P879" i="3"/>
  <c r="T879" i="3"/>
  <c r="X879" i="3"/>
  <c r="AB879" i="3"/>
  <c r="AF879" i="3"/>
  <c r="AJ879" i="3"/>
  <c r="AN879" i="3"/>
  <c r="AR879" i="3"/>
  <c r="AV879" i="3"/>
  <c r="AZ879" i="3"/>
  <c r="BD879" i="3"/>
  <c r="BH879" i="3"/>
  <c r="O879" i="3"/>
  <c r="S879" i="3"/>
  <c r="W879" i="3"/>
  <c r="AA879" i="3"/>
  <c r="AE879" i="3"/>
  <c r="AI879" i="3"/>
  <c r="AM879" i="3"/>
  <c r="AQ879" i="3"/>
  <c r="AU879" i="3"/>
  <c r="AY879" i="3"/>
  <c r="BC879" i="3"/>
  <c r="BG879" i="3"/>
  <c r="O878" i="3"/>
  <c r="S878" i="3"/>
  <c r="W878" i="3"/>
  <c r="AA878" i="3"/>
  <c r="AE878" i="3"/>
  <c r="AI878" i="3"/>
  <c r="AM878" i="3"/>
  <c r="AQ878" i="3"/>
  <c r="AU878" i="3"/>
  <c r="AY878" i="3"/>
  <c r="BC878" i="3"/>
  <c r="BG878" i="3"/>
  <c r="P878" i="3"/>
  <c r="T878" i="3"/>
  <c r="X878" i="3"/>
  <c r="AB878" i="3"/>
  <c r="AF878" i="3"/>
  <c r="AJ878" i="3"/>
  <c r="AN878" i="3"/>
  <c r="AR878" i="3"/>
  <c r="AV878" i="3"/>
  <c r="AZ878" i="3"/>
  <c r="BD878" i="3"/>
  <c r="BH878" i="3"/>
  <c r="M878" i="3"/>
  <c r="Q878" i="3"/>
  <c r="U878" i="3"/>
  <c r="Y878" i="3"/>
  <c r="AC878" i="3"/>
  <c r="AG878" i="3"/>
  <c r="AK878" i="3"/>
  <c r="AO878" i="3"/>
  <c r="AS878" i="3"/>
  <c r="AW878" i="3"/>
  <c r="BA878" i="3"/>
  <c r="BE878" i="3"/>
  <c r="BI878" i="3"/>
  <c r="N878" i="3"/>
  <c r="R878" i="3"/>
  <c r="V878" i="3"/>
  <c r="Z878" i="3"/>
  <c r="AD878" i="3"/>
  <c r="AH878" i="3"/>
  <c r="AL878" i="3"/>
  <c r="AP878" i="3"/>
  <c r="AT878" i="3"/>
  <c r="AX878" i="3"/>
  <c r="BB878" i="3"/>
  <c r="BF878" i="3"/>
  <c r="O876" i="3"/>
  <c r="S876" i="3"/>
  <c r="W876" i="3"/>
  <c r="AA876" i="3"/>
  <c r="AE876" i="3"/>
  <c r="AI876" i="3"/>
  <c r="AM876" i="3"/>
  <c r="AQ876" i="3"/>
  <c r="AU876" i="3"/>
  <c r="AY876" i="3"/>
  <c r="BC876" i="3"/>
  <c r="BG876" i="3"/>
  <c r="P876" i="3"/>
  <c r="T876" i="3"/>
  <c r="X876" i="3"/>
  <c r="AB876" i="3"/>
  <c r="AF876" i="3"/>
  <c r="AJ876" i="3"/>
  <c r="AN876" i="3"/>
  <c r="AR876" i="3"/>
  <c r="AV876" i="3"/>
  <c r="AZ876" i="3"/>
  <c r="BD876" i="3"/>
  <c r="BH876" i="3"/>
  <c r="N876" i="3"/>
  <c r="R876" i="3"/>
  <c r="V876" i="3"/>
  <c r="Z876" i="3"/>
  <c r="AD876" i="3"/>
  <c r="AH876" i="3"/>
  <c r="AL876" i="3"/>
  <c r="AP876" i="3"/>
  <c r="AT876" i="3"/>
  <c r="AX876" i="3"/>
  <c r="BB876" i="3"/>
  <c r="BF876" i="3"/>
  <c r="M876" i="3"/>
  <c r="Q876" i="3"/>
  <c r="U876" i="3"/>
  <c r="Y876" i="3"/>
  <c r="AC876" i="3"/>
  <c r="AG876" i="3"/>
  <c r="AK876" i="3"/>
  <c r="AO876" i="3"/>
  <c r="AS876" i="3"/>
  <c r="AW876" i="3"/>
  <c r="BA876" i="3"/>
  <c r="BE876" i="3"/>
  <c r="BI876" i="3"/>
  <c r="P869" i="3"/>
  <c r="T869" i="3"/>
  <c r="X869" i="3"/>
  <c r="AB869" i="3"/>
  <c r="AF869" i="3"/>
  <c r="AJ869" i="3"/>
  <c r="AN869" i="3"/>
  <c r="AR869" i="3"/>
  <c r="AV869" i="3"/>
  <c r="AZ869" i="3"/>
  <c r="BD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P865" i="3"/>
  <c r="U865" i="3"/>
  <c r="AA865" i="3"/>
  <c r="AF865" i="3"/>
  <c r="AK865" i="3"/>
  <c r="AQ865" i="3"/>
  <c r="AV865" i="3"/>
  <c r="BA865" i="3"/>
  <c r="BG865" i="3"/>
  <c r="Q865" i="3"/>
  <c r="W865" i="3"/>
  <c r="AB865" i="3"/>
  <c r="AG865" i="3"/>
  <c r="AM865" i="3"/>
  <c r="AR865" i="3"/>
  <c r="AW865" i="3"/>
  <c r="BC865" i="3"/>
  <c r="BH865" i="3"/>
  <c r="S839" i="3"/>
  <c r="AA839" i="3"/>
  <c r="AI839" i="3"/>
  <c r="AQ839" i="3"/>
  <c r="AY839" i="3"/>
  <c r="BG839" i="3"/>
  <c r="T839" i="3"/>
  <c r="AB839" i="3"/>
  <c r="AJ839" i="3"/>
  <c r="AR839" i="3"/>
  <c r="AZ839" i="3"/>
  <c r="BH839" i="3"/>
  <c r="M893" i="3"/>
  <c r="Q893" i="3"/>
  <c r="U893" i="3"/>
  <c r="Y893" i="3"/>
  <c r="AC893" i="3"/>
  <c r="AG893" i="3"/>
  <c r="AK893" i="3"/>
  <c r="AO893" i="3"/>
  <c r="AS893" i="3"/>
  <c r="AW893" i="3"/>
  <c r="BA893" i="3"/>
  <c r="BE893" i="3"/>
  <c r="BI893" i="3"/>
  <c r="P893" i="3"/>
  <c r="T893" i="3"/>
  <c r="X893" i="3"/>
  <c r="AF893" i="3"/>
  <c r="AJ893" i="3"/>
  <c r="AN893" i="3"/>
  <c r="AR893" i="3"/>
  <c r="AV893" i="3"/>
  <c r="BD893" i="3"/>
  <c r="N893" i="3"/>
  <c r="R893" i="3"/>
  <c r="V893" i="3"/>
  <c r="Z893" i="3"/>
  <c r="AD893" i="3"/>
  <c r="AH893" i="3"/>
  <c r="AL893" i="3"/>
  <c r="AP893" i="3"/>
  <c r="AT893" i="3"/>
  <c r="AX893" i="3"/>
  <c r="BB893" i="3"/>
  <c r="BF893" i="3"/>
  <c r="AB893" i="3"/>
  <c r="AZ893" i="3"/>
  <c r="BH893" i="3"/>
  <c r="O893" i="3"/>
  <c r="S893" i="3"/>
  <c r="W893" i="3"/>
  <c r="AA893" i="3"/>
  <c r="AE893" i="3"/>
  <c r="AI893" i="3"/>
  <c r="AM893" i="3"/>
  <c r="AQ893" i="3"/>
  <c r="AU893" i="3"/>
  <c r="AY893" i="3"/>
  <c r="BC893" i="3"/>
  <c r="BG893" i="3"/>
  <c r="O892" i="3"/>
  <c r="S892" i="3"/>
  <c r="W892" i="3"/>
  <c r="AA892" i="3"/>
  <c r="AE892" i="3"/>
  <c r="AI892" i="3"/>
  <c r="AM892" i="3"/>
  <c r="AQ892" i="3"/>
  <c r="AU892" i="3"/>
  <c r="AY892" i="3"/>
  <c r="BC892" i="3"/>
  <c r="BG892" i="3"/>
  <c r="P892" i="3"/>
  <c r="T892" i="3"/>
  <c r="X892" i="3"/>
  <c r="AB892" i="3"/>
  <c r="AF892" i="3"/>
  <c r="AJ892" i="3"/>
  <c r="AN892" i="3"/>
  <c r="AR892" i="3"/>
  <c r="AV892" i="3"/>
  <c r="AZ892" i="3"/>
  <c r="BD892" i="3"/>
  <c r="BH892" i="3"/>
  <c r="M892" i="3"/>
  <c r="Q892" i="3"/>
  <c r="U892" i="3"/>
  <c r="Y892" i="3"/>
  <c r="AC892" i="3"/>
  <c r="AG892" i="3"/>
  <c r="AK892" i="3"/>
  <c r="AO892" i="3"/>
  <c r="AS892" i="3"/>
  <c r="AW892" i="3"/>
  <c r="BA892" i="3"/>
  <c r="BE892" i="3"/>
  <c r="BI892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M891" i="3"/>
  <c r="Q891" i="3"/>
  <c r="U891" i="3"/>
  <c r="Y891" i="3"/>
  <c r="AC891" i="3"/>
  <c r="AG891" i="3"/>
  <c r="AK891" i="3"/>
  <c r="AO891" i="3"/>
  <c r="AS891" i="3"/>
  <c r="AW891" i="3"/>
  <c r="BA891" i="3"/>
  <c r="BE891" i="3"/>
  <c r="BI891" i="3"/>
  <c r="AB891" i="3"/>
  <c r="AN891" i="3"/>
  <c r="AZ891" i="3"/>
  <c r="BH891" i="3"/>
  <c r="N891" i="3"/>
  <c r="R891" i="3"/>
  <c r="V891" i="3"/>
  <c r="Z891" i="3"/>
  <c r="AD891" i="3"/>
  <c r="AH891" i="3"/>
  <c r="AL891" i="3"/>
  <c r="AP891" i="3"/>
  <c r="AT891" i="3"/>
  <c r="AX891" i="3"/>
  <c r="BB891" i="3"/>
  <c r="BF891" i="3"/>
  <c r="P891" i="3"/>
  <c r="T891" i="3"/>
  <c r="X891" i="3"/>
  <c r="AF891" i="3"/>
  <c r="AJ891" i="3"/>
  <c r="AR891" i="3"/>
  <c r="AV891" i="3"/>
  <c r="BD891" i="3"/>
  <c r="O891" i="3"/>
  <c r="S891" i="3"/>
  <c r="W891" i="3"/>
  <c r="AA891" i="3"/>
  <c r="AE891" i="3"/>
  <c r="AI891" i="3"/>
  <c r="AM891" i="3"/>
  <c r="AQ891" i="3"/>
  <c r="AU891" i="3"/>
  <c r="AY891" i="3"/>
  <c r="BC891" i="3"/>
  <c r="BG891" i="3"/>
  <c r="O890" i="3"/>
  <c r="S890" i="3"/>
  <c r="W890" i="3"/>
  <c r="AA890" i="3"/>
  <c r="AE890" i="3"/>
  <c r="AI890" i="3"/>
  <c r="AM890" i="3"/>
  <c r="AQ890" i="3"/>
  <c r="AU890" i="3"/>
  <c r="AY890" i="3"/>
  <c r="BC890" i="3"/>
  <c r="BG890" i="3"/>
  <c r="P890" i="3"/>
  <c r="T890" i="3"/>
  <c r="X890" i="3"/>
  <c r="AB890" i="3"/>
  <c r="AF890" i="3"/>
  <c r="AJ890" i="3"/>
  <c r="AN890" i="3"/>
  <c r="AR890" i="3"/>
  <c r="AV890" i="3"/>
  <c r="AZ890" i="3"/>
  <c r="BD890" i="3"/>
  <c r="BH890" i="3"/>
  <c r="M890" i="3"/>
  <c r="Q890" i="3"/>
  <c r="U890" i="3"/>
  <c r="Y890" i="3"/>
  <c r="AC890" i="3"/>
  <c r="AG890" i="3"/>
  <c r="AK890" i="3"/>
  <c r="AO890" i="3"/>
  <c r="AS890" i="3"/>
  <c r="AW890" i="3"/>
  <c r="BA890" i="3"/>
  <c r="BE890" i="3"/>
  <c r="BI890" i="3"/>
  <c r="N890" i="3"/>
  <c r="R890" i="3"/>
  <c r="V890" i="3"/>
  <c r="Z890" i="3"/>
  <c r="AD890" i="3"/>
  <c r="AH890" i="3"/>
  <c r="AL890" i="3"/>
  <c r="AP890" i="3"/>
  <c r="AT890" i="3"/>
  <c r="AX890" i="3"/>
  <c r="BB890" i="3"/>
  <c r="BF890" i="3"/>
  <c r="O887" i="3"/>
  <c r="S887" i="3"/>
  <c r="W887" i="3"/>
  <c r="AA887" i="3"/>
  <c r="AE887" i="3"/>
  <c r="AI887" i="3"/>
  <c r="AM887" i="3"/>
  <c r="AU887" i="3"/>
  <c r="AY887" i="3"/>
  <c r="BC887" i="3"/>
  <c r="P887" i="3"/>
  <c r="T887" i="3"/>
  <c r="AB887" i="3"/>
  <c r="AJ887" i="3"/>
  <c r="AR887" i="3"/>
  <c r="AZ887" i="3"/>
  <c r="BH887" i="3"/>
  <c r="AQ887" i="3"/>
  <c r="BG887" i="3"/>
  <c r="X887" i="3"/>
  <c r="AF887" i="3"/>
  <c r="AN887" i="3"/>
  <c r="AV887" i="3"/>
  <c r="BD887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P874" i="3"/>
  <c r="T874" i="3"/>
  <c r="X874" i="3"/>
  <c r="AB874" i="3"/>
  <c r="AF874" i="3"/>
  <c r="AJ874" i="3"/>
  <c r="AN874" i="3"/>
  <c r="AR874" i="3"/>
  <c r="AV874" i="3"/>
  <c r="AZ874" i="3"/>
  <c r="BD874" i="3"/>
  <c r="BH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X873" i="3"/>
  <c r="AN873" i="3"/>
  <c r="AV873" i="3"/>
  <c r="BD873" i="3"/>
  <c r="P873" i="3"/>
  <c r="T873" i="3"/>
  <c r="AB873" i="3"/>
  <c r="AF873" i="3"/>
  <c r="AJ873" i="3"/>
  <c r="AR873" i="3"/>
  <c r="AZ873" i="3"/>
  <c r="BH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M887" i="3"/>
  <c r="O886" i="3"/>
  <c r="S886" i="3"/>
  <c r="W886" i="3"/>
  <c r="AA886" i="3"/>
  <c r="AE886" i="3"/>
  <c r="AI886" i="3"/>
  <c r="AM886" i="3"/>
  <c r="AQ886" i="3"/>
  <c r="AU886" i="3"/>
  <c r="AY886" i="3"/>
  <c r="BC886" i="3"/>
  <c r="BG886" i="3"/>
  <c r="P886" i="3"/>
  <c r="T886" i="3"/>
  <c r="X886" i="3"/>
  <c r="AB886" i="3"/>
  <c r="AF886" i="3"/>
  <c r="AJ886" i="3"/>
  <c r="AN886" i="3"/>
  <c r="AR886" i="3"/>
  <c r="AV886" i="3"/>
  <c r="AZ886" i="3"/>
  <c r="BD886" i="3"/>
  <c r="BH886" i="3"/>
  <c r="M886" i="3"/>
  <c r="Q886" i="3"/>
  <c r="U886" i="3"/>
  <c r="Y886" i="3"/>
  <c r="AC886" i="3"/>
  <c r="AG886" i="3"/>
  <c r="AK886" i="3"/>
  <c r="AO886" i="3"/>
  <c r="AS886" i="3"/>
  <c r="AW886" i="3"/>
  <c r="BA886" i="3"/>
  <c r="BE886" i="3"/>
  <c r="BI886" i="3"/>
  <c r="AT886" i="3"/>
  <c r="BF886" i="3"/>
  <c r="N886" i="3"/>
  <c r="R886" i="3"/>
  <c r="V886" i="3"/>
  <c r="Z886" i="3"/>
  <c r="AD886" i="3"/>
  <c r="AH886" i="3"/>
  <c r="AL886" i="3"/>
  <c r="AP886" i="3"/>
  <c r="AX886" i="3"/>
  <c r="BB886" i="3"/>
  <c r="M885" i="3"/>
  <c r="Q885" i="3"/>
  <c r="U885" i="3"/>
  <c r="Y885" i="3"/>
  <c r="AC885" i="3"/>
  <c r="AG885" i="3"/>
  <c r="AK885" i="3"/>
  <c r="AO885" i="3"/>
  <c r="AS885" i="3"/>
  <c r="AW885" i="3"/>
  <c r="BA885" i="3"/>
  <c r="BE885" i="3"/>
  <c r="BI885" i="3"/>
  <c r="P885" i="3"/>
  <c r="AF885" i="3"/>
  <c r="AN885" i="3"/>
  <c r="AV885" i="3"/>
  <c r="BD885" i="3"/>
  <c r="N885" i="3"/>
  <c r="R885" i="3"/>
  <c r="V885" i="3"/>
  <c r="Z885" i="3"/>
  <c r="AD885" i="3"/>
  <c r="AH885" i="3"/>
  <c r="AL885" i="3"/>
  <c r="AP885" i="3"/>
  <c r="AT885" i="3"/>
  <c r="AX885" i="3"/>
  <c r="BB885" i="3"/>
  <c r="BF885" i="3"/>
  <c r="O885" i="3"/>
  <c r="S885" i="3"/>
  <c r="W885" i="3"/>
  <c r="AA885" i="3"/>
  <c r="AE885" i="3"/>
  <c r="AI885" i="3"/>
  <c r="AM885" i="3"/>
  <c r="AQ885" i="3"/>
  <c r="AU885" i="3"/>
  <c r="AY885" i="3"/>
  <c r="BC885" i="3"/>
  <c r="BG885" i="3"/>
  <c r="T885" i="3"/>
  <c r="X885" i="3"/>
  <c r="AB885" i="3"/>
  <c r="AJ885" i="3"/>
  <c r="AR885" i="3"/>
  <c r="AZ885" i="3"/>
  <c r="BH885" i="3"/>
  <c r="O884" i="3"/>
  <c r="S884" i="3"/>
  <c r="W884" i="3"/>
  <c r="AA884" i="3"/>
  <c r="AE884" i="3"/>
  <c r="AI884" i="3"/>
  <c r="AM884" i="3"/>
  <c r="AQ884" i="3"/>
  <c r="AU884" i="3"/>
  <c r="AY884" i="3"/>
  <c r="BC884" i="3"/>
  <c r="BG884" i="3"/>
  <c r="P884" i="3"/>
  <c r="T884" i="3"/>
  <c r="X884" i="3"/>
  <c r="AB884" i="3"/>
  <c r="AF884" i="3"/>
  <c r="AJ884" i="3"/>
  <c r="AN884" i="3"/>
  <c r="AR884" i="3"/>
  <c r="AV884" i="3"/>
  <c r="AZ884" i="3"/>
  <c r="BD884" i="3"/>
  <c r="BH884" i="3"/>
  <c r="AC884" i="3"/>
  <c r="AO884" i="3"/>
  <c r="AW884" i="3"/>
  <c r="BE884" i="3"/>
  <c r="N884" i="3"/>
  <c r="R884" i="3"/>
  <c r="V884" i="3"/>
  <c r="Z884" i="3"/>
  <c r="AH884" i="3"/>
  <c r="AL884" i="3"/>
  <c r="AT884" i="3"/>
  <c r="BB884" i="3"/>
  <c r="M884" i="3"/>
  <c r="Q884" i="3"/>
  <c r="U884" i="3"/>
  <c r="Y884" i="3"/>
  <c r="AG884" i="3"/>
  <c r="AK884" i="3"/>
  <c r="AS884" i="3"/>
  <c r="BA884" i="3"/>
  <c r="BI884" i="3"/>
  <c r="AD884" i="3"/>
  <c r="AP884" i="3"/>
  <c r="AX884" i="3"/>
  <c r="BF884" i="3"/>
  <c r="M883" i="3"/>
  <c r="Q883" i="3"/>
  <c r="U883" i="3"/>
  <c r="Y883" i="3"/>
  <c r="AC883" i="3"/>
  <c r="AG883" i="3"/>
  <c r="AK883" i="3"/>
  <c r="AO883" i="3"/>
  <c r="AS883" i="3"/>
  <c r="AW883" i="3"/>
  <c r="BA883" i="3"/>
  <c r="BE883" i="3"/>
  <c r="BI883" i="3"/>
  <c r="N883" i="3"/>
  <c r="R883" i="3"/>
  <c r="V883" i="3"/>
  <c r="Z883" i="3"/>
  <c r="AD883" i="3"/>
  <c r="AH883" i="3"/>
  <c r="AL883" i="3"/>
  <c r="AP883" i="3"/>
  <c r="AT883" i="3"/>
  <c r="AX883" i="3"/>
  <c r="BB883" i="3"/>
  <c r="BF883" i="3"/>
  <c r="P883" i="3"/>
  <c r="X883" i="3"/>
  <c r="AF883" i="3"/>
  <c r="AN883" i="3"/>
  <c r="AR883" i="3"/>
  <c r="AZ883" i="3"/>
  <c r="BH883" i="3"/>
  <c r="O883" i="3"/>
  <c r="S883" i="3"/>
  <c r="W883" i="3"/>
  <c r="AA883" i="3"/>
  <c r="AE883" i="3"/>
  <c r="AI883" i="3"/>
  <c r="AM883" i="3"/>
  <c r="AQ883" i="3"/>
  <c r="AU883" i="3"/>
  <c r="AY883" i="3"/>
  <c r="BC883" i="3"/>
  <c r="BG883" i="3"/>
  <c r="T883" i="3"/>
  <c r="AB883" i="3"/>
  <c r="AJ883" i="3"/>
  <c r="AV883" i="3"/>
  <c r="BD883" i="3"/>
  <c r="O882" i="3"/>
  <c r="S882" i="3"/>
  <c r="W882" i="3"/>
  <c r="AA882" i="3"/>
  <c r="AE882" i="3"/>
  <c r="AI882" i="3"/>
  <c r="AM882" i="3"/>
  <c r="AQ882" i="3"/>
  <c r="AU882" i="3"/>
  <c r="AY882" i="3"/>
  <c r="BC882" i="3"/>
  <c r="BG882" i="3"/>
  <c r="N882" i="3"/>
  <c r="V882" i="3"/>
  <c r="Z882" i="3"/>
  <c r="AD882" i="3"/>
  <c r="AH882" i="3"/>
  <c r="AP882" i="3"/>
  <c r="AX882" i="3"/>
  <c r="BF882" i="3"/>
  <c r="P882" i="3"/>
  <c r="T882" i="3"/>
  <c r="X882" i="3"/>
  <c r="AB882" i="3"/>
  <c r="AF882" i="3"/>
  <c r="AJ882" i="3"/>
  <c r="AN882" i="3"/>
  <c r="AR882" i="3"/>
  <c r="AV882" i="3"/>
  <c r="AZ882" i="3"/>
  <c r="BD882" i="3"/>
  <c r="BH882" i="3"/>
  <c r="M882" i="3"/>
  <c r="Q882" i="3"/>
  <c r="U882" i="3"/>
  <c r="Y882" i="3"/>
  <c r="AC882" i="3"/>
  <c r="AG882" i="3"/>
  <c r="AK882" i="3"/>
  <c r="AO882" i="3"/>
  <c r="AS882" i="3"/>
  <c r="AW882" i="3"/>
  <c r="BA882" i="3"/>
  <c r="BE882" i="3"/>
  <c r="BI882" i="3"/>
  <c r="R882" i="3"/>
  <c r="AL882" i="3"/>
  <c r="AT882" i="3"/>
  <c r="BB882" i="3"/>
  <c r="M881" i="3"/>
  <c r="Q881" i="3"/>
  <c r="U881" i="3"/>
  <c r="Y881" i="3"/>
  <c r="AC881" i="3"/>
  <c r="AG881" i="3"/>
  <c r="AK881" i="3"/>
  <c r="AO881" i="3"/>
  <c r="AS881" i="3"/>
  <c r="AW881" i="3"/>
  <c r="BA881" i="3"/>
  <c r="BE881" i="3"/>
  <c r="BI881" i="3"/>
  <c r="P881" i="3"/>
  <c r="T881" i="3"/>
  <c r="X881" i="3"/>
  <c r="AB881" i="3"/>
  <c r="AF881" i="3"/>
  <c r="AJ881" i="3"/>
  <c r="AN881" i="3"/>
  <c r="AR881" i="3"/>
  <c r="AV881" i="3"/>
  <c r="AZ881" i="3"/>
  <c r="BD881" i="3"/>
  <c r="BH881" i="3"/>
  <c r="N881" i="3"/>
  <c r="R881" i="3"/>
  <c r="V881" i="3"/>
  <c r="Z881" i="3"/>
  <c r="AD881" i="3"/>
  <c r="AH881" i="3"/>
  <c r="AL881" i="3"/>
  <c r="AP881" i="3"/>
  <c r="AT881" i="3"/>
  <c r="AX881" i="3"/>
  <c r="BB881" i="3"/>
  <c r="BF881" i="3"/>
  <c r="O881" i="3"/>
  <c r="S881" i="3"/>
  <c r="W881" i="3"/>
  <c r="AA881" i="3"/>
  <c r="AE881" i="3"/>
  <c r="AI881" i="3"/>
  <c r="AM881" i="3"/>
  <c r="AQ881" i="3"/>
  <c r="AU881" i="3"/>
  <c r="AY881" i="3"/>
  <c r="BC881" i="3"/>
  <c r="BG881" i="3"/>
  <c r="O880" i="3"/>
  <c r="S880" i="3"/>
  <c r="W880" i="3"/>
  <c r="AA880" i="3"/>
  <c r="AE880" i="3"/>
  <c r="AI880" i="3"/>
  <c r="AM880" i="3"/>
  <c r="AQ880" i="3"/>
  <c r="AU880" i="3"/>
  <c r="AY880" i="3"/>
  <c r="BC880" i="3"/>
  <c r="BG880" i="3"/>
  <c r="N880" i="3"/>
  <c r="R880" i="3"/>
  <c r="V880" i="3"/>
  <c r="Z880" i="3"/>
  <c r="AD880" i="3"/>
  <c r="AH880" i="3"/>
  <c r="AL880" i="3"/>
  <c r="AP880" i="3"/>
  <c r="AT880" i="3"/>
  <c r="AX880" i="3"/>
  <c r="BB880" i="3"/>
  <c r="BF880" i="3"/>
  <c r="P880" i="3"/>
  <c r="T880" i="3"/>
  <c r="X880" i="3"/>
  <c r="AB880" i="3"/>
  <c r="AF880" i="3"/>
  <c r="AJ880" i="3"/>
  <c r="AN880" i="3"/>
  <c r="AR880" i="3"/>
  <c r="AV880" i="3"/>
  <c r="AZ880" i="3"/>
  <c r="BD880" i="3"/>
  <c r="BH880" i="3"/>
  <c r="M880" i="3"/>
  <c r="Q880" i="3"/>
  <c r="U880" i="3"/>
  <c r="Y880" i="3"/>
  <c r="AC880" i="3"/>
  <c r="AG880" i="3"/>
  <c r="AK880" i="3"/>
  <c r="AO880" i="3"/>
  <c r="AS880" i="3"/>
  <c r="AW880" i="3"/>
  <c r="BA880" i="3"/>
  <c r="BE880" i="3"/>
  <c r="BI880" i="3"/>
  <c r="M873" i="3"/>
  <c r="O872" i="3"/>
  <c r="S872" i="3"/>
  <c r="W872" i="3"/>
  <c r="AA872" i="3"/>
  <c r="AE872" i="3"/>
  <c r="AI872" i="3"/>
  <c r="AM872" i="3"/>
  <c r="AQ872" i="3"/>
  <c r="AU872" i="3"/>
  <c r="AY872" i="3"/>
  <c r="BC872" i="3"/>
  <c r="BG872" i="3"/>
  <c r="P872" i="3"/>
  <c r="T872" i="3"/>
  <c r="X872" i="3"/>
  <c r="AB872" i="3"/>
  <c r="AF872" i="3"/>
  <c r="AJ872" i="3"/>
  <c r="AN872" i="3"/>
  <c r="AR872" i="3"/>
  <c r="AV872" i="3"/>
  <c r="AZ872" i="3"/>
  <c r="BD872" i="3"/>
  <c r="BH872" i="3"/>
  <c r="M872" i="3"/>
  <c r="Q872" i="3"/>
  <c r="U872" i="3"/>
  <c r="Y872" i="3"/>
  <c r="AC872" i="3"/>
  <c r="AG872" i="3"/>
  <c r="AK872" i="3"/>
  <c r="AO872" i="3"/>
  <c r="AS872" i="3"/>
  <c r="AW872" i="3"/>
  <c r="BA872" i="3"/>
  <c r="BE872" i="3"/>
  <c r="BI872" i="3"/>
  <c r="N872" i="3"/>
  <c r="R872" i="3"/>
  <c r="V872" i="3"/>
  <c r="Z872" i="3"/>
  <c r="AD872" i="3"/>
  <c r="AH872" i="3"/>
  <c r="AL872" i="3"/>
  <c r="AP872" i="3"/>
  <c r="AT872" i="3"/>
  <c r="AX872" i="3"/>
  <c r="BB872" i="3"/>
  <c r="BF872" i="3"/>
  <c r="P871" i="3"/>
  <c r="T871" i="3"/>
  <c r="X871" i="3"/>
  <c r="AB871" i="3"/>
  <c r="AF871" i="3"/>
  <c r="AJ871" i="3"/>
  <c r="AN871" i="3"/>
  <c r="AR871" i="3"/>
  <c r="AV871" i="3"/>
  <c r="BD871" i="3"/>
  <c r="BH871" i="3"/>
  <c r="AZ871" i="3"/>
  <c r="O871" i="3"/>
  <c r="S871" i="3"/>
  <c r="W871" i="3"/>
  <c r="AA871" i="3"/>
  <c r="AE871" i="3"/>
  <c r="AI871" i="3"/>
  <c r="AM871" i="3"/>
  <c r="AQ871" i="3"/>
  <c r="AU871" i="3"/>
  <c r="AY871" i="3"/>
  <c r="BC871" i="3"/>
  <c r="BG871" i="3"/>
  <c r="P867" i="3"/>
  <c r="U867" i="3"/>
  <c r="AA867" i="3"/>
  <c r="AF867" i="3"/>
  <c r="AK867" i="3"/>
  <c r="AQ867" i="3"/>
  <c r="AV867" i="3"/>
  <c r="BA867" i="3"/>
  <c r="BG867" i="3"/>
  <c r="Q867" i="3"/>
  <c r="W867" i="3"/>
  <c r="AB867" i="3"/>
  <c r="AG867" i="3"/>
  <c r="AM867" i="3"/>
  <c r="AR867" i="3"/>
  <c r="AW867" i="3"/>
  <c r="BC867" i="3"/>
  <c r="BH867" i="3"/>
  <c r="Q859" i="3"/>
  <c r="W859" i="3"/>
  <c r="AB859" i="3"/>
  <c r="AG859" i="3"/>
  <c r="AM859" i="3"/>
  <c r="AR859" i="3"/>
  <c r="AW859" i="3"/>
  <c r="BC859" i="3"/>
  <c r="BH859" i="3"/>
  <c r="P859" i="3"/>
  <c r="U859" i="3"/>
  <c r="AA859" i="3"/>
  <c r="AF859" i="3"/>
  <c r="AK859" i="3"/>
  <c r="AQ859" i="3"/>
  <c r="AV859" i="3"/>
  <c r="BA859" i="3"/>
  <c r="BG859" i="3"/>
  <c r="AB851" i="3"/>
  <c r="AR851" i="3"/>
  <c r="BH851" i="3"/>
  <c r="S851" i="3"/>
  <c r="AA851" i="3"/>
  <c r="AI851" i="3"/>
  <c r="AQ851" i="3"/>
  <c r="AY851" i="3"/>
  <c r="BG851" i="3"/>
  <c r="T851" i="3"/>
  <c r="AJ851" i="3"/>
  <c r="AZ851" i="3"/>
  <c r="S841" i="3"/>
  <c r="AA841" i="3"/>
  <c r="AI841" i="3"/>
  <c r="AQ841" i="3"/>
  <c r="AY841" i="3"/>
  <c r="BG841" i="3"/>
  <c r="T841" i="3"/>
  <c r="AB841" i="3"/>
  <c r="AJ841" i="3"/>
  <c r="AR841" i="3"/>
  <c r="AZ841" i="3"/>
  <c r="BH841" i="3"/>
  <c r="R826" i="3"/>
  <c r="Z826" i="3"/>
  <c r="AH826" i="3"/>
  <c r="AP826" i="3"/>
  <c r="AX826" i="3"/>
  <c r="BF826" i="3"/>
  <c r="N826" i="3"/>
  <c r="V826" i="3"/>
  <c r="AD826" i="3"/>
  <c r="AL826" i="3"/>
  <c r="AT826" i="3"/>
  <c r="BB826" i="3"/>
  <c r="BC875" i="3"/>
  <c r="AU875" i="3"/>
  <c r="AM875" i="3"/>
  <c r="AI875" i="3"/>
  <c r="AE875" i="3"/>
  <c r="W875" i="3"/>
  <c r="S875" i="3"/>
  <c r="O875" i="3"/>
  <c r="N867" i="3"/>
  <c r="R867" i="3"/>
  <c r="V867" i="3"/>
  <c r="Z867" i="3"/>
  <c r="AD867" i="3"/>
  <c r="AH867" i="3"/>
  <c r="AL867" i="3"/>
  <c r="AP867" i="3"/>
  <c r="AT867" i="3"/>
  <c r="AX867" i="3"/>
  <c r="BB867" i="3"/>
  <c r="BF867" i="3"/>
  <c r="P866" i="3"/>
  <c r="T866" i="3"/>
  <c r="X866" i="3"/>
  <c r="AB866" i="3"/>
  <c r="AF866" i="3"/>
  <c r="AJ866" i="3"/>
  <c r="AN866" i="3"/>
  <c r="AR866" i="3"/>
  <c r="AV866" i="3"/>
  <c r="AZ866" i="3"/>
  <c r="BD866" i="3"/>
  <c r="BH866" i="3"/>
  <c r="N865" i="3"/>
  <c r="R865" i="3"/>
  <c r="V865" i="3"/>
  <c r="Z865" i="3"/>
  <c r="AD865" i="3"/>
  <c r="AH865" i="3"/>
  <c r="AL865" i="3"/>
  <c r="AP865" i="3"/>
  <c r="AT865" i="3"/>
  <c r="AX865" i="3"/>
  <c r="BB865" i="3"/>
  <c r="BF865" i="3"/>
  <c r="P864" i="3"/>
  <c r="T864" i="3"/>
  <c r="X864" i="3"/>
  <c r="AB864" i="3"/>
  <c r="AF864" i="3"/>
  <c r="AJ864" i="3"/>
  <c r="AN864" i="3"/>
  <c r="AR864" i="3"/>
  <c r="AV864" i="3"/>
  <c r="AZ864" i="3"/>
  <c r="BD864" i="3"/>
  <c r="BH864" i="3"/>
  <c r="N863" i="3"/>
  <c r="R863" i="3"/>
  <c r="V863" i="3"/>
  <c r="Z863" i="3"/>
  <c r="AD863" i="3"/>
  <c r="AH863" i="3"/>
  <c r="AL863" i="3"/>
  <c r="AP863" i="3"/>
  <c r="AT863" i="3"/>
  <c r="AX863" i="3"/>
  <c r="BB863" i="3"/>
  <c r="BF863" i="3"/>
  <c r="P862" i="3"/>
  <c r="T862" i="3"/>
  <c r="X862" i="3"/>
  <c r="AB862" i="3"/>
  <c r="AF862" i="3"/>
  <c r="AJ862" i="3"/>
  <c r="AN862" i="3"/>
  <c r="AR862" i="3"/>
  <c r="AV862" i="3"/>
  <c r="AZ862" i="3"/>
  <c r="BD862" i="3"/>
  <c r="BH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0" i="3"/>
  <c r="T860" i="3"/>
  <c r="X860" i="3"/>
  <c r="AB860" i="3"/>
  <c r="AF860" i="3"/>
  <c r="AJ860" i="3"/>
  <c r="AN860" i="3"/>
  <c r="AR860" i="3"/>
  <c r="AV860" i="3"/>
  <c r="AZ860" i="3"/>
  <c r="BD860" i="3"/>
  <c r="BH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P858" i="3"/>
  <c r="T858" i="3"/>
  <c r="X858" i="3"/>
  <c r="AB858" i="3"/>
  <c r="AF858" i="3"/>
  <c r="AJ858" i="3"/>
  <c r="AN858" i="3"/>
  <c r="AR858" i="3"/>
  <c r="AV858" i="3"/>
  <c r="AZ858" i="3"/>
  <c r="BD858" i="3"/>
  <c r="BH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P856" i="3"/>
  <c r="T856" i="3"/>
  <c r="X856" i="3"/>
  <c r="AB856" i="3"/>
  <c r="AF856" i="3"/>
  <c r="AJ856" i="3"/>
  <c r="AN856" i="3"/>
  <c r="AR856" i="3"/>
  <c r="AV856" i="3"/>
  <c r="AZ856" i="3"/>
  <c r="BD856" i="3"/>
  <c r="BH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L854" i="3"/>
  <c r="K854" i="3"/>
  <c r="M853" i="3"/>
  <c r="Q853" i="3"/>
  <c r="U853" i="3"/>
  <c r="Y853" i="3"/>
  <c r="AC853" i="3"/>
  <c r="AG853" i="3"/>
  <c r="AK853" i="3"/>
  <c r="AO853" i="3"/>
  <c r="AS853" i="3"/>
  <c r="AW853" i="3"/>
  <c r="BA853" i="3"/>
  <c r="BE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L852" i="3"/>
  <c r="K852" i="3"/>
  <c r="M851" i="3"/>
  <c r="Q851" i="3"/>
  <c r="U851" i="3"/>
  <c r="Y851" i="3"/>
  <c r="AC851" i="3"/>
  <c r="AG851" i="3"/>
  <c r="AK851" i="3"/>
  <c r="AO851" i="3"/>
  <c r="AS851" i="3"/>
  <c r="AW851" i="3"/>
  <c r="BA851" i="3"/>
  <c r="BE851" i="3"/>
  <c r="BI851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L850" i="3"/>
  <c r="K850" i="3"/>
  <c r="M849" i="3"/>
  <c r="Q849" i="3"/>
  <c r="U849" i="3"/>
  <c r="Y849" i="3"/>
  <c r="AC849" i="3"/>
  <c r="AG849" i="3"/>
  <c r="AK849" i="3"/>
  <c r="AO849" i="3"/>
  <c r="AS849" i="3"/>
  <c r="AW849" i="3"/>
  <c r="BA849" i="3"/>
  <c r="BE849" i="3"/>
  <c r="BI849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L848" i="3"/>
  <c r="K848" i="3"/>
  <c r="M847" i="3"/>
  <c r="Q847" i="3"/>
  <c r="U847" i="3"/>
  <c r="Y847" i="3"/>
  <c r="AC847" i="3"/>
  <c r="AG847" i="3"/>
  <c r="AK847" i="3"/>
  <c r="AO847" i="3"/>
  <c r="AS847" i="3"/>
  <c r="AW847" i="3"/>
  <c r="BA847" i="3"/>
  <c r="BE847" i="3"/>
  <c r="BI847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L846" i="3"/>
  <c r="K846" i="3"/>
  <c r="M845" i="3"/>
  <c r="Q845" i="3"/>
  <c r="U845" i="3"/>
  <c r="Y845" i="3"/>
  <c r="AC845" i="3"/>
  <c r="AG845" i="3"/>
  <c r="AK845" i="3"/>
  <c r="AO845" i="3"/>
  <c r="AS845" i="3"/>
  <c r="AW845" i="3"/>
  <c r="BA845" i="3"/>
  <c r="BE845" i="3"/>
  <c r="BI845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L844" i="3"/>
  <c r="K844" i="3"/>
  <c r="BG843" i="3"/>
  <c r="AY843" i="3"/>
  <c r="AQ843" i="3"/>
  <c r="AI843" i="3"/>
  <c r="AA843" i="3"/>
  <c r="M843" i="3"/>
  <c r="Q843" i="3"/>
  <c r="U843" i="3"/>
  <c r="Y843" i="3"/>
  <c r="AC843" i="3"/>
  <c r="AG843" i="3"/>
  <c r="AK843" i="3"/>
  <c r="AO843" i="3"/>
  <c r="AS843" i="3"/>
  <c r="AW843" i="3"/>
  <c r="BA843" i="3"/>
  <c r="BE843" i="3"/>
  <c r="BI843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L842" i="3"/>
  <c r="K842" i="3"/>
  <c r="M841" i="3"/>
  <c r="Q841" i="3"/>
  <c r="U841" i="3"/>
  <c r="Y841" i="3"/>
  <c r="AC841" i="3"/>
  <c r="AG841" i="3"/>
  <c r="AK841" i="3"/>
  <c r="AO841" i="3"/>
  <c r="AS841" i="3"/>
  <c r="AW841" i="3"/>
  <c r="BA841" i="3"/>
  <c r="BE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L840" i="3"/>
  <c r="K840" i="3"/>
  <c r="M839" i="3"/>
  <c r="Q839" i="3"/>
  <c r="U839" i="3"/>
  <c r="Y839" i="3"/>
  <c r="AC839" i="3"/>
  <c r="AG839" i="3"/>
  <c r="AK839" i="3"/>
  <c r="AO839" i="3"/>
  <c r="AS839" i="3"/>
  <c r="AW839" i="3"/>
  <c r="BA839" i="3"/>
  <c r="BE839" i="3"/>
  <c r="BI839" i="3"/>
  <c r="N839" i="3"/>
  <c r="R839" i="3"/>
  <c r="V839" i="3"/>
  <c r="Z839" i="3"/>
  <c r="AD839" i="3"/>
  <c r="AH839" i="3"/>
  <c r="AL839" i="3"/>
  <c r="AP839" i="3"/>
  <c r="AT839" i="3"/>
  <c r="AX839" i="3"/>
  <c r="BB839" i="3"/>
  <c r="BF839" i="3"/>
  <c r="L838" i="3"/>
  <c r="K838" i="3"/>
  <c r="M837" i="3"/>
  <c r="Q837" i="3"/>
  <c r="U837" i="3"/>
  <c r="Y837" i="3"/>
  <c r="AC837" i="3"/>
  <c r="AG837" i="3"/>
  <c r="AK837" i="3"/>
  <c r="AO837" i="3"/>
  <c r="AS837" i="3"/>
  <c r="AW837" i="3"/>
  <c r="BA837" i="3"/>
  <c r="BE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L836" i="3"/>
  <c r="K836" i="3"/>
  <c r="M835" i="3"/>
  <c r="Q835" i="3"/>
  <c r="U835" i="3"/>
  <c r="Y835" i="3"/>
  <c r="AC835" i="3"/>
  <c r="AG835" i="3"/>
  <c r="AK835" i="3"/>
  <c r="AO835" i="3"/>
  <c r="AS835" i="3"/>
  <c r="AW835" i="3"/>
  <c r="BA835" i="3"/>
  <c r="BE835" i="3"/>
  <c r="BI835" i="3"/>
  <c r="N835" i="3"/>
  <c r="R835" i="3"/>
  <c r="V835" i="3"/>
  <c r="Z835" i="3"/>
  <c r="AD835" i="3"/>
  <c r="AH835" i="3"/>
  <c r="AL835" i="3"/>
  <c r="AP835" i="3"/>
  <c r="AT835" i="3"/>
  <c r="AX835" i="3"/>
  <c r="BB835" i="3"/>
  <c r="BF835" i="3"/>
  <c r="M834" i="3"/>
  <c r="Q834" i="3"/>
  <c r="U834" i="3"/>
  <c r="R834" i="3"/>
  <c r="W834" i="3"/>
  <c r="AA834" i="3"/>
  <c r="AE834" i="3"/>
  <c r="AI834" i="3"/>
  <c r="AM834" i="3"/>
  <c r="AQ834" i="3"/>
  <c r="AU834" i="3"/>
  <c r="AY834" i="3"/>
  <c r="BC834" i="3"/>
  <c r="BG834" i="3"/>
  <c r="N834" i="3"/>
  <c r="S834" i="3"/>
  <c r="X834" i="3"/>
  <c r="AB834" i="3"/>
  <c r="AF834" i="3"/>
  <c r="AJ834" i="3"/>
  <c r="AN834" i="3"/>
  <c r="AR834" i="3"/>
  <c r="AV834" i="3"/>
  <c r="AZ834" i="3"/>
  <c r="BD834" i="3"/>
  <c r="BH834" i="3"/>
  <c r="O834" i="3"/>
  <c r="T834" i="3"/>
  <c r="Y834" i="3"/>
  <c r="AC834" i="3"/>
  <c r="AG834" i="3"/>
  <c r="AK834" i="3"/>
  <c r="AO834" i="3"/>
  <c r="AS834" i="3"/>
  <c r="AW834" i="3"/>
  <c r="BA834" i="3"/>
  <c r="BE834" i="3"/>
  <c r="BI834" i="3"/>
  <c r="AV830" i="3"/>
  <c r="AV826" i="3"/>
  <c r="P826" i="3"/>
  <c r="N791" i="3"/>
  <c r="V791" i="3"/>
  <c r="AA791" i="3"/>
  <c r="AF791" i="3"/>
  <c r="AL791" i="3"/>
  <c r="AQ791" i="3"/>
  <c r="AV791" i="3"/>
  <c r="BB791" i="3"/>
  <c r="BG791" i="3"/>
  <c r="P791" i="3"/>
  <c r="W791" i="3"/>
  <c r="AB791" i="3"/>
  <c r="AH791" i="3"/>
  <c r="AM791" i="3"/>
  <c r="AR791" i="3"/>
  <c r="AX791" i="3"/>
  <c r="BC791" i="3"/>
  <c r="BH791" i="3"/>
  <c r="R791" i="3"/>
  <c r="X791" i="3"/>
  <c r="AD791" i="3"/>
  <c r="AI791" i="3"/>
  <c r="AN791" i="3"/>
  <c r="AT791" i="3"/>
  <c r="AY791" i="3"/>
  <c r="BD791" i="3"/>
  <c r="T791" i="3"/>
  <c r="AP791" i="3"/>
  <c r="Z791" i="3"/>
  <c r="AU791" i="3"/>
  <c r="AE791" i="3"/>
  <c r="AZ791" i="3"/>
  <c r="T782" i="3"/>
  <c r="AJ782" i="3"/>
  <c r="AZ782" i="3"/>
  <c r="X782" i="3"/>
  <c r="AN782" i="3"/>
  <c r="BD782" i="3"/>
  <c r="AB782" i="3"/>
  <c r="AR782" i="3"/>
  <c r="BH782" i="3"/>
  <c r="AV782" i="3"/>
  <c r="P782" i="3"/>
  <c r="R830" i="3"/>
  <c r="Z830" i="3"/>
  <c r="AH830" i="3"/>
  <c r="AP830" i="3"/>
  <c r="AX830" i="3"/>
  <c r="BF830" i="3"/>
  <c r="N830" i="3"/>
  <c r="V830" i="3"/>
  <c r="AD830" i="3"/>
  <c r="AL830" i="3"/>
  <c r="AT830" i="3"/>
  <c r="BB830" i="3"/>
  <c r="BD82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R790" i="3"/>
  <c r="Z790" i="3"/>
  <c r="AH790" i="3"/>
  <c r="AP790" i="3"/>
  <c r="AX790" i="3"/>
  <c r="BF790" i="3"/>
  <c r="T790" i="3"/>
  <c r="AB790" i="3"/>
  <c r="AJ790" i="3"/>
  <c r="AR790" i="3"/>
  <c r="AZ790" i="3"/>
  <c r="BH790" i="3"/>
  <c r="N790" i="3"/>
  <c r="V790" i="3"/>
  <c r="AD790" i="3"/>
  <c r="AL790" i="3"/>
  <c r="AT790" i="3"/>
  <c r="BB790" i="3"/>
  <c r="AF790" i="3"/>
  <c r="AN790" i="3"/>
  <c r="P790" i="3"/>
  <c r="AV790" i="3"/>
  <c r="BG875" i="3"/>
  <c r="AY875" i="3"/>
  <c r="AQ875" i="3"/>
  <c r="BF887" i="3"/>
  <c r="BB887" i="3"/>
  <c r="AX887" i="3"/>
  <c r="AT887" i="3"/>
  <c r="AP887" i="3"/>
  <c r="AL887" i="3"/>
  <c r="AH887" i="3"/>
  <c r="AD887" i="3"/>
  <c r="Z887" i="3"/>
  <c r="V887" i="3"/>
  <c r="R887" i="3"/>
  <c r="N887" i="3"/>
  <c r="BF875" i="3"/>
  <c r="BB875" i="3"/>
  <c r="AX875" i="3"/>
  <c r="AT875" i="3"/>
  <c r="AP875" i="3"/>
  <c r="AL875" i="3"/>
  <c r="AH875" i="3"/>
  <c r="AD875" i="3"/>
  <c r="Z875" i="3"/>
  <c r="V875" i="3"/>
  <c r="R875" i="3"/>
  <c r="N875" i="3"/>
  <c r="BF873" i="3"/>
  <c r="BB873" i="3"/>
  <c r="AX873" i="3"/>
  <c r="AT873" i="3"/>
  <c r="AP873" i="3"/>
  <c r="AL873" i="3"/>
  <c r="AH873" i="3"/>
  <c r="AD873" i="3"/>
  <c r="Z873" i="3"/>
  <c r="V873" i="3"/>
  <c r="R873" i="3"/>
  <c r="N873" i="3"/>
  <c r="BF871" i="3"/>
  <c r="BB871" i="3"/>
  <c r="AX871" i="3"/>
  <c r="AT871" i="3"/>
  <c r="AP871" i="3"/>
  <c r="AL871" i="3"/>
  <c r="AH871" i="3"/>
  <c r="AD871" i="3"/>
  <c r="Z871" i="3"/>
  <c r="V871" i="3"/>
  <c r="R871" i="3"/>
  <c r="N871" i="3"/>
  <c r="BF869" i="3"/>
  <c r="BB869" i="3"/>
  <c r="AX869" i="3"/>
  <c r="AT869" i="3"/>
  <c r="AP869" i="3"/>
  <c r="AL869" i="3"/>
  <c r="AH869" i="3"/>
  <c r="AD869" i="3"/>
  <c r="Z869" i="3"/>
  <c r="V869" i="3"/>
  <c r="R869" i="3"/>
  <c r="N869" i="3"/>
  <c r="BH868" i="3"/>
  <c r="BD868" i="3"/>
  <c r="AZ868" i="3"/>
  <c r="AV868" i="3"/>
  <c r="AR868" i="3"/>
  <c r="AN868" i="3"/>
  <c r="AJ868" i="3"/>
  <c r="AF868" i="3"/>
  <c r="AB868" i="3"/>
  <c r="X868" i="3"/>
  <c r="T868" i="3"/>
  <c r="O868" i="3"/>
  <c r="BE867" i="3"/>
  <c r="AZ867" i="3"/>
  <c r="AU867" i="3"/>
  <c r="AO867" i="3"/>
  <c r="AJ867" i="3"/>
  <c r="AE867" i="3"/>
  <c r="Y867" i="3"/>
  <c r="T867" i="3"/>
  <c r="O867" i="3"/>
  <c r="BF866" i="3"/>
  <c r="BA866" i="3"/>
  <c r="AU866" i="3"/>
  <c r="AP866" i="3"/>
  <c r="AK866" i="3"/>
  <c r="AE866" i="3"/>
  <c r="Z866" i="3"/>
  <c r="U866" i="3"/>
  <c r="O866" i="3"/>
  <c r="BE865" i="3"/>
  <c r="AZ865" i="3"/>
  <c r="AU865" i="3"/>
  <c r="AO865" i="3"/>
  <c r="AJ865" i="3"/>
  <c r="AE865" i="3"/>
  <c r="Y865" i="3"/>
  <c r="T865" i="3"/>
  <c r="O865" i="3"/>
  <c r="BF864" i="3"/>
  <c r="BA864" i="3"/>
  <c r="AU864" i="3"/>
  <c r="AP864" i="3"/>
  <c r="AK864" i="3"/>
  <c r="AE864" i="3"/>
  <c r="Z864" i="3"/>
  <c r="U864" i="3"/>
  <c r="O864" i="3"/>
  <c r="BE863" i="3"/>
  <c r="AZ863" i="3"/>
  <c r="AU863" i="3"/>
  <c r="AO863" i="3"/>
  <c r="AJ863" i="3"/>
  <c r="AE863" i="3"/>
  <c r="Y863" i="3"/>
  <c r="T863" i="3"/>
  <c r="O863" i="3"/>
  <c r="BF862" i="3"/>
  <c r="BA862" i="3"/>
  <c r="AU862" i="3"/>
  <c r="AP862" i="3"/>
  <c r="AK862" i="3"/>
  <c r="AE862" i="3"/>
  <c r="Z862" i="3"/>
  <c r="U862" i="3"/>
  <c r="O862" i="3"/>
  <c r="BE861" i="3"/>
  <c r="AZ861" i="3"/>
  <c r="AU861" i="3"/>
  <c r="AO861" i="3"/>
  <c r="AJ861" i="3"/>
  <c r="AE861" i="3"/>
  <c r="Y861" i="3"/>
  <c r="T861" i="3"/>
  <c r="O861" i="3"/>
  <c r="BF860" i="3"/>
  <c r="BA860" i="3"/>
  <c r="AU860" i="3"/>
  <c r="AP860" i="3"/>
  <c r="AK860" i="3"/>
  <c r="AE860" i="3"/>
  <c r="Z860" i="3"/>
  <c r="U860" i="3"/>
  <c r="O860" i="3"/>
  <c r="BE859" i="3"/>
  <c r="AZ859" i="3"/>
  <c r="AU859" i="3"/>
  <c r="AO859" i="3"/>
  <c r="AJ859" i="3"/>
  <c r="AE859" i="3"/>
  <c r="Y859" i="3"/>
  <c r="T859" i="3"/>
  <c r="O859" i="3"/>
  <c r="BF858" i="3"/>
  <c r="BA858" i="3"/>
  <c r="AU858" i="3"/>
  <c r="AP858" i="3"/>
  <c r="AK858" i="3"/>
  <c r="AE858" i="3"/>
  <c r="Z858" i="3"/>
  <c r="U858" i="3"/>
  <c r="O858" i="3"/>
  <c r="BE857" i="3"/>
  <c r="AZ857" i="3"/>
  <c r="AU857" i="3"/>
  <c r="AO857" i="3"/>
  <c r="AJ857" i="3"/>
  <c r="AE857" i="3"/>
  <c r="Y857" i="3"/>
  <c r="T857" i="3"/>
  <c r="O857" i="3"/>
  <c r="BF856" i="3"/>
  <c r="BA856" i="3"/>
  <c r="AU856" i="3"/>
  <c r="AP856" i="3"/>
  <c r="AK856" i="3"/>
  <c r="AE856" i="3"/>
  <c r="Z856" i="3"/>
  <c r="U856" i="3"/>
  <c r="O856" i="3"/>
  <c r="BE855" i="3"/>
  <c r="AZ855" i="3"/>
  <c r="AU855" i="3"/>
  <c r="AO855" i="3"/>
  <c r="AJ855" i="3"/>
  <c r="AE855" i="3"/>
  <c r="Y855" i="3"/>
  <c r="T855" i="3"/>
  <c r="O855" i="3"/>
  <c r="BD853" i="3"/>
  <c r="AV853" i="3"/>
  <c r="AN853" i="3"/>
  <c r="AF853" i="3"/>
  <c r="X853" i="3"/>
  <c r="P853" i="3"/>
  <c r="BD851" i="3"/>
  <c r="AV851" i="3"/>
  <c r="AN851" i="3"/>
  <c r="AF851" i="3"/>
  <c r="X851" i="3"/>
  <c r="P851" i="3"/>
  <c r="BD849" i="3"/>
  <c r="AV849" i="3"/>
  <c r="AN849" i="3"/>
  <c r="AF849" i="3"/>
  <c r="X849" i="3"/>
  <c r="P849" i="3"/>
  <c r="BD847" i="3"/>
  <c r="AV847" i="3"/>
  <c r="AN847" i="3"/>
  <c r="AF847" i="3"/>
  <c r="X847" i="3"/>
  <c r="P847" i="3"/>
  <c r="BD845" i="3"/>
  <c r="AV845" i="3"/>
  <c r="AN845" i="3"/>
  <c r="AF845" i="3"/>
  <c r="X845" i="3"/>
  <c r="P845" i="3"/>
  <c r="BD843" i="3"/>
  <c r="AV843" i="3"/>
  <c r="AN843" i="3"/>
  <c r="AF843" i="3"/>
  <c r="X843" i="3"/>
  <c r="P843" i="3"/>
  <c r="BD841" i="3"/>
  <c r="AV841" i="3"/>
  <c r="AN841" i="3"/>
  <c r="AF841" i="3"/>
  <c r="X841" i="3"/>
  <c r="P841" i="3"/>
  <c r="BD839" i="3"/>
  <c r="AV839" i="3"/>
  <c r="AN839" i="3"/>
  <c r="AF839" i="3"/>
  <c r="X839" i="3"/>
  <c r="P839" i="3"/>
  <c r="BD837" i="3"/>
  <c r="AV837" i="3"/>
  <c r="AN837" i="3"/>
  <c r="AF837" i="3"/>
  <c r="X837" i="3"/>
  <c r="P837" i="3"/>
  <c r="BD835" i="3"/>
  <c r="AV835" i="3"/>
  <c r="AN835" i="3"/>
  <c r="AF835" i="3"/>
  <c r="X835" i="3"/>
  <c r="P835" i="3"/>
  <c r="BF834" i="3"/>
  <c r="AP834" i="3"/>
  <c r="Z834" i="3"/>
  <c r="R832" i="3"/>
  <c r="Z832" i="3"/>
  <c r="AH832" i="3"/>
  <c r="AP832" i="3"/>
  <c r="AX832" i="3"/>
  <c r="BF832" i="3"/>
  <c r="N832" i="3"/>
  <c r="V832" i="3"/>
  <c r="AD832" i="3"/>
  <c r="AL832" i="3"/>
  <c r="AT832" i="3"/>
  <c r="BB832" i="3"/>
  <c r="AN830" i="3"/>
  <c r="T830" i="3"/>
  <c r="R828" i="3"/>
  <c r="Z828" i="3"/>
  <c r="AH828" i="3"/>
  <c r="AP828" i="3"/>
  <c r="AX828" i="3"/>
  <c r="BF828" i="3"/>
  <c r="N828" i="3"/>
  <c r="V828" i="3"/>
  <c r="AD828" i="3"/>
  <c r="AL828" i="3"/>
  <c r="AT828" i="3"/>
  <c r="BB828" i="3"/>
  <c r="AN826" i="3"/>
  <c r="T826" i="3"/>
  <c r="R824" i="3"/>
  <c r="Z824" i="3"/>
  <c r="AH824" i="3"/>
  <c r="AP824" i="3"/>
  <c r="AX824" i="3"/>
  <c r="BF824" i="3"/>
  <c r="N824" i="3"/>
  <c r="V824" i="3"/>
  <c r="AD824" i="3"/>
  <c r="AL824" i="3"/>
  <c r="AT824" i="3"/>
  <c r="BB824" i="3"/>
  <c r="X822" i="3"/>
  <c r="AN822" i="3"/>
  <c r="BD822" i="3"/>
  <c r="X820" i="3"/>
  <c r="AN820" i="3"/>
  <c r="BD820" i="3"/>
  <c r="X818" i="3"/>
  <c r="AN818" i="3"/>
  <c r="BD818" i="3"/>
  <c r="X816" i="3"/>
  <c r="AN816" i="3"/>
  <c r="BD816" i="3"/>
  <c r="X814" i="3"/>
  <c r="AN814" i="3"/>
  <c r="BD814" i="3"/>
  <c r="X812" i="3"/>
  <c r="AN812" i="3"/>
  <c r="BD812" i="3"/>
  <c r="X810" i="3"/>
  <c r="AN810" i="3"/>
  <c r="BD810" i="3"/>
  <c r="X808" i="3"/>
  <c r="AN808" i="3"/>
  <c r="BD808" i="3"/>
  <c r="X806" i="3"/>
  <c r="AN806" i="3"/>
  <c r="BD806" i="3"/>
  <c r="X804" i="3"/>
  <c r="AN804" i="3"/>
  <c r="BD804" i="3"/>
  <c r="X802" i="3"/>
  <c r="AN802" i="3"/>
  <c r="BD802" i="3"/>
  <c r="X800" i="3"/>
  <c r="AN800" i="3"/>
  <c r="BD800" i="3"/>
  <c r="X798" i="3"/>
  <c r="AN798" i="3"/>
  <c r="BD798" i="3"/>
  <c r="X796" i="3"/>
  <c r="AN796" i="3"/>
  <c r="BD796" i="3"/>
  <c r="AF782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S766" i="3"/>
  <c r="W766" i="3"/>
  <c r="AA766" i="3"/>
  <c r="AE766" i="3"/>
  <c r="AI766" i="3"/>
  <c r="AM766" i="3"/>
  <c r="AQ766" i="3"/>
  <c r="AU766" i="3"/>
  <c r="AY766" i="3"/>
  <c r="BC766" i="3"/>
  <c r="BG766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Y766" i="3"/>
  <c r="AO766" i="3"/>
  <c r="BE766" i="3"/>
  <c r="M766" i="3"/>
  <c r="AC766" i="3"/>
  <c r="AS766" i="3"/>
  <c r="BI766" i="3"/>
  <c r="Q766" i="3"/>
  <c r="AG766" i="3"/>
  <c r="AW766" i="3"/>
  <c r="U766" i="3"/>
  <c r="AK766" i="3"/>
  <c r="BA766" i="3"/>
  <c r="X826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I875" i="3"/>
  <c r="BE875" i="3"/>
  <c r="BA875" i="3"/>
  <c r="AW875" i="3"/>
  <c r="AS875" i="3"/>
  <c r="AO875" i="3"/>
  <c r="AK875" i="3"/>
  <c r="AG875" i="3"/>
  <c r="AC875" i="3"/>
  <c r="Y875" i="3"/>
  <c r="U875" i="3"/>
  <c r="Q875" i="3"/>
  <c r="BI873" i="3"/>
  <c r="BE873" i="3"/>
  <c r="BA873" i="3"/>
  <c r="AW873" i="3"/>
  <c r="AS873" i="3"/>
  <c r="AO873" i="3"/>
  <c r="AK873" i="3"/>
  <c r="AG873" i="3"/>
  <c r="AC873" i="3"/>
  <c r="Y873" i="3"/>
  <c r="U873" i="3"/>
  <c r="Q873" i="3"/>
  <c r="BI871" i="3"/>
  <c r="BE871" i="3"/>
  <c r="BA871" i="3"/>
  <c r="AW871" i="3"/>
  <c r="AS871" i="3"/>
  <c r="AO871" i="3"/>
  <c r="AK871" i="3"/>
  <c r="AG871" i="3"/>
  <c r="AC871" i="3"/>
  <c r="Y871" i="3"/>
  <c r="U871" i="3"/>
  <c r="Q871" i="3"/>
  <c r="BI869" i="3"/>
  <c r="BE869" i="3"/>
  <c r="BA869" i="3"/>
  <c r="AW869" i="3"/>
  <c r="AS869" i="3"/>
  <c r="AO869" i="3"/>
  <c r="AK869" i="3"/>
  <c r="AG869" i="3"/>
  <c r="AC869" i="3"/>
  <c r="Y869" i="3"/>
  <c r="U869" i="3"/>
  <c r="Q869" i="3"/>
  <c r="BG868" i="3"/>
  <c r="BC868" i="3"/>
  <c r="AY868" i="3"/>
  <c r="AU868" i="3"/>
  <c r="AQ868" i="3"/>
  <c r="AM868" i="3"/>
  <c r="AI868" i="3"/>
  <c r="AE868" i="3"/>
  <c r="AA868" i="3"/>
  <c r="W868" i="3"/>
  <c r="S868" i="3"/>
  <c r="N868" i="3"/>
  <c r="BJ868" i="3" s="1"/>
  <c r="BI867" i="3"/>
  <c r="BD867" i="3"/>
  <c r="AY867" i="3"/>
  <c r="AS867" i="3"/>
  <c r="AN867" i="3"/>
  <c r="AI867" i="3"/>
  <c r="AC867" i="3"/>
  <c r="X867" i="3"/>
  <c r="S867" i="3"/>
  <c r="M867" i="3"/>
  <c r="BE866" i="3"/>
  <c r="AY866" i="3"/>
  <c r="AT866" i="3"/>
  <c r="AO866" i="3"/>
  <c r="AI866" i="3"/>
  <c r="AD866" i="3"/>
  <c r="Y866" i="3"/>
  <c r="S866" i="3"/>
  <c r="N866" i="3"/>
  <c r="BI865" i="3"/>
  <c r="BD865" i="3"/>
  <c r="AY865" i="3"/>
  <c r="AS865" i="3"/>
  <c r="AN865" i="3"/>
  <c r="AI865" i="3"/>
  <c r="AC865" i="3"/>
  <c r="X865" i="3"/>
  <c r="S865" i="3"/>
  <c r="BM865" i="3" s="1"/>
  <c r="M865" i="3"/>
  <c r="BE864" i="3"/>
  <c r="AY864" i="3"/>
  <c r="AT864" i="3"/>
  <c r="AO864" i="3"/>
  <c r="AI864" i="3"/>
  <c r="AD864" i="3"/>
  <c r="Y864" i="3"/>
  <c r="S864" i="3"/>
  <c r="N864" i="3"/>
  <c r="BI863" i="3"/>
  <c r="BD863" i="3"/>
  <c r="AY863" i="3"/>
  <c r="AS863" i="3"/>
  <c r="AN863" i="3"/>
  <c r="AI863" i="3"/>
  <c r="AC863" i="3"/>
  <c r="X863" i="3"/>
  <c r="S863" i="3"/>
  <c r="M863" i="3"/>
  <c r="BE862" i="3"/>
  <c r="AY862" i="3"/>
  <c r="AT862" i="3"/>
  <c r="AO862" i="3"/>
  <c r="AI862" i="3"/>
  <c r="AD862" i="3"/>
  <c r="Y862" i="3"/>
  <c r="S862" i="3"/>
  <c r="N862" i="3"/>
  <c r="BI861" i="3"/>
  <c r="BD861" i="3"/>
  <c r="AY861" i="3"/>
  <c r="AS861" i="3"/>
  <c r="AN861" i="3"/>
  <c r="AI861" i="3"/>
  <c r="AC861" i="3"/>
  <c r="X861" i="3"/>
  <c r="S861" i="3"/>
  <c r="M861" i="3"/>
  <c r="BE860" i="3"/>
  <c r="AY860" i="3"/>
  <c r="AT860" i="3"/>
  <c r="AO860" i="3"/>
  <c r="AI860" i="3"/>
  <c r="AD860" i="3"/>
  <c r="Y860" i="3"/>
  <c r="S860" i="3"/>
  <c r="N860" i="3"/>
  <c r="BI859" i="3"/>
  <c r="BD859" i="3"/>
  <c r="AY859" i="3"/>
  <c r="AS859" i="3"/>
  <c r="AN859" i="3"/>
  <c r="AI859" i="3"/>
  <c r="AC859" i="3"/>
  <c r="X859" i="3"/>
  <c r="S859" i="3"/>
  <c r="M859" i="3"/>
  <c r="BE858" i="3"/>
  <c r="AY858" i="3"/>
  <c r="AT858" i="3"/>
  <c r="AO858" i="3"/>
  <c r="AI858" i="3"/>
  <c r="AD858" i="3"/>
  <c r="Y858" i="3"/>
  <c r="S858" i="3"/>
  <c r="N858" i="3"/>
  <c r="BI857" i="3"/>
  <c r="BD857" i="3"/>
  <c r="AY857" i="3"/>
  <c r="AS857" i="3"/>
  <c r="AN857" i="3"/>
  <c r="AI857" i="3"/>
  <c r="AC857" i="3"/>
  <c r="X857" i="3"/>
  <c r="S857" i="3"/>
  <c r="M857" i="3"/>
  <c r="BE856" i="3"/>
  <c r="AY856" i="3"/>
  <c r="AT856" i="3"/>
  <c r="AO856" i="3"/>
  <c r="AI856" i="3"/>
  <c r="AD856" i="3"/>
  <c r="Y856" i="3"/>
  <c r="S856" i="3"/>
  <c r="N856" i="3"/>
  <c r="BI855" i="3"/>
  <c r="BD855" i="3"/>
  <c r="AY855" i="3"/>
  <c r="AS855" i="3"/>
  <c r="AN855" i="3"/>
  <c r="AI855" i="3"/>
  <c r="AC855" i="3"/>
  <c r="X855" i="3"/>
  <c r="S855" i="3"/>
  <c r="M855" i="3"/>
  <c r="BC853" i="3"/>
  <c r="AU853" i="3"/>
  <c r="AM853" i="3"/>
  <c r="AE853" i="3"/>
  <c r="W853" i="3"/>
  <c r="O853" i="3"/>
  <c r="BC851" i="3"/>
  <c r="AU851" i="3"/>
  <c r="AM851" i="3"/>
  <c r="AE851" i="3"/>
  <c r="W851" i="3"/>
  <c r="O851" i="3"/>
  <c r="BC849" i="3"/>
  <c r="AU849" i="3"/>
  <c r="AM849" i="3"/>
  <c r="AE849" i="3"/>
  <c r="W849" i="3"/>
  <c r="O849" i="3"/>
  <c r="BC847" i="3"/>
  <c r="AU847" i="3"/>
  <c r="AM847" i="3"/>
  <c r="AE847" i="3"/>
  <c r="W847" i="3"/>
  <c r="O847" i="3"/>
  <c r="BC845" i="3"/>
  <c r="AU845" i="3"/>
  <c r="AM845" i="3"/>
  <c r="AE845" i="3"/>
  <c r="W845" i="3"/>
  <c r="O845" i="3"/>
  <c r="BC843" i="3"/>
  <c r="AU843" i="3"/>
  <c r="AM843" i="3"/>
  <c r="AE843" i="3"/>
  <c r="W843" i="3"/>
  <c r="O843" i="3"/>
  <c r="BC841" i="3"/>
  <c r="AU841" i="3"/>
  <c r="AM841" i="3"/>
  <c r="AE841" i="3"/>
  <c r="W841" i="3"/>
  <c r="O841" i="3"/>
  <c r="BC839" i="3"/>
  <c r="AU839" i="3"/>
  <c r="AM839" i="3"/>
  <c r="AE839" i="3"/>
  <c r="W839" i="3"/>
  <c r="O839" i="3"/>
  <c r="BC837" i="3"/>
  <c r="AU837" i="3"/>
  <c r="AM837" i="3"/>
  <c r="AE837" i="3"/>
  <c r="W837" i="3"/>
  <c r="O837" i="3"/>
  <c r="BC835" i="3"/>
  <c r="AU835" i="3"/>
  <c r="AM835" i="3"/>
  <c r="AE835" i="3"/>
  <c r="W835" i="3"/>
  <c r="O835" i="3"/>
  <c r="BB834" i="3"/>
  <c r="AL834" i="3"/>
  <c r="V834" i="3"/>
  <c r="AF830" i="3"/>
  <c r="AF826" i="3"/>
  <c r="BF791" i="3"/>
  <c r="T774" i="3"/>
  <c r="AJ774" i="3"/>
  <c r="AZ774" i="3"/>
  <c r="X774" i="3"/>
  <c r="AN774" i="3"/>
  <c r="BD774" i="3"/>
  <c r="AB774" i="3"/>
  <c r="AR774" i="3"/>
  <c r="BH774" i="3"/>
  <c r="AV774" i="3"/>
  <c r="P774" i="3"/>
  <c r="M822" i="3"/>
  <c r="Q822" i="3"/>
  <c r="U822" i="3"/>
  <c r="Y822" i="3"/>
  <c r="AC822" i="3"/>
  <c r="AG822" i="3"/>
  <c r="AK822" i="3"/>
  <c r="AO822" i="3"/>
  <c r="AS822" i="3"/>
  <c r="AW822" i="3"/>
  <c r="BA822" i="3"/>
  <c r="BE822" i="3"/>
  <c r="BI822" i="3"/>
  <c r="N822" i="3"/>
  <c r="R822" i="3"/>
  <c r="V822" i="3"/>
  <c r="Z822" i="3"/>
  <c r="AD822" i="3"/>
  <c r="AH822" i="3"/>
  <c r="AL822" i="3"/>
  <c r="AP822" i="3"/>
  <c r="AT822" i="3"/>
  <c r="AX822" i="3"/>
  <c r="BB822" i="3"/>
  <c r="BF822" i="3"/>
  <c r="O822" i="3"/>
  <c r="S822" i="3"/>
  <c r="W822" i="3"/>
  <c r="AA822" i="3"/>
  <c r="AE822" i="3"/>
  <c r="AI822" i="3"/>
  <c r="AM822" i="3"/>
  <c r="AQ822" i="3"/>
  <c r="AU822" i="3"/>
  <c r="AY822" i="3"/>
  <c r="BC822" i="3"/>
  <c r="BG822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N820" i="3"/>
  <c r="R820" i="3"/>
  <c r="V820" i="3"/>
  <c r="Z820" i="3"/>
  <c r="AD820" i="3"/>
  <c r="AH820" i="3"/>
  <c r="AL820" i="3"/>
  <c r="AP820" i="3"/>
  <c r="AT820" i="3"/>
  <c r="AX820" i="3"/>
  <c r="BB820" i="3"/>
  <c r="BF820" i="3"/>
  <c r="O820" i="3"/>
  <c r="S820" i="3"/>
  <c r="W820" i="3"/>
  <c r="AA820" i="3"/>
  <c r="AE820" i="3"/>
  <c r="AI820" i="3"/>
  <c r="AM820" i="3"/>
  <c r="AQ820" i="3"/>
  <c r="AU820" i="3"/>
  <c r="AY820" i="3"/>
  <c r="BC820" i="3"/>
  <c r="BG820" i="3"/>
  <c r="M818" i="3"/>
  <c r="Q818" i="3"/>
  <c r="U818" i="3"/>
  <c r="Y818" i="3"/>
  <c r="AC818" i="3"/>
  <c r="AG818" i="3"/>
  <c r="AK818" i="3"/>
  <c r="AO818" i="3"/>
  <c r="AS818" i="3"/>
  <c r="AW818" i="3"/>
  <c r="BA818" i="3"/>
  <c r="BE818" i="3"/>
  <c r="BI818" i="3"/>
  <c r="N818" i="3"/>
  <c r="R818" i="3"/>
  <c r="V818" i="3"/>
  <c r="Z818" i="3"/>
  <c r="AD818" i="3"/>
  <c r="AH818" i="3"/>
  <c r="AL818" i="3"/>
  <c r="AP818" i="3"/>
  <c r="AT818" i="3"/>
  <c r="AX818" i="3"/>
  <c r="BB818" i="3"/>
  <c r="BF818" i="3"/>
  <c r="O818" i="3"/>
  <c r="S818" i="3"/>
  <c r="W818" i="3"/>
  <c r="AA818" i="3"/>
  <c r="AE818" i="3"/>
  <c r="AI818" i="3"/>
  <c r="AM818" i="3"/>
  <c r="AQ818" i="3"/>
  <c r="AU818" i="3"/>
  <c r="AY818" i="3"/>
  <c r="BC818" i="3"/>
  <c r="BG818" i="3"/>
  <c r="M816" i="3"/>
  <c r="Q816" i="3"/>
  <c r="U816" i="3"/>
  <c r="Y816" i="3"/>
  <c r="AC816" i="3"/>
  <c r="AG816" i="3"/>
  <c r="AK816" i="3"/>
  <c r="AO816" i="3"/>
  <c r="AS816" i="3"/>
  <c r="AW816" i="3"/>
  <c r="BA816" i="3"/>
  <c r="BE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O816" i="3"/>
  <c r="S816" i="3"/>
  <c r="W816" i="3"/>
  <c r="AA816" i="3"/>
  <c r="AE816" i="3"/>
  <c r="AI816" i="3"/>
  <c r="AM816" i="3"/>
  <c r="AQ816" i="3"/>
  <c r="AU816" i="3"/>
  <c r="AY816" i="3"/>
  <c r="BC816" i="3"/>
  <c r="BG816" i="3"/>
  <c r="M814" i="3"/>
  <c r="Q814" i="3"/>
  <c r="U814" i="3"/>
  <c r="Y814" i="3"/>
  <c r="AC814" i="3"/>
  <c r="AG814" i="3"/>
  <c r="AK814" i="3"/>
  <c r="AO814" i="3"/>
  <c r="AS814" i="3"/>
  <c r="AW814" i="3"/>
  <c r="BA814" i="3"/>
  <c r="BE814" i="3"/>
  <c r="BI814" i="3"/>
  <c r="N814" i="3"/>
  <c r="R814" i="3"/>
  <c r="V814" i="3"/>
  <c r="Z814" i="3"/>
  <c r="AD814" i="3"/>
  <c r="AH814" i="3"/>
  <c r="AL814" i="3"/>
  <c r="AP814" i="3"/>
  <c r="AT814" i="3"/>
  <c r="AX814" i="3"/>
  <c r="BB814" i="3"/>
  <c r="BF814" i="3"/>
  <c r="O814" i="3"/>
  <c r="S814" i="3"/>
  <c r="W814" i="3"/>
  <c r="AA814" i="3"/>
  <c r="AE814" i="3"/>
  <c r="AI814" i="3"/>
  <c r="AM814" i="3"/>
  <c r="AQ814" i="3"/>
  <c r="AU814" i="3"/>
  <c r="AY814" i="3"/>
  <c r="BC814" i="3"/>
  <c r="BG814" i="3"/>
  <c r="M812" i="3"/>
  <c r="Q812" i="3"/>
  <c r="U812" i="3"/>
  <c r="Y812" i="3"/>
  <c r="AC812" i="3"/>
  <c r="AG812" i="3"/>
  <c r="AK812" i="3"/>
  <c r="AO812" i="3"/>
  <c r="AS812" i="3"/>
  <c r="AW812" i="3"/>
  <c r="BA812" i="3"/>
  <c r="BE812" i="3"/>
  <c r="BI812" i="3"/>
  <c r="N812" i="3"/>
  <c r="R812" i="3"/>
  <c r="V812" i="3"/>
  <c r="Z812" i="3"/>
  <c r="AD812" i="3"/>
  <c r="AH812" i="3"/>
  <c r="AL812" i="3"/>
  <c r="AP812" i="3"/>
  <c r="AT812" i="3"/>
  <c r="AX812" i="3"/>
  <c r="BB812" i="3"/>
  <c r="BF812" i="3"/>
  <c r="O812" i="3"/>
  <c r="S812" i="3"/>
  <c r="W812" i="3"/>
  <c r="AA812" i="3"/>
  <c r="AE812" i="3"/>
  <c r="AI812" i="3"/>
  <c r="AM812" i="3"/>
  <c r="AQ812" i="3"/>
  <c r="AU812" i="3"/>
  <c r="AY812" i="3"/>
  <c r="BC812" i="3"/>
  <c r="BG812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N810" i="3"/>
  <c r="R810" i="3"/>
  <c r="V810" i="3"/>
  <c r="Z810" i="3"/>
  <c r="AD810" i="3"/>
  <c r="AH810" i="3"/>
  <c r="AL810" i="3"/>
  <c r="AP810" i="3"/>
  <c r="AT810" i="3"/>
  <c r="AX810" i="3"/>
  <c r="BB810" i="3"/>
  <c r="BF810" i="3"/>
  <c r="O810" i="3"/>
  <c r="S810" i="3"/>
  <c r="W810" i="3"/>
  <c r="AA810" i="3"/>
  <c r="AE810" i="3"/>
  <c r="AI810" i="3"/>
  <c r="AM810" i="3"/>
  <c r="AQ810" i="3"/>
  <c r="AU810" i="3"/>
  <c r="AY810" i="3"/>
  <c r="BC810" i="3"/>
  <c r="BG810" i="3"/>
  <c r="M808" i="3"/>
  <c r="Q808" i="3"/>
  <c r="U808" i="3"/>
  <c r="Y808" i="3"/>
  <c r="AC808" i="3"/>
  <c r="AG808" i="3"/>
  <c r="AK808" i="3"/>
  <c r="AO808" i="3"/>
  <c r="AS808" i="3"/>
  <c r="AW808" i="3"/>
  <c r="BA808" i="3"/>
  <c r="BE808" i="3"/>
  <c r="BI808" i="3"/>
  <c r="N808" i="3"/>
  <c r="R808" i="3"/>
  <c r="V808" i="3"/>
  <c r="Z808" i="3"/>
  <c r="AD808" i="3"/>
  <c r="AH808" i="3"/>
  <c r="AL808" i="3"/>
  <c r="AP808" i="3"/>
  <c r="AT808" i="3"/>
  <c r="AX808" i="3"/>
  <c r="BB808" i="3"/>
  <c r="BF808" i="3"/>
  <c r="O808" i="3"/>
  <c r="S808" i="3"/>
  <c r="W808" i="3"/>
  <c r="AA808" i="3"/>
  <c r="AE808" i="3"/>
  <c r="AI808" i="3"/>
  <c r="AM808" i="3"/>
  <c r="AQ808" i="3"/>
  <c r="AU808" i="3"/>
  <c r="AY808" i="3"/>
  <c r="BC808" i="3"/>
  <c r="BG808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N806" i="3"/>
  <c r="R806" i="3"/>
  <c r="V806" i="3"/>
  <c r="Z806" i="3"/>
  <c r="AD806" i="3"/>
  <c r="AH806" i="3"/>
  <c r="AL806" i="3"/>
  <c r="AP806" i="3"/>
  <c r="AT806" i="3"/>
  <c r="AX806" i="3"/>
  <c r="BB806" i="3"/>
  <c r="BF806" i="3"/>
  <c r="O806" i="3"/>
  <c r="S806" i="3"/>
  <c r="W806" i="3"/>
  <c r="AA806" i="3"/>
  <c r="AE806" i="3"/>
  <c r="AI806" i="3"/>
  <c r="AM806" i="3"/>
  <c r="AQ806" i="3"/>
  <c r="AU806" i="3"/>
  <c r="AY806" i="3"/>
  <c r="BC806" i="3"/>
  <c r="BG806" i="3"/>
  <c r="M804" i="3"/>
  <c r="Q804" i="3"/>
  <c r="U804" i="3"/>
  <c r="Y804" i="3"/>
  <c r="AC804" i="3"/>
  <c r="AG804" i="3"/>
  <c r="AK804" i="3"/>
  <c r="AO804" i="3"/>
  <c r="AS804" i="3"/>
  <c r="AW804" i="3"/>
  <c r="BA804" i="3"/>
  <c r="BE804" i="3"/>
  <c r="BI804" i="3"/>
  <c r="N804" i="3"/>
  <c r="R804" i="3"/>
  <c r="V804" i="3"/>
  <c r="Z804" i="3"/>
  <c r="AD804" i="3"/>
  <c r="AH804" i="3"/>
  <c r="AL804" i="3"/>
  <c r="AP804" i="3"/>
  <c r="AT804" i="3"/>
  <c r="AX804" i="3"/>
  <c r="BB804" i="3"/>
  <c r="BF804" i="3"/>
  <c r="O804" i="3"/>
  <c r="S804" i="3"/>
  <c r="W804" i="3"/>
  <c r="AA804" i="3"/>
  <c r="AE804" i="3"/>
  <c r="AI804" i="3"/>
  <c r="AM804" i="3"/>
  <c r="AQ804" i="3"/>
  <c r="AU804" i="3"/>
  <c r="AY804" i="3"/>
  <c r="BC804" i="3"/>
  <c r="BG804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N802" i="3"/>
  <c r="R802" i="3"/>
  <c r="V802" i="3"/>
  <c r="Z802" i="3"/>
  <c r="AD802" i="3"/>
  <c r="AH802" i="3"/>
  <c r="AL802" i="3"/>
  <c r="AP802" i="3"/>
  <c r="AT802" i="3"/>
  <c r="AX802" i="3"/>
  <c r="BB802" i="3"/>
  <c r="BF802" i="3"/>
  <c r="O802" i="3"/>
  <c r="S802" i="3"/>
  <c r="W802" i="3"/>
  <c r="AA802" i="3"/>
  <c r="AE802" i="3"/>
  <c r="AI802" i="3"/>
  <c r="AM802" i="3"/>
  <c r="AQ802" i="3"/>
  <c r="AU802" i="3"/>
  <c r="AY802" i="3"/>
  <c r="BC802" i="3"/>
  <c r="BG802" i="3"/>
  <c r="M800" i="3"/>
  <c r="Q800" i="3"/>
  <c r="U800" i="3"/>
  <c r="Y800" i="3"/>
  <c r="AC800" i="3"/>
  <c r="AG800" i="3"/>
  <c r="AK800" i="3"/>
  <c r="AO800" i="3"/>
  <c r="AS800" i="3"/>
  <c r="AW800" i="3"/>
  <c r="BA800" i="3"/>
  <c r="BE800" i="3"/>
  <c r="BI800" i="3"/>
  <c r="N800" i="3"/>
  <c r="R800" i="3"/>
  <c r="V800" i="3"/>
  <c r="Z800" i="3"/>
  <c r="AD800" i="3"/>
  <c r="AH800" i="3"/>
  <c r="AL800" i="3"/>
  <c r="AP800" i="3"/>
  <c r="AT800" i="3"/>
  <c r="AX800" i="3"/>
  <c r="BB800" i="3"/>
  <c r="BF800" i="3"/>
  <c r="O800" i="3"/>
  <c r="S800" i="3"/>
  <c r="W800" i="3"/>
  <c r="AA800" i="3"/>
  <c r="AE800" i="3"/>
  <c r="AI800" i="3"/>
  <c r="AM800" i="3"/>
  <c r="AQ800" i="3"/>
  <c r="AU800" i="3"/>
  <c r="AY800" i="3"/>
  <c r="BC800" i="3"/>
  <c r="BG800" i="3"/>
  <c r="M798" i="3"/>
  <c r="Q798" i="3"/>
  <c r="U798" i="3"/>
  <c r="Y798" i="3"/>
  <c r="AC798" i="3"/>
  <c r="AG798" i="3"/>
  <c r="AK798" i="3"/>
  <c r="AO798" i="3"/>
  <c r="AS798" i="3"/>
  <c r="AW798" i="3"/>
  <c r="BA798" i="3"/>
  <c r="BE798" i="3"/>
  <c r="BI798" i="3"/>
  <c r="N798" i="3"/>
  <c r="R798" i="3"/>
  <c r="V798" i="3"/>
  <c r="Z798" i="3"/>
  <c r="AD798" i="3"/>
  <c r="AH798" i="3"/>
  <c r="AL798" i="3"/>
  <c r="AP798" i="3"/>
  <c r="AT798" i="3"/>
  <c r="AX798" i="3"/>
  <c r="BB798" i="3"/>
  <c r="BF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M796" i="3"/>
  <c r="Q796" i="3"/>
  <c r="U796" i="3"/>
  <c r="Y796" i="3"/>
  <c r="AC796" i="3"/>
  <c r="AG796" i="3"/>
  <c r="AK796" i="3"/>
  <c r="AO796" i="3"/>
  <c r="AS796" i="3"/>
  <c r="AW796" i="3"/>
  <c r="BA796" i="3"/>
  <c r="BE796" i="3"/>
  <c r="BI796" i="3"/>
  <c r="N796" i="3"/>
  <c r="R796" i="3"/>
  <c r="V796" i="3"/>
  <c r="Z796" i="3"/>
  <c r="AD796" i="3"/>
  <c r="AH796" i="3"/>
  <c r="AL796" i="3"/>
  <c r="AP796" i="3"/>
  <c r="AT796" i="3"/>
  <c r="AX796" i="3"/>
  <c r="BB796" i="3"/>
  <c r="BF796" i="3"/>
  <c r="O796" i="3"/>
  <c r="S796" i="3"/>
  <c r="W796" i="3"/>
  <c r="AA796" i="3"/>
  <c r="AE796" i="3"/>
  <c r="AI796" i="3"/>
  <c r="AM796" i="3"/>
  <c r="AQ796" i="3"/>
  <c r="AU796" i="3"/>
  <c r="AY796" i="3"/>
  <c r="BC796" i="3"/>
  <c r="BG796" i="3"/>
  <c r="O795" i="3"/>
  <c r="S795" i="3"/>
  <c r="W795" i="3"/>
  <c r="AA795" i="3"/>
  <c r="AE795" i="3"/>
  <c r="AI795" i="3"/>
  <c r="AM795" i="3"/>
  <c r="AQ795" i="3"/>
  <c r="AU795" i="3"/>
  <c r="AY795" i="3"/>
  <c r="BC795" i="3"/>
  <c r="BG795" i="3"/>
  <c r="P795" i="3"/>
  <c r="T795" i="3"/>
  <c r="X795" i="3"/>
  <c r="AB795" i="3"/>
  <c r="AF795" i="3"/>
  <c r="AJ795" i="3"/>
  <c r="AN795" i="3"/>
  <c r="AR795" i="3"/>
  <c r="AV795" i="3"/>
  <c r="AZ795" i="3"/>
  <c r="BD795" i="3"/>
  <c r="BH795" i="3"/>
  <c r="M795" i="3"/>
  <c r="Q795" i="3"/>
  <c r="U795" i="3"/>
  <c r="Y795" i="3"/>
  <c r="AC795" i="3"/>
  <c r="AG795" i="3"/>
  <c r="AK795" i="3"/>
  <c r="AO795" i="3"/>
  <c r="AS795" i="3"/>
  <c r="AW795" i="3"/>
  <c r="BA795" i="3"/>
  <c r="BE795" i="3"/>
  <c r="BI795" i="3"/>
  <c r="M793" i="3"/>
  <c r="Q793" i="3"/>
  <c r="U793" i="3"/>
  <c r="Y793" i="3"/>
  <c r="AC793" i="3"/>
  <c r="AG793" i="3"/>
  <c r="AK793" i="3"/>
  <c r="AO793" i="3"/>
  <c r="AS793" i="3"/>
  <c r="AW793" i="3"/>
  <c r="BA793" i="3"/>
  <c r="BE793" i="3"/>
  <c r="BI793" i="3"/>
  <c r="P793" i="3"/>
  <c r="V793" i="3"/>
  <c r="AA793" i="3"/>
  <c r="AF793" i="3"/>
  <c r="AL793" i="3"/>
  <c r="AQ793" i="3"/>
  <c r="AV793" i="3"/>
  <c r="BB793" i="3"/>
  <c r="BG793" i="3"/>
  <c r="R793" i="3"/>
  <c r="W793" i="3"/>
  <c r="AB793" i="3"/>
  <c r="AH793" i="3"/>
  <c r="AM793" i="3"/>
  <c r="AR793" i="3"/>
  <c r="AX793" i="3"/>
  <c r="BC793" i="3"/>
  <c r="BH793" i="3"/>
  <c r="N793" i="3"/>
  <c r="S793" i="3"/>
  <c r="X793" i="3"/>
  <c r="AD793" i="3"/>
  <c r="AI793" i="3"/>
  <c r="AN793" i="3"/>
  <c r="AT793" i="3"/>
  <c r="AY793" i="3"/>
  <c r="BD793" i="3"/>
  <c r="AZ787" i="3"/>
  <c r="T784" i="3"/>
  <c r="AJ784" i="3"/>
  <c r="AZ784" i="3"/>
  <c r="X784" i="3"/>
  <c r="AN784" i="3"/>
  <c r="BD784" i="3"/>
  <c r="AB784" i="3"/>
  <c r="AR784" i="3"/>
  <c r="BH784" i="3"/>
  <c r="T776" i="3"/>
  <c r="AJ776" i="3"/>
  <c r="AZ776" i="3"/>
  <c r="X776" i="3"/>
  <c r="AN776" i="3"/>
  <c r="BD776" i="3"/>
  <c r="AB776" i="3"/>
  <c r="AR776" i="3"/>
  <c r="BH776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O762" i="3"/>
  <c r="S762" i="3"/>
  <c r="W762" i="3"/>
  <c r="AA762" i="3"/>
  <c r="AE762" i="3"/>
  <c r="AI762" i="3"/>
  <c r="AM762" i="3"/>
  <c r="AQ762" i="3"/>
  <c r="AU762" i="3"/>
  <c r="AY762" i="3"/>
  <c r="BC762" i="3"/>
  <c r="BG762" i="3"/>
  <c r="P762" i="3"/>
  <c r="T762" i="3"/>
  <c r="X762" i="3"/>
  <c r="AB762" i="3"/>
  <c r="AF762" i="3"/>
  <c r="AJ762" i="3"/>
  <c r="AN762" i="3"/>
  <c r="AR762" i="3"/>
  <c r="AV762" i="3"/>
  <c r="AZ762" i="3"/>
  <c r="BD762" i="3"/>
  <c r="BH762" i="3"/>
  <c r="Y762" i="3"/>
  <c r="AO762" i="3"/>
  <c r="BE762" i="3"/>
  <c r="M762" i="3"/>
  <c r="AC762" i="3"/>
  <c r="AS762" i="3"/>
  <c r="BI762" i="3"/>
  <c r="Q762" i="3"/>
  <c r="AG762" i="3"/>
  <c r="AW762" i="3"/>
  <c r="U762" i="3"/>
  <c r="AK762" i="3"/>
  <c r="K833" i="3"/>
  <c r="BH832" i="3"/>
  <c r="AZ832" i="3"/>
  <c r="AR832" i="3"/>
  <c r="AJ832" i="3"/>
  <c r="AB832" i="3"/>
  <c r="K831" i="3"/>
  <c r="BH830" i="3"/>
  <c r="AZ830" i="3"/>
  <c r="AR830" i="3"/>
  <c r="AJ830" i="3"/>
  <c r="AB830" i="3"/>
  <c r="K829" i="3"/>
  <c r="BH828" i="3"/>
  <c r="AZ828" i="3"/>
  <c r="AR828" i="3"/>
  <c r="AJ828" i="3"/>
  <c r="AB828" i="3"/>
  <c r="K827" i="3"/>
  <c r="BH826" i="3"/>
  <c r="AZ826" i="3"/>
  <c r="AR826" i="3"/>
  <c r="AJ826" i="3"/>
  <c r="AB826" i="3"/>
  <c r="K825" i="3"/>
  <c r="BH824" i="3"/>
  <c r="AZ824" i="3"/>
  <c r="AR824" i="3"/>
  <c r="AJ824" i="3"/>
  <c r="AB824" i="3"/>
  <c r="K823" i="3"/>
  <c r="AZ822" i="3"/>
  <c r="AJ822" i="3"/>
  <c r="T822" i="3"/>
  <c r="K821" i="3"/>
  <c r="AZ820" i="3"/>
  <c r="AJ820" i="3"/>
  <c r="T820" i="3"/>
  <c r="K819" i="3"/>
  <c r="AZ818" i="3"/>
  <c r="AJ818" i="3"/>
  <c r="T818" i="3"/>
  <c r="K817" i="3"/>
  <c r="AZ816" i="3"/>
  <c r="AJ816" i="3"/>
  <c r="T816" i="3"/>
  <c r="K815" i="3"/>
  <c r="AZ814" i="3"/>
  <c r="AJ814" i="3"/>
  <c r="T814" i="3"/>
  <c r="K813" i="3"/>
  <c r="AZ812" i="3"/>
  <c r="AJ812" i="3"/>
  <c r="T812" i="3"/>
  <c r="K811" i="3"/>
  <c r="AZ810" i="3"/>
  <c r="AJ810" i="3"/>
  <c r="T810" i="3"/>
  <c r="K809" i="3"/>
  <c r="AZ808" i="3"/>
  <c r="AJ808" i="3"/>
  <c r="T808" i="3"/>
  <c r="K807" i="3"/>
  <c r="AZ806" i="3"/>
  <c r="AJ806" i="3"/>
  <c r="T806" i="3"/>
  <c r="K805" i="3"/>
  <c r="AZ804" i="3"/>
  <c r="AJ804" i="3"/>
  <c r="T804" i="3"/>
  <c r="K803" i="3"/>
  <c r="AZ802" i="3"/>
  <c r="AJ802" i="3"/>
  <c r="T802" i="3"/>
  <c r="K801" i="3"/>
  <c r="AZ800" i="3"/>
  <c r="AJ800" i="3"/>
  <c r="T800" i="3"/>
  <c r="K799" i="3"/>
  <c r="AZ798" i="3"/>
  <c r="AJ798" i="3"/>
  <c r="T798" i="3"/>
  <c r="K797" i="3"/>
  <c r="AZ796" i="3"/>
  <c r="AJ796" i="3"/>
  <c r="T796" i="3"/>
  <c r="BB795" i="3"/>
  <c r="AL795" i="3"/>
  <c r="V795" i="3"/>
  <c r="AU793" i="3"/>
  <c r="Z793" i="3"/>
  <c r="P787" i="3"/>
  <c r="X787" i="3"/>
  <c r="AF787" i="3"/>
  <c r="AN787" i="3"/>
  <c r="AV787" i="3"/>
  <c r="BD787" i="3"/>
  <c r="R787" i="3"/>
  <c r="Z787" i="3"/>
  <c r="AH787" i="3"/>
  <c r="AP787" i="3"/>
  <c r="AX787" i="3"/>
  <c r="BF787" i="3"/>
  <c r="R786" i="3"/>
  <c r="Z786" i="3"/>
  <c r="AH786" i="3"/>
  <c r="AP786" i="3"/>
  <c r="AX786" i="3"/>
  <c r="BF786" i="3"/>
  <c r="T786" i="3"/>
  <c r="AB786" i="3"/>
  <c r="AJ786" i="3"/>
  <c r="AR786" i="3"/>
  <c r="AZ786" i="3"/>
  <c r="BH786" i="3"/>
  <c r="V786" i="3"/>
  <c r="AD786" i="3"/>
  <c r="AL786" i="3"/>
  <c r="AT786" i="3"/>
  <c r="BB786" i="3"/>
  <c r="P784" i="3"/>
  <c r="T778" i="3"/>
  <c r="AJ778" i="3"/>
  <c r="AZ778" i="3"/>
  <c r="X778" i="3"/>
  <c r="AN778" i="3"/>
  <c r="BD778" i="3"/>
  <c r="AB778" i="3"/>
  <c r="AR778" i="3"/>
  <c r="BH778" i="3"/>
  <c r="P776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S832" i="3"/>
  <c r="W832" i="3"/>
  <c r="AA832" i="3"/>
  <c r="AE832" i="3"/>
  <c r="AI832" i="3"/>
  <c r="AM832" i="3"/>
  <c r="AQ832" i="3"/>
  <c r="AU832" i="3"/>
  <c r="AY832" i="3"/>
  <c r="BC832" i="3"/>
  <c r="BG832" i="3"/>
  <c r="M830" i="3"/>
  <c r="Q830" i="3"/>
  <c r="U830" i="3"/>
  <c r="Y830" i="3"/>
  <c r="AC830" i="3"/>
  <c r="AG830" i="3"/>
  <c r="AK830" i="3"/>
  <c r="AO830" i="3"/>
  <c r="AS830" i="3"/>
  <c r="AW830" i="3"/>
  <c r="BA830" i="3"/>
  <c r="BE830" i="3"/>
  <c r="BI830" i="3"/>
  <c r="O830" i="3"/>
  <c r="S830" i="3"/>
  <c r="W830" i="3"/>
  <c r="AA830" i="3"/>
  <c r="AE830" i="3"/>
  <c r="AI830" i="3"/>
  <c r="AM830" i="3"/>
  <c r="AQ830" i="3"/>
  <c r="AU830" i="3"/>
  <c r="AY830" i="3"/>
  <c r="BC830" i="3"/>
  <c r="BG830" i="3"/>
  <c r="M828" i="3"/>
  <c r="Q828" i="3"/>
  <c r="U828" i="3"/>
  <c r="Y828" i="3"/>
  <c r="AC828" i="3"/>
  <c r="AG828" i="3"/>
  <c r="AK828" i="3"/>
  <c r="AO828" i="3"/>
  <c r="AS828" i="3"/>
  <c r="AW828" i="3"/>
  <c r="BA828" i="3"/>
  <c r="BE828" i="3"/>
  <c r="BI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6" i="3"/>
  <c r="Q826" i="3"/>
  <c r="U826" i="3"/>
  <c r="Y826" i="3"/>
  <c r="AC826" i="3"/>
  <c r="AG826" i="3"/>
  <c r="AK826" i="3"/>
  <c r="AO826" i="3"/>
  <c r="AS826" i="3"/>
  <c r="AW826" i="3"/>
  <c r="BA826" i="3"/>
  <c r="BE826" i="3"/>
  <c r="BI826" i="3"/>
  <c r="O826" i="3"/>
  <c r="S826" i="3"/>
  <c r="W826" i="3"/>
  <c r="AA826" i="3"/>
  <c r="AE826" i="3"/>
  <c r="AI826" i="3"/>
  <c r="AM826" i="3"/>
  <c r="AQ826" i="3"/>
  <c r="AU826" i="3"/>
  <c r="AY826" i="3"/>
  <c r="BC826" i="3"/>
  <c r="BG826" i="3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O824" i="3"/>
  <c r="S824" i="3"/>
  <c r="W824" i="3"/>
  <c r="AA824" i="3"/>
  <c r="AE824" i="3"/>
  <c r="AI824" i="3"/>
  <c r="AM824" i="3"/>
  <c r="AQ824" i="3"/>
  <c r="AU824" i="3"/>
  <c r="AY824" i="3"/>
  <c r="BC824" i="3"/>
  <c r="BG824" i="3"/>
  <c r="AV822" i="3"/>
  <c r="AF822" i="3"/>
  <c r="P822" i="3"/>
  <c r="AV820" i="3"/>
  <c r="AF820" i="3"/>
  <c r="P820" i="3"/>
  <c r="AV818" i="3"/>
  <c r="AF818" i="3"/>
  <c r="P818" i="3"/>
  <c r="AV816" i="3"/>
  <c r="AF816" i="3"/>
  <c r="P816" i="3"/>
  <c r="AV814" i="3"/>
  <c r="AF814" i="3"/>
  <c r="P814" i="3"/>
  <c r="AV812" i="3"/>
  <c r="AF812" i="3"/>
  <c r="P812" i="3"/>
  <c r="AV810" i="3"/>
  <c r="AF810" i="3"/>
  <c r="P810" i="3"/>
  <c r="AV808" i="3"/>
  <c r="AF808" i="3"/>
  <c r="P808" i="3"/>
  <c r="AV806" i="3"/>
  <c r="AF806" i="3"/>
  <c r="P806" i="3"/>
  <c r="AV804" i="3"/>
  <c r="AF804" i="3"/>
  <c r="P804" i="3"/>
  <c r="AV802" i="3"/>
  <c r="AF802" i="3"/>
  <c r="P802" i="3"/>
  <c r="AV800" i="3"/>
  <c r="AF800" i="3"/>
  <c r="P800" i="3"/>
  <c r="AV798" i="3"/>
  <c r="AF798" i="3"/>
  <c r="P798" i="3"/>
  <c r="AV796" i="3"/>
  <c r="AF796" i="3"/>
  <c r="P796" i="3"/>
  <c r="AX795" i="3"/>
  <c r="AH795" i="3"/>
  <c r="R795" i="3"/>
  <c r="L794" i="3"/>
  <c r="AP793" i="3"/>
  <c r="T793" i="3"/>
  <c r="L792" i="3"/>
  <c r="P789" i="3"/>
  <c r="X789" i="3"/>
  <c r="AF789" i="3"/>
  <c r="AN789" i="3"/>
  <c r="AV789" i="3"/>
  <c r="BD789" i="3"/>
  <c r="R789" i="3"/>
  <c r="Z789" i="3"/>
  <c r="AH789" i="3"/>
  <c r="AP789" i="3"/>
  <c r="AX789" i="3"/>
  <c r="BF789" i="3"/>
  <c r="M788" i="3"/>
  <c r="Q788" i="3"/>
  <c r="U788" i="3"/>
  <c r="Y788" i="3"/>
  <c r="AC788" i="3"/>
  <c r="AG788" i="3"/>
  <c r="AK788" i="3"/>
  <c r="AO788" i="3"/>
  <c r="AS788" i="3"/>
  <c r="AW788" i="3"/>
  <c r="BA788" i="3"/>
  <c r="BE788" i="3"/>
  <c r="BI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R788" i="3"/>
  <c r="Z788" i="3"/>
  <c r="AH788" i="3"/>
  <c r="AP788" i="3"/>
  <c r="AX788" i="3"/>
  <c r="BF788" i="3"/>
  <c r="T788" i="3"/>
  <c r="AB788" i="3"/>
  <c r="AJ788" i="3"/>
  <c r="AR788" i="3"/>
  <c r="AZ788" i="3"/>
  <c r="BH788" i="3"/>
  <c r="N788" i="3"/>
  <c r="V788" i="3"/>
  <c r="AD788" i="3"/>
  <c r="AL788" i="3"/>
  <c r="AT788" i="3"/>
  <c r="BB788" i="3"/>
  <c r="AJ787" i="3"/>
  <c r="AV786" i="3"/>
  <c r="P786" i="3"/>
  <c r="T780" i="3"/>
  <c r="AJ780" i="3"/>
  <c r="AZ780" i="3"/>
  <c r="X780" i="3"/>
  <c r="AN780" i="3"/>
  <c r="BD780" i="3"/>
  <c r="AB780" i="3"/>
  <c r="AR780" i="3"/>
  <c r="BH780" i="3"/>
  <c r="P778" i="3"/>
  <c r="BA762" i="3"/>
  <c r="K794" i="3"/>
  <c r="K792" i="3"/>
  <c r="O791" i="3"/>
  <c r="S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89" i="3"/>
  <c r="S789" i="3"/>
  <c r="W789" i="3"/>
  <c r="AA789" i="3"/>
  <c r="AE789" i="3"/>
  <c r="AI789" i="3"/>
  <c r="AM789" i="3"/>
  <c r="AQ789" i="3"/>
  <c r="AU789" i="3"/>
  <c r="AY789" i="3"/>
  <c r="BC789" i="3"/>
  <c r="BG789" i="3"/>
  <c r="M789" i="3"/>
  <c r="Q789" i="3"/>
  <c r="U789" i="3"/>
  <c r="Y789" i="3"/>
  <c r="AC789" i="3"/>
  <c r="AG789" i="3"/>
  <c r="AK789" i="3"/>
  <c r="AO789" i="3"/>
  <c r="AS789" i="3"/>
  <c r="AW789" i="3"/>
  <c r="BA789" i="3"/>
  <c r="BE789" i="3"/>
  <c r="BI789" i="3"/>
  <c r="O787" i="3"/>
  <c r="S787" i="3"/>
  <c r="W787" i="3"/>
  <c r="AA787" i="3"/>
  <c r="AE787" i="3"/>
  <c r="AI787" i="3"/>
  <c r="AM787" i="3"/>
  <c r="AQ787" i="3"/>
  <c r="AU787" i="3"/>
  <c r="AY787" i="3"/>
  <c r="BC787" i="3"/>
  <c r="BG787" i="3"/>
  <c r="M787" i="3"/>
  <c r="Q787" i="3"/>
  <c r="U787" i="3"/>
  <c r="Y787" i="3"/>
  <c r="AC787" i="3"/>
  <c r="AG787" i="3"/>
  <c r="AK787" i="3"/>
  <c r="AO787" i="3"/>
  <c r="AS787" i="3"/>
  <c r="AW787" i="3"/>
  <c r="BA787" i="3"/>
  <c r="BE787" i="3"/>
  <c r="BI787" i="3"/>
  <c r="AT785" i="3"/>
  <c r="AD785" i="3"/>
  <c r="AT783" i="3"/>
  <c r="AD783" i="3"/>
  <c r="AT781" i="3"/>
  <c r="AD781" i="3"/>
  <c r="AT779" i="3"/>
  <c r="AD779" i="3"/>
  <c r="AT777" i="3"/>
  <c r="AD777" i="3"/>
  <c r="AT775" i="3"/>
  <c r="AD775" i="3"/>
  <c r="AZ772" i="3"/>
  <c r="O785" i="3"/>
  <c r="S785" i="3"/>
  <c r="W785" i="3"/>
  <c r="AA785" i="3"/>
  <c r="AE785" i="3"/>
  <c r="AI785" i="3"/>
  <c r="AM785" i="3"/>
  <c r="AQ785" i="3"/>
  <c r="AU785" i="3"/>
  <c r="AY785" i="3"/>
  <c r="BC785" i="3"/>
  <c r="BG785" i="3"/>
  <c r="P785" i="3"/>
  <c r="T785" i="3"/>
  <c r="X785" i="3"/>
  <c r="AB785" i="3"/>
  <c r="AF785" i="3"/>
  <c r="AJ785" i="3"/>
  <c r="AN785" i="3"/>
  <c r="AR785" i="3"/>
  <c r="AV785" i="3"/>
  <c r="AZ785" i="3"/>
  <c r="BD785" i="3"/>
  <c r="BH785" i="3"/>
  <c r="M785" i="3"/>
  <c r="Q785" i="3"/>
  <c r="U785" i="3"/>
  <c r="Y785" i="3"/>
  <c r="AC785" i="3"/>
  <c r="AG785" i="3"/>
  <c r="AK785" i="3"/>
  <c r="AO785" i="3"/>
  <c r="AS785" i="3"/>
  <c r="AW785" i="3"/>
  <c r="BA785" i="3"/>
  <c r="BE785" i="3"/>
  <c r="BI785" i="3"/>
  <c r="O783" i="3"/>
  <c r="S783" i="3"/>
  <c r="W783" i="3"/>
  <c r="AA783" i="3"/>
  <c r="AE783" i="3"/>
  <c r="AI783" i="3"/>
  <c r="AM783" i="3"/>
  <c r="AQ783" i="3"/>
  <c r="AU783" i="3"/>
  <c r="AY783" i="3"/>
  <c r="BC783" i="3"/>
  <c r="BG783" i="3"/>
  <c r="P783" i="3"/>
  <c r="T783" i="3"/>
  <c r="X783" i="3"/>
  <c r="AB783" i="3"/>
  <c r="AF783" i="3"/>
  <c r="AJ783" i="3"/>
  <c r="AN783" i="3"/>
  <c r="AR783" i="3"/>
  <c r="AV783" i="3"/>
  <c r="AZ783" i="3"/>
  <c r="BD783" i="3"/>
  <c r="BH783" i="3"/>
  <c r="M783" i="3"/>
  <c r="Q783" i="3"/>
  <c r="U783" i="3"/>
  <c r="Y783" i="3"/>
  <c r="AC783" i="3"/>
  <c r="AG783" i="3"/>
  <c r="AK783" i="3"/>
  <c r="AO783" i="3"/>
  <c r="AS783" i="3"/>
  <c r="AW783" i="3"/>
  <c r="BA783" i="3"/>
  <c r="BE783" i="3"/>
  <c r="BI783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P781" i="3"/>
  <c r="T781" i="3"/>
  <c r="X781" i="3"/>
  <c r="AB781" i="3"/>
  <c r="AF781" i="3"/>
  <c r="AJ781" i="3"/>
  <c r="AN781" i="3"/>
  <c r="AR781" i="3"/>
  <c r="AV781" i="3"/>
  <c r="AZ781" i="3"/>
  <c r="BD781" i="3"/>
  <c r="BH781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M779" i="3"/>
  <c r="Q779" i="3"/>
  <c r="U779" i="3"/>
  <c r="Y779" i="3"/>
  <c r="AC779" i="3"/>
  <c r="AG779" i="3"/>
  <c r="AK779" i="3"/>
  <c r="AO779" i="3"/>
  <c r="AS779" i="3"/>
  <c r="AW779" i="3"/>
  <c r="BA779" i="3"/>
  <c r="BE779" i="3"/>
  <c r="BI779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U777" i="3"/>
  <c r="Y777" i="3"/>
  <c r="AC777" i="3"/>
  <c r="AG777" i="3"/>
  <c r="AK777" i="3"/>
  <c r="AO777" i="3"/>
  <c r="AS777" i="3"/>
  <c r="AW777" i="3"/>
  <c r="BA777" i="3"/>
  <c r="BE777" i="3"/>
  <c r="BI777" i="3"/>
  <c r="O775" i="3"/>
  <c r="S775" i="3"/>
  <c r="W775" i="3"/>
  <c r="AA775" i="3"/>
  <c r="AE775" i="3"/>
  <c r="AI775" i="3"/>
  <c r="AM775" i="3"/>
  <c r="AQ775" i="3"/>
  <c r="AU775" i="3"/>
  <c r="AY775" i="3"/>
  <c r="BC775" i="3"/>
  <c r="BG775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P772" i="3"/>
  <c r="X772" i="3"/>
  <c r="AF772" i="3"/>
  <c r="AN772" i="3"/>
  <c r="AV772" i="3"/>
  <c r="BD772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Y768" i="3"/>
  <c r="AO768" i="3"/>
  <c r="BE768" i="3"/>
  <c r="M768" i="3"/>
  <c r="AC768" i="3"/>
  <c r="AS768" i="3"/>
  <c r="BI768" i="3"/>
  <c r="Q768" i="3"/>
  <c r="AG768" i="3"/>
  <c r="AW768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P764" i="3"/>
  <c r="T764" i="3"/>
  <c r="X764" i="3"/>
  <c r="AB764" i="3"/>
  <c r="AF764" i="3"/>
  <c r="AJ764" i="3"/>
  <c r="AN764" i="3"/>
  <c r="AR764" i="3"/>
  <c r="AV764" i="3"/>
  <c r="AZ764" i="3"/>
  <c r="BD764" i="3"/>
  <c r="BH764" i="3"/>
  <c r="Y764" i="3"/>
  <c r="AO764" i="3"/>
  <c r="BE764" i="3"/>
  <c r="M764" i="3"/>
  <c r="AC764" i="3"/>
  <c r="AS764" i="3"/>
  <c r="BI764" i="3"/>
  <c r="Q764" i="3"/>
  <c r="AG764" i="3"/>
  <c r="AW764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O760" i="3"/>
  <c r="S760" i="3"/>
  <c r="W760" i="3"/>
  <c r="AA760" i="3"/>
  <c r="AE760" i="3"/>
  <c r="AI760" i="3"/>
  <c r="AM760" i="3"/>
  <c r="AQ760" i="3"/>
  <c r="AU760" i="3"/>
  <c r="AY760" i="3"/>
  <c r="BC760" i="3"/>
  <c r="BG760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Y760" i="3"/>
  <c r="AO760" i="3"/>
  <c r="BE760" i="3"/>
  <c r="M760" i="3"/>
  <c r="AC760" i="3"/>
  <c r="AS760" i="3"/>
  <c r="BI760" i="3"/>
  <c r="Q760" i="3"/>
  <c r="AG760" i="3"/>
  <c r="AW760" i="3"/>
  <c r="BB789" i="3"/>
  <c r="AT789" i="3"/>
  <c r="AL789" i="3"/>
  <c r="AD789" i="3"/>
  <c r="V789" i="3"/>
  <c r="N789" i="3"/>
  <c r="BB787" i="3"/>
  <c r="AT787" i="3"/>
  <c r="AL787" i="3"/>
  <c r="AD787" i="3"/>
  <c r="V787" i="3"/>
  <c r="N787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N786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BB785" i="3"/>
  <c r="AL785" i="3"/>
  <c r="V785" i="3"/>
  <c r="M784" i="3"/>
  <c r="Q784" i="3"/>
  <c r="U784" i="3"/>
  <c r="Y784" i="3"/>
  <c r="AC784" i="3"/>
  <c r="AG784" i="3"/>
  <c r="AK784" i="3"/>
  <c r="AO784" i="3"/>
  <c r="AS784" i="3"/>
  <c r="AW784" i="3"/>
  <c r="BA784" i="3"/>
  <c r="BE784" i="3"/>
  <c r="BI784" i="3"/>
  <c r="N784" i="3"/>
  <c r="R784" i="3"/>
  <c r="V784" i="3"/>
  <c r="Z784" i="3"/>
  <c r="AD784" i="3"/>
  <c r="AH784" i="3"/>
  <c r="AL784" i="3"/>
  <c r="AP784" i="3"/>
  <c r="AT784" i="3"/>
  <c r="AX784" i="3"/>
  <c r="BB784" i="3"/>
  <c r="BF784" i="3"/>
  <c r="O784" i="3"/>
  <c r="S784" i="3"/>
  <c r="W784" i="3"/>
  <c r="AA784" i="3"/>
  <c r="AE784" i="3"/>
  <c r="AI784" i="3"/>
  <c r="AM784" i="3"/>
  <c r="AQ784" i="3"/>
  <c r="AU784" i="3"/>
  <c r="AY784" i="3"/>
  <c r="BC784" i="3"/>
  <c r="BG784" i="3"/>
  <c r="BB783" i="3"/>
  <c r="AL783" i="3"/>
  <c r="V783" i="3"/>
  <c r="M782" i="3"/>
  <c r="Q782" i="3"/>
  <c r="U782" i="3"/>
  <c r="Y782" i="3"/>
  <c r="AC782" i="3"/>
  <c r="AG782" i="3"/>
  <c r="AK782" i="3"/>
  <c r="AO782" i="3"/>
  <c r="AS782" i="3"/>
  <c r="AW782" i="3"/>
  <c r="BA782" i="3"/>
  <c r="BE782" i="3"/>
  <c r="BI782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BB781" i="3"/>
  <c r="AL781" i="3"/>
  <c r="V781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R780" i="3"/>
  <c r="V780" i="3"/>
  <c r="Z780" i="3"/>
  <c r="AD780" i="3"/>
  <c r="AH780" i="3"/>
  <c r="AL780" i="3"/>
  <c r="AP780" i="3"/>
  <c r="AT780" i="3"/>
  <c r="AX780" i="3"/>
  <c r="BB780" i="3"/>
  <c r="BF78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BB779" i="3"/>
  <c r="AL779" i="3"/>
  <c r="V779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O778" i="3"/>
  <c r="S778" i="3"/>
  <c r="W778" i="3"/>
  <c r="AA778" i="3"/>
  <c r="AE778" i="3"/>
  <c r="AI778" i="3"/>
  <c r="AM778" i="3"/>
  <c r="AQ778" i="3"/>
  <c r="AU778" i="3"/>
  <c r="AY778" i="3"/>
  <c r="BC778" i="3"/>
  <c r="BG778" i="3"/>
  <c r="BB777" i="3"/>
  <c r="AL777" i="3"/>
  <c r="V777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BB775" i="3"/>
  <c r="AL775" i="3"/>
  <c r="V775" i="3"/>
  <c r="M774" i="3"/>
  <c r="Q774" i="3"/>
  <c r="U774" i="3"/>
  <c r="Y774" i="3"/>
  <c r="AC774" i="3"/>
  <c r="AG774" i="3"/>
  <c r="AK774" i="3"/>
  <c r="AO774" i="3"/>
  <c r="AS774" i="3"/>
  <c r="AW774" i="3"/>
  <c r="BA774" i="3"/>
  <c r="BE774" i="3"/>
  <c r="BI774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S773" i="3"/>
  <c r="AA773" i="3"/>
  <c r="AI773" i="3"/>
  <c r="AP773" i="3"/>
  <c r="AU773" i="3"/>
  <c r="BA773" i="3"/>
  <c r="BF773" i="3"/>
  <c r="AJ772" i="3"/>
  <c r="P770" i="3"/>
  <c r="X770" i="3"/>
  <c r="AF770" i="3"/>
  <c r="AN770" i="3"/>
  <c r="AV770" i="3"/>
  <c r="BD770" i="3"/>
  <c r="AK768" i="3"/>
  <c r="AK764" i="3"/>
  <c r="AK760" i="3"/>
  <c r="BG773" i="3"/>
  <c r="BB773" i="3"/>
  <c r="AW773" i="3"/>
  <c r="AQ773" i="3"/>
  <c r="AL773" i="3"/>
  <c r="AD773" i="3"/>
  <c r="V773" i="3"/>
  <c r="BE772" i="3"/>
  <c r="AW772" i="3"/>
  <c r="AO772" i="3"/>
  <c r="AG772" i="3"/>
  <c r="Y772" i="3"/>
  <c r="BB771" i="3"/>
  <c r="AT771" i="3"/>
  <c r="AL771" i="3"/>
  <c r="AD771" i="3"/>
  <c r="V771" i="3"/>
  <c r="BE770" i="3"/>
  <c r="AW770" i="3"/>
  <c r="AO770" i="3"/>
  <c r="AG770" i="3"/>
  <c r="Y770" i="3"/>
  <c r="BB769" i="3"/>
  <c r="AT769" i="3"/>
  <c r="AL769" i="3"/>
  <c r="AD769" i="3"/>
  <c r="V769" i="3"/>
  <c r="AU767" i="3"/>
  <c r="AE767" i="3"/>
  <c r="AU765" i="3"/>
  <c r="AE765" i="3"/>
  <c r="AU763" i="3"/>
  <c r="AE763" i="3"/>
  <c r="AU761" i="3"/>
  <c r="AE761" i="3"/>
  <c r="AU759" i="3"/>
  <c r="AE759" i="3"/>
  <c r="L756" i="3"/>
  <c r="R756" i="3" s="1"/>
  <c r="L752" i="3"/>
  <c r="AF752" i="3" s="1"/>
  <c r="L748" i="3"/>
  <c r="AF748" i="3" s="1"/>
  <c r="P773" i="3"/>
  <c r="T773" i="3"/>
  <c r="X773" i="3"/>
  <c r="AB773" i="3"/>
  <c r="AF773" i="3"/>
  <c r="AJ773" i="3"/>
  <c r="AN773" i="3"/>
  <c r="AR773" i="3"/>
  <c r="AV773" i="3"/>
  <c r="AZ773" i="3"/>
  <c r="BD773" i="3"/>
  <c r="BH773" i="3"/>
  <c r="M773" i="3"/>
  <c r="Q773" i="3"/>
  <c r="U773" i="3"/>
  <c r="Y773" i="3"/>
  <c r="AC773" i="3"/>
  <c r="AG773" i="3"/>
  <c r="AK773" i="3"/>
  <c r="N772" i="3"/>
  <c r="R772" i="3"/>
  <c r="V772" i="3"/>
  <c r="Z772" i="3"/>
  <c r="AD772" i="3"/>
  <c r="AH772" i="3"/>
  <c r="AL772" i="3"/>
  <c r="AP772" i="3"/>
  <c r="AT772" i="3"/>
  <c r="AX772" i="3"/>
  <c r="BB772" i="3"/>
  <c r="BF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P767" i="3"/>
  <c r="T767" i="3"/>
  <c r="X767" i="3"/>
  <c r="AB767" i="3"/>
  <c r="AF767" i="3"/>
  <c r="AJ767" i="3"/>
  <c r="AN767" i="3"/>
  <c r="AR767" i="3"/>
  <c r="AV767" i="3"/>
  <c r="AZ767" i="3"/>
  <c r="BD767" i="3"/>
  <c r="BH767" i="3"/>
  <c r="M767" i="3"/>
  <c r="Q767" i="3"/>
  <c r="U767" i="3"/>
  <c r="Y767" i="3"/>
  <c r="AC767" i="3"/>
  <c r="AG767" i="3"/>
  <c r="AK767" i="3"/>
  <c r="AO767" i="3"/>
  <c r="AS767" i="3"/>
  <c r="AW767" i="3"/>
  <c r="BA767" i="3"/>
  <c r="BE767" i="3"/>
  <c r="BI767" i="3"/>
  <c r="N767" i="3"/>
  <c r="R767" i="3"/>
  <c r="V767" i="3"/>
  <c r="Z767" i="3"/>
  <c r="AD767" i="3"/>
  <c r="AH767" i="3"/>
  <c r="AL767" i="3"/>
  <c r="AP767" i="3"/>
  <c r="AT767" i="3"/>
  <c r="AX767" i="3"/>
  <c r="BB767" i="3"/>
  <c r="BF767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N765" i="3"/>
  <c r="R765" i="3"/>
  <c r="V765" i="3"/>
  <c r="Z765" i="3"/>
  <c r="AD765" i="3"/>
  <c r="AH765" i="3"/>
  <c r="AL765" i="3"/>
  <c r="AP765" i="3"/>
  <c r="AT765" i="3"/>
  <c r="AX765" i="3"/>
  <c r="BB765" i="3"/>
  <c r="BF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AE754" i="3"/>
  <c r="AC754" i="3"/>
  <c r="AE746" i="3"/>
  <c r="U746" i="3"/>
  <c r="T735" i="3"/>
  <c r="AE735" i="3"/>
  <c r="AO735" i="3"/>
  <c r="AZ735" i="3"/>
  <c r="U735" i="3"/>
  <c r="AF735" i="3"/>
  <c r="AQ735" i="3"/>
  <c r="BA735" i="3"/>
  <c r="AK735" i="3"/>
  <c r="AV735" i="3"/>
  <c r="P735" i="3"/>
  <c r="BG735" i="3"/>
  <c r="BE773" i="3"/>
  <c r="AY773" i="3"/>
  <c r="AT773" i="3"/>
  <c r="AO773" i="3"/>
  <c r="AH773" i="3"/>
  <c r="Z773" i="3"/>
  <c r="R773" i="3"/>
  <c r="BI772" i="3"/>
  <c r="BA772" i="3"/>
  <c r="AS772" i="3"/>
  <c r="AK772" i="3"/>
  <c r="AC772" i="3"/>
  <c r="U772" i="3"/>
  <c r="M772" i="3"/>
  <c r="BF771" i="3"/>
  <c r="AX771" i="3"/>
  <c r="AP771" i="3"/>
  <c r="AH771" i="3"/>
  <c r="Z771" i="3"/>
  <c r="R771" i="3"/>
  <c r="BI770" i="3"/>
  <c r="BA770" i="3"/>
  <c r="AS770" i="3"/>
  <c r="AK770" i="3"/>
  <c r="AC770" i="3"/>
  <c r="U770" i="3"/>
  <c r="M770" i="3"/>
  <c r="BF769" i="3"/>
  <c r="AX769" i="3"/>
  <c r="AP769" i="3"/>
  <c r="AH769" i="3"/>
  <c r="Z769" i="3"/>
  <c r="R769" i="3"/>
  <c r="BC767" i="3"/>
  <c r="AM767" i="3"/>
  <c r="W767" i="3"/>
  <c r="BC765" i="3"/>
  <c r="AM765" i="3"/>
  <c r="W765" i="3"/>
  <c r="BC763" i="3"/>
  <c r="AM763" i="3"/>
  <c r="W763" i="3"/>
  <c r="BC761" i="3"/>
  <c r="AM761" i="3"/>
  <c r="W761" i="3"/>
  <c r="BC759" i="3"/>
  <c r="AM759" i="3"/>
  <c r="W759" i="3"/>
  <c r="L758" i="3"/>
  <c r="U758" i="3" s="1"/>
  <c r="BH755" i="3"/>
  <c r="BD754" i="3"/>
  <c r="L754" i="3"/>
  <c r="AN754" i="3" s="1"/>
  <c r="L750" i="3"/>
  <c r="BH747" i="3"/>
  <c r="BD746" i="3"/>
  <c r="L746" i="3"/>
  <c r="V746" i="3" s="1"/>
  <c r="AA735" i="3"/>
  <c r="T727" i="3"/>
  <c r="AE727" i="3"/>
  <c r="AO727" i="3"/>
  <c r="AZ727" i="3"/>
  <c r="U727" i="3"/>
  <c r="AF727" i="3"/>
  <c r="AQ727" i="3"/>
  <c r="BA727" i="3"/>
  <c r="AK727" i="3"/>
  <c r="AV727" i="3"/>
  <c r="P727" i="3"/>
  <c r="BG727" i="3"/>
  <c r="L745" i="3"/>
  <c r="AW745" i="3" s="1"/>
  <c r="AJ738" i="3"/>
  <c r="AM738" i="3"/>
  <c r="AZ737" i="3"/>
  <c r="AC737" i="3"/>
  <c r="N733" i="3"/>
  <c r="R733" i="3"/>
  <c r="V733" i="3"/>
  <c r="Z733" i="3"/>
  <c r="AD733" i="3"/>
  <c r="AH733" i="3"/>
  <c r="AL733" i="3"/>
  <c r="AP733" i="3"/>
  <c r="AT733" i="3"/>
  <c r="AX733" i="3"/>
  <c r="BB733" i="3"/>
  <c r="BF733" i="3"/>
  <c r="Q733" i="3"/>
  <c r="W733" i="3"/>
  <c r="AB733" i="3"/>
  <c r="AG733" i="3"/>
  <c r="AM733" i="3"/>
  <c r="AR733" i="3"/>
  <c r="AW733" i="3"/>
  <c r="BC733" i="3"/>
  <c r="BH733" i="3"/>
  <c r="M733" i="3"/>
  <c r="S733" i="3"/>
  <c r="X733" i="3"/>
  <c r="AC733" i="3"/>
  <c r="AI733" i="3"/>
  <c r="AN733" i="3"/>
  <c r="AS733" i="3"/>
  <c r="AY733" i="3"/>
  <c r="BD733" i="3"/>
  <c r="BI733" i="3"/>
  <c r="O733" i="3"/>
  <c r="Y733" i="3"/>
  <c r="AJ733" i="3"/>
  <c r="AU733" i="3"/>
  <c r="BE733" i="3"/>
  <c r="P733" i="3"/>
  <c r="AA733" i="3"/>
  <c r="AK733" i="3"/>
  <c r="AV733" i="3"/>
  <c r="BG733" i="3"/>
  <c r="T733" i="3"/>
  <c r="AE733" i="3"/>
  <c r="AO733" i="3"/>
  <c r="AZ733" i="3"/>
  <c r="AF729" i="3"/>
  <c r="BA725" i="3"/>
  <c r="L757" i="3"/>
  <c r="AJ757" i="3" s="1"/>
  <c r="L755" i="3"/>
  <c r="T755" i="3" s="1"/>
  <c r="L753" i="3"/>
  <c r="AB753" i="3" s="1"/>
  <c r="L751" i="3"/>
  <c r="AS751" i="3" s="1"/>
  <c r="L749" i="3"/>
  <c r="AB749" i="3" s="1"/>
  <c r="L747" i="3"/>
  <c r="T747" i="3" s="1"/>
  <c r="AO740" i="3"/>
  <c r="AU737" i="3"/>
  <c r="O735" i="3"/>
  <c r="AQ733" i="3"/>
  <c r="T731" i="3"/>
  <c r="AE731" i="3"/>
  <c r="AO731" i="3"/>
  <c r="AZ731" i="3"/>
  <c r="U731" i="3"/>
  <c r="AF731" i="3"/>
  <c r="AQ731" i="3"/>
  <c r="BA731" i="3"/>
  <c r="O727" i="3"/>
  <c r="X725" i="3"/>
  <c r="N737" i="3"/>
  <c r="R737" i="3"/>
  <c r="Q737" i="3"/>
  <c r="V737" i="3"/>
  <c r="Z737" i="3"/>
  <c r="AD737" i="3"/>
  <c r="AH737" i="3"/>
  <c r="AL737" i="3"/>
  <c r="AP737" i="3"/>
  <c r="AT737" i="3"/>
  <c r="AX737" i="3"/>
  <c r="BB737" i="3"/>
  <c r="BF737" i="3"/>
  <c r="M737" i="3"/>
  <c r="S737" i="3"/>
  <c r="W737" i="3"/>
  <c r="AA737" i="3"/>
  <c r="AE737" i="3"/>
  <c r="O737" i="3"/>
  <c r="X737" i="3"/>
  <c r="AF737" i="3"/>
  <c r="AK737" i="3"/>
  <c r="AQ737" i="3"/>
  <c r="AV737" i="3"/>
  <c r="BA737" i="3"/>
  <c r="BG737" i="3"/>
  <c r="P737" i="3"/>
  <c r="Y737" i="3"/>
  <c r="AG737" i="3"/>
  <c r="AM737" i="3"/>
  <c r="AR737" i="3"/>
  <c r="AW737" i="3"/>
  <c r="BC737" i="3"/>
  <c r="BH737" i="3"/>
  <c r="T737" i="3"/>
  <c r="AB737" i="3"/>
  <c r="AI737" i="3"/>
  <c r="AN737" i="3"/>
  <c r="AS737" i="3"/>
  <c r="AY737" i="3"/>
  <c r="BD737" i="3"/>
  <c r="BI737" i="3"/>
  <c r="N729" i="3"/>
  <c r="R729" i="3"/>
  <c r="V729" i="3"/>
  <c r="Z729" i="3"/>
  <c r="AD729" i="3"/>
  <c r="AH729" i="3"/>
  <c r="AL729" i="3"/>
  <c r="AP729" i="3"/>
  <c r="AT729" i="3"/>
  <c r="AX729" i="3"/>
  <c r="BB729" i="3"/>
  <c r="BF729" i="3"/>
  <c r="Q729" i="3"/>
  <c r="W729" i="3"/>
  <c r="AB729" i="3"/>
  <c r="AG729" i="3"/>
  <c r="AM729" i="3"/>
  <c r="AR729" i="3"/>
  <c r="AW729" i="3"/>
  <c r="BC729" i="3"/>
  <c r="BH729" i="3"/>
  <c r="M729" i="3"/>
  <c r="S729" i="3"/>
  <c r="X729" i="3"/>
  <c r="AC729" i="3"/>
  <c r="AI729" i="3"/>
  <c r="AN729" i="3"/>
  <c r="AS729" i="3"/>
  <c r="AY729" i="3"/>
  <c r="BD729" i="3"/>
  <c r="BI729" i="3"/>
  <c r="O729" i="3"/>
  <c r="Y729" i="3"/>
  <c r="AJ729" i="3"/>
  <c r="AU729" i="3"/>
  <c r="BE729" i="3"/>
  <c r="P729" i="3"/>
  <c r="AA729" i="3"/>
  <c r="AK729" i="3"/>
  <c r="AV729" i="3"/>
  <c r="BG729" i="3"/>
  <c r="T729" i="3"/>
  <c r="AE729" i="3"/>
  <c r="AO729" i="3"/>
  <c r="AZ729" i="3"/>
  <c r="U725" i="3"/>
  <c r="AJ725" i="3"/>
  <c r="AU725" i="3"/>
  <c r="BE725" i="3"/>
  <c r="AG745" i="3"/>
  <c r="L744" i="3"/>
  <c r="AB744" i="3" s="1"/>
  <c r="BI743" i="3"/>
  <c r="BD743" i="3"/>
  <c r="AY743" i="3"/>
  <c r="AS743" i="3"/>
  <c r="AN743" i="3"/>
  <c r="AI743" i="3"/>
  <c r="AC743" i="3"/>
  <c r="X743" i="3"/>
  <c r="S743" i="3"/>
  <c r="M743" i="3"/>
  <c r="L742" i="3"/>
  <c r="AN742" i="3" s="1"/>
  <c r="BI741" i="3"/>
  <c r="BD741" i="3"/>
  <c r="AY741" i="3"/>
  <c r="AS741" i="3"/>
  <c r="AN741" i="3"/>
  <c r="AI741" i="3"/>
  <c r="AC741" i="3"/>
  <c r="X741" i="3"/>
  <c r="S741" i="3"/>
  <c r="M741" i="3"/>
  <c r="L740" i="3"/>
  <c r="Q740" i="3" s="1"/>
  <c r="BI739" i="3"/>
  <c r="BD739" i="3"/>
  <c r="AY739" i="3"/>
  <c r="AS739" i="3"/>
  <c r="AN739" i="3"/>
  <c r="AI739" i="3"/>
  <c r="AC739" i="3"/>
  <c r="X739" i="3"/>
  <c r="S739" i="3"/>
  <c r="M739" i="3"/>
  <c r="L738" i="3"/>
  <c r="X738" i="3" s="1"/>
  <c r="BE735" i="3"/>
  <c r="AU735" i="3"/>
  <c r="AJ735" i="3"/>
  <c r="Y735" i="3"/>
  <c r="BE731" i="3"/>
  <c r="AU731" i="3"/>
  <c r="AJ731" i="3"/>
  <c r="Y731" i="3"/>
  <c r="BE727" i="3"/>
  <c r="AU727" i="3"/>
  <c r="AJ727" i="3"/>
  <c r="Y727" i="3"/>
  <c r="AZ725" i="3"/>
  <c r="AO725" i="3"/>
  <c r="AC725" i="3"/>
  <c r="M725" i="3"/>
  <c r="P723" i="3"/>
  <c r="X723" i="3"/>
  <c r="AF723" i="3"/>
  <c r="AN723" i="3"/>
  <c r="AV723" i="3"/>
  <c r="BD723" i="3"/>
  <c r="Q723" i="3"/>
  <c r="AV745" i="3"/>
  <c r="AR745" i="3"/>
  <c r="BH743" i="3"/>
  <c r="BC743" i="3"/>
  <c r="AW743" i="3"/>
  <c r="AR743" i="3"/>
  <c r="AM743" i="3"/>
  <c r="AG743" i="3"/>
  <c r="AB743" i="3"/>
  <c r="W743" i="3"/>
  <c r="BH741" i="3"/>
  <c r="BC741" i="3"/>
  <c r="AW741" i="3"/>
  <c r="AR741" i="3"/>
  <c r="AM741" i="3"/>
  <c r="AG741" i="3"/>
  <c r="AB741" i="3"/>
  <c r="W741" i="3"/>
  <c r="BH739" i="3"/>
  <c r="BC739" i="3"/>
  <c r="AW739" i="3"/>
  <c r="AR739" i="3"/>
  <c r="AM739" i="3"/>
  <c r="AG739" i="3"/>
  <c r="AB739" i="3"/>
  <c r="W73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Q735" i="3"/>
  <c r="W735" i="3"/>
  <c r="AB735" i="3"/>
  <c r="AG735" i="3"/>
  <c r="AM735" i="3"/>
  <c r="AR735" i="3"/>
  <c r="AW735" i="3"/>
  <c r="BC735" i="3"/>
  <c r="BH735" i="3"/>
  <c r="M735" i="3"/>
  <c r="S735" i="3"/>
  <c r="X735" i="3"/>
  <c r="AC735" i="3"/>
  <c r="AI735" i="3"/>
  <c r="AN735" i="3"/>
  <c r="AS735" i="3"/>
  <c r="AY735" i="3"/>
  <c r="BD735" i="3"/>
  <c r="BI735" i="3"/>
  <c r="N731" i="3"/>
  <c r="R731" i="3"/>
  <c r="V731" i="3"/>
  <c r="Z731" i="3"/>
  <c r="AD731" i="3"/>
  <c r="AH731" i="3"/>
  <c r="AL731" i="3"/>
  <c r="AP731" i="3"/>
  <c r="AT731" i="3"/>
  <c r="AX731" i="3"/>
  <c r="BB731" i="3"/>
  <c r="BF731" i="3"/>
  <c r="Q731" i="3"/>
  <c r="W731" i="3"/>
  <c r="AB731" i="3"/>
  <c r="AG731" i="3"/>
  <c r="AM731" i="3"/>
  <c r="AR731" i="3"/>
  <c r="AW731" i="3"/>
  <c r="BC731" i="3"/>
  <c r="BH731" i="3"/>
  <c r="M731" i="3"/>
  <c r="S731" i="3"/>
  <c r="X731" i="3"/>
  <c r="AC731" i="3"/>
  <c r="AI731" i="3"/>
  <c r="AN731" i="3"/>
  <c r="AS731" i="3"/>
  <c r="AY731" i="3"/>
  <c r="BD731" i="3"/>
  <c r="BI731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Q727" i="3"/>
  <c r="W727" i="3"/>
  <c r="AB727" i="3"/>
  <c r="AG727" i="3"/>
  <c r="AM727" i="3"/>
  <c r="AR727" i="3"/>
  <c r="AW727" i="3"/>
  <c r="BC727" i="3"/>
  <c r="BH727" i="3"/>
  <c r="M727" i="3"/>
  <c r="S727" i="3"/>
  <c r="X727" i="3"/>
  <c r="AC727" i="3"/>
  <c r="AI727" i="3"/>
  <c r="AN727" i="3"/>
  <c r="AS727" i="3"/>
  <c r="AY727" i="3"/>
  <c r="BD727" i="3"/>
  <c r="BI727" i="3"/>
  <c r="BG725" i="3"/>
  <c r="AV725" i="3"/>
  <c r="AK725" i="3"/>
  <c r="N743" i="3"/>
  <c r="R743" i="3"/>
  <c r="V743" i="3"/>
  <c r="Z743" i="3"/>
  <c r="AD743" i="3"/>
  <c r="AH743" i="3"/>
  <c r="AL743" i="3"/>
  <c r="AP743" i="3"/>
  <c r="AT743" i="3"/>
  <c r="AX743" i="3"/>
  <c r="BB743" i="3"/>
  <c r="BF743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N725" i="3"/>
  <c r="R725" i="3"/>
  <c r="V725" i="3"/>
  <c r="Z725" i="3"/>
  <c r="AD725" i="3"/>
  <c r="AH725" i="3"/>
  <c r="AL725" i="3"/>
  <c r="AP725" i="3"/>
  <c r="AT725" i="3"/>
  <c r="AX725" i="3"/>
  <c r="BB725" i="3"/>
  <c r="BF725" i="3"/>
  <c r="O725" i="3"/>
  <c r="S725" i="3"/>
  <c r="W725" i="3"/>
  <c r="AA725" i="3"/>
  <c r="AE725" i="3"/>
  <c r="Q725" i="3"/>
  <c r="Y725" i="3"/>
  <c r="AG725" i="3"/>
  <c r="AM725" i="3"/>
  <c r="AR725" i="3"/>
  <c r="AW725" i="3"/>
  <c r="BC725" i="3"/>
  <c r="BH725" i="3"/>
  <c r="T725" i="3"/>
  <c r="AB725" i="3"/>
  <c r="AI725" i="3"/>
  <c r="AN725" i="3"/>
  <c r="AS725" i="3"/>
  <c r="AY725" i="3"/>
  <c r="BD725" i="3"/>
  <c r="BI725" i="3"/>
  <c r="X724" i="3"/>
  <c r="BD724" i="3"/>
  <c r="AA724" i="3"/>
  <c r="BG724" i="3"/>
  <c r="L736" i="3"/>
  <c r="T736" i="3" s="1"/>
  <c r="L734" i="3"/>
  <c r="AB734" i="3" s="1"/>
  <c r="L732" i="3"/>
  <c r="P732" i="3" s="1"/>
  <c r="L730" i="3"/>
  <c r="AU730" i="3" s="1"/>
  <c r="L728" i="3"/>
  <c r="AB728" i="3" s="1"/>
  <c r="L726" i="3"/>
  <c r="AF726" i="3" s="1"/>
  <c r="L724" i="3"/>
  <c r="R724" i="3" s="1"/>
  <c r="BH723" i="3"/>
  <c r="AZ723" i="3"/>
  <c r="AR723" i="3"/>
  <c r="AJ723" i="3"/>
  <c r="AB723" i="3"/>
  <c r="T723" i="3"/>
  <c r="BG722" i="3"/>
  <c r="AQ722" i="3"/>
  <c r="P722" i="3"/>
  <c r="T722" i="3"/>
  <c r="X722" i="3"/>
  <c r="AB722" i="3"/>
  <c r="AF722" i="3"/>
  <c r="AJ722" i="3"/>
  <c r="AN722" i="3"/>
  <c r="AR722" i="3"/>
  <c r="AV722" i="3"/>
  <c r="AZ722" i="3"/>
  <c r="BD722" i="3"/>
  <c r="BH722" i="3"/>
  <c r="M722" i="3"/>
  <c r="Q722" i="3"/>
  <c r="U722" i="3"/>
  <c r="Y722" i="3"/>
  <c r="AC722" i="3"/>
  <c r="AG722" i="3"/>
  <c r="AK722" i="3"/>
  <c r="AO722" i="3"/>
  <c r="AS722" i="3"/>
  <c r="AW722" i="3"/>
  <c r="BA722" i="3"/>
  <c r="BE722" i="3"/>
  <c r="BI722" i="3"/>
  <c r="N722" i="3"/>
  <c r="R722" i="3"/>
  <c r="V722" i="3"/>
  <c r="Z722" i="3"/>
  <c r="AD722" i="3"/>
  <c r="AH722" i="3"/>
  <c r="AL722" i="3"/>
  <c r="AP722" i="3"/>
  <c r="AT722" i="3"/>
  <c r="AX722" i="3"/>
  <c r="BB722" i="3"/>
  <c r="BF722" i="3"/>
  <c r="BI721" i="3"/>
  <c r="AS721" i="3"/>
  <c r="AC721" i="3"/>
  <c r="M721" i="3"/>
  <c r="BG720" i="3"/>
  <c r="AQ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N720" i="3"/>
  <c r="R720" i="3"/>
  <c r="V720" i="3"/>
  <c r="Z720" i="3"/>
  <c r="AD720" i="3"/>
  <c r="AH720" i="3"/>
  <c r="AL720" i="3"/>
  <c r="AP720" i="3"/>
  <c r="AT720" i="3"/>
  <c r="AX720" i="3"/>
  <c r="BB720" i="3"/>
  <c r="BF720" i="3"/>
  <c r="BI719" i="3"/>
  <c r="AS719" i="3"/>
  <c r="AC719" i="3"/>
  <c r="M719" i="3"/>
  <c r="P718" i="3"/>
  <c r="T718" i="3"/>
  <c r="X718" i="3"/>
  <c r="AB718" i="3"/>
  <c r="AF718" i="3"/>
  <c r="AJ718" i="3"/>
  <c r="AN718" i="3"/>
  <c r="AR718" i="3"/>
  <c r="AV718" i="3"/>
  <c r="AZ718" i="3"/>
  <c r="BD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BE723" i="3"/>
  <c r="AW723" i="3"/>
  <c r="AO723" i="3"/>
  <c r="AG723" i="3"/>
  <c r="Y723" i="3"/>
  <c r="BC722" i="3"/>
  <c r="AM722" i="3"/>
  <c r="W722" i="3"/>
  <c r="BE721" i="3"/>
  <c r="AO721" i="3"/>
  <c r="BC720" i="3"/>
  <c r="AM720" i="3"/>
  <c r="W720" i="3"/>
  <c r="BE719" i="3"/>
  <c r="AO719" i="3"/>
  <c r="BC718" i="3"/>
  <c r="AM718" i="3"/>
  <c r="W718" i="3"/>
  <c r="N723" i="3"/>
  <c r="R723" i="3"/>
  <c r="V723" i="3"/>
  <c r="Z723" i="3"/>
  <c r="AD723" i="3"/>
  <c r="AH723" i="3"/>
  <c r="AL723" i="3"/>
  <c r="AP723" i="3"/>
  <c r="AT723" i="3"/>
  <c r="AX723" i="3"/>
  <c r="BB723" i="3"/>
  <c r="BF723" i="3"/>
  <c r="O723" i="3"/>
  <c r="S723" i="3"/>
  <c r="W723" i="3"/>
  <c r="AA723" i="3"/>
  <c r="AE723" i="3"/>
  <c r="AI723" i="3"/>
  <c r="AM723" i="3"/>
  <c r="AQ723" i="3"/>
  <c r="AU723" i="3"/>
  <c r="AY723" i="3"/>
  <c r="BC723" i="3"/>
  <c r="BG723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O721" i="3"/>
  <c r="S721" i="3"/>
  <c r="W721" i="3"/>
  <c r="AA721" i="3"/>
  <c r="AE721" i="3"/>
  <c r="AI721" i="3"/>
  <c r="AM721" i="3"/>
  <c r="AQ721" i="3"/>
  <c r="AU721" i="3"/>
  <c r="AY721" i="3"/>
  <c r="BC721" i="3"/>
  <c r="BG721" i="3"/>
  <c r="P721" i="3"/>
  <c r="T721" i="3"/>
  <c r="X721" i="3"/>
  <c r="AB721" i="3"/>
  <c r="AF721" i="3"/>
  <c r="AJ721" i="3"/>
  <c r="AN721" i="3"/>
  <c r="AR721" i="3"/>
  <c r="AV721" i="3"/>
  <c r="AZ721" i="3"/>
  <c r="BD721" i="3"/>
  <c r="BH721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AY718" i="3"/>
  <c r="AI718" i="3"/>
  <c r="S718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P711" i="3"/>
  <c r="T711" i="3"/>
  <c r="X711" i="3"/>
  <c r="AB711" i="3"/>
  <c r="AF711" i="3"/>
  <c r="AJ711" i="3"/>
  <c r="AN711" i="3"/>
  <c r="AR711" i="3"/>
  <c r="AV711" i="3"/>
  <c r="AZ711" i="3"/>
  <c r="BD711" i="3"/>
  <c r="BH711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Z711" i="3"/>
  <c r="AP711" i="3"/>
  <c r="BF711" i="3"/>
  <c r="N711" i="3"/>
  <c r="AD711" i="3"/>
  <c r="AT711" i="3"/>
  <c r="R711" i="3"/>
  <c r="AH711" i="3"/>
  <c r="AX711" i="3"/>
  <c r="Y708" i="3"/>
  <c r="AR708" i="3"/>
  <c r="BH708" i="3"/>
  <c r="AD708" i="3"/>
  <c r="AV708" i="3"/>
  <c r="N708" i="3"/>
  <c r="AJ708" i="3"/>
  <c r="AZ708" i="3"/>
  <c r="O712" i="3"/>
  <c r="S712" i="3"/>
  <c r="W712" i="3"/>
  <c r="AA712" i="3"/>
  <c r="L709" i="3"/>
  <c r="K709" i="3"/>
  <c r="Q706" i="3"/>
  <c r="AV704" i="3"/>
  <c r="M704" i="3"/>
  <c r="Q704" i="3"/>
  <c r="U704" i="3"/>
  <c r="Y704" i="3"/>
  <c r="AC704" i="3"/>
  <c r="AG704" i="3"/>
  <c r="AK704" i="3"/>
  <c r="AO704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O704" i="3"/>
  <c r="S704" i="3"/>
  <c r="W704" i="3"/>
  <c r="AA704" i="3"/>
  <c r="AE704" i="3"/>
  <c r="AI704" i="3"/>
  <c r="AM704" i="3"/>
  <c r="AQ704" i="3"/>
  <c r="AU704" i="3"/>
  <c r="AY704" i="3"/>
  <c r="BC704" i="3"/>
  <c r="BG704" i="3"/>
  <c r="X704" i="3"/>
  <c r="AN704" i="3"/>
  <c r="AW704" i="3"/>
  <c r="BE704" i="3"/>
  <c r="AB704" i="3"/>
  <c r="AR704" i="3"/>
  <c r="AZ704" i="3"/>
  <c r="BH704" i="3"/>
  <c r="P704" i="3"/>
  <c r="AF704" i="3"/>
  <c r="AS704" i="3"/>
  <c r="BA704" i="3"/>
  <c r="BI704" i="3"/>
  <c r="L717" i="3"/>
  <c r="K717" i="3"/>
  <c r="BG716" i="3"/>
  <c r="AY716" i="3"/>
  <c r="AQ716" i="3"/>
  <c r="AI716" i="3"/>
  <c r="AA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N716" i="3"/>
  <c r="R716" i="3"/>
  <c r="V716" i="3"/>
  <c r="Z716" i="3"/>
  <c r="AD716" i="3"/>
  <c r="AH716" i="3"/>
  <c r="AL716" i="3"/>
  <c r="AP716" i="3"/>
  <c r="AT716" i="3"/>
  <c r="AX716" i="3"/>
  <c r="BB716" i="3"/>
  <c r="BF716" i="3"/>
  <c r="L715" i="3"/>
  <c r="K715" i="3"/>
  <c r="BG714" i="3"/>
  <c r="AY714" i="3"/>
  <c r="AQ714" i="3"/>
  <c r="AI714" i="3"/>
  <c r="AA714" i="3"/>
  <c r="M714" i="3"/>
  <c r="Q714" i="3"/>
  <c r="U714" i="3"/>
  <c r="Y714" i="3"/>
  <c r="AC714" i="3"/>
  <c r="AG714" i="3"/>
  <c r="AK714" i="3"/>
  <c r="AO714" i="3"/>
  <c r="AS714" i="3"/>
  <c r="AW714" i="3"/>
  <c r="BA714" i="3"/>
  <c r="BE714" i="3"/>
  <c r="BI714" i="3"/>
  <c r="N714" i="3"/>
  <c r="R714" i="3"/>
  <c r="V714" i="3"/>
  <c r="Z714" i="3"/>
  <c r="AD714" i="3"/>
  <c r="AH714" i="3"/>
  <c r="AL714" i="3"/>
  <c r="AP714" i="3"/>
  <c r="AT714" i="3"/>
  <c r="AX714" i="3"/>
  <c r="BB714" i="3"/>
  <c r="BF714" i="3"/>
  <c r="L713" i="3"/>
  <c r="K713" i="3"/>
  <c r="BG712" i="3"/>
  <c r="AY712" i="3"/>
  <c r="AQ712" i="3"/>
  <c r="AI712" i="3"/>
  <c r="X712" i="3"/>
  <c r="M712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BI707" i="3"/>
  <c r="L706" i="3"/>
  <c r="Z706" i="3" s="1"/>
  <c r="BD716" i="3"/>
  <c r="AV716" i="3"/>
  <c r="AN716" i="3"/>
  <c r="AF716" i="3"/>
  <c r="X716" i="3"/>
  <c r="P716" i="3"/>
  <c r="BD714" i="3"/>
  <c r="AV714" i="3"/>
  <c r="AN714" i="3"/>
  <c r="AF714" i="3"/>
  <c r="X714" i="3"/>
  <c r="P714" i="3"/>
  <c r="BD712" i="3"/>
  <c r="AV712" i="3"/>
  <c r="AN712" i="3"/>
  <c r="AF712" i="3"/>
  <c r="T712" i="3"/>
  <c r="BD710" i="3"/>
  <c r="AN710" i="3"/>
  <c r="X710" i="3"/>
  <c r="M710" i="3"/>
  <c r="O708" i="3"/>
  <c r="S708" i="3"/>
  <c r="W708" i="3"/>
  <c r="AA708" i="3"/>
  <c r="AE708" i="3"/>
  <c r="AI708" i="3"/>
  <c r="P708" i="3"/>
  <c r="U708" i="3"/>
  <c r="Z708" i="3"/>
  <c r="AF708" i="3"/>
  <c r="AK708" i="3"/>
  <c r="AO708" i="3"/>
  <c r="AS708" i="3"/>
  <c r="AW708" i="3"/>
  <c r="BA708" i="3"/>
  <c r="BE708" i="3"/>
  <c r="BI708" i="3"/>
  <c r="Q708" i="3"/>
  <c r="V708" i="3"/>
  <c r="AB708" i="3"/>
  <c r="AG708" i="3"/>
  <c r="AL708" i="3"/>
  <c r="AP708" i="3"/>
  <c r="AT708" i="3"/>
  <c r="AX708" i="3"/>
  <c r="BB708" i="3"/>
  <c r="BF708" i="3"/>
  <c r="M708" i="3"/>
  <c r="R708" i="3"/>
  <c r="X708" i="3"/>
  <c r="AC708" i="3"/>
  <c r="AH708" i="3"/>
  <c r="AM708" i="3"/>
  <c r="AQ708" i="3"/>
  <c r="AU708" i="3"/>
  <c r="AY708" i="3"/>
  <c r="BC708" i="3"/>
  <c r="BG708" i="3"/>
  <c r="AV706" i="3"/>
  <c r="P706" i="3"/>
  <c r="P703" i="3"/>
  <c r="T703" i="3"/>
  <c r="X703" i="3"/>
  <c r="AB703" i="3"/>
  <c r="AF703" i="3"/>
  <c r="AJ703" i="3"/>
  <c r="AN703" i="3"/>
  <c r="AR703" i="3"/>
  <c r="AV703" i="3"/>
  <c r="M703" i="3"/>
  <c r="Q703" i="3"/>
  <c r="U703" i="3"/>
  <c r="Y703" i="3"/>
  <c r="AC703" i="3"/>
  <c r="AG703" i="3"/>
  <c r="AK703" i="3"/>
  <c r="AO703" i="3"/>
  <c r="AS703" i="3"/>
  <c r="AW703" i="3"/>
  <c r="BA703" i="3"/>
  <c r="BE703" i="3"/>
  <c r="BI703" i="3"/>
  <c r="S703" i="3"/>
  <c r="AA703" i="3"/>
  <c r="AI703" i="3"/>
  <c r="AQ703" i="3"/>
  <c r="AY703" i="3"/>
  <c r="BD703" i="3"/>
  <c r="N703" i="3"/>
  <c r="V703" i="3"/>
  <c r="AD703" i="3"/>
  <c r="AL703" i="3"/>
  <c r="AT703" i="3"/>
  <c r="AZ703" i="3"/>
  <c r="BF703" i="3"/>
  <c r="O703" i="3"/>
  <c r="W703" i="3"/>
  <c r="AE703" i="3"/>
  <c r="AM703" i="3"/>
  <c r="AU703" i="3"/>
  <c r="BB703" i="3"/>
  <c r="BG703" i="3"/>
  <c r="AS702" i="3"/>
  <c r="M702" i="3"/>
  <c r="BF712" i="3"/>
  <c r="BB712" i="3"/>
  <c r="AX712" i="3"/>
  <c r="AT712" i="3"/>
  <c r="AP712" i="3"/>
  <c r="AL712" i="3"/>
  <c r="AH712" i="3"/>
  <c r="AD712" i="3"/>
  <c r="Z712" i="3"/>
  <c r="V712" i="3"/>
  <c r="R712" i="3"/>
  <c r="N712" i="3"/>
  <c r="BF710" i="3"/>
  <c r="BB710" i="3"/>
  <c r="AX710" i="3"/>
  <c r="AT710" i="3"/>
  <c r="AP710" i="3"/>
  <c r="AL710" i="3"/>
  <c r="AH710" i="3"/>
  <c r="AD710" i="3"/>
  <c r="Z710" i="3"/>
  <c r="V710" i="3"/>
  <c r="R710" i="3"/>
  <c r="N710" i="3"/>
  <c r="L707" i="3"/>
  <c r="X707" i="3" s="1"/>
  <c r="L705" i="3"/>
  <c r="X705" i="3" s="1"/>
  <c r="BH703" i="3"/>
  <c r="AH703" i="3"/>
  <c r="BI712" i="3"/>
  <c r="BE712" i="3"/>
  <c r="BA712" i="3"/>
  <c r="AW712" i="3"/>
  <c r="AS712" i="3"/>
  <c r="AO712" i="3"/>
  <c r="AK712" i="3"/>
  <c r="AG712" i="3"/>
  <c r="AC712" i="3"/>
  <c r="Y712" i="3"/>
  <c r="U712" i="3"/>
  <c r="Q712" i="3"/>
  <c r="BI710" i="3"/>
  <c r="BE710" i="3"/>
  <c r="BA710" i="3"/>
  <c r="AW710" i="3"/>
  <c r="AS710" i="3"/>
  <c r="AO710" i="3"/>
  <c r="AK710" i="3"/>
  <c r="AG710" i="3"/>
  <c r="AC710" i="3"/>
  <c r="Y710" i="3"/>
  <c r="U710" i="3"/>
  <c r="Q710" i="3"/>
  <c r="BC703" i="3"/>
  <c r="Z703" i="3"/>
  <c r="P702" i="3"/>
  <c r="X702" i="3"/>
  <c r="AF702" i="3"/>
  <c r="AN702" i="3"/>
  <c r="AV702" i="3"/>
  <c r="BD702" i="3"/>
  <c r="Q702" i="3"/>
  <c r="BH702" i="3"/>
  <c r="AZ702" i="3"/>
  <c r="AR702" i="3"/>
  <c r="AJ702" i="3"/>
  <c r="AB702" i="3"/>
  <c r="T702" i="3"/>
  <c r="P701" i="3"/>
  <c r="T701" i="3"/>
  <c r="X701" i="3"/>
  <c r="AB701" i="3"/>
  <c r="AF701" i="3"/>
  <c r="AJ701" i="3"/>
  <c r="AN701" i="3"/>
  <c r="AR701" i="3"/>
  <c r="AV701" i="3"/>
  <c r="AZ701" i="3"/>
  <c r="BD701" i="3"/>
  <c r="BH701" i="3"/>
  <c r="M701" i="3"/>
  <c r="Q701" i="3"/>
  <c r="U701" i="3"/>
  <c r="Y701" i="3"/>
  <c r="AC701" i="3"/>
  <c r="AG701" i="3"/>
  <c r="AK701" i="3"/>
  <c r="AO701" i="3"/>
  <c r="AS701" i="3"/>
  <c r="AW701" i="3"/>
  <c r="BA701" i="3"/>
  <c r="BE701" i="3"/>
  <c r="BI701" i="3"/>
  <c r="N701" i="3"/>
  <c r="R701" i="3"/>
  <c r="V701" i="3"/>
  <c r="Z701" i="3"/>
  <c r="AD701" i="3"/>
  <c r="AH701" i="3"/>
  <c r="AL701" i="3"/>
  <c r="AP701" i="3"/>
  <c r="AT701" i="3"/>
  <c r="AX701" i="3"/>
  <c r="BB701" i="3"/>
  <c r="BF701" i="3"/>
  <c r="BI700" i="3"/>
  <c r="AS700" i="3"/>
  <c r="AC700" i="3"/>
  <c r="M700" i="3"/>
  <c r="BE702" i="3"/>
  <c r="AW702" i="3"/>
  <c r="AO702" i="3"/>
  <c r="AG702" i="3"/>
  <c r="Y702" i="3"/>
  <c r="BC701" i="3"/>
  <c r="AM701" i="3"/>
  <c r="W701" i="3"/>
  <c r="BE700" i="3"/>
  <c r="AO700" i="3"/>
  <c r="BC699" i="3"/>
  <c r="AM699" i="3"/>
  <c r="N702" i="3"/>
  <c r="R702" i="3"/>
  <c r="V702" i="3"/>
  <c r="Z702" i="3"/>
  <c r="AD702" i="3"/>
  <c r="AH702" i="3"/>
  <c r="AL702" i="3"/>
  <c r="AP702" i="3"/>
  <c r="AT702" i="3"/>
  <c r="AX702" i="3"/>
  <c r="BB702" i="3"/>
  <c r="BF702" i="3"/>
  <c r="O702" i="3"/>
  <c r="S702" i="3"/>
  <c r="W702" i="3"/>
  <c r="AA702" i="3"/>
  <c r="AE702" i="3"/>
  <c r="AI702" i="3"/>
  <c r="AM702" i="3"/>
  <c r="AQ702" i="3"/>
  <c r="AU702" i="3"/>
  <c r="AY702" i="3"/>
  <c r="BC702" i="3"/>
  <c r="BG702" i="3"/>
  <c r="N700" i="3"/>
  <c r="R700" i="3"/>
  <c r="V700" i="3"/>
  <c r="Z700" i="3"/>
  <c r="AD700" i="3"/>
  <c r="AH700" i="3"/>
  <c r="AL700" i="3"/>
  <c r="AP700" i="3"/>
  <c r="AT700" i="3"/>
  <c r="AX700" i="3"/>
  <c r="BB700" i="3"/>
  <c r="BF700" i="3"/>
  <c r="O700" i="3"/>
  <c r="S700" i="3"/>
  <c r="W700" i="3"/>
  <c r="AA700" i="3"/>
  <c r="AE700" i="3"/>
  <c r="AI700" i="3"/>
  <c r="AM700" i="3"/>
  <c r="AQ700" i="3"/>
  <c r="AU700" i="3"/>
  <c r="AY700" i="3"/>
  <c r="BC700" i="3"/>
  <c r="BG700" i="3"/>
  <c r="P700" i="3"/>
  <c r="T700" i="3"/>
  <c r="X700" i="3"/>
  <c r="AB700" i="3"/>
  <c r="AF700" i="3"/>
  <c r="AJ700" i="3"/>
  <c r="AN700" i="3"/>
  <c r="AR700" i="3"/>
  <c r="AV700" i="3"/>
  <c r="AZ700" i="3"/>
  <c r="BD700" i="3"/>
  <c r="BH700" i="3"/>
  <c r="P699" i="3"/>
  <c r="T699" i="3"/>
  <c r="X699" i="3"/>
  <c r="AB699" i="3"/>
  <c r="AF699" i="3"/>
  <c r="AJ699" i="3"/>
  <c r="AN699" i="3"/>
  <c r="AR699" i="3"/>
  <c r="AV699" i="3"/>
  <c r="AZ699" i="3"/>
  <c r="BD699" i="3"/>
  <c r="BH699" i="3"/>
  <c r="M699" i="3"/>
  <c r="R699" i="3"/>
  <c r="V699" i="3"/>
  <c r="Z699" i="3"/>
  <c r="AD699" i="3"/>
  <c r="AH699" i="3"/>
  <c r="AL699" i="3"/>
  <c r="AP699" i="3"/>
  <c r="AT699" i="3"/>
  <c r="AX699" i="3"/>
  <c r="BB699" i="3"/>
  <c r="BF699" i="3"/>
  <c r="W698" i="3"/>
  <c r="AI698" i="3"/>
  <c r="T698" i="3"/>
  <c r="X698" i="3"/>
  <c r="BD698" i="3"/>
  <c r="U698" i="3"/>
  <c r="BA698" i="3"/>
  <c r="N698" i="3"/>
  <c r="BB698" i="3"/>
  <c r="L698" i="3"/>
  <c r="Z698" i="3" s="1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L696" i="3"/>
  <c r="Z696" i="3" s="1"/>
  <c r="O694" i="3"/>
  <c r="S694" i="3"/>
  <c r="W694" i="3"/>
  <c r="AA694" i="3"/>
  <c r="AE694" i="3"/>
  <c r="AI694" i="3"/>
  <c r="AM694" i="3"/>
  <c r="AQ694" i="3"/>
  <c r="AU694" i="3"/>
  <c r="AY694" i="3"/>
  <c r="BC694" i="3"/>
  <c r="BG694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M694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BI699" i="3"/>
  <c r="BE699" i="3"/>
  <c r="BA699" i="3"/>
  <c r="AW699" i="3"/>
  <c r="AS699" i="3"/>
  <c r="AO699" i="3"/>
  <c r="AK699" i="3"/>
  <c r="AG699" i="3"/>
  <c r="AC699" i="3"/>
  <c r="Y699" i="3"/>
  <c r="U699" i="3"/>
  <c r="AV697" i="3"/>
  <c r="AF697" i="3"/>
  <c r="P697" i="3"/>
  <c r="AV695" i="3"/>
  <c r="AF695" i="3"/>
  <c r="BB694" i="3"/>
  <c r="AL694" i="3"/>
  <c r="V694" i="3"/>
  <c r="N699" i="3"/>
  <c r="BH697" i="3"/>
  <c r="AR697" i="3"/>
  <c r="AB697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N695" i="3"/>
  <c r="R695" i="3"/>
  <c r="V695" i="3"/>
  <c r="Z695" i="3"/>
  <c r="AD695" i="3"/>
  <c r="AH695" i="3"/>
  <c r="AL695" i="3"/>
  <c r="AP695" i="3"/>
  <c r="AT695" i="3"/>
  <c r="AX695" i="3"/>
  <c r="BB695" i="3"/>
  <c r="BF695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AX694" i="3"/>
  <c r="AH694" i="3"/>
  <c r="R694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L500" i="3" s="1"/>
  <c r="K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K504" i="3"/>
  <c r="E505" i="3"/>
  <c r="K505" i="3" s="1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K507" i="3" s="1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K513" i="3" s="1"/>
  <c r="F513" i="3"/>
  <c r="G513" i="3"/>
  <c r="H513" i="3"/>
  <c r="I513" i="3"/>
  <c r="J513" i="3"/>
  <c r="E514" i="3"/>
  <c r="F514" i="3"/>
  <c r="G514" i="3"/>
  <c r="H514" i="3"/>
  <c r="I514" i="3"/>
  <c r="L514" i="3" s="1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K516" i="3"/>
  <c r="E517" i="3"/>
  <c r="K517" i="3" s="1"/>
  <c r="F517" i="3"/>
  <c r="G517" i="3"/>
  <c r="H517" i="3"/>
  <c r="I517" i="3"/>
  <c r="J517" i="3"/>
  <c r="E518" i="3"/>
  <c r="F518" i="3"/>
  <c r="G518" i="3"/>
  <c r="H518" i="3"/>
  <c r="I518" i="3"/>
  <c r="J518" i="3"/>
  <c r="L518" i="3" s="1"/>
  <c r="E519" i="3"/>
  <c r="F519" i="3"/>
  <c r="K519" i="3" s="1"/>
  <c r="G519" i="3"/>
  <c r="H519" i="3"/>
  <c r="I519" i="3"/>
  <c r="J519" i="3"/>
  <c r="E520" i="3"/>
  <c r="F520" i="3"/>
  <c r="G520" i="3"/>
  <c r="H520" i="3"/>
  <c r="I520" i="3"/>
  <c r="J520" i="3"/>
  <c r="K520" i="3"/>
  <c r="E521" i="3"/>
  <c r="F521" i="3"/>
  <c r="G521" i="3"/>
  <c r="H521" i="3"/>
  <c r="I521" i="3"/>
  <c r="L521" i="3" s="1"/>
  <c r="J521" i="3"/>
  <c r="E522" i="3"/>
  <c r="F522" i="3"/>
  <c r="G522" i="3"/>
  <c r="H522" i="3"/>
  <c r="I522" i="3"/>
  <c r="J522" i="3"/>
  <c r="E523" i="3"/>
  <c r="F523" i="3"/>
  <c r="G523" i="3"/>
  <c r="H523" i="3"/>
  <c r="I523" i="3"/>
  <c r="L523" i="3" s="1"/>
  <c r="J523" i="3"/>
  <c r="K523" i="3"/>
  <c r="AW523" i="3" s="1"/>
  <c r="E524" i="3"/>
  <c r="F524" i="3"/>
  <c r="G524" i="3"/>
  <c r="H524" i="3"/>
  <c r="I524" i="3"/>
  <c r="J524" i="3"/>
  <c r="K524" i="3"/>
  <c r="E525" i="3"/>
  <c r="F525" i="3"/>
  <c r="G525" i="3"/>
  <c r="H525" i="3"/>
  <c r="I525" i="3"/>
  <c r="J525" i="3"/>
  <c r="E526" i="3"/>
  <c r="K526" i="3" s="1"/>
  <c r="F526" i="3"/>
  <c r="G526" i="3"/>
  <c r="H526" i="3"/>
  <c r="I526" i="3"/>
  <c r="J526" i="3"/>
  <c r="E527" i="3"/>
  <c r="F527" i="3"/>
  <c r="G527" i="3"/>
  <c r="H527" i="3"/>
  <c r="I527" i="3"/>
  <c r="J527" i="3"/>
  <c r="E528" i="3"/>
  <c r="K528" i="3" s="1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K530" i="3"/>
  <c r="L530" i="3"/>
  <c r="P530" i="3" s="1"/>
  <c r="E531" i="3"/>
  <c r="F531" i="3"/>
  <c r="G531" i="3"/>
  <c r="H531" i="3"/>
  <c r="I531" i="3"/>
  <c r="J531" i="3"/>
  <c r="E532" i="3"/>
  <c r="K532" i="3" s="1"/>
  <c r="F532" i="3"/>
  <c r="G532" i="3"/>
  <c r="H532" i="3"/>
  <c r="I532" i="3"/>
  <c r="L532" i="3" s="1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K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K536" i="3"/>
  <c r="E537" i="3"/>
  <c r="F537" i="3"/>
  <c r="K537" i="3" s="1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L539" i="3"/>
  <c r="E540" i="3"/>
  <c r="F540" i="3"/>
  <c r="K540" i="3" s="1"/>
  <c r="G540" i="3"/>
  <c r="H540" i="3"/>
  <c r="L540" i="3" s="1"/>
  <c r="I540" i="3"/>
  <c r="J540" i="3"/>
  <c r="E541" i="3"/>
  <c r="F541" i="3"/>
  <c r="K541" i="3" s="1"/>
  <c r="AR541" i="3" s="1"/>
  <c r="G541" i="3"/>
  <c r="H541" i="3"/>
  <c r="L541" i="3" s="1"/>
  <c r="I541" i="3"/>
  <c r="J541" i="3"/>
  <c r="E542" i="3"/>
  <c r="F542" i="3"/>
  <c r="K542" i="3" s="1"/>
  <c r="G542" i="3"/>
  <c r="H542" i="3"/>
  <c r="I542" i="3"/>
  <c r="J542" i="3"/>
  <c r="L542" i="3" s="1"/>
  <c r="E543" i="3"/>
  <c r="F543" i="3"/>
  <c r="K543" i="3" s="1"/>
  <c r="G543" i="3"/>
  <c r="H543" i="3"/>
  <c r="L543" i="3" s="1"/>
  <c r="I543" i="3"/>
  <c r="J543" i="3"/>
  <c r="E544" i="3"/>
  <c r="F544" i="3"/>
  <c r="K544" i="3" s="1"/>
  <c r="G544" i="3"/>
  <c r="H544" i="3"/>
  <c r="I544" i="3"/>
  <c r="J544" i="3"/>
  <c r="E545" i="3"/>
  <c r="F545" i="3"/>
  <c r="K545" i="3" s="1"/>
  <c r="G545" i="3"/>
  <c r="H545" i="3"/>
  <c r="L545" i="3" s="1"/>
  <c r="N545" i="3" s="1"/>
  <c r="I545" i="3"/>
  <c r="J545" i="3"/>
  <c r="E546" i="3"/>
  <c r="F546" i="3"/>
  <c r="K546" i="3" s="1"/>
  <c r="G546" i="3"/>
  <c r="H546" i="3"/>
  <c r="I546" i="3"/>
  <c r="J546" i="3"/>
  <c r="E547" i="3"/>
  <c r="F547" i="3"/>
  <c r="G547" i="3"/>
  <c r="H547" i="3"/>
  <c r="I547" i="3"/>
  <c r="J547" i="3"/>
  <c r="K547" i="3"/>
  <c r="E548" i="3"/>
  <c r="K548" i="3" s="1"/>
  <c r="F548" i="3"/>
  <c r="G548" i="3"/>
  <c r="H548" i="3"/>
  <c r="I548" i="3"/>
  <c r="L548" i="3" s="1"/>
  <c r="J548" i="3"/>
  <c r="E549" i="3"/>
  <c r="F549" i="3"/>
  <c r="G549" i="3"/>
  <c r="H549" i="3"/>
  <c r="I549" i="3"/>
  <c r="J549" i="3"/>
  <c r="E550" i="3"/>
  <c r="F550" i="3"/>
  <c r="G550" i="3"/>
  <c r="H550" i="3"/>
  <c r="I550" i="3"/>
  <c r="L550" i="3" s="1"/>
  <c r="J550" i="3"/>
  <c r="E551" i="3"/>
  <c r="F551" i="3"/>
  <c r="K551" i="3" s="1"/>
  <c r="G551" i="3"/>
  <c r="H551" i="3"/>
  <c r="I551" i="3"/>
  <c r="J551" i="3"/>
  <c r="E552" i="3"/>
  <c r="F552" i="3"/>
  <c r="G552" i="3"/>
  <c r="H552" i="3"/>
  <c r="L552" i="3" s="1"/>
  <c r="I552" i="3"/>
  <c r="J552" i="3"/>
  <c r="E553" i="3"/>
  <c r="F553" i="3"/>
  <c r="K553" i="3" s="1"/>
  <c r="G553" i="3"/>
  <c r="H553" i="3"/>
  <c r="I553" i="3"/>
  <c r="J553" i="3"/>
  <c r="E554" i="3"/>
  <c r="F554" i="3"/>
  <c r="G554" i="3"/>
  <c r="H554" i="3"/>
  <c r="I554" i="3"/>
  <c r="J554" i="3"/>
  <c r="E555" i="3"/>
  <c r="F555" i="3"/>
  <c r="K555" i="3" s="1"/>
  <c r="G555" i="3"/>
  <c r="H555" i="3"/>
  <c r="I555" i="3"/>
  <c r="J555" i="3"/>
  <c r="E556" i="3"/>
  <c r="F556" i="3"/>
  <c r="G556" i="3"/>
  <c r="H556" i="3"/>
  <c r="L556" i="3" s="1"/>
  <c r="I556" i="3"/>
  <c r="J556" i="3"/>
  <c r="E557" i="3"/>
  <c r="F557" i="3"/>
  <c r="K557" i="3" s="1"/>
  <c r="G557" i="3"/>
  <c r="H557" i="3"/>
  <c r="I557" i="3"/>
  <c r="J557" i="3"/>
  <c r="E558" i="3"/>
  <c r="F558" i="3"/>
  <c r="G558" i="3"/>
  <c r="H558" i="3"/>
  <c r="L558" i="3" s="1"/>
  <c r="I558" i="3"/>
  <c r="J558" i="3"/>
  <c r="E559" i="3"/>
  <c r="F559" i="3"/>
  <c r="K559" i="3" s="1"/>
  <c r="AH559" i="3" s="1"/>
  <c r="G559" i="3"/>
  <c r="H559" i="3"/>
  <c r="I559" i="3"/>
  <c r="J559" i="3"/>
  <c r="L559" i="3" s="1"/>
  <c r="BB559" i="3"/>
  <c r="E560" i="3"/>
  <c r="F560" i="3"/>
  <c r="G560" i="3"/>
  <c r="H560" i="3"/>
  <c r="L560" i="3" s="1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K570" i="3"/>
  <c r="E571" i="3"/>
  <c r="F571" i="3"/>
  <c r="G571" i="3"/>
  <c r="H571" i="3"/>
  <c r="I571" i="3"/>
  <c r="J571" i="3"/>
  <c r="K571" i="3"/>
  <c r="E572" i="3"/>
  <c r="K572" i="3" s="1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K574" i="3"/>
  <c r="E575" i="3"/>
  <c r="F575" i="3"/>
  <c r="G575" i="3"/>
  <c r="H575" i="3"/>
  <c r="I575" i="3"/>
  <c r="L575" i="3" s="1"/>
  <c r="J575" i="3"/>
  <c r="K575" i="3"/>
  <c r="E576" i="3"/>
  <c r="F576" i="3"/>
  <c r="G576" i="3"/>
  <c r="H576" i="3"/>
  <c r="I576" i="3"/>
  <c r="L576" i="3" s="1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K578" i="3"/>
  <c r="E579" i="3"/>
  <c r="F579" i="3"/>
  <c r="G579" i="3"/>
  <c r="H579" i="3"/>
  <c r="I579" i="3"/>
  <c r="J579" i="3"/>
  <c r="K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K582" i="3"/>
  <c r="E583" i="3"/>
  <c r="F583" i="3"/>
  <c r="G583" i="3"/>
  <c r="H583" i="3"/>
  <c r="I583" i="3"/>
  <c r="L583" i="3" s="1"/>
  <c r="J583" i="3"/>
  <c r="K583" i="3"/>
  <c r="E584" i="3"/>
  <c r="F584" i="3"/>
  <c r="G584" i="3"/>
  <c r="H584" i="3"/>
  <c r="I584" i="3"/>
  <c r="L584" i="3" s="1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K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K589" i="3" s="1"/>
  <c r="F589" i="3"/>
  <c r="G589" i="3"/>
  <c r="H589" i="3"/>
  <c r="I589" i="3"/>
  <c r="J589" i="3"/>
  <c r="E590" i="3"/>
  <c r="F590" i="3"/>
  <c r="G590" i="3"/>
  <c r="H590" i="3"/>
  <c r="I590" i="3"/>
  <c r="J590" i="3"/>
  <c r="E591" i="3"/>
  <c r="K591" i="3" s="1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K593" i="3"/>
  <c r="E594" i="3"/>
  <c r="F594" i="3"/>
  <c r="G594" i="3"/>
  <c r="H594" i="3"/>
  <c r="I594" i="3"/>
  <c r="L594" i="3" s="1"/>
  <c r="J594" i="3"/>
  <c r="E595" i="3"/>
  <c r="F595" i="3"/>
  <c r="G595" i="3"/>
  <c r="H595" i="3"/>
  <c r="I595" i="3"/>
  <c r="J595" i="3"/>
  <c r="K595" i="3"/>
  <c r="E596" i="3"/>
  <c r="K596" i="3" s="1"/>
  <c r="F596" i="3"/>
  <c r="G596" i="3"/>
  <c r="H596" i="3"/>
  <c r="I596" i="3"/>
  <c r="L596" i="3" s="1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K601" i="3"/>
  <c r="AB601" i="3" s="1"/>
  <c r="L601" i="3"/>
  <c r="BH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L603" i="3" s="1"/>
  <c r="E604" i="3"/>
  <c r="F604" i="3"/>
  <c r="G604" i="3"/>
  <c r="H604" i="3"/>
  <c r="I604" i="3"/>
  <c r="J604" i="3"/>
  <c r="E605" i="3"/>
  <c r="F605" i="3"/>
  <c r="G605" i="3"/>
  <c r="H605" i="3"/>
  <c r="I605" i="3"/>
  <c r="L605" i="3" s="1"/>
  <c r="J605" i="3"/>
  <c r="K605" i="3"/>
  <c r="AB605" i="3" s="1"/>
  <c r="E606" i="3"/>
  <c r="F606" i="3"/>
  <c r="G606" i="3"/>
  <c r="H606" i="3"/>
  <c r="I606" i="3"/>
  <c r="J606" i="3"/>
  <c r="E607" i="3"/>
  <c r="K607" i="3" s="1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L609" i="3" s="1"/>
  <c r="J609" i="3"/>
  <c r="K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L611" i="3" s="1"/>
  <c r="E612" i="3"/>
  <c r="F612" i="3"/>
  <c r="G612" i="3"/>
  <c r="H612" i="3"/>
  <c r="I612" i="3"/>
  <c r="J612" i="3"/>
  <c r="E613" i="3"/>
  <c r="F613" i="3"/>
  <c r="G613" i="3"/>
  <c r="H613" i="3"/>
  <c r="I613" i="3"/>
  <c r="J613" i="3"/>
  <c r="L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K617" i="3" s="1"/>
  <c r="F617" i="3"/>
  <c r="G617" i="3"/>
  <c r="H617" i="3"/>
  <c r="L617" i="3" s="1"/>
  <c r="I617" i="3"/>
  <c r="J617" i="3"/>
  <c r="E618" i="3"/>
  <c r="F618" i="3"/>
  <c r="K618" i="3" s="1"/>
  <c r="G618" i="3"/>
  <c r="H618" i="3"/>
  <c r="I618" i="3"/>
  <c r="J618" i="3"/>
  <c r="E619" i="3"/>
  <c r="F619" i="3"/>
  <c r="G619" i="3"/>
  <c r="H619" i="3"/>
  <c r="L619" i="3" s="1"/>
  <c r="I619" i="3"/>
  <c r="J619" i="3"/>
  <c r="E620" i="3"/>
  <c r="F620" i="3"/>
  <c r="G620" i="3"/>
  <c r="H620" i="3"/>
  <c r="I620" i="3"/>
  <c r="L620" i="3" s="1"/>
  <c r="J620" i="3"/>
  <c r="E621" i="3"/>
  <c r="F621" i="3"/>
  <c r="G621" i="3"/>
  <c r="H621" i="3"/>
  <c r="I621" i="3"/>
  <c r="J621" i="3"/>
  <c r="L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L623" i="3" s="1"/>
  <c r="E624" i="3"/>
  <c r="F624" i="3"/>
  <c r="G624" i="3"/>
  <c r="H624" i="3"/>
  <c r="I624" i="3"/>
  <c r="J624" i="3"/>
  <c r="E625" i="3"/>
  <c r="F625" i="3"/>
  <c r="G625" i="3"/>
  <c r="H625" i="3"/>
  <c r="I625" i="3"/>
  <c r="J625" i="3"/>
  <c r="L625" i="3" s="1"/>
  <c r="E626" i="3"/>
  <c r="F626" i="3"/>
  <c r="G626" i="3"/>
  <c r="H626" i="3"/>
  <c r="I626" i="3"/>
  <c r="J626" i="3"/>
  <c r="E627" i="3"/>
  <c r="F627" i="3"/>
  <c r="G627" i="3"/>
  <c r="H627" i="3"/>
  <c r="I627" i="3"/>
  <c r="J627" i="3"/>
  <c r="L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K629" i="3"/>
  <c r="E630" i="3"/>
  <c r="F630" i="3"/>
  <c r="K630" i="3" s="1"/>
  <c r="G630" i="3"/>
  <c r="H630" i="3"/>
  <c r="I630" i="3"/>
  <c r="J630" i="3"/>
  <c r="E631" i="3"/>
  <c r="F631" i="3"/>
  <c r="G631" i="3"/>
  <c r="H631" i="3"/>
  <c r="L631" i="3" s="1"/>
  <c r="I631" i="3"/>
  <c r="J631" i="3"/>
  <c r="E632" i="3"/>
  <c r="F632" i="3"/>
  <c r="G632" i="3"/>
  <c r="H632" i="3"/>
  <c r="I632" i="3"/>
  <c r="L632" i="3" s="1"/>
  <c r="J632" i="3"/>
  <c r="E633" i="3"/>
  <c r="F633" i="3"/>
  <c r="G633" i="3"/>
  <c r="H633" i="3"/>
  <c r="I633" i="3"/>
  <c r="J633" i="3"/>
  <c r="L633" i="3" s="1"/>
  <c r="K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K635" i="3"/>
  <c r="E636" i="3"/>
  <c r="F636" i="3"/>
  <c r="G636" i="3"/>
  <c r="H636" i="3"/>
  <c r="I636" i="3"/>
  <c r="J636" i="3"/>
  <c r="K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K638" i="3"/>
  <c r="E639" i="3"/>
  <c r="F639" i="3"/>
  <c r="G639" i="3"/>
  <c r="H639" i="3"/>
  <c r="I639" i="3"/>
  <c r="J639" i="3"/>
  <c r="E640" i="3"/>
  <c r="K640" i="3" s="1"/>
  <c r="F640" i="3"/>
  <c r="G640" i="3"/>
  <c r="H640" i="3"/>
  <c r="I640" i="3"/>
  <c r="J640" i="3"/>
  <c r="E641" i="3"/>
  <c r="F641" i="3"/>
  <c r="G641" i="3"/>
  <c r="H641" i="3"/>
  <c r="I641" i="3"/>
  <c r="J641" i="3"/>
  <c r="E642" i="3"/>
  <c r="K642" i="3" s="1"/>
  <c r="F642" i="3"/>
  <c r="G642" i="3"/>
  <c r="H642" i="3"/>
  <c r="I642" i="3"/>
  <c r="L642" i="3" s="1"/>
  <c r="J642" i="3"/>
  <c r="E643" i="3"/>
  <c r="F643" i="3"/>
  <c r="G643" i="3"/>
  <c r="H643" i="3"/>
  <c r="I643" i="3"/>
  <c r="J643" i="3"/>
  <c r="E644" i="3"/>
  <c r="F644" i="3"/>
  <c r="G644" i="3"/>
  <c r="H644" i="3"/>
  <c r="I644" i="3"/>
  <c r="L644" i="3" s="1"/>
  <c r="J644" i="3"/>
  <c r="K644" i="3"/>
  <c r="E645" i="3"/>
  <c r="K645" i="3" s="1"/>
  <c r="F645" i="3"/>
  <c r="G645" i="3"/>
  <c r="H645" i="3"/>
  <c r="I645" i="3"/>
  <c r="L645" i="3" s="1"/>
  <c r="J645" i="3"/>
  <c r="E646" i="3"/>
  <c r="F646" i="3"/>
  <c r="G646" i="3"/>
  <c r="H646" i="3"/>
  <c r="I646" i="3"/>
  <c r="J646" i="3"/>
  <c r="K646" i="3"/>
  <c r="E647" i="3"/>
  <c r="K647" i="3" s="1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K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K654" i="3"/>
  <c r="E655" i="3"/>
  <c r="F655" i="3"/>
  <c r="G655" i="3"/>
  <c r="H655" i="3"/>
  <c r="I655" i="3"/>
  <c r="J655" i="3"/>
  <c r="E656" i="3"/>
  <c r="K656" i="3" s="1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K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K666" i="3"/>
  <c r="E667" i="3"/>
  <c r="K667" i="3" s="1"/>
  <c r="F667" i="3"/>
  <c r="G667" i="3"/>
  <c r="H667" i="3"/>
  <c r="I667" i="3"/>
  <c r="L667" i="3" s="1"/>
  <c r="J667" i="3"/>
  <c r="E668" i="3"/>
  <c r="F668" i="3"/>
  <c r="G668" i="3"/>
  <c r="H668" i="3"/>
  <c r="I668" i="3"/>
  <c r="J668" i="3"/>
  <c r="K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L672" i="3" s="1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K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K676" i="3"/>
  <c r="E677" i="3"/>
  <c r="F677" i="3"/>
  <c r="G677" i="3"/>
  <c r="H677" i="3"/>
  <c r="I677" i="3"/>
  <c r="J677" i="3"/>
  <c r="E678" i="3"/>
  <c r="K678" i="3" s="1"/>
  <c r="F678" i="3"/>
  <c r="G678" i="3"/>
  <c r="H678" i="3"/>
  <c r="I678" i="3"/>
  <c r="J678" i="3"/>
  <c r="E679" i="3"/>
  <c r="F679" i="3"/>
  <c r="G679" i="3"/>
  <c r="H679" i="3"/>
  <c r="I679" i="3"/>
  <c r="L679" i="3" s="1"/>
  <c r="J679" i="3"/>
  <c r="E680" i="3"/>
  <c r="K680" i="3" s="1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L683" i="3" s="1"/>
  <c r="J683" i="3"/>
  <c r="E684" i="3"/>
  <c r="F684" i="3"/>
  <c r="G684" i="3"/>
  <c r="H684" i="3"/>
  <c r="I684" i="3"/>
  <c r="L684" i="3" s="1"/>
  <c r="J684" i="3"/>
  <c r="K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K687" i="3" s="1"/>
  <c r="F687" i="3"/>
  <c r="G687" i="3"/>
  <c r="H687" i="3"/>
  <c r="I687" i="3"/>
  <c r="L687" i="3" s="1"/>
  <c r="J687" i="3"/>
  <c r="E688" i="3"/>
  <c r="F688" i="3"/>
  <c r="G688" i="3"/>
  <c r="H688" i="3"/>
  <c r="I688" i="3"/>
  <c r="J688" i="3"/>
  <c r="E689" i="3"/>
  <c r="K689" i="3" s="1"/>
  <c r="F689" i="3"/>
  <c r="G689" i="3"/>
  <c r="H689" i="3"/>
  <c r="I689" i="3"/>
  <c r="L689" i="3" s="1"/>
  <c r="J689" i="3"/>
  <c r="E690" i="3"/>
  <c r="F690" i="3"/>
  <c r="G690" i="3"/>
  <c r="H690" i="3"/>
  <c r="I690" i="3"/>
  <c r="J690" i="3"/>
  <c r="E691" i="3"/>
  <c r="K691" i="3" s="1"/>
  <c r="F691" i="3"/>
  <c r="G691" i="3"/>
  <c r="H691" i="3"/>
  <c r="I691" i="3"/>
  <c r="J691" i="3"/>
  <c r="E692" i="3"/>
  <c r="F692" i="3"/>
  <c r="G692" i="3"/>
  <c r="H692" i="3"/>
  <c r="I692" i="3"/>
  <c r="J692" i="3"/>
  <c r="L680" i="3" l="1"/>
  <c r="P680" i="3"/>
  <c r="AJ609" i="3"/>
  <c r="AR609" i="3"/>
  <c r="R540" i="3"/>
  <c r="AR540" i="3"/>
  <c r="AB540" i="3"/>
  <c r="BH540" i="3"/>
  <c r="O605" i="3"/>
  <c r="AR605" i="3"/>
  <c r="BH605" i="3"/>
  <c r="K683" i="3"/>
  <c r="K679" i="3"/>
  <c r="K677" i="3"/>
  <c r="K672" i="3"/>
  <c r="P672" i="3" s="1"/>
  <c r="K670" i="3"/>
  <c r="N543" i="3"/>
  <c r="AR543" i="3"/>
  <c r="N541" i="3"/>
  <c r="AZ541" i="3"/>
  <c r="T541" i="3"/>
  <c r="BD540" i="3"/>
  <c r="L692" i="3"/>
  <c r="L690" i="3"/>
  <c r="L688" i="3"/>
  <c r="K686" i="3"/>
  <c r="K682" i="3"/>
  <c r="L675" i="3"/>
  <c r="K675" i="3"/>
  <c r="K669" i="3"/>
  <c r="L666" i="3"/>
  <c r="L664" i="3"/>
  <c r="K664" i="3"/>
  <c r="P664" i="3" s="1"/>
  <c r="K662" i="3"/>
  <c r="L653" i="3"/>
  <c r="K653" i="3"/>
  <c r="L637" i="3"/>
  <c r="K637" i="3"/>
  <c r="K631" i="3"/>
  <c r="L629" i="3"/>
  <c r="L615" i="3"/>
  <c r="L612" i="3"/>
  <c r="L607" i="3"/>
  <c r="L602" i="3"/>
  <c r="K602" i="3"/>
  <c r="O601" i="3"/>
  <c r="L593" i="3"/>
  <c r="L591" i="3"/>
  <c r="K585" i="3"/>
  <c r="L580" i="3"/>
  <c r="K580" i="3"/>
  <c r="P580" i="3" s="1"/>
  <c r="K577" i="3"/>
  <c r="L572" i="3"/>
  <c r="K569" i="3"/>
  <c r="L561" i="3"/>
  <c r="K561" i="3"/>
  <c r="AP561" i="3" s="1"/>
  <c r="BF559" i="3"/>
  <c r="R559" i="3"/>
  <c r="K558" i="3"/>
  <c r="K552" i="3"/>
  <c r="AN540" i="3"/>
  <c r="K538" i="3"/>
  <c r="AR530" i="3"/>
  <c r="AQ523" i="3"/>
  <c r="L517" i="3"/>
  <c r="L513" i="3"/>
  <c r="L511" i="3"/>
  <c r="L509" i="3"/>
  <c r="L507" i="3"/>
  <c r="L502" i="3"/>
  <c r="W500" i="3"/>
  <c r="L499" i="3"/>
  <c r="BJ699" i="3"/>
  <c r="AP696" i="3"/>
  <c r="X696" i="3"/>
  <c r="W707" i="3"/>
  <c r="P707" i="3"/>
  <c r="BL714" i="3"/>
  <c r="AJ706" i="3"/>
  <c r="N706" i="3"/>
  <c r="Z728" i="3"/>
  <c r="AF728" i="3"/>
  <c r="N738" i="3"/>
  <c r="BD738" i="3"/>
  <c r="AO747" i="3"/>
  <c r="AO755" i="3"/>
  <c r="BI746" i="3"/>
  <c r="AY746" i="3"/>
  <c r="N746" i="3"/>
  <c r="BC754" i="3"/>
  <c r="N754" i="3"/>
  <c r="BK860" i="3"/>
  <c r="BL886" i="3"/>
  <c r="BM906" i="3"/>
  <c r="BJ939" i="3"/>
  <c r="BJ785" i="3"/>
  <c r="BL773" i="3"/>
  <c r="AZ714" i="3"/>
  <c r="AX773" i="3"/>
  <c r="AG721" i="3"/>
  <c r="BA721" i="3"/>
  <c r="X788" i="3"/>
  <c r="AN788" i="3"/>
  <c r="AB822" i="3"/>
  <c r="BI702" i="3"/>
  <c r="U702" i="3"/>
  <c r="BA702" i="3"/>
  <c r="S716" i="3"/>
  <c r="M591" i="3"/>
  <c r="AB545" i="3"/>
  <c r="AT728" i="3"/>
  <c r="BL863" i="3"/>
  <c r="BJ886" i="3"/>
  <c r="BL701" i="3"/>
  <c r="BJ773" i="3"/>
  <c r="AB806" i="3"/>
  <c r="BH806" i="3"/>
  <c r="AP783" i="3"/>
  <c r="BF783" i="3"/>
  <c r="Z783" i="3"/>
  <c r="AB810" i="3"/>
  <c r="BH810" i="3"/>
  <c r="AM771" i="3"/>
  <c r="K661" i="3"/>
  <c r="K627" i="3"/>
  <c r="K625" i="3"/>
  <c r="K616" i="3"/>
  <c r="K614" i="3"/>
  <c r="K611" i="3"/>
  <c r="K603" i="3"/>
  <c r="AR601" i="3"/>
  <c r="L599" i="3"/>
  <c r="L597" i="3"/>
  <c r="K594" i="3"/>
  <c r="K584" i="3"/>
  <c r="P584" i="3" s="1"/>
  <c r="K581" i="3"/>
  <c r="K576" i="3"/>
  <c r="P576" i="3" s="1"/>
  <c r="K573" i="3"/>
  <c r="K568" i="3"/>
  <c r="K566" i="3"/>
  <c r="AL559" i="3"/>
  <c r="K556" i="3"/>
  <c r="K554" i="3"/>
  <c r="K549" i="3"/>
  <c r="L536" i="3"/>
  <c r="T530" i="3"/>
  <c r="L525" i="3"/>
  <c r="K525" i="3"/>
  <c r="BE523" i="3"/>
  <c r="L520" i="3"/>
  <c r="K518" i="3"/>
  <c r="L516" i="3"/>
  <c r="L508" i="3"/>
  <c r="L506" i="3"/>
  <c r="AX698" i="3"/>
  <c r="AK698" i="3"/>
  <c r="AZ698" i="3"/>
  <c r="BC698" i="3"/>
  <c r="BF696" i="3"/>
  <c r="AC707" i="3"/>
  <c r="AE706" i="3"/>
  <c r="BC724" i="3"/>
  <c r="AK724" i="3"/>
  <c r="BC728" i="3"/>
  <c r="BG740" i="3"/>
  <c r="M738" i="3"/>
  <c r="AU747" i="3"/>
  <c r="AB747" i="3"/>
  <c r="AU755" i="3"/>
  <c r="AB755" i="3"/>
  <c r="AJ746" i="3"/>
  <c r="BB746" i="3"/>
  <c r="AJ754" i="3"/>
  <c r="BF754" i="3"/>
  <c r="BM785" i="3"/>
  <c r="BM863" i="3"/>
  <c r="BJ890" i="3"/>
  <c r="BM890" i="3"/>
  <c r="BM891" i="3"/>
  <c r="BM937" i="3"/>
  <c r="BJ908" i="3"/>
  <c r="BJ906" i="3"/>
  <c r="AV741" i="3"/>
  <c r="P741" i="3"/>
  <c r="BG741" i="3"/>
  <c r="AA741" i="3"/>
  <c r="AK741" i="3"/>
  <c r="AI761" i="3"/>
  <c r="AV739" i="3"/>
  <c r="AK739" i="3"/>
  <c r="O722" i="3"/>
  <c r="AU722" i="3"/>
  <c r="L659" i="3"/>
  <c r="K659" i="3"/>
  <c r="L657" i="3"/>
  <c r="K657" i="3"/>
  <c r="L650" i="3"/>
  <c r="K650" i="3"/>
  <c r="K648" i="3"/>
  <c r="L639" i="3"/>
  <c r="K639" i="3"/>
  <c r="L636" i="3"/>
  <c r="L628" i="3"/>
  <c r="K626" i="3"/>
  <c r="K624" i="3"/>
  <c r="K622" i="3"/>
  <c r="T609" i="3"/>
  <c r="K599" i="3"/>
  <c r="M599" i="3" s="1"/>
  <c r="K597" i="3"/>
  <c r="L595" i="3"/>
  <c r="M595" i="3" s="1"/>
  <c r="L588" i="3"/>
  <c r="K588" i="3"/>
  <c r="L587" i="3"/>
  <c r="K587" i="3"/>
  <c r="P583" i="3"/>
  <c r="L579" i="3"/>
  <c r="N579" i="3" s="1"/>
  <c r="N575" i="3"/>
  <c r="L571" i="3"/>
  <c r="N571" i="3" s="1"/>
  <c r="L568" i="3"/>
  <c r="L567" i="3"/>
  <c r="K567" i="3"/>
  <c r="L566" i="3"/>
  <c r="L565" i="3"/>
  <c r="L563" i="3"/>
  <c r="K560" i="3"/>
  <c r="L557" i="3"/>
  <c r="N557" i="3" s="1"/>
  <c r="R557" i="3"/>
  <c r="AR545" i="3"/>
  <c r="L544" i="3"/>
  <c r="AB543" i="3"/>
  <c r="AB541" i="3"/>
  <c r="P540" i="3"/>
  <c r="L537" i="3"/>
  <c r="Z537" i="3" s="1"/>
  <c r="L534" i="3"/>
  <c r="AU534" i="3" s="1"/>
  <c r="L528" i="3"/>
  <c r="L526" i="3"/>
  <c r="BC523" i="3"/>
  <c r="K521" i="3"/>
  <c r="K510" i="3"/>
  <c r="L503" i="3"/>
  <c r="K503" i="3"/>
  <c r="BL695" i="3"/>
  <c r="AD698" i="3"/>
  <c r="AG698" i="3"/>
  <c r="AN698" i="3"/>
  <c r="AM698" i="3"/>
  <c r="AK696" i="3"/>
  <c r="AP707" i="3"/>
  <c r="AV707" i="3"/>
  <c r="AS706" i="3"/>
  <c r="AT706" i="3"/>
  <c r="AL724" i="3"/>
  <c r="U724" i="3"/>
  <c r="BG728" i="3"/>
  <c r="M728" i="3"/>
  <c r="AF740" i="3"/>
  <c r="AT738" i="3"/>
  <c r="AG738" i="3"/>
  <c r="AD747" i="3"/>
  <c r="AD755" i="3"/>
  <c r="AG746" i="3"/>
  <c r="AH746" i="3"/>
  <c r="AO754" i="3"/>
  <c r="AL754" i="3"/>
  <c r="BM773" i="3"/>
  <c r="BL785" i="3"/>
  <c r="BL837" i="3"/>
  <c r="BL865" i="3"/>
  <c r="BJ863" i="3"/>
  <c r="BJ865" i="3"/>
  <c r="BM886" i="3"/>
  <c r="BL890" i="3"/>
  <c r="BL891" i="3"/>
  <c r="BJ891" i="3"/>
  <c r="BL906" i="3"/>
  <c r="AB798" i="3"/>
  <c r="BH798" i="3"/>
  <c r="BH802" i="3"/>
  <c r="AB802" i="3"/>
  <c r="AE701" i="3"/>
  <c r="BM701" i="3" s="1"/>
  <c r="AY701" i="3"/>
  <c r="AK723" i="3"/>
  <c r="BI723" i="3"/>
  <c r="M723" i="3"/>
  <c r="AC723" i="3"/>
  <c r="AS723" i="3"/>
  <c r="T695" i="3"/>
  <c r="BJ695" i="3" s="1"/>
  <c r="T633" i="3"/>
  <c r="AB633" i="3"/>
  <c r="AV633" i="3"/>
  <c r="R611" i="3"/>
  <c r="AA611" i="3"/>
  <c r="AV611" i="3"/>
  <c r="AF611" i="3"/>
  <c r="BB611" i="3"/>
  <c r="P611" i="3"/>
  <c r="AL611" i="3"/>
  <c r="BG611" i="3"/>
  <c r="V611" i="3"/>
  <c r="AQ611" i="3"/>
  <c r="M603" i="3"/>
  <c r="X603" i="3"/>
  <c r="AN603" i="3"/>
  <c r="BD603" i="3"/>
  <c r="AB603" i="3"/>
  <c r="AR603" i="3"/>
  <c r="BH603" i="3"/>
  <c r="P603" i="3"/>
  <c r="AF603" i="3"/>
  <c r="AV603" i="3"/>
  <c r="T603" i="3"/>
  <c r="AJ603" i="3"/>
  <c r="AZ603" i="3"/>
  <c r="R536" i="3"/>
  <c r="Z536" i="3"/>
  <c r="AH536" i="3"/>
  <c r="AP536" i="3"/>
  <c r="AX536" i="3"/>
  <c r="BF536" i="3"/>
  <c r="R544" i="3"/>
  <c r="X544" i="3"/>
  <c r="AN544" i="3"/>
  <c r="BD544" i="3"/>
  <c r="O534" i="3"/>
  <c r="AM534" i="3"/>
  <c r="O526" i="3"/>
  <c r="N631" i="3"/>
  <c r="T631" i="3"/>
  <c r="AJ631" i="3"/>
  <c r="AZ631" i="3"/>
  <c r="X631" i="3"/>
  <c r="AN631" i="3"/>
  <c r="BD631" i="3"/>
  <c r="AB631" i="3"/>
  <c r="AR631" i="3"/>
  <c r="BH631" i="3"/>
  <c r="P631" i="3"/>
  <c r="AF631" i="3"/>
  <c r="AV631" i="3"/>
  <c r="O629" i="3"/>
  <c r="X629" i="3"/>
  <c r="AN629" i="3"/>
  <c r="BD629" i="3"/>
  <c r="O607" i="3"/>
  <c r="M528" i="3"/>
  <c r="T528" i="3"/>
  <c r="AJ528" i="3"/>
  <c r="AZ528" i="3"/>
  <c r="X528" i="3"/>
  <c r="AN528" i="3"/>
  <c r="BD528" i="3"/>
  <c r="AB528" i="3"/>
  <c r="AR528" i="3"/>
  <c r="BH528" i="3"/>
  <c r="P528" i="3"/>
  <c r="AF528" i="3"/>
  <c r="AV528" i="3"/>
  <c r="M526" i="3"/>
  <c r="T526" i="3"/>
  <c r="AJ526" i="3"/>
  <c r="AZ526" i="3"/>
  <c r="X526" i="3"/>
  <c r="AN526" i="3"/>
  <c r="BD526" i="3"/>
  <c r="AB526" i="3"/>
  <c r="AR526" i="3"/>
  <c r="BH526" i="3"/>
  <c r="P526" i="3"/>
  <c r="AF526" i="3"/>
  <c r="AV526" i="3"/>
  <c r="M513" i="3"/>
  <c r="T513" i="3"/>
  <c r="AR513" i="3"/>
  <c r="M607" i="3"/>
  <c r="X607" i="3"/>
  <c r="AN607" i="3"/>
  <c r="BD607" i="3"/>
  <c r="AB607" i="3"/>
  <c r="AR607" i="3"/>
  <c r="BH607" i="3"/>
  <c r="P607" i="3"/>
  <c r="AF607" i="3"/>
  <c r="AV607" i="3"/>
  <c r="T607" i="3"/>
  <c r="AJ607" i="3"/>
  <c r="AZ607" i="3"/>
  <c r="O603" i="3"/>
  <c r="R542" i="3"/>
  <c r="X542" i="3"/>
  <c r="AN542" i="3"/>
  <c r="BD542" i="3"/>
  <c r="T536" i="3"/>
  <c r="M532" i="3"/>
  <c r="P532" i="3"/>
  <c r="AF532" i="3"/>
  <c r="AV532" i="3"/>
  <c r="T532" i="3"/>
  <c r="AJ532" i="3"/>
  <c r="AZ532" i="3"/>
  <c r="X532" i="3"/>
  <c r="AN532" i="3"/>
  <c r="BD532" i="3"/>
  <c r="AB532" i="3"/>
  <c r="AR532" i="3"/>
  <c r="BH532" i="3"/>
  <c r="N633" i="3"/>
  <c r="N629" i="3"/>
  <c r="N561" i="3"/>
  <c r="N544" i="3"/>
  <c r="N542" i="3"/>
  <c r="X540" i="3"/>
  <c r="N537" i="3"/>
  <c r="BD536" i="3"/>
  <c r="AV536" i="3"/>
  <c r="AN536" i="3"/>
  <c r="AF536" i="3"/>
  <c r="X536" i="3"/>
  <c r="P536" i="3"/>
  <c r="L535" i="3"/>
  <c r="K535" i="3"/>
  <c r="AE534" i="3"/>
  <c r="L531" i="3"/>
  <c r="K531" i="3"/>
  <c r="AJ530" i="3"/>
  <c r="L527" i="3"/>
  <c r="K527" i="3"/>
  <c r="L522" i="3"/>
  <c r="K522" i="3"/>
  <c r="O516" i="3"/>
  <c r="AA516" i="3"/>
  <c r="X513" i="3"/>
  <c r="AN513" i="3"/>
  <c r="BD513" i="3"/>
  <c r="U503" i="3"/>
  <c r="AK503" i="3"/>
  <c r="AM500" i="3"/>
  <c r="L686" i="3"/>
  <c r="P686" i="3" s="1"/>
  <c r="L681" i="3"/>
  <c r="K681" i="3"/>
  <c r="L678" i="3"/>
  <c r="P678" i="3" s="1"/>
  <c r="L673" i="3"/>
  <c r="K673" i="3"/>
  <c r="L670" i="3"/>
  <c r="P670" i="3" s="1"/>
  <c r="L665" i="3"/>
  <c r="K665" i="3"/>
  <c r="L662" i="3"/>
  <c r="P662" i="3" s="1"/>
  <c r="L656" i="3"/>
  <c r="S656" i="3" s="1"/>
  <c r="L651" i="3"/>
  <c r="K651" i="3"/>
  <c r="L648" i="3"/>
  <c r="P648" i="3" s="1"/>
  <c r="L643" i="3"/>
  <c r="K643" i="3"/>
  <c r="L640" i="3"/>
  <c r="P640" i="3" s="1"/>
  <c r="BH633" i="3"/>
  <c r="AR633" i="3"/>
  <c r="X633" i="3"/>
  <c r="O631" i="3"/>
  <c r="AZ629" i="3"/>
  <c r="AJ629" i="3"/>
  <c r="T629" i="3"/>
  <c r="L626" i="3"/>
  <c r="K623" i="3"/>
  <c r="L618" i="3"/>
  <c r="K615" i="3"/>
  <c r="L610" i="3"/>
  <c r="R610" i="3" s="1"/>
  <c r="K610" i="3"/>
  <c r="BD605" i="3"/>
  <c r="AN605" i="3"/>
  <c r="X605" i="3"/>
  <c r="M605" i="3"/>
  <c r="L604" i="3"/>
  <c r="K604" i="3"/>
  <c r="BD601" i="3"/>
  <c r="AN601" i="3"/>
  <c r="X601" i="3"/>
  <c r="M601" i="3"/>
  <c r="L600" i="3"/>
  <c r="K600" i="3"/>
  <c r="L592" i="3"/>
  <c r="K592" i="3"/>
  <c r="L585" i="3"/>
  <c r="L581" i="3"/>
  <c r="L577" i="3"/>
  <c r="L573" i="3"/>
  <c r="L569" i="3"/>
  <c r="K562" i="3"/>
  <c r="AH561" i="3"/>
  <c r="N559" i="3"/>
  <c r="L554" i="3"/>
  <c r="BA554" i="3" s="1"/>
  <c r="L549" i="3"/>
  <c r="L546" i="3"/>
  <c r="AJ545" i="3"/>
  <c r="AZ544" i="3"/>
  <c r="AJ544" i="3"/>
  <c r="T544" i="3"/>
  <c r="AJ543" i="3"/>
  <c r="AZ542" i="3"/>
  <c r="AJ542" i="3"/>
  <c r="T542" i="3"/>
  <c r="AJ541" i="3"/>
  <c r="AZ540" i="3"/>
  <c r="AJ540" i="3"/>
  <c r="T540" i="3"/>
  <c r="K539" i="3"/>
  <c r="N539" i="3" s="1"/>
  <c r="L538" i="3"/>
  <c r="BF537" i="3"/>
  <c r="BB536" i="3"/>
  <c r="AT536" i="3"/>
  <c r="AL536" i="3"/>
  <c r="AD536" i="3"/>
  <c r="V536" i="3"/>
  <c r="N536" i="3"/>
  <c r="BC534" i="3"/>
  <c r="W534" i="3"/>
  <c r="BH530" i="3"/>
  <c r="AB530" i="3"/>
  <c r="L524" i="3"/>
  <c r="BA523" i="3"/>
  <c r="BH513" i="3"/>
  <c r="AJ513" i="3"/>
  <c r="P513" i="3"/>
  <c r="K692" i="3"/>
  <c r="L691" i="3"/>
  <c r="K690" i="3"/>
  <c r="K688" i="3"/>
  <c r="L676" i="3"/>
  <c r="L671" i="3"/>
  <c r="K671" i="3"/>
  <c r="L668" i="3"/>
  <c r="L663" i="3"/>
  <c r="K663" i="3"/>
  <c r="L660" i="3"/>
  <c r="L658" i="3"/>
  <c r="K658" i="3"/>
  <c r="L654" i="3"/>
  <c r="P654" i="3" s="1"/>
  <c r="L649" i="3"/>
  <c r="K649" i="3"/>
  <c r="L646" i="3"/>
  <c r="P646" i="3" s="1"/>
  <c r="L641" i="3"/>
  <c r="K641" i="3"/>
  <c r="L638" i="3"/>
  <c r="P638" i="3" s="1"/>
  <c r="L635" i="3"/>
  <c r="BD633" i="3"/>
  <c r="AN633" i="3"/>
  <c r="P633" i="3"/>
  <c r="L630" i="3"/>
  <c r="AV629" i="3"/>
  <c r="AF629" i="3"/>
  <c r="P629" i="3"/>
  <c r="L624" i="3"/>
  <c r="K621" i="3"/>
  <c r="L616" i="3"/>
  <c r="K613" i="3"/>
  <c r="BH609" i="3"/>
  <c r="AB609" i="3"/>
  <c r="AZ605" i="3"/>
  <c r="AJ605" i="3"/>
  <c r="T605" i="3"/>
  <c r="AZ601" i="3"/>
  <c r="AJ601" i="3"/>
  <c r="T601" i="3"/>
  <c r="L598" i="3"/>
  <c r="K598" i="3"/>
  <c r="L590" i="3"/>
  <c r="K590" i="3"/>
  <c r="BE587" i="3"/>
  <c r="AO587" i="3"/>
  <c r="L586" i="3"/>
  <c r="L582" i="3"/>
  <c r="L578" i="3"/>
  <c r="L574" i="3"/>
  <c r="L570" i="3"/>
  <c r="K564" i="3"/>
  <c r="K563" i="3"/>
  <c r="R563" i="3" s="1"/>
  <c r="L562" i="3"/>
  <c r="BF561" i="3"/>
  <c r="Z561" i="3"/>
  <c r="AX559" i="3"/>
  <c r="Z559" i="3"/>
  <c r="BB557" i="3"/>
  <c r="AL557" i="3"/>
  <c r="V557" i="3"/>
  <c r="K550" i="3"/>
  <c r="L547" i="3"/>
  <c r="P547" i="3" s="1"/>
  <c r="BE545" i="3"/>
  <c r="AV544" i="3"/>
  <c r="AF544" i="3"/>
  <c r="P544" i="3"/>
  <c r="BH543" i="3"/>
  <c r="AV542" i="3"/>
  <c r="AF542" i="3"/>
  <c r="P542" i="3"/>
  <c r="BH541" i="3"/>
  <c r="AV540" i="3"/>
  <c r="AF540" i="3"/>
  <c r="AP537" i="3"/>
  <c r="BH536" i="3"/>
  <c r="AZ536" i="3"/>
  <c r="AR536" i="3"/>
  <c r="AJ536" i="3"/>
  <c r="AB536" i="3"/>
  <c r="AZ530" i="3"/>
  <c r="BI523" i="3"/>
  <c r="AU523" i="3"/>
  <c r="AY523" i="3"/>
  <c r="N521" i="3"/>
  <c r="BG516" i="3"/>
  <c r="AZ513" i="3"/>
  <c r="AF513" i="3"/>
  <c r="P500" i="3"/>
  <c r="O500" i="3"/>
  <c r="AE500" i="3"/>
  <c r="AU500" i="3"/>
  <c r="S500" i="3"/>
  <c r="AI500" i="3"/>
  <c r="AY500" i="3"/>
  <c r="AA500" i="3"/>
  <c r="AQ500" i="3"/>
  <c r="BG500" i="3"/>
  <c r="L685" i="3"/>
  <c r="K685" i="3"/>
  <c r="L682" i="3"/>
  <c r="L677" i="3"/>
  <c r="L674" i="3"/>
  <c r="L669" i="3"/>
  <c r="L661" i="3"/>
  <c r="L655" i="3"/>
  <c r="K655" i="3"/>
  <c r="L652" i="3"/>
  <c r="L647" i="3"/>
  <c r="K634" i="3"/>
  <c r="AZ633" i="3"/>
  <c r="AF633" i="3"/>
  <c r="K632" i="3"/>
  <c r="BH629" i="3"/>
  <c r="AR629" i="3"/>
  <c r="AB629" i="3"/>
  <c r="K628" i="3"/>
  <c r="L622" i="3"/>
  <c r="K620" i="3"/>
  <c r="K619" i="3"/>
  <c r="L614" i="3"/>
  <c r="K612" i="3"/>
  <c r="AZ609" i="3"/>
  <c r="L606" i="3"/>
  <c r="K606" i="3"/>
  <c r="AV605" i="3"/>
  <c r="AF605" i="3"/>
  <c r="P605" i="3"/>
  <c r="AV601" i="3"/>
  <c r="AF601" i="3"/>
  <c r="P601" i="3"/>
  <c r="K565" i="3"/>
  <c r="L564" i="3"/>
  <c r="AX561" i="3"/>
  <c r="R561" i="3"/>
  <c r="AP559" i="3"/>
  <c r="V559" i="3"/>
  <c r="AX557" i="3"/>
  <c r="AH557" i="3"/>
  <c r="BI554" i="3"/>
  <c r="AZ545" i="3"/>
  <c r="T545" i="3"/>
  <c r="BH544" i="3"/>
  <c r="AR544" i="3"/>
  <c r="AB544" i="3"/>
  <c r="AZ543" i="3"/>
  <c r="T543" i="3"/>
  <c r="BH542" i="3"/>
  <c r="AR542" i="3"/>
  <c r="AB542" i="3"/>
  <c r="M536" i="3"/>
  <c r="AQ516" i="3"/>
  <c r="K514" i="3"/>
  <c r="AV513" i="3"/>
  <c r="AB513" i="3"/>
  <c r="AA504" i="3"/>
  <c r="K502" i="3"/>
  <c r="BC500" i="3"/>
  <c r="K511" i="3"/>
  <c r="L510" i="3"/>
  <c r="K509" i="3"/>
  <c r="K508" i="3"/>
  <c r="K506" i="3"/>
  <c r="BG504" i="3"/>
  <c r="L504" i="3"/>
  <c r="K499" i="3"/>
  <c r="AH698" i="3"/>
  <c r="AW698" i="3"/>
  <c r="Q698" i="3"/>
  <c r="AJ698" i="3"/>
  <c r="AY698" i="3"/>
  <c r="S698" i="3"/>
  <c r="BA696" i="3"/>
  <c r="AN696" i="3"/>
  <c r="W696" i="3"/>
  <c r="BD706" i="3"/>
  <c r="AU707" i="3"/>
  <c r="AD707" i="3"/>
  <c r="AO707" i="3"/>
  <c r="BH707" i="3"/>
  <c r="AB707" i="3"/>
  <c r="BM714" i="3"/>
  <c r="BM716" i="3"/>
  <c r="BA706" i="3"/>
  <c r="AR706" i="3"/>
  <c r="Y706" i="3"/>
  <c r="AI706" i="3"/>
  <c r="AX706" i="3"/>
  <c r="R706" i="3"/>
  <c r="BM722" i="3"/>
  <c r="BL722" i="3"/>
  <c r="W724" i="3"/>
  <c r="BA724" i="3"/>
  <c r="AN724" i="3"/>
  <c r="AF745" i="3"/>
  <c r="AC745" i="3"/>
  <c r="BI745" i="3"/>
  <c r="AK728" i="3"/>
  <c r="AY728" i="3"/>
  <c r="BI728" i="3"/>
  <c r="R728" i="3"/>
  <c r="AJ728" i="3"/>
  <c r="AU736" i="3"/>
  <c r="BE736" i="3"/>
  <c r="N736" i="3"/>
  <c r="W736" i="3"/>
  <c r="AN736" i="3"/>
  <c r="V726" i="3"/>
  <c r="BG726" i="3"/>
  <c r="AY726" i="3"/>
  <c r="Y726" i="3"/>
  <c r="AX726" i="3"/>
  <c r="R726" i="3"/>
  <c r="AV726" i="3"/>
  <c r="AB726" i="3"/>
  <c r="BA734" i="3"/>
  <c r="AW734" i="3"/>
  <c r="AT734" i="3"/>
  <c r="S734" i="3"/>
  <c r="AS734" i="3"/>
  <c r="M734" i="3"/>
  <c r="AR734" i="3"/>
  <c r="X734" i="3"/>
  <c r="AU738" i="3"/>
  <c r="AC740" i="3"/>
  <c r="AV740" i="3"/>
  <c r="AL732" i="3"/>
  <c r="AI732" i="3"/>
  <c r="BD732" i="3"/>
  <c r="BL733" i="3"/>
  <c r="AE736" i="3"/>
  <c r="AY738" i="3"/>
  <c r="Y738" i="3"/>
  <c r="AS738" i="3"/>
  <c r="R738" i="3"/>
  <c r="AQ738" i="3"/>
  <c r="BH738" i="3"/>
  <c r="AN738" i="3"/>
  <c r="T738" i="3"/>
  <c r="AP744" i="3"/>
  <c r="AO744" i="3"/>
  <c r="AX744" i="3"/>
  <c r="BG744" i="3"/>
  <c r="Q744" i="3"/>
  <c r="AF744" i="3"/>
  <c r="X746" i="3"/>
  <c r="Z747" i="3"/>
  <c r="BB747" i="3"/>
  <c r="BA747" i="3"/>
  <c r="U747" i="3"/>
  <c r="AN747" i="3"/>
  <c r="AX751" i="3"/>
  <c r="N751" i="3"/>
  <c r="AZ751" i="3"/>
  <c r="X754" i="3"/>
  <c r="Z755" i="3"/>
  <c r="BB755" i="3"/>
  <c r="BA755" i="3"/>
  <c r="U755" i="3"/>
  <c r="AN755" i="3"/>
  <c r="U728" i="3"/>
  <c r="AC746" i="3"/>
  <c r="AR746" i="3"/>
  <c r="AW746" i="3"/>
  <c r="BC746" i="3"/>
  <c r="AI746" i="3"/>
  <c r="O746" i="3"/>
  <c r="AL746" i="3"/>
  <c r="R746" i="3"/>
  <c r="AK754" i="3"/>
  <c r="AZ754" i="3"/>
  <c r="AW754" i="3"/>
  <c r="BG754" i="3"/>
  <c r="AM754" i="3"/>
  <c r="O754" i="3"/>
  <c r="AP754" i="3"/>
  <c r="V754" i="3"/>
  <c r="BL759" i="3"/>
  <c r="BM761" i="3"/>
  <c r="BL761" i="3"/>
  <c r="BJ765" i="3"/>
  <c r="BM765" i="3"/>
  <c r="BL767" i="3"/>
  <c r="BJ769" i="3"/>
  <c r="U736" i="3"/>
  <c r="AP753" i="3"/>
  <c r="W753" i="3"/>
  <c r="BI753" i="3"/>
  <c r="AC753" i="3"/>
  <c r="AV753" i="3"/>
  <c r="P753" i="3"/>
  <c r="AN746" i="3"/>
  <c r="AR752" i="3"/>
  <c r="AI752" i="3"/>
  <c r="R752" i="3"/>
  <c r="BJ783" i="3"/>
  <c r="BD756" i="3"/>
  <c r="AK756" i="3"/>
  <c r="AB756" i="3"/>
  <c r="BG756" i="3"/>
  <c r="AA756" i="3"/>
  <c r="AP756" i="3"/>
  <c r="AA751" i="3"/>
  <c r="BJ837" i="3"/>
  <c r="BM843" i="3"/>
  <c r="BK856" i="3"/>
  <c r="BK864" i="3"/>
  <c r="BJ867" i="3"/>
  <c r="BL878" i="3"/>
  <c r="N779" i="3"/>
  <c r="AP779" i="3"/>
  <c r="Z779" i="3"/>
  <c r="BF779" i="3"/>
  <c r="AH779" i="3"/>
  <c r="R779" i="3"/>
  <c r="AX779" i="3"/>
  <c r="Z694" i="3"/>
  <c r="BF694" i="3"/>
  <c r="AP694" i="3"/>
  <c r="N694" i="3"/>
  <c r="AT694" i="3"/>
  <c r="AD694" i="3"/>
  <c r="AV780" i="3"/>
  <c r="P780" i="3"/>
  <c r="X786" i="3"/>
  <c r="BD786" i="3"/>
  <c r="AN786" i="3"/>
  <c r="T832" i="3"/>
  <c r="BM832" i="3" s="1"/>
  <c r="AN832" i="3"/>
  <c r="AF832" i="3"/>
  <c r="AV832" i="3"/>
  <c r="BL832" i="3" s="1"/>
  <c r="P832" i="3"/>
  <c r="BD832" i="3"/>
  <c r="X832" i="3"/>
  <c r="T824" i="3"/>
  <c r="X824" i="3"/>
  <c r="BD824" i="3"/>
  <c r="AV824" i="3"/>
  <c r="P824" i="3"/>
  <c r="AF824" i="3"/>
  <c r="AN824" i="3"/>
  <c r="AU718" i="3"/>
  <c r="AA718" i="3"/>
  <c r="AO737" i="3"/>
  <c r="BJ771" i="3"/>
  <c r="AF780" i="3"/>
  <c r="AH858" i="3"/>
  <c r="AQ858" i="3"/>
  <c r="AX858" i="3"/>
  <c r="BG858" i="3"/>
  <c r="Q858" i="3"/>
  <c r="AC862" i="3"/>
  <c r="AL862" i="3"/>
  <c r="W862" i="3"/>
  <c r="BB862" i="3"/>
  <c r="P828" i="3"/>
  <c r="W866" i="3"/>
  <c r="AG866" i="3"/>
  <c r="AM866" i="3"/>
  <c r="AW866" i="3"/>
  <c r="BL716" i="3"/>
  <c r="BJ716" i="3"/>
  <c r="BL741" i="3"/>
  <c r="BL743" i="3"/>
  <c r="AW736" i="3"/>
  <c r="O736" i="3"/>
  <c r="AO736" i="3"/>
  <c r="AX736" i="3"/>
  <c r="BH736" i="3"/>
  <c r="AB736" i="3"/>
  <c r="BA726" i="3"/>
  <c r="AL726" i="3"/>
  <c r="AT726" i="3"/>
  <c r="S726" i="3"/>
  <c r="AM726" i="3"/>
  <c r="M726" i="3"/>
  <c r="AR726" i="3"/>
  <c r="T726" i="3"/>
  <c r="BB734" i="3"/>
  <c r="AP734" i="3"/>
  <c r="AA734" i="3"/>
  <c r="AO734" i="3"/>
  <c r="N734" i="3"/>
  <c r="AH734" i="3"/>
  <c r="BH734" i="3"/>
  <c r="AN734" i="3"/>
  <c r="P734" i="3"/>
  <c r="AU732" i="3"/>
  <c r="N732" i="3"/>
  <c r="AN732" i="3"/>
  <c r="AK744" i="3"/>
  <c r="Y744" i="3"/>
  <c r="AH744" i="3"/>
  <c r="AQ744" i="3"/>
  <c r="AZ744" i="3"/>
  <c r="T744" i="3"/>
  <c r="R751" i="3"/>
  <c r="AW751" i="3"/>
  <c r="AJ751" i="3"/>
  <c r="BM759" i="3"/>
  <c r="BM767" i="3"/>
  <c r="AH753" i="3"/>
  <c r="O753" i="3"/>
  <c r="BE753" i="3"/>
  <c r="Y753" i="3"/>
  <c r="AR753" i="3"/>
  <c r="BG755" i="3"/>
  <c r="AA755" i="3"/>
  <c r="BM774" i="3"/>
  <c r="BM782" i="3"/>
  <c r="AV752" i="3"/>
  <c r="BE752" i="3"/>
  <c r="S752" i="3"/>
  <c r="BJ781" i="3"/>
  <c r="P756" i="3"/>
  <c r="M756" i="3"/>
  <c r="AW756" i="3"/>
  <c r="AU756" i="3"/>
  <c r="O756" i="3"/>
  <c r="AD756" i="3"/>
  <c r="BM796" i="3"/>
  <c r="BM820" i="3"/>
  <c r="BM856" i="3"/>
  <c r="BM859" i="3"/>
  <c r="BM864" i="3"/>
  <c r="BM867" i="3"/>
  <c r="BK871" i="3"/>
  <c r="BJ872" i="3"/>
  <c r="BM872" i="3"/>
  <c r="BM837" i="3"/>
  <c r="BM916" i="3"/>
  <c r="U760" i="3"/>
  <c r="BA760" i="3"/>
  <c r="U768" i="3"/>
  <c r="BA768" i="3"/>
  <c r="AP703" i="3"/>
  <c r="R703" i="3"/>
  <c r="AX703" i="3"/>
  <c r="AE793" i="3"/>
  <c r="AZ793" i="3"/>
  <c r="O793" i="3"/>
  <c r="AJ793" i="3"/>
  <c r="BF793" i="3"/>
  <c r="AN828" i="3"/>
  <c r="BA729" i="3"/>
  <c r="AV776" i="3"/>
  <c r="BD828" i="3"/>
  <c r="O718" i="3"/>
  <c r="U737" i="3"/>
  <c r="T708" i="3"/>
  <c r="BL771" i="3"/>
  <c r="BE737" i="3"/>
  <c r="W858" i="3"/>
  <c r="AG858" i="3"/>
  <c r="AM858" i="3"/>
  <c r="AW858" i="3"/>
  <c r="BI862" i="3"/>
  <c r="R862" i="3"/>
  <c r="AA862" i="3"/>
  <c r="BC862" i="3"/>
  <c r="AQ862" i="3"/>
  <c r="BC866" i="3"/>
  <c r="M866" i="3"/>
  <c r="BK866" i="3" s="1"/>
  <c r="V866" i="3"/>
  <c r="AC866" i="3"/>
  <c r="AL866" i="3"/>
  <c r="O504" i="3"/>
  <c r="AX696" i="3"/>
  <c r="U696" i="3"/>
  <c r="BC696" i="3"/>
  <c r="AH707" i="3"/>
  <c r="O707" i="3"/>
  <c r="BE707" i="3"/>
  <c r="Y707" i="3"/>
  <c r="AR707" i="3"/>
  <c r="U706" i="3"/>
  <c r="BE706" i="3"/>
  <c r="AY706" i="3"/>
  <c r="S706" i="3"/>
  <c r="AH706" i="3"/>
  <c r="BL731" i="3"/>
  <c r="BK723" i="3"/>
  <c r="M745" i="3"/>
  <c r="AS745" i="3"/>
  <c r="AA728" i="3"/>
  <c r="AQ728" i="3"/>
  <c r="AD728" i="3"/>
  <c r="AM728" i="3"/>
  <c r="AZ728" i="3"/>
  <c r="T728" i="3"/>
  <c r="AL736" i="3"/>
  <c r="BB736" i="3"/>
  <c r="AI736" i="3"/>
  <c r="AS736" i="3"/>
  <c r="BD736" i="3"/>
  <c r="X736" i="3"/>
  <c r="BB726" i="3"/>
  <c r="AE726" i="3"/>
  <c r="AA726" i="3"/>
  <c r="AO726" i="3"/>
  <c r="BI726" i="3"/>
  <c r="AH726" i="3"/>
  <c r="BH726" i="3"/>
  <c r="AJ726" i="3"/>
  <c r="P726" i="3"/>
  <c r="AQ734" i="3"/>
  <c r="U734" i="3"/>
  <c r="Q734" i="3"/>
  <c r="AI734" i="3"/>
  <c r="BC734" i="3"/>
  <c r="AC734" i="3"/>
  <c r="BD734" i="3"/>
  <c r="AF734" i="3"/>
  <c r="S740" i="3"/>
  <c r="AL740" i="3"/>
  <c r="P740" i="3"/>
  <c r="AE728" i="3"/>
  <c r="BB732" i="3"/>
  <c r="AS732" i="3"/>
  <c r="X732" i="3"/>
  <c r="AI738" i="3"/>
  <c r="BI738" i="3"/>
  <c r="AH738" i="3"/>
  <c r="BB738" i="3"/>
  <c r="AA738" i="3"/>
  <c r="AZ738" i="3"/>
  <c r="AB738" i="3"/>
  <c r="O744" i="3"/>
  <c r="S744" i="3"/>
  <c r="AC744" i="3"/>
  <c r="AL744" i="3"/>
  <c r="AV744" i="3"/>
  <c r="P744" i="3"/>
  <c r="BF747" i="3"/>
  <c r="AM747" i="3"/>
  <c r="V747" i="3"/>
  <c r="AK747" i="3"/>
  <c r="BD747" i="3"/>
  <c r="X747" i="3"/>
  <c r="AE751" i="3"/>
  <c r="AG751" i="3"/>
  <c r="T751" i="3"/>
  <c r="BF755" i="3"/>
  <c r="AM755" i="3"/>
  <c r="V755" i="3"/>
  <c r="AK755" i="3"/>
  <c r="BD755" i="3"/>
  <c r="X755" i="3"/>
  <c r="BA746" i="3"/>
  <c r="M746" i="3"/>
  <c r="T746" i="3"/>
  <c r="Y746" i="3"/>
  <c r="AU746" i="3"/>
  <c r="W746" i="3"/>
  <c r="AX746" i="3"/>
  <c r="AD746" i="3"/>
  <c r="BI754" i="3"/>
  <c r="M754" i="3"/>
  <c r="AB754" i="3"/>
  <c r="AG754" i="3"/>
  <c r="AU754" i="3"/>
  <c r="AA754" i="3"/>
  <c r="BB754" i="3"/>
  <c r="AD754" i="3"/>
  <c r="BL763" i="3"/>
  <c r="BG751" i="3"/>
  <c r="BC753" i="3"/>
  <c r="AL753" i="3"/>
  <c r="AS753" i="3"/>
  <c r="M753" i="3"/>
  <c r="AF753" i="3"/>
  <c r="BL774" i="3"/>
  <c r="BJ774" i="3"/>
  <c r="BL782" i="3"/>
  <c r="BJ782" i="3"/>
  <c r="BA752" i="3"/>
  <c r="Y752" i="3"/>
  <c r="AX752" i="3"/>
  <c r="BJ779" i="3"/>
  <c r="AN756" i="3"/>
  <c r="BH756" i="3"/>
  <c r="AO756" i="3"/>
  <c r="AQ756" i="3"/>
  <c r="BF756" i="3"/>
  <c r="Z756" i="3"/>
  <c r="BL824" i="3"/>
  <c r="BJ793" i="3"/>
  <c r="BL796" i="3"/>
  <c r="BJ796" i="3"/>
  <c r="BL804" i="3"/>
  <c r="BL820" i="3"/>
  <c r="BJ820" i="3"/>
  <c r="BL867" i="3"/>
  <c r="BK875" i="3"/>
  <c r="BL872" i="3"/>
  <c r="X697" i="3"/>
  <c r="BD697" i="3"/>
  <c r="AN697" i="3"/>
  <c r="T697" i="3"/>
  <c r="AZ697" i="3"/>
  <c r="AJ697" i="3"/>
  <c r="N775" i="3"/>
  <c r="AP775" i="3"/>
  <c r="Z775" i="3"/>
  <c r="BM775" i="3" s="1"/>
  <c r="BF775" i="3"/>
  <c r="AH775" i="3"/>
  <c r="AX775" i="3"/>
  <c r="R775" i="3"/>
  <c r="BL775" i="3" s="1"/>
  <c r="BH787" i="3"/>
  <c r="AB787" i="3"/>
  <c r="AR787" i="3"/>
  <c r="AJ704" i="3"/>
  <c r="BD704" i="3"/>
  <c r="P725" i="3"/>
  <c r="AF725" i="3"/>
  <c r="AF784" i="3"/>
  <c r="AV784" i="3"/>
  <c r="AV778" i="3"/>
  <c r="P830" i="3"/>
  <c r="X830" i="3"/>
  <c r="BK868" i="3"/>
  <c r="BN868" i="3"/>
  <c r="U729" i="3"/>
  <c r="T787" i="3"/>
  <c r="AQ718" i="3"/>
  <c r="AT834" i="3"/>
  <c r="P834" i="3"/>
  <c r="AD834" i="3"/>
  <c r="AH834" i="3"/>
  <c r="AX834" i="3"/>
  <c r="AN708" i="3"/>
  <c r="BC858" i="3"/>
  <c r="M858" i="3"/>
  <c r="V858" i="3"/>
  <c r="AC858" i="3"/>
  <c r="AL858" i="3"/>
  <c r="AX862" i="3"/>
  <c r="BG862" i="3"/>
  <c r="Q862" i="3"/>
  <c r="AH862" i="3"/>
  <c r="AG862" i="3"/>
  <c r="AE718" i="3"/>
  <c r="AS866" i="3"/>
  <c r="BB866" i="3"/>
  <c r="BI866" i="3"/>
  <c r="R866" i="3"/>
  <c r="AA866" i="3"/>
  <c r="L519" i="3"/>
  <c r="L515" i="3"/>
  <c r="K515" i="3"/>
  <c r="L512" i="3"/>
  <c r="K512" i="3"/>
  <c r="L505" i="3"/>
  <c r="L501" i="3"/>
  <c r="K501" i="3"/>
  <c r="BL699" i="3"/>
  <c r="BM699" i="3"/>
  <c r="AD696" i="3"/>
  <c r="BD696" i="3"/>
  <c r="AM696" i="3"/>
  <c r="X706" i="3"/>
  <c r="BC707" i="3"/>
  <c r="AL707" i="3"/>
  <c r="AS707" i="3"/>
  <c r="M707" i="3"/>
  <c r="AF707" i="3"/>
  <c r="M706" i="3"/>
  <c r="AW706" i="3"/>
  <c r="AU706" i="3"/>
  <c r="O706" i="3"/>
  <c r="AD706" i="3"/>
  <c r="BL718" i="3"/>
  <c r="BL720" i="3"/>
  <c r="BM720" i="3"/>
  <c r="BL739" i="3"/>
  <c r="AB745" i="3"/>
  <c r="BH745" i="3"/>
  <c r="Z724" i="3"/>
  <c r="Q745" i="3"/>
  <c r="Q728" i="3"/>
  <c r="AG728" i="3"/>
  <c r="Y728" i="3"/>
  <c r="AH728" i="3"/>
  <c r="AV728" i="3"/>
  <c r="P728" i="3"/>
  <c r="BF736" i="3"/>
  <c r="V736" i="3"/>
  <c r="S736" i="3"/>
  <c r="AC736" i="3"/>
  <c r="AR736" i="3"/>
  <c r="AG726" i="3"/>
  <c r="U726" i="3"/>
  <c r="Q726" i="3"/>
  <c r="AD726" i="3"/>
  <c r="BC726" i="3"/>
  <c r="AC726" i="3"/>
  <c r="AZ726" i="3"/>
  <c r="V734" i="3"/>
  <c r="BG734" i="3"/>
  <c r="BE734" i="3"/>
  <c r="Y734" i="3"/>
  <c r="AX734" i="3"/>
  <c r="W734" i="3"/>
  <c r="AV734" i="3"/>
  <c r="AX740" i="3"/>
  <c r="BE732" i="3"/>
  <c r="W732" i="3"/>
  <c r="BE738" i="3"/>
  <c r="AD738" i="3"/>
  <c r="BC738" i="3"/>
  <c r="W738" i="3"/>
  <c r="AW738" i="3"/>
  <c r="V738" i="3"/>
  <c r="AR738" i="3"/>
  <c r="Z744" i="3"/>
  <c r="AT744" i="3"/>
  <c r="BC744" i="3"/>
  <c r="M744" i="3"/>
  <c r="V744" i="3"/>
  <c r="AJ744" i="3"/>
  <c r="AH747" i="3"/>
  <c r="O747" i="3"/>
  <c r="BE747" i="3"/>
  <c r="Y747" i="3"/>
  <c r="AR747" i="3"/>
  <c r="AT751" i="3"/>
  <c r="Q751" i="3"/>
  <c r="AH755" i="3"/>
  <c r="O755" i="3"/>
  <c r="BE755" i="3"/>
  <c r="Y755" i="3"/>
  <c r="AR755" i="3"/>
  <c r="BL769" i="3"/>
  <c r="AS746" i="3"/>
  <c r="AZ746" i="3"/>
  <c r="BE746" i="3"/>
  <c r="Q746" i="3"/>
  <c r="AM746" i="3"/>
  <c r="S746" i="3"/>
  <c r="AT746" i="3"/>
  <c r="AS754" i="3"/>
  <c r="BH754" i="3"/>
  <c r="T754" i="3"/>
  <c r="Q754" i="3"/>
  <c r="AQ754" i="3"/>
  <c r="W754" i="3"/>
  <c r="AT754" i="3"/>
  <c r="Z754" i="3"/>
  <c r="BM763" i="3"/>
  <c r="BL765" i="3"/>
  <c r="AU753" i="3"/>
  <c r="AD753" i="3"/>
  <c r="AO753" i="3"/>
  <c r="BH753" i="3"/>
  <c r="U752" i="3"/>
  <c r="AY752" i="3"/>
  <c r="AH752" i="3"/>
  <c r="AS756" i="3"/>
  <c r="AJ756" i="3"/>
  <c r="Q756" i="3"/>
  <c r="AE756" i="3"/>
  <c r="AT756" i="3"/>
  <c r="N756" i="3"/>
  <c r="BL793" i="3"/>
  <c r="BM868" i="3"/>
  <c r="BL868" i="3"/>
  <c r="BJ878" i="3"/>
  <c r="BM878" i="3"/>
  <c r="V711" i="3"/>
  <c r="AL711" i="3"/>
  <c r="BB711" i="3"/>
  <c r="U764" i="3"/>
  <c r="BA764" i="3"/>
  <c r="N777" i="3"/>
  <c r="AP777" i="3"/>
  <c r="Z777" i="3"/>
  <c r="BF777" i="3"/>
  <c r="AH777" i="3"/>
  <c r="R777" i="3"/>
  <c r="AX777" i="3"/>
  <c r="AV828" i="3"/>
  <c r="AF828" i="3"/>
  <c r="T828" i="3"/>
  <c r="BM771" i="3"/>
  <c r="AF786" i="3"/>
  <c r="AS858" i="3"/>
  <c r="BB858" i="3"/>
  <c r="BI858" i="3"/>
  <c r="R858" i="3"/>
  <c r="AM862" i="3"/>
  <c r="AW862" i="3"/>
  <c r="AS862" i="3"/>
  <c r="BL862" i="3" s="1"/>
  <c r="M862" i="3"/>
  <c r="BK862" i="3" s="1"/>
  <c r="AH866" i="3"/>
  <c r="AQ866" i="3"/>
  <c r="AX866" i="3"/>
  <c r="BG866" i="3"/>
  <c r="BK899" i="3"/>
  <c r="BN899" i="3"/>
  <c r="BM895" i="3"/>
  <c r="BJ929" i="3"/>
  <c r="BL899" i="3"/>
  <c r="BK895" i="3"/>
  <c r="BN895" i="3"/>
  <c r="BL895" i="3"/>
  <c r="BN929" i="3"/>
  <c r="BK929" i="3"/>
  <c r="BJ895" i="3"/>
  <c r="BK916" i="3"/>
  <c r="BM929" i="3"/>
  <c r="BM899" i="3"/>
  <c r="BJ899" i="3"/>
  <c r="BL929" i="3"/>
  <c r="BL694" i="3"/>
  <c r="BJ710" i="3"/>
  <c r="BN718" i="3"/>
  <c r="BK718" i="3"/>
  <c r="BN722" i="3"/>
  <c r="BK722" i="3"/>
  <c r="BN735" i="3"/>
  <c r="BK735" i="3"/>
  <c r="BN737" i="3"/>
  <c r="BK737" i="3"/>
  <c r="AD742" i="3"/>
  <c r="R742" i="3"/>
  <c r="AF750" i="3"/>
  <c r="AV750" i="3"/>
  <c r="P750" i="3"/>
  <c r="AU749" i="3"/>
  <c r="AO749" i="3"/>
  <c r="BH749" i="3"/>
  <c r="AG757" i="3"/>
  <c r="M748" i="3"/>
  <c r="AU748" i="3"/>
  <c r="AD748" i="3"/>
  <c r="BN762" i="3"/>
  <c r="BK762" i="3"/>
  <c r="BM798" i="3"/>
  <c r="BJ804" i="3"/>
  <c r="BL812" i="3"/>
  <c r="BN857" i="3"/>
  <c r="BK857" i="3"/>
  <c r="BN862" i="3"/>
  <c r="BN865" i="3"/>
  <c r="BK865" i="3"/>
  <c r="O836" i="3"/>
  <c r="S836" i="3"/>
  <c r="W836" i="3"/>
  <c r="AA836" i="3"/>
  <c r="AE836" i="3"/>
  <c r="AI836" i="3"/>
  <c r="AM836" i="3"/>
  <c r="AQ836" i="3"/>
  <c r="AU836" i="3"/>
  <c r="AY836" i="3"/>
  <c r="BC836" i="3"/>
  <c r="BG836" i="3"/>
  <c r="P836" i="3"/>
  <c r="T836" i="3"/>
  <c r="X836" i="3"/>
  <c r="AB836" i="3"/>
  <c r="AF836" i="3"/>
  <c r="AJ836" i="3"/>
  <c r="AN836" i="3"/>
  <c r="AR836" i="3"/>
  <c r="AV836" i="3"/>
  <c r="AZ836" i="3"/>
  <c r="BD836" i="3"/>
  <c r="BH836" i="3"/>
  <c r="M836" i="3"/>
  <c r="U836" i="3"/>
  <c r="AC836" i="3"/>
  <c r="AK836" i="3"/>
  <c r="AS836" i="3"/>
  <c r="BA836" i="3"/>
  <c r="BI836" i="3"/>
  <c r="Z836" i="3"/>
  <c r="AP836" i="3"/>
  <c r="BF836" i="3"/>
  <c r="N836" i="3"/>
  <c r="V836" i="3"/>
  <c r="AD836" i="3"/>
  <c r="AL836" i="3"/>
  <c r="AT836" i="3"/>
  <c r="BB836" i="3"/>
  <c r="Q836" i="3"/>
  <c r="Y836" i="3"/>
  <c r="AG836" i="3"/>
  <c r="AO836" i="3"/>
  <c r="AW836" i="3"/>
  <c r="BE836" i="3"/>
  <c r="R836" i="3"/>
  <c r="AH836" i="3"/>
  <c r="AX836" i="3"/>
  <c r="BJ839" i="3"/>
  <c r="BN841" i="3"/>
  <c r="BK841" i="3"/>
  <c r="O846" i="3"/>
  <c r="S846" i="3"/>
  <c r="W846" i="3"/>
  <c r="AA846" i="3"/>
  <c r="AE846" i="3"/>
  <c r="AI846" i="3"/>
  <c r="AM846" i="3"/>
  <c r="AQ846" i="3"/>
  <c r="AU846" i="3"/>
  <c r="AY846" i="3"/>
  <c r="BC846" i="3"/>
  <c r="BG846" i="3"/>
  <c r="P846" i="3"/>
  <c r="T846" i="3"/>
  <c r="X846" i="3"/>
  <c r="AB846" i="3"/>
  <c r="AF846" i="3"/>
  <c r="AJ846" i="3"/>
  <c r="AN846" i="3"/>
  <c r="AR846" i="3"/>
  <c r="AV846" i="3"/>
  <c r="AZ846" i="3"/>
  <c r="BD846" i="3"/>
  <c r="BH846" i="3"/>
  <c r="M846" i="3"/>
  <c r="U846" i="3"/>
  <c r="AC846" i="3"/>
  <c r="AK846" i="3"/>
  <c r="AS846" i="3"/>
  <c r="BA846" i="3"/>
  <c r="BI846" i="3"/>
  <c r="R846" i="3"/>
  <c r="Z846" i="3"/>
  <c r="AH846" i="3"/>
  <c r="AP846" i="3"/>
  <c r="AX846" i="3"/>
  <c r="BF846" i="3"/>
  <c r="N846" i="3"/>
  <c r="V846" i="3"/>
  <c r="AD846" i="3"/>
  <c r="AL846" i="3"/>
  <c r="AT846" i="3"/>
  <c r="BB846" i="3"/>
  <c r="Q846" i="3"/>
  <c r="Y846" i="3"/>
  <c r="AG846" i="3"/>
  <c r="AO846" i="3"/>
  <c r="AW846" i="3"/>
  <c r="BE846" i="3"/>
  <c r="BJ849" i="3"/>
  <c r="O854" i="3"/>
  <c r="S854" i="3"/>
  <c r="W854" i="3"/>
  <c r="AA854" i="3"/>
  <c r="AE854" i="3"/>
  <c r="AI854" i="3"/>
  <c r="AM854" i="3"/>
  <c r="AQ854" i="3"/>
  <c r="AU854" i="3"/>
  <c r="AY854" i="3"/>
  <c r="BC854" i="3"/>
  <c r="BG854" i="3"/>
  <c r="P854" i="3"/>
  <c r="T854" i="3"/>
  <c r="X854" i="3"/>
  <c r="AB854" i="3"/>
  <c r="AF854" i="3"/>
  <c r="AJ854" i="3"/>
  <c r="AN854" i="3"/>
  <c r="AR854" i="3"/>
  <c r="AV854" i="3"/>
  <c r="AZ854" i="3"/>
  <c r="BD854" i="3"/>
  <c r="BH854" i="3"/>
  <c r="M854" i="3"/>
  <c r="U854" i="3"/>
  <c r="AC854" i="3"/>
  <c r="AK854" i="3"/>
  <c r="AS854" i="3"/>
  <c r="BA854" i="3"/>
  <c r="BI854" i="3"/>
  <c r="N854" i="3"/>
  <c r="V854" i="3"/>
  <c r="AD854" i="3"/>
  <c r="AL854" i="3"/>
  <c r="AT854" i="3"/>
  <c r="BB854" i="3"/>
  <c r="R854" i="3"/>
  <c r="Z854" i="3"/>
  <c r="AH854" i="3"/>
  <c r="AP854" i="3"/>
  <c r="AX854" i="3"/>
  <c r="BF854" i="3"/>
  <c r="Q854" i="3"/>
  <c r="Y854" i="3"/>
  <c r="AG854" i="3"/>
  <c r="AO854" i="3"/>
  <c r="AW854" i="3"/>
  <c r="BE854" i="3"/>
  <c r="BN873" i="3"/>
  <c r="BK873" i="3"/>
  <c r="BM880" i="3"/>
  <c r="BM881" i="3"/>
  <c r="BL883" i="3"/>
  <c r="BN883" i="3"/>
  <c r="BK883" i="3"/>
  <c r="BM884" i="3"/>
  <c r="BL885" i="3"/>
  <c r="BJ885" i="3"/>
  <c r="BN887" i="3"/>
  <c r="BK887" i="3"/>
  <c r="BL873" i="3"/>
  <c r="BJ874" i="3"/>
  <c r="BM874" i="3"/>
  <c r="BK890" i="3"/>
  <c r="BN890" i="3"/>
  <c r="BK878" i="3"/>
  <c r="BN878" i="3"/>
  <c r="BL879" i="3"/>
  <c r="BJ879" i="3"/>
  <c r="BN889" i="3"/>
  <c r="BK889" i="3"/>
  <c r="AA705" i="3"/>
  <c r="AX705" i="3"/>
  <c r="R705" i="3"/>
  <c r="AE705" i="3"/>
  <c r="AT705" i="3"/>
  <c r="N705" i="3"/>
  <c r="AW705" i="3"/>
  <c r="AG705" i="3"/>
  <c r="Q705" i="3"/>
  <c r="AZ705" i="3"/>
  <c r="AJ705" i="3"/>
  <c r="T705" i="3"/>
  <c r="BN869" i="3"/>
  <c r="BK869" i="3"/>
  <c r="BL693" i="3"/>
  <c r="BJ693" i="3"/>
  <c r="BK870" i="3"/>
  <c r="BN870" i="3"/>
  <c r="BL870" i="3"/>
  <c r="BL877" i="3"/>
  <c r="BJ877" i="3"/>
  <c r="BJ712" i="3"/>
  <c r="BN702" i="3"/>
  <c r="BK702" i="3"/>
  <c r="BL708" i="3"/>
  <c r="BM711" i="3"/>
  <c r="BJ720" i="3"/>
  <c r="AE742" i="3"/>
  <c r="BA742" i="3"/>
  <c r="AU742" i="3"/>
  <c r="Z742" i="3"/>
  <c r="AA757" i="3"/>
  <c r="BG757" i="3"/>
  <c r="AI757" i="3"/>
  <c r="AQ757" i="3"/>
  <c r="S757" i="3"/>
  <c r="AY757" i="3"/>
  <c r="AP742" i="3"/>
  <c r="U730" i="3"/>
  <c r="Y730" i="3"/>
  <c r="AH730" i="3"/>
  <c r="AV730" i="3"/>
  <c r="AF730" i="3"/>
  <c r="P730" i="3"/>
  <c r="AJ750" i="3"/>
  <c r="AU750" i="3"/>
  <c r="O750" i="3"/>
  <c r="AD750" i="3"/>
  <c r="BH758" i="3"/>
  <c r="BC758" i="3"/>
  <c r="AT758" i="3"/>
  <c r="BL770" i="3"/>
  <c r="AH749" i="3"/>
  <c r="BE749" i="3"/>
  <c r="Y749" i="3"/>
  <c r="AR749" i="3"/>
  <c r="AX757" i="3"/>
  <c r="AT757" i="3"/>
  <c r="Q757" i="3"/>
  <c r="T757" i="3"/>
  <c r="AS748" i="3"/>
  <c r="AW748" i="3"/>
  <c r="O748" i="3"/>
  <c r="N748" i="3"/>
  <c r="BM783" i="3"/>
  <c r="BN756" i="3"/>
  <c r="BM826" i="3"/>
  <c r="BK830" i="3"/>
  <c r="BN830" i="3"/>
  <c r="BM806" i="3"/>
  <c r="BJ812" i="3"/>
  <c r="BK790" i="3"/>
  <c r="BN790" i="3"/>
  <c r="BJ834" i="3"/>
  <c r="BN851" i="3"/>
  <c r="BK851" i="3"/>
  <c r="BJ697" i="3"/>
  <c r="AH696" i="3"/>
  <c r="AG696" i="3"/>
  <c r="AZ696" i="3"/>
  <c r="T696" i="3"/>
  <c r="AI696" i="3"/>
  <c r="BN708" i="3"/>
  <c r="BK708" i="3"/>
  <c r="BN712" i="3"/>
  <c r="BK712" i="3"/>
  <c r="BN714" i="3"/>
  <c r="BK714" i="3"/>
  <c r="BL704" i="3"/>
  <c r="BN706" i="3"/>
  <c r="BL711" i="3"/>
  <c r="BJ719" i="3"/>
  <c r="BM721" i="3"/>
  <c r="BN720" i="3"/>
  <c r="BK720" i="3"/>
  <c r="AD724" i="3"/>
  <c r="AW724" i="3"/>
  <c r="AX724" i="3"/>
  <c r="BM727" i="3"/>
  <c r="BF724" i="3"/>
  <c r="Z740" i="3"/>
  <c r="AU740" i="3"/>
  <c r="AE740" i="3"/>
  <c r="BA740" i="3"/>
  <c r="O740" i="3"/>
  <c r="AK740" i="3"/>
  <c r="BF740" i="3"/>
  <c r="U740" i="3"/>
  <c r="AP740" i="3"/>
  <c r="AT742" i="3"/>
  <c r="BC742" i="3"/>
  <c r="AQ742" i="3"/>
  <c r="BL727" i="3"/>
  <c r="N740" i="3"/>
  <c r="BB740" i="3"/>
  <c r="AB740" i="3"/>
  <c r="AQ732" i="3"/>
  <c r="BI732" i="3"/>
  <c r="AJ732" i="3"/>
  <c r="BM733" i="3"/>
  <c r="X750" i="3"/>
  <c r="BC751" i="3"/>
  <c r="T758" i="3"/>
  <c r="BN770" i="3"/>
  <c r="BK770" i="3"/>
  <c r="BA730" i="3"/>
  <c r="Q730" i="3"/>
  <c r="AX730" i="3"/>
  <c r="BH750" i="3"/>
  <c r="AA750" i="3"/>
  <c r="BD758" i="3"/>
  <c r="R758" i="3"/>
  <c r="BF758" i="3"/>
  <c r="BJ767" i="3"/>
  <c r="BN771" i="3"/>
  <c r="BK771" i="3"/>
  <c r="AN748" i="3"/>
  <c r="BH748" i="3"/>
  <c r="AQ748" i="3"/>
  <c r="BM778" i="3"/>
  <c r="BM780" i="3"/>
  <c r="BM784" i="3"/>
  <c r="BM786" i="3"/>
  <c r="BJ787" i="3"/>
  <c r="AN750" i="3"/>
  <c r="P752" i="3"/>
  <c r="AS752" i="3"/>
  <c r="M752" i="3"/>
  <c r="AJ752" i="3"/>
  <c r="AW752" i="3"/>
  <c r="Q752" i="3"/>
  <c r="AU752" i="3"/>
  <c r="AE752" i="3"/>
  <c r="O752" i="3"/>
  <c r="AT752" i="3"/>
  <c r="AD752" i="3"/>
  <c r="N752" i="3"/>
  <c r="BM764" i="3"/>
  <c r="BL768" i="3"/>
  <c r="BJ768" i="3"/>
  <c r="BK775" i="3"/>
  <c r="BN775" i="3"/>
  <c r="BM777" i="3"/>
  <c r="BK783" i="3"/>
  <c r="BN783" i="3"/>
  <c r="BL783" i="3"/>
  <c r="BK787" i="3"/>
  <c r="BN787" i="3"/>
  <c r="BL787" i="3"/>
  <c r="BM789" i="3"/>
  <c r="BL791" i="3"/>
  <c r="BM788" i="3"/>
  <c r="BK824" i="3"/>
  <c r="BN824" i="3"/>
  <c r="BL826" i="3"/>
  <c r="BM828" i="3"/>
  <c r="BK832" i="3"/>
  <c r="BN832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P797" i="3"/>
  <c r="T797" i="3"/>
  <c r="X797" i="3"/>
  <c r="AB797" i="3"/>
  <c r="AF797" i="3"/>
  <c r="AJ797" i="3"/>
  <c r="AN797" i="3"/>
  <c r="AR797" i="3"/>
  <c r="AV797" i="3"/>
  <c r="AZ797" i="3"/>
  <c r="BD797" i="3"/>
  <c r="BH797" i="3"/>
  <c r="M797" i="3"/>
  <c r="Q797" i="3"/>
  <c r="U797" i="3"/>
  <c r="Y797" i="3"/>
  <c r="AC797" i="3"/>
  <c r="AG797" i="3"/>
  <c r="AK797" i="3"/>
  <c r="AO797" i="3"/>
  <c r="AS797" i="3"/>
  <c r="AW797" i="3"/>
  <c r="BA797" i="3"/>
  <c r="BE797" i="3"/>
  <c r="BI797" i="3"/>
  <c r="R797" i="3"/>
  <c r="AH797" i="3"/>
  <c r="AX797" i="3"/>
  <c r="V797" i="3"/>
  <c r="AL797" i="3"/>
  <c r="BB797" i="3"/>
  <c r="Z797" i="3"/>
  <c r="AP797" i="3"/>
  <c r="BF797" i="3"/>
  <c r="AD797" i="3"/>
  <c r="AT797" i="3"/>
  <c r="N797" i="3"/>
  <c r="O799" i="3"/>
  <c r="S799" i="3"/>
  <c r="W799" i="3"/>
  <c r="AA799" i="3"/>
  <c r="AE799" i="3"/>
  <c r="AI799" i="3"/>
  <c r="AM799" i="3"/>
  <c r="AQ799" i="3"/>
  <c r="AU799" i="3"/>
  <c r="AY799" i="3"/>
  <c r="BC799" i="3"/>
  <c r="BG799" i="3"/>
  <c r="P799" i="3"/>
  <c r="T799" i="3"/>
  <c r="X799" i="3"/>
  <c r="AB799" i="3"/>
  <c r="AF799" i="3"/>
  <c r="AJ799" i="3"/>
  <c r="AN799" i="3"/>
  <c r="AR799" i="3"/>
  <c r="AV799" i="3"/>
  <c r="AZ799" i="3"/>
  <c r="BD799" i="3"/>
  <c r="BH799" i="3"/>
  <c r="M799" i="3"/>
  <c r="Q799" i="3"/>
  <c r="U799" i="3"/>
  <c r="Y799" i="3"/>
  <c r="AC799" i="3"/>
  <c r="AG799" i="3"/>
  <c r="AK799" i="3"/>
  <c r="AO799" i="3"/>
  <c r="AS799" i="3"/>
  <c r="AW799" i="3"/>
  <c r="BA799" i="3"/>
  <c r="BE799" i="3"/>
  <c r="BI799" i="3"/>
  <c r="R799" i="3"/>
  <c r="AH799" i="3"/>
  <c r="AX799" i="3"/>
  <c r="V799" i="3"/>
  <c r="AL799" i="3"/>
  <c r="BB799" i="3"/>
  <c r="Z799" i="3"/>
  <c r="AP799" i="3"/>
  <c r="BF799" i="3"/>
  <c r="AD799" i="3"/>
  <c r="N799" i="3"/>
  <c r="AT799" i="3"/>
  <c r="O801" i="3"/>
  <c r="S801" i="3"/>
  <c r="W801" i="3"/>
  <c r="AA801" i="3"/>
  <c r="AE801" i="3"/>
  <c r="AI801" i="3"/>
  <c r="AM801" i="3"/>
  <c r="AQ801" i="3"/>
  <c r="AU801" i="3"/>
  <c r="AY801" i="3"/>
  <c r="BC801" i="3"/>
  <c r="BG801" i="3"/>
  <c r="P801" i="3"/>
  <c r="T801" i="3"/>
  <c r="X801" i="3"/>
  <c r="AB801" i="3"/>
  <c r="AF801" i="3"/>
  <c r="AJ801" i="3"/>
  <c r="AN801" i="3"/>
  <c r="AR801" i="3"/>
  <c r="AV801" i="3"/>
  <c r="AZ801" i="3"/>
  <c r="BD801" i="3"/>
  <c r="BH801" i="3"/>
  <c r="M801" i="3"/>
  <c r="Q801" i="3"/>
  <c r="U801" i="3"/>
  <c r="Y801" i="3"/>
  <c r="AC801" i="3"/>
  <c r="AG801" i="3"/>
  <c r="AK801" i="3"/>
  <c r="AO801" i="3"/>
  <c r="AS801" i="3"/>
  <c r="AW801" i="3"/>
  <c r="BA801" i="3"/>
  <c r="BE801" i="3"/>
  <c r="BI801" i="3"/>
  <c r="R801" i="3"/>
  <c r="AH801" i="3"/>
  <c r="AX801" i="3"/>
  <c r="V801" i="3"/>
  <c r="AL801" i="3"/>
  <c r="BB801" i="3"/>
  <c r="Z801" i="3"/>
  <c r="AP801" i="3"/>
  <c r="BF801" i="3"/>
  <c r="AD801" i="3"/>
  <c r="AT801" i="3"/>
  <c r="N801" i="3"/>
  <c r="O803" i="3"/>
  <c r="S803" i="3"/>
  <c r="W803" i="3"/>
  <c r="AA803" i="3"/>
  <c r="AE803" i="3"/>
  <c r="AI803" i="3"/>
  <c r="AM803" i="3"/>
  <c r="AQ803" i="3"/>
  <c r="AU803" i="3"/>
  <c r="AY803" i="3"/>
  <c r="BC803" i="3"/>
  <c r="BG803" i="3"/>
  <c r="P803" i="3"/>
  <c r="T803" i="3"/>
  <c r="X803" i="3"/>
  <c r="AB803" i="3"/>
  <c r="AF803" i="3"/>
  <c r="AJ803" i="3"/>
  <c r="AN803" i="3"/>
  <c r="AR803" i="3"/>
  <c r="AV803" i="3"/>
  <c r="AZ803" i="3"/>
  <c r="BD803" i="3"/>
  <c r="BH803" i="3"/>
  <c r="M803" i="3"/>
  <c r="Q803" i="3"/>
  <c r="U803" i="3"/>
  <c r="Y803" i="3"/>
  <c r="AC803" i="3"/>
  <c r="AG803" i="3"/>
  <c r="AK803" i="3"/>
  <c r="AO803" i="3"/>
  <c r="AS803" i="3"/>
  <c r="AW803" i="3"/>
  <c r="BA803" i="3"/>
  <c r="BE803" i="3"/>
  <c r="BI803" i="3"/>
  <c r="R803" i="3"/>
  <c r="AH803" i="3"/>
  <c r="AX803" i="3"/>
  <c r="V803" i="3"/>
  <c r="AL803" i="3"/>
  <c r="BB803" i="3"/>
  <c r="Z803" i="3"/>
  <c r="AP803" i="3"/>
  <c r="BF803" i="3"/>
  <c r="AD803" i="3"/>
  <c r="N803" i="3"/>
  <c r="AT803" i="3"/>
  <c r="O805" i="3"/>
  <c r="S805" i="3"/>
  <c r="W805" i="3"/>
  <c r="AA805" i="3"/>
  <c r="AE805" i="3"/>
  <c r="AI805" i="3"/>
  <c r="AM805" i="3"/>
  <c r="AQ805" i="3"/>
  <c r="AU805" i="3"/>
  <c r="AY805" i="3"/>
  <c r="BC805" i="3"/>
  <c r="BG805" i="3"/>
  <c r="P805" i="3"/>
  <c r="T805" i="3"/>
  <c r="X805" i="3"/>
  <c r="AB805" i="3"/>
  <c r="AF805" i="3"/>
  <c r="AJ805" i="3"/>
  <c r="AN805" i="3"/>
  <c r="AR805" i="3"/>
  <c r="AV805" i="3"/>
  <c r="AZ805" i="3"/>
  <c r="BD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R805" i="3"/>
  <c r="AH805" i="3"/>
  <c r="AX805" i="3"/>
  <c r="V805" i="3"/>
  <c r="AL805" i="3"/>
  <c r="BB805" i="3"/>
  <c r="Z805" i="3"/>
  <c r="AP805" i="3"/>
  <c r="BF805" i="3"/>
  <c r="AD805" i="3"/>
  <c r="N805" i="3"/>
  <c r="AT805" i="3"/>
  <c r="O807" i="3"/>
  <c r="S807" i="3"/>
  <c r="W807" i="3"/>
  <c r="AA807" i="3"/>
  <c r="AE807" i="3"/>
  <c r="AI807" i="3"/>
  <c r="AM807" i="3"/>
  <c r="AQ807" i="3"/>
  <c r="AU807" i="3"/>
  <c r="AY807" i="3"/>
  <c r="BC807" i="3"/>
  <c r="BG807" i="3"/>
  <c r="P807" i="3"/>
  <c r="T807" i="3"/>
  <c r="X807" i="3"/>
  <c r="AB807" i="3"/>
  <c r="AF807" i="3"/>
  <c r="AJ807" i="3"/>
  <c r="AN807" i="3"/>
  <c r="AR807" i="3"/>
  <c r="AV807" i="3"/>
  <c r="AZ807" i="3"/>
  <c r="BD807" i="3"/>
  <c r="BH807" i="3"/>
  <c r="M807" i="3"/>
  <c r="Q807" i="3"/>
  <c r="U807" i="3"/>
  <c r="Y807" i="3"/>
  <c r="AC807" i="3"/>
  <c r="AG807" i="3"/>
  <c r="AK807" i="3"/>
  <c r="AO807" i="3"/>
  <c r="AS807" i="3"/>
  <c r="AW807" i="3"/>
  <c r="BA807" i="3"/>
  <c r="BE807" i="3"/>
  <c r="BI807" i="3"/>
  <c r="R807" i="3"/>
  <c r="AH807" i="3"/>
  <c r="AX807" i="3"/>
  <c r="V807" i="3"/>
  <c r="AL807" i="3"/>
  <c r="BB807" i="3"/>
  <c r="Z807" i="3"/>
  <c r="AP807" i="3"/>
  <c r="BF807" i="3"/>
  <c r="AD807" i="3"/>
  <c r="AT807" i="3"/>
  <c r="N807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P809" i="3"/>
  <c r="T809" i="3"/>
  <c r="X809" i="3"/>
  <c r="AB809" i="3"/>
  <c r="AF809" i="3"/>
  <c r="AJ809" i="3"/>
  <c r="AN809" i="3"/>
  <c r="AR809" i="3"/>
  <c r="AV809" i="3"/>
  <c r="AZ809" i="3"/>
  <c r="BD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R809" i="3"/>
  <c r="AH809" i="3"/>
  <c r="AX809" i="3"/>
  <c r="V809" i="3"/>
  <c r="AL809" i="3"/>
  <c r="BB809" i="3"/>
  <c r="Z809" i="3"/>
  <c r="AP809" i="3"/>
  <c r="BF809" i="3"/>
  <c r="AD809" i="3"/>
  <c r="AT809" i="3"/>
  <c r="N809" i="3"/>
  <c r="O811" i="3"/>
  <c r="S811" i="3"/>
  <c r="W811" i="3"/>
  <c r="AA811" i="3"/>
  <c r="AE811" i="3"/>
  <c r="AI811" i="3"/>
  <c r="AM811" i="3"/>
  <c r="AQ811" i="3"/>
  <c r="AU811" i="3"/>
  <c r="AY811" i="3"/>
  <c r="BC811" i="3"/>
  <c r="BG811" i="3"/>
  <c r="P811" i="3"/>
  <c r="T811" i="3"/>
  <c r="X811" i="3"/>
  <c r="AB811" i="3"/>
  <c r="AF811" i="3"/>
  <c r="AJ811" i="3"/>
  <c r="AN811" i="3"/>
  <c r="AR811" i="3"/>
  <c r="AV811" i="3"/>
  <c r="AZ811" i="3"/>
  <c r="BD811" i="3"/>
  <c r="BH811" i="3"/>
  <c r="M811" i="3"/>
  <c r="Q811" i="3"/>
  <c r="U811" i="3"/>
  <c r="Y811" i="3"/>
  <c r="AC811" i="3"/>
  <c r="AG811" i="3"/>
  <c r="AK811" i="3"/>
  <c r="AO811" i="3"/>
  <c r="AS811" i="3"/>
  <c r="AW811" i="3"/>
  <c r="BA811" i="3"/>
  <c r="BE811" i="3"/>
  <c r="BI811" i="3"/>
  <c r="R811" i="3"/>
  <c r="AH811" i="3"/>
  <c r="AX811" i="3"/>
  <c r="V811" i="3"/>
  <c r="AL811" i="3"/>
  <c r="BB811" i="3"/>
  <c r="Z811" i="3"/>
  <c r="AP811" i="3"/>
  <c r="BF811" i="3"/>
  <c r="AD811" i="3"/>
  <c r="N811" i="3"/>
  <c r="AT811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P813" i="3"/>
  <c r="T813" i="3"/>
  <c r="X813" i="3"/>
  <c r="AB813" i="3"/>
  <c r="AF813" i="3"/>
  <c r="AJ813" i="3"/>
  <c r="AN813" i="3"/>
  <c r="AR813" i="3"/>
  <c r="AV813" i="3"/>
  <c r="AZ813" i="3"/>
  <c r="BD813" i="3"/>
  <c r="BH813" i="3"/>
  <c r="M813" i="3"/>
  <c r="Q813" i="3"/>
  <c r="U813" i="3"/>
  <c r="Y813" i="3"/>
  <c r="AC813" i="3"/>
  <c r="AG813" i="3"/>
  <c r="AK813" i="3"/>
  <c r="AO813" i="3"/>
  <c r="AS813" i="3"/>
  <c r="AW813" i="3"/>
  <c r="BA813" i="3"/>
  <c r="BE813" i="3"/>
  <c r="BI813" i="3"/>
  <c r="R813" i="3"/>
  <c r="AH813" i="3"/>
  <c r="AX813" i="3"/>
  <c r="V813" i="3"/>
  <c r="AL813" i="3"/>
  <c r="BB813" i="3"/>
  <c r="Z813" i="3"/>
  <c r="AP813" i="3"/>
  <c r="BF813" i="3"/>
  <c r="AD813" i="3"/>
  <c r="AT813" i="3"/>
  <c r="N813" i="3"/>
  <c r="O815" i="3"/>
  <c r="S815" i="3"/>
  <c r="W815" i="3"/>
  <c r="AA815" i="3"/>
  <c r="AE815" i="3"/>
  <c r="AI815" i="3"/>
  <c r="AM815" i="3"/>
  <c r="AQ815" i="3"/>
  <c r="AU815" i="3"/>
  <c r="AY815" i="3"/>
  <c r="BC815" i="3"/>
  <c r="BG815" i="3"/>
  <c r="P815" i="3"/>
  <c r="T815" i="3"/>
  <c r="X815" i="3"/>
  <c r="AB815" i="3"/>
  <c r="AF815" i="3"/>
  <c r="AJ815" i="3"/>
  <c r="AN815" i="3"/>
  <c r="AR815" i="3"/>
  <c r="AV815" i="3"/>
  <c r="AZ815" i="3"/>
  <c r="BD815" i="3"/>
  <c r="BH815" i="3"/>
  <c r="M815" i="3"/>
  <c r="Q815" i="3"/>
  <c r="U815" i="3"/>
  <c r="Y815" i="3"/>
  <c r="AC815" i="3"/>
  <c r="AG815" i="3"/>
  <c r="AK815" i="3"/>
  <c r="AO815" i="3"/>
  <c r="AS815" i="3"/>
  <c r="AW815" i="3"/>
  <c r="BA815" i="3"/>
  <c r="BE815" i="3"/>
  <c r="BI815" i="3"/>
  <c r="R815" i="3"/>
  <c r="AH815" i="3"/>
  <c r="AX815" i="3"/>
  <c r="V815" i="3"/>
  <c r="AL815" i="3"/>
  <c r="BB815" i="3"/>
  <c r="Z815" i="3"/>
  <c r="AP815" i="3"/>
  <c r="BF815" i="3"/>
  <c r="AD815" i="3"/>
  <c r="AT815" i="3"/>
  <c r="N815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P817" i="3"/>
  <c r="T817" i="3"/>
  <c r="X817" i="3"/>
  <c r="AB817" i="3"/>
  <c r="AF817" i="3"/>
  <c r="AJ817" i="3"/>
  <c r="AN817" i="3"/>
  <c r="AR817" i="3"/>
  <c r="AV817" i="3"/>
  <c r="AZ817" i="3"/>
  <c r="BD817" i="3"/>
  <c r="BH817" i="3"/>
  <c r="M817" i="3"/>
  <c r="Q817" i="3"/>
  <c r="U817" i="3"/>
  <c r="Y817" i="3"/>
  <c r="AC817" i="3"/>
  <c r="AG817" i="3"/>
  <c r="AK817" i="3"/>
  <c r="AO817" i="3"/>
  <c r="AS817" i="3"/>
  <c r="AW817" i="3"/>
  <c r="BA817" i="3"/>
  <c r="BE817" i="3"/>
  <c r="BI817" i="3"/>
  <c r="R817" i="3"/>
  <c r="AH817" i="3"/>
  <c r="AX817" i="3"/>
  <c r="V817" i="3"/>
  <c r="AL817" i="3"/>
  <c r="BB817" i="3"/>
  <c r="Z817" i="3"/>
  <c r="AP817" i="3"/>
  <c r="BF817" i="3"/>
  <c r="AD817" i="3"/>
  <c r="N817" i="3"/>
  <c r="AT817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P819" i="3"/>
  <c r="T819" i="3"/>
  <c r="X819" i="3"/>
  <c r="AB819" i="3"/>
  <c r="AF819" i="3"/>
  <c r="AJ819" i="3"/>
  <c r="AN819" i="3"/>
  <c r="AR819" i="3"/>
  <c r="AV819" i="3"/>
  <c r="AZ819" i="3"/>
  <c r="BD819" i="3"/>
  <c r="BH819" i="3"/>
  <c r="M819" i="3"/>
  <c r="Q819" i="3"/>
  <c r="U819" i="3"/>
  <c r="Y819" i="3"/>
  <c r="AC819" i="3"/>
  <c r="AG819" i="3"/>
  <c r="AK819" i="3"/>
  <c r="AO819" i="3"/>
  <c r="AS819" i="3"/>
  <c r="AW819" i="3"/>
  <c r="BA819" i="3"/>
  <c r="BE819" i="3"/>
  <c r="BI819" i="3"/>
  <c r="R819" i="3"/>
  <c r="AH819" i="3"/>
  <c r="AX819" i="3"/>
  <c r="V819" i="3"/>
  <c r="AL819" i="3"/>
  <c r="BB819" i="3"/>
  <c r="Z819" i="3"/>
  <c r="AP819" i="3"/>
  <c r="BF819" i="3"/>
  <c r="AD819" i="3"/>
  <c r="N819" i="3"/>
  <c r="AT819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P821" i="3"/>
  <c r="T821" i="3"/>
  <c r="X821" i="3"/>
  <c r="AB821" i="3"/>
  <c r="AF821" i="3"/>
  <c r="AJ821" i="3"/>
  <c r="AN821" i="3"/>
  <c r="AR821" i="3"/>
  <c r="AV821" i="3"/>
  <c r="AZ821" i="3"/>
  <c r="BD821" i="3"/>
  <c r="BH821" i="3"/>
  <c r="M821" i="3"/>
  <c r="Q821" i="3"/>
  <c r="U821" i="3"/>
  <c r="Y821" i="3"/>
  <c r="AC821" i="3"/>
  <c r="AG821" i="3"/>
  <c r="AK821" i="3"/>
  <c r="AO821" i="3"/>
  <c r="AS821" i="3"/>
  <c r="AW821" i="3"/>
  <c r="BA821" i="3"/>
  <c r="BE821" i="3"/>
  <c r="BI821" i="3"/>
  <c r="R821" i="3"/>
  <c r="AH821" i="3"/>
  <c r="AX821" i="3"/>
  <c r="V821" i="3"/>
  <c r="AL821" i="3"/>
  <c r="BB821" i="3"/>
  <c r="Z821" i="3"/>
  <c r="AP821" i="3"/>
  <c r="BF821" i="3"/>
  <c r="AD821" i="3"/>
  <c r="AT821" i="3"/>
  <c r="N821" i="3"/>
  <c r="O823" i="3"/>
  <c r="S823" i="3"/>
  <c r="W823" i="3"/>
  <c r="AA823" i="3"/>
  <c r="AE823" i="3"/>
  <c r="AI823" i="3"/>
  <c r="AM823" i="3"/>
  <c r="AQ823" i="3"/>
  <c r="AU823" i="3"/>
  <c r="AY823" i="3"/>
  <c r="BC823" i="3"/>
  <c r="BG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N823" i="3"/>
  <c r="V823" i="3"/>
  <c r="AD823" i="3"/>
  <c r="AL823" i="3"/>
  <c r="AT823" i="3"/>
  <c r="BB823" i="3"/>
  <c r="P823" i="3"/>
  <c r="X823" i="3"/>
  <c r="AF823" i="3"/>
  <c r="AN823" i="3"/>
  <c r="AV823" i="3"/>
  <c r="BD823" i="3"/>
  <c r="R823" i="3"/>
  <c r="Z823" i="3"/>
  <c r="AH823" i="3"/>
  <c r="AP823" i="3"/>
  <c r="AX823" i="3"/>
  <c r="BF823" i="3"/>
  <c r="T823" i="3"/>
  <c r="AZ823" i="3"/>
  <c r="AR823" i="3"/>
  <c r="AB823" i="3"/>
  <c r="BH823" i="3"/>
  <c r="AJ823" i="3"/>
  <c r="O827" i="3"/>
  <c r="S827" i="3"/>
  <c r="W827" i="3"/>
  <c r="AA827" i="3"/>
  <c r="AE827" i="3"/>
  <c r="AI827" i="3"/>
  <c r="AM827" i="3"/>
  <c r="AQ827" i="3"/>
  <c r="AU827" i="3"/>
  <c r="AY827" i="3"/>
  <c r="BC827" i="3"/>
  <c r="BG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N827" i="3"/>
  <c r="V827" i="3"/>
  <c r="AD827" i="3"/>
  <c r="AL827" i="3"/>
  <c r="AT827" i="3"/>
  <c r="BB827" i="3"/>
  <c r="P827" i="3"/>
  <c r="X827" i="3"/>
  <c r="AF827" i="3"/>
  <c r="AN827" i="3"/>
  <c r="AV827" i="3"/>
  <c r="BD827" i="3"/>
  <c r="R827" i="3"/>
  <c r="Z827" i="3"/>
  <c r="AH827" i="3"/>
  <c r="AP827" i="3"/>
  <c r="AX827" i="3"/>
  <c r="BF827" i="3"/>
  <c r="T827" i="3"/>
  <c r="AZ827" i="3"/>
  <c r="AR827" i="3"/>
  <c r="AB827" i="3"/>
  <c r="BH827" i="3"/>
  <c r="AJ827" i="3"/>
  <c r="O831" i="3"/>
  <c r="S831" i="3"/>
  <c r="W831" i="3"/>
  <c r="AA831" i="3"/>
  <c r="AE831" i="3"/>
  <c r="AI831" i="3"/>
  <c r="AM831" i="3"/>
  <c r="AQ831" i="3"/>
  <c r="AU831" i="3"/>
  <c r="AY831" i="3"/>
  <c r="BC831" i="3"/>
  <c r="BG831" i="3"/>
  <c r="M831" i="3"/>
  <c r="Q831" i="3"/>
  <c r="U831" i="3"/>
  <c r="Y831" i="3"/>
  <c r="AC831" i="3"/>
  <c r="AG831" i="3"/>
  <c r="AK831" i="3"/>
  <c r="AO831" i="3"/>
  <c r="AS831" i="3"/>
  <c r="AW831" i="3"/>
  <c r="BA831" i="3"/>
  <c r="BE831" i="3"/>
  <c r="BI831" i="3"/>
  <c r="N831" i="3"/>
  <c r="V831" i="3"/>
  <c r="AD831" i="3"/>
  <c r="AL831" i="3"/>
  <c r="AT831" i="3"/>
  <c r="BB831" i="3"/>
  <c r="P831" i="3"/>
  <c r="X831" i="3"/>
  <c r="AF831" i="3"/>
  <c r="AN831" i="3"/>
  <c r="AV831" i="3"/>
  <c r="BD831" i="3"/>
  <c r="R831" i="3"/>
  <c r="Z831" i="3"/>
  <c r="AH831" i="3"/>
  <c r="AP831" i="3"/>
  <c r="AX831" i="3"/>
  <c r="BF831" i="3"/>
  <c r="T831" i="3"/>
  <c r="AZ831" i="3"/>
  <c r="AR831" i="3"/>
  <c r="AB831" i="3"/>
  <c r="BH831" i="3"/>
  <c r="AJ831" i="3"/>
  <c r="BN796" i="3"/>
  <c r="BK796" i="3"/>
  <c r="BL798" i="3"/>
  <c r="BJ798" i="3"/>
  <c r="BM800" i="3"/>
  <c r="BN804" i="3"/>
  <c r="BK804" i="3"/>
  <c r="BL806" i="3"/>
  <c r="BJ806" i="3"/>
  <c r="BM808" i="3"/>
  <c r="BN812" i="3"/>
  <c r="BK812" i="3"/>
  <c r="BL814" i="3"/>
  <c r="BJ814" i="3"/>
  <c r="BM816" i="3"/>
  <c r="BN820" i="3"/>
  <c r="BK820" i="3"/>
  <c r="BL822" i="3"/>
  <c r="BJ822" i="3"/>
  <c r="BL835" i="3"/>
  <c r="BL839" i="3"/>
  <c r="BL843" i="3"/>
  <c r="BL847" i="3"/>
  <c r="BL851" i="3"/>
  <c r="BN855" i="3"/>
  <c r="BK855" i="3"/>
  <c r="BM857" i="3"/>
  <c r="BJ860" i="3"/>
  <c r="BN860" i="3"/>
  <c r="BM862" i="3"/>
  <c r="BN863" i="3"/>
  <c r="BK863" i="3"/>
  <c r="BM766" i="3"/>
  <c r="BJ828" i="3"/>
  <c r="BL855" i="3"/>
  <c r="BL859" i="3"/>
  <c r="BJ791" i="3"/>
  <c r="BN839" i="3"/>
  <c r="BK839" i="3"/>
  <c r="O842" i="3"/>
  <c r="S842" i="3"/>
  <c r="W842" i="3"/>
  <c r="AA842" i="3"/>
  <c r="AE842" i="3"/>
  <c r="AI842" i="3"/>
  <c r="AM842" i="3"/>
  <c r="AQ842" i="3"/>
  <c r="AU842" i="3"/>
  <c r="AY842" i="3"/>
  <c r="BC842" i="3"/>
  <c r="BG842" i="3"/>
  <c r="P842" i="3"/>
  <c r="T842" i="3"/>
  <c r="X842" i="3"/>
  <c r="AB842" i="3"/>
  <c r="AF842" i="3"/>
  <c r="AJ842" i="3"/>
  <c r="AN842" i="3"/>
  <c r="AR842" i="3"/>
  <c r="AV842" i="3"/>
  <c r="AZ842" i="3"/>
  <c r="BD842" i="3"/>
  <c r="BH842" i="3"/>
  <c r="M842" i="3"/>
  <c r="U842" i="3"/>
  <c r="AC842" i="3"/>
  <c r="AK842" i="3"/>
  <c r="AS842" i="3"/>
  <c r="BA842" i="3"/>
  <c r="BI842" i="3"/>
  <c r="N842" i="3"/>
  <c r="V842" i="3"/>
  <c r="AD842" i="3"/>
  <c r="AL842" i="3"/>
  <c r="AT842" i="3"/>
  <c r="BB842" i="3"/>
  <c r="R842" i="3"/>
  <c r="Z842" i="3"/>
  <c r="AH842" i="3"/>
  <c r="AP842" i="3"/>
  <c r="AX842" i="3"/>
  <c r="BF842" i="3"/>
  <c r="Q842" i="3"/>
  <c r="Y842" i="3"/>
  <c r="AG842" i="3"/>
  <c r="AO842" i="3"/>
  <c r="AW842" i="3"/>
  <c r="BE842" i="3"/>
  <c r="O844" i="3"/>
  <c r="S844" i="3"/>
  <c r="W844" i="3"/>
  <c r="AA844" i="3"/>
  <c r="AE844" i="3"/>
  <c r="AI844" i="3"/>
  <c r="AM844" i="3"/>
  <c r="AQ844" i="3"/>
  <c r="AU844" i="3"/>
  <c r="AY844" i="3"/>
  <c r="BC844" i="3"/>
  <c r="BG844" i="3"/>
  <c r="P844" i="3"/>
  <c r="T844" i="3"/>
  <c r="X844" i="3"/>
  <c r="AB844" i="3"/>
  <c r="AF844" i="3"/>
  <c r="AJ844" i="3"/>
  <c r="AN844" i="3"/>
  <c r="AR844" i="3"/>
  <c r="AV844" i="3"/>
  <c r="AZ844" i="3"/>
  <c r="BD844" i="3"/>
  <c r="BH844" i="3"/>
  <c r="M844" i="3"/>
  <c r="U844" i="3"/>
  <c r="AC844" i="3"/>
  <c r="AK844" i="3"/>
  <c r="AS844" i="3"/>
  <c r="BA844" i="3"/>
  <c r="BI844" i="3"/>
  <c r="N844" i="3"/>
  <c r="V844" i="3"/>
  <c r="AD844" i="3"/>
  <c r="AL844" i="3"/>
  <c r="AT844" i="3"/>
  <c r="BB844" i="3"/>
  <c r="Q844" i="3"/>
  <c r="Y844" i="3"/>
  <c r="AG844" i="3"/>
  <c r="AO844" i="3"/>
  <c r="AW844" i="3"/>
  <c r="BE844" i="3"/>
  <c r="R844" i="3"/>
  <c r="Z844" i="3"/>
  <c r="AH844" i="3"/>
  <c r="AP844" i="3"/>
  <c r="AX844" i="3"/>
  <c r="BF844" i="3"/>
  <c r="BJ847" i="3"/>
  <c r="BN849" i="3"/>
  <c r="BK849" i="3"/>
  <c r="O852" i="3"/>
  <c r="S852" i="3"/>
  <c r="W852" i="3"/>
  <c r="AA852" i="3"/>
  <c r="AE852" i="3"/>
  <c r="AI852" i="3"/>
  <c r="AM852" i="3"/>
  <c r="AQ852" i="3"/>
  <c r="AU852" i="3"/>
  <c r="AY852" i="3"/>
  <c r="BC852" i="3"/>
  <c r="BG852" i="3"/>
  <c r="P852" i="3"/>
  <c r="T852" i="3"/>
  <c r="X852" i="3"/>
  <c r="AB852" i="3"/>
  <c r="AF852" i="3"/>
  <c r="AJ852" i="3"/>
  <c r="AN852" i="3"/>
  <c r="AR852" i="3"/>
  <c r="AV852" i="3"/>
  <c r="AZ852" i="3"/>
  <c r="BD852" i="3"/>
  <c r="BH852" i="3"/>
  <c r="M852" i="3"/>
  <c r="U852" i="3"/>
  <c r="AC852" i="3"/>
  <c r="AK852" i="3"/>
  <c r="AS852" i="3"/>
  <c r="BA852" i="3"/>
  <c r="BI852" i="3"/>
  <c r="N852" i="3"/>
  <c r="V852" i="3"/>
  <c r="AD852" i="3"/>
  <c r="AL852" i="3"/>
  <c r="AT852" i="3"/>
  <c r="BB852" i="3"/>
  <c r="R852" i="3"/>
  <c r="Z852" i="3"/>
  <c r="AH852" i="3"/>
  <c r="AP852" i="3"/>
  <c r="AX852" i="3"/>
  <c r="BF852" i="3"/>
  <c r="Q852" i="3"/>
  <c r="Y852" i="3"/>
  <c r="AG852" i="3"/>
  <c r="AO852" i="3"/>
  <c r="AW852" i="3"/>
  <c r="BE852" i="3"/>
  <c r="BJ855" i="3"/>
  <c r="BJ857" i="3"/>
  <c r="BJ859" i="3"/>
  <c r="BJ861" i="3"/>
  <c r="BM841" i="3"/>
  <c r="BM871" i="3"/>
  <c r="BK880" i="3"/>
  <c r="BN880" i="3"/>
  <c r="BJ880" i="3"/>
  <c r="BL880" i="3"/>
  <c r="BL881" i="3"/>
  <c r="BJ881" i="3"/>
  <c r="BK884" i="3"/>
  <c r="BN884" i="3"/>
  <c r="BJ884" i="3"/>
  <c r="BL884" i="3"/>
  <c r="BK874" i="3"/>
  <c r="BN874" i="3"/>
  <c r="BL874" i="3"/>
  <c r="BN891" i="3"/>
  <c r="BK891" i="3"/>
  <c r="BJ892" i="3"/>
  <c r="BM892" i="3"/>
  <c r="BM893" i="3"/>
  <c r="BJ893" i="3"/>
  <c r="BM869" i="3"/>
  <c r="BN879" i="3"/>
  <c r="BK879" i="3"/>
  <c r="BM835" i="3"/>
  <c r="AQ705" i="3"/>
  <c r="AY705" i="3"/>
  <c r="AP705" i="3"/>
  <c r="BC705" i="3"/>
  <c r="W705" i="3"/>
  <c r="AL705" i="3"/>
  <c r="BI705" i="3"/>
  <c r="AS705" i="3"/>
  <c r="AC705" i="3"/>
  <c r="M705" i="3"/>
  <c r="AV705" i="3"/>
  <c r="AF705" i="3"/>
  <c r="P705" i="3"/>
  <c r="BM847" i="3"/>
  <c r="BN693" i="3"/>
  <c r="BK693" i="3"/>
  <c r="BM849" i="3"/>
  <c r="BL703" i="3"/>
  <c r="BL710" i="3"/>
  <c r="BN721" i="3"/>
  <c r="BK721" i="3"/>
  <c r="AY742" i="3"/>
  <c r="AM742" i="3"/>
  <c r="AA742" i="3"/>
  <c r="X742" i="3"/>
  <c r="BL735" i="3"/>
  <c r="AA749" i="3"/>
  <c r="BG749" i="3"/>
  <c r="AI749" i="3"/>
  <c r="AQ749" i="3"/>
  <c r="AY749" i="3"/>
  <c r="S749" i="3"/>
  <c r="Y758" i="3"/>
  <c r="AS758" i="3"/>
  <c r="BI758" i="3"/>
  <c r="N758" i="3"/>
  <c r="AJ758" i="3"/>
  <c r="BA758" i="3"/>
  <c r="V730" i="3"/>
  <c r="AT730" i="3"/>
  <c r="M730" i="3"/>
  <c r="M750" i="3"/>
  <c r="AW750" i="3"/>
  <c r="AE750" i="3"/>
  <c r="AT750" i="3"/>
  <c r="N750" i="3"/>
  <c r="X758" i="3"/>
  <c r="Q758" i="3"/>
  <c r="AI758" i="3"/>
  <c r="BM769" i="3"/>
  <c r="BJ770" i="3"/>
  <c r="O749" i="3"/>
  <c r="AE757" i="3"/>
  <c r="N757" i="3"/>
  <c r="AZ757" i="3"/>
  <c r="P748" i="3"/>
  <c r="Q748" i="3"/>
  <c r="AT748" i="3"/>
  <c r="BK786" i="3"/>
  <c r="BN786" i="3"/>
  <c r="BM787" i="3"/>
  <c r="BM791" i="3"/>
  <c r="BN810" i="3"/>
  <c r="BK810" i="3"/>
  <c r="BN818" i="3"/>
  <c r="BK818" i="3"/>
  <c r="BL697" i="3"/>
  <c r="BB696" i="3"/>
  <c r="AW696" i="3"/>
  <c r="Q696" i="3"/>
  <c r="AJ696" i="3"/>
  <c r="AY696" i="3"/>
  <c r="S696" i="3"/>
  <c r="BN710" i="3"/>
  <c r="BK710" i="3"/>
  <c r="BK711" i="3"/>
  <c r="BN711" i="3"/>
  <c r="BN729" i="3"/>
  <c r="BK729" i="3"/>
  <c r="Y742" i="3"/>
  <c r="M742" i="3"/>
  <c r="V742" i="3"/>
  <c r="AJ742" i="3"/>
  <c r="T742" i="3"/>
  <c r="BE740" i="3"/>
  <c r="AS740" i="3"/>
  <c r="AG740" i="3"/>
  <c r="AR740" i="3"/>
  <c r="AK742" i="3"/>
  <c r="AQ751" i="3"/>
  <c r="S751" i="3"/>
  <c r="AY751" i="3"/>
  <c r="AI751" i="3"/>
  <c r="AA732" i="3"/>
  <c r="AY732" i="3"/>
  <c r="AM732" i="3"/>
  <c r="AZ732" i="3"/>
  <c r="O745" i="3"/>
  <c r="S745" i="3"/>
  <c r="W745" i="3"/>
  <c r="AA745" i="3"/>
  <c r="AE745" i="3"/>
  <c r="AI745" i="3"/>
  <c r="AM745" i="3"/>
  <c r="AQ745" i="3"/>
  <c r="AU745" i="3"/>
  <c r="AY745" i="3"/>
  <c r="BC745" i="3"/>
  <c r="BG745" i="3"/>
  <c r="Z745" i="3"/>
  <c r="AP745" i="3"/>
  <c r="BF745" i="3"/>
  <c r="N745" i="3"/>
  <c r="AD745" i="3"/>
  <c r="AT745" i="3"/>
  <c r="R745" i="3"/>
  <c r="AH745" i="3"/>
  <c r="AX745" i="3"/>
  <c r="BB745" i="3"/>
  <c r="V745" i="3"/>
  <c r="AL745" i="3"/>
  <c r="W751" i="3"/>
  <c r="BB730" i="3"/>
  <c r="AO730" i="3"/>
  <c r="S730" i="3"/>
  <c r="BH730" i="3"/>
  <c r="AR730" i="3"/>
  <c r="AB730" i="3"/>
  <c r="AB750" i="3"/>
  <c r="AQ750" i="3"/>
  <c r="AN758" i="3"/>
  <c r="AG758" i="3"/>
  <c r="AP758" i="3"/>
  <c r="AE758" i="3"/>
  <c r="O758" i="3"/>
  <c r="BN765" i="3"/>
  <c r="BK765" i="3"/>
  <c r="BL772" i="3"/>
  <c r="BJ772" i="3"/>
  <c r="BF749" i="3"/>
  <c r="Z749" i="3"/>
  <c r="AM749" i="3"/>
  <c r="BB749" i="3"/>
  <c r="V749" i="3"/>
  <c r="BA749" i="3"/>
  <c r="AK749" i="3"/>
  <c r="U749" i="3"/>
  <c r="BD749" i="3"/>
  <c r="AN749" i="3"/>
  <c r="X749" i="3"/>
  <c r="AP757" i="3"/>
  <c r="BC757" i="3"/>
  <c r="W757" i="3"/>
  <c r="AL757" i="3"/>
  <c r="BI757" i="3"/>
  <c r="AS757" i="3"/>
  <c r="AC757" i="3"/>
  <c r="M757" i="3"/>
  <c r="AV757" i="3"/>
  <c r="AF757" i="3"/>
  <c r="P757" i="3"/>
  <c r="BD748" i="3"/>
  <c r="AK748" i="3"/>
  <c r="AB748" i="3"/>
  <c r="AO748" i="3"/>
  <c r="BG748" i="3"/>
  <c r="AA748" i="3"/>
  <c r="BF748" i="3"/>
  <c r="AP748" i="3"/>
  <c r="Z748" i="3"/>
  <c r="BM776" i="3"/>
  <c r="BN697" i="3"/>
  <c r="BK697" i="3"/>
  <c r="AL698" i="3"/>
  <c r="R698" i="3"/>
  <c r="BI698" i="3"/>
  <c r="AS698" i="3"/>
  <c r="AC698" i="3"/>
  <c r="M698" i="3"/>
  <c r="AV698" i="3"/>
  <c r="AF698" i="3"/>
  <c r="P698" i="3"/>
  <c r="AU698" i="3"/>
  <c r="AE698" i="3"/>
  <c r="O698" i="3"/>
  <c r="BN699" i="3"/>
  <c r="BK699" i="3"/>
  <c r="BM700" i="3"/>
  <c r="BM702" i="3"/>
  <c r="AL696" i="3"/>
  <c r="R696" i="3"/>
  <c r="BI696" i="3"/>
  <c r="AS696" i="3"/>
  <c r="AC696" i="3"/>
  <c r="M696" i="3"/>
  <c r="AV696" i="3"/>
  <c r="AF696" i="3"/>
  <c r="P696" i="3"/>
  <c r="AU696" i="3"/>
  <c r="AE696" i="3"/>
  <c r="O696" i="3"/>
  <c r="BK703" i="3"/>
  <c r="BN703" i="3"/>
  <c r="AI707" i="3"/>
  <c r="BF707" i="3"/>
  <c r="Z707" i="3"/>
  <c r="AM707" i="3"/>
  <c r="BB707" i="3"/>
  <c r="V707" i="3"/>
  <c r="BA707" i="3"/>
  <c r="AK707" i="3"/>
  <c r="U707" i="3"/>
  <c r="BD707" i="3"/>
  <c r="AN707" i="3"/>
  <c r="AK706" i="3"/>
  <c r="BH706" i="3"/>
  <c r="AB706" i="3"/>
  <c r="AO706" i="3"/>
  <c r="BG706" i="3"/>
  <c r="AQ706" i="3"/>
  <c r="AA706" i="3"/>
  <c r="BF706" i="3"/>
  <c r="AP706" i="3"/>
  <c r="O709" i="3"/>
  <c r="S709" i="3"/>
  <c r="W709" i="3"/>
  <c r="AA709" i="3"/>
  <c r="AE709" i="3"/>
  <c r="AI709" i="3"/>
  <c r="AM709" i="3"/>
  <c r="AQ709" i="3"/>
  <c r="AU709" i="3"/>
  <c r="AY709" i="3"/>
  <c r="BC709" i="3"/>
  <c r="BG709" i="3"/>
  <c r="P709" i="3"/>
  <c r="T709" i="3"/>
  <c r="X709" i="3"/>
  <c r="AB709" i="3"/>
  <c r="AF709" i="3"/>
  <c r="AJ709" i="3"/>
  <c r="AN709" i="3"/>
  <c r="AR709" i="3"/>
  <c r="AV709" i="3"/>
  <c r="AZ709" i="3"/>
  <c r="BD709" i="3"/>
  <c r="BH709" i="3"/>
  <c r="M709" i="3"/>
  <c r="Q709" i="3"/>
  <c r="U709" i="3"/>
  <c r="Y709" i="3"/>
  <c r="AC709" i="3"/>
  <c r="AG709" i="3"/>
  <c r="AK709" i="3"/>
  <c r="AO709" i="3"/>
  <c r="AS709" i="3"/>
  <c r="AW709" i="3"/>
  <c r="BA709" i="3"/>
  <c r="BE709" i="3"/>
  <c r="BI709" i="3"/>
  <c r="N709" i="3"/>
  <c r="AD709" i="3"/>
  <c r="AT709" i="3"/>
  <c r="R709" i="3"/>
  <c r="AH709" i="3"/>
  <c r="AX709" i="3"/>
  <c r="V709" i="3"/>
  <c r="AL709" i="3"/>
  <c r="BB709" i="3"/>
  <c r="Z709" i="3"/>
  <c r="AP709" i="3"/>
  <c r="BF709" i="3"/>
  <c r="BM712" i="3"/>
  <c r="BJ708" i="3"/>
  <c r="BL721" i="3"/>
  <c r="BJ721" i="3"/>
  <c r="BM723" i="3"/>
  <c r="AK726" i="3"/>
  <c r="AU726" i="3"/>
  <c r="O726" i="3"/>
  <c r="BF726" i="3"/>
  <c r="Z726" i="3"/>
  <c r="AK734" i="3"/>
  <c r="AU734" i="3"/>
  <c r="O734" i="3"/>
  <c r="BF734" i="3"/>
  <c r="Z734" i="3"/>
  <c r="AM724" i="3"/>
  <c r="BB724" i="3"/>
  <c r="V724" i="3"/>
  <c r="AQ724" i="3"/>
  <c r="BI724" i="3"/>
  <c r="AS724" i="3"/>
  <c r="AC724" i="3"/>
  <c r="M724" i="3"/>
  <c r="AV724" i="3"/>
  <c r="AF724" i="3"/>
  <c r="P724" i="3"/>
  <c r="BM725" i="3"/>
  <c r="BN727" i="3"/>
  <c r="BK727" i="3"/>
  <c r="BJ731" i="3"/>
  <c r="T745" i="3"/>
  <c r="AJ745" i="3"/>
  <c r="AZ745" i="3"/>
  <c r="BN725" i="3"/>
  <c r="BK725" i="3"/>
  <c r="U738" i="3"/>
  <c r="AP738" i="3"/>
  <c r="AE738" i="3"/>
  <c r="BA738" i="3"/>
  <c r="O738" i="3"/>
  <c r="AK738" i="3"/>
  <c r="BF738" i="3"/>
  <c r="BN741" i="3"/>
  <c r="BK741" i="3"/>
  <c r="BM743" i="3"/>
  <c r="U745" i="3"/>
  <c r="AK745" i="3"/>
  <c r="BA745" i="3"/>
  <c r="AW728" i="3"/>
  <c r="BF728" i="3"/>
  <c r="O728" i="3"/>
  <c r="V728" i="3"/>
  <c r="AO728" i="3"/>
  <c r="S728" i="3"/>
  <c r="AX728" i="3"/>
  <c r="AC728" i="3"/>
  <c r="BH728" i="3"/>
  <c r="AR728" i="3"/>
  <c r="BJ729" i="3"/>
  <c r="AA736" i="3"/>
  <c r="AK736" i="3"/>
  <c r="AQ736" i="3"/>
  <c r="AY736" i="3"/>
  <c r="AD736" i="3"/>
  <c r="BI736" i="3"/>
  <c r="AM736" i="3"/>
  <c r="R736" i="3"/>
  <c r="AZ736" i="3"/>
  <c r="AJ736" i="3"/>
  <c r="AO742" i="3"/>
  <c r="S742" i="3"/>
  <c r="AX742" i="3"/>
  <c r="AC742" i="3"/>
  <c r="BG742" i="3"/>
  <c r="AL742" i="3"/>
  <c r="Q742" i="3"/>
  <c r="AV742" i="3"/>
  <c r="AF742" i="3"/>
  <c r="P742" i="3"/>
  <c r="AQ726" i="3"/>
  <c r="AP726" i="3"/>
  <c r="AW726" i="3"/>
  <c r="BE726" i="3"/>
  <c r="AI726" i="3"/>
  <c r="N726" i="3"/>
  <c r="AS726" i="3"/>
  <c r="W726" i="3"/>
  <c r="BD726" i="3"/>
  <c r="AN726" i="3"/>
  <c r="X726" i="3"/>
  <c r="AP732" i="3"/>
  <c r="AG734" i="3"/>
  <c r="AE734" i="3"/>
  <c r="AL734" i="3"/>
  <c r="AY734" i="3"/>
  <c r="AD734" i="3"/>
  <c r="BI734" i="3"/>
  <c r="AM734" i="3"/>
  <c r="R734" i="3"/>
  <c r="AZ734" i="3"/>
  <c r="AJ734" i="3"/>
  <c r="T734" i="3"/>
  <c r="Z738" i="3"/>
  <c r="AY740" i="3"/>
  <c r="AD740" i="3"/>
  <c r="BI740" i="3"/>
  <c r="AM740" i="3"/>
  <c r="R740" i="3"/>
  <c r="AW740" i="3"/>
  <c r="AA740" i="3"/>
  <c r="BD740" i="3"/>
  <c r="AN740" i="3"/>
  <c r="X740" i="3"/>
  <c r="BF742" i="3"/>
  <c r="AA753" i="3"/>
  <c r="BG753" i="3"/>
  <c r="AI753" i="3"/>
  <c r="AQ753" i="3"/>
  <c r="S753" i="3"/>
  <c r="AY753" i="3"/>
  <c r="BG732" i="3"/>
  <c r="Q732" i="3"/>
  <c r="Z732" i="3"/>
  <c r="AG732" i="3"/>
  <c r="AT732" i="3"/>
  <c r="Y732" i="3"/>
  <c r="BC732" i="3"/>
  <c r="AH732" i="3"/>
  <c r="M732" i="3"/>
  <c r="AV732" i="3"/>
  <c r="AF732" i="3"/>
  <c r="BN733" i="3"/>
  <c r="BK733" i="3"/>
  <c r="AO738" i="3"/>
  <c r="S738" i="3"/>
  <c r="AX738" i="3"/>
  <c r="AC738" i="3"/>
  <c r="BG738" i="3"/>
  <c r="AL738" i="3"/>
  <c r="Q738" i="3"/>
  <c r="AV738" i="3"/>
  <c r="AF738" i="3"/>
  <c r="P738" i="3"/>
  <c r="BK738" i="3" s="1"/>
  <c r="U744" i="3"/>
  <c r="BE744" i="3"/>
  <c r="AI744" i="3"/>
  <c r="N744" i="3"/>
  <c r="AS744" i="3"/>
  <c r="W744" i="3"/>
  <c r="BB744" i="3"/>
  <c r="AG744" i="3"/>
  <c r="BH744" i="3"/>
  <c r="AR744" i="3"/>
  <c r="AF746" i="3"/>
  <c r="P746" i="3"/>
  <c r="BN746" i="3" s="1"/>
  <c r="AV746" i="3"/>
  <c r="AX747" i="3"/>
  <c r="R747" i="3"/>
  <c r="AE747" i="3"/>
  <c r="AT747" i="3"/>
  <c r="N747" i="3"/>
  <c r="AW747" i="3"/>
  <c r="AG747" i="3"/>
  <c r="Q747" i="3"/>
  <c r="AZ747" i="3"/>
  <c r="AJ747" i="3"/>
  <c r="BD750" i="3"/>
  <c r="AH751" i="3"/>
  <c r="AU751" i="3"/>
  <c r="O751" i="3"/>
  <c r="AD751" i="3"/>
  <c r="BE751" i="3"/>
  <c r="AO751" i="3"/>
  <c r="Y751" i="3"/>
  <c r="BH751" i="3"/>
  <c r="AR751" i="3"/>
  <c r="AB751" i="3"/>
  <c r="AF754" i="3"/>
  <c r="P754" i="3"/>
  <c r="AV754" i="3"/>
  <c r="AX755" i="3"/>
  <c r="R755" i="3"/>
  <c r="AE755" i="3"/>
  <c r="AT755" i="3"/>
  <c r="N755" i="3"/>
  <c r="AW755" i="3"/>
  <c r="AG755" i="3"/>
  <c r="Q755" i="3"/>
  <c r="AZ755" i="3"/>
  <c r="AJ755" i="3"/>
  <c r="AO758" i="3"/>
  <c r="BN772" i="3"/>
  <c r="BK772" i="3"/>
  <c r="Z730" i="3"/>
  <c r="AQ730" i="3"/>
  <c r="AP730" i="3"/>
  <c r="AW730" i="3"/>
  <c r="BE730" i="3"/>
  <c r="AI730" i="3"/>
  <c r="N730" i="3"/>
  <c r="AS730" i="3"/>
  <c r="W730" i="3"/>
  <c r="BD730" i="3"/>
  <c r="AN730" i="3"/>
  <c r="X730" i="3"/>
  <c r="AK746" i="3"/>
  <c r="BH746" i="3"/>
  <c r="AB746" i="3"/>
  <c r="AO746" i="3"/>
  <c r="BG746" i="3"/>
  <c r="AQ746" i="3"/>
  <c r="AA746" i="3"/>
  <c r="BF746" i="3"/>
  <c r="AP746" i="3"/>
  <c r="Z746" i="3"/>
  <c r="BI750" i="3"/>
  <c r="AC750" i="3"/>
  <c r="AZ750" i="3"/>
  <c r="T750" i="3"/>
  <c r="AG750" i="3"/>
  <c r="BC750" i="3"/>
  <c r="AM750" i="3"/>
  <c r="W750" i="3"/>
  <c r="BB750" i="3"/>
  <c r="AL750" i="3"/>
  <c r="V750" i="3"/>
  <c r="BA754" i="3"/>
  <c r="U754" i="3"/>
  <c r="AR754" i="3"/>
  <c r="BE754" i="3"/>
  <c r="Y754" i="3"/>
  <c r="AY754" i="3"/>
  <c r="AI754" i="3"/>
  <c r="S754" i="3"/>
  <c r="AX754" i="3"/>
  <c r="AH754" i="3"/>
  <c r="R754" i="3"/>
  <c r="AZ758" i="3"/>
  <c r="AH758" i="3"/>
  <c r="M758" i="3"/>
  <c r="AU758" i="3"/>
  <c r="AB758" i="3"/>
  <c r="BB758" i="3"/>
  <c r="AK758" i="3"/>
  <c r="P758" i="3"/>
  <c r="AA758" i="3"/>
  <c r="BN759" i="3"/>
  <c r="BK759" i="3"/>
  <c r="BJ761" i="3"/>
  <c r="BN767" i="3"/>
  <c r="BK767" i="3"/>
  <c r="O742" i="3"/>
  <c r="AX749" i="3"/>
  <c r="R749" i="3"/>
  <c r="AE749" i="3"/>
  <c r="AT749" i="3"/>
  <c r="N749" i="3"/>
  <c r="AW749" i="3"/>
  <c r="AG749" i="3"/>
  <c r="Q749" i="3"/>
  <c r="AZ749" i="3"/>
  <c r="AJ749" i="3"/>
  <c r="T749" i="3"/>
  <c r="BF753" i="3"/>
  <c r="Z753" i="3"/>
  <c r="AM753" i="3"/>
  <c r="BB753" i="3"/>
  <c r="V753" i="3"/>
  <c r="BA753" i="3"/>
  <c r="AK753" i="3"/>
  <c r="U753" i="3"/>
  <c r="BD753" i="3"/>
  <c r="AN753" i="3"/>
  <c r="X753" i="3"/>
  <c r="AH757" i="3"/>
  <c r="AU757" i="3"/>
  <c r="O757" i="3"/>
  <c r="AD757" i="3"/>
  <c r="BE757" i="3"/>
  <c r="AO757" i="3"/>
  <c r="Y757" i="3"/>
  <c r="BH757" i="3"/>
  <c r="AR757" i="3"/>
  <c r="AB757" i="3"/>
  <c r="AW758" i="3"/>
  <c r="X748" i="3"/>
  <c r="BI748" i="3"/>
  <c r="AC748" i="3"/>
  <c r="AZ748" i="3"/>
  <c r="T748" i="3"/>
  <c r="AG748" i="3"/>
  <c r="BC748" i="3"/>
  <c r="AM748" i="3"/>
  <c r="W748" i="3"/>
  <c r="BB748" i="3"/>
  <c r="AL748" i="3"/>
  <c r="V748" i="3"/>
  <c r="AF756" i="3"/>
  <c r="BL776" i="3"/>
  <c r="BJ776" i="3"/>
  <c r="BL778" i="3"/>
  <c r="BJ778" i="3"/>
  <c r="BL780" i="3"/>
  <c r="BJ780" i="3"/>
  <c r="BL784" i="3"/>
  <c r="BJ784" i="3"/>
  <c r="BL786" i="3"/>
  <c r="BD752" i="3"/>
  <c r="AN752" i="3"/>
  <c r="AK752" i="3"/>
  <c r="BH752" i="3"/>
  <c r="AB752" i="3"/>
  <c r="AO752" i="3"/>
  <c r="BG752" i="3"/>
  <c r="AQ752" i="3"/>
  <c r="AA752" i="3"/>
  <c r="BF752" i="3"/>
  <c r="AP752" i="3"/>
  <c r="Z752" i="3"/>
  <c r="BM760" i="3"/>
  <c r="BL764" i="3"/>
  <c r="BJ764" i="3"/>
  <c r="BN768" i="3"/>
  <c r="BK768" i="3"/>
  <c r="BK777" i="3"/>
  <c r="BN777" i="3"/>
  <c r="BL777" i="3"/>
  <c r="BM779" i="3"/>
  <c r="BK785" i="3"/>
  <c r="BN785" i="3"/>
  <c r="X756" i="3"/>
  <c r="BI756" i="3"/>
  <c r="AC756" i="3"/>
  <c r="AZ756" i="3"/>
  <c r="T756" i="3"/>
  <c r="AG756" i="3"/>
  <c r="BC756" i="3"/>
  <c r="AM756" i="3"/>
  <c r="W756" i="3"/>
  <c r="BB756" i="3"/>
  <c r="AL756" i="3"/>
  <c r="V756" i="3"/>
  <c r="BK789" i="3"/>
  <c r="BN789" i="3"/>
  <c r="BL789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Q792" i="3"/>
  <c r="V792" i="3"/>
  <c r="AB792" i="3"/>
  <c r="AG792" i="3"/>
  <c r="AL792" i="3"/>
  <c r="AR792" i="3"/>
  <c r="AW792" i="3"/>
  <c r="BB792" i="3"/>
  <c r="BH792" i="3"/>
  <c r="M792" i="3"/>
  <c r="R792" i="3"/>
  <c r="X792" i="3"/>
  <c r="AC792" i="3"/>
  <c r="AH792" i="3"/>
  <c r="AN792" i="3"/>
  <c r="AS792" i="3"/>
  <c r="AX792" i="3"/>
  <c r="BD792" i="3"/>
  <c r="BI792" i="3"/>
  <c r="N792" i="3"/>
  <c r="T792" i="3"/>
  <c r="Y792" i="3"/>
  <c r="AD792" i="3"/>
  <c r="AJ792" i="3"/>
  <c r="AO792" i="3"/>
  <c r="AT792" i="3"/>
  <c r="AZ792" i="3"/>
  <c r="BE792" i="3"/>
  <c r="U792" i="3"/>
  <c r="AP792" i="3"/>
  <c r="Z792" i="3"/>
  <c r="AV792" i="3"/>
  <c r="AF792" i="3"/>
  <c r="BA792" i="3"/>
  <c r="AK792" i="3"/>
  <c r="BF792" i="3"/>
  <c r="P792" i="3"/>
  <c r="BJ788" i="3"/>
  <c r="BL788" i="3"/>
  <c r="BK826" i="3"/>
  <c r="BN826" i="3"/>
  <c r="BL828" i="3"/>
  <c r="BM830" i="3"/>
  <c r="AD758" i="3"/>
  <c r="BM762" i="3"/>
  <c r="BN798" i="3"/>
  <c r="BK798" i="3"/>
  <c r="BL800" i="3"/>
  <c r="BJ800" i="3"/>
  <c r="BM802" i="3"/>
  <c r="BN806" i="3"/>
  <c r="BK806" i="3"/>
  <c r="BL808" i="3"/>
  <c r="BJ808" i="3"/>
  <c r="BM810" i="3"/>
  <c r="BN814" i="3"/>
  <c r="BK814" i="3"/>
  <c r="BL816" i="3"/>
  <c r="BJ816" i="3"/>
  <c r="BM818" i="3"/>
  <c r="BN822" i="3"/>
  <c r="BK822" i="3"/>
  <c r="BM855" i="3"/>
  <c r="BJ858" i="3"/>
  <c r="BN858" i="3"/>
  <c r="BM860" i="3"/>
  <c r="BN861" i="3"/>
  <c r="BK861" i="3"/>
  <c r="BJ866" i="3"/>
  <c r="BN866" i="3"/>
  <c r="BL766" i="3"/>
  <c r="BJ766" i="3"/>
  <c r="BL856" i="3"/>
  <c r="BL860" i="3"/>
  <c r="BL864" i="3"/>
  <c r="BJ869" i="3"/>
  <c r="BJ871" i="3"/>
  <c r="BJ873" i="3"/>
  <c r="BJ875" i="3"/>
  <c r="BJ887" i="3"/>
  <c r="BM790" i="3"/>
  <c r="BK834" i="3"/>
  <c r="BN834" i="3"/>
  <c r="BJ835" i="3"/>
  <c r="BN837" i="3"/>
  <c r="BK837" i="3"/>
  <c r="O840" i="3"/>
  <c r="S840" i="3"/>
  <c r="W840" i="3"/>
  <c r="AA840" i="3"/>
  <c r="AE840" i="3"/>
  <c r="AI840" i="3"/>
  <c r="AM840" i="3"/>
  <c r="AQ840" i="3"/>
  <c r="AU840" i="3"/>
  <c r="AY840" i="3"/>
  <c r="BC840" i="3"/>
  <c r="BG840" i="3"/>
  <c r="P840" i="3"/>
  <c r="T840" i="3"/>
  <c r="X840" i="3"/>
  <c r="AB840" i="3"/>
  <c r="AF840" i="3"/>
  <c r="AJ840" i="3"/>
  <c r="AN840" i="3"/>
  <c r="AR840" i="3"/>
  <c r="AV840" i="3"/>
  <c r="AZ840" i="3"/>
  <c r="BD840" i="3"/>
  <c r="BH840" i="3"/>
  <c r="M840" i="3"/>
  <c r="U840" i="3"/>
  <c r="AC840" i="3"/>
  <c r="AK840" i="3"/>
  <c r="AS840" i="3"/>
  <c r="BA840" i="3"/>
  <c r="BI840" i="3"/>
  <c r="N840" i="3"/>
  <c r="V840" i="3"/>
  <c r="AD840" i="3"/>
  <c r="AL840" i="3"/>
  <c r="AT840" i="3"/>
  <c r="BB840" i="3"/>
  <c r="R840" i="3"/>
  <c r="Z840" i="3"/>
  <c r="AH840" i="3"/>
  <c r="AP840" i="3"/>
  <c r="AX840" i="3"/>
  <c r="BF840" i="3"/>
  <c r="Q840" i="3"/>
  <c r="Y840" i="3"/>
  <c r="AG840" i="3"/>
  <c r="AO840" i="3"/>
  <c r="AW840" i="3"/>
  <c r="BE840" i="3"/>
  <c r="BJ843" i="3"/>
  <c r="BJ845" i="3"/>
  <c r="BN847" i="3"/>
  <c r="BK847" i="3"/>
  <c r="O850" i="3"/>
  <c r="S850" i="3"/>
  <c r="W850" i="3"/>
  <c r="AA850" i="3"/>
  <c r="AE850" i="3"/>
  <c r="AI850" i="3"/>
  <c r="AM850" i="3"/>
  <c r="AQ850" i="3"/>
  <c r="AU850" i="3"/>
  <c r="AY850" i="3"/>
  <c r="BC850" i="3"/>
  <c r="BG850" i="3"/>
  <c r="P850" i="3"/>
  <c r="T850" i="3"/>
  <c r="X850" i="3"/>
  <c r="AB850" i="3"/>
  <c r="AF850" i="3"/>
  <c r="AJ850" i="3"/>
  <c r="AN850" i="3"/>
  <c r="AR850" i="3"/>
  <c r="AV850" i="3"/>
  <c r="AZ850" i="3"/>
  <c r="BD850" i="3"/>
  <c r="BH850" i="3"/>
  <c r="M850" i="3"/>
  <c r="U850" i="3"/>
  <c r="AC850" i="3"/>
  <c r="AK850" i="3"/>
  <c r="AS850" i="3"/>
  <c r="BA850" i="3"/>
  <c r="BI850" i="3"/>
  <c r="N850" i="3"/>
  <c r="V850" i="3"/>
  <c r="AD850" i="3"/>
  <c r="AL850" i="3"/>
  <c r="AT850" i="3"/>
  <c r="BB850" i="3"/>
  <c r="R850" i="3"/>
  <c r="Z850" i="3"/>
  <c r="AH850" i="3"/>
  <c r="AP850" i="3"/>
  <c r="AX850" i="3"/>
  <c r="BF850" i="3"/>
  <c r="Q850" i="3"/>
  <c r="Y850" i="3"/>
  <c r="AG850" i="3"/>
  <c r="AO850" i="3"/>
  <c r="AW850" i="3"/>
  <c r="BE850" i="3"/>
  <c r="BJ853" i="3"/>
  <c r="BL875" i="3"/>
  <c r="BM851" i="3"/>
  <c r="BL871" i="3"/>
  <c r="BN881" i="3"/>
  <c r="BK881" i="3"/>
  <c r="BM882" i="3"/>
  <c r="BN885" i="3"/>
  <c r="BK885" i="3"/>
  <c r="BM887" i="3"/>
  <c r="BK892" i="3"/>
  <c r="BN892" i="3"/>
  <c r="BL892" i="3"/>
  <c r="BL893" i="3"/>
  <c r="BL869" i="3"/>
  <c r="BM876" i="3"/>
  <c r="BK888" i="3"/>
  <c r="BN888" i="3"/>
  <c r="BM888" i="3"/>
  <c r="BM889" i="3"/>
  <c r="AI705" i="3"/>
  <c r="S705" i="3"/>
  <c r="AH705" i="3"/>
  <c r="AU705" i="3"/>
  <c r="O705" i="3"/>
  <c r="AD705" i="3"/>
  <c r="BE705" i="3"/>
  <c r="AO705" i="3"/>
  <c r="Y705" i="3"/>
  <c r="BH705" i="3"/>
  <c r="AR705" i="3"/>
  <c r="AB705" i="3"/>
  <c r="BN871" i="3"/>
  <c r="BN695" i="3"/>
  <c r="BK695" i="3"/>
  <c r="BK694" i="3"/>
  <c r="BN694" i="3"/>
  <c r="BM697" i="3"/>
  <c r="BJ714" i="3"/>
  <c r="BM704" i="3"/>
  <c r="BM719" i="3"/>
  <c r="BM731" i="3"/>
  <c r="BM739" i="3"/>
  <c r="BM729" i="3"/>
  <c r="BI742" i="3"/>
  <c r="AW742" i="3"/>
  <c r="BD742" i="3"/>
  <c r="BN726" i="3"/>
  <c r="BK726" i="3"/>
  <c r="O730" i="3"/>
  <c r="AA730" i="3"/>
  <c r="BC730" i="3"/>
  <c r="BM746" i="3"/>
  <c r="AS750" i="3"/>
  <c r="Q750" i="3"/>
  <c r="AR758" i="3"/>
  <c r="AL758" i="3"/>
  <c r="Z758" i="3"/>
  <c r="S758" i="3"/>
  <c r="BN763" i="3"/>
  <c r="BK763" i="3"/>
  <c r="BM772" i="3"/>
  <c r="BK773" i="3"/>
  <c r="BN773" i="3"/>
  <c r="AD749" i="3"/>
  <c r="R757" i="3"/>
  <c r="AW757" i="3"/>
  <c r="AJ748" i="3"/>
  <c r="AE748" i="3"/>
  <c r="BN760" i="3"/>
  <c r="BK760" i="3"/>
  <c r="BM768" i="3"/>
  <c r="BK781" i="3"/>
  <c r="BN781" i="3"/>
  <c r="BL781" i="3"/>
  <c r="BK795" i="3"/>
  <c r="BN795" i="3"/>
  <c r="BL795" i="3"/>
  <c r="BN802" i="3"/>
  <c r="BK802" i="3"/>
  <c r="BM814" i="3"/>
  <c r="BM822" i="3"/>
  <c r="BL866" i="3"/>
  <c r="BL834" i="3"/>
  <c r="N696" i="3"/>
  <c r="BM703" i="3"/>
  <c r="BN716" i="3"/>
  <c r="BK716" i="3"/>
  <c r="BJ704" i="3"/>
  <c r="BN704" i="3"/>
  <c r="BK704" i="3"/>
  <c r="BJ711" i="3"/>
  <c r="BL719" i="3"/>
  <c r="BN719" i="3"/>
  <c r="BK719" i="3"/>
  <c r="AP724" i="3"/>
  <c r="AH724" i="3"/>
  <c r="AE732" i="3"/>
  <c r="BA732" i="3"/>
  <c r="U732" i="3"/>
  <c r="AU724" i="3"/>
  <c r="O724" i="3"/>
  <c r="AY724" i="3"/>
  <c r="S724" i="3"/>
  <c r="AG724" i="3"/>
  <c r="Q724" i="3"/>
  <c r="AZ724" i="3"/>
  <c r="AJ724" i="3"/>
  <c r="T724" i="3"/>
  <c r="BN731" i="3"/>
  <c r="BK731" i="3"/>
  <c r="BJ735" i="3"/>
  <c r="BN743" i="3"/>
  <c r="BK743" i="3"/>
  <c r="BJ737" i="3"/>
  <c r="AH742" i="3"/>
  <c r="AZ742" i="3"/>
  <c r="AI740" i="3"/>
  <c r="W740" i="3"/>
  <c r="BH740" i="3"/>
  <c r="AK732" i="3"/>
  <c r="AD732" i="3"/>
  <c r="R732" i="3"/>
  <c r="T732" i="3"/>
  <c r="AP751" i="3"/>
  <c r="AL751" i="3"/>
  <c r="BI751" i="3"/>
  <c r="AC751" i="3"/>
  <c r="M751" i="3"/>
  <c r="AV751" i="3"/>
  <c r="AF751" i="3"/>
  <c r="P751" i="3"/>
  <c r="AK730" i="3"/>
  <c r="BG730" i="3"/>
  <c r="AC730" i="3"/>
  <c r="AK750" i="3"/>
  <c r="AO750" i="3"/>
  <c r="BG750" i="3"/>
  <c r="BF750" i="3"/>
  <c r="AP750" i="3"/>
  <c r="Z750" i="3"/>
  <c r="AY758" i="3"/>
  <c r="BJ759" i="3"/>
  <c r="BJ694" i="3"/>
  <c r="BM694" i="3"/>
  <c r="AP698" i="3"/>
  <c r="BF698" i="3"/>
  <c r="V698" i="3"/>
  <c r="AT698" i="3"/>
  <c r="BE698" i="3"/>
  <c r="AO698" i="3"/>
  <c r="Y698" i="3"/>
  <c r="BH698" i="3"/>
  <c r="AR698" i="3"/>
  <c r="AB698" i="3"/>
  <c r="BG698" i="3"/>
  <c r="AQ698" i="3"/>
  <c r="AA698" i="3"/>
  <c r="BL700" i="3"/>
  <c r="BJ700" i="3"/>
  <c r="BL702" i="3"/>
  <c r="BJ702" i="3"/>
  <c r="V696" i="3"/>
  <c r="AT696" i="3"/>
  <c r="BE696" i="3"/>
  <c r="AO696" i="3"/>
  <c r="Y696" i="3"/>
  <c r="BH696" i="3"/>
  <c r="AR696" i="3"/>
  <c r="AB696" i="3"/>
  <c r="BG696" i="3"/>
  <c r="AQ696" i="3"/>
  <c r="AA696" i="3"/>
  <c r="BN700" i="3"/>
  <c r="BK700" i="3"/>
  <c r="BN701" i="3"/>
  <c r="BK701" i="3"/>
  <c r="AQ707" i="3"/>
  <c r="S707" i="3"/>
  <c r="AY707" i="3"/>
  <c r="BG707" i="3"/>
  <c r="AA707" i="3"/>
  <c r="BJ703" i="3"/>
  <c r="BM708" i="3"/>
  <c r="AF706" i="3"/>
  <c r="AN706" i="3"/>
  <c r="AX707" i="3"/>
  <c r="R707" i="3"/>
  <c r="AE707" i="3"/>
  <c r="AT707" i="3"/>
  <c r="N707" i="3"/>
  <c r="AW707" i="3"/>
  <c r="AG707" i="3"/>
  <c r="Q707" i="3"/>
  <c r="AZ707" i="3"/>
  <c r="AJ707" i="3"/>
  <c r="T707" i="3"/>
  <c r="BM710" i="3"/>
  <c r="O713" i="3"/>
  <c r="S713" i="3"/>
  <c r="W713" i="3"/>
  <c r="AA713" i="3"/>
  <c r="AE713" i="3"/>
  <c r="AI713" i="3"/>
  <c r="AM713" i="3"/>
  <c r="AQ713" i="3"/>
  <c r="AU713" i="3"/>
  <c r="AY713" i="3"/>
  <c r="BC713" i="3"/>
  <c r="BG713" i="3"/>
  <c r="P713" i="3"/>
  <c r="T713" i="3"/>
  <c r="X713" i="3"/>
  <c r="AB713" i="3"/>
  <c r="AF713" i="3"/>
  <c r="AJ713" i="3"/>
  <c r="AN713" i="3"/>
  <c r="AR713" i="3"/>
  <c r="AV713" i="3"/>
  <c r="AZ713" i="3"/>
  <c r="BD713" i="3"/>
  <c r="BH713" i="3"/>
  <c r="N713" i="3"/>
  <c r="V713" i="3"/>
  <c r="AD713" i="3"/>
  <c r="AL713" i="3"/>
  <c r="AT713" i="3"/>
  <c r="BB713" i="3"/>
  <c r="Q713" i="3"/>
  <c r="Y713" i="3"/>
  <c r="AG713" i="3"/>
  <c r="AO713" i="3"/>
  <c r="AW713" i="3"/>
  <c r="BE713" i="3"/>
  <c r="R713" i="3"/>
  <c r="Z713" i="3"/>
  <c r="AH713" i="3"/>
  <c r="AP713" i="3"/>
  <c r="AX713" i="3"/>
  <c r="BF713" i="3"/>
  <c r="AC713" i="3"/>
  <c r="BI713" i="3"/>
  <c r="AK713" i="3"/>
  <c r="M713" i="3"/>
  <c r="AS713" i="3"/>
  <c r="BA713" i="3"/>
  <c r="U713" i="3"/>
  <c r="O715" i="3"/>
  <c r="S715" i="3"/>
  <c r="W715" i="3"/>
  <c r="AA715" i="3"/>
  <c r="AE715" i="3"/>
  <c r="AI715" i="3"/>
  <c r="AM715" i="3"/>
  <c r="AQ715" i="3"/>
  <c r="AU715" i="3"/>
  <c r="AY715" i="3"/>
  <c r="BC715" i="3"/>
  <c r="BG715" i="3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N715" i="3"/>
  <c r="V715" i="3"/>
  <c r="AD715" i="3"/>
  <c r="AL715" i="3"/>
  <c r="AT715" i="3"/>
  <c r="BB715" i="3"/>
  <c r="Q715" i="3"/>
  <c r="Y715" i="3"/>
  <c r="AG715" i="3"/>
  <c r="AO715" i="3"/>
  <c r="AW715" i="3"/>
  <c r="BE715" i="3"/>
  <c r="R715" i="3"/>
  <c r="Z715" i="3"/>
  <c r="AH715" i="3"/>
  <c r="AP715" i="3"/>
  <c r="AX715" i="3"/>
  <c r="BF715" i="3"/>
  <c r="M715" i="3"/>
  <c r="AS715" i="3"/>
  <c r="U715" i="3"/>
  <c r="BA715" i="3"/>
  <c r="AC715" i="3"/>
  <c r="BI715" i="3"/>
  <c r="AK715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N717" i="3"/>
  <c r="V717" i="3"/>
  <c r="AD717" i="3"/>
  <c r="AJ717" i="3"/>
  <c r="AO717" i="3"/>
  <c r="AT717" i="3"/>
  <c r="AZ717" i="3"/>
  <c r="BE717" i="3"/>
  <c r="Q717" i="3"/>
  <c r="Y717" i="3"/>
  <c r="AF717" i="3"/>
  <c r="AK717" i="3"/>
  <c r="AP717" i="3"/>
  <c r="AV717" i="3"/>
  <c r="BA717" i="3"/>
  <c r="BF717" i="3"/>
  <c r="R717" i="3"/>
  <c r="Z717" i="3"/>
  <c r="AG717" i="3"/>
  <c r="AL717" i="3"/>
  <c r="AR717" i="3"/>
  <c r="AW717" i="3"/>
  <c r="BB717" i="3"/>
  <c r="BH717" i="3"/>
  <c r="AC717" i="3"/>
  <c r="AX717" i="3"/>
  <c r="AH717" i="3"/>
  <c r="BD717" i="3"/>
  <c r="M717" i="3"/>
  <c r="AN717" i="3"/>
  <c r="BI717" i="3"/>
  <c r="AS717" i="3"/>
  <c r="U717" i="3"/>
  <c r="BI706" i="3"/>
  <c r="BL706" i="3" s="1"/>
  <c r="AC706" i="3"/>
  <c r="AZ706" i="3"/>
  <c r="T706" i="3"/>
  <c r="AG706" i="3"/>
  <c r="BC706" i="3"/>
  <c r="AM706" i="3"/>
  <c r="W706" i="3"/>
  <c r="BB706" i="3"/>
  <c r="AL706" i="3"/>
  <c r="V706" i="3"/>
  <c r="BL712" i="3"/>
  <c r="BM718" i="3"/>
  <c r="BL723" i="3"/>
  <c r="BJ723" i="3"/>
  <c r="BJ718" i="3"/>
  <c r="BJ722" i="3"/>
  <c r="BA728" i="3"/>
  <c r="AP728" i="3"/>
  <c r="BA736" i="3"/>
  <c r="AP736" i="3"/>
  <c r="BN723" i="3"/>
  <c r="AE724" i="3"/>
  <c r="AT724" i="3"/>
  <c r="N724" i="3"/>
  <c r="AI724" i="3"/>
  <c r="BE724" i="3"/>
  <c r="AO724" i="3"/>
  <c r="Y724" i="3"/>
  <c r="BH724" i="3"/>
  <c r="AR724" i="3"/>
  <c r="AB724" i="3"/>
  <c r="BL725" i="3"/>
  <c r="BJ725" i="3"/>
  <c r="BJ739" i="3"/>
  <c r="BJ741" i="3"/>
  <c r="BJ743" i="3"/>
  <c r="BJ727" i="3"/>
  <c r="BM735" i="3"/>
  <c r="X745" i="3"/>
  <c r="AN745" i="3"/>
  <c r="BD745" i="3"/>
  <c r="BN739" i="3"/>
  <c r="BK739" i="3"/>
  <c r="BM741" i="3"/>
  <c r="AE744" i="3"/>
  <c r="BA744" i="3"/>
  <c r="Y745" i="3"/>
  <c r="AO745" i="3"/>
  <c r="BE745" i="3"/>
  <c r="AL728" i="3"/>
  <c r="AU728" i="3"/>
  <c r="BB728" i="3"/>
  <c r="BE728" i="3"/>
  <c r="AI728" i="3"/>
  <c r="N728" i="3"/>
  <c r="AS728" i="3"/>
  <c r="W728" i="3"/>
  <c r="BD728" i="3"/>
  <c r="AN728" i="3"/>
  <c r="X728" i="3"/>
  <c r="BL729" i="3"/>
  <c r="BG736" i="3"/>
  <c r="Q736" i="3"/>
  <c r="Z736" i="3"/>
  <c r="AG736" i="3"/>
  <c r="AT736" i="3"/>
  <c r="Y736" i="3"/>
  <c r="BC736" i="3"/>
  <c r="AH736" i="3"/>
  <c r="M736" i="3"/>
  <c r="AV736" i="3"/>
  <c r="AF736" i="3"/>
  <c r="P736" i="3"/>
  <c r="BL737" i="3"/>
  <c r="BM737" i="3"/>
  <c r="BE742" i="3"/>
  <c r="AI742" i="3"/>
  <c r="N742" i="3"/>
  <c r="AS742" i="3"/>
  <c r="W742" i="3"/>
  <c r="BB742" i="3"/>
  <c r="AG742" i="3"/>
  <c r="BH742" i="3"/>
  <c r="AR742" i="3"/>
  <c r="AB742" i="3"/>
  <c r="P745" i="3"/>
  <c r="BK745" i="3" s="1"/>
  <c r="BN734" i="3"/>
  <c r="BK734" i="3"/>
  <c r="AT740" i="3"/>
  <c r="Y740" i="3"/>
  <c r="BC740" i="3"/>
  <c r="AH740" i="3"/>
  <c r="M740" i="3"/>
  <c r="AQ740" i="3"/>
  <c r="V740" i="3"/>
  <c r="AZ740" i="3"/>
  <c r="AJ740" i="3"/>
  <c r="T740" i="3"/>
  <c r="AQ747" i="3"/>
  <c r="S747" i="3"/>
  <c r="AY747" i="3"/>
  <c r="AI747" i="3"/>
  <c r="AQ755" i="3"/>
  <c r="S755" i="3"/>
  <c r="AY755" i="3"/>
  <c r="AI755" i="3"/>
  <c r="AW732" i="3"/>
  <c r="BF732" i="3"/>
  <c r="O732" i="3"/>
  <c r="V732" i="3"/>
  <c r="AO732" i="3"/>
  <c r="S732" i="3"/>
  <c r="AX732" i="3"/>
  <c r="AC732" i="3"/>
  <c r="BH732" i="3"/>
  <c r="AR732" i="3"/>
  <c r="AB732" i="3"/>
  <c r="BJ733" i="3"/>
  <c r="BJ738" i="3"/>
  <c r="U742" i="3"/>
  <c r="AU744" i="3"/>
  <c r="BF744" i="3"/>
  <c r="AY744" i="3"/>
  <c r="BK744" i="3" s="1"/>
  <c r="AD744" i="3"/>
  <c r="BI744" i="3"/>
  <c r="AM744" i="3"/>
  <c r="R744" i="3"/>
  <c r="BN744" i="3" s="1"/>
  <c r="AW744" i="3"/>
  <c r="AA744" i="3"/>
  <c r="BD744" i="3"/>
  <c r="AN744" i="3"/>
  <c r="X744" i="3"/>
  <c r="AP747" i="3"/>
  <c r="BC747" i="3"/>
  <c r="W747" i="3"/>
  <c r="AL747" i="3"/>
  <c r="BI747" i="3"/>
  <c r="AS747" i="3"/>
  <c r="AC747" i="3"/>
  <c r="M747" i="3"/>
  <c r="AV747" i="3"/>
  <c r="AF747" i="3"/>
  <c r="P747" i="3"/>
  <c r="BF751" i="3"/>
  <c r="Z751" i="3"/>
  <c r="AM751" i="3"/>
  <c r="BB751" i="3"/>
  <c r="V751" i="3"/>
  <c r="BA751" i="3"/>
  <c r="AK751" i="3"/>
  <c r="U751" i="3"/>
  <c r="BD751" i="3"/>
  <c r="AN751" i="3"/>
  <c r="X751" i="3"/>
  <c r="AP755" i="3"/>
  <c r="BC755" i="3"/>
  <c r="W755" i="3"/>
  <c r="AL755" i="3"/>
  <c r="BI755" i="3"/>
  <c r="AS755" i="3"/>
  <c r="AC755" i="3"/>
  <c r="M755" i="3"/>
  <c r="AV755" i="3"/>
  <c r="AF755" i="3"/>
  <c r="P755" i="3"/>
  <c r="BE758" i="3"/>
  <c r="BF730" i="3"/>
  <c r="AG730" i="3"/>
  <c r="AE730" i="3"/>
  <c r="AL730" i="3"/>
  <c r="AY730" i="3"/>
  <c r="AD730" i="3"/>
  <c r="BI730" i="3"/>
  <c r="AM730" i="3"/>
  <c r="R730" i="3"/>
  <c r="AZ730" i="3"/>
  <c r="AJ730" i="3"/>
  <c r="T730" i="3"/>
  <c r="BA750" i="3"/>
  <c r="U750" i="3"/>
  <c r="AR750" i="3"/>
  <c r="BE750" i="3"/>
  <c r="Y750" i="3"/>
  <c r="AY750" i="3"/>
  <c r="AI750" i="3"/>
  <c r="S750" i="3"/>
  <c r="AX750" i="3"/>
  <c r="AH750" i="3"/>
  <c r="R750" i="3"/>
  <c r="BN754" i="3"/>
  <c r="BK754" i="3"/>
  <c r="BL754" i="3"/>
  <c r="BJ754" i="3"/>
  <c r="AV758" i="3"/>
  <c r="AC758" i="3"/>
  <c r="BG758" i="3"/>
  <c r="AQ758" i="3"/>
  <c r="V758" i="3"/>
  <c r="AX758" i="3"/>
  <c r="AF758" i="3"/>
  <c r="AM758" i="3"/>
  <c r="W758" i="3"/>
  <c r="BN761" i="3"/>
  <c r="BK761" i="3"/>
  <c r="BJ763" i="3"/>
  <c r="BN769" i="3"/>
  <c r="BK769" i="3"/>
  <c r="BM770" i="3"/>
  <c r="BG747" i="3"/>
  <c r="AP749" i="3"/>
  <c r="BC749" i="3"/>
  <c r="W749" i="3"/>
  <c r="AL749" i="3"/>
  <c r="BI749" i="3"/>
  <c r="AS749" i="3"/>
  <c r="AC749" i="3"/>
  <c r="M749" i="3"/>
  <c r="AV749" i="3"/>
  <c r="AF749" i="3"/>
  <c r="P749" i="3"/>
  <c r="AX753" i="3"/>
  <c r="R753" i="3"/>
  <c r="AE753" i="3"/>
  <c r="AT753" i="3"/>
  <c r="N753" i="3"/>
  <c r="AW753" i="3"/>
  <c r="AG753" i="3"/>
  <c r="Q753" i="3"/>
  <c r="AZ753" i="3"/>
  <c r="AJ753" i="3"/>
  <c r="T753" i="3"/>
  <c r="BF757" i="3"/>
  <c r="Z757" i="3"/>
  <c r="AM757" i="3"/>
  <c r="BB757" i="3"/>
  <c r="V757" i="3"/>
  <c r="BA757" i="3"/>
  <c r="AK757" i="3"/>
  <c r="U757" i="3"/>
  <c r="BD757" i="3"/>
  <c r="AN757" i="3"/>
  <c r="X757" i="3"/>
  <c r="AV748" i="3"/>
  <c r="BA748" i="3"/>
  <c r="U748" i="3"/>
  <c r="AR748" i="3"/>
  <c r="BE748" i="3"/>
  <c r="Y748" i="3"/>
  <c r="AY748" i="3"/>
  <c r="AI748" i="3"/>
  <c r="S748" i="3"/>
  <c r="AX748" i="3"/>
  <c r="AH748" i="3"/>
  <c r="R748" i="3"/>
  <c r="BN774" i="3"/>
  <c r="BK774" i="3"/>
  <c r="BN776" i="3"/>
  <c r="BK776" i="3"/>
  <c r="BN778" i="3"/>
  <c r="BK778" i="3"/>
  <c r="BN780" i="3"/>
  <c r="BK780" i="3"/>
  <c r="BN782" i="3"/>
  <c r="BK782" i="3"/>
  <c r="BN784" i="3"/>
  <c r="BK784" i="3"/>
  <c r="BJ786" i="3"/>
  <c r="BJ789" i="3"/>
  <c r="X752" i="3"/>
  <c r="BI752" i="3"/>
  <c r="AC752" i="3"/>
  <c r="AZ752" i="3"/>
  <c r="T752" i="3"/>
  <c r="AG752" i="3"/>
  <c r="BC752" i="3"/>
  <c r="AM752" i="3"/>
  <c r="W752" i="3"/>
  <c r="BB752" i="3"/>
  <c r="AL752" i="3"/>
  <c r="V752" i="3"/>
  <c r="BL760" i="3"/>
  <c r="BJ760" i="3"/>
  <c r="BN764" i="3"/>
  <c r="BK764" i="3"/>
  <c r="BK779" i="3"/>
  <c r="BN779" i="3"/>
  <c r="BL779" i="3"/>
  <c r="BM781" i="3"/>
  <c r="AA747" i="3"/>
  <c r="AV756" i="3"/>
  <c r="BA756" i="3"/>
  <c r="U756" i="3"/>
  <c r="AR756" i="3"/>
  <c r="BE756" i="3"/>
  <c r="Y756" i="3"/>
  <c r="AY756" i="3"/>
  <c r="AI756" i="3"/>
  <c r="S756" i="3"/>
  <c r="AX756" i="3"/>
  <c r="AH756" i="3"/>
  <c r="BN791" i="3"/>
  <c r="BK791" i="3"/>
  <c r="O794" i="3"/>
  <c r="S794" i="3"/>
  <c r="W794" i="3"/>
  <c r="AA794" i="3"/>
  <c r="AE794" i="3"/>
  <c r="AI794" i="3"/>
  <c r="AM794" i="3"/>
  <c r="AQ794" i="3"/>
  <c r="AU794" i="3"/>
  <c r="AY794" i="3"/>
  <c r="BC794" i="3"/>
  <c r="BG794" i="3"/>
  <c r="Q794" i="3"/>
  <c r="V794" i="3"/>
  <c r="AB794" i="3"/>
  <c r="AG794" i="3"/>
  <c r="AL794" i="3"/>
  <c r="AR794" i="3"/>
  <c r="AW794" i="3"/>
  <c r="BB794" i="3"/>
  <c r="BH794" i="3"/>
  <c r="M794" i="3"/>
  <c r="R794" i="3"/>
  <c r="X794" i="3"/>
  <c r="AC794" i="3"/>
  <c r="AH794" i="3"/>
  <c r="AN794" i="3"/>
  <c r="AS794" i="3"/>
  <c r="AX794" i="3"/>
  <c r="BD794" i="3"/>
  <c r="BI794" i="3"/>
  <c r="N794" i="3"/>
  <c r="T794" i="3"/>
  <c r="Y794" i="3"/>
  <c r="AD794" i="3"/>
  <c r="AJ794" i="3"/>
  <c r="AO794" i="3"/>
  <c r="AT794" i="3"/>
  <c r="AZ794" i="3"/>
  <c r="BE794" i="3"/>
  <c r="U794" i="3"/>
  <c r="AP794" i="3"/>
  <c r="Z794" i="3"/>
  <c r="AV794" i="3"/>
  <c r="AF794" i="3"/>
  <c r="BA794" i="3"/>
  <c r="AK794" i="3"/>
  <c r="BF794" i="3"/>
  <c r="P794" i="3"/>
  <c r="BK788" i="3"/>
  <c r="BN788" i="3"/>
  <c r="BM824" i="3"/>
  <c r="BK828" i="3"/>
  <c r="BN828" i="3"/>
  <c r="BL830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M825" i="3"/>
  <c r="Q825" i="3"/>
  <c r="U825" i="3"/>
  <c r="Y825" i="3"/>
  <c r="AC825" i="3"/>
  <c r="AG825" i="3"/>
  <c r="AK825" i="3"/>
  <c r="AO825" i="3"/>
  <c r="AS825" i="3"/>
  <c r="AW825" i="3"/>
  <c r="BA825" i="3"/>
  <c r="BE825" i="3"/>
  <c r="BI825" i="3"/>
  <c r="N825" i="3"/>
  <c r="V825" i="3"/>
  <c r="AD825" i="3"/>
  <c r="AL825" i="3"/>
  <c r="AT825" i="3"/>
  <c r="BB825" i="3"/>
  <c r="P825" i="3"/>
  <c r="X825" i="3"/>
  <c r="AF825" i="3"/>
  <c r="AN825" i="3"/>
  <c r="AV825" i="3"/>
  <c r="BD825" i="3"/>
  <c r="R825" i="3"/>
  <c r="Z825" i="3"/>
  <c r="AH825" i="3"/>
  <c r="AP825" i="3"/>
  <c r="AX825" i="3"/>
  <c r="BF825" i="3"/>
  <c r="AJ825" i="3"/>
  <c r="AR825" i="3"/>
  <c r="AB825" i="3"/>
  <c r="BH825" i="3"/>
  <c r="T825" i="3"/>
  <c r="AZ825" i="3"/>
  <c r="O829" i="3"/>
  <c r="S829" i="3"/>
  <c r="W829" i="3"/>
  <c r="AA829" i="3"/>
  <c r="AE829" i="3"/>
  <c r="AI829" i="3"/>
  <c r="AM829" i="3"/>
  <c r="AQ829" i="3"/>
  <c r="AU829" i="3"/>
  <c r="AY829" i="3"/>
  <c r="BC829" i="3"/>
  <c r="BG829" i="3"/>
  <c r="M829" i="3"/>
  <c r="Q829" i="3"/>
  <c r="U829" i="3"/>
  <c r="Y829" i="3"/>
  <c r="AC829" i="3"/>
  <c r="AG829" i="3"/>
  <c r="AK829" i="3"/>
  <c r="AO829" i="3"/>
  <c r="AS829" i="3"/>
  <c r="AW829" i="3"/>
  <c r="BA829" i="3"/>
  <c r="BE829" i="3"/>
  <c r="BI829" i="3"/>
  <c r="N829" i="3"/>
  <c r="V829" i="3"/>
  <c r="AD829" i="3"/>
  <c r="AL829" i="3"/>
  <c r="AT829" i="3"/>
  <c r="BB829" i="3"/>
  <c r="P829" i="3"/>
  <c r="X829" i="3"/>
  <c r="AF829" i="3"/>
  <c r="AN829" i="3"/>
  <c r="AV829" i="3"/>
  <c r="BD829" i="3"/>
  <c r="R829" i="3"/>
  <c r="Z829" i="3"/>
  <c r="AH829" i="3"/>
  <c r="AP829" i="3"/>
  <c r="AX829" i="3"/>
  <c r="BF829" i="3"/>
  <c r="AJ829" i="3"/>
  <c r="AR829" i="3"/>
  <c r="AB829" i="3"/>
  <c r="BH829" i="3"/>
  <c r="T829" i="3"/>
  <c r="AZ829" i="3"/>
  <c r="O833" i="3"/>
  <c r="S833" i="3"/>
  <c r="W833" i="3"/>
  <c r="AA833" i="3"/>
  <c r="AE833" i="3"/>
  <c r="AI833" i="3"/>
  <c r="AM833" i="3"/>
  <c r="AQ833" i="3"/>
  <c r="AU833" i="3"/>
  <c r="AY833" i="3"/>
  <c r="BC833" i="3"/>
  <c r="BG833" i="3"/>
  <c r="M833" i="3"/>
  <c r="R833" i="3"/>
  <c r="X833" i="3"/>
  <c r="AC833" i="3"/>
  <c r="AH833" i="3"/>
  <c r="AN833" i="3"/>
  <c r="AS833" i="3"/>
  <c r="AX833" i="3"/>
  <c r="BD833" i="3"/>
  <c r="BI833" i="3"/>
  <c r="N833" i="3"/>
  <c r="T833" i="3"/>
  <c r="Y833" i="3"/>
  <c r="AD833" i="3"/>
  <c r="AJ833" i="3"/>
  <c r="AO833" i="3"/>
  <c r="AT833" i="3"/>
  <c r="AZ833" i="3"/>
  <c r="BE833" i="3"/>
  <c r="P833" i="3"/>
  <c r="U833" i="3"/>
  <c r="Z833" i="3"/>
  <c r="AF833" i="3"/>
  <c r="AK833" i="3"/>
  <c r="AP833" i="3"/>
  <c r="AV833" i="3"/>
  <c r="BA833" i="3"/>
  <c r="BF833" i="3"/>
  <c r="AB833" i="3"/>
  <c r="AW833" i="3"/>
  <c r="AG833" i="3"/>
  <c r="BB833" i="3"/>
  <c r="V833" i="3"/>
  <c r="AR833" i="3"/>
  <c r="Q833" i="3"/>
  <c r="AL833" i="3"/>
  <c r="BH833" i="3"/>
  <c r="BL762" i="3"/>
  <c r="BJ762" i="3"/>
  <c r="BM793" i="3"/>
  <c r="BN793" i="3"/>
  <c r="BK793" i="3"/>
  <c r="BJ795" i="3"/>
  <c r="BM795" i="3"/>
  <c r="BN800" i="3"/>
  <c r="BK800" i="3"/>
  <c r="BL802" i="3"/>
  <c r="BJ802" i="3"/>
  <c r="BM804" i="3"/>
  <c r="BN808" i="3"/>
  <c r="BK808" i="3"/>
  <c r="BL810" i="3"/>
  <c r="BJ810" i="3"/>
  <c r="BM812" i="3"/>
  <c r="BN816" i="3"/>
  <c r="BK816" i="3"/>
  <c r="BL818" i="3"/>
  <c r="BJ818" i="3"/>
  <c r="BL841" i="3"/>
  <c r="BL845" i="3"/>
  <c r="BL849" i="3"/>
  <c r="BL853" i="3"/>
  <c r="BJ856" i="3"/>
  <c r="BN856" i="3"/>
  <c r="BM858" i="3"/>
  <c r="BN859" i="3"/>
  <c r="BK859" i="3"/>
  <c r="BM861" i="3"/>
  <c r="BJ864" i="3"/>
  <c r="BN864" i="3"/>
  <c r="BM866" i="3"/>
  <c r="BN867" i="3"/>
  <c r="BK867" i="3"/>
  <c r="BN766" i="3"/>
  <c r="BK766" i="3"/>
  <c r="BJ824" i="3"/>
  <c r="BL857" i="3"/>
  <c r="BL861" i="3"/>
  <c r="BJ790" i="3"/>
  <c r="BL790" i="3"/>
  <c r="BJ830" i="3"/>
  <c r="BM834" i="3"/>
  <c r="BN835" i="3"/>
  <c r="BK835" i="3"/>
  <c r="O838" i="3"/>
  <c r="S838" i="3"/>
  <c r="W838" i="3"/>
  <c r="AA838" i="3"/>
  <c r="AE838" i="3"/>
  <c r="AI838" i="3"/>
  <c r="AM838" i="3"/>
  <c r="AQ838" i="3"/>
  <c r="AU838" i="3"/>
  <c r="AY838" i="3"/>
  <c r="BC838" i="3"/>
  <c r="BG838" i="3"/>
  <c r="P838" i="3"/>
  <c r="T838" i="3"/>
  <c r="X838" i="3"/>
  <c r="AB838" i="3"/>
  <c r="AF838" i="3"/>
  <c r="AJ838" i="3"/>
  <c r="AN838" i="3"/>
  <c r="AR838" i="3"/>
  <c r="AV838" i="3"/>
  <c r="AZ838" i="3"/>
  <c r="BD838" i="3"/>
  <c r="BH838" i="3"/>
  <c r="M838" i="3"/>
  <c r="U838" i="3"/>
  <c r="AC838" i="3"/>
  <c r="AK838" i="3"/>
  <c r="AS838" i="3"/>
  <c r="BA838" i="3"/>
  <c r="BI838" i="3"/>
  <c r="N838" i="3"/>
  <c r="V838" i="3"/>
  <c r="AD838" i="3"/>
  <c r="AL838" i="3"/>
  <c r="AT838" i="3"/>
  <c r="BB838" i="3"/>
  <c r="Q838" i="3"/>
  <c r="Y838" i="3"/>
  <c r="AG838" i="3"/>
  <c r="AO838" i="3"/>
  <c r="AW838" i="3"/>
  <c r="BE838" i="3"/>
  <c r="R838" i="3"/>
  <c r="Z838" i="3"/>
  <c r="AH838" i="3"/>
  <c r="AP838" i="3"/>
  <c r="AX838" i="3"/>
  <c r="BF838" i="3"/>
  <c r="BJ841" i="3"/>
  <c r="BN843" i="3"/>
  <c r="BK843" i="3"/>
  <c r="BN845" i="3"/>
  <c r="BK845" i="3"/>
  <c r="O848" i="3"/>
  <c r="S848" i="3"/>
  <c r="W848" i="3"/>
  <c r="AA848" i="3"/>
  <c r="AE848" i="3"/>
  <c r="AI848" i="3"/>
  <c r="AM848" i="3"/>
  <c r="AQ848" i="3"/>
  <c r="AU848" i="3"/>
  <c r="AY848" i="3"/>
  <c r="BC848" i="3"/>
  <c r="BG848" i="3"/>
  <c r="P848" i="3"/>
  <c r="T848" i="3"/>
  <c r="X848" i="3"/>
  <c r="AB848" i="3"/>
  <c r="AF848" i="3"/>
  <c r="AJ848" i="3"/>
  <c r="AN848" i="3"/>
  <c r="AR848" i="3"/>
  <c r="AV848" i="3"/>
  <c r="AZ848" i="3"/>
  <c r="BD848" i="3"/>
  <c r="BH848" i="3"/>
  <c r="M848" i="3"/>
  <c r="U848" i="3"/>
  <c r="AC848" i="3"/>
  <c r="AK848" i="3"/>
  <c r="AS848" i="3"/>
  <c r="BA848" i="3"/>
  <c r="BI848" i="3"/>
  <c r="N848" i="3"/>
  <c r="V848" i="3"/>
  <c r="AD848" i="3"/>
  <c r="AL848" i="3"/>
  <c r="AT848" i="3"/>
  <c r="BB848" i="3"/>
  <c r="R848" i="3"/>
  <c r="Z848" i="3"/>
  <c r="AH848" i="3"/>
  <c r="AP848" i="3"/>
  <c r="AX848" i="3"/>
  <c r="BF848" i="3"/>
  <c r="Q848" i="3"/>
  <c r="Y848" i="3"/>
  <c r="AG848" i="3"/>
  <c r="AO848" i="3"/>
  <c r="AW848" i="3"/>
  <c r="BE848" i="3"/>
  <c r="BJ851" i="3"/>
  <c r="BN853" i="3"/>
  <c r="BK853" i="3"/>
  <c r="BM875" i="3"/>
  <c r="BJ826" i="3"/>
  <c r="BK872" i="3"/>
  <c r="BN872" i="3"/>
  <c r="BK882" i="3"/>
  <c r="BN882" i="3"/>
  <c r="BJ882" i="3"/>
  <c r="BL882" i="3"/>
  <c r="BM883" i="3"/>
  <c r="BJ883" i="3"/>
  <c r="BM885" i="3"/>
  <c r="BK886" i="3"/>
  <c r="BN886" i="3"/>
  <c r="BM873" i="3"/>
  <c r="BN875" i="3"/>
  <c r="BL887" i="3"/>
  <c r="BN893" i="3"/>
  <c r="BK893" i="3"/>
  <c r="BM839" i="3"/>
  <c r="BK876" i="3"/>
  <c r="BN876" i="3"/>
  <c r="BJ876" i="3"/>
  <c r="BL876" i="3"/>
  <c r="BM879" i="3"/>
  <c r="BM845" i="3"/>
  <c r="BM853" i="3"/>
  <c r="BJ888" i="3"/>
  <c r="BL888" i="3"/>
  <c r="BL889" i="3"/>
  <c r="BJ889" i="3"/>
  <c r="BG705" i="3"/>
  <c r="BF705" i="3"/>
  <c r="Z705" i="3"/>
  <c r="AM705" i="3"/>
  <c r="BB705" i="3"/>
  <c r="V705" i="3"/>
  <c r="BA705" i="3"/>
  <c r="AK705" i="3"/>
  <c r="U705" i="3"/>
  <c r="BD705" i="3"/>
  <c r="AN705" i="3"/>
  <c r="BM693" i="3"/>
  <c r="BJ870" i="3"/>
  <c r="BM870" i="3"/>
  <c r="BM877" i="3"/>
  <c r="BN877" i="3"/>
  <c r="BK877" i="3"/>
  <c r="P690" i="3"/>
  <c r="T690" i="3"/>
  <c r="X690" i="3"/>
  <c r="AB690" i="3"/>
  <c r="AF690" i="3"/>
  <c r="AJ690" i="3"/>
  <c r="AN690" i="3"/>
  <c r="AR690" i="3"/>
  <c r="AV690" i="3"/>
  <c r="AZ690" i="3"/>
  <c r="BD690" i="3"/>
  <c r="BH690" i="3"/>
  <c r="M690" i="3"/>
  <c r="Q690" i="3"/>
  <c r="U690" i="3"/>
  <c r="Y690" i="3"/>
  <c r="AC690" i="3"/>
  <c r="AG690" i="3"/>
  <c r="AK690" i="3"/>
  <c r="AO690" i="3"/>
  <c r="AS690" i="3"/>
  <c r="AW690" i="3"/>
  <c r="BA690" i="3"/>
  <c r="BE690" i="3"/>
  <c r="BI690" i="3"/>
  <c r="N690" i="3"/>
  <c r="R690" i="3"/>
  <c r="V690" i="3"/>
  <c r="Z690" i="3"/>
  <c r="AD690" i="3"/>
  <c r="AH690" i="3"/>
  <c r="AL690" i="3"/>
  <c r="AP690" i="3"/>
  <c r="AT690" i="3"/>
  <c r="AX690" i="3"/>
  <c r="BB690" i="3"/>
  <c r="BF690" i="3"/>
  <c r="O690" i="3"/>
  <c r="S690" i="3"/>
  <c r="AA690" i="3"/>
  <c r="AE690" i="3"/>
  <c r="AI690" i="3"/>
  <c r="AQ690" i="3"/>
  <c r="AY690" i="3"/>
  <c r="BC690" i="3"/>
  <c r="W690" i="3"/>
  <c r="AM690" i="3"/>
  <c r="AU690" i="3"/>
  <c r="BG690" i="3"/>
  <c r="P688" i="3"/>
  <c r="T688" i="3"/>
  <c r="X688" i="3"/>
  <c r="AB688" i="3"/>
  <c r="AF688" i="3"/>
  <c r="AJ688" i="3"/>
  <c r="AN688" i="3"/>
  <c r="AR688" i="3"/>
  <c r="AV688" i="3"/>
  <c r="AZ688" i="3"/>
  <c r="BD688" i="3"/>
  <c r="BH688" i="3"/>
  <c r="M688" i="3"/>
  <c r="Q688" i="3"/>
  <c r="U688" i="3"/>
  <c r="Y688" i="3"/>
  <c r="AC688" i="3"/>
  <c r="AG688" i="3"/>
  <c r="AK688" i="3"/>
  <c r="AO688" i="3"/>
  <c r="AS688" i="3"/>
  <c r="AW688" i="3"/>
  <c r="BA688" i="3"/>
  <c r="BE688" i="3"/>
  <c r="BI688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O680" i="3"/>
  <c r="S680" i="3"/>
  <c r="W680" i="3"/>
  <c r="AA680" i="3"/>
  <c r="AE680" i="3"/>
  <c r="AI680" i="3"/>
  <c r="AM680" i="3"/>
  <c r="AQ680" i="3"/>
  <c r="AU680" i="3"/>
  <c r="AY680" i="3"/>
  <c r="BC680" i="3"/>
  <c r="BG680" i="3"/>
  <c r="P676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68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Q667" i="3"/>
  <c r="U667" i="3"/>
  <c r="Y667" i="3"/>
  <c r="AC667" i="3"/>
  <c r="AG667" i="3"/>
  <c r="AK667" i="3"/>
  <c r="AO667" i="3"/>
  <c r="AS667" i="3"/>
  <c r="AW667" i="3"/>
  <c r="BA667" i="3"/>
  <c r="BE667" i="3"/>
  <c r="BI667" i="3"/>
  <c r="O664" i="3"/>
  <c r="S664" i="3"/>
  <c r="W664" i="3"/>
  <c r="AA664" i="3"/>
  <c r="AE664" i="3"/>
  <c r="AI664" i="3"/>
  <c r="AM664" i="3"/>
  <c r="AQ664" i="3"/>
  <c r="AU664" i="3"/>
  <c r="AY664" i="3"/>
  <c r="BC664" i="3"/>
  <c r="BG664" i="3"/>
  <c r="P660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S659" i="3"/>
  <c r="W659" i="3"/>
  <c r="AA659" i="3"/>
  <c r="AE659" i="3"/>
  <c r="AI659" i="3"/>
  <c r="AM659" i="3"/>
  <c r="AQ659" i="3"/>
  <c r="AU659" i="3"/>
  <c r="AY659" i="3"/>
  <c r="BC659" i="3"/>
  <c r="BG659" i="3"/>
  <c r="P659" i="3"/>
  <c r="T659" i="3"/>
  <c r="X659" i="3"/>
  <c r="AB659" i="3"/>
  <c r="AF659" i="3"/>
  <c r="AJ659" i="3"/>
  <c r="AN659" i="3"/>
  <c r="AR659" i="3"/>
  <c r="AV659" i="3"/>
  <c r="AZ659" i="3"/>
  <c r="BD659" i="3"/>
  <c r="BH659" i="3"/>
  <c r="M659" i="3"/>
  <c r="Q659" i="3"/>
  <c r="U659" i="3"/>
  <c r="Y659" i="3"/>
  <c r="AC659" i="3"/>
  <c r="AG659" i="3"/>
  <c r="AK659" i="3"/>
  <c r="AO659" i="3"/>
  <c r="AS659" i="3"/>
  <c r="AW659" i="3"/>
  <c r="BA659" i="3"/>
  <c r="BE659" i="3"/>
  <c r="BI659" i="3"/>
  <c r="O686" i="3"/>
  <c r="S686" i="3"/>
  <c r="W686" i="3"/>
  <c r="AA686" i="3"/>
  <c r="AE686" i="3"/>
  <c r="AI686" i="3"/>
  <c r="AM686" i="3"/>
  <c r="AQ686" i="3"/>
  <c r="AU686" i="3"/>
  <c r="AY686" i="3"/>
  <c r="BC686" i="3"/>
  <c r="BG686" i="3"/>
  <c r="P682" i="3"/>
  <c r="N681" i="3"/>
  <c r="R681" i="3"/>
  <c r="V681" i="3"/>
  <c r="Z681" i="3"/>
  <c r="AD681" i="3"/>
  <c r="AH681" i="3"/>
  <c r="AL681" i="3"/>
  <c r="AP681" i="3"/>
  <c r="AT681" i="3"/>
  <c r="AX681" i="3"/>
  <c r="BB681" i="3"/>
  <c r="BF681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4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T673" i="3"/>
  <c r="X673" i="3"/>
  <c r="AB673" i="3"/>
  <c r="AF673" i="3"/>
  <c r="AJ673" i="3"/>
  <c r="AN673" i="3"/>
  <c r="AR673" i="3"/>
  <c r="AV673" i="3"/>
  <c r="AZ673" i="3"/>
  <c r="BD673" i="3"/>
  <c r="BH673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O670" i="3"/>
  <c r="S670" i="3"/>
  <c r="W670" i="3"/>
  <c r="AA670" i="3"/>
  <c r="AE670" i="3"/>
  <c r="AI670" i="3"/>
  <c r="AM670" i="3"/>
  <c r="AQ670" i="3"/>
  <c r="AU670" i="3"/>
  <c r="AY670" i="3"/>
  <c r="BC670" i="3"/>
  <c r="BG670" i="3"/>
  <c r="P666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T665" i="3"/>
  <c r="X665" i="3"/>
  <c r="AB665" i="3"/>
  <c r="AF665" i="3"/>
  <c r="AJ665" i="3"/>
  <c r="AN665" i="3"/>
  <c r="AR665" i="3"/>
  <c r="AV665" i="3"/>
  <c r="AZ665" i="3"/>
  <c r="BD665" i="3"/>
  <c r="BH665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O662" i="3"/>
  <c r="S662" i="3"/>
  <c r="W662" i="3"/>
  <c r="AA662" i="3"/>
  <c r="AE662" i="3"/>
  <c r="AI662" i="3"/>
  <c r="AM662" i="3"/>
  <c r="AQ662" i="3"/>
  <c r="AU662" i="3"/>
  <c r="AY662" i="3"/>
  <c r="BC662" i="3"/>
  <c r="BG66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Y692" i="3"/>
  <c r="AC692" i="3"/>
  <c r="AG692" i="3"/>
  <c r="AK692" i="3"/>
  <c r="AO692" i="3"/>
  <c r="AW692" i="3"/>
  <c r="BA692" i="3"/>
  <c r="BI692" i="3"/>
  <c r="O692" i="3"/>
  <c r="S692" i="3"/>
  <c r="W692" i="3"/>
  <c r="AA692" i="3"/>
  <c r="AE692" i="3"/>
  <c r="AI692" i="3"/>
  <c r="AM692" i="3"/>
  <c r="AQ692" i="3"/>
  <c r="AU692" i="3"/>
  <c r="AY692" i="3"/>
  <c r="BG692" i="3"/>
  <c r="M692" i="3"/>
  <c r="Q692" i="3"/>
  <c r="U692" i="3"/>
  <c r="AS692" i="3"/>
  <c r="BE692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BC692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O691" i="3"/>
  <c r="S691" i="3"/>
  <c r="W691" i="3"/>
  <c r="AA691" i="3"/>
  <c r="AE691" i="3"/>
  <c r="AI691" i="3"/>
  <c r="AM691" i="3"/>
  <c r="AQ691" i="3"/>
  <c r="AU691" i="3"/>
  <c r="AY691" i="3"/>
  <c r="BC691" i="3"/>
  <c r="BG691" i="3"/>
  <c r="M691" i="3"/>
  <c r="Q691" i="3"/>
  <c r="U691" i="3"/>
  <c r="Y691" i="3"/>
  <c r="AC691" i="3"/>
  <c r="AG691" i="3"/>
  <c r="AK691" i="3"/>
  <c r="AO691" i="3"/>
  <c r="AS691" i="3"/>
  <c r="AW691" i="3"/>
  <c r="BA691" i="3"/>
  <c r="BE691" i="3"/>
  <c r="BI691" i="3"/>
  <c r="P691" i="3"/>
  <c r="T691" i="3"/>
  <c r="X691" i="3"/>
  <c r="AB691" i="3"/>
  <c r="AF691" i="3"/>
  <c r="AJ691" i="3"/>
  <c r="AN691" i="3"/>
  <c r="AR691" i="3"/>
  <c r="AV691" i="3"/>
  <c r="AZ691" i="3"/>
  <c r="BD691" i="3"/>
  <c r="BH691" i="3"/>
  <c r="N689" i="3"/>
  <c r="R689" i="3"/>
  <c r="V689" i="3"/>
  <c r="Z689" i="3"/>
  <c r="AD689" i="3"/>
  <c r="AH689" i="3"/>
  <c r="AL689" i="3"/>
  <c r="AP689" i="3"/>
  <c r="AT689" i="3"/>
  <c r="AX689" i="3"/>
  <c r="BB689" i="3"/>
  <c r="BF689" i="3"/>
  <c r="M689" i="3"/>
  <c r="Q689" i="3"/>
  <c r="U689" i="3"/>
  <c r="Y689" i="3"/>
  <c r="AC689" i="3"/>
  <c r="AG689" i="3"/>
  <c r="AK689" i="3"/>
  <c r="AO689" i="3"/>
  <c r="AS689" i="3"/>
  <c r="AW689" i="3"/>
  <c r="BA689" i="3"/>
  <c r="BE689" i="3"/>
  <c r="BI689" i="3"/>
  <c r="O689" i="3"/>
  <c r="S689" i="3"/>
  <c r="W689" i="3"/>
  <c r="AA689" i="3"/>
  <c r="AE689" i="3"/>
  <c r="AI689" i="3"/>
  <c r="AM689" i="3"/>
  <c r="AQ689" i="3"/>
  <c r="AU689" i="3"/>
  <c r="AY689" i="3"/>
  <c r="BC689" i="3"/>
  <c r="BG689" i="3"/>
  <c r="P689" i="3"/>
  <c r="T689" i="3"/>
  <c r="X689" i="3"/>
  <c r="AB689" i="3"/>
  <c r="AF689" i="3"/>
  <c r="AJ689" i="3"/>
  <c r="AN689" i="3"/>
  <c r="AR689" i="3"/>
  <c r="AV689" i="3"/>
  <c r="AZ689" i="3"/>
  <c r="BD689" i="3"/>
  <c r="BH689" i="3"/>
  <c r="N687" i="3"/>
  <c r="R687" i="3"/>
  <c r="V687" i="3"/>
  <c r="Z687" i="3"/>
  <c r="AD687" i="3"/>
  <c r="AH687" i="3"/>
  <c r="AL687" i="3"/>
  <c r="AP687" i="3"/>
  <c r="AT687" i="3"/>
  <c r="AX687" i="3"/>
  <c r="BB687" i="3"/>
  <c r="BF687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O679" i="3"/>
  <c r="S679" i="3"/>
  <c r="W679" i="3"/>
  <c r="AA679" i="3"/>
  <c r="AE679" i="3"/>
  <c r="AI679" i="3"/>
  <c r="AM679" i="3"/>
  <c r="AQ679" i="3"/>
  <c r="AU679" i="3"/>
  <c r="AY679" i="3"/>
  <c r="BC679" i="3"/>
  <c r="BG679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N663" i="3"/>
  <c r="R663" i="3"/>
  <c r="V663" i="3"/>
  <c r="Z663" i="3"/>
  <c r="AD663" i="3"/>
  <c r="AH663" i="3"/>
  <c r="AL663" i="3"/>
  <c r="AP663" i="3"/>
  <c r="AT663" i="3"/>
  <c r="AX663" i="3"/>
  <c r="BB663" i="3"/>
  <c r="BF663" i="3"/>
  <c r="O663" i="3"/>
  <c r="S663" i="3"/>
  <c r="W663" i="3"/>
  <c r="AA663" i="3"/>
  <c r="AE663" i="3"/>
  <c r="AI663" i="3"/>
  <c r="AM663" i="3"/>
  <c r="AQ663" i="3"/>
  <c r="AU663" i="3"/>
  <c r="AY663" i="3"/>
  <c r="BC663" i="3"/>
  <c r="BG663" i="3"/>
  <c r="P663" i="3"/>
  <c r="T663" i="3"/>
  <c r="X663" i="3"/>
  <c r="AB663" i="3"/>
  <c r="AF663" i="3"/>
  <c r="AJ663" i="3"/>
  <c r="AN663" i="3"/>
  <c r="AR663" i="3"/>
  <c r="AV663" i="3"/>
  <c r="AZ663" i="3"/>
  <c r="BD663" i="3"/>
  <c r="BH663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58" i="3"/>
  <c r="T658" i="3"/>
  <c r="X658" i="3"/>
  <c r="AB658" i="3"/>
  <c r="AF658" i="3"/>
  <c r="AJ658" i="3"/>
  <c r="AN658" i="3"/>
  <c r="AR658" i="3"/>
  <c r="AV658" i="3"/>
  <c r="O658" i="3"/>
  <c r="U658" i="3"/>
  <c r="Z658" i="3"/>
  <c r="AE658" i="3"/>
  <c r="AK658" i="3"/>
  <c r="AP658" i="3"/>
  <c r="AU658" i="3"/>
  <c r="AZ658" i="3"/>
  <c r="BD658" i="3"/>
  <c r="BH658" i="3"/>
  <c r="Q658" i="3"/>
  <c r="V658" i="3"/>
  <c r="AA658" i="3"/>
  <c r="AG658" i="3"/>
  <c r="AL658" i="3"/>
  <c r="AQ658" i="3"/>
  <c r="AW658" i="3"/>
  <c r="BA658" i="3"/>
  <c r="BE658" i="3"/>
  <c r="BI658" i="3"/>
  <c r="M658" i="3"/>
  <c r="R658" i="3"/>
  <c r="W658" i="3"/>
  <c r="AC658" i="3"/>
  <c r="AH658" i="3"/>
  <c r="AM658" i="3"/>
  <c r="AS658" i="3"/>
  <c r="AX658" i="3"/>
  <c r="BB658" i="3"/>
  <c r="BF658" i="3"/>
  <c r="N658" i="3"/>
  <c r="S658" i="3"/>
  <c r="Y658" i="3"/>
  <c r="AD658" i="3"/>
  <c r="AI658" i="3"/>
  <c r="AO658" i="3"/>
  <c r="AT658" i="3"/>
  <c r="AY658" i="3"/>
  <c r="BC658" i="3"/>
  <c r="BG658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P671" i="3"/>
  <c r="T671" i="3"/>
  <c r="X671" i="3"/>
  <c r="AB671" i="3"/>
  <c r="AF671" i="3"/>
  <c r="AJ671" i="3"/>
  <c r="AN671" i="3"/>
  <c r="AR671" i="3"/>
  <c r="AV671" i="3"/>
  <c r="AZ671" i="3"/>
  <c r="BD671" i="3"/>
  <c r="BH671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O668" i="3"/>
  <c r="S668" i="3"/>
  <c r="W668" i="3"/>
  <c r="AA668" i="3"/>
  <c r="AE668" i="3"/>
  <c r="AI668" i="3"/>
  <c r="AM668" i="3"/>
  <c r="AQ668" i="3"/>
  <c r="AU668" i="3"/>
  <c r="AY668" i="3"/>
  <c r="BC668" i="3"/>
  <c r="BG668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P685" i="3"/>
  <c r="T685" i="3"/>
  <c r="X685" i="3"/>
  <c r="AB685" i="3"/>
  <c r="AF685" i="3"/>
  <c r="AJ685" i="3"/>
  <c r="AN685" i="3"/>
  <c r="AR685" i="3"/>
  <c r="AV685" i="3"/>
  <c r="AZ685" i="3"/>
  <c r="BD685" i="3"/>
  <c r="BH685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N677" i="3"/>
  <c r="R677" i="3"/>
  <c r="V677" i="3"/>
  <c r="Z677" i="3"/>
  <c r="AD677" i="3"/>
  <c r="AH677" i="3"/>
  <c r="AL677" i="3"/>
  <c r="AP677" i="3"/>
  <c r="AT677" i="3"/>
  <c r="AX677" i="3"/>
  <c r="BB677" i="3"/>
  <c r="BF677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O674" i="3"/>
  <c r="S674" i="3"/>
  <c r="W674" i="3"/>
  <c r="AA674" i="3"/>
  <c r="AE674" i="3"/>
  <c r="AI674" i="3"/>
  <c r="AM674" i="3"/>
  <c r="AQ674" i="3"/>
  <c r="AU674" i="3"/>
  <c r="AY674" i="3"/>
  <c r="BC674" i="3"/>
  <c r="BG674" i="3"/>
  <c r="N669" i="3"/>
  <c r="R669" i="3"/>
  <c r="V669" i="3"/>
  <c r="Z669" i="3"/>
  <c r="AD669" i="3"/>
  <c r="AH669" i="3"/>
  <c r="AL669" i="3"/>
  <c r="AP669" i="3"/>
  <c r="AT669" i="3"/>
  <c r="AX669" i="3"/>
  <c r="BB669" i="3"/>
  <c r="BF669" i="3"/>
  <c r="O669" i="3"/>
  <c r="S669" i="3"/>
  <c r="W669" i="3"/>
  <c r="AA669" i="3"/>
  <c r="AE669" i="3"/>
  <c r="AI669" i="3"/>
  <c r="AM669" i="3"/>
  <c r="AQ669" i="3"/>
  <c r="AU669" i="3"/>
  <c r="AY669" i="3"/>
  <c r="BC669" i="3"/>
  <c r="BG669" i="3"/>
  <c r="P669" i="3"/>
  <c r="T669" i="3"/>
  <c r="X669" i="3"/>
  <c r="AB669" i="3"/>
  <c r="AF669" i="3"/>
  <c r="AJ669" i="3"/>
  <c r="AN669" i="3"/>
  <c r="AR669" i="3"/>
  <c r="AV669" i="3"/>
  <c r="AZ669" i="3"/>
  <c r="BD669" i="3"/>
  <c r="BH669" i="3"/>
  <c r="M669" i="3"/>
  <c r="Q669" i="3"/>
  <c r="U669" i="3"/>
  <c r="Y669" i="3"/>
  <c r="AC669" i="3"/>
  <c r="AG669" i="3"/>
  <c r="AK669" i="3"/>
  <c r="AO669" i="3"/>
  <c r="AS669" i="3"/>
  <c r="AW669" i="3"/>
  <c r="BA669" i="3"/>
  <c r="BE669" i="3"/>
  <c r="BI669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N661" i="3"/>
  <c r="R661" i="3"/>
  <c r="V661" i="3"/>
  <c r="Z661" i="3"/>
  <c r="AD661" i="3"/>
  <c r="AH661" i="3"/>
  <c r="AL661" i="3"/>
  <c r="AP661" i="3"/>
  <c r="AT661" i="3"/>
  <c r="AX661" i="3"/>
  <c r="BB661" i="3"/>
  <c r="BF661" i="3"/>
  <c r="O661" i="3"/>
  <c r="S661" i="3"/>
  <c r="W661" i="3"/>
  <c r="AA661" i="3"/>
  <c r="AE661" i="3"/>
  <c r="AI661" i="3"/>
  <c r="AM661" i="3"/>
  <c r="AQ661" i="3"/>
  <c r="AU661" i="3"/>
  <c r="AY661" i="3"/>
  <c r="BC661" i="3"/>
  <c r="BG661" i="3"/>
  <c r="P661" i="3"/>
  <c r="T661" i="3"/>
  <c r="X661" i="3"/>
  <c r="AB661" i="3"/>
  <c r="AF661" i="3"/>
  <c r="AJ661" i="3"/>
  <c r="AN661" i="3"/>
  <c r="AR661" i="3"/>
  <c r="AV661" i="3"/>
  <c r="AZ661" i="3"/>
  <c r="BD661" i="3"/>
  <c r="BH661" i="3"/>
  <c r="M661" i="3"/>
  <c r="Q661" i="3"/>
  <c r="U661" i="3"/>
  <c r="Y661" i="3"/>
  <c r="AC661" i="3"/>
  <c r="AG661" i="3"/>
  <c r="AK661" i="3"/>
  <c r="AO661" i="3"/>
  <c r="AS661" i="3"/>
  <c r="AW661" i="3"/>
  <c r="BA661" i="3"/>
  <c r="BE661" i="3"/>
  <c r="BI661" i="3"/>
  <c r="N655" i="3"/>
  <c r="R655" i="3"/>
  <c r="V655" i="3"/>
  <c r="Z655" i="3"/>
  <c r="AD655" i="3"/>
  <c r="AH655" i="3"/>
  <c r="AL655" i="3"/>
  <c r="AP655" i="3"/>
  <c r="AT655" i="3"/>
  <c r="AX655" i="3"/>
  <c r="BB655" i="3"/>
  <c r="BF655" i="3"/>
  <c r="P655" i="3"/>
  <c r="T655" i="3"/>
  <c r="X655" i="3"/>
  <c r="AB655" i="3"/>
  <c r="AF655" i="3"/>
  <c r="AJ655" i="3"/>
  <c r="AN655" i="3"/>
  <c r="AR655" i="3"/>
  <c r="AV655" i="3"/>
  <c r="AZ655" i="3"/>
  <c r="BD655" i="3"/>
  <c r="BH655" i="3"/>
  <c r="Q655" i="3"/>
  <c r="Y655" i="3"/>
  <c r="AG655" i="3"/>
  <c r="AO655" i="3"/>
  <c r="AW655" i="3"/>
  <c r="BE655" i="3"/>
  <c r="S655" i="3"/>
  <c r="AA655" i="3"/>
  <c r="AI655" i="3"/>
  <c r="AQ655" i="3"/>
  <c r="AY655" i="3"/>
  <c r="BG655" i="3"/>
  <c r="M655" i="3"/>
  <c r="U655" i="3"/>
  <c r="AC655" i="3"/>
  <c r="AK655" i="3"/>
  <c r="AS655" i="3"/>
  <c r="BA655" i="3"/>
  <c r="BI655" i="3"/>
  <c r="O655" i="3"/>
  <c r="W655" i="3"/>
  <c r="AE655" i="3"/>
  <c r="AM655" i="3"/>
  <c r="AU655" i="3"/>
  <c r="BC655" i="3"/>
  <c r="P684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S683" i="3"/>
  <c r="W683" i="3"/>
  <c r="AA683" i="3"/>
  <c r="AE683" i="3"/>
  <c r="AI683" i="3"/>
  <c r="AM683" i="3"/>
  <c r="AQ683" i="3"/>
  <c r="AU683" i="3"/>
  <c r="AY683" i="3"/>
  <c r="BC683" i="3"/>
  <c r="BG683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N657" i="3"/>
  <c r="R657" i="3"/>
  <c r="V657" i="3"/>
  <c r="Z657" i="3"/>
  <c r="AD657" i="3"/>
  <c r="AH657" i="3"/>
  <c r="AL657" i="3"/>
  <c r="AP657" i="3"/>
  <c r="AT657" i="3"/>
  <c r="AX657" i="3"/>
  <c r="BB657" i="3"/>
  <c r="BF657" i="3"/>
  <c r="O657" i="3"/>
  <c r="T657" i="3"/>
  <c r="Y657" i="3"/>
  <c r="AE657" i="3"/>
  <c r="AJ657" i="3"/>
  <c r="AO657" i="3"/>
  <c r="AU657" i="3"/>
  <c r="AZ657" i="3"/>
  <c r="BE657" i="3"/>
  <c r="P657" i="3"/>
  <c r="U657" i="3"/>
  <c r="AA657" i="3"/>
  <c r="AF657" i="3"/>
  <c r="AK657" i="3"/>
  <c r="AQ657" i="3"/>
  <c r="AV657" i="3"/>
  <c r="BA657" i="3"/>
  <c r="BG657" i="3"/>
  <c r="Q657" i="3"/>
  <c r="W657" i="3"/>
  <c r="AB657" i="3"/>
  <c r="AG657" i="3"/>
  <c r="AM657" i="3"/>
  <c r="AR657" i="3"/>
  <c r="AW657" i="3"/>
  <c r="BC657" i="3"/>
  <c r="BH657" i="3"/>
  <c r="M657" i="3"/>
  <c r="S657" i="3"/>
  <c r="X657" i="3"/>
  <c r="AC657" i="3"/>
  <c r="AI657" i="3"/>
  <c r="AN657" i="3"/>
  <c r="AS657" i="3"/>
  <c r="AY657" i="3"/>
  <c r="BD657" i="3"/>
  <c r="BI657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P652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O651" i="3"/>
  <c r="S651" i="3"/>
  <c r="W651" i="3"/>
  <c r="AA651" i="3"/>
  <c r="AE651" i="3"/>
  <c r="AI651" i="3"/>
  <c r="AM651" i="3"/>
  <c r="AQ651" i="3"/>
  <c r="AU651" i="3"/>
  <c r="AY651" i="3"/>
  <c r="BC651" i="3"/>
  <c r="BG651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P644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O640" i="3"/>
  <c r="S640" i="3"/>
  <c r="W640" i="3"/>
  <c r="AA640" i="3"/>
  <c r="AE640" i="3"/>
  <c r="AI640" i="3"/>
  <c r="AM640" i="3"/>
  <c r="AQ640" i="3"/>
  <c r="AU640" i="3"/>
  <c r="AY640" i="3"/>
  <c r="BC640" i="3"/>
  <c r="BG640" i="3"/>
  <c r="P636" i="3"/>
  <c r="BF686" i="3"/>
  <c r="BB686" i="3"/>
  <c r="AX686" i="3"/>
  <c r="AT686" i="3"/>
  <c r="AP686" i="3"/>
  <c r="AL686" i="3"/>
  <c r="AH686" i="3"/>
  <c r="AD686" i="3"/>
  <c r="Z686" i="3"/>
  <c r="V686" i="3"/>
  <c r="R686" i="3"/>
  <c r="N686" i="3"/>
  <c r="BF684" i="3"/>
  <c r="BB684" i="3"/>
  <c r="AX684" i="3"/>
  <c r="AT684" i="3"/>
  <c r="AP684" i="3"/>
  <c r="AL684" i="3"/>
  <c r="AH684" i="3"/>
  <c r="AD684" i="3"/>
  <c r="Z684" i="3"/>
  <c r="V684" i="3"/>
  <c r="R684" i="3"/>
  <c r="N684" i="3"/>
  <c r="BF682" i="3"/>
  <c r="BB682" i="3"/>
  <c r="AX682" i="3"/>
  <c r="AT682" i="3"/>
  <c r="AP682" i="3"/>
  <c r="AL682" i="3"/>
  <c r="AH682" i="3"/>
  <c r="AD682" i="3"/>
  <c r="Z682" i="3"/>
  <c r="V682" i="3"/>
  <c r="R682" i="3"/>
  <c r="N682" i="3"/>
  <c r="BF680" i="3"/>
  <c r="BB680" i="3"/>
  <c r="AX680" i="3"/>
  <c r="AT680" i="3"/>
  <c r="AP680" i="3"/>
  <c r="AL680" i="3"/>
  <c r="AH680" i="3"/>
  <c r="AD680" i="3"/>
  <c r="Z680" i="3"/>
  <c r="V680" i="3"/>
  <c r="R680" i="3"/>
  <c r="N680" i="3"/>
  <c r="BF678" i="3"/>
  <c r="BB678" i="3"/>
  <c r="AX678" i="3"/>
  <c r="AT678" i="3"/>
  <c r="AP678" i="3"/>
  <c r="AL678" i="3"/>
  <c r="AH678" i="3"/>
  <c r="AD678" i="3"/>
  <c r="Z678" i="3"/>
  <c r="V678" i="3"/>
  <c r="R678" i="3"/>
  <c r="N678" i="3"/>
  <c r="BF676" i="3"/>
  <c r="BB676" i="3"/>
  <c r="AX676" i="3"/>
  <c r="AT676" i="3"/>
  <c r="AP676" i="3"/>
  <c r="AL676" i="3"/>
  <c r="AH676" i="3"/>
  <c r="AD676" i="3"/>
  <c r="Z676" i="3"/>
  <c r="V676" i="3"/>
  <c r="R676" i="3"/>
  <c r="N676" i="3"/>
  <c r="BF674" i="3"/>
  <c r="BB674" i="3"/>
  <c r="AX674" i="3"/>
  <c r="AT674" i="3"/>
  <c r="AP674" i="3"/>
  <c r="AL674" i="3"/>
  <c r="AH674" i="3"/>
  <c r="AD674" i="3"/>
  <c r="Z674" i="3"/>
  <c r="V674" i="3"/>
  <c r="R674" i="3"/>
  <c r="N674" i="3"/>
  <c r="BF672" i="3"/>
  <c r="BB672" i="3"/>
  <c r="AX672" i="3"/>
  <c r="AT672" i="3"/>
  <c r="AP672" i="3"/>
  <c r="AL672" i="3"/>
  <c r="AH672" i="3"/>
  <c r="AD672" i="3"/>
  <c r="Z672" i="3"/>
  <c r="V672" i="3"/>
  <c r="R672" i="3"/>
  <c r="N672" i="3"/>
  <c r="BF670" i="3"/>
  <c r="BB670" i="3"/>
  <c r="AX670" i="3"/>
  <c r="AT670" i="3"/>
  <c r="AP670" i="3"/>
  <c r="AL670" i="3"/>
  <c r="AH670" i="3"/>
  <c r="AD670" i="3"/>
  <c r="Z670" i="3"/>
  <c r="V670" i="3"/>
  <c r="R670" i="3"/>
  <c r="N670" i="3"/>
  <c r="BF668" i="3"/>
  <c r="BB668" i="3"/>
  <c r="AX668" i="3"/>
  <c r="AT668" i="3"/>
  <c r="AP668" i="3"/>
  <c r="AL668" i="3"/>
  <c r="AH668" i="3"/>
  <c r="AD668" i="3"/>
  <c r="Z668" i="3"/>
  <c r="V668" i="3"/>
  <c r="R668" i="3"/>
  <c r="N668" i="3"/>
  <c r="BF666" i="3"/>
  <c r="BB666" i="3"/>
  <c r="AX666" i="3"/>
  <c r="AT666" i="3"/>
  <c r="AP666" i="3"/>
  <c r="AL666" i="3"/>
  <c r="AH666" i="3"/>
  <c r="AD666" i="3"/>
  <c r="Z666" i="3"/>
  <c r="V666" i="3"/>
  <c r="R666" i="3"/>
  <c r="N666" i="3"/>
  <c r="BF664" i="3"/>
  <c r="BB664" i="3"/>
  <c r="AX664" i="3"/>
  <c r="AT664" i="3"/>
  <c r="AP664" i="3"/>
  <c r="AL664" i="3"/>
  <c r="AH664" i="3"/>
  <c r="AD664" i="3"/>
  <c r="Z664" i="3"/>
  <c r="V664" i="3"/>
  <c r="R664" i="3"/>
  <c r="N664" i="3"/>
  <c r="BF662" i="3"/>
  <c r="BB662" i="3"/>
  <c r="AX662" i="3"/>
  <c r="AT662" i="3"/>
  <c r="AP662" i="3"/>
  <c r="AL662" i="3"/>
  <c r="AH662" i="3"/>
  <c r="AD662" i="3"/>
  <c r="Z662" i="3"/>
  <c r="V662" i="3"/>
  <c r="R662" i="3"/>
  <c r="N662" i="3"/>
  <c r="BF660" i="3"/>
  <c r="BB660" i="3"/>
  <c r="AX660" i="3"/>
  <c r="AT660" i="3"/>
  <c r="AP660" i="3"/>
  <c r="AL660" i="3"/>
  <c r="AH660" i="3"/>
  <c r="AD660" i="3"/>
  <c r="Z660" i="3"/>
  <c r="V660" i="3"/>
  <c r="R660" i="3"/>
  <c r="N660" i="3"/>
  <c r="BE656" i="3"/>
  <c r="AW656" i="3"/>
  <c r="AO656" i="3"/>
  <c r="AG656" i="3"/>
  <c r="Y656" i="3"/>
  <c r="Q656" i="3"/>
  <c r="O654" i="3"/>
  <c r="S654" i="3"/>
  <c r="W654" i="3"/>
  <c r="AA654" i="3"/>
  <c r="AE654" i="3"/>
  <c r="AI654" i="3"/>
  <c r="AM654" i="3"/>
  <c r="AQ654" i="3"/>
  <c r="AU654" i="3"/>
  <c r="AY654" i="3"/>
  <c r="BC654" i="3"/>
  <c r="P650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O649" i="3"/>
  <c r="S649" i="3"/>
  <c r="W649" i="3"/>
  <c r="AA649" i="3"/>
  <c r="AE649" i="3"/>
  <c r="AI649" i="3"/>
  <c r="AM649" i="3"/>
  <c r="AQ649" i="3"/>
  <c r="AU649" i="3"/>
  <c r="AY649" i="3"/>
  <c r="BC649" i="3"/>
  <c r="BG649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O646" i="3"/>
  <c r="S646" i="3"/>
  <c r="W646" i="3"/>
  <c r="AA646" i="3"/>
  <c r="AE646" i="3"/>
  <c r="AI646" i="3"/>
  <c r="AM646" i="3"/>
  <c r="AQ646" i="3"/>
  <c r="AU646" i="3"/>
  <c r="AY646" i="3"/>
  <c r="BC646" i="3"/>
  <c r="BG646" i="3"/>
  <c r="P642" i="3"/>
  <c r="M641" i="3"/>
  <c r="Q641" i="3"/>
  <c r="U641" i="3"/>
  <c r="Y641" i="3"/>
  <c r="AC641" i="3"/>
  <c r="AG641" i="3"/>
  <c r="AK641" i="3"/>
  <c r="AO641" i="3"/>
  <c r="AS641" i="3"/>
  <c r="AW641" i="3"/>
  <c r="BA641" i="3"/>
  <c r="BE641" i="3"/>
  <c r="BI641" i="3"/>
  <c r="N641" i="3"/>
  <c r="R641" i="3"/>
  <c r="V641" i="3"/>
  <c r="Z641" i="3"/>
  <c r="AD641" i="3"/>
  <c r="AH641" i="3"/>
  <c r="AL641" i="3"/>
  <c r="AP641" i="3"/>
  <c r="AT641" i="3"/>
  <c r="AX641" i="3"/>
  <c r="BB641" i="3"/>
  <c r="BF641" i="3"/>
  <c r="O641" i="3"/>
  <c r="S641" i="3"/>
  <c r="W641" i="3"/>
  <c r="AA641" i="3"/>
  <c r="AE641" i="3"/>
  <c r="AI641" i="3"/>
  <c r="AM641" i="3"/>
  <c r="AQ641" i="3"/>
  <c r="AU641" i="3"/>
  <c r="AY641" i="3"/>
  <c r="BC641" i="3"/>
  <c r="BG641" i="3"/>
  <c r="P641" i="3"/>
  <c r="T641" i="3"/>
  <c r="X641" i="3"/>
  <c r="AB641" i="3"/>
  <c r="AF641" i="3"/>
  <c r="AJ641" i="3"/>
  <c r="AN641" i="3"/>
  <c r="AR641" i="3"/>
  <c r="AV641" i="3"/>
  <c r="AZ641" i="3"/>
  <c r="BD641" i="3"/>
  <c r="BH641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P635" i="3"/>
  <c r="U635" i="3"/>
  <c r="AA635" i="3"/>
  <c r="AF635" i="3"/>
  <c r="AK635" i="3"/>
  <c r="AQ635" i="3"/>
  <c r="AV635" i="3"/>
  <c r="BA635" i="3"/>
  <c r="BG635" i="3"/>
  <c r="BI686" i="3"/>
  <c r="BE686" i="3"/>
  <c r="BA686" i="3"/>
  <c r="AW686" i="3"/>
  <c r="AS686" i="3"/>
  <c r="AO686" i="3"/>
  <c r="AK686" i="3"/>
  <c r="AG686" i="3"/>
  <c r="AC686" i="3"/>
  <c r="Y686" i="3"/>
  <c r="U686" i="3"/>
  <c r="Q686" i="3"/>
  <c r="M686" i="3"/>
  <c r="BI684" i="3"/>
  <c r="BE684" i="3"/>
  <c r="BA684" i="3"/>
  <c r="AW684" i="3"/>
  <c r="AS684" i="3"/>
  <c r="AO684" i="3"/>
  <c r="AK684" i="3"/>
  <c r="AG684" i="3"/>
  <c r="AC684" i="3"/>
  <c r="Y684" i="3"/>
  <c r="U684" i="3"/>
  <c r="Q684" i="3"/>
  <c r="M684" i="3"/>
  <c r="BI682" i="3"/>
  <c r="BE682" i="3"/>
  <c r="BA682" i="3"/>
  <c r="AW682" i="3"/>
  <c r="AS682" i="3"/>
  <c r="AO682" i="3"/>
  <c r="AK682" i="3"/>
  <c r="AG682" i="3"/>
  <c r="AC682" i="3"/>
  <c r="Y682" i="3"/>
  <c r="U682" i="3"/>
  <c r="Q682" i="3"/>
  <c r="M682" i="3"/>
  <c r="BI680" i="3"/>
  <c r="BE680" i="3"/>
  <c r="BA680" i="3"/>
  <c r="AW680" i="3"/>
  <c r="AS680" i="3"/>
  <c r="AO680" i="3"/>
  <c r="AK680" i="3"/>
  <c r="AG680" i="3"/>
  <c r="AC680" i="3"/>
  <c r="Y680" i="3"/>
  <c r="U680" i="3"/>
  <c r="Q680" i="3"/>
  <c r="M680" i="3"/>
  <c r="BI678" i="3"/>
  <c r="BE678" i="3"/>
  <c r="BA678" i="3"/>
  <c r="AW678" i="3"/>
  <c r="AS678" i="3"/>
  <c r="AO678" i="3"/>
  <c r="AK678" i="3"/>
  <c r="AG678" i="3"/>
  <c r="AC678" i="3"/>
  <c r="Y678" i="3"/>
  <c r="U678" i="3"/>
  <c r="Q678" i="3"/>
  <c r="M678" i="3"/>
  <c r="BI676" i="3"/>
  <c r="BE676" i="3"/>
  <c r="BA676" i="3"/>
  <c r="AW676" i="3"/>
  <c r="AS676" i="3"/>
  <c r="AO676" i="3"/>
  <c r="AK676" i="3"/>
  <c r="AG676" i="3"/>
  <c r="AC676" i="3"/>
  <c r="Y676" i="3"/>
  <c r="U676" i="3"/>
  <c r="Q676" i="3"/>
  <c r="M676" i="3"/>
  <c r="BI674" i="3"/>
  <c r="BE674" i="3"/>
  <c r="BA674" i="3"/>
  <c r="AW674" i="3"/>
  <c r="AS674" i="3"/>
  <c r="AO674" i="3"/>
  <c r="AK674" i="3"/>
  <c r="AG674" i="3"/>
  <c r="AC674" i="3"/>
  <c r="Y674" i="3"/>
  <c r="U674" i="3"/>
  <c r="Q674" i="3"/>
  <c r="M674" i="3"/>
  <c r="BI672" i="3"/>
  <c r="BE672" i="3"/>
  <c r="BA672" i="3"/>
  <c r="AW672" i="3"/>
  <c r="AS672" i="3"/>
  <c r="AO672" i="3"/>
  <c r="AK672" i="3"/>
  <c r="AG672" i="3"/>
  <c r="AC672" i="3"/>
  <c r="Y672" i="3"/>
  <c r="U672" i="3"/>
  <c r="Q672" i="3"/>
  <c r="M672" i="3"/>
  <c r="BI670" i="3"/>
  <c r="BE670" i="3"/>
  <c r="BA670" i="3"/>
  <c r="AW670" i="3"/>
  <c r="AS670" i="3"/>
  <c r="AO670" i="3"/>
  <c r="AK670" i="3"/>
  <c r="AG670" i="3"/>
  <c r="AC670" i="3"/>
  <c r="Y670" i="3"/>
  <c r="U670" i="3"/>
  <c r="Q670" i="3"/>
  <c r="M670" i="3"/>
  <c r="BI668" i="3"/>
  <c r="BE668" i="3"/>
  <c r="BA668" i="3"/>
  <c r="AW668" i="3"/>
  <c r="AS668" i="3"/>
  <c r="AO668" i="3"/>
  <c r="AK668" i="3"/>
  <c r="AG668" i="3"/>
  <c r="AC668" i="3"/>
  <c r="Y668" i="3"/>
  <c r="U668" i="3"/>
  <c r="Q668" i="3"/>
  <c r="M668" i="3"/>
  <c r="BI666" i="3"/>
  <c r="BE666" i="3"/>
  <c r="BA666" i="3"/>
  <c r="AW666" i="3"/>
  <c r="AS666" i="3"/>
  <c r="AO666" i="3"/>
  <c r="AK666" i="3"/>
  <c r="AG666" i="3"/>
  <c r="AC666" i="3"/>
  <c r="Y666" i="3"/>
  <c r="U666" i="3"/>
  <c r="Q666" i="3"/>
  <c r="M666" i="3"/>
  <c r="BI664" i="3"/>
  <c r="BE664" i="3"/>
  <c r="BA664" i="3"/>
  <c r="AW664" i="3"/>
  <c r="AS664" i="3"/>
  <c r="AO664" i="3"/>
  <c r="AK664" i="3"/>
  <c r="AG664" i="3"/>
  <c r="AC664" i="3"/>
  <c r="Y664" i="3"/>
  <c r="U664" i="3"/>
  <c r="Q664" i="3"/>
  <c r="M664" i="3"/>
  <c r="BI662" i="3"/>
  <c r="BE662" i="3"/>
  <c r="BA662" i="3"/>
  <c r="AW662" i="3"/>
  <c r="AS662" i="3"/>
  <c r="AO662" i="3"/>
  <c r="AK662" i="3"/>
  <c r="AG662" i="3"/>
  <c r="AC662" i="3"/>
  <c r="Y662" i="3"/>
  <c r="U662" i="3"/>
  <c r="Q662" i="3"/>
  <c r="M662" i="3"/>
  <c r="BI660" i="3"/>
  <c r="BE660" i="3"/>
  <c r="BA660" i="3"/>
  <c r="AW660" i="3"/>
  <c r="AS660" i="3"/>
  <c r="AO660" i="3"/>
  <c r="AK660" i="3"/>
  <c r="AG660" i="3"/>
  <c r="AC660" i="3"/>
  <c r="Y660" i="3"/>
  <c r="U660" i="3"/>
  <c r="Q660" i="3"/>
  <c r="M660" i="3"/>
  <c r="BC656" i="3"/>
  <c r="AU656" i="3"/>
  <c r="AM656" i="3"/>
  <c r="AE656" i="3"/>
  <c r="W656" i="3"/>
  <c r="O656" i="3"/>
  <c r="BG654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N647" i="3"/>
  <c r="R647" i="3"/>
  <c r="V647" i="3"/>
  <c r="Z647" i="3"/>
  <c r="AD647" i="3"/>
  <c r="AH647" i="3"/>
  <c r="AL647" i="3"/>
  <c r="AP647" i="3"/>
  <c r="AT647" i="3"/>
  <c r="AX647" i="3"/>
  <c r="BB647" i="3"/>
  <c r="BF647" i="3"/>
  <c r="O647" i="3"/>
  <c r="S647" i="3"/>
  <c r="W647" i="3"/>
  <c r="AA647" i="3"/>
  <c r="AE647" i="3"/>
  <c r="AI647" i="3"/>
  <c r="AM647" i="3"/>
  <c r="AQ647" i="3"/>
  <c r="AU647" i="3"/>
  <c r="AY647" i="3"/>
  <c r="BC647" i="3"/>
  <c r="BG647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O644" i="3"/>
  <c r="S644" i="3"/>
  <c r="W644" i="3"/>
  <c r="AA644" i="3"/>
  <c r="AE644" i="3"/>
  <c r="AI644" i="3"/>
  <c r="AM644" i="3"/>
  <c r="AQ644" i="3"/>
  <c r="AU644" i="3"/>
  <c r="AY644" i="3"/>
  <c r="BC644" i="3"/>
  <c r="BG644" i="3"/>
  <c r="M639" i="3"/>
  <c r="Q639" i="3"/>
  <c r="U639" i="3"/>
  <c r="Y639" i="3"/>
  <c r="AC639" i="3"/>
  <c r="AG639" i="3"/>
  <c r="AK639" i="3"/>
  <c r="AO639" i="3"/>
  <c r="AS639" i="3"/>
  <c r="AW639" i="3"/>
  <c r="BA639" i="3"/>
  <c r="BE639" i="3"/>
  <c r="BI639" i="3"/>
  <c r="N639" i="3"/>
  <c r="R639" i="3"/>
  <c r="V639" i="3"/>
  <c r="Z639" i="3"/>
  <c r="AD639" i="3"/>
  <c r="AH639" i="3"/>
  <c r="AL639" i="3"/>
  <c r="AP639" i="3"/>
  <c r="AT639" i="3"/>
  <c r="AX639" i="3"/>
  <c r="BB639" i="3"/>
  <c r="BF639" i="3"/>
  <c r="O639" i="3"/>
  <c r="S639" i="3"/>
  <c r="W639" i="3"/>
  <c r="AA639" i="3"/>
  <c r="AE639" i="3"/>
  <c r="AI639" i="3"/>
  <c r="AM639" i="3"/>
  <c r="AQ639" i="3"/>
  <c r="AU639" i="3"/>
  <c r="AY639" i="3"/>
  <c r="BC639" i="3"/>
  <c r="BG639" i="3"/>
  <c r="P639" i="3"/>
  <c r="T639" i="3"/>
  <c r="X639" i="3"/>
  <c r="AB639" i="3"/>
  <c r="AF639" i="3"/>
  <c r="AJ639" i="3"/>
  <c r="AN639" i="3"/>
  <c r="AR639" i="3"/>
  <c r="AV639" i="3"/>
  <c r="AZ639" i="3"/>
  <c r="BD639" i="3"/>
  <c r="BH639" i="3"/>
  <c r="O636" i="3"/>
  <c r="S636" i="3"/>
  <c r="W636" i="3"/>
  <c r="AA636" i="3"/>
  <c r="AE636" i="3"/>
  <c r="AI636" i="3"/>
  <c r="AM636" i="3"/>
  <c r="AQ636" i="3"/>
  <c r="AU636" i="3"/>
  <c r="AY636" i="3"/>
  <c r="BC636" i="3"/>
  <c r="BG636" i="3"/>
  <c r="BH686" i="3"/>
  <c r="BD686" i="3"/>
  <c r="AZ686" i="3"/>
  <c r="AV686" i="3"/>
  <c r="AR686" i="3"/>
  <c r="AN686" i="3"/>
  <c r="AJ686" i="3"/>
  <c r="AF686" i="3"/>
  <c r="AB686" i="3"/>
  <c r="X686" i="3"/>
  <c r="T686" i="3"/>
  <c r="BH684" i="3"/>
  <c r="BD684" i="3"/>
  <c r="AZ684" i="3"/>
  <c r="AV684" i="3"/>
  <c r="AR684" i="3"/>
  <c r="AN684" i="3"/>
  <c r="AJ684" i="3"/>
  <c r="AF684" i="3"/>
  <c r="AB684" i="3"/>
  <c r="X684" i="3"/>
  <c r="T684" i="3"/>
  <c r="BH682" i="3"/>
  <c r="BD682" i="3"/>
  <c r="AZ682" i="3"/>
  <c r="AV682" i="3"/>
  <c r="AR682" i="3"/>
  <c r="AN682" i="3"/>
  <c r="AJ682" i="3"/>
  <c r="AF682" i="3"/>
  <c r="AB682" i="3"/>
  <c r="X682" i="3"/>
  <c r="T682" i="3"/>
  <c r="BH680" i="3"/>
  <c r="BD680" i="3"/>
  <c r="AZ680" i="3"/>
  <c r="AV680" i="3"/>
  <c r="AR680" i="3"/>
  <c r="AN680" i="3"/>
  <c r="AJ680" i="3"/>
  <c r="AF680" i="3"/>
  <c r="AB680" i="3"/>
  <c r="X680" i="3"/>
  <c r="T680" i="3"/>
  <c r="BH678" i="3"/>
  <c r="BD678" i="3"/>
  <c r="AZ678" i="3"/>
  <c r="AV678" i="3"/>
  <c r="AR678" i="3"/>
  <c r="AN678" i="3"/>
  <c r="AJ678" i="3"/>
  <c r="AF678" i="3"/>
  <c r="AB678" i="3"/>
  <c r="X678" i="3"/>
  <c r="T678" i="3"/>
  <c r="BH676" i="3"/>
  <c r="BD676" i="3"/>
  <c r="AZ676" i="3"/>
  <c r="AV676" i="3"/>
  <c r="AR676" i="3"/>
  <c r="AN676" i="3"/>
  <c r="AJ676" i="3"/>
  <c r="AF676" i="3"/>
  <c r="AB676" i="3"/>
  <c r="X676" i="3"/>
  <c r="T676" i="3"/>
  <c r="BH674" i="3"/>
  <c r="BD674" i="3"/>
  <c r="AZ674" i="3"/>
  <c r="AV674" i="3"/>
  <c r="AR674" i="3"/>
  <c r="AN674" i="3"/>
  <c r="AJ674" i="3"/>
  <c r="AF674" i="3"/>
  <c r="AB674" i="3"/>
  <c r="X674" i="3"/>
  <c r="T674" i="3"/>
  <c r="BH672" i="3"/>
  <c r="BD672" i="3"/>
  <c r="AZ672" i="3"/>
  <c r="AV672" i="3"/>
  <c r="AR672" i="3"/>
  <c r="AN672" i="3"/>
  <c r="AJ672" i="3"/>
  <c r="AF672" i="3"/>
  <c r="AB672" i="3"/>
  <c r="X672" i="3"/>
  <c r="T672" i="3"/>
  <c r="BH670" i="3"/>
  <c r="BD670" i="3"/>
  <c r="AZ670" i="3"/>
  <c r="AV670" i="3"/>
  <c r="AR670" i="3"/>
  <c r="AN670" i="3"/>
  <c r="AJ670" i="3"/>
  <c r="AF670" i="3"/>
  <c r="AB670" i="3"/>
  <c r="X670" i="3"/>
  <c r="T670" i="3"/>
  <c r="BH668" i="3"/>
  <c r="BD668" i="3"/>
  <c r="AZ668" i="3"/>
  <c r="AV668" i="3"/>
  <c r="AR668" i="3"/>
  <c r="AN668" i="3"/>
  <c r="AJ668" i="3"/>
  <c r="AF668" i="3"/>
  <c r="AB668" i="3"/>
  <c r="X668" i="3"/>
  <c r="T668" i="3"/>
  <c r="BH666" i="3"/>
  <c r="BD666" i="3"/>
  <c r="AZ666" i="3"/>
  <c r="AV666" i="3"/>
  <c r="AR666" i="3"/>
  <c r="AN666" i="3"/>
  <c r="AJ666" i="3"/>
  <c r="AF666" i="3"/>
  <c r="AB666" i="3"/>
  <c r="X666" i="3"/>
  <c r="T666" i="3"/>
  <c r="BH664" i="3"/>
  <c r="BD664" i="3"/>
  <c r="AZ664" i="3"/>
  <c r="AV664" i="3"/>
  <c r="AR664" i="3"/>
  <c r="AN664" i="3"/>
  <c r="AJ664" i="3"/>
  <c r="AF664" i="3"/>
  <c r="AB664" i="3"/>
  <c r="X664" i="3"/>
  <c r="T664" i="3"/>
  <c r="BH662" i="3"/>
  <c r="BD662" i="3"/>
  <c r="AZ662" i="3"/>
  <c r="AV662" i="3"/>
  <c r="AR662" i="3"/>
  <c r="AN662" i="3"/>
  <c r="AJ662" i="3"/>
  <c r="AF662" i="3"/>
  <c r="AB662" i="3"/>
  <c r="X662" i="3"/>
  <c r="T662" i="3"/>
  <c r="BH660" i="3"/>
  <c r="BD660" i="3"/>
  <c r="AZ660" i="3"/>
  <c r="AV660" i="3"/>
  <c r="AR660" i="3"/>
  <c r="AN660" i="3"/>
  <c r="AJ660" i="3"/>
  <c r="AF660" i="3"/>
  <c r="AB660" i="3"/>
  <c r="X660" i="3"/>
  <c r="T660" i="3"/>
  <c r="BI656" i="3"/>
  <c r="BA656" i="3"/>
  <c r="AS656" i="3"/>
  <c r="AK656" i="3"/>
  <c r="AC656" i="3"/>
  <c r="U656" i="3"/>
  <c r="M656" i="3"/>
  <c r="M653" i="3"/>
  <c r="Q653" i="3"/>
  <c r="U653" i="3"/>
  <c r="Y653" i="3"/>
  <c r="AC653" i="3"/>
  <c r="AG653" i="3"/>
  <c r="AK653" i="3"/>
  <c r="AO653" i="3"/>
  <c r="AS653" i="3"/>
  <c r="AW653" i="3"/>
  <c r="BA653" i="3"/>
  <c r="BE653" i="3"/>
  <c r="BI653" i="3"/>
  <c r="N653" i="3"/>
  <c r="R653" i="3"/>
  <c r="V653" i="3"/>
  <c r="Z653" i="3"/>
  <c r="AD653" i="3"/>
  <c r="AH653" i="3"/>
  <c r="AL653" i="3"/>
  <c r="AP653" i="3"/>
  <c r="AT653" i="3"/>
  <c r="AX653" i="3"/>
  <c r="BB653" i="3"/>
  <c r="BF653" i="3"/>
  <c r="O653" i="3"/>
  <c r="S653" i="3"/>
  <c r="W653" i="3"/>
  <c r="AA653" i="3"/>
  <c r="AE653" i="3"/>
  <c r="AI653" i="3"/>
  <c r="AM653" i="3"/>
  <c r="AQ653" i="3"/>
  <c r="AU653" i="3"/>
  <c r="AY653" i="3"/>
  <c r="BC653" i="3"/>
  <c r="BG653" i="3"/>
  <c r="P653" i="3"/>
  <c r="T653" i="3"/>
  <c r="X653" i="3"/>
  <c r="AB653" i="3"/>
  <c r="AF653" i="3"/>
  <c r="AJ653" i="3"/>
  <c r="AN653" i="3"/>
  <c r="AR653" i="3"/>
  <c r="AV653" i="3"/>
  <c r="AZ653" i="3"/>
  <c r="BD653" i="3"/>
  <c r="BH653" i="3"/>
  <c r="O650" i="3"/>
  <c r="S650" i="3"/>
  <c r="W650" i="3"/>
  <c r="AA650" i="3"/>
  <c r="AE650" i="3"/>
  <c r="AI650" i="3"/>
  <c r="AM650" i="3"/>
  <c r="AQ650" i="3"/>
  <c r="AU650" i="3"/>
  <c r="AY650" i="3"/>
  <c r="BC650" i="3"/>
  <c r="BG650" i="3"/>
  <c r="M645" i="3"/>
  <c r="Q645" i="3"/>
  <c r="U645" i="3"/>
  <c r="Y645" i="3"/>
  <c r="AC645" i="3"/>
  <c r="AG645" i="3"/>
  <c r="AK645" i="3"/>
  <c r="AO645" i="3"/>
  <c r="AS645" i="3"/>
  <c r="AW645" i="3"/>
  <c r="BA645" i="3"/>
  <c r="BE645" i="3"/>
  <c r="BI645" i="3"/>
  <c r="N645" i="3"/>
  <c r="R645" i="3"/>
  <c r="V645" i="3"/>
  <c r="Z645" i="3"/>
  <c r="AD645" i="3"/>
  <c r="AH645" i="3"/>
  <c r="AL645" i="3"/>
  <c r="AP645" i="3"/>
  <c r="AT645" i="3"/>
  <c r="AX645" i="3"/>
  <c r="BB645" i="3"/>
  <c r="BF645" i="3"/>
  <c r="O645" i="3"/>
  <c r="S645" i="3"/>
  <c r="W645" i="3"/>
  <c r="AA645" i="3"/>
  <c r="AE645" i="3"/>
  <c r="AI645" i="3"/>
  <c r="AM645" i="3"/>
  <c r="AQ645" i="3"/>
  <c r="AU645" i="3"/>
  <c r="AY645" i="3"/>
  <c r="BC645" i="3"/>
  <c r="BG645" i="3"/>
  <c r="P645" i="3"/>
  <c r="T645" i="3"/>
  <c r="X645" i="3"/>
  <c r="AB645" i="3"/>
  <c r="AF645" i="3"/>
  <c r="AJ645" i="3"/>
  <c r="AN645" i="3"/>
  <c r="AR645" i="3"/>
  <c r="AV645" i="3"/>
  <c r="AZ645" i="3"/>
  <c r="BD645" i="3"/>
  <c r="BH645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M637" i="3"/>
  <c r="Q637" i="3"/>
  <c r="U637" i="3"/>
  <c r="Y637" i="3"/>
  <c r="AC637" i="3"/>
  <c r="AG637" i="3"/>
  <c r="AK637" i="3"/>
  <c r="AO637" i="3"/>
  <c r="AS637" i="3"/>
  <c r="AW637" i="3"/>
  <c r="BA637" i="3"/>
  <c r="BE637" i="3"/>
  <c r="BI637" i="3"/>
  <c r="N637" i="3"/>
  <c r="R637" i="3"/>
  <c r="V637" i="3"/>
  <c r="Z637" i="3"/>
  <c r="AD637" i="3"/>
  <c r="AH637" i="3"/>
  <c r="AL637" i="3"/>
  <c r="AP637" i="3"/>
  <c r="AT637" i="3"/>
  <c r="AX637" i="3"/>
  <c r="BB637" i="3"/>
  <c r="BF637" i="3"/>
  <c r="O637" i="3"/>
  <c r="S637" i="3"/>
  <c r="W637" i="3"/>
  <c r="AA637" i="3"/>
  <c r="AE637" i="3"/>
  <c r="AI637" i="3"/>
  <c r="AM637" i="3"/>
  <c r="AQ637" i="3"/>
  <c r="AU637" i="3"/>
  <c r="AY637" i="3"/>
  <c r="BC637" i="3"/>
  <c r="BG637" i="3"/>
  <c r="P637" i="3"/>
  <c r="T637" i="3"/>
  <c r="X637" i="3"/>
  <c r="AB637" i="3"/>
  <c r="AF637" i="3"/>
  <c r="AJ637" i="3"/>
  <c r="AN637" i="3"/>
  <c r="AR637" i="3"/>
  <c r="AV637" i="3"/>
  <c r="AZ637" i="3"/>
  <c r="BD637" i="3"/>
  <c r="BH637" i="3"/>
  <c r="Q635" i="3"/>
  <c r="BF654" i="3"/>
  <c r="BB654" i="3"/>
  <c r="AX654" i="3"/>
  <c r="AT654" i="3"/>
  <c r="AP654" i="3"/>
  <c r="AL654" i="3"/>
  <c r="AH654" i="3"/>
  <c r="AD654" i="3"/>
  <c r="Z654" i="3"/>
  <c r="V654" i="3"/>
  <c r="R654" i="3"/>
  <c r="N654" i="3"/>
  <c r="BF652" i="3"/>
  <c r="BB652" i="3"/>
  <c r="AX652" i="3"/>
  <c r="AT652" i="3"/>
  <c r="AP652" i="3"/>
  <c r="AL652" i="3"/>
  <c r="AH652" i="3"/>
  <c r="AD652" i="3"/>
  <c r="Z652" i="3"/>
  <c r="V652" i="3"/>
  <c r="R652" i="3"/>
  <c r="N652" i="3"/>
  <c r="BF650" i="3"/>
  <c r="BB650" i="3"/>
  <c r="AX650" i="3"/>
  <c r="AT650" i="3"/>
  <c r="AP650" i="3"/>
  <c r="AL650" i="3"/>
  <c r="AH650" i="3"/>
  <c r="AD650" i="3"/>
  <c r="Z650" i="3"/>
  <c r="V650" i="3"/>
  <c r="R650" i="3"/>
  <c r="N650" i="3"/>
  <c r="BF648" i="3"/>
  <c r="BB648" i="3"/>
  <c r="AX648" i="3"/>
  <c r="AT648" i="3"/>
  <c r="AP648" i="3"/>
  <c r="AL648" i="3"/>
  <c r="AH648" i="3"/>
  <c r="AD648" i="3"/>
  <c r="Z648" i="3"/>
  <c r="V648" i="3"/>
  <c r="R648" i="3"/>
  <c r="N648" i="3"/>
  <c r="BF646" i="3"/>
  <c r="BB646" i="3"/>
  <c r="AX646" i="3"/>
  <c r="AT646" i="3"/>
  <c r="AP646" i="3"/>
  <c r="AL646" i="3"/>
  <c r="AH646" i="3"/>
  <c r="AD646" i="3"/>
  <c r="Z646" i="3"/>
  <c r="V646" i="3"/>
  <c r="R646" i="3"/>
  <c r="N646" i="3"/>
  <c r="BF644" i="3"/>
  <c r="BB644" i="3"/>
  <c r="AX644" i="3"/>
  <c r="AT644" i="3"/>
  <c r="AP644" i="3"/>
  <c r="AL644" i="3"/>
  <c r="AH644" i="3"/>
  <c r="AD644" i="3"/>
  <c r="Z644" i="3"/>
  <c r="V644" i="3"/>
  <c r="R644" i="3"/>
  <c r="N644" i="3"/>
  <c r="BF642" i="3"/>
  <c r="BB642" i="3"/>
  <c r="AX642" i="3"/>
  <c r="AT642" i="3"/>
  <c r="AP642" i="3"/>
  <c r="AL642" i="3"/>
  <c r="AH642" i="3"/>
  <c r="AD642" i="3"/>
  <c r="Z642" i="3"/>
  <c r="V642" i="3"/>
  <c r="R642" i="3"/>
  <c r="N642" i="3"/>
  <c r="BF640" i="3"/>
  <c r="BB640" i="3"/>
  <c r="AX640" i="3"/>
  <c r="AT640" i="3"/>
  <c r="AP640" i="3"/>
  <c r="AL640" i="3"/>
  <c r="AH640" i="3"/>
  <c r="AD640" i="3"/>
  <c r="Z640" i="3"/>
  <c r="V640" i="3"/>
  <c r="R640" i="3"/>
  <c r="N640" i="3"/>
  <c r="BF638" i="3"/>
  <c r="BB638" i="3"/>
  <c r="AX638" i="3"/>
  <c r="AT638" i="3"/>
  <c r="AP638" i="3"/>
  <c r="AL638" i="3"/>
  <c r="AH638" i="3"/>
  <c r="AD638" i="3"/>
  <c r="Z638" i="3"/>
  <c r="V638" i="3"/>
  <c r="R638" i="3"/>
  <c r="N638" i="3"/>
  <c r="BF636" i="3"/>
  <c r="BB636" i="3"/>
  <c r="AX636" i="3"/>
  <c r="AT636" i="3"/>
  <c r="AP636" i="3"/>
  <c r="AL636" i="3"/>
  <c r="AH636" i="3"/>
  <c r="AD636" i="3"/>
  <c r="Z636" i="3"/>
  <c r="V636" i="3"/>
  <c r="R636" i="3"/>
  <c r="N636" i="3"/>
  <c r="BE635" i="3"/>
  <c r="AZ635" i="3"/>
  <c r="AU635" i="3"/>
  <c r="AO635" i="3"/>
  <c r="AJ635" i="3"/>
  <c r="AE635" i="3"/>
  <c r="Y635" i="3"/>
  <c r="T635" i="3"/>
  <c r="O635" i="3"/>
  <c r="Q634" i="3"/>
  <c r="L634" i="3"/>
  <c r="M634" i="3" s="1"/>
  <c r="AJ633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N630" i="3"/>
  <c r="R630" i="3"/>
  <c r="V630" i="3"/>
  <c r="Z630" i="3"/>
  <c r="AD630" i="3"/>
  <c r="AH630" i="3"/>
  <c r="AL630" i="3"/>
  <c r="AP630" i="3"/>
  <c r="AT630" i="3"/>
  <c r="AX630" i="3"/>
  <c r="BB630" i="3"/>
  <c r="BF630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24" i="3"/>
  <c r="Q624" i="3"/>
  <c r="U624" i="3"/>
  <c r="Y624" i="3"/>
  <c r="AC624" i="3"/>
  <c r="AG624" i="3"/>
  <c r="AK624" i="3"/>
  <c r="AO624" i="3"/>
  <c r="AS624" i="3"/>
  <c r="AW624" i="3"/>
  <c r="BA624" i="3"/>
  <c r="BE624" i="3"/>
  <c r="BI624" i="3"/>
  <c r="N624" i="3"/>
  <c r="R624" i="3"/>
  <c r="V624" i="3"/>
  <c r="Z624" i="3"/>
  <c r="AD624" i="3"/>
  <c r="AH624" i="3"/>
  <c r="AL624" i="3"/>
  <c r="AP624" i="3"/>
  <c r="AT624" i="3"/>
  <c r="AX624" i="3"/>
  <c r="BB624" i="3"/>
  <c r="BF624" i="3"/>
  <c r="O624" i="3"/>
  <c r="S624" i="3"/>
  <c r="W624" i="3"/>
  <c r="AA624" i="3"/>
  <c r="AE624" i="3"/>
  <c r="AI624" i="3"/>
  <c r="AM624" i="3"/>
  <c r="AQ624" i="3"/>
  <c r="AU624" i="3"/>
  <c r="AY624" i="3"/>
  <c r="BC624" i="3"/>
  <c r="BG624" i="3"/>
  <c r="P624" i="3"/>
  <c r="T624" i="3"/>
  <c r="X624" i="3"/>
  <c r="AB624" i="3"/>
  <c r="AF624" i="3"/>
  <c r="AJ624" i="3"/>
  <c r="AN624" i="3"/>
  <c r="AR624" i="3"/>
  <c r="AV624" i="3"/>
  <c r="AZ624" i="3"/>
  <c r="BD624" i="3"/>
  <c r="BH624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Q623" i="3"/>
  <c r="U623" i="3"/>
  <c r="Y623" i="3"/>
  <c r="AC623" i="3"/>
  <c r="AG623" i="3"/>
  <c r="AK623" i="3"/>
  <c r="AO623" i="3"/>
  <c r="AS623" i="3"/>
  <c r="AW623" i="3"/>
  <c r="BA623" i="3"/>
  <c r="BE623" i="3"/>
  <c r="BI623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M616" i="3"/>
  <c r="Q616" i="3"/>
  <c r="U616" i="3"/>
  <c r="Y616" i="3"/>
  <c r="AC616" i="3"/>
  <c r="AG616" i="3"/>
  <c r="AK616" i="3"/>
  <c r="AO616" i="3"/>
  <c r="AS616" i="3"/>
  <c r="AW616" i="3"/>
  <c r="BA616" i="3"/>
  <c r="BE616" i="3"/>
  <c r="BI616" i="3"/>
  <c r="N616" i="3"/>
  <c r="R616" i="3"/>
  <c r="V616" i="3"/>
  <c r="Z616" i="3"/>
  <c r="AD616" i="3"/>
  <c r="AH616" i="3"/>
  <c r="AL616" i="3"/>
  <c r="AP616" i="3"/>
  <c r="AT616" i="3"/>
  <c r="AX616" i="3"/>
  <c r="BB616" i="3"/>
  <c r="BF616" i="3"/>
  <c r="O616" i="3"/>
  <c r="S616" i="3"/>
  <c r="W616" i="3"/>
  <c r="AA616" i="3"/>
  <c r="AE616" i="3"/>
  <c r="AI616" i="3"/>
  <c r="AM616" i="3"/>
  <c r="AQ616" i="3"/>
  <c r="AU616" i="3"/>
  <c r="AY616" i="3"/>
  <c r="BC616" i="3"/>
  <c r="BG616" i="3"/>
  <c r="P616" i="3"/>
  <c r="T616" i="3"/>
  <c r="X616" i="3"/>
  <c r="AB616" i="3"/>
  <c r="AF616" i="3"/>
  <c r="AJ616" i="3"/>
  <c r="AN616" i="3"/>
  <c r="AR616" i="3"/>
  <c r="AV616" i="3"/>
  <c r="AZ616" i="3"/>
  <c r="BD616" i="3"/>
  <c r="BH616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P615" i="3"/>
  <c r="T615" i="3"/>
  <c r="X615" i="3"/>
  <c r="AB615" i="3"/>
  <c r="AF615" i="3"/>
  <c r="AJ615" i="3"/>
  <c r="AN615" i="3"/>
  <c r="AR615" i="3"/>
  <c r="AV615" i="3"/>
  <c r="AZ615" i="3"/>
  <c r="BD615" i="3"/>
  <c r="BH615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BI654" i="3"/>
  <c r="BE654" i="3"/>
  <c r="BA654" i="3"/>
  <c r="AW654" i="3"/>
  <c r="AS654" i="3"/>
  <c r="AO654" i="3"/>
  <c r="AK654" i="3"/>
  <c r="AG654" i="3"/>
  <c r="AC654" i="3"/>
  <c r="Y654" i="3"/>
  <c r="U654" i="3"/>
  <c r="Q654" i="3"/>
  <c r="M654" i="3"/>
  <c r="BI652" i="3"/>
  <c r="BE652" i="3"/>
  <c r="BA652" i="3"/>
  <c r="AW652" i="3"/>
  <c r="AS652" i="3"/>
  <c r="AO652" i="3"/>
  <c r="AK652" i="3"/>
  <c r="AG652" i="3"/>
  <c r="AC652" i="3"/>
  <c r="Y652" i="3"/>
  <c r="U652" i="3"/>
  <c r="Q652" i="3"/>
  <c r="M652" i="3"/>
  <c r="BI650" i="3"/>
  <c r="BE650" i="3"/>
  <c r="BA650" i="3"/>
  <c r="AW650" i="3"/>
  <c r="AS650" i="3"/>
  <c r="AO650" i="3"/>
  <c r="AK650" i="3"/>
  <c r="AG650" i="3"/>
  <c r="AC650" i="3"/>
  <c r="Y650" i="3"/>
  <c r="U650" i="3"/>
  <c r="Q650" i="3"/>
  <c r="M650" i="3"/>
  <c r="BI648" i="3"/>
  <c r="BE648" i="3"/>
  <c r="BA648" i="3"/>
  <c r="AW648" i="3"/>
  <c r="AS648" i="3"/>
  <c r="AO648" i="3"/>
  <c r="AK648" i="3"/>
  <c r="AG648" i="3"/>
  <c r="AC648" i="3"/>
  <c r="Y648" i="3"/>
  <c r="U648" i="3"/>
  <c r="Q648" i="3"/>
  <c r="M648" i="3"/>
  <c r="BI646" i="3"/>
  <c r="BE646" i="3"/>
  <c r="BA646" i="3"/>
  <c r="AW646" i="3"/>
  <c r="AS646" i="3"/>
  <c r="AO646" i="3"/>
  <c r="AK646" i="3"/>
  <c r="AG646" i="3"/>
  <c r="AC646" i="3"/>
  <c r="Y646" i="3"/>
  <c r="U646" i="3"/>
  <c r="Q646" i="3"/>
  <c r="M646" i="3"/>
  <c r="BI644" i="3"/>
  <c r="BE644" i="3"/>
  <c r="BA644" i="3"/>
  <c r="AW644" i="3"/>
  <c r="AS644" i="3"/>
  <c r="AO644" i="3"/>
  <c r="AK644" i="3"/>
  <c r="AG644" i="3"/>
  <c r="AC644" i="3"/>
  <c r="Y644" i="3"/>
  <c r="U644" i="3"/>
  <c r="Q644" i="3"/>
  <c r="M644" i="3"/>
  <c r="BI642" i="3"/>
  <c r="BE642" i="3"/>
  <c r="BA642" i="3"/>
  <c r="AW642" i="3"/>
  <c r="AS642" i="3"/>
  <c r="AO642" i="3"/>
  <c r="AK642" i="3"/>
  <c r="AG642" i="3"/>
  <c r="AC642" i="3"/>
  <c r="Y642" i="3"/>
  <c r="U642" i="3"/>
  <c r="Q642" i="3"/>
  <c r="M642" i="3"/>
  <c r="BI640" i="3"/>
  <c r="BE640" i="3"/>
  <c r="BA640" i="3"/>
  <c r="AW640" i="3"/>
  <c r="AS640" i="3"/>
  <c r="AO640" i="3"/>
  <c r="AK640" i="3"/>
  <c r="AG640" i="3"/>
  <c r="AC640" i="3"/>
  <c r="Y640" i="3"/>
  <c r="U640" i="3"/>
  <c r="Q640" i="3"/>
  <c r="M640" i="3"/>
  <c r="BI638" i="3"/>
  <c r="BE638" i="3"/>
  <c r="BA638" i="3"/>
  <c r="AW638" i="3"/>
  <c r="AS638" i="3"/>
  <c r="AO638" i="3"/>
  <c r="AK638" i="3"/>
  <c r="AG638" i="3"/>
  <c r="AC638" i="3"/>
  <c r="Y638" i="3"/>
  <c r="U638" i="3"/>
  <c r="Q638" i="3"/>
  <c r="M638" i="3"/>
  <c r="BI636" i="3"/>
  <c r="BE636" i="3"/>
  <c r="BA636" i="3"/>
  <c r="AW636" i="3"/>
  <c r="AS636" i="3"/>
  <c r="AO636" i="3"/>
  <c r="AK636" i="3"/>
  <c r="AG636" i="3"/>
  <c r="AC636" i="3"/>
  <c r="Y636" i="3"/>
  <c r="U636" i="3"/>
  <c r="Q636" i="3"/>
  <c r="M636" i="3"/>
  <c r="BI635" i="3"/>
  <c r="BD635" i="3"/>
  <c r="AY635" i="3"/>
  <c r="AS635" i="3"/>
  <c r="AN635" i="3"/>
  <c r="AI635" i="3"/>
  <c r="AC635" i="3"/>
  <c r="X635" i="3"/>
  <c r="S635" i="3"/>
  <c r="M635" i="3"/>
  <c r="BE634" i="3"/>
  <c r="AY634" i="3"/>
  <c r="AT634" i="3"/>
  <c r="AO634" i="3"/>
  <c r="AI634" i="3"/>
  <c r="AD634" i="3"/>
  <c r="V634" i="3"/>
  <c r="N634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N622" i="3"/>
  <c r="R622" i="3"/>
  <c r="V622" i="3"/>
  <c r="Z622" i="3"/>
  <c r="AD622" i="3"/>
  <c r="AH622" i="3"/>
  <c r="AL622" i="3"/>
  <c r="AP622" i="3"/>
  <c r="AT622" i="3"/>
  <c r="AX622" i="3"/>
  <c r="BB622" i="3"/>
  <c r="BF622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P621" i="3"/>
  <c r="T621" i="3"/>
  <c r="X621" i="3"/>
  <c r="AB621" i="3"/>
  <c r="AF621" i="3"/>
  <c r="AJ621" i="3"/>
  <c r="AN621" i="3"/>
  <c r="AR621" i="3"/>
  <c r="AV621" i="3"/>
  <c r="AZ621" i="3"/>
  <c r="BD621" i="3"/>
  <c r="BH62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M614" i="3"/>
  <c r="Q614" i="3"/>
  <c r="U614" i="3"/>
  <c r="Y614" i="3"/>
  <c r="AC614" i="3"/>
  <c r="AG614" i="3"/>
  <c r="AK614" i="3"/>
  <c r="AO614" i="3"/>
  <c r="AS614" i="3"/>
  <c r="AW614" i="3"/>
  <c r="BA614" i="3"/>
  <c r="BE614" i="3"/>
  <c r="BI614" i="3"/>
  <c r="N614" i="3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S614" i="3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T613" i="3"/>
  <c r="X613" i="3"/>
  <c r="AB613" i="3"/>
  <c r="AF613" i="3"/>
  <c r="AJ613" i="3"/>
  <c r="AN613" i="3"/>
  <c r="AR613" i="3"/>
  <c r="AV613" i="3"/>
  <c r="AZ613" i="3"/>
  <c r="BD613" i="3"/>
  <c r="BH613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BH654" i="3"/>
  <c r="BD654" i="3"/>
  <c r="AZ654" i="3"/>
  <c r="AV654" i="3"/>
  <c r="AR654" i="3"/>
  <c r="AN654" i="3"/>
  <c r="AJ654" i="3"/>
  <c r="AF654" i="3"/>
  <c r="AB654" i="3"/>
  <c r="X654" i="3"/>
  <c r="T654" i="3"/>
  <c r="BH652" i="3"/>
  <c r="BD652" i="3"/>
  <c r="AZ652" i="3"/>
  <c r="AV652" i="3"/>
  <c r="AR652" i="3"/>
  <c r="AN652" i="3"/>
  <c r="AJ652" i="3"/>
  <c r="AF652" i="3"/>
  <c r="AB652" i="3"/>
  <c r="X652" i="3"/>
  <c r="T652" i="3"/>
  <c r="BH650" i="3"/>
  <c r="BD650" i="3"/>
  <c r="AZ650" i="3"/>
  <c r="AV650" i="3"/>
  <c r="AR650" i="3"/>
  <c r="AN650" i="3"/>
  <c r="AJ650" i="3"/>
  <c r="AF650" i="3"/>
  <c r="AB650" i="3"/>
  <c r="X650" i="3"/>
  <c r="T650" i="3"/>
  <c r="BH648" i="3"/>
  <c r="BD648" i="3"/>
  <c r="AZ648" i="3"/>
  <c r="AV648" i="3"/>
  <c r="AR648" i="3"/>
  <c r="AN648" i="3"/>
  <c r="AJ648" i="3"/>
  <c r="AF648" i="3"/>
  <c r="AB648" i="3"/>
  <c r="X648" i="3"/>
  <c r="T648" i="3"/>
  <c r="BH646" i="3"/>
  <c r="BD646" i="3"/>
  <c r="AZ646" i="3"/>
  <c r="AV646" i="3"/>
  <c r="AR646" i="3"/>
  <c r="AN646" i="3"/>
  <c r="AJ646" i="3"/>
  <c r="AF646" i="3"/>
  <c r="AB646" i="3"/>
  <c r="X646" i="3"/>
  <c r="T646" i="3"/>
  <c r="BH644" i="3"/>
  <c r="BD644" i="3"/>
  <c r="AZ644" i="3"/>
  <c r="AV644" i="3"/>
  <c r="AR644" i="3"/>
  <c r="AN644" i="3"/>
  <c r="AJ644" i="3"/>
  <c r="AF644" i="3"/>
  <c r="AB644" i="3"/>
  <c r="X644" i="3"/>
  <c r="T644" i="3"/>
  <c r="BH642" i="3"/>
  <c r="BD642" i="3"/>
  <c r="AZ642" i="3"/>
  <c r="AV642" i="3"/>
  <c r="AR642" i="3"/>
  <c r="AN642" i="3"/>
  <c r="AJ642" i="3"/>
  <c r="AF642" i="3"/>
  <c r="AB642" i="3"/>
  <c r="X642" i="3"/>
  <c r="T642" i="3"/>
  <c r="BH640" i="3"/>
  <c r="BD640" i="3"/>
  <c r="AZ640" i="3"/>
  <c r="AV640" i="3"/>
  <c r="AR640" i="3"/>
  <c r="AN640" i="3"/>
  <c r="AJ640" i="3"/>
  <c r="AF640" i="3"/>
  <c r="AB640" i="3"/>
  <c r="X640" i="3"/>
  <c r="T640" i="3"/>
  <c r="BH638" i="3"/>
  <c r="BD638" i="3"/>
  <c r="AZ638" i="3"/>
  <c r="AV638" i="3"/>
  <c r="AR638" i="3"/>
  <c r="AN638" i="3"/>
  <c r="AJ638" i="3"/>
  <c r="AF638" i="3"/>
  <c r="AB638" i="3"/>
  <c r="X638" i="3"/>
  <c r="T638" i="3"/>
  <c r="BH636" i="3"/>
  <c r="BD636" i="3"/>
  <c r="AZ636" i="3"/>
  <c r="AV636" i="3"/>
  <c r="AR636" i="3"/>
  <c r="AN636" i="3"/>
  <c r="AJ636" i="3"/>
  <c r="AF636" i="3"/>
  <c r="AB636" i="3"/>
  <c r="X636" i="3"/>
  <c r="T636" i="3"/>
  <c r="BH635" i="3"/>
  <c r="BC635" i="3"/>
  <c r="AW635" i="3"/>
  <c r="AR635" i="3"/>
  <c r="AM635" i="3"/>
  <c r="AG635" i="3"/>
  <c r="AB635" i="3"/>
  <c r="W635" i="3"/>
  <c r="BI634" i="3"/>
  <c r="BC634" i="3"/>
  <c r="AX634" i="3"/>
  <c r="AS634" i="3"/>
  <c r="AM634" i="3"/>
  <c r="AH634" i="3"/>
  <c r="AC634" i="3"/>
  <c r="U634" i="3"/>
  <c r="O633" i="3"/>
  <c r="S633" i="3"/>
  <c r="W633" i="3"/>
  <c r="AA633" i="3"/>
  <c r="AE633" i="3"/>
  <c r="AI633" i="3"/>
  <c r="AM633" i="3"/>
  <c r="AQ633" i="3"/>
  <c r="AU633" i="3"/>
  <c r="AY633" i="3"/>
  <c r="BC633" i="3"/>
  <c r="BG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T632" i="3"/>
  <c r="X632" i="3"/>
  <c r="AB632" i="3"/>
  <c r="AF632" i="3"/>
  <c r="AJ632" i="3"/>
  <c r="AN632" i="3"/>
  <c r="AR632" i="3"/>
  <c r="AV632" i="3"/>
  <c r="AZ632" i="3"/>
  <c r="BD632" i="3"/>
  <c r="BH632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P628" i="3"/>
  <c r="T628" i="3"/>
  <c r="X628" i="3"/>
  <c r="AB628" i="3"/>
  <c r="AF628" i="3"/>
  <c r="AJ628" i="3"/>
  <c r="AN628" i="3"/>
  <c r="AR628" i="3"/>
  <c r="AV628" i="3"/>
  <c r="AZ628" i="3"/>
  <c r="BD628" i="3"/>
  <c r="BH628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M627" i="3"/>
  <c r="Q627" i="3"/>
  <c r="U627" i="3"/>
  <c r="Y627" i="3"/>
  <c r="AC627" i="3"/>
  <c r="AG627" i="3"/>
  <c r="AK627" i="3"/>
  <c r="AO627" i="3"/>
  <c r="AS627" i="3"/>
  <c r="AW627" i="3"/>
  <c r="BA627" i="3"/>
  <c r="BE627" i="3"/>
  <c r="BI627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N620" i="3"/>
  <c r="R620" i="3"/>
  <c r="V620" i="3"/>
  <c r="Z620" i="3"/>
  <c r="AD620" i="3"/>
  <c r="AH620" i="3"/>
  <c r="AL620" i="3"/>
  <c r="AP620" i="3"/>
  <c r="AT620" i="3"/>
  <c r="AX620" i="3"/>
  <c r="BB620" i="3"/>
  <c r="BF620" i="3"/>
  <c r="O620" i="3"/>
  <c r="S620" i="3"/>
  <c r="W620" i="3"/>
  <c r="AA620" i="3"/>
  <c r="AE620" i="3"/>
  <c r="AI620" i="3"/>
  <c r="AM620" i="3"/>
  <c r="AQ620" i="3"/>
  <c r="AU620" i="3"/>
  <c r="AY620" i="3"/>
  <c r="BC620" i="3"/>
  <c r="BG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P619" i="3"/>
  <c r="T619" i="3"/>
  <c r="X619" i="3"/>
  <c r="AB619" i="3"/>
  <c r="AF619" i="3"/>
  <c r="AJ619" i="3"/>
  <c r="AN619" i="3"/>
  <c r="AR619" i="3"/>
  <c r="AV619" i="3"/>
  <c r="AZ619" i="3"/>
  <c r="BD619" i="3"/>
  <c r="BH619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M612" i="3"/>
  <c r="Q612" i="3"/>
  <c r="U612" i="3"/>
  <c r="Y612" i="3"/>
  <c r="AC612" i="3"/>
  <c r="AG612" i="3"/>
  <c r="AK612" i="3"/>
  <c r="AO612" i="3"/>
  <c r="AS612" i="3"/>
  <c r="AW612" i="3"/>
  <c r="BA612" i="3"/>
  <c r="BE612" i="3"/>
  <c r="BI61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O634" i="3"/>
  <c r="S634" i="3"/>
  <c r="W634" i="3"/>
  <c r="AA634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R626" i="3"/>
  <c r="V626" i="3"/>
  <c r="Z626" i="3"/>
  <c r="AD626" i="3"/>
  <c r="AH626" i="3"/>
  <c r="AL626" i="3"/>
  <c r="AP626" i="3"/>
  <c r="AT626" i="3"/>
  <c r="AX626" i="3"/>
  <c r="BB626" i="3"/>
  <c r="BF626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O625" i="3"/>
  <c r="S625" i="3"/>
  <c r="W625" i="3"/>
  <c r="AA625" i="3"/>
  <c r="AE625" i="3"/>
  <c r="AI625" i="3"/>
  <c r="AM625" i="3"/>
  <c r="AQ625" i="3"/>
  <c r="AU625" i="3"/>
  <c r="AY625" i="3"/>
  <c r="BC625" i="3"/>
  <c r="BG625" i="3"/>
  <c r="P625" i="3"/>
  <c r="T625" i="3"/>
  <c r="X625" i="3"/>
  <c r="AB625" i="3"/>
  <c r="AF625" i="3"/>
  <c r="AJ625" i="3"/>
  <c r="AN625" i="3"/>
  <c r="AR625" i="3"/>
  <c r="AV625" i="3"/>
  <c r="AZ625" i="3"/>
  <c r="BD625" i="3"/>
  <c r="BH625" i="3"/>
  <c r="M625" i="3"/>
  <c r="Q625" i="3"/>
  <c r="U625" i="3"/>
  <c r="Y625" i="3"/>
  <c r="AC625" i="3"/>
  <c r="AG625" i="3"/>
  <c r="AK625" i="3"/>
  <c r="AO625" i="3"/>
  <c r="AS625" i="3"/>
  <c r="AW625" i="3"/>
  <c r="BA625" i="3"/>
  <c r="BE625" i="3"/>
  <c r="BI625" i="3"/>
  <c r="N625" i="3"/>
  <c r="R625" i="3"/>
  <c r="V625" i="3"/>
  <c r="Z625" i="3"/>
  <c r="AD625" i="3"/>
  <c r="AH625" i="3"/>
  <c r="AL625" i="3"/>
  <c r="AP625" i="3"/>
  <c r="AT625" i="3"/>
  <c r="AX625" i="3"/>
  <c r="BB625" i="3"/>
  <c r="BF625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N618" i="3"/>
  <c r="R618" i="3"/>
  <c r="V618" i="3"/>
  <c r="Z618" i="3"/>
  <c r="AD618" i="3"/>
  <c r="AH618" i="3"/>
  <c r="AL618" i="3"/>
  <c r="AP618" i="3"/>
  <c r="AT618" i="3"/>
  <c r="AX618" i="3"/>
  <c r="BB618" i="3"/>
  <c r="BF618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O617" i="3"/>
  <c r="S617" i="3"/>
  <c r="W617" i="3"/>
  <c r="AA617" i="3"/>
  <c r="AE617" i="3"/>
  <c r="AI617" i="3"/>
  <c r="AM617" i="3"/>
  <c r="AQ617" i="3"/>
  <c r="AU617" i="3"/>
  <c r="AY617" i="3"/>
  <c r="BC617" i="3"/>
  <c r="BG617" i="3"/>
  <c r="P617" i="3"/>
  <c r="T617" i="3"/>
  <c r="X617" i="3"/>
  <c r="AB617" i="3"/>
  <c r="AF617" i="3"/>
  <c r="AJ617" i="3"/>
  <c r="AN617" i="3"/>
  <c r="AR617" i="3"/>
  <c r="AV617" i="3"/>
  <c r="AZ617" i="3"/>
  <c r="BD617" i="3"/>
  <c r="BH617" i="3"/>
  <c r="M617" i="3"/>
  <c r="Q617" i="3"/>
  <c r="U617" i="3"/>
  <c r="Y617" i="3"/>
  <c r="AC617" i="3"/>
  <c r="AG617" i="3"/>
  <c r="AK617" i="3"/>
  <c r="AO617" i="3"/>
  <c r="AS617" i="3"/>
  <c r="AW617" i="3"/>
  <c r="BA617" i="3"/>
  <c r="BE617" i="3"/>
  <c r="BI617" i="3"/>
  <c r="N617" i="3"/>
  <c r="R617" i="3"/>
  <c r="V617" i="3"/>
  <c r="Z617" i="3"/>
  <c r="AD617" i="3"/>
  <c r="AH617" i="3"/>
  <c r="AL617" i="3"/>
  <c r="AP617" i="3"/>
  <c r="AT617" i="3"/>
  <c r="AX617" i="3"/>
  <c r="BB617" i="3"/>
  <c r="BF617" i="3"/>
  <c r="BF633" i="3"/>
  <c r="BB633" i="3"/>
  <c r="AX633" i="3"/>
  <c r="AT633" i="3"/>
  <c r="AP633" i="3"/>
  <c r="AL633" i="3"/>
  <c r="AH633" i="3"/>
  <c r="AD633" i="3"/>
  <c r="Z633" i="3"/>
  <c r="V633" i="3"/>
  <c r="R633" i="3"/>
  <c r="BF631" i="3"/>
  <c r="BB631" i="3"/>
  <c r="AX631" i="3"/>
  <c r="AT631" i="3"/>
  <c r="AP631" i="3"/>
  <c r="AL631" i="3"/>
  <c r="AH631" i="3"/>
  <c r="AD631" i="3"/>
  <c r="Z631" i="3"/>
  <c r="V631" i="3"/>
  <c r="R631" i="3"/>
  <c r="BF629" i="3"/>
  <c r="BB629" i="3"/>
  <c r="AX629" i="3"/>
  <c r="AT629" i="3"/>
  <c r="AP629" i="3"/>
  <c r="AL629" i="3"/>
  <c r="AH629" i="3"/>
  <c r="AD629" i="3"/>
  <c r="Z629" i="3"/>
  <c r="V629" i="3"/>
  <c r="R629" i="3"/>
  <c r="BD611" i="3"/>
  <c r="AY611" i="3"/>
  <c r="AT611" i="3"/>
  <c r="AN611" i="3"/>
  <c r="AI611" i="3"/>
  <c r="AD611" i="3"/>
  <c r="X611" i="3"/>
  <c r="S611" i="3"/>
  <c r="N611" i="3"/>
  <c r="BI610" i="3"/>
  <c r="BA610" i="3"/>
  <c r="AS610" i="3"/>
  <c r="AK610" i="3"/>
  <c r="AC610" i="3"/>
  <c r="U610" i="3"/>
  <c r="O609" i="3"/>
  <c r="S609" i="3"/>
  <c r="W609" i="3"/>
  <c r="AA609" i="3"/>
  <c r="AE609" i="3"/>
  <c r="AI609" i="3"/>
  <c r="AM609" i="3"/>
  <c r="AQ609" i="3"/>
  <c r="AU609" i="3"/>
  <c r="AY609" i="3"/>
  <c r="BC609" i="3"/>
  <c r="BG609" i="3"/>
  <c r="O604" i="3"/>
  <c r="S604" i="3"/>
  <c r="W604" i="3"/>
  <c r="AA604" i="3"/>
  <c r="AE604" i="3"/>
  <c r="AI604" i="3"/>
  <c r="AM604" i="3"/>
  <c r="AQ604" i="3"/>
  <c r="AU604" i="3"/>
  <c r="AY604" i="3"/>
  <c r="BC604" i="3"/>
  <c r="BG604" i="3"/>
  <c r="P604" i="3"/>
  <c r="T604" i="3"/>
  <c r="X604" i="3"/>
  <c r="AB604" i="3"/>
  <c r="AF604" i="3"/>
  <c r="AJ604" i="3"/>
  <c r="AN604" i="3"/>
  <c r="AR604" i="3"/>
  <c r="AV604" i="3"/>
  <c r="AZ604" i="3"/>
  <c r="BD604" i="3"/>
  <c r="BH604" i="3"/>
  <c r="M604" i="3"/>
  <c r="Q604" i="3"/>
  <c r="U604" i="3"/>
  <c r="Y604" i="3"/>
  <c r="AC604" i="3"/>
  <c r="AG604" i="3"/>
  <c r="AK604" i="3"/>
  <c r="AO604" i="3"/>
  <c r="AS604" i="3"/>
  <c r="AW604" i="3"/>
  <c r="BA604" i="3"/>
  <c r="BE604" i="3"/>
  <c r="BI604" i="3"/>
  <c r="N604" i="3"/>
  <c r="R604" i="3"/>
  <c r="V604" i="3"/>
  <c r="Z604" i="3"/>
  <c r="AD604" i="3"/>
  <c r="AH604" i="3"/>
  <c r="AL604" i="3"/>
  <c r="AP604" i="3"/>
  <c r="AT604" i="3"/>
  <c r="AX604" i="3"/>
  <c r="BB604" i="3"/>
  <c r="BF604" i="3"/>
  <c r="O600" i="3"/>
  <c r="S600" i="3"/>
  <c r="W600" i="3"/>
  <c r="AA600" i="3"/>
  <c r="AE600" i="3"/>
  <c r="AI600" i="3"/>
  <c r="AM600" i="3"/>
  <c r="AQ600" i="3"/>
  <c r="AU600" i="3"/>
  <c r="AY600" i="3"/>
  <c r="BC600" i="3"/>
  <c r="BG600" i="3"/>
  <c r="P600" i="3"/>
  <c r="T600" i="3"/>
  <c r="X600" i="3"/>
  <c r="AB600" i="3"/>
  <c r="AF600" i="3"/>
  <c r="AJ600" i="3"/>
  <c r="AN600" i="3"/>
  <c r="AR600" i="3"/>
  <c r="AV600" i="3"/>
  <c r="AZ600" i="3"/>
  <c r="BD600" i="3"/>
  <c r="BH600" i="3"/>
  <c r="M600" i="3"/>
  <c r="Q600" i="3"/>
  <c r="U600" i="3"/>
  <c r="Y600" i="3"/>
  <c r="AC600" i="3"/>
  <c r="AG600" i="3"/>
  <c r="AK600" i="3"/>
  <c r="AO600" i="3"/>
  <c r="AS600" i="3"/>
  <c r="AW600" i="3"/>
  <c r="BA600" i="3"/>
  <c r="BE600" i="3"/>
  <c r="BI600" i="3"/>
  <c r="N600" i="3"/>
  <c r="R600" i="3"/>
  <c r="V600" i="3"/>
  <c r="Z600" i="3"/>
  <c r="AD600" i="3"/>
  <c r="AH600" i="3"/>
  <c r="AL600" i="3"/>
  <c r="AP600" i="3"/>
  <c r="AT600" i="3"/>
  <c r="AX600" i="3"/>
  <c r="BB600" i="3"/>
  <c r="BF600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M593" i="3"/>
  <c r="O592" i="3"/>
  <c r="S592" i="3"/>
  <c r="W592" i="3"/>
  <c r="AA592" i="3"/>
  <c r="AE592" i="3"/>
  <c r="AI592" i="3"/>
  <c r="AM592" i="3"/>
  <c r="AQ592" i="3"/>
  <c r="AU592" i="3"/>
  <c r="AY592" i="3"/>
  <c r="BC592" i="3"/>
  <c r="BG592" i="3"/>
  <c r="P592" i="3"/>
  <c r="T592" i="3"/>
  <c r="X592" i="3"/>
  <c r="AB592" i="3"/>
  <c r="AF592" i="3"/>
  <c r="AJ592" i="3"/>
  <c r="AN592" i="3"/>
  <c r="AR592" i="3"/>
  <c r="AV592" i="3"/>
  <c r="AZ592" i="3"/>
  <c r="BD592" i="3"/>
  <c r="BH592" i="3"/>
  <c r="M592" i="3"/>
  <c r="Q592" i="3"/>
  <c r="U592" i="3"/>
  <c r="Y592" i="3"/>
  <c r="AC592" i="3"/>
  <c r="AG592" i="3"/>
  <c r="AK592" i="3"/>
  <c r="AO592" i="3"/>
  <c r="AS592" i="3"/>
  <c r="AW592" i="3"/>
  <c r="BA592" i="3"/>
  <c r="BE592" i="3"/>
  <c r="BI592" i="3"/>
  <c r="N592" i="3"/>
  <c r="R592" i="3"/>
  <c r="V592" i="3"/>
  <c r="Z592" i="3"/>
  <c r="AD592" i="3"/>
  <c r="AH592" i="3"/>
  <c r="AL592" i="3"/>
  <c r="AP592" i="3"/>
  <c r="AT592" i="3"/>
  <c r="AX592" i="3"/>
  <c r="BB592" i="3"/>
  <c r="BF592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I629" i="3"/>
  <c r="BE629" i="3"/>
  <c r="BA629" i="3"/>
  <c r="AW629" i="3"/>
  <c r="AS629" i="3"/>
  <c r="AO629" i="3"/>
  <c r="AK629" i="3"/>
  <c r="AG629" i="3"/>
  <c r="AC629" i="3"/>
  <c r="Y629" i="3"/>
  <c r="U629" i="3"/>
  <c r="Q629" i="3"/>
  <c r="M629" i="3"/>
  <c r="BH611" i="3"/>
  <c r="BC611" i="3"/>
  <c r="AX611" i="3"/>
  <c r="AR611" i="3"/>
  <c r="AM611" i="3"/>
  <c r="AH611" i="3"/>
  <c r="AB611" i="3"/>
  <c r="W611" i="3"/>
  <c r="BF610" i="3"/>
  <c r="AX610" i="3"/>
  <c r="AP610" i="3"/>
  <c r="AH610" i="3"/>
  <c r="Z610" i="3"/>
  <c r="BD609" i="3"/>
  <c r="AN609" i="3"/>
  <c r="X609" i="3"/>
  <c r="M609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Q598" i="3"/>
  <c r="U598" i="3"/>
  <c r="Y598" i="3"/>
  <c r="AC598" i="3"/>
  <c r="AG598" i="3"/>
  <c r="AK598" i="3"/>
  <c r="AO598" i="3"/>
  <c r="AS598" i="3"/>
  <c r="AW598" i="3"/>
  <c r="BA598" i="3"/>
  <c r="BE598" i="3"/>
  <c r="BI598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N593" i="3"/>
  <c r="R593" i="3"/>
  <c r="V593" i="3"/>
  <c r="Z593" i="3"/>
  <c r="AD593" i="3"/>
  <c r="AH593" i="3"/>
  <c r="AL593" i="3"/>
  <c r="AP593" i="3"/>
  <c r="AT593" i="3"/>
  <c r="AX593" i="3"/>
  <c r="BB593" i="3"/>
  <c r="BF593" i="3"/>
  <c r="O593" i="3"/>
  <c r="S593" i="3"/>
  <c r="W593" i="3"/>
  <c r="AA593" i="3"/>
  <c r="AE593" i="3"/>
  <c r="AI593" i="3"/>
  <c r="AM593" i="3"/>
  <c r="AQ593" i="3"/>
  <c r="AU593" i="3"/>
  <c r="AY593" i="3"/>
  <c r="BC593" i="3"/>
  <c r="BG593" i="3"/>
  <c r="O590" i="3"/>
  <c r="S590" i="3"/>
  <c r="W590" i="3"/>
  <c r="AA590" i="3"/>
  <c r="AE590" i="3"/>
  <c r="AI590" i="3"/>
  <c r="AM590" i="3"/>
  <c r="AQ590" i="3"/>
  <c r="AU590" i="3"/>
  <c r="AY590" i="3"/>
  <c r="BC590" i="3"/>
  <c r="BG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R590" i="3"/>
  <c r="V590" i="3"/>
  <c r="Z590" i="3"/>
  <c r="AD590" i="3"/>
  <c r="AH590" i="3"/>
  <c r="AL590" i="3"/>
  <c r="AP590" i="3"/>
  <c r="AT590" i="3"/>
  <c r="AX590" i="3"/>
  <c r="BB590" i="3"/>
  <c r="BF590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Q606" i="3"/>
  <c r="U606" i="3"/>
  <c r="Y606" i="3"/>
  <c r="AC606" i="3"/>
  <c r="AG606" i="3"/>
  <c r="AK606" i="3"/>
  <c r="AO606" i="3"/>
  <c r="AS606" i="3"/>
  <c r="AW606" i="3"/>
  <c r="BA606" i="3"/>
  <c r="BE606" i="3"/>
  <c r="BI606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N602" i="3"/>
  <c r="R602" i="3"/>
  <c r="V602" i="3"/>
  <c r="Z602" i="3"/>
  <c r="AD602" i="3"/>
  <c r="AH602" i="3"/>
  <c r="AL602" i="3"/>
  <c r="AP602" i="3"/>
  <c r="AT602" i="3"/>
  <c r="AX602" i="3"/>
  <c r="BB602" i="3"/>
  <c r="BF602" i="3"/>
  <c r="BF599" i="3"/>
  <c r="O599" i="3"/>
  <c r="S599" i="3"/>
  <c r="W599" i="3"/>
  <c r="AA599" i="3"/>
  <c r="AE599" i="3"/>
  <c r="AI599" i="3"/>
  <c r="AM599" i="3"/>
  <c r="AQ599" i="3"/>
  <c r="AU599" i="3"/>
  <c r="AY599" i="3"/>
  <c r="BC599" i="3"/>
  <c r="BG599" i="3"/>
  <c r="M597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M596" i="3"/>
  <c r="Q596" i="3"/>
  <c r="U596" i="3"/>
  <c r="Y596" i="3"/>
  <c r="AC596" i="3"/>
  <c r="AG596" i="3"/>
  <c r="AK596" i="3"/>
  <c r="AO596" i="3"/>
  <c r="AS596" i="3"/>
  <c r="AW596" i="3"/>
  <c r="BA596" i="3"/>
  <c r="BE596" i="3"/>
  <c r="BI596" i="3"/>
  <c r="N596" i="3"/>
  <c r="R596" i="3"/>
  <c r="V596" i="3"/>
  <c r="Z596" i="3"/>
  <c r="AD596" i="3"/>
  <c r="AH596" i="3"/>
  <c r="AL596" i="3"/>
  <c r="AP596" i="3"/>
  <c r="AT596" i="3"/>
  <c r="AX596" i="3"/>
  <c r="BB596" i="3"/>
  <c r="BF596" i="3"/>
  <c r="O591" i="3"/>
  <c r="S591" i="3"/>
  <c r="W591" i="3"/>
  <c r="AA591" i="3"/>
  <c r="AE591" i="3"/>
  <c r="AI591" i="3"/>
  <c r="AM591" i="3"/>
  <c r="AQ591" i="3"/>
  <c r="AU591" i="3"/>
  <c r="AY591" i="3"/>
  <c r="BC591" i="3"/>
  <c r="BG591" i="3"/>
  <c r="BG631" i="3"/>
  <c r="BC631" i="3"/>
  <c r="AY631" i="3"/>
  <c r="AU631" i="3"/>
  <c r="AQ631" i="3"/>
  <c r="AM631" i="3"/>
  <c r="AI631" i="3"/>
  <c r="AE631" i="3"/>
  <c r="AA631" i="3"/>
  <c r="W631" i="3"/>
  <c r="S631" i="3"/>
  <c r="BG629" i="3"/>
  <c r="BC629" i="3"/>
  <c r="AY629" i="3"/>
  <c r="AU629" i="3"/>
  <c r="AQ629" i="3"/>
  <c r="AM629" i="3"/>
  <c r="AI629" i="3"/>
  <c r="AE629" i="3"/>
  <c r="AA629" i="3"/>
  <c r="W629" i="3"/>
  <c r="S629" i="3"/>
  <c r="BF611" i="3"/>
  <c r="AZ611" i="3"/>
  <c r="AU611" i="3"/>
  <c r="AP611" i="3"/>
  <c r="AJ611" i="3"/>
  <c r="AE611" i="3"/>
  <c r="Z611" i="3"/>
  <c r="T611" i="3"/>
  <c r="O611" i="3"/>
  <c r="BB610" i="3"/>
  <c r="AT610" i="3"/>
  <c r="AL610" i="3"/>
  <c r="AD610" i="3"/>
  <c r="V610" i="3"/>
  <c r="N610" i="3"/>
  <c r="AV609" i="3"/>
  <c r="AF609" i="3"/>
  <c r="P609" i="3"/>
  <c r="L608" i="3"/>
  <c r="K608" i="3"/>
  <c r="N597" i="3"/>
  <c r="R597" i="3"/>
  <c r="V597" i="3"/>
  <c r="Z597" i="3"/>
  <c r="AD597" i="3"/>
  <c r="AH597" i="3"/>
  <c r="AL597" i="3"/>
  <c r="AP597" i="3"/>
  <c r="AT597" i="3"/>
  <c r="AX597" i="3"/>
  <c r="BB597" i="3"/>
  <c r="BF597" i="3"/>
  <c r="O597" i="3"/>
  <c r="S597" i="3"/>
  <c r="W597" i="3"/>
  <c r="AA597" i="3"/>
  <c r="AE597" i="3"/>
  <c r="AI597" i="3"/>
  <c r="AM597" i="3"/>
  <c r="AQ597" i="3"/>
  <c r="AU597" i="3"/>
  <c r="AY597" i="3"/>
  <c r="BC597" i="3"/>
  <c r="BG597" i="3"/>
  <c r="O594" i="3"/>
  <c r="S594" i="3"/>
  <c r="W594" i="3"/>
  <c r="AA594" i="3"/>
  <c r="AE594" i="3"/>
  <c r="AI594" i="3"/>
  <c r="AM594" i="3"/>
  <c r="AQ594" i="3"/>
  <c r="AU594" i="3"/>
  <c r="AY594" i="3"/>
  <c r="BC594" i="3"/>
  <c r="BG594" i="3"/>
  <c r="P594" i="3"/>
  <c r="T594" i="3"/>
  <c r="X594" i="3"/>
  <c r="AB594" i="3"/>
  <c r="AF594" i="3"/>
  <c r="AJ594" i="3"/>
  <c r="AN594" i="3"/>
  <c r="AR594" i="3"/>
  <c r="AV594" i="3"/>
  <c r="AZ594" i="3"/>
  <c r="BD594" i="3"/>
  <c r="BH594" i="3"/>
  <c r="M594" i="3"/>
  <c r="Q594" i="3"/>
  <c r="U594" i="3"/>
  <c r="Y594" i="3"/>
  <c r="AC594" i="3"/>
  <c r="AG594" i="3"/>
  <c r="AK594" i="3"/>
  <c r="AO594" i="3"/>
  <c r="AS594" i="3"/>
  <c r="AW594" i="3"/>
  <c r="BA594" i="3"/>
  <c r="BE594" i="3"/>
  <c r="BI594" i="3"/>
  <c r="N594" i="3"/>
  <c r="R594" i="3"/>
  <c r="V594" i="3"/>
  <c r="Z594" i="3"/>
  <c r="AD594" i="3"/>
  <c r="AH594" i="3"/>
  <c r="AL594" i="3"/>
  <c r="AP594" i="3"/>
  <c r="AT594" i="3"/>
  <c r="AX594" i="3"/>
  <c r="BB594" i="3"/>
  <c r="BF594" i="3"/>
  <c r="P588" i="3"/>
  <c r="U588" i="3"/>
  <c r="AA588" i="3"/>
  <c r="AF588" i="3"/>
  <c r="AK588" i="3"/>
  <c r="AQ588" i="3"/>
  <c r="AV588" i="3"/>
  <c r="BA588" i="3"/>
  <c r="BG588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H595" i="3"/>
  <c r="BD595" i="3"/>
  <c r="AZ595" i="3"/>
  <c r="AV595" i="3"/>
  <c r="AR595" i="3"/>
  <c r="AN595" i="3"/>
  <c r="AJ595" i="3"/>
  <c r="AF595" i="3"/>
  <c r="AB595" i="3"/>
  <c r="X595" i="3"/>
  <c r="T595" i="3"/>
  <c r="P595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N588" i="3"/>
  <c r="R588" i="3"/>
  <c r="V588" i="3"/>
  <c r="Z588" i="3"/>
  <c r="AD588" i="3"/>
  <c r="AH588" i="3"/>
  <c r="AL588" i="3"/>
  <c r="AP588" i="3"/>
  <c r="AT588" i="3"/>
  <c r="AX588" i="3"/>
  <c r="BB588" i="3"/>
  <c r="BF588" i="3"/>
  <c r="M585" i="3"/>
  <c r="Q585" i="3"/>
  <c r="U585" i="3"/>
  <c r="Y585" i="3"/>
  <c r="AC585" i="3"/>
  <c r="AG585" i="3"/>
  <c r="AK585" i="3"/>
  <c r="AO585" i="3"/>
  <c r="AS585" i="3"/>
  <c r="AW585" i="3"/>
  <c r="BA585" i="3"/>
  <c r="BE585" i="3"/>
  <c r="BI585" i="3"/>
  <c r="N585" i="3"/>
  <c r="R585" i="3"/>
  <c r="V585" i="3"/>
  <c r="Z585" i="3"/>
  <c r="AD585" i="3"/>
  <c r="AH585" i="3"/>
  <c r="AL585" i="3"/>
  <c r="AP585" i="3"/>
  <c r="AT585" i="3"/>
  <c r="AX585" i="3"/>
  <c r="BB585" i="3"/>
  <c r="BF585" i="3"/>
  <c r="O585" i="3"/>
  <c r="S585" i="3"/>
  <c r="W585" i="3"/>
  <c r="AA585" i="3"/>
  <c r="AE585" i="3"/>
  <c r="AI585" i="3"/>
  <c r="AM585" i="3"/>
  <c r="AQ585" i="3"/>
  <c r="AU585" i="3"/>
  <c r="AY585" i="3"/>
  <c r="BC585" i="3"/>
  <c r="BG585" i="3"/>
  <c r="M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O581" i="3"/>
  <c r="S581" i="3"/>
  <c r="W581" i="3"/>
  <c r="AA581" i="3"/>
  <c r="AE581" i="3"/>
  <c r="AI581" i="3"/>
  <c r="AM581" i="3"/>
  <c r="AQ581" i="3"/>
  <c r="AU581" i="3"/>
  <c r="AY581" i="3"/>
  <c r="BC581" i="3"/>
  <c r="BG581" i="3"/>
  <c r="M577" i="3"/>
  <c r="Q577" i="3"/>
  <c r="U577" i="3"/>
  <c r="Y577" i="3"/>
  <c r="AC577" i="3"/>
  <c r="AG577" i="3"/>
  <c r="AK577" i="3"/>
  <c r="AO577" i="3"/>
  <c r="AS577" i="3"/>
  <c r="AW577" i="3"/>
  <c r="BA577" i="3"/>
  <c r="BE577" i="3"/>
  <c r="BI577" i="3"/>
  <c r="O577" i="3"/>
  <c r="S577" i="3"/>
  <c r="W577" i="3"/>
  <c r="AA577" i="3"/>
  <c r="AE577" i="3"/>
  <c r="AI577" i="3"/>
  <c r="AM577" i="3"/>
  <c r="AQ577" i="3"/>
  <c r="AU577" i="3"/>
  <c r="AY577" i="3"/>
  <c r="BC577" i="3"/>
  <c r="BG577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O573" i="3"/>
  <c r="S573" i="3"/>
  <c r="W573" i="3"/>
  <c r="AA573" i="3"/>
  <c r="AE573" i="3"/>
  <c r="AI573" i="3"/>
  <c r="AM573" i="3"/>
  <c r="AQ573" i="3"/>
  <c r="AU573" i="3"/>
  <c r="AY573" i="3"/>
  <c r="BC573" i="3"/>
  <c r="BG573" i="3"/>
  <c r="M569" i="3"/>
  <c r="Q569" i="3"/>
  <c r="U569" i="3"/>
  <c r="Y569" i="3"/>
  <c r="AC569" i="3"/>
  <c r="AG569" i="3"/>
  <c r="AK569" i="3"/>
  <c r="AO569" i="3"/>
  <c r="AS569" i="3"/>
  <c r="AW569" i="3"/>
  <c r="BA569" i="3"/>
  <c r="BE569" i="3"/>
  <c r="BI569" i="3"/>
  <c r="O569" i="3"/>
  <c r="S569" i="3"/>
  <c r="W569" i="3"/>
  <c r="AA569" i="3"/>
  <c r="AE569" i="3"/>
  <c r="AI569" i="3"/>
  <c r="AM569" i="3"/>
  <c r="AQ569" i="3"/>
  <c r="AU569" i="3"/>
  <c r="AY569" i="3"/>
  <c r="BC569" i="3"/>
  <c r="BG569" i="3"/>
  <c r="P558" i="3"/>
  <c r="AF558" i="3"/>
  <c r="AV558" i="3"/>
  <c r="T558" i="3"/>
  <c r="AJ558" i="3"/>
  <c r="AZ558" i="3"/>
  <c r="T556" i="3"/>
  <c r="AJ556" i="3"/>
  <c r="AZ556" i="3"/>
  <c r="BG607" i="3"/>
  <c r="BC607" i="3"/>
  <c r="AY607" i="3"/>
  <c r="AU607" i="3"/>
  <c r="AQ607" i="3"/>
  <c r="AM607" i="3"/>
  <c r="AI607" i="3"/>
  <c r="AE607" i="3"/>
  <c r="AA607" i="3"/>
  <c r="W607" i="3"/>
  <c r="S607" i="3"/>
  <c r="BG605" i="3"/>
  <c r="BC605" i="3"/>
  <c r="AY605" i="3"/>
  <c r="AU605" i="3"/>
  <c r="AQ605" i="3"/>
  <c r="AM605" i="3"/>
  <c r="AI605" i="3"/>
  <c r="AE605" i="3"/>
  <c r="AA605" i="3"/>
  <c r="W605" i="3"/>
  <c r="S605" i="3"/>
  <c r="BG603" i="3"/>
  <c r="BC603" i="3"/>
  <c r="AY603" i="3"/>
  <c r="AU603" i="3"/>
  <c r="AQ603" i="3"/>
  <c r="AM603" i="3"/>
  <c r="AI603" i="3"/>
  <c r="AE603" i="3"/>
  <c r="AA603" i="3"/>
  <c r="W603" i="3"/>
  <c r="S603" i="3"/>
  <c r="BG601" i="3"/>
  <c r="BC601" i="3"/>
  <c r="AY601" i="3"/>
  <c r="AU601" i="3"/>
  <c r="AQ601" i="3"/>
  <c r="AM601" i="3"/>
  <c r="AI601" i="3"/>
  <c r="AE601" i="3"/>
  <c r="AA601" i="3"/>
  <c r="W601" i="3"/>
  <c r="S601" i="3"/>
  <c r="BE588" i="3"/>
  <c r="AZ588" i="3"/>
  <c r="AU588" i="3"/>
  <c r="AO588" i="3"/>
  <c r="AJ588" i="3"/>
  <c r="AE588" i="3"/>
  <c r="Y588" i="3"/>
  <c r="T588" i="3"/>
  <c r="O588" i="3"/>
  <c r="O586" i="3"/>
  <c r="S586" i="3"/>
  <c r="W586" i="3"/>
  <c r="AA586" i="3"/>
  <c r="AE586" i="3"/>
  <c r="AI586" i="3"/>
  <c r="AM586" i="3"/>
  <c r="AQ586" i="3"/>
  <c r="AU586" i="3"/>
  <c r="AY586" i="3"/>
  <c r="BC586" i="3"/>
  <c r="BG586" i="3"/>
  <c r="M586" i="3"/>
  <c r="Q586" i="3"/>
  <c r="U586" i="3"/>
  <c r="Y586" i="3"/>
  <c r="AC586" i="3"/>
  <c r="AG586" i="3"/>
  <c r="AK586" i="3"/>
  <c r="AO586" i="3"/>
  <c r="AS586" i="3"/>
  <c r="AW586" i="3"/>
  <c r="BA586" i="3"/>
  <c r="BE586" i="3"/>
  <c r="BI586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M582" i="3"/>
  <c r="Q582" i="3"/>
  <c r="U582" i="3"/>
  <c r="Y582" i="3"/>
  <c r="AC582" i="3"/>
  <c r="AG582" i="3"/>
  <c r="AK582" i="3"/>
  <c r="AO582" i="3"/>
  <c r="AS582" i="3"/>
  <c r="AW582" i="3"/>
  <c r="BA582" i="3"/>
  <c r="BE582" i="3"/>
  <c r="BI582" i="3"/>
  <c r="O578" i="3"/>
  <c r="S578" i="3"/>
  <c r="W578" i="3"/>
  <c r="AA578" i="3"/>
  <c r="AE578" i="3"/>
  <c r="AI578" i="3"/>
  <c r="AM578" i="3"/>
  <c r="AQ578" i="3"/>
  <c r="AU578" i="3"/>
  <c r="AY578" i="3"/>
  <c r="BC578" i="3"/>
  <c r="BG578" i="3"/>
  <c r="M578" i="3"/>
  <c r="Q578" i="3"/>
  <c r="U578" i="3"/>
  <c r="Y578" i="3"/>
  <c r="AC578" i="3"/>
  <c r="AG578" i="3"/>
  <c r="AK578" i="3"/>
  <c r="AO578" i="3"/>
  <c r="AS578" i="3"/>
  <c r="AW578" i="3"/>
  <c r="BA578" i="3"/>
  <c r="BE578" i="3"/>
  <c r="BI578" i="3"/>
  <c r="O574" i="3"/>
  <c r="S574" i="3"/>
  <c r="W574" i="3"/>
  <c r="AA574" i="3"/>
  <c r="AE574" i="3"/>
  <c r="AI574" i="3"/>
  <c r="AM574" i="3"/>
  <c r="AQ574" i="3"/>
  <c r="AU574" i="3"/>
  <c r="AY574" i="3"/>
  <c r="BC574" i="3"/>
  <c r="BG574" i="3"/>
  <c r="M574" i="3"/>
  <c r="Q574" i="3"/>
  <c r="U574" i="3"/>
  <c r="Y574" i="3"/>
  <c r="AC574" i="3"/>
  <c r="AG574" i="3"/>
  <c r="AK574" i="3"/>
  <c r="AO574" i="3"/>
  <c r="AS574" i="3"/>
  <c r="AW574" i="3"/>
  <c r="BA574" i="3"/>
  <c r="BE574" i="3"/>
  <c r="BI574" i="3"/>
  <c r="P572" i="3"/>
  <c r="O570" i="3"/>
  <c r="S570" i="3"/>
  <c r="W570" i="3"/>
  <c r="AA570" i="3"/>
  <c r="AE570" i="3"/>
  <c r="AI570" i="3"/>
  <c r="AM570" i="3"/>
  <c r="AQ570" i="3"/>
  <c r="AU570" i="3"/>
  <c r="AY570" i="3"/>
  <c r="BC570" i="3"/>
  <c r="BG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X562" i="3"/>
  <c r="AN562" i="3"/>
  <c r="BD562" i="3"/>
  <c r="P562" i="3"/>
  <c r="AF562" i="3"/>
  <c r="AV562" i="3"/>
  <c r="T562" i="3"/>
  <c r="AJ562" i="3"/>
  <c r="AZ562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F607" i="3"/>
  <c r="BB607" i="3"/>
  <c r="AX607" i="3"/>
  <c r="AT607" i="3"/>
  <c r="AP607" i="3"/>
  <c r="AL607" i="3"/>
  <c r="AH607" i="3"/>
  <c r="AD607" i="3"/>
  <c r="Z607" i="3"/>
  <c r="V607" i="3"/>
  <c r="R607" i="3"/>
  <c r="N607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F603" i="3"/>
  <c r="BB603" i="3"/>
  <c r="AX603" i="3"/>
  <c r="AT603" i="3"/>
  <c r="AP603" i="3"/>
  <c r="AL603" i="3"/>
  <c r="AH603" i="3"/>
  <c r="AD603" i="3"/>
  <c r="Z603" i="3"/>
  <c r="V603" i="3"/>
  <c r="R603" i="3"/>
  <c r="N603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B599" i="3"/>
  <c r="AX599" i="3"/>
  <c r="AT599" i="3"/>
  <c r="AP599" i="3"/>
  <c r="AL599" i="3"/>
  <c r="AH599" i="3"/>
  <c r="AD599" i="3"/>
  <c r="Z599" i="3"/>
  <c r="V599" i="3"/>
  <c r="R599" i="3"/>
  <c r="N599" i="3"/>
  <c r="BF591" i="3"/>
  <c r="BB591" i="3"/>
  <c r="AX591" i="3"/>
  <c r="AT591" i="3"/>
  <c r="AP591" i="3"/>
  <c r="AL591" i="3"/>
  <c r="AH591" i="3"/>
  <c r="AD591" i="3"/>
  <c r="Z591" i="3"/>
  <c r="V591" i="3"/>
  <c r="R591" i="3"/>
  <c r="N591" i="3"/>
  <c r="L589" i="3"/>
  <c r="P589" i="3" s="1"/>
  <c r="BI588" i="3"/>
  <c r="BD588" i="3"/>
  <c r="AY588" i="3"/>
  <c r="AS588" i="3"/>
  <c r="AN588" i="3"/>
  <c r="AI588" i="3"/>
  <c r="AC588" i="3"/>
  <c r="X588" i="3"/>
  <c r="S588" i="3"/>
  <c r="M588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P585" i="3"/>
  <c r="M583" i="3"/>
  <c r="Q583" i="3"/>
  <c r="U583" i="3"/>
  <c r="Y583" i="3"/>
  <c r="AC583" i="3"/>
  <c r="AG583" i="3"/>
  <c r="AK583" i="3"/>
  <c r="AO583" i="3"/>
  <c r="AS583" i="3"/>
  <c r="AW583" i="3"/>
  <c r="BA583" i="3"/>
  <c r="BE583" i="3"/>
  <c r="BI583" i="3"/>
  <c r="N583" i="3"/>
  <c r="R583" i="3"/>
  <c r="V583" i="3"/>
  <c r="Z583" i="3"/>
  <c r="AD583" i="3"/>
  <c r="AH583" i="3"/>
  <c r="AL583" i="3"/>
  <c r="AP583" i="3"/>
  <c r="AT583" i="3"/>
  <c r="AX583" i="3"/>
  <c r="BB583" i="3"/>
  <c r="BF583" i="3"/>
  <c r="O583" i="3"/>
  <c r="S583" i="3"/>
  <c r="W583" i="3"/>
  <c r="AA583" i="3"/>
  <c r="AE583" i="3"/>
  <c r="AI583" i="3"/>
  <c r="AM583" i="3"/>
  <c r="AQ583" i="3"/>
  <c r="AU583" i="3"/>
  <c r="AY583" i="3"/>
  <c r="BC583" i="3"/>
  <c r="BG583" i="3"/>
  <c r="N581" i="3"/>
  <c r="M579" i="3"/>
  <c r="Q579" i="3"/>
  <c r="U579" i="3"/>
  <c r="Y579" i="3"/>
  <c r="AC579" i="3"/>
  <c r="AG579" i="3"/>
  <c r="AK579" i="3"/>
  <c r="AO579" i="3"/>
  <c r="AS579" i="3"/>
  <c r="AW579" i="3"/>
  <c r="BA579" i="3"/>
  <c r="BE579" i="3"/>
  <c r="BI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N577" i="3"/>
  <c r="M575" i="3"/>
  <c r="Q575" i="3"/>
  <c r="U575" i="3"/>
  <c r="Y575" i="3"/>
  <c r="AC575" i="3"/>
  <c r="AG575" i="3"/>
  <c r="AK575" i="3"/>
  <c r="AO575" i="3"/>
  <c r="AS575" i="3"/>
  <c r="AW575" i="3"/>
  <c r="BA575" i="3"/>
  <c r="BE575" i="3"/>
  <c r="BI575" i="3"/>
  <c r="O575" i="3"/>
  <c r="S575" i="3"/>
  <c r="W575" i="3"/>
  <c r="AA575" i="3"/>
  <c r="AE575" i="3"/>
  <c r="AI575" i="3"/>
  <c r="AM575" i="3"/>
  <c r="AQ575" i="3"/>
  <c r="AU575" i="3"/>
  <c r="AY575" i="3"/>
  <c r="BC575" i="3"/>
  <c r="BG575" i="3"/>
  <c r="N573" i="3"/>
  <c r="M571" i="3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N569" i="3"/>
  <c r="X564" i="3"/>
  <c r="AN564" i="3"/>
  <c r="BD564" i="3"/>
  <c r="P564" i="3"/>
  <c r="AF564" i="3"/>
  <c r="AV564" i="3"/>
  <c r="T564" i="3"/>
  <c r="AJ564" i="3"/>
  <c r="AZ564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BI593" i="3"/>
  <c r="BE593" i="3"/>
  <c r="BA593" i="3"/>
  <c r="AW593" i="3"/>
  <c r="AS593" i="3"/>
  <c r="AO593" i="3"/>
  <c r="AK593" i="3"/>
  <c r="AG593" i="3"/>
  <c r="AC593" i="3"/>
  <c r="Y593" i="3"/>
  <c r="U593" i="3"/>
  <c r="Q593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BI589" i="3"/>
  <c r="BE589" i="3"/>
  <c r="BA589" i="3"/>
  <c r="AW589" i="3"/>
  <c r="AS589" i="3"/>
  <c r="AO589" i="3"/>
  <c r="AK589" i="3"/>
  <c r="AG589" i="3"/>
  <c r="AC589" i="3"/>
  <c r="W589" i="3"/>
  <c r="R589" i="3"/>
  <c r="M589" i="3"/>
  <c r="BH588" i="3"/>
  <c r="BC588" i="3"/>
  <c r="AW588" i="3"/>
  <c r="AR588" i="3"/>
  <c r="AM588" i="3"/>
  <c r="AG588" i="3"/>
  <c r="AB588" i="3"/>
  <c r="W588" i="3"/>
  <c r="Q588" i="3"/>
  <c r="P586" i="3"/>
  <c r="O584" i="3"/>
  <c r="S584" i="3"/>
  <c r="W584" i="3"/>
  <c r="AA584" i="3"/>
  <c r="AE584" i="3"/>
  <c r="AI584" i="3"/>
  <c r="AM584" i="3"/>
  <c r="AQ584" i="3"/>
  <c r="AU584" i="3"/>
  <c r="AY584" i="3"/>
  <c r="BC584" i="3"/>
  <c r="BG584" i="3"/>
  <c r="M584" i="3"/>
  <c r="Q584" i="3"/>
  <c r="U584" i="3"/>
  <c r="Y584" i="3"/>
  <c r="AC584" i="3"/>
  <c r="AG584" i="3"/>
  <c r="AK584" i="3"/>
  <c r="AO584" i="3"/>
  <c r="AS584" i="3"/>
  <c r="AW584" i="3"/>
  <c r="BA584" i="3"/>
  <c r="BE584" i="3"/>
  <c r="BI584" i="3"/>
  <c r="P582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M580" i="3"/>
  <c r="Q580" i="3"/>
  <c r="U580" i="3"/>
  <c r="Y580" i="3"/>
  <c r="AC580" i="3"/>
  <c r="AG580" i="3"/>
  <c r="AK580" i="3"/>
  <c r="AO580" i="3"/>
  <c r="AS580" i="3"/>
  <c r="AW580" i="3"/>
  <c r="BA580" i="3"/>
  <c r="BE580" i="3"/>
  <c r="BI580" i="3"/>
  <c r="P578" i="3"/>
  <c r="O576" i="3"/>
  <c r="S576" i="3"/>
  <c r="W576" i="3"/>
  <c r="AA576" i="3"/>
  <c r="AE576" i="3"/>
  <c r="AI576" i="3"/>
  <c r="AM576" i="3"/>
  <c r="AQ576" i="3"/>
  <c r="AU576" i="3"/>
  <c r="AY576" i="3"/>
  <c r="BC576" i="3"/>
  <c r="BG576" i="3"/>
  <c r="M576" i="3"/>
  <c r="Q576" i="3"/>
  <c r="U576" i="3"/>
  <c r="Y576" i="3"/>
  <c r="AC576" i="3"/>
  <c r="AG576" i="3"/>
  <c r="AK576" i="3"/>
  <c r="AO576" i="3"/>
  <c r="AS576" i="3"/>
  <c r="AW576" i="3"/>
  <c r="BA576" i="3"/>
  <c r="BE576" i="3"/>
  <c r="BI576" i="3"/>
  <c r="P574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M572" i="3"/>
  <c r="Q572" i="3"/>
  <c r="U572" i="3"/>
  <c r="Y572" i="3"/>
  <c r="AC572" i="3"/>
  <c r="AG572" i="3"/>
  <c r="AK572" i="3"/>
  <c r="AO572" i="3"/>
  <c r="AS572" i="3"/>
  <c r="AW572" i="3"/>
  <c r="BA572" i="3"/>
  <c r="BE572" i="3"/>
  <c r="BI572" i="3"/>
  <c r="P570" i="3"/>
  <c r="P568" i="3"/>
  <c r="U568" i="3"/>
  <c r="Z568" i="3"/>
  <c r="AF568" i="3"/>
  <c r="AK568" i="3"/>
  <c r="AP568" i="3"/>
  <c r="AV568" i="3"/>
  <c r="BA568" i="3"/>
  <c r="BF568" i="3"/>
  <c r="M568" i="3"/>
  <c r="R568" i="3"/>
  <c r="X568" i="3"/>
  <c r="AC568" i="3"/>
  <c r="AH568" i="3"/>
  <c r="AN568" i="3"/>
  <c r="AS568" i="3"/>
  <c r="AX568" i="3"/>
  <c r="BD568" i="3"/>
  <c r="BI568" i="3"/>
  <c r="N568" i="3"/>
  <c r="T568" i="3"/>
  <c r="Y568" i="3"/>
  <c r="AD568" i="3"/>
  <c r="AJ568" i="3"/>
  <c r="AO568" i="3"/>
  <c r="AT568" i="3"/>
  <c r="AZ568" i="3"/>
  <c r="BE568" i="3"/>
  <c r="P567" i="3"/>
  <c r="T567" i="3"/>
  <c r="X567" i="3"/>
  <c r="AB567" i="3"/>
  <c r="AF567" i="3"/>
  <c r="AJ567" i="3"/>
  <c r="AN567" i="3"/>
  <c r="AR567" i="3"/>
  <c r="AV567" i="3"/>
  <c r="AZ567" i="3"/>
  <c r="BD567" i="3"/>
  <c r="BH567" i="3"/>
  <c r="M567" i="3"/>
  <c r="Q567" i="3"/>
  <c r="U567" i="3"/>
  <c r="Y567" i="3"/>
  <c r="AC567" i="3"/>
  <c r="AG567" i="3"/>
  <c r="AK567" i="3"/>
  <c r="AO567" i="3"/>
  <c r="AS567" i="3"/>
  <c r="AW567" i="3"/>
  <c r="BA567" i="3"/>
  <c r="BE567" i="3"/>
  <c r="BI567" i="3"/>
  <c r="N567" i="3"/>
  <c r="V567" i="3"/>
  <c r="AD567" i="3"/>
  <c r="AL567" i="3"/>
  <c r="AT567" i="3"/>
  <c r="BB567" i="3"/>
  <c r="O567" i="3"/>
  <c r="W567" i="3"/>
  <c r="AE567" i="3"/>
  <c r="AM567" i="3"/>
  <c r="AU567" i="3"/>
  <c r="BC567" i="3"/>
  <c r="R567" i="3"/>
  <c r="Z567" i="3"/>
  <c r="AH567" i="3"/>
  <c r="AP567" i="3"/>
  <c r="AX567" i="3"/>
  <c r="BF567" i="3"/>
  <c r="S567" i="3"/>
  <c r="AA567" i="3"/>
  <c r="AI567" i="3"/>
  <c r="AQ567" i="3"/>
  <c r="AY567" i="3"/>
  <c r="BG567" i="3"/>
  <c r="Q566" i="3"/>
  <c r="Y566" i="3"/>
  <c r="AG566" i="3"/>
  <c r="AO566" i="3"/>
  <c r="AW566" i="3"/>
  <c r="BE566" i="3"/>
  <c r="M566" i="3"/>
  <c r="U566" i="3"/>
  <c r="AC566" i="3"/>
  <c r="AK566" i="3"/>
  <c r="AS566" i="3"/>
  <c r="BA566" i="3"/>
  <c r="BI566" i="3"/>
  <c r="P566" i="3"/>
  <c r="X566" i="3"/>
  <c r="AF566" i="3"/>
  <c r="AN566" i="3"/>
  <c r="AV566" i="3"/>
  <c r="BD566" i="3"/>
  <c r="P560" i="3"/>
  <c r="AF560" i="3"/>
  <c r="AV560" i="3"/>
  <c r="T560" i="3"/>
  <c r="AJ560" i="3"/>
  <c r="AZ560" i="3"/>
  <c r="BF586" i="3"/>
  <c r="BB586" i="3"/>
  <c r="AX586" i="3"/>
  <c r="AT586" i="3"/>
  <c r="AP586" i="3"/>
  <c r="AL586" i="3"/>
  <c r="AH586" i="3"/>
  <c r="AD586" i="3"/>
  <c r="Z586" i="3"/>
  <c r="V586" i="3"/>
  <c r="R586" i="3"/>
  <c r="N586" i="3"/>
  <c r="BH585" i="3"/>
  <c r="BD585" i="3"/>
  <c r="AZ585" i="3"/>
  <c r="AV585" i="3"/>
  <c r="AR585" i="3"/>
  <c r="AN585" i="3"/>
  <c r="AJ585" i="3"/>
  <c r="AF585" i="3"/>
  <c r="AB585" i="3"/>
  <c r="X585" i="3"/>
  <c r="T585" i="3"/>
  <c r="BF584" i="3"/>
  <c r="BB584" i="3"/>
  <c r="AX584" i="3"/>
  <c r="AT584" i="3"/>
  <c r="AP584" i="3"/>
  <c r="AL584" i="3"/>
  <c r="AH584" i="3"/>
  <c r="AD584" i="3"/>
  <c r="Z584" i="3"/>
  <c r="V584" i="3"/>
  <c r="R584" i="3"/>
  <c r="N584" i="3"/>
  <c r="BH583" i="3"/>
  <c r="BD583" i="3"/>
  <c r="AZ583" i="3"/>
  <c r="AV583" i="3"/>
  <c r="AR583" i="3"/>
  <c r="AN583" i="3"/>
  <c r="AJ583" i="3"/>
  <c r="AF583" i="3"/>
  <c r="AB583" i="3"/>
  <c r="X583" i="3"/>
  <c r="T583" i="3"/>
  <c r="BF582" i="3"/>
  <c r="BB582" i="3"/>
  <c r="AX582" i="3"/>
  <c r="AT582" i="3"/>
  <c r="AP582" i="3"/>
  <c r="AL582" i="3"/>
  <c r="AH582" i="3"/>
  <c r="AD582" i="3"/>
  <c r="Z582" i="3"/>
  <c r="V582" i="3"/>
  <c r="R582" i="3"/>
  <c r="N582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F580" i="3"/>
  <c r="BB580" i="3"/>
  <c r="AX580" i="3"/>
  <c r="AT580" i="3"/>
  <c r="AP580" i="3"/>
  <c r="AL580" i="3"/>
  <c r="AH580" i="3"/>
  <c r="AD580" i="3"/>
  <c r="Z580" i="3"/>
  <c r="V580" i="3"/>
  <c r="R580" i="3"/>
  <c r="N580" i="3"/>
  <c r="BH579" i="3"/>
  <c r="BD579" i="3"/>
  <c r="AZ579" i="3"/>
  <c r="AV579" i="3"/>
  <c r="AR579" i="3"/>
  <c r="AN579" i="3"/>
  <c r="AJ579" i="3"/>
  <c r="AF579" i="3"/>
  <c r="AB579" i="3"/>
  <c r="X579" i="3"/>
  <c r="T579" i="3"/>
  <c r="P579" i="3"/>
  <c r="BF578" i="3"/>
  <c r="BB578" i="3"/>
  <c r="AX578" i="3"/>
  <c r="AT578" i="3"/>
  <c r="AP578" i="3"/>
  <c r="AL578" i="3"/>
  <c r="AH578" i="3"/>
  <c r="AD578" i="3"/>
  <c r="Z578" i="3"/>
  <c r="V578" i="3"/>
  <c r="R578" i="3"/>
  <c r="N578" i="3"/>
  <c r="BH577" i="3"/>
  <c r="BD577" i="3"/>
  <c r="AZ577" i="3"/>
  <c r="AV577" i="3"/>
  <c r="AR577" i="3"/>
  <c r="AN577" i="3"/>
  <c r="AJ577" i="3"/>
  <c r="AF577" i="3"/>
  <c r="AB577" i="3"/>
  <c r="X577" i="3"/>
  <c r="T577" i="3"/>
  <c r="P577" i="3"/>
  <c r="BF576" i="3"/>
  <c r="BB576" i="3"/>
  <c r="AX576" i="3"/>
  <c r="AT576" i="3"/>
  <c r="AP576" i="3"/>
  <c r="AL576" i="3"/>
  <c r="AH576" i="3"/>
  <c r="AD576" i="3"/>
  <c r="Z576" i="3"/>
  <c r="V576" i="3"/>
  <c r="R576" i="3"/>
  <c r="N576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F574" i="3"/>
  <c r="BB574" i="3"/>
  <c r="AX574" i="3"/>
  <c r="AT574" i="3"/>
  <c r="AP574" i="3"/>
  <c r="AL574" i="3"/>
  <c r="AH574" i="3"/>
  <c r="AD574" i="3"/>
  <c r="Z574" i="3"/>
  <c r="V574" i="3"/>
  <c r="R574" i="3"/>
  <c r="N574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F572" i="3"/>
  <c r="BB572" i="3"/>
  <c r="AX572" i="3"/>
  <c r="AT572" i="3"/>
  <c r="AP572" i="3"/>
  <c r="AL572" i="3"/>
  <c r="AH572" i="3"/>
  <c r="AD572" i="3"/>
  <c r="Z572" i="3"/>
  <c r="V572" i="3"/>
  <c r="R572" i="3"/>
  <c r="N572" i="3"/>
  <c r="BH571" i="3"/>
  <c r="BD571" i="3"/>
  <c r="AZ571" i="3"/>
  <c r="AV571" i="3"/>
  <c r="AR571" i="3"/>
  <c r="AN571" i="3"/>
  <c r="AJ571" i="3"/>
  <c r="AF571" i="3"/>
  <c r="AB571" i="3"/>
  <c r="X571" i="3"/>
  <c r="T571" i="3"/>
  <c r="P571" i="3"/>
  <c r="BF570" i="3"/>
  <c r="BB570" i="3"/>
  <c r="AX570" i="3"/>
  <c r="AT570" i="3"/>
  <c r="AP570" i="3"/>
  <c r="AL570" i="3"/>
  <c r="AH570" i="3"/>
  <c r="AD570" i="3"/>
  <c r="Z570" i="3"/>
  <c r="V570" i="3"/>
  <c r="R570" i="3"/>
  <c r="N570" i="3"/>
  <c r="BH569" i="3"/>
  <c r="BD569" i="3"/>
  <c r="AZ569" i="3"/>
  <c r="AV569" i="3"/>
  <c r="AR569" i="3"/>
  <c r="AN569" i="3"/>
  <c r="AJ569" i="3"/>
  <c r="AF569" i="3"/>
  <c r="AB569" i="3"/>
  <c r="X569" i="3"/>
  <c r="T569" i="3"/>
  <c r="P569" i="3"/>
  <c r="O568" i="3"/>
  <c r="S568" i="3"/>
  <c r="W568" i="3"/>
  <c r="AA568" i="3"/>
  <c r="AE568" i="3"/>
  <c r="AI568" i="3"/>
  <c r="AM568" i="3"/>
  <c r="AQ568" i="3"/>
  <c r="AU568" i="3"/>
  <c r="AY568" i="3"/>
  <c r="BC568" i="3"/>
  <c r="BG568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BG565" i="3"/>
  <c r="AY565" i="3"/>
  <c r="AL565" i="3"/>
  <c r="V565" i="3"/>
  <c r="M564" i="3"/>
  <c r="Q564" i="3"/>
  <c r="U564" i="3"/>
  <c r="Y564" i="3"/>
  <c r="AC564" i="3"/>
  <c r="AG564" i="3"/>
  <c r="AK564" i="3"/>
  <c r="AO564" i="3"/>
  <c r="AS564" i="3"/>
  <c r="AW564" i="3"/>
  <c r="BA564" i="3"/>
  <c r="BE564" i="3"/>
  <c r="BI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BB563" i="3"/>
  <c r="AL563" i="3"/>
  <c r="V563" i="3"/>
  <c r="M562" i="3"/>
  <c r="Q562" i="3"/>
  <c r="U562" i="3"/>
  <c r="Y562" i="3"/>
  <c r="AC562" i="3"/>
  <c r="AG562" i="3"/>
  <c r="AK562" i="3"/>
  <c r="AO562" i="3"/>
  <c r="AS562" i="3"/>
  <c r="AW562" i="3"/>
  <c r="BA562" i="3"/>
  <c r="BE562" i="3"/>
  <c r="BI562" i="3"/>
  <c r="N562" i="3"/>
  <c r="R562" i="3"/>
  <c r="V562" i="3"/>
  <c r="Z562" i="3"/>
  <c r="AD562" i="3"/>
  <c r="AH562" i="3"/>
  <c r="AL562" i="3"/>
  <c r="AP562" i="3"/>
  <c r="AT562" i="3"/>
  <c r="AX562" i="3"/>
  <c r="BB562" i="3"/>
  <c r="BF562" i="3"/>
  <c r="O562" i="3"/>
  <c r="S562" i="3"/>
  <c r="W562" i="3"/>
  <c r="AA562" i="3"/>
  <c r="AE562" i="3"/>
  <c r="AI562" i="3"/>
  <c r="AM562" i="3"/>
  <c r="AQ562" i="3"/>
  <c r="AU562" i="3"/>
  <c r="AY562" i="3"/>
  <c r="BC562" i="3"/>
  <c r="BG562" i="3"/>
  <c r="BB561" i="3"/>
  <c r="AL561" i="3"/>
  <c r="V561" i="3"/>
  <c r="M560" i="3"/>
  <c r="Q560" i="3"/>
  <c r="U560" i="3"/>
  <c r="Y560" i="3"/>
  <c r="AC560" i="3"/>
  <c r="AG560" i="3"/>
  <c r="AK560" i="3"/>
  <c r="AO560" i="3"/>
  <c r="AS560" i="3"/>
  <c r="AW560" i="3"/>
  <c r="BA560" i="3"/>
  <c r="BE560" i="3"/>
  <c r="BI560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M558" i="3"/>
  <c r="Q558" i="3"/>
  <c r="U558" i="3"/>
  <c r="Y558" i="3"/>
  <c r="AC558" i="3"/>
  <c r="AG558" i="3"/>
  <c r="AK558" i="3"/>
  <c r="AO558" i="3"/>
  <c r="AS558" i="3"/>
  <c r="AW558" i="3"/>
  <c r="BA558" i="3"/>
  <c r="BE558" i="3"/>
  <c r="BI558" i="3"/>
  <c r="N558" i="3"/>
  <c r="R558" i="3"/>
  <c r="V558" i="3"/>
  <c r="Z558" i="3"/>
  <c r="AD558" i="3"/>
  <c r="AH558" i="3"/>
  <c r="AL558" i="3"/>
  <c r="AP558" i="3"/>
  <c r="AT558" i="3"/>
  <c r="AX558" i="3"/>
  <c r="BB558" i="3"/>
  <c r="BF558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M556" i="3"/>
  <c r="Q556" i="3"/>
  <c r="U556" i="3"/>
  <c r="Y556" i="3"/>
  <c r="AC556" i="3"/>
  <c r="AG556" i="3"/>
  <c r="AK556" i="3"/>
  <c r="AO556" i="3"/>
  <c r="AS556" i="3"/>
  <c r="AW556" i="3"/>
  <c r="BA556" i="3"/>
  <c r="BE556" i="3"/>
  <c r="BI556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BF565" i="3"/>
  <c r="AX565" i="3"/>
  <c r="AH565" i="3"/>
  <c r="R565" i="3"/>
  <c r="AX563" i="3"/>
  <c r="AH563" i="3"/>
  <c r="AV556" i="3"/>
  <c r="AF556" i="3"/>
  <c r="P556" i="3"/>
  <c r="P554" i="3"/>
  <c r="X554" i="3"/>
  <c r="AF554" i="3"/>
  <c r="AN554" i="3"/>
  <c r="AV554" i="3"/>
  <c r="BD554" i="3"/>
  <c r="BH586" i="3"/>
  <c r="BD586" i="3"/>
  <c r="AZ586" i="3"/>
  <c r="AV586" i="3"/>
  <c r="AR586" i="3"/>
  <c r="AN586" i="3"/>
  <c r="AJ586" i="3"/>
  <c r="AF586" i="3"/>
  <c r="AB586" i="3"/>
  <c r="X586" i="3"/>
  <c r="T586" i="3"/>
  <c r="BH584" i="3"/>
  <c r="BD584" i="3"/>
  <c r="AZ584" i="3"/>
  <c r="AV584" i="3"/>
  <c r="AR584" i="3"/>
  <c r="AN584" i="3"/>
  <c r="AJ584" i="3"/>
  <c r="AF584" i="3"/>
  <c r="AB584" i="3"/>
  <c r="X584" i="3"/>
  <c r="T584" i="3"/>
  <c r="BH582" i="3"/>
  <c r="BD582" i="3"/>
  <c r="AZ582" i="3"/>
  <c r="AV582" i="3"/>
  <c r="AR582" i="3"/>
  <c r="AN582" i="3"/>
  <c r="AJ582" i="3"/>
  <c r="AF582" i="3"/>
  <c r="AB582" i="3"/>
  <c r="X582" i="3"/>
  <c r="T582" i="3"/>
  <c r="BF581" i="3"/>
  <c r="BB581" i="3"/>
  <c r="AX581" i="3"/>
  <c r="AT581" i="3"/>
  <c r="AP581" i="3"/>
  <c r="AL581" i="3"/>
  <c r="AH581" i="3"/>
  <c r="AD581" i="3"/>
  <c r="Z581" i="3"/>
  <c r="V581" i="3"/>
  <c r="R581" i="3"/>
  <c r="BH580" i="3"/>
  <c r="BD580" i="3"/>
  <c r="AZ580" i="3"/>
  <c r="AV580" i="3"/>
  <c r="AR580" i="3"/>
  <c r="AN580" i="3"/>
  <c r="AJ580" i="3"/>
  <c r="AF580" i="3"/>
  <c r="AB580" i="3"/>
  <c r="X580" i="3"/>
  <c r="T580" i="3"/>
  <c r="BF579" i="3"/>
  <c r="BB579" i="3"/>
  <c r="AX579" i="3"/>
  <c r="AT579" i="3"/>
  <c r="AP579" i="3"/>
  <c r="AL579" i="3"/>
  <c r="AH579" i="3"/>
  <c r="AD579" i="3"/>
  <c r="Z579" i="3"/>
  <c r="V579" i="3"/>
  <c r="R579" i="3"/>
  <c r="BH578" i="3"/>
  <c r="BD578" i="3"/>
  <c r="AZ578" i="3"/>
  <c r="AV578" i="3"/>
  <c r="AR578" i="3"/>
  <c r="AN578" i="3"/>
  <c r="AJ578" i="3"/>
  <c r="AF578" i="3"/>
  <c r="AB578" i="3"/>
  <c r="X578" i="3"/>
  <c r="T578" i="3"/>
  <c r="BF577" i="3"/>
  <c r="BB577" i="3"/>
  <c r="AX577" i="3"/>
  <c r="AT577" i="3"/>
  <c r="AP577" i="3"/>
  <c r="AL577" i="3"/>
  <c r="AH577" i="3"/>
  <c r="AD577" i="3"/>
  <c r="Z577" i="3"/>
  <c r="V577" i="3"/>
  <c r="R577" i="3"/>
  <c r="BH576" i="3"/>
  <c r="BD576" i="3"/>
  <c r="AZ576" i="3"/>
  <c r="AV576" i="3"/>
  <c r="AR576" i="3"/>
  <c r="AN576" i="3"/>
  <c r="AJ576" i="3"/>
  <c r="AF576" i="3"/>
  <c r="AB576" i="3"/>
  <c r="X576" i="3"/>
  <c r="T576" i="3"/>
  <c r="BF575" i="3"/>
  <c r="BB575" i="3"/>
  <c r="AX575" i="3"/>
  <c r="AT575" i="3"/>
  <c r="AP575" i="3"/>
  <c r="AL575" i="3"/>
  <c r="AH575" i="3"/>
  <c r="AD575" i="3"/>
  <c r="Z575" i="3"/>
  <c r="V575" i="3"/>
  <c r="R575" i="3"/>
  <c r="BH574" i="3"/>
  <c r="BD574" i="3"/>
  <c r="AZ574" i="3"/>
  <c r="AV574" i="3"/>
  <c r="AR574" i="3"/>
  <c r="AN574" i="3"/>
  <c r="AJ574" i="3"/>
  <c r="AF574" i="3"/>
  <c r="AB574" i="3"/>
  <c r="X574" i="3"/>
  <c r="T574" i="3"/>
  <c r="BF573" i="3"/>
  <c r="BB573" i="3"/>
  <c r="AX573" i="3"/>
  <c r="AT573" i="3"/>
  <c r="AP573" i="3"/>
  <c r="AL573" i="3"/>
  <c r="AH573" i="3"/>
  <c r="AD573" i="3"/>
  <c r="Z573" i="3"/>
  <c r="V573" i="3"/>
  <c r="R573" i="3"/>
  <c r="BH572" i="3"/>
  <c r="BD572" i="3"/>
  <c r="AZ572" i="3"/>
  <c r="AV572" i="3"/>
  <c r="AR572" i="3"/>
  <c r="AN572" i="3"/>
  <c r="AJ572" i="3"/>
  <c r="AF572" i="3"/>
  <c r="AB572" i="3"/>
  <c r="X572" i="3"/>
  <c r="T572" i="3"/>
  <c r="BF571" i="3"/>
  <c r="BB571" i="3"/>
  <c r="AX571" i="3"/>
  <c r="AT571" i="3"/>
  <c r="AP571" i="3"/>
  <c r="AL571" i="3"/>
  <c r="AH571" i="3"/>
  <c r="AD571" i="3"/>
  <c r="Z571" i="3"/>
  <c r="V571" i="3"/>
  <c r="R571" i="3"/>
  <c r="BH570" i="3"/>
  <c r="BD570" i="3"/>
  <c r="AZ570" i="3"/>
  <c r="AV570" i="3"/>
  <c r="AR570" i="3"/>
  <c r="AN570" i="3"/>
  <c r="AJ570" i="3"/>
  <c r="AF570" i="3"/>
  <c r="AB570" i="3"/>
  <c r="X570" i="3"/>
  <c r="T570" i="3"/>
  <c r="BF569" i="3"/>
  <c r="BB569" i="3"/>
  <c r="AX569" i="3"/>
  <c r="AT569" i="3"/>
  <c r="AP569" i="3"/>
  <c r="AL569" i="3"/>
  <c r="AH569" i="3"/>
  <c r="AD569" i="3"/>
  <c r="Z569" i="3"/>
  <c r="V569" i="3"/>
  <c r="R569" i="3"/>
  <c r="BH568" i="3"/>
  <c r="BB568" i="3"/>
  <c r="AW568" i="3"/>
  <c r="AR568" i="3"/>
  <c r="AL568" i="3"/>
  <c r="AG568" i="3"/>
  <c r="AB568" i="3"/>
  <c r="V568" i="3"/>
  <c r="Q568" i="3"/>
  <c r="BH566" i="3"/>
  <c r="AZ566" i="3"/>
  <c r="AR566" i="3"/>
  <c r="AJ566" i="3"/>
  <c r="AB566" i="3"/>
  <c r="T566" i="3"/>
  <c r="BC565" i="3"/>
  <c r="AT565" i="3"/>
  <c r="AD565" i="3"/>
  <c r="BH564" i="3"/>
  <c r="AR564" i="3"/>
  <c r="AB564" i="3"/>
  <c r="AT563" i="3"/>
  <c r="AD563" i="3"/>
  <c r="BH562" i="3"/>
  <c r="AR562" i="3"/>
  <c r="AB562" i="3"/>
  <c r="AT561" i="3"/>
  <c r="AD561" i="3"/>
  <c r="BH560" i="3"/>
  <c r="AR560" i="3"/>
  <c r="AB560" i="3"/>
  <c r="AT559" i="3"/>
  <c r="AD559" i="3"/>
  <c r="BH558" i="3"/>
  <c r="AR558" i="3"/>
  <c r="AB558" i="3"/>
  <c r="BH556" i="3"/>
  <c r="AR556" i="3"/>
  <c r="AB556" i="3"/>
  <c r="AS554" i="3"/>
  <c r="M554" i="3"/>
  <c r="O565" i="3"/>
  <c r="S565" i="3"/>
  <c r="W565" i="3"/>
  <c r="AA565" i="3"/>
  <c r="AE565" i="3"/>
  <c r="AI565" i="3"/>
  <c r="AM565" i="3"/>
  <c r="AQ565" i="3"/>
  <c r="AU565" i="3"/>
  <c r="P565" i="3"/>
  <c r="T565" i="3"/>
  <c r="X565" i="3"/>
  <c r="AB565" i="3"/>
  <c r="AF565" i="3"/>
  <c r="AJ565" i="3"/>
  <c r="AN565" i="3"/>
  <c r="AR565" i="3"/>
  <c r="AV565" i="3"/>
  <c r="AZ565" i="3"/>
  <c r="BD565" i="3"/>
  <c r="BH565" i="3"/>
  <c r="M565" i="3"/>
  <c r="Q565" i="3"/>
  <c r="U565" i="3"/>
  <c r="Y565" i="3"/>
  <c r="AC565" i="3"/>
  <c r="AG565" i="3"/>
  <c r="AK565" i="3"/>
  <c r="AO565" i="3"/>
  <c r="AS565" i="3"/>
  <c r="AW565" i="3"/>
  <c r="BA565" i="3"/>
  <c r="BE565" i="3"/>
  <c r="BI565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T563" i="3"/>
  <c r="X563" i="3"/>
  <c r="AB563" i="3"/>
  <c r="AF563" i="3"/>
  <c r="AJ563" i="3"/>
  <c r="AN563" i="3"/>
  <c r="AR563" i="3"/>
  <c r="AV563" i="3"/>
  <c r="AZ563" i="3"/>
  <c r="BD563" i="3"/>
  <c r="BH563" i="3"/>
  <c r="M563" i="3"/>
  <c r="Q563" i="3"/>
  <c r="U563" i="3"/>
  <c r="Y563" i="3"/>
  <c r="AC563" i="3"/>
  <c r="AG563" i="3"/>
  <c r="AK563" i="3"/>
  <c r="AO563" i="3"/>
  <c r="AS563" i="3"/>
  <c r="AW563" i="3"/>
  <c r="BA563" i="3"/>
  <c r="BE563" i="3"/>
  <c r="BI563" i="3"/>
  <c r="O561" i="3"/>
  <c r="S561" i="3"/>
  <c r="W561" i="3"/>
  <c r="AA561" i="3"/>
  <c r="AE561" i="3"/>
  <c r="AI561" i="3"/>
  <c r="AM561" i="3"/>
  <c r="AQ561" i="3"/>
  <c r="AU561" i="3"/>
  <c r="AY561" i="3"/>
  <c r="BC561" i="3"/>
  <c r="BG561" i="3"/>
  <c r="P561" i="3"/>
  <c r="T561" i="3"/>
  <c r="X561" i="3"/>
  <c r="AB561" i="3"/>
  <c r="AF561" i="3"/>
  <c r="AJ561" i="3"/>
  <c r="AN561" i="3"/>
  <c r="AR561" i="3"/>
  <c r="AV561" i="3"/>
  <c r="AZ561" i="3"/>
  <c r="BD561" i="3"/>
  <c r="BH561" i="3"/>
  <c r="M561" i="3"/>
  <c r="Q561" i="3"/>
  <c r="U561" i="3"/>
  <c r="Y561" i="3"/>
  <c r="AC561" i="3"/>
  <c r="AG561" i="3"/>
  <c r="AK561" i="3"/>
  <c r="AO561" i="3"/>
  <c r="AS561" i="3"/>
  <c r="AW561" i="3"/>
  <c r="BA561" i="3"/>
  <c r="BE561" i="3"/>
  <c r="BI561" i="3"/>
  <c r="BD560" i="3"/>
  <c r="AN560" i="3"/>
  <c r="X560" i="3"/>
  <c r="O559" i="3"/>
  <c r="S559" i="3"/>
  <c r="W559" i="3"/>
  <c r="AA559" i="3"/>
  <c r="AE559" i="3"/>
  <c r="AI559" i="3"/>
  <c r="AM559" i="3"/>
  <c r="AQ559" i="3"/>
  <c r="AU559" i="3"/>
  <c r="AY559" i="3"/>
  <c r="BC559" i="3"/>
  <c r="BG559" i="3"/>
  <c r="P559" i="3"/>
  <c r="T559" i="3"/>
  <c r="X559" i="3"/>
  <c r="AB559" i="3"/>
  <c r="AF559" i="3"/>
  <c r="AJ559" i="3"/>
  <c r="AN559" i="3"/>
  <c r="AR559" i="3"/>
  <c r="AV559" i="3"/>
  <c r="AZ559" i="3"/>
  <c r="BD559" i="3"/>
  <c r="BH559" i="3"/>
  <c r="M559" i="3"/>
  <c r="Q559" i="3"/>
  <c r="U559" i="3"/>
  <c r="Y559" i="3"/>
  <c r="AC559" i="3"/>
  <c r="AG559" i="3"/>
  <c r="AK559" i="3"/>
  <c r="AO559" i="3"/>
  <c r="AS559" i="3"/>
  <c r="AW559" i="3"/>
  <c r="BA559" i="3"/>
  <c r="BE559" i="3"/>
  <c r="BI559" i="3"/>
  <c r="BD558" i="3"/>
  <c r="AN558" i="3"/>
  <c r="X558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P557" i="3"/>
  <c r="T557" i="3"/>
  <c r="X557" i="3"/>
  <c r="AB557" i="3"/>
  <c r="AF557" i="3"/>
  <c r="AJ557" i="3"/>
  <c r="AN557" i="3"/>
  <c r="AR557" i="3"/>
  <c r="AV557" i="3"/>
  <c r="AZ557" i="3"/>
  <c r="BD557" i="3"/>
  <c r="BH557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BD556" i="3"/>
  <c r="AN556" i="3"/>
  <c r="X556" i="3"/>
  <c r="AK554" i="3"/>
  <c r="P551" i="3"/>
  <c r="AV551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M546" i="3"/>
  <c r="Q546" i="3"/>
  <c r="U546" i="3"/>
  <c r="Y546" i="3"/>
  <c r="AC546" i="3"/>
  <c r="AG546" i="3"/>
  <c r="AK546" i="3"/>
  <c r="AO546" i="3"/>
  <c r="AS546" i="3"/>
  <c r="AW546" i="3"/>
  <c r="BA546" i="3"/>
  <c r="BE546" i="3"/>
  <c r="BI546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X538" i="3"/>
  <c r="AN538" i="3"/>
  <c r="AV538" i="3"/>
  <c r="BD538" i="3"/>
  <c r="L555" i="3"/>
  <c r="P555" i="3" s="1"/>
  <c r="BH554" i="3"/>
  <c r="AZ554" i="3"/>
  <c r="AR554" i="3"/>
  <c r="AJ554" i="3"/>
  <c r="AB554" i="3"/>
  <c r="T554" i="3"/>
  <c r="L553" i="3"/>
  <c r="AP553" i="3" s="1"/>
  <c r="AZ552" i="3"/>
  <c r="AJ552" i="3"/>
  <c r="T552" i="3"/>
  <c r="M552" i="3"/>
  <c r="Q552" i="3"/>
  <c r="U552" i="3"/>
  <c r="Y552" i="3"/>
  <c r="AC552" i="3"/>
  <c r="AG552" i="3"/>
  <c r="AK552" i="3"/>
  <c r="AO552" i="3"/>
  <c r="AS552" i="3"/>
  <c r="AW552" i="3"/>
  <c r="BA552" i="3"/>
  <c r="BE552" i="3"/>
  <c r="BI552" i="3"/>
  <c r="N552" i="3"/>
  <c r="R552" i="3"/>
  <c r="V552" i="3"/>
  <c r="Z552" i="3"/>
  <c r="AD552" i="3"/>
  <c r="AH552" i="3"/>
  <c r="AL552" i="3"/>
  <c r="AP552" i="3"/>
  <c r="AT552" i="3"/>
  <c r="AX552" i="3"/>
  <c r="BB552" i="3"/>
  <c r="BF552" i="3"/>
  <c r="O552" i="3"/>
  <c r="S552" i="3"/>
  <c r="W552" i="3"/>
  <c r="AA552" i="3"/>
  <c r="AE552" i="3"/>
  <c r="AI552" i="3"/>
  <c r="AM552" i="3"/>
  <c r="AQ552" i="3"/>
  <c r="AU552" i="3"/>
  <c r="AY552" i="3"/>
  <c r="BC552" i="3"/>
  <c r="BG552" i="3"/>
  <c r="V551" i="3"/>
  <c r="L551" i="3"/>
  <c r="AA551" i="3" s="1"/>
  <c r="AZ550" i="3"/>
  <c r="AJ550" i="3"/>
  <c r="T550" i="3"/>
  <c r="M550" i="3"/>
  <c r="Q550" i="3"/>
  <c r="U550" i="3"/>
  <c r="Y550" i="3"/>
  <c r="AC550" i="3"/>
  <c r="AG550" i="3"/>
  <c r="AK550" i="3"/>
  <c r="AO550" i="3"/>
  <c r="AS550" i="3"/>
  <c r="AW550" i="3"/>
  <c r="BA550" i="3"/>
  <c r="BE550" i="3"/>
  <c r="BI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S550" i="3"/>
  <c r="W550" i="3"/>
  <c r="AA550" i="3"/>
  <c r="AE550" i="3"/>
  <c r="AI550" i="3"/>
  <c r="AM550" i="3"/>
  <c r="AQ550" i="3"/>
  <c r="AU550" i="3"/>
  <c r="AY550" i="3"/>
  <c r="BC550" i="3"/>
  <c r="BG550" i="3"/>
  <c r="O547" i="3"/>
  <c r="S547" i="3"/>
  <c r="W547" i="3"/>
  <c r="AA547" i="3"/>
  <c r="AE547" i="3"/>
  <c r="AI547" i="3"/>
  <c r="AM547" i="3"/>
  <c r="AQ547" i="3"/>
  <c r="AU547" i="3"/>
  <c r="AY547" i="3"/>
  <c r="BC547" i="3"/>
  <c r="BG547" i="3"/>
  <c r="BE554" i="3"/>
  <c r="AW554" i="3"/>
  <c r="AO554" i="3"/>
  <c r="AG554" i="3"/>
  <c r="Y554" i="3"/>
  <c r="AV552" i="3"/>
  <c r="AF552" i="3"/>
  <c r="AX551" i="3"/>
  <c r="AV550" i="3"/>
  <c r="AF550" i="3"/>
  <c r="P549" i="3"/>
  <c r="M548" i="3"/>
  <c r="Q548" i="3"/>
  <c r="U548" i="3"/>
  <c r="Y548" i="3"/>
  <c r="AC548" i="3"/>
  <c r="AG548" i="3"/>
  <c r="AK548" i="3"/>
  <c r="AO548" i="3"/>
  <c r="AS548" i="3"/>
  <c r="AW548" i="3"/>
  <c r="BA548" i="3"/>
  <c r="BE548" i="3"/>
  <c r="BI548" i="3"/>
  <c r="N548" i="3"/>
  <c r="R548" i="3"/>
  <c r="V548" i="3"/>
  <c r="Z548" i="3"/>
  <c r="AD548" i="3"/>
  <c r="AH548" i="3"/>
  <c r="AL548" i="3"/>
  <c r="AP548" i="3"/>
  <c r="AT548" i="3"/>
  <c r="AX548" i="3"/>
  <c r="BB548" i="3"/>
  <c r="BF548" i="3"/>
  <c r="O548" i="3"/>
  <c r="S548" i="3"/>
  <c r="W548" i="3"/>
  <c r="AA548" i="3"/>
  <c r="AE548" i="3"/>
  <c r="AI548" i="3"/>
  <c r="AM548" i="3"/>
  <c r="AQ548" i="3"/>
  <c r="AU548" i="3"/>
  <c r="AY548" i="3"/>
  <c r="BC548" i="3"/>
  <c r="BG548" i="3"/>
  <c r="P548" i="3"/>
  <c r="T548" i="3"/>
  <c r="X548" i="3"/>
  <c r="AB548" i="3"/>
  <c r="AF548" i="3"/>
  <c r="AJ548" i="3"/>
  <c r="AN548" i="3"/>
  <c r="AR548" i="3"/>
  <c r="AV548" i="3"/>
  <c r="AZ548" i="3"/>
  <c r="BD548" i="3"/>
  <c r="BH548" i="3"/>
  <c r="N546" i="3"/>
  <c r="AB538" i="3"/>
  <c r="N554" i="3"/>
  <c r="R554" i="3"/>
  <c r="V554" i="3"/>
  <c r="Z554" i="3"/>
  <c r="AD554" i="3"/>
  <c r="AH554" i="3"/>
  <c r="AL554" i="3"/>
  <c r="AP554" i="3"/>
  <c r="AT554" i="3"/>
  <c r="AX554" i="3"/>
  <c r="BB554" i="3"/>
  <c r="BF554" i="3"/>
  <c r="O554" i="3"/>
  <c r="S554" i="3"/>
  <c r="W554" i="3"/>
  <c r="AA554" i="3"/>
  <c r="AE554" i="3"/>
  <c r="AI554" i="3"/>
  <c r="AM554" i="3"/>
  <c r="AQ554" i="3"/>
  <c r="AU554" i="3"/>
  <c r="AY554" i="3"/>
  <c r="BC554" i="3"/>
  <c r="BG554" i="3"/>
  <c r="AT551" i="3"/>
  <c r="AD551" i="3"/>
  <c r="N551" i="3"/>
  <c r="BF549" i="3"/>
  <c r="BB549" i="3"/>
  <c r="AX549" i="3"/>
  <c r="AT549" i="3"/>
  <c r="AP549" i="3"/>
  <c r="AL549" i="3"/>
  <c r="AH549" i="3"/>
  <c r="AD549" i="3"/>
  <c r="Z549" i="3"/>
  <c r="V549" i="3"/>
  <c r="R549" i="3"/>
  <c r="N549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H546" i="3"/>
  <c r="BD546" i="3"/>
  <c r="AZ546" i="3"/>
  <c r="AV546" i="3"/>
  <c r="AR546" i="3"/>
  <c r="AN546" i="3"/>
  <c r="AJ546" i="3"/>
  <c r="AF546" i="3"/>
  <c r="AB546" i="3"/>
  <c r="X546" i="3"/>
  <c r="T546" i="3"/>
  <c r="P546" i="3"/>
  <c r="BI545" i="3"/>
  <c r="BD545" i="3"/>
  <c r="AX545" i="3"/>
  <c r="AP545" i="3"/>
  <c r="AH545" i="3"/>
  <c r="Z545" i="3"/>
  <c r="R545" i="3"/>
  <c r="O545" i="3"/>
  <c r="S545" i="3"/>
  <c r="W545" i="3"/>
  <c r="AA545" i="3"/>
  <c r="AE545" i="3"/>
  <c r="AI545" i="3"/>
  <c r="AM545" i="3"/>
  <c r="AQ545" i="3"/>
  <c r="AU545" i="3"/>
  <c r="AY545" i="3"/>
  <c r="BC545" i="3"/>
  <c r="BG545" i="3"/>
  <c r="M545" i="3"/>
  <c r="Q545" i="3"/>
  <c r="U545" i="3"/>
  <c r="Y545" i="3"/>
  <c r="AC545" i="3"/>
  <c r="AG545" i="3"/>
  <c r="AK545" i="3"/>
  <c r="AO545" i="3"/>
  <c r="AS545" i="3"/>
  <c r="AW545" i="3"/>
  <c r="BB544" i="3"/>
  <c r="AT544" i="3"/>
  <c r="AL544" i="3"/>
  <c r="AD544" i="3"/>
  <c r="V544" i="3"/>
  <c r="BF543" i="3"/>
  <c r="AX543" i="3"/>
  <c r="AP543" i="3"/>
  <c r="AH543" i="3"/>
  <c r="Z543" i="3"/>
  <c r="R543" i="3"/>
  <c r="O543" i="3"/>
  <c r="S543" i="3"/>
  <c r="W543" i="3"/>
  <c r="AA543" i="3"/>
  <c r="AE543" i="3"/>
  <c r="AI543" i="3"/>
  <c r="AM543" i="3"/>
  <c r="AQ543" i="3"/>
  <c r="AU543" i="3"/>
  <c r="AY543" i="3"/>
  <c r="BC543" i="3"/>
  <c r="BG543" i="3"/>
  <c r="M543" i="3"/>
  <c r="Q543" i="3"/>
  <c r="U543" i="3"/>
  <c r="Y543" i="3"/>
  <c r="AC543" i="3"/>
  <c r="AG543" i="3"/>
  <c r="AK543" i="3"/>
  <c r="AO543" i="3"/>
  <c r="AS543" i="3"/>
  <c r="AW543" i="3"/>
  <c r="BA543" i="3"/>
  <c r="BE543" i="3"/>
  <c r="BI543" i="3"/>
  <c r="BB542" i="3"/>
  <c r="AT542" i="3"/>
  <c r="AL542" i="3"/>
  <c r="AD542" i="3"/>
  <c r="V542" i="3"/>
  <c r="BF541" i="3"/>
  <c r="AX541" i="3"/>
  <c r="AP541" i="3"/>
  <c r="AH541" i="3"/>
  <c r="Z541" i="3"/>
  <c r="R541" i="3"/>
  <c r="O541" i="3"/>
  <c r="S541" i="3"/>
  <c r="W541" i="3"/>
  <c r="AA541" i="3"/>
  <c r="AE541" i="3"/>
  <c r="AI541" i="3"/>
  <c r="AM541" i="3"/>
  <c r="AQ541" i="3"/>
  <c r="AU541" i="3"/>
  <c r="AY541" i="3"/>
  <c r="BC541" i="3"/>
  <c r="BG541" i="3"/>
  <c r="M541" i="3"/>
  <c r="Q541" i="3"/>
  <c r="U541" i="3"/>
  <c r="Y541" i="3"/>
  <c r="AC541" i="3"/>
  <c r="AG541" i="3"/>
  <c r="AK541" i="3"/>
  <c r="AO541" i="3"/>
  <c r="AS541" i="3"/>
  <c r="AW541" i="3"/>
  <c r="BA541" i="3"/>
  <c r="BE541" i="3"/>
  <c r="BI541" i="3"/>
  <c r="BB540" i="3"/>
  <c r="AT540" i="3"/>
  <c r="AL540" i="3"/>
  <c r="AD540" i="3"/>
  <c r="V540" i="3"/>
  <c r="N540" i="3"/>
  <c r="BF539" i="3"/>
  <c r="AX539" i="3"/>
  <c r="AP539" i="3"/>
  <c r="AH539" i="3"/>
  <c r="Z539" i="3"/>
  <c r="R539" i="3"/>
  <c r="O539" i="3"/>
  <c r="S539" i="3"/>
  <c r="W539" i="3"/>
  <c r="AA539" i="3"/>
  <c r="AE539" i="3"/>
  <c r="AI539" i="3"/>
  <c r="AM539" i="3"/>
  <c r="AQ539" i="3"/>
  <c r="AU539" i="3"/>
  <c r="AY539" i="3"/>
  <c r="BC539" i="3"/>
  <c r="BG539" i="3"/>
  <c r="M539" i="3"/>
  <c r="Q539" i="3"/>
  <c r="U539" i="3"/>
  <c r="Y539" i="3"/>
  <c r="AC539" i="3"/>
  <c r="AG539" i="3"/>
  <c r="AK539" i="3"/>
  <c r="AO539" i="3"/>
  <c r="AS539" i="3"/>
  <c r="AW539" i="3"/>
  <c r="BA539" i="3"/>
  <c r="BE539" i="3"/>
  <c r="BI539" i="3"/>
  <c r="BB538" i="3"/>
  <c r="AT538" i="3"/>
  <c r="AJ538" i="3"/>
  <c r="T538" i="3"/>
  <c r="BB537" i="3"/>
  <c r="AL537" i="3"/>
  <c r="V537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M547" i="3"/>
  <c r="BH545" i="3"/>
  <c r="BB545" i="3"/>
  <c r="AV545" i="3"/>
  <c r="AN545" i="3"/>
  <c r="AF545" i="3"/>
  <c r="X545" i="3"/>
  <c r="P545" i="3"/>
  <c r="BD543" i="3"/>
  <c r="AV543" i="3"/>
  <c r="AN543" i="3"/>
  <c r="AF543" i="3"/>
  <c r="X543" i="3"/>
  <c r="P543" i="3"/>
  <c r="BD541" i="3"/>
  <c r="AV541" i="3"/>
  <c r="AN541" i="3"/>
  <c r="AF541" i="3"/>
  <c r="X541" i="3"/>
  <c r="P541" i="3"/>
  <c r="BD539" i="3"/>
  <c r="AV539" i="3"/>
  <c r="AN539" i="3"/>
  <c r="AF539" i="3"/>
  <c r="X539" i="3"/>
  <c r="P539" i="3"/>
  <c r="BH538" i="3"/>
  <c r="AZ538" i="3"/>
  <c r="AR538" i="3"/>
  <c r="AF538" i="3"/>
  <c r="P538" i="3"/>
  <c r="AX537" i="3"/>
  <c r="AH537" i="3"/>
  <c r="R537" i="3"/>
  <c r="BH549" i="3"/>
  <c r="BD549" i="3"/>
  <c r="AZ549" i="3"/>
  <c r="AV549" i="3"/>
  <c r="AR549" i="3"/>
  <c r="AN549" i="3"/>
  <c r="AJ549" i="3"/>
  <c r="AF549" i="3"/>
  <c r="AB549" i="3"/>
  <c r="X549" i="3"/>
  <c r="T549" i="3"/>
  <c r="BH547" i="3"/>
  <c r="BD547" i="3"/>
  <c r="AZ547" i="3"/>
  <c r="AV547" i="3"/>
  <c r="AR547" i="3"/>
  <c r="AN547" i="3"/>
  <c r="AJ547" i="3"/>
  <c r="AF547" i="3"/>
  <c r="AB547" i="3"/>
  <c r="X547" i="3"/>
  <c r="T547" i="3"/>
  <c r="BF546" i="3"/>
  <c r="BB546" i="3"/>
  <c r="AX546" i="3"/>
  <c r="AT546" i="3"/>
  <c r="AP546" i="3"/>
  <c r="AL546" i="3"/>
  <c r="AH546" i="3"/>
  <c r="AD546" i="3"/>
  <c r="Z546" i="3"/>
  <c r="V546" i="3"/>
  <c r="R546" i="3"/>
  <c r="BF545" i="3"/>
  <c r="BA545" i="3"/>
  <c r="AT545" i="3"/>
  <c r="AL545" i="3"/>
  <c r="AD545" i="3"/>
  <c r="V545" i="3"/>
  <c r="BF544" i="3"/>
  <c r="AX544" i="3"/>
  <c r="AP544" i="3"/>
  <c r="AH544" i="3"/>
  <c r="Z544" i="3"/>
  <c r="M544" i="3"/>
  <c r="Q544" i="3"/>
  <c r="U544" i="3"/>
  <c r="Y544" i="3"/>
  <c r="AC544" i="3"/>
  <c r="AG544" i="3"/>
  <c r="AK544" i="3"/>
  <c r="AO544" i="3"/>
  <c r="AS544" i="3"/>
  <c r="AW544" i="3"/>
  <c r="BA544" i="3"/>
  <c r="BE544" i="3"/>
  <c r="BI544" i="3"/>
  <c r="O544" i="3"/>
  <c r="S544" i="3"/>
  <c r="W544" i="3"/>
  <c r="AA544" i="3"/>
  <c r="AE544" i="3"/>
  <c r="AI544" i="3"/>
  <c r="AM544" i="3"/>
  <c r="AQ544" i="3"/>
  <c r="AU544" i="3"/>
  <c r="AY544" i="3"/>
  <c r="BC544" i="3"/>
  <c r="BG544" i="3"/>
  <c r="BB543" i="3"/>
  <c r="AT543" i="3"/>
  <c r="AL543" i="3"/>
  <c r="AD543" i="3"/>
  <c r="V543" i="3"/>
  <c r="BF542" i="3"/>
  <c r="AX542" i="3"/>
  <c r="AP542" i="3"/>
  <c r="AH542" i="3"/>
  <c r="Z542" i="3"/>
  <c r="M542" i="3"/>
  <c r="Q542" i="3"/>
  <c r="U542" i="3"/>
  <c r="Y542" i="3"/>
  <c r="AC542" i="3"/>
  <c r="AG542" i="3"/>
  <c r="AK542" i="3"/>
  <c r="AO542" i="3"/>
  <c r="AS542" i="3"/>
  <c r="AW542" i="3"/>
  <c r="BA542" i="3"/>
  <c r="BE542" i="3"/>
  <c r="BI542" i="3"/>
  <c r="O542" i="3"/>
  <c r="S542" i="3"/>
  <c r="W542" i="3"/>
  <c r="AA542" i="3"/>
  <c r="AE542" i="3"/>
  <c r="AI542" i="3"/>
  <c r="AM542" i="3"/>
  <c r="AQ542" i="3"/>
  <c r="AU542" i="3"/>
  <c r="AY542" i="3"/>
  <c r="BC542" i="3"/>
  <c r="BG542" i="3"/>
  <c r="BB541" i="3"/>
  <c r="AT541" i="3"/>
  <c r="AL541" i="3"/>
  <c r="AD541" i="3"/>
  <c r="V541" i="3"/>
  <c r="BF540" i="3"/>
  <c r="AX540" i="3"/>
  <c r="AP540" i="3"/>
  <c r="AH540" i="3"/>
  <c r="Z540" i="3"/>
  <c r="M540" i="3"/>
  <c r="Q540" i="3"/>
  <c r="U540" i="3"/>
  <c r="Y540" i="3"/>
  <c r="AC540" i="3"/>
  <c r="AG540" i="3"/>
  <c r="AK540" i="3"/>
  <c r="AO540" i="3"/>
  <c r="AS540" i="3"/>
  <c r="AW540" i="3"/>
  <c r="BA540" i="3"/>
  <c r="BE540" i="3"/>
  <c r="BI540" i="3"/>
  <c r="O540" i="3"/>
  <c r="S540" i="3"/>
  <c r="W540" i="3"/>
  <c r="AA540" i="3"/>
  <c r="AE540" i="3"/>
  <c r="AI540" i="3"/>
  <c r="AM540" i="3"/>
  <c r="AQ540" i="3"/>
  <c r="AU540" i="3"/>
  <c r="AY540" i="3"/>
  <c r="BC540" i="3"/>
  <c r="BG540" i="3"/>
  <c r="BB539" i="3"/>
  <c r="AT539" i="3"/>
  <c r="AL539" i="3"/>
  <c r="AD539" i="3"/>
  <c r="V539" i="3"/>
  <c r="BF538" i="3"/>
  <c r="AX538" i="3"/>
  <c r="AP538" i="3"/>
  <c r="AT537" i="3"/>
  <c r="AD537" i="3"/>
  <c r="M538" i="3"/>
  <c r="Q538" i="3"/>
  <c r="U538" i="3"/>
  <c r="Y538" i="3"/>
  <c r="AC538" i="3"/>
  <c r="AG538" i="3"/>
  <c r="AK538" i="3"/>
  <c r="AO538" i="3"/>
  <c r="AS538" i="3"/>
  <c r="AW538" i="3"/>
  <c r="BA538" i="3"/>
  <c r="BE538" i="3"/>
  <c r="BI538" i="3"/>
  <c r="N538" i="3"/>
  <c r="R538" i="3"/>
  <c r="V538" i="3"/>
  <c r="Z538" i="3"/>
  <c r="AD538" i="3"/>
  <c r="AH538" i="3"/>
  <c r="AL538" i="3"/>
  <c r="O538" i="3"/>
  <c r="S538" i="3"/>
  <c r="W538" i="3"/>
  <c r="AA538" i="3"/>
  <c r="AE538" i="3"/>
  <c r="AI538" i="3"/>
  <c r="AM538" i="3"/>
  <c r="AQ538" i="3"/>
  <c r="AU538" i="3"/>
  <c r="AY538" i="3"/>
  <c r="BC538" i="3"/>
  <c r="BG538" i="3"/>
  <c r="O537" i="3"/>
  <c r="S537" i="3"/>
  <c r="W537" i="3"/>
  <c r="AA537" i="3"/>
  <c r="AE537" i="3"/>
  <c r="AI537" i="3"/>
  <c r="AM537" i="3"/>
  <c r="AQ537" i="3"/>
  <c r="AU537" i="3"/>
  <c r="AY537" i="3"/>
  <c r="BC537" i="3"/>
  <c r="BG537" i="3"/>
  <c r="P537" i="3"/>
  <c r="T537" i="3"/>
  <c r="X537" i="3"/>
  <c r="AB537" i="3"/>
  <c r="AF537" i="3"/>
  <c r="AJ537" i="3"/>
  <c r="AN537" i="3"/>
  <c r="AR537" i="3"/>
  <c r="AV537" i="3"/>
  <c r="AZ537" i="3"/>
  <c r="BD537" i="3"/>
  <c r="BH537" i="3"/>
  <c r="M537" i="3"/>
  <c r="Q537" i="3"/>
  <c r="U537" i="3"/>
  <c r="Y537" i="3"/>
  <c r="AC537" i="3"/>
  <c r="AG537" i="3"/>
  <c r="AK537" i="3"/>
  <c r="AO537" i="3"/>
  <c r="AS537" i="3"/>
  <c r="AW537" i="3"/>
  <c r="BA537" i="3"/>
  <c r="BE537" i="3"/>
  <c r="BI537" i="3"/>
  <c r="BG536" i="3"/>
  <c r="BC536" i="3"/>
  <c r="AY536" i="3"/>
  <c r="AU536" i="3"/>
  <c r="AQ536" i="3"/>
  <c r="AM536" i="3"/>
  <c r="AI536" i="3"/>
  <c r="AE536" i="3"/>
  <c r="AA536" i="3"/>
  <c r="W536" i="3"/>
  <c r="S536" i="3"/>
  <c r="O536" i="3"/>
  <c r="BB535" i="3"/>
  <c r="AT535" i="3"/>
  <c r="AL535" i="3"/>
  <c r="AD535" i="3"/>
  <c r="V535" i="3"/>
  <c r="N535" i="3"/>
  <c r="BD534" i="3"/>
  <c r="AV534" i="3"/>
  <c r="AN534" i="3"/>
  <c r="AF534" i="3"/>
  <c r="X534" i="3"/>
  <c r="P534" i="3"/>
  <c r="L533" i="3"/>
  <c r="K533" i="3"/>
  <c r="BF531" i="3"/>
  <c r="AP531" i="3"/>
  <c r="BD530" i="3"/>
  <c r="AN530" i="3"/>
  <c r="X530" i="3"/>
  <c r="M530" i="3"/>
  <c r="O528" i="3"/>
  <c r="S528" i="3"/>
  <c r="W528" i="3"/>
  <c r="AA528" i="3"/>
  <c r="AE528" i="3"/>
  <c r="AI528" i="3"/>
  <c r="AM528" i="3"/>
  <c r="AQ528" i="3"/>
  <c r="AU528" i="3"/>
  <c r="AY528" i="3"/>
  <c r="BC528" i="3"/>
  <c r="BG528" i="3"/>
  <c r="AX527" i="3"/>
  <c r="AH527" i="3"/>
  <c r="R527" i="3"/>
  <c r="P524" i="3"/>
  <c r="U524" i="3"/>
  <c r="AA524" i="3"/>
  <c r="AF524" i="3"/>
  <c r="AK524" i="3"/>
  <c r="AQ524" i="3"/>
  <c r="AV524" i="3"/>
  <c r="BA524" i="3"/>
  <c r="BG524" i="3"/>
  <c r="Q524" i="3"/>
  <c r="W524" i="3"/>
  <c r="AB524" i="3"/>
  <c r="AG524" i="3"/>
  <c r="AM524" i="3"/>
  <c r="AR524" i="3"/>
  <c r="AW524" i="3"/>
  <c r="BC524" i="3"/>
  <c r="BH524" i="3"/>
  <c r="M524" i="3"/>
  <c r="S524" i="3"/>
  <c r="X524" i="3"/>
  <c r="AC524" i="3"/>
  <c r="AI524" i="3"/>
  <c r="AN524" i="3"/>
  <c r="AS524" i="3"/>
  <c r="AY524" i="3"/>
  <c r="BD524" i="3"/>
  <c r="BI524" i="3"/>
  <c r="O531" i="3"/>
  <c r="S531" i="3"/>
  <c r="W531" i="3"/>
  <c r="AA531" i="3"/>
  <c r="AE531" i="3"/>
  <c r="AI531" i="3"/>
  <c r="AM531" i="3"/>
  <c r="AQ531" i="3"/>
  <c r="AU531" i="3"/>
  <c r="AY531" i="3"/>
  <c r="BC531" i="3"/>
  <c r="BG531" i="3"/>
  <c r="P531" i="3"/>
  <c r="T531" i="3"/>
  <c r="X531" i="3"/>
  <c r="AB531" i="3"/>
  <c r="AF531" i="3"/>
  <c r="AJ531" i="3"/>
  <c r="AN531" i="3"/>
  <c r="AR531" i="3"/>
  <c r="AV531" i="3"/>
  <c r="AZ531" i="3"/>
  <c r="BD531" i="3"/>
  <c r="BH531" i="3"/>
  <c r="M531" i="3"/>
  <c r="Q531" i="3"/>
  <c r="U531" i="3"/>
  <c r="Y531" i="3"/>
  <c r="AC531" i="3"/>
  <c r="AG531" i="3"/>
  <c r="AK531" i="3"/>
  <c r="AO531" i="3"/>
  <c r="AS531" i="3"/>
  <c r="AW531" i="3"/>
  <c r="BA531" i="3"/>
  <c r="BE531" i="3"/>
  <c r="BI531" i="3"/>
  <c r="N525" i="3"/>
  <c r="R525" i="3"/>
  <c r="V525" i="3"/>
  <c r="Z525" i="3"/>
  <c r="AD525" i="3"/>
  <c r="AH525" i="3"/>
  <c r="AL525" i="3"/>
  <c r="AP525" i="3"/>
  <c r="AT525" i="3"/>
  <c r="AX525" i="3"/>
  <c r="BB525" i="3"/>
  <c r="BF525" i="3"/>
  <c r="O525" i="3"/>
  <c r="S525" i="3"/>
  <c r="W525" i="3"/>
  <c r="AA525" i="3"/>
  <c r="AE525" i="3"/>
  <c r="AI525" i="3"/>
  <c r="AM525" i="3"/>
  <c r="AQ525" i="3"/>
  <c r="AU525" i="3"/>
  <c r="AY525" i="3"/>
  <c r="BC525" i="3"/>
  <c r="BG525" i="3"/>
  <c r="P525" i="3"/>
  <c r="T525" i="3"/>
  <c r="X525" i="3"/>
  <c r="AB525" i="3"/>
  <c r="AF525" i="3"/>
  <c r="AJ525" i="3"/>
  <c r="AN525" i="3"/>
  <c r="AR525" i="3"/>
  <c r="AV525" i="3"/>
  <c r="AZ525" i="3"/>
  <c r="BD525" i="3"/>
  <c r="BH525" i="3"/>
  <c r="M525" i="3"/>
  <c r="Q525" i="3"/>
  <c r="U525" i="3"/>
  <c r="Y525" i="3"/>
  <c r="AC525" i="3"/>
  <c r="AG525" i="3"/>
  <c r="AK525" i="3"/>
  <c r="AO525" i="3"/>
  <c r="AS525" i="3"/>
  <c r="AW525" i="3"/>
  <c r="BA525" i="3"/>
  <c r="BE525" i="3"/>
  <c r="BI525" i="3"/>
  <c r="BI536" i="3"/>
  <c r="BE536" i="3"/>
  <c r="BA536" i="3"/>
  <c r="AW536" i="3"/>
  <c r="AS536" i="3"/>
  <c r="AO536" i="3"/>
  <c r="AK536" i="3"/>
  <c r="AG536" i="3"/>
  <c r="AC536" i="3"/>
  <c r="Y536" i="3"/>
  <c r="U536" i="3"/>
  <c r="Q536" i="3"/>
  <c r="BF535" i="3"/>
  <c r="AX535" i="3"/>
  <c r="AP535" i="3"/>
  <c r="AH535" i="3"/>
  <c r="Z535" i="3"/>
  <c r="BH534" i="3"/>
  <c r="AZ534" i="3"/>
  <c r="AR534" i="3"/>
  <c r="AJ534" i="3"/>
  <c r="AB534" i="3"/>
  <c r="T534" i="3"/>
  <c r="M534" i="3"/>
  <c r="O532" i="3"/>
  <c r="S532" i="3"/>
  <c r="W532" i="3"/>
  <c r="AA532" i="3"/>
  <c r="AE532" i="3"/>
  <c r="AI532" i="3"/>
  <c r="AM532" i="3"/>
  <c r="AQ532" i="3"/>
  <c r="AU532" i="3"/>
  <c r="AY532" i="3"/>
  <c r="BC532" i="3"/>
  <c r="BG532" i="3"/>
  <c r="AX531" i="3"/>
  <c r="AH531" i="3"/>
  <c r="R531" i="3"/>
  <c r="AV530" i="3"/>
  <c r="AF530" i="3"/>
  <c r="L529" i="3"/>
  <c r="K529" i="3"/>
  <c r="BF527" i="3"/>
  <c r="AP527" i="3"/>
  <c r="O535" i="3"/>
  <c r="S535" i="3"/>
  <c r="W535" i="3"/>
  <c r="AA535" i="3"/>
  <c r="AE535" i="3"/>
  <c r="AI535" i="3"/>
  <c r="AM535" i="3"/>
  <c r="AQ535" i="3"/>
  <c r="AU535" i="3"/>
  <c r="AY535" i="3"/>
  <c r="BC535" i="3"/>
  <c r="BG535" i="3"/>
  <c r="P535" i="3"/>
  <c r="T535" i="3"/>
  <c r="X535" i="3"/>
  <c r="AB535" i="3"/>
  <c r="AF535" i="3"/>
  <c r="AJ535" i="3"/>
  <c r="AN535" i="3"/>
  <c r="AR535" i="3"/>
  <c r="AV535" i="3"/>
  <c r="AZ535" i="3"/>
  <c r="BD535" i="3"/>
  <c r="BH535" i="3"/>
  <c r="BG534" i="3"/>
  <c r="AY534" i="3"/>
  <c r="AQ534" i="3"/>
  <c r="AI534" i="3"/>
  <c r="AA534" i="3"/>
  <c r="S534" i="3"/>
  <c r="AT531" i="3"/>
  <c r="AD531" i="3"/>
  <c r="N531" i="3"/>
  <c r="O530" i="3"/>
  <c r="S530" i="3"/>
  <c r="W530" i="3"/>
  <c r="AA530" i="3"/>
  <c r="AE530" i="3"/>
  <c r="AI530" i="3"/>
  <c r="AM530" i="3"/>
  <c r="AQ530" i="3"/>
  <c r="AU530" i="3"/>
  <c r="AY530" i="3"/>
  <c r="BC530" i="3"/>
  <c r="BG530" i="3"/>
  <c r="O527" i="3"/>
  <c r="S527" i="3"/>
  <c r="W527" i="3"/>
  <c r="AA527" i="3"/>
  <c r="AE527" i="3"/>
  <c r="AI527" i="3"/>
  <c r="AM527" i="3"/>
  <c r="AQ527" i="3"/>
  <c r="AU527" i="3"/>
  <c r="AY527" i="3"/>
  <c r="BC527" i="3"/>
  <c r="BG527" i="3"/>
  <c r="P527" i="3"/>
  <c r="T527" i="3"/>
  <c r="X527" i="3"/>
  <c r="AB527" i="3"/>
  <c r="AF527" i="3"/>
  <c r="AJ527" i="3"/>
  <c r="AN527" i="3"/>
  <c r="AR527" i="3"/>
  <c r="AV527" i="3"/>
  <c r="AZ527" i="3"/>
  <c r="BD527" i="3"/>
  <c r="BH527" i="3"/>
  <c r="M527" i="3"/>
  <c r="Q527" i="3"/>
  <c r="U527" i="3"/>
  <c r="Y527" i="3"/>
  <c r="AC527" i="3"/>
  <c r="AG527" i="3"/>
  <c r="AK527" i="3"/>
  <c r="AO527" i="3"/>
  <c r="AS527" i="3"/>
  <c r="AW527" i="3"/>
  <c r="BA527" i="3"/>
  <c r="BE527" i="3"/>
  <c r="BI527" i="3"/>
  <c r="BG526" i="3"/>
  <c r="BC526" i="3"/>
  <c r="AY526" i="3"/>
  <c r="AU526" i="3"/>
  <c r="AQ526" i="3"/>
  <c r="AM526" i="3"/>
  <c r="AI526" i="3"/>
  <c r="AE526" i="3"/>
  <c r="AA526" i="3"/>
  <c r="W526" i="3"/>
  <c r="S526" i="3"/>
  <c r="BG523" i="3"/>
  <c r="M523" i="3"/>
  <c r="O522" i="3"/>
  <c r="S522" i="3"/>
  <c r="W522" i="3"/>
  <c r="AA522" i="3"/>
  <c r="AE522" i="3"/>
  <c r="AI522" i="3"/>
  <c r="AM522" i="3"/>
  <c r="AQ522" i="3"/>
  <c r="AU522" i="3"/>
  <c r="AY522" i="3"/>
  <c r="BC522" i="3"/>
  <c r="BG522" i="3"/>
  <c r="P522" i="3"/>
  <c r="T522" i="3"/>
  <c r="X522" i="3"/>
  <c r="AB522" i="3"/>
  <c r="AF522" i="3"/>
  <c r="AJ522" i="3"/>
  <c r="AN522" i="3"/>
  <c r="AR522" i="3"/>
  <c r="AV522" i="3"/>
  <c r="AZ522" i="3"/>
  <c r="BD522" i="3"/>
  <c r="BH522" i="3"/>
  <c r="M522" i="3"/>
  <c r="Q522" i="3"/>
  <c r="U522" i="3"/>
  <c r="Y522" i="3"/>
  <c r="AC522" i="3"/>
  <c r="AG522" i="3"/>
  <c r="AK522" i="3"/>
  <c r="AO522" i="3"/>
  <c r="AS522" i="3"/>
  <c r="AW522" i="3"/>
  <c r="BA522" i="3"/>
  <c r="BE522" i="3"/>
  <c r="BI522" i="3"/>
  <c r="N522" i="3"/>
  <c r="R522" i="3"/>
  <c r="V522" i="3"/>
  <c r="Z522" i="3"/>
  <c r="AD522" i="3"/>
  <c r="AH522" i="3"/>
  <c r="AL522" i="3"/>
  <c r="AP522" i="3"/>
  <c r="AT522" i="3"/>
  <c r="AX522" i="3"/>
  <c r="BB522" i="3"/>
  <c r="BF522" i="3"/>
  <c r="P520" i="3"/>
  <c r="BF534" i="3"/>
  <c r="BB534" i="3"/>
  <c r="AX534" i="3"/>
  <c r="AT534" i="3"/>
  <c r="AP534" i="3"/>
  <c r="AL534" i="3"/>
  <c r="AH534" i="3"/>
  <c r="AD534" i="3"/>
  <c r="Z534" i="3"/>
  <c r="V534" i="3"/>
  <c r="R534" i="3"/>
  <c r="N534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F530" i="3"/>
  <c r="BB530" i="3"/>
  <c r="AX530" i="3"/>
  <c r="AT530" i="3"/>
  <c r="AP530" i="3"/>
  <c r="AL530" i="3"/>
  <c r="AH530" i="3"/>
  <c r="AD530" i="3"/>
  <c r="Z530" i="3"/>
  <c r="V530" i="3"/>
  <c r="R530" i="3"/>
  <c r="N530" i="3"/>
  <c r="BF528" i="3"/>
  <c r="BB528" i="3"/>
  <c r="AX528" i="3"/>
  <c r="AT528" i="3"/>
  <c r="AP528" i="3"/>
  <c r="AL528" i="3"/>
  <c r="AH528" i="3"/>
  <c r="AD528" i="3"/>
  <c r="Z528" i="3"/>
  <c r="V528" i="3"/>
  <c r="R528" i="3"/>
  <c r="N528" i="3"/>
  <c r="BF526" i="3"/>
  <c r="BB526" i="3"/>
  <c r="AX526" i="3"/>
  <c r="AT526" i="3"/>
  <c r="AP526" i="3"/>
  <c r="AL526" i="3"/>
  <c r="AH526" i="3"/>
  <c r="AD526" i="3"/>
  <c r="Z526" i="3"/>
  <c r="V526" i="3"/>
  <c r="R526" i="3"/>
  <c r="N526" i="3"/>
  <c r="M519" i="3"/>
  <c r="Q519" i="3"/>
  <c r="U519" i="3"/>
  <c r="Y519" i="3"/>
  <c r="AC519" i="3"/>
  <c r="AG519" i="3"/>
  <c r="AK519" i="3"/>
  <c r="AO519" i="3"/>
  <c r="AS519" i="3"/>
  <c r="AW519" i="3"/>
  <c r="BA519" i="3"/>
  <c r="BE519" i="3"/>
  <c r="BI519" i="3"/>
  <c r="O519" i="3"/>
  <c r="S519" i="3"/>
  <c r="W519" i="3"/>
  <c r="AA519" i="3"/>
  <c r="AE519" i="3"/>
  <c r="AI519" i="3"/>
  <c r="AM519" i="3"/>
  <c r="AQ519" i="3"/>
  <c r="AU519" i="3"/>
  <c r="AY519" i="3"/>
  <c r="BC519" i="3"/>
  <c r="BG519" i="3"/>
  <c r="BI534" i="3"/>
  <c r="BE534" i="3"/>
  <c r="BA534" i="3"/>
  <c r="AW534" i="3"/>
  <c r="AS534" i="3"/>
  <c r="AO534" i="3"/>
  <c r="AK534" i="3"/>
  <c r="AG534" i="3"/>
  <c r="AC534" i="3"/>
  <c r="Y534" i="3"/>
  <c r="U534" i="3"/>
  <c r="Q534" i="3"/>
  <c r="BI532" i="3"/>
  <c r="BE532" i="3"/>
  <c r="BA532" i="3"/>
  <c r="AW532" i="3"/>
  <c r="AS532" i="3"/>
  <c r="AO532" i="3"/>
  <c r="AK532" i="3"/>
  <c r="AG532" i="3"/>
  <c r="AC532" i="3"/>
  <c r="BK532" i="3" s="1"/>
  <c r="Y532" i="3"/>
  <c r="U532" i="3"/>
  <c r="Q532" i="3"/>
  <c r="BI530" i="3"/>
  <c r="BE530" i="3"/>
  <c r="BA530" i="3"/>
  <c r="AW530" i="3"/>
  <c r="AS530" i="3"/>
  <c r="AO530" i="3"/>
  <c r="AK530" i="3"/>
  <c r="AG530" i="3"/>
  <c r="AC530" i="3"/>
  <c r="Y530" i="3"/>
  <c r="U530" i="3"/>
  <c r="Q530" i="3"/>
  <c r="BI528" i="3"/>
  <c r="BE528" i="3"/>
  <c r="BA528" i="3"/>
  <c r="AW528" i="3"/>
  <c r="AS528" i="3"/>
  <c r="AO528" i="3"/>
  <c r="AK528" i="3"/>
  <c r="AG528" i="3"/>
  <c r="AC528" i="3"/>
  <c r="Y528" i="3"/>
  <c r="U528" i="3"/>
  <c r="Q528" i="3"/>
  <c r="BI526" i="3"/>
  <c r="BE526" i="3"/>
  <c r="BA526" i="3"/>
  <c r="AW526" i="3"/>
  <c r="AS526" i="3"/>
  <c r="AO526" i="3"/>
  <c r="AK526" i="3"/>
  <c r="AG526" i="3"/>
  <c r="AC526" i="3"/>
  <c r="Y526" i="3"/>
  <c r="U526" i="3"/>
  <c r="Q526" i="3"/>
  <c r="N524" i="3"/>
  <c r="R524" i="3"/>
  <c r="V524" i="3"/>
  <c r="Z524" i="3"/>
  <c r="AD524" i="3"/>
  <c r="AH524" i="3"/>
  <c r="AL524" i="3"/>
  <c r="AP524" i="3"/>
  <c r="AT524" i="3"/>
  <c r="AX524" i="3"/>
  <c r="BB524" i="3"/>
  <c r="BF524" i="3"/>
  <c r="U523" i="3"/>
  <c r="Y523" i="3"/>
  <c r="AC523" i="3"/>
  <c r="AG523" i="3"/>
  <c r="AK523" i="3"/>
  <c r="AO523" i="3"/>
  <c r="AS523" i="3"/>
  <c r="O523" i="3"/>
  <c r="S523" i="3"/>
  <c r="W523" i="3"/>
  <c r="AA523" i="3"/>
  <c r="AE523" i="3"/>
  <c r="AI523" i="3"/>
  <c r="AM523" i="3"/>
  <c r="O520" i="3"/>
  <c r="S520" i="3"/>
  <c r="W520" i="3"/>
  <c r="AA520" i="3"/>
  <c r="AE520" i="3"/>
  <c r="AI520" i="3"/>
  <c r="AM520" i="3"/>
  <c r="AQ520" i="3"/>
  <c r="AU520" i="3"/>
  <c r="AY520" i="3"/>
  <c r="BC520" i="3"/>
  <c r="BG520" i="3"/>
  <c r="M520" i="3"/>
  <c r="Q520" i="3"/>
  <c r="U520" i="3"/>
  <c r="Y520" i="3"/>
  <c r="AC520" i="3"/>
  <c r="AG520" i="3"/>
  <c r="AK520" i="3"/>
  <c r="AO520" i="3"/>
  <c r="AS520" i="3"/>
  <c r="AW520" i="3"/>
  <c r="BA520" i="3"/>
  <c r="BE520" i="3"/>
  <c r="BI520" i="3"/>
  <c r="R518" i="3"/>
  <c r="T517" i="3"/>
  <c r="AB517" i="3"/>
  <c r="AJ517" i="3"/>
  <c r="AR517" i="3"/>
  <c r="AZ517" i="3"/>
  <c r="BH517" i="3"/>
  <c r="P517" i="3"/>
  <c r="X517" i="3"/>
  <c r="AF517" i="3"/>
  <c r="AN517" i="3"/>
  <c r="AV517" i="3"/>
  <c r="BD517" i="3"/>
  <c r="Q517" i="3"/>
  <c r="BE524" i="3"/>
  <c r="AZ524" i="3"/>
  <c r="AU524" i="3"/>
  <c r="AO524" i="3"/>
  <c r="AJ524" i="3"/>
  <c r="AE524" i="3"/>
  <c r="Y524" i="3"/>
  <c r="T524" i="3"/>
  <c r="O524" i="3"/>
  <c r="M521" i="3"/>
  <c r="Q521" i="3"/>
  <c r="U521" i="3"/>
  <c r="Y521" i="3"/>
  <c r="AC521" i="3"/>
  <c r="AG521" i="3"/>
  <c r="AK521" i="3"/>
  <c r="AO521" i="3"/>
  <c r="AS521" i="3"/>
  <c r="AW521" i="3"/>
  <c r="BA521" i="3"/>
  <c r="BE521" i="3"/>
  <c r="BI521" i="3"/>
  <c r="O521" i="3"/>
  <c r="S521" i="3"/>
  <c r="W521" i="3"/>
  <c r="AA521" i="3"/>
  <c r="AE521" i="3"/>
  <c r="AI521" i="3"/>
  <c r="AM521" i="3"/>
  <c r="AQ521" i="3"/>
  <c r="AU521" i="3"/>
  <c r="AY521" i="3"/>
  <c r="BC521" i="3"/>
  <c r="BG521" i="3"/>
  <c r="N519" i="3"/>
  <c r="P518" i="3"/>
  <c r="V518" i="3"/>
  <c r="AA518" i="3"/>
  <c r="AF518" i="3"/>
  <c r="AL518" i="3"/>
  <c r="AQ518" i="3"/>
  <c r="AV518" i="3"/>
  <c r="BB518" i="3"/>
  <c r="BG518" i="3"/>
  <c r="BH523" i="3"/>
  <c r="BD523" i="3"/>
  <c r="AZ523" i="3"/>
  <c r="AV523" i="3"/>
  <c r="AR523" i="3"/>
  <c r="AN523" i="3"/>
  <c r="AJ523" i="3"/>
  <c r="AF523" i="3"/>
  <c r="AB523" i="3"/>
  <c r="X523" i="3"/>
  <c r="T523" i="3"/>
  <c r="P523" i="3"/>
  <c r="BH521" i="3"/>
  <c r="BD521" i="3"/>
  <c r="AZ521" i="3"/>
  <c r="AV521" i="3"/>
  <c r="AR521" i="3"/>
  <c r="AN521" i="3"/>
  <c r="AJ521" i="3"/>
  <c r="AF521" i="3"/>
  <c r="AB521" i="3"/>
  <c r="X521" i="3"/>
  <c r="T521" i="3"/>
  <c r="P521" i="3"/>
  <c r="BF520" i="3"/>
  <c r="BB520" i="3"/>
  <c r="AX520" i="3"/>
  <c r="AT520" i="3"/>
  <c r="AP520" i="3"/>
  <c r="AL520" i="3"/>
  <c r="AH520" i="3"/>
  <c r="AD520" i="3"/>
  <c r="Z520" i="3"/>
  <c r="V520" i="3"/>
  <c r="R520" i="3"/>
  <c r="N520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H518" i="3"/>
  <c r="BC518" i="3"/>
  <c r="AX518" i="3"/>
  <c r="AR518" i="3"/>
  <c r="AM518" i="3"/>
  <c r="AH518" i="3"/>
  <c r="AB518" i="3"/>
  <c r="W518" i="3"/>
  <c r="BE517" i="3"/>
  <c r="AW517" i="3"/>
  <c r="AO517" i="3"/>
  <c r="AG517" i="3"/>
  <c r="Y517" i="3"/>
  <c r="BC516" i="3"/>
  <c r="AM516" i="3"/>
  <c r="W516" i="3"/>
  <c r="BE515" i="3"/>
  <c r="AO515" i="3"/>
  <c r="M518" i="3"/>
  <c r="Q518" i="3"/>
  <c r="U518" i="3"/>
  <c r="Y518" i="3"/>
  <c r="AC518" i="3"/>
  <c r="AG518" i="3"/>
  <c r="AK518" i="3"/>
  <c r="AO518" i="3"/>
  <c r="AS518" i="3"/>
  <c r="AW518" i="3"/>
  <c r="BA518" i="3"/>
  <c r="BE518" i="3"/>
  <c r="BI518" i="3"/>
  <c r="N517" i="3"/>
  <c r="R517" i="3"/>
  <c r="V517" i="3"/>
  <c r="Z517" i="3"/>
  <c r="AD517" i="3"/>
  <c r="AH517" i="3"/>
  <c r="AL517" i="3"/>
  <c r="AP517" i="3"/>
  <c r="AT517" i="3"/>
  <c r="AX517" i="3"/>
  <c r="BB517" i="3"/>
  <c r="BF517" i="3"/>
  <c r="O517" i="3"/>
  <c r="S517" i="3"/>
  <c r="W517" i="3"/>
  <c r="AA517" i="3"/>
  <c r="AE517" i="3"/>
  <c r="AI517" i="3"/>
  <c r="AM517" i="3"/>
  <c r="AQ517" i="3"/>
  <c r="AU517" i="3"/>
  <c r="AY517" i="3"/>
  <c r="BC517" i="3"/>
  <c r="BG517" i="3"/>
  <c r="AY516" i="3"/>
  <c r="AI516" i="3"/>
  <c r="S516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O515" i="3"/>
  <c r="S515" i="3"/>
  <c r="W515" i="3"/>
  <c r="AA515" i="3"/>
  <c r="AE515" i="3"/>
  <c r="AI515" i="3"/>
  <c r="AM515" i="3"/>
  <c r="AQ515" i="3"/>
  <c r="AU515" i="3"/>
  <c r="AY515" i="3"/>
  <c r="BC515" i="3"/>
  <c r="BG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P512" i="3"/>
  <c r="T512" i="3"/>
  <c r="X512" i="3"/>
  <c r="AB512" i="3"/>
  <c r="AF512" i="3"/>
  <c r="AJ512" i="3"/>
  <c r="AN512" i="3"/>
  <c r="AR512" i="3"/>
  <c r="AV512" i="3"/>
  <c r="AZ512" i="3"/>
  <c r="BD512" i="3"/>
  <c r="BH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N512" i="3"/>
  <c r="R512" i="3"/>
  <c r="V512" i="3"/>
  <c r="Z512" i="3"/>
  <c r="AD512" i="3"/>
  <c r="AH512" i="3"/>
  <c r="AL512" i="3"/>
  <c r="AP512" i="3"/>
  <c r="AT512" i="3"/>
  <c r="AX512" i="3"/>
  <c r="BB512" i="3"/>
  <c r="BF512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F521" i="3"/>
  <c r="BB521" i="3"/>
  <c r="AX521" i="3"/>
  <c r="AT521" i="3"/>
  <c r="AP521" i="3"/>
  <c r="AL521" i="3"/>
  <c r="AH521" i="3"/>
  <c r="AD521" i="3"/>
  <c r="Z521" i="3"/>
  <c r="V521" i="3"/>
  <c r="R521" i="3"/>
  <c r="BH520" i="3"/>
  <c r="BD520" i="3"/>
  <c r="AZ520" i="3"/>
  <c r="AV520" i="3"/>
  <c r="AR520" i="3"/>
  <c r="AN520" i="3"/>
  <c r="AJ520" i="3"/>
  <c r="AF520" i="3"/>
  <c r="AB520" i="3"/>
  <c r="X520" i="3"/>
  <c r="T520" i="3"/>
  <c r="BF519" i="3"/>
  <c r="BB519" i="3"/>
  <c r="AX519" i="3"/>
  <c r="AT519" i="3"/>
  <c r="AP519" i="3"/>
  <c r="AL519" i="3"/>
  <c r="AH519" i="3"/>
  <c r="AD519" i="3"/>
  <c r="Z519" i="3"/>
  <c r="V519" i="3"/>
  <c r="R519" i="3"/>
  <c r="BF518" i="3"/>
  <c r="AZ518" i="3"/>
  <c r="AU518" i="3"/>
  <c r="AP518" i="3"/>
  <c r="AJ518" i="3"/>
  <c r="AE518" i="3"/>
  <c r="Z518" i="3"/>
  <c r="T518" i="3"/>
  <c r="O518" i="3"/>
  <c r="BI517" i="3"/>
  <c r="BA517" i="3"/>
  <c r="AS517" i="3"/>
  <c r="AK517" i="3"/>
  <c r="AC517" i="3"/>
  <c r="U517" i="3"/>
  <c r="M517" i="3"/>
  <c r="AU516" i="3"/>
  <c r="AE516" i="3"/>
  <c r="AW515" i="3"/>
  <c r="AG515" i="3"/>
  <c r="Q515" i="3"/>
  <c r="O514" i="3"/>
  <c r="S514" i="3"/>
  <c r="W514" i="3"/>
  <c r="AA514" i="3"/>
  <c r="AE514" i="3"/>
  <c r="AI514" i="3"/>
  <c r="AM514" i="3"/>
  <c r="AQ514" i="3"/>
  <c r="AU514" i="3"/>
  <c r="AY514" i="3"/>
  <c r="BC514" i="3"/>
  <c r="BG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M514" i="3"/>
  <c r="Q514" i="3"/>
  <c r="U514" i="3"/>
  <c r="Y514" i="3"/>
  <c r="AC514" i="3"/>
  <c r="AG514" i="3"/>
  <c r="AK514" i="3"/>
  <c r="AO514" i="3"/>
  <c r="AS514" i="3"/>
  <c r="AW514" i="3"/>
  <c r="BA514" i="3"/>
  <c r="BE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P511" i="3"/>
  <c r="V511" i="3"/>
  <c r="AA511" i="3"/>
  <c r="AF511" i="3"/>
  <c r="AL511" i="3"/>
  <c r="AQ511" i="3"/>
  <c r="AV511" i="3"/>
  <c r="BB511" i="3"/>
  <c r="BG511" i="3"/>
  <c r="R511" i="3"/>
  <c r="W511" i="3"/>
  <c r="AB511" i="3"/>
  <c r="AH511" i="3"/>
  <c r="AM511" i="3"/>
  <c r="AR511" i="3"/>
  <c r="AX511" i="3"/>
  <c r="BC511" i="3"/>
  <c r="BH511" i="3"/>
  <c r="N511" i="3"/>
  <c r="S511" i="3"/>
  <c r="X511" i="3"/>
  <c r="AD511" i="3"/>
  <c r="AI511" i="3"/>
  <c r="AN511" i="3"/>
  <c r="AT511" i="3"/>
  <c r="AY511" i="3"/>
  <c r="BD511" i="3"/>
  <c r="O511" i="3"/>
  <c r="T511" i="3"/>
  <c r="Z511" i="3"/>
  <c r="AE511" i="3"/>
  <c r="AJ511" i="3"/>
  <c r="AP511" i="3"/>
  <c r="AU511" i="3"/>
  <c r="AZ511" i="3"/>
  <c r="BF511" i="3"/>
  <c r="M510" i="3"/>
  <c r="R510" i="3"/>
  <c r="X510" i="3"/>
  <c r="AC510" i="3"/>
  <c r="AH510" i="3"/>
  <c r="AN510" i="3"/>
  <c r="AS510" i="3"/>
  <c r="AX510" i="3"/>
  <c r="BD510" i="3"/>
  <c r="BI510" i="3"/>
  <c r="N510" i="3"/>
  <c r="T510" i="3"/>
  <c r="Y510" i="3"/>
  <c r="AD510" i="3"/>
  <c r="AJ510" i="3"/>
  <c r="AO510" i="3"/>
  <c r="AT510" i="3"/>
  <c r="AZ510" i="3"/>
  <c r="BE510" i="3"/>
  <c r="P510" i="3"/>
  <c r="U510" i="3"/>
  <c r="Z510" i="3"/>
  <c r="AF510" i="3"/>
  <c r="AK510" i="3"/>
  <c r="AP510" i="3"/>
  <c r="AV510" i="3"/>
  <c r="BA510" i="3"/>
  <c r="BF510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M509" i="3"/>
  <c r="Q509" i="3"/>
  <c r="U509" i="3"/>
  <c r="Y509" i="3"/>
  <c r="AC509" i="3"/>
  <c r="AG509" i="3"/>
  <c r="AK509" i="3"/>
  <c r="AO509" i="3"/>
  <c r="AS509" i="3"/>
  <c r="AW509" i="3"/>
  <c r="BA509" i="3"/>
  <c r="BE509" i="3"/>
  <c r="BI509" i="3"/>
  <c r="O509" i="3"/>
  <c r="W509" i="3"/>
  <c r="AE509" i="3"/>
  <c r="AM509" i="3"/>
  <c r="AU509" i="3"/>
  <c r="BC509" i="3"/>
  <c r="R509" i="3"/>
  <c r="Z509" i="3"/>
  <c r="AH509" i="3"/>
  <c r="AP509" i="3"/>
  <c r="AX509" i="3"/>
  <c r="BF509" i="3"/>
  <c r="S509" i="3"/>
  <c r="AA509" i="3"/>
  <c r="AI509" i="3"/>
  <c r="AQ509" i="3"/>
  <c r="AY509" i="3"/>
  <c r="BG509" i="3"/>
  <c r="N509" i="3"/>
  <c r="V509" i="3"/>
  <c r="AD509" i="3"/>
  <c r="AL509" i="3"/>
  <c r="AT509" i="3"/>
  <c r="BB509" i="3"/>
  <c r="Q523" i="3"/>
  <c r="BD518" i="3"/>
  <c r="AY518" i="3"/>
  <c r="AT518" i="3"/>
  <c r="AN518" i="3"/>
  <c r="AI518" i="3"/>
  <c r="AD518" i="3"/>
  <c r="X518" i="3"/>
  <c r="S518" i="3"/>
  <c r="N518" i="3"/>
  <c r="P516" i="3"/>
  <c r="T516" i="3"/>
  <c r="X516" i="3"/>
  <c r="AB516" i="3"/>
  <c r="AF516" i="3"/>
  <c r="AJ516" i="3"/>
  <c r="AN516" i="3"/>
  <c r="AR516" i="3"/>
  <c r="AV516" i="3"/>
  <c r="AZ516" i="3"/>
  <c r="BD516" i="3"/>
  <c r="BH516" i="3"/>
  <c r="M516" i="3"/>
  <c r="Q516" i="3"/>
  <c r="U516" i="3"/>
  <c r="Y516" i="3"/>
  <c r="AC516" i="3"/>
  <c r="AG516" i="3"/>
  <c r="AK516" i="3"/>
  <c r="AO516" i="3"/>
  <c r="AS516" i="3"/>
  <c r="AW516" i="3"/>
  <c r="BA516" i="3"/>
  <c r="BE516" i="3"/>
  <c r="BI516" i="3"/>
  <c r="N516" i="3"/>
  <c r="R516" i="3"/>
  <c r="V516" i="3"/>
  <c r="Z516" i="3"/>
  <c r="AD516" i="3"/>
  <c r="AH516" i="3"/>
  <c r="AL516" i="3"/>
  <c r="AP516" i="3"/>
  <c r="AT516" i="3"/>
  <c r="AX516" i="3"/>
  <c r="BB516" i="3"/>
  <c r="BF516" i="3"/>
  <c r="AS515" i="3"/>
  <c r="AC515" i="3"/>
  <c r="M515" i="3"/>
  <c r="BG513" i="3"/>
  <c r="BC513" i="3"/>
  <c r="AY513" i="3"/>
  <c r="AU513" i="3"/>
  <c r="AQ513" i="3"/>
  <c r="AM513" i="3"/>
  <c r="AI513" i="3"/>
  <c r="AE513" i="3"/>
  <c r="AA513" i="3"/>
  <c r="W513" i="3"/>
  <c r="S513" i="3"/>
  <c r="O513" i="3"/>
  <c r="O510" i="3"/>
  <c r="S510" i="3"/>
  <c r="W510" i="3"/>
  <c r="AA510" i="3"/>
  <c r="AE510" i="3"/>
  <c r="AI510" i="3"/>
  <c r="AM510" i="3"/>
  <c r="AQ510" i="3"/>
  <c r="AU510" i="3"/>
  <c r="AY510" i="3"/>
  <c r="BC510" i="3"/>
  <c r="BG510" i="3"/>
  <c r="N505" i="3"/>
  <c r="R505" i="3"/>
  <c r="V505" i="3"/>
  <c r="Z505" i="3"/>
  <c r="AD505" i="3"/>
  <c r="AH505" i="3"/>
  <c r="AL505" i="3"/>
  <c r="AP505" i="3"/>
  <c r="AT505" i="3"/>
  <c r="AX505" i="3"/>
  <c r="BB505" i="3"/>
  <c r="BF505" i="3"/>
  <c r="O505" i="3"/>
  <c r="BF513" i="3"/>
  <c r="BB513" i="3"/>
  <c r="AX513" i="3"/>
  <c r="AT513" i="3"/>
  <c r="AP513" i="3"/>
  <c r="AL513" i="3"/>
  <c r="AH513" i="3"/>
  <c r="AD513" i="3"/>
  <c r="Z513" i="3"/>
  <c r="V513" i="3"/>
  <c r="R513" i="3"/>
  <c r="N513" i="3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N508" i="3"/>
  <c r="R508" i="3"/>
  <c r="V508" i="3"/>
  <c r="Z508" i="3"/>
  <c r="AD508" i="3"/>
  <c r="AH508" i="3"/>
  <c r="AL508" i="3"/>
  <c r="AP508" i="3"/>
  <c r="AT508" i="3"/>
  <c r="AX508" i="3"/>
  <c r="BB508" i="3"/>
  <c r="BF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P508" i="3"/>
  <c r="T508" i="3"/>
  <c r="X508" i="3"/>
  <c r="AB508" i="3"/>
  <c r="AF508" i="3"/>
  <c r="AJ508" i="3"/>
  <c r="AN508" i="3"/>
  <c r="AR508" i="3"/>
  <c r="AV508" i="3"/>
  <c r="AZ508" i="3"/>
  <c r="BD508" i="3"/>
  <c r="BH508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N506" i="3"/>
  <c r="R506" i="3"/>
  <c r="V506" i="3"/>
  <c r="Z506" i="3"/>
  <c r="AD506" i="3"/>
  <c r="AH506" i="3"/>
  <c r="AL506" i="3"/>
  <c r="AP506" i="3"/>
  <c r="AT506" i="3"/>
  <c r="AX506" i="3"/>
  <c r="BB506" i="3"/>
  <c r="BF506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P506" i="3"/>
  <c r="T506" i="3"/>
  <c r="X506" i="3"/>
  <c r="AB506" i="3"/>
  <c r="AF506" i="3"/>
  <c r="AJ506" i="3"/>
  <c r="AN506" i="3"/>
  <c r="AR506" i="3"/>
  <c r="AV506" i="3"/>
  <c r="AZ506" i="3"/>
  <c r="BD506" i="3"/>
  <c r="BH506" i="3"/>
  <c r="BI513" i="3"/>
  <c r="BE513" i="3"/>
  <c r="BA513" i="3"/>
  <c r="AW513" i="3"/>
  <c r="AS513" i="3"/>
  <c r="AO513" i="3"/>
  <c r="AK513" i="3"/>
  <c r="AG513" i="3"/>
  <c r="AC513" i="3"/>
  <c r="Y513" i="3"/>
  <c r="U513" i="3"/>
  <c r="Q513" i="3"/>
  <c r="BH510" i="3"/>
  <c r="BB510" i="3"/>
  <c r="AW510" i="3"/>
  <c r="AR510" i="3"/>
  <c r="AL510" i="3"/>
  <c r="AG510" i="3"/>
  <c r="AB510" i="3"/>
  <c r="V510" i="3"/>
  <c r="Q510" i="3"/>
  <c r="O507" i="3"/>
  <c r="S507" i="3"/>
  <c r="W507" i="3"/>
  <c r="AA507" i="3"/>
  <c r="AE507" i="3"/>
  <c r="AI507" i="3"/>
  <c r="AM507" i="3"/>
  <c r="AQ507" i="3"/>
  <c r="AU507" i="3"/>
  <c r="AY507" i="3"/>
  <c r="BC507" i="3"/>
  <c r="BG507" i="3"/>
  <c r="P507" i="3"/>
  <c r="T507" i="3"/>
  <c r="X507" i="3"/>
  <c r="AB507" i="3"/>
  <c r="AF507" i="3"/>
  <c r="AJ507" i="3"/>
  <c r="AN507" i="3"/>
  <c r="AR507" i="3"/>
  <c r="AV507" i="3"/>
  <c r="AZ507" i="3"/>
  <c r="BD507" i="3"/>
  <c r="BH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N507" i="3"/>
  <c r="R507" i="3"/>
  <c r="V507" i="3"/>
  <c r="Z507" i="3"/>
  <c r="AD507" i="3"/>
  <c r="AH507" i="3"/>
  <c r="AL507" i="3"/>
  <c r="AP507" i="3"/>
  <c r="AT507" i="3"/>
  <c r="AX507" i="3"/>
  <c r="BB507" i="3"/>
  <c r="BF507" i="3"/>
  <c r="N503" i="3"/>
  <c r="R503" i="3"/>
  <c r="V503" i="3"/>
  <c r="Z503" i="3"/>
  <c r="AD503" i="3"/>
  <c r="AH503" i="3"/>
  <c r="AL503" i="3"/>
  <c r="AP503" i="3"/>
  <c r="AT503" i="3"/>
  <c r="AX503" i="3"/>
  <c r="BB503" i="3"/>
  <c r="BF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P503" i="3"/>
  <c r="T503" i="3"/>
  <c r="X503" i="3"/>
  <c r="AB503" i="3"/>
  <c r="AF503" i="3"/>
  <c r="AJ503" i="3"/>
  <c r="AN503" i="3"/>
  <c r="AR503" i="3"/>
  <c r="AV503" i="3"/>
  <c r="AZ503" i="3"/>
  <c r="BD503" i="3"/>
  <c r="BH503" i="3"/>
  <c r="N501" i="3"/>
  <c r="R501" i="3"/>
  <c r="V501" i="3"/>
  <c r="Z501" i="3"/>
  <c r="AD501" i="3"/>
  <c r="AH501" i="3"/>
  <c r="AL501" i="3"/>
  <c r="AP501" i="3"/>
  <c r="AT501" i="3"/>
  <c r="AX501" i="3"/>
  <c r="BB501" i="3"/>
  <c r="BF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P501" i="3"/>
  <c r="T501" i="3"/>
  <c r="X501" i="3"/>
  <c r="AB501" i="3"/>
  <c r="AF501" i="3"/>
  <c r="AJ501" i="3"/>
  <c r="AN501" i="3"/>
  <c r="AR501" i="3"/>
  <c r="AV501" i="3"/>
  <c r="AZ501" i="3"/>
  <c r="BD501" i="3"/>
  <c r="BH501" i="3"/>
  <c r="BI505" i="3"/>
  <c r="BE505" i="3"/>
  <c r="BA505" i="3"/>
  <c r="AW505" i="3"/>
  <c r="AS505" i="3"/>
  <c r="AO505" i="3"/>
  <c r="AK505" i="3"/>
  <c r="AG505" i="3"/>
  <c r="AC505" i="3"/>
  <c r="Y505" i="3"/>
  <c r="U505" i="3"/>
  <c r="Q505" i="3"/>
  <c r="M505" i="3"/>
  <c r="BF504" i="3"/>
  <c r="AX504" i="3"/>
  <c r="AP504" i="3"/>
  <c r="AH504" i="3"/>
  <c r="Z504" i="3"/>
  <c r="AW503" i="3"/>
  <c r="AG503" i="3"/>
  <c r="Q503" i="3"/>
  <c r="AU502" i="3"/>
  <c r="AE502" i="3"/>
  <c r="AW501" i="3"/>
  <c r="AG501" i="3"/>
  <c r="Q501" i="3"/>
  <c r="BH505" i="3"/>
  <c r="BD505" i="3"/>
  <c r="AZ505" i="3"/>
  <c r="AV505" i="3"/>
  <c r="AR505" i="3"/>
  <c r="AN505" i="3"/>
  <c r="AJ505" i="3"/>
  <c r="AF505" i="3"/>
  <c r="AB505" i="3"/>
  <c r="X505" i="3"/>
  <c r="T505" i="3"/>
  <c r="P505" i="3"/>
  <c r="BC504" i="3"/>
  <c r="AU504" i="3"/>
  <c r="AM504" i="3"/>
  <c r="AE504" i="3"/>
  <c r="P504" i="3"/>
  <c r="T504" i="3"/>
  <c r="X504" i="3"/>
  <c r="AB504" i="3"/>
  <c r="AF504" i="3"/>
  <c r="AJ504" i="3"/>
  <c r="AN504" i="3"/>
  <c r="AR504" i="3"/>
  <c r="AV504" i="3"/>
  <c r="AZ504" i="3"/>
  <c r="BD504" i="3"/>
  <c r="BH504" i="3"/>
  <c r="M504" i="3"/>
  <c r="Q504" i="3"/>
  <c r="U504" i="3"/>
  <c r="Y504" i="3"/>
  <c r="AC504" i="3"/>
  <c r="AG504" i="3"/>
  <c r="AK504" i="3"/>
  <c r="AO504" i="3"/>
  <c r="AS504" i="3"/>
  <c r="AW504" i="3"/>
  <c r="BA504" i="3"/>
  <c r="BE504" i="3"/>
  <c r="BI504" i="3"/>
  <c r="N504" i="3"/>
  <c r="R504" i="3"/>
  <c r="BI503" i="3"/>
  <c r="AS503" i="3"/>
  <c r="AC503" i="3"/>
  <c r="M503" i="3"/>
  <c r="P502" i="3"/>
  <c r="T502" i="3"/>
  <c r="X502" i="3"/>
  <c r="AB502" i="3"/>
  <c r="AF502" i="3"/>
  <c r="AJ502" i="3"/>
  <c r="AN502" i="3"/>
  <c r="AR502" i="3"/>
  <c r="AV502" i="3"/>
  <c r="AZ502" i="3"/>
  <c r="BD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N502" i="3"/>
  <c r="R502" i="3"/>
  <c r="V502" i="3"/>
  <c r="Z502" i="3"/>
  <c r="AD502" i="3"/>
  <c r="AH502" i="3"/>
  <c r="AL502" i="3"/>
  <c r="AP502" i="3"/>
  <c r="AT502" i="3"/>
  <c r="AX502" i="3"/>
  <c r="BB502" i="3"/>
  <c r="BF502" i="3"/>
  <c r="BI501" i="3"/>
  <c r="AS501" i="3"/>
  <c r="AC501" i="3"/>
  <c r="M501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N499" i="3"/>
  <c r="R499" i="3"/>
  <c r="V499" i="3"/>
  <c r="Z499" i="3"/>
  <c r="AD499" i="3"/>
  <c r="AH499" i="3"/>
  <c r="AL499" i="3"/>
  <c r="AP499" i="3"/>
  <c r="AT499" i="3"/>
  <c r="AX499" i="3"/>
  <c r="BB499" i="3"/>
  <c r="BF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P499" i="3"/>
  <c r="T499" i="3"/>
  <c r="X499" i="3"/>
  <c r="AB499" i="3"/>
  <c r="AF499" i="3"/>
  <c r="AJ499" i="3"/>
  <c r="AN499" i="3"/>
  <c r="AR499" i="3"/>
  <c r="AV499" i="3"/>
  <c r="AZ499" i="3"/>
  <c r="BD499" i="3"/>
  <c r="BH499" i="3"/>
  <c r="BG505" i="3"/>
  <c r="BC505" i="3"/>
  <c r="AY505" i="3"/>
  <c r="AU505" i="3"/>
  <c r="AQ505" i="3"/>
  <c r="AM505" i="3"/>
  <c r="AI505" i="3"/>
  <c r="AE505" i="3"/>
  <c r="AA505" i="3"/>
  <c r="W505" i="3"/>
  <c r="S505" i="3"/>
  <c r="BB504" i="3"/>
  <c r="AT504" i="3"/>
  <c r="AL504" i="3"/>
  <c r="AD504" i="3"/>
  <c r="V504" i="3"/>
  <c r="BE503" i="3"/>
  <c r="AO503" i="3"/>
  <c r="Y503" i="3"/>
  <c r="BC502" i="3"/>
  <c r="AM502" i="3"/>
  <c r="W502" i="3"/>
  <c r="BE501" i="3"/>
  <c r="AO501" i="3"/>
  <c r="Y501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H500" i="3"/>
  <c r="BD500" i="3"/>
  <c r="AZ500" i="3"/>
  <c r="AV500" i="3"/>
  <c r="AR500" i="3"/>
  <c r="AN500" i="3"/>
  <c r="AJ500" i="3"/>
  <c r="AF500" i="3"/>
  <c r="AB500" i="3"/>
  <c r="X500" i="3"/>
  <c r="T500" i="3"/>
  <c r="E452" i="3"/>
  <c r="F452" i="3"/>
  <c r="G452" i="3"/>
  <c r="H452" i="3"/>
  <c r="I452" i="3"/>
  <c r="J452" i="3"/>
  <c r="E453" i="3"/>
  <c r="K453" i="3" s="1"/>
  <c r="F453" i="3"/>
  <c r="G453" i="3"/>
  <c r="H453" i="3"/>
  <c r="I453" i="3"/>
  <c r="J453" i="3"/>
  <c r="E454" i="3"/>
  <c r="F454" i="3"/>
  <c r="G454" i="3"/>
  <c r="H454" i="3"/>
  <c r="I454" i="3"/>
  <c r="J454" i="3"/>
  <c r="E455" i="3"/>
  <c r="K455" i="3" s="1"/>
  <c r="F455" i="3"/>
  <c r="G455" i="3"/>
  <c r="H455" i="3"/>
  <c r="I455" i="3"/>
  <c r="J455" i="3"/>
  <c r="E456" i="3"/>
  <c r="F456" i="3"/>
  <c r="G456" i="3"/>
  <c r="H456" i="3"/>
  <c r="I456" i="3"/>
  <c r="J456" i="3"/>
  <c r="E457" i="3"/>
  <c r="K457" i="3" s="1"/>
  <c r="F457" i="3"/>
  <c r="G457" i="3"/>
  <c r="H457" i="3"/>
  <c r="I457" i="3"/>
  <c r="L457" i="3" s="1"/>
  <c r="J457" i="3"/>
  <c r="E458" i="3"/>
  <c r="F458" i="3"/>
  <c r="G458" i="3"/>
  <c r="H458" i="3"/>
  <c r="I458" i="3"/>
  <c r="J458" i="3"/>
  <c r="E459" i="3"/>
  <c r="K459" i="3" s="1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K473" i="3" s="1"/>
  <c r="F473" i="3"/>
  <c r="G473" i="3"/>
  <c r="H473" i="3"/>
  <c r="I473" i="3"/>
  <c r="J473" i="3"/>
  <c r="E474" i="3"/>
  <c r="F474" i="3"/>
  <c r="G474" i="3"/>
  <c r="H474" i="3"/>
  <c r="I474" i="3"/>
  <c r="J474" i="3"/>
  <c r="E475" i="3"/>
  <c r="K475" i="3" s="1"/>
  <c r="F475" i="3"/>
  <c r="G475" i="3"/>
  <c r="H475" i="3"/>
  <c r="I475" i="3"/>
  <c r="J475" i="3"/>
  <c r="E476" i="3"/>
  <c r="K476" i="3" s="1"/>
  <c r="F476" i="3"/>
  <c r="G476" i="3"/>
  <c r="H476" i="3"/>
  <c r="I476" i="3"/>
  <c r="L476" i="3" s="1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K481" i="3" s="1"/>
  <c r="F481" i="3"/>
  <c r="G481" i="3"/>
  <c r="H481" i="3"/>
  <c r="I481" i="3"/>
  <c r="J481" i="3"/>
  <c r="E482" i="3"/>
  <c r="F482" i="3"/>
  <c r="G482" i="3"/>
  <c r="H482" i="3"/>
  <c r="I482" i="3"/>
  <c r="J482" i="3"/>
  <c r="E483" i="3"/>
  <c r="K483" i="3" s="1"/>
  <c r="F483" i="3"/>
  <c r="G483" i="3"/>
  <c r="H483" i="3"/>
  <c r="I483" i="3"/>
  <c r="J483" i="3"/>
  <c r="E484" i="3"/>
  <c r="F484" i="3"/>
  <c r="G484" i="3"/>
  <c r="H484" i="3"/>
  <c r="I484" i="3"/>
  <c r="J484" i="3"/>
  <c r="E485" i="3"/>
  <c r="K485" i="3" s="1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L488" i="3" s="1"/>
  <c r="I488" i="3"/>
  <c r="J488" i="3"/>
  <c r="E489" i="3"/>
  <c r="F489" i="3"/>
  <c r="G489" i="3"/>
  <c r="H489" i="3"/>
  <c r="I489" i="3"/>
  <c r="J489" i="3"/>
  <c r="E490" i="3"/>
  <c r="F490" i="3"/>
  <c r="G490" i="3"/>
  <c r="H490" i="3"/>
  <c r="L490" i="3" s="1"/>
  <c r="I490" i="3"/>
  <c r="J490" i="3"/>
  <c r="E491" i="3"/>
  <c r="F491" i="3"/>
  <c r="G491" i="3"/>
  <c r="H491" i="3"/>
  <c r="I491" i="3"/>
  <c r="J491" i="3"/>
  <c r="K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L493" i="3" s="1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L485" i="3" l="1"/>
  <c r="L481" i="3"/>
  <c r="L475" i="3"/>
  <c r="AT475" i="3"/>
  <c r="L471" i="3"/>
  <c r="L468" i="3"/>
  <c r="L466" i="3"/>
  <c r="L464" i="3"/>
  <c r="L459" i="3"/>
  <c r="T459" i="3"/>
  <c r="L455" i="3"/>
  <c r="L453" i="3"/>
  <c r="BL507" i="3"/>
  <c r="BM506" i="3"/>
  <c r="BJ586" i="3"/>
  <c r="BN595" i="3"/>
  <c r="BL569" i="3"/>
  <c r="BM629" i="3"/>
  <c r="BJ636" i="3"/>
  <c r="BJ654" i="3"/>
  <c r="BL636" i="3"/>
  <c r="BL639" i="3"/>
  <c r="BJ639" i="3"/>
  <c r="BL661" i="3"/>
  <c r="BJ661" i="3"/>
  <c r="BM833" i="3"/>
  <c r="BN707" i="3"/>
  <c r="BJ817" i="3"/>
  <c r="BM805" i="3"/>
  <c r="BM695" i="3"/>
  <c r="BJ701" i="3"/>
  <c r="AN552" i="3"/>
  <c r="AR552" i="3"/>
  <c r="BD552" i="3"/>
  <c r="X552" i="3"/>
  <c r="BH552" i="3"/>
  <c r="AB552" i="3"/>
  <c r="P552" i="3"/>
  <c r="L498" i="3"/>
  <c r="L494" i="3"/>
  <c r="K493" i="3"/>
  <c r="AS476" i="3"/>
  <c r="BC455" i="3"/>
  <c r="BL506" i="3"/>
  <c r="BJ506" i="3"/>
  <c r="BJ569" i="3"/>
  <c r="BM586" i="3"/>
  <c r="BL833" i="3"/>
  <c r="BM842" i="3"/>
  <c r="BJ831" i="3"/>
  <c r="BM831" i="3"/>
  <c r="BL805" i="3"/>
  <c r="AD557" i="3"/>
  <c r="K490" i="3"/>
  <c r="K488" i="3"/>
  <c r="L486" i="3"/>
  <c r="K486" i="3"/>
  <c r="L484" i="3"/>
  <c r="K484" i="3"/>
  <c r="L482" i="3"/>
  <c r="K482" i="3"/>
  <c r="L477" i="3"/>
  <c r="K477" i="3"/>
  <c r="Y475" i="3"/>
  <c r="L470" i="3"/>
  <c r="L469" i="3"/>
  <c r="AJ469" i="3" s="1"/>
  <c r="K469" i="3"/>
  <c r="L467" i="3"/>
  <c r="L465" i="3"/>
  <c r="K465" i="3"/>
  <c r="O465" i="3" s="1"/>
  <c r="K463" i="3"/>
  <c r="BE459" i="3"/>
  <c r="O459" i="3"/>
  <c r="K458" i="3"/>
  <c r="BL500" i="3"/>
  <c r="BN513" i="3"/>
  <c r="BL516" i="3"/>
  <c r="BI551" i="3"/>
  <c r="AE551" i="3"/>
  <c r="BJ574" i="3"/>
  <c r="BM574" i="3"/>
  <c r="BL586" i="3"/>
  <c r="BM626" i="3"/>
  <c r="AP634" i="3"/>
  <c r="BM654" i="3"/>
  <c r="BM748" i="3"/>
  <c r="BM734" i="3"/>
  <c r="BL842" i="3"/>
  <c r="BL831" i="3"/>
  <c r="BJ805" i="3"/>
  <c r="BM801" i="3"/>
  <c r="BJ862" i="3"/>
  <c r="BL858" i="3"/>
  <c r="BJ777" i="3"/>
  <c r="BJ775" i="3"/>
  <c r="BL629" i="3"/>
  <c r="AP557" i="3"/>
  <c r="Z557" i="3"/>
  <c r="BF557" i="3"/>
  <c r="Y587" i="3"/>
  <c r="U587" i="3"/>
  <c r="AS587" i="3"/>
  <c r="AC587" i="3"/>
  <c r="AW587" i="3"/>
  <c r="M587" i="3"/>
  <c r="BK587" i="3" s="1"/>
  <c r="AG587" i="3"/>
  <c r="BA587" i="3"/>
  <c r="Q587" i="3"/>
  <c r="AK587" i="3"/>
  <c r="BI587" i="3"/>
  <c r="L496" i="3"/>
  <c r="L491" i="3"/>
  <c r="AU491" i="3" s="1"/>
  <c r="L489" i="3"/>
  <c r="L487" i="3"/>
  <c r="L478" i="3"/>
  <c r="K478" i="3"/>
  <c r="X476" i="3"/>
  <c r="L474" i="3"/>
  <c r="K474" i="3"/>
  <c r="L472" i="3"/>
  <c r="K472" i="3"/>
  <c r="AU459" i="3"/>
  <c r="L456" i="3"/>
  <c r="K456" i="3"/>
  <c r="AC456" i="3" s="1"/>
  <c r="L454" i="3"/>
  <c r="K454" i="3"/>
  <c r="AK454" i="3" s="1"/>
  <c r="BJ507" i="3"/>
  <c r="BM507" i="3"/>
  <c r="AC551" i="3"/>
  <c r="BK595" i="3"/>
  <c r="BJ575" i="3"/>
  <c r="BL574" i="3"/>
  <c r="BM569" i="3"/>
  <c r="BL626" i="3"/>
  <c r="BJ626" i="3"/>
  <c r="BM636" i="3"/>
  <c r="BM639" i="3"/>
  <c r="BL654" i="3"/>
  <c r="BM661" i="3"/>
  <c r="BJ833" i="3"/>
  <c r="BK756" i="3"/>
  <c r="BJ842" i="3"/>
  <c r="BJ801" i="3"/>
  <c r="BL801" i="3"/>
  <c r="U554" i="3"/>
  <c r="BJ629" i="3"/>
  <c r="BJ832" i="3"/>
  <c r="BA503" i="3"/>
  <c r="AT557" i="3"/>
  <c r="AF482" i="3"/>
  <c r="BI482" i="3"/>
  <c r="AN482" i="3"/>
  <c r="S482" i="3"/>
  <c r="AU482" i="3"/>
  <c r="Y482" i="3"/>
  <c r="BA482" i="3"/>
  <c r="S481" i="3"/>
  <c r="AG481" i="3"/>
  <c r="AU481" i="3"/>
  <c r="U481" i="3"/>
  <c r="AI481" i="3"/>
  <c r="AW481" i="3"/>
  <c r="Z481" i="3"/>
  <c r="AO481" i="3"/>
  <c r="BB481" i="3"/>
  <c r="N481" i="3"/>
  <c r="AA481" i="3"/>
  <c r="AP481" i="3"/>
  <c r="BE481" i="3"/>
  <c r="O493" i="3"/>
  <c r="AA493" i="3"/>
  <c r="AI493" i="3"/>
  <c r="AP493" i="3"/>
  <c r="AX493" i="3"/>
  <c r="BD493" i="3"/>
  <c r="S493" i="3"/>
  <c r="AD493" i="3"/>
  <c r="AJ493" i="3"/>
  <c r="AR493" i="3"/>
  <c r="AY493" i="3"/>
  <c r="BF493" i="3"/>
  <c r="N493" i="3"/>
  <c r="W493" i="3"/>
  <c r="AH493" i="3"/>
  <c r="AN493" i="3"/>
  <c r="AU493" i="3"/>
  <c r="BC493" i="3"/>
  <c r="V493" i="3"/>
  <c r="AE493" i="3"/>
  <c r="AM493" i="3"/>
  <c r="AT493" i="3"/>
  <c r="AZ493" i="3"/>
  <c r="BH493" i="3"/>
  <c r="S457" i="3"/>
  <c r="AI457" i="3"/>
  <c r="AM457" i="3"/>
  <c r="AY457" i="3"/>
  <c r="AA453" i="3"/>
  <c r="AU453" i="3"/>
  <c r="W453" i="3"/>
  <c r="AQ453" i="3"/>
  <c r="AE453" i="3"/>
  <c r="BC453" i="3"/>
  <c r="O453" i="3"/>
  <c r="AM453" i="3"/>
  <c r="BG453" i="3"/>
  <c r="BM513" i="3"/>
  <c r="K497" i="3"/>
  <c r="K495" i="3"/>
  <c r="K492" i="3"/>
  <c r="AM491" i="3"/>
  <c r="AQ491" i="3"/>
  <c r="K489" i="3"/>
  <c r="K487" i="3"/>
  <c r="K479" i="3"/>
  <c r="AP469" i="3"/>
  <c r="O469" i="3"/>
  <c r="K467" i="3"/>
  <c r="BF465" i="3"/>
  <c r="AE465" i="3"/>
  <c r="L461" i="3"/>
  <c r="K461" i="3"/>
  <c r="AZ459" i="3"/>
  <c r="AE459" i="3"/>
  <c r="BI456" i="3"/>
  <c r="AO456" i="3"/>
  <c r="U456" i="3"/>
  <c r="AW454" i="3"/>
  <c r="AG454" i="3"/>
  <c r="Q454" i="3"/>
  <c r="L452" i="3"/>
  <c r="K452" i="3"/>
  <c r="BJ542" i="3"/>
  <c r="BJ545" i="3"/>
  <c r="AK551" i="3"/>
  <c r="BD551" i="3"/>
  <c r="X551" i="3"/>
  <c r="AM551" i="3"/>
  <c r="AX553" i="3"/>
  <c r="BJ571" i="3"/>
  <c r="BJ579" i="3"/>
  <c r="BN587" i="3"/>
  <c r="BN591" i="3"/>
  <c r="BN599" i="3"/>
  <c r="BL601" i="3"/>
  <c r="BL603" i="3"/>
  <c r="BL605" i="3"/>
  <c r="BL607" i="3"/>
  <c r="BL602" i="3"/>
  <c r="BJ631" i="3"/>
  <c r="BJ633" i="3"/>
  <c r="BJ619" i="3"/>
  <c r="BM619" i="3"/>
  <c r="BM614" i="3"/>
  <c r="BL669" i="3"/>
  <c r="BJ669" i="3"/>
  <c r="BL756" i="3"/>
  <c r="BJ756" i="3"/>
  <c r="BM726" i="3"/>
  <c r="BL736" i="3"/>
  <c r="BJ797" i="3"/>
  <c r="BL797" i="3"/>
  <c r="BI515" i="3"/>
  <c r="BK858" i="3"/>
  <c r="R535" i="3"/>
  <c r="Y535" i="3"/>
  <c r="AO535" i="3"/>
  <c r="BE535" i="3"/>
  <c r="M535" i="3"/>
  <c r="BN535" i="3" s="1"/>
  <c r="AC535" i="3"/>
  <c r="AS535" i="3"/>
  <c r="BI535" i="3"/>
  <c r="Q535" i="3"/>
  <c r="AG535" i="3"/>
  <c r="AW535" i="3"/>
  <c r="U535" i="3"/>
  <c r="AK535" i="3"/>
  <c r="BA535" i="3"/>
  <c r="BG656" i="3"/>
  <c r="AQ656" i="3"/>
  <c r="BA454" i="3"/>
  <c r="U454" i="3"/>
  <c r="BC491" i="3"/>
  <c r="AI491" i="3"/>
  <c r="AZ465" i="3"/>
  <c r="T465" i="3"/>
  <c r="L463" i="3"/>
  <c r="BE456" i="3"/>
  <c r="AK456" i="3"/>
  <c r="M456" i="3"/>
  <c r="BI454" i="3"/>
  <c r="AS454" i="3"/>
  <c r="AC454" i="3"/>
  <c r="M454" i="3"/>
  <c r="BM500" i="3"/>
  <c r="BJ513" i="3"/>
  <c r="BJ509" i="3"/>
  <c r="BL511" i="3"/>
  <c r="BM511" i="3"/>
  <c r="BL524" i="3"/>
  <c r="BN526" i="3"/>
  <c r="BL534" i="3"/>
  <c r="BM525" i="3"/>
  <c r="BJ559" i="3"/>
  <c r="BJ561" i="3"/>
  <c r="BM575" i="3"/>
  <c r="BM583" i="3"/>
  <c r="BK605" i="3"/>
  <c r="BK591" i="3"/>
  <c r="BK599" i="3"/>
  <c r="BJ600" i="3"/>
  <c r="BM600" i="3"/>
  <c r="BL619" i="3"/>
  <c r="BL614" i="3"/>
  <c r="BJ614" i="3"/>
  <c r="BJ664" i="3"/>
  <c r="BM664" i="3"/>
  <c r="BM690" i="3"/>
  <c r="BM736" i="3"/>
  <c r="BJ736" i="3"/>
  <c r="BJ728" i="3"/>
  <c r="BJ706" i="3"/>
  <c r="BL755" i="3"/>
  <c r="BL747" i="3"/>
  <c r="BJ746" i="3"/>
  <c r="BJ732" i="3"/>
  <c r="BJ751" i="3"/>
  <c r="BM817" i="3"/>
  <c r="X550" i="3"/>
  <c r="BD550" i="3"/>
  <c r="AB550" i="3"/>
  <c r="BH550" i="3"/>
  <c r="AN550" i="3"/>
  <c r="AR550" i="3"/>
  <c r="Z531" i="3"/>
  <c r="V531" i="3"/>
  <c r="AL531" i="3"/>
  <c r="BB531" i="3"/>
  <c r="AA656" i="3"/>
  <c r="AJ465" i="3"/>
  <c r="AS456" i="3"/>
  <c r="Y456" i="3"/>
  <c r="AZ478" i="3"/>
  <c r="L497" i="3"/>
  <c r="L495" i="3"/>
  <c r="AY491" i="3"/>
  <c r="L480" i="3"/>
  <c r="K480" i="3"/>
  <c r="K471" i="3"/>
  <c r="BF469" i="3"/>
  <c r="AP465" i="3"/>
  <c r="AO459" i="3"/>
  <c r="BA456" i="3"/>
  <c r="BE454" i="3"/>
  <c r="AO454" i="3"/>
  <c r="Y454" i="3"/>
  <c r="BL513" i="3"/>
  <c r="BJ511" i="3"/>
  <c r="BK513" i="3"/>
  <c r="BK528" i="3"/>
  <c r="BL525" i="3"/>
  <c r="BJ525" i="3"/>
  <c r="BN528" i="3"/>
  <c r="BJ537" i="3"/>
  <c r="R551" i="3"/>
  <c r="AL551" i="3"/>
  <c r="BA551" i="3"/>
  <c r="U551" i="3"/>
  <c r="AN551" i="3"/>
  <c r="BC551" i="3"/>
  <c r="W551" i="3"/>
  <c r="AH555" i="3"/>
  <c r="BL575" i="3"/>
  <c r="BL583" i="3"/>
  <c r="BJ583" i="3"/>
  <c r="BL611" i="3"/>
  <c r="BM631" i="3"/>
  <c r="BL600" i="3"/>
  <c r="BL631" i="3"/>
  <c r="BJ627" i="3"/>
  <c r="BM627" i="3"/>
  <c r="BL664" i="3"/>
  <c r="BL690" i="3"/>
  <c r="BJ690" i="3"/>
  <c r="BL753" i="3"/>
  <c r="BM740" i="3"/>
  <c r="BK706" i="3"/>
  <c r="BL707" i="3"/>
  <c r="BJ698" i="3"/>
  <c r="BM698" i="3"/>
  <c r="BJ709" i="3"/>
  <c r="BM709" i="3"/>
  <c r="BJ819" i="3"/>
  <c r="BL817" i="3"/>
  <c r="BJ811" i="3"/>
  <c r="BJ809" i="3"/>
  <c r="BJ803" i="3"/>
  <c r="BA501" i="3"/>
  <c r="AK501" i="3"/>
  <c r="U501" i="3"/>
  <c r="W504" i="3"/>
  <c r="AI504" i="3"/>
  <c r="AQ504" i="3"/>
  <c r="S504" i="3"/>
  <c r="AY504" i="3"/>
  <c r="O502" i="3"/>
  <c r="S502" i="3"/>
  <c r="AY502" i="3"/>
  <c r="AA502" i="3"/>
  <c r="BG502" i="3"/>
  <c r="AQ502" i="3"/>
  <c r="BJ502" i="3" s="1"/>
  <c r="AI502" i="3"/>
  <c r="T539" i="3"/>
  <c r="BJ539" i="3" s="1"/>
  <c r="AZ539" i="3"/>
  <c r="AB539" i="3"/>
  <c r="BH539" i="3"/>
  <c r="AJ539" i="3"/>
  <c r="AR539" i="3"/>
  <c r="AC554" i="3"/>
  <c r="M610" i="3"/>
  <c r="BK610" i="3" s="1"/>
  <c r="Q610" i="3"/>
  <c r="AW610" i="3"/>
  <c r="Y610" i="3"/>
  <c r="BE610" i="3"/>
  <c r="AG610" i="3"/>
  <c r="AO610" i="3"/>
  <c r="Z527" i="3"/>
  <c r="AL527" i="3"/>
  <c r="N527" i="3"/>
  <c r="AT527" i="3"/>
  <c r="V527" i="3"/>
  <c r="BB527" i="3"/>
  <c r="AD527" i="3"/>
  <c r="P550" i="3"/>
  <c r="AY656" i="3"/>
  <c r="BL504" i="3"/>
  <c r="BJ521" i="3"/>
  <c r="BK535" i="3"/>
  <c r="BJ544" i="3"/>
  <c r="BJ541" i="3"/>
  <c r="BJ543" i="3"/>
  <c r="AH551" i="3"/>
  <c r="BB551" i="3"/>
  <c r="AS551" i="3"/>
  <c r="M551" i="3"/>
  <c r="AF551" i="3"/>
  <c r="AU551" i="3"/>
  <c r="O551" i="3"/>
  <c r="BN605" i="3"/>
  <c r="BK601" i="3"/>
  <c r="BJ602" i="3"/>
  <c r="BM602" i="3"/>
  <c r="BL627" i="3"/>
  <c r="BM669" i="3"/>
  <c r="BM752" i="3"/>
  <c r="BL746" i="3"/>
  <c r="BM744" i="3"/>
  <c r="BN738" i="3"/>
  <c r="BL709" i="3"/>
  <c r="BM797" i="3"/>
  <c r="Y515" i="3"/>
  <c r="BA515" i="3"/>
  <c r="AK515" i="3"/>
  <c r="U515" i="3"/>
  <c r="N565" i="3"/>
  <c r="Z565" i="3"/>
  <c r="AP565" i="3"/>
  <c r="BB565" i="3"/>
  <c r="N563" i="3"/>
  <c r="BJ563" i="3" s="1"/>
  <c r="BF563" i="3"/>
  <c r="Z563" i="3"/>
  <c r="AP563" i="3"/>
  <c r="Q554" i="3"/>
  <c r="AI656" i="3"/>
  <c r="BJ744" i="3"/>
  <c r="BM738" i="3"/>
  <c r="BM753" i="3"/>
  <c r="BM742" i="3"/>
  <c r="BL728" i="3"/>
  <c r="BK724" i="3"/>
  <c r="BN724" i="3"/>
  <c r="BK696" i="3"/>
  <c r="BN696" i="3"/>
  <c r="BK698" i="3"/>
  <c r="BN698" i="3"/>
  <c r="BM730" i="3"/>
  <c r="BL745" i="3"/>
  <c r="BJ734" i="3"/>
  <c r="BN742" i="3"/>
  <c r="BK742" i="3"/>
  <c r="BJ757" i="3"/>
  <c r="BJ750" i="3"/>
  <c r="BN750" i="3"/>
  <c r="BK750" i="3"/>
  <c r="BK827" i="3"/>
  <c r="BN827" i="3"/>
  <c r="BL827" i="3"/>
  <c r="BJ823" i="3"/>
  <c r="BM823" i="3"/>
  <c r="BK817" i="3"/>
  <c r="BN817" i="3"/>
  <c r="BM815" i="3"/>
  <c r="BK809" i="3"/>
  <c r="BN809" i="3"/>
  <c r="BL809" i="3"/>
  <c r="BM807" i="3"/>
  <c r="BK801" i="3"/>
  <c r="BN801" i="3"/>
  <c r="BM799" i="3"/>
  <c r="BJ752" i="3"/>
  <c r="BL744" i="3"/>
  <c r="BL748" i="3"/>
  <c r="BK753" i="3"/>
  <c r="BJ705" i="3"/>
  <c r="BM854" i="3"/>
  <c r="BN748" i="3"/>
  <c r="BK748" i="3"/>
  <c r="BJ825" i="3"/>
  <c r="BJ717" i="3"/>
  <c r="BL717" i="3"/>
  <c r="BK751" i="3"/>
  <c r="BN751" i="3"/>
  <c r="BK792" i="3"/>
  <c r="BN792" i="3"/>
  <c r="BM792" i="3"/>
  <c r="BK848" i="3"/>
  <c r="BN848" i="3"/>
  <c r="BL848" i="3"/>
  <c r="BK825" i="3"/>
  <c r="BN825" i="3"/>
  <c r="BL825" i="3"/>
  <c r="BJ794" i="3"/>
  <c r="BM756" i="3"/>
  <c r="BM750" i="3"/>
  <c r="BK755" i="3"/>
  <c r="BN755" i="3"/>
  <c r="BJ742" i="3"/>
  <c r="BN736" i="3"/>
  <c r="BK736" i="3"/>
  <c r="BJ715" i="3"/>
  <c r="BL715" i="3"/>
  <c r="BK713" i="3"/>
  <c r="BN713" i="3"/>
  <c r="BM713" i="3"/>
  <c r="BM724" i="3"/>
  <c r="BL730" i="3"/>
  <c r="BM706" i="3"/>
  <c r="BL705" i="3"/>
  <c r="BM850" i="3"/>
  <c r="BL792" i="3"/>
  <c r="BM754" i="3"/>
  <c r="BL751" i="3"/>
  <c r="BM728" i="3"/>
  <c r="BK757" i="3"/>
  <c r="BN757" i="3"/>
  <c r="BL758" i="3"/>
  <c r="BJ745" i="3"/>
  <c r="BM751" i="3"/>
  <c r="BK728" i="3"/>
  <c r="BN730" i="3"/>
  <c r="BK730" i="3"/>
  <c r="BM852" i="3"/>
  <c r="BM844" i="3"/>
  <c r="BK823" i="3"/>
  <c r="BN823" i="3"/>
  <c r="BL823" i="3"/>
  <c r="BM821" i="3"/>
  <c r="BJ815" i="3"/>
  <c r="BK815" i="3"/>
  <c r="BN815" i="3"/>
  <c r="BL815" i="3"/>
  <c r="BM813" i="3"/>
  <c r="BJ807" i="3"/>
  <c r="BK807" i="3"/>
  <c r="BN807" i="3"/>
  <c r="BL807" i="3"/>
  <c r="BK799" i="3"/>
  <c r="BN799" i="3"/>
  <c r="BL799" i="3"/>
  <c r="BN752" i="3"/>
  <c r="BK752" i="3"/>
  <c r="BL740" i="3"/>
  <c r="BN745" i="3"/>
  <c r="BK854" i="3"/>
  <c r="BN854" i="3"/>
  <c r="BL854" i="3"/>
  <c r="BJ836" i="3"/>
  <c r="BM848" i="3"/>
  <c r="BL829" i="3"/>
  <c r="BL794" i="3"/>
  <c r="BM715" i="3"/>
  <c r="BM705" i="3"/>
  <c r="BJ840" i="3"/>
  <c r="BJ848" i="3"/>
  <c r="BM838" i="3"/>
  <c r="BJ753" i="3"/>
  <c r="BK749" i="3"/>
  <c r="BN749" i="3"/>
  <c r="BL732" i="3"/>
  <c r="BN740" i="3"/>
  <c r="BK740" i="3"/>
  <c r="BJ713" i="3"/>
  <c r="BL713" i="3"/>
  <c r="BJ707" i="3"/>
  <c r="BM707" i="3"/>
  <c r="BJ696" i="3"/>
  <c r="BK850" i="3"/>
  <c r="BN850" i="3"/>
  <c r="BL850" i="3"/>
  <c r="BM840" i="3"/>
  <c r="BJ792" i="3"/>
  <c r="BL757" i="3"/>
  <c r="BJ749" i="3"/>
  <c r="BJ755" i="3"/>
  <c r="BJ747" i="3"/>
  <c r="BN732" i="3"/>
  <c r="BK732" i="3"/>
  <c r="BJ726" i="3"/>
  <c r="BL734" i="3"/>
  <c r="BL696" i="3"/>
  <c r="BL698" i="3"/>
  <c r="BN728" i="3"/>
  <c r="BL749" i="3"/>
  <c r="BJ758" i="3"/>
  <c r="BM749" i="3"/>
  <c r="BK707" i="3"/>
  <c r="BK852" i="3"/>
  <c r="BN852" i="3"/>
  <c r="BL852" i="3"/>
  <c r="BK844" i="3"/>
  <c r="BN844" i="3"/>
  <c r="BL844" i="3"/>
  <c r="BJ821" i="3"/>
  <c r="BK821" i="3"/>
  <c r="BN821" i="3"/>
  <c r="BL821" i="3"/>
  <c r="BM819" i="3"/>
  <c r="BJ813" i="3"/>
  <c r="BK813" i="3"/>
  <c r="BN813" i="3"/>
  <c r="BL813" i="3"/>
  <c r="BM811" i="3"/>
  <c r="BK805" i="3"/>
  <c r="BN805" i="3"/>
  <c r="BM803" i="3"/>
  <c r="BJ799" i="3"/>
  <c r="BK797" i="3"/>
  <c r="BN797" i="3"/>
  <c r="BK746" i="3"/>
  <c r="BL750" i="3"/>
  <c r="BM757" i="3"/>
  <c r="BJ854" i="3"/>
  <c r="BJ846" i="3"/>
  <c r="BM846" i="3"/>
  <c r="BM836" i="3"/>
  <c r="BJ838" i="3"/>
  <c r="BK829" i="3"/>
  <c r="BN829" i="3"/>
  <c r="BM825" i="3"/>
  <c r="BN717" i="3"/>
  <c r="BK717" i="3"/>
  <c r="BM758" i="3"/>
  <c r="BK838" i="3"/>
  <c r="BN838" i="3"/>
  <c r="BL838" i="3"/>
  <c r="BK833" i="3"/>
  <c r="BN833" i="3"/>
  <c r="BJ829" i="3"/>
  <c r="BM829" i="3"/>
  <c r="BK794" i="3"/>
  <c r="BN794" i="3"/>
  <c r="BM794" i="3"/>
  <c r="BK747" i="3"/>
  <c r="BN747" i="3"/>
  <c r="BM732" i="3"/>
  <c r="BM755" i="3"/>
  <c r="BM747" i="3"/>
  <c r="BJ724" i="3"/>
  <c r="BM717" i="3"/>
  <c r="BK715" i="3"/>
  <c r="BN715" i="3"/>
  <c r="BL724" i="3"/>
  <c r="BJ850" i="3"/>
  <c r="BK840" i="3"/>
  <c r="BN840" i="3"/>
  <c r="BL840" i="3"/>
  <c r="BL742" i="3"/>
  <c r="BN758" i="3"/>
  <c r="BK758" i="3"/>
  <c r="BJ730" i="3"/>
  <c r="BL738" i="3"/>
  <c r="BL726" i="3"/>
  <c r="BK709" i="3"/>
  <c r="BN709" i="3"/>
  <c r="BM745" i="3"/>
  <c r="BM696" i="3"/>
  <c r="BK705" i="3"/>
  <c r="BN705" i="3"/>
  <c r="BJ852" i="3"/>
  <c r="BJ844" i="3"/>
  <c r="BK842" i="3"/>
  <c r="BN842" i="3"/>
  <c r="BK831" i="3"/>
  <c r="BN831" i="3"/>
  <c r="BJ827" i="3"/>
  <c r="BM827" i="3"/>
  <c r="BK819" i="3"/>
  <c r="BN819" i="3"/>
  <c r="BL819" i="3"/>
  <c r="BK811" i="3"/>
  <c r="BN811" i="3"/>
  <c r="BL811" i="3"/>
  <c r="BM809" i="3"/>
  <c r="BK803" i="3"/>
  <c r="BN803" i="3"/>
  <c r="BL803" i="3"/>
  <c r="BL752" i="3"/>
  <c r="BJ740" i="3"/>
  <c r="BJ748" i="3"/>
  <c r="BN753" i="3"/>
  <c r="BK846" i="3"/>
  <c r="BN846" i="3"/>
  <c r="BL846" i="3"/>
  <c r="BK836" i="3"/>
  <c r="BN836" i="3"/>
  <c r="BL836" i="3"/>
  <c r="BJ500" i="3"/>
  <c r="BJ499" i="3"/>
  <c r="BM501" i="3"/>
  <c r="BM503" i="3"/>
  <c r="BN499" i="3"/>
  <c r="BK499" i="3"/>
  <c r="BK504" i="3"/>
  <c r="BN504" i="3"/>
  <c r="BL501" i="3"/>
  <c r="BJ501" i="3"/>
  <c r="BL503" i="3"/>
  <c r="BJ503" i="3"/>
  <c r="BN506" i="3"/>
  <c r="BK506" i="3"/>
  <c r="BL508" i="3"/>
  <c r="BJ508" i="3"/>
  <c r="BN515" i="3"/>
  <c r="BK515" i="3"/>
  <c r="BJ518" i="3"/>
  <c r="BJ510" i="3"/>
  <c r="BK514" i="3"/>
  <c r="BN514" i="3"/>
  <c r="BL514" i="3"/>
  <c r="BM516" i="3"/>
  <c r="BJ520" i="3"/>
  <c r="BM521" i="3"/>
  <c r="BM519" i="3"/>
  <c r="BJ526" i="3"/>
  <c r="BJ528" i="3"/>
  <c r="BJ530" i="3"/>
  <c r="BJ532" i="3"/>
  <c r="BJ534" i="3"/>
  <c r="BJ522" i="3"/>
  <c r="BM522" i="3"/>
  <c r="BM526" i="3"/>
  <c r="BJ531" i="3"/>
  <c r="BN532" i="3"/>
  <c r="BN534" i="3"/>
  <c r="BK534" i="3"/>
  <c r="BM524" i="3"/>
  <c r="BL526" i="3"/>
  <c r="BN530" i="3"/>
  <c r="BK530" i="3"/>
  <c r="BL536" i="3"/>
  <c r="BN536" i="3"/>
  <c r="BK537" i="3"/>
  <c r="BN537" i="3"/>
  <c r="BL537" i="3"/>
  <c r="BL538" i="3"/>
  <c r="BK538" i="3"/>
  <c r="BN538" i="3"/>
  <c r="BK540" i="3"/>
  <c r="BN540" i="3"/>
  <c r="BM544" i="3"/>
  <c r="BK545" i="3"/>
  <c r="BN545" i="3"/>
  <c r="BL545" i="3"/>
  <c r="BJ547" i="3"/>
  <c r="BJ549" i="3"/>
  <c r="BM554" i="3"/>
  <c r="BN548" i="3"/>
  <c r="BK548" i="3"/>
  <c r="BM547" i="3"/>
  <c r="BM550" i="3"/>
  <c r="BM552" i="3"/>
  <c r="BM546" i="3"/>
  <c r="BE551" i="3"/>
  <c r="AO551" i="3"/>
  <c r="Y551" i="3"/>
  <c r="BH551" i="3"/>
  <c r="AR551" i="3"/>
  <c r="AB551" i="3"/>
  <c r="BG551" i="3"/>
  <c r="AQ551" i="3"/>
  <c r="R553" i="3"/>
  <c r="BC555" i="3"/>
  <c r="BK557" i="3"/>
  <c r="BN557" i="3"/>
  <c r="BL557" i="3"/>
  <c r="BK559" i="3"/>
  <c r="BN559" i="3"/>
  <c r="BL559" i="3"/>
  <c r="BK561" i="3"/>
  <c r="BN561" i="3"/>
  <c r="BL561" i="3"/>
  <c r="BM563" i="3"/>
  <c r="Z553" i="3"/>
  <c r="BG555" i="3"/>
  <c r="AL555" i="3"/>
  <c r="BF555" i="3"/>
  <c r="AK555" i="3"/>
  <c r="BE555" i="3"/>
  <c r="AI555" i="3"/>
  <c r="AC555" i="3"/>
  <c r="M555" i="3"/>
  <c r="AV555" i="3"/>
  <c r="AF555" i="3"/>
  <c r="AH553" i="3"/>
  <c r="BC553" i="3"/>
  <c r="W553" i="3"/>
  <c r="AL553" i="3"/>
  <c r="BG553" i="3"/>
  <c r="AA553" i="3"/>
  <c r="BA553" i="3"/>
  <c r="AK553" i="3"/>
  <c r="U553" i="3"/>
  <c r="BD553" i="3"/>
  <c r="AN553" i="3"/>
  <c r="X553" i="3"/>
  <c r="BN558" i="3"/>
  <c r="BK558" i="3"/>
  <c r="BL560" i="3"/>
  <c r="BJ560" i="3"/>
  <c r="BL562" i="3"/>
  <c r="BJ562" i="3"/>
  <c r="BL564" i="3"/>
  <c r="BJ564" i="3"/>
  <c r="BM566" i="3"/>
  <c r="BM568" i="3"/>
  <c r="BK572" i="3"/>
  <c r="BN572" i="3"/>
  <c r="BL572" i="3"/>
  <c r="BK580" i="3"/>
  <c r="BN580" i="3"/>
  <c r="BL580" i="3"/>
  <c r="BN571" i="3"/>
  <c r="BK571" i="3"/>
  <c r="BN579" i="3"/>
  <c r="BK579" i="3"/>
  <c r="BN588" i="3"/>
  <c r="BK588" i="3"/>
  <c r="BK570" i="3"/>
  <c r="BN570" i="3"/>
  <c r="BL570" i="3"/>
  <c r="BK582" i="3"/>
  <c r="BN582" i="3"/>
  <c r="BL582" i="3"/>
  <c r="BM607" i="3"/>
  <c r="BN577" i="3"/>
  <c r="BK577" i="3"/>
  <c r="BM581" i="3"/>
  <c r="T589" i="3"/>
  <c r="BM597" i="3"/>
  <c r="O608" i="3"/>
  <c r="S608" i="3"/>
  <c r="W608" i="3"/>
  <c r="AA608" i="3"/>
  <c r="AE608" i="3"/>
  <c r="AI608" i="3"/>
  <c r="AM608" i="3"/>
  <c r="AQ608" i="3"/>
  <c r="AU608" i="3"/>
  <c r="AY608" i="3"/>
  <c r="BC608" i="3"/>
  <c r="BG608" i="3"/>
  <c r="P608" i="3"/>
  <c r="T608" i="3"/>
  <c r="X608" i="3"/>
  <c r="AB608" i="3"/>
  <c r="AF608" i="3"/>
  <c r="AJ608" i="3"/>
  <c r="AN608" i="3"/>
  <c r="AR608" i="3"/>
  <c r="AV608" i="3"/>
  <c r="AZ608" i="3"/>
  <c r="BD608" i="3"/>
  <c r="BH608" i="3"/>
  <c r="M608" i="3"/>
  <c r="Q608" i="3"/>
  <c r="U608" i="3"/>
  <c r="Y608" i="3"/>
  <c r="AC608" i="3"/>
  <c r="AG608" i="3"/>
  <c r="AK608" i="3"/>
  <c r="AO608" i="3"/>
  <c r="AS608" i="3"/>
  <c r="AW608" i="3"/>
  <c r="BA608" i="3"/>
  <c r="BE608" i="3"/>
  <c r="BI608" i="3"/>
  <c r="V608" i="3"/>
  <c r="AL608" i="3"/>
  <c r="BB608" i="3"/>
  <c r="Z608" i="3"/>
  <c r="AP608" i="3"/>
  <c r="BF608" i="3"/>
  <c r="N608" i="3"/>
  <c r="AD608" i="3"/>
  <c r="AT608" i="3"/>
  <c r="R608" i="3"/>
  <c r="AH608" i="3"/>
  <c r="AX608" i="3"/>
  <c r="BM591" i="3"/>
  <c r="BK606" i="3"/>
  <c r="BN606" i="3"/>
  <c r="BL606" i="3"/>
  <c r="BK590" i="3"/>
  <c r="BN590" i="3"/>
  <c r="BL590" i="3"/>
  <c r="BK629" i="3"/>
  <c r="BN629" i="3"/>
  <c r="BK600" i="3"/>
  <c r="BN600" i="3"/>
  <c r="BM609" i="3"/>
  <c r="BJ611" i="3"/>
  <c r="BK625" i="3"/>
  <c r="BN625" i="3"/>
  <c r="BL625" i="3"/>
  <c r="BK619" i="3"/>
  <c r="BN619" i="3"/>
  <c r="BL620" i="3"/>
  <c r="BJ620" i="3"/>
  <c r="BN632" i="3"/>
  <c r="BK632" i="3"/>
  <c r="BM633" i="3"/>
  <c r="BJ613" i="3"/>
  <c r="BM613" i="3"/>
  <c r="BN622" i="3"/>
  <c r="BK622" i="3"/>
  <c r="BK636" i="3"/>
  <c r="BN636" i="3"/>
  <c r="BK644" i="3"/>
  <c r="BN644" i="3"/>
  <c r="BK652" i="3"/>
  <c r="BN652" i="3"/>
  <c r="BK615" i="3"/>
  <c r="BN615" i="3"/>
  <c r="BL615" i="3"/>
  <c r="BL616" i="3"/>
  <c r="BJ616" i="3"/>
  <c r="BN630" i="3"/>
  <c r="BK630" i="3"/>
  <c r="BL635" i="3"/>
  <c r="BM637" i="3"/>
  <c r="BN653" i="3"/>
  <c r="BK653" i="3"/>
  <c r="BN647" i="3"/>
  <c r="BK647" i="3"/>
  <c r="BL652" i="3"/>
  <c r="BN660" i="3"/>
  <c r="BK660" i="3"/>
  <c r="BN668" i="3"/>
  <c r="BK668" i="3"/>
  <c r="BN676" i="3"/>
  <c r="BK676" i="3"/>
  <c r="BN684" i="3"/>
  <c r="BK684" i="3"/>
  <c r="BL646" i="3"/>
  <c r="BL649" i="3"/>
  <c r="BJ649" i="3"/>
  <c r="BJ660" i="3"/>
  <c r="BJ662" i="3"/>
  <c r="BJ666" i="3"/>
  <c r="BJ668" i="3"/>
  <c r="BJ670" i="3"/>
  <c r="BJ672" i="3"/>
  <c r="BJ674" i="3"/>
  <c r="BJ676" i="3"/>
  <c r="BJ678" i="3"/>
  <c r="BJ680" i="3"/>
  <c r="BJ682" i="3"/>
  <c r="BJ684" i="3"/>
  <c r="BJ686" i="3"/>
  <c r="BL640" i="3"/>
  <c r="BL643" i="3"/>
  <c r="BJ643" i="3"/>
  <c r="BJ656" i="3"/>
  <c r="BN677" i="3"/>
  <c r="BK677" i="3"/>
  <c r="BL677" i="3"/>
  <c r="BJ677" i="3"/>
  <c r="BL682" i="3"/>
  <c r="BM685" i="3"/>
  <c r="BM668" i="3"/>
  <c r="BM658" i="3"/>
  <c r="BL660" i="3"/>
  <c r="BM663" i="3"/>
  <c r="BM676" i="3"/>
  <c r="BN689" i="3"/>
  <c r="BK689" i="3"/>
  <c r="BJ689" i="3"/>
  <c r="BM691" i="3"/>
  <c r="BL670" i="3"/>
  <c r="BM673" i="3"/>
  <c r="BL686" i="3"/>
  <c r="BM659" i="3"/>
  <c r="BL672" i="3"/>
  <c r="BM680" i="3"/>
  <c r="BM684" i="3"/>
  <c r="BM688" i="3"/>
  <c r="BL499" i="3"/>
  <c r="BN501" i="3"/>
  <c r="BK501" i="3"/>
  <c r="BN508" i="3"/>
  <c r="BK508" i="3"/>
  <c r="BM510" i="3"/>
  <c r="BM518" i="3"/>
  <c r="BM509" i="3"/>
  <c r="BL509" i="3"/>
  <c r="BL518" i="3"/>
  <c r="BM517" i="3"/>
  <c r="BJ519" i="3"/>
  <c r="BL521" i="3"/>
  <c r="BM523" i="3"/>
  <c r="BJ524" i="3"/>
  <c r="BL519" i="3"/>
  <c r="BK522" i="3"/>
  <c r="BN522" i="3"/>
  <c r="BL522" i="3"/>
  <c r="BM534" i="3"/>
  <c r="BM535" i="3"/>
  <c r="O529" i="3"/>
  <c r="S529" i="3"/>
  <c r="W529" i="3"/>
  <c r="AA529" i="3"/>
  <c r="AE529" i="3"/>
  <c r="AI529" i="3"/>
  <c r="AM529" i="3"/>
  <c r="AQ529" i="3"/>
  <c r="AU529" i="3"/>
  <c r="AY529" i="3"/>
  <c r="BC529" i="3"/>
  <c r="BG529" i="3"/>
  <c r="P529" i="3"/>
  <c r="T529" i="3"/>
  <c r="X529" i="3"/>
  <c r="AB529" i="3"/>
  <c r="AF529" i="3"/>
  <c r="AJ529" i="3"/>
  <c r="AN529" i="3"/>
  <c r="AR529" i="3"/>
  <c r="AV529" i="3"/>
  <c r="AZ529" i="3"/>
  <c r="BD529" i="3"/>
  <c r="BH529" i="3"/>
  <c r="M529" i="3"/>
  <c r="Q529" i="3"/>
  <c r="U529" i="3"/>
  <c r="Y529" i="3"/>
  <c r="AC529" i="3"/>
  <c r="AG529" i="3"/>
  <c r="AK529" i="3"/>
  <c r="AO529" i="3"/>
  <c r="AS529" i="3"/>
  <c r="AW529" i="3"/>
  <c r="BA529" i="3"/>
  <c r="BE529" i="3"/>
  <c r="BI529" i="3"/>
  <c r="R529" i="3"/>
  <c r="AH529" i="3"/>
  <c r="AX529" i="3"/>
  <c r="V529" i="3"/>
  <c r="AL529" i="3"/>
  <c r="BB529" i="3"/>
  <c r="Z529" i="3"/>
  <c r="AP529" i="3"/>
  <c r="BF529" i="3"/>
  <c r="N529" i="3"/>
  <c r="AD529" i="3"/>
  <c r="AT529" i="3"/>
  <c r="BJ536" i="3"/>
  <c r="BN525" i="3"/>
  <c r="BK525" i="3"/>
  <c r="BM531" i="3"/>
  <c r="BN524" i="3"/>
  <c r="BK524" i="3"/>
  <c r="BM536" i="3"/>
  <c r="BK536" i="3"/>
  <c r="BM542" i="3"/>
  <c r="BL544" i="3"/>
  <c r="BK547" i="3"/>
  <c r="BN547" i="3"/>
  <c r="BM539" i="3"/>
  <c r="BJ540" i="3"/>
  <c r="BL554" i="3"/>
  <c r="BJ554" i="3"/>
  <c r="BL547" i="3"/>
  <c r="BL550" i="3"/>
  <c r="BJ550" i="3"/>
  <c r="BL552" i="3"/>
  <c r="BJ552" i="3"/>
  <c r="AM555" i="3"/>
  <c r="BI555" i="3"/>
  <c r="R555" i="3"/>
  <c r="AS555" i="3"/>
  <c r="Z555" i="3"/>
  <c r="AX555" i="3"/>
  <c r="BL546" i="3"/>
  <c r="BM549" i="3"/>
  <c r="BK563" i="3"/>
  <c r="BN563" i="3"/>
  <c r="BL563" i="3"/>
  <c r="BF553" i="3"/>
  <c r="BB555" i="3"/>
  <c r="AE555" i="3"/>
  <c r="BA555" i="3"/>
  <c r="AD555" i="3"/>
  <c r="AY555" i="3"/>
  <c r="AA555" i="3"/>
  <c r="Y555" i="3"/>
  <c r="BH555" i="3"/>
  <c r="AR555" i="3"/>
  <c r="AB555" i="3"/>
  <c r="AU553" i="3"/>
  <c r="O553" i="3"/>
  <c r="AD553" i="3"/>
  <c r="AY553" i="3"/>
  <c r="S553" i="3"/>
  <c r="AW553" i="3"/>
  <c r="AG553" i="3"/>
  <c r="Q553" i="3"/>
  <c r="AZ553" i="3"/>
  <c r="AJ553" i="3"/>
  <c r="T553" i="3"/>
  <c r="BM556" i="3"/>
  <c r="BN560" i="3"/>
  <c r="BK560" i="3"/>
  <c r="BN562" i="3"/>
  <c r="BK562" i="3"/>
  <c r="BN564" i="3"/>
  <c r="BK564" i="3"/>
  <c r="BL566" i="3"/>
  <c r="BJ566" i="3"/>
  <c r="BL568" i="3"/>
  <c r="BJ584" i="3"/>
  <c r="BJ567" i="3"/>
  <c r="BK568" i="3"/>
  <c r="BN568" i="3"/>
  <c r="BM576" i="3"/>
  <c r="BM584" i="3"/>
  <c r="BJ573" i="3"/>
  <c r="BJ581" i="3"/>
  <c r="BM588" i="3"/>
  <c r="BK586" i="3"/>
  <c r="BN586" i="3"/>
  <c r="BM605" i="3"/>
  <c r="BN569" i="3"/>
  <c r="BK569" i="3"/>
  <c r="BM573" i="3"/>
  <c r="BL581" i="3"/>
  <c r="BM585" i="3"/>
  <c r="BJ588" i="3"/>
  <c r="BL597" i="3"/>
  <c r="BJ597" i="3"/>
  <c r="BJ610" i="3"/>
  <c r="BL591" i="3"/>
  <c r="BJ596" i="3"/>
  <c r="BM596" i="3"/>
  <c r="BK602" i="3"/>
  <c r="BN602" i="3"/>
  <c r="BK607" i="3"/>
  <c r="BM610" i="3"/>
  <c r="BM593" i="3"/>
  <c r="BK631" i="3"/>
  <c r="BN631" i="3"/>
  <c r="BJ592" i="3"/>
  <c r="BM592" i="3"/>
  <c r="BL609" i="3"/>
  <c r="BM611" i="3"/>
  <c r="BJ617" i="3"/>
  <c r="BM617" i="3"/>
  <c r="BM618" i="3"/>
  <c r="BN626" i="3"/>
  <c r="BK626" i="3"/>
  <c r="BM612" i="3"/>
  <c r="BN620" i="3"/>
  <c r="BK620" i="3"/>
  <c r="BM628" i="3"/>
  <c r="BK633" i="3"/>
  <c r="BN633" i="3"/>
  <c r="BL633" i="3"/>
  <c r="BK613" i="3"/>
  <c r="BN613" i="3"/>
  <c r="BL613" i="3"/>
  <c r="BK638" i="3"/>
  <c r="BN638" i="3"/>
  <c r="BK646" i="3"/>
  <c r="BN646" i="3"/>
  <c r="BN654" i="3"/>
  <c r="BK654" i="3"/>
  <c r="BN616" i="3"/>
  <c r="BK616" i="3"/>
  <c r="BJ623" i="3"/>
  <c r="BM623" i="3"/>
  <c r="BM624" i="3"/>
  <c r="Y634" i="3"/>
  <c r="AU634" i="3"/>
  <c r="BJ638" i="3"/>
  <c r="BJ640" i="3"/>
  <c r="BJ642" i="3"/>
  <c r="BJ644" i="3"/>
  <c r="BJ646" i="3"/>
  <c r="BJ648" i="3"/>
  <c r="BJ650" i="3"/>
  <c r="BJ652" i="3"/>
  <c r="BL637" i="3"/>
  <c r="BJ637" i="3"/>
  <c r="BM642" i="3"/>
  <c r="BM645" i="3"/>
  <c r="BN656" i="3"/>
  <c r="BK656" i="3"/>
  <c r="BN662" i="3"/>
  <c r="BK662" i="3"/>
  <c r="BN670" i="3"/>
  <c r="BK670" i="3"/>
  <c r="BN678" i="3"/>
  <c r="BK678" i="3"/>
  <c r="BN686" i="3"/>
  <c r="BK686" i="3"/>
  <c r="BM638" i="3"/>
  <c r="BM641" i="3"/>
  <c r="BN649" i="3"/>
  <c r="BK649" i="3"/>
  <c r="BN643" i="3"/>
  <c r="BK643" i="3"/>
  <c r="BM648" i="3"/>
  <c r="BM651" i="3"/>
  <c r="BM657" i="3"/>
  <c r="BL657" i="3"/>
  <c r="BJ657" i="3"/>
  <c r="BM675" i="3"/>
  <c r="BN655" i="3"/>
  <c r="BK655" i="3"/>
  <c r="BJ655" i="3"/>
  <c r="BM666" i="3"/>
  <c r="BN685" i="3"/>
  <c r="BK685" i="3"/>
  <c r="BL685" i="3"/>
  <c r="BJ685" i="3"/>
  <c r="BL668" i="3"/>
  <c r="BM671" i="3"/>
  <c r="BJ658" i="3"/>
  <c r="BN663" i="3"/>
  <c r="BK663" i="3"/>
  <c r="BL663" i="3"/>
  <c r="BJ663" i="3"/>
  <c r="BL676" i="3"/>
  <c r="BM679" i="3"/>
  <c r="BN691" i="3"/>
  <c r="BK691" i="3"/>
  <c r="BL691" i="3"/>
  <c r="BJ691" i="3"/>
  <c r="BM692" i="3"/>
  <c r="BM662" i="3"/>
  <c r="BN673" i="3"/>
  <c r="BK673" i="3"/>
  <c r="BL673" i="3"/>
  <c r="BJ673" i="3"/>
  <c r="BM678" i="3"/>
  <c r="BN659" i="3"/>
  <c r="BK659" i="3"/>
  <c r="BL659" i="3"/>
  <c r="BJ659" i="3"/>
  <c r="BL680" i="3"/>
  <c r="BL684" i="3"/>
  <c r="BL688" i="3"/>
  <c r="BJ688" i="3"/>
  <c r="BM505" i="3"/>
  <c r="BN502" i="3"/>
  <c r="BK502" i="3"/>
  <c r="BN500" i="3"/>
  <c r="BK500" i="3"/>
  <c r="BM499" i="3"/>
  <c r="BN503" i="3"/>
  <c r="BK503" i="3"/>
  <c r="BK507" i="3"/>
  <c r="BN507" i="3"/>
  <c r="BL505" i="3"/>
  <c r="BJ505" i="3"/>
  <c r="BL510" i="3"/>
  <c r="BJ516" i="3"/>
  <c r="BK509" i="3"/>
  <c r="BN509" i="3"/>
  <c r="BK510" i="3"/>
  <c r="BN510" i="3"/>
  <c r="BN517" i="3"/>
  <c r="BK517" i="3"/>
  <c r="BJ512" i="3"/>
  <c r="BM512" i="3"/>
  <c r="BM515" i="3"/>
  <c r="BL517" i="3"/>
  <c r="BJ517" i="3"/>
  <c r="BN521" i="3"/>
  <c r="BK521" i="3"/>
  <c r="BM520" i="3"/>
  <c r="BL523" i="3"/>
  <c r="BN519" i="3"/>
  <c r="BK519" i="3"/>
  <c r="BN523" i="3"/>
  <c r="BK523" i="3"/>
  <c r="BJ527" i="3"/>
  <c r="BM527" i="3"/>
  <c r="BM530" i="3"/>
  <c r="BL535" i="3"/>
  <c r="BM532" i="3"/>
  <c r="BK526" i="3"/>
  <c r="BK531" i="3"/>
  <c r="BN531" i="3"/>
  <c r="BL531" i="3"/>
  <c r="BM528" i="3"/>
  <c r="O533" i="3"/>
  <c r="S533" i="3"/>
  <c r="W533" i="3"/>
  <c r="AA533" i="3"/>
  <c r="AE533" i="3"/>
  <c r="AI533" i="3"/>
  <c r="AM533" i="3"/>
  <c r="AQ533" i="3"/>
  <c r="AU533" i="3"/>
  <c r="AY533" i="3"/>
  <c r="BC533" i="3"/>
  <c r="BG533" i="3"/>
  <c r="P533" i="3"/>
  <c r="T533" i="3"/>
  <c r="X533" i="3"/>
  <c r="AB533" i="3"/>
  <c r="AF533" i="3"/>
  <c r="AJ533" i="3"/>
  <c r="AN533" i="3"/>
  <c r="AR533" i="3"/>
  <c r="AV533" i="3"/>
  <c r="AZ533" i="3"/>
  <c r="BD533" i="3"/>
  <c r="BH533" i="3"/>
  <c r="M533" i="3"/>
  <c r="Q533" i="3"/>
  <c r="U533" i="3"/>
  <c r="Y533" i="3"/>
  <c r="AC533" i="3"/>
  <c r="AG533" i="3"/>
  <c r="AK533" i="3"/>
  <c r="AO533" i="3"/>
  <c r="AS533" i="3"/>
  <c r="AW533" i="3"/>
  <c r="BA533" i="3"/>
  <c r="BE533" i="3"/>
  <c r="BI533" i="3"/>
  <c r="Z533" i="3"/>
  <c r="AP533" i="3"/>
  <c r="BF533" i="3"/>
  <c r="N533" i="3"/>
  <c r="AD533" i="3"/>
  <c r="AT533" i="3"/>
  <c r="R533" i="3"/>
  <c r="AH533" i="3"/>
  <c r="AX533" i="3"/>
  <c r="V533" i="3"/>
  <c r="AL533" i="3"/>
  <c r="BB533" i="3"/>
  <c r="BJ535" i="3"/>
  <c r="BM540" i="3"/>
  <c r="BL542" i="3"/>
  <c r="BK544" i="3"/>
  <c r="BN544" i="3"/>
  <c r="BK549" i="3"/>
  <c r="BN549" i="3"/>
  <c r="BK539" i="3"/>
  <c r="BN539" i="3"/>
  <c r="BL539" i="3"/>
  <c r="BM541" i="3"/>
  <c r="BM543" i="3"/>
  <c r="BM548" i="3"/>
  <c r="BN550" i="3"/>
  <c r="BK550" i="3"/>
  <c r="Z551" i="3"/>
  <c r="AP551" i="3"/>
  <c r="BF551" i="3"/>
  <c r="BN552" i="3"/>
  <c r="BK552" i="3"/>
  <c r="BN546" i="3"/>
  <c r="BK546" i="3"/>
  <c r="BL549" i="3"/>
  <c r="AW551" i="3"/>
  <c r="AG551" i="3"/>
  <c r="Q551" i="3"/>
  <c r="AZ551" i="3"/>
  <c r="AJ551" i="3"/>
  <c r="T551" i="3"/>
  <c r="AY551" i="3"/>
  <c r="AI551" i="3"/>
  <c r="S551" i="3"/>
  <c r="BK565" i="3"/>
  <c r="BN565" i="3"/>
  <c r="BM565" i="3"/>
  <c r="BN554" i="3"/>
  <c r="BK554" i="3"/>
  <c r="AW555" i="3"/>
  <c r="W555" i="3"/>
  <c r="AU555" i="3"/>
  <c r="V555" i="3"/>
  <c r="AT555" i="3"/>
  <c r="S555" i="3"/>
  <c r="U555" i="3"/>
  <c r="BD555" i="3"/>
  <c r="AN555" i="3"/>
  <c r="X555" i="3"/>
  <c r="AM553" i="3"/>
  <c r="BB553" i="3"/>
  <c r="V553" i="3"/>
  <c r="AQ553" i="3"/>
  <c r="BI553" i="3"/>
  <c r="AS553" i="3"/>
  <c r="AC553" i="3"/>
  <c r="M553" i="3"/>
  <c r="AV553" i="3"/>
  <c r="AF553" i="3"/>
  <c r="P553" i="3"/>
  <c r="BL556" i="3"/>
  <c r="BJ556" i="3"/>
  <c r="BM558" i="3"/>
  <c r="BJ570" i="3"/>
  <c r="BJ572" i="3"/>
  <c r="BJ576" i="3"/>
  <c r="BJ578" i="3"/>
  <c r="BJ580" i="3"/>
  <c r="BJ582" i="3"/>
  <c r="BK567" i="3"/>
  <c r="BN567" i="3"/>
  <c r="BK576" i="3"/>
  <c r="BN576" i="3"/>
  <c r="BL576" i="3"/>
  <c r="BK584" i="3"/>
  <c r="BN584" i="3"/>
  <c r="BL584" i="3"/>
  <c r="BM571" i="3"/>
  <c r="BN575" i="3"/>
  <c r="BK575" i="3"/>
  <c r="BM579" i="3"/>
  <c r="BN583" i="3"/>
  <c r="BK583" i="3"/>
  <c r="BM587" i="3"/>
  <c r="N589" i="3"/>
  <c r="S589" i="3"/>
  <c r="Y589" i="3"/>
  <c r="AD589" i="3"/>
  <c r="AH589" i="3"/>
  <c r="AL589" i="3"/>
  <c r="AP589" i="3"/>
  <c r="AT589" i="3"/>
  <c r="AX589" i="3"/>
  <c r="BB589" i="3"/>
  <c r="BF589" i="3"/>
  <c r="O589" i="3"/>
  <c r="U589" i="3"/>
  <c r="Z589" i="3"/>
  <c r="AE589" i="3"/>
  <c r="AI589" i="3"/>
  <c r="AM589" i="3"/>
  <c r="AQ589" i="3"/>
  <c r="AU589" i="3"/>
  <c r="AY589" i="3"/>
  <c r="BC589" i="3"/>
  <c r="BG589" i="3"/>
  <c r="Q589" i="3"/>
  <c r="V589" i="3"/>
  <c r="AA589" i="3"/>
  <c r="AF589" i="3"/>
  <c r="AJ589" i="3"/>
  <c r="AN589" i="3"/>
  <c r="AR589" i="3"/>
  <c r="AV589" i="3"/>
  <c r="AZ589" i="3"/>
  <c r="BD589" i="3"/>
  <c r="BH589" i="3"/>
  <c r="BJ601" i="3"/>
  <c r="BJ603" i="3"/>
  <c r="BJ605" i="3"/>
  <c r="BJ607" i="3"/>
  <c r="BJ609" i="3"/>
  <c r="BK574" i="3"/>
  <c r="BN574" i="3"/>
  <c r="BM578" i="3"/>
  <c r="BL588" i="3"/>
  <c r="BM603" i="3"/>
  <c r="BL573" i="3"/>
  <c r="BM577" i="3"/>
  <c r="BN581" i="3"/>
  <c r="BK581" i="3"/>
  <c r="BL585" i="3"/>
  <c r="BJ585" i="3"/>
  <c r="AB589" i="3"/>
  <c r="BJ594" i="3"/>
  <c r="BM594" i="3"/>
  <c r="BK596" i="3"/>
  <c r="BN596" i="3"/>
  <c r="BL596" i="3"/>
  <c r="BM599" i="3"/>
  <c r="BK603" i="3"/>
  <c r="BN607" i="3"/>
  <c r="BL610" i="3"/>
  <c r="BL593" i="3"/>
  <c r="BJ593" i="3"/>
  <c r="BJ598" i="3"/>
  <c r="BM598" i="3"/>
  <c r="BK592" i="3"/>
  <c r="BN592" i="3"/>
  <c r="BL592" i="3"/>
  <c r="BM595" i="3"/>
  <c r="BN601" i="3"/>
  <c r="BJ604" i="3"/>
  <c r="BM604" i="3"/>
  <c r="BK617" i="3"/>
  <c r="BN617" i="3"/>
  <c r="BL617" i="3"/>
  <c r="BL618" i="3"/>
  <c r="BJ618" i="3"/>
  <c r="BJ635" i="3"/>
  <c r="BL612" i="3"/>
  <c r="BJ612" i="3"/>
  <c r="BK627" i="3"/>
  <c r="BN627" i="3"/>
  <c r="BL628" i="3"/>
  <c r="BJ628" i="3"/>
  <c r="BM632" i="3"/>
  <c r="BN614" i="3"/>
  <c r="BK614" i="3"/>
  <c r="BJ621" i="3"/>
  <c r="BM621" i="3"/>
  <c r="BM622" i="3"/>
  <c r="BN635" i="3"/>
  <c r="BK635" i="3"/>
  <c r="BK640" i="3"/>
  <c r="BN640" i="3"/>
  <c r="BK648" i="3"/>
  <c r="BN648" i="3"/>
  <c r="BN610" i="3"/>
  <c r="BK623" i="3"/>
  <c r="BN623" i="3"/>
  <c r="BL623" i="3"/>
  <c r="BL624" i="3"/>
  <c r="BJ624" i="3"/>
  <c r="BM630" i="3"/>
  <c r="AE634" i="3"/>
  <c r="BA634" i="3"/>
  <c r="BN637" i="3"/>
  <c r="BK637" i="3"/>
  <c r="BL642" i="3"/>
  <c r="BL645" i="3"/>
  <c r="BJ645" i="3"/>
  <c r="BM650" i="3"/>
  <c r="BM653" i="3"/>
  <c r="BM644" i="3"/>
  <c r="BM647" i="3"/>
  <c r="BL656" i="3"/>
  <c r="BN664" i="3"/>
  <c r="BK664" i="3"/>
  <c r="BN672" i="3"/>
  <c r="BK672" i="3"/>
  <c r="BN680" i="3"/>
  <c r="BK680" i="3"/>
  <c r="BL638" i="3"/>
  <c r="BL641" i="3"/>
  <c r="BJ641" i="3"/>
  <c r="BL648" i="3"/>
  <c r="BL651" i="3"/>
  <c r="BJ651" i="3"/>
  <c r="BN657" i="3"/>
  <c r="BK657" i="3"/>
  <c r="BN675" i="3"/>
  <c r="BK675" i="3"/>
  <c r="BL675" i="3"/>
  <c r="BJ675" i="3"/>
  <c r="BM683" i="3"/>
  <c r="BL655" i="3"/>
  <c r="BN661" i="3"/>
  <c r="BK661" i="3"/>
  <c r="BL666" i="3"/>
  <c r="BM674" i="3"/>
  <c r="BN671" i="3"/>
  <c r="BK671" i="3"/>
  <c r="BL671" i="3"/>
  <c r="BJ671" i="3"/>
  <c r="BN679" i="3"/>
  <c r="BK679" i="3"/>
  <c r="BL679" i="3"/>
  <c r="BJ679" i="3"/>
  <c r="BM687" i="3"/>
  <c r="BM689" i="3"/>
  <c r="BJ692" i="3"/>
  <c r="BL692" i="3"/>
  <c r="BL662" i="3"/>
  <c r="BM665" i="3"/>
  <c r="BL678" i="3"/>
  <c r="BM681" i="3"/>
  <c r="BM667" i="3"/>
  <c r="BK688" i="3"/>
  <c r="BN688" i="3"/>
  <c r="BK505" i="3"/>
  <c r="BN505" i="3"/>
  <c r="BM508" i="3"/>
  <c r="BN516" i="3"/>
  <c r="BK516" i="3"/>
  <c r="BN511" i="3"/>
  <c r="BK511" i="3"/>
  <c r="BJ514" i="3"/>
  <c r="BM514" i="3"/>
  <c r="BJ523" i="3"/>
  <c r="BK512" i="3"/>
  <c r="BN512" i="3"/>
  <c r="BL512" i="3"/>
  <c r="BL515" i="3"/>
  <c r="BJ515" i="3"/>
  <c r="BK518" i="3"/>
  <c r="BN518" i="3"/>
  <c r="BK520" i="3"/>
  <c r="BN520" i="3"/>
  <c r="BL520" i="3"/>
  <c r="BK527" i="3"/>
  <c r="BN527" i="3"/>
  <c r="BL527" i="3"/>
  <c r="BL530" i="3"/>
  <c r="BL532" i="3"/>
  <c r="BL528" i="3"/>
  <c r="BM537" i="3"/>
  <c r="BM538" i="3"/>
  <c r="BJ538" i="3"/>
  <c r="BL540" i="3"/>
  <c r="BK542" i="3"/>
  <c r="BN542" i="3"/>
  <c r="BK541" i="3"/>
  <c r="BN541" i="3"/>
  <c r="BL541" i="3"/>
  <c r="BK543" i="3"/>
  <c r="BN543" i="3"/>
  <c r="BL543" i="3"/>
  <c r="BM545" i="3"/>
  <c r="BJ551" i="3"/>
  <c r="BJ546" i="3"/>
  <c r="BL548" i="3"/>
  <c r="BJ548" i="3"/>
  <c r="BK551" i="3"/>
  <c r="BN551" i="3"/>
  <c r="BL551" i="3"/>
  <c r="BJ557" i="3"/>
  <c r="BM557" i="3"/>
  <c r="BM559" i="3"/>
  <c r="BM561" i="3"/>
  <c r="BL565" i="3"/>
  <c r="AQ555" i="3"/>
  <c r="O555" i="3"/>
  <c r="AP555" i="3"/>
  <c r="N555" i="3"/>
  <c r="AO555" i="3"/>
  <c r="AG555" i="3"/>
  <c r="Q555" i="3"/>
  <c r="AZ555" i="3"/>
  <c r="AJ555" i="3"/>
  <c r="T555" i="3"/>
  <c r="AE553" i="3"/>
  <c r="AT553" i="3"/>
  <c r="N553" i="3"/>
  <c r="AI553" i="3"/>
  <c r="BE553" i="3"/>
  <c r="AO553" i="3"/>
  <c r="Y553" i="3"/>
  <c r="BH553" i="3"/>
  <c r="AR553" i="3"/>
  <c r="AB553" i="3"/>
  <c r="BN556" i="3"/>
  <c r="BK556" i="3"/>
  <c r="BL558" i="3"/>
  <c r="BJ558" i="3"/>
  <c r="BM560" i="3"/>
  <c r="BM562" i="3"/>
  <c r="BM564" i="3"/>
  <c r="BN566" i="3"/>
  <c r="BK566" i="3"/>
  <c r="BM567" i="3"/>
  <c r="BL567" i="3"/>
  <c r="BJ568" i="3"/>
  <c r="BM572" i="3"/>
  <c r="BM580" i="3"/>
  <c r="BL571" i="3"/>
  <c r="BJ577" i="3"/>
  <c r="BL579" i="3"/>
  <c r="BL587" i="3"/>
  <c r="BJ587" i="3"/>
  <c r="BJ591" i="3"/>
  <c r="BJ599" i="3"/>
  <c r="BM570" i="3"/>
  <c r="BK578" i="3"/>
  <c r="BN578" i="3"/>
  <c r="BL578" i="3"/>
  <c r="BM582" i="3"/>
  <c r="BM601" i="3"/>
  <c r="BN573" i="3"/>
  <c r="BK573" i="3"/>
  <c r="BL577" i="3"/>
  <c r="BN585" i="3"/>
  <c r="BK585" i="3"/>
  <c r="X589" i="3"/>
  <c r="BK594" i="3"/>
  <c r="BN594" i="3"/>
  <c r="BL594" i="3"/>
  <c r="BN597" i="3"/>
  <c r="BK597" i="3"/>
  <c r="BL599" i="3"/>
  <c r="BN603" i="3"/>
  <c r="BJ606" i="3"/>
  <c r="BM606" i="3"/>
  <c r="BK611" i="3"/>
  <c r="BN611" i="3"/>
  <c r="BJ590" i="3"/>
  <c r="BM590" i="3"/>
  <c r="BK598" i="3"/>
  <c r="BN598" i="3"/>
  <c r="BL598" i="3"/>
  <c r="BN609" i="3"/>
  <c r="BK609" i="3"/>
  <c r="BN593" i="3"/>
  <c r="BK593" i="3"/>
  <c r="BL595" i="3"/>
  <c r="BJ595" i="3"/>
  <c r="BK604" i="3"/>
  <c r="BN604" i="3"/>
  <c r="BL604" i="3"/>
  <c r="BN618" i="3"/>
  <c r="BK618" i="3"/>
  <c r="BJ625" i="3"/>
  <c r="BM625" i="3"/>
  <c r="BN612" i="3"/>
  <c r="BK612" i="3"/>
  <c r="BM620" i="3"/>
  <c r="BN628" i="3"/>
  <c r="BK628" i="3"/>
  <c r="BL632" i="3"/>
  <c r="BJ632" i="3"/>
  <c r="BK621" i="3"/>
  <c r="BN621" i="3"/>
  <c r="BL621" i="3"/>
  <c r="BL622" i="3"/>
  <c r="BJ622" i="3"/>
  <c r="BM635" i="3"/>
  <c r="BK642" i="3"/>
  <c r="BN642" i="3"/>
  <c r="BK650" i="3"/>
  <c r="BN650" i="3"/>
  <c r="BJ615" i="3"/>
  <c r="BM615" i="3"/>
  <c r="BM616" i="3"/>
  <c r="BN624" i="3"/>
  <c r="BK624" i="3"/>
  <c r="BL630" i="3"/>
  <c r="BJ630" i="3"/>
  <c r="R634" i="3"/>
  <c r="BN634" i="3" s="1"/>
  <c r="Z634" i="3"/>
  <c r="AG634" i="3"/>
  <c r="AL634" i="3"/>
  <c r="BK634" i="3" s="1"/>
  <c r="AQ634" i="3"/>
  <c r="AW634" i="3"/>
  <c r="BB634" i="3"/>
  <c r="BG634" i="3"/>
  <c r="AK634" i="3"/>
  <c r="BF634" i="3"/>
  <c r="BN645" i="3"/>
  <c r="BK645" i="3"/>
  <c r="BL650" i="3"/>
  <c r="BL653" i="3"/>
  <c r="BJ653" i="3"/>
  <c r="BN639" i="3"/>
  <c r="BK639" i="3"/>
  <c r="BL644" i="3"/>
  <c r="BL647" i="3"/>
  <c r="BJ647" i="3"/>
  <c r="BM652" i="3"/>
  <c r="BN666" i="3"/>
  <c r="BK666" i="3"/>
  <c r="BN674" i="3"/>
  <c r="BK674" i="3"/>
  <c r="BN682" i="3"/>
  <c r="BK682" i="3"/>
  <c r="BN641" i="3"/>
  <c r="BK641" i="3"/>
  <c r="BM646" i="3"/>
  <c r="BM649" i="3"/>
  <c r="BM640" i="3"/>
  <c r="BM643" i="3"/>
  <c r="BN651" i="3"/>
  <c r="BK651" i="3"/>
  <c r="BN683" i="3"/>
  <c r="BK683" i="3"/>
  <c r="BL683" i="3"/>
  <c r="BJ683" i="3"/>
  <c r="BM655" i="3"/>
  <c r="BN669" i="3"/>
  <c r="BK669" i="3"/>
  <c r="BL674" i="3"/>
  <c r="BM677" i="3"/>
  <c r="BM682" i="3"/>
  <c r="BN658" i="3"/>
  <c r="BK658" i="3"/>
  <c r="BL658" i="3"/>
  <c r="BM660" i="3"/>
  <c r="BN687" i="3"/>
  <c r="BK687" i="3"/>
  <c r="BL687" i="3"/>
  <c r="BJ687" i="3"/>
  <c r="BL689" i="3"/>
  <c r="BK692" i="3"/>
  <c r="BN692" i="3"/>
  <c r="BN665" i="3"/>
  <c r="BK665" i="3"/>
  <c r="BL665" i="3"/>
  <c r="BJ665" i="3"/>
  <c r="BM670" i="3"/>
  <c r="BN681" i="3"/>
  <c r="BK681" i="3"/>
  <c r="BL681" i="3"/>
  <c r="BJ681" i="3"/>
  <c r="BM686" i="3"/>
  <c r="BN667" i="3"/>
  <c r="BK667" i="3"/>
  <c r="BL667" i="3"/>
  <c r="BJ667" i="3"/>
  <c r="BM672" i="3"/>
  <c r="BN690" i="3"/>
  <c r="BK690" i="3"/>
  <c r="M497" i="3"/>
  <c r="Q497" i="3"/>
  <c r="U497" i="3"/>
  <c r="Y497" i="3"/>
  <c r="AC497" i="3"/>
  <c r="AG497" i="3"/>
  <c r="AK497" i="3"/>
  <c r="AO497" i="3"/>
  <c r="AS497" i="3"/>
  <c r="AW497" i="3"/>
  <c r="BA497" i="3"/>
  <c r="BE497" i="3"/>
  <c r="BI497" i="3"/>
  <c r="P497" i="3"/>
  <c r="V497" i="3"/>
  <c r="AA497" i="3"/>
  <c r="AF497" i="3"/>
  <c r="AL497" i="3"/>
  <c r="AQ497" i="3"/>
  <c r="AV497" i="3"/>
  <c r="BB497" i="3"/>
  <c r="BG497" i="3"/>
  <c r="R497" i="3"/>
  <c r="W497" i="3"/>
  <c r="AB497" i="3"/>
  <c r="AH497" i="3"/>
  <c r="AM497" i="3"/>
  <c r="AR497" i="3"/>
  <c r="AX497" i="3"/>
  <c r="BC497" i="3"/>
  <c r="BH497" i="3"/>
  <c r="AN497" i="3"/>
  <c r="BD497" i="3"/>
  <c r="N497" i="3"/>
  <c r="S497" i="3"/>
  <c r="X497" i="3"/>
  <c r="AD497" i="3"/>
  <c r="AI497" i="3"/>
  <c r="AT497" i="3"/>
  <c r="AY497" i="3"/>
  <c r="O497" i="3"/>
  <c r="T497" i="3"/>
  <c r="Z497" i="3"/>
  <c r="AE497" i="3"/>
  <c r="AJ497" i="3"/>
  <c r="AP497" i="3"/>
  <c r="AU497" i="3"/>
  <c r="AZ497" i="3"/>
  <c r="BF497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P495" i="3"/>
  <c r="V495" i="3"/>
  <c r="AA495" i="3"/>
  <c r="AF495" i="3"/>
  <c r="AL495" i="3"/>
  <c r="AQ495" i="3"/>
  <c r="AV495" i="3"/>
  <c r="BB495" i="3"/>
  <c r="BG495" i="3"/>
  <c r="R495" i="3"/>
  <c r="W495" i="3"/>
  <c r="AB495" i="3"/>
  <c r="AH495" i="3"/>
  <c r="AM495" i="3"/>
  <c r="AR495" i="3"/>
  <c r="AX495" i="3"/>
  <c r="BC495" i="3"/>
  <c r="BH495" i="3"/>
  <c r="AN495" i="3"/>
  <c r="N495" i="3"/>
  <c r="S495" i="3"/>
  <c r="X495" i="3"/>
  <c r="AD495" i="3"/>
  <c r="AI495" i="3"/>
  <c r="AT495" i="3"/>
  <c r="AY495" i="3"/>
  <c r="BD495" i="3"/>
  <c r="O495" i="3"/>
  <c r="T495" i="3"/>
  <c r="Z495" i="3"/>
  <c r="AE495" i="3"/>
  <c r="AJ495" i="3"/>
  <c r="AP495" i="3"/>
  <c r="AU495" i="3"/>
  <c r="AZ495" i="3"/>
  <c r="BF495" i="3"/>
  <c r="N485" i="3"/>
  <c r="R485" i="3"/>
  <c r="V485" i="3"/>
  <c r="Z485" i="3"/>
  <c r="AD485" i="3"/>
  <c r="AH485" i="3"/>
  <c r="AL485" i="3"/>
  <c r="AP485" i="3"/>
  <c r="AT485" i="3"/>
  <c r="AX485" i="3"/>
  <c r="O485" i="3"/>
  <c r="T485" i="3"/>
  <c r="Y485" i="3"/>
  <c r="AE485" i="3"/>
  <c r="AJ485" i="3"/>
  <c r="AO485" i="3"/>
  <c r="AU485" i="3"/>
  <c r="AZ485" i="3"/>
  <c r="BD485" i="3"/>
  <c r="BH485" i="3"/>
  <c r="P485" i="3"/>
  <c r="U485" i="3"/>
  <c r="AA485" i="3"/>
  <c r="AF485" i="3"/>
  <c r="AK485" i="3"/>
  <c r="AQ485" i="3"/>
  <c r="AV485" i="3"/>
  <c r="BA485" i="3"/>
  <c r="BE485" i="3"/>
  <c r="BI485" i="3"/>
  <c r="Q485" i="3"/>
  <c r="W485" i="3"/>
  <c r="AB485" i="3"/>
  <c r="AG485" i="3"/>
  <c r="AM485" i="3"/>
  <c r="AR485" i="3"/>
  <c r="AW485" i="3"/>
  <c r="BB485" i="3"/>
  <c r="BF485" i="3"/>
  <c r="M485" i="3"/>
  <c r="S485" i="3"/>
  <c r="X485" i="3"/>
  <c r="AC485" i="3"/>
  <c r="AI485" i="3"/>
  <c r="AN485" i="3"/>
  <c r="AS485" i="3"/>
  <c r="AY485" i="3"/>
  <c r="BC485" i="3"/>
  <c r="BG485" i="3"/>
  <c r="K496" i="3"/>
  <c r="K494" i="3"/>
  <c r="L492" i="3"/>
  <c r="N492" i="3" s="1"/>
  <c r="P493" i="3"/>
  <c r="T493" i="3"/>
  <c r="X493" i="3"/>
  <c r="AB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BG491" i="3"/>
  <c r="P491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O490" i="3"/>
  <c r="S490" i="3"/>
  <c r="W490" i="3"/>
  <c r="AA490" i="3"/>
  <c r="AE490" i="3"/>
  <c r="AI490" i="3"/>
  <c r="AM490" i="3"/>
  <c r="AQ490" i="3"/>
  <c r="AU490" i="3"/>
  <c r="AY490" i="3"/>
  <c r="BC490" i="3"/>
  <c r="BG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M490" i="3"/>
  <c r="Q490" i="3"/>
  <c r="U490" i="3"/>
  <c r="Y490" i="3"/>
  <c r="AC490" i="3"/>
  <c r="AG490" i="3"/>
  <c r="AK490" i="3"/>
  <c r="AO490" i="3"/>
  <c r="AS490" i="3"/>
  <c r="AW490" i="3"/>
  <c r="BA490" i="3"/>
  <c r="BE490" i="3"/>
  <c r="BI490" i="3"/>
  <c r="N488" i="3"/>
  <c r="R488" i="3"/>
  <c r="V488" i="3"/>
  <c r="Z488" i="3"/>
  <c r="AD488" i="3"/>
  <c r="AH488" i="3"/>
  <c r="AL488" i="3"/>
  <c r="AP488" i="3"/>
  <c r="AT488" i="3"/>
  <c r="AX488" i="3"/>
  <c r="BB488" i="3"/>
  <c r="BF488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BH488" i="3"/>
  <c r="P488" i="3"/>
  <c r="T488" i="3"/>
  <c r="X488" i="3"/>
  <c r="AB488" i="3"/>
  <c r="AF488" i="3"/>
  <c r="AJ488" i="3"/>
  <c r="AN488" i="3"/>
  <c r="AR488" i="3"/>
  <c r="AV488" i="3"/>
  <c r="AZ488" i="3"/>
  <c r="BD488" i="3"/>
  <c r="M488" i="3"/>
  <c r="Q488" i="3"/>
  <c r="U488" i="3"/>
  <c r="Y488" i="3"/>
  <c r="AC488" i="3"/>
  <c r="AG488" i="3"/>
  <c r="AK488" i="3"/>
  <c r="AO488" i="3"/>
  <c r="AS488" i="3"/>
  <c r="AW488" i="3"/>
  <c r="BA488" i="3"/>
  <c r="BE488" i="3"/>
  <c r="BI488" i="3"/>
  <c r="N486" i="3"/>
  <c r="R486" i="3"/>
  <c r="V486" i="3"/>
  <c r="Z486" i="3"/>
  <c r="AD486" i="3"/>
  <c r="AH486" i="3"/>
  <c r="AL486" i="3"/>
  <c r="AP486" i="3"/>
  <c r="AT486" i="3"/>
  <c r="AX486" i="3"/>
  <c r="BB486" i="3"/>
  <c r="BF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P486" i="3"/>
  <c r="T486" i="3"/>
  <c r="X486" i="3"/>
  <c r="AB486" i="3"/>
  <c r="AF486" i="3"/>
  <c r="AJ486" i="3"/>
  <c r="AN486" i="3"/>
  <c r="AR486" i="3"/>
  <c r="AV486" i="3"/>
  <c r="AZ486" i="3"/>
  <c r="BD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84" i="3"/>
  <c r="T484" i="3"/>
  <c r="X484" i="3"/>
  <c r="AB484" i="3"/>
  <c r="AF484" i="3"/>
  <c r="AJ484" i="3"/>
  <c r="AN484" i="3"/>
  <c r="AR484" i="3"/>
  <c r="AV484" i="3"/>
  <c r="AZ484" i="3"/>
  <c r="BD484" i="3"/>
  <c r="BH484" i="3"/>
  <c r="O484" i="3"/>
  <c r="U484" i="3"/>
  <c r="Z484" i="3"/>
  <c r="AE484" i="3"/>
  <c r="AK484" i="3"/>
  <c r="AP484" i="3"/>
  <c r="AU484" i="3"/>
  <c r="BA484" i="3"/>
  <c r="BF484" i="3"/>
  <c r="Q484" i="3"/>
  <c r="V484" i="3"/>
  <c r="AA484" i="3"/>
  <c r="AG484" i="3"/>
  <c r="AL484" i="3"/>
  <c r="AQ484" i="3"/>
  <c r="AW484" i="3"/>
  <c r="BB484" i="3"/>
  <c r="BG484" i="3"/>
  <c r="M484" i="3"/>
  <c r="R484" i="3"/>
  <c r="W484" i="3"/>
  <c r="AC484" i="3"/>
  <c r="AH484" i="3"/>
  <c r="AM484" i="3"/>
  <c r="AS484" i="3"/>
  <c r="AX484" i="3"/>
  <c r="BC484" i="3"/>
  <c r="BI484" i="3"/>
  <c r="N484" i="3"/>
  <c r="S484" i="3"/>
  <c r="Y484" i="3"/>
  <c r="AD484" i="3"/>
  <c r="AI484" i="3"/>
  <c r="AO484" i="3"/>
  <c r="AT484" i="3"/>
  <c r="AY484" i="3"/>
  <c r="BE484" i="3"/>
  <c r="K498" i="3"/>
  <c r="BG493" i="3"/>
  <c r="BB493" i="3"/>
  <c r="AV493" i="3"/>
  <c r="AQ493" i="3"/>
  <c r="AL493" i="3"/>
  <c r="AF493" i="3"/>
  <c r="Z493" i="3"/>
  <c r="R493" i="3"/>
  <c r="BL493" i="3" s="1"/>
  <c r="BE492" i="3"/>
  <c r="AO492" i="3"/>
  <c r="Y492" i="3"/>
  <c r="O491" i="3"/>
  <c r="S491" i="3"/>
  <c r="W491" i="3"/>
  <c r="AA491" i="3"/>
  <c r="P489" i="3"/>
  <c r="T489" i="3"/>
  <c r="X489" i="3"/>
  <c r="AB489" i="3"/>
  <c r="AF489" i="3"/>
  <c r="AJ489" i="3"/>
  <c r="AN489" i="3"/>
  <c r="AR489" i="3"/>
  <c r="AV489" i="3"/>
  <c r="AZ489" i="3"/>
  <c r="BD489" i="3"/>
  <c r="BH489" i="3"/>
  <c r="M489" i="3"/>
  <c r="Q489" i="3"/>
  <c r="U489" i="3"/>
  <c r="Y489" i="3"/>
  <c r="AC489" i="3"/>
  <c r="AG489" i="3"/>
  <c r="AK489" i="3"/>
  <c r="AO489" i="3"/>
  <c r="AS489" i="3"/>
  <c r="AW489" i="3"/>
  <c r="BA489" i="3"/>
  <c r="BE489" i="3"/>
  <c r="BI489" i="3"/>
  <c r="N489" i="3"/>
  <c r="R489" i="3"/>
  <c r="V489" i="3"/>
  <c r="Z489" i="3"/>
  <c r="AD489" i="3"/>
  <c r="AH489" i="3"/>
  <c r="AP489" i="3"/>
  <c r="AT489" i="3"/>
  <c r="BB489" i="3"/>
  <c r="AL489" i="3"/>
  <c r="AX489" i="3"/>
  <c r="BF489" i="3"/>
  <c r="O489" i="3"/>
  <c r="S489" i="3"/>
  <c r="W489" i="3"/>
  <c r="AA489" i="3"/>
  <c r="AE489" i="3"/>
  <c r="AI489" i="3"/>
  <c r="AM489" i="3"/>
  <c r="AQ489" i="3"/>
  <c r="AU489" i="3"/>
  <c r="AY489" i="3"/>
  <c r="BC489" i="3"/>
  <c r="BG489" i="3"/>
  <c r="P487" i="3"/>
  <c r="T487" i="3"/>
  <c r="X487" i="3"/>
  <c r="AB487" i="3"/>
  <c r="AF487" i="3"/>
  <c r="AJ487" i="3"/>
  <c r="AN487" i="3"/>
  <c r="AR487" i="3"/>
  <c r="AV487" i="3"/>
  <c r="AZ487" i="3"/>
  <c r="BD487" i="3"/>
  <c r="BH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87" i="3"/>
  <c r="R487" i="3"/>
  <c r="V487" i="3"/>
  <c r="Z487" i="3"/>
  <c r="AD487" i="3"/>
  <c r="AH487" i="3"/>
  <c r="AL487" i="3"/>
  <c r="AP487" i="3"/>
  <c r="AT487" i="3"/>
  <c r="AX487" i="3"/>
  <c r="BB487" i="3"/>
  <c r="BF487" i="3"/>
  <c r="O487" i="3"/>
  <c r="S487" i="3"/>
  <c r="W487" i="3"/>
  <c r="AA487" i="3"/>
  <c r="AE487" i="3"/>
  <c r="AI487" i="3"/>
  <c r="AM487" i="3"/>
  <c r="AQ487" i="3"/>
  <c r="AU487" i="3"/>
  <c r="AY487" i="3"/>
  <c r="BC487" i="3"/>
  <c r="BG487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Q482" i="3"/>
  <c r="W482" i="3"/>
  <c r="AB482" i="3"/>
  <c r="AG482" i="3"/>
  <c r="AM482" i="3"/>
  <c r="AR482" i="3"/>
  <c r="AW482" i="3"/>
  <c r="BC482" i="3"/>
  <c r="BH482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P478" i="3"/>
  <c r="U478" i="3"/>
  <c r="AA478" i="3"/>
  <c r="AF478" i="3"/>
  <c r="AK478" i="3"/>
  <c r="AQ478" i="3"/>
  <c r="AV478" i="3"/>
  <c r="BA478" i="3"/>
  <c r="BG478" i="3"/>
  <c r="Q478" i="3"/>
  <c r="W478" i="3"/>
  <c r="AB478" i="3"/>
  <c r="AG478" i="3"/>
  <c r="AM478" i="3"/>
  <c r="AR478" i="3"/>
  <c r="AW478" i="3"/>
  <c r="BC478" i="3"/>
  <c r="BH478" i="3"/>
  <c r="O478" i="3"/>
  <c r="T478" i="3"/>
  <c r="Y478" i="3"/>
  <c r="AE478" i="3"/>
  <c r="AJ478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Q477" i="3"/>
  <c r="V477" i="3"/>
  <c r="AA477" i="3"/>
  <c r="AG477" i="3"/>
  <c r="AL477" i="3"/>
  <c r="AQ477" i="3"/>
  <c r="AW477" i="3"/>
  <c r="BB477" i="3"/>
  <c r="BG477" i="3"/>
  <c r="M477" i="3"/>
  <c r="R477" i="3"/>
  <c r="W477" i="3"/>
  <c r="AC477" i="3"/>
  <c r="AH477" i="3"/>
  <c r="AM477" i="3"/>
  <c r="AS477" i="3"/>
  <c r="AX477" i="3"/>
  <c r="BC477" i="3"/>
  <c r="BI477" i="3"/>
  <c r="O477" i="3"/>
  <c r="U477" i="3"/>
  <c r="Z477" i="3"/>
  <c r="AE477" i="3"/>
  <c r="AK477" i="3"/>
  <c r="AP477" i="3"/>
  <c r="AU477" i="3"/>
  <c r="BA477" i="3"/>
  <c r="BF477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P476" i="3"/>
  <c r="U476" i="3"/>
  <c r="AA476" i="3"/>
  <c r="AF476" i="3"/>
  <c r="AK476" i="3"/>
  <c r="AQ476" i="3"/>
  <c r="AV476" i="3"/>
  <c r="BA476" i="3"/>
  <c r="BG476" i="3"/>
  <c r="Q476" i="3"/>
  <c r="W476" i="3"/>
  <c r="AB476" i="3"/>
  <c r="AG476" i="3"/>
  <c r="AM476" i="3"/>
  <c r="AR476" i="3"/>
  <c r="AW476" i="3"/>
  <c r="BC476" i="3"/>
  <c r="BH476" i="3"/>
  <c r="O476" i="3"/>
  <c r="T476" i="3"/>
  <c r="Y476" i="3"/>
  <c r="AE476" i="3"/>
  <c r="AJ476" i="3"/>
  <c r="AO476" i="3"/>
  <c r="AU476" i="3"/>
  <c r="AZ476" i="3"/>
  <c r="BE476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Q475" i="3"/>
  <c r="V475" i="3"/>
  <c r="AA475" i="3"/>
  <c r="AG475" i="3"/>
  <c r="AL475" i="3"/>
  <c r="AQ475" i="3"/>
  <c r="AW475" i="3"/>
  <c r="BB475" i="3"/>
  <c r="BG475" i="3"/>
  <c r="M475" i="3"/>
  <c r="R475" i="3"/>
  <c r="W475" i="3"/>
  <c r="AC475" i="3"/>
  <c r="AH475" i="3"/>
  <c r="AM475" i="3"/>
  <c r="AS475" i="3"/>
  <c r="AX475" i="3"/>
  <c r="BC475" i="3"/>
  <c r="BI475" i="3"/>
  <c r="O475" i="3"/>
  <c r="U475" i="3"/>
  <c r="Z475" i="3"/>
  <c r="AE475" i="3"/>
  <c r="AK475" i="3"/>
  <c r="AP475" i="3"/>
  <c r="AU475" i="3"/>
  <c r="BA475" i="3"/>
  <c r="BF475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P474" i="3"/>
  <c r="U474" i="3"/>
  <c r="AA474" i="3"/>
  <c r="AF474" i="3"/>
  <c r="AK474" i="3"/>
  <c r="AQ474" i="3"/>
  <c r="AV474" i="3"/>
  <c r="BA474" i="3"/>
  <c r="BG474" i="3"/>
  <c r="Q474" i="3"/>
  <c r="W474" i="3"/>
  <c r="AB474" i="3"/>
  <c r="AG474" i="3"/>
  <c r="AM474" i="3"/>
  <c r="AR474" i="3"/>
  <c r="AW474" i="3"/>
  <c r="BC474" i="3"/>
  <c r="BH474" i="3"/>
  <c r="O474" i="3"/>
  <c r="T474" i="3"/>
  <c r="Y474" i="3"/>
  <c r="AE474" i="3"/>
  <c r="AJ474" i="3"/>
  <c r="AO474" i="3"/>
  <c r="AU474" i="3"/>
  <c r="AZ474" i="3"/>
  <c r="BE474" i="3"/>
  <c r="N472" i="3"/>
  <c r="R472" i="3"/>
  <c r="V472" i="3"/>
  <c r="Z472" i="3"/>
  <c r="AD472" i="3"/>
  <c r="AH472" i="3"/>
  <c r="AL472" i="3"/>
  <c r="AP472" i="3"/>
  <c r="AT472" i="3"/>
  <c r="AX472" i="3"/>
  <c r="BB472" i="3"/>
  <c r="BF472" i="3"/>
  <c r="P472" i="3"/>
  <c r="U472" i="3"/>
  <c r="AA472" i="3"/>
  <c r="AF472" i="3"/>
  <c r="AK472" i="3"/>
  <c r="AQ472" i="3"/>
  <c r="AV472" i="3"/>
  <c r="BA472" i="3"/>
  <c r="BG472" i="3"/>
  <c r="Q472" i="3"/>
  <c r="W472" i="3"/>
  <c r="AB472" i="3"/>
  <c r="AG472" i="3"/>
  <c r="AM472" i="3"/>
  <c r="AR472" i="3"/>
  <c r="AW472" i="3"/>
  <c r="BC472" i="3"/>
  <c r="BH472" i="3"/>
  <c r="M472" i="3"/>
  <c r="S472" i="3"/>
  <c r="X472" i="3"/>
  <c r="AC472" i="3"/>
  <c r="AI472" i="3"/>
  <c r="AN472" i="3"/>
  <c r="AS472" i="3"/>
  <c r="AY472" i="3"/>
  <c r="BD472" i="3"/>
  <c r="BI472" i="3"/>
  <c r="O472" i="3"/>
  <c r="T472" i="3"/>
  <c r="Y472" i="3"/>
  <c r="AE472" i="3"/>
  <c r="AJ472" i="3"/>
  <c r="AO472" i="3"/>
  <c r="AU472" i="3"/>
  <c r="AZ472" i="3"/>
  <c r="BE472" i="3"/>
  <c r="L483" i="3"/>
  <c r="P483" i="3" s="1"/>
  <c r="BG482" i="3"/>
  <c r="AZ482" i="3"/>
  <c r="AS482" i="3"/>
  <c r="AK482" i="3"/>
  <c r="AE482" i="3"/>
  <c r="X482" i="3"/>
  <c r="P482" i="3"/>
  <c r="P481" i="3"/>
  <c r="T481" i="3"/>
  <c r="X481" i="3"/>
  <c r="AB481" i="3"/>
  <c r="AF481" i="3"/>
  <c r="AJ481" i="3"/>
  <c r="AN481" i="3"/>
  <c r="AR481" i="3"/>
  <c r="AV481" i="3"/>
  <c r="AZ481" i="3"/>
  <c r="BD481" i="3"/>
  <c r="BH481" i="3"/>
  <c r="M481" i="3"/>
  <c r="R481" i="3"/>
  <c r="W481" i="3"/>
  <c r="AC481" i="3"/>
  <c r="AH481" i="3"/>
  <c r="AM481" i="3"/>
  <c r="AS481" i="3"/>
  <c r="AX481" i="3"/>
  <c r="BC481" i="3"/>
  <c r="BI481" i="3"/>
  <c r="N480" i="3"/>
  <c r="R480" i="3"/>
  <c r="V480" i="3"/>
  <c r="Z480" i="3"/>
  <c r="AD480" i="3"/>
  <c r="AH480" i="3"/>
  <c r="AL480" i="3"/>
  <c r="AP480" i="3"/>
  <c r="AT480" i="3"/>
  <c r="AX480" i="3"/>
  <c r="BB480" i="3"/>
  <c r="BF480" i="3"/>
  <c r="P480" i="3"/>
  <c r="U480" i="3"/>
  <c r="AA480" i="3"/>
  <c r="AF480" i="3"/>
  <c r="AK480" i="3"/>
  <c r="AQ480" i="3"/>
  <c r="AV480" i="3"/>
  <c r="BA480" i="3"/>
  <c r="BG480" i="3"/>
  <c r="Q480" i="3"/>
  <c r="W480" i="3"/>
  <c r="AB480" i="3"/>
  <c r="AG480" i="3"/>
  <c r="AM480" i="3"/>
  <c r="AR480" i="3"/>
  <c r="AW480" i="3"/>
  <c r="BC480" i="3"/>
  <c r="BH480" i="3"/>
  <c r="BI478" i="3"/>
  <c r="AY478" i="3"/>
  <c r="AN478" i="3"/>
  <c r="S478" i="3"/>
  <c r="AO477" i="3"/>
  <c r="S477" i="3"/>
  <c r="BI476" i="3"/>
  <c r="AN476" i="3"/>
  <c r="S476" i="3"/>
  <c r="AO475" i="3"/>
  <c r="S475" i="3"/>
  <c r="BI474" i="3"/>
  <c r="AN474" i="3"/>
  <c r="S474" i="3"/>
  <c r="M471" i="3"/>
  <c r="Q471" i="3"/>
  <c r="U471" i="3"/>
  <c r="Y471" i="3"/>
  <c r="R471" i="3"/>
  <c r="W471" i="3"/>
  <c r="AB471" i="3"/>
  <c r="AF471" i="3"/>
  <c r="AJ471" i="3"/>
  <c r="AN471" i="3"/>
  <c r="AR471" i="3"/>
  <c r="AV471" i="3"/>
  <c r="AZ471" i="3"/>
  <c r="BD471" i="3"/>
  <c r="BH471" i="3"/>
  <c r="N471" i="3"/>
  <c r="S471" i="3"/>
  <c r="X471" i="3"/>
  <c r="AC471" i="3"/>
  <c r="AG471" i="3"/>
  <c r="AK471" i="3"/>
  <c r="AO471" i="3"/>
  <c r="AS471" i="3"/>
  <c r="AW471" i="3"/>
  <c r="V471" i="3"/>
  <c r="AE471" i="3"/>
  <c r="AM471" i="3"/>
  <c r="AU471" i="3"/>
  <c r="BB471" i="3"/>
  <c r="BG471" i="3"/>
  <c r="O471" i="3"/>
  <c r="Z471" i="3"/>
  <c r="AH471" i="3"/>
  <c r="AP471" i="3"/>
  <c r="AX471" i="3"/>
  <c r="BC471" i="3"/>
  <c r="BI471" i="3"/>
  <c r="P471" i="3"/>
  <c r="AA471" i="3"/>
  <c r="AI471" i="3"/>
  <c r="AQ471" i="3"/>
  <c r="AY471" i="3"/>
  <c r="BE471" i="3"/>
  <c r="T471" i="3"/>
  <c r="AD471" i="3"/>
  <c r="AL471" i="3"/>
  <c r="AT471" i="3"/>
  <c r="BA471" i="3"/>
  <c r="BF471" i="3"/>
  <c r="BF491" i="3"/>
  <c r="BB491" i="3"/>
  <c r="AX491" i="3"/>
  <c r="AT491" i="3"/>
  <c r="AP491" i="3"/>
  <c r="AL491" i="3"/>
  <c r="AH491" i="3"/>
  <c r="AD491" i="3"/>
  <c r="Z491" i="3"/>
  <c r="V491" i="3"/>
  <c r="R491" i="3"/>
  <c r="N491" i="3"/>
  <c r="BI491" i="3"/>
  <c r="BE491" i="3"/>
  <c r="BA491" i="3"/>
  <c r="AW491" i="3"/>
  <c r="AS491" i="3"/>
  <c r="AO491" i="3"/>
  <c r="AK491" i="3"/>
  <c r="AG491" i="3"/>
  <c r="AC491" i="3"/>
  <c r="Y491" i="3"/>
  <c r="U491" i="3"/>
  <c r="Q491" i="3"/>
  <c r="M491" i="3"/>
  <c r="BE482" i="3"/>
  <c r="AY482" i="3"/>
  <c r="AQ482" i="3"/>
  <c r="AJ482" i="3"/>
  <c r="AC482" i="3"/>
  <c r="U482" i="3"/>
  <c r="O482" i="3"/>
  <c r="BG481" i="3"/>
  <c r="BA481" i="3"/>
  <c r="AT481" i="3"/>
  <c r="AL481" i="3"/>
  <c r="AE481" i="3"/>
  <c r="Y481" i="3"/>
  <c r="Q481" i="3"/>
  <c r="BE480" i="3"/>
  <c r="AU480" i="3"/>
  <c r="AJ480" i="3"/>
  <c r="Y480" i="3"/>
  <c r="O480" i="3"/>
  <c r="BE478" i="3"/>
  <c r="AU478" i="3"/>
  <c r="AI478" i="3"/>
  <c r="M478" i="3"/>
  <c r="BE477" i="3"/>
  <c r="AI477" i="3"/>
  <c r="N477" i="3"/>
  <c r="BD476" i="3"/>
  <c r="AI476" i="3"/>
  <c r="M476" i="3"/>
  <c r="BE475" i="3"/>
  <c r="AI475" i="3"/>
  <c r="N475" i="3"/>
  <c r="BD474" i="3"/>
  <c r="AI474" i="3"/>
  <c r="M474" i="3"/>
  <c r="BH491" i="3"/>
  <c r="BD491" i="3"/>
  <c r="AZ491" i="3"/>
  <c r="AV491" i="3"/>
  <c r="AR491" i="3"/>
  <c r="AN491" i="3"/>
  <c r="AJ491" i="3"/>
  <c r="AF491" i="3"/>
  <c r="AB491" i="3"/>
  <c r="X491" i="3"/>
  <c r="T491" i="3"/>
  <c r="BD482" i="3"/>
  <c r="AV482" i="3"/>
  <c r="AO482" i="3"/>
  <c r="AI482" i="3"/>
  <c r="AA482" i="3"/>
  <c r="T482" i="3"/>
  <c r="M482" i="3"/>
  <c r="BF481" i="3"/>
  <c r="AY481" i="3"/>
  <c r="AQ481" i="3"/>
  <c r="AK481" i="3"/>
  <c r="AD481" i="3"/>
  <c r="V481" i="3"/>
  <c r="O481" i="3"/>
  <c r="BD480" i="3"/>
  <c r="AS480" i="3"/>
  <c r="AI480" i="3"/>
  <c r="X480" i="3"/>
  <c r="M480" i="3"/>
  <c r="L479" i="3"/>
  <c r="P479" i="3" s="1"/>
  <c r="BH479" i="3"/>
  <c r="BB479" i="3"/>
  <c r="AM479" i="3"/>
  <c r="BD478" i="3"/>
  <c r="AS478" i="3"/>
  <c r="AC478" i="3"/>
  <c r="AY477" i="3"/>
  <c r="AD477" i="3"/>
  <c r="AY476" i="3"/>
  <c r="AC476" i="3"/>
  <c r="AY475" i="3"/>
  <c r="AD475" i="3"/>
  <c r="AY474" i="3"/>
  <c r="AC474" i="3"/>
  <c r="P463" i="3"/>
  <c r="X463" i="3"/>
  <c r="AF463" i="3"/>
  <c r="AN463" i="3"/>
  <c r="AV463" i="3"/>
  <c r="BD463" i="3"/>
  <c r="R463" i="3"/>
  <c r="Z463" i="3"/>
  <c r="AH463" i="3"/>
  <c r="AP463" i="3"/>
  <c r="AX463" i="3"/>
  <c r="BF463" i="3"/>
  <c r="T463" i="3"/>
  <c r="AB463" i="3"/>
  <c r="AJ463" i="3"/>
  <c r="AR463" i="3"/>
  <c r="AZ463" i="3"/>
  <c r="BH463" i="3"/>
  <c r="N463" i="3"/>
  <c r="V463" i="3"/>
  <c r="AD463" i="3"/>
  <c r="AL463" i="3"/>
  <c r="AT463" i="3"/>
  <c r="BB463" i="3"/>
  <c r="L473" i="3"/>
  <c r="T473" i="3" s="1"/>
  <c r="M469" i="3"/>
  <c r="Q469" i="3"/>
  <c r="U469" i="3"/>
  <c r="Y469" i="3"/>
  <c r="AC469" i="3"/>
  <c r="AG469" i="3"/>
  <c r="AK469" i="3"/>
  <c r="AO469" i="3"/>
  <c r="AS469" i="3"/>
  <c r="AW469" i="3"/>
  <c r="BA469" i="3"/>
  <c r="BE469" i="3"/>
  <c r="BI469" i="3"/>
  <c r="P469" i="3"/>
  <c r="V469" i="3"/>
  <c r="AA469" i="3"/>
  <c r="AF469" i="3"/>
  <c r="AL469" i="3"/>
  <c r="AQ469" i="3"/>
  <c r="AV469" i="3"/>
  <c r="BB469" i="3"/>
  <c r="BG469" i="3"/>
  <c r="R469" i="3"/>
  <c r="W469" i="3"/>
  <c r="AB469" i="3"/>
  <c r="AH469" i="3"/>
  <c r="AM469" i="3"/>
  <c r="AR469" i="3"/>
  <c r="AX469" i="3"/>
  <c r="BC469" i="3"/>
  <c r="BH469" i="3"/>
  <c r="N469" i="3"/>
  <c r="S469" i="3"/>
  <c r="X469" i="3"/>
  <c r="AD469" i="3"/>
  <c r="AI469" i="3"/>
  <c r="AN469" i="3"/>
  <c r="AT469" i="3"/>
  <c r="AY469" i="3"/>
  <c r="BD469" i="3"/>
  <c r="M467" i="3"/>
  <c r="Q467" i="3"/>
  <c r="U467" i="3"/>
  <c r="Y467" i="3"/>
  <c r="AC467" i="3"/>
  <c r="AG467" i="3"/>
  <c r="AK467" i="3"/>
  <c r="AO467" i="3"/>
  <c r="AS467" i="3"/>
  <c r="AW467" i="3"/>
  <c r="BA467" i="3"/>
  <c r="BE467" i="3"/>
  <c r="BI467" i="3"/>
  <c r="P467" i="3"/>
  <c r="V467" i="3"/>
  <c r="AA467" i="3"/>
  <c r="AF467" i="3"/>
  <c r="AL467" i="3"/>
  <c r="AQ467" i="3"/>
  <c r="AV467" i="3"/>
  <c r="BB467" i="3"/>
  <c r="BG467" i="3"/>
  <c r="R467" i="3"/>
  <c r="W467" i="3"/>
  <c r="AB467" i="3"/>
  <c r="AH467" i="3"/>
  <c r="AM467" i="3"/>
  <c r="AR467" i="3"/>
  <c r="AX467" i="3"/>
  <c r="BC467" i="3"/>
  <c r="BH467" i="3"/>
  <c r="N467" i="3"/>
  <c r="S467" i="3"/>
  <c r="X467" i="3"/>
  <c r="AD467" i="3"/>
  <c r="AI467" i="3"/>
  <c r="AN467" i="3"/>
  <c r="AT467" i="3"/>
  <c r="AY467" i="3"/>
  <c r="BD467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P465" i="3"/>
  <c r="V465" i="3"/>
  <c r="AA465" i="3"/>
  <c r="AF465" i="3"/>
  <c r="AL465" i="3"/>
  <c r="AQ465" i="3"/>
  <c r="AV465" i="3"/>
  <c r="BB465" i="3"/>
  <c r="BG465" i="3"/>
  <c r="R465" i="3"/>
  <c r="W465" i="3"/>
  <c r="AB465" i="3"/>
  <c r="AH465" i="3"/>
  <c r="AM465" i="3"/>
  <c r="AR465" i="3"/>
  <c r="AX465" i="3"/>
  <c r="BC465" i="3"/>
  <c r="BH465" i="3"/>
  <c r="N465" i="3"/>
  <c r="S465" i="3"/>
  <c r="X465" i="3"/>
  <c r="AD465" i="3"/>
  <c r="AI465" i="3"/>
  <c r="AN465" i="3"/>
  <c r="AT465" i="3"/>
  <c r="AY465" i="3"/>
  <c r="BD465" i="3"/>
  <c r="AU469" i="3"/>
  <c r="Z469" i="3"/>
  <c r="AU467" i="3"/>
  <c r="Z467" i="3"/>
  <c r="AU465" i="3"/>
  <c r="Z465" i="3"/>
  <c r="K462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P461" i="3"/>
  <c r="U461" i="3"/>
  <c r="AA461" i="3"/>
  <c r="AF461" i="3"/>
  <c r="AK461" i="3"/>
  <c r="AQ461" i="3"/>
  <c r="AV461" i="3"/>
  <c r="BA461" i="3"/>
  <c r="BG461" i="3"/>
  <c r="Q461" i="3"/>
  <c r="W461" i="3"/>
  <c r="AB461" i="3"/>
  <c r="AG461" i="3"/>
  <c r="AM461" i="3"/>
  <c r="AR461" i="3"/>
  <c r="AW461" i="3"/>
  <c r="BC461" i="3"/>
  <c r="BH461" i="3"/>
  <c r="M461" i="3"/>
  <c r="S461" i="3"/>
  <c r="X461" i="3"/>
  <c r="AC461" i="3"/>
  <c r="AI461" i="3"/>
  <c r="AN461" i="3"/>
  <c r="AS461" i="3"/>
  <c r="AY461" i="3"/>
  <c r="BD461" i="3"/>
  <c r="BI461" i="3"/>
  <c r="K460" i="3"/>
  <c r="N459" i="3"/>
  <c r="R459" i="3"/>
  <c r="V459" i="3"/>
  <c r="Z459" i="3"/>
  <c r="AD459" i="3"/>
  <c r="AH459" i="3"/>
  <c r="AL459" i="3"/>
  <c r="AP459" i="3"/>
  <c r="AT459" i="3"/>
  <c r="AX459" i="3"/>
  <c r="BB459" i="3"/>
  <c r="BF459" i="3"/>
  <c r="P459" i="3"/>
  <c r="U459" i="3"/>
  <c r="AA459" i="3"/>
  <c r="AF459" i="3"/>
  <c r="AK459" i="3"/>
  <c r="AQ459" i="3"/>
  <c r="AV459" i="3"/>
  <c r="BA459" i="3"/>
  <c r="BG459" i="3"/>
  <c r="Q459" i="3"/>
  <c r="W459" i="3"/>
  <c r="AB459" i="3"/>
  <c r="AG459" i="3"/>
  <c r="AM459" i="3"/>
  <c r="AR459" i="3"/>
  <c r="AW459" i="3"/>
  <c r="BC459" i="3"/>
  <c r="BH459" i="3"/>
  <c r="M459" i="3"/>
  <c r="S459" i="3"/>
  <c r="X459" i="3"/>
  <c r="AC459" i="3"/>
  <c r="AI459" i="3"/>
  <c r="AN459" i="3"/>
  <c r="AS459" i="3"/>
  <c r="AY459" i="3"/>
  <c r="BD459" i="3"/>
  <c r="BI459" i="3"/>
  <c r="K470" i="3"/>
  <c r="K468" i="3"/>
  <c r="K466" i="3"/>
  <c r="K464" i="3"/>
  <c r="AO461" i="3"/>
  <c r="T461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BE461" i="3"/>
  <c r="AJ461" i="3"/>
  <c r="O461" i="3"/>
  <c r="L462" i="3"/>
  <c r="L460" i="3"/>
  <c r="P455" i="3"/>
  <c r="T455" i="3"/>
  <c r="X455" i="3"/>
  <c r="AB455" i="3"/>
  <c r="AF455" i="3"/>
  <c r="AJ455" i="3"/>
  <c r="AN455" i="3"/>
  <c r="AR455" i="3"/>
  <c r="AV455" i="3"/>
  <c r="AZ455" i="3"/>
  <c r="BD455" i="3"/>
  <c r="BH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N455" i="3"/>
  <c r="R455" i="3"/>
  <c r="V455" i="3"/>
  <c r="Z455" i="3"/>
  <c r="AD455" i="3"/>
  <c r="AH455" i="3"/>
  <c r="AL455" i="3"/>
  <c r="AP455" i="3"/>
  <c r="AT455" i="3"/>
  <c r="AX455" i="3"/>
  <c r="BB455" i="3"/>
  <c r="BF455" i="3"/>
  <c r="AA455" i="3"/>
  <c r="AQ455" i="3"/>
  <c r="BG455" i="3"/>
  <c r="O455" i="3"/>
  <c r="AE455" i="3"/>
  <c r="AU455" i="3"/>
  <c r="S455" i="3"/>
  <c r="AI455" i="3"/>
  <c r="AY455" i="3"/>
  <c r="L458" i="3"/>
  <c r="AR458" i="3" s="1"/>
  <c r="Y458" i="3"/>
  <c r="P457" i="3"/>
  <c r="T457" i="3"/>
  <c r="X457" i="3"/>
  <c r="AB457" i="3"/>
  <c r="AF457" i="3"/>
  <c r="AJ457" i="3"/>
  <c r="AN457" i="3"/>
  <c r="AR457" i="3"/>
  <c r="AV457" i="3"/>
  <c r="AZ457" i="3"/>
  <c r="BD457" i="3"/>
  <c r="BH457" i="3"/>
  <c r="M457" i="3"/>
  <c r="Q457" i="3"/>
  <c r="U457" i="3"/>
  <c r="Y457" i="3"/>
  <c r="AC457" i="3"/>
  <c r="AG457" i="3"/>
  <c r="AK457" i="3"/>
  <c r="AO457" i="3"/>
  <c r="AS457" i="3"/>
  <c r="AW457" i="3"/>
  <c r="BA457" i="3"/>
  <c r="BE457" i="3"/>
  <c r="BI457" i="3"/>
  <c r="N457" i="3"/>
  <c r="R457" i="3"/>
  <c r="V457" i="3"/>
  <c r="Z457" i="3"/>
  <c r="AD457" i="3"/>
  <c r="AH457" i="3"/>
  <c r="AL457" i="3"/>
  <c r="AP457" i="3"/>
  <c r="AT457" i="3"/>
  <c r="AX457" i="3"/>
  <c r="BB457" i="3"/>
  <c r="BF457" i="3"/>
  <c r="AA457" i="3"/>
  <c r="AQ457" i="3"/>
  <c r="BG457" i="3"/>
  <c r="O457" i="3"/>
  <c r="AE457" i="3"/>
  <c r="AU457" i="3"/>
  <c r="AM455" i="3"/>
  <c r="AU458" i="3"/>
  <c r="AM458" i="3"/>
  <c r="BC457" i="3"/>
  <c r="W457" i="3"/>
  <c r="W455" i="3"/>
  <c r="N456" i="3"/>
  <c r="R456" i="3"/>
  <c r="V456" i="3"/>
  <c r="Z456" i="3"/>
  <c r="AD456" i="3"/>
  <c r="AH456" i="3"/>
  <c r="AL456" i="3"/>
  <c r="AP456" i="3"/>
  <c r="AT456" i="3"/>
  <c r="AX456" i="3"/>
  <c r="BB456" i="3"/>
  <c r="BF456" i="3"/>
  <c r="O456" i="3"/>
  <c r="S456" i="3"/>
  <c r="W456" i="3"/>
  <c r="AA456" i="3"/>
  <c r="AE456" i="3"/>
  <c r="AI456" i="3"/>
  <c r="AM456" i="3"/>
  <c r="AQ456" i="3"/>
  <c r="AU456" i="3"/>
  <c r="AY456" i="3"/>
  <c r="BC456" i="3"/>
  <c r="BG456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P453" i="3"/>
  <c r="T453" i="3"/>
  <c r="X453" i="3"/>
  <c r="AB453" i="3"/>
  <c r="AF453" i="3"/>
  <c r="AJ453" i="3"/>
  <c r="AN453" i="3"/>
  <c r="AR453" i="3"/>
  <c r="AV453" i="3"/>
  <c r="AZ453" i="3"/>
  <c r="BD453" i="3"/>
  <c r="BH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N453" i="3"/>
  <c r="R453" i="3"/>
  <c r="V453" i="3"/>
  <c r="Z453" i="3"/>
  <c r="AD453" i="3"/>
  <c r="AH453" i="3"/>
  <c r="AL453" i="3"/>
  <c r="AP453" i="3"/>
  <c r="AT453" i="3"/>
  <c r="AX453" i="3"/>
  <c r="BB453" i="3"/>
  <c r="BF453" i="3"/>
  <c r="BI452" i="3"/>
  <c r="AS452" i="3"/>
  <c r="AC452" i="3"/>
  <c r="AW456" i="3"/>
  <c r="AG456" i="3"/>
  <c r="Q456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O454" i="3"/>
  <c r="S454" i="3"/>
  <c r="W454" i="3"/>
  <c r="AA454" i="3"/>
  <c r="AE454" i="3"/>
  <c r="AI454" i="3"/>
  <c r="AM454" i="3"/>
  <c r="AQ454" i="3"/>
  <c r="AU454" i="3"/>
  <c r="AY454" i="3"/>
  <c r="BC454" i="3"/>
  <c r="BG454" i="3"/>
  <c r="P454" i="3"/>
  <c r="T454" i="3"/>
  <c r="X454" i="3"/>
  <c r="AB454" i="3"/>
  <c r="AF454" i="3"/>
  <c r="AJ454" i="3"/>
  <c r="AN454" i="3"/>
  <c r="AR454" i="3"/>
  <c r="AV454" i="3"/>
  <c r="AZ454" i="3"/>
  <c r="BD454" i="3"/>
  <c r="BH454" i="3"/>
  <c r="AY453" i="3"/>
  <c r="AI453" i="3"/>
  <c r="BL453" i="3" s="1"/>
  <c r="S453" i="3"/>
  <c r="BE452" i="3"/>
  <c r="AO452" i="3"/>
  <c r="BK456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O452" i="3"/>
  <c r="S452" i="3"/>
  <c r="W452" i="3"/>
  <c r="AA452" i="3"/>
  <c r="AE452" i="3"/>
  <c r="AI452" i="3"/>
  <c r="AM452" i="3"/>
  <c r="AQ452" i="3"/>
  <c r="AU452" i="3"/>
  <c r="AY452" i="3"/>
  <c r="BC452" i="3"/>
  <c r="BG452" i="3"/>
  <c r="P452" i="3"/>
  <c r="T452" i="3"/>
  <c r="X452" i="3"/>
  <c r="AB452" i="3"/>
  <c r="AF452" i="3"/>
  <c r="AJ452" i="3"/>
  <c r="AN452" i="3"/>
  <c r="AR452" i="3"/>
  <c r="AV452" i="3"/>
  <c r="AZ452" i="3"/>
  <c r="BD452" i="3"/>
  <c r="BH452" i="3"/>
  <c r="BJ504" i="3" l="1"/>
  <c r="AC479" i="3"/>
  <c r="AW479" i="3"/>
  <c r="AR479" i="3"/>
  <c r="BM490" i="3"/>
  <c r="M492" i="3"/>
  <c r="BM504" i="3"/>
  <c r="AE491" i="3"/>
  <c r="BN456" i="3"/>
  <c r="BI479" i="3"/>
  <c r="W479" i="3"/>
  <c r="AG479" i="3"/>
  <c r="AF479" i="3"/>
  <c r="BM482" i="3"/>
  <c r="BL490" i="3"/>
  <c r="BJ490" i="3"/>
  <c r="AC492" i="3"/>
  <c r="BM551" i="3"/>
  <c r="BJ565" i="3"/>
  <c r="BM656" i="3"/>
  <c r="AO478" i="3"/>
  <c r="X478" i="3"/>
  <c r="AX479" i="3"/>
  <c r="BG479" i="3"/>
  <c r="Q479" i="3"/>
  <c r="AB479" i="3"/>
  <c r="AS474" i="3"/>
  <c r="X474" i="3"/>
  <c r="AE469" i="3"/>
  <c r="T469" i="3"/>
  <c r="AZ469" i="3"/>
  <c r="AT477" i="3"/>
  <c r="Y477" i="3"/>
  <c r="Y459" i="3"/>
  <c r="AJ459" i="3"/>
  <c r="AO458" i="3"/>
  <c r="AB458" i="3"/>
  <c r="BM634" i="3"/>
  <c r="AC480" i="3"/>
  <c r="AY480" i="3"/>
  <c r="AE480" i="3"/>
  <c r="AZ480" i="3"/>
  <c r="T480" i="3"/>
  <c r="AO480" i="3"/>
  <c r="S480" i="3"/>
  <c r="AN480" i="3"/>
  <c r="BI480" i="3"/>
  <c r="BM457" i="3"/>
  <c r="BL459" i="3"/>
  <c r="BL465" i="3"/>
  <c r="BL469" i="3"/>
  <c r="BM480" i="3"/>
  <c r="BM493" i="3"/>
  <c r="M452" i="3"/>
  <c r="AK452" i="3"/>
  <c r="Q452" i="3"/>
  <c r="AW452" i="3"/>
  <c r="U452" i="3"/>
  <c r="BA452" i="3"/>
  <c r="AG452" i="3"/>
  <c r="O458" i="3"/>
  <c r="BC458" i="3"/>
  <c r="BH458" i="3"/>
  <c r="AS479" i="3"/>
  <c r="R479" i="3"/>
  <c r="AL479" i="3"/>
  <c r="AV479" i="3"/>
  <c r="BM487" i="3"/>
  <c r="AS492" i="3"/>
  <c r="Q492" i="3"/>
  <c r="BM502" i="3"/>
  <c r="Y452" i="3"/>
  <c r="BK452" i="3"/>
  <c r="BK454" i="3"/>
  <c r="W458" i="3"/>
  <c r="BE458" i="3"/>
  <c r="BJ481" i="3"/>
  <c r="BM481" i="3"/>
  <c r="BL487" i="3"/>
  <c r="BJ487" i="3"/>
  <c r="BI492" i="3"/>
  <c r="AW492" i="3"/>
  <c r="BJ634" i="3"/>
  <c r="BL502" i="3"/>
  <c r="Y461" i="3"/>
  <c r="AZ461" i="3"/>
  <c r="AE461" i="3"/>
  <c r="AU461" i="3"/>
  <c r="BL461" i="3" s="1"/>
  <c r="T467" i="3"/>
  <c r="AZ467" i="3"/>
  <c r="AE467" i="3"/>
  <c r="BF467" i="3"/>
  <c r="O467" i="3"/>
  <c r="AP467" i="3"/>
  <c r="AJ467" i="3"/>
  <c r="BL634" i="3"/>
  <c r="BL589" i="3"/>
  <c r="BJ529" i="3"/>
  <c r="BL555" i="3"/>
  <c r="BM533" i="3"/>
  <c r="BL553" i="3"/>
  <c r="BM529" i="3"/>
  <c r="BM608" i="3"/>
  <c r="BJ553" i="3"/>
  <c r="BM589" i="3"/>
  <c r="BJ533" i="3"/>
  <c r="BK533" i="3"/>
  <c r="BN533" i="3"/>
  <c r="BL533" i="3"/>
  <c r="BK589" i="3"/>
  <c r="BM553" i="3"/>
  <c r="BK529" i="3"/>
  <c r="BN529" i="3"/>
  <c r="BL529" i="3"/>
  <c r="BK608" i="3"/>
  <c r="BN608" i="3"/>
  <c r="BL608" i="3"/>
  <c r="BJ555" i="3"/>
  <c r="BJ589" i="3"/>
  <c r="BK553" i="3"/>
  <c r="BN553" i="3"/>
  <c r="BM555" i="3"/>
  <c r="BN589" i="3"/>
  <c r="BJ608" i="3"/>
  <c r="BK555" i="3"/>
  <c r="BN555" i="3"/>
  <c r="BL452" i="3"/>
  <c r="BJ452" i="3"/>
  <c r="BL454" i="3"/>
  <c r="BJ454" i="3"/>
  <c r="R458" i="3"/>
  <c r="Z458" i="3"/>
  <c r="AH458" i="3"/>
  <c r="AP458" i="3"/>
  <c r="AX458" i="3"/>
  <c r="BF458" i="3"/>
  <c r="S458" i="3"/>
  <c r="AA458" i="3"/>
  <c r="AI458" i="3"/>
  <c r="AQ458" i="3"/>
  <c r="AY458" i="3"/>
  <c r="BG458" i="3"/>
  <c r="N458" i="3"/>
  <c r="AT458" i="3"/>
  <c r="V458" i="3"/>
  <c r="BB458" i="3"/>
  <c r="AD458" i="3"/>
  <c r="AL458" i="3"/>
  <c r="O466" i="3"/>
  <c r="S466" i="3"/>
  <c r="W466" i="3"/>
  <c r="AA466" i="3"/>
  <c r="AE466" i="3"/>
  <c r="AI466" i="3"/>
  <c r="AM466" i="3"/>
  <c r="AQ466" i="3"/>
  <c r="AU466" i="3"/>
  <c r="AY466" i="3"/>
  <c r="BC466" i="3"/>
  <c r="BG466" i="3"/>
  <c r="Q466" i="3"/>
  <c r="V466" i="3"/>
  <c r="AB466" i="3"/>
  <c r="AG466" i="3"/>
  <c r="AL466" i="3"/>
  <c r="AR466" i="3"/>
  <c r="AW466" i="3"/>
  <c r="BB466" i="3"/>
  <c r="BH466" i="3"/>
  <c r="M466" i="3"/>
  <c r="R466" i="3"/>
  <c r="X466" i="3"/>
  <c r="AC466" i="3"/>
  <c r="AH466" i="3"/>
  <c r="AN466" i="3"/>
  <c r="AS466" i="3"/>
  <c r="AX466" i="3"/>
  <c r="BD466" i="3"/>
  <c r="BI466" i="3"/>
  <c r="N466" i="3"/>
  <c r="T466" i="3"/>
  <c r="Y466" i="3"/>
  <c r="AD466" i="3"/>
  <c r="AJ466" i="3"/>
  <c r="AO466" i="3"/>
  <c r="AT466" i="3"/>
  <c r="AZ466" i="3"/>
  <c r="BE466" i="3"/>
  <c r="Z466" i="3"/>
  <c r="AV466" i="3"/>
  <c r="AF466" i="3"/>
  <c r="BA466" i="3"/>
  <c r="P466" i="3"/>
  <c r="AK466" i="3"/>
  <c r="BF466" i="3"/>
  <c r="U466" i="3"/>
  <c r="AP466" i="3"/>
  <c r="BN459" i="3"/>
  <c r="BK459" i="3"/>
  <c r="BM461" i="3"/>
  <c r="P462" i="3"/>
  <c r="T462" i="3"/>
  <c r="X462" i="3"/>
  <c r="AB462" i="3"/>
  <c r="AF462" i="3"/>
  <c r="AJ462" i="3"/>
  <c r="AN462" i="3"/>
  <c r="AR462" i="3"/>
  <c r="AV462" i="3"/>
  <c r="AZ462" i="3"/>
  <c r="BD462" i="3"/>
  <c r="Q462" i="3"/>
  <c r="V462" i="3"/>
  <c r="AA462" i="3"/>
  <c r="AG462" i="3"/>
  <c r="AL462" i="3"/>
  <c r="AQ462" i="3"/>
  <c r="AW462" i="3"/>
  <c r="BB462" i="3"/>
  <c r="BG462" i="3"/>
  <c r="M462" i="3"/>
  <c r="R462" i="3"/>
  <c r="W462" i="3"/>
  <c r="AC462" i="3"/>
  <c r="AH462" i="3"/>
  <c r="AM462" i="3"/>
  <c r="AS462" i="3"/>
  <c r="AX462" i="3"/>
  <c r="BC462" i="3"/>
  <c r="BH462" i="3"/>
  <c r="N462" i="3"/>
  <c r="S462" i="3"/>
  <c r="Y462" i="3"/>
  <c r="AD462" i="3"/>
  <c r="AI462" i="3"/>
  <c r="AO462" i="3"/>
  <c r="AT462" i="3"/>
  <c r="AY462" i="3"/>
  <c r="BE462" i="3"/>
  <c r="BI462" i="3"/>
  <c r="AE462" i="3"/>
  <c r="BA462" i="3"/>
  <c r="O462" i="3"/>
  <c r="AK462" i="3"/>
  <c r="BF462" i="3"/>
  <c r="U462" i="3"/>
  <c r="AP462" i="3"/>
  <c r="Z462" i="3"/>
  <c r="AU462" i="3"/>
  <c r="BJ463" i="3"/>
  <c r="BF473" i="3"/>
  <c r="AK473" i="3"/>
  <c r="O473" i="3"/>
  <c r="AO473" i="3"/>
  <c r="S473" i="3"/>
  <c r="AX473" i="3"/>
  <c r="AC473" i="3"/>
  <c r="BG473" i="3"/>
  <c r="AL473" i="3"/>
  <c r="Q473" i="3"/>
  <c r="AV473" i="3"/>
  <c r="AF473" i="3"/>
  <c r="P473" i="3"/>
  <c r="BJ475" i="3"/>
  <c r="BN491" i="3"/>
  <c r="BK491" i="3"/>
  <c r="BM478" i="3"/>
  <c r="BN481" i="3"/>
  <c r="BK481" i="3"/>
  <c r="BJ474" i="3"/>
  <c r="BL477" i="3"/>
  <c r="BL478" i="3"/>
  <c r="BM484" i="3"/>
  <c r="BN490" i="3"/>
  <c r="BK490" i="3"/>
  <c r="BA483" i="3"/>
  <c r="Y483" i="3"/>
  <c r="AQ483" i="3"/>
  <c r="O483" i="3"/>
  <c r="AI483" i="3"/>
  <c r="BB483" i="3"/>
  <c r="Z483" i="3"/>
  <c r="AX483" i="3"/>
  <c r="AC483" i="3"/>
  <c r="BH483" i="3"/>
  <c r="AR483" i="3"/>
  <c r="AB483" i="3"/>
  <c r="BM485" i="3"/>
  <c r="BJ485" i="3"/>
  <c r="AV492" i="3"/>
  <c r="AF492" i="3"/>
  <c r="P492" i="3"/>
  <c r="AU492" i="3"/>
  <c r="AE492" i="3"/>
  <c r="O492" i="3"/>
  <c r="AT492" i="3"/>
  <c r="AD492" i="3"/>
  <c r="BM495" i="3"/>
  <c r="BM497" i="3"/>
  <c r="BN452" i="3"/>
  <c r="BJ457" i="3"/>
  <c r="BA458" i="3"/>
  <c r="AK458" i="3"/>
  <c r="U458" i="3"/>
  <c r="BD458" i="3"/>
  <c r="AN458" i="3"/>
  <c r="X458" i="3"/>
  <c r="BJ455" i="3"/>
  <c r="BM463" i="3"/>
  <c r="O468" i="3"/>
  <c r="S468" i="3"/>
  <c r="W468" i="3"/>
  <c r="AA468" i="3"/>
  <c r="AE468" i="3"/>
  <c r="AI468" i="3"/>
  <c r="AM468" i="3"/>
  <c r="AQ468" i="3"/>
  <c r="AU468" i="3"/>
  <c r="AY468" i="3"/>
  <c r="BC468" i="3"/>
  <c r="BG468" i="3"/>
  <c r="Q468" i="3"/>
  <c r="V468" i="3"/>
  <c r="AB468" i="3"/>
  <c r="AG468" i="3"/>
  <c r="AL468" i="3"/>
  <c r="AR468" i="3"/>
  <c r="AW468" i="3"/>
  <c r="BB468" i="3"/>
  <c r="BH468" i="3"/>
  <c r="M468" i="3"/>
  <c r="R468" i="3"/>
  <c r="X468" i="3"/>
  <c r="AC468" i="3"/>
  <c r="AH468" i="3"/>
  <c r="AN468" i="3"/>
  <c r="AS468" i="3"/>
  <c r="AX468" i="3"/>
  <c r="BD468" i="3"/>
  <c r="BI468" i="3"/>
  <c r="N468" i="3"/>
  <c r="T468" i="3"/>
  <c r="Y468" i="3"/>
  <c r="AD468" i="3"/>
  <c r="AJ468" i="3"/>
  <c r="AO468" i="3"/>
  <c r="AT468" i="3"/>
  <c r="AZ468" i="3"/>
  <c r="BE468" i="3"/>
  <c r="Z468" i="3"/>
  <c r="AV468" i="3"/>
  <c r="AF468" i="3"/>
  <c r="BA468" i="3"/>
  <c r="P468" i="3"/>
  <c r="AK468" i="3"/>
  <c r="BF468" i="3"/>
  <c r="U468" i="3"/>
  <c r="AP468" i="3"/>
  <c r="BN461" i="3"/>
  <c r="BK461" i="3"/>
  <c r="S479" i="3"/>
  <c r="AD479" i="3"/>
  <c r="AO479" i="3"/>
  <c r="AY479" i="3"/>
  <c r="U479" i="3"/>
  <c r="AE479" i="3"/>
  <c r="AP479" i="3"/>
  <c r="BA479" i="3"/>
  <c r="N479" i="3"/>
  <c r="Y479" i="3"/>
  <c r="AI479" i="3"/>
  <c r="AT479" i="3"/>
  <c r="BE479" i="3"/>
  <c r="O479" i="3"/>
  <c r="Z479" i="3"/>
  <c r="AK479" i="3"/>
  <c r="AU479" i="3"/>
  <c r="BF479" i="3"/>
  <c r="BA473" i="3"/>
  <c r="AE473" i="3"/>
  <c r="BE473" i="3"/>
  <c r="AI473" i="3"/>
  <c r="N473" i="3"/>
  <c r="AS473" i="3"/>
  <c r="W473" i="3"/>
  <c r="BB473" i="3"/>
  <c r="AG473" i="3"/>
  <c r="BH473" i="3"/>
  <c r="AR473" i="3"/>
  <c r="AB473" i="3"/>
  <c r="BN474" i="3"/>
  <c r="BK474" i="3"/>
  <c r="BN478" i="3"/>
  <c r="BK478" i="3"/>
  <c r="BL480" i="3"/>
  <c r="BL482" i="3"/>
  <c r="BJ491" i="3"/>
  <c r="BM471" i="3"/>
  <c r="BN471" i="3"/>
  <c r="BK471" i="3"/>
  <c r="BM475" i="3"/>
  <c r="BJ480" i="3"/>
  <c r="BL472" i="3"/>
  <c r="BJ472" i="3"/>
  <c r="BL475" i="3"/>
  <c r="BL476" i="3"/>
  <c r="BM489" i="3"/>
  <c r="BJ484" i="3"/>
  <c r="BL484" i="3"/>
  <c r="BM486" i="3"/>
  <c r="U492" i="3"/>
  <c r="AK492" i="3"/>
  <c r="BA492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Q494" i="3"/>
  <c r="V494" i="3"/>
  <c r="AB494" i="3"/>
  <c r="AG494" i="3"/>
  <c r="AL494" i="3"/>
  <c r="AR494" i="3"/>
  <c r="AW494" i="3"/>
  <c r="BB494" i="3"/>
  <c r="BH494" i="3"/>
  <c r="M494" i="3"/>
  <c r="R494" i="3"/>
  <c r="X494" i="3"/>
  <c r="AC494" i="3"/>
  <c r="AH494" i="3"/>
  <c r="AN494" i="3"/>
  <c r="AS494" i="3"/>
  <c r="AX494" i="3"/>
  <c r="BD494" i="3"/>
  <c r="BI494" i="3"/>
  <c r="N494" i="3"/>
  <c r="T494" i="3"/>
  <c r="Y494" i="3"/>
  <c r="AD494" i="3"/>
  <c r="AJ494" i="3"/>
  <c r="AO494" i="3"/>
  <c r="AT494" i="3"/>
  <c r="AZ494" i="3"/>
  <c r="BE494" i="3"/>
  <c r="P494" i="3"/>
  <c r="U494" i="3"/>
  <c r="Z494" i="3"/>
  <c r="AF494" i="3"/>
  <c r="AP494" i="3"/>
  <c r="AV494" i="3"/>
  <c r="BF494" i="3"/>
  <c r="AK494" i="3"/>
  <c r="BA494" i="3"/>
  <c r="AT483" i="3"/>
  <c r="Q483" i="3"/>
  <c r="AK483" i="3"/>
  <c r="BE483" i="3"/>
  <c r="AA483" i="3"/>
  <c r="AU483" i="3"/>
  <c r="S483" i="3"/>
  <c r="AS483" i="3"/>
  <c r="W483" i="3"/>
  <c r="BD483" i="3"/>
  <c r="AN483" i="3"/>
  <c r="X483" i="3"/>
  <c r="BN485" i="3"/>
  <c r="BK485" i="3"/>
  <c r="BH492" i="3"/>
  <c r="AR492" i="3"/>
  <c r="AB492" i="3"/>
  <c r="BG492" i="3"/>
  <c r="AQ492" i="3"/>
  <c r="AA492" i="3"/>
  <c r="BF492" i="3"/>
  <c r="AP492" i="3"/>
  <c r="Z492" i="3"/>
  <c r="BL495" i="3"/>
  <c r="BJ495" i="3"/>
  <c r="BN495" i="3"/>
  <c r="BK495" i="3"/>
  <c r="BJ497" i="3"/>
  <c r="BM453" i="3"/>
  <c r="BJ453" i="3"/>
  <c r="BM456" i="3"/>
  <c r="BL457" i="3"/>
  <c r="BN457" i="3"/>
  <c r="BK457" i="3"/>
  <c r="AW458" i="3"/>
  <c r="AG458" i="3"/>
  <c r="Q458" i="3"/>
  <c r="AZ458" i="3"/>
  <c r="AJ458" i="3"/>
  <c r="T458" i="3"/>
  <c r="BL455" i="3"/>
  <c r="BN455" i="3"/>
  <c r="BK455" i="3"/>
  <c r="BN454" i="3"/>
  <c r="BL463" i="3"/>
  <c r="O470" i="3"/>
  <c r="S470" i="3"/>
  <c r="W470" i="3"/>
  <c r="AA470" i="3"/>
  <c r="AE470" i="3"/>
  <c r="AI470" i="3"/>
  <c r="AM470" i="3"/>
  <c r="AQ470" i="3"/>
  <c r="AU470" i="3"/>
  <c r="AY470" i="3"/>
  <c r="BC470" i="3"/>
  <c r="BG470" i="3"/>
  <c r="Q470" i="3"/>
  <c r="V470" i="3"/>
  <c r="AB470" i="3"/>
  <c r="AG470" i="3"/>
  <c r="M470" i="3"/>
  <c r="R470" i="3"/>
  <c r="X470" i="3"/>
  <c r="AC470" i="3"/>
  <c r="AH470" i="3"/>
  <c r="AN470" i="3"/>
  <c r="AS470" i="3"/>
  <c r="AX470" i="3"/>
  <c r="BD470" i="3"/>
  <c r="BI470" i="3"/>
  <c r="N470" i="3"/>
  <c r="T470" i="3"/>
  <c r="Y470" i="3"/>
  <c r="AD470" i="3"/>
  <c r="AJ470" i="3"/>
  <c r="AO470" i="3"/>
  <c r="AT470" i="3"/>
  <c r="AZ470" i="3"/>
  <c r="BE470" i="3"/>
  <c r="Z470" i="3"/>
  <c r="AP470" i="3"/>
  <c r="BA470" i="3"/>
  <c r="AF470" i="3"/>
  <c r="AR470" i="3"/>
  <c r="BB470" i="3"/>
  <c r="P470" i="3"/>
  <c r="AK470" i="3"/>
  <c r="AV470" i="3"/>
  <c r="BF470" i="3"/>
  <c r="U470" i="3"/>
  <c r="AL470" i="3"/>
  <c r="AW470" i="3"/>
  <c r="BH470" i="3"/>
  <c r="BJ459" i="3"/>
  <c r="BM465" i="3"/>
  <c r="BN465" i="3"/>
  <c r="BK465" i="3"/>
  <c r="BM467" i="3"/>
  <c r="BN467" i="3"/>
  <c r="BK467" i="3"/>
  <c r="BM469" i="3"/>
  <c r="BN469" i="3"/>
  <c r="BK469" i="3"/>
  <c r="AA479" i="3"/>
  <c r="BD479" i="3"/>
  <c r="AN479" i="3"/>
  <c r="X479" i="3"/>
  <c r="BN480" i="3"/>
  <c r="BK480" i="3"/>
  <c r="BN482" i="3"/>
  <c r="BK482" i="3"/>
  <c r="AU473" i="3"/>
  <c r="Z473" i="3"/>
  <c r="AY473" i="3"/>
  <c r="AD473" i="3"/>
  <c r="BI473" i="3"/>
  <c r="AM473" i="3"/>
  <c r="R473" i="3"/>
  <c r="AW473" i="3"/>
  <c r="AA473" i="3"/>
  <c r="BD473" i="3"/>
  <c r="AN473" i="3"/>
  <c r="X473" i="3"/>
  <c r="BJ477" i="3"/>
  <c r="BJ471" i="3"/>
  <c r="BM474" i="3"/>
  <c r="BM477" i="3"/>
  <c r="BM472" i="3"/>
  <c r="BL474" i="3"/>
  <c r="BN477" i="3"/>
  <c r="BK477" i="3"/>
  <c r="BJ478" i="3"/>
  <c r="BN487" i="3"/>
  <c r="BK487" i="3"/>
  <c r="BL489" i="3"/>
  <c r="BJ489" i="3"/>
  <c r="BM491" i="3"/>
  <c r="BN486" i="3"/>
  <c r="BK486" i="3"/>
  <c r="BL486" i="3"/>
  <c r="BJ486" i="3"/>
  <c r="BM488" i="3"/>
  <c r="BJ493" i="3"/>
  <c r="O496" i="3"/>
  <c r="S496" i="3"/>
  <c r="W496" i="3"/>
  <c r="AA496" i="3"/>
  <c r="AE496" i="3"/>
  <c r="AI496" i="3"/>
  <c r="AM496" i="3"/>
  <c r="AQ496" i="3"/>
  <c r="AU496" i="3"/>
  <c r="AY496" i="3"/>
  <c r="BC496" i="3"/>
  <c r="BG496" i="3"/>
  <c r="Q496" i="3"/>
  <c r="V496" i="3"/>
  <c r="AB496" i="3"/>
  <c r="AG496" i="3"/>
  <c r="AL496" i="3"/>
  <c r="AR496" i="3"/>
  <c r="AW496" i="3"/>
  <c r="BB496" i="3"/>
  <c r="BH496" i="3"/>
  <c r="M496" i="3"/>
  <c r="R496" i="3"/>
  <c r="X496" i="3"/>
  <c r="AC496" i="3"/>
  <c r="AH496" i="3"/>
  <c r="AN496" i="3"/>
  <c r="AS496" i="3"/>
  <c r="AX496" i="3"/>
  <c r="BD496" i="3"/>
  <c r="BI496" i="3"/>
  <c r="T496" i="3"/>
  <c r="AO496" i="3"/>
  <c r="AZ496" i="3"/>
  <c r="P496" i="3"/>
  <c r="U496" i="3"/>
  <c r="Z496" i="3"/>
  <c r="AF496" i="3"/>
  <c r="AP496" i="3"/>
  <c r="BA496" i="3"/>
  <c r="N496" i="3"/>
  <c r="Y496" i="3"/>
  <c r="AD496" i="3"/>
  <c r="AJ496" i="3"/>
  <c r="AT496" i="3"/>
  <c r="BE496" i="3"/>
  <c r="AV496" i="3"/>
  <c r="AK496" i="3"/>
  <c r="BF496" i="3"/>
  <c r="AL483" i="3"/>
  <c r="BF483" i="3"/>
  <c r="AD483" i="3"/>
  <c r="AW483" i="3"/>
  <c r="U483" i="3"/>
  <c r="AO483" i="3"/>
  <c r="BI483" i="3"/>
  <c r="AM483" i="3"/>
  <c r="R483" i="3"/>
  <c r="AZ483" i="3"/>
  <c r="AJ483" i="3"/>
  <c r="T483" i="3"/>
  <c r="BL485" i="3"/>
  <c r="BD492" i="3"/>
  <c r="AN492" i="3"/>
  <c r="X492" i="3"/>
  <c r="BC492" i="3"/>
  <c r="AM492" i="3"/>
  <c r="W492" i="3"/>
  <c r="BB492" i="3"/>
  <c r="AL492" i="3"/>
  <c r="V492" i="3"/>
  <c r="BL497" i="3"/>
  <c r="BN497" i="3"/>
  <c r="BK497" i="3"/>
  <c r="BM452" i="3"/>
  <c r="BM454" i="3"/>
  <c r="BN453" i="3"/>
  <c r="BK453" i="3"/>
  <c r="BL456" i="3"/>
  <c r="BJ456" i="3"/>
  <c r="AE458" i="3"/>
  <c r="BI458" i="3"/>
  <c r="AS458" i="3"/>
  <c r="AC458" i="3"/>
  <c r="M458" i="3"/>
  <c r="AV458" i="3"/>
  <c r="AF458" i="3"/>
  <c r="P458" i="3"/>
  <c r="BM455" i="3"/>
  <c r="BK463" i="3"/>
  <c r="BN463" i="3"/>
  <c r="O464" i="3"/>
  <c r="S464" i="3"/>
  <c r="W464" i="3"/>
  <c r="AA464" i="3"/>
  <c r="AE464" i="3"/>
  <c r="AI464" i="3"/>
  <c r="AM464" i="3"/>
  <c r="AQ464" i="3"/>
  <c r="AU464" i="3"/>
  <c r="AY464" i="3"/>
  <c r="BC464" i="3"/>
  <c r="BG464" i="3"/>
  <c r="Q464" i="3"/>
  <c r="V464" i="3"/>
  <c r="AB464" i="3"/>
  <c r="AG464" i="3"/>
  <c r="AL464" i="3"/>
  <c r="AR464" i="3"/>
  <c r="AW464" i="3"/>
  <c r="BB464" i="3"/>
  <c r="BH464" i="3"/>
  <c r="M464" i="3"/>
  <c r="R464" i="3"/>
  <c r="X464" i="3"/>
  <c r="AC464" i="3"/>
  <c r="AH464" i="3"/>
  <c r="AN464" i="3"/>
  <c r="AS464" i="3"/>
  <c r="AX464" i="3"/>
  <c r="BD464" i="3"/>
  <c r="BI464" i="3"/>
  <c r="N464" i="3"/>
  <c r="T464" i="3"/>
  <c r="Y464" i="3"/>
  <c r="AD464" i="3"/>
  <c r="AJ464" i="3"/>
  <c r="AO464" i="3"/>
  <c r="AT464" i="3"/>
  <c r="AZ464" i="3"/>
  <c r="BE464" i="3"/>
  <c r="P464" i="3"/>
  <c r="U464" i="3"/>
  <c r="Z464" i="3"/>
  <c r="AF464" i="3"/>
  <c r="AK464" i="3"/>
  <c r="AP464" i="3"/>
  <c r="AV464" i="3"/>
  <c r="BA464" i="3"/>
  <c r="BF464" i="3"/>
  <c r="BM459" i="3"/>
  <c r="P460" i="3"/>
  <c r="T460" i="3"/>
  <c r="X460" i="3"/>
  <c r="AB460" i="3"/>
  <c r="AF460" i="3"/>
  <c r="AJ460" i="3"/>
  <c r="AN460" i="3"/>
  <c r="AR460" i="3"/>
  <c r="AV460" i="3"/>
  <c r="AZ460" i="3"/>
  <c r="BD460" i="3"/>
  <c r="BH460" i="3"/>
  <c r="Q460" i="3"/>
  <c r="V460" i="3"/>
  <c r="AA460" i="3"/>
  <c r="AG460" i="3"/>
  <c r="AL460" i="3"/>
  <c r="AQ460" i="3"/>
  <c r="AW460" i="3"/>
  <c r="BB460" i="3"/>
  <c r="BG460" i="3"/>
  <c r="M460" i="3"/>
  <c r="R460" i="3"/>
  <c r="W460" i="3"/>
  <c r="AC460" i="3"/>
  <c r="AH460" i="3"/>
  <c r="AM460" i="3"/>
  <c r="AS460" i="3"/>
  <c r="AX460" i="3"/>
  <c r="BC460" i="3"/>
  <c r="BI460" i="3"/>
  <c r="N460" i="3"/>
  <c r="S460" i="3"/>
  <c r="Y460" i="3"/>
  <c r="AD460" i="3"/>
  <c r="AI460" i="3"/>
  <c r="AO460" i="3"/>
  <c r="AT460" i="3"/>
  <c r="AY460" i="3"/>
  <c r="BE460" i="3"/>
  <c r="AE460" i="3"/>
  <c r="BA460" i="3"/>
  <c r="O460" i="3"/>
  <c r="AK460" i="3"/>
  <c r="BF460" i="3"/>
  <c r="U460" i="3"/>
  <c r="AP460" i="3"/>
  <c r="Z460" i="3"/>
  <c r="AU460" i="3"/>
  <c r="BJ461" i="3"/>
  <c r="BJ465" i="3"/>
  <c r="BJ467" i="3"/>
  <c r="BJ469" i="3"/>
  <c r="BC479" i="3"/>
  <c r="AH479" i="3"/>
  <c r="M479" i="3"/>
  <c r="AQ479" i="3"/>
  <c r="V479" i="3"/>
  <c r="AZ479" i="3"/>
  <c r="AJ479" i="3"/>
  <c r="T479" i="3"/>
  <c r="BL481" i="3"/>
  <c r="AP473" i="3"/>
  <c r="U473" i="3"/>
  <c r="AT473" i="3"/>
  <c r="Y473" i="3"/>
  <c r="BC473" i="3"/>
  <c r="AH473" i="3"/>
  <c r="M473" i="3"/>
  <c r="AQ473" i="3"/>
  <c r="V473" i="3"/>
  <c r="AZ473" i="3"/>
  <c r="AJ473" i="3"/>
  <c r="BN476" i="3"/>
  <c r="BK476" i="3"/>
  <c r="BL471" i="3"/>
  <c r="BM476" i="3"/>
  <c r="BN472" i="3"/>
  <c r="BK472" i="3"/>
  <c r="BN475" i="3"/>
  <c r="BK475" i="3"/>
  <c r="BJ476" i="3"/>
  <c r="BJ482" i="3"/>
  <c r="BN489" i="3"/>
  <c r="BK489" i="3"/>
  <c r="BL491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Q498" i="3"/>
  <c r="V498" i="3"/>
  <c r="AB498" i="3"/>
  <c r="AG498" i="3"/>
  <c r="AL498" i="3"/>
  <c r="AR498" i="3"/>
  <c r="AW498" i="3"/>
  <c r="BB498" i="3"/>
  <c r="BH498" i="3"/>
  <c r="M498" i="3"/>
  <c r="R498" i="3"/>
  <c r="X498" i="3"/>
  <c r="AC498" i="3"/>
  <c r="AH498" i="3"/>
  <c r="AN498" i="3"/>
  <c r="AS498" i="3"/>
  <c r="AX498" i="3"/>
  <c r="BD498" i="3"/>
  <c r="BI498" i="3"/>
  <c r="N498" i="3"/>
  <c r="T498" i="3"/>
  <c r="Y498" i="3"/>
  <c r="AD498" i="3"/>
  <c r="AJ498" i="3"/>
  <c r="AO498" i="3"/>
  <c r="AT498" i="3"/>
  <c r="AZ498" i="3"/>
  <c r="BE498" i="3"/>
  <c r="P498" i="3"/>
  <c r="U498" i="3"/>
  <c r="Z498" i="3"/>
  <c r="AF498" i="3"/>
  <c r="AK498" i="3"/>
  <c r="AP498" i="3"/>
  <c r="AV498" i="3"/>
  <c r="BA498" i="3"/>
  <c r="BF498" i="3"/>
  <c r="BK484" i="3"/>
  <c r="BN484" i="3"/>
  <c r="BN488" i="3"/>
  <c r="BK488" i="3"/>
  <c r="BL488" i="3"/>
  <c r="BJ488" i="3"/>
  <c r="BN493" i="3"/>
  <c r="BK493" i="3"/>
  <c r="AG492" i="3"/>
  <c r="BG483" i="3"/>
  <c r="AE483" i="3"/>
  <c r="AY483" i="3"/>
  <c r="V483" i="3"/>
  <c r="AP483" i="3"/>
  <c r="N483" i="3"/>
  <c r="AG483" i="3"/>
  <c r="BC483" i="3"/>
  <c r="AH483" i="3"/>
  <c r="M483" i="3"/>
  <c r="AV483" i="3"/>
  <c r="AF483" i="3"/>
  <c r="AZ492" i="3"/>
  <c r="AJ492" i="3"/>
  <c r="T492" i="3"/>
  <c r="AY492" i="3"/>
  <c r="AI492" i="3"/>
  <c r="S492" i="3"/>
  <c r="AX492" i="3"/>
  <c r="AH492" i="3"/>
  <c r="R492" i="3"/>
  <c r="BN492" i="3" s="1"/>
  <c r="BM498" i="3" l="1"/>
  <c r="BL498" i="3"/>
  <c r="BJ498" i="3"/>
  <c r="BL467" i="3"/>
  <c r="BL458" i="3"/>
  <c r="BJ492" i="3"/>
  <c r="BN473" i="3"/>
  <c r="BK473" i="3"/>
  <c r="BM460" i="3"/>
  <c r="BK496" i="3"/>
  <c r="BN496" i="3"/>
  <c r="BM496" i="3"/>
  <c r="BK470" i="3"/>
  <c r="BN470" i="3"/>
  <c r="BL470" i="3"/>
  <c r="BL473" i="3"/>
  <c r="BK462" i="3"/>
  <c r="BN462" i="3"/>
  <c r="BL466" i="3"/>
  <c r="BM458" i="3"/>
  <c r="BM492" i="3"/>
  <c r="BN483" i="3"/>
  <c r="BK483" i="3"/>
  <c r="BJ483" i="3"/>
  <c r="BK498" i="3"/>
  <c r="BN498" i="3"/>
  <c r="BN479" i="3"/>
  <c r="BK479" i="3"/>
  <c r="BJ460" i="3"/>
  <c r="BK464" i="3"/>
  <c r="BN464" i="3"/>
  <c r="BM464" i="3"/>
  <c r="BK458" i="3"/>
  <c r="BN458" i="3"/>
  <c r="BJ496" i="3"/>
  <c r="BL496" i="3"/>
  <c r="BK494" i="3"/>
  <c r="BN494" i="3"/>
  <c r="BM494" i="3"/>
  <c r="BJ473" i="3"/>
  <c r="BK468" i="3"/>
  <c r="BN468" i="3"/>
  <c r="BM468" i="3"/>
  <c r="BM462" i="3"/>
  <c r="BJ466" i="3"/>
  <c r="BK492" i="3"/>
  <c r="BL460" i="3"/>
  <c r="BL464" i="3"/>
  <c r="BJ470" i="3"/>
  <c r="BL494" i="3"/>
  <c r="BL479" i="3"/>
  <c r="BL468" i="3"/>
  <c r="BL492" i="3"/>
  <c r="BL483" i="3"/>
  <c r="BM473" i="3"/>
  <c r="BL462" i="3"/>
  <c r="BJ462" i="3"/>
  <c r="BJ458" i="3"/>
  <c r="BN460" i="3"/>
  <c r="BK460" i="3"/>
  <c r="BJ464" i="3"/>
  <c r="BM470" i="3"/>
  <c r="BM483" i="3"/>
  <c r="BJ494" i="3"/>
  <c r="BJ479" i="3"/>
  <c r="BM479" i="3"/>
  <c r="BJ468" i="3"/>
  <c r="BK466" i="3"/>
  <c r="BN466" i="3"/>
  <c r="BM466" i="3"/>
  <c r="E258" i="3" l="1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K273" i="3" s="1"/>
  <c r="F273" i="3"/>
  <c r="G273" i="3"/>
  <c r="H273" i="3"/>
  <c r="L273" i="3" s="1"/>
  <c r="X273" i="3" s="1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L276" i="3" s="1"/>
  <c r="J276" i="3"/>
  <c r="E277" i="3"/>
  <c r="F277" i="3"/>
  <c r="G277" i="3"/>
  <c r="H277" i="3"/>
  <c r="L277" i="3" s="1"/>
  <c r="I277" i="3"/>
  <c r="J277" i="3"/>
  <c r="E278" i="3"/>
  <c r="F278" i="3"/>
  <c r="K278" i="3" s="1"/>
  <c r="G278" i="3"/>
  <c r="H278" i="3"/>
  <c r="I278" i="3"/>
  <c r="J278" i="3"/>
  <c r="L278" i="3" s="1"/>
  <c r="E279" i="3"/>
  <c r="F279" i="3"/>
  <c r="G279" i="3"/>
  <c r="H279" i="3"/>
  <c r="I279" i="3"/>
  <c r="J279" i="3"/>
  <c r="E280" i="3"/>
  <c r="F280" i="3"/>
  <c r="G280" i="3"/>
  <c r="H280" i="3"/>
  <c r="I280" i="3"/>
  <c r="J280" i="3"/>
  <c r="L280" i="3" s="1"/>
  <c r="E281" i="3"/>
  <c r="F281" i="3"/>
  <c r="G281" i="3"/>
  <c r="H281" i="3"/>
  <c r="L281" i="3" s="1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L293" i="3" s="1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L298" i="3" s="1"/>
  <c r="J298" i="3"/>
  <c r="E299" i="3"/>
  <c r="F299" i="3"/>
  <c r="G299" i="3"/>
  <c r="H299" i="3"/>
  <c r="I299" i="3"/>
  <c r="J299" i="3"/>
  <c r="E300" i="3"/>
  <c r="K300" i="3" s="1"/>
  <c r="F300" i="3"/>
  <c r="G300" i="3"/>
  <c r="H300" i="3"/>
  <c r="I300" i="3"/>
  <c r="J300" i="3"/>
  <c r="E301" i="3"/>
  <c r="K301" i="3" s="1"/>
  <c r="F301" i="3"/>
  <c r="G301" i="3"/>
  <c r="H301" i="3"/>
  <c r="I301" i="3"/>
  <c r="J301" i="3"/>
  <c r="E302" i="3"/>
  <c r="F302" i="3"/>
  <c r="G302" i="3"/>
  <c r="H302" i="3"/>
  <c r="I302" i="3"/>
  <c r="J302" i="3"/>
  <c r="E303" i="3"/>
  <c r="K303" i="3" s="1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L305" i="3" s="1"/>
  <c r="J305" i="3"/>
  <c r="E306" i="3"/>
  <c r="F306" i="3"/>
  <c r="G306" i="3"/>
  <c r="H306" i="3"/>
  <c r="I306" i="3"/>
  <c r="L306" i="3" s="1"/>
  <c r="J306" i="3"/>
  <c r="E307" i="3"/>
  <c r="K307" i="3" s="1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K309" i="3"/>
  <c r="E310" i="3"/>
  <c r="F310" i="3"/>
  <c r="G310" i="3"/>
  <c r="H310" i="3"/>
  <c r="I310" i="3"/>
  <c r="J310" i="3"/>
  <c r="E311" i="3"/>
  <c r="F311" i="3"/>
  <c r="G311" i="3"/>
  <c r="H311" i="3"/>
  <c r="I311" i="3"/>
  <c r="L311" i="3" s="1"/>
  <c r="J311" i="3"/>
  <c r="E312" i="3"/>
  <c r="F312" i="3"/>
  <c r="G312" i="3"/>
  <c r="H312" i="3"/>
  <c r="I312" i="3"/>
  <c r="J312" i="3"/>
  <c r="E313" i="3"/>
  <c r="F313" i="3"/>
  <c r="G313" i="3"/>
  <c r="H313" i="3"/>
  <c r="I313" i="3"/>
  <c r="L313" i="3" s="1"/>
  <c r="J313" i="3"/>
  <c r="E314" i="3"/>
  <c r="F314" i="3"/>
  <c r="G314" i="3"/>
  <c r="H314" i="3"/>
  <c r="I314" i="3"/>
  <c r="L314" i="3" s="1"/>
  <c r="J314" i="3"/>
  <c r="E315" i="3"/>
  <c r="F315" i="3"/>
  <c r="G315" i="3"/>
  <c r="H315" i="3"/>
  <c r="I315" i="3"/>
  <c r="J315" i="3"/>
  <c r="K315" i="3"/>
  <c r="E316" i="3"/>
  <c r="F316" i="3"/>
  <c r="G316" i="3"/>
  <c r="H316" i="3"/>
  <c r="I316" i="3"/>
  <c r="L316" i="3" s="1"/>
  <c r="J316" i="3"/>
  <c r="E317" i="3"/>
  <c r="F317" i="3"/>
  <c r="G317" i="3"/>
  <c r="H317" i="3"/>
  <c r="I317" i="3"/>
  <c r="J317" i="3"/>
  <c r="E318" i="3"/>
  <c r="K318" i="3" s="1"/>
  <c r="F318" i="3"/>
  <c r="G318" i="3"/>
  <c r="H318" i="3"/>
  <c r="I318" i="3"/>
  <c r="L318" i="3" s="1"/>
  <c r="AJ318" i="3" s="1"/>
  <c r="J318" i="3"/>
  <c r="E319" i="3"/>
  <c r="F319" i="3"/>
  <c r="K319" i="3" s="1"/>
  <c r="G319" i="3"/>
  <c r="H319" i="3"/>
  <c r="I319" i="3"/>
  <c r="J319" i="3"/>
  <c r="E320" i="3"/>
  <c r="K320" i="3" s="1"/>
  <c r="F320" i="3"/>
  <c r="G320" i="3"/>
  <c r="H320" i="3"/>
  <c r="I320" i="3"/>
  <c r="J320" i="3"/>
  <c r="E321" i="3"/>
  <c r="F321" i="3"/>
  <c r="K321" i="3" s="1"/>
  <c r="G321" i="3"/>
  <c r="H321" i="3"/>
  <c r="I321" i="3"/>
  <c r="J321" i="3"/>
  <c r="E322" i="3"/>
  <c r="K322" i="3" s="1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L326" i="3" s="1"/>
  <c r="I326" i="3"/>
  <c r="J326" i="3"/>
  <c r="E327" i="3"/>
  <c r="F327" i="3"/>
  <c r="K327" i="3" s="1"/>
  <c r="G327" i="3"/>
  <c r="H327" i="3"/>
  <c r="I327" i="3"/>
  <c r="J327" i="3"/>
  <c r="E328" i="3"/>
  <c r="K328" i="3" s="1"/>
  <c r="F328" i="3"/>
  <c r="G328" i="3"/>
  <c r="H328" i="3"/>
  <c r="L328" i="3" s="1"/>
  <c r="AZ328" i="3" s="1"/>
  <c r="I328" i="3"/>
  <c r="J328" i="3"/>
  <c r="E329" i="3"/>
  <c r="F329" i="3"/>
  <c r="K329" i="3" s="1"/>
  <c r="G329" i="3"/>
  <c r="H329" i="3"/>
  <c r="I329" i="3"/>
  <c r="J329" i="3"/>
  <c r="E330" i="3"/>
  <c r="K330" i="3" s="1"/>
  <c r="F330" i="3"/>
  <c r="G330" i="3"/>
  <c r="H330" i="3"/>
  <c r="I330" i="3"/>
  <c r="J330" i="3"/>
  <c r="E331" i="3"/>
  <c r="F331" i="3"/>
  <c r="K331" i="3" s="1"/>
  <c r="G331" i="3"/>
  <c r="H331" i="3"/>
  <c r="I331" i="3"/>
  <c r="J331" i="3"/>
  <c r="E332" i="3"/>
  <c r="F332" i="3"/>
  <c r="G332" i="3"/>
  <c r="H332" i="3"/>
  <c r="L332" i="3" s="1"/>
  <c r="I332" i="3"/>
  <c r="J332" i="3"/>
  <c r="E333" i="3"/>
  <c r="F333" i="3"/>
  <c r="G333" i="3"/>
  <c r="H333" i="3"/>
  <c r="I333" i="3"/>
  <c r="J333" i="3"/>
  <c r="E334" i="3"/>
  <c r="K334" i="3" s="1"/>
  <c r="F334" i="3"/>
  <c r="G334" i="3"/>
  <c r="H334" i="3"/>
  <c r="I334" i="3"/>
  <c r="J334" i="3"/>
  <c r="E335" i="3"/>
  <c r="F335" i="3"/>
  <c r="G335" i="3"/>
  <c r="H335" i="3"/>
  <c r="I335" i="3"/>
  <c r="J335" i="3"/>
  <c r="E336" i="3"/>
  <c r="K336" i="3" s="1"/>
  <c r="F336" i="3"/>
  <c r="G336" i="3"/>
  <c r="H336" i="3"/>
  <c r="I336" i="3"/>
  <c r="J336" i="3"/>
  <c r="E337" i="3"/>
  <c r="F337" i="3"/>
  <c r="G337" i="3"/>
  <c r="H337" i="3"/>
  <c r="I337" i="3"/>
  <c r="J337" i="3"/>
  <c r="E338" i="3"/>
  <c r="K338" i="3" s="1"/>
  <c r="F338" i="3"/>
  <c r="G338" i="3"/>
  <c r="H338" i="3"/>
  <c r="I338" i="3"/>
  <c r="J338" i="3"/>
  <c r="E339" i="3"/>
  <c r="F339" i="3"/>
  <c r="G339" i="3"/>
  <c r="H339" i="3"/>
  <c r="I339" i="3"/>
  <c r="J339" i="3"/>
  <c r="E340" i="3"/>
  <c r="K340" i="3" s="1"/>
  <c r="F340" i="3"/>
  <c r="G340" i="3"/>
  <c r="H340" i="3"/>
  <c r="I340" i="3"/>
  <c r="J340" i="3"/>
  <c r="E341" i="3"/>
  <c r="F341" i="3"/>
  <c r="G341" i="3"/>
  <c r="H341" i="3"/>
  <c r="I341" i="3"/>
  <c r="J341" i="3"/>
  <c r="E342" i="3"/>
  <c r="K342" i="3" s="1"/>
  <c r="F342" i="3"/>
  <c r="G342" i="3"/>
  <c r="H342" i="3"/>
  <c r="I342" i="3"/>
  <c r="J342" i="3"/>
  <c r="E343" i="3"/>
  <c r="F343" i="3"/>
  <c r="G343" i="3"/>
  <c r="H343" i="3"/>
  <c r="I343" i="3"/>
  <c r="J343" i="3"/>
  <c r="E344" i="3"/>
  <c r="K344" i="3" s="1"/>
  <c r="F344" i="3"/>
  <c r="G344" i="3"/>
  <c r="H344" i="3"/>
  <c r="I344" i="3"/>
  <c r="J344" i="3"/>
  <c r="E345" i="3"/>
  <c r="F345" i="3"/>
  <c r="G345" i="3"/>
  <c r="H345" i="3"/>
  <c r="I345" i="3"/>
  <c r="J345" i="3"/>
  <c r="E346" i="3"/>
  <c r="K346" i="3" s="1"/>
  <c r="F346" i="3"/>
  <c r="G346" i="3"/>
  <c r="H346" i="3"/>
  <c r="I346" i="3"/>
  <c r="J346" i="3"/>
  <c r="E347" i="3"/>
  <c r="F347" i="3"/>
  <c r="G347" i="3"/>
  <c r="H347" i="3"/>
  <c r="I347" i="3"/>
  <c r="J347" i="3"/>
  <c r="E348" i="3"/>
  <c r="K348" i="3" s="1"/>
  <c r="F348" i="3"/>
  <c r="G348" i="3"/>
  <c r="H348" i="3"/>
  <c r="I348" i="3"/>
  <c r="J348" i="3"/>
  <c r="E349" i="3"/>
  <c r="F349" i="3"/>
  <c r="G349" i="3"/>
  <c r="H349" i="3"/>
  <c r="I349" i="3"/>
  <c r="J349" i="3"/>
  <c r="E350" i="3"/>
  <c r="K350" i="3" s="1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K356" i="3" s="1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K362" i="3" s="1"/>
  <c r="F362" i="3"/>
  <c r="G362" i="3"/>
  <c r="H362" i="3"/>
  <c r="I362" i="3"/>
  <c r="J362" i="3"/>
  <c r="E363" i="3"/>
  <c r="F363" i="3"/>
  <c r="G363" i="3"/>
  <c r="H363" i="3"/>
  <c r="I363" i="3"/>
  <c r="J363" i="3"/>
  <c r="E364" i="3"/>
  <c r="K364" i="3" s="1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K370" i="3" s="1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K378" i="3" s="1"/>
  <c r="F378" i="3"/>
  <c r="G378" i="3"/>
  <c r="H378" i="3"/>
  <c r="I378" i="3"/>
  <c r="J378" i="3"/>
  <c r="E379" i="3"/>
  <c r="F379" i="3"/>
  <c r="G379" i="3"/>
  <c r="H379" i="3"/>
  <c r="I379" i="3"/>
  <c r="J379" i="3"/>
  <c r="E380" i="3"/>
  <c r="K380" i="3" s="1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K386" i="3" s="1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L391" i="3" s="1"/>
  <c r="E392" i="3"/>
  <c r="F392" i="3"/>
  <c r="G392" i="3"/>
  <c r="H392" i="3"/>
  <c r="I392" i="3"/>
  <c r="J392" i="3"/>
  <c r="E393" i="3"/>
  <c r="F393" i="3"/>
  <c r="G393" i="3"/>
  <c r="H393" i="3"/>
  <c r="I393" i="3"/>
  <c r="J393" i="3"/>
  <c r="L393" i="3" s="1"/>
  <c r="E394" i="3"/>
  <c r="F394" i="3"/>
  <c r="G394" i="3"/>
  <c r="H394" i="3"/>
  <c r="I394" i="3"/>
  <c r="J394" i="3"/>
  <c r="E395" i="3"/>
  <c r="F395" i="3"/>
  <c r="G395" i="3"/>
  <c r="H395" i="3"/>
  <c r="I395" i="3"/>
  <c r="J395" i="3"/>
  <c r="L395" i="3" s="1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K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K400" i="3"/>
  <c r="E401" i="3"/>
  <c r="F401" i="3"/>
  <c r="G401" i="3"/>
  <c r="H401" i="3"/>
  <c r="I401" i="3"/>
  <c r="J401" i="3"/>
  <c r="E402" i="3"/>
  <c r="F402" i="3"/>
  <c r="G402" i="3"/>
  <c r="K402" i="3" s="1"/>
  <c r="BG402" i="3" s="1"/>
  <c r="H402" i="3"/>
  <c r="I402" i="3"/>
  <c r="L402" i="3" s="1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L408" i="3" s="1"/>
  <c r="J408" i="3"/>
  <c r="E409" i="3"/>
  <c r="F409" i="3"/>
  <c r="G409" i="3"/>
  <c r="H409" i="3"/>
  <c r="I409" i="3"/>
  <c r="L409" i="3" s="1"/>
  <c r="J409" i="3"/>
  <c r="E410" i="3"/>
  <c r="F410" i="3"/>
  <c r="G410" i="3"/>
  <c r="K410" i="3" s="1"/>
  <c r="H410" i="3"/>
  <c r="I410" i="3"/>
  <c r="J410" i="3"/>
  <c r="E411" i="3"/>
  <c r="K411" i="3" s="1"/>
  <c r="F411" i="3"/>
  <c r="G411" i="3"/>
  <c r="H411" i="3"/>
  <c r="I411" i="3"/>
  <c r="L411" i="3" s="1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K415" i="3"/>
  <c r="E416" i="3"/>
  <c r="K416" i="3" s="1"/>
  <c r="F416" i="3"/>
  <c r="G416" i="3"/>
  <c r="H416" i="3"/>
  <c r="I416" i="3"/>
  <c r="J416" i="3"/>
  <c r="E417" i="3"/>
  <c r="F417" i="3"/>
  <c r="G417" i="3"/>
  <c r="K417" i="3" s="1"/>
  <c r="H417" i="3"/>
  <c r="I417" i="3"/>
  <c r="L417" i="3" s="1"/>
  <c r="J417" i="3"/>
  <c r="E418" i="3"/>
  <c r="F418" i="3"/>
  <c r="G418" i="3"/>
  <c r="H418" i="3"/>
  <c r="I418" i="3"/>
  <c r="J418" i="3"/>
  <c r="E419" i="3"/>
  <c r="F419" i="3"/>
  <c r="G419" i="3"/>
  <c r="K419" i="3" s="1"/>
  <c r="H419" i="3"/>
  <c r="I419" i="3"/>
  <c r="L419" i="3" s="1"/>
  <c r="J419" i="3"/>
  <c r="E420" i="3"/>
  <c r="F420" i="3"/>
  <c r="G420" i="3"/>
  <c r="H420" i="3"/>
  <c r="I420" i="3"/>
  <c r="J420" i="3"/>
  <c r="E421" i="3"/>
  <c r="F421" i="3"/>
  <c r="G421" i="3"/>
  <c r="K421" i="3" s="1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K427" i="3" s="1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K438" i="3" s="1"/>
  <c r="F438" i="3"/>
  <c r="G438" i="3"/>
  <c r="H438" i="3"/>
  <c r="I438" i="3"/>
  <c r="L438" i="3" s="1"/>
  <c r="J438" i="3"/>
  <c r="E439" i="3"/>
  <c r="F439" i="3"/>
  <c r="G439" i="3"/>
  <c r="K439" i="3" s="1"/>
  <c r="H439" i="3"/>
  <c r="I439" i="3"/>
  <c r="L439" i="3" s="1"/>
  <c r="J439" i="3"/>
  <c r="E440" i="3"/>
  <c r="K440" i="3" s="1"/>
  <c r="F440" i="3"/>
  <c r="G440" i="3"/>
  <c r="H440" i="3"/>
  <c r="I440" i="3"/>
  <c r="L440" i="3" s="1"/>
  <c r="J440" i="3"/>
  <c r="E441" i="3"/>
  <c r="F441" i="3"/>
  <c r="G441" i="3"/>
  <c r="K441" i="3" s="1"/>
  <c r="H441" i="3"/>
  <c r="I441" i="3"/>
  <c r="L441" i="3" s="1"/>
  <c r="J441" i="3"/>
  <c r="E442" i="3"/>
  <c r="K442" i="3" s="1"/>
  <c r="F442" i="3"/>
  <c r="G442" i="3"/>
  <c r="H442" i="3"/>
  <c r="I442" i="3"/>
  <c r="L442" i="3" s="1"/>
  <c r="J442" i="3"/>
  <c r="E443" i="3"/>
  <c r="F443" i="3"/>
  <c r="G443" i="3"/>
  <c r="K443" i="3" s="1"/>
  <c r="H443" i="3"/>
  <c r="I443" i="3"/>
  <c r="L443" i="3" s="1"/>
  <c r="J443" i="3"/>
  <c r="E444" i="3"/>
  <c r="K444" i="3" s="1"/>
  <c r="F444" i="3"/>
  <c r="G444" i="3"/>
  <c r="H444" i="3"/>
  <c r="I444" i="3"/>
  <c r="L444" i="3" s="1"/>
  <c r="J444" i="3"/>
  <c r="E445" i="3"/>
  <c r="F445" i="3"/>
  <c r="G445" i="3"/>
  <c r="K445" i="3" s="1"/>
  <c r="H445" i="3"/>
  <c r="I445" i="3"/>
  <c r="L445" i="3" s="1"/>
  <c r="J445" i="3"/>
  <c r="E446" i="3"/>
  <c r="K446" i="3" s="1"/>
  <c r="F446" i="3"/>
  <c r="G446" i="3"/>
  <c r="H446" i="3"/>
  <c r="I446" i="3"/>
  <c r="L446" i="3" s="1"/>
  <c r="J446" i="3"/>
  <c r="E447" i="3"/>
  <c r="F447" i="3"/>
  <c r="G447" i="3"/>
  <c r="K447" i="3" s="1"/>
  <c r="H447" i="3"/>
  <c r="I447" i="3"/>
  <c r="J447" i="3"/>
  <c r="E448" i="3"/>
  <c r="K448" i="3" s="1"/>
  <c r="F448" i="3"/>
  <c r="G448" i="3"/>
  <c r="H448" i="3"/>
  <c r="I448" i="3"/>
  <c r="L448" i="3" s="1"/>
  <c r="J448" i="3"/>
  <c r="E449" i="3"/>
  <c r="F449" i="3"/>
  <c r="G449" i="3"/>
  <c r="K449" i="3" s="1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BA411" i="3" l="1"/>
  <c r="AZ318" i="3"/>
  <c r="K316" i="3"/>
  <c r="K313" i="3"/>
  <c r="K311" i="3"/>
  <c r="K305" i="3"/>
  <c r="AU305" i="3" s="1"/>
  <c r="K298" i="3"/>
  <c r="K294" i="3"/>
  <c r="BF278" i="3"/>
  <c r="K268" i="3"/>
  <c r="K265" i="3"/>
  <c r="BF265" i="3" s="1"/>
  <c r="L259" i="3"/>
  <c r="K259" i="3"/>
  <c r="K437" i="3"/>
  <c r="L414" i="3"/>
  <c r="L412" i="3"/>
  <c r="L389" i="3"/>
  <c r="K389" i="3"/>
  <c r="L387" i="3"/>
  <c r="L385" i="3"/>
  <c r="L383" i="3"/>
  <c r="L381" i="3"/>
  <c r="K381" i="3"/>
  <c r="L379" i="3"/>
  <c r="K379" i="3"/>
  <c r="AP379" i="3" s="1"/>
  <c r="L377" i="3"/>
  <c r="L376" i="3"/>
  <c r="L375" i="3"/>
  <c r="L374" i="3"/>
  <c r="L373" i="3"/>
  <c r="K373" i="3"/>
  <c r="L370" i="3"/>
  <c r="AN370" i="3" s="1"/>
  <c r="L369" i="3"/>
  <c r="L367" i="3"/>
  <c r="L365" i="3"/>
  <c r="K365" i="3"/>
  <c r="L363" i="3"/>
  <c r="Z363" i="3" s="1"/>
  <c r="K363" i="3"/>
  <c r="L361" i="3"/>
  <c r="L360" i="3"/>
  <c r="L359" i="3"/>
  <c r="L358" i="3"/>
  <c r="L357" i="3"/>
  <c r="K357" i="3"/>
  <c r="L354" i="3"/>
  <c r="K353" i="3"/>
  <c r="L352" i="3"/>
  <c r="K351" i="3"/>
  <c r="L350" i="3"/>
  <c r="K349" i="3"/>
  <c r="L348" i="3"/>
  <c r="K347" i="3"/>
  <c r="L346" i="3"/>
  <c r="K345" i="3"/>
  <c r="L344" i="3"/>
  <c r="K343" i="3"/>
  <c r="L342" i="3"/>
  <c r="K341" i="3"/>
  <c r="L340" i="3"/>
  <c r="K339" i="3"/>
  <c r="L338" i="3"/>
  <c r="K337" i="3"/>
  <c r="L336" i="3"/>
  <c r="L335" i="3"/>
  <c r="T318" i="3"/>
  <c r="L307" i="3"/>
  <c r="L300" i="3"/>
  <c r="AW300" i="3" s="1"/>
  <c r="AG300" i="3"/>
  <c r="L291" i="3"/>
  <c r="L289" i="3"/>
  <c r="L287" i="3"/>
  <c r="L285" i="3"/>
  <c r="L274" i="3"/>
  <c r="AX273" i="3"/>
  <c r="L266" i="3"/>
  <c r="L264" i="3"/>
  <c r="U264" i="3" s="1"/>
  <c r="K264" i="3"/>
  <c r="L262" i="3"/>
  <c r="L260" i="3"/>
  <c r="AK411" i="3"/>
  <c r="K372" i="3"/>
  <c r="K335" i="3"/>
  <c r="L334" i="3"/>
  <c r="AF334" i="3" s="1"/>
  <c r="L333" i="3"/>
  <c r="K314" i="3"/>
  <c r="K306" i="3"/>
  <c r="K293" i="3"/>
  <c r="U293" i="3" s="1"/>
  <c r="L272" i="3"/>
  <c r="K269" i="3"/>
  <c r="K262" i="3"/>
  <c r="L258" i="3"/>
  <c r="K409" i="3"/>
  <c r="L413" i="3"/>
  <c r="K413" i="3"/>
  <c r="L405" i="3"/>
  <c r="AC405" i="3" s="1"/>
  <c r="K405" i="3"/>
  <c r="L399" i="3"/>
  <c r="K399" i="3"/>
  <c r="L398" i="3"/>
  <c r="AQ398" i="3" s="1"/>
  <c r="L372" i="3"/>
  <c r="L371" i="3"/>
  <c r="K371" i="3"/>
  <c r="AP371" i="3" s="1"/>
  <c r="L356" i="3"/>
  <c r="P356" i="3" s="1"/>
  <c r="K333" i="3"/>
  <c r="AQ333" i="3" s="1"/>
  <c r="L325" i="3"/>
  <c r="L323" i="3"/>
  <c r="L317" i="3"/>
  <c r="K317" i="3"/>
  <c r="BB317" i="3" s="1"/>
  <c r="L304" i="3"/>
  <c r="K304" i="3"/>
  <c r="L299" i="3"/>
  <c r="K299" i="3"/>
  <c r="L296" i="3"/>
  <c r="L294" i="3"/>
  <c r="L288" i="3"/>
  <c r="L284" i="3"/>
  <c r="L282" i="3"/>
  <c r="K281" i="3"/>
  <c r="K277" i="3"/>
  <c r="AN277" i="3" s="1"/>
  <c r="AC273" i="3"/>
  <c r="L270" i="3"/>
  <c r="AL270" i="3" s="1"/>
  <c r="K270" i="3"/>
  <c r="L269" i="3"/>
  <c r="L268" i="3"/>
  <c r="BB268" i="3" s="1"/>
  <c r="L267" i="3"/>
  <c r="AM267" i="3" s="1"/>
  <c r="K267" i="3"/>
  <c r="L265" i="3"/>
  <c r="L263" i="3"/>
  <c r="L261" i="3"/>
  <c r="K258" i="3"/>
  <c r="L449" i="3"/>
  <c r="P449" i="3" s="1"/>
  <c r="L415" i="3"/>
  <c r="AY415" i="3" s="1"/>
  <c r="K414" i="3"/>
  <c r="BI411" i="3"/>
  <c r="U411" i="3"/>
  <c r="Y409" i="3"/>
  <c r="AK409" i="3"/>
  <c r="K408" i="3"/>
  <c r="M405" i="3"/>
  <c r="L404" i="3"/>
  <c r="K404" i="3"/>
  <c r="AQ402" i="3"/>
  <c r="Y399" i="3"/>
  <c r="K395" i="3"/>
  <c r="AE389" i="3"/>
  <c r="AE356" i="3"/>
  <c r="AG356" i="3"/>
  <c r="Y356" i="3"/>
  <c r="Q356" i="3"/>
  <c r="BH356" i="3"/>
  <c r="M313" i="3"/>
  <c r="Y313" i="3"/>
  <c r="AO313" i="3"/>
  <c r="BE313" i="3"/>
  <c r="AA313" i="3"/>
  <c r="AQ313" i="3"/>
  <c r="BG313" i="3"/>
  <c r="Q313" i="3"/>
  <c r="AG313" i="3"/>
  <c r="AW313" i="3"/>
  <c r="S313" i="3"/>
  <c r="AI313" i="3"/>
  <c r="AY313" i="3"/>
  <c r="M311" i="3"/>
  <c r="AA311" i="3"/>
  <c r="AQ311" i="3"/>
  <c r="BG311" i="3"/>
  <c r="Q311" i="3"/>
  <c r="AG311" i="3"/>
  <c r="AW311" i="3"/>
  <c r="S311" i="3"/>
  <c r="AI311" i="3"/>
  <c r="AY311" i="3"/>
  <c r="Y311" i="3"/>
  <c r="AO311" i="3"/>
  <c r="BE311" i="3"/>
  <c r="AI305" i="3"/>
  <c r="O305" i="3"/>
  <c r="S305" i="3"/>
  <c r="AY305" i="3"/>
  <c r="AE305" i="3"/>
  <c r="N294" i="3"/>
  <c r="AA294" i="3"/>
  <c r="AM294" i="3"/>
  <c r="AX294" i="3"/>
  <c r="BH294" i="3"/>
  <c r="O294" i="3"/>
  <c r="AE294" i="3"/>
  <c r="AP294" i="3"/>
  <c r="AZ294" i="3"/>
  <c r="S294" i="3"/>
  <c r="AH294" i="3"/>
  <c r="AR294" i="3"/>
  <c r="BC294" i="3"/>
  <c r="W294" i="3"/>
  <c r="AJ294" i="3"/>
  <c r="AU294" i="3"/>
  <c r="BF294" i="3"/>
  <c r="AP265" i="3"/>
  <c r="AU265" i="3"/>
  <c r="W265" i="3"/>
  <c r="L447" i="3"/>
  <c r="K451" i="3"/>
  <c r="L450" i="3"/>
  <c r="K450" i="3"/>
  <c r="L437" i="3"/>
  <c r="P437" i="3" s="1"/>
  <c r="L435" i="3"/>
  <c r="L433" i="3"/>
  <c r="L431" i="3"/>
  <c r="L429" i="3"/>
  <c r="L427" i="3"/>
  <c r="L425" i="3"/>
  <c r="K425" i="3"/>
  <c r="L423" i="3"/>
  <c r="K423" i="3"/>
  <c r="L421" i="3"/>
  <c r="Y413" i="3"/>
  <c r="U413" i="3"/>
  <c r="K412" i="3"/>
  <c r="AA402" i="3"/>
  <c r="BG398" i="3"/>
  <c r="K393" i="3"/>
  <c r="AE307" i="3"/>
  <c r="AI307" i="3"/>
  <c r="O307" i="3"/>
  <c r="AU307" i="3"/>
  <c r="S307" i="3"/>
  <c r="AY307" i="3"/>
  <c r="Q264" i="3"/>
  <c r="BA264" i="3"/>
  <c r="Y411" i="3"/>
  <c r="M411" i="3"/>
  <c r="AS411" i="3"/>
  <c r="BA405" i="3"/>
  <c r="R335" i="3"/>
  <c r="AR335" i="3"/>
  <c r="W335" i="3"/>
  <c r="AX335" i="3"/>
  <c r="AB335" i="3"/>
  <c r="BC335" i="3"/>
  <c r="AH335" i="3"/>
  <c r="AR262" i="3"/>
  <c r="L451" i="3"/>
  <c r="L436" i="3"/>
  <c r="K436" i="3"/>
  <c r="R436" i="3" s="1"/>
  <c r="K435" i="3"/>
  <c r="P435" i="3" s="1"/>
  <c r="L434" i="3"/>
  <c r="K434" i="3"/>
  <c r="K433" i="3"/>
  <c r="L432" i="3"/>
  <c r="R432" i="3" s="1"/>
  <c r="K432" i="3"/>
  <c r="K431" i="3"/>
  <c r="L430" i="3"/>
  <c r="K430" i="3"/>
  <c r="Z430" i="3" s="1"/>
  <c r="K429" i="3"/>
  <c r="L428" i="3"/>
  <c r="K428" i="3"/>
  <c r="L426" i="3"/>
  <c r="K426" i="3"/>
  <c r="L424" i="3"/>
  <c r="K424" i="3"/>
  <c r="L422" i="3"/>
  <c r="K422" i="3"/>
  <c r="L420" i="3"/>
  <c r="K420" i="3"/>
  <c r="L418" i="3"/>
  <c r="K418" i="3"/>
  <c r="L416" i="3"/>
  <c r="AC411" i="3"/>
  <c r="L406" i="3"/>
  <c r="L403" i="3"/>
  <c r="K403" i="3"/>
  <c r="L401" i="3"/>
  <c r="K401" i="3"/>
  <c r="AE299" i="3"/>
  <c r="AY299" i="3"/>
  <c r="O299" i="3"/>
  <c r="AI299" i="3"/>
  <c r="BC299" i="3"/>
  <c r="S299" i="3"/>
  <c r="AM299" i="3"/>
  <c r="W299" i="3"/>
  <c r="AU299" i="3"/>
  <c r="K387" i="3"/>
  <c r="K385" i="3"/>
  <c r="K383" i="3"/>
  <c r="K376" i="3"/>
  <c r="K374" i="3"/>
  <c r="K369" i="3"/>
  <c r="K367" i="3"/>
  <c r="K360" i="3"/>
  <c r="K358" i="3"/>
  <c r="K354" i="3"/>
  <c r="AC354" i="3" s="1"/>
  <c r="K352" i="3"/>
  <c r="T328" i="3"/>
  <c r="K323" i="3"/>
  <c r="BB323" i="3" s="1"/>
  <c r="V317" i="3"/>
  <c r="W307" i="3"/>
  <c r="Y306" i="3"/>
  <c r="BA300" i="3"/>
  <c r="K291" i="3"/>
  <c r="K289" i="3"/>
  <c r="K287" i="3"/>
  <c r="L286" i="3"/>
  <c r="K284" i="3"/>
  <c r="K282" i="3"/>
  <c r="AO281" i="3"/>
  <c r="K280" i="3"/>
  <c r="L279" i="3"/>
  <c r="K274" i="3"/>
  <c r="AN273" i="3"/>
  <c r="BD264" i="3"/>
  <c r="BF259" i="3"/>
  <c r="Z259" i="3"/>
  <c r="Z371" i="3"/>
  <c r="AK314" i="3"/>
  <c r="W305" i="3"/>
  <c r="M300" i="3"/>
  <c r="AA299" i="3"/>
  <c r="Z278" i="3"/>
  <c r="K263" i="3"/>
  <c r="K261" i="3"/>
  <c r="AT259" i="3"/>
  <c r="N259" i="3"/>
  <c r="L410" i="3"/>
  <c r="L407" i="3"/>
  <c r="K407" i="3"/>
  <c r="K406" i="3"/>
  <c r="L400" i="3"/>
  <c r="AA400" i="3" s="1"/>
  <c r="L397" i="3"/>
  <c r="K397" i="3"/>
  <c r="K391" i="3"/>
  <c r="K384" i="3"/>
  <c r="K382" i="3"/>
  <c r="L380" i="3"/>
  <c r="BD380" i="3" s="1"/>
  <c r="L378" i="3"/>
  <c r="BD378" i="3" s="1"/>
  <c r="K377" i="3"/>
  <c r="K375" i="3"/>
  <c r="K368" i="3"/>
  <c r="K366" i="3"/>
  <c r="L364" i="3"/>
  <c r="BD364" i="3" s="1"/>
  <c r="L362" i="3"/>
  <c r="BD362" i="3" s="1"/>
  <c r="K361" i="3"/>
  <c r="K359" i="3"/>
  <c r="K355" i="3"/>
  <c r="BD334" i="3"/>
  <c r="L330" i="3"/>
  <c r="X330" i="3" s="1"/>
  <c r="BB329" i="3"/>
  <c r="L329" i="3"/>
  <c r="AL329" i="3" s="1"/>
  <c r="K324" i="3"/>
  <c r="L322" i="3"/>
  <c r="AZ322" i="3" s="1"/>
  <c r="L321" i="3"/>
  <c r="BB321" i="3" s="1"/>
  <c r="L320" i="3"/>
  <c r="AZ320" i="3" s="1"/>
  <c r="AL317" i="3"/>
  <c r="AY316" i="3"/>
  <c r="M316" i="3"/>
  <c r="AC314" i="3"/>
  <c r="L312" i="3"/>
  <c r="K312" i="3"/>
  <c r="L310" i="3"/>
  <c r="K310" i="3"/>
  <c r="AW306" i="3"/>
  <c r="Q306" i="3"/>
  <c r="L303" i="3"/>
  <c r="W303" i="3" s="1"/>
  <c r="L302" i="3"/>
  <c r="K302" i="3"/>
  <c r="L301" i="3"/>
  <c r="AA301" i="3" s="1"/>
  <c r="AO300" i="3"/>
  <c r="U300" i="3"/>
  <c r="BE281" i="3"/>
  <c r="Y281" i="3"/>
  <c r="BD277" i="3"/>
  <c r="K275" i="3"/>
  <c r="BI273" i="3"/>
  <c r="R273" i="3"/>
  <c r="K271" i="3"/>
  <c r="K266" i="3"/>
  <c r="BI264" i="3"/>
  <c r="AC264" i="3"/>
  <c r="T264" i="3"/>
  <c r="L384" i="3"/>
  <c r="L382" i="3"/>
  <c r="Z379" i="3"/>
  <c r="L368" i="3"/>
  <c r="L366" i="3"/>
  <c r="K332" i="3"/>
  <c r="AF332" i="3" s="1"/>
  <c r="BD330" i="3"/>
  <c r="L327" i="3"/>
  <c r="BB327" i="3" s="1"/>
  <c r="K326" i="3"/>
  <c r="K325" i="3"/>
  <c r="L324" i="3"/>
  <c r="L319" i="3"/>
  <c r="AY315" i="3"/>
  <c r="S315" i="3"/>
  <c r="L315" i="3"/>
  <c r="AO315" i="3" s="1"/>
  <c r="U314" i="3"/>
  <c r="L309" i="3"/>
  <c r="AE309" i="3" s="1"/>
  <c r="L308" i="3"/>
  <c r="K308" i="3"/>
  <c r="AK306" i="3"/>
  <c r="AW304" i="3"/>
  <c r="Q304" i="3"/>
  <c r="BE300" i="3"/>
  <c r="AK300" i="3"/>
  <c r="Q300" i="3"/>
  <c r="BA298" i="3"/>
  <c r="K296" i="3"/>
  <c r="K286" i="3"/>
  <c r="K285" i="3"/>
  <c r="AW281" i="3"/>
  <c r="K279" i="3"/>
  <c r="K276" i="3"/>
  <c r="L275" i="3"/>
  <c r="K272" i="3"/>
  <c r="L271" i="3"/>
  <c r="BF270" i="3"/>
  <c r="Z270" i="3"/>
  <c r="AV264" i="3"/>
  <c r="AK264" i="3"/>
  <c r="K260" i="3"/>
  <c r="N448" i="3"/>
  <c r="R448" i="3"/>
  <c r="V448" i="3"/>
  <c r="Z448" i="3"/>
  <c r="AD448" i="3"/>
  <c r="AH448" i="3"/>
  <c r="AL448" i="3"/>
  <c r="AP448" i="3"/>
  <c r="AT448" i="3"/>
  <c r="AX448" i="3"/>
  <c r="BB448" i="3"/>
  <c r="BF448" i="3"/>
  <c r="O448" i="3"/>
  <c r="S448" i="3"/>
  <c r="W448" i="3"/>
  <c r="AA448" i="3"/>
  <c r="AE448" i="3"/>
  <c r="AI448" i="3"/>
  <c r="AM448" i="3"/>
  <c r="AQ448" i="3"/>
  <c r="AU448" i="3"/>
  <c r="AY448" i="3"/>
  <c r="BC448" i="3"/>
  <c r="BG448" i="3"/>
  <c r="P448" i="3"/>
  <c r="T448" i="3"/>
  <c r="X448" i="3"/>
  <c r="AB448" i="3"/>
  <c r="AF448" i="3"/>
  <c r="AJ448" i="3"/>
  <c r="AN448" i="3"/>
  <c r="AR448" i="3"/>
  <c r="AV448" i="3"/>
  <c r="AZ448" i="3"/>
  <c r="BD448" i="3"/>
  <c r="BH448" i="3"/>
  <c r="M448" i="3"/>
  <c r="Q448" i="3"/>
  <c r="U448" i="3"/>
  <c r="Y448" i="3"/>
  <c r="AC448" i="3"/>
  <c r="AG448" i="3"/>
  <c r="AK448" i="3"/>
  <c r="AO448" i="3"/>
  <c r="AS448" i="3"/>
  <c r="AW448" i="3"/>
  <c r="BA448" i="3"/>
  <c r="BE448" i="3"/>
  <c r="BI448" i="3"/>
  <c r="N446" i="3"/>
  <c r="R446" i="3"/>
  <c r="V446" i="3"/>
  <c r="Z446" i="3"/>
  <c r="AD446" i="3"/>
  <c r="AH446" i="3"/>
  <c r="AL446" i="3"/>
  <c r="AP446" i="3"/>
  <c r="AT446" i="3"/>
  <c r="AX446" i="3"/>
  <c r="BB446" i="3"/>
  <c r="BF446" i="3"/>
  <c r="O446" i="3"/>
  <c r="S446" i="3"/>
  <c r="W446" i="3"/>
  <c r="AA446" i="3"/>
  <c r="AE446" i="3"/>
  <c r="AI446" i="3"/>
  <c r="AM446" i="3"/>
  <c r="AQ446" i="3"/>
  <c r="AU446" i="3"/>
  <c r="AY446" i="3"/>
  <c r="BC446" i="3"/>
  <c r="BG446" i="3"/>
  <c r="Q446" i="3"/>
  <c r="AC446" i="3"/>
  <c r="AK446" i="3"/>
  <c r="AS446" i="3"/>
  <c r="BA446" i="3"/>
  <c r="BI446" i="3"/>
  <c r="M446" i="3"/>
  <c r="U446" i="3"/>
  <c r="Y446" i="3"/>
  <c r="AG446" i="3"/>
  <c r="AO446" i="3"/>
  <c r="AW446" i="3"/>
  <c r="BE446" i="3"/>
  <c r="P446" i="3"/>
  <c r="T446" i="3"/>
  <c r="X446" i="3"/>
  <c r="AB446" i="3"/>
  <c r="AF446" i="3"/>
  <c r="AJ446" i="3"/>
  <c r="AN446" i="3"/>
  <c r="AR446" i="3"/>
  <c r="AV446" i="3"/>
  <c r="AZ446" i="3"/>
  <c r="BD446" i="3"/>
  <c r="BH446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O444" i="3"/>
  <c r="S444" i="3"/>
  <c r="W444" i="3"/>
  <c r="AA444" i="3"/>
  <c r="AE444" i="3"/>
  <c r="AI444" i="3"/>
  <c r="AM444" i="3"/>
  <c r="AQ444" i="3"/>
  <c r="AU444" i="3"/>
  <c r="AY444" i="3"/>
  <c r="BC444" i="3"/>
  <c r="BG444" i="3"/>
  <c r="M444" i="3"/>
  <c r="Q444" i="3"/>
  <c r="U444" i="3"/>
  <c r="Y444" i="3"/>
  <c r="AC444" i="3"/>
  <c r="AG444" i="3"/>
  <c r="AK444" i="3"/>
  <c r="AO444" i="3"/>
  <c r="AS444" i="3"/>
  <c r="AW444" i="3"/>
  <c r="BA444" i="3"/>
  <c r="BE444" i="3"/>
  <c r="BI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N442" i="3"/>
  <c r="R442" i="3"/>
  <c r="V442" i="3"/>
  <c r="Z442" i="3"/>
  <c r="AD442" i="3"/>
  <c r="AH442" i="3"/>
  <c r="AL442" i="3"/>
  <c r="AP442" i="3"/>
  <c r="AT442" i="3"/>
  <c r="AX442" i="3"/>
  <c r="BB442" i="3"/>
  <c r="BF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P442" i="3"/>
  <c r="T442" i="3"/>
  <c r="X442" i="3"/>
  <c r="AB442" i="3"/>
  <c r="AF442" i="3"/>
  <c r="AJ442" i="3"/>
  <c r="AN442" i="3"/>
  <c r="AR442" i="3"/>
  <c r="AV442" i="3"/>
  <c r="AZ442" i="3"/>
  <c r="BD442" i="3"/>
  <c r="BH442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AE438" i="3"/>
  <c r="AM438" i="3"/>
  <c r="AU438" i="3"/>
  <c r="BC438" i="3"/>
  <c r="O438" i="3"/>
  <c r="S438" i="3"/>
  <c r="W438" i="3"/>
  <c r="AA438" i="3"/>
  <c r="AI438" i="3"/>
  <c r="AQ438" i="3"/>
  <c r="AY438" i="3"/>
  <c r="BG438" i="3"/>
  <c r="M438" i="3"/>
  <c r="Q438" i="3"/>
  <c r="U438" i="3"/>
  <c r="Y438" i="3"/>
  <c r="AC438" i="3"/>
  <c r="AG438" i="3"/>
  <c r="AK438" i="3"/>
  <c r="AO438" i="3"/>
  <c r="AS438" i="3"/>
  <c r="AW438" i="3"/>
  <c r="BE438" i="3"/>
  <c r="BI438" i="3"/>
  <c r="P438" i="3"/>
  <c r="T438" i="3"/>
  <c r="X438" i="3"/>
  <c r="AB438" i="3"/>
  <c r="AF438" i="3"/>
  <c r="AJ438" i="3"/>
  <c r="AN438" i="3"/>
  <c r="AR438" i="3"/>
  <c r="AV438" i="3"/>
  <c r="AZ438" i="3"/>
  <c r="BD438" i="3"/>
  <c r="BH438" i="3"/>
  <c r="BA438" i="3"/>
  <c r="N436" i="3"/>
  <c r="V436" i="3"/>
  <c r="Z436" i="3"/>
  <c r="AD436" i="3"/>
  <c r="AH436" i="3"/>
  <c r="AL436" i="3"/>
  <c r="AP436" i="3"/>
  <c r="AT436" i="3"/>
  <c r="AX436" i="3"/>
  <c r="BB436" i="3"/>
  <c r="BF436" i="3"/>
  <c r="O436" i="3"/>
  <c r="S436" i="3"/>
  <c r="W436" i="3"/>
  <c r="AA436" i="3"/>
  <c r="AE436" i="3"/>
  <c r="AI436" i="3"/>
  <c r="AM436" i="3"/>
  <c r="AQ436" i="3"/>
  <c r="AU436" i="3"/>
  <c r="AY436" i="3"/>
  <c r="BC436" i="3"/>
  <c r="BG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M436" i="3"/>
  <c r="Q436" i="3"/>
  <c r="U436" i="3"/>
  <c r="Y436" i="3"/>
  <c r="AC436" i="3"/>
  <c r="AG436" i="3"/>
  <c r="AK436" i="3"/>
  <c r="AO436" i="3"/>
  <c r="AS436" i="3"/>
  <c r="AW436" i="3"/>
  <c r="BA436" i="3"/>
  <c r="BE436" i="3"/>
  <c r="BI436" i="3"/>
  <c r="X435" i="3"/>
  <c r="AB435" i="3"/>
  <c r="AN435" i="3"/>
  <c r="AR435" i="3"/>
  <c r="BD435" i="3"/>
  <c r="BH435" i="3"/>
  <c r="Q435" i="3"/>
  <c r="U435" i="3"/>
  <c r="AG435" i="3"/>
  <c r="AK435" i="3"/>
  <c r="AW435" i="3"/>
  <c r="BA435" i="3"/>
  <c r="O435" i="3"/>
  <c r="S435" i="3"/>
  <c r="AE435" i="3"/>
  <c r="AI435" i="3"/>
  <c r="AU435" i="3"/>
  <c r="AY435" i="3"/>
  <c r="R435" i="3"/>
  <c r="V435" i="3"/>
  <c r="AH435" i="3"/>
  <c r="AL435" i="3"/>
  <c r="AX435" i="3"/>
  <c r="BB435" i="3"/>
  <c r="N434" i="3"/>
  <c r="R434" i="3"/>
  <c r="V434" i="3"/>
  <c r="Z434" i="3"/>
  <c r="AD434" i="3"/>
  <c r="AH434" i="3"/>
  <c r="AL434" i="3"/>
  <c r="AP434" i="3"/>
  <c r="AT434" i="3"/>
  <c r="AX434" i="3"/>
  <c r="BB434" i="3"/>
  <c r="BF434" i="3"/>
  <c r="O434" i="3"/>
  <c r="S434" i="3"/>
  <c r="W434" i="3"/>
  <c r="AA434" i="3"/>
  <c r="AE434" i="3"/>
  <c r="AI434" i="3"/>
  <c r="AM434" i="3"/>
  <c r="AQ434" i="3"/>
  <c r="AU434" i="3"/>
  <c r="AY434" i="3"/>
  <c r="BC434" i="3"/>
  <c r="BG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M434" i="3"/>
  <c r="Q434" i="3"/>
  <c r="U434" i="3"/>
  <c r="Y434" i="3"/>
  <c r="AC434" i="3"/>
  <c r="AG434" i="3"/>
  <c r="AK434" i="3"/>
  <c r="AO434" i="3"/>
  <c r="AS434" i="3"/>
  <c r="AW434" i="3"/>
  <c r="BA434" i="3"/>
  <c r="BE434" i="3"/>
  <c r="BI434" i="3"/>
  <c r="P433" i="3"/>
  <c r="T433" i="3"/>
  <c r="X433" i="3"/>
  <c r="AB433" i="3"/>
  <c r="AF433" i="3"/>
  <c r="AJ433" i="3"/>
  <c r="AN433" i="3"/>
  <c r="AR433" i="3"/>
  <c r="AV433" i="3"/>
  <c r="AZ433" i="3"/>
  <c r="BD433" i="3"/>
  <c r="BH433" i="3"/>
  <c r="M433" i="3"/>
  <c r="Q433" i="3"/>
  <c r="U433" i="3"/>
  <c r="Y433" i="3"/>
  <c r="AC433" i="3"/>
  <c r="AG433" i="3"/>
  <c r="AK433" i="3"/>
  <c r="AO433" i="3"/>
  <c r="AS433" i="3"/>
  <c r="AW433" i="3"/>
  <c r="BA433" i="3"/>
  <c r="BE433" i="3"/>
  <c r="BI433" i="3"/>
  <c r="O433" i="3"/>
  <c r="S433" i="3"/>
  <c r="W433" i="3"/>
  <c r="AA433" i="3"/>
  <c r="AE433" i="3"/>
  <c r="AI433" i="3"/>
  <c r="AM433" i="3"/>
  <c r="AQ433" i="3"/>
  <c r="AU433" i="3"/>
  <c r="AY433" i="3"/>
  <c r="BC433" i="3"/>
  <c r="BG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N432" i="3"/>
  <c r="V432" i="3"/>
  <c r="Z432" i="3"/>
  <c r="AD432" i="3"/>
  <c r="AL432" i="3"/>
  <c r="AP432" i="3"/>
  <c r="AT432" i="3"/>
  <c r="BB432" i="3"/>
  <c r="BF432" i="3"/>
  <c r="O432" i="3"/>
  <c r="W432" i="3"/>
  <c r="AA432" i="3"/>
  <c r="AE432" i="3"/>
  <c r="AM432" i="3"/>
  <c r="AQ432" i="3"/>
  <c r="AU432" i="3"/>
  <c r="BC432" i="3"/>
  <c r="BG432" i="3"/>
  <c r="M432" i="3"/>
  <c r="U432" i="3"/>
  <c r="Y432" i="3"/>
  <c r="AC432" i="3"/>
  <c r="AK432" i="3"/>
  <c r="AO432" i="3"/>
  <c r="AS432" i="3"/>
  <c r="BE432" i="3"/>
  <c r="P432" i="3"/>
  <c r="T432" i="3"/>
  <c r="AB432" i="3"/>
  <c r="AF432" i="3"/>
  <c r="AJ432" i="3"/>
  <c r="AR432" i="3"/>
  <c r="AV432" i="3"/>
  <c r="AZ432" i="3"/>
  <c r="BH432" i="3"/>
  <c r="AW432" i="3"/>
  <c r="BI432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M431" i="3"/>
  <c r="Q431" i="3"/>
  <c r="U431" i="3"/>
  <c r="Y431" i="3"/>
  <c r="AC431" i="3"/>
  <c r="AG431" i="3"/>
  <c r="AK431" i="3"/>
  <c r="AO431" i="3"/>
  <c r="AS431" i="3"/>
  <c r="AW431" i="3"/>
  <c r="BA431" i="3"/>
  <c r="BE431" i="3"/>
  <c r="BI431" i="3"/>
  <c r="AU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O431" i="3"/>
  <c r="S431" i="3"/>
  <c r="W431" i="3"/>
  <c r="AA431" i="3"/>
  <c r="AE431" i="3"/>
  <c r="AI431" i="3"/>
  <c r="AM431" i="3"/>
  <c r="AQ431" i="3"/>
  <c r="AY431" i="3"/>
  <c r="BC431" i="3"/>
  <c r="BG431" i="3"/>
  <c r="N430" i="3"/>
  <c r="R430" i="3"/>
  <c r="V430" i="3"/>
  <c r="AD430" i="3"/>
  <c r="AH430" i="3"/>
  <c r="AL430" i="3"/>
  <c r="AT430" i="3"/>
  <c r="AX430" i="3"/>
  <c r="BB430" i="3"/>
  <c r="M430" i="3"/>
  <c r="Q430" i="3"/>
  <c r="U430" i="3"/>
  <c r="AC430" i="3"/>
  <c r="AG430" i="3"/>
  <c r="AK430" i="3"/>
  <c r="AS430" i="3"/>
  <c r="BA430" i="3"/>
  <c r="BE430" i="3"/>
  <c r="O430" i="3"/>
  <c r="S430" i="3"/>
  <c r="W430" i="3"/>
  <c r="AE430" i="3"/>
  <c r="AI430" i="3"/>
  <c r="AM430" i="3"/>
  <c r="AU430" i="3"/>
  <c r="AY430" i="3"/>
  <c r="BC430" i="3"/>
  <c r="P430" i="3"/>
  <c r="T430" i="3"/>
  <c r="X430" i="3"/>
  <c r="AF430" i="3"/>
  <c r="AJ430" i="3"/>
  <c r="AN430" i="3"/>
  <c r="AV430" i="3"/>
  <c r="AZ430" i="3"/>
  <c r="BD430" i="3"/>
  <c r="AW430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O429" i="3"/>
  <c r="S429" i="3"/>
  <c r="W429" i="3"/>
  <c r="AA429" i="3"/>
  <c r="AE429" i="3"/>
  <c r="AI429" i="3"/>
  <c r="AM429" i="3"/>
  <c r="AQ429" i="3"/>
  <c r="AU429" i="3"/>
  <c r="AY429" i="3"/>
  <c r="BC429" i="3"/>
  <c r="BG429" i="3"/>
  <c r="M429" i="3"/>
  <c r="Q429" i="3"/>
  <c r="U429" i="3"/>
  <c r="Y429" i="3"/>
  <c r="AC429" i="3"/>
  <c r="AG429" i="3"/>
  <c r="AK429" i="3"/>
  <c r="AO429" i="3"/>
  <c r="AS429" i="3"/>
  <c r="AW429" i="3"/>
  <c r="BA429" i="3"/>
  <c r="BE429" i="3"/>
  <c r="BI429" i="3"/>
  <c r="N429" i="3"/>
  <c r="R429" i="3"/>
  <c r="V429" i="3"/>
  <c r="Z429" i="3"/>
  <c r="AD429" i="3"/>
  <c r="AH429" i="3"/>
  <c r="AL429" i="3"/>
  <c r="AP429" i="3"/>
  <c r="AT429" i="3"/>
  <c r="AX429" i="3"/>
  <c r="BB429" i="3"/>
  <c r="BF429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28" i="3"/>
  <c r="Q428" i="3"/>
  <c r="U428" i="3"/>
  <c r="Y428" i="3"/>
  <c r="AC428" i="3"/>
  <c r="AG428" i="3"/>
  <c r="AO428" i="3"/>
  <c r="AW428" i="3"/>
  <c r="BE428" i="3"/>
  <c r="O428" i="3"/>
  <c r="S428" i="3"/>
  <c r="W428" i="3"/>
  <c r="AA428" i="3"/>
  <c r="AE428" i="3"/>
  <c r="AI428" i="3"/>
  <c r="AM428" i="3"/>
  <c r="AQ428" i="3"/>
  <c r="AU428" i="3"/>
  <c r="AY428" i="3"/>
  <c r="BC428" i="3"/>
  <c r="BG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AK428" i="3"/>
  <c r="AS428" i="3"/>
  <c r="BA428" i="3"/>
  <c r="BI428" i="3"/>
  <c r="P427" i="3"/>
  <c r="T427" i="3"/>
  <c r="X427" i="3"/>
  <c r="AB427" i="3"/>
  <c r="AF427" i="3"/>
  <c r="AJ427" i="3"/>
  <c r="AN427" i="3"/>
  <c r="AR427" i="3"/>
  <c r="AV427" i="3"/>
  <c r="AZ427" i="3"/>
  <c r="BD427" i="3"/>
  <c r="BH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N426" i="3"/>
  <c r="R426" i="3"/>
  <c r="V426" i="3"/>
  <c r="Z426" i="3"/>
  <c r="AD426" i="3"/>
  <c r="AH426" i="3"/>
  <c r="AL426" i="3"/>
  <c r="AP426" i="3"/>
  <c r="AT426" i="3"/>
  <c r="AX426" i="3"/>
  <c r="BB426" i="3"/>
  <c r="BF426" i="3"/>
  <c r="O426" i="3"/>
  <c r="S426" i="3"/>
  <c r="W426" i="3"/>
  <c r="AA426" i="3"/>
  <c r="AE426" i="3"/>
  <c r="AI426" i="3"/>
  <c r="AM426" i="3"/>
  <c r="AQ426" i="3"/>
  <c r="AU426" i="3"/>
  <c r="AY426" i="3"/>
  <c r="BC426" i="3"/>
  <c r="BG426" i="3"/>
  <c r="M426" i="3"/>
  <c r="Q426" i="3"/>
  <c r="U426" i="3"/>
  <c r="Y426" i="3"/>
  <c r="AC426" i="3"/>
  <c r="AG426" i="3"/>
  <c r="AK426" i="3"/>
  <c r="AO426" i="3"/>
  <c r="AS426" i="3"/>
  <c r="AW426" i="3"/>
  <c r="BA426" i="3"/>
  <c r="BE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O424" i="3"/>
  <c r="U424" i="3"/>
  <c r="Z424" i="3"/>
  <c r="AE424" i="3"/>
  <c r="AK424" i="3"/>
  <c r="AP424" i="3"/>
  <c r="AU424" i="3"/>
  <c r="BA424" i="3"/>
  <c r="BF424" i="3"/>
  <c r="N424" i="3"/>
  <c r="S424" i="3"/>
  <c r="Y424" i="3"/>
  <c r="AD424" i="3"/>
  <c r="AI424" i="3"/>
  <c r="AO424" i="3"/>
  <c r="AT424" i="3"/>
  <c r="AY424" i="3"/>
  <c r="BE424" i="3"/>
  <c r="Q424" i="3"/>
  <c r="V424" i="3"/>
  <c r="AA424" i="3"/>
  <c r="AG424" i="3"/>
  <c r="AL424" i="3"/>
  <c r="AQ424" i="3"/>
  <c r="AW424" i="3"/>
  <c r="BB424" i="3"/>
  <c r="BG424" i="3"/>
  <c r="M424" i="3"/>
  <c r="R424" i="3"/>
  <c r="W424" i="3"/>
  <c r="AC424" i="3"/>
  <c r="AH424" i="3"/>
  <c r="AM424" i="3"/>
  <c r="AS424" i="3"/>
  <c r="AX424" i="3"/>
  <c r="BC424" i="3"/>
  <c r="BI424" i="3"/>
  <c r="P422" i="3"/>
  <c r="T422" i="3"/>
  <c r="X422" i="3"/>
  <c r="AB422" i="3"/>
  <c r="AF422" i="3"/>
  <c r="AJ422" i="3"/>
  <c r="AN422" i="3"/>
  <c r="AR422" i="3"/>
  <c r="AV422" i="3"/>
  <c r="AZ422" i="3"/>
  <c r="BD422" i="3"/>
  <c r="BH422" i="3"/>
  <c r="O422" i="3"/>
  <c r="U422" i="3"/>
  <c r="Z422" i="3"/>
  <c r="AE422" i="3"/>
  <c r="AK422" i="3"/>
  <c r="AP422" i="3"/>
  <c r="AU422" i="3"/>
  <c r="BA422" i="3"/>
  <c r="BF422" i="3"/>
  <c r="Q422" i="3"/>
  <c r="V422" i="3"/>
  <c r="AA422" i="3"/>
  <c r="AG422" i="3"/>
  <c r="AL422" i="3"/>
  <c r="AQ422" i="3"/>
  <c r="AW422" i="3"/>
  <c r="BB422" i="3"/>
  <c r="BG422" i="3"/>
  <c r="M422" i="3"/>
  <c r="R422" i="3"/>
  <c r="W422" i="3"/>
  <c r="AC422" i="3"/>
  <c r="AH422" i="3"/>
  <c r="AM422" i="3"/>
  <c r="AS422" i="3"/>
  <c r="AX422" i="3"/>
  <c r="BC422" i="3"/>
  <c r="BI422" i="3"/>
  <c r="N422" i="3"/>
  <c r="S422" i="3"/>
  <c r="Y422" i="3"/>
  <c r="AD422" i="3"/>
  <c r="AI422" i="3"/>
  <c r="AO422" i="3"/>
  <c r="AT422" i="3"/>
  <c r="AY422" i="3"/>
  <c r="BE422" i="3"/>
  <c r="N421" i="3"/>
  <c r="R421" i="3"/>
  <c r="V421" i="3"/>
  <c r="Z421" i="3"/>
  <c r="AD421" i="3"/>
  <c r="AH421" i="3"/>
  <c r="AL421" i="3"/>
  <c r="AP421" i="3"/>
  <c r="AT421" i="3"/>
  <c r="AX421" i="3"/>
  <c r="BB421" i="3"/>
  <c r="BF421" i="3"/>
  <c r="P421" i="3"/>
  <c r="T421" i="3"/>
  <c r="X421" i="3"/>
  <c r="AB421" i="3"/>
  <c r="AF421" i="3"/>
  <c r="AJ421" i="3"/>
  <c r="AN421" i="3"/>
  <c r="AR421" i="3"/>
  <c r="AV421" i="3"/>
  <c r="AZ421" i="3"/>
  <c r="BD421" i="3"/>
  <c r="BH421" i="3"/>
  <c r="M421" i="3"/>
  <c r="U421" i="3"/>
  <c r="AC421" i="3"/>
  <c r="AK421" i="3"/>
  <c r="AS421" i="3"/>
  <c r="BA421" i="3"/>
  <c r="BI421" i="3"/>
  <c r="AY421" i="3"/>
  <c r="O421" i="3"/>
  <c r="W421" i="3"/>
  <c r="AE421" i="3"/>
  <c r="AM421" i="3"/>
  <c r="AU421" i="3"/>
  <c r="BC421" i="3"/>
  <c r="S421" i="3"/>
  <c r="AA421" i="3"/>
  <c r="AI421" i="3"/>
  <c r="AQ421" i="3"/>
  <c r="BG421" i="3"/>
  <c r="Q421" i="3"/>
  <c r="Y421" i="3"/>
  <c r="AG421" i="3"/>
  <c r="AO421" i="3"/>
  <c r="AW421" i="3"/>
  <c r="BE421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Q420" i="3"/>
  <c r="Y420" i="3"/>
  <c r="AG420" i="3"/>
  <c r="AO420" i="3"/>
  <c r="AW420" i="3"/>
  <c r="BE420" i="3"/>
  <c r="S420" i="3"/>
  <c r="AA420" i="3"/>
  <c r="AI420" i="3"/>
  <c r="AQ420" i="3"/>
  <c r="AY420" i="3"/>
  <c r="BG420" i="3"/>
  <c r="M420" i="3"/>
  <c r="U420" i="3"/>
  <c r="AC420" i="3"/>
  <c r="AK420" i="3"/>
  <c r="AS420" i="3"/>
  <c r="BA420" i="3"/>
  <c r="BI420" i="3"/>
  <c r="O420" i="3"/>
  <c r="W420" i="3"/>
  <c r="AE420" i="3"/>
  <c r="AM420" i="3"/>
  <c r="AU420" i="3"/>
  <c r="BC420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19" i="3"/>
  <c r="U419" i="3"/>
  <c r="AC419" i="3"/>
  <c r="AK419" i="3"/>
  <c r="AS419" i="3"/>
  <c r="BA419" i="3"/>
  <c r="BI419" i="3"/>
  <c r="S419" i="3"/>
  <c r="AA419" i="3"/>
  <c r="AI419" i="3"/>
  <c r="AY419" i="3"/>
  <c r="BG419" i="3"/>
  <c r="O419" i="3"/>
  <c r="W419" i="3"/>
  <c r="AE419" i="3"/>
  <c r="AM419" i="3"/>
  <c r="AU419" i="3"/>
  <c r="BC419" i="3"/>
  <c r="AQ419" i="3"/>
  <c r="Q419" i="3"/>
  <c r="Y419" i="3"/>
  <c r="AG419" i="3"/>
  <c r="AO419" i="3"/>
  <c r="AW419" i="3"/>
  <c r="BE419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N418" i="3"/>
  <c r="R418" i="3"/>
  <c r="V418" i="3"/>
  <c r="Z418" i="3"/>
  <c r="AD418" i="3"/>
  <c r="AH418" i="3"/>
  <c r="AL418" i="3"/>
  <c r="AP418" i="3"/>
  <c r="AT418" i="3"/>
  <c r="AX418" i="3"/>
  <c r="BB418" i="3"/>
  <c r="BF418" i="3"/>
  <c r="Q418" i="3"/>
  <c r="Y418" i="3"/>
  <c r="AG418" i="3"/>
  <c r="AO418" i="3"/>
  <c r="AW418" i="3"/>
  <c r="BE418" i="3"/>
  <c r="S418" i="3"/>
  <c r="AA418" i="3"/>
  <c r="AI418" i="3"/>
  <c r="AQ418" i="3"/>
  <c r="AY418" i="3"/>
  <c r="BG418" i="3"/>
  <c r="M418" i="3"/>
  <c r="U418" i="3"/>
  <c r="AC418" i="3"/>
  <c r="AK418" i="3"/>
  <c r="AS418" i="3"/>
  <c r="BA418" i="3"/>
  <c r="BI418" i="3"/>
  <c r="O418" i="3"/>
  <c r="W418" i="3"/>
  <c r="AE418" i="3"/>
  <c r="AM418" i="3"/>
  <c r="AU418" i="3"/>
  <c r="BC418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P417" i="3"/>
  <c r="T417" i="3"/>
  <c r="X417" i="3"/>
  <c r="AB417" i="3"/>
  <c r="AF417" i="3"/>
  <c r="AJ417" i="3"/>
  <c r="AN417" i="3"/>
  <c r="AR417" i="3"/>
  <c r="AV417" i="3"/>
  <c r="AZ417" i="3"/>
  <c r="BD417" i="3"/>
  <c r="BH417" i="3"/>
  <c r="M417" i="3"/>
  <c r="U417" i="3"/>
  <c r="AC417" i="3"/>
  <c r="AK417" i="3"/>
  <c r="AS417" i="3"/>
  <c r="BA417" i="3"/>
  <c r="BI417" i="3"/>
  <c r="AI417" i="3"/>
  <c r="BG417" i="3"/>
  <c r="O417" i="3"/>
  <c r="W417" i="3"/>
  <c r="AE417" i="3"/>
  <c r="AM417" i="3"/>
  <c r="AU417" i="3"/>
  <c r="BC417" i="3"/>
  <c r="S417" i="3"/>
  <c r="AA417" i="3"/>
  <c r="AQ417" i="3"/>
  <c r="AY417" i="3"/>
  <c r="Q417" i="3"/>
  <c r="Y417" i="3"/>
  <c r="AG417" i="3"/>
  <c r="AO417" i="3"/>
  <c r="AW417" i="3"/>
  <c r="BE417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Q416" i="3"/>
  <c r="Y416" i="3"/>
  <c r="AG416" i="3"/>
  <c r="AO416" i="3"/>
  <c r="AW416" i="3"/>
  <c r="BE416" i="3"/>
  <c r="S416" i="3"/>
  <c r="AA416" i="3"/>
  <c r="AI416" i="3"/>
  <c r="AQ416" i="3"/>
  <c r="AY416" i="3"/>
  <c r="BG416" i="3"/>
  <c r="M416" i="3"/>
  <c r="U416" i="3"/>
  <c r="AC416" i="3"/>
  <c r="AK416" i="3"/>
  <c r="AS416" i="3"/>
  <c r="BA416" i="3"/>
  <c r="BI416" i="3"/>
  <c r="O416" i="3"/>
  <c r="W416" i="3"/>
  <c r="AE416" i="3"/>
  <c r="AM416" i="3"/>
  <c r="AU416" i="3"/>
  <c r="BC416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M412" i="3"/>
  <c r="Q412" i="3"/>
  <c r="U412" i="3"/>
  <c r="Y412" i="3"/>
  <c r="AC412" i="3"/>
  <c r="AG412" i="3"/>
  <c r="AK412" i="3"/>
  <c r="AO412" i="3"/>
  <c r="AS412" i="3"/>
  <c r="AW412" i="3"/>
  <c r="BA412" i="3"/>
  <c r="BE412" i="3"/>
  <c r="BI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O412" i="3"/>
  <c r="AE412" i="3"/>
  <c r="AU412" i="3"/>
  <c r="S412" i="3"/>
  <c r="AI412" i="3"/>
  <c r="AY412" i="3"/>
  <c r="AA412" i="3"/>
  <c r="AQ412" i="3"/>
  <c r="BG412" i="3"/>
  <c r="W412" i="3"/>
  <c r="AM412" i="3"/>
  <c r="BC412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M447" i="3"/>
  <c r="Q447" i="3"/>
  <c r="U447" i="3"/>
  <c r="Y447" i="3"/>
  <c r="AC447" i="3"/>
  <c r="AG447" i="3"/>
  <c r="AK447" i="3"/>
  <c r="AO447" i="3"/>
  <c r="AS447" i="3"/>
  <c r="AW447" i="3"/>
  <c r="BA447" i="3"/>
  <c r="BE447" i="3"/>
  <c r="BI447" i="3"/>
  <c r="O447" i="3"/>
  <c r="S447" i="3"/>
  <c r="W447" i="3"/>
  <c r="AA447" i="3"/>
  <c r="AE447" i="3"/>
  <c r="AI447" i="3"/>
  <c r="AM447" i="3"/>
  <c r="AQ447" i="3"/>
  <c r="AU447" i="3"/>
  <c r="AY447" i="3"/>
  <c r="BC447" i="3"/>
  <c r="N447" i="3"/>
  <c r="R447" i="3"/>
  <c r="V447" i="3"/>
  <c r="Z447" i="3"/>
  <c r="AD447" i="3"/>
  <c r="AH447" i="3"/>
  <c r="AL447" i="3"/>
  <c r="AP447" i="3"/>
  <c r="AT447" i="3"/>
  <c r="AX447" i="3"/>
  <c r="BB447" i="3"/>
  <c r="BF447" i="3"/>
  <c r="BG447" i="3"/>
  <c r="P445" i="3"/>
  <c r="T445" i="3"/>
  <c r="X445" i="3"/>
  <c r="AB445" i="3"/>
  <c r="AF445" i="3"/>
  <c r="AJ445" i="3"/>
  <c r="AN445" i="3"/>
  <c r="AR445" i="3"/>
  <c r="AV445" i="3"/>
  <c r="AZ445" i="3"/>
  <c r="BD445" i="3"/>
  <c r="BH445" i="3"/>
  <c r="S445" i="3"/>
  <c r="AA445" i="3"/>
  <c r="AI445" i="3"/>
  <c r="AQ445" i="3"/>
  <c r="AY445" i="3"/>
  <c r="BG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N445" i="3"/>
  <c r="R445" i="3"/>
  <c r="V445" i="3"/>
  <c r="Z445" i="3"/>
  <c r="AD445" i="3"/>
  <c r="AH445" i="3"/>
  <c r="AL445" i="3"/>
  <c r="AP445" i="3"/>
  <c r="AT445" i="3"/>
  <c r="AX445" i="3"/>
  <c r="BB445" i="3"/>
  <c r="BF445" i="3"/>
  <c r="O445" i="3"/>
  <c r="W445" i="3"/>
  <c r="AE445" i="3"/>
  <c r="AM445" i="3"/>
  <c r="AU445" i="3"/>
  <c r="BC445" i="3"/>
  <c r="P443" i="3"/>
  <c r="T443" i="3"/>
  <c r="X443" i="3"/>
  <c r="AB443" i="3"/>
  <c r="AF443" i="3"/>
  <c r="AJ443" i="3"/>
  <c r="AN443" i="3"/>
  <c r="AR443" i="3"/>
  <c r="AV443" i="3"/>
  <c r="AZ443" i="3"/>
  <c r="BD443" i="3"/>
  <c r="BH443" i="3"/>
  <c r="M443" i="3"/>
  <c r="Q443" i="3"/>
  <c r="U443" i="3"/>
  <c r="Y443" i="3"/>
  <c r="AC443" i="3"/>
  <c r="AG443" i="3"/>
  <c r="AK443" i="3"/>
  <c r="AO443" i="3"/>
  <c r="AS443" i="3"/>
  <c r="AW443" i="3"/>
  <c r="BA443" i="3"/>
  <c r="BE443" i="3"/>
  <c r="BI443" i="3"/>
  <c r="O443" i="3"/>
  <c r="S443" i="3"/>
  <c r="W443" i="3"/>
  <c r="AA443" i="3"/>
  <c r="AE443" i="3"/>
  <c r="AI443" i="3"/>
  <c r="AM443" i="3"/>
  <c r="AQ443" i="3"/>
  <c r="AU443" i="3"/>
  <c r="AY443" i="3"/>
  <c r="BC443" i="3"/>
  <c r="BG443" i="3"/>
  <c r="N443" i="3"/>
  <c r="R443" i="3"/>
  <c r="V443" i="3"/>
  <c r="Z443" i="3"/>
  <c r="AD443" i="3"/>
  <c r="AH443" i="3"/>
  <c r="AL443" i="3"/>
  <c r="AP443" i="3"/>
  <c r="AT443" i="3"/>
  <c r="AX443" i="3"/>
  <c r="BB443" i="3"/>
  <c r="BF443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O440" i="3"/>
  <c r="S440" i="3"/>
  <c r="W440" i="3"/>
  <c r="AA440" i="3"/>
  <c r="AE440" i="3"/>
  <c r="AI440" i="3"/>
  <c r="AM440" i="3"/>
  <c r="AQ440" i="3"/>
  <c r="AU440" i="3"/>
  <c r="AY440" i="3"/>
  <c r="BC440" i="3"/>
  <c r="BG440" i="3"/>
  <c r="M440" i="3"/>
  <c r="Q440" i="3"/>
  <c r="U440" i="3"/>
  <c r="Y440" i="3"/>
  <c r="AC440" i="3"/>
  <c r="AG440" i="3"/>
  <c r="AK440" i="3"/>
  <c r="AO440" i="3"/>
  <c r="AS440" i="3"/>
  <c r="AW440" i="3"/>
  <c r="BA440" i="3"/>
  <c r="BI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BE440" i="3"/>
  <c r="P406" i="3"/>
  <c r="T406" i="3"/>
  <c r="X406" i="3"/>
  <c r="AB406" i="3"/>
  <c r="AF406" i="3"/>
  <c r="AJ406" i="3"/>
  <c r="AN406" i="3"/>
  <c r="AR406" i="3"/>
  <c r="AV406" i="3"/>
  <c r="AZ406" i="3"/>
  <c r="BD406" i="3"/>
  <c r="BH406" i="3"/>
  <c r="M406" i="3"/>
  <c r="Q406" i="3"/>
  <c r="U406" i="3"/>
  <c r="Y406" i="3"/>
  <c r="AC406" i="3"/>
  <c r="AG406" i="3"/>
  <c r="AK406" i="3"/>
  <c r="AO406" i="3"/>
  <c r="AS406" i="3"/>
  <c r="AW406" i="3"/>
  <c r="BA406" i="3"/>
  <c r="BE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O406" i="3"/>
  <c r="AE406" i="3"/>
  <c r="AU406" i="3"/>
  <c r="S406" i="3"/>
  <c r="AI406" i="3"/>
  <c r="AY406" i="3"/>
  <c r="W406" i="3"/>
  <c r="AM406" i="3"/>
  <c r="BC406" i="3"/>
  <c r="AA406" i="3"/>
  <c r="AQ406" i="3"/>
  <c r="BG406" i="3"/>
  <c r="P441" i="3"/>
  <c r="T441" i="3"/>
  <c r="X441" i="3"/>
  <c r="AB441" i="3"/>
  <c r="AF441" i="3"/>
  <c r="AJ441" i="3"/>
  <c r="AN441" i="3"/>
  <c r="AR441" i="3"/>
  <c r="AV441" i="3"/>
  <c r="AZ441" i="3"/>
  <c r="BD441" i="3"/>
  <c r="BH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N441" i="3"/>
  <c r="R441" i="3"/>
  <c r="V441" i="3"/>
  <c r="Z441" i="3"/>
  <c r="AD441" i="3"/>
  <c r="AH441" i="3"/>
  <c r="AL441" i="3"/>
  <c r="AP441" i="3"/>
  <c r="AT441" i="3"/>
  <c r="AX441" i="3"/>
  <c r="BB441" i="3"/>
  <c r="BF441" i="3"/>
  <c r="P439" i="3"/>
  <c r="T439" i="3"/>
  <c r="X439" i="3"/>
  <c r="AB439" i="3"/>
  <c r="AF439" i="3"/>
  <c r="AJ439" i="3"/>
  <c r="AN439" i="3"/>
  <c r="AR439" i="3"/>
  <c r="AV439" i="3"/>
  <c r="AZ439" i="3"/>
  <c r="BD439" i="3"/>
  <c r="BH439" i="3"/>
  <c r="AO439" i="3"/>
  <c r="AW439" i="3"/>
  <c r="BE439" i="3"/>
  <c r="M439" i="3"/>
  <c r="Q439" i="3"/>
  <c r="U439" i="3"/>
  <c r="Y439" i="3"/>
  <c r="AC439" i="3"/>
  <c r="AG439" i="3"/>
  <c r="AK439" i="3"/>
  <c r="AS439" i="3"/>
  <c r="BA439" i="3"/>
  <c r="BI439" i="3"/>
  <c r="N439" i="3"/>
  <c r="R439" i="3"/>
  <c r="V439" i="3"/>
  <c r="Z439" i="3"/>
  <c r="AD439" i="3"/>
  <c r="AH439" i="3"/>
  <c r="AL439" i="3"/>
  <c r="AP439" i="3"/>
  <c r="AT439" i="3"/>
  <c r="AX439" i="3"/>
  <c r="BB439" i="3"/>
  <c r="BF439" i="3"/>
  <c r="O439" i="3"/>
  <c r="S439" i="3"/>
  <c r="W439" i="3"/>
  <c r="AA439" i="3"/>
  <c r="AE439" i="3"/>
  <c r="AI439" i="3"/>
  <c r="AM439" i="3"/>
  <c r="AQ439" i="3"/>
  <c r="AU439" i="3"/>
  <c r="AY439" i="3"/>
  <c r="BC439" i="3"/>
  <c r="BG439" i="3"/>
  <c r="P410" i="3"/>
  <c r="T410" i="3"/>
  <c r="X410" i="3"/>
  <c r="AB410" i="3"/>
  <c r="AF410" i="3"/>
  <c r="AJ410" i="3"/>
  <c r="AN410" i="3"/>
  <c r="AR410" i="3"/>
  <c r="AV410" i="3"/>
  <c r="AZ410" i="3"/>
  <c r="BD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O410" i="3"/>
  <c r="AE410" i="3"/>
  <c r="AU410" i="3"/>
  <c r="S410" i="3"/>
  <c r="AI410" i="3"/>
  <c r="AY410" i="3"/>
  <c r="AA410" i="3"/>
  <c r="AQ410" i="3"/>
  <c r="BG410" i="3"/>
  <c r="W410" i="3"/>
  <c r="AM410" i="3"/>
  <c r="BC410" i="3"/>
  <c r="O449" i="3"/>
  <c r="S449" i="3"/>
  <c r="W449" i="3"/>
  <c r="AA449" i="3"/>
  <c r="AE449" i="3"/>
  <c r="AI449" i="3"/>
  <c r="AM449" i="3"/>
  <c r="AQ449" i="3"/>
  <c r="AU449" i="3"/>
  <c r="AY449" i="3"/>
  <c r="BC449" i="3"/>
  <c r="BG449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M414" i="3"/>
  <c r="Q414" i="3"/>
  <c r="U414" i="3"/>
  <c r="Y414" i="3"/>
  <c r="AC414" i="3"/>
  <c r="AG414" i="3"/>
  <c r="AK414" i="3"/>
  <c r="AO414" i="3"/>
  <c r="AS414" i="3"/>
  <c r="AW414" i="3"/>
  <c r="BA414" i="3"/>
  <c r="BE414" i="3"/>
  <c r="BI414" i="3"/>
  <c r="N414" i="3"/>
  <c r="R414" i="3"/>
  <c r="V414" i="3"/>
  <c r="Z414" i="3"/>
  <c r="AD414" i="3"/>
  <c r="AH414" i="3"/>
  <c r="AL414" i="3"/>
  <c r="AP414" i="3"/>
  <c r="AT414" i="3"/>
  <c r="AX414" i="3"/>
  <c r="BB414" i="3"/>
  <c r="BF414" i="3"/>
  <c r="O414" i="3"/>
  <c r="AE414" i="3"/>
  <c r="AU414" i="3"/>
  <c r="S414" i="3"/>
  <c r="AI414" i="3"/>
  <c r="AY414" i="3"/>
  <c r="AA414" i="3"/>
  <c r="AQ414" i="3"/>
  <c r="BG414" i="3"/>
  <c r="W414" i="3"/>
  <c r="AM414" i="3"/>
  <c r="BC414" i="3"/>
  <c r="P451" i="3"/>
  <c r="T451" i="3"/>
  <c r="X451" i="3"/>
  <c r="AB451" i="3"/>
  <c r="AF451" i="3"/>
  <c r="AJ451" i="3"/>
  <c r="AN451" i="3"/>
  <c r="AR451" i="3"/>
  <c r="AV451" i="3"/>
  <c r="AZ451" i="3"/>
  <c r="BD451" i="3"/>
  <c r="BH451" i="3"/>
  <c r="M451" i="3"/>
  <c r="Q451" i="3"/>
  <c r="U451" i="3"/>
  <c r="Y451" i="3"/>
  <c r="AC451" i="3"/>
  <c r="AG451" i="3"/>
  <c r="AK451" i="3"/>
  <c r="AO451" i="3"/>
  <c r="AS451" i="3"/>
  <c r="AW451" i="3"/>
  <c r="BA451" i="3"/>
  <c r="BE451" i="3"/>
  <c r="BI451" i="3"/>
  <c r="N451" i="3"/>
  <c r="R451" i="3"/>
  <c r="V451" i="3"/>
  <c r="Z451" i="3"/>
  <c r="AD451" i="3"/>
  <c r="AH451" i="3"/>
  <c r="AL451" i="3"/>
  <c r="AP451" i="3"/>
  <c r="AT451" i="3"/>
  <c r="AX451" i="3"/>
  <c r="BB451" i="3"/>
  <c r="BF451" i="3"/>
  <c r="O451" i="3"/>
  <c r="S451" i="3"/>
  <c r="W451" i="3"/>
  <c r="AA451" i="3"/>
  <c r="AE451" i="3"/>
  <c r="AI451" i="3"/>
  <c r="AM451" i="3"/>
  <c r="AQ451" i="3"/>
  <c r="AU451" i="3"/>
  <c r="AY451" i="3"/>
  <c r="BC451" i="3"/>
  <c r="BG451" i="3"/>
  <c r="N450" i="3"/>
  <c r="R450" i="3"/>
  <c r="V450" i="3"/>
  <c r="Z450" i="3"/>
  <c r="AD450" i="3"/>
  <c r="AH450" i="3"/>
  <c r="AL450" i="3"/>
  <c r="AP450" i="3"/>
  <c r="AT450" i="3"/>
  <c r="AX450" i="3"/>
  <c r="BB450" i="3"/>
  <c r="BF450" i="3"/>
  <c r="O450" i="3"/>
  <c r="S450" i="3"/>
  <c r="W450" i="3"/>
  <c r="AA450" i="3"/>
  <c r="AE450" i="3"/>
  <c r="AI450" i="3"/>
  <c r="AM450" i="3"/>
  <c r="AQ450" i="3"/>
  <c r="AU450" i="3"/>
  <c r="AY450" i="3"/>
  <c r="BC450" i="3"/>
  <c r="BG450" i="3"/>
  <c r="M450" i="3"/>
  <c r="Q450" i="3"/>
  <c r="U450" i="3"/>
  <c r="Y450" i="3"/>
  <c r="AC450" i="3"/>
  <c r="AG450" i="3"/>
  <c r="AK450" i="3"/>
  <c r="AO450" i="3"/>
  <c r="AS450" i="3"/>
  <c r="AW450" i="3"/>
  <c r="BA450" i="3"/>
  <c r="BE450" i="3"/>
  <c r="BI450" i="3"/>
  <c r="P450" i="3"/>
  <c r="T450" i="3"/>
  <c r="X450" i="3"/>
  <c r="AB450" i="3"/>
  <c r="AF450" i="3"/>
  <c r="AJ450" i="3"/>
  <c r="AN450" i="3"/>
  <c r="AR450" i="3"/>
  <c r="AV450" i="3"/>
  <c r="AZ450" i="3"/>
  <c r="BD450" i="3"/>
  <c r="BH450" i="3"/>
  <c r="O437" i="3"/>
  <c r="S437" i="3"/>
  <c r="W437" i="3"/>
  <c r="AA437" i="3"/>
  <c r="AE437" i="3"/>
  <c r="AI437" i="3"/>
  <c r="AM437" i="3"/>
  <c r="AQ437" i="3"/>
  <c r="AU437" i="3"/>
  <c r="AY437" i="3"/>
  <c r="BC437" i="3"/>
  <c r="BG437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O425" i="3"/>
  <c r="T425" i="3"/>
  <c r="Y425" i="3"/>
  <c r="AE425" i="3"/>
  <c r="AJ425" i="3"/>
  <c r="AO425" i="3"/>
  <c r="AU425" i="3"/>
  <c r="AZ425" i="3"/>
  <c r="BE425" i="3"/>
  <c r="AC425" i="3"/>
  <c r="AN425" i="3"/>
  <c r="AY425" i="3"/>
  <c r="BI425" i="3"/>
  <c r="P425" i="3"/>
  <c r="U425" i="3"/>
  <c r="AA425" i="3"/>
  <c r="AF425" i="3"/>
  <c r="AK425" i="3"/>
  <c r="AQ425" i="3"/>
  <c r="AV425" i="3"/>
  <c r="BA425" i="3"/>
  <c r="BG425" i="3"/>
  <c r="Q425" i="3"/>
  <c r="W425" i="3"/>
  <c r="AB425" i="3"/>
  <c r="AG425" i="3"/>
  <c r="AM425" i="3"/>
  <c r="AR425" i="3"/>
  <c r="AW425" i="3"/>
  <c r="BC425" i="3"/>
  <c r="BH425" i="3"/>
  <c r="M425" i="3"/>
  <c r="S425" i="3"/>
  <c r="X425" i="3"/>
  <c r="AI425" i="3"/>
  <c r="AS425" i="3"/>
  <c r="BD425" i="3"/>
  <c r="N423" i="3"/>
  <c r="R423" i="3"/>
  <c r="V423" i="3"/>
  <c r="Z423" i="3"/>
  <c r="AD423" i="3"/>
  <c r="AH423" i="3"/>
  <c r="AL423" i="3"/>
  <c r="AP423" i="3"/>
  <c r="AT423" i="3"/>
  <c r="AX423" i="3"/>
  <c r="BB423" i="3"/>
  <c r="BF423" i="3"/>
  <c r="O423" i="3"/>
  <c r="T423" i="3"/>
  <c r="Y423" i="3"/>
  <c r="AE423" i="3"/>
  <c r="AJ423" i="3"/>
  <c r="AO423" i="3"/>
  <c r="AU423" i="3"/>
  <c r="AZ423" i="3"/>
  <c r="BE423" i="3"/>
  <c r="P423" i="3"/>
  <c r="U423" i="3"/>
  <c r="AA423" i="3"/>
  <c r="AF423" i="3"/>
  <c r="AK423" i="3"/>
  <c r="AQ423" i="3"/>
  <c r="AV423" i="3"/>
  <c r="BA423" i="3"/>
  <c r="BG423" i="3"/>
  <c r="M423" i="3"/>
  <c r="S423" i="3"/>
  <c r="X423" i="3"/>
  <c r="AC423" i="3"/>
  <c r="AI423" i="3"/>
  <c r="AN423" i="3"/>
  <c r="AS423" i="3"/>
  <c r="AY423" i="3"/>
  <c r="BD423" i="3"/>
  <c r="BI423" i="3"/>
  <c r="Q423" i="3"/>
  <c r="W423" i="3"/>
  <c r="AB423" i="3"/>
  <c r="AG423" i="3"/>
  <c r="AM423" i="3"/>
  <c r="AR423" i="3"/>
  <c r="AW423" i="3"/>
  <c r="BC423" i="3"/>
  <c r="BH423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O408" i="3"/>
  <c r="AE408" i="3"/>
  <c r="AU408" i="3"/>
  <c r="S408" i="3"/>
  <c r="AI408" i="3"/>
  <c r="AY408" i="3"/>
  <c r="W408" i="3"/>
  <c r="AM408" i="3"/>
  <c r="BC408" i="3"/>
  <c r="AA408" i="3"/>
  <c r="AQ408" i="3"/>
  <c r="BG408" i="3"/>
  <c r="BG404" i="3"/>
  <c r="AQ404" i="3"/>
  <c r="AA404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M402" i="3"/>
  <c r="Q402" i="3"/>
  <c r="U402" i="3"/>
  <c r="Y402" i="3"/>
  <c r="AC402" i="3"/>
  <c r="AG402" i="3"/>
  <c r="AK402" i="3"/>
  <c r="AO402" i="3"/>
  <c r="AS402" i="3"/>
  <c r="AW402" i="3"/>
  <c r="BA402" i="3"/>
  <c r="BE402" i="3"/>
  <c r="BI402" i="3"/>
  <c r="N402" i="3"/>
  <c r="R402" i="3"/>
  <c r="V402" i="3"/>
  <c r="Z402" i="3"/>
  <c r="AD402" i="3"/>
  <c r="AH402" i="3"/>
  <c r="AL402" i="3"/>
  <c r="AP402" i="3"/>
  <c r="AT402" i="3"/>
  <c r="AX402" i="3"/>
  <c r="BB402" i="3"/>
  <c r="BF402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398" i="3"/>
  <c r="T398" i="3"/>
  <c r="X398" i="3"/>
  <c r="AB398" i="3"/>
  <c r="AF398" i="3"/>
  <c r="AJ398" i="3"/>
  <c r="AN398" i="3"/>
  <c r="AR398" i="3"/>
  <c r="AV398" i="3"/>
  <c r="AZ398" i="3"/>
  <c r="BD398" i="3"/>
  <c r="BH398" i="3"/>
  <c r="M398" i="3"/>
  <c r="Q398" i="3"/>
  <c r="U398" i="3"/>
  <c r="Y398" i="3"/>
  <c r="AC398" i="3"/>
  <c r="AG398" i="3"/>
  <c r="AK398" i="3"/>
  <c r="AO398" i="3"/>
  <c r="AS398" i="3"/>
  <c r="AW398" i="3"/>
  <c r="BA398" i="3"/>
  <c r="BE398" i="3"/>
  <c r="BI398" i="3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P385" i="3"/>
  <c r="T385" i="3"/>
  <c r="X385" i="3"/>
  <c r="AB385" i="3"/>
  <c r="AF385" i="3"/>
  <c r="AJ385" i="3"/>
  <c r="AN385" i="3"/>
  <c r="AR385" i="3"/>
  <c r="AV385" i="3"/>
  <c r="AZ385" i="3"/>
  <c r="BD385" i="3"/>
  <c r="BH385" i="3"/>
  <c r="M385" i="3"/>
  <c r="Q385" i="3"/>
  <c r="U385" i="3"/>
  <c r="Y385" i="3"/>
  <c r="AC385" i="3"/>
  <c r="AG385" i="3"/>
  <c r="AK385" i="3"/>
  <c r="AO385" i="3"/>
  <c r="AS385" i="3"/>
  <c r="AW385" i="3"/>
  <c r="BA385" i="3"/>
  <c r="BE385" i="3"/>
  <c r="BI385" i="3"/>
  <c r="N385" i="3"/>
  <c r="AD385" i="3"/>
  <c r="AT385" i="3"/>
  <c r="R385" i="3"/>
  <c r="AH385" i="3"/>
  <c r="AX385" i="3"/>
  <c r="V385" i="3"/>
  <c r="AL385" i="3"/>
  <c r="BB385" i="3"/>
  <c r="O381" i="3"/>
  <c r="S381" i="3"/>
  <c r="W381" i="3"/>
  <c r="AA381" i="3"/>
  <c r="AE381" i="3"/>
  <c r="AI381" i="3"/>
  <c r="AM381" i="3"/>
  <c r="AQ381" i="3"/>
  <c r="AU381" i="3"/>
  <c r="AY381" i="3"/>
  <c r="BC381" i="3"/>
  <c r="BG381" i="3"/>
  <c r="P381" i="3"/>
  <c r="T381" i="3"/>
  <c r="X381" i="3"/>
  <c r="AB381" i="3"/>
  <c r="AF381" i="3"/>
  <c r="AJ381" i="3"/>
  <c r="AN381" i="3"/>
  <c r="AR381" i="3"/>
  <c r="AV381" i="3"/>
  <c r="AZ381" i="3"/>
  <c r="BD381" i="3"/>
  <c r="BH381" i="3"/>
  <c r="M381" i="3"/>
  <c r="Q381" i="3"/>
  <c r="U381" i="3"/>
  <c r="Y381" i="3"/>
  <c r="AC381" i="3"/>
  <c r="AG381" i="3"/>
  <c r="AK381" i="3"/>
  <c r="AO381" i="3"/>
  <c r="AS381" i="3"/>
  <c r="AW381" i="3"/>
  <c r="BA381" i="3"/>
  <c r="BE381" i="3"/>
  <c r="BI381" i="3"/>
  <c r="N381" i="3"/>
  <c r="AD381" i="3"/>
  <c r="AT381" i="3"/>
  <c r="R381" i="3"/>
  <c r="AH381" i="3"/>
  <c r="AX381" i="3"/>
  <c r="V381" i="3"/>
  <c r="AL381" i="3"/>
  <c r="BB381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P377" i="3"/>
  <c r="T377" i="3"/>
  <c r="X377" i="3"/>
  <c r="AB377" i="3"/>
  <c r="AF377" i="3"/>
  <c r="AJ377" i="3"/>
  <c r="AN377" i="3"/>
  <c r="AR377" i="3"/>
  <c r="AV377" i="3"/>
  <c r="AZ377" i="3"/>
  <c r="BD377" i="3"/>
  <c r="BH377" i="3"/>
  <c r="M377" i="3"/>
  <c r="Q377" i="3"/>
  <c r="U377" i="3"/>
  <c r="Y377" i="3"/>
  <c r="AC377" i="3"/>
  <c r="AG377" i="3"/>
  <c r="AK377" i="3"/>
  <c r="AO377" i="3"/>
  <c r="AS377" i="3"/>
  <c r="AW377" i="3"/>
  <c r="BA377" i="3"/>
  <c r="BE377" i="3"/>
  <c r="BI377" i="3"/>
  <c r="N377" i="3"/>
  <c r="AD377" i="3"/>
  <c r="AT377" i="3"/>
  <c r="R377" i="3"/>
  <c r="AH377" i="3"/>
  <c r="AX377" i="3"/>
  <c r="V377" i="3"/>
  <c r="AL377" i="3"/>
  <c r="BB377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P373" i="3"/>
  <c r="T373" i="3"/>
  <c r="X373" i="3"/>
  <c r="AB373" i="3"/>
  <c r="AF373" i="3"/>
  <c r="AJ373" i="3"/>
  <c r="AN373" i="3"/>
  <c r="AR373" i="3"/>
  <c r="AV373" i="3"/>
  <c r="AZ373" i="3"/>
  <c r="BD373" i="3"/>
  <c r="BH373" i="3"/>
  <c r="M373" i="3"/>
  <c r="Q373" i="3"/>
  <c r="U373" i="3"/>
  <c r="Y373" i="3"/>
  <c r="AC373" i="3"/>
  <c r="AG373" i="3"/>
  <c r="AK373" i="3"/>
  <c r="AO373" i="3"/>
  <c r="AS373" i="3"/>
  <c r="AW373" i="3"/>
  <c r="BA373" i="3"/>
  <c r="BE373" i="3"/>
  <c r="BI373" i="3"/>
  <c r="N373" i="3"/>
  <c r="AD373" i="3"/>
  <c r="AT373" i="3"/>
  <c r="R373" i="3"/>
  <c r="AH373" i="3"/>
  <c r="AX373" i="3"/>
  <c r="V373" i="3"/>
  <c r="AL373" i="3"/>
  <c r="BB373" i="3"/>
  <c r="O369" i="3"/>
  <c r="S369" i="3"/>
  <c r="W369" i="3"/>
  <c r="AA369" i="3"/>
  <c r="AE369" i="3"/>
  <c r="AI369" i="3"/>
  <c r="AM369" i="3"/>
  <c r="AQ369" i="3"/>
  <c r="AU369" i="3"/>
  <c r="AY369" i="3"/>
  <c r="BC369" i="3"/>
  <c r="BG369" i="3"/>
  <c r="P369" i="3"/>
  <c r="T369" i="3"/>
  <c r="X369" i="3"/>
  <c r="AB369" i="3"/>
  <c r="AF369" i="3"/>
  <c r="AJ369" i="3"/>
  <c r="AN369" i="3"/>
  <c r="AR369" i="3"/>
  <c r="AV369" i="3"/>
  <c r="AZ369" i="3"/>
  <c r="BD369" i="3"/>
  <c r="BH369" i="3"/>
  <c r="M369" i="3"/>
  <c r="Q369" i="3"/>
  <c r="U369" i="3"/>
  <c r="Y369" i="3"/>
  <c r="AC369" i="3"/>
  <c r="AG369" i="3"/>
  <c r="AK369" i="3"/>
  <c r="AO369" i="3"/>
  <c r="AS369" i="3"/>
  <c r="AW369" i="3"/>
  <c r="BA369" i="3"/>
  <c r="BE369" i="3"/>
  <c r="BI369" i="3"/>
  <c r="N369" i="3"/>
  <c r="AD369" i="3"/>
  <c r="AT369" i="3"/>
  <c r="R369" i="3"/>
  <c r="AH369" i="3"/>
  <c r="AX369" i="3"/>
  <c r="V369" i="3"/>
  <c r="AL369" i="3"/>
  <c r="BB369" i="3"/>
  <c r="O365" i="3"/>
  <c r="S365" i="3"/>
  <c r="W365" i="3"/>
  <c r="AA365" i="3"/>
  <c r="AE365" i="3"/>
  <c r="AI365" i="3"/>
  <c r="AM365" i="3"/>
  <c r="AQ365" i="3"/>
  <c r="AU365" i="3"/>
  <c r="AY365" i="3"/>
  <c r="BC365" i="3"/>
  <c r="BG365" i="3"/>
  <c r="P365" i="3"/>
  <c r="T365" i="3"/>
  <c r="X365" i="3"/>
  <c r="AB365" i="3"/>
  <c r="AF365" i="3"/>
  <c r="AJ365" i="3"/>
  <c r="AN365" i="3"/>
  <c r="AR365" i="3"/>
  <c r="AV365" i="3"/>
  <c r="AZ365" i="3"/>
  <c r="BD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N365" i="3"/>
  <c r="AD365" i="3"/>
  <c r="AT365" i="3"/>
  <c r="R365" i="3"/>
  <c r="AH365" i="3"/>
  <c r="AX365" i="3"/>
  <c r="V365" i="3"/>
  <c r="AL365" i="3"/>
  <c r="BB365" i="3"/>
  <c r="O361" i="3"/>
  <c r="S361" i="3"/>
  <c r="W361" i="3"/>
  <c r="AA361" i="3"/>
  <c r="AE361" i="3"/>
  <c r="AI361" i="3"/>
  <c r="AM361" i="3"/>
  <c r="AQ361" i="3"/>
  <c r="AU361" i="3"/>
  <c r="AY361" i="3"/>
  <c r="BC361" i="3"/>
  <c r="BG361" i="3"/>
  <c r="P361" i="3"/>
  <c r="T361" i="3"/>
  <c r="X361" i="3"/>
  <c r="AB361" i="3"/>
  <c r="AF361" i="3"/>
  <c r="AJ361" i="3"/>
  <c r="AN361" i="3"/>
  <c r="AR361" i="3"/>
  <c r="AV361" i="3"/>
  <c r="AZ361" i="3"/>
  <c r="BD361" i="3"/>
  <c r="BH361" i="3"/>
  <c r="M361" i="3"/>
  <c r="Q361" i="3"/>
  <c r="U361" i="3"/>
  <c r="Y361" i="3"/>
  <c r="AC361" i="3"/>
  <c r="AG361" i="3"/>
  <c r="AK361" i="3"/>
  <c r="AO361" i="3"/>
  <c r="AS361" i="3"/>
  <c r="AW361" i="3"/>
  <c r="BA361" i="3"/>
  <c r="BE361" i="3"/>
  <c r="BI361" i="3"/>
  <c r="N361" i="3"/>
  <c r="AD361" i="3"/>
  <c r="AT361" i="3"/>
  <c r="R361" i="3"/>
  <c r="AH361" i="3"/>
  <c r="AX361" i="3"/>
  <c r="V361" i="3"/>
  <c r="AL361" i="3"/>
  <c r="BB361" i="3"/>
  <c r="O357" i="3"/>
  <c r="S357" i="3"/>
  <c r="W357" i="3"/>
  <c r="AA357" i="3"/>
  <c r="AE357" i="3"/>
  <c r="AI357" i="3"/>
  <c r="AM357" i="3"/>
  <c r="AQ357" i="3"/>
  <c r="AU357" i="3"/>
  <c r="AY357" i="3"/>
  <c r="BC357" i="3"/>
  <c r="BG357" i="3"/>
  <c r="P357" i="3"/>
  <c r="T357" i="3"/>
  <c r="X357" i="3"/>
  <c r="AB357" i="3"/>
  <c r="AF357" i="3"/>
  <c r="AJ357" i="3"/>
  <c r="AN357" i="3"/>
  <c r="AR357" i="3"/>
  <c r="AV357" i="3"/>
  <c r="AZ357" i="3"/>
  <c r="BD357" i="3"/>
  <c r="BH357" i="3"/>
  <c r="M357" i="3"/>
  <c r="Q357" i="3"/>
  <c r="U357" i="3"/>
  <c r="Y357" i="3"/>
  <c r="AC357" i="3"/>
  <c r="AG357" i="3"/>
  <c r="AK357" i="3"/>
  <c r="AO357" i="3"/>
  <c r="AS357" i="3"/>
  <c r="AW357" i="3"/>
  <c r="BA357" i="3"/>
  <c r="BE357" i="3"/>
  <c r="BI357" i="3"/>
  <c r="N357" i="3"/>
  <c r="AD357" i="3"/>
  <c r="AT357" i="3"/>
  <c r="R357" i="3"/>
  <c r="AH357" i="3"/>
  <c r="AX357" i="3"/>
  <c r="V357" i="3"/>
  <c r="AL357" i="3"/>
  <c r="BB357" i="3"/>
  <c r="T352" i="3"/>
  <c r="AJ352" i="3"/>
  <c r="AZ352" i="3"/>
  <c r="X352" i="3"/>
  <c r="AN352" i="3"/>
  <c r="BD352" i="3"/>
  <c r="AV352" i="3"/>
  <c r="P352" i="3"/>
  <c r="T348" i="3"/>
  <c r="AJ348" i="3"/>
  <c r="AZ348" i="3"/>
  <c r="X348" i="3"/>
  <c r="AN348" i="3"/>
  <c r="BD348" i="3"/>
  <c r="AV348" i="3"/>
  <c r="P348" i="3"/>
  <c r="T344" i="3"/>
  <c r="AJ344" i="3"/>
  <c r="AZ344" i="3"/>
  <c r="X344" i="3"/>
  <c r="AN344" i="3"/>
  <c r="BD344" i="3"/>
  <c r="AV344" i="3"/>
  <c r="P344" i="3"/>
  <c r="T340" i="3"/>
  <c r="AJ340" i="3"/>
  <c r="AZ340" i="3"/>
  <c r="X340" i="3"/>
  <c r="AN340" i="3"/>
  <c r="BD340" i="3"/>
  <c r="AV340" i="3"/>
  <c r="P340" i="3"/>
  <c r="T336" i="3"/>
  <c r="AJ336" i="3"/>
  <c r="AZ336" i="3"/>
  <c r="AV336" i="3"/>
  <c r="P336" i="3"/>
  <c r="M269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N269" i="3"/>
  <c r="R269" i="3"/>
  <c r="V269" i="3"/>
  <c r="Z269" i="3"/>
  <c r="AD269" i="3"/>
  <c r="AH269" i="3"/>
  <c r="AL269" i="3"/>
  <c r="AP269" i="3"/>
  <c r="AT269" i="3"/>
  <c r="AX269" i="3"/>
  <c r="BB269" i="3"/>
  <c r="BF269" i="3"/>
  <c r="O269" i="3"/>
  <c r="S269" i="3"/>
  <c r="W269" i="3"/>
  <c r="AA269" i="3"/>
  <c r="AE269" i="3"/>
  <c r="AI269" i="3"/>
  <c r="AM269" i="3"/>
  <c r="AQ269" i="3"/>
  <c r="AU269" i="3"/>
  <c r="AY269" i="3"/>
  <c r="BC269" i="3"/>
  <c r="BG269" i="3"/>
  <c r="X269" i="3"/>
  <c r="AN269" i="3"/>
  <c r="BD269" i="3"/>
  <c r="AB269" i="3"/>
  <c r="AR269" i="3"/>
  <c r="BH269" i="3"/>
  <c r="P269" i="3"/>
  <c r="AF269" i="3"/>
  <c r="AV269" i="3"/>
  <c r="T269" i="3"/>
  <c r="AJ269" i="3"/>
  <c r="AZ269" i="3"/>
  <c r="M258" i="3"/>
  <c r="Q258" i="3"/>
  <c r="U258" i="3"/>
  <c r="Y258" i="3"/>
  <c r="AC258" i="3"/>
  <c r="AG258" i="3"/>
  <c r="AK258" i="3"/>
  <c r="AO258" i="3"/>
  <c r="AS258" i="3"/>
  <c r="AW258" i="3"/>
  <c r="BA258" i="3"/>
  <c r="BE258" i="3"/>
  <c r="BI258" i="3"/>
  <c r="N258" i="3"/>
  <c r="R258" i="3"/>
  <c r="V258" i="3"/>
  <c r="Z258" i="3"/>
  <c r="AD258" i="3"/>
  <c r="AH258" i="3"/>
  <c r="AL258" i="3"/>
  <c r="AP258" i="3"/>
  <c r="AT258" i="3"/>
  <c r="AX258" i="3"/>
  <c r="BB258" i="3"/>
  <c r="BF258" i="3"/>
  <c r="O258" i="3"/>
  <c r="S258" i="3"/>
  <c r="W258" i="3"/>
  <c r="AA258" i="3"/>
  <c r="AE258" i="3"/>
  <c r="AI258" i="3"/>
  <c r="AM258" i="3"/>
  <c r="AQ258" i="3"/>
  <c r="AU258" i="3"/>
  <c r="AY258" i="3"/>
  <c r="BC258" i="3"/>
  <c r="BG258" i="3"/>
  <c r="P258" i="3"/>
  <c r="AF258" i="3"/>
  <c r="AV258" i="3"/>
  <c r="T258" i="3"/>
  <c r="AJ258" i="3"/>
  <c r="AZ258" i="3"/>
  <c r="X258" i="3"/>
  <c r="AN258" i="3"/>
  <c r="BD258" i="3"/>
  <c r="AB258" i="3"/>
  <c r="AR258" i="3"/>
  <c r="BH258" i="3"/>
  <c r="BF449" i="3"/>
  <c r="BB449" i="3"/>
  <c r="AX449" i="3"/>
  <c r="AT449" i="3"/>
  <c r="AP449" i="3"/>
  <c r="AL449" i="3"/>
  <c r="AH449" i="3"/>
  <c r="AD449" i="3"/>
  <c r="Z449" i="3"/>
  <c r="V449" i="3"/>
  <c r="R449" i="3"/>
  <c r="N449" i="3"/>
  <c r="BF437" i="3"/>
  <c r="BB437" i="3"/>
  <c r="AX437" i="3"/>
  <c r="AT437" i="3"/>
  <c r="AP437" i="3"/>
  <c r="AL437" i="3"/>
  <c r="AH437" i="3"/>
  <c r="AD437" i="3"/>
  <c r="Z437" i="3"/>
  <c r="V437" i="3"/>
  <c r="R437" i="3"/>
  <c r="N437" i="3"/>
  <c r="BE415" i="3"/>
  <c r="AW415" i="3"/>
  <c r="AO415" i="3"/>
  <c r="AG415" i="3"/>
  <c r="Y415" i="3"/>
  <c r="BE413" i="3"/>
  <c r="AO413" i="3"/>
  <c r="BE411" i="3"/>
  <c r="AO411" i="3"/>
  <c r="BE409" i="3"/>
  <c r="AO409" i="3"/>
  <c r="BE407" i="3"/>
  <c r="AO407" i="3"/>
  <c r="BE405" i="3"/>
  <c r="AO405" i="3"/>
  <c r="BC404" i="3"/>
  <c r="AM404" i="3"/>
  <c r="BE403" i="3"/>
  <c r="AO403" i="3"/>
  <c r="BC402" i="3"/>
  <c r="AM402" i="3"/>
  <c r="W402" i="3"/>
  <c r="BE401" i="3"/>
  <c r="AO401" i="3"/>
  <c r="BC400" i="3"/>
  <c r="AM400" i="3"/>
  <c r="W400" i="3"/>
  <c r="BE399" i="3"/>
  <c r="AO399" i="3"/>
  <c r="BC398" i="3"/>
  <c r="AM398" i="3"/>
  <c r="W398" i="3"/>
  <c r="BE397" i="3"/>
  <c r="AO397" i="3"/>
  <c r="L396" i="3"/>
  <c r="AP395" i="3"/>
  <c r="L394" i="3"/>
  <c r="AP393" i="3"/>
  <c r="L392" i="3"/>
  <c r="AP391" i="3"/>
  <c r="L390" i="3"/>
  <c r="AP389" i="3"/>
  <c r="L388" i="3"/>
  <c r="AP387" i="3"/>
  <c r="L386" i="3"/>
  <c r="BF385" i="3"/>
  <c r="AB382" i="3"/>
  <c r="AR382" i="3"/>
  <c r="BH382" i="3"/>
  <c r="P382" i="3"/>
  <c r="AF382" i="3"/>
  <c r="AV382" i="3"/>
  <c r="T382" i="3"/>
  <c r="AJ382" i="3"/>
  <c r="AZ382" i="3"/>
  <c r="BF381" i="3"/>
  <c r="AB378" i="3"/>
  <c r="AR378" i="3"/>
  <c r="BH378" i="3"/>
  <c r="P378" i="3"/>
  <c r="AF378" i="3"/>
  <c r="AV378" i="3"/>
  <c r="T378" i="3"/>
  <c r="AJ378" i="3"/>
  <c r="AZ378" i="3"/>
  <c r="BF377" i="3"/>
  <c r="AB374" i="3"/>
  <c r="AR374" i="3"/>
  <c r="BH374" i="3"/>
  <c r="P374" i="3"/>
  <c r="AF374" i="3"/>
  <c r="AV374" i="3"/>
  <c r="T374" i="3"/>
  <c r="AJ374" i="3"/>
  <c r="AZ374" i="3"/>
  <c r="BF373" i="3"/>
  <c r="AB370" i="3"/>
  <c r="AR370" i="3"/>
  <c r="BH370" i="3"/>
  <c r="P370" i="3"/>
  <c r="AF370" i="3"/>
  <c r="AV370" i="3"/>
  <c r="T370" i="3"/>
  <c r="AJ370" i="3"/>
  <c r="AZ370" i="3"/>
  <c r="BF369" i="3"/>
  <c r="AB366" i="3"/>
  <c r="AR366" i="3"/>
  <c r="BH366" i="3"/>
  <c r="P366" i="3"/>
  <c r="AF366" i="3"/>
  <c r="AV366" i="3"/>
  <c r="T366" i="3"/>
  <c r="AJ366" i="3"/>
  <c r="AZ366" i="3"/>
  <c r="BF365" i="3"/>
  <c r="AB362" i="3"/>
  <c r="AR362" i="3"/>
  <c r="BH362" i="3"/>
  <c r="P362" i="3"/>
  <c r="AF362" i="3"/>
  <c r="AV362" i="3"/>
  <c r="T362" i="3"/>
  <c r="AJ362" i="3"/>
  <c r="AZ362" i="3"/>
  <c r="BF361" i="3"/>
  <c r="AB358" i="3"/>
  <c r="AR358" i="3"/>
  <c r="BH358" i="3"/>
  <c r="P358" i="3"/>
  <c r="AF358" i="3"/>
  <c r="AV358" i="3"/>
  <c r="T358" i="3"/>
  <c r="AJ358" i="3"/>
  <c r="AZ358" i="3"/>
  <c r="BF357" i="3"/>
  <c r="AF352" i="3"/>
  <c r="AF348" i="3"/>
  <c r="AF344" i="3"/>
  <c r="AF340" i="3"/>
  <c r="AF336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M404" i="3"/>
  <c r="Q404" i="3"/>
  <c r="U404" i="3"/>
  <c r="Y404" i="3"/>
  <c r="AC404" i="3"/>
  <c r="AG404" i="3"/>
  <c r="AK404" i="3"/>
  <c r="AO404" i="3"/>
  <c r="AS404" i="3"/>
  <c r="AW404" i="3"/>
  <c r="BA404" i="3"/>
  <c r="BE404" i="3"/>
  <c r="BI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AW449" i="3"/>
  <c r="BC415" i="3"/>
  <c r="AU415" i="3"/>
  <c r="AM415" i="3"/>
  <c r="AE415" i="3"/>
  <c r="W415" i="3"/>
  <c r="O415" i="3"/>
  <c r="N413" i="3"/>
  <c r="R413" i="3"/>
  <c r="V413" i="3"/>
  <c r="Z413" i="3"/>
  <c r="AD413" i="3"/>
  <c r="AH413" i="3"/>
  <c r="AL413" i="3"/>
  <c r="AP413" i="3"/>
  <c r="AT413" i="3"/>
  <c r="AX413" i="3"/>
  <c r="BB413" i="3"/>
  <c r="BF413" i="3"/>
  <c r="O413" i="3"/>
  <c r="S413" i="3"/>
  <c r="W413" i="3"/>
  <c r="AA413" i="3"/>
  <c r="AE413" i="3"/>
  <c r="AI413" i="3"/>
  <c r="AM413" i="3"/>
  <c r="AQ413" i="3"/>
  <c r="AU413" i="3"/>
  <c r="AY413" i="3"/>
  <c r="BC413" i="3"/>
  <c r="BG413" i="3"/>
  <c r="P413" i="3"/>
  <c r="T413" i="3"/>
  <c r="X413" i="3"/>
  <c r="AB413" i="3"/>
  <c r="AF413" i="3"/>
  <c r="AJ413" i="3"/>
  <c r="AN413" i="3"/>
  <c r="AR413" i="3"/>
  <c r="AV413" i="3"/>
  <c r="AZ413" i="3"/>
  <c r="BD413" i="3"/>
  <c r="BH413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O411" i="3"/>
  <c r="S411" i="3"/>
  <c r="W411" i="3"/>
  <c r="AA411" i="3"/>
  <c r="AE411" i="3"/>
  <c r="AI411" i="3"/>
  <c r="AM411" i="3"/>
  <c r="AQ411" i="3"/>
  <c r="AU411" i="3"/>
  <c r="AY411" i="3"/>
  <c r="BC411" i="3"/>
  <c r="BG411" i="3"/>
  <c r="P411" i="3"/>
  <c r="BK411" i="3" s="1"/>
  <c r="T411" i="3"/>
  <c r="X411" i="3"/>
  <c r="AB411" i="3"/>
  <c r="AF411" i="3"/>
  <c r="AJ411" i="3"/>
  <c r="AN411" i="3"/>
  <c r="AR411" i="3"/>
  <c r="AV411" i="3"/>
  <c r="AZ411" i="3"/>
  <c r="BD411" i="3"/>
  <c r="BH411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O409" i="3"/>
  <c r="S409" i="3"/>
  <c r="W409" i="3"/>
  <c r="AA409" i="3"/>
  <c r="AE409" i="3"/>
  <c r="AI409" i="3"/>
  <c r="AM409" i="3"/>
  <c r="AQ409" i="3"/>
  <c r="AU409" i="3"/>
  <c r="AY409" i="3"/>
  <c r="BC409" i="3"/>
  <c r="BG409" i="3"/>
  <c r="P409" i="3"/>
  <c r="T409" i="3"/>
  <c r="X409" i="3"/>
  <c r="AB409" i="3"/>
  <c r="AF409" i="3"/>
  <c r="AJ409" i="3"/>
  <c r="AN409" i="3"/>
  <c r="AR409" i="3"/>
  <c r="AV409" i="3"/>
  <c r="AZ409" i="3"/>
  <c r="BD409" i="3"/>
  <c r="BH409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O407" i="3"/>
  <c r="S407" i="3"/>
  <c r="W407" i="3"/>
  <c r="AA407" i="3"/>
  <c r="AE407" i="3"/>
  <c r="AI407" i="3"/>
  <c r="AM407" i="3"/>
  <c r="AQ407" i="3"/>
  <c r="AU407" i="3"/>
  <c r="AY407" i="3"/>
  <c r="BC407" i="3"/>
  <c r="BG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5" i="3"/>
  <c r="R405" i="3"/>
  <c r="V405" i="3"/>
  <c r="Z405" i="3"/>
  <c r="AD405" i="3"/>
  <c r="AH405" i="3"/>
  <c r="AL405" i="3"/>
  <c r="AP405" i="3"/>
  <c r="AT405" i="3"/>
  <c r="AX405" i="3"/>
  <c r="BB405" i="3"/>
  <c r="BF405" i="3"/>
  <c r="O405" i="3"/>
  <c r="S405" i="3"/>
  <c r="W405" i="3"/>
  <c r="AA405" i="3"/>
  <c r="AE405" i="3"/>
  <c r="AI405" i="3"/>
  <c r="AM405" i="3"/>
  <c r="AQ405" i="3"/>
  <c r="AU405" i="3"/>
  <c r="AY405" i="3"/>
  <c r="BC405" i="3"/>
  <c r="BG405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AY404" i="3"/>
  <c r="AI404" i="3"/>
  <c r="S404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O403" i="3"/>
  <c r="S403" i="3"/>
  <c r="W403" i="3"/>
  <c r="AA403" i="3"/>
  <c r="AE403" i="3"/>
  <c r="AI403" i="3"/>
  <c r="AM403" i="3"/>
  <c r="AQ403" i="3"/>
  <c r="AU403" i="3"/>
  <c r="AY403" i="3"/>
  <c r="BC403" i="3"/>
  <c r="BG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AY402" i="3"/>
  <c r="AI402" i="3"/>
  <c r="S402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O401" i="3"/>
  <c r="S401" i="3"/>
  <c r="W401" i="3"/>
  <c r="AA401" i="3"/>
  <c r="AE401" i="3"/>
  <c r="AI401" i="3"/>
  <c r="AM401" i="3"/>
  <c r="AQ401" i="3"/>
  <c r="AU401" i="3"/>
  <c r="AY401" i="3"/>
  <c r="BC401" i="3"/>
  <c r="BG401" i="3"/>
  <c r="P401" i="3"/>
  <c r="T401" i="3"/>
  <c r="X401" i="3"/>
  <c r="AB401" i="3"/>
  <c r="AF401" i="3"/>
  <c r="AJ401" i="3"/>
  <c r="AN401" i="3"/>
  <c r="AR401" i="3"/>
  <c r="AV401" i="3"/>
  <c r="AZ401" i="3"/>
  <c r="BD401" i="3"/>
  <c r="BH401" i="3"/>
  <c r="AY400" i="3"/>
  <c r="AI400" i="3"/>
  <c r="S400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O399" i="3"/>
  <c r="S399" i="3"/>
  <c r="W399" i="3"/>
  <c r="AA399" i="3"/>
  <c r="AE399" i="3"/>
  <c r="AI399" i="3"/>
  <c r="AM399" i="3"/>
  <c r="AQ399" i="3"/>
  <c r="AU399" i="3"/>
  <c r="AY399" i="3"/>
  <c r="BC399" i="3"/>
  <c r="BG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AY398" i="3"/>
  <c r="AI398" i="3"/>
  <c r="S398" i="3"/>
  <c r="N397" i="3"/>
  <c r="R397" i="3"/>
  <c r="V397" i="3"/>
  <c r="Z397" i="3"/>
  <c r="AD397" i="3"/>
  <c r="AH397" i="3"/>
  <c r="AL397" i="3"/>
  <c r="AP397" i="3"/>
  <c r="AT397" i="3"/>
  <c r="AX397" i="3"/>
  <c r="BB397" i="3"/>
  <c r="BF397" i="3"/>
  <c r="O397" i="3"/>
  <c r="S397" i="3"/>
  <c r="W397" i="3"/>
  <c r="AA397" i="3"/>
  <c r="AE397" i="3"/>
  <c r="AI397" i="3"/>
  <c r="AM397" i="3"/>
  <c r="AQ397" i="3"/>
  <c r="AU397" i="3"/>
  <c r="AY397" i="3"/>
  <c r="BC397" i="3"/>
  <c r="BG397" i="3"/>
  <c r="P397" i="3"/>
  <c r="T397" i="3"/>
  <c r="X397" i="3"/>
  <c r="AB397" i="3"/>
  <c r="AF397" i="3"/>
  <c r="AJ397" i="3"/>
  <c r="AN397" i="3"/>
  <c r="AR397" i="3"/>
  <c r="AV397" i="3"/>
  <c r="AZ397" i="3"/>
  <c r="BD397" i="3"/>
  <c r="BH397" i="3"/>
  <c r="AP385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P383" i="3"/>
  <c r="T383" i="3"/>
  <c r="X383" i="3"/>
  <c r="AB383" i="3"/>
  <c r="AF383" i="3"/>
  <c r="AJ383" i="3"/>
  <c r="AN383" i="3"/>
  <c r="AR383" i="3"/>
  <c r="AV383" i="3"/>
  <c r="AZ383" i="3"/>
  <c r="BD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N383" i="3"/>
  <c r="AD383" i="3"/>
  <c r="AT383" i="3"/>
  <c r="R383" i="3"/>
  <c r="AH383" i="3"/>
  <c r="AX383" i="3"/>
  <c r="V383" i="3"/>
  <c r="AL383" i="3"/>
  <c r="BB383" i="3"/>
  <c r="AP381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P379" i="3"/>
  <c r="T379" i="3"/>
  <c r="X379" i="3"/>
  <c r="AB379" i="3"/>
  <c r="AF379" i="3"/>
  <c r="AJ379" i="3"/>
  <c r="AN379" i="3"/>
  <c r="AR379" i="3"/>
  <c r="AV379" i="3"/>
  <c r="AZ379" i="3"/>
  <c r="BD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N379" i="3"/>
  <c r="AD379" i="3"/>
  <c r="AT379" i="3"/>
  <c r="R379" i="3"/>
  <c r="AH379" i="3"/>
  <c r="AX379" i="3"/>
  <c r="V379" i="3"/>
  <c r="AL379" i="3"/>
  <c r="BB379" i="3"/>
  <c r="AP377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T375" i="3"/>
  <c r="X375" i="3"/>
  <c r="AB375" i="3"/>
  <c r="AF375" i="3"/>
  <c r="AJ375" i="3"/>
  <c r="AN375" i="3"/>
  <c r="AR375" i="3"/>
  <c r="AV375" i="3"/>
  <c r="AZ375" i="3"/>
  <c r="BD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N375" i="3"/>
  <c r="AD375" i="3"/>
  <c r="AT375" i="3"/>
  <c r="R375" i="3"/>
  <c r="AH375" i="3"/>
  <c r="AX375" i="3"/>
  <c r="V375" i="3"/>
  <c r="AL375" i="3"/>
  <c r="BB375" i="3"/>
  <c r="AP373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P371" i="3"/>
  <c r="T371" i="3"/>
  <c r="X371" i="3"/>
  <c r="AB371" i="3"/>
  <c r="AF371" i="3"/>
  <c r="AJ371" i="3"/>
  <c r="AN371" i="3"/>
  <c r="AR371" i="3"/>
  <c r="AV371" i="3"/>
  <c r="AZ371" i="3"/>
  <c r="BD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N371" i="3"/>
  <c r="AD371" i="3"/>
  <c r="AT371" i="3"/>
  <c r="R371" i="3"/>
  <c r="AH371" i="3"/>
  <c r="AX371" i="3"/>
  <c r="V371" i="3"/>
  <c r="AL371" i="3"/>
  <c r="BB371" i="3"/>
  <c r="AP369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P367" i="3"/>
  <c r="T367" i="3"/>
  <c r="X367" i="3"/>
  <c r="AB367" i="3"/>
  <c r="AF367" i="3"/>
  <c r="AJ367" i="3"/>
  <c r="AN367" i="3"/>
  <c r="AR367" i="3"/>
  <c r="AV367" i="3"/>
  <c r="AZ367" i="3"/>
  <c r="BD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N367" i="3"/>
  <c r="AD367" i="3"/>
  <c r="AT367" i="3"/>
  <c r="R367" i="3"/>
  <c r="AH367" i="3"/>
  <c r="AX367" i="3"/>
  <c r="V367" i="3"/>
  <c r="AL367" i="3"/>
  <c r="BB367" i="3"/>
  <c r="AP365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P363" i="3"/>
  <c r="T363" i="3"/>
  <c r="X363" i="3"/>
  <c r="AB363" i="3"/>
  <c r="AF363" i="3"/>
  <c r="AJ363" i="3"/>
  <c r="AN363" i="3"/>
  <c r="AR363" i="3"/>
  <c r="AV363" i="3"/>
  <c r="AZ363" i="3"/>
  <c r="BD363" i="3"/>
  <c r="BH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3" i="3"/>
  <c r="AD363" i="3"/>
  <c r="AT363" i="3"/>
  <c r="R363" i="3"/>
  <c r="AH363" i="3"/>
  <c r="AX363" i="3"/>
  <c r="V363" i="3"/>
  <c r="AL363" i="3"/>
  <c r="BB363" i="3"/>
  <c r="AP361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P359" i="3"/>
  <c r="T359" i="3"/>
  <c r="X359" i="3"/>
  <c r="AB359" i="3"/>
  <c r="AF359" i="3"/>
  <c r="AJ359" i="3"/>
  <c r="AN359" i="3"/>
  <c r="AR359" i="3"/>
  <c r="AV359" i="3"/>
  <c r="AZ359" i="3"/>
  <c r="BD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59" i="3"/>
  <c r="AD359" i="3"/>
  <c r="AT359" i="3"/>
  <c r="R359" i="3"/>
  <c r="AH359" i="3"/>
  <c r="AX359" i="3"/>
  <c r="V359" i="3"/>
  <c r="AL359" i="3"/>
  <c r="BB359" i="3"/>
  <c r="AP357" i="3"/>
  <c r="T350" i="3"/>
  <c r="AJ350" i="3"/>
  <c r="AZ350" i="3"/>
  <c r="X350" i="3"/>
  <c r="AN350" i="3"/>
  <c r="BD350" i="3"/>
  <c r="AV350" i="3"/>
  <c r="P350" i="3"/>
  <c r="T346" i="3"/>
  <c r="AJ346" i="3"/>
  <c r="AZ346" i="3"/>
  <c r="X346" i="3"/>
  <c r="AN346" i="3"/>
  <c r="BD346" i="3"/>
  <c r="AV346" i="3"/>
  <c r="P346" i="3"/>
  <c r="T342" i="3"/>
  <c r="AJ342" i="3"/>
  <c r="AZ342" i="3"/>
  <c r="X342" i="3"/>
  <c r="AN342" i="3"/>
  <c r="BD342" i="3"/>
  <c r="AV342" i="3"/>
  <c r="P342" i="3"/>
  <c r="T338" i="3"/>
  <c r="AJ338" i="3"/>
  <c r="AZ338" i="3"/>
  <c r="X338" i="3"/>
  <c r="AN338" i="3"/>
  <c r="BD338" i="3"/>
  <c r="AV338" i="3"/>
  <c r="P338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AZ312" i="3"/>
  <c r="BD312" i="3"/>
  <c r="BH312" i="3"/>
  <c r="O312" i="3"/>
  <c r="W312" i="3"/>
  <c r="AE312" i="3"/>
  <c r="AM312" i="3"/>
  <c r="AU312" i="3"/>
  <c r="BC312" i="3"/>
  <c r="Q312" i="3"/>
  <c r="Y312" i="3"/>
  <c r="AG312" i="3"/>
  <c r="AO312" i="3"/>
  <c r="AW312" i="3"/>
  <c r="BE312" i="3"/>
  <c r="S312" i="3"/>
  <c r="AA312" i="3"/>
  <c r="AI312" i="3"/>
  <c r="AQ312" i="3"/>
  <c r="AY312" i="3"/>
  <c r="BG312" i="3"/>
  <c r="AK312" i="3"/>
  <c r="M312" i="3"/>
  <c r="AS312" i="3"/>
  <c r="U312" i="3"/>
  <c r="BA312" i="3"/>
  <c r="AC312" i="3"/>
  <c r="BI312" i="3"/>
  <c r="BI449" i="3"/>
  <c r="BE449" i="3"/>
  <c r="BA449" i="3"/>
  <c r="AS449" i="3"/>
  <c r="AO449" i="3"/>
  <c r="AK449" i="3"/>
  <c r="AG449" i="3"/>
  <c r="AC449" i="3"/>
  <c r="Y449" i="3"/>
  <c r="U449" i="3"/>
  <c r="Q449" i="3"/>
  <c r="M449" i="3"/>
  <c r="BI437" i="3"/>
  <c r="BE437" i="3"/>
  <c r="BA437" i="3"/>
  <c r="AW437" i="3"/>
  <c r="AS437" i="3"/>
  <c r="AO437" i="3"/>
  <c r="AK437" i="3"/>
  <c r="AG437" i="3"/>
  <c r="AC437" i="3"/>
  <c r="Y437" i="3"/>
  <c r="U437" i="3"/>
  <c r="Q437" i="3"/>
  <c r="M437" i="3"/>
  <c r="BH449" i="3"/>
  <c r="BD449" i="3"/>
  <c r="AZ449" i="3"/>
  <c r="AV449" i="3"/>
  <c r="AR449" i="3"/>
  <c r="AN449" i="3"/>
  <c r="AJ449" i="3"/>
  <c r="AF449" i="3"/>
  <c r="AB449" i="3"/>
  <c r="X449" i="3"/>
  <c r="T449" i="3"/>
  <c r="BH437" i="3"/>
  <c r="BD437" i="3"/>
  <c r="AZ437" i="3"/>
  <c r="AV437" i="3"/>
  <c r="AR437" i="3"/>
  <c r="AN437" i="3"/>
  <c r="AJ437" i="3"/>
  <c r="AF437" i="3"/>
  <c r="AB437" i="3"/>
  <c r="X437" i="3"/>
  <c r="T437" i="3"/>
  <c r="BI415" i="3"/>
  <c r="BA415" i="3"/>
  <c r="AS415" i="3"/>
  <c r="AK415" i="3"/>
  <c r="AC415" i="3"/>
  <c r="U415" i="3"/>
  <c r="M415" i="3"/>
  <c r="AW413" i="3"/>
  <c r="AG413" i="3"/>
  <c r="Q413" i="3"/>
  <c r="AW411" i="3"/>
  <c r="AG411" i="3"/>
  <c r="Q411" i="3"/>
  <c r="AW409" i="3"/>
  <c r="AG409" i="3"/>
  <c r="Q409" i="3"/>
  <c r="AW407" i="3"/>
  <c r="AG407" i="3"/>
  <c r="Q407" i="3"/>
  <c r="AW405" i="3"/>
  <c r="AG405" i="3"/>
  <c r="Q405" i="3"/>
  <c r="AU404" i="3"/>
  <c r="AE404" i="3"/>
  <c r="O404" i="3"/>
  <c r="AW403" i="3"/>
  <c r="AG403" i="3"/>
  <c r="Q403" i="3"/>
  <c r="AU402" i="3"/>
  <c r="AE402" i="3"/>
  <c r="O402" i="3"/>
  <c r="AW401" i="3"/>
  <c r="AG401" i="3"/>
  <c r="Q401" i="3"/>
  <c r="AU400" i="3"/>
  <c r="AE400" i="3"/>
  <c r="O400" i="3"/>
  <c r="AW399" i="3"/>
  <c r="AG399" i="3"/>
  <c r="Q399" i="3"/>
  <c r="AU398" i="3"/>
  <c r="AE398" i="3"/>
  <c r="O398" i="3"/>
  <c r="AW397" i="3"/>
  <c r="AG397" i="3"/>
  <c r="Q397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P395" i="3"/>
  <c r="V395" i="3"/>
  <c r="AA395" i="3"/>
  <c r="AF395" i="3"/>
  <c r="AL395" i="3"/>
  <c r="AQ395" i="3"/>
  <c r="AV395" i="3"/>
  <c r="BB395" i="3"/>
  <c r="BG395" i="3"/>
  <c r="R395" i="3"/>
  <c r="W395" i="3"/>
  <c r="AB395" i="3"/>
  <c r="AH395" i="3"/>
  <c r="AM395" i="3"/>
  <c r="AR395" i="3"/>
  <c r="AX395" i="3"/>
  <c r="BC395" i="3"/>
  <c r="BH395" i="3"/>
  <c r="N395" i="3"/>
  <c r="S395" i="3"/>
  <c r="X395" i="3"/>
  <c r="AD395" i="3"/>
  <c r="AI395" i="3"/>
  <c r="AN395" i="3"/>
  <c r="AT395" i="3"/>
  <c r="AY395" i="3"/>
  <c r="BD395" i="3"/>
  <c r="M393" i="3"/>
  <c r="Q393" i="3"/>
  <c r="U393" i="3"/>
  <c r="Y393" i="3"/>
  <c r="AC393" i="3"/>
  <c r="AG393" i="3"/>
  <c r="AK393" i="3"/>
  <c r="AO393" i="3"/>
  <c r="AS393" i="3"/>
  <c r="AW393" i="3"/>
  <c r="BA393" i="3"/>
  <c r="BE393" i="3"/>
  <c r="BI393" i="3"/>
  <c r="P393" i="3"/>
  <c r="V393" i="3"/>
  <c r="AA393" i="3"/>
  <c r="AF393" i="3"/>
  <c r="AL393" i="3"/>
  <c r="AQ393" i="3"/>
  <c r="AV393" i="3"/>
  <c r="BB393" i="3"/>
  <c r="BG393" i="3"/>
  <c r="R393" i="3"/>
  <c r="W393" i="3"/>
  <c r="AB393" i="3"/>
  <c r="AH393" i="3"/>
  <c r="AM393" i="3"/>
  <c r="AR393" i="3"/>
  <c r="AX393" i="3"/>
  <c r="BC393" i="3"/>
  <c r="BH393" i="3"/>
  <c r="N393" i="3"/>
  <c r="S393" i="3"/>
  <c r="X393" i="3"/>
  <c r="AD393" i="3"/>
  <c r="AI393" i="3"/>
  <c r="AN393" i="3"/>
  <c r="AT393" i="3"/>
  <c r="AY393" i="3"/>
  <c r="BD393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P391" i="3"/>
  <c r="V391" i="3"/>
  <c r="AA391" i="3"/>
  <c r="AF391" i="3"/>
  <c r="AL391" i="3"/>
  <c r="AQ391" i="3"/>
  <c r="AV391" i="3"/>
  <c r="BB391" i="3"/>
  <c r="BG391" i="3"/>
  <c r="R391" i="3"/>
  <c r="W391" i="3"/>
  <c r="AB391" i="3"/>
  <c r="AH391" i="3"/>
  <c r="AM391" i="3"/>
  <c r="AR391" i="3"/>
  <c r="AX391" i="3"/>
  <c r="BC391" i="3"/>
  <c r="BH391" i="3"/>
  <c r="N391" i="3"/>
  <c r="S391" i="3"/>
  <c r="X391" i="3"/>
  <c r="AD391" i="3"/>
  <c r="AI391" i="3"/>
  <c r="AN391" i="3"/>
  <c r="AT391" i="3"/>
  <c r="AY391" i="3"/>
  <c r="BD391" i="3"/>
  <c r="M389" i="3"/>
  <c r="Q389" i="3"/>
  <c r="U389" i="3"/>
  <c r="Y389" i="3"/>
  <c r="AC389" i="3"/>
  <c r="AG389" i="3"/>
  <c r="AK389" i="3"/>
  <c r="AO389" i="3"/>
  <c r="AS389" i="3"/>
  <c r="AW389" i="3"/>
  <c r="BA389" i="3"/>
  <c r="BE389" i="3"/>
  <c r="BI389" i="3"/>
  <c r="P389" i="3"/>
  <c r="V389" i="3"/>
  <c r="AA389" i="3"/>
  <c r="AF389" i="3"/>
  <c r="AL389" i="3"/>
  <c r="AQ389" i="3"/>
  <c r="AV389" i="3"/>
  <c r="BB389" i="3"/>
  <c r="BG389" i="3"/>
  <c r="R389" i="3"/>
  <c r="W389" i="3"/>
  <c r="AB389" i="3"/>
  <c r="AH389" i="3"/>
  <c r="AM389" i="3"/>
  <c r="AR389" i="3"/>
  <c r="AX389" i="3"/>
  <c r="BC389" i="3"/>
  <c r="BH389" i="3"/>
  <c r="N389" i="3"/>
  <c r="S389" i="3"/>
  <c r="X389" i="3"/>
  <c r="AD389" i="3"/>
  <c r="AI389" i="3"/>
  <c r="AN389" i="3"/>
  <c r="AT389" i="3"/>
  <c r="AY389" i="3"/>
  <c r="BD389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P387" i="3"/>
  <c r="V387" i="3"/>
  <c r="AA387" i="3"/>
  <c r="AF387" i="3"/>
  <c r="AL387" i="3"/>
  <c r="AQ387" i="3"/>
  <c r="AV387" i="3"/>
  <c r="BB387" i="3"/>
  <c r="BG387" i="3"/>
  <c r="R387" i="3"/>
  <c r="W387" i="3"/>
  <c r="AB387" i="3"/>
  <c r="AH387" i="3"/>
  <c r="AM387" i="3"/>
  <c r="AR387" i="3"/>
  <c r="AX387" i="3"/>
  <c r="BC387" i="3"/>
  <c r="BH387" i="3"/>
  <c r="N387" i="3"/>
  <c r="S387" i="3"/>
  <c r="X387" i="3"/>
  <c r="AD387" i="3"/>
  <c r="AI387" i="3"/>
  <c r="AN387" i="3"/>
  <c r="AT387" i="3"/>
  <c r="AY387" i="3"/>
  <c r="BD387" i="3"/>
  <c r="Z385" i="3"/>
  <c r="AB384" i="3"/>
  <c r="AR384" i="3"/>
  <c r="BH384" i="3"/>
  <c r="P384" i="3"/>
  <c r="AF384" i="3"/>
  <c r="AV384" i="3"/>
  <c r="T384" i="3"/>
  <c r="AJ384" i="3"/>
  <c r="AZ384" i="3"/>
  <c r="BF383" i="3"/>
  <c r="Z381" i="3"/>
  <c r="AB380" i="3"/>
  <c r="AR380" i="3"/>
  <c r="BH380" i="3"/>
  <c r="P380" i="3"/>
  <c r="AF380" i="3"/>
  <c r="AV380" i="3"/>
  <c r="T380" i="3"/>
  <c r="AJ380" i="3"/>
  <c r="AZ380" i="3"/>
  <c r="BF379" i="3"/>
  <c r="Z377" i="3"/>
  <c r="AB376" i="3"/>
  <c r="AR376" i="3"/>
  <c r="BH376" i="3"/>
  <c r="P376" i="3"/>
  <c r="AF376" i="3"/>
  <c r="AV376" i="3"/>
  <c r="T376" i="3"/>
  <c r="AJ376" i="3"/>
  <c r="AZ376" i="3"/>
  <c r="BF375" i="3"/>
  <c r="Z373" i="3"/>
  <c r="AB372" i="3"/>
  <c r="AR372" i="3"/>
  <c r="BH372" i="3"/>
  <c r="P372" i="3"/>
  <c r="AF372" i="3"/>
  <c r="AV372" i="3"/>
  <c r="T372" i="3"/>
  <c r="AJ372" i="3"/>
  <c r="AZ372" i="3"/>
  <c r="BF371" i="3"/>
  <c r="Z369" i="3"/>
  <c r="AB368" i="3"/>
  <c r="AR368" i="3"/>
  <c r="BH368" i="3"/>
  <c r="P368" i="3"/>
  <c r="AF368" i="3"/>
  <c r="AV368" i="3"/>
  <c r="T368" i="3"/>
  <c r="AJ368" i="3"/>
  <c r="AZ368" i="3"/>
  <c r="BF367" i="3"/>
  <c r="Z365" i="3"/>
  <c r="AB364" i="3"/>
  <c r="AR364" i="3"/>
  <c r="BH364" i="3"/>
  <c r="P364" i="3"/>
  <c r="AF364" i="3"/>
  <c r="AV364" i="3"/>
  <c r="T364" i="3"/>
  <c r="AJ364" i="3"/>
  <c r="AZ364" i="3"/>
  <c r="BF363" i="3"/>
  <c r="Z361" i="3"/>
  <c r="AB360" i="3"/>
  <c r="AR360" i="3"/>
  <c r="BH360" i="3"/>
  <c r="P360" i="3"/>
  <c r="AF360" i="3"/>
  <c r="AV360" i="3"/>
  <c r="T360" i="3"/>
  <c r="AJ360" i="3"/>
  <c r="AZ360" i="3"/>
  <c r="BF359" i="3"/>
  <c r="Z357" i="3"/>
  <c r="AF350" i="3"/>
  <c r="AF346" i="3"/>
  <c r="AF342" i="3"/>
  <c r="AF338" i="3"/>
  <c r="AZ324" i="3"/>
  <c r="AJ324" i="3"/>
  <c r="K396" i="3"/>
  <c r="K394" i="3"/>
  <c r="K392" i="3"/>
  <c r="K390" i="3"/>
  <c r="K388" i="3"/>
  <c r="O386" i="3"/>
  <c r="S386" i="3"/>
  <c r="W386" i="3"/>
  <c r="AA386" i="3"/>
  <c r="AE386" i="3"/>
  <c r="AI386" i="3"/>
  <c r="AM386" i="3"/>
  <c r="AQ386" i="3"/>
  <c r="AU386" i="3"/>
  <c r="AY386" i="3"/>
  <c r="BC386" i="3"/>
  <c r="BG386" i="3"/>
  <c r="M384" i="3"/>
  <c r="Q384" i="3"/>
  <c r="U384" i="3"/>
  <c r="Y384" i="3"/>
  <c r="AC384" i="3"/>
  <c r="AG384" i="3"/>
  <c r="AK384" i="3"/>
  <c r="AO384" i="3"/>
  <c r="AS384" i="3"/>
  <c r="AW384" i="3"/>
  <c r="BA384" i="3"/>
  <c r="BE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O384" i="3"/>
  <c r="S384" i="3"/>
  <c r="W384" i="3"/>
  <c r="AA384" i="3"/>
  <c r="AE384" i="3"/>
  <c r="AI384" i="3"/>
  <c r="AM384" i="3"/>
  <c r="AQ384" i="3"/>
  <c r="AU384" i="3"/>
  <c r="AY384" i="3"/>
  <c r="BC384" i="3"/>
  <c r="BG384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N382" i="3"/>
  <c r="R382" i="3"/>
  <c r="V382" i="3"/>
  <c r="Z382" i="3"/>
  <c r="AD382" i="3"/>
  <c r="AH382" i="3"/>
  <c r="AL382" i="3"/>
  <c r="AP382" i="3"/>
  <c r="AT382" i="3"/>
  <c r="AX382" i="3"/>
  <c r="BB382" i="3"/>
  <c r="BF382" i="3"/>
  <c r="O382" i="3"/>
  <c r="S382" i="3"/>
  <c r="W382" i="3"/>
  <c r="AA382" i="3"/>
  <c r="AE382" i="3"/>
  <c r="AI382" i="3"/>
  <c r="AM382" i="3"/>
  <c r="AQ382" i="3"/>
  <c r="AU382" i="3"/>
  <c r="AY382" i="3"/>
  <c r="BC382" i="3"/>
  <c r="BG382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O380" i="3"/>
  <c r="S380" i="3"/>
  <c r="W380" i="3"/>
  <c r="AA380" i="3"/>
  <c r="AE380" i="3"/>
  <c r="AI380" i="3"/>
  <c r="AM380" i="3"/>
  <c r="AQ380" i="3"/>
  <c r="AU380" i="3"/>
  <c r="AY380" i="3"/>
  <c r="BC380" i="3"/>
  <c r="BG380" i="3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N378" i="3"/>
  <c r="R378" i="3"/>
  <c r="V378" i="3"/>
  <c r="Z378" i="3"/>
  <c r="AD378" i="3"/>
  <c r="AH378" i="3"/>
  <c r="AL378" i="3"/>
  <c r="AP378" i="3"/>
  <c r="AT378" i="3"/>
  <c r="AX378" i="3"/>
  <c r="BB378" i="3"/>
  <c r="BF378" i="3"/>
  <c r="O378" i="3"/>
  <c r="S378" i="3"/>
  <c r="W378" i="3"/>
  <c r="AA378" i="3"/>
  <c r="AE378" i="3"/>
  <c r="AI378" i="3"/>
  <c r="AM378" i="3"/>
  <c r="AQ378" i="3"/>
  <c r="AU378" i="3"/>
  <c r="AY378" i="3"/>
  <c r="BC378" i="3"/>
  <c r="BG378" i="3"/>
  <c r="M376" i="3"/>
  <c r="Q376" i="3"/>
  <c r="U376" i="3"/>
  <c r="Y376" i="3"/>
  <c r="AC376" i="3"/>
  <c r="AG376" i="3"/>
  <c r="AK376" i="3"/>
  <c r="AO376" i="3"/>
  <c r="AS376" i="3"/>
  <c r="AW376" i="3"/>
  <c r="BA376" i="3"/>
  <c r="BE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O376" i="3"/>
  <c r="S376" i="3"/>
  <c r="W376" i="3"/>
  <c r="AA376" i="3"/>
  <c r="AE376" i="3"/>
  <c r="AI376" i="3"/>
  <c r="AM376" i="3"/>
  <c r="AQ376" i="3"/>
  <c r="AU376" i="3"/>
  <c r="AY376" i="3"/>
  <c r="BC376" i="3"/>
  <c r="BG376" i="3"/>
  <c r="M374" i="3"/>
  <c r="Q374" i="3"/>
  <c r="U374" i="3"/>
  <c r="Y374" i="3"/>
  <c r="AC374" i="3"/>
  <c r="AG374" i="3"/>
  <c r="AK374" i="3"/>
  <c r="AO374" i="3"/>
  <c r="AS374" i="3"/>
  <c r="AW374" i="3"/>
  <c r="BA374" i="3"/>
  <c r="BE374" i="3"/>
  <c r="BI374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M372" i="3"/>
  <c r="Q372" i="3"/>
  <c r="U372" i="3"/>
  <c r="Y372" i="3"/>
  <c r="AC372" i="3"/>
  <c r="AG372" i="3"/>
  <c r="AK372" i="3"/>
  <c r="AO372" i="3"/>
  <c r="AS372" i="3"/>
  <c r="AW372" i="3"/>
  <c r="BA372" i="3"/>
  <c r="BE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0" i="3"/>
  <c r="Q370" i="3"/>
  <c r="U370" i="3"/>
  <c r="Y370" i="3"/>
  <c r="AC370" i="3"/>
  <c r="AG370" i="3"/>
  <c r="AK370" i="3"/>
  <c r="AO370" i="3"/>
  <c r="AS370" i="3"/>
  <c r="AW370" i="3"/>
  <c r="BA370" i="3"/>
  <c r="BE370" i="3"/>
  <c r="BI370" i="3"/>
  <c r="N370" i="3"/>
  <c r="R370" i="3"/>
  <c r="V370" i="3"/>
  <c r="Z370" i="3"/>
  <c r="AD370" i="3"/>
  <c r="AH370" i="3"/>
  <c r="AL370" i="3"/>
  <c r="AP370" i="3"/>
  <c r="AT370" i="3"/>
  <c r="AX370" i="3"/>
  <c r="BB370" i="3"/>
  <c r="BF370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M368" i="3"/>
  <c r="Q368" i="3"/>
  <c r="U368" i="3"/>
  <c r="Y368" i="3"/>
  <c r="AC368" i="3"/>
  <c r="AG368" i="3"/>
  <c r="AK368" i="3"/>
  <c r="AO368" i="3"/>
  <c r="AS368" i="3"/>
  <c r="AW368" i="3"/>
  <c r="BA368" i="3"/>
  <c r="BE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O368" i="3"/>
  <c r="S368" i="3"/>
  <c r="W368" i="3"/>
  <c r="AA368" i="3"/>
  <c r="AE368" i="3"/>
  <c r="AI368" i="3"/>
  <c r="AM368" i="3"/>
  <c r="AQ368" i="3"/>
  <c r="AU368" i="3"/>
  <c r="AY368" i="3"/>
  <c r="BC368" i="3"/>
  <c r="BG368" i="3"/>
  <c r="M366" i="3"/>
  <c r="Q366" i="3"/>
  <c r="U366" i="3"/>
  <c r="Y366" i="3"/>
  <c r="AC366" i="3"/>
  <c r="AG366" i="3"/>
  <c r="AK366" i="3"/>
  <c r="AO366" i="3"/>
  <c r="AS366" i="3"/>
  <c r="AW366" i="3"/>
  <c r="BA366" i="3"/>
  <c r="BE366" i="3"/>
  <c r="BI366" i="3"/>
  <c r="N366" i="3"/>
  <c r="R366" i="3"/>
  <c r="V366" i="3"/>
  <c r="Z366" i="3"/>
  <c r="AD366" i="3"/>
  <c r="AH366" i="3"/>
  <c r="AL366" i="3"/>
  <c r="AP366" i="3"/>
  <c r="AT366" i="3"/>
  <c r="AX366" i="3"/>
  <c r="BB366" i="3"/>
  <c r="BF366" i="3"/>
  <c r="O366" i="3"/>
  <c r="S366" i="3"/>
  <c r="W366" i="3"/>
  <c r="AA366" i="3"/>
  <c r="AE366" i="3"/>
  <c r="AI366" i="3"/>
  <c r="AM366" i="3"/>
  <c r="AQ366" i="3"/>
  <c r="AU366" i="3"/>
  <c r="AY366" i="3"/>
  <c r="BC366" i="3"/>
  <c r="BG366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64" i="3"/>
  <c r="R364" i="3"/>
  <c r="V364" i="3"/>
  <c r="Z364" i="3"/>
  <c r="AD364" i="3"/>
  <c r="AH364" i="3"/>
  <c r="AL364" i="3"/>
  <c r="AP364" i="3"/>
  <c r="AT364" i="3"/>
  <c r="AX364" i="3"/>
  <c r="BB364" i="3"/>
  <c r="BF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2" i="3"/>
  <c r="Q362" i="3"/>
  <c r="U362" i="3"/>
  <c r="Y362" i="3"/>
  <c r="AC362" i="3"/>
  <c r="AG362" i="3"/>
  <c r="AK362" i="3"/>
  <c r="AO362" i="3"/>
  <c r="AS362" i="3"/>
  <c r="AW362" i="3"/>
  <c r="BA362" i="3"/>
  <c r="BE362" i="3"/>
  <c r="BI362" i="3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O362" i="3"/>
  <c r="S362" i="3"/>
  <c r="W362" i="3"/>
  <c r="AA362" i="3"/>
  <c r="AE362" i="3"/>
  <c r="AI362" i="3"/>
  <c r="AM362" i="3"/>
  <c r="AQ362" i="3"/>
  <c r="AU362" i="3"/>
  <c r="AY362" i="3"/>
  <c r="BC362" i="3"/>
  <c r="BG362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0" i="3"/>
  <c r="R360" i="3"/>
  <c r="V360" i="3"/>
  <c r="Z360" i="3"/>
  <c r="AD360" i="3"/>
  <c r="AH360" i="3"/>
  <c r="AL360" i="3"/>
  <c r="AP360" i="3"/>
  <c r="AT360" i="3"/>
  <c r="AX360" i="3"/>
  <c r="BB360" i="3"/>
  <c r="BF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58" i="3"/>
  <c r="Q358" i="3"/>
  <c r="U358" i="3"/>
  <c r="Y358" i="3"/>
  <c r="AC358" i="3"/>
  <c r="AG358" i="3"/>
  <c r="AK358" i="3"/>
  <c r="AO358" i="3"/>
  <c r="AS358" i="3"/>
  <c r="AW358" i="3"/>
  <c r="BA358" i="3"/>
  <c r="BE358" i="3"/>
  <c r="BI358" i="3"/>
  <c r="N358" i="3"/>
  <c r="R358" i="3"/>
  <c r="V358" i="3"/>
  <c r="Z358" i="3"/>
  <c r="AD358" i="3"/>
  <c r="AH358" i="3"/>
  <c r="AL358" i="3"/>
  <c r="AP358" i="3"/>
  <c r="AT358" i="3"/>
  <c r="AX358" i="3"/>
  <c r="BB358" i="3"/>
  <c r="BF358" i="3"/>
  <c r="O358" i="3"/>
  <c r="S358" i="3"/>
  <c r="W358" i="3"/>
  <c r="AA358" i="3"/>
  <c r="AE358" i="3"/>
  <c r="AI358" i="3"/>
  <c r="AM358" i="3"/>
  <c r="AQ358" i="3"/>
  <c r="AU358" i="3"/>
  <c r="AY358" i="3"/>
  <c r="BC358" i="3"/>
  <c r="BG358" i="3"/>
  <c r="BI354" i="3"/>
  <c r="T354" i="3"/>
  <c r="Z319" i="3"/>
  <c r="AP319" i="3"/>
  <c r="BF319" i="3"/>
  <c r="V319" i="3"/>
  <c r="AL319" i="3"/>
  <c r="P354" i="3"/>
  <c r="X354" i="3"/>
  <c r="AF354" i="3"/>
  <c r="AN354" i="3"/>
  <c r="AV354" i="3"/>
  <c r="BD354" i="3"/>
  <c r="Q354" i="3"/>
  <c r="Y354" i="3"/>
  <c r="AG354" i="3"/>
  <c r="AO354" i="3"/>
  <c r="AW354" i="3"/>
  <c r="BE354" i="3"/>
  <c r="P333" i="3"/>
  <c r="T333" i="3"/>
  <c r="X333" i="3"/>
  <c r="AB333" i="3"/>
  <c r="AF333" i="3"/>
  <c r="AJ333" i="3"/>
  <c r="AN333" i="3"/>
  <c r="AR333" i="3"/>
  <c r="AV333" i="3"/>
  <c r="AZ333" i="3"/>
  <c r="BD333" i="3"/>
  <c r="BH333" i="3"/>
  <c r="M333" i="3"/>
  <c r="Q333" i="3"/>
  <c r="U333" i="3"/>
  <c r="Y333" i="3"/>
  <c r="AC333" i="3"/>
  <c r="AG333" i="3"/>
  <c r="AK333" i="3"/>
  <c r="AO333" i="3"/>
  <c r="AS333" i="3"/>
  <c r="AW333" i="3"/>
  <c r="BA333" i="3"/>
  <c r="BE333" i="3"/>
  <c r="BI333" i="3"/>
  <c r="N333" i="3"/>
  <c r="V333" i="3"/>
  <c r="AD333" i="3"/>
  <c r="AL333" i="3"/>
  <c r="AT333" i="3"/>
  <c r="BB333" i="3"/>
  <c r="O333" i="3"/>
  <c r="W333" i="3"/>
  <c r="AE333" i="3"/>
  <c r="AM333" i="3"/>
  <c r="AU333" i="3"/>
  <c r="BC333" i="3"/>
  <c r="R333" i="3"/>
  <c r="Z333" i="3"/>
  <c r="AH333" i="3"/>
  <c r="AP333" i="3"/>
  <c r="AX333" i="3"/>
  <c r="BF333" i="3"/>
  <c r="S333" i="3"/>
  <c r="AY333" i="3"/>
  <c r="AA333" i="3"/>
  <c r="BG333" i="3"/>
  <c r="AI333" i="3"/>
  <c r="X332" i="3"/>
  <c r="AJ328" i="3"/>
  <c r="Z323" i="3"/>
  <c r="AP323" i="3"/>
  <c r="BF323" i="3"/>
  <c r="V323" i="3"/>
  <c r="AL323" i="3"/>
  <c r="T320" i="3"/>
  <c r="AS354" i="3"/>
  <c r="M354" i="3"/>
  <c r="AB352" i="3"/>
  <c r="AB350" i="3"/>
  <c r="AB348" i="3"/>
  <c r="AB346" i="3"/>
  <c r="AB344" i="3"/>
  <c r="AB342" i="3"/>
  <c r="AB340" i="3"/>
  <c r="AB338" i="3"/>
  <c r="X336" i="3"/>
  <c r="Z327" i="3"/>
  <c r="AP327" i="3"/>
  <c r="BF327" i="3"/>
  <c r="V327" i="3"/>
  <c r="AL327" i="3"/>
  <c r="T324" i="3"/>
  <c r="BB319" i="3"/>
  <c r="BI356" i="3"/>
  <c r="BD356" i="3"/>
  <c r="AY356" i="3"/>
  <c r="AS356" i="3"/>
  <c r="AN356" i="3"/>
  <c r="AI356" i="3"/>
  <c r="AC356" i="3"/>
  <c r="X356" i="3"/>
  <c r="S356" i="3"/>
  <c r="L355" i="3"/>
  <c r="BH354" i="3"/>
  <c r="AZ354" i="3"/>
  <c r="AR354" i="3"/>
  <c r="AJ354" i="3"/>
  <c r="AB354" i="3"/>
  <c r="BH352" i="3"/>
  <c r="AR352" i="3"/>
  <c r="BH350" i="3"/>
  <c r="AR350" i="3"/>
  <c r="BH348" i="3"/>
  <c r="AR348" i="3"/>
  <c r="BH346" i="3"/>
  <c r="AR346" i="3"/>
  <c r="BH344" i="3"/>
  <c r="AR344" i="3"/>
  <c r="BH342" i="3"/>
  <c r="AR342" i="3"/>
  <c r="BH340" i="3"/>
  <c r="AR340" i="3"/>
  <c r="BH338" i="3"/>
  <c r="AR338" i="3"/>
  <c r="BH336" i="3"/>
  <c r="AR336" i="3"/>
  <c r="AB336" i="3"/>
  <c r="BH335" i="3"/>
  <c r="AM335" i="3"/>
  <c r="N334" i="3"/>
  <c r="R334" i="3"/>
  <c r="V334" i="3"/>
  <c r="Z334" i="3"/>
  <c r="AD334" i="3"/>
  <c r="AH334" i="3"/>
  <c r="AL334" i="3"/>
  <c r="AP334" i="3"/>
  <c r="AT334" i="3"/>
  <c r="AX334" i="3"/>
  <c r="BB334" i="3"/>
  <c r="BF334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Q334" i="3"/>
  <c r="Y334" i="3"/>
  <c r="AG334" i="3"/>
  <c r="AO334" i="3"/>
  <c r="AW334" i="3"/>
  <c r="BE334" i="3"/>
  <c r="T334" i="3"/>
  <c r="AB334" i="3"/>
  <c r="AJ334" i="3"/>
  <c r="AR334" i="3"/>
  <c r="AZ334" i="3"/>
  <c r="BH334" i="3"/>
  <c r="M334" i="3"/>
  <c r="U334" i="3"/>
  <c r="AC334" i="3"/>
  <c r="AK334" i="3"/>
  <c r="AS334" i="3"/>
  <c r="BA334" i="3"/>
  <c r="BI334" i="3"/>
  <c r="AV332" i="3"/>
  <c r="P332" i="3"/>
  <c r="N330" i="3"/>
  <c r="R330" i="3"/>
  <c r="V330" i="3"/>
  <c r="Z330" i="3"/>
  <c r="AD330" i="3"/>
  <c r="AH330" i="3"/>
  <c r="AL330" i="3"/>
  <c r="AP330" i="3"/>
  <c r="AT330" i="3"/>
  <c r="AX330" i="3"/>
  <c r="BB330" i="3"/>
  <c r="BF330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Q330" i="3"/>
  <c r="Y330" i="3"/>
  <c r="AG330" i="3"/>
  <c r="AO330" i="3"/>
  <c r="AW330" i="3"/>
  <c r="BE330" i="3"/>
  <c r="T330" i="3"/>
  <c r="AB330" i="3"/>
  <c r="AJ330" i="3"/>
  <c r="AR330" i="3"/>
  <c r="AZ330" i="3"/>
  <c r="BH330" i="3"/>
  <c r="M330" i="3"/>
  <c r="U330" i="3"/>
  <c r="AC330" i="3"/>
  <c r="AK330" i="3"/>
  <c r="AS330" i="3"/>
  <c r="BA330" i="3"/>
  <c r="BI330" i="3"/>
  <c r="N329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N326" i="3"/>
  <c r="R326" i="3"/>
  <c r="V326" i="3"/>
  <c r="Z326" i="3"/>
  <c r="AD326" i="3"/>
  <c r="AH326" i="3"/>
  <c r="AL326" i="3"/>
  <c r="AP326" i="3"/>
  <c r="AT326" i="3"/>
  <c r="AX326" i="3"/>
  <c r="BB326" i="3"/>
  <c r="BF326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X326" i="3"/>
  <c r="AN326" i="3"/>
  <c r="BD326" i="3"/>
  <c r="AB326" i="3"/>
  <c r="AR326" i="3"/>
  <c r="BH326" i="3"/>
  <c r="P326" i="3"/>
  <c r="AF326" i="3"/>
  <c r="AV326" i="3"/>
  <c r="N325" i="3"/>
  <c r="M322" i="3"/>
  <c r="Q322" i="3"/>
  <c r="U322" i="3"/>
  <c r="Y322" i="3"/>
  <c r="AC322" i="3"/>
  <c r="AG322" i="3"/>
  <c r="AK322" i="3"/>
  <c r="AO322" i="3"/>
  <c r="AS322" i="3"/>
  <c r="AW322" i="3"/>
  <c r="BA322" i="3"/>
  <c r="BE322" i="3"/>
  <c r="BI322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X322" i="3"/>
  <c r="AN322" i="3"/>
  <c r="BD322" i="3"/>
  <c r="AB322" i="3"/>
  <c r="AR322" i="3"/>
  <c r="BH322" i="3"/>
  <c r="P322" i="3"/>
  <c r="AF322" i="3"/>
  <c r="AV322" i="3"/>
  <c r="N321" i="3"/>
  <c r="BD336" i="3"/>
  <c r="AN336" i="3"/>
  <c r="M335" i="3"/>
  <c r="Q335" i="3"/>
  <c r="U335" i="3"/>
  <c r="Y335" i="3"/>
  <c r="AC335" i="3"/>
  <c r="AG335" i="3"/>
  <c r="AK335" i="3"/>
  <c r="AO335" i="3"/>
  <c r="AS335" i="3"/>
  <c r="AW335" i="3"/>
  <c r="BA335" i="3"/>
  <c r="BE335" i="3"/>
  <c r="BI335" i="3"/>
  <c r="N335" i="3"/>
  <c r="S335" i="3"/>
  <c r="X335" i="3"/>
  <c r="AD335" i="3"/>
  <c r="AI335" i="3"/>
  <c r="AN335" i="3"/>
  <c r="AT335" i="3"/>
  <c r="AY335" i="3"/>
  <c r="BD335" i="3"/>
  <c r="O335" i="3"/>
  <c r="T335" i="3"/>
  <c r="Z335" i="3"/>
  <c r="AE335" i="3"/>
  <c r="AJ335" i="3"/>
  <c r="AP335" i="3"/>
  <c r="AU335" i="3"/>
  <c r="AZ335" i="3"/>
  <c r="BF335" i="3"/>
  <c r="P335" i="3"/>
  <c r="V335" i="3"/>
  <c r="AA335" i="3"/>
  <c r="AF335" i="3"/>
  <c r="AL335" i="3"/>
  <c r="AQ335" i="3"/>
  <c r="AV335" i="3"/>
  <c r="BB335" i="3"/>
  <c r="BG335" i="3"/>
  <c r="Z329" i="3"/>
  <c r="AP329" i="3"/>
  <c r="BF329" i="3"/>
  <c r="Z325" i="3"/>
  <c r="AP325" i="3"/>
  <c r="BF325" i="3"/>
  <c r="Z321" i="3"/>
  <c r="AP321" i="3"/>
  <c r="BF321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O318" i="3"/>
  <c r="S318" i="3"/>
  <c r="W318" i="3"/>
  <c r="AA318" i="3"/>
  <c r="AE318" i="3"/>
  <c r="AI318" i="3"/>
  <c r="AM318" i="3"/>
  <c r="AQ318" i="3"/>
  <c r="AU318" i="3"/>
  <c r="AY318" i="3"/>
  <c r="BC318" i="3"/>
  <c r="BG318" i="3"/>
  <c r="X318" i="3"/>
  <c r="AN318" i="3"/>
  <c r="BD318" i="3"/>
  <c r="AB318" i="3"/>
  <c r="AR318" i="3"/>
  <c r="BH318" i="3"/>
  <c r="P318" i="3"/>
  <c r="AF318" i="3"/>
  <c r="AV318" i="3"/>
  <c r="BG356" i="3"/>
  <c r="BA356" i="3"/>
  <c r="AV356" i="3"/>
  <c r="AQ356" i="3"/>
  <c r="AK356" i="3"/>
  <c r="AF356" i="3"/>
  <c r="AA356" i="3"/>
  <c r="U356" i="3"/>
  <c r="N356" i="3"/>
  <c r="R356" i="3"/>
  <c r="V356" i="3"/>
  <c r="Z356" i="3"/>
  <c r="AD356" i="3"/>
  <c r="AH356" i="3"/>
  <c r="AL356" i="3"/>
  <c r="AP356" i="3"/>
  <c r="AT356" i="3"/>
  <c r="AX356" i="3"/>
  <c r="BB356" i="3"/>
  <c r="BF356" i="3"/>
  <c r="N354" i="3"/>
  <c r="R354" i="3"/>
  <c r="V354" i="3"/>
  <c r="Z354" i="3"/>
  <c r="AD354" i="3"/>
  <c r="AH354" i="3"/>
  <c r="AL354" i="3"/>
  <c r="AP354" i="3"/>
  <c r="AT354" i="3"/>
  <c r="AX354" i="3"/>
  <c r="BB354" i="3"/>
  <c r="BF354" i="3"/>
  <c r="O354" i="3"/>
  <c r="S354" i="3"/>
  <c r="W354" i="3"/>
  <c r="AA354" i="3"/>
  <c r="AE354" i="3"/>
  <c r="AI354" i="3"/>
  <c r="AM354" i="3"/>
  <c r="AQ354" i="3"/>
  <c r="AU354" i="3"/>
  <c r="AY354" i="3"/>
  <c r="BC354" i="3"/>
  <c r="BG354" i="3"/>
  <c r="L353" i="3"/>
  <c r="AU353" i="3" s="1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N352" i="3"/>
  <c r="R352" i="3"/>
  <c r="V352" i="3"/>
  <c r="Z352" i="3"/>
  <c r="AD352" i="3"/>
  <c r="AH352" i="3"/>
  <c r="AL352" i="3"/>
  <c r="AP352" i="3"/>
  <c r="AT352" i="3"/>
  <c r="AX352" i="3"/>
  <c r="BB352" i="3"/>
  <c r="BF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V351" i="3"/>
  <c r="L351" i="3"/>
  <c r="N351" i="3" s="1"/>
  <c r="M350" i="3"/>
  <c r="Q350" i="3"/>
  <c r="U350" i="3"/>
  <c r="Y350" i="3"/>
  <c r="AC350" i="3"/>
  <c r="AG350" i="3"/>
  <c r="AK350" i="3"/>
  <c r="AO350" i="3"/>
  <c r="AS350" i="3"/>
  <c r="AW350" i="3"/>
  <c r="BA350" i="3"/>
  <c r="BE350" i="3"/>
  <c r="BI350" i="3"/>
  <c r="N350" i="3"/>
  <c r="R350" i="3"/>
  <c r="V350" i="3"/>
  <c r="Z350" i="3"/>
  <c r="AD350" i="3"/>
  <c r="AH350" i="3"/>
  <c r="AL350" i="3"/>
  <c r="AP350" i="3"/>
  <c r="AT350" i="3"/>
  <c r="AX350" i="3"/>
  <c r="BB350" i="3"/>
  <c r="BF350" i="3"/>
  <c r="O350" i="3"/>
  <c r="S350" i="3"/>
  <c r="W350" i="3"/>
  <c r="AA350" i="3"/>
  <c r="AE350" i="3"/>
  <c r="AI350" i="3"/>
  <c r="AM350" i="3"/>
  <c r="AQ350" i="3"/>
  <c r="AU350" i="3"/>
  <c r="AY350" i="3"/>
  <c r="BC350" i="3"/>
  <c r="BG350" i="3"/>
  <c r="L349" i="3"/>
  <c r="AF349" i="3" s="1"/>
  <c r="M348" i="3"/>
  <c r="Q348" i="3"/>
  <c r="U348" i="3"/>
  <c r="Y348" i="3"/>
  <c r="AC348" i="3"/>
  <c r="AG348" i="3"/>
  <c r="AK348" i="3"/>
  <c r="AO348" i="3"/>
  <c r="AS348" i="3"/>
  <c r="AW348" i="3"/>
  <c r="BA348" i="3"/>
  <c r="BE348" i="3"/>
  <c r="BI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O348" i="3"/>
  <c r="S348" i="3"/>
  <c r="W348" i="3"/>
  <c r="AA348" i="3"/>
  <c r="AE348" i="3"/>
  <c r="AI348" i="3"/>
  <c r="AM348" i="3"/>
  <c r="AQ348" i="3"/>
  <c r="AU348" i="3"/>
  <c r="AY348" i="3"/>
  <c r="BC348" i="3"/>
  <c r="BG348" i="3"/>
  <c r="L347" i="3"/>
  <c r="N347" i="3" s="1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L345" i="3"/>
  <c r="S345" i="3" s="1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L343" i="3"/>
  <c r="N343" i="3" s="1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L341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N340" i="3"/>
  <c r="R340" i="3"/>
  <c r="V340" i="3"/>
  <c r="Z340" i="3"/>
  <c r="AD340" i="3"/>
  <c r="AH340" i="3"/>
  <c r="AL340" i="3"/>
  <c r="AP340" i="3"/>
  <c r="AT340" i="3"/>
  <c r="AX340" i="3"/>
  <c r="BB340" i="3"/>
  <c r="BF340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L339" i="3"/>
  <c r="N339" i="3" s="1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N338" i="3"/>
  <c r="R338" i="3"/>
  <c r="V338" i="3"/>
  <c r="Z338" i="3"/>
  <c r="AD338" i="3"/>
  <c r="AH338" i="3"/>
  <c r="AL338" i="3"/>
  <c r="AP338" i="3"/>
  <c r="AT338" i="3"/>
  <c r="AX338" i="3"/>
  <c r="BB338" i="3"/>
  <c r="BF338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L337" i="3"/>
  <c r="AM337" i="3" s="1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N336" i="3"/>
  <c r="R336" i="3"/>
  <c r="V336" i="3"/>
  <c r="Z336" i="3"/>
  <c r="AD336" i="3"/>
  <c r="AH336" i="3"/>
  <c r="AL336" i="3"/>
  <c r="AP336" i="3"/>
  <c r="AT336" i="3"/>
  <c r="AX336" i="3"/>
  <c r="BB336" i="3"/>
  <c r="BF336" i="3"/>
  <c r="O336" i="3"/>
  <c r="S336" i="3"/>
  <c r="W336" i="3"/>
  <c r="AA336" i="3"/>
  <c r="AE336" i="3"/>
  <c r="AI336" i="3"/>
  <c r="AM336" i="3"/>
  <c r="AQ336" i="3"/>
  <c r="AU336" i="3"/>
  <c r="AY336" i="3"/>
  <c r="BC336" i="3"/>
  <c r="BG336" i="3"/>
  <c r="N332" i="3"/>
  <c r="R332" i="3"/>
  <c r="V332" i="3"/>
  <c r="Z332" i="3"/>
  <c r="AD332" i="3"/>
  <c r="AH332" i="3"/>
  <c r="AL332" i="3"/>
  <c r="AP332" i="3"/>
  <c r="AT332" i="3"/>
  <c r="AX332" i="3"/>
  <c r="BB332" i="3"/>
  <c r="BF332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Q332" i="3"/>
  <c r="Y332" i="3"/>
  <c r="AG332" i="3"/>
  <c r="AO332" i="3"/>
  <c r="AW332" i="3"/>
  <c r="BE332" i="3"/>
  <c r="T332" i="3"/>
  <c r="AB332" i="3"/>
  <c r="AJ332" i="3"/>
  <c r="AR332" i="3"/>
  <c r="AZ332" i="3"/>
  <c r="BH332" i="3"/>
  <c r="M332" i="3"/>
  <c r="U332" i="3"/>
  <c r="AC332" i="3"/>
  <c r="AK332" i="3"/>
  <c r="AS332" i="3"/>
  <c r="BA332" i="3"/>
  <c r="BI332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N328" i="3"/>
  <c r="R328" i="3"/>
  <c r="V328" i="3"/>
  <c r="Z328" i="3"/>
  <c r="AD328" i="3"/>
  <c r="AH328" i="3"/>
  <c r="AL328" i="3"/>
  <c r="AP328" i="3"/>
  <c r="AT328" i="3"/>
  <c r="AX328" i="3"/>
  <c r="BB328" i="3"/>
  <c r="BF328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X328" i="3"/>
  <c r="AN328" i="3"/>
  <c r="BD328" i="3"/>
  <c r="AB328" i="3"/>
  <c r="AR328" i="3"/>
  <c r="BH328" i="3"/>
  <c r="P328" i="3"/>
  <c r="AF328" i="3"/>
  <c r="AV328" i="3"/>
  <c r="N327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AB324" i="3"/>
  <c r="AR324" i="3"/>
  <c r="BH324" i="3"/>
  <c r="P324" i="3"/>
  <c r="AF324" i="3"/>
  <c r="AV324" i="3"/>
  <c r="N323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N320" i="3"/>
  <c r="R320" i="3"/>
  <c r="V320" i="3"/>
  <c r="Z320" i="3"/>
  <c r="AD320" i="3"/>
  <c r="AH320" i="3"/>
  <c r="AL320" i="3"/>
  <c r="AP320" i="3"/>
  <c r="AT320" i="3"/>
  <c r="AX320" i="3"/>
  <c r="BB320" i="3"/>
  <c r="BF320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X320" i="3"/>
  <c r="AN320" i="3"/>
  <c r="BD320" i="3"/>
  <c r="AB320" i="3"/>
  <c r="AR320" i="3"/>
  <c r="BH320" i="3"/>
  <c r="P320" i="3"/>
  <c r="AF320" i="3"/>
  <c r="AV320" i="3"/>
  <c r="N319" i="3"/>
  <c r="N317" i="3"/>
  <c r="O317" i="3"/>
  <c r="S317" i="3"/>
  <c r="W317" i="3"/>
  <c r="AA317" i="3"/>
  <c r="AE317" i="3"/>
  <c r="AI317" i="3"/>
  <c r="AM317" i="3"/>
  <c r="AQ317" i="3"/>
  <c r="AU317" i="3"/>
  <c r="AY317" i="3"/>
  <c r="BC317" i="3"/>
  <c r="BG317" i="3"/>
  <c r="P317" i="3"/>
  <c r="T317" i="3"/>
  <c r="X317" i="3"/>
  <c r="AB317" i="3"/>
  <c r="AF317" i="3"/>
  <c r="AJ317" i="3"/>
  <c r="AN317" i="3"/>
  <c r="AR317" i="3"/>
  <c r="AV317" i="3"/>
  <c r="AZ317" i="3"/>
  <c r="BD317" i="3"/>
  <c r="BH317" i="3"/>
  <c r="Q317" i="3"/>
  <c r="U317" i="3"/>
  <c r="Y317" i="3"/>
  <c r="AC317" i="3"/>
  <c r="AG317" i="3"/>
  <c r="AK317" i="3"/>
  <c r="AO317" i="3"/>
  <c r="AS317" i="3"/>
  <c r="AW317" i="3"/>
  <c r="BA317" i="3"/>
  <c r="BE317" i="3"/>
  <c r="BI317" i="3"/>
  <c r="Z317" i="3"/>
  <c r="AP317" i="3"/>
  <c r="BF317" i="3"/>
  <c r="M317" i="3"/>
  <c r="AD317" i="3"/>
  <c r="AT317" i="3"/>
  <c r="R317" i="3"/>
  <c r="AH317" i="3"/>
  <c r="AX317" i="3"/>
  <c r="AX329" i="3"/>
  <c r="AH329" i="3"/>
  <c r="R329" i="3"/>
  <c r="AX327" i="3"/>
  <c r="AH327" i="3"/>
  <c r="R327" i="3"/>
  <c r="AX325" i="3"/>
  <c r="AH325" i="3"/>
  <c r="R325" i="3"/>
  <c r="AX323" i="3"/>
  <c r="AH323" i="3"/>
  <c r="R323" i="3"/>
  <c r="AX321" i="3"/>
  <c r="AH321" i="3"/>
  <c r="R321" i="3"/>
  <c r="AX319" i="3"/>
  <c r="AH319" i="3"/>
  <c r="R319" i="3"/>
  <c r="AS314" i="3"/>
  <c r="M314" i="3"/>
  <c r="N310" i="3"/>
  <c r="R310" i="3"/>
  <c r="V310" i="3"/>
  <c r="Z310" i="3"/>
  <c r="AD310" i="3"/>
  <c r="AH310" i="3"/>
  <c r="AL310" i="3"/>
  <c r="AP310" i="3"/>
  <c r="AT310" i="3"/>
  <c r="AX310" i="3"/>
  <c r="BB310" i="3"/>
  <c r="BF310" i="3"/>
  <c r="P310" i="3"/>
  <c r="T310" i="3"/>
  <c r="X310" i="3"/>
  <c r="AB310" i="3"/>
  <c r="AF310" i="3"/>
  <c r="AJ310" i="3"/>
  <c r="AN310" i="3"/>
  <c r="AR310" i="3"/>
  <c r="AV310" i="3"/>
  <c r="AZ310" i="3"/>
  <c r="BD310" i="3"/>
  <c r="BH310" i="3"/>
  <c r="O310" i="3"/>
  <c r="W310" i="3"/>
  <c r="AE310" i="3"/>
  <c r="AM310" i="3"/>
  <c r="AU310" i="3"/>
  <c r="BC310" i="3"/>
  <c r="Q310" i="3"/>
  <c r="Y310" i="3"/>
  <c r="AG310" i="3"/>
  <c r="AO310" i="3"/>
  <c r="AW310" i="3"/>
  <c r="BE310" i="3"/>
  <c r="S310" i="3"/>
  <c r="AA310" i="3"/>
  <c r="AI310" i="3"/>
  <c r="AQ310" i="3"/>
  <c r="AY310" i="3"/>
  <c r="BG310" i="3"/>
  <c r="AZ296" i="3"/>
  <c r="L331" i="3"/>
  <c r="X331" i="3" s="1"/>
  <c r="AT329" i="3"/>
  <c r="AD329" i="3"/>
  <c r="AT327" i="3"/>
  <c r="AD327" i="3"/>
  <c r="AT325" i="3"/>
  <c r="AD325" i="3"/>
  <c r="AT323" i="3"/>
  <c r="AD323" i="3"/>
  <c r="AT321" i="3"/>
  <c r="AD321" i="3"/>
  <c r="AT319" i="3"/>
  <c r="AD319" i="3"/>
  <c r="N316" i="3"/>
  <c r="R316" i="3"/>
  <c r="V316" i="3"/>
  <c r="Z316" i="3"/>
  <c r="AD316" i="3"/>
  <c r="AH316" i="3"/>
  <c r="AL316" i="3"/>
  <c r="AP316" i="3"/>
  <c r="AT316" i="3"/>
  <c r="P316" i="3"/>
  <c r="T316" i="3"/>
  <c r="X316" i="3"/>
  <c r="AB316" i="3"/>
  <c r="AF316" i="3"/>
  <c r="AJ316" i="3"/>
  <c r="AN316" i="3"/>
  <c r="AR316" i="3"/>
  <c r="AV316" i="3"/>
  <c r="AZ316" i="3"/>
  <c r="BD316" i="3"/>
  <c r="BH316" i="3"/>
  <c r="O316" i="3"/>
  <c r="W316" i="3"/>
  <c r="AE316" i="3"/>
  <c r="AM316" i="3"/>
  <c r="AU316" i="3"/>
  <c r="BA316" i="3"/>
  <c r="BF316" i="3"/>
  <c r="Q316" i="3"/>
  <c r="Y316" i="3"/>
  <c r="AG316" i="3"/>
  <c r="AO316" i="3"/>
  <c r="AW316" i="3"/>
  <c r="BB316" i="3"/>
  <c r="BG316" i="3"/>
  <c r="S316" i="3"/>
  <c r="AA316" i="3"/>
  <c r="AI316" i="3"/>
  <c r="AQ316" i="3"/>
  <c r="AX316" i="3"/>
  <c r="BC316" i="3"/>
  <c r="BI316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O327" i="3"/>
  <c r="S327" i="3"/>
  <c r="W327" i="3"/>
  <c r="AA327" i="3"/>
  <c r="AE327" i="3"/>
  <c r="AI327" i="3"/>
  <c r="AM327" i="3"/>
  <c r="AQ327" i="3"/>
  <c r="AU327" i="3"/>
  <c r="AY327" i="3"/>
  <c r="BC327" i="3"/>
  <c r="BG327" i="3"/>
  <c r="P327" i="3"/>
  <c r="T327" i="3"/>
  <c r="X327" i="3"/>
  <c r="AB327" i="3"/>
  <c r="AF327" i="3"/>
  <c r="AJ327" i="3"/>
  <c r="AN327" i="3"/>
  <c r="AR327" i="3"/>
  <c r="AV327" i="3"/>
  <c r="AZ327" i="3"/>
  <c r="BD327" i="3"/>
  <c r="BH327" i="3"/>
  <c r="M327" i="3"/>
  <c r="Q327" i="3"/>
  <c r="U327" i="3"/>
  <c r="Y327" i="3"/>
  <c r="AC327" i="3"/>
  <c r="AG327" i="3"/>
  <c r="AK327" i="3"/>
  <c r="AO327" i="3"/>
  <c r="AS327" i="3"/>
  <c r="AW327" i="3"/>
  <c r="BA327" i="3"/>
  <c r="BE327" i="3"/>
  <c r="BI327" i="3"/>
  <c r="O325" i="3"/>
  <c r="S325" i="3"/>
  <c r="W325" i="3"/>
  <c r="AA325" i="3"/>
  <c r="AE325" i="3"/>
  <c r="AI325" i="3"/>
  <c r="AM325" i="3"/>
  <c r="AQ325" i="3"/>
  <c r="AU325" i="3"/>
  <c r="AY325" i="3"/>
  <c r="BC325" i="3"/>
  <c r="BG325" i="3"/>
  <c r="P325" i="3"/>
  <c r="T325" i="3"/>
  <c r="X325" i="3"/>
  <c r="AB325" i="3"/>
  <c r="AF325" i="3"/>
  <c r="AJ325" i="3"/>
  <c r="AN325" i="3"/>
  <c r="AR325" i="3"/>
  <c r="AV325" i="3"/>
  <c r="AZ325" i="3"/>
  <c r="BD325" i="3"/>
  <c r="BH325" i="3"/>
  <c r="M325" i="3"/>
  <c r="Q325" i="3"/>
  <c r="U325" i="3"/>
  <c r="Y325" i="3"/>
  <c r="AC325" i="3"/>
  <c r="AG325" i="3"/>
  <c r="AK325" i="3"/>
  <c r="AO325" i="3"/>
  <c r="AS325" i="3"/>
  <c r="AW325" i="3"/>
  <c r="BA325" i="3"/>
  <c r="BE325" i="3"/>
  <c r="BI325" i="3"/>
  <c r="O323" i="3"/>
  <c r="S323" i="3"/>
  <c r="W323" i="3"/>
  <c r="AA323" i="3"/>
  <c r="AE323" i="3"/>
  <c r="AI323" i="3"/>
  <c r="AM323" i="3"/>
  <c r="AQ323" i="3"/>
  <c r="AU323" i="3"/>
  <c r="AY323" i="3"/>
  <c r="BC323" i="3"/>
  <c r="BG323" i="3"/>
  <c r="P323" i="3"/>
  <c r="T323" i="3"/>
  <c r="X323" i="3"/>
  <c r="AB323" i="3"/>
  <c r="AF323" i="3"/>
  <c r="AJ323" i="3"/>
  <c r="AN323" i="3"/>
  <c r="AR323" i="3"/>
  <c r="AV323" i="3"/>
  <c r="AZ323" i="3"/>
  <c r="BD323" i="3"/>
  <c r="BH323" i="3"/>
  <c r="M323" i="3"/>
  <c r="Q323" i="3"/>
  <c r="U323" i="3"/>
  <c r="Y323" i="3"/>
  <c r="AC323" i="3"/>
  <c r="AG323" i="3"/>
  <c r="AK323" i="3"/>
  <c r="AO323" i="3"/>
  <c r="AS323" i="3"/>
  <c r="AW323" i="3"/>
  <c r="BA323" i="3"/>
  <c r="BE323" i="3"/>
  <c r="BI323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P321" i="3"/>
  <c r="T321" i="3"/>
  <c r="X321" i="3"/>
  <c r="AB321" i="3"/>
  <c r="AF321" i="3"/>
  <c r="AJ321" i="3"/>
  <c r="AN321" i="3"/>
  <c r="AR321" i="3"/>
  <c r="AV321" i="3"/>
  <c r="AZ321" i="3"/>
  <c r="BD321" i="3"/>
  <c r="BH321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O319" i="3"/>
  <c r="S319" i="3"/>
  <c r="W319" i="3"/>
  <c r="AA319" i="3"/>
  <c r="AE319" i="3"/>
  <c r="AI319" i="3"/>
  <c r="AM319" i="3"/>
  <c r="AQ319" i="3"/>
  <c r="AU319" i="3"/>
  <c r="AY319" i="3"/>
  <c r="BC319" i="3"/>
  <c r="BG319" i="3"/>
  <c r="P319" i="3"/>
  <c r="T319" i="3"/>
  <c r="X319" i="3"/>
  <c r="AB319" i="3"/>
  <c r="AF319" i="3"/>
  <c r="AJ319" i="3"/>
  <c r="AN319" i="3"/>
  <c r="AR319" i="3"/>
  <c r="AV319" i="3"/>
  <c r="AZ319" i="3"/>
  <c r="BD319" i="3"/>
  <c r="BH319" i="3"/>
  <c r="M319" i="3"/>
  <c r="Q319" i="3"/>
  <c r="U319" i="3"/>
  <c r="Y319" i="3"/>
  <c r="AC319" i="3"/>
  <c r="AG319" i="3"/>
  <c r="AK319" i="3"/>
  <c r="AO319" i="3"/>
  <c r="AS319" i="3"/>
  <c r="AW319" i="3"/>
  <c r="BA319" i="3"/>
  <c r="BE319" i="3"/>
  <c r="BI319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O314" i="3"/>
  <c r="W314" i="3"/>
  <c r="AE314" i="3"/>
  <c r="AM314" i="3"/>
  <c r="AU314" i="3"/>
  <c r="BC314" i="3"/>
  <c r="Q314" i="3"/>
  <c r="Y314" i="3"/>
  <c r="AG314" i="3"/>
  <c r="AO314" i="3"/>
  <c r="AW314" i="3"/>
  <c r="BE314" i="3"/>
  <c r="S314" i="3"/>
  <c r="AA314" i="3"/>
  <c r="AI314" i="3"/>
  <c r="AQ314" i="3"/>
  <c r="AY314" i="3"/>
  <c r="BG314" i="3"/>
  <c r="M296" i="3"/>
  <c r="Q296" i="3"/>
  <c r="U296" i="3"/>
  <c r="Y296" i="3"/>
  <c r="AC296" i="3"/>
  <c r="AG296" i="3"/>
  <c r="AK296" i="3"/>
  <c r="AO296" i="3"/>
  <c r="AS296" i="3"/>
  <c r="AW296" i="3"/>
  <c r="BA296" i="3"/>
  <c r="BE296" i="3"/>
  <c r="BI296" i="3"/>
  <c r="P296" i="3"/>
  <c r="V296" i="3"/>
  <c r="AA296" i="3"/>
  <c r="AF296" i="3"/>
  <c r="AL296" i="3"/>
  <c r="AQ296" i="3"/>
  <c r="AV296" i="3"/>
  <c r="BB296" i="3"/>
  <c r="BG296" i="3"/>
  <c r="R296" i="3"/>
  <c r="W296" i="3"/>
  <c r="AB296" i="3"/>
  <c r="AH296" i="3"/>
  <c r="AM296" i="3"/>
  <c r="AR296" i="3"/>
  <c r="AX296" i="3"/>
  <c r="BC296" i="3"/>
  <c r="BH296" i="3"/>
  <c r="N296" i="3"/>
  <c r="S296" i="3"/>
  <c r="X296" i="3"/>
  <c r="AD296" i="3"/>
  <c r="AI296" i="3"/>
  <c r="AN296" i="3"/>
  <c r="AT296" i="3"/>
  <c r="AY296" i="3"/>
  <c r="BD296" i="3"/>
  <c r="O296" i="3"/>
  <c r="BL296" i="3" s="1"/>
  <c r="AJ296" i="3"/>
  <c r="BF296" i="3"/>
  <c r="T296" i="3"/>
  <c r="AP296" i="3"/>
  <c r="Z296" i="3"/>
  <c r="AU296" i="3"/>
  <c r="BC315" i="3"/>
  <c r="AU315" i="3"/>
  <c r="AM315" i="3"/>
  <c r="AE315" i="3"/>
  <c r="W315" i="3"/>
  <c r="O315" i="3"/>
  <c r="BC313" i="3"/>
  <c r="AU313" i="3"/>
  <c r="AM313" i="3"/>
  <c r="AE313" i="3"/>
  <c r="W313" i="3"/>
  <c r="O313" i="3"/>
  <c r="BC311" i="3"/>
  <c r="AU311" i="3"/>
  <c r="AM311" i="3"/>
  <c r="AE311" i="3"/>
  <c r="W311" i="3"/>
  <c r="O311" i="3"/>
  <c r="BG309" i="3"/>
  <c r="AQ309" i="3"/>
  <c r="AA309" i="3"/>
  <c r="P309" i="3"/>
  <c r="T309" i="3"/>
  <c r="X309" i="3"/>
  <c r="AB309" i="3"/>
  <c r="AF309" i="3"/>
  <c r="AJ309" i="3"/>
  <c r="AN309" i="3"/>
  <c r="AR309" i="3"/>
  <c r="AV309" i="3"/>
  <c r="AZ309" i="3"/>
  <c r="BD309" i="3"/>
  <c r="BH309" i="3"/>
  <c r="M309" i="3"/>
  <c r="Q309" i="3"/>
  <c r="U309" i="3"/>
  <c r="Y309" i="3"/>
  <c r="AC309" i="3"/>
  <c r="AG309" i="3"/>
  <c r="AK309" i="3"/>
  <c r="AO309" i="3"/>
  <c r="AS309" i="3"/>
  <c r="AW309" i="3"/>
  <c r="BA309" i="3"/>
  <c r="BE309" i="3"/>
  <c r="BI309" i="3"/>
  <c r="N309" i="3"/>
  <c r="R309" i="3"/>
  <c r="V309" i="3"/>
  <c r="Z309" i="3"/>
  <c r="AD309" i="3"/>
  <c r="AH309" i="3"/>
  <c r="AL309" i="3"/>
  <c r="AP309" i="3"/>
  <c r="AT309" i="3"/>
  <c r="AX309" i="3"/>
  <c r="BB309" i="3"/>
  <c r="BF309" i="3"/>
  <c r="BI308" i="3"/>
  <c r="AS308" i="3"/>
  <c r="AC308" i="3"/>
  <c r="M308" i="3"/>
  <c r="BG307" i="3"/>
  <c r="AQ307" i="3"/>
  <c r="AA307" i="3"/>
  <c r="P307" i="3"/>
  <c r="T307" i="3"/>
  <c r="X307" i="3"/>
  <c r="AB307" i="3"/>
  <c r="AF307" i="3"/>
  <c r="AJ307" i="3"/>
  <c r="AN307" i="3"/>
  <c r="AR307" i="3"/>
  <c r="AV307" i="3"/>
  <c r="AZ307" i="3"/>
  <c r="BD307" i="3"/>
  <c r="BH307" i="3"/>
  <c r="M307" i="3"/>
  <c r="Q307" i="3"/>
  <c r="U307" i="3"/>
  <c r="Y307" i="3"/>
  <c r="AC307" i="3"/>
  <c r="AG307" i="3"/>
  <c r="AK307" i="3"/>
  <c r="AO307" i="3"/>
  <c r="AS307" i="3"/>
  <c r="AW307" i="3"/>
  <c r="BA307" i="3"/>
  <c r="BE307" i="3"/>
  <c r="BI307" i="3"/>
  <c r="N307" i="3"/>
  <c r="R307" i="3"/>
  <c r="V307" i="3"/>
  <c r="Z307" i="3"/>
  <c r="AD307" i="3"/>
  <c r="AH307" i="3"/>
  <c r="AL307" i="3"/>
  <c r="AP307" i="3"/>
  <c r="AT307" i="3"/>
  <c r="AX307" i="3"/>
  <c r="BB307" i="3"/>
  <c r="BF307" i="3"/>
  <c r="BI306" i="3"/>
  <c r="AS306" i="3"/>
  <c r="AC306" i="3"/>
  <c r="M306" i="3"/>
  <c r="BG305" i="3"/>
  <c r="AQ305" i="3"/>
  <c r="AA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Q305" i="3"/>
  <c r="U305" i="3"/>
  <c r="Y305" i="3"/>
  <c r="AC305" i="3"/>
  <c r="AG305" i="3"/>
  <c r="AK305" i="3"/>
  <c r="AO305" i="3"/>
  <c r="AS305" i="3"/>
  <c r="AW305" i="3"/>
  <c r="BA305" i="3"/>
  <c r="BE305" i="3"/>
  <c r="BI305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BI304" i="3"/>
  <c r="AS304" i="3"/>
  <c r="AC304" i="3"/>
  <c r="M304" i="3"/>
  <c r="BG303" i="3"/>
  <c r="AQ303" i="3"/>
  <c r="AA303" i="3"/>
  <c r="P303" i="3"/>
  <c r="T303" i="3"/>
  <c r="X303" i="3"/>
  <c r="AB303" i="3"/>
  <c r="AF303" i="3"/>
  <c r="AJ303" i="3"/>
  <c r="AN303" i="3"/>
  <c r="AR303" i="3"/>
  <c r="AV303" i="3"/>
  <c r="AZ303" i="3"/>
  <c r="BD303" i="3"/>
  <c r="BH303" i="3"/>
  <c r="M303" i="3"/>
  <c r="Q303" i="3"/>
  <c r="U303" i="3"/>
  <c r="Y303" i="3"/>
  <c r="AC303" i="3"/>
  <c r="AG303" i="3"/>
  <c r="AK303" i="3"/>
  <c r="AO303" i="3"/>
  <c r="AS303" i="3"/>
  <c r="AW303" i="3"/>
  <c r="BA303" i="3"/>
  <c r="BE303" i="3"/>
  <c r="BI303" i="3"/>
  <c r="N303" i="3"/>
  <c r="R303" i="3"/>
  <c r="V303" i="3"/>
  <c r="Z303" i="3"/>
  <c r="AD303" i="3"/>
  <c r="AH303" i="3"/>
  <c r="AL303" i="3"/>
  <c r="AP303" i="3"/>
  <c r="AT303" i="3"/>
  <c r="AX303" i="3"/>
  <c r="BB303" i="3"/>
  <c r="BF303" i="3"/>
  <c r="BI302" i="3"/>
  <c r="AS302" i="3"/>
  <c r="AC302" i="3"/>
  <c r="M302" i="3"/>
  <c r="BG301" i="3"/>
  <c r="AQ301" i="3"/>
  <c r="P301" i="3"/>
  <c r="T301" i="3"/>
  <c r="X301" i="3"/>
  <c r="AB301" i="3"/>
  <c r="AF301" i="3"/>
  <c r="AJ301" i="3"/>
  <c r="AN301" i="3"/>
  <c r="AR301" i="3"/>
  <c r="AV301" i="3"/>
  <c r="AZ301" i="3"/>
  <c r="BD301" i="3"/>
  <c r="BH301" i="3"/>
  <c r="M301" i="3"/>
  <c r="Q301" i="3"/>
  <c r="U301" i="3"/>
  <c r="Y301" i="3"/>
  <c r="AC301" i="3"/>
  <c r="AG301" i="3"/>
  <c r="AK301" i="3"/>
  <c r="AO301" i="3"/>
  <c r="AS301" i="3"/>
  <c r="AW301" i="3"/>
  <c r="BA301" i="3"/>
  <c r="BE301" i="3"/>
  <c r="BI301" i="3"/>
  <c r="N301" i="3"/>
  <c r="R301" i="3"/>
  <c r="V301" i="3"/>
  <c r="Z301" i="3"/>
  <c r="AD301" i="3"/>
  <c r="AH301" i="3"/>
  <c r="AL301" i="3"/>
  <c r="AP301" i="3"/>
  <c r="AT301" i="3"/>
  <c r="AX301" i="3"/>
  <c r="BB301" i="3"/>
  <c r="BF301" i="3"/>
  <c r="BI300" i="3"/>
  <c r="AS300" i="3"/>
  <c r="AC300" i="3"/>
  <c r="BG299" i="3"/>
  <c r="AQ299" i="3"/>
  <c r="P299" i="3"/>
  <c r="T299" i="3"/>
  <c r="X299" i="3"/>
  <c r="AB299" i="3"/>
  <c r="AF299" i="3"/>
  <c r="AJ299" i="3"/>
  <c r="AN299" i="3"/>
  <c r="AR299" i="3"/>
  <c r="AV299" i="3"/>
  <c r="AZ299" i="3"/>
  <c r="BD299" i="3"/>
  <c r="BH299" i="3"/>
  <c r="M299" i="3"/>
  <c r="Q299" i="3"/>
  <c r="U299" i="3"/>
  <c r="Y299" i="3"/>
  <c r="AC299" i="3"/>
  <c r="AG299" i="3"/>
  <c r="AK299" i="3"/>
  <c r="AO299" i="3"/>
  <c r="AS299" i="3"/>
  <c r="AW299" i="3"/>
  <c r="BA299" i="3"/>
  <c r="BE299" i="3"/>
  <c r="BI299" i="3"/>
  <c r="N299" i="3"/>
  <c r="R299" i="3"/>
  <c r="V299" i="3"/>
  <c r="Z299" i="3"/>
  <c r="AD299" i="3"/>
  <c r="AH299" i="3"/>
  <c r="AL299" i="3"/>
  <c r="AP299" i="3"/>
  <c r="AT299" i="3"/>
  <c r="AX299" i="3"/>
  <c r="BB299" i="3"/>
  <c r="BF299" i="3"/>
  <c r="BI298" i="3"/>
  <c r="AS298" i="3"/>
  <c r="AC298" i="3"/>
  <c r="BI315" i="3"/>
  <c r="BA315" i="3"/>
  <c r="AS315" i="3"/>
  <c r="AK315" i="3"/>
  <c r="AC315" i="3"/>
  <c r="U315" i="3"/>
  <c r="BI313" i="3"/>
  <c r="BA313" i="3"/>
  <c r="AS313" i="3"/>
  <c r="AK313" i="3"/>
  <c r="AC313" i="3"/>
  <c r="U313" i="3"/>
  <c r="BI311" i="3"/>
  <c r="BA311" i="3"/>
  <c r="AS311" i="3"/>
  <c r="AK311" i="3"/>
  <c r="AC311" i="3"/>
  <c r="U311" i="3"/>
  <c r="BC309" i="3"/>
  <c r="AM309" i="3"/>
  <c r="BE308" i="3"/>
  <c r="AO308" i="3"/>
  <c r="BC307" i="3"/>
  <c r="AM307" i="3"/>
  <c r="BE306" i="3"/>
  <c r="AO306" i="3"/>
  <c r="BC305" i="3"/>
  <c r="AM305" i="3"/>
  <c r="BE304" i="3"/>
  <c r="AO304" i="3"/>
  <c r="BC303" i="3"/>
  <c r="AM303" i="3"/>
  <c r="BE302" i="3"/>
  <c r="AO302" i="3"/>
  <c r="L297" i="3"/>
  <c r="L295" i="3"/>
  <c r="N293" i="3"/>
  <c r="R293" i="3"/>
  <c r="V293" i="3"/>
  <c r="Z293" i="3"/>
  <c r="AD293" i="3"/>
  <c r="AH293" i="3"/>
  <c r="AL293" i="3"/>
  <c r="AP293" i="3"/>
  <c r="AT293" i="3"/>
  <c r="AX293" i="3"/>
  <c r="BB293" i="3"/>
  <c r="BF293" i="3"/>
  <c r="O293" i="3"/>
  <c r="S293" i="3"/>
  <c r="W293" i="3"/>
  <c r="AA293" i="3"/>
  <c r="AE293" i="3"/>
  <c r="AI293" i="3"/>
  <c r="AM293" i="3"/>
  <c r="AQ293" i="3"/>
  <c r="AU293" i="3"/>
  <c r="AY293" i="3"/>
  <c r="BC293" i="3"/>
  <c r="BG293" i="3"/>
  <c r="P293" i="3"/>
  <c r="T293" i="3"/>
  <c r="X293" i="3"/>
  <c r="AB293" i="3"/>
  <c r="AF293" i="3"/>
  <c r="AJ293" i="3"/>
  <c r="AN293" i="3"/>
  <c r="AR293" i="3"/>
  <c r="AV293" i="3"/>
  <c r="AZ293" i="3"/>
  <c r="BD293" i="3"/>
  <c r="BH293" i="3"/>
  <c r="Y293" i="3"/>
  <c r="AO293" i="3"/>
  <c r="BE293" i="3"/>
  <c r="M293" i="3"/>
  <c r="AC293" i="3"/>
  <c r="AS293" i="3"/>
  <c r="BI293" i="3"/>
  <c r="Q293" i="3"/>
  <c r="AG293" i="3"/>
  <c r="AW293" i="3"/>
  <c r="W276" i="3"/>
  <c r="AR276" i="3"/>
  <c r="AB276" i="3"/>
  <c r="AX276" i="3"/>
  <c r="AH276" i="3"/>
  <c r="BC276" i="3"/>
  <c r="P315" i="3"/>
  <c r="T315" i="3"/>
  <c r="X315" i="3"/>
  <c r="AB315" i="3"/>
  <c r="AF315" i="3"/>
  <c r="AJ315" i="3"/>
  <c r="AN315" i="3"/>
  <c r="AR315" i="3"/>
  <c r="AV315" i="3"/>
  <c r="AZ315" i="3"/>
  <c r="BD315" i="3"/>
  <c r="BH315" i="3"/>
  <c r="N315" i="3"/>
  <c r="R315" i="3"/>
  <c r="V315" i="3"/>
  <c r="Z315" i="3"/>
  <c r="AD315" i="3"/>
  <c r="AH315" i="3"/>
  <c r="AL315" i="3"/>
  <c r="AP315" i="3"/>
  <c r="AT315" i="3"/>
  <c r="AX315" i="3"/>
  <c r="BB315" i="3"/>
  <c r="BF315" i="3"/>
  <c r="P313" i="3"/>
  <c r="T313" i="3"/>
  <c r="X313" i="3"/>
  <c r="AB313" i="3"/>
  <c r="AF313" i="3"/>
  <c r="AJ313" i="3"/>
  <c r="AN313" i="3"/>
  <c r="AR313" i="3"/>
  <c r="AV313" i="3"/>
  <c r="AZ313" i="3"/>
  <c r="BD313" i="3"/>
  <c r="BH313" i="3"/>
  <c r="N313" i="3"/>
  <c r="BN313" i="3" s="1"/>
  <c r="R313" i="3"/>
  <c r="V313" i="3"/>
  <c r="Z313" i="3"/>
  <c r="AD313" i="3"/>
  <c r="AH313" i="3"/>
  <c r="AL313" i="3"/>
  <c r="AP313" i="3"/>
  <c r="AT313" i="3"/>
  <c r="AX313" i="3"/>
  <c r="BB313" i="3"/>
  <c r="BF313" i="3"/>
  <c r="P311" i="3"/>
  <c r="T311" i="3"/>
  <c r="X311" i="3"/>
  <c r="AB311" i="3"/>
  <c r="AF311" i="3"/>
  <c r="AJ311" i="3"/>
  <c r="AN311" i="3"/>
  <c r="AR311" i="3"/>
  <c r="AV311" i="3"/>
  <c r="AZ311" i="3"/>
  <c r="BD311" i="3"/>
  <c r="BH311" i="3"/>
  <c r="N311" i="3"/>
  <c r="R311" i="3"/>
  <c r="V311" i="3"/>
  <c r="Z311" i="3"/>
  <c r="AD311" i="3"/>
  <c r="AH311" i="3"/>
  <c r="AL311" i="3"/>
  <c r="AP311" i="3"/>
  <c r="AT311" i="3"/>
  <c r="AX311" i="3"/>
  <c r="BB311" i="3"/>
  <c r="BF311" i="3"/>
  <c r="N308" i="3"/>
  <c r="R308" i="3"/>
  <c r="V308" i="3"/>
  <c r="Z308" i="3"/>
  <c r="AD308" i="3"/>
  <c r="AH308" i="3"/>
  <c r="AL308" i="3"/>
  <c r="AP308" i="3"/>
  <c r="AT308" i="3"/>
  <c r="AX308" i="3"/>
  <c r="BB308" i="3"/>
  <c r="BF308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O306" i="3"/>
  <c r="S306" i="3"/>
  <c r="W306" i="3"/>
  <c r="AA306" i="3"/>
  <c r="AE306" i="3"/>
  <c r="AI306" i="3"/>
  <c r="AM306" i="3"/>
  <c r="AQ306" i="3"/>
  <c r="AU306" i="3"/>
  <c r="AY306" i="3"/>
  <c r="BC306" i="3"/>
  <c r="BG306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T304" i="3"/>
  <c r="X304" i="3"/>
  <c r="AB304" i="3"/>
  <c r="AF304" i="3"/>
  <c r="AJ304" i="3"/>
  <c r="AN304" i="3"/>
  <c r="AR304" i="3"/>
  <c r="AV304" i="3"/>
  <c r="AZ304" i="3"/>
  <c r="BD304" i="3"/>
  <c r="BH304" i="3"/>
  <c r="N302" i="3"/>
  <c r="R302" i="3"/>
  <c r="V302" i="3"/>
  <c r="Z302" i="3"/>
  <c r="AD302" i="3"/>
  <c r="AH302" i="3"/>
  <c r="AL302" i="3"/>
  <c r="AP302" i="3"/>
  <c r="AT302" i="3"/>
  <c r="AX302" i="3"/>
  <c r="BB302" i="3"/>
  <c r="BF302" i="3"/>
  <c r="O302" i="3"/>
  <c r="S302" i="3"/>
  <c r="W302" i="3"/>
  <c r="AA302" i="3"/>
  <c r="AE302" i="3"/>
  <c r="AI302" i="3"/>
  <c r="AM302" i="3"/>
  <c r="AQ302" i="3"/>
  <c r="AU302" i="3"/>
  <c r="AY302" i="3"/>
  <c r="BC302" i="3"/>
  <c r="BG302" i="3"/>
  <c r="P302" i="3"/>
  <c r="T302" i="3"/>
  <c r="X302" i="3"/>
  <c r="AB302" i="3"/>
  <c r="AF302" i="3"/>
  <c r="AJ302" i="3"/>
  <c r="AN302" i="3"/>
  <c r="AR302" i="3"/>
  <c r="AV302" i="3"/>
  <c r="AZ302" i="3"/>
  <c r="BD302" i="3"/>
  <c r="BH302" i="3"/>
  <c r="N300" i="3"/>
  <c r="R300" i="3"/>
  <c r="V300" i="3"/>
  <c r="Z300" i="3"/>
  <c r="AD300" i="3"/>
  <c r="AH300" i="3"/>
  <c r="AL300" i="3"/>
  <c r="AP300" i="3"/>
  <c r="AT300" i="3"/>
  <c r="AX300" i="3"/>
  <c r="BB300" i="3"/>
  <c r="BF300" i="3"/>
  <c r="O300" i="3"/>
  <c r="S300" i="3"/>
  <c r="W300" i="3"/>
  <c r="AA300" i="3"/>
  <c r="AE300" i="3"/>
  <c r="AI300" i="3"/>
  <c r="AM300" i="3"/>
  <c r="AQ300" i="3"/>
  <c r="AU300" i="3"/>
  <c r="AY300" i="3"/>
  <c r="BC300" i="3"/>
  <c r="BG300" i="3"/>
  <c r="P300" i="3"/>
  <c r="T300" i="3"/>
  <c r="X300" i="3"/>
  <c r="AB300" i="3"/>
  <c r="AF300" i="3"/>
  <c r="AJ300" i="3"/>
  <c r="AN300" i="3"/>
  <c r="AR300" i="3"/>
  <c r="AV300" i="3"/>
  <c r="AZ300" i="3"/>
  <c r="BD300" i="3"/>
  <c r="BH300" i="3"/>
  <c r="N298" i="3"/>
  <c r="R298" i="3"/>
  <c r="V298" i="3"/>
  <c r="Z298" i="3"/>
  <c r="AD298" i="3"/>
  <c r="AH298" i="3"/>
  <c r="AL298" i="3"/>
  <c r="AP298" i="3"/>
  <c r="AT298" i="3"/>
  <c r="AX298" i="3"/>
  <c r="BB298" i="3"/>
  <c r="BF298" i="3"/>
  <c r="O298" i="3"/>
  <c r="S298" i="3"/>
  <c r="W298" i="3"/>
  <c r="AA298" i="3"/>
  <c r="AE298" i="3"/>
  <c r="AI298" i="3"/>
  <c r="AM298" i="3"/>
  <c r="AQ298" i="3"/>
  <c r="AU298" i="3"/>
  <c r="AY298" i="3"/>
  <c r="BC298" i="3"/>
  <c r="BG298" i="3"/>
  <c r="P298" i="3"/>
  <c r="T298" i="3"/>
  <c r="X298" i="3"/>
  <c r="AB298" i="3"/>
  <c r="AF298" i="3"/>
  <c r="AJ298" i="3"/>
  <c r="AN298" i="3"/>
  <c r="AR298" i="3"/>
  <c r="AV298" i="3"/>
  <c r="AZ298" i="3"/>
  <c r="BD298" i="3"/>
  <c r="BH298" i="3"/>
  <c r="AK293" i="3"/>
  <c r="K297" i="3"/>
  <c r="K295" i="3"/>
  <c r="BD294" i="3"/>
  <c r="AY294" i="3"/>
  <c r="AT294" i="3"/>
  <c r="AN294" i="3"/>
  <c r="AI294" i="3"/>
  <c r="AD294" i="3"/>
  <c r="V294" i="3"/>
  <c r="BF291" i="3"/>
  <c r="AJ291" i="3"/>
  <c r="BF289" i="3"/>
  <c r="AJ289" i="3"/>
  <c r="BF287" i="3"/>
  <c r="AJ287" i="3"/>
  <c r="AX285" i="3"/>
  <c r="BB284" i="3"/>
  <c r="T282" i="3"/>
  <c r="AE282" i="3"/>
  <c r="AP282" i="3"/>
  <c r="AZ282" i="3"/>
  <c r="W282" i="3"/>
  <c r="P294" i="3"/>
  <c r="T294" i="3"/>
  <c r="X294" i="3"/>
  <c r="AB294" i="3"/>
  <c r="M294" i="3"/>
  <c r="Q294" i="3"/>
  <c r="U294" i="3"/>
  <c r="Y294" i="3"/>
  <c r="AC294" i="3"/>
  <c r="AG294" i="3"/>
  <c r="AK294" i="3"/>
  <c r="AO294" i="3"/>
  <c r="AS294" i="3"/>
  <c r="AW294" i="3"/>
  <c r="BA294" i="3"/>
  <c r="BE294" i="3"/>
  <c r="BI294" i="3"/>
  <c r="M291" i="3"/>
  <c r="Q291" i="3"/>
  <c r="U291" i="3"/>
  <c r="Y291" i="3"/>
  <c r="AC291" i="3"/>
  <c r="AG291" i="3"/>
  <c r="AK291" i="3"/>
  <c r="AO291" i="3"/>
  <c r="AS291" i="3"/>
  <c r="AW291" i="3"/>
  <c r="BA291" i="3"/>
  <c r="BE291" i="3"/>
  <c r="BI291" i="3"/>
  <c r="P291" i="3"/>
  <c r="V291" i="3"/>
  <c r="AA291" i="3"/>
  <c r="AF291" i="3"/>
  <c r="AL291" i="3"/>
  <c r="AQ291" i="3"/>
  <c r="AV291" i="3"/>
  <c r="BB291" i="3"/>
  <c r="BG291" i="3"/>
  <c r="R291" i="3"/>
  <c r="W291" i="3"/>
  <c r="AB291" i="3"/>
  <c r="AH291" i="3"/>
  <c r="AM291" i="3"/>
  <c r="AR291" i="3"/>
  <c r="AX291" i="3"/>
  <c r="BC291" i="3"/>
  <c r="BH291" i="3"/>
  <c r="N291" i="3"/>
  <c r="S291" i="3"/>
  <c r="X291" i="3"/>
  <c r="AD291" i="3"/>
  <c r="AI291" i="3"/>
  <c r="AN291" i="3"/>
  <c r="AT291" i="3"/>
  <c r="AY291" i="3"/>
  <c r="BD291" i="3"/>
  <c r="M289" i="3"/>
  <c r="Q289" i="3"/>
  <c r="U289" i="3"/>
  <c r="Y289" i="3"/>
  <c r="AC289" i="3"/>
  <c r="AG289" i="3"/>
  <c r="AK289" i="3"/>
  <c r="AO289" i="3"/>
  <c r="AS289" i="3"/>
  <c r="AW289" i="3"/>
  <c r="BA289" i="3"/>
  <c r="BE289" i="3"/>
  <c r="BI289" i="3"/>
  <c r="P289" i="3"/>
  <c r="V289" i="3"/>
  <c r="AA289" i="3"/>
  <c r="AF289" i="3"/>
  <c r="AL289" i="3"/>
  <c r="AQ289" i="3"/>
  <c r="AV289" i="3"/>
  <c r="BB289" i="3"/>
  <c r="BG289" i="3"/>
  <c r="R289" i="3"/>
  <c r="W289" i="3"/>
  <c r="AB289" i="3"/>
  <c r="AH289" i="3"/>
  <c r="AM289" i="3"/>
  <c r="AR289" i="3"/>
  <c r="AX289" i="3"/>
  <c r="BC289" i="3"/>
  <c r="BH289" i="3"/>
  <c r="N289" i="3"/>
  <c r="S289" i="3"/>
  <c r="X289" i="3"/>
  <c r="AD289" i="3"/>
  <c r="AI289" i="3"/>
  <c r="AN289" i="3"/>
  <c r="AT289" i="3"/>
  <c r="AY289" i="3"/>
  <c r="BD289" i="3"/>
  <c r="M287" i="3"/>
  <c r="Q287" i="3"/>
  <c r="U287" i="3"/>
  <c r="Y287" i="3"/>
  <c r="AC287" i="3"/>
  <c r="AG287" i="3"/>
  <c r="AK287" i="3"/>
  <c r="AO287" i="3"/>
  <c r="AS287" i="3"/>
  <c r="AW287" i="3"/>
  <c r="BA287" i="3"/>
  <c r="BE287" i="3"/>
  <c r="BI287" i="3"/>
  <c r="P287" i="3"/>
  <c r="V287" i="3"/>
  <c r="AA287" i="3"/>
  <c r="AF287" i="3"/>
  <c r="AL287" i="3"/>
  <c r="AQ287" i="3"/>
  <c r="AV287" i="3"/>
  <c r="BB287" i="3"/>
  <c r="BG287" i="3"/>
  <c r="R287" i="3"/>
  <c r="W287" i="3"/>
  <c r="AB287" i="3"/>
  <c r="AH287" i="3"/>
  <c r="AM287" i="3"/>
  <c r="AR287" i="3"/>
  <c r="AX287" i="3"/>
  <c r="BC287" i="3"/>
  <c r="BH287" i="3"/>
  <c r="N287" i="3"/>
  <c r="S287" i="3"/>
  <c r="X287" i="3"/>
  <c r="AD287" i="3"/>
  <c r="AI287" i="3"/>
  <c r="AN287" i="3"/>
  <c r="AT287" i="3"/>
  <c r="AY287" i="3"/>
  <c r="BD287" i="3"/>
  <c r="M285" i="3"/>
  <c r="Q285" i="3"/>
  <c r="U285" i="3"/>
  <c r="Y285" i="3"/>
  <c r="AC285" i="3"/>
  <c r="AG285" i="3"/>
  <c r="AK285" i="3"/>
  <c r="AO285" i="3"/>
  <c r="AS285" i="3"/>
  <c r="AW285" i="3"/>
  <c r="BA285" i="3"/>
  <c r="BE285" i="3"/>
  <c r="BI285" i="3"/>
  <c r="O285" i="3"/>
  <c r="S285" i="3"/>
  <c r="W285" i="3"/>
  <c r="AA285" i="3"/>
  <c r="AE285" i="3"/>
  <c r="AI285" i="3"/>
  <c r="AM285" i="3"/>
  <c r="AQ285" i="3"/>
  <c r="AU285" i="3"/>
  <c r="AY285" i="3"/>
  <c r="BC285" i="3"/>
  <c r="BG285" i="3"/>
  <c r="T285" i="3"/>
  <c r="AB285" i="3"/>
  <c r="AJ285" i="3"/>
  <c r="AR285" i="3"/>
  <c r="AZ285" i="3"/>
  <c r="BH285" i="3"/>
  <c r="N285" i="3"/>
  <c r="V285" i="3"/>
  <c r="AD285" i="3"/>
  <c r="AL285" i="3"/>
  <c r="AT285" i="3"/>
  <c r="BB285" i="3"/>
  <c r="P285" i="3"/>
  <c r="X285" i="3"/>
  <c r="AF285" i="3"/>
  <c r="AN285" i="3"/>
  <c r="AV285" i="3"/>
  <c r="BD285" i="3"/>
  <c r="O284" i="3"/>
  <c r="X284" i="3"/>
  <c r="AF284" i="3"/>
  <c r="AN284" i="3"/>
  <c r="AV284" i="3"/>
  <c r="BD284" i="3"/>
  <c r="T284" i="3"/>
  <c r="AB284" i="3"/>
  <c r="AJ284" i="3"/>
  <c r="AR284" i="3"/>
  <c r="AZ284" i="3"/>
  <c r="BH284" i="3"/>
  <c r="P279" i="3"/>
  <c r="AF279" i="3"/>
  <c r="AV279" i="3"/>
  <c r="T279" i="3"/>
  <c r="AJ279" i="3"/>
  <c r="AZ279" i="3"/>
  <c r="BD279" i="3"/>
  <c r="X279" i="3"/>
  <c r="N275" i="3"/>
  <c r="T275" i="3"/>
  <c r="Y275" i="3"/>
  <c r="AD275" i="3"/>
  <c r="AJ275" i="3"/>
  <c r="AO275" i="3"/>
  <c r="AT275" i="3"/>
  <c r="AZ275" i="3"/>
  <c r="BE275" i="3"/>
  <c r="X275" i="3"/>
  <c r="AS275" i="3"/>
  <c r="AC275" i="3"/>
  <c r="AX275" i="3"/>
  <c r="M275" i="3"/>
  <c r="AH275" i="3"/>
  <c r="BD275" i="3"/>
  <c r="BI275" i="3"/>
  <c r="R275" i="3"/>
  <c r="BG294" i="3"/>
  <c r="BB294" i="3"/>
  <c r="AV294" i="3"/>
  <c r="AQ294" i="3"/>
  <c r="AL294" i="3"/>
  <c r="AF294" i="3"/>
  <c r="Z294" i="3"/>
  <c r="R294" i="3"/>
  <c r="L292" i="3"/>
  <c r="AU291" i="3"/>
  <c r="Z291" i="3"/>
  <c r="L290" i="3"/>
  <c r="AU289" i="3"/>
  <c r="Z289" i="3"/>
  <c r="AU287" i="3"/>
  <c r="Z287" i="3"/>
  <c r="P286" i="3"/>
  <c r="X286" i="3"/>
  <c r="AF286" i="3"/>
  <c r="AL286" i="3"/>
  <c r="AR286" i="3"/>
  <c r="AW286" i="3"/>
  <c r="BB286" i="3"/>
  <c r="BH286" i="3"/>
  <c r="AH285" i="3"/>
  <c r="AL284" i="3"/>
  <c r="AB282" i="3"/>
  <c r="AN279" i="3"/>
  <c r="AN275" i="3"/>
  <c r="K292" i="3"/>
  <c r="K290" i="3"/>
  <c r="K288" i="3"/>
  <c r="BE286" i="3"/>
  <c r="AZ286" i="3"/>
  <c r="AT286" i="3"/>
  <c r="AO286" i="3"/>
  <c r="AJ286" i="3"/>
  <c r="AB286" i="3"/>
  <c r="T286" i="3"/>
  <c r="M284" i="3"/>
  <c r="Q284" i="3"/>
  <c r="N284" i="3"/>
  <c r="S284" i="3"/>
  <c r="W284" i="3"/>
  <c r="AA284" i="3"/>
  <c r="AE284" i="3"/>
  <c r="AI284" i="3"/>
  <c r="AM284" i="3"/>
  <c r="AQ284" i="3"/>
  <c r="AU284" i="3"/>
  <c r="AY284" i="3"/>
  <c r="BC284" i="3"/>
  <c r="BG284" i="3"/>
  <c r="P284" i="3"/>
  <c r="U284" i="3"/>
  <c r="Y284" i="3"/>
  <c r="AC284" i="3"/>
  <c r="AG284" i="3"/>
  <c r="AK284" i="3"/>
  <c r="AO284" i="3"/>
  <c r="AS284" i="3"/>
  <c r="AW284" i="3"/>
  <c r="BA284" i="3"/>
  <c r="BE284" i="3"/>
  <c r="BI284" i="3"/>
  <c r="BF282" i="3"/>
  <c r="AU282" i="3"/>
  <c r="AJ282" i="3"/>
  <c r="Z282" i="3"/>
  <c r="O282" i="3"/>
  <c r="O280" i="3"/>
  <c r="S280" i="3"/>
  <c r="W280" i="3"/>
  <c r="AA280" i="3"/>
  <c r="AE280" i="3"/>
  <c r="AI280" i="3"/>
  <c r="AM280" i="3"/>
  <c r="AQ280" i="3"/>
  <c r="AU280" i="3"/>
  <c r="AY280" i="3"/>
  <c r="BC280" i="3"/>
  <c r="BG280" i="3"/>
  <c r="P280" i="3"/>
  <c r="T280" i="3"/>
  <c r="X280" i="3"/>
  <c r="AB280" i="3"/>
  <c r="AF280" i="3"/>
  <c r="AJ280" i="3"/>
  <c r="AN280" i="3"/>
  <c r="AR280" i="3"/>
  <c r="AV280" i="3"/>
  <c r="AZ280" i="3"/>
  <c r="BD280" i="3"/>
  <c r="BH280" i="3"/>
  <c r="M280" i="3"/>
  <c r="Q280" i="3"/>
  <c r="U280" i="3"/>
  <c r="Y280" i="3"/>
  <c r="AC280" i="3"/>
  <c r="AG280" i="3"/>
  <c r="AK280" i="3"/>
  <c r="AO280" i="3"/>
  <c r="AS280" i="3"/>
  <c r="AW280" i="3"/>
  <c r="BA280" i="3"/>
  <c r="BE280" i="3"/>
  <c r="BI280" i="3"/>
  <c r="N280" i="3"/>
  <c r="AD280" i="3"/>
  <c r="AT280" i="3"/>
  <c r="R280" i="3"/>
  <c r="AH280" i="3"/>
  <c r="AX280" i="3"/>
  <c r="V280" i="3"/>
  <c r="AL280" i="3"/>
  <c r="BB280" i="3"/>
  <c r="AP278" i="3"/>
  <c r="BI286" i="3"/>
  <c r="BD286" i="3"/>
  <c r="AX286" i="3"/>
  <c r="AS286" i="3"/>
  <c r="AN286" i="3"/>
  <c r="AH286" i="3"/>
  <c r="Z286" i="3"/>
  <c r="BF284" i="3"/>
  <c r="AX284" i="3"/>
  <c r="AP284" i="3"/>
  <c r="AH284" i="3"/>
  <c r="Z284" i="3"/>
  <c r="R284" i="3"/>
  <c r="L283" i="3"/>
  <c r="BC282" i="3"/>
  <c r="AR282" i="3"/>
  <c r="AH282" i="3"/>
  <c r="M281" i="3"/>
  <c r="U281" i="3"/>
  <c r="AC281" i="3"/>
  <c r="AK281" i="3"/>
  <c r="AS281" i="3"/>
  <c r="BA281" i="3"/>
  <c r="BI281" i="3"/>
  <c r="P281" i="3"/>
  <c r="X281" i="3"/>
  <c r="AF281" i="3"/>
  <c r="AN281" i="3"/>
  <c r="AV281" i="3"/>
  <c r="BD281" i="3"/>
  <c r="BF280" i="3"/>
  <c r="P277" i="3"/>
  <c r="AF277" i="3"/>
  <c r="AV277" i="3"/>
  <c r="T277" i="3"/>
  <c r="AJ277" i="3"/>
  <c r="AZ277" i="3"/>
  <c r="AZ271" i="3"/>
  <c r="T271" i="3"/>
  <c r="O286" i="3"/>
  <c r="S286" i="3"/>
  <c r="W286" i="3"/>
  <c r="AA286" i="3"/>
  <c r="AE286" i="3"/>
  <c r="AI286" i="3"/>
  <c r="AM286" i="3"/>
  <c r="AQ286" i="3"/>
  <c r="AU286" i="3"/>
  <c r="AY286" i="3"/>
  <c r="BC286" i="3"/>
  <c r="BG286" i="3"/>
  <c r="M286" i="3"/>
  <c r="Q286" i="3"/>
  <c r="U286" i="3"/>
  <c r="Y286" i="3"/>
  <c r="AC286" i="3"/>
  <c r="AG286" i="3"/>
  <c r="M282" i="3"/>
  <c r="Q282" i="3"/>
  <c r="U282" i="3"/>
  <c r="Y282" i="3"/>
  <c r="AC282" i="3"/>
  <c r="AG282" i="3"/>
  <c r="AK282" i="3"/>
  <c r="AO282" i="3"/>
  <c r="AS282" i="3"/>
  <c r="AW282" i="3"/>
  <c r="BA282" i="3"/>
  <c r="BE282" i="3"/>
  <c r="BI282" i="3"/>
  <c r="N282" i="3"/>
  <c r="S282" i="3"/>
  <c r="X282" i="3"/>
  <c r="AD282" i="3"/>
  <c r="AI282" i="3"/>
  <c r="AN282" i="3"/>
  <c r="AT282" i="3"/>
  <c r="AY282" i="3"/>
  <c r="BD282" i="3"/>
  <c r="P282" i="3"/>
  <c r="V282" i="3"/>
  <c r="AA282" i="3"/>
  <c r="AF282" i="3"/>
  <c r="AL282" i="3"/>
  <c r="AQ282" i="3"/>
  <c r="AV282" i="3"/>
  <c r="BB282" i="3"/>
  <c r="BG282" i="3"/>
  <c r="O278" i="3"/>
  <c r="S278" i="3"/>
  <c r="W278" i="3"/>
  <c r="AA278" i="3"/>
  <c r="AE278" i="3"/>
  <c r="AI278" i="3"/>
  <c r="AM278" i="3"/>
  <c r="AQ278" i="3"/>
  <c r="AU278" i="3"/>
  <c r="AY278" i="3"/>
  <c r="BC278" i="3"/>
  <c r="BG278" i="3"/>
  <c r="P278" i="3"/>
  <c r="T278" i="3"/>
  <c r="X278" i="3"/>
  <c r="AB278" i="3"/>
  <c r="AF278" i="3"/>
  <c r="AJ278" i="3"/>
  <c r="AN278" i="3"/>
  <c r="AR278" i="3"/>
  <c r="AV278" i="3"/>
  <c r="AZ278" i="3"/>
  <c r="BD278" i="3"/>
  <c r="BH278" i="3"/>
  <c r="M278" i="3"/>
  <c r="Q278" i="3"/>
  <c r="U278" i="3"/>
  <c r="Y278" i="3"/>
  <c r="AC278" i="3"/>
  <c r="AG278" i="3"/>
  <c r="AK278" i="3"/>
  <c r="AO278" i="3"/>
  <c r="AS278" i="3"/>
  <c r="AW278" i="3"/>
  <c r="BA278" i="3"/>
  <c r="BE278" i="3"/>
  <c r="BI278" i="3"/>
  <c r="N278" i="3"/>
  <c r="AD278" i="3"/>
  <c r="AT278" i="3"/>
  <c r="R278" i="3"/>
  <c r="AH278" i="3"/>
  <c r="AX278" i="3"/>
  <c r="V278" i="3"/>
  <c r="AL278" i="3"/>
  <c r="BB278" i="3"/>
  <c r="X277" i="3"/>
  <c r="AJ271" i="3"/>
  <c r="N281" i="3"/>
  <c r="R281" i="3"/>
  <c r="V281" i="3"/>
  <c r="Z281" i="3"/>
  <c r="AD281" i="3"/>
  <c r="AH281" i="3"/>
  <c r="AL281" i="3"/>
  <c r="AP281" i="3"/>
  <c r="AT281" i="3"/>
  <c r="AX281" i="3"/>
  <c r="BB281" i="3"/>
  <c r="BF281" i="3"/>
  <c r="O281" i="3"/>
  <c r="S281" i="3"/>
  <c r="W281" i="3"/>
  <c r="AA281" i="3"/>
  <c r="AE281" i="3"/>
  <c r="AI281" i="3"/>
  <c r="AM281" i="3"/>
  <c r="AQ281" i="3"/>
  <c r="AU281" i="3"/>
  <c r="AY281" i="3"/>
  <c r="BC281" i="3"/>
  <c r="BG281" i="3"/>
  <c r="M279" i="3"/>
  <c r="Q279" i="3"/>
  <c r="U279" i="3"/>
  <c r="Y279" i="3"/>
  <c r="AC279" i="3"/>
  <c r="AG279" i="3"/>
  <c r="AK279" i="3"/>
  <c r="AO279" i="3"/>
  <c r="AS279" i="3"/>
  <c r="AW279" i="3"/>
  <c r="BA279" i="3"/>
  <c r="BE279" i="3"/>
  <c r="BI279" i="3"/>
  <c r="N279" i="3"/>
  <c r="R279" i="3"/>
  <c r="V279" i="3"/>
  <c r="Z279" i="3"/>
  <c r="AD279" i="3"/>
  <c r="AH279" i="3"/>
  <c r="AL279" i="3"/>
  <c r="AP279" i="3"/>
  <c r="AT279" i="3"/>
  <c r="AX279" i="3"/>
  <c r="BB279" i="3"/>
  <c r="BF279" i="3"/>
  <c r="O279" i="3"/>
  <c r="S279" i="3"/>
  <c r="W279" i="3"/>
  <c r="AA279" i="3"/>
  <c r="AE279" i="3"/>
  <c r="AI279" i="3"/>
  <c r="AM279" i="3"/>
  <c r="AQ279" i="3"/>
  <c r="AU279" i="3"/>
  <c r="AY279" i="3"/>
  <c r="BC279" i="3"/>
  <c r="BG279" i="3"/>
  <c r="M277" i="3"/>
  <c r="Q277" i="3"/>
  <c r="U277" i="3"/>
  <c r="Y277" i="3"/>
  <c r="AC277" i="3"/>
  <c r="AG277" i="3"/>
  <c r="AK277" i="3"/>
  <c r="AO277" i="3"/>
  <c r="AS277" i="3"/>
  <c r="AW277" i="3"/>
  <c r="BA277" i="3"/>
  <c r="BE277" i="3"/>
  <c r="BI277" i="3"/>
  <c r="N277" i="3"/>
  <c r="R277" i="3"/>
  <c r="V277" i="3"/>
  <c r="Z277" i="3"/>
  <c r="AD277" i="3"/>
  <c r="AH277" i="3"/>
  <c r="AL277" i="3"/>
  <c r="AP277" i="3"/>
  <c r="AT277" i="3"/>
  <c r="AX277" i="3"/>
  <c r="BB277" i="3"/>
  <c r="BF277" i="3"/>
  <c r="O277" i="3"/>
  <c r="S277" i="3"/>
  <c r="W277" i="3"/>
  <c r="AA277" i="3"/>
  <c r="AE277" i="3"/>
  <c r="AI277" i="3"/>
  <c r="AM277" i="3"/>
  <c r="AQ277" i="3"/>
  <c r="AU277" i="3"/>
  <c r="AY277" i="3"/>
  <c r="BC277" i="3"/>
  <c r="BG277" i="3"/>
  <c r="M276" i="3"/>
  <c r="Q276" i="3"/>
  <c r="U276" i="3"/>
  <c r="Y276" i="3"/>
  <c r="AC276" i="3"/>
  <c r="AG276" i="3"/>
  <c r="AK276" i="3"/>
  <c r="AO276" i="3"/>
  <c r="AS276" i="3"/>
  <c r="AW276" i="3"/>
  <c r="BA276" i="3"/>
  <c r="BE276" i="3"/>
  <c r="BI276" i="3"/>
  <c r="N276" i="3"/>
  <c r="S276" i="3"/>
  <c r="X276" i="3"/>
  <c r="AD276" i="3"/>
  <c r="AI276" i="3"/>
  <c r="AN276" i="3"/>
  <c r="AT276" i="3"/>
  <c r="AY276" i="3"/>
  <c r="BD276" i="3"/>
  <c r="O276" i="3"/>
  <c r="T276" i="3"/>
  <c r="Z276" i="3"/>
  <c r="AE276" i="3"/>
  <c r="AJ276" i="3"/>
  <c r="AP276" i="3"/>
  <c r="AU276" i="3"/>
  <c r="AZ276" i="3"/>
  <c r="BF276" i="3"/>
  <c r="P276" i="3"/>
  <c r="V276" i="3"/>
  <c r="AA276" i="3"/>
  <c r="AF276" i="3"/>
  <c r="AL276" i="3"/>
  <c r="AQ276" i="3"/>
  <c r="AV276" i="3"/>
  <c r="BB276" i="3"/>
  <c r="BG276" i="3"/>
  <c r="BH274" i="3"/>
  <c r="AM274" i="3"/>
  <c r="R274" i="3"/>
  <c r="AS273" i="3"/>
  <c r="P273" i="3"/>
  <c r="N273" i="3"/>
  <c r="T273" i="3"/>
  <c r="Y273" i="3"/>
  <c r="AD273" i="3"/>
  <c r="AJ273" i="3"/>
  <c r="AO273" i="3"/>
  <c r="AT273" i="3"/>
  <c r="AZ273" i="3"/>
  <c r="BE273" i="3"/>
  <c r="K283" i="3"/>
  <c r="BH281" i="3"/>
  <c r="AZ281" i="3"/>
  <c r="AR281" i="3"/>
  <c r="AJ281" i="3"/>
  <c r="AB281" i="3"/>
  <c r="T281" i="3"/>
  <c r="BH279" i="3"/>
  <c r="AR279" i="3"/>
  <c r="AB279" i="3"/>
  <c r="BH277" i="3"/>
  <c r="AR277" i="3"/>
  <c r="AB277" i="3"/>
  <c r="BH276" i="3"/>
  <c r="AM276" i="3"/>
  <c r="R276" i="3"/>
  <c r="P275" i="3"/>
  <c r="AX274" i="3"/>
  <c r="M274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N274" i="3"/>
  <c r="S274" i="3"/>
  <c r="X274" i="3"/>
  <c r="AD274" i="3"/>
  <c r="AI274" i="3"/>
  <c r="AN274" i="3"/>
  <c r="AT274" i="3"/>
  <c r="AY274" i="3"/>
  <c r="BD274" i="3"/>
  <c r="O274" i="3"/>
  <c r="T274" i="3"/>
  <c r="Z274" i="3"/>
  <c r="AE274" i="3"/>
  <c r="AJ274" i="3"/>
  <c r="AP274" i="3"/>
  <c r="AU274" i="3"/>
  <c r="AZ274" i="3"/>
  <c r="BF274" i="3"/>
  <c r="P274" i="3"/>
  <c r="V274" i="3"/>
  <c r="AA274" i="3"/>
  <c r="AF274" i="3"/>
  <c r="AL274" i="3"/>
  <c r="AQ274" i="3"/>
  <c r="AV274" i="3"/>
  <c r="BB274" i="3"/>
  <c r="BG274" i="3"/>
  <c r="BD273" i="3"/>
  <c r="AH273" i="3"/>
  <c r="M273" i="3"/>
  <c r="M271" i="3"/>
  <c r="Q271" i="3"/>
  <c r="U271" i="3"/>
  <c r="Y271" i="3"/>
  <c r="AC271" i="3"/>
  <c r="AG271" i="3"/>
  <c r="AK271" i="3"/>
  <c r="AO271" i="3"/>
  <c r="AS271" i="3"/>
  <c r="AW271" i="3"/>
  <c r="BA271" i="3"/>
  <c r="BE271" i="3"/>
  <c r="BI271" i="3"/>
  <c r="N271" i="3"/>
  <c r="R271" i="3"/>
  <c r="V271" i="3"/>
  <c r="Z271" i="3"/>
  <c r="AD271" i="3"/>
  <c r="AH271" i="3"/>
  <c r="AL271" i="3"/>
  <c r="AP271" i="3"/>
  <c r="AT271" i="3"/>
  <c r="AX271" i="3"/>
  <c r="BB271" i="3"/>
  <c r="BF271" i="3"/>
  <c r="O271" i="3"/>
  <c r="S271" i="3"/>
  <c r="W271" i="3"/>
  <c r="AA271" i="3"/>
  <c r="AE271" i="3"/>
  <c r="AI271" i="3"/>
  <c r="AM271" i="3"/>
  <c r="AQ271" i="3"/>
  <c r="AU271" i="3"/>
  <c r="AY271" i="3"/>
  <c r="BC271" i="3"/>
  <c r="BG271" i="3"/>
  <c r="X271" i="3"/>
  <c r="AN271" i="3"/>
  <c r="BD271" i="3"/>
  <c r="AB271" i="3"/>
  <c r="AR271" i="3"/>
  <c r="BH271" i="3"/>
  <c r="P271" i="3"/>
  <c r="AF271" i="3"/>
  <c r="AV271" i="3"/>
  <c r="M268" i="3"/>
  <c r="R268" i="3"/>
  <c r="X268" i="3"/>
  <c r="AC268" i="3"/>
  <c r="AH268" i="3"/>
  <c r="AN268" i="3"/>
  <c r="AS268" i="3"/>
  <c r="AX268" i="3"/>
  <c r="BC268" i="3"/>
  <c r="BG268" i="3"/>
  <c r="N268" i="3"/>
  <c r="T268" i="3"/>
  <c r="Y268" i="3"/>
  <c r="AD268" i="3"/>
  <c r="AJ268" i="3"/>
  <c r="AO268" i="3"/>
  <c r="AT268" i="3"/>
  <c r="AZ268" i="3"/>
  <c r="BD268" i="3"/>
  <c r="BH268" i="3"/>
  <c r="Q268" i="3"/>
  <c r="AL268" i="3"/>
  <c r="BF268" i="3"/>
  <c r="V268" i="3"/>
  <c r="AR268" i="3"/>
  <c r="AB268" i="3"/>
  <c r="AW268" i="3"/>
  <c r="BH275" i="3"/>
  <c r="BB275" i="3"/>
  <c r="AW275" i="3"/>
  <c r="AR275" i="3"/>
  <c r="AL275" i="3"/>
  <c r="AG275" i="3"/>
  <c r="AB275" i="3"/>
  <c r="V275" i="3"/>
  <c r="Q275" i="3"/>
  <c r="BH273" i="3"/>
  <c r="BB273" i="3"/>
  <c r="AW273" i="3"/>
  <c r="AR273" i="3"/>
  <c r="AL273" i="3"/>
  <c r="AG273" i="3"/>
  <c r="AB273" i="3"/>
  <c r="V273" i="3"/>
  <c r="Q273" i="3"/>
  <c r="BD272" i="3"/>
  <c r="AV272" i="3"/>
  <c r="AN272" i="3"/>
  <c r="AF272" i="3"/>
  <c r="R272" i="3"/>
  <c r="AX270" i="3"/>
  <c r="AH270" i="3"/>
  <c r="R270" i="3"/>
  <c r="AU267" i="3"/>
  <c r="AZ266" i="3"/>
  <c r="BF275" i="3"/>
  <c r="BA275" i="3"/>
  <c r="AV275" i="3"/>
  <c r="AP275" i="3"/>
  <c r="AK275" i="3"/>
  <c r="AF275" i="3"/>
  <c r="Z275" i="3"/>
  <c r="U275" i="3"/>
  <c r="BF273" i="3"/>
  <c r="BA273" i="3"/>
  <c r="AV273" i="3"/>
  <c r="AP273" i="3"/>
  <c r="AK273" i="3"/>
  <c r="AF273" i="3"/>
  <c r="Z273" i="3"/>
  <c r="U273" i="3"/>
  <c r="BB272" i="3"/>
  <c r="AT272" i="3"/>
  <c r="AL272" i="3"/>
  <c r="AD272" i="3"/>
  <c r="AT270" i="3"/>
  <c r="AD270" i="3"/>
  <c r="P268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M267" i="3"/>
  <c r="Q267" i="3"/>
  <c r="U267" i="3"/>
  <c r="Y267" i="3"/>
  <c r="AC267" i="3"/>
  <c r="AG267" i="3"/>
  <c r="AK267" i="3"/>
  <c r="AO267" i="3"/>
  <c r="AS267" i="3"/>
  <c r="AW267" i="3"/>
  <c r="BA267" i="3"/>
  <c r="BE267" i="3"/>
  <c r="BI267" i="3"/>
  <c r="R267" i="3"/>
  <c r="Z267" i="3"/>
  <c r="AH267" i="3"/>
  <c r="AP267" i="3"/>
  <c r="AX267" i="3"/>
  <c r="BF267" i="3"/>
  <c r="S267" i="3"/>
  <c r="AA267" i="3"/>
  <c r="AI267" i="3"/>
  <c r="AQ267" i="3"/>
  <c r="AY267" i="3"/>
  <c r="BG267" i="3"/>
  <c r="N267" i="3"/>
  <c r="V267" i="3"/>
  <c r="AD267" i="3"/>
  <c r="AL267" i="3"/>
  <c r="AT267" i="3"/>
  <c r="BB267" i="3"/>
  <c r="M266" i="3"/>
  <c r="U266" i="3"/>
  <c r="AC266" i="3"/>
  <c r="AK266" i="3"/>
  <c r="AS266" i="3"/>
  <c r="BA266" i="3"/>
  <c r="BI266" i="3"/>
  <c r="P266" i="3"/>
  <c r="X266" i="3"/>
  <c r="AF266" i="3"/>
  <c r="AN266" i="3"/>
  <c r="AV266" i="3"/>
  <c r="BD266" i="3"/>
  <c r="O275" i="3"/>
  <c r="S275" i="3"/>
  <c r="W275" i="3"/>
  <c r="AA275" i="3"/>
  <c r="AE275" i="3"/>
  <c r="AI275" i="3"/>
  <c r="AM275" i="3"/>
  <c r="AQ275" i="3"/>
  <c r="AU275" i="3"/>
  <c r="AY275" i="3"/>
  <c r="BC275" i="3"/>
  <c r="BG275" i="3"/>
  <c r="O273" i="3"/>
  <c r="S273" i="3"/>
  <c r="W273" i="3"/>
  <c r="AA273" i="3"/>
  <c r="AE273" i="3"/>
  <c r="AI273" i="3"/>
  <c r="AM273" i="3"/>
  <c r="AQ273" i="3"/>
  <c r="AU273" i="3"/>
  <c r="AY273" i="3"/>
  <c r="BC273" i="3"/>
  <c r="BG273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O270" i="3"/>
  <c r="S270" i="3"/>
  <c r="W270" i="3"/>
  <c r="AA270" i="3"/>
  <c r="AE270" i="3"/>
  <c r="AI270" i="3"/>
  <c r="AM270" i="3"/>
  <c r="AQ270" i="3"/>
  <c r="AU270" i="3"/>
  <c r="AY270" i="3"/>
  <c r="BC270" i="3"/>
  <c r="BG270" i="3"/>
  <c r="P270" i="3"/>
  <c r="T270" i="3"/>
  <c r="X270" i="3"/>
  <c r="AB270" i="3"/>
  <c r="AF270" i="3"/>
  <c r="AJ270" i="3"/>
  <c r="AN270" i="3"/>
  <c r="AR270" i="3"/>
  <c r="AV270" i="3"/>
  <c r="AZ270" i="3"/>
  <c r="BD270" i="3"/>
  <c r="BH270" i="3"/>
  <c r="M270" i="3"/>
  <c r="Q270" i="3"/>
  <c r="U270" i="3"/>
  <c r="Y270" i="3"/>
  <c r="AC270" i="3"/>
  <c r="AG270" i="3"/>
  <c r="AK270" i="3"/>
  <c r="AO270" i="3"/>
  <c r="AS270" i="3"/>
  <c r="AW270" i="3"/>
  <c r="BA270" i="3"/>
  <c r="BE270" i="3"/>
  <c r="BI270" i="3"/>
  <c r="BI268" i="3"/>
  <c r="BE268" i="3"/>
  <c r="BA268" i="3"/>
  <c r="AV268" i="3"/>
  <c r="AP268" i="3"/>
  <c r="AK268" i="3"/>
  <c r="AF268" i="3"/>
  <c r="Z268" i="3"/>
  <c r="U268" i="3"/>
  <c r="BE266" i="3"/>
  <c r="AW266" i="3"/>
  <c r="AO266" i="3"/>
  <c r="AG266" i="3"/>
  <c r="Y266" i="3"/>
  <c r="BB265" i="3"/>
  <c r="AT265" i="3"/>
  <c r="AL265" i="3"/>
  <c r="AD265" i="3"/>
  <c r="V265" i="3"/>
  <c r="BE264" i="3"/>
  <c r="AW264" i="3"/>
  <c r="AO264" i="3"/>
  <c r="AG264" i="3"/>
  <c r="Y264" i="3"/>
  <c r="P260" i="3"/>
  <c r="AF260" i="3"/>
  <c r="AV260" i="3"/>
  <c r="T260" i="3"/>
  <c r="AJ260" i="3"/>
  <c r="AZ260" i="3"/>
  <c r="X260" i="3"/>
  <c r="AN260" i="3"/>
  <c r="BD260" i="3"/>
  <c r="O268" i="3"/>
  <c r="S268" i="3"/>
  <c r="W268" i="3"/>
  <c r="AA268" i="3"/>
  <c r="AE268" i="3"/>
  <c r="AI268" i="3"/>
  <c r="AM268" i="3"/>
  <c r="AQ268" i="3"/>
  <c r="AU268" i="3"/>
  <c r="AY268" i="3"/>
  <c r="N266" i="3"/>
  <c r="R266" i="3"/>
  <c r="V266" i="3"/>
  <c r="Z266" i="3"/>
  <c r="AD266" i="3"/>
  <c r="AH266" i="3"/>
  <c r="AL266" i="3"/>
  <c r="AP266" i="3"/>
  <c r="AT266" i="3"/>
  <c r="AX266" i="3"/>
  <c r="BB266" i="3"/>
  <c r="BF266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BG265" i="3"/>
  <c r="AY265" i="3"/>
  <c r="AQ265" i="3"/>
  <c r="AI265" i="3"/>
  <c r="AA265" i="3"/>
  <c r="P265" i="3"/>
  <c r="T265" i="3"/>
  <c r="X265" i="3"/>
  <c r="AB265" i="3"/>
  <c r="AF265" i="3"/>
  <c r="AJ265" i="3"/>
  <c r="AN265" i="3"/>
  <c r="AR265" i="3"/>
  <c r="AV265" i="3"/>
  <c r="AZ265" i="3"/>
  <c r="BD265" i="3"/>
  <c r="BH265" i="3"/>
  <c r="M265" i="3"/>
  <c r="Q265" i="3"/>
  <c r="U265" i="3"/>
  <c r="Y265" i="3"/>
  <c r="AC265" i="3"/>
  <c r="AG265" i="3"/>
  <c r="AK265" i="3"/>
  <c r="AO265" i="3"/>
  <c r="AS265" i="3"/>
  <c r="AW265" i="3"/>
  <c r="BA265" i="3"/>
  <c r="BE265" i="3"/>
  <c r="BI265" i="3"/>
  <c r="P262" i="3"/>
  <c r="AF262" i="3"/>
  <c r="AV262" i="3"/>
  <c r="T262" i="3"/>
  <c r="AJ262" i="3"/>
  <c r="AZ262" i="3"/>
  <c r="X262" i="3"/>
  <c r="AN262" i="3"/>
  <c r="BD262" i="3"/>
  <c r="BH262" i="3"/>
  <c r="AR260" i="3"/>
  <c r="O264" i="3"/>
  <c r="O263" i="3"/>
  <c r="S263" i="3"/>
  <c r="W263" i="3"/>
  <c r="AA263" i="3"/>
  <c r="AE263" i="3"/>
  <c r="AI263" i="3"/>
  <c r="AM263" i="3"/>
  <c r="AQ263" i="3"/>
  <c r="AU263" i="3"/>
  <c r="AY263" i="3"/>
  <c r="BC263" i="3"/>
  <c r="BG263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M263" i="3"/>
  <c r="Q263" i="3"/>
  <c r="U263" i="3"/>
  <c r="Y263" i="3"/>
  <c r="AC263" i="3"/>
  <c r="AG263" i="3"/>
  <c r="AK263" i="3"/>
  <c r="AO263" i="3"/>
  <c r="AS263" i="3"/>
  <c r="AW263" i="3"/>
  <c r="BA263" i="3"/>
  <c r="BE263" i="3"/>
  <c r="BI263" i="3"/>
  <c r="O261" i="3"/>
  <c r="S261" i="3"/>
  <c r="W261" i="3"/>
  <c r="AA261" i="3"/>
  <c r="AE261" i="3"/>
  <c r="AI261" i="3"/>
  <c r="AM261" i="3"/>
  <c r="AQ261" i="3"/>
  <c r="AU261" i="3"/>
  <c r="AY261" i="3"/>
  <c r="BC261" i="3"/>
  <c r="BG261" i="3"/>
  <c r="P261" i="3"/>
  <c r="T261" i="3"/>
  <c r="X261" i="3"/>
  <c r="AB261" i="3"/>
  <c r="AF261" i="3"/>
  <c r="AJ261" i="3"/>
  <c r="AN261" i="3"/>
  <c r="AR261" i="3"/>
  <c r="AV261" i="3"/>
  <c r="AZ261" i="3"/>
  <c r="BD261" i="3"/>
  <c r="BH261" i="3"/>
  <c r="M261" i="3"/>
  <c r="Q261" i="3"/>
  <c r="U261" i="3"/>
  <c r="Y261" i="3"/>
  <c r="AC261" i="3"/>
  <c r="AG261" i="3"/>
  <c r="AK261" i="3"/>
  <c r="AO261" i="3"/>
  <c r="AS261" i="3"/>
  <c r="AW261" i="3"/>
  <c r="BA261" i="3"/>
  <c r="BE261" i="3"/>
  <c r="BI261" i="3"/>
  <c r="O259" i="3"/>
  <c r="S259" i="3"/>
  <c r="W259" i="3"/>
  <c r="AA259" i="3"/>
  <c r="AE259" i="3"/>
  <c r="AI259" i="3"/>
  <c r="AM259" i="3"/>
  <c r="AQ259" i="3"/>
  <c r="AU259" i="3"/>
  <c r="AY259" i="3"/>
  <c r="BC259" i="3"/>
  <c r="BG259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M259" i="3"/>
  <c r="Q259" i="3"/>
  <c r="U259" i="3"/>
  <c r="Y259" i="3"/>
  <c r="AC259" i="3"/>
  <c r="AG259" i="3"/>
  <c r="AK259" i="3"/>
  <c r="AO259" i="3"/>
  <c r="AS259" i="3"/>
  <c r="AW259" i="3"/>
  <c r="BA259" i="3"/>
  <c r="BE259" i="3"/>
  <c r="BI259" i="3"/>
  <c r="BG264" i="3"/>
  <c r="BC264" i="3"/>
  <c r="AY264" i="3"/>
  <c r="AU264" i="3"/>
  <c r="AQ264" i="3"/>
  <c r="AM264" i="3"/>
  <c r="AI264" i="3"/>
  <c r="AE264" i="3"/>
  <c r="AA264" i="3"/>
  <c r="W264" i="3"/>
  <c r="S264" i="3"/>
  <c r="N264" i="3"/>
  <c r="BB263" i="3"/>
  <c r="AL263" i="3"/>
  <c r="V263" i="3"/>
  <c r="M262" i="3"/>
  <c r="Q262" i="3"/>
  <c r="U262" i="3"/>
  <c r="Y262" i="3"/>
  <c r="AC262" i="3"/>
  <c r="AG262" i="3"/>
  <c r="AK262" i="3"/>
  <c r="AO262" i="3"/>
  <c r="AS262" i="3"/>
  <c r="AW262" i="3"/>
  <c r="BA262" i="3"/>
  <c r="BE262" i="3"/>
  <c r="BI262" i="3"/>
  <c r="N262" i="3"/>
  <c r="R262" i="3"/>
  <c r="V262" i="3"/>
  <c r="Z262" i="3"/>
  <c r="AD262" i="3"/>
  <c r="AH262" i="3"/>
  <c r="AL262" i="3"/>
  <c r="AP262" i="3"/>
  <c r="AT262" i="3"/>
  <c r="AX262" i="3"/>
  <c r="BB262" i="3"/>
  <c r="BF262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BB261" i="3"/>
  <c r="AL261" i="3"/>
  <c r="V261" i="3"/>
  <c r="M260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N260" i="3"/>
  <c r="R260" i="3"/>
  <c r="V260" i="3"/>
  <c r="Z260" i="3"/>
  <c r="AD260" i="3"/>
  <c r="AH260" i="3"/>
  <c r="AL260" i="3"/>
  <c r="AP260" i="3"/>
  <c r="AT260" i="3"/>
  <c r="AX260" i="3"/>
  <c r="BB260" i="3"/>
  <c r="BF260" i="3"/>
  <c r="O260" i="3"/>
  <c r="S260" i="3"/>
  <c r="W260" i="3"/>
  <c r="AA260" i="3"/>
  <c r="AE260" i="3"/>
  <c r="AI260" i="3"/>
  <c r="AM260" i="3"/>
  <c r="AQ260" i="3"/>
  <c r="AU260" i="3"/>
  <c r="AY260" i="3"/>
  <c r="BC260" i="3"/>
  <c r="BG260" i="3"/>
  <c r="BB259" i="3"/>
  <c r="AL259" i="3"/>
  <c r="V259" i="3"/>
  <c r="BF264" i="3"/>
  <c r="BB264" i="3"/>
  <c r="AX264" i="3"/>
  <c r="AT264" i="3"/>
  <c r="AP264" i="3"/>
  <c r="AL264" i="3"/>
  <c r="AH264" i="3"/>
  <c r="AD264" i="3"/>
  <c r="Z264" i="3"/>
  <c r="V264" i="3"/>
  <c r="R264" i="3"/>
  <c r="M264" i="3"/>
  <c r="AX263" i="3"/>
  <c r="AH263" i="3"/>
  <c r="R263" i="3"/>
  <c r="AX261" i="3"/>
  <c r="AH261" i="3"/>
  <c r="R261" i="3"/>
  <c r="AX259" i="3"/>
  <c r="AH259" i="3"/>
  <c r="R259" i="3"/>
  <c r="E105" i="3"/>
  <c r="F105" i="3"/>
  <c r="G105" i="3"/>
  <c r="H105" i="3"/>
  <c r="I105" i="3"/>
  <c r="J105" i="3"/>
  <c r="E106" i="3"/>
  <c r="F106" i="3"/>
  <c r="G106" i="3"/>
  <c r="H106" i="3"/>
  <c r="I106" i="3"/>
  <c r="L106" i="3" s="1"/>
  <c r="J106" i="3"/>
  <c r="K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K108" i="3"/>
  <c r="T108" i="3" s="1"/>
  <c r="L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L110" i="3"/>
  <c r="E111" i="3"/>
  <c r="F111" i="3"/>
  <c r="G111" i="3"/>
  <c r="H111" i="3"/>
  <c r="I111" i="3"/>
  <c r="J111" i="3"/>
  <c r="E112" i="3"/>
  <c r="F112" i="3"/>
  <c r="G112" i="3"/>
  <c r="H112" i="3"/>
  <c r="I112" i="3"/>
  <c r="L112" i="3" s="1"/>
  <c r="J112" i="3"/>
  <c r="E113" i="3"/>
  <c r="K113" i="3" s="1"/>
  <c r="F113" i="3"/>
  <c r="G113" i="3"/>
  <c r="H113" i="3"/>
  <c r="I113" i="3"/>
  <c r="J113" i="3"/>
  <c r="E114" i="3"/>
  <c r="F114" i="3"/>
  <c r="K114" i="3" s="1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L116" i="3" s="1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K119" i="3" s="1"/>
  <c r="F119" i="3"/>
  <c r="G119" i="3"/>
  <c r="H119" i="3"/>
  <c r="I119" i="3"/>
  <c r="J119" i="3"/>
  <c r="E120" i="3"/>
  <c r="F120" i="3"/>
  <c r="G120" i="3"/>
  <c r="H120" i="3"/>
  <c r="I120" i="3"/>
  <c r="J120" i="3"/>
  <c r="L120" i="3" s="1"/>
  <c r="E121" i="3"/>
  <c r="F121" i="3"/>
  <c r="G121" i="3"/>
  <c r="H121" i="3"/>
  <c r="I121" i="3"/>
  <c r="J121" i="3"/>
  <c r="E122" i="3"/>
  <c r="F122" i="3"/>
  <c r="G122" i="3"/>
  <c r="H122" i="3"/>
  <c r="I122" i="3"/>
  <c r="J122" i="3"/>
  <c r="L122" i="3"/>
  <c r="E123" i="3"/>
  <c r="F123" i="3"/>
  <c r="G123" i="3"/>
  <c r="H123" i="3"/>
  <c r="I123" i="3"/>
  <c r="J123" i="3"/>
  <c r="E124" i="3"/>
  <c r="K124" i="3" s="1"/>
  <c r="F124" i="3"/>
  <c r="G124" i="3"/>
  <c r="H124" i="3"/>
  <c r="I124" i="3"/>
  <c r="J124" i="3"/>
  <c r="E125" i="3"/>
  <c r="F125" i="3"/>
  <c r="G125" i="3"/>
  <c r="H125" i="3"/>
  <c r="I125" i="3"/>
  <c r="L125" i="3" s="1"/>
  <c r="J125" i="3"/>
  <c r="E126" i="3"/>
  <c r="F126" i="3"/>
  <c r="G126" i="3"/>
  <c r="H126" i="3"/>
  <c r="I126" i="3"/>
  <c r="J126" i="3"/>
  <c r="E127" i="3"/>
  <c r="F127" i="3"/>
  <c r="G127" i="3"/>
  <c r="H127" i="3"/>
  <c r="I127" i="3"/>
  <c r="L127" i="3" s="1"/>
  <c r="J127" i="3"/>
  <c r="E128" i="3"/>
  <c r="F128" i="3"/>
  <c r="G128" i="3"/>
  <c r="H128" i="3"/>
  <c r="I128" i="3"/>
  <c r="J128" i="3"/>
  <c r="E129" i="3"/>
  <c r="F129" i="3"/>
  <c r="G129" i="3"/>
  <c r="H129" i="3"/>
  <c r="I129" i="3"/>
  <c r="L129" i="3" s="1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K132" i="3" s="1"/>
  <c r="F132" i="3"/>
  <c r="G132" i="3"/>
  <c r="H132" i="3"/>
  <c r="I132" i="3"/>
  <c r="L132" i="3" s="1"/>
  <c r="J132" i="3"/>
  <c r="E133" i="3"/>
  <c r="K133" i="3" s="1"/>
  <c r="F133" i="3"/>
  <c r="G133" i="3"/>
  <c r="H133" i="3"/>
  <c r="I133" i="3"/>
  <c r="L133" i="3" s="1"/>
  <c r="J133" i="3"/>
  <c r="E134" i="3"/>
  <c r="F134" i="3"/>
  <c r="G134" i="3"/>
  <c r="H134" i="3"/>
  <c r="I134" i="3"/>
  <c r="L134" i="3" s="1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K140" i="3" s="1"/>
  <c r="F140" i="3"/>
  <c r="G140" i="3"/>
  <c r="H140" i="3"/>
  <c r="L140" i="3" s="1"/>
  <c r="I140" i="3"/>
  <c r="J140" i="3"/>
  <c r="E141" i="3"/>
  <c r="F141" i="3"/>
  <c r="G141" i="3"/>
  <c r="H141" i="3"/>
  <c r="I141" i="3"/>
  <c r="L141" i="3" s="1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K144" i="3"/>
  <c r="L144" i="3"/>
  <c r="AM144" i="3" s="1"/>
  <c r="E145" i="3"/>
  <c r="F145" i="3"/>
  <c r="G145" i="3"/>
  <c r="H145" i="3"/>
  <c r="I145" i="3"/>
  <c r="J145" i="3"/>
  <c r="E146" i="3"/>
  <c r="K146" i="3" s="1"/>
  <c r="F146" i="3"/>
  <c r="G146" i="3"/>
  <c r="H146" i="3"/>
  <c r="I146" i="3"/>
  <c r="J146" i="3"/>
  <c r="E147" i="3"/>
  <c r="F147" i="3"/>
  <c r="G147" i="3"/>
  <c r="H147" i="3"/>
  <c r="I147" i="3"/>
  <c r="L147" i="3" s="1"/>
  <c r="J147" i="3"/>
  <c r="E148" i="3"/>
  <c r="K148" i="3" s="1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L151" i="3" s="1"/>
  <c r="E152" i="3"/>
  <c r="F152" i="3"/>
  <c r="G152" i="3"/>
  <c r="H152" i="3"/>
  <c r="I152" i="3"/>
  <c r="J152" i="3"/>
  <c r="E153" i="3"/>
  <c r="K153" i="3" s="1"/>
  <c r="F153" i="3"/>
  <c r="G153" i="3"/>
  <c r="H153" i="3"/>
  <c r="I153" i="3"/>
  <c r="J153" i="3"/>
  <c r="E154" i="3"/>
  <c r="F154" i="3"/>
  <c r="K154" i="3" s="1"/>
  <c r="G154" i="3"/>
  <c r="H154" i="3"/>
  <c r="L154" i="3" s="1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L160" i="3" s="1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L164" i="3" s="1"/>
  <c r="I164" i="3"/>
  <c r="J164" i="3"/>
  <c r="E165" i="3"/>
  <c r="K165" i="3" s="1"/>
  <c r="F165" i="3"/>
  <c r="G165" i="3"/>
  <c r="H165" i="3"/>
  <c r="I165" i="3"/>
  <c r="J165" i="3"/>
  <c r="L165" i="3" s="1"/>
  <c r="E166" i="3"/>
  <c r="F166" i="3"/>
  <c r="G166" i="3"/>
  <c r="H166" i="3"/>
  <c r="L166" i="3" s="1"/>
  <c r="I166" i="3"/>
  <c r="J166" i="3"/>
  <c r="E167" i="3"/>
  <c r="K167" i="3" s="1"/>
  <c r="F167" i="3"/>
  <c r="G167" i="3"/>
  <c r="H167" i="3"/>
  <c r="I167" i="3"/>
  <c r="L167" i="3" s="1"/>
  <c r="J167" i="3"/>
  <c r="E168" i="3"/>
  <c r="F168" i="3"/>
  <c r="G168" i="3"/>
  <c r="H168" i="3"/>
  <c r="I168" i="3"/>
  <c r="J168" i="3"/>
  <c r="L168" i="3" s="1"/>
  <c r="E169" i="3"/>
  <c r="F169" i="3"/>
  <c r="G169" i="3"/>
  <c r="H169" i="3"/>
  <c r="I169" i="3"/>
  <c r="J169" i="3"/>
  <c r="E170" i="3"/>
  <c r="F170" i="3"/>
  <c r="G170" i="3"/>
  <c r="H170" i="3"/>
  <c r="I170" i="3"/>
  <c r="J170" i="3"/>
  <c r="L170" i="3"/>
  <c r="E171" i="3"/>
  <c r="F171" i="3"/>
  <c r="G171" i="3"/>
  <c r="H171" i="3"/>
  <c r="I171" i="3"/>
  <c r="J171" i="3"/>
  <c r="E172" i="3"/>
  <c r="F172" i="3"/>
  <c r="K172" i="3" s="1"/>
  <c r="G172" i="3"/>
  <c r="H172" i="3"/>
  <c r="I172" i="3"/>
  <c r="J172" i="3"/>
  <c r="L172" i="3" s="1"/>
  <c r="O172" i="3" s="1"/>
  <c r="E173" i="3"/>
  <c r="F173" i="3"/>
  <c r="G173" i="3"/>
  <c r="H173" i="3"/>
  <c r="I173" i="3"/>
  <c r="J173" i="3"/>
  <c r="E174" i="3"/>
  <c r="K174" i="3" s="1"/>
  <c r="F174" i="3"/>
  <c r="G174" i="3"/>
  <c r="H174" i="3"/>
  <c r="I174" i="3"/>
  <c r="L174" i="3" s="1"/>
  <c r="J174" i="3"/>
  <c r="E175" i="3"/>
  <c r="F175" i="3"/>
  <c r="G175" i="3"/>
  <c r="H175" i="3"/>
  <c r="I175" i="3"/>
  <c r="J175" i="3"/>
  <c r="E176" i="3"/>
  <c r="F176" i="3"/>
  <c r="K176" i="3" s="1"/>
  <c r="G176" i="3"/>
  <c r="H176" i="3"/>
  <c r="I176" i="3"/>
  <c r="J176" i="3"/>
  <c r="E177" i="3"/>
  <c r="F177" i="3"/>
  <c r="G177" i="3"/>
  <c r="H177" i="3"/>
  <c r="I177" i="3"/>
  <c r="J177" i="3"/>
  <c r="E178" i="3"/>
  <c r="K178" i="3" s="1"/>
  <c r="F178" i="3"/>
  <c r="G178" i="3"/>
  <c r="H178" i="3"/>
  <c r="L178" i="3" s="1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K182" i="3"/>
  <c r="L182" i="3"/>
  <c r="E183" i="3"/>
  <c r="F183" i="3"/>
  <c r="G183" i="3"/>
  <c r="H183" i="3"/>
  <c r="I183" i="3"/>
  <c r="J183" i="3"/>
  <c r="E184" i="3"/>
  <c r="F184" i="3"/>
  <c r="K184" i="3" s="1"/>
  <c r="G184" i="3"/>
  <c r="H184" i="3"/>
  <c r="I184" i="3"/>
  <c r="J184" i="3"/>
  <c r="E185" i="3"/>
  <c r="F185" i="3"/>
  <c r="G185" i="3"/>
  <c r="H185" i="3"/>
  <c r="I185" i="3"/>
  <c r="J185" i="3"/>
  <c r="L185" i="3"/>
  <c r="E186" i="3"/>
  <c r="F186" i="3"/>
  <c r="G186" i="3"/>
  <c r="H186" i="3"/>
  <c r="I186" i="3"/>
  <c r="J186" i="3"/>
  <c r="E187" i="3"/>
  <c r="F187" i="3"/>
  <c r="K187" i="3" s="1"/>
  <c r="G187" i="3"/>
  <c r="H187" i="3"/>
  <c r="I187" i="3"/>
  <c r="J187" i="3"/>
  <c r="L187" i="3" s="1"/>
  <c r="O187" i="3" s="1"/>
  <c r="E188" i="3"/>
  <c r="F188" i="3"/>
  <c r="G188" i="3"/>
  <c r="H188" i="3"/>
  <c r="I188" i="3"/>
  <c r="J188" i="3"/>
  <c r="E189" i="3"/>
  <c r="K189" i="3" s="1"/>
  <c r="F189" i="3"/>
  <c r="G189" i="3"/>
  <c r="H189" i="3"/>
  <c r="I189" i="3"/>
  <c r="L189" i="3" s="1"/>
  <c r="J189" i="3"/>
  <c r="E190" i="3"/>
  <c r="F190" i="3"/>
  <c r="G190" i="3"/>
  <c r="H190" i="3"/>
  <c r="I190" i="3"/>
  <c r="J190" i="3"/>
  <c r="E191" i="3"/>
  <c r="F191" i="3"/>
  <c r="K191" i="3" s="1"/>
  <c r="G191" i="3"/>
  <c r="H191" i="3"/>
  <c r="I191" i="3"/>
  <c r="J191" i="3"/>
  <c r="E192" i="3"/>
  <c r="F192" i="3"/>
  <c r="G192" i="3"/>
  <c r="H192" i="3"/>
  <c r="I192" i="3"/>
  <c r="J192" i="3"/>
  <c r="E193" i="3"/>
  <c r="K193" i="3" s="1"/>
  <c r="F193" i="3"/>
  <c r="G193" i="3"/>
  <c r="H193" i="3"/>
  <c r="L193" i="3" s="1"/>
  <c r="I193" i="3"/>
  <c r="J193" i="3"/>
  <c r="E194" i="3"/>
  <c r="F194" i="3"/>
  <c r="G194" i="3"/>
  <c r="H194" i="3"/>
  <c r="I194" i="3"/>
  <c r="L194" i="3" s="1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L197" i="3" s="1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L199" i="3" s="1"/>
  <c r="E200" i="3"/>
  <c r="K200" i="3" s="1"/>
  <c r="F200" i="3"/>
  <c r="G200" i="3"/>
  <c r="H200" i="3"/>
  <c r="I200" i="3"/>
  <c r="J200" i="3"/>
  <c r="E201" i="3"/>
  <c r="F201" i="3"/>
  <c r="G201" i="3"/>
  <c r="H201" i="3"/>
  <c r="I201" i="3"/>
  <c r="L201" i="3" s="1"/>
  <c r="J201" i="3"/>
  <c r="K201" i="3"/>
  <c r="BH201" i="3" s="1"/>
  <c r="E202" i="3"/>
  <c r="F202" i="3"/>
  <c r="G202" i="3"/>
  <c r="H202" i="3"/>
  <c r="I202" i="3"/>
  <c r="L202" i="3" s="1"/>
  <c r="J202" i="3"/>
  <c r="E203" i="3"/>
  <c r="K203" i="3" s="1"/>
  <c r="F203" i="3"/>
  <c r="G203" i="3"/>
  <c r="H203" i="3"/>
  <c r="L203" i="3" s="1"/>
  <c r="I203" i="3"/>
  <c r="J203" i="3"/>
  <c r="E204" i="3"/>
  <c r="F204" i="3"/>
  <c r="G204" i="3"/>
  <c r="H204" i="3"/>
  <c r="I204" i="3"/>
  <c r="J204" i="3"/>
  <c r="E205" i="3"/>
  <c r="F205" i="3"/>
  <c r="G205" i="3"/>
  <c r="H205" i="3"/>
  <c r="L205" i="3" s="1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L207" i="3" s="1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L211" i="3" s="1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L213" i="3"/>
  <c r="E214" i="3"/>
  <c r="F214" i="3"/>
  <c r="G214" i="3"/>
  <c r="H214" i="3"/>
  <c r="I214" i="3"/>
  <c r="J214" i="3"/>
  <c r="E215" i="3"/>
  <c r="F215" i="3"/>
  <c r="K215" i="3" s="1"/>
  <c r="G215" i="3"/>
  <c r="H215" i="3"/>
  <c r="I215" i="3"/>
  <c r="J215" i="3"/>
  <c r="L215" i="3" s="1"/>
  <c r="E216" i="3"/>
  <c r="F216" i="3"/>
  <c r="G216" i="3"/>
  <c r="H216" i="3"/>
  <c r="I216" i="3"/>
  <c r="J216" i="3"/>
  <c r="E217" i="3"/>
  <c r="K217" i="3" s="1"/>
  <c r="F217" i="3"/>
  <c r="G217" i="3"/>
  <c r="H217" i="3"/>
  <c r="L217" i="3" s="1"/>
  <c r="I217" i="3"/>
  <c r="J217" i="3"/>
  <c r="E218" i="3"/>
  <c r="F218" i="3"/>
  <c r="G218" i="3"/>
  <c r="H218" i="3"/>
  <c r="I218" i="3"/>
  <c r="L218" i="3" s="1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L222" i="3" s="1"/>
  <c r="J222" i="3"/>
  <c r="E223" i="3"/>
  <c r="F223" i="3"/>
  <c r="G223" i="3"/>
  <c r="H223" i="3"/>
  <c r="I223" i="3"/>
  <c r="L223" i="3" s="1"/>
  <c r="J223" i="3"/>
  <c r="K223" i="3"/>
  <c r="E224" i="3"/>
  <c r="K224" i="3" s="1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K228" i="3" s="1"/>
  <c r="F228" i="3"/>
  <c r="G228" i="3"/>
  <c r="H228" i="3"/>
  <c r="I228" i="3"/>
  <c r="J228" i="3"/>
  <c r="E229" i="3"/>
  <c r="F229" i="3"/>
  <c r="G229" i="3"/>
  <c r="H229" i="3"/>
  <c r="I229" i="3"/>
  <c r="J229" i="3"/>
  <c r="E230" i="3"/>
  <c r="K230" i="3" s="1"/>
  <c r="F230" i="3"/>
  <c r="G230" i="3"/>
  <c r="H230" i="3"/>
  <c r="I230" i="3"/>
  <c r="L230" i="3" s="1"/>
  <c r="J230" i="3"/>
  <c r="E231" i="3"/>
  <c r="F231" i="3"/>
  <c r="G231" i="3"/>
  <c r="H231" i="3"/>
  <c r="I231" i="3"/>
  <c r="L231" i="3" s="1"/>
  <c r="J231" i="3"/>
  <c r="E232" i="3"/>
  <c r="F232" i="3"/>
  <c r="G232" i="3"/>
  <c r="H232" i="3"/>
  <c r="I232" i="3"/>
  <c r="J232" i="3"/>
  <c r="K232" i="3"/>
  <c r="E233" i="3"/>
  <c r="K233" i="3" s="1"/>
  <c r="F233" i="3"/>
  <c r="G233" i="3"/>
  <c r="H233" i="3"/>
  <c r="I233" i="3"/>
  <c r="J233" i="3"/>
  <c r="E234" i="3"/>
  <c r="F234" i="3"/>
  <c r="K234" i="3" s="1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K240" i="3"/>
  <c r="E241" i="3"/>
  <c r="K241" i="3" s="1"/>
  <c r="F241" i="3"/>
  <c r="G241" i="3"/>
  <c r="H241" i="3"/>
  <c r="I241" i="3"/>
  <c r="L241" i="3" s="1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L244" i="3" s="1"/>
  <c r="J244" i="3"/>
  <c r="E245" i="3"/>
  <c r="F245" i="3"/>
  <c r="G245" i="3"/>
  <c r="H245" i="3"/>
  <c r="I245" i="3"/>
  <c r="J245" i="3"/>
  <c r="E246" i="3"/>
  <c r="F246" i="3"/>
  <c r="G246" i="3"/>
  <c r="H246" i="3"/>
  <c r="I246" i="3"/>
  <c r="L246" i="3" s="1"/>
  <c r="J246" i="3"/>
  <c r="E247" i="3"/>
  <c r="F247" i="3"/>
  <c r="G247" i="3"/>
  <c r="H247" i="3"/>
  <c r="I247" i="3"/>
  <c r="J247" i="3"/>
  <c r="E248" i="3"/>
  <c r="F248" i="3"/>
  <c r="G248" i="3"/>
  <c r="H248" i="3"/>
  <c r="I248" i="3"/>
  <c r="L248" i="3" s="1"/>
  <c r="J248" i="3"/>
  <c r="E249" i="3"/>
  <c r="F249" i="3"/>
  <c r="G249" i="3"/>
  <c r="H249" i="3"/>
  <c r="I249" i="3"/>
  <c r="J249" i="3"/>
  <c r="E250" i="3"/>
  <c r="F250" i="3"/>
  <c r="G250" i="3"/>
  <c r="H250" i="3"/>
  <c r="I250" i="3"/>
  <c r="L250" i="3" s="1"/>
  <c r="J250" i="3"/>
  <c r="E251" i="3"/>
  <c r="F251" i="3"/>
  <c r="G251" i="3"/>
  <c r="H251" i="3"/>
  <c r="I251" i="3"/>
  <c r="J251" i="3"/>
  <c r="E252" i="3"/>
  <c r="F252" i="3"/>
  <c r="G252" i="3"/>
  <c r="H252" i="3"/>
  <c r="I252" i="3"/>
  <c r="L252" i="3" s="1"/>
  <c r="J252" i="3"/>
  <c r="E253" i="3"/>
  <c r="F253" i="3"/>
  <c r="G253" i="3"/>
  <c r="H253" i="3"/>
  <c r="I253" i="3"/>
  <c r="J253" i="3"/>
  <c r="E254" i="3"/>
  <c r="F254" i="3"/>
  <c r="G254" i="3"/>
  <c r="H254" i="3"/>
  <c r="I254" i="3"/>
  <c r="L254" i="3" s="1"/>
  <c r="J254" i="3"/>
  <c r="E255" i="3"/>
  <c r="F255" i="3"/>
  <c r="G255" i="3"/>
  <c r="H255" i="3"/>
  <c r="I255" i="3"/>
  <c r="J255" i="3"/>
  <c r="E256" i="3"/>
  <c r="F256" i="3"/>
  <c r="G256" i="3"/>
  <c r="H256" i="3"/>
  <c r="I256" i="3"/>
  <c r="L256" i="3" s="1"/>
  <c r="J256" i="3"/>
  <c r="E257" i="3"/>
  <c r="F257" i="3"/>
  <c r="G257" i="3"/>
  <c r="H257" i="3"/>
  <c r="I257" i="3"/>
  <c r="J257" i="3"/>
  <c r="L251" i="3" l="1"/>
  <c r="K242" i="3"/>
  <c r="L239" i="3"/>
  <c r="K239" i="3"/>
  <c r="L233" i="3"/>
  <c r="L227" i="3"/>
  <c r="K227" i="3"/>
  <c r="L225" i="3"/>
  <c r="P225" i="3" s="1"/>
  <c r="K225" i="3"/>
  <c r="K209" i="3"/>
  <c r="K207" i="3"/>
  <c r="K202" i="3"/>
  <c r="K194" i="3"/>
  <c r="AR182" i="3"/>
  <c r="K168" i="3"/>
  <c r="N168" i="3" s="1"/>
  <c r="AS132" i="3"/>
  <c r="X132" i="3"/>
  <c r="K231" i="3"/>
  <c r="AM223" i="3"/>
  <c r="K222" i="3"/>
  <c r="K218" i="3"/>
  <c r="K213" i="3"/>
  <c r="K211" i="3"/>
  <c r="N211" i="3" s="1"/>
  <c r="K199" i="3"/>
  <c r="L195" i="3"/>
  <c r="O195" i="3" s="1"/>
  <c r="K195" i="3"/>
  <c r="L190" i="3"/>
  <c r="K190" i="3"/>
  <c r="K185" i="3"/>
  <c r="K183" i="3"/>
  <c r="L180" i="3"/>
  <c r="L175" i="3"/>
  <c r="K175" i="3"/>
  <c r="L162" i="3"/>
  <c r="K159" i="3"/>
  <c r="K155" i="3"/>
  <c r="L153" i="3"/>
  <c r="L152" i="3"/>
  <c r="L146" i="3"/>
  <c r="AD133" i="3"/>
  <c r="L124" i="3"/>
  <c r="AU106" i="3"/>
  <c r="BC106" i="3"/>
  <c r="W106" i="3"/>
  <c r="AM106" i="3"/>
  <c r="K252" i="3"/>
  <c r="P252" i="3" s="1"/>
  <c r="L238" i="3"/>
  <c r="K238" i="3"/>
  <c r="L236" i="3"/>
  <c r="K236" i="3"/>
  <c r="L221" i="3"/>
  <c r="K221" i="3"/>
  <c r="L219" i="3"/>
  <c r="K219" i="3"/>
  <c r="L214" i="3"/>
  <c r="K214" i="3"/>
  <c r="K208" i="3"/>
  <c r="K205" i="3"/>
  <c r="K197" i="3"/>
  <c r="L191" i="3"/>
  <c r="O191" i="3" s="1"/>
  <c r="L186" i="3"/>
  <c r="K186" i="3"/>
  <c r="L184" i="3"/>
  <c r="P184" i="3" s="1"/>
  <c r="BH182" i="3"/>
  <c r="K180" i="3"/>
  <c r="L176" i="3"/>
  <c r="O176" i="3" s="1"/>
  <c r="L171" i="3"/>
  <c r="K171" i="3"/>
  <c r="L158" i="3"/>
  <c r="K158" i="3"/>
  <c r="L156" i="3"/>
  <c r="K156" i="3"/>
  <c r="L138" i="3"/>
  <c r="L137" i="3"/>
  <c r="AI132" i="3"/>
  <c r="P230" i="3"/>
  <c r="AR201" i="3"/>
  <c r="L163" i="3"/>
  <c r="L161" i="3"/>
  <c r="L121" i="3"/>
  <c r="L119" i="3"/>
  <c r="P119" i="3"/>
  <c r="L113" i="3"/>
  <c r="BL294" i="3"/>
  <c r="BN300" i="3"/>
  <c r="U337" i="3"/>
  <c r="BD345" i="3"/>
  <c r="AG351" i="3"/>
  <c r="AK353" i="3"/>
  <c r="BK405" i="3"/>
  <c r="BL369" i="3"/>
  <c r="BJ447" i="3"/>
  <c r="BM431" i="3"/>
  <c r="BM448" i="3"/>
  <c r="AK304" i="3"/>
  <c r="AG304" i="3"/>
  <c r="AV334" i="3"/>
  <c r="Z389" i="3"/>
  <c r="AJ389" i="3"/>
  <c r="AU389" i="3"/>
  <c r="O389" i="3"/>
  <c r="AZ389" i="3"/>
  <c r="AK298" i="3"/>
  <c r="Q298" i="3"/>
  <c r="AO298" i="3"/>
  <c r="U298" i="3"/>
  <c r="AW298" i="3"/>
  <c r="Y298" i="3"/>
  <c r="BE298" i="3"/>
  <c r="U316" i="3"/>
  <c r="AC316" i="3"/>
  <c r="BE316" i="3"/>
  <c r="BM336" i="3"/>
  <c r="BC337" i="3"/>
  <c r="AM345" i="3"/>
  <c r="Q351" i="3"/>
  <c r="X353" i="3"/>
  <c r="BM441" i="3"/>
  <c r="BL431" i="3"/>
  <c r="BJ431" i="3"/>
  <c r="BM434" i="3"/>
  <c r="BL448" i="3"/>
  <c r="BJ448" i="3"/>
  <c r="X264" i="3"/>
  <c r="BJ264" i="3" s="1"/>
  <c r="S265" i="3"/>
  <c r="U405" i="3"/>
  <c r="AR264" i="3"/>
  <c r="AX265" i="3"/>
  <c r="AE265" i="3"/>
  <c r="Z265" i="3"/>
  <c r="AW356" i="3"/>
  <c r="BE356" i="3"/>
  <c r="O356" i="3"/>
  <c r="W356" i="3"/>
  <c r="T356" i="3"/>
  <c r="T389" i="3"/>
  <c r="BI405" i="3"/>
  <c r="AA415" i="3"/>
  <c r="BL415" i="3" s="1"/>
  <c r="AC399" i="3"/>
  <c r="AS399" i="3"/>
  <c r="M399" i="3"/>
  <c r="BA399" i="3"/>
  <c r="U399" i="3"/>
  <c r="BI399" i="3"/>
  <c r="AS413" i="3"/>
  <c r="AK413" i="3"/>
  <c r="BI413" i="3"/>
  <c r="M413" i="3"/>
  <c r="BK413" i="3" s="1"/>
  <c r="AC413" i="3"/>
  <c r="AG306" i="3"/>
  <c r="BA306" i="3"/>
  <c r="U306" i="3"/>
  <c r="AG268" i="3"/>
  <c r="K147" i="3"/>
  <c r="Y147" i="3" s="1"/>
  <c r="AA144" i="3"/>
  <c r="K141" i="3"/>
  <c r="K139" i="3"/>
  <c r="K134" i="3"/>
  <c r="AC134" i="3" s="1"/>
  <c r="K129" i="3"/>
  <c r="AD129" i="3" s="1"/>
  <c r="K127" i="3"/>
  <c r="K125" i="3"/>
  <c r="K123" i="3"/>
  <c r="K116" i="3"/>
  <c r="K112" i="3"/>
  <c r="AV108" i="3"/>
  <c r="K105" i="3"/>
  <c r="BL336" i="3"/>
  <c r="BJ336" i="3"/>
  <c r="BM340" i="3"/>
  <c r="AL345" i="3"/>
  <c r="AL351" i="3"/>
  <c r="V353" i="3"/>
  <c r="AO339" i="3"/>
  <c r="Y347" i="3"/>
  <c r="T351" i="3"/>
  <c r="BJ441" i="3"/>
  <c r="BL441" i="3"/>
  <c r="BM447" i="3"/>
  <c r="BL434" i="3"/>
  <c r="BJ434" i="3"/>
  <c r="AT435" i="3"/>
  <c r="AD435" i="3"/>
  <c r="N435" i="3"/>
  <c r="AQ435" i="3"/>
  <c r="AA435" i="3"/>
  <c r="BI435" i="3"/>
  <c r="AS435" i="3"/>
  <c r="AC435" i="3"/>
  <c r="M435" i="3"/>
  <c r="AZ435" i="3"/>
  <c r="AJ435" i="3"/>
  <c r="T435" i="3"/>
  <c r="BH264" i="3"/>
  <c r="AE296" i="3"/>
  <c r="AS316" i="3"/>
  <c r="AN264" i="3"/>
  <c r="O267" i="3"/>
  <c r="U304" i="3"/>
  <c r="N270" i="3"/>
  <c r="Y304" i="3"/>
  <c r="AJ264" i="3"/>
  <c r="BB270" i="3"/>
  <c r="M298" i="3"/>
  <c r="AK316" i="3"/>
  <c r="AN334" i="3"/>
  <c r="Y405" i="3"/>
  <c r="Q415" i="3"/>
  <c r="BJ415" i="3" s="1"/>
  <c r="AF264" i="3"/>
  <c r="BC265" i="3"/>
  <c r="AH265" i="3"/>
  <c r="O265" i="3"/>
  <c r="N265" i="3"/>
  <c r="AM356" i="3"/>
  <c r="AU356" i="3"/>
  <c r="BC356" i="3"/>
  <c r="AZ356" i="3"/>
  <c r="M356" i="3"/>
  <c r="BI314" i="3"/>
  <c r="BA314" i="3"/>
  <c r="X370" i="3"/>
  <c r="AB262" i="3"/>
  <c r="BD370" i="3"/>
  <c r="AA398" i="3"/>
  <c r="AD259" i="3"/>
  <c r="AP259" i="3"/>
  <c r="K170" i="3"/>
  <c r="K166" i="3"/>
  <c r="L159" i="3"/>
  <c r="L157" i="3"/>
  <c r="L155" i="3"/>
  <c r="L150" i="3"/>
  <c r="L149" i="3"/>
  <c r="L148" i="3"/>
  <c r="L145" i="3"/>
  <c r="K145" i="3"/>
  <c r="U145" i="3" s="1"/>
  <c r="L142" i="3"/>
  <c r="K142" i="3"/>
  <c r="L135" i="3"/>
  <c r="K117" i="3"/>
  <c r="K110" i="3"/>
  <c r="AB108" i="3"/>
  <c r="P106" i="3"/>
  <c r="V339" i="3"/>
  <c r="BL340" i="3"/>
  <c r="BJ340" i="3"/>
  <c r="BB351" i="3"/>
  <c r="AB339" i="3"/>
  <c r="BG347" i="3"/>
  <c r="AY351" i="3"/>
  <c r="BL378" i="3"/>
  <c r="BK399" i="3"/>
  <c r="BJ369" i="3"/>
  <c r="BM369" i="3"/>
  <c r="BL447" i="3"/>
  <c r="BH430" i="3"/>
  <c r="AR430" i="3"/>
  <c r="AB430" i="3"/>
  <c r="BG430" i="3"/>
  <c r="AQ430" i="3"/>
  <c r="AA430" i="3"/>
  <c r="BI430" i="3"/>
  <c r="AO430" i="3"/>
  <c r="Y430" i="3"/>
  <c r="BF430" i="3"/>
  <c r="AP430" i="3"/>
  <c r="BD432" i="3"/>
  <c r="AN432" i="3"/>
  <c r="X432" i="3"/>
  <c r="BA432" i="3"/>
  <c r="AG432" i="3"/>
  <c r="Q432" i="3"/>
  <c r="AY432" i="3"/>
  <c r="AI432" i="3"/>
  <c r="S432" i="3"/>
  <c r="AX432" i="3"/>
  <c r="AH432" i="3"/>
  <c r="BF435" i="3"/>
  <c r="AP435" i="3"/>
  <c r="Z435" i="3"/>
  <c r="BG435" i="3"/>
  <c r="AM435" i="3"/>
  <c r="W435" i="3"/>
  <c r="BE435" i="3"/>
  <c r="AO435" i="3"/>
  <c r="Y435" i="3"/>
  <c r="BC435" i="3"/>
  <c r="AV435" i="3"/>
  <c r="AF435" i="3"/>
  <c r="AB264" i="3"/>
  <c r="BL264" i="3" s="1"/>
  <c r="AG298" i="3"/>
  <c r="AZ264" i="3"/>
  <c r="BA293" i="3"/>
  <c r="BA304" i="3"/>
  <c r="P334" i="3"/>
  <c r="AS264" i="3"/>
  <c r="P264" i="3"/>
  <c r="BA413" i="3"/>
  <c r="AM265" i="3"/>
  <c r="R265" i="3"/>
  <c r="AB356" i="3"/>
  <c r="AJ356" i="3"/>
  <c r="AR356" i="3"/>
  <c r="AO356" i="3"/>
  <c r="BF389" i="3"/>
  <c r="AK399" i="3"/>
  <c r="AE267" i="3"/>
  <c r="W267" i="3"/>
  <c r="BC267" i="3"/>
  <c r="V270" i="3"/>
  <c r="AP270" i="3"/>
  <c r="Q281" i="3"/>
  <c r="AG281" i="3"/>
  <c r="Y300" i="3"/>
  <c r="X334" i="3"/>
  <c r="AS405" i="3"/>
  <c r="AK405" i="3"/>
  <c r="U409" i="3"/>
  <c r="BI409" i="3"/>
  <c r="AC409" i="3"/>
  <c r="AS409" i="3"/>
  <c r="M409" i="3"/>
  <c r="BK409" i="3" s="1"/>
  <c r="BA409" i="3"/>
  <c r="AN372" i="3"/>
  <c r="BD372" i="3"/>
  <c r="X372" i="3"/>
  <c r="AP363" i="3"/>
  <c r="N213" i="3"/>
  <c r="W213" i="3"/>
  <c r="AM213" i="3"/>
  <c r="BC213" i="3"/>
  <c r="O213" i="3"/>
  <c r="AE213" i="3"/>
  <c r="AU213" i="3"/>
  <c r="AA213" i="3"/>
  <c r="AQ213" i="3"/>
  <c r="BG213" i="3"/>
  <c r="S213" i="3"/>
  <c r="AI213" i="3"/>
  <c r="AY213" i="3"/>
  <c r="M199" i="3"/>
  <c r="AB199" i="3"/>
  <c r="AR199" i="3"/>
  <c r="BH199" i="3"/>
  <c r="T199" i="3"/>
  <c r="AJ199" i="3"/>
  <c r="AZ199" i="3"/>
  <c r="X199" i="3"/>
  <c r="AN199" i="3"/>
  <c r="BD199" i="3"/>
  <c r="P199" i="3"/>
  <c r="AF199" i="3"/>
  <c r="AV199" i="3"/>
  <c r="M195" i="3"/>
  <c r="P195" i="3"/>
  <c r="AF195" i="3"/>
  <c r="AV195" i="3"/>
  <c r="X195" i="3"/>
  <c r="AN195" i="3"/>
  <c r="BD195" i="3"/>
  <c r="AB195" i="3"/>
  <c r="AR195" i="3"/>
  <c r="BH195" i="3"/>
  <c r="T195" i="3"/>
  <c r="AJ195" i="3"/>
  <c r="AZ195" i="3"/>
  <c r="M185" i="3"/>
  <c r="X185" i="3"/>
  <c r="AN185" i="3"/>
  <c r="BD185" i="3"/>
  <c r="P185" i="3"/>
  <c r="AF185" i="3"/>
  <c r="AV185" i="3"/>
  <c r="T185" i="3"/>
  <c r="AJ185" i="3"/>
  <c r="AZ185" i="3"/>
  <c r="AB185" i="3"/>
  <c r="AR185" i="3"/>
  <c r="BH185" i="3"/>
  <c r="M170" i="3"/>
  <c r="X170" i="3"/>
  <c r="AN170" i="3"/>
  <c r="BD170" i="3"/>
  <c r="P170" i="3"/>
  <c r="AF170" i="3"/>
  <c r="AV170" i="3"/>
  <c r="AB170" i="3"/>
  <c r="AR170" i="3"/>
  <c r="BH170" i="3"/>
  <c r="T170" i="3"/>
  <c r="AJ170" i="3"/>
  <c r="AZ170" i="3"/>
  <c r="S148" i="3"/>
  <c r="P142" i="3"/>
  <c r="O142" i="3"/>
  <c r="AE142" i="3"/>
  <c r="AU142" i="3"/>
  <c r="AI142" i="3"/>
  <c r="W142" i="3"/>
  <c r="AM142" i="3"/>
  <c r="BC142" i="3"/>
  <c r="S142" i="3"/>
  <c r="AY142" i="3"/>
  <c r="AA142" i="3"/>
  <c r="AQ142" i="3"/>
  <c r="BG142" i="3"/>
  <c r="AB110" i="3"/>
  <c r="AV110" i="3"/>
  <c r="AF110" i="3"/>
  <c r="BD110" i="3"/>
  <c r="P110" i="3"/>
  <c r="AN110" i="3"/>
  <c r="BH110" i="3"/>
  <c r="X110" i="3"/>
  <c r="AR110" i="3"/>
  <c r="W221" i="3"/>
  <c r="BC221" i="3"/>
  <c r="AM221" i="3"/>
  <c r="AQ221" i="3"/>
  <c r="AA221" i="3"/>
  <c r="BG221" i="3"/>
  <c r="N219" i="3"/>
  <c r="O219" i="3"/>
  <c r="AE219" i="3"/>
  <c r="AU219" i="3"/>
  <c r="W219" i="3"/>
  <c r="AM219" i="3"/>
  <c r="BC219" i="3"/>
  <c r="AA219" i="3"/>
  <c r="AQ219" i="3"/>
  <c r="BG219" i="3"/>
  <c r="S219" i="3"/>
  <c r="AI219" i="3"/>
  <c r="AY219" i="3"/>
  <c r="AJ205" i="3"/>
  <c r="T205" i="3"/>
  <c r="AZ205" i="3"/>
  <c r="AB205" i="3"/>
  <c r="BH205" i="3"/>
  <c r="AR205" i="3"/>
  <c r="AJ197" i="3"/>
  <c r="T197" i="3"/>
  <c r="AZ197" i="3"/>
  <c r="AR197" i="3"/>
  <c r="AB197" i="3"/>
  <c r="BH197" i="3"/>
  <c r="M191" i="3"/>
  <c r="P191" i="3"/>
  <c r="AF191" i="3"/>
  <c r="AV191" i="3"/>
  <c r="X191" i="3"/>
  <c r="AN191" i="3"/>
  <c r="BD191" i="3"/>
  <c r="T191" i="3"/>
  <c r="AJ191" i="3"/>
  <c r="AZ191" i="3"/>
  <c r="AB191" i="3"/>
  <c r="AR191" i="3"/>
  <c r="BH191" i="3"/>
  <c r="Q184" i="3"/>
  <c r="AL184" i="3"/>
  <c r="BB184" i="3"/>
  <c r="AB184" i="3"/>
  <c r="AT184" i="3"/>
  <c r="AG184" i="3"/>
  <c r="AX184" i="3"/>
  <c r="W184" i="3"/>
  <c r="AP184" i="3"/>
  <c r="BF184" i="3"/>
  <c r="M180" i="3"/>
  <c r="AB180" i="3"/>
  <c r="AR180" i="3"/>
  <c r="BH180" i="3"/>
  <c r="T180" i="3"/>
  <c r="AJ180" i="3"/>
  <c r="AZ180" i="3"/>
  <c r="X180" i="3"/>
  <c r="AN180" i="3"/>
  <c r="BD180" i="3"/>
  <c r="P180" i="3"/>
  <c r="AF180" i="3"/>
  <c r="AV180" i="3"/>
  <c r="M176" i="3"/>
  <c r="P176" i="3"/>
  <c r="AF176" i="3"/>
  <c r="AV176" i="3"/>
  <c r="X176" i="3"/>
  <c r="AN176" i="3"/>
  <c r="BD176" i="3"/>
  <c r="AJ176" i="3"/>
  <c r="AB176" i="3"/>
  <c r="AR176" i="3"/>
  <c r="BH176" i="3"/>
  <c r="T176" i="3"/>
  <c r="AZ176" i="3"/>
  <c r="V148" i="3"/>
  <c r="AB148" i="3"/>
  <c r="AJ148" i="3"/>
  <c r="AQ148" i="3"/>
  <c r="AX148" i="3"/>
  <c r="BF148" i="3"/>
  <c r="P148" i="3"/>
  <c r="Z148" i="3"/>
  <c r="AF148" i="3"/>
  <c r="AM148" i="3"/>
  <c r="AU148" i="3"/>
  <c r="BB148" i="3"/>
  <c r="BH148" i="3"/>
  <c r="T148" i="3"/>
  <c r="AA148" i="3"/>
  <c r="AH148" i="3"/>
  <c r="AP148" i="3"/>
  <c r="AV148" i="3"/>
  <c r="BC148" i="3"/>
  <c r="O148" i="3"/>
  <c r="W148" i="3"/>
  <c r="AE148" i="3"/>
  <c r="AL148" i="3"/>
  <c r="AR148" i="3"/>
  <c r="AZ148" i="3"/>
  <c r="BG148" i="3"/>
  <c r="U113" i="3"/>
  <c r="AQ113" i="3"/>
  <c r="BA113" i="3"/>
  <c r="AF113" i="3"/>
  <c r="N215" i="3"/>
  <c r="O215" i="3"/>
  <c r="AE215" i="3"/>
  <c r="AU215" i="3"/>
  <c r="W215" i="3"/>
  <c r="AM215" i="3"/>
  <c r="BC215" i="3"/>
  <c r="AA215" i="3"/>
  <c r="AQ215" i="3"/>
  <c r="BG215" i="3"/>
  <c r="S215" i="3"/>
  <c r="AI215" i="3"/>
  <c r="AY215" i="3"/>
  <c r="M203" i="3"/>
  <c r="AN203" i="3"/>
  <c r="X203" i="3"/>
  <c r="BD203" i="3"/>
  <c r="AR203" i="3"/>
  <c r="AB203" i="3"/>
  <c r="BH203" i="3"/>
  <c r="M193" i="3"/>
  <c r="X193" i="3"/>
  <c r="AN193" i="3"/>
  <c r="BD193" i="3"/>
  <c r="AB193" i="3"/>
  <c r="AR193" i="3"/>
  <c r="BH193" i="3"/>
  <c r="P193" i="3"/>
  <c r="AF193" i="3"/>
  <c r="AV193" i="3"/>
  <c r="T193" i="3"/>
  <c r="AJ193" i="3"/>
  <c r="AZ193" i="3"/>
  <c r="M187" i="3"/>
  <c r="P187" i="3"/>
  <c r="AF187" i="3"/>
  <c r="AV187" i="3"/>
  <c r="X187" i="3"/>
  <c r="AN187" i="3"/>
  <c r="BD187" i="3"/>
  <c r="T187" i="3"/>
  <c r="AJ187" i="3"/>
  <c r="AZ187" i="3"/>
  <c r="AB187" i="3"/>
  <c r="AR187" i="3"/>
  <c r="BH187" i="3"/>
  <c r="AJ178" i="3"/>
  <c r="T178" i="3"/>
  <c r="AZ178" i="3"/>
  <c r="AB178" i="3"/>
  <c r="BH178" i="3"/>
  <c r="AR178" i="3"/>
  <c r="M172" i="3"/>
  <c r="P172" i="3"/>
  <c r="AF172" i="3"/>
  <c r="AV172" i="3"/>
  <c r="T172" i="3"/>
  <c r="AJ172" i="3"/>
  <c r="AZ172" i="3"/>
  <c r="X172" i="3"/>
  <c r="AN172" i="3"/>
  <c r="BD172" i="3"/>
  <c r="AB172" i="3"/>
  <c r="AR172" i="3"/>
  <c r="BH172" i="3"/>
  <c r="AB158" i="3"/>
  <c r="BC146" i="3"/>
  <c r="W146" i="3"/>
  <c r="AM146" i="3"/>
  <c r="P140" i="3"/>
  <c r="W140" i="3"/>
  <c r="AM140" i="3"/>
  <c r="BC140" i="3"/>
  <c r="O140" i="3"/>
  <c r="AE140" i="3"/>
  <c r="AU140" i="3"/>
  <c r="AA140" i="3"/>
  <c r="AQ140" i="3"/>
  <c r="BG140" i="3"/>
  <c r="S140" i="3"/>
  <c r="AI140" i="3"/>
  <c r="AY140" i="3"/>
  <c r="Q227" i="3"/>
  <c r="AM227" i="3"/>
  <c r="BH227" i="3"/>
  <c r="AB227" i="3"/>
  <c r="AW227" i="3"/>
  <c r="AG227" i="3"/>
  <c r="BC227" i="3"/>
  <c r="W227" i="3"/>
  <c r="AR227" i="3"/>
  <c r="T225" i="3"/>
  <c r="AZ225" i="3"/>
  <c r="AJ225" i="3"/>
  <c r="AR225" i="3"/>
  <c r="AB225" i="3"/>
  <c r="BH225" i="3"/>
  <c r="N217" i="3"/>
  <c r="W217" i="3"/>
  <c r="AM217" i="3"/>
  <c r="BC217" i="3"/>
  <c r="O217" i="3"/>
  <c r="AE217" i="3"/>
  <c r="AU217" i="3"/>
  <c r="S217" i="3"/>
  <c r="AI217" i="3"/>
  <c r="AY217" i="3"/>
  <c r="AA217" i="3"/>
  <c r="AQ217" i="3"/>
  <c r="BG217" i="3"/>
  <c r="T207" i="3"/>
  <c r="S207" i="3"/>
  <c r="AQ207" i="3"/>
  <c r="AF207" i="3"/>
  <c r="BA207" i="3"/>
  <c r="AK207" i="3"/>
  <c r="BG207" i="3"/>
  <c r="AA207" i="3"/>
  <c r="AV207" i="3"/>
  <c r="M189" i="3"/>
  <c r="X189" i="3"/>
  <c r="AN189" i="3"/>
  <c r="BD189" i="3"/>
  <c r="AB189" i="3"/>
  <c r="AR189" i="3"/>
  <c r="BH189" i="3"/>
  <c r="P189" i="3"/>
  <c r="AF189" i="3"/>
  <c r="AV189" i="3"/>
  <c r="T189" i="3"/>
  <c r="AJ189" i="3"/>
  <c r="AZ189" i="3"/>
  <c r="M174" i="3"/>
  <c r="X174" i="3"/>
  <c r="AN174" i="3"/>
  <c r="BD174" i="3"/>
  <c r="P174" i="3"/>
  <c r="AF174" i="3"/>
  <c r="AV174" i="3"/>
  <c r="T174" i="3"/>
  <c r="AJ174" i="3"/>
  <c r="AZ174" i="3"/>
  <c r="AB174" i="3"/>
  <c r="AR174" i="3"/>
  <c r="BH174" i="3"/>
  <c r="M168" i="3"/>
  <c r="P168" i="3"/>
  <c r="AF168" i="3"/>
  <c r="AV168" i="3"/>
  <c r="X168" i="3"/>
  <c r="AN168" i="3"/>
  <c r="BD168" i="3"/>
  <c r="AB168" i="3"/>
  <c r="AR168" i="3"/>
  <c r="BH168" i="3"/>
  <c r="T168" i="3"/>
  <c r="AJ168" i="3"/>
  <c r="AZ168" i="3"/>
  <c r="AA127" i="3"/>
  <c r="BG127" i="3"/>
  <c r="AQ127" i="3"/>
  <c r="N112" i="3"/>
  <c r="Q112" i="3"/>
  <c r="AD112" i="3"/>
  <c r="AQ112" i="3"/>
  <c r="BG112" i="3"/>
  <c r="V112" i="3"/>
  <c r="AL112" i="3"/>
  <c r="AY112" i="3"/>
  <c r="S112" i="3"/>
  <c r="AG112" i="3"/>
  <c r="AA112" i="3"/>
  <c r="AO112" i="3"/>
  <c r="BB112" i="3"/>
  <c r="AW112" i="3"/>
  <c r="BC223" i="3"/>
  <c r="O185" i="3"/>
  <c r="O174" i="3"/>
  <c r="BB159" i="3"/>
  <c r="BE133" i="3"/>
  <c r="Y331" i="3"/>
  <c r="M349" i="3"/>
  <c r="BJ329" i="3"/>
  <c r="AY331" i="3"/>
  <c r="K255" i="3"/>
  <c r="K253" i="3"/>
  <c r="L257" i="3"/>
  <c r="L255" i="3"/>
  <c r="L253" i="3"/>
  <c r="K251" i="3"/>
  <c r="K250" i="3"/>
  <c r="L249" i="3"/>
  <c r="K249" i="3"/>
  <c r="K248" i="3"/>
  <c r="L247" i="3"/>
  <c r="K247" i="3"/>
  <c r="K246" i="3"/>
  <c r="L245" i="3"/>
  <c r="K245" i="3"/>
  <c r="K244" i="3"/>
  <c r="L243" i="3"/>
  <c r="K243" i="3"/>
  <c r="L240" i="3"/>
  <c r="L235" i="3"/>
  <c r="K235" i="3"/>
  <c r="L232" i="3"/>
  <c r="W223" i="3"/>
  <c r="L210" i="3"/>
  <c r="K210" i="3"/>
  <c r="AL202" i="3"/>
  <c r="AB201" i="3"/>
  <c r="AB182" i="3"/>
  <c r="K164" i="3"/>
  <c r="K162" i="3"/>
  <c r="K160" i="3"/>
  <c r="V159" i="3"/>
  <c r="AZ158" i="3"/>
  <c r="T158" i="3"/>
  <c r="K157" i="3"/>
  <c r="K152" i="3"/>
  <c r="BA147" i="3"/>
  <c r="U147" i="3"/>
  <c r="AS145" i="3"/>
  <c r="M145" i="3"/>
  <c r="BC144" i="3"/>
  <c r="W144" i="3"/>
  <c r="K137" i="3"/>
  <c r="L136" i="3"/>
  <c r="X134" i="3"/>
  <c r="Y133" i="3"/>
  <c r="L131" i="3"/>
  <c r="K131" i="3"/>
  <c r="BE129" i="3"/>
  <c r="N129" i="3"/>
  <c r="L128" i="3"/>
  <c r="K128" i="3"/>
  <c r="L126" i="3"/>
  <c r="K126" i="3"/>
  <c r="K122" i="3"/>
  <c r="L118" i="3"/>
  <c r="K118" i="3"/>
  <c r="BH108" i="3"/>
  <c r="AJ108" i="3"/>
  <c r="P108" i="3"/>
  <c r="BG106" i="3"/>
  <c r="AY106" i="3"/>
  <c r="AQ106" i="3"/>
  <c r="AE106" i="3"/>
  <c r="O106" i="3"/>
  <c r="BL271" i="3"/>
  <c r="BJ271" i="3"/>
  <c r="BK313" i="3"/>
  <c r="BK316" i="3"/>
  <c r="AL343" i="3"/>
  <c r="V345" i="3"/>
  <c r="V347" i="3"/>
  <c r="BG353" i="3"/>
  <c r="BJ356" i="3"/>
  <c r="AH331" i="3"/>
  <c r="BE331" i="3"/>
  <c r="AR331" i="3"/>
  <c r="BA337" i="3"/>
  <c r="AN337" i="3"/>
  <c r="W337" i="3"/>
  <c r="BH339" i="3"/>
  <c r="AQ339" i="3"/>
  <c r="Q343" i="3"/>
  <c r="AY343" i="3"/>
  <c r="AK345" i="3"/>
  <c r="X345" i="3"/>
  <c r="BE347" i="3"/>
  <c r="AR347" i="3"/>
  <c r="AA347" i="3"/>
  <c r="AW351" i="3"/>
  <c r="AJ351" i="3"/>
  <c r="S351" i="3"/>
  <c r="BD353" i="3"/>
  <c r="AT339" i="3"/>
  <c r="AT345" i="3"/>
  <c r="AT351" i="3"/>
  <c r="N345" i="3"/>
  <c r="BN399" i="3"/>
  <c r="BM416" i="3"/>
  <c r="BM435" i="3"/>
  <c r="R285" i="3"/>
  <c r="Z285" i="3"/>
  <c r="AP285" i="3"/>
  <c r="BF285" i="3"/>
  <c r="AA315" i="3"/>
  <c r="AQ315" i="3"/>
  <c r="BG315" i="3"/>
  <c r="T326" i="3"/>
  <c r="AJ326" i="3"/>
  <c r="BE315" i="3"/>
  <c r="AJ322" i="3"/>
  <c r="AF330" i="3"/>
  <c r="AN330" i="3"/>
  <c r="AN362" i="3"/>
  <c r="AN368" i="3"/>
  <c r="BD368" i="3"/>
  <c r="X368" i="3"/>
  <c r="AN378" i="3"/>
  <c r="AN384" i="3"/>
  <c r="BD384" i="3"/>
  <c r="X384" i="3"/>
  <c r="Z263" i="3"/>
  <c r="BF263" i="3"/>
  <c r="AD263" i="3"/>
  <c r="AP263" i="3"/>
  <c r="N263" i="3"/>
  <c r="AT263" i="3"/>
  <c r="M315" i="3"/>
  <c r="BC274" i="3"/>
  <c r="W274" i="3"/>
  <c r="AH274" i="3"/>
  <c r="AR274" i="3"/>
  <c r="R282" i="3"/>
  <c r="BL282" i="3" s="1"/>
  <c r="AM282" i="3"/>
  <c r="BJ282" i="3" s="1"/>
  <c r="AX282" i="3"/>
  <c r="BH282" i="3"/>
  <c r="O289" i="3"/>
  <c r="T289" i="3"/>
  <c r="AE289" i="3"/>
  <c r="AP289" i="3"/>
  <c r="AZ289" i="3"/>
  <c r="AG315" i="3"/>
  <c r="V321" i="3"/>
  <c r="V329" i="3"/>
  <c r="Z367" i="3"/>
  <c r="AP367" i="3"/>
  <c r="Z383" i="3"/>
  <c r="AP383" i="3"/>
  <c r="Y403" i="3"/>
  <c r="U403" i="3"/>
  <c r="BA403" i="3"/>
  <c r="AK403" i="3"/>
  <c r="AS403" i="3"/>
  <c r="M403" i="3"/>
  <c r="BI403" i="3"/>
  <c r="AC403" i="3"/>
  <c r="AL321" i="3"/>
  <c r="AB274" i="3"/>
  <c r="W301" i="3"/>
  <c r="AI301" i="3"/>
  <c r="AY303" i="3"/>
  <c r="T322" i="3"/>
  <c r="BL356" i="3"/>
  <c r="X378" i="3"/>
  <c r="BJ378" i="3" s="1"/>
  <c r="BG400" i="3"/>
  <c r="AI415" i="3"/>
  <c r="AQ415" i="3"/>
  <c r="P203" i="3"/>
  <c r="O189" i="3"/>
  <c r="O170" i="3"/>
  <c r="AJ158" i="3"/>
  <c r="Y145" i="3"/>
  <c r="AI129" i="3"/>
  <c r="M122" i="3"/>
  <c r="BL299" i="3"/>
  <c r="BL307" i="3"/>
  <c r="BL329" i="3"/>
  <c r="AI331" i="3"/>
  <c r="Y222" i="3"/>
  <c r="P201" i="3"/>
  <c r="P182" i="3"/>
  <c r="AR158" i="3"/>
  <c r="K150" i="3"/>
  <c r="AO147" i="3"/>
  <c r="AK145" i="3"/>
  <c r="AQ144" i="3"/>
  <c r="K138" i="3"/>
  <c r="K135" i="3"/>
  <c r="AC132" i="3"/>
  <c r="AT129" i="3"/>
  <c r="K121" i="3"/>
  <c r="AZ108" i="3"/>
  <c r="AF108" i="3"/>
  <c r="BD106" i="3"/>
  <c r="AV106" i="3"/>
  <c r="AN106" i="3"/>
  <c r="AA106" i="3"/>
  <c r="BJ263" i="3"/>
  <c r="BM329" i="3"/>
  <c r="BB343" i="3"/>
  <c r="AU331" i="3"/>
  <c r="AO331" i="3"/>
  <c r="AB331" i="3"/>
  <c r="AK337" i="3"/>
  <c r="X337" i="3"/>
  <c r="BE339" i="3"/>
  <c r="AR339" i="3"/>
  <c r="AA339" i="3"/>
  <c r="AZ343" i="3"/>
  <c r="AI343" i="3"/>
  <c r="U345" i="3"/>
  <c r="BC345" i="3"/>
  <c r="AO347" i="3"/>
  <c r="AB347" i="3"/>
  <c r="BI349" i="3"/>
  <c r="BA353" i="3"/>
  <c r="AN353" i="3"/>
  <c r="AT337" i="3"/>
  <c r="AT343" i="3"/>
  <c r="N337" i="3"/>
  <c r="BL419" i="3"/>
  <c r="BJ419" i="3"/>
  <c r="BL435" i="3"/>
  <c r="R286" i="3"/>
  <c r="AD286" i="3"/>
  <c r="BA286" i="3"/>
  <c r="AK286" i="3"/>
  <c r="BF286" i="3"/>
  <c r="N286" i="3"/>
  <c r="AP286" i="3"/>
  <c r="V286" i="3"/>
  <c r="AV286" i="3"/>
  <c r="W309" i="3"/>
  <c r="AI309" i="3"/>
  <c r="Y302" i="3"/>
  <c r="U302" i="3"/>
  <c r="BA302" i="3"/>
  <c r="AG302" i="3"/>
  <c r="AK302" i="3"/>
  <c r="Q302" i="3"/>
  <c r="AW302" i="3"/>
  <c r="U310" i="3"/>
  <c r="BA310" i="3"/>
  <c r="AC310" i="3"/>
  <c r="BI310" i="3"/>
  <c r="AK310" i="3"/>
  <c r="M310" i="3"/>
  <c r="AS310" i="3"/>
  <c r="Z359" i="3"/>
  <c r="AP359" i="3"/>
  <c r="BJ359" i="3" s="1"/>
  <c r="Z375" i="3"/>
  <c r="AP375" i="3"/>
  <c r="T391" i="3"/>
  <c r="AJ391" i="3"/>
  <c r="AU391" i="3"/>
  <c r="O391" i="3"/>
  <c r="AZ391" i="3"/>
  <c r="Z391" i="3"/>
  <c r="BF391" i="3"/>
  <c r="AE391" i="3"/>
  <c r="BM265" i="3"/>
  <c r="AD284" i="3"/>
  <c r="AT284" i="3"/>
  <c r="O291" i="3"/>
  <c r="T291" i="3"/>
  <c r="AE291" i="3"/>
  <c r="AP291" i="3"/>
  <c r="AZ291" i="3"/>
  <c r="AW315" i="3"/>
  <c r="AV330" i="3"/>
  <c r="U354" i="3"/>
  <c r="BL354" i="3" s="1"/>
  <c r="AK354" i="3"/>
  <c r="BA354" i="3"/>
  <c r="BJ354" i="3" s="1"/>
  <c r="S309" i="3"/>
  <c r="AQ400" i="3"/>
  <c r="BM400" i="3" s="1"/>
  <c r="AY301" i="3"/>
  <c r="AM301" i="3"/>
  <c r="O301" i="3"/>
  <c r="S303" i="3"/>
  <c r="P330" i="3"/>
  <c r="BL265" i="3"/>
  <c r="BJ265" i="3"/>
  <c r="BN356" i="3"/>
  <c r="BK356" i="3"/>
  <c r="X380" i="3"/>
  <c r="T395" i="3"/>
  <c r="BJ395" i="3" s="1"/>
  <c r="Z395" i="3"/>
  <c r="AZ395" i="3"/>
  <c r="O395" i="3"/>
  <c r="BF395" i="3"/>
  <c r="AE395" i="3"/>
  <c r="AJ395" i="3"/>
  <c r="AU395" i="3"/>
  <c r="BJ389" i="3"/>
  <c r="BJ391" i="3"/>
  <c r="BL359" i="3"/>
  <c r="BK403" i="3"/>
  <c r="BJ416" i="3"/>
  <c r="BM419" i="3"/>
  <c r="BJ435" i="3"/>
  <c r="BH260" i="3"/>
  <c r="AB260" i="3"/>
  <c r="AY309" i="3"/>
  <c r="AI315" i="3"/>
  <c r="Y315" i="3"/>
  <c r="AN364" i="3"/>
  <c r="AN380" i="3"/>
  <c r="Y397" i="3"/>
  <c r="BJ397" i="3" s="1"/>
  <c r="AC397" i="3"/>
  <c r="BI397" i="3"/>
  <c r="AS397" i="3"/>
  <c r="M397" i="3"/>
  <c r="BA397" i="3"/>
  <c r="U397" i="3"/>
  <c r="BL397" i="3" s="1"/>
  <c r="AK397" i="3"/>
  <c r="Y407" i="3"/>
  <c r="AC407" i="3"/>
  <c r="BI407" i="3"/>
  <c r="M407" i="3"/>
  <c r="BA407" i="3"/>
  <c r="U407" i="3"/>
  <c r="AK407" i="3"/>
  <c r="AS407" i="3"/>
  <c r="Z280" i="3"/>
  <c r="AP280" i="3"/>
  <c r="O309" i="3"/>
  <c r="AZ326" i="3"/>
  <c r="X358" i="3"/>
  <c r="AN358" i="3"/>
  <c r="BD358" i="3"/>
  <c r="X374" i="3"/>
  <c r="AN374" i="3"/>
  <c r="BD374" i="3"/>
  <c r="T387" i="3"/>
  <c r="BJ387" i="3" s="1"/>
  <c r="Z387" i="3"/>
  <c r="AZ387" i="3"/>
  <c r="AE387" i="3"/>
  <c r="AJ387" i="3"/>
  <c r="AU387" i="3"/>
  <c r="O387" i="3"/>
  <c r="BF387" i="3"/>
  <c r="Y401" i="3"/>
  <c r="M401" i="3"/>
  <c r="BN401" i="3" s="1"/>
  <c r="AS401" i="3"/>
  <c r="AK401" i="3"/>
  <c r="BA401" i="3"/>
  <c r="U401" i="3"/>
  <c r="BI401" i="3"/>
  <c r="AC401" i="3"/>
  <c r="AE301" i="3"/>
  <c r="S301" i="3"/>
  <c r="AI303" i="3"/>
  <c r="AU303" i="3"/>
  <c r="Q315" i="3"/>
  <c r="T393" i="3"/>
  <c r="O393" i="3"/>
  <c r="AU393" i="3"/>
  <c r="AE393" i="3"/>
  <c r="AJ393" i="3"/>
  <c r="AZ393" i="3"/>
  <c r="Z393" i="3"/>
  <c r="BF393" i="3"/>
  <c r="X362" i="3"/>
  <c r="W404" i="3"/>
  <c r="BG415" i="3"/>
  <c r="S415" i="3"/>
  <c r="BM415" i="3" s="1"/>
  <c r="O193" i="3"/>
  <c r="AK147" i="3"/>
  <c r="Q147" i="3"/>
  <c r="BI145" i="3"/>
  <c r="AC145" i="3"/>
  <c r="BM260" i="3"/>
  <c r="BM294" i="3"/>
  <c r="O331" i="3"/>
  <c r="AW343" i="3"/>
  <c r="AJ343" i="3"/>
  <c r="S343" i="3"/>
  <c r="BM356" i="3"/>
  <c r="K257" i="3"/>
  <c r="K256" i="3"/>
  <c r="K254" i="3"/>
  <c r="L242" i="3"/>
  <c r="L237" i="3"/>
  <c r="K237" i="3"/>
  <c r="L234" i="3"/>
  <c r="L229" i="3"/>
  <c r="K229" i="3"/>
  <c r="AS222" i="3"/>
  <c r="M222" i="3"/>
  <c r="L220" i="3"/>
  <c r="K220" i="3"/>
  <c r="L216" i="3"/>
  <c r="K216" i="3"/>
  <c r="L212" i="3"/>
  <c r="K212" i="3"/>
  <c r="L209" i="3"/>
  <c r="N209" i="3" s="1"/>
  <c r="L208" i="3"/>
  <c r="V208" i="3" s="1"/>
  <c r="L206" i="3"/>
  <c r="K206" i="3"/>
  <c r="AT202" i="3"/>
  <c r="L198" i="3"/>
  <c r="K198" i="3"/>
  <c r="L192" i="3"/>
  <c r="K192" i="3"/>
  <c r="L188" i="3"/>
  <c r="K188" i="3"/>
  <c r="L179" i="3"/>
  <c r="K179" i="3"/>
  <c r="K177" i="3"/>
  <c r="L173" i="3"/>
  <c r="K173" i="3"/>
  <c r="L169" i="3"/>
  <c r="K169" i="3"/>
  <c r="K163" i="3"/>
  <c r="X160" i="3"/>
  <c r="BH158" i="3"/>
  <c r="K151" i="3"/>
  <c r="BE147" i="3"/>
  <c r="BA145" i="3"/>
  <c r="BG144" i="3"/>
  <c r="L143" i="3"/>
  <c r="K143" i="3"/>
  <c r="L139" i="3"/>
  <c r="AS134" i="3"/>
  <c r="AT133" i="3"/>
  <c r="BD132" i="3"/>
  <c r="M132" i="3"/>
  <c r="L130" i="3"/>
  <c r="K130" i="3"/>
  <c r="Y129" i="3"/>
  <c r="K120" i="3"/>
  <c r="M120" i="3" s="1"/>
  <c r="L117" i="3"/>
  <c r="L115" i="3"/>
  <c r="K115" i="3"/>
  <c r="L114" i="3"/>
  <c r="AQ114" i="3" s="1"/>
  <c r="AR108" i="3"/>
  <c r="BH106" i="3"/>
  <c r="AZ106" i="3"/>
  <c r="AR106" i="3"/>
  <c r="AI106" i="3"/>
  <c r="S106" i="3"/>
  <c r="L105" i="3"/>
  <c r="BL260" i="3"/>
  <c r="BJ260" i="3"/>
  <c r="BJ270" i="3"/>
  <c r="BM271" i="3"/>
  <c r="BN310" i="3"/>
  <c r="V343" i="3"/>
  <c r="AI353" i="3"/>
  <c r="BM354" i="3"/>
  <c r="AD331" i="3"/>
  <c r="BH331" i="3"/>
  <c r="BD337" i="3"/>
  <c r="Y339" i="3"/>
  <c r="BG339" i="3"/>
  <c r="AG343" i="3"/>
  <c r="T343" i="3"/>
  <c r="BA345" i="3"/>
  <c r="AN345" i="3"/>
  <c r="W345" i="3"/>
  <c r="BH347" i="3"/>
  <c r="AQ347" i="3"/>
  <c r="AV349" i="3"/>
  <c r="AZ351" i="3"/>
  <c r="AI351" i="3"/>
  <c r="U353" i="3"/>
  <c r="AA353" i="3"/>
  <c r="AT347" i="3"/>
  <c r="AM353" i="3"/>
  <c r="N353" i="3"/>
  <c r="BL389" i="3"/>
  <c r="BL391" i="3"/>
  <c r="BL393" i="3"/>
  <c r="BK401" i="3"/>
  <c r="BL416" i="3"/>
  <c r="N272" i="3"/>
  <c r="AJ272" i="3"/>
  <c r="AZ272" i="3"/>
  <c r="V272" i="3"/>
  <c r="AP272" i="3"/>
  <c r="BF272" i="3"/>
  <c r="Z272" i="3"/>
  <c r="AR272" i="3"/>
  <c r="BH272" i="3"/>
  <c r="AH272" i="3"/>
  <c r="AX272" i="3"/>
  <c r="Y308" i="3"/>
  <c r="AG308" i="3"/>
  <c r="AK308" i="3"/>
  <c r="Q308" i="3"/>
  <c r="AW308" i="3"/>
  <c r="U308" i="3"/>
  <c r="BA308" i="3"/>
  <c r="V325" i="3"/>
  <c r="AL325" i="3"/>
  <c r="BB325" i="3"/>
  <c r="AN332" i="3"/>
  <c r="BJ332" i="3" s="1"/>
  <c r="BD332" i="3"/>
  <c r="BL332" i="3" s="1"/>
  <c r="Q266" i="3"/>
  <c r="AB266" i="3"/>
  <c r="AJ266" i="3"/>
  <c r="AR266" i="3"/>
  <c r="BH266" i="3"/>
  <c r="AN366" i="3"/>
  <c r="BD366" i="3"/>
  <c r="X366" i="3"/>
  <c r="AN382" i="3"/>
  <c r="BD382" i="3"/>
  <c r="X382" i="3"/>
  <c r="Z261" i="3"/>
  <c r="BF261" i="3"/>
  <c r="AD261" i="3"/>
  <c r="AP261" i="3"/>
  <c r="N261" i="3"/>
  <c r="BN261" i="3" s="1"/>
  <c r="AT261" i="3"/>
  <c r="O287" i="3"/>
  <c r="T287" i="3"/>
  <c r="AE287" i="3"/>
  <c r="AP287" i="3"/>
  <c r="AZ287" i="3"/>
  <c r="AU309" i="3"/>
  <c r="X360" i="3"/>
  <c r="BM360" i="3" s="1"/>
  <c r="AN360" i="3"/>
  <c r="BD360" i="3"/>
  <c r="BL360" i="3" s="1"/>
  <c r="X376" i="3"/>
  <c r="AN376" i="3"/>
  <c r="BD376" i="3"/>
  <c r="V284" i="3"/>
  <c r="T266" i="3"/>
  <c r="AU301" i="3"/>
  <c r="BC301" i="3"/>
  <c r="BJ301" i="3" s="1"/>
  <c r="AE303" i="3"/>
  <c r="O303" i="3"/>
  <c r="BL303" i="3" s="1"/>
  <c r="AJ320" i="3"/>
  <c r="X364" i="3"/>
  <c r="BN262" i="3"/>
  <c r="BK262" i="3"/>
  <c r="BK261" i="3"/>
  <c r="BM262" i="3"/>
  <c r="BK263" i="3"/>
  <c r="BN263" i="3"/>
  <c r="BL263" i="3"/>
  <c r="BL268" i="3"/>
  <c r="BK272" i="3"/>
  <c r="BN272" i="3"/>
  <c r="BL272" i="3"/>
  <c r="BL273" i="3"/>
  <c r="BL275" i="3"/>
  <c r="BN267" i="3"/>
  <c r="BK267" i="3"/>
  <c r="BJ268" i="3"/>
  <c r="BN271" i="3"/>
  <c r="BK271" i="3"/>
  <c r="BJ294" i="3"/>
  <c r="BM298" i="3"/>
  <c r="BM299" i="3"/>
  <c r="BM301" i="3"/>
  <c r="BN302" i="3"/>
  <c r="BK302" i="3"/>
  <c r="BK303" i="3"/>
  <c r="BN304" i="3"/>
  <c r="BK304" i="3"/>
  <c r="BM305" i="3"/>
  <c r="BN305" i="3"/>
  <c r="BK305" i="3"/>
  <c r="BN306" i="3"/>
  <c r="BK306" i="3"/>
  <c r="BM307" i="3"/>
  <c r="BN307" i="3"/>
  <c r="BK307" i="3"/>
  <c r="BN308" i="3"/>
  <c r="BK308" i="3"/>
  <c r="BM309" i="3"/>
  <c r="BN309" i="3"/>
  <c r="BK309" i="3"/>
  <c r="BL311" i="3"/>
  <c r="BL315" i="3"/>
  <c r="BM296" i="3"/>
  <c r="BN296" i="3"/>
  <c r="BK296" i="3"/>
  <c r="Z341" i="3"/>
  <c r="AP341" i="3"/>
  <c r="BF341" i="3"/>
  <c r="R341" i="3"/>
  <c r="AH341" i="3"/>
  <c r="AX341" i="3"/>
  <c r="AD341" i="3"/>
  <c r="S341" i="3"/>
  <c r="AI341" i="3"/>
  <c r="AY341" i="3"/>
  <c r="T341" i="3"/>
  <c r="AJ341" i="3"/>
  <c r="AZ341" i="3"/>
  <c r="Q341" i="3"/>
  <c r="AG341" i="3"/>
  <c r="AW341" i="3"/>
  <c r="BB341" i="3"/>
  <c r="N341" i="3"/>
  <c r="W341" i="3"/>
  <c r="AM341" i="3"/>
  <c r="BC341" i="3"/>
  <c r="X341" i="3"/>
  <c r="AN341" i="3"/>
  <c r="BD341" i="3"/>
  <c r="U341" i="3"/>
  <c r="AK341" i="3"/>
  <c r="BA341" i="3"/>
  <c r="AL341" i="3"/>
  <c r="AA341" i="3"/>
  <c r="AQ341" i="3"/>
  <c r="BG341" i="3"/>
  <c r="AB341" i="3"/>
  <c r="AR341" i="3"/>
  <c r="BH341" i="3"/>
  <c r="Y341" i="3"/>
  <c r="AO341" i="3"/>
  <c r="BE341" i="3"/>
  <c r="V341" i="3"/>
  <c r="AT341" i="3"/>
  <c r="BM346" i="3"/>
  <c r="AS341" i="3"/>
  <c r="AF341" i="3"/>
  <c r="O341" i="3"/>
  <c r="BN260" i="3"/>
  <c r="BK260" i="3"/>
  <c r="BN264" i="3"/>
  <c r="BK264" i="3"/>
  <c r="BL262" i="3"/>
  <c r="BJ262" i="3"/>
  <c r="BJ259" i="3"/>
  <c r="BM259" i="3"/>
  <c r="BN265" i="3"/>
  <c r="BK265" i="3"/>
  <c r="BM266" i="3"/>
  <c r="BN266" i="3"/>
  <c r="BK266" i="3"/>
  <c r="BM267" i="3"/>
  <c r="BN277" i="3"/>
  <c r="BK277" i="3"/>
  <c r="BL279" i="3"/>
  <c r="BJ279" i="3"/>
  <c r="BM281" i="3"/>
  <c r="BJ278" i="3"/>
  <c r="BM278" i="3"/>
  <c r="BK282" i="3"/>
  <c r="BN282" i="3"/>
  <c r="BN281" i="3"/>
  <c r="BK281" i="3"/>
  <c r="BK280" i="3"/>
  <c r="BN280" i="3"/>
  <c r="BL280" i="3"/>
  <c r="BK298" i="3"/>
  <c r="BK300" i="3"/>
  <c r="BM306" i="3"/>
  <c r="BN342" i="3"/>
  <c r="BK342" i="3"/>
  <c r="BL344" i="3"/>
  <c r="BJ344" i="3"/>
  <c r="AC341" i="3"/>
  <c r="P341" i="3"/>
  <c r="AS349" i="3"/>
  <c r="BK259" i="3"/>
  <c r="BN259" i="3"/>
  <c r="BJ261" i="3"/>
  <c r="BM261" i="3"/>
  <c r="BL266" i="3"/>
  <c r="BJ266" i="3"/>
  <c r="BM270" i="3"/>
  <c r="BL276" i="3"/>
  <c r="BM276" i="3"/>
  <c r="BN279" i="3"/>
  <c r="BK279" i="3"/>
  <c r="BL281" i="3"/>
  <c r="BJ281" i="3"/>
  <c r="BK278" i="3"/>
  <c r="BN278" i="3"/>
  <c r="BL278" i="3"/>
  <c r="BJ286" i="3"/>
  <c r="BM286" i="3"/>
  <c r="BJ284" i="3"/>
  <c r="P292" i="3"/>
  <c r="T292" i="3"/>
  <c r="X292" i="3"/>
  <c r="AB292" i="3"/>
  <c r="AF292" i="3"/>
  <c r="AJ292" i="3"/>
  <c r="AN292" i="3"/>
  <c r="AR292" i="3"/>
  <c r="AV292" i="3"/>
  <c r="AZ292" i="3"/>
  <c r="BD292" i="3"/>
  <c r="BH292" i="3"/>
  <c r="M292" i="3"/>
  <c r="Q292" i="3"/>
  <c r="U292" i="3"/>
  <c r="Y292" i="3"/>
  <c r="AC292" i="3"/>
  <c r="AG292" i="3"/>
  <c r="AK292" i="3"/>
  <c r="AO292" i="3"/>
  <c r="AS292" i="3"/>
  <c r="AW292" i="3"/>
  <c r="BA292" i="3"/>
  <c r="BE292" i="3"/>
  <c r="BI292" i="3"/>
  <c r="N292" i="3"/>
  <c r="R292" i="3"/>
  <c r="V292" i="3"/>
  <c r="Z292" i="3"/>
  <c r="AD292" i="3"/>
  <c r="AH292" i="3"/>
  <c r="AL292" i="3"/>
  <c r="AP292" i="3"/>
  <c r="AT292" i="3"/>
  <c r="AX292" i="3"/>
  <c r="BB292" i="3"/>
  <c r="BF292" i="3"/>
  <c r="W292" i="3"/>
  <c r="AM292" i="3"/>
  <c r="BC292" i="3"/>
  <c r="AA292" i="3"/>
  <c r="AQ292" i="3"/>
  <c r="BG292" i="3"/>
  <c r="O292" i="3"/>
  <c r="AE292" i="3"/>
  <c r="AU292" i="3"/>
  <c r="AY292" i="3"/>
  <c r="S292" i="3"/>
  <c r="AI292" i="3"/>
  <c r="BM285" i="3"/>
  <c r="BL287" i="3"/>
  <c r="BL289" i="3"/>
  <c r="BL291" i="3"/>
  <c r="BL304" i="3"/>
  <c r="BJ304" i="3"/>
  <c r="BK311" i="3"/>
  <c r="BK315" i="3"/>
  <c r="BL305" i="3"/>
  <c r="BL309" i="3"/>
  <c r="BM317" i="3"/>
  <c r="BL320" i="3"/>
  <c r="BJ320" i="3"/>
  <c r="BN324" i="3"/>
  <c r="BK324" i="3"/>
  <c r="BN336" i="3"/>
  <c r="BK336" i="3"/>
  <c r="BM338" i="3"/>
  <c r="Z349" i="3"/>
  <c r="AP349" i="3"/>
  <c r="BF349" i="3"/>
  <c r="R349" i="3"/>
  <c r="AH349" i="3"/>
  <c r="AX349" i="3"/>
  <c r="AD349" i="3"/>
  <c r="S349" i="3"/>
  <c r="AI349" i="3"/>
  <c r="AY349" i="3"/>
  <c r="T349" i="3"/>
  <c r="AJ349" i="3"/>
  <c r="AZ349" i="3"/>
  <c r="Q349" i="3"/>
  <c r="AG349" i="3"/>
  <c r="AW349" i="3"/>
  <c r="BB349" i="3"/>
  <c r="N349" i="3"/>
  <c r="W349" i="3"/>
  <c r="AM349" i="3"/>
  <c r="BC349" i="3"/>
  <c r="X349" i="3"/>
  <c r="AN349" i="3"/>
  <c r="BD349" i="3"/>
  <c r="U349" i="3"/>
  <c r="AK349" i="3"/>
  <c r="BA349" i="3"/>
  <c r="AL349" i="3"/>
  <c r="AA349" i="3"/>
  <c r="AQ349" i="3"/>
  <c r="BG349" i="3"/>
  <c r="AB349" i="3"/>
  <c r="AR349" i="3"/>
  <c r="BH349" i="3"/>
  <c r="Y349" i="3"/>
  <c r="AO349" i="3"/>
  <c r="BE349" i="3"/>
  <c r="V349" i="3"/>
  <c r="AT349" i="3"/>
  <c r="O349" i="3"/>
  <c r="AE349" i="3"/>
  <c r="AU349" i="3"/>
  <c r="P349" i="3"/>
  <c r="M341" i="3"/>
  <c r="AU341" i="3"/>
  <c r="AC349" i="3"/>
  <c r="BL259" i="3"/>
  <c r="BL261" i="3"/>
  <c r="BM263" i="3"/>
  <c r="BM268" i="3"/>
  <c r="BK270" i="3"/>
  <c r="BN270" i="3"/>
  <c r="BL270" i="3"/>
  <c r="BJ272" i="3"/>
  <c r="BM272" i="3"/>
  <c r="BM273" i="3"/>
  <c r="BM275" i="3"/>
  <c r="BJ267" i="3"/>
  <c r="BL267" i="3"/>
  <c r="BK274" i="3"/>
  <c r="BN274" i="3"/>
  <c r="BJ273" i="3"/>
  <c r="BN293" i="3"/>
  <c r="BK293" i="3"/>
  <c r="BM314" i="3"/>
  <c r="BL314" i="3"/>
  <c r="BJ314" i="3"/>
  <c r="BM319" i="3"/>
  <c r="BK325" i="3"/>
  <c r="BN325" i="3"/>
  <c r="BL325" i="3"/>
  <c r="BM327" i="3"/>
  <c r="BL316" i="3"/>
  <c r="BN316" i="3"/>
  <c r="BK310" i="3"/>
  <c r="BN350" i="3"/>
  <c r="BK350" i="3"/>
  <c r="BL352" i="3"/>
  <c r="BJ352" i="3"/>
  <c r="BI341" i="3"/>
  <c r="AV341" i="3"/>
  <c r="AE341" i="3"/>
  <c r="BK349" i="3"/>
  <c r="BN322" i="3"/>
  <c r="BK322" i="3"/>
  <c r="BM334" i="3"/>
  <c r="AE355" i="3"/>
  <c r="BA355" i="3"/>
  <c r="O355" i="3"/>
  <c r="AK355" i="3"/>
  <c r="BF355" i="3"/>
  <c r="Z355" i="3"/>
  <c r="AU355" i="3"/>
  <c r="AY355" i="3"/>
  <c r="AD355" i="3"/>
  <c r="BI355" i="3"/>
  <c r="AM355" i="3"/>
  <c r="R355" i="3"/>
  <c r="AW355" i="3"/>
  <c r="AA355" i="3"/>
  <c r="BD355" i="3"/>
  <c r="AN355" i="3"/>
  <c r="X355" i="3"/>
  <c r="BN360" i="3"/>
  <c r="BK360" i="3"/>
  <c r="BL362" i="3"/>
  <c r="BJ362" i="3"/>
  <c r="BM364" i="3"/>
  <c r="BN368" i="3"/>
  <c r="BK368" i="3"/>
  <c r="BL370" i="3"/>
  <c r="BJ370" i="3"/>
  <c r="BM372" i="3"/>
  <c r="BN376" i="3"/>
  <c r="BK376" i="3"/>
  <c r="BM380" i="3"/>
  <c r="BN384" i="3"/>
  <c r="BK384" i="3"/>
  <c r="O394" i="3"/>
  <c r="S394" i="3"/>
  <c r="W394" i="3"/>
  <c r="AA394" i="3"/>
  <c r="AE394" i="3"/>
  <c r="AI394" i="3"/>
  <c r="AM394" i="3"/>
  <c r="AQ394" i="3"/>
  <c r="AU394" i="3"/>
  <c r="AY394" i="3"/>
  <c r="BC394" i="3"/>
  <c r="BG394" i="3"/>
  <c r="Q394" i="3"/>
  <c r="V394" i="3"/>
  <c r="AB394" i="3"/>
  <c r="AG394" i="3"/>
  <c r="AL394" i="3"/>
  <c r="AR394" i="3"/>
  <c r="AW394" i="3"/>
  <c r="BB394" i="3"/>
  <c r="BH394" i="3"/>
  <c r="M394" i="3"/>
  <c r="R394" i="3"/>
  <c r="X394" i="3"/>
  <c r="AC394" i="3"/>
  <c r="AH394" i="3"/>
  <c r="AN394" i="3"/>
  <c r="AS394" i="3"/>
  <c r="AX394" i="3"/>
  <c r="BD394" i="3"/>
  <c r="BI394" i="3"/>
  <c r="N394" i="3"/>
  <c r="T394" i="3"/>
  <c r="Y394" i="3"/>
  <c r="AD394" i="3"/>
  <c r="AJ394" i="3"/>
  <c r="AO394" i="3"/>
  <c r="AT394" i="3"/>
  <c r="AZ394" i="3"/>
  <c r="BE394" i="3"/>
  <c r="AF394" i="3"/>
  <c r="BA394" i="3"/>
  <c r="P394" i="3"/>
  <c r="AK394" i="3"/>
  <c r="BF394" i="3"/>
  <c r="U394" i="3"/>
  <c r="AP394" i="3"/>
  <c r="Z394" i="3"/>
  <c r="AV394" i="3"/>
  <c r="BN437" i="3"/>
  <c r="BK437" i="3"/>
  <c r="BK359" i="3"/>
  <c r="BN359" i="3"/>
  <c r="BJ371" i="3"/>
  <c r="BM371" i="3"/>
  <c r="BK375" i="3"/>
  <c r="BN375" i="3"/>
  <c r="BL375" i="3"/>
  <c r="BM403" i="3"/>
  <c r="BL405" i="3"/>
  <c r="BJ405" i="3"/>
  <c r="BL407" i="3"/>
  <c r="BJ407" i="3"/>
  <c r="BL409" i="3"/>
  <c r="BJ409" i="3"/>
  <c r="BL411" i="3"/>
  <c r="BJ411" i="3"/>
  <c r="BL413" i="3"/>
  <c r="BJ413" i="3"/>
  <c r="BN404" i="3"/>
  <c r="BK404" i="3"/>
  <c r="BN413" i="3"/>
  <c r="BM258" i="3"/>
  <c r="BK361" i="3"/>
  <c r="BN361" i="3"/>
  <c r="BL361" i="3"/>
  <c r="BK369" i="3"/>
  <c r="BN369" i="3"/>
  <c r="BK377" i="3"/>
  <c r="BN377" i="3"/>
  <c r="BL377" i="3"/>
  <c r="BK385" i="3"/>
  <c r="BN385" i="3"/>
  <c r="BL385" i="3"/>
  <c r="BJ402" i="3"/>
  <c r="BN405" i="3"/>
  <c r="BN409" i="3"/>
  <c r="BL408" i="3"/>
  <c r="BJ408" i="3"/>
  <c r="BN423" i="3"/>
  <c r="BK423" i="3"/>
  <c r="BN425" i="3"/>
  <c r="BK425" i="3"/>
  <c r="BN450" i="3"/>
  <c r="BK450" i="3"/>
  <c r="BL450" i="3"/>
  <c r="BJ450" i="3"/>
  <c r="BL451" i="3"/>
  <c r="BJ451" i="3"/>
  <c r="BK443" i="3"/>
  <c r="BN443" i="3"/>
  <c r="BN416" i="3"/>
  <c r="BK416" i="3"/>
  <c r="BL417" i="3"/>
  <c r="BM418" i="3"/>
  <c r="BN420" i="3"/>
  <c r="BK420" i="3"/>
  <c r="BJ420" i="3"/>
  <c r="BK422" i="3"/>
  <c r="BN422" i="3"/>
  <c r="BK424" i="3"/>
  <c r="BN424" i="3"/>
  <c r="BN426" i="3"/>
  <c r="BK426" i="3"/>
  <c r="BL426" i="3"/>
  <c r="BJ426" i="3"/>
  <c r="BL427" i="3"/>
  <c r="BJ427" i="3"/>
  <c r="BM428" i="3"/>
  <c r="BL430" i="3"/>
  <c r="BN430" i="3"/>
  <c r="BK430" i="3"/>
  <c r="BJ430" i="3"/>
  <c r="BN434" i="3"/>
  <c r="BK434" i="3"/>
  <c r="BK435" i="3"/>
  <c r="BN435" i="3"/>
  <c r="BN442" i="3"/>
  <c r="BK442" i="3"/>
  <c r="BL442" i="3"/>
  <c r="BJ442" i="3"/>
  <c r="BM444" i="3"/>
  <c r="BN446" i="3"/>
  <c r="BK446" i="3"/>
  <c r="BK273" i="3"/>
  <c r="BN273" i="3"/>
  <c r="BL274" i="3"/>
  <c r="BM274" i="3"/>
  <c r="O283" i="3"/>
  <c r="S283" i="3"/>
  <c r="W283" i="3"/>
  <c r="AA283" i="3"/>
  <c r="AE283" i="3"/>
  <c r="AI283" i="3"/>
  <c r="AM283" i="3"/>
  <c r="AQ283" i="3"/>
  <c r="AU283" i="3"/>
  <c r="AY283" i="3"/>
  <c r="BC283" i="3"/>
  <c r="BG283" i="3"/>
  <c r="N283" i="3"/>
  <c r="T283" i="3"/>
  <c r="Y283" i="3"/>
  <c r="AD283" i="3"/>
  <c r="AJ283" i="3"/>
  <c r="AO283" i="3"/>
  <c r="AT283" i="3"/>
  <c r="AZ283" i="3"/>
  <c r="BE283" i="3"/>
  <c r="Q283" i="3"/>
  <c r="V283" i="3"/>
  <c r="AB283" i="3"/>
  <c r="AG283" i="3"/>
  <c r="AL283" i="3"/>
  <c r="AR283" i="3"/>
  <c r="AW283" i="3"/>
  <c r="BB283" i="3"/>
  <c r="BH283" i="3"/>
  <c r="M283" i="3"/>
  <c r="X283" i="3"/>
  <c r="AH283" i="3"/>
  <c r="AS283" i="3"/>
  <c r="BD283" i="3"/>
  <c r="P283" i="3"/>
  <c r="Z283" i="3"/>
  <c r="AK283" i="3"/>
  <c r="AV283" i="3"/>
  <c r="BF283" i="3"/>
  <c r="R283" i="3"/>
  <c r="AC283" i="3"/>
  <c r="AN283" i="3"/>
  <c r="AX283" i="3"/>
  <c r="BI283" i="3"/>
  <c r="AP283" i="3"/>
  <c r="BA283" i="3"/>
  <c r="U283" i="3"/>
  <c r="AF283" i="3"/>
  <c r="BJ276" i="3"/>
  <c r="BM277" i="3"/>
  <c r="BK286" i="3"/>
  <c r="BN286" i="3"/>
  <c r="BL286" i="3"/>
  <c r="BL285" i="3"/>
  <c r="O295" i="3"/>
  <c r="S295" i="3"/>
  <c r="W295" i="3"/>
  <c r="AA295" i="3"/>
  <c r="AE295" i="3"/>
  <c r="AI295" i="3"/>
  <c r="AM295" i="3"/>
  <c r="AQ295" i="3"/>
  <c r="AU295" i="3"/>
  <c r="AY295" i="3"/>
  <c r="BC295" i="3"/>
  <c r="BG295" i="3"/>
  <c r="Q295" i="3"/>
  <c r="V295" i="3"/>
  <c r="AB295" i="3"/>
  <c r="AG295" i="3"/>
  <c r="AL295" i="3"/>
  <c r="AR295" i="3"/>
  <c r="AW295" i="3"/>
  <c r="BB295" i="3"/>
  <c r="BH295" i="3"/>
  <c r="M295" i="3"/>
  <c r="R295" i="3"/>
  <c r="X295" i="3"/>
  <c r="AC295" i="3"/>
  <c r="AH295" i="3"/>
  <c r="AN295" i="3"/>
  <c r="AS295" i="3"/>
  <c r="AX295" i="3"/>
  <c r="BD295" i="3"/>
  <c r="BI295" i="3"/>
  <c r="N295" i="3"/>
  <c r="T295" i="3"/>
  <c r="Y295" i="3"/>
  <c r="AD295" i="3"/>
  <c r="AJ295" i="3"/>
  <c r="AO295" i="3"/>
  <c r="AT295" i="3"/>
  <c r="AZ295" i="3"/>
  <c r="BE295" i="3"/>
  <c r="P295" i="3"/>
  <c r="AK295" i="3"/>
  <c r="BF295" i="3"/>
  <c r="U295" i="3"/>
  <c r="AP295" i="3"/>
  <c r="Z295" i="3"/>
  <c r="AV295" i="3"/>
  <c r="AF295" i="3"/>
  <c r="BA295" i="3"/>
  <c r="BL298" i="3"/>
  <c r="BJ298" i="3"/>
  <c r="BM300" i="3"/>
  <c r="BL306" i="3"/>
  <c r="BJ306" i="3"/>
  <c r="BM308" i="3"/>
  <c r="BN301" i="3"/>
  <c r="BK301" i="3"/>
  <c r="BJ296" i="3"/>
  <c r="BK319" i="3"/>
  <c r="BN319" i="3"/>
  <c r="BL319" i="3"/>
  <c r="BM321" i="3"/>
  <c r="BK327" i="3"/>
  <c r="BN327" i="3"/>
  <c r="BL327" i="3"/>
  <c r="BJ316" i="3"/>
  <c r="BN314" i="3"/>
  <c r="BK314" i="3"/>
  <c r="BL317" i="3"/>
  <c r="BN320" i="3"/>
  <c r="BK320" i="3"/>
  <c r="BJ327" i="3"/>
  <c r="BM328" i="3"/>
  <c r="V337" i="3"/>
  <c r="AL337" i="3"/>
  <c r="BB337" i="3"/>
  <c r="Z337" i="3"/>
  <c r="AP337" i="3"/>
  <c r="BF337" i="3"/>
  <c r="R337" i="3"/>
  <c r="AH337" i="3"/>
  <c r="AX337" i="3"/>
  <c r="BL338" i="3"/>
  <c r="BJ338" i="3"/>
  <c r="AL339" i="3"/>
  <c r="Z343" i="3"/>
  <c r="AP343" i="3"/>
  <c r="BF343" i="3"/>
  <c r="R343" i="3"/>
  <c r="AH343" i="3"/>
  <c r="AX343" i="3"/>
  <c r="BN344" i="3"/>
  <c r="BK344" i="3"/>
  <c r="BB345" i="3"/>
  <c r="BL346" i="3"/>
  <c r="BJ346" i="3"/>
  <c r="AL347" i="3"/>
  <c r="BM348" i="3"/>
  <c r="Z351" i="3"/>
  <c r="AP351" i="3"/>
  <c r="BF351" i="3"/>
  <c r="R351" i="3"/>
  <c r="AH351" i="3"/>
  <c r="AX351" i="3"/>
  <c r="BN352" i="3"/>
  <c r="BK352" i="3"/>
  <c r="AQ353" i="3"/>
  <c r="BM318" i="3"/>
  <c r="BF331" i="3"/>
  <c r="Z331" i="3"/>
  <c r="AM331" i="3"/>
  <c r="BB331" i="3"/>
  <c r="V331" i="3"/>
  <c r="BA331" i="3"/>
  <c r="AK331" i="3"/>
  <c r="U331" i="3"/>
  <c r="BD331" i="3"/>
  <c r="AN331" i="3"/>
  <c r="BL335" i="3"/>
  <c r="BM335" i="3"/>
  <c r="AW337" i="3"/>
  <c r="AG337" i="3"/>
  <c r="Q337" i="3"/>
  <c r="AZ337" i="3"/>
  <c r="AJ337" i="3"/>
  <c r="T337" i="3"/>
  <c r="AY337" i="3"/>
  <c r="AI337" i="3"/>
  <c r="S337" i="3"/>
  <c r="BA339" i="3"/>
  <c r="AK339" i="3"/>
  <c r="U339" i="3"/>
  <c r="BD339" i="3"/>
  <c r="AN339" i="3"/>
  <c r="X339" i="3"/>
  <c r="BC339" i="3"/>
  <c r="AM339" i="3"/>
  <c r="W339" i="3"/>
  <c r="BI343" i="3"/>
  <c r="AS343" i="3"/>
  <c r="AC343" i="3"/>
  <c r="M343" i="3"/>
  <c r="AV343" i="3"/>
  <c r="AF343" i="3"/>
  <c r="P343" i="3"/>
  <c r="AU343" i="3"/>
  <c r="AE343" i="3"/>
  <c r="O343" i="3"/>
  <c r="AW345" i="3"/>
  <c r="AG345" i="3"/>
  <c r="Q345" i="3"/>
  <c r="AZ345" i="3"/>
  <c r="AJ345" i="3"/>
  <c r="T345" i="3"/>
  <c r="AY345" i="3"/>
  <c r="AI345" i="3"/>
  <c r="BA347" i="3"/>
  <c r="AK347" i="3"/>
  <c r="U347" i="3"/>
  <c r="BD347" i="3"/>
  <c r="AN347" i="3"/>
  <c r="X347" i="3"/>
  <c r="BC347" i="3"/>
  <c r="AM347" i="3"/>
  <c r="W347" i="3"/>
  <c r="BI351" i="3"/>
  <c r="AS351" i="3"/>
  <c r="AC351" i="3"/>
  <c r="M351" i="3"/>
  <c r="AV351" i="3"/>
  <c r="AF351" i="3"/>
  <c r="P351" i="3"/>
  <c r="AU351" i="3"/>
  <c r="AE351" i="3"/>
  <c r="O351" i="3"/>
  <c r="AW353" i="3"/>
  <c r="AG353" i="3"/>
  <c r="Q353" i="3"/>
  <c r="AZ353" i="3"/>
  <c r="AJ353" i="3"/>
  <c r="T353" i="3"/>
  <c r="W353" i="3"/>
  <c r="BJ325" i="3"/>
  <c r="BM326" i="3"/>
  <c r="BN334" i="3"/>
  <c r="BK334" i="3"/>
  <c r="BL334" i="3"/>
  <c r="BJ334" i="3"/>
  <c r="BN354" i="3"/>
  <c r="BK354" i="3"/>
  <c r="AT355" i="3"/>
  <c r="Y355" i="3"/>
  <c r="BC355" i="3"/>
  <c r="AH355" i="3"/>
  <c r="M355" i="3"/>
  <c r="AQ355" i="3"/>
  <c r="V355" i="3"/>
  <c r="AZ355" i="3"/>
  <c r="AJ355" i="3"/>
  <c r="T355" i="3"/>
  <c r="BJ333" i="3"/>
  <c r="BM358" i="3"/>
  <c r="BN362" i="3"/>
  <c r="BK362" i="3"/>
  <c r="BL364" i="3"/>
  <c r="BJ364" i="3"/>
  <c r="BM366" i="3"/>
  <c r="BN370" i="3"/>
  <c r="BK370" i="3"/>
  <c r="BL372" i="3"/>
  <c r="BJ372" i="3"/>
  <c r="BM374" i="3"/>
  <c r="BN378" i="3"/>
  <c r="BK378" i="3"/>
  <c r="BL380" i="3"/>
  <c r="BJ380" i="3"/>
  <c r="BM382" i="3"/>
  <c r="O388" i="3"/>
  <c r="S388" i="3"/>
  <c r="W388" i="3"/>
  <c r="AA388" i="3"/>
  <c r="AE388" i="3"/>
  <c r="AI388" i="3"/>
  <c r="AM388" i="3"/>
  <c r="AQ388" i="3"/>
  <c r="AU388" i="3"/>
  <c r="AY388" i="3"/>
  <c r="BC388" i="3"/>
  <c r="BG388" i="3"/>
  <c r="Q388" i="3"/>
  <c r="V388" i="3"/>
  <c r="AB388" i="3"/>
  <c r="AG388" i="3"/>
  <c r="AL388" i="3"/>
  <c r="AR388" i="3"/>
  <c r="AW388" i="3"/>
  <c r="BB388" i="3"/>
  <c r="BH388" i="3"/>
  <c r="M388" i="3"/>
  <c r="R388" i="3"/>
  <c r="X388" i="3"/>
  <c r="AC388" i="3"/>
  <c r="AH388" i="3"/>
  <c r="AN388" i="3"/>
  <c r="AS388" i="3"/>
  <c r="AX388" i="3"/>
  <c r="BD388" i="3"/>
  <c r="BI388" i="3"/>
  <c r="N388" i="3"/>
  <c r="T388" i="3"/>
  <c r="Y388" i="3"/>
  <c r="AD388" i="3"/>
  <c r="AJ388" i="3"/>
  <c r="AO388" i="3"/>
  <c r="AT388" i="3"/>
  <c r="AZ388" i="3"/>
  <c r="BE388" i="3"/>
  <c r="AF388" i="3"/>
  <c r="BA388" i="3"/>
  <c r="P388" i="3"/>
  <c r="AK388" i="3"/>
  <c r="BF388" i="3"/>
  <c r="U388" i="3"/>
  <c r="AP388" i="3"/>
  <c r="Z388" i="3"/>
  <c r="AV388" i="3"/>
  <c r="O396" i="3"/>
  <c r="S396" i="3"/>
  <c r="W396" i="3"/>
  <c r="AA396" i="3"/>
  <c r="Q396" i="3"/>
  <c r="V396" i="3"/>
  <c r="AB396" i="3"/>
  <c r="AF396" i="3"/>
  <c r="AJ396" i="3"/>
  <c r="AN396" i="3"/>
  <c r="AR396" i="3"/>
  <c r="AV396" i="3"/>
  <c r="AZ396" i="3"/>
  <c r="BD396" i="3"/>
  <c r="BH396" i="3"/>
  <c r="M396" i="3"/>
  <c r="R396" i="3"/>
  <c r="X396" i="3"/>
  <c r="AC396" i="3"/>
  <c r="AG396" i="3"/>
  <c r="AK396" i="3"/>
  <c r="AO396" i="3"/>
  <c r="AS396" i="3"/>
  <c r="AW396" i="3"/>
  <c r="BA396" i="3"/>
  <c r="BE396" i="3"/>
  <c r="BI396" i="3"/>
  <c r="N396" i="3"/>
  <c r="T396" i="3"/>
  <c r="Y396" i="3"/>
  <c r="AD396" i="3"/>
  <c r="AH396" i="3"/>
  <c r="AL396" i="3"/>
  <c r="AP396" i="3"/>
  <c r="AT396" i="3"/>
  <c r="AX396" i="3"/>
  <c r="BB396" i="3"/>
  <c r="BF396" i="3"/>
  <c r="AE396" i="3"/>
  <c r="AU396" i="3"/>
  <c r="P396" i="3"/>
  <c r="AI396" i="3"/>
  <c r="AY396" i="3"/>
  <c r="U396" i="3"/>
  <c r="AM396" i="3"/>
  <c r="BC396" i="3"/>
  <c r="Z396" i="3"/>
  <c r="AQ396" i="3"/>
  <c r="BG396" i="3"/>
  <c r="U355" i="3"/>
  <c r="BL400" i="3"/>
  <c r="BL404" i="3"/>
  <c r="BN449" i="3"/>
  <c r="BK449" i="3"/>
  <c r="BM312" i="3"/>
  <c r="BL312" i="3"/>
  <c r="BJ312" i="3"/>
  <c r="BJ367" i="3"/>
  <c r="BM367" i="3"/>
  <c r="BK371" i="3"/>
  <c r="BN371" i="3"/>
  <c r="BL371" i="3"/>
  <c r="BJ383" i="3"/>
  <c r="BM383" i="3"/>
  <c r="BM398" i="3"/>
  <c r="BM401" i="3"/>
  <c r="BL403" i="3"/>
  <c r="BJ403" i="3"/>
  <c r="Q386" i="3"/>
  <c r="V386" i="3"/>
  <c r="AB386" i="3"/>
  <c r="AG386" i="3"/>
  <c r="AL386" i="3"/>
  <c r="AR386" i="3"/>
  <c r="AW386" i="3"/>
  <c r="BB386" i="3"/>
  <c r="BH386" i="3"/>
  <c r="M386" i="3"/>
  <c r="R386" i="3"/>
  <c r="BL386" i="3" s="1"/>
  <c r="X386" i="3"/>
  <c r="AC386" i="3"/>
  <c r="AH386" i="3"/>
  <c r="AN386" i="3"/>
  <c r="AS386" i="3"/>
  <c r="AX386" i="3"/>
  <c r="BD386" i="3"/>
  <c r="BI386" i="3"/>
  <c r="N386" i="3"/>
  <c r="T386" i="3"/>
  <c r="BM386" i="3" s="1"/>
  <c r="Y386" i="3"/>
  <c r="AD386" i="3"/>
  <c r="AJ386" i="3"/>
  <c r="AO386" i="3"/>
  <c r="AT386" i="3"/>
  <c r="AZ386" i="3"/>
  <c r="BE386" i="3"/>
  <c r="AF386" i="3"/>
  <c r="BA386" i="3"/>
  <c r="P386" i="3"/>
  <c r="AK386" i="3"/>
  <c r="BF386" i="3"/>
  <c r="U386" i="3"/>
  <c r="AP386" i="3"/>
  <c r="Z386" i="3"/>
  <c r="AV386" i="3"/>
  <c r="BL258" i="3"/>
  <c r="BJ258" i="3"/>
  <c r="BM269" i="3"/>
  <c r="BJ357" i="3"/>
  <c r="BM357" i="3"/>
  <c r="BJ365" i="3"/>
  <c r="BM365" i="3"/>
  <c r="BJ373" i="3"/>
  <c r="BM373" i="3"/>
  <c r="BJ381" i="3"/>
  <c r="BM381" i="3"/>
  <c r="BJ400" i="3"/>
  <c r="BN402" i="3"/>
  <c r="BK402" i="3"/>
  <c r="BM408" i="3"/>
  <c r="BN408" i="3"/>
  <c r="BK408" i="3"/>
  <c r="BN451" i="3"/>
  <c r="BK451" i="3"/>
  <c r="BL414" i="3"/>
  <c r="BJ414" i="3"/>
  <c r="BM449" i="3"/>
  <c r="BN439" i="3"/>
  <c r="BK439" i="3"/>
  <c r="BK441" i="3"/>
  <c r="BN441" i="3"/>
  <c r="BL406" i="3"/>
  <c r="BJ406" i="3"/>
  <c r="BM445" i="3"/>
  <c r="BN417" i="3"/>
  <c r="BK417" i="3"/>
  <c r="BJ417" i="3"/>
  <c r="BL420" i="3"/>
  <c r="BL421" i="3"/>
  <c r="BN421" i="3"/>
  <c r="BK421" i="3"/>
  <c r="BJ421" i="3"/>
  <c r="BM422" i="3"/>
  <c r="BM424" i="3"/>
  <c r="BN427" i="3"/>
  <c r="BK427" i="3"/>
  <c r="BL428" i="3"/>
  <c r="BN431" i="3"/>
  <c r="BK431" i="3"/>
  <c r="BM432" i="3"/>
  <c r="BM433" i="3"/>
  <c r="BM436" i="3"/>
  <c r="BN444" i="3"/>
  <c r="BK444" i="3"/>
  <c r="BL444" i="3"/>
  <c r="BJ444" i="3"/>
  <c r="BM446" i="3"/>
  <c r="BK268" i="3"/>
  <c r="BN268" i="3"/>
  <c r="BJ274" i="3"/>
  <c r="BK276" i="3"/>
  <c r="BN276" i="3"/>
  <c r="BL277" i="3"/>
  <c r="BJ277" i="3"/>
  <c r="BM279" i="3"/>
  <c r="BJ280" i="3"/>
  <c r="BM280" i="3"/>
  <c r="BK284" i="3"/>
  <c r="BN284" i="3"/>
  <c r="O288" i="3"/>
  <c r="S288" i="3"/>
  <c r="W288" i="3"/>
  <c r="AA288" i="3"/>
  <c r="AE288" i="3"/>
  <c r="AI288" i="3"/>
  <c r="AM288" i="3"/>
  <c r="AQ288" i="3"/>
  <c r="AU288" i="3"/>
  <c r="AY288" i="3"/>
  <c r="BC288" i="3"/>
  <c r="BG288" i="3"/>
  <c r="Q288" i="3"/>
  <c r="V288" i="3"/>
  <c r="AB288" i="3"/>
  <c r="AG288" i="3"/>
  <c r="AL288" i="3"/>
  <c r="AR288" i="3"/>
  <c r="AW288" i="3"/>
  <c r="BB288" i="3"/>
  <c r="BH288" i="3"/>
  <c r="M288" i="3"/>
  <c r="R288" i="3"/>
  <c r="X288" i="3"/>
  <c r="AC288" i="3"/>
  <c r="AH288" i="3"/>
  <c r="AN288" i="3"/>
  <c r="AS288" i="3"/>
  <c r="AX288" i="3"/>
  <c r="BD288" i="3"/>
  <c r="BI288" i="3"/>
  <c r="N288" i="3"/>
  <c r="T288" i="3"/>
  <c r="Y288" i="3"/>
  <c r="AD288" i="3"/>
  <c r="AJ288" i="3"/>
  <c r="AO288" i="3"/>
  <c r="AT288" i="3"/>
  <c r="AZ288" i="3"/>
  <c r="BE288" i="3"/>
  <c r="Z288" i="3"/>
  <c r="AV288" i="3"/>
  <c r="AF288" i="3"/>
  <c r="BA288" i="3"/>
  <c r="P288" i="3"/>
  <c r="AK288" i="3"/>
  <c r="BF288" i="3"/>
  <c r="U288" i="3"/>
  <c r="AP288" i="3"/>
  <c r="BK275" i="3"/>
  <c r="BN275" i="3"/>
  <c r="BK285" i="3"/>
  <c r="BN285" i="3"/>
  <c r="BM287" i="3"/>
  <c r="BN287" i="3"/>
  <c r="BK287" i="3"/>
  <c r="BM289" i="3"/>
  <c r="BN289" i="3"/>
  <c r="BK289" i="3"/>
  <c r="BM291" i="3"/>
  <c r="BN291" i="3"/>
  <c r="BK291" i="3"/>
  <c r="O297" i="3"/>
  <c r="S297" i="3"/>
  <c r="W297" i="3"/>
  <c r="AA297" i="3"/>
  <c r="Q297" i="3"/>
  <c r="V297" i="3"/>
  <c r="AB297" i="3"/>
  <c r="AF297" i="3"/>
  <c r="AJ297" i="3"/>
  <c r="AN297" i="3"/>
  <c r="AR297" i="3"/>
  <c r="AV297" i="3"/>
  <c r="AZ297" i="3"/>
  <c r="BD297" i="3"/>
  <c r="BH297" i="3"/>
  <c r="M297" i="3"/>
  <c r="R297" i="3"/>
  <c r="X297" i="3"/>
  <c r="AC297" i="3"/>
  <c r="AG297" i="3"/>
  <c r="AK297" i="3"/>
  <c r="AO297" i="3"/>
  <c r="AS297" i="3"/>
  <c r="AW297" i="3"/>
  <c r="BA297" i="3"/>
  <c r="BE297" i="3"/>
  <c r="BI297" i="3"/>
  <c r="N297" i="3"/>
  <c r="T297" i="3"/>
  <c r="Y297" i="3"/>
  <c r="AD297" i="3"/>
  <c r="AH297" i="3"/>
  <c r="AL297" i="3"/>
  <c r="AP297" i="3"/>
  <c r="AT297" i="3"/>
  <c r="AX297" i="3"/>
  <c r="BB297" i="3"/>
  <c r="BF297" i="3"/>
  <c r="P297" i="3"/>
  <c r="AI297" i="3"/>
  <c r="AY297" i="3"/>
  <c r="U297" i="3"/>
  <c r="AM297" i="3"/>
  <c r="BC297" i="3"/>
  <c r="Z297" i="3"/>
  <c r="AQ297" i="3"/>
  <c r="BG297" i="3"/>
  <c r="AE297" i="3"/>
  <c r="AU297" i="3"/>
  <c r="BL300" i="3"/>
  <c r="BJ300" i="3"/>
  <c r="BM302" i="3"/>
  <c r="BL308" i="3"/>
  <c r="BJ308" i="3"/>
  <c r="BM311" i="3"/>
  <c r="BM313" i="3"/>
  <c r="BM315" i="3"/>
  <c r="BM293" i="3"/>
  <c r="BJ299" i="3"/>
  <c r="BL313" i="3"/>
  <c r="BN298" i="3"/>
  <c r="BK321" i="3"/>
  <c r="BN321" i="3"/>
  <c r="BL321" i="3"/>
  <c r="BM323" i="3"/>
  <c r="BK329" i="3"/>
  <c r="BN329" i="3"/>
  <c r="BM316" i="3"/>
  <c r="AQ331" i="3"/>
  <c r="AA331" i="3"/>
  <c r="BG331" i="3"/>
  <c r="BM310" i="3"/>
  <c r="BL310" i="3"/>
  <c r="BJ310" i="3"/>
  <c r="BK317" i="3"/>
  <c r="BN317" i="3"/>
  <c r="BJ317" i="3"/>
  <c r="BJ323" i="3"/>
  <c r="BM324" i="3"/>
  <c r="BL328" i="3"/>
  <c r="BJ328" i="3"/>
  <c r="BN338" i="3"/>
  <c r="BK338" i="3"/>
  <c r="BB339" i="3"/>
  <c r="BM342" i="3"/>
  <c r="Z345" i="3"/>
  <c r="AP345" i="3"/>
  <c r="BF345" i="3"/>
  <c r="R345" i="3"/>
  <c r="AH345" i="3"/>
  <c r="AX345" i="3"/>
  <c r="BN346" i="3"/>
  <c r="BK346" i="3"/>
  <c r="BB347" i="3"/>
  <c r="BL348" i="3"/>
  <c r="BJ348" i="3"/>
  <c r="BM350" i="3"/>
  <c r="Z353" i="3"/>
  <c r="AL353" i="3"/>
  <c r="AT353" i="3"/>
  <c r="BB353" i="3"/>
  <c r="R353" i="3"/>
  <c r="BF353" i="3"/>
  <c r="AH353" i="3"/>
  <c r="AP353" i="3"/>
  <c r="AX353" i="3"/>
  <c r="AY353" i="3"/>
  <c r="BL318" i="3"/>
  <c r="BJ318" i="3"/>
  <c r="AX331" i="3"/>
  <c r="R331" i="3"/>
  <c r="AE331" i="3"/>
  <c r="AT331" i="3"/>
  <c r="N331" i="3"/>
  <c r="AW331" i="3"/>
  <c r="AG331" i="3"/>
  <c r="Q331" i="3"/>
  <c r="AZ331" i="3"/>
  <c r="AJ331" i="3"/>
  <c r="T331" i="3"/>
  <c r="BJ335" i="3"/>
  <c r="BI337" i="3"/>
  <c r="AS337" i="3"/>
  <c r="AC337" i="3"/>
  <c r="M337" i="3"/>
  <c r="AV337" i="3"/>
  <c r="AF337" i="3"/>
  <c r="P337" i="3"/>
  <c r="AU337" i="3"/>
  <c r="AE337" i="3"/>
  <c r="O337" i="3"/>
  <c r="AW339" i="3"/>
  <c r="AG339" i="3"/>
  <c r="Q339" i="3"/>
  <c r="AZ339" i="3"/>
  <c r="AJ339" i="3"/>
  <c r="T339" i="3"/>
  <c r="AY339" i="3"/>
  <c r="AI339" i="3"/>
  <c r="S339" i="3"/>
  <c r="BE343" i="3"/>
  <c r="AO343" i="3"/>
  <c r="Y343" i="3"/>
  <c r="BH343" i="3"/>
  <c r="AR343" i="3"/>
  <c r="AB343" i="3"/>
  <c r="BG343" i="3"/>
  <c r="AQ343" i="3"/>
  <c r="AA343" i="3"/>
  <c r="BI345" i="3"/>
  <c r="AS345" i="3"/>
  <c r="AC345" i="3"/>
  <c r="M345" i="3"/>
  <c r="AV345" i="3"/>
  <c r="AF345" i="3"/>
  <c r="P345" i="3"/>
  <c r="AU345" i="3"/>
  <c r="AE345" i="3"/>
  <c r="O345" i="3"/>
  <c r="AW347" i="3"/>
  <c r="AG347" i="3"/>
  <c r="Q347" i="3"/>
  <c r="AZ347" i="3"/>
  <c r="AJ347" i="3"/>
  <c r="T347" i="3"/>
  <c r="AY347" i="3"/>
  <c r="AI347" i="3"/>
  <c r="S347" i="3"/>
  <c r="BE351" i="3"/>
  <c r="AO351" i="3"/>
  <c r="Y351" i="3"/>
  <c r="BH351" i="3"/>
  <c r="AR351" i="3"/>
  <c r="AB351" i="3"/>
  <c r="BG351" i="3"/>
  <c r="AQ351" i="3"/>
  <c r="AA351" i="3"/>
  <c r="BI353" i="3"/>
  <c r="AS353" i="3"/>
  <c r="AC353" i="3"/>
  <c r="M353" i="3"/>
  <c r="AV353" i="3"/>
  <c r="AF353" i="3"/>
  <c r="P353" i="3"/>
  <c r="S353" i="3"/>
  <c r="BJ321" i="3"/>
  <c r="BM322" i="3"/>
  <c r="BL326" i="3"/>
  <c r="BJ326" i="3"/>
  <c r="BM330" i="3"/>
  <c r="BC353" i="3"/>
  <c r="AO355" i="3"/>
  <c r="S355" i="3"/>
  <c r="AX355" i="3"/>
  <c r="AC355" i="3"/>
  <c r="BG355" i="3"/>
  <c r="AL355" i="3"/>
  <c r="Q355" i="3"/>
  <c r="AV355" i="3"/>
  <c r="AF355" i="3"/>
  <c r="P355" i="3"/>
  <c r="BK333" i="3"/>
  <c r="BN333" i="3"/>
  <c r="AP355" i="3"/>
  <c r="BL358" i="3"/>
  <c r="BJ358" i="3"/>
  <c r="BN364" i="3"/>
  <c r="BK364" i="3"/>
  <c r="BL366" i="3"/>
  <c r="BJ366" i="3"/>
  <c r="BM368" i="3"/>
  <c r="BN372" i="3"/>
  <c r="BK372" i="3"/>
  <c r="BL374" i="3"/>
  <c r="BJ374" i="3"/>
  <c r="BM376" i="3"/>
  <c r="BN380" i="3"/>
  <c r="BK380" i="3"/>
  <c r="BL382" i="3"/>
  <c r="BJ382" i="3"/>
  <c r="BM384" i="3"/>
  <c r="O390" i="3"/>
  <c r="S390" i="3"/>
  <c r="W390" i="3"/>
  <c r="AA390" i="3"/>
  <c r="AE390" i="3"/>
  <c r="AI390" i="3"/>
  <c r="AM390" i="3"/>
  <c r="AQ390" i="3"/>
  <c r="AU390" i="3"/>
  <c r="AY390" i="3"/>
  <c r="BC390" i="3"/>
  <c r="BG390" i="3"/>
  <c r="Q390" i="3"/>
  <c r="V390" i="3"/>
  <c r="AB390" i="3"/>
  <c r="AG390" i="3"/>
  <c r="AL390" i="3"/>
  <c r="AR390" i="3"/>
  <c r="AW390" i="3"/>
  <c r="BB390" i="3"/>
  <c r="BH390" i="3"/>
  <c r="M390" i="3"/>
  <c r="R390" i="3"/>
  <c r="X390" i="3"/>
  <c r="AC390" i="3"/>
  <c r="AH390" i="3"/>
  <c r="AN390" i="3"/>
  <c r="AS390" i="3"/>
  <c r="AX390" i="3"/>
  <c r="BD390" i="3"/>
  <c r="BI390" i="3"/>
  <c r="N390" i="3"/>
  <c r="T390" i="3"/>
  <c r="Y390" i="3"/>
  <c r="AD390" i="3"/>
  <c r="AJ390" i="3"/>
  <c r="AO390" i="3"/>
  <c r="AT390" i="3"/>
  <c r="AZ390" i="3"/>
  <c r="BE390" i="3"/>
  <c r="AF390" i="3"/>
  <c r="BA390" i="3"/>
  <c r="P390" i="3"/>
  <c r="AK390" i="3"/>
  <c r="BF390" i="3"/>
  <c r="U390" i="3"/>
  <c r="AP390" i="3"/>
  <c r="Z390" i="3"/>
  <c r="AV390" i="3"/>
  <c r="BN312" i="3"/>
  <c r="BK312" i="3"/>
  <c r="BJ363" i="3"/>
  <c r="BM363" i="3"/>
  <c r="BK367" i="3"/>
  <c r="BN367" i="3"/>
  <c r="BL367" i="3"/>
  <c r="BJ379" i="3"/>
  <c r="BM379" i="3"/>
  <c r="BK383" i="3"/>
  <c r="BN383" i="3"/>
  <c r="BL383" i="3"/>
  <c r="BM399" i="3"/>
  <c r="BL401" i="3"/>
  <c r="BJ401" i="3"/>
  <c r="BM404" i="3"/>
  <c r="BN411" i="3"/>
  <c r="BJ437" i="3"/>
  <c r="BJ449" i="3"/>
  <c r="BN258" i="3"/>
  <c r="BK258" i="3"/>
  <c r="BL269" i="3"/>
  <c r="BJ269" i="3"/>
  <c r="BK357" i="3"/>
  <c r="BN357" i="3"/>
  <c r="BL357" i="3"/>
  <c r="BK365" i="3"/>
  <c r="BN365" i="3"/>
  <c r="BL365" i="3"/>
  <c r="BK373" i="3"/>
  <c r="BN373" i="3"/>
  <c r="BL373" i="3"/>
  <c r="BK381" i="3"/>
  <c r="BN381" i="3"/>
  <c r="BL381" i="3"/>
  <c r="BJ398" i="3"/>
  <c r="BN400" i="3"/>
  <c r="BK400" i="3"/>
  <c r="BN407" i="3"/>
  <c r="BL423" i="3"/>
  <c r="BJ423" i="3"/>
  <c r="BM437" i="3"/>
  <c r="BM414" i="3"/>
  <c r="BN414" i="3"/>
  <c r="BK414" i="3"/>
  <c r="BL449" i="3"/>
  <c r="BL410" i="3"/>
  <c r="BJ410" i="3"/>
  <c r="BM439" i="3"/>
  <c r="BM406" i="3"/>
  <c r="BN406" i="3"/>
  <c r="BK406" i="3"/>
  <c r="BM440" i="3"/>
  <c r="BM443" i="3"/>
  <c r="BL445" i="3"/>
  <c r="BJ445" i="3"/>
  <c r="BK447" i="3"/>
  <c r="BN447" i="3"/>
  <c r="BL412" i="3"/>
  <c r="BJ412" i="3"/>
  <c r="BM417" i="3"/>
  <c r="BN418" i="3"/>
  <c r="BK418" i="3"/>
  <c r="BJ418" i="3"/>
  <c r="BM420" i="3"/>
  <c r="BJ422" i="3"/>
  <c r="BL422" i="3"/>
  <c r="BJ424" i="3"/>
  <c r="BN428" i="3"/>
  <c r="BK428" i="3"/>
  <c r="BJ428" i="3"/>
  <c r="BJ429" i="3"/>
  <c r="BM429" i="3"/>
  <c r="BN432" i="3"/>
  <c r="BK432" i="3"/>
  <c r="BL432" i="3"/>
  <c r="BJ432" i="3"/>
  <c r="BJ433" i="3"/>
  <c r="BL433" i="3"/>
  <c r="BN436" i="3"/>
  <c r="BK436" i="3"/>
  <c r="BL436" i="3"/>
  <c r="BJ436" i="3"/>
  <c r="BM438" i="3"/>
  <c r="BL446" i="3"/>
  <c r="BJ446" i="3"/>
  <c r="BM284" i="3"/>
  <c r="O290" i="3"/>
  <c r="S290" i="3"/>
  <c r="W290" i="3"/>
  <c r="AA290" i="3"/>
  <c r="AE290" i="3"/>
  <c r="AI290" i="3"/>
  <c r="AM290" i="3"/>
  <c r="AQ290" i="3"/>
  <c r="AU290" i="3"/>
  <c r="AY290" i="3"/>
  <c r="BC290" i="3"/>
  <c r="BG290" i="3"/>
  <c r="Q290" i="3"/>
  <c r="V290" i="3"/>
  <c r="AB290" i="3"/>
  <c r="AG290" i="3"/>
  <c r="AL290" i="3"/>
  <c r="AR290" i="3"/>
  <c r="AW290" i="3"/>
  <c r="BB290" i="3"/>
  <c r="BH290" i="3"/>
  <c r="M290" i="3"/>
  <c r="R290" i="3"/>
  <c r="X290" i="3"/>
  <c r="AC290" i="3"/>
  <c r="AH290" i="3"/>
  <c r="AN290" i="3"/>
  <c r="AS290" i="3"/>
  <c r="AX290" i="3"/>
  <c r="BD290" i="3"/>
  <c r="BI290" i="3"/>
  <c r="N290" i="3"/>
  <c r="T290" i="3"/>
  <c r="Y290" i="3"/>
  <c r="AD290" i="3"/>
  <c r="AJ290" i="3"/>
  <c r="AO290" i="3"/>
  <c r="AT290" i="3"/>
  <c r="AZ290" i="3"/>
  <c r="BE290" i="3"/>
  <c r="Z290" i="3"/>
  <c r="AV290" i="3"/>
  <c r="AF290" i="3"/>
  <c r="BA290" i="3"/>
  <c r="P290" i="3"/>
  <c r="AK290" i="3"/>
  <c r="BF290" i="3"/>
  <c r="U290" i="3"/>
  <c r="AP290" i="3"/>
  <c r="BJ275" i="3"/>
  <c r="BL284" i="3"/>
  <c r="BJ285" i="3"/>
  <c r="BJ287" i="3"/>
  <c r="BJ289" i="3"/>
  <c r="BJ291" i="3"/>
  <c r="BN294" i="3"/>
  <c r="BK294" i="3"/>
  <c r="BL302" i="3"/>
  <c r="BJ302" i="3"/>
  <c r="BM304" i="3"/>
  <c r="BJ311" i="3"/>
  <c r="BJ313" i="3"/>
  <c r="BJ315" i="3"/>
  <c r="BL293" i="3"/>
  <c r="BJ293" i="3"/>
  <c r="BN299" i="3"/>
  <c r="BK299" i="3"/>
  <c r="BJ303" i="3"/>
  <c r="BJ305" i="3"/>
  <c r="BJ307" i="3"/>
  <c r="BJ309" i="3"/>
  <c r="BK323" i="3"/>
  <c r="BN323" i="3"/>
  <c r="BL323" i="3"/>
  <c r="BM325" i="3"/>
  <c r="BN311" i="3"/>
  <c r="BJ319" i="3"/>
  <c r="BM320" i="3"/>
  <c r="BL324" i="3"/>
  <c r="BJ324" i="3"/>
  <c r="BN328" i="3"/>
  <c r="BK328" i="3"/>
  <c r="BN332" i="3"/>
  <c r="BK332" i="3"/>
  <c r="Z339" i="3"/>
  <c r="AP339" i="3"/>
  <c r="BF339" i="3"/>
  <c r="R339" i="3"/>
  <c r="AH339" i="3"/>
  <c r="AX339" i="3"/>
  <c r="BN340" i="3"/>
  <c r="BK340" i="3"/>
  <c r="BL342" i="3"/>
  <c r="BJ342" i="3"/>
  <c r="BM344" i="3"/>
  <c r="Z347" i="3"/>
  <c r="AP347" i="3"/>
  <c r="BF347" i="3"/>
  <c r="R347" i="3"/>
  <c r="AH347" i="3"/>
  <c r="AX347" i="3"/>
  <c r="BN348" i="3"/>
  <c r="BK348" i="3"/>
  <c r="BL350" i="3"/>
  <c r="BJ350" i="3"/>
  <c r="BM352" i="3"/>
  <c r="BN318" i="3"/>
  <c r="BK318" i="3"/>
  <c r="AP331" i="3"/>
  <c r="BC331" i="3"/>
  <c r="W331" i="3"/>
  <c r="AL331" i="3"/>
  <c r="BI331" i="3"/>
  <c r="AS331" i="3"/>
  <c r="AC331" i="3"/>
  <c r="M331" i="3"/>
  <c r="AV331" i="3"/>
  <c r="AF331" i="3"/>
  <c r="P331" i="3"/>
  <c r="BK335" i="3"/>
  <c r="BN335" i="3"/>
  <c r="BE337" i="3"/>
  <c r="AO337" i="3"/>
  <c r="Y337" i="3"/>
  <c r="BH337" i="3"/>
  <c r="AR337" i="3"/>
  <c r="AB337" i="3"/>
  <c r="BG337" i="3"/>
  <c r="AQ337" i="3"/>
  <c r="AA337" i="3"/>
  <c r="BI339" i="3"/>
  <c r="AS339" i="3"/>
  <c r="AC339" i="3"/>
  <c r="M339" i="3"/>
  <c r="AV339" i="3"/>
  <c r="AF339" i="3"/>
  <c r="P339" i="3"/>
  <c r="AU339" i="3"/>
  <c r="AE339" i="3"/>
  <c r="O339" i="3"/>
  <c r="BA343" i="3"/>
  <c r="AK343" i="3"/>
  <c r="U343" i="3"/>
  <c r="BD343" i="3"/>
  <c r="AN343" i="3"/>
  <c r="X343" i="3"/>
  <c r="BC343" i="3"/>
  <c r="AM343" i="3"/>
  <c r="W343" i="3"/>
  <c r="BE345" i="3"/>
  <c r="AO345" i="3"/>
  <c r="Y345" i="3"/>
  <c r="BH345" i="3"/>
  <c r="AR345" i="3"/>
  <c r="AB345" i="3"/>
  <c r="BG345" i="3"/>
  <c r="AQ345" i="3"/>
  <c r="AA345" i="3"/>
  <c r="BI347" i="3"/>
  <c r="AS347" i="3"/>
  <c r="AC347" i="3"/>
  <c r="M347" i="3"/>
  <c r="AV347" i="3"/>
  <c r="AF347" i="3"/>
  <c r="P347" i="3"/>
  <c r="AU347" i="3"/>
  <c r="AE347" i="3"/>
  <c r="O347" i="3"/>
  <c r="BA351" i="3"/>
  <c r="AK351" i="3"/>
  <c r="U351" i="3"/>
  <c r="BD351" i="3"/>
  <c r="AN351" i="3"/>
  <c r="X351" i="3"/>
  <c r="BC351" i="3"/>
  <c r="AM351" i="3"/>
  <c r="W351" i="3"/>
  <c r="BJ351" i="3" s="1"/>
  <c r="BE353" i="3"/>
  <c r="AO353" i="3"/>
  <c r="Y353" i="3"/>
  <c r="BH353" i="3"/>
  <c r="AR353" i="3"/>
  <c r="AB353" i="3"/>
  <c r="AE353" i="3"/>
  <c r="O353" i="3"/>
  <c r="BL353" i="3" s="1"/>
  <c r="BL322" i="3"/>
  <c r="BJ322" i="3"/>
  <c r="BN326" i="3"/>
  <c r="BK326" i="3"/>
  <c r="BN330" i="3"/>
  <c r="BK330" i="3"/>
  <c r="BL330" i="3"/>
  <c r="BJ330" i="3"/>
  <c r="AD337" i="3"/>
  <c r="AD339" i="3"/>
  <c r="AD343" i="3"/>
  <c r="AD345" i="3"/>
  <c r="AD347" i="3"/>
  <c r="AD351" i="3"/>
  <c r="AD353" i="3"/>
  <c r="BN315" i="3"/>
  <c r="S331" i="3"/>
  <c r="BE355" i="3"/>
  <c r="AI355" i="3"/>
  <c r="N355" i="3"/>
  <c r="AS355" i="3"/>
  <c r="W355" i="3"/>
  <c r="BB355" i="3"/>
  <c r="AG355" i="3"/>
  <c r="BH355" i="3"/>
  <c r="AR355" i="3"/>
  <c r="AB355" i="3"/>
  <c r="BM333" i="3"/>
  <c r="BL333" i="3"/>
  <c r="BN358" i="3"/>
  <c r="BK358" i="3"/>
  <c r="BM362" i="3"/>
  <c r="BN366" i="3"/>
  <c r="BK366" i="3"/>
  <c r="BL368" i="3"/>
  <c r="BJ368" i="3"/>
  <c r="BM370" i="3"/>
  <c r="BN374" i="3"/>
  <c r="BK374" i="3"/>
  <c r="BL376" i="3"/>
  <c r="BJ376" i="3"/>
  <c r="BN382" i="3"/>
  <c r="BK382" i="3"/>
  <c r="BL384" i="3"/>
  <c r="BJ384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V392" i="3"/>
  <c r="AB392" i="3"/>
  <c r="AG392" i="3"/>
  <c r="AL392" i="3"/>
  <c r="AR392" i="3"/>
  <c r="AW392" i="3"/>
  <c r="BB392" i="3"/>
  <c r="BH392" i="3"/>
  <c r="M392" i="3"/>
  <c r="R392" i="3"/>
  <c r="X392" i="3"/>
  <c r="AC392" i="3"/>
  <c r="AH392" i="3"/>
  <c r="AN392" i="3"/>
  <c r="AS392" i="3"/>
  <c r="AX392" i="3"/>
  <c r="BD392" i="3"/>
  <c r="BI392" i="3"/>
  <c r="N392" i="3"/>
  <c r="T392" i="3"/>
  <c r="Y392" i="3"/>
  <c r="AD392" i="3"/>
  <c r="AJ392" i="3"/>
  <c r="AO392" i="3"/>
  <c r="AT392" i="3"/>
  <c r="AZ392" i="3"/>
  <c r="BE392" i="3"/>
  <c r="AF392" i="3"/>
  <c r="BA392" i="3"/>
  <c r="P392" i="3"/>
  <c r="AK392" i="3"/>
  <c r="BF392" i="3"/>
  <c r="U392" i="3"/>
  <c r="AP392" i="3"/>
  <c r="Z392" i="3"/>
  <c r="AV392" i="3"/>
  <c r="BM387" i="3"/>
  <c r="BN387" i="3"/>
  <c r="BK387" i="3"/>
  <c r="BM389" i="3"/>
  <c r="BN389" i="3"/>
  <c r="BK389" i="3"/>
  <c r="BM391" i="3"/>
  <c r="BN391" i="3"/>
  <c r="BK391" i="3"/>
  <c r="BM393" i="3"/>
  <c r="BN393" i="3"/>
  <c r="BK393" i="3"/>
  <c r="BM395" i="3"/>
  <c r="BN395" i="3"/>
  <c r="BK395" i="3"/>
  <c r="BL398" i="3"/>
  <c r="BL402" i="3"/>
  <c r="BN415" i="3"/>
  <c r="BK415" i="3"/>
  <c r="BK363" i="3"/>
  <c r="BN363" i="3"/>
  <c r="BL363" i="3"/>
  <c r="BJ375" i="3"/>
  <c r="BM375" i="3"/>
  <c r="BK379" i="3"/>
  <c r="BN379" i="3"/>
  <c r="BL379" i="3"/>
  <c r="BL399" i="3"/>
  <c r="BJ399" i="3"/>
  <c r="BM402" i="3"/>
  <c r="BM405" i="3"/>
  <c r="BM407" i="3"/>
  <c r="BM409" i="3"/>
  <c r="BM411" i="3"/>
  <c r="BM413" i="3"/>
  <c r="BJ404" i="3"/>
  <c r="BN269" i="3"/>
  <c r="BK269" i="3"/>
  <c r="BJ361" i="3"/>
  <c r="BM361" i="3"/>
  <c r="BJ377" i="3"/>
  <c r="BM377" i="3"/>
  <c r="BJ385" i="3"/>
  <c r="BM385" i="3"/>
  <c r="BN398" i="3"/>
  <c r="BK398" i="3"/>
  <c r="BN403" i="3"/>
  <c r="BM423" i="3"/>
  <c r="BM425" i="3"/>
  <c r="BL425" i="3"/>
  <c r="BJ425" i="3"/>
  <c r="BL437" i="3"/>
  <c r="BM450" i="3"/>
  <c r="BM451" i="3"/>
  <c r="BM410" i="3"/>
  <c r="BN410" i="3"/>
  <c r="BK410" i="3"/>
  <c r="BL439" i="3"/>
  <c r="BJ439" i="3"/>
  <c r="BN440" i="3"/>
  <c r="BK440" i="3"/>
  <c r="BL440" i="3"/>
  <c r="BJ440" i="3"/>
  <c r="BJ443" i="3"/>
  <c r="BL443" i="3"/>
  <c r="BN445" i="3"/>
  <c r="BK445" i="3"/>
  <c r="BM412" i="3"/>
  <c r="BN412" i="3"/>
  <c r="BK412" i="3"/>
  <c r="BL418" i="3"/>
  <c r="BN419" i="3"/>
  <c r="BK419" i="3"/>
  <c r="BM421" i="3"/>
  <c r="BL424" i="3"/>
  <c r="BM426" i="3"/>
  <c r="BM427" i="3"/>
  <c r="BK429" i="3"/>
  <c r="BN429" i="3"/>
  <c r="BL429" i="3"/>
  <c r="BM430" i="3"/>
  <c r="BK433" i="3"/>
  <c r="BN433" i="3"/>
  <c r="BN438" i="3"/>
  <c r="BK438" i="3"/>
  <c r="BL438" i="3"/>
  <c r="BJ438" i="3"/>
  <c r="BM442" i="3"/>
  <c r="BN448" i="3"/>
  <c r="BK448" i="3"/>
  <c r="O232" i="3"/>
  <c r="S232" i="3"/>
  <c r="W232" i="3"/>
  <c r="AA232" i="3"/>
  <c r="AE232" i="3"/>
  <c r="AI232" i="3"/>
  <c r="AM232" i="3"/>
  <c r="AQ232" i="3"/>
  <c r="AU232" i="3"/>
  <c r="AY232" i="3"/>
  <c r="BC232" i="3"/>
  <c r="BG232" i="3"/>
  <c r="N251" i="3"/>
  <c r="R251" i="3"/>
  <c r="V251" i="3"/>
  <c r="Z251" i="3"/>
  <c r="AD251" i="3"/>
  <c r="AH251" i="3"/>
  <c r="AL251" i="3"/>
  <c r="AP251" i="3"/>
  <c r="AT251" i="3"/>
  <c r="AX251" i="3"/>
  <c r="BB251" i="3"/>
  <c r="BF251" i="3"/>
  <c r="O251" i="3"/>
  <c r="S251" i="3"/>
  <c r="W251" i="3"/>
  <c r="AA251" i="3"/>
  <c r="AE251" i="3"/>
  <c r="AI251" i="3"/>
  <c r="AM251" i="3"/>
  <c r="AQ251" i="3"/>
  <c r="AU251" i="3"/>
  <c r="AY251" i="3"/>
  <c r="BC251" i="3"/>
  <c r="BG251" i="3"/>
  <c r="P251" i="3"/>
  <c r="T251" i="3"/>
  <c r="X251" i="3"/>
  <c r="AB251" i="3"/>
  <c r="AF251" i="3"/>
  <c r="AJ251" i="3"/>
  <c r="AN251" i="3"/>
  <c r="AR251" i="3"/>
  <c r="AV251" i="3"/>
  <c r="AZ251" i="3"/>
  <c r="BD251" i="3"/>
  <c r="BH251" i="3"/>
  <c r="M251" i="3"/>
  <c r="Q251" i="3"/>
  <c r="U251" i="3"/>
  <c r="Y251" i="3"/>
  <c r="AC251" i="3"/>
  <c r="AG251" i="3"/>
  <c r="AK251" i="3"/>
  <c r="AO251" i="3"/>
  <c r="AS251" i="3"/>
  <c r="AW251" i="3"/>
  <c r="BA251" i="3"/>
  <c r="BE251" i="3"/>
  <c r="BI251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O248" i="3"/>
  <c r="S248" i="3"/>
  <c r="W248" i="3"/>
  <c r="AA248" i="3"/>
  <c r="AE248" i="3"/>
  <c r="AI248" i="3"/>
  <c r="AM248" i="3"/>
  <c r="AU248" i="3"/>
  <c r="AY248" i="3"/>
  <c r="BC248" i="3"/>
  <c r="N248" i="3"/>
  <c r="R248" i="3"/>
  <c r="V248" i="3"/>
  <c r="Z248" i="3"/>
  <c r="AD248" i="3"/>
  <c r="AH248" i="3"/>
  <c r="AL248" i="3"/>
  <c r="AP248" i="3"/>
  <c r="AT248" i="3"/>
  <c r="AX248" i="3"/>
  <c r="BB248" i="3"/>
  <c r="BF248" i="3"/>
  <c r="AQ248" i="3"/>
  <c r="BG248" i="3"/>
  <c r="N247" i="3"/>
  <c r="R247" i="3"/>
  <c r="V247" i="3"/>
  <c r="Z247" i="3"/>
  <c r="AD247" i="3"/>
  <c r="AH247" i="3"/>
  <c r="AL247" i="3"/>
  <c r="AP247" i="3"/>
  <c r="AT247" i="3"/>
  <c r="AX247" i="3"/>
  <c r="BB247" i="3"/>
  <c r="BF247" i="3"/>
  <c r="O247" i="3"/>
  <c r="S247" i="3"/>
  <c r="W247" i="3"/>
  <c r="AA247" i="3"/>
  <c r="AE247" i="3"/>
  <c r="AI247" i="3"/>
  <c r="AM247" i="3"/>
  <c r="AQ247" i="3"/>
  <c r="AU247" i="3"/>
  <c r="AY247" i="3"/>
  <c r="BC247" i="3"/>
  <c r="BG247" i="3"/>
  <c r="M247" i="3"/>
  <c r="Q247" i="3"/>
  <c r="U247" i="3"/>
  <c r="Y247" i="3"/>
  <c r="AC247" i="3"/>
  <c r="AG247" i="3"/>
  <c r="AK247" i="3"/>
  <c r="AO247" i="3"/>
  <c r="AW247" i="3"/>
  <c r="BA247" i="3"/>
  <c r="BE247" i="3"/>
  <c r="BI247" i="3"/>
  <c r="P247" i="3"/>
  <c r="T247" i="3"/>
  <c r="X247" i="3"/>
  <c r="AB247" i="3"/>
  <c r="AF247" i="3"/>
  <c r="AJ247" i="3"/>
  <c r="AN247" i="3"/>
  <c r="AR247" i="3"/>
  <c r="AV247" i="3"/>
  <c r="AZ247" i="3"/>
  <c r="BD247" i="3"/>
  <c r="BH247" i="3"/>
  <c r="AS247" i="3"/>
  <c r="N245" i="3"/>
  <c r="R245" i="3"/>
  <c r="V245" i="3"/>
  <c r="Z245" i="3"/>
  <c r="AD245" i="3"/>
  <c r="AH245" i="3"/>
  <c r="AL245" i="3"/>
  <c r="AP245" i="3"/>
  <c r="AT245" i="3"/>
  <c r="AX245" i="3"/>
  <c r="BB245" i="3"/>
  <c r="BF245" i="3"/>
  <c r="O245" i="3"/>
  <c r="S245" i="3"/>
  <c r="W245" i="3"/>
  <c r="AA245" i="3"/>
  <c r="AE245" i="3"/>
  <c r="AI245" i="3"/>
  <c r="AM245" i="3"/>
  <c r="AQ245" i="3"/>
  <c r="AU245" i="3"/>
  <c r="AY245" i="3"/>
  <c r="BC245" i="3"/>
  <c r="BG245" i="3"/>
  <c r="P245" i="3"/>
  <c r="T245" i="3"/>
  <c r="X245" i="3"/>
  <c r="AB245" i="3"/>
  <c r="AF245" i="3"/>
  <c r="AJ245" i="3"/>
  <c r="AN245" i="3"/>
  <c r="AR245" i="3"/>
  <c r="AV245" i="3"/>
  <c r="AZ245" i="3"/>
  <c r="BD245" i="3"/>
  <c r="BH245" i="3"/>
  <c r="M245" i="3"/>
  <c r="Q245" i="3"/>
  <c r="U245" i="3"/>
  <c r="Y245" i="3"/>
  <c r="AC245" i="3"/>
  <c r="AG245" i="3"/>
  <c r="AK245" i="3"/>
  <c r="AO245" i="3"/>
  <c r="AS245" i="3"/>
  <c r="AW245" i="3"/>
  <c r="BA245" i="3"/>
  <c r="BE245" i="3"/>
  <c r="BI245" i="3"/>
  <c r="O240" i="3"/>
  <c r="S240" i="3"/>
  <c r="W240" i="3"/>
  <c r="AA240" i="3"/>
  <c r="AE240" i="3"/>
  <c r="AI240" i="3"/>
  <c r="AM240" i="3"/>
  <c r="AQ240" i="3"/>
  <c r="AU240" i="3"/>
  <c r="AY240" i="3"/>
  <c r="BC240" i="3"/>
  <c r="BG240" i="3"/>
  <c r="N235" i="3"/>
  <c r="R235" i="3"/>
  <c r="V235" i="3"/>
  <c r="Z235" i="3"/>
  <c r="AD235" i="3"/>
  <c r="AH235" i="3"/>
  <c r="AL235" i="3"/>
  <c r="AP235" i="3"/>
  <c r="AT235" i="3"/>
  <c r="AX235" i="3"/>
  <c r="BB235" i="3"/>
  <c r="BF235" i="3"/>
  <c r="O235" i="3"/>
  <c r="S235" i="3"/>
  <c r="W235" i="3"/>
  <c r="AA235" i="3"/>
  <c r="AE235" i="3"/>
  <c r="AI235" i="3"/>
  <c r="AM235" i="3"/>
  <c r="AQ235" i="3"/>
  <c r="AU235" i="3"/>
  <c r="AY235" i="3"/>
  <c r="BC235" i="3"/>
  <c r="BG235" i="3"/>
  <c r="P235" i="3"/>
  <c r="T235" i="3"/>
  <c r="X235" i="3"/>
  <c r="AB235" i="3"/>
  <c r="AF235" i="3"/>
  <c r="AJ235" i="3"/>
  <c r="AN235" i="3"/>
  <c r="AR235" i="3"/>
  <c r="AV235" i="3"/>
  <c r="AZ235" i="3"/>
  <c r="BD235" i="3"/>
  <c r="BH235" i="3"/>
  <c r="M235" i="3"/>
  <c r="Q235" i="3"/>
  <c r="U235" i="3"/>
  <c r="Y235" i="3"/>
  <c r="AC235" i="3"/>
  <c r="AG235" i="3"/>
  <c r="AK235" i="3"/>
  <c r="AO235" i="3"/>
  <c r="AS235" i="3"/>
  <c r="AW235" i="3"/>
  <c r="BA235" i="3"/>
  <c r="BE235" i="3"/>
  <c r="BI235" i="3"/>
  <c r="O238" i="3"/>
  <c r="S238" i="3"/>
  <c r="W238" i="3"/>
  <c r="AA238" i="3"/>
  <c r="AE238" i="3"/>
  <c r="AI238" i="3"/>
  <c r="AM238" i="3"/>
  <c r="AQ238" i="3"/>
  <c r="AU238" i="3"/>
  <c r="AY238" i="3"/>
  <c r="BC238" i="3"/>
  <c r="BG238" i="3"/>
  <c r="O230" i="3"/>
  <c r="S230" i="3"/>
  <c r="W230" i="3"/>
  <c r="AA230" i="3"/>
  <c r="AE230" i="3"/>
  <c r="AI230" i="3"/>
  <c r="AM230" i="3"/>
  <c r="AQ230" i="3"/>
  <c r="AU230" i="3"/>
  <c r="AY230" i="3"/>
  <c r="BC230" i="3"/>
  <c r="BG230" i="3"/>
  <c r="P250" i="3"/>
  <c r="T250" i="3"/>
  <c r="X250" i="3"/>
  <c r="AB250" i="3"/>
  <c r="AF250" i="3"/>
  <c r="AJ250" i="3"/>
  <c r="AN250" i="3"/>
  <c r="AR250" i="3"/>
  <c r="AV250" i="3"/>
  <c r="AZ250" i="3"/>
  <c r="BD250" i="3"/>
  <c r="BH250" i="3"/>
  <c r="M250" i="3"/>
  <c r="Q250" i="3"/>
  <c r="U250" i="3"/>
  <c r="Y250" i="3"/>
  <c r="AC250" i="3"/>
  <c r="AG250" i="3"/>
  <c r="AK250" i="3"/>
  <c r="AO250" i="3"/>
  <c r="AS250" i="3"/>
  <c r="AW250" i="3"/>
  <c r="BA250" i="3"/>
  <c r="BE250" i="3"/>
  <c r="BI250" i="3"/>
  <c r="N250" i="3"/>
  <c r="R250" i="3"/>
  <c r="V250" i="3"/>
  <c r="Z250" i="3"/>
  <c r="AD250" i="3"/>
  <c r="AL250" i="3"/>
  <c r="AP250" i="3"/>
  <c r="AX250" i="3"/>
  <c r="BF250" i="3"/>
  <c r="O250" i="3"/>
  <c r="S250" i="3"/>
  <c r="W250" i="3"/>
  <c r="AE250" i="3"/>
  <c r="AI250" i="3"/>
  <c r="AM250" i="3"/>
  <c r="AQ250" i="3"/>
  <c r="AU250" i="3"/>
  <c r="BC250" i="3"/>
  <c r="BG250" i="3"/>
  <c r="AH250" i="3"/>
  <c r="AT250" i="3"/>
  <c r="BB250" i="3"/>
  <c r="AA250" i="3"/>
  <c r="AY250" i="3"/>
  <c r="N249" i="3"/>
  <c r="R249" i="3"/>
  <c r="V249" i="3"/>
  <c r="Z249" i="3"/>
  <c r="AD249" i="3"/>
  <c r="AH249" i="3"/>
  <c r="AL249" i="3"/>
  <c r="AP249" i="3"/>
  <c r="AT249" i="3"/>
  <c r="AX249" i="3"/>
  <c r="BB249" i="3"/>
  <c r="BF249" i="3"/>
  <c r="M249" i="3"/>
  <c r="Q249" i="3"/>
  <c r="U249" i="3"/>
  <c r="Y249" i="3"/>
  <c r="AC249" i="3"/>
  <c r="AG249" i="3"/>
  <c r="AK249" i="3"/>
  <c r="AO249" i="3"/>
  <c r="AS249" i="3"/>
  <c r="AW249" i="3"/>
  <c r="BA249" i="3"/>
  <c r="BE249" i="3"/>
  <c r="BI249" i="3"/>
  <c r="O249" i="3"/>
  <c r="S249" i="3"/>
  <c r="W249" i="3"/>
  <c r="AA249" i="3"/>
  <c r="AE249" i="3"/>
  <c r="AI249" i="3"/>
  <c r="AM249" i="3"/>
  <c r="AQ249" i="3"/>
  <c r="AU249" i="3"/>
  <c r="AY249" i="3"/>
  <c r="BC249" i="3"/>
  <c r="BG249" i="3"/>
  <c r="P249" i="3"/>
  <c r="T249" i="3"/>
  <c r="X249" i="3"/>
  <c r="AB249" i="3"/>
  <c r="AF249" i="3"/>
  <c r="AJ249" i="3"/>
  <c r="AN249" i="3"/>
  <c r="AR249" i="3"/>
  <c r="AV249" i="3"/>
  <c r="AZ249" i="3"/>
  <c r="BD249" i="3"/>
  <c r="BH249" i="3"/>
  <c r="P246" i="3"/>
  <c r="T246" i="3"/>
  <c r="X246" i="3"/>
  <c r="AB246" i="3"/>
  <c r="AF246" i="3"/>
  <c r="AJ246" i="3"/>
  <c r="AN246" i="3"/>
  <c r="AR246" i="3"/>
  <c r="AV246" i="3"/>
  <c r="AZ246" i="3"/>
  <c r="BD246" i="3"/>
  <c r="BH246" i="3"/>
  <c r="M246" i="3"/>
  <c r="Q246" i="3"/>
  <c r="U246" i="3"/>
  <c r="Y246" i="3"/>
  <c r="AC246" i="3"/>
  <c r="AG246" i="3"/>
  <c r="AK246" i="3"/>
  <c r="AO246" i="3"/>
  <c r="AS246" i="3"/>
  <c r="AW246" i="3"/>
  <c r="BA246" i="3"/>
  <c r="BE246" i="3"/>
  <c r="BI246" i="3"/>
  <c r="N246" i="3"/>
  <c r="R246" i="3"/>
  <c r="V246" i="3"/>
  <c r="Z246" i="3"/>
  <c r="AD246" i="3"/>
  <c r="AH246" i="3"/>
  <c r="AL246" i="3"/>
  <c r="AP246" i="3"/>
  <c r="AT246" i="3"/>
  <c r="AX246" i="3"/>
  <c r="BB246" i="3"/>
  <c r="BF246" i="3"/>
  <c r="O246" i="3"/>
  <c r="S246" i="3"/>
  <c r="W246" i="3"/>
  <c r="AA246" i="3"/>
  <c r="AE246" i="3"/>
  <c r="AI246" i="3"/>
  <c r="AM246" i="3"/>
  <c r="AQ246" i="3"/>
  <c r="AU246" i="3"/>
  <c r="AY246" i="3"/>
  <c r="BC246" i="3"/>
  <c r="BG246" i="3"/>
  <c r="P244" i="3"/>
  <c r="T244" i="3"/>
  <c r="X244" i="3"/>
  <c r="AB244" i="3"/>
  <c r="AF244" i="3"/>
  <c r="AJ244" i="3"/>
  <c r="AN244" i="3"/>
  <c r="AR244" i="3"/>
  <c r="AV244" i="3"/>
  <c r="AZ244" i="3"/>
  <c r="BD244" i="3"/>
  <c r="BH244" i="3"/>
  <c r="O244" i="3"/>
  <c r="S244" i="3"/>
  <c r="W244" i="3"/>
  <c r="AA244" i="3"/>
  <c r="AE244" i="3"/>
  <c r="AI244" i="3"/>
  <c r="AM244" i="3"/>
  <c r="AQ244" i="3"/>
  <c r="AU244" i="3"/>
  <c r="AY244" i="3"/>
  <c r="BC244" i="3"/>
  <c r="BG244" i="3"/>
  <c r="M244" i="3"/>
  <c r="Q244" i="3"/>
  <c r="U244" i="3"/>
  <c r="Y244" i="3"/>
  <c r="AC244" i="3"/>
  <c r="AG244" i="3"/>
  <c r="AK244" i="3"/>
  <c r="AO244" i="3"/>
  <c r="AS244" i="3"/>
  <c r="AW244" i="3"/>
  <c r="BA244" i="3"/>
  <c r="BE244" i="3"/>
  <c r="BI244" i="3"/>
  <c r="N244" i="3"/>
  <c r="R244" i="3"/>
  <c r="V244" i="3"/>
  <c r="Z244" i="3"/>
  <c r="AD244" i="3"/>
  <c r="AH244" i="3"/>
  <c r="AL244" i="3"/>
  <c r="AP244" i="3"/>
  <c r="AT244" i="3"/>
  <c r="AX244" i="3"/>
  <c r="BB244" i="3"/>
  <c r="BF244" i="3"/>
  <c r="N243" i="3"/>
  <c r="R243" i="3"/>
  <c r="V243" i="3"/>
  <c r="Z243" i="3"/>
  <c r="AD243" i="3"/>
  <c r="AH243" i="3"/>
  <c r="AL243" i="3"/>
  <c r="AP243" i="3"/>
  <c r="AT243" i="3"/>
  <c r="AX243" i="3"/>
  <c r="BB243" i="3"/>
  <c r="BF243" i="3"/>
  <c r="Q243" i="3"/>
  <c r="AS243" i="3"/>
  <c r="BE243" i="3"/>
  <c r="O243" i="3"/>
  <c r="S243" i="3"/>
  <c r="W243" i="3"/>
  <c r="AA243" i="3"/>
  <c r="AE243" i="3"/>
  <c r="AI243" i="3"/>
  <c r="AM243" i="3"/>
  <c r="AQ243" i="3"/>
  <c r="AU243" i="3"/>
  <c r="AY243" i="3"/>
  <c r="BC243" i="3"/>
  <c r="BG243" i="3"/>
  <c r="P243" i="3"/>
  <c r="T243" i="3"/>
  <c r="X243" i="3"/>
  <c r="AB243" i="3"/>
  <c r="AF243" i="3"/>
  <c r="AJ243" i="3"/>
  <c r="AN243" i="3"/>
  <c r="AR243" i="3"/>
  <c r="AV243" i="3"/>
  <c r="AZ243" i="3"/>
  <c r="BD243" i="3"/>
  <c r="BH243" i="3"/>
  <c r="M243" i="3"/>
  <c r="U243" i="3"/>
  <c r="Y243" i="3"/>
  <c r="AC243" i="3"/>
  <c r="AG243" i="3"/>
  <c r="AK243" i="3"/>
  <c r="AO243" i="3"/>
  <c r="AW243" i="3"/>
  <c r="BA243" i="3"/>
  <c r="BI243" i="3"/>
  <c r="P242" i="3"/>
  <c r="N241" i="3"/>
  <c r="R241" i="3"/>
  <c r="V241" i="3"/>
  <c r="Z241" i="3"/>
  <c r="AD241" i="3"/>
  <c r="AH241" i="3"/>
  <c r="AL241" i="3"/>
  <c r="AP241" i="3"/>
  <c r="AT241" i="3"/>
  <c r="AX241" i="3"/>
  <c r="BB241" i="3"/>
  <c r="BF241" i="3"/>
  <c r="O241" i="3"/>
  <c r="S241" i="3"/>
  <c r="W241" i="3"/>
  <c r="AA241" i="3"/>
  <c r="AE241" i="3"/>
  <c r="AI241" i="3"/>
  <c r="AM241" i="3"/>
  <c r="AQ241" i="3"/>
  <c r="AU241" i="3"/>
  <c r="AY241" i="3"/>
  <c r="BC241" i="3"/>
  <c r="BG241" i="3"/>
  <c r="P241" i="3"/>
  <c r="T241" i="3"/>
  <c r="X241" i="3"/>
  <c r="AB241" i="3"/>
  <c r="AF241" i="3"/>
  <c r="AJ241" i="3"/>
  <c r="AN241" i="3"/>
  <c r="AR241" i="3"/>
  <c r="AV241" i="3"/>
  <c r="AZ241" i="3"/>
  <c r="BD241" i="3"/>
  <c r="BH241" i="3"/>
  <c r="M241" i="3"/>
  <c r="Q241" i="3"/>
  <c r="U241" i="3"/>
  <c r="Y241" i="3"/>
  <c r="AC241" i="3"/>
  <c r="AG241" i="3"/>
  <c r="AK241" i="3"/>
  <c r="AO241" i="3"/>
  <c r="AS241" i="3"/>
  <c r="AW241" i="3"/>
  <c r="BA241" i="3"/>
  <c r="BE241" i="3"/>
  <c r="BI241" i="3"/>
  <c r="P234" i="3"/>
  <c r="N233" i="3"/>
  <c r="R233" i="3"/>
  <c r="V233" i="3"/>
  <c r="Z233" i="3"/>
  <c r="AD233" i="3"/>
  <c r="AH233" i="3"/>
  <c r="AL233" i="3"/>
  <c r="AP233" i="3"/>
  <c r="AT233" i="3"/>
  <c r="AX233" i="3"/>
  <c r="BB233" i="3"/>
  <c r="BF233" i="3"/>
  <c r="O233" i="3"/>
  <c r="S233" i="3"/>
  <c r="W233" i="3"/>
  <c r="AA233" i="3"/>
  <c r="AE233" i="3"/>
  <c r="AI233" i="3"/>
  <c r="AM233" i="3"/>
  <c r="AQ233" i="3"/>
  <c r="AU233" i="3"/>
  <c r="AY233" i="3"/>
  <c r="BC233" i="3"/>
  <c r="BG233" i="3"/>
  <c r="P233" i="3"/>
  <c r="T233" i="3"/>
  <c r="X233" i="3"/>
  <c r="AB233" i="3"/>
  <c r="AF233" i="3"/>
  <c r="AJ233" i="3"/>
  <c r="AN233" i="3"/>
  <c r="AR233" i="3"/>
  <c r="AV233" i="3"/>
  <c r="AZ233" i="3"/>
  <c r="BD233" i="3"/>
  <c r="BH233" i="3"/>
  <c r="M233" i="3"/>
  <c r="Q233" i="3"/>
  <c r="U233" i="3"/>
  <c r="Y233" i="3"/>
  <c r="AC233" i="3"/>
  <c r="AG233" i="3"/>
  <c r="AK233" i="3"/>
  <c r="AO233" i="3"/>
  <c r="AS233" i="3"/>
  <c r="AW233" i="3"/>
  <c r="BA233" i="3"/>
  <c r="BE233" i="3"/>
  <c r="BI233" i="3"/>
  <c r="O252" i="3"/>
  <c r="S252" i="3"/>
  <c r="W252" i="3"/>
  <c r="AA252" i="3"/>
  <c r="AE252" i="3"/>
  <c r="AI252" i="3"/>
  <c r="AM252" i="3"/>
  <c r="AQ252" i="3"/>
  <c r="AU252" i="3"/>
  <c r="AY252" i="3"/>
  <c r="BC252" i="3"/>
  <c r="BG252" i="3"/>
  <c r="P240" i="3"/>
  <c r="N239" i="3"/>
  <c r="BJ239" i="3" s="1"/>
  <c r="R239" i="3"/>
  <c r="V239" i="3"/>
  <c r="Z239" i="3"/>
  <c r="AD239" i="3"/>
  <c r="AH239" i="3"/>
  <c r="AL239" i="3"/>
  <c r="AP239" i="3"/>
  <c r="AT239" i="3"/>
  <c r="AX239" i="3"/>
  <c r="BB239" i="3"/>
  <c r="BF239" i="3"/>
  <c r="O239" i="3"/>
  <c r="BL239" i="3" s="1"/>
  <c r="S239" i="3"/>
  <c r="BM239" i="3" s="1"/>
  <c r="W239" i="3"/>
  <c r="AA239" i="3"/>
  <c r="AE239" i="3"/>
  <c r="AI239" i="3"/>
  <c r="AM239" i="3"/>
  <c r="AQ239" i="3"/>
  <c r="AU239" i="3"/>
  <c r="AY239" i="3"/>
  <c r="BC239" i="3"/>
  <c r="BG239" i="3"/>
  <c r="P239" i="3"/>
  <c r="T239" i="3"/>
  <c r="X239" i="3"/>
  <c r="AB239" i="3"/>
  <c r="AF239" i="3"/>
  <c r="AJ239" i="3"/>
  <c r="AN239" i="3"/>
  <c r="AR239" i="3"/>
  <c r="AV239" i="3"/>
  <c r="AZ239" i="3"/>
  <c r="BD239" i="3"/>
  <c r="BH239" i="3"/>
  <c r="M239" i="3"/>
  <c r="Q239" i="3"/>
  <c r="U239" i="3"/>
  <c r="Y239" i="3"/>
  <c r="AC239" i="3"/>
  <c r="AG239" i="3"/>
  <c r="AK239" i="3"/>
  <c r="AO239" i="3"/>
  <c r="AS239" i="3"/>
  <c r="AW239" i="3"/>
  <c r="BA239" i="3"/>
  <c r="BE239" i="3"/>
  <c r="BI239" i="3"/>
  <c r="O236" i="3"/>
  <c r="S236" i="3"/>
  <c r="W236" i="3"/>
  <c r="AA236" i="3"/>
  <c r="AE236" i="3"/>
  <c r="AI236" i="3"/>
  <c r="AM236" i="3"/>
  <c r="AQ236" i="3"/>
  <c r="AU236" i="3"/>
  <c r="AY236" i="3"/>
  <c r="BC236" i="3"/>
  <c r="BG236" i="3"/>
  <c r="P232" i="3"/>
  <c r="N231" i="3"/>
  <c r="R231" i="3"/>
  <c r="V231" i="3"/>
  <c r="Z231" i="3"/>
  <c r="AD231" i="3"/>
  <c r="AH231" i="3"/>
  <c r="AL231" i="3"/>
  <c r="AP231" i="3"/>
  <c r="AT231" i="3"/>
  <c r="AX231" i="3"/>
  <c r="BB231" i="3"/>
  <c r="BF231" i="3"/>
  <c r="O231" i="3"/>
  <c r="S231" i="3"/>
  <c r="W231" i="3"/>
  <c r="AA231" i="3"/>
  <c r="AE231" i="3"/>
  <c r="AI231" i="3"/>
  <c r="AM231" i="3"/>
  <c r="AQ231" i="3"/>
  <c r="AU231" i="3"/>
  <c r="AY231" i="3"/>
  <c r="BC231" i="3"/>
  <c r="BG231" i="3"/>
  <c r="P231" i="3"/>
  <c r="T231" i="3"/>
  <c r="X231" i="3"/>
  <c r="AB231" i="3"/>
  <c r="AF231" i="3"/>
  <c r="AJ231" i="3"/>
  <c r="AN231" i="3"/>
  <c r="AR231" i="3"/>
  <c r="AV231" i="3"/>
  <c r="AZ231" i="3"/>
  <c r="BD231" i="3"/>
  <c r="BH231" i="3"/>
  <c r="M231" i="3"/>
  <c r="Q231" i="3"/>
  <c r="U231" i="3"/>
  <c r="Y231" i="3"/>
  <c r="AC231" i="3"/>
  <c r="AG231" i="3"/>
  <c r="AK231" i="3"/>
  <c r="AO231" i="3"/>
  <c r="AS231" i="3"/>
  <c r="AW231" i="3"/>
  <c r="BA231" i="3"/>
  <c r="BE231" i="3"/>
  <c r="BI231" i="3"/>
  <c r="N257" i="3"/>
  <c r="R257" i="3"/>
  <c r="V257" i="3"/>
  <c r="Z257" i="3"/>
  <c r="AD257" i="3"/>
  <c r="AH257" i="3"/>
  <c r="AL257" i="3"/>
  <c r="AP257" i="3"/>
  <c r="AT257" i="3"/>
  <c r="AX257" i="3"/>
  <c r="BB257" i="3"/>
  <c r="BF257" i="3"/>
  <c r="P257" i="3"/>
  <c r="T257" i="3"/>
  <c r="X257" i="3"/>
  <c r="AB257" i="3"/>
  <c r="AF257" i="3"/>
  <c r="AJ257" i="3"/>
  <c r="AN257" i="3"/>
  <c r="AR257" i="3"/>
  <c r="AZ257" i="3"/>
  <c r="BD257" i="3"/>
  <c r="BH257" i="3"/>
  <c r="BA257" i="3"/>
  <c r="O257" i="3"/>
  <c r="S257" i="3"/>
  <c r="W257" i="3"/>
  <c r="AA257" i="3"/>
  <c r="AE257" i="3"/>
  <c r="AI257" i="3"/>
  <c r="AM257" i="3"/>
  <c r="AQ257" i="3"/>
  <c r="AU257" i="3"/>
  <c r="AY257" i="3"/>
  <c r="BC257" i="3"/>
  <c r="BG257" i="3"/>
  <c r="M257" i="3"/>
  <c r="Q257" i="3"/>
  <c r="U257" i="3"/>
  <c r="Y257" i="3"/>
  <c r="AC257" i="3"/>
  <c r="AG257" i="3"/>
  <c r="AK257" i="3"/>
  <c r="AO257" i="3"/>
  <c r="AS257" i="3"/>
  <c r="AW257" i="3"/>
  <c r="BE257" i="3"/>
  <c r="BI257" i="3"/>
  <c r="AV257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M256" i="3"/>
  <c r="U256" i="3"/>
  <c r="AC256" i="3"/>
  <c r="AK256" i="3"/>
  <c r="AS256" i="3"/>
  <c r="BA256" i="3"/>
  <c r="BI256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Q256" i="3"/>
  <c r="Y256" i="3"/>
  <c r="AG256" i="3"/>
  <c r="AO256" i="3"/>
  <c r="AW256" i="3"/>
  <c r="BE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N255" i="3"/>
  <c r="R255" i="3"/>
  <c r="V255" i="3"/>
  <c r="Z255" i="3"/>
  <c r="AD255" i="3"/>
  <c r="AH255" i="3"/>
  <c r="AL255" i="3"/>
  <c r="AP255" i="3"/>
  <c r="AT255" i="3"/>
  <c r="AX255" i="3"/>
  <c r="BB255" i="3"/>
  <c r="BF255" i="3"/>
  <c r="M255" i="3"/>
  <c r="Q255" i="3"/>
  <c r="U255" i="3"/>
  <c r="Y255" i="3"/>
  <c r="AC255" i="3"/>
  <c r="AG255" i="3"/>
  <c r="AK255" i="3"/>
  <c r="AO255" i="3"/>
  <c r="AS255" i="3"/>
  <c r="AW255" i="3"/>
  <c r="BA255" i="3"/>
  <c r="BE255" i="3"/>
  <c r="BI255" i="3"/>
  <c r="O255" i="3"/>
  <c r="S255" i="3"/>
  <c r="W255" i="3"/>
  <c r="AA255" i="3"/>
  <c r="AE255" i="3"/>
  <c r="AI255" i="3"/>
  <c r="AM255" i="3"/>
  <c r="AQ255" i="3"/>
  <c r="AU255" i="3"/>
  <c r="AY255" i="3"/>
  <c r="BC255" i="3"/>
  <c r="BG255" i="3"/>
  <c r="P255" i="3"/>
  <c r="T255" i="3"/>
  <c r="X255" i="3"/>
  <c r="AB255" i="3"/>
  <c r="AF255" i="3"/>
  <c r="AJ255" i="3"/>
  <c r="AN255" i="3"/>
  <c r="AR255" i="3"/>
  <c r="AV255" i="3"/>
  <c r="AZ255" i="3"/>
  <c r="BD255" i="3"/>
  <c r="BH255" i="3"/>
  <c r="P254" i="3"/>
  <c r="T254" i="3"/>
  <c r="X254" i="3"/>
  <c r="AB254" i="3"/>
  <c r="AF254" i="3"/>
  <c r="AJ254" i="3"/>
  <c r="AN254" i="3"/>
  <c r="AR254" i="3"/>
  <c r="AV254" i="3"/>
  <c r="AZ254" i="3"/>
  <c r="BD254" i="3"/>
  <c r="BH254" i="3"/>
  <c r="N254" i="3"/>
  <c r="R254" i="3"/>
  <c r="V254" i="3"/>
  <c r="Z254" i="3"/>
  <c r="AD254" i="3"/>
  <c r="AH254" i="3"/>
  <c r="AL254" i="3"/>
  <c r="AP254" i="3"/>
  <c r="AT254" i="3"/>
  <c r="AX254" i="3"/>
  <c r="BB254" i="3"/>
  <c r="BF254" i="3"/>
  <c r="M254" i="3"/>
  <c r="Q254" i="3"/>
  <c r="U254" i="3"/>
  <c r="Y254" i="3"/>
  <c r="AC254" i="3"/>
  <c r="AG254" i="3"/>
  <c r="AK254" i="3"/>
  <c r="AO254" i="3"/>
  <c r="AS254" i="3"/>
  <c r="AW254" i="3"/>
  <c r="BA254" i="3"/>
  <c r="BE254" i="3"/>
  <c r="BI254" i="3"/>
  <c r="O254" i="3"/>
  <c r="S254" i="3"/>
  <c r="W254" i="3"/>
  <c r="AA254" i="3"/>
  <c r="AE254" i="3"/>
  <c r="AI254" i="3"/>
  <c r="AM254" i="3"/>
  <c r="AQ254" i="3"/>
  <c r="AU254" i="3"/>
  <c r="AY254" i="3"/>
  <c r="BC254" i="3"/>
  <c r="BG254" i="3"/>
  <c r="N253" i="3"/>
  <c r="R253" i="3"/>
  <c r="V253" i="3"/>
  <c r="Z253" i="3"/>
  <c r="AD253" i="3"/>
  <c r="AH253" i="3"/>
  <c r="AL253" i="3"/>
  <c r="AP253" i="3"/>
  <c r="AT253" i="3"/>
  <c r="AX253" i="3"/>
  <c r="BB253" i="3"/>
  <c r="BF253" i="3"/>
  <c r="O253" i="3"/>
  <c r="S253" i="3"/>
  <c r="W253" i="3"/>
  <c r="AA253" i="3"/>
  <c r="AE253" i="3"/>
  <c r="AI253" i="3"/>
  <c r="AM253" i="3"/>
  <c r="AQ253" i="3"/>
  <c r="AU253" i="3"/>
  <c r="AY253" i="3"/>
  <c r="BC253" i="3"/>
  <c r="BG253" i="3"/>
  <c r="P253" i="3"/>
  <c r="T253" i="3"/>
  <c r="X253" i="3"/>
  <c r="AB253" i="3"/>
  <c r="AF253" i="3"/>
  <c r="AJ253" i="3"/>
  <c r="AN253" i="3"/>
  <c r="AR253" i="3"/>
  <c r="AV253" i="3"/>
  <c r="AZ253" i="3"/>
  <c r="BD253" i="3"/>
  <c r="BH253" i="3"/>
  <c r="M253" i="3"/>
  <c r="Q253" i="3"/>
  <c r="U253" i="3"/>
  <c r="Y253" i="3"/>
  <c r="AC253" i="3"/>
  <c r="AG253" i="3"/>
  <c r="AK253" i="3"/>
  <c r="AO253" i="3"/>
  <c r="AS253" i="3"/>
  <c r="AW253" i="3"/>
  <c r="BA253" i="3"/>
  <c r="BE253" i="3"/>
  <c r="BI253" i="3"/>
  <c r="O242" i="3"/>
  <c r="S242" i="3"/>
  <c r="W242" i="3"/>
  <c r="AA242" i="3"/>
  <c r="AE242" i="3"/>
  <c r="AI242" i="3"/>
  <c r="AM242" i="3"/>
  <c r="AQ242" i="3"/>
  <c r="AU242" i="3"/>
  <c r="AY242" i="3"/>
  <c r="BC242" i="3"/>
  <c r="BG242" i="3"/>
  <c r="N237" i="3"/>
  <c r="R237" i="3"/>
  <c r="V237" i="3"/>
  <c r="Z237" i="3"/>
  <c r="AD237" i="3"/>
  <c r="AH237" i="3"/>
  <c r="AL237" i="3"/>
  <c r="AP237" i="3"/>
  <c r="AT237" i="3"/>
  <c r="AX237" i="3"/>
  <c r="BB237" i="3"/>
  <c r="BF237" i="3"/>
  <c r="O237" i="3"/>
  <c r="S237" i="3"/>
  <c r="W237" i="3"/>
  <c r="AA237" i="3"/>
  <c r="AE237" i="3"/>
  <c r="AI237" i="3"/>
  <c r="AM237" i="3"/>
  <c r="AQ237" i="3"/>
  <c r="AU237" i="3"/>
  <c r="AY237" i="3"/>
  <c r="BC237" i="3"/>
  <c r="BG237" i="3"/>
  <c r="P237" i="3"/>
  <c r="T237" i="3"/>
  <c r="X237" i="3"/>
  <c r="AB237" i="3"/>
  <c r="AF237" i="3"/>
  <c r="AJ237" i="3"/>
  <c r="AN237" i="3"/>
  <c r="AR237" i="3"/>
  <c r="AV237" i="3"/>
  <c r="AZ237" i="3"/>
  <c r="BD237" i="3"/>
  <c r="BH237" i="3"/>
  <c r="M237" i="3"/>
  <c r="Q237" i="3"/>
  <c r="U237" i="3"/>
  <c r="Y237" i="3"/>
  <c r="AC237" i="3"/>
  <c r="AG237" i="3"/>
  <c r="AK237" i="3"/>
  <c r="AO237" i="3"/>
  <c r="AS237" i="3"/>
  <c r="AW237" i="3"/>
  <c r="BA237" i="3"/>
  <c r="BE237" i="3"/>
  <c r="BI237" i="3"/>
  <c r="O234" i="3"/>
  <c r="S234" i="3"/>
  <c r="W234" i="3"/>
  <c r="AA234" i="3"/>
  <c r="AE234" i="3"/>
  <c r="AI234" i="3"/>
  <c r="AM234" i="3"/>
  <c r="AQ234" i="3"/>
  <c r="AU234" i="3"/>
  <c r="AY234" i="3"/>
  <c r="BC234" i="3"/>
  <c r="BG234" i="3"/>
  <c r="N229" i="3"/>
  <c r="R229" i="3"/>
  <c r="V229" i="3"/>
  <c r="Z229" i="3"/>
  <c r="AD229" i="3"/>
  <c r="AH229" i="3"/>
  <c r="AL229" i="3"/>
  <c r="AP229" i="3"/>
  <c r="AT229" i="3"/>
  <c r="AX229" i="3"/>
  <c r="BB229" i="3"/>
  <c r="BF229" i="3"/>
  <c r="O229" i="3"/>
  <c r="S229" i="3"/>
  <c r="W229" i="3"/>
  <c r="AA229" i="3"/>
  <c r="AE229" i="3"/>
  <c r="AI229" i="3"/>
  <c r="AM229" i="3"/>
  <c r="AQ229" i="3"/>
  <c r="AU229" i="3"/>
  <c r="AY229" i="3"/>
  <c r="BC229" i="3"/>
  <c r="BG229" i="3"/>
  <c r="P229" i="3"/>
  <c r="T229" i="3"/>
  <c r="X229" i="3"/>
  <c r="AB229" i="3"/>
  <c r="AF229" i="3"/>
  <c r="AJ229" i="3"/>
  <c r="AN229" i="3"/>
  <c r="AR229" i="3"/>
  <c r="AV229" i="3"/>
  <c r="AZ229" i="3"/>
  <c r="BD229" i="3"/>
  <c r="BH229" i="3"/>
  <c r="M229" i="3"/>
  <c r="Q229" i="3"/>
  <c r="U229" i="3"/>
  <c r="Y229" i="3"/>
  <c r="AC229" i="3"/>
  <c r="AG229" i="3"/>
  <c r="AK229" i="3"/>
  <c r="AO229" i="3"/>
  <c r="AS229" i="3"/>
  <c r="AW229" i="3"/>
  <c r="BA229" i="3"/>
  <c r="BE229" i="3"/>
  <c r="BI229" i="3"/>
  <c r="N223" i="3"/>
  <c r="R223" i="3"/>
  <c r="V223" i="3"/>
  <c r="Z223" i="3"/>
  <c r="AD223" i="3"/>
  <c r="AH223" i="3"/>
  <c r="AL223" i="3"/>
  <c r="AP223" i="3"/>
  <c r="AT223" i="3"/>
  <c r="AX223" i="3"/>
  <c r="BB223" i="3"/>
  <c r="BF223" i="3"/>
  <c r="P223" i="3"/>
  <c r="T223" i="3"/>
  <c r="X223" i="3"/>
  <c r="AB223" i="3"/>
  <c r="AF223" i="3"/>
  <c r="AJ223" i="3"/>
  <c r="AN223" i="3"/>
  <c r="AR223" i="3"/>
  <c r="AV223" i="3"/>
  <c r="AZ223" i="3"/>
  <c r="BD223" i="3"/>
  <c r="BH223" i="3"/>
  <c r="M223" i="3"/>
  <c r="Q223" i="3"/>
  <c r="U223" i="3"/>
  <c r="Y223" i="3"/>
  <c r="AC223" i="3"/>
  <c r="AG223" i="3"/>
  <c r="AK223" i="3"/>
  <c r="AO223" i="3"/>
  <c r="AS223" i="3"/>
  <c r="AW223" i="3"/>
  <c r="BA223" i="3"/>
  <c r="BE223" i="3"/>
  <c r="BI223" i="3"/>
  <c r="P210" i="3"/>
  <c r="T210" i="3"/>
  <c r="X210" i="3"/>
  <c r="AB210" i="3"/>
  <c r="AF210" i="3"/>
  <c r="AJ210" i="3"/>
  <c r="AN210" i="3"/>
  <c r="AR210" i="3"/>
  <c r="AV210" i="3"/>
  <c r="AZ210" i="3"/>
  <c r="BD210" i="3"/>
  <c r="BH210" i="3"/>
  <c r="M210" i="3"/>
  <c r="Q210" i="3"/>
  <c r="U210" i="3"/>
  <c r="Y210" i="3"/>
  <c r="AC210" i="3"/>
  <c r="AG210" i="3"/>
  <c r="AK210" i="3"/>
  <c r="AO210" i="3"/>
  <c r="AS210" i="3"/>
  <c r="AW210" i="3"/>
  <c r="BA210" i="3"/>
  <c r="BE210" i="3"/>
  <c r="BI210" i="3"/>
  <c r="N210" i="3"/>
  <c r="R210" i="3"/>
  <c r="V210" i="3"/>
  <c r="Z210" i="3"/>
  <c r="AD210" i="3"/>
  <c r="AH210" i="3"/>
  <c r="AL210" i="3"/>
  <c r="AP210" i="3"/>
  <c r="AT210" i="3"/>
  <c r="AX210" i="3"/>
  <c r="BB210" i="3"/>
  <c r="BF210" i="3"/>
  <c r="O210" i="3"/>
  <c r="S210" i="3"/>
  <c r="W210" i="3"/>
  <c r="AA210" i="3"/>
  <c r="AE210" i="3"/>
  <c r="AI210" i="3"/>
  <c r="AM210" i="3"/>
  <c r="AQ210" i="3"/>
  <c r="AU210" i="3"/>
  <c r="AY210" i="3"/>
  <c r="BC210" i="3"/>
  <c r="BG210" i="3"/>
  <c r="BF242" i="3"/>
  <c r="BB242" i="3"/>
  <c r="AX242" i="3"/>
  <c r="AT242" i="3"/>
  <c r="AP242" i="3"/>
  <c r="AL242" i="3"/>
  <c r="AH242" i="3"/>
  <c r="AD242" i="3"/>
  <c r="Z242" i="3"/>
  <c r="V242" i="3"/>
  <c r="R242" i="3"/>
  <c r="N242" i="3"/>
  <c r="BF240" i="3"/>
  <c r="BB240" i="3"/>
  <c r="AX240" i="3"/>
  <c r="AT240" i="3"/>
  <c r="AP240" i="3"/>
  <c r="AL240" i="3"/>
  <c r="AH240" i="3"/>
  <c r="AD240" i="3"/>
  <c r="Z240" i="3"/>
  <c r="V240" i="3"/>
  <c r="R240" i="3"/>
  <c r="N240" i="3"/>
  <c r="BF238" i="3"/>
  <c r="BB238" i="3"/>
  <c r="AX238" i="3"/>
  <c r="AT238" i="3"/>
  <c r="AP238" i="3"/>
  <c r="AL238" i="3"/>
  <c r="AH238" i="3"/>
  <c r="AD238" i="3"/>
  <c r="Z238" i="3"/>
  <c r="V238" i="3"/>
  <c r="R238" i="3"/>
  <c r="N238" i="3"/>
  <c r="BF236" i="3"/>
  <c r="BB236" i="3"/>
  <c r="AX236" i="3"/>
  <c r="AT236" i="3"/>
  <c r="AP236" i="3"/>
  <c r="AL236" i="3"/>
  <c r="AH236" i="3"/>
  <c r="AD236" i="3"/>
  <c r="Z236" i="3"/>
  <c r="V236" i="3"/>
  <c r="R236" i="3"/>
  <c r="N236" i="3"/>
  <c r="BF234" i="3"/>
  <c r="BB234" i="3"/>
  <c r="AX234" i="3"/>
  <c r="AT234" i="3"/>
  <c r="AP234" i="3"/>
  <c r="AL234" i="3"/>
  <c r="AH234" i="3"/>
  <c r="AD234" i="3"/>
  <c r="Z234" i="3"/>
  <c r="V234" i="3"/>
  <c r="R234" i="3"/>
  <c r="N234" i="3"/>
  <c r="BF232" i="3"/>
  <c r="BB232" i="3"/>
  <c r="AX232" i="3"/>
  <c r="AT232" i="3"/>
  <c r="AP232" i="3"/>
  <c r="AL232" i="3"/>
  <c r="AH232" i="3"/>
  <c r="AD232" i="3"/>
  <c r="Z232" i="3"/>
  <c r="V232" i="3"/>
  <c r="R232" i="3"/>
  <c r="N232" i="3"/>
  <c r="BF230" i="3"/>
  <c r="BB230" i="3"/>
  <c r="AX230" i="3"/>
  <c r="AT230" i="3"/>
  <c r="AP230" i="3"/>
  <c r="AL230" i="3"/>
  <c r="AH230" i="3"/>
  <c r="AD230" i="3"/>
  <c r="Z230" i="3"/>
  <c r="V230" i="3"/>
  <c r="R230" i="3"/>
  <c r="N230" i="3"/>
  <c r="BG227" i="3"/>
  <c r="BA227" i="3"/>
  <c r="AV227" i="3"/>
  <c r="AQ227" i="3"/>
  <c r="AK227" i="3"/>
  <c r="AF227" i="3"/>
  <c r="AA227" i="3"/>
  <c r="U227" i="3"/>
  <c r="N227" i="3"/>
  <c r="R227" i="3"/>
  <c r="V227" i="3"/>
  <c r="Z227" i="3"/>
  <c r="AD227" i="3"/>
  <c r="AH227" i="3"/>
  <c r="AL227" i="3"/>
  <c r="AP227" i="3"/>
  <c r="AT227" i="3"/>
  <c r="AX227" i="3"/>
  <c r="BB227" i="3"/>
  <c r="BF227" i="3"/>
  <c r="L226" i="3"/>
  <c r="K226" i="3"/>
  <c r="BG225" i="3"/>
  <c r="AY225" i="3"/>
  <c r="AQ225" i="3"/>
  <c r="AI225" i="3"/>
  <c r="AA225" i="3"/>
  <c r="S225" i="3"/>
  <c r="N225" i="3"/>
  <c r="R225" i="3"/>
  <c r="V225" i="3"/>
  <c r="Z225" i="3"/>
  <c r="AD225" i="3"/>
  <c r="AH225" i="3"/>
  <c r="AL225" i="3"/>
  <c r="AP225" i="3"/>
  <c r="AT225" i="3"/>
  <c r="AX225" i="3"/>
  <c r="BB225" i="3"/>
  <c r="BF225" i="3"/>
  <c r="M225" i="3"/>
  <c r="Q225" i="3"/>
  <c r="U225" i="3"/>
  <c r="Y225" i="3"/>
  <c r="AC225" i="3"/>
  <c r="AG225" i="3"/>
  <c r="AK225" i="3"/>
  <c r="AO225" i="3"/>
  <c r="AS225" i="3"/>
  <c r="AW225" i="3"/>
  <c r="BA225" i="3"/>
  <c r="BE225" i="3"/>
  <c r="BI225" i="3"/>
  <c r="L224" i="3"/>
  <c r="X224" i="3" s="1"/>
  <c r="AB224" i="3"/>
  <c r="AJ224" i="3"/>
  <c r="AN224" i="3"/>
  <c r="BD224" i="3"/>
  <c r="BH224" i="3"/>
  <c r="W224" i="3"/>
  <c r="AI224" i="3"/>
  <c r="AQ224" i="3"/>
  <c r="AY224" i="3"/>
  <c r="AY223" i="3"/>
  <c r="AI223" i="3"/>
  <c r="S223" i="3"/>
  <c r="BE222" i="3"/>
  <c r="AO222" i="3"/>
  <c r="N221" i="3"/>
  <c r="R221" i="3"/>
  <c r="V221" i="3"/>
  <c r="Z221" i="3"/>
  <c r="AD221" i="3"/>
  <c r="AH221" i="3"/>
  <c r="AL221" i="3"/>
  <c r="AP221" i="3"/>
  <c r="AT221" i="3"/>
  <c r="AX221" i="3"/>
  <c r="BB221" i="3"/>
  <c r="BF221" i="3"/>
  <c r="P221" i="3"/>
  <c r="T221" i="3"/>
  <c r="X221" i="3"/>
  <c r="AB221" i="3"/>
  <c r="AF221" i="3"/>
  <c r="AJ221" i="3"/>
  <c r="AN221" i="3"/>
  <c r="AR221" i="3"/>
  <c r="AV221" i="3"/>
  <c r="AZ221" i="3"/>
  <c r="BD221" i="3"/>
  <c r="BH221" i="3"/>
  <c r="M221" i="3"/>
  <c r="Q221" i="3"/>
  <c r="U221" i="3"/>
  <c r="Y221" i="3"/>
  <c r="AC221" i="3"/>
  <c r="AG221" i="3"/>
  <c r="AK221" i="3"/>
  <c r="AO221" i="3"/>
  <c r="AS221" i="3"/>
  <c r="AW221" i="3"/>
  <c r="BA221" i="3"/>
  <c r="BE221" i="3"/>
  <c r="BI221" i="3"/>
  <c r="P218" i="3"/>
  <c r="T218" i="3"/>
  <c r="X218" i="3"/>
  <c r="AB218" i="3"/>
  <c r="AF218" i="3"/>
  <c r="AJ218" i="3"/>
  <c r="AN218" i="3"/>
  <c r="AR218" i="3"/>
  <c r="AV218" i="3"/>
  <c r="AZ218" i="3"/>
  <c r="BD218" i="3"/>
  <c r="BH218" i="3"/>
  <c r="M218" i="3"/>
  <c r="Q218" i="3"/>
  <c r="U218" i="3"/>
  <c r="Y218" i="3"/>
  <c r="AC218" i="3"/>
  <c r="AG218" i="3"/>
  <c r="AK218" i="3"/>
  <c r="AO218" i="3"/>
  <c r="AS218" i="3"/>
  <c r="AW218" i="3"/>
  <c r="BA218" i="3"/>
  <c r="BE218" i="3"/>
  <c r="BI218" i="3"/>
  <c r="N218" i="3"/>
  <c r="R218" i="3"/>
  <c r="V218" i="3"/>
  <c r="Z218" i="3"/>
  <c r="AD218" i="3"/>
  <c r="AH218" i="3"/>
  <c r="AL218" i="3"/>
  <c r="AP218" i="3"/>
  <c r="AT218" i="3"/>
  <c r="AX218" i="3"/>
  <c r="BB218" i="3"/>
  <c r="BF218" i="3"/>
  <c r="O218" i="3"/>
  <c r="S218" i="3"/>
  <c r="W218" i="3"/>
  <c r="AA218" i="3"/>
  <c r="AE218" i="3"/>
  <c r="AI218" i="3"/>
  <c r="AM218" i="3"/>
  <c r="AQ218" i="3"/>
  <c r="AU218" i="3"/>
  <c r="AY218" i="3"/>
  <c r="BC218" i="3"/>
  <c r="BG218" i="3"/>
  <c r="P214" i="3"/>
  <c r="T214" i="3"/>
  <c r="X214" i="3"/>
  <c r="AB214" i="3"/>
  <c r="AF214" i="3"/>
  <c r="AJ214" i="3"/>
  <c r="AN214" i="3"/>
  <c r="AR214" i="3"/>
  <c r="AV214" i="3"/>
  <c r="AZ214" i="3"/>
  <c r="BD214" i="3"/>
  <c r="BH214" i="3"/>
  <c r="M214" i="3"/>
  <c r="Q214" i="3"/>
  <c r="U214" i="3"/>
  <c r="Y214" i="3"/>
  <c r="AC214" i="3"/>
  <c r="AG214" i="3"/>
  <c r="AK214" i="3"/>
  <c r="AO214" i="3"/>
  <c r="AS214" i="3"/>
  <c r="AW214" i="3"/>
  <c r="BA214" i="3"/>
  <c r="BE214" i="3"/>
  <c r="BI214" i="3"/>
  <c r="N214" i="3"/>
  <c r="R214" i="3"/>
  <c r="V214" i="3"/>
  <c r="Z214" i="3"/>
  <c r="AD214" i="3"/>
  <c r="AH214" i="3"/>
  <c r="AL214" i="3"/>
  <c r="AP214" i="3"/>
  <c r="AT214" i="3"/>
  <c r="AX214" i="3"/>
  <c r="BB214" i="3"/>
  <c r="BF214" i="3"/>
  <c r="O214" i="3"/>
  <c r="S214" i="3"/>
  <c r="W214" i="3"/>
  <c r="AA214" i="3"/>
  <c r="AE214" i="3"/>
  <c r="AI214" i="3"/>
  <c r="AM214" i="3"/>
  <c r="AQ214" i="3"/>
  <c r="AU214" i="3"/>
  <c r="AY214" i="3"/>
  <c r="BC214" i="3"/>
  <c r="BG214" i="3"/>
  <c r="BF252" i="3"/>
  <c r="BB252" i="3"/>
  <c r="AX252" i="3"/>
  <c r="AT252" i="3"/>
  <c r="AP252" i="3"/>
  <c r="AL252" i="3"/>
  <c r="AH252" i="3"/>
  <c r="Z252" i="3"/>
  <c r="V252" i="3"/>
  <c r="R252" i="3"/>
  <c r="N252" i="3"/>
  <c r="BI252" i="3"/>
  <c r="BE252" i="3"/>
  <c r="BA252" i="3"/>
  <c r="AW252" i="3"/>
  <c r="AS252" i="3"/>
  <c r="AO252" i="3"/>
  <c r="AK252" i="3"/>
  <c r="AG252" i="3"/>
  <c r="AC252" i="3"/>
  <c r="Y252" i="3"/>
  <c r="U252" i="3"/>
  <c r="Q252" i="3"/>
  <c r="M252" i="3"/>
  <c r="BI242" i="3"/>
  <c r="BE242" i="3"/>
  <c r="BA242" i="3"/>
  <c r="AW242" i="3"/>
  <c r="AS242" i="3"/>
  <c r="AO242" i="3"/>
  <c r="AK242" i="3"/>
  <c r="AG242" i="3"/>
  <c r="AC242" i="3"/>
  <c r="Y242" i="3"/>
  <c r="U242" i="3"/>
  <c r="Q242" i="3"/>
  <c r="M242" i="3"/>
  <c r="BI240" i="3"/>
  <c r="BE240" i="3"/>
  <c r="BA240" i="3"/>
  <c r="AW240" i="3"/>
  <c r="AS240" i="3"/>
  <c r="AO240" i="3"/>
  <c r="AK240" i="3"/>
  <c r="AG240" i="3"/>
  <c r="AC240" i="3"/>
  <c r="Y240" i="3"/>
  <c r="U240" i="3"/>
  <c r="Q240" i="3"/>
  <c r="M240" i="3"/>
  <c r="BI238" i="3"/>
  <c r="BE238" i="3"/>
  <c r="BA238" i="3"/>
  <c r="AW238" i="3"/>
  <c r="AS238" i="3"/>
  <c r="AO238" i="3"/>
  <c r="AK238" i="3"/>
  <c r="AG238" i="3"/>
  <c r="AC238" i="3"/>
  <c r="Y238" i="3"/>
  <c r="U238" i="3"/>
  <c r="Q238" i="3"/>
  <c r="M238" i="3"/>
  <c r="BI236" i="3"/>
  <c r="BE236" i="3"/>
  <c r="BA236" i="3"/>
  <c r="AW236" i="3"/>
  <c r="AS236" i="3"/>
  <c r="AO236" i="3"/>
  <c r="AK236" i="3"/>
  <c r="AG236" i="3"/>
  <c r="AC236" i="3"/>
  <c r="Y236" i="3"/>
  <c r="U236" i="3"/>
  <c r="Q236" i="3"/>
  <c r="M236" i="3"/>
  <c r="BI234" i="3"/>
  <c r="BE234" i="3"/>
  <c r="BA234" i="3"/>
  <c r="AW234" i="3"/>
  <c r="AS234" i="3"/>
  <c r="AO234" i="3"/>
  <c r="AK234" i="3"/>
  <c r="AG234" i="3"/>
  <c r="AC234" i="3"/>
  <c r="Y234" i="3"/>
  <c r="U234" i="3"/>
  <c r="Q234" i="3"/>
  <c r="M234" i="3"/>
  <c r="BI232" i="3"/>
  <c r="BE232" i="3"/>
  <c r="BA232" i="3"/>
  <c r="AW232" i="3"/>
  <c r="AS232" i="3"/>
  <c r="AO232" i="3"/>
  <c r="AK232" i="3"/>
  <c r="AG232" i="3"/>
  <c r="AC232" i="3"/>
  <c r="Y232" i="3"/>
  <c r="U232" i="3"/>
  <c r="Q232" i="3"/>
  <c r="M232" i="3"/>
  <c r="BI230" i="3"/>
  <c r="BE230" i="3"/>
  <c r="BA230" i="3"/>
  <c r="AW230" i="3"/>
  <c r="AS230" i="3"/>
  <c r="AO230" i="3"/>
  <c r="AK230" i="3"/>
  <c r="AG230" i="3"/>
  <c r="AC230" i="3"/>
  <c r="Y230" i="3"/>
  <c r="U230" i="3"/>
  <c r="Q230" i="3"/>
  <c r="M230" i="3"/>
  <c r="BE227" i="3"/>
  <c r="AZ227" i="3"/>
  <c r="AU227" i="3"/>
  <c r="AO227" i="3"/>
  <c r="AJ227" i="3"/>
  <c r="AE227" i="3"/>
  <c r="Y227" i="3"/>
  <c r="T227" i="3"/>
  <c r="O227" i="3"/>
  <c r="BD225" i="3"/>
  <c r="AV225" i="3"/>
  <c r="AN225" i="3"/>
  <c r="AF225" i="3"/>
  <c r="X225" i="3"/>
  <c r="AU223" i="3"/>
  <c r="AE223" i="3"/>
  <c r="O223" i="3"/>
  <c r="P222" i="3"/>
  <c r="T222" i="3"/>
  <c r="X222" i="3"/>
  <c r="AB222" i="3"/>
  <c r="AF222" i="3"/>
  <c r="AJ222" i="3"/>
  <c r="AN222" i="3"/>
  <c r="AR222" i="3"/>
  <c r="AV222" i="3"/>
  <c r="AZ222" i="3"/>
  <c r="BD222" i="3"/>
  <c r="BH222" i="3"/>
  <c r="N222" i="3"/>
  <c r="R222" i="3"/>
  <c r="V222" i="3"/>
  <c r="Z222" i="3"/>
  <c r="AD222" i="3"/>
  <c r="AH222" i="3"/>
  <c r="AL222" i="3"/>
  <c r="AP222" i="3"/>
  <c r="AT222" i="3"/>
  <c r="AX222" i="3"/>
  <c r="BB222" i="3"/>
  <c r="BF222" i="3"/>
  <c r="O222" i="3"/>
  <c r="S222" i="3"/>
  <c r="W222" i="3"/>
  <c r="AA222" i="3"/>
  <c r="AE222" i="3"/>
  <c r="AI222" i="3"/>
  <c r="AM222" i="3"/>
  <c r="AQ222" i="3"/>
  <c r="AU222" i="3"/>
  <c r="AY222" i="3"/>
  <c r="BC222" i="3"/>
  <c r="BG222" i="3"/>
  <c r="AY221" i="3"/>
  <c r="AI221" i="3"/>
  <c r="S221" i="3"/>
  <c r="BE220" i="3"/>
  <c r="AO220" i="3"/>
  <c r="O211" i="3"/>
  <c r="S211" i="3"/>
  <c r="W211" i="3"/>
  <c r="AA211" i="3"/>
  <c r="AE211" i="3"/>
  <c r="AI211" i="3"/>
  <c r="AM211" i="3"/>
  <c r="AQ211" i="3"/>
  <c r="AU211" i="3"/>
  <c r="AY211" i="3"/>
  <c r="BC211" i="3"/>
  <c r="BG211" i="3"/>
  <c r="AD252" i="3"/>
  <c r="BH252" i="3"/>
  <c r="BD252" i="3"/>
  <c r="AZ252" i="3"/>
  <c r="AV252" i="3"/>
  <c r="AR252" i="3"/>
  <c r="AN252" i="3"/>
  <c r="AJ252" i="3"/>
  <c r="AF252" i="3"/>
  <c r="AB252" i="3"/>
  <c r="X252" i="3"/>
  <c r="T252" i="3"/>
  <c r="BH242" i="3"/>
  <c r="BD242" i="3"/>
  <c r="AZ242" i="3"/>
  <c r="AV242" i="3"/>
  <c r="AR242" i="3"/>
  <c r="AN242" i="3"/>
  <c r="AJ242" i="3"/>
  <c r="AF242" i="3"/>
  <c r="AB242" i="3"/>
  <c r="X242" i="3"/>
  <c r="T242" i="3"/>
  <c r="BH240" i="3"/>
  <c r="BD240" i="3"/>
  <c r="AZ240" i="3"/>
  <c r="AV240" i="3"/>
  <c r="AR240" i="3"/>
  <c r="AN240" i="3"/>
  <c r="AJ240" i="3"/>
  <c r="AF240" i="3"/>
  <c r="AB240" i="3"/>
  <c r="X240" i="3"/>
  <c r="T240" i="3"/>
  <c r="BH238" i="3"/>
  <c r="BD238" i="3"/>
  <c r="AZ238" i="3"/>
  <c r="AV238" i="3"/>
  <c r="AR238" i="3"/>
  <c r="AN238" i="3"/>
  <c r="AJ238" i="3"/>
  <c r="AF238" i="3"/>
  <c r="AB238" i="3"/>
  <c r="X238" i="3"/>
  <c r="T238" i="3"/>
  <c r="BH236" i="3"/>
  <c r="BD236" i="3"/>
  <c r="AZ236" i="3"/>
  <c r="AV236" i="3"/>
  <c r="AR236" i="3"/>
  <c r="AN236" i="3"/>
  <c r="AJ236" i="3"/>
  <c r="AF236" i="3"/>
  <c r="AB236" i="3"/>
  <c r="X236" i="3"/>
  <c r="T236" i="3"/>
  <c r="BH234" i="3"/>
  <c r="BD234" i="3"/>
  <c r="AZ234" i="3"/>
  <c r="AV234" i="3"/>
  <c r="AR234" i="3"/>
  <c r="AN234" i="3"/>
  <c r="AJ234" i="3"/>
  <c r="AF234" i="3"/>
  <c r="AB234" i="3"/>
  <c r="X234" i="3"/>
  <c r="T234" i="3"/>
  <c r="BH232" i="3"/>
  <c r="BD232" i="3"/>
  <c r="AZ232" i="3"/>
  <c r="AV232" i="3"/>
  <c r="AR232" i="3"/>
  <c r="AN232" i="3"/>
  <c r="AJ232" i="3"/>
  <c r="AF232" i="3"/>
  <c r="AB232" i="3"/>
  <c r="X232" i="3"/>
  <c r="T232" i="3"/>
  <c r="BH230" i="3"/>
  <c r="BD230" i="3"/>
  <c r="AZ230" i="3"/>
  <c r="AV230" i="3"/>
  <c r="AR230" i="3"/>
  <c r="AN230" i="3"/>
  <c r="AJ230" i="3"/>
  <c r="AF230" i="3"/>
  <c r="AB230" i="3"/>
  <c r="X230" i="3"/>
  <c r="T230" i="3"/>
  <c r="L228" i="3"/>
  <c r="X228" i="3" s="1"/>
  <c r="BI227" i="3"/>
  <c r="BD227" i="3"/>
  <c r="AY227" i="3"/>
  <c r="AS227" i="3"/>
  <c r="AN227" i="3"/>
  <c r="AI227" i="3"/>
  <c r="AC227" i="3"/>
  <c r="X227" i="3"/>
  <c r="S227" i="3"/>
  <c r="M227" i="3"/>
  <c r="BC225" i="3"/>
  <c r="AU225" i="3"/>
  <c r="AM225" i="3"/>
  <c r="AE225" i="3"/>
  <c r="W225" i="3"/>
  <c r="O225" i="3"/>
  <c r="BL225" i="3" s="1"/>
  <c r="BI224" i="3"/>
  <c r="BA224" i="3"/>
  <c r="AS224" i="3"/>
  <c r="AK224" i="3"/>
  <c r="AC224" i="3"/>
  <c r="U224" i="3"/>
  <c r="M224" i="3"/>
  <c r="BG223" i="3"/>
  <c r="AQ223" i="3"/>
  <c r="AA223" i="3"/>
  <c r="AW222" i="3"/>
  <c r="AG222" i="3"/>
  <c r="Q222" i="3"/>
  <c r="AU221" i="3"/>
  <c r="AE221" i="3"/>
  <c r="O221" i="3"/>
  <c r="P220" i="3"/>
  <c r="T220" i="3"/>
  <c r="X220" i="3"/>
  <c r="AB220" i="3"/>
  <c r="AF220" i="3"/>
  <c r="AJ220" i="3"/>
  <c r="AN220" i="3"/>
  <c r="AR220" i="3"/>
  <c r="AV220" i="3"/>
  <c r="AZ220" i="3"/>
  <c r="BD220" i="3"/>
  <c r="BH220" i="3"/>
  <c r="N220" i="3"/>
  <c r="R220" i="3"/>
  <c r="V220" i="3"/>
  <c r="Z220" i="3"/>
  <c r="AD220" i="3"/>
  <c r="AH220" i="3"/>
  <c r="AL220" i="3"/>
  <c r="AP220" i="3"/>
  <c r="AT220" i="3"/>
  <c r="AX220" i="3"/>
  <c r="BB220" i="3"/>
  <c r="BF220" i="3"/>
  <c r="O220" i="3"/>
  <c r="S220" i="3"/>
  <c r="W220" i="3"/>
  <c r="AA220" i="3"/>
  <c r="AE220" i="3"/>
  <c r="AI220" i="3"/>
  <c r="AM220" i="3"/>
  <c r="AQ220" i="3"/>
  <c r="AU220" i="3"/>
  <c r="AY220" i="3"/>
  <c r="BC220" i="3"/>
  <c r="BG220" i="3"/>
  <c r="P216" i="3"/>
  <c r="T216" i="3"/>
  <c r="X216" i="3"/>
  <c r="AB216" i="3"/>
  <c r="AF216" i="3"/>
  <c r="AJ216" i="3"/>
  <c r="AN216" i="3"/>
  <c r="AR216" i="3"/>
  <c r="AV216" i="3"/>
  <c r="AZ216" i="3"/>
  <c r="BD216" i="3"/>
  <c r="BH216" i="3"/>
  <c r="M216" i="3"/>
  <c r="Q216" i="3"/>
  <c r="U216" i="3"/>
  <c r="Y216" i="3"/>
  <c r="AC216" i="3"/>
  <c r="AG216" i="3"/>
  <c r="AK216" i="3"/>
  <c r="AO216" i="3"/>
  <c r="AS216" i="3"/>
  <c r="AW216" i="3"/>
  <c r="BA216" i="3"/>
  <c r="BE216" i="3"/>
  <c r="BI216" i="3"/>
  <c r="N216" i="3"/>
  <c r="R216" i="3"/>
  <c r="V216" i="3"/>
  <c r="Z216" i="3"/>
  <c r="AD216" i="3"/>
  <c r="AH216" i="3"/>
  <c r="AL216" i="3"/>
  <c r="AP216" i="3"/>
  <c r="AT216" i="3"/>
  <c r="AX216" i="3"/>
  <c r="BB216" i="3"/>
  <c r="BF216" i="3"/>
  <c r="O216" i="3"/>
  <c r="S216" i="3"/>
  <c r="W216" i="3"/>
  <c r="AA216" i="3"/>
  <c r="AE216" i="3"/>
  <c r="AI216" i="3"/>
  <c r="AM216" i="3"/>
  <c r="AQ216" i="3"/>
  <c r="AU216" i="3"/>
  <c r="AY216" i="3"/>
  <c r="BC216" i="3"/>
  <c r="BG216" i="3"/>
  <c r="P212" i="3"/>
  <c r="T212" i="3"/>
  <c r="X212" i="3"/>
  <c r="AB212" i="3"/>
  <c r="AF212" i="3"/>
  <c r="AJ212" i="3"/>
  <c r="AN212" i="3"/>
  <c r="AR212" i="3"/>
  <c r="AV212" i="3"/>
  <c r="AZ212" i="3"/>
  <c r="BD212" i="3"/>
  <c r="BH212" i="3"/>
  <c r="M212" i="3"/>
  <c r="Q212" i="3"/>
  <c r="U212" i="3"/>
  <c r="Y212" i="3"/>
  <c r="AC212" i="3"/>
  <c r="AG212" i="3"/>
  <c r="AK212" i="3"/>
  <c r="AO212" i="3"/>
  <c r="AS212" i="3"/>
  <c r="AW212" i="3"/>
  <c r="BA212" i="3"/>
  <c r="BE212" i="3"/>
  <c r="BI212" i="3"/>
  <c r="N212" i="3"/>
  <c r="R212" i="3"/>
  <c r="V212" i="3"/>
  <c r="Z212" i="3"/>
  <c r="AD212" i="3"/>
  <c r="AH212" i="3"/>
  <c r="AL212" i="3"/>
  <c r="AP212" i="3"/>
  <c r="AT212" i="3"/>
  <c r="AX212" i="3"/>
  <c r="BB212" i="3"/>
  <c r="BF212" i="3"/>
  <c r="O212" i="3"/>
  <c r="S212" i="3"/>
  <c r="W212" i="3"/>
  <c r="AA212" i="3"/>
  <c r="AE212" i="3"/>
  <c r="AI212" i="3"/>
  <c r="AM212" i="3"/>
  <c r="AQ212" i="3"/>
  <c r="AU212" i="3"/>
  <c r="AY212" i="3"/>
  <c r="BC212" i="3"/>
  <c r="BG212" i="3"/>
  <c r="O209" i="3"/>
  <c r="S209" i="3"/>
  <c r="W209" i="3"/>
  <c r="AA209" i="3"/>
  <c r="AE209" i="3"/>
  <c r="AI209" i="3"/>
  <c r="AM209" i="3"/>
  <c r="AQ209" i="3"/>
  <c r="AU209" i="3"/>
  <c r="AY209" i="3"/>
  <c r="BC209" i="3"/>
  <c r="BG209" i="3"/>
  <c r="BI219" i="3"/>
  <c r="BE219" i="3"/>
  <c r="BA219" i="3"/>
  <c r="AW219" i="3"/>
  <c r="AS219" i="3"/>
  <c r="AO219" i="3"/>
  <c r="AK219" i="3"/>
  <c r="AG219" i="3"/>
  <c r="AC219" i="3"/>
  <c r="Y219" i="3"/>
  <c r="U219" i="3"/>
  <c r="Q219" i="3"/>
  <c r="M219" i="3"/>
  <c r="BI217" i="3"/>
  <c r="BE217" i="3"/>
  <c r="BA217" i="3"/>
  <c r="AW217" i="3"/>
  <c r="AS217" i="3"/>
  <c r="AO217" i="3"/>
  <c r="AK217" i="3"/>
  <c r="AG217" i="3"/>
  <c r="AC217" i="3"/>
  <c r="Y217" i="3"/>
  <c r="U217" i="3"/>
  <c r="Q217" i="3"/>
  <c r="M217" i="3"/>
  <c r="BI215" i="3"/>
  <c r="BE215" i="3"/>
  <c r="BA215" i="3"/>
  <c r="AW215" i="3"/>
  <c r="AS215" i="3"/>
  <c r="AO215" i="3"/>
  <c r="AK215" i="3"/>
  <c r="AG215" i="3"/>
  <c r="AC215" i="3"/>
  <c r="Y215" i="3"/>
  <c r="U215" i="3"/>
  <c r="Q215" i="3"/>
  <c r="M215" i="3"/>
  <c r="BI213" i="3"/>
  <c r="BE213" i="3"/>
  <c r="BA213" i="3"/>
  <c r="AW213" i="3"/>
  <c r="AS213" i="3"/>
  <c r="AO213" i="3"/>
  <c r="AK213" i="3"/>
  <c r="AG213" i="3"/>
  <c r="AC213" i="3"/>
  <c r="Y213" i="3"/>
  <c r="U213" i="3"/>
  <c r="Q213" i="3"/>
  <c r="M213" i="3"/>
  <c r="BI211" i="3"/>
  <c r="BE211" i="3"/>
  <c r="BA211" i="3"/>
  <c r="AW211" i="3"/>
  <c r="AS211" i="3"/>
  <c r="AO211" i="3"/>
  <c r="AK211" i="3"/>
  <c r="AG211" i="3"/>
  <c r="AC211" i="3"/>
  <c r="Y211" i="3"/>
  <c r="U211" i="3"/>
  <c r="Q211" i="3"/>
  <c r="M211" i="3"/>
  <c r="BI209" i="3"/>
  <c r="BE209" i="3"/>
  <c r="BA209" i="3"/>
  <c r="AW209" i="3"/>
  <c r="AS209" i="3"/>
  <c r="AO209" i="3"/>
  <c r="AK209" i="3"/>
  <c r="AG209" i="3"/>
  <c r="AC209" i="3"/>
  <c r="Y209" i="3"/>
  <c r="U209" i="3"/>
  <c r="Q209" i="3"/>
  <c r="M209" i="3"/>
  <c r="BE208" i="3"/>
  <c r="AY208" i="3"/>
  <c r="AT208" i="3"/>
  <c r="AO208" i="3"/>
  <c r="AI208" i="3"/>
  <c r="AD208" i="3"/>
  <c r="Y208" i="3"/>
  <c r="S208" i="3"/>
  <c r="N208" i="3"/>
  <c r="BI207" i="3"/>
  <c r="BD207" i="3"/>
  <c r="AY207" i="3"/>
  <c r="AS207" i="3"/>
  <c r="AN207" i="3"/>
  <c r="AI207" i="3"/>
  <c r="AC207" i="3"/>
  <c r="W207" i="3"/>
  <c r="O207" i="3"/>
  <c r="BI206" i="3"/>
  <c r="BA206" i="3"/>
  <c r="AS206" i="3"/>
  <c r="AK206" i="3"/>
  <c r="AC206" i="3"/>
  <c r="U206" i="3"/>
  <c r="M206" i="3"/>
  <c r="O205" i="3"/>
  <c r="S205" i="3"/>
  <c r="W205" i="3"/>
  <c r="AA205" i="3"/>
  <c r="AE205" i="3"/>
  <c r="AI205" i="3"/>
  <c r="AM205" i="3"/>
  <c r="AQ205" i="3"/>
  <c r="AU205" i="3"/>
  <c r="AY205" i="3"/>
  <c r="BC205" i="3"/>
  <c r="BG205" i="3"/>
  <c r="AV203" i="3"/>
  <c r="AF203" i="3"/>
  <c r="O202" i="3"/>
  <c r="S202" i="3"/>
  <c r="W202" i="3"/>
  <c r="AA202" i="3"/>
  <c r="AE202" i="3"/>
  <c r="AI202" i="3"/>
  <c r="AM202" i="3"/>
  <c r="AQ202" i="3"/>
  <c r="AU202" i="3"/>
  <c r="AY202" i="3"/>
  <c r="BC202" i="3"/>
  <c r="BG202" i="3"/>
  <c r="P202" i="3"/>
  <c r="T202" i="3"/>
  <c r="X202" i="3"/>
  <c r="AB202" i="3"/>
  <c r="AF202" i="3"/>
  <c r="AJ202" i="3"/>
  <c r="AN202" i="3"/>
  <c r="AR202" i="3"/>
  <c r="AV202" i="3"/>
  <c r="AZ202" i="3"/>
  <c r="BD202" i="3"/>
  <c r="BH202" i="3"/>
  <c r="M202" i="3"/>
  <c r="Q202" i="3"/>
  <c r="U202" i="3"/>
  <c r="Y202" i="3"/>
  <c r="AC202" i="3"/>
  <c r="AG202" i="3"/>
  <c r="AK202" i="3"/>
  <c r="AO202" i="3"/>
  <c r="AS202" i="3"/>
  <c r="AW202" i="3"/>
  <c r="BA202" i="3"/>
  <c r="BE202" i="3"/>
  <c r="BI202" i="3"/>
  <c r="AZ201" i="3"/>
  <c r="AJ201" i="3"/>
  <c r="T201" i="3"/>
  <c r="AT198" i="3"/>
  <c r="AD198" i="3"/>
  <c r="N198" i="3"/>
  <c r="O197" i="3"/>
  <c r="S197" i="3"/>
  <c r="W197" i="3"/>
  <c r="AA197" i="3"/>
  <c r="AE197" i="3"/>
  <c r="AI197" i="3"/>
  <c r="AM197" i="3"/>
  <c r="AQ197" i="3"/>
  <c r="AU197" i="3"/>
  <c r="AY197" i="3"/>
  <c r="BC197" i="3"/>
  <c r="BG197" i="3"/>
  <c r="BH219" i="3"/>
  <c r="BD219" i="3"/>
  <c r="AZ219" i="3"/>
  <c r="AV219" i="3"/>
  <c r="AR219" i="3"/>
  <c r="AN219" i="3"/>
  <c r="AJ219" i="3"/>
  <c r="AF219" i="3"/>
  <c r="AB219" i="3"/>
  <c r="X219" i="3"/>
  <c r="T219" i="3"/>
  <c r="P219" i="3"/>
  <c r="BH217" i="3"/>
  <c r="BD217" i="3"/>
  <c r="AZ217" i="3"/>
  <c r="AV217" i="3"/>
  <c r="AR217" i="3"/>
  <c r="AN217" i="3"/>
  <c r="AJ217" i="3"/>
  <c r="AF217" i="3"/>
  <c r="AB217" i="3"/>
  <c r="X217" i="3"/>
  <c r="T217" i="3"/>
  <c r="P217" i="3"/>
  <c r="BH215" i="3"/>
  <c r="BD215" i="3"/>
  <c r="AZ215" i="3"/>
  <c r="AV215" i="3"/>
  <c r="AR215" i="3"/>
  <c r="AN215" i="3"/>
  <c r="AJ215" i="3"/>
  <c r="AF215" i="3"/>
  <c r="AB215" i="3"/>
  <c r="X215" i="3"/>
  <c r="T215" i="3"/>
  <c r="P215" i="3"/>
  <c r="BH213" i="3"/>
  <c r="BD213" i="3"/>
  <c r="AZ213" i="3"/>
  <c r="AV213" i="3"/>
  <c r="AR213" i="3"/>
  <c r="AN213" i="3"/>
  <c r="AJ213" i="3"/>
  <c r="AF213" i="3"/>
  <c r="AB213" i="3"/>
  <c r="X213" i="3"/>
  <c r="T213" i="3"/>
  <c r="P213" i="3"/>
  <c r="BH211" i="3"/>
  <c r="BD211" i="3"/>
  <c r="AZ211" i="3"/>
  <c r="AV211" i="3"/>
  <c r="AR211" i="3"/>
  <c r="AN211" i="3"/>
  <c r="AJ211" i="3"/>
  <c r="AF211" i="3"/>
  <c r="AB211" i="3"/>
  <c r="X211" i="3"/>
  <c r="T211" i="3"/>
  <c r="P211" i="3"/>
  <c r="BH209" i="3"/>
  <c r="BD209" i="3"/>
  <c r="AZ209" i="3"/>
  <c r="AV209" i="3"/>
  <c r="AR209" i="3"/>
  <c r="AN209" i="3"/>
  <c r="AJ209" i="3"/>
  <c r="AF209" i="3"/>
  <c r="AB209" i="3"/>
  <c r="X209" i="3"/>
  <c r="T209" i="3"/>
  <c r="P209" i="3"/>
  <c r="BI208" i="3"/>
  <c r="BC208" i="3"/>
  <c r="AX208" i="3"/>
  <c r="AS208" i="3"/>
  <c r="AM208" i="3"/>
  <c r="AH208" i="3"/>
  <c r="AC208" i="3"/>
  <c r="W208" i="3"/>
  <c r="R208" i="3"/>
  <c r="BH207" i="3"/>
  <c r="BC207" i="3"/>
  <c r="AW207" i="3"/>
  <c r="AR207" i="3"/>
  <c r="AM207" i="3"/>
  <c r="AG207" i="3"/>
  <c r="AB207" i="3"/>
  <c r="BF206" i="3"/>
  <c r="AX206" i="3"/>
  <c r="AP206" i="3"/>
  <c r="AH206" i="3"/>
  <c r="Z206" i="3"/>
  <c r="BD205" i="3"/>
  <c r="AN205" i="3"/>
  <c r="X205" i="3"/>
  <c r="M205" i="3"/>
  <c r="O203" i="3"/>
  <c r="S203" i="3"/>
  <c r="W203" i="3"/>
  <c r="AA203" i="3"/>
  <c r="AE203" i="3"/>
  <c r="AI203" i="3"/>
  <c r="AM203" i="3"/>
  <c r="AQ203" i="3"/>
  <c r="AU203" i="3"/>
  <c r="AY203" i="3"/>
  <c r="BC203" i="3"/>
  <c r="BG203" i="3"/>
  <c r="AX202" i="3"/>
  <c r="AH202" i="3"/>
  <c r="R202" i="3"/>
  <c r="AV201" i="3"/>
  <c r="AF201" i="3"/>
  <c r="L200" i="3"/>
  <c r="W200" i="3" s="1"/>
  <c r="O200" i="3"/>
  <c r="S200" i="3"/>
  <c r="AA200" i="3"/>
  <c r="AE200" i="3"/>
  <c r="AI200" i="3"/>
  <c r="AQ200" i="3"/>
  <c r="AU200" i="3"/>
  <c r="AY200" i="3"/>
  <c r="BG200" i="3"/>
  <c r="P200" i="3"/>
  <c r="T200" i="3"/>
  <c r="AB200" i="3"/>
  <c r="AF200" i="3"/>
  <c r="AJ200" i="3"/>
  <c r="AN200" i="3"/>
  <c r="AR200" i="3"/>
  <c r="AV200" i="3"/>
  <c r="AZ200" i="3"/>
  <c r="BD200" i="3"/>
  <c r="BH200" i="3"/>
  <c r="M200" i="3"/>
  <c r="Q200" i="3"/>
  <c r="U200" i="3"/>
  <c r="Y200" i="3"/>
  <c r="AC200" i="3"/>
  <c r="AG200" i="3"/>
  <c r="AK200" i="3"/>
  <c r="AO200" i="3"/>
  <c r="AS200" i="3"/>
  <c r="AW200" i="3"/>
  <c r="BA200" i="3"/>
  <c r="BE200" i="3"/>
  <c r="BI200" i="3"/>
  <c r="BF198" i="3"/>
  <c r="AP198" i="3"/>
  <c r="BD197" i="3"/>
  <c r="AN197" i="3"/>
  <c r="X197" i="3"/>
  <c r="M197" i="3"/>
  <c r="N194" i="3"/>
  <c r="R194" i="3"/>
  <c r="V194" i="3"/>
  <c r="Z194" i="3"/>
  <c r="AD194" i="3"/>
  <c r="AH194" i="3"/>
  <c r="AL194" i="3"/>
  <c r="AP194" i="3"/>
  <c r="AT194" i="3"/>
  <c r="AX194" i="3"/>
  <c r="BB194" i="3"/>
  <c r="BF194" i="3"/>
  <c r="O194" i="3"/>
  <c r="S194" i="3"/>
  <c r="W194" i="3"/>
  <c r="AA194" i="3"/>
  <c r="AE194" i="3"/>
  <c r="AI194" i="3"/>
  <c r="AM194" i="3"/>
  <c r="AQ194" i="3"/>
  <c r="AU194" i="3"/>
  <c r="AY194" i="3"/>
  <c r="BC194" i="3"/>
  <c r="BG194" i="3"/>
  <c r="P194" i="3"/>
  <c r="T194" i="3"/>
  <c r="X194" i="3"/>
  <c r="AB194" i="3"/>
  <c r="AF194" i="3"/>
  <c r="AJ194" i="3"/>
  <c r="AN194" i="3"/>
  <c r="AR194" i="3"/>
  <c r="AV194" i="3"/>
  <c r="AZ194" i="3"/>
  <c r="BD194" i="3"/>
  <c r="BH194" i="3"/>
  <c r="M194" i="3"/>
  <c r="Q194" i="3"/>
  <c r="U194" i="3"/>
  <c r="Y194" i="3"/>
  <c r="AC194" i="3"/>
  <c r="AG194" i="3"/>
  <c r="AK194" i="3"/>
  <c r="AO194" i="3"/>
  <c r="AS194" i="3"/>
  <c r="AW194" i="3"/>
  <c r="BA194" i="3"/>
  <c r="BE194" i="3"/>
  <c r="BI194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P190" i="3"/>
  <c r="T190" i="3"/>
  <c r="X190" i="3"/>
  <c r="AB190" i="3"/>
  <c r="AF190" i="3"/>
  <c r="AJ190" i="3"/>
  <c r="AN190" i="3"/>
  <c r="AR190" i="3"/>
  <c r="AV190" i="3"/>
  <c r="AZ190" i="3"/>
  <c r="BD190" i="3"/>
  <c r="BH190" i="3"/>
  <c r="M190" i="3"/>
  <c r="Q190" i="3"/>
  <c r="U190" i="3"/>
  <c r="Y190" i="3"/>
  <c r="AC190" i="3"/>
  <c r="AG190" i="3"/>
  <c r="AK190" i="3"/>
  <c r="AO190" i="3"/>
  <c r="AS190" i="3"/>
  <c r="AW190" i="3"/>
  <c r="BA190" i="3"/>
  <c r="BE190" i="3"/>
  <c r="BI190" i="3"/>
  <c r="N186" i="3"/>
  <c r="R186" i="3"/>
  <c r="V186" i="3"/>
  <c r="Z186" i="3"/>
  <c r="AD186" i="3"/>
  <c r="AH186" i="3"/>
  <c r="AL186" i="3"/>
  <c r="AP186" i="3"/>
  <c r="AT186" i="3"/>
  <c r="AX186" i="3"/>
  <c r="BB186" i="3"/>
  <c r="BF186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M186" i="3"/>
  <c r="Q186" i="3"/>
  <c r="U186" i="3"/>
  <c r="Y186" i="3"/>
  <c r="AC186" i="3"/>
  <c r="AG186" i="3"/>
  <c r="AK186" i="3"/>
  <c r="AO186" i="3"/>
  <c r="AS186" i="3"/>
  <c r="AW186" i="3"/>
  <c r="BA186" i="3"/>
  <c r="BE186" i="3"/>
  <c r="BI186" i="3"/>
  <c r="P208" i="3"/>
  <c r="T208" i="3"/>
  <c r="X208" i="3"/>
  <c r="AB208" i="3"/>
  <c r="AF208" i="3"/>
  <c r="AJ208" i="3"/>
  <c r="AN208" i="3"/>
  <c r="AR208" i="3"/>
  <c r="AV208" i="3"/>
  <c r="AZ208" i="3"/>
  <c r="BD208" i="3"/>
  <c r="BH208" i="3"/>
  <c r="M207" i="3"/>
  <c r="Q207" i="3"/>
  <c r="U207" i="3"/>
  <c r="Y207" i="3"/>
  <c r="N207" i="3"/>
  <c r="R207" i="3"/>
  <c r="V207" i="3"/>
  <c r="Z207" i="3"/>
  <c r="AD207" i="3"/>
  <c r="AH207" i="3"/>
  <c r="AL207" i="3"/>
  <c r="AP207" i="3"/>
  <c r="AT207" i="3"/>
  <c r="AX207" i="3"/>
  <c r="BB207" i="3"/>
  <c r="BF207" i="3"/>
  <c r="O206" i="3"/>
  <c r="S206" i="3"/>
  <c r="W206" i="3"/>
  <c r="AA206" i="3"/>
  <c r="AE206" i="3"/>
  <c r="AI206" i="3"/>
  <c r="AM206" i="3"/>
  <c r="AQ206" i="3"/>
  <c r="AU206" i="3"/>
  <c r="AY206" i="3"/>
  <c r="BC206" i="3"/>
  <c r="BG206" i="3"/>
  <c r="P206" i="3"/>
  <c r="T206" i="3"/>
  <c r="X206" i="3"/>
  <c r="AB206" i="3"/>
  <c r="AF206" i="3"/>
  <c r="AJ206" i="3"/>
  <c r="AN206" i="3"/>
  <c r="AR206" i="3"/>
  <c r="AV206" i="3"/>
  <c r="AZ206" i="3"/>
  <c r="BD206" i="3"/>
  <c r="BH206" i="3"/>
  <c r="O201" i="3"/>
  <c r="S201" i="3"/>
  <c r="W201" i="3"/>
  <c r="AA201" i="3"/>
  <c r="AE201" i="3"/>
  <c r="AI201" i="3"/>
  <c r="AM201" i="3"/>
  <c r="AQ201" i="3"/>
  <c r="AU201" i="3"/>
  <c r="AY201" i="3"/>
  <c r="BC201" i="3"/>
  <c r="BG201" i="3"/>
  <c r="O198" i="3"/>
  <c r="S198" i="3"/>
  <c r="W198" i="3"/>
  <c r="AA198" i="3"/>
  <c r="AE198" i="3"/>
  <c r="AI198" i="3"/>
  <c r="AM198" i="3"/>
  <c r="AQ198" i="3"/>
  <c r="AU198" i="3"/>
  <c r="AY198" i="3"/>
  <c r="BC198" i="3"/>
  <c r="BG198" i="3"/>
  <c r="P198" i="3"/>
  <c r="T198" i="3"/>
  <c r="X198" i="3"/>
  <c r="AB198" i="3"/>
  <c r="AF198" i="3"/>
  <c r="AJ198" i="3"/>
  <c r="AN198" i="3"/>
  <c r="AR198" i="3"/>
  <c r="AV198" i="3"/>
  <c r="AZ198" i="3"/>
  <c r="BD198" i="3"/>
  <c r="BH198" i="3"/>
  <c r="M198" i="3"/>
  <c r="Q198" i="3"/>
  <c r="U198" i="3"/>
  <c r="Y198" i="3"/>
  <c r="AC198" i="3"/>
  <c r="AG198" i="3"/>
  <c r="AK198" i="3"/>
  <c r="AO198" i="3"/>
  <c r="AS198" i="3"/>
  <c r="AW198" i="3"/>
  <c r="BA198" i="3"/>
  <c r="BE198" i="3"/>
  <c r="BI198" i="3"/>
  <c r="BF219" i="3"/>
  <c r="BB219" i="3"/>
  <c r="AX219" i="3"/>
  <c r="AT219" i="3"/>
  <c r="AP219" i="3"/>
  <c r="AL219" i="3"/>
  <c r="AH219" i="3"/>
  <c r="AD219" i="3"/>
  <c r="Z219" i="3"/>
  <c r="V219" i="3"/>
  <c r="R219" i="3"/>
  <c r="BF217" i="3"/>
  <c r="BB217" i="3"/>
  <c r="AX217" i="3"/>
  <c r="AT217" i="3"/>
  <c r="AP217" i="3"/>
  <c r="AL217" i="3"/>
  <c r="AH217" i="3"/>
  <c r="AD217" i="3"/>
  <c r="Z217" i="3"/>
  <c r="V217" i="3"/>
  <c r="R217" i="3"/>
  <c r="BF215" i="3"/>
  <c r="BB215" i="3"/>
  <c r="AX215" i="3"/>
  <c r="AT215" i="3"/>
  <c r="AP215" i="3"/>
  <c r="AL215" i="3"/>
  <c r="AH215" i="3"/>
  <c r="AD215" i="3"/>
  <c r="Z215" i="3"/>
  <c r="V215" i="3"/>
  <c r="R215" i="3"/>
  <c r="BF213" i="3"/>
  <c r="BB213" i="3"/>
  <c r="AX213" i="3"/>
  <c r="AT213" i="3"/>
  <c r="AP213" i="3"/>
  <c r="AL213" i="3"/>
  <c r="AH213" i="3"/>
  <c r="AD213" i="3"/>
  <c r="Z213" i="3"/>
  <c r="V213" i="3"/>
  <c r="R213" i="3"/>
  <c r="BF211" i="3"/>
  <c r="BB211" i="3"/>
  <c r="AX211" i="3"/>
  <c r="AT211" i="3"/>
  <c r="AP211" i="3"/>
  <c r="AL211" i="3"/>
  <c r="AH211" i="3"/>
  <c r="AD211" i="3"/>
  <c r="Z211" i="3"/>
  <c r="V211" i="3"/>
  <c r="R211" i="3"/>
  <c r="BF209" i="3"/>
  <c r="BB209" i="3"/>
  <c r="AX209" i="3"/>
  <c r="AT209" i="3"/>
  <c r="AP209" i="3"/>
  <c r="AL209" i="3"/>
  <c r="AH209" i="3"/>
  <c r="AD209" i="3"/>
  <c r="Z209" i="3"/>
  <c r="V209" i="3"/>
  <c r="R209" i="3"/>
  <c r="BF208" i="3"/>
  <c r="BA208" i="3"/>
  <c r="AU208" i="3"/>
  <c r="AP208" i="3"/>
  <c r="AK208" i="3"/>
  <c r="AE208" i="3"/>
  <c r="Z208" i="3"/>
  <c r="U208" i="3"/>
  <c r="O208" i="3"/>
  <c r="BE207" i="3"/>
  <c r="AZ207" i="3"/>
  <c r="AU207" i="3"/>
  <c r="AO207" i="3"/>
  <c r="AJ207" i="3"/>
  <c r="AE207" i="3"/>
  <c r="X207" i="3"/>
  <c r="P207" i="3"/>
  <c r="BB206" i="3"/>
  <c r="AT206" i="3"/>
  <c r="AL206" i="3"/>
  <c r="AD206" i="3"/>
  <c r="V206" i="3"/>
  <c r="N206" i="3"/>
  <c r="AV205" i="3"/>
  <c r="AF205" i="3"/>
  <c r="P205" i="3"/>
  <c r="L204" i="3"/>
  <c r="K204" i="3"/>
  <c r="AZ203" i="3"/>
  <c r="AJ203" i="3"/>
  <c r="T203" i="3"/>
  <c r="BF202" i="3"/>
  <c r="AP202" i="3"/>
  <c r="Z202" i="3"/>
  <c r="BD201" i="3"/>
  <c r="AN201" i="3"/>
  <c r="X201" i="3"/>
  <c r="M201" i="3"/>
  <c r="AT200" i="3"/>
  <c r="AD200" i="3"/>
  <c r="N200" i="3"/>
  <c r="O199" i="3"/>
  <c r="S199" i="3"/>
  <c r="W199" i="3"/>
  <c r="AA199" i="3"/>
  <c r="AE199" i="3"/>
  <c r="AI199" i="3"/>
  <c r="AM199" i="3"/>
  <c r="AQ199" i="3"/>
  <c r="AU199" i="3"/>
  <c r="AY199" i="3"/>
  <c r="BC199" i="3"/>
  <c r="BG199" i="3"/>
  <c r="AX198" i="3"/>
  <c r="AH198" i="3"/>
  <c r="R198" i="3"/>
  <c r="AV197" i="3"/>
  <c r="AF197" i="3"/>
  <c r="P197" i="3"/>
  <c r="L196" i="3"/>
  <c r="K196" i="3"/>
  <c r="N192" i="3"/>
  <c r="R192" i="3"/>
  <c r="V192" i="3"/>
  <c r="Z192" i="3"/>
  <c r="AD192" i="3"/>
  <c r="AH192" i="3"/>
  <c r="AL192" i="3"/>
  <c r="AP192" i="3"/>
  <c r="AT192" i="3"/>
  <c r="AX192" i="3"/>
  <c r="BB192" i="3"/>
  <c r="BF192" i="3"/>
  <c r="O192" i="3"/>
  <c r="S192" i="3"/>
  <c r="W192" i="3"/>
  <c r="AA192" i="3"/>
  <c r="AE192" i="3"/>
  <c r="AI192" i="3"/>
  <c r="AM192" i="3"/>
  <c r="AQ192" i="3"/>
  <c r="AU192" i="3"/>
  <c r="AY192" i="3"/>
  <c r="BC192" i="3"/>
  <c r="BG192" i="3"/>
  <c r="P192" i="3"/>
  <c r="T192" i="3"/>
  <c r="X192" i="3"/>
  <c r="AB192" i="3"/>
  <c r="AF192" i="3"/>
  <c r="AJ192" i="3"/>
  <c r="AN192" i="3"/>
  <c r="AR192" i="3"/>
  <c r="AV192" i="3"/>
  <c r="AZ192" i="3"/>
  <c r="BD192" i="3"/>
  <c r="BH192" i="3"/>
  <c r="M192" i="3"/>
  <c r="Q192" i="3"/>
  <c r="U192" i="3"/>
  <c r="Y192" i="3"/>
  <c r="AC192" i="3"/>
  <c r="AG192" i="3"/>
  <c r="AK192" i="3"/>
  <c r="AO192" i="3"/>
  <c r="AS192" i="3"/>
  <c r="AW192" i="3"/>
  <c r="BA192" i="3"/>
  <c r="BE192" i="3"/>
  <c r="BI192" i="3"/>
  <c r="N188" i="3"/>
  <c r="R188" i="3"/>
  <c r="V188" i="3"/>
  <c r="Z188" i="3"/>
  <c r="AD188" i="3"/>
  <c r="AH188" i="3"/>
  <c r="AL188" i="3"/>
  <c r="AP188" i="3"/>
  <c r="AT188" i="3"/>
  <c r="AX188" i="3"/>
  <c r="BB188" i="3"/>
  <c r="BF188" i="3"/>
  <c r="O188" i="3"/>
  <c r="S188" i="3"/>
  <c r="W188" i="3"/>
  <c r="AA188" i="3"/>
  <c r="AE188" i="3"/>
  <c r="AI188" i="3"/>
  <c r="AM188" i="3"/>
  <c r="AQ188" i="3"/>
  <c r="AU188" i="3"/>
  <c r="AY188" i="3"/>
  <c r="BC188" i="3"/>
  <c r="BG188" i="3"/>
  <c r="P188" i="3"/>
  <c r="T188" i="3"/>
  <c r="X188" i="3"/>
  <c r="AB188" i="3"/>
  <c r="AF188" i="3"/>
  <c r="AJ188" i="3"/>
  <c r="AN188" i="3"/>
  <c r="AR188" i="3"/>
  <c r="AV188" i="3"/>
  <c r="AZ188" i="3"/>
  <c r="BD188" i="3"/>
  <c r="BH188" i="3"/>
  <c r="M188" i="3"/>
  <c r="Q188" i="3"/>
  <c r="U188" i="3"/>
  <c r="Y188" i="3"/>
  <c r="AC188" i="3"/>
  <c r="AG188" i="3"/>
  <c r="AK188" i="3"/>
  <c r="AO188" i="3"/>
  <c r="AS188" i="3"/>
  <c r="AW188" i="3"/>
  <c r="BA188" i="3"/>
  <c r="BE188" i="3"/>
  <c r="BI188" i="3"/>
  <c r="BG195" i="3"/>
  <c r="BC195" i="3"/>
  <c r="AY195" i="3"/>
  <c r="AU195" i="3"/>
  <c r="AQ195" i="3"/>
  <c r="AM195" i="3"/>
  <c r="AI195" i="3"/>
  <c r="AE195" i="3"/>
  <c r="AA195" i="3"/>
  <c r="W195" i="3"/>
  <c r="S195" i="3"/>
  <c r="BG193" i="3"/>
  <c r="BC193" i="3"/>
  <c r="AY193" i="3"/>
  <c r="AU193" i="3"/>
  <c r="AQ193" i="3"/>
  <c r="AM193" i="3"/>
  <c r="AI193" i="3"/>
  <c r="AE193" i="3"/>
  <c r="AA193" i="3"/>
  <c r="W193" i="3"/>
  <c r="S193" i="3"/>
  <c r="BG191" i="3"/>
  <c r="BC191" i="3"/>
  <c r="AY191" i="3"/>
  <c r="AU191" i="3"/>
  <c r="AQ191" i="3"/>
  <c r="AM191" i="3"/>
  <c r="AI191" i="3"/>
  <c r="AE191" i="3"/>
  <c r="AA191" i="3"/>
  <c r="W191" i="3"/>
  <c r="S191" i="3"/>
  <c r="BG189" i="3"/>
  <c r="BC189" i="3"/>
  <c r="AY189" i="3"/>
  <c r="AU189" i="3"/>
  <c r="AQ189" i="3"/>
  <c r="AM189" i="3"/>
  <c r="AI189" i="3"/>
  <c r="AE189" i="3"/>
  <c r="AA189" i="3"/>
  <c r="W189" i="3"/>
  <c r="S189" i="3"/>
  <c r="BG187" i="3"/>
  <c r="BC187" i="3"/>
  <c r="AY187" i="3"/>
  <c r="AU187" i="3"/>
  <c r="AQ187" i="3"/>
  <c r="AM187" i="3"/>
  <c r="AI187" i="3"/>
  <c r="AE187" i="3"/>
  <c r="AA187" i="3"/>
  <c r="W187" i="3"/>
  <c r="S187" i="3"/>
  <c r="BG185" i="3"/>
  <c r="BC185" i="3"/>
  <c r="AY185" i="3"/>
  <c r="AU185" i="3"/>
  <c r="AQ185" i="3"/>
  <c r="AM185" i="3"/>
  <c r="AI185" i="3"/>
  <c r="AE185" i="3"/>
  <c r="AA185" i="3"/>
  <c r="W185" i="3"/>
  <c r="S185" i="3"/>
  <c r="BI184" i="3"/>
  <c r="BE184" i="3"/>
  <c r="BA184" i="3"/>
  <c r="AW184" i="3"/>
  <c r="AS184" i="3"/>
  <c r="AO184" i="3"/>
  <c r="AK184" i="3"/>
  <c r="AF184" i="3"/>
  <c r="AA184" i="3"/>
  <c r="U184" i="3"/>
  <c r="N184" i="3"/>
  <c r="R184" i="3"/>
  <c r="V184" i="3"/>
  <c r="Z184" i="3"/>
  <c r="AD184" i="3"/>
  <c r="AH184" i="3"/>
  <c r="L183" i="3"/>
  <c r="AA183" i="3" s="1"/>
  <c r="BC183" i="3"/>
  <c r="AZ183" i="3"/>
  <c r="AZ182" i="3"/>
  <c r="AJ182" i="3"/>
  <c r="T182" i="3"/>
  <c r="AT179" i="3"/>
  <c r="AD179" i="3"/>
  <c r="N179" i="3"/>
  <c r="O178" i="3"/>
  <c r="S178" i="3"/>
  <c r="W178" i="3"/>
  <c r="AA178" i="3"/>
  <c r="AE178" i="3"/>
  <c r="AI178" i="3"/>
  <c r="AM178" i="3"/>
  <c r="AQ178" i="3"/>
  <c r="AU178" i="3"/>
  <c r="AY178" i="3"/>
  <c r="BC178" i="3"/>
  <c r="BG178" i="3"/>
  <c r="P164" i="3"/>
  <c r="T164" i="3"/>
  <c r="X164" i="3"/>
  <c r="AB164" i="3"/>
  <c r="AF164" i="3"/>
  <c r="AJ164" i="3"/>
  <c r="AN164" i="3"/>
  <c r="AR164" i="3"/>
  <c r="AV164" i="3"/>
  <c r="AZ164" i="3"/>
  <c r="BD164" i="3"/>
  <c r="BH164" i="3"/>
  <c r="M164" i="3"/>
  <c r="Q164" i="3"/>
  <c r="U164" i="3"/>
  <c r="Y164" i="3"/>
  <c r="AC164" i="3"/>
  <c r="AG164" i="3"/>
  <c r="AK164" i="3"/>
  <c r="AO164" i="3"/>
  <c r="AS164" i="3"/>
  <c r="AW164" i="3"/>
  <c r="BA164" i="3"/>
  <c r="BE164" i="3"/>
  <c r="BI164" i="3"/>
  <c r="N164" i="3"/>
  <c r="R164" i="3"/>
  <c r="V164" i="3"/>
  <c r="Z164" i="3"/>
  <c r="AD164" i="3"/>
  <c r="AH164" i="3"/>
  <c r="AL164" i="3"/>
  <c r="AP164" i="3"/>
  <c r="AT164" i="3"/>
  <c r="AX164" i="3"/>
  <c r="BB164" i="3"/>
  <c r="BF164" i="3"/>
  <c r="O164" i="3"/>
  <c r="S164" i="3"/>
  <c r="W164" i="3"/>
  <c r="AA164" i="3"/>
  <c r="AE164" i="3"/>
  <c r="AI164" i="3"/>
  <c r="AM164" i="3"/>
  <c r="AQ164" i="3"/>
  <c r="AU164" i="3"/>
  <c r="AY164" i="3"/>
  <c r="BC164" i="3"/>
  <c r="BG164" i="3"/>
  <c r="M162" i="3"/>
  <c r="Q162" i="3"/>
  <c r="U162" i="3"/>
  <c r="Y162" i="3"/>
  <c r="AC162" i="3"/>
  <c r="AG162" i="3"/>
  <c r="AK162" i="3"/>
  <c r="AO162" i="3"/>
  <c r="AS162" i="3"/>
  <c r="AW162" i="3"/>
  <c r="BA162" i="3"/>
  <c r="BE162" i="3"/>
  <c r="BI162" i="3"/>
  <c r="O162" i="3"/>
  <c r="T162" i="3"/>
  <c r="Z162" i="3"/>
  <c r="AE162" i="3"/>
  <c r="AJ162" i="3"/>
  <c r="AP162" i="3"/>
  <c r="AU162" i="3"/>
  <c r="AZ162" i="3"/>
  <c r="BF162" i="3"/>
  <c r="P162" i="3"/>
  <c r="V162" i="3"/>
  <c r="AA162" i="3"/>
  <c r="AF162" i="3"/>
  <c r="AL162" i="3"/>
  <c r="AQ162" i="3"/>
  <c r="AV162" i="3"/>
  <c r="BB162" i="3"/>
  <c r="BG162" i="3"/>
  <c r="R162" i="3"/>
  <c r="W162" i="3"/>
  <c r="AB162" i="3"/>
  <c r="AH162" i="3"/>
  <c r="AM162" i="3"/>
  <c r="AR162" i="3"/>
  <c r="AX162" i="3"/>
  <c r="BC162" i="3"/>
  <c r="BH162" i="3"/>
  <c r="N162" i="3"/>
  <c r="S162" i="3"/>
  <c r="X162" i="3"/>
  <c r="AD162" i="3"/>
  <c r="AI162" i="3"/>
  <c r="AN162" i="3"/>
  <c r="AT162" i="3"/>
  <c r="AY162" i="3"/>
  <c r="BD162" i="3"/>
  <c r="BF205" i="3"/>
  <c r="BB205" i="3"/>
  <c r="AX205" i="3"/>
  <c r="AT205" i="3"/>
  <c r="AP205" i="3"/>
  <c r="AL205" i="3"/>
  <c r="AH205" i="3"/>
  <c r="AD205" i="3"/>
  <c r="Z205" i="3"/>
  <c r="V205" i="3"/>
  <c r="R205" i="3"/>
  <c r="N205" i="3"/>
  <c r="BF203" i="3"/>
  <c r="BB203" i="3"/>
  <c r="AX203" i="3"/>
  <c r="AT203" i="3"/>
  <c r="AP203" i="3"/>
  <c r="AL203" i="3"/>
  <c r="AH203" i="3"/>
  <c r="AD203" i="3"/>
  <c r="Z203" i="3"/>
  <c r="V203" i="3"/>
  <c r="R203" i="3"/>
  <c r="N203" i="3"/>
  <c r="BF201" i="3"/>
  <c r="BB201" i="3"/>
  <c r="AX201" i="3"/>
  <c r="AT201" i="3"/>
  <c r="AP201" i="3"/>
  <c r="AL201" i="3"/>
  <c r="AH201" i="3"/>
  <c r="AD201" i="3"/>
  <c r="Z201" i="3"/>
  <c r="V201" i="3"/>
  <c r="R201" i="3"/>
  <c r="N201" i="3"/>
  <c r="BF199" i="3"/>
  <c r="BB199" i="3"/>
  <c r="AX199" i="3"/>
  <c r="AT199" i="3"/>
  <c r="AP199" i="3"/>
  <c r="AL199" i="3"/>
  <c r="AH199" i="3"/>
  <c r="AD199" i="3"/>
  <c r="Z199" i="3"/>
  <c r="V199" i="3"/>
  <c r="R199" i="3"/>
  <c r="N199" i="3"/>
  <c r="BF197" i="3"/>
  <c r="BB197" i="3"/>
  <c r="AX197" i="3"/>
  <c r="AT197" i="3"/>
  <c r="AP197" i="3"/>
  <c r="AL197" i="3"/>
  <c r="AH197" i="3"/>
  <c r="AD197" i="3"/>
  <c r="Z197" i="3"/>
  <c r="V197" i="3"/>
  <c r="R197" i="3"/>
  <c r="N197" i="3"/>
  <c r="BF195" i="3"/>
  <c r="BB195" i="3"/>
  <c r="AX195" i="3"/>
  <c r="AT195" i="3"/>
  <c r="AP195" i="3"/>
  <c r="AL195" i="3"/>
  <c r="AH195" i="3"/>
  <c r="AD195" i="3"/>
  <c r="Z195" i="3"/>
  <c r="V195" i="3"/>
  <c r="R195" i="3"/>
  <c r="N195" i="3"/>
  <c r="BF193" i="3"/>
  <c r="BB193" i="3"/>
  <c r="AX193" i="3"/>
  <c r="AT193" i="3"/>
  <c r="AP193" i="3"/>
  <c r="AL193" i="3"/>
  <c r="AH193" i="3"/>
  <c r="AD193" i="3"/>
  <c r="Z193" i="3"/>
  <c r="V193" i="3"/>
  <c r="R193" i="3"/>
  <c r="N193" i="3"/>
  <c r="BN193" i="3" s="1"/>
  <c r="BF191" i="3"/>
  <c r="BB191" i="3"/>
  <c r="AX191" i="3"/>
  <c r="AT191" i="3"/>
  <c r="AP191" i="3"/>
  <c r="AL191" i="3"/>
  <c r="AH191" i="3"/>
  <c r="AD191" i="3"/>
  <c r="Z191" i="3"/>
  <c r="V191" i="3"/>
  <c r="R191" i="3"/>
  <c r="N191" i="3"/>
  <c r="BF189" i="3"/>
  <c r="BB189" i="3"/>
  <c r="AX189" i="3"/>
  <c r="AT189" i="3"/>
  <c r="AP189" i="3"/>
  <c r="AL189" i="3"/>
  <c r="AH189" i="3"/>
  <c r="AD189" i="3"/>
  <c r="Z189" i="3"/>
  <c r="V189" i="3"/>
  <c r="R189" i="3"/>
  <c r="N189" i="3"/>
  <c r="BF187" i="3"/>
  <c r="BB187" i="3"/>
  <c r="AX187" i="3"/>
  <c r="AT187" i="3"/>
  <c r="AP187" i="3"/>
  <c r="AL187" i="3"/>
  <c r="AH187" i="3"/>
  <c r="AD187" i="3"/>
  <c r="Z187" i="3"/>
  <c r="V187" i="3"/>
  <c r="R187" i="3"/>
  <c r="N187" i="3"/>
  <c r="BF185" i="3"/>
  <c r="BB185" i="3"/>
  <c r="AX185" i="3"/>
  <c r="AT185" i="3"/>
  <c r="AP185" i="3"/>
  <c r="AL185" i="3"/>
  <c r="AH185" i="3"/>
  <c r="AD185" i="3"/>
  <c r="Z185" i="3"/>
  <c r="V185" i="3"/>
  <c r="R185" i="3"/>
  <c r="N185" i="3"/>
  <c r="BH184" i="3"/>
  <c r="BD184" i="3"/>
  <c r="AZ184" i="3"/>
  <c r="AV184" i="3"/>
  <c r="AR184" i="3"/>
  <c r="AN184" i="3"/>
  <c r="AJ184" i="3"/>
  <c r="AE184" i="3"/>
  <c r="Y184" i="3"/>
  <c r="T184" i="3"/>
  <c r="O184" i="3"/>
  <c r="BB183" i="3"/>
  <c r="AL183" i="3"/>
  <c r="V183" i="3"/>
  <c r="AV182" i="3"/>
  <c r="AF182" i="3"/>
  <c r="L181" i="3"/>
  <c r="K181" i="3"/>
  <c r="BF179" i="3"/>
  <c r="AP179" i="3"/>
  <c r="BD178" i="3"/>
  <c r="AN178" i="3"/>
  <c r="X178" i="3"/>
  <c r="M178" i="3"/>
  <c r="N175" i="3"/>
  <c r="R175" i="3"/>
  <c r="V175" i="3"/>
  <c r="Z175" i="3"/>
  <c r="AD175" i="3"/>
  <c r="AH175" i="3"/>
  <c r="AL175" i="3"/>
  <c r="AP175" i="3"/>
  <c r="AT175" i="3"/>
  <c r="AX175" i="3"/>
  <c r="BB175" i="3"/>
  <c r="BF175" i="3"/>
  <c r="O175" i="3"/>
  <c r="S175" i="3"/>
  <c r="W175" i="3"/>
  <c r="AA175" i="3"/>
  <c r="AE175" i="3"/>
  <c r="AI175" i="3"/>
  <c r="AM175" i="3"/>
  <c r="AQ175" i="3"/>
  <c r="AU175" i="3"/>
  <c r="AY175" i="3"/>
  <c r="BC175" i="3"/>
  <c r="BG175" i="3"/>
  <c r="P175" i="3"/>
  <c r="T175" i="3"/>
  <c r="X175" i="3"/>
  <c r="AB175" i="3"/>
  <c r="AF175" i="3"/>
  <c r="AJ175" i="3"/>
  <c r="AN175" i="3"/>
  <c r="AR175" i="3"/>
  <c r="AV175" i="3"/>
  <c r="AZ175" i="3"/>
  <c r="BD175" i="3"/>
  <c r="BH175" i="3"/>
  <c r="M175" i="3"/>
  <c r="Q175" i="3"/>
  <c r="U175" i="3"/>
  <c r="Y175" i="3"/>
  <c r="AC175" i="3"/>
  <c r="AG175" i="3"/>
  <c r="AK175" i="3"/>
  <c r="AO175" i="3"/>
  <c r="AS175" i="3"/>
  <c r="AW175" i="3"/>
  <c r="BA175" i="3"/>
  <c r="BE175" i="3"/>
  <c r="BI175" i="3"/>
  <c r="N171" i="3"/>
  <c r="R171" i="3"/>
  <c r="V171" i="3"/>
  <c r="Z171" i="3"/>
  <c r="AD171" i="3"/>
  <c r="AH171" i="3"/>
  <c r="AL171" i="3"/>
  <c r="AP171" i="3"/>
  <c r="AT171" i="3"/>
  <c r="AX171" i="3"/>
  <c r="BB171" i="3"/>
  <c r="BF171" i="3"/>
  <c r="O171" i="3"/>
  <c r="S171" i="3"/>
  <c r="W171" i="3"/>
  <c r="AA171" i="3"/>
  <c r="AE171" i="3"/>
  <c r="AI171" i="3"/>
  <c r="AM171" i="3"/>
  <c r="AQ171" i="3"/>
  <c r="AU171" i="3"/>
  <c r="AY171" i="3"/>
  <c r="BC171" i="3"/>
  <c r="BG171" i="3"/>
  <c r="P171" i="3"/>
  <c r="T171" i="3"/>
  <c r="X171" i="3"/>
  <c r="AB171" i="3"/>
  <c r="AF171" i="3"/>
  <c r="AJ171" i="3"/>
  <c r="AN171" i="3"/>
  <c r="AR171" i="3"/>
  <c r="AV171" i="3"/>
  <c r="AZ171" i="3"/>
  <c r="BD171" i="3"/>
  <c r="BH171" i="3"/>
  <c r="M171" i="3"/>
  <c r="Q171" i="3"/>
  <c r="U171" i="3"/>
  <c r="Y171" i="3"/>
  <c r="AC171" i="3"/>
  <c r="AG171" i="3"/>
  <c r="AK171" i="3"/>
  <c r="AO171" i="3"/>
  <c r="AS171" i="3"/>
  <c r="AW171" i="3"/>
  <c r="BA171" i="3"/>
  <c r="BE171" i="3"/>
  <c r="BI171" i="3"/>
  <c r="N167" i="3"/>
  <c r="BJ167" i="3" s="1"/>
  <c r="R167" i="3"/>
  <c r="V167" i="3"/>
  <c r="Z167" i="3"/>
  <c r="AD167" i="3"/>
  <c r="AH167" i="3"/>
  <c r="AL167" i="3"/>
  <c r="AP167" i="3"/>
  <c r="AT167" i="3"/>
  <c r="AX167" i="3"/>
  <c r="BB167" i="3"/>
  <c r="BF167" i="3"/>
  <c r="O167" i="3"/>
  <c r="BL167" i="3" s="1"/>
  <c r="S167" i="3"/>
  <c r="BM167" i="3" s="1"/>
  <c r="W167" i="3"/>
  <c r="AA167" i="3"/>
  <c r="AE167" i="3"/>
  <c r="AI167" i="3"/>
  <c r="AM167" i="3"/>
  <c r="AQ167" i="3"/>
  <c r="AU167" i="3"/>
  <c r="AY167" i="3"/>
  <c r="BC167" i="3"/>
  <c r="BG167" i="3"/>
  <c r="P167" i="3"/>
  <c r="T167" i="3"/>
  <c r="X167" i="3"/>
  <c r="AB167" i="3"/>
  <c r="AF167" i="3"/>
  <c r="AJ167" i="3"/>
  <c r="AN167" i="3"/>
  <c r="AR167" i="3"/>
  <c r="AV167" i="3"/>
  <c r="AZ167" i="3"/>
  <c r="BD167" i="3"/>
  <c r="BH167" i="3"/>
  <c r="M167" i="3"/>
  <c r="Q167" i="3"/>
  <c r="U167" i="3"/>
  <c r="Y167" i="3"/>
  <c r="AC167" i="3"/>
  <c r="AG167" i="3"/>
  <c r="AK167" i="3"/>
  <c r="AO167" i="3"/>
  <c r="AS167" i="3"/>
  <c r="AW167" i="3"/>
  <c r="BA167" i="3"/>
  <c r="BE167" i="3"/>
  <c r="BI167" i="3"/>
  <c r="BI205" i="3"/>
  <c r="BE205" i="3"/>
  <c r="BA205" i="3"/>
  <c r="AW205" i="3"/>
  <c r="AS205" i="3"/>
  <c r="AO205" i="3"/>
  <c r="AK205" i="3"/>
  <c r="AG205" i="3"/>
  <c r="AC205" i="3"/>
  <c r="Y205" i="3"/>
  <c r="U205" i="3"/>
  <c r="Q205" i="3"/>
  <c r="BI203" i="3"/>
  <c r="BE203" i="3"/>
  <c r="BA203" i="3"/>
  <c r="AW203" i="3"/>
  <c r="AS203" i="3"/>
  <c r="AO203" i="3"/>
  <c r="AK203" i="3"/>
  <c r="AG203" i="3"/>
  <c r="AC203" i="3"/>
  <c r="Y203" i="3"/>
  <c r="U203" i="3"/>
  <c r="Q203" i="3"/>
  <c r="BI201" i="3"/>
  <c r="BE201" i="3"/>
  <c r="BA201" i="3"/>
  <c r="AW201" i="3"/>
  <c r="AS201" i="3"/>
  <c r="AO201" i="3"/>
  <c r="AK201" i="3"/>
  <c r="AG201" i="3"/>
  <c r="AC201" i="3"/>
  <c r="Y201" i="3"/>
  <c r="U201" i="3"/>
  <c r="Q201" i="3"/>
  <c r="BI199" i="3"/>
  <c r="BE199" i="3"/>
  <c r="BA199" i="3"/>
  <c r="AW199" i="3"/>
  <c r="AS199" i="3"/>
  <c r="AO199" i="3"/>
  <c r="AK199" i="3"/>
  <c r="AG199" i="3"/>
  <c r="AC199" i="3"/>
  <c r="Y199" i="3"/>
  <c r="U199" i="3"/>
  <c r="Q199" i="3"/>
  <c r="BI197" i="3"/>
  <c r="BE197" i="3"/>
  <c r="BA197" i="3"/>
  <c r="AW197" i="3"/>
  <c r="AS197" i="3"/>
  <c r="AO197" i="3"/>
  <c r="AK197" i="3"/>
  <c r="AG197" i="3"/>
  <c r="AC197" i="3"/>
  <c r="Y197" i="3"/>
  <c r="U197" i="3"/>
  <c r="Q197" i="3"/>
  <c r="BI195" i="3"/>
  <c r="BE195" i="3"/>
  <c r="BA195" i="3"/>
  <c r="AW195" i="3"/>
  <c r="AS195" i="3"/>
  <c r="AO195" i="3"/>
  <c r="AK195" i="3"/>
  <c r="AG195" i="3"/>
  <c r="AC195" i="3"/>
  <c r="Y195" i="3"/>
  <c r="U195" i="3"/>
  <c r="Q195" i="3"/>
  <c r="BI193" i="3"/>
  <c r="BE193" i="3"/>
  <c r="BA193" i="3"/>
  <c r="AW193" i="3"/>
  <c r="AS193" i="3"/>
  <c r="AO193" i="3"/>
  <c r="AK193" i="3"/>
  <c r="AG193" i="3"/>
  <c r="AC193" i="3"/>
  <c r="Y193" i="3"/>
  <c r="U193" i="3"/>
  <c r="Q193" i="3"/>
  <c r="BI191" i="3"/>
  <c r="BE191" i="3"/>
  <c r="BA191" i="3"/>
  <c r="AW191" i="3"/>
  <c r="AS191" i="3"/>
  <c r="AO191" i="3"/>
  <c r="AK191" i="3"/>
  <c r="AG191" i="3"/>
  <c r="AC191" i="3"/>
  <c r="Y191" i="3"/>
  <c r="U191" i="3"/>
  <c r="Q191" i="3"/>
  <c r="BI189" i="3"/>
  <c r="BE189" i="3"/>
  <c r="BA189" i="3"/>
  <c r="AW189" i="3"/>
  <c r="AS189" i="3"/>
  <c r="AO189" i="3"/>
  <c r="AK189" i="3"/>
  <c r="AG189" i="3"/>
  <c r="AC189" i="3"/>
  <c r="Y189" i="3"/>
  <c r="U189" i="3"/>
  <c r="Q189" i="3"/>
  <c r="BI187" i="3"/>
  <c r="BE187" i="3"/>
  <c r="BA187" i="3"/>
  <c r="AW187" i="3"/>
  <c r="AS187" i="3"/>
  <c r="AO187" i="3"/>
  <c r="AK187" i="3"/>
  <c r="AG187" i="3"/>
  <c r="AC187" i="3"/>
  <c r="Y187" i="3"/>
  <c r="U187" i="3"/>
  <c r="Q187" i="3"/>
  <c r="BI185" i="3"/>
  <c r="BE185" i="3"/>
  <c r="BA185" i="3"/>
  <c r="AW185" i="3"/>
  <c r="AS185" i="3"/>
  <c r="AO185" i="3"/>
  <c r="AK185" i="3"/>
  <c r="AG185" i="3"/>
  <c r="AC185" i="3"/>
  <c r="Y185" i="3"/>
  <c r="U185" i="3"/>
  <c r="Q185" i="3"/>
  <c r="BG184" i="3"/>
  <c r="BC184" i="3"/>
  <c r="AY184" i="3"/>
  <c r="AU184" i="3"/>
  <c r="AQ184" i="3"/>
  <c r="AM184" i="3"/>
  <c r="AI184" i="3"/>
  <c r="AC184" i="3"/>
  <c r="X184" i="3"/>
  <c r="S184" i="3"/>
  <c r="BM184" i="3" s="1"/>
  <c r="M184" i="3"/>
  <c r="O182" i="3"/>
  <c r="S182" i="3"/>
  <c r="W182" i="3"/>
  <c r="AA182" i="3"/>
  <c r="AE182" i="3"/>
  <c r="AI182" i="3"/>
  <c r="AM182" i="3"/>
  <c r="AQ182" i="3"/>
  <c r="AU182" i="3"/>
  <c r="AY182" i="3"/>
  <c r="BC182" i="3"/>
  <c r="BG182" i="3"/>
  <c r="O179" i="3"/>
  <c r="S179" i="3"/>
  <c r="W179" i="3"/>
  <c r="AA179" i="3"/>
  <c r="AE179" i="3"/>
  <c r="AI179" i="3"/>
  <c r="AM179" i="3"/>
  <c r="AQ179" i="3"/>
  <c r="AU179" i="3"/>
  <c r="AY179" i="3"/>
  <c r="BC179" i="3"/>
  <c r="BG179" i="3"/>
  <c r="P179" i="3"/>
  <c r="T179" i="3"/>
  <c r="X179" i="3"/>
  <c r="AB179" i="3"/>
  <c r="AF179" i="3"/>
  <c r="AJ179" i="3"/>
  <c r="AN179" i="3"/>
  <c r="AR179" i="3"/>
  <c r="AV179" i="3"/>
  <c r="AZ179" i="3"/>
  <c r="BD179" i="3"/>
  <c r="BH179" i="3"/>
  <c r="M179" i="3"/>
  <c r="Q179" i="3"/>
  <c r="U179" i="3"/>
  <c r="Y179" i="3"/>
  <c r="AC179" i="3"/>
  <c r="AG179" i="3"/>
  <c r="AK179" i="3"/>
  <c r="AO179" i="3"/>
  <c r="AS179" i="3"/>
  <c r="AW179" i="3"/>
  <c r="BA179" i="3"/>
  <c r="BE179" i="3"/>
  <c r="BI179" i="3"/>
  <c r="N165" i="3"/>
  <c r="R165" i="3"/>
  <c r="V165" i="3"/>
  <c r="Z165" i="3"/>
  <c r="AD165" i="3"/>
  <c r="AH165" i="3"/>
  <c r="AL165" i="3"/>
  <c r="AP165" i="3"/>
  <c r="AT165" i="3"/>
  <c r="AX165" i="3"/>
  <c r="BB165" i="3"/>
  <c r="BF165" i="3"/>
  <c r="O165" i="3"/>
  <c r="S165" i="3"/>
  <c r="W165" i="3"/>
  <c r="AA165" i="3"/>
  <c r="AE165" i="3"/>
  <c r="AI165" i="3"/>
  <c r="AM165" i="3"/>
  <c r="AQ165" i="3"/>
  <c r="AU165" i="3"/>
  <c r="AY165" i="3"/>
  <c r="BC165" i="3"/>
  <c r="BG165" i="3"/>
  <c r="P165" i="3"/>
  <c r="T165" i="3"/>
  <c r="X165" i="3"/>
  <c r="AB165" i="3"/>
  <c r="AF165" i="3"/>
  <c r="AJ165" i="3"/>
  <c r="AN165" i="3"/>
  <c r="AR165" i="3"/>
  <c r="AV165" i="3"/>
  <c r="AZ165" i="3"/>
  <c r="BD165" i="3"/>
  <c r="BH165" i="3"/>
  <c r="M165" i="3"/>
  <c r="Q165" i="3"/>
  <c r="U165" i="3"/>
  <c r="Y165" i="3"/>
  <c r="AC165" i="3"/>
  <c r="AG165" i="3"/>
  <c r="AK165" i="3"/>
  <c r="AO165" i="3"/>
  <c r="AS165" i="3"/>
  <c r="AW165" i="3"/>
  <c r="BA165" i="3"/>
  <c r="BE165" i="3"/>
  <c r="BI165" i="3"/>
  <c r="BD182" i="3"/>
  <c r="AN182" i="3"/>
  <c r="X182" i="3"/>
  <c r="M182" i="3"/>
  <c r="O180" i="3"/>
  <c r="S180" i="3"/>
  <c r="W180" i="3"/>
  <c r="AA180" i="3"/>
  <c r="AE180" i="3"/>
  <c r="AI180" i="3"/>
  <c r="AM180" i="3"/>
  <c r="AQ180" i="3"/>
  <c r="AU180" i="3"/>
  <c r="AY180" i="3"/>
  <c r="BC180" i="3"/>
  <c r="BG180" i="3"/>
  <c r="AX179" i="3"/>
  <c r="AH179" i="3"/>
  <c r="R179" i="3"/>
  <c r="AV178" i="3"/>
  <c r="AF178" i="3"/>
  <c r="P178" i="3"/>
  <c r="L177" i="3"/>
  <c r="O177" i="3" s="1"/>
  <c r="AA177" i="3"/>
  <c r="AQ177" i="3"/>
  <c r="BG177" i="3"/>
  <c r="AB177" i="3"/>
  <c r="AR177" i="3"/>
  <c r="BH177" i="3"/>
  <c r="Y177" i="3"/>
  <c r="AO177" i="3"/>
  <c r="BE177" i="3"/>
  <c r="N173" i="3"/>
  <c r="R173" i="3"/>
  <c r="V173" i="3"/>
  <c r="Z173" i="3"/>
  <c r="AD173" i="3"/>
  <c r="AH173" i="3"/>
  <c r="AL173" i="3"/>
  <c r="AP173" i="3"/>
  <c r="AT173" i="3"/>
  <c r="AX173" i="3"/>
  <c r="BB173" i="3"/>
  <c r="BF173" i="3"/>
  <c r="O173" i="3"/>
  <c r="S173" i="3"/>
  <c r="W173" i="3"/>
  <c r="AA173" i="3"/>
  <c r="AE173" i="3"/>
  <c r="AI173" i="3"/>
  <c r="AM173" i="3"/>
  <c r="AQ173" i="3"/>
  <c r="AU173" i="3"/>
  <c r="AY173" i="3"/>
  <c r="BC173" i="3"/>
  <c r="BG173" i="3"/>
  <c r="P173" i="3"/>
  <c r="T173" i="3"/>
  <c r="X173" i="3"/>
  <c r="AB173" i="3"/>
  <c r="AF173" i="3"/>
  <c r="AJ173" i="3"/>
  <c r="AN173" i="3"/>
  <c r="AR173" i="3"/>
  <c r="AV173" i="3"/>
  <c r="AZ173" i="3"/>
  <c r="BD173" i="3"/>
  <c r="BH173" i="3"/>
  <c r="M173" i="3"/>
  <c r="Q173" i="3"/>
  <c r="U173" i="3"/>
  <c r="Y173" i="3"/>
  <c r="AC173" i="3"/>
  <c r="AG173" i="3"/>
  <c r="AK173" i="3"/>
  <c r="AO173" i="3"/>
  <c r="AS173" i="3"/>
  <c r="AW173" i="3"/>
  <c r="BA173" i="3"/>
  <c r="BE173" i="3"/>
  <c r="BI173" i="3"/>
  <c r="N169" i="3"/>
  <c r="R169" i="3"/>
  <c r="V169" i="3"/>
  <c r="Z169" i="3"/>
  <c r="AD169" i="3"/>
  <c r="AH169" i="3"/>
  <c r="AL169" i="3"/>
  <c r="AP169" i="3"/>
  <c r="AT169" i="3"/>
  <c r="AX169" i="3"/>
  <c r="BB169" i="3"/>
  <c r="BF169" i="3"/>
  <c r="O169" i="3"/>
  <c r="S169" i="3"/>
  <c r="W169" i="3"/>
  <c r="AA169" i="3"/>
  <c r="AE169" i="3"/>
  <c r="AI169" i="3"/>
  <c r="AM169" i="3"/>
  <c r="AQ169" i="3"/>
  <c r="AU169" i="3"/>
  <c r="AY169" i="3"/>
  <c r="BC169" i="3"/>
  <c r="BG169" i="3"/>
  <c r="P169" i="3"/>
  <c r="T169" i="3"/>
  <c r="X169" i="3"/>
  <c r="AB169" i="3"/>
  <c r="AF169" i="3"/>
  <c r="AJ169" i="3"/>
  <c r="AN169" i="3"/>
  <c r="AR169" i="3"/>
  <c r="AV169" i="3"/>
  <c r="AZ169" i="3"/>
  <c r="BD169" i="3"/>
  <c r="BH169" i="3"/>
  <c r="M169" i="3"/>
  <c r="Q169" i="3"/>
  <c r="U169" i="3"/>
  <c r="Y169" i="3"/>
  <c r="AC169" i="3"/>
  <c r="AG169" i="3"/>
  <c r="AK169" i="3"/>
  <c r="AO169" i="3"/>
  <c r="AS169" i="3"/>
  <c r="AW169" i="3"/>
  <c r="BA169" i="3"/>
  <c r="BE169" i="3"/>
  <c r="BI169" i="3"/>
  <c r="P166" i="3"/>
  <c r="T166" i="3"/>
  <c r="X166" i="3"/>
  <c r="AB166" i="3"/>
  <c r="AF166" i="3"/>
  <c r="AJ166" i="3"/>
  <c r="AN166" i="3"/>
  <c r="AR166" i="3"/>
  <c r="AV166" i="3"/>
  <c r="AZ166" i="3"/>
  <c r="BD166" i="3"/>
  <c r="BH166" i="3"/>
  <c r="M166" i="3"/>
  <c r="Q166" i="3"/>
  <c r="U166" i="3"/>
  <c r="Y166" i="3"/>
  <c r="AC166" i="3"/>
  <c r="AG166" i="3"/>
  <c r="AK166" i="3"/>
  <c r="AO166" i="3"/>
  <c r="AS166" i="3"/>
  <c r="AW166" i="3"/>
  <c r="BA166" i="3"/>
  <c r="BE166" i="3"/>
  <c r="BI166" i="3"/>
  <c r="N166" i="3"/>
  <c r="R166" i="3"/>
  <c r="V166" i="3"/>
  <c r="Z166" i="3"/>
  <c r="AD166" i="3"/>
  <c r="AH166" i="3"/>
  <c r="AL166" i="3"/>
  <c r="AP166" i="3"/>
  <c r="AT166" i="3"/>
  <c r="AX166" i="3"/>
  <c r="BB166" i="3"/>
  <c r="BF166" i="3"/>
  <c r="O166" i="3"/>
  <c r="S166" i="3"/>
  <c r="W166" i="3"/>
  <c r="AA166" i="3"/>
  <c r="AE166" i="3"/>
  <c r="AI166" i="3"/>
  <c r="AM166" i="3"/>
  <c r="AQ166" i="3"/>
  <c r="AU166" i="3"/>
  <c r="AY166" i="3"/>
  <c r="BC166" i="3"/>
  <c r="BG166" i="3"/>
  <c r="N163" i="3"/>
  <c r="R163" i="3"/>
  <c r="V163" i="3"/>
  <c r="Z163" i="3"/>
  <c r="AD163" i="3"/>
  <c r="AH163" i="3"/>
  <c r="AL163" i="3"/>
  <c r="AP163" i="3"/>
  <c r="AT163" i="3"/>
  <c r="AX163" i="3"/>
  <c r="BB163" i="3"/>
  <c r="BF163" i="3"/>
  <c r="O163" i="3"/>
  <c r="S163" i="3"/>
  <c r="W163" i="3"/>
  <c r="AA163" i="3"/>
  <c r="AE163" i="3"/>
  <c r="AI163" i="3"/>
  <c r="AM163" i="3"/>
  <c r="AQ163" i="3"/>
  <c r="AU163" i="3"/>
  <c r="AY163" i="3"/>
  <c r="BC163" i="3"/>
  <c r="BG163" i="3"/>
  <c r="P163" i="3"/>
  <c r="T163" i="3"/>
  <c r="X163" i="3"/>
  <c r="AB163" i="3"/>
  <c r="AF163" i="3"/>
  <c r="AJ163" i="3"/>
  <c r="AN163" i="3"/>
  <c r="AR163" i="3"/>
  <c r="AV163" i="3"/>
  <c r="AZ163" i="3"/>
  <c r="BD163" i="3"/>
  <c r="BH163" i="3"/>
  <c r="M163" i="3"/>
  <c r="Q163" i="3"/>
  <c r="U163" i="3"/>
  <c r="Y163" i="3"/>
  <c r="AC163" i="3"/>
  <c r="AG163" i="3"/>
  <c r="AK163" i="3"/>
  <c r="AO163" i="3"/>
  <c r="AS163" i="3"/>
  <c r="AW163" i="3"/>
  <c r="BA163" i="3"/>
  <c r="BE163" i="3"/>
  <c r="BI163" i="3"/>
  <c r="BG176" i="3"/>
  <c r="BC176" i="3"/>
  <c r="AY176" i="3"/>
  <c r="AU176" i="3"/>
  <c r="AQ176" i="3"/>
  <c r="AM176" i="3"/>
  <c r="AI176" i="3"/>
  <c r="AE176" i="3"/>
  <c r="AA176" i="3"/>
  <c r="W176" i="3"/>
  <c r="S176" i="3"/>
  <c r="BG174" i="3"/>
  <c r="BC174" i="3"/>
  <c r="AY174" i="3"/>
  <c r="AU174" i="3"/>
  <c r="AQ174" i="3"/>
  <c r="AM174" i="3"/>
  <c r="AI174" i="3"/>
  <c r="AE174" i="3"/>
  <c r="AA174" i="3"/>
  <c r="W174" i="3"/>
  <c r="S174" i="3"/>
  <c r="BG172" i="3"/>
  <c r="BC172" i="3"/>
  <c r="AY172" i="3"/>
  <c r="AU172" i="3"/>
  <c r="AQ172" i="3"/>
  <c r="AM172" i="3"/>
  <c r="AI172" i="3"/>
  <c r="AE172" i="3"/>
  <c r="AA172" i="3"/>
  <c r="W172" i="3"/>
  <c r="S172" i="3"/>
  <c r="BK172" i="3" s="1"/>
  <c r="BG170" i="3"/>
  <c r="BC170" i="3"/>
  <c r="AY170" i="3"/>
  <c r="AU170" i="3"/>
  <c r="AQ170" i="3"/>
  <c r="AM170" i="3"/>
  <c r="AI170" i="3"/>
  <c r="AE170" i="3"/>
  <c r="AA170" i="3"/>
  <c r="W170" i="3"/>
  <c r="S170" i="3"/>
  <c r="BK170" i="3" s="1"/>
  <c r="BG168" i="3"/>
  <c r="BC168" i="3"/>
  <c r="AY168" i="3"/>
  <c r="AU168" i="3"/>
  <c r="AQ168" i="3"/>
  <c r="AM168" i="3"/>
  <c r="AI168" i="3"/>
  <c r="AE168" i="3"/>
  <c r="AA168" i="3"/>
  <c r="W168" i="3"/>
  <c r="S168" i="3"/>
  <c r="O168" i="3"/>
  <c r="K161" i="3"/>
  <c r="O159" i="3"/>
  <c r="S159" i="3"/>
  <c r="W159" i="3"/>
  <c r="AA159" i="3"/>
  <c r="AE159" i="3"/>
  <c r="AI159" i="3"/>
  <c r="AM159" i="3"/>
  <c r="AQ159" i="3"/>
  <c r="AU159" i="3"/>
  <c r="AY159" i="3"/>
  <c r="BC159" i="3"/>
  <c r="BG159" i="3"/>
  <c r="P159" i="3"/>
  <c r="T159" i="3"/>
  <c r="X159" i="3"/>
  <c r="AB159" i="3"/>
  <c r="AF159" i="3"/>
  <c r="AJ159" i="3"/>
  <c r="AN159" i="3"/>
  <c r="AR159" i="3"/>
  <c r="AV159" i="3"/>
  <c r="AZ159" i="3"/>
  <c r="BD159" i="3"/>
  <c r="BH159" i="3"/>
  <c r="M159" i="3"/>
  <c r="Q159" i="3"/>
  <c r="U159" i="3"/>
  <c r="Y159" i="3"/>
  <c r="AC159" i="3"/>
  <c r="AG159" i="3"/>
  <c r="AK159" i="3"/>
  <c r="AO159" i="3"/>
  <c r="AS159" i="3"/>
  <c r="AW159" i="3"/>
  <c r="BA159" i="3"/>
  <c r="BE159" i="3"/>
  <c r="BI159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M157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N152" i="3"/>
  <c r="R152" i="3"/>
  <c r="V152" i="3"/>
  <c r="Z152" i="3"/>
  <c r="AD152" i="3"/>
  <c r="AH152" i="3"/>
  <c r="AL152" i="3"/>
  <c r="AP152" i="3"/>
  <c r="AT152" i="3"/>
  <c r="AX152" i="3"/>
  <c r="BB152" i="3"/>
  <c r="BF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P152" i="3"/>
  <c r="T152" i="3"/>
  <c r="X152" i="3"/>
  <c r="AB152" i="3"/>
  <c r="AF152" i="3"/>
  <c r="AJ152" i="3"/>
  <c r="AN152" i="3"/>
  <c r="AR152" i="3"/>
  <c r="AV152" i="3"/>
  <c r="AZ152" i="3"/>
  <c r="BD152" i="3"/>
  <c r="BH152" i="3"/>
  <c r="BF182" i="3"/>
  <c r="BB182" i="3"/>
  <c r="AX182" i="3"/>
  <c r="AT182" i="3"/>
  <c r="AP182" i="3"/>
  <c r="AL182" i="3"/>
  <c r="AH182" i="3"/>
  <c r="AD182" i="3"/>
  <c r="Z182" i="3"/>
  <c r="V182" i="3"/>
  <c r="R182" i="3"/>
  <c r="N182" i="3"/>
  <c r="BF180" i="3"/>
  <c r="BB180" i="3"/>
  <c r="AX180" i="3"/>
  <c r="AT180" i="3"/>
  <c r="AP180" i="3"/>
  <c r="AL180" i="3"/>
  <c r="AH180" i="3"/>
  <c r="AD180" i="3"/>
  <c r="Z180" i="3"/>
  <c r="V180" i="3"/>
  <c r="R180" i="3"/>
  <c r="N180" i="3"/>
  <c r="BF178" i="3"/>
  <c r="BB178" i="3"/>
  <c r="AX178" i="3"/>
  <c r="AT178" i="3"/>
  <c r="AP178" i="3"/>
  <c r="AL178" i="3"/>
  <c r="AH178" i="3"/>
  <c r="AD178" i="3"/>
  <c r="Z178" i="3"/>
  <c r="V178" i="3"/>
  <c r="R178" i="3"/>
  <c r="N178" i="3"/>
  <c r="BF176" i="3"/>
  <c r="BB176" i="3"/>
  <c r="AX176" i="3"/>
  <c r="AT176" i="3"/>
  <c r="AP176" i="3"/>
  <c r="AL176" i="3"/>
  <c r="AH176" i="3"/>
  <c r="AD176" i="3"/>
  <c r="Z176" i="3"/>
  <c r="V176" i="3"/>
  <c r="R176" i="3"/>
  <c r="N176" i="3"/>
  <c r="BF174" i="3"/>
  <c r="BB174" i="3"/>
  <c r="AX174" i="3"/>
  <c r="AT174" i="3"/>
  <c r="AP174" i="3"/>
  <c r="AL174" i="3"/>
  <c r="AH174" i="3"/>
  <c r="AD174" i="3"/>
  <c r="Z174" i="3"/>
  <c r="V174" i="3"/>
  <c r="R174" i="3"/>
  <c r="N174" i="3"/>
  <c r="BF172" i="3"/>
  <c r="BB172" i="3"/>
  <c r="AX172" i="3"/>
  <c r="AT172" i="3"/>
  <c r="AP172" i="3"/>
  <c r="AL172" i="3"/>
  <c r="AH172" i="3"/>
  <c r="AD172" i="3"/>
  <c r="Z172" i="3"/>
  <c r="V172" i="3"/>
  <c r="R172" i="3"/>
  <c r="BL172" i="3" s="1"/>
  <c r="N172" i="3"/>
  <c r="BN172" i="3" s="1"/>
  <c r="BF170" i="3"/>
  <c r="BB170" i="3"/>
  <c r="AX170" i="3"/>
  <c r="AT170" i="3"/>
  <c r="AP170" i="3"/>
  <c r="AL170" i="3"/>
  <c r="AH170" i="3"/>
  <c r="AD170" i="3"/>
  <c r="Z170" i="3"/>
  <c r="V170" i="3"/>
  <c r="R170" i="3"/>
  <c r="N170" i="3"/>
  <c r="BF168" i="3"/>
  <c r="BB168" i="3"/>
  <c r="AX168" i="3"/>
  <c r="AT168" i="3"/>
  <c r="AP168" i="3"/>
  <c r="AL168" i="3"/>
  <c r="AH168" i="3"/>
  <c r="AD168" i="3"/>
  <c r="Z168" i="3"/>
  <c r="V168" i="3"/>
  <c r="R168" i="3"/>
  <c r="BF160" i="3"/>
  <c r="AX160" i="3"/>
  <c r="AP160" i="3"/>
  <c r="AF160" i="3"/>
  <c r="AX159" i="3"/>
  <c r="AH159" i="3"/>
  <c r="R159" i="3"/>
  <c r="AV158" i="3"/>
  <c r="AF158" i="3"/>
  <c r="P158" i="3"/>
  <c r="AX157" i="3"/>
  <c r="AH157" i="3"/>
  <c r="R157" i="3"/>
  <c r="O155" i="3"/>
  <c r="S155" i="3"/>
  <c r="W155" i="3"/>
  <c r="AA155" i="3"/>
  <c r="AE155" i="3"/>
  <c r="AI155" i="3"/>
  <c r="AM155" i="3"/>
  <c r="AQ155" i="3"/>
  <c r="AU155" i="3"/>
  <c r="AY155" i="3"/>
  <c r="BC155" i="3"/>
  <c r="BG155" i="3"/>
  <c r="P155" i="3"/>
  <c r="T155" i="3"/>
  <c r="X155" i="3"/>
  <c r="AB155" i="3"/>
  <c r="AF155" i="3"/>
  <c r="AJ155" i="3"/>
  <c r="AN155" i="3"/>
  <c r="AR155" i="3"/>
  <c r="AV155" i="3"/>
  <c r="AZ155" i="3"/>
  <c r="BD155" i="3"/>
  <c r="BH155" i="3"/>
  <c r="M155" i="3"/>
  <c r="Q155" i="3"/>
  <c r="U155" i="3"/>
  <c r="Y155" i="3"/>
  <c r="AC155" i="3"/>
  <c r="AG155" i="3"/>
  <c r="AK155" i="3"/>
  <c r="AO155" i="3"/>
  <c r="AS155" i="3"/>
  <c r="AW155" i="3"/>
  <c r="BA155" i="3"/>
  <c r="BE155" i="3"/>
  <c r="BI155" i="3"/>
  <c r="N155" i="3"/>
  <c r="R155" i="3"/>
  <c r="V155" i="3"/>
  <c r="Z155" i="3"/>
  <c r="AD155" i="3"/>
  <c r="AH155" i="3"/>
  <c r="AL155" i="3"/>
  <c r="AP155" i="3"/>
  <c r="AT155" i="3"/>
  <c r="AX155" i="3"/>
  <c r="BB155" i="3"/>
  <c r="BF155" i="3"/>
  <c r="M150" i="3"/>
  <c r="Q150" i="3"/>
  <c r="U150" i="3"/>
  <c r="Y150" i="3"/>
  <c r="AC150" i="3"/>
  <c r="AG150" i="3"/>
  <c r="AK150" i="3"/>
  <c r="AO150" i="3"/>
  <c r="AS150" i="3"/>
  <c r="AW150" i="3"/>
  <c r="BA150" i="3"/>
  <c r="BE150" i="3"/>
  <c r="BI150" i="3"/>
  <c r="N150" i="3"/>
  <c r="R150" i="3"/>
  <c r="V150" i="3"/>
  <c r="Z150" i="3"/>
  <c r="AD150" i="3"/>
  <c r="AH150" i="3"/>
  <c r="AL150" i="3"/>
  <c r="AP150" i="3"/>
  <c r="AT150" i="3"/>
  <c r="AX150" i="3"/>
  <c r="BB150" i="3"/>
  <c r="BF150" i="3"/>
  <c r="O150" i="3"/>
  <c r="S150" i="3"/>
  <c r="W150" i="3"/>
  <c r="AA150" i="3"/>
  <c r="AE150" i="3"/>
  <c r="AI150" i="3"/>
  <c r="AM150" i="3"/>
  <c r="AQ150" i="3"/>
  <c r="AU150" i="3"/>
  <c r="AY150" i="3"/>
  <c r="BC150" i="3"/>
  <c r="BG150" i="3"/>
  <c r="P150" i="3"/>
  <c r="T150" i="3"/>
  <c r="X150" i="3"/>
  <c r="AB150" i="3"/>
  <c r="AF150" i="3"/>
  <c r="AJ150" i="3"/>
  <c r="AN150" i="3"/>
  <c r="AR150" i="3"/>
  <c r="AV150" i="3"/>
  <c r="AZ150" i="3"/>
  <c r="BD150" i="3"/>
  <c r="BH150" i="3"/>
  <c r="BI182" i="3"/>
  <c r="BE182" i="3"/>
  <c r="BA182" i="3"/>
  <c r="AW182" i="3"/>
  <c r="AS182" i="3"/>
  <c r="AO182" i="3"/>
  <c r="AK182" i="3"/>
  <c r="AG182" i="3"/>
  <c r="AC182" i="3"/>
  <c r="Y182" i="3"/>
  <c r="U182" i="3"/>
  <c r="Q182" i="3"/>
  <c r="BI180" i="3"/>
  <c r="BE180" i="3"/>
  <c r="BA180" i="3"/>
  <c r="AW180" i="3"/>
  <c r="AS180" i="3"/>
  <c r="AO180" i="3"/>
  <c r="AK180" i="3"/>
  <c r="AG180" i="3"/>
  <c r="AC180" i="3"/>
  <c r="Y180" i="3"/>
  <c r="U180" i="3"/>
  <c r="Q180" i="3"/>
  <c r="BI178" i="3"/>
  <c r="BE178" i="3"/>
  <c r="BA178" i="3"/>
  <c r="AW178" i="3"/>
  <c r="AS178" i="3"/>
  <c r="AO178" i="3"/>
  <c r="AK178" i="3"/>
  <c r="AG178" i="3"/>
  <c r="AC178" i="3"/>
  <c r="Y178" i="3"/>
  <c r="U178" i="3"/>
  <c r="Q178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I174" i="3"/>
  <c r="BE174" i="3"/>
  <c r="BA174" i="3"/>
  <c r="AW174" i="3"/>
  <c r="AS174" i="3"/>
  <c r="AO174" i="3"/>
  <c r="AK174" i="3"/>
  <c r="AG174" i="3"/>
  <c r="AC174" i="3"/>
  <c r="Y174" i="3"/>
  <c r="U174" i="3"/>
  <c r="Q174" i="3"/>
  <c r="BI172" i="3"/>
  <c r="BE172" i="3"/>
  <c r="BA172" i="3"/>
  <c r="AW172" i="3"/>
  <c r="AS172" i="3"/>
  <c r="AO172" i="3"/>
  <c r="AK172" i="3"/>
  <c r="AG172" i="3"/>
  <c r="AC172" i="3"/>
  <c r="Y172" i="3"/>
  <c r="U172" i="3"/>
  <c r="Q172" i="3"/>
  <c r="BI170" i="3"/>
  <c r="BE170" i="3"/>
  <c r="BA170" i="3"/>
  <c r="AW170" i="3"/>
  <c r="AS170" i="3"/>
  <c r="AO170" i="3"/>
  <c r="AK170" i="3"/>
  <c r="AG170" i="3"/>
  <c r="AC170" i="3"/>
  <c r="Y170" i="3"/>
  <c r="U170" i="3"/>
  <c r="Q170" i="3"/>
  <c r="BI168" i="3"/>
  <c r="BE168" i="3"/>
  <c r="BA168" i="3"/>
  <c r="AW168" i="3"/>
  <c r="AS168" i="3"/>
  <c r="AO168" i="3"/>
  <c r="AK168" i="3"/>
  <c r="AG168" i="3"/>
  <c r="AC168" i="3"/>
  <c r="Y168" i="3"/>
  <c r="U168" i="3"/>
  <c r="Q168" i="3"/>
  <c r="AT159" i="3"/>
  <c r="AD159" i="3"/>
  <c r="N159" i="3"/>
  <c r="AT157" i="3"/>
  <c r="AD157" i="3"/>
  <c r="N157" i="3"/>
  <c r="M156" i="3"/>
  <c r="Q156" i="3"/>
  <c r="U156" i="3"/>
  <c r="Y156" i="3"/>
  <c r="AC156" i="3"/>
  <c r="AG156" i="3"/>
  <c r="AK156" i="3"/>
  <c r="AO156" i="3"/>
  <c r="AS156" i="3"/>
  <c r="AW156" i="3"/>
  <c r="BA156" i="3"/>
  <c r="BE156" i="3"/>
  <c r="BI156" i="3"/>
  <c r="N156" i="3"/>
  <c r="R156" i="3"/>
  <c r="V156" i="3"/>
  <c r="Z156" i="3"/>
  <c r="AD156" i="3"/>
  <c r="AH156" i="3"/>
  <c r="AL156" i="3"/>
  <c r="AP156" i="3"/>
  <c r="AT156" i="3"/>
  <c r="AX156" i="3"/>
  <c r="BB156" i="3"/>
  <c r="BF156" i="3"/>
  <c r="O156" i="3"/>
  <c r="S156" i="3"/>
  <c r="W156" i="3"/>
  <c r="AA156" i="3"/>
  <c r="AE156" i="3"/>
  <c r="AI156" i="3"/>
  <c r="AM156" i="3"/>
  <c r="AQ156" i="3"/>
  <c r="AU156" i="3"/>
  <c r="AY156" i="3"/>
  <c r="BC156" i="3"/>
  <c r="BG156" i="3"/>
  <c r="P156" i="3"/>
  <c r="T156" i="3"/>
  <c r="X156" i="3"/>
  <c r="AB156" i="3"/>
  <c r="AF156" i="3"/>
  <c r="AJ156" i="3"/>
  <c r="AN156" i="3"/>
  <c r="AR156" i="3"/>
  <c r="AV156" i="3"/>
  <c r="AZ156" i="3"/>
  <c r="BD156" i="3"/>
  <c r="BH156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M153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AL160" i="3"/>
  <c r="M160" i="3"/>
  <c r="Q160" i="3"/>
  <c r="U160" i="3"/>
  <c r="Y160" i="3"/>
  <c r="AC160" i="3"/>
  <c r="AG160" i="3"/>
  <c r="AK160" i="3"/>
  <c r="AO160" i="3"/>
  <c r="AS160" i="3"/>
  <c r="AW160" i="3"/>
  <c r="BA160" i="3"/>
  <c r="BE160" i="3"/>
  <c r="BI160" i="3"/>
  <c r="N160" i="3"/>
  <c r="R160" i="3"/>
  <c r="V160" i="3"/>
  <c r="Z160" i="3"/>
  <c r="AD160" i="3"/>
  <c r="AH160" i="3"/>
  <c r="O160" i="3"/>
  <c r="S160" i="3"/>
  <c r="W160" i="3"/>
  <c r="AA160" i="3"/>
  <c r="AE160" i="3"/>
  <c r="AI160" i="3"/>
  <c r="AM160" i="3"/>
  <c r="AQ160" i="3"/>
  <c r="AU160" i="3"/>
  <c r="AY160" i="3"/>
  <c r="BC160" i="3"/>
  <c r="BG160" i="3"/>
  <c r="BF159" i="3"/>
  <c r="AP159" i="3"/>
  <c r="Z159" i="3"/>
  <c r="BD158" i="3"/>
  <c r="AN158" i="3"/>
  <c r="M158" i="3"/>
  <c r="Q158" i="3"/>
  <c r="U158" i="3"/>
  <c r="Y158" i="3"/>
  <c r="AC158" i="3"/>
  <c r="AG158" i="3"/>
  <c r="AK158" i="3"/>
  <c r="AO158" i="3"/>
  <c r="AS158" i="3"/>
  <c r="AW158" i="3"/>
  <c r="BA158" i="3"/>
  <c r="BE158" i="3"/>
  <c r="BI158" i="3"/>
  <c r="N158" i="3"/>
  <c r="R158" i="3"/>
  <c r="V158" i="3"/>
  <c r="Z158" i="3"/>
  <c r="AD158" i="3"/>
  <c r="AH158" i="3"/>
  <c r="AL158" i="3"/>
  <c r="AP158" i="3"/>
  <c r="AT158" i="3"/>
  <c r="AX158" i="3"/>
  <c r="BB158" i="3"/>
  <c r="BF158" i="3"/>
  <c r="O158" i="3"/>
  <c r="S158" i="3"/>
  <c r="W158" i="3"/>
  <c r="AA158" i="3"/>
  <c r="AE158" i="3"/>
  <c r="AI158" i="3"/>
  <c r="AM158" i="3"/>
  <c r="AQ158" i="3"/>
  <c r="AU158" i="3"/>
  <c r="AY158" i="3"/>
  <c r="BC158" i="3"/>
  <c r="BG158" i="3"/>
  <c r="BF157" i="3"/>
  <c r="AP157" i="3"/>
  <c r="Z157" i="3"/>
  <c r="M154" i="3"/>
  <c r="Q154" i="3"/>
  <c r="U154" i="3"/>
  <c r="Y154" i="3"/>
  <c r="AC154" i="3"/>
  <c r="AG154" i="3"/>
  <c r="AK154" i="3"/>
  <c r="AO154" i="3"/>
  <c r="AS154" i="3"/>
  <c r="AW154" i="3"/>
  <c r="BA154" i="3"/>
  <c r="BE154" i="3"/>
  <c r="BI154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O154" i="3"/>
  <c r="S154" i="3"/>
  <c r="W154" i="3"/>
  <c r="AA154" i="3"/>
  <c r="AE154" i="3"/>
  <c r="AI154" i="3"/>
  <c r="AM154" i="3"/>
  <c r="AQ154" i="3"/>
  <c r="AU154" i="3"/>
  <c r="AY154" i="3"/>
  <c r="BC154" i="3"/>
  <c r="BG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O151" i="3"/>
  <c r="S151" i="3"/>
  <c r="W151" i="3"/>
  <c r="AA151" i="3"/>
  <c r="AE151" i="3"/>
  <c r="AI151" i="3"/>
  <c r="AM151" i="3"/>
  <c r="AQ151" i="3"/>
  <c r="AU151" i="3"/>
  <c r="AY151" i="3"/>
  <c r="BC151" i="3"/>
  <c r="BG151" i="3"/>
  <c r="P151" i="3"/>
  <c r="T151" i="3"/>
  <c r="X151" i="3"/>
  <c r="AB151" i="3"/>
  <c r="AF151" i="3"/>
  <c r="AJ151" i="3"/>
  <c r="AN151" i="3"/>
  <c r="AR151" i="3"/>
  <c r="AV151" i="3"/>
  <c r="AZ151" i="3"/>
  <c r="BD151" i="3"/>
  <c r="BH151" i="3"/>
  <c r="M151" i="3"/>
  <c r="Q151" i="3"/>
  <c r="U151" i="3"/>
  <c r="Y151" i="3"/>
  <c r="AC151" i="3"/>
  <c r="AG151" i="3"/>
  <c r="AK151" i="3"/>
  <c r="AO151" i="3"/>
  <c r="AS151" i="3"/>
  <c r="AW151" i="3"/>
  <c r="BA151" i="3"/>
  <c r="BE151" i="3"/>
  <c r="BI151" i="3"/>
  <c r="N151" i="3"/>
  <c r="R151" i="3"/>
  <c r="V151" i="3"/>
  <c r="Z151" i="3"/>
  <c r="AD151" i="3"/>
  <c r="AH151" i="3"/>
  <c r="AL151" i="3"/>
  <c r="AP151" i="3"/>
  <c r="AT151" i="3"/>
  <c r="AX151" i="3"/>
  <c r="BB151" i="3"/>
  <c r="BF151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M137" i="3"/>
  <c r="Q137" i="3"/>
  <c r="U137" i="3"/>
  <c r="Y137" i="3"/>
  <c r="AC137" i="3"/>
  <c r="AG137" i="3"/>
  <c r="AK137" i="3"/>
  <c r="AO137" i="3"/>
  <c r="AS137" i="3"/>
  <c r="AW137" i="3"/>
  <c r="BA137" i="3"/>
  <c r="BE137" i="3"/>
  <c r="BI137" i="3"/>
  <c r="P137" i="3"/>
  <c r="V137" i="3"/>
  <c r="AA137" i="3"/>
  <c r="AF137" i="3"/>
  <c r="AL137" i="3"/>
  <c r="AQ137" i="3"/>
  <c r="AV137" i="3"/>
  <c r="BB137" i="3"/>
  <c r="BG137" i="3"/>
  <c r="R137" i="3"/>
  <c r="W137" i="3"/>
  <c r="AB137" i="3"/>
  <c r="AH137" i="3"/>
  <c r="AM137" i="3"/>
  <c r="AR137" i="3"/>
  <c r="AX137" i="3"/>
  <c r="BC137" i="3"/>
  <c r="BH137" i="3"/>
  <c r="N137" i="3"/>
  <c r="S137" i="3"/>
  <c r="X137" i="3"/>
  <c r="AD137" i="3"/>
  <c r="AI137" i="3"/>
  <c r="AN137" i="3"/>
  <c r="AT137" i="3"/>
  <c r="AY137" i="3"/>
  <c r="BD137" i="3"/>
  <c r="O137" i="3"/>
  <c r="T137" i="3"/>
  <c r="Z137" i="3"/>
  <c r="AE137" i="3"/>
  <c r="AJ137" i="3"/>
  <c r="AP137" i="3"/>
  <c r="AU137" i="3"/>
  <c r="AZ137" i="3"/>
  <c r="BF137" i="3"/>
  <c r="N147" i="3"/>
  <c r="R147" i="3"/>
  <c r="V147" i="3"/>
  <c r="Z147" i="3"/>
  <c r="AD147" i="3"/>
  <c r="AH147" i="3"/>
  <c r="AL147" i="3"/>
  <c r="AP147" i="3"/>
  <c r="AT147" i="3"/>
  <c r="AX147" i="3"/>
  <c r="BB147" i="3"/>
  <c r="BF147" i="3"/>
  <c r="O147" i="3"/>
  <c r="S147" i="3"/>
  <c r="W147" i="3"/>
  <c r="AA147" i="3"/>
  <c r="AE147" i="3"/>
  <c r="AI147" i="3"/>
  <c r="AM147" i="3"/>
  <c r="AQ147" i="3"/>
  <c r="AU147" i="3"/>
  <c r="AY147" i="3"/>
  <c r="BC147" i="3"/>
  <c r="BG147" i="3"/>
  <c r="P147" i="3"/>
  <c r="T147" i="3"/>
  <c r="X147" i="3"/>
  <c r="AB147" i="3"/>
  <c r="AF147" i="3"/>
  <c r="AJ147" i="3"/>
  <c r="AN147" i="3"/>
  <c r="AR147" i="3"/>
  <c r="AV147" i="3"/>
  <c r="AZ147" i="3"/>
  <c r="BD147" i="3"/>
  <c r="BH147" i="3"/>
  <c r="AY146" i="3"/>
  <c r="AI146" i="3"/>
  <c r="S146" i="3"/>
  <c r="BE145" i="3"/>
  <c r="AO145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M141" i="3"/>
  <c r="Q141" i="3"/>
  <c r="U141" i="3"/>
  <c r="Y141" i="3"/>
  <c r="AC141" i="3"/>
  <c r="AG141" i="3"/>
  <c r="AK141" i="3"/>
  <c r="AO141" i="3"/>
  <c r="AS141" i="3"/>
  <c r="AW141" i="3"/>
  <c r="BA141" i="3"/>
  <c r="BE141" i="3"/>
  <c r="BI141" i="3"/>
  <c r="N141" i="3"/>
  <c r="R141" i="3"/>
  <c r="V141" i="3"/>
  <c r="Z141" i="3"/>
  <c r="AD141" i="3"/>
  <c r="AH141" i="3"/>
  <c r="AL141" i="3"/>
  <c r="AP141" i="3"/>
  <c r="AT141" i="3"/>
  <c r="AX141" i="3"/>
  <c r="BB141" i="3"/>
  <c r="BF141" i="3"/>
  <c r="O141" i="3"/>
  <c r="S141" i="3"/>
  <c r="W141" i="3"/>
  <c r="AA141" i="3"/>
  <c r="AE141" i="3"/>
  <c r="AI141" i="3"/>
  <c r="AM141" i="3"/>
  <c r="AQ141" i="3"/>
  <c r="AU141" i="3"/>
  <c r="AY141" i="3"/>
  <c r="BC141" i="3"/>
  <c r="BG141" i="3"/>
  <c r="P141" i="3"/>
  <c r="T141" i="3"/>
  <c r="X141" i="3"/>
  <c r="AB141" i="3"/>
  <c r="AF141" i="3"/>
  <c r="AJ141" i="3"/>
  <c r="AN141" i="3"/>
  <c r="AR141" i="3"/>
  <c r="AV141" i="3"/>
  <c r="AZ141" i="3"/>
  <c r="BD141" i="3"/>
  <c r="BH141" i="3"/>
  <c r="O138" i="3"/>
  <c r="S138" i="3"/>
  <c r="W138" i="3"/>
  <c r="AA138" i="3"/>
  <c r="AE138" i="3"/>
  <c r="AI138" i="3"/>
  <c r="AM138" i="3"/>
  <c r="AQ138" i="3"/>
  <c r="AU138" i="3"/>
  <c r="AY138" i="3"/>
  <c r="BC138" i="3"/>
  <c r="BG138" i="3"/>
  <c r="P138" i="3"/>
  <c r="T138" i="3"/>
  <c r="X138" i="3"/>
  <c r="AB138" i="3"/>
  <c r="AF138" i="3"/>
  <c r="AJ138" i="3"/>
  <c r="AN138" i="3"/>
  <c r="AR138" i="3"/>
  <c r="AV138" i="3"/>
  <c r="AZ138" i="3"/>
  <c r="BD138" i="3"/>
  <c r="BH138" i="3"/>
  <c r="M138" i="3"/>
  <c r="Q138" i="3"/>
  <c r="U138" i="3"/>
  <c r="Y138" i="3"/>
  <c r="AC138" i="3"/>
  <c r="AG138" i="3"/>
  <c r="AK138" i="3"/>
  <c r="AO138" i="3"/>
  <c r="AS138" i="3"/>
  <c r="AW138" i="3"/>
  <c r="BA138" i="3"/>
  <c r="BE138" i="3"/>
  <c r="BI138" i="3"/>
  <c r="N138" i="3"/>
  <c r="R138" i="3"/>
  <c r="V138" i="3"/>
  <c r="Z138" i="3"/>
  <c r="AD138" i="3"/>
  <c r="AH138" i="3"/>
  <c r="AL138" i="3"/>
  <c r="AP138" i="3"/>
  <c r="AT138" i="3"/>
  <c r="AX138" i="3"/>
  <c r="BB138" i="3"/>
  <c r="BF138" i="3"/>
  <c r="AW147" i="3"/>
  <c r="AG147" i="3"/>
  <c r="AU146" i="3"/>
  <c r="AE146" i="3"/>
  <c r="O146" i="3"/>
  <c r="N145" i="3"/>
  <c r="R145" i="3"/>
  <c r="V145" i="3"/>
  <c r="Z145" i="3"/>
  <c r="AD145" i="3"/>
  <c r="AH145" i="3"/>
  <c r="AL145" i="3"/>
  <c r="AP145" i="3"/>
  <c r="AT145" i="3"/>
  <c r="AX145" i="3"/>
  <c r="BB145" i="3"/>
  <c r="BF145" i="3"/>
  <c r="O145" i="3"/>
  <c r="S145" i="3"/>
  <c r="W145" i="3"/>
  <c r="AA145" i="3"/>
  <c r="AE145" i="3"/>
  <c r="AI145" i="3"/>
  <c r="AM145" i="3"/>
  <c r="AQ145" i="3"/>
  <c r="AU145" i="3"/>
  <c r="AY145" i="3"/>
  <c r="BC145" i="3"/>
  <c r="BG145" i="3"/>
  <c r="P145" i="3"/>
  <c r="T145" i="3"/>
  <c r="X145" i="3"/>
  <c r="AB145" i="3"/>
  <c r="AF145" i="3"/>
  <c r="AJ145" i="3"/>
  <c r="AN145" i="3"/>
  <c r="AR145" i="3"/>
  <c r="AV145" i="3"/>
  <c r="AZ145" i="3"/>
  <c r="BD145" i="3"/>
  <c r="BH145" i="3"/>
  <c r="AY144" i="3"/>
  <c r="AI144" i="3"/>
  <c r="S144" i="3"/>
  <c r="M139" i="3"/>
  <c r="Q139" i="3"/>
  <c r="U139" i="3"/>
  <c r="Y139" i="3"/>
  <c r="AC139" i="3"/>
  <c r="AG139" i="3"/>
  <c r="AK139" i="3"/>
  <c r="AO139" i="3"/>
  <c r="AS139" i="3"/>
  <c r="AW139" i="3"/>
  <c r="BA139" i="3"/>
  <c r="BE139" i="3"/>
  <c r="BI139" i="3"/>
  <c r="N139" i="3"/>
  <c r="R139" i="3"/>
  <c r="V139" i="3"/>
  <c r="Z139" i="3"/>
  <c r="AD139" i="3"/>
  <c r="AH139" i="3"/>
  <c r="AL139" i="3"/>
  <c r="AP139" i="3"/>
  <c r="AT139" i="3"/>
  <c r="AX139" i="3"/>
  <c r="BB139" i="3"/>
  <c r="BF139" i="3"/>
  <c r="O139" i="3"/>
  <c r="S139" i="3"/>
  <c r="W139" i="3"/>
  <c r="AA139" i="3"/>
  <c r="AE139" i="3"/>
  <c r="AI139" i="3"/>
  <c r="AM139" i="3"/>
  <c r="AQ139" i="3"/>
  <c r="AU139" i="3"/>
  <c r="AY139" i="3"/>
  <c r="BC139" i="3"/>
  <c r="BG139" i="3"/>
  <c r="P139" i="3"/>
  <c r="T139" i="3"/>
  <c r="X139" i="3"/>
  <c r="AB139" i="3"/>
  <c r="AF139" i="3"/>
  <c r="AJ139" i="3"/>
  <c r="AN139" i="3"/>
  <c r="AR139" i="3"/>
  <c r="AV139" i="3"/>
  <c r="AZ139" i="3"/>
  <c r="BD139" i="3"/>
  <c r="BH139" i="3"/>
  <c r="K149" i="3"/>
  <c r="BD148" i="3"/>
  <c r="AY148" i="3"/>
  <c r="AT148" i="3"/>
  <c r="AN148" i="3"/>
  <c r="AI148" i="3"/>
  <c r="AD148" i="3"/>
  <c r="X148" i="3"/>
  <c r="M148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N148" i="3"/>
  <c r="R148" i="3"/>
  <c r="BI147" i="3"/>
  <c r="AS147" i="3"/>
  <c r="AC147" i="3"/>
  <c r="M147" i="3"/>
  <c r="BG146" i="3"/>
  <c r="AQ146" i="3"/>
  <c r="AA146" i="3"/>
  <c r="AW145" i="3"/>
  <c r="AG145" i="3"/>
  <c r="Q145" i="3"/>
  <c r="AU144" i="3"/>
  <c r="AE144" i="3"/>
  <c r="O144" i="3"/>
  <c r="M143" i="3"/>
  <c r="Q143" i="3"/>
  <c r="U143" i="3"/>
  <c r="Y143" i="3"/>
  <c r="AC143" i="3"/>
  <c r="AG143" i="3"/>
  <c r="AK143" i="3"/>
  <c r="AO143" i="3"/>
  <c r="N143" i="3"/>
  <c r="R143" i="3"/>
  <c r="V143" i="3"/>
  <c r="Z143" i="3"/>
  <c r="AD143" i="3"/>
  <c r="AH143" i="3"/>
  <c r="AL143" i="3"/>
  <c r="AP143" i="3"/>
  <c r="AT143" i="3"/>
  <c r="AX143" i="3"/>
  <c r="BB143" i="3"/>
  <c r="BF143" i="3"/>
  <c r="O143" i="3"/>
  <c r="S143" i="3"/>
  <c r="W143" i="3"/>
  <c r="AA143" i="3"/>
  <c r="AE143" i="3"/>
  <c r="AI143" i="3"/>
  <c r="AM143" i="3"/>
  <c r="AQ143" i="3"/>
  <c r="AU143" i="3"/>
  <c r="AY143" i="3"/>
  <c r="BC143" i="3"/>
  <c r="BG143" i="3"/>
  <c r="P143" i="3"/>
  <c r="T143" i="3"/>
  <c r="X143" i="3"/>
  <c r="AB143" i="3"/>
  <c r="AF143" i="3"/>
  <c r="AJ143" i="3"/>
  <c r="AN143" i="3"/>
  <c r="AR143" i="3"/>
  <c r="AV143" i="3"/>
  <c r="AZ143" i="3"/>
  <c r="BD143" i="3"/>
  <c r="BH143" i="3"/>
  <c r="BF142" i="3"/>
  <c r="BB142" i="3"/>
  <c r="AX142" i="3"/>
  <c r="AT142" i="3"/>
  <c r="AP142" i="3"/>
  <c r="AL142" i="3"/>
  <c r="AH142" i="3"/>
  <c r="AD142" i="3"/>
  <c r="Z142" i="3"/>
  <c r="V142" i="3"/>
  <c r="R142" i="3"/>
  <c r="N142" i="3"/>
  <c r="BF140" i="3"/>
  <c r="BB140" i="3"/>
  <c r="AX140" i="3"/>
  <c r="AT140" i="3"/>
  <c r="AP140" i="3"/>
  <c r="AL140" i="3"/>
  <c r="AH140" i="3"/>
  <c r="AD140" i="3"/>
  <c r="Z140" i="3"/>
  <c r="V140" i="3"/>
  <c r="R140" i="3"/>
  <c r="N140" i="3"/>
  <c r="M135" i="3"/>
  <c r="Q135" i="3"/>
  <c r="U135" i="3"/>
  <c r="Y135" i="3"/>
  <c r="AC135" i="3"/>
  <c r="AG135" i="3"/>
  <c r="AK135" i="3"/>
  <c r="AO135" i="3"/>
  <c r="AS135" i="3"/>
  <c r="AW135" i="3"/>
  <c r="BA135" i="3"/>
  <c r="BE135" i="3"/>
  <c r="BI135" i="3"/>
  <c r="O135" i="3"/>
  <c r="S135" i="3"/>
  <c r="W135" i="3"/>
  <c r="AA135" i="3"/>
  <c r="AE135" i="3"/>
  <c r="AI135" i="3"/>
  <c r="AM135" i="3"/>
  <c r="AQ135" i="3"/>
  <c r="AU135" i="3"/>
  <c r="AY135" i="3"/>
  <c r="BC135" i="3"/>
  <c r="BG135" i="3"/>
  <c r="P135" i="3"/>
  <c r="T135" i="3"/>
  <c r="X135" i="3"/>
  <c r="AB135" i="3"/>
  <c r="AF135" i="3"/>
  <c r="BD134" i="3"/>
  <c r="AI134" i="3"/>
  <c r="M134" i="3"/>
  <c r="AI133" i="3"/>
  <c r="N133" i="3"/>
  <c r="N128" i="3"/>
  <c r="R128" i="3"/>
  <c r="V128" i="3"/>
  <c r="Z128" i="3"/>
  <c r="AD128" i="3"/>
  <c r="AH128" i="3"/>
  <c r="AL128" i="3"/>
  <c r="AP128" i="3"/>
  <c r="AT128" i="3"/>
  <c r="AX128" i="3"/>
  <c r="BB128" i="3"/>
  <c r="BF128" i="3"/>
  <c r="Q128" i="3"/>
  <c r="W128" i="3"/>
  <c r="AB128" i="3"/>
  <c r="AG128" i="3"/>
  <c r="AM128" i="3"/>
  <c r="AR128" i="3"/>
  <c r="AW128" i="3"/>
  <c r="BC128" i="3"/>
  <c r="BH128" i="3"/>
  <c r="M128" i="3"/>
  <c r="S128" i="3"/>
  <c r="X128" i="3"/>
  <c r="AC128" i="3"/>
  <c r="AI128" i="3"/>
  <c r="AN128" i="3"/>
  <c r="AS128" i="3"/>
  <c r="AY128" i="3"/>
  <c r="BD128" i="3"/>
  <c r="BI128" i="3"/>
  <c r="O128" i="3"/>
  <c r="T128" i="3"/>
  <c r="Y128" i="3"/>
  <c r="AE128" i="3"/>
  <c r="AJ128" i="3"/>
  <c r="AO128" i="3"/>
  <c r="AU128" i="3"/>
  <c r="AZ128" i="3"/>
  <c r="BE128" i="3"/>
  <c r="P128" i="3"/>
  <c r="U128" i="3"/>
  <c r="AA128" i="3"/>
  <c r="AF128" i="3"/>
  <c r="AK128" i="3"/>
  <c r="AQ128" i="3"/>
  <c r="AV128" i="3"/>
  <c r="BA128" i="3"/>
  <c r="BG128" i="3"/>
  <c r="BI142" i="3"/>
  <c r="BE142" i="3"/>
  <c r="BA142" i="3"/>
  <c r="AW142" i="3"/>
  <c r="AS142" i="3"/>
  <c r="AO142" i="3"/>
  <c r="AK142" i="3"/>
  <c r="AG142" i="3"/>
  <c r="AC142" i="3"/>
  <c r="Y142" i="3"/>
  <c r="U142" i="3"/>
  <c r="Q142" i="3"/>
  <c r="M142" i="3"/>
  <c r="BI140" i="3"/>
  <c r="BE140" i="3"/>
  <c r="BA140" i="3"/>
  <c r="AW140" i="3"/>
  <c r="AS140" i="3"/>
  <c r="AO140" i="3"/>
  <c r="AK140" i="3"/>
  <c r="AG140" i="3"/>
  <c r="AC140" i="3"/>
  <c r="Y140" i="3"/>
  <c r="U140" i="3"/>
  <c r="Q140" i="3"/>
  <c r="M140" i="3"/>
  <c r="K136" i="3"/>
  <c r="BH135" i="3"/>
  <c r="AZ135" i="3"/>
  <c r="AR135" i="3"/>
  <c r="AJ135" i="3"/>
  <c r="V135" i="3"/>
  <c r="AY134" i="3"/>
  <c r="AY133" i="3"/>
  <c r="AY132" i="3"/>
  <c r="AY131" i="3"/>
  <c r="AY130" i="3"/>
  <c r="AY129" i="3"/>
  <c r="BH142" i="3"/>
  <c r="BD142" i="3"/>
  <c r="AZ142" i="3"/>
  <c r="AV142" i="3"/>
  <c r="AR142" i="3"/>
  <c r="AN142" i="3"/>
  <c r="AJ142" i="3"/>
  <c r="AF142" i="3"/>
  <c r="AB142" i="3"/>
  <c r="X142" i="3"/>
  <c r="T142" i="3"/>
  <c r="BH140" i="3"/>
  <c r="BD140" i="3"/>
  <c r="AZ140" i="3"/>
  <c r="AV140" i="3"/>
  <c r="AR140" i="3"/>
  <c r="AN140" i="3"/>
  <c r="AJ140" i="3"/>
  <c r="AF140" i="3"/>
  <c r="AB140" i="3"/>
  <c r="X140" i="3"/>
  <c r="T140" i="3"/>
  <c r="N134" i="3"/>
  <c r="R134" i="3"/>
  <c r="V134" i="3"/>
  <c r="Z134" i="3"/>
  <c r="AD134" i="3"/>
  <c r="AH134" i="3"/>
  <c r="AL134" i="3"/>
  <c r="AP134" i="3"/>
  <c r="AT134" i="3"/>
  <c r="AX134" i="3"/>
  <c r="BB134" i="3"/>
  <c r="Q134" i="3"/>
  <c r="W134" i="3"/>
  <c r="AB134" i="3"/>
  <c r="AG134" i="3"/>
  <c r="AM134" i="3"/>
  <c r="AR134" i="3"/>
  <c r="AW134" i="3"/>
  <c r="BC134" i="3"/>
  <c r="BG134" i="3"/>
  <c r="O134" i="3"/>
  <c r="T134" i="3"/>
  <c r="Y134" i="3"/>
  <c r="AE134" i="3"/>
  <c r="AJ134" i="3"/>
  <c r="AO134" i="3"/>
  <c r="AU134" i="3"/>
  <c r="AZ134" i="3"/>
  <c r="BE134" i="3"/>
  <c r="BI134" i="3"/>
  <c r="P134" i="3"/>
  <c r="U134" i="3"/>
  <c r="AA134" i="3"/>
  <c r="AF134" i="3"/>
  <c r="AK134" i="3"/>
  <c r="AQ134" i="3"/>
  <c r="AV134" i="3"/>
  <c r="BA134" i="3"/>
  <c r="BF134" i="3"/>
  <c r="P133" i="3"/>
  <c r="T133" i="3"/>
  <c r="X133" i="3"/>
  <c r="AB133" i="3"/>
  <c r="AF133" i="3"/>
  <c r="AJ133" i="3"/>
  <c r="AN133" i="3"/>
  <c r="AR133" i="3"/>
  <c r="AV133" i="3"/>
  <c r="AZ133" i="3"/>
  <c r="BD133" i="3"/>
  <c r="BH133" i="3"/>
  <c r="M133" i="3"/>
  <c r="R133" i="3"/>
  <c r="W133" i="3"/>
  <c r="AC133" i="3"/>
  <c r="AH133" i="3"/>
  <c r="AM133" i="3"/>
  <c r="AS133" i="3"/>
  <c r="AX133" i="3"/>
  <c r="BC133" i="3"/>
  <c r="BI133" i="3"/>
  <c r="O133" i="3"/>
  <c r="U133" i="3"/>
  <c r="Z133" i="3"/>
  <c r="AE133" i="3"/>
  <c r="AK133" i="3"/>
  <c r="AP133" i="3"/>
  <c r="AU133" i="3"/>
  <c r="BA133" i="3"/>
  <c r="BF133" i="3"/>
  <c r="Q133" i="3"/>
  <c r="V133" i="3"/>
  <c r="AA133" i="3"/>
  <c r="AG133" i="3"/>
  <c r="AL133" i="3"/>
  <c r="AQ133" i="3"/>
  <c r="AW133" i="3"/>
  <c r="BB133" i="3"/>
  <c r="BG133" i="3"/>
  <c r="N132" i="3"/>
  <c r="R132" i="3"/>
  <c r="V132" i="3"/>
  <c r="Z132" i="3"/>
  <c r="AD132" i="3"/>
  <c r="AH132" i="3"/>
  <c r="AL132" i="3"/>
  <c r="AP132" i="3"/>
  <c r="AT132" i="3"/>
  <c r="AX132" i="3"/>
  <c r="BB132" i="3"/>
  <c r="BF132" i="3"/>
  <c r="Q132" i="3"/>
  <c r="W132" i="3"/>
  <c r="AB132" i="3"/>
  <c r="AG132" i="3"/>
  <c r="AM132" i="3"/>
  <c r="AR132" i="3"/>
  <c r="AW132" i="3"/>
  <c r="BC132" i="3"/>
  <c r="BH132" i="3"/>
  <c r="O132" i="3"/>
  <c r="T132" i="3"/>
  <c r="Y132" i="3"/>
  <c r="AE132" i="3"/>
  <c r="AJ132" i="3"/>
  <c r="AO132" i="3"/>
  <c r="AU132" i="3"/>
  <c r="AZ132" i="3"/>
  <c r="BE132" i="3"/>
  <c r="P132" i="3"/>
  <c r="U132" i="3"/>
  <c r="AA132" i="3"/>
  <c r="AF132" i="3"/>
  <c r="AK132" i="3"/>
  <c r="AQ132" i="3"/>
  <c r="AV132" i="3"/>
  <c r="BA132" i="3"/>
  <c r="BG132" i="3"/>
  <c r="P131" i="3"/>
  <c r="T131" i="3"/>
  <c r="X131" i="3"/>
  <c r="AB131" i="3"/>
  <c r="AF131" i="3"/>
  <c r="AJ131" i="3"/>
  <c r="AN131" i="3"/>
  <c r="AR131" i="3"/>
  <c r="AV131" i="3"/>
  <c r="AZ131" i="3"/>
  <c r="BD131" i="3"/>
  <c r="BH131" i="3"/>
  <c r="M131" i="3"/>
  <c r="R131" i="3"/>
  <c r="W131" i="3"/>
  <c r="AC131" i="3"/>
  <c r="AH131" i="3"/>
  <c r="AM131" i="3"/>
  <c r="AS131" i="3"/>
  <c r="AX131" i="3"/>
  <c r="BC131" i="3"/>
  <c r="BI131" i="3"/>
  <c r="O131" i="3"/>
  <c r="U131" i="3"/>
  <c r="Z131" i="3"/>
  <c r="AE131" i="3"/>
  <c r="AK131" i="3"/>
  <c r="AP131" i="3"/>
  <c r="AU131" i="3"/>
  <c r="BA131" i="3"/>
  <c r="BF131" i="3"/>
  <c r="Q131" i="3"/>
  <c r="V131" i="3"/>
  <c r="AA131" i="3"/>
  <c r="AG131" i="3"/>
  <c r="AL131" i="3"/>
  <c r="AQ131" i="3"/>
  <c r="AW131" i="3"/>
  <c r="BB131" i="3"/>
  <c r="BG13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Q130" i="3"/>
  <c r="W130" i="3"/>
  <c r="AB130" i="3"/>
  <c r="AG130" i="3"/>
  <c r="AM130" i="3"/>
  <c r="AR130" i="3"/>
  <c r="AW130" i="3"/>
  <c r="BC130" i="3"/>
  <c r="BH130" i="3"/>
  <c r="O130" i="3"/>
  <c r="T130" i="3"/>
  <c r="Y130" i="3"/>
  <c r="AE130" i="3"/>
  <c r="AJ130" i="3"/>
  <c r="AO130" i="3"/>
  <c r="AU130" i="3"/>
  <c r="AZ130" i="3"/>
  <c r="BE130" i="3"/>
  <c r="P130" i="3"/>
  <c r="U130" i="3"/>
  <c r="AA130" i="3"/>
  <c r="AF130" i="3"/>
  <c r="AK130" i="3"/>
  <c r="AQ130" i="3"/>
  <c r="AV130" i="3"/>
  <c r="BA130" i="3"/>
  <c r="BG130" i="3"/>
  <c r="P129" i="3"/>
  <c r="T129" i="3"/>
  <c r="X129" i="3"/>
  <c r="AB129" i="3"/>
  <c r="AF129" i="3"/>
  <c r="AJ129" i="3"/>
  <c r="AN129" i="3"/>
  <c r="AR129" i="3"/>
  <c r="AV129" i="3"/>
  <c r="AZ129" i="3"/>
  <c r="BD129" i="3"/>
  <c r="BH129" i="3"/>
  <c r="M129" i="3"/>
  <c r="R129" i="3"/>
  <c r="W129" i="3"/>
  <c r="AC129" i="3"/>
  <c r="AH129" i="3"/>
  <c r="AM129" i="3"/>
  <c r="AS129" i="3"/>
  <c r="AX129" i="3"/>
  <c r="BC129" i="3"/>
  <c r="BI129" i="3"/>
  <c r="O129" i="3"/>
  <c r="U129" i="3"/>
  <c r="Z129" i="3"/>
  <c r="AE129" i="3"/>
  <c r="AK129" i="3"/>
  <c r="AP129" i="3"/>
  <c r="AU129" i="3"/>
  <c r="BA129" i="3"/>
  <c r="BF129" i="3"/>
  <c r="Q129" i="3"/>
  <c r="V129" i="3"/>
  <c r="AA129" i="3"/>
  <c r="AG129" i="3"/>
  <c r="AL129" i="3"/>
  <c r="AQ129" i="3"/>
  <c r="AW129" i="3"/>
  <c r="BB129" i="3"/>
  <c r="BG129" i="3"/>
  <c r="BD135" i="3"/>
  <c r="AV135" i="3"/>
  <c r="AN135" i="3"/>
  <c r="AD135" i="3"/>
  <c r="N135" i="3"/>
  <c r="BH134" i="3"/>
  <c r="AN134" i="3"/>
  <c r="S134" i="3"/>
  <c r="AO133" i="3"/>
  <c r="S133" i="3"/>
  <c r="BI132" i="3"/>
  <c r="AN132" i="3"/>
  <c r="S132" i="3"/>
  <c r="AO131" i="3"/>
  <c r="S131" i="3"/>
  <c r="BI130" i="3"/>
  <c r="AN130" i="3"/>
  <c r="S130" i="3"/>
  <c r="AO129" i="3"/>
  <c r="S129" i="3"/>
  <c r="N127" i="3"/>
  <c r="R127" i="3"/>
  <c r="V127" i="3"/>
  <c r="Z127" i="3"/>
  <c r="AD127" i="3"/>
  <c r="AH127" i="3"/>
  <c r="AL127" i="3"/>
  <c r="AP127" i="3"/>
  <c r="AT127" i="3"/>
  <c r="AX127" i="3"/>
  <c r="BB127" i="3"/>
  <c r="BF127" i="3"/>
  <c r="P127" i="3"/>
  <c r="T127" i="3"/>
  <c r="X127" i="3"/>
  <c r="AB127" i="3"/>
  <c r="AF127" i="3"/>
  <c r="AJ127" i="3"/>
  <c r="AN127" i="3"/>
  <c r="AR127" i="3"/>
  <c r="AV127" i="3"/>
  <c r="AZ127" i="3"/>
  <c r="BD127" i="3"/>
  <c r="BH127" i="3"/>
  <c r="M127" i="3"/>
  <c r="Q127" i="3"/>
  <c r="U127" i="3"/>
  <c r="Y127" i="3"/>
  <c r="AC127" i="3"/>
  <c r="AG127" i="3"/>
  <c r="AK127" i="3"/>
  <c r="AO127" i="3"/>
  <c r="AS127" i="3"/>
  <c r="AW127" i="3"/>
  <c r="BA127" i="3"/>
  <c r="BE127" i="3"/>
  <c r="BI127" i="3"/>
  <c r="N126" i="3"/>
  <c r="R126" i="3"/>
  <c r="V126" i="3"/>
  <c r="Z126" i="3"/>
  <c r="AD126" i="3"/>
  <c r="AH126" i="3"/>
  <c r="AL126" i="3"/>
  <c r="AP126" i="3"/>
  <c r="Q126" i="3"/>
  <c r="W126" i="3"/>
  <c r="AB126" i="3"/>
  <c r="AG126" i="3"/>
  <c r="AM126" i="3"/>
  <c r="AR126" i="3"/>
  <c r="AV126" i="3"/>
  <c r="AZ126" i="3"/>
  <c r="BD126" i="3"/>
  <c r="BH126" i="3"/>
  <c r="M126" i="3"/>
  <c r="S126" i="3"/>
  <c r="X126" i="3"/>
  <c r="AC126" i="3"/>
  <c r="AI126" i="3"/>
  <c r="AN126" i="3"/>
  <c r="AS126" i="3"/>
  <c r="AW126" i="3"/>
  <c r="BA126" i="3"/>
  <c r="BE126" i="3"/>
  <c r="BI126" i="3"/>
  <c r="O126" i="3"/>
  <c r="T126" i="3"/>
  <c r="Y126" i="3"/>
  <c r="AE126" i="3"/>
  <c r="AJ126" i="3"/>
  <c r="AO126" i="3"/>
  <c r="AT126" i="3"/>
  <c r="AX126" i="3"/>
  <c r="BB126" i="3"/>
  <c r="BF126" i="3"/>
  <c r="P126" i="3"/>
  <c r="U126" i="3"/>
  <c r="AA126" i="3"/>
  <c r="AF126" i="3"/>
  <c r="AK126" i="3"/>
  <c r="AQ126" i="3"/>
  <c r="AU126" i="3"/>
  <c r="AY126" i="3"/>
  <c r="BC126" i="3"/>
  <c r="BG126" i="3"/>
  <c r="BC127" i="3"/>
  <c r="AM127" i="3"/>
  <c r="W127" i="3"/>
  <c r="N124" i="3"/>
  <c r="R124" i="3"/>
  <c r="V124" i="3"/>
  <c r="Z124" i="3"/>
  <c r="AD124" i="3"/>
  <c r="AH124" i="3"/>
  <c r="AL124" i="3"/>
  <c r="AP124" i="3"/>
  <c r="AT124" i="3"/>
  <c r="AX124" i="3"/>
  <c r="BB124" i="3"/>
  <c r="BF124" i="3"/>
  <c r="Q124" i="3"/>
  <c r="W124" i="3"/>
  <c r="AB124" i="3"/>
  <c r="AG124" i="3"/>
  <c r="AM124" i="3"/>
  <c r="AR124" i="3"/>
  <c r="AW124" i="3"/>
  <c r="BC124" i="3"/>
  <c r="BH124" i="3"/>
  <c r="M124" i="3"/>
  <c r="S124" i="3"/>
  <c r="X124" i="3"/>
  <c r="AC124" i="3"/>
  <c r="AI124" i="3"/>
  <c r="AN124" i="3"/>
  <c r="AS124" i="3"/>
  <c r="AY124" i="3"/>
  <c r="BD124" i="3"/>
  <c r="BI124" i="3"/>
  <c r="O124" i="3"/>
  <c r="T124" i="3"/>
  <c r="Y124" i="3"/>
  <c r="AE124" i="3"/>
  <c r="AJ124" i="3"/>
  <c r="AO124" i="3"/>
  <c r="AU124" i="3"/>
  <c r="AZ124" i="3"/>
  <c r="BE124" i="3"/>
  <c r="P124" i="3"/>
  <c r="U124" i="3"/>
  <c r="AA124" i="3"/>
  <c r="AF124" i="3"/>
  <c r="AK124" i="3"/>
  <c r="AQ124" i="3"/>
  <c r="AV124" i="3"/>
  <c r="BA124" i="3"/>
  <c r="BG124" i="3"/>
  <c r="P121" i="3"/>
  <c r="T121" i="3"/>
  <c r="X121" i="3"/>
  <c r="AB121" i="3"/>
  <c r="AF121" i="3"/>
  <c r="AJ121" i="3"/>
  <c r="AN121" i="3"/>
  <c r="AR121" i="3"/>
  <c r="AV121" i="3"/>
  <c r="AZ121" i="3"/>
  <c r="BD121" i="3"/>
  <c r="BH121" i="3"/>
  <c r="M121" i="3"/>
  <c r="Q121" i="3"/>
  <c r="U121" i="3"/>
  <c r="Y121" i="3"/>
  <c r="AC121" i="3"/>
  <c r="AG121" i="3"/>
  <c r="AK121" i="3"/>
  <c r="AO121" i="3"/>
  <c r="AS121" i="3"/>
  <c r="AW121" i="3"/>
  <c r="BA121" i="3"/>
  <c r="BE121" i="3"/>
  <c r="BI121" i="3"/>
  <c r="R121" i="3"/>
  <c r="Z121" i="3"/>
  <c r="AH121" i="3"/>
  <c r="AP121" i="3"/>
  <c r="AX121" i="3"/>
  <c r="BF121" i="3"/>
  <c r="S121" i="3"/>
  <c r="AA121" i="3"/>
  <c r="AI121" i="3"/>
  <c r="AQ121" i="3"/>
  <c r="AY121" i="3"/>
  <c r="BG121" i="3"/>
  <c r="N121" i="3"/>
  <c r="V121" i="3"/>
  <c r="AD121" i="3"/>
  <c r="AL121" i="3"/>
  <c r="AT121" i="3"/>
  <c r="BB121" i="3"/>
  <c r="O121" i="3"/>
  <c r="W121" i="3"/>
  <c r="AE121" i="3"/>
  <c r="AM121" i="3"/>
  <c r="AU121" i="3"/>
  <c r="BC121" i="3"/>
  <c r="AY127" i="3"/>
  <c r="AI127" i="3"/>
  <c r="S127" i="3"/>
  <c r="P125" i="3"/>
  <c r="T125" i="3"/>
  <c r="X125" i="3"/>
  <c r="AB125" i="3"/>
  <c r="AF125" i="3"/>
  <c r="AJ125" i="3"/>
  <c r="AN125" i="3"/>
  <c r="AR125" i="3"/>
  <c r="AV125" i="3"/>
  <c r="AZ125" i="3"/>
  <c r="BD125" i="3"/>
  <c r="BH125" i="3"/>
  <c r="M125" i="3"/>
  <c r="R125" i="3"/>
  <c r="W125" i="3"/>
  <c r="AC125" i="3"/>
  <c r="AH125" i="3"/>
  <c r="AM125" i="3"/>
  <c r="AS125" i="3"/>
  <c r="AX125" i="3"/>
  <c r="BC125" i="3"/>
  <c r="BI125" i="3"/>
  <c r="N125" i="3"/>
  <c r="S125" i="3"/>
  <c r="Y125" i="3"/>
  <c r="AD125" i="3"/>
  <c r="AI125" i="3"/>
  <c r="AO125" i="3"/>
  <c r="AT125" i="3"/>
  <c r="AY125" i="3"/>
  <c r="BE125" i="3"/>
  <c r="O125" i="3"/>
  <c r="U125" i="3"/>
  <c r="Z125" i="3"/>
  <c r="AE125" i="3"/>
  <c r="AK125" i="3"/>
  <c r="AP125" i="3"/>
  <c r="AU125" i="3"/>
  <c r="BA125" i="3"/>
  <c r="BF125" i="3"/>
  <c r="Q125" i="3"/>
  <c r="V125" i="3"/>
  <c r="AA125" i="3"/>
  <c r="AG125" i="3"/>
  <c r="AL125" i="3"/>
  <c r="AQ125" i="3"/>
  <c r="AW125" i="3"/>
  <c r="BB125" i="3"/>
  <c r="BG125" i="3"/>
  <c r="AU127" i="3"/>
  <c r="AE127" i="3"/>
  <c r="O127" i="3"/>
  <c r="L123" i="3"/>
  <c r="AB123" i="3" s="1"/>
  <c r="N118" i="3"/>
  <c r="R118" i="3"/>
  <c r="V118" i="3"/>
  <c r="Z118" i="3"/>
  <c r="AD118" i="3"/>
  <c r="AH118" i="3"/>
  <c r="AL118" i="3"/>
  <c r="AP118" i="3"/>
  <c r="AT118" i="3"/>
  <c r="AX118" i="3"/>
  <c r="BB118" i="3"/>
  <c r="BF118" i="3"/>
  <c r="O118" i="3"/>
  <c r="S118" i="3"/>
  <c r="W118" i="3"/>
  <c r="AA118" i="3"/>
  <c r="AE118" i="3"/>
  <c r="AI118" i="3"/>
  <c r="AM118" i="3"/>
  <c r="AQ118" i="3"/>
  <c r="AU118" i="3"/>
  <c r="AY118" i="3"/>
  <c r="BC118" i="3"/>
  <c r="BG118" i="3"/>
  <c r="P118" i="3"/>
  <c r="T118" i="3"/>
  <c r="X118" i="3"/>
  <c r="AB118" i="3"/>
  <c r="AF118" i="3"/>
  <c r="AJ118" i="3"/>
  <c r="AN118" i="3"/>
  <c r="AR118" i="3"/>
  <c r="AV118" i="3"/>
  <c r="AZ118" i="3"/>
  <c r="BD118" i="3"/>
  <c r="BH118" i="3"/>
  <c r="M118" i="3"/>
  <c r="Q118" i="3"/>
  <c r="U118" i="3"/>
  <c r="Y118" i="3"/>
  <c r="AC118" i="3"/>
  <c r="AG118" i="3"/>
  <c r="AK118" i="3"/>
  <c r="AO118" i="3"/>
  <c r="AS118" i="3"/>
  <c r="AW118" i="3"/>
  <c r="BA118" i="3"/>
  <c r="BE118" i="3"/>
  <c r="BI118" i="3"/>
  <c r="BE122" i="3"/>
  <c r="AW122" i="3"/>
  <c r="AO122" i="3"/>
  <c r="AG122" i="3"/>
  <c r="Y122" i="3"/>
  <c r="BE120" i="3"/>
  <c r="AW120" i="3"/>
  <c r="AO120" i="3"/>
  <c r="AG120" i="3"/>
  <c r="Y120" i="3"/>
  <c r="P117" i="3"/>
  <c r="N116" i="3"/>
  <c r="R116" i="3"/>
  <c r="V116" i="3"/>
  <c r="Z116" i="3"/>
  <c r="AD116" i="3"/>
  <c r="AH116" i="3"/>
  <c r="AL116" i="3"/>
  <c r="AP116" i="3"/>
  <c r="AT116" i="3"/>
  <c r="AX116" i="3"/>
  <c r="BB116" i="3"/>
  <c r="BF116" i="3"/>
  <c r="O116" i="3"/>
  <c r="T116" i="3"/>
  <c r="Y116" i="3"/>
  <c r="AE116" i="3"/>
  <c r="AJ116" i="3"/>
  <c r="AO116" i="3"/>
  <c r="AU116" i="3"/>
  <c r="AZ116" i="3"/>
  <c r="BE116" i="3"/>
  <c r="P116" i="3"/>
  <c r="U116" i="3"/>
  <c r="AA116" i="3"/>
  <c r="AF116" i="3"/>
  <c r="AK116" i="3"/>
  <c r="AQ116" i="3"/>
  <c r="AV116" i="3"/>
  <c r="BA116" i="3"/>
  <c r="BG116" i="3"/>
  <c r="Q116" i="3"/>
  <c r="W116" i="3"/>
  <c r="AB116" i="3"/>
  <c r="AG116" i="3"/>
  <c r="AM116" i="3"/>
  <c r="AR116" i="3"/>
  <c r="AW116" i="3"/>
  <c r="BC116" i="3"/>
  <c r="BH116" i="3"/>
  <c r="M116" i="3"/>
  <c r="S116" i="3"/>
  <c r="X116" i="3"/>
  <c r="AC116" i="3"/>
  <c r="AI116" i="3"/>
  <c r="AN116" i="3"/>
  <c r="AS116" i="3"/>
  <c r="AY116" i="3"/>
  <c r="BD116" i="3"/>
  <c r="BI116" i="3"/>
  <c r="BD122" i="3"/>
  <c r="AV122" i="3"/>
  <c r="AN122" i="3"/>
  <c r="AF122" i="3"/>
  <c r="X122" i="3"/>
  <c r="P122" i="3"/>
  <c r="N122" i="3"/>
  <c r="R122" i="3"/>
  <c r="V122" i="3"/>
  <c r="Z122" i="3"/>
  <c r="AD122" i="3"/>
  <c r="AH122" i="3"/>
  <c r="AL122" i="3"/>
  <c r="AP122" i="3"/>
  <c r="AT122" i="3"/>
  <c r="AX122" i="3"/>
  <c r="BB122" i="3"/>
  <c r="BF122" i="3"/>
  <c r="O122" i="3"/>
  <c r="S122" i="3"/>
  <c r="W122" i="3"/>
  <c r="AA122" i="3"/>
  <c r="AE122" i="3"/>
  <c r="AI122" i="3"/>
  <c r="AM122" i="3"/>
  <c r="AQ122" i="3"/>
  <c r="AU122" i="3"/>
  <c r="AY122" i="3"/>
  <c r="BC122" i="3"/>
  <c r="BG122" i="3"/>
  <c r="BD120" i="3"/>
  <c r="AV120" i="3"/>
  <c r="AN120" i="3"/>
  <c r="AF120" i="3"/>
  <c r="X120" i="3"/>
  <c r="P120" i="3"/>
  <c r="N120" i="3"/>
  <c r="R120" i="3"/>
  <c r="V120" i="3"/>
  <c r="Z120" i="3"/>
  <c r="AD120" i="3"/>
  <c r="AH120" i="3"/>
  <c r="AL120" i="3"/>
  <c r="AP120" i="3"/>
  <c r="AT120" i="3"/>
  <c r="AX120" i="3"/>
  <c r="BB120" i="3"/>
  <c r="BF120" i="3"/>
  <c r="O120" i="3"/>
  <c r="S120" i="3"/>
  <c r="W120" i="3"/>
  <c r="AA120" i="3"/>
  <c r="AE120" i="3"/>
  <c r="AI120" i="3"/>
  <c r="AM120" i="3"/>
  <c r="AQ120" i="3"/>
  <c r="AU120" i="3"/>
  <c r="AY120" i="3"/>
  <c r="BC120" i="3"/>
  <c r="BG120" i="3"/>
  <c r="N119" i="3"/>
  <c r="R119" i="3"/>
  <c r="V119" i="3"/>
  <c r="Z119" i="3"/>
  <c r="AD119" i="3"/>
  <c r="AH119" i="3"/>
  <c r="AL119" i="3"/>
  <c r="AP119" i="3"/>
  <c r="AT119" i="3"/>
  <c r="AX119" i="3"/>
  <c r="BB119" i="3"/>
  <c r="BF119" i="3"/>
  <c r="O119" i="3"/>
  <c r="S119" i="3"/>
  <c r="W119" i="3"/>
  <c r="AA119" i="3"/>
  <c r="AE119" i="3"/>
  <c r="AI119" i="3"/>
  <c r="AM119" i="3"/>
  <c r="AQ119" i="3"/>
  <c r="AU119" i="3"/>
  <c r="AY119" i="3"/>
  <c r="BC119" i="3"/>
  <c r="BG119" i="3"/>
  <c r="BI122" i="3"/>
  <c r="BA122" i="3"/>
  <c r="AS122" i="3"/>
  <c r="AK122" i="3"/>
  <c r="AC122" i="3"/>
  <c r="U122" i="3"/>
  <c r="BI120" i="3"/>
  <c r="BA120" i="3"/>
  <c r="AS120" i="3"/>
  <c r="AK120" i="3"/>
  <c r="AC120" i="3"/>
  <c r="U120" i="3"/>
  <c r="N117" i="3"/>
  <c r="R117" i="3"/>
  <c r="V117" i="3"/>
  <c r="Z117" i="3"/>
  <c r="AD117" i="3"/>
  <c r="AH117" i="3"/>
  <c r="AL117" i="3"/>
  <c r="AP117" i="3"/>
  <c r="AT117" i="3"/>
  <c r="AX117" i="3"/>
  <c r="BB117" i="3"/>
  <c r="BF117" i="3"/>
  <c r="O117" i="3"/>
  <c r="S117" i="3"/>
  <c r="W117" i="3"/>
  <c r="AA117" i="3"/>
  <c r="AE117" i="3"/>
  <c r="AI117" i="3"/>
  <c r="AM117" i="3"/>
  <c r="AQ117" i="3"/>
  <c r="AU117" i="3"/>
  <c r="AY117" i="3"/>
  <c r="BC117" i="3"/>
  <c r="BG117" i="3"/>
  <c r="P115" i="3"/>
  <c r="T115" i="3"/>
  <c r="X115" i="3"/>
  <c r="AB115" i="3"/>
  <c r="AF115" i="3"/>
  <c r="AJ115" i="3"/>
  <c r="AN115" i="3"/>
  <c r="AR115" i="3"/>
  <c r="AV115" i="3"/>
  <c r="AZ115" i="3"/>
  <c r="BD115" i="3"/>
  <c r="BH115" i="3"/>
  <c r="O115" i="3"/>
  <c r="BL115" i="3" s="1"/>
  <c r="U115" i="3"/>
  <c r="Z115" i="3"/>
  <c r="AE115" i="3"/>
  <c r="AK115" i="3"/>
  <c r="AP115" i="3"/>
  <c r="AU115" i="3"/>
  <c r="BA115" i="3"/>
  <c r="BF115" i="3"/>
  <c r="Q115" i="3"/>
  <c r="V115" i="3"/>
  <c r="AA115" i="3"/>
  <c r="AG115" i="3"/>
  <c r="AL115" i="3"/>
  <c r="AQ115" i="3"/>
  <c r="AW115" i="3"/>
  <c r="BB115" i="3"/>
  <c r="BG115" i="3"/>
  <c r="M115" i="3"/>
  <c r="R115" i="3"/>
  <c r="W115" i="3"/>
  <c r="AC115" i="3"/>
  <c r="AH115" i="3"/>
  <c r="AM115" i="3"/>
  <c r="AS115" i="3"/>
  <c r="AX115" i="3"/>
  <c r="BC115" i="3"/>
  <c r="BI115" i="3"/>
  <c r="N115" i="3"/>
  <c r="BJ115" i="3" s="1"/>
  <c r="S115" i="3"/>
  <c r="BM115" i="3" s="1"/>
  <c r="Y115" i="3"/>
  <c r="AD115" i="3"/>
  <c r="AI115" i="3"/>
  <c r="AO115" i="3"/>
  <c r="AT115" i="3"/>
  <c r="AY115" i="3"/>
  <c r="BE115" i="3"/>
  <c r="N113" i="3"/>
  <c r="R113" i="3"/>
  <c r="V113" i="3"/>
  <c r="Z113" i="3"/>
  <c r="AD113" i="3"/>
  <c r="AH113" i="3"/>
  <c r="AL113" i="3"/>
  <c r="AP113" i="3"/>
  <c r="AT113" i="3"/>
  <c r="AX113" i="3"/>
  <c r="BB113" i="3"/>
  <c r="BF113" i="3"/>
  <c r="Q113" i="3"/>
  <c r="W113" i="3"/>
  <c r="AB113" i="3"/>
  <c r="AG113" i="3"/>
  <c r="AM113" i="3"/>
  <c r="AR113" i="3"/>
  <c r="AW113" i="3"/>
  <c r="BC113" i="3"/>
  <c r="BH113" i="3"/>
  <c r="O113" i="3"/>
  <c r="T113" i="3"/>
  <c r="Y113" i="3"/>
  <c r="AE113" i="3"/>
  <c r="AJ113" i="3"/>
  <c r="AO113" i="3"/>
  <c r="AU113" i="3"/>
  <c r="AZ113" i="3"/>
  <c r="BE113" i="3"/>
  <c r="P114" i="3"/>
  <c r="T114" i="3"/>
  <c r="X114" i="3"/>
  <c r="AB114" i="3"/>
  <c r="AF114" i="3"/>
  <c r="AJ114" i="3"/>
  <c r="AN114" i="3"/>
  <c r="AR114" i="3"/>
  <c r="AV114" i="3"/>
  <c r="AZ114" i="3"/>
  <c r="BD114" i="3"/>
  <c r="BH114" i="3"/>
  <c r="M114" i="3"/>
  <c r="R114" i="3"/>
  <c r="W114" i="3"/>
  <c r="AC114" i="3"/>
  <c r="AH114" i="3"/>
  <c r="AM114" i="3"/>
  <c r="AS114" i="3"/>
  <c r="AX114" i="3"/>
  <c r="BC114" i="3"/>
  <c r="BI114" i="3"/>
  <c r="O114" i="3"/>
  <c r="U114" i="3"/>
  <c r="Z114" i="3"/>
  <c r="AE114" i="3"/>
  <c r="AK114" i="3"/>
  <c r="AP114" i="3"/>
  <c r="AU114" i="3"/>
  <c r="BA114" i="3"/>
  <c r="BF114" i="3"/>
  <c r="BI113" i="3"/>
  <c r="AY113" i="3"/>
  <c r="AN113" i="3"/>
  <c r="AC113" i="3"/>
  <c r="S113" i="3"/>
  <c r="BI119" i="3"/>
  <c r="BE119" i="3"/>
  <c r="BA119" i="3"/>
  <c r="AW119" i="3"/>
  <c r="AS119" i="3"/>
  <c r="AO119" i="3"/>
  <c r="AK119" i="3"/>
  <c r="AG119" i="3"/>
  <c r="AC119" i="3"/>
  <c r="Y119" i="3"/>
  <c r="U119" i="3"/>
  <c r="Q119" i="3"/>
  <c r="M119" i="3"/>
  <c r="BI117" i="3"/>
  <c r="BE117" i="3"/>
  <c r="BA117" i="3"/>
  <c r="AW117" i="3"/>
  <c r="AS117" i="3"/>
  <c r="AO117" i="3"/>
  <c r="AK117" i="3"/>
  <c r="AG117" i="3"/>
  <c r="AC117" i="3"/>
  <c r="Y117" i="3"/>
  <c r="U117" i="3"/>
  <c r="Q117" i="3"/>
  <c r="M117" i="3"/>
  <c r="AY114" i="3"/>
  <c r="AO114" i="3"/>
  <c r="AD114" i="3"/>
  <c r="S114" i="3"/>
  <c r="BG113" i="3"/>
  <c r="AV113" i="3"/>
  <c r="AK113" i="3"/>
  <c r="AA113" i="3"/>
  <c r="P113" i="3"/>
  <c r="BE112" i="3"/>
  <c r="AT112" i="3"/>
  <c r="AI112" i="3"/>
  <c r="Y112" i="3"/>
  <c r="BH119" i="3"/>
  <c r="BD119" i="3"/>
  <c r="AZ119" i="3"/>
  <c r="AV119" i="3"/>
  <c r="AR119" i="3"/>
  <c r="AN119" i="3"/>
  <c r="AJ119" i="3"/>
  <c r="AF119" i="3"/>
  <c r="AB119" i="3"/>
  <c r="X119" i="3"/>
  <c r="T119" i="3"/>
  <c r="BH117" i="3"/>
  <c r="BD117" i="3"/>
  <c r="AZ117" i="3"/>
  <c r="AV117" i="3"/>
  <c r="AR117" i="3"/>
  <c r="AN117" i="3"/>
  <c r="AJ117" i="3"/>
  <c r="AF117" i="3"/>
  <c r="AB117" i="3"/>
  <c r="X117" i="3"/>
  <c r="T117" i="3"/>
  <c r="BG114" i="3"/>
  <c r="AW114" i="3"/>
  <c r="AL114" i="3"/>
  <c r="AA114" i="3"/>
  <c r="Q114" i="3"/>
  <c r="BD113" i="3"/>
  <c r="AS113" i="3"/>
  <c r="AI113" i="3"/>
  <c r="X113" i="3"/>
  <c r="M113" i="3"/>
  <c r="P112" i="3"/>
  <c r="T112" i="3"/>
  <c r="X112" i="3"/>
  <c r="AB112" i="3"/>
  <c r="AF112" i="3"/>
  <c r="AJ112" i="3"/>
  <c r="AN112" i="3"/>
  <c r="AR112" i="3"/>
  <c r="AV112" i="3"/>
  <c r="AZ112" i="3"/>
  <c r="BD112" i="3"/>
  <c r="BH112" i="3"/>
  <c r="M112" i="3"/>
  <c r="R112" i="3"/>
  <c r="W112" i="3"/>
  <c r="AC112" i="3"/>
  <c r="AH112" i="3"/>
  <c r="AM112" i="3"/>
  <c r="AS112" i="3"/>
  <c r="AX112" i="3"/>
  <c r="BC112" i="3"/>
  <c r="BI112" i="3"/>
  <c r="O112" i="3"/>
  <c r="U112" i="3"/>
  <c r="Z112" i="3"/>
  <c r="AE112" i="3"/>
  <c r="AK112" i="3"/>
  <c r="AP112" i="3"/>
  <c r="AU112" i="3"/>
  <c r="BA112" i="3"/>
  <c r="BF112" i="3"/>
  <c r="S110" i="3"/>
  <c r="AA110" i="3"/>
  <c r="AI110" i="3"/>
  <c r="AQ110" i="3"/>
  <c r="AY110" i="3"/>
  <c r="BG110" i="3"/>
  <c r="S108" i="3"/>
  <c r="AA108" i="3"/>
  <c r="AI108" i="3"/>
  <c r="AQ108" i="3"/>
  <c r="AY108" i="3"/>
  <c r="BG108" i="3"/>
  <c r="L111" i="3"/>
  <c r="K111" i="3"/>
  <c r="AZ110" i="3"/>
  <c r="AJ110" i="3"/>
  <c r="T110" i="3"/>
  <c r="BD108" i="3"/>
  <c r="AN108" i="3"/>
  <c r="X108" i="3"/>
  <c r="M110" i="3"/>
  <c r="Q110" i="3"/>
  <c r="U110" i="3"/>
  <c r="Y110" i="3"/>
  <c r="AC110" i="3"/>
  <c r="AG110" i="3"/>
  <c r="AK110" i="3"/>
  <c r="AO110" i="3"/>
  <c r="AS110" i="3"/>
  <c r="AW110" i="3"/>
  <c r="BA110" i="3"/>
  <c r="BE110" i="3"/>
  <c r="BI110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L109" i="3"/>
  <c r="K109" i="3"/>
  <c r="M108" i="3"/>
  <c r="Q108" i="3"/>
  <c r="U108" i="3"/>
  <c r="Y108" i="3"/>
  <c r="AC108" i="3"/>
  <c r="AG108" i="3"/>
  <c r="AK108" i="3"/>
  <c r="AO108" i="3"/>
  <c r="AS108" i="3"/>
  <c r="AW108" i="3"/>
  <c r="BA108" i="3"/>
  <c r="BE108" i="3"/>
  <c r="BI108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L107" i="3"/>
  <c r="K107" i="3"/>
  <c r="BC110" i="3"/>
  <c r="AU110" i="3"/>
  <c r="AM110" i="3"/>
  <c r="AE110" i="3"/>
  <c r="W110" i="3"/>
  <c r="O110" i="3"/>
  <c r="BC108" i="3"/>
  <c r="AU108" i="3"/>
  <c r="AM108" i="3"/>
  <c r="AE108" i="3"/>
  <c r="W108" i="3"/>
  <c r="O108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N105" i="3"/>
  <c r="R105" i="3"/>
  <c r="V105" i="3"/>
  <c r="Z105" i="3"/>
  <c r="AD105" i="3"/>
  <c r="AH105" i="3"/>
  <c r="AL105" i="3"/>
  <c r="AP105" i="3"/>
  <c r="AT105" i="3"/>
  <c r="AX105" i="3"/>
  <c r="BB105" i="3"/>
  <c r="BF105" i="3"/>
  <c r="O105" i="3"/>
  <c r="S105" i="3"/>
  <c r="W105" i="3"/>
  <c r="AA105" i="3"/>
  <c r="AE105" i="3"/>
  <c r="AI105" i="3"/>
  <c r="AM105" i="3"/>
  <c r="AQ105" i="3"/>
  <c r="AU105" i="3"/>
  <c r="AY105" i="3"/>
  <c r="BC105" i="3"/>
  <c r="BG105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BF106" i="3"/>
  <c r="BB106" i="3"/>
  <c r="AX106" i="3"/>
  <c r="AT106" i="3"/>
  <c r="AP106" i="3"/>
  <c r="AL106" i="3"/>
  <c r="AH106" i="3"/>
  <c r="AD106" i="3"/>
  <c r="Z106" i="3"/>
  <c r="V106" i="3"/>
  <c r="R106" i="3"/>
  <c r="N106" i="3"/>
  <c r="BI106" i="3"/>
  <c r="BE106" i="3"/>
  <c r="BA106" i="3"/>
  <c r="AW106" i="3"/>
  <c r="AS106" i="3"/>
  <c r="AO106" i="3"/>
  <c r="AK106" i="3"/>
  <c r="AG106" i="3"/>
  <c r="AC106" i="3"/>
  <c r="Y106" i="3"/>
  <c r="U106" i="3"/>
  <c r="Q106" i="3"/>
  <c r="M106" i="3"/>
  <c r="AJ106" i="3"/>
  <c r="AF106" i="3"/>
  <c r="AB106" i="3"/>
  <c r="X106" i="3"/>
  <c r="T106" i="3"/>
  <c r="E29" i="3"/>
  <c r="F29" i="3"/>
  <c r="G29" i="3"/>
  <c r="H29" i="3"/>
  <c r="I29" i="3"/>
  <c r="J29" i="3"/>
  <c r="E30" i="3"/>
  <c r="F30" i="3"/>
  <c r="G30" i="3"/>
  <c r="H30" i="3"/>
  <c r="I30" i="3"/>
  <c r="J30" i="3"/>
  <c r="E31" i="3"/>
  <c r="F31" i="3"/>
  <c r="G31" i="3"/>
  <c r="H31" i="3"/>
  <c r="I31" i="3"/>
  <c r="L31" i="3" s="1"/>
  <c r="J31" i="3"/>
  <c r="K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L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K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L43" i="3" s="1"/>
  <c r="I43" i="3"/>
  <c r="J43" i="3"/>
  <c r="E44" i="3"/>
  <c r="F44" i="3"/>
  <c r="K44" i="3" s="1"/>
  <c r="G44" i="3"/>
  <c r="H44" i="3"/>
  <c r="I44" i="3"/>
  <c r="J44" i="3"/>
  <c r="E45" i="3"/>
  <c r="F45" i="3"/>
  <c r="G45" i="3"/>
  <c r="H45" i="3"/>
  <c r="I45" i="3"/>
  <c r="J45" i="3"/>
  <c r="E46" i="3"/>
  <c r="F46" i="3"/>
  <c r="K46" i="3" s="1"/>
  <c r="G46" i="3"/>
  <c r="H46" i="3"/>
  <c r="I46" i="3"/>
  <c r="J46" i="3"/>
  <c r="E47" i="3"/>
  <c r="F47" i="3"/>
  <c r="G47" i="3"/>
  <c r="H47" i="3"/>
  <c r="L47" i="3" s="1"/>
  <c r="I47" i="3"/>
  <c r="J47" i="3"/>
  <c r="E48" i="3"/>
  <c r="F48" i="3"/>
  <c r="G48" i="3"/>
  <c r="H48" i="3"/>
  <c r="L48" i="3" s="1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L54" i="3" s="1"/>
  <c r="I54" i="3"/>
  <c r="J54" i="3"/>
  <c r="E55" i="3"/>
  <c r="F55" i="3"/>
  <c r="K55" i="3" s="1"/>
  <c r="G55" i="3"/>
  <c r="H55" i="3"/>
  <c r="I55" i="3"/>
  <c r="J55" i="3"/>
  <c r="E56" i="3"/>
  <c r="F56" i="3"/>
  <c r="G56" i="3"/>
  <c r="H56" i="3"/>
  <c r="L56" i="3" s="1"/>
  <c r="I56" i="3"/>
  <c r="J56" i="3"/>
  <c r="E57" i="3"/>
  <c r="F57" i="3"/>
  <c r="G57" i="3"/>
  <c r="H57" i="3"/>
  <c r="I57" i="3"/>
  <c r="L57" i="3" s="1"/>
  <c r="J57" i="3"/>
  <c r="E58" i="3"/>
  <c r="F58" i="3"/>
  <c r="G58" i="3"/>
  <c r="H58" i="3"/>
  <c r="I58" i="3"/>
  <c r="J58" i="3"/>
  <c r="E59" i="3"/>
  <c r="F59" i="3"/>
  <c r="G59" i="3"/>
  <c r="H59" i="3"/>
  <c r="I59" i="3"/>
  <c r="L59" i="3" s="1"/>
  <c r="AV59" i="3" s="1"/>
  <c r="J59" i="3"/>
  <c r="K59" i="3"/>
  <c r="E60" i="3"/>
  <c r="F60" i="3"/>
  <c r="G60" i="3"/>
  <c r="H60" i="3"/>
  <c r="I60" i="3"/>
  <c r="J60" i="3"/>
  <c r="E61" i="3"/>
  <c r="K61" i="3" s="1"/>
  <c r="F61" i="3"/>
  <c r="G61" i="3"/>
  <c r="H61" i="3"/>
  <c r="I61" i="3"/>
  <c r="L61" i="3" s="1"/>
  <c r="J61" i="3"/>
  <c r="E62" i="3"/>
  <c r="F62" i="3"/>
  <c r="G62" i="3"/>
  <c r="H62" i="3"/>
  <c r="I62" i="3"/>
  <c r="J62" i="3"/>
  <c r="E63" i="3"/>
  <c r="K63" i="3" s="1"/>
  <c r="F63" i="3"/>
  <c r="G63" i="3"/>
  <c r="H63" i="3"/>
  <c r="L63" i="3" s="1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L70" i="3" s="1"/>
  <c r="J70" i="3"/>
  <c r="K70" i="3"/>
  <c r="E71" i="3"/>
  <c r="F71" i="3"/>
  <c r="G71" i="3"/>
  <c r="H71" i="3"/>
  <c r="I71" i="3"/>
  <c r="J71" i="3"/>
  <c r="E72" i="3"/>
  <c r="F72" i="3"/>
  <c r="G72" i="3"/>
  <c r="H72" i="3"/>
  <c r="I72" i="3"/>
  <c r="J72" i="3"/>
  <c r="K72" i="3"/>
  <c r="E73" i="3"/>
  <c r="F73" i="3"/>
  <c r="G73" i="3"/>
  <c r="H73" i="3"/>
  <c r="I73" i="3"/>
  <c r="J73" i="3"/>
  <c r="E74" i="3"/>
  <c r="F74" i="3"/>
  <c r="G74" i="3"/>
  <c r="H74" i="3"/>
  <c r="I74" i="3"/>
  <c r="L74" i="3" s="1"/>
  <c r="J74" i="3"/>
  <c r="K74" i="3"/>
  <c r="AI74" i="3" s="1"/>
  <c r="E75" i="3"/>
  <c r="F75" i="3"/>
  <c r="G75" i="3"/>
  <c r="H75" i="3"/>
  <c r="I75" i="3"/>
  <c r="J75" i="3"/>
  <c r="E76" i="3"/>
  <c r="F76" i="3"/>
  <c r="G76" i="3"/>
  <c r="H76" i="3"/>
  <c r="I76" i="3"/>
  <c r="L76" i="3" s="1"/>
  <c r="J76" i="3"/>
  <c r="K76" i="3"/>
  <c r="E77" i="3"/>
  <c r="F77" i="3"/>
  <c r="G77" i="3"/>
  <c r="H77" i="3"/>
  <c r="I77" i="3"/>
  <c r="J7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L80" i="3" s="1"/>
  <c r="J80" i="3"/>
  <c r="E81" i="3"/>
  <c r="F81" i="3"/>
  <c r="G81" i="3"/>
  <c r="H81" i="3"/>
  <c r="I81" i="3"/>
  <c r="J81" i="3"/>
  <c r="E82" i="3"/>
  <c r="F82" i="3"/>
  <c r="G82" i="3"/>
  <c r="H82" i="3"/>
  <c r="I82" i="3"/>
  <c r="L82" i="3" s="1"/>
  <c r="J82" i="3"/>
  <c r="E83" i="3"/>
  <c r="F83" i="3"/>
  <c r="G83" i="3"/>
  <c r="H83" i="3"/>
  <c r="I83" i="3"/>
  <c r="L83" i="3" s="1"/>
  <c r="J83" i="3"/>
  <c r="E84" i="3"/>
  <c r="F84" i="3"/>
  <c r="G84" i="3"/>
  <c r="H84" i="3"/>
  <c r="I84" i="3"/>
  <c r="L84" i="3" s="1"/>
  <c r="J84" i="3"/>
  <c r="E85" i="3"/>
  <c r="F85" i="3"/>
  <c r="G85" i="3"/>
  <c r="H85" i="3"/>
  <c r="I85" i="3"/>
  <c r="L85" i="3" s="1"/>
  <c r="J85" i="3"/>
  <c r="E86" i="3"/>
  <c r="F86" i="3"/>
  <c r="G86" i="3"/>
  <c r="H86" i="3"/>
  <c r="I86" i="3"/>
  <c r="J86" i="3"/>
  <c r="K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L104" i="3" l="1"/>
  <c r="K103" i="3"/>
  <c r="L102" i="3"/>
  <c r="K101" i="3"/>
  <c r="L100" i="3"/>
  <c r="K99" i="3"/>
  <c r="L98" i="3"/>
  <c r="K97" i="3"/>
  <c r="L96" i="3"/>
  <c r="K95" i="3"/>
  <c r="K93" i="3"/>
  <c r="K91" i="3"/>
  <c r="L86" i="3"/>
  <c r="S76" i="3"/>
  <c r="O70" i="3"/>
  <c r="L69" i="3"/>
  <c r="L52" i="3"/>
  <c r="L40" i="3"/>
  <c r="AL40" i="3" s="1"/>
  <c r="L38" i="3"/>
  <c r="K38" i="3"/>
  <c r="L36" i="3"/>
  <c r="K36" i="3"/>
  <c r="L34" i="3"/>
  <c r="L32" i="3"/>
  <c r="K32" i="3"/>
  <c r="BL184" i="3"/>
  <c r="BM194" i="3"/>
  <c r="BL214" i="3"/>
  <c r="BJ214" i="3"/>
  <c r="BL257" i="3"/>
  <c r="BJ257" i="3"/>
  <c r="BJ386" i="3"/>
  <c r="BL301" i="3"/>
  <c r="BM282" i="3"/>
  <c r="AL159" i="3"/>
  <c r="N202" i="3"/>
  <c r="V202" i="3"/>
  <c r="AD202" i="3"/>
  <c r="BB202" i="3"/>
  <c r="K84" i="3"/>
  <c r="K82" i="3"/>
  <c r="AI82" i="3" s="1"/>
  <c r="K80" i="3"/>
  <c r="L78" i="3"/>
  <c r="K78" i="3"/>
  <c r="L75" i="3"/>
  <c r="K75" i="3"/>
  <c r="L72" i="3"/>
  <c r="AJ31" i="3"/>
  <c r="BK189" i="3"/>
  <c r="BK203" i="3"/>
  <c r="AN183" i="3"/>
  <c r="AQ183" i="3"/>
  <c r="BM193" i="3"/>
  <c r="BK193" i="3"/>
  <c r="BL194" i="3"/>
  <c r="BJ194" i="3"/>
  <c r="BC224" i="3"/>
  <c r="AA224" i="3"/>
  <c r="AZ224" i="3"/>
  <c r="T224" i="3"/>
  <c r="BM243" i="3"/>
  <c r="BJ243" i="3"/>
  <c r="BL387" i="3"/>
  <c r="BL395" i="3"/>
  <c r="BM359" i="3"/>
  <c r="BL170" i="3"/>
  <c r="BM397" i="3"/>
  <c r="BM332" i="3"/>
  <c r="P236" i="3"/>
  <c r="L94" i="3"/>
  <c r="L92" i="3"/>
  <c r="L90" i="3"/>
  <c r="O86" i="3"/>
  <c r="L50" i="3"/>
  <c r="V40" i="3"/>
  <c r="L33" i="3"/>
  <c r="AZ31" i="3"/>
  <c r="L29" i="3"/>
  <c r="BJ129" i="3"/>
  <c r="BM142" i="3"/>
  <c r="BJ159" i="3"/>
  <c r="BM172" i="3"/>
  <c r="AB183" i="3"/>
  <c r="AI183" i="3"/>
  <c r="BJ184" i="3"/>
  <c r="BL213" i="3"/>
  <c r="X200" i="3"/>
  <c r="BC200" i="3"/>
  <c r="AM200" i="3"/>
  <c r="BL221" i="3"/>
  <c r="BL243" i="3"/>
  <c r="BN349" i="3"/>
  <c r="BL193" i="3"/>
  <c r="BJ393" i="3"/>
  <c r="BK407" i="3"/>
  <c r="BM378" i="3"/>
  <c r="BM264" i="3"/>
  <c r="X158" i="3"/>
  <c r="P227" i="3"/>
  <c r="K88" i="3"/>
  <c r="K85" i="3"/>
  <c r="K83" i="3"/>
  <c r="U83" i="3" s="1"/>
  <c r="L77" i="3"/>
  <c r="K77" i="3"/>
  <c r="S72" i="3"/>
  <c r="L67" i="3"/>
  <c r="K67" i="3"/>
  <c r="L65" i="3"/>
  <c r="K65" i="3"/>
  <c r="M59" i="3"/>
  <c r="K47" i="3"/>
  <c r="K45" i="3"/>
  <c r="K35" i="3"/>
  <c r="AB31" i="3"/>
  <c r="K29" i="3"/>
  <c r="BL108" i="3"/>
  <c r="BJ170" i="3"/>
  <c r="BJ172" i="3"/>
  <c r="BM170" i="3"/>
  <c r="BN170" i="3"/>
  <c r="BJ193" i="3"/>
  <c r="BH183" i="3"/>
  <c r="T183" i="3"/>
  <c r="W183" i="3"/>
  <c r="BM214" i="3"/>
  <c r="BM257" i="3"/>
  <c r="BJ343" i="3"/>
  <c r="BM303" i="3"/>
  <c r="BJ360" i="3"/>
  <c r="P238" i="3"/>
  <c r="AK222" i="3"/>
  <c r="U222" i="3"/>
  <c r="AC222" i="3"/>
  <c r="BA222" i="3"/>
  <c r="BI222" i="3"/>
  <c r="AI80" i="3"/>
  <c r="S80" i="3"/>
  <c r="O78" i="3"/>
  <c r="S78" i="3"/>
  <c r="AI78" i="3"/>
  <c r="M63" i="3"/>
  <c r="AB63" i="3"/>
  <c r="BH63" i="3"/>
  <c r="P63" i="3"/>
  <c r="AF63" i="3"/>
  <c r="AV63" i="3"/>
  <c r="T63" i="3"/>
  <c r="AJ63" i="3"/>
  <c r="AZ63" i="3"/>
  <c r="X63" i="3"/>
  <c r="AN63" i="3"/>
  <c r="BD63" i="3"/>
  <c r="AR63" i="3"/>
  <c r="AY84" i="3"/>
  <c r="S84" i="3"/>
  <c r="AI84" i="3"/>
  <c r="AI67" i="3"/>
  <c r="AQ67" i="3"/>
  <c r="BD67" i="3"/>
  <c r="AA67" i="3"/>
  <c r="BH65" i="3"/>
  <c r="AJ65" i="3"/>
  <c r="AR65" i="3"/>
  <c r="T65" i="3"/>
  <c r="AZ65" i="3"/>
  <c r="AB65" i="3"/>
  <c r="T35" i="3"/>
  <c r="Z35" i="3"/>
  <c r="AE35" i="3"/>
  <c r="AK35" i="3"/>
  <c r="AP35" i="3"/>
  <c r="AT35" i="3"/>
  <c r="AX35" i="3"/>
  <c r="BB35" i="3"/>
  <c r="BF35" i="3"/>
  <c r="N35" i="3"/>
  <c r="U35" i="3"/>
  <c r="AA35" i="3"/>
  <c r="AG35" i="3"/>
  <c r="AL35" i="3"/>
  <c r="AQ35" i="3"/>
  <c r="AU35" i="3"/>
  <c r="AY35" i="3"/>
  <c r="BC35" i="3"/>
  <c r="BG35" i="3"/>
  <c r="P35" i="3"/>
  <c r="V35" i="3"/>
  <c r="AC35" i="3"/>
  <c r="AH35" i="3"/>
  <c r="AM35" i="3"/>
  <c r="AR35" i="3"/>
  <c r="AV35" i="3"/>
  <c r="AZ35" i="3"/>
  <c r="BD35" i="3"/>
  <c r="BH35" i="3"/>
  <c r="Q35" i="3"/>
  <c r="Y35" i="3"/>
  <c r="AD35" i="3"/>
  <c r="AI35" i="3"/>
  <c r="AO35" i="3"/>
  <c r="AS35" i="3"/>
  <c r="AW35" i="3"/>
  <c r="BA35" i="3"/>
  <c r="BE35" i="3"/>
  <c r="BI35" i="3"/>
  <c r="AA38" i="3"/>
  <c r="BG38" i="3"/>
  <c r="AI38" i="3"/>
  <c r="AQ38" i="3"/>
  <c r="S38" i="3"/>
  <c r="AY38" i="3"/>
  <c r="AY78" i="3"/>
  <c r="K90" i="3"/>
  <c r="K89" i="3"/>
  <c r="L87" i="3"/>
  <c r="AG87" i="3" s="1"/>
  <c r="K87" i="3"/>
  <c r="BA83" i="3"/>
  <c r="BA77" i="3"/>
  <c r="AY76" i="3"/>
  <c r="L73" i="3"/>
  <c r="K73" i="3"/>
  <c r="L71" i="3"/>
  <c r="K71" i="3"/>
  <c r="BA71" i="3" s="1"/>
  <c r="K69" i="3"/>
  <c r="L68" i="3"/>
  <c r="K68" i="3"/>
  <c r="AR59" i="3"/>
  <c r="X59" i="3"/>
  <c r="L58" i="3"/>
  <c r="K58" i="3"/>
  <c r="BB58" i="3" s="1"/>
  <c r="L53" i="3"/>
  <c r="L51" i="3"/>
  <c r="K50" i="3"/>
  <c r="L49" i="3"/>
  <c r="V47" i="3"/>
  <c r="K43" i="3"/>
  <c r="L41" i="3"/>
  <c r="BF40" i="3"/>
  <c r="AG40" i="3"/>
  <c r="L37" i="3"/>
  <c r="K37" i="3"/>
  <c r="K34" i="3"/>
  <c r="AR31" i="3"/>
  <c r="X31" i="3"/>
  <c r="BM106" i="3"/>
  <c r="BK122" i="3"/>
  <c r="BL127" i="3"/>
  <c r="AE123" i="3"/>
  <c r="N123" i="3"/>
  <c r="AX123" i="3"/>
  <c r="AW123" i="3"/>
  <c r="Q123" i="3"/>
  <c r="AJ123" i="3"/>
  <c r="BM140" i="3"/>
  <c r="BL142" i="3"/>
  <c r="BN174" i="3"/>
  <c r="BN176" i="3"/>
  <c r="BN180" i="3"/>
  <c r="BM173" i="3"/>
  <c r="BA177" i="3"/>
  <c r="AK177" i="3"/>
  <c r="U177" i="3"/>
  <c r="BD177" i="3"/>
  <c r="AN177" i="3"/>
  <c r="X177" i="3"/>
  <c r="BC177" i="3"/>
  <c r="AM177" i="3"/>
  <c r="W177" i="3"/>
  <c r="AD183" i="3"/>
  <c r="BL185" i="3"/>
  <c r="BL187" i="3"/>
  <c r="BL189" i="3"/>
  <c r="BL191" i="3"/>
  <c r="BL195" i="3"/>
  <c r="BD183" i="3"/>
  <c r="AJ183" i="3"/>
  <c r="BG183" i="3"/>
  <c r="AM183" i="3"/>
  <c r="S183" i="3"/>
  <c r="BL219" i="3"/>
  <c r="BL186" i="3"/>
  <c r="BJ186" i="3"/>
  <c r="BJ209" i="3"/>
  <c r="BJ217" i="3"/>
  <c r="Y228" i="3"/>
  <c r="BL227" i="3"/>
  <c r="BM210" i="3"/>
  <c r="BL256" i="3"/>
  <c r="BM245" i="3"/>
  <c r="BL331" i="3"/>
  <c r="BN303" i="3"/>
  <c r="BA143" i="3"/>
  <c r="AS143" i="3"/>
  <c r="BI143" i="3"/>
  <c r="AW143" i="3"/>
  <c r="BE143" i="3"/>
  <c r="Z198" i="3"/>
  <c r="BB198" i="3"/>
  <c r="V198" i="3"/>
  <c r="AL198" i="3"/>
  <c r="AD131" i="3"/>
  <c r="AT131" i="3"/>
  <c r="Y131" i="3"/>
  <c r="BM131" i="3" s="1"/>
  <c r="AI131" i="3"/>
  <c r="N131" i="3"/>
  <c r="BE131" i="3"/>
  <c r="BE114" i="3"/>
  <c r="AG114" i="3"/>
  <c r="V114" i="3"/>
  <c r="AL208" i="3"/>
  <c r="AW208" i="3"/>
  <c r="M208" i="3"/>
  <c r="L103" i="3"/>
  <c r="L101" i="3"/>
  <c r="L97" i="3"/>
  <c r="L95" i="3"/>
  <c r="L91" i="3"/>
  <c r="AI86" i="3"/>
  <c r="AK75" i="3"/>
  <c r="AI72" i="3"/>
  <c r="AY72" i="3"/>
  <c r="AI70" i="3"/>
  <c r="AY70" i="3"/>
  <c r="U69" i="3"/>
  <c r="BH59" i="3"/>
  <c r="AN59" i="3"/>
  <c r="P59" i="3"/>
  <c r="L55" i="3"/>
  <c r="P55" i="3" s="1"/>
  <c r="L45" i="3"/>
  <c r="AL45" i="3" s="1"/>
  <c r="L44" i="3"/>
  <c r="BF44" i="3" s="1"/>
  <c r="BB40" i="3"/>
  <c r="AA40" i="3"/>
  <c r="BH31" i="3"/>
  <c r="AN31" i="3"/>
  <c r="T31" i="3"/>
  <c r="W123" i="3"/>
  <c r="BG123" i="3"/>
  <c r="AP123" i="3"/>
  <c r="AS123" i="3"/>
  <c r="M123" i="3"/>
  <c r="AF123" i="3"/>
  <c r="BL140" i="3"/>
  <c r="BM148" i="3"/>
  <c r="BM144" i="3"/>
  <c r="BL174" i="3"/>
  <c r="BL176" i="3"/>
  <c r="BK168" i="3"/>
  <c r="BL173" i="3"/>
  <c r="BJ173" i="3"/>
  <c r="AW177" i="3"/>
  <c r="AG177" i="3"/>
  <c r="Q177" i="3"/>
  <c r="AZ177" i="3"/>
  <c r="AJ177" i="3"/>
  <c r="T177" i="3"/>
  <c r="AY177" i="3"/>
  <c r="AI177" i="3"/>
  <c r="S177" i="3"/>
  <c r="BL217" i="3"/>
  <c r="BM207" i="3"/>
  <c r="BJ211" i="3"/>
  <c r="BJ219" i="3"/>
  <c r="AT228" i="3"/>
  <c r="BJ225" i="3"/>
  <c r="BJ227" i="3"/>
  <c r="BL210" i="3"/>
  <c r="BJ210" i="3"/>
  <c r="BL245" i="3"/>
  <c r="BJ245" i="3"/>
  <c r="BJ347" i="3"/>
  <c r="BJ339" i="3"/>
  <c r="BJ345" i="3"/>
  <c r="BJ337" i="3"/>
  <c r="AC130" i="3"/>
  <c r="AI130" i="3"/>
  <c r="M130" i="3"/>
  <c r="BD130" i="3"/>
  <c r="X130" i="3"/>
  <c r="AS130" i="3"/>
  <c r="Z135" i="3"/>
  <c r="AT135" i="3"/>
  <c r="AX135" i="3"/>
  <c r="AL135" i="3"/>
  <c r="BB135" i="3"/>
  <c r="AH135" i="3"/>
  <c r="R135" i="3"/>
  <c r="AP135" i="3"/>
  <c r="BF135" i="3"/>
  <c r="Q122" i="3"/>
  <c r="AJ122" i="3"/>
  <c r="AR122" i="3"/>
  <c r="T122" i="3"/>
  <c r="AZ122" i="3"/>
  <c r="AB122" i="3"/>
  <c r="BH122" i="3"/>
  <c r="AL157" i="3"/>
  <c r="BB157" i="3"/>
  <c r="V157" i="3"/>
  <c r="P160" i="3"/>
  <c r="AN160" i="3"/>
  <c r="AZ160" i="3"/>
  <c r="AB160" i="3"/>
  <c r="AT160" i="3"/>
  <c r="BD160" i="3"/>
  <c r="AJ160" i="3"/>
  <c r="AV160" i="3"/>
  <c r="BH160" i="3"/>
  <c r="T160" i="3"/>
  <c r="AR160" i="3"/>
  <c r="BB160" i="3"/>
  <c r="AI114" i="3"/>
  <c r="AT114" i="3"/>
  <c r="Q208" i="3"/>
  <c r="AA208" i="3"/>
  <c r="L99" i="3"/>
  <c r="L93" i="3"/>
  <c r="AY86" i="3"/>
  <c r="AK77" i="3"/>
  <c r="AI76" i="3"/>
  <c r="L89" i="3"/>
  <c r="L88" i="3"/>
  <c r="AF88" i="3" s="1"/>
  <c r="S86" i="3"/>
  <c r="BA85" i="3"/>
  <c r="L81" i="3"/>
  <c r="K81" i="3"/>
  <c r="L79" i="3"/>
  <c r="K79" i="3"/>
  <c r="S70" i="3"/>
  <c r="L66" i="3"/>
  <c r="K66" i="3"/>
  <c r="L62" i="3"/>
  <c r="K62" i="3"/>
  <c r="BD59" i="3"/>
  <c r="AF59" i="3"/>
  <c r="K57" i="3"/>
  <c r="S57" i="3" s="1"/>
  <c r="BF55" i="3"/>
  <c r="AL55" i="3"/>
  <c r="K53" i="3"/>
  <c r="K51" i="3"/>
  <c r="K49" i="3"/>
  <c r="AT45" i="3"/>
  <c r="K41" i="3"/>
  <c r="AW40" i="3"/>
  <c r="Q40" i="3"/>
  <c r="L39" i="3"/>
  <c r="K39" i="3"/>
  <c r="K33" i="3"/>
  <c r="BD31" i="3"/>
  <c r="P31" i="3"/>
  <c r="K30" i="3"/>
  <c r="BJ112" i="3"/>
  <c r="BK120" i="3"/>
  <c r="BN122" i="3"/>
  <c r="AT123" i="3"/>
  <c r="AI123" i="3"/>
  <c r="R123" i="3"/>
  <c r="AG123" i="3"/>
  <c r="AZ123" i="3"/>
  <c r="T123" i="3"/>
  <c r="BJ131" i="3"/>
  <c r="BK132" i="3"/>
  <c r="BK145" i="3"/>
  <c r="BJ168" i="3"/>
  <c r="BI177" i="3"/>
  <c r="AS177" i="3"/>
  <c r="AC177" i="3"/>
  <c r="M177" i="3"/>
  <c r="AV177" i="3"/>
  <c r="AF177" i="3"/>
  <c r="P177" i="3"/>
  <c r="AU177" i="3"/>
  <c r="AE177" i="3"/>
  <c r="N183" i="3"/>
  <c r="AT183" i="3"/>
  <c r="AR183" i="3"/>
  <c r="X183" i="3"/>
  <c r="AY183" i="3"/>
  <c r="BK199" i="3"/>
  <c r="BL215" i="3"/>
  <c r="BM213" i="3"/>
  <c r="BM215" i="3"/>
  <c r="BM217" i="3"/>
  <c r="BM219" i="3"/>
  <c r="BM227" i="3"/>
  <c r="BG224" i="3"/>
  <c r="AM224" i="3"/>
  <c r="S224" i="3"/>
  <c r="AR224" i="3"/>
  <c r="BM225" i="3"/>
  <c r="BJ256" i="3"/>
  <c r="BL248" i="3"/>
  <c r="BL347" i="3"/>
  <c r="BL339" i="3"/>
  <c r="BJ353" i="3"/>
  <c r="BM345" i="3"/>
  <c r="Z179" i="3"/>
  <c r="BB179" i="3"/>
  <c r="BJ179" i="3" s="1"/>
  <c r="V179" i="3"/>
  <c r="BM179" i="3" s="1"/>
  <c r="AL179" i="3"/>
  <c r="BN397" i="3"/>
  <c r="BK397" i="3"/>
  <c r="N114" i="3"/>
  <c r="BJ114" i="3" s="1"/>
  <c r="Y114" i="3"/>
  <c r="BB208" i="3"/>
  <c r="AQ208" i="3"/>
  <c r="V90" i="3"/>
  <c r="AK83" i="3"/>
  <c r="AY80" i="3"/>
  <c r="AB59" i="3"/>
  <c r="T45" i="3"/>
  <c r="M35" i="3"/>
  <c r="BC123" i="3"/>
  <c r="AL123" i="3"/>
  <c r="AA123" i="3"/>
  <c r="BI123" i="3"/>
  <c r="AC123" i="3"/>
  <c r="AV123" i="3"/>
  <c r="P123" i="3"/>
  <c r="BK130" i="3"/>
  <c r="BN145" i="3"/>
  <c r="BL179" i="3"/>
  <c r="BK208" i="3"/>
  <c r="BM186" i="3"/>
  <c r="BJ213" i="3"/>
  <c r="BJ215" i="3"/>
  <c r="BK222" i="3"/>
  <c r="BM256" i="3"/>
  <c r="BM351" i="3"/>
  <c r="BM343" i="3"/>
  <c r="Q120" i="3"/>
  <c r="AB120" i="3"/>
  <c r="BH120" i="3"/>
  <c r="AR120" i="3"/>
  <c r="T120" i="3"/>
  <c r="AZ120" i="3"/>
  <c r="AJ120" i="3"/>
  <c r="R206" i="3"/>
  <c r="AG206" i="3"/>
  <c r="Q206" i="3"/>
  <c r="AW206" i="3"/>
  <c r="AO206" i="3"/>
  <c r="Y206" i="3"/>
  <c r="BE206" i="3"/>
  <c r="Y220" i="3"/>
  <c r="U220" i="3"/>
  <c r="BL220" i="3" s="1"/>
  <c r="AS220" i="3"/>
  <c r="AC220" i="3"/>
  <c r="AW220" i="3"/>
  <c r="M220" i="3"/>
  <c r="AG220" i="3"/>
  <c r="BA220" i="3"/>
  <c r="Q220" i="3"/>
  <c r="BJ220" i="3" s="1"/>
  <c r="AK220" i="3"/>
  <c r="BI220" i="3"/>
  <c r="BB114" i="3"/>
  <c r="BG208" i="3"/>
  <c r="AG208" i="3"/>
  <c r="BK392" i="3"/>
  <c r="BN392" i="3"/>
  <c r="BM392" i="3"/>
  <c r="BK331" i="3"/>
  <c r="BN331" i="3"/>
  <c r="BJ290" i="3"/>
  <c r="BJ390" i="3"/>
  <c r="BM355" i="3"/>
  <c r="BM353" i="3"/>
  <c r="BK353" i="3"/>
  <c r="BN353" i="3"/>
  <c r="BK345" i="3"/>
  <c r="BN345" i="3"/>
  <c r="BK337" i="3"/>
  <c r="BN337" i="3"/>
  <c r="BL297" i="3"/>
  <c r="BJ396" i="3"/>
  <c r="BN396" i="3"/>
  <c r="BK396" i="3"/>
  <c r="BL388" i="3"/>
  <c r="BK343" i="3"/>
  <c r="BN343" i="3"/>
  <c r="BK295" i="3"/>
  <c r="BN295" i="3"/>
  <c r="BM295" i="3"/>
  <c r="BJ283" i="3"/>
  <c r="BL283" i="3"/>
  <c r="BK394" i="3"/>
  <c r="BN394" i="3"/>
  <c r="BM394" i="3"/>
  <c r="BN292" i="3"/>
  <c r="BK292" i="3"/>
  <c r="BL341" i="3"/>
  <c r="BM341" i="3"/>
  <c r="BL392" i="3"/>
  <c r="BM347" i="3"/>
  <c r="BM339" i="3"/>
  <c r="BJ297" i="3"/>
  <c r="BN297" i="3"/>
  <c r="BK297" i="3"/>
  <c r="BK288" i="3"/>
  <c r="BN288" i="3"/>
  <c r="BM288" i="3"/>
  <c r="BJ388" i="3"/>
  <c r="BK351" i="3"/>
  <c r="BN351" i="3"/>
  <c r="BM337" i="3"/>
  <c r="BL295" i="3"/>
  <c r="BL394" i="3"/>
  <c r="BK341" i="3"/>
  <c r="BN341" i="3"/>
  <c r="BL349" i="3"/>
  <c r="BM349" i="3"/>
  <c r="BM292" i="3"/>
  <c r="BL292" i="3"/>
  <c r="BJ392" i="3"/>
  <c r="BM331" i="3"/>
  <c r="BK347" i="3"/>
  <c r="BN347" i="3"/>
  <c r="BK339" i="3"/>
  <c r="BN339" i="3"/>
  <c r="BK290" i="3"/>
  <c r="BN290" i="3"/>
  <c r="BM290" i="3"/>
  <c r="BK390" i="3"/>
  <c r="BN390" i="3"/>
  <c r="BM390" i="3"/>
  <c r="BL345" i="3"/>
  <c r="BL337" i="3"/>
  <c r="BL288" i="3"/>
  <c r="BK386" i="3"/>
  <c r="BN386" i="3"/>
  <c r="BM396" i="3"/>
  <c r="BL343" i="3"/>
  <c r="BJ295" i="3"/>
  <c r="BK283" i="3"/>
  <c r="BN283" i="3"/>
  <c r="BJ394" i="3"/>
  <c r="BJ341" i="3"/>
  <c r="BJ355" i="3"/>
  <c r="BL290" i="3"/>
  <c r="BL390" i="3"/>
  <c r="BJ331" i="3"/>
  <c r="BM297" i="3"/>
  <c r="BJ288" i="3"/>
  <c r="BL396" i="3"/>
  <c r="BK388" i="3"/>
  <c r="BN388" i="3"/>
  <c r="BM388" i="3"/>
  <c r="BN355" i="3"/>
  <c r="BK355" i="3"/>
  <c r="BL351" i="3"/>
  <c r="BM283" i="3"/>
  <c r="BL355" i="3"/>
  <c r="BJ349" i="3"/>
  <c r="BJ292" i="3"/>
  <c r="BK119" i="3"/>
  <c r="BN119" i="3"/>
  <c r="BK114" i="3"/>
  <c r="BM112" i="3"/>
  <c r="BL119" i="3"/>
  <c r="BJ119" i="3"/>
  <c r="BL120" i="3"/>
  <c r="BJ120" i="3"/>
  <c r="AM123" i="3"/>
  <c r="BB123" i="3"/>
  <c r="V123" i="3"/>
  <c r="AQ123" i="3"/>
  <c r="BF123" i="3"/>
  <c r="Z123" i="3"/>
  <c r="BA123" i="3"/>
  <c r="AK123" i="3"/>
  <c r="U123" i="3"/>
  <c r="BD123" i="3"/>
  <c r="AN123" i="3"/>
  <c r="X123" i="3"/>
  <c r="BL125" i="3"/>
  <c r="BM125" i="3"/>
  <c r="BM127" i="3"/>
  <c r="BN120" i="3"/>
  <c r="BJ121" i="3"/>
  <c r="BM124" i="3"/>
  <c r="BN126" i="3"/>
  <c r="BK126" i="3"/>
  <c r="BM129" i="3"/>
  <c r="BM134" i="3"/>
  <c r="BL131" i="3"/>
  <c r="BL132" i="3"/>
  <c r="BL134" i="3"/>
  <c r="BJ134" i="3"/>
  <c r="BK142" i="3"/>
  <c r="BN142" i="3"/>
  <c r="BN128" i="3"/>
  <c r="BK128" i="3"/>
  <c r="BK134" i="3"/>
  <c r="BN134" i="3"/>
  <c r="BK135" i="3"/>
  <c r="BN135" i="3"/>
  <c r="BM143" i="3"/>
  <c r="BJ148" i="3"/>
  <c r="BL146" i="3"/>
  <c r="BJ138" i="3"/>
  <c r="BM138" i="3"/>
  <c r="BN144" i="3"/>
  <c r="BK144" i="3"/>
  <c r="BM147" i="3"/>
  <c r="BJ137" i="3"/>
  <c r="BJ151" i="3"/>
  <c r="BM151" i="3"/>
  <c r="BM154" i="3"/>
  <c r="BM158" i="3"/>
  <c r="BK153" i="3"/>
  <c r="BN153" i="3"/>
  <c r="BL153" i="3"/>
  <c r="BL156" i="3"/>
  <c r="BJ156" i="3"/>
  <c r="BN150" i="3"/>
  <c r="BK150" i="3"/>
  <c r="BJ155" i="3"/>
  <c r="BM155" i="3"/>
  <c r="BM152" i="3"/>
  <c r="BK159" i="3"/>
  <c r="BN159" i="3"/>
  <c r="BL159" i="3"/>
  <c r="BM174" i="3"/>
  <c r="BN169" i="3"/>
  <c r="BK169" i="3"/>
  <c r="BL169" i="3"/>
  <c r="BJ169" i="3"/>
  <c r="BK174" i="3"/>
  <c r="BM180" i="3"/>
  <c r="BK179" i="3"/>
  <c r="BN179" i="3"/>
  <c r="BL182" i="3"/>
  <c r="BN167" i="3"/>
  <c r="BK167" i="3"/>
  <c r="BJ185" i="3"/>
  <c r="BJ187" i="3"/>
  <c r="BJ189" i="3"/>
  <c r="BJ191" i="3"/>
  <c r="BJ195" i="3"/>
  <c r="BJ197" i="3"/>
  <c r="BJ199" i="3"/>
  <c r="BJ201" i="3"/>
  <c r="BJ203" i="3"/>
  <c r="BJ205" i="3"/>
  <c r="BJ162" i="3"/>
  <c r="BK162" i="3"/>
  <c r="BN162" i="3"/>
  <c r="BL164" i="3"/>
  <c r="BJ164" i="3"/>
  <c r="R183" i="3"/>
  <c r="Z183" i="3"/>
  <c r="AH183" i="3"/>
  <c r="AP183" i="3"/>
  <c r="AX183" i="3"/>
  <c r="BF183" i="3"/>
  <c r="M183" i="3"/>
  <c r="U183" i="3"/>
  <c r="AC183" i="3"/>
  <c r="AK183" i="3"/>
  <c r="AS183" i="3"/>
  <c r="BA183" i="3"/>
  <c r="BI183" i="3"/>
  <c r="Q183" i="3"/>
  <c r="Y183" i="3"/>
  <c r="AG183" i="3"/>
  <c r="AO183" i="3"/>
  <c r="AW183" i="3"/>
  <c r="BE183" i="3"/>
  <c r="BM187" i="3"/>
  <c r="BM195" i="3"/>
  <c r="BN185" i="3"/>
  <c r="BM188" i="3"/>
  <c r="BN192" i="3"/>
  <c r="BK192" i="3"/>
  <c r="BL192" i="3"/>
  <c r="BJ192" i="3"/>
  <c r="O204" i="3"/>
  <c r="S204" i="3"/>
  <c r="W204" i="3"/>
  <c r="AA204" i="3"/>
  <c r="AE204" i="3"/>
  <c r="AI204" i="3"/>
  <c r="AM204" i="3"/>
  <c r="AQ204" i="3"/>
  <c r="AU204" i="3"/>
  <c r="AY204" i="3"/>
  <c r="BC204" i="3"/>
  <c r="BG204" i="3"/>
  <c r="P204" i="3"/>
  <c r="T204" i="3"/>
  <c r="X204" i="3"/>
  <c r="AB204" i="3"/>
  <c r="AF204" i="3"/>
  <c r="AJ204" i="3"/>
  <c r="AN204" i="3"/>
  <c r="AR204" i="3"/>
  <c r="AV204" i="3"/>
  <c r="AZ204" i="3"/>
  <c r="BD204" i="3"/>
  <c r="BH204" i="3"/>
  <c r="M204" i="3"/>
  <c r="Q204" i="3"/>
  <c r="U204" i="3"/>
  <c r="Y204" i="3"/>
  <c r="AC204" i="3"/>
  <c r="AG204" i="3"/>
  <c r="AK204" i="3"/>
  <c r="AO204" i="3"/>
  <c r="AS204" i="3"/>
  <c r="AW204" i="3"/>
  <c r="BA204" i="3"/>
  <c r="BE204" i="3"/>
  <c r="BI204" i="3"/>
  <c r="V204" i="3"/>
  <c r="AL204" i="3"/>
  <c r="BB204" i="3"/>
  <c r="Z204" i="3"/>
  <c r="AP204" i="3"/>
  <c r="BF204" i="3"/>
  <c r="N204" i="3"/>
  <c r="AD204" i="3"/>
  <c r="AT204" i="3"/>
  <c r="R204" i="3"/>
  <c r="AH204" i="3"/>
  <c r="AX204" i="3"/>
  <c r="BK198" i="3"/>
  <c r="BN198" i="3"/>
  <c r="BL198" i="3"/>
  <c r="BL201" i="3"/>
  <c r="BK187" i="3"/>
  <c r="BN191" i="3"/>
  <c r="BN197" i="3"/>
  <c r="BK197" i="3"/>
  <c r="BL203" i="3"/>
  <c r="BL197" i="3"/>
  <c r="BJ202" i="3"/>
  <c r="BM202" i="3"/>
  <c r="BK206" i="3"/>
  <c r="BN206" i="3"/>
  <c r="BJ208" i="3"/>
  <c r="BN215" i="3"/>
  <c r="BK215" i="3"/>
  <c r="BN212" i="3"/>
  <c r="BK212" i="3"/>
  <c r="BN227" i="3"/>
  <c r="BK227" i="3"/>
  <c r="S228" i="3"/>
  <c r="AO228" i="3"/>
  <c r="BH228" i="3"/>
  <c r="BM211" i="3"/>
  <c r="BL222" i="3"/>
  <c r="BJ222" i="3"/>
  <c r="Z228" i="3"/>
  <c r="AU228" i="3"/>
  <c r="BN230" i="3"/>
  <c r="BK230" i="3"/>
  <c r="BN238" i="3"/>
  <c r="BK238" i="3"/>
  <c r="BJ252" i="3"/>
  <c r="BM218" i="3"/>
  <c r="N224" i="3"/>
  <c r="V224" i="3"/>
  <c r="AD224" i="3"/>
  <c r="AL224" i="3"/>
  <c r="AT224" i="3"/>
  <c r="BB224" i="3"/>
  <c r="Q224" i="3"/>
  <c r="Y224" i="3"/>
  <c r="AG224" i="3"/>
  <c r="AO224" i="3"/>
  <c r="AW224" i="3"/>
  <c r="BE224" i="3"/>
  <c r="R224" i="3"/>
  <c r="Z224" i="3"/>
  <c r="AH224" i="3"/>
  <c r="AP224" i="3"/>
  <c r="AX224" i="3"/>
  <c r="BF224" i="3"/>
  <c r="P226" i="3"/>
  <c r="T226" i="3"/>
  <c r="X226" i="3"/>
  <c r="AB226" i="3"/>
  <c r="AF226" i="3"/>
  <c r="AJ226" i="3"/>
  <c r="AN226" i="3"/>
  <c r="AR226" i="3"/>
  <c r="AV226" i="3"/>
  <c r="AZ226" i="3"/>
  <c r="BD226" i="3"/>
  <c r="BH226" i="3"/>
  <c r="O226" i="3"/>
  <c r="S226" i="3"/>
  <c r="W226" i="3"/>
  <c r="AA226" i="3"/>
  <c r="AE226" i="3"/>
  <c r="AI226" i="3"/>
  <c r="AM226" i="3"/>
  <c r="AQ226" i="3"/>
  <c r="AU226" i="3"/>
  <c r="AY226" i="3"/>
  <c r="BC226" i="3"/>
  <c r="BG226" i="3"/>
  <c r="M226" i="3"/>
  <c r="U226" i="3"/>
  <c r="AC226" i="3"/>
  <c r="AK226" i="3"/>
  <c r="AS226" i="3"/>
  <c r="BA226" i="3"/>
  <c r="BI226" i="3"/>
  <c r="N226" i="3"/>
  <c r="V226" i="3"/>
  <c r="AD226" i="3"/>
  <c r="AL226" i="3"/>
  <c r="AT226" i="3"/>
  <c r="BB226" i="3"/>
  <c r="Q226" i="3"/>
  <c r="Y226" i="3"/>
  <c r="AG226" i="3"/>
  <c r="AO226" i="3"/>
  <c r="AW226" i="3"/>
  <c r="BE226" i="3"/>
  <c r="R226" i="3"/>
  <c r="Z226" i="3"/>
  <c r="AH226" i="3"/>
  <c r="AP226" i="3"/>
  <c r="AX226" i="3"/>
  <c r="BF226" i="3"/>
  <c r="AR228" i="3"/>
  <c r="AB228" i="3"/>
  <c r="BJ230" i="3"/>
  <c r="BJ232" i="3"/>
  <c r="BJ234" i="3"/>
  <c r="BJ236" i="3"/>
  <c r="BJ238" i="3"/>
  <c r="BJ240" i="3"/>
  <c r="BJ242" i="3"/>
  <c r="BN210" i="3"/>
  <c r="BK210" i="3"/>
  <c r="BN237" i="3"/>
  <c r="BK237" i="3"/>
  <c r="BL237" i="3"/>
  <c r="BJ237" i="3"/>
  <c r="BL242" i="3"/>
  <c r="BM253" i="3"/>
  <c r="BM254" i="3"/>
  <c r="BN256" i="3"/>
  <c r="BK256" i="3"/>
  <c r="BN239" i="3"/>
  <c r="BK239" i="3"/>
  <c r="BM252" i="3"/>
  <c r="BN241" i="3"/>
  <c r="BK241" i="3"/>
  <c r="BL241" i="3"/>
  <c r="BJ241" i="3"/>
  <c r="BN246" i="3"/>
  <c r="BK246" i="3"/>
  <c r="BL249" i="3"/>
  <c r="BL250" i="3"/>
  <c r="BN245" i="3"/>
  <c r="BK245" i="3"/>
  <c r="BM247" i="3"/>
  <c r="BM248" i="3"/>
  <c r="O107" i="3"/>
  <c r="S107" i="3"/>
  <c r="W107" i="3"/>
  <c r="AA107" i="3"/>
  <c r="AE107" i="3"/>
  <c r="AI107" i="3"/>
  <c r="AM107" i="3"/>
  <c r="AQ107" i="3"/>
  <c r="AU107" i="3"/>
  <c r="AY107" i="3"/>
  <c r="BC107" i="3"/>
  <c r="BG107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U107" i="3"/>
  <c r="AC107" i="3"/>
  <c r="AK107" i="3"/>
  <c r="AS107" i="3"/>
  <c r="BA107" i="3"/>
  <c r="BI107" i="3"/>
  <c r="Q107" i="3"/>
  <c r="Y107" i="3"/>
  <c r="AG107" i="3"/>
  <c r="AO107" i="3"/>
  <c r="AW107" i="3"/>
  <c r="BE107" i="3"/>
  <c r="N107" i="3"/>
  <c r="AD107" i="3"/>
  <c r="AT107" i="3"/>
  <c r="R107" i="3"/>
  <c r="AH107" i="3"/>
  <c r="AX107" i="3"/>
  <c r="V107" i="3"/>
  <c r="AL107" i="3"/>
  <c r="BB107" i="3"/>
  <c r="AP107" i="3"/>
  <c r="BF107" i="3"/>
  <c r="Z107" i="3"/>
  <c r="BN110" i="3"/>
  <c r="BK110" i="3"/>
  <c r="O111" i="3"/>
  <c r="M111" i="3"/>
  <c r="R111" i="3"/>
  <c r="V111" i="3"/>
  <c r="Z111" i="3"/>
  <c r="AD111" i="3"/>
  <c r="AH111" i="3"/>
  <c r="AL111" i="3"/>
  <c r="AP111" i="3"/>
  <c r="AT111" i="3"/>
  <c r="AX111" i="3"/>
  <c r="BB111" i="3"/>
  <c r="BF111" i="3"/>
  <c r="Q111" i="3"/>
  <c r="W111" i="3"/>
  <c r="AB111" i="3"/>
  <c r="AG111" i="3"/>
  <c r="AM111" i="3"/>
  <c r="AR111" i="3"/>
  <c r="AW111" i="3"/>
  <c r="BC111" i="3"/>
  <c r="BH111" i="3"/>
  <c r="S111" i="3"/>
  <c r="X111" i="3"/>
  <c r="AC111" i="3"/>
  <c r="AI111" i="3"/>
  <c r="AN111" i="3"/>
  <c r="AS111" i="3"/>
  <c r="AY111" i="3"/>
  <c r="BD111" i="3"/>
  <c r="BI111" i="3"/>
  <c r="N111" i="3"/>
  <c r="T111" i="3"/>
  <c r="Y111" i="3"/>
  <c r="AE111" i="3"/>
  <c r="AJ111" i="3"/>
  <c r="AO111" i="3"/>
  <c r="AU111" i="3"/>
  <c r="AZ111" i="3"/>
  <c r="BE111" i="3"/>
  <c r="P111" i="3"/>
  <c r="AK111" i="3"/>
  <c r="BG111" i="3"/>
  <c r="U111" i="3"/>
  <c r="AQ111" i="3"/>
  <c r="AA111" i="3"/>
  <c r="AV111" i="3"/>
  <c r="AF111" i="3"/>
  <c r="BA111" i="3"/>
  <c r="BN112" i="3"/>
  <c r="BK112" i="3"/>
  <c r="BM113" i="3"/>
  <c r="BL113" i="3"/>
  <c r="BK115" i="3"/>
  <c r="BN115" i="3"/>
  <c r="BM122" i="3"/>
  <c r="BM116" i="3"/>
  <c r="BL116" i="3"/>
  <c r="BJ116" i="3"/>
  <c r="BJ125" i="3"/>
  <c r="BN121" i="3"/>
  <c r="BK121" i="3"/>
  <c r="BN124" i="3"/>
  <c r="BK124" i="3"/>
  <c r="BL126" i="3"/>
  <c r="BL129" i="3"/>
  <c r="BL130" i="3"/>
  <c r="BJ132" i="3"/>
  <c r="BN133" i="3"/>
  <c r="BK133" i="3"/>
  <c r="BJ128" i="3"/>
  <c r="BN132" i="3"/>
  <c r="BJ140" i="3"/>
  <c r="BJ142" i="3"/>
  <c r="BL143" i="3"/>
  <c r="BJ143" i="3"/>
  <c r="BN143" i="3"/>
  <c r="BK143" i="3"/>
  <c r="BK148" i="3"/>
  <c r="BN148" i="3"/>
  <c r="O149" i="3"/>
  <c r="S149" i="3"/>
  <c r="W149" i="3"/>
  <c r="AA149" i="3"/>
  <c r="AE149" i="3"/>
  <c r="AI149" i="3"/>
  <c r="AM149" i="3"/>
  <c r="AQ149" i="3"/>
  <c r="AU149" i="3"/>
  <c r="AY149" i="3"/>
  <c r="BC149" i="3"/>
  <c r="BG149" i="3"/>
  <c r="N149" i="3"/>
  <c r="T149" i="3"/>
  <c r="Y149" i="3"/>
  <c r="AD149" i="3"/>
  <c r="AJ149" i="3"/>
  <c r="AO149" i="3"/>
  <c r="AT149" i="3"/>
  <c r="AZ149" i="3"/>
  <c r="BE149" i="3"/>
  <c r="P149" i="3"/>
  <c r="U149" i="3"/>
  <c r="Z149" i="3"/>
  <c r="AF149" i="3"/>
  <c r="AK149" i="3"/>
  <c r="AP149" i="3"/>
  <c r="AV149" i="3"/>
  <c r="BA149" i="3"/>
  <c r="BF149" i="3"/>
  <c r="Q149" i="3"/>
  <c r="V149" i="3"/>
  <c r="AB149" i="3"/>
  <c r="AG149" i="3"/>
  <c r="AL149" i="3"/>
  <c r="AR149" i="3"/>
  <c r="AW149" i="3"/>
  <c r="BB149" i="3"/>
  <c r="BH149" i="3"/>
  <c r="M149" i="3"/>
  <c r="R149" i="3"/>
  <c r="X149" i="3"/>
  <c r="AC149" i="3"/>
  <c r="AH149" i="3"/>
  <c r="AN149" i="3"/>
  <c r="AS149" i="3"/>
  <c r="AX149" i="3"/>
  <c r="BD149" i="3"/>
  <c r="BI149" i="3"/>
  <c r="BM139" i="3"/>
  <c r="BK138" i="3"/>
  <c r="BN138" i="3"/>
  <c r="BL138" i="3"/>
  <c r="BM141" i="3"/>
  <c r="BL147" i="3"/>
  <c r="BJ147" i="3"/>
  <c r="BK151" i="3"/>
  <c r="BN151" i="3"/>
  <c r="BL151" i="3"/>
  <c r="BL154" i="3"/>
  <c r="BJ154" i="3"/>
  <c r="BL158" i="3"/>
  <c r="BJ158" i="3"/>
  <c r="BJ160" i="3"/>
  <c r="BN156" i="3"/>
  <c r="BK156" i="3"/>
  <c r="BK155" i="3"/>
  <c r="BN155" i="3"/>
  <c r="BL155" i="3"/>
  <c r="BL152" i="3"/>
  <c r="BJ152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P161" i="3"/>
  <c r="U161" i="3"/>
  <c r="Z161" i="3"/>
  <c r="AF161" i="3"/>
  <c r="AK161" i="3"/>
  <c r="AP161" i="3"/>
  <c r="AV161" i="3"/>
  <c r="BA161" i="3"/>
  <c r="BF161" i="3"/>
  <c r="Q161" i="3"/>
  <c r="V161" i="3"/>
  <c r="AB161" i="3"/>
  <c r="AG161" i="3"/>
  <c r="AL161" i="3"/>
  <c r="AR161" i="3"/>
  <c r="AW161" i="3"/>
  <c r="BB161" i="3"/>
  <c r="BH161" i="3"/>
  <c r="M161" i="3"/>
  <c r="R161" i="3"/>
  <c r="X161" i="3"/>
  <c r="AC161" i="3"/>
  <c r="AH161" i="3"/>
  <c r="AN161" i="3"/>
  <c r="AS161" i="3"/>
  <c r="AX161" i="3"/>
  <c r="BD161" i="3"/>
  <c r="BI161" i="3"/>
  <c r="N161" i="3"/>
  <c r="T161" i="3"/>
  <c r="Y161" i="3"/>
  <c r="AD161" i="3"/>
  <c r="AJ161" i="3"/>
  <c r="AO161" i="3"/>
  <c r="AT161" i="3"/>
  <c r="AZ161" i="3"/>
  <c r="BE161" i="3"/>
  <c r="BM163" i="3"/>
  <c r="BM166" i="3"/>
  <c r="BL180" i="3"/>
  <c r="BM165" i="3"/>
  <c r="BN184" i="3"/>
  <c r="BK184" i="3"/>
  <c r="BM175" i="3"/>
  <c r="BN178" i="3"/>
  <c r="BK178" i="3"/>
  <c r="BN164" i="3"/>
  <c r="BK164" i="3"/>
  <c r="BM185" i="3"/>
  <c r="BN188" i="3"/>
  <c r="BK188" i="3"/>
  <c r="BL188" i="3"/>
  <c r="BJ188" i="3"/>
  <c r="BM199" i="3"/>
  <c r="BM206" i="3"/>
  <c r="BN187" i="3"/>
  <c r="BM190" i="3"/>
  <c r="BN194" i="3"/>
  <c r="BK194" i="3"/>
  <c r="BN205" i="3"/>
  <c r="BK205" i="3"/>
  <c r="BJ198" i="3"/>
  <c r="BN199" i="3"/>
  <c r="BK202" i="3"/>
  <c r="BN202" i="3"/>
  <c r="BL202" i="3"/>
  <c r="BM208" i="3"/>
  <c r="BN209" i="3"/>
  <c r="BK209" i="3"/>
  <c r="BN217" i="3"/>
  <c r="BK217" i="3"/>
  <c r="BM216" i="3"/>
  <c r="BL211" i="3"/>
  <c r="BL223" i="3"/>
  <c r="AE228" i="3"/>
  <c r="BA228" i="3"/>
  <c r="BN232" i="3"/>
  <c r="BK232" i="3"/>
  <c r="BN240" i="3"/>
  <c r="BK240" i="3"/>
  <c r="BL218" i="3"/>
  <c r="BJ218" i="3"/>
  <c r="BM223" i="3"/>
  <c r="BN225" i="3"/>
  <c r="BK225" i="3"/>
  <c r="AN228" i="3"/>
  <c r="BN222" i="3"/>
  <c r="BN253" i="3"/>
  <c r="BK253" i="3"/>
  <c r="BL253" i="3"/>
  <c r="BJ253" i="3"/>
  <c r="BL254" i="3"/>
  <c r="BM255" i="3"/>
  <c r="BN257" i="3"/>
  <c r="BK257" i="3"/>
  <c r="BM231" i="3"/>
  <c r="BL252" i="3"/>
  <c r="BM233" i="3"/>
  <c r="BN249" i="3"/>
  <c r="BK249" i="3"/>
  <c r="BJ249" i="3"/>
  <c r="BJ250" i="3"/>
  <c r="BM230" i="3"/>
  <c r="BM238" i="3"/>
  <c r="BN247" i="3"/>
  <c r="BK247" i="3"/>
  <c r="BL247" i="3"/>
  <c r="BJ247" i="3"/>
  <c r="BJ110" i="3"/>
  <c r="BM110" i="3"/>
  <c r="BN113" i="3"/>
  <c r="BK113" i="3"/>
  <c r="BL114" i="3"/>
  <c r="BJ113" i="3"/>
  <c r="BM117" i="3"/>
  <c r="BL122" i="3"/>
  <c r="BJ122" i="3"/>
  <c r="BN116" i="3"/>
  <c r="BK116" i="3"/>
  <c r="BM118" i="3"/>
  <c r="BL121" i="3"/>
  <c r="BM121" i="3"/>
  <c r="BJ124" i="3"/>
  <c r="BJ126" i="3"/>
  <c r="BM130" i="3"/>
  <c r="BM133" i="3"/>
  <c r="BJ130" i="3"/>
  <c r="BN131" i="3"/>
  <c r="BK131" i="3"/>
  <c r="O136" i="3"/>
  <c r="S136" i="3"/>
  <c r="W136" i="3"/>
  <c r="AA136" i="3"/>
  <c r="AE136" i="3"/>
  <c r="AI136" i="3"/>
  <c r="AM136" i="3"/>
  <c r="AQ136" i="3"/>
  <c r="AU136" i="3"/>
  <c r="AY136" i="3"/>
  <c r="BC136" i="3"/>
  <c r="BG136" i="3"/>
  <c r="Q136" i="3"/>
  <c r="V136" i="3"/>
  <c r="AB136" i="3"/>
  <c r="AG136" i="3"/>
  <c r="AL136" i="3"/>
  <c r="AR136" i="3"/>
  <c r="AW136" i="3"/>
  <c r="BB136" i="3"/>
  <c r="BH136" i="3"/>
  <c r="M136" i="3"/>
  <c r="R136" i="3"/>
  <c r="X136" i="3"/>
  <c r="AC136" i="3"/>
  <c r="AH136" i="3"/>
  <c r="AN136" i="3"/>
  <c r="AS136" i="3"/>
  <c r="AX136" i="3"/>
  <c r="BD136" i="3"/>
  <c r="BI136" i="3"/>
  <c r="N136" i="3"/>
  <c r="T136" i="3"/>
  <c r="Y136" i="3"/>
  <c r="AD136" i="3"/>
  <c r="AJ136" i="3"/>
  <c r="AO136" i="3"/>
  <c r="AT136" i="3"/>
  <c r="AZ136" i="3"/>
  <c r="BE136" i="3"/>
  <c r="P136" i="3"/>
  <c r="U136" i="3"/>
  <c r="Z136" i="3"/>
  <c r="AF136" i="3"/>
  <c r="AK136" i="3"/>
  <c r="AP136" i="3"/>
  <c r="AV136" i="3"/>
  <c r="BA136" i="3"/>
  <c r="BF136" i="3"/>
  <c r="BL128" i="3"/>
  <c r="BJ133" i="3"/>
  <c r="BM135" i="3"/>
  <c r="BL144" i="3"/>
  <c r="BL139" i="3"/>
  <c r="BJ139" i="3"/>
  <c r="BM145" i="3"/>
  <c r="BL141" i="3"/>
  <c r="BJ141" i="3"/>
  <c r="BJ146" i="3"/>
  <c r="BN154" i="3"/>
  <c r="BK154" i="3"/>
  <c r="BN158" i="3"/>
  <c r="BK158" i="3"/>
  <c r="BM160" i="3"/>
  <c r="BK160" i="3"/>
  <c r="BN160" i="3"/>
  <c r="BJ157" i="3"/>
  <c r="BM150" i="3"/>
  <c r="BJ174" i="3"/>
  <c r="BJ176" i="3"/>
  <c r="BJ178" i="3"/>
  <c r="BJ180" i="3"/>
  <c r="BJ182" i="3"/>
  <c r="BN152" i="3"/>
  <c r="BK152" i="3"/>
  <c r="BM157" i="3"/>
  <c r="BL168" i="3"/>
  <c r="BN163" i="3"/>
  <c r="BK163" i="3"/>
  <c r="BL163" i="3"/>
  <c r="BJ163" i="3"/>
  <c r="BL166" i="3"/>
  <c r="BJ166" i="3"/>
  <c r="BN182" i="3"/>
  <c r="BK182" i="3"/>
  <c r="BN165" i="3"/>
  <c r="BK165" i="3"/>
  <c r="BL165" i="3"/>
  <c r="BJ165" i="3"/>
  <c r="BN168" i="3"/>
  <c r="BM171" i="3"/>
  <c r="BN175" i="3"/>
  <c r="BK175" i="3"/>
  <c r="BL175" i="3"/>
  <c r="BJ175" i="3"/>
  <c r="BM178" i="3"/>
  <c r="BM191" i="3"/>
  <c r="BL199" i="3"/>
  <c r="BN201" i="3"/>
  <c r="BK201" i="3"/>
  <c r="BN203" i="3"/>
  <c r="BL206" i="3"/>
  <c r="BJ207" i="3"/>
  <c r="BN207" i="3"/>
  <c r="BK207" i="3"/>
  <c r="BN190" i="3"/>
  <c r="BK190" i="3"/>
  <c r="BL190" i="3"/>
  <c r="BJ190" i="3"/>
  <c r="BK195" i="3"/>
  <c r="BM205" i="3"/>
  <c r="BN211" i="3"/>
  <c r="BK211" i="3"/>
  <c r="BN219" i="3"/>
  <c r="BK219" i="3"/>
  <c r="BM209" i="3"/>
  <c r="BM212" i="3"/>
  <c r="BL216" i="3"/>
  <c r="BJ216" i="3"/>
  <c r="Q228" i="3"/>
  <c r="V228" i="3"/>
  <c r="AA228" i="3"/>
  <c r="AG228" i="3"/>
  <c r="AL228" i="3"/>
  <c r="AQ228" i="3"/>
  <c r="AW228" i="3"/>
  <c r="BB228" i="3"/>
  <c r="BF228" i="3"/>
  <c r="M228" i="3"/>
  <c r="R228" i="3"/>
  <c r="W228" i="3"/>
  <c r="AC228" i="3"/>
  <c r="AH228" i="3"/>
  <c r="AM228" i="3"/>
  <c r="AS228" i="3"/>
  <c r="AX228" i="3"/>
  <c r="BC228" i="3"/>
  <c r="BG228" i="3"/>
  <c r="AD228" i="3"/>
  <c r="AY228" i="3"/>
  <c r="BM221" i="3"/>
  <c r="O228" i="3"/>
  <c r="AK228" i="3"/>
  <c r="BE228" i="3"/>
  <c r="BN234" i="3"/>
  <c r="BK234" i="3"/>
  <c r="BN242" i="3"/>
  <c r="BK242" i="3"/>
  <c r="BN218" i="3"/>
  <c r="BK218" i="3"/>
  <c r="BN221" i="3"/>
  <c r="BK221" i="3"/>
  <c r="BJ221" i="3"/>
  <c r="AZ228" i="3"/>
  <c r="AJ228" i="3"/>
  <c r="T228" i="3"/>
  <c r="BN223" i="3"/>
  <c r="BK223" i="3"/>
  <c r="BJ223" i="3"/>
  <c r="BM229" i="3"/>
  <c r="BM234" i="3"/>
  <c r="BN254" i="3"/>
  <c r="BK254" i="3"/>
  <c r="BJ254" i="3"/>
  <c r="BL255" i="3"/>
  <c r="BN231" i="3"/>
  <c r="BK231" i="3"/>
  <c r="BL231" i="3"/>
  <c r="BJ231" i="3"/>
  <c r="BM236" i="3"/>
  <c r="BN233" i="3"/>
  <c r="BK233" i="3"/>
  <c r="BL233" i="3"/>
  <c r="BJ233" i="3"/>
  <c r="BJ244" i="3"/>
  <c r="BM244" i="3"/>
  <c r="BM246" i="3"/>
  <c r="BN250" i="3"/>
  <c r="BK250" i="3"/>
  <c r="BL230" i="3"/>
  <c r="BL238" i="3"/>
  <c r="BM235" i="3"/>
  <c r="BM240" i="3"/>
  <c r="BK248" i="3"/>
  <c r="BN248" i="3"/>
  <c r="BM251" i="3"/>
  <c r="BM232" i="3"/>
  <c r="BL106" i="3"/>
  <c r="BM108" i="3"/>
  <c r="BM105" i="3"/>
  <c r="BJ108" i="3"/>
  <c r="BN106" i="3"/>
  <c r="BK106" i="3"/>
  <c r="BL105" i="3"/>
  <c r="BJ105" i="3"/>
  <c r="BL110" i="3"/>
  <c r="BN108" i="3"/>
  <c r="BK108" i="3"/>
  <c r="BJ106" i="3"/>
  <c r="BN105" i="3"/>
  <c r="BK105" i="3"/>
  <c r="O109" i="3"/>
  <c r="S109" i="3"/>
  <c r="W109" i="3"/>
  <c r="AA109" i="3"/>
  <c r="AE109" i="3"/>
  <c r="AI109" i="3"/>
  <c r="AM109" i="3"/>
  <c r="AQ109" i="3"/>
  <c r="AU109" i="3"/>
  <c r="AY109" i="3"/>
  <c r="BC109" i="3"/>
  <c r="BG109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U109" i="3"/>
  <c r="AC109" i="3"/>
  <c r="AK109" i="3"/>
  <c r="AS109" i="3"/>
  <c r="BA109" i="3"/>
  <c r="BI109" i="3"/>
  <c r="Q109" i="3"/>
  <c r="Y109" i="3"/>
  <c r="AG109" i="3"/>
  <c r="AO109" i="3"/>
  <c r="AW109" i="3"/>
  <c r="BE109" i="3"/>
  <c r="Z109" i="3"/>
  <c r="AP109" i="3"/>
  <c r="BF109" i="3"/>
  <c r="N109" i="3"/>
  <c r="AD109" i="3"/>
  <c r="AT109" i="3"/>
  <c r="R109" i="3"/>
  <c r="AH109" i="3"/>
  <c r="AX109" i="3"/>
  <c r="V109" i="3"/>
  <c r="AL109" i="3"/>
  <c r="BB109" i="3"/>
  <c r="BL112" i="3"/>
  <c r="BM114" i="3"/>
  <c r="BN117" i="3"/>
  <c r="BK117" i="3"/>
  <c r="BL117" i="3"/>
  <c r="BJ117" i="3"/>
  <c r="BM119" i="3"/>
  <c r="BM120" i="3"/>
  <c r="BN118" i="3"/>
  <c r="BK118" i="3"/>
  <c r="BL118" i="3"/>
  <c r="BJ118" i="3"/>
  <c r="AU123" i="3"/>
  <c r="O123" i="3"/>
  <c r="BN123" i="3" s="1"/>
  <c r="AD123" i="3"/>
  <c r="AY123" i="3"/>
  <c r="S123" i="3"/>
  <c r="AH123" i="3"/>
  <c r="BE123" i="3"/>
  <c r="AO123" i="3"/>
  <c r="Y123" i="3"/>
  <c r="BH123" i="3"/>
  <c r="AR123" i="3"/>
  <c r="BN125" i="3"/>
  <c r="BK125" i="3"/>
  <c r="BL124" i="3"/>
  <c r="BM126" i="3"/>
  <c r="BN127" i="3"/>
  <c r="BK127" i="3"/>
  <c r="BJ127" i="3"/>
  <c r="BM132" i="3"/>
  <c r="BJ135" i="3"/>
  <c r="BN129" i="3"/>
  <c r="BK129" i="3"/>
  <c r="BL133" i="3"/>
  <c r="BK140" i="3"/>
  <c r="BN140" i="3"/>
  <c r="BM128" i="3"/>
  <c r="BN130" i="3"/>
  <c r="BL135" i="3"/>
  <c r="BN147" i="3"/>
  <c r="BK147" i="3"/>
  <c r="BL148" i="3"/>
  <c r="BN139" i="3"/>
  <c r="BK139" i="3"/>
  <c r="BL145" i="3"/>
  <c r="BJ145" i="3"/>
  <c r="BN141" i="3"/>
  <c r="BK141" i="3"/>
  <c r="BJ144" i="3"/>
  <c r="BM146" i="3"/>
  <c r="BL137" i="3"/>
  <c r="BM137" i="3"/>
  <c r="BN137" i="3"/>
  <c r="BK137" i="3"/>
  <c r="BN146" i="3"/>
  <c r="BK146" i="3"/>
  <c r="BL160" i="3"/>
  <c r="BJ153" i="3"/>
  <c r="BM153" i="3"/>
  <c r="BM156" i="3"/>
  <c r="BL150" i="3"/>
  <c r="BJ150" i="3"/>
  <c r="BK157" i="3"/>
  <c r="BN157" i="3"/>
  <c r="BL157" i="3"/>
  <c r="BM159" i="3"/>
  <c r="BM168" i="3"/>
  <c r="BM176" i="3"/>
  <c r="BN166" i="3"/>
  <c r="BK166" i="3"/>
  <c r="BM169" i="3"/>
  <c r="BN173" i="3"/>
  <c r="BK173" i="3"/>
  <c r="V177" i="3"/>
  <c r="AL177" i="3"/>
  <c r="BB177" i="3"/>
  <c r="Z177" i="3"/>
  <c r="AP177" i="3"/>
  <c r="BF177" i="3"/>
  <c r="N177" i="3"/>
  <c r="AD177" i="3"/>
  <c r="AT177" i="3"/>
  <c r="R177" i="3"/>
  <c r="AH177" i="3"/>
  <c r="AX177" i="3"/>
  <c r="BM182" i="3"/>
  <c r="BN171" i="3"/>
  <c r="BK171" i="3"/>
  <c r="BL171" i="3"/>
  <c r="BJ171" i="3"/>
  <c r="BK176" i="3"/>
  <c r="O181" i="3"/>
  <c r="S181" i="3"/>
  <c r="W181" i="3"/>
  <c r="AA181" i="3"/>
  <c r="AE181" i="3"/>
  <c r="AI181" i="3"/>
  <c r="AM181" i="3"/>
  <c r="AQ181" i="3"/>
  <c r="AU181" i="3"/>
  <c r="AY181" i="3"/>
  <c r="BC181" i="3"/>
  <c r="BG181" i="3"/>
  <c r="P181" i="3"/>
  <c r="T181" i="3"/>
  <c r="X181" i="3"/>
  <c r="AB181" i="3"/>
  <c r="AF181" i="3"/>
  <c r="AJ181" i="3"/>
  <c r="AN181" i="3"/>
  <c r="AR181" i="3"/>
  <c r="AV181" i="3"/>
  <c r="AZ181" i="3"/>
  <c r="BD181" i="3"/>
  <c r="BH181" i="3"/>
  <c r="M181" i="3"/>
  <c r="Q181" i="3"/>
  <c r="U181" i="3"/>
  <c r="Y181" i="3"/>
  <c r="AC181" i="3"/>
  <c r="AG181" i="3"/>
  <c r="AK181" i="3"/>
  <c r="AO181" i="3"/>
  <c r="AS181" i="3"/>
  <c r="AW181" i="3"/>
  <c r="BA181" i="3"/>
  <c r="BE181" i="3"/>
  <c r="BI181" i="3"/>
  <c r="N181" i="3"/>
  <c r="AD181" i="3"/>
  <c r="AT181" i="3"/>
  <c r="R181" i="3"/>
  <c r="AH181" i="3"/>
  <c r="AX181" i="3"/>
  <c r="V181" i="3"/>
  <c r="AL181" i="3"/>
  <c r="BB181" i="3"/>
  <c r="Z181" i="3"/>
  <c r="AP181" i="3"/>
  <c r="BF181" i="3"/>
  <c r="BM162" i="3"/>
  <c r="BL162" i="3"/>
  <c r="BM164" i="3"/>
  <c r="BL178" i="3"/>
  <c r="BK180" i="3"/>
  <c r="AV183" i="3"/>
  <c r="AF183" i="3"/>
  <c r="P183" i="3"/>
  <c r="AU183" i="3"/>
  <c r="AE183" i="3"/>
  <c r="O183" i="3"/>
  <c r="BM189" i="3"/>
  <c r="BK185" i="3"/>
  <c r="BN189" i="3"/>
  <c r="BM192" i="3"/>
  <c r="O196" i="3"/>
  <c r="S196" i="3"/>
  <c r="W196" i="3"/>
  <c r="AA196" i="3"/>
  <c r="AE196" i="3"/>
  <c r="AI196" i="3"/>
  <c r="AM196" i="3"/>
  <c r="AQ196" i="3"/>
  <c r="AU196" i="3"/>
  <c r="AY196" i="3"/>
  <c r="BC196" i="3"/>
  <c r="BG196" i="3"/>
  <c r="P196" i="3"/>
  <c r="T196" i="3"/>
  <c r="X196" i="3"/>
  <c r="AB196" i="3"/>
  <c r="AF196" i="3"/>
  <c r="AJ196" i="3"/>
  <c r="AN196" i="3"/>
  <c r="AR196" i="3"/>
  <c r="AV196" i="3"/>
  <c r="AZ196" i="3"/>
  <c r="BD196" i="3"/>
  <c r="BH196" i="3"/>
  <c r="M196" i="3"/>
  <c r="Q196" i="3"/>
  <c r="U196" i="3"/>
  <c r="Y196" i="3"/>
  <c r="AC196" i="3"/>
  <c r="AG196" i="3"/>
  <c r="AK196" i="3"/>
  <c r="AO196" i="3"/>
  <c r="AS196" i="3"/>
  <c r="AW196" i="3"/>
  <c r="BA196" i="3"/>
  <c r="BE196" i="3"/>
  <c r="BI196" i="3"/>
  <c r="V196" i="3"/>
  <c r="AL196" i="3"/>
  <c r="BB196" i="3"/>
  <c r="Z196" i="3"/>
  <c r="AP196" i="3"/>
  <c r="BF196" i="3"/>
  <c r="N196" i="3"/>
  <c r="AD196" i="3"/>
  <c r="AT196" i="3"/>
  <c r="R196" i="3"/>
  <c r="AH196" i="3"/>
  <c r="AX196" i="3"/>
  <c r="BL208" i="3"/>
  <c r="BM198" i="3"/>
  <c r="BM201" i="3"/>
  <c r="BN186" i="3"/>
  <c r="BK186" i="3"/>
  <c r="BK191" i="3"/>
  <c r="BN195" i="3"/>
  <c r="R200" i="3"/>
  <c r="BN200" i="3" s="1"/>
  <c r="AH200" i="3"/>
  <c r="AX200" i="3"/>
  <c r="V200" i="3"/>
  <c r="AL200" i="3"/>
  <c r="BB200" i="3"/>
  <c r="Z200" i="3"/>
  <c r="AP200" i="3"/>
  <c r="BF200" i="3"/>
  <c r="BM203" i="3"/>
  <c r="BM197" i="3"/>
  <c r="BL205" i="3"/>
  <c r="BL207" i="3"/>
  <c r="BN213" i="3"/>
  <c r="BK213" i="3"/>
  <c r="BL209" i="3"/>
  <c r="BL212" i="3"/>
  <c r="BJ212" i="3"/>
  <c r="BN216" i="3"/>
  <c r="BK216" i="3"/>
  <c r="N228" i="3"/>
  <c r="AI228" i="3"/>
  <c r="BD228" i="3"/>
  <c r="BM222" i="3"/>
  <c r="U228" i="3"/>
  <c r="AP228" i="3"/>
  <c r="BI228" i="3"/>
  <c r="BN236" i="3"/>
  <c r="BK236" i="3"/>
  <c r="BN252" i="3"/>
  <c r="BK252" i="3"/>
  <c r="BN208" i="3"/>
  <c r="BN214" i="3"/>
  <c r="BK214" i="3"/>
  <c r="AU224" i="3"/>
  <c r="AE224" i="3"/>
  <c r="O224" i="3"/>
  <c r="AV224" i="3"/>
  <c r="AF224" i="3"/>
  <c r="P224" i="3"/>
  <c r="BK224" i="3" s="1"/>
  <c r="AV228" i="3"/>
  <c r="AF228" i="3"/>
  <c r="P228" i="3"/>
  <c r="BN229" i="3"/>
  <c r="BK229" i="3"/>
  <c r="BL229" i="3"/>
  <c r="BJ229" i="3"/>
  <c r="BL234" i="3"/>
  <c r="BM237" i="3"/>
  <c r="BM242" i="3"/>
  <c r="BN255" i="3"/>
  <c r="BK255" i="3"/>
  <c r="BJ255" i="3"/>
  <c r="BL236" i="3"/>
  <c r="BM241" i="3"/>
  <c r="BN243" i="3"/>
  <c r="BK243" i="3"/>
  <c r="BK244" i="3"/>
  <c r="BN244" i="3"/>
  <c r="BL244" i="3"/>
  <c r="BL246" i="3"/>
  <c r="BJ246" i="3"/>
  <c r="BM249" i="3"/>
  <c r="BM250" i="3"/>
  <c r="BN235" i="3"/>
  <c r="BK235" i="3"/>
  <c r="BL235" i="3"/>
  <c r="BJ235" i="3"/>
  <c r="BL240" i="3"/>
  <c r="BJ248" i="3"/>
  <c r="BN251" i="3"/>
  <c r="BK251" i="3"/>
  <c r="BL251" i="3"/>
  <c r="BJ251" i="3"/>
  <c r="BL232" i="3"/>
  <c r="P89" i="3"/>
  <c r="T89" i="3"/>
  <c r="X89" i="3"/>
  <c r="AB89" i="3"/>
  <c r="M89" i="3"/>
  <c r="R89" i="3"/>
  <c r="W89" i="3"/>
  <c r="AC89" i="3"/>
  <c r="AG89" i="3"/>
  <c r="AK89" i="3"/>
  <c r="AO89" i="3"/>
  <c r="AS89" i="3"/>
  <c r="AW89" i="3"/>
  <c r="BA89" i="3"/>
  <c r="BE89" i="3"/>
  <c r="BI89" i="3"/>
  <c r="N89" i="3"/>
  <c r="S89" i="3"/>
  <c r="Y89" i="3"/>
  <c r="AD89" i="3"/>
  <c r="AH89" i="3"/>
  <c r="AL89" i="3"/>
  <c r="AP89" i="3"/>
  <c r="AT89" i="3"/>
  <c r="AX89" i="3"/>
  <c r="BB89" i="3"/>
  <c r="BF89" i="3"/>
  <c r="O89" i="3"/>
  <c r="U89" i="3"/>
  <c r="Z89" i="3"/>
  <c r="AE89" i="3"/>
  <c r="AI89" i="3"/>
  <c r="AM89" i="3"/>
  <c r="AQ89" i="3"/>
  <c r="AU89" i="3"/>
  <c r="AY89" i="3"/>
  <c r="BC89" i="3"/>
  <c r="BG89" i="3"/>
  <c r="Q89" i="3"/>
  <c r="AJ89" i="3"/>
  <c r="AZ89" i="3"/>
  <c r="V89" i="3"/>
  <c r="AN89" i="3"/>
  <c r="BD89" i="3"/>
  <c r="AV89" i="3"/>
  <c r="AA89" i="3"/>
  <c r="AR89" i="3"/>
  <c r="BH89" i="3"/>
  <c r="AF89" i="3"/>
  <c r="BD99" i="3"/>
  <c r="P99" i="3"/>
  <c r="AF99" i="3"/>
  <c r="AV99" i="3"/>
  <c r="AN99" i="3"/>
  <c r="BD93" i="3"/>
  <c r="AN93" i="3"/>
  <c r="P93" i="3"/>
  <c r="AF93" i="3"/>
  <c r="AV93" i="3"/>
  <c r="BD97" i="3"/>
  <c r="AN97" i="3"/>
  <c r="P97" i="3"/>
  <c r="AF97" i="3"/>
  <c r="AV97" i="3"/>
  <c r="AN95" i="3"/>
  <c r="BD95" i="3"/>
  <c r="AF95" i="3"/>
  <c r="P95" i="3"/>
  <c r="AV95" i="3"/>
  <c r="X91" i="3"/>
  <c r="AN91" i="3"/>
  <c r="BD91" i="3"/>
  <c r="P91" i="3"/>
  <c r="AF91" i="3"/>
  <c r="AV91" i="3"/>
  <c r="P103" i="3"/>
  <c r="N101" i="3"/>
  <c r="X99" i="3"/>
  <c r="X97" i="3"/>
  <c r="X95" i="3"/>
  <c r="X93" i="3"/>
  <c r="AB91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R87" i="3"/>
  <c r="Z87" i="3"/>
  <c r="AH87" i="3"/>
  <c r="AP87" i="3"/>
  <c r="AX87" i="3"/>
  <c r="BF87" i="3"/>
  <c r="M87" i="3"/>
  <c r="U87" i="3"/>
  <c r="AC87" i="3"/>
  <c r="AK87" i="3"/>
  <c r="AS87" i="3"/>
  <c r="BA87" i="3"/>
  <c r="BI87" i="3"/>
  <c r="N87" i="3"/>
  <c r="V87" i="3"/>
  <c r="AD87" i="3"/>
  <c r="AL87" i="3"/>
  <c r="AT87" i="3"/>
  <c r="BB87" i="3"/>
  <c r="AA82" i="3"/>
  <c r="AQ82" i="3"/>
  <c r="BG8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Y79" i="3"/>
  <c r="AO79" i="3"/>
  <c r="BE79" i="3"/>
  <c r="M79" i="3"/>
  <c r="AC79" i="3"/>
  <c r="AS79" i="3"/>
  <c r="BI79" i="3"/>
  <c r="Q79" i="3"/>
  <c r="AG79" i="3"/>
  <c r="AW79" i="3"/>
  <c r="AA74" i="3"/>
  <c r="AQ74" i="3"/>
  <c r="BG74" i="3"/>
  <c r="N71" i="3"/>
  <c r="R71" i="3"/>
  <c r="V71" i="3"/>
  <c r="Z71" i="3"/>
  <c r="AD71" i="3"/>
  <c r="AH71" i="3"/>
  <c r="AL71" i="3"/>
  <c r="AP71" i="3"/>
  <c r="AT71" i="3"/>
  <c r="AX71" i="3"/>
  <c r="BB71" i="3"/>
  <c r="BF71" i="3"/>
  <c r="O71" i="3"/>
  <c r="S71" i="3"/>
  <c r="W71" i="3"/>
  <c r="AA71" i="3"/>
  <c r="AE71" i="3"/>
  <c r="AI71" i="3"/>
  <c r="AM71" i="3"/>
  <c r="AQ71" i="3"/>
  <c r="AU71" i="3"/>
  <c r="AY71" i="3"/>
  <c r="BC71" i="3"/>
  <c r="BG71" i="3"/>
  <c r="P71" i="3"/>
  <c r="T71" i="3"/>
  <c r="X71" i="3"/>
  <c r="AB71" i="3"/>
  <c r="AF71" i="3"/>
  <c r="AJ71" i="3"/>
  <c r="AN71" i="3"/>
  <c r="AR71" i="3"/>
  <c r="AV71" i="3"/>
  <c r="AZ71" i="3"/>
  <c r="BD71" i="3"/>
  <c r="BH71" i="3"/>
  <c r="Y71" i="3"/>
  <c r="AO71" i="3"/>
  <c r="BE71" i="3"/>
  <c r="M71" i="3"/>
  <c r="AC71" i="3"/>
  <c r="AS71" i="3"/>
  <c r="BI71" i="3"/>
  <c r="Q71" i="3"/>
  <c r="AG71" i="3"/>
  <c r="AW71" i="3"/>
  <c r="BD103" i="3"/>
  <c r="AV103" i="3"/>
  <c r="AN103" i="3"/>
  <c r="AF103" i="3"/>
  <c r="X103" i="3"/>
  <c r="BD101" i="3"/>
  <c r="AV101" i="3"/>
  <c r="AN101" i="3"/>
  <c r="AF101" i="3"/>
  <c r="X101" i="3"/>
  <c r="P101" i="3"/>
  <c r="BH99" i="3"/>
  <c r="AR99" i="3"/>
  <c r="AB99" i="3"/>
  <c r="BH97" i="3"/>
  <c r="AR97" i="3"/>
  <c r="AB97" i="3"/>
  <c r="BH95" i="3"/>
  <c r="AR95" i="3"/>
  <c r="AB95" i="3"/>
  <c r="BH93" i="3"/>
  <c r="AR93" i="3"/>
  <c r="AB93" i="3"/>
  <c r="BH91" i="3"/>
  <c r="AR91" i="3"/>
  <c r="AT90" i="3"/>
  <c r="AD90" i="3"/>
  <c r="BA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Q88" i="3"/>
  <c r="W88" i="3"/>
  <c r="AB88" i="3"/>
  <c r="AG88" i="3"/>
  <c r="AM88" i="3"/>
  <c r="AR88" i="3"/>
  <c r="AW88" i="3"/>
  <c r="BC88" i="3"/>
  <c r="BH88" i="3"/>
  <c r="M88" i="3"/>
  <c r="S88" i="3"/>
  <c r="X88" i="3"/>
  <c r="AC88" i="3"/>
  <c r="AI88" i="3"/>
  <c r="AN88" i="3"/>
  <c r="AS88" i="3"/>
  <c r="AY88" i="3"/>
  <c r="BD88" i="3"/>
  <c r="BI88" i="3"/>
  <c r="O88" i="3"/>
  <c r="T88" i="3"/>
  <c r="Y88" i="3"/>
  <c r="AE88" i="3"/>
  <c r="AJ88" i="3"/>
  <c r="AO88" i="3"/>
  <c r="AU88" i="3"/>
  <c r="AZ88" i="3"/>
  <c r="BE88" i="3"/>
  <c r="BE87" i="3"/>
  <c r="Y87" i="3"/>
  <c r="AA84" i="3"/>
  <c r="AQ84" i="3"/>
  <c r="BG84" i="3"/>
  <c r="S82" i="3"/>
  <c r="N81" i="3"/>
  <c r="R81" i="3"/>
  <c r="V81" i="3"/>
  <c r="Z81" i="3"/>
  <c r="AD81" i="3"/>
  <c r="AH81" i="3"/>
  <c r="AL81" i="3"/>
  <c r="AP81" i="3"/>
  <c r="AT81" i="3"/>
  <c r="AX81" i="3"/>
  <c r="BB81" i="3"/>
  <c r="BF81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Y81" i="3"/>
  <c r="AO81" i="3"/>
  <c r="BE81" i="3"/>
  <c r="M81" i="3"/>
  <c r="AC81" i="3"/>
  <c r="AS81" i="3"/>
  <c r="BI81" i="3"/>
  <c r="Q81" i="3"/>
  <c r="AG81" i="3"/>
  <c r="AW81" i="3"/>
  <c r="O80" i="3"/>
  <c r="AK79" i="3"/>
  <c r="AA76" i="3"/>
  <c r="AQ76" i="3"/>
  <c r="BG76" i="3"/>
  <c r="S74" i="3"/>
  <c r="N73" i="3"/>
  <c r="R73" i="3"/>
  <c r="V73" i="3"/>
  <c r="Z73" i="3"/>
  <c r="AD73" i="3"/>
  <c r="AH73" i="3"/>
  <c r="AL73" i="3"/>
  <c r="AP73" i="3"/>
  <c r="AT73" i="3"/>
  <c r="AX73" i="3"/>
  <c r="BB73" i="3"/>
  <c r="BF73" i="3"/>
  <c r="O73" i="3"/>
  <c r="S73" i="3"/>
  <c r="W73" i="3"/>
  <c r="AA73" i="3"/>
  <c r="AE73" i="3"/>
  <c r="AI73" i="3"/>
  <c r="AM73" i="3"/>
  <c r="AQ73" i="3"/>
  <c r="AU73" i="3"/>
  <c r="AY73" i="3"/>
  <c r="BC73" i="3"/>
  <c r="BG73" i="3"/>
  <c r="P73" i="3"/>
  <c r="T73" i="3"/>
  <c r="X73" i="3"/>
  <c r="AB73" i="3"/>
  <c r="AF73" i="3"/>
  <c r="AJ73" i="3"/>
  <c r="AN73" i="3"/>
  <c r="AR73" i="3"/>
  <c r="AV73" i="3"/>
  <c r="AZ73" i="3"/>
  <c r="BD73" i="3"/>
  <c r="BH73" i="3"/>
  <c r="Y73" i="3"/>
  <c r="AO73" i="3"/>
  <c r="BE73" i="3"/>
  <c r="M73" i="3"/>
  <c r="AC73" i="3"/>
  <c r="AS73" i="3"/>
  <c r="BI73" i="3"/>
  <c r="Q73" i="3"/>
  <c r="AG73" i="3"/>
  <c r="AW73" i="3"/>
  <c r="O72" i="3"/>
  <c r="AK71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S103" i="3"/>
  <c r="W103" i="3"/>
  <c r="AA103" i="3"/>
  <c r="AE103" i="3"/>
  <c r="AI103" i="3"/>
  <c r="AM103" i="3"/>
  <c r="AQ103" i="3"/>
  <c r="AU103" i="3"/>
  <c r="AY103" i="3"/>
  <c r="BC103" i="3"/>
  <c r="BG103" i="3"/>
  <c r="BF101" i="3"/>
  <c r="AX101" i="3"/>
  <c r="AP101" i="3"/>
  <c r="AH101" i="3"/>
  <c r="Z101" i="3"/>
  <c r="R101" i="3"/>
  <c r="BB101" i="3"/>
  <c r="AT101" i="3"/>
  <c r="AL101" i="3"/>
  <c r="AD101" i="3"/>
  <c r="V10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O91" i="3"/>
  <c r="S91" i="3"/>
  <c r="W91" i="3"/>
  <c r="AA91" i="3"/>
  <c r="AE91" i="3"/>
  <c r="AI91" i="3"/>
  <c r="AM91" i="3"/>
  <c r="AQ91" i="3"/>
  <c r="AU91" i="3"/>
  <c r="AY91" i="3"/>
  <c r="BC91" i="3"/>
  <c r="BG91" i="3"/>
  <c r="AV88" i="3"/>
  <c r="AA88" i="3"/>
  <c r="AW87" i="3"/>
  <c r="Q87" i="3"/>
  <c r="AA86" i="3"/>
  <c r="AQ86" i="3"/>
  <c r="BG86" i="3"/>
  <c r="N83" i="3"/>
  <c r="R83" i="3"/>
  <c r="V83" i="3"/>
  <c r="Z83" i="3"/>
  <c r="AD83" i="3"/>
  <c r="AH83" i="3"/>
  <c r="AL83" i="3"/>
  <c r="AP83" i="3"/>
  <c r="AT83" i="3"/>
  <c r="AX83" i="3"/>
  <c r="BB83" i="3"/>
  <c r="BF83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Y83" i="3"/>
  <c r="AO83" i="3"/>
  <c r="BE83" i="3"/>
  <c r="M83" i="3"/>
  <c r="AC83" i="3"/>
  <c r="AS83" i="3"/>
  <c r="BI83" i="3"/>
  <c r="Q83" i="3"/>
  <c r="AG83" i="3"/>
  <c r="AW83" i="3"/>
  <c r="O82" i="3"/>
  <c r="AK81" i="3"/>
  <c r="U79" i="3"/>
  <c r="AA78" i="3"/>
  <c r="AQ78" i="3"/>
  <c r="BG78" i="3"/>
  <c r="N75" i="3"/>
  <c r="R75" i="3"/>
  <c r="V75" i="3"/>
  <c r="Z75" i="3"/>
  <c r="AD75" i="3"/>
  <c r="AH75" i="3"/>
  <c r="AL75" i="3"/>
  <c r="AP75" i="3"/>
  <c r="AT75" i="3"/>
  <c r="AX75" i="3"/>
  <c r="BB75" i="3"/>
  <c r="BF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P75" i="3"/>
  <c r="T75" i="3"/>
  <c r="X75" i="3"/>
  <c r="AB75" i="3"/>
  <c r="AF75" i="3"/>
  <c r="AJ75" i="3"/>
  <c r="AN75" i="3"/>
  <c r="AR75" i="3"/>
  <c r="AV75" i="3"/>
  <c r="AZ75" i="3"/>
  <c r="BD75" i="3"/>
  <c r="BH75" i="3"/>
  <c r="Y75" i="3"/>
  <c r="AO75" i="3"/>
  <c r="BE75" i="3"/>
  <c r="M75" i="3"/>
  <c r="AC75" i="3"/>
  <c r="AS75" i="3"/>
  <c r="BI75" i="3"/>
  <c r="Q75" i="3"/>
  <c r="AG75" i="3"/>
  <c r="AW75" i="3"/>
  <c r="O74" i="3"/>
  <c r="AK73" i="3"/>
  <c r="U71" i="3"/>
  <c r="AA70" i="3"/>
  <c r="AQ70" i="3"/>
  <c r="BG70" i="3"/>
  <c r="O61" i="3"/>
  <c r="S61" i="3"/>
  <c r="W61" i="3"/>
  <c r="AA61" i="3"/>
  <c r="AE61" i="3"/>
  <c r="AI61" i="3"/>
  <c r="AM61" i="3"/>
  <c r="AQ61" i="3"/>
  <c r="AU61" i="3"/>
  <c r="AY61" i="3"/>
  <c r="BC61" i="3"/>
  <c r="BG61" i="3"/>
  <c r="P61" i="3"/>
  <c r="AF61" i="3"/>
  <c r="AV61" i="3"/>
  <c r="T61" i="3"/>
  <c r="AJ61" i="3"/>
  <c r="AZ61" i="3"/>
  <c r="X61" i="3"/>
  <c r="AN61" i="3"/>
  <c r="BD61" i="3"/>
  <c r="AB61" i="3"/>
  <c r="AR61" i="3"/>
  <c r="BH61" i="3"/>
  <c r="BF103" i="3"/>
  <c r="AX103" i="3"/>
  <c r="AP103" i="3"/>
  <c r="AH103" i="3"/>
  <c r="Z103" i="3"/>
  <c r="R103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O101" i="3"/>
  <c r="S101" i="3"/>
  <c r="W101" i="3"/>
  <c r="AA101" i="3"/>
  <c r="AE101" i="3"/>
  <c r="AI101" i="3"/>
  <c r="AM101" i="3"/>
  <c r="AQ101" i="3"/>
  <c r="AU101" i="3"/>
  <c r="AY101" i="3"/>
  <c r="BC101" i="3"/>
  <c r="BG101" i="3"/>
  <c r="BB103" i="3"/>
  <c r="AT103" i="3"/>
  <c r="AL103" i="3"/>
  <c r="AD103" i="3"/>
  <c r="V103" i="3"/>
  <c r="N103" i="3"/>
  <c r="M99" i="3"/>
  <c r="Q99" i="3"/>
  <c r="U99" i="3"/>
  <c r="Y99" i="3"/>
  <c r="AC99" i="3"/>
  <c r="AG99" i="3"/>
  <c r="AK99" i="3"/>
  <c r="AO99" i="3"/>
  <c r="AS99" i="3"/>
  <c r="AW99" i="3"/>
  <c r="BA99" i="3"/>
  <c r="BE99" i="3"/>
  <c r="BI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Z97" i="3"/>
  <c r="AD97" i="3"/>
  <c r="AL97" i="3"/>
  <c r="AT97" i="3"/>
  <c r="BB97" i="3"/>
  <c r="BF97" i="3"/>
  <c r="V97" i="3"/>
  <c r="AH97" i="3"/>
  <c r="AP97" i="3"/>
  <c r="AX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K104" i="3"/>
  <c r="BH103" i="3"/>
  <c r="AZ103" i="3"/>
  <c r="AR103" i="3"/>
  <c r="AJ103" i="3"/>
  <c r="AB103" i="3"/>
  <c r="T103" i="3"/>
  <c r="K102" i="3"/>
  <c r="BH101" i="3"/>
  <c r="AZ101" i="3"/>
  <c r="AR101" i="3"/>
  <c r="AJ101" i="3"/>
  <c r="AB101" i="3"/>
  <c r="T101" i="3"/>
  <c r="K100" i="3"/>
  <c r="AZ99" i="3"/>
  <c r="AJ99" i="3"/>
  <c r="T99" i="3"/>
  <c r="K98" i="3"/>
  <c r="AZ97" i="3"/>
  <c r="AJ97" i="3"/>
  <c r="T97" i="3"/>
  <c r="K96" i="3"/>
  <c r="AZ95" i="3"/>
  <c r="AJ95" i="3"/>
  <c r="T95" i="3"/>
  <c r="K94" i="3"/>
  <c r="AZ93" i="3"/>
  <c r="AJ93" i="3"/>
  <c r="T93" i="3"/>
  <c r="K92" i="3"/>
  <c r="AZ91" i="3"/>
  <c r="AJ91" i="3"/>
  <c r="T91" i="3"/>
  <c r="BB90" i="3"/>
  <c r="AL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AO87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P85" i="3"/>
  <c r="T85" i="3"/>
  <c r="X85" i="3"/>
  <c r="AB85" i="3"/>
  <c r="AF85" i="3"/>
  <c r="AJ85" i="3"/>
  <c r="AN85" i="3"/>
  <c r="AR85" i="3"/>
  <c r="AV85" i="3"/>
  <c r="AZ85" i="3"/>
  <c r="BD85" i="3"/>
  <c r="BH85" i="3"/>
  <c r="Y85" i="3"/>
  <c r="AO85" i="3"/>
  <c r="BE85" i="3"/>
  <c r="M85" i="3"/>
  <c r="AC85" i="3"/>
  <c r="AS85" i="3"/>
  <c r="BI85" i="3"/>
  <c r="Q85" i="3"/>
  <c r="AG85" i="3"/>
  <c r="AW85" i="3"/>
  <c r="O84" i="3"/>
  <c r="AY82" i="3"/>
  <c r="AA80" i="3"/>
  <c r="AQ80" i="3"/>
  <c r="BG80" i="3"/>
  <c r="N77" i="3"/>
  <c r="R77" i="3"/>
  <c r="V77" i="3"/>
  <c r="Z77" i="3"/>
  <c r="AD77" i="3"/>
  <c r="AH77" i="3"/>
  <c r="AL77" i="3"/>
  <c r="AP77" i="3"/>
  <c r="AT77" i="3"/>
  <c r="AX77" i="3"/>
  <c r="BB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Y77" i="3"/>
  <c r="AO77" i="3"/>
  <c r="BE77" i="3"/>
  <c r="M77" i="3"/>
  <c r="AC77" i="3"/>
  <c r="AS77" i="3"/>
  <c r="BI77" i="3"/>
  <c r="Q77" i="3"/>
  <c r="AG77" i="3"/>
  <c r="AW77" i="3"/>
  <c r="O76" i="3"/>
  <c r="AY74" i="3"/>
  <c r="AA72" i="3"/>
  <c r="AQ72" i="3"/>
  <c r="BG72" i="3"/>
  <c r="Y69" i="3"/>
  <c r="AO69" i="3"/>
  <c r="BE69" i="3"/>
  <c r="M69" i="3"/>
  <c r="AC69" i="3"/>
  <c r="AS69" i="3"/>
  <c r="BI69" i="3"/>
  <c r="Q69" i="3"/>
  <c r="AG69" i="3"/>
  <c r="AW69" i="3"/>
  <c r="O68" i="3"/>
  <c r="S68" i="3"/>
  <c r="W68" i="3"/>
  <c r="AA68" i="3"/>
  <c r="AE68" i="3"/>
  <c r="AI68" i="3"/>
  <c r="AM68" i="3"/>
  <c r="AQ68" i="3"/>
  <c r="AU68" i="3"/>
  <c r="AY68" i="3"/>
  <c r="BC68" i="3"/>
  <c r="BG68" i="3"/>
  <c r="P68" i="3"/>
  <c r="U68" i="3"/>
  <c r="Z68" i="3"/>
  <c r="AF68" i="3"/>
  <c r="AK68" i="3"/>
  <c r="AP68" i="3"/>
  <c r="AV68" i="3"/>
  <c r="BA68" i="3"/>
  <c r="BF68" i="3"/>
  <c r="Q68" i="3"/>
  <c r="V68" i="3"/>
  <c r="AB68" i="3"/>
  <c r="AG68" i="3"/>
  <c r="AL68" i="3"/>
  <c r="AR68" i="3"/>
  <c r="AW68" i="3"/>
  <c r="BB68" i="3"/>
  <c r="BH68" i="3"/>
  <c r="M68" i="3"/>
  <c r="R68" i="3"/>
  <c r="X68" i="3"/>
  <c r="AC68" i="3"/>
  <c r="AH68" i="3"/>
  <c r="AN68" i="3"/>
  <c r="AS68" i="3"/>
  <c r="AX68" i="3"/>
  <c r="BD68" i="3"/>
  <c r="BI68" i="3"/>
  <c r="AD68" i="3"/>
  <c r="AZ68" i="3"/>
  <c r="N68" i="3"/>
  <c r="AJ68" i="3"/>
  <c r="BE68" i="3"/>
  <c r="T68" i="3"/>
  <c r="AO68" i="3"/>
  <c r="O66" i="3"/>
  <c r="BL66" i="3" s="1"/>
  <c r="S66" i="3"/>
  <c r="BM66" i="3" s="1"/>
  <c r="W66" i="3"/>
  <c r="AA66" i="3"/>
  <c r="AE66" i="3"/>
  <c r="AI66" i="3"/>
  <c r="AM66" i="3"/>
  <c r="AQ66" i="3"/>
  <c r="AU66" i="3"/>
  <c r="AY66" i="3"/>
  <c r="BC66" i="3"/>
  <c r="BG66" i="3"/>
  <c r="P66" i="3"/>
  <c r="T66" i="3"/>
  <c r="X66" i="3"/>
  <c r="AB66" i="3"/>
  <c r="AF66" i="3"/>
  <c r="AJ66" i="3"/>
  <c r="AN66" i="3"/>
  <c r="AR66" i="3"/>
  <c r="AV66" i="3"/>
  <c r="AZ66" i="3"/>
  <c r="BD66" i="3"/>
  <c r="BH66" i="3"/>
  <c r="R66" i="3"/>
  <c r="Z66" i="3"/>
  <c r="AH66" i="3"/>
  <c r="AP66" i="3"/>
  <c r="AX66" i="3"/>
  <c r="BF66" i="3"/>
  <c r="M66" i="3"/>
  <c r="U66" i="3"/>
  <c r="AC66" i="3"/>
  <c r="AK66" i="3"/>
  <c r="AS66" i="3"/>
  <c r="BA66" i="3"/>
  <c r="BI66" i="3"/>
  <c r="N66" i="3"/>
  <c r="BJ66" i="3" s="1"/>
  <c r="V66" i="3"/>
  <c r="AD66" i="3"/>
  <c r="AL66" i="3"/>
  <c r="AT66" i="3"/>
  <c r="BB66" i="3"/>
  <c r="AO66" i="3"/>
  <c r="Q66" i="3"/>
  <c r="AW66" i="3"/>
  <c r="Y66" i="3"/>
  <c r="BE66" i="3"/>
  <c r="O58" i="3"/>
  <c r="S58" i="3"/>
  <c r="W58" i="3"/>
  <c r="AA58" i="3"/>
  <c r="AE58" i="3"/>
  <c r="AI58" i="3"/>
  <c r="AM58" i="3"/>
  <c r="AQ58" i="3"/>
  <c r="AU58" i="3"/>
  <c r="AY58" i="3"/>
  <c r="BC58" i="3"/>
  <c r="BG58" i="3"/>
  <c r="P58" i="3"/>
  <c r="T58" i="3"/>
  <c r="X58" i="3"/>
  <c r="AB58" i="3"/>
  <c r="AF58" i="3"/>
  <c r="AJ58" i="3"/>
  <c r="AN58" i="3"/>
  <c r="AR58" i="3"/>
  <c r="AV58" i="3"/>
  <c r="AZ58" i="3"/>
  <c r="BD58" i="3"/>
  <c r="BH58" i="3"/>
  <c r="M58" i="3"/>
  <c r="Q58" i="3"/>
  <c r="U58" i="3"/>
  <c r="Y58" i="3"/>
  <c r="AC58" i="3"/>
  <c r="AG58" i="3"/>
  <c r="AK58" i="3"/>
  <c r="AO58" i="3"/>
  <c r="AS58" i="3"/>
  <c r="AW58" i="3"/>
  <c r="BA58" i="3"/>
  <c r="BE58" i="3"/>
  <c r="BI58" i="3"/>
  <c r="Z58" i="3"/>
  <c r="AP58" i="3"/>
  <c r="BF58" i="3"/>
  <c r="N58" i="3"/>
  <c r="AD58" i="3"/>
  <c r="AT58" i="3"/>
  <c r="R58" i="3"/>
  <c r="AH58" i="3"/>
  <c r="AX58" i="3"/>
  <c r="M29" i="3"/>
  <c r="Q29" i="3"/>
  <c r="U29" i="3"/>
  <c r="Y29" i="3"/>
  <c r="AC29" i="3"/>
  <c r="AG29" i="3"/>
  <c r="AK29" i="3"/>
  <c r="AO29" i="3"/>
  <c r="AS29" i="3"/>
  <c r="AW29" i="3"/>
  <c r="BA29" i="3"/>
  <c r="BE29" i="3"/>
  <c r="BI29" i="3"/>
  <c r="N29" i="3"/>
  <c r="R29" i="3"/>
  <c r="V29" i="3"/>
  <c r="Z29" i="3"/>
  <c r="AD29" i="3"/>
  <c r="AH29" i="3"/>
  <c r="AL29" i="3"/>
  <c r="AP29" i="3"/>
  <c r="AT29" i="3"/>
  <c r="AX29" i="3"/>
  <c r="BB29" i="3"/>
  <c r="BF29" i="3"/>
  <c r="O29" i="3"/>
  <c r="S29" i="3"/>
  <c r="W29" i="3"/>
  <c r="AA29" i="3"/>
  <c r="AE29" i="3"/>
  <c r="AI29" i="3"/>
  <c r="AM29" i="3"/>
  <c r="AQ29" i="3"/>
  <c r="AU29" i="3"/>
  <c r="AY29" i="3"/>
  <c r="BC29" i="3"/>
  <c r="BG29" i="3"/>
  <c r="P29" i="3"/>
  <c r="AF29" i="3"/>
  <c r="AV29" i="3"/>
  <c r="T29" i="3"/>
  <c r="AJ29" i="3"/>
  <c r="AZ29" i="3"/>
  <c r="X29" i="3"/>
  <c r="AN29" i="3"/>
  <c r="BD29" i="3"/>
  <c r="AB29" i="3"/>
  <c r="AR29" i="3"/>
  <c r="BH29" i="3"/>
  <c r="AU86" i="3"/>
  <c r="AE86" i="3"/>
  <c r="AU84" i="3"/>
  <c r="AE84" i="3"/>
  <c r="AU82" i="3"/>
  <c r="AE82" i="3"/>
  <c r="AU80" i="3"/>
  <c r="AE80" i="3"/>
  <c r="AU78" i="3"/>
  <c r="AE78" i="3"/>
  <c r="AU76" i="3"/>
  <c r="AE76" i="3"/>
  <c r="AU74" i="3"/>
  <c r="AE74" i="3"/>
  <c r="AU72" i="3"/>
  <c r="AE72" i="3"/>
  <c r="AU70" i="3"/>
  <c r="AE70" i="3"/>
  <c r="M67" i="3"/>
  <c r="Q67" i="3"/>
  <c r="U67" i="3"/>
  <c r="Y67" i="3"/>
  <c r="AC67" i="3"/>
  <c r="AG67" i="3"/>
  <c r="AK67" i="3"/>
  <c r="AO67" i="3"/>
  <c r="AS67" i="3"/>
  <c r="AW67" i="3"/>
  <c r="BA67" i="3"/>
  <c r="BE67" i="3"/>
  <c r="BI67" i="3"/>
  <c r="N67" i="3"/>
  <c r="R67" i="3"/>
  <c r="V67" i="3"/>
  <c r="Z67" i="3"/>
  <c r="AD67" i="3"/>
  <c r="AH67" i="3"/>
  <c r="AL67" i="3"/>
  <c r="AP67" i="3"/>
  <c r="AT67" i="3"/>
  <c r="AX67" i="3"/>
  <c r="T67" i="3"/>
  <c r="AB67" i="3"/>
  <c r="AJ67" i="3"/>
  <c r="AR67" i="3"/>
  <c r="AZ67" i="3"/>
  <c r="BF67" i="3"/>
  <c r="O67" i="3"/>
  <c r="W67" i="3"/>
  <c r="AE67" i="3"/>
  <c r="AM67" i="3"/>
  <c r="AU67" i="3"/>
  <c r="BB67" i="3"/>
  <c r="BG67" i="3"/>
  <c r="P67" i="3"/>
  <c r="X67" i="3"/>
  <c r="AF67" i="3"/>
  <c r="AN67" i="3"/>
  <c r="AV67" i="3"/>
  <c r="BC67" i="3"/>
  <c r="BH67" i="3"/>
  <c r="AL58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N84" i="3"/>
  <c r="R84" i="3"/>
  <c r="V84" i="3"/>
  <c r="Z84" i="3"/>
  <c r="AD84" i="3"/>
  <c r="AH84" i="3"/>
  <c r="AL84" i="3"/>
  <c r="AP84" i="3"/>
  <c r="AT84" i="3"/>
  <c r="AX84" i="3"/>
  <c r="BB84" i="3"/>
  <c r="BF84" i="3"/>
  <c r="P82" i="3"/>
  <c r="T82" i="3"/>
  <c r="X82" i="3"/>
  <c r="AB82" i="3"/>
  <c r="AF82" i="3"/>
  <c r="AJ82" i="3"/>
  <c r="AN82" i="3"/>
  <c r="AR82" i="3"/>
  <c r="AV82" i="3"/>
  <c r="AZ82" i="3"/>
  <c r="BD82" i="3"/>
  <c r="BH82" i="3"/>
  <c r="M82" i="3"/>
  <c r="Q82" i="3"/>
  <c r="U82" i="3"/>
  <c r="Y82" i="3"/>
  <c r="AC82" i="3"/>
  <c r="AG82" i="3"/>
  <c r="AK82" i="3"/>
  <c r="AO82" i="3"/>
  <c r="AS82" i="3"/>
  <c r="AW82" i="3"/>
  <c r="BA82" i="3"/>
  <c r="BE82" i="3"/>
  <c r="BI82" i="3"/>
  <c r="N82" i="3"/>
  <c r="R82" i="3"/>
  <c r="V82" i="3"/>
  <c r="Z82" i="3"/>
  <c r="AD82" i="3"/>
  <c r="AH82" i="3"/>
  <c r="AL82" i="3"/>
  <c r="AP82" i="3"/>
  <c r="AT82" i="3"/>
  <c r="AX82" i="3"/>
  <c r="BB82" i="3"/>
  <c r="BF82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P78" i="3"/>
  <c r="T78" i="3"/>
  <c r="X78" i="3"/>
  <c r="AB78" i="3"/>
  <c r="AF78" i="3"/>
  <c r="AJ78" i="3"/>
  <c r="AN78" i="3"/>
  <c r="AR78" i="3"/>
  <c r="AV78" i="3"/>
  <c r="AZ78" i="3"/>
  <c r="BD78" i="3"/>
  <c r="BH78" i="3"/>
  <c r="M78" i="3"/>
  <c r="Q78" i="3"/>
  <c r="U78" i="3"/>
  <c r="Y78" i="3"/>
  <c r="AC78" i="3"/>
  <c r="AG78" i="3"/>
  <c r="AK78" i="3"/>
  <c r="AO78" i="3"/>
  <c r="AS78" i="3"/>
  <c r="AW78" i="3"/>
  <c r="BA78" i="3"/>
  <c r="BE78" i="3"/>
  <c r="BI78" i="3"/>
  <c r="N78" i="3"/>
  <c r="R78" i="3"/>
  <c r="V78" i="3"/>
  <c r="Z78" i="3"/>
  <c r="AD78" i="3"/>
  <c r="AH78" i="3"/>
  <c r="AL78" i="3"/>
  <c r="AP78" i="3"/>
  <c r="AT78" i="3"/>
  <c r="AX78" i="3"/>
  <c r="BB78" i="3"/>
  <c r="BF78" i="3"/>
  <c r="P76" i="3"/>
  <c r="T76" i="3"/>
  <c r="X76" i="3"/>
  <c r="AB76" i="3"/>
  <c r="AF76" i="3"/>
  <c r="AJ76" i="3"/>
  <c r="AN76" i="3"/>
  <c r="AR76" i="3"/>
  <c r="AV76" i="3"/>
  <c r="AZ76" i="3"/>
  <c r="BD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P74" i="3"/>
  <c r="T74" i="3"/>
  <c r="X74" i="3"/>
  <c r="AB74" i="3"/>
  <c r="AF74" i="3"/>
  <c r="AJ74" i="3"/>
  <c r="AN74" i="3"/>
  <c r="AR74" i="3"/>
  <c r="AV74" i="3"/>
  <c r="AZ74" i="3"/>
  <c r="BD74" i="3"/>
  <c r="BH74" i="3"/>
  <c r="M74" i="3"/>
  <c r="Q74" i="3"/>
  <c r="U74" i="3"/>
  <c r="Y74" i="3"/>
  <c r="AC74" i="3"/>
  <c r="AG74" i="3"/>
  <c r="AK74" i="3"/>
  <c r="AO74" i="3"/>
  <c r="AS74" i="3"/>
  <c r="AW74" i="3"/>
  <c r="BA74" i="3"/>
  <c r="BE74" i="3"/>
  <c r="BI74" i="3"/>
  <c r="N74" i="3"/>
  <c r="R74" i="3"/>
  <c r="V74" i="3"/>
  <c r="Z74" i="3"/>
  <c r="AD74" i="3"/>
  <c r="AH74" i="3"/>
  <c r="AL74" i="3"/>
  <c r="AP74" i="3"/>
  <c r="AT74" i="3"/>
  <c r="AX74" i="3"/>
  <c r="BB74" i="3"/>
  <c r="BF74" i="3"/>
  <c r="P72" i="3"/>
  <c r="T72" i="3"/>
  <c r="X72" i="3"/>
  <c r="AB72" i="3"/>
  <c r="AF72" i="3"/>
  <c r="AJ72" i="3"/>
  <c r="AN72" i="3"/>
  <c r="AR72" i="3"/>
  <c r="AV72" i="3"/>
  <c r="AZ72" i="3"/>
  <c r="BD72" i="3"/>
  <c r="BH72" i="3"/>
  <c r="M72" i="3"/>
  <c r="Q72" i="3"/>
  <c r="U72" i="3"/>
  <c r="Y72" i="3"/>
  <c r="AC72" i="3"/>
  <c r="AG72" i="3"/>
  <c r="AK72" i="3"/>
  <c r="AO72" i="3"/>
  <c r="AS72" i="3"/>
  <c r="AW72" i="3"/>
  <c r="BA72" i="3"/>
  <c r="BE72" i="3"/>
  <c r="BI72" i="3"/>
  <c r="N72" i="3"/>
  <c r="R72" i="3"/>
  <c r="V72" i="3"/>
  <c r="Z72" i="3"/>
  <c r="AD72" i="3"/>
  <c r="AH72" i="3"/>
  <c r="AL72" i="3"/>
  <c r="AP72" i="3"/>
  <c r="AT72" i="3"/>
  <c r="AX72" i="3"/>
  <c r="BB72" i="3"/>
  <c r="BF72" i="3"/>
  <c r="P70" i="3"/>
  <c r="T70" i="3"/>
  <c r="X70" i="3"/>
  <c r="AB70" i="3"/>
  <c r="AF70" i="3"/>
  <c r="AJ70" i="3"/>
  <c r="AN70" i="3"/>
  <c r="AR70" i="3"/>
  <c r="AV70" i="3"/>
  <c r="AZ70" i="3"/>
  <c r="BD70" i="3"/>
  <c r="BH70" i="3"/>
  <c r="M70" i="3"/>
  <c r="Q70" i="3"/>
  <c r="U70" i="3"/>
  <c r="Y70" i="3"/>
  <c r="AC70" i="3"/>
  <c r="AG70" i="3"/>
  <c r="AK70" i="3"/>
  <c r="AO70" i="3"/>
  <c r="AS70" i="3"/>
  <c r="AW70" i="3"/>
  <c r="BA70" i="3"/>
  <c r="BE70" i="3"/>
  <c r="BI70" i="3"/>
  <c r="N70" i="3"/>
  <c r="R70" i="3"/>
  <c r="V70" i="3"/>
  <c r="Z70" i="3"/>
  <c r="AD70" i="3"/>
  <c r="AH70" i="3"/>
  <c r="AL70" i="3"/>
  <c r="AP70" i="3"/>
  <c r="AT70" i="3"/>
  <c r="AX70" i="3"/>
  <c r="BB70" i="3"/>
  <c r="BF70" i="3"/>
  <c r="V58" i="3"/>
  <c r="BC86" i="3"/>
  <c r="AM86" i="3"/>
  <c r="W86" i="3"/>
  <c r="BC84" i="3"/>
  <c r="AM84" i="3"/>
  <c r="W84" i="3"/>
  <c r="BC82" i="3"/>
  <c r="AM82" i="3"/>
  <c r="W82" i="3"/>
  <c r="BC80" i="3"/>
  <c r="AM80" i="3"/>
  <c r="W80" i="3"/>
  <c r="BC78" i="3"/>
  <c r="AM78" i="3"/>
  <c r="W78" i="3"/>
  <c r="BC76" i="3"/>
  <c r="AM76" i="3"/>
  <c r="W76" i="3"/>
  <c r="BC74" i="3"/>
  <c r="AM74" i="3"/>
  <c r="W74" i="3"/>
  <c r="BC72" i="3"/>
  <c r="AM72" i="3"/>
  <c r="W72" i="3"/>
  <c r="BC70" i="3"/>
  <c r="AM70" i="3"/>
  <c r="W70" i="3"/>
  <c r="N69" i="3"/>
  <c r="R69" i="3"/>
  <c r="V69" i="3"/>
  <c r="Z69" i="3"/>
  <c r="AD69" i="3"/>
  <c r="AH69" i="3"/>
  <c r="AL69" i="3"/>
  <c r="AP69" i="3"/>
  <c r="AT69" i="3"/>
  <c r="AX69" i="3"/>
  <c r="BB69" i="3"/>
  <c r="BF69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AY67" i="3"/>
  <c r="S67" i="3"/>
  <c r="AV65" i="3"/>
  <c r="AF65" i="3"/>
  <c r="L64" i="3"/>
  <c r="K64" i="3"/>
  <c r="BF62" i="3"/>
  <c r="AP62" i="3"/>
  <c r="M61" i="3"/>
  <c r="O59" i="3"/>
  <c r="S59" i="3"/>
  <c r="W59" i="3"/>
  <c r="AA59" i="3"/>
  <c r="AE59" i="3"/>
  <c r="AI59" i="3"/>
  <c r="AM59" i="3"/>
  <c r="AQ59" i="3"/>
  <c r="AU59" i="3"/>
  <c r="AY59" i="3"/>
  <c r="BC59" i="3"/>
  <c r="BG59" i="3"/>
  <c r="AO57" i="3"/>
  <c r="O65" i="3"/>
  <c r="S65" i="3"/>
  <c r="W65" i="3"/>
  <c r="AA65" i="3"/>
  <c r="AE65" i="3"/>
  <c r="AI65" i="3"/>
  <c r="AM65" i="3"/>
  <c r="AQ65" i="3"/>
  <c r="AU65" i="3"/>
  <c r="AY65" i="3"/>
  <c r="BC65" i="3"/>
  <c r="BG65" i="3"/>
  <c r="O62" i="3"/>
  <c r="S62" i="3"/>
  <c r="W62" i="3"/>
  <c r="AA62" i="3"/>
  <c r="AE62" i="3"/>
  <c r="AI62" i="3"/>
  <c r="AM62" i="3"/>
  <c r="AQ62" i="3"/>
  <c r="AU62" i="3"/>
  <c r="AY62" i="3"/>
  <c r="BC62" i="3"/>
  <c r="BG62" i="3"/>
  <c r="P62" i="3"/>
  <c r="T62" i="3"/>
  <c r="X62" i="3"/>
  <c r="AB62" i="3"/>
  <c r="AF62" i="3"/>
  <c r="AJ62" i="3"/>
  <c r="AN62" i="3"/>
  <c r="AR62" i="3"/>
  <c r="AV62" i="3"/>
  <c r="AZ62" i="3"/>
  <c r="BD62" i="3"/>
  <c r="BH62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R57" i="3"/>
  <c r="X57" i="3"/>
  <c r="AC57" i="3"/>
  <c r="AI57" i="3"/>
  <c r="AN57" i="3"/>
  <c r="AS57" i="3"/>
  <c r="AY57" i="3"/>
  <c r="BD57" i="3"/>
  <c r="BI57" i="3"/>
  <c r="Z49" i="3"/>
  <c r="AP49" i="3"/>
  <c r="BF49" i="3"/>
  <c r="N49" i="3"/>
  <c r="AD49" i="3"/>
  <c r="AT49" i="3"/>
  <c r="AX49" i="3"/>
  <c r="R49" i="3"/>
  <c r="BD65" i="3"/>
  <c r="AN65" i="3"/>
  <c r="X65" i="3"/>
  <c r="M65" i="3"/>
  <c r="O63" i="3"/>
  <c r="S63" i="3"/>
  <c r="W63" i="3"/>
  <c r="AA63" i="3"/>
  <c r="AE63" i="3"/>
  <c r="AI63" i="3"/>
  <c r="AM63" i="3"/>
  <c r="AQ63" i="3"/>
  <c r="AU63" i="3"/>
  <c r="AY63" i="3"/>
  <c r="BC63" i="3"/>
  <c r="BG63" i="3"/>
  <c r="AX62" i="3"/>
  <c r="AH62" i="3"/>
  <c r="R62" i="3"/>
  <c r="L60" i="3"/>
  <c r="K60" i="3"/>
  <c r="AZ59" i="3"/>
  <c r="AJ59" i="3"/>
  <c r="T59" i="3"/>
  <c r="AZ57" i="3"/>
  <c r="AE57" i="3"/>
  <c r="AH49" i="3"/>
  <c r="M57" i="3"/>
  <c r="Q57" i="3"/>
  <c r="U57" i="3"/>
  <c r="P57" i="3"/>
  <c r="V57" i="3"/>
  <c r="Z57" i="3"/>
  <c r="AD57" i="3"/>
  <c r="AH57" i="3"/>
  <c r="AL57" i="3"/>
  <c r="AP57" i="3"/>
  <c r="AT57" i="3"/>
  <c r="AX57" i="3"/>
  <c r="BB57" i="3"/>
  <c r="BF57" i="3"/>
  <c r="R53" i="3"/>
  <c r="Z53" i="3"/>
  <c r="AH53" i="3"/>
  <c r="AP53" i="3"/>
  <c r="AX53" i="3"/>
  <c r="BF53" i="3"/>
  <c r="T53" i="3"/>
  <c r="AB53" i="3"/>
  <c r="AJ53" i="3"/>
  <c r="AR53" i="3"/>
  <c r="AZ53" i="3"/>
  <c r="BH53" i="3"/>
  <c r="BF65" i="3"/>
  <c r="BB65" i="3"/>
  <c r="AX65" i="3"/>
  <c r="AT65" i="3"/>
  <c r="AP65" i="3"/>
  <c r="AL65" i="3"/>
  <c r="AH65" i="3"/>
  <c r="AD65" i="3"/>
  <c r="Z65" i="3"/>
  <c r="V65" i="3"/>
  <c r="R65" i="3"/>
  <c r="N65" i="3"/>
  <c r="BF63" i="3"/>
  <c r="BB63" i="3"/>
  <c r="AX63" i="3"/>
  <c r="AT63" i="3"/>
  <c r="AP63" i="3"/>
  <c r="AL63" i="3"/>
  <c r="AH63" i="3"/>
  <c r="AD63" i="3"/>
  <c r="Z63" i="3"/>
  <c r="V63" i="3"/>
  <c r="R63" i="3"/>
  <c r="N63" i="3"/>
  <c r="BF61" i="3"/>
  <c r="BB61" i="3"/>
  <c r="AX61" i="3"/>
  <c r="AT61" i="3"/>
  <c r="AP61" i="3"/>
  <c r="AL61" i="3"/>
  <c r="AH61" i="3"/>
  <c r="AD61" i="3"/>
  <c r="Z61" i="3"/>
  <c r="V61" i="3"/>
  <c r="R61" i="3"/>
  <c r="N61" i="3"/>
  <c r="BF59" i="3"/>
  <c r="BB59" i="3"/>
  <c r="AX59" i="3"/>
  <c r="AT59" i="3"/>
  <c r="AP59" i="3"/>
  <c r="AL59" i="3"/>
  <c r="AH59" i="3"/>
  <c r="AD59" i="3"/>
  <c r="Z59" i="3"/>
  <c r="V59" i="3"/>
  <c r="R59" i="3"/>
  <c r="N59" i="3"/>
  <c r="BH57" i="3"/>
  <c r="BC57" i="3"/>
  <c r="AW57" i="3"/>
  <c r="AR57" i="3"/>
  <c r="AM57" i="3"/>
  <c r="AG57" i="3"/>
  <c r="AB57" i="3"/>
  <c r="W57" i="3"/>
  <c r="O57" i="3"/>
  <c r="BD55" i="3"/>
  <c r="AT55" i="3"/>
  <c r="AH55" i="3"/>
  <c r="X55" i="3"/>
  <c r="N55" i="3"/>
  <c r="AT53" i="3"/>
  <c r="AD53" i="3"/>
  <c r="N53" i="3"/>
  <c r="R51" i="3"/>
  <c r="Z51" i="3"/>
  <c r="AH51" i="3"/>
  <c r="AP51" i="3"/>
  <c r="AX51" i="3"/>
  <c r="BF51" i="3"/>
  <c r="T51" i="3"/>
  <c r="AB51" i="3"/>
  <c r="AJ51" i="3"/>
  <c r="AR51" i="3"/>
  <c r="AZ51" i="3"/>
  <c r="BH51" i="3"/>
  <c r="N51" i="3"/>
  <c r="V51" i="3"/>
  <c r="AD51" i="3"/>
  <c r="AL51" i="3"/>
  <c r="AT51" i="3"/>
  <c r="BB51" i="3"/>
  <c r="U50" i="3"/>
  <c r="AF50" i="3"/>
  <c r="AN50" i="3"/>
  <c r="AV50" i="3"/>
  <c r="BD50" i="3"/>
  <c r="M50" i="3"/>
  <c r="X50" i="3"/>
  <c r="AH50" i="3"/>
  <c r="AP50" i="3"/>
  <c r="AX50" i="3"/>
  <c r="BF50" i="3"/>
  <c r="BI65" i="3"/>
  <c r="BE65" i="3"/>
  <c r="BA65" i="3"/>
  <c r="AW65" i="3"/>
  <c r="AS65" i="3"/>
  <c r="AO65" i="3"/>
  <c r="AK65" i="3"/>
  <c r="AG65" i="3"/>
  <c r="AC65" i="3"/>
  <c r="Y65" i="3"/>
  <c r="U65" i="3"/>
  <c r="Q65" i="3"/>
  <c r="BI63" i="3"/>
  <c r="BE63" i="3"/>
  <c r="BA63" i="3"/>
  <c r="AW63" i="3"/>
  <c r="AS63" i="3"/>
  <c r="AO63" i="3"/>
  <c r="AK63" i="3"/>
  <c r="AG63" i="3"/>
  <c r="AC63" i="3"/>
  <c r="Y63" i="3"/>
  <c r="U63" i="3"/>
  <c r="Q63" i="3"/>
  <c r="BI61" i="3"/>
  <c r="BE61" i="3"/>
  <c r="BA61" i="3"/>
  <c r="AW61" i="3"/>
  <c r="AS61" i="3"/>
  <c r="AO61" i="3"/>
  <c r="AK61" i="3"/>
  <c r="AG61" i="3"/>
  <c r="AC61" i="3"/>
  <c r="Y61" i="3"/>
  <c r="U61" i="3"/>
  <c r="Q61" i="3"/>
  <c r="BI59" i="3"/>
  <c r="BE59" i="3"/>
  <c r="BA59" i="3"/>
  <c r="AW59" i="3"/>
  <c r="AS59" i="3"/>
  <c r="AO59" i="3"/>
  <c r="AK59" i="3"/>
  <c r="AG59" i="3"/>
  <c r="AC59" i="3"/>
  <c r="Y59" i="3"/>
  <c r="U59" i="3"/>
  <c r="Q59" i="3"/>
  <c r="BG57" i="3"/>
  <c r="BA57" i="3"/>
  <c r="AV57" i="3"/>
  <c r="AQ57" i="3"/>
  <c r="AK57" i="3"/>
  <c r="AF57" i="3"/>
  <c r="AA57" i="3"/>
  <c r="T57" i="3"/>
  <c r="N57" i="3"/>
  <c r="BB55" i="3"/>
  <c r="AP55" i="3"/>
  <c r="AF55" i="3"/>
  <c r="T55" i="3"/>
  <c r="BD53" i="3"/>
  <c r="AN53" i="3"/>
  <c r="X53" i="3"/>
  <c r="AV51" i="3"/>
  <c r="P51" i="3"/>
  <c r="AZ50" i="3"/>
  <c r="P50" i="3"/>
  <c r="AP44" i="3"/>
  <c r="R44" i="3"/>
  <c r="AX44" i="3"/>
  <c r="R47" i="3"/>
  <c r="Z47" i="3"/>
  <c r="AH47" i="3"/>
  <c r="AP47" i="3"/>
  <c r="AX47" i="3"/>
  <c r="BF47" i="3"/>
  <c r="R43" i="3"/>
  <c r="Z43" i="3"/>
  <c r="AH43" i="3"/>
  <c r="AP43" i="3"/>
  <c r="AX43" i="3"/>
  <c r="BF43" i="3"/>
  <c r="P36" i="3"/>
  <c r="T36" i="3"/>
  <c r="X36" i="3"/>
  <c r="AB36" i="3"/>
  <c r="AF36" i="3"/>
  <c r="AJ36" i="3"/>
  <c r="AN36" i="3"/>
  <c r="AR36" i="3"/>
  <c r="AV36" i="3"/>
  <c r="AZ36" i="3"/>
  <c r="BD36" i="3"/>
  <c r="BH36" i="3"/>
  <c r="M36" i="3"/>
  <c r="Q36" i="3"/>
  <c r="U36" i="3"/>
  <c r="Y36" i="3"/>
  <c r="AC36" i="3"/>
  <c r="AG36" i="3"/>
  <c r="AK36" i="3"/>
  <c r="AO36" i="3"/>
  <c r="AS36" i="3"/>
  <c r="AW36" i="3"/>
  <c r="BA36" i="3"/>
  <c r="BE36" i="3"/>
  <c r="BI36" i="3"/>
  <c r="N36" i="3"/>
  <c r="R36" i="3"/>
  <c r="V36" i="3"/>
  <c r="Z36" i="3"/>
  <c r="AD36" i="3"/>
  <c r="AH36" i="3"/>
  <c r="AL36" i="3"/>
  <c r="AP36" i="3"/>
  <c r="AT36" i="3"/>
  <c r="AX36" i="3"/>
  <c r="BB36" i="3"/>
  <c r="BF36" i="3"/>
  <c r="O36" i="3"/>
  <c r="AE36" i="3"/>
  <c r="AU36" i="3"/>
  <c r="S36" i="3"/>
  <c r="AI36" i="3"/>
  <c r="AY36" i="3"/>
  <c r="W36" i="3"/>
  <c r="AM36" i="3"/>
  <c r="BC36" i="3"/>
  <c r="AA36" i="3"/>
  <c r="AQ36" i="3"/>
  <c r="BG36" i="3"/>
  <c r="K56" i="3"/>
  <c r="BH55" i="3"/>
  <c r="AZ55" i="3"/>
  <c r="AR55" i="3"/>
  <c r="AJ55" i="3"/>
  <c r="AB55" i="3"/>
  <c r="K54" i="3"/>
  <c r="K52" i="3"/>
  <c r="O50" i="3"/>
  <c r="S50" i="3"/>
  <c r="W50" i="3"/>
  <c r="AA50" i="3"/>
  <c r="AE50" i="3"/>
  <c r="Q50" i="3"/>
  <c r="V50" i="3"/>
  <c r="AB50" i="3"/>
  <c r="AG50" i="3"/>
  <c r="AK50" i="3"/>
  <c r="AO50" i="3"/>
  <c r="AS50" i="3"/>
  <c r="AW50" i="3"/>
  <c r="BA50" i="3"/>
  <c r="BE50" i="3"/>
  <c r="BI50" i="3"/>
  <c r="N50" i="3"/>
  <c r="T50" i="3"/>
  <c r="Y50" i="3"/>
  <c r="AD50" i="3"/>
  <c r="AI50" i="3"/>
  <c r="AM50" i="3"/>
  <c r="AQ50" i="3"/>
  <c r="AU50" i="3"/>
  <c r="AY50" i="3"/>
  <c r="BC50" i="3"/>
  <c r="BG50" i="3"/>
  <c r="M49" i="3"/>
  <c r="Q49" i="3"/>
  <c r="U49" i="3"/>
  <c r="Y49" i="3"/>
  <c r="AC49" i="3"/>
  <c r="AG49" i="3"/>
  <c r="AK49" i="3"/>
  <c r="AO49" i="3"/>
  <c r="AS49" i="3"/>
  <c r="AW49" i="3"/>
  <c r="BA49" i="3"/>
  <c r="BE49" i="3"/>
  <c r="BI49" i="3"/>
  <c r="O49" i="3"/>
  <c r="S49" i="3"/>
  <c r="W49" i="3"/>
  <c r="AA49" i="3"/>
  <c r="AE49" i="3"/>
  <c r="AI49" i="3"/>
  <c r="AM49" i="3"/>
  <c r="AQ49" i="3"/>
  <c r="AU49" i="3"/>
  <c r="AY49" i="3"/>
  <c r="BC49" i="3"/>
  <c r="BG49" i="3"/>
  <c r="P49" i="3"/>
  <c r="X49" i="3"/>
  <c r="AF49" i="3"/>
  <c r="AN49" i="3"/>
  <c r="AV49" i="3"/>
  <c r="BD49" i="3"/>
  <c r="T49" i="3"/>
  <c r="AB49" i="3"/>
  <c r="AJ49" i="3"/>
  <c r="AR49" i="3"/>
  <c r="AZ49" i="3"/>
  <c r="BH49" i="3"/>
  <c r="AT47" i="3"/>
  <c r="N47" i="3"/>
  <c r="L46" i="3"/>
  <c r="AP46" i="3" s="1"/>
  <c r="O44" i="3"/>
  <c r="S44" i="3"/>
  <c r="W44" i="3"/>
  <c r="AA44" i="3"/>
  <c r="AE44" i="3"/>
  <c r="AI44" i="3"/>
  <c r="AM44" i="3"/>
  <c r="AQ44" i="3"/>
  <c r="AU44" i="3"/>
  <c r="AY44" i="3"/>
  <c r="BC44" i="3"/>
  <c r="BG44" i="3"/>
  <c r="M44" i="3"/>
  <c r="Q44" i="3"/>
  <c r="U44" i="3"/>
  <c r="Y44" i="3"/>
  <c r="AC44" i="3"/>
  <c r="AG44" i="3"/>
  <c r="AK44" i="3"/>
  <c r="AO44" i="3"/>
  <c r="AS44" i="3"/>
  <c r="AW44" i="3"/>
  <c r="BA44" i="3"/>
  <c r="BE44" i="3"/>
  <c r="BI44" i="3"/>
  <c r="T44" i="3"/>
  <c r="AB44" i="3"/>
  <c r="AJ44" i="3"/>
  <c r="AR44" i="3"/>
  <c r="AZ44" i="3"/>
  <c r="BH44" i="3"/>
  <c r="N44" i="3"/>
  <c r="V44" i="3"/>
  <c r="AD44" i="3"/>
  <c r="AL44" i="3"/>
  <c r="AT44" i="3"/>
  <c r="BB44" i="3"/>
  <c r="P44" i="3"/>
  <c r="X44" i="3"/>
  <c r="AF44" i="3"/>
  <c r="AN44" i="3"/>
  <c r="AV44" i="3"/>
  <c r="BD44" i="3"/>
  <c r="AT43" i="3"/>
  <c r="N43" i="3"/>
  <c r="L42" i="3"/>
  <c r="O55" i="3"/>
  <c r="S55" i="3"/>
  <c r="W55" i="3"/>
  <c r="AA55" i="3"/>
  <c r="AE55" i="3"/>
  <c r="AI55" i="3"/>
  <c r="AM55" i="3"/>
  <c r="AQ55" i="3"/>
  <c r="AU55" i="3"/>
  <c r="AY55" i="3"/>
  <c r="BC55" i="3"/>
  <c r="BG55" i="3"/>
  <c r="M55" i="3"/>
  <c r="Q55" i="3"/>
  <c r="U55" i="3"/>
  <c r="Y55" i="3"/>
  <c r="AC55" i="3"/>
  <c r="AG55" i="3"/>
  <c r="AK55" i="3"/>
  <c r="AO55" i="3"/>
  <c r="AS55" i="3"/>
  <c r="AW55" i="3"/>
  <c r="BA55" i="3"/>
  <c r="BE55" i="3"/>
  <c r="BI55" i="3"/>
  <c r="O53" i="3"/>
  <c r="S53" i="3"/>
  <c r="W53" i="3"/>
  <c r="AA53" i="3"/>
  <c r="AE53" i="3"/>
  <c r="AI53" i="3"/>
  <c r="AM53" i="3"/>
  <c r="AQ53" i="3"/>
  <c r="AU53" i="3"/>
  <c r="AY53" i="3"/>
  <c r="BC53" i="3"/>
  <c r="BG53" i="3"/>
  <c r="M53" i="3"/>
  <c r="Q53" i="3"/>
  <c r="U53" i="3"/>
  <c r="Y53" i="3"/>
  <c r="AC53" i="3"/>
  <c r="AG53" i="3"/>
  <c r="AK53" i="3"/>
  <c r="AO53" i="3"/>
  <c r="AS53" i="3"/>
  <c r="AW53" i="3"/>
  <c r="BA53" i="3"/>
  <c r="BE53" i="3"/>
  <c r="BI53" i="3"/>
  <c r="O51" i="3"/>
  <c r="S51" i="3"/>
  <c r="W51" i="3"/>
  <c r="AA51" i="3"/>
  <c r="AE51" i="3"/>
  <c r="AI51" i="3"/>
  <c r="AM51" i="3"/>
  <c r="AQ51" i="3"/>
  <c r="AU51" i="3"/>
  <c r="AY51" i="3"/>
  <c r="BC51" i="3"/>
  <c r="BG51" i="3"/>
  <c r="M51" i="3"/>
  <c r="Q51" i="3"/>
  <c r="U51" i="3"/>
  <c r="Y51" i="3"/>
  <c r="AC51" i="3"/>
  <c r="AG51" i="3"/>
  <c r="AK51" i="3"/>
  <c r="AO51" i="3"/>
  <c r="AS51" i="3"/>
  <c r="AW51" i="3"/>
  <c r="BA51" i="3"/>
  <c r="BE51" i="3"/>
  <c r="BI51" i="3"/>
  <c r="BB50" i="3"/>
  <c r="AT50" i="3"/>
  <c r="AL50" i="3"/>
  <c r="AC50" i="3"/>
  <c r="R50" i="3"/>
  <c r="BB49" i="3"/>
  <c r="AL49" i="3"/>
  <c r="V49" i="3"/>
  <c r="AL47" i="3"/>
  <c r="T47" i="3"/>
  <c r="R45" i="3"/>
  <c r="Z45" i="3"/>
  <c r="AH45" i="3"/>
  <c r="AP45" i="3"/>
  <c r="AX45" i="3"/>
  <c r="BF45" i="3"/>
  <c r="AH44" i="3"/>
  <c r="AL43" i="3"/>
  <c r="T43" i="3"/>
  <c r="R41" i="3"/>
  <c r="Z41" i="3"/>
  <c r="AH41" i="3"/>
  <c r="AP41" i="3"/>
  <c r="AX41" i="3"/>
  <c r="BF41" i="3"/>
  <c r="K48" i="3"/>
  <c r="BH47" i="3"/>
  <c r="AZ47" i="3"/>
  <c r="AR47" i="3"/>
  <c r="AJ47" i="3"/>
  <c r="AB47" i="3"/>
  <c r="BH45" i="3"/>
  <c r="AZ45" i="3"/>
  <c r="AR45" i="3"/>
  <c r="AJ45" i="3"/>
  <c r="AB45" i="3"/>
  <c r="BH43" i="3"/>
  <c r="AZ43" i="3"/>
  <c r="AR43" i="3"/>
  <c r="AJ43" i="3"/>
  <c r="AB43" i="3"/>
  <c r="K42" i="3"/>
  <c r="BH41" i="3"/>
  <c r="AZ41" i="3"/>
  <c r="AR41" i="3"/>
  <c r="AJ41" i="3"/>
  <c r="AB41" i="3"/>
  <c r="AQ40" i="3"/>
  <c r="P38" i="3"/>
  <c r="T38" i="3"/>
  <c r="X38" i="3"/>
  <c r="AB38" i="3"/>
  <c r="AF38" i="3"/>
  <c r="AJ38" i="3"/>
  <c r="AN38" i="3"/>
  <c r="AR38" i="3"/>
  <c r="AV38" i="3"/>
  <c r="AZ38" i="3"/>
  <c r="BD38" i="3"/>
  <c r="BH38" i="3"/>
  <c r="N38" i="3"/>
  <c r="R38" i="3"/>
  <c r="V38" i="3"/>
  <c r="Z38" i="3"/>
  <c r="AD38" i="3"/>
  <c r="AH38" i="3"/>
  <c r="AL38" i="3"/>
  <c r="AP38" i="3"/>
  <c r="AT38" i="3"/>
  <c r="AX38" i="3"/>
  <c r="BB38" i="3"/>
  <c r="BF38" i="3"/>
  <c r="M38" i="3"/>
  <c r="U38" i="3"/>
  <c r="AC38" i="3"/>
  <c r="AK38" i="3"/>
  <c r="AS38" i="3"/>
  <c r="BA38" i="3"/>
  <c r="BI38" i="3"/>
  <c r="O38" i="3"/>
  <c r="W38" i="3"/>
  <c r="AE38" i="3"/>
  <c r="AM38" i="3"/>
  <c r="AU38" i="3"/>
  <c r="BC38" i="3"/>
  <c r="Q38" i="3"/>
  <c r="Y38" i="3"/>
  <c r="AG38" i="3"/>
  <c r="AO38" i="3"/>
  <c r="AW38" i="3"/>
  <c r="BE38" i="3"/>
  <c r="M47" i="3"/>
  <c r="Q47" i="3"/>
  <c r="U47" i="3"/>
  <c r="Y47" i="3"/>
  <c r="AC47" i="3"/>
  <c r="AG47" i="3"/>
  <c r="AK47" i="3"/>
  <c r="AO47" i="3"/>
  <c r="AS47" i="3"/>
  <c r="AW47" i="3"/>
  <c r="BA47" i="3"/>
  <c r="BE47" i="3"/>
  <c r="BI47" i="3"/>
  <c r="O47" i="3"/>
  <c r="S47" i="3"/>
  <c r="W47" i="3"/>
  <c r="AA47" i="3"/>
  <c r="AE47" i="3"/>
  <c r="AI47" i="3"/>
  <c r="AM47" i="3"/>
  <c r="AQ47" i="3"/>
  <c r="AU47" i="3"/>
  <c r="AY47" i="3"/>
  <c r="BC47" i="3"/>
  <c r="BG47" i="3"/>
  <c r="M45" i="3"/>
  <c r="Q45" i="3"/>
  <c r="U45" i="3"/>
  <c r="Y45" i="3"/>
  <c r="AC45" i="3"/>
  <c r="AG45" i="3"/>
  <c r="AK45" i="3"/>
  <c r="AO45" i="3"/>
  <c r="AS45" i="3"/>
  <c r="AW45" i="3"/>
  <c r="BA45" i="3"/>
  <c r="BE45" i="3"/>
  <c r="BI45" i="3"/>
  <c r="O45" i="3"/>
  <c r="S45" i="3"/>
  <c r="W45" i="3"/>
  <c r="AA45" i="3"/>
  <c r="AE45" i="3"/>
  <c r="AI45" i="3"/>
  <c r="AM45" i="3"/>
  <c r="AQ45" i="3"/>
  <c r="AU45" i="3"/>
  <c r="AY45" i="3"/>
  <c r="BC45" i="3"/>
  <c r="BG45" i="3"/>
  <c r="M43" i="3"/>
  <c r="Q43" i="3"/>
  <c r="U43" i="3"/>
  <c r="Y43" i="3"/>
  <c r="AC43" i="3"/>
  <c r="AG43" i="3"/>
  <c r="AK43" i="3"/>
  <c r="AO43" i="3"/>
  <c r="AS43" i="3"/>
  <c r="AW43" i="3"/>
  <c r="BA43" i="3"/>
  <c r="BE43" i="3"/>
  <c r="BI43" i="3"/>
  <c r="O43" i="3"/>
  <c r="S43" i="3"/>
  <c r="W43" i="3"/>
  <c r="AA43" i="3"/>
  <c r="AE43" i="3"/>
  <c r="AI43" i="3"/>
  <c r="AM43" i="3"/>
  <c r="AQ43" i="3"/>
  <c r="AU43" i="3"/>
  <c r="AY43" i="3"/>
  <c r="BC43" i="3"/>
  <c r="BG43" i="3"/>
  <c r="M41" i="3"/>
  <c r="Q41" i="3"/>
  <c r="U41" i="3"/>
  <c r="Y41" i="3"/>
  <c r="AC41" i="3"/>
  <c r="AG41" i="3"/>
  <c r="AK41" i="3"/>
  <c r="AO41" i="3"/>
  <c r="AS41" i="3"/>
  <c r="AW41" i="3"/>
  <c r="BA41" i="3"/>
  <c r="BE41" i="3"/>
  <c r="BI41" i="3"/>
  <c r="O41" i="3"/>
  <c r="S41" i="3"/>
  <c r="W41" i="3"/>
  <c r="AA41" i="3"/>
  <c r="AE41" i="3"/>
  <c r="AI41" i="3"/>
  <c r="AM41" i="3"/>
  <c r="AQ41" i="3"/>
  <c r="AU41" i="3"/>
  <c r="AY41" i="3"/>
  <c r="BC41" i="3"/>
  <c r="BG41" i="3"/>
  <c r="N39" i="3"/>
  <c r="R39" i="3"/>
  <c r="V39" i="3"/>
  <c r="Z39" i="3"/>
  <c r="AD39" i="3"/>
  <c r="AH39" i="3"/>
  <c r="AL39" i="3"/>
  <c r="AP39" i="3"/>
  <c r="AT39" i="3"/>
  <c r="AX39" i="3"/>
  <c r="BB39" i="3"/>
  <c r="BF39" i="3"/>
  <c r="P39" i="3"/>
  <c r="T39" i="3"/>
  <c r="X39" i="3"/>
  <c r="AB39" i="3"/>
  <c r="AF39" i="3"/>
  <c r="AJ39" i="3"/>
  <c r="AN39" i="3"/>
  <c r="AR39" i="3"/>
  <c r="AV39" i="3"/>
  <c r="AZ39" i="3"/>
  <c r="BD39" i="3"/>
  <c r="BH39" i="3"/>
  <c r="Q39" i="3"/>
  <c r="Y39" i="3"/>
  <c r="AG39" i="3"/>
  <c r="AO39" i="3"/>
  <c r="AW39" i="3"/>
  <c r="BE39" i="3"/>
  <c r="S39" i="3"/>
  <c r="AA39" i="3"/>
  <c r="AI39" i="3"/>
  <c r="AQ39" i="3"/>
  <c r="AY39" i="3"/>
  <c r="BG39" i="3"/>
  <c r="M39" i="3"/>
  <c r="U39" i="3"/>
  <c r="AC39" i="3"/>
  <c r="AK39" i="3"/>
  <c r="AS39" i="3"/>
  <c r="BA39" i="3"/>
  <c r="BI39" i="3"/>
  <c r="O32" i="3"/>
  <c r="S32" i="3"/>
  <c r="W32" i="3"/>
  <c r="AA32" i="3"/>
  <c r="AE32" i="3"/>
  <c r="AI32" i="3"/>
  <c r="AM32" i="3"/>
  <c r="AQ32" i="3"/>
  <c r="AU32" i="3"/>
  <c r="AY32" i="3"/>
  <c r="BC32" i="3"/>
  <c r="BG32" i="3"/>
  <c r="P32" i="3"/>
  <c r="T32" i="3"/>
  <c r="X32" i="3"/>
  <c r="AB32" i="3"/>
  <c r="AF32" i="3"/>
  <c r="AJ32" i="3"/>
  <c r="AN32" i="3"/>
  <c r="AR32" i="3"/>
  <c r="AV32" i="3"/>
  <c r="AZ32" i="3"/>
  <c r="BD32" i="3"/>
  <c r="BH32" i="3"/>
  <c r="M32" i="3"/>
  <c r="Q32" i="3"/>
  <c r="U32" i="3"/>
  <c r="Y32" i="3"/>
  <c r="AC32" i="3"/>
  <c r="AG32" i="3"/>
  <c r="AK32" i="3"/>
  <c r="AO32" i="3"/>
  <c r="AS32" i="3"/>
  <c r="AW32" i="3"/>
  <c r="BA32" i="3"/>
  <c r="BE32" i="3"/>
  <c r="BI32" i="3"/>
  <c r="N32" i="3"/>
  <c r="AD32" i="3"/>
  <c r="AT32" i="3"/>
  <c r="R32" i="3"/>
  <c r="AH32" i="3"/>
  <c r="AX32" i="3"/>
  <c r="V32" i="3"/>
  <c r="AL32" i="3"/>
  <c r="BB32" i="3"/>
  <c r="Z32" i="3"/>
  <c r="AP32" i="3"/>
  <c r="BF32" i="3"/>
  <c r="BD47" i="3"/>
  <c r="AV47" i="3"/>
  <c r="AN47" i="3"/>
  <c r="AF47" i="3"/>
  <c r="X47" i="3"/>
  <c r="P47" i="3"/>
  <c r="BD45" i="3"/>
  <c r="AV45" i="3"/>
  <c r="AN45" i="3"/>
  <c r="AF45" i="3"/>
  <c r="X45" i="3"/>
  <c r="P45" i="3"/>
  <c r="BD43" i="3"/>
  <c r="AV43" i="3"/>
  <c r="AN43" i="3"/>
  <c r="AF43" i="3"/>
  <c r="X43" i="3"/>
  <c r="P43" i="3"/>
  <c r="BD41" i="3"/>
  <c r="AV41" i="3"/>
  <c r="AN41" i="3"/>
  <c r="AF41" i="3"/>
  <c r="X41" i="3"/>
  <c r="P41" i="3"/>
  <c r="P40" i="3"/>
  <c r="T40" i="3"/>
  <c r="X40" i="3"/>
  <c r="AB40" i="3"/>
  <c r="AF40" i="3"/>
  <c r="AJ40" i="3"/>
  <c r="AN40" i="3"/>
  <c r="AR40" i="3"/>
  <c r="AV40" i="3"/>
  <c r="AZ40" i="3"/>
  <c r="M40" i="3"/>
  <c r="R40" i="3"/>
  <c r="W40" i="3"/>
  <c r="AC40" i="3"/>
  <c r="AH40" i="3"/>
  <c r="AM40" i="3"/>
  <c r="AS40" i="3"/>
  <c r="AX40" i="3"/>
  <c r="BC40" i="3"/>
  <c r="BG40" i="3"/>
  <c r="N40" i="3"/>
  <c r="S40" i="3"/>
  <c r="Y40" i="3"/>
  <c r="AD40" i="3"/>
  <c r="AI40" i="3"/>
  <c r="AO40" i="3"/>
  <c r="AT40" i="3"/>
  <c r="AY40" i="3"/>
  <c r="BD40" i="3"/>
  <c r="BH40" i="3"/>
  <c r="O40" i="3"/>
  <c r="U40" i="3"/>
  <c r="Z40" i="3"/>
  <c r="AE40" i="3"/>
  <c r="AK40" i="3"/>
  <c r="AP40" i="3"/>
  <c r="AU40" i="3"/>
  <c r="BA40" i="3"/>
  <c r="BE40" i="3"/>
  <c r="BI40" i="3"/>
  <c r="BC39" i="3"/>
  <c r="W39" i="3"/>
  <c r="BE37" i="3"/>
  <c r="AO37" i="3"/>
  <c r="N37" i="3"/>
  <c r="R37" i="3"/>
  <c r="V37" i="3"/>
  <c r="Z37" i="3"/>
  <c r="AD37" i="3"/>
  <c r="AH37" i="3"/>
  <c r="AL37" i="3"/>
  <c r="AP37" i="3"/>
  <c r="AT37" i="3"/>
  <c r="AX37" i="3"/>
  <c r="BB37" i="3"/>
  <c r="BF37" i="3"/>
  <c r="O37" i="3"/>
  <c r="S37" i="3"/>
  <c r="W37" i="3"/>
  <c r="AA37" i="3"/>
  <c r="AE37" i="3"/>
  <c r="AI37" i="3"/>
  <c r="AM37" i="3"/>
  <c r="AQ37" i="3"/>
  <c r="AU37" i="3"/>
  <c r="AY37" i="3"/>
  <c r="BC37" i="3"/>
  <c r="BG37" i="3"/>
  <c r="P37" i="3"/>
  <c r="T37" i="3"/>
  <c r="X37" i="3"/>
  <c r="AB37" i="3"/>
  <c r="AF37" i="3"/>
  <c r="AJ37" i="3"/>
  <c r="AN37" i="3"/>
  <c r="AR37" i="3"/>
  <c r="AV37" i="3"/>
  <c r="AZ37" i="3"/>
  <c r="BD37" i="3"/>
  <c r="BH37" i="3"/>
  <c r="O34" i="3"/>
  <c r="S34" i="3"/>
  <c r="W34" i="3"/>
  <c r="AA34" i="3"/>
  <c r="AE34" i="3"/>
  <c r="AI34" i="3"/>
  <c r="AM34" i="3"/>
  <c r="AQ34" i="3"/>
  <c r="AU34" i="3"/>
  <c r="AY34" i="3"/>
  <c r="BC34" i="3"/>
  <c r="BG34" i="3"/>
  <c r="P34" i="3"/>
  <c r="T34" i="3"/>
  <c r="X34" i="3"/>
  <c r="AB34" i="3"/>
  <c r="AF34" i="3"/>
  <c r="AJ34" i="3"/>
  <c r="AN34" i="3"/>
  <c r="AR34" i="3"/>
  <c r="AV34" i="3"/>
  <c r="AZ34" i="3"/>
  <c r="BD34" i="3"/>
  <c r="BH34" i="3"/>
  <c r="M34" i="3"/>
  <c r="Q34" i="3"/>
  <c r="U34" i="3"/>
  <c r="Y34" i="3"/>
  <c r="AC34" i="3"/>
  <c r="AG34" i="3"/>
  <c r="AK34" i="3"/>
  <c r="AO34" i="3"/>
  <c r="AS34" i="3"/>
  <c r="AW34" i="3"/>
  <c r="BA34" i="3"/>
  <c r="BE34" i="3"/>
  <c r="BI34" i="3"/>
  <c r="N34" i="3"/>
  <c r="AD34" i="3"/>
  <c r="AT34" i="3"/>
  <c r="R34" i="3"/>
  <c r="AH34" i="3"/>
  <c r="AX34" i="3"/>
  <c r="V34" i="3"/>
  <c r="AL34" i="3"/>
  <c r="BB34" i="3"/>
  <c r="AW37" i="3"/>
  <c r="AG37" i="3"/>
  <c r="Q37" i="3"/>
  <c r="BF34" i="3"/>
  <c r="AN35" i="3"/>
  <c r="AJ35" i="3"/>
  <c r="AF35" i="3"/>
  <c r="AB35" i="3"/>
  <c r="X35" i="3"/>
  <c r="R35" i="3"/>
  <c r="AZ33" i="3"/>
  <c r="AJ33" i="3"/>
  <c r="M33" i="3"/>
  <c r="Q33" i="3"/>
  <c r="U33" i="3"/>
  <c r="Y33" i="3"/>
  <c r="AC33" i="3"/>
  <c r="AG33" i="3"/>
  <c r="AK33" i="3"/>
  <c r="AO33" i="3"/>
  <c r="AS33" i="3"/>
  <c r="AW33" i="3"/>
  <c r="BA33" i="3"/>
  <c r="BE33" i="3"/>
  <c r="BI33" i="3"/>
  <c r="N33" i="3"/>
  <c r="R33" i="3"/>
  <c r="V33" i="3"/>
  <c r="Z33" i="3"/>
  <c r="AD33" i="3"/>
  <c r="AH33" i="3"/>
  <c r="AL33" i="3"/>
  <c r="AP33" i="3"/>
  <c r="AT33" i="3"/>
  <c r="AX33" i="3"/>
  <c r="BB33" i="3"/>
  <c r="BF33" i="3"/>
  <c r="O33" i="3"/>
  <c r="S33" i="3"/>
  <c r="W33" i="3"/>
  <c r="AA33" i="3"/>
  <c r="AE33" i="3"/>
  <c r="AI33" i="3"/>
  <c r="AM33" i="3"/>
  <c r="AQ33" i="3"/>
  <c r="AU33" i="3"/>
  <c r="AY33" i="3"/>
  <c r="BC33" i="3"/>
  <c r="BG33" i="3"/>
  <c r="AN30" i="3"/>
  <c r="O35" i="3"/>
  <c r="BL35" i="3" s="1"/>
  <c r="S35" i="3"/>
  <c r="BK35" i="3" s="1"/>
  <c r="W35" i="3"/>
  <c r="AV33" i="3"/>
  <c r="AF33" i="3"/>
  <c r="P33" i="3"/>
  <c r="AV31" i="3"/>
  <c r="AF31" i="3"/>
  <c r="V30" i="3"/>
  <c r="L30" i="3"/>
  <c r="AI30" i="3" s="1"/>
  <c r="M31" i="3"/>
  <c r="Q31" i="3"/>
  <c r="U31" i="3"/>
  <c r="Y31" i="3"/>
  <c r="AC31" i="3"/>
  <c r="AG31" i="3"/>
  <c r="AK31" i="3"/>
  <c r="AO31" i="3"/>
  <c r="AS31" i="3"/>
  <c r="AW31" i="3"/>
  <c r="BA31" i="3"/>
  <c r="BE31" i="3"/>
  <c r="BI31" i="3"/>
  <c r="N31" i="3"/>
  <c r="R31" i="3"/>
  <c r="V31" i="3"/>
  <c r="Z31" i="3"/>
  <c r="AD31" i="3"/>
  <c r="AH31" i="3"/>
  <c r="AL31" i="3"/>
  <c r="AP31" i="3"/>
  <c r="AT31" i="3"/>
  <c r="AX31" i="3"/>
  <c r="BB31" i="3"/>
  <c r="BF31" i="3"/>
  <c r="O31" i="3"/>
  <c r="S31" i="3"/>
  <c r="W31" i="3"/>
  <c r="AA31" i="3"/>
  <c r="AE31" i="3"/>
  <c r="AI31" i="3"/>
  <c r="AM31" i="3"/>
  <c r="AQ31" i="3"/>
  <c r="AU31" i="3"/>
  <c r="AY31" i="3"/>
  <c r="BC31" i="3"/>
  <c r="BG31" i="3"/>
  <c r="AX30" i="3"/>
  <c r="AH30" i="3"/>
  <c r="R30" i="3"/>
  <c r="AG30" i="3" l="1"/>
  <c r="AQ30" i="3"/>
  <c r="BJ86" i="3"/>
  <c r="BL71" i="3"/>
  <c r="BJ71" i="3"/>
  <c r="BL224" i="3"/>
  <c r="BJ228" i="3"/>
  <c r="BJ123" i="3"/>
  <c r="BN114" i="3"/>
  <c r="U81" i="3"/>
  <c r="BB45" i="3"/>
  <c r="U85" i="3"/>
  <c r="AK85" i="3"/>
  <c r="BL86" i="3"/>
  <c r="BM220" i="3"/>
  <c r="BM35" i="3"/>
  <c r="BH30" i="3"/>
  <c r="W30" i="3"/>
  <c r="BN35" i="3"/>
  <c r="BM224" i="3"/>
  <c r="BJ183" i="3"/>
  <c r="BJ206" i="3"/>
  <c r="U73" i="3"/>
  <c r="BJ35" i="3"/>
  <c r="P65" i="3"/>
  <c r="U77" i="3"/>
  <c r="BA75" i="3"/>
  <c r="U75" i="3"/>
  <c r="BM86" i="3"/>
  <c r="BB47" i="3"/>
  <c r="AD47" i="3"/>
  <c r="BA30" i="3"/>
  <c r="T30" i="3"/>
  <c r="BL70" i="3"/>
  <c r="BM71" i="3"/>
  <c r="BE30" i="3"/>
  <c r="AK30" i="3"/>
  <c r="Q30" i="3"/>
  <c r="AR30" i="3"/>
  <c r="X30" i="3"/>
  <c r="AY30" i="3"/>
  <c r="AA30" i="3"/>
  <c r="AL46" i="3"/>
  <c r="AK46" i="3"/>
  <c r="W46" i="3"/>
  <c r="BM76" i="3"/>
  <c r="BL78" i="3"/>
  <c r="BM84" i="3"/>
  <c r="BK177" i="3"/>
  <c r="BL226" i="3"/>
  <c r="AG66" i="3"/>
  <c r="BA81" i="3"/>
  <c r="V45" i="3"/>
  <c r="AN55" i="3"/>
  <c r="Z34" i="3"/>
  <c r="AP34" i="3"/>
  <c r="BA73" i="3"/>
  <c r="N90" i="3"/>
  <c r="BJ90" i="3" s="1"/>
  <c r="R90" i="3"/>
  <c r="AX90" i="3"/>
  <c r="Z90" i="3"/>
  <c r="BF90" i="3"/>
  <c r="AH90" i="3"/>
  <c r="AP90" i="3"/>
  <c r="N45" i="3"/>
  <c r="P88" i="3"/>
  <c r="Z44" i="3"/>
  <c r="BM38" i="3"/>
  <c r="BF46" i="3"/>
  <c r="BH46" i="3"/>
  <c r="U46" i="3"/>
  <c r="BJ70" i="3"/>
  <c r="BM78" i="3"/>
  <c r="BJ103" i="3"/>
  <c r="BM89" i="3"/>
  <c r="BM196" i="3"/>
  <c r="BJ226" i="3"/>
  <c r="Z62" i="3"/>
  <c r="BB62" i="3"/>
  <c r="AD62" i="3"/>
  <c r="AL62" i="3"/>
  <c r="N62" i="3"/>
  <c r="AT62" i="3"/>
  <c r="V62" i="3"/>
  <c r="BM70" i="3"/>
  <c r="Y37" i="3"/>
  <c r="AK37" i="3"/>
  <c r="M37" i="3"/>
  <c r="AS37" i="3"/>
  <c r="U37" i="3"/>
  <c r="BA37" i="3"/>
  <c r="AC37" i="3"/>
  <c r="BI37" i="3"/>
  <c r="Z55" i="3"/>
  <c r="BA69" i="3"/>
  <c r="AK69" i="3"/>
  <c r="AQ88" i="3"/>
  <c r="AL30" i="3"/>
  <c r="AW30" i="3"/>
  <c r="Y30" i="3"/>
  <c r="BD30" i="3"/>
  <c r="AJ30" i="3"/>
  <c r="BG30" i="3"/>
  <c r="AM30" i="3"/>
  <c r="S30" i="3"/>
  <c r="BD46" i="3"/>
  <c r="AB46" i="3"/>
  <c r="BC46" i="3"/>
  <c r="BM72" i="3"/>
  <c r="BM80" i="3"/>
  <c r="BJ89" i="3"/>
  <c r="BL196" i="3"/>
  <c r="BM177" i="3"/>
  <c r="BJ177" i="3"/>
  <c r="BM123" i="3"/>
  <c r="BJ111" i="3"/>
  <c r="BM183" i="3"/>
  <c r="BN220" i="3"/>
  <c r="BK220" i="3"/>
  <c r="X33" i="3"/>
  <c r="BD33" i="3"/>
  <c r="AB33" i="3"/>
  <c r="BH33" i="3"/>
  <c r="AN33" i="3"/>
  <c r="AR33" i="3"/>
  <c r="BD51" i="3"/>
  <c r="X51" i="3"/>
  <c r="AN51" i="3"/>
  <c r="AJ57" i="3"/>
  <c r="AU57" i="3"/>
  <c r="BM57" i="3" s="1"/>
  <c r="BE57" i="3"/>
  <c r="Y57" i="3"/>
  <c r="BA79" i="3"/>
  <c r="V55" i="3"/>
  <c r="AD55" i="3"/>
  <c r="AX55" i="3"/>
  <c r="V43" i="3"/>
  <c r="AD43" i="3"/>
  <c r="BB43" i="3"/>
  <c r="Z50" i="3"/>
  <c r="AJ50" i="3"/>
  <c r="AR50" i="3"/>
  <c r="BH50" i="3"/>
  <c r="AV55" i="3"/>
  <c r="AK88" i="3"/>
  <c r="BB30" i="3"/>
  <c r="AO30" i="3"/>
  <c r="U30" i="3"/>
  <c r="AZ30" i="3"/>
  <c r="AB30" i="3"/>
  <c r="BC30" i="3"/>
  <c r="BN37" i="3"/>
  <c r="BM36" i="3"/>
  <c r="X46" i="3"/>
  <c r="BA46" i="3"/>
  <c r="AM46" i="3"/>
  <c r="BK59" i="3"/>
  <c r="BJ74" i="3"/>
  <c r="BJ82" i="3"/>
  <c r="BL89" i="3"/>
  <c r="BJ200" i="3"/>
  <c r="BM200" i="3"/>
  <c r="BJ196" i="3"/>
  <c r="BL183" i="3"/>
  <c r="BL177" i="3"/>
  <c r="BK200" i="3"/>
  <c r="BM226" i="3"/>
  <c r="AM39" i="3"/>
  <c r="AE39" i="3"/>
  <c r="AU39" i="3"/>
  <c r="O39" i="3"/>
  <c r="T41" i="3"/>
  <c r="AD41" i="3"/>
  <c r="AL41" i="3"/>
  <c r="N41" i="3"/>
  <c r="AT41" i="3"/>
  <c r="V41" i="3"/>
  <c r="BB41" i="3"/>
  <c r="AF53" i="3"/>
  <c r="AL53" i="3"/>
  <c r="P53" i="3"/>
  <c r="AV53" i="3"/>
  <c r="V53" i="3"/>
  <c r="BM53" i="3" s="1"/>
  <c r="BB53" i="3"/>
  <c r="R55" i="3"/>
  <c r="AD45" i="3"/>
  <c r="BJ45" i="3" s="1"/>
  <c r="AF51" i="3"/>
  <c r="Y68" i="3"/>
  <c r="AT68" i="3"/>
  <c r="T33" i="3"/>
  <c r="BG88" i="3"/>
  <c r="U88" i="3"/>
  <c r="BK181" i="3"/>
  <c r="BN181" i="3"/>
  <c r="BJ224" i="3"/>
  <c r="BK204" i="3"/>
  <c r="BN204" i="3"/>
  <c r="BL204" i="3"/>
  <c r="BN224" i="3"/>
  <c r="BJ109" i="3"/>
  <c r="BK109" i="3"/>
  <c r="BN109" i="3"/>
  <c r="BL109" i="3"/>
  <c r="BK136" i="3"/>
  <c r="BN136" i="3"/>
  <c r="BM136" i="3"/>
  <c r="BK161" i="3"/>
  <c r="BN161" i="3"/>
  <c r="BM149" i="3"/>
  <c r="BM111" i="3"/>
  <c r="BJ107" i="3"/>
  <c r="BM107" i="3"/>
  <c r="BJ204" i="3"/>
  <c r="BK183" i="3"/>
  <c r="BN183" i="3"/>
  <c r="BL228" i="3"/>
  <c r="BL200" i="3"/>
  <c r="BN177" i="3"/>
  <c r="BL136" i="3"/>
  <c r="BM161" i="3"/>
  <c r="BJ149" i="3"/>
  <c r="BL149" i="3"/>
  <c r="BN111" i="3"/>
  <c r="BK111" i="3"/>
  <c r="BK107" i="3"/>
  <c r="BN107" i="3"/>
  <c r="BL107" i="3"/>
  <c r="BK226" i="3"/>
  <c r="BN226" i="3"/>
  <c r="BM228" i="3"/>
  <c r="BL181" i="3"/>
  <c r="BM109" i="3"/>
  <c r="BK123" i="3"/>
  <c r="BK196" i="3"/>
  <c r="BN196" i="3"/>
  <c r="BJ181" i="3"/>
  <c r="BM181" i="3"/>
  <c r="BL123" i="3"/>
  <c r="BN228" i="3"/>
  <c r="BK228" i="3"/>
  <c r="BJ136" i="3"/>
  <c r="BJ161" i="3"/>
  <c r="BL161" i="3"/>
  <c r="BK149" i="3"/>
  <c r="BN149" i="3"/>
  <c r="BL111" i="3"/>
  <c r="BM204" i="3"/>
  <c r="BM33" i="3"/>
  <c r="BL40" i="3"/>
  <c r="BJ39" i="3"/>
  <c r="BK51" i="3"/>
  <c r="BN51" i="3"/>
  <c r="BL44" i="3"/>
  <c r="BN57" i="3"/>
  <c r="BK57" i="3"/>
  <c r="BK62" i="3"/>
  <c r="BN62" i="3"/>
  <c r="BL65" i="3"/>
  <c r="BL29" i="3"/>
  <c r="BL68" i="3"/>
  <c r="BM85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M102" i="3"/>
  <c r="Q102" i="3"/>
  <c r="U102" i="3"/>
  <c r="Y102" i="3"/>
  <c r="AC102" i="3"/>
  <c r="AG102" i="3"/>
  <c r="AK102" i="3"/>
  <c r="AO102" i="3"/>
  <c r="AS102" i="3"/>
  <c r="AW102" i="3"/>
  <c r="BA102" i="3"/>
  <c r="BE102" i="3"/>
  <c r="BI102" i="3"/>
  <c r="P102" i="3"/>
  <c r="X102" i="3"/>
  <c r="AF102" i="3"/>
  <c r="AN102" i="3"/>
  <c r="AV102" i="3"/>
  <c r="BD102" i="3"/>
  <c r="R102" i="3"/>
  <c r="Z102" i="3"/>
  <c r="AH102" i="3"/>
  <c r="AP102" i="3"/>
  <c r="AX102" i="3"/>
  <c r="BF102" i="3"/>
  <c r="N102" i="3"/>
  <c r="V102" i="3"/>
  <c r="AD102" i="3"/>
  <c r="AL102" i="3"/>
  <c r="AT102" i="3"/>
  <c r="BB102" i="3"/>
  <c r="T102" i="3"/>
  <c r="AB102" i="3"/>
  <c r="AJ102" i="3"/>
  <c r="AR102" i="3"/>
  <c r="AZ102" i="3"/>
  <c r="BH102" i="3"/>
  <c r="BN93" i="3"/>
  <c r="BK93" i="3"/>
  <c r="BJ95" i="3"/>
  <c r="BM83" i="3"/>
  <c r="BM91" i="3"/>
  <c r="BL87" i="3"/>
  <c r="Z30" i="3"/>
  <c r="AP30" i="3"/>
  <c r="BF30" i="3"/>
  <c r="N30" i="3"/>
  <c r="AD30" i="3"/>
  <c r="AT30" i="3"/>
  <c r="BI30" i="3"/>
  <c r="AS30" i="3"/>
  <c r="AC30" i="3"/>
  <c r="M30" i="3"/>
  <c r="AV30" i="3"/>
  <c r="AF30" i="3"/>
  <c r="P30" i="3"/>
  <c r="AU30" i="3"/>
  <c r="AE30" i="3"/>
  <c r="O30" i="3"/>
  <c r="BL33" i="3"/>
  <c r="BJ33" i="3"/>
  <c r="BJ34" i="3"/>
  <c r="BM34" i="3"/>
  <c r="BM37" i="3"/>
  <c r="BM40" i="3"/>
  <c r="BK41" i="3"/>
  <c r="BN41" i="3"/>
  <c r="BL43" i="3"/>
  <c r="BM45" i="3"/>
  <c r="BK53" i="3"/>
  <c r="BN53" i="3"/>
  <c r="BL53" i="3"/>
  <c r="BM55" i="3"/>
  <c r="BJ44" i="3"/>
  <c r="M54" i="3"/>
  <c r="Q54" i="3"/>
  <c r="U54" i="3"/>
  <c r="Y54" i="3"/>
  <c r="AC54" i="3"/>
  <c r="AG54" i="3"/>
  <c r="AK54" i="3"/>
  <c r="AO54" i="3"/>
  <c r="AS54" i="3"/>
  <c r="AW54" i="3"/>
  <c r="BA54" i="3"/>
  <c r="BE54" i="3"/>
  <c r="BI54" i="3"/>
  <c r="O54" i="3"/>
  <c r="S54" i="3"/>
  <c r="W54" i="3"/>
  <c r="AA54" i="3"/>
  <c r="AE54" i="3"/>
  <c r="AI54" i="3"/>
  <c r="AM54" i="3"/>
  <c r="AQ54" i="3"/>
  <c r="AU54" i="3"/>
  <c r="AY54" i="3"/>
  <c r="BC54" i="3"/>
  <c r="BG54" i="3"/>
  <c r="N54" i="3"/>
  <c r="V54" i="3"/>
  <c r="AD54" i="3"/>
  <c r="AL54" i="3"/>
  <c r="AT54" i="3"/>
  <c r="BB54" i="3"/>
  <c r="P54" i="3"/>
  <c r="X54" i="3"/>
  <c r="AF54" i="3"/>
  <c r="AN54" i="3"/>
  <c r="AV54" i="3"/>
  <c r="BD54" i="3"/>
  <c r="Z54" i="3"/>
  <c r="AP54" i="3"/>
  <c r="BF54" i="3"/>
  <c r="AB54" i="3"/>
  <c r="AR54" i="3"/>
  <c r="BH54" i="3"/>
  <c r="R54" i="3"/>
  <c r="AH54" i="3"/>
  <c r="AX54" i="3"/>
  <c r="T54" i="3"/>
  <c r="AJ54" i="3"/>
  <c r="AZ54" i="3"/>
  <c r="BK50" i="3"/>
  <c r="BN50" i="3"/>
  <c r="BJ53" i="3"/>
  <c r="BL57" i="3"/>
  <c r="Z46" i="3"/>
  <c r="AV46" i="3"/>
  <c r="P46" i="3"/>
  <c r="AD46" i="3"/>
  <c r="AZ46" i="3"/>
  <c r="T46" i="3"/>
  <c r="AW46" i="3"/>
  <c r="AG46" i="3"/>
  <c r="Q46" i="3"/>
  <c r="AY46" i="3"/>
  <c r="AI46" i="3"/>
  <c r="S46" i="3"/>
  <c r="BJ49" i="3"/>
  <c r="BL59" i="3"/>
  <c r="O64" i="3"/>
  <c r="S64" i="3"/>
  <c r="W64" i="3"/>
  <c r="AA64" i="3"/>
  <c r="AE64" i="3"/>
  <c r="AI64" i="3"/>
  <c r="AM64" i="3"/>
  <c r="AQ64" i="3"/>
  <c r="AU64" i="3"/>
  <c r="AY64" i="3"/>
  <c r="BC64" i="3"/>
  <c r="BG64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N64" i="3"/>
  <c r="AD64" i="3"/>
  <c r="AT64" i="3"/>
  <c r="R64" i="3"/>
  <c r="AH64" i="3"/>
  <c r="AX64" i="3"/>
  <c r="V64" i="3"/>
  <c r="AL64" i="3"/>
  <c r="BB64" i="3"/>
  <c r="BF64" i="3"/>
  <c r="Z64" i="3"/>
  <c r="AP64" i="3"/>
  <c r="BM67" i="3"/>
  <c r="BM69" i="3"/>
  <c r="BN74" i="3"/>
  <c r="BK74" i="3"/>
  <c r="BJ76" i="3"/>
  <c r="BN82" i="3"/>
  <c r="BK82" i="3"/>
  <c r="BJ84" i="3"/>
  <c r="BL67" i="3"/>
  <c r="BJ67" i="3"/>
  <c r="BN29" i="3"/>
  <c r="BK29" i="3"/>
  <c r="BJ58" i="3"/>
  <c r="BK58" i="3"/>
  <c r="BN58" i="3"/>
  <c r="BL58" i="3"/>
  <c r="BL77" i="3"/>
  <c r="BJ77" i="3"/>
  <c r="BL85" i="3"/>
  <c r="BJ85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V92" i="3"/>
  <c r="AL92" i="3"/>
  <c r="BB92" i="3"/>
  <c r="Z92" i="3"/>
  <c r="AP92" i="3"/>
  <c r="BF92" i="3"/>
  <c r="R92" i="3"/>
  <c r="AH92" i="3"/>
  <c r="AX92" i="3"/>
  <c r="N92" i="3"/>
  <c r="AD92" i="3"/>
  <c r="AT92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V94" i="3"/>
  <c r="AL94" i="3"/>
  <c r="BB94" i="3"/>
  <c r="AX94" i="3"/>
  <c r="Z94" i="3"/>
  <c r="AP94" i="3"/>
  <c r="BF94" i="3"/>
  <c r="N94" i="3"/>
  <c r="AD94" i="3"/>
  <c r="AT94" i="3"/>
  <c r="R94" i="3"/>
  <c r="AH94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V96" i="3"/>
  <c r="AL96" i="3"/>
  <c r="BB96" i="3"/>
  <c r="Z96" i="3"/>
  <c r="AP96" i="3"/>
  <c r="BF96" i="3"/>
  <c r="N96" i="3"/>
  <c r="AD96" i="3"/>
  <c r="AT96" i="3"/>
  <c r="R96" i="3"/>
  <c r="AH96" i="3"/>
  <c r="AX96" i="3"/>
  <c r="O98" i="3"/>
  <c r="S98" i="3"/>
  <c r="W98" i="3"/>
  <c r="AA98" i="3"/>
  <c r="AE98" i="3"/>
  <c r="AI98" i="3"/>
  <c r="AM98" i="3"/>
  <c r="AQ98" i="3"/>
  <c r="AU98" i="3"/>
  <c r="AY98" i="3"/>
  <c r="BC98" i="3"/>
  <c r="BG98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V98" i="3"/>
  <c r="AL98" i="3"/>
  <c r="BB98" i="3"/>
  <c r="AP98" i="3"/>
  <c r="Z98" i="3"/>
  <c r="BF98" i="3"/>
  <c r="R98" i="3"/>
  <c r="AH98" i="3"/>
  <c r="AX98" i="3"/>
  <c r="N98" i="3"/>
  <c r="AD98" i="3"/>
  <c r="AT98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M100" i="3"/>
  <c r="Q100" i="3"/>
  <c r="U100" i="3"/>
  <c r="Y100" i="3"/>
  <c r="AC100" i="3"/>
  <c r="AG100" i="3"/>
  <c r="AK100" i="3"/>
  <c r="AO100" i="3"/>
  <c r="AS100" i="3"/>
  <c r="AW100" i="3"/>
  <c r="BA100" i="3"/>
  <c r="BE100" i="3"/>
  <c r="BI100" i="3"/>
  <c r="V100" i="3"/>
  <c r="AL100" i="3"/>
  <c r="BB100" i="3"/>
  <c r="Z100" i="3"/>
  <c r="BF100" i="3"/>
  <c r="R100" i="3"/>
  <c r="AH100" i="3"/>
  <c r="AX100" i="3"/>
  <c r="AP100" i="3"/>
  <c r="N100" i="3"/>
  <c r="AD100" i="3"/>
  <c r="AT100" i="3"/>
  <c r="BH100" i="3"/>
  <c r="BN95" i="3"/>
  <c r="BK95" i="3"/>
  <c r="BL97" i="3"/>
  <c r="BJ97" i="3"/>
  <c r="BM99" i="3"/>
  <c r="BL101" i="3"/>
  <c r="BN75" i="3"/>
  <c r="BK75" i="3"/>
  <c r="BL83" i="3"/>
  <c r="BJ83" i="3"/>
  <c r="BL91" i="3"/>
  <c r="BJ91" i="3"/>
  <c r="BL103" i="3"/>
  <c r="BM73" i="3"/>
  <c r="BM81" i="3"/>
  <c r="BL88" i="3"/>
  <c r="BL79" i="3"/>
  <c r="BJ79" i="3"/>
  <c r="BN31" i="3"/>
  <c r="BK31" i="3"/>
  <c r="BK40" i="3"/>
  <c r="BN40" i="3"/>
  <c r="BN39" i="3"/>
  <c r="BK39" i="3"/>
  <c r="BM43" i="3"/>
  <c r="BK49" i="3"/>
  <c r="BN49" i="3"/>
  <c r="M52" i="3"/>
  <c r="Q52" i="3"/>
  <c r="U52" i="3"/>
  <c r="Y52" i="3"/>
  <c r="AC52" i="3"/>
  <c r="AG52" i="3"/>
  <c r="AK52" i="3"/>
  <c r="AO52" i="3"/>
  <c r="AS52" i="3"/>
  <c r="AW52" i="3"/>
  <c r="BA52" i="3"/>
  <c r="BE52" i="3"/>
  <c r="BI52" i="3"/>
  <c r="O52" i="3"/>
  <c r="S52" i="3"/>
  <c r="W52" i="3"/>
  <c r="AA52" i="3"/>
  <c r="AE52" i="3"/>
  <c r="AI52" i="3"/>
  <c r="AM52" i="3"/>
  <c r="AQ52" i="3"/>
  <c r="AU52" i="3"/>
  <c r="AY52" i="3"/>
  <c r="BC52" i="3"/>
  <c r="BG52" i="3"/>
  <c r="N52" i="3"/>
  <c r="V52" i="3"/>
  <c r="AD52" i="3"/>
  <c r="AL52" i="3"/>
  <c r="AT52" i="3"/>
  <c r="BB52" i="3"/>
  <c r="P52" i="3"/>
  <c r="X52" i="3"/>
  <c r="AF52" i="3"/>
  <c r="AN52" i="3"/>
  <c r="AV52" i="3"/>
  <c r="BD52" i="3"/>
  <c r="Z52" i="3"/>
  <c r="AP52" i="3"/>
  <c r="BF52" i="3"/>
  <c r="AB52" i="3"/>
  <c r="AR52" i="3"/>
  <c r="BH52" i="3"/>
  <c r="R52" i="3"/>
  <c r="AH52" i="3"/>
  <c r="AX52" i="3"/>
  <c r="AJ52" i="3"/>
  <c r="AZ52" i="3"/>
  <c r="T52" i="3"/>
  <c r="BN36" i="3"/>
  <c r="BK36" i="3"/>
  <c r="BN65" i="3"/>
  <c r="BK65" i="3"/>
  <c r="BN72" i="3"/>
  <c r="BK72" i="3"/>
  <c r="BN80" i="3"/>
  <c r="BK80" i="3"/>
  <c r="BJ29" i="3"/>
  <c r="BM58" i="3"/>
  <c r="BM77" i="3"/>
  <c r="BM97" i="3"/>
  <c r="BL75" i="3"/>
  <c r="BM31" i="3"/>
  <c r="BN33" i="3"/>
  <c r="BK33" i="3"/>
  <c r="BK34" i="3"/>
  <c r="BN34" i="3"/>
  <c r="BL34" i="3"/>
  <c r="BL37" i="3"/>
  <c r="BJ37" i="3"/>
  <c r="BJ40" i="3"/>
  <c r="BJ32" i="3"/>
  <c r="BM32" i="3"/>
  <c r="BM39" i="3"/>
  <c r="BK43" i="3"/>
  <c r="BN43" i="3"/>
  <c r="BL45" i="3"/>
  <c r="BM47" i="3"/>
  <c r="O42" i="3"/>
  <c r="S42" i="3"/>
  <c r="W42" i="3"/>
  <c r="AA42" i="3"/>
  <c r="AE42" i="3"/>
  <c r="AI42" i="3"/>
  <c r="AM42" i="3"/>
  <c r="AQ42" i="3"/>
  <c r="AU42" i="3"/>
  <c r="AY42" i="3"/>
  <c r="BC42" i="3"/>
  <c r="BG42" i="3"/>
  <c r="M42" i="3"/>
  <c r="Q42" i="3"/>
  <c r="U42" i="3"/>
  <c r="Y42" i="3"/>
  <c r="AC42" i="3"/>
  <c r="AG42" i="3"/>
  <c r="AK42" i="3"/>
  <c r="AO42" i="3"/>
  <c r="AS42" i="3"/>
  <c r="AW42" i="3"/>
  <c r="BA42" i="3"/>
  <c r="BE42" i="3"/>
  <c r="BI42" i="3"/>
  <c r="T42" i="3"/>
  <c r="AB42" i="3"/>
  <c r="AJ42" i="3"/>
  <c r="AR42" i="3"/>
  <c r="AZ42" i="3"/>
  <c r="BH42" i="3"/>
  <c r="N42" i="3"/>
  <c r="V42" i="3"/>
  <c r="AD42" i="3"/>
  <c r="AL42" i="3"/>
  <c r="AT42" i="3"/>
  <c r="BB42" i="3"/>
  <c r="P42" i="3"/>
  <c r="X42" i="3"/>
  <c r="AF42" i="3"/>
  <c r="AN42" i="3"/>
  <c r="AV42" i="3"/>
  <c r="BD42" i="3"/>
  <c r="R42" i="3"/>
  <c r="AX42" i="3"/>
  <c r="Z42" i="3"/>
  <c r="BF42" i="3"/>
  <c r="AH42" i="3"/>
  <c r="AP42" i="3"/>
  <c r="O48" i="3"/>
  <c r="S48" i="3"/>
  <c r="W48" i="3"/>
  <c r="AA48" i="3"/>
  <c r="AE48" i="3"/>
  <c r="AI48" i="3"/>
  <c r="AM48" i="3"/>
  <c r="AQ48" i="3"/>
  <c r="AU48" i="3"/>
  <c r="AY48" i="3"/>
  <c r="BC48" i="3"/>
  <c r="BG48" i="3"/>
  <c r="M48" i="3"/>
  <c r="Q48" i="3"/>
  <c r="U48" i="3"/>
  <c r="Y48" i="3"/>
  <c r="AC48" i="3"/>
  <c r="AG48" i="3"/>
  <c r="AK48" i="3"/>
  <c r="AO48" i="3"/>
  <c r="AS48" i="3"/>
  <c r="AW48" i="3"/>
  <c r="BA48" i="3"/>
  <c r="BE48" i="3"/>
  <c r="BI48" i="3"/>
  <c r="T48" i="3"/>
  <c r="AB48" i="3"/>
  <c r="AJ48" i="3"/>
  <c r="AR48" i="3"/>
  <c r="AZ48" i="3"/>
  <c r="BH48" i="3"/>
  <c r="P48" i="3"/>
  <c r="X48" i="3"/>
  <c r="AF48" i="3"/>
  <c r="AN48" i="3"/>
  <c r="AV48" i="3"/>
  <c r="BD48" i="3"/>
  <c r="V48" i="3"/>
  <c r="AL48" i="3"/>
  <c r="BB48" i="3"/>
  <c r="Z48" i="3"/>
  <c r="AP48" i="3"/>
  <c r="BF48" i="3"/>
  <c r="N48" i="3"/>
  <c r="AD48" i="3"/>
  <c r="AT48" i="3"/>
  <c r="R48" i="3"/>
  <c r="AH48" i="3"/>
  <c r="AX48" i="3"/>
  <c r="BK55" i="3"/>
  <c r="BN55" i="3"/>
  <c r="BL55" i="3"/>
  <c r="BJ47" i="3"/>
  <c r="BM49" i="3"/>
  <c r="BM50" i="3"/>
  <c r="BJ59" i="3"/>
  <c r="BJ61" i="3"/>
  <c r="BJ63" i="3"/>
  <c r="BJ65" i="3"/>
  <c r="AX46" i="3"/>
  <c r="AN46" i="3"/>
  <c r="BB46" i="3"/>
  <c r="V46" i="3"/>
  <c r="AR46" i="3"/>
  <c r="BI46" i="3"/>
  <c r="AS46" i="3"/>
  <c r="AC46" i="3"/>
  <c r="M46" i="3"/>
  <c r="AU46" i="3"/>
  <c r="AE46" i="3"/>
  <c r="O46" i="3"/>
  <c r="BM63" i="3"/>
  <c r="BN61" i="3"/>
  <c r="BK61" i="3"/>
  <c r="BL69" i="3"/>
  <c r="BJ69" i="3"/>
  <c r="BN76" i="3"/>
  <c r="BK76" i="3"/>
  <c r="BJ78" i="3"/>
  <c r="BN84" i="3"/>
  <c r="BK84" i="3"/>
  <c r="BK63" i="3"/>
  <c r="BK67" i="3"/>
  <c r="BN67" i="3"/>
  <c r="BJ68" i="3"/>
  <c r="BK68" i="3"/>
  <c r="BN68" i="3"/>
  <c r="BN77" i="3"/>
  <c r="BK77" i="3"/>
  <c r="BN85" i="3"/>
  <c r="BK85" i="3"/>
  <c r="BM90" i="3"/>
  <c r="BM93" i="3"/>
  <c r="BN97" i="3"/>
  <c r="BK97" i="3"/>
  <c r="BL99" i="3"/>
  <c r="BJ99" i="3"/>
  <c r="BK101" i="3"/>
  <c r="BN101" i="3"/>
  <c r="BL74" i="3"/>
  <c r="BN83" i="3"/>
  <c r="BK83" i="3"/>
  <c r="BN91" i="3"/>
  <c r="BK91" i="3"/>
  <c r="BK103" i="3"/>
  <c r="BN103" i="3"/>
  <c r="BL73" i="3"/>
  <c r="BJ73" i="3"/>
  <c r="BL81" i="3"/>
  <c r="BJ81" i="3"/>
  <c r="BM88" i="3"/>
  <c r="BN79" i="3"/>
  <c r="BK79" i="3"/>
  <c r="BK87" i="3"/>
  <c r="BN87" i="3"/>
  <c r="BJ101" i="3"/>
  <c r="BM30" i="3"/>
  <c r="BL41" i="3"/>
  <c r="BK47" i="3"/>
  <c r="BN47" i="3"/>
  <c r="BL38" i="3"/>
  <c r="BL51" i="3"/>
  <c r="BJ43" i="3"/>
  <c r="BK44" i="3"/>
  <c r="BN44" i="3"/>
  <c r="BJ51" i="3"/>
  <c r="BJ55" i="3"/>
  <c r="BL62" i="3"/>
  <c r="BM59" i="3"/>
  <c r="BL95" i="3"/>
  <c r="BM101" i="3"/>
  <c r="BL61" i="3"/>
  <c r="BJ75" i="3"/>
  <c r="BM103" i="3"/>
  <c r="BL72" i="3"/>
  <c r="BL80" i="3"/>
  <c r="BJ88" i="3"/>
  <c r="BM79" i="3"/>
  <c r="BL31" i="3"/>
  <c r="BJ31" i="3"/>
  <c r="BK32" i="3"/>
  <c r="BN32" i="3"/>
  <c r="BL32" i="3"/>
  <c r="BM41" i="3"/>
  <c r="BK45" i="3"/>
  <c r="BN45" i="3"/>
  <c r="BL47" i="3"/>
  <c r="BN38" i="3"/>
  <c r="BK38" i="3"/>
  <c r="BJ38" i="3"/>
  <c r="BM51" i="3"/>
  <c r="BM44" i="3"/>
  <c r="BL49" i="3"/>
  <c r="BJ50" i="3"/>
  <c r="BL50" i="3"/>
  <c r="M56" i="3"/>
  <c r="Q56" i="3"/>
  <c r="U56" i="3"/>
  <c r="Y56" i="3"/>
  <c r="AC56" i="3"/>
  <c r="AG56" i="3"/>
  <c r="AK56" i="3"/>
  <c r="AO56" i="3"/>
  <c r="AS56" i="3"/>
  <c r="AW56" i="3"/>
  <c r="BA56" i="3"/>
  <c r="BE56" i="3"/>
  <c r="BI56" i="3"/>
  <c r="O56" i="3"/>
  <c r="S56" i="3"/>
  <c r="W56" i="3"/>
  <c r="AA56" i="3"/>
  <c r="AE56" i="3"/>
  <c r="AI56" i="3"/>
  <c r="AM56" i="3"/>
  <c r="AQ56" i="3"/>
  <c r="AU56" i="3"/>
  <c r="AY56" i="3"/>
  <c r="BC56" i="3"/>
  <c r="BG56" i="3"/>
  <c r="P56" i="3"/>
  <c r="X56" i="3"/>
  <c r="AF56" i="3"/>
  <c r="AN56" i="3"/>
  <c r="AV56" i="3"/>
  <c r="BD56" i="3"/>
  <c r="V56" i="3"/>
  <c r="AH56" i="3"/>
  <c r="AR56" i="3"/>
  <c r="BB56" i="3"/>
  <c r="N56" i="3"/>
  <c r="Z56" i="3"/>
  <c r="AJ56" i="3"/>
  <c r="AT56" i="3"/>
  <c r="BF56" i="3"/>
  <c r="R56" i="3"/>
  <c r="AB56" i="3"/>
  <c r="AL56" i="3"/>
  <c r="AX56" i="3"/>
  <c r="BH56" i="3"/>
  <c r="AP56" i="3"/>
  <c r="AZ56" i="3"/>
  <c r="T56" i="3"/>
  <c r="AD56" i="3"/>
  <c r="BL36" i="3"/>
  <c r="BJ36" i="3"/>
  <c r="BJ57" i="3"/>
  <c r="AH46" i="3"/>
  <c r="R46" i="3"/>
  <c r="AF46" i="3"/>
  <c r="AT46" i="3"/>
  <c r="N46" i="3"/>
  <c r="AJ46" i="3"/>
  <c r="BE46" i="3"/>
  <c r="AO46" i="3"/>
  <c r="Y46" i="3"/>
  <c r="BG46" i="3"/>
  <c r="AQ46" i="3"/>
  <c r="AA46" i="3"/>
  <c r="O60" i="3"/>
  <c r="S60" i="3"/>
  <c r="W60" i="3"/>
  <c r="AA60" i="3"/>
  <c r="AE60" i="3"/>
  <c r="AI60" i="3"/>
  <c r="AM60" i="3"/>
  <c r="AQ60" i="3"/>
  <c r="AU60" i="3"/>
  <c r="AY60" i="3"/>
  <c r="BC60" i="3"/>
  <c r="BG60" i="3"/>
  <c r="P60" i="3"/>
  <c r="T60" i="3"/>
  <c r="X60" i="3"/>
  <c r="AB60" i="3"/>
  <c r="AF60" i="3"/>
  <c r="AJ60" i="3"/>
  <c r="AN60" i="3"/>
  <c r="AR60" i="3"/>
  <c r="AV60" i="3"/>
  <c r="AZ60" i="3"/>
  <c r="BD60" i="3"/>
  <c r="BH60" i="3"/>
  <c r="M60" i="3"/>
  <c r="Q60" i="3"/>
  <c r="U60" i="3"/>
  <c r="Y60" i="3"/>
  <c r="AC60" i="3"/>
  <c r="AG60" i="3"/>
  <c r="AK60" i="3"/>
  <c r="AO60" i="3"/>
  <c r="AS60" i="3"/>
  <c r="AW60" i="3"/>
  <c r="BA60" i="3"/>
  <c r="BE60" i="3"/>
  <c r="BI60" i="3"/>
  <c r="V60" i="3"/>
  <c r="AL60" i="3"/>
  <c r="BB60" i="3"/>
  <c r="Z60" i="3"/>
  <c r="AP60" i="3"/>
  <c r="BF60" i="3"/>
  <c r="N60" i="3"/>
  <c r="AD60" i="3"/>
  <c r="AT60" i="3"/>
  <c r="R60" i="3"/>
  <c r="AH60" i="3"/>
  <c r="AX60" i="3"/>
  <c r="BL63" i="3"/>
  <c r="BN59" i="3"/>
  <c r="BJ62" i="3"/>
  <c r="BM62" i="3"/>
  <c r="BM65" i="3"/>
  <c r="BN70" i="3"/>
  <c r="BK70" i="3"/>
  <c r="BJ72" i="3"/>
  <c r="BN78" i="3"/>
  <c r="BK78" i="3"/>
  <c r="BJ80" i="3"/>
  <c r="BN86" i="3"/>
  <c r="BK86" i="3"/>
  <c r="BN63" i="3"/>
  <c r="BM29" i="3"/>
  <c r="BK66" i="3"/>
  <c r="BN66" i="3"/>
  <c r="BM68" i="3"/>
  <c r="BN69" i="3"/>
  <c r="BK69" i="3"/>
  <c r="BL76" i="3"/>
  <c r="BL84" i="3"/>
  <c r="BK90" i="3"/>
  <c r="BN90" i="3"/>
  <c r="BL90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Q104" i="3"/>
  <c r="U104" i="3"/>
  <c r="Y104" i="3"/>
  <c r="AC104" i="3"/>
  <c r="AG104" i="3"/>
  <c r="AK104" i="3"/>
  <c r="AO104" i="3"/>
  <c r="AS104" i="3"/>
  <c r="AW104" i="3"/>
  <c r="BA104" i="3"/>
  <c r="BE104" i="3"/>
  <c r="BI104" i="3"/>
  <c r="P104" i="3"/>
  <c r="X104" i="3"/>
  <c r="AF104" i="3"/>
  <c r="AN104" i="3"/>
  <c r="AV104" i="3"/>
  <c r="BD104" i="3"/>
  <c r="R104" i="3"/>
  <c r="Z104" i="3"/>
  <c r="AH104" i="3"/>
  <c r="AP104" i="3"/>
  <c r="AX104" i="3"/>
  <c r="BF104" i="3"/>
  <c r="N104" i="3"/>
  <c r="V104" i="3"/>
  <c r="AD104" i="3"/>
  <c r="AL104" i="3"/>
  <c r="AT104" i="3"/>
  <c r="BB104" i="3"/>
  <c r="T104" i="3"/>
  <c r="AB104" i="3"/>
  <c r="AJ104" i="3"/>
  <c r="AR104" i="3"/>
  <c r="AZ104" i="3"/>
  <c r="BH104" i="3"/>
  <c r="BL93" i="3"/>
  <c r="BJ93" i="3"/>
  <c r="BM95" i="3"/>
  <c r="BN99" i="3"/>
  <c r="BK99" i="3"/>
  <c r="BM61" i="3"/>
  <c r="BM75" i="3"/>
  <c r="BL82" i="3"/>
  <c r="BN73" i="3"/>
  <c r="BK73" i="3"/>
  <c r="BM74" i="3"/>
  <c r="BN81" i="3"/>
  <c r="BK81" i="3"/>
  <c r="BM82" i="3"/>
  <c r="BN88" i="3"/>
  <c r="BK88" i="3"/>
  <c r="BN71" i="3"/>
  <c r="BK71" i="3"/>
  <c r="BJ87" i="3"/>
  <c r="BM87" i="3"/>
  <c r="BN89" i="3"/>
  <c r="BK89" i="3"/>
  <c r="BK37" i="3" l="1"/>
  <c r="BJ41" i="3"/>
  <c r="BL39" i="3"/>
  <c r="BJ102" i="3"/>
  <c r="BL56" i="3"/>
  <c r="BK48" i="3"/>
  <c r="BN48" i="3"/>
  <c r="BK100" i="3"/>
  <c r="BN100" i="3"/>
  <c r="BL98" i="3"/>
  <c r="BK64" i="3"/>
  <c r="BN64" i="3"/>
  <c r="BL64" i="3"/>
  <c r="BM102" i="3"/>
  <c r="BK60" i="3"/>
  <c r="BN60" i="3"/>
  <c r="BL60" i="3"/>
  <c r="BJ46" i="3"/>
  <c r="BK56" i="3"/>
  <c r="BN56" i="3"/>
  <c r="BK46" i="3"/>
  <c r="BN46" i="3"/>
  <c r="BJ48" i="3"/>
  <c r="BK42" i="3"/>
  <c r="BN42" i="3"/>
  <c r="BL42" i="3"/>
  <c r="BM52" i="3"/>
  <c r="BK96" i="3"/>
  <c r="BN96" i="3"/>
  <c r="BL96" i="3"/>
  <c r="BM94" i="3"/>
  <c r="BJ92" i="3"/>
  <c r="BM54" i="3"/>
  <c r="BK30" i="3"/>
  <c r="BN30" i="3"/>
  <c r="BK102" i="3"/>
  <c r="BN102" i="3"/>
  <c r="BL102" i="3"/>
  <c r="BM60" i="3"/>
  <c r="BL48" i="3"/>
  <c r="BM42" i="3"/>
  <c r="BK98" i="3"/>
  <c r="BN98" i="3"/>
  <c r="BM104" i="3"/>
  <c r="BJ60" i="3"/>
  <c r="BJ56" i="3"/>
  <c r="BL46" i="3"/>
  <c r="BJ42" i="3"/>
  <c r="BJ52" i="3"/>
  <c r="BL52" i="3"/>
  <c r="BJ100" i="3"/>
  <c r="BM100" i="3"/>
  <c r="BJ98" i="3"/>
  <c r="BJ96" i="3"/>
  <c r="BJ94" i="3"/>
  <c r="BK94" i="3"/>
  <c r="BN94" i="3"/>
  <c r="BL94" i="3"/>
  <c r="BM92" i="3"/>
  <c r="BJ54" i="3"/>
  <c r="BL54" i="3"/>
  <c r="BM96" i="3"/>
  <c r="BJ104" i="3"/>
  <c r="BK104" i="3"/>
  <c r="BN104" i="3"/>
  <c r="BL104" i="3"/>
  <c r="BM56" i="3"/>
  <c r="BM48" i="3"/>
  <c r="BK52" i="3"/>
  <c r="BN52" i="3"/>
  <c r="BL100" i="3"/>
  <c r="BM98" i="3"/>
  <c r="BK92" i="3"/>
  <c r="BN92" i="3"/>
  <c r="BL92" i="3"/>
  <c r="BJ64" i="3"/>
  <c r="BM64" i="3"/>
  <c r="BM46" i="3"/>
  <c r="BK54" i="3"/>
  <c r="BN54" i="3"/>
  <c r="BL30" i="3"/>
  <c r="BJ30" i="3"/>
  <c r="E11" i="3" l="1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L13" i="3" s="1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L16" i="3" s="1"/>
  <c r="J16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L21" i="3" s="1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K23" i="3" l="1"/>
  <c r="L12" i="3"/>
  <c r="K27" i="3"/>
  <c r="K28" i="3"/>
  <c r="L20" i="3"/>
  <c r="L18" i="3"/>
  <c r="K12" i="3"/>
  <c r="K20" i="3"/>
  <c r="L14" i="3"/>
  <c r="K11" i="3"/>
  <c r="L26" i="3"/>
  <c r="L25" i="3"/>
  <c r="P25" i="3" s="1"/>
  <c r="K25" i="3"/>
  <c r="L23" i="3"/>
  <c r="L19" i="3"/>
  <c r="K16" i="3"/>
  <c r="K14" i="3"/>
  <c r="K13" i="3"/>
  <c r="AE23" i="3"/>
  <c r="AM23" i="3"/>
  <c r="AU23" i="3"/>
  <c r="O23" i="3"/>
  <c r="W23" i="3"/>
  <c r="BC23" i="3"/>
  <c r="N20" i="3"/>
  <c r="AB20" i="3"/>
  <c r="BH20" i="3"/>
  <c r="BH12" i="3"/>
  <c r="AB12" i="3"/>
  <c r="AR12" i="3"/>
  <c r="AR20" i="3"/>
  <c r="T14" i="3"/>
  <c r="W25" i="3"/>
  <c r="AH25" i="3"/>
  <c r="AR25" i="3"/>
  <c r="BC25" i="3"/>
  <c r="AT25" i="3"/>
  <c r="R25" i="3"/>
  <c r="AX25" i="3"/>
  <c r="N25" i="3"/>
  <c r="X25" i="3"/>
  <c r="AI25" i="3"/>
  <c r="BD25" i="3"/>
  <c r="AM25" i="3"/>
  <c r="BH25" i="3"/>
  <c r="AB25" i="3"/>
  <c r="S25" i="3"/>
  <c r="AD25" i="3"/>
  <c r="AN25" i="3"/>
  <c r="AY25" i="3"/>
  <c r="AJ16" i="3"/>
  <c r="AR16" i="3"/>
  <c r="T16" i="3"/>
  <c r="AZ16" i="3"/>
  <c r="AB16" i="3"/>
  <c r="BH16" i="3"/>
  <c r="M14" i="3"/>
  <c r="AF14" i="3"/>
  <c r="AV14" i="3"/>
  <c r="P14" i="3"/>
  <c r="AJ14" i="3"/>
  <c r="AZ14" i="3"/>
  <c r="X14" i="3"/>
  <c r="AN14" i="3"/>
  <c r="BD14" i="3"/>
  <c r="AB14" i="3"/>
  <c r="AR14" i="3"/>
  <c r="BH14" i="3"/>
  <c r="AJ20" i="3"/>
  <c r="K18" i="3"/>
  <c r="AT13" i="3"/>
  <c r="K19" i="3"/>
  <c r="R19" i="3" s="1"/>
  <c r="L28" i="3"/>
  <c r="L22" i="3"/>
  <c r="Q22" i="3" s="1"/>
  <c r="K22" i="3"/>
  <c r="AZ20" i="3"/>
  <c r="T20" i="3"/>
  <c r="P16" i="3"/>
  <c r="Z13" i="3"/>
  <c r="L27" i="3"/>
  <c r="N27" i="3" s="1"/>
  <c r="K26" i="3"/>
  <c r="P26" i="3" s="1"/>
  <c r="L24" i="3"/>
  <c r="Q24" i="3" s="1"/>
  <c r="K24" i="3"/>
  <c r="K21" i="3"/>
  <c r="T21" i="3" s="1"/>
  <c r="L17" i="3"/>
  <c r="K17" i="3"/>
  <c r="K15" i="3"/>
  <c r="BB13" i="3"/>
  <c r="V13" i="3"/>
  <c r="N26" i="3"/>
  <c r="T26" i="3"/>
  <c r="Y26" i="3"/>
  <c r="AD26" i="3"/>
  <c r="AJ26" i="3"/>
  <c r="AO26" i="3"/>
  <c r="AT26" i="3"/>
  <c r="AX26" i="3"/>
  <c r="BB26" i="3"/>
  <c r="BF26" i="3"/>
  <c r="P28" i="3"/>
  <c r="T28" i="3"/>
  <c r="X28" i="3"/>
  <c r="AB28" i="3"/>
  <c r="AF28" i="3"/>
  <c r="AJ28" i="3"/>
  <c r="AN28" i="3"/>
  <c r="AR28" i="3"/>
  <c r="AV28" i="3"/>
  <c r="AZ28" i="3"/>
  <c r="BD28" i="3"/>
  <c r="BH28" i="3"/>
  <c r="N28" i="3"/>
  <c r="R28" i="3"/>
  <c r="V28" i="3"/>
  <c r="Z28" i="3"/>
  <c r="AD28" i="3"/>
  <c r="AH28" i="3"/>
  <c r="AL28" i="3"/>
  <c r="AP28" i="3"/>
  <c r="AT28" i="3"/>
  <c r="AX28" i="3"/>
  <c r="BB28" i="3"/>
  <c r="BF28" i="3"/>
  <c r="AE28" i="3"/>
  <c r="AU28" i="3"/>
  <c r="BC28" i="3"/>
  <c r="M28" i="3"/>
  <c r="Q28" i="3"/>
  <c r="U28" i="3"/>
  <c r="Y28" i="3"/>
  <c r="AC28" i="3"/>
  <c r="AG28" i="3"/>
  <c r="AK28" i="3"/>
  <c r="AO28" i="3"/>
  <c r="AS28" i="3"/>
  <c r="AW28" i="3"/>
  <c r="BA28" i="3"/>
  <c r="BE28" i="3"/>
  <c r="BI28" i="3"/>
  <c r="AM28" i="3"/>
  <c r="BG28" i="3"/>
  <c r="O28" i="3"/>
  <c r="S28" i="3"/>
  <c r="W28" i="3"/>
  <c r="AA28" i="3"/>
  <c r="AI28" i="3"/>
  <c r="AQ28" i="3"/>
  <c r="AY28" i="3"/>
  <c r="O27" i="3"/>
  <c r="S27" i="3"/>
  <c r="W27" i="3"/>
  <c r="AA27" i="3"/>
  <c r="AE27" i="3"/>
  <c r="AI27" i="3"/>
  <c r="AM27" i="3"/>
  <c r="AQ27" i="3"/>
  <c r="AU27" i="3"/>
  <c r="AY27" i="3"/>
  <c r="BC27" i="3"/>
  <c r="BG27" i="3"/>
  <c r="P27" i="3"/>
  <c r="T27" i="3"/>
  <c r="X27" i="3"/>
  <c r="AB27" i="3"/>
  <c r="AF27" i="3"/>
  <c r="AJ27" i="3"/>
  <c r="AN27" i="3"/>
  <c r="AR27" i="3"/>
  <c r="AV27" i="3"/>
  <c r="AZ27" i="3"/>
  <c r="BD27" i="3"/>
  <c r="BH27" i="3"/>
  <c r="M27" i="3"/>
  <c r="Q27" i="3"/>
  <c r="U27" i="3"/>
  <c r="Y27" i="3"/>
  <c r="AC27" i="3"/>
  <c r="AG27" i="3"/>
  <c r="AK27" i="3"/>
  <c r="AO27" i="3"/>
  <c r="AS27" i="3"/>
  <c r="AW27" i="3"/>
  <c r="BA27" i="3"/>
  <c r="BE27" i="3"/>
  <c r="BI27" i="3"/>
  <c r="BG26" i="3"/>
  <c r="BC26" i="3"/>
  <c r="AY26" i="3"/>
  <c r="AU26" i="3"/>
  <c r="AP26" i="3"/>
  <c r="AK26" i="3"/>
  <c r="AF26" i="3"/>
  <c r="Z26" i="3"/>
  <c r="U26" i="3"/>
  <c r="BF25" i="3"/>
  <c r="AZ25" i="3"/>
  <c r="AU25" i="3"/>
  <c r="AP25" i="3"/>
  <c r="AJ25" i="3"/>
  <c r="AE25" i="3"/>
  <c r="Z25" i="3"/>
  <c r="T25" i="3"/>
  <c r="O25" i="3"/>
  <c r="BE24" i="3"/>
  <c r="AO24" i="3"/>
  <c r="Y24" i="3"/>
  <c r="P23" i="3"/>
  <c r="T23" i="3"/>
  <c r="X23" i="3"/>
  <c r="AB23" i="3"/>
  <c r="AF23" i="3"/>
  <c r="AJ23" i="3"/>
  <c r="AN23" i="3"/>
  <c r="AR23" i="3"/>
  <c r="AV23" i="3"/>
  <c r="AZ23" i="3"/>
  <c r="BD23" i="3"/>
  <c r="BH23" i="3"/>
  <c r="M23" i="3"/>
  <c r="Q23" i="3"/>
  <c r="U23" i="3"/>
  <c r="Y23" i="3"/>
  <c r="AC23" i="3"/>
  <c r="AG23" i="3"/>
  <c r="AK23" i="3"/>
  <c r="AO23" i="3"/>
  <c r="AS23" i="3"/>
  <c r="AW23" i="3"/>
  <c r="BA23" i="3"/>
  <c r="BE23" i="3"/>
  <c r="BI23" i="3"/>
  <c r="N23" i="3"/>
  <c r="R23" i="3"/>
  <c r="V23" i="3"/>
  <c r="Z23" i="3"/>
  <c r="AD23" i="3"/>
  <c r="AH23" i="3"/>
  <c r="AL23" i="3"/>
  <c r="AP23" i="3"/>
  <c r="AT23" i="3"/>
  <c r="AX23" i="3"/>
  <c r="BB23" i="3"/>
  <c r="BF23" i="3"/>
  <c r="BI22" i="3"/>
  <c r="AS22" i="3"/>
  <c r="AC22" i="3"/>
  <c r="M22" i="3"/>
  <c r="O26" i="3"/>
  <c r="S26" i="3"/>
  <c r="W26" i="3"/>
  <c r="AA26" i="3"/>
  <c r="AE26" i="3"/>
  <c r="AI26" i="3"/>
  <c r="AM26" i="3"/>
  <c r="AQ26" i="3"/>
  <c r="N24" i="3"/>
  <c r="R24" i="3"/>
  <c r="V24" i="3"/>
  <c r="Z24" i="3"/>
  <c r="AD24" i="3"/>
  <c r="AH24" i="3"/>
  <c r="AL24" i="3"/>
  <c r="AP24" i="3"/>
  <c r="AT24" i="3"/>
  <c r="AX24" i="3"/>
  <c r="BB24" i="3"/>
  <c r="BF24" i="3"/>
  <c r="O24" i="3"/>
  <c r="S24" i="3"/>
  <c r="W24" i="3"/>
  <c r="AA24" i="3"/>
  <c r="AE24" i="3"/>
  <c r="AI24" i="3"/>
  <c r="AM24" i="3"/>
  <c r="AQ24" i="3"/>
  <c r="AU24" i="3"/>
  <c r="AY24" i="3"/>
  <c r="BC24" i="3"/>
  <c r="BG24" i="3"/>
  <c r="P24" i="3"/>
  <c r="T24" i="3"/>
  <c r="X24" i="3"/>
  <c r="AB24" i="3"/>
  <c r="AF24" i="3"/>
  <c r="AJ24" i="3"/>
  <c r="AN24" i="3"/>
  <c r="AR24" i="3"/>
  <c r="AV24" i="3"/>
  <c r="AZ24" i="3"/>
  <c r="BD24" i="3"/>
  <c r="BH24" i="3"/>
  <c r="AY23" i="3"/>
  <c r="AI23" i="3"/>
  <c r="S23" i="3"/>
  <c r="BE22" i="3"/>
  <c r="AO22" i="3"/>
  <c r="Y22" i="3"/>
  <c r="R21" i="3"/>
  <c r="Z21" i="3"/>
  <c r="AH21" i="3"/>
  <c r="AP21" i="3"/>
  <c r="AX21" i="3"/>
  <c r="BD21" i="3"/>
  <c r="BH21" i="3"/>
  <c r="P21" i="3"/>
  <c r="X21" i="3"/>
  <c r="AF21" i="3"/>
  <c r="AN21" i="3"/>
  <c r="AV21" i="3"/>
  <c r="BC21" i="3"/>
  <c r="BG21" i="3"/>
  <c r="BI26" i="3"/>
  <c r="BE26" i="3"/>
  <c r="BA26" i="3"/>
  <c r="AW26" i="3"/>
  <c r="AS26" i="3"/>
  <c r="AN26" i="3"/>
  <c r="AH26" i="3"/>
  <c r="AC26" i="3"/>
  <c r="X26" i="3"/>
  <c r="R26" i="3"/>
  <c r="M26" i="3"/>
  <c r="AW24" i="3"/>
  <c r="AG24" i="3"/>
  <c r="N22" i="3"/>
  <c r="R22" i="3"/>
  <c r="V22" i="3"/>
  <c r="Z22" i="3"/>
  <c r="AD22" i="3"/>
  <c r="AH22" i="3"/>
  <c r="AL22" i="3"/>
  <c r="AP22" i="3"/>
  <c r="AT22" i="3"/>
  <c r="AX22" i="3"/>
  <c r="BB22" i="3"/>
  <c r="BF22" i="3"/>
  <c r="O22" i="3"/>
  <c r="S22" i="3"/>
  <c r="W22" i="3"/>
  <c r="AA22" i="3"/>
  <c r="AE22" i="3"/>
  <c r="AI22" i="3"/>
  <c r="AM22" i="3"/>
  <c r="AQ22" i="3"/>
  <c r="AU22" i="3"/>
  <c r="AY22" i="3"/>
  <c r="BC22" i="3"/>
  <c r="BG22" i="3"/>
  <c r="P22" i="3"/>
  <c r="T22" i="3"/>
  <c r="X22" i="3"/>
  <c r="AB22" i="3"/>
  <c r="AF22" i="3"/>
  <c r="AJ22" i="3"/>
  <c r="AN22" i="3"/>
  <c r="AR22" i="3"/>
  <c r="AV22" i="3"/>
  <c r="AZ22" i="3"/>
  <c r="BD22" i="3"/>
  <c r="BH22" i="3"/>
  <c r="BF27" i="3"/>
  <c r="BB27" i="3"/>
  <c r="AX27" i="3"/>
  <c r="AT27" i="3"/>
  <c r="AP27" i="3"/>
  <c r="AL27" i="3"/>
  <c r="AH27" i="3"/>
  <c r="AD27" i="3"/>
  <c r="Z27" i="3"/>
  <c r="V27" i="3"/>
  <c r="R27" i="3"/>
  <c r="BH26" i="3"/>
  <c r="BD26" i="3"/>
  <c r="AZ26" i="3"/>
  <c r="AV26" i="3"/>
  <c r="AR26" i="3"/>
  <c r="AL26" i="3"/>
  <c r="AG26" i="3"/>
  <c r="AB26" i="3"/>
  <c r="V26" i="3"/>
  <c r="Q26" i="3"/>
  <c r="BG25" i="3"/>
  <c r="BB25" i="3"/>
  <c r="AV25" i="3"/>
  <c r="AQ25" i="3"/>
  <c r="AL25" i="3"/>
  <c r="AF25" i="3"/>
  <c r="AA25" i="3"/>
  <c r="V25" i="3"/>
  <c r="M25" i="3"/>
  <c r="Q25" i="3"/>
  <c r="U25" i="3"/>
  <c r="Y25" i="3"/>
  <c r="AC25" i="3"/>
  <c r="AG25" i="3"/>
  <c r="AK25" i="3"/>
  <c r="AO25" i="3"/>
  <c r="AS25" i="3"/>
  <c r="AW25" i="3"/>
  <c r="BA25" i="3"/>
  <c r="BE25" i="3"/>
  <c r="BI25" i="3"/>
  <c r="BI24" i="3"/>
  <c r="AS24" i="3"/>
  <c r="AC24" i="3"/>
  <c r="M24" i="3"/>
  <c r="BG23" i="3"/>
  <c r="AQ23" i="3"/>
  <c r="AA23" i="3"/>
  <c r="BL23" i="3" s="1"/>
  <c r="AW22" i="3"/>
  <c r="AG22" i="3"/>
  <c r="M18" i="3"/>
  <c r="Q18" i="3"/>
  <c r="U18" i="3"/>
  <c r="Y18" i="3"/>
  <c r="AC18" i="3"/>
  <c r="AG18" i="3"/>
  <c r="AK18" i="3"/>
  <c r="AO18" i="3"/>
  <c r="AS18" i="3"/>
  <c r="AW18" i="3"/>
  <c r="BA18" i="3"/>
  <c r="BE18" i="3"/>
  <c r="BI18" i="3"/>
  <c r="N18" i="3"/>
  <c r="R18" i="3"/>
  <c r="V18" i="3"/>
  <c r="Z18" i="3"/>
  <c r="AD18" i="3"/>
  <c r="AH18" i="3"/>
  <c r="AL18" i="3"/>
  <c r="AP18" i="3"/>
  <c r="AT18" i="3"/>
  <c r="AX18" i="3"/>
  <c r="BB18" i="3"/>
  <c r="BF18" i="3"/>
  <c r="O18" i="3"/>
  <c r="S18" i="3"/>
  <c r="W18" i="3"/>
  <c r="AA18" i="3"/>
  <c r="AE18" i="3"/>
  <c r="AI18" i="3"/>
  <c r="AM18" i="3"/>
  <c r="AQ18" i="3"/>
  <c r="AU18" i="3"/>
  <c r="AY18" i="3"/>
  <c r="BC18" i="3"/>
  <c r="BG18" i="3"/>
  <c r="P18" i="3"/>
  <c r="T18" i="3"/>
  <c r="X18" i="3"/>
  <c r="AB18" i="3"/>
  <c r="AF18" i="3"/>
  <c r="AJ18" i="3"/>
  <c r="AN18" i="3"/>
  <c r="AR18" i="3"/>
  <c r="AV18" i="3"/>
  <c r="AZ18" i="3"/>
  <c r="BD18" i="3"/>
  <c r="BH18" i="3"/>
  <c r="BF21" i="3"/>
  <c r="BB21" i="3"/>
  <c r="AT21" i="3"/>
  <c r="AL21" i="3"/>
  <c r="AD21" i="3"/>
  <c r="V21" i="3"/>
  <c r="N21" i="3"/>
  <c r="BF20" i="3"/>
  <c r="AX20" i="3"/>
  <c r="AP20" i="3"/>
  <c r="AH20" i="3"/>
  <c r="Z20" i="3"/>
  <c r="R20" i="3"/>
  <c r="O19" i="3"/>
  <c r="S19" i="3"/>
  <c r="W19" i="3"/>
  <c r="AA19" i="3"/>
  <c r="AE19" i="3"/>
  <c r="AI19" i="3"/>
  <c r="AM19" i="3"/>
  <c r="AQ19" i="3"/>
  <c r="AU19" i="3"/>
  <c r="AY19" i="3"/>
  <c r="BC19" i="3"/>
  <c r="BG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BI21" i="3"/>
  <c r="BE21" i="3"/>
  <c r="AZ21" i="3"/>
  <c r="AR21" i="3"/>
  <c r="AJ21" i="3"/>
  <c r="AB21" i="3"/>
  <c r="BD20" i="3"/>
  <c r="AV20" i="3"/>
  <c r="AN20" i="3"/>
  <c r="AF20" i="3"/>
  <c r="X20" i="3"/>
  <c r="P20" i="3"/>
  <c r="M20" i="3"/>
  <c r="Q20" i="3"/>
  <c r="U20" i="3"/>
  <c r="Y20" i="3"/>
  <c r="AC20" i="3"/>
  <c r="AG20" i="3"/>
  <c r="AK20" i="3"/>
  <c r="AO20" i="3"/>
  <c r="AS20" i="3"/>
  <c r="AW20" i="3"/>
  <c r="BA20" i="3"/>
  <c r="BE20" i="3"/>
  <c r="BI20" i="3"/>
  <c r="O20" i="3"/>
  <c r="S20" i="3"/>
  <c r="W20" i="3"/>
  <c r="AA20" i="3"/>
  <c r="AE20" i="3"/>
  <c r="AI20" i="3"/>
  <c r="AM20" i="3"/>
  <c r="AQ20" i="3"/>
  <c r="AU20" i="3"/>
  <c r="AY20" i="3"/>
  <c r="BC20" i="3"/>
  <c r="BG20" i="3"/>
  <c r="BB19" i="3"/>
  <c r="AL19" i="3"/>
  <c r="V19" i="3"/>
  <c r="O21" i="3"/>
  <c r="S21" i="3"/>
  <c r="W21" i="3"/>
  <c r="AA21" i="3"/>
  <c r="AE21" i="3"/>
  <c r="AI21" i="3"/>
  <c r="AM21" i="3"/>
  <c r="AQ21" i="3"/>
  <c r="AU21" i="3"/>
  <c r="AY21" i="3"/>
  <c r="M21" i="3"/>
  <c r="Q21" i="3"/>
  <c r="U21" i="3"/>
  <c r="Y21" i="3"/>
  <c r="AC21" i="3"/>
  <c r="AG21" i="3"/>
  <c r="AK21" i="3"/>
  <c r="AO21" i="3"/>
  <c r="AS21" i="3"/>
  <c r="AW21" i="3"/>
  <c r="BA21" i="3"/>
  <c r="BB20" i="3"/>
  <c r="AT20" i="3"/>
  <c r="AL20" i="3"/>
  <c r="AD20" i="3"/>
  <c r="V20" i="3"/>
  <c r="AX19" i="3"/>
  <c r="AH19" i="3"/>
  <c r="N17" i="3"/>
  <c r="R17" i="3"/>
  <c r="V17" i="3"/>
  <c r="Z17" i="3"/>
  <c r="AD17" i="3"/>
  <c r="AH17" i="3"/>
  <c r="AL17" i="3"/>
  <c r="AP17" i="3"/>
  <c r="AT17" i="3"/>
  <c r="AX17" i="3"/>
  <c r="BB17" i="3"/>
  <c r="BF17" i="3"/>
  <c r="O17" i="3"/>
  <c r="O12" i="3"/>
  <c r="S12" i="3"/>
  <c r="W12" i="3"/>
  <c r="AA12" i="3"/>
  <c r="AE12" i="3"/>
  <c r="AI12" i="3"/>
  <c r="AM12" i="3"/>
  <c r="AQ12" i="3"/>
  <c r="AU12" i="3"/>
  <c r="AY12" i="3"/>
  <c r="BC12" i="3"/>
  <c r="BG12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AV16" i="3"/>
  <c r="AF16" i="3"/>
  <c r="L15" i="3"/>
  <c r="Y15" i="3" s="1"/>
  <c r="AO15" i="3"/>
  <c r="BE15" i="3"/>
  <c r="W15" i="3"/>
  <c r="BC15" i="3"/>
  <c r="X15" i="3"/>
  <c r="AN15" i="3"/>
  <c r="BD15" i="3"/>
  <c r="BF13" i="3"/>
  <c r="AP13" i="3"/>
  <c r="BD12" i="3"/>
  <c r="AN12" i="3"/>
  <c r="X12" i="3"/>
  <c r="M12" i="3"/>
  <c r="BH17" i="3"/>
  <c r="BD17" i="3"/>
  <c r="AZ17" i="3"/>
  <c r="AV17" i="3"/>
  <c r="AR17" i="3"/>
  <c r="AN17" i="3"/>
  <c r="AJ17" i="3"/>
  <c r="AF17" i="3"/>
  <c r="AB17" i="3"/>
  <c r="X17" i="3"/>
  <c r="T17" i="3"/>
  <c r="P17" i="3"/>
  <c r="O16" i="3"/>
  <c r="S16" i="3"/>
  <c r="W16" i="3"/>
  <c r="AA16" i="3"/>
  <c r="AE16" i="3"/>
  <c r="AI16" i="3"/>
  <c r="AM16" i="3"/>
  <c r="AQ16" i="3"/>
  <c r="AU16" i="3"/>
  <c r="AY16" i="3"/>
  <c r="BC16" i="3"/>
  <c r="BG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N16" i="3"/>
  <c r="R16" i="3"/>
  <c r="V16" i="3"/>
  <c r="Z16" i="3"/>
  <c r="AD16" i="3"/>
  <c r="AH16" i="3"/>
  <c r="AL16" i="3"/>
  <c r="AP16" i="3"/>
  <c r="AT16" i="3"/>
  <c r="AX16" i="3"/>
  <c r="BB16" i="3"/>
  <c r="BF16" i="3"/>
  <c r="AH15" i="3"/>
  <c r="M13" i="3"/>
  <c r="Q13" i="3"/>
  <c r="U13" i="3"/>
  <c r="Y13" i="3"/>
  <c r="AC13" i="3"/>
  <c r="AG13" i="3"/>
  <c r="AK13" i="3"/>
  <c r="AO13" i="3"/>
  <c r="AS13" i="3"/>
  <c r="AW13" i="3"/>
  <c r="BA13" i="3"/>
  <c r="BE13" i="3"/>
  <c r="BI13" i="3"/>
  <c r="O13" i="3"/>
  <c r="S13" i="3"/>
  <c r="W13" i="3"/>
  <c r="AA13" i="3"/>
  <c r="AE13" i="3"/>
  <c r="AI13" i="3"/>
  <c r="AM13" i="3"/>
  <c r="AQ13" i="3"/>
  <c r="AU13" i="3"/>
  <c r="AY13" i="3"/>
  <c r="BC13" i="3"/>
  <c r="BG13" i="3"/>
  <c r="P13" i="3"/>
  <c r="T13" i="3"/>
  <c r="X13" i="3"/>
  <c r="AB13" i="3"/>
  <c r="AF13" i="3"/>
  <c r="AJ13" i="3"/>
  <c r="AN13" i="3"/>
  <c r="AR13" i="3"/>
  <c r="AV13" i="3"/>
  <c r="AZ13" i="3"/>
  <c r="BD13" i="3"/>
  <c r="BH13" i="3"/>
  <c r="AZ12" i="3"/>
  <c r="AJ12" i="3"/>
  <c r="T12" i="3"/>
  <c r="BG17" i="3"/>
  <c r="BC17" i="3"/>
  <c r="AY17" i="3"/>
  <c r="AU17" i="3"/>
  <c r="AQ17" i="3"/>
  <c r="AM17" i="3"/>
  <c r="AI17" i="3"/>
  <c r="AE17" i="3"/>
  <c r="AA17" i="3"/>
  <c r="W17" i="3"/>
  <c r="S17" i="3"/>
  <c r="BD16" i="3"/>
  <c r="AN16" i="3"/>
  <c r="X16" i="3"/>
  <c r="O14" i="3"/>
  <c r="S14" i="3"/>
  <c r="W14" i="3"/>
  <c r="AA14" i="3"/>
  <c r="AE14" i="3"/>
  <c r="AI14" i="3"/>
  <c r="AM14" i="3"/>
  <c r="AQ14" i="3"/>
  <c r="AU14" i="3"/>
  <c r="AY14" i="3"/>
  <c r="BC14" i="3"/>
  <c r="BG14" i="3"/>
  <c r="Y14" i="3"/>
  <c r="AC14" i="3"/>
  <c r="AG14" i="3"/>
  <c r="AK14" i="3"/>
  <c r="AO14" i="3"/>
  <c r="AS14" i="3"/>
  <c r="AW14" i="3"/>
  <c r="BA14" i="3"/>
  <c r="BE14" i="3"/>
  <c r="BI14" i="3"/>
  <c r="AX13" i="3"/>
  <c r="AH13" i="3"/>
  <c r="R13" i="3"/>
  <c r="AV12" i="3"/>
  <c r="AF12" i="3"/>
  <c r="P12" i="3"/>
  <c r="BB11" i="3"/>
  <c r="L11" i="3"/>
  <c r="BA11" i="3" s="1"/>
  <c r="BF14" i="3"/>
  <c r="BB14" i="3"/>
  <c r="AX14" i="3"/>
  <c r="AT14" i="3"/>
  <c r="AP14" i="3"/>
  <c r="AL14" i="3"/>
  <c r="AH14" i="3"/>
  <c r="AD14" i="3"/>
  <c r="Z14" i="3"/>
  <c r="V14" i="3"/>
  <c r="R14" i="3"/>
  <c r="N14" i="3"/>
  <c r="BF12" i="3"/>
  <c r="BB12" i="3"/>
  <c r="AX12" i="3"/>
  <c r="AT12" i="3"/>
  <c r="AP12" i="3"/>
  <c r="AL12" i="3"/>
  <c r="AH12" i="3"/>
  <c r="AD12" i="3"/>
  <c r="Z12" i="3"/>
  <c r="V12" i="3"/>
  <c r="R12" i="3"/>
  <c r="N12" i="3"/>
  <c r="U14" i="3"/>
  <c r="Q14" i="3"/>
  <c r="BI12" i="3"/>
  <c r="BE12" i="3"/>
  <c r="BA12" i="3"/>
  <c r="AW12" i="3"/>
  <c r="AS12" i="3"/>
  <c r="AO12" i="3"/>
  <c r="AK12" i="3"/>
  <c r="AG12" i="3"/>
  <c r="AC12" i="3"/>
  <c r="Y12" i="3"/>
  <c r="U12" i="3"/>
  <c r="Q12" i="3"/>
  <c r="E4" i="3"/>
  <c r="F4" i="3"/>
  <c r="G4" i="3"/>
  <c r="H4" i="3"/>
  <c r="I4" i="3"/>
  <c r="J4" i="3"/>
  <c r="E5" i="3"/>
  <c r="F5" i="3"/>
  <c r="G5" i="3"/>
  <c r="H5" i="3"/>
  <c r="I5" i="3"/>
  <c r="J5" i="3"/>
  <c r="E6" i="3"/>
  <c r="F6" i="3"/>
  <c r="G6" i="3"/>
  <c r="H6" i="3"/>
  <c r="L6" i="3" s="1"/>
  <c r="I6" i="3"/>
  <c r="J6" i="3"/>
  <c r="E7" i="3"/>
  <c r="F7" i="3"/>
  <c r="G7" i="3"/>
  <c r="H7" i="3"/>
  <c r="I7" i="3"/>
  <c r="J7" i="3"/>
  <c r="E8" i="3"/>
  <c r="F8" i="3"/>
  <c r="G8" i="3"/>
  <c r="H8" i="3"/>
  <c r="I8" i="3"/>
  <c r="J8" i="3"/>
  <c r="E9" i="3"/>
  <c r="F9" i="3"/>
  <c r="G9" i="3"/>
  <c r="H9" i="3"/>
  <c r="I9" i="3"/>
  <c r="J9" i="3"/>
  <c r="E10" i="3"/>
  <c r="F10" i="3"/>
  <c r="G10" i="3"/>
  <c r="H10" i="3"/>
  <c r="I10" i="3"/>
  <c r="J10" i="3"/>
  <c r="BM28" i="3" l="1"/>
  <c r="L10" i="3"/>
  <c r="L4" i="3"/>
  <c r="BK14" i="3"/>
  <c r="BM18" i="3"/>
  <c r="BL28" i="3"/>
  <c r="BL18" i="3"/>
  <c r="BJ18" i="3"/>
  <c r="N13" i="3"/>
  <c r="AD13" i="3"/>
  <c r="AL13" i="3"/>
  <c r="K10" i="3"/>
  <c r="Y10" i="3" s="1"/>
  <c r="L8" i="3"/>
  <c r="BJ28" i="3"/>
  <c r="AO10" i="3"/>
  <c r="AC10" i="3"/>
  <c r="AS10" i="3"/>
  <c r="Q10" i="3"/>
  <c r="AW10" i="3"/>
  <c r="U10" i="3"/>
  <c r="AK10" i="3"/>
  <c r="BI10" i="3"/>
  <c r="L9" i="3"/>
  <c r="K4" i="3"/>
  <c r="AY11" i="3"/>
  <c r="AK11" i="3"/>
  <c r="AT11" i="3"/>
  <c r="BJ20" i="3"/>
  <c r="Z19" i="3"/>
  <c r="BM19" i="3" s="1"/>
  <c r="BF19" i="3"/>
  <c r="AD19" i="3"/>
  <c r="AP19" i="3"/>
  <c r="N19" i="3"/>
  <c r="AT19" i="3"/>
  <c r="BL19" i="3" s="1"/>
  <c r="AZ11" i="3"/>
  <c r="AI11" i="3"/>
  <c r="U11" i="3"/>
  <c r="BL25" i="3"/>
  <c r="BA24" i="3"/>
  <c r="U24" i="3"/>
  <c r="AK24" i="3"/>
  <c r="AK22" i="3"/>
  <c r="BA22" i="3"/>
  <c r="U22" i="3"/>
  <c r="BJ25" i="3"/>
  <c r="BN14" i="3"/>
  <c r="AJ11" i="3"/>
  <c r="S11" i="3"/>
  <c r="BJ27" i="3"/>
  <c r="BM25" i="3"/>
  <c r="K8" i="3"/>
  <c r="K6" i="3"/>
  <c r="T11" i="3"/>
  <c r="AM15" i="3"/>
  <c r="V15" i="3"/>
  <c r="AL15" i="3"/>
  <c r="BB15" i="3"/>
  <c r="Z15" i="3"/>
  <c r="AP15" i="3"/>
  <c r="BF15" i="3"/>
  <c r="BN21" i="3"/>
  <c r="BK21" i="3"/>
  <c r="BK19" i="3"/>
  <c r="BN19" i="3"/>
  <c r="BL24" i="3"/>
  <c r="BJ24" i="3"/>
  <c r="BL26" i="3"/>
  <c r="BJ23" i="3"/>
  <c r="Z11" i="3"/>
  <c r="AP11" i="3"/>
  <c r="BF11" i="3"/>
  <c r="R11" i="3"/>
  <c r="AH11" i="3"/>
  <c r="AX11" i="3"/>
  <c r="AF11" i="3"/>
  <c r="AE11" i="3"/>
  <c r="AG11" i="3"/>
  <c r="BL13" i="3"/>
  <c r="BJ16" i="3"/>
  <c r="BM16" i="3"/>
  <c r="AZ15" i="3"/>
  <c r="S15" i="3"/>
  <c r="BN24" i="3"/>
  <c r="BK24" i="3"/>
  <c r="BN25" i="3"/>
  <c r="BK25" i="3"/>
  <c r="BM22" i="3"/>
  <c r="BN22" i="3"/>
  <c r="BK22" i="3"/>
  <c r="BN23" i="3"/>
  <c r="BK23" i="3"/>
  <c r="BN28" i="3"/>
  <c r="BK28" i="3"/>
  <c r="BL14" i="3"/>
  <c r="BM13" i="3"/>
  <c r="BJ12" i="3"/>
  <c r="AV11" i="3"/>
  <c r="AU11" i="3"/>
  <c r="O11" i="3"/>
  <c r="AW11" i="3"/>
  <c r="Q11" i="3"/>
  <c r="BJ13" i="3"/>
  <c r="AX15" i="3"/>
  <c r="BK12" i="3"/>
  <c r="BN12" i="3"/>
  <c r="T15" i="3"/>
  <c r="BM20" i="3"/>
  <c r="V11" i="3"/>
  <c r="AD15" i="3"/>
  <c r="BH11" i="3"/>
  <c r="AR11" i="3"/>
  <c r="AB11" i="3"/>
  <c r="BG11" i="3"/>
  <c r="AQ11" i="3"/>
  <c r="AA11" i="3"/>
  <c r="BI11" i="3"/>
  <c r="AS11" i="3"/>
  <c r="AC11" i="3"/>
  <c r="M11" i="3"/>
  <c r="BK13" i="3"/>
  <c r="BN13" i="3"/>
  <c r="BK16" i="3"/>
  <c r="BN16" i="3"/>
  <c r="BL16" i="3"/>
  <c r="AV15" i="3"/>
  <c r="AF15" i="3"/>
  <c r="P15" i="3"/>
  <c r="AU15" i="3"/>
  <c r="AE15" i="3"/>
  <c r="O15" i="3"/>
  <c r="AW15" i="3"/>
  <c r="AG15" i="3"/>
  <c r="Q15" i="3"/>
  <c r="BM12" i="3"/>
  <c r="BL17" i="3"/>
  <c r="BJ17" i="3"/>
  <c r="BL21" i="3"/>
  <c r="BL20" i="3"/>
  <c r="BN18" i="3"/>
  <c r="BK18" i="3"/>
  <c r="BL22" i="3"/>
  <c r="BJ22" i="3"/>
  <c r="BN26" i="3"/>
  <c r="BK26" i="3"/>
  <c r="BM23" i="3"/>
  <c r="BM27" i="3"/>
  <c r="BJ26" i="3"/>
  <c r="BJ14" i="3"/>
  <c r="N15" i="3"/>
  <c r="P11" i="3"/>
  <c r="AJ15" i="3"/>
  <c r="AY15" i="3"/>
  <c r="AI15" i="3"/>
  <c r="BA15" i="3"/>
  <c r="AK15" i="3"/>
  <c r="U15" i="3"/>
  <c r="BM21" i="3"/>
  <c r="AL11" i="3"/>
  <c r="BM14" i="3"/>
  <c r="AT15" i="3"/>
  <c r="BM17" i="3"/>
  <c r="BD11" i="3"/>
  <c r="AN11" i="3"/>
  <c r="X11" i="3"/>
  <c r="BC11" i="3"/>
  <c r="AM11" i="3"/>
  <c r="W11" i="3"/>
  <c r="BE11" i="3"/>
  <c r="AO11" i="3"/>
  <c r="Y11" i="3"/>
  <c r="R15" i="3"/>
  <c r="AD11" i="3"/>
  <c r="BH15" i="3"/>
  <c r="AR15" i="3"/>
  <c r="AB15" i="3"/>
  <c r="BG15" i="3"/>
  <c r="AQ15" i="3"/>
  <c r="AA15" i="3"/>
  <c r="BI15" i="3"/>
  <c r="AS15" i="3"/>
  <c r="AC15" i="3"/>
  <c r="M15" i="3"/>
  <c r="BK17" i="3"/>
  <c r="BN17" i="3"/>
  <c r="BL12" i="3"/>
  <c r="N11" i="3"/>
  <c r="BK20" i="3"/>
  <c r="BN20" i="3"/>
  <c r="BJ21" i="3"/>
  <c r="BM24" i="3"/>
  <c r="BM26" i="3"/>
  <c r="BN27" i="3"/>
  <c r="BK27" i="3"/>
  <c r="BL27" i="3"/>
  <c r="M8" i="3"/>
  <c r="Q8" i="3"/>
  <c r="U8" i="3"/>
  <c r="Y8" i="3"/>
  <c r="AC8" i="3"/>
  <c r="AG8" i="3"/>
  <c r="AK8" i="3"/>
  <c r="AO8" i="3"/>
  <c r="AS8" i="3"/>
  <c r="AW8" i="3"/>
  <c r="BA8" i="3"/>
  <c r="BE8" i="3"/>
  <c r="BI8" i="3"/>
  <c r="N8" i="3"/>
  <c r="S8" i="3"/>
  <c r="X8" i="3"/>
  <c r="AD8" i="3"/>
  <c r="AI8" i="3"/>
  <c r="AN8" i="3"/>
  <c r="AT8" i="3"/>
  <c r="AY8" i="3"/>
  <c r="BD8" i="3"/>
  <c r="P8" i="3"/>
  <c r="V8" i="3"/>
  <c r="AA8" i="3"/>
  <c r="AF8" i="3"/>
  <c r="AL8" i="3"/>
  <c r="AQ8" i="3"/>
  <c r="AV8" i="3"/>
  <c r="BB8" i="3"/>
  <c r="BG8" i="3"/>
  <c r="R8" i="3"/>
  <c r="W8" i="3"/>
  <c r="AB8" i="3"/>
  <c r="AH8" i="3"/>
  <c r="AM8" i="3"/>
  <c r="AR8" i="3"/>
  <c r="AX8" i="3"/>
  <c r="BC8" i="3"/>
  <c r="BH8" i="3"/>
  <c r="O8" i="3"/>
  <c r="T8" i="3"/>
  <c r="Z8" i="3"/>
  <c r="AE8" i="3"/>
  <c r="AJ8" i="3"/>
  <c r="AP8" i="3"/>
  <c r="AU8" i="3"/>
  <c r="AZ8" i="3"/>
  <c r="BF8" i="3"/>
  <c r="M6" i="3"/>
  <c r="Q6" i="3"/>
  <c r="U6" i="3"/>
  <c r="Y6" i="3"/>
  <c r="AC6" i="3"/>
  <c r="AG6" i="3"/>
  <c r="AK6" i="3"/>
  <c r="AO6" i="3"/>
  <c r="AS6" i="3"/>
  <c r="AW6" i="3"/>
  <c r="BA6" i="3"/>
  <c r="BE6" i="3"/>
  <c r="BI6" i="3"/>
  <c r="N6" i="3"/>
  <c r="R6" i="3"/>
  <c r="V6" i="3"/>
  <c r="Z6" i="3"/>
  <c r="AD6" i="3"/>
  <c r="AH6" i="3"/>
  <c r="AL6" i="3"/>
  <c r="AP6" i="3"/>
  <c r="AT6" i="3"/>
  <c r="AX6" i="3"/>
  <c r="BB6" i="3"/>
  <c r="BF6" i="3"/>
  <c r="O6" i="3"/>
  <c r="W6" i="3"/>
  <c r="AE6" i="3"/>
  <c r="AM6" i="3"/>
  <c r="AU6" i="3"/>
  <c r="BC6" i="3"/>
  <c r="P6" i="3"/>
  <c r="X6" i="3"/>
  <c r="AF6" i="3"/>
  <c r="AN6" i="3"/>
  <c r="AV6" i="3"/>
  <c r="BD6" i="3"/>
  <c r="S6" i="3"/>
  <c r="AA6" i="3"/>
  <c r="AI6" i="3"/>
  <c r="AQ6" i="3"/>
  <c r="AY6" i="3"/>
  <c r="BG6" i="3"/>
  <c r="T6" i="3"/>
  <c r="AB6" i="3"/>
  <c r="AJ6" i="3"/>
  <c r="AR6" i="3"/>
  <c r="AZ6" i="3"/>
  <c r="BH6" i="3"/>
  <c r="M4" i="3"/>
  <c r="Q4" i="3"/>
  <c r="U4" i="3"/>
  <c r="Y4" i="3"/>
  <c r="AC4" i="3"/>
  <c r="AG4" i="3"/>
  <c r="AK4" i="3"/>
  <c r="AO4" i="3"/>
  <c r="AS4" i="3"/>
  <c r="AW4" i="3"/>
  <c r="BA4" i="3"/>
  <c r="BE4" i="3"/>
  <c r="BI4" i="3"/>
  <c r="N4" i="3"/>
  <c r="R4" i="3"/>
  <c r="V4" i="3"/>
  <c r="Z4" i="3"/>
  <c r="AD4" i="3"/>
  <c r="AH4" i="3"/>
  <c r="AL4" i="3"/>
  <c r="AP4" i="3"/>
  <c r="AT4" i="3"/>
  <c r="AX4" i="3"/>
  <c r="BB4" i="3"/>
  <c r="BF4" i="3"/>
  <c r="O4" i="3"/>
  <c r="W4" i="3"/>
  <c r="AE4" i="3"/>
  <c r="AM4" i="3"/>
  <c r="AU4" i="3"/>
  <c r="BC4" i="3"/>
  <c r="S4" i="3"/>
  <c r="AA4" i="3"/>
  <c r="AI4" i="3"/>
  <c r="AQ4" i="3"/>
  <c r="AY4" i="3"/>
  <c r="BG4" i="3"/>
  <c r="T4" i="3"/>
  <c r="AB4" i="3"/>
  <c r="AJ4" i="3"/>
  <c r="AR4" i="3"/>
  <c r="AZ4" i="3"/>
  <c r="BH4" i="3"/>
  <c r="P4" i="3"/>
  <c r="X4" i="3"/>
  <c r="AF4" i="3"/>
  <c r="AN4" i="3"/>
  <c r="AV4" i="3"/>
  <c r="BD4" i="3"/>
  <c r="M10" i="3"/>
  <c r="K7" i="3"/>
  <c r="L5" i="3"/>
  <c r="BG10" i="3"/>
  <c r="BC10" i="3"/>
  <c r="AY10" i="3"/>
  <c r="AU10" i="3"/>
  <c r="AQ10" i="3"/>
  <c r="AM10" i="3"/>
  <c r="AI10" i="3"/>
  <c r="AE10" i="3"/>
  <c r="AA10" i="3"/>
  <c r="W10" i="3"/>
  <c r="S10" i="3"/>
  <c r="O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L7" i="3"/>
  <c r="K5" i="3"/>
  <c r="BF10" i="3"/>
  <c r="BB10" i="3"/>
  <c r="AX10" i="3"/>
  <c r="AT10" i="3"/>
  <c r="AP10" i="3"/>
  <c r="AL10" i="3"/>
  <c r="AH10" i="3"/>
  <c r="AD10" i="3"/>
  <c r="Z10" i="3"/>
  <c r="V10" i="3"/>
  <c r="R10" i="3"/>
  <c r="N10" i="3"/>
  <c r="K9" i="3"/>
  <c r="J3" i="3"/>
  <c r="J2" i="3"/>
  <c r="I3" i="3"/>
  <c r="I2" i="3"/>
  <c r="H3" i="3"/>
  <c r="H2" i="3"/>
  <c r="G3" i="3"/>
  <c r="G2" i="3"/>
  <c r="F3" i="3"/>
  <c r="F2" i="3"/>
  <c r="E3" i="3"/>
  <c r="E2" i="3"/>
  <c r="BJ11" i="3" l="1"/>
  <c r="BJ19" i="3"/>
  <c r="BA10" i="3"/>
  <c r="BM10" i="3" s="1"/>
  <c r="AG10" i="3"/>
  <c r="BJ10" i="3" s="1"/>
  <c r="BE10" i="3"/>
  <c r="BM8" i="3"/>
  <c r="BJ8" i="3"/>
  <c r="BM11" i="3"/>
  <c r="BL8" i="3"/>
  <c r="BJ15" i="3"/>
  <c r="BK15" i="3"/>
  <c r="BN15" i="3"/>
  <c r="BK11" i="3"/>
  <c r="BN11" i="3"/>
  <c r="BL11" i="3"/>
  <c r="BL15" i="3"/>
  <c r="BM15" i="3"/>
  <c r="O5" i="3"/>
  <c r="S5" i="3"/>
  <c r="W5" i="3"/>
  <c r="AA5" i="3"/>
  <c r="AE5" i="3"/>
  <c r="AI5" i="3"/>
  <c r="AM5" i="3"/>
  <c r="AQ5" i="3"/>
  <c r="AU5" i="3"/>
  <c r="AY5" i="3"/>
  <c r="BC5" i="3"/>
  <c r="BG5" i="3"/>
  <c r="P5" i="3"/>
  <c r="T5" i="3"/>
  <c r="X5" i="3"/>
  <c r="AB5" i="3"/>
  <c r="AF5" i="3"/>
  <c r="AJ5" i="3"/>
  <c r="AN5" i="3"/>
  <c r="AR5" i="3"/>
  <c r="AV5" i="3"/>
  <c r="AZ5" i="3"/>
  <c r="BD5" i="3"/>
  <c r="BH5" i="3"/>
  <c r="M5" i="3"/>
  <c r="U5" i="3"/>
  <c r="AC5" i="3"/>
  <c r="AK5" i="3"/>
  <c r="AS5" i="3"/>
  <c r="BA5" i="3"/>
  <c r="BI5" i="3"/>
  <c r="Q5" i="3"/>
  <c r="Y5" i="3"/>
  <c r="AG5" i="3"/>
  <c r="AO5" i="3"/>
  <c r="AW5" i="3"/>
  <c r="BE5" i="3"/>
  <c r="R5" i="3"/>
  <c r="Z5" i="3"/>
  <c r="AH5" i="3"/>
  <c r="AP5" i="3"/>
  <c r="AX5" i="3"/>
  <c r="BF5" i="3"/>
  <c r="N5" i="3"/>
  <c r="V5" i="3"/>
  <c r="AD5" i="3"/>
  <c r="AL5" i="3"/>
  <c r="AT5" i="3"/>
  <c r="BB5" i="3"/>
  <c r="BN4" i="3"/>
  <c r="BK4" i="3"/>
  <c r="BN6" i="3"/>
  <c r="BK6" i="3"/>
  <c r="BN10" i="3"/>
  <c r="BK10" i="3"/>
  <c r="BL4" i="3"/>
  <c r="BJ4" i="3"/>
  <c r="BM6" i="3"/>
  <c r="BL6" i="3"/>
  <c r="BJ6" i="3"/>
  <c r="BL10" i="3"/>
  <c r="BM4" i="3"/>
  <c r="O9" i="3"/>
  <c r="S9" i="3"/>
  <c r="W9" i="3"/>
  <c r="AA9" i="3"/>
  <c r="AE9" i="3"/>
  <c r="AI9" i="3"/>
  <c r="AM9" i="3"/>
  <c r="AQ9" i="3"/>
  <c r="AU9" i="3"/>
  <c r="AY9" i="3"/>
  <c r="BC9" i="3"/>
  <c r="BG9" i="3"/>
  <c r="N9" i="3"/>
  <c r="T9" i="3"/>
  <c r="Y9" i="3"/>
  <c r="AD9" i="3"/>
  <c r="AJ9" i="3"/>
  <c r="AO9" i="3"/>
  <c r="AT9" i="3"/>
  <c r="AZ9" i="3"/>
  <c r="BE9" i="3"/>
  <c r="P9" i="3"/>
  <c r="U9" i="3"/>
  <c r="Z9" i="3"/>
  <c r="AF9" i="3"/>
  <c r="AK9" i="3"/>
  <c r="AP9" i="3"/>
  <c r="AV9" i="3"/>
  <c r="BA9" i="3"/>
  <c r="BF9" i="3"/>
  <c r="Q9" i="3"/>
  <c r="V9" i="3"/>
  <c r="AB9" i="3"/>
  <c r="AG9" i="3"/>
  <c r="AL9" i="3"/>
  <c r="AR9" i="3"/>
  <c r="AW9" i="3"/>
  <c r="BB9" i="3"/>
  <c r="BH9" i="3"/>
  <c r="M9" i="3"/>
  <c r="R9" i="3"/>
  <c r="X9" i="3"/>
  <c r="AC9" i="3"/>
  <c r="AH9" i="3"/>
  <c r="AN9" i="3"/>
  <c r="AS9" i="3"/>
  <c r="AX9" i="3"/>
  <c r="BD9" i="3"/>
  <c r="BI9" i="3"/>
  <c r="O7" i="3"/>
  <c r="S7" i="3"/>
  <c r="W7" i="3"/>
  <c r="AA7" i="3"/>
  <c r="AE7" i="3"/>
  <c r="AI7" i="3"/>
  <c r="AM7" i="3"/>
  <c r="AQ7" i="3"/>
  <c r="AU7" i="3"/>
  <c r="AY7" i="3"/>
  <c r="BC7" i="3"/>
  <c r="BG7" i="3"/>
  <c r="P7" i="3"/>
  <c r="T7" i="3"/>
  <c r="X7" i="3"/>
  <c r="AB7" i="3"/>
  <c r="AF7" i="3"/>
  <c r="AJ7" i="3"/>
  <c r="AN7" i="3"/>
  <c r="AR7" i="3"/>
  <c r="AV7" i="3"/>
  <c r="AZ7" i="3"/>
  <c r="BD7" i="3"/>
  <c r="BH7" i="3"/>
  <c r="M7" i="3"/>
  <c r="U7" i="3"/>
  <c r="AC7" i="3"/>
  <c r="AK7" i="3"/>
  <c r="AS7" i="3"/>
  <c r="BA7" i="3"/>
  <c r="BI7" i="3"/>
  <c r="N7" i="3"/>
  <c r="V7" i="3"/>
  <c r="AD7" i="3"/>
  <c r="AL7" i="3"/>
  <c r="AT7" i="3"/>
  <c r="BB7" i="3"/>
  <c r="Q7" i="3"/>
  <c r="Y7" i="3"/>
  <c r="AG7" i="3"/>
  <c r="AO7" i="3"/>
  <c r="AW7" i="3"/>
  <c r="BE7" i="3"/>
  <c r="R7" i="3"/>
  <c r="Z7" i="3"/>
  <c r="AH7" i="3"/>
  <c r="AP7" i="3"/>
  <c r="AX7" i="3"/>
  <c r="BF7" i="3"/>
  <c r="BN8" i="3"/>
  <c r="BK8" i="3"/>
  <c r="K2" i="3"/>
  <c r="L3" i="3"/>
  <c r="K3" i="3"/>
  <c r="L2" i="3"/>
  <c r="BJ7" i="3" l="1"/>
  <c r="BJ5" i="3"/>
  <c r="BM7" i="3"/>
  <c r="BL7" i="3"/>
  <c r="BJ9" i="3"/>
  <c r="BK9" i="3"/>
  <c r="BN9" i="3"/>
  <c r="BM5" i="3"/>
  <c r="BM9" i="3"/>
  <c r="BL9" i="3"/>
  <c r="BK7" i="3"/>
  <c r="BN7" i="3"/>
  <c r="BK5" i="3"/>
  <c r="BN5" i="3"/>
  <c r="BL5" i="3"/>
  <c r="BI2" i="3"/>
  <c r="Y3" i="3"/>
  <c r="AO3" i="3"/>
  <c r="X3" i="3"/>
  <c r="BE3" i="3"/>
  <c r="BD3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K3" i="3" l="1"/>
  <c r="BJ3" i="3"/>
  <c r="BM3" i="3"/>
  <c r="BN3" i="3"/>
  <c r="BL3" i="3"/>
  <c r="BL2" i="3"/>
  <c r="BN2" i="3"/>
  <c r="BK2" i="3"/>
  <c r="BJ2" i="3"/>
  <c r="BM2" i="3"/>
</calcChain>
</file>

<file path=xl/sharedStrings.xml><?xml version="1.0" encoding="utf-8"?>
<sst xmlns="http://schemas.openxmlformats.org/spreadsheetml/2006/main" count="9050" uniqueCount="548">
  <si>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</si>
  <si>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</si>
  <si>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</si>
  <si>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</si>
  <si>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</si>
  <si>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</si>
  <si>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</si>
  <si>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</si>
  <si>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</si>
  <si>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</si>
  <si>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</si>
  <si>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</si>
  <si>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</si>
  <si>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</si>
  <si>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</si>
  <si>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</si>
  <si>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</si>
  <si>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</si>
  <si>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</si>
  <si>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</si>
  <si>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</si>
  <si>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</si>
  <si>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</si>
  <si>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</si>
  <si>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</si>
  <si>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</si>
  <si>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</si>
  <si>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</si>
  <si>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</si>
  <si>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</si>
  <si>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</si>
  <si>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</si>
  <si>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</si>
  <si>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</si>
  <si>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</si>
  <si>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</si>
  <si>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</si>
  <si>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</si>
  <si>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</si>
  <si>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</si>
  <si>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</si>
  <si>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</si>
  <si>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</si>
  <si>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</si>
  <si>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</si>
  <si>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</si>
  <si>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</si>
  <si>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</si>
  <si>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</si>
  <si>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</si>
  <si>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</si>
  <si>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</si>
  <si>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</si>
  <si>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</si>
  <si>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</si>
  <si>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</si>
  <si>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</si>
  <si>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</si>
  <si>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</si>
  <si>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</si>
  <si>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</si>
  <si>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</si>
  <si>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</si>
  <si>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</si>
  <si>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</si>
  <si>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</si>
  <si>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</si>
  <si>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</si>
  <si>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</si>
  <si>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</si>
  <si>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</si>
  <si>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</si>
  <si>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</si>
  <si>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</si>
  <si>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</si>
  <si>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</si>
  <si>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</si>
  <si>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</si>
  <si>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</si>
  <si>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</si>
  <si>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</si>
  <si>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</si>
  <si>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</si>
  <si>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</si>
  <si>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</si>
  <si>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</si>
  <si>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</si>
  <si>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</si>
  <si>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</si>
  <si>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</si>
  <si>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</si>
  <si>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</si>
  <si>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</si>
  <si>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</si>
  <si>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</si>
  <si>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</si>
  <si>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</si>
  <si>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</si>
  <si>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</si>
  <si>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</si>
  <si>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</si>
  <si>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</si>
  <si>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</si>
  <si>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</si>
  <si>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</si>
  <si>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</si>
  <si>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</si>
  <si>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</si>
  <si>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</si>
  <si>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</si>
  <si>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</si>
  <si>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</si>
  <si>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</si>
  <si>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</si>
  <si>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</si>
  <si>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</si>
  <si>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</si>
  <si>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</si>
  <si>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</si>
  <si>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</si>
  <si>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</si>
  <si>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</si>
  <si>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</si>
  <si>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</si>
  <si>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</si>
  <si>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</si>
  <si>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</si>
  <si>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</si>
  <si>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</si>
  <si>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</si>
  <si>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</si>
  <si>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</si>
  <si>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</si>
  <si>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</si>
  <si>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</si>
  <si>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</si>
  <si>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</si>
  <si>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</si>
  <si>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</si>
  <si>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</si>
  <si>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</si>
  <si>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</si>
  <si>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</si>
  <si>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</si>
  <si>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</si>
  <si>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</si>
  <si>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</si>
  <si>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</si>
  <si>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</si>
  <si>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</si>
  <si>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</si>
  <si>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</si>
  <si>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</si>
  <si>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Guingamp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</si>
  <si>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</si>
  <si>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</si>
  <si>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</si>
  <si>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</si>
  <si>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</si>
  <si>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</si>
  <si>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</si>
  <si>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</si>
  <si>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</si>
  <si>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</si>
  <si>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</si>
  <si>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</si>
  <si>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</si>
  <si>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</si>
  <si>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</si>
  <si>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</si>
  <si>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</si>
  <si>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</si>
  <si>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</si>
  <si>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</si>
  <si>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</si>
  <si>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</si>
  <si>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</si>
  <si>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</si>
  <si>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For Sittard</t>
  </si>
  <si>
    <t>AZ Alkmaar</t>
  </si>
  <si>
    <t>Pacos Ferreira</t>
  </si>
  <si>
    <t>Sp Braga</t>
  </si>
  <si>
    <t>Guimaraes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</si>
  <si>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</si>
  <si>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</si>
  <si>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</si>
  <si>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</si>
  <si>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</si>
  <si>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</si>
  <si>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</si>
  <si>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</si>
  <si>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</si>
  <si>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</si>
  <si>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</si>
  <si>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</si>
  <si>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</si>
  <si>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</si>
  <si>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</si>
  <si>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</si>
  <si>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</si>
  <si>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</si>
  <si>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</si>
  <si>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</si>
  <si>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</si>
  <si>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</si>
  <si>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</si>
  <si>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</si>
  <si>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</si>
  <si>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</si>
  <si>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</si>
  <si>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</si>
  <si>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</si>
  <si>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</si>
  <si>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</si>
  <si>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</si>
  <si>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</si>
  <si>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</si>
  <si>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</si>
  <si>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</si>
  <si>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</si>
  <si>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</si>
  <si>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</si>
  <si>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</si>
  <si>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</si>
  <si>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</si>
  <si>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</si>
  <si>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</si>
  <si>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</si>
  <si>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</si>
  <si>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</si>
  <si>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</si>
  <si>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</si>
  <si>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</si>
  <si>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</si>
  <si>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</si>
  <si>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</si>
  <si>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</si>
  <si>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</si>
  <si>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</si>
  <si>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</si>
  <si>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</si>
  <si>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</si>
  <si>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</si>
  <si>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</si>
  <si>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</si>
  <si>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</si>
  <si>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</si>
  <si>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</si>
  <si>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</si>
  <si>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</si>
  <si>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</si>
  <si>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</si>
  <si>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</si>
  <si>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</si>
  <si>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</si>
  <si>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</si>
  <si>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</si>
  <si>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</si>
  <si>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Groningen</t>
  </si>
  <si>
    <t>Twente</t>
  </si>
  <si>
    <t>Heerenveen</t>
  </si>
  <si>
    <t>Ajax</t>
  </si>
  <si>
    <t>Feyenoord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</si>
  <si>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</si>
  <si>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</si>
  <si>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</si>
  <si>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</si>
  <si>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</si>
  <si>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</si>
  <si>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</si>
  <si>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</si>
  <si>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</si>
  <si>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</si>
  <si>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</si>
  <si>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</si>
  <si>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</si>
  <si>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</si>
  <si>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</si>
  <si>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</si>
  <si>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</si>
  <si>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</si>
  <si>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</si>
  <si>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</si>
  <si>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</si>
  <si>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</si>
  <si>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</si>
  <si>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</si>
  <si>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</si>
  <si>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</si>
  <si>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</si>
  <si>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</si>
  <si>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</si>
  <si>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</si>
  <si>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</si>
  <si>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</si>
  <si>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</si>
  <si>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</si>
  <si>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</si>
  <si>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</si>
  <si>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</si>
  <si>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</si>
  <si>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</si>
  <si>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</si>
  <si>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</si>
  <si>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</si>
  <si>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</si>
  <si>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</si>
  <si>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</si>
  <si>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</si>
  <si>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</si>
  <si>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Dag and Red</t>
  </si>
  <si>
    <t>Dijon</t>
  </si>
  <si>
    <t>Dumbarton</t>
  </si>
  <si>
    <t>East Fife</t>
  </si>
  <si>
    <t>Eibar</t>
  </si>
  <si>
    <t>Elche</t>
  </si>
  <si>
    <t>Elgin</t>
  </si>
  <si>
    <t>Espanol</t>
  </si>
  <si>
    <t>Everton</t>
  </si>
  <si>
    <t>Falkirk</t>
  </si>
  <si>
    <t>Forfar</t>
  </si>
  <si>
    <t>Getafe</t>
  </si>
  <si>
    <t>Girona</t>
  </si>
  <si>
    <t>Granada</t>
  </si>
  <si>
    <t>Halifax</t>
  </si>
  <si>
    <t>Hartlepool</t>
  </si>
  <si>
    <t>Huesca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</si>
  <si>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</si>
  <si>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</si>
  <si>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</si>
  <si>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</si>
  <si>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</si>
  <si>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</si>
  <si>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</si>
  <si>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</si>
  <si>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</si>
  <si>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</si>
  <si>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</si>
  <si>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</si>
  <si>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</si>
  <si>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</si>
  <si>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</si>
  <si>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</si>
  <si>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</si>
  <si>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</si>
  <si>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</si>
  <si>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</si>
  <si>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</si>
  <si>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</si>
  <si>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</si>
  <si>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</si>
  <si>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</si>
  <si>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</si>
  <si>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</si>
  <si>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</si>
  <si>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</si>
  <si>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</si>
  <si>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</si>
  <si>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</si>
  <si>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</si>
  <si>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</si>
  <si>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</si>
  <si>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</si>
  <si>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</si>
  <si>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</si>
  <si>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</si>
  <si>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</si>
  <si>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</si>
  <si>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</si>
  <si>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</si>
  <si>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</si>
  <si>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</si>
  <si>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</si>
  <si>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</si>
  <si>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</si>
  <si>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</si>
  <si>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</si>
  <si>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</si>
  <si>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</si>
  <si>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</si>
  <si>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</si>
  <si>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</si>
  <si>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</si>
  <si>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</si>
  <si>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</si>
  <si>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</si>
  <si>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</si>
  <si>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</si>
  <si>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</si>
  <si>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</si>
  <si>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</si>
  <si>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</si>
  <si>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</si>
  <si>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</si>
  <si>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</si>
  <si>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</si>
  <si>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</si>
  <si>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</si>
  <si>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</si>
  <si>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</si>
  <si>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</si>
  <si>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</si>
  <si>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</si>
  <si>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</si>
  <si>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</si>
  <si>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</si>
  <si>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</si>
  <si>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</si>
  <si>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</si>
  <si>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</si>
  <si>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</si>
  <si>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</si>
  <si>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</si>
  <si>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</si>
  <si>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</si>
  <si>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</si>
  <si>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</si>
  <si>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</si>
  <si>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</si>
  <si>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</si>
  <si>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</si>
  <si>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</si>
  <si>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</si>
  <si>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</si>
  <si>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</si>
  <si>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</si>
  <si>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Hansa Rostock</t>
  </si>
  <si>
    <t>Bastia</t>
  </si>
  <si>
    <t>Quevilly Rouen</t>
  </si>
  <si>
    <t>St. Gilloise</t>
  </si>
  <si>
    <t>Kelty Hearts</t>
  </si>
  <si>
    <t>Vizela</t>
  </si>
  <si>
    <t>Arouca</t>
  </si>
  <si>
    <t>Estoril</t>
  </si>
  <si>
    <t>Go Ahead Eagles</t>
  </si>
  <si>
    <t>Ibiza</t>
  </si>
  <si>
    <t>Nijmegen</t>
  </si>
  <si>
    <t>Cambuur</t>
  </si>
  <si>
    <t>Burgos</t>
  </si>
  <si>
    <t>Ad. Demirspor</t>
  </si>
  <si>
    <t>Giresunspor</t>
  </si>
  <si>
    <t>Perugia</t>
  </si>
  <si>
    <t>Ternana</t>
  </si>
  <si>
    <t>Como</t>
  </si>
  <si>
    <t>Bromley</t>
  </si>
  <si>
    <t>Eastleigh</t>
  </si>
  <si>
    <t>Yeovil</t>
  </si>
  <si>
    <t>Grimsby</t>
  </si>
  <si>
    <t>G1</t>
  </si>
  <si>
    <t>Panetolikos</t>
  </si>
  <si>
    <t>Asteras Tripolis</t>
  </si>
  <si>
    <t>Panathinaikos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</si>
  <si>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</si>
  <si>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</si>
  <si>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</si>
  <si>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</si>
  <si>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</si>
  <si>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</si>
  <si>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</si>
  <si>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</si>
  <si>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</si>
  <si>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</si>
  <si>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Kaiserslautern</t>
  </si>
  <si>
    <t>Magdeburg</t>
  </si>
  <si>
    <t>Braunschweig</t>
  </si>
  <si>
    <t>15/07/2022</t>
  </si>
  <si>
    <t>16/07/2022</t>
  </si>
  <si>
    <t>17/07/2022</t>
  </si>
  <si>
    <t>Westerlo</t>
  </si>
  <si>
    <t>22/07/2022</t>
  </si>
  <si>
    <t>23/07/2022</t>
  </si>
  <si>
    <t>24/07/2022</t>
  </si>
  <si>
    <t>Stockport County</t>
  </si>
  <si>
    <t>Annecy</t>
  </si>
  <si>
    <t>Laval</t>
  </si>
  <si>
    <t>FC Edinburgh</t>
  </si>
  <si>
    <t>Bonnyrigg Rose</t>
  </si>
  <si>
    <t>01/08/2022</t>
  </si>
  <si>
    <t>29/07/2022</t>
  </si>
  <si>
    <t>30/07/2022</t>
  </si>
  <si>
    <t>31/07/2022</t>
  </si>
  <si>
    <t>Istanbulspor AS</t>
  </si>
  <si>
    <t>Maidstone</t>
  </si>
  <si>
    <t>Gateshead</t>
  </si>
  <si>
    <t>Dorking</t>
  </si>
  <si>
    <t>York</t>
  </si>
  <si>
    <t>Excelsior</t>
  </si>
  <si>
    <t>FC Emmen</t>
  </si>
  <si>
    <t>Rio Ave</t>
  </si>
  <si>
    <t>FC Volendam</t>
  </si>
  <si>
    <t>Casa Pia</t>
  </si>
  <si>
    <t>Chaves</t>
  </si>
  <si>
    <t>Ankaragucu</t>
  </si>
  <si>
    <t>Umraniyespor</t>
  </si>
  <si>
    <t>05/08/2022</t>
  </si>
  <si>
    <t>06/08/2022</t>
  </si>
  <si>
    <t>07/08/2022</t>
  </si>
  <si>
    <t>08/08/2022</t>
  </si>
  <si>
    <t>Bari</t>
  </si>
  <si>
    <t>Palermo</t>
  </si>
  <si>
    <t>Istanbulspor</t>
  </si>
  <si>
    <t>Sudtirol</t>
  </si>
  <si>
    <t>Modena</t>
  </si>
  <si>
    <t>Volendam</t>
  </si>
  <si>
    <t>Santander</t>
  </si>
  <si>
    <t>Villarreal B</t>
  </si>
  <si>
    <t>Andorra</t>
  </si>
  <si>
    <t>Albacete</t>
  </si>
  <si>
    <t>12/08/2022</t>
  </si>
  <si>
    <t>13/08/2022</t>
  </si>
  <si>
    <t>14/08/2022</t>
  </si>
  <si>
    <t>15/08/2022</t>
  </si>
  <si>
    <t>16/08/2022</t>
  </si>
  <si>
    <t>17/08/2022</t>
  </si>
  <si>
    <t>Levadeiakos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</si>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</sst>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7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3" borderId="0" xfId="0" applyNumberFormat="1" applyFill="1"/>
    <xf numFmtId="0" fontId="0" fillId="35" borderId="0" xfId="0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  <xf numFmtId="0" fontId="0" fillId="0" borderId="0" xfId="0" applyNumberFormat="1"/>
    <xf numFmtId="0" fontId="16" fillId="33" borderId="0" xfId="0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zoomScale="80" zoomScaleNormal="80" workbookViewId="0">
      <selection activeCell="A2" sqref="A2:E404"/>
    </sheetView>
  </sheetViews>
  <sheetFormatPr defaultRowHeight="15" x14ac:dyDescent="0.25"/>
  <cols>
    <col min="2" max="2" width="15.85546875" customWidth="1"/>
  </cols>
  <sheetData>
    <row r="1" spans="1:5" x14ac:dyDescent="0.25">
      <c r="A1" t="s">
        <v>281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10</v>
      </c>
      <c r="B2" t="s">
        <v>12</v>
      </c>
      <c r="C2">
        <v>1.5185</v>
      </c>
      <c r="D2">
        <v>1.4488000000000001</v>
      </c>
      <c r="E2">
        <v>0.71050000000000002</v>
      </c>
    </row>
    <row r="3" spans="1:5" x14ac:dyDescent="0.25">
      <c r="A3" t="s">
        <v>10</v>
      </c>
      <c r="B3" t="s">
        <v>211</v>
      </c>
      <c r="C3">
        <v>1.5185</v>
      </c>
      <c r="D3">
        <v>1.8439000000000001</v>
      </c>
      <c r="E3">
        <v>0.71050000000000002</v>
      </c>
    </row>
    <row r="4" spans="1:5" x14ac:dyDescent="0.25">
      <c r="A4" t="s">
        <v>10</v>
      </c>
      <c r="B4" t="s">
        <v>212</v>
      </c>
      <c r="C4">
        <v>1.5185</v>
      </c>
      <c r="D4">
        <v>0.52680000000000005</v>
      </c>
      <c r="E4">
        <v>0.71050000000000002</v>
      </c>
    </row>
    <row r="5" spans="1:5" x14ac:dyDescent="0.25">
      <c r="A5" t="s">
        <v>10</v>
      </c>
      <c r="B5" t="s">
        <v>40</v>
      </c>
      <c r="C5">
        <v>1.5185</v>
      </c>
      <c r="D5">
        <v>1.1854</v>
      </c>
      <c r="E5">
        <v>1.5631999999999999</v>
      </c>
    </row>
    <row r="6" spans="1:5" x14ac:dyDescent="0.25">
      <c r="A6" t="s">
        <v>10</v>
      </c>
      <c r="B6" t="s">
        <v>214</v>
      </c>
      <c r="C6">
        <v>1.5185</v>
      </c>
      <c r="D6">
        <v>1.6464000000000001</v>
      </c>
      <c r="E6">
        <v>0.71050000000000002</v>
      </c>
    </row>
    <row r="7" spans="1:5" x14ac:dyDescent="0.25">
      <c r="A7" t="s">
        <v>10</v>
      </c>
      <c r="B7" t="s">
        <v>11</v>
      </c>
      <c r="C7">
        <v>1.5185</v>
      </c>
      <c r="D7">
        <v>0.52680000000000005</v>
      </c>
      <c r="E7">
        <v>1.1368</v>
      </c>
    </row>
    <row r="8" spans="1:5" x14ac:dyDescent="0.25">
      <c r="A8" t="s">
        <v>10</v>
      </c>
      <c r="B8" t="s">
        <v>38</v>
      </c>
      <c r="C8">
        <v>1.5185</v>
      </c>
      <c r="D8">
        <v>1.3170999999999999</v>
      </c>
      <c r="E8">
        <v>0.56840000000000002</v>
      </c>
    </row>
    <row r="9" spans="1:5" x14ac:dyDescent="0.25">
      <c r="A9" t="s">
        <v>10</v>
      </c>
      <c r="B9" t="s">
        <v>210</v>
      </c>
      <c r="C9">
        <v>1.5185</v>
      </c>
      <c r="D9">
        <v>0.98780000000000001</v>
      </c>
      <c r="E9">
        <v>0.71050000000000002</v>
      </c>
    </row>
    <row r="10" spans="1:5" x14ac:dyDescent="0.25">
      <c r="A10" t="s">
        <v>10</v>
      </c>
      <c r="B10" t="s">
        <v>37</v>
      </c>
      <c r="C10">
        <v>1.5185</v>
      </c>
      <c r="D10">
        <v>0.1646</v>
      </c>
      <c r="E10">
        <v>1.2434000000000001</v>
      </c>
    </row>
    <row r="11" spans="1:5" x14ac:dyDescent="0.25">
      <c r="A11" t="s">
        <v>10</v>
      </c>
      <c r="B11" t="s">
        <v>41</v>
      </c>
      <c r="C11">
        <v>1.5185</v>
      </c>
      <c r="D11">
        <v>1.3170999999999999</v>
      </c>
      <c r="E11">
        <v>1.2789999999999999</v>
      </c>
    </row>
    <row r="12" spans="1:5" x14ac:dyDescent="0.25">
      <c r="A12" t="s">
        <v>10</v>
      </c>
      <c r="B12" t="s">
        <v>36</v>
      </c>
      <c r="C12">
        <v>1.5185</v>
      </c>
      <c r="D12">
        <v>0.65849999999999997</v>
      </c>
      <c r="E12">
        <v>0.88819999999999999</v>
      </c>
    </row>
    <row r="13" spans="1:5" x14ac:dyDescent="0.25">
      <c r="A13" t="s">
        <v>10</v>
      </c>
      <c r="B13" t="s">
        <v>216</v>
      </c>
      <c r="C13">
        <v>1.5185</v>
      </c>
      <c r="D13">
        <v>1.1525000000000001</v>
      </c>
      <c r="E13">
        <v>1.0658000000000001</v>
      </c>
    </row>
    <row r="14" spans="1:5" x14ac:dyDescent="0.25">
      <c r="A14" t="s">
        <v>10</v>
      </c>
      <c r="B14" t="s">
        <v>425</v>
      </c>
      <c r="C14">
        <v>1.5185</v>
      </c>
      <c r="D14">
        <v>0</v>
      </c>
      <c r="E14">
        <v>1.4211</v>
      </c>
    </row>
    <row r="15" spans="1:5" x14ac:dyDescent="0.25">
      <c r="A15" t="s">
        <v>10</v>
      </c>
      <c r="B15" t="s">
        <v>215</v>
      </c>
      <c r="C15">
        <v>1.5185</v>
      </c>
      <c r="D15">
        <v>0.82320000000000004</v>
      </c>
      <c r="E15">
        <v>1.2434000000000001</v>
      </c>
    </row>
    <row r="16" spans="1:5" x14ac:dyDescent="0.25">
      <c r="A16" t="s">
        <v>10</v>
      </c>
      <c r="B16" t="s">
        <v>429</v>
      </c>
      <c r="C16">
        <v>1.5185</v>
      </c>
      <c r="D16">
        <v>0.98780000000000001</v>
      </c>
      <c r="E16">
        <v>0.71050000000000002</v>
      </c>
    </row>
    <row r="17" spans="1:5" x14ac:dyDescent="0.25">
      <c r="A17" t="s">
        <v>10</v>
      </c>
      <c r="B17" t="s">
        <v>213</v>
      </c>
      <c r="C17">
        <v>1.5185</v>
      </c>
      <c r="D17">
        <v>1.1854</v>
      </c>
      <c r="E17">
        <v>0.71050000000000002</v>
      </c>
    </row>
    <row r="18" spans="1:5" x14ac:dyDescent="0.25">
      <c r="A18" t="s">
        <v>10</v>
      </c>
      <c r="B18" t="s">
        <v>39</v>
      </c>
      <c r="C18">
        <v>1.5185</v>
      </c>
      <c r="D18">
        <v>0.65849999999999997</v>
      </c>
      <c r="E18">
        <v>1.8473999999999999</v>
      </c>
    </row>
    <row r="19" spans="1:5" x14ac:dyDescent="0.25">
      <c r="A19" t="s">
        <v>10</v>
      </c>
      <c r="B19" t="s">
        <v>468</v>
      </c>
      <c r="C19">
        <v>1.5185</v>
      </c>
      <c r="D19">
        <v>1.3170999999999999</v>
      </c>
      <c r="E19">
        <v>0.71050000000000002</v>
      </c>
    </row>
    <row r="20" spans="1:5" x14ac:dyDescent="0.25">
      <c r="A20" t="s">
        <v>13</v>
      </c>
      <c r="B20" t="s">
        <v>49</v>
      </c>
      <c r="C20">
        <v>1.2857000000000001</v>
      </c>
      <c r="D20">
        <v>0.38890000000000002</v>
      </c>
      <c r="E20">
        <v>1.3404</v>
      </c>
    </row>
    <row r="21" spans="1:5" x14ac:dyDescent="0.25">
      <c r="A21" t="s">
        <v>13</v>
      </c>
      <c r="B21" t="s">
        <v>217</v>
      </c>
      <c r="C21">
        <v>1.2857000000000001</v>
      </c>
      <c r="D21">
        <v>1.2963</v>
      </c>
      <c r="E21">
        <v>0.67020000000000002</v>
      </c>
    </row>
    <row r="22" spans="1:5" x14ac:dyDescent="0.25">
      <c r="A22" t="s">
        <v>13</v>
      </c>
      <c r="B22" t="s">
        <v>54</v>
      </c>
      <c r="C22">
        <v>1.2857000000000001</v>
      </c>
      <c r="D22">
        <v>0.38890000000000002</v>
      </c>
      <c r="E22">
        <v>2.0106000000000002</v>
      </c>
    </row>
    <row r="23" spans="1:5" x14ac:dyDescent="0.25">
      <c r="A23" t="s">
        <v>13</v>
      </c>
      <c r="B23" t="s">
        <v>42</v>
      </c>
      <c r="C23">
        <v>1.2857000000000001</v>
      </c>
      <c r="D23">
        <v>0.97219999999999995</v>
      </c>
      <c r="E23">
        <v>0.50260000000000005</v>
      </c>
    </row>
    <row r="24" spans="1:5" x14ac:dyDescent="0.25">
      <c r="A24" t="s">
        <v>13</v>
      </c>
      <c r="B24" t="s">
        <v>219</v>
      </c>
      <c r="C24">
        <v>1.2857000000000001</v>
      </c>
      <c r="D24">
        <v>1.1667000000000001</v>
      </c>
      <c r="E24">
        <v>1.3404</v>
      </c>
    </row>
    <row r="25" spans="1:5" x14ac:dyDescent="0.25">
      <c r="A25" t="s">
        <v>13</v>
      </c>
      <c r="B25" t="s">
        <v>44</v>
      </c>
      <c r="C25">
        <v>1.2857000000000001</v>
      </c>
      <c r="D25">
        <v>0.77780000000000005</v>
      </c>
      <c r="E25">
        <v>0.44679999999999997</v>
      </c>
    </row>
    <row r="26" spans="1:5" x14ac:dyDescent="0.25">
      <c r="A26" t="s">
        <v>13</v>
      </c>
      <c r="B26" t="s">
        <v>218</v>
      </c>
      <c r="C26">
        <v>1.2857000000000001</v>
      </c>
      <c r="D26">
        <v>0.51849999999999996</v>
      </c>
      <c r="E26">
        <v>0.67020000000000002</v>
      </c>
    </row>
    <row r="27" spans="1:5" x14ac:dyDescent="0.25">
      <c r="A27" t="s">
        <v>13</v>
      </c>
      <c r="B27" t="s">
        <v>45</v>
      </c>
      <c r="C27">
        <v>1.2857000000000001</v>
      </c>
      <c r="D27">
        <v>0.77780000000000005</v>
      </c>
      <c r="E27">
        <v>0.89359999999999995</v>
      </c>
    </row>
    <row r="28" spans="1:5" x14ac:dyDescent="0.25">
      <c r="A28" t="s">
        <v>13</v>
      </c>
      <c r="B28" t="s">
        <v>46</v>
      </c>
      <c r="C28">
        <v>1.2857000000000001</v>
      </c>
      <c r="D28">
        <v>1.5556000000000001</v>
      </c>
      <c r="E28">
        <v>0.50260000000000005</v>
      </c>
    </row>
    <row r="29" spans="1:5" x14ac:dyDescent="0.25">
      <c r="A29" t="s">
        <v>13</v>
      </c>
      <c r="B29" t="s">
        <v>15</v>
      </c>
      <c r="C29">
        <v>1.2857000000000001</v>
      </c>
      <c r="D29">
        <v>0.77780000000000005</v>
      </c>
      <c r="E29">
        <v>1.5079</v>
      </c>
    </row>
    <row r="30" spans="1:5" x14ac:dyDescent="0.25">
      <c r="A30" t="s">
        <v>13</v>
      </c>
      <c r="B30" t="s">
        <v>43</v>
      </c>
      <c r="C30">
        <v>1.2857000000000001</v>
      </c>
      <c r="D30">
        <v>0.25929999999999997</v>
      </c>
      <c r="E30">
        <v>0.89359999999999995</v>
      </c>
    </row>
    <row r="31" spans="1:5" x14ac:dyDescent="0.25">
      <c r="A31" t="s">
        <v>13</v>
      </c>
      <c r="B31" t="s">
        <v>53</v>
      </c>
      <c r="C31">
        <v>1.2857000000000001</v>
      </c>
      <c r="D31">
        <v>1.3611</v>
      </c>
      <c r="E31">
        <v>0.33510000000000001</v>
      </c>
    </row>
    <row r="32" spans="1:5" x14ac:dyDescent="0.25">
      <c r="A32" t="s">
        <v>13</v>
      </c>
      <c r="B32" t="s">
        <v>51</v>
      </c>
      <c r="C32">
        <v>1.2857000000000001</v>
      </c>
      <c r="D32">
        <v>1.8148</v>
      </c>
      <c r="E32">
        <v>0.44679999999999997</v>
      </c>
    </row>
    <row r="33" spans="1:5" x14ac:dyDescent="0.25">
      <c r="A33" t="s">
        <v>13</v>
      </c>
      <c r="B33" t="s">
        <v>220</v>
      </c>
      <c r="C33">
        <v>1.2857000000000001</v>
      </c>
      <c r="D33">
        <v>1.5556000000000001</v>
      </c>
      <c r="E33">
        <v>2.0106000000000002</v>
      </c>
    </row>
    <row r="34" spans="1:5" x14ac:dyDescent="0.25">
      <c r="A34" t="s">
        <v>13</v>
      </c>
      <c r="B34" t="s">
        <v>52</v>
      </c>
      <c r="C34">
        <v>1.2857000000000001</v>
      </c>
      <c r="D34">
        <v>0.58330000000000004</v>
      </c>
      <c r="E34">
        <v>1.0053000000000001</v>
      </c>
    </row>
    <row r="35" spans="1:5" x14ac:dyDescent="0.25">
      <c r="A35" t="s">
        <v>13</v>
      </c>
      <c r="B35" t="s">
        <v>14</v>
      </c>
      <c r="C35">
        <v>1.2857000000000001</v>
      </c>
      <c r="D35">
        <v>1.5556000000000001</v>
      </c>
      <c r="E35">
        <v>0.50260000000000005</v>
      </c>
    </row>
    <row r="36" spans="1:5" x14ac:dyDescent="0.25">
      <c r="A36" t="s">
        <v>13</v>
      </c>
      <c r="B36" t="s">
        <v>48</v>
      </c>
      <c r="C36">
        <v>1.2857000000000001</v>
      </c>
      <c r="D36">
        <v>1.2963</v>
      </c>
      <c r="E36">
        <v>1.5638000000000001</v>
      </c>
    </row>
    <row r="37" spans="1:5" x14ac:dyDescent="0.25">
      <c r="A37" t="s">
        <v>13</v>
      </c>
      <c r="B37" t="s">
        <v>50</v>
      </c>
      <c r="C37">
        <v>1.2857000000000001</v>
      </c>
      <c r="D37">
        <v>1.0369999999999999</v>
      </c>
      <c r="E37">
        <v>1.3404</v>
      </c>
    </row>
    <row r="38" spans="1:5" x14ac:dyDescent="0.25">
      <c r="A38" t="s">
        <v>16</v>
      </c>
      <c r="B38" t="s">
        <v>47</v>
      </c>
      <c r="C38">
        <v>1.7778</v>
      </c>
      <c r="D38">
        <v>1.125</v>
      </c>
      <c r="E38">
        <v>1.5728</v>
      </c>
    </row>
    <row r="39" spans="1:5" x14ac:dyDescent="0.25">
      <c r="A39" t="s">
        <v>16</v>
      </c>
      <c r="B39" t="s">
        <v>464</v>
      </c>
      <c r="C39">
        <v>1.7778</v>
      </c>
      <c r="D39">
        <v>0.9</v>
      </c>
      <c r="E39">
        <v>1.2583</v>
      </c>
    </row>
    <row r="40" spans="1:5" x14ac:dyDescent="0.25">
      <c r="A40" t="s">
        <v>16</v>
      </c>
      <c r="B40" t="s">
        <v>222</v>
      </c>
      <c r="C40">
        <v>1.7778</v>
      </c>
      <c r="D40">
        <v>1.2375</v>
      </c>
      <c r="E40">
        <v>0.62909999999999999</v>
      </c>
    </row>
    <row r="41" spans="1:5" x14ac:dyDescent="0.25">
      <c r="A41" t="s">
        <v>16</v>
      </c>
      <c r="B41" t="s">
        <v>56</v>
      </c>
      <c r="C41">
        <v>1.7778</v>
      </c>
      <c r="D41">
        <v>1.5468999999999999</v>
      </c>
      <c r="E41">
        <v>0.78639999999999999</v>
      </c>
    </row>
    <row r="42" spans="1:5" x14ac:dyDescent="0.25">
      <c r="A42" t="s">
        <v>16</v>
      </c>
      <c r="B42" t="s">
        <v>17</v>
      </c>
      <c r="C42">
        <v>1.7778</v>
      </c>
      <c r="D42">
        <v>0.9</v>
      </c>
      <c r="E42">
        <v>1.4155</v>
      </c>
    </row>
    <row r="43" spans="1:5" x14ac:dyDescent="0.25">
      <c r="A43" t="s">
        <v>16</v>
      </c>
      <c r="B43" t="s">
        <v>272</v>
      </c>
      <c r="C43">
        <v>1.7778</v>
      </c>
      <c r="D43">
        <v>0.5625</v>
      </c>
      <c r="E43">
        <v>0.4718</v>
      </c>
    </row>
    <row r="44" spans="1:5" x14ac:dyDescent="0.25">
      <c r="A44" t="s">
        <v>16</v>
      </c>
      <c r="B44" t="s">
        <v>57</v>
      </c>
      <c r="C44">
        <v>1.7778</v>
      </c>
      <c r="D44">
        <v>0.84370000000000001</v>
      </c>
      <c r="E44">
        <v>0.78639999999999999</v>
      </c>
    </row>
    <row r="45" spans="1:5" x14ac:dyDescent="0.25">
      <c r="A45" t="s">
        <v>16</v>
      </c>
      <c r="B45" t="s">
        <v>426</v>
      </c>
      <c r="C45">
        <v>1.7778</v>
      </c>
      <c r="D45">
        <v>0.78749999999999998</v>
      </c>
      <c r="E45">
        <v>0.62909999999999999</v>
      </c>
    </row>
    <row r="46" spans="1:5" x14ac:dyDescent="0.25">
      <c r="A46" t="s">
        <v>16</v>
      </c>
      <c r="B46" t="s">
        <v>221</v>
      </c>
      <c r="C46">
        <v>1.7778</v>
      </c>
      <c r="D46">
        <v>1.125</v>
      </c>
      <c r="E46">
        <v>0.78639999999999999</v>
      </c>
    </row>
    <row r="47" spans="1:5" x14ac:dyDescent="0.25">
      <c r="A47" t="s">
        <v>16</v>
      </c>
      <c r="B47" t="s">
        <v>223</v>
      </c>
      <c r="C47">
        <v>1.7778</v>
      </c>
      <c r="D47">
        <v>1.125</v>
      </c>
      <c r="E47">
        <v>0.98299999999999998</v>
      </c>
    </row>
    <row r="48" spans="1:5" x14ac:dyDescent="0.25">
      <c r="A48" t="s">
        <v>16</v>
      </c>
      <c r="B48" t="s">
        <v>462</v>
      </c>
      <c r="C48">
        <v>1.7778</v>
      </c>
      <c r="D48">
        <v>1.2375</v>
      </c>
      <c r="E48">
        <v>1.5728</v>
      </c>
    </row>
    <row r="49" spans="1:5" x14ac:dyDescent="0.25">
      <c r="A49" t="s">
        <v>16</v>
      </c>
      <c r="B49" t="s">
        <v>224</v>
      </c>
      <c r="C49">
        <v>1.7778</v>
      </c>
      <c r="D49">
        <v>0.98440000000000005</v>
      </c>
      <c r="E49">
        <v>0.98299999999999998</v>
      </c>
    </row>
    <row r="50" spans="1:5" x14ac:dyDescent="0.25">
      <c r="A50" t="s">
        <v>16</v>
      </c>
      <c r="B50" t="s">
        <v>463</v>
      </c>
      <c r="C50">
        <v>1.7778</v>
      </c>
      <c r="D50">
        <v>0.5625</v>
      </c>
      <c r="E50">
        <v>1.7694000000000001</v>
      </c>
    </row>
    <row r="51" spans="1:5" x14ac:dyDescent="0.25">
      <c r="A51" t="s">
        <v>16</v>
      </c>
      <c r="B51" t="s">
        <v>55</v>
      </c>
      <c r="C51">
        <v>1.7778</v>
      </c>
      <c r="D51">
        <v>0.4219</v>
      </c>
      <c r="E51">
        <v>0.98299999999999998</v>
      </c>
    </row>
    <row r="52" spans="1:5" x14ac:dyDescent="0.25">
      <c r="A52" t="s">
        <v>16</v>
      </c>
      <c r="B52" t="s">
        <v>18</v>
      </c>
      <c r="C52">
        <v>1.7778</v>
      </c>
      <c r="D52">
        <v>2.25</v>
      </c>
      <c r="E52">
        <v>0.62909999999999999</v>
      </c>
    </row>
    <row r="53" spans="1:5" x14ac:dyDescent="0.25">
      <c r="A53" t="s">
        <v>16</v>
      </c>
      <c r="B53" t="s">
        <v>225</v>
      </c>
      <c r="C53">
        <v>1.7778</v>
      </c>
      <c r="D53">
        <v>0.45</v>
      </c>
      <c r="E53">
        <v>0.94369999999999998</v>
      </c>
    </row>
    <row r="54" spans="1:5" x14ac:dyDescent="0.25">
      <c r="A54" t="s">
        <v>16</v>
      </c>
      <c r="B54" t="s">
        <v>226</v>
      </c>
      <c r="C54">
        <v>1.7778</v>
      </c>
      <c r="D54">
        <v>0.67500000000000004</v>
      </c>
      <c r="E54">
        <v>0.94369999999999998</v>
      </c>
    </row>
    <row r="55" spans="1:5" x14ac:dyDescent="0.25">
      <c r="A55" t="s">
        <v>16</v>
      </c>
      <c r="B55" t="s">
        <v>58</v>
      </c>
      <c r="C55">
        <v>1.7778</v>
      </c>
      <c r="D55">
        <v>1.2656000000000001</v>
      </c>
      <c r="E55">
        <v>0.98299999999999998</v>
      </c>
    </row>
    <row r="56" spans="1:5" x14ac:dyDescent="0.25">
      <c r="A56" t="s">
        <v>59</v>
      </c>
      <c r="B56" t="s">
        <v>273</v>
      </c>
      <c r="C56">
        <v>1.806</v>
      </c>
      <c r="D56">
        <v>1.4765999999999999</v>
      </c>
      <c r="E56">
        <v>1.1600999999999999</v>
      </c>
    </row>
    <row r="57" spans="1:5" x14ac:dyDescent="0.25">
      <c r="A57" t="s">
        <v>59</v>
      </c>
      <c r="B57" t="s">
        <v>294</v>
      </c>
      <c r="C57">
        <v>1.806</v>
      </c>
      <c r="D57">
        <v>0.55369999999999997</v>
      </c>
      <c r="E57">
        <v>0.65259999999999996</v>
      </c>
    </row>
    <row r="58" spans="1:5" x14ac:dyDescent="0.25">
      <c r="A58" t="s">
        <v>59</v>
      </c>
      <c r="B58" t="s">
        <v>75</v>
      </c>
      <c r="C58">
        <v>1.806</v>
      </c>
      <c r="D58">
        <v>0.36909999999999998</v>
      </c>
      <c r="E58">
        <v>0.87009999999999998</v>
      </c>
    </row>
    <row r="59" spans="1:5" x14ac:dyDescent="0.25">
      <c r="A59" t="s">
        <v>59</v>
      </c>
      <c r="B59" t="s">
        <v>301</v>
      </c>
      <c r="C59">
        <v>1.806</v>
      </c>
      <c r="D59">
        <v>1.3843000000000001</v>
      </c>
      <c r="E59">
        <v>1.3050999999999999</v>
      </c>
    </row>
    <row r="60" spans="1:5" x14ac:dyDescent="0.25">
      <c r="A60" t="s">
        <v>59</v>
      </c>
      <c r="B60" t="s">
        <v>63</v>
      </c>
      <c r="C60">
        <v>1.806</v>
      </c>
      <c r="D60">
        <v>1.1073999999999999</v>
      </c>
      <c r="E60">
        <v>0.58009999999999995</v>
      </c>
    </row>
    <row r="61" spans="1:5" x14ac:dyDescent="0.25">
      <c r="A61" t="s">
        <v>59</v>
      </c>
      <c r="B61" t="s">
        <v>67</v>
      </c>
      <c r="C61">
        <v>1.806</v>
      </c>
      <c r="D61">
        <v>1.1073999999999999</v>
      </c>
      <c r="E61">
        <v>1.1600999999999999</v>
      </c>
    </row>
    <row r="62" spans="1:5" x14ac:dyDescent="0.25">
      <c r="A62" t="s">
        <v>59</v>
      </c>
      <c r="B62" t="s">
        <v>232</v>
      </c>
      <c r="C62">
        <v>1.806</v>
      </c>
      <c r="D62">
        <v>0.73829999999999996</v>
      </c>
      <c r="E62">
        <v>1.1600999999999999</v>
      </c>
    </row>
    <row r="63" spans="1:5" x14ac:dyDescent="0.25">
      <c r="A63" t="s">
        <v>59</v>
      </c>
      <c r="B63" t="s">
        <v>318</v>
      </c>
      <c r="C63">
        <v>1.806</v>
      </c>
      <c r="D63">
        <v>0.27689999999999998</v>
      </c>
      <c r="E63">
        <v>0.435</v>
      </c>
    </row>
    <row r="64" spans="1:5" x14ac:dyDescent="0.25">
      <c r="A64" t="s">
        <v>59</v>
      </c>
      <c r="B64" t="s">
        <v>66</v>
      </c>
      <c r="C64">
        <v>1.806</v>
      </c>
      <c r="D64">
        <v>1.292</v>
      </c>
      <c r="E64">
        <v>1.4501999999999999</v>
      </c>
    </row>
    <row r="65" spans="1:5" x14ac:dyDescent="0.25">
      <c r="A65" t="s">
        <v>59</v>
      </c>
      <c r="B65" t="s">
        <v>62</v>
      </c>
      <c r="C65">
        <v>1.806</v>
      </c>
      <c r="D65">
        <v>1.1073999999999999</v>
      </c>
      <c r="E65">
        <v>0.58009999999999995</v>
      </c>
    </row>
    <row r="66" spans="1:5" x14ac:dyDescent="0.25">
      <c r="A66" t="s">
        <v>59</v>
      </c>
      <c r="B66" t="s">
        <v>68</v>
      </c>
      <c r="C66">
        <v>1.806</v>
      </c>
      <c r="D66">
        <v>0.55369999999999997</v>
      </c>
      <c r="E66">
        <v>1.4501999999999999</v>
      </c>
    </row>
    <row r="67" spans="1:5" x14ac:dyDescent="0.25">
      <c r="A67" t="s">
        <v>59</v>
      </c>
      <c r="B67" t="s">
        <v>229</v>
      </c>
      <c r="C67">
        <v>1.806</v>
      </c>
      <c r="D67">
        <v>2.2147999999999999</v>
      </c>
      <c r="E67">
        <v>0.58009999999999995</v>
      </c>
    </row>
    <row r="68" spans="1:5" x14ac:dyDescent="0.25">
      <c r="A68" t="s">
        <v>59</v>
      </c>
      <c r="B68" t="s">
        <v>231</v>
      </c>
      <c r="C68">
        <v>1.806</v>
      </c>
      <c r="D68">
        <v>2.5840000000000001</v>
      </c>
      <c r="E68">
        <v>0.58009999999999995</v>
      </c>
    </row>
    <row r="69" spans="1:5" x14ac:dyDescent="0.25">
      <c r="A69" t="s">
        <v>59</v>
      </c>
      <c r="B69" t="s">
        <v>230</v>
      </c>
      <c r="C69">
        <v>1.806</v>
      </c>
      <c r="D69">
        <v>1.1073999999999999</v>
      </c>
      <c r="E69">
        <v>1.1600999999999999</v>
      </c>
    </row>
    <row r="70" spans="1:5" x14ac:dyDescent="0.25">
      <c r="A70" t="s">
        <v>59</v>
      </c>
      <c r="B70" t="s">
        <v>274</v>
      </c>
      <c r="C70">
        <v>1.806</v>
      </c>
      <c r="D70">
        <v>0.8306</v>
      </c>
      <c r="E70">
        <v>0.87009999999999998</v>
      </c>
    </row>
    <row r="71" spans="1:5" x14ac:dyDescent="0.25">
      <c r="A71" t="s">
        <v>59</v>
      </c>
      <c r="B71" t="s">
        <v>83</v>
      </c>
      <c r="C71">
        <v>1.806</v>
      </c>
      <c r="D71">
        <v>0.69210000000000005</v>
      </c>
      <c r="E71">
        <v>1.7402</v>
      </c>
    </row>
    <row r="72" spans="1:5" x14ac:dyDescent="0.25">
      <c r="A72" t="s">
        <v>59</v>
      </c>
      <c r="B72" t="s">
        <v>69</v>
      </c>
      <c r="C72">
        <v>1.806</v>
      </c>
      <c r="D72">
        <v>0.73829999999999996</v>
      </c>
      <c r="E72">
        <v>1.1600999999999999</v>
      </c>
    </row>
    <row r="73" spans="1:5" x14ac:dyDescent="0.25">
      <c r="A73" t="s">
        <v>59</v>
      </c>
      <c r="B73" t="s">
        <v>228</v>
      </c>
      <c r="C73">
        <v>1.806</v>
      </c>
      <c r="D73">
        <v>1.7996000000000001</v>
      </c>
      <c r="E73">
        <v>0.87009999999999998</v>
      </c>
    </row>
    <row r="74" spans="1:5" x14ac:dyDescent="0.25">
      <c r="A74" t="s">
        <v>59</v>
      </c>
      <c r="B74" t="s">
        <v>64</v>
      </c>
      <c r="C74">
        <v>1.806</v>
      </c>
      <c r="D74">
        <v>0.18459999999999999</v>
      </c>
      <c r="E74">
        <v>1.4501999999999999</v>
      </c>
    </row>
    <row r="75" spans="1:5" x14ac:dyDescent="0.25">
      <c r="A75" t="s">
        <v>59</v>
      </c>
      <c r="B75" t="s">
        <v>60</v>
      </c>
      <c r="C75">
        <v>1.806</v>
      </c>
      <c r="D75">
        <v>0.27689999999999998</v>
      </c>
      <c r="E75">
        <v>0.87009999999999998</v>
      </c>
    </row>
    <row r="76" spans="1:5" x14ac:dyDescent="0.25">
      <c r="A76" t="s">
        <v>70</v>
      </c>
      <c r="B76" t="s">
        <v>72</v>
      </c>
      <c r="C76">
        <v>1.359</v>
      </c>
      <c r="D76">
        <v>0.5887</v>
      </c>
      <c r="E76">
        <v>0.96689999999999998</v>
      </c>
    </row>
    <row r="77" spans="1:5" x14ac:dyDescent="0.25">
      <c r="A77" t="s">
        <v>70</v>
      </c>
      <c r="B77" t="s">
        <v>73</v>
      </c>
      <c r="C77">
        <v>1.359</v>
      </c>
      <c r="D77">
        <v>1.0302</v>
      </c>
      <c r="E77">
        <v>0.96689999999999998</v>
      </c>
    </row>
    <row r="78" spans="1:5" x14ac:dyDescent="0.25">
      <c r="A78" t="s">
        <v>70</v>
      </c>
      <c r="B78" t="s">
        <v>101</v>
      </c>
      <c r="C78">
        <v>1.359</v>
      </c>
      <c r="D78">
        <v>0.73580000000000001</v>
      </c>
      <c r="E78">
        <v>1.2087000000000001</v>
      </c>
    </row>
    <row r="79" spans="1:5" x14ac:dyDescent="0.25">
      <c r="A79" t="s">
        <v>70</v>
      </c>
      <c r="B79" t="s">
        <v>77</v>
      </c>
      <c r="C79">
        <v>1.359</v>
      </c>
      <c r="D79">
        <v>1.4717</v>
      </c>
      <c r="E79">
        <v>0.72519999999999996</v>
      </c>
    </row>
    <row r="80" spans="1:5" x14ac:dyDescent="0.25">
      <c r="A80" t="s">
        <v>70</v>
      </c>
      <c r="B80" t="s">
        <v>65</v>
      </c>
      <c r="C80">
        <v>1.359</v>
      </c>
      <c r="D80">
        <v>1.3245</v>
      </c>
      <c r="E80">
        <v>1.1603000000000001</v>
      </c>
    </row>
    <row r="81" spans="1:5" x14ac:dyDescent="0.25">
      <c r="A81" t="s">
        <v>70</v>
      </c>
      <c r="B81" t="s">
        <v>79</v>
      </c>
      <c r="C81">
        <v>1.359</v>
      </c>
      <c r="D81">
        <v>0.55189999999999995</v>
      </c>
      <c r="E81">
        <v>0.48349999999999999</v>
      </c>
    </row>
    <row r="82" spans="1:5" x14ac:dyDescent="0.25">
      <c r="A82" t="s">
        <v>70</v>
      </c>
      <c r="B82" t="s">
        <v>309</v>
      </c>
      <c r="C82">
        <v>1.359</v>
      </c>
      <c r="D82">
        <v>0</v>
      </c>
      <c r="E82">
        <v>0.96689999999999998</v>
      </c>
    </row>
    <row r="83" spans="1:5" x14ac:dyDescent="0.25">
      <c r="A83" t="s">
        <v>70</v>
      </c>
      <c r="B83" t="s">
        <v>86</v>
      </c>
      <c r="C83">
        <v>1.359</v>
      </c>
      <c r="D83">
        <v>0.85850000000000004</v>
      </c>
      <c r="E83">
        <v>1.1281000000000001</v>
      </c>
    </row>
    <row r="84" spans="1:5" x14ac:dyDescent="0.25">
      <c r="A84" t="s">
        <v>70</v>
      </c>
      <c r="B84" t="s">
        <v>100</v>
      </c>
      <c r="C84">
        <v>1.359</v>
      </c>
      <c r="D84">
        <v>1.0302</v>
      </c>
      <c r="E84">
        <v>1.7404999999999999</v>
      </c>
    </row>
    <row r="85" spans="1:5" x14ac:dyDescent="0.25">
      <c r="A85" t="s">
        <v>70</v>
      </c>
      <c r="B85" t="s">
        <v>76</v>
      </c>
      <c r="C85">
        <v>1.359</v>
      </c>
      <c r="D85">
        <v>0.73580000000000001</v>
      </c>
      <c r="E85">
        <v>0.96689999999999998</v>
      </c>
    </row>
    <row r="86" spans="1:5" x14ac:dyDescent="0.25">
      <c r="A86" t="s">
        <v>70</v>
      </c>
      <c r="B86" t="s">
        <v>71</v>
      </c>
      <c r="C86">
        <v>1.359</v>
      </c>
      <c r="D86">
        <v>0.98109999999999997</v>
      </c>
      <c r="E86">
        <v>1.1281000000000001</v>
      </c>
    </row>
    <row r="87" spans="1:5" x14ac:dyDescent="0.25">
      <c r="A87" t="s">
        <v>70</v>
      </c>
      <c r="B87" t="s">
        <v>84</v>
      </c>
      <c r="C87">
        <v>1.359</v>
      </c>
      <c r="D87">
        <v>1.1037999999999999</v>
      </c>
      <c r="E87">
        <v>0.96689999999999998</v>
      </c>
    </row>
    <row r="88" spans="1:5" x14ac:dyDescent="0.25">
      <c r="A88" t="s">
        <v>70</v>
      </c>
      <c r="B88" t="s">
        <v>80</v>
      </c>
      <c r="C88">
        <v>1.359</v>
      </c>
      <c r="D88">
        <v>1.4717</v>
      </c>
      <c r="E88">
        <v>0.80579999999999996</v>
      </c>
    </row>
    <row r="89" spans="1:5" x14ac:dyDescent="0.25">
      <c r="A89" t="s">
        <v>70</v>
      </c>
      <c r="B89" t="s">
        <v>78</v>
      </c>
      <c r="C89">
        <v>1.359</v>
      </c>
      <c r="D89">
        <v>0.1226</v>
      </c>
      <c r="E89">
        <v>0.64459999999999995</v>
      </c>
    </row>
    <row r="90" spans="1:5" x14ac:dyDescent="0.25">
      <c r="A90" t="s">
        <v>70</v>
      </c>
      <c r="B90" t="s">
        <v>344</v>
      </c>
      <c r="C90">
        <v>1.359</v>
      </c>
      <c r="D90">
        <v>1.0302</v>
      </c>
      <c r="E90">
        <v>0.96689999999999998</v>
      </c>
    </row>
    <row r="91" spans="1:5" x14ac:dyDescent="0.25">
      <c r="A91" t="s">
        <v>70</v>
      </c>
      <c r="B91" t="s">
        <v>346</v>
      </c>
      <c r="C91">
        <v>1.359</v>
      </c>
      <c r="D91">
        <v>1.1773</v>
      </c>
      <c r="E91">
        <v>0.96689999999999998</v>
      </c>
    </row>
    <row r="92" spans="1:5" x14ac:dyDescent="0.25">
      <c r="A92" t="s">
        <v>70</v>
      </c>
      <c r="B92" t="s">
        <v>82</v>
      </c>
      <c r="C92">
        <v>1.359</v>
      </c>
      <c r="D92">
        <v>1.6188</v>
      </c>
      <c r="E92">
        <v>0.38679999999999998</v>
      </c>
    </row>
    <row r="93" spans="1:5" x14ac:dyDescent="0.25">
      <c r="A93" t="s">
        <v>70</v>
      </c>
      <c r="B93" t="s">
        <v>227</v>
      </c>
      <c r="C93">
        <v>1.359</v>
      </c>
      <c r="D93">
        <v>2.0234999999999999</v>
      </c>
      <c r="E93">
        <v>0.2417</v>
      </c>
    </row>
    <row r="94" spans="1:5" x14ac:dyDescent="0.25">
      <c r="A94" t="s">
        <v>70</v>
      </c>
      <c r="B94" t="s">
        <v>74</v>
      </c>
      <c r="C94">
        <v>1.359</v>
      </c>
      <c r="D94">
        <v>0.91979999999999995</v>
      </c>
      <c r="E94">
        <v>0.96689999999999998</v>
      </c>
    </row>
    <row r="95" spans="1:5" x14ac:dyDescent="0.25">
      <c r="A95" t="s">
        <v>70</v>
      </c>
      <c r="B95" t="s">
        <v>91</v>
      </c>
      <c r="C95">
        <v>1.359</v>
      </c>
      <c r="D95">
        <v>1.1037999999999999</v>
      </c>
      <c r="E95">
        <v>0.96689999999999998</v>
      </c>
    </row>
    <row r="96" spans="1:5" x14ac:dyDescent="0.25">
      <c r="A96" t="s">
        <v>70</v>
      </c>
      <c r="B96" t="s">
        <v>88</v>
      </c>
      <c r="C96">
        <v>1.359</v>
      </c>
      <c r="D96">
        <v>0.73580000000000001</v>
      </c>
      <c r="E96">
        <v>1.2891999999999999</v>
      </c>
    </row>
    <row r="97" spans="1:5" x14ac:dyDescent="0.25">
      <c r="A97" t="s">
        <v>70</v>
      </c>
      <c r="B97" t="s">
        <v>85</v>
      </c>
      <c r="C97">
        <v>1.359</v>
      </c>
      <c r="D97">
        <v>1.1773</v>
      </c>
      <c r="E97">
        <v>1.1603000000000001</v>
      </c>
    </row>
    <row r="98" spans="1:5" x14ac:dyDescent="0.25">
      <c r="A98" t="s">
        <v>70</v>
      </c>
      <c r="B98" t="s">
        <v>61</v>
      </c>
      <c r="C98">
        <v>1.359</v>
      </c>
      <c r="D98">
        <v>1.3245</v>
      </c>
      <c r="E98">
        <v>1.3536999999999999</v>
      </c>
    </row>
    <row r="99" spans="1:5" x14ac:dyDescent="0.25">
      <c r="A99" t="s">
        <v>70</v>
      </c>
      <c r="B99" t="s">
        <v>109</v>
      </c>
      <c r="C99">
        <v>1.359</v>
      </c>
      <c r="D99">
        <v>0.4415</v>
      </c>
      <c r="E99">
        <v>1.5470999999999999</v>
      </c>
    </row>
    <row r="100" spans="1:5" x14ac:dyDescent="0.25">
      <c r="A100" t="s">
        <v>89</v>
      </c>
      <c r="B100" t="s">
        <v>92</v>
      </c>
      <c r="C100">
        <v>1.3980999999999999</v>
      </c>
      <c r="D100">
        <v>1.0014000000000001</v>
      </c>
      <c r="E100">
        <v>1.3395999999999999</v>
      </c>
    </row>
    <row r="101" spans="1:5" x14ac:dyDescent="0.25">
      <c r="A101" t="s">
        <v>89</v>
      </c>
      <c r="B101" t="s">
        <v>87</v>
      </c>
      <c r="C101">
        <v>1.3980999999999999</v>
      </c>
      <c r="D101">
        <v>0.89410000000000001</v>
      </c>
      <c r="E101">
        <v>0.83720000000000006</v>
      </c>
    </row>
    <row r="102" spans="1:5" x14ac:dyDescent="0.25">
      <c r="A102" t="s">
        <v>89</v>
      </c>
      <c r="B102" t="s">
        <v>115</v>
      </c>
      <c r="C102">
        <v>1.3980999999999999</v>
      </c>
      <c r="D102">
        <v>1.1444000000000001</v>
      </c>
      <c r="E102">
        <v>0.50229999999999997</v>
      </c>
    </row>
    <row r="103" spans="1:5" x14ac:dyDescent="0.25">
      <c r="A103" t="s">
        <v>89</v>
      </c>
      <c r="B103" t="s">
        <v>94</v>
      </c>
      <c r="C103">
        <v>1.3980999999999999</v>
      </c>
      <c r="D103">
        <v>1.1444000000000001</v>
      </c>
      <c r="E103">
        <v>1.8419000000000001</v>
      </c>
    </row>
    <row r="104" spans="1:5" x14ac:dyDescent="0.25">
      <c r="A104" t="s">
        <v>89</v>
      </c>
      <c r="B104" t="s">
        <v>96</v>
      </c>
      <c r="C104">
        <v>1.3980999999999999</v>
      </c>
      <c r="D104">
        <v>0</v>
      </c>
      <c r="E104">
        <v>1.8837999999999999</v>
      </c>
    </row>
    <row r="105" spans="1:5" x14ac:dyDescent="0.25">
      <c r="A105" t="s">
        <v>89</v>
      </c>
      <c r="B105" t="s">
        <v>120</v>
      </c>
      <c r="C105">
        <v>1.3980999999999999</v>
      </c>
      <c r="D105">
        <v>1.2875000000000001</v>
      </c>
      <c r="E105">
        <v>1.1720999999999999</v>
      </c>
    </row>
    <row r="106" spans="1:5" x14ac:dyDescent="0.25">
      <c r="A106" t="s">
        <v>89</v>
      </c>
      <c r="B106" t="s">
        <v>95</v>
      </c>
      <c r="C106">
        <v>1.3980999999999999</v>
      </c>
      <c r="D106">
        <v>1.4305000000000001</v>
      </c>
      <c r="E106">
        <v>0.62790000000000001</v>
      </c>
    </row>
    <row r="107" spans="1:5" x14ac:dyDescent="0.25">
      <c r="A107" t="s">
        <v>89</v>
      </c>
      <c r="B107" t="s">
        <v>116</v>
      </c>
      <c r="C107">
        <v>1.3980999999999999</v>
      </c>
      <c r="D107">
        <v>0.89410000000000001</v>
      </c>
      <c r="E107">
        <v>1.6745000000000001</v>
      </c>
    </row>
    <row r="108" spans="1:5" x14ac:dyDescent="0.25">
      <c r="A108" t="s">
        <v>89</v>
      </c>
      <c r="B108" t="s">
        <v>81</v>
      </c>
      <c r="C108">
        <v>1.3980999999999999</v>
      </c>
      <c r="D108">
        <v>1.2875000000000001</v>
      </c>
      <c r="E108">
        <v>1.0046999999999999</v>
      </c>
    </row>
    <row r="109" spans="1:5" x14ac:dyDescent="0.25">
      <c r="A109" t="s">
        <v>89</v>
      </c>
      <c r="B109" t="s">
        <v>125</v>
      </c>
      <c r="C109">
        <v>1.3980999999999999</v>
      </c>
      <c r="D109">
        <v>1.1444000000000001</v>
      </c>
      <c r="E109">
        <v>0.66979999999999995</v>
      </c>
    </row>
    <row r="110" spans="1:5" x14ac:dyDescent="0.25">
      <c r="A110" t="s">
        <v>89</v>
      </c>
      <c r="B110" t="s">
        <v>98</v>
      </c>
      <c r="C110">
        <v>1.3980999999999999</v>
      </c>
      <c r="D110">
        <v>0.57220000000000004</v>
      </c>
      <c r="E110">
        <v>0.50229999999999997</v>
      </c>
    </row>
    <row r="111" spans="1:5" x14ac:dyDescent="0.25">
      <c r="A111" t="s">
        <v>89</v>
      </c>
      <c r="B111" t="s">
        <v>121</v>
      </c>
      <c r="C111">
        <v>1.3980999999999999</v>
      </c>
      <c r="D111">
        <v>0.57220000000000004</v>
      </c>
      <c r="E111">
        <v>1.6745000000000001</v>
      </c>
    </row>
    <row r="112" spans="1:5" x14ac:dyDescent="0.25">
      <c r="A112" t="s">
        <v>89</v>
      </c>
      <c r="B112" t="s">
        <v>97</v>
      </c>
      <c r="C112">
        <v>1.3980999999999999</v>
      </c>
      <c r="D112">
        <v>1.4305000000000001</v>
      </c>
      <c r="E112">
        <v>0.62790000000000001</v>
      </c>
    </row>
    <row r="113" spans="1:5" x14ac:dyDescent="0.25">
      <c r="A113" t="s">
        <v>89</v>
      </c>
      <c r="B113" t="s">
        <v>330</v>
      </c>
      <c r="C113">
        <v>1.3980999999999999</v>
      </c>
      <c r="D113">
        <v>1.0729</v>
      </c>
      <c r="E113">
        <v>0.83720000000000006</v>
      </c>
    </row>
    <row r="114" spans="1:5" x14ac:dyDescent="0.25">
      <c r="A114" t="s">
        <v>89</v>
      </c>
      <c r="B114" t="s">
        <v>105</v>
      </c>
      <c r="C114">
        <v>1.3980999999999999</v>
      </c>
      <c r="D114">
        <v>0.53639999999999999</v>
      </c>
      <c r="E114">
        <v>1.0466</v>
      </c>
    </row>
    <row r="115" spans="1:5" x14ac:dyDescent="0.25">
      <c r="A115" t="s">
        <v>89</v>
      </c>
      <c r="B115" t="s">
        <v>127</v>
      </c>
      <c r="C115">
        <v>1.3980999999999999</v>
      </c>
      <c r="D115">
        <v>0.17879999999999999</v>
      </c>
      <c r="E115">
        <v>1.6745000000000001</v>
      </c>
    </row>
    <row r="116" spans="1:5" x14ac:dyDescent="0.25">
      <c r="A116" t="s">
        <v>89</v>
      </c>
      <c r="B116" t="s">
        <v>103</v>
      </c>
      <c r="C116">
        <v>1.3980999999999999</v>
      </c>
      <c r="D116">
        <v>0.85829999999999995</v>
      </c>
      <c r="E116">
        <v>1.0046999999999999</v>
      </c>
    </row>
    <row r="117" spans="1:5" x14ac:dyDescent="0.25">
      <c r="A117" t="s">
        <v>89</v>
      </c>
      <c r="B117" t="s">
        <v>104</v>
      </c>
      <c r="C117">
        <v>1.3980999999999999</v>
      </c>
      <c r="D117">
        <v>1.6093</v>
      </c>
      <c r="E117">
        <v>0.20930000000000001</v>
      </c>
    </row>
    <row r="118" spans="1:5" x14ac:dyDescent="0.25">
      <c r="A118" t="s">
        <v>89</v>
      </c>
      <c r="B118" t="s">
        <v>106</v>
      </c>
      <c r="C118">
        <v>1.3980999999999999</v>
      </c>
      <c r="D118">
        <v>1.0729</v>
      </c>
      <c r="E118">
        <v>0</v>
      </c>
    </row>
    <row r="119" spans="1:5" x14ac:dyDescent="0.25">
      <c r="A119" t="s">
        <v>89</v>
      </c>
      <c r="B119" t="s">
        <v>122</v>
      </c>
      <c r="C119">
        <v>1.3980999999999999</v>
      </c>
      <c r="D119">
        <v>0.85829999999999995</v>
      </c>
      <c r="E119">
        <v>0.83720000000000006</v>
      </c>
    </row>
    <row r="120" spans="1:5" x14ac:dyDescent="0.25">
      <c r="A120" t="s">
        <v>89</v>
      </c>
      <c r="B120" t="s">
        <v>99</v>
      </c>
      <c r="C120">
        <v>1.3980999999999999</v>
      </c>
      <c r="D120">
        <v>1.5736000000000001</v>
      </c>
      <c r="E120">
        <v>0.83720000000000006</v>
      </c>
    </row>
    <row r="121" spans="1:5" x14ac:dyDescent="0.25">
      <c r="A121" t="s">
        <v>89</v>
      </c>
      <c r="B121" t="s">
        <v>349</v>
      </c>
      <c r="C121">
        <v>1.3980999999999999</v>
      </c>
      <c r="D121">
        <v>1.5736000000000001</v>
      </c>
      <c r="E121">
        <v>1.1720999999999999</v>
      </c>
    </row>
    <row r="122" spans="1:5" x14ac:dyDescent="0.25">
      <c r="A122" t="s">
        <v>89</v>
      </c>
      <c r="B122" t="s">
        <v>350</v>
      </c>
      <c r="C122">
        <v>1.3980999999999999</v>
      </c>
      <c r="D122">
        <v>0.53639999999999999</v>
      </c>
      <c r="E122">
        <v>1.2559</v>
      </c>
    </row>
    <row r="123" spans="1:5" x14ac:dyDescent="0.25">
      <c r="A123" t="s">
        <v>89</v>
      </c>
      <c r="B123" t="s">
        <v>367</v>
      </c>
      <c r="C123">
        <v>1.3980999999999999</v>
      </c>
      <c r="D123">
        <v>1.0729</v>
      </c>
      <c r="E123">
        <v>0.62790000000000001</v>
      </c>
    </row>
    <row r="124" spans="1:5" x14ac:dyDescent="0.25">
      <c r="A124" t="s">
        <v>112</v>
      </c>
      <c r="B124" t="s">
        <v>90</v>
      </c>
      <c r="C124">
        <v>1.3270999999999999</v>
      </c>
      <c r="D124">
        <v>0.75349999999999995</v>
      </c>
      <c r="E124">
        <v>1.3243</v>
      </c>
    </row>
    <row r="125" spans="1:5" x14ac:dyDescent="0.25">
      <c r="A125" t="s">
        <v>112</v>
      </c>
      <c r="B125" t="s">
        <v>113</v>
      </c>
      <c r="C125">
        <v>1.3270999999999999</v>
      </c>
      <c r="D125">
        <v>1.5069999999999999</v>
      </c>
      <c r="E125">
        <v>0.79459999999999997</v>
      </c>
    </row>
    <row r="126" spans="1:5" x14ac:dyDescent="0.25">
      <c r="A126" t="s">
        <v>112</v>
      </c>
      <c r="B126" t="s">
        <v>117</v>
      </c>
      <c r="C126">
        <v>1.3270999999999999</v>
      </c>
      <c r="D126">
        <v>1.0548999999999999</v>
      </c>
      <c r="E126">
        <v>0.21190000000000001</v>
      </c>
    </row>
    <row r="127" spans="1:5" x14ac:dyDescent="0.25">
      <c r="A127" t="s">
        <v>112</v>
      </c>
      <c r="B127" t="s">
        <v>303</v>
      </c>
      <c r="C127">
        <v>1.3270999999999999</v>
      </c>
      <c r="D127">
        <v>1.2056</v>
      </c>
      <c r="E127">
        <v>1.0593999999999999</v>
      </c>
    </row>
    <row r="128" spans="1:5" x14ac:dyDescent="0.25">
      <c r="A128" t="s">
        <v>112</v>
      </c>
      <c r="B128" t="s">
        <v>119</v>
      </c>
      <c r="C128">
        <v>1.3270999999999999</v>
      </c>
      <c r="D128">
        <v>0.6028</v>
      </c>
      <c r="E128">
        <v>1.2713000000000001</v>
      </c>
    </row>
    <row r="129" spans="1:5" x14ac:dyDescent="0.25">
      <c r="A129" t="s">
        <v>112</v>
      </c>
      <c r="B129" t="s">
        <v>118</v>
      </c>
      <c r="C129">
        <v>1.3270999999999999</v>
      </c>
      <c r="D129">
        <v>0.94189999999999996</v>
      </c>
      <c r="E129">
        <v>2.1189</v>
      </c>
    </row>
    <row r="130" spans="1:5" x14ac:dyDescent="0.25">
      <c r="A130" t="s">
        <v>112</v>
      </c>
      <c r="B130" t="s">
        <v>107</v>
      </c>
      <c r="C130">
        <v>1.3270999999999999</v>
      </c>
      <c r="D130">
        <v>1.2056</v>
      </c>
      <c r="E130">
        <v>0.84750000000000003</v>
      </c>
    </row>
    <row r="131" spans="1:5" x14ac:dyDescent="0.25">
      <c r="A131" t="s">
        <v>112</v>
      </c>
      <c r="B131" t="s">
        <v>111</v>
      </c>
      <c r="C131">
        <v>1.3270999999999999</v>
      </c>
      <c r="D131">
        <v>1.0548999999999999</v>
      </c>
      <c r="E131">
        <v>1.4832000000000001</v>
      </c>
    </row>
    <row r="132" spans="1:5" x14ac:dyDescent="0.25">
      <c r="A132" t="s">
        <v>112</v>
      </c>
      <c r="B132" t="s">
        <v>93</v>
      </c>
      <c r="C132">
        <v>1.3270999999999999</v>
      </c>
      <c r="D132">
        <v>0.1507</v>
      </c>
      <c r="E132">
        <v>0.84750000000000003</v>
      </c>
    </row>
    <row r="133" spans="1:5" x14ac:dyDescent="0.25">
      <c r="A133" t="s">
        <v>112</v>
      </c>
      <c r="B133" t="s">
        <v>447</v>
      </c>
      <c r="C133">
        <v>1.3270999999999999</v>
      </c>
      <c r="D133">
        <v>0.50229999999999997</v>
      </c>
      <c r="E133">
        <v>0.70630000000000004</v>
      </c>
    </row>
    <row r="134" spans="1:5" x14ac:dyDescent="0.25">
      <c r="A134" t="s">
        <v>112</v>
      </c>
      <c r="B134" t="s">
        <v>124</v>
      </c>
      <c r="C134">
        <v>1.3270999999999999</v>
      </c>
      <c r="D134">
        <v>0.56510000000000005</v>
      </c>
      <c r="E134">
        <v>1.3243</v>
      </c>
    </row>
    <row r="135" spans="1:5" x14ac:dyDescent="0.25">
      <c r="A135" t="s">
        <v>112</v>
      </c>
      <c r="B135" t="s">
        <v>325</v>
      </c>
      <c r="C135">
        <v>1.3270999999999999</v>
      </c>
      <c r="D135">
        <v>0.37680000000000002</v>
      </c>
      <c r="E135">
        <v>1.0593999999999999</v>
      </c>
    </row>
    <row r="136" spans="1:5" x14ac:dyDescent="0.25">
      <c r="A136" t="s">
        <v>112</v>
      </c>
      <c r="B136" t="s">
        <v>126</v>
      </c>
      <c r="C136">
        <v>1.3270999999999999</v>
      </c>
      <c r="D136">
        <v>1.5069999999999999</v>
      </c>
      <c r="E136">
        <v>0.42380000000000001</v>
      </c>
    </row>
    <row r="137" spans="1:5" x14ac:dyDescent="0.25">
      <c r="A137" t="s">
        <v>112</v>
      </c>
      <c r="B137" t="s">
        <v>335</v>
      </c>
      <c r="C137">
        <v>1.3270999999999999</v>
      </c>
      <c r="D137">
        <v>1.5069999999999999</v>
      </c>
      <c r="E137">
        <v>0.79459999999999997</v>
      </c>
    </row>
    <row r="138" spans="1:5" x14ac:dyDescent="0.25">
      <c r="A138" t="s">
        <v>112</v>
      </c>
      <c r="B138" t="s">
        <v>128</v>
      </c>
      <c r="C138">
        <v>1.3270999999999999</v>
      </c>
      <c r="D138">
        <v>0.6028</v>
      </c>
      <c r="E138">
        <v>1.907</v>
      </c>
    </row>
    <row r="139" spans="1:5" x14ac:dyDescent="0.25">
      <c r="A139" t="s">
        <v>112</v>
      </c>
      <c r="B139" t="s">
        <v>102</v>
      </c>
      <c r="C139">
        <v>1.3270999999999999</v>
      </c>
      <c r="D139">
        <v>1.6577</v>
      </c>
      <c r="E139">
        <v>1.0593999999999999</v>
      </c>
    </row>
    <row r="140" spans="1:5" x14ac:dyDescent="0.25">
      <c r="A140" t="s">
        <v>112</v>
      </c>
      <c r="B140" t="s">
        <v>108</v>
      </c>
      <c r="C140">
        <v>1.3270999999999999</v>
      </c>
      <c r="D140">
        <v>0.37680000000000002</v>
      </c>
      <c r="E140">
        <v>1.3243</v>
      </c>
    </row>
    <row r="141" spans="1:5" x14ac:dyDescent="0.25">
      <c r="A141" t="s">
        <v>112</v>
      </c>
      <c r="B141" t="s">
        <v>129</v>
      </c>
      <c r="C141">
        <v>1.3270999999999999</v>
      </c>
      <c r="D141">
        <v>1.2056</v>
      </c>
      <c r="E141">
        <v>0.63570000000000004</v>
      </c>
    </row>
    <row r="142" spans="1:5" x14ac:dyDescent="0.25">
      <c r="A142" t="s">
        <v>112</v>
      </c>
      <c r="B142" t="s">
        <v>130</v>
      </c>
      <c r="C142">
        <v>1.3270999999999999</v>
      </c>
      <c r="D142">
        <v>1.1303000000000001</v>
      </c>
      <c r="E142">
        <v>0.52969999999999995</v>
      </c>
    </row>
    <row r="143" spans="1:5" x14ac:dyDescent="0.25">
      <c r="A143" t="s">
        <v>112</v>
      </c>
      <c r="B143" t="s">
        <v>356</v>
      </c>
      <c r="C143">
        <v>1.3270999999999999</v>
      </c>
      <c r="D143">
        <v>0.75349999999999995</v>
      </c>
      <c r="E143">
        <v>0.84750000000000003</v>
      </c>
    </row>
    <row r="144" spans="1:5" x14ac:dyDescent="0.25">
      <c r="A144" t="s">
        <v>112</v>
      </c>
      <c r="B144" t="s">
        <v>358</v>
      </c>
      <c r="C144">
        <v>1.3270999999999999</v>
      </c>
      <c r="D144">
        <v>1.2056</v>
      </c>
      <c r="E144">
        <v>0.63570000000000004</v>
      </c>
    </row>
    <row r="145" spans="1:5" x14ac:dyDescent="0.25">
      <c r="A145" t="s">
        <v>112</v>
      </c>
      <c r="B145" t="s">
        <v>110</v>
      </c>
      <c r="C145">
        <v>1.3270999999999999</v>
      </c>
      <c r="D145">
        <v>1.3187</v>
      </c>
      <c r="E145">
        <v>0.79459999999999997</v>
      </c>
    </row>
    <row r="146" spans="1:5" x14ac:dyDescent="0.25">
      <c r="A146" t="s">
        <v>112</v>
      </c>
      <c r="B146" t="s">
        <v>131</v>
      </c>
      <c r="C146">
        <v>1.3270999999999999</v>
      </c>
      <c r="D146">
        <v>1.3187</v>
      </c>
      <c r="E146">
        <v>1.0593999999999999</v>
      </c>
    </row>
    <row r="147" spans="1:5" x14ac:dyDescent="0.25">
      <c r="A147" t="s">
        <v>112</v>
      </c>
      <c r="B147" t="s">
        <v>132</v>
      </c>
      <c r="C147">
        <v>1.3270999999999999</v>
      </c>
      <c r="D147">
        <v>1.3187</v>
      </c>
      <c r="E147">
        <v>1.0593999999999999</v>
      </c>
    </row>
    <row r="148" spans="1:5" x14ac:dyDescent="0.25">
      <c r="A148" t="s">
        <v>134</v>
      </c>
      <c r="B148" t="s">
        <v>290</v>
      </c>
      <c r="C148">
        <v>1.5832999999999999</v>
      </c>
      <c r="D148">
        <v>1.2632000000000001</v>
      </c>
      <c r="E148">
        <v>1.6745000000000001</v>
      </c>
    </row>
    <row r="149" spans="1:5" x14ac:dyDescent="0.25">
      <c r="A149" t="s">
        <v>134</v>
      </c>
      <c r="B149" t="s">
        <v>292</v>
      </c>
      <c r="C149">
        <v>1.5832999999999999</v>
      </c>
      <c r="D149">
        <v>0.94740000000000002</v>
      </c>
      <c r="E149">
        <v>1.4652000000000001</v>
      </c>
    </row>
    <row r="150" spans="1:5" x14ac:dyDescent="0.25">
      <c r="A150" t="s">
        <v>134</v>
      </c>
      <c r="B150" t="s">
        <v>298</v>
      </c>
      <c r="C150">
        <v>1.5832999999999999</v>
      </c>
      <c r="D150">
        <v>1.1052999999999999</v>
      </c>
      <c r="E150">
        <v>0.41860000000000003</v>
      </c>
    </row>
    <row r="151" spans="1:5" x14ac:dyDescent="0.25">
      <c r="A151" t="s">
        <v>134</v>
      </c>
      <c r="B151" t="s">
        <v>300</v>
      </c>
      <c r="C151">
        <v>1.5832999999999999</v>
      </c>
      <c r="D151">
        <v>0.78949999999999998</v>
      </c>
      <c r="E151">
        <v>1.0466</v>
      </c>
    </row>
    <row r="152" spans="1:5" x14ac:dyDescent="0.25">
      <c r="A152" t="s">
        <v>134</v>
      </c>
      <c r="B152" t="s">
        <v>444</v>
      </c>
      <c r="C152">
        <v>1.5832999999999999</v>
      </c>
      <c r="D152">
        <v>0.88419999999999999</v>
      </c>
      <c r="E152">
        <v>0.16739999999999999</v>
      </c>
    </row>
    <row r="153" spans="1:5" x14ac:dyDescent="0.25">
      <c r="A153" t="s">
        <v>134</v>
      </c>
      <c r="B153" t="s">
        <v>306</v>
      </c>
      <c r="C153">
        <v>1.5832999999999999</v>
      </c>
      <c r="D153">
        <v>1.4211</v>
      </c>
      <c r="E153">
        <v>0.62790000000000001</v>
      </c>
    </row>
    <row r="154" spans="1:5" x14ac:dyDescent="0.25">
      <c r="A154" t="s">
        <v>134</v>
      </c>
      <c r="B154" t="s">
        <v>310</v>
      </c>
      <c r="C154">
        <v>1.5832999999999999</v>
      </c>
      <c r="D154">
        <v>1.3895</v>
      </c>
      <c r="E154">
        <v>1.5069999999999999</v>
      </c>
    </row>
    <row r="155" spans="1:5" x14ac:dyDescent="0.25">
      <c r="A155" t="s">
        <v>134</v>
      </c>
      <c r="B155" t="s">
        <v>484</v>
      </c>
      <c r="C155">
        <v>1.5832999999999999</v>
      </c>
      <c r="D155">
        <v>1.0105</v>
      </c>
      <c r="E155">
        <v>2.1768000000000001</v>
      </c>
    </row>
    <row r="156" spans="1:5" x14ac:dyDescent="0.25">
      <c r="A156" t="s">
        <v>134</v>
      </c>
      <c r="B156" t="s">
        <v>445</v>
      </c>
      <c r="C156">
        <v>1.5832999999999999</v>
      </c>
      <c r="D156">
        <v>0.78949999999999998</v>
      </c>
      <c r="E156">
        <v>0.62790000000000001</v>
      </c>
    </row>
    <row r="157" spans="1:5" x14ac:dyDescent="0.25">
      <c r="A157" t="s">
        <v>134</v>
      </c>
      <c r="B157" t="s">
        <v>483</v>
      </c>
      <c r="C157">
        <v>1.5832999999999999</v>
      </c>
      <c r="D157">
        <v>1.0105</v>
      </c>
      <c r="E157">
        <v>1.0046999999999999</v>
      </c>
    </row>
    <row r="158" spans="1:5" x14ac:dyDescent="0.25">
      <c r="A158" t="s">
        <v>134</v>
      </c>
      <c r="B158" t="s">
        <v>324</v>
      </c>
      <c r="C158">
        <v>1.5832999999999999</v>
      </c>
      <c r="D158">
        <v>0.47370000000000001</v>
      </c>
      <c r="E158">
        <v>1.0466</v>
      </c>
    </row>
    <row r="159" spans="1:5" x14ac:dyDescent="0.25">
      <c r="A159" t="s">
        <v>134</v>
      </c>
      <c r="B159" t="s">
        <v>135</v>
      </c>
      <c r="C159">
        <v>1.5832999999999999</v>
      </c>
      <c r="D159">
        <v>0.88419999999999999</v>
      </c>
      <c r="E159">
        <v>0.66979999999999995</v>
      </c>
    </row>
    <row r="160" spans="1:5" x14ac:dyDescent="0.25">
      <c r="A160" t="s">
        <v>134</v>
      </c>
      <c r="B160" t="s">
        <v>482</v>
      </c>
      <c r="C160">
        <v>1.5832999999999999</v>
      </c>
      <c r="D160">
        <v>0.94740000000000002</v>
      </c>
      <c r="E160">
        <v>1.2559</v>
      </c>
    </row>
    <row r="161" spans="1:5" x14ac:dyDescent="0.25">
      <c r="A161" t="s">
        <v>134</v>
      </c>
      <c r="B161" t="s">
        <v>338</v>
      </c>
      <c r="C161">
        <v>1.5832999999999999</v>
      </c>
      <c r="D161">
        <v>1.2632000000000001</v>
      </c>
      <c r="E161">
        <v>0.41860000000000003</v>
      </c>
    </row>
    <row r="162" spans="1:5" x14ac:dyDescent="0.25">
      <c r="A162" t="s">
        <v>134</v>
      </c>
      <c r="B162" t="s">
        <v>133</v>
      </c>
      <c r="C162">
        <v>1.5832999999999999</v>
      </c>
      <c r="D162">
        <v>1.1369</v>
      </c>
      <c r="E162">
        <v>1.5069999999999999</v>
      </c>
    </row>
    <row r="163" spans="1:5" x14ac:dyDescent="0.25">
      <c r="A163" t="s">
        <v>134</v>
      </c>
      <c r="B163" t="s">
        <v>114</v>
      </c>
      <c r="C163">
        <v>1.5832999999999999</v>
      </c>
      <c r="D163">
        <v>0.75790000000000002</v>
      </c>
      <c r="E163">
        <v>1.6745000000000001</v>
      </c>
    </row>
    <row r="164" spans="1:5" x14ac:dyDescent="0.25">
      <c r="A164" t="s">
        <v>134</v>
      </c>
      <c r="B164" t="s">
        <v>352</v>
      </c>
      <c r="C164">
        <v>1.5832999999999999</v>
      </c>
      <c r="D164">
        <v>1.3895</v>
      </c>
      <c r="E164">
        <v>0.66979999999999995</v>
      </c>
    </row>
    <row r="165" spans="1:5" x14ac:dyDescent="0.25">
      <c r="A165" t="s">
        <v>134</v>
      </c>
      <c r="B165" t="s">
        <v>123</v>
      </c>
      <c r="C165">
        <v>1.5832999999999999</v>
      </c>
      <c r="D165">
        <v>0.50529999999999997</v>
      </c>
      <c r="E165">
        <v>0.50229999999999997</v>
      </c>
    </row>
    <row r="166" spans="1:5" x14ac:dyDescent="0.25">
      <c r="A166" t="s">
        <v>134</v>
      </c>
      <c r="B166" t="s">
        <v>360</v>
      </c>
      <c r="C166">
        <v>1.5832999999999999</v>
      </c>
      <c r="D166">
        <v>0.31580000000000003</v>
      </c>
      <c r="E166">
        <v>1.6745000000000001</v>
      </c>
    </row>
    <row r="167" spans="1:5" x14ac:dyDescent="0.25">
      <c r="A167" t="s">
        <v>134</v>
      </c>
      <c r="B167" t="s">
        <v>365</v>
      </c>
      <c r="C167">
        <v>1.5832999999999999</v>
      </c>
      <c r="D167">
        <v>0.75790000000000002</v>
      </c>
      <c r="E167">
        <v>0.66979999999999995</v>
      </c>
    </row>
    <row r="168" spans="1:5" x14ac:dyDescent="0.25">
      <c r="A168" t="s">
        <v>134</v>
      </c>
      <c r="B168" t="s">
        <v>366</v>
      </c>
      <c r="C168">
        <v>1.5832999999999999</v>
      </c>
      <c r="D168">
        <v>1.4211</v>
      </c>
      <c r="E168">
        <v>0.62790000000000001</v>
      </c>
    </row>
    <row r="169" spans="1:5" x14ac:dyDescent="0.25">
      <c r="A169" t="s">
        <v>134</v>
      </c>
      <c r="B169" t="s">
        <v>136</v>
      </c>
      <c r="C169">
        <v>1.5832999999999999</v>
      </c>
      <c r="D169">
        <v>2.2105999999999999</v>
      </c>
      <c r="E169">
        <v>0.62790000000000001</v>
      </c>
    </row>
    <row r="170" spans="1:5" x14ac:dyDescent="0.25">
      <c r="A170" t="s">
        <v>134</v>
      </c>
      <c r="B170" t="s">
        <v>446</v>
      </c>
      <c r="C170">
        <v>1.5832999999999999</v>
      </c>
      <c r="D170">
        <v>0.63160000000000005</v>
      </c>
      <c r="E170">
        <v>1.0046999999999999</v>
      </c>
    </row>
    <row r="171" spans="1:5" x14ac:dyDescent="0.25">
      <c r="A171" t="s">
        <v>134</v>
      </c>
      <c r="B171" t="s">
        <v>485</v>
      </c>
      <c r="C171">
        <v>1.5832999999999999</v>
      </c>
      <c r="D171">
        <v>0.78949999999999998</v>
      </c>
      <c r="E171">
        <v>0.62790000000000001</v>
      </c>
    </row>
    <row r="172" spans="1:5" x14ac:dyDescent="0.25">
      <c r="A172" t="s">
        <v>19</v>
      </c>
      <c r="B172" t="s">
        <v>146</v>
      </c>
      <c r="C172">
        <v>1.4750000000000001</v>
      </c>
      <c r="D172">
        <v>0.16950000000000001</v>
      </c>
      <c r="E172">
        <v>0.8</v>
      </c>
    </row>
    <row r="173" spans="1:5" x14ac:dyDescent="0.25">
      <c r="A173" t="s">
        <v>19</v>
      </c>
      <c r="B173" t="s">
        <v>139</v>
      </c>
      <c r="C173">
        <v>1.4750000000000001</v>
      </c>
      <c r="D173">
        <v>0.84750000000000003</v>
      </c>
      <c r="E173">
        <v>1.28</v>
      </c>
    </row>
    <row r="174" spans="1:5" x14ac:dyDescent="0.25">
      <c r="A174" t="s">
        <v>19</v>
      </c>
      <c r="B174" t="s">
        <v>150</v>
      </c>
      <c r="C174">
        <v>1.4750000000000001</v>
      </c>
      <c r="D174">
        <v>0.67800000000000005</v>
      </c>
      <c r="E174">
        <v>1.1200000000000001</v>
      </c>
    </row>
    <row r="175" spans="1:5" x14ac:dyDescent="0.25">
      <c r="A175" t="s">
        <v>19</v>
      </c>
      <c r="B175" t="s">
        <v>233</v>
      </c>
      <c r="C175">
        <v>1.4750000000000001</v>
      </c>
      <c r="D175">
        <v>0.33900000000000002</v>
      </c>
      <c r="E175">
        <v>1.6</v>
      </c>
    </row>
    <row r="176" spans="1:5" x14ac:dyDescent="0.25">
      <c r="A176" t="s">
        <v>19</v>
      </c>
      <c r="B176" t="s">
        <v>152</v>
      </c>
      <c r="C176">
        <v>1.4750000000000001</v>
      </c>
      <c r="D176">
        <v>0.67800000000000005</v>
      </c>
      <c r="E176">
        <v>1.28</v>
      </c>
    </row>
    <row r="177" spans="1:5" x14ac:dyDescent="0.25">
      <c r="A177" t="s">
        <v>19</v>
      </c>
      <c r="B177" t="s">
        <v>236</v>
      </c>
      <c r="C177">
        <v>1.4750000000000001</v>
      </c>
      <c r="D177">
        <v>1.8644000000000001</v>
      </c>
      <c r="E177">
        <v>0.8</v>
      </c>
    </row>
    <row r="178" spans="1:5" x14ac:dyDescent="0.25">
      <c r="A178" t="s">
        <v>19</v>
      </c>
      <c r="B178" t="s">
        <v>241</v>
      </c>
      <c r="C178">
        <v>1.4750000000000001</v>
      </c>
      <c r="D178">
        <v>1.3559000000000001</v>
      </c>
      <c r="E178">
        <v>1.76</v>
      </c>
    </row>
    <row r="179" spans="1:5" x14ac:dyDescent="0.25">
      <c r="A179" t="s">
        <v>19</v>
      </c>
      <c r="B179" t="s">
        <v>331</v>
      </c>
      <c r="C179">
        <v>1.4750000000000001</v>
      </c>
      <c r="D179">
        <v>1.8079000000000001</v>
      </c>
      <c r="E179">
        <v>0.85329999999999995</v>
      </c>
    </row>
    <row r="180" spans="1:5" x14ac:dyDescent="0.25">
      <c r="A180" t="s">
        <v>19</v>
      </c>
      <c r="B180" t="s">
        <v>243</v>
      </c>
      <c r="C180">
        <v>1.4750000000000001</v>
      </c>
      <c r="D180">
        <v>1.7626999999999999</v>
      </c>
      <c r="E180">
        <v>0.51200000000000001</v>
      </c>
    </row>
    <row r="181" spans="1:5" x14ac:dyDescent="0.25">
      <c r="A181" t="s">
        <v>19</v>
      </c>
      <c r="B181" t="s">
        <v>137</v>
      </c>
      <c r="C181">
        <v>1.4750000000000001</v>
      </c>
      <c r="D181">
        <v>1.3559000000000001</v>
      </c>
      <c r="E181">
        <v>0.51200000000000001</v>
      </c>
    </row>
    <row r="182" spans="1:5" x14ac:dyDescent="0.25">
      <c r="A182" t="s">
        <v>19</v>
      </c>
      <c r="B182" t="s">
        <v>21</v>
      </c>
      <c r="C182">
        <v>1.4750000000000001</v>
      </c>
      <c r="D182">
        <v>1.0168999999999999</v>
      </c>
      <c r="E182">
        <v>1.6</v>
      </c>
    </row>
    <row r="183" spans="1:5" x14ac:dyDescent="0.25">
      <c r="A183" t="s">
        <v>19</v>
      </c>
      <c r="B183" t="s">
        <v>20</v>
      </c>
      <c r="C183">
        <v>1.4750000000000001</v>
      </c>
      <c r="D183">
        <v>1.2202999999999999</v>
      </c>
      <c r="E183">
        <v>1.024</v>
      </c>
    </row>
    <row r="184" spans="1:5" x14ac:dyDescent="0.25">
      <c r="A184" t="s">
        <v>19</v>
      </c>
      <c r="B184" t="s">
        <v>235</v>
      </c>
      <c r="C184">
        <v>1.4750000000000001</v>
      </c>
      <c r="D184">
        <v>0.67800000000000005</v>
      </c>
      <c r="E184">
        <v>0.8</v>
      </c>
    </row>
    <row r="185" spans="1:5" x14ac:dyDescent="0.25">
      <c r="A185" t="s">
        <v>19</v>
      </c>
      <c r="B185" t="s">
        <v>237</v>
      </c>
      <c r="C185">
        <v>1.4750000000000001</v>
      </c>
      <c r="D185">
        <v>0.16950000000000001</v>
      </c>
      <c r="E185">
        <v>0.96</v>
      </c>
    </row>
    <row r="186" spans="1:5" x14ac:dyDescent="0.25">
      <c r="A186" t="s">
        <v>19</v>
      </c>
      <c r="B186" t="s">
        <v>140</v>
      </c>
      <c r="C186">
        <v>1.4750000000000001</v>
      </c>
      <c r="D186">
        <v>1.5819000000000001</v>
      </c>
      <c r="E186">
        <v>0.64</v>
      </c>
    </row>
    <row r="187" spans="1:5" x14ac:dyDescent="0.25">
      <c r="A187" t="s">
        <v>19</v>
      </c>
      <c r="B187" t="s">
        <v>242</v>
      </c>
      <c r="C187">
        <v>1.4750000000000001</v>
      </c>
      <c r="D187">
        <v>0.67800000000000005</v>
      </c>
      <c r="E187">
        <v>1.44</v>
      </c>
    </row>
    <row r="188" spans="1:5" x14ac:dyDescent="0.25">
      <c r="A188" t="s">
        <v>19</v>
      </c>
      <c r="B188" t="s">
        <v>234</v>
      </c>
      <c r="C188">
        <v>1.4750000000000001</v>
      </c>
      <c r="D188">
        <v>1.6949000000000001</v>
      </c>
      <c r="E188">
        <v>0.48</v>
      </c>
    </row>
    <row r="189" spans="1:5" x14ac:dyDescent="0.25">
      <c r="A189" t="s">
        <v>19</v>
      </c>
      <c r="B189" t="s">
        <v>239</v>
      </c>
      <c r="C189">
        <v>1.4750000000000001</v>
      </c>
      <c r="D189">
        <v>0.50849999999999995</v>
      </c>
      <c r="E189">
        <v>0.64</v>
      </c>
    </row>
    <row r="190" spans="1:5" x14ac:dyDescent="0.25">
      <c r="A190" t="s">
        <v>19</v>
      </c>
      <c r="B190" t="s">
        <v>142</v>
      </c>
      <c r="C190">
        <v>1.4750000000000001</v>
      </c>
      <c r="D190">
        <v>0.67800000000000005</v>
      </c>
      <c r="E190">
        <v>0.96</v>
      </c>
    </row>
    <row r="191" spans="1:5" x14ac:dyDescent="0.25">
      <c r="A191" t="s">
        <v>19</v>
      </c>
      <c r="B191" t="s">
        <v>144</v>
      </c>
      <c r="C191">
        <v>1.4750000000000001</v>
      </c>
      <c r="D191">
        <v>0.90400000000000003</v>
      </c>
      <c r="E191">
        <v>1.0667</v>
      </c>
    </row>
    <row r="192" spans="1:5" x14ac:dyDescent="0.25">
      <c r="A192" t="s">
        <v>141</v>
      </c>
      <c r="B192" t="s">
        <v>148</v>
      </c>
      <c r="C192">
        <v>1.3483000000000001</v>
      </c>
      <c r="D192">
        <v>1.335</v>
      </c>
      <c r="E192">
        <v>0.34899999999999998</v>
      </c>
    </row>
    <row r="193" spans="1:5" x14ac:dyDescent="0.25">
      <c r="A193" t="s">
        <v>141</v>
      </c>
      <c r="B193" t="s">
        <v>473</v>
      </c>
      <c r="C193">
        <v>1.3483000000000001</v>
      </c>
      <c r="D193">
        <v>0.37080000000000002</v>
      </c>
      <c r="E193">
        <v>0.65439999999999998</v>
      </c>
    </row>
    <row r="194" spans="1:5" x14ac:dyDescent="0.25">
      <c r="A194" t="s">
        <v>141</v>
      </c>
      <c r="B194" t="s">
        <v>427</v>
      </c>
      <c r="C194">
        <v>1.3483000000000001</v>
      </c>
      <c r="D194">
        <v>0.74170000000000003</v>
      </c>
      <c r="E194">
        <v>0.69799999999999995</v>
      </c>
    </row>
    <row r="195" spans="1:5" x14ac:dyDescent="0.25">
      <c r="A195" t="s">
        <v>141</v>
      </c>
      <c r="B195" t="s">
        <v>238</v>
      </c>
      <c r="C195">
        <v>1.3483000000000001</v>
      </c>
      <c r="D195">
        <v>1.0383</v>
      </c>
      <c r="E195">
        <v>0.34899999999999998</v>
      </c>
    </row>
    <row r="196" spans="1:5" x14ac:dyDescent="0.25">
      <c r="A196" t="s">
        <v>141</v>
      </c>
      <c r="B196" t="s">
        <v>147</v>
      </c>
      <c r="C196">
        <v>1.3483000000000001</v>
      </c>
      <c r="D196">
        <v>1.6688000000000001</v>
      </c>
      <c r="E196">
        <v>0.65439999999999998</v>
      </c>
    </row>
    <row r="197" spans="1:5" x14ac:dyDescent="0.25">
      <c r="A197" t="s">
        <v>141</v>
      </c>
      <c r="B197" t="s">
        <v>311</v>
      </c>
      <c r="C197">
        <v>1.3483000000000001</v>
      </c>
      <c r="D197">
        <v>0.89</v>
      </c>
      <c r="E197">
        <v>1.3959999999999999</v>
      </c>
    </row>
    <row r="198" spans="1:5" x14ac:dyDescent="0.25">
      <c r="A198" t="s">
        <v>141</v>
      </c>
      <c r="B198" t="s">
        <v>143</v>
      </c>
      <c r="C198">
        <v>1.3483000000000001</v>
      </c>
      <c r="D198">
        <v>0.89</v>
      </c>
      <c r="E198">
        <v>0.69799999999999995</v>
      </c>
    </row>
    <row r="199" spans="1:5" x14ac:dyDescent="0.25">
      <c r="A199" t="s">
        <v>141</v>
      </c>
      <c r="B199" t="s">
        <v>153</v>
      </c>
      <c r="C199">
        <v>1.3483000000000001</v>
      </c>
      <c r="D199">
        <v>1.2979000000000001</v>
      </c>
      <c r="E199">
        <v>0.65439999999999998</v>
      </c>
    </row>
    <row r="200" spans="1:5" x14ac:dyDescent="0.25">
      <c r="A200" t="s">
        <v>141</v>
      </c>
      <c r="B200" t="s">
        <v>474</v>
      </c>
      <c r="C200">
        <v>1.3483000000000001</v>
      </c>
      <c r="D200">
        <v>0.92710000000000004</v>
      </c>
      <c r="E200">
        <v>1.9632000000000001</v>
      </c>
    </row>
    <row r="201" spans="1:5" x14ac:dyDescent="0.25">
      <c r="A201" t="s">
        <v>141</v>
      </c>
      <c r="B201" t="s">
        <v>149</v>
      </c>
      <c r="C201">
        <v>1.3483000000000001</v>
      </c>
      <c r="D201">
        <v>0.89</v>
      </c>
      <c r="E201">
        <v>0.52349999999999997</v>
      </c>
    </row>
    <row r="202" spans="1:5" x14ac:dyDescent="0.25">
      <c r="A202" t="s">
        <v>141</v>
      </c>
      <c r="B202" t="s">
        <v>244</v>
      </c>
      <c r="C202">
        <v>1.3483000000000001</v>
      </c>
      <c r="D202">
        <v>1.335</v>
      </c>
      <c r="E202">
        <v>1.3959999999999999</v>
      </c>
    </row>
    <row r="203" spans="1:5" x14ac:dyDescent="0.25">
      <c r="A203" t="s">
        <v>141</v>
      </c>
      <c r="B203" t="s">
        <v>138</v>
      </c>
      <c r="C203">
        <v>1.3483000000000001</v>
      </c>
      <c r="D203">
        <v>0.37080000000000002</v>
      </c>
      <c r="E203">
        <v>0.21809999999999999</v>
      </c>
    </row>
    <row r="204" spans="1:5" x14ac:dyDescent="0.25">
      <c r="A204" t="s">
        <v>141</v>
      </c>
      <c r="B204" t="s">
        <v>151</v>
      </c>
      <c r="C204">
        <v>1.3483000000000001</v>
      </c>
      <c r="D204">
        <v>0.55630000000000002</v>
      </c>
      <c r="E204">
        <v>1.5268999999999999</v>
      </c>
    </row>
    <row r="205" spans="1:5" x14ac:dyDescent="0.25">
      <c r="A205" t="s">
        <v>141</v>
      </c>
      <c r="B205" t="s">
        <v>157</v>
      </c>
      <c r="C205">
        <v>1.3483000000000001</v>
      </c>
      <c r="D205">
        <v>0.92710000000000004</v>
      </c>
      <c r="E205">
        <v>1.5268999999999999</v>
      </c>
    </row>
    <row r="206" spans="1:5" x14ac:dyDescent="0.25">
      <c r="A206" t="s">
        <v>141</v>
      </c>
      <c r="B206" t="s">
        <v>155</v>
      </c>
      <c r="C206">
        <v>1.3483000000000001</v>
      </c>
      <c r="D206">
        <v>0.55630000000000002</v>
      </c>
      <c r="E206">
        <v>1.0907</v>
      </c>
    </row>
    <row r="207" spans="1:5" x14ac:dyDescent="0.25">
      <c r="A207" t="s">
        <v>141</v>
      </c>
      <c r="B207" t="s">
        <v>428</v>
      </c>
      <c r="C207">
        <v>1.3483000000000001</v>
      </c>
      <c r="D207">
        <v>1.1867000000000001</v>
      </c>
      <c r="E207">
        <v>1.5705</v>
      </c>
    </row>
    <row r="208" spans="1:5" x14ac:dyDescent="0.25">
      <c r="A208" t="s">
        <v>141</v>
      </c>
      <c r="B208" t="s">
        <v>154</v>
      </c>
      <c r="C208">
        <v>1.3483000000000001</v>
      </c>
      <c r="D208">
        <v>0.74170000000000003</v>
      </c>
      <c r="E208">
        <v>2.1812999999999998</v>
      </c>
    </row>
    <row r="209" spans="1:5" x14ac:dyDescent="0.25">
      <c r="A209" t="s">
        <v>141</v>
      </c>
      <c r="B209" t="s">
        <v>145</v>
      </c>
      <c r="C209">
        <v>1.3483000000000001</v>
      </c>
      <c r="D209">
        <v>1.4833000000000001</v>
      </c>
      <c r="E209">
        <v>0.52349999999999997</v>
      </c>
    </row>
    <row r="210" spans="1:5" x14ac:dyDescent="0.25">
      <c r="A210" t="s">
        <v>141</v>
      </c>
      <c r="B210" t="s">
        <v>240</v>
      </c>
      <c r="C210">
        <v>1.3483000000000001</v>
      </c>
      <c r="D210">
        <v>1.4833000000000001</v>
      </c>
      <c r="E210">
        <v>1.5268999999999999</v>
      </c>
    </row>
    <row r="211" spans="1:5" x14ac:dyDescent="0.25">
      <c r="A211" t="s">
        <v>141</v>
      </c>
      <c r="B211" t="s">
        <v>156</v>
      </c>
      <c r="C211">
        <v>1.3483000000000001</v>
      </c>
      <c r="D211">
        <v>1.1125</v>
      </c>
      <c r="E211">
        <v>0.87250000000000005</v>
      </c>
    </row>
    <row r="212" spans="1:5" x14ac:dyDescent="0.25">
      <c r="A212" t="s">
        <v>448</v>
      </c>
      <c r="B212" t="s">
        <v>456</v>
      </c>
      <c r="C212">
        <v>1.2285999999999999</v>
      </c>
      <c r="D212">
        <v>0.81389999999999996</v>
      </c>
      <c r="E212">
        <v>0.54690000000000005</v>
      </c>
    </row>
    <row r="213" spans="1:5" x14ac:dyDescent="0.25">
      <c r="A213" t="s">
        <v>448</v>
      </c>
      <c r="B213" t="s">
        <v>460</v>
      </c>
      <c r="C213">
        <v>1.2285999999999999</v>
      </c>
      <c r="D213">
        <v>1.3566</v>
      </c>
      <c r="E213">
        <v>0.36459999999999998</v>
      </c>
    </row>
    <row r="214" spans="1:5" x14ac:dyDescent="0.25">
      <c r="A214" t="s">
        <v>448</v>
      </c>
      <c r="B214" t="s">
        <v>450</v>
      </c>
      <c r="C214">
        <v>1.2285999999999999</v>
      </c>
      <c r="D214">
        <v>0</v>
      </c>
      <c r="E214">
        <v>1.0936999999999999</v>
      </c>
    </row>
    <row r="215" spans="1:5" x14ac:dyDescent="0.25">
      <c r="A215" t="s">
        <v>448</v>
      </c>
      <c r="B215" t="s">
        <v>459</v>
      </c>
      <c r="C215">
        <v>1.2285999999999999</v>
      </c>
      <c r="D215">
        <v>1.0851999999999999</v>
      </c>
      <c r="E215">
        <v>0.72919999999999996</v>
      </c>
    </row>
    <row r="216" spans="1:5" x14ac:dyDescent="0.25">
      <c r="A216" t="s">
        <v>448</v>
      </c>
      <c r="B216" t="s">
        <v>455</v>
      </c>
      <c r="C216">
        <v>1.2285999999999999</v>
      </c>
      <c r="D216">
        <v>1.2209000000000001</v>
      </c>
      <c r="E216">
        <v>1.0936999999999999</v>
      </c>
    </row>
    <row r="217" spans="1:5" x14ac:dyDescent="0.25">
      <c r="A217" t="s">
        <v>448</v>
      </c>
      <c r="B217" t="s">
        <v>457</v>
      </c>
      <c r="C217">
        <v>1.2285999999999999</v>
      </c>
      <c r="D217">
        <v>0.40699999999999997</v>
      </c>
      <c r="E217">
        <v>2.1875</v>
      </c>
    </row>
    <row r="218" spans="1:5" x14ac:dyDescent="0.25">
      <c r="A218" t="s">
        <v>448</v>
      </c>
      <c r="B218" t="s">
        <v>453</v>
      </c>
      <c r="C218">
        <v>1.2285999999999999</v>
      </c>
      <c r="D218">
        <v>0</v>
      </c>
      <c r="E218">
        <v>1.6406000000000001</v>
      </c>
    </row>
    <row r="219" spans="1:5" x14ac:dyDescent="0.25">
      <c r="A219" t="s">
        <v>448</v>
      </c>
      <c r="B219" t="s">
        <v>514</v>
      </c>
      <c r="C219">
        <v>1.2285999999999999</v>
      </c>
      <c r="D219">
        <v>0.81389999999999996</v>
      </c>
      <c r="E219">
        <v>1.0936999999999999</v>
      </c>
    </row>
    <row r="220" spans="1:5" x14ac:dyDescent="0.25">
      <c r="A220" t="s">
        <v>448</v>
      </c>
      <c r="B220" t="s">
        <v>461</v>
      </c>
      <c r="C220">
        <v>1.2285999999999999</v>
      </c>
      <c r="D220">
        <v>0.54259999999999997</v>
      </c>
      <c r="E220">
        <v>1.8229</v>
      </c>
    </row>
    <row r="221" spans="1:5" x14ac:dyDescent="0.25">
      <c r="A221" t="s">
        <v>448</v>
      </c>
      <c r="B221" t="s">
        <v>458</v>
      </c>
      <c r="C221">
        <v>1.2285999999999999</v>
      </c>
      <c r="D221">
        <v>1.6278999999999999</v>
      </c>
      <c r="E221">
        <v>0.72919999999999996</v>
      </c>
    </row>
    <row r="222" spans="1:5" x14ac:dyDescent="0.25">
      <c r="A222" t="s">
        <v>448</v>
      </c>
      <c r="B222" t="s">
        <v>451</v>
      </c>
      <c r="C222">
        <v>1.2285999999999999</v>
      </c>
      <c r="D222">
        <v>1.4244000000000001</v>
      </c>
      <c r="E222">
        <v>0.27339999999999998</v>
      </c>
    </row>
    <row r="223" spans="1:5" x14ac:dyDescent="0.25">
      <c r="A223" t="s">
        <v>448</v>
      </c>
      <c r="B223" t="s">
        <v>449</v>
      </c>
      <c r="C223">
        <v>1.2285999999999999</v>
      </c>
      <c r="D223">
        <v>1.2209000000000001</v>
      </c>
      <c r="E223">
        <v>1.6406000000000001</v>
      </c>
    </row>
    <row r="224" spans="1:5" x14ac:dyDescent="0.25">
      <c r="A224" t="s">
        <v>448</v>
      </c>
      <c r="B224" t="s">
        <v>454</v>
      </c>
      <c r="C224">
        <v>1.2285999999999999</v>
      </c>
      <c r="D224">
        <v>1.0851999999999999</v>
      </c>
      <c r="E224">
        <v>0.36459999999999998</v>
      </c>
    </row>
    <row r="225" spans="1:5" x14ac:dyDescent="0.25">
      <c r="A225" t="s">
        <v>448</v>
      </c>
      <c r="B225" t="s">
        <v>452</v>
      </c>
      <c r="C225">
        <v>1.2285999999999999</v>
      </c>
      <c r="D225">
        <v>1.3566</v>
      </c>
      <c r="E225">
        <v>1.4582999999999999</v>
      </c>
    </row>
    <row r="226" spans="1:5" x14ac:dyDescent="0.25">
      <c r="A226" t="s">
        <v>22</v>
      </c>
      <c r="B226" t="s">
        <v>250</v>
      </c>
      <c r="C226">
        <v>1.4</v>
      </c>
      <c r="D226">
        <v>1.1904999999999999</v>
      </c>
      <c r="E226">
        <v>0.97219999999999995</v>
      </c>
    </row>
    <row r="227" spans="1:5" x14ac:dyDescent="0.25">
      <c r="A227" t="s">
        <v>22</v>
      </c>
      <c r="B227" t="s">
        <v>158</v>
      </c>
      <c r="C227">
        <v>1.4</v>
      </c>
      <c r="D227">
        <v>0.71430000000000005</v>
      </c>
      <c r="E227">
        <v>0.97219999999999995</v>
      </c>
    </row>
    <row r="228" spans="1:5" x14ac:dyDescent="0.25">
      <c r="A228" t="s">
        <v>22</v>
      </c>
      <c r="B228" t="s">
        <v>254</v>
      </c>
      <c r="C228">
        <v>1.4</v>
      </c>
      <c r="D228">
        <v>0.23810000000000001</v>
      </c>
      <c r="E228">
        <v>1.9443999999999999</v>
      </c>
    </row>
    <row r="229" spans="1:5" x14ac:dyDescent="0.25">
      <c r="A229" t="s">
        <v>22</v>
      </c>
      <c r="B229" t="s">
        <v>255</v>
      </c>
      <c r="C229">
        <v>1.4</v>
      </c>
      <c r="D229">
        <v>0.47620000000000001</v>
      </c>
      <c r="E229">
        <v>0.97219999999999995</v>
      </c>
    </row>
    <row r="230" spans="1:5" x14ac:dyDescent="0.25">
      <c r="A230" t="s">
        <v>22</v>
      </c>
      <c r="B230" t="s">
        <v>246</v>
      </c>
      <c r="C230">
        <v>1.4</v>
      </c>
      <c r="D230">
        <v>1.0713999999999999</v>
      </c>
      <c r="E230">
        <v>0.72909999999999997</v>
      </c>
    </row>
    <row r="231" spans="1:5" x14ac:dyDescent="0.25">
      <c r="A231" t="s">
        <v>22</v>
      </c>
      <c r="B231" t="s">
        <v>252</v>
      </c>
      <c r="C231">
        <v>1.4</v>
      </c>
      <c r="D231">
        <v>1.6667000000000001</v>
      </c>
      <c r="E231">
        <v>0.3241</v>
      </c>
    </row>
    <row r="232" spans="1:5" x14ac:dyDescent="0.25">
      <c r="A232" t="s">
        <v>22</v>
      </c>
      <c r="B232" t="s">
        <v>253</v>
      </c>
      <c r="C232">
        <v>1.4</v>
      </c>
      <c r="D232">
        <v>1.4286000000000001</v>
      </c>
      <c r="E232">
        <v>0.72909999999999997</v>
      </c>
    </row>
    <row r="233" spans="1:5" x14ac:dyDescent="0.25">
      <c r="A233" t="s">
        <v>22</v>
      </c>
      <c r="B233" t="s">
        <v>23</v>
      </c>
      <c r="C233">
        <v>1.4</v>
      </c>
      <c r="D233">
        <v>1.4286000000000001</v>
      </c>
      <c r="E233">
        <v>0.97219999999999995</v>
      </c>
    </row>
    <row r="234" spans="1:5" x14ac:dyDescent="0.25">
      <c r="A234" t="s">
        <v>22</v>
      </c>
      <c r="B234" t="s">
        <v>172</v>
      </c>
      <c r="C234">
        <v>1.4</v>
      </c>
      <c r="D234">
        <v>0.71430000000000005</v>
      </c>
      <c r="E234">
        <v>1.2963</v>
      </c>
    </row>
    <row r="235" spans="1:5" x14ac:dyDescent="0.25">
      <c r="A235" t="s">
        <v>22</v>
      </c>
      <c r="B235" t="s">
        <v>276</v>
      </c>
      <c r="C235">
        <v>1.4</v>
      </c>
      <c r="D235">
        <v>1.7857000000000001</v>
      </c>
      <c r="E235">
        <v>1.4582999999999999</v>
      </c>
    </row>
    <row r="236" spans="1:5" x14ac:dyDescent="0.25">
      <c r="A236" t="s">
        <v>22</v>
      </c>
      <c r="B236" t="s">
        <v>166</v>
      </c>
      <c r="C236">
        <v>1.4</v>
      </c>
      <c r="D236">
        <v>0.53569999999999995</v>
      </c>
      <c r="E236">
        <v>1.4582999999999999</v>
      </c>
    </row>
    <row r="237" spans="1:5" x14ac:dyDescent="0.25">
      <c r="A237" t="s">
        <v>22</v>
      </c>
      <c r="B237" t="s">
        <v>245</v>
      </c>
      <c r="C237">
        <v>1.4</v>
      </c>
      <c r="D237">
        <v>1.4286000000000001</v>
      </c>
      <c r="E237">
        <v>0.3241</v>
      </c>
    </row>
    <row r="238" spans="1:5" x14ac:dyDescent="0.25">
      <c r="A238" t="s">
        <v>22</v>
      </c>
      <c r="B238" t="s">
        <v>24</v>
      </c>
      <c r="C238">
        <v>1.4</v>
      </c>
      <c r="D238">
        <v>0.95240000000000002</v>
      </c>
      <c r="E238">
        <v>0.3241</v>
      </c>
    </row>
    <row r="239" spans="1:5" x14ac:dyDescent="0.25">
      <c r="A239" t="s">
        <v>22</v>
      </c>
      <c r="B239" t="s">
        <v>256</v>
      </c>
      <c r="C239">
        <v>1.4</v>
      </c>
      <c r="D239">
        <v>1.25</v>
      </c>
      <c r="E239">
        <v>1.2152000000000001</v>
      </c>
    </row>
    <row r="240" spans="1:5" x14ac:dyDescent="0.25">
      <c r="A240" t="s">
        <v>22</v>
      </c>
      <c r="B240" t="s">
        <v>162</v>
      </c>
      <c r="C240">
        <v>1.4</v>
      </c>
      <c r="D240">
        <v>0.35709999999999997</v>
      </c>
      <c r="E240">
        <v>1.2152000000000001</v>
      </c>
    </row>
    <row r="241" spans="1:5" x14ac:dyDescent="0.25">
      <c r="A241" t="s">
        <v>22</v>
      </c>
      <c r="B241" t="s">
        <v>248</v>
      </c>
      <c r="C241">
        <v>1.4</v>
      </c>
      <c r="D241">
        <v>0.47620000000000001</v>
      </c>
      <c r="E241">
        <v>0.97219999999999995</v>
      </c>
    </row>
    <row r="242" spans="1:5" x14ac:dyDescent="0.25">
      <c r="A242" t="s">
        <v>22</v>
      </c>
      <c r="B242" t="s">
        <v>161</v>
      </c>
      <c r="C242">
        <v>1.4</v>
      </c>
      <c r="D242">
        <v>1.25</v>
      </c>
      <c r="E242">
        <v>1.2152000000000001</v>
      </c>
    </row>
    <row r="243" spans="1:5" x14ac:dyDescent="0.25">
      <c r="A243" t="s">
        <v>22</v>
      </c>
      <c r="B243" t="s">
        <v>160</v>
      </c>
      <c r="C243">
        <v>1.4</v>
      </c>
      <c r="D243">
        <v>0.23810000000000001</v>
      </c>
      <c r="E243">
        <v>0.3241</v>
      </c>
    </row>
    <row r="244" spans="1:5" x14ac:dyDescent="0.25">
      <c r="A244" t="s">
        <v>22</v>
      </c>
      <c r="B244" t="s">
        <v>163</v>
      </c>
      <c r="C244">
        <v>1.4</v>
      </c>
      <c r="D244">
        <v>1.4286000000000001</v>
      </c>
      <c r="E244">
        <v>0.24299999999999999</v>
      </c>
    </row>
    <row r="245" spans="1:5" x14ac:dyDescent="0.25">
      <c r="A245" t="s">
        <v>22</v>
      </c>
      <c r="B245" t="s">
        <v>159</v>
      </c>
      <c r="C245">
        <v>1.4</v>
      </c>
      <c r="D245">
        <v>0.95240000000000002</v>
      </c>
      <c r="E245">
        <v>2.2685</v>
      </c>
    </row>
    <row r="246" spans="1:5" x14ac:dyDescent="0.25">
      <c r="A246" t="s">
        <v>25</v>
      </c>
      <c r="B246" t="s">
        <v>165</v>
      </c>
      <c r="C246">
        <v>1.35</v>
      </c>
      <c r="D246">
        <v>0.74070000000000003</v>
      </c>
      <c r="E246">
        <v>1.1718</v>
      </c>
    </row>
    <row r="247" spans="1:5" x14ac:dyDescent="0.25">
      <c r="A247" t="s">
        <v>25</v>
      </c>
      <c r="B247" t="s">
        <v>498</v>
      </c>
      <c r="C247">
        <v>1.35</v>
      </c>
      <c r="D247">
        <v>1.1111</v>
      </c>
      <c r="E247">
        <v>1.4061999999999999</v>
      </c>
    </row>
    <row r="248" spans="1:5" x14ac:dyDescent="0.25">
      <c r="A248" t="s">
        <v>25</v>
      </c>
      <c r="B248" t="s">
        <v>247</v>
      </c>
      <c r="C248">
        <v>1.35</v>
      </c>
      <c r="D248">
        <v>0.49380000000000002</v>
      </c>
      <c r="E248">
        <v>1.25</v>
      </c>
    </row>
    <row r="249" spans="1:5" x14ac:dyDescent="0.25">
      <c r="A249" t="s">
        <v>25</v>
      </c>
      <c r="B249" t="s">
        <v>169</v>
      </c>
      <c r="C249">
        <v>1.35</v>
      </c>
      <c r="D249">
        <v>1.2345999999999999</v>
      </c>
      <c r="E249">
        <v>0.3125</v>
      </c>
    </row>
    <row r="250" spans="1:5" x14ac:dyDescent="0.25">
      <c r="A250" t="s">
        <v>25</v>
      </c>
      <c r="B250" t="s">
        <v>275</v>
      </c>
      <c r="C250">
        <v>1.35</v>
      </c>
      <c r="D250">
        <v>0.74070000000000003</v>
      </c>
      <c r="E250">
        <v>0.625</v>
      </c>
    </row>
    <row r="251" spans="1:5" x14ac:dyDescent="0.25">
      <c r="A251" t="s">
        <v>25</v>
      </c>
      <c r="B251" t="s">
        <v>164</v>
      </c>
      <c r="C251">
        <v>1.35</v>
      </c>
      <c r="D251">
        <v>1.4815</v>
      </c>
      <c r="E251">
        <v>1.25</v>
      </c>
    </row>
    <row r="252" spans="1:5" x14ac:dyDescent="0.25">
      <c r="A252" t="s">
        <v>25</v>
      </c>
      <c r="B252" t="s">
        <v>443</v>
      </c>
      <c r="C252">
        <v>1.35</v>
      </c>
      <c r="D252">
        <v>0.74070000000000003</v>
      </c>
      <c r="E252">
        <v>1.6406000000000001</v>
      </c>
    </row>
    <row r="253" spans="1:5" x14ac:dyDescent="0.25">
      <c r="A253" t="s">
        <v>25</v>
      </c>
      <c r="B253" t="s">
        <v>167</v>
      </c>
      <c r="C253">
        <v>1.35</v>
      </c>
      <c r="D253">
        <v>0.74070000000000003</v>
      </c>
      <c r="E253">
        <v>0.9375</v>
      </c>
    </row>
    <row r="254" spans="1:5" x14ac:dyDescent="0.25">
      <c r="A254" t="s">
        <v>25</v>
      </c>
      <c r="B254" t="s">
        <v>26</v>
      </c>
      <c r="C254">
        <v>1.35</v>
      </c>
      <c r="D254">
        <v>1.4815</v>
      </c>
      <c r="E254">
        <v>0</v>
      </c>
    </row>
    <row r="255" spans="1:5" x14ac:dyDescent="0.25">
      <c r="A255" t="s">
        <v>25</v>
      </c>
      <c r="B255" t="s">
        <v>251</v>
      </c>
      <c r="C255">
        <v>1.35</v>
      </c>
      <c r="D255">
        <v>0.98770000000000002</v>
      </c>
      <c r="E255">
        <v>0.9375</v>
      </c>
    </row>
    <row r="256" spans="1:5" x14ac:dyDescent="0.25">
      <c r="A256" t="s">
        <v>25</v>
      </c>
      <c r="B256" t="s">
        <v>502</v>
      </c>
      <c r="C256">
        <v>1.35</v>
      </c>
      <c r="D256">
        <v>1.2345999999999999</v>
      </c>
      <c r="E256">
        <v>1.5625</v>
      </c>
    </row>
    <row r="257" spans="1:5" x14ac:dyDescent="0.25">
      <c r="A257" t="s">
        <v>25</v>
      </c>
      <c r="B257" t="s">
        <v>499</v>
      </c>
      <c r="C257">
        <v>1.35</v>
      </c>
      <c r="D257">
        <v>1.2345999999999999</v>
      </c>
      <c r="E257">
        <v>0.9375</v>
      </c>
    </row>
    <row r="258" spans="1:5" x14ac:dyDescent="0.25">
      <c r="A258" t="s">
        <v>25</v>
      </c>
      <c r="B258" t="s">
        <v>249</v>
      </c>
      <c r="C258">
        <v>1.35</v>
      </c>
      <c r="D258">
        <v>1.2345999999999999</v>
      </c>
      <c r="E258">
        <v>1.5625</v>
      </c>
    </row>
    <row r="259" spans="1:5" x14ac:dyDescent="0.25">
      <c r="A259" t="s">
        <v>25</v>
      </c>
      <c r="B259" t="s">
        <v>441</v>
      </c>
      <c r="C259">
        <v>1.35</v>
      </c>
      <c r="D259">
        <v>0.49380000000000002</v>
      </c>
      <c r="E259">
        <v>0.9375</v>
      </c>
    </row>
    <row r="260" spans="1:5" x14ac:dyDescent="0.25">
      <c r="A260" t="s">
        <v>25</v>
      </c>
      <c r="B260" t="s">
        <v>168</v>
      </c>
      <c r="C260">
        <v>1.35</v>
      </c>
      <c r="D260">
        <v>0.49380000000000002</v>
      </c>
      <c r="E260">
        <v>1.25</v>
      </c>
    </row>
    <row r="261" spans="1:5" x14ac:dyDescent="0.25">
      <c r="A261" t="s">
        <v>25</v>
      </c>
      <c r="B261" t="s">
        <v>171</v>
      </c>
      <c r="C261">
        <v>1.35</v>
      </c>
      <c r="D261">
        <v>2.4691000000000001</v>
      </c>
      <c r="E261">
        <v>0</v>
      </c>
    </row>
    <row r="262" spans="1:5" x14ac:dyDescent="0.25">
      <c r="A262" t="s">
        <v>25</v>
      </c>
      <c r="B262" t="s">
        <v>277</v>
      </c>
      <c r="C262">
        <v>1.35</v>
      </c>
      <c r="D262">
        <v>0.98770000000000002</v>
      </c>
      <c r="E262">
        <v>0.9375</v>
      </c>
    </row>
    <row r="263" spans="1:5" x14ac:dyDescent="0.25">
      <c r="A263" t="s">
        <v>25</v>
      </c>
      <c r="B263" t="s">
        <v>501</v>
      </c>
      <c r="C263">
        <v>1.35</v>
      </c>
      <c r="D263">
        <v>0.98770000000000002</v>
      </c>
      <c r="E263">
        <v>1.25</v>
      </c>
    </row>
    <row r="264" spans="1:5" x14ac:dyDescent="0.25">
      <c r="A264" t="s">
        <v>25</v>
      </c>
      <c r="B264" t="s">
        <v>442</v>
      </c>
      <c r="C264">
        <v>1.35</v>
      </c>
      <c r="D264">
        <v>0.74070000000000003</v>
      </c>
      <c r="E264">
        <v>0.3125</v>
      </c>
    </row>
    <row r="265" spans="1:5" x14ac:dyDescent="0.25">
      <c r="A265" t="s">
        <v>25</v>
      </c>
      <c r="B265" t="s">
        <v>170</v>
      </c>
      <c r="C265">
        <v>1.35</v>
      </c>
      <c r="D265">
        <v>0.49380000000000002</v>
      </c>
      <c r="E265">
        <v>1.5625</v>
      </c>
    </row>
    <row r="266" spans="1:5" x14ac:dyDescent="0.25">
      <c r="A266" t="s">
        <v>173</v>
      </c>
      <c r="B266" t="s">
        <v>261</v>
      </c>
      <c r="C266">
        <v>1.8412999999999999</v>
      </c>
      <c r="D266">
        <v>2.7155</v>
      </c>
      <c r="E266">
        <v>0.23599999999999999</v>
      </c>
    </row>
    <row r="267" spans="1:5" x14ac:dyDescent="0.25">
      <c r="A267" t="s">
        <v>173</v>
      </c>
      <c r="B267" t="s">
        <v>179</v>
      </c>
      <c r="C267">
        <v>1.8412999999999999</v>
      </c>
      <c r="D267">
        <v>0.81459999999999999</v>
      </c>
      <c r="E267">
        <v>0.53090000000000004</v>
      </c>
    </row>
    <row r="268" spans="1:5" x14ac:dyDescent="0.25">
      <c r="A268" t="s">
        <v>173</v>
      </c>
      <c r="B268" t="s">
        <v>437</v>
      </c>
      <c r="C268">
        <v>1.8412999999999999</v>
      </c>
      <c r="D268">
        <v>0</v>
      </c>
      <c r="E268">
        <v>0.94379999999999997</v>
      </c>
    </row>
    <row r="269" spans="1:5" x14ac:dyDescent="0.25">
      <c r="A269" t="s">
        <v>173</v>
      </c>
      <c r="B269" t="s">
        <v>486</v>
      </c>
      <c r="C269">
        <v>1.8412999999999999</v>
      </c>
      <c r="D269">
        <v>1.0862000000000001</v>
      </c>
      <c r="E269">
        <v>1.8875999999999999</v>
      </c>
    </row>
    <row r="270" spans="1:5" x14ac:dyDescent="0.25">
      <c r="A270" t="s">
        <v>173</v>
      </c>
      <c r="B270" t="s">
        <v>487</v>
      </c>
      <c r="C270">
        <v>1.8412999999999999</v>
      </c>
      <c r="D270">
        <v>0.72409999999999997</v>
      </c>
      <c r="E270">
        <v>1.4157</v>
      </c>
    </row>
    <row r="271" spans="1:5" x14ac:dyDescent="0.25">
      <c r="A271" t="s">
        <v>173</v>
      </c>
      <c r="B271" t="s">
        <v>262</v>
      </c>
      <c r="C271">
        <v>1.8412999999999999</v>
      </c>
      <c r="D271">
        <v>1.2672000000000001</v>
      </c>
      <c r="E271">
        <v>0</v>
      </c>
    </row>
    <row r="272" spans="1:5" x14ac:dyDescent="0.25">
      <c r="A272" t="s">
        <v>173</v>
      </c>
      <c r="B272" t="s">
        <v>178</v>
      </c>
      <c r="C272">
        <v>1.8412999999999999</v>
      </c>
      <c r="D272">
        <v>0.95040000000000002</v>
      </c>
      <c r="E272">
        <v>1.9466000000000001</v>
      </c>
    </row>
    <row r="273" spans="1:5" x14ac:dyDescent="0.25">
      <c r="A273" t="s">
        <v>173</v>
      </c>
      <c r="B273" t="s">
        <v>434</v>
      </c>
      <c r="C273">
        <v>1.8412999999999999</v>
      </c>
      <c r="D273">
        <v>0.95040000000000002</v>
      </c>
      <c r="E273">
        <v>1.7697000000000001</v>
      </c>
    </row>
    <row r="274" spans="1:5" x14ac:dyDescent="0.25">
      <c r="A274" t="s">
        <v>173</v>
      </c>
      <c r="B274" t="s">
        <v>258</v>
      </c>
      <c r="C274">
        <v>1.8412999999999999</v>
      </c>
      <c r="D274">
        <v>0.54310000000000003</v>
      </c>
      <c r="E274">
        <v>0.70789999999999997</v>
      </c>
    </row>
    <row r="275" spans="1:5" x14ac:dyDescent="0.25">
      <c r="A275" t="s">
        <v>173</v>
      </c>
      <c r="B275" t="s">
        <v>260</v>
      </c>
      <c r="C275">
        <v>1.8412999999999999</v>
      </c>
      <c r="D275">
        <v>0.54310000000000003</v>
      </c>
      <c r="E275">
        <v>0.35389999999999999</v>
      </c>
    </row>
    <row r="276" spans="1:5" x14ac:dyDescent="0.25">
      <c r="A276" t="s">
        <v>173</v>
      </c>
      <c r="B276" t="s">
        <v>436</v>
      </c>
      <c r="C276">
        <v>1.8412999999999999</v>
      </c>
      <c r="D276">
        <v>0.36209999999999998</v>
      </c>
      <c r="E276">
        <v>0.70789999999999997</v>
      </c>
    </row>
    <row r="277" spans="1:5" x14ac:dyDescent="0.25">
      <c r="A277" t="s">
        <v>173</v>
      </c>
      <c r="B277" t="s">
        <v>176</v>
      </c>
      <c r="C277">
        <v>1.8412999999999999</v>
      </c>
      <c r="D277">
        <v>2.1724000000000001</v>
      </c>
      <c r="E277">
        <v>0.88480000000000003</v>
      </c>
    </row>
    <row r="278" spans="1:5" x14ac:dyDescent="0.25">
      <c r="A278" t="s">
        <v>173</v>
      </c>
      <c r="B278" t="s">
        <v>175</v>
      </c>
      <c r="C278">
        <v>1.8412999999999999</v>
      </c>
      <c r="D278">
        <v>1.0862000000000001</v>
      </c>
      <c r="E278">
        <v>0.88480000000000003</v>
      </c>
    </row>
    <row r="279" spans="1:5" x14ac:dyDescent="0.25">
      <c r="A279" t="s">
        <v>173</v>
      </c>
      <c r="B279" t="s">
        <v>259</v>
      </c>
      <c r="C279">
        <v>1.8412999999999999</v>
      </c>
      <c r="D279">
        <v>1.6293</v>
      </c>
      <c r="E279">
        <v>0.23599999999999999</v>
      </c>
    </row>
    <row r="280" spans="1:5" x14ac:dyDescent="0.25">
      <c r="A280" t="s">
        <v>173</v>
      </c>
      <c r="B280" t="s">
        <v>177</v>
      </c>
      <c r="C280">
        <v>1.8412999999999999</v>
      </c>
      <c r="D280">
        <v>0.1358</v>
      </c>
      <c r="E280">
        <v>0.35389999999999999</v>
      </c>
    </row>
    <row r="281" spans="1:5" x14ac:dyDescent="0.25">
      <c r="A281" t="s">
        <v>173</v>
      </c>
      <c r="B281" t="s">
        <v>174</v>
      </c>
      <c r="C281">
        <v>1.8412999999999999</v>
      </c>
      <c r="D281">
        <v>0.67889999999999995</v>
      </c>
      <c r="E281">
        <v>2.1236000000000002</v>
      </c>
    </row>
    <row r="282" spans="1:5" x14ac:dyDescent="0.25">
      <c r="A282" t="s">
        <v>173</v>
      </c>
      <c r="B282" t="s">
        <v>503</v>
      </c>
      <c r="C282">
        <v>1.8412999999999999</v>
      </c>
      <c r="D282">
        <v>0.72409999999999997</v>
      </c>
      <c r="E282">
        <v>1.6516999999999999</v>
      </c>
    </row>
    <row r="283" spans="1:5" x14ac:dyDescent="0.25">
      <c r="A283" t="s">
        <v>173</v>
      </c>
      <c r="B283" t="s">
        <v>257</v>
      </c>
      <c r="C283">
        <v>1.8412999999999999</v>
      </c>
      <c r="D283">
        <v>1.6293</v>
      </c>
      <c r="E283">
        <v>1.0618000000000001</v>
      </c>
    </row>
    <row r="284" spans="1:5" x14ac:dyDescent="0.25">
      <c r="A284" t="s">
        <v>27</v>
      </c>
      <c r="B284" t="s">
        <v>432</v>
      </c>
      <c r="C284">
        <v>1.381</v>
      </c>
      <c r="D284">
        <v>0.72409999999999997</v>
      </c>
      <c r="E284">
        <v>2.2183000000000002</v>
      </c>
    </row>
    <row r="285" spans="1:5" x14ac:dyDescent="0.25">
      <c r="A285" t="s">
        <v>27</v>
      </c>
      <c r="B285" t="s">
        <v>30</v>
      </c>
      <c r="C285">
        <v>1.381</v>
      </c>
      <c r="D285">
        <v>2.5344000000000002</v>
      </c>
      <c r="E285">
        <v>0.66549999999999998</v>
      </c>
    </row>
    <row r="286" spans="1:5" x14ac:dyDescent="0.25">
      <c r="A286" t="s">
        <v>27</v>
      </c>
      <c r="B286" t="s">
        <v>183</v>
      </c>
      <c r="C286">
        <v>1.381</v>
      </c>
      <c r="D286">
        <v>0.90510000000000002</v>
      </c>
      <c r="E286">
        <v>1.1091</v>
      </c>
    </row>
    <row r="287" spans="1:5" x14ac:dyDescent="0.25">
      <c r="A287" t="s">
        <v>27</v>
      </c>
      <c r="B287" t="s">
        <v>490</v>
      </c>
      <c r="C287">
        <v>1.381</v>
      </c>
      <c r="D287">
        <v>0.54310000000000003</v>
      </c>
      <c r="E287">
        <v>0.2218</v>
      </c>
    </row>
    <row r="288" spans="1:5" x14ac:dyDescent="0.25">
      <c r="A288" t="s">
        <v>27</v>
      </c>
      <c r="B288" t="s">
        <v>491</v>
      </c>
      <c r="C288">
        <v>1.381</v>
      </c>
      <c r="D288">
        <v>0.48270000000000002</v>
      </c>
      <c r="E288">
        <v>0.88729999999999998</v>
      </c>
    </row>
    <row r="289" spans="1:5" x14ac:dyDescent="0.25">
      <c r="A289" t="s">
        <v>27</v>
      </c>
      <c r="B289" t="s">
        <v>433</v>
      </c>
      <c r="C289">
        <v>1.381</v>
      </c>
      <c r="D289">
        <v>0.90510000000000002</v>
      </c>
      <c r="E289">
        <v>1.1091</v>
      </c>
    </row>
    <row r="290" spans="1:5" x14ac:dyDescent="0.25">
      <c r="A290" t="s">
        <v>27</v>
      </c>
      <c r="B290" t="s">
        <v>264</v>
      </c>
      <c r="C290">
        <v>1.381</v>
      </c>
      <c r="D290">
        <v>0.2414</v>
      </c>
      <c r="E290">
        <v>1.1831</v>
      </c>
    </row>
    <row r="291" spans="1:5" x14ac:dyDescent="0.25">
      <c r="A291" t="s">
        <v>27</v>
      </c>
      <c r="B291" t="s">
        <v>265</v>
      </c>
      <c r="C291">
        <v>1.381</v>
      </c>
      <c r="D291">
        <v>0.54310000000000003</v>
      </c>
      <c r="E291">
        <v>0.88729999999999998</v>
      </c>
    </row>
    <row r="292" spans="1:5" x14ac:dyDescent="0.25">
      <c r="A292" t="s">
        <v>27</v>
      </c>
      <c r="B292" t="s">
        <v>182</v>
      </c>
      <c r="C292">
        <v>1.381</v>
      </c>
      <c r="D292">
        <v>0.48270000000000002</v>
      </c>
      <c r="E292">
        <v>0.29580000000000001</v>
      </c>
    </row>
    <row r="293" spans="1:5" x14ac:dyDescent="0.25">
      <c r="A293" t="s">
        <v>27</v>
      </c>
      <c r="B293" t="s">
        <v>266</v>
      </c>
      <c r="C293">
        <v>1.381</v>
      </c>
      <c r="D293">
        <v>0.48270000000000002</v>
      </c>
      <c r="E293">
        <v>1.4789000000000001</v>
      </c>
    </row>
    <row r="294" spans="1:5" x14ac:dyDescent="0.25">
      <c r="A294" t="s">
        <v>27</v>
      </c>
      <c r="B294" t="s">
        <v>180</v>
      </c>
      <c r="C294">
        <v>1.381</v>
      </c>
      <c r="D294">
        <v>0.48270000000000002</v>
      </c>
      <c r="E294">
        <v>2.6619000000000002</v>
      </c>
    </row>
    <row r="295" spans="1:5" x14ac:dyDescent="0.25">
      <c r="A295" t="s">
        <v>27</v>
      </c>
      <c r="B295" t="s">
        <v>278</v>
      </c>
      <c r="C295">
        <v>1.381</v>
      </c>
      <c r="D295">
        <v>0.72409999999999997</v>
      </c>
      <c r="E295">
        <v>0.44369999999999998</v>
      </c>
    </row>
    <row r="296" spans="1:5" x14ac:dyDescent="0.25">
      <c r="A296" t="s">
        <v>27</v>
      </c>
      <c r="B296" t="s">
        <v>29</v>
      </c>
      <c r="C296">
        <v>1.381</v>
      </c>
      <c r="D296">
        <v>2.6551</v>
      </c>
      <c r="E296">
        <v>0.29580000000000001</v>
      </c>
    </row>
    <row r="297" spans="1:5" x14ac:dyDescent="0.25">
      <c r="A297" t="s">
        <v>27</v>
      </c>
      <c r="B297" t="s">
        <v>488</v>
      </c>
      <c r="C297">
        <v>1.381</v>
      </c>
      <c r="D297">
        <v>1.2069000000000001</v>
      </c>
      <c r="E297">
        <v>1.4789000000000001</v>
      </c>
    </row>
    <row r="298" spans="1:5" x14ac:dyDescent="0.25">
      <c r="A298" t="s">
        <v>27</v>
      </c>
      <c r="B298" t="s">
        <v>263</v>
      </c>
      <c r="C298">
        <v>1.381</v>
      </c>
      <c r="D298">
        <v>0.72409999999999997</v>
      </c>
      <c r="E298">
        <v>0.88729999999999998</v>
      </c>
    </row>
    <row r="299" spans="1:5" x14ac:dyDescent="0.25">
      <c r="A299" t="s">
        <v>27</v>
      </c>
      <c r="B299" t="s">
        <v>181</v>
      </c>
      <c r="C299">
        <v>1.381</v>
      </c>
      <c r="D299">
        <v>1.9913000000000001</v>
      </c>
      <c r="E299">
        <v>0.66549999999999998</v>
      </c>
    </row>
    <row r="300" spans="1:5" x14ac:dyDescent="0.25">
      <c r="A300" t="s">
        <v>27</v>
      </c>
      <c r="B300" t="s">
        <v>28</v>
      </c>
      <c r="C300">
        <v>1.381</v>
      </c>
      <c r="D300">
        <v>1.6896</v>
      </c>
      <c r="E300">
        <v>0.59150000000000003</v>
      </c>
    </row>
    <row r="301" spans="1:5" x14ac:dyDescent="0.25">
      <c r="A301" t="s">
        <v>27</v>
      </c>
      <c r="B301" t="s">
        <v>431</v>
      </c>
      <c r="C301">
        <v>1.381</v>
      </c>
      <c r="D301">
        <v>0.48270000000000002</v>
      </c>
      <c r="E301">
        <v>1.1831</v>
      </c>
    </row>
    <row r="302" spans="1:5" x14ac:dyDescent="0.25">
      <c r="A302" t="s">
        <v>184</v>
      </c>
      <c r="B302" t="s">
        <v>192</v>
      </c>
      <c r="C302">
        <v>1.5952</v>
      </c>
      <c r="D302">
        <v>2.2986</v>
      </c>
      <c r="E302">
        <v>1.1666000000000001</v>
      </c>
    </row>
    <row r="303" spans="1:5" x14ac:dyDescent="0.25">
      <c r="A303" t="s">
        <v>184</v>
      </c>
      <c r="B303" t="s">
        <v>185</v>
      </c>
      <c r="C303">
        <v>1.5952</v>
      </c>
      <c r="D303">
        <v>1.6717</v>
      </c>
      <c r="E303">
        <v>0</v>
      </c>
    </row>
    <row r="304" spans="1:5" x14ac:dyDescent="0.25">
      <c r="A304" t="s">
        <v>184</v>
      </c>
      <c r="B304" t="s">
        <v>188</v>
      </c>
      <c r="C304">
        <v>1.5952</v>
      </c>
      <c r="D304">
        <v>0</v>
      </c>
      <c r="E304">
        <v>3.7915000000000001</v>
      </c>
    </row>
    <row r="305" spans="1:5" x14ac:dyDescent="0.25">
      <c r="A305" t="s">
        <v>184</v>
      </c>
      <c r="B305" t="s">
        <v>196</v>
      </c>
      <c r="C305">
        <v>1.5952</v>
      </c>
      <c r="D305">
        <v>1.8806</v>
      </c>
      <c r="E305">
        <v>1.1666000000000001</v>
      </c>
    </row>
    <row r="306" spans="1:5" x14ac:dyDescent="0.25">
      <c r="A306" t="s">
        <v>184</v>
      </c>
      <c r="B306" t="s">
        <v>189</v>
      </c>
      <c r="C306">
        <v>1.5952</v>
      </c>
      <c r="D306">
        <v>1.097</v>
      </c>
      <c r="E306">
        <v>0.875</v>
      </c>
    </row>
    <row r="307" spans="1:5" x14ac:dyDescent="0.25">
      <c r="A307" t="s">
        <v>184</v>
      </c>
      <c r="B307" t="s">
        <v>190</v>
      </c>
      <c r="C307">
        <v>1.5952</v>
      </c>
      <c r="D307">
        <v>0.62690000000000001</v>
      </c>
      <c r="E307">
        <v>2.0415999999999999</v>
      </c>
    </row>
    <row r="308" spans="1:5" x14ac:dyDescent="0.25">
      <c r="A308" t="s">
        <v>184</v>
      </c>
      <c r="B308" t="s">
        <v>186</v>
      </c>
      <c r="C308">
        <v>1.5952</v>
      </c>
      <c r="D308">
        <v>0.78359999999999996</v>
      </c>
      <c r="E308">
        <v>0.65620000000000001</v>
      </c>
    </row>
    <row r="309" spans="1:5" x14ac:dyDescent="0.25">
      <c r="A309" t="s">
        <v>184</v>
      </c>
      <c r="B309" t="s">
        <v>267</v>
      </c>
      <c r="C309">
        <v>1.5952</v>
      </c>
      <c r="D309">
        <v>0.31340000000000001</v>
      </c>
      <c r="E309">
        <v>1.0936999999999999</v>
      </c>
    </row>
    <row r="310" spans="1:5" x14ac:dyDescent="0.25">
      <c r="A310" t="s">
        <v>184</v>
      </c>
      <c r="B310" t="s">
        <v>268</v>
      </c>
      <c r="C310">
        <v>1.5952</v>
      </c>
      <c r="D310">
        <v>1.8806</v>
      </c>
      <c r="E310">
        <v>0.21870000000000001</v>
      </c>
    </row>
    <row r="311" spans="1:5" x14ac:dyDescent="0.25">
      <c r="A311" t="s">
        <v>184</v>
      </c>
      <c r="B311" t="s">
        <v>191</v>
      </c>
      <c r="C311">
        <v>1.5952</v>
      </c>
      <c r="D311">
        <v>0.62690000000000001</v>
      </c>
      <c r="E311">
        <v>1.1666000000000001</v>
      </c>
    </row>
    <row r="312" spans="1:5" x14ac:dyDescent="0.25">
      <c r="A312" t="s">
        <v>184</v>
      </c>
      <c r="B312" t="s">
        <v>193</v>
      </c>
      <c r="C312">
        <v>1.5952</v>
      </c>
      <c r="D312">
        <v>0.47020000000000001</v>
      </c>
      <c r="E312">
        <v>0.4375</v>
      </c>
    </row>
    <row r="313" spans="1:5" x14ac:dyDescent="0.25">
      <c r="A313" t="s">
        <v>184</v>
      </c>
      <c r="B313" t="s">
        <v>194</v>
      </c>
      <c r="C313">
        <v>1.5952</v>
      </c>
      <c r="D313">
        <v>0.62690000000000001</v>
      </c>
      <c r="E313">
        <v>0.21870000000000001</v>
      </c>
    </row>
    <row r="314" spans="1:5" x14ac:dyDescent="0.25">
      <c r="A314" t="s">
        <v>31</v>
      </c>
      <c r="B314" t="s">
        <v>200</v>
      </c>
      <c r="C314">
        <v>1.5143</v>
      </c>
      <c r="D314">
        <v>0.22009999999999999</v>
      </c>
      <c r="E314">
        <v>0.97219999999999995</v>
      </c>
    </row>
    <row r="315" spans="1:5" x14ac:dyDescent="0.25">
      <c r="A315" t="s">
        <v>31</v>
      </c>
      <c r="B315" t="s">
        <v>198</v>
      </c>
      <c r="C315">
        <v>1.5143</v>
      </c>
      <c r="D315">
        <v>1.1006</v>
      </c>
      <c r="E315">
        <v>0.72919999999999996</v>
      </c>
    </row>
    <row r="316" spans="1:5" x14ac:dyDescent="0.25">
      <c r="A316" t="s">
        <v>31</v>
      </c>
      <c r="B316" t="s">
        <v>308</v>
      </c>
      <c r="C316">
        <v>1.5143</v>
      </c>
      <c r="D316">
        <v>1.1006</v>
      </c>
      <c r="E316">
        <v>0.97219999999999995</v>
      </c>
    </row>
    <row r="317" spans="1:5" x14ac:dyDescent="0.25">
      <c r="A317" t="s">
        <v>31</v>
      </c>
      <c r="B317" t="s">
        <v>197</v>
      </c>
      <c r="C317">
        <v>1.5143</v>
      </c>
      <c r="D317">
        <v>1.8160000000000001</v>
      </c>
      <c r="E317">
        <v>1.4583999999999999</v>
      </c>
    </row>
    <row r="318" spans="1:5" x14ac:dyDescent="0.25">
      <c r="A318" t="s">
        <v>31</v>
      </c>
      <c r="B318" t="s">
        <v>187</v>
      </c>
      <c r="C318">
        <v>1.5143</v>
      </c>
      <c r="D318">
        <v>0.33019999999999999</v>
      </c>
      <c r="E318">
        <v>0.91149999999999998</v>
      </c>
    </row>
    <row r="319" spans="1:5" x14ac:dyDescent="0.25">
      <c r="A319" t="s">
        <v>31</v>
      </c>
      <c r="B319" t="s">
        <v>202</v>
      </c>
      <c r="C319">
        <v>1.5143</v>
      </c>
      <c r="D319">
        <v>1.1006</v>
      </c>
      <c r="E319">
        <v>0.72919999999999996</v>
      </c>
    </row>
    <row r="320" spans="1:5" x14ac:dyDescent="0.25">
      <c r="A320" t="s">
        <v>31</v>
      </c>
      <c r="B320" t="s">
        <v>32</v>
      </c>
      <c r="C320">
        <v>1.5143</v>
      </c>
      <c r="D320">
        <v>0.49530000000000002</v>
      </c>
      <c r="E320">
        <v>0.72919999999999996</v>
      </c>
    </row>
    <row r="321" spans="1:5" x14ac:dyDescent="0.25">
      <c r="A321" t="s">
        <v>31</v>
      </c>
      <c r="B321" t="s">
        <v>341</v>
      </c>
      <c r="C321">
        <v>1.5143</v>
      </c>
      <c r="D321">
        <v>1.4858</v>
      </c>
      <c r="E321">
        <v>0.91149999999999998</v>
      </c>
    </row>
    <row r="322" spans="1:5" x14ac:dyDescent="0.25">
      <c r="A322" t="s">
        <v>31</v>
      </c>
      <c r="B322" t="s">
        <v>345</v>
      </c>
      <c r="C322">
        <v>1.5143</v>
      </c>
      <c r="D322">
        <v>1.5408999999999999</v>
      </c>
      <c r="E322">
        <v>1.4583999999999999</v>
      </c>
    </row>
    <row r="323" spans="1:5" x14ac:dyDescent="0.25">
      <c r="A323" t="s">
        <v>31</v>
      </c>
      <c r="B323" t="s">
        <v>201</v>
      </c>
      <c r="C323">
        <v>1.5143</v>
      </c>
      <c r="D323">
        <v>0.82550000000000001</v>
      </c>
      <c r="E323">
        <v>1.0938000000000001</v>
      </c>
    </row>
    <row r="324" spans="1:5" x14ac:dyDescent="0.25">
      <c r="A324" t="s">
        <v>282</v>
      </c>
      <c r="B324" t="s">
        <v>283</v>
      </c>
      <c r="C324">
        <v>1.6571</v>
      </c>
      <c r="D324">
        <v>1.6595</v>
      </c>
      <c r="E324">
        <v>1.0938000000000001</v>
      </c>
    </row>
    <row r="325" spans="1:5" x14ac:dyDescent="0.25">
      <c r="A325" t="s">
        <v>282</v>
      </c>
      <c r="B325" t="s">
        <v>195</v>
      </c>
      <c r="C325">
        <v>1.6571</v>
      </c>
      <c r="D325">
        <v>1.8104</v>
      </c>
      <c r="E325">
        <v>1.0938000000000001</v>
      </c>
    </row>
    <row r="326" spans="1:5" x14ac:dyDescent="0.25">
      <c r="A326" t="s">
        <v>282</v>
      </c>
      <c r="B326" t="s">
        <v>307</v>
      </c>
      <c r="C326">
        <v>1.6571</v>
      </c>
      <c r="D326">
        <v>1.4080999999999999</v>
      </c>
      <c r="E326">
        <v>1.4583999999999999</v>
      </c>
    </row>
    <row r="327" spans="1:5" x14ac:dyDescent="0.25">
      <c r="A327" t="s">
        <v>282</v>
      </c>
      <c r="B327" t="s">
        <v>33</v>
      </c>
      <c r="C327">
        <v>1.6571</v>
      </c>
      <c r="D327">
        <v>0.60350000000000004</v>
      </c>
      <c r="E327">
        <v>0.36459999999999998</v>
      </c>
    </row>
    <row r="328" spans="1:5" x14ac:dyDescent="0.25">
      <c r="A328" t="s">
        <v>282</v>
      </c>
      <c r="B328" t="s">
        <v>319</v>
      </c>
      <c r="C328">
        <v>1.6571</v>
      </c>
      <c r="D328">
        <v>1.2069000000000001</v>
      </c>
      <c r="E328">
        <v>0.48609999999999998</v>
      </c>
    </row>
    <row r="329" spans="1:5" x14ac:dyDescent="0.25">
      <c r="A329" t="s">
        <v>282</v>
      </c>
      <c r="B329" t="s">
        <v>475</v>
      </c>
      <c r="C329">
        <v>1.6571</v>
      </c>
      <c r="D329">
        <v>0.40229999999999999</v>
      </c>
      <c r="E329">
        <v>1.4583999999999999</v>
      </c>
    </row>
    <row r="330" spans="1:5" x14ac:dyDescent="0.25">
      <c r="A330" t="s">
        <v>282</v>
      </c>
      <c r="B330" t="s">
        <v>430</v>
      </c>
      <c r="C330">
        <v>1.6571</v>
      </c>
      <c r="D330">
        <v>0.40229999999999999</v>
      </c>
      <c r="E330">
        <v>0.48609999999999998</v>
      </c>
    </row>
    <row r="331" spans="1:5" x14ac:dyDescent="0.25">
      <c r="A331" t="s">
        <v>282</v>
      </c>
      <c r="B331" t="s">
        <v>337</v>
      </c>
      <c r="C331">
        <v>1.6571</v>
      </c>
      <c r="D331">
        <v>1.0058</v>
      </c>
      <c r="E331">
        <v>0.24310000000000001</v>
      </c>
    </row>
    <row r="332" spans="1:5" x14ac:dyDescent="0.25">
      <c r="A332" t="s">
        <v>282</v>
      </c>
      <c r="B332" t="s">
        <v>342</v>
      </c>
      <c r="C332">
        <v>1.6571</v>
      </c>
      <c r="D332">
        <v>0.4526</v>
      </c>
      <c r="E332">
        <v>1.6407</v>
      </c>
    </row>
    <row r="333" spans="1:5" x14ac:dyDescent="0.25">
      <c r="A333" t="s">
        <v>282</v>
      </c>
      <c r="B333" t="s">
        <v>199</v>
      </c>
      <c r="C333">
        <v>1.6571</v>
      </c>
      <c r="D333">
        <v>0.9052</v>
      </c>
      <c r="E333">
        <v>1.4583999999999999</v>
      </c>
    </row>
    <row r="334" spans="1:5" x14ac:dyDescent="0.25">
      <c r="A334" t="s">
        <v>288</v>
      </c>
      <c r="B334" t="s">
        <v>289</v>
      </c>
      <c r="C334">
        <v>1.6215999999999999</v>
      </c>
      <c r="D334">
        <v>0.46250000000000002</v>
      </c>
      <c r="E334">
        <v>1.349</v>
      </c>
    </row>
    <row r="335" spans="1:5" x14ac:dyDescent="0.25">
      <c r="A335" t="s">
        <v>288</v>
      </c>
      <c r="B335" t="s">
        <v>293</v>
      </c>
      <c r="C335">
        <v>1.6215999999999999</v>
      </c>
      <c r="D335">
        <v>1.0791999999999999</v>
      </c>
      <c r="E335">
        <v>1.1561999999999999</v>
      </c>
    </row>
    <row r="336" spans="1:5" x14ac:dyDescent="0.25">
      <c r="A336" t="s">
        <v>288</v>
      </c>
      <c r="B336" t="s">
        <v>476</v>
      </c>
      <c r="C336">
        <v>1.6215999999999999</v>
      </c>
      <c r="D336">
        <v>0.61670000000000003</v>
      </c>
      <c r="E336">
        <v>0.51390000000000002</v>
      </c>
    </row>
    <row r="337" spans="1:5" x14ac:dyDescent="0.25">
      <c r="A337" t="s">
        <v>288</v>
      </c>
      <c r="B337" t="s">
        <v>312</v>
      </c>
      <c r="C337">
        <v>1.6215999999999999</v>
      </c>
      <c r="D337">
        <v>1.3875</v>
      </c>
      <c r="E337">
        <v>0.19270000000000001</v>
      </c>
    </row>
    <row r="338" spans="1:5" x14ac:dyDescent="0.25">
      <c r="A338" t="s">
        <v>288</v>
      </c>
      <c r="B338" t="s">
        <v>313</v>
      </c>
      <c r="C338">
        <v>1.6215999999999999</v>
      </c>
      <c r="D338">
        <v>0.30830000000000002</v>
      </c>
      <c r="E338">
        <v>1.1561999999999999</v>
      </c>
    </row>
    <row r="339" spans="1:5" x14ac:dyDescent="0.25">
      <c r="A339" t="s">
        <v>288</v>
      </c>
      <c r="B339" t="s">
        <v>316</v>
      </c>
      <c r="C339">
        <v>1.6215999999999999</v>
      </c>
      <c r="D339">
        <v>1.0278</v>
      </c>
      <c r="E339">
        <v>1.2847</v>
      </c>
    </row>
    <row r="340" spans="1:5" x14ac:dyDescent="0.25">
      <c r="A340" t="s">
        <v>288</v>
      </c>
      <c r="B340" t="s">
        <v>320</v>
      </c>
      <c r="C340">
        <v>1.6215999999999999</v>
      </c>
      <c r="D340">
        <v>1.0278</v>
      </c>
      <c r="E340">
        <v>1.0278</v>
      </c>
    </row>
    <row r="341" spans="1:5" x14ac:dyDescent="0.25">
      <c r="A341" t="s">
        <v>288</v>
      </c>
      <c r="B341" t="s">
        <v>354</v>
      </c>
      <c r="C341">
        <v>1.6215999999999999</v>
      </c>
      <c r="D341">
        <v>1.2333000000000001</v>
      </c>
      <c r="E341">
        <v>1.349</v>
      </c>
    </row>
    <row r="342" spans="1:5" x14ac:dyDescent="0.25">
      <c r="A342" t="s">
        <v>288</v>
      </c>
      <c r="B342" t="s">
        <v>355</v>
      </c>
      <c r="C342">
        <v>1.6215999999999999</v>
      </c>
      <c r="D342">
        <v>1.5417000000000001</v>
      </c>
      <c r="E342">
        <v>0.77080000000000004</v>
      </c>
    </row>
    <row r="343" spans="1:5" x14ac:dyDescent="0.25">
      <c r="A343" t="s">
        <v>288</v>
      </c>
      <c r="B343" t="s">
        <v>357</v>
      </c>
      <c r="C343">
        <v>1.6215999999999999</v>
      </c>
      <c r="D343">
        <v>1.2333000000000001</v>
      </c>
      <c r="E343">
        <v>1.1561999999999999</v>
      </c>
    </row>
    <row r="344" spans="1:5" x14ac:dyDescent="0.25">
      <c r="A344" t="s">
        <v>285</v>
      </c>
      <c r="B344" t="s">
        <v>291</v>
      </c>
      <c r="C344">
        <v>1.35</v>
      </c>
      <c r="D344">
        <v>0.74070000000000003</v>
      </c>
      <c r="E344">
        <v>1.0256000000000001</v>
      </c>
    </row>
    <row r="345" spans="1:5" x14ac:dyDescent="0.25">
      <c r="A345" t="s">
        <v>285</v>
      </c>
      <c r="B345" t="s">
        <v>295</v>
      </c>
      <c r="C345">
        <v>1.35</v>
      </c>
      <c r="D345">
        <v>0.74070000000000003</v>
      </c>
      <c r="E345">
        <v>0.57689999999999997</v>
      </c>
    </row>
    <row r="346" spans="1:5" x14ac:dyDescent="0.25">
      <c r="A346" t="s">
        <v>285</v>
      </c>
      <c r="B346" t="s">
        <v>296</v>
      </c>
      <c r="C346">
        <v>1.35</v>
      </c>
      <c r="D346">
        <v>1.2345999999999999</v>
      </c>
      <c r="E346">
        <v>1.2821</v>
      </c>
    </row>
    <row r="347" spans="1:5" x14ac:dyDescent="0.25">
      <c r="A347" t="s">
        <v>285</v>
      </c>
      <c r="B347" t="s">
        <v>297</v>
      </c>
      <c r="C347">
        <v>1.35</v>
      </c>
      <c r="D347">
        <v>1.7283999999999999</v>
      </c>
      <c r="E347">
        <v>0</v>
      </c>
    </row>
    <row r="348" spans="1:5" x14ac:dyDescent="0.25">
      <c r="A348" t="s">
        <v>285</v>
      </c>
      <c r="B348" t="s">
        <v>299</v>
      </c>
      <c r="C348">
        <v>1.35</v>
      </c>
      <c r="D348">
        <v>1.2963</v>
      </c>
      <c r="E348">
        <v>0.1923</v>
      </c>
    </row>
    <row r="349" spans="1:5" x14ac:dyDescent="0.25">
      <c r="A349" t="s">
        <v>285</v>
      </c>
      <c r="B349" t="s">
        <v>302</v>
      </c>
      <c r="C349">
        <v>1.35</v>
      </c>
      <c r="D349">
        <v>0</v>
      </c>
      <c r="E349">
        <v>2.3077000000000001</v>
      </c>
    </row>
    <row r="350" spans="1:5" x14ac:dyDescent="0.25">
      <c r="A350" t="s">
        <v>285</v>
      </c>
      <c r="B350" t="s">
        <v>305</v>
      </c>
      <c r="C350">
        <v>1.35</v>
      </c>
      <c r="D350">
        <v>1.4815</v>
      </c>
      <c r="E350">
        <v>1.5385</v>
      </c>
    </row>
    <row r="351" spans="1:5" x14ac:dyDescent="0.25">
      <c r="A351" t="s">
        <v>285</v>
      </c>
      <c r="B351" t="s">
        <v>315</v>
      </c>
      <c r="C351">
        <v>1.35</v>
      </c>
      <c r="D351">
        <v>0.49380000000000002</v>
      </c>
      <c r="E351">
        <v>1.5385</v>
      </c>
    </row>
    <row r="352" spans="1:5" x14ac:dyDescent="0.25">
      <c r="A352" t="s">
        <v>285</v>
      </c>
      <c r="B352" t="s">
        <v>317</v>
      </c>
      <c r="C352">
        <v>1.35</v>
      </c>
      <c r="D352">
        <v>0.74070000000000003</v>
      </c>
      <c r="E352">
        <v>2.0512999999999999</v>
      </c>
    </row>
    <row r="353" spans="1:5" x14ac:dyDescent="0.25">
      <c r="A353" t="s">
        <v>285</v>
      </c>
      <c r="B353" t="s">
        <v>321</v>
      </c>
      <c r="C353">
        <v>1.35</v>
      </c>
      <c r="D353">
        <v>0.49380000000000002</v>
      </c>
      <c r="E353">
        <v>1.0256000000000001</v>
      </c>
    </row>
    <row r="354" spans="1:5" x14ac:dyDescent="0.25">
      <c r="A354" t="s">
        <v>285</v>
      </c>
      <c r="B354" t="s">
        <v>322</v>
      </c>
      <c r="C354">
        <v>1.35</v>
      </c>
      <c r="D354">
        <v>1.2345999999999999</v>
      </c>
      <c r="E354">
        <v>0.76919999999999999</v>
      </c>
    </row>
    <row r="355" spans="1:5" x14ac:dyDescent="0.25">
      <c r="A355" t="s">
        <v>285</v>
      </c>
      <c r="B355" t="s">
        <v>334</v>
      </c>
      <c r="C355">
        <v>1.35</v>
      </c>
      <c r="D355">
        <v>0.74070000000000003</v>
      </c>
      <c r="E355">
        <v>0.76919999999999999</v>
      </c>
    </row>
    <row r="356" spans="1:5" x14ac:dyDescent="0.25">
      <c r="A356" t="s">
        <v>285</v>
      </c>
      <c r="B356" t="s">
        <v>339</v>
      </c>
      <c r="C356">
        <v>1.35</v>
      </c>
      <c r="D356">
        <v>1.1111</v>
      </c>
      <c r="E356">
        <v>0.76919999999999999</v>
      </c>
    </row>
    <row r="357" spans="1:5" x14ac:dyDescent="0.25">
      <c r="A357" t="s">
        <v>285</v>
      </c>
      <c r="B357" t="s">
        <v>347</v>
      </c>
      <c r="C357">
        <v>1.35</v>
      </c>
      <c r="D357">
        <v>2.2222</v>
      </c>
      <c r="E357">
        <v>0.76919999999999999</v>
      </c>
    </row>
    <row r="358" spans="1:5" x14ac:dyDescent="0.25">
      <c r="A358" t="s">
        <v>285</v>
      </c>
      <c r="B358" t="s">
        <v>348</v>
      </c>
      <c r="C358">
        <v>1.35</v>
      </c>
      <c r="D358">
        <v>0.37040000000000001</v>
      </c>
      <c r="E358">
        <v>1.5385</v>
      </c>
    </row>
    <row r="359" spans="1:5" x14ac:dyDescent="0.25">
      <c r="A359" t="s">
        <v>285</v>
      </c>
      <c r="B359" t="s">
        <v>351</v>
      </c>
      <c r="C359">
        <v>1.35</v>
      </c>
      <c r="D359">
        <v>0.98770000000000002</v>
      </c>
      <c r="E359">
        <v>1.5385</v>
      </c>
    </row>
    <row r="360" spans="1:5" x14ac:dyDescent="0.25">
      <c r="A360" t="s">
        <v>285</v>
      </c>
      <c r="B360" t="s">
        <v>361</v>
      </c>
      <c r="C360">
        <v>1.35</v>
      </c>
      <c r="D360">
        <v>1.6667000000000001</v>
      </c>
      <c r="E360">
        <v>0.3846</v>
      </c>
    </row>
    <row r="361" spans="1:5" x14ac:dyDescent="0.25">
      <c r="A361" t="s">
        <v>285</v>
      </c>
      <c r="B361" t="s">
        <v>362</v>
      </c>
      <c r="C361">
        <v>1.35</v>
      </c>
      <c r="D361">
        <v>0.24690000000000001</v>
      </c>
      <c r="E361">
        <v>1.0256000000000001</v>
      </c>
    </row>
    <row r="362" spans="1:5" x14ac:dyDescent="0.25">
      <c r="A362" t="s">
        <v>285</v>
      </c>
      <c r="B362" t="s">
        <v>363</v>
      </c>
      <c r="C362">
        <v>1.35</v>
      </c>
      <c r="D362">
        <v>0.74070000000000003</v>
      </c>
      <c r="E362">
        <v>1.1537999999999999</v>
      </c>
    </row>
    <row r="363" spans="1:5" x14ac:dyDescent="0.25">
      <c r="A363" t="s">
        <v>285</v>
      </c>
      <c r="B363" t="s">
        <v>364</v>
      </c>
      <c r="C363">
        <v>1.35</v>
      </c>
      <c r="D363">
        <v>1.8519000000000001</v>
      </c>
      <c r="E363">
        <v>0.3846</v>
      </c>
    </row>
    <row r="364" spans="1:5" x14ac:dyDescent="0.25">
      <c r="A364" t="s">
        <v>287</v>
      </c>
      <c r="B364" t="s">
        <v>286</v>
      </c>
      <c r="C364">
        <v>1.2423999999999999</v>
      </c>
      <c r="D364">
        <v>1.0731999999999999</v>
      </c>
      <c r="E364">
        <v>0.75860000000000005</v>
      </c>
    </row>
    <row r="365" spans="1:5" x14ac:dyDescent="0.25">
      <c r="A365" t="s">
        <v>287</v>
      </c>
      <c r="B365" t="s">
        <v>507</v>
      </c>
      <c r="C365">
        <v>1.2423999999999999</v>
      </c>
      <c r="D365">
        <v>0.53659999999999997</v>
      </c>
      <c r="E365">
        <v>0.75860000000000005</v>
      </c>
    </row>
    <row r="366" spans="1:5" x14ac:dyDescent="0.25">
      <c r="A366" t="s">
        <v>287</v>
      </c>
      <c r="B366" t="s">
        <v>506</v>
      </c>
      <c r="C366">
        <v>1.2423999999999999</v>
      </c>
      <c r="D366">
        <v>1.2073</v>
      </c>
      <c r="E366">
        <v>0</v>
      </c>
    </row>
    <row r="367" spans="1:5" x14ac:dyDescent="0.25">
      <c r="A367" t="s">
        <v>287</v>
      </c>
      <c r="B367" t="s">
        <v>438</v>
      </c>
      <c r="C367">
        <v>1.2423999999999999</v>
      </c>
      <c r="D367">
        <v>0.53659999999999997</v>
      </c>
      <c r="E367">
        <v>0</v>
      </c>
    </row>
    <row r="368" spans="1:5" x14ac:dyDescent="0.25">
      <c r="A368" t="s">
        <v>287</v>
      </c>
      <c r="B368" t="s">
        <v>304</v>
      </c>
      <c r="C368">
        <v>1.2423999999999999</v>
      </c>
      <c r="D368">
        <v>1.3414999999999999</v>
      </c>
      <c r="E368">
        <v>1.5172000000000001</v>
      </c>
    </row>
    <row r="369" spans="1:5" x14ac:dyDescent="0.25">
      <c r="A369" t="s">
        <v>287</v>
      </c>
      <c r="B369" t="s">
        <v>314</v>
      </c>
      <c r="C369">
        <v>1.2423999999999999</v>
      </c>
      <c r="D369">
        <v>1.8781000000000001</v>
      </c>
      <c r="E369">
        <v>0.37930000000000003</v>
      </c>
    </row>
    <row r="370" spans="1:5" x14ac:dyDescent="0.25">
      <c r="A370" t="s">
        <v>287</v>
      </c>
      <c r="B370" t="s">
        <v>323</v>
      </c>
      <c r="C370">
        <v>1.2423999999999999</v>
      </c>
      <c r="D370">
        <v>1.8781000000000001</v>
      </c>
      <c r="E370">
        <v>0.37930000000000003</v>
      </c>
    </row>
    <row r="371" spans="1:5" x14ac:dyDescent="0.25">
      <c r="A371" t="s">
        <v>287</v>
      </c>
      <c r="B371" t="s">
        <v>326</v>
      </c>
      <c r="C371">
        <v>1.2423999999999999</v>
      </c>
      <c r="D371">
        <v>1.6097999999999999</v>
      </c>
      <c r="E371">
        <v>1.1378999999999999</v>
      </c>
    </row>
    <row r="372" spans="1:5" x14ac:dyDescent="0.25">
      <c r="A372" t="s">
        <v>287</v>
      </c>
      <c r="B372" t="s">
        <v>435</v>
      </c>
      <c r="C372">
        <v>1.2423999999999999</v>
      </c>
      <c r="D372">
        <v>0.53659999999999997</v>
      </c>
      <c r="E372">
        <v>1.1378999999999999</v>
      </c>
    </row>
    <row r="373" spans="1:5" x14ac:dyDescent="0.25">
      <c r="A373" t="s">
        <v>287</v>
      </c>
      <c r="B373" t="s">
        <v>327</v>
      </c>
      <c r="C373">
        <v>1.2423999999999999</v>
      </c>
      <c r="D373">
        <v>0.80489999999999995</v>
      </c>
      <c r="E373">
        <v>0</v>
      </c>
    </row>
    <row r="374" spans="1:5" x14ac:dyDescent="0.25">
      <c r="A374" t="s">
        <v>287</v>
      </c>
      <c r="B374" t="s">
        <v>328</v>
      </c>
      <c r="C374">
        <v>1.2423999999999999</v>
      </c>
      <c r="D374">
        <v>0.80489999999999995</v>
      </c>
      <c r="E374">
        <v>1.1378999999999999</v>
      </c>
    </row>
    <row r="375" spans="1:5" x14ac:dyDescent="0.25">
      <c r="A375" t="s">
        <v>287</v>
      </c>
      <c r="B375" t="s">
        <v>329</v>
      </c>
      <c r="C375">
        <v>1.2423999999999999</v>
      </c>
      <c r="D375">
        <v>1.2073</v>
      </c>
      <c r="E375">
        <v>0.56899999999999995</v>
      </c>
    </row>
    <row r="376" spans="1:5" x14ac:dyDescent="0.25">
      <c r="A376" t="s">
        <v>287</v>
      </c>
      <c r="B376" t="s">
        <v>332</v>
      </c>
      <c r="C376">
        <v>1.2423999999999999</v>
      </c>
      <c r="D376">
        <v>0.80489999999999995</v>
      </c>
      <c r="E376">
        <v>1.5172000000000001</v>
      </c>
    </row>
    <row r="377" spans="1:5" x14ac:dyDescent="0.25">
      <c r="A377" t="s">
        <v>287</v>
      </c>
      <c r="B377" t="s">
        <v>333</v>
      </c>
      <c r="C377">
        <v>1.2423999999999999</v>
      </c>
      <c r="D377">
        <v>0.40239999999999998</v>
      </c>
      <c r="E377">
        <v>3.4137</v>
      </c>
    </row>
    <row r="378" spans="1:5" x14ac:dyDescent="0.25">
      <c r="A378" t="s">
        <v>287</v>
      </c>
      <c r="B378" t="s">
        <v>336</v>
      </c>
      <c r="C378">
        <v>1.2423999999999999</v>
      </c>
      <c r="D378">
        <v>0.80489999999999995</v>
      </c>
      <c r="E378">
        <v>1.8965000000000001</v>
      </c>
    </row>
    <row r="379" spans="1:5" x14ac:dyDescent="0.25">
      <c r="A379" t="s">
        <v>287</v>
      </c>
      <c r="B379" t="s">
        <v>340</v>
      </c>
      <c r="C379">
        <v>1.2423999999999999</v>
      </c>
      <c r="D379">
        <v>0.40239999999999998</v>
      </c>
      <c r="E379">
        <v>0.85340000000000005</v>
      </c>
    </row>
    <row r="380" spans="1:5" x14ac:dyDescent="0.25">
      <c r="A380" t="s">
        <v>287</v>
      </c>
      <c r="B380" t="s">
        <v>343</v>
      </c>
      <c r="C380">
        <v>1.2423999999999999</v>
      </c>
      <c r="D380">
        <v>1.0731999999999999</v>
      </c>
      <c r="E380">
        <v>2.2757999999999998</v>
      </c>
    </row>
    <row r="381" spans="1:5" x14ac:dyDescent="0.25">
      <c r="A381" t="s">
        <v>287</v>
      </c>
      <c r="B381" t="s">
        <v>504</v>
      </c>
      <c r="C381">
        <v>1.2423999999999999</v>
      </c>
      <c r="D381">
        <v>0</v>
      </c>
      <c r="E381">
        <v>1.1378999999999999</v>
      </c>
    </row>
    <row r="382" spans="1:5" x14ac:dyDescent="0.25">
      <c r="A382" t="s">
        <v>287</v>
      </c>
      <c r="B382" t="s">
        <v>353</v>
      </c>
      <c r="C382">
        <v>1.2423999999999999</v>
      </c>
      <c r="D382">
        <v>1.0731999999999999</v>
      </c>
      <c r="E382">
        <v>1.1378999999999999</v>
      </c>
    </row>
    <row r="383" spans="1:5" x14ac:dyDescent="0.25">
      <c r="A383" t="s">
        <v>287</v>
      </c>
      <c r="B383" t="s">
        <v>359</v>
      </c>
      <c r="C383">
        <v>1.2423999999999999</v>
      </c>
      <c r="D383">
        <v>1.3414999999999999</v>
      </c>
      <c r="E383">
        <v>0.75860000000000005</v>
      </c>
    </row>
    <row r="384" spans="1:5" x14ac:dyDescent="0.25">
      <c r="A384" t="s">
        <v>287</v>
      </c>
      <c r="B384" t="s">
        <v>505</v>
      </c>
      <c r="C384">
        <v>1.2423999999999999</v>
      </c>
      <c r="D384">
        <v>2.1463999999999999</v>
      </c>
      <c r="E384">
        <v>1.1378999999999999</v>
      </c>
    </row>
    <row r="385" spans="1:5" x14ac:dyDescent="0.25">
      <c r="A385" t="s">
        <v>287</v>
      </c>
      <c r="B385" t="s">
        <v>368</v>
      </c>
      <c r="C385">
        <v>1.2423999999999999</v>
      </c>
      <c r="D385">
        <v>0.53659999999999997</v>
      </c>
      <c r="E385">
        <v>0.75860000000000005</v>
      </c>
    </row>
    <row r="386" spans="1:5" x14ac:dyDescent="0.25">
      <c r="A386" t="s">
        <v>34</v>
      </c>
      <c r="B386" t="s">
        <v>439</v>
      </c>
      <c r="C386">
        <v>1.4921</v>
      </c>
      <c r="D386">
        <v>1.5638000000000001</v>
      </c>
      <c r="E386">
        <v>0.54549999999999998</v>
      </c>
    </row>
    <row r="387" spans="1:5" x14ac:dyDescent="0.25">
      <c r="A387" t="s">
        <v>34</v>
      </c>
      <c r="B387" t="s">
        <v>284</v>
      </c>
      <c r="C387">
        <v>1.4921</v>
      </c>
      <c r="D387">
        <v>1.117</v>
      </c>
      <c r="E387">
        <v>1.3636999999999999</v>
      </c>
    </row>
    <row r="388" spans="1:5" x14ac:dyDescent="0.25">
      <c r="A388" t="s">
        <v>34</v>
      </c>
      <c r="B388" t="s">
        <v>492</v>
      </c>
      <c r="C388">
        <v>1.4921</v>
      </c>
      <c r="D388">
        <v>0.89359999999999995</v>
      </c>
      <c r="E388">
        <v>1.0909</v>
      </c>
    </row>
    <row r="389" spans="1:5" x14ac:dyDescent="0.25">
      <c r="A389" t="s">
        <v>34</v>
      </c>
      <c r="B389" t="s">
        <v>208</v>
      </c>
      <c r="C389">
        <v>1.4921</v>
      </c>
      <c r="D389">
        <v>0.8377</v>
      </c>
      <c r="E389">
        <v>1.6364000000000001</v>
      </c>
    </row>
    <row r="390" spans="1:5" x14ac:dyDescent="0.25">
      <c r="A390" t="s">
        <v>34</v>
      </c>
      <c r="B390" t="s">
        <v>270</v>
      </c>
      <c r="C390">
        <v>1.4921</v>
      </c>
      <c r="D390">
        <v>1.3404</v>
      </c>
      <c r="E390">
        <v>0.61360000000000003</v>
      </c>
    </row>
    <row r="391" spans="1:5" x14ac:dyDescent="0.25">
      <c r="A391" t="s">
        <v>34</v>
      </c>
      <c r="B391" t="s">
        <v>204</v>
      </c>
      <c r="C391">
        <v>1.4921</v>
      </c>
      <c r="D391">
        <v>1.3404</v>
      </c>
      <c r="E391">
        <v>0</v>
      </c>
    </row>
    <row r="392" spans="1:5" x14ac:dyDescent="0.25">
      <c r="A392" t="s">
        <v>34</v>
      </c>
      <c r="B392" t="s">
        <v>279</v>
      </c>
      <c r="C392">
        <v>1.4921</v>
      </c>
      <c r="D392">
        <v>2.3456999999999999</v>
      </c>
      <c r="E392">
        <v>1.0226999999999999</v>
      </c>
    </row>
    <row r="393" spans="1:5" x14ac:dyDescent="0.25">
      <c r="A393" t="s">
        <v>34</v>
      </c>
      <c r="B393" t="s">
        <v>271</v>
      </c>
      <c r="C393">
        <v>1.4921</v>
      </c>
      <c r="D393">
        <v>0.89359999999999995</v>
      </c>
      <c r="E393">
        <v>0.81820000000000004</v>
      </c>
    </row>
    <row r="394" spans="1:5" x14ac:dyDescent="0.25">
      <c r="A394" t="s">
        <v>34</v>
      </c>
      <c r="B394" t="s">
        <v>206</v>
      </c>
      <c r="C394">
        <v>1.4921</v>
      </c>
      <c r="D394">
        <v>1.5638000000000001</v>
      </c>
      <c r="E394">
        <v>0.81820000000000004</v>
      </c>
    </row>
    <row r="395" spans="1:5" x14ac:dyDescent="0.25">
      <c r="A395" t="s">
        <v>34</v>
      </c>
      <c r="B395" t="s">
        <v>440</v>
      </c>
      <c r="C395">
        <v>1.4921</v>
      </c>
      <c r="D395">
        <v>0.67020000000000002</v>
      </c>
      <c r="E395">
        <v>1.0909</v>
      </c>
    </row>
    <row r="396" spans="1:5" x14ac:dyDescent="0.25">
      <c r="A396" t="s">
        <v>34</v>
      </c>
      <c r="B396" t="s">
        <v>269</v>
      </c>
      <c r="C396">
        <v>1.4921</v>
      </c>
      <c r="D396">
        <v>0.44679999999999997</v>
      </c>
      <c r="E396">
        <v>1.9091</v>
      </c>
    </row>
    <row r="397" spans="1:5" x14ac:dyDescent="0.25">
      <c r="A397" t="s">
        <v>34</v>
      </c>
      <c r="B397" t="s">
        <v>500</v>
      </c>
      <c r="C397">
        <v>1.4921</v>
      </c>
      <c r="D397">
        <v>0.44679999999999997</v>
      </c>
      <c r="E397">
        <v>2.1819000000000002</v>
      </c>
    </row>
    <row r="398" spans="1:5" x14ac:dyDescent="0.25">
      <c r="A398" t="s">
        <v>34</v>
      </c>
      <c r="B398" t="s">
        <v>35</v>
      </c>
      <c r="C398">
        <v>1.4921</v>
      </c>
      <c r="D398">
        <v>1.5638000000000001</v>
      </c>
      <c r="E398">
        <v>1.6364000000000001</v>
      </c>
    </row>
    <row r="399" spans="1:5" x14ac:dyDescent="0.25">
      <c r="A399" t="s">
        <v>34</v>
      </c>
      <c r="B399" t="s">
        <v>280</v>
      </c>
      <c r="C399">
        <v>1.4921</v>
      </c>
      <c r="D399">
        <v>0.67020000000000002</v>
      </c>
      <c r="E399">
        <v>2.4546000000000001</v>
      </c>
    </row>
    <row r="400" spans="1:5" x14ac:dyDescent="0.25">
      <c r="A400" t="s">
        <v>34</v>
      </c>
      <c r="B400" t="s">
        <v>207</v>
      </c>
      <c r="C400">
        <v>1.4921</v>
      </c>
      <c r="D400">
        <v>1.117</v>
      </c>
      <c r="E400">
        <v>0</v>
      </c>
    </row>
    <row r="401" spans="1:5" x14ac:dyDescent="0.25">
      <c r="A401" t="s">
        <v>34</v>
      </c>
      <c r="B401" t="s">
        <v>203</v>
      </c>
      <c r="C401">
        <v>1.4921</v>
      </c>
      <c r="D401">
        <v>0.44679999999999997</v>
      </c>
      <c r="E401">
        <v>0</v>
      </c>
    </row>
    <row r="402" spans="1:5" x14ac:dyDescent="0.25">
      <c r="A402" t="s">
        <v>34</v>
      </c>
      <c r="B402" t="s">
        <v>205</v>
      </c>
      <c r="C402">
        <v>1.4921</v>
      </c>
      <c r="D402">
        <v>0.50260000000000005</v>
      </c>
      <c r="E402">
        <v>0.61360000000000003</v>
      </c>
    </row>
    <row r="403" spans="1:5" x14ac:dyDescent="0.25">
      <c r="A403" t="s">
        <v>34</v>
      </c>
      <c r="B403" t="s">
        <v>209</v>
      </c>
      <c r="C403">
        <v>1.4921</v>
      </c>
      <c r="D403">
        <v>0.89359999999999995</v>
      </c>
      <c r="E403">
        <v>0.54549999999999998</v>
      </c>
    </row>
    <row r="404" spans="1:5" x14ac:dyDescent="0.25">
      <c r="A404" t="s">
        <v>34</v>
      </c>
      <c r="B404" t="s">
        <v>493</v>
      </c>
      <c r="C404">
        <v>1.4921</v>
      </c>
      <c r="D404">
        <v>0.16750000000000001</v>
      </c>
      <c r="E404">
        <v>1.0226999999999999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zoomScale="80" zoomScaleNormal="80" workbookViewId="0">
      <selection activeCell="G19" sqref="G19"/>
    </sheetView>
  </sheetViews>
  <sheetFormatPr defaultRowHeight="15" x14ac:dyDescent="0.25"/>
  <sheetData>
    <row r="1" spans="1:5" x14ac:dyDescent="0.25">
      <c r="A1" t="s">
        <v>281</v>
      </c>
      <c r="B1" t="s">
        <v>2</v>
      </c>
      <c r="C1" t="s">
        <v>6</v>
      </c>
      <c r="D1" t="s">
        <v>369</v>
      </c>
      <c r="E1" t="s">
        <v>5</v>
      </c>
    </row>
    <row r="2" spans="1:5" x14ac:dyDescent="0.25">
      <c r="A2" t="s">
        <v>10</v>
      </c>
      <c r="B2" t="s">
        <v>12</v>
      </c>
      <c r="C2">
        <v>1.4074</v>
      </c>
      <c r="D2">
        <v>0.88819999999999999</v>
      </c>
      <c r="E2">
        <v>0.82320000000000004</v>
      </c>
    </row>
    <row r="3" spans="1:5" x14ac:dyDescent="0.25">
      <c r="A3" t="s">
        <v>10</v>
      </c>
      <c r="B3" t="s">
        <v>211</v>
      </c>
      <c r="C3">
        <v>1.4074</v>
      </c>
      <c r="D3">
        <v>1.2434000000000001</v>
      </c>
      <c r="E3">
        <v>0.1646</v>
      </c>
    </row>
    <row r="4" spans="1:5" x14ac:dyDescent="0.25">
      <c r="A4" t="s">
        <v>10</v>
      </c>
      <c r="B4" t="s">
        <v>212</v>
      </c>
      <c r="C4">
        <v>1.4074</v>
      </c>
      <c r="D4">
        <v>0.17760000000000001</v>
      </c>
      <c r="E4">
        <v>1.6464000000000001</v>
      </c>
    </row>
    <row r="5" spans="1:5" x14ac:dyDescent="0.25">
      <c r="A5" t="s">
        <v>10</v>
      </c>
      <c r="B5" t="s">
        <v>40</v>
      </c>
      <c r="C5">
        <v>1.4074</v>
      </c>
      <c r="D5">
        <v>1.0658000000000001</v>
      </c>
      <c r="E5">
        <v>0.82320000000000004</v>
      </c>
    </row>
    <row r="6" spans="1:5" x14ac:dyDescent="0.25">
      <c r="A6" t="s">
        <v>10</v>
      </c>
      <c r="B6" t="s">
        <v>214</v>
      </c>
      <c r="C6">
        <v>1.4074</v>
      </c>
      <c r="D6">
        <v>1.2789999999999999</v>
      </c>
      <c r="E6">
        <v>0.7903</v>
      </c>
    </row>
    <row r="7" spans="1:5" x14ac:dyDescent="0.25">
      <c r="A7" t="s">
        <v>10</v>
      </c>
      <c r="B7" t="s">
        <v>11</v>
      </c>
      <c r="C7">
        <v>1.4074</v>
      </c>
      <c r="D7">
        <v>0.71050000000000002</v>
      </c>
      <c r="E7">
        <v>1.3170999999999999</v>
      </c>
    </row>
    <row r="8" spans="1:5" x14ac:dyDescent="0.25">
      <c r="A8" t="s">
        <v>10</v>
      </c>
      <c r="B8" t="s">
        <v>38</v>
      </c>
      <c r="C8">
        <v>1.4074</v>
      </c>
      <c r="D8">
        <v>2.1316000000000002</v>
      </c>
      <c r="E8">
        <v>0.82320000000000004</v>
      </c>
    </row>
    <row r="9" spans="1:5" x14ac:dyDescent="0.25">
      <c r="A9" t="s">
        <v>10</v>
      </c>
      <c r="B9" t="s">
        <v>210</v>
      </c>
      <c r="C9">
        <v>1.4074</v>
      </c>
      <c r="D9">
        <v>0.99470000000000003</v>
      </c>
      <c r="E9">
        <v>0.7903</v>
      </c>
    </row>
    <row r="10" spans="1:5" x14ac:dyDescent="0.25">
      <c r="A10" t="s">
        <v>10</v>
      </c>
      <c r="B10" t="s">
        <v>37</v>
      </c>
      <c r="C10">
        <v>1.4074</v>
      </c>
      <c r="D10">
        <v>0.71050000000000002</v>
      </c>
      <c r="E10">
        <v>1.0537000000000001</v>
      </c>
    </row>
    <row r="11" spans="1:5" x14ac:dyDescent="0.25">
      <c r="A11" t="s">
        <v>10</v>
      </c>
      <c r="B11" t="s">
        <v>41</v>
      </c>
      <c r="C11">
        <v>1.4074</v>
      </c>
      <c r="D11">
        <v>1.0658000000000001</v>
      </c>
      <c r="E11">
        <v>0.98780000000000001</v>
      </c>
    </row>
    <row r="12" spans="1:5" x14ac:dyDescent="0.25">
      <c r="A12" t="s">
        <v>10</v>
      </c>
      <c r="B12" t="s">
        <v>36</v>
      </c>
      <c r="C12">
        <v>1.4074</v>
      </c>
      <c r="D12">
        <v>0.85260000000000002</v>
      </c>
      <c r="E12">
        <v>1.0537000000000001</v>
      </c>
    </row>
    <row r="13" spans="1:5" x14ac:dyDescent="0.25">
      <c r="A13" t="s">
        <v>10</v>
      </c>
      <c r="B13" t="s">
        <v>216</v>
      </c>
      <c r="C13">
        <v>1.4074</v>
      </c>
      <c r="D13">
        <v>1.2789999999999999</v>
      </c>
      <c r="E13">
        <v>0.92200000000000004</v>
      </c>
    </row>
    <row r="14" spans="1:5" x14ac:dyDescent="0.25">
      <c r="A14" t="s">
        <v>10</v>
      </c>
      <c r="B14" t="s">
        <v>425</v>
      </c>
      <c r="C14">
        <v>1.4074</v>
      </c>
      <c r="D14">
        <v>1.1368</v>
      </c>
      <c r="E14">
        <v>1.3170999999999999</v>
      </c>
    </row>
    <row r="15" spans="1:5" x14ac:dyDescent="0.25">
      <c r="A15" t="s">
        <v>10</v>
      </c>
      <c r="B15" t="s">
        <v>215</v>
      </c>
      <c r="C15">
        <v>1.4074</v>
      </c>
      <c r="D15">
        <v>0.71050000000000002</v>
      </c>
      <c r="E15">
        <v>0.13170000000000001</v>
      </c>
    </row>
    <row r="16" spans="1:5" x14ac:dyDescent="0.25">
      <c r="A16" t="s">
        <v>10</v>
      </c>
      <c r="B16" t="s">
        <v>429</v>
      </c>
      <c r="C16">
        <v>1.4074</v>
      </c>
      <c r="D16">
        <v>1.1368</v>
      </c>
      <c r="E16">
        <v>1.3170999999999999</v>
      </c>
    </row>
    <row r="17" spans="1:5" x14ac:dyDescent="0.25">
      <c r="A17" t="s">
        <v>10</v>
      </c>
      <c r="B17" t="s">
        <v>213</v>
      </c>
      <c r="C17">
        <v>1.4074</v>
      </c>
      <c r="D17">
        <v>1.0658000000000001</v>
      </c>
      <c r="E17">
        <v>1.3170999999999999</v>
      </c>
    </row>
    <row r="18" spans="1:5" x14ac:dyDescent="0.25">
      <c r="A18" t="s">
        <v>10</v>
      </c>
      <c r="B18" t="s">
        <v>39</v>
      </c>
      <c r="C18">
        <v>1.4074</v>
      </c>
      <c r="D18">
        <v>0.3553</v>
      </c>
      <c r="E18">
        <v>0.82320000000000004</v>
      </c>
    </row>
    <row r="19" spans="1:5" x14ac:dyDescent="0.25">
      <c r="A19" t="s">
        <v>10</v>
      </c>
      <c r="B19" t="s">
        <v>468</v>
      </c>
      <c r="C19">
        <v>1.4074</v>
      </c>
      <c r="D19">
        <v>1.1368</v>
      </c>
      <c r="E19">
        <v>1.8439000000000001</v>
      </c>
    </row>
    <row r="20" spans="1:5" x14ac:dyDescent="0.25">
      <c r="A20" t="s">
        <v>13</v>
      </c>
      <c r="B20" t="s">
        <v>49</v>
      </c>
      <c r="C20">
        <v>1.4921</v>
      </c>
      <c r="D20">
        <v>0.67020000000000002</v>
      </c>
      <c r="E20">
        <v>0.51849999999999996</v>
      </c>
    </row>
    <row r="21" spans="1:5" x14ac:dyDescent="0.25">
      <c r="A21" t="s">
        <v>13</v>
      </c>
      <c r="B21" t="s">
        <v>217</v>
      </c>
      <c r="C21">
        <v>1.4921</v>
      </c>
      <c r="D21">
        <v>2.3456999999999999</v>
      </c>
      <c r="E21">
        <v>0.58330000000000004</v>
      </c>
    </row>
    <row r="22" spans="1:5" x14ac:dyDescent="0.25">
      <c r="A22" t="s">
        <v>13</v>
      </c>
      <c r="B22" t="s">
        <v>54</v>
      </c>
      <c r="C22">
        <v>1.4921</v>
      </c>
      <c r="D22">
        <v>0.67020000000000002</v>
      </c>
      <c r="E22">
        <v>1.8148</v>
      </c>
    </row>
    <row r="23" spans="1:5" x14ac:dyDescent="0.25">
      <c r="A23" t="s">
        <v>13</v>
      </c>
      <c r="B23" t="s">
        <v>42</v>
      </c>
      <c r="C23">
        <v>1.4921</v>
      </c>
      <c r="D23">
        <v>0.89359999999999995</v>
      </c>
      <c r="E23">
        <v>1.0369999999999999</v>
      </c>
    </row>
    <row r="24" spans="1:5" x14ac:dyDescent="0.25">
      <c r="A24" t="s">
        <v>13</v>
      </c>
      <c r="B24" t="s">
        <v>219</v>
      </c>
      <c r="C24">
        <v>1.4921</v>
      </c>
      <c r="D24">
        <v>1.7871999999999999</v>
      </c>
      <c r="E24">
        <v>1.2963</v>
      </c>
    </row>
    <row r="25" spans="1:5" x14ac:dyDescent="0.25">
      <c r="A25" t="s">
        <v>13</v>
      </c>
      <c r="B25" t="s">
        <v>44</v>
      </c>
      <c r="C25">
        <v>1.4921</v>
      </c>
      <c r="D25">
        <v>1.3404</v>
      </c>
      <c r="E25">
        <v>1.1667000000000001</v>
      </c>
    </row>
    <row r="26" spans="1:5" x14ac:dyDescent="0.25">
      <c r="A26" t="s">
        <v>13</v>
      </c>
      <c r="B26" t="s">
        <v>218</v>
      </c>
      <c r="C26">
        <v>1.4921</v>
      </c>
      <c r="D26">
        <v>1.3404</v>
      </c>
      <c r="E26">
        <v>0.38890000000000002</v>
      </c>
    </row>
    <row r="27" spans="1:5" x14ac:dyDescent="0.25">
      <c r="A27" t="s">
        <v>13</v>
      </c>
      <c r="B27" t="s">
        <v>45</v>
      </c>
      <c r="C27">
        <v>1.4921</v>
      </c>
      <c r="D27">
        <v>0.67020000000000002</v>
      </c>
      <c r="E27">
        <v>0.97219999999999995</v>
      </c>
    </row>
    <row r="28" spans="1:5" x14ac:dyDescent="0.25">
      <c r="A28" t="s">
        <v>13</v>
      </c>
      <c r="B28" t="s">
        <v>46</v>
      </c>
      <c r="C28">
        <v>1.4921</v>
      </c>
      <c r="D28">
        <v>0.89359999999999995</v>
      </c>
      <c r="E28">
        <v>1.0369999999999999</v>
      </c>
    </row>
    <row r="29" spans="1:5" x14ac:dyDescent="0.25">
      <c r="A29" t="s">
        <v>13</v>
      </c>
      <c r="B29" t="s">
        <v>15</v>
      </c>
      <c r="C29">
        <v>1.4921</v>
      </c>
      <c r="D29">
        <v>1.117</v>
      </c>
      <c r="E29">
        <v>0.77780000000000005</v>
      </c>
    </row>
    <row r="30" spans="1:5" x14ac:dyDescent="0.25">
      <c r="A30" t="s">
        <v>13</v>
      </c>
      <c r="B30" t="s">
        <v>43</v>
      </c>
      <c r="C30">
        <v>1.4921</v>
      </c>
      <c r="D30">
        <v>1.0053000000000001</v>
      </c>
      <c r="E30">
        <v>1.1667000000000001</v>
      </c>
    </row>
    <row r="31" spans="1:5" x14ac:dyDescent="0.25">
      <c r="A31" t="s">
        <v>13</v>
      </c>
      <c r="B31" t="s">
        <v>53</v>
      </c>
      <c r="C31">
        <v>1.4921</v>
      </c>
      <c r="D31">
        <v>0.67020000000000002</v>
      </c>
      <c r="E31">
        <v>0.77780000000000005</v>
      </c>
    </row>
    <row r="32" spans="1:5" x14ac:dyDescent="0.25">
      <c r="A32" t="s">
        <v>13</v>
      </c>
      <c r="B32" t="s">
        <v>51</v>
      </c>
      <c r="C32">
        <v>1.4921</v>
      </c>
      <c r="D32">
        <v>0.33510000000000001</v>
      </c>
      <c r="E32">
        <v>1.9444999999999999</v>
      </c>
    </row>
    <row r="33" spans="1:5" x14ac:dyDescent="0.25">
      <c r="A33" t="s">
        <v>13</v>
      </c>
      <c r="B33" t="s">
        <v>220</v>
      </c>
      <c r="C33">
        <v>1.4921</v>
      </c>
      <c r="D33">
        <v>0.33510000000000001</v>
      </c>
      <c r="E33">
        <v>0.97219999999999995</v>
      </c>
    </row>
    <row r="34" spans="1:5" x14ac:dyDescent="0.25">
      <c r="A34" t="s">
        <v>13</v>
      </c>
      <c r="B34" t="s">
        <v>52</v>
      </c>
      <c r="C34">
        <v>1.4921</v>
      </c>
      <c r="D34">
        <v>0.89359999999999995</v>
      </c>
      <c r="E34">
        <v>1.0369999999999999</v>
      </c>
    </row>
    <row r="35" spans="1:5" x14ac:dyDescent="0.25">
      <c r="A35" t="s">
        <v>13</v>
      </c>
      <c r="B35" t="s">
        <v>14</v>
      </c>
      <c r="C35">
        <v>1.4921</v>
      </c>
      <c r="D35">
        <v>1.5638000000000001</v>
      </c>
      <c r="E35">
        <v>0.25929999999999997</v>
      </c>
    </row>
    <row r="36" spans="1:5" x14ac:dyDescent="0.25">
      <c r="A36" t="s">
        <v>13</v>
      </c>
      <c r="B36" t="s">
        <v>48</v>
      </c>
      <c r="C36">
        <v>1.4921</v>
      </c>
      <c r="D36">
        <v>1.3404</v>
      </c>
      <c r="E36">
        <v>0.97219999999999995</v>
      </c>
    </row>
    <row r="37" spans="1:5" x14ac:dyDescent="0.25">
      <c r="A37" t="s">
        <v>13</v>
      </c>
      <c r="B37" t="s">
        <v>50</v>
      </c>
      <c r="C37">
        <v>1.4921</v>
      </c>
      <c r="D37">
        <v>0.16750000000000001</v>
      </c>
      <c r="E37">
        <v>1.1667000000000001</v>
      </c>
    </row>
    <row r="38" spans="1:5" x14ac:dyDescent="0.25">
      <c r="A38" t="s">
        <v>16</v>
      </c>
      <c r="B38" t="s">
        <v>47</v>
      </c>
      <c r="C38">
        <v>1.2716000000000001</v>
      </c>
      <c r="D38">
        <v>0.62909999999999999</v>
      </c>
      <c r="E38">
        <v>0.78749999999999998</v>
      </c>
    </row>
    <row r="39" spans="1:5" x14ac:dyDescent="0.25">
      <c r="A39" t="s">
        <v>16</v>
      </c>
      <c r="B39" t="s">
        <v>464</v>
      </c>
      <c r="C39">
        <v>1.2716000000000001</v>
      </c>
      <c r="D39">
        <v>0.39319999999999999</v>
      </c>
      <c r="E39">
        <v>1.5468999999999999</v>
      </c>
    </row>
    <row r="40" spans="1:5" x14ac:dyDescent="0.25">
      <c r="A40" t="s">
        <v>16</v>
      </c>
      <c r="B40" t="s">
        <v>222</v>
      </c>
      <c r="C40">
        <v>1.2716000000000001</v>
      </c>
      <c r="D40">
        <v>1.1796</v>
      </c>
      <c r="E40">
        <v>0.84370000000000001</v>
      </c>
    </row>
    <row r="41" spans="1:5" x14ac:dyDescent="0.25">
      <c r="A41" t="s">
        <v>16</v>
      </c>
      <c r="B41" t="s">
        <v>56</v>
      </c>
      <c r="C41">
        <v>1.2716000000000001</v>
      </c>
      <c r="D41">
        <v>0.78639999999999999</v>
      </c>
      <c r="E41">
        <v>0.9</v>
      </c>
    </row>
    <row r="42" spans="1:5" x14ac:dyDescent="0.25">
      <c r="A42" t="s">
        <v>16</v>
      </c>
      <c r="B42" t="s">
        <v>17</v>
      </c>
      <c r="C42">
        <v>1.2716000000000001</v>
      </c>
      <c r="D42">
        <v>0.78639999999999999</v>
      </c>
      <c r="E42">
        <v>1.125</v>
      </c>
    </row>
    <row r="43" spans="1:5" x14ac:dyDescent="0.25">
      <c r="A43" t="s">
        <v>16</v>
      </c>
      <c r="B43" t="s">
        <v>272</v>
      </c>
      <c r="C43">
        <v>1.2716000000000001</v>
      </c>
      <c r="D43">
        <v>1.7694000000000001</v>
      </c>
      <c r="E43">
        <v>0.28120000000000001</v>
      </c>
    </row>
    <row r="44" spans="1:5" x14ac:dyDescent="0.25">
      <c r="A44" t="s">
        <v>16</v>
      </c>
      <c r="B44" t="s">
        <v>57</v>
      </c>
      <c r="C44">
        <v>1.2716000000000001</v>
      </c>
      <c r="D44">
        <v>1.7301</v>
      </c>
      <c r="E44">
        <v>0.9</v>
      </c>
    </row>
    <row r="45" spans="1:5" x14ac:dyDescent="0.25">
      <c r="A45" t="s">
        <v>16</v>
      </c>
      <c r="B45" t="s">
        <v>426</v>
      </c>
      <c r="C45">
        <v>1.2716000000000001</v>
      </c>
      <c r="D45">
        <v>0.39319999999999999</v>
      </c>
      <c r="E45">
        <v>1.2656000000000001</v>
      </c>
    </row>
    <row r="46" spans="1:5" x14ac:dyDescent="0.25">
      <c r="A46" t="s">
        <v>16</v>
      </c>
      <c r="B46" t="s">
        <v>221</v>
      </c>
      <c r="C46">
        <v>1.2716000000000001</v>
      </c>
      <c r="D46">
        <v>0.94369999999999998</v>
      </c>
      <c r="E46">
        <v>0.33750000000000002</v>
      </c>
    </row>
    <row r="47" spans="1:5" x14ac:dyDescent="0.25">
      <c r="A47" t="s">
        <v>16</v>
      </c>
      <c r="B47" t="s">
        <v>223</v>
      </c>
      <c r="C47">
        <v>1.2716000000000001</v>
      </c>
      <c r="D47">
        <v>1.2583</v>
      </c>
      <c r="E47">
        <v>1.575</v>
      </c>
    </row>
    <row r="48" spans="1:5" x14ac:dyDescent="0.25">
      <c r="A48" t="s">
        <v>16</v>
      </c>
      <c r="B48" t="s">
        <v>462</v>
      </c>
      <c r="C48">
        <v>1.2716000000000001</v>
      </c>
      <c r="D48">
        <v>1.3762000000000001</v>
      </c>
      <c r="E48">
        <v>0.70309999999999995</v>
      </c>
    </row>
    <row r="49" spans="1:5" x14ac:dyDescent="0.25">
      <c r="A49" t="s">
        <v>16</v>
      </c>
      <c r="B49" t="s">
        <v>224</v>
      </c>
      <c r="C49">
        <v>1.2716000000000001</v>
      </c>
      <c r="D49">
        <v>1.2583</v>
      </c>
      <c r="E49">
        <v>1.0125</v>
      </c>
    </row>
    <row r="50" spans="1:5" x14ac:dyDescent="0.25">
      <c r="A50" t="s">
        <v>16</v>
      </c>
      <c r="B50" t="s">
        <v>463</v>
      </c>
      <c r="C50">
        <v>1.2716000000000001</v>
      </c>
      <c r="D50">
        <v>1.2583</v>
      </c>
      <c r="E50">
        <v>1.4624999999999999</v>
      </c>
    </row>
    <row r="51" spans="1:5" x14ac:dyDescent="0.25">
      <c r="A51" t="s">
        <v>16</v>
      </c>
      <c r="B51" t="s">
        <v>55</v>
      </c>
      <c r="C51">
        <v>1.2716000000000001</v>
      </c>
      <c r="D51">
        <v>0.94369999999999998</v>
      </c>
      <c r="E51">
        <v>1.125</v>
      </c>
    </row>
    <row r="52" spans="1:5" x14ac:dyDescent="0.25">
      <c r="A52" t="s">
        <v>16</v>
      </c>
      <c r="B52" t="s">
        <v>18</v>
      </c>
      <c r="C52">
        <v>1.2716000000000001</v>
      </c>
      <c r="D52">
        <v>0.98299999999999998</v>
      </c>
      <c r="E52">
        <v>0.84370000000000001</v>
      </c>
    </row>
    <row r="53" spans="1:5" x14ac:dyDescent="0.25">
      <c r="A53" t="s">
        <v>16</v>
      </c>
      <c r="B53" t="s">
        <v>225</v>
      </c>
      <c r="C53">
        <v>1.2716000000000001</v>
      </c>
      <c r="D53">
        <v>0.58979999999999999</v>
      </c>
      <c r="E53">
        <v>1.125</v>
      </c>
    </row>
    <row r="54" spans="1:5" x14ac:dyDescent="0.25">
      <c r="A54" t="s">
        <v>16</v>
      </c>
      <c r="B54" t="s">
        <v>226</v>
      </c>
      <c r="C54">
        <v>1.2716000000000001</v>
      </c>
      <c r="D54">
        <v>0.78639999999999999</v>
      </c>
      <c r="E54">
        <v>0.98440000000000005</v>
      </c>
    </row>
    <row r="55" spans="1:5" x14ac:dyDescent="0.25">
      <c r="A55" t="s">
        <v>16</v>
      </c>
      <c r="B55" t="s">
        <v>58</v>
      </c>
      <c r="C55">
        <v>1.2716000000000001</v>
      </c>
      <c r="D55">
        <v>0.78639999999999999</v>
      </c>
      <c r="E55">
        <v>1.125</v>
      </c>
    </row>
    <row r="56" spans="1:5" x14ac:dyDescent="0.25">
      <c r="A56" t="s">
        <v>59</v>
      </c>
      <c r="B56" t="s">
        <v>273</v>
      </c>
      <c r="C56">
        <v>1.1493</v>
      </c>
      <c r="D56">
        <v>1.9577</v>
      </c>
      <c r="E56">
        <v>0.4153</v>
      </c>
    </row>
    <row r="57" spans="1:5" x14ac:dyDescent="0.25">
      <c r="A57" t="s">
        <v>59</v>
      </c>
      <c r="B57" t="s">
        <v>294</v>
      </c>
      <c r="C57">
        <v>1.1493</v>
      </c>
      <c r="D57">
        <v>0.58009999999999995</v>
      </c>
      <c r="E57">
        <v>1.292</v>
      </c>
    </row>
    <row r="58" spans="1:5" x14ac:dyDescent="0.25">
      <c r="A58" t="s">
        <v>59</v>
      </c>
      <c r="B58" t="s">
        <v>75</v>
      </c>
      <c r="C58">
        <v>1.1493</v>
      </c>
      <c r="D58">
        <v>0.87009999999999998</v>
      </c>
      <c r="E58">
        <v>2.2147999999999999</v>
      </c>
    </row>
    <row r="59" spans="1:5" x14ac:dyDescent="0.25">
      <c r="A59" t="s">
        <v>59</v>
      </c>
      <c r="B59" t="s">
        <v>301</v>
      </c>
      <c r="C59">
        <v>1.1493</v>
      </c>
      <c r="D59">
        <v>1.4501999999999999</v>
      </c>
      <c r="E59">
        <v>1.1073999999999999</v>
      </c>
    </row>
    <row r="60" spans="1:5" x14ac:dyDescent="0.25">
      <c r="A60" t="s">
        <v>59</v>
      </c>
      <c r="B60" t="s">
        <v>63</v>
      </c>
      <c r="C60">
        <v>1.1493</v>
      </c>
      <c r="D60">
        <v>1.4501999999999999</v>
      </c>
      <c r="E60">
        <v>0.55369999999999997</v>
      </c>
    </row>
    <row r="61" spans="1:5" x14ac:dyDescent="0.25">
      <c r="A61" t="s">
        <v>59</v>
      </c>
      <c r="B61" t="s">
        <v>67</v>
      </c>
      <c r="C61">
        <v>1.1493</v>
      </c>
      <c r="D61">
        <v>0.58009999999999995</v>
      </c>
      <c r="E61">
        <v>0.92279999999999995</v>
      </c>
    </row>
    <row r="62" spans="1:5" x14ac:dyDescent="0.25">
      <c r="A62" t="s">
        <v>59</v>
      </c>
      <c r="B62" t="s">
        <v>232</v>
      </c>
      <c r="C62">
        <v>1.1493</v>
      </c>
      <c r="D62">
        <v>0.87009999999999998</v>
      </c>
      <c r="E62">
        <v>0.92279999999999995</v>
      </c>
    </row>
    <row r="63" spans="1:5" x14ac:dyDescent="0.25">
      <c r="A63" t="s">
        <v>59</v>
      </c>
      <c r="B63" t="s">
        <v>318</v>
      </c>
      <c r="C63">
        <v>1.1493</v>
      </c>
      <c r="D63">
        <v>0.87009999999999998</v>
      </c>
      <c r="E63">
        <v>0.73829999999999996</v>
      </c>
    </row>
    <row r="64" spans="1:5" x14ac:dyDescent="0.25">
      <c r="A64" t="s">
        <v>59</v>
      </c>
      <c r="B64" t="s">
        <v>66</v>
      </c>
      <c r="C64">
        <v>1.1493</v>
      </c>
      <c r="D64">
        <v>1.0875999999999999</v>
      </c>
      <c r="E64">
        <v>0.8306</v>
      </c>
    </row>
    <row r="65" spans="1:5" x14ac:dyDescent="0.25">
      <c r="A65" t="s">
        <v>59</v>
      </c>
      <c r="B65" t="s">
        <v>62</v>
      </c>
      <c r="C65">
        <v>1.1493</v>
      </c>
      <c r="D65">
        <v>1.1600999999999999</v>
      </c>
      <c r="E65">
        <v>1.4765999999999999</v>
      </c>
    </row>
    <row r="66" spans="1:5" x14ac:dyDescent="0.25">
      <c r="A66" t="s">
        <v>59</v>
      </c>
      <c r="B66" t="s">
        <v>68</v>
      </c>
      <c r="C66">
        <v>1.1493</v>
      </c>
      <c r="D66">
        <v>1.5226999999999999</v>
      </c>
      <c r="E66">
        <v>2.3532999999999999</v>
      </c>
    </row>
    <row r="67" spans="1:5" x14ac:dyDescent="0.25">
      <c r="A67" t="s">
        <v>59</v>
      </c>
      <c r="B67" t="s">
        <v>229</v>
      </c>
      <c r="C67">
        <v>1.1493</v>
      </c>
      <c r="D67">
        <v>0.87009999999999998</v>
      </c>
      <c r="E67">
        <v>0.73829999999999996</v>
      </c>
    </row>
    <row r="68" spans="1:5" x14ac:dyDescent="0.25">
      <c r="A68" t="s">
        <v>59</v>
      </c>
      <c r="B68" t="s">
        <v>231</v>
      </c>
      <c r="C68">
        <v>1.1493</v>
      </c>
      <c r="D68">
        <v>1.9577</v>
      </c>
      <c r="E68">
        <v>0.55369999999999997</v>
      </c>
    </row>
    <row r="69" spans="1:5" x14ac:dyDescent="0.25">
      <c r="A69" t="s">
        <v>59</v>
      </c>
      <c r="B69" t="s">
        <v>230</v>
      </c>
      <c r="C69">
        <v>1.1493</v>
      </c>
      <c r="D69">
        <v>0.58009999999999995</v>
      </c>
      <c r="E69">
        <v>0.73829999999999996</v>
      </c>
    </row>
    <row r="70" spans="1:5" x14ac:dyDescent="0.25">
      <c r="A70" t="s">
        <v>59</v>
      </c>
      <c r="B70" t="s">
        <v>274</v>
      </c>
      <c r="C70">
        <v>1.1493</v>
      </c>
      <c r="D70">
        <v>0.58009999999999995</v>
      </c>
      <c r="E70">
        <v>0.55369999999999997</v>
      </c>
    </row>
    <row r="71" spans="1:5" x14ac:dyDescent="0.25">
      <c r="A71" t="s">
        <v>59</v>
      </c>
      <c r="B71" t="s">
        <v>83</v>
      </c>
      <c r="C71">
        <v>1.1493</v>
      </c>
      <c r="D71">
        <v>0.28999999999999998</v>
      </c>
      <c r="E71">
        <v>1.6611</v>
      </c>
    </row>
    <row r="72" spans="1:5" x14ac:dyDescent="0.25">
      <c r="A72" t="s">
        <v>59</v>
      </c>
      <c r="B72" t="s">
        <v>69</v>
      </c>
      <c r="C72">
        <v>1.1493</v>
      </c>
      <c r="D72">
        <v>0.65259999999999996</v>
      </c>
      <c r="E72">
        <v>0.96899999999999997</v>
      </c>
    </row>
    <row r="73" spans="1:5" x14ac:dyDescent="0.25">
      <c r="A73" t="s">
        <v>59</v>
      </c>
      <c r="B73" t="s">
        <v>228</v>
      </c>
      <c r="C73">
        <v>1.1493</v>
      </c>
      <c r="D73">
        <v>1.4501999999999999</v>
      </c>
      <c r="E73">
        <v>0.55369999999999997</v>
      </c>
    </row>
    <row r="74" spans="1:5" x14ac:dyDescent="0.25">
      <c r="A74" t="s">
        <v>59</v>
      </c>
      <c r="B74" t="s">
        <v>64</v>
      </c>
      <c r="C74">
        <v>1.1493</v>
      </c>
      <c r="D74">
        <v>0.435</v>
      </c>
      <c r="E74">
        <v>0.55369999999999997</v>
      </c>
    </row>
    <row r="75" spans="1:5" x14ac:dyDescent="0.25">
      <c r="A75" t="s">
        <v>59</v>
      </c>
      <c r="B75" t="s">
        <v>60</v>
      </c>
      <c r="C75">
        <v>1.1493</v>
      </c>
      <c r="D75">
        <v>0.28999999999999998</v>
      </c>
      <c r="E75">
        <v>0.55369999999999997</v>
      </c>
    </row>
    <row r="76" spans="1:5" x14ac:dyDescent="0.25">
      <c r="A76" t="s">
        <v>70</v>
      </c>
      <c r="B76" t="s">
        <v>72</v>
      </c>
      <c r="C76">
        <v>1.0342</v>
      </c>
      <c r="D76">
        <v>0.77349999999999997</v>
      </c>
      <c r="E76">
        <v>0.73580000000000001</v>
      </c>
    </row>
    <row r="77" spans="1:5" x14ac:dyDescent="0.25">
      <c r="A77" t="s">
        <v>70</v>
      </c>
      <c r="B77" t="s">
        <v>73</v>
      </c>
      <c r="C77">
        <v>1.0342</v>
      </c>
      <c r="D77">
        <v>0.77349999999999997</v>
      </c>
      <c r="E77">
        <v>1.1773</v>
      </c>
    </row>
    <row r="78" spans="1:5" x14ac:dyDescent="0.25">
      <c r="A78" t="s">
        <v>70</v>
      </c>
      <c r="B78" t="s">
        <v>101</v>
      </c>
      <c r="C78">
        <v>1.0342</v>
      </c>
      <c r="D78">
        <v>0.96689999999999998</v>
      </c>
      <c r="E78">
        <v>1.2263999999999999</v>
      </c>
    </row>
    <row r="79" spans="1:5" x14ac:dyDescent="0.25">
      <c r="A79" t="s">
        <v>70</v>
      </c>
      <c r="B79" t="s">
        <v>77</v>
      </c>
      <c r="C79">
        <v>1.0342</v>
      </c>
      <c r="D79">
        <v>1.7726999999999999</v>
      </c>
      <c r="E79">
        <v>1.5943000000000001</v>
      </c>
    </row>
    <row r="80" spans="1:5" x14ac:dyDescent="0.25">
      <c r="A80" t="s">
        <v>70</v>
      </c>
      <c r="B80" t="s">
        <v>65</v>
      </c>
      <c r="C80">
        <v>1.0342</v>
      </c>
      <c r="D80">
        <v>1.5470999999999999</v>
      </c>
      <c r="E80">
        <v>0.5887</v>
      </c>
    </row>
    <row r="81" spans="1:5" x14ac:dyDescent="0.25">
      <c r="A81" t="s">
        <v>70</v>
      </c>
      <c r="B81" t="s">
        <v>79</v>
      </c>
      <c r="C81">
        <v>1.0342</v>
      </c>
      <c r="D81">
        <v>0.64459999999999995</v>
      </c>
      <c r="E81">
        <v>1.1037999999999999</v>
      </c>
    </row>
    <row r="82" spans="1:5" x14ac:dyDescent="0.25">
      <c r="A82" t="s">
        <v>70</v>
      </c>
      <c r="B82" t="s">
        <v>309</v>
      </c>
      <c r="C82">
        <v>1.0342</v>
      </c>
      <c r="D82">
        <v>1.1281000000000001</v>
      </c>
      <c r="E82">
        <v>1.4717</v>
      </c>
    </row>
    <row r="83" spans="1:5" x14ac:dyDescent="0.25">
      <c r="A83" t="s">
        <v>70</v>
      </c>
      <c r="B83" t="s">
        <v>86</v>
      </c>
      <c r="C83">
        <v>1.0342</v>
      </c>
      <c r="D83">
        <v>0.64459999999999995</v>
      </c>
      <c r="E83">
        <v>1.4717</v>
      </c>
    </row>
    <row r="84" spans="1:5" x14ac:dyDescent="0.25">
      <c r="A84" t="s">
        <v>70</v>
      </c>
      <c r="B84" t="s">
        <v>100</v>
      </c>
      <c r="C84">
        <v>1.0342</v>
      </c>
      <c r="D84">
        <v>0.77349999999999997</v>
      </c>
      <c r="E84">
        <v>1.766</v>
      </c>
    </row>
    <row r="85" spans="1:5" x14ac:dyDescent="0.25">
      <c r="A85" t="s">
        <v>70</v>
      </c>
      <c r="B85" t="s">
        <v>76</v>
      </c>
      <c r="C85">
        <v>1.0342</v>
      </c>
      <c r="D85">
        <v>1.2087000000000001</v>
      </c>
      <c r="E85">
        <v>0.73580000000000001</v>
      </c>
    </row>
    <row r="86" spans="1:5" x14ac:dyDescent="0.25">
      <c r="A86" t="s">
        <v>70</v>
      </c>
      <c r="B86" t="s">
        <v>71</v>
      </c>
      <c r="C86">
        <v>1.0342</v>
      </c>
      <c r="D86">
        <v>1.2087000000000001</v>
      </c>
      <c r="E86">
        <v>1.4717</v>
      </c>
    </row>
    <row r="87" spans="1:5" x14ac:dyDescent="0.25">
      <c r="A87" t="s">
        <v>70</v>
      </c>
      <c r="B87" t="s">
        <v>84</v>
      </c>
      <c r="C87">
        <v>1.0342</v>
      </c>
      <c r="D87">
        <v>0.48349999999999999</v>
      </c>
      <c r="E87">
        <v>1.4717</v>
      </c>
    </row>
    <row r="88" spans="1:5" x14ac:dyDescent="0.25">
      <c r="A88" t="s">
        <v>70</v>
      </c>
      <c r="B88" t="s">
        <v>80</v>
      </c>
      <c r="C88">
        <v>1.0342</v>
      </c>
      <c r="D88">
        <v>0.96689999999999998</v>
      </c>
      <c r="E88">
        <v>0.73580000000000001</v>
      </c>
    </row>
    <row r="89" spans="1:5" x14ac:dyDescent="0.25">
      <c r="A89" t="s">
        <v>70</v>
      </c>
      <c r="B89" t="s">
        <v>78</v>
      </c>
      <c r="C89">
        <v>1.0342</v>
      </c>
      <c r="D89">
        <v>0.48349999999999999</v>
      </c>
      <c r="E89">
        <v>0</v>
      </c>
    </row>
    <row r="90" spans="1:5" x14ac:dyDescent="0.25">
      <c r="A90" t="s">
        <v>70</v>
      </c>
      <c r="B90" t="s">
        <v>344</v>
      </c>
      <c r="C90">
        <v>1.0342</v>
      </c>
      <c r="D90">
        <v>1.3536999999999999</v>
      </c>
      <c r="E90">
        <v>0.88300000000000001</v>
      </c>
    </row>
    <row r="91" spans="1:5" x14ac:dyDescent="0.25">
      <c r="A91" t="s">
        <v>70</v>
      </c>
      <c r="B91" t="s">
        <v>346</v>
      </c>
      <c r="C91">
        <v>1.0342</v>
      </c>
      <c r="D91">
        <v>0.38679999999999998</v>
      </c>
      <c r="E91">
        <v>1.3245</v>
      </c>
    </row>
    <row r="92" spans="1:5" x14ac:dyDescent="0.25">
      <c r="A92" t="s">
        <v>70</v>
      </c>
      <c r="B92" t="s">
        <v>82</v>
      </c>
      <c r="C92">
        <v>1.0342</v>
      </c>
      <c r="D92">
        <v>0.2417</v>
      </c>
      <c r="E92">
        <v>0.73580000000000001</v>
      </c>
    </row>
    <row r="93" spans="1:5" x14ac:dyDescent="0.25">
      <c r="A93" t="s">
        <v>70</v>
      </c>
      <c r="B93" t="s">
        <v>227</v>
      </c>
      <c r="C93">
        <v>1.0342</v>
      </c>
      <c r="D93">
        <v>1.2891999999999999</v>
      </c>
      <c r="E93">
        <v>0.49059999999999998</v>
      </c>
    </row>
    <row r="94" spans="1:5" x14ac:dyDescent="0.25">
      <c r="A94" t="s">
        <v>70</v>
      </c>
      <c r="B94" t="s">
        <v>74</v>
      </c>
      <c r="C94">
        <v>1.0342</v>
      </c>
      <c r="D94">
        <v>0.96689999999999998</v>
      </c>
      <c r="E94">
        <v>0.85850000000000004</v>
      </c>
    </row>
    <row r="95" spans="1:5" x14ac:dyDescent="0.25">
      <c r="A95" t="s">
        <v>70</v>
      </c>
      <c r="B95" t="s">
        <v>91</v>
      </c>
      <c r="C95">
        <v>1.0342</v>
      </c>
      <c r="D95">
        <v>1.6115999999999999</v>
      </c>
      <c r="E95">
        <v>0.85850000000000004</v>
      </c>
    </row>
    <row r="96" spans="1:5" x14ac:dyDescent="0.25">
      <c r="A96" t="s">
        <v>70</v>
      </c>
      <c r="B96" t="s">
        <v>88</v>
      </c>
      <c r="C96">
        <v>1.0342</v>
      </c>
      <c r="D96">
        <v>0.96689999999999998</v>
      </c>
      <c r="E96">
        <v>0.73580000000000001</v>
      </c>
    </row>
    <row r="97" spans="1:5" x14ac:dyDescent="0.25">
      <c r="A97" t="s">
        <v>70</v>
      </c>
      <c r="B97" t="s">
        <v>85</v>
      </c>
      <c r="C97">
        <v>1.0342</v>
      </c>
      <c r="D97">
        <v>0.58020000000000005</v>
      </c>
      <c r="E97">
        <v>0.73580000000000001</v>
      </c>
    </row>
    <row r="98" spans="1:5" x14ac:dyDescent="0.25">
      <c r="A98" t="s">
        <v>70</v>
      </c>
      <c r="B98" t="s">
        <v>61</v>
      </c>
      <c r="C98">
        <v>1.0342</v>
      </c>
      <c r="D98">
        <v>1.1603000000000001</v>
      </c>
      <c r="E98">
        <v>1.0302</v>
      </c>
    </row>
    <row r="99" spans="1:5" x14ac:dyDescent="0.25">
      <c r="A99" t="s">
        <v>70</v>
      </c>
      <c r="B99" t="s">
        <v>109</v>
      </c>
      <c r="C99">
        <v>1.0342</v>
      </c>
      <c r="D99">
        <v>1.4503999999999999</v>
      </c>
      <c r="E99">
        <v>0.55189999999999995</v>
      </c>
    </row>
    <row r="100" spans="1:5" x14ac:dyDescent="0.25">
      <c r="A100" t="s">
        <v>89</v>
      </c>
      <c r="B100" t="s">
        <v>92</v>
      </c>
      <c r="C100">
        <v>1.1943999999999999</v>
      </c>
      <c r="D100">
        <v>0.62790000000000001</v>
      </c>
      <c r="E100">
        <v>0.71530000000000005</v>
      </c>
    </row>
    <row r="101" spans="1:5" x14ac:dyDescent="0.25">
      <c r="A101" t="s">
        <v>89</v>
      </c>
      <c r="B101" t="s">
        <v>87</v>
      </c>
      <c r="C101">
        <v>1.1943999999999999</v>
      </c>
      <c r="D101">
        <v>1.3395999999999999</v>
      </c>
      <c r="E101">
        <v>0.71530000000000005</v>
      </c>
    </row>
    <row r="102" spans="1:5" x14ac:dyDescent="0.25">
      <c r="A102" t="s">
        <v>89</v>
      </c>
      <c r="B102" t="s">
        <v>115</v>
      </c>
      <c r="C102">
        <v>1.1943999999999999</v>
      </c>
      <c r="D102">
        <v>0.62790000000000001</v>
      </c>
      <c r="E102">
        <v>0.53639999999999999</v>
      </c>
    </row>
    <row r="103" spans="1:5" x14ac:dyDescent="0.25">
      <c r="A103" t="s">
        <v>89</v>
      </c>
      <c r="B103" t="s">
        <v>94</v>
      </c>
      <c r="C103">
        <v>1.1943999999999999</v>
      </c>
      <c r="D103">
        <v>1.0466</v>
      </c>
      <c r="E103">
        <v>1.4305000000000001</v>
      </c>
    </row>
    <row r="104" spans="1:5" x14ac:dyDescent="0.25">
      <c r="A104" t="s">
        <v>89</v>
      </c>
      <c r="B104" t="s">
        <v>96</v>
      </c>
      <c r="C104">
        <v>1.1943999999999999</v>
      </c>
      <c r="D104">
        <v>1.6745000000000001</v>
      </c>
      <c r="E104">
        <v>1.8596999999999999</v>
      </c>
    </row>
    <row r="105" spans="1:5" x14ac:dyDescent="0.25">
      <c r="A105" t="s">
        <v>89</v>
      </c>
      <c r="B105" t="s">
        <v>120</v>
      </c>
      <c r="C105">
        <v>1.1943999999999999</v>
      </c>
      <c r="D105">
        <v>0.62790000000000001</v>
      </c>
      <c r="E105">
        <v>1.4305000000000001</v>
      </c>
    </row>
    <row r="106" spans="1:5" x14ac:dyDescent="0.25">
      <c r="A106" t="s">
        <v>89</v>
      </c>
      <c r="B106" t="s">
        <v>95</v>
      </c>
      <c r="C106">
        <v>1.1943999999999999</v>
      </c>
      <c r="D106">
        <v>0.83720000000000006</v>
      </c>
      <c r="E106">
        <v>1.1444000000000001</v>
      </c>
    </row>
    <row r="107" spans="1:5" x14ac:dyDescent="0.25">
      <c r="A107" t="s">
        <v>89</v>
      </c>
      <c r="B107" t="s">
        <v>116</v>
      </c>
      <c r="C107">
        <v>1.1943999999999999</v>
      </c>
      <c r="D107">
        <v>0.50229999999999997</v>
      </c>
      <c r="E107">
        <v>0.57220000000000004</v>
      </c>
    </row>
    <row r="108" spans="1:5" x14ac:dyDescent="0.25">
      <c r="A108" t="s">
        <v>89</v>
      </c>
      <c r="B108" t="s">
        <v>81</v>
      </c>
      <c r="C108">
        <v>1.1943999999999999</v>
      </c>
      <c r="D108">
        <v>0</v>
      </c>
      <c r="E108">
        <v>0.53639999999999999</v>
      </c>
    </row>
    <row r="109" spans="1:5" x14ac:dyDescent="0.25">
      <c r="A109" t="s">
        <v>89</v>
      </c>
      <c r="B109" t="s">
        <v>125</v>
      </c>
      <c r="C109">
        <v>1.1943999999999999</v>
      </c>
      <c r="D109">
        <v>0.83720000000000006</v>
      </c>
      <c r="E109">
        <v>1.0729</v>
      </c>
    </row>
    <row r="110" spans="1:5" x14ac:dyDescent="0.25">
      <c r="A110" t="s">
        <v>89</v>
      </c>
      <c r="B110" t="s">
        <v>98</v>
      </c>
      <c r="C110">
        <v>1.1943999999999999</v>
      </c>
      <c r="D110">
        <v>1.0466</v>
      </c>
      <c r="E110">
        <v>0.89410000000000001</v>
      </c>
    </row>
    <row r="111" spans="1:5" x14ac:dyDescent="0.25">
      <c r="A111" t="s">
        <v>89</v>
      </c>
      <c r="B111" t="s">
        <v>121</v>
      </c>
      <c r="C111">
        <v>1.1943999999999999</v>
      </c>
      <c r="D111">
        <v>0.83720000000000006</v>
      </c>
      <c r="E111">
        <v>1.4305000000000001</v>
      </c>
    </row>
    <row r="112" spans="1:5" x14ac:dyDescent="0.25">
      <c r="A112" t="s">
        <v>89</v>
      </c>
      <c r="B112" t="s">
        <v>97</v>
      </c>
      <c r="C112">
        <v>1.1943999999999999</v>
      </c>
      <c r="D112">
        <v>1.6745000000000001</v>
      </c>
      <c r="E112">
        <v>0.42920000000000003</v>
      </c>
    </row>
    <row r="113" spans="1:5" x14ac:dyDescent="0.25">
      <c r="A113" t="s">
        <v>89</v>
      </c>
      <c r="B113" t="s">
        <v>330</v>
      </c>
      <c r="C113">
        <v>1.1943999999999999</v>
      </c>
      <c r="D113">
        <v>1.3395999999999999</v>
      </c>
      <c r="E113">
        <v>1.4305000000000001</v>
      </c>
    </row>
    <row r="114" spans="1:5" x14ac:dyDescent="0.25">
      <c r="A114" t="s">
        <v>89</v>
      </c>
      <c r="B114" t="s">
        <v>105</v>
      </c>
      <c r="C114">
        <v>1.1943999999999999</v>
      </c>
      <c r="D114">
        <v>1.0046999999999999</v>
      </c>
      <c r="E114">
        <v>0.85829999999999995</v>
      </c>
    </row>
    <row r="115" spans="1:5" x14ac:dyDescent="0.25">
      <c r="A115" t="s">
        <v>89</v>
      </c>
      <c r="B115" t="s">
        <v>127</v>
      </c>
      <c r="C115">
        <v>1.1943999999999999</v>
      </c>
      <c r="D115">
        <v>0.83720000000000006</v>
      </c>
      <c r="E115">
        <v>1.1444000000000001</v>
      </c>
    </row>
    <row r="116" spans="1:5" x14ac:dyDescent="0.25">
      <c r="A116" t="s">
        <v>89</v>
      </c>
      <c r="B116" t="s">
        <v>103</v>
      </c>
      <c r="C116">
        <v>1.1943999999999999</v>
      </c>
      <c r="D116">
        <v>0.41860000000000003</v>
      </c>
      <c r="E116">
        <v>0.71530000000000005</v>
      </c>
    </row>
    <row r="117" spans="1:5" x14ac:dyDescent="0.25">
      <c r="A117" t="s">
        <v>89</v>
      </c>
      <c r="B117" t="s">
        <v>104</v>
      </c>
      <c r="C117">
        <v>1.1943999999999999</v>
      </c>
      <c r="D117">
        <v>0.83720000000000006</v>
      </c>
      <c r="E117">
        <v>1.2875000000000001</v>
      </c>
    </row>
    <row r="118" spans="1:5" x14ac:dyDescent="0.25">
      <c r="A118" t="s">
        <v>89</v>
      </c>
      <c r="B118" t="s">
        <v>106</v>
      </c>
      <c r="C118">
        <v>1.1943999999999999</v>
      </c>
      <c r="D118">
        <v>1.6745000000000001</v>
      </c>
      <c r="E118">
        <v>1.5736000000000001</v>
      </c>
    </row>
    <row r="119" spans="1:5" x14ac:dyDescent="0.25">
      <c r="A119" t="s">
        <v>89</v>
      </c>
      <c r="B119" t="s">
        <v>122</v>
      </c>
      <c r="C119">
        <v>1.1943999999999999</v>
      </c>
      <c r="D119">
        <v>0.83720000000000006</v>
      </c>
      <c r="E119">
        <v>1.2517</v>
      </c>
    </row>
    <row r="120" spans="1:5" x14ac:dyDescent="0.25">
      <c r="A120" t="s">
        <v>89</v>
      </c>
      <c r="B120" t="s">
        <v>99</v>
      </c>
      <c r="C120">
        <v>1.1943999999999999</v>
      </c>
      <c r="D120">
        <v>1.6745000000000001</v>
      </c>
      <c r="E120">
        <v>0.53639999999999999</v>
      </c>
    </row>
    <row r="121" spans="1:5" x14ac:dyDescent="0.25">
      <c r="A121" t="s">
        <v>89</v>
      </c>
      <c r="B121" t="s">
        <v>349</v>
      </c>
      <c r="C121">
        <v>1.1943999999999999</v>
      </c>
      <c r="D121">
        <v>1.2559</v>
      </c>
      <c r="E121">
        <v>0.35759999999999997</v>
      </c>
    </row>
    <row r="122" spans="1:5" x14ac:dyDescent="0.25">
      <c r="A122" t="s">
        <v>89</v>
      </c>
      <c r="B122" t="s">
        <v>350</v>
      </c>
      <c r="C122">
        <v>1.1943999999999999</v>
      </c>
      <c r="D122">
        <v>1.0046999999999999</v>
      </c>
      <c r="E122">
        <v>0.57220000000000004</v>
      </c>
    </row>
    <row r="123" spans="1:5" x14ac:dyDescent="0.25">
      <c r="A123" t="s">
        <v>89</v>
      </c>
      <c r="B123" t="s">
        <v>367</v>
      </c>
      <c r="C123">
        <v>1.1943999999999999</v>
      </c>
      <c r="D123">
        <v>1.0046999999999999</v>
      </c>
      <c r="E123">
        <v>1.2875000000000001</v>
      </c>
    </row>
    <row r="124" spans="1:5" x14ac:dyDescent="0.25">
      <c r="A124" t="s">
        <v>112</v>
      </c>
      <c r="B124" t="s">
        <v>90</v>
      </c>
      <c r="C124">
        <v>0.94389999999999996</v>
      </c>
      <c r="D124">
        <v>1.0593999999999999</v>
      </c>
      <c r="E124">
        <v>1.2056</v>
      </c>
    </row>
    <row r="125" spans="1:5" x14ac:dyDescent="0.25">
      <c r="A125" t="s">
        <v>112</v>
      </c>
      <c r="B125" t="s">
        <v>113</v>
      </c>
      <c r="C125">
        <v>0.94389999999999996</v>
      </c>
      <c r="D125">
        <v>1.4832000000000001</v>
      </c>
      <c r="E125">
        <v>0.9042</v>
      </c>
    </row>
    <row r="126" spans="1:5" x14ac:dyDescent="0.25">
      <c r="A126" t="s">
        <v>112</v>
      </c>
      <c r="B126" t="s">
        <v>117</v>
      </c>
      <c r="C126">
        <v>0.94389999999999996</v>
      </c>
      <c r="D126">
        <v>1.8540000000000001</v>
      </c>
      <c r="E126">
        <v>1.1303000000000001</v>
      </c>
    </row>
    <row r="127" spans="1:5" x14ac:dyDescent="0.25">
      <c r="A127" t="s">
        <v>112</v>
      </c>
      <c r="B127" t="s">
        <v>303</v>
      </c>
      <c r="C127">
        <v>0.94389999999999996</v>
      </c>
      <c r="D127">
        <v>0.70630000000000004</v>
      </c>
      <c r="E127">
        <v>0.75349999999999995</v>
      </c>
    </row>
    <row r="128" spans="1:5" x14ac:dyDescent="0.25">
      <c r="A128" t="s">
        <v>112</v>
      </c>
      <c r="B128" t="s">
        <v>119</v>
      </c>
      <c r="C128">
        <v>0.94389999999999996</v>
      </c>
      <c r="D128">
        <v>0.79459999999999997</v>
      </c>
      <c r="E128">
        <v>1.3187</v>
      </c>
    </row>
    <row r="129" spans="1:5" x14ac:dyDescent="0.25">
      <c r="A129" t="s">
        <v>112</v>
      </c>
      <c r="B129" t="s">
        <v>118</v>
      </c>
      <c r="C129">
        <v>0.94389999999999996</v>
      </c>
      <c r="D129">
        <v>0.63570000000000004</v>
      </c>
      <c r="E129">
        <v>0.75349999999999995</v>
      </c>
    </row>
    <row r="130" spans="1:5" x14ac:dyDescent="0.25">
      <c r="A130" t="s">
        <v>112</v>
      </c>
      <c r="B130" t="s">
        <v>107</v>
      </c>
      <c r="C130">
        <v>0.94389999999999996</v>
      </c>
      <c r="D130">
        <v>0.79459999999999997</v>
      </c>
      <c r="E130">
        <v>0.94189999999999996</v>
      </c>
    </row>
    <row r="131" spans="1:5" x14ac:dyDescent="0.25">
      <c r="A131" t="s">
        <v>112</v>
      </c>
      <c r="B131" t="s">
        <v>111</v>
      </c>
      <c r="C131">
        <v>0.94389999999999996</v>
      </c>
      <c r="D131">
        <v>0.79459999999999997</v>
      </c>
      <c r="E131">
        <v>0.75349999999999995</v>
      </c>
    </row>
    <row r="132" spans="1:5" x14ac:dyDescent="0.25">
      <c r="A132" t="s">
        <v>112</v>
      </c>
      <c r="B132" t="s">
        <v>93</v>
      </c>
      <c r="C132">
        <v>0.94389999999999996</v>
      </c>
      <c r="D132">
        <v>0.26490000000000002</v>
      </c>
      <c r="E132">
        <v>1.3187</v>
      </c>
    </row>
    <row r="133" spans="1:5" x14ac:dyDescent="0.25">
      <c r="A133" t="s">
        <v>112</v>
      </c>
      <c r="B133" t="s">
        <v>447</v>
      </c>
      <c r="C133">
        <v>0.94389999999999996</v>
      </c>
      <c r="D133">
        <v>1.2713000000000001</v>
      </c>
      <c r="E133">
        <v>0.4521</v>
      </c>
    </row>
    <row r="134" spans="1:5" x14ac:dyDescent="0.25">
      <c r="A134" t="s">
        <v>112</v>
      </c>
      <c r="B134" t="s">
        <v>124</v>
      </c>
      <c r="C134">
        <v>0.94389999999999996</v>
      </c>
      <c r="D134">
        <v>0.63570000000000004</v>
      </c>
      <c r="E134">
        <v>0.9042</v>
      </c>
    </row>
    <row r="135" spans="1:5" x14ac:dyDescent="0.25">
      <c r="A135" t="s">
        <v>112</v>
      </c>
      <c r="B135" t="s">
        <v>325</v>
      </c>
      <c r="C135">
        <v>0.94389999999999996</v>
      </c>
      <c r="D135">
        <v>0.84750000000000003</v>
      </c>
      <c r="E135">
        <v>1.9592000000000001</v>
      </c>
    </row>
    <row r="136" spans="1:5" x14ac:dyDescent="0.25">
      <c r="A136" t="s">
        <v>112</v>
      </c>
      <c r="B136" t="s">
        <v>126</v>
      </c>
      <c r="C136">
        <v>0.94389999999999996</v>
      </c>
      <c r="D136">
        <v>1.5891999999999999</v>
      </c>
      <c r="E136">
        <v>0.37680000000000002</v>
      </c>
    </row>
    <row r="137" spans="1:5" x14ac:dyDescent="0.25">
      <c r="A137" t="s">
        <v>112</v>
      </c>
      <c r="B137" t="s">
        <v>335</v>
      </c>
      <c r="C137">
        <v>0.94389999999999996</v>
      </c>
      <c r="D137">
        <v>1.2713000000000001</v>
      </c>
      <c r="E137">
        <v>0.9042</v>
      </c>
    </row>
    <row r="138" spans="1:5" x14ac:dyDescent="0.25">
      <c r="A138" t="s">
        <v>112</v>
      </c>
      <c r="B138" t="s">
        <v>128</v>
      </c>
      <c r="C138">
        <v>0.94389999999999996</v>
      </c>
      <c r="D138">
        <v>1.3243</v>
      </c>
      <c r="E138">
        <v>0.75349999999999995</v>
      </c>
    </row>
    <row r="139" spans="1:5" x14ac:dyDescent="0.25">
      <c r="A139" t="s">
        <v>112</v>
      </c>
      <c r="B139" t="s">
        <v>102</v>
      </c>
      <c r="C139">
        <v>0.94389999999999996</v>
      </c>
      <c r="D139">
        <v>2.1189</v>
      </c>
      <c r="E139">
        <v>0.94189999999999996</v>
      </c>
    </row>
    <row r="140" spans="1:5" x14ac:dyDescent="0.25">
      <c r="A140" t="s">
        <v>112</v>
      </c>
      <c r="B140" t="s">
        <v>108</v>
      </c>
      <c r="C140">
        <v>0.94389999999999996</v>
      </c>
      <c r="D140">
        <v>0.63570000000000004</v>
      </c>
      <c r="E140">
        <v>1.6577</v>
      </c>
    </row>
    <row r="141" spans="1:5" x14ac:dyDescent="0.25">
      <c r="A141" t="s">
        <v>112</v>
      </c>
      <c r="B141" t="s">
        <v>129</v>
      </c>
      <c r="C141">
        <v>0.94389999999999996</v>
      </c>
      <c r="D141">
        <v>1.3243</v>
      </c>
      <c r="E141">
        <v>0.75349999999999995</v>
      </c>
    </row>
    <row r="142" spans="1:5" x14ac:dyDescent="0.25">
      <c r="A142" t="s">
        <v>112</v>
      </c>
      <c r="B142" t="s">
        <v>130</v>
      </c>
      <c r="C142">
        <v>0.94389999999999996</v>
      </c>
      <c r="D142">
        <v>1.0593999999999999</v>
      </c>
      <c r="E142">
        <v>1.0548999999999999</v>
      </c>
    </row>
    <row r="143" spans="1:5" x14ac:dyDescent="0.25">
      <c r="A143" t="s">
        <v>112</v>
      </c>
      <c r="B143" t="s">
        <v>356</v>
      </c>
      <c r="C143">
        <v>0.94389999999999996</v>
      </c>
      <c r="D143">
        <v>1.3243</v>
      </c>
      <c r="E143">
        <v>1.6954</v>
      </c>
    </row>
    <row r="144" spans="1:5" x14ac:dyDescent="0.25">
      <c r="A144" t="s">
        <v>112</v>
      </c>
      <c r="B144" t="s">
        <v>358</v>
      </c>
      <c r="C144">
        <v>0.94389999999999996</v>
      </c>
      <c r="D144">
        <v>0.79459999999999997</v>
      </c>
      <c r="E144">
        <v>1.1303000000000001</v>
      </c>
    </row>
    <row r="145" spans="1:5" x14ac:dyDescent="0.25">
      <c r="A145" t="s">
        <v>112</v>
      </c>
      <c r="B145" t="s">
        <v>110</v>
      </c>
      <c r="C145">
        <v>0.94389999999999996</v>
      </c>
      <c r="D145">
        <v>0.63570000000000004</v>
      </c>
      <c r="E145">
        <v>0.75349999999999995</v>
      </c>
    </row>
    <row r="146" spans="1:5" x14ac:dyDescent="0.25">
      <c r="A146" t="s">
        <v>112</v>
      </c>
      <c r="B146" t="s">
        <v>131</v>
      </c>
      <c r="C146">
        <v>0.94389999999999996</v>
      </c>
      <c r="D146">
        <v>0.42380000000000001</v>
      </c>
      <c r="E146">
        <v>0.75349999999999995</v>
      </c>
    </row>
    <row r="147" spans="1:5" x14ac:dyDescent="0.25">
      <c r="A147" t="s">
        <v>112</v>
      </c>
      <c r="B147" t="s">
        <v>132</v>
      </c>
      <c r="C147">
        <v>0.94389999999999996</v>
      </c>
      <c r="D147">
        <v>0.63570000000000004</v>
      </c>
      <c r="E147">
        <v>0.75349999999999995</v>
      </c>
    </row>
    <row r="148" spans="1:5" x14ac:dyDescent="0.25">
      <c r="A148" t="s">
        <v>134</v>
      </c>
      <c r="B148" t="s">
        <v>290</v>
      </c>
      <c r="C148">
        <v>1.1943999999999999</v>
      </c>
      <c r="D148">
        <v>0.62790000000000001</v>
      </c>
      <c r="E148">
        <v>0.94740000000000002</v>
      </c>
    </row>
    <row r="149" spans="1:5" x14ac:dyDescent="0.25">
      <c r="A149" t="s">
        <v>134</v>
      </c>
      <c r="B149" t="s">
        <v>292</v>
      </c>
      <c r="C149">
        <v>1.1943999999999999</v>
      </c>
      <c r="D149">
        <v>0.50229999999999997</v>
      </c>
      <c r="E149">
        <v>1.5158</v>
      </c>
    </row>
    <row r="150" spans="1:5" x14ac:dyDescent="0.25">
      <c r="A150" t="s">
        <v>134</v>
      </c>
      <c r="B150" t="s">
        <v>298</v>
      </c>
      <c r="C150">
        <v>1.1943999999999999</v>
      </c>
      <c r="D150">
        <v>1.1720999999999999</v>
      </c>
      <c r="E150">
        <v>1.2632000000000001</v>
      </c>
    </row>
    <row r="151" spans="1:5" x14ac:dyDescent="0.25">
      <c r="A151" t="s">
        <v>134</v>
      </c>
      <c r="B151" t="s">
        <v>300</v>
      </c>
      <c r="C151">
        <v>1.1943999999999999</v>
      </c>
      <c r="D151">
        <v>1.5069999999999999</v>
      </c>
      <c r="E151">
        <v>0.25259999999999999</v>
      </c>
    </row>
    <row r="152" spans="1:5" x14ac:dyDescent="0.25">
      <c r="A152" t="s">
        <v>134</v>
      </c>
      <c r="B152" t="s">
        <v>444</v>
      </c>
      <c r="C152">
        <v>1.1943999999999999</v>
      </c>
      <c r="D152">
        <v>1.0466</v>
      </c>
      <c r="E152">
        <v>1.4211</v>
      </c>
    </row>
    <row r="153" spans="1:5" x14ac:dyDescent="0.25">
      <c r="A153" t="s">
        <v>134</v>
      </c>
      <c r="B153" t="s">
        <v>306</v>
      </c>
      <c r="C153">
        <v>1.1943999999999999</v>
      </c>
      <c r="D153">
        <v>1.6745000000000001</v>
      </c>
      <c r="E153">
        <v>0.88419999999999999</v>
      </c>
    </row>
    <row r="154" spans="1:5" x14ac:dyDescent="0.25">
      <c r="A154" t="s">
        <v>134</v>
      </c>
      <c r="B154" t="s">
        <v>310</v>
      </c>
      <c r="C154">
        <v>1.1943999999999999</v>
      </c>
      <c r="D154">
        <v>0.41860000000000003</v>
      </c>
      <c r="E154">
        <v>1.2632000000000001</v>
      </c>
    </row>
    <row r="155" spans="1:5" x14ac:dyDescent="0.25">
      <c r="A155" t="s">
        <v>134</v>
      </c>
      <c r="B155" t="s">
        <v>484</v>
      </c>
      <c r="C155">
        <v>1.1943999999999999</v>
      </c>
      <c r="D155">
        <v>1.4652000000000001</v>
      </c>
      <c r="E155">
        <v>1.2632000000000001</v>
      </c>
    </row>
    <row r="156" spans="1:5" x14ac:dyDescent="0.25">
      <c r="A156" t="s">
        <v>134</v>
      </c>
      <c r="B156" t="s">
        <v>445</v>
      </c>
      <c r="C156">
        <v>1.1943999999999999</v>
      </c>
      <c r="D156">
        <v>1.0046999999999999</v>
      </c>
      <c r="E156">
        <v>1.2632000000000001</v>
      </c>
    </row>
    <row r="157" spans="1:5" x14ac:dyDescent="0.25">
      <c r="A157" t="s">
        <v>134</v>
      </c>
      <c r="B157" t="s">
        <v>483</v>
      </c>
      <c r="C157">
        <v>1.1943999999999999</v>
      </c>
      <c r="D157">
        <v>0.83720000000000006</v>
      </c>
      <c r="E157">
        <v>1.4211</v>
      </c>
    </row>
    <row r="158" spans="1:5" x14ac:dyDescent="0.25">
      <c r="A158" t="s">
        <v>134</v>
      </c>
      <c r="B158" t="s">
        <v>324</v>
      </c>
      <c r="C158">
        <v>1.1943999999999999</v>
      </c>
      <c r="D158">
        <v>0.66979999999999995</v>
      </c>
      <c r="E158">
        <v>1.1369</v>
      </c>
    </row>
    <row r="159" spans="1:5" x14ac:dyDescent="0.25">
      <c r="A159" t="s">
        <v>134</v>
      </c>
      <c r="B159" t="s">
        <v>135</v>
      </c>
      <c r="C159">
        <v>1.1943999999999999</v>
      </c>
      <c r="D159">
        <v>0</v>
      </c>
      <c r="E159">
        <v>1.1052999999999999</v>
      </c>
    </row>
    <row r="160" spans="1:5" x14ac:dyDescent="0.25">
      <c r="A160" t="s">
        <v>134</v>
      </c>
      <c r="B160" t="s">
        <v>482</v>
      </c>
      <c r="C160">
        <v>1.1943999999999999</v>
      </c>
      <c r="D160">
        <v>0.83720000000000006</v>
      </c>
      <c r="E160">
        <v>1.7685</v>
      </c>
    </row>
    <row r="161" spans="1:5" x14ac:dyDescent="0.25">
      <c r="A161" t="s">
        <v>134</v>
      </c>
      <c r="B161" t="s">
        <v>338</v>
      </c>
      <c r="C161">
        <v>1.1943999999999999</v>
      </c>
      <c r="D161">
        <v>2.1768000000000001</v>
      </c>
      <c r="E161">
        <v>0.88419999999999999</v>
      </c>
    </row>
    <row r="162" spans="1:5" x14ac:dyDescent="0.25">
      <c r="A162" t="s">
        <v>134</v>
      </c>
      <c r="B162" t="s">
        <v>133</v>
      </c>
      <c r="C162">
        <v>1.1943999999999999</v>
      </c>
      <c r="D162">
        <v>0.20930000000000001</v>
      </c>
      <c r="E162">
        <v>0.78949999999999998</v>
      </c>
    </row>
    <row r="163" spans="1:5" x14ac:dyDescent="0.25">
      <c r="A163" t="s">
        <v>134</v>
      </c>
      <c r="B163" t="s">
        <v>114</v>
      </c>
      <c r="C163">
        <v>1.1943999999999999</v>
      </c>
      <c r="D163">
        <v>0.83720000000000006</v>
      </c>
      <c r="E163">
        <v>1.2632000000000001</v>
      </c>
    </row>
    <row r="164" spans="1:5" x14ac:dyDescent="0.25">
      <c r="A164" t="s">
        <v>134</v>
      </c>
      <c r="B164" t="s">
        <v>352</v>
      </c>
      <c r="C164">
        <v>1.1943999999999999</v>
      </c>
      <c r="D164">
        <v>2.5116999999999998</v>
      </c>
      <c r="E164">
        <v>0.94740000000000002</v>
      </c>
    </row>
    <row r="165" spans="1:5" x14ac:dyDescent="0.25">
      <c r="A165" t="s">
        <v>134</v>
      </c>
      <c r="B165" t="s">
        <v>123</v>
      </c>
      <c r="C165">
        <v>1.1943999999999999</v>
      </c>
      <c r="D165">
        <v>0.83720000000000006</v>
      </c>
      <c r="E165">
        <v>0.94740000000000002</v>
      </c>
    </row>
    <row r="166" spans="1:5" x14ac:dyDescent="0.25">
      <c r="A166" t="s">
        <v>134</v>
      </c>
      <c r="B166" t="s">
        <v>360</v>
      </c>
      <c r="C166">
        <v>1.1943999999999999</v>
      </c>
      <c r="D166">
        <v>0.66979999999999995</v>
      </c>
      <c r="E166">
        <v>0.50529999999999997</v>
      </c>
    </row>
    <row r="167" spans="1:5" x14ac:dyDescent="0.25">
      <c r="A167" t="s">
        <v>134</v>
      </c>
      <c r="B167" t="s">
        <v>365</v>
      </c>
      <c r="C167">
        <v>1.1943999999999999</v>
      </c>
      <c r="D167">
        <v>0.83720000000000006</v>
      </c>
      <c r="E167">
        <v>0.47370000000000001</v>
      </c>
    </row>
    <row r="168" spans="1:5" x14ac:dyDescent="0.25">
      <c r="A168" t="s">
        <v>134</v>
      </c>
      <c r="B168" t="s">
        <v>366</v>
      </c>
      <c r="C168">
        <v>1.1943999999999999</v>
      </c>
      <c r="D168">
        <v>0.66979999999999995</v>
      </c>
      <c r="E168">
        <v>0.88419999999999999</v>
      </c>
    </row>
    <row r="169" spans="1:5" x14ac:dyDescent="0.25">
      <c r="A169" t="s">
        <v>134</v>
      </c>
      <c r="B169" t="s">
        <v>136</v>
      </c>
      <c r="C169">
        <v>1.1943999999999999</v>
      </c>
      <c r="D169">
        <v>1.5069999999999999</v>
      </c>
      <c r="E169">
        <v>0.63160000000000005</v>
      </c>
    </row>
    <row r="170" spans="1:5" x14ac:dyDescent="0.25">
      <c r="A170" t="s">
        <v>134</v>
      </c>
      <c r="B170" t="s">
        <v>446</v>
      </c>
      <c r="C170">
        <v>1.1943999999999999</v>
      </c>
      <c r="D170">
        <v>0.83720000000000006</v>
      </c>
      <c r="E170">
        <v>0.78949999999999998</v>
      </c>
    </row>
    <row r="171" spans="1:5" x14ac:dyDescent="0.25">
      <c r="A171" t="s">
        <v>134</v>
      </c>
      <c r="B171" t="s">
        <v>485</v>
      </c>
      <c r="C171">
        <v>1.1943999999999999</v>
      </c>
      <c r="D171">
        <v>0.83720000000000006</v>
      </c>
      <c r="E171">
        <v>0.50529999999999997</v>
      </c>
    </row>
    <row r="172" spans="1:5" x14ac:dyDescent="0.25">
      <c r="A172" t="s">
        <v>19</v>
      </c>
      <c r="B172" t="s">
        <v>146</v>
      </c>
      <c r="C172">
        <v>1.5625</v>
      </c>
      <c r="D172">
        <v>0.48</v>
      </c>
      <c r="E172">
        <v>1.0168999999999999</v>
      </c>
    </row>
    <row r="173" spans="1:5" x14ac:dyDescent="0.25">
      <c r="A173" t="s">
        <v>19</v>
      </c>
      <c r="B173" t="s">
        <v>139</v>
      </c>
      <c r="C173">
        <v>1.5625</v>
      </c>
      <c r="D173">
        <v>0.64</v>
      </c>
      <c r="E173">
        <v>1.6949000000000001</v>
      </c>
    </row>
    <row r="174" spans="1:5" x14ac:dyDescent="0.25">
      <c r="A174" t="s">
        <v>19</v>
      </c>
      <c r="B174" t="s">
        <v>150</v>
      </c>
      <c r="C174">
        <v>1.5625</v>
      </c>
      <c r="D174">
        <v>0.64</v>
      </c>
      <c r="E174">
        <v>2.0339</v>
      </c>
    </row>
    <row r="175" spans="1:5" x14ac:dyDescent="0.25">
      <c r="A175" t="s">
        <v>19</v>
      </c>
      <c r="B175" t="s">
        <v>233</v>
      </c>
      <c r="C175">
        <v>1.5625</v>
      </c>
      <c r="D175">
        <v>0.96</v>
      </c>
      <c r="E175">
        <v>1.3559000000000001</v>
      </c>
    </row>
    <row r="176" spans="1:5" x14ac:dyDescent="0.25">
      <c r="A176" t="s">
        <v>19</v>
      </c>
      <c r="B176" t="s">
        <v>152</v>
      </c>
      <c r="C176">
        <v>1.5625</v>
      </c>
      <c r="D176">
        <v>0.8</v>
      </c>
      <c r="E176">
        <v>0.84750000000000003</v>
      </c>
    </row>
    <row r="177" spans="1:5" x14ac:dyDescent="0.25">
      <c r="A177" t="s">
        <v>19</v>
      </c>
      <c r="B177" t="s">
        <v>236</v>
      </c>
      <c r="C177">
        <v>1.5625</v>
      </c>
      <c r="D177">
        <v>0.8</v>
      </c>
      <c r="E177">
        <v>0.33900000000000002</v>
      </c>
    </row>
    <row r="178" spans="1:5" x14ac:dyDescent="0.25">
      <c r="A178" t="s">
        <v>19</v>
      </c>
      <c r="B178" t="s">
        <v>241</v>
      </c>
      <c r="C178">
        <v>1.5625</v>
      </c>
      <c r="D178">
        <v>1.28</v>
      </c>
      <c r="E178">
        <v>0.84750000000000003</v>
      </c>
    </row>
    <row r="179" spans="1:5" x14ac:dyDescent="0.25">
      <c r="A179" t="s">
        <v>19</v>
      </c>
      <c r="B179" t="s">
        <v>331</v>
      </c>
      <c r="C179">
        <v>1.5625</v>
      </c>
      <c r="D179">
        <v>1.1519999999999999</v>
      </c>
      <c r="E179">
        <v>1.0847</v>
      </c>
    </row>
    <row r="180" spans="1:5" x14ac:dyDescent="0.25">
      <c r="A180" t="s">
        <v>19</v>
      </c>
      <c r="B180" t="s">
        <v>243</v>
      </c>
      <c r="C180">
        <v>1.5625</v>
      </c>
      <c r="D180">
        <v>0.64</v>
      </c>
      <c r="E180">
        <v>1.3559000000000001</v>
      </c>
    </row>
    <row r="181" spans="1:5" x14ac:dyDescent="0.25">
      <c r="A181" t="s">
        <v>19</v>
      </c>
      <c r="B181" t="s">
        <v>137</v>
      </c>
      <c r="C181">
        <v>1.5625</v>
      </c>
      <c r="D181">
        <v>1.28</v>
      </c>
      <c r="E181">
        <v>0.22600000000000001</v>
      </c>
    </row>
    <row r="182" spans="1:5" x14ac:dyDescent="0.25">
      <c r="A182" t="s">
        <v>19</v>
      </c>
      <c r="B182" t="s">
        <v>21</v>
      </c>
      <c r="C182">
        <v>1.5625</v>
      </c>
      <c r="D182">
        <v>1.1200000000000001</v>
      </c>
      <c r="E182">
        <v>0.33900000000000002</v>
      </c>
    </row>
    <row r="183" spans="1:5" x14ac:dyDescent="0.25">
      <c r="A183" t="s">
        <v>19</v>
      </c>
      <c r="B183" t="s">
        <v>20</v>
      </c>
      <c r="C183">
        <v>1.5625</v>
      </c>
      <c r="D183">
        <v>2.1333000000000002</v>
      </c>
      <c r="E183">
        <v>1.5819000000000001</v>
      </c>
    </row>
    <row r="184" spans="1:5" x14ac:dyDescent="0.25">
      <c r="A184" t="s">
        <v>19</v>
      </c>
      <c r="B184" t="s">
        <v>235</v>
      </c>
      <c r="C184">
        <v>1.5625</v>
      </c>
      <c r="D184">
        <v>0.64</v>
      </c>
      <c r="E184">
        <v>1.0168999999999999</v>
      </c>
    </row>
    <row r="185" spans="1:5" x14ac:dyDescent="0.25">
      <c r="A185" t="s">
        <v>19</v>
      </c>
      <c r="B185" t="s">
        <v>237</v>
      </c>
      <c r="C185">
        <v>1.5625</v>
      </c>
      <c r="D185">
        <v>0.64</v>
      </c>
      <c r="E185">
        <v>0.50849999999999995</v>
      </c>
    </row>
    <row r="186" spans="1:5" x14ac:dyDescent="0.25">
      <c r="A186" t="s">
        <v>19</v>
      </c>
      <c r="B186" t="s">
        <v>140</v>
      </c>
      <c r="C186">
        <v>1.5625</v>
      </c>
      <c r="D186">
        <v>2.4319999999999999</v>
      </c>
      <c r="E186">
        <v>0.1356</v>
      </c>
    </row>
    <row r="187" spans="1:5" x14ac:dyDescent="0.25">
      <c r="A187" t="s">
        <v>19</v>
      </c>
      <c r="B187" t="s">
        <v>242</v>
      </c>
      <c r="C187">
        <v>1.5625</v>
      </c>
      <c r="D187">
        <v>0.96</v>
      </c>
      <c r="E187">
        <v>1.3559000000000001</v>
      </c>
    </row>
    <row r="188" spans="1:5" x14ac:dyDescent="0.25">
      <c r="A188" t="s">
        <v>19</v>
      </c>
      <c r="B188" t="s">
        <v>234</v>
      </c>
      <c r="C188">
        <v>1.5625</v>
      </c>
      <c r="D188">
        <v>0.64</v>
      </c>
      <c r="E188">
        <v>0.84750000000000003</v>
      </c>
    </row>
    <row r="189" spans="1:5" x14ac:dyDescent="0.25">
      <c r="A189" t="s">
        <v>19</v>
      </c>
      <c r="B189" t="s">
        <v>239</v>
      </c>
      <c r="C189">
        <v>1.5625</v>
      </c>
      <c r="D189">
        <v>0.48</v>
      </c>
      <c r="E189">
        <v>0.84750000000000003</v>
      </c>
    </row>
    <row r="190" spans="1:5" x14ac:dyDescent="0.25">
      <c r="A190" t="s">
        <v>19</v>
      </c>
      <c r="B190" t="s">
        <v>142</v>
      </c>
      <c r="C190">
        <v>1.5625</v>
      </c>
      <c r="D190">
        <v>0.8</v>
      </c>
      <c r="E190">
        <v>1.1863999999999999</v>
      </c>
    </row>
    <row r="191" spans="1:5" x14ac:dyDescent="0.25">
      <c r="A191" t="s">
        <v>19</v>
      </c>
      <c r="B191" t="s">
        <v>144</v>
      </c>
      <c r="C191">
        <v>1.5625</v>
      </c>
      <c r="D191">
        <v>1.28</v>
      </c>
      <c r="E191">
        <v>1.4915</v>
      </c>
    </row>
    <row r="192" spans="1:5" x14ac:dyDescent="0.25">
      <c r="A192" t="s">
        <v>141</v>
      </c>
      <c r="B192" t="s">
        <v>148</v>
      </c>
      <c r="C192">
        <v>1.1460999999999999</v>
      </c>
      <c r="D192">
        <v>0.65439999999999998</v>
      </c>
      <c r="E192">
        <v>1.2979000000000001</v>
      </c>
    </row>
    <row r="193" spans="1:5" x14ac:dyDescent="0.25">
      <c r="A193" t="s">
        <v>141</v>
      </c>
      <c r="B193" t="s">
        <v>473</v>
      </c>
      <c r="C193">
        <v>1.1460999999999999</v>
      </c>
      <c r="D193">
        <v>0.69799999999999995</v>
      </c>
      <c r="E193">
        <v>0.74170000000000003</v>
      </c>
    </row>
    <row r="194" spans="1:5" x14ac:dyDescent="0.25">
      <c r="A194" t="s">
        <v>141</v>
      </c>
      <c r="B194" t="s">
        <v>427</v>
      </c>
      <c r="C194">
        <v>1.1460999999999999</v>
      </c>
      <c r="D194">
        <v>1.0907</v>
      </c>
      <c r="E194">
        <v>1.6688000000000001</v>
      </c>
    </row>
    <row r="195" spans="1:5" x14ac:dyDescent="0.25">
      <c r="A195" t="s">
        <v>141</v>
      </c>
      <c r="B195" t="s">
        <v>238</v>
      </c>
      <c r="C195">
        <v>1.1460999999999999</v>
      </c>
      <c r="D195">
        <v>1.3088</v>
      </c>
      <c r="E195">
        <v>0.55630000000000002</v>
      </c>
    </row>
    <row r="196" spans="1:5" x14ac:dyDescent="0.25">
      <c r="A196" t="s">
        <v>141</v>
      </c>
      <c r="B196" t="s">
        <v>147</v>
      </c>
      <c r="C196">
        <v>1.1460999999999999</v>
      </c>
      <c r="D196">
        <v>0.87250000000000005</v>
      </c>
      <c r="E196">
        <v>0.89</v>
      </c>
    </row>
    <row r="197" spans="1:5" x14ac:dyDescent="0.25">
      <c r="A197" t="s">
        <v>141</v>
      </c>
      <c r="B197" t="s">
        <v>311</v>
      </c>
      <c r="C197">
        <v>1.1460999999999999</v>
      </c>
      <c r="D197">
        <v>0.65439999999999998</v>
      </c>
      <c r="E197">
        <v>0.74170000000000003</v>
      </c>
    </row>
    <row r="198" spans="1:5" x14ac:dyDescent="0.25">
      <c r="A198" t="s">
        <v>141</v>
      </c>
      <c r="B198" t="s">
        <v>143</v>
      </c>
      <c r="C198">
        <v>1.1460999999999999</v>
      </c>
      <c r="D198">
        <v>0</v>
      </c>
      <c r="E198">
        <v>0.74170000000000003</v>
      </c>
    </row>
    <row r="199" spans="1:5" x14ac:dyDescent="0.25">
      <c r="A199" t="s">
        <v>141</v>
      </c>
      <c r="B199" t="s">
        <v>153</v>
      </c>
      <c r="C199">
        <v>1.1460999999999999</v>
      </c>
      <c r="D199">
        <v>2.1812999999999998</v>
      </c>
      <c r="E199">
        <v>1.4833000000000001</v>
      </c>
    </row>
    <row r="200" spans="1:5" x14ac:dyDescent="0.25">
      <c r="A200" t="s">
        <v>141</v>
      </c>
      <c r="B200" t="s">
        <v>474</v>
      </c>
      <c r="C200">
        <v>1.1460999999999999</v>
      </c>
      <c r="D200">
        <v>1.2215</v>
      </c>
      <c r="E200">
        <v>0.89</v>
      </c>
    </row>
    <row r="201" spans="1:5" x14ac:dyDescent="0.25">
      <c r="A201" t="s">
        <v>141</v>
      </c>
      <c r="B201" t="s">
        <v>149</v>
      </c>
      <c r="C201">
        <v>1.1460999999999999</v>
      </c>
      <c r="D201">
        <v>2.1812999999999998</v>
      </c>
      <c r="E201">
        <v>0.37080000000000002</v>
      </c>
    </row>
    <row r="202" spans="1:5" x14ac:dyDescent="0.25">
      <c r="A202" t="s">
        <v>141</v>
      </c>
      <c r="B202" t="s">
        <v>244</v>
      </c>
      <c r="C202">
        <v>1.1460999999999999</v>
      </c>
      <c r="D202">
        <v>1.5268999999999999</v>
      </c>
      <c r="E202">
        <v>1.1125</v>
      </c>
    </row>
    <row r="203" spans="1:5" x14ac:dyDescent="0.25">
      <c r="A203" t="s">
        <v>141</v>
      </c>
      <c r="B203" t="s">
        <v>138</v>
      </c>
      <c r="C203">
        <v>1.1460999999999999</v>
      </c>
      <c r="D203">
        <v>1.2215</v>
      </c>
      <c r="E203">
        <v>1.78</v>
      </c>
    </row>
    <row r="204" spans="1:5" x14ac:dyDescent="0.25">
      <c r="A204" t="s">
        <v>141</v>
      </c>
      <c r="B204" t="s">
        <v>151</v>
      </c>
      <c r="C204">
        <v>1.1460999999999999</v>
      </c>
      <c r="D204">
        <v>0.87250000000000005</v>
      </c>
      <c r="E204">
        <v>1.6316999999999999</v>
      </c>
    </row>
    <row r="205" spans="1:5" x14ac:dyDescent="0.25">
      <c r="A205" t="s">
        <v>141</v>
      </c>
      <c r="B205" t="s">
        <v>157</v>
      </c>
      <c r="C205">
        <v>1.1460999999999999</v>
      </c>
      <c r="D205">
        <v>0.69799999999999995</v>
      </c>
      <c r="E205">
        <v>0.59330000000000005</v>
      </c>
    </row>
    <row r="206" spans="1:5" x14ac:dyDescent="0.25">
      <c r="A206" t="s">
        <v>141</v>
      </c>
      <c r="B206" t="s">
        <v>155</v>
      </c>
      <c r="C206">
        <v>1.1460999999999999</v>
      </c>
      <c r="D206">
        <v>0.69799999999999995</v>
      </c>
      <c r="E206">
        <v>1.1867000000000001</v>
      </c>
    </row>
    <row r="207" spans="1:5" x14ac:dyDescent="0.25">
      <c r="A207" t="s">
        <v>141</v>
      </c>
      <c r="B207" t="s">
        <v>428</v>
      </c>
      <c r="C207">
        <v>1.1460999999999999</v>
      </c>
      <c r="D207">
        <v>0.21809999999999999</v>
      </c>
      <c r="E207">
        <v>1.2979000000000001</v>
      </c>
    </row>
    <row r="208" spans="1:5" x14ac:dyDescent="0.25">
      <c r="A208" t="s">
        <v>141</v>
      </c>
      <c r="B208" t="s">
        <v>154</v>
      </c>
      <c r="C208">
        <v>1.1460999999999999</v>
      </c>
      <c r="D208">
        <v>0.87250000000000005</v>
      </c>
      <c r="E208">
        <v>0.37080000000000002</v>
      </c>
    </row>
    <row r="209" spans="1:5" x14ac:dyDescent="0.25">
      <c r="A209" t="s">
        <v>141</v>
      </c>
      <c r="B209" t="s">
        <v>145</v>
      </c>
      <c r="C209">
        <v>1.1460999999999999</v>
      </c>
      <c r="D209">
        <v>1.5268999999999999</v>
      </c>
      <c r="E209">
        <v>0.37080000000000002</v>
      </c>
    </row>
    <row r="210" spans="1:5" x14ac:dyDescent="0.25">
      <c r="A210" t="s">
        <v>141</v>
      </c>
      <c r="B210" t="s">
        <v>240</v>
      </c>
      <c r="C210">
        <v>1.1460999999999999</v>
      </c>
      <c r="D210">
        <v>1.3959999999999999</v>
      </c>
      <c r="E210">
        <v>1.4833000000000001</v>
      </c>
    </row>
    <row r="211" spans="1:5" x14ac:dyDescent="0.25">
      <c r="A211" t="s">
        <v>141</v>
      </c>
      <c r="B211" t="s">
        <v>156</v>
      </c>
      <c r="C211">
        <v>1.1460999999999999</v>
      </c>
      <c r="D211">
        <v>0.34899999999999998</v>
      </c>
      <c r="E211">
        <v>0.59330000000000005</v>
      </c>
    </row>
    <row r="212" spans="1:5" x14ac:dyDescent="0.25">
      <c r="A212" t="s">
        <v>448</v>
      </c>
      <c r="B212" t="s">
        <v>456</v>
      </c>
      <c r="C212">
        <v>0.9143</v>
      </c>
      <c r="D212">
        <v>2.1875</v>
      </c>
      <c r="E212">
        <v>0.54259999999999997</v>
      </c>
    </row>
    <row r="213" spans="1:5" x14ac:dyDescent="0.25">
      <c r="A213" t="s">
        <v>448</v>
      </c>
      <c r="B213" t="s">
        <v>460</v>
      </c>
      <c r="C213">
        <v>0.9143</v>
      </c>
      <c r="D213">
        <v>1.6406000000000001</v>
      </c>
      <c r="E213">
        <v>1.2209000000000001</v>
      </c>
    </row>
    <row r="214" spans="1:5" x14ac:dyDescent="0.25">
      <c r="A214" t="s">
        <v>448</v>
      </c>
      <c r="B214" t="s">
        <v>450</v>
      </c>
      <c r="C214">
        <v>0.9143</v>
      </c>
      <c r="D214">
        <v>1.4582999999999999</v>
      </c>
      <c r="E214">
        <v>1.0851999999999999</v>
      </c>
    </row>
    <row r="215" spans="1:5" x14ac:dyDescent="0.25">
      <c r="A215" t="s">
        <v>448</v>
      </c>
      <c r="B215" t="s">
        <v>459</v>
      </c>
      <c r="C215">
        <v>0.9143</v>
      </c>
      <c r="D215">
        <v>2.7343000000000002</v>
      </c>
      <c r="E215">
        <v>1.2209000000000001</v>
      </c>
    </row>
    <row r="216" spans="1:5" x14ac:dyDescent="0.25">
      <c r="A216" t="s">
        <v>448</v>
      </c>
      <c r="B216" t="s">
        <v>455</v>
      </c>
      <c r="C216">
        <v>0.9143</v>
      </c>
      <c r="D216">
        <v>0</v>
      </c>
      <c r="E216">
        <v>1.8992</v>
      </c>
    </row>
    <row r="217" spans="1:5" x14ac:dyDescent="0.25">
      <c r="A217" t="s">
        <v>448</v>
      </c>
      <c r="B217" t="s">
        <v>457</v>
      </c>
      <c r="C217">
        <v>0.9143</v>
      </c>
      <c r="D217">
        <v>0.36459999999999998</v>
      </c>
      <c r="E217">
        <v>1.6278999999999999</v>
      </c>
    </row>
    <row r="218" spans="1:5" x14ac:dyDescent="0.25">
      <c r="A218" t="s">
        <v>448</v>
      </c>
      <c r="B218" t="s">
        <v>453</v>
      </c>
      <c r="C218">
        <v>0.9143</v>
      </c>
      <c r="D218">
        <v>0.36459999999999998</v>
      </c>
      <c r="E218">
        <v>0.54259999999999997</v>
      </c>
    </row>
    <row r="219" spans="1:5" x14ac:dyDescent="0.25">
      <c r="A219" t="s">
        <v>448</v>
      </c>
      <c r="B219" t="s">
        <v>514</v>
      </c>
      <c r="C219">
        <v>0.9143</v>
      </c>
      <c r="D219">
        <v>0.27339999999999998</v>
      </c>
      <c r="E219">
        <v>1.2209000000000001</v>
      </c>
    </row>
    <row r="220" spans="1:5" x14ac:dyDescent="0.25">
      <c r="A220" t="s">
        <v>448</v>
      </c>
      <c r="B220" t="s">
        <v>461</v>
      </c>
      <c r="C220">
        <v>0.9143</v>
      </c>
      <c r="D220">
        <v>1.0936999999999999</v>
      </c>
      <c r="E220">
        <v>1.2209000000000001</v>
      </c>
    </row>
    <row r="221" spans="1:5" x14ac:dyDescent="0.25">
      <c r="A221" t="s">
        <v>448</v>
      </c>
      <c r="B221" t="s">
        <v>458</v>
      </c>
      <c r="C221">
        <v>0.9143</v>
      </c>
      <c r="D221">
        <v>0.54690000000000005</v>
      </c>
      <c r="E221">
        <v>0.81389999999999996</v>
      </c>
    </row>
    <row r="222" spans="1:5" x14ac:dyDescent="0.25">
      <c r="A222" t="s">
        <v>448</v>
      </c>
      <c r="B222" t="s">
        <v>451</v>
      </c>
      <c r="C222">
        <v>0.9143</v>
      </c>
      <c r="D222">
        <v>2.1875</v>
      </c>
      <c r="E222">
        <v>0</v>
      </c>
    </row>
    <row r="223" spans="1:5" x14ac:dyDescent="0.25">
      <c r="A223" t="s">
        <v>448</v>
      </c>
      <c r="B223" t="s">
        <v>449</v>
      </c>
      <c r="C223">
        <v>0.9143</v>
      </c>
      <c r="D223">
        <v>1.0936999999999999</v>
      </c>
      <c r="E223">
        <v>0.81389999999999996</v>
      </c>
    </row>
    <row r="224" spans="1:5" x14ac:dyDescent="0.25">
      <c r="A224" t="s">
        <v>448</v>
      </c>
      <c r="B224" t="s">
        <v>454</v>
      </c>
      <c r="C224">
        <v>0.9143</v>
      </c>
      <c r="D224">
        <v>0.54690000000000005</v>
      </c>
      <c r="E224">
        <v>0.40699999999999997</v>
      </c>
    </row>
    <row r="225" spans="1:5" x14ac:dyDescent="0.25">
      <c r="A225" t="s">
        <v>448</v>
      </c>
      <c r="B225" t="s">
        <v>452</v>
      </c>
      <c r="C225">
        <v>0.9143</v>
      </c>
      <c r="D225">
        <v>1.0936999999999999</v>
      </c>
      <c r="E225">
        <v>0.40699999999999997</v>
      </c>
    </row>
    <row r="226" spans="1:5" x14ac:dyDescent="0.25">
      <c r="A226" t="s">
        <v>22</v>
      </c>
      <c r="B226" t="s">
        <v>250</v>
      </c>
      <c r="C226">
        <v>1.0286</v>
      </c>
      <c r="D226">
        <v>1.4582999999999999</v>
      </c>
      <c r="E226">
        <v>0</v>
      </c>
    </row>
    <row r="227" spans="1:5" x14ac:dyDescent="0.25">
      <c r="A227" t="s">
        <v>22</v>
      </c>
      <c r="B227" t="s">
        <v>158</v>
      </c>
      <c r="C227">
        <v>1.0286</v>
      </c>
      <c r="D227">
        <v>0.97219999999999995</v>
      </c>
      <c r="E227">
        <v>1.4286000000000001</v>
      </c>
    </row>
    <row r="228" spans="1:5" x14ac:dyDescent="0.25">
      <c r="A228" t="s">
        <v>22</v>
      </c>
      <c r="B228" t="s">
        <v>254</v>
      </c>
      <c r="C228">
        <v>1.0286</v>
      </c>
      <c r="D228">
        <v>0.97219999999999995</v>
      </c>
      <c r="E228">
        <v>1.4286000000000001</v>
      </c>
    </row>
    <row r="229" spans="1:5" x14ac:dyDescent="0.25">
      <c r="A229" t="s">
        <v>22</v>
      </c>
      <c r="B229" t="s">
        <v>255</v>
      </c>
      <c r="C229">
        <v>1.0286</v>
      </c>
      <c r="D229">
        <v>0.97219999999999995</v>
      </c>
      <c r="E229">
        <v>0.71430000000000005</v>
      </c>
    </row>
    <row r="230" spans="1:5" x14ac:dyDescent="0.25">
      <c r="A230" t="s">
        <v>22</v>
      </c>
      <c r="B230" t="s">
        <v>246</v>
      </c>
      <c r="C230">
        <v>1.0286</v>
      </c>
      <c r="D230">
        <v>0.3241</v>
      </c>
      <c r="E230">
        <v>0.71430000000000005</v>
      </c>
    </row>
    <row r="231" spans="1:5" x14ac:dyDescent="0.25">
      <c r="A231" t="s">
        <v>22</v>
      </c>
      <c r="B231" t="s">
        <v>252</v>
      </c>
      <c r="C231">
        <v>1.0286</v>
      </c>
      <c r="D231">
        <v>1.4582999999999999</v>
      </c>
      <c r="E231">
        <v>1.7857000000000001</v>
      </c>
    </row>
    <row r="232" spans="1:5" x14ac:dyDescent="0.25">
      <c r="A232" t="s">
        <v>22</v>
      </c>
      <c r="B232" t="s">
        <v>253</v>
      </c>
      <c r="C232">
        <v>1.0286</v>
      </c>
      <c r="D232">
        <v>0.3241</v>
      </c>
      <c r="E232">
        <v>0.47620000000000001</v>
      </c>
    </row>
    <row r="233" spans="1:5" x14ac:dyDescent="0.25">
      <c r="A233" t="s">
        <v>22</v>
      </c>
      <c r="B233" t="s">
        <v>23</v>
      </c>
      <c r="C233">
        <v>1.0286</v>
      </c>
      <c r="D233">
        <v>1.6203000000000001</v>
      </c>
      <c r="E233">
        <v>0.23810000000000001</v>
      </c>
    </row>
    <row r="234" spans="1:5" x14ac:dyDescent="0.25">
      <c r="A234" t="s">
        <v>22</v>
      </c>
      <c r="B234" t="s">
        <v>172</v>
      </c>
      <c r="C234">
        <v>1.0286</v>
      </c>
      <c r="D234">
        <v>0.72909999999999997</v>
      </c>
      <c r="E234">
        <v>0.71430000000000005</v>
      </c>
    </row>
    <row r="235" spans="1:5" x14ac:dyDescent="0.25">
      <c r="A235" t="s">
        <v>22</v>
      </c>
      <c r="B235" t="s">
        <v>276</v>
      </c>
      <c r="C235">
        <v>1.0286</v>
      </c>
      <c r="D235">
        <v>0.97219999999999995</v>
      </c>
      <c r="E235">
        <v>0.47620000000000001</v>
      </c>
    </row>
    <row r="236" spans="1:5" x14ac:dyDescent="0.25">
      <c r="A236" t="s">
        <v>22</v>
      </c>
      <c r="B236" t="s">
        <v>166</v>
      </c>
      <c r="C236">
        <v>1.0286</v>
      </c>
      <c r="D236">
        <v>0.3241</v>
      </c>
      <c r="E236">
        <v>1.9048</v>
      </c>
    </row>
    <row r="237" spans="1:5" x14ac:dyDescent="0.25">
      <c r="A237" t="s">
        <v>22</v>
      </c>
      <c r="B237" t="s">
        <v>245</v>
      </c>
      <c r="C237">
        <v>1.0286</v>
      </c>
      <c r="D237">
        <v>2.1873999999999998</v>
      </c>
      <c r="E237">
        <v>0.71430000000000005</v>
      </c>
    </row>
    <row r="238" spans="1:5" x14ac:dyDescent="0.25">
      <c r="A238" t="s">
        <v>22</v>
      </c>
      <c r="B238" t="s">
        <v>24</v>
      </c>
      <c r="C238">
        <v>1.0286</v>
      </c>
      <c r="D238">
        <v>0.97219999999999995</v>
      </c>
      <c r="E238">
        <v>1.0713999999999999</v>
      </c>
    </row>
    <row r="239" spans="1:5" x14ac:dyDescent="0.25">
      <c r="A239" t="s">
        <v>22</v>
      </c>
      <c r="B239" t="s">
        <v>256</v>
      </c>
      <c r="C239">
        <v>1.0286</v>
      </c>
      <c r="D239">
        <v>0.97219999999999995</v>
      </c>
      <c r="E239">
        <v>0.71430000000000005</v>
      </c>
    </row>
    <row r="240" spans="1:5" x14ac:dyDescent="0.25">
      <c r="A240" t="s">
        <v>22</v>
      </c>
      <c r="B240" t="s">
        <v>162</v>
      </c>
      <c r="C240">
        <v>1.0286</v>
      </c>
      <c r="D240">
        <v>0.64810000000000001</v>
      </c>
      <c r="E240">
        <v>1.9048</v>
      </c>
    </row>
    <row r="241" spans="1:5" x14ac:dyDescent="0.25">
      <c r="A241" t="s">
        <v>22</v>
      </c>
      <c r="B241" t="s">
        <v>248</v>
      </c>
      <c r="C241">
        <v>1.0286</v>
      </c>
      <c r="D241">
        <v>0.72909999999999997</v>
      </c>
      <c r="E241">
        <v>0.89290000000000003</v>
      </c>
    </row>
    <row r="242" spans="1:5" x14ac:dyDescent="0.25">
      <c r="A242" t="s">
        <v>22</v>
      </c>
      <c r="B242" t="s">
        <v>161</v>
      </c>
      <c r="C242">
        <v>1.0286</v>
      </c>
      <c r="D242">
        <v>0</v>
      </c>
      <c r="E242">
        <v>1.4286000000000001</v>
      </c>
    </row>
    <row r="243" spans="1:5" x14ac:dyDescent="0.25">
      <c r="A243" t="s">
        <v>22</v>
      </c>
      <c r="B243" t="s">
        <v>160</v>
      </c>
      <c r="C243">
        <v>1.0286</v>
      </c>
      <c r="D243">
        <v>1.2152000000000001</v>
      </c>
      <c r="E243">
        <v>1.0713999999999999</v>
      </c>
    </row>
    <row r="244" spans="1:5" x14ac:dyDescent="0.25">
      <c r="A244" t="s">
        <v>22</v>
      </c>
      <c r="B244" t="s">
        <v>163</v>
      </c>
      <c r="C244">
        <v>1.0286</v>
      </c>
      <c r="D244">
        <v>2.2685</v>
      </c>
      <c r="E244">
        <v>1.4286000000000001</v>
      </c>
    </row>
    <row r="245" spans="1:5" x14ac:dyDescent="0.25">
      <c r="A245" t="s">
        <v>22</v>
      </c>
      <c r="B245" t="s">
        <v>159</v>
      </c>
      <c r="C245">
        <v>1.0286</v>
      </c>
      <c r="D245">
        <v>0.48609999999999998</v>
      </c>
      <c r="E245">
        <v>1.0713999999999999</v>
      </c>
    </row>
    <row r="246" spans="1:5" x14ac:dyDescent="0.25">
      <c r="A246" t="s">
        <v>25</v>
      </c>
      <c r="B246" t="s">
        <v>165</v>
      </c>
      <c r="C246">
        <v>1.0667</v>
      </c>
      <c r="D246">
        <v>1.4061999999999999</v>
      </c>
      <c r="E246">
        <v>1.1111</v>
      </c>
    </row>
    <row r="247" spans="1:5" x14ac:dyDescent="0.25">
      <c r="A247" t="s">
        <v>25</v>
      </c>
      <c r="B247" t="s">
        <v>498</v>
      </c>
      <c r="C247">
        <v>1.0667</v>
      </c>
      <c r="D247">
        <v>1.6406000000000001</v>
      </c>
      <c r="E247">
        <v>0.55559999999999998</v>
      </c>
    </row>
    <row r="248" spans="1:5" x14ac:dyDescent="0.25">
      <c r="A248" t="s">
        <v>25</v>
      </c>
      <c r="B248" t="s">
        <v>247</v>
      </c>
      <c r="C248">
        <v>1.0667</v>
      </c>
      <c r="D248">
        <v>0.625</v>
      </c>
      <c r="E248">
        <v>0.24690000000000001</v>
      </c>
    </row>
    <row r="249" spans="1:5" x14ac:dyDescent="0.25">
      <c r="A249" t="s">
        <v>25</v>
      </c>
      <c r="B249" t="s">
        <v>169</v>
      </c>
      <c r="C249">
        <v>1.0667</v>
      </c>
      <c r="D249">
        <v>1.25</v>
      </c>
      <c r="E249">
        <v>0.98770000000000002</v>
      </c>
    </row>
    <row r="250" spans="1:5" x14ac:dyDescent="0.25">
      <c r="A250" t="s">
        <v>25</v>
      </c>
      <c r="B250" t="s">
        <v>275</v>
      </c>
      <c r="C250">
        <v>1.0667</v>
      </c>
      <c r="D250">
        <v>0.9375</v>
      </c>
      <c r="E250">
        <v>0.49380000000000002</v>
      </c>
    </row>
    <row r="251" spans="1:5" x14ac:dyDescent="0.25">
      <c r="A251" t="s">
        <v>25</v>
      </c>
      <c r="B251" t="s">
        <v>164</v>
      </c>
      <c r="C251">
        <v>1.0667</v>
      </c>
      <c r="D251">
        <v>0.3125</v>
      </c>
      <c r="E251">
        <v>1.2345999999999999</v>
      </c>
    </row>
    <row r="252" spans="1:5" x14ac:dyDescent="0.25">
      <c r="A252" t="s">
        <v>25</v>
      </c>
      <c r="B252" t="s">
        <v>443</v>
      </c>
      <c r="C252">
        <v>1.0667</v>
      </c>
      <c r="D252">
        <v>0.9375</v>
      </c>
      <c r="E252">
        <v>1.4815</v>
      </c>
    </row>
    <row r="253" spans="1:5" x14ac:dyDescent="0.25">
      <c r="A253" t="s">
        <v>25</v>
      </c>
      <c r="B253" t="s">
        <v>167</v>
      </c>
      <c r="C253">
        <v>1.0667</v>
      </c>
      <c r="D253">
        <v>0.70309999999999995</v>
      </c>
      <c r="E253">
        <v>0.55559999999999998</v>
      </c>
    </row>
    <row r="254" spans="1:5" x14ac:dyDescent="0.25">
      <c r="A254" t="s">
        <v>25</v>
      </c>
      <c r="B254" t="s">
        <v>26</v>
      </c>
      <c r="C254">
        <v>1.0667</v>
      </c>
      <c r="D254">
        <v>0.625</v>
      </c>
      <c r="E254">
        <v>0.74070000000000003</v>
      </c>
    </row>
    <row r="255" spans="1:5" x14ac:dyDescent="0.25">
      <c r="A255" t="s">
        <v>25</v>
      </c>
      <c r="B255" t="s">
        <v>251</v>
      </c>
      <c r="C255">
        <v>1.0667</v>
      </c>
      <c r="D255">
        <v>0.9375</v>
      </c>
      <c r="E255">
        <v>0.49380000000000002</v>
      </c>
    </row>
    <row r="256" spans="1:5" x14ac:dyDescent="0.25">
      <c r="A256" t="s">
        <v>25</v>
      </c>
      <c r="B256" t="s">
        <v>502</v>
      </c>
      <c r="C256">
        <v>1.0667</v>
      </c>
      <c r="D256">
        <v>0.3125</v>
      </c>
      <c r="E256">
        <v>0.98770000000000002</v>
      </c>
    </row>
    <row r="257" spans="1:5" x14ac:dyDescent="0.25">
      <c r="A257" t="s">
        <v>25</v>
      </c>
      <c r="B257" t="s">
        <v>499</v>
      </c>
      <c r="C257">
        <v>1.0667</v>
      </c>
      <c r="D257">
        <v>0.3125</v>
      </c>
      <c r="E257">
        <v>1.2345999999999999</v>
      </c>
    </row>
    <row r="258" spans="1:5" x14ac:dyDescent="0.25">
      <c r="A258" t="s">
        <v>25</v>
      </c>
      <c r="B258" t="s">
        <v>249</v>
      </c>
      <c r="C258">
        <v>1.0667</v>
      </c>
      <c r="D258">
        <v>1.8749</v>
      </c>
      <c r="E258">
        <v>0.98770000000000002</v>
      </c>
    </row>
    <row r="259" spans="1:5" x14ac:dyDescent="0.25">
      <c r="A259" t="s">
        <v>25</v>
      </c>
      <c r="B259" t="s">
        <v>441</v>
      </c>
      <c r="C259">
        <v>1.0667</v>
      </c>
      <c r="D259">
        <v>0.3125</v>
      </c>
      <c r="E259">
        <v>1.2345999999999999</v>
      </c>
    </row>
    <row r="260" spans="1:5" x14ac:dyDescent="0.25">
      <c r="A260" t="s">
        <v>25</v>
      </c>
      <c r="B260" t="s">
        <v>168</v>
      </c>
      <c r="C260">
        <v>1.0667</v>
      </c>
      <c r="D260">
        <v>1.5625</v>
      </c>
      <c r="E260">
        <v>1.7283999999999999</v>
      </c>
    </row>
    <row r="261" spans="1:5" x14ac:dyDescent="0.25">
      <c r="A261" t="s">
        <v>25</v>
      </c>
      <c r="B261" t="s">
        <v>171</v>
      </c>
      <c r="C261">
        <v>1.0667</v>
      </c>
      <c r="D261">
        <v>1.25</v>
      </c>
      <c r="E261">
        <v>0.49380000000000002</v>
      </c>
    </row>
    <row r="262" spans="1:5" x14ac:dyDescent="0.25">
      <c r="A262" t="s">
        <v>25</v>
      </c>
      <c r="B262" t="s">
        <v>277</v>
      </c>
      <c r="C262">
        <v>1.0667</v>
      </c>
      <c r="D262">
        <v>1.8749</v>
      </c>
      <c r="E262">
        <v>1.4815</v>
      </c>
    </row>
    <row r="263" spans="1:5" x14ac:dyDescent="0.25">
      <c r="A263" t="s">
        <v>25</v>
      </c>
      <c r="B263" t="s">
        <v>501</v>
      </c>
      <c r="C263">
        <v>1.0667</v>
      </c>
      <c r="D263">
        <v>0.625</v>
      </c>
      <c r="E263">
        <v>1.4815</v>
      </c>
    </row>
    <row r="264" spans="1:5" x14ac:dyDescent="0.25">
      <c r="A264" t="s">
        <v>25</v>
      </c>
      <c r="B264" t="s">
        <v>442</v>
      </c>
      <c r="C264">
        <v>1.0667</v>
      </c>
      <c r="D264">
        <v>1.5625</v>
      </c>
      <c r="E264">
        <v>1.9753000000000001</v>
      </c>
    </row>
    <row r="265" spans="1:5" x14ac:dyDescent="0.25">
      <c r="A265" t="s">
        <v>25</v>
      </c>
      <c r="B265" t="s">
        <v>170</v>
      </c>
      <c r="C265">
        <v>1.0667</v>
      </c>
      <c r="D265">
        <v>0.9375</v>
      </c>
      <c r="E265">
        <v>0.98770000000000002</v>
      </c>
    </row>
    <row r="266" spans="1:5" x14ac:dyDescent="0.25">
      <c r="A266" t="s">
        <v>173</v>
      </c>
      <c r="B266" t="s">
        <v>261</v>
      </c>
      <c r="C266">
        <v>1.4127000000000001</v>
      </c>
      <c r="D266">
        <v>1.2387999999999999</v>
      </c>
      <c r="E266">
        <v>0.54310000000000003</v>
      </c>
    </row>
    <row r="267" spans="1:5" x14ac:dyDescent="0.25">
      <c r="A267" t="s">
        <v>173</v>
      </c>
      <c r="B267" t="s">
        <v>179</v>
      </c>
      <c r="C267">
        <v>1.4127000000000001</v>
      </c>
      <c r="D267">
        <v>1.6516999999999999</v>
      </c>
      <c r="E267">
        <v>0.36209999999999998</v>
      </c>
    </row>
    <row r="268" spans="1:5" x14ac:dyDescent="0.25">
      <c r="A268" t="s">
        <v>173</v>
      </c>
      <c r="B268" t="s">
        <v>437</v>
      </c>
      <c r="C268">
        <v>1.4127000000000001</v>
      </c>
      <c r="D268">
        <v>0.88480000000000003</v>
      </c>
      <c r="E268">
        <v>1.3576999999999999</v>
      </c>
    </row>
    <row r="269" spans="1:5" x14ac:dyDescent="0.25">
      <c r="A269" t="s">
        <v>173</v>
      </c>
      <c r="B269" t="s">
        <v>486</v>
      </c>
      <c r="C269">
        <v>1.4127000000000001</v>
      </c>
      <c r="D269">
        <v>0.70789999999999997</v>
      </c>
      <c r="E269">
        <v>1.3576999999999999</v>
      </c>
    </row>
    <row r="270" spans="1:5" x14ac:dyDescent="0.25">
      <c r="A270" t="s">
        <v>173</v>
      </c>
      <c r="B270" t="s">
        <v>487</v>
      </c>
      <c r="C270">
        <v>1.4127000000000001</v>
      </c>
      <c r="D270">
        <v>0.35389999999999999</v>
      </c>
      <c r="E270">
        <v>1.6293</v>
      </c>
    </row>
    <row r="271" spans="1:5" x14ac:dyDescent="0.25">
      <c r="A271" t="s">
        <v>173</v>
      </c>
      <c r="B271" t="s">
        <v>262</v>
      </c>
      <c r="C271">
        <v>1.4127000000000001</v>
      </c>
      <c r="D271">
        <v>2.3006000000000002</v>
      </c>
      <c r="E271">
        <v>1.222</v>
      </c>
    </row>
    <row r="272" spans="1:5" x14ac:dyDescent="0.25">
      <c r="A272" t="s">
        <v>173</v>
      </c>
      <c r="B272" t="s">
        <v>178</v>
      </c>
      <c r="C272">
        <v>1.4127000000000001</v>
      </c>
      <c r="D272">
        <v>0.47189999999999999</v>
      </c>
      <c r="E272">
        <v>1.0862000000000001</v>
      </c>
    </row>
    <row r="273" spans="1:5" x14ac:dyDescent="0.25">
      <c r="A273" t="s">
        <v>173</v>
      </c>
      <c r="B273" t="s">
        <v>434</v>
      </c>
      <c r="C273">
        <v>1.4127000000000001</v>
      </c>
      <c r="D273">
        <v>0.70789999999999997</v>
      </c>
      <c r="E273">
        <v>0.9052</v>
      </c>
    </row>
    <row r="274" spans="1:5" x14ac:dyDescent="0.25">
      <c r="A274" t="s">
        <v>173</v>
      </c>
      <c r="B274" t="s">
        <v>258</v>
      </c>
      <c r="C274">
        <v>1.4127000000000001</v>
      </c>
      <c r="D274">
        <v>0.70789999999999997</v>
      </c>
      <c r="E274">
        <v>1.222</v>
      </c>
    </row>
    <row r="275" spans="1:5" x14ac:dyDescent="0.25">
      <c r="A275" t="s">
        <v>173</v>
      </c>
      <c r="B275" t="s">
        <v>260</v>
      </c>
      <c r="C275">
        <v>1.4127000000000001</v>
      </c>
      <c r="D275">
        <v>0.94379999999999997</v>
      </c>
      <c r="E275">
        <v>0.9052</v>
      </c>
    </row>
    <row r="276" spans="1:5" x14ac:dyDescent="0.25">
      <c r="A276" t="s">
        <v>173</v>
      </c>
      <c r="B276" t="s">
        <v>436</v>
      </c>
      <c r="C276">
        <v>1.4127000000000001</v>
      </c>
      <c r="D276">
        <v>0.88480000000000003</v>
      </c>
      <c r="E276">
        <v>0.27150000000000002</v>
      </c>
    </row>
    <row r="277" spans="1:5" x14ac:dyDescent="0.25">
      <c r="A277" t="s">
        <v>173</v>
      </c>
      <c r="B277" t="s">
        <v>176</v>
      </c>
      <c r="C277">
        <v>1.4127000000000001</v>
      </c>
      <c r="D277">
        <v>2.8315000000000001</v>
      </c>
      <c r="E277">
        <v>0.9052</v>
      </c>
    </row>
    <row r="278" spans="1:5" x14ac:dyDescent="0.25">
      <c r="A278" t="s">
        <v>173</v>
      </c>
      <c r="B278" t="s">
        <v>175</v>
      </c>
      <c r="C278">
        <v>1.4127000000000001</v>
      </c>
      <c r="D278">
        <v>0.23599999999999999</v>
      </c>
      <c r="E278">
        <v>0.54310000000000003</v>
      </c>
    </row>
    <row r="279" spans="1:5" x14ac:dyDescent="0.25">
      <c r="A279" t="s">
        <v>173</v>
      </c>
      <c r="B279" t="s">
        <v>259</v>
      </c>
      <c r="C279">
        <v>1.4127000000000001</v>
      </c>
      <c r="D279">
        <v>0.53090000000000004</v>
      </c>
      <c r="E279">
        <v>0.54310000000000003</v>
      </c>
    </row>
    <row r="280" spans="1:5" x14ac:dyDescent="0.25">
      <c r="A280" t="s">
        <v>173</v>
      </c>
      <c r="B280" t="s">
        <v>177</v>
      </c>
      <c r="C280">
        <v>1.4127000000000001</v>
      </c>
      <c r="D280">
        <v>1.8875999999999999</v>
      </c>
      <c r="E280">
        <v>1.4482999999999999</v>
      </c>
    </row>
    <row r="281" spans="1:5" x14ac:dyDescent="0.25">
      <c r="A281" t="s">
        <v>173</v>
      </c>
      <c r="B281" t="s">
        <v>174</v>
      </c>
      <c r="C281">
        <v>1.4127000000000001</v>
      </c>
      <c r="D281">
        <v>0.47189999999999999</v>
      </c>
      <c r="E281">
        <v>0.72409999999999997</v>
      </c>
    </row>
    <row r="282" spans="1:5" x14ac:dyDescent="0.25">
      <c r="A282" t="s">
        <v>173</v>
      </c>
      <c r="B282" t="s">
        <v>503</v>
      </c>
      <c r="C282">
        <v>1.4127000000000001</v>
      </c>
      <c r="D282">
        <v>0.70789999999999997</v>
      </c>
      <c r="E282">
        <v>1.9008</v>
      </c>
    </row>
    <row r="283" spans="1:5" x14ac:dyDescent="0.25">
      <c r="A283" t="s">
        <v>173</v>
      </c>
      <c r="B283" t="s">
        <v>257</v>
      </c>
      <c r="C283">
        <v>1.4127000000000001</v>
      </c>
      <c r="D283">
        <v>0.70789999999999997</v>
      </c>
      <c r="E283">
        <v>0.72409999999999997</v>
      </c>
    </row>
    <row r="284" spans="1:5" x14ac:dyDescent="0.25">
      <c r="A284" t="s">
        <v>27</v>
      </c>
      <c r="B284" t="s">
        <v>432</v>
      </c>
      <c r="C284">
        <v>1.127</v>
      </c>
      <c r="D284">
        <v>0.59150000000000003</v>
      </c>
      <c r="E284">
        <v>1.2069000000000001</v>
      </c>
    </row>
    <row r="285" spans="1:5" x14ac:dyDescent="0.25">
      <c r="A285" t="s">
        <v>27</v>
      </c>
      <c r="B285" t="s">
        <v>30</v>
      </c>
      <c r="C285">
        <v>1.127</v>
      </c>
      <c r="D285">
        <v>1.4789000000000001</v>
      </c>
      <c r="E285">
        <v>0</v>
      </c>
    </row>
    <row r="286" spans="1:5" x14ac:dyDescent="0.25">
      <c r="A286" t="s">
        <v>27</v>
      </c>
      <c r="B286" t="s">
        <v>183</v>
      </c>
      <c r="C286">
        <v>1.127</v>
      </c>
      <c r="D286">
        <v>0.88729999999999998</v>
      </c>
      <c r="E286">
        <v>0.72409999999999997</v>
      </c>
    </row>
    <row r="287" spans="1:5" x14ac:dyDescent="0.25">
      <c r="A287" t="s">
        <v>27</v>
      </c>
      <c r="B287" t="s">
        <v>490</v>
      </c>
      <c r="C287">
        <v>1.127</v>
      </c>
      <c r="D287">
        <v>1.1831</v>
      </c>
      <c r="E287">
        <v>0.48270000000000002</v>
      </c>
    </row>
    <row r="288" spans="1:5" x14ac:dyDescent="0.25">
      <c r="A288" t="s">
        <v>27</v>
      </c>
      <c r="B288" t="s">
        <v>491</v>
      </c>
      <c r="C288">
        <v>1.127</v>
      </c>
      <c r="D288">
        <v>0.88729999999999998</v>
      </c>
      <c r="E288">
        <v>0.90510000000000002</v>
      </c>
    </row>
    <row r="289" spans="1:5" x14ac:dyDescent="0.25">
      <c r="A289" t="s">
        <v>27</v>
      </c>
      <c r="B289" t="s">
        <v>433</v>
      </c>
      <c r="C289">
        <v>1.127</v>
      </c>
      <c r="D289">
        <v>1.1831</v>
      </c>
      <c r="E289">
        <v>0.2414</v>
      </c>
    </row>
    <row r="290" spans="1:5" x14ac:dyDescent="0.25">
      <c r="A290" t="s">
        <v>27</v>
      </c>
      <c r="B290" t="s">
        <v>264</v>
      </c>
      <c r="C290">
        <v>1.127</v>
      </c>
      <c r="D290">
        <v>0</v>
      </c>
      <c r="E290">
        <v>0.72409999999999997</v>
      </c>
    </row>
    <row r="291" spans="1:5" x14ac:dyDescent="0.25">
      <c r="A291" t="s">
        <v>27</v>
      </c>
      <c r="B291" t="s">
        <v>265</v>
      </c>
      <c r="C291">
        <v>1.127</v>
      </c>
      <c r="D291">
        <v>1.1831</v>
      </c>
      <c r="E291">
        <v>0.96550000000000002</v>
      </c>
    </row>
    <row r="292" spans="1:5" x14ac:dyDescent="0.25">
      <c r="A292" t="s">
        <v>27</v>
      </c>
      <c r="B292" t="s">
        <v>182</v>
      </c>
      <c r="C292">
        <v>1.127</v>
      </c>
      <c r="D292">
        <v>0.88729999999999998</v>
      </c>
      <c r="E292">
        <v>0.90510000000000002</v>
      </c>
    </row>
    <row r="293" spans="1:5" x14ac:dyDescent="0.25">
      <c r="A293" t="s">
        <v>27</v>
      </c>
      <c r="B293" t="s">
        <v>266</v>
      </c>
      <c r="C293">
        <v>1.127</v>
      </c>
      <c r="D293">
        <v>0.44369999999999998</v>
      </c>
      <c r="E293">
        <v>3.0775000000000001</v>
      </c>
    </row>
    <row r="294" spans="1:5" x14ac:dyDescent="0.25">
      <c r="A294" t="s">
        <v>27</v>
      </c>
      <c r="B294" t="s">
        <v>180</v>
      </c>
      <c r="C294">
        <v>1.127</v>
      </c>
      <c r="D294">
        <v>0.66549999999999998</v>
      </c>
      <c r="E294">
        <v>1.0862000000000001</v>
      </c>
    </row>
    <row r="295" spans="1:5" x14ac:dyDescent="0.25">
      <c r="A295" t="s">
        <v>27</v>
      </c>
      <c r="B295" t="s">
        <v>278</v>
      </c>
      <c r="C295">
        <v>1.127</v>
      </c>
      <c r="D295">
        <v>1.1831</v>
      </c>
      <c r="E295">
        <v>0.96550000000000002</v>
      </c>
    </row>
    <row r="296" spans="1:5" x14ac:dyDescent="0.25">
      <c r="A296" t="s">
        <v>27</v>
      </c>
      <c r="B296" t="s">
        <v>29</v>
      </c>
      <c r="C296">
        <v>1.127</v>
      </c>
      <c r="D296">
        <v>1.1091</v>
      </c>
      <c r="E296">
        <v>0.72409999999999997</v>
      </c>
    </row>
    <row r="297" spans="1:5" x14ac:dyDescent="0.25">
      <c r="A297" t="s">
        <v>27</v>
      </c>
      <c r="B297" t="s">
        <v>488</v>
      </c>
      <c r="C297">
        <v>1.127</v>
      </c>
      <c r="D297">
        <v>1.1091</v>
      </c>
      <c r="E297">
        <v>1.4481999999999999</v>
      </c>
    </row>
    <row r="298" spans="1:5" x14ac:dyDescent="0.25">
      <c r="A298" t="s">
        <v>27</v>
      </c>
      <c r="B298" t="s">
        <v>263</v>
      </c>
      <c r="C298">
        <v>1.127</v>
      </c>
      <c r="D298">
        <v>0.29580000000000001</v>
      </c>
      <c r="E298">
        <v>0.96550000000000002</v>
      </c>
    </row>
    <row r="299" spans="1:5" x14ac:dyDescent="0.25">
      <c r="A299" t="s">
        <v>27</v>
      </c>
      <c r="B299" t="s">
        <v>181</v>
      </c>
      <c r="C299">
        <v>1.127</v>
      </c>
      <c r="D299">
        <v>3.5491999999999999</v>
      </c>
      <c r="E299">
        <v>0.48270000000000002</v>
      </c>
    </row>
    <row r="300" spans="1:5" x14ac:dyDescent="0.25">
      <c r="A300" t="s">
        <v>27</v>
      </c>
      <c r="B300" t="s">
        <v>28</v>
      </c>
      <c r="C300">
        <v>1.127</v>
      </c>
      <c r="D300">
        <v>1.331</v>
      </c>
      <c r="E300">
        <v>1.4481999999999999</v>
      </c>
    </row>
    <row r="301" spans="1:5" x14ac:dyDescent="0.25">
      <c r="A301" t="s">
        <v>27</v>
      </c>
      <c r="B301" t="s">
        <v>431</v>
      </c>
      <c r="C301">
        <v>1.127</v>
      </c>
      <c r="D301">
        <v>0.66549999999999998</v>
      </c>
      <c r="E301">
        <v>0.90510000000000002</v>
      </c>
    </row>
    <row r="302" spans="1:5" x14ac:dyDescent="0.25">
      <c r="A302" t="s">
        <v>184</v>
      </c>
      <c r="B302" t="s">
        <v>192</v>
      </c>
      <c r="C302">
        <v>1.1429</v>
      </c>
      <c r="D302">
        <v>0.65620000000000001</v>
      </c>
      <c r="E302">
        <v>0.94030000000000002</v>
      </c>
    </row>
    <row r="303" spans="1:5" x14ac:dyDescent="0.25">
      <c r="A303" t="s">
        <v>184</v>
      </c>
      <c r="B303" t="s">
        <v>185</v>
      </c>
      <c r="C303">
        <v>1.1429</v>
      </c>
      <c r="D303">
        <v>3.7185999999999999</v>
      </c>
      <c r="E303">
        <v>0.47020000000000001</v>
      </c>
    </row>
    <row r="304" spans="1:5" x14ac:dyDescent="0.25">
      <c r="A304" t="s">
        <v>184</v>
      </c>
      <c r="B304" t="s">
        <v>188</v>
      </c>
      <c r="C304">
        <v>1.1429</v>
      </c>
      <c r="D304">
        <v>0.65620000000000001</v>
      </c>
      <c r="E304">
        <v>1.097</v>
      </c>
    </row>
    <row r="305" spans="1:5" x14ac:dyDescent="0.25">
      <c r="A305" t="s">
        <v>184</v>
      </c>
      <c r="B305" t="s">
        <v>196</v>
      </c>
      <c r="C305">
        <v>1.1429</v>
      </c>
      <c r="D305">
        <v>0.875</v>
      </c>
      <c r="E305">
        <v>0.62690000000000001</v>
      </c>
    </row>
    <row r="306" spans="1:5" x14ac:dyDescent="0.25">
      <c r="A306" t="s">
        <v>184</v>
      </c>
      <c r="B306" t="s">
        <v>189</v>
      </c>
      <c r="C306">
        <v>1.1429</v>
      </c>
      <c r="D306">
        <v>0.58330000000000004</v>
      </c>
      <c r="E306">
        <v>0.62690000000000001</v>
      </c>
    </row>
    <row r="307" spans="1:5" x14ac:dyDescent="0.25">
      <c r="A307" t="s">
        <v>184</v>
      </c>
      <c r="B307" t="s">
        <v>190</v>
      </c>
      <c r="C307">
        <v>1.1429</v>
      </c>
      <c r="D307">
        <v>0</v>
      </c>
      <c r="E307">
        <v>0.78359999999999996</v>
      </c>
    </row>
    <row r="308" spans="1:5" x14ac:dyDescent="0.25">
      <c r="A308" t="s">
        <v>184</v>
      </c>
      <c r="B308" t="s">
        <v>186</v>
      </c>
      <c r="C308">
        <v>1.1429</v>
      </c>
      <c r="D308">
        <v>0.29170000000000001</v>
      </c>
      <c r="E308">
        <v>1.2538</v>
      </c>
    </row>
    <row r="309" spans="1:5" x14ac:dyDescent="0.25">
      <c r="A309" t="s">
        <v>184</v>
      </c>
      <c r="B309" t="s">
        <v>267</v>
      </c>
      <c r="C309">
        <v>1.1429</v>
      </c>
      <c r="D309">
        <v>1.4582999999999999</v>
      </c>
      <c r="E309">
        <v>0.83579999999999999</v>
      </c>
    </row>
    <row r="310" spans="1:5" x14ac:dyDescent="0.25">
      <c r="A310" t="s">
        <v>184</v>
      </c>
      <c r="B310" t="s">
        <v>268</v>
      </c>
      <c r="C310">
        <v>1.1429</v>
      </c>
      <c r="D310">
        <v>1.1666000000000001</v>
      </c>
      <c r="E310">
        <v>1.4626999999999999</v>
      </c>
    </row>
    <row r="311" spans="1:5" x14ac:dyDescent="0.25">
      <c r="A311" t="s">
        <v>184</v>
      </c>
      <c r="B311" t="s">
        <v>191</v>
      </c>
      <c r="C311">
        <v>1.1429</v>
      </c>
      <c r="D311">
        <v>0.21870000000000001</v>
      </c>
      <c r="E311">
        <v>1.097</v>
      </c>
    </row>
    <row r="312" spans="1:5" x14ac:dyDescent="0.25">
      <c r="A312" t="s">
        <v>184</v>
      </c>
      <c r="B312" t="s">
        <v>193</v>
      </c>
      <c r="C312">
        <v>1.1429</v>
      </c>
      <c r="D312">
        <v>1.1666000000000001</v>
      </c>
      <c r="E312">
        <v>1.6717</v>
      </c>
    </row>
    <row r="313" spans="1:5" x14ac:dyDescent="0.25">
      <c r="A313" t="s">
        <v>184</v>
      </c>
      <c r="B313" t="s">
        <v>194</v>
      </c>
      <c r="C313">
        <v>1.1429</v>
      </c>
      <c r="D313">
        <v>1.1666000000000001</v>
      </c>
      <c r="E313">
        <v>1.4626999999999999</v>
      </c>
    </row>
    <row r="314" spans="1:5" x14ac:dyDescent="0.25">
      <c r="A314" t="s">
        <v>31</v>
      </c>
      <c r="B314" t="s">
        <v>200</v>
      </c>
      <c r="C314">
        <v>1.3714</v>
      </c>
      <c r="D314">
        <v>0.72919999999999996</v>
      </c>
      <c r="E314">
        <v>0.99060000000000004</v>
      </c>
    </row>
    <row r="315" spans="1:5" x14ac:dyDescent="0.25">
      <c r="A315" t="s">
        <v>31</v>
      </c>
      <c r="B315" t="s">
        <v>198</v>
      </c>
      <c r="C315">
        <v>1.3714</v>
      </c>
      <c r="D315">
        <v>1.6407</v>
      </c>
      <c r="E315">
        <v>1.1556</v>
      </c>
    </row>
    <row r="316" spans="1:5" x14ac:dyDescent="0.25">
      <c r="A316" t="s">
        <v>31</v>
      </c>
      <c r="B316" t="s">
        <v>308</v>
      </c>
      <c r="C316">
        <v>1.3714</v>
      </c>
      <c r="D316">
        <v>0.72919999999999996</v>
      </c>
      <c r="E316">
        <v>1.4858</v>
      </c>
    </row>
    <row r="317" spans="1:5" x14ac:dyDescent="0.25">
      <c r="A317" t="s">
        <v>31</v>
      </c>
      <c r="B317" t="s">
        <v>197</v>
      </c>
      <c r="C317">
        <v>1.3714</v>
      </c>
      <c r="D317">
        <v>0.48609999999999998</v>
      </c>
      <c r="E317">
        <v>0.66039999999999999</v>
      </c>
    </row>
    <row r="318" spans="1:5" x14ac:dyDescent="0.25">
      <c r="A318" t="s">
        <v>31</v>
      </c>
      <c r="B318" t="s">
        <v>187</v>
      </c>
      <c r="C318">
        <v>1.3714</v>
      </c>
      <c r="D318">
        <v>1.2153</v>
      </c>
      <c r="E318">
        <v>1.1006</v>
      </c>
    </row>
    <row r="319" spans="1:5" x14ac:dyDescent="0.25">
      <c r="A319" t="s">
        <v>31</v>
      </c>
      <c r="B319" t="s">
        <v>202</v>
      </c>
      <c r="C319">
        <v>1.3714</v>
      </c>
      <c r="D319">
        <v>1.0938000000000001</v>
      </c>
      <c r="E319">
        <v>0.99060000000000004</v>
      </c>
    </row>
    <row r="320" spans="1:5" x14ac:dyDescent="0.25">
      <c r="A320" t="s">
        <v>31</v>
      </c>
      <c r="B320" t="s">
        <v>32</v>
      </c>
      <c r="C320">
        <v>1.3714</v>
      </c>
      <c r="D320">
        <v>0.72919999999999996</v>
      </c>
      <c r="E320">
        <v>0.66039999999999999</v>
      </c>
    </row>
    <row r="321" spans="1:5" x14ac:dyDescent="0.25">
      <c r="A321" t="s">
        <v>31</v>
      </c>
      <c r="B321" t="s">
        <v>341</v>
      </c>
      <c r="C321">
        <v>1.3714</v>
      </c>
      <c r="D321">
        <v>1.7014</v>
      </c>
      <c r="E321">
        <v>1.1006</v>
      </c>
    </row>
    <row r="322" spans="1:5" x14ac:dyDescent="0.25">
      <c r="A322" t="s">
        <v>31</v>
      </c>
      <c r="B322" t="s">
        <v>345</v>
      </c>
      <c r="C322">
        <v>1.3714</v>
      </c>
      <c r="D322">
        <v>0.91149999999999998</v>
      </c>
      <c r="E322">
        <v>0.82550000000000001</v>
      </c>
    </row>
    <row r="323" spans="1:5" x14ac:dyDescent="0.25">
      <c r="A323" t="s">
        <v>31</v>
      </c>
      <c r="B323" t="s">
        <v>201</v>
      </c>
      <c r="C323">
        <v>1.3714</v>
      </c>
      <c r="D323">
        <v>0.72919999999999996</v>
      </c>
      <c r="E323">
        <v>0.88049999999999995</v>
      </c>
    </row>
    <row r="324" spans="1:5" x14ac:dyDescent="0.25">
      <c r="A324" t="s">
        <v>282</v>
      </c>
      <c r="B324" t="s">
        <v>283</v>
      </c>
      <c r="C324">
        <v>1.3714</v>
      </c>
      <c r="D324">
        <v>0.97219999999999995</v>
      </c>
      <c r="E324">
        <v>0.40229999999999999</v>
      </c>
    </row>
    <row r="325" spans="1:5" x14ac:dyDescent="0.25">
      <c r="A325" t="s">
        <v>282</v>
      </c>
      <c r="B325" t="s">
        <v>195</v>
      </c>
      <c r="C325">
        <v>1.3714</v>
      </c>
      <c r="D325">
        <v>0.97219999999999995</v>
      </c>
      <c r="E325">
        <v>1.0058</v>
      </c>
    </row>
    <row r="326" spans="1:5" x14ac:dyDescent="0.25">
      <c r="A326" t="s">
        <v>282</v>
      </c>
      <c r="B326" t="s">
        <v>307</v>
      </c>
      <c r="C326">
        <v>1.3714</v>
      </c>
      <c r="D326">
        <v>0.91149999999999998</v>
      </c>
      <c r="E326">
        <v>1.5086999999999999</v>
      </c>
    </row>
    <row r="327" spans="1:5" x14ac:dyDescent="0.25">
      <c r="A327" t="s">
        <v>282</v>
      </c>
      <c r="B327" t="s">
        <v>33</v>
      </c>
      <c r="C327">
        <v>1.3714</v>
      </c>
      <c r="D327">
        <v>1.2153</v>
      </c>
      <c r="E327">
        <v>0</v>
      </c>
    </row>
    <row r="328" spans="1:5" x14ac:dyDescent="0.25">
      <c r="A328" t="s">
        <v>282</v>
      </c>
      <c r="B328" t="s">
        <v>319</v>
      </c>
      <c r="C328">
        <v>1.3714</v>
      </c>
      <c r="D328">
        <v>0.72919999999999996</v>
      </c>
      <c r="E328">
        <v>1.0561</v>
      </c>
    </row>
    <row r="329" spans="1:5" x14ac:dyDescent="0.25">
      <c r="A329" t="s">
        <v>282</v>
      </c>
      <c r="B329" t="s">
        <v>475</v>
      </c>
      <c r="C329">
        <v>1.3714</v>
      </c>
      <c r="D329">
        <v>2.3698000000000001</v>
      </c>
      <c r="E329">
        <v>0.9052</v>
      </c>
    </row>
    <row r="330" spans="1:5" x14ac:dyDescent="0.25">
      <c r="A330" t="s">
        <v>282</v>
      </c>
      <c r="B330" t="s">
        <v>430</v>
      </c>
      <c r="C330">
        <v>1.3714</v>
      </c>
      <c r="D330">
        <v>0.36459999999999998</v>
      </c>
      <c r="E330">
        <v>1.6595</v>
      </c>
    </row>
    <row r="331" spans="1:5" x14ac:dyDescent="0.25">
      <c r="A331" t="s">
        <v>282</v>
      </c>
      <c r="B331" t="s">
        <v>337</v>
      </c>
      <c r="C331">
        <v>1.3714</v>
      </c>
      <c r="D331">
        <v>0.54690000000000005</v>
      </c>
      <c r="E331">
        <v>0.4526</v>
      </c>
    </row>
    <row r="332" spans="1:5" x14ac:dyDescent="0.25">
      <c r="A332" t="s">
        <v>282</v>
      </c>
      <c r="B332" t="s">
        <v>342</v>
      </c>
      <c r="C332">
        <v>1.3714</v>
      </c>
      <c r="D332">
        <v>0.72919999999999996</v>
      </c>
      <c r="E332">
        <v>2.0114999999999998</v>
      </c>
    </row>
    <row r="333" spans="1:5" x14ac:dyDescent="0.25">
      <c r="A333" t="s">
        <v>282</v>
      </c>
      <c r="B333" t="s">
        <v>199</v>
      </c>
      <c r="C333">
        <v>1.3714</v>
      </c>
      <c r="D333">
        <v>1.2153</v>
      </c>
      <c r="E333">
        <v>0.80459999999999998</v>
      </c>
    </row>
    <row r="334" spans="1:5" x14ac:dyDescent="0.25">
      <c r="A334" t="s">
        <v>288</v>
      </c>
      <c r="B334" t="s">
        <v>289</v>
      </c>
      <c r="C334">
        <v>1.2972999999999999</v>
      </c>
      <c r="D334">
        <v>0.77080000000000004</v>
      </c>
      <c r="E334">
        <v>0.41110000000000002</v>
      </c>
    </row>
    <row r="335" spans="1:5" x14ac:dyDescent="0.25">
      <c r="A335" t="s">
        <v>288</v>
      </c>
      <c r="B335" t="s">
        <v>293</v>
      </c>
      <c r="C335">
        <v>1.2972999999999999</v>
      </c>
      <c r="D335">
        <v>0.51390000000000002</v>
      </c>
      <c r="E335">
        <v>1.4389000000000001</v>
      </c>
    </row>
    <row r="336" spans="1:5" x14ac:dyDescent="0.25">
      <c r="A336" t="s">
        <v>288</v>
      </c>
      <c r="B336" t="s">
        <v>476</v>
      </c>
      <c r="C336">
        <v>1.2972999999999999</v>
      </c>
      <c r="D336">
        <v>0.96350000000000002</v>
      </c>
      <c r="E336">
        <v>0.77080000000000004</v>
      </c>
    </row>
    <row r="337" spans="1:5" x14ac:dyDescent="0.25">
      <c r="A337" t="s">
        <v>288</v>
      </c>
      <c r="B337" t="s">
        <v>312</v>
      </c>
      <c r="C337">
        <v>1.2972999999999999</v>
      </c>
      <c r="D337">
        <v>1.5417000000000001</v>
      </c>
      <c r="E337">
        <v>0.77080000000000004</v>
      </c>
    </row>
    <row r="338" spans="1:5" x14ac:dyDescent="0.25">
      <c r="A338" t="s">
        <v>288</v>
      </c>
      <c r="B338" t="s">
        <v>313</v>
      </c>
      <c r="C338">
        <v>1.2972999999999999</v>
      </c>
      <c r="D338">
        <v>1.5417000000000001</v>
      </c>
      <c r="E338">
        <v>0.77080000000000004</v>
      </c>
    </row>
    <row r="339" spans="1:5" x14ac:dyDescent="0.25">
      <c r="A339" t="s">
        <v>288</v>
      </c>
      <c r="B339" t="s">
        <v>316</v>
      </c>
      <c r="C339">
        <v>1.2972999999999999</v>
      </c>
      <c r="D339">
        <v>1.5417000000000001</v>
      </c>
      <c r="E339">
        <v>1.3875</v>
      </c>
    </row>
    <row r="340" spans="1:5" x14ac:dyDescent="0.25">
      <c r="A340" t="s">
        <v>288</v>
      </c>
      <c r="B340" t="s">
        <v>320</v>
      </c>
      <c r="C340">
        <v>1.2972999999999999</v>
      </c>
      <c r="D340">
        <v>0.57809999999999995</v>
      </c>
      <c r="E340">
        <v>0.77080000000000004</v>
      </c>
    </row>
    <row r="341" spans="1:5" x14ac:dyDescent="0.25">
      <c r="A341" t="s">
        <v>288</v>
      </c>
      <c r="B341" t="s">
        <v>354</v>
      </c>
      <c r="C341">
        <v>1.2972999999999999</v>
      </c>
      <c r="D341">
        <v>0.96350000000000002</v>
      </c>
      <c r="E341">
        <v>1.0791999999999999</v>
      </c>
    </row>
    <row r="342" spans="1:5" x14ac:dyDescent="0.25">
      <c r="A342" t="s">
        <v>288</v>
      </c>
      <c r="B342" t="s">
        <v>355</v>
      </c>
      <c r="C342">
        <v>1.2972999999999999</v>
      </c>
      <c r="D342">
        <v>0.51390000000000002</v>
      </c>
      <c r="E342">
        <v>0.82220000000000004</v>
      </c>
    </row>
    <row r="343" spans="1:5" x14ac:dyDescent="0.25">
      <c r="A343" t="s">
        <v>288</v>
      </c>
      <c r="B343" t="s">
        <v>357</v>
      </c>
      <c r="C343">
        <v>1.2972999999999999</v>
      </c>
      <c r="D343">
        <v>0.77080000000000004</v>
      </c>
      <c r="E343">
        <v>1.6959</v>
      </c>
    </row>
    <row r="344" spans="1:5" x14ac:dyDescent="0.25">
      <c r="A344" t="s">
        <v>285</v>
      </c>
      <c r="B344" t="s">
        <v>291</v>
      </c>
      <c r="C344">
        <v>1.3</v>
      </c>
      <c r="D344">
        <v>0.25640000000000002</v>
      </c>
      <c r="E344">
        <v>0.74070000000000003</v>
      </c>
    </row>
    <row r="345" spans="1:5" x14ac:dyDescent="0.25">
      <c r="A345" t="s">
        <v>285</v>
      </c>
      <c r="B345" t="s">
        <v>295</v>
      </c>
      <c r="C345">
        <v>1.3</v>
      </c>
      <c r="D345">
        <v>3.0769000000000002</v>
      </c>
      <c r="E345">
        <v>0.37040000000000001</v>
      </c>
    </row>
    <row r="346" spans="1:5" x14ac:dyDescent="0.25">
      <c r="A346" t="s">
        <v>285</v>
      </c>
      <c r="B346" t="s">
        <v>296</v>
      </c>
      <c r="C346">
        <v>1.3</v>
      </c>
      <c r="D346">
        <v>1.2821</v>
      </c>
      <c r="E346">
        <v>0.24690000000000001</v>
      </c>
    </row>
    <row r="347" spans="1:5" x14ac:dyDescent="0.25">
      <c r="A347" t="s">
        <v>285</v>
      </c>
      <c r="B347" t="s">
        <v>297</v>
      </c>
      <c r="C347">
        <v>1.3</v>
      </c>
      <c r="D347">
        <v>2.8205</v>
      </c>
      <c r="E347">
        <v>0.24690000000000001</v>
      </c>
    </row>
    <row r="348" spans="1:5" x14ac:dyDescent="0.25">
      <c r="A348" t="s">
        <v>285</v>
      </c>
      <c r="B348" t="s">
        <v>299</v>
      </c>
      <c r="C348">
        <v>1.3</v>
      </c>
      <c r="D348">
        <v>1.1537999999999999</v>
      </c>
      <c r="E348">
        <v>1.1111</v>
      </c>
    </row>
    <row r="349" spans="1:5" x14ac:dyDescent="0.25">
      <c r="A349" t="s">
        <v>285</v>
      </c>
      <c r="B349" t="s">
        <v>302</v>
      </c>
      <c r="C349">
        <v>1.3</v>
      </c>
      <c r="D349">
        <v>0.25640000000000002</v>
      </c>
      <c r="E349">
        <v>1.2345999999999999</v>
      </c>
    </row>
    <row r="350" spans="1:5" x14ac:dyDescent="0.25">
      <c r="A350" t="s">
        <v>285</v>
      </c>
      <c r="B350" t="s">
        <v>305</v>
      </c>
      <c r="C350">
        <v>1.3</v>
      </c>
      <c r="D350">
        <v>0.51280000000000003</v>
      </c>
      <c r="E350">
        <v>1.7283999999999999</v>
      </c>
    </row>
    <row r="351" spans="1:5" x14ac:dyDescent="0.25">
      <c r="A351" t="s">
        <v>285</v>
      </c>
      <c r="B351" t="s">
        <v>315</v>
      </c>
      <c r="C351">
        <v>1.3</v>
      </c>
      <c r="D351">
        <v>0</v>
      </c>
      <c r="E351">
        <v>2.4691000000000001</v>
      </c>
    </row>
    <row r="352" spans="1:5" x14ac:dyDescent="0.25">
      <c r="A352" t="s">
        <v>285</v>
      </c>
      <c r="B352" t="s">
        <v>317</v>
      </c>
      <c r="C352">
        <v>1.3</v>
      </c>
      <c r="D352">
        <v>1.0256000000000001</v>
      </c>
      <c r="E352">
        <v>0.98770000000000002</v>
      </c>
    </row>
    <row r="353" spans="1:5" x14ac:dyDescent="0.25">
      <c r="A353" t="s">
        <v>285</v>
      </c>
      <c r="B353" t="s">
        <v>321</v>
      </c>
      <c r="C353">
        <v>1.3</v>
      </c>
      <c r="D353">
        <v>1.0256000000000001</v>
      </c>
      <c r="E353">
        <v>1.9753000000000001</v>
      </c>
    </row>
    <row r="354" spans="1:5" x14ac:dyDescent="0.25">
      <c r="A354" t="s">
        <v>285</v>
      </c>
      <c r="B354" t="s">
        <v>322</v>
      </c>
      <c r="C354">
        <v>1.3</v>
      </c>
      <c r="D354">
        <v>0.51280000000000003</v>
      </c>
      <c r="E354">
        <v>0.98770000000000002</v>
      </c>
    </row>
    <row r="355" spans="1:5" x14ac:dyDescent="0.25">
      <c r="A355" t="s">
        <v>285</v>
      </c>
      <c r="B355" t="s">
        <v>334</v>
      </c>
      <c r="C355">
        <v>1.3</v>
      </c>
      <c r="D355">
        <v>0.76919999999999999</v>
      </c>
      <c r="E355">
        <v>0.98770000000000002</v>
      </c>
    </row>
    <row r="356" spans="1:5" x14ac:dyDescent="0.25">
      <c r="A356" t="s">
        <v>285</v>
      </c>
      <c r="B356" t="s">
        <v>339</v>
      </c>
      <c r="C356">
        <v>1.3</v>
      </c>
      <c r="D356">
        <v>0.3846</v>
      </c>
      <c r="E356">
        <v>0.37040000000000001</v>
      </c>
    </row>
    <row r="357" spans="1:5" x14ac:dyDescent="0.25">
      <c r="A357" t="s">
        <v>285</v>
      </c>
      <c r="B357" t="s">
        <v>347</v>
      </c>
      <c r="C357">
        <v>1.3</v>
      </c>
      <c r="D357">
        <v>2.1154000000000002</v>
      </c>
      <c r="E357">
        <v>0.74070000000000003</v>
      </c>
    </row>
    <row r="358" spans="1:5" x14ac:dyDescent="0.25">
      <c r="A358" t="s">
        <v>285</v>
      </c>
      <c r="B358" t="s">
        <v>348</v>
      </c>
      <c r="C358">
        <v>1.3</v>
      </c>
      <c r="D358">
        <v>1.1537999999999999</v>
      </c>
      <c r="E358">
        <v>1.2963</v>
      </c>
    </row>
    <row r="359" spans="1:5" x14ac:dyDescent="0.25">
      <c r="A359" t="s">
        <v>285</v>
      </c>
      <c r="B359" t="s">
        <v>351</v>
      </c>
      <c r="C359">
        <v>1.3</v>
      </c>
      <c r="D359">
        <v>0.76919999999999999</v>
      </c>
      <c r="E359">
        <v>0.49380000000000002</v>
      </c>
    </row>
    <row r="360" spans="1:5" x14ac:dyDescent="0.25">
      <c r="A360" t="s">
        <v>285</v>
      </c>
      <c r="B360" t="s">
        <v>361</v>
      </c>
      <c r="C360">
        <v>1.3</v>
      </c>
      <c r="D360">
        <v>0.3846</v>
      </c>
      <c r="E360">
        <v>1.1111</v>
      </c>
    </row>
    <row r="361" spans="1:5" x14ac:dyDescent="0.25">
      <c r="A361" t="s">
        <v>285</v>
      </c>
      <c r="B361" t="s">
        <v>362</v>
      </c>
      <c r="C361">
        <v>1.3</v>
      </c>
      <c r="D361">
        <v>0.51280000000000003</v>
      </c>
      <c r="E361">
        <v>1.7283999999999999</v>
      </c>
    </row>
    <row r="362" spans="1:5" x14ac:dyDescent="0.25">
      <c r="A362" t="s">
        <v>285</v>
      </c>
      <c r="B362" t="s">
        <v>363</v>
      </c>
      <c r="C362">
        <v>1.3</v>
      </c>
      <c r="D362">
        <v>0.96150000000000002</v>
      </c>
      <c r="E362">
        <v>0.92589999999999995</v>
      </c>
    </row>
    <row r="363" spans="1:5" x14ac:dyDescent="0.25">
      <c r="A363" t="s">
        <v>285</v>
      </c>
      <c r="B363" t="s">
        <v>364</v>
      </c>
      <c r="C363">
        <v>1.3</v>
      </c>
      <c r="D363">
        <v>0.96150000000000002</v>
      </c>
      <c r="E363">
        <v>0.1852</v>
      </c>
    </row>
    <row r="364" spans="1:5" x14ac:dyDescent="0.25">
      <c r="A364" t="s">
        <v>287</v>
      </c>
      <c r="B364" t="s">
        <v>286</v>
      </c>
      <c r="C364">
        <v>0.87880000000000003</v>
      </c>
      <c r="D364">
        <v>1.8965000000000001</v>
      </c>
      <c r="E364">
        <v>0.80489999999999995</v>
      </c>
    </row>
    <row r="365" spans="1:5" x14ac:dyDescent="0.25">
      <c r="A365" t="s">
        <v>287</v>
      </c>
      <c r="B365" t="s">
        <v>507</v>
      </c>
      <c r="C365">
        <v>0.87880000000000003</v>
      </c>
      <c r="D365">
        <v>1.8965000000000001</v>
      </c>
      <c r="E365">
        <v>1.0731999999999999</v>
      </c>
    </row>
    <row r="366" spans="1:5" x14ac:dyDescent="0.25">
      <c r="A366" t="s">
        <v>287</v>
      </c>
      <c r="B366" t="s">
        <v>506</v>
      </c>
      <c r="C366">
        <v>0.87880000000000003</v>
      </c>
      <c r="D366">
        <v>0.85340000000000005</v>
      </c>
      <c r="E366">
        <v>1.4086000000000001</v>
      </c>
    </row>
    <row r="367" spans="1:5" x14ac:dyDescent="0.25">
      <c r="A367" t="s">
        <v>287</v>
      </c>
      <c r="B367" t="s">
        <v>438</v>
      </c>
      <c r="C367">
        <v>0.87880000000000003</v>
      </c>
      <c r="D367">
        <v>0</v>
      </c>
      <c r="E367">
        <v>0</v>
      </c>
    </row>
    <row r="368" spans="1:5" x14ac:dyDescent="0.25">
      <c r="A368" t="s">
        <v>287</v>
      </c>
      <c r="B368" t="s">
        <v>304</v>
      </c>
      <c r="C368">
        <v>0.87880000000000003</v>
      </c>
      <c r="D368">
        <v>1.5172000000000001</v>
      </c>
      <c r="E368">
        <v>0.80489999999999995</v>
      </c>
    </row>
    <row r="369" spans="1:5" x14ac:dyDescent="0.25">
      <c r="A369" t="s">
        <v>287</v>
      </c>
      <c r="B369" t="s">
        <v>314</v>
      </c>
      <c r="C369">
        <v>0.87880000000000003</v>
      </c>
      <c r="D369">
        <v>1.1378999999999999</v>
      </c>
      <c r="E369">
        <v>1.6097999999999999</v>
      </c>
    </row>
    <row r="370" spans="1:5" x14ac:dyDescent="0.25">
      <c r="A370" t="s">
        <v>287</v>
      </c>
      <c r="B370" t="s">
        <v>323</v>
      </c>
      <c r="C370">
        <v>0.87880000000000003</v>
      </c>
      <c r="D370">
        <v>0.75860000000000005</v>
      </c>
      <c r="E370">
        <v>1.3414999999999999</v>
      </c>
    </row>
    <row r="371" spans="1:5" x14ac:dyDescent="0.25">
      <c r="A371" t="s">
        <v>287</v>
      </c>
      <c r="B371" t="s">
        <v>326</v>
      </c>
      <c r="C371">
        <v>0.87880000000000003</v>
      </c>
      <c r="D371">
        <v>0.75860000000000005</v>
      </c>
      <c r="E371">
        <v>1.0731999999999999</v>
      </c>
    </row>
    <row r="372" spans="1:5" x14ac:dyDescent="0.25">
      <c r="A372" t="s">
        <v>287</v>
      </c>
      <c r="B372" t="s">
        <v>435</v>
      </c>
      <c r="C372">
        <v>0.87880000000000003</v>
      </c>
      <c r="D372">
        <v>0.75860000000000005</v>
      </c>
      <c r="E372">
        <v>1.3414999999999999</v>
      </c>
    </row>
    <row r="373" spans="1:5" x14ac:dyDescent="0.25">
      <c r="A373" t="s">
        <v>287</v>
      </c>
      <c r="B373" t="s">
        <v>327</v>
      </c>
      <c r="C373">
        <v>0.87880000000000003</v>
      </c>
      <c r="D373">
        <v>1.8965000000000001</v>
      </c>
      <c r="E373">
        <v>0.26829999999999998</v>
      </c>
    </row>
    <row r="374" spans="1:5" x14ac:dyDescent="0.25">
      <c r="A374" t="s">
        <v>287</v>
      </c>
      <c r="B374" t="s">
        <v>328</v>
      </c>
      <c r="C374">
        <v>0.87880000000000003</v>
      </c>
      <c r="D374">
        <v>0</v>
      </c>
      <c r="E374">
        <v>0.80489999999999995</v>
      </c>
    </row>
    <row r="375" spans="1:5" x14ac:dyDescent="0.25">
      <c r="A375" t="s">
        <v>287</v>
      </c>
      <c r="B375" t="s">
        <v>329</v>
      </c>
      <c r="C375">
        <v>0.87880000000000003</v>
      </c>
      <c r="D375">
        <v>0.56899999999999995</v>
      </c>
      <c r="E375">
        <v>0.40239999999999998</v>
      </c>
    </row>
    <row r="376" spans="1:5" x14ac:dyDescent="0.25">
      <c r="A376" t="s">
        <v>287</v>
      </c>
      <c r="B376" t="s">
        <v>332</v>
      </c>
      <c r="C376">
        <v>0.87880000000000003</v>
      </c>
      <c r="D376">
        <v>1.5172000000000001</v>
      </c>
      <c r="E376">
        <v>1.3414999999999999</v>
      </c>
    </row>
    <row r="377" spans="1:5" x14ac:dyDescent="0.25">
      <c r="A377" t="s">
        <v>287</v>
      </c>
      <c r="B377" t="s">
        <v>333</v>
      </c>
      <c r="C377">
        <v>0.87880000000000003</v>
      </c>
      <c r="D377">
        <v>1.1378999999999999</v>
      </c>
      <c r="E377">
        <v>1.2073</v>
      </c>
    </row>
    <row r="378" spans="1:5" x14ac:dyDescent="0.25">
      <c r="A378" t="s">
        <v>287</v>
      </c>
      <c r="B378" t="s">
        <v>336</v>
      </c>
      <c r="C378">
        <v>0.87880000000000003</v>
      </c>
      <c r="D378">
        <v>0.37930000000000003</v>
      </c>
      <c r="E378">
        <v>1.6097999999999999</v>
      </c>
    </row>
    <row r="379" spans="1:5" x14ac:dyDescent="0.25">
      <c r="A379" t="s">
        <v>287</v>
      </c>
      <c r="B379" t="s">
        <v>340</v>
      </c>
      <c r="C379">
        <v>0.87880000000000003</v>
      </c>
      <c r="D379">
        <v>0.56899999999999995</v>
      </c>
      <c r="E379">
        <v>0</v>
      </c>
    </row>
    <row r="380" spans="1:5" x14ac:dyDescent="0.25">
      <c r="A380" t="s">
        <v>287</v>
      </c>
      <c r="B380" t="s">
        <v>343</v>
      </c>
      <c r="C380">
        <v>0.87880000000000003</v>
      </c>
      <c r="D380">
        <v>1.5172000000000001</v>
      </c>
      <c r="E380">
        <v>0.80489999999999995</v>
      </c>
    </row>
    <row r="381" spans="1:5" x14ac:dyDescent="0.25">
      <c r="A381" t="s">
        <v>287</v>
      </c>
      <c r="B381" t="s">
        <v>504</v>
      </c>
      <c r="C381">
        <v>0.87880000000000003</v>
      </c>
      <c r="D381">
        <v>0.75860000000000005</v>
      </c>
      <c r="E381">
        <v>0.80489999999999995</v>
      </c>
    </row>
    <row r="382" spans="1:5" x14ac:dyDescent="0.25">
      <c r="A382" t="s">
        <v>287</v>
      </c>
      <c r="B382" t="s">
        <v>353</v>
      </c>
      <c r="C382">
        <v>0.87880000000000003</v>
      </c>
      <c r="D382">
        <v>1.5172000000000001</v>
      </c>
      <c r="E382">
        <v>0.80489999999999995</v>
      </c>
    </row>
    <row r="383" spans="1:5" x14ac:dyDescent="0.25">
      <c r="A383" t="s">
        <v>287</v>
      </c>
      <c r="B383" t="s">
        <v>359</v>
      </c>
      <c r="C383">
        <v>0.87880000000000003</v>
      </c>
      <c r="D383">
        <v>0.37930000000000003</v>
      </c>
      <c r="E383">
        <v>1.3414999999999999</v>
      </c>
    </row>
    <row r="384" spans="1:5" x14ac:dyDescent="0.25">
      <c r="A384" t="s">
        <v>287</v>
      </c>
      <c r="B384" t="s">
        <v>505</v>
      </c>
      <c r="C384">
        <v>0.87880000000000003</v>
      </c>
      <c r="D384">
        <v>1.1378999999999999</v>
      </c>
      <c r="E384">
        <v>1.8781000000000001</v>
      </c>
    </row>
    <row r="385" spans="1:5" x14ac:dyDescent="0.25">
      <c r="A385" t="s">
        <v>287</v>
      </c>
      <c r="B385" t="s">
        <v>368</v>
      </c>
      <c r="C385">
        <v>0.87880000000000003</v>
      </c>
      <c r="D385">
        <v>0.75860000000000005</v>
      </c>
      <c r="E385">
        <v>0.53659999999999997</v>
      </c>
    </row>
    <row r="386" spans="1:5" x14ac:dyDescent="0.25">
      <c r="A386" t="s">
        <v>34</v>
      </c>
      <c r="B386" t="s">
        <v>439</v>
      </c>
      <c r="C386">
        <v>1.2222</v>
      </c>
      <c r="D386">
        <v>1.8409</v>
      </c>
      <c r="E386">
        <v>1.1728000000000001</v>
      </c>
    </row>
    <row r="387" spans="1:5" x14ac:dyDescent="0.25">
      <c r="A387" t="s">
        <v>34</v>
      </c>
      <c r="B387" t="s">
        <v>284</v>
      </c>
      <c r="C387">
        <v>1.2222</v>
      </c>
      <c r="D387">
        <v>1.0226999999999999</v>
      </c>
      <c r="E387">
        <v>1.6755</v>
      </c>
    </row>
    <row r="388" spans="1:5" x14ac:dyDescent="0.25">
      <c r="A388" t="s">
        <v>34</v>
      </c>
      <c r="B388" t="s">
        <v>492</v>
      </c>
      <c r="C388">
        <v>1.2222</v>
      </c>
      <c r="D388">
        <v>0.54549999999999998</v>
      </c>
      <c r="E388">
        <v>1.5638000000000001</v>
      </c>
    </row>
    <row r="389" spans="1:5" x14ac:dyDescent="0.25">
      <c r="A389" t="s">
        <v>34</v>
      </c>
      <c r="B389" t="s">
        <v>208</v>
      </c>
      <c r="C389">
        <v>1.2222</v>
      </c>
      <c r="D389">
        <v>0.81820000000000004</v>
      </c>
      <c r="E389">
        <v>1.3404</v>
      </c>
    </row>
    <row r="390" spans="1:5" x14ac:dyDescent="0.25">
      <c r="A390" t="s">
        <v>34</v>
      </c>
      <c r="B390" t="s">
        <v>270</v>
      </c>
      <c r="C390">
        <v>1.2222</v>
      </c>
      <c r="D390">
        <v>2.1819000000000002</v>
      </c>
      <c r="E390">
        <v>1.5638000000000001</v>
      </c>
    </row>
    <row r="391" spans="1:5" x14ac:dyDescent="0.25">
      <c r="A391" t="s">
        <v>34</v>
      </c>
      <c r="B391" t="s">
        <v>204</v>
      </c>
      <c r="C391">
        <v>1.2222</v>
      </c>
      <c r="D391">
        <v>0.40910000000000002</v>
      </c>
      <c r="E391">
        <v>0</v>
      </c>
    </row>
    <row r="392" spans="1:5" x14ac:dyDescent="0.25">
      <c r="A392" t="s">
        <v>34</v>
      </c>
      <c r="B392" t="s">
        <v>279</v>
      </c>
      <c r="C392">
        <v>1.2222</v>
      </c>
      <c r="D392">
        <v>2.4546000000000001</v>
      </c>
      <c r="E392">
        <v>0.33510000000000001</v>
      </c>
    </row>
    <row r="393" spans="1:5" x14ac:dyDescent="0.25">
      <c r="A393" t="s">
        <v>34</v>
      </c>
      <c r="B393" t="s">
        <v>271</v>
      </c>
      <c r="C393">
        <v>1.2222</v>
      </c>
      <c r="D393">
        <v>1.0226999999999999</v>
      </c>
      <c r="E393">
        <v>0.33510000000000001</v>
      </c>
    </row>
    <row r="394" spans="1:5" x14ac:dyDescent="0.25">
      <c r="A394" t="s">
        <v>34</v>
      </c>
      <c r="B394" t="s">
        <v>206</v>
      </c>
      <c r="C394">
        <v>1.2222</v>
      </c>
      <c r="D394">
        <v>1.2273000000000001</v>
      </c>
      <c r="E394">
        <v>1.1728000000000001</v>
      </c>
    </row>
    <row r="395" spans="1:5" x14ac:dyDescent="0.25">
      <c r="A395" t="s">
        <v>34</v>
      </c>
      <c r="B395" t="s">
        <v>440</v>
      </c>
      <c r="C395">
        <v>1.2222</v>
      </c>
      <c r="D395">
        <v>0.54549999999999998</v>
      </c>
      <c r="E395">
        <v>0.89359999999999995</v>
      </c>
    </row>
    <row r="396" spans="1:5" x14ac:dyDescent="0.25">
      <c r="A396" t="s">
        <v>34</v>
      </c>
      <c r="B396" t="s">
        <v>269</v>
      </c>
      <c r="C396">
        <v>1.2222</v>
      </c>
      <c r="D396">
        <v>0</v>
      </c>
      <c r="E396">
        <v>0.67020000000000002</v>
      </c>
    </row>
    <row r="397" spans="1:5" x14ac:dyDescent="0.25">
      <c r="A397" t="s">
        <v>34</v>
      </c>
      <c r="B397" t="s">
        <v>500</v>
      </c>
      <c r="C397">
        <v>1.2222</v>
      </c>
      <c r="D397">
        <v>0.54549999999999998</v>
      </c>
      <c r="E397">
        <v>0.44679999999999997</v>
      </c>
    </row>
    <row r="398" spans="1:5" x14ac:dyDescent="0.25">
      <c r="A398" t="s">
        <v>34</v>
      </c>
      <c r="B398" t="s">
        <v>35</v>
      </c>
      <c r="C398">
        <v>1.2222</v>
      </c>
      <c r="D398">
        <v>0.2727</v>
      </c>
      <c r="E398">
        <v>0.89359999999999995</v>
      </c>
    </row>
    <row r="399" spans="1:5" x14ac:dyDescent="0.25">
      <c r="A399" t="s">
        <v>34</v>
      </c>
      <c r="B399" t="s">
        <v>280</v>
      </c>
      <c r="C399">
        <v>1.2222</v>
      </c>
      <c r="D399">
        <v>0.81820000000000004</v>
      </c>
      <c r="E399">
        <v>1.0053000000000001</v>
      </c>
    </row>
    <row r="400" spans="1:5" x14ac:dyDescent="0.25">
      <c r="A400" t="s">
        <v>34</v>
      </c>
      <c r="B400" t="s">
        <v>207</v>
      </c>
      <c r="C400">
        <v>1.2222</v>
      </c>
      <c r="D400">
        <v>0.81820000000000004</v>
      </c>
      <c r="E400">
        <v>0.8377</v>
      </c>
    </row>
    <row r="401" spans="1:5" x14ac:dyDescent="0.25">
      <c r="A401" t="s">
        <v>34</v>
      </c>
      <c r="B401" t="s">
        <v>203</v>
      </c>
      <c r="C401">
        <v>1.2222</v>
      </c>
      <c r="D401">
        <v>1.2273000000000001</v>
      </c>
      <c r="E401">
        <v>0.33510000000000001</v>
      </c>
    </row>
    <row r="402" spans="1:5" x14ac:dyDescent="0.25">
      <c r="A402" t="s">
        <v>34</v>
      </c>
      <c r="B402" t="s">
        <v>205</v>
      </c>
      <c r="C402">
        <v>1.2222</v>
      </c>
      <c r="D402">
        <v>0.54549999999999998</v>
      </c>
      <c r="E402">
        <v>1.7871999999999999</v>
      </c>
    </row>
    <row r="403" spans="1:5" x14ac:dyDescent="0.25">
      <c r="A403" t="s">
        <v>34</v>
      </c>
      <c r="B403" t="s">
        <v>209</v>
      </c>
      <c r="C403">
        <v>1.2222</v>
      </c>
      <c r="D403">
        <v>1.4318</v>
      </c>
      <c r="E403">
        <v>1.3404</v>
      </c>
    </row>
    <row r="404" spans="1:5" x14ac:dyDescent="0.25">
      <c r="A404" t="s">
        <v>34</v>
      </c>
      <c r="B404" t="s">
        <v>493</v>
      </c>
      <c r="C404">
        <v>1.2222</v>
      </c>
      <c r="D404">
        <v>1.0909</v>
      </c>
      <c r="E404">
        <v>1.117</v>
      </c>
    </row>
    <row r="405" spans="1:5" x14ac:dyDescent="0.25">
      <c r="A405" t="s">
        <v>288</v>
      </c>
      <c r="B405" t="s">
        <v>289</v>
      </c>
      <c r="C405">
        <v>1.2777777777777799</v>
      </c>
      <c r="D405">
        <v>0.84</v>
      </c>
      <c r="E405">
        <v>1.34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7878"/>
  <sheetViews>
    <sheetView tabSelected="1" zoomScale="76" zoomScaleNormal="76" workbookViewId="0">
      <pane xSplit="12" ySplit="1" topLeftCell="M1795" activePane="bottomRight" state="frozen"/>
      <selection pane="topRight" activeCell="M1" sqref="M1"/>
      <selection pane="bottomLeft" activeCell="A2" sqref="A2"/>
      <selection pane="bottomRight" activeCell="A1641" sqref="A1641:D1841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5" max="5" width="11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370</v>
      </c>
      <c r="E1" t="s">
        <v>3</v>
      </c>
      <c r="F1" t="s">
        <v>4</v>
      </c>
      <c r="G1" t="s">
        <v>5</v>
      </c>
      <c r="H1" t="s">
        <v>6</v>
      </c>
      <c r="I1" t="s">
        <v>369</v>
      </c>
      <c r="J1" t="s">
        <v>7</v>
      </c>
      <c r="K1" s="2" t="s">
        <v>8</v>
      </c>
      <c r="L1" s="2" t="s">
        <v>9</v>
      </c>
      <c r="M1" s="4" t="s">
        <v>371</v>
      </c>
      <c r="N1" s="6" t="s">
        <v>372</v>
      </c>
      <c r="O1" s="4" t="s">
        <v>373</v>
      </c>
      <c r="P1" s="6" t="s">
        <v>374</v>
      </c>
      <c r="Q1" s="6" t="s">
        <v>375</v>
      </c>
      <c r="R1" s="6" t="s">
        <v>376</v>
      </c>
      <c r="S1" s="6" t="s">
        <v>377</v>
      </c>
      <c r="T1" s="6" t="s">
        <v>378</v>
      </c>
      <c r="U1" s="6" t="s">
        <v>379</v>
      </c>
      <c r="V1" s="6" t="s">
        <v>380</v>
      </c>
      <c r="W1" s="6" t="s">
        <v>385</v>
      </c>
      <c r="X1" s="6" t="s">
        <v>381</v>
      </c>
      <c r="Y1" s="6" t="s">
        <v>387</v>
      </c>
      <c r="Z1" s="6" t="s">
        <v>386</v>
      </c>
      <c r="AA1" s="6" t="s">
        <v>382</v>
      </c>
      <c r="AB1" s="6" t="s">
        <v>388</v>
      </c>
      <c r="AC1" s="6" t="s">
        <v>383</v>
      </c>
      <c r="AD1" s="6" t="s">
        <v>389</v>
      </c>
      <c r="AE1" s="6" t="s">
        <v>384</v>
      </c>
      <c r="AF1" s="6" t="s">
        <v>390</v>
      </c>
      <c r="AG1" s="6" t="s">
        <v>391</v>
      </c>
      <c r="AH1" s="6" t="s">
        <v>392</v>
      </c>
      <c r="AI1" s="6" t="s">
        <v>393</v>
      </c>
      <c r="AJ1" s="6" t="s">
        <v>394</v>
      </c>
      <c r="AK1" s="6" t="s">
        <v>395</v>
      </c>
      <c r="AL1" s="7" t="s">
        <v>396</v>
      </c>
      <c r="AM1" s="7" t="s">
        <v>397</v>
      </c>
      <c r="AN1" s="7" t="s">
        <v>398</v>
      </c>
      <c r="AO1" s="7" t="s">
        <v>399</v>
      </c>
      <c r="AP1" s="7" t="s">
        <v>400</v>
      </c>
      <c r="AQ1" s="7" t="s">
        <v>401</v>
      </c>
      <c r="AR1" s="7" t="s">
        <v>402</v>
      </c>
      <c r="AS1" s="7" t="s">
        <v>403</v>
      </c>
      <c r="AT1" s="7" t="s">
        <v>404</v>
      </c>
      <c r="AU1" s="7" t="s">
        <v>405</v>
      </c>
      <c r="AV1" s="7" t="s">
        <v>406</v>
      </c>
      <c r="AW1" s="6" t="s">
        <v>407</v>
      </c>
      <c r="AX1" s="6" t="s">
        <v>409</v>
      </c>
      <c r="AY1" s="6" t="s">
        <v>408</v>
      </c>
      <c r="AZ1" s="6" t="s">
        <v>410</v>
      </c>
      <c r="BA1" s="6" t="s">
        <v>411</v>
      </c>
      <c r="BB1" s="6" t="s">
        <v>412</v>
      </c>
      <c r="BC1" s="6" t="s">
        <v>413</v>
      </c>
      <c r="BD1" s="6" t="s">
        <v>414</v>
      </c>
      <c r="BE1" s="6" t="s">
        <v>415</v>
      </c>
      <c r="BF1" s="6" t="s">
        <v>416</v>
      </c>
      <c r="BG1" s="6" t="s">
        <v>417</v>
      </c>
      <c r="BH1" s="6" t="s">
        <v>418</v>
      </c>
      <c r="BI1" s="6" t="s">
        <v>419</v>
      </c>
      <c r="BJ1" s="9" t="s">
        <v>420</v>
      </c>
      <c r="BK1" s="9" t="s">
        <v>421</v>
      </c>
      <c r="BL1" s="9" t="s">
        <v>422</v>
      </c>
      <c r="BM1" s="9" t="s">
        <v>423</v>
      </c>
      <c r="BN1" s="9" t="s">
        <v>424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16</v>
      </c>
      <c r="B2" t="s">
        <v>462</v>
      </c>
      <c r="C2" t="s">
        <v>57</v>
      </c>
      <c r="D2" t="s">
        <v>465</v>
      </c>
      <c r="E2" s="1">
        <f>VLOOKUP(A2,home!$A$2:$E$405,3,FALSE)</f>
        <v>1.7778</v>
      </c>
      <c r="F2">
        <f>VLOOKUP(B2,home!$B$2:$E$405,3,FALSE)</f>
        <v>1.2375</v>
      </c>
      <c r="G2">
        <f>VLOOKUP(C2,away!$B$2:$E$405,4,FALSE)</f>
        <v>0.9</v>
      </c>
      <c r="H2">
        <f>VLOOKUP(A2,away!$A$2:$E$405,3,FALSE)</f>
        <v>1.2716000000000001</v>
      </c>
      <c r="I2">
        <f>VLOOKUP(C2,away!$B$2:$E$405,3,FALSE)</f>
        <v>1.7301</v>
      </c>
      <c r="J2">
        <f>VLOOKUP(B2,home!$B$2:$E$405,4,FALSE)</f>
        <v>1.5728</v>
      </c>
      <c r="K2" s="3">
        <f>E2*F2*G2</f>
        <v>1.9800247500000001</v>
      </c>
      <c r="L2" s="3">
        <f>H2*I2*J2</f>
        <v>3.4601523876480003</v>
      </c>
      <c r="M2" s="5">
        <f>_xlfn.POISSON.DIST(0,$K2,FALSE) * _xlfn.POISSON.DIST(0,$L2,FALSE)</f>
        <v>4.338714652956363E-3</v>
      </c>
      <c r="N2" s="5">
        <f>_xlfn.POISSON.DIST(1,K2,FALSE) * _xlfn.POISSON.DIST(0,L2,FALSE)</f>
        <v>8.5907623960412606E-3</v>
      </c>
      <c r="O2" s="5">
        <f>_xlfn.POISSON.DIST(0,K2,FALSE) * _xlfn.POISSON.DIST(1,L2,FALSE)</f>
        <v>1.5012613865750325E-2</v>
      </c>
      <c r="P2" s="5">
        <f>_xlfn.POISSON.DIST(1,K2,FALSE) * _xlfn.POISSON.DIST(1,L2,FALSE)</f>
        <v>2.9725347016378825E-2</v>
      </c>
      <c r="Q2" s="5">
        <f>_xlfn.POISSON.DIST(2,K2,FALSE) * _xlfn.POISSON.DIST(0,L2,FALSE)</f>
        <v>8.5049610827655012E-3</v>
      </c>
      <c r="R2" s="5">
        <f>_xlfn.POISSON.DIST(0,K2,FALSE) * _xlfn.POISSON.DIST(2,L2,FALSE)</f>
        <v>2.5972965856206738E-2</v>
      </c>
      <c r="S2" s="5">
        <f>_xlfn.POISSON.DIST(2,K2,FALSE) * _xlfn.POISSON.DIST(2,L2,FALSE)</f>
        <v>5.0913480484483277E-2</v>
      </c>
      <c r="T2" s="5">
        <f>_xlfn.POISSON.DIST(2,K2,FALSE) * _xlfn.POISSON.DIST(1,L2,FALSE)</f>
        <v>2.9428461397384368E-2</v>
      </c>
      <c r="U2" s="5">
        <f>_xlfn.POISSON.DIST(1,K2,FALSE) * _xlfn.POISSON.DIST(2,L2,FALSE)</f>
        <v>5.1427115226194288E-2</v>
      </c>
      <c r="V2" s="5">
        <f>_xlfn.POISSON.DIST(3,K2,FALSE) * _xlfn.POISSON.DIST(3,L2,FALSE)</f>
        <v>3.8757532696710957E-2</v>
      </c>
      <c r="W2" s="5">
        <f>_xlfn.POISSON.DIST(3,K2,FALSE) * _xlfn.POISSON.DIST(0,L2,FALSE)</f>
        <v>5.6133444805541643E-3</v>
      </c>
      <c r="X2" s="5">
        <f>_xlfn.POISSON.DIST(3,K2,FALSE) * _xlfn.POISSON.DIST(1,L2,FALSE)</f>
        <v>1.9423027307080214E-2</v>
      </c>
      <c r="Y2" s="5">
        <f>_xlfn.POISSON.DIST(3,K2,FALSE) * _xlfn.POISSON.DIST(2,L2,FALSE)</f>
        <v>3.3603317155972964E-2</v>
      </c>
      <c r="Z2" s="5">
        <f>_xlfn.POISSON.DIST(0,K2,FALSE) * _xlfn.POISSON.DIST(3,L2,FALSE)</f>
        <v>2.995680660721791E-2</v>
      </c>
      <c r="AA2" s="5">
        <f>_xlfn.POISSON.DIST(1,K2,FALSE) * _xlfn.POISSON.DIST(3,L2,FALSE)</f>
        <v>5.9315218513254997E-2</v>
      </c>
      <c r="AB2" s="5">
        <f>_xlfn.POISSON.DIST(2,K2,FALSE) * _xlfn.POISSON.DIST(3,L2,FALSE)</f>
        <v>5.8722800353951554E-2</v>
      </c>
      <c r="AC2" s="5">
        <f>_xlfn.POISSON.DIST(4,K2,FALSE) * _xlfn.POISSON.DIST(4,L2,FALSE)</f>
        <v>1.6595944897577038E-2</v>
      </c>
      <c r="AD2" s="5">
        <f>_xlfn.POISSON.DIST(4,K2,FALSE) * _xlfn.POISSON.DIST(0,L2,FALSE)</f>
        <v>2.7786402504432861E-3</v>
      </c>
      <c r="AE2" s="5">
        <f>_xlfn.POISSON.DIST(4,K2,FALSE) * _xlfn.POISSON.DIST(1,L2,FALSE)</f>
        <v>9.6145186969861744E-3</v>
      </c>
      <c r="AF2" s="5">
        <f>_xlfn.POISSON.DIST(4,K2,FALSE) * _xlfn.POISSON.DIST(2,L2,FALSE)</f>
        <v>1.6633849912731528E-2</v>
      </c>
      <c r="AG2" s="5">
        <f>_xlfn.POISSON.DIST(4,K2,FALSE) * _xlfn.POISSON.DIST(3,L2,FALSE)</f>
        <v>1.9185218497105493E-2</v>
      </c>
      <c r="AH2" s="5">
        <f>_xlfn.POISSON.DIST(0,K2,FALSE) * _xlfn.POISSON.DIST(4,L2,FALSE)</f>
        <v>2.5913778977068608E-2</v>
      </c>
      <c r="AI2" s="5">
        <f>_xlfn.POISSON.DIST(1,K2,FALSE) * _xlfn.POISSON.DIST(4,L2,FALSE)</f>
        <v>5.130992374062554E-2</v>
      </c>
      <c r="AJ2" s="5">
        <f>_xlfn.POISSON.DIST(2,K2,FALSE) * _xlfn.POISSON.DIST(4,L2,FALSE)</f>
        <v>5.0797459463525575E-2</v>
      </c>
      <c r="AK2" s="5">
        <f>_xlfn.POISSON.DIST(3,K2,FALSE) * _xlfn.POISSON.DIST(4,L2,FALSE)</f>
        <v>3.3526742324967461E-2</v>
      </c>
      <c r="AL2" s="5">
        <f>_xlfn.POISSON.DIST(5,K2,FALSE) * _xlfn.POISSON.DIST(5,L2,FALSE)</f>
        <v>4.5480771205733397E-3</v>
      </c>
      <c r="AM2" s="5">
        <f>_xlfn.POISSON.DIST(5,K2,FALSE) * _xlfn.POISSON.DIST(0,L2,FALSE)</f>
        <v>1.1003552934447799E-3</v>
      </c>
      <c r="AN2" s="5">
        <f>_xlfn.POISSON.DIST(5,K2,FALSE) * _xlfn.POISSON.DIST(1,L2,FALSE)</f>
        <v>3.8073969958740714E-3</v>
      </c>
      <c r="AO2" s="5">
        <f>_xlfn.POISSON.DIST(5,K2,FALSE) * _xlfn.POISSON.DIST(2,L2,FALSE)</f>
        <v>6.5870869029987468E-3</v>
      </c>
      <c r="AP2" s="5">
        <f>_xlfn.POISSON.DIST(5,K2,FALSE) * _xlfn.POISSON.DIST(3,L2,FALSE)</f>
        <v>7.5974414916853287E-3</v>
      </c>
      <c r="AQ2" s="5">
        <f>_xlfn.POISSON.DIST(5,K2,FALSE) * _xlfn.POISSON.DIST(4,L2,FALSE)</f>
        <v>6.5720763293677436E-3</v>
      </c>
      <c r="AR2" s="5">
        <f>_xlfn.POISSON.DIST(0,K2,FALSE) * _xlfn.POISSON.DIST(5,L2,FALSE)</f>
        <v>1.7933124840097295E-2</v>
      </c>
      <c r="AS2" s="5">
        <f>_xlfn.POISSON.DIST(1,K2,FALSE) * _xlfn.POISSON.DIST(5,L2,FALSE)</f>
        <v>3.5508031028232447E-2</v>
      </c>
      <c r="AT2" s="5">
        <f>_xlfn.POISSON.DIST(2,K2,FALSE) * _xlfn.POISSON.DIST(5,L2,FALSE)</f>
        <v>3.5153390129834095E-2</v>
      </c>
      <c r="AU2" s="5">
        <f>_xlfn.POISSON.DIST(3,K2,FALSE) * _xlfn.POISSON.DIST(5,L2,FALSE)</f>
        <v>2.3201527501159079E-2</v>
      </c>
      <c r="AV2" s="5">
        <f>_xlfn.POISSON.DIST(4,K2,FALSE) * _xlfn.POISSON.DIST(5,L2,FALSE)</f>
        <v>1.1484899672525164E-2</v>
      </c>
      <c r="AW2" s="5">
        <f>_xlfn.POISSON.DIST(6,K2,FALSE) * _xlfn.POISSON.DIST(6,L2,FALSE)</f>
        <v>8.6554801415268787E-4</v>
      </c>
      <c r="AX2" s="5">
        <f>_xlfn.POISSON.DIST(6,K2,FALSE) * _xlfn.POISSON.DIST(0,L2,FALSE)</f>
        <v>3.6312178580236322E-4</v>
      </c>
      <c r="AY2" s="5">
        <f>_xlfn.POISSON.DIST(6,K2,FALSE) * _xlfn.POISSON.DIST(1,L2,FALSE)</f>
        <v>1.2564567141510527E-3</v>
      </c>
      <c r="AZ2" s="5">
        <f>_xlfn.POISSON.DIST(6,K2,FALSE) * _xlfn.POISSON.DIST(2,L2,FALSE)</f>
        <v>2.1737658497230634E-3</v>
      </c>
      <c r="BA2" s="5">
        <f>_xlfn.POISSON.DIST(6,K2,FALSE) * _xlfn.POISSON.DIST(3,L2,FALSE)</f>
        <v>2.5071870317023141E-3</v>
      </c>
      <c r="BB2" s="5">
        <f>_xlfn.POISSON.DIST(6,K2,FALSE) * _xlfn.POISSON.DIST(4,L2,FALSE)</f>
        <v>2.1688122985062163E-3</v>
      </c>
      <c r="BC2" s="5">
        <f>_xlfn.POISSON.DIST(6,K2,FALSE) * _xlfn.POISSON.DIST(5,L2,FALSE)</f>
        <v>1.5008842106073259E-3</v>
      </c>
      <c r="BD2" s="5">
        <f>_xlfn.POISSON.DIST(0,K2,FALSE) * _xlfn.POISSON.DIST(6,L2,FALSE)</f>
        <v>1.0341890788908729E-2</v>
      </c>
      <c r="BE2" s="5">
        <f>_xlfn.POISSON.DIST(1,K2,FALSE) * _xlfn.POISSON.DIST(6,L2,FALSE)</f>
        <v>2.0477199723836312E-2</v>
      </c>
      <c r="BF2" s="5">
        <f>_xlfn.POISSON.DIST(2,K2,FALSE) * _xlfn.POISSON.DIST(6,L2,FALSE)</f>
        <v>2.0272681131944536E-2</v>
      </c>
      <c r="BG2" s="5">
        <f>_xlfn.POISSON.DIST(3,K2,FALSE) * _xlfn.POISSON.DIST(6,L2,FALSE)</f>
        <v>1.3380136796702734E-2</v>
      </c>
      <c r="BH2" s="5">
        <f>_xlfn.POISSON.DIST(4,K2,FALSE) * _xlfn.POISSON.DIST(6,L2,FALSE)</f>
        <v>6.6232505039642859E-3</v>
      </c>
      <c r="BI2" s="5">
        <f>_xlfn.POISSON.DIST(5,K2,FALSE) * _xlfn.POISSON.DIST(6,L2,FALSE)</f>
        <v>2.6228399846598494E-3</v>
      </c>
      <c r="BJ2" s="8">
        <f>SUM(N2,Q2,T2,W2,X2,Y2,AD2,AE2,AF2,AG2,AM2,AN2,AO2,AP2,AQ2,AX2,AY2,AZ2,BA2,BB2,BC2)</f>
        <v>0.18901068608092797</v>
      </c>
      <c r="BK2" s="8">
        <f>SUM(M2,P2,S2,V2,AC2,AL2,AY2)</f>
        <v>0.14613555358283087</v>
      </c>
      <c r="BL2" s="8">
        <f>SUM(O2,R2,U2,AA2,AB2,AH2,AI2,AJ2,AK2,AR2,AS2,AT2,AU2,AV2,BD2,BE2,BF2,BG2,BH2,BI2)</f>
        <v>0.56899759042340958</v>
      </c>
      <c r="BM2" s="8">
        <f>SUM(S2:BI2)</f>
        <v>0.84156436312428873</v>
      </c>
      <c r="BN2" s="8">
        <f>SUM(M2:R2)</f>
        <v>9.2145364870099E-2</v>
      </c>
    </row>
    <row r="3" spans="1:88" x14ac:dyDescent="0.25">
      <c r="A3" t="s">
        <v>16</v>
      </c>
      <c r="B3" t="s">
        <v>17</v>
      </c>
      <c r="C3" t="s">
        <v>223</v>
      </c>
      <c r="D3" t="s">
        <v>466</v>
      </c>
      <c r="E3">
        <f>VLOOKUP(A3,home!$A$2:$E$405,3,FALSE)</f>
        <v>1.7778</v>
      </c>
      <c r="F3">
        <f>VLOOKUP(B3,home!$B$2:$E$405,3,FALSE)</f>
        <v>0.9</v>
      </c>
      <c r="G3">
        <f>VLOOKUP(C3,away!$B$2:$E$405,4,FALSE)</f>
        <v>1.575</v>
      </c>
      <c r="H3">
        <f>VLOOKUP(A3,away!$A$2:$E$405,3,FALSE)</f>
        <v>1.2716000000000001</v>
      </c>
      <c r="I3">
        <f>VLOOKUP(C3,away!$B$2:$E$405,3,FALSE)</f>
        <v>1.2583</v>
      </c>
      <c r="J3">
        <f>VLOOKUP(B3,home!$B$2:$E$405,4,FALSE)</f>
        <v>1.4155</v>
      </c>
      <c r="K3" s="3">
        <f t="shared" ref="K3" si="0">E3*F3*G3</f>
        <v>2.5200315</v>
      </c>
      <c r="L3" s="3">
        <f t="shared" ref="L3" si="1">H3*I3*J3</f>
        <v>2.2648768333399998</v>
      </c>
      <c r="M3" s="5">
        <f>_xlfn.POISSON.DIST(0,K3,FALSE) * _xlfn.POISSON.DIST(0,L3,FALSE)</f>
        <v>8.3548895776640823E-3</v>
      </c>
      <c r="N3" s="5">
        <f>_xlfn.POISSON.DIST(1,K3,FALSE) * _xlfn.POISSON.DIST(0,L3,FALSE)</f>
        <v>2.1054584914735185E-2</v>
      </c>
      <c r="O3" s="5">
        <f>_xlfn.POISSON.DIST(0,K3,FALSE) * _xlfn.POISSON.DIST(1,L3,FALSE)</f>
        <v>1.8922795849565195E-2</v>
      </c>
      <c r="P3" s="5">
        <f>_xlfn.POISSON.DIST(1,K3,FALSE) * _xlfn.POISSON.DIST(1,L3,FALSE)</f>
        <v>4.7686041608973558E-2</v>
      </c>
      <c r="Q3" s="5">
        <f>_xlfn.POISSON.DIST(2,K3,FALSE) * _xlfn.POISSON.DIST(0,L3,FALSE)</f>
        <v>2.6529108602278743E-2</v>
      </c>
      <c r="R3" s="5">
        <f>_xlfn.POISSON.DIST(0,K3,FALSE) * _xlfn.POISSON.DIST(2,L3,FALSE)</f>
        <v>2.1428900970851261E-2</v>
      </c>
      <c r="S3" s="5">
        <f>_xlfn.POISSON.DIST(2,K3,FALSE) * _xlfn.POISSON.DIST(2,L3,FALSE)</f>
        <v>6.8042747399437414E-2</v>
      </c>
      <c r="T3" s="5">
        <f>_xlfn.POISSON.DIST(2,K3,FALSE) * _xlfn.POISSON.DIST(1,L3,FALSE)</f>
        <v>6.0085163482462033E-2</v>
      </c>
      <c r="U3" s="5">
        <f>_xlfn.POISSON.DIST(1,K3,FALSE) * _xlfn.POISSON.DIST(2,L3,FALSE)</f>
        <v>5.4001505456925759E-2</v>
      </c>
      <c r="V3" s="5">
        <f>_xlfn.POISSON.DIST(3,K3,FALSE) * _xlfn.POISSON.DIST(3,L3,FALSE)</f>
        <v>4.3150903212849478E-2</v>
      </c>
      <c r="W3" s="5">
        <f>_xlfn.POISSON.DIST(3,K3,FALSE) * _xlfn.POISSON.DIST(0,L3,FALSE)</f>
        <v>2.2284729781554467E-2</v>
      </c>
      <c r="X3" s="5">
        <f>_xlfn.POISSON.DIST(3,K3,FALSE) * _xlfn.POISSON.DIST(1,L3,FALSE)</f>
        <v>5.0472168219484671E-2</v>
      </c>
      <c r="Y3" s="5">
        <f>_xlfn.POISSON.DIST(3,K3,FALSE) * _xlfn.POISSON.DIST(2,L3,FALSE)</f>
        <v>5.7156622264375116E-2</v>
      </c>
      <c r="Z3" s="5">
        <f>_xlfn.POISSON.DIST(0,K3,FALSE) * _xlfn.POISSON.DIST(3,L3,FALSE)</f>
        <v>1.6177940457606014E-2</v>
      </c>
      <c r="AA3" s="5">
        <f>_xlfn.POISSON.DIST(1,K3,FALSE) * _xlfn.POISSON.DIST(3,L3,FALSE)</f>
        <v>4.0768919558291573E-2</v>
      </c>
      <c r="AB3" s="5">
        <f>_xlfn.POISSON.DIST(2,K3,FALSE) * _xlfn.POISSON.DIST(3,L3,FALSE)</f>
        <v>5.1369480753930434E-2</v>
      </c>
      <c r="AC3" s="5">
        <f>_xlfn.POISSON.DIST(4,K3,FALSE) * _xlfn.POISSON.DIST(4,L3,FALSE)</f>
        <v>1.5392900670208765E-2</v>
      </c>
      <c r="AD3" s="5">
        <f>_xlfn.POISSON.DIST(4,K3,FALSE) * _xlfn.POISSON.DIST(0,L3,FALSE)</f>
        <v>1.4039555254626346E-2</v>
      </c>
      <c r="AE3" s="5">
        <f>_xlfn.POISSON.DIST(4,K3,FALSE) * _xlfn.POISSON.DIST(1,L3,FALSE)</f>
        <v>3.1797863446600079E-2</v>
      </c>
      <c r="AF3" s="5">
        <f>_xlfn.POISSON.DIST(4,K3,FALSE) * _xlfn.POISSON.DIST(2,L3,FALSE)</f>
        <v>3.6009122134956661E-2</v>
      </c>
      <c r="AG3" s="5">
        <f>_xlfn.POISSON.DIST(4,K3,FALSE) * _xlfn.POISSON.DIST(3,L3,FALSE)</f>
        <v>2.7185408837457976E-2</v>
      </c>
      <c r="AH3" s="5">
        <f>_xlfn.POISSON.DIST(0,K3,FALSE) * _xlfn.POISSON.DIST(4,L3,FALSE)</f>
        <v>9.1602606383964433E-3</v>
      </c>
      <c r="AI3" s="5">
        <f>_xlfn.POISSON.DIST(1,K3,FALSE) * _xlfn.POISSON.DIST(4,L3,FALSE)</f>
        <v>2.3084145356969149E-2</v>
      </c>
      <c r="AJ3" s="5">
        <f>_xlfn.POISSON.DIST(2,K3,FALSE) * _xlfn.POISSON.DIST(4,L3,FALSE)</f>
        <v>2.9086386725070502E-2</v>
      </c>
      <c r="AK3" s="5">
        <f>_xlfn.POISSON.DIST(3,K3,FALSE) * _xlfn.POISSON.DIST(4,L3,FALSE)</f>
        <v>2.4432870256119833E-2</v>
      </c>
      <c r="AL3" s="5">
        <f>_xlfn.POISSON.DIST(5,K3,FALSE) * _xlfn.POISSON.DIST(5,L3,FALSE)</f>
        <v>3.5142367592970445E-3</v>
      </c>
      <c r="AM3" s="5">
        <f>_xlfn.POISSON.DIST(5,K3,FALSE) * _xlfn.POISSON.DIST(0,L3,FALSE)</f>
        <v>7.0760242975297805E-3</v>
      </c>
      <c r="AN3" s="5">
        <f>_xlfn.POISSON.DIST(5,K3,FALSE) * _xlfn.POISSON.DIST(1,L3,FALSE)</f>
        <v>1.6026323503626146E-2</v>
      </c>
      <c r="AO3" s="5">
        <f>_xlfn.POISSON.DIST(5,K3,FALSE) * _xlfn.POISSON.DIST(2,L3,FALSE)</f>
        <v>1.8148824413487603E-2</v>
      </c>
      <c r="AP3" s="5">
        <f>_xlfn.POISSON.DIST(5,K3,FALSE) * _xlfn.POISSON.DIST(3,L3,FALSE)</f>
        <v>1.3701617322154493E-2</v>
      </c>
      <c r="AQ3" s="5">
        <f>_xlfn.POISSON.DIST(5,K3,FALSE) * _xlfn.POISSON.DIST(4,L3,FALSE)</f>
        <v>7.7581189130594376E-3</v>
      </c>
      <c r="AR3" s="5">
        <f>_xlfn.POISSON.DIST(0,K3,FALSE) * _xlfn.POISSON.DIST(5,L3,FALSE)</f>
        <v>4.1493724214520765E-3</v>
      </c>
      <c r="AS3" s="5">
        <f>_xlfn.POISSON.DIST(1,K3,FALSE) * _xlfn.POISSON.DIST(5,L3,FALSE)</f>
        <v>1.045654920729051E-2</v>
      </c>
      <c r="AT3" s="5">
        <f>_xlfn.POISSON.DIST(2,K3,FALSE) * _xlfn.POISSON.DIST(5,L3,FALSE)</f>
        <v>1.3175416691836059E-2</v>
      </c>
      <c r="AU3" s="5">
        <f>_xlfn.POISSON.DIST(3,K3,FALSE) * _xlfn.POISSON.DIST(5,L3,FALSE)</f>
        <v>1.1067488363017554E-2</v>
      </c>
      <c r="AV3" s="5">
        <f>_xlfn.POISSON.DIST(4,K3,FALSE) * _xlfn.POISSON.DIST(5,L3,FALSE)</f>
        <v>6.9726048251719189E-3</v>
      </c>
      <c r="AW3" s="5">
        <f>_xlfn.POISSON.DIST(6,K3,FALSE) * _xlfn.POISSON.DIST(6,L3,FALSE)</f>
        <v>5.5715890400950591E-4</v>
      </c>
      <c r="AX3" s="5">
        <f>_xlfn.POISSON.DIST(6,K3,FALSE) * _xlfn.POISSON.DIST(0,L3,FALSE)</f>
        <v>2.9719673540900726E-3</v>
      </c>
      <c r="AY3" s="5">
        <f>_xlfn.POISSON.DIST(6,K3,FALSE) * _xlfn.POISSON.DIST(1,L3,FALSE)</f>
        <v>6.7311400097213817E-3</v>
      </c>
      <c r="AZ3" s="5">
        <f>_xlfn.POISSON.DIST(6,K3,FALSE) * _xlfn.POISSON.DIST(2,L3,FALSE)</f>
        <v>7.6226015349929706E-3</v>
      </c>
      <c r="BA3" s="5">
        <f>_xlfn.POISSON.DIST(6,K3,FALSE) * _xlfn.POISSON.DIST(3,L3,FALSE)</f>
        <v>5.7547512087958328E-3</v>
      </c>
      <c r="BB3" s="5">
        <f>_xlfn.POISSON.DIST(6,K3,FALSE) * _xlfn.POISSON.DIST(4,L3,FALSE)</f>
        <v>3.2584506736092599E-3</v>
      </c>
      <c r="BC3" s="5">
        <f>_xlfn.POISSON.DIST(6,K3,FALSE) * _xlfn.POISSON.DIST(5,L3,FALSE)</f>
        <v>1.4759978886477463E-3</v>
      </c>
      <c r="BD3" s="5">
        <f>_xlfn.POISSON.DIST(0,K3,FALSE) * _xlfn.POISSON.DIST(6,L3,FALSE)</f>
        <v>1.5663029117077853E-3</v>
      </c>
      <c r="BE3" s="5">
        <f>_xlfn.POISSON.DIST(1,K3,FALSE) * _xlfn.POISSON.DIST(6,L3,FALSE)</f>
        <v>3.9471326760453385E-3</v>
      </c>
      <c r="BF3" s="5">
        <f>_xlfn.POISSON.DIST(2,K3,FALSE) * _xlfn.POISSON.DIST(6,L3,FALSE)</f>
        <v>4.9734493391567743E-3</v>
      </c>
      <c r="BG3" s="5">
        <f>_xlfn.POISSON.DIST(3,K3,FALSE) * _xlfn.POISSON.DIST(6,L3,FALSE)</f>
        <v>4.1777496661097513E-3</v>
      </c>
      <c r="BH3" s="5">
        <f>_xlfn.POISSON.DIST(4,K3,FALSE) * _xlfn.POISSON.DIST(6,L3,FALSE)</f>
        <v>2.6320151894277644E-3</v>
      </c>
      <c r="BI3" s="5">
        <f>_xlfn.POISSON.DIST(5,K3,FALSE) * _xlfn.POISSON.DIST(6,L3,FALSE)</f>
        <v>1.3265522371672864E-3</v>
      </c>
      <c r="BJ3" s="8">
        <f>SUM(N3,Q3,T3,W3,X3,Y3,AD3,AE3,AF3,AG3,AM3,AN3,AO3,AP3,AQ3,AX3,AY3,AZ3,BA3,BB3,BC3)</f>
        <v>0.43714014405824586</v>
      </c>
      <c r="BK3" s="8">
        <f>SUM(M3,P3,S3,V3,AC3,AL3,AY3)</f>
        <v>0.19287285923815173</v>
      </c>
      <c r="BL3" s="8">
        <f>SUM(O3,R3,U3,AA3,AB3,AH3,AI3,AJ3,AK3,AR3,AS3,AT3,AU3,AV3,BD3,BE3,BF3,BG3,BH3,BI3)</f>
        <v>0.33669989909450299</v>
      </c>
      <c r="BM3" s="8">
        <f>SUM(S3:BI3)</f>
        <v>0.83274054021872701</v>
      </c>
      <c r="BN3" s="8">
        <f>SUM(M3:R3)</f>
        <v>0.14397632152406803</v>
      </c>
    </row>
    <row r="4" spans="1:88" x14ac:dyDescent="0.25">
      <c r="A4" t="s">
        <v>16</v>
      </c>
      <c r="B4" t="s">
        <v>225</v>
      </c>
      <c r="C4" t="s">
        <v>222</v>
      </c>
      <c r="D4" t="s">
        <v>466</v>
      </c>
      <c r="E4">
        <f>VLOOKUP(A4,home!$A$2:$E$405,3,FALSE)</f>
        <v>1.7778</v>
      </c>
      <c r="F4">
        <f>VLOOKUP(B4,home!$B$2:$E$405,3,FALSE)</f>
        <v>0.45</v>
      </c>
      <c r="G4">
        <f>VLOOKUP(C4,away!$B$2:$E$405,4,FALSE)</f>
        <v>0.84370000000000001</v>
      </c>
      <c r="H4">
        <f>VLOOKUP(A4,away!$A$2:$E$405,3,FALSE)</f>
        <v>1.2716000000000001</v>
      </c>
      <c r="I4">
        <f>VLOOKUP(C4,away!$B$2:$E$405,3,FALSE)</f>
        <v>1.1796</v>
      </c>
      <c r="J4">
        <f>VLOOKUP(B4,home!$B$2:$E$405,4,FALSE)</f>
        <v>0.94369999999999998</v>
      </c>
      <c r="K4" s="3">
        <f t="shared" ref="K4:K10" si="2">E4*F4*G4</f>
        <v>0.67496843699999998</v>
      </c>
      <c r="L4" s="3">
        <f t="shared" ref="L4:L10" si="3">H4*I4*J4</f>
        <v>1.415530522032</v>
      </c>
      <c r="M4" s="5">
        <f t="shared" ref="M4:M10" si="4">_xlfn.POISSON.DIST(0,K4,FALSE) * _xlfn.POISSON.DIST(0,L4,FALSE)</f>
        <v>0.12362543639791787</v>
      </c>
      <c r="N4" s="5">
        <f t="shared" ref="N4:N10" si="5">_xlfn.POISSON.DIST(1,K4,FALSE) * _xlfn.POISSON.DIST(0,L4,FALSE)</f>
        <v>8.3443267578945532E-2</v>
      </c>
      <c r="O4" s="5">
        <f t="shared" ref="O4:O10" si="6">_xlfn.POISSON.DIST(0,K4,FALSE) * _xlfn.POISSON.DIST(1,L4,FALSE)</f>
        <v>0.17499557852077849</v>
      </c>
      <c r="P4" s="5">
        <f t="shared" ref="P4:P10" si="7">_xlfn.POISSON.DIST(1,K4,FALSE) * _xlfn.POISSON.DIST(1,L4,FALSE)</f>
        <v>0.11811649211608063</v>
      </c>
      <c r="Q4" s="5">
        <f t="shared" ref="Q4:Q10" si="8">_xlfn.POISSON.DIST(2,K4,FALSE) * _xlfn.POISSON.DIST(0,L4,FALSE)</f>
        <v>2.8160785947966817E-2</v>
      </c>
      <c r="R4" s="5">
        <f t="shared" ref="R4:R10" si="9">_xlfn.POISSON.DIST(0,K4,FALSE) * _xlfn.POISSON.DIST(2,L4,FALSE)</f>
        <v>0.12385579130840473</v>
      </c>
      <c r="S4" s="5">
        <f t="shared" ref="S4:S10" si="10">_xlfn.POISSON.DIST(2,K4,FALSE) * _xlfn.POISSON.DIST(2,L4,FALSE)</f>
        <v>2.8213258768409719E-2</v>
      </c>
      <c r="T4" s="5">
        <f t="shared" ref="T4:T10" si="11">_xlfn.POISSON.DIST(2,K4,FALSE) * _xlfn.POISSON.DIST(1,L4,FALSE)</f>
        <v>3.9862452033756879E-2</v>
      </c>
      <c r="U4" s="5">
        <f t="shared" ref="U4:U10" si="12">_xlfn.POISSON.DIST(1,K4,FALSE) * _xlfn.POISSON.DIST(2,L4,FALSE)</f>
        <v>8.3598749872832126E-2</v>
      </c>
      <c r="V4" s="5">
        <f t="shared" ref="V4:V10" si="13">_xlfn.POISSON.DIST(3,K4,FALSE) * _xlfn.POISSON.DIST(3,L4,FALSE)</f>
        <v>2.9951146103420214E-3</v>
      </c>
      <c r="W4" s="5">
        <f t="shared" ref="W4:W10" si="14">_xlfn.POISSON.DIST(3,K4,FALSE) * _xlfn.POISSON.DIST(0,L4,FALSE)</f>
        <v>6.3358805586635767E-3</v>
      </c>
      <c r="X4" s="5">
        <f t="shared" ref="X4:X10" si="15">_xlfn.POISSON.DIST(3,K4,FALSE) * _xlfn.POISSON.DIST(1,L4,FALSE)</f>
        <v>8.9686323147374521E-3</v>
      </c>
      <c r="Y4" s="5">
        <f t="shared" ref="Y4:Y10" si="16">_xlfn.POISSON.DIST(3,K4,FALSE) * _xlfn.POISSON.DIST(2,L4,FALSE)</f>
        <v>6.3476863911966861E-3</v>
      </c>
      <c r="Z4" s="5">
        <f t="shared" ref="Z4:Z10" si="17">_xlfn.POISSON.DIST(0,K4,FALSE) * _xlfn.POISSON.DIST(3,L4,FALSE)</f>
        <v>5.8440550975824179E-2</v>
      </c>
      <c r="AA4" s="5">
        <f t="shared" ref="AA4:AA10" si="18">_xlfn.POISSON.DIST(1,K4,FALSE) * _xlfn.POISSON.DIST(3,L4,FALSE)</f>
        <v>3.9445527349570866E-2</v>
      </c>
      <c r="AB4" s="5">
        <f t="shared" ref="AB4:AB10" si="19">_xlfn.POISSON.DIST(2,K4,FALSE) * _xlfn.POISSON.DIST(3,L4,FALSE)</f>
        <v>1.3312242970890299E-2</v>
      </c>
      <c r="AC4" s="5">
        <f t="shared" ref="AC4:AC10" si="20">_xlfn.POISSON.DIST(4,K4,FALSE) * _xlfn.POISSON.DIST(4,L4,FALSE)</f>
        <v>1.7885297393436527E-4</v>
      </c>
      <c r="AD4" s="5">
        <f t="shared" ref="AD4:AD10" si="21">_xlfn.POISSON.DIST(4,K4,FALSE) * _xlfn.POISSON.DIST(0,L4,FALSE)</f>
        <v>1.0691298494249601E-3</v>
      </c>
      <c r="AE4" s="5">
        <f t="shared" ref="AE4:AE10" si="22">_xlfn.POISSON.DIST(4,K4,FALSE) * _xlfn.POISSON.DIST(1,L4,FALSE)</f>
        <v>1.5133859338765073E-3</v>
      </c>
      <c r="AF4" s="5">
        <f t="shared" ref="AF4:AF10" si="23">_xlfn.POISSON.DIST(4,K4,FALSE) * _xlfn.POISSON.DIST(2,L4,FALSE)</f>
        <v>1.0711219905080492E-3</v>
      </c>
      <c r="AG4" s="5">
        <f t="shared" ref="AG4:AG10" si="24">_xlfn.POISSON.DIST(4,K4,FALSE) * _xlfn.POISSON.DIST(3,L4,FALSE)</f>
        <v>5.0540195679460442E-4</v>
      </c>
      <c r="AH4" s="5">
        <f t="shared" ref="AH4:AH10" si="25">_xlfn.POISSON.DIST(0,K4,FALSE) * _xlfn.POISSON.DIST(4,L4,FALSE)</f>
        <v>2.0681095907661536E-2</v>
      </c>
      <c r="AI4" s="5">
        <f t="shared" ref="AI4:AI10" si="26">_xlfn.POISSON.DIST(1,K4,FALSE) * _xlfn.POISSON.DIST(4,L4,FALSE)</f>
        <v>1.3959086980241404E-2</v>
      </c>
      <c r="AJ4" s="5">
        <f t="shared" ref="AJ4:AJ10" si="27">_xlfn.POISSON.DIST(2,K4,FALSE) * _xlfn.POISSON.DIST(4,L4,FALSE)</f>
        <v>4.7109715605002942E-3</v>
      </c>
      <c r="AK4" s="5">
        <f t="shared" ref="AK4:AK10" si="28">_xlfn.POISSON.DIST(3,K4,FALSE) * _xlfn.POISSON.DIST(4,L4,FALSE)</f>
        <v>1.0599190369807786E-3</v>
      </c>
      <c r="AL4" s="5">
        <f t="shared" ref="AL4:AL10" si="29">_xlfn.POISSON.DIST(5,K4,FALSE) * _xlfn.POISSON.DIST(5,L4,FALSE)</f>
        <v>6.8353201416118285E-6</v>
      </c>
      <c r="AM4" s="5">
        <f t="shared" ref="AM4:AM10" si="30">_xlfn.POISSON.DIST(5,K4,FALSE) * _xlfn.POISSON.DIST(0,L4,FALSE)</f>
        <v>1.4432578068328215E-4</v>
      </c>
      <c r="AN4" s="5">
        <f t="shared" ref="AN4:AN10" si="31">_xlfn.POISSON.DIST(5,K4,FALSE) * _xlfn.POISSON.DIST(1,L4,FALSE)</f>
        <v>2.0429754767328233E-4</v>
      </c>
      <c r="AO4" s="5">
        <f t="shared" ref="AO4:AO10" si="32">_xlfn.POISSON.DIST(5,K4,FALSE) * _xlfn.POISSON.DIST(2,L4,FALSE)</f>
        <v>1.4459470715390941E-4</v>
      </c>
      <c r="AP4" s="5">
        <f t="shared" ref="AP4:AP10" si="33">_xlfn.POISSON.DIST(5,K4,FALSE) * _xlfn.POISSON.DIST(3,L4,FALSE)</f>
        <v>6.8226073766879155E-5</v>
      </c>
      <c r="AQ4" s="5">
        <f t="shared" ref="AQ4:AQ10" si="34">_xlfn.POISSON.DIST(5,K4,FALSE) * _xlfn.POISSON.DIST(4,L4,FALSE)</f>
        <v>2.414402245385606E-5</v>
      </c>
      <c r="AR4" s="5">
        <f t="shared" ref="AR4:AR10" si="35">_xlfn.POISSON.DIST(0,K4,FALSE) * _xlfn.POISSON.DIST(5,L4,FALSE)</f>
        <v>5.8549444972731896E-3</v>
      </c>
      <c r="AS4" s="5">
        <f t="shared" ref="AS4:AS10" si="36">_xlfn.POISSON.DIST(1,K4,FALSE) * _xlfn.POISSON.DIST(5,L4,FALSE)</f>
        <v>3.9519027360462354E-3</v>
      </c>
      <c r="AT4" s="5">
        <f t="shared" ref="AT4:AT10" si="37">_xlfn.POISSON.DIST(2,K4,FALSE) * _xlfn.POISSON.DIST(5,L4,FALSE)</f>
        <v>1.3337048064625753E-3</v>
      </c>
      <c r="AU4" s="5">
        <f t="shared" ref="AU4:AU10" si="38">_xlfn.POISSON.DIST(3,K4,FALSE) * _xlfn.POISSON.DIST(5,L4,FALSE)</f>
        <v>3.0006954954581074E-4</v>
      </c>
      <c r="AV4" s="5">
        <f t="shared" ref="AV4:AV10" si="39">_xlfn.POISSON.DIST(4,K4,FALSE) * _xlfn.POISSON.DIST(5,L4,FALSE)</f>
        <v>5.0634368712057471E-5</v>
      </c>
      <c r="AW4" s="5">
        <f t="shared" ref="AW4:AW10" si="40">_xlfn.POISSON.DIST(6,K4,FALSE) * _xlfn.POISSON.DIST(6,L4,FALSE)</f>
        <v>1.8140909731978354E-7</v>
      </c>
      <c r="AX4" s="5">
        <f t="shared" ref="AX4:AX10" si="41">_xlfn.POISSON.DIST(6,K4,FALSE) * _xlfn.POISSON.DIST(0,L4,FALSE)</f>
        <v>1.6235891101099952E-5</v>
      </c>
      <c r="AY4" s="5">
        <f t="shared" ref="AY4:AY10" si="42">_xlfn.POISSON.DIST(6,K4,FALSE) * _xlfn.POISSON.DIST(1,L4,FALSE)</f>
        <v>2.2982399405994719E-5</v>
      </c>
      <c r="AZ4" s="5">
        <f t="shared" ref="AZ4:AZ10" si="43">_xlfn.POISSON.DIST(6,K4,FALSE) * _xlfn.POISSON.DIST(2,L4,FALSE)</f>
        <v>1.626614391435782E-5</v>
      </c>
      <c r="BA4" s="5">
        <f t="shared" ref="BA4:BA10" si="44">_xlfn.POISSON.DIST(6,K4,FALSE) * _xlfn.POISSON.DIST(3,L4,FALSE)</f>
        <v>7.6750743955128522E-6</v>
      </c>
      <c r="BB4" s="5">
        <f t="shared" ref="BB4:BB10" si="45">_xlfn.POISSON.DIST(6,K4,FALSE) * _xlfn.POISSON.DIST(4,L4,FALSE)</f>
        <v>2.7160755164286874E-6</v>
      </c>
      <c r="BC4" s="5">
        <f t="shared" ref="BC4:BC10" si="46">_xlfn.POISSON.DIST(6,K4,FALSE) * _xlfn.POISSON.DIST(5,L4,FALSE)</f>
        <v>7.6893755872972549E-7</v>
      </c>
      <c r="BD4" s="5">
        <f t="shared" ref="BD4:BD10" si="47">_xlfn.POISSON.DIST(0,K4,FALSE) * _xlfn.POISSON.DIST(6,L4,FALSE)</f>
        <v>1.3813087734489188E-3</v>
      </c>
      <c r="BE4" s="5">
        <f t="shared" ref="BE4:BE10" si="48">_xlfn.POISSON.DIST(1,K4,FALSE) * _xlfn.POISSON.DIST(6,L4,FALSE)</f>
        <v>9.3233982382920377E-4</v>
      </c>
      <c r="BF4" s="5">
        <f t="shared" ref="BF4:BF10" si="49">_xlfn.POISSON.DIST(2,K4,FALSE) * _xlfn.POISSON.DIST(6,L4,FALSE)</f>
        <v>3.146499768214265E-4</v>
      </c>
      <c r="BG4" s="5">
        <f t="shared" ref="BG4:BG10" si="50">_xlfn.POISSON.DIST(3,K4,FALSE) * _xlfn.POISSON.DIST(6,L4,FALSE)</f>
        <v>7.0792934352414838E-5</v>
      </c>
      <c r="BH4" s="5">
        <f t="shared" ref="BH4:BH10" si="51">_xlfn.POISSON.DIST(4,K4,FALSE) * _xlfn.POISSON.DIST(6,L4,FALSE)</f>
        <v>1.1945749062623259E-5</v>
      </c>
      <c r="BI4" s="5">
        <f t="shared" ref="BI4:BI10" si="52">_xlfn.POISSON.DIST(5,K4,FALSE) * _xlfn.POISSON.DIST(6,L4,FALSE)</f>
        <v>1.6126007147186078E-6</v>
      </c>
      <c r="BJ4" s="8">
        <f t="shared" ref="BJ4:BJ10" si="53">SUM(N4,Q4,T4,W4,X4,Y4,AD4,AE4,AF4,AG4,AM4,AN4,AO4,AP4,AQ4,AX4,AY4,AZ4,BA4,BB4,BC4)</f>
        <v>0.17792997720949441</v>
      </c>
      <c r="BK4" s="8">
        <f t="shared" ref="BK4:BK10" si="54">SUM(M4,P4,S4,V4,AC4,AL4,AY4)</f>
        <v>0.27315897258623228</v>
      </c>
      <c r="BL4" s="8">
        <f t="shared" ref="BL4:BL10" si="55">SUM(O4,R4,U4,AA4,AB4,AH4,AI4,AJ4,AK4,AR4,AS4,AT4,AU4,AV4,BD4,BE4,BF4,BG4,BH4,BI4)</f>
        <v>0.48982286932412966</v>
      </c>
      <c r="BM4" s="8">
        <f t="shared" ref="BM4:BM10" si="56">SUM(S4:BI4)</f>
        <v>0.34713221723527787</v>
      </c>
      <c r="BN4" s="8">
        <f t="shared" ref="BN4:BN10" si="57">SUM(M4:R4)</f>
        <v>0.65219735187009409</v>
      </c>
    </row>
    <row r="5" spans="1:88" x14ac:dyDescent="0.25">
      <c r="A5" t="s">
        <v>16</v>
      </c>
      <c r="B5" t="s">
        <v>226</v>
      </c>
      <c r="C5" t="s">
        <v>47</v>
      </c>
      <c r="D5" t="s">
        <v>466</v>
      </c>
      <c r="E5">
        <f>VLOOKUP(A5,home!$A$2:$E$405,3,FALSE)</f>
        <v>1.7778</v>
      </c>
      <c r="F5">
        <f>VLOOKUP(B5,home!$B$2:$E$405,3,FALSE)</f>
        <v>0.67500000000000004</v>
      </c>
      <c r="G5">
        <f>VLOOKUP(C5,away!$B$2:$E$405,4,FALSE)</f>
        <v>0.78749999999999998</v>
      </c>
      <c r="H5">
        <f>VLOOKUP(A5,away!$A$2:$E$405,3,FALSE)</f>
        <v>1.2716000000000001</v>
      </c>
      <c r="I5">
        <f>VLOOKUP(C5,away!$B$2:$E$405,3,FALSE)</f>
        <v>0.62909999999999999</v>
      </c>
      <c r="J5">
        <f>VLOOKUP(B5,home!$B$2:$E$405,4,FALSE)</f>
        <v>0.94369999999999998</v>
      </c>
      <c r="K5" s="3">
        <f t="shared" si="2"/>
        <v>0.94501181249999999</v>
      </c>
      <c r="L5" s="3">
        <f t="shared" si="3"/>
        <v>0.754925611572</v>
      </c>
      <c r="M5" s="5">
        <f t="shared" si="4"/>
        <v>0.18269495600146124</v>
      </c>
      <c r="N5" s="5">
        <f t="shared" si="5"/>
        <v>0.17264889150554866</v>
      </c>
      <c r="O5" s="5">
        <f t="shared" si="6"/>
        <v>0.13792110139052274</v>
      </c>
      <c r="P5" s="5">
        <f t="shared" si="7"/>
        <v>0.13033707000705416</v>
      </c>
      <c r="Q5" s="5">
        <f t="shared" si="8"/>
        <v>8.1577620943887166E-2</v>
      </c>
      <c r="R5" s="5">
        <f t="shared" si="9"/>
        <v>5.20600859079621E-2</v>
      </c>
      <c r="S5" s="5">
        <f t="shared" si="10"/>
        <v>2.3246060249588751E-2</v>
      </c>
      <c r="T5" s="5">
        <f t="shared" si="11"/>
        <v>6.158503538165281E-2</v>
      </c>
      <c r="U5" s="5">
        <f t="shared" si="12"/>
        <v>4.9197396142788972E-2</v>
      </c>
      <c r="V5" s="5">
        <f t="shared" si="13"/>
        <v>1.8426728894320409E-3</v>
      </c>
      <c r="W5" s="5">
        <f t="shared" si="14"/>
        <v>2.5697271809206928E-2</v>
      </c>
      <c r="X5" s="5">
        <f t="shared" si="15"/>
        <v>1.9399528636297455E-2</v>
      </c>
      <c r="Y5" s="5">
        <f t="shared" si="16"/>
        <v>7.3226005099826909E-3</v>
      </c>
      <c r="Z5" s="5">
        <f t="shared" si="17"/>
        <v>1.3100497397519718E-2</v>
      </c>
      <c r="AA5" s="5">
        <f t="shared" si="18"/>
        <v>1.2380124790281642E-2</v>
      </c>
      <c r="AB5" s="5">
        <f t="shared" si="19"/>
        <v>5.8496820835201163E-3</v>
      </c>
      <c r="AC5" s="5">
        <f t="shared" si="20"/>
        <v>8.2161746089778366E-5</v>
      </c>
      <c r="AD5" s="5">
        <f t="shared" si="21"/>
        <v>6.0710563521809476E-3</v>
      </c>
      <c r="AE5" s="5">
        <f t="shared" si="22"/>
        <v>4.5831959295582767E-3</v>
      </c>
      <c r="AF5" s="5">
        <f t="shared" si="23"/>
        <v>1.7299859950380414E-3</v>
      </c>
      <c r="AG5" s="5">
        <f t="shared" si="24"/>
        <v>4.3533691177169621E-4</v>
      </c>
      <c r="AH5" s="5">
        <f t="shared" si="25"/>
        <v>2.4724752524299914E-3</v>
      </c>
      <c r="AI5" s="5">
        <f t="shared" si="26"/>
        <v>2.336518319660261E-3</v>
      </c>
      <c r="AJ5" s="5">
        <f t="shared" si="27"/>
        <v>1.1040187061007985E-3</v>
      </c>
      <c r="AK5" s="5">
        <f t="shared" si="28"/>
        <v>3.4777023949540686E-4</v>
      </c>
      <c r="AL5" s="5">
        <f t="shared" si="29"/>
        <v>2.3446123497617767E-6</v>
      </c>
      <c r="AM5" s="5">
        <f t="shared" si="30"/>
        <v>1.1474439934328316E-3</v>
      </c>
      <c r="AN5" s="5">
        <f t="shared" si="31"/>
        <v>8.6623485848689823E-4</v>
      </c>
      <c r="AO5" s="5">
        <f t="shared" si="32"/>
        <v>3.2697144015410328E-4</v>
      </c>
      <c r="AP5" s="5">
        <f t="shared" si="33"/>
        <v>8.2279704808304672E-5</v>
      </c>
      <c r="AQ5" s="5">
        <f t="shared" si="34"/>
        <v>1.5528764118093257E-5</v>
      </c>
      <c r="AR5" s="5">
        <f t="shared" si="35"/>
        <v>3.7330697840746936E-4</v>
      </c>
      <c r="AS5" s="5">
        <f t="shared" si="36"/>
        <v>3.5277950428374096E-4</v>
      </c>
      <c r="AT5" s="5">
        <f t="shared" si="37"/>
        <v>1.6669039937801475E-4</v>
      </c>
      <c r="AU5" s="5">
        <f t="shared" si="38"/>
        <v>5.2508132147522206E-5</v>
      </c>
      <c r="AV5" s="5">
        <f t="shared" si="39"/>
        <v>1.2405201282929867E-5</v>
      </c>
      <c r="AW5" s="5">
        <f t="shared" si="40"/>
        <v>4.6463288474979399E-8</v>
      </c>
      <c r="AX5" s="5">
        <f t="shared" si="41"/>
        <v>1.8072468799603297E-4</v>
      </c>
      <c r="AY5" s="5">
        <f t="shared" si="42"/>
        <v>1.3643369561156405E-4</v>
      </c>
      <c r="AZ5" s="5">
        <f t="shared" si="43"/>
        <v>5.1498645549294041E-5</v>
      </c>
      <c r="BA5" s="5">
        <f t="shared" si="44"/>
        <v>1.2959215495476822E-5</v>
      </c>
      <c r="BB5" s="5">
        <f t="shared" si="45"/>
        <v>2.445810920854044E-6</v>
      </c>
      <c r="BC5" s="5">
        <f t="shared" si="46"/>
        <v>3.6928106104304327E-7</v>
      </c>
      <c r="BD5" s="5">
        <f t="shared" si="47"/>
        <v>4.6969833163059015E-5</v>
      </c>
      <c r="BE5" s="5">
        <f t="shared" si="48"/>
        <v>4.4387047170245012E-5</v>
      </c>
      <c r="BF5" s="5">
        <f t="shared" si="49"/>
        <v>2.0973141948938112E-5</v>
      </c>
      <c r="BG5" s="5">
        <f t="shared" si="50"/>
        <v>6.6066222956619296E-6</v>
      </c>
      <c r="BH5" s="5">
        <f t="shared" si="51"/>
        <v>1.5608340275315975E-6</v>
      </c>
      <c r="BI5" s="5">
        <f t="shared" si="52"/>
        <v>2.9500131867386209E-7</v>
      </c>
      <c r="BJ5" s="8">
        <f t="shared" si="53"/>
        <v>0.38387341407275927</v>
      </c>
      <c r="BK5" s="8">
        <f t="shared" si="54"/>
        <v>0.3383416992015873</v>
      </c>
      <c r="BL5" s="8">
        <f t="shared" si="55"/>
        <v>0.26474765552818574</v>
      </c>
      <c r="BM5" s="8">
        <f t="shared" si="56"/>
        <v>0.24268715321129281</v>
      </c>
      <c r="BN5" s="8">
        <f t="shared" si="57"/>
        <v>0.75723972575643606</v>
      </c>
    </row>
    <row r="6" spans="1:88" x14ac:dyDescent="0.25">
      <c r="A6" t="s">
        <v>16</v>
      </c>
      <c r="B6" t="s">
        <v>58</v>
      </c>
      <c r="C6" t="s">
        <v>55</v>
      </c>
      <c r="D6" t="s">
        <v>466</v>
      </c>
      <c r="E6">
        <f>VLOOKUP(A6,home!$A$2:$E$405,3,FALSE)</f>
        <v>1.7778</v>
      </c>
      <c r="F6">
        <f>VLOOKUP(B6,home!$B$2:$E$405,3,FALSE)</f>
        <v>1.2656000000000001</v>
      </c>
      <c r="G6">
        <f>VLOOKUP(C6,away!$B$2:$E$405,4,FALSE)</f>
        <v>1.125</v>
      </c>
      <c r="H6">
        <f>VLOOKUP(A6,away!$A$2:$E$405,3,FALSE)</f>
        <v>1.2716000000000001</v>
      </c>
      <c r="I6">
        <f>VLOOKUP(C6,away!$B$2:$E$405,3,FALSE)</f>
        <v>0.94369999999999998</v>
      </c>
      <c r="J6">
        <f>VLOOKUP(B6,home!$B$2:$E$405,4,FALSE)</f>
        <v>0.98299999999999998</v>
      </c>
      <c r="K6" s="3">
        <f t="shared" si="2"/>
        <v>2.5312316400000001</v>
      </c>
      <c r="L6" s="3">
        <f t="shared" si="3"/>
        <v>1.1796087683600001</v>
      </c>
      <c r="M6" s="5">
        <f t="shared" si="4"/>
        <v>2.4456960798110657E-2</v>
      </c>
      <c r="N6" s="5">
        <f t="shared" si="5"/>
        <v>6.1906232990417344E-2</v>
      </c>
      <c r="O6" s="5">
        <f t="shared" si="6"/>
        <v>2.8849645404888113E-2</v>
      </c>
      <c r="P6" s="5">
        <f t="shared" si="7"/>
        <v>7.30251352516334E-2</v>
      </c>
      <c r="Q6" s="5">
        <f t="shared" si="8"/>
        <v>7.8349507829278117E-2</v>
      </c>
      <c r="R6" s="5">
        <f t="shared" si="9"/>
        <v>1.7015647341841408E-2</v>
      </c>
      <c r="S6" s="5">
        <f t="shared" si="10"/>
        <v>5.4510763035316649E-2</v>
      </c>
      <c r="T6" s="5">
        <f t="shared" si="11"/>
        <v>9.2421766432106936E-2</v>
      </c>
      <c r="U6" s="5">
        <f t="shared" si="12"/>
        <v>4.3070544926750866E-2</v>
      </c>
      <c r="V6" s="5">
        <f t="shared" si="13"/>
        <v>1.8084630275762056E-2</v>
      </c>
      <c r="W6" s="5">
        <f t="shared" si="14"/>
        <v>6.6106917731965517E-2</v>
      </c>
      <c r="X6" s="5">
        <f t="shared" si="15"/>
        <v>7.7980299805879699E-2</v>
      </c>
      <c r="Y6" s="5">
        <f t="shared" si="16"/>
        <v>4.5993122705178663E-2</v>
      </c>
      <c r="Z6" s="5">
        <f t="shared" si="17"/>
        <v>6.6906022679192184E-3</v>
      </c>
      <c r="AA6" s="5">
        <f t="shared" si="18"/>
        <v>1.6935464151212883E-2</v>
      </c>
      <c r="AB6" s="5">
        <f t="shared" si="19"/>
        <v>2.1433791348817902E-2</v>
      </c>
      <c r="AC6" s="5">
        <f t="shared" si="20"/>
        <v>3.3748893177206665E-3</v>
      </c>
      <c r="AD6" s="5">
        <f t="shared" si="21"/>
        <v>4.1832980446507038E-2</v>
      </c>
      <c r="AE6" s="5">
        <f t="shared" si="22"/>
        <v>4.9346550541332135E-2</v>
      </c>
      <c r="AF6" s="5">
        <f t="shared" si="23"/>
        <v>2.9104811853437655E-2</v>
      </c>
      <c r="AG6" s="5">
        <f t="shared" si="24"/>
        <v>1.1444097087927711E-2</v>
      </c>
      <c r="AH6" s="5">
        <f t="shared" si="25"/>
        <v>1.9730732752117025E-3</v>
      </c>
      <c r="AI6" s="5">
        <f t="shared" si="26"/>
        <v>4.9943055022542886E-3</v>
      </c>
      <c r="AJ6" s="5">
        <f t="shared" si="27"/>
        <v>6.3208720535660751E-3</v>
      </c>
      <c r="AK6" s="5">
        <f t="shared" si="28"/>
        <v>5.3331971114594099E-3</v>
      </c>
      <c r="AL6" s="5">
        <f t="shared" si="29"/>
        <v>4.0307829074965549E-4</v>
      </c>
      <c r="AM6" s="5">
        <f t="shared" si="30"/>
        <v>2.1177792740339988E-2</v>
      </c>
      <c r="AN6" s="5">
        <f t="shared" si="31"/>
        <v>2.4981510011015801E-2</v>
      </c>
      <c r="AO6" s="5">
        <f t="shared" si="32"/>
        <v>1.4734204127933685E-2</v>
      </c>
      <c r="AP6" s="5">
        <f t="shared" si="33"/>
        <v>5.793532128038896E-3</v>
      </c>
      <c r="AQ6" s="5">
        <f t="shared" si="34"/>
        <v>1.7085253245025123E-3</v>
      </c>
      <c r="AR6" s="5">
        <f t="shared" si="35"/>
        <v>4.6549090721130141E-4</v>
      </c>
      <c r="AS6" s="5">
        <f t="shared" si="36"/>
        <v>1.1782653124655504E-3</v>
      </c>
      <c r="AT6" s="5">
        <f t="shared" si="37"/>
        <v>1.4912312196136439E-3</v>
      </c>
      <c r="AU6" s="5">
        <f t="shared" si="38"/>
        <v>1.2582172152139485E-3</v>
      </c>
      <c r="AV6" s="5">
        <f t="shared" si="39"/>
        <v>7.9620980628555891E-4</v>
      </c>
      <c r="AW6" s="5">
        <f t="shared" si="40"/>
        <v>3.343157137458744E-5</v>
      </c>
      <c r="AX6" s="5">
        <f t="shared" si="41"/>
        <v>8.934316508285153E-3</v>
      </c>
      <c r="AY6" s="5">
        <f t="shared" si="42"/>
        <v>1.0538998092476664E-2</v>
      </c>
      <c r="AZ6" s="5">
        <f t="shared" si="43"/>
        <v>6.2159472798073963E-3</v>
      </c>
      <c r="BA6" s="5">
        <f t="shared" si="44"/>
        <v>2.4441286383080989E-3</v>
      </c>
      <c r="BB6" s="5">
        <f t="shared" si="45"/>
        <v>7.2077889318700498E-4</v>
      </c>
      <c r="BC6" s="5">
        <f t="shared" si="46"/>
        <v>1.7004742049044134E-4</v>
      </c>
      <c r="BD6" s="5">
        <f t="shared" si="47"/>
        <v>9.1516192623050441E-5</v>
      </c>
      <c r="BE6" s="5">
        <f t="shared" si="48"/>
        <v>2.3164868233979986E-4</v>
      </c>
      <c r="BF6" s="5">
        <f t="shared" si="49"/>
        <v>2.9317823705140536E-4</v>
      </c>
      <c r="BG6" s="5">
        <f t="shared" si="50"/>
        <v>2.4736734326131262E-4</v>
      </c>
      <c r="BH6" s="5">
        <f t="shared" si="51"/>
        <v>1.5653601149144382E-4</v>
      </c>
      <c r="BI6" s="5">
        <f t="shared" si="52"/>
        <v>7.9245781017309234E-5</v>
      </c>
      <c r="BJ6" s="8">
        <f t="shared" si="53"/>
        <v>0.65190606858841638</v>
      </c>
      <c r="BK6" s="8">
        <f t="shared" si="54"/>
        <v>0.18439445506176977</v>
      </c>
      <c r="BL6" s="8">
        <f t="shared" si="55"/>
        <v>0.15221544782457694</v>
      </c>
      <c r="BM6" s="8">
        <f t="shared" si="56"/>
        <v>0.70109787760541142</v>
      </c>
      <c r="BN6" s="8">
        <f t="shared" si="57"/>
        <v>0.28360312961616907</v>
      </c>
    </row>
    <row r="7" spans="1:88" x14ac:dyDescent="0.25">
      <c r="A7" t="s">
        <v>16</v>
      </c>
      <c r="B7" t="s">
        <v>463</v>
      </c>
      <c r="C7" t="s">
        <v>56</v>
      </c>
      <c r="D7" t="s">
        <v>466</v>
      </c>
      <c r="E7">
        <f>VLOOKUP(A7,home!$A$2:$E$405,3,FALSE)</f>
        <v>1.7778</v>
      </c>
      <c r="F7">
        <f>VLOOKUP(B7,home!$B$2:$E$405,3,FALSE)</f>
        <v>0.5625</v>
      </c>
      <c r="G7">
        <f>VLOOKUP(C7,away!$B$2:$E$405,4,FALSE)</f>
        <v>0.9</v>
      </c>
      <c r="H7">
        <f>VLOOKUP(A7,away!$A$2:$E$405,3,FALSE)</f>
        <v>1.2716000000000001</v>
      </c>
      <c r="I7">
        <f>VLOOKUP(C7,away!$B$2:$E$405,3,FALSE)</f>
        <v>0.78639999999999999</v>
      </c>
      <c r="J7">
        <f>VLOOKUP(B7,home!$B$2:$E$405,4,FALSE)</f>
        <v>1.7694000000000001</v>
      </c>
      <c r="K7" s="3">
        <f t="shared" si="2"/>
        <v>0.90001125000000004</v>
      </c>
      <c r="L7" s="3">
        <f t="shared" si="3"/>
        <v>1.7693756530560001</v>
      </c>
      <c r="M7" s="5">
        <f t="shared" si="4"/>
        <v>6.9294696655244153E-2</v>
      </c>
      <c r="N7" s="5">
        <f t="shared" si="5"/>
        <v>6.2366006555057113E-2</v>
      </c>
      <c r="O7" s="5">
        <f t="shared" si="6"/>
        <v>0.12260834914769003</v>
      </c>
      <c r="P7" s="5">
        <f t="shared" si="7"/>
        <v>0.11034889357684895</v>
      </c>
      <c r="Q7" s="5">
        <f t="shared" si="8"/>
        <v>2.8065053758562573E-2</v>
      </c>
      <c r="R7" s="5">
        <f t="shared" si="9"/>
        <v>0.10847011392165609</v>
      </c>
      <c r="S7" s="5">
        <f t="shared" si="10"/>
        <v>4.3931494405038303E-2</v>
      </c>
      <c r="T7" s="5">
        <f t="shared" si="11"/>
        <v>4.9657622822108394E-2</v>
      </c>
      <c r="U7" s="5">
        <f t="shared" si="12"/>
        <v>9.7624322818272102E-2</v>
      </c>
      <c r="V7" s="5">
        <f t="shared" si="13"/>
        <v>7.7732288244098191E-3</v>
      </c>
      <c r="W7" s="5">
        <f t="shared" si="14"/>
        <v>8.419621371520367E-3</v>
      </c>
      <c r="X7" s="5">
        <f t="shared" si="15"/>
        <v>1.4897473062718101E-2</v>
      </c>
      <c r="Y7" s="5">
        <f t="shared" si="16"/>
        <v>1.3179613064615509E-2</v>
      </c>
      <c r="Z7" s="5">
        <f t="shared" si="17"/>
        <v>6.3974792885729659E-2</v>
      </c>
      <c r="AA7" s="5">
        <f t="shared" si="18"/>
        <v>5.7578033313576658E-2</v>
      </c>
      <c r="AB7" s="5">
        <f t="shared" si="19"/>
        <v>2.5910438867546886E-2</v>
      </c>
      <c r="AC7" s="5">
        <f t="shared" si="20"/>
        <v>7.7365877341312606E-4</v>
      </c>
      <c r="AD7" s="5">
        <f t="shared" si="21"/>
        <v>1.8944384887771898E-3</v>
      </c>
      <c r="AE7" s="5">
        <f t="shared" si="22"/>
        <v>3.3519733382545614E-3</v>
      </c>
      <c r="AF7" s="5">
        <f t="shared" si="23"/>
        <v>2.9654500072002336E-3</v>
      </c>
      <c r="AG7" s="5">
        <f t="shared" si="24"/>
        <v>1.7489983476982778E-3</v>
      </c>
      <c r="AH7" s="5">
        <f t="shared" si="25"/>
        <v>2.8298860235327555E-2</v>
      </c>
      <c r="AI7" s="5">
        <f t="shared" si="26"/>
        <v>2.5469292573972447E-2</v>
      </c>
      <c r="AJ7" s="5">
        <f t="shared" si="27"/>
        <v>1.146132492305833E-2</v>
      </c>
      <c r="AK7" s="5">
        <f t="shared" si="28"/>
        <v>3.4384404568859606E-3</v>
      </c>
      <c r="AL7" s="5">
        <f t="shared" si="29"/>
        <v>4.9280763910061634E-5</v>
      </c>
      <c r="AM7" s="5">
        <f t="shared" si="30"/>
        <v>3.4100319046649407E-4</v>
      </c>
      <c r="AN7" s="5">
        <f t="shared" si="31"/>
        <v>6.0336274282583239E-4</v>
      </c>
      <c r="AO7" s="5">
        <f t="shared" si="32"/>
        <v>5.3378767355855851E-4</v>
      </c>
      <c r="AP7" s="5">
        <f t="shared" si="33"/>
        <v>3.1482363783197245E-4</v>
      </c>
      <c r="AQ7" s="5">
        <f t="shared" si="34"/>
        <v>1.3926031994660292E-4</v>
      </c>
      <c r="AR7" s="5">
        <f t="shared" si="35"/>
        <v>1.0014262861924637E-2</v>
      </c>
      <c r="AS7" s="5">
        <f t="shared" si="36"/>
        <v>9.0129492361893694E-3</v>
      </c>
      <c r="AT7" s="5">
        <f t="shared" si="37"/>
        <v>4.0558778541246706E-3</v>
      </c>
      <c r="AU7" s="5">
        <f t="shared" si="38"/>
        <v>1.2167785657793541E-3</v>
      </c>
      <c r="AV7" s="5">
        <f t="shared" si="39"/>
        <v>2.7377859949007089E-4</v>
      </c>
      <c r="AW7" s="5">
        <f t="shared" si="40"/>
        <v>2.1799318444690428E-6</v>
      </c>
      <c r="AX7" s="5">
        <f t="shared" si="41"/>
        <v>5.1151117950956211E-5</v>
      </c>
      <c r="AY7" s="5">
        <f t="shared" si="42"/>
        <v>9.0505542729017613E-5</v>
      </c>
      <c r="AZ7" s="5">
        <f t="shared" si="43"/>
        <v>8.0069151885671651E-5</v>
      </c>
      <c r="BA7" s="5">
        <f t="shared" si="44"/>
        <v>4.7224135969116778E-5</v>
      </c>
      <c r="BB7" s="5">
        <f t="shared" si="45"/>
        <v>2.0889309105090329E-5</v>
      </c>
      <c r="BC7" s="5">
        <f t="shared" si="46"/>
        <v>7.392206987941573E-6</v>
      </c>
      <c r="BD7" s="5">
        <f t="shared" si="47"/>
        <v>2.9531654818653942E-3</v>
      </c>
      <c r="BE7" s="5">
        <f t="shared" si="48"/>
        <v>2.6578821567905257E-3</v>
      </c>
      <c r="BF7" s="5">
        <f t="shared" si="49"/>
        <v>1.1960619211428686E-3</v>
      </c>
      <c r="BG7" s="5">
        <f t="shared" si="50"/>
        <v>3.5882306157506485E-4</v>
      </c>
      <c r="BH7" s="5">
        <f t="shared" si="51"/>
        <v>8.0736198044250264E-5</v>
      </c>
      <c r="BI7" s="5">
        <f t="shared" si="52"/>
        <v>1.4532697304410654E-5</v>
      </c>
      <c r="BJ7" s="8">
        <f t="shared" si="53"/>
        <v>0.18877571984576955</v>
      </c>
      <c r="BK7" s="8">
        <f t="shared" si="54"/>
        <v>0.23226175854159339</v>
      </c>
      <c r="BL7" s="8">
        <f t="shared" si="55"/>
        <v>0.51269402489221694</v>
      </c>
      <c r="BM7" s="8">
        <f t="shared" si="56"/>
        <v>0.49646485693936593</v>
      </c>
      <c r="BN7" s="8">
        <f t="shared" si="57"/>
        <v>0.50115311361505888</v>
      </c>
    </row>
    <row r="8" spans="1:88" x14ac:dyDescent="0.25">
      <c r="A8" t="s">
        <v>16</v>
      </c>
      <c r="B8" t="s">
        <v>464</v>
      </c>
      <c r="C8" t="s">
        <v>272</v>
      </c>
      <c r="D8" t="s">
        <v>467</v>
      </c>
      <c r="E8">
        <f>VLOOKUP(A8,home!$A$2:$E$405,3,FALSE)</f>
        <v>1.7778</v>
      </c>
      <c r="F8">
        <f>VLOOKUP(B8,home!$B$2:$E$405,3,FALSE)</f>
        <v>0.9</v>
      </c>
      <c r="G8">
        <f>VLOOKUP(C8,away!$B$2:$E$405,4,FALSE)</f>
        <v>0.28120000000000001</v>
      </c>
      <c r="H8">
        <f>VLOOKUP(A8,away!$A$2:$E$405,3,FALSE)</f>
        <v>1.2716000000000001</v>
      </c>
      <c r="I8">
        <f>VLOOKUP(C8,away!$B$2:$E$405,3,FALSE)</f>
        <v>1.7694000000000001</v>
      </c>
      <c r="J8">
        <f>VLOOKUP(B8,home!$B$2:$E$405,4,FALSE)</f>
        <v>1.2583</v>
      </c>
      <c r="K8" s="3">
        <f t="shared" si="2"/>
        <v>0.44992562400000002</v>
      </c>
      <c r="L8" s="3">
        <f t="shared" si="3"/>
        <v>2.8311360430320005</v>
      </c>
      <c r="M8" s="5">
        <f t="shared" si="4"/>
        <v>3.7588329326047887E-2</v>
      </c>
      <c r="N8" s="5">
        <f t="shared" si="5"/>
        <v>1.6911952527139593E-2</v>
      </c>
      <c r="O8" s="5">
        <f t="shared" si="6"/>
        <v>0.10641767395233093</v>
      </c>
      <c r="P8" s="5">
        <f t="shared" si="7"/>
        <v>4.7880038357631036E-2</v>
      </c>
      <c r="Q8" s="5">
        <f t="shared" si="8"/>
        <v>3.8045603969158299E-3</v>
      </c>
      <c r="R8" s="5">
        <f t="shared" si="9"/>
        <v>0.15064145617103589</v>
      </c>
      <c r="S8" s="5">
        <f t="shared" si="10"/>
        <v>1.5247406004950909E-2</v>
      </c>
      <c r="T8" s="5">
        <f t="shared" si="11"/>
        <v>1.0771228067600542E-2</v>
      </c>
      <c r="U8" s="5">
        <f t="shared" si="12"/>
        <v>6.777745116802196E-2</v>
      </c>
      <c r="V8" s="5">
        <f t="shared" si="13"/>
        <v>2.1580172991074219E-3</v>
      </c>
      <c r="W8" s="5">
        <f t="shared" si="14"/>
        <v>5.7058973687601424E-4</v>
      </c>
      <c r="X8" s="5">
        <f t="shared" si="15"/>
        <v>1.6154171698538296E-3</v>
      </c>
      <c r="Y8" s="5">
        <f t="shared" si="16"/>
        <v>2.286732887052962E-3</v>
      </c>
      <c r="Z8" s="5">
        <f t="shared" si="17"/>
        <v>0.14216215204688168</v>
      </c>
      <c r="AA8" s="5">
        <f t="shared" si="18"/>
        <v>6.396239496887611E-2</v>
      </c>
      <c r="AB8" s="5">
        <f t="shared" si="19"/>
        <v>1.4389160234453026E-2</v>
      </c>
      <c r="AC8" s="5">
        <f t="shared" si="20"/>
        <v>1.7180524000120307E-4</v>
      </c>
      <c r="AD8" s="5">
        <f t="shared" si="21"/>
        <v>6.4180735852984122E-5</v>
      </c>
      <c r="AE8" s="5">
        <f t="shared" si="22"/>
        <v>1.8170439454169953E-4</v>
      </c>
      <c r="AF8" s="5">
        <f t="shared" si="23"/>
        <v>2.5721493028215634E-4</v>
      </c>
      <c r="AG8" s="5">
        <f t="shared" si="24"/>
        <v>2.4273681997592531E-4</v>
      </c>
      <c r="AH8" s="5">
        <f t="shared" si="25"/>
        <v>0.10062009815373056</v>
      </c>
      <c r="AI8" s="5">
        <f t="shared" si="26"/>
        <v>4.527156044875847E-2</v>
      </c>
      <c r="AJ8" s="5">
        <f t="shared" si="27"/>
        <v>1.0184417542180689E-2</v>
      </c>
      <c r="AK8" s="5">
        <f t="shared" si="28"/>
        <v>1.527410139247398E-3</v>
      </c>
      <c r="AL8" s="5">
        <f t="shared" si="29"/>
        <v>8.7538250609070247E-6</v>
      </c>
      <c r="AM8" s="5">
        <f t="shared" si="30"/>
        <v>5.7753115254866134E-6</v>
      </c>
      <c r="AN8" s="5">
        <f t="shared" si="31"/>
        <v>1.635069261954328E-5</v>
      </c>
      <c r="AO8" s="5">
        <f t="shared" si="32"/>
        <v>2.3145517601863151E-5</v>
      </c>
      <c r="AP8" s="5">
        <f t="shared" si="33"/>
        <v>2.1842703039088783E-5</v>
      </c>
      <c r="AQ8" s="5">
        <f t="shared" si="34"/>
        <v>1.5459915962802217E-5</v>
      </c>
      <c r="AR8" s="5">
        <f t="shared" si="35"/>
        <v>5.6973837307288833E-2</v>
      </c>
      <c r="AS8" s="5">
        <f t="shared" si="36"/>
        <v>2.5633989302156407E-2</v>
      </c>
      <c r="AT8" s="5">
        <f t="shared" si="37"/>
        <v>5.766694316191024E-3</v>
      </c>
      <c r="AU8" s="5">
        <f t="shared" si="38"/>
        <v>8.6486117954316676E-4</v>
      </c>
      <c r="AV8" s="5">
        <f t="shared" si="39"/>
        <v>9.7280801469833822E-5</v>
      </c>
      <c r="AW8" s="5">
        <f t="shared" si="40"/>
        <v>3.0973966831904775E-7</v>
      </c>
      <c r="AX8" s="5">
        <f t="shared" si="41"/>
        <v>4.3307677364982579E-7</v>
      </c>
      <c r="AY8" s="5">
        <f t="shared" si="42"/>
        <v>1.2260992632800333E-6</v>
      </c>
      <c r="AZ8" s="5">
        <f t="shared" si="43"/>
        <v>1.7356269083035422E-6</v>
      </c>
      <c r="BA8" s="5">
        <f t="shared" si="44"/>
        <v>1.6379319657847852E-6</v>
      </c>
      <c r="BB8" s="5">
        <f t="shared" si="45"/>
        <v>1.1593020560918907E-6</v>
      </c>
      <c r="BC8" s="5">
        <f t="shared" si="46"/>
        <v>6.5642836715257135E-7</v>
      </c>
      <c r="BD8" s="5">
        <f t="shared" si="47"/>
        <v>2.6883447385084424E-2</v>
      </c>
      <c r="BE8" s="5">
        <f t="shared" si="48"/>
        <v>1.2095551840005277E-2</v>
      </c>
      <c r="BF8" s="5">
        <f t="shared" si="49"/>
        <v>2.7210493546193618E-3</v>
      </c>
      <c r="BG8" s="5">
        <f t="shared" si="50"/>
        <v>4.0808994293730462E-4</v>
      </c>
      <c r="BH8" s="5">
        <f t="shared" si="51"/>
        <v>4.5902530556047787E-5</v>
      </c>
      <c r="BI8" s="5">
        <f t="shared" si="52"/>
        <v>4.1305449407217759E-6</v>
      </c>
      <c r="BJ8" s="8">
        <f t="shared" si="53"/>
        <v>3.6795740272174596E-2</v>
      </c>
      <c r="BK8" s="8">
        <f t="shared" si="54"/>
        <v>0.10305557615206264</v>
      </c>
      <c r="BL8" s="8">
        <f t="shared" si="55"/>
        <v>0.69228645728342764</v>
      </c>
      <c r="BM8" s="8">
        <f t="shared" si="56"/>
        <v>0.61105499866385027</v>
      </c>
      <c r="BN8" s="8">
        <f t="shared" si="57"/>
        <v>0.36324401073110113</v>
      </c>
    </row>
    <row r="9" spans="1:88" x14ac:dyDescent="0.25">
      <c r="A9" t="s">
        <v>16</v>
      </c>
      <c r="B9" t="s">
        <v>426</v>
      </c>
      <c r="C9" t="s">
        <v>221</v>
      </c>
      <c r="D9" t="s">
        <v>467</v>
      </c>
      <c r="E9">
        <f>VLOOKUP(A9,home!$A$2:$E$405,3,FALSE)</f>
        <v>1.7778</v>
      </c>
      <c r="F9">
        <f>VLOOKUP(B9,home!$B$2:$E$405,3,FALSE)</f>
        <v>0.78749999999999998</v>
      </c>
      <c r="G9">
        <f>VLOOKUP(C9,away!$B$2:$E$405,4,FALSE)</f>
        <v>0.33750000000000002</v>
      </c>
      <c r="H9">
        <f>VLOOKUP(A9,away!$A$2:$E$405,3,FALSE)</f>
        <v>1.2716000000000001</v>
      </c>
      <c r="I9">
        <f>VLOOKUP(C9,away!$B$2:$E$405,3,FALSE)</f>
        <v>0.94369999999999998</v>
      </c>
      <c r="J9">
        <f>VLOOKUP(B9,home!$B$2:$E$405,4,FALSE)</f>
        <v>0.62909999999999999</v>
      </c>
      <c r="K9" s="3">
        <f t="shared" si="2"/>
        <v>0.47250590625</v>
      </c>
      <c r="L9" s="3">
        <f t="shared" si="3"/>
        <v>0.75492561157200011</v>
      </c>
      <c r="M9" s="5">
        <f t="shared" si="4"/>
        <v>0.2930442909251692</v>
      </c>
      <c r="N9" s="5">
        <f t="shared" si="5"/>
        <v>0.1384651582549857</v>
      </c>
      <c r="O9" s="5">
        <f t="shared" si="6"/>
        <v>0.22122664054436647</v>
      </c>
      <c r="P9" s="5">
        <f t="shared" si="7"/>
        <v>0.10453089427705885</v>
      </c>
      <c r="Q9" s="5">
        <f t="shared" si="8"/>
        <v>3.2712802542660846E-2</v>
      </c>
      <c r="R9" s="5">
        <f t="shared" si="9"/>
        <v>8.3504828454487451E-2</v>
      </c>
      <c r="S9" s="5">
        <f t="shared" si="10"/>
        <v>9.321720467463282E-3</v>
      </c>
      <c r="T9" s="5">
        <f t="shared" si="11"/>
        <v>2.4695732465752317E-2</v>
      </c>
      <c r="U9" s="5">
        <f t="shared" si="12"/>
        <v>3.9456524645138366E-2</v>
      </c>
      <c r="V9" s="5">
        <f t="shared" si="13"/>
        <v>3.6945790821828043E-4</v>
      </c>
      <c r="W9" s="5">
        <f t="shared" si="14"/>
        <v>5.1523308037990882E-3</v>
      </c>
      <c r="X9" s="5">
        <f t="shared" si="15"/>
        <v>3.8896264830792812E-3</v>
      </c>
      <c r="Y9" s="5">
        <f t="shared" si="16"/>
        <v>1.4681893257626371E-3</v>
      </c>
      <c r="Z9" s="5">
        <f t="shared" si="17"/>
        <v>2.1013311230072964E-2</v>
      </c>
      <c r="AA9" s="5">
        <f t="shared" si="18"/>
        <v>9.9289136660789257E-3</v>
      </c>
      <c r="AB9" s="5">
        <f t="shared" si="19"/>
        <v>2.3457351749343164E-3</v>
      </c>
      <c r="AC9" s="5">
        <f t="shared" si="20"/>
        <v>8.2367594975707532E-6</v>
      </c>
      <c r="AD9" s="5">
        <f t="shared" si="21"/>
        <v>6.0862668393721971E-4</v>
      </c>
      <c r="AE9" s="5">
        <f t="shared" si="22"/>
        <v>4.5946787159034398E-4</v>
      </c>
      <c r="AF9" s="5">
        <f t="shared" si="23"/>
        <v>1.7343203197901281E-4</v>
      </c>
      <c r="AG9" s="5">
        <f t="shared" si="24"/>
        <v>4.3642760935976976E-5</v>
      </c>
      <c r="AH9" s="5">
        <f t="shared" si="25"/>
        <v>3.9658717078789023E-3</v>
      </c>
      <c r="AI9" s="5">
        <f t="shared" si="26"/>
        <v>1.8738978054025554E-3</v>
      </c>
      <c r="AJ9" s="5">
        <f t="shared" si="27"/>
        <v>4.4271389038081033E-4</v>
      </c>
      <c r="AK9" s="5">
        <f t="shared" si="28"/>
        <v>6.9728309327949303E-5</v>
      </c>
      <c r="AL9" s="5">
        <f t="shared" si="29"/>
        <v>1.1752432828605978E-7</v>
      </c>
      <c r="AM9" s="5">
        <f t="shared" si="30"/>
        <v>5.7515940572337701E-5</v>
      </c>
      <c r="AN9" s="5">
        <f t="shared" si="31"/>
        <v>4.3420256611710845E-5</v>
      </c>
      <c r="AO9" s="5">
        <f t="shared" si="32"/>
        <v>1.6389531888604495E-5</v>
      </c>
      <c r="AP9" s="5">
        <f t="shared" si="33"/>
        <v>4.1242924614611825E-6</v>
      </c>
      <c r="AQ9" s="5">
        <f t="shared" si="34"/>
        <v>7.7838350219259317E-7</v>
      </c>
      <c r="AR9" s="5">
        <f t="shared" si="35"/>
        <v>5.9878762489731481E-4</v>
      </c>
      <c r="AS9" s="5">
        <f t="shared" si="36"/>
        <v>2.8293068935339075E-4</v>
      </c>
      <c r="AT9" s="5">
        <f t="shared" si="37"/>
        <v>6.6843210889430563E-5</v>
      </c>
      <c r="AU9" s="5">
        <f t="shared" si="38"/>
        <v>1.052793731265675E-5</v>
      </c>
      <c r="AV9" s="5">
        <f t="shared" si="39"/>
        <v>1.2436281402150168E-6</v>
      </c>
      <c r="AW9" s="5">
        <f t="shared" si="40"/>
        <v>1.1644924519266889E-9</v>
      </c>
      <c r="AX9" s="5">
        <f t="shared" si="41"/>
        <v>4.52943693732559E-6</v>
      </c>
      <c r="AY9" s="5">
        <f t="shared" si="42"/>
        <v>3.4193879499873279E-6</v>
      </c>
      <c r="AZ9" s="5">
        <f t="shared" si="43"/>
        <v>1.2906917696730556E-6</v>
      </c>
      <c r="BA9" s="5">
        <f t="shared" si="44"/>
        <v>3.2479209119045954E-7</v>
      </c>
      <c r="BB9" s="5">
        <f t="shared" si="45"/>
        <v>6.1298467018926618E-8</v>
      </c>
      <c r="BC9" s="5">
        <f t="shared" si="46"/>
        <v>9.2551565405378548E-9</v>
      </c>
      <c r="BD9" s="5">
        <f t="shared" si="47"/>
        <v>7.5340018987891751E-5</v>
      </c>
      <c r="BE9" s="5">
        <f t="shared" si="48"/>
        <v>3.5598603948765992E-5</v>
      </c>
      <c r="BF9" s="5">
        <f t="shared" si="49"/>
        <v>8.4102753100232521E-6</v>
      </c>
      <c r="BG9" s="5">
        <f t="shared" si="50"/>
        <v>1.3246349190581786E-6</v>
      </c>
      <c r="BH9" s="5">
        <f t="shared" si="51"/>
        <v>1.5647445571999501E-7</v>
      </c>
      <c r="BI9" s="5">
        <f t="shared" si="52"/>
        <v>1.4787020900990357E-8</v>
      </c>
      <c r="BJ9" s="8">
        <f t="shared" si="53"/>
        <v>0.20780087249189047</v>
      </c>
      <c r="BK9" s="8">
        <f t="shared" si="54"/>
        <v>0.40727813724968548</v>
      </c>
      <c r="BL9" s="8">
        <f t="shared" si="55"/>
        <v>0.36389603208323101</v>
      </c>
      <c r="BM9" s="8">
        <f t="shared" si="56"/>
        <v>0.126500319832694</v>
      </c>
      <c r="BN9" s="8">
        <f t="shared" si="57"/>
        <v>0.87348461499872854</v>
      </c>
    </row>
    <row r="10" spans="1:88" s="14" customFormat="1" x14ac:dyDescent="0.25">
      <c r="A10" s="14" t="s">
        <v>16</v>
      </c>
      <c r="B10" s="14" t="s">
        <v>18</v>
      </c>
      <c r="C10" s="14" t="s">
        <v>224</v>
      </c>
      <c r="D10" s="14" t="s">
        <v>467</v>
      </c>
      <c r="E10" s="14">
        <f>VLOOKUP(A10,home!$A$2:$E$405,3,FALSE)</f>
        <v>1.7778</v>
      </c>
      <c r="F10" s="14">
        <f>VLOOKUP(B10,home!$B$2:$E$405,3,FALSE)</f>
        <v>2.25</v>
      </c>
      <c r="G10" s="14">
        <f>VLOOKUP(C10,away!$B$2:$E$405,4,FALSE)</f>
        <v>1.0125</v>
      </c>
      <c r="H10" s="14">
        <f>VLOOKUP(A10,away!$A$2:$E$405,3,FALSE)</f>
        <v>1.2716000000000001</v>
      </c>
      <c r="I10" s="14">
        <f>VLOOKUP(C10,away!$B$2:$E$405,3,FALSE)</f>
        <v>1.2583</v>
      </c>
      <c r="J10" s="14">
        <f>VLOOKUP(B10,home!$B$2:$E$405,4,FALSE)</f>
        <v>0.62909999999999999</v>
      </c>
      <c r="K10" s="16">
        <f t="shared" si="2"/>
        <v>4.0500506249999999</v>
      </c>
      <c r="L10" s="16">
        <f t="shared" si="3"/>
        <v>1.006594147548</v>
      </c>
      <c r="M10" s="17">
        <f t="shared" si="4"/>
        <v>6.3668860660964213E-3</v>
      </c>
      <c r="N10" s="17">
        <f t="shared" si="5"/>
        <v>2.5786210891297602E-2</v>
      </c>
      <c r="O10" s="17">
        <f t="shared" si="6"/>
        <v>6.4088702522375656E-3</v>
      </c>
      <c r="P10" s="17">
        <f t="shared" si="7"/>
        <v>2.5956248970618663E-2</v>
      </c>
      <c r="Q10" s="17">
        <f t="shared" si="8"/>
        <v>5.221772976834084E-2</v>
      </c>
      <c r="R10" s="17">
        <f t="shared" si="9"/>
        <v>3.225565644148404E-3</v>
      </c>
      <c r="S10" s="17">
        <f t="shared" si="10"/>
        <v>2.6454331584961466E-2</v>
      </c>
      <c r="T10" s="17">
        <f t="shared" si="11"/>
        <v>5.2562061183054863E-2</v>
      </c>
      <c r="U10" s="17">
        <f t="shared" si="12"/>
        <v>1.3063704153061772E-2</v>
      </c>
      <c r="V10" s="17">
        <f t="shared" si="13"/>
        <v>1.1983098694683739E-2</v>
      </c>
      <c r="W10" s="17">
        <f t="shared" si="14"/>
        <v>7.0494816361449983E-2</v>
      </c>
      <c r="X10" s="17">
        <f t="shared" si="15"/>
        <v>7.095966958190654E-2</v>
      </c>
      <c r="Y10" s="17">
        <f t="shared" si="16"/>
        <v>3.5713794056543478E-2</v>
      </c>
      <c r="Z10" s="17">
        <f t="shared" si="17"/>
        <v>1.0822784999772262E-3</v>
      </c>
      <c r="AA10" s="17">
        <f t="shared" si="18"/>
        <v>4.3832827152568274E-3</v>
      </c>
      <c r="AB10" s="17">
        <f t="shared" si="19"/>
        <v>8.876258450238806E-3</v>
      </c>
      <c r="AC10" s="17">
        <f t="shared" si="20"/>
        <v>3.0532615348554224E-3</v>
      </c>
      <c r="AD10" s="17">
        <f t="shared" si="21"/>
        <v>7.1376893765987673E-2</v>
      </c>
      <c r="AE10" s="17">
        <f t="shared" si="22"/>
        <v>7.1847563534998521E-2</v>
      </c>
      <c r="AF10" s="17">
        <f t="shared" si="23"/>
        <v>3.6160668484956297E-2</v>
      </c>
      <c r="AG10" s="17">
        <f t="shared" si="24"/>
        <v>1.2133039089460139E-2</v>
      </c>
      <c r="AH10" s="17">
        <f t="shared" si="25"/>
        <v>2.7235380102352602E-4</v>
      </c>
      <c r="AI10" s="17">
        <f t="shared" si="26"/>
        <v>1.1030466820564572E-3</v>
      </c>
      <c r="AJ10" s="17">
        <f t="shared" si="27"/>
        <v>2.2336974520334655E-3</v>
      </c>
      <c r="AK10" s="17">
        <f t="shared" si="28"/>
        <v>3.0155292538896817E-3</v>
      </c>
      <c r="AL10" s="17">
        <f t="shared" si="29"/>
        <v>4.9789624471612427E-4</v>
      </c>
      <c r="AM10" s="17">
        <f t="shared" si="30"/>
        <v>5.7816006641499385E-2</v>
      </c>
      <c r="AN10" s="17">
        <f t="shared" si="31"/>
        <v>5.8197253919929574E-2</v>
      </c>
      <c r="AO10" s="17">
        <f t="shared" si="32"/>
        <v>2.9290507599583005E-2</v>
      </c>
      <c r="AP10" s="17">
        <f t="shared" si="33"/>
        <v>9.8278845094834904E-3</v>
      </c>
      <c r="AQ10" s="17">
        <f t="shared" si="34"/>
        <v>2.4731727575059317E-3</v>
      </c>
      <c r="AR10" s="17">
        <f t="shared" si="35"/>
        <v>5.4829948434546773E-5</v>
      </c>
      <c r="AS10" s="17">
        <f t="shared" si="36"/>
        <v>2.2206406692605395E-4</v>
      </c>
      <c r="AT10" s="17">
        <f t="shared" si="37"/>
        <v>4.4968535652195336E-4</v>
      </c>
      <c r="AU10" s="17">
        <f t="shared" si="38"/>
        <v>6.0708281974502837E-4</v>
      </c>
      <c r="AV10" s="17">
        <f t="shared" si="39"/>
        <v>6.1467903838377861E-4</v>
      </c>
      <c r="AW10" s="17">
        <f t="shared" si="40"/>
        <v>5.6383392460550886E-5</v>
      </c>
      <c r="AX10" s="17">
        <f t="shared" si="41"/>
        <v>3.902629230556811E-2</v>
      </c>
      <c r="AY10" s="17">
        <f t="shared" si="42"/>
        <v>3.9283637435282404E-2</v>
      </c>
      <c r="AZ10" s="17">
        <f t="shared" si="43"/>
        <v>1.9771339768376396E-2</v>
      </c>
      <c r="BA10" s="17">
        <f t="shared" si="44"/>
        <v>6.6339049666769038E-3</v>
      </c>
      <c r="BB10" s="17">
        <f t="shared" si="45"/>
        <v>1.6694124787116451E-3</v>
      </c>
      <c r="BC10" s="17">
        <f t="shared" si="46"/>
        <v>3.3608416618294854E-4</v>
      </c>
      <c r="BD10" s="17">
        <f t="shared" si="47"/>
        <v>9.1985842007622295E-6</v>
      </c>
      <c r="BE10" s="17">
        <f t="shared" si="48"/>
        <v>3.7254731691412198E-5</v>
      </c>
      <c r="BF10" s="17">
        <f t="shared" si="49"/>
        <v>7.5441774685505643E-5</v>
      </c>
      <c r="BG10" s="17">
        <f t="shared" si="50"/>
        <v>1.0184766890538044E-4</v>
      </c>
      <c r="BH10" s="17">
        <f t="shared" si="51"/>
        <v>1.0312205377625728E-4</v>
      </c>
      <c r="BI10" s="17">
        <f t="shared" si="52"/>
        <v>8.3529907669562862E-5</v>
      </c>
      <c r="BJ10" s="18">
        <f t="shared" si="53"/>
        <v>0.76357794326679551</v>
      </c>
      <c r="BK10" s="18">
        <f t="shared" si="54"/>
        <v>0.11359536053121425</v>
      </c>
      <c r="BL10" s="18">
        <f t="shared" si="55"/>
        <v>4.4941044354886744E-2</v>
      </c>
      <c r="BM10" s="18">
        <f t="shared" si="56"/>
        <v>0.76400786101731233</v>
      </c>
      <c r="BN10" s="18">
        <f t="shared" si="57"/>
        <v>0.11996151159273949</v>
      </c>
    </row>
    <row r="11" spans="1:88" x14ac:dyDescent="0.25">
      <c r="A11" t="s">
        <v>10</v>
      </c>
      <c r="B11" t="s">
        <v>213</v>
      </c>
      <c r="C11" t="s">
        <v>210</v>
      </c>
      <c r="D11" t="s">
        <v>469</v>
      </c>
      <c r="E11">
        <f>VLOOKUP(A11,home!$A$2:$E$405,3,FALSE)</f>
        <v>1.5185</v>
      </c>
      <c r="F11">
        <f>VLOOKUP(B11,home!$B$2:$E$405,3,FALSE)</f>
        <v>1.1854</v>
      </c>
      <c r="G11">
        <f>VLOOKUP(C11,away!$B$2:$E$405,4,FALSE)</f>
        <v>0.7903</v>
      </c>
      <c r="H11">
        <f>VLOOKUP(A11,away!$A$2:$E$405,3,FALSE)</f>
        <v>1.4074</v>
      </c>
      <c r="I11">
        <f>VLOOKUP(C11,away!$B$2:$E$405,3,FALSE)</f>
        <v>0.99470000000000003</v>
      </c>
      <c r="J11">
        <f>VLOOKUP(B11,home!$B$2:$E$405,4,FALSE)</f>
        <v>0.71050000000000002</v>
      </c>
      <c r="K11" s="3">
        <f t="shared" ref="K11:K28" si="58">E11*F11*G11</f>
        <v>1.42256362997</v>
      </c>
      <c r="L11" s="3">
        <f t="shared" ref="L11:L28" si="59">H11*I11*J11</f>
        <v>0.9946579241900001</v>
      </c>
      <c r="M11" s="5">
        <f t="shared" ref="M11:M28" si="60">_xlfn.POISSON.DIST(0,K11,FALSE) * _xlfn.POISSON.DIST(0,L11,FALSE)</f>
        <v>8.9169024902432364E-2</v>
      </c>
      <c r="N11" s="5">
        <f t="shared" ref="N11:N28" si="61">_xlfn.POISSON.DIST(1,K11,FALSE) * _xlfn.POISSON.DIST(0,L11,FALSE)</f>
        <v>0.12684861174608952</v>
      </c>
      <c r="O11" s="5">
        <f t="shared" ref="O11:O28" si="62">_xlfn.POISSON.DIST(0,K11,FALSE) * _xlfn.POISSON.DIST(1,L11,FALSE)</f>
        <v>8.8692677211499801E-2</v>
      </c>
      <c r="P11" s="5">
        <f t="shared" ref="P11:P28" si="63">_xlfn.POISSON.DIST(1,K11,FALSE) * _xlfn.POISSON.DIST(1,L11,FALSE)</f>
        <v>0.12617097684574866</v>
      </c>
      <c r="Q11" s="5">
        <f t="shared" ref="Q11:Q28" si="64">_xlfn.POISSON.DIST(2,K11,FALSE) * _xlfn.POISSON.DIST(0,L11,FALSE)</f>
        <v>9.0225110791086152E-2</v>
      </c>
      <c r="R11" s="5">
        <f t="shared" ref="R11:R28" si="65">_xlfn.POISSON.DIST(0,K11,FALSE) * _xlfn.POISSON.DIST(2,L11,FALSE)</f>
        <v>4.4109437103022058E-2</v>
      </c>
      <c r="S11" s="5">
        <f t="shared" ref="S11:S28" si="66">_xlfn.POISSON.DIST(2,K11,FALSE) * _xlfn.POISSON.DIST(2,L11,FALSE)</f>
        <v>4.4631853425640078E-2</v>
      </c>
      <c r="T11" s="5">
        <f t="shared" ref="T11:T28" si="67">_xlfn.POISSON.DIST(2,K11,FALSE) * _xlfn.POISSON.DIST(1,L11,FALSE)</f>
        <v>8.9743121409274526E-2</v>
      </c>
      <c r="U11" s="5">
        <f t="shared" ref="U11:U28" si="68">_xlfn.POISSON.DIST(1,K11,FALSE) * _xlfn.POISSON.DIST(2,L11,FALSE)</f>
        <v>6.2748480961208455E-2</v>
      </c>
      <c r="V11" s="5">
        <f t="shared" ref="V11:V28" si="69">_xlfn.POISSON.DIST(3,K11,FALSE) * _xlfn.POISSON.DIST(3,L11,FALSE)</f>
        <v>7.0169415784746619E-3</v>
      </c>
      <c r="W11" s="5">
        <f t="shared" ref="W11:W28" si="70">_xlfn.POISSON.DIST(3,K11,FALSE) * _xlfn.POISSON.DIST(0,L11,FALSE)</f>
        <v>4.2783653707137638E-2</v>
      </c>
      <c r="X11" s="5">
        <f t="shared" ref="X11:X28" si="71">_xlfn.POISSON.DIST(3,K11,FALSE) * _xlfn.POISSON.DIST(1,L11,FALSE)</f>
        <v>4.2555100185605328E-2</v>
      </c>
      <c r="Y11" s="5">
        <f t="shared" ref="Y11:Y28" si="72">_xlfn.POISSON.DIST(3,K11,FALSE) * _xlfn.POISSON.DIST(2,L11,FALSE)</f>
        <v>2.116388380715584E-2</v>
      </c>
      <c r="Z11" s="5">
        <f t="shared" ref="Z11:Z28" si="73">_xlfn.POISSON.DIST(0,K11,FALSE) * _xlfn.POISSON.DIST(3,L11,FALSE)</f>
        <v>1.4624600382027099E-2</v>
      </c>
      <c r="AA11" s="5">
        <f t="shared" ref="AA11:AA28" si="74">_xlfn.POISSON.DIST(1,K11,FALSE) * _xlfn.POISSON.DIST(3,L11,FALSE)</f>
        <v>2.0804424606317116E-2</v>
      </c>
      <c r="AB11" s="5">
        <f t="shared" ref="AB11:AB28" si="75">_xlfn.POISSON.DIST(2,K11,FALSE) * _xlfn.POISSON.DIST(3,L11,FALSE)</f>
        <v>1.4797808893699837E-2</v>
      </c>
      <c r="AC11" s="5">
        <f t="shared" ref="AC11:AC28" si="76">_xlfn.POISSON.DIST(4,K11,FALSE) * _xlfn.POISSON.DIST(4,L11,FALSE)</f>
        <v>6.2054506483222413E-4</v>
      </c>
      <c r="AD11" s="5">
        <f t="shared" ref="AD11:AD28" si="77">_xlfn.POISSON.DIST(4,K11,FALSE) * _xlfn.POISSON.DIST(0,L11,FALSE)</f>
        <v>1.5215617430251292E-2</v>
      </c>
      <c r="AE11" s="5">
        <f t="shared" ref="AE11:AE28" si="78">_xlfn.POISSON.DIST(4,K11,FALSE) * _xlfn.POISSON.DIST(1,L11,FALSE)</f>
        <v>1.5134334448442935E-2</v>
      </c>
      <c r="AF11" s="5">
        <f t="shared" ref="AF11:AF28" si="79">_xlfn.POISSON.DIST(4,K11,FALSE) * _xlfn.POISSON.DIST(2,L11,FALSE)</f>
        <v>7.5267428432427294E-3</v>
      </c>
      <c r="AG11" s="5">
        <f t="shared" ref="AG11:AG28" si="80">_xlfn.POISSON.DIST(4,K11,FALSE) * _xlfn.POISSON.DIST(3,L11,FALSE)</f>
        <v>2.4955114707905842E-3</v>
      </c>
      <c r="AH11" s="5">
        <f t="shared" ref="AH11:AH28" si="81">_xlfn.POISSON.DIST(0,K11,FALSE) * _xlfn.POISSON.DIST(4,L11,FALSE)</f>
        <v>3.6366186645238386E-3</v>
      </c>
      <c r="AI11" s="5">
        <f t="shared" ref="AI11:AI28" si="82">_xlfn.POISSON.DIST(1,K11,FALSE) * _xlfn.POISSON.DIST(4,L11,FALSE)</f>
        <v>5.1733214482216853E-3</v>
      </c>
      <c r="AJ11" s="5">
        <f t="shared" ref="AJ11:AJ28" si="83">_xlfn.POISSON.DIST(2,K11,FALSE) * _xlfn.POISSON.DIST(4,L11,FALSE)</f>
        <v>3.6796894691919499E-3</v>
      </c>
      <c r="AK11" s="5">
        <f t="shared" ref="AK11:AK28" si="84">_xlfn.POISSON.DIST(3,K11,FALSE) * _xlfn.POISSON.DIST(4,L11,FALSE)</f>
        <v>1.7448641361520272E-3</v>
      </c>
      <c r="AL11" s="5">
        <f t="shared" ref="AL11:AL28" si="85">_xlfn.POISSON.DIST(5,K11,FALSE) * _xlfn.POISSON.DIST(5,L11,FALSE)</f>
        <v>3.5121961731603255E-5</v>
      </c>
      <c r="AM11" s="5">
        <f t="shared" ref="AM11:AM28" si="86">_xlfn.POISSON.DIST(5,K11,FALSE) * _xlfn.POISSON.DIST(0,L11,FALSE)</f>
        <v>4.3290367927626165E-3</v>
      </c>
      <c r="AN11" s="5">
        <f t="shared" ref="AN11:AN28" si="87">_xlfn.POISSON.DIST(5,K11,FALSE) * _xlfn.POISSON.DIST(1,L11,FALSE)</f>
        <v>4.3059107500314003E-3</v>
      </c>
      <c r="AO11" s="5">
        <f t="shared" ref="AO11:AO28" si="88">_xlfn.POISSON.DIST(5,K11,FALSE) * _xlfn.POISSON.DIST(2,L11,FALSE)</f>
        <v>2.1414541241868193E-3</v>
      </c>
      <c r="AP11" s="5">
        <f t="shared" ref="AP11:AP28" si="89">_xlfn.POISSON.DIST(5,K11,FALSE) * _xlfn.POISSON.DIST(3,L11,FALSE)</f>
        <v>7.1000477130392554E-4</v>
      </c>
      <c r="AQ11" s="5">
        <f t="shared" ref="AQ11:AQ28" si="90">_xlfn.POISSON.DIST(5,K11,FALSE) * _xlfn.POISSON.DIST(4,L11,FALSE)</f>
        <v>1.7655296799753956E-4</v>
      </c>
      <c r="AR11" s="5">
        <f t="shared" ref="AR11:AR28" si="91">_xlfn.POISSON.DIST(0,K11,FALSE) * _xlfn.POISSON.DIST(5,L11,FALSE)</f>
        <v>7.2343831438517856E-4</v>
      </c>
      <c r="AS11" s="5">
        <f t="shared" ref="AS11:AS28" si="92">_xlfn.POISSON.DIST(1,K11,FALSE) * _xlfn.POISSON.DIST(5,L11,FALSE)</f>
        <v>1.0291370345711576E-3</v>
      </c>
      <c r="AT11" s="5">
        <f t="shared" ref="AT11:AT28" si="93">_xlfn.POISSON.DIST(2,K11,FALSE) * _xlfn.POISSON.DIST(5,L11,FALSE)</f>
        <v>7.3200645781805386E-4</v>
      </c>
      <c r="AU11" s="5">
        <f t="shared" ref="AU11:AU28" si="94">_xlfn.POISSON.DIST(3,K11,FALSE) * _xlfn.POISSON.DIST(5,L11,FALSE)</f>
        <v>3.4710858793171075E-4</v>
      </c>
      <c r="AV11" s="5">
        <f t="shared" ref="AV11:AV28" si="95">_xlfn.POISSON.DIST(4,K11,FALSE) * _xlfn.POISSON.DIST(5,L11,FALSE)</f>
        <v>1.2344601321047385E-4</v>
      </c>
      <c r="AW11" s="5">
        <f t="shared" ref="AW11:AW28" si="96">_xlfn.POISSON.DIST(6,K11,FALSE) * _xlfn.POISSON.DIST(6,L11,FALSE)</f>
        <v>1.3804532787479022E-6</v>
      </c>
      <c r="AX11" s="5">
        <f t="shared" ref="AX11:AX28" si="97">_xlfn.POISSON.DIST(6,K11,FALSE) * _xlfn.POISSON.DIST(0,L11,FALSE)</f>
        <v>1.0263883823643449E-3</v>
      </c>
      <c r="AY11" s="5">
        <f t="shared" ref="AY11:AY28" si="98">_xlfn.POISSON.DIST(6,K11,FALSE) * _xlfn.POISSON.DIST(1,L11,FALSE)</f>
        <v>1.0209053378152516E-3</v>
      </c>
      <c r="AZ11" s="5">
        <f t="shared" ref="AZ11:AZ28" si="99">_xlfn.POISSON.DIST(6,K11,FALSE) * _xlfn.POISSON.DIST(2,L11,FALSE)</f>
        <v>5.0772579205290438E-4</v>
      </c>
      <c r="BA11" s="5">
        <f t="shared" ref="BA11:BA28" si="100">_xlfn.POISSON.DIST(6,K11,FALSE) * _xlfn.POISSON.DIST(3,L11,FALSE)</f>
        <v>1.6833782746035518E-4</v>
      </c>
      <c r="BB11" s="5">
        <f t="shared" ref="BB11:BB28" si="101">_xlfn.POISSON.DIST(6,K11,FALSE) * _xlfn.POISSON.DIST(4,L11,FALSE)</f>
        <v>4.185963850609282E-5</v>
      </c>
      <c r="BC11" s="5">
        <f t="shared" ref="BC11:BC28" si="102">_xlfn.POISSON.DIST(6,K11,FALSE) * _xlfn.POISSON.DIST(5,L11,FALSE)</f>
        <v>8.3272042287628177E-6</v>
      </c>
      <c r="BD11" s="5">
        <f t="shared" ref="BD11:BD28" si="103">_xlfn.POISSON.DIST(0,K11,FALSE) * _xlfn.POISSON.DIST(6,L11,FALSE)</f>
        <v>1.1992894201097904E-4</v>
      </c>
      <c r="BE11" s="5">
        <f t="shared" ref="BE11:BE28" si="104">_xlfn.POISSON.DIST(1,K11,FALSE) * _xlfn.POISSON.DIST(6,L11,FALSE)</f>
        <v>1.7060655108559996E-4</v>
      </c>
      <c r="BF11" s="5">
        <f t="shared" ref="BF11:BF28" si="105">_xlfn.POISSON.DIST(2,K11,FALSE) * _xlfn.POISSON.DIST(6,L11,FALSE)</f>
        <v>1.2134933730449669E-4</v>
      </c>
      <c r="BG11" s="5">
        <f t="shared" ref="BG11:BG28" si="106">_xlfn.POISSON.DIST(3,K11,FALSE) * _xlfn.POISSON.DIST(6,L11,FALSE)</f>
        <v>5.7542384590112909E-5</v>
      </c>
      <c r="BH11" s="5">
        <f t="shared" ref="BH11:BH28" si="107">_xlfn.POISSON.DIST(4,K11,FALSE) * _xlfn.POISSON.DIST(6,L11,FALSE)</f>
        <v>2.0464425874910203E-5</v>
      </c>
      <c r="BI11" s="5">
        <f t="shared" ref="BI11:BI28" si="108">_xlfn.POISSON.DIST(5,K11,FALSE) * _xlfn.POISSON.DIST(6,L11,FALSE)</f>
        <v>5.8223895915728505E-6</v>
      </c>
      <c r="BJ11" s="8">
        <f t="shared" ref="BJ11:BJ28" si="109">SUM(N11,Q11,T11,W11,X11,Y11,AD11,AE11,AF11,AG11,AM11,AN11,AO11,AP11,AQ11,AX11,AY11,AZ11,BA11,BB11,BC11)</f>
        <v>0.46812819142778656</v>
      </c>
      <c r="BK11" s="8">
        <f t="shared" ref="BK11:BK28" si="110">SUM(M11,P11,S11,V11,AC11,AL11,AY11)</f>
        <v>0.26866536911667482</v>
      </c>
      <c r="BL11" s="8">
        <f t="shared" ref="BL11:BL28" si="111">SUM(O11,R11,U11,AA11,AB11,AH11,AI11,AJ11,AK11,AR11,AS11,AT11,AU11,AV11,BD11,BE11,BF11,BG11,BH11,BI11)</f>
        <v>0.24883817293221105</v>
      </c>
      <c r="BM11" s="8">
        <f t="shared" ref="BM11:BM28" si="112">SUM(S11:BI11)</f>
        <v>0.43402097037428444</v>
      </c>
      <c r="BN11" s="8">
        <f t="shared" ref="BN11:BN28" si="113">SUM(M11:R11)</f>
        <v>0.56521583859987856</v>
      </c>
    </row>
    <row r="12" spans="1:88" x14ac:dyDescent="0.25">
      <c r="A12" t="s">
        <v>16</v>
      </c>
      <c r="B12" t="s">
        <v>222</v>
      </c>
      <c r="C12" t="s">
        <v>226</v>
      </c>
      <c r="D12" t="s">
        <v>469</v>
      </c>
      <c r="E12">
        <f>VLOOKUP(A12,home!$A$2:$E$405,3,FALSE)</f>
        <v>1.7778</v>
      </c>
      <c r="F12">
        <f>VLOOKUP(B12,home!$B$2:$E$405,3,FALSE)</f>
        <v>1.2375</v>
      </c>
      <c r="G12">
        <f>VLOOKUP(C12,away!$B$2:$E$405,4,FALSE)</f>
        <v>0.98440000000000005</v>
      </c>
      <c r="H12">
        <f>VLOOKUP(A12,away!$A$2:$E$405,3,FALSE)</f>
        <v>1.2716000000000001</v>
      </c>
      <c r="I12">
        <f>VLOOKUP(C12,away!$B$2:$E$405,3,FALSE)</f>
        <v>0.78639999999999999</v>
      </c>
      <c r="J12">
        <f>VLOOKUP(B12,home!$B$2:$E$405,4,FALSE)</f>
        <v>0.62909999999999999</v>
      </c>
      <c r="K12" s="3">
        <f t="shared" si="58"/>
        <v>2.1657070709999999</v>
      </c>
      <c r="L12" s="3">
        <f t="shared" si="59"/>
        <v>0.62909134358399998</v>
      </c>
      <c r="M12" s="5">
        <f t="shared" si="60"/>
        <v>6.1127195441790717E-2</v>
      </c>
      <c r="N12" s="5">
        <f t="shared" si="61"/>
        <v>0.13238359939868513</v>
      </c>
      <c r="O12" s="5">
        <f t="shared" si="62"/>
        <v>3.8454589509997882E-2</v>
      </c>
      <c r="P12" s="5">
        <f t="shared" si="63"/>
        <v>8.3281376414204841E-2</v>
      </c>
      <c r="Q12" s="5">
        <f t="shared" si="64"/>
        <v>0.14335204865108186</v>
      </c>
      <c r="R12" s="5">
        <f t="shared" si="65"/>
        <v>1.2095724690907878E-2</v>
      </c>
      <c r="S12" s="5">
        <f t="shared" si="66"/>
        <v>2.836621084656657E-2</v>
      </c>
      <c r="T12" s="5">
        <f t="shared" si="67"/>
        <v>9.0181532891428023E-2</v>
      </c>
      <c r="U12" s="5">
        <f t="shared" si="68"/>
        <v>2.619579649196848E-2</v>
      </c>
      <c r="V12" s="5">
        <f t="shared" si="69"/>
        <v>4.2941008605703523E-3</v>
      </c>
      <c r="W12" s="5">
        <f t="shared" si="70"/>
        <v>0.10348618180199468</v>
      </c>
      <c r="X12" s="5">
        <f t="shared" si="71"/>
        <v>6.5102261152194918E-2</v>
      </c>
      <c r="Y12" s="5">
        <f t="shared" si="72"/>
        <v>2.0477634469295371E-2</v>
      </c>
      <c r="Z12" s="5">
        <f t="shared" si="73"/>
        <v>2.5364385658084672E-3</v>
      </c>
      <c r="AA12" s="5">
        <f t="shared" si="74"/>
        <v>5.4931829371284964E-3</v>
      </c>
      <c r="AB12" s="5">
        <f t="shared" si="75"/>
        <v>5.9483125646178671E-3</v>
      </c>
      <c r="AC12" s="5">
        <f t="shared" si="76"/>
        <v>3.6565008784660751E-4</v>
      </c>
      <c r="AD12" s="5">
        <f t="shared" si="77"/>
        <v>5.6030188919842849E-2</v>
      </c>
      <c r="AE12" s="5">
        <f t="shared" si="78"/>
        <v>3.5248106828849289E-2</v>
      </c>
      <c r="AF12" s="5">
        <f t="shared" si="79"/>
        <v>1.108713944187658E-2</v>
      </c>
      <c r="AG12" s="5">
        <f t="shared" si="80"/>
        <v>2.3249411493310996E-3</v>
      </c>
      <c r="AH12" s="5">
        <f t="shared" si="81"/>
        <v>3.989128863206805E-4</v>
      </c>
      <c r="AI12" s="5">
        <f t="shared" si="82"/>
        <v>8.6392845861771696E-4</v>
      </c>
      <c r="AJ12" s="5">
        <f t="shared" si="83"/>
        <v>9.3550798583326032E-4</v>
      </c>
      <c r="AK12" s="5">
        <f t="shared" si="84"/>
        <v>6.7534541996535323E-4</v>
      </c>
      <c r="AL12" s="5">
        <f t="shared" si="85"/>
        <v>1.9926870442363829E-5</v>
      </c>
      <c r="AM12" s="5">
        <f t="shared" si="86"/>
        <v>2.4268995266633911E-2</v>
      </c>
      <c r="AN12" s="5">
        <f t="shared" si="87"/>
        <v>1.5267414839720463E-2</v>
      </c>
      <c r="AO12" s="5">
        <f t="shared" si="88"/>
        <v>4.8022992572870227E-3</v>
      </c>
      <c r="AP12" s="5">
        <f t="shared" si="89"/>
        <v>1.0070282973530461E-3</v>
      </c>
      <c r="AQ12" s="5">
        <f t="shared" si="90"/>
        <v>1.5837819615223387E-4</v>
      </c>
      <c r="AR12" s="5">
        <f t="shared" si="91"/>
        <v>5.0190528725689687E-5</v>
      </c>
      <c r="AS12" s="5">
        <f t="shared" si="92"/>
        <v>1.0869798295845478E-4</v>
      </c>
      <c r="AT12" s="5">
        <f t="shared" si="93"/>
        <v>1.1770399514828151E-4</v>
      </c>
      <c r="AU12" s="5">
        <f t="shared" si="94"/>
        <v>8.497079152586099E-5</v>
      </c>
      <c r="AV12" s="5">
        <f t="shared" si="95"/>
        <v>4.6005461009006005E-5</v>
      </c>
      <c r="AW12" s="5">
        <f t="shared" si="96"/>
        <v>7.5413660268080422E-7</v>
      </c>
      <c r="AX12" s="5">
        <f t="shared" si="97"/>
        <v>8.7599224425024269E-3</v>
      </c>
      <c r="AY12" s="5">
        <f t="shared" si="98"/>
        <v>5.5107913790454861E-3</v>
      </c>
      <c r="AZ12" s="5">
        <f t="shared" si="99"/>
        <v>1.7333955764274244E-3</v>
      </c>
      <c r="BA12" s="5">
        <f t="shared" si="100"/>
        <v>3.6348805071243021E-4</v>
      </c>
      <c r="BB12" s="5">
        <f t="shared" si="101"/>
        <v>5.7166796549852947E-5</v>
      </c>
      <c r="BC12" s="5">
        <f t="shared" si="102"/>
        <v>7.1926273699880352E-6</v>
      </c>
      <c r="BD12" s="5">
        <f t="shared" si="103"/>
        <v>5.262404525205912E-6</v>
      </c>
      <c r="BE12" s="5">
        <f t="shared" si="104"/>
        <v>1.139682669070084E-5</v>
      </c>
      <c r="BF12" s="5">
        <f t="shared" si="105"/>
        <v>1.2341094075506172E-5</v>
      </c>
      <c r="BG12" s="5">
        <f t="shared" si="106"/>
        <v>8.9090649010666399E-6</v>
      </c>
      <c r="BH12" s="5">
        <f t="shared" si="107"/>
        <v>4.8236062130594849E-6</v>
      </c>
      <c r="BI12" s="5">
        <f t="shared" si="108"/>
        <v>2.0893036166684928E-6</v>
      </c>
      <c r="BJ12" s="8">
        <f t="shared" si="109"/>
        <v>0.72160970743433439</v>
      </c>
      <c r="BK12" s="8">
        <f t="shared" si="110"/>
        <v>0.18296525190046695</v>
      </c>
      <c r="BL12" s="8">
        <f t="shared" si="111"/>
        <v>9.1513692004747127E-2</v>
      </c>
      <c r="BM12" s="8">
        <f t="shared" si="112"/>
        <v>0.52242051855624538</v>
      </c>
      <c r="BN12" s="8">
        <f t="shared" si="113"/>
        <v>0.47069453410666828</v>
      </c>
    </row>
    <row r="13" spans="1:88" x14ac:dyDescent="0.25">
      <c r="A13" t="s">
        <v>16</v>
      </c>
      <c r="B13" t="s">
        <v>56</v>
      </c>
      <c r="C13" t="s">
        <v>18</v>
      </c>
      <c r="D13" t="s">
        <v>469</v>
      </c>
      <c r="E13">
        <f>VLOOKUP(A13,home!$A$2:$E$405,3,FALSE)</f>
        <v>1.7778</v>
      </c>
      <c r="F13">
        <f>VLOOKUP(B13,home!$B$2:$E$405,3,FALSE)</f>
        <v>1.5468999999999999</v>
      </c>
      <c r="G13">
        <f>VLOOKUP(C13,away!$B$2:$E$405,4,FALSE)</f>
        <v>0.84370000000000001</v>
      </c>
      <c r="H13">
        <f>VLOOKUP(A13,away!$A$2:$E$405,3,FALSE)</f>
        <v>1.2716000000000001</v>
      </c>
      <c r="I13">
        <f>VLOOKUP(C13,away!$B$2:$E$405,3,FALSE)</f>
        <v>0.98299999999999998</v>
      </c>
      <c r="J13">
        <f>VLOOKUP(B13,home!$B$2:$E$405,4,FALSE)</f>
        <v>0.78639999999999999</v>
      </c>
      <c r="K13" s="3">
        <f t="shared" si="58"/>
        <v>2.3202415004340002</v>
      </c>
      <c r="L13" s="3">
        <f t="shared" si="59"/>
        <v>0.98298647391999994</v>
      </c>
      <c r="M13" s="5">
        <f t="shared" si="60"/>
        <v>3.6764301434134658E-2</v>
      </c>
      <c r="N13" s="5">
        <f t="shared" si="61"/>
        <v>8.5302057921944466E-2</v>
      </c>
      <c r="O13" s="5">
        <f t="shared" si="62"/>
        <v>3.6138811032872031E-2</v>
      </c>
      <c r="P13" s="5">
        <f t="shared" si="63"/>
        <v>8.3850769134811792E-2</v>
      </c>
      <c r="Q13" s="5">
        <f t="shared" si="64"/>
        <v>9.8960687431460248E-2</v>
      </c>
      <c r="R13" s="5">
        <f t="shared" si="65"/>
        <v>1.7761981214432031E-2</v>
      </c>
      <c r="S13" s="5">
        <f t="shared" si="66"/>
        <v>4.7810996062959729E-2</v>
      </c>
      <c r="T13" s="5">
        <f t="shared" si="67"/>
        <v>9.7277017194950383E-2</v>
      </c>
      <c r="U13" s="5">
        <f t="shared" si="68"/>
        <v>4.1212085943654296E-2</v>
      </c>
      <c r="V13" s="5">
        <f t="shared" si="69"/>
        <v>1.2116188308870958E-2</v>
      </c>
      <c r="W13" s="5">
        <f t="shared" si="70"/>
        <v>7.653756462998379E-2</v>
      </c>
      <c r="X13" s="5">
        <f t="shared" si="71"/>
        <v>7.5235390778051886E-2</v>
      </c>
      <c r="Y13" s="5">
        <f t="shared" si="72"/>
        <v>3.697768574745524E-2</v>
      </c>
      <c r="Z13" s="5">
        <f t="shared" si="73"/>
        <v>5.8199290946026076E-3</v>
      </c>
      <c r="AA13" s="5">
        <f t="shared" si="74"/>
        <v>1.3503641014880247E-2</v>
      </c>
      <c r="AB13" s="5">
        <f t="shared" si="75"/>
        <v>1.5665854144843932E-2</v>
      </c>
      <c r="AC13" s="5">
        <f t="shared" si="76"/>
        <v>1.7271369049762506E-3</v>
      </c>
      <c r="AD13" s="5">
        <f t="shared" si="77"/>
        <v>4.4396408449159465E-2</v>
      </c>
      <c r="AE13" s="5">
        <f t="shared" si="78"/>
        <v>4.3641068996151361E-2</v>
      </c>
      <c r="AF13" s="5">
        <f t="shared" si="79"/>
        <v>2.1449290265313125E-2</v>
      </c>
      <c r="AG13" s="5">
        <f t="shared" si="80"/>
        <v>7.0281207353289103E-3</v>
      </c>
      <c r="AH13" s="5">
        <f t="shared" si="81"/>
        <v>1.4302278947919587E-3</v>
      </c>
      <c r="AI13" s="5">
        <f t="shared" si="82"/>
        <v>3.3184741165746554E-3</v>
      </c>
      <c r="AJ13" s="5">
        <f t="shared" si="83"/>
        <v>3.8498306816962878E-3</v>
      </c>
      <c r="AK13" s="5">
        <f t="shared" si="84"/>
        <v>2.9775123057719471E-3</v>
      </c>
      <c r="AL13" s="5">
        <f t="shared" si="85"/>
        <v>1.5756780597921428E-4</v>
      </c>
      <c r="AM13" s="5">
        <f t="shared" si="86"/>
        <v>2.0602077870791699E-2</v>
      </c>
      <c r="AN13" s="5">
        <f t="shared" si="87"/>
        <v>2.0251563881634797E-2</v>
      </c>
      <c r="AO13" s="5">
        <f t="shared" si="88"/>
        <v>9.9535066856869039E-3</v>
      </c>
      <c r="AP13" s="5">
        <f t="shared" si="89"/>
        <v>3.2613874800341727E-3</v>
      </c>
      <c r="AQ13" s="5">
        <f t="shared" si="90"/>
        <v>8.0147494477140634E-4</v>
      </c>
      <c r="AR13" s="5">
        <f t="shared" si="91"/>
        <v>2.8117893504071444E-4</v>
      </c>
      <c r="AS13" s="5">
        <f t="shared" si="92"/>
        <v>6.5240303412930157E-4</v>
      </c>
      <c r="AT13" s="5">
        <f t="shared" si="93"/>
        <v>7.5686629739793281E-4</v>
      </c>
      <c r="AU13" s="5">
        <f t="shared" si="94"/>
        <v>5.8537086450083506E-4</v>
      </c>
      <c r="AV13" s="5">
        <f t="shared" si="95"/>
        <v>3.3955044323994137E-4</v>
      </c>
      <c r="AW13" s="5">
        <f t="shared" si="96"/>
        <v>9.9826471202659291E-6</v>
      </c>
      <c r="AX13" s="5">
        <f t="shared" si="97"/>
        <v>7.9669660118306378E-3</v>
      </c>
      <c r="AY13" s="5">
        <f t="shared" si="98"/>
        <v>7.8314198278098841E-3</v>
      </c>
      <c r="AZ13" s="5">
        <f t="shared" si="99"/>
        <v>3.8490898811630045E-3</v>
      </c>
      <c r="BA13" s="5">
        <f t="shared" si="100"/>
        <v>1.2612010966951913E-3</v>
      </c>
      <c r="BB13" s="5">
        <f t="shared" si="101"/>
        <v>3.0993590473611074E-4</v>
      </c>
      <c r="BC13" s="5">
        <f t="shared" si="102"/>
        <v>6.0932560427550909E-5</v>
      </c>
      <c r="BD13" s="5">
        <f t="shared" si="103"/>
        <v>4.6065848316042087E-5</v>
      </c>
      <c r="BE13" s="5">
        <f t="shared" si="104"/>
        <v>1.0688389301557854E-4</v>
      </c>
      <c r="BF13" s="5">
        <f t="shared" si="105"/>
        <v>1.2399822215134661E-4</v>
      </c>
      <c r="BG13" s="5">
        <f t="shared" si="106"/>
        <v>9.590194033852962E-5</v>
      </c>
      <c r="BH13" s="5">
        <f t="shared" si="107"/>
        <v>5.5628915486400484E-5</v>
      </c>
      <c r="BI13" s="5">
        <f t="shared" si="108"/>
        <v>2.5814503667136414E-5</v>
      </c>
      <c r="BJ13" s="8">
        <f t="shared" si="109"/>
        <v>0.66295484829538043</v>
      </c>
      <c r="BK13" s="8">
        <f t="shared" si="110"/>
        <v>0.19025837947954249</v>
      </c>
      <c r="BL13" s="8">
        <f t="shared" si="111"/>
        <v>0.13892808124680117</v>
      </c>
      <c r="BM13" s="8">
        <f t="shared" si="112"/>
        <v>0.63136119276598179</v>
      </c>
      <c r="BN13" s="8">
        <f t="shared" si="113"/>
        <v>0.35877860816965518</v>
      </c>
    </row>
    <row r="14" spans="1:88" x14ac:dyDescent="0.25">
      <c r="A14" t="s">
        <v>10</v>
      </c>
      <c r="B14" t="s">
        <v>40</v>
      </c>
      <c r="C14" t="s">
        <v>11</v>
      </c>
      <c r="D14" t="s">
        <v>470</v>
      </c>
      <c r="E14">
        <f>VLOOKUP(A14,home!$A$2:$E$405,3,FALSE)</f>
        <v>1.5185</v>
      </c>
      <c r="F14">
        <f>VLOOKUP(B14,home!$B$2:$E$405,3,FALSE)</f>
        <v>1.1854</v>
      </c>
      <c r="G14">
        <f>VLOOKUP(C14,away!$B$2:$E$405,4,FALSE)</f>
        <v>1.3170999999999999</v>
      </c>
      <c r="H14">
        <f>VLOOKUP(A14,away!$A$2:$E$405,3,FALSE)</f>
        <v>1.4074</v>
      </c>
      <c r="I14">
        <f>VLOOKUP(C14,away!$B$2:$E$405,3,FALSE)</f>
        <v>0.71050000000000002</v>
      </c>
      <c r="J14">
        <f>VLOOKUP(B14,home!$B$2:$E$405,4,FALSE)</f>
        <v>1.5631999999999999</v>
      </c>
      <c r="K14" s="3">
        <f t="shared" si="58"/>
        <v>2.37081938129</v>
      </c>
      <c r="L14" s="3">
        <f t="shared" si="59"/>
        <v>1.56313387664</v>
      </c>
      <c r="M14" s="5">
        <f t="shared" si="60"/>
        <v>1.9566169344793504E-2</v>
      </c>
      <c r="N14" s="5">
        <f t="shared" si="61"/>
        <v>4.6387853500238704E-2</v>
      </c>
      <c r="O14" s="5">
        <f t="shared" si="62"/>
        <v>3.0584542138921797E-2</v>
      </c>
      <c r="P14" s="5">
        <f t="shared" si="63"/>
        <v>7.2510425270836509E-2</v>
      </c>
      <c r="Q14" s="5">
        <f t="shared" si="64"/>
        <v>5.4988611067403555E-2</v>
      </c>
      <c r="R14" s="5">
        <f t="shared" si="65"/>
        <v>2.3903866959436137E-2</v>
      </c>
      <c r="S14" s="5">
        <f t="shared" si="66"/>
        <v>6.7179242910373804E-2</v>
      </c>
      <c r="T14" s="5">
        <f t="shared" si="67"/>
        <v>8.5954560788839729E-2</v>
      </c>
      <c r="U14" s="5">
        <f t="shared" si="68"/>
        <v>5.6671751075208866E-2</v>
      </c>
      <c r="V14" s="5">
        <f t="shared" si="69"/>
        <v>2.766223331122775E-2</v>
      </c>
      <c r="W14" s="5">
        <f t="shared" si="70"/>
        <v>4.3456021622939378E-2</v>
      </c>
      <c r="X14" s="5">
        <f t="shared" si="71"/>
        <v>6.792757954281689E-2</v>
      </c>
      <c r="Y14" s="5">
        <f t="shared" si="72"/>
        <v>5.3089950370767677E-2</v>
      </c>
      <c r="Z14" s="5">
        <f t="shared" si="73"/>
        <v>1.2454981408996734E-2</v>
      </c>
      <c r="AA14" s="5">
        <f t="shared" si="74"/>
        <v>2.9528511318056092E-2</v>
      </c>
      <c r="AB14" s="5">
        <f t="shared" si="75"/>
        <v>3.500338346674426E-2</v>
      </c>
      <c r="AC14" s="5">
        <f t="shared" si="76"/>
        <v>6.4071058889714448E-3</v>
      </c>
      <c r="AD14" s="5">
        <f t="shared" si="77"/>
        <v>2.5756594574355494E-2</v>
      </c>
      <c r="AE14" s="5">
        <f t="shared" si="78"/>
        <v>4.0261005526057096E-2</v>
      </c>
      <c r="AF14" s="5">
        <f t="shared" si="79"/>
        <v>3.1466670822685054E-2</v>
      </c>
      <c r="AG14" s="5">
        <f t="shared" si="80"/>
        <v>1.6395539716006147E-2</v>
      </c>
      <c r="AH14" s="5">
        <f t="shared" si="81"/>
        <v>4.8672008433310503E-3</v>
      </c>
      <c r="AI14" s="5">
        <f t="shared" si="82"/>
        <v>1.1539254092000288E-2</v>
      </c>
      <c r="AJ14" s="5">
        <f t="shared" si="83"/>
        <v>1.3678743623472114E-2</v>
      </c>
      <c r="AK14" s="5">
        <f t="shared" si="84"/>
        <v>1.0809943498074898E-2</v>
      </c>
      <c r="AL14" s="5">
        <f t="shared" si="85"/>
        <v>9.4976582197112505E-4</v>
      </c>
      <c r="AM14" s="5">
        <f t="shared" si="86"/>
        <v>1.2212846722582176E-2</v>
      </c>
      <c r="AN14" s="5">
        <f t="shared" si="87"/>
        <v>1.9090314442279998E-2</v>
      </c>
      <c r="AO14" s="5">
        <f t="shared" si="88"/>
        <v>1.4920358610218858E-2</v>
      </c>
      <c r="AP14" s="5">
        <f t="shared" si="89"/>
        <v>7.7741726650834651E-3</v>
      </c>
      <c r="AQ14" s="5">
        <f t="shared" si="90"/>
        <v>3.0380181639101606E-3</v>
      </c>
      <c r="AR14" s="5">
        <f t="shared" si="91"/>
        <v>1.5216173045243088E-3</v>
      </c>
      <c r="AS14" s="5">
        <f t="shared" si="92"/>
        <v>3.6074797964724794E-3</v>
      </c>
      <c r="AT14" s="5">
        <f t="shared" si="93"/>
        <v>4.2763415095445302E-3</v>
      </c>
      <c r="AU14" s="5">
        <f t="shared" si="94"/>
        <v>3.3794777772810361E-3</v>
      </c>
      <c r="AV14" s="5">
        <f t="shared" si="95"/>
        <v>2.0030328532541822E-3</v>
      </c>
      <c r="AW14" s="5">
        <f t="shared" si="96"/>
        <v>9.7770690097857054E-5</v>
      </c>
      <c r="AX14" s="5">
        <f t="shared" si="97"/>
        <v>4.8257422851036473E-3</v>
      </c>
      <c r="AY14" s="5">
        <f t="shared" si="98"/>
        <v>7.543281245779636E-3</v>
      </c>
      <c r="AZ14" s="5">
        <f t="shared" si="99"/>
        <v>5.8955792281506665E-3</v>
      </c>
      <c r="BA14" s="5">
        <f t="shared" si="100"/>
        <v>3.0718598713124689E-3</v>
      </c>
      <c r="BB14" s="5">
        <f t="shared" si="101"/>
        <v>1.2004320572848782E-3</v>
      </c>
      <c r="BC14" s="5">
        <f t="shared" si="102"/>
        <v>3.7528720306932852E-4</v>
      </c>
      <c r="BD14" s="5">
        <f t="shared" si="103"/>
        <v>3.9641525933059829E-4</v>
      </c>
      <c r="BE14" s="5">
        <f t="shared" si="104"/>
        <v>9.39828979860084E-4</v>
      </c>
      <c r="BF14" s="5">
        <f t="shared" si="105"/>
        <v>1.1140823802751484E-3</v>
      </c>
      <c r="BG14" s="5">
        <f t="shared" si="106"/>
        <v>8.8042936650333924E-4</v>
      </c>
      <c r="BH14" s="5">
        <f t="shared" si="107"/>
        <v>5.218347514907482E-4</v>
      </c>
      <c r="BI14" s="5">
        <f t="shared" si="108"/>
        <v>2.4743518853298339E-4</v>
      </c>
      <c r="BJ14" s="8">
        <f t="shared" si="109"/>
        <v>0.54563228002688502</v>
      </c>
      <c r="BK14" s="8">
        <f t="shared" si="110"/>
        <v>0.20181822379395375</v>
      </c>
      <c r="BL14" s="8">
        <f t="shared" si="111"/>
        <v>0.23547517218231498</v>
      </c>
      <c r="BM14" s="8">
        <f t="shared" si="112"/>
        <v>0.73999367857483844</v>
      </c>
      <c r="BN14" s="8">
        <f t="shared" si="113"/>
        <v>0.24794146828163022</v>
      </c>
    </row>
    <row r="15" spans="1:88" x14ac:dyDescent="0.25">
      <c r="A15" t="s">
        <v>10</v>
      </c>
      <c r="B15" t="s">
        <v>37</v>
      </c>
      <c r="C15" t="s">
        <v>216</v>
      </c>
      <c r="D15" t="s">
        <v>470</v>
      </c>
      <c r="E15">
        <f>VLOOKUP(A15,home!$A$2:$E$405,3,FALSE)</f>
        <v>1.5185</v>
      </c>
      <c r="F15">
        <f>VLOOKUP(B15,home!$B$2:$E$405,3,FALSE)</f>
        <v>0.1646</v>
      </c>
      <c r="G15">
        <f>VLOOKUP(C15,away!$B$2:$E$405,4,FALSE)</f>
        <v>0.92200000000000004</v>
      </c>
      <c r="H15">
        <f>VLOOKUP(A15,away!$A$2:$E$405,3,FALSE)</f>
        <v>1.4074</v>
      </c>
      <c r="I15">
        <f>VLOOKUP(C15,away!$B$2:$E$405,3,FALSE)</f>
        <v>1.2789999999999999</v>
      </c>
      <c r="J15">
        <f>VLOOKUP(B15,home!$B$2:$E$405,4,FALSE)</f>
        <v>1.2434000000000001</v>
      </c>
      <c r="K15" s="3">
        <f t="shared" si="58"/>
        <v>0.2304493822</v>
      </c>
      <c r="L15" s="3">
        <f t="shared" si="59"/>
        <v>2.2382003236399997</v>
      </c>
      <c r="M15" s="5">
        <f t="shared" si="60"/>
        <v>8.4699150588964864E-2</v>
      </c>
      <c r="N15" s="5">
        <f t="shared" si="61"/>
        <v>1.9518866926091723E-2</v>
      </c>
      <c r="O15" s="5">
        <f t="shared" si="62"/>
        <v>0.18957366626025424</v>
      </c>
      <c r="P15" s="5">
        <f t="shared" si="63"/>
        <v>4.3687134271064583E-2</v>
      </c>
      <c r="Q15" s="5">
        <f t="shared" si="64"/>
        <v>2.2490554121809255E-3</v>
      </c>
      <c r="R15" s="5">
        <f t="shared" si="65"/>
        <v>0.21215192058866122</v>
      </c>
      <c r="S15" s="5">
        <f t="shared" si="66"/>
        <v>5.6333672992781034E-3</v>
      </c>
      <c r="T15" s="5">
        <f t="shared" si="67"/>
        <v>5.0338365514276395E-3</v>
      </c>
      <c r="U15" s="5">
        <f t="shared" si="68"/>
        <v>4.8890279032200445E-2</v>
      </c>
      <c r="V15" s="5">
        <f t="shared" si="69"/>
        <v>3.2284945781033234E-4</v>
      </c>
      <c r="W15" s="5">
        <f t="shared" si="70"/>
        <v>1.7276447675688698E-4</v>
      </c>
      <c r="X15" s="5">
        <f t="shared" si="71"/>
        <v>3.8668150779075963E-4</v>
      </c>
      <c r="Y15" s="5">
        <f t="shared" si="72"/>
        <v>4.3273533794144074E-4</v>
      </c>
      <c r="Z15" s="5">
        <f t="shared" si="73"/>
        <v>0.15827949910746297</v>
      </c>
      <c r="AA15" s="5">
        <f t="shared" si="74"/>
        <v>3.6475412784240303E-2</v>
      </c>
      <c r="AB15" s="5">
        <f t="shared" si="75"/>
        <v>4.2028681708090798E-3</v>
      </c>
      <c r="AC15" s="5">
        <f t="shared" si="76"/>
        <v>1.0407695586838907E-5</v>
      </c>
      <c r="AD15" s="5">
        <f t="shared" si="77"/>
        <v>9.9533667336827092E-6</v>
      </c>
      <c r="AE15" s="5">
        <f t="shared" si="78"/>
        <v>2.2277628644636246E-5</v>
      </c>
      <c r="AF15" s="5">
        <f t="shared" si="79"/>
        <v>2.4930897821178294E-5</v>
      </c>
      <c r="AG15" s="5">
        <f t="shared" si="80"/>
        <v>1.8600114523999003E-5</v>
      </c>
      <c r="AH15" s="5">
        <f t="shared" si="81"/>
        <v>8.8565306531975183E-2</v>
      </c>
      <c r="AI15" s="5">
        <f t="shared" si="82"/>
        <v>2.0409820174647309E-2</v>
      </c>
      <c r="AJ15" s="5">
        <f t="shared" si="83"/>
        <v>2.3517152250302838E-3</v>
      </c>
      <c r="AK15" s="5">
        <f t="shared" si="84"/>
        <v>1.8065044023952108E-4</v>
      </c>
      <c r="AL15" s="5">
        <f t="shared" si="85"/>
        <v>2.1472819568692875E-7</v>
      </c>
      <c r="AM15" s="5">
        <f t="shared" si="86"/>
        <v>4.587494429174425E-7</v>
      </c>
      <c r="AN15" s="5">
        <f t="shared" si="87"/>
        <v>1.0267731516074892E-6</v>
      </c>
      <c r="AO15" s="5">
        <f t="shared" si="88"/>
        <v>1.1490620001163727E-6</v>
      </c>
      <c r="AP15" s="5">
        <f t="shared" si="89"/>
        <v>8.5727698018096347E-7</v>
      </c>
      <c r="AQ15" s="5">
        <f t="shared" si="90"/>
        <v>4.7968940362253855E-7</v>
      </c>
      <c r="AR15" s="5">
        <f t="shared" si="91"/>
        <v>3.9645379548628505E-2</v>
      </c>
      <c r="AS15" s="5">
        <f t="shared" si="92"/>
        <v>9.1362532240659555E-3</v>
      </c>
      <c r="AT15" s="5">
        <f t="shared" si="93"/>
        <v>1.0527219555543788E-3</v>
      </c>
      <c r="AU15" s="5">
        <f t="shared" si="94"/>
        <v>8.0866374761960866E-5</v>
      </c>
      <c r="AV15" s="5">
        <f t="shared" si="95"/>
        <v>4.6589015261618852E-6</v>
      </c>
      <c r="AW15" s="5">
        <f t="shared" si="96"/>
        <v>3.0765294481597044E-9</v>
      </c>
      <c r="AX15" s="5">
        <f t="shared" si="97"/>
        <v>1.7619754284153149E-8</v>
      </c>
      <c r="AY15" s="5">
        <f t="shared" si="98"/>
        <v>3.9436539741248855E-8</v>
      </c>
      <c r="AZ15" s="5">
        <f t="shared" si="99"/>
        <v>4.4133438006052457E-8</v>
      </c>
      <c r="BA15" s="5">
        <f t="shared" si="100"/>
        <v>3.2926491742830816E-8</v>
      </c>
      <c r="BB15" s="5">
        <f t="shared" si="101"/>
        <v>1.8424021118783431E-8</v>
      </c>
      <c r="BC15" s="5">
        <f t="shared" si="102"/>
        <v>8.2473300061622477E-9</v>
      </c>
      <c r="BD15" s="5">
        <f t="shared" si="103"/>
        <v>1.4789050222761826E-2</v>
      </c>
      <c r="BE15" s="5">
        <f t="shared" si="104"/>
        <v>3.4081274871602357E-3</v>
      </c>
      <c r="BF15" s="5">
        <f t="shared" si="105"/>
        <v>3.9270043693745736E-4</v>
      </c>
      <c r="BG15" s="5">
        <f t="shared" si="106"/>
        <v>3.0165857693969057E-5</v>
      </c>
      <c r="BH15" s="5">
        <f t="shared" si="107"/>
        <v>1.7379258172770703E-6</v>
      </c>
      <c r="BI15" s="5">
        <f t="shared" si="108"/>
        <v>8.0100786180186197E-8</v>
      </c>
      <c r="BJ15" s="8">
        <f t="shared" si="109"/>
        <v>2.7873834558466211E-2</v>
      </c>
      <c r="BK15" s="8">
        <f t="shared" si="110"/>
        <v>0.13435316347744014</v>
      </c>
      <c r="BL15" s="8">
        <f t="shared" si="111"/>
        <v>0.67134338124375159</v>
      </c>
      <c r="BM15" s="8">
        <f t="shared" si="112"/>
        <v>0.43997004797989314</v>
      </c>
      <c r="BN15" s="8">
        <f t="shared" si="113"/>
        <v>0.55187979404721754</v>
      </c>
    </row>
    <row r="16" spans="1:88" x14ac:dyDescent="0.25">
      <c r="A16" t="s">
        <v>10</v>
      </c>
      <c r="B16" t="s">
        <v>39</v>
      </c>
      <c r="C16" t="s">
        <v>425</v>
      </c>
      <c r="D16" t="s">
        <v>470</v>
      </c>
      <c r="E16">
        <f>VLOOKUP(A16,home!$A$2:$E$405,3,FALSE)</f>
        <v>1.5185</v>
      </c>
      <c r="F16">
        <f>VLOOKUP(B16,home!$B$2:$E$405,3,FALSE)</f>
        <v>0.65849999999999997</v>
      </c>
      <c r="G16">
        <f>VLOOKUP(C16,away!$B$2:$E$405,4,FALSE)</f>
        <v>1.3170999999999999</v>
      </c>
      <c r="H16">
        <f>VLOOKUP(A16,away!$A$2:$E$405,3,FALSE)</f>
        <v>1.4074</v>
      </c>
      <c r="I16">
        <f>VLOOKUP(C16,away!$B$2:$E$405,3,FALSE)</f>
        <v>1.1368</v>
      </c>
      <c r="J16">
        <f>VLOOKUP(B16,home!$B$2:$E$405,4,FALSE)</f>
        <v>1.8473999999999999</v>
      </c>
      <c r="K16" s="3">
        <f t="shared" si="58"/>
        <v>1.3170107664749999</v>
      </c>
      <c r="L16" s="3">
        <f t="shared" si="59"/>
        <v>2.9557149679679999</v>
      </c>
      <c r="M16" s="5">
        <f t="shared" si="60"/>
        <v>1.3943724417989111E-2</v>
      </c>
      <c r="N16" s="5">
        <f t="shared" si="61"/>
        <v>1.8364035183252012E-2</v>
      </c>
      <c r="O16" s="5">
        <f t="shared" si="62"/>
        <v>4.1213674971471305E-2</v>
      </c>
      <c r="P16" s="5">
        <f t="shared" si="63"/>
        <v>5.4278853663428939E-2</v>
      </c>
      <c r="Q16" s="5">
        <f t="shared" si="64"/>
        <v>1.2092816026134301E-2</v>
      </c>
      <c r="R16" s="5">
        <f t="shared" si="65"/>
        <v>6.0907937999072945E-2</v>
      </c>
      <c r="S16" s="5">
        <f t="shared" si="66"/>
        <v>5.2822937880480911E-2</v>
      </c>
      <c r="T16" s="5">
        <f t="shared" si="67"/>
        <v>3.5742917333328461E-2</v>
      </c>
      <c r="U16" s="5">
        <f t="shared" si="68"/>
        <v>8.0216410108570835E-2</v>
      </c>
      <c r="V16" s="5">
        <f t="shared" si="69"/>
        <v>2.2847143985816006E-2</v>
      </c>
      <c r="W16" s="5">
        <f t="shared" si="70"/>
        <v>5.3087896344734343E-3</v>
      </c>
      <c r="X16" s="5">
        <f t="shared" si="71"/>
        <v>1.5691268984406495E-2</v>
      </c>
      <c r="Y16" s="5">
        <f t="shared" si="72"/>
        <v>2.3189459301811162E-2</v>
      </c>
      <c r="Z16" s="5">
        <f t="shared" si="73"/>
        <v>6.0008834670642268E-2</v>
      </c>
      <c r="AA16" s="5">
        <f t="shared" si="74"/>
        <v>7.9032281344854127E-2</v>
      </c>
      <c r="AB16" s="5">
        <f t="shared" si="75"/>
        <v>5.204318271512709E-2</v>
      </c>
      <c r="AC16" s="5">
        <f t="shared" si="76"/>
        <v>5.5585793824635158E-3</v>
      </c>
      <c r="AD16" s="5">
        <f t="shared" si="77"/>
        <v>1.7479332763880983E-3</v>
      </c>
      <c r="AE16" s="5">
        <f t="shared" si="78"/>
        <v>5.1663925480296483E-3</v>
      </c>
      <c r="AF16" s="5">
        <f t="shared" si="79"/>
        <v>7.6351918923047843E-3</v>
      </c>
      <c r="AG16" s="5">
        <f t="shared" si="80"/>
        <v>7.5224836531310561E-3</v>
      </c>
      <c r="AH16" s="5">
        <f t="shared" si="81"/>
        <v>4.4342252711583603E-2</v>
      </c>
      <c r="AI16" s="5">
        <f t="shared" si="82"/>
        <v>5.8399224230910866E-2</v>
      </c>
      <c r="AJ16" s="5">
        <f t="shared" si="83"/>
        <v>3.8456203532948659E-2</v>
      </c>
      <c r="AK16" s="5">
        <f t="shared" si="84"/>
        <v>1.6882411363549111E-2</v>
      </c>
      <c r="AL16" s="5">
        <f t="shared" si="85"/>
        <v>8.6551715404829235E-4</v>
      </c>
      <c r="AM16" s="5">
        <f t="shared" si="86"/>
        <v>4.6040938881660955E-4</v>
      </c>
      <c r="AN16" s="5">
        <f t="shared" si="87"/>
        <v>1.3608389219182514E-3</v>
      </c>
      <c r="AO16" s="5">
        <f t="shared" si="88"/>
        <v>2.0111259852536065E-3</v>
      </c>
      <c r="AP16" s="5">
        <f t="shared" si="89"/>
        <v>1.9814383923611582E-3</v>
      </c>
      <c r="AQ16" s="5">
        <f t="shared" si="90"/>
        <v>1.4641417786020816E-3</v>
      </c>
      <c r="AR16" s="5">
        <f t="shared" si="91"/>
        <v>2.6212612010609454E-2</v>
      </c>
      <c r="AS16" s="5">
        <f t="shared" si="92"/>
        <v>3.4522292235404546E-2</v>
      </c>
      <c r="AT16" s="5">
        <f t="shared" si="93"/>
        <v>2.2733115278712045E-2</v>
      </c>
      <c r="AU16" s="5">
        <f t="shared" si="94"/>
        <v>9.9799191925270293E-3</v>
      </c>
      <c r="AV16" s="5">
        <f t="shared" si="95"/>
        <v>3.2859152562771466E-3</v>
      </c>
      <c r="AW16" s="5">
        <f t="shared" si="96"/>
        <v>9.358905351628548E-5</v>
      </c>
      <c r="AX16" s="5">
        <f t="shared" si="97"/>
        <v>1.0106068700960814E-4</v>
      </c>
      <c r="AY16" s="5">
        <f t="shared" si="98"/>
        <v>2.9870658526742793E-4</v>
      </c>
      <c r="AZ16" s="5">
        <f t="shared" si="99"/>
        <v>4.4144576255277331E-4</v>
      </c>
      <c r="BA16" s="5">
        <f t="shared" si="100"/>
        <v>4.3492928264109322E-4</v>
      </c>
      <c r="BB16" s="5">
        <f t="shared" si="101"/>
        <v>3.2138174767746598E-4</v>
      </c>
      <c r="BC16" s="5">
        <f t="shared" si="102"/>
        <v>1.8998256840840023E-4</v>
      </c>
      <c r="BD16" s="5">
        <f t="shared" si="103"/>
        <v>1.2912834944882686E-2</v>
      </c>
      <c r="BE16" s="5">
        <f t="shared" si="104"/>
        <v>1.700634264812511E-2</v>
      </c>
      <c r="BF16" s="5">
        <f t="shared" si="105"/>
        <v>1.1198768182971866E-2</v>
      </c>
      <c r="BG16" s="5">
        <f t="shared" si="106"/>
        <v>4.9162994227438753E-3</v>
      </c>
      <c r="BH16" s="5">
        <f t="shared" si="107"/>
        <v>1.6187048177421276E-3</v>
      </c>
      <c r="BI16" s="5">
        <f t="shared" si="108"/>
        <v>4.2637033454226702E-4</v>
      </c>
      <c r="BJ16" s="8">
        <f t="shared" si="109"/>
        <v>0.14152674893376793</v>
      </c>
      <c r="BK16" s="8">
        <f t="shared" si="110"/>
        <v>0.15061546306949419</v>
      </c>
      <c r="BL16" s="8">
        <f t="shared" si="111"/>
        <v>0.61630675330262685</v>
      </c>
      <c r="BM16" s="8">
        <f t="shared" si="112"/>
        <v>0.76745164018343159</v>
      </c>
      <c r="BN16" s="8">
        <f t="shared" si="113"/>
        <v>0.20080104226134859</v>
      </c>
    </row>
    <row r="17" spans="1:66" x14ac:dyDescent="0.25">
      <c r="A17" t="s">
        <v>10</v>
      </c>
      <c r="B17" t="s">
        <v>215</v>
      </c>
      <c r="C17" t="s">
        <v>429</v>
      </c>
      <c r="D17" t="s">
        <v>470</v>
      </c>
      <c r="E17">
        <f>VLOOKUP(A17,home!$A$2:$E$405,3,FALSE)</f>
        <v>1.5185</v>
      </c>
      <c r="F17">
        <f>VLOOKUP(B17,home!$B$2:$E$405,3,FALSE)</f>
        <v>0.82320000000000004</v>
      </c>
      <c r="G17">
        <f>VLOOKUP(C17,away!$B$2:$E$405,4,FALSE)</f>
        <v>1.3170999999999999</v>
      </c>
      <c r="H17">
        <f>VLOOKUP(A17,away!$A$2:$E$405,3,FALSE)</f>
        <v>1.4074</v>
      </c>
      <c r="I17">
        <f>VLOOKUP(C17,away!$B$2:$E$405,3,FALSE)</f>
        <v>1.1368</v>
      </c>
      <c r="J17">
        <f>VLOOKUP(B17,home!$B$2:$E$405,4,FALSE)</f>
        <v>1.2434000000000001</v>
      </c>
      <c r="K17" s="3">
        <f t="shared" si="58"/>
        <v>1.6464134593199999</v>
      </c>
      <c r="L17" s="3">
        <f t="shared" si="59"/>
        <v>1.9893558466880001</v>
      </c>
      <c r="M17" s="5">
        <f t="shared" si="60"/>
        <v>2.6363644873608327E-2</v>
      </c>
      <c r="N17" s="5">
        <f t="shared" si="61"/>
        <v>4.3405459756641458E-2</v>
      </c>
      <c r="O17" s="5">
        <f t="shared" si="62"/>
        <v>5.2446671069318843E-2</v>
      </c>
      <c r="P17" s="5">
        <f t="shared" si="63"/>
        <v>8.6348905145055388E-2</v>
      </c>
      <c r="Q17" s="5">
        <f t="shared" si="64"/>
        <v>3.5731666575653562E-2</v>
      </c>
      <c r="R17" s="5">
        <f t="shared" si="65"/>
        <v>5.216754586553593E-2</v>
      </c>
      <c r="S17" s="5">
        <f t="shared" si="66"/>
        <v>7.0704690640233117E-2</v>
      </c>
      <c r="T17" s="5">
        <f t="shared" si="67"/>
        <v>7.1082999814182604E-2</v>
      </c>
      <c r="U17" s="5">
        <f t="shared" si="68"/>
        <v>8.5889349652711763E-2</v>
      </c>
      <c r="V17" s="5">
        <f t="shared" si="69"/>
        <v>2.5731025747656417E-2</v>
      </c>
      <c r="W17" s="5">
        <f t="shared" si="70"/>
        <v>1.9609698924696866E-2</v>
      </c>
      <c r="X17" s="5">
        <f t="shared" si="71"/>
        <v>3.9010669207637093E-2</v>
      </c>
      <c r="Y17" s="5">
        <f t="shared" si="72"/>
        <v>3.8803051435712207E-2</v>
      </c>
      <c r="Z17" s="5">
        <f t="shared" si="73"/>
        <v>3.4593270791656097E-2</v>
      </c>
      <c r="AA17" s="5">
        <f t="shared" si="74"/>
        <v>5.6954826633284016E-2</v>
      </c>
      <c r="AB17" s="5">
        <f t="shared" si="75"/>
        <v>4.6885596571138013E-2</v>
      </c>
      <c r="AC17" s="5">
        <f t="shared" si="76"/>
        <v>5.2673053939934654E-3</v>
      </c>
      <c r="AD17" s="5">
        <f t="shared" si="77"/>
        <v>8.0714180607084681E-3</v>
      </c>
      <c r="AE17" s="5">
        <f t="shared" si="78"/>
        <v>1.6056922710133512E-2</v>
      </c>
      <c r="AF17" s="5">
        <f t="shared" si="79"/>
        <v>1.5971466536610718E-2</v>
      </c>
      <c r="AG17" s="5">
        <f t="shared" si="80"/>
        <v>1.0590976778262757E-2</v>
      </c>
      <c r="AH17" s="5">
        <f t="shared" si="81"/>
        <v>1.7204581376360575E-2</v>
      </c>
      <c r="AI17" s="5">
        <f t="shared" si="82"/>
        <v>2.8325854340006257E-2</v>
      </c>
      <c r="AJ17" s="5">
        <f t="shared" si="83"/>
        <v>2.3318033916062072E-2</v>
      </c>
      <c r="AK17" s="5">
        <f t="shared" si="84"/>
        <v>1.2797041628094946E-2</v>
      </c>
      <c r="AL17" s="5">
        <f t="shared" si="85"/>
        <v>6.900806865158312E-4</v>
      </c>
      <c r="AM17" s="5">
        <f t="shared" si="86"/>
        <v>2.6577782661897889E-3</v>
      </c>
      <c r="AN17" s="5">
        <f t="shared" si="87"/>
        <v>5.2872667330449525E-3</v>
      </c>
      <c r="AO17" s="5">
        <f t="shared" si="88"/>
        <v>5.2591274941909709E-3</v>
      </c>
      <c r="AP17" s="5">
        <f t="shared" si="89"/>
        <v>3.4874253430154721E-3</v>
      </c>
      <c r="AQ17" s="5">
        <f t="shared" si="90"/>
        <v>1.734432499003934E-3</v>
      </c>
      <c r="AR17" s="5">
        <f t="shared" si="91"/>
        <v>6.8452069101764797E-3</v>
      </c>
      <c r="AS17" s="5">
        <f t="shared" si="92"/>
        <v>1.1270040788744825E-2</v>
      </c>
      <c r="AT17" s="5">
        <f t="shared" si="93"/>
        <v>9.2775734208374351E-3</v>
      </c>
      <c r="AU17" s="5">
        <f t="shared" si="94"/>
        <v>5.0915739166320821E-3</v>
      </c>
      <c r="AV17" s="5">
        <f t="shared" si="95"/>
        <v>2.0957089563664287E-3</v>
      </c>
      <c r="AW17" s="5">
        <f t="shared" si="96"/>
        <v>6.2783967201870784E-5</v>
      </c>
      <c r="AX17" s="5">
        <f t="shared" si="97"/>
        <v>7.2930031822384062E-4</v>
      </c>
      <c r="AY17" s="5">
        <f t="shared" si="98"/>
        <v>1.4508378520500164E-3</v>
      </c>
      <c r="AZ17" s="5">
        <f t="shared" si="99"/>
        <v>1.4431163817859804E-3</v>
      </c>
      <c r="BA17" s="5">
        <f t="shared" si="100"/>
        <v>9.5695733718572382E-4</v>
      </c>
      <c r="BB17" s="5">
        <f t="shared" si="101"/>
        <v>4.7593216844035008E-4</v>
      </c>
      <c r="BC17" s="5">
        <f t="shared" si="102"/>
        <v>1.8935968838274176E-4</v>
      </c>
      <c r="BD17" s="5">
        <f t="shared" si="103"/>
        <v>2.2695920647581112E-3</v>
      </c>
      <c r="BE17" s="5">
        <f t="shared" si="104"/>
        <v>3.7366869225836227E-3</v>
      </c>
      <c r="BF17" s="5">
        <f t="shared" si="105"/>
        <v>3.0760658213033541E-3</v>
      </c>
      <c r="BG17" s="5">
        <f t="shared" si="106"/>
        <v>1.6881587233160238E-3</v>
      </c>
      <c r="BH17" s="5">
        <f t="shared" si="107"/>
        <v>6.94851810883993E-4</v>
      </c>
      <c r="BI17" s="5">
        <f t="shared" si="108"/>
        <v>2.2880267473445609E-4</v>
      </c>
      <c r="BJ17" s="8">
        <f t="shared" si="109"/>
        <v>0.32200586388175306</v>
      </c>
      <c r="BK17" s="8">
        <f t="shared" si="110"/>
        <v>0.21655649033911259</v>
      </c>
      <c r="BL17" s="8">
        <f t="shared" si="111"/>
        <v>0.42226376306284918</v>
      </c>
      <c r="BM17" s="8">
        <f t="shared" si="112"/>
        <v>0.69756744090470901</v>
      </c>
      <c r="BN17" s="8">
        <f t="shared" si="113"/>
        <v>0.29646389328581346</v>
      </c>
    </row>
    <row r="18" spans="1:66" x14ac:dyDescent="0.25">
      <c r="A18" t="s">
        <v>16</v>
      </c>
      <c r="B18" t="s">
        <v>221</v>
      </c>
      <c r="C18" t="s">
        <v>464</v>
      </c>
      <c r="D18" t="s">
        <v>470</v>
      </c>
      <c r="E18">
        <f>VLOOKUP(A18,home!$A$2:$E$405,3,FALSE)</f>
        <v>1.7778</v>
      </c>
      <c r="F18">
        <f>VLOOKUP(B18,home!$B$2:$E$405,3,FALSE)</f>
        <v>1.125</v>
      </c>
      <c r="G18">
        <f>VLOOKUP(C18,away!$B$2:$E$405,4,FALSE)</f>
        <v>1.5468999999999999</v>
      </c>
      <c r="H18">
        <f>VLOOKUP(A18,away!$A$2:$E$405,3,FALSE)</f>
        <v>1.2716000000000001</v>
      </c>
      <c r="I18">
        <f>VLOOKUP(C18,away!$B$2:$E$405,3,FALSE)</f>
        <v>0.39319999999999999</v>
      </c>
      <c r="J18">
        <f>VLOOKUP(B18,home!$B$2:$E$405,4,FALSE)</f>
        <v>0.78639999999999999</v>
      </c>
      <c r="K18" s="3">
        <f t="shared" si="58"/>
        <v>3.0938386725</v>
      </c>
      <c r="L18" s="3">
        <f t="shared" si="59"/>
        <v>0.39319458956800002</v>
      </c>
      <c r="M18" s="5">
        <f t="shared" si="60"/>
        <v>3.0591494625715504E-2</v>
      </c>
      <c r="N18" s="5">
        <f t="shared" si="61"/>
        <v>9.4645149122614541E-2</v>
      </c>
      <c r="O18" s="5">
        <f t="shared" si="62"/>
        <v>1.2028410173629886E-2</v>
      </c>
      <c r="P18" s="5">
        <f t="shared" si="63"/>
        <v>3.7213960563868581E-2</v>
      </c>
      <c r="Q18" s="5">
        <f t="shared" si="64"/>
        <v>0.14640841126003717</v>
      </c>
      <c r="R18" s="5">
        <f t="shared" si="65"/>
        <v>2.364752900687979E-3</v>
      </c>
      <c r="S18" s="5">
        <f t="shared" si="66"/>
        <v>1.1317515520188278E-2</v>
      </c>
      <c r="T18" s="5">
        <f t="shared" si="67"/>
        <v>5.7566995174693276E-2</v>
      </c>
      <c r="U18" s="5">
        <f t="shared" si="68"/>
        <v>7.3161639750550216E-3</v>
      </c>
      <c r="V18" s="5">
        <f t="shared" si="69"/>
        <v>1.5297264862604368E-3</v>
      </c>
      <c r="W18" s="5">
        <f t="shared" si="70"/>
        <v>0.15098800157852915</v>
      </c>
      <c r="X18" s="5">
        <f t="shared" si="71"/>
        <v>5.9367665310362312E-2</v>
      </c>
      <c r="Y18" s="5">
        <f t="shared" si="72"/>
        <v>1.1671522397659151E-2</v>
      </c>
      <c r="Z18" s="5">
        <f t="shared" si="73"/>
        <v>3.0993601540524926E-4</v>
      </c>
      <c r="AA18" s="5">
        <f t="shared" si="74"/>
        <v>9.588920304613158E-4</v>
      </c>
      <c r="AB18" s="5">
        <f t="shared" si="75"/>
        <v>1.4833286232966338E-3</v>
      </c>
      <c r="AC18" s="5">
        <f t="shared" si="76"/>
        <v>1.1630516469875994E-4</v>
      </c>
      <c r="AD18" s="5">
        <f t="shared" si="77"/>
        <v>0.11678312959178616</v>
      </c>
      <c r="AE18" s="5">
        <f t="shared" si="78"/>
        <v>4.5918494708308916E-2</v>
      </c>
      <c r="AF18" s="5">
        <f t="shared" si="79"/>
        <v>9.0274518402069515E-3</v>
      </c>
      <c r="AG18" s="5">
        <f t="shared" si="80"/>
        <v>1.1831817403850199E-3</v>
      </c>
      <c r="AH18" s="5">
        <f t="shared" si="81"/>
        <v>3.0466291092402067E-5</v>
      </c>
      <c r="AI18" s="5">
        <f t="shared" si="82"/>
        <v>9.4257789589315781E-5</v>
      </c>
      <c r="AJ18" s="5">
        <f t="shared" si="83"/>
        <v>1.4580919730789658E-4</v>
      </c>
      <c r="AK18" s="5">
        <f t="shared" si="84"/>
        <v>1.5037004447911778E-4</v>
      </c>
      <c r="AL18" s="5">
        <f t="shared" si="85"/>
        <v>5.6593191871515634E-6</v>
      </c>
      <c r="AM18" s="5">
        <f t="shared" si="86"/>
        <v>7.2261632525329411E-2</v>
      </c>
      <c r="AN18" s="5">
        <f t="shared" si="87"/>
        <v>2.8412882942310539E-2</v>
      </c>
      <c r="AO18" s="5">
        <f t="shared" si="88"/>
        <v>5.5858959234727102E-3</v>
      </c>
      <c r="AP18" s="5">
        <f t="shared" si="89"/>
        <v>7.3211468499980576E-4</v>
      </c>
      <c r="AQ18" s="5">
        <f t="shared" si="90"/>
        <v>7.1965883271301036E-5</v>
      </c>
      <c r="AR18" s="5">
        <f t="shared" si="91"/>
        <v>2.3958361643472495E-6</v>
      </c>
      <c r="AS18" s="5">
        <f t="shared" si="92"/>
        <v>7.4123305782315863E-6</v>
      </c>
      <c r="AT18" s="5">
        <f t="shared" si="93"/>
        <v>1.1466277498143587E-5</v>
      </c>
      <c r="AU18" s="5">
        <f t="shared" si="94"/>
        <v>1.1824937584457725E-5</v>
      </c>
      <c r="AV18" s="5">
        <f t="shared" si="95"/>
        <v>9.1461122996735126E-6</v>
      </c>
      <c r="AW18" s="5">
        <f t="shared" si="96"/>
        <v>1.9123478203641131E-7</v>
      </c>
      <c r="AX18" s="5">
        <f t="shared" si="97"/>
        <v>3.7260972207474659E-2</v>
      </c>
      <c r="AY18" s="5">
        <f t="shared" si="98"/>
        <v>1.4650812674022655E-2</v>
      </c>
      <c r="AZ18" s="5">
        <f t="shared" si="99"/>
        <v>2.8803101380999951E-3</v>
      </c>
      <c r="BA18" s="5">
        <f t="shared" si="100"/>
        <v>3.7750745419292574E-4</v>
      </c>
      <c r="BB18" s="5">
        <f t="shared" si="101"/>
        <v>3.7108472127561992E-5</v>
      </c>
      <c r="BC18" s="5">
        <f t="shared" si="102"/>
        <v>2.9181700935384619E-6</v>
      </c>
      <c r="BD18" s="5">
        <f t="shared" si="103"/>
        <v>1.5700496955211473E-7</v>
      </c>
      <c r="BE18" s="5">
        <f t="shared" si="104"/>
        <v>4.857480465750175E-7</v>
      </c>
      <c r="BF18" s="5">
        <f t="shared" si="105"/>
        <v>7.5141304579256038E-7</v>
      </c>
      <c r="BG18" s="5">
        <f t="shared" si="106"/>
        <v>7.7491691336467884E-7</v>
      </c>
      <c r="BH18" s="5">
        <f t="shared" si="107"/>
        <v>5.9936697863549398E-7</v>
      </c>
      <c r="BI18" s="5">
        <f t="shared" si="108"/>
        <v>3.7086894750439444E-7</v>
      </c>
      <c r="BJ18" s="8">
        <f t="shared" si="109"/>
        <v>0.85583412379997792</v>
      </c>
      <c r="BK18" s="8">
        <f t="shared" si="110"/>
        <v>9.5425474353941372E-2</v>
      </c>
      <c r="BL18" s="8">
        <f t="shared" si="111"/>
        <v>2.4617835838625854E-2</v>
      </c>
      <c r="BM18" s="8">
        <f t="shared" si="112"/>
        <v>0.63828456992215599</v>
      </c>
      <c r="BN18" s="8">
        <f t="shared" si="113"/>
        <v>0.3232521786465537</v>
      </c>
    </row>
    <row r="19" spans="1:66" x14ac:dyDescent="0.25">
      <c r="A19" t="s">
        <v>16</v>
      </c>
      <c r="B19" t="s">
        <v>223</v>
      </c>
      <c r="C19" t="s">
        <v>462</v>
      </c>
      <c r="D19" t="s">
        <v>470</v>
      </c>
      <c r="E19">
        <f>VLOOKUP(A19,home!$A$2:$E$405,3,FALSE)</f>
        <v>1.7778</v>
      </c>
      <c r="F19">
        <f>VLOOKUP(B19,home!$B$2:$E$405,3,FALSE)</f>
        <v>1.125</v>
      </c>
      <c r="G19">
        <f>VLOOKUP(C19,away!$B$2:$E$405,4,FALSE)</f>
        <v>0.70309999999999995</v>
      </c>
      <c r="H19">
        <f>VLOOKUP(A19,away!$A$2:$E$405,3,FALSE)</f>
        <v>1.2716000000000001</v>
      </c>
      <c r="I19">
        <f>VLOOKUP(C19,away!$B$2:$E$405,3,FALSE)</f>
        <v>1.3762000000000001</v>
      </c>
      <c r="J19">
        <f>VLOOKUP(B19,home!$B$2:$E$405,4,FALSE)</f>
        <v>0.98299999999999998</v>
      </c>
      <c r="K19" s="3">
        <f t="shared" si="58"/>
        <v>1.4062175774999999</v>
      </c>
      <c r="L19" s="3">
        <f t="shared" si="59"/>
        <v>1.7202263293600002</v>
      </c>
      <c r="M19" s="5">
        <f t="shared" si="60"/>
        <v>4.3873538562836829E-2</v>
      </c>
      <c r="N19" s="5">
        <f t="shared" si="61"/>
        <v>6.1695741114185215E-2</v>
      </c>
      <c r="O19" s="5">
        <f t="shared" si="62"/>
        <v>7.5472416197983214E-2</v>
      </c>
      <c r="P19" s="5">
        <f t="shared" si="63"/>
        <v>0.10613063827399968</v>
      </c>
      <c r="Q19" s="5">
        <f t="shared" si="64"/>
        <v>4.3378817805828349E-2</v>
      </c>
      <c r="R19" s="5">
        <f t="shared" si="65"/>
        <v>6.4914818742093455E-2</v>
      </c>
      <c r="S19" s="5">
        <f t="shared" si="66"/>
        <v>6.4182835197543905E-2</v>
      </c>
      <c r="T19" s="5">
        <f t="shared" si="67"/>
        <v>7.4621384526096318E-2</v>
      </c>
      <c r="U19" s="5">
        <f t="shared" si="68"/>
        <v>9.1284359155358222E-2</v>
      </c>
      <c r="V19" s="5">
        <f t="shared" si="69"/>
        <v>1.7251008970283688E-2</v>
      </c>
      <c r="W19" s="5">
        <f t="shared" si="70"/>
        <v>2.0333352029908599E-2</v>
      </c>
      <c r="X19" s="5">
        <f t="shared" si="71"/>
        <v>3.4977967525994379E-2</v>
      </c>
      <c r="Y19" s="5">
        <f t="shared" si="72"/>
        <v>3.0085010342857304E-2</v>
      </c>
      <c r="Z19" s="5">
        <f t="shared" si="73"/>
        <v>3.7222726788593723E-2</v>
      </c>
      <c r="AA19" s="5">
        <f t="shared" si="74"/>
        <v>5.2343252692600602E-2</v>
      </c>
      <c r="AB19" s="5">
        <f t="shared" si="75"/>
        <v>3.6803000999929593E-2</v>
      </c>
      <c r="AC19" s="5">
        <f t="shared" si="76"/>
        <v>2.6081503977968649E-3</v>
      </c>
      <c r="AD19" s="5">
        <f t="shared" si="77"/>
        <v>7.1482792584881957E-3</v>
      </c>
      <c r="AE19" s="5">
        <f t="shared" si="78"/>
        <v>1.2296658190069374E-2</v>
      </c>
      <c r="AF19" s="5">
        <f t="shared" si="79"/>
        <v>1.0576517590848811E-2</v>
      </c>
      <c r="AG19" s="5">
        <f t="shared" si="80"/>
        <v>6.064668010905775E-3</v>
      </c>
      <c r="AH19" s="5">
        <f t="shared" si="81"/>
        <v>1.600787866807819E-2</v>
      </c>
      <c r="AI19" s="5">
        <f t="shared" si="82"/>
        <v>2.2510560361538832E-2</v>
      </c>
      <c r="AJ19" s="5">
        <f t="shared" si="83"/>
        <v>1.5827372829885333E-2</v>
      </c>
      <c r="AK19" s="5">
        <f t="shared" si="84"/>
        <v>7.4189099596768896E-3</v>
      </c>
      <c r="AL19" s="5">
        <f t="shared" si="85"/>
        <v>2.5236593673548372E-4</v>
      </c>
      <c r="AM19" s="5">
        <f t="shared" si="86"/>
        <v>2.010407188432952E-3</v>
      </c>
      <c r="AN19" s="5">
        <f t="shared" si="87"/>
        <v>3.4583553782769755E-3</v>
      </c>
      <c r="AO19" s="5">
        <f t="shared" si="88"/>
        <v>2.9745769889979084E-3</v>
      </c>
      <c r="AP19" s="5">
        <f t="shared" si="89"/>
        <v>1.7056485517275312E-3</v>
      </c>
      <c r="AQ19" s="5">
        <f t="shared" si="90"/>
        <v>7.3352538682911318E-4</v>
      </c>
      <c r="AR19" s="5">
        <f t="shared" si="91"/>
        <v>5.507434872405674E-3</v>
      </c>
      <c r="AS19" s="5">
        <f t="shared" si="92"/>
        <v>7.744651724513326E-3</v>
      </c>
      <c r="AT19" s="5">
        <f t="shared" si="93"/>
        <v>5.4453326933131645E-3</v>
      </c>
      <c r="AU19" s="5">
        <f t="shared" si="94"/>
        <v>2.5524408495574626E-3</v>
      </c>
      <c r="AV19" s="5">
        <f t="shared" si="95"/>
        <v>8.9732179704418431E-4</v>
      </c>
      <c r="AW19" s="5">
        <f t="shared" si="96"/>
        <v>1.6957676554090868E-5</v>
      </c>
      <c r="AX19" s="5">
        <f t="shared" si="97"/>
        <v>4.7117832105112838E-4</v>
      </c>
      <c r="AY19" s="5">
        <f t="shared" si="98"/>
        <v>8.1053335369579032E-4</v>
      </c>
      <c r="AZ19" s="5">
        <f t="shared" si="99"/>
        <v>6.9715040792598011E-4</v>
      </c>
      <c r="BA19" s="5">
        <f t="shared" si="100"/>
        <v>3.997521624127785E-4</v>
      </c>
      <c r="BB19" s="5">
        <f t="shared" si="101"/>
        <v>1.7191604875026423E-4</v>
      </c>
      <c r="BC19" s="5">
        <f t="shared" si="102"/>
        <v>5.9146902699948332E-5</v>
      </c>
      <c r="BD19" s="5">
        <f t="shared" si="103"/>
        <v>1.5790057457912789E-3</v>
      </c>
      <c r="BE19" s="5">
        <f t="shared" si="104"/>
        <v>2.2204256347051923E-3</v>
      </c>
      <c r="BF19" s="5">
        <f t="shared" si="105"/>
        <v>1.561200778527018E-3</v>
      </c>
      <c r="BG19" s="5">
        <f t="shared" si="106"/>
        <v>7.3179599225712568E-4</v>
      </c>
      <c r="BH19" s="5">
        <f t="shared" si="107"/>
        <v>2.5726609686400605E-4</v>
      </c>
      <c r="BI19" s="5">
        <f t="shared" si="108"/>
        <v>7.2354421500996533E-5</v>
      </c>
      <c r="BJ19" s="8">
        <f t="shared" si="109"/>
        <v>0.31467058708598278</v>
      </c>
      <c r="BK19" s="8">
        <f t="shared" si="110"/>
        <v>0.23510907069289222</v>
      </c>
      <c r="BL19" s="8">
        <f t="shared" si="111"/>
        <v>0.41115180021362369</v>
      </c>
      <c r="BM19" s="8">
        <f t="shared" si="112"/>
        <v>0.60189463840702384</v>
      </c>
      <c r="BN19" s="8">
        <f t="shared" si="113"/>
        <v>0.39546597069692668</v>
      </c>
    </row>
    <row r="20" spans="1:66" x14ac:dyDescent="0.25">
      <c r="A20" t="s">
        <v>16</v>
      </c>
      <c r="B20" t="s">
        <v>55</v>
      </c>
      <c r="C20" t="s">
        <v>17</v>
      </c>
      <c r="D20" t="s">
        <v>470</v>
      </c>
      <c r="E20">
        <f>VLOOKUP(A20,home!$A$2:$E$405,3,FALSE)</f>
        <v>1.7778</v>
      </c>
      <c r="F20">
        <f>VLOOKUP(B20,home!$B$2:$E$405,3,FALSE)</f>
        <v>0.4219</v>
      </c>
      <c r="G20">
        <f>VLOOKUP(C20,away!$B$2:$E$405,4,FALSE)</f>
        <v>1.125</v>
      </c>
      <c r="H20">
        <f>VLOOKUP(A20,away!$A$2:$E$405,3,FALSE)</f>
        <v>1.2716000000000001</v>
      </c>
      <c r="I20">
        <f>VLOOKUP(C20,away!$B$2:$E$405,3,FALSE)</f>
        <v>0.78639999999999999</v>
      </c>
      <c r="J20">
        <f>VLOOKUP(B20,home!$B$2:$E$405,4,FALSE)</f>
        <v>0.98299999999999998</v>
      </c>
      <c r="K20" s="3">
        <f t="shared" si="58"/>
        <v>0.84381054749999995</v>
      </c>
      <c r="L20" s="3">
        <f t="shared" si="59"/>
        <v>0.98298647392000005</v>
      </c>
      <c r="M20" s="5">
        <f t="shared" si="60"/>
        <v>0.16092819272307601</v>
      </c>
      <c r="N20" s="5">
        <f t="shared" si="61"/>
        <v>0.13579290640984426</v>
      </c>
      <c r="O20" s="5">
        <f t="shared" si="62"/>
        <v>0.1581902367191747</v>
      </c>
      <c r="P20" s="5">
        <f t="shared" si="63"/>
        <v>0.1334825902551614</v>
      </c>
      <c r="Q20" s="5">
        <f t="shared" si="64"/>
        <v>5.7291743352153472E-2</v>
      </c>
      <c r="R20" s="5">
        <f t="shared" si="65"/>
        <v>7.7749431500575811E-2</v>
      </c>
      <c r="S20" s="5">
        <f t="shared" si="66"/>
        <v>2.7679428942397458E-2</v>
      </c>
      <c r="T20" s="5">
        <f t="shared" si="67"/>
        <v>5.6317008782462943E-2</v>
      </c>
      <c r="U20" s="5">
        <f t="shared" si="68"/>
        <v>6.560579036231462E-2</v>
      </c>
      <c r="V20" s="5">
        <f t="shared" si="69"/>
        <v>2.5509803192317409E-3</v>
      </c>
      <c r="W20" s="5">
        <f t="shared" si="70"/>
        <v>1.6114459108403371E-2</v>
      </c>
      <c r="X20" s="5">
        <f t="shared" si="71"/>
        <v>1.5840295338097457E-2</v>
      </c>
      <c r="Y20" s="5">
        <f t="shared" si="72"/>
        <v>7.7853980301239153E-3</v>
      </c>
      <c r="Z20" s="5">
        <f t="shared" si="73"/>
        <v>2.5475546506678538E-2</v>
      </c>
      <c r="AA20" s="5">
        <f t="shared" si="74"/>
        <v>2.1496534845662125E-2</v>
      </c>
      <c r="AB20" s="5">
        <f t="shared" si="75"/>
        <v>9.0695014187354914E-3</v>
      </c>
      <c r="AC20" s="5">
        <f t="shared" si="76"/>
        <v>1.3224510841573786E-4</v>
      </c>
      <c r="AD20" s="5">
        <f t="shared" si="77"/>
        <v>3.399387640732051E-3</v>
      </c>
      <c r="AE20" s="5">
        <f t="shared" si="78"/>
        <v>3.341552070450427E-3</v>
      </c>
      <c r="AF20" s="5">
        <f t="shared" si="79"/>
        <v>1.64235024357607E-3</v>
      </c>
      <c r="AG20" s="5">
        <f t="shared" si="80"/>
        <v>5.3813602495816491E-4</v>
      </c>
      <c r="AH20" s="5">
        <f t="shared" si="81"/>
        <v>6.2605294079462253E-3</v>
      </c>
      <c r="AI20" s="5">
        <f t="shared" si="82"/>
        <v>5.2827007473589547E-3</v>
      </c>
      <c r="AJ20" s="5">
        <f t="shared" si="83"/>
        <v>2.2287993049538092E-3</v>
      </c>
      <c r="AK20" s="5">
        <f t="shared" si="84"/>
        <v>6.2689478726023109E-4</v>
      </c>
      <c r="AL20" s="5">
        <f t="shared" si="85"/>
        <v>4.3876512427585624E-6</v>
      </c>
      <c r="AM20" s="5">
        <f t="shared" si="86"/>
        <v>5.7368782925816932E-4</v>
      </c>
      <c r="AN20" s="5">
        <f t="shared" si="87"/>
        <v>5.6392737641330687E-4</v>
      </c>
      <c r="AO20" s="5">
        <f t="shared" si="88"/>
        <v>2.7716649164373654E-4</v>
      </c>
      <c r="AP20" s="5">
        <f t="shared" si="89"/>
        <v>9.0816970769884583E-5</v>
      </c>
      <c r="AQ20" s="5">
        <f t="shared" si="90"/>
        <v>2.2317963467296135E-5</v>
      </c>
      <c r="AR20" s="5">
        <f t="shared" si="91"/>
        <v>1.2308031455179056E-3</v>
      </c>
      <c r="AS20" s="5">
        <f t="shared" si="92"/>
        <v>1.0385646760841859E-3</v>
      </c>
      <c r="AT20" s="5">
        <f t="shared" si="93"/>
        <v>4.381759139703785E-4</v>
      </c>
      <c r="AU20" s="5">
        <f t="shared" si="94"/>
        <v>1.2324581928955267E-4</v>
      </c>
      <c r="AV20" s="5">
        <f t="shared" si="95"/>
        <v>2.5999030562950868E-5</v>
      </c>
      <c r="AW20" s="5">
        <f t="shared" si="96"/>
        <v>1.0109323417783187E-7</v>
      </c>
      <c r="AX20" s="5">
        <f t="shared" si="97"/>
        <v>8.068064021673704E-5</v>
      </c>
      <c r="AY20" s="5">
        <f t="shared" si="98"/>
        <v>7.9307978040258487E-5</v>
      </c>
      <c r="AZ20" s="5">
        <f t="shared" si="99"/>
        <v>3.8979334843759234E-5</v>
      </c>
      <c r="BA20" s="5">
        <f t="shared" si="100"/>
        <v>1.2772052971271298E-5</v>
      </c>
      <c r="BB20" s="5">
        <f t="shared" si="101"/>
        <v>3.1386888287373573E-6</v>
      </c>
      <c r="BC20" s="5">
        <f t="shared" si="102"/>
        <v>6.1705773289852617E-7</v>
      </c>
      <c r="BD20" s="5">
        <f t="shared" si="103"/>
        <v>2.0164380735038172E-4</v>
      </c>
      <c r="BE20" s="5">
        <f t="shared" si="104"/>
        <v>1.7014917148031009E-4</v>
      </c>
      <c r="BF20" s="5">
        <f t="shared" si="105"/>
        <v>7.1786832771735922E-5</v>
      </c>
      <c r="BG20" s="5">
        <f t="shared" si="106"/>
        <v>2.0191495554803143E-5</v>
      </c>
      <c r="BH20" s="5">
        <f t="shared" si="107"/>
        <v>4.2594492297355626E-6</v>
      </c>
      <c r="BI20" s="5">
        <f t="shared" si="108"/>
        <v>7.1883363731832403E-7</v>
      </c>
      <c r="BJ20" s="8">
        <f t="shared" si="109"/>
        <v>0.29980664938498813</v>
      </c>
      <c r="BK20" s="8">
        <f t="shared" si="110"/>
        <v>0.32485713297756535</v>
      </c>
      <c r="BL20" s="8">
        <f t="shared" si="111"/>
        <v>0.34983595726943129</v>
      </c>
      <c r="BM20" s="8">
        <f t="shared" si="112"/>
        <v>0.27646097829387167</v>
      </c>
      <c r="BN20" s="8">
        <f t="shared" si="113"/>
        <v>0.72343510095998564</v>
      </c>
    </row>
    <row r="21" spans="1:66" x14ac:dyDescent="0.25">
      <c r="A21" t="s">
        <v>16</v>
      </c>
      <c r="B21" t="s">
        <v>57</v>
      </c>
      <c r="C21" t="s">
        <v>58</v>
      </c>
      <c r="D21" t="s">
        <v>470</v>
      </c>
      <c r="E21">
        <f>VLOOKUP(A21,home!$A$2:$E$405,3,FALSE)</f>
        <v>1.7778</v>
      </c>
      <c r="F21">
        <f>VLOOKUP(B21,home!$B$2:$E$405,3,FALSE)</f>
        <v>0.84370000000000001</v>
      </c>
      <c r="G21">
        <f>VLOOKUP(C21,away!$B$2:$E$405,4,FALSE)</f>
        <v>1.125</v>
      </c>
      <c r="H21">
        <f>VLOOKUP(A21,away!$A$2:$E$405,3,FALSE)</f>
        <v>1.2716000000000001</v>
      </c>
      <c r="I21">
        <f>VLOOKUP(C21,away!$B$2:$E$405,3,FALSE)</f>
        <v>0.78639999999999999</v>
      </c>
      <c r="J21">
        <f>VLOOKUP(B21,home!$B$2:$E$405,4,FALSE)</f>
        <v>0.78639999999999999</v>
      </c>
      <c r="K21" s="3">
        <f t="shared" si="58"/>
        <v>1.6874210924999999</v>
      </c>
      <c r="L21" s="3">
        <f t="shared" si="59"/>
        <v>0.78638917913600004</v>
      </c>
      <c r="M21" s="5">
        <f t="shared" si="60"/>
        <v>8.4263180942050334E-2</v>
      </c>
      <c r="N21" s="5">
        <f t="shared" si="61"/>
        <v>0.14218746884275976</v>
      </c>
      <c r="O21" s="5">
        <f t="shared" si="62"/>
        <v>6.6263653692407207E-2</v>
      </c>
      <c r="P21" s="5">
        <f t="shared" si="63"/>
        <v>0.11181468690668342</v>
      </c>
      <c r="Q21" s="5">
        <f t="shared" si="64"/>
        <v>0.11996506700722971</v>
      </c>
      <c r="R21" s="5">
        <f t="shared" si="65"/>
        <v>2.6054510116862137E-2</v>
      </c>
      <c r="S21" s="5">
        <f t="shared" si="66"/>
        <v>3.7093675043664405E-2</v>
      </c>
      <c r="T21" s="5">
        <f t="shared" si="67"/>
        <v>9.4339230568810606E-2</v>
      </c>
      <c r="U21" s="5">
        <f t="shared" si="68"/>
        <v>4.3964929925947811E-2</v>
      </c>
      <c r="V21" s="5">
        <f t="shared" si="69"/>
        <v>5.4691313768439141E-3</v>
      </c>
      <c r="W21" s="5">
        <f t="shared" si="70"/>
        <v>6.7477194810391758E-2</v>
      </c>
      <c r="X21" s="5">
        <f t="shared" si="71"/>
        <v>5.3063335837343927E-2</v>
      </c>
      <c r="Y21" s="5">
        <f t="shared" si="72"/>
        <v>2.0864216555673391E-2</v>
      </c>
      <c r="Z21" s="5">
        <f t="shared" si="73"/>
        <v>6.8296616078632752E-3</v>
      </c>
      <c r="AA21" s="5">
        <f t="shared" si="74"/>
        <v>1.1524515051745954E-2</v>
      </c>
      <c r="AB21" s="5">
        <f t="shared" si="75"/>
        <v>9.7233548895749276E-3</v>
      </c>
      <c r="AC21" s="5">
        <f t="shared" si="76"/>
        <v>4.5358572222508042E-4</v>
      </c>
      <c r="AD21" s="5">
        <f t="shared" si="77"/>
        <v>2.8465610446446646E-2</v>
      </c>
      <c r="AE21" s="5">
        <f t="shared" si="78"/>
        <v>2.2385048032586324E-2</v>
      </c>
      <c r="AF21" s="5">
        <f t="shared" si="79"/>
        <v>8.8016797736327462E-3</v>
      </c>
      <c r="AG21" s="5">
        <f t="shared" si="80"/>
        <v>2.3071819107349967E-3</v>
      </c>
      <c r="AH21" s="5">
        <f t="shared" si="81"/>
        <v>1.3426929963960635E-3</v>
      </c>
      <c r="AI21" s="5">
        <f t="shared" si="82"/>
        <v>2.2656884828707439E-3</v>
      </c>
      <c r="AJ21" s="5">
        <f t="shared" si="83"/>
        <v>1.9115852675152096E-3</v>
      </c>
      <c r="AK21" s="5">
        <f t="shared" si="84"/>
        <v>1.0752164335058065E-3</v>
      </c>
      <c r="AL21" s="5">
        <f t="shared" si="85"/>
        <v>2.4075780168241607E-5</v>
      </c>
      <c r="AM21" s="5">
        <f t="shared" si="86"/>
        <v>9.6066942956444766E-3</v>
      </c>
      <c r="AN21" s="5">
        <f t="shared" si="87"/>
        <v>7.5546004413623536E-3</v>
      </c>
      <c r="AO21" s="5">
        <f t="shared" si="88"/>
        <v>2.9704280198917022E-3</v>
      </c>
      <c r="AP21" s="5">
        <f t="shared" si="89"/>
        <v>7.7863748408173671E-4</v>
      </c>
      <c r="AQ21" s="5">
        <f t="shared" si="90"/>
        <v>1.5307802298788925E-4</v>
      </c>
      <c r="AR21" s="5">
        <f t="shared" si="91"/>
        <v>2.1117584865351142E-4</v>
      </c>
      <c r="AS21" s="5">
        <f t="shared" si="92"/>
        <v>3.5634258124452289E-4</v>
      </c>
      <c r="AT21" s="5">
        <f t="shared" si="93"/>
        <v>3.0064999387395145E-4</v>
      </c>
      <c r="AU21" s="5">
        <f t="shared" si="94"/>
        <v>1.6910771370763381E-4</v>
      </c>
      <c r="AV21" s="5">
        <f t="shared" si="95"/>
        <v>7.1338980753678181E-5</v>
      </c>
      <c r="AW21" s="5">
        <f t="shared" si="96"/>
        <v>8.8743973591945543E-7</v>
      </c>
      <c r="AX21" s="5">
        <f t="shared" si="97"/>
        <v>2.7017564306116531E-3</v>
      </c>
      <c r="AY21" s="5">
        <f t="shared" si="98"/>
        <v>2.1246320216941074E-3</v>
      </c>
      <c r="AZ21" s="5">
        <f t="shared" si="99"/>
        <v>8.3539381575304457E-4</v>
      </c>
      <c r="BA21" s="5">
        <f t="shared" si="100"/>
        <v>2.189815523417759E-4</v>
      </c>
      <c r="BB21" s="5">
        <f t="shared" si="101"/>
        <v>4.3051180797994033E-5</v>
      </c>
      <c r="BC21" s="5">
        <f t="shared" si="102"/>
        <v>6.7709965457140129E-6</v>
      </c>
      <c r="BD21" s="5">
        <f t="shared" si="103"/>
        <v>2.7677733712663826E-5</v>
      </c>
      <c r="BE21" s="5">
        <f t="shared" si="104"/>
        <v>4.6703991659347272E-5</v>
      </c>
      <c r="BF21" s="5">
        <f t="shared" si="105"/>
        <v>3.9404650314963342E-5</v>
      </c>
      <c r="BG21" s="5">
        <f t="shared" si="106"/>
        <v>2.2164079361351969E-5</v>
      </c>
      <c r="BH21" s="5">
        <f t="shared" si="107"/>
        <v>9.3500337525473102E-6</v>
      </c>
      <c r="BI21" s="5">
        <f t="shared" si="108"/>
        <v>3.1554888339270498E-6</v>
      </c>
      <c r="BJ21" s="8">
        <f t="shared" si="109"/>
        <v>0.58685005804732215</v>
      </c>
      <c r="BK21" s="8">
        <f t="shared" si="110"/>
        <v>0.24124296779332952</v>
      </c>
      <c r="BL21" s="8">
        <f t="shared" si="111"/>
        <v>0.16538321795269392</v>
      </c>
      <c r="BM21" s="8">
        <f t="shared" si="112"/>
        <v>0.44763359331125829</v>
      </c>
      <c r="BN21" s="8">
        <f t="shared" si="113"/>
        <v>0.55054856750799264</v>
      </c>
    </row>
    <row r="22" spans="1:66" x14ac:dyDescent="0.25">
      <c r="A22" t="s">
        <v>10</v>
      </c>
      <c r="B22" t="s">
        <v>214</v>
      </c>
      <c r="C22" t="s">
        <v>38</v>
      </c>
      <c r="D22" t="s">
        <v>471</v>
      </c>
      <c r="E22">
        <f>VLOOKUP(A22,home!$A$2:$E$405,3,FALSE)</f>
        <v>1.5185</v>
      </c>
      <c r="F22">
        <f>VLOOKUP(B22,home!$B$2:$E$405,3,FALSE)</f>
        <v>1.6464000000000001</v>
      </c>
      <c r="G22">
        <f>VLOOKUP(C22,away!$B$2:$E$405,4,FALSE)</f>
        <v>0.82320000000000004</v>
      </c>
      <c r="H22">
        <f>VLOOKUP(A22,away!$A$2:$E$405,3,FALSE)</f>
        <v>1.4074</v>
      </c>
      <c r="I22">
        <f>VLOOKUP(C22,away!$B$2:$E$405,3,FALSE)</f>
        <v>2.1316000000000002</v>
      </c>
      <c r="J22">
        <f>VLOOKUP(B22,home!$B$2:$E$405,4,FALSE)</f>
        <v>0.71050000000000002</v>
      </c>
      <c r="K22" s="3">
        <f t="shared" si="58"/>
        <v>2.0580480748799999</v>
      </c>
      <c r="L22" s="3">
        <f t="shared" si="59"/>
        <v>2.1315098333200004</v>
      </c>
      <c r="M22" s="5">
        <f t="shared" si="60"/>
        <v>1.5152982401741994E-2</v>
      </c>
      <c r="N22" s="5">
        <f t="shared" si="61"/>
        <v>3.1185566260595619E-2</v>
      </c>
      <c r="O22" s="5">
        <f t="shared" si="62"/>
        <v>3.2298730993437975E-2</v>
      </c>
      <c r="P22" s="5">
        <f t="shared" si="63"/>
        <v>6.6472341142111993E-2</v>
      </c>
      <c r="Q22" s="5">
        <f t="shared" si="64"/>
        <v>3.2090697303330751E-2</v>
      </c>
      <c r="R22" s="5">
        <f t="shared" si="65"/>
        <v>3.4422531358135264E-2</v>
      </c>
      <c r="S22" s="5">
        <f t="shared" si="66"/>
        <v>7.2899380791291574E-2</v>
      </c>
      <c r="T22" s="5">
        <f t="shared" si="67"/>
        <v>6.8401636860145124E-2</v>
      </c>
      <c r="U22" s="5">
        <f t="shared" si="68"/>
        <v>7.0843224394106688E-2</v>
      </c>
      <c r="V22" s="5">
        <f t="shared" si="69"/>
        <v>3.553237083069672E-2</v>
      </c>
      <c r="W22" s="5">
        <f t="shared" si="70"/>
        <v>2.2014732602225556E-2</v>
      </c>
      <c r="X22" s="5">
        <f t="shared" si="71"/>
        <v>4.6924619019554172E-2</v>
      </c>
      <c r="Y22" s="5">
        <f t="shared" si="72"/>
        <v>5.0010143432487233E-2</v>
      </c>
      <c r="Z22" s="5">
        <f t="shared" si="73"/>
        <v>2.4457321359210461E-2</v>
      </c>
      <c r="AA22" s="5">
        <f t="shared" si="74"/>
        <v>5.0334343140044577E-2</v>
      </c>
      <c r="AB22" s="5">
        <f t="shared" si="75"/>
        <v>5.1795248999859052E-2</v>
      </c>
      <c r="AC22" s="5">
        <f t="shared" si="76"/>
        <v>9.7419760877179486E-3</v>
      </c>
      <c r="AD22" s="5">
        <f t="shared" si="77"/>
        <v>1.1326844512752067E-2</v>
      </c>
      <c r="AE22" s="5">
        <f t="shared" si="78"/>
        <v>2.4143280459417719E-2</v>
      </c>
      <c r="AF22" s="5">
        <f t="shared" si="79"/>
        <v>2.5730819853925748E-2</v>
      </c>
      <c r="AG22" s="5">
        <f t="shared" si="80"/>
        <v>1.828183184600941E-2</v>
      </c>
      <c r="AH22" s="5">
        <f t="shared" si="81"/>
        <v>1.3032755243456094E-2</v>
      </c>
      <c r="AI22" s="5">
        <f t="shared" si="82"/>
        <v>2.682203683917703E-2</v>
      </c>
      <c r="AJ22" s="5">
        <f t="shared" si="83"/>
        <v>2.760052064061437E-2</v>
      </c>
      <c r="AK22" s="5">
        <f t="shared" si="84"/>
        <v>1.8934399456700706E-2</v>
      </c>
      <c r="AL22" s="5">
        <f t="shared" si="85"/>
        <v>1.7094244307355371E-3</v>
      </c>
      <c r="AM22" s="5">
        <f t="shared" si="86"/>
        <v>4.6622381087868979E-3</v>
      </c>
      <c r="AN22" s="5">
        <f t="shared" si="87"/>
        <v>9.9376063741585148E-3</v>
      </c>
      <c r="AO22" s="5">
        <f t="shared" si="88"/>
        <v>1.0591052853091198E-2</v>
      </c>
      <c r="AP22" s="5">
        <f t="shared" si="89"/>
        <v>7.5249777671919111E-3</v>
      </c>
      <c r="AQ22" s="5">
        <f t="shared" si="90"/>
        <v>4.0098910265709848E-3</v>
      </c>
      <c r="AR22" s="5">
        <f t="shared" si="91"/>
        <v>5.5558891913358921E-3</v>
      </c>
      <c r="AS22" s="5">
        <f t="shared" si="92"/>
        <v>1.1434287054475429E-2</v>
      </c>
      <c r="AT22" s="5">
        <f t="shared" si="93"/>
        <v>1.1766156230044233E-2</v>
      </c>
      <c r="AU22" s="5">
        <f t="shared" si="94"/>
        <v>8.0717717259932847E-3</v>
      </c>
      <c r="AV22" s="5">
        <f t="shared" si="95"/>
        <v>4.153023565387823E-3</v>
      </c>
      <c r="AW22" s="5">
        <f t="shared" si="96"/>
        <v>2.0830047567154251E-4</v>
      </c>
      <c r="AX22" s="5">
        <f t="shared" si="97"/>
        <v>1.5991850274035086E-3</v>
      </c>
      <c r="AY22" s="5">
        <f t="shared" si="98"/>
        <v>3.4086786112086927E-3</v>
      </c>
      <c r="AZ22" s="5">
        <f t="shared" si="99"/>
        <v>3.6328159892094467E-3</v>
      </c>
      <c r="BA22" s="5">
        <f t="shared" si="100"/>
        <v>2.5811276678806864E-3</v>
      </c>
      <c r="BB22" s="5">
        <f t="shared" si="101"/>
        <v>1.3754247512855009E-3</v>
      </c>
      <c r="BC22" s="5">
        <f t="shared" si="102"/>
        <v>5.8634627647135217E-4</v>
      </c>
      <c r="BD22" s="5">
        <f t="shared" si="103"/>
        <v>1.9737387406947937E-3</v>
      </c>
      <c r="BE22" s="5">
        <f t="shared" si="104"/>
        <v>4.0620492156029937E-3</v>
      </c>
      <c r="BF22" s="5">
        <f t="shared" si="105"/>
        <v>4.1799462841197793E-3</v>
      </c>
      <c r="BG22" s="5">
        <f t="shared" si="106"/>
        <v>2.8675101343781737E-3</v>
      </c>
      <c r="BH22" s="5">
        <f t="shared" si="107"/>
        <v>1.4753684279389721E-3</v>
      </c>
      <c r="BI22" s="5">
        <f t="shared" si="108"/>
        <v>6.0727583057170701E-4</v>
      </c>
      <c r="BJ22" s="8">
        <f t="shared" si="109"/>
        <v>0.38001951660370215</v>
      </c>
      <c r="BK22" s="8">
        <f t="shared" si="110"/>
        <v>0.20491715429550447</v>
      </c>
      <c r="BL22" s="8">
        <f t="shared" si="111"/>
        <v>0.38223080746607485</v>
      </c>
      <c r="BM22" s="8">
        <f t="shared" si="112"/>
        <v>0.77680157212960121</v>
      </c>
      <c r="BN22" s="8">
        <f t="shared" si="113"/>
        <v>0.21162284945935361</v>
      </c>
    </row>
    <row r="23" spans="1:66" x14ac:dyDescent="0.25">
      <c r="A23" t="s">
        <v>10</v>
      </c>
      <c r="B23" t="s">
        <v>41</v>
      </c>
      <c r="C23" t="s">
        <v>211</v>
      </c>
      <c r="D23" t="s">
        <v>471</v>
      </c>
      <c r="E23">
        <f>VLOOKUP(A23,home!$A$2:$E$405,3,FALSE)</f>
        <v>1.5185</v>
      </c>
      <c r="F23">
        <f>VLOOKUP(B23,home!$B$2:$E$405,3,FALSE)</f>
        <v>1.3170999999999999</v>
      </c>
      <c r="G23">
        <f>VLOOKUP(C23,away!$B$2:$E$405,4,FALSE)</f>
        <v>0.1646</v>
      </c>
      <c r="H23">
        <f>VLOOKUP(A23,away!$A$2:$E$405,3,FALSE)</f>
        <v>1.4074</v>
      </c>
      <c r="I23">
        <f>VLOOKUP(C23,away!$B$2:$E$405,3,FALSE)</f>
        <v>1.2434000000000001</v>
      </c>
      <c r="J23">
        <f>VLOOKUP(B23,home!$B$2:$E$405,4,FALSE)</f>
        <v>1.2789999999999999</v>
      </c>
      <c r="K23" s="3">
        <f t="shared" si="58"/>
        <v>0.32920269120999995</v>
      </c>
      <c r="L23" s="3">
        <f t="shared" si="59"/>
        <v>2.2382003236399997</v>
      </c>
      <c r="M23" s="5">
        <f t="shared" si="60"/>
        <v>7.6734565412947889E-2</v>
      </c>
      <c r="N23" s="5">
        <f t="shared" si="61"/>
        <v>2.526122544277223E-2</v>
      </c>
      <c r="O23" s="5">
        <f t="shared" si="62"/>
        <v>0.17174732914163471</v>
      </c>
      <c r="P23" s="5">
        <f t="shared" si="63"/>
        <v>5.6539682961555801E-2</v>
      </c>
      <c r="Q23" s="5">
        <f t="shared" si="64"/>
        <v>4.1580316995115697E-3</v>
      </c>
      <c r="R23" s="5">
        <f t="shared" si="65"/>
        <v>0.19220246383455622</v>
      </c>
      <c r="S23" s="5">
        <f t="shared" si="66"/>
        <v>1.0414914491891546E-2</v>
      </c>
      <c r="T23" s="5">
        <f t="shared" si="67"/>
        <v>9.3065078955521727E-3</v>
      </c>
      <c r="U23" s="5">
        <f t="shared" si="68"/>
        <v>6.32735683515286E-2</v>
      </c>
      <c r="V23" s="5">
        <f t="shared" si="69"/>
        <v>8.5265929415877565E-4</v>
      </c>
      <c r="W23" s="5">
        <f t="shared" si="70"/>
        <v>4.5627840853856627E-4</v>
      </c>
      <c r="X23" s="5">
        <f t="shared" si="71"/>
        <v>1.021242481660963E-3</v>
      </c>
      <c r="Y23" s="5">
        <f t="shared" si="72"/>
        <v>1.1428726264842422E-3</v>
      </c>
      <c r="Z23" s="5">
        <f t="shared" si="73"/>
        <v>0.14339587225296965</v>
      </c>
      <c r="AA23" s="5">
        <f t="shared" si="74"/>
        <v>4.720630705408297E-2</v>
      </c>
      <c r="AB23" s="5">
        <f t="shared" si="75"/>
        <v>7.7702216621448588E-3</v>
      </c>
      <c r="AC23" s="5">
        <f t="shared" si="76"/>
        <v>3.9266109987822466E-5</v>
      </c>
      <c r="AD23" s="5">
        <f t="shared" si="77"/>
        <v>3.7552020007977956E-5</v>
      </c>
      <c r="AE23" s="5">
        <f t="shared" si="78"/>
        <v>8.4048943335192003E-5</v>
      </c>
      <c r="AF23" s="5">
        <f t="shared" si="79"/>
        <v>9.4059186087213389E-5</v>
      </c>
      <c r="AG23" s="5">
        <f t="shared" si="80"/>
        <v>7.0174433580571968E-5</v>
      </c>
      <c r="AH23" s="5">
        <f t="shared" si="81"/>
        <v>8.0237171921309192E-2</v>
      </c>
      <c r="AI23" s="5">
        <f t="shared" si="82"/>
        <v>2.6414292931574431E-2</v>
      </c>
      <c r="AJ23" s="5">
        <f t="shared" si="83"/>
        <v>4.3478281597417899E-3</v>
      </c>
      <c r="AK23" s="5">
        <f t="shared" si="84"/>
        <v>4.7710557703520637E-4</v>
      </c>
      <c r="AL23" s="5">
        <f t="shared" si="85"/>
        <v>1.1572846723755348E-6</v>
      </c>
      <c r="AM23" s="5">
        <f t="shared" si="86"/>
        <v>2.4724452093996219E-6</v>
      </c>
      <c r="AN23" s="5">
        <f t="shared" si="87"/>
        <v>5.5338276678603999E-6</v>
      </c>
      <c r="AO23" s="5">
        <f t="shared" si="88"/>
        <v>6.1929074385865683E-6</v>
      </c>
      <c r="AP23" s="5">
        <f t="shared" si="89"/>
        <v>4.6203224777723379E-6</v>
      </c>
      <c r="AQ23" s="5">
        <f t="shared" si="90"/>
        <v>2.5853018162678033E-6</v>
      </c>
      <c r="AR23" s="5">
        <f t="shared" si="91"/>
        <v>3.591737283244649E-2</v>
      </c>
      <c r="AS23" s="5">
        <f t="shared" si="92"/>
        <v>1.1824095797634323E-2</v>
      </c>
      <c r="AT23" s="5">
        <f t="shared" si="93"/>
        <v>1.9462620788530348E-3</v>
      </c>
      <c r="AU23" s="5">
        <f t="shared" si="94"/>
        <v>2.1357157138612943E-4</v>
      </c>
      <c r="AV23" s="5">
        <f t="shared" si="95"/>
        <v>1.7577084016565604E-5</v>
      </c>
      <c r="AW23" s="5">
        <f t="shared" si="96"/>
        <v>2.3686453034653699E-8</v>
      </c>
      <c r="AX23" s="5">
        <f t="shared" si="97"/>
        <v>1.3565593613393784E-7</v>
      </c>
      <c r="AY23" s="5">
        <f t="shared" si="98"/>
        <v>3.0362516015866679E-7</v>
      </c>
      <c r="AZ23" s="5">
        <f t="shared" si="99"/>
        <v>3.3978696586618749E-7</v>
      </c>
      <c r="BA23" s="5">
        <f t="shared" si="100"/>
        <v>2.5350376565678473E-7</v>
      </c>
      <c r="BB23" s="5">
        <f t="shared" si="101"/>
        <v>1.4184805258424356E-7</v>
      </c>
      <c r="BC23" s="5">
        <f t="shared" si="102"/>
        <v>6.3496871440351503E-8</v>
      </c>
      <c r="BD23" s="5">
        <f t="shared" si="103"/>
        <v>1.3398379249646711E-2</v>
      </c>
      <c r="BE23" s="5">
        <f t="shared" si="104"/>
        <v>4.4107825068359172E-3</v>
      </c>
      <c r="BF23" s="5">
        <f t="shared" si="105"/>
        <v>7.2602073579618696E-4</v>
      </c>
      <c r="BG23" s="5">
        <f t="shared" si="106"/>
        <v>7.9669326699456373E-5</v>
      </c>
      <c r="BH23" s="5">
        <f t="shared" si="107"/>
        <v>6.5568391890874344E-6</v>
      </c>
      <c r="BI23" s="5">
        <f t="shared" si="108"/>
        <v>4.3170582137575554E-7</v>
      </c>
      <c r="BJ23" s="8">
        <f t="shared" si="109"/>
        <v>4.1654635858892432E-2</v>
      </c>
      <c r="BK23" s="8">
        <f t="shared" si="110"/>
        <v>0.14458254918037439</v>
      </c>
      <c r="BL23" s="8">
        <f t="shared" si="111"/>
        <v>0.6622170083619332</v>
      </c>
      <c r="BM23" s="8">
        <f t="shared" si="112"/>
        <v>0.46520648722248426</v>
      </c>
      <c r="BN23" s="8">
        <f t="shared" si="113"/>
        <v>0.52664329849297842</v>
      </c>
    </row>
    <row r="24" spans="1:66" x14ac:dyDescent="0.25">
      <c r="A24" t="s">
        <v>10</v>
      </c>
      <c r="B24" t="s">
        <v>12</v>
      </c>
      <c r="C24" t="s">
        <v>36</v>
      </c>
      <c r="D24" t="s">
        <v>471</v>
      </c>
      <c r="E24">
        <f>VLOOKUP(A24,home!$A$2:$E$405,3,FALSE)</f>
        <v>1.5185</v>
      </c>
      <c r="F24">
        <f>VLOOKUP(B24,home!$B$2:$E$405,3,FALSE)</f>
        <v>1.4488000000000001</v>
      </c>
      <c r="G24">
        <f>VLOOKUP(C24,away!$B$2:$E$405,4,FALSE)</f>
        <v>1.0537000000000001</v>
      </c>
      <c r="H24">
        <f>VLOOKUP(A24,away!$A$2:$E$405,3,FALSE)</f>
        <v>1.4074</v>
      </c>
      <c r="I24">
        <f>VLOOKUP(C24,away!$B$2:$E$405,3,FALSE)</f>
        <v>0.85260000000000002</v>
      </c>
      <c r="J24">
        <f>VLOOKUP(B24,home!$B$2:$E$405,4,FALSE)</f>
        <v>0.71050000000000002</v>
      </c>
      <c r="K24" s="3">
        <f t="shared" si="58"/>
        <v>2.3181429503600004</v>
      </c>
      <c r="L24" s="3">
        <f t="shared" si="59"/>
        <v>0.85256393502000005</v>
      </c>
      <c r="M24" s="5">
        <f t="shared" si="60"/>
        <v>4.1973916666032521E-2</v>
      </c>
      <c r="N24" s="5">
        <f t="shared" si="61"/>
        <v>9.7301539018361416E-2</v>
      </c>
      <c r="O24" s="5">
        <f t="shared" si="62"/>
        <v>3.5785447560994249E-2</v>
      </c>
      <c r="P24" s="5">
        <f t="shared" si="63"/>
        <v>8.2955782988996279E-2</v>
      </c>
      <c r="Q24" s="5">
        <f t="shared" si="64"/>
        <v>0.11277943836729654</v>
      </c>
      <c r="R24" s="5">
        <f t="shared" si="65"/>
        <v>1.525469099452656E-2</v>
      </c>
      <c r="S24" s="5">
        <f t="shared" si="66"/>
        <v>4.0987728081654372E-2</v>
      </c>
      <c r="T24" s="5">
        <f t="shared" si="67"/>
        <v>9.6151681763767913E-2</v>
      </c>
      <c r="U24" s="5">
        <f t="shared" si="68"/>
        <v>3.5362554388881917E-2</v>
      </c>
      <c r="V24" s="5">
        <f t="shared" si="69"/>
        <v>9.0007460347532754E-3</v>
      </c>
      <c r="W24" s="5">
        <f t="shared" si="70"/>
        <v>8.7146286665569533E-2</v>
      </c>
      <c r="X24" s="5">
        <f t="shared" si="71"/>
        <v>7.4297781081978931E-2</v>
      </c>
      <c r="Y24" s="5">
        <f t="shared" si="72"/>
        <v>3.1671804301253229E-2</v>
      </c>
      <c r="Z24" s="5">
        <f t="shared" si="73"/>
        <v>4.3351997939359089E-3</v>
      </c>
      <c r="AA24" s="5">
        <f t="shared" si="74"/>
        <v>1.0049612840714652E-2</v>
      </c>
      <c r="AB24" s="5">
        <f t="shared" si="75"/>
        <v>1.1648219580275006E-2</v>
      </c>
      <c r="AC24" s="5">
        <f t="shared" si="76"/>
        <v>1.1117975073944865E-3</v>
      </c>
      <c r="AD24" s="5">
        <f t="shared" si="77"/>
        <v>5.0504387520960453E-2</v>
      </c>
      <c r="AE24" s="5">
        <f t="shared" si="78"/>
        <v>4.3058219360645029E-2</v>
      </c>
      <c r="AF24" s="5">
        <f t="shared" si="79"/>
        <v>1.8354942466532936E-2</v>
      </c>
      <c r="AG24" s="5">
        <f t="shared" si="80"/>
        <v>5.2162539921110102E-3</v>
      </c>
      <c r="AH24" s="5">
        <f t="shared" si="81"/>
        <v>9.2400874885397257E-4</v>
      </c>
      <c r="AI24" s="5">
        <f t="shared" si="82"/>
        <v>2.1419843672268002E-3</v>
      </c>
      <c r="AJ24" s="5">
        <f t="shared" si="83"/>
        <v>2.4827129803340676E-3</v>
      </c>
      <c r="AK24" s="5">
        <f t="shared" si="84"/>
        <v>1.918427864376228E-3</v>
      </c>
      <c r="AL24" s="5">
        <f t="shared" si="85"/>
        <v>8.7892710594492961E-5</v>
      </c>
      <c r="AM24" s="5">
        <f t="shared" si="86"/>
        <v>2.3415277978792805E-2</v>
      </c>
      <c r="AN24" s="5">
        <f t="shared" si="87"/>
        <v>1.9963021533186749E-2</v>
      </c>
      <c r="AO24" s="5">
        <f t="shared" si="88"/>
        <v>8.5098760966113435E-3</v>
      </c>
      <c r="AP24" s="5">
        <f t="shared" si="89"/>
        <v>2.418404483819869E-3</v>
      </c>
      <c r="AQ24" s="5">
        <f t="shared" si="90"/>
        <v>5.154611107988698E-4</v>
      </c>
      <c r="AR24" s="5">
        <f t="shared" si="91"/>
        <v>1.5755530698317001E-4</v>
      </c>
      <c r="AS24" s="5">
        <f t="shared" si="92"/>
        <v>3.6523572417484129E-4</v>
      </c>
      <c r="AT24" s="5">
        <f t="shared" si="93"/>
        <v>4.2333430960776904E-4</v>
      </c>
      <c r="AU24" s="5">
        <f t="shared" si="94"/>
        <v>3.2711648182092248E-4</v>
      </c>
      <c r="AV24" s="5">
        <f t="shared" si="95"/>
        <v>1.8957569156993425E-4</v>
      </c>
      <c r="AW24" s="5">
        <f t="shared" si="96"/>
        <v>4.825224545204702E-6</v>
      </c>
      <c r="AX24" s="5">
        <f t="shared" si="97"/>
        <v>9.0466602628763784E-3</v>
      </c>
      <c r="AY24" s="5">
        <f t="shared" si="98"/>
        <v>7.7128562725069542E-3</v>
      </c>
      <c r="AZ24" s="5">
        <f t="shared" si="99"/>
        <v>3.2878515469661087E-3</v>
      </c>
      <c r="BA24" s="5">
        <f t="shared" si="100"/>
        <v>9.3436788421434038E-4</v>
      </c>
      <c r="BB24" s="5">
        <f t="shared" si="101"/>
        <v>1.9915209003052239E-4</v>
      </c>
      <c r="BC24" s="5">
        <f t="shared" si="102"/>
        <v>3.3957977908775909E-5</v>
      </c>
      <c r="BD24" s="5">
        <f t="shared" si="103"/>
        <v>2.2387662084142578E-5</v>
      </c>
      <c r="BE24" s="5">
        <f t="shared" si="104"/>
        <v>5.1897801035396984E-5</v>
      </c>
      <c r="BF24" s="5">
        <f t="shared" si="105"/>
        <v>6.0153260804695743E-5</v>
      </c>
      <c r="BG24" s="5">
        <f t="shared" si="106"/>
        <v>4.6481285825190648E-5</v>
      </c>
      <c r="BH24" s="5">
        <f t="shared" si="107"/>
        <v>2.6937566264833489E-5</v>
      </c>
      <c r="BI24" s="5">
        <f t="shared" si="108"/>
        <v>1.2489025867335822E-5</v>
      </c>
      <c r="BJ24" s="8">
        <f t="shared" si="109"/>
        <v>0.69251922177618974</v>
      </c>
      <c r="BK24" s="8">
        <f t="shared" si="110"/>
        <v>0.1838307202619324</v>
      </c>
      <c r="BL24" s="8">
        <f t="shared" si="111"/>
        <v>0.11725082344222165</v>
      </c>
      <c r="BM24" s="8">
        <f t="shared" si="112"/>
        <v>0.60417711863011048</v>
      </c>
      <c r="BN24" s="8">
        <f t="shared" si="113"/>
        <v>0.38605081559620757</v>
      </c>
    </row>
    <row r="25" spans="1:66" x14ac:dyDescent="0.25">
      <c r="A25" t="s">
        <v>10</v>
      </c>
      <c r="B25" t="s">
        <v>468</v>
      </c>
      <c r="C25" t="s">
        <v>212</v>
      </c>
      <c r="D25" t="s">
        <v>471</v>
      </c>
      <c r="E25">
        <f>VLOOKUP(A25,home!$A$2:$E$405,3,FALSE)</f>
        <v>1.5185</v>
      </c>
      <c r="F25">
        <f>VLOOKUP(B25,home!$B$2:$E$405,3,FALSE)</f>
        <v>1.3170999999999999</v>
      </c>
      <c r="G25">
        <f>VLOOKUP(C25,away!$B$2:$E$405,4,FALSE)</f>
        <v>1.6464000000000001</v>
      </c>
      <c r="H25">
        <f>VLOOKUP(A25,away!$A$2:$E$405,3,FALSE)</f>
        <v>1.4074</v>
      </c>
      <c r="I25">
        <f>VLOOKUP(C25,away!$B$2:$E$405,3,FALSE)</f>
        <v>0.17760000000000001</v>
      </c>
      <c r="J25">
        <f>VLOOKUP(B25,home!$B$2:$E$405,4,FALSE)</f>
        <v>0.71050000000000002</v>
      </c>
      <c r="K25" s="3">
        <f t="shared" si="58"/>
        <v>3.2928269186399994</v>
      </c>
      <c r="L25" s="3">
        <f t="shared" si="59"/>
        <v>0.17759248752000001</v>
      </c>
      <c r="M25" s="5">
        <f t="shared" si="60"/>
        <v>3.1103982723104762E-2</v>
      </c>
      <c r="N25" s="5">
        <f t="shared" si="61"/>
        <v>0.10242003158755285</v>
      </c>
      <c r="O25" s="5">
        <f t="shared" si="62"/>
        <v>5.5238336635752786E-3</v>
      </c>
      <c r="P25" s="5">
        <f t="shared" si="63"/>
        <v>1.8189028181510483E-2</v>
      </c>
      <c r="Q25" s="5">
        <f t="shared" si="64"/>
        <v>0.16862571850972657</v>
      </c>
      <c r="R25" s="5">
        <f t="shared" si="65"/>
        <v>4.9049568048052411E-4</v>
      </c>
      <c r="S25" s="5">
        <f t="shared" si="66"/>
        <v>2.6591509930818792E-3</v>
      </c>
      <c r="T25" s="5">
        <f t="shared" si="67"/>
        <v>2.9946660809989648E-2</v>
      </c>
      <c r="U25" s="5">
        <f t="shared" si="68"/>
        <v>1.6151173801629141E-3</v>
      </c>
      <c r="V25" s="5">
        <f t="shared" si="69"/>
        <v>1.7278020411096563E-4</v>
      </c>
      <c r="W25" s="5">
        <f t="shared" si="70"/>
        <v>0.18508510169461295</v>
      </c>
      <c r="X25" s="5">
        <f t="shared" si="71"/>
        <v>3.2869723612838478E-2</v>
      </c>
      <c r="Y25" s="5">
        <f t="shared" si="72"/>
        <v>2.9187079902494324E-3</v>
      </c>
      <c r="Z25" s="5">
        <f t="shared" si="73"/>
        <v>2.9036116004783807E-5</v>
      </c>
      <c r="AA25" s="5">
        <f t="shared" si="74"/>
        <v>9.5610904393305852E-5</v>
      </c>
      <c r="AB25" s="5">
        <f t="shared" si="75"/>
        <v>1.5741507985089648E-4</v>
      </c>
      <c r="AC25" s="5">
        <f t="shared" si="76"/>
        <v>6.3149147766674337E-6</v>
      </c>
      <c r="AD25" s="5">
        <f t="shared" si="77"/>
        <v>0.15236330127481082</v>
      </c>
      <c r="AE25" s="5">
        <f t="shared" si="78"/>
        <v>2.7058577680152841E-2</v>
      </c>
      <c r="AF25" s="5">
        <f t="shared" si="79"/>
        <v>2.4027000594857464E-3</v>
      </c>
      <c r="AG25" s="5">
        <f t="shared" si="80"/>
        <v>1.4223382677617529E-4</v>
      </c>
      <c r="AH25" s="5">
        <f t="shared" si="81"/>
        <v>1.2891490173022094E-6</v>
      </c>
      <c r="AI25" s="5">
        <f t="shared" si="82"/>
        <v>4.2449445863110182E-6</v>
      </c>
      <c r="AJ25" s="5">
        <f t="shared" si="83"/>
        <v>6.9889339009700305E-6</v>
      </c>
      <c r="AK25" s="5">
        <f t="shared" si="84"/>
        <v>7.6711165605699236E-6</v>
      </c>
      <c r="AL25" s="5">
        <f t="shared" si="85"/>
        <v>1.4771376882397589E-7</v>
      </c>
      <c r="AM25" s="5">
        <f t="shared" si="86"/>
        <v>0.10034119597011061</v>
      </c>
      <c r="AN25" s="5">
        <f t="shared" si="87"/>
        <v>1.7819842593063743E-2</v>
      </c>
      <c r="AO25" s="5">
        <f t="shared" si="88"/>
        <v>1.5823350866585181E-3</v>
      </c>
      <c r="AP25" s="5">
        <f t="shared" si="89"/>
        <v>9.3670274709953721E-5</v>
      </c>
      <c r="AQ25" s="5">
        <f t="shared" si="90"/>
        <v>4.1587842731056037E-6</v>
      </c>
      <c r="AR25" s="5">
        <f t="shared" si="91"/>
        <v>4.5788636153332594E-8</v>
      </c>
      <c r="AS25" s="5">
        <f t="shared" si="92"/>
        <v>1.5077405369350624E-7</v>
      </c>
      <c r="AT25" s="5">
        <f t="shared" si="93"/>
        <v>2.4823643131722509E-7</v>
      </c>
      <c r="AU25" s="5">
        <f t="shared" si="94"/>
        <v>2.7246653440949599E-7</v>
      </c>
      <c r="AV25" s="5">
        <f t="shared" si="95"/>
        <v>2.2429628473303503E-7</v>
      </c>
      <c r="AW25" s="5">
        <f t="shared" si="96"/>
        <v>2.39945147847991E-9</v>
      </c>
      <c r="AX25" s="5">
        <f t="shared" si="97"/>
        <v>5.5067698523151951E-2</v>
      </c>
      <c r="AY25" s="5">
        <f t="shared" si="98"/>
        <v>9.7796095627279839E-3</v>
      </c>
      <c r="AZ25" s="5">
        <f t="shared" si="99"/>
        <v>8.6839259460962082E-4</v>
      </c>
      <c r="BA25" s="5">
        <f t="shared" si="100"/>
        <v>5.1406667006889861E-5</v>
      </c>
      <c r="BB25" s="5">
        <f t="shared" si="101"/>
        <v>2.2823594672164694E-6</v>
      </c>
      <c r="BC25" s="5">
        <f t="shared" si="102"/>
        <v>8.1065979039558963E-8</v>
      </c>
      <c r="BD25" s="5">
        <f t="shared" si="103"/>
        <v>1.3552862991030902E-9</v>
      </c>
      <c r="BE25" s="5">
        <f t="shared" si="104"/>
        <v>4.4627232081506377E-9</v>
      </c>
      <c r="BF25" s="5">
        <f t="shared" si="105"/>
        <v>7.3474875551189405E-9</v>
      </c>
      <c r="BG25" s="5">
        <f t="shared" si="106"/>
        <v>8.0646682686226801E-9</v>
      </c>
      <c r="BH25" s="5">
        <f t="shared" si="107"/>
        <v>6.63888919120565E-9</v>
      </c>
      <c r="BI25" s="5">
        <f t="shared" si="108"/>
        <v>4.3721426077340181E-9</v>
      </c>
      <c r="BJ25" s="8">
        <f t="shared" si="109"/>
        <v>0.88944343052795394</v>
      </c>
      <c r="BK25" s="8">
        <f t="shared" si="110"/>
        <v>6.1911014293081559E-2</v>
      </c>
      <c r="BL25" s="8">
        <f t="shared" si="111"/>
        <v>7.9036406556655097E-3</v>
      </c>
      <c r="BM25" s="8">
        <f t="shared" si="112"/>
        <v>0.6231544240834791</v>
      </c>
      <c r="BN25" s="8">
        <f t="shared" si="113"/>
        <v>0.3263530903459505</v>
      </c>
    </row>
    <row r="26" spans="1:66" x14ac:dyDescent="0.25">
      <c r="A26" t="s">
        <v>16</v>
      </c>
      <c r="B26" t="s">
        <v>47</v>
      </c>
      <c r="C26" t="s">
        <v>225</v>
      </c>
      <c r="D26" t="s">
        <v>471</v>
      </c>
      <c r="E26">
        <f>VLOOKUP(A26,home!$A$2:$E$405,3,FALSE)</f>
        <v>1.7778</v>
      </c>
      <c r="F26">
        <f>VLOOKUP(B26,home!$B$2:$E$405,3,FALSE)</f>
        <v>1.125</v>
      </c>
      <c r="G26">
        <f>VLOOKUP(C26,away!$B$2:$E$405,4,FALSE)</f>
        <v>1.125</v>
      </c>
      <c r="H26">
        <f>VLOOKUP(A26,away!$A$2:$E$405,3,FALSE)</f>
        <v>1.2716000000000001</v>
      </c>
      <c r="I26">
        <f>VLOOKUP(C26,away!$B$2:$E$405,3,FALSE)</f>
        <v>0.58979999999999999</v>
      </c>
      <c r="J26">
        <f>VLOOKUP(B26,home!$B$2:$E$405,4,FALSE)</f>
        <v>1.5728</v>
      </c>
      <c r="K26" s="3">
        <f t="shared" si="58"/>
        <v>2.250028125</v>
      </c>
      <c r="L26" s="3">
        <f t="shared" si="59"/>
        <v>1.1795837687040001</v>
      </c>
      <c r="M26" s="5">
        <f t="shared" si="60"/>
        <v>3.2399512788010482E-2</v>
      </c>
      <c r="N26" s="5">
        <f t="shared" si="61"/>
        <v>7.2899815009320759E-2</v>
      </c>
      <c r="O26" s="5">
        <f t="shared" si="62"/>
        <v>3.8217939398654852E-2</v>
      </c>
      <c r="P26" s="5">
        <f t="shared" si="63"/>
        <v>8.5991438526519012E-2</v>
      </c>
      <c r="Q26" s="5">
        <f t="shared" si="64"/>
        <v>8.2013317039134434E-2</v>
      </c>
      <c r="R26" s="5">
        <f t="shared" si="65"/>
        <v>2.2540630493983194E-2</v>
      </c>
      <c r="S26" s="5">
        <f t="shared" si="66"/>
        <v>5.7057397346083415E-2</v>
      </c>
      <c r="T26" s="5">
        <f t="shared" si="67"/>
        <v>9.6741577596938189E-2</v>
      </c>
      <c r="U26" s="5">
        <f t="shared" si="68"/>
        <v>5.0717052566694835E-2</v>
      </c>
      <c r="V26" s="5">
        <f t="shared" si="69"/>
        <v>1.6826205273420526E-2</v>
      </c>
      <c r="W26" s="5">
        <f t="shared" si="70"/>
        <v>6.151075665419807E-2</v>
      </c>
      <c r="X26" s="5">
        <f t="shared" si="71"/>
        <v>7.2557090149993606E-2</v>
      </c>
      <c r="Y26" s="5">
        <f t="shared" si="72"/>
        <v>4.2793582922662686E-2</v>
      </c>
      <c r="Z26" s="5">
        <f t="shared" si="73"/>
        <v>8.8628539556856664E-3</v>
      </c>
      <c r="AA26" s="5">
        <f t="shared" si="74"/>
        <v>1.9941670668060255E-2</v>
      </c>
      <c r="AB26" s="5">
        <f t="shared" si="75"/>
        <v>2.2434659931311558E-2</v>
      </c>
      <c r="AC26" s="5">
        <f t="shared" si="76"/>
        <v>2.7911484461800393E-3</v>
      </c>
      <c r="AD26" s="5">
        <f t="shared" si="77"/>
        <v>3.460023311549415E-2</v>
      </c>
      <c r="AE26" s="5">
        <f t="shared" si="78"/>
        <v>4.0813873376411534E-2</v>
      </c>
      <c r="AF26" s="5">
        <f t="shared" si="79"/>
        <v>2.4071691286377692E-2</v>
      </c>
      <c r="AG26" s="5">
        <f t="shared" si="80"/>
        <v>9.4648587755548769E-3</v>
      </c>
      <c r="AH26" s="5">
        <f t="shared" si="81"/>
        <v>2.6136196676302148E-3</v>
      </c>
      <c r="AI26" s="5">
        <f t="shared" si="82"/>
        <v>5.8807177602211358E-3</v>
      </c>
      <c r="AJ26" s="5">
        <f t="shared" si="83"/>
        <v>6.6158901778422827E-3</v>
      </c>
      <c r="AK26" s="5">
        <f t="shared" si="84"/>
        <v>4.9619796573521294E-3</v>
      </c>
      <c r="AL26" s="5">
        <f t="shared" si="85"/>
        <v>2.96319110226741E-4</v>
      </c>
      <c r="AM26" s="5">
        <f t="shared" si="86"/>
        <v>1.5570299528283637E-2</v>
      </c>
      <c r="AN26" s="5">
        <f t="shared" si="87"/>
        <v>1.8366472597422929E-2</v>
      </c>
      <c r="AO26" s="5">
        <f t="shared" si="88"/>
        <v>1.0832396482133444E-2</v>
      </c>
      <c r="AP26" s="5">
        <f t="shared" si="89"/>
        <v>4.2592396888303059E-3</v>
      </c>
      <c r="AQ26" s="5">
        <f t="shared" si="90"/>
        <v>1.2560325009910271E-3</v>
      </c>
      <c r="AR26" s="5">
        <f t="shared" si="91"/>
        <v>6.1659666750042837E-4</v>
      </c>
      <c r="AS26" s="5">
        <f t="shared" si="92"/>
        <v>1.3873598436572373E-3</v>
      </c>
      <c r="AT26" s="5">
        <f t="shared" si="93"/>
        <v>1.5607993338621938E-3</v>
      </c>
      <c r="AU26" s="5">
        <f t="shared" si="94"/>
        <v>1.1706141328904002E-3</v>
      </c>
      <c r="AV26" s="5">
        <f t="shared" si="95"/>
        <v>6.5847868063147229E-4</v>
      </c>
      <c r="AW26" s="5">
        <f t="shared" si="96"/>
        <v>2.1846098871589715E-5</v>
      </c>
      <c r="AX26" s="5">
        <f t="shared" si="97"/>
        <v>5.8389353088854033E-3</v>
      </c>
      <c r="AY26" s="5">
        <f t="shared" si="98"/>
        <v>6.8875133168738991E-3</v>
      </c>
      <c r="AZ26" s="5">
        <f t="shared" si="99"/>
        <v>4.0621994576585524E-3</v>
      </c>
      <c r="BA26" s="5">
        <f t="shared" si="100"/>
        <v>1.5972348484974063E-3</v>
      </c>
      <c r="BB26" s="5">
        <f t="shared" si="101"/>
        <v>4.7101807552398363E-4</v>
      </c>
      <c r="BC26" s="5">
        <f t="shared" si="102"/>
        <v>1.1112105533085707E-4</v>
      </c>
      <c r="BD26" s="5">
        <f t="shared" si="103"/>
        <v>1.2122123680341392E-4</v>
      </c>
      <c r="BE26" s="5">
        <f t="shared" si="104"/>
        <v>2.7275119215496648E-4</v>
      </c>
      <c r="BF26" s="5">
        <f t="shared" si="105"/>
        <v>3.0684892673797702E-4</v>
      </c>
      <c r="BG26" s="5">
        <f t="shared" si="106"/>
        <v>2.3013957176217092E-4</v>
      </c>
      <c r="BH26" s="5">
        <f t="shared" si="107"/>
        <v>1.2945512728508514E-4</v>
      </c>
      <c r="BI26" s="5">
        <f t="shared" si="108"/>
        <v>5.8255535463379275E-5</v>
      </c>
      <c r="BJ26" s="8">
        <f t="shared" si="109"/>
        <v>0.60671925878651733</v>
      </c>
      <c r="BK26" s="8">
        <f t="shared" si="110"/>
        <v>0.20224953480731409</v>
      </c>
      <c r="BL26" s="8">
        <f t="shared" si="111"/>
        <v>0.18043668057049922</v>
      </c>
      <c r="BM26" s="8">
        <f t="shared" si="112"/>
        <v>0.65734000764639122</v>
      </c>
      <c r="BN26" s="8">
        <f t="shared" si="113"/>
        <v>0.33406265325562273</v>
      </c>
    </row>
    <row r="27" spans="1:66" x14ac:dyDescent="0.25">
      <c r="A27" t="s">
        <v>16</v>
      </c>
      <c r="B27" t="s">
        <v>272</v>
      </c>
      <c r="C27" t="s">
        <v>426</v>
      </c>
      <c r="D27" t="s">
        <v>471</v>
      </c>
      <c r="E27">
        <f>VLOOKUP(A27,home!$A$2:$E$405,3,FALSE)</f>
        <v>1.7778</v>
      </c>
      <c r="F27">
        <f>VLOOKUP(B27,home!$B$2:$E$405,3,FALSE)</f>
        <v>0.5625</v>
      </c>
      <c r="G27">
        <f>VLOOKUP(C27,away!$B$2:$E$405,4,FALSE)</f>
        <v>1.2656000000000001</v>
      </c>
      <c r="H27">
        <f>VLOOKUP(A27,away!$A$2:$E$405,3,FALSE)</f>
        <v>1.2716000000000001</v>
      </c>
      <c r="I27">
        <f>VLOOKUP(C27,away!$B$2:$E$405,3,FALSE)</f>
        <v>0.39319999999999999</v>
      </c>
      <c r="J27">
        <f>VLOOKUP(B27,home!$B$2:$E$405,4,FALSE)</f>
        <v>0.4718</v>
      </c>
      <c r="K27" s="3">
        <f t="shared" si="58"/>
        <v>1.2656158200000001</v>
      </c>
      <c r="L27" s="3">
        <f t="shared" si="59"/>
        <v>0.23589675401599999</v>
      </c>
      <c r="M27" s="5">
        <f t="shared" si="60"/>
        <v>0.22279291438489102</v>
      </c>
      <c r="N27" s="5">
        <f t="shared" si="61"/>
        <v>0.28197023702942364</v>
      </c>
      <c r="O27" s="5">
        <f t="shared" si="62"/>
        <v>5.2556125321160378E-2</v>
      </c>
      <c r="P27" s="5">
        <f t="shared" si="63"/>
        <v>6.6515863644363155E-2</v>
      </c>
      <c r="Q27" s="5">
        <f t="shared" si="64"/>
        <v>0.17843299637679422</v>
      </c>
      <c r="R27" s="5">
        <f t="shared" si="65"/>
        <v>6.1989096834599187E-3</v>
      </c>
      <c r="S27" s="5">
        <f t="shared" si="66"/>
        <v>4.9646553264168312E-3</v>
      </c>
      <c r="T27" s="5">
        <f t="shared" si="67"/>
        <v>4.2091764654634441E-2</v>
      </c>
      <c r="U27" s="5">
        <f t="shared" si="68"/>
        <v>7.8454381621380648E-3</v>
      </c>
      <c r="V27" s="5">
        <f t="shared" si="69"/>
        <v>1.6469122241209261E-4</v>
      </c>
      <c r="W27" s="5">
        <f t="shared" si="70"/>
        <v>7.5275874341491175E-2</v>
      </c>
      <c r="X27" s="5">
        <f t="shared" si="71"/>
        <v>1.7757334412874071E-2</v>
      </c>
      <c r="Y27" s="5">
        <f t="shared" si="72"/>
        <v>2.0944487739868027E-3</v>
      </c>
      <c r="Z27" s="5">
        <f t="shared" si="73"/>
        <v>4.8743422425551517E-4</v>
      </c>
      <c r="AA27" s="5">
        <f t="shared" si="74"/>
        <v>6.1690446542720778E-4</v>
      </c>
      <c r="AB27" s="5">
        <f t="shared" si="75"/>
        <v>3.9038202543665868E-4</v>
      </c>
      <c r="AC27" s="5">
        <f t="shared" si="76"/>
        <v>3.0730832833123119E-6</v>
      </c>
      <c r="AD27" s="5">
        <f t="shared" si="77"/>
        <v>2.381758435773083E-2</v>
      </c>
      <c r="AE27" s="5">
        <f t="shared" si="78"/>
        <v>5.6184908384909592E-3</v>
      </c>
      <c r="AF27" s="5">
        <f t="shared" si="79"/>
        <v>6.6269187563432555E-4</v>
      </c>
      <c r="AG27" s="5">
        <f t="shared" si="80"/>
        <v>5.2108954124970746E-5</v>
      </c>
      <c r="AH27" s="5">
        <f t="shared" si="81"/>
        <v>2.8746037824545751E-5</v>
      </c>
      <c r="AI27" s="5">
        <f t="shared" si="82"/>
        <v>3.6381440233063487E-5</v>
      </c>
      <c r="AJ27" s="5">
        <f t="shared" si="83"/>
        <v>2.3022463156674821E-5</v>
      </c>
      <c r="AK27" s="5">
        <f t="shared" si="84"/>
        <v>9.7125311954849352E-6</v>
      </c>
      <c r="AL27" s="5">
        <f t="shared" si="85"/>
        <v>3.6699333855374329E-8</v>
      </c>
      <c r="AM27" s="5">
        <f t="shared" si="86"/>
        <v>6.0287823114657368E-3</v>
      </c>
      <c r="AN27" s="5">
        <f t="shared" si="87"/>
        <v>1.4221701779438447E-3</v>
      </c>
      <c r="AO27" s="5">
        <f t="shared" si="88"/>
        <v>1.6774266431765502E-4</v>
      </c>
      <c r="AP27" s="5">
        <f t="shared" si="89"/>
        <v>1.3189983340843448E-5</v>
      </c>
      <c r="AQ27" s="5">
        <f t="shared" si="90"/>
        <v>7.7786856390752094E-7</v>
      </c>
      <c r="AR27" s="5">
        <f t="shared" si="91"/>
        <v>1.3562194027263002E-6</v>
      </c>
      <c r="AS27" s="5">
        <f t="shared" si="92"/>
        <v>1.7164527314813567E-6</v>
      </c>
      <c r="AT27" s="5">
        <f t="shared" si="93"/>
        <v>1.0861848656225088E-6</v>
      </c>
      <c r="AU27" s="5">
        <f t="shared" si="94"/>
        <v>4.5823091645880724E-7</v>
      </c>
      <c r="AV27" s="5">
        <f t="shared" si="95"/>
        <v>1.4498607427084122E-7</v>
      </c>
      <c r="AW27" s="5">
        <f t="shared" si="96"/>
        <v>3.0435436888190277E-10</v>
      </c>
      <c r="AX27" s="5">
        <f t="shared" si="97"/>
        <v>1.2716870447878666E-3</v>
      </c>
      <c r="AY27" s="5">
        <f t="shared" si="98"/>
        <v>2.9998684598965731E-4</v>
      </c>
      <c r="AZ27" s="5">
        <f t="shared" si="99"/>
        <v>3.5382961608228925E-5</v>
      </c>
      <c r="BA27" s="5">
        <f t="shared" si="100"/>
        <v>2.7822419302846519E-6</v>
      </c>
      <c r="BB27" s="5">
        <f t="shared" si="101"/>
        <v>1.6408046006033982E-7</v>
      </c>
      <c r="BC27" s="5">
        <f t="shared" si="102"/>
        <v>7.741209585137219E-9</v>
      </c>
      <c r="BD27" s="5">
        <f t="shared" si="103"/>
        <v>5.3321292472775428E-8</v>
      </c>
      <c r="BE27" s="5">
        <f t="shared" si="104"/>
        <v>6.7484271296391507E-8</v>
      </c>
      <c r="BF27" s="5">
        <f t="shared" si="105"/>
        <v>4.2704580676942507E-8</v>
      </c>
      <c r="BG27" s="5">
        <f t="shared" si="106"/>
        <v>1.8015864297068256E-8</v>
      </c>
      <c r="BH27" s="5">
        <f t="shared" si="107"/>
        <v>5.7002907163356919E-9</v>
      </c>
      <c r="BI27" s="5">
        <f t="shared" si="108"/>
        <v>1.4428756218387168E-9</v>
      </c>
      <c r="BJ27" s="8">
        <f t="shared" si="109"/>
        <v>0.63701620553680316</v>
      </c>
      <c r="BK27" s="8">
        <f t="shared" si="110"/>
        <v>0.29474122120668983</v>
      </c>
      <c r="BL27" s="8">
        <f t="shared" si="111"/>
        <v>6.771057287319765E-2</v>
      </c>
      <c r="BM27" s="8">
        <f t="shared" si="112"/>
        <v>0.19118840085921851</v>
      </c>
      <c r="BN27" s="8">
        <f t="shared" si="113"/>
        <v>0.80846704644009237</v>
      </c>
    </row>
    <row r="28" spans="1:66" s="14" customFormat="1" x14ac:dyDescent="0.25">
      <c r="A28" s="14" t="s">
        <v>16</v>
      </c>
      <c r="B28" s="14" t="s">
        <v>224</v>
      </c>
      <c r="C28" s="14" t="s">
        <v>463</v>
      </c>
      <c r="D28" s="14" t="s">
        <v>471</v>
      </c>
      <c r="E28" s="14">
        <f>VLOOKUP(A28,home!$A$2:$E$405,3,FALSE)</f>
        <v>1.7778</v>
      </c>
      <c r="F28" s="14">
        <f>VLOOKUP(B28,home!$B$2:$E$405,3,FALSE)</f>
        <v>0.98440000000000005</v>
      </c>
      <c r="G28" s="14">
        <f>VLOOKUP(C28,away!$B$2:$E$405,4,FALSE)</f>
        <v>1.4624999999999999</v>
      </c>
      <c r="H28" s="14">
        <f>VLOOKUP(A28,away!$A$2:$E$405,3,FALSE)</f>
        <v>1.2716000000000001</v>
      </c>
      <c r="I28" s="14">
        <f>VLOOKUP(C28,away!$B$2:$E$405,3,FALSE)</f>
        <v>1.2583</v>
      </c>
      <c r="J28" s="14">
        <f>VLOOKUP(B28,home!$B$2:$E$405,4,FALSE)</f>
        <v>0.98299999999999998</v>
      </c>
      <c r="K28" s="16">
        <f t="shared" si="58"/>
        <v>2.5594719930000003</v>
      </c>
      <c r="L28" s="16">
        <f t="shared" si="59"/>
        <v>1.5728533572399999</v>
      </c>
      <c r="M28" s="17">
        <f t="shared" si="60"/>
        <v>1.604552394487763E-2</v>
      </c>
      <c r="N28" s="17">
        <f t="shared" si="61"/>
        <v>4.1068069149925175E-2</v>
      </c>
      <c r="O28" s="17">
        <f t="shared" si="62"/>
        <v>2.5237256205375584E-2</v>
      </c>
      <c r="P28" s="17">
        <f t="shared" si="63"/>
        <v>6.4594050437824263E-2</v>
      </c>
      <c r="Q28" s="17">
        <f t="shared" si="64"/>
        <v>5.2556286397910421E-2</v>
      </c>
      <c r="R28" s="17">
        <f t="shared" si="65"/>
        <v>1.9847251575075511E-2</v>
      </c>
      <c r="S28" s="17">
        <f t="shared" si="66"/>
        <v>6.5008649239157154E-2</v>
      </c>
      <c r="T28" s="17">
        <f t="shared" si="67"/>
        <v>8.2663331505020324E-2</v>
      </c>
      <c r="U28" s="17">
        <f t="shared" si="68"/>
        <v>5.0798484544430908E-2</v>
      </c>
      <c r="V28" s="17">
        <f t="shared" si="69"/>
        <v>2.9078181846674839E-2</v>
      </c>
      <c r="W28" s="17">
        <f t="shared" si="70"/>
        <v>4.4838781030512857E-2</v>
      </c>
      <c r="X28" s="17">
        <f t="shared" si="71"/>
        <v>7.0524827278391364E-2</v>
      </c>
      <c r="Y28" s="17">
        <f t="shared" si="72"/>
        <v>5.5462605676794507E-2</v>
      </c>
      <c r="Z28" s="17">
        <f t="shared" si="73"/>
        <v>1.0405605423948132E-2</v>
      </c>
      <c r="AA28" s="17">
        <f t="shared" si="74"/>
        <v>2.6632855652804138E-2</v>
      </c>
      <c r="AB28" s="17">
        <f t="shared" si="75"/>
        <v>3.4083024068481967E-2</v>
      </c>
      <c r="AC28" s="17">
        <f t="shared" si="76"/>
        <v>7.3162052517610496E-3</v>
      </c>
      <c r="AD28" s="17">
        <f t="shared" si="77"/>
        <v>2.8690901061964348E-2</v>
      </c>
      <c r="AE28" s="17">
        <f t="shared" si="78"/>
        <v>4.5126580057551297E-2</v>
      </c>
      <c r="AF28" s="17">
        <f t="shared" si="79"/>
        <v>3.54887464721396E-2</v>
      </c>
      <c r="AG28" s="17">
        <f t="shared" si="80"/>
        <v>1.8606198010981324E-2</v>
      </c>
      <c r="AH28" s="17">
        <f t="shared" si="81"/>
        <v>4.0916228562928947E-3</v>
      </c>
      <c r="AI28" s="17">
        <f t="shared" si="82"/>
        <v>1.0472394106600327E-2</v>
      </c>
      <c r="AJ28" s="17">
        <f t="shared" si="83"/>
        <v>1.3401899707750901E-2</v>
      </c>
      <c r="AK28" s="17">
        <f t="shared" si="84"/>
        <v>1.143392898499444E-2</v>
      </c>
      <c r="AL28" s="17">
        <f t="shared" si="85"/>
        <v>1.1781063246528514E-3</v>
      </c>
      <c r="AM28" s="17">
        <f t="shared" si="86"/>
        <v>1.4686711544406338E-2</v>
      </c>
      <c r="AN28" s="17">
        <f t="shared" si="87"/>
        <v>2.3100043559434968E-2</v>
      </c>
      <c r="AO28" s="17">
        <f t="shared" si="88"/>
        <v>1.8166490532423769E-2</v>
      </c>
      <c r="AP28" s="17">
        <f t="shared" si="89"/>
        <v>9.5244085410637995E-3</v>
      </c>
      <c r="AQ28" s="17">
        <f t="shared" si="90"/>
        <v>3.7451244873843831E-3</v>
      </c>
      <c r="AR28" s="17">
        <f t="shared" si="91"/>
        <v>1.2871045492160384E-3</v>
      </c>
      <c r="AS28" s="17">
        <f t="shared" si="92"/>
        <v>3.2943080457813407E-3</v>
      </c>
      <c r="AT28" s="17">
        <f t="shared" si="93"/>
        <v>4.2158445897459533E-3</v>
      </c>
      <c r="AU28" s="17">
        <f t="shared" si="94"/>
        <v>3.5967787180984476E-3</v>
      </c>
      <c r="AV28" s="17">
        <f t="shared" si="95"/>
        <v>2.3014635984978556E-3</v>
      </c>
      <c r="AW28" s="17">
        <f t="shared" si="96"/>
        <v>1.317408927270055E-4</v>
      </c>
      <c r="AX28" s="17">
        <f t="shared" si="97"/>
        <v>6.2650378111962961E-3</v>
      </c>
      <c r="AY28" s="17">
        <f t="shared" si="98"/>
        <v>9.853985754575632E-3</v>
      </c>
      <c r="AZ28" s="17">
        <f t="shared" si="99"/>
        <v>7.7494372881397114E-3</v>
      </c>
      <c r="BA28" s="17">
        <f t="shared" si="100"/>
        <v>4.0629094851237953E-3</v>
      </c>
      <c r="BB28" s="17">
        <f t="shared" si="101"/>
        <v>1.5975902059598009E-3</v>
      </c>
      <c r="BC28" s="17">
        <f t="shared" si="102"/>
        <v>5.0255502378752275E-4</v>
      </c>
      <c r="BD28" s="17">
        <f t="shared" si="103"/>
        <v>3.3740445189222034E-4</v>
      </c>
      <c r="BE28" s="17">
        <f t="shared" si="104"/>
        <v>8.6357724493165398E-4</v>
      </c>
      <c r="BF28" s="17">
        <f t="shared" si="105"/>
        <v>1.1051508860973351E-3</v>
      </c>
      <c r="BG28" s="17">
        <f t="shared" si="106"/>
        <v>9.428675803350874E-4</v>
      </c>
      <c r="BH28" s="17">
        <f t="shared" si="107"/>
        <v>6.0331079124383371E-4</v>
      </c>
      <c r="BI28" s="17">
        <f t="shared" si="108"/>
        <v>3.0883141465265235E-4</v>
      </c>
      <c r="BJ28" s="18">
        <f t="shared" si="109"/>
        <v>0.57428062087468734</v>
      </c>
      <c r="BK28" s="18">
        <f t="shared" si="110"/>
        <v>0.19307470279952341</v>
      </c>
      <c r="BL28" s="18">
        <f t="shared" si="111"/>
        <v>0.21485535957229915</v>
      </c>
      <c r="BM28" s="18">
        <f t="shared" si="112"/>
        <v>0.7635456060976209</v>
      </c>
      <c r="BN28" s="18">
        <f t="shared" si="113"/>
        <v>0.21934843771098855</v>
      </c>
    </row>
    <row r="29" spans="1:66" s="10" customFormat="1" x14ac:dyDescent="0.25">
      <c r="A29" t="s">
        <v>70</v>
      </c>
      <c r="B29" t="s">
        <v>85</v>
      </c>
      <c r="C29" t="s">
        <v>227</v>
      </c>
      <c r="D29" s="7" t="s">
        <v>477</v>
      </c>
      <c r="E29">
        <f>VLOOKUP(A29,home!$A$2:$E$405,3,FALSE)</f>
        <v>1.359</v>
      </c>
      <c r="F29">
        <f>VLOOKUP(B29,home!$B$2:$E$405,3,FALSE)</f>
        <v>1.1773</v>
      </c>
      <c r="G29">
        <f>VLOOKUP(C29,away!$B$2:$E$405,4,FALSE)</f>
        <v>0.49059999999999998</v>
      </c>
      <c r="H29">
        <f>VLOOKUP(A29,away!$A$2:$E$405,3,FALSE)</f>
        <v>1.0342</v>
      </c>
      <c r="I29">
        <f>VLOOKUP(C29,away!$B$2:$E$405,3,FALSE)</f>
        <v>1.2891999999999999</v>
      </c>
      <c r="J29">
        <f>VLOOKUP(B29,home!$B$2:$E$405,4,FALSE)</f>
        <v>1.1603000000000001</v>
      </c>
      <c r="K29" s="3">
        <f t="shared" ref="K29:K92" si="114">E29*F29*G29</f>
        <v>0.78493581341999996</v>
      </c>
      <c r="L29" s="3">
        <f t="shared" ref="L29:L92" si="115">H29*I29*J29</f>
        <v>1.5470171295920001</v>
      </c>
      <c r="M29" s="5">
        <f t="shared" ref="M29:M92" si="116">_xlfn.POISSON.DIST(0,K29,FALSE) * _xlfn.POISSON.DIST(0,L29,FALSE)</f>
        <v>9.7105919461759838E-2</v>
      </c>
      <c r="N29" s="5">
        <f t="shared" ref="N29:N92" si="117">_xlfn.POISSON.DIST(1,K29,FALSE) * _xlfn.POISSON.DIST(0,L29,FALSE)</f>
        <v>7.6221913880613459E-2</v>
      </c>
      <c r="O29" s="5">
        <f t="shared" ref="O29:O92" si="118">_xlfn.POISSON.DIST(0,K29,FALSE) * _xlfn.POISSON.DIST(1,L29,FALSE)</f>
        <v>0.15022452079212364</v>
      </c>
      <c r="P29" s="5">
        <f t="shared" ref="P29:P92" si="119">_xlfn.POISSON.DIST(1,K29,FALSE) * _xlfn.POISSON.DIST(1,L29,FALSE)</f>
        <v>0.11791660642359528</v>
      </c>
      <c r="Q29" s="5">
        <f t="shared" ref="Q29:Q92" si="120">_xlfn.POISSON.DIST(2,K29,FALSE) * _xlfn.POISSON.DIST(0,L29,FALSE)</f>
        <v>2.9914654986154261E-2</v>
      </c>
      <c r="R29" s="5">
        <f t="shared" ref="R29:R92" si="121">_xlfn.POISSON.DIST(0,K29,FALSE) * _xlfn.POISSON.DIST(2,L29,FALSE)</f>
        <v>0.11619995347508247</v>
      </c>
      <c r="S29" s="5">
        <f t="shared" ref="S29:S92" si="122">_xlfn.POISSON.DIST(2,K29,FALSE) * _xlfn.POISSON.DIST(2,L29,FALSE)</f>
        <v>3.5796803499534798E-2</v>
      </c>
      <c r="T29" s="5">
        <f t="shared" ref="T29:T92" si="123">_xlfn.POISSON.DIST(2,K29,FALSE) * _xlfn.POISSON.DIST(1,L29,FALSE)</f>
        <v>4.6278483689415381E-2</v>
      </c>
      <c r="U29" s="5">
        <f t="shared" ref="U29:U92" si="124">_xlfn.POISSON.DIST(1,K29,FALSE) * _xlfn.POISSON.DIST(2,L29,FALSE)</f>
        <v>9.120950500033001E-2</v>
      </c>
      <c r="V29" s="5">
        <f t="shared" ref="V29:V92" si="125">_xlfn.POISSON.DIST(3,K29,FALSE) * _xlfn.POISSON.DIST(3,L29,FALSE)</f>
        <v>4.8298206660130081E-3</v>
      </c>
      <c r="W29" s="5">
        <f t="shared" ref="W29:W92" si="126">_xlfn.POISSON.DIST(3,K29,FALSE) * _xlfn.POISSON.DIST(0,L29,FALSE)</f>
        <v>7.8270280149118823E-3</v>
      </c>
      <c r="X29" s="5">
        <f t="shared" ref="X29:X92" si="127">_xlfn.POISSON.DIST(3,K29,FALSE) * _xlfn.POISSON.DIST(1,L29,FALSE)</f>
        <v>1.2108546412865151E-2</v>
      </c>
      <c r="Y29" s="5">
        <f t="shared" ref="Y29:Y92" si="128">_xlfn.POISSON.DIST(3,K29,FALSE) * _xlfn.POISSON.DIST(2,L29,FALSE)</f>
        <v>9.3660643575810814E-3</v>
      </c>
      <c r="Z29" s="5">
        <f t="shared" ref="Z29:Z92" si="129">_xlfn.POISSON.DIST(0,K29,FALSE) * _xlfn.POISSON.DIST(3,L29,FALSE)</f>
        <v>5.9921106161248676E-2</v>
      </c>
      <c r="AA29" s="5">
        <f t="shared" ref="AA29:AA92" si="130">_xlfn.POISSON.DIST(1,K29,FALSE) * _xlfn.POISSON.DIST(3,L29,FALSE)</f>
        <v>4.7034222205705904E-2</v>
      </c>
      <c r="AB29" s="5">
        <f t="shared" ref="AB29:AB92" si="131">_xlfn.POISSON.DIST(2,K29,FALSE) * _xlfn.POISSON.DIST(3,L29,FALSE)</f>
        <v>1.8459422732806395E-2</v>
      </c>
      <c r="AC29" s="5">
        <f t="shared" ref="AC29:AC92" si="132">_xlfn.POISSON.DIST(4,K29,FALSE) * _xlfn.POISSON.DIST(4,L29,FALSE)</f>
        <v>3.665559639203285E-4</v>
      </c>
      <c r="AD29" s="5">
        <f t="shared" ref="AD29:AD92" si="133">_xlfn.POISSON.DIST(4,K29,FALSE) * _xlfn.POISSON.DIST(0,L29,FALSE)</f>
        <v>1.5359286503864964E-3</v>
      </c>
      <c r="AE29" s="5">
        <f t="shared" ref="AE29:AE92" si="134">_xlfn.POISSON.DIST(4,K29,FALSE) * _xlfn.POISSON.DIST(1,L29,FALSE)</f>
        <v>2.3761079319790323E-3</v>
      </c>
      <c r="AF29" s="5">
        <f t="shared" ref="AF29:AF92" si="135">_xlfn.POISSON.DIST(4,K29,FALSE) * _xlfn.POISSON.DIST(2,L29,FALSE)</f>
        <v>1.8379398362654935E-3</v>
      </c>
      <c r="AG29" s="5">
        <f t="shared" ref="AG29:AG92" si="136">_xlfn.POISSON.DIST(4,K29,FALSE) * _xlfn.POISSON.DIST(3,L29,FALSE)</f>
        <v>9.4777480328741149E-4</v>
      </c>
      <c r="AH29" s="5">
        <f t="shared" ref="AH29:AH92" si="137">_xlfn.POISSON.DIST(0,K29,FALSE) * _xlfn.POISSON.DIST(4,L29,FALSE)</f>
        <v>2.3174744413888115E-2</v>
      </c>
      <c r="AI29" s="5">
        <f t="shared" ref="AI29:AI92" si="138">_xlfn.POISSON.DIST(1,K29,FALSE) * _xlfn.POISSON.DIST(4,L29,FALSE)</f>
        <v>1.8190686857315869E-2</v>
      </c>
      <c r="AJ29" s="5">
        <f t="shared" ref="AJ29:AJ92" si="139">_xlfn.POISSON.DIST(2,K29,FALSE) * _xlfn.POISSON.DIST(4,L29,FALSE)</f>
        <v>7.1392607925078672E-3</v>
      </c>
      <c r="AK29" s="5">
        <f t="shared" ref="AK29:AK92" si="140">_xlfn.POISSON.DIST(3,K29,FALSE) * _xlfn.POISSON.DIST(4,L29,FALSE)</f>
        <v>1.8679538257948918E-3</v>
      </c>
      <c r="AL29" s="5">
        <f t="shared" ref="AL29:AL92" si="141">_xlfn.POISSON.DIST(5,K29,FALSE) * _xlfn.POISSON.DIST(5,L29,FALSE)</f>
        <v>1.7804490424226356E-5</v>
      </c>
      <c r="AM29" s="5">
        <f t="shared" ref="AM29:AM92" si="142">_xlfn.POISSON.DIST(5,K29,FALSE) * _xlfn.POISSON.DIST(0,L29,FALSE)</f>
        <v>2.4112108090924153E-4</v>
      </c>
      <c r="AN29" s="5">
        <f t="shared" ref="AN29:AN92" si="143">_xlfn.POISSON.DIST(5,K29,FALSE) * _xlfn.POISSON.DIST(1,L29,FALSE)</f>
        <v>3.7301844247233527E-4</v>
      </c>
      <c r="AO29" s="5">
        <f t="shared" ref="AO29:AO92" si="144">_xlfn.POISSON.DIST(5,K29,FALSE) * _xlfn.POISSON.DIST(2,L29,FALSE)</f>
        <v>2.8853296007921544E-4</v>
      </c>
      <c r="AP29" s="5">
        <f t="shared" ref="AP29:AP92" si="145">_xlfn.POISSON.DIST(5,K29,FALSE) * _xlfn.POISSON.DIST(3,L29,FALSE)</f>
        <v>1.4878847723147701E-4</v>
      </c>
      <c r="AQ29" s="5">
        <f t="shared" ref="AQ29:AQ92" si="146">_xlfn.POISSON.DIST(5,K29,FALSE) * _xlfn.POISSON.DIST(4,L29,FALSE)</f>
        <v>5.7544580740751065E-5</v>
      </c>
      <c r="AR29" s="5">
        <f t="shared" ref="AR29:AR92" si="147">_xlfn.POISSON.DIST(0,K29,FALSE) * _xlfn.POISSON.DIST(5,L29,FALSE)</f>
        <v>7.1703453164402835E-3</v>
      </c>
      <c r="AS29" s="5">
        <f t="shared" ref="AS29:AS92" si="148">_xlfn.POISSON.DIST(1,K29,FALSE) * _xlfn.POISSON.DIST(5,L29,FALSE)</f>
        <v>5.6282608334623412E-3</v>
      </c>
      <c r="AT29" s="5">
        <f t="shared" ref="AT29:AT92" si="149">_xlfn.POISSON.DIST(2,K29,FALSE) * _xlfn.POISSON.DIST(5,L29,FALSE)</f>
        <v>2.2089117477268449E-3</v>
      </c>
      <c r="AU29" s="5">
        <f t="shared" ref="AU29:AU92" si="150">_xlfn.POISSON.DIST(3,K29,FALSE) * _xlfn.POISSON.DIST(5,L29,FALSE)</f>
        <v>5.7795131315832159E-4</v>
      </c>
      <c r="AV29" s="5">
        <f t="shared" ref="AV29:AV92" si="151">_xlfn.POISSON.DIST(4,K29,FALSE) * _xlfn.POISSON.DIST(5,L29,FALSE)</f>
        <v>1.1341367102777105E-4</v>
      </c>
      <c r="AW29" s="5">
        <f t="shared" ref="AW29:AW92" si="152">_xlfn.POISSON.DIST(6,K29,FALSE) * _xlfn.POISSON.DIST(6,L29,FALSE)</f>
        <v>6.005598782016714E-7</v>
      </c>
      <c r="AX29" s="5">
        <f t="shared" ref="AX29:AX92" si="153">_xlfn.POISSON.DIST(6,K29,FALSE) * _xlfn.POISSON.DIST(0,L29,FALSE)</f>
        <v>3.1544095296034174E-5</v>
      </c>
      <c r="AY29" s="5">
        <f t="shared" ref="AY29:AY92" si="154">_xlfn.POISSON.DIST(6,K29,FALSE) * _xlfn.POISSON.DIST(1,L29,FALSE)</f>
        <v>4.8799255760447311E-5</v>
      </c>
      <c r="AZ29" s="5">
        <f t="shared" ref="AZ29:AZ92" si="155">_xlfn.POISSON.DIST(6,K29,FALSE) * _xlfn.POISSON.DIST(2,L29,FALSE)</f>
        <v>3.7746642286376544E-5</v>
      </c>
      <c r="BA29" s="5">
        <f t="shared" ref="BA29:BA92" si="156">_xlfn.POISSON.DIST(6,K29,FALSE) * _xlfn.POISSON.DIST(3,L29,FALSE)</f>
        <v>1.946490073386875E-5</v>
      </c>
      <c r="BB29" s="5">
        <f t="shared" ref="BB29:BB92" si="157">_xlfn.POISSON.DIST(6,K29,FALSE) * _xlfn.POISSON.DIST(4,L29,FALSE)</f>
        <v>7.5281337152757147E-6</v>
      </c>
      <c r="BC29" s="5">
        <f t="shared" ref="BC29:BC92" si="158">_xlfn.POISSON.DIST(6,K29,FALSE) * _xlfn.POISSON.DIST(5,L29,FALSE)</f>
        <v>2.3292303622781185E-6</v>
      </c>
      <c r="BD29" s="5">
        <f t="shared" ref="BD29:BD92" si="159">_xlfn.POISSON.DIST(0,K29,FALSE) * _xlfn.POISSON.DIST(6,L29,FALSE)</f>
        <v>1.8487745049371477E-3</v>
      </c>
      <c r="BE29" s="5">
        <f t="shared" ref="BE29:BE92" si="160">_xlfn.POISSON.DIST(1,K29,FALSE) * _xlfn.POISSON.DIST(6,L29,FALSE)</f>
        <v>1.4511693198629978E-3</v>
      </c>
      <c r="BF29" s="5">
        <f t="shared" ref="BF29:BF92" si="161">_xlfn.POISSON.DIST(2,K29,FALSE) * _xlfn.POISSON.DIST(6,L29,FALSE)</f>
        <v>5.6953738524840518E-4</v>
      </c>
      <c r="BG29" s="5">
        <f t="shared" ref="BG29:BG92" si="162">_xlfn.POISSON.DIST(3,K29,FALSE) * _xlfn.POISSON.DIST(6,L29,FALSE)</f>
        <v>1.4901676358768559E-4</v>
      </c>
      <c r="BH29" s="5">
        <f t="shared" ref="BH29:BH92" si="163">_xlfn.POISSON.DIST(4,K29,FALSE) * _xlfn.POISSON.DIST(6,L29,FALSE)</f>
        <v>2.9242148634978951E-5</v>
      </c>
      <c r="BI29" s="5">
        <f t="shared" ref="BI29:BI92" si="164">_xlfn.POISSON.DIST(5,K29,FALSE) * _xlfn.POISSON.DIST(6,L29,FALSE)</f>
        <v>4.5906419449891501E-6</v>
      </c>
      <c r="BJ29" s="8">
        <f t="shared" ref="BJ29:BJ92" si="165">SUM(N29,Q29,T29,W29,X29,Y29,AD29,AE29,AF29,AG29,AM29,AN29,AO29,AP29,AQ29,AX29,AY29,AZ29,BA29,BB29,BC29)</f>
        <v>0.18967086036304698</v>
      </c>
      <c r="BK29" s="8">
        <f t="shared" ref="BK29:BK92" si="166">SUM(M29,P29,S29,V29,AC29,AL29,AY29)</f>
        <v>0.25608230976100793</v>
      </c>
      <c r="BL29" s="8">
        <f t="shared" ref="BL29:BL92" si="167">SUM(O29,R29,U29,AA29,AB29,AH29,AI29,AJ29,AK29,AR29,AS29,AT29,AU29,AV29,BD29,BE29,BF29,BG29,BH29,BI29)</f>
        <v>0.49325148374158695</v>
      </c>
      <c r="BM29" s="8">
        <f t="shared" ref="BM29:BM92" si="168">SUM(S29:BI29)</f>
        <v>0.41129399231167929</v>
      </c>
      <c r="BN29" s="8">
        <f t="shared" ref="BN29:BN92" si="169">SUM(M29:R29)</f>
        <v>0.58758356901932884</v>
      </c>
    </row>
    <row r="30" spans="1:66" x14ac:dyDescent="0.25">
      <c r="A30" t="s">
        <v>141</v>
      </c>
      <c r="B30" t="s">
        <v>145</v>
      </c>
      <c r="C30" t="s">
        <v>157</v>
      </c>
      <c r="D30" s="7" t="s">
        <v>477</v>
      </c>
      <c r="E30">
        <f>VLOOKUP(A30,home!$A$2:$E$405,3,FALSE)</f>
        <v>1.3483000000000001</v>
      </c>
      <c r="F30">
        <f>VLOOKUP(B30,home!$B$2:$E$405,3,FALSE)</f>
        <v>1.4833000000000001</v>
      </c>
      <c r="G30">
        <f>VLOOKUP(C30,away!$B$2:$E$405,4,FALSE)</f>
        <v>0.59330000000000005</v>
      </c>
      <c r="H30">
        <f>VLOOKUP(A30,away!$A$2:$E$405,3,FALSE)</f>
        <v>1.1460999999999999</v>
      </c>
      <c r="I30">
        <f>VLOOKUP(C30,away!$B$2:$E$405,3,FALSE)</f>
        <v>0.69799999999999995</v>
      </c>
      <c r="J30">
        <f>VLOOKUP(B30,home!$B$2:$E$405,4,FALSE)</f>
        <v>0.52349999999999997</v>
      </c>
      <c r="K30" s="3">
        <f t="shared" si="114"/>
        <v>1.1865604802870002</v>
      </c>
      <c r="L30" s="3">
        <f t="shared" si="115"/>
        <v>0.41878837829999987</v>
      </c>
      <c r="M30" s="5">
        <f t="shared" si="116"/>
        <v>0.20081948508690342</v>
      </c>
      <c r="N30" s="5">
        <f t="shared" si="117"/>
        <v>0.23828446467570416</v>
      </c>
      <c r="O30" s="5">
        <f t="shared" si="118"/>
        <v>8.4100866490585291E-2</v>
      </c>
      <c r="P30" s="5">
        <f t="shared" si="119"/>
        <v>9.9790764535621759E-2</v>
      </c>
      <c r="Q30" s="5">
        <f t="shared" si="120"/>
        <v>0.14136946442526718</v>
      </c>
      <c r="R30" s="5">
        <f t="shared" si="121"/>
        <v>1.7610232745608505E-2</v>
      </c>
      <c r="S30" s="5">
        <f t="shared" si="122"/>
        <v>1.2396950278871791E-2</v>
      </c>
      <c r="T30" s="5">
        <f t="shared" si="123"/>
        <v>5.9203888747797168E-2</v>
      </c>
      <c r="U30" s="5">
        <f t="shared" si="124"/>
        <v>2.0895606224595086E-2</v>
      </c>
      <c r="V30" s="5">
        <f t="shared" si="125"/>
        <v>6.8447383408003768E-4</v>
      </c>
      <c r="W30" s="5">
        <f t="shared" si="126"/>
        <v>5.5914473202120334E-2</v>
      </c>
      <c r="X30" s="5">
        <f t="shared" si="127"/>
        <v>2.3416331555814778E-2</v>
      </c>
      <c r="Y30" s="5">
        <f t="shared" si="128"/>
        <v>4.9032437589973908E-3</v>
      </c>
      <c r="Z30" s="5">
        <f t="shared" si="129"/>
        <v>2.4583202710063137E-3</v>
      </c>
      <c r="AA30" s="5">
        <f t="shared" si="130"/>
        <v>2.9169456814645196E-3</v>
      </c>
      <c r="AB30" s="5">
        <f t="shared" si="131"/>
        <v>1.7305662343848162E-3</v>
      </c>
      <c r="AC30" s="5">
        <f t="shared" si="132"/>
        <v>2.1257949389820493E-5</v>
      </c>
      <c r="AD30" s="5">
        <f t="shared" si="133"/>
        <v>1.6586476044425622E-2</v>
      </c>
      <c r="AE30" s="5">
        <f t="shared" si="134"/>
        <v>6.9462234043568029E-3</v>
      </c>
      <c r="AF30" s="5">
        <f t="shared" si="135"/>
        <v>1.4544988174100446E-3</v>
      </c>
      <c r="AG30" s="5">
        <f t="shared" si="136"/>
        <v>2.0304240032747341E-4</v>
      </c>
      <c r="AH30" s="5">
        <f t="shared" si="137"/>
        <v>2.5737898990918761E-4</v>
      </c>
      <c r="AI30" s="5">
        <f t="shared" si="138"/>
        <v>3.0539573788242858E-4</v>
      </c>
      <c r="AJ30" s="5">
        <f t="shared" si="139"/>
        <v>1.8118525670968868E-4</v>
      </c>
      <c r="AK30" s="5">
        <f t="shared" si="140"/>
        <v>7.1662421740790544E-5</v>
      </c>
      <c r="AL30" s="5">
        <f t="shared" si="141"/>
        <v>4.2253808611285747E-7</v>
      </c>
      <c r="AM30" s="5">
        <f t="shared" si="142"/>
        <v>3.9361713963084969E-3</v>
      </c>
      <c r="AN30" s="5">
        <f t="shared" si="143"/>
        <v>1.6484228357708818E-3</v>
      </c>
      <c r="AO30" s="5">
        <f t="shared" si="144"/>
        <v>3.4517016307258723E-4</v>
      </c>
      <c r="AP30" s="5">
        <f t="shared" si="145"/>
        <v>4.8184417610238441E-5</v>
      </c>
      <c r="AQ30" s="5">
        <f t="shared" si="146"/>
        <v>5.0447685275804287E-6</v>
      </c>
      <c r="AR30" s="5">
        <f t="shared" si="147"/>
        <v>2.1557465958512155E-5</v>
      </c>
      <c r="AS30" s="5">
        <f t="shared" si="148"/>
        <v>2.5579237161502839E-5</v>
      </c>
      <c r="AT30" s="5">
        <f t="shared" si="149"/>
        <v>1.517565596586395E-5</v>
      </c>
      <c r="AU30" s="5">
        <f t="shared" si="150"/>
        <v>6.0022778771752691E-6</v>
      </c>
      <c r="AV30" s="5">
        <f t="shared" si="151"/>
        <v>1.7805164301892803E-6</v>
      </c>
      <c r="AW30" s="5">
        <f t="shared" si="152"/>
        <v>5.8324075143590263E-9</v>
      </c>
      <c r="AX30" s="5">
        <f t="shared" si="153"/>
        <v>7.7841757041596045E-4</v>
      </c>
      <c r="AY30" s="5">
        <f t="shared" si="154"/>
        <v>3.2599223195472603E-4</v>
      </c>
      <c r="AZ30" s="5">
        <f t="shared" si="155"/>
        <v>6.8260879079358556E-5</v>
      </c>
      <c r="BA30" s="5">
        <f t="shared" si="156"/>
        <v>9.5289542836589849E-6</v>
      </c>
      <c r="BB30" s="5">
        <f t="shared" si="157"/>
        <v>9.9765382783709588E-7</v>
      </c>
      <c r="BC30" s="5">
        <f t="shared" si="158"/>
        <v>8.3561165732936993E-8</v>
      </c>
      <c r="BD30" s="5">
        <f t="shared" si="159"/>
        <v>1.5046693681704576E-6</v>
      </c>
      <c r="BE30" s="5">
        <f t="shared" si="160"/>
        <v>1.7853812081694751E-6</v>
      </c>
      <c r="BF30" s="5">
        <f t="shared" si="161"/>
        <v>1.0592313919304788E-6</v>
      </c>
      <c r="BG30" s="5">
        <f t="shared" si="162"/>
        <v>4.1894736971469889E-7</v>
      </c>
      <c r="BH30" s="5">
        <f t="shared" si="163"/>
        <v>1.2427659805591211E-7</v>
      </c>
      <c r="BI30" s="5">
        <f t="shared" si="164"/>
        <v>2.9492339975531504E-8</v>
      </c>
      <c r="BJ30" s="8">
        <f t="shared" si="165"/>
        <v>0.55544838146423814</v>
      </c>
      <c r="BK30" s="8">
        <f t="shared" si="166"/>
        <v>0.31403934645490772</v>
      </c>
      <c r="BL30" s="8">
        <f t="shared" si="167"/>
        <v>0.12814485693454958</v>
      </c>
      <c r="BM30" s="8">
        <f t="shared" si="168"/>
        <v>0.217789640765464</v>
      </c>
      <c r="BN30" s="8">
        <f t="shared" si="169"/>
        <v>0.78197527795969024</v>
      </c>
    </row>
    <row r="31" spans="1:66" x14ac:dyDescent="0.25">
      <c r="A31" t="s">
        <v>10</v>
      </c>
      <c r="B31" t="s">
        <v>429</v>
      </c>
      <c r="C31" t="s">
        <v>40</v>
      </c>
      <c r="D31" t="s">
        <v>478</v>
      </c>
      <c r="E31">
        <f>VLOOKUP(A31,home!$A$2:$E$405,3,FALSE)</f>
        <v>1.5185</v>
      </c>
      <c r="F31">
        <f>VLOOKUP(B31,home!$B$2:$E$405,3,FALSE)</f>
        <v>0.98780000000000001</v>
      </c>
      <c r="G31">
        <f>VLOOKUP(C31,away!$B$2:$E$405,4,FALSE)</f>
        <v>0.82320000000000004</v>
      </c>
      <c r="H31">
        <f>VLOOKUP(A31,away!$A$2:$E$405,3,FALSE)</f>
        <v>1.4074</v>
      </c>
      <c r="I31">
        <f>VLOOKUP(C31,away!$B$2:$E$405,3,FALSE)</f>
        <v>1.0658000000000001</v>
      </c>
      <c r="J31">
        <f>VLOOKUP(B31,home!$B$2:$E$405,4,FALSE)</f>
        <v>0.71050000000000002</v>
      </c>
      <c r="K31" s="3">
        <f t="shared" si="114"/>
        <v>1.23477884376</v>
      </c>
      <c r="L31" s="3">
        <f t="shared" si="115"/>
        <v>1.0657549166600002</v>
      </c>
      <c r="M31" s="5">
        <f t="shared" si="116"/>
        <v>0.10020534379961042</v>
      </c>
      <c r="N31" s="5">
        <f t="shared" si="117"/>
        <v>0.12373143855545625</v>
      </c>
      <c r="O31" s="5">
        <f t="shared" si="118"/>
        <v>0.10679433783004048</v>
      </c>
      <c r="P31" s="5">
        <f t="shared" si="119"/>
        <v>0.13186738898589223</v>
      </c>
      <c r="Q31" s="5">
        <f t="shared" si="120"/>
        <v>7.6390481318133877E-2</v>
      </c>
      <c r="R31" s="5">
        <f t="shared" si="121"/>
        <v>5.6908295306907337E-2</v>
      </c>
      <c r="S31" s="5">
        <f t="shared" si="122"/>
        <v>4.33834355000342E-2</v>
      </c>
      <c r="T31" s="5">
        <f t="shared" si="123"/>
        <v>8.1413531050825078E-2</v>
      </c>
      <c r="U31" s="5">
        <f t="shared" si="124"/>
        <v>7.026915907941568E-2</v>
      </c>
      <c r="V31" s="5">
        <f t="shared" si="125"/>
        <v>6.3434855619719475E-3</v>
      </c>
      <c r="W31" s="5">
        <f t="shared" si="126"/>
        <v>3.1441783398758409E-2</v>
      </c>
      <c r="X31" s="5">
        <f t="shared" si="127"/>
        <v>3.350923524578555E-2</v>
      </c>
      <c r="Y31" s="5">
        <f t="shared" si="128"/>
        <v>1.7856316108356255E-2</v>
      </c>
      <c r="Z31" s="5">
        <f t="shared" si="129"/>
        <v>2.021676517402524E-2</v>
      </c>
      <c r="AA31" s="5">
        <f t="shared" si="130"/>
        <v>2.4963233926150321E-2</v>
      </c>
      <c r="AB31" s="5">
        <f t="shared" si="131"/>
        <v>1.5412036561921149E-2</v>
      </c>
      <c r="AC31" s="5">
        <f t="shared" si="132"/>
        <v>5.2174043719150829E-4</v>
      </c>
      <c r="AD31" s="5">
        <f t="shared" si="133"/>
        <v>9.7059122377178234E-3</v>
      </c>
      <c r="AE31" s="5">
        <f t="shared" si="134"/>
        <v>1.0344123688018236E-2</v>
      </c>
      <c r="AF31" s="5">
        <f t="shared" si="135"/>
        <v>5.512150339522303E-3</v>
      </c>
      <c r="AG31" s="5">
        <f t="shared" si="136"/>
        <v>1.9582004419049946E-3</v>
      </c>
      <c r="AH31" s="5">
        <f t="shared" si="137"/>
        <v>5.3865292207945156E-3</v>
      </c>
      <c r="AI31" s="5">
        <f t="shared" si="138"/>
        <v>6.6511723231321056E-3</v>
      </c>
      <c r="AJ31" s="5">
        <f t="shared" si="139"/>
        <v>4.1063634354027868E-3</v>
      </c>
      <c r="AK31" s="5">
        <f t="shared" si="140"/>
        <v>1.6901502316083318E-3</v>
      </c>
      <c r="AL31" s="5">
        <f t="shared" si="141"/>
        <v>2.7463824411755376E-5</v>
      </c>
      <c r="AM31" s="5">
        <f t="shared" si="142"/>
        <v>2.3969310181050467E-3</v>
      </c>
      <c r="AN31" s="5">
        <f t="shared" si="143"/>
        <v>2.5545410174403135E-3</v>
      </c>
      <c r="AO31" s="5">
        <f t="shared" si="144"/>
        <v>1.3612573245733264E-3</v>
      </c>
      <c r="AP31" s="5">
        <f t="shared" si="145"/>
        <v>4.835888955011535E-4</v>
      </c>
      <c r="AQ31" s="5">
        <f t="shared" si="146"/>
        <v>1.2884681075563334E-4</v>
      </c>
      <c r="AR31" s="5">
        <f t="shared" si="147"/>
        <v>1.1481440001589033E-3</v>
      </c>
      <c r="AS31" s="5">
        <f t="shared" si="148"/>
        <v>1.417703920986192E-3</v>
      </c>
      <c r="AT31" s="5">
        <f t="shared" si="149"/>
        <v>8.7527540417467432E-4</v>
      </c>
      <c r="AU31" s="5">
        <f t="shared" si="150"/>
        <v>3.6025718384612366E-4</v>
      </c>
      <c r="AV31" s="5">
        <f t="shared" si="151"/>
        <v>1.1120948723143765E-4</v>
      </c>
      <c r="AW31" s="5">
        <f t="shared" si="152"/>
        <v>1.0039337112454221E-6</v>
      </c>
      <c r="AX31" s="5">
        <f t="shared" si="153"/>
        <v>4.9327995185137182E-4</v>
      </c>
      <c r="AY31" s="5">
        <f t="shared" si="154"/>
        <v>5.2571553397540768E-4</v>
      </c>
      <c r="AZ31" s="5">
        <f t="shared" si="155"/>
        <v>2.8014195754941397E-4</v>
      </c>
      <c r="BA31" s="5">
        <f t="shared" si="156"/>
        <v>9.9520889540348346E-5</v>
      </c>
      <c r="BB31" s="5">
        <f t="shared" si="157"/>
        <v>2.6516219334500759E-5</v>
      </c>
      <c r="BC31" s="5">
        <f t="shared" si="158"/>
        <v>5.651958225395831E-6</v>
      </c>
      <c r="BD31" s="5">
        <f t="shared" si="159"/>
        <v>2.039400188671718E-4</v>
      </c>
      <c r="BE31" s="5">
        <f t="shared" si="160"/>
        <v>2.5182082069319899E-4</v>
      </c>
      <c r="BF31" s="5">
        <f t="shared" si="161"/>
        <v>1.5547151090512126E-4</v>
      </c>
      <c r="BG31" s="5">
        <f t="shared" si="162"/>
        <v>6.3990977491015284E-5</v>
      </c>
      <c r="BH31" s="5">
        <f t="shared" si="163"/>
        <v>1.975367629935702E-5</v>
      </c>
      <c r="BI31" s="5">
        <f t="shared" si="164"/>
        <v>4.8782843161858693E-6</v>
      </c>
      <c r="BJ31" s="8">
        <f t="shared" si="165"/>
        <v>0.40021916396133073</v>
      </c>
      <c r="BK31" s="8">
        <f t="shared" si="166"/>
        <v>0.28287457364308749</v>
      </c>
      <c r="BL31" s="8">
        <f t="shared" si="167"/>
        <v>0.29679372320034197</v>
      </c>
      <c r="BM31" s="8">
        <f t="shared" si="168"/>
        <v>0.40368222858248065</v>
      </c>
      <c r="BN31" s="8">
        <f t="shared" si="169"/>
        <v>0.59589728579604062</v>
      </c>
    </row>
    <row r="32" spans="1:66" x14ac:dyDescent="0.25">
      <c r="A32" t="s">
        <v>70</v>
      </c>
      <c r="B32" t="s">
        <v>86</v>
      </c>
      <c r="C32" t="s">
        <v>65</v>
      </c>
      <c r="D32" t="s">
        <v>478</v>
      </c>
      <c r="E32">
        <f>VLOOKUP(A32,home!$A$2:$E$405,3,FALSE)</f>
        <v>1.359</v>
      </c>
      <c r="F32">
        <f>VLOOKUP(B32,home!$B$2:$E$405,3,FALSE)</f>
        <v>0.85850000000000004</v>
      </c>
      <c r="G32">
        <f>VLOOKUP(C32,away!$B$2:$E$405,4,FALSE)</f>
        <v>0.5887</v>
      </c>
      <c r="H32">
        <f>VLOOKUP(A32,away!$A$2:$E$405,3,FALSE)</f>
        <v>1.0342</v>
      </c>
      <c r="I32">
        <f>VLOOKUP(C32,away!$B$2:$E$405,3,FALSE)</f>
        <v>1.5470999999999999</v>
      </c>
      <c r="J32">
        <f>VLOOKUP(B32,home!$B$2:$E$405,4,FALSE)</f>
        <v>1.1281000000000001</v>
      </c>
      <c r="K32" s="3">
        <f t="shared" si="114"/>
        <v>0.68683717305000003</v>
      </c>
      <c r="L32" s="3">
        <f t="shared" si="115"/>
        <v>1.8049722060419999</v>
      </c>
      <c r="M32" s="5">
        <f t="shared" si="116"/>
        <v>8.2760086650824252E-2</v>
      </c>
      <c r="N32" s="5">
        <f t="shared" si="117"/>
        <v>5.6842703956625176E-2</v>
      </c>
      <c r="O32" s="5">
        <f t="shared" si="118"/>
        <v>0.14937965617436533</v>
      </c>
      <c r="P32" s="5">
        <f t="shared" si="119"/>
        <v>0.10259950075798208</v>
      </c>
      <c r="Q32" s="5">
        <f t="shared" si="120"/>
        <v>1.9520841047043241E-2</v>
      </c>
      <c r="R32" s="5">
        <f t="shared" si="121"/>
        <v>0.13481306377141983</v>
      </c>
      <c r="S32" s="5">
        <f t="shared" si="122"/>
        <v>3.1798714760294181E-2</v>
      </c>
      <c r="T32" s="5">
        <f t="shared" si="123"/>
        <v>3.5234575528476864E-2</v>
      </c>
      <c r="U32" s="5">
        <f t="shared" si="124"/>
        <v>9.2594623610971385E-2</v>
      </c>
      <c r="V32" s="5">
        <f t="shared" si="125"/>
        <v>4.3801740551533599E-3</v>
      </c>
      <c r="W32" s="5">
        <f t="shared" si="126"/>
        <v>4.4692130934365281E-3</v>
      </c>
      <c r="X32" s="5">
        <f t="shared" si="127"/>
        <v>8.0668054165319216E-3</v>
      </c>
      <c r="Y32" s="5">
        <f t="shared" si="128"/>
        <v>7.2801797841945898E-3</v>
      </c>
      <c r="Z32" s="5">
        <f t="shared" si="129"/>
        <v>8.1111277706260171E-2</v>
      </c>
      <c r="AA32" s="5">
        <f t="shared" si="130"/>
        <v>5.571024068224123E-2</v>
      </c>
      <c r="AB32" s="5">
        <f t="shared" si="131"/>
        <v>1.9131932110062831E-2</v>
      </c>
      <c r="AC32" s="5">
        <f t="shared" si="132"/>
        <v>3.3938738578468845E-4</v>
      </c>
      <c r="AD32" s="5">
        <f t="shared" si="133"/>
        <v>7.6740542171349743E-4</v>
      </c>
      <c r="AE32" s="5">
        <f t="shared" si="134"/>
        <v>1.3851454569588028E-3</v>
      </c>
      <c r="AF32" s="5">
        <f t="shared" si="135"/>
        <v>1.2500745255679924E-3</v>
      </c>
      <c r="AG32" s="5">
        <f t="shared" si="136"/>
        <v>7.5211659137712191E-4</v>
      </c>
      <c r="AH32" s="5">
        <f t="shared" si="137"/>
        <v>3.660090046408844E-2</v>
      </c>
      <c r="AI32" s="5">
        <f t="shared" si="138"/>
        <v>2.513885900583894E-2</v>
      </c>
      <c r="AJ32" s="5">
        <f t="shared" si="139"/>
        <v>8.6331514266364748E-3</v>
      </c>
      <c r="AK32" s="5">
        <f t="shared" si="140"/>
        <v>1.9765231067945242E-3</v>
      </c>
      <c r="AL32" s="5">
        <f t="shared" si="141"/>
        <v>1.682984044807974E-5</v>
      </c>
      <c r="AM32" s="5">
        <f t="shared" si="142"/>
        <v>1.0541651408658837E-4</v>
      </c>
      <c r="AN32" s="5">
        <f t="shared" si="143"/>
        <v>1.9027387798412697E-4</v>
      </c>
      <c r="AO32" s="5">
        <f t="shared" si="144"/>
        <v>1.7171953064858801E-4</v>
      </c>
      <c r="AP32" s="5">
        <f t="shared" si="145"/>
        <v>1.0331632668509292E-4</v>
      </c>
      <c r="AQ32" s="5">
        <f t="shared" si="146"/>
        <v>4.6620774524237041E-5</v>
      </c>
      <c r="AR32" s="5">
        <f t="shared" si="147"/>
        <v>1.3212721610757858E-2</v>
      </c>
      <c r="AS32" s="5">
        <f t="shared" si="148"/>
        <v>9.0749883594295703E-3</v>
      </c>
      <c r="AT32" s="5">
        <f t="shared" si="149"/>
        <v>3.1165196751261315E-3</v>
      </c>
      <c r="AU32" s="5">
        <f t="shared" si="150"/>
        <v>7.1351385447277903E-4</v>
      </c>
      <c r="AV32" s="5">
        <f t="shared" si="151"/>
        <v>1.2251695968452312E-4</v>
      </c>
      <c r="AW32" s="5">
        <f t="shared" si="152"/>
        <v>5.7956454402913365E-7</v>
      </c>
      <c r="AX32" s="5">
        <f t="shared" si="153"/>
        <v>1.2067330088002975E-5</v>
      </c>
      <c r="AY32" s="5">
        <f t="shared" si="154"/>
        <v>2.1781195409979732E-5</v>
      </c>
      <c r="AZ32" s="5">
        <f t="shared" si="155"/>
        <v>1.9657226164691503E-5</v>
      </c>
      <c r="BA32" s="5">
        <f t="shared" si="156"/>
        <v>1.1826915625049916E-5</v>
      </c>
      <c r="BB32" s="5">
        <f t="shared" si="157"/>
        <v>5.3368134966047385E-6</v>
      </c>
      <c r="BC32" s="5">
        <f t="shared" si="158"/>
        <v>1.9265600060402725E-6</v>
      </c>
      <c r="BD32" s="5">
        <f t="shared" si="159"/>
        <v>3.9747658789314059E-3</v>
      </c>
      <c r="BE32" s="5">
        <f t="shared" si="160"/>
        <v>2.7300169598208457E-3</v>
      </c>
      <c r="BF32" s="5">
        <f t="shared" si="161"/>
        <v>9.3753856553095249E-4</v>
      </c>
      <c r="BG32" s="5">
        <f t="shared" si="162"/>
        <v>2.146454459915439E-4</v>
      </c>
      <c r="BH32" s="5">
        <f t="shared" si="163"/>
        <v>3.6856617833222111E-5</v>
      </c>
      <c r="BI32" s="5">
        <f t="shared" si="164"/>
        <v>5.0628990401508991E-6</v>
      </c>
      <c r="BJ32" s="8">
        <f t="shared" si="165"/>
        <v>0.13625900388664469</v>
      </c>
      <c r="BK32" s="8">
        <f t="shared" si="166"/>
        <v>0.22191647464589659</v>
      </c>
      <c r="BL32" s="8">
        <f t="shared" si="167"/>
        <v>0.55811809717903804</v>
      </c>
      <c r="BM32" s="8">
        <f t="shared" si="168"/>
        <v>0.45146779942871362</v>
      </c>
      <c r="BN32" s="8">
        <f t="shared" si="169"/>
        <v>0.5459158523582599</v>
      </c>
    </row>
    <row r="33" spans="1:66" x14ac:dyDescent="0.25">
      <c r="A33" t="s">
        <v>10</v>
      </c>
      <c r="B33" t="s">
        <v>212</v>
      </c>
      <c r="C33" t="s">
        <v>12</v>
      </c>
      <c r="D33" t="s">
        <v>479</v>
      </c>
      <c r="E33">
        <f>VLOOKUP(A33,home!$A$2:$E$405,3,FALSE)</f>
        <v>1.5185</v>
      </c>
      <c r="F33">
        <f>VLOOKUP(B33,home!$B$2:$E$405,3,FALSE)</f>
        <v>0.52680000000000005</v>
      </c>
      <c r="G33">
        <f>VLOOKUP(C33,away!$B$2:$E$405,4,FALSE)</f>
        <v>0.82320000000000004</v>
      </c>
      <c r="H33">
        <f>VLOOKUP(A33,away!$A$2:$E$405,3,FALSE)</f>
        <v>1.4074</v>
      </c>
      <c r="I33">
        <f>VLOOKUP(C33,away!$B$2:$E$405,3,FALSE)</f>
        <v>0.88819999999999999</v>
      </c>
      <c r="J33">
        <f>VLOOKUP(B33,home!$B$2:$E$405,4,FALSE)</f>
        <v>0.71050000000000002</v>
      </c>
      <c r="K33" s="3">
        <f t="shared" si="114"/>
        <v>0.65851538256000008</v>
      </c>
      <c r="L33" s="3">
        <f t="shared" si="115"/>
        <v>0.8881624291400001</v>
      </c>
      <c r="M33" s="5">
        <f t="shared" si="116"/>
        <v>0.21295427414379797</v>
      </c>
      <c r="N33" s="5">
        <f t="shared" si="117"/>
        <v>0.14023366530559023</v>
      </c>
      <c r="O33" s="5">
        <f t="shared" si="118"/>
        <v>0.18913798541930113</v>
      </c>
      <c r="P33" s="5">
        <f t="shared" si="119"/>
        <v>0.12455027282501877</v>
      </c>
      <c r="Q33" s="5">
        <f t="shared" si="120"/>
        <v>4.6173012878250881E-2</v>
      </c>
      <c r="R33" s="5">
        <f t="shared" si="121"/>
        <v>8.39926262863262E-2</v>
      </c>
      <c r="S33" s="5">
        <f t="shared" si="122"/>
        <v>1.8211386603012684E-2</v>
      </c>
      <c r="T33" s="5">
        <f t="shared" si="123"/>
        <v>4.1009135278659813E-2</v>
      </c>
      <c r="U33" s="5">
        <f t="shared" si="124"/>
        <v>5.5310436431159196E-2</v>
      </c>
      <c r="V33" s="5">
        <f t="shared" si="125"/>
        <v>1.1834742870645513E-3</v>
      </c>
      <c r="W33" s="5">
        <f t="shared" si="126"/>
        <v>1.0135213079823065E-2</v>
      </c>
      <c r="X33" s="5">
        <f t="shared" si="127"/>
        <v>9.0017154688271563E-3</v>
      </c>
      <c r="Y33" s="5">
        <f t="shared" si="128"/>
        <v>3.9974927386103205E-3</v>
      </c>
      <c r="Z33" s="5">
        <f t="shared" si="129"/>
        <v>2.4866364997437235E-2</v>
      </c>
      <c r="AA33" s="5">
        <f t="shared" si="130"/>
        <v>1.6374883859163972E-2</v>
      </c>
      <c r="AB33" s="5">
        <f t="shared" si="131"/>
        <v>5.3915564544464679E-3</v>
      </c>
      <c r="AC33" s="5">
        <f t="shared" si="132"/>
        <v>4.3261060950739225E-5</v>
      </c>
      <c r="AD33" s="5">
        <f t="shared" si="133"/>
        <v>1.6685484296467001E-3</v>
      </c>
      <c r="AE33" s="5">
        <f t="shared" si="134"/>
        <v>1.4819420264127457E-3</v>
      </c>
      <c r="AF33" s="5">
        <f t="shared" si="135"/>
        <v>6.5810261501169916E-4</v>
      </c>
      <c r="AG33" s="5">
        <f t="shared" si="136"/>
        <v>1.9483400572405902E-4</v>
      </c>
      <c r="AH33" s="5">
        <f t="shared" si="137"/>
        <v>5.5213427850014304E-3</v>
      </c>
      <c r="AI33" s="5">
        <f t="shared" si="138"/>
        <v>3.6358891563101126E-3</v>
      </c>
      <c r="AJ33" s="5">
        <f t="shared" si="139"/>
        <v>1.1971444693566549E-3</v>
      </c>
      <c r="AK33" s="5">
        <f t="shared" si="140"/>
        <v>2.6277934940599539E-4</v>
      </c>
      <c r="AL33" s="5">
        <f t="shared" si="141"/>
        <v>1.0120814838355314E-6</v>
      </c>
      <c r="AM33" s="5">
        <f t="shared" si="142"/>
        <v>2.1975296149373688E-4</v>
      </c>
      <c r="AN33" s="5">
        <f t="shared" si="143"/>
        <v>1.9517632409098626E-4</v>
      </c>
      <c r="AO33" s="5">
        <f t="shared" si="144"/>
        <v>8.6674139057633115E-5</v>
      </c>
      <c r="AP33" s="5">
        <f t="shared" si="145"/>
        <v>2.56602379630152E-5</v>
      </c>
      <c r="AQ33" s="5">
        <f t="shared" si="146"/>
        <v>5.6976148203855061E-6</v>
      </c>
      <c r="AR33" s="5">
        <f t="shared" si="147"/>
        <v>9.807698440082971E-4</v>
      </c>
      <c r="AS33" s="5">
        <f t="shared" si="148"/>
        <v>6.458520290304351E-4</v>
      </c>
      <c r="AT33" s="5">
        <f t="shared" si="149"/>
        <v>2.1265174798706466E-4</v>
      </c>
      <c r="AU33" s="5">
        <f t="shared" si="150"/>
        <v>4.6678149059251544E-5</v>
      </c>
      <c r="AV33" s="5">
        <f t="shared" si="151"/>
        <v>7.6845697962364317E-6</v>
      </c>
      <c r="AW33" s="5">
        <f t="shared" si="152"/>
        <v>1.6442630627798306E-8</v>
      </c>
      <c r="AX33" s="5">
        <f t="shared" si="153"/>
        <v>2.4118450917790183E-5</v>
      </c>
      <c r="AY33" s="5">
        <f t="shared" si="154"/>
        <v>2.1421101954238394E-5</v>
      </c>
      <c r="AZ33" s="5">
        <f t="shared" si="155"/>
        <v>9.512708973265986E-6</v>
      </c>
      <c r="BA33" s="5">
        <f t="shared" si="156"/>
        <v>2.8162769031325986E-6</v>
      </c>
      <c r="BB33" s="5">
        <f t="shared" si="157"/>
        <v>6.2532783385428125E-7</v>
      </c>
      <c r="BC33" s="5">
        <f t="shared" si="158"/>
        <v>1.1107853758497458E-7</v>
      </c>
      <c r="BD33" s="5">
        <f t="shared" si="159"/>
        <v>1.4518048784694466E-4</v>
      </c>
      <c r="BE33" s="5">
        <f t="shared" si="160"/>
        <v>9.5603584494778193E-5</v>
      </c>
      <c r="BF33" s="5">
        <f t="shared" si="161"/>
        <v>3.1478215508843077E-5</v>
      </c>
      <c r="BG33" s="5">
        <f t="shared" si="162"/>
        <v>6.9096297093706438E-6</v>
      </c>
      <c r="BH33" s="5">
        <f t="shared" si="163"/>
        <v>1.1375243628535375E-6</v>
      </c>
      <c r="BI33" s="5">
        <f t="shared" si="164"/>
        <v>1.4981545819516355E-7</v>
      </c>
      <c r="BJ33" s="8">
        <f t="shared" si="165"/>
        <v>0.25514522804910222</v>
      </c>
      <c r="BK33" s="8">
        <f t="shared" si="166"/>
        <v>0.35696510210328281</v>
      </c>
      <c r="BL33" s="8">
        <f t="shared" si="167"/>
        <v>0.36299873980773351</v>
      </c>
      <c r="BM33" s="8">
        <f t="shared" si="168"/>
        <v>0.20291219343994704</v>
      </c>
      <c r="BN33" s="8">
        <f t="shared" si="169"/>
        <v>0.79704183685828522</v>
      </c>
    </row>
    <row r="34" spans="1:66" x14ac:dyDescent="0.25">
      <c r="A34" t="s">
        <v>10</v>
      </c>
      <c r="B34" t="s">
        <v>210</v>
      </c>
      <c r="C34" t="s">
        <v>215</v>
      </c>
      <c r="D34" t="s">
        <v>479</v>
      </c>
      <c r="E34">
        <f>VLOOKUP(A34,home!$A$2:$E$405,3,FALSE)</f>
        <v>1.5185</v>
      </c>
      <c r="F34">
        <f>VLOOKUP(B34,home!$B$2:$E$405,3,FALSE)</f>
        <v>0.98780000000000001</v>
      </c>
      <c r="G34">
        <f>VLOOKUP(C34,away!$B$2:$E$405,4,FALSE)</f>
        <v>0.13170000000000001</v>
      </c>
      <c r="H34">
        <f>VLOOKUP(A34,away!$A$2:$E$405,3,FALSE)</f>
        <v>1.4074</v>
      </c>
      <c r="I34">
        <f>VLOOKUP(C34,away!$B$2:$E$405,3,FALSE)</f>
        <v>0.71050000000000002</v>
      </c>
      <c r="J34">
        <f>VLOOKUP(B34,home!$B$2:$E$405,4,FALSE)</f>
        <v>0.71050000000000002</v>
      </c>
      <c r="K34" s="3">
        <f t="shared" si="114"/>
        <v>0.19754661531000001</v>
      </c>
      <c r="L34" s="3">
        <f t="shared" si="115"/>
        <v>0.71046994585000012</v>
      </c>
      <c r="M34" s="5">
        <f t="shared" si="116"/>
        <v>0.40332339850847382</v>
      </c>
      <c r="N34" s="5">
        <f t="shared" si="117"/>
        <v>7.9675172250675289E-2</v>
      </c>
      <c r="O34" s="5">
        <f t="shared" si="118"/>
        <v>0.28654915309835338</v>
      </c>
      <c r="P34" s="5">
        <f t="shared" si="119"/>
        <v>5.6606815314526701E-2</v>
      </c>
      <c r="Q34" s="5">
        <f t="shared" si="120"/>
        <v>7.8697803011810678E-3</v>
      </c>
      <c r="R34" s="5">
        <f t="shared" si="121"/>
        <v>0.10179228064257526</v>
      </c>
      <c r="S34" s="5">
        <f t="shared" si="122"/>
        <v>1.9862048370506407E-3</v>
      </c>
      <c r="T34" s="5">
        <f t="shared" si="123"/>
        <v>5.5912423844315107E-3</v>
      </c>
      <c r="U34" s="5">
        <f t="shared" si="124"/>
        <v>2.0108720505626371E-2</v>
      </c>
      <c r="V34" s="5">
        <f t="shared" si="125"/>
        <v>3.0973966908036679E-5</v>
      </c>
      <c r="W34" s="5">
        <f t="shared" si="126"/>
        <v>5.1821615391054409E-4</v>
      </c>
      <c r="X34" s="5">
        <f t="shared" si="127"/>
        <v>3.6817700280741958E-4</v>
      </c>
      <c r="Y34" s="5">
        <f t="shared" si="128"/>
        <v>1.3078934762390134E-4</v>
      </c>
      <c r="Z34" s="5">
        <f t="shared" si="129"/>
        <v>2.4106785372026155E-2</v>
      </c>
      <c r="AA34" s="5">
        <f t="shared" si="130"/>
        <v>4.7622138562483859E-3</v>
      </c>
      <c r="AB34" s="5">
        <f t="shared" si="131"/>
        <v>4.7037961434212566E-4</v>
      </c>
      <c r="AC34" s="5">
        <f t="shared" si="132"/>
        <v>2.7170157229990479E-7</v>
      </c>
      <c r="AD34" s="5">
        <f t="shared" si="133"/>
        <v>2.5592961800998499E-5</v>
      </c>
      <c r="AE34" s="5">
        <f t="shared" si="134"/>
        <v>1.8183030184896526E-5</v>
      </c>
      <c r="AF34" s="5">
        <f t="shared" si="135"/>
        <v>6.4592482354261758E-6</v>
      </c>
      <c r="AG34" s="5">
        <f t="shared" si="136"/>
        <v>1.5297005813516481E-6</v>
      </c>
      <c r="AH34" s="5">
        <f t="shared" si="137"/>
        <v>4.2817866244702499E-3</v>
      </c>
      <c r="AI34" s="5">
        <f t="shared" si="138"/>
        <v>8.4585245514372774E-4</v>
      </c>
      <c r="AJ34" s="5">
        <f t="shared" si="139"/>
        <v>8.3547644782648502E-5</v>
      </c>
      <c r="AK34" s="5">
        <f t="shared" si="140"/>
        <v>5.5015181479781296E-6</v>
      </c>
      <c r="AL34" s="5">
        <f t="shared" si="141"/>
        <v>1.5253427676871167E-9</v>
      </c>
      <c r="AM34" s="5">
        <f t="shared" si="142"/>
        <v>1.0111605959090746E-6</v>
      </c>
      <c r="AN34" s="5">
        <f t="shared" si="143"/>
        <v>7.1839921382117396E-7</v>
      </c>
      <c r="AO34" s="5">
        <f t="shared" si="144"/>
        <v>2.5520052527110608E-7</v>
      </c>
      <c r="AP34" s="5">
        <f t="shared" si="145"/>
        <v>6.0437434456751439E-8</v>
      </c>
      <c r="AQ34" s="5">
        <f t="shared" si="146"/>
        <v>1.0734745196450283E-8</v>
      </c>
      <c r="AR34" s="5">
        <f t="shared" si="147"/>
        <v>6.0841614224572678E-4</v>
      </c>
      <c r="AS34" s="5">
        <f t="shared" si="148"/>
        <v>1.2019054960061082E-4</v>
      </c>
      <c r="AT34" s="5">
        <f t="shared" si="149"/>
        <v>1.1871618132924668E-5</v>
      </c>
      <c r="AU34" s="5">
        <f t="shared" si="150"/>
        <v>7.8173266013736319E-7</v>
      </c>
      <c r="AV34" s="5">
        <f t="shared" si="151"/>
        <v>3.8607160271854663E-8</v>
      </c>
      <c r="AW34" s="5">
        <f t="shared" si="152"/>
        <v>5.9467577976386267E-12</v>
      </c>
      <c r="AX34" s="5">
        <f t="shared" si="153"/>
        <v>3.329189220944672E-8</v>
      </c>
      <c r="AY34" s="5">
        <f t="shared" si="154"/>
        <v>2.365288885528965E-8</v>
      </c>
      <c r="AZ34" s="5">
        <f t="shared" si="155"/>
        <v>8.4023333321068534E-9</v>
      </c>
      <c r="BA34" s="5">
        <f t="shared" si="156"/>
        <v>1.9898684358252029E-9</v>
      </c>
      <c r="BB34" s="5">
        <f t="shared" si="157"/>
        <v>3.5343542996233907E-10</v>
      </c>
      <c r="BC34" s="5">
        <f t="shared" si="158"/>
        <v>5.0221050157362925E-11</v>
      </c>
      <c r="BD34" s="5">
        <f t="shared" si="159"/>
        <v>7.2043563939264537E-5</v>
      </c>
      <c r="BE34" s="5">
        <f t="shared" si="160"/>
        <v>1.4231962211071279E-5</v>
      </c>
      <c r="BF34" s="5">
        <f t="shared" si="161"/>
        <v>1.4057379820084774E-6</v>
      </c>
      <c r="BG34" s="5">
        <f t="shared" si="162"/>
        <v>9.2566260119494776E-8</v>
      </c>
      <c r="BH34" s="5">
        <f t="shared" si="163"/>
        <v>4.5715378446278071E-9</v>
      </c>
      <c r="BI34" s="5">
        <f t="shared" si="164"/>
        <v>1.8061836559355909E-10</v>
      </c>
      <c r="BJ34" s="8">
        <f t="shared" si="165"/>
        <v>9.4207266054586403E-2</v>
      </c>
      <c r="BK34" s="8">
        <f t="shared" si="166"/>
        <v>0.46194768950676313</v>
      </c>
      <c r="BL34" s="8">
        <f t="shared" si="167"/>
        <v>0.41972851319203847</v>
      </c>
      <c r="BM34" s="8">
        <f t="shared" si="168"/>
        <v>6.4173630362686501E-2</v>
      </c>
      <c r="BN34" s="8">
        <f t="shared" si="169"/>
        <v>0.93581660011578549</v>
      </c>
    </row>
    <row r="35" spans="1:66" x14ac:dyDescent="0.25">
      <c r="A35" t="s">
        <v>10</v>
      </c>
      <c r="B35" t="s">
        <v>216</v>
      </c>
      <c r="C35" t="s">
        <v>468</v>
      </c>
      <c r="D35" t="s">
        <v>479</v>
      </c>
      <c r="E35">
        <f>VLOOKUP(A35,home!$A$2:$E$405,3,FALSE)</f>
        <v>1.5185</v>
      </c>
      <c r="F35">
        <f>VLOOKUP(B35,home!$B$2:$E$405,3,FALSE)</f>
        <v>1.1525000000000001</v>
      </c>
      <c r="G35">
        <f>VLOOKUP(C35,away!$B$2:$E$405,4,FALSE)</f>
        <v>1.8439000000000001</v>
      </c>
      <c r="H35">
        <f>VLOOKUP(A35,away!$A$2:$E$405,3,FALSE)</f>
        <v>1.4074</v>
      </c>
      <c r="I35">
        <f>VLOOKUP(C35,away!$B$2:$E$405,3,FALSE)</f>
        <v>1.1368</v>
      </c>
      <c r="J35">
        <f>VLOOKUP(B35,home!$B$2:$E$405,4,FALSE)</f>
        <v>1.0658000000000001</v>
      </c>
      <c r="K35" s="3">
        <f t="shared" si="114"/>
        <v>3.2269563778750001</v>
      </c>
      <c r="L35" s="3">
        <f t="shared" si="115"/>
        <v>1.705207866656</v>
      </c>
      <c r="M35" s="5">
        <f t="shared" si="116"/>
        <v>7.2108802732745291E-3</v>
      </c>
      <c r="N35" s="5">
        <f t="shared" si="117"/>
        <v>2.3269196087936265E-2</v>
      </c>
      <c r="O35" s="5">
        <f t="shared" si="118"/>
        <v>1.2296049767502294E-2</v>
      </c>
      <c r="P35" s="5">
        <f t="shared" si="119"/>
        <v>3.9678816219909943E-2</v>
      </c>
      <c r="Q35" s="5">
        <f t="shared" si="120"/>
        <v>3.7544340361994971E-2</v>
      </c>
      <c r="R35" s="5">
        <f t="shared" si="121"/>
        <v>1.0483660396169298E-2</v>
      </c>
      <c r="S35" s="5">
        <f t="shared" si="122"/>
        <v>5.4584475020635535E-2</v>
      </c>
      <c r="T35" s="5">
        <f t="shared" si="123"/>
        <v>6.4020904533684198E-2</v>
      </c>
      <c r="U35" s="5">
        <f t="shared" si="124"/>
        <v>3.3830314778894061E-2</v>
      </c>
      <c r="V35" s="5">
        <f t="shared" si="125"/>
        <v>3.3373138472293166E-2</v>
      </c>
      <c r="W35" s="5">
        <f t="shared" si="126"/>
        <v>4.0384649528083155E-2</v>
      </c>
      <c r="X35" s="5">
        <f t="shared" si="127"/>
        <v>6.8864222067432909E-2</v>
      </c>
      <c r="Y35" s="5">
        <f t="shared" si="128"/>
        <v>5.8713906600266166E-2</v>
      </c>
      <c r="Z35" s="5">
        <f t="shared" si="129"/>
        <v>5.9589400596326133E-3</v>
      </c>
      <c r="AA35" s="5">
        <f t="shared" si="130"/>
        <v>1.9229239630806295E-2</v>
      </c>
      <c r="AB35" s="5">
        <f t="shared" si="131"/>
        <v>3.1025958734158546E-2</v>
      </c>
      <c r="AC35" s="5">
        <f t="shared" si="132"/>
        <v>1.147750498153113E-2</v>
      </c>
      <c r="AD35" s="5">
        <f t="shared" si="133"/>
        <v>3.2579875590723638E-2</v>
      </c>
      <c r="AE35" s="5">
        <f t="shared" si="134"/>
        <v>5.5555460151975745E-2</v>
      </c>
      <c r="AF35" s="5">
        <f t="shared" si="135"/>
        <v>4.7366803843421498E-2</v>
      </c>
      <c r="AG35" s="5">
        <f t="shared" si="136"/>
        <v>2.6923415510717991E-2</v>
      </c>
      <c r="AH35" s="5">
        <f t="shared" si="137"/>
        <v>2.5403078666542782E-3</v>
      </c>
      <c r="AI35" s="5">
        <f t="shared" si="138"/>
        <v>8.1974626720660582E-3</v>
      </c>
      <c r="AJ35" s="5">
        <f t="shared" si="139"/>
        <v>1.3226427226007904E-2</v>
      </c>
      <c r="AK35" s="5">
        <f t="shared" si="140"/>
        <v>1.4227034564488586E-2</v>
      </c>
      <c r="AL35" s="5">
        <f t="shared" si="141"/>
        <v>2.5262591726181349E-3</v>
      </c>
      <c r="AM35" s="5">
        <f t="shared" si="142"/>
        <v>2.1026767465571937E-2</v>
      </c>
      <c r="AN35" s="5">
        <f t="shared" si="143"/>
        <v>3.5855009292639711E-2</v>
      </c>
      <c r="AO35" s="5">
        <f t="shared" si="144"/>
        <v>3.057012195241661E-2</v>
      </c>
      <c r="AP35" s="5">
        <f t="shared" si="145"/>
        <v>1.7376137479298025E-2</v>
      </c>
      <c r="AQ35" s="5">
        <f t="shared" si="146"/>
        <v>7.4074815804487928E-3</v>
      </c>
      <c r="AR35" s="5">
        <f t="shared" si="147"/>
        <v>8.6635059158939737E-4</v>
      </c>
      <c r="AS35" s="5">
        <f t="shared" si="148"/>
        <v>2.7956755670051855E-3</v>
      </c>
      <c r="AT35" s="5">
        <f t="shared" si="149"/>
        <v>4.5107615507083455E-3</v>
      </c>
      <c r="AU35" s="5">
        <f t="shared" si="150"/>
        <v>4.8520102517105408E-3</v>
      </c>
      <c r="AV35" s="5">
        <f t="shared" si="151"/>
        <v>3.9143063568180536E-3</v>
      </c>
      <c r="AW35" s="5">
        <f t="shared" si="152"/>
        <v>3.8614091805780403E-4</v>
      </c>
      <c r="AX35" s="5">
        <f t="shared" si="153"/>
        <v>1.1308743563186986E-2</v>
      </c>
      <c r="AY35" s="5">
        <f t="shared" si="154"/>
        <v>1.9283758485941854E-2</v>
      </c>
      <c r="AZ35" s="5">
        <f t="shared" si="155"/>
        <v>1.6441408334461224E-2</v>
      </c>
      <c r="BA35" s="5">
        <f t="shared" si="156"/>
        <v>9.3453396102755985E-3</v>
      </c>
      <c r="BB35" s="5">
        <f t="shared" si="157"/>
        <v>3.9839366550034694E-3</v>
      </c>
      <c r="BC35" s="5">
        <f t="shared" si="158"/>
        <v>1.3586880248742186E-3</v>
      </c>
      <c r="BD35" s="5">
        <f t="shared" si="159"/>
        <v>2.4621797401005373E-4</v>
      </c>
      <c r="BE35" s="5">
        <f t="shared" si="160"/>
        <v>7.9453466157920381E-4</v>
      </c>
      <c r="BF35" s="5">
        <f t="shared" si="161"/>
        <v>1.2819643468128833E-3</v>
      </c>
      <c r="BG35" s="5">
        <f t="shared" si="162"/>
        <v>1.3789476750520643E-3</v>
      </c>
      <c r="BH35" s="5">
        <f t="shared" si="163"/>
        <v>1.1124509986912905E-3</v>
      </c>
      <c r="BI35" s="5">
        <f t="shared" si="164"/>
        <v>7.179661690600547E-4</v>
      </c>
      <c r="BJ35" s="8">
        <f t="shared" si="165"/>
        <v>0.62918016672035504</v>
      </c>
      <c r="BK35" s="8">
        <f t="shared" si="166"/>
        <v>0.16813483262620432</v>
      </c>
      <c r="BL35" s="8">
        <f t="shared" si="167"/>
        <v>0.16752764177978438</v>
      </c>
      <c r="BM35" s="8">
        <f t="shared" si="168"/>
        <v>0.82142102051130506</v>
      </c>
      <c r="BN35" s="8">
        <f t="shared" si="169"/>
        <v>0.13048294310678729</v>
      </c>
    </row>
    <row r="36" spans="1:66" x14ac:dyDescent="0.25">
      <c r="A36" t="s">
        <v>10</v>
      </c>
      <c r="B36" t="s">
        <v>36</v>
      </c>
      <c r="C36" t="s">
        <v>41</v>
      </c>
      <c r="D36" t="s">
        <v>479</v>
      </c>
      <c r="E36">
        <f>VLOOKUP(A36,home!$A$2:$E$405,3,FALSE)</f>
        <v>1.5185</v>
      </c>
      <c r="F36">
        <f>VLOOKUP(B36,home!$B$2:$E$405,3,FALSE)</f>
        <v>0.65849999999999997</v>
      </c>
      <c r="G36">
        <f>VLOOKUP(C36,away!$B$2:$E$405,4,FALSE)</f>
        <v>0.98780000000000001</v>
      </c>
      <c r="H36">
        <f>VLOOKUP(A36,away!$A$2:$E$405,3,FALSE)</f>
        <v>1.4074</v>
      </c>
      <c r="I36">
        <f>VLOOKUP(C36,away!$B$2:$E$405,3,FALSE)</f>
        <v>1.0658000000000001</v>
      </c>
      <c r="J36">
        <f>VLOOKUP(B36,home!$B$2:$E$405,4,FALSE)</f>
        <v>0.88819999999999999</v>
      </c>
      <c r="K36" s="3">
        <f t="shared" si="114"/>
        <v>0.98773307654999998</v>
      </c>
      <c r="L36" s="3">
        <f t="shared" si="115"/>
        <v>1.332306146344</v>
      </c>
      <c r="M36" s="5">
        <f t="shared" si="116"/>
        <v>9.8269731105523159E-2</v>
      </c>
      <c r="N36" s="5">
        <f t="shared" si="117"/>
        <v>9.7064263836599621E-2</v>
      </c>
      <c r="O36" s="5">
        <f t="shared" si="118"/>
        <v>0.13092536675146066</v>
      </c>
      <c r="P36" s="5">
        <f t="shared" si="119"/>
        <v>0.12931931529985732</v>
      </c>
      <c r="Q36" s="5">
        <f t="shared" si="120"/>
        <v>4.7936791971192709E-2</v>
      </c>
      <c r="R36" s="5">
        <f t="shared" si="121"/>
        <v>8.7216335417656735E-2</v>
      </c>
      <c r="S36" s="5">
        <f t="shared" si="122"/>
        <v>4.2544853642842585E-2</v>
      </c>
      <c r="T36" s="5">
        <f t="shared" si="123"/>
        <v>6.386648257923376E-2</v>
      </c>
      <c r="U36" s="5">
        <f t="shared" si="124"/>
        <v>8.6146459307498827E-2</v>
      </c>
      <c r="V36" s="5">
        <f t="shared" si="125"/>
        <v>6.2208274225662415E-3</v>
      </c>
      <c r="W36" s="5">
        <f t="shared" si="126"/>
        <v>1.5782918337881174E-2</v>
      </c>
      <c r="X36" s="5">
        <f t="shared" si="127"/>
        <v>2.1027679108804518E-2</v>
      </c>
      <c r="Y36" s="5">
        <f t="shared" si="128"/>
        <v>1.4007653060004796E-2</v>
      </c>
      <c r="Z36" s="5">
        <f t="shared" si="129"/>
        <v>3.8732953246181312E-2</v>
      </c>
      <c r="AA36" s="5">
        <f t="shared" si="130"/>
        <v>3.8257819073717975E-2</v>
      </c>
      <c r="AB36" s="5">
        <f t="shared" si="131"/>
        <v>1.8894256667888357E-2</v>
      </c>
      <c r="AC36" s="5">
        <f t="shared" si="132"/>
        <v>5.1164861106938299E-4</v>
      </c>
      <c r="AD36" s="5">
        <f t="shared" si="133"/>
        <v>3.8973276217031958E-3</v>
      </c>
      <c r="AE36" s="5">
        <f t="shared" si="134"/>
        <v>5.1924335447114112E-3</v>
      </c>
      <c r="AF36" s="5">
        <f t="shared" si="135"/>
        <v>3.4589555630508894E-3</v>
      </c>
      <c r="AG36" s="5">
        <f t="shared" si="136"/>
        <v>1.5361292521944899E-3</v>
      </c>
      <c r="AH36" s="5">
        <f t="shared" si="137"/>
        <v>1.2901037918985541E-2</v>
      </c>
      <c r="AI36" s="5">
        <f t="shared" si="138"/>
        <v>1.2742781874407798E-2</v>
      </c>
      <c r="AJ36" s="5">
        <f t="shared" si="139"/>
        <v>6.2932335723071935E-3</v>
      </c>
      <c r="AK36" s="5">
        <f t="shared" si="140"/>
        <v>2.0720116526075777E-3</v>
      </c>
      <c r="AL36" s="5">
        <f t="shared" si="141"/>
        <v>2.6932422553010051E-5</v>
      </c>
      <c r="AM36" s="5">
        <f t="shared" si="142"/>
        <v>7.6990388042163865E-4</v>
      </c>
      <c r="AN36" s="5">
        <f t="shared" si="143"/>
        <v>1.0257476719798451E-3</v>
      </c>
      <c r="AO36" s="5">
        <f t="shared" si="144"/>
        <v>6.8330496398839868E-4</v>
      </c>
      <c r="AP36" s="5">
        <f t="shared" si="145"/>
        <v>3.0345713444970292E-4</v>
      </c>
      <c r="AQ36" s="5">
        <f t="shared" si="146"/>
        <v>1.0107445134481923E-4</v>
      </c>
      <c r="AR36" s="5">
        <f t="shared" si="147"/>
        <v>3.4376264227362892E-3</v>
      </c>
      <c r="AS36" s="5">
        <f t="shared" si="148"/>
        <v>3.3954573225588856E-3</v>
      </c>
      <c r="AT36" s="5">
        <f t="shared" si="149"/>
        <v>1.6769027537526565E-3</v>
      </c>
      <c r="AU36" s="5">
        <f t="shared" si="150"/>
        <v>5.5211077201309296E-4</v>
      </c>
      <c r="AV36" s="5">
        <f t="shared" si="151"/>
        <v>1.3633451785922195E-4</v>
      </c>
      <c r="AW36" s="5">
        <f t="shared" si="152"/>
        <v>9.8450187524673856E-7</v>
      </c>
      <c r="AX36" s="5">
        <f t="shared" si="153"/>
        <v>1.2674325474277469E-4</v>
      </c>
      <c r="AY36" s="5">
        <f t="shared" si="154"/>
        <v>1.6886081730144203E-4</v>
      </c>
      <c r="AZ36" s="5">
        <f t="shared" si="155"/>
        <v>1.1248715238369127E-4</v>
      </c>
      <c r="BA36" s="5">
        <f t="shared" si="156"/>
        <v>4.9955774835175322E-5</v>
      </c>
      <c r="BB36" s="5">
        <f t="shared" si="157"/>
        <v>1.6639096464570257E-5</v>
      </c>
      <c r="BC36" s="5">
        <f t="shared" si="158"/>
        <v>4.433674097871535E-6</v>
      </c>
      <c r="BD36" s="5">
        <f t="shared" si="159"/>
        <v>7.6332846864101528E-4</v>
      </c>
      <c r="BE36" s="5">
        <f t="shared" si="160"/>
        <v>7.539647767489903E-4</v>
      </c>
      <c r="BF36" s="5">
        <f t="shared" si="161"/>
        <v>3.7235797427430693E-4</v>
      </c>
      <c r="BG36" s="5">
        <f t="shared" si="162"/>
        <v>1.2259676250262901E-4</v>
      </c>
      <c r="BH36" s="5">
        <f t="shared" si="163"/>
        <v>3.0273219350447849E-5</v>
      </c>
      <c r="BI36" s="5">
        <f t="shared" si="164"/>
        <v>5.9803720172181711E-6</v>
      </c>
      <c r="BJ36" s="8">
        <f t="shared" si="165"/>
        <v>0.27713324274738643</v>
      </c>
      <c r="BK36" s="8">
        <f t="shared" si="166"/>
        <v>0.27706216932171318</v>
      </c>
      <c r="BL36" s="8">
        <f t="shared" si="167"/>
        <v>0.40669623559898538</v>
      </c>
      <c r="BM36" s="8">
        <f t="shared" si="168"/>
        <v>0.40872492021654999</v>
      </c>
      <c r="BN36" s="8">
        <f t="shared" si="169"/>
        <v>0.59073180438229023</v>
      </c>
    </row>
    <row r="37" spans="1:66" x14ac:dyDescent="0.25">
      <c r="A37" t="s">
        <v>70</v>
      </c>
      <c r="B37" t="s">
        <v>73</v>
      </c>
      <c r="C37" t="s">
        <v>344</v>
      </c>
      <c r="D37" t="s">
        <v>479</v>
      </c>
      <c r="E37">
        <f>VLOOKUP(A37,home!$A$2:$E$405,3,FALSE)</f>
        <v>1.359</v>
      </c>
      <c r="F37">
        <f>VLOOKUP(B37,home!$B$2:$E$405,3,FALSE)</f>
        <v>1.0302</v>
      </c>
      <c r="G37">
        <f>VLOOKUP(C37,away!$B$2:$E$405,4,FALSE)</f>
        <v>0.88300000000000001</v>
      </c>
      <c r="H37">
        <f>VLOOKUP(A37,away!$A$2:$E$405,3,FALSE)</f>
        <v>1.0342</v>
      </c>
      <c r="I37">
        <f>VLOOKUP(C37,away!$B$2:$E$405,3,FALSE)</f>
        <v>1.3536999999999999</v>
      </c>
      <c r="J37">
        <f>VLOOKUP(B37,home!$B$2:$E$405,4,FALSE)</f>
        <v>0.96689999999999998</v>
      </c>
      <c r="K37" s="3">
        <f t="shared" si="114"/>
        <v>1.2362369093999999</v>
      </c>
      <c r="L37" s="3">
        <f t="shared" si="115"/>
        <v>1.3536566545259998</v>
      </c>
      <c r="M37" s="5">
        <f t="shared" si="116"/>
        <v>7.5028025348817487E-2</v>
      </c>
      <c r="N37" s="5">
        <f t="shared" si="117"/>
        <v>9.2752414175606979E-2</v>
      </c>
      <c r="O37" s="5">
        <f t="shared" si="118"/>
        <v>0.10156218578937219</v>
      </c>
      <c r="P37" s="5">
        <f t="shared" si="119"/>
        <v>0.12555492267216206</v>
      </c>
      <c r="Q37" s="5">
        <f t="shared" si="120"/>
        <v>5.7331978919920562E-2</v>
      </c>
      <c r="R37" s="5">
        <f t="shared" si="121"/>
        <v>6.874016432099482E-2</v>
      </c>
      <c r="S37" s="5">
        <f t="shared" si="122"/>
        <v>5.2527167461501961E-2</v>
      </c>
      <c r="T37" s="5">
        <f t="shared" si="123"/>
        <v>7.7607814782094817E-2</v>
      </c>
      <c r="U37" s="5">
        <f t="shared" si="124"/>
        <v>8.497912829183478E-2</v>
      </c>
      <c r="V37" s="5">
        <f t="shared" si="125"/>
        <v>9.7667866524322172E-3</v>
      </c>
      <c r="W37" s="5">
        <f t="shared" si="126"/>
        <v>2.362530280991619E-2</v>
      </c>
      <c r="X37" s="5">
        <f t="shared" si="127"/>
        <v>3.1980548363834856E-2</v>
      </c>
      <c r="Y37" s="5">
        <f t="shared" si="128"/>
        <v>2.1645341054047817E-2</v>
      </c>
      <c r="Z37" s="5">
        <f t="shared" si="129"/>
        <v>3.1016860288775119E-2</v>
      </c>
      <c r="AA37" s="5">
        <f t="shared" si="130"/>
        <v>3.8344187502686942E-2</v>
      </c>
      <c r="AB37" s="5">
        <f t="shared" si="131"/>
        <v>2.3701249925887902E-2</v>
      </c>
      <c r="AC37" s="5">
        <f t="shared" si="132"/>
        <v>1.0215084106909643E-3</v>
      </c>
      <c r="AD37" s="5">
        <f t="shared" si="133"/>
        <v>7.3016178323424769E-3</v>
      </c>
      <c r="AE37" s="5">
        <f t="shared" si="134"/>
        <v>9.8838835675561006E-3</v>
      </c>
      <c r="AF37" s="5">
        <f t="shared" si="135"/>
        <v>6.6896923818912483E-3</v>
      </c>
      <c r="AG37" s="5">
        <f t="shared" si="136"/>
        <v>3.0185155364929922E-3</v>
      </c>
      <c r="AH37" s="5">
        <f t="shared" si="137"/>
        <v>1.0496544833100916E-2</v>
      </c>
      <c r="AI37" s="5">
        <f t="shared" si="138"/>
        <v>1.2976216143851216E-2</v>
      </c>
      <c r="AJ37" s="5">
        <f t="shared" si="139"/>
        <v>8.0208386706905055E-3</v>
      </c>
      <c r="AK37" s="5">
        <f t="shared" si="140"/>
        <v>3.3052189363501462E-3</v>
      </c>
      <c r="AL37" s="5">
        <f t="shared" si="141"/>
        <v>6.8377334425096203E-5</v>
      </c>
      <c r="AM37" s="5">
        <f t="shared" si="142"/>
        <v>1.8053058925349987E-3</v>
      </c>
      <c r="AN37" s="5">
        <f t="shared" si="143"/>
        <v>2.4437643348850006E-3</v>
      </c>
      <c r="AO37" s="5">
        <f t="shared" si="144"/>
        <v>1.6540089270051929E-3</v>
      </c>
      <c r="AP37" s="5">
        <f t="shared" si="145"/>
        <v>7.4632006356199613E-4</v>
      </c>
      <c r="AQ37" s="5">
        <f t="shared" si="146"/>
        <v>2.5256528011174083E-4</v>
      </c>
      <c r="AR37" s="5">
        <f t="shared" si="147"/>
        <v>2.8417435525715101E-3</v>
      </c>
      <c r="AS37" s="5">
        <f t="shared" si="148"/>
        <v>3.5130682667383799E-3</v>
      </c>
      <c r="AT37" s="5">
        <f t="shared" si="149"/>
        <v>2.1714923282919346E-3</v>
      </c>
      <c r="AU37" s="5">
        <f t="shared" si="150"/>
        <v>8.9482632157114421E-4</v>
      </c>
      <c r="AV37" s="5">
        <f t="shared" si="151"/>
        <v>2.7655433155722025E-4</v>
      </c>
      <c r="AW37" s="5">
        <f t="shared" si="152"/>
        <v>3.1784830092036875E-6</v>
      </c>
      <c r="AX37" s="5">
        <f t="shared" si="153"/>
        <v>3.7196429618484566E-4</v>
      </c>
      <c r="AY37" s="5">
        <f t="shared" si="154"/>
        <v>5.0351194477669633E-4</v>
      </c>
      <c r="AZ37" s="5">
        <f t="shared" si="155"/>
        <v>3.4079114734015143E-4</v>
      </c>
      <c r="BA37" s="5">
        <f t="shared" si="156"/>
        <v>1.5377140146684884E-4</v>
      </c>
      <c r="BB37" s="5">
        <f t="shared" si="157"/>
        <v>5.203842021784726E-5</v>
      </c>
      <c r="BC37" s="5">
        <f t="shared" si="158"/>
        <v>1.4088430763781849E-5</v>
      </c>
      <c r="BD37" s="5">
        <f t="shared" si="159"/>
        <v>6.411241783991304E-4</v>
      </c>
      <c r="BE37" s="5">
        <f t="shared" si="160"/>
        <v>7.9258137284575513E-4</v>
      </c>
      <c r="BF37" s="5">
        <f t="shared" si="161"/>
        <v>4.8990917340742261E-4</v>
      </c>
      <c r="BG37" s="5">
        <f t="shared" si="162"/>
        <v>2.0188126747330037E-4</v>
      </c>
      <c r="BH37" s="5">
        <f t="shared" si="163"/>
        <v>6.2393268541736859E-5</v>
      </c>
      <c r="BI37" s="5">
        <f t="shared" si="164"/>
        <v>1.5426572293880208E-5</v>
      </c>
      <c r="BJ37" s="8">
        <f t="shared" si="165"/>
        <v>0.34017523956255319</v>
      </c>
      <c r="BK37" s="8">
        <f t="shared" si="166"/>
        <v>0.26447029982480652</v>
      </c>
      <c r="BL37" s="8">
        <f t="shared" si="167"/>
        <v>0.36402673504846067</v>
      </c>
      <c r="BM37" s="8">
        <f t="shared" si="168"/>
        <v>0.47821911003595391</v>
      </c>
      <c r="BN37" s="8">
        <f t="shared" si="169"/>
        <v>0.52096969122687409</v>
      </c>
    </row>
    <row r="38" spans="1:66" x14ac:dyDescent="0.25">
      <c r="A38" t="s">
        <v>70</v>
      </c>
      <c r="B38" t="s">
        <v>101</v>
      </c>
      <c r="C38" t="s">
        <v>346</v>
      </c>
      <c r="D38" t="s">
        <v>479</v>
      </c>
      <c r="E38">
        <f>VLOOKUP(A38,home!$A$2:$E$405,3,FALSE)</f>
        <v>1.359</v>
      </c>
      <c r="F38">
        <f>VLOOKUP(B38,home!$B$2:$E$405,3,FALSE)</f>
        <v>0.73580000000000001</v>
      </c>
      <c r="G38">
        <f>VLOOKUP(C38,away!$B$2:$E$405,4,FALSE)</f>
        <v>1.3245</v>
      </c>
      <c r="H38">
        <f>VLOOKUP(A38,away!$A$2:$E$405,3,FALSE)</f>
        <v>1.0342</v>
      </c>
      <c r="I38">
        <f>VLOOKUP(C38,away!$B$2:$E$405,3,FALSE)</f>
        <v>0.38679999999999998</v>
      </c>
      <c r="J38">
        <f>VLOOKUP(B38,home!$B$2:$E$405,4,FALSE)</f>
        <v>1.2087000000000001</v>
      </c>
      <c r="K38" s="3">
        <f t="shared" si="114"/>
        <v>1.3244366888999999</v>
      </c>
      <c r="L38" s="3">
        <f t="shared" si="115"/>
        <v>0.483514520472</v>
      </c>
      <c r="M38" s="5">
        <f t="shared" si="116"/>
        <v>0.16398977357174818</v>
      </c>
      <c r="N38" s="5">
        <f t="shared" si="117"/>
        <v>0.21719407272282684</v>
      </c>
      <c r="O38" s="5">
        <f t="shared" si="118"/>
        <v>7.9291436730855674E-2</v>
      </c>
      <c r="P38" s="5">
        <f t="shared" si="119"/>
        <v>0.10501648792193831</v>
      </c>
      <c r="Q38" s="5">
        <f t="shared" si="120"/>
        <v>0.1438298992628633</v>
      </c>
      <c r="R38" s="5">
        <f t="shared" si="121"/>
        <v>1.9169280504227802E-2</v>
      </c>
      <c r="S38" s="5">
        <f t="shared" si="122"/>
        <v>1.681272937826438E-2</v>
      </c>
      <c r="T38" s="5">
        <f t="shared" si="123"/>
        <v>6.9543844771619415E-2</v>
      </c>
      <c r="U38" s="5">
        <f t="shared" si="124"/>
        <v>2.5388498399614788E-2</v>
      </c>
      <c r="V38" s="5">
        <f t="shared" si="125"/>
        <v>1.1962899021971535E-3</v>
      </c>
      <c r="W38" s="5">
        <f t="shared" si="126"/>
        <v>6.3497865181509086E-2</v>
      </c>
      <c r="X38" s="5">
        <f t="shared" si="127"/>
        <v>3.0702139834233071E-2</v>
      </c>
      <c r="Y38" s="5">
        <f t="shared" si="128"/>
        <v>7.4224652097067455E-3</v>
      </c>
      <c r="Z38" s="5">
        <f t="shared" si="129"/>
        <v>3.0895418235983214E-3</v>
      </c>
      <c r="AA38" s="5">
        <f t="shared" si="130"/>
        <v>4.0919025430646277E-3</v>
      </c>
      <c r="AB38" s="5">
        <f t="shared" si="131"/>
        <v>2.709732927719003E-3</v>
      </c>
      <c r="AC38" s="5">
        <f t="shared" si="132"/>
        <v>4.7880334749295695E-5</v>
      </c>
      <c r="AD38" s="5">
        <f t="shared" si="133"/>
        <v>2.1024725578304121E-2</v>
      </c>
      <c r="AE38" s="5">
        <f t="shared" si="134"/>
        <v>1.016576010604911E-2</v>
      </c>
      <c r="AF38" s="5">
        <f t="shared" si="135"/>
        <v>2.457646311454861E-3</v>
      </c>
      <c r="AG38" s="5">
        <f t="shared" si="136"/>
        <v>3.9610255925762563E-4</v>
      </c>
      <c r="AH38" s="5">
        <f t="shared" si="137"/>
        <v>3.734595833288327E-4</v>
      </c>
      <c r="AI38" s="5">
        <f t="shared" si="138"/>
        <v>4.9462357398201266E-4</v>
      </c>
      <c r="AJ38" s="5">
        <f t="shared" si="139"/>
        <v>3.2754880428831053E-4</v>
      </c>
      <c r="AK38" s="5">
        <f t="shared" si="140"/>
        <v>1.446058846015881E-4</v>
      </c>
      <c r="AL38" s="5">
        <f t="shared" si="141"/>
        <v>1.2264727211658343E-6</v>
      </c>
      <c r="AM38" s="5">
        <f t="shared" si="142"/>
        <v>5.5691835859920475E-3</v>
      </c>
      <c r="AN38" s="5">
        <f t="shared" si="143"/>
        <v>2.6927811310014779E-3</v>
      </c>
      <c r="AO38" s="5">
        <f t="shared" si="144"/>
        <v>6.5099938864611462E-4</v>
      </c>
      <c r="AP38" s="5">
        <f t="shared" si="145"/>
        <v>1.0492255240959709E-4</v>
      </c>
      <c r="AQ38" s="5">
        <f t="shared" si="146"/>
        <v>1.2682894403756156E-5</v>
      </c>
      <c r="AR38" s="5">
        <f t="shared" si="147"/>
        <v>3.6114626269782703E-5</v>
      </c>
      <c r="AS38" s="5">
        <f t="shared" si="148"/>
        <v>4.7831536037611952E-5</v>
      </c>
      <c r="AT38" s="5">
        <f t="shared" si="149"/>
        <v>3.16749206073279E-5</v>
      </c>
      <c r="AU38" s="5">
        <f t="shared" si="150"/>
        <v>1.398380899011325E-5</v>
      </c>
      <c r="AV38" s="5">
        <f t="shared" si="151"/>
        <v>4.6301674192689107E-6</v>
      </c>
      <c r="AW38" s="5">
        <f t="shared" si="152"/>
        <v>2.1817054486521699E-8</v>
      </c>
      <c r="AX38" s="5">
        <f t="shared" si="153"/>
        <v>1.2293385114179234E-3</v>
      </c>
      <c r="AY38" s="5">
        <f t="shared" si="154"/>
        <v>5.9440302084599948E-4</v>
      </c>
      <c r="AZ38" s="5">
        <f t="shared" si="155"/>
        <v>1.4370124579573081E-4</v>
      </c>
      <c r="BA38" s="5">
        <f t="shared" si="156"/>
        <v>2.3160546317383928E-5</v>
      </c>
      <c r="BB38" s="5">
        <f t="shared" si="157"/>
        <v>2.7996151116298589E-6</v>
      </c>
      <c r="BC38" s="5">
        <f t="shared" si="158"/>
        <v>2.7073091164117526E-7</v>
      </c>
      <c r="BD38" s="5">
        <f t="shared" si="159"/>
        <v>2.910324367143245E-6</v>
      </c>
      <c r="BE38" s="5">
        <f t="shared" si="160"/>
        <v>3.8545403684441866E-6</v>
      </c>
      <c r="BF38" s="5">
        <f t="shared" si="161"/>
        <v>2.5525473414068022E-6</v>
      </c>
      <c r="BG38" s="5">
        <f t="shared" si="162"/>
        <v>1.1268957830377745E-6</v>
      </c>
      <c r="BH38" s="5">
        <f t="shared" si="163"/>
        <v>3.731255299054807E-7</v>
      </c>
      <c r="BI38" s="5">
        <f t="shared" si="164"/>
        <v>9.8836228274414514E-8</v>
      </c>
      <c r="BJ38" s="8">
        <f t="shared" si="165"/>
        <v>0.57725876476067739</v>
      </c>
      <c r="BK38" s="8">
        <f t="shared" si="166"/>
        <v>0.28765879060246452</v>
      </c>
      <c r="BL38" s="8">
        <f t="shared" si="167"/>
        <v>0.13213624028062498</v>
      </c>
      <c r="BM38" s="8">
        <f t="shared" si="168"/>
        <v>0.27105800554911358</v>
      </c>
      <c r="BN38" s="8">
        <f t="shared" si="169"/>
        <v>0.72849095071446013</v>
      </c>
    </row>
    <row r="39" spans="1:66" x14ac:dyDescent="0.25">
      <c r="A39" t="s">
        <v>70</v>
      </c>
      <c r="B39" t="s">
        <v>79</v>
      </c>
      <c r="C39" t="s">
        <v>80</v>
      </c>
      <c r="D39" t="s">
        <v>479</v>
      </c>
      <c r="E39">
        <f>VLOOKUP(A39,home!$A$2:$E$405,3,FALSE)</f>
        <v>1.359</v>
      </c>
      <c r="F39">
        <f>VLOOKUP(B39,home!$B$2:$E$405,3,FALSE)</f>
        <v>0.55189999999999995</v>
      </c>
      <c r="G39">
        <f>VLOOKUP(C39,away!$B$2:$E$405,4,FALSE)</f>
        <v>0.73580000000000001</v>
      </c>
      <c r="H39">
        <f>VLOOKUP(A39,away!$A$2:$E$405,3,FALSE)</f>
        <v>1.0342</v>
      </c>
      <c r="I39">
        <f>VLOOKUP(C39,away!$B$2:$E$405,3,FALSE)</f>
        <v>0.96689999999999998</v>
      </c>
      <c r="J39">
        <f>VLOOKUP(B39,home!$B$2:$E$405,4,FALSE)</f>
        <v>0.48349999999999999</v>
      </c>
      <c r="K39" s="3">
        <f t="shared" si="114"/>
        <v>0.55187361917999989</v>
      </c>
      <c r="L39" s="3">
        <f t="shared" si="115"/>
        <v>0.48348451833</v>
      </c>
      <c r="M39" s="5">
        <f t="shared" si="116"/>
        <v>0.35509918381178901</v>
      </c>
      <c r="N39" s="5">
        <f t="shared" si="117"/>
        <v>0.19596987173807601</v>
      </c>
      <c r="O39" s="5">
        <f t="shared" si="118"/>
        <v>0.17168495784461893</v>
      </c>
      <c r="P39" s="5">
        <f t="shared" si="119"/>
        <v>9.4748399044475559E-2</v>
      </c>
      <c r="Q39" s="5">
        <f t="shared" si="120"/>
        <v>5.4075301183166197E-2</v>
      </c>
      <c r="R39" s="5">
        <f t="shared" si="121"/>
        <v>4.1503509574005962E-2</v>
      </c>
      <c r="S39" s="5">
        <f t="shared" si="122"/>
        <v>6.32024764540809E-3</v>
      </c>
      <c r="T39" s="5">
        <f t="shared" si="123"/>
        <v>2.6144570946092786E-2</v>
      </c>
      <c r="U39" s="5">
        <f t="shared" si="124"/>
        <v>2.2904692037278445E-2</v>
      </c>
      <c r="V39" s="5">
        <f t="shared" si="125"/>
        <v>1.8737592614701042E-4</v>
      </c>
      <c r="W39" s="5">
        <f t="shared" si="126"/>
        <v>9.9475773907341542E-3</v>
      </c>
      <c r="X39" s="5">
        <f t="shared" si="127"/>
        <v>4.8094996633095003E-3</v>
      </c>
      <c r="Y39" s="5">
        <f t="shared" si="128"/>
        <v>1.1626593140617453E-3</v>
      </c>
      <c r="Z39" s="5">
        <f t="shared" si="129"/>
        <v>6.6887681117976071E-3</v>
      </c>
      <c r="AA39" s="5">
        <f t="shared" si="130"/>
        <v>3.6913546657135195E-3</v>
      </c>
      <c r="AB39" s="5">
        <f t="shared" si="131"/>
        <v>1.0185806295221493E-3</v>
      </c>
      <c r="AC39" s="5">
        <f t="shared" si="132"/>
        <v>3.1247553203534908E-6</v>
      </c>
      <c r="AD39" s="5">
        <f t="shared" si="133"/>
        <v>1.3724513841743991E-3</v>
      </c>
      <c r="AE39" s="5">
        <f t="shared" si="134"/>
        <v>6.635589964089011E-4</v>
      </c>
      <c r="AF39" s="5">
        <f t="shared" si="135"/>
        <v>1.6041025088114785E-4</v>
      </c>
      <c r="AG39" s="5">
        <f t="shared" si="136"/>
        <v>2.5851957627488748E-5</v>
      </c>
      <c r="AH39" s="5">
        <f t="shared" si="137"/>
        <v>8.0847895718838222E-4</v>
      </c>
      <c r="AI39" s="5">
        <f t="shared" si="138"/>
        <v>4.4617820813442466E-4</v>
      </c>
      <c r="AJ39" s="5">
        <f t="shared" si="139"/>
        <v>1.2311699126119611E-4</v>
      </c>
      <c r="AK39" s="5">
        <f t="shared" si="140"/>
        <v>2.2648339849956239E-5</v>
      </c>
      <c r="AL39" s="5">
        <f t="shared" si="141"/>
        <v>3.3350182428594108E-8</v>
      </c>
      <c r="AM39" s="5">
        <f t="shared" si="142"/>
        <v>1.5148394250658526E-4</v>
      </c>
      <c r="AN39" s="5">
        <f t="shared" si="143"/>
        <v>7.3240140977525793E-5</v>
      </c>
      <c r="AO39" s="5">
        <f t="shared" si="144"/>
        <v>1.7705237141470171E-5</v>
      </c>
      <c r="AP39" s="5">
        <f t="shared" si="145"/>
        <v>2.8534026837540446E-6</v>
      </c>
      <c r="AQ39" s="5">
        <f t="shared" si="146"/>
        <v>3.4489400553908833E-7</v>
      </c>
      <c r="AR39" s="5">
        <f t="shared" si="147"/>
        <v>7.8177411839233161E-5</v>
      </c>
      <c r="AS39" s="5">
        <f t="shared" si="148"/>
        <v>4.3144051209842972E-5</v>
      </c>
      <c r="AT39" s="5">
        <f t="shared" si="149"/>
        <v>1.1905031843631648E-5</v>
      </c>
      <c r="AU39" s="5">
        <f t="shared" si="150"/>
        <v>2.1900243366660482E-6</v>
      </c>
      <c r="AV39" s="5">
        <f t="shared" si="151"/>
        <v>3.021541641920426E-7</v>
      </c>
      <c r="AW39" s="5">
        <f t="shared" si="152"/>
        <v>2.4718261333753787E-10</v>
      </c>
      <c r="AX39" s="5">
        <f t="shared" si="153"/>
        <v>1.3933331933127372E-5</v>
      </c>
      <c r="AY39" s="5">
        <f t="shared" si="154"/>
        <v>6.7365502784200956E-6</v>
      </c>
      <c r="AZ39" s="5">
        <f t="shared" si="155"/>
        <v>1.6285088832838834E-6</v>
      </c>
      <c r="BA39" s="5">
        <f t="shared" si="156"/>
        <v>2.6245294434354487E-7</v>
      </c>
      <c r="BB39" s="5">
        <f t="shared" si="157"/>
        <v>3.1722983845057266E-8</v>
      </c>
      <c r="BC39" s="5">
        <f t="shared" si="158"/>
        <v>3.067514312863578E-9</v>
      </c>
      <c r="BD39" s="5">
        <f t="shared" si="159"/>
        <v>6.2995947178962778E-6</v>
      </c>
      <c r="BE39" s="5">
        <f t="shared" si="160"/>
        <v>3.4765801363326292E-6</v>
      </c>
      <c r="BF39" s="5">
        <f t="shared" si="161"/>
        <v>9.5931643110359262E-7</v>
      </c>
      <c r="BG39" s="5">
        <f t="shared" si="162"/>
        <v>1.7647381025732694E-7</v>
      </c>
      <c r="BH39" s="5">
        <f t="shared" si="163"/>
        <v>2.4347810089298895E-8</v>
      </c>
      <c r="BI39" s="5">
        <f t="shared" si="164"/>
        <v>2.6873828146177405E-9</v>
      </c>
      <c r="BJ39" s="8">
        <f t="shared" si="165"/>
        <v>0.2945999760763845</v>
      </c>
      <c r="BK39" s="8">
        <f t="shared" si="166"/>
        <v>0.45636510108360095</v>
      </c>
      <c r="BL39" s="8">
        <f t="shared" si="167"/>
        <v>0.24235017492125505</v>
      </c>
      <c r="BM39" s="8">
        <f t="shared" si="168"/>
        <v>8.6916060693810526E-2</v>
      </c>
      <c r="BN39" s="8">
        <f t="shared" si="169"/>
        <v>0.9130812231961315</v>
      </c>
    </row>
    <row r="40" spans="1:66" x14ac:dyDescent="0.25">
      <c r="A40" t="s">
        <v>70</v>
      </c>
      <c r="B40" t="s">
        <v>100</v>
      </c>
      <c r="C40" t="s">
        <v>77</v>
      </c>
      <c r="D40" t="s">
        <v>479</v>
      </c>
      <c r="E40">
        <f>VLOOKUP(A40,home!$A$2:$E$405,3,FALSE)</f>
        <v>1.359</v>
      </c>
      <c r="F40">
        <f>VLOOKUP(B40,home!$B$2:$E$405,3,FALSE)</f>
        <v>1.0302</v>
      </c>
      <c r="G40">
        <f>VLOOKUP(C40,away!$B$2:$E$405,4,FALSE)</f>
        <v>1.5943000000000001</v>
      </c>
      <c r="H40">
        <f>VLOOKUP(A40,away!$A$2:$E$405,3,FALSE)</f>
        <v>1.0342</v>
      </c>
      <c r="I40">
        <f>VLOOKUP(C40,away!$B$2:$E$405,3,FALSE)</f>
        <v>1.7726999999999999</v>
      </c>
      <c r="J40">
        <f>VLOOKUP(B40,home!$B$2:$E$405,4,FALSE)</f>
        <v>1.7404999999999999</v>
      </c>
      <c r="K40" s="3">
        <f t="shared" si="114"/>
        <v>2.23208664174</v>
      </c>
      <c r="L40" s="3">
        <f t="shared" si="115"/>
        <v>3.1909044947699998</v>
      </c>
      <c r="M40" s="5">
        <f t="shared" si="116"/>
        <v>4.4139242327406215E-3</v>
      </c>
      <c r="N40" s="5">
        <f t="shared" si="117"/>
        <v>9.8522613175528184E-3</v>
      </c>
      <c r="O40" s="5">
        <f t="shared" si="118"/>
        <v>1.4084410673826271E-2</v>
      </c>
      <c r="P40" s="5">
        <f t="shared" si="119"/>
        <v>3.1437624921827889E-2</v>
      </c>
      <c r="Q40" s="5">
        <f t="shared" si="120"/>
        <v>1.0995550438920695E-2</v>
      </c>
      <c r="R40" s="5">
        <f t="shared" si="121"/>
        <v>2.247100466264941E-2</v>
      </c>
      <c r="S40" s="5">
        <f t="shared" si="122"/>
        <v>5.5977640791529892E-2</v>
      </c>
      <c r="T40" s="5">
        <f t="shared" si="123"/>
        <v>3.5085751318022287E-2</v>
      </c>
      <c r="U40" s="5">
        <f t="shared" si="124"/>
        <v>5.0157229333976996E-2</v>
      </c>
      <c r="V40" s="5">
        <f t="shared" si="125"/>
        <v>4.4299307333910055E-2</v>
      </c>
      <c r="W40" s="5">
        <f t="shared" si="126"/>
        <v>8.1810070844310911E-3</v>
      </c>
      <c r="X40" s="5">
        <f t="shared" si="127"/>
        <v>2.6104812277456375E-2</v>
      </c>
      <c r="Y40" s="5">
        <f t="shared" si="128"/>
        <v>4.1648981415631323E-2</v>
      </c>
      <c r="Z40" s="5">
        <f t="shared" si="129"/>
        <v>2.3900943260015208E-2</v>
      </c>
      <c r="AA40" s="5">
        <f t="shared" si="130"/>
        <v>5.3348976175665627E-2</v>
      </c>
      <c r="AB40" s="5">
        <f t="shared" si="131"/>
        <v>5.9539768536104411E-2</v>
      </c>
      <c r="AC40" s="5">
        <f t="shared" si="132"/>
        <v>1.9719768266665706E-2</v>
      </c>
      <c r="AD40" s="5">
        <f t="shared" si="133"/>
        <v>4.5651791572847373E-3</v>
      </c>
      <c r="AE40" s="5">
        <f t="shared" si="134"/>
        <v>1.4567050692410186E-2</v>
      </c>
      <c r="AF40" s="5">
        <f t="shared" si="135"/>
        <v>2.3241033764977055E-2</v>
      </c>
      <c r="AG40" s="5">
        <f t="shared" si="136"/>
        <v>2.4719973034588873E-2</v>
      </c>
      <c r="AH40" s="5">
        <f t="shared" si="137"/>
        <v>1.9066406819406315E-2</v>
      </c>
      <c r="AI40" s="5">
        <f t="shared" si="138"/>
        <v>4.2557871967577272E-2</v>
      </c>
      <c r="AJ40" s="5">
        <f t="shared" si="139"/>
        <v>4.7496428759855241E-2</v>
      </c>
      <c r="AK40" s="5">
        <f t="shared" si="140"/>
        <v>3.5338714721742805E-2</v>
      </c>
      <c r="AL40" s="5">
        <f t="shared" si="141"/>
        <v>5.6180636152684989E-3</v>
      </c>
      <c r="AM40" s="5">
        <f t="shared" si="142"/>
        <v>2.0379750828250259E-3</v>
      </c>
      <c r="AN40" s="5">
        <f t="shared" si="143"/>
        <v>6.5029838520156381E-3</v>
      </c>
      <c r="AO40" s="5">
        <f t="shared" si="144"/>
        <v>1.0375200201406715E-2</v>
      </c>
      <c r="AP40" s="5">
        <f t="shared" si="145"/>
        <v>1.1035424318935765E-2</v>
      </c>
      <c r="AQ40" s="5">
        <f t="shared" si="146"/>
        <v>8.8032462652465737E-3</v>
      </c>
      <c r="AR40" s="5">
        <f t="shared" si="147"/>
        <v>1.2167816643831392E-2</v>
      </c>
      <c r="AS40" s="5">
        <f t="shared" si="148"/>
        <v>2.7159620989837686E-2</v>
      </c>
      <c r="AT40" s="5">
        <f t="shared" si="149"/>
        <v>3.0311313603069021E-2</v>
      </c>
      <c r="AU40" s="5">
        <f t="shared" si="150"/>
        <v>2.2552492729000766E-2</v>
      </c>
      <c r="AV40" s="5">
        <f t="shared" si="151"/>
        <v>1.2584779439585277E-2</v>
      </c>
      <c r="AW40" s="5">
        <f t="shared" si="152"/>
        <v>1.1114988198640526E-3</v>
      </c>
      <c r="AX40" s="5">
        <f t="shared" si="153"/>
        <v>7.5815615976211864E-4</v>
      </c>
      <c r="AY40" s="5">
        <f t="shared" si="154"/>
        <v>2.4192038979225063E-3</v>
      </c>
      <c r="AZ40" s="5">
        <f t="shared" si="155"/>
        <v>3.8597242958230155E-3</v>
      </c>
      <c r="BA40" s="5">
        <f t="shared" si="156"/>
        <v>4.1053372013715441E-3</v>
      </c>
      <c r="BB40" s="5">
        <f t="shared" si="157"/>
        <v>3.2749347321007378E-3</v>
      </c>
      <c r="BC40" s="5">
        <f t="shared" si="158"/>
        <v>2.090000791347725E-3</v>
      </c>
      <c r="BD40" s="5">
        <f t="shared" si="159"/>
        <v>6.4710568033898028E-3</v>
      </c>
      <c r="BE40" s="5">
        <f t="shared" si="160"/>
        <v>1.4443959448787123E-2</v>
      </c>
      <c r="BF40" s="5">
        <f t="shared" si="161"/>
        <v>1.6120084469736003E-2</v>
      </c>
      <c r="BG40" s="5">
        <f t="shared" si="162"/>
        <v>1.1993808402872718E-2</v>
      </c>
      <c r="BH40" s="5">
        <f t="shared" si="163"/>
        <v>6.6928048799102914E-3</v>
      </c>
      <c r="BI40" s="5">
        <f t="shared" si="164"/>
        <v>2.9877840736440091E-3</v>
      </c>
      <c r="BJ40" s="8">
        <f t="shared" si="165"/>
        <v>0.25422378730003281</v>
      </c>
      <c r="BK40" s="8">
        <f t="shared" si="166"/>
        <v>0.16388553305986517</v>
      </c>
      <c r="BL40" s="8">
        <f t="shared" si="167"/>
        <v>0.50754633313446851</v>
      </c>
      <c r="BM40" s="8">
        <f t="shared" si="168"/>
        <v>0.85499411542880532</v>
      </c>
      <c r="BN40" s="8">
        <f t="shared" si="169"/>
        <v>9.3254776247517712E-2</v>
      </c>
    </row>
    <row r="41" spans="1:66" x14ac:dyDescent="0.25">
      <c r="A41" t="s">
        <v>70</v>
      </c>
      <c r="B41" t="s">
        <v>76</v>
      </c>
      <c r="C41" t="s">
        <v>72</v>
      </c>
      <c r="D41" t="s">
        <v>479</v>
      </c>
      <c r="E41">
        <f>VLOOKUP(A41,home!$A$2:$E$405,3,FALSE)</f>
        <v>1.359</v>
      </c>
      <c r="F41">
        <f>VLOOKUP(B41,home!$B$2:$E$405,3,FALSE)</f>
        <v>0.73580000000000001</v>
      </c>
      <c r="G41">
        <f>VLOOKUP(C41,away!$B$2:$E$405,4,FALSE)</f>
        <v>0.73580000000000001</v>
      </c>
      <c r="H41">
        <f>VLOOKUP(A41,away!$A$2:$E$405,3,FALSE)</f>
        <v>1.0342</v>
      </c>
      <c r="I41">
        <f>VLOOKUP(C41,away!$B$2:$E$405,3,FALSE)</f>
        <v>0.77349999999999997</v>
      </c>
      <c r="J41">
        <f>VLOOKUP(B41,home!$B$2:$E$405,4,FALSE)</f>
        <v>0.96689999999999998</v>
      </c>
      <c r="K41" s="3">
        <f t="shared" si="114"/>
        <v>0.73576482875999993</v>
      </c>
      <c r="L41" s="3">
        <f t="shared" si="115"/>
        <v>0.77347523252999995</v>
      </c>
      <c r="M41" s="5">
        <f t="shared" si="116"/>
        <v>0.22107791980772828</v>
      </c>
      <c r="N41" s="5">
        <f t="shared" si="117"/>
        <v>0.16266135780995022</v>
      </c>
      <c r="O41" s="5">
        <f t="shared" si="118"/>
        <v>0.1709982954305313</v>
      </c>
      <c r="P41" s="5">
        <f t="shared" si="119"/>
        <v>0.12581453155569675</v>
      </c>
      <c r="Q41" s="5">
        <f t="shared" si="120"/>
        <v>5.9840253037453543E-2</v>
      </c>
      <c r="R41" s="5">
        <f t="shared" si="121"/>
        <v>6.6131473160181906E-2</v>
      </c>
      <c r="S41" s="5">
        <f t="shared" si="122"/>
        <v>1.7900132636884506E-2</v>
      </c>
      <c r="T41" s="5">
        <f t="shared" si="123"/>
        <v>4.6284953632798408E-2</v>
      </c>
      <c r="U41" s="5">
        <f t="shared" si="124"/>
        <v>4.8657212025347778E-2</v>
      </c>
      <c r="V41" s="5">
        <f t="shared" si="125"/>
        <v>1.1318768435697618E-3</v>
      </c>
      <c r="W41" s="5">
        <f t="shared" si="126"/>
        <v>1.4676117843019025E-2</v>
      </c>
      <c r="X41" s="5">
        <f t="shared" si="127"/>
        <v>1.1351613661266821E-2</v>
      </c>
      <c r="Y41" s="5">
        <f t="shared" si="128"/>
        <v>4.3900960081195385E-3</v>
      </c>
      <c r="Z41" s="5">
        <f t="shared" si="129"/>
        <v>1.7050352193374387E-2</v>
      </c>
      <c r="AA41" s="5">
        <f t="shared" si="130"/>
        <v>1.2545049461855796E-2</v>
      </c>
      <c r="AB41" s="5">
        <f t="shared" si="131"/>
        <v>4.6151030845440286E-3</v>
      </c>
      <c r="AC41" s="5">
        <f t="shared" si="132"/>
        <v>4.0259152456383166E-5</v>
      </c>
      <c r="AD41" s="5">
        <f t="shared" si="133"/>
        <v>2.6995428329076175E-3</v>
      </c>
      <c r="AE41" s="5">
        <f t="shared" si="134"/>
        <v>2.0880295204079142E-3</v>
      </c>
      <c r="AF41" s="5">
        <f t="shared" si="135"/>
        <v>8.0751955941350774E-4</v>
      </c>
      <c r="AG41" s="5">
        <f t="shared" si="136"/>
        <v>2.0819879299662872E-4</v>
      </c>
      <c r="AH41" s="5">
        <f t="shared" si="137"/>
        <v>3.2970062818721614E-3</v>
      </c>
      <c r="AI41" s="5">
        <f t="shared" si="138"/>
        <v>2.425821262402315E-3</v>
      </c>
      <c r="AJ41" s="5">
        <f t="shared" si="139"/>
        <v>8.9241698286690293E-4</v>
      </c>
      <c r="AK41" s="5">
        <f t="shared" si="140"/>
        <v>2.188696761938609E-4</v>
      </c>
      <c r="AL41" s="5">
        <f t="shared" si="141"/>
        <v>9.1645269894604186E-7</v>
      </c>
      <c r="AM41" s="5">
        <f t="shared" si="142"/>
        <v>3.9724573403691183E-4</v>
      </c>
      <c r="AN41" s="5">
        <f t="shared" si="143"/>
        <v>3.0725973650575086E-4</v>
      </c>
      <c r="AO41" s="5">
        <f t="shared" si="144"/>
        <v>1.1882889807044606E-4</v>
      </c>
      <c r="AP41" s="5">
        <f t="shared" si="145"/>
        <v>3.0637069855440651E-5</v>
      </c>
      <c r="AQ41" s="5">
        <f t="shared" si="146"/>
        <v>5.9242536826187005E-6</v>
      </c>
      <c r="AR41" s="5">
        <f t="shared" si="147"/>
        <v>5.1003054010478823E-4</v>
      </c>
      <c r="AS41" s="5">
        <f t="shared" si="148"/>
        <v>3.7526253300256983E-4</v>
      </c>
      <c r="AT41" s="5">
        <f t="shared" si="149"/>
        <v>1.3805248666733978E-4</v>
      </c>
      <c r="AU41" s="5">
        <f t="shared" si="150"/>
        <v>3.3858054737562478E-5</v>
      </c>
      <c r="AV41" s="5">
        <f t="shared" si="151"/>
        <v>6.2278914615323403E-6</v>
      </c>
      <c r="AW41" s="5">
        <f t="shared" si="152"/>
        <v>1.4487484662914998E-8</v>
      </c>
      <c r="AX41" s="5">
        <f t="shared" si="153"/>
        <v>4.871323991321813E-5</v>
      </c>
      <c r="AY41" s="5">
        <f t="shared" si="154"/>
        <v>3.7678484569166064E-5</v>
      </c>
      <c r="AZ41" s="5">
        <f t="shared" si="155"/>
        <v>1.4571687306756867E-5</v>
      </c>
      <c r="BA41" s="5">
        <f t="shared" si="156"/>
        <v>3.756946409316073E-6</v>
      </c>
      <c r="BB41" s="5">
        <f t="shared" si="157"/>
        <v>7.2647624938712431E-7</v>
      </c>
      <c r="BC41" s="5">
        <f t="shared" si="158"/>
        <v>1.1238227718444567E-7</v>
      </c>
      <c r="BD41" s="5">
        <f t="shared" si="159"/>
        <v>6.574933176749207E-5</v>
      </c>
      <c r="BE41" s="5">
        <f t="shared" si="160"/>
        <v>4.8376045828993228E-5</v>
      </c>
      <c r="BF41" s="5">
        <f t="shared" si="161"/>
        <v>1.7796696537727555E-5</v>
      </c>
      <c r="BG41" s="5">
        <f t="shared" si="162"/>
        <v>4.3647277935249328E-6</v>
      </c>
      <c r="BH41" s="5">
        <f t="shared" si="163"/>
        <v>8.0285329939672098E-7</v>
      </c>
      <c r="BI41" s="5">
        <f t="shared" si="164"/>
        <v>1.1814224407000591E-7</v>
      </c>
      <c r="BJ41" s="8">
        <f t="shared" si="165"/>
        <v>0.3059731376072094</v>
      </c>
      <c r="BK41" s="8">
        <f t="shared" si="166"/>
        <v>0.36600331493360377</v>
      </c>
      <c r="BL41" s="8">
        <f t="shared" si="167"/>
        <v>0.31098188666924104</v>
      </c>
      <c r="BM41" s="8">
        <f t="shared" si="168"/>
        <v>0.19344719660480214</v>
      </c>
      <c r="BN41" s="8">
        <f t="shared" si="169"/>
        <v>0.806523830801542</v>
      </c>
    </row>
    <row r="42" spans="1:66" x14ac:dyDescent="0.25">
      <c r="A42" t="s">
        <v>70</v>
      </c>
      <c r="B42" t="s">
        <v>71</v>
      </c>
      <c r="C42" t="s">
        <v>61</v>
      </c>
      <c r="D42" t="s">
        <v>479</v>
      </c>
      <c r="E42">
        <f>VLOOKUP(A42,home!$A$2:$E$405,3,FALSE)</f>
        <v>1.359</v>
      </c>
      <c r="F42">
        <f>VLOOKUP(B42,home!$B$2:$E$405,3,FALSE)</f>
        <v>0.98109999999999997</v>
      </c>
      <c r="G42">
        <f>VLOOKUP(C42,away!$B$2:$E$405,4,FALSE)</f>
        <v>1.0302</v>
      </c>
      <c r="H42">
        <f>VLOOKUP(A42,away!$A$2:$E$405,3,FALSE)</f>
        <v>1.0342</v>
      </c>
      <c r="I42">
        <f>VLOOKUP(C42,away!$B$2:$E$405,3,FALSE)</f>
        <v>1.1603000000000001</v>
      </c>
      <c r="J42">
        <f>VLOOKUP(B42,home!$B$2:$E$405,4,FALSE)</f>
        <v>1.1281000000000001</v>
      </c>
      <c r="K42" s="3">
        <f t="shared" si="114"/>
        <v>1.3735810099799999</v>
      </c>
      <c r="L42" s="3">
        <f t="shared" si="115"/>
        <v>1.3536999875060003</v>
      </c>
      <c r="M42" s="5">
        <f t="shared" si="116"/>
        <v>6.5396862381624454E-2</v>
      </c>
      <c r="N42" s="5">
        <f t="shared" si="117"/>
        <v>8.9827888279674778E-2</v>
      </c>
      <c r="O42" s="5">
        <f t="shared" si="118"/>
        <v>8.8527731788936651E-2</v>
      </c>
      <c r="P42" s="5">
        <f t="shared" si="119"/>
        <v>0.12160001124188614</v>
      </c>
      <c r="Q42" s="5">
        <f t="shared" si="120"/>
        <v>6.1692940753783149E-2</v>
      </c>
      <c r="R42" s="5">
        <f t="shared" si="121"/>
        <v>5.9919994708309054E-2</v>
      </c>
      <c r="S42" s="5">
        <f t="shared" si="122"/>
        <v>5.652626974570895E-2</v>
      </c>
      <c r="T42" s="5">
        <f t="shared" si="123"/>
        <v>8.351373312760467E-2</v>
      </c>
      <c r="U42" s="5">
        <f t="shared" si="124"/>
        <v>8.230496684943539E-2</v>
      </c>
      <c r="V42" s="5">
        <f t="shared" si="125"/>
        <v>1.1678431564208905E-2</v>
      </c>
      <c r="W42" s="5">
        <f t="shared" si="126"/>
        <v>2.8246750623072595E-2</v>
      </c>
      <c r="X42" s="5">
        <f t="shared" si="127"/>
        <v>3.823762596553848E-2</v>
      </c>
      <c r="Y42" s="5">
        <f t="shared" si="128"/>
        <v>2.588113689590428E-2</v>
      </c>
      <c r="Z42" s="5">
        <f t="shared" si="129"/>
        <v>2.7037898695999197E-2</v>
      </c>
      <c r="AA42" s="5">
        <f t="shared" si="130"/>
        <v>3.7138744198587495E-2</v>
      </c>
      <c r="AB42" s="5">
        <f t="shared" si="131"/>
        <v>2.5506536882842344E-2</v>
      </c>
      <c r="AC42" s="5">
        <f t="shared" si="132"/>
        <v>1.3571918416440995E-3</v>
      </c>
      <c r="AD42" s="5">
        <f t="shared" si="133"/>
        <v>9.6998000623733163E-3</v>
      </c>
      <c r="AE42" s="5">
        <f t="shared" si="134"/>
        <v>1.313061922324546E-2</v>
      </c>
      <c r="AF42" s="5">
        <f t="shared" si="135"/>
        <v>8.887459539226714E-3</v>
      </c>
      <c r="AG42" s="5">
        <f t="shared" si="136"/>
        <v>4.0103179557370965E-3</v>
      </c>
      <c r="AH42" s="5">
        <f t="shared" si="137"/>
        <v>9.1503007817406549E-3</v>
      </c>
      <c r="AI42" s="5">
        <f t="shared" si="138"/>
        <v>1.2568679389404112E-2</v>
      </c>
      <c r="AJ42" s="5">
        <f t="shared" si="139"/>
        <v>8.6320496649062561E-3</v>
      </c>
      <c r="AK42" s="5">
        <f t="shared" si="140"/>
        <v>3.9522731656398196E-3</v>
      </c>
      <c r="AL42" s="5">
        <f t="shared" si="141"/>
        <v>1.0094340137498132E-4</v>
      </c>
      <c r="AM42" s="5">
        <f t="shared" si="142"/>
        <v>2.6646922332557573E-3</v>
      </c>
      <c r="AN42" s="5">
        <f t="shared" si="143"/>
        <v>3.6071938428656547E-3</v>
      </c>
      <c r="AO42" s="5">
        <f t="shared" si="144"/>
        <v>2.4415291300094793E-3</v>
      </c>
      <c r="AP42" s="5">
        <f t="shared" si="145"/>
        <v>1.1016993175964563E-3</v>
      </c>
      <c r="AQ42" s="5">
        <f t="shared" si="146"/>
        <v>3.7284258811642304E-4</v>
      </c>
      <c r="AR42" s="5">
        <f t="shared" si="147"/>
        <v>2.4773524107836935E-3</v>
      </c>
      <c r="AS42" s="5">
        <f t="shared" si="148"/>
        <v>3.4028442264806532E-3</v>
      </c>
      <c r="AT42" s="5">
        <f t="shared" si="149"/>
        <v>2.3370411047069542E-3</v>
      </c>
      <c r="AU42" s="5">
        <f t="shared" si="150"/>
        <v>1.0700384269893845E-3</v>
      </c>
      <c r="AV42" s="5">
        <f t="shared" si="151"/>
        <v>3.6744611581537249E-4</v>
      </c>
      <c r="AW42" s="5">
        <f t="shared" si="152"/>
        <v>5.213773216061549E-6</v>
      </c>
      <c r="AX42" s="5">
        <f t="shared" si="153"/>
        <v>6.1002844150688431E-4</v>
      </c>
      <c r="AY42" s="5">
        <f t="shared" si="154"/>
        <v>8.2579549364617422E-4</v>
      </c>
      <c r="AZ42" s="5">
        <f t="shared" si="155"/>
        <v>5.5893967471566869E-4</v>
      </c>
      <c r="BA42" s="5">
        <f t="shared" si="156"/>
        <v>2.5221221022640294E-4</v>
      </c>
      <c r="BB42" s="5">
        <f t="shared" si="157"/>
        <v>8.5354916458085618E-5</v>
      </c>
      <c r="BC42" s="5">
        <f t="shared" si="158"/>
        <v>2.3108989868577235E-5</v>
      </c>
      <c r="BD42" s="5">
        <f t="shared" si="159"/>
        <v>5.5893198792097433E-4</v>
      </c>
      <c r="BE42" s="5">
        <f t="shared" si="160"/>
        <v>7.6773836447862091E-4</v>
      </c>
      <c r="BF42" s="5">
        <f t="shared" si="161"/>
        <v>5.2727541904046889E-4</v>
      </c>
      <c r="BG42" s="5">
        <f t="shared" si="162"/>
        <v>2.4141850087441169E-4</v>
      </c>
      <c r="BH42" s="5">
        <f t="shared" si="163"/>
        <v>8.2901967064733019E-5</v>
      </c>
      <c r="BI42" s="5">
        <f t="shared" si="164"/>
        <v>2.2774513530020898E-5</v>
      </c>
      <c r="BJ42" s="8">
        <f t="shared" si="165"/>
        <v>0.37567166926442613</v>
      </c>
      <c r="BK42" s="8">
        <f t="shared" si="166"/>
        <v>0.25748550567009376</v>
      </c>
      <c r="BL42" s="8">
        <f t="shared" si="167"/>
        <v>0.33955704046748691</v>
      </c>
      <c r="BM42" s="8">
        <f t="shared" si="168"/>
        <v>0.511966103223362</v>
      </c>
      <c r="BN42" s="8">
        <f t="shared" si="169"/>
        <v>0.4869654291542142</v>
      </c>
    </row>
    <row r="43" spans="1:66" x14ac:dyDescent="0.25">
      <c r="A43" t="s">
        <v>70</v>
      </c>
      <c r="B43" t="s">
        <v>84</v>
      </c>
      <c r="C43" t="s">
        <v>74</v>
      </c>
      <c r="D43" t="s">
        <v>479</v>
      </c>
      <c r="E43">
        <f>VLOOKUP(A43,home!$A$2:$E$405,3,FALSE)</f>
        <v>1.359</v>
      </c>
      <c r="F43">
        <f>VLOOKUP(B43,home!$B$2:$E$405,3,FALSE)</f>
        <v>1.1037999999999999</v>
      </c>
      <c r="G43">
        <f>VLOOKUP(C43,away!$B$2:$E$405,4,FALSE)</f>
        <v>0.85850000000000004</v>
      </c>
      <c r="H43">
        <f>VLOOKUP(A43,away!$A$2:$E$405,3,FALSE)</f>
        <v>1.0342</v>
      </c>
      <c r="I43">
        <f>VLOOKUP(C43,away!$B$2:$E$405,3,FALSE)</f>
        <v>0.96689999999999998</v>
      </c>
      <c r="J43">
        <f>VLOOKUP(B43,home!$B$2:$E$405,4,FALSE)</f>
        <v>0.96689999999999998</v>
      </c>
      <c r="K43" s="3">
        <f t="shared" si="114"/>
        <v>1.2878051156999999</v>
      </c>
      <c r="L43" s="3">
        <f t="shared" si="115"/>
        <v>0.96686903986200001</v>
      </c>
      <c r="M43" s="5">
        <f t="shared" si="116"/>
        <v>0.10490772176526465</v>
      </c>
      <c r="N43" s="5">
        <f t="shared" si="117"/>
        <v>0.13510070076574004</v>
      </c>
      <c r="O43" s="5">
        <f t="shared" si="118"/>
        <v>0.10143202821729126</v>
      </c>
      <c r="P43" s="5">
        <f t="shared" si="119"/>
        <v>0.13062468483405443</v>
      </c>
      <c r="Q43" s="5">
        <f t="shared" si="120"/>
        <v>8.699168679038749E-2</v>
      </c>
      <c r="R43" s="5">
        <f t="shared" si="121"/>
        <v>4.9035743866853838E-2</v>
      </c>
      <c r="S43" s="5">
        <f t="shared" si="122"/>
        <v>4.0661468957868492E-2</v>
      </c>
      <c r="T43" s="5">
        <f t="shared" si="123"/>
        <v>8.4109568682997765E-2</v>
      </c>
      <c r="U43" s="5">
        <f t="shared" si="124"/>
        <v>6.3148481803889267E-2</v>
      </c>
      <c r="V43" s="5">
        <f t="shared" si="125"/>
        <v>5.6254640619577793E-3</v>
      </c>
      <c r="W43" s="5">
        <f t="shared" si="126"/>
        <v>3.734277975734436E-2</v>
      </c>
      <c r="X43" s="5">
        <f t="shared" si="127"/>
        <v>3.6105577609761665E-2</v>
      </c>
      <c r="Y43" s="5">
        <f t="shared" si="128"/>
        <v>1.7454682578606589E-2</v>
      </c>
      <c r="Z43" s="5">
        <f t="shared" si="129"/>
        <v>1.5803714197154647E-2</v>
      </c>
      <c r="AA43" s="5">
        <f t="shared" si="130"/>
        <v>2.0352103990156471E-2</v>
      </c>
      <c r="AB43" s="5">
        <f t="shared" si="131"/>
        <v>1.3104771816890945E-2</v>
      </c>
      <c r="AC43" s="5">
        <f t="shared" si="132"/>
        <v>4.3778025688538864E-4</v>
      </c>
      <c r="AD43" s="5">
        <f t="shared" si="133"/>
        <v>1.2022555701491626E-2</v>
      </c>
      <c r="AE43" s="5">
        <f t="shared" si="134"/>
        <v>1.1624236887788622E-2</v>
      </c>
      <c r="AF43" s="5">
        <f t="shared" si="135"/>
        <v>5.6195573794123122E-3</v>
      </c>
      <c r="AG43" s="5">
        <f t="shared" si="136"/>
        <v>1.8111253492939336E-3</v>
      </c>
      <c r="AH43" s="5">
        <f t="shared" si="137"/>
        <v>3.8200304930140917E-3</v>
      </c>
      <c r="AI43" s="5">
        <f t="shared" si="138"/>
        <v>4.91945481103354E-3</v>
      </c>
      <c r="AJ43" s="5">
        <f t="shared" si="139"/>
        <v>3.1676495360519856E-3</v>
      </c>
      <c r="AK43" s="5">
        <f t="shared" si="140"/>
        <v>1.3597717590908256E-3</v>
      </c>
      <c r="AL43" s="5">
        <f t="shared" si="141"/>
        <v>2.1803889025510935E-5</v>
      </c>
      <c r="AM43" s="5">
        <f t="shared" si="142"/>
        <v>3.0965417472338186E-3</v>
      </c>
      <c r="AN43" s="5">
        <f t="shared" si="143"/>
        <v>2.9939503460405617E-3</v>
      </c>
      <c r="AO43" s="5">
        <f t="shared" si="144"/>
        <v>1.44737894823537E-3</v>
      </c>
      <c r="AP43" s="5">
        <f t="shared" si="145"/>
        <v>4.6647529799893466E-4</v>
      </c>
      <c r="AQ43" s="5">
        <f t="shared" si="146"/>
        <v>1.1275513087389253E-4</v>
      </c>
      <c r="AR43" s="5">
        <f t="shared" si="147"/>
        <v>7.3869384300481972E-4</v>
      </c>
      <c r="AS43" s="5">
        <f t="shared" si="148"/>
        <v>9.5129370995769948E-4</v>
      </c>
      <c r="AT43" s="5">
        <f t="shared" si="149"/>
        <v>6.125404531083789E-4</v>
      </c>
      <c r="AU43" s="5">
        <f t="shared" si="150"/>
        <v>2.6294424302872197E-4</v>
      </c>
      <c r="AV43" s="5">
        <f t="shared" si="151"/>
        <v>8.4655235329063116E-5</v>
      </c>
      <c r="AW43" s="5">
        <f t="shared" si="152"/>
        <v>7.5413528622772259E-7</v>
      </c>
      <c r="AX43" s="5">
        <f t="shared" si="153"/>
        <v>6.6462371717772068E-4</v>
      </c>
      <c r="AY43" s="5">
        <f t="shared" si="154"/>
        <v>6.4260409529713625E-4</v>
      </c>
      <c r="AZ43" s="5">
        <f t="shared" si="155"/>
        <v>3.1065700231566555E-4</v>
      </c>
      <c r="BA43" s="5">
        <f t="shared" si="156"/>
        <v>1.0012154585178491E-4</v>
      </c>
      <c r="BB43" s="5">
        <f t="shared" si="157"/>
        <v>2.4201105726803615E-5</v>
      </c>
      <c r="BC43" s="5">
        <f t="shared" si="158"/>
        <v>4.6798599715346748E-6</v>
      </c>
      <c r="BD43" s="5">
        <f t="shared" si="159"/>
        <v>1.190367011230068E-4</v>
      </c>
      <c r="BE43" s="5">
        <f t="shared" si="160"/>
        <v>1.5329607266226008E-4</v>
      </c>
      <c r="BF43" s="5">
        <f t="shared" si="161"/>
        <v>9.8707733295588736E-5</v>
      </c>
      <c r="BG43" s="5">
        <f t="shared" si="162"/>
        <v>4.2372107965736781E-5</v>
      </c>
      <c r="BH43" s="5">
        <f t="shared" si="163"/>
        <v>1.3641754350317146E-5</v>
      </c>
      <c r="BI43" s="5">
        <f t="shared" si="164"/>
        <v>3.5135842078922248E-6</v>
      </c>
      <c r="BJ43" s="8">
        <f t="shared" si="165"/>
        <v>0.43804646029954769</v>
      </c>
      <c r="BK43" s="8">
        <f t="shared" si="166"/>
        <v>0.28292152786035341</v>
      </c>
      <c r="BL43" s="8">
        <f t="shared" si="167"/>
        <v>0.26342073173230574</v>
      </c>
      <c r="BM43" s="8">
        <f t="shared" si="168"/>
        <v>0.39145801788975887</v>
      </c>
      <c r="BN43" s="8">
        <f t="shared" si="169"/>
        <v>0.60809256623959174</v>
      </c>
    </row>
    <row r="44" spans="1:66" x14ac:dyDescent="0.25">
      <c r="A44" t="s">
        <v>70</v>
      </c>
      <c r="B44" t="s">
        <v>82</v>
      </c>
      <c r="C44" t="s">
        <v>88</v>
      </c>
      <c r="D44" t="s">
        <v>479</v>
      </c>
      <c r="E44">
        <f>VLOOKUP(A44,home!$A$2:$E$405,3,FALSE)</f>
        <v>1.359</v>
      </c>
      <c r="F44">
        <f>VLOOKUP(B44,home!$B$2:$E$405,3,FALSE)</f>
        <v>1.6188</v>
      </c>
      <c r="G44">
        <f>VLOOKUP(C44,away!$B$2:$E$405,4,FALSE)</f>
        <v>0.73580000000000001</v>
      </c>
      <c r="H44">
        <f>VLOOKUP(A44,away!$A$2:$E$405,3,FALSE)</f>
        <v>1.0342</v>
      </c>
      <c r="I44">
        <f>VLOOKUP(C44,away!$B$2:$E$405,3,FALSE)</f>
        <v>0.96689999999999998</v>
      </c>
      <c r="J44">
        <f>VLOOKUP(B44,home!$B$2:$E$405,4,FALSE)</f>
        <v>0.38679999999999998</v>
      </c>
      <c r="K44" s="3">
        <f t="shared" si="114"/>
        <v>1.6187226213599999</v>
      </c>
      <c r="L44" s="3">
        <f t="shared" si="115"/>
        <v>0.38678761466399997</v>
      </c>
      <c r="M44" s="5">
        <f t="shared" si="116"/>
        <v>0.13459160468744322</v>
      </c>
      <c r="N44" s="5">
        <f t="shared" si="117"/>
        <v>0.21786647515270693</v>
      </c>
      <c r="O44" s="5">
        <f t="shared" si="118"/>
        <v>5.2058365730856197E-2</v>
      </c>
      <c r="P44" s="5">
        <f t="shared" si="119"/>
        <v>8.4268054239569137E-2</v>
      </c>
      <c r="Q44" s="5">
        <f t="shared" si="120"/>
        <v>0.17633269588282655</v>
      </c>
      <c r="R44" s="5">
        <f t="shared" si="121"/>
        <v>1.0067765552171993E-2</v>
      </c>
      <c r="S44" s="5">
        <f t="shared" si="122"/>
        <v>1.3190096406483864E-2</v>
      </c>
      <c r="T44" s="5">
        <f t="shared" si="123"/>
        <v>6.820330282779101E-2</v>
      </c>
      <c r="U44" s="5">
        <f t="shared" si="124"/>
        <v>1.6296919845849758E-2</v>
      </c>
      <c r="V44" s="5">
        <f t="shared" si="125"/>
        <v>9.1759376818976806E-4</v>
      </c>
      <c r="W44" s="5">
        <f t="shared" si="126"/>
        <v>9.5144574570308213E-2</v>
      </c>
      <c r="X44" s="5">
        <f t="shared" si="127"/>
        <v>3.6800743046270581E-2</v>
      </c>
      <c r="Y44" s="5">
        <f t="shared" si="128"/>
        <v>7.1170358103648905E-3</v>
      </c>
      <c r="Z44" s="5">
        <f t="shared" si="129"/>
        <v>1.2980290076403313E-3</v>
      </c>
      <c r="AA44" s="5">
        <f t="shared" si="130"/>
        <v>2.1011489178488765E-3</v>
      </c>
      <c r="AB44" s="5">
        <f t="shared" si="131"/>
        <v>1.7005886420840305E-3</v>
      </c>
      <c r="AC44" s="5">
        <f t="shared" si="132"/>
        <v>3.5906697898836308E-5</v>
      </c>
      <c r="AD44" s="5">
        <f t="shared" si="133"/>
        <v>3.8503168789157813E-2</v>
      </c>
      <c r="AE44" s="5">
        <f t="shared" si="134"/>
        <v>1.4892548812963723E-2</v>
      </c>
      <c r="AF44" s="5">
        <f t="shared" si="135"/>
        <v>2.8801267158167112E-3</v>
      </c>
      <c r="AG44" s="5">
        <f t="shared" si="136"/>
        <v>3.7133244744693529E-4</v>
      </c>
      <c r="AH44" s="5">
        <f t="shared" si="137"/>
        <v>1.255153859074707E-4</v>
      </c>
      <c r="AI44" s="5">
        <f t="shared" si="138"/>
        <v>2.0317459449715295E-4</v>
      </c>
      <c r="AJ44" s="5">
        <f t="shared" si="139"/>
        <v>1.6444165609909325E-4</v>
      </c>
      <c r="AK44" s="5">
        <f t="shared" si="140"/>
        <v>8.8728476207167932E-5</v>
      </c>
      <c r="AL44" s="5">
        <f t="shared" si="141"/>
        <v>8.9925001581774049E-7</v>
      </c>
      <c r="AM44" s="5">
        <f t="shared" si="142"/>
        <v>1.2465190062610411E-2</v>
      </c>
      <c r="AN44" s="5">
        <f t="shared" si="143"/>
        <v>4.821381130650477E-3</v>
      </c>
      <c r="AO44" s="5">
        <f t="shared" si="144"/>
        <v>9.3242525345515863E-4</v>
      </c>
      <c r="AP44" s="5">
        <f t="shared" si="145"/>
        <v>1.2021684654546547E-4</v>
      </c>
      <c r="AQ44" s="5">
        <f t="shared" si="146"/>
        <v>1.1624596829437179E-5</v>
      </c>
      <c r="AR44" s="5">
        <f t="shared" si="147"/>
        <v>9.7095593437564027E-6</v>
      </c>
      <c r="AS44" s="5">
        <f t="shared" si="148"/>
        <v>1.5717083353175848E-5</v>
      </c>
      <c r="AT44" s="5">
        <f t="shared" si="149"/>
        <v>1.2720799182793214E-5</v>
      </c>
      <c r="AU44" s="5">
        <f t="shared" si="150"/>
        <v>6.8638151329883905E-6</v>
      </c>
      <c r="AV44" s="5">
        <f t="shared" si="151"/>
        <v>2.7776532061503504E-6</v>
      </c>
      <c r="AW44" s="5">
        <f t="shared" si="152"/>
        <v>1.5639503024278357E-8</v>
      </c>
      <c r="AX44" s="5">
        <f t="shared" si="153"/>
        <v>3.3629475223165618E-3</v>
      </c>
      <c r="AY44" s="5">
        <f t="shared" si="154"/>
        <v>1.3007464503970317E-3</v>
      </c>
      <c r="AZ44" s="5">
        <f t="shared" si="155"/>
        <v>2.5155630841586642E-4</v>
      </c>
      <c r="BA44" s="5">
        <f t="shared" si="156"/>
        <v>3.243295482861816E-5</v>
      </c>
      <c r="BB44" s="5">
        <f t="shared" si="157"/>
        <v>3.1361663086666195E-6</v>
      </c>
      <c r="BC44" s="5">
        <f t="shared" si="158"/>
        <v>2.4260605714375268E-7</v>
      </c>
      <c r="BD44" s="5">
        <f t="shared" si="159"/>
        <v>6.259228830016818E-7</v>
      </c>
      <c r="BE44" s="5">
        <f t="shared" si="160"/>
        <v>1.0131955299416911E-6</v>
      </c>
      <c r="BF44" s="5">
        <f t="shared" si="161"/>
        <v>8.2004126208872432E-7</v>
      </c>
      <c r="BG44" s="5">
        <f t="shared" si="162"/>
        <v>4.4247311379720743E-7</v>
      </c>
      <c r="BH44" s="5">
        <f t="shared" si="163"/>
        <v>1.7906030966178425E-7</v>
      </c>
      <c r="BI44" s="5">
        <f t="shared" si="164"/>
        <v>5.7969794767451333E-8</v>
      </c>
      <c r="BJ44" s="8">
        <f t="shared" si="165"/>
        <v>0.6814139039540682</v>
      </c>
      <c r="BK44" s="8">
        <f t="shared" si="166"/>
        <v>0.23430490149999766</v>
      </c>
      <c r="BL44" s="8">
        <f t="shared" si="167"/>
        <v>8.2857576374633868E-2</v>
      </c>
      <c r="BM44" s="8">
        <f t="shared" si="168"/>
        <v>0.32338871877987202</v>
      </c>
      <c r="BN44" s="8">
        <f t="shared" si="169"/>
        <v>0.67518496124557403</v>
      </c>
    </row>
    <row r="45" spans="1:66" x14ac:dyDescent="0.25">
      <c r="A45" t="s">
        <v>70</v>
      </c>
      <c r="B45" t="s">
        <v>109</v>
      </c>
      <c r="C45" t="s">
        <v>78</v>
      </c>
      <c r="D45" t="s">
        <v>479</v>
      </c>
      <c r="E45">
        <f>VLOOKUP(A45,home!$A$2:$E$405,3,FALSE)</f>
        <v>1.359</v>
      </c>
      <c r="F45">
        <f>VLOOKUP(B45,home!$B$2:$E$405,3,FALSE)</f>
        <v>0.4415</v>
      </c>
      <c r="G45">
        <f>VLOOKUP(C45,away!$B$2:$E$405,4,FALSE)</f>
        <v>0</v>
      </c>
      <c r="H45">
        <f>VLOOKUP(A45,away!$A$2:$E$405,3,FALSE)</f>
        <v>1.0342</v>
      </c>
      <c r="I45">
        <f>VLOOKUP(C45,away!$B$2:$E$405,3,FALSE)</f>
        <v>0.48349999999999999</v>
      </c>
      <c r="J45">
        <f>VLOOKUP(B45,home!$B$2:$E$405,4,FALSE)</f>
        <v>1.5470999999999999</v>
      </c>
      <c r="K45" s="3">
        <f t="shared" si="114"/>
        <v>0</v>
      </c>
      <c r="L45" s="3">
        <f t="shared" si="115"/>
        <v>0.77360523146999993</v>
      </c>
      <c r="M45" s="5">
        <f t="shared" si="116"/>
        <v>0.46134680446455845</v>
      </c>
      <c r="N45" s="5">
        <f t="shared" si="117"/>
        <v>0</v>
      </c>
      <c r="O45" s="5">
        <f t="shared" si="118"/>
        <v>0.35690030145574952</v>
      </c>
      <c r="P45" s="5">
        <f t="shared" si="119"/>
        <v>0</v>
      </c>
      <c r="Q45" s="5">
        <f t="shared" si="120"/>
        <v>0</v>
      </c>
      <c r="R45" s="5">
        <f t="shared" si="121"/>
        <v>0.13804997015969392</v>
      </c>
      <c r="S45" s="5">
        <f t="shared" si="122"/>
        <v>0</v>
      </c>
      <c r="T45" s="5">
        <f t="shared" si="123"/>
        <v>0</v>
      </c>
      <c r="U45" s="5">
        <f t="shared" si="124"/>
        <v>0</v>
      </c>
      <c r="V45" s="5">
        <f t="shared" si="125"/>
        <v>0</v>
      </c>
      <c r="W45" s="5">
        <f t="shared" si="126"/>
        <v>0</v>
      </c>
      <c r="X45" s="5">
        <f t="shared" si="127"/>
        <v>0</v>
      </c>
      <c r="Y45" s="5">
        <f t="shared" si="128"/>
        <v>0</v>
      </c>
      <c r="Z45" s="5">
        <f t="shared" si="129"/>
        <v>3.5598726373272202E-2</v>
      </c>
      <c r="AA45" s="5">
        <f t="shared" si="130"/>
        <v>0</v>
      </c>
      <c r="AB45" s="5">
        <f t="shared" si="131"/>
        <v>0</v>
      </c>
      <c r="AC45" s="5">
        <f t="shared" si="132"/>
        <v>0</v>
      </c>
      <c r="AD45" s="5">
        <f t="shared" si="133"/>
        <v>0</v>
      </c>
      <c r="AE45" s="5">
        <f t="shared" si="134"/>
        <v>0</v>
      </c>
      <c r="AF45" s="5">
        <f t="shared" si="135"/>
        <v>0</v>
      </c>
      <c r="AG45" s="5">
        <f t="shared" si="136"/>
        <v>0</v>
      </c>
      <c r="AH45" s="5">
        <f t="shared" si="137"/>
        <v>6.8848402390081073E-3</v>
      </c>
      <c r="AI45" s="5">
        <f t="shared" si="138"/>
        <v>0</v>
      </c>
      <c r="AJ45" s="5">
        <f t="shared" si="139"/>
        <v>0</v>
      </c>
      <c r="AK45" s="5">
        <f t="shared" si="140"/>
        <v>0</v>
      </c>
      <c r="AL45" s="5">
        <f t="shared" si="141"/>
        <v>0</v>
      </c>
      <c r="AM45" s="5">
        <f t="shared" si="142"/>
        <v>0</v>
      </c>
      <c r="AN45" s="5">
        <f t="shared" si="143"/>
        <v>0</v>
      </c>
      <c r="AO45" s="5">
        <f t="shared" si="144"/>
        <v>0</v>
      </c>
      <c r="AP45" s="5">
        <f t="shared" si="145"/>
        <v>0</v>
      </c>
      <c r="AQ45" s="5">
        <f t="shared" si="146"/>
        <v>0</v>
      </c>
      <c r="AR45" s="5">
        <f t="shared" si="147"/>
        <v>1.0652296853463678E-3</v>
      </c>
      <c r="AS45" s="5">
        <f t="shared" si="148"/>
        <v>0</v>
      </c>
      <c r="AT45" s="5">
        <f t="shared" si="149"/>
        <v>0</v>
      </c>
      <c r="AU45" s="5">
        <f t="shared" si="150"/>
        <v>0</v>
      </c>
      <c r="AV45" s="5">
        <f t="shared" si="151"/>
        <v>0</v>
      </c>
      <c r="AW45" s="5">
        <f t="shared" si="152"/>
        <v>0</v>
      </c>
      <c r="AX45" s="5">
        <f t="shared" si="153"/>
        <v>0</v>
      </c>
      <c r="AY45" s="5">
        <f t="shared" si="154"/>
        <v>0</v>
      </c>
      <c r="AZ45" s="5">
        <f t="shared" si="155"/>
        <v>0</v>
      </c>
      <c r="BA45" s="5">
        <f t="shared" si="156"/>
        <v>0</v>
      </c>
      <c r="BB45" s="5">
        <f t="shared" si="157"/>
        <v>0</v>
      </c>
      <c r="BC45" s="5">
        <f t="shared" si="158"/>
        <v>0</v>
      </c>
      <c r="BD45" s="5">
        <f t="shared" si="159"/>
        <v>1.3734454288351529E-4</v>
      </c>
      <c r="BE45" s="5">
        <f t="shared" si="160"/>
        <v>0</v>
      </c>
      <c r="BF45" s="5">
        <f t="shared" si="161"/>
        <v>0</v>
      </c>
      <c r="BG45" s="5">
        <f t="shared" si="162"/>
        <v>0</v>
      </c>
      <c r="BH45" s="5">
        <f t="shared" si="163"/>
        <v>0</v>
      </c>
      <c r="BI45" s="5">
        <f t="shared" si="164"/>
        <v>0</v>
      </c>
      <c r="BJ45" s="8">
        <f t="shared" si="165"/>
        <v>0</v>
      </c>
      <c r="BK45" s="8">
        <f t="shared" si="166"/>
        <v>0.46134680446455845</v>
      </c>
      <c r="BL45" s="8">
        <f t="shared" si="167"/>
        <v>0.50303768608268151</v>
      </c>
      <c r="BM45" s="8">
        <f t="shared" si="168"/>
        <v>4.3686140840510194E-2</v>
      </c>
      <c r="BN45" s="8">
        <f t="shared" si="169"/>
        <v>0.95629707608000192</v>
      </c>
    </row>
    <row r="46" spans="1:66" x14ac:dyDescent="0.25">
      <c r="A46" t="s">
        <v>89</v>
      </c>
      <c r="B46" t="s">
        <v>92</v>
      </c>
      <c r="C46" t="s">
        <v>95</v>
      </c>
      <c r="D46" t="s">
        <v>479</v>
      </c>
      <c r="E46">
        <f>VLOOKUP(A46,home!$A$2:$E$405,3,FALSE)</f>
        <v>1.3980999999999999</v>
      </c>
      <c r="F46">
        <f>VLOOKUP(B46,home!$B$2:$E$405,3,FALSE)</f>
        <v>1.0014000000000001</v>
      </c>
      <c r="G46">
        <f>VLOOKUP(C46,away!$B$2:$E$405,4,FALSE)</f>
        <v>1.1444000000000001</v>
      </c>
      <c r="H46">
        <f>VLOOKUP(A46,away!$A$2:$E$405,3,FALSE)</f>
        <v>1.1943999999999999</v>
      </c>
      <c r="I46">
        <f>VLOOKUP(C46,away!$B$2:$E$405,3,FALSE)</f>
        <v>0.83720000000000006</v>
      </c>
      <c r="J46">
        <f>VLOOKUP(B46,home!$B$2:$E$405,4,FALSE)</f>
        <v>1.3395999999999999</v>
      </c>
      <c r="K46" s="3">
        <f t="shared" si="114"/>
        <v>1.6022256198960001</v>
      </c>
      <c r="L46" s="3">
        <f t="shared" si="115"/>
        <v>1.3395352705279999</v>
      </c>
      <c r="M46" s="5">
        <f t="shared" si="116"/>
        <v>5.2772719896080053E-2</v>
      </c>
      <c r="N46" s="5">
        <f t="shared" si="117"/>
        <v>8.4553803849094833E-2</v>
      </c>
      <c r="O46" s="5">
        <f t="shared" si="118"/>
        <v>7.069091962249395E-2</v>
      </c>
      <c r="P46" s="5">
        <f t="shared" si="119"/>
        <v>0.11326280251316868</v>
      </c>
      <c r="Q46" s="5">
        <f t="shared" si="120"/>
        <v>6.7737135393340406E-2</v>
      </c>
      <c r="R46" s="5">
        <f t="shared" si="121"/>
        <v>4.7346490070195271E-2</v>
      </c>
      <c r="S46" s="5">
        <f t="shared" si="122"/>
        <v>6.0772225017010885E-2</v>
      </c>
      <c r="T46" s="5">
        <f t="shared" si="123"/>
        <v>9.0736281983909983E-2</v>
      </c>
      <c r="U46" s="5">
        <f t="shared" si="124"/>
        <v>7.5859759402618437E-2</v>
      </c>
      <c r="V46" s="5">
        <f t="shared" si="125"/>
        <v>1.4492404690954806E-2</v>
      </c>
      <c r="W46" s="5">
        <f t="shared" si="126"/>
        <v>3.6176724581858041E-2</v>
      </c>
      <c r="X46" s="5">
        <f t="shared" si="127"/>
        <v>4.845999854957616E-2</v>
      </c>
      <c r="Y46" s="5">
        <f t="shared" si="128"/>
        <v>3.2456938633446494E-2</v>
      </c>
      <c r="Z46" s="5">
        <f t="shared" si="129"/>
        <v>2.1140764461576752E-2</v>
      </c>
      <c r="AA46" s="5">
        <f t="shared" si="130"/>
        <v>3.387227444452514E-2</v>
      </c>
      <c r="AB46" s="5">
        <f t="shared" si="131"/>
        <v>2.7135512959583372E-2</v>
      </c>
      <c r="AC46" s="5">
        <f t="shared" si="132"/>
        <v>1.9440091084049641E-3</v>
      </c>
      <c r="AD46" s="5">
        <f t="shared" si="133"/>
        <v>1.4490818742243592E-2</v>
      </c>
      <c r="AE46" s="5">
        <f t="shared" si="134"/>
        <v>1.9410962804063483E-2</v>
      </c>
      <c r="AF46" s="5">
        <f t="shared" si="135"/>
        <v>1.3000834655475062E-2</v>
      </c>
      <c r="AG46" s="5">
        <f t="shared" si="136"/>
        <v>5.8050255224371908E-3</v>
      </c>
      <c r="AH46" s="5">
        <f t="shared" si="137"/>
        <v>7.0796999105517434E-3</v>
      </c>
      <c r="AI46" s="5">
        <f t="shared" si="138"/>
        <v>1.1343276577861423E-2</v>
      </c>
      <c r="AJ46" s="5">
        <f t="shared" si="139"/>
        <v>9.0872441733079005E-3</v>
      </c>
      <c r="AK46" s="5">
        <f t="shared" si="140"/>
        <v>4.8532718095748561E-3</v>
      </c>
      <c r="AL46" s="5">
        <f t="shared" si="141"/>
        <v>1.6689222777424275E-4</v>
      </c>
      <c r="AM46" s="5">
        <f t="shared" si="142"/>
        <v>4.6435122084183631E-3</v>
      </c>
      <c r="AN46" s="5">
        <f t="shared" si="143"/>
        <v>6.2201483823037624E-3</v>
      </c>
      <c r="AO46" s="5">
        <f t="shared" si="144"/>
        <v>4.1660540730067861E-3</v>
      </c>
      <c r="AP46" s="5">
        <f t="shared" si="145"/>
        <v>1.8601921232398063E-3</v>
      </c>
      <c r="AQ46" s="5">
        <f t="shared" si="146"/>
        <v>6.229482397595228E-4</v>
      </c>
      <c r="AR46" s="5">
        <f t="shared" si="147"/>
        <v>1.8967015469875971E-3</v>
      </c>
      <c r="AS46" s="5">
        <f t="shared" si="148"/>
        <v>3.038943811879905E-3</v>
      </c>
      <c r="AT46" s="5">
        <f t="shared" si="149"/>
        <v>2.4345368164091978E-3</v>
      </c>
      <c r="AU46" s="5">
        <f t="shared" si="150"/>
        <v>1.3002257532769542E-3</v>
      </c>
      <c r="AV46" s="5">
        <f t="shared" si="151"/>
        <v>5.2081375338722789E-4</v>
      </c>
      <c r="AW46" s="5">
        <f t="shared" si="152"/>
        <v>9.9497332210657051E-6</v>
      </c>
      <c r="AX46" s="5">
        <f t="shared" si="153"/>
        <v>1.2399923711046267E-3</v>
      </c>
      <c r="AY46" s="5">
        <f t="shared" si="154"/>
        <v>1.6610135162802922E-3</v>
      </c>
      <c r="AZ46" s="5">
        <f t="shared" si="155"/>
        <v>1.1124930949405929E-3</v>
      </c>
      <c r="BA46" s="5">
        <f t="shared" si="156"/>
        <v>4.9674124629725937E-4</v>
      </c>
      <c r="BB46" s="5">
        <f t="shared" si="157"/>
        <v>1.66350604935304E-4</v>
      </c>
      <c r="BC46" s="5">
        <f t="shared" si="158"/>
        <v>4.4566500516901776E-5</v>
      </c>
      <c r="BD46" s="5">
        <f t="shared" si="159"/>
        <v>4.2344976997581754E-4</v>
      </c>
      <c r="BE46" s="5">
        <f t="shared" si="160"/>
        <v>6.7846207019432291E-4</v>
      </c>
      <c r="BF46" s="5">
        <f t="shared" si="161"/>
        <v>5.4352465549651133E-4</v>
      </c>
      <c r="BG46" s="5">
        <f t="shared" si="162"/>
        <v>2.9028304269388604E-4</v>
      </c>
      <c r="BH46" s="5">
        <f t="shared" si="163"/>
        <v>1.1627473200637715E-4</v>
      </c>
      <c r="BI46" s="5">
        <f t="shared" si="164"/>
        <v>3.7259670913431782E-5</v>
      </c>
      <c r="BJ46" s="8">
        <f t="shared" si="165"/>
        <v>0.43506253707624853</v>
      </c>
      <c r="BK46" s="8">
        <f t="shared" si="166"/>
        <v>0.24507206696967393</v>
      </c>
      <c r="BL46" s="8">
        <f t="shared" si="167"/>
        <v>0.29854892459393345</v>
      </c>
      <c r="BM46" s="8">
        <f t="shared" si="168"/>
        <v>0.56180935797399978</v>
      </c>
      <c r="BN46" s="8">
        <f t="shared" si="169"/>
        <v>0.43636387134437321</v>
      </c>
    </row>
    <row r="47" spans="1:66" x14ac:dyDescent="0.25">
      <c r="A47" t="s">
        <v>89</v>
      </c>
      <c r="B47" t="s">
        <v>94</v>
      </c>
      <c r="C47" t="s">
        <v>121</v>
      </c>
      <c r="D47" t="s">
        <v>479</v>
      </c>
      <c r="E47">
        <f>VLOOKUP(A47,home!$A$2:$E$405,3,FALSE)</f>
        <v>1.3980999999999999</v>
      </c>
      <c r="F47">
        <f>VLOOKUP(B47,home!$B$2:$E$405,3,FALSE)</f>
        <v>1.1444000000000001</v>
      </c>
      <c r="G47">
        <f>VLOOKUP(C47,away!$B$2:$E$405,4,FALSE)</f>
        <v>1.4305000000000001</v>
      </c>
      <c r="H47">
        <f>VLOOKUP(A47,away!$A$2:$E$405,3,FALSE)</f>
        <v>1.1943999999999999</v>
      </c>
      <c r="I47">
        <f>VLOOKUP(C47,away!$B$2:$E$405,3,FALSE)</f>
        <v>0.83720000000000006</v>
      </c>
      <c r="J47">
        <f>VLOOKUP(B47,home!$B$2:$E$405,4,FALSE)</f>
        <v>1.8419000000000001</v>
      </c>
      <c r="K47" s="3">
        <f t="shared" si="114"/>
        <v>2.2887794580200005</v>
      </c>
      <c r="L47" s="3">
        <f t="shared" si="115"/>
        <v>1.8418109993920002</v>
      </c>
      <c r="M47" s="5">
        <f t="shared" si="116"/>
        <v>1.6073385370596688E-2</v>
      </c>
      <c r="N47" s="5">
        <f t="shared" si="117"/>
        <v>3.6788434257060888E-2</v>
      </c>
      <c r="O47" s="5">
        <f t="shared" si="118"/>
        <v>2.9604137973031439E-2</v>
      </c>
      <c r="P47" s="5">
        <f t="shared" si="119"/>
        <v>6.7757342865064213E-2</v>
      </c>
      <c r="Q47" s="5">
        <f t="shared" si="120"/>
        <v>4.2100306310140133E-2</v>
      </c>
      <c r="R47" s="5">
        <f t="shared" si="121"/>
        <v>2.7262613473123854E-2</v>
      </c>
      <c r="S47" s="5">
        <f t="shared" si="122"/>
        <v>7.1407755837988682E-2</v>
      </c>
      <c r="T47" s="5">
        <f t="shared" si="123"/>
        <v>7.7540807239788526E-2</v>
      </c>
      <c r="U47" s="5">
        <f t="shared" si="124"/>
        <v>6.2398109689225177E-2</v>
      </c>
      <c r="V47" s="5">
        <f t="shared" si="125"/>
        <v>3.3446592916610784E-2</v>
      </c>
      <c r="W47" s="5">
        <f t="shared" si="126"/>
        <v>3.211943875299951E-2</v>
      </c>
      <c r="X47" s="5">
        <f t="shared" si="127"/>
        <v>5.9157935589572171E-2</v>
      </c>
      <c r="Y47" s="5">
        <f t="shared" si="128"/>
        <v>5.4478868235098753E-2</v>
      </c>
      <c r="Z47" s="5">
        <f t="shared" si="129"/>
        <v>1.6737527122324021E-2</v>
      </c>
      <c r="AA47" s="5">
        <f t="shared" si="130"/>
        <v>3.8308508255627829E-2</v>
      </c>
      <c r="AB47" s="5">
        <f t="shared" si="131"/>
        <v>4.38398633814353E-2</v>
      </c>
      <c r="AC47" s="5">
        <f t="shared" si="132"/>
        <v>8.8121303153749376E-3</v>
      </c>
      <c r="AD47" s="5">
        <f t="shared" si="133"/>
        <v>1.8378577905249209E-2</v>
      </c>
      <c r="AE47" s="5">
        <f t="shared" si="134"/>
        <v>3.3849866939070779E-2</v>
      </c>
      <c r="AF47" s="5">
        <f t="shared" si="135"/>
        <v>3.1172528628168092E-2</v>
      </c>
      <c r="AG47" s="5">
        <f t="shared" si="136"/>
        <v>1.9137968702074008E-2</v>
      </c>
      <c r="AH47" s="5">
        <f t="shared" si="137"/>
        <v>7.7068403891295796E-3</v>
      </c>
      <c r="AI47" s="5">
        <f t="shared" si="138"/>
        <v>1.7639257968878649E-2</v>
      </c>
      <c r="AJ47" s="5">
        <f t="shared" si="139"/>
        <v>2.0186185646942526E-2</v>
      </c>
      <c r="AK47" s="5">
        <f t="shared" si="140"/>
        <v>1.5400575681500077E-2</v>
      </c>
      <c r="AL47" s="5">
        <f t="shared" si="141"/>
        <v>1.485901125080336E-3</v>
      </c>
      <c r="AM47" s="5">
        <f t="shared" si="142"/>
        <v>8.4129023154309243E-3</v>
      </c>
      <c r="AN47" s="5">
        <f t="shared" si="143"/>
        <v>1.5494976021371102E-2</v>
      </c>
      <c r="AO47" s="5">
        <f t="shared" si="144"/>
        <v>1.4269408635738296E-2</v>
      </c>
      <c r="AP47" s="5">
        <f t="shared" si="145"/>
        <v>8.7605179267073313E-3</v>
      </c>
      <c r="AQ47" s="5">
        <f t="shared" si="146"/>
        <v>4.0338045694450911E-3</v>
      </c>
      <c r="AR47" s="5">
        <f t="shared" si="147"/>
        <v>2.8389086798514761E-3</v>
      </c>
      <c r="AS47" s="5">
        <f t="shared" si="148"/>
        <v>6.4976358696387368E-3</v>
      </c>
      <c r="AT47" s="5">
        <f t="shared" si="149"/>
        <v>7.4358277520615327E-3</v>
      </c>
      <c r="AU47" s="5">
        <f t="shared" si="150"/>
        <v>5.6729899374311577E-3</v>
      </c>
      <c r="AV47" s="5">
        <f t="shared" si="151"/>
        <v>3.246055708586651E-3</v>
      </c>
      <c r="AW47" s="5">
        <f t="shared" si="152"/>
        <v>1.7399486043803323E-4</v>
      </c>
      <c r="AX47" s="5">
        <f t="shared" si="153"/>
        <v>3.2092130003145312E-3</v>
      </c>
      <c r="AY47" s="5">
        <f t="shared" si="154"/>
        <v>5.9107638033711061E-3</v>
      </c>
      <c r="AZ47" s="5">
        <f t="shared" si="155"/>
        <v>5.4432548939284987E-3</v>
      </c>
      <c r="BA47" s="5">
        <f t="shared" si="156"/>
        <v>3.3418155787106156E-3</v>
      </c>
      <c r="BB47" s="5">
        <f t="shared" si="157"/>
        <v>1.5387481727021886E-3</v>
      </c>
      <c r="BC47" s="5">
        <f t="shared" si="158"/>
        <v>5.6681666195544645E-4</v>
      </c>
      <c r="BD47" s="5">
        <f t="shared" si="159"/>
        <v>8.7145553880331288E-4</v>
      </c>
      <c r="BE47" s="5">
        <f t="shared" si="160"/>
        <v>1.994569535790774E-3</v>
      </c>
      <c r="BF47" s="5">
        <f t="shared" si="161"/>
        <v>2.2825648905552059E-3</v>
      </c>
      <c r="BG47" s="5">
        <f t="shared" si="162"/>
        <v>1.7414292110334755E-3</v>
      </c>
      <c r="BH47" s="5">
        <f t="shared" si="163"/>
        <v>9.9643685145234901E-4</v>
      </c>
      <c r="BI47" s="5">
        <f t="shared" si="164"/>
        <v>4.5612483936365234E-4</v>
      </c>
      <c r="BJ47" s="8">
        <f t="shared" si="165"/>
        <v>0.47570695413889713</v>
      </c>
      <c r="BK47" s="8">
        <f t="shared" si="166"/>
        <v>0.20489387223408678</v>
      </c>
      <c r="BL47" s="8">
        <f t="shared" si="167"/>
        <v>0.29638009127346271</v>
      </c>
      <c r="BM47" s="8">
        <f t="shared" si="168"/>
        <v>0.76839545557682021</v>
      </c>
      <c r="BN47" s="8">
        <f t="shared" si="169"/>
        <v>0.21958622024901722</v>
      </c>
    </row>
    <row r="48" spans="1:66" x14ac:dyDescent="0.25">
      <c r="A48" t="s">
        <v>89</v>
      </c>
      <c r="B48" t="s">
        <v>120</v>
      </c>
      <c r="C48" t="s">
        <v>105</v>
      </c>
      <c r="D48" t="s">
        <v>479</v>
      </c>
      <c r="E48">
        <f>VLOOKUP(A48,home!$A$2:$E$405,3,FALSE)</f>
        <v>1.3980999999999999</v>
      </c>
      <c r="F48">
        <f>VLOOKUP(B48,home!$B$2:$E$405,3,FALSE)</f>
        <v>1.2875000000000001</v>
      </c>
      <c r="G48">
        <f>VLOOKUP(C48,away!$B$2:$E$405,4,FALSE)</f>
        <v>0.85829999999999995</v>
      </c>
      <c r="H48">
        <f>VLOOKUP(A48,away!$A$2:$E$405,3,FALSE)</f>
        <v>1.1943999999999999</v>
      </c>
      <c r="I48">
        <f>VLOOKUP(C48,away!$B$2:$E$405,3,FALSE)</f>
        <v>1.0046999999999999</v>
      </c>
      <c r="J48">
        <f>VLOOKUP(B48,home!$B$2:$E$405,4,FALSE)</f>
        <v>1.1720999999999999</v>
      </c>
      <c r="K48" s="3">
        <f t="shared" si="114"/>
        <v>1.5449861336249999</v>
      </c>
      <c r="L48" s="3">
        <f t="shared" si="115"/>
        <v>1.4065360343279998</v>
      </c>
      <c r="M48" s="5">
        <f t="shared" si="116"/>
        <v>5.2260096730039944E-2</v>
      </c>
      <c r="N48" s="5">
        <f t="shared" si="117"/>
        <v>8.0741124789812921E-2</v>
      </c>
      <c r="O48" s="5">
        <f t="shared" si="118"/>
        <v>7.3505709208268058E-2</v>
      </c>
      <c r="P48" s="5">
        <f t="shared" si="119"/>
        <v>0.11356530146904563</v>
      </c>
      <c r="Q48" s="5">
        <f t="shared" si="120"/>
        <v>6.2371959106773366E-2</v>
      </c>
      <c r="R48" s="5">
        <f t="shared" si="121"/>
        <v>5.1694214365132253E-2</v>
      </c>
      <c r="S48" s="5">
        <f t="shared" si="122"/>
        <v>6.1696583553880857E-2</v>
      </c>
      <c r="T48" s="5">
        <f t="shared" si="123"/>
        <v>8.7728408015309178E-2</v>
      </c>
      <c r="U48" s="5">
        <f t="shared" si="124"/>
        <v>7.9866844382767616E-2</v>
      </c>
      <c r="V48" s="5">
        <f t="shared" si="125"/>
        <v>1.4896836633418835E-2</v>
      </c>
      <c r="W48" s="5">
        <f t="shared" si="126"/>
        <v>3.2121270648996787E-2</v>
      </c>
      <c r="X48" s="5">
        <f t="shared" si="127"/>
        <v>4.517972463621632E-2</v>
      </c>
      <c r="Y48" s="5">
        <f t="shared" si="128"/>
        <v>3.1773455360927377E-2</v>
      </c>
      <c r="Z48" s="5">
        <f t="shared" si="129"/>
        <v>2.4236591756944873E-2</v>
      </c>
      <c r="AA48" s="5">
        <f t="shared" si="130"/>
        <v>3.7445198190809804E-2</v>
      </c>
      <c r="AB48" s="5">
        <f t="shared" si="131"/>
        <v>2.892615598782055E-2</v>
      </c>
      <c r="AC48" s="5">
        <f t="shared" si="132"/>
        <v>2.0232498706762819E-3</v>
      </c>
      <c r="AD48" s="5">
        <f t="shared" si="133"/>
        <v>1.2406729436778934E-2</v>
      </c>
      <c r="AE48" s="5">
        <f t="shared" si="134"/>
        <v>1.7450512020987501E-2</v>
      </c>
      <c r="AF48" s="5">
        <f t="shared" si="135"/>
        <v>1.2272386987496426E-2</v>
      </c>
      <c r="AG48" s="5">
        <f t="shared" si="136"/>
        <v>5.7538515083772552E-3</v>
      </c>
      <c r="AH48" s="5">
        <f t="shared" si="137"/>
        <v>8.5224099138599858E-3</v>
      </c>
      <c r="AI48" s="5">
        <f t="shared" si="138"/>
        <v>1.316700514198191E-2</v>
      </c>
      <c r="AJ48" s="5">
        <f t="shared" si="139"/>
        <v>1.0171420182865563E-2</v>
      </c>
      <c r="AK48" s="5">
        <f t="shared" si="140"/>
        <v>5.2382343806002514E-3</v>
      </c>
      <c r="AL48" s="5">
        <f t="shared" si="141"/>
        <v>1.7586724547984494E-4</v>
      </c>
      <c r="AM48" s="5">
        <f t="shared" si="142"/>
        <v>3.8336449886921136E-3</v>
      </c>
      <c r="AN48" s="5">
        <f t="shared" si="143"/>
        <v>5.3921598194164155E-3</v>
      </c>
      <c r="AO48" s="5">
        <f t="shared" si="144"/>
        <v>3.7921335444323747E-3</v>
      </c>
      <c r="AP48" s="5">
        <f t="shared" si="145"/>
        <v>1.7779241590760309E-3</v>
      </c>
      <c r="AQ48" s="5">
        <f t="shared" si="146"/>
        <v>6.2517859901068632E-4</v>
      </c>
      <c r="AR48" s="5">
        <f t="shared" si="147"/>
        <v>2.3974153286316488E-3</v>
      </c>
      <c r="AS48" s="5">
        <f t="shared" si="148"/>
        <v>3.7039734392759201E-3</v>
      </c>
      <c r="AT48" s="5">
        <f t="shared" si="149"/>
        <v>2.8612938014982991E-3</v>
      </c>
      <c r="AU48" s="5">
        <f t="shared" si="150"/>
        <v>1.4735530825140115E-3</v>
      </c>
      <c r="AV48" s="5">
        <f t="shared" si="151"/>
        <v>5.6915476991113072E-4</v>
      </c>
      <c r="AW48" s="5">
        <f t="shared" si="152"/>
        <v>1.0615926661460269E-5</v>
      </c>
      <c r="AX48" s="5">
        <f t="shared" si="153"/>
        <v>9.8715472479504892E-4</v>
      </c>
      <c r="AY48" s="5">
        <f t="shared" si="154"/>
        <v>1.3884686918813761E-3</v>
      </c>
      <c r="AZ48" s="5">
        <f t="shared" si="155"/>
        <v>9.7646562383370814E-4</v>
      </c>
      <c r="BA48" s="5">
        <f t="shared" si="156"/>
        <v>4.5781136206822666E-4</v>
      </c>
      <c r="BB48" s="5">
        <f t="shared" si="157"/>
        <v>1.6098204441843597E-4</v>
      </c>
      <c r="BC48" s="5">
        <f t="shared" si="158"/>
        <v>4.5285409270864124E-5</v>
      </c>
      <c r="BD48" s="5">
        <f t="shared" si="159"/>
        <v>5.6200850816178578E-4</v>
      </c>
      <c r="BE48" s="5">
        <f t="shared" si="160"/>
        <v>8.6829535208923173E-4</v>
      </c>
      <c r="BF48" s="5">
        <f t="shared" si="161"/>
        <v>6.7075213943445025E-4</v>
      </c>
      <c r="BG48" s="5">
        <f t="shared" si="162"/>
        <v>3.4543425150850932E-4</v>
      </c>
      <c r="BH48" s="5">
        <f t="shared" si="163"/>
        <v>1.334227821649444E-4</v>
      </c>
      <c r="BI48" s="5">
        <f t="shared" si="164"/>
        <v>4.1227269670901627E-5</v>
      </c>
      <c r="BJ48" s="8">
        <f t="shared" si="165"/>
        <v>0.40723663147857131</v>
      </c>
      <c r="BK48" s="8">
        <f t="shared" si="166"/>
        <v>0.2460064041944228</v>
      </c>
      <c r="BL48" s="8">
        <f t="shared" si="167"/>
        <v>0.32216372247896685</v>
      </c>
      <c r="BM48" s="8">
        <f t="shared" si="168"/>
        <v>0.56412709147461348</v>
      </c>
      <c r="BN48" s="8">
        <f t="shared" si="169"/>
        <v>0.43413840566907219</v>
      </c>
    </row>
    <row r="49" spans="1:66" x14ac:dyDescent="0.25">
      <c r="A49" t="s">
        <v>89</v>
      </c>
      <c r="B49" t="s">
        <v>116</v>
      </c>
      <c r="C49" t="s">
        <v>104</v>
      </c>
      <c r="D49" t="s">
        <v>479</v>
      </c>
      <c r="E49">
        <f>VLOOKUP(A49,home!$A$2:$E$405,3,FALSE)</f>
        <v>1.3980999999999999</v>
      </c>
      <c r="F49">
        <f>VLOOKUP(B49,home!$B$2:$E$405,3,FALSE)</f>
        <v>0.89410000000000001</v>
      </c>
      <c r="G49">
        <f>VLOOKUP(C49,away!$B$2:$E$405,4,FALSE)</f>
        <v>1.2875000000000001</v>
      </c>
      <c r="H49">
        <f>VLOOKUP(A49,away!$A$2:$E$405,3,FALSE)</f>
        <v>1.1943999999999999</v>
      </c>
      <c r="I49">
        <f>VLOOKUP(C49,away!$B$2:$E$405,3,FALSE)</f>
        <v>0.83720000000000006</v>
      </c>
      <c r="J49">
        <f>VLOOKUP(B49,home!$B$2:$E$405,4,FALSE)</f>
        <v>1.6745000000000001</v>
      </c>
      <c r="K49" s="3">
        <f t="shared" si="114"/>
        <v>1.6094280578750002</v>
      </c>
      <c r="L49" s="3">
        <f t="shared" si="115"/>
        <v>1.6744190881600001</v>
      </c>
      <c r="M49" s="5">
        <f t="shared" si="116"/>
        <v>3.7483773510569772E-2</v>
      </c>
      <c r="N49" s="5">
        <f t="shared" si="117"/>
        <v>6.032743680294269E-2</v>
      </c>
      <c r="O49" s="5">
        <f t="shared" si="118"/>
        <v>6.2763545862364198E-2</v>
      </c>
      <c r="P49" s="5">
        <f t="shared" si="119"/>
        <v>0.10101341172261333</v>
      </c>
      <c r="Q49" s="5">
        <f t="shared" si="120"/>
        <v>4.8546334725168443E-2</v>
      </c>
      <c r="R49" s="5">
        <f t="shared" si="121"/>
        <v>5.2546239616274124E-2</v>
      </c>
      <c r="S49" s="5">
        <f t="shared" si="122"/>
        <v>6.8054176462282623E-2</v>
      </c>
      <c r="T49" s="5">
        <f t="shared" si="123"/>
        <v>8.1286909524026688E-2</v>
      </c>
      <c r="U49" s="5">
        <f t="shared" si="124"/>
        <v>8.4569392374254454E-2</v>
      </c>
      <c r="V49" s="5">
        <f t="shared" si="125"/>
        <v>2.0377364219834361E-2</v>
      </c>
      <c r="W49" s="5">
        <f t="shared" si="126"/>
        <v>2.6043944404559177E-2</v>
      </c>
      <c r="X49" s="5">
        <f t="shared" si="127"/>
        <v>4.3608477641971718E-2</v>
      </c>
      <c r="Y49" s="5">
        <f t="shared" si="128"/>
        <v>3.6509433684658026E-2</v>
      </c>
      <c r="Z49" s="5">
        <f t="shared" si="129"/>
        <v>2.9328142208172862E-2</v>
      </c>
      <c r="AA49" s="5">
        <f t="shared" si="130"/>
        <v>4.7201534955181472E-2</v>
      </c>
      <c r="AB49" s="5">
        <f t="shared" si="131"/>
        <v>3.7983737365818331E-2</v>
      </c>
      <c r="AC49" s="5">
        <f t="shared" si="132"/>
        <v>3.4321302409350361E-3</v>
      </c>
      <c r="AD49" s="5">
        <f t="shared" si="133"/>
        <v>1.0478963715608542E-2</v>
      </c>
      <c r="AE49" s="5">
        <f t="shared" si="134"/>
        <v>1.754617686955098E-2</v>
      </c>
      <c r="AF49" s="5">
        <f t="shared" si="135"/>
        <v>1.4689826737303823E-2</v>
      </c>
      <c r="AG49" s="5">
        <f t="shared" si="136"/>
        <v>8.1989754302348849E-3</v>
      </c>
      <c r="AH49" s="5">
        <f t="shared" si="137"/>
        <v>1.2276900283408906E-2</v>
      </c>
      <c r="AI49" s="5">
        <f t="shared" si="138"/>
        <v>1.9758787779851836E-2</v>
      </c>
      <c r="AJ49" s="5">
        <f t="shared" si="139"/>
        <v>1.5900173721245619E-2</v>
      </c>
      <c r="AK49" s="5">
        <f t="shared" si="140"/>
        <v>8.5300619040198176E-3</v>
      </c>
      <c r="AL49" s="5">
        <f t="shared" si="141"/>
        <v>3.6996401657953893E-4</v>
      </c>
      <c r="AM49" s="5">
        <f t="shared" si="142"/>
        <v>3.3730276442708899E-3</v>
      </c>
      <c r="AN49" s="5">
        <f t="shared" si="143"/>
        <v>5.6478618724585365E-3</v>
      </c>
      <c r="AO49" s="5">
        <f t="shared" si="144"/>
        <v>4.7284438632678285E-3</v>
      </c>
      <c r="AP49" s="5">
        <f t="shared" si="145"/>
        <v>2.6391322206495548E-3</v>
      </c>
      <c r="AQ49" s="5">
        <f t="shared" si="146"/>
        <v>1.1047533416084262E-3</v>
      </c>
      <c r="AR49" s="5">
        <f t="shared" si="147"/>
        <v>4.111335235595359E-3</v>
      </c>
      <c r="AS49" s="5">
        <f t="shared" si="148"/>
        <v>6.6168982834972955E-3</v>
      </c>
      <c r="AT49" s="5">
        <f t="shared" si="149"/>
        <v>5.3247108767827383E-3</v>
      </c>
      <c r="AU49" s="5">
        <f t="shared" si="150"/>
        <v>2.8565796950554443E-3</v>
      </c>
      <c r="AV49" s="5">
        <f t="shared" si="151"/>
        <v>1.1493648776945613E-3</v>
      </c>
      <c r="AW49" s="5">
        <f t="shared" si="152"/>
        <v>2.7694448401165871E-5</v>
      </c>
      <c r="AX49" s="5">
        <f t="shared" si="153"/>
        <v>9.0477422177959784E-4</v>
      </c>
      <c r="AY49" s="5">
        <f t="shared" si="154"/>
        <v>1.5149712274228678E-3</v>
      </c>
      <c r="AZ49" s="5">
        <f t="shared" si="155"/>
        <v>1.2683483706050177E-3</v>
      </c>
      <c r="BA49" s="5">
        <f t="shared" si="156"/>
        <v>7.0791557405922511E-4</v>
      </c>
      <c r="BB49" s="5">
        <f t="shared" si="157"/>
        <v>2.9633683750262776E-4</v>
      </c>
      <c r="BC49" s="5">
        <f t="shared" si="158"/>
        <v>9.9238411447873657E-5</v>
      </c>
      <c r="BD49" s="5">
        <f t="shared" si="159"/>
        <v>1.1473496993842749E-3</v>
      </c>
      <c r="BE49" s="5">
        <f t="shared" si="160"/>
        <v>1.8465767983834988E-3</v>
      </c>
      <c r="BF49" s="5">
        <f t="shared" si="161"/>
        <v>1.4859662551696955E-3</v>
      </c>
      <c r="BG49" s="5">
        <f t="shared" si="162"/>
        <v>7.9718526137518338E-4</v>
      </c>
      <c r="BH49" s="5">
        <f t="shared" si="163"/>
        <v>3.2075308174540901E-4</v>
      </c>
      <c r="BI49" s="5">
        <f t="shared" si="164"/>
        <v>1.0324580188218695E-4</v>
      </c>
      <c r="BJ49" s="8">
        <f t="shared" si="165"/>
        <v>0.36952128312109744</v>
      </c>
      <c r="BK49" s="8">
        <f t="shared" si="166"/>
        <v>0.23224579140023752</v>
      </c>
      <c r="BL49" s="8">
        <f t="shared" si="167"/>
        <v>0.36729033972898445</v>
      </c>
      <c r="BM49" s="8">
        <f t="shared" si="168"/>
        <v>0.63421753743953801</v>
      </c>
      <c r="BN49" s="8">
        <f t="shared" si="169"/>
        <v>0.36268074223993257</v>
      </c>
    </row>
    <row r="50" spans="1:66" x14ac:dyDescent="0.25">
      <c r="A50" t="s">
        <v>89</v>
      </c>
      <c r="B50" t="s">
        <v>81</v>
      </c>
      <c r="C50" t="s">
        <v>103</v>
      </c>
      <c r="D50" t="s">
        <v>479</v>
      </c>
      <c r="E50">
        <f>VLOOKUP(A50,home!$A$2:$E$405,3,FALSE)</f>
        <v>1.3980999999999999</v>
      </c>
      <c r="F50">
        <f>VLOOKUP(B50,home!$B$2:$E$405,3,FALSE)</f>
        <v>1.2875000000000001</v>
      </c>
      <c r="G50">
        <f>VLOOKUP(C50,away!$B$2:$E$405,4,FALSE)</f>
        <v>0.71530000000000005</v>
      </c>
      <c r="H50">
        <f>VLOOKUP(A50,away!$A$2:$E$405,3,FALSE)</f>
        <v>1.1943999999999999</v>
      </c>
      <c r="I50">
        <f>VLOOKUP(C50,away!$B$2:$E$405,3,FALSE)</f>
        <v>0.41860000000000003</v>
      </c>
      <c r="J50">
        <f>VLOOKUP(B50,home!$B$2:$E$405,4,FALSE)</f>
        <v>1.0046999999999999</v>
      </c>
      <c r="K50" s="3">
        <f t="shared" si="114"/>
        <v>1.287578447375</v>
      </c>
      <c r="L50" s="3">
        <f t="shared" si="115"/>
        <v>0.502325726448</v>
      </c>
      <c r="M50" s="5">
        <f t="shared" si="116"/>
        <v>0.16697616958840458</v>
      </c>
      <c r="N50" s="5">
        <f t="shared" si="117"/>
        <v>0.21499491718726266</v>
      </c>
      <c r="O50" s="5">
        <f t="shared" si="118"/>
        <v>8.3876425687999759E-2</v>
      </c>
      <c r="P50" s="5">
        <f t="shared" si="119"/>
        <v>0.10799747795871929</v>
      </c>
      <c r="Q50" s="5">
        <f t="shared" si="120"/>
        <v>0.13841141083274622</v>
      </c>
      <c r="R50" s="5">
        <f t="shared" si="121"/>
        <v>2.1066643232793083E-2</v>
      </c>
      <c r="S50" s="5">
        <f t="shared" si="122"/>
        <v>1.7462754227436202E-2</v>
      </c>
      <c r="T50" s="5">
        <f t="shared" si="123"/>
        <v>6.95276124952518E-2</v>
      </c>
      <c r="U50" s="5">
        <f t="shared" si="124"/>
        <v>2.7124955785082769E-2</v>
      </c>
      <c r="V50" s="5">
        <f t="shared" si="125"/>
        <v>1.25495846331771E-3</v>
      </c>
      <c r="W50" s="5">
        <f t="shared" si="126"/>
        <v>5.9405183153003541E-2</v>
      </c>
      <c r="X50" s="5">
        <f t="shared" si="127"/>
        <v>2.9840751782108987E-2</v>
      </c>
      <c r="Y50" s="5">
        <f t="shared" si="128"/>
        <v>7.4948886583511738E-3</v>
      </c>
      <c r="Z50" s="5">
        <f t="shared" si="129"/>
        <v>3.5274389552445435E-3</v>
      </c>
      <c r="AA50" s="5">
        <f t="shared" si="130"/>
        <v>4.5418543732038616E-3</v>
      </c>
      <c r="AB50" s="5">
        <f t="shared" si="131"/>
        <v>2.9239969010265913E-3</v>
      </c>
      <c r="AC50" s="5">
        <f t="shared" si="132"/>
        <v>5.0730423582055597E-5</v>
      </c>
      <c r="AD50" s="5">
        <f t="shared" si="133"/>
        <v>1.9122208372542953E-2</v>
      </c>
      <c r="AE50" s="5">
        <f t="shared" si="134"/>
        <v>9.6055772120276651E-3</v>
      </c>
      <c r="AF50" s="5">
        <f t="shared" si="135"/>
        <v>2.4125642754920756E-3</v>
      </c>
      <c r="AG50" s="5">
        <f t="shared" si="136"/>
        <v>4.0396436742968329E-4</v>
      </c>
      <c r="AH50" s="5">
        <f t="shared" si="137"/>
        <v>4.4298083392354723E-4</v>
      </c>
      <c r="AI50" s="5">
        <f t="shared" si="138"/>
        <v>5.7037257436016368E-4</v>
      </c>
      <c r="AJ50" s="5">
        <f t="shared" si="139"/>
        <v>3.6719971685997071E-4</v>
      </c>
      <c r="AK50" s="5">
        <f t="shared" si="140"/>
        <v>1.5759948043703357E-4</v>
      </c>
      <c r="AL50" s="5">
        <f t="shared" si="141"/>
        <v>1.3124646028579189E-6</v>
      </c>
      <c r="AM50" s="5">
        <f t="shared" si="142"/>
        <v>4.9242686733400173E-3</v>
      </c>
      <c r="AN50" s="5">
        <f t="shared" si="143"/>
        <v>2.473586838560653E-3</v>
      </c>
      <c r="AO50" s="5">
        <f t="shared" si="144"/>
        <v>6.2127315280609578E-4</v>
      </c>
      <c r="AP50" s="5">
        <f t="shared" si="145"/>
        <v>1.0402716260198714E-4</v>
      </c>
      <c r="AQ50" s="5">
        <f t="shared" si="146"/>
        <v>1.306388000609185E-5</v>
      </c>
      <c r="AR50" s="5">
        <f t="shared" si="147"/>
        <v>4.4504133840637357E-5</v>
      </c>
      <c r="AS50" s="5">
        <f t="shared" si="148"/>
        <v>5.7302563552297047E-5</v>
      </c>
      <c r="AT50" s="5">
        <f t="shared" si="149"/>
        <v>3.689077290463696E-5</v>
      </c>
      <c r="AU50" s="5">
        <f t="shared" si="150"/>
        <v>1.5833254699672058E-5</v>
      </c>
      <c r="AV50" s="5">
        <f t="shared" si="151"/>
        <v>5.0966393757741676E-6</v>
      </c>
      <c r="AW50" s="5">
        <f t="shared" si="152"/>
        <v>2.3580022654354178E-8</v>
      </c>
      <c r="AX50" s="5">
        <f t="shared" si="153"/>
        <v>1.0567303688127469E-3</v>
      </c>
      <c r="AY50" s="5">
        <f t="shared" si="154"/>
        <v>5.30822850173526E-4</v>
      </c>
      <c r="AZ50" s="5">
        <f t="shared" si="155"/>
        <v>1.3332298691430715E-4</v>
      </c>
      <c r="BA50" s="5">
        <f t="shared" si="156"/>
        <v>2.2323855417982182E-5</v>
      </c>
      <c r="BB50" s="5">
        <f t="shared" si="157"/>
        <v>2.8034617224895043E-6</v>
      </c>
      <c r="BC50" s="5">
        <f t="shared" si="158"/>
        <v>2.8165018926374042E-7</v>
      </c>
      <c r="BD50" s="5">
        <f t="shared" si="159"/>
        <v>3.7259285602395295E-6</v>
      </c>
      <c r="BE50" s="5">
        <f t="shared" si="160"/>
        <v>4.7974253106233821E-6</v>
      </c>
      <c r="BF50" s="5">
        <f t="shared" si="161"/>
        <v>3.0885307164249918E-6</v>
      </c>
      <c r="BG50" s="5">
        <f t="shared" si="162"/>
        <v>1.3255751948414958E-6</v>
      </c>
      <c r="BH50" s="5">
        <f t="shared" si="163"/>
        <v>4.2669551281320658E-7</v>
      </c>
      <c r="BI50" s="5">
        <f t="shared" si="164"/>
        <v>1.0988078917798161E-7</v>
      </c>
      <c r="BJ50" s="8">
        <f t="shared" si="165"/>
        <v>0.56110158321676207</v>
      </c>
      <c r="BK50" s="8">
        <f t="shared" si="166"/>
        <v>0.2942742259762362</v>
      </c>
      <c r="BL50" s="8">
        <f t="shared" si="167"/>
        <v>0.14124512998614394</v>
      </c>
      <c r="BM50" s="8">
        <f t="shared" si="168"/>
        <v>0.26629453437631007</v>
      </c>
      <c r="BN50" s="8">
        <f t="shared" si="169"/>
        <v>0.73332304448792562</v>
      </c>
    </row>
    <row r="51" spans="1:66" x14ac:dyDescent="0.25">
      <c r="A51" t="s">
        <v>89</v>
      </c>
      <c r="B51" t="s">
        <v>97</v>
      </c>
      <c r="C51" t="s">
        <v>115</v>
      </c>
      <c r="D51" t="s">
        <v>479</v>
      </c>
      <c r="E51">
        <f>VLOOKUP(A51,home!$A$2:$E$405,3,FALSE)</f>
        <v>1.3980999999999999</v>
      </c>
      <c r="F51">
        <f>VLOOKUP(B51,home!$B$2:$E$405,3,FALSE)</f>
        <v>1.4305000000000001</v>
      </c>
      <c r="G51">
        <f>VLOOKUP(C51,away!$B$2:$E$405,4,FALSE)</f>
        <v>0.53639999999999999</v>
      </c>
      <c r="H51">
        <f>VLOOKUP(A51,away!$A$2:$E$405,3,FALSE)</f>
        <v>1.1943999999999999</v>
      </c>
      <c r="I51">
        <f>VLOOKUP(C51,away!$B$2:$E$405,3,FALSE)</f>
        <v>0.62790000000000001</v>
      </c>
      <c r="J51">
        <f>VLOOKUP(B51,home!$B$2:$E$405,4,FALSE)</f>
        <v>0.62790000000000001</v>
      </c>
      <c r="K51" s="3">
        <f t="shared" si="114"/>
        <v>1.07279037162</v>
      </c>
      <c r="L51" s="3">
        <f t="shared" si="115"/>
        <v>0.47090224490400001</v>
      </c>
      <c r="M51" s="5">
        <f t="shared" si="116"/>
        <v>0.21359093401988241</v>
      </c>
      <c r="N51" s="5">
        <f t="shared" si="117"/>
        <v>0.22913829748185255</v>
      </c>
      <c r="O51" s="5">
        <f t="shared" si="118"/>
        <v>0.10058045032110476</v>
      </c>
      <c r="P51" s="5">
        <f t="shared" si="119"/>
        <v>0.10790173867768493</v>
      </c>
      <c r="Q51" s="5">
        <f t="shared" si="120"/>
        <v>0.12290867965396533</v>
      </c>
      <c r="R51" s="5">
        <f t="shared" si="121"/>
        <v>2.3681779924831742E-2</v>
      </c>
      <c r="S51" s="5">
        <f t="shared" si="122"/>
        <v>1.3627433747473128E-2</v>
      </c>
      <c r="T51" s="5">
        <f t="shared" si="123"/>
        <v>5.7877973167238861E-2</v>
      </c>
      <c r="U51" s="5">
        <f t="shared" si="124"/>
        <v>2.54055854861833E-2</v>
      </c>
      <c r="V51" s="5">
        <f t="shared" si="125"/>
        <v>7.6492208072341278E-4</v>
      </c>
      <c r="W51" s="5">
        <f t="shared" si="126"/>
        <v>4.3951749373767009E-2</v>
      </c>
      <c r="X51" s="5">
        <f t="shared" si="127"/>
        <v>2.0696977447564859E-2</v>
      </c>
      <c r="Y51" s="5">
        <f t="shared" si="128"/>
        <v>4.8731265713928768E-3</v>
      </c>
      <c r="Z51" s="5">
        <f t="shared" si="129"/>
        <v>3.7172677766419159E-3</v>
      </c>
      <c r="AA51" s="5">
        <f t="shared" si="130"/>
        <v>3.9878490795147324E-3</v>
      </c>
      <c r="AB51" s="5">
        <f t="shared" si="131"/>
        <v>2.139063047988542E-3</v>
      </c>
      <c r="AC51" s="5">
        <f t="shared" si="132"/>
        <v>2.4151429589506152E-5</v>
      </c>
      <c r="AD51" s="5">
        <f t="shared" si="133"/>
        <v>1.1787753386008151E-2</v>
      </c>
      <c r="AE51" s="5">
        <f t="shared" si="134"/>
        <v>5.5508795318459656E-3</v>
      </c>
      <c r="AF51" s="5">
        <f t="shared" si="135"/>
        <v>1.3069608163689649E-3</v>
      </c>
      <c r="AG51" s="5">
        <f t="shared" si="136"/>
        <v>2.0515026080990335E-4</v>
      </c>
      <c r="AH51" s="5">
        <f t="shared" si="137"/>
        <v>4.3761743523249485E-4</v>
      </c>
      <c r="AI51" s="5">
        <f t="shared" si="138"/>
        <v>4.6947177097045941E-4</v>
      </c>
      <c r="AJ51" s="5">
        <f t="shared" si="139"/>
        <v>2.5182239782224933E-4</v>
      </c>
      <c r="AK51" s="5">
        <f t="shared" si="140"/>
        <v>9.0050881247323453E-5</v>
      </c>
      <c r="AL51" s="5">
        <f t="shared" si="141"/>
        <v>4.8803218286724113E-7</v>
      </c>
      <c r="AM51" s="5">
        <f t="shared" si="142"/>
        <v>2.5291576671081202E-3</v>
      </c>
      <c r="AN51" s="5">
        <f t="shared" si="143"/>
        <v>1.1909860231573773E-3</v>
      </c>
      <c r="AO51" s="5">
        <f t="shared" si="144"/>
        <v>2.8041899597704817E-4</v>
      </c>
      <c r="AP51" s="5">
        <f t="shared" si="145"/>
        <v>4.4016644906439239E-5</v>
      </c>
      <c r="AQ51" s="5">
        <f t="shared" si="146"/>
        <v>5.181884224896115E-6</v>
      </c>
      <c r="AR51" s="5">
        <f t="shared" si="147"/>
        <v>4.1215006532022547E-5</v>
      </c>
      <c r="AS51" s="5">
        <f t="shared" si="148"/>
        <v>4.4215062173809201E-5</v>
      </c>
      <c r="AT51" s="5">
        <f t="shared" si="149"/>
        <v>2.3716746490321087E-5</v>
      </c>
      <c r="AU51" s="5">
        <f t="shared" si="150"/>
        <v>8.4810324269896304E-6</v>
      </c>
      <c r="AV51" s="5">
        <f t="shared" si="151"/>
        <v>2.2745924822678689E-6</v>
      </c>
      <c r="AW51" s="5">
        <f t="shared" si="152"/>
        <v>6.8484389595366625E-9</v>
      </c>
      <c r="AX51" s="5">
        <f t="shared" si="153"/>
        <v>4.5220933226374871E-4</v>
      </c>
      <c r="AY51" s="5">
        <f t="shared" si="154"/>
        <v>2.1294638972953807E-4</v>
      </c>
      <c r="AZ51" s="5">
        <f t="shared" si="155"/>
        <v>5.0138466483920793E-5</v>
      </c>
      <c r="BA51" s="5">
        <f t="shared" si="156"/>
        <v>7.8701054744407549E-6</v>
      </c>
      <c r="BB51" s="5">
        <f t="shared" si="157"/>
        <v>9.2651258388635301E-7</v>
      </c>
      <c r="BC51" s="5">
        <f t="shared" si="158"/>
        <v>8.7259371136777897E-8</v>
      </c>
      <c r="BD51" s="5">
        <f t="shared" si="159"/>
        <v>3.2347065166104038E-6</v>
      </c>
      <c r="BE51" s="5">
        <f t="shared" si="160"/>
        <v>3.470162006036111E-6</v>
      </c>
      <c r="BF51" s="5">
        <f t="shared" si="161"/>
        <v>1.8613781940185419E-6</v>
      </c>
      <c r="BG51" s="5">
        <f t="shared" si="162"/>
        <v>6.6562286816217216E-7</v>
      </c>
      <c r="BH51" s="5">
        <f t="shared" si="163"/>
        <v>1.7851845102361669E-7</v>
      </c>
      <c r="BI51" s="5">
        <f t="shared" si="164"/>
        <v>3.8302575082930517E-8</v>
      </c>
      <c r="BJ51" s="8">
        <f t="shared" si="165"/>
        <v>0.50307148697209514</v>
      </c>
      <c r="BK51" s="8">
        <f t="shared" si="166"/>
        <v>0.33612261437726576</v>
      </c>
      <c r="BL51" s="8">
        <f t="shared" si="167"/>
        <v>0.15717304147561195</v>
      </c>
      <c r="BM51" s="8">
        <f t="shared" si="168"/>
        <v>0.20206959098100241</v>
      </c>
      <c r="BN51" s="8">
        <f t="shared" si="169"/>
        <v>0.79780188007932173</v>
      </c>
    </row>
    <row r="52" spans="1:66" x14ac:dyDescent="0.25">
      <c r="A52" t="s">
        <v>89</v>
      </c>
      <c r="B52" t="s">
        <v>330</v>
      </c>
      <c r="C52" t="s">
        <v>125</v>
      </c>
      <c r="D52" t="s">
        <v>479</v>
      </c>
      <c r="E52">
        <f>VLOOKUP(A52,home!$A$2:$E$405,3,FALSE)</f>
        <v>1.3980999999999999</v>
      </c>
      <c r="F52">
        <f>VLOOKUP(B52,home!$B$2:$E$405,3,FALSE)</f>
        <v>1.0729</v>
      </c>
      <c r="G52">
        <f>VLOOKUP(C52,away!$B$2:$E$405,4,FALSE)</f>
        <v>1.0729</v>
      </c>
      <c r="H52">
        <f>VLOOKUP(A52,away!$A$2:$E$405,3,FALSE)</f>
        <v>1.1943999999999999</v>
      </c>
      <c r="I52">
        <f>VLOOKUP(C52,away!$B$2:$E$405,3,FALSE)</f>
        <v>0.83720000000000006</v>
      </c>
      <c r="J52">
        <f>VLOOKUP(B52,home!$B$2:$E$405,4,FALSE)</f>
        <v>0.83720000000000006</v>
      </c>
      <c r="K52" s="3">
        <f t="shared" si="114"/>
        <v>1.6093730566209996</v>
      </c>
      <c r="L52" s="3">
        <f t="shared" si="115"/>
        <v>0.83715954649600011</v>
      </c>
      <c r="M52" s="5">
        <f t="shared" si="116"/>
        <v>8.6593319959349851E-2</v>
      </c>
      <c r="N52" s="5">
        <f t="shared" si="117"/>
        <v>0.13936095602593909</v>
      </c>
      <c r="O52" s="5">
        <f t="shared" si="118"/>
        <v>7.2492424466752359E-2</v>
      </c>
      <c r="P52" s="5">
        <f t="shared" si="119"/>
        <v>0.11666735474592417</v>
      </c>
      <c r="Q52" s="5">
        <f t="shared" si="120"/>
        <v>0.1121418838865452</v>
      </c>
      <c r="R52" s="5">
        <f t="shared" si="121"/>
        <v>3.0343862595490972E-2</v>
      </c>
      <c r="S52" s="5">
        <f t="shared" si="122"/>
        <v>3.9296540627501521E-2</v>
      </c>
      <c r="T52" s="5">
        <f t="shared" si="123"/>
        <v>9.3880648657667265E-2</v>
      </c>
      <c r="U52" s="5">
        <f t="shared" si="124"/>
        <v>4.8834594894992915E-2</v>
      </c>
      <c r="V52" s="5">
        <f t="shared" si="125"/>
        <v>5.8827009440714575E-3</v>
      </c>
      <c r="W52" s="5">
        <f t="shared" si="126"/>
        <v>6.0159375481908819E-2</v>
      </c>
      <c r="X52" s="5">
        <f t="shared" si="127"/>
        <v>5.036299549591737E-2</v>
      </c>
      <c r="Y52" s="5">
        <f t="shared" si="128"/>
        <v>2.1080931234771141E-2</v>
      </c>
      <c r="Z52" s="5">
        <f t="shared" si="129"/>
        <v>8.4675514164593881E-3</v>
      </c>
      <c r="AA52" s="5">
        <f t="shared" si="130"/>
        <v>1.362744910520272E-2</v>
      </c>
      <c r="AB52" s="5">
        <f t="shared" si="131"/>
        <v>1.0965824710193608E-2</v>
      </c>
      <c r="AC52" s="5">
        <f t="shared" si="132"/>
        <v>4.9536092840962752E-4</v>
      </c>
      <c r="AD52" s="5">
        <f t="shared" si="133"/>
        <v>2.4204719500932503E-2</v>
      </c>
      <c r="AE52" s="5">
        <f t="shared" si="134"/>
        <v>2.0263212000463545E-2</v>
      </c>
      <c r="AF52" s="5">
        <f t="shared" si="135"/>
        <v>8.481770684430184E-3</v>
      </c>
      <c r="AG52" s="5">
        <f t="shared" si="136"/>
        <v>2.3668650998868806E-3</v>
      </c>
      <c r="AH52" s="5">
        <f t="shared" si="137"/>
        <v>1.7721728759336754E-3</v>
      </c>
      <c r="AI52" s="5">
        <f t="shared" si="138"/>
        <v>2.8520872782022066E-3</v>
      </c>
      <c r="AJ52" s="5">
        <f t="shared" si="139"/>
        <v>2.2950362103350773E-3</v>
      </c>
      <c r="AK52" s="5">
        <f t="shared" si="140"/>
        <v>1.2311898136276127E-3</v>
      </c>
      <c r="AL52" s="5">
        <f t="shared" si="141"/>
        <v>2.669603114381864E-5</v>
      </c>
      <c r="AM52" s="5">
        <f t="shared" si="142"/>
        <v>7.7908846815739332E-3</v>
      </c>
      <c r="AN52" s="5">
        <f t="shared" si="143"/>
        <v>6.5222134868290673E-3</v>
      </c>
      <c r="AO52" s="5">
        <f t="shared" si="144"/>
        <v>2.7300666423919588E-3</v>
      </c>
      <c r="AP52" s="5">
        <f t="shared" si="145"/>
        <v>7.6183378408290349E-4</v>
      </c>
      <c r="AQ52" s="5">
        <f t="shared" si="146"/>
        <v>1.5944410629704372E-4</v>
      </c>
      <c r="AR52" s="5">
        <f t="shared" si="147"/>
        <v>2.9671828822582972E-4</v>
      </c>
      <c r="AS52" s="5">
        <f t="shared" si="148"/>
        <v>4.7753041847735432E-4</v>
      </c>
      <c r="AT52" s="5">
        <f t="shared" si="149"/>
        <v>3.8426229460720253E-4</v>
      </c>
      <c r="AU52" s="5">
        <f t="shared" si="150"/>
        <v>2.0614046120539752E-4</v>
      </c>
      <c r="AV52" s="5">
        <f t="shared" si="151"/>
        <v>8.2939226035848309E-5</v>
      </c>
      <c r="AW52" s="5">
        <f t="shared" si="152"/>
        <v>9.9910046218416897E-7</v>
      </c>
      <c r="AX52" s="5">
        <f t="shared" si="153"/>
        <v>2.0897399822943953E-3</v>
      </c>
      <c r="AY52" s="5">
        <f t="shared" si="154"/>
        <v>1.7494457758721353E-3</v>
      </c>
      <c r="AZ52" s="5">
        <f t="shared" si="155"/>
        <v>7.3228261617422981E-4</v>
      </c>
      <c r="BA52" s="5">
        <f t="shared" si="156"/>
        <v>2.0434579428777429E-4</v>
      </c>
      <c r="BB52" s="5">
        <f t="shared" si="157"/>
        <v>4.2767508118579499E-5</v>
      </c>
      <c r="BC52" s="5">
        <f t="shared" si="158"/>
        <v>7.1606455402628057E-6</v>
      </c>
      <c r="BD52" s="5">
        <f t="shared" si="159"/>
        <v>4.1400091268034163E-5</v>
      </c>
      <c r="BE52" s="5">
        <f t="shared" si="160"/>
        <v>6.662819142842449E-5</v>
      </c>
      <c r="BF52" s="5">
        <f t="shared" si="161"/>
        <v>5.3614808048146324E-5</v>
      </c>
      <c r="BG52" s="5">
        <f t="shared" si="162"/>
        <v>2.8762075836197805E-5</v>
      </c>
      <c r="BH52" s="5">
        <f t="shared" si="163"/>
        <v>1.1572227475816665E-5</v>
      </c>
      <c r="BI52" s="5">
        <f t="shared" si="164"/>
        <v>3.7248062209337166E-6</v>
      </c>
      <c r="BJ52" s="8">
        <f t="shared" si="165"/>
        <v>0.55509354309192438</v>
      </c>
      <c r="BK52" s="8">
        <f t="shared" si="166"/>
        <v>0.25071141901227262</v>
      </c>
      <c r="BL52" s="8">
        <f t="shared" si="167"/>
        <v>0.18606793483956033</v>
      </c>
      <c r="BM52" s="8">
        <f t="shared" si="168"/>
        <v>0.44099220000480488</v>
      </c>
      <c r="BN52" s="8">
        <f t="shared" si="169"/>
        <v>0.55759980168000156</v>
      </c>
    </row>
    <row r="53" spans="1:66" x14ac:dyDescent="0.25">
      <c r="A53" t="s">
        <v>89</v>
      </c>
      <c r="B53" t="s">
        <v>127</v>
      </c>
      <c r="C53" t="s">
        <v>350</v>
      </c>
      <c r="D53" t="s">
        <v>479</v>
      </c>
      <c r="E53">
        <f>VLOOKUP(A53,home!$A$2:$E$405,3,FALSE)</f>
        <v>1.3980999999999999</v>
      </c>
      <c r="F53">
        <f>VLOOKUP(B53,home!$B$2:$E$405,3,FALSE)</f>
        <v>0.17879999999999999</v>
      </c>
      <c r="G53">
        <f>VLOOKUP(C53,away!$B$2:$E$405,4,FALSE)</f>
        <v>0.57220000000000004</v>
      </c>
      <c r="H53">
        <f>VLOOKUP(A53,away!$A$2:$E$405,3,FALSE)</f>
        <v>1.1943999999999999</v>
      </c>
      <c r="I53">
        <f>VLOOKUP(C53,away!$B$2:$E$405,3,FALSE)</f>
        <v>1.0046999999999999</v>
      </c>
      <c r="J53">
        <f>VLOOKUP(B53,home!$B$2:$E$405,4,FALSE)</f>
        <v>1.6745000000000001</v>
      </c>
      <c r="K53" s="3">
        <f t="shared" si="114"/>
        <v>0.14303871621600001</v>
      </c>
      <c r="L53" s="3">
        <f t="shared" si="115"/>
        <v>2.0094229071599998</v>
      </c>
      <c r="M53" s="5">
        <f t="shared" si="116"/>
        <v>0.1161977702814764</v>
      </c>
      <c r="N53" s="5">
        <f t="shared" si="117"/>
        <v>1.6620779888224062E-2</v>
      </c>
      <c r="O53" s="5">
        <f t="shared" si="118"/>
        <v>0.23349046136451412</v>
      </c>
      <c r="P53" s="5">
        <f t="shared" si="119"/>
        <v>3.3398175842261651E-2</v>
      </c>
      <c r="Q53" s="5">
        <f t="shared" si="120"/>
        <v>1.1887075088601409E-3</v>
      </c>
      <c r="R53" s="5">
        <f t="shared" si="121"/>
        <v>0.23459054083460587</v>
      </c>
      <c r="S53" s="5">
        <f t="shared" si="122"/>
        <v>2.3998699520838547E-3</v>
      </c>
      <c r="T53" s="5">
        <f t="shared" si="123"/>
        <v>2.3886160982166654E-3</v>
      </c>
      <c r="U53" s="5">
        <f t="shared" si="124"/>
        <v>3.3555529797399154E-2</v>
      </c>
      <c r="V53" s="5">
        <f t="shared" si="125"/>
        <v>7.6642586231406195E-5</v>
      </c>
      <c r="W53" s="5">
        <f t="shared" si="126"/>
        <v>5.6677065341224693E-5</v>
      </c>
      <c r="X53" s="5">
        <f t="shared" si="127"/>
        <v>1.1388819340726098E-4</v>
      </c>
      <c r="Y53" s="5">
        <f t="shared" si="128"/>
        <v>1.1442477234380938E-4</v>
      </c>
      <c r="Z53" s="5">
        <f t="shared" si="129"/>
        <v>0.15713053551870346</v>
      </c>
      <c r="AA53" s="5">
        <f t="shared" si="130"/>
        <v>2.2475750078927933E-2</v>
      </c>
      <c r="AB53" s="5">
        <f t="shared" si="131"/>
        <v>1.6074512186407561E-3</v>
      </c>
      <c r="AC53" s="5">
        <f t="shared" si="132"/>
        <v>1.3768135168178986E-6</v>
      </c>
      <c r="AD53" s="5">
        <f t="shared" si="133"/>
        <v>2.0267536663247813E-6</v>
      </c>
      <c r="AE53" s="5">
        <f t="shared" si="134"/>
        <v>4.0726052442835305E-6</v>
      </c>
      <c r="AF53" s="5">
        <f t="shared" si="135"/>
        <v>4.0917931348416376E-6</v>
      </c>
      <c r="AG53" s="5">
        <f t="shared" si="136"/>
        <v>2.7407142855036042E-6</v>
      </c>
      <c r="AH53" s="5">
        <f t="shared" si="137"/>
        <v>7.8935424371400179E-2</v>
      </c>
      <c r="AI53" s="5">
        <f t="shared" si="138"/>
        <v>1.1290821766050242E-2</v>
      </c>
      <c r="AJ53" s="5">
        <f t="shared" si="139"/>
        <v>8.0751232521974819E-4</v>
      </c>
      <c r="AK53" s="5">
        <f t="shared" si="140"/>
        <v>3.8501842109343306E-5</v>
      </c>
      <c r="AL53" s="5">
        <f t="shared" si="141"/>
        <v>1.5829240036292572E-8</v>
      </c>
      <c r="AM53" s="5">
        <f t="shared" si="142"/>
        <v>5.7980848503433608E-8</v>
      </c>
      <c r="AN53" s="5">
        <f t="shared" si="143"/>
        <v>1.1650804515937308E-7</v>
      </c>
      <c r="AO53" s="5">
        <f t="shared" si="144"/>
        <v>1.1705696740583804E-7</v>
      </c>
      <c r="AP53" s="5">
        <f t="shared" si="145"/>
        <v>7.8405650582657469E-8</v>
      </c>
      <c r="AQ53" s="5">
        <f t="shared" si="146"/>
        <v>3.9387527582893677E-8</v>
      </c>
      <c r="AR53" s="5">
        <f t="shared" si="147"/>
        <v>3.1722929983657437E-2</v>
      </c>
      <c r="AS53" s="5">
        <f t="shared" si="148"/>
        <v>4.5376071794724134E-3</v>
      </c>
      <c r="AT53" s="5">
        <f t="shared" si="149"/>
        <v>3.2452675282211937E-4</v>
      </c>
      <c r="AU53" s="5">
        <f t="shared" si="150"/>
        <v>1.5473296700474376E-5</v>
      </c>
      <c r="AV53" s="5">
        <f t="shared" si="151"/>
        <v>5.5332012391628075E-7</v>
      </c>
      <c r="AW53" s="5">
        <f t="shared" si="152"/>
        <v>1.2638121217836618E-10</v>
      </c>
      <c r="AX53" s="5">
        <f t="shared" si="153"/>
        <v>1.3822510225075884E-9</v>
      </c>
      <c r="AY53" s="5">
        <f t="shared" si="154"/>
        <v>2.7775268680720802E-9</v>
      </c>
      <c r="AZ53" s="5">
        <f t="shared" si="155"/>
        <v>2.7906130569782055E-9</v>
      </c>
      <c r="BA53" s="5">
        <f t="shared" si="156"/>
        <v>1.8691739339039331E-9</v>
      </c>
      <c r="BB53" s="5">
        <f t="shared" si="157"/>
        <v>9.3899023006323369E-10</v>
      </c>
      <c r="BC53" s="5">
        <f t="shared" si="158"/>
        <v>3.7736569557769985E-10</v>
      </c>
      <c r="BD53" s="5">
        <f t="shared" si="159"/>
        <v>1.0624130365232342E-2</v>
      </c>
      <c r="BE53" s="5">
        <f t="shared" si="160"/>
        <v>1.5196619683542575E-3</v>
      </c>
      <c r="BF53" s="5">
        <f t="shared" si="161"/>
        <v>1.0868524851783629E-4</v>
      </c>
      <c r="BG53" s="5">
        <f t="shared" si="162"/>
        <v>5.182066139869409E-6</v>
      </c>
      <c r="BH53" s="5">
        <f t="shared" si="163"/>
        <v>1.8530902199833069E-7</v>
      </c>
      <c r="BI53" s="5">
        <f t="shared" si="164"/>
        <v>5.301272921976747E-9</v>
      </c>
      <c r="BJ53" s="8">
        <f t="shared" si="165"/>
        <v>2.049644486768416E-2</v>
      </c>
      <c r="BK53" s="8">
        <f t="shared" si="166"/>
        <v>0.15207385408233703</v>
      </c>
      <c r="BL53" s="8">
        <f t="shared" si="167"/>
        <v>0.66565093439018297</v>
      </c>
      <c r="BM53" s="8">
        <f t="shared" si="168"/>
        <v>0.35986533048781971</v>
      </c>
      <c r="BN53" s="8">
        <f t="shared" si="169"/>
        <v>0.63548643571994223</v>
      </c>
    </row>
    <row r="54" spans="1:66" x14ac:dyDescent="0.25">
      <c r="A54" t="s">
        <v>89</v>
      </c>
      <c r="B54" t="s">
        <v>106</v>
      </c>
      <c r="C54" t="s">
        <v>87</v>
      </c>
      <c r="D54" t="s">
        <v>479</v>
      </c>
      <c r="E54">
        <f>VLOOKUP(A54,home!$A$2:$E$405,3,FALSE)</f>
        <v>1.3980999999999999</v>
      </c>
      <c r="F54">
        <f>VLOOKUP(B54,home!$B$2:$E$405,3,FALSE)</f>
        <v>1.0729</v>
      </c>
      <c r="G54">
        <f>VLOOKUP(C54,away!$B$2:$E$405,4,FALSE)</f>
        <v>0.71530000000000005</v>
      </c>
      <c r="H54">
        <f>VLOOKUP(A54,away!$A$2:$E$405,3,FALSE)</f>
        <v>1.1943999999999999</v>
      </c>
      <c r="I54">
        <f>VLOOKUP(C54,away!$B$2:$E$405,3,FALSE)</f>
        <v>1.3395999999999999</v>
      </c>
      <c r="J54">
        <f>VLOOKUP(B54,home!$B$2:$E$405,4,FALSE)</f>
        <v>0</v>
      </c>
      <c r="K54" s="3">
        <f t="shared" si="114"/>
        <v>1.0729653717969998</v>
      </c>
      <c r="L54" s="3">
        <f t="shared" si="115"/>
        <v>0</v>
      </c>
      <c r="M54" s="5">
        <f t="shared" si="116"/>
        <v>0.34199287625609959</v>
      </c>
      <c r="N54" s="5">
        <f t="shared" si="117"/>
        <v>0.36694651362405123</v>
      </c>
      <c r="O54" s="5">
        <f t="shared" si="118"/>
        <v>0</v>
      </c>
      <c r="P54" s="5">
        <f t="shared" si="119"/>
        <v>0</v>
      </c>
      <c r="Q54" s="5">
        <f t="shared" si="120"/>
        <v>0.1968604512101215</v>
      </c>
      <c r="R54" s="5">
        <f t="shared" si="121"/>
        <v>0</v>
      </c>
      <c r="S54" s="5">
        <f t="shared" si="122"/>
        <v>0</v>
      </c>
      <c r="T54" s="5">
        <f t="shared" si="123"/>
        <v>0</v>
      </c>
      <c r="U54" s="5">
        <f t="shared" si="124"/>
        <v>0</v>
      </c>
      <c r="V54" s="5">
        <f t="shared" si="125"/>
        <v>0</v>
      </c>
      <c r="W54" s="5">
        <f t="shared" si="126"/>
        <v>7.0408149074931051E-2</v>
      </c>
      <c r="X54" s="5">
        <f t="shared" si="127"/>
        <v>0</v>
      </c>
      <c r="Y54" s="5">
        <f t="shared" si="128"/>
        <v>0</v>
      </c>
      <c r="Z54" s="5">
        <f t="shared" si="129"/>
        <v>0</v>
      </c>
      <c r="AA54" s="5">
        <f t="shared" si="130"/>
        <v>0</v>
      </c>
      <c r="AB54" s="5">
        <f t="shared" si="131"/>
        <v>0</v>
      </c>
      <c r="AC54" s="5">
        <f t="shared" si="132"/>
        <v>0</v>
      </c>
      <c r="AD54" s="5">
        <f t="shared" si="133"/>
        <v>1.8886376462430493E-2</v>
      </c>
      <c r="AE54" s="5">
        <f t="shared" si="134"/>
        <v>0</v>
      </c>
      <c r="AF54" s="5">
        <f t="shared" si="135"/>
        <v>0</v>
      </c>
      <c r="AG54" s="5">
        <f t="shared" si="136"/>
        <v>0</v>
      </c>
      <c r="AH54" s="5">
        <f t="shared" si="137"/>
        <v>0</v>
      </c>
      <c r="AI54" s="5">
        <f t="shared" si="138"/>
        <v>0</v>
      </c>
      <c r="AJ54" s="5">
        <f t="shared" si="139"/>
        <v>0</v>
      </c>
      <c r="AK54" s="5">
        <f t="shared" si="140"/>
        <v>0</v>
      </c>
      <c r="AL54" s="5">
        <f t="shared" si="141"/>
        <v>0</v>
      </c>
      <c r="AM54" s="5">
        <f t="shared" si="142"/>
        <v>4.0528855885819696E-3</v>
      </c>
      <c r="AN54" s="5">
        <f t="shared" si="143"/>
        <v>0</v>
      </c>
      <c r="AO54" s="5">
        <f t="shared" si="144"/>
        <v>0</v>
      </c>
      <c r="AP54" s="5">
        <f t="shared" si="145"/>
        <v>0</v>
      </c>
      <c r="AQ54" s="5">
        <f t="shared" si="146"/>
        <v>0</v>
      </c>
      <c r="AR54" s="5">
        <f t="shared" si="147"/>
        <v>0</v>
      </c>
      <c r="AS54" s="5">
        <f t="shared" si="148"/>
        <v>0</v>
      </c>
      <c r="AT54" s="5">
        <f t="shared" si="149"/>
        <v>0</v>
      </c>
      <c r="AU54" s="5">
        <f t="shared" si="150"/>
        <v>0</v>
      </c>
      <c r="AV54" s="5">
        <f t="shared" si="151"/>
        <v>0</v>
      </c>
      <c r="AW54" s="5">
        <f t="shared" si="152"/>
        <v>0</v>
      </c>
      <c r="AX54" s="5">
        <f t="shared" si="153"/>
        <v>7.247676487339256E-4</v>
      </c>
      <c r="AY54" s="5">
        <f t="shared" si="154"/>
        <v>0</v>
      </c>
      <c r="AZ54" s="5">
        <f t="shared" si="155"/>
        <v>0</v>
      </c>
      <c r="BA54" s="5">
        <f t="shared" si="156"/>
        <v>0</v>
      </c>
      <c r="BB54" s="5">
        <f t="shared" si="157"/>
        <v>0</v>
      </c>
      <c r="BC54" s="5">
        <f t="shared" si="158"/>
        <v>0</v>
      </c>
      <c r="BD54" s="5">
        <f t="shared" si="159"/>
        <v>0</v>
      </c>
      <c r="BE54" s="5">
        <f t="shared" si="160"/>
        <v>0</v>
      </c>
      <c r="BF54" s="5">
        <f t="shared" si="161"/>
        <v>0</v>
      </c>
      <c r="BG54" s="5">
        <f t="shared" si="162"/>
        <v>0</v>
      </c>
      <c r="BH54" s="5">
        <f t="shared" si="163"/>
        <v>0</v>
      </c>
      <c r="BI54" s="5">
        <f t="shared" si="164"/>
        <v>0</v>
      </c>
      <c r="BJ54" s="8">
        <f t="shared" si="165"/>
        <v>0.65787914360885025</v>
      </c>
      <c r="BK54" s="8">
        <f t="shared" si="166"/>
        <v>0.34199287625609959</v>
      </c>
      <c r="BL54" s="8">
        <f t="shared" si="167"/>
        <v>0</v>
      </c>
      <c r="BM54" s="8">
        <f t="shared" si="168"/>
        <v>9.407217877467744E-2</v>
      </c>
      <c r="BN54" s="8">
        <f t="shared" si="169"/>
        <v>0.90579984109027234</v>
      </c>
    </row>
    <row r="55" spans="1:66" x14ac:dyDescent="0.25">
      <c r="A55" t="s">
        <v>89</v>
      </c>
      <c r="B55" t="s">
        <v>122</v>
      </c>
      <c r="C55" t="s">
        <v>98</v>
      </c>
      <c r="D55" t="s">
        <v>479</v>
      </c>
      <c r="E55">
        <f>VLOOKUP(A55,home!$A$2:$E$405,3,FALSE)</f>
        <v>1.3980999999999999</v>
      </c>
      <c r="F55">
        <f>VLOOKUP(B55,home!$B$2:$E$405,3,FALSE)</f>
        <v>0.85829999999999995</v>
      </c>
      <c r="G55">
        <f>VLOOKUP(C55,away!$B$2:$E$405,4,FALSE)</f>
        <v>0.89410000000000001</v>
      </c>
      <c r="H55">
        <f>VLOOKUP(A55,away!$A$2:$E$405,3,FALSE)</f>
        <v>1.1943999999999999</v>
      </c>
      <c r="I55">
        <f>VLOOKUP(C55,away!$B$2:$E$405,3,FALSE)</f>
        <v>1.0466</v>
      </c>
      <c r="J55">
        <f>VLOOKUP(B55,home!$B$2:$E$405,4,FALSE)</f>
        <v>0.83720000000000006</v>
      </c>
      <c r="K55" s="3">
        <f t="shared" si="114"/>
        <v>1.0729103705429999</v>
      </c>
      <c r="L55" s="3">
        <f t="shared" si="115"/>
        <v>1.0465494282879999</v>
      </c>
      <c r="M55" s="5">
        <f t="shared" si="116"/>
        <v>0.12009648725430275</v>
      </c>
      <c r="N55" s="5">
        <f t="shared" si="117"/>
        <v>0.1288527666409266</v>
      </c>
      <c r="O55" s="5">
        <f t="shared" si="118"/>
        <v>0.1256869100753876</v>
      </c>
      <c r="P55" s="5">
        <f t="shared" si="119"/>
        <v>0.13485078926138877</v>
      </c>
      <c r="Q55" s="5">
        <f t="shared" si="120"/>
        <v>6.912373480110362E-2</v>
      </c>
      <c r="R55" s="5">
        <f t="shared" si="121"/>
        <v>6.5768781941341059E-2</v>
      </c>
      <c r="S55" s="5">
        <f t="shared" si="122"/>
        <v>3.7854428093957386E-2</v>
      </c>
      <c r="T55" s="5">
        <f t="shared" si="123"/>
        <v>7.2341405137226311E-2</v>
      </c>
      <c r="U55" s="5">
        <f t="shared" si="124"/>
        <v>7.0564008202845988E-2</v>
      </c>
      <c r="V55" s="5">
        <f t="shared" si="125"/>
        <v>4.7227762186281943E-3</v>
      </c>
      <c r="W55" s="5">
        <f t="shared" si="126"/>
        <v>2.4721190639589389E-2</v>
      </c>
      <c r="X55" s="5">
        <f t="shared" si="127"/>
        <v>2.5871947930460926E-2</v>
      </c>
      <c r="Y55" s="5">
        <f t="shared" si="128"/>
        <v>1.3538136157660391E-2</v>
      </c>
      <c r="Z55" s="5">
        <f t="shared" si="129"/>
        <v>2.2943427046636211E-2</v>
      </c>
      <c r="AA55" s="5">
        <f t="shared" si="130"/>
        <v>2.4616240814132738E-2</v>
      </c>
      <c r="AB55" s="5">
        <f t="shared" si="131"/>
        <v>1.3205510026633435E-2</v>
      </c>
      <c r="AC55" s="5">
        <f t="shared" si="132"/>
        <v>3.3143668226030479E-4</v>
      </c>
      <c r="AD55" s="5">
        <f t="shared" si="133"/>
        <v>6.6309054523464965E-3</v>
      </c>
      <c r="AE55" s="5">
        <f t="shared" si="134"/>
        <v>6.939570310185007E-3</v>
      </c>
      <c r="AF55" s="5">
        <f t="shared" si="135"/>
        <v>3.631301670344248E-3</v>
      </c>
      <c r="AG55" s="5">
        <f t="shared" si="136"/>
        <v>1.2667788956800109E-3</v>
      </c>
      <c r="AH55" s="5">
        <f t="shared" si="137"/>
        <v>6.0028576146561397E-3</v>
      </c>
      <c r="AI55" s="5">
        <f t="shared" si="138"/>
        <v>6.4405281876575866E-3</v>
      </c>
      <c r="AJ55" s="5">
        <f t="shared" si="139"/>
        <v>3.4550547421561681E-3</v>
      </c>
      <c r="AK55" s="5">
        <f t="shared" si="140"/>
        <v>1.2356546878843746E-3</v>
      </c>
      <c r="AL55" s="5">
        <f t="shared" si="141"/>
        <v>1.4886196662301452E-5</v>
      </c>
      <c r="AM55" s="5">
        <f t="shared" si="142"/>
        <v>1.4228734451825359E-3</v>
      </c>
      <c r="AN55" s="5">
        <f t="shared" si="143"/>
        <v>1.4891073905819595E-3</v>
      </c>
      <c r="AO55" s="5">
        <f t="shared" si="144"/>
        <v>7.7921224413649243E-4</v>
      </c>
      <c r="AP55" s="5">
        <f t="shared" si="145"/>
        <v>2.7182804287201854E-4</v>
      </c>
      <c r="AQ55" s="5">
        <f t="shared" si="146"/>
        <v>7.1120370715089238E-5</v>
      </c>
      <c r="AR55" s="5">
        <f t="shared" si="147"/>
        <v>1.2564574409425302E-3</v>
      </c>
      <c r="AS55" s="5">
        <f t="shared" si="148"/>
        <v>1.3480662185331592E-3</v>
      </c>
      <c r="AT55" s="5">
        <f t="shared" si="149"/>
        <v>7.2317711302145632E-4</v>
      </c>
      <c r="AU55" s="5">
        <f t="shared" si="150"/>
        <v>2.5863474143335589E-4</v>
      </c>
      <c r="AV55" s="5">
        <f t="shared" si="151"/>
        <v>6.9372974066638708E-5</v>
      </c>
      <c r="AW55" s="5">
        <f t="shared" si="152"/>
        <v>4.6430615335172723E-7</v>
      </c>
      <c r="AX55" s="5">
        <f t="shared" si="153"/>
        <v>2.5443594588443145E-4</v>
      </c>
      <c r="AY55" s="5">
        <f t="shared" si="154"/>
        <v>2.6627979370126819E-4</v>
      </c>
      <c r="AZ55" s="5">
        <f t="shared" si="155"/>
        <v>1.393374829313544E-4</v>
      </c>
      <c r="BA55" s="5">
        <f t="shared" si="156"/>
        <v>4.8607854366965966E-5</v>
      </c>
      <c r="BB55" s="5">
        <f t="shared" si="157"/>
        <v>1.2717630549513646E-5</v>
      </c>
      <c r="BC55" s="5">
        <f t="shared" si="158"/>
        <v>2.6619257961543026E-6</v>
      </c>
      <c r="BD55" s="5">
        <f t="shared" si="159"/>
        <v>2.1915746941443467E-4</v>
      </c>
      <c r="BE55" s="5">
        <f t="shared" si="160"/>
        <v>2.3513632171670722E-4</v>
      </c>
      <c r="BF55" s="5">
        <f t="shared" si="161"/>
        <v>1.261400990305952E-4</v>
      </c>
      <c r="BG55" s="5">
        <f t="shared" si="162"/>
        <v>4.5112340130415536E-5</v>
      </c>
      <c r="BH55" s="5">
        <f t="shared" si="163"/>
        <v>1.2100374391346493E-5</v>
      </c>
      <c r="BI55" s="5">
        <f t="shared" si="164"/>
        <v>2.596523434385719E-6</v>
      </c>
      <c r="BJ55" s="8">
        <f t="shared" si="165"/>
        <v>0.35767591976224078</v>
      </c>
      <c r="BK55" s="8">
        <f t="shared" si="166"/>
        <v>0.29813708350090096</v>
      </c>
      <c r="BL55" s="8">
        <f t="shared" si="167"/>
        <v>0.32127149790881021</v>
      </c>
      <c r="BM55" s="8">
        <f t="shared" si="168"/>
        <v>0.35538264275658987</v>
      </c>
      <c r="BN55" s="8">
        <f t="shared" si="169"/>
        <v>0.64437946997445028</v>
      </c>
    </row>
    <row r="56" spans="1:66" x14ac:dyDescent="0.25">
      <c r="A56" t="s">
        <v>89</v>
      </c>
      <c r="B56" t="s">
        <v>349</v>
      </c>
      <c r="C56" t="s">
        <v>99</v>
      </c>
      <c r="D56" t="s">
        <v>479</v>
      </c>
      <c r="E56">
        <f>VLOOKUP(A56,home!$A$2:$E$405,3,FALSE)</f>
        <v>1.3980999999999999</v>
      </c>
      <c r="F56">
        <f>VLOOKUP(B56,home!$B$2:$E$405,3,FALSE)</f>
        <v>1.5736000000000001</v>
      </c>
      <c r="G56">
        <f>VLOOKUP(C56,away!$B$2:$E$405,4,FALSE)</f>
        <v>0.53639999999999999</v>
      </c>
      <c r="H56">
        <f>VLOOKUP(A56,away!$A$2:$E$405,3,FALSE)</f>
        <v>1.1943999999999999</v>
      </c>
      <c r="I56">
        <f>VLOOKUP(C56,away!$B$2:$E$405,3,FALSE)</f>
        <v>1.6745000000000001</v>
      </c>
      <c r="J56">
        <f>VLOOKUP(B56,home!$B$2:$E$405,4,FALSE)</f>
        <v>1.1720999999999999</v>
      </c>
      <c r="K56" s="3">
        <f t="shared" si="114"/>
        <v>1.1801069058239999</v>
      </c>
      <c r="L56" s="3">
        <f t="shared" si="115"/>
        <v>2.3442267238799999</v>
      </c>
      <c r="M56" s="5">
        <f t="shared" si="116"/>
        <v>2.9471439719182573E-2</v>
      </c>
      <c r="N56" s="5">
        <f t="shared" si="117"/>
        <v>3.4779449537183073E-2</v>
      </c>
      <c r="O56" s="5">
        <f t="shared" si="118"/>
        <v>6.9087736580926262E-2</v>
      </c>
      <c r="P56" s="5">
        <f t="shared" si="119"/>
        <v>8.1530915046900451E-2</v>
      </c>
      <c r="Q56" s="5">
        <f t="shared" si="120"/>
        <v>2.0521734289793536E-2</v>
      </c>
      <c r="R56" s="5">
        <f t="shared" si="121"/>
        <v>8.0978659192694619E-2</v>
      </c>
      <c r="S56" s="5">
        <f t="shared" si="122"/>
        <v>5.6387558359239823E-2</v>
      </c>
      <c r="T56" s="5">
        <f t="shared" si="123"/>
        <v>4.8107597942498553E-2</v>
      </c>
      <c r="U56" s="5">
        <f t="shared" si="124"/>
        <v>9.5563474937667037E-2</v>
      </c>
      <c r="V56" s="5">
        <f t="shared" si="125"/>
        <v>1.7332521376231022E-2</v>
      </c>
      <c r="W56" s="5">
        <f t="shared" si="126"/>
        <v>8.0726134516235087E-3</v>
      </c>
      <c r="X56" s="5">
        <f t="shared" si="127"/>
        <v>1.8924036184848995E-2</v>
      </c>
      <c r="Y56" s="5">
        <f t="shared" si="128"/>
        <v>2.2181115674097571E-2</v>
      </c>
      <c r="Z56" s="5">
        <f t="shared" si="129"/>
        <v>6.3277445647828515E-2</v>
      </c>
      <c r="AA56" s="5">
        <f t="shared" si="130"/>
        <v>7.4674150591905228E-2</v>
      </c>
      <c r="AB56" s="5">
        <f t="shared" si="131"/>
        <v>4.4061740400024356E-2</v>
      </c>
      <c r="AC56" s="5">
        <f t="shared" si="132"/>
        <v>2.996834268488176E-3</v>
      </c>
      <c r="AD56" s="5">
        <f t="shared" si="133"/>
        <v>2.3816367205771551E-3</v>
      </c>
      <c r="AE56" s="5">
        <f t="shared" si="134"/>
        <v>5.5830964469508904E-3</v>
      </c>
      <c r="AF56" s="5">
        <f t="shared" si="135"/>
        <v>6.5440219464708788E-3</v>
      </c>
      <c r="AG56" s="5">
        <f t="shared" si="136"/>
        <v>5.1135570428580829E-3</v>
      </c>
      <c r="AH56" s="5">
        <f t="shared" si="137"/>
        <v>3.7084169776625951E-2</v>
      </c>
      <c r="AI56" s="5">
        <f t="shared" si="138"/>
        <v>4.3763284850145939E-2</v>
      </c>
      <c r="AJ56" s="5">
        <f t="shared" si="139"/>
        <v>2.5822677336600035E-2</v>
      </c>
      <c r="AK56" s="5">
        <f t="shared" si="140"/>
        <v>1.0157839950595529E-2</v>
      </c>
      <c r="AL56" s="5">
        <f t="shared" si="141"/>
        <v>3.3162226546362504E-4</v>
      </c>
      <c r="AM56" s="5">
        <f t="shared" si="142"/>
        <v>5.6211718822342513E-4</v>
      </c>
      <c r="AN56" s="5">
        <f t="shared" si="143"/>
        <v>1.3177301345856369E-3</v>
      </c>
      <c r="AO56" s="5">
        <f t="shared" si="144"/>
        <v>1.5445290981788199E-3</v>
      </c>
      <c r="AP56" s="5">
        <f t="shared" si="145"/>
        <v>1.2069087959203553E-3</v>
      </c>
      <c r="AQ56" s="5">
        <f t="shared" si="146"/>
        <v>7.073169631705825E-4</v>
      </c>
      <c r="AR56" s="5">
        <f t="shared" si="147"/>
        <v>1.7386740364653912E-2</v>
      </c>
      <c r="AS56" s="5">
        <f t="shared" si="148"/>
        <v>2.051821237409697E-2</v>
      </c>
      <c r="AT56" s="5">
        <f t="shared" si="149"/>
        <v>1.2106842058917645E-2</v>
      </c>
      <c r="AU56" s="5">
        <f t="shared" si="150"/>
        <v>4.7624559738163874E-3</v>
      </c>
      <c r="AV56" s="5">
        <f t="shared" si="151"/>
        <v>1.4050517958458706E-3</v>
      </c>
      <c r="AW56" s="5">
        <f t="shared" si="152"/>
        <v>2.5483680142538823E-5</v>
      </c>
      <c r="AX56" s="5">
        <f t="shared" si="153"/>
        <v>1.1055972928413879E-4</v>
      </c>
      <c r="AY56" s="5">
        <f t="shared" si="154"/>
        <v>2.591770719728163E-4</v>
      </c>
      <c r="AZ56" s="5">
        <f t="shared" si="155"/>
        <v>3.0378490916782314E-4</v>
      </c>
      <c r="BA56" s="5">
        <f t="shared" si="156"/>
        <v>2.3738023412755646E-4</v>
      </c>
      <c r="BB56" s="5">
        <f t="shared" si="157"/>
        <v>1.3911827214067727E-4</v>
      </c>
      <c r="BC56" s="5">
        <f t="shared" si="158"/>
        <v>6.522495426643723E-5</v>
      </c>
      <c r="BD56" s="5">
        <f t="shared" si="159"/>
        <v>6.7930769006641313E-3</v>
      </c>
      <c r="BE56" s="5">
        <f t="shared" si="160"/>
        <v>8.016556962267234E-3</v>
      </c>
      <c r="BF56" s="5">
        <f t="shared" si="161"/>
        <v>4.7301971160515158E-3</v>
      </c>
      <c r="BG56" s="5">
        <f t="shared" si="162"/>
        <v>1.8607127608537206E-3</v>
      </c>
      <c r="BH56" s="5">
        <f t="shared" si="163"/>
        <v>5.4895999470957915E-4</v>
      </c>
      <c r="BI56" s="5">
        <f t="shared" si="164"/>
        <v>1.295662961555762E-4</v>
      </c>
      <c r="BJ56" s="8">
        <f t="shared" si="165"/>
        <v>0.17866270658794051</v>
      </c>
      <c r="BK56" s="8">
        <f t="shared" si="166"/>
        <v>0.18831006810747852</v>
      </c>
      <c r="BL56" s="8">
        <f t="shared" si="167"/>
        <v>0.55945210621521746</v>
      </c>
      <c r="BM56" s="8">
        <f t="shared" si="168"/>
        <v>0.6730986987999541</v>
      </c>
      <c r="BN56" s="8">
        <f t="shared" si="169"/>
        <v>0.31636993436668048</v>
      </c>
    </row>
    <row r="57" spans="1:66" x14ac:dyDescent="0.25">
      <c r="A57" t="s">
        <v>89</v>
      </c>
      <c r="B57" t="s">
        <v>367</v>
      </c>
      <c r="C57" t="s">
        <v>96</v>
      </c>
      <c r="D57" t="s">
        <v>479</v>
      </c>
      <c r="E57">
        <f>VLOOKUP(A57,home!$A$2:$E$405,3,FALSE)</f>
        <v>1.3980999999999999</v>
      </c>
      <c r="F57">
        <f>VLOOKUP(B57,home!$B$2:$E$405,3,FALSE)</f>
        <v>1.0729</v>
      </c>
      <c r="G57">
        <f>VLOOKUP(C57,away!$B$2:$E$405,4,FALSE)</f>
        <v>1.8596999999999999</v>
      </c>
      <c r="H57">
        <f>VLOOKUP(A57,away!$A$2:$E$405,3,FALSE)</f>
        <v>1.1943999999999999</v>
      </c>
      <c r="I57">
        <f>VLOOKUP(C57,away!$B$2:$E$405,3,FALSE)</f>
        <v>1.6745000000000001</v>
      </c>
      <c r="J57">
        <f>VLOOKUP(B57,home!$B$2:$E$405,4,FALSE)</f>
        <v>0.62790000000000001</v>
      </c>
      <c r="K57" s="3">
        <f t="shared" si="114"/>
        <v>2.7895899649529992</v>
      </c>
      <c r="L57" s="3">
        <f t="shared" si="115"/>
        <v>1.2558143161199999</v>
      </c>
      <c r="M57" s="5">
        <f t="shared" si="116"/>
        <v>1.750262724433628E-2</v>
      </c>
      <c r="N57" s="5">
        <f t="shared" si="117"/>
        <v>4.8825153321113451E-2</v>
      </c>
      <c r="O57" s="5">
        <f t="shared" si="118"/>
        <v>2.1980049863149439E-2</v>
      </c>
      <c r="P57" s="5">
        <f t="shared" si="119"/>
        <v>6.1315326527408218E-2</v>
      </c>
      <c r="Q57" s="5">
        <f t="shared" si="120"/>
        <v>6.8101078870934834E-2</v>
      </c>
      <c r="R57" s="5">
        <f t="shared" si="121"/>
        <v>1.3801430643587262E-2</v>
      </c>
      <c r="S57" s="5">
        <f t="shared" si="122"/>
        <v>5.3700070490549652E-2</v>
      </c>
      <c r="T57" s="5">
        <f t="shared" si="123"/>
        <v>8.5522309789337198E-2</v>
      </c>
      <c r="U57" s="5">
        <f t="shared" si="124"/>
        <v>3.8500332425345833E-2</v>
      </c>
      <c r="V57" s="5">
        <f t="shared" si="125"/>
        <v>2.0902495955529347E-2</v>
      </c>
      <c r="W57" s="5">
        <f t="shared" si="126"/>
        <v>6.3324695406944187E-2</v>
      </c>
      <c r="X57" s="5">
        <f t="shared" si="127"/>
        <v>7.9524059055978896E-2</v>
      </c>
      <c r="Y57" s="5">
        <f t="shared" si="128"/>
        <v>4.9933725919235332E-2</v>
      </c>
      <c r="Z57" s="5">
        <f t="shared" si="129"/>
        <v>5.7773447283847156E-3</v>
      </c>
      <c r="AA57" s="5">
        <f t="shared" si="130"/>
        <v>1.6116422878376113E-2</v>
      </c>
      <c r="AB57" s="5">
        <f t="shared" si="131"/>
        <v>2.2479105766228469E-2</v>
      </c>
      <c r="AC57" s="5">
        <f t="shared" si="132"/>
        <v>4.5766106527158762E-3</v>
      </c>
      <c r="AD57" s="5">
        <f t="shared" si="133"/>
        <v>4.4162483710229204E-2</v>
      </c>
      <c r="AE57" s="5">
        <f t="shared" si="134"/>
        <v>5.5459879278722118E-2</v>
      </c>
      <c r="AF57" s="5">
        <f t="shared" si="135"/>
        <v>3.4823655184253101E-2</v>
      </c>
      <c r="AG57" s="5">
        <f t="shared" si="136"/>
        <v>1.4577348240003831E-2</v>
      </c>
      <c r="AH57" s="5">
        <f t="shared" si="137"/>
        <v>1.8138180547664854E-3</v>
      </c>
      <c r="AI57" s="5">
        <f t="shared" si="138"/>
        <v>5.0598086438271572E-3</v>
      </c>
      <c r="AJ57" s="5">
        <f t="shared" si="139"/>
        <v>7.0573957087013417E-3</v>
      </c>
      <c r="AK57" s="5">
        <f t="shared" si="140"/>
        <v>6.5624134158985409E-3</v>
      </c>
      <c r="AL57" s="5">
        <f t="shared" si="141"/>
        <v>6.4131258157461746E-4</v>
      </c>
      <c r="AM57" s="5">
        <f t="shared" si="142"/>
        <v>2.4639044277091123E-2</v>
      </c>
      <c r="AN57" s="5">
        <f t="shared" si="143"/>
        <v>3.0942064538685584E-2</v>
      </c>
      <c r="AO57" s="5">
        <f t="shared" si="144"/>
        <v>1.9428743808995175E-2</v>
      </c>
      <c r="AP57" s="5">
        <f t="shared" si="145"/>
        <v>8.1329648731879867E-3</v>
      </c>
      <c r="AQ57" s="5">
        <f t="shared" si="146"/>
        <v>2.5533734300626394E-3</v>
      </c>
      <c r="AR57" s="5">
        <f t="shared" si="147"/>
        <v>4.555637360025358E-4</v>
      </c>
      <c r="AS57" s="5">
        <f t="shared" si="148"/>
        <v>1.2708360263491713E-3</v>
      </c>
      <c r="AT57" s="5">
        <f t="shared" si="149"/>
        <v>1.7725557131021967E-3</v>
      </c>
      <c r="AU57" s="5">
        <f t="shared" si="150"/>
        <v>1.6482345431966651E-3</v>
      </c>
      <c r="AV57" s="5">
        <f t="shared" si="151"/>
        <v>1.1494746353975772E-3</v>
      </c>
      <c r="AW57" s="5">
        <f t="shared" si="152"/>
        <v>6.2406964833279852E-5</v>
      </c>
      <c r="AX57" s="5">
        <f t="shared" si="153"/>
        <v>1.1455471776900998E-2</v>
      </c>
      <c r="AY57" s="5">
        <f t="shared" si="154"/>
        <v>1.4385945455340887E-2</v>
      </c>
      <c r="AZ57" s="5">
        <f t="shared" si="155"/>
        <v>9.0330381268692722E-3</v>
      </c>
      <c r="BA57" s="5">
        <f t="shared" si="156"/>
        <v>3.7812728659267401E-3</v>
      </c>
      <c r="BB57" s="5">
        <f t="shared" si="157"/>
        <v>1.1871441495467259E-3</v>
      </c>
      <c r="BC57" s="5">
        <f t="shared" si="158"/>
        <v>2.9816652365977563E-4</v>
      </c>
      <c r="BD57" s="5">
        <f t="shared" si="159"/>
        <v>9.5350576929516178E-5</v>
      </c>
      <c r="BE57" s="5">
        <f t="shared" si="160"/>
        <v>2.6598901255505726E-4</v>
      </c>
      <c r="BF57" s="5">
        <f t="shared" si="161"/>
        <v>3.7100014010567258E-4</v>
      </c>
      <c r="BG57" s="5">
        <f t="shared" si="162"/>
        <v>3.4497942261164699E-4</v>
      </c>
      <c r="BH57" s="5">
        <f t="shared" si="163"/>
        <v>2.4058778385818261E-4</v>
      </c>
      <c r="BI57" s="5">
        <f t="shared" si="164"/>
        <v>1.3422825350821341E-4</v>
      </c>
      <c r="BJ57" s="8">
        <f t="shared" si="165"/>
        <v>0.67009161860301902</v>
      </c>
      <c r="BK57" s="8">
        <f t="shared" si="166"/>
        <v>0.17302438890745486</v>
      </c>
      <c r="BL57" s="8">
        <f t="shared" si="167"/>
        <v>0.14111957724349702</v>
      </c>
      <c r="BM57" s="8">
        <f t="shared" si="168"/>
        <v>0.74416372452131863</v>
      </c>
      <c r="BN57" s="8">
        <f t="shared" si="169"/>
        <v>0.2315256664705295</v>
      </c>
    </row>
    <row r="58" spans="1:66" x14ac:dyDescent="0.25">
      <c r="A58" t="s">
        <v>112</v>
      </c>
      <c r="B58" t="s">
        <v>90</v>
      </c>
      <c r="C58" t="s">
        <v>93</v>
      </c>
      <c r="D58" t="s">
        <v>479</v>
      </c>
      <c r="E58">
        <f>VLOOKUP(A58,home!$A$2:$E$405,3,FALSE)</f>
        <v>1.3270999999999999</v>
      </c>
      <c r="F58">
        <f>VLOOKUP(B58,home!$B$2:$E$405,3,FALSE)</f>
        <v>0.75349999999999995</v>
      </c>
      <c r="G58">
        <f>VLOOKUP(C58,away!$B$2:$E$405,4,FALSE)</f>
        <v>1.3187</v>
      </c>
      <c r="H58">
        <f>VLOOKUP(A58,away!$A$2:$E$405,3,FALSE)</f>
        <v>0.94389999999999996</v>
      </c>
      <c r="I58">
        <f>VLOOKUP(C58,away!$B$2:$E$405,3,FALSE)</f>
        <v>0.26490000000000002</v>
      </c>
      <c r="J58">
        <f>VLOOKUP(B58,home!$B$2:$E$405,4,FALSE)</f>
        <v>1.3243</v>
      </c>
      <c r="K58" s="3">
        <f t="shared" si="114"/>
        <v>1.3186602411949999</v>
      </c>
      <c r="L58" s="3">
        <f t="shared" si="115"/>
        <v>0.33112679337299999</v>
      </c>
      <c r="M58" s="5">
        <f t="shared" si="116"/>
        <v>0.19209081296796049</v>
      </c>
      <c r="N58" s="5">
        <f t="shared" si="117"/>
        <v>0.25330251775967438</v>
      </c>
      <c r="O58" s="5">
        <f t="shared" si="118"/>
        <v>6.3606414934493441E-2</v>
      </c>
      <c r="P58" s="5">
        <f t="shared" si="119"/>
        <v>8.3875250459068365E-2</v>
      </c>
      <c r="Q58" s="5">
        <f t="shared" si="120"/>
        <v>0.16700997958213656</v>
      </c>
      <c r="R58" s="5">
        <f t="shared" si="121"/>
        <v>1.0530894107605654E-2</v>
      </c>
      <c r="S58" s="5">
        <f t="shared" si="122"/>
        <v>9.1559007050806395E-3</v>
      </c>
      <c r="T58" s="5">
        <f t="shared" si="123"/>
        <v>5.5301479000323082E-2</v>
      </c>
      <c r="U58" s="5">
        <f t="shared" si="124"/>
        <v>1.3886671363934277E-2</v>
      </c>
      <c r="V58" s="5">
        <f t="shared" si="125"/>
        <v>4.4420741127102479E-4</v>
      </c>
      <c r="W58" s="5">
        <f t="shared" si="126"/>
        <v>7.3409806652584023E-2</v>
      </c>
      <c r="X58" s="5">
        <f t="shared" si="127"/>
        <v>2.4307953879002073E-2</v>
      </c>
      <c r="Y58" s="5">
        <f t="shared" si="128"/>
        <v>4.0245074107063666E-3</v>
      </c>
      <c r="Z58" s="5">
        <f t="shared" si="129"/>
        <v>1.1623537324006938E-3</v>
      </c>
      <c r="AA58" s="5">
        <f t="shared" si="130"/>
        <v>1.5327496531214074E-3</v>
      </c>
      <c r="AB58" s="5">
        <f t="shared" si="131"/>
        <v>1.010588013638314E-3</v>
      </c>
      <c r="AC58" s="5">
        <f t="shared" si="132"/>
        <v>1.2122524009758997E-5</v>
      </c>
      <c r="AD58" s="5">
        <f t="shared" si="133"/>
        <v>2.4200648336643708E-2</v>
      </c>
      <c r="AE58" s="5">
        <f t="shared" si="134"/>
        <v>8.0134830812604568E-3</v>
      </c>
      <c r="AF58" s="5">
        <f t="shared" si="135"/>
        <v>1.3267394782232812E-3</v>
      </c>
      <c r="AG58" s="5">
        <f t="shared" si="136"/>
        <v>1.4643966302181413E-4</v>
      </c>
      <c r="AH58" s="5">
        <f t="shared" si="137"/>
        <v>9.622161604374496E-5</v>
      </c>
      <c r="AI58" s="5">
        <f t="shared" si="138"/>
        <v>1.2688361942041741E-4</v>
      </c>
      <c r="AJ58" s="5">
        <f t="shared" si="139"/>
        <v>8.3658192094311125E-5</v>
      </c>
      <c r="AK58" s="5">
        <f t="shared" si="140"/>
        <v>3.6772243921673956E-5</v>
      </c>
      <c r="AL58" s="5">
        <f t="shared" si="141"/>
        <v>2.1172896752416727E-7</v>
      </c>
      <c r="AM58" s="5">
        <f t="shared" si="142"/>
        <v>6.3824865545347841E-3</v>
      </c>
      <c r="AN58" s="5">
        <f t="shared" si="143"/>
        <v>2.1134123065493903E-3</v>
      </c>
      <c r="AO58" s="5">
        <f t="shared" si="144"/>
        <v>3.4990372007136759E-4</v>
      </c>
      <c r="AP58" s="5">
        <f t="shared" si="145"/>
        <v>3.8620832272171929E-5</v>
      </c>
      <c r="AQ58" s="5">
        <f t="shared" si="146"/>
        <v>3.1970980869201907E-6</v>
      </c>
      <c r="AR58" s="5">
        <f t="shared" si="147"/>
        <v>6.3723110347466604E-6</v>
      </c>
      <c r="AS58" s="5">
        <f t="shared" si="148"/>
        <v>8.4029132060485904E-6</v>
      </c>
      <c r="AT58" s="5">
        <f t="shared" si="149"/>
        <v>5.5402937775143437E-6</v>
      </c>
      <c r="AU58" s="5">
        <f t="shared" si="150"/>
        <v>2.4352550429827395E-6</v>
      </c>
      <c r="AV58" s="5">
        <f t="shared" si="151"/>
        <v>8.0281850058774033E-7</v>
      </c>
      <c r="AW58" s="5">
        <f t="shared" si="152"/>
        <v>2.568059101569543E-9</v>
      </c>
      <c r="AX58" s="5">
        <f t="shared" si="153"/>
        <v>1.4027218765711158E-3</v>
      </c>
      <c r="AY58" s="5">
        <f t="shared" si="154"/>
        <v>4.6447879698315069E-4</v>
      </c>
      <c r="AZ58" s="5">
        <f t="shared" si="155"/>
        <v>7.6900687317389674E-5</v>
      </c>
      <c r="BA58" s="5">
        <f t="shared" si="156"/>
        <v>8.4879593331956583E-6</v>
      </c>
      <c r="BB58" s="5">
        <f t="shared" si="157"/>
        <v>7.026476890703763E-7</v>
      </c>
      <c r="BC58" s="5">
        <f t="shared" si="158"/>
        <v>4.6533095230564523E-8</v>
      </c>
      <c r="BD58" s="5">
        <f t="shared" si="159"/>
        <v>3.516738198851739E-7</v>
      </c>
      <c r="BE58" s="5">
        <f t="shared" si="160"/>
        <v>4.6373828415175036E-7</v>
      </c>
      <c r="BF58" s="5">
        <f t="shared" si="161"/>
        <v>3.057566188154514E-7</v>
      </c>
      <c r="BG58" s="5">
        <f t="shared" si="162"/>
        <v>1.3439636557138353E-7</v>
      </c>
      <c r="BH58" s="5">
        <f t="shared" si="163"/>
        <v>4.4305785960023027E-8</v>
      </c>
      <c r="BI58" s="5">
        <f t="shared" si="164"/>
        <v>1.1684855680075584E-8</v>
      </c>
      <c r="BJ58" s="8">
        <f t="shared" si="165"/>
        <v>0.62188451385607957</v>
      </c>
      <c r="BK58" s="8">
        <f t="shared" si="166"/>
        <v>0.28604298459334099</v>
      </c>
      <c r="BL58" s="8">
        <f t="shared" si="167"/>
        <v>9.0935718891565182E-2</v>
      </c>
      <c r="BM58" s="8">
        <f t="shared" si="168"/>
        <v>0.22914522503352344</v>
      </c>
      <c r="BN58" s="8">
        <f t="shared" si="169"/>
        <v>0.77041586981093901</v>
      </c>
    </row>
    <row r="59" spans="1:66" x14ac:dyDescent="0.25">
      <c r="A59" t="s">
        <v>112</v>
      </c>
      <c r="B59" t="s">
        <v>117</v>
      </c>
      <c r="C59" t="s">
        <v>111</v>
      </c>
      <c r="D59" t="s">
        <v>479</v>
      </c>
      <c r="E59">
        <f>VLOOKUP(A59,home!$A$2:$E$405,3,FALSE)</f>
        <v>1.3270999999999999</v>
      </c>
      <c r="F59">
        <f>VLOOKUP(B59,home!$B$2:$E$405,3,FALSE)</f>
        <v>1.0548999999999999</v>
      </c>
      <c r="G59">
        <f>VLOOKUP(C59,away!$B$2:$E$405,4,FALSE)</f>
        <v>0.75349999999999995</v>
      </c>
      <c r="H59">
        <f>VLOOKUP(A59,away!$A$2:$E$405,3,FALSE)</f>
        <v>0.94389999999999996</v>
      </c>
      <c r="I59">
        <f>VLOOKUP(C59,away!$B$2:$E$405,3,FALSE)</f>
        <v>0.79459999999999997</v>
      </c>
      <c r="J59">
        <f>VLOOKUP(B59,home!$B$2:$E$405,4,FALSE)</f>
        <v>0.21190000000000001</v>
      </c>
      <c r="K59" s="3">
        <f t="shared" si="114"/>
        <v>1.0548681947649998</v>
      </c>
      <c r="L59" s="3">
        <f t="shared" si="115"/>
        <v>0.15892986098599998</v>
      </c>
      <c r="M59" s="5">
        <f t="shared" si="116"/>
        <v>0.29706685759926599</v>
      </c>
      <c r="N59" s="5">
        <f t="shared" si="117"/>
        <v>0.31336637980024895</v>
      </c>
      <c r="O59" s="5">
        <f t="shared" si="118"/>
        <v>4.7212794381799192E-2</v>
      </c>
      <c r="P59" s="5">
        <f t="shared" si="119"/>
        <v>4.9803275179339641E-2</v>
      </c>
      <c r="Q59" s="5">
        <f t="shared" si="120"/>
        <v>0.16528011367996595</v>
      </c>
      <c r="R59" s="5">
        <f t="shared" si="121"/>
        <v>3.7517614239299724E-3</v>
      </c>
      <c r="S59" s="5">
        <f t="shared" si="122"/>
        <v>2.0873804626288578E-3</v>
      </c>
      <c r="T59" s="5">
        <f t="shared" si="123"/>
        <v>2.6267945490907264E-2</v>
      </c>
      <c r="U59" s="5">
        <f t="shared" si="124"/>
        <v>3.9576138004499758E-3</v>
      </c>
      <c r="V59" s="5">
        <f t="shared" si="125"/>
        <v>3.8883272279893815E-5</v>
      </c>
      <c r="W59" s="5">
        <f t="shared" si="126"/>
        <v>5.8116245049379886E-2</v>
      </c>
      <c r="X59" s="5">
        <f t="shared" si="127"/>
        <v>9.2364067467262546E-3</v>
      </c>
      <c r="Y59" s="5">
        <f t="shared" si="128"/>
        <v>7.3397042013367787E-4</v>
      </c>
      <c r="Z59" s="5">
        <f t="shared" si="129"/>
        <v>1.98755640519276E-4</v>
      </c>
      <c r="AA59" s="5">
        <f t="shared" si="130"/>
        <v>2.0966100371392992E-4</v>
      </c>
      <c r="AB59" s="5">
        <f t="shared" si="131"/>
        <v>1.1058236225016558E-4</v>
      </c>
      <c r="AC59" s="5">
        <f t="shared" si="132"/>
        <v>4.0742392236183036E-7</v>
      </c>
      <c r="AD59" s="5">
        <f t="shared" si="133"/>
        <v>1.5326244625439927E-2</v>
      </c>
      <c r="AE59" s="5">
        <f t="shared" si="134"/>
        <v>2.4357979277585969E-3</v>
      </c>
      <c r="AF59" s="5">
        <f t="shared" si="135"/>
        <v>1.9356051302433028E-4</v>
      </c>
      <c r="AG59" s="5">
        <f t="shared" si="136"/>
        <v>1.0254181809111884E-5</v>
      </c>
      <c r="AH59" s="5">
        <f t="shared" si="137"/>
        <v>7.897051579477979E-6</v>
      </c>
      <c r="AI59" s="5">
        <f t="shared" si="138"/>
        <v>8.3303485436100265E-6</v>
      </c>
      <c r="AJ59" s="5">
        <f t="shared" si="139"/>
        <v>4.3937098649805763E-6</v>
      </c>
      <c r="AK59" s="5">
        <f t="shared" si="140"/>
        <v>1.5449282645310772E-6</v>
      </c>
      <c r="AL59" s="5">
        <f t="shared" si="141"/>
        <v>2.7321857286960172E-9</v>
      </c>
      <c r="AM59" s="5">
        <f t="shared" si="142"/>
        <v>3.2334336001129207E-3</v>
      </c>
      <c r="AN59" s="5">
        <f t="shared" si="143"/>
        <v>5.1388915257340791E-4</v>
      </c>
      <c r="AO59" s="5">
        <f t="shared" si="144"/>
        <v>4.0836165790352516E-5</v>
      </c>
      <c r="AP59" s="5">
        <f t="shared" si="145"/>
        <v>2.1633620507539916E-6</v>
      </c>
      <c r="AQ59" s="5">
        <f t="shared" si="146"/>
        <v>8.5955707497179913E-8</v>
      </c>
      <c r="AR59" s="5">
        <f t="shared" si="147"/>
        <v>2.5101546194514142E-7</v>
      </c>
      <c r="AS59" s="5">
        <f t="shared" si="148"/>
        <v>2.6478822720017385E-7</v>
      </c>
      <c r="AT59" s="5">
        <f t="shared" si="149"/>
        <v>1.3965833961083599E-7</v>
      </c>
      <c r="AU59" s="5">
        <f t="shared" si="150"/>
        <v>4.9107046863053277E-8</v>
      </c>
      <c r="AV59" s="5">
        <f t="shared" si="151"/>
        <v>1.2950365468667314E-8</v>
      </c>
      <c r="AW59" s="5">
        <f t="shared" si="152"/>
        <v>1.2723641366549516E-11</v>
      </c>
      <c r="AX59" s="5">
        <f t="shared" si="153"/>
        <v>5.6847437744060158E-4</v>
      </c>
      <c r="AY59" s="5">
        <f t="shared" si="154"/>
        <v>9.0347553780737691E-5</v>
      </c>
      <c r="AZ59" s="5">
        <f t="shared" si="155"/>
        <v>7.1794620813988971E-6</v>
      </c>
      <c r="BA59" s="5">
        <f t="shared" si="156"/>
        <v>3.8034363685032831E-7</v>
      </c>
      <c r="BB59" s="5">
        <f t="shared" si="157"/>
        <v>1.5111990332883081E-8</v>
      </c>
      <c r="BC59" s="5">
        <f t="shared" si="158"/>
        <v>4.8034930456537698E-10</v>
      </c>
      <c r="BD59" s="5">
        <f t="shared" si="159"/>
        <v>6.6489754120463133E-9</v>
      </c>
      <c r="BE59" s="5">
        <f t="shared" si="160"/>
        <v>7.0137926899421654E-9</v>
      </c>
      <c r="BF59" s="5">
        <f t="shared" si="161"/>
        <v>3.6993134166476219E-9</v>
      </c>
      <c r="BG59" s="5">
        <f t="shared" si="162"/>
        <v>1.3007626885630069E-9</v>
      </c>
      <c r="BH59" s="5">
        <f t="shared" si="163"/>
        <v>3.4303329727553168E-10</v>
      </c>
      <c r="BI59" s="5">
        <f t="shared" si="164"/>
        <v>7.2370983008265147E-11</v>
      </c>
      <c r="BJ59" s="8">
        <f t="shared" si="165"/>
        <v>0.59542372400090815</v>
      </c>
      <c r="BK59" s="8">
        <f t="shared" si="166"/>
        <v>0.34908715422340325</v>
      </c>
      <c r="BL59" s="8">
        <f t="shared" si="167"/>
        <v>5.5265315608085418E-2</v>
      </c>
      <c r="BM59" s="8">
        <f t="shared" si="168"/>
        <v>0.12340341986730921</v>
      </c>
      <c r="BN59" s="8">
        <f t="shared" si="169"/>
        <v>0.87648118206454972</v>
      </c>
    </row>
    <row r="60" spans="1:66" x14ac:dyDescent="0.25">
      <c r="A60" t="s">
        <v>112</v>
      </c>
      <c r="B60" t="s">
        <v>303</v>
      </c>
      <c r="C60" t="s">
        <v>118</v>
      </c>
      <c r="D60" t="s">
        <v>479</v>
      </c>
      <c r="E60">
        <f>VLOOKUP(A60,home!$A$2:$E$405,3,FALSE)</f>
        <v>1.3270999999999999</v>
      </c>
      <c r="F60">
        <f>VLOOKUP(B60,home!$B$2:$E$405,3,FALSE)</f>
        <v>1.2056</v>
      </c>
      <c r="G60">
        <f>VLOOKUP(C60,away!$B$2:$E$405,4,FALSE)</f>
        <v>0.75349999999999995</v>
      </c>
      <c r="H60">
        <f>VLOOKUP(A60,away!$A$2:$E$405,3,FALSE)</f>
        <v>0.94389999999999996</v>
      </c>
      <c r="I60">
        <f>VLOOKUP(C60,away!$B$2:$E$405,3,FALSE)</f>
        <v>0.63570000000000004</v>
      </c>
      <c r="J60">
        <f>VLOOKUP(B60,home!$B$2:$E$405,4,FALSE)</f>
        <v>1.0593999999999999</v>
      </c>
      <c r="K60" s="3">
        <f t="shared" si="114"/>
        <v>1.2055636511599999</v>
      </c>
      <c r="L60" s="3">
        <f t="shared" si="115"/>
        <v>0.63567944146199995</v>
      </c>
      <c r="M60" s="5">
        <f t="shared" si="116"/>
        <v>0.15862012399408981</v>
      </c>
      <c r="N60" s="5">
        <f t="shared" si="117"/>
        <v>0.19122665582976681</v>
      </c>
      <c r="O60" s="5">
        <f t="shared" si="118"/>
        <v>0.10083155182519619</v>
      </c>
      <c r="P60" s="5">
        <f t="shared" si="119"/>
        <v>0.12155885377051226</v>
      </c>
      <c r="Q60" s="5">
        <f t="shared" si="120"/>
        <v>0.11526795270062518</v>
      </c>
      <c r="R60" s="5">
        <f t="shared" si="121"/>
        <v>3.20482722729937E-2</v>
      </c>
      <c r="S60" s="5">
        <f t="shared" si="122"/>
        <v>2.3289218539747449E-2</v>
      </c>
      <c r="T60" s="5">
        <f t="shared" si="123"/>
        <v>7.3273467791201641E-2</v>
      </c>
      <c r="U60" s="5">
        <f t="shared" si="124"/>
        <v>3.8636232134800073E-2</v>
      </c>
      <c r="V60" s="5">
        <f t="shared" si="125"/>
        <v>1.9830822075739382E-3</v>
      </c>
      <c r="W60" s="5">
        <f t="shared" si="126"/>
        <v>4.6320951306501268E-2</v>
      </c>
      <c r="X60" s="5">
        <f t="shared" si="127"/>
        <v>2.9445276454505225E-2</v>
      </c>
      <c r="Y60" s="5">
        <f t="shared" si="128"/>
        <v>9.3588784451470279E-3</v>
      </c>
      <c r="Z60" s="5">
        <f t="shared" si="129"/>
        <v>6.7908092727729137E-3</v>
      </c>
      <c r="AA60" s="5">
        <f t="shared" si="130"/>
        <v>8.1867528212152974E-3</v>
      </c>
      <c r="AB60" s="5">
        <f t="shared" si="131"/>
        <v>4.9348258111443725E-3</v>
      </c>
      <c r="AC60" s="5">
        <f t="shared" si="132"/>
        <v>9.498369201815744E-5</v>
      </c>
      <c r="AD60" s="5">
        <f t="shared" si="133"/>
        <v>1.396071379556757E-2</v>
      </c>
      <c r="AE60" s="5">
        <f t="shared" si="134"/>
        <v>8.87453874797723E-3</v>
      </c>
      <c r="AF60" s="5">
        <f t="shared" si="135"/>
        <v>2.8206809172735205E-3</v>
      </c>
      <c r="AG60" s="5">
        <f t="shared" si="136"/>
        <v>5.9768295667831793E-4</v>
      </c>
      <c r="AH60" s="5">
        <f t="shared" si="137"/>
        <v>1.0791944613978137E-3</v>
      </c>
      <c r="AI60" s="5">
        <f t="shared" si="138"/>
        <v>1.3010376151943979E-3</v>
      </c>
      <c r="AJ60" s="5">
        <f t="shared" si="139"/>
        <v>7.8424182883512865E-4</v>
      </c>
      <c r="AK60" s="5">
        <f t="shared" si="140"/>
        <v>3.1515114752095769E-4</v>
      </c>
      <c r="AL60" s="5">
        <f t="shared" si="141"/>
        <v>2.9116378017832806E-6</v>
      </c>
      <c r="AM60" s="5">
        <f t="shared" si="142"/>
        <v>3.366105819236844E-3</v>
      </c>
      <c r="AN60" s="5">
        <f t="shared" si="143"/>
        <v>2.1397642670744651E-3</v>
      </c>
      <c r="AO60" s="5">
        <f t="shared" si="144"/>
        <v>6.8010207707712065E-4</v>
      </c>
      <c r="AP60" s="5">
        <f t="shared" si="145"/>
        <v>1.4410896949784341E-4</v>
      </c>
      <c r="AQ60" s="5">
        <f t="shared" si="146"/>
        <v>2.2901777310013366E-5</v>
      </c>
      <c r="AR60" s="5">
        <f t="shared" si="147"/>
        <v>1.3720434649004925E-4</v>
      </c>
      <c r="AS60" s="5">
        <f t="shared" si="148"/>
        <v>1.6540857290956546E-4</v>
      </c>
      <c r="AT60" s="5">
        <f t="shared" si="149"/>
        <v>9.9705281545010404E-5</v>
      </c>
      <c r="AU60" s="5">
        <f t="shared" si="150"/>
        <v>4.0067021086446148E-5</v>
      </c>
      <c r="AV60" s="5">
        <f t="shared" si="151"/>
        <v>1.2075836058020191E-5</v>
      </c>
      <c r="AW60" s="5">
        <f t="shared" si="152"/>
        <v>6.1981653761392309E-8</v>
      </c>
      <c r="AX60" s="5">
        <f t="shared" si="153"/>
        <v>6.7634247027168013E-4</v>
      </c>
      <c r="AY60" s="5">
        <f t="shared" si="154"/>
        <v>4.2993700373933098E-4</v>
      </c>
      <c r="AZ60" s="5">
        <f t="shared" si="155"/>
        <v>1.3665105720043181E-4</v>
      </c>
      <c r="BA60" s="5">
        <f t="shared" si="156"/>
        <v>2.8955422572120778E-5</v>
      </c>
      <c r="BB60" s="5">
        <f t="shared" si="157"/>
        <v>4.601591711985479E-6</v>
      </c>
      <c r="BC60" s="5">
        <f t="shared" si="158"/>
        <v>5.8502744986221956E-7</v>
      </c>
      <c r="BD60" s="5">
        <f t="shared" si="159"/>
        <v>1.4536330390492198E-5</v>
      </c>
      <c r="BE60" s="5">
        <f t="shared" si="160"/>
        <v>1.7524471540029842E-5</v>
      </c>
      <c r="BF60" s="5">
        <f t="shared" si="161"/>
        <v>1.056343294722394E-5</v>
      </c>
      <c r="BG60" s="5">
        <f t="shared" si="162"/>
        <v>4.2449635975463761E-6</v>
      </c>
      <c r="BH60" s="5">
        <f t="shared" si="163"/>
        <v>1.2793934534248252E-6</v>
      </c>
      <c r="BI60" s="5">
        <f t="shared" si="164"/>
        <v>3.0847804859620678E-7</v>
      </c>
      <c r="BJ60" s="8">
        <f t="shared" si="165"/>
        <v>0.49877685442838565</v>
      </c>
      <c r="BK60" s="8">
        <f t="shared" si="166"/>
        <v>0.30597911084548279</v>
      </c>
      <c r="BL60" s="8">
        <f t="shared" si="167"/>
        <v>0.18862017804636438</v>
      </c>
      <c r="BM60" s="8">
        <f t="shared" si="168"/>
        <v>0.28018366717773607</v>
      </c>
      <c r="BN60" s="8">
        <f t="shared" si="169"/>
        <v>0.71955341039318388</v>
      </c>
    </row>
    <row r="61" spans="1:66" x14ac:dyDescent="0.25">
      <c r="A61" t="s">
        <v>112</v>
      </c>
      <c r="B61" t="s">
        <v>124</v>
      </c>
      <c r="C61" t="s">
        <v>110</v>
      </c>
      <c r="D61" t="s">
        <v>479</v>
      </c>
      <c r="E61">
        <f>VLOOKUP(A61,home!$A$2:$E$405,3,FALSE)</f>
        <v>1.3270999999999999</v>
      </c>
      <c r="F61">
        <f>VLOOKUP(B61,home!$B$2:$E$405,3,FALSE)</f>
        <v>0.56510000000000005</v>
      </c>
      <c r="G61">
        <f>VLOOKUP(C61,away!$B$2:$E$405,4,FALSE)</f>
        <v>0.75349999999999995</v>
      </c>
      <c r="H61">
        <f>VLOOKUP(A61,away!$A$2:$E$405,3,FALSE)</f>
        <v>0.94389999999999996</v>
      </c>
      <c r="I61">
        <f>VLOOKUP(C61,away!$B$2:$E$405,3,FALSE)</f>
        <v>0.63570000000000004</v>
      </c>
      <c r="J61">
        <f>VLOOKUP(B61,home!$B$2:$E$405,4,FALSE)</f>
        <v>1.3243</v>
      </c>
      <c r="K61" s="3">
        <f t="shared" si="114"/>
        <v>0.56508296223499999</v>
      </c>
      <c r="L61" s="3">
        <f t="shared" si="115"/>
        <v>0.79462930368899998</v>
      </c>
      <c r="M61" s="5">
        <f t="shared" si="116"/>
        <v>0.25673463763066529</v>
      </c>
      <c r="N61" s="5">
        <f t="shared" si="117"/>
        <v>0.14507636954066563</v>
      </c>
      <c r="O61" s="5">
        <f t="shared" si="118"/>
        <v>0.20400886633330328</v>
      </c>
      <c r="P61" s="5">
        <f t="shared" si="119"/>
        <v>0.11528193450982717</v>
      </c>
      <c r="Q61" s="5">
        <f t="shared" si="120"/>
        <v>4.0990092325169432E-2</v>
      </c>
      <c r="R61" s="5">
        <f t="shared" si="121"/>
        <v>8.1055711700407526E-2</v>
      </c>
      <c r="S61" s="5">
        <f t="shared" si="122"/>
        <v>1.2941304440819918E-2</v>
      </c>
      <c r="T61" s="5">
        <f t="shared" si="123"/>
        <v>3.2571928522497212E-2</v>
      </c>
      <c r="U61" s="5">
        <f t="shared" si="124"/>
        <v>4.5803201673732433E-2</v>
      </c>
      <c r="V61" s="5">
        <f t="shared" si="125"/>
        <v>6.4567256629329516E-4</v>
      </c>
      <c r="W61" s="5">
        <f t="shared" si="126"/>
        <v>7.7209342644642956E-3</v>
      </c>
      <c r="X61" s="5">
        <f t="shared" si="127"/>
        <v>6.1352806183998044E-3</v>
      </c>
      <c r="Y61" s="5">
        <f t="shared" si="128"/>
        <v>2.437636882867827E-3</v>
      </c>
      <c r="Z61" s="5">
        <f t="shared" si="129"/>
        <v>2.1469747916170387E-2</v>
      </c>
      <c r="AA61" s="5">
        <f t="shared" si="130"/>
        <v>1.213218875090828E-2</v>
      </c>
      <c r="AB61" s="5">
        <f t="shared" si="131"/>
        <v>3.427846578878698E-3</v>
      </c>
      <c r="AC61" s="5">
        <f t="shared" si="132"/>
        <v>1.8120456784958615E-5</v>
      </c>
      <c r="AD61" s="5">
        <f t="shared" si="133"/>
        <v>1.0907421013462983E-3</v>
      </c>
      <c r="AE61" s="5">
        <f t="shared" si="134"/>
        <v>8.6673563649708571E-4</v>
      </c>
      <c r="AF61" s="5">
        <f t="shared" si="135"/>
        <v>3.4436676765606071E-4</v>
      </c>
      <c r="AG61" s="5">
        <f t="shared" si="136"/>
        <v>9.1214641598722391E-5</v>
      </c>
      <c r="AH61" s="5">
        <f t="shared" si="137"/>
        <v>4.2651227092512086E-3</v>
      </c>
      <c r="AI61" s="5">
        <f t="shared" si="138"/>
        <v>2.4101481748394411E-3</v>
      </c>
      <c r="AJ61" s="5">
        <f t="shared" si="139"/>
        <v>6.8096683503177514E-4</v>
      </c>
      <c r="AK61" s="5">
        <f t="shared" si="140"/>
        <v>1.282675854411827E-4</v>
      </c>
      <c r="AL61" s="5">
        <f t="shared" si="141"/>
        <v>3.2546622172219751E-7</v>
      </c>
      <c r="AM61" s="5">
        <f t="shared" si="142"/>
        <v>1.2327195553263901E-4</v>
      </c>
      <c r="AN61" s="5">
        <f t="shared" si="143"/>
        <v>9.7955508189282302E-5</v>
      </c>
      <c r="AO61" s="5">
        <f t="shared" si="144"/>
        <v>3.8919158632475765E-5</v>
      </c>
      <c r="AP61" s="5">
        <f t="shared" si="145"/>
        <v>1.0308767974761982E-5</v>
      </c>
      <c r="AQ61" s="5">
        <f t="shared" si="146"/>
        <v>2.0479122794191442E-6</v>
      </c>
      <c r="AR61" s="5">
        <f t="shared" si="147"/>
        <v>6.7783829772008594E-4</v>
      </c>
      <c r="AS61" s="5">
        <f t="shared" si="148"/>
        <v>3.8303487319199596E-4</v>
      </c>
      <c r="AT61" s="5">
        <f t="shared" si="149"/>
        <v>1.0822324039132035E-4</v>
      </c>
      <c r="AU61" s="5">
        <f t="shared" si="150"/>
        <v>2.0385036420999269E-5</v>
      </c>
      <c r="AV61" s="5">
        <f t="shared" si="151"/>
        <v>2.8798091915116565E-6</v>
      </c>
      <c r="AW61" s="5">
        <f t="shared" si="152"/>
        <v>4.0595716525744536E-9</v>
      </c>
      <c r="AX61" s="5">
        <f t="shared" si="153"/>
        <v>1.1609813632147471E-5</v>
      </c>
      <c r="AY61" s="5">
        <f t="shared" si="154"/>
        <v>9.2254981224724053E-6</v>
      </c>
      <c r="AZ61" s="5">
        <f t="shared" si="155"/>
        <v>3.6654255746222121E-6</v>
      </c>
      <c r="BA61" s="5">
        <f t="shared" si="156"/>
        <v>9.7088485736196694E-7</v>
      </c>
      <c r="BB61" s="5">
        <f t="shared" si="157"/>
        <v>1.9287338954193347E-7</v>
      </c>
      <c r="BC61" s="5">
        <f t="shared" si="158"/>
        <v>3.0652569446368776E-8</v>
      </c>
      <c r="BD61" s="5">
        <f t="shared" si="159"/>
        <v>8.9771695755174778E-5</v>
      </c>
      <c r="BE61" s="5">
        <f t="shared" si="160"/>
        <v>5.0728455762193332E-5</v>
      </c>
      <c r="BF61" s="5">
        <f t="shared" si="161"/>
        <v>1.4332893025853684E-5</v>
      </c>
      <c r="BG61" s="5">
        <f t="shared" si="162"/>
        <v>2.6997578828155909E-6</v>
      </c>
      <c r="BH61" s="5">
        <f t="shared" si="163"/>
        <v>3.8139679543468141E-7</v>
      </c>
      <c r="BI61" s="5">
        <f t="shared" si="164"/>
        <v>4.310416619023323E-8</v>
      </c>
      <c r="BJ61" s="8">
        <f t="shared" si="165"/>
        <v>0.23762349975191652</v>
      </c>
      <c r="BK61" s="8">
        <f t="shared" si="166"/>
        <v>0.38563122056873478</v>
      </c>
      <c r="BL61" s="8">
        <f t="shared" si="167"/>
        <v>0.35526263890209742</v>
      </c>
      <c r="BM61" s="8">
        <f t="shared" si="168"/>
        <v>0.15683027366032989</v>
      </c>
      <c r="BN61" s="8">
        <f t="shared" si="169"/>
        <v>0.8431476120400383</v>
      </c>
    </row>
    <row r="62" spans="1:66" x14ac:dyDescent="0.25">
      <c r="A62" t="s">
        <v>112</v>
      </c>
      <c r="B62" t="s">
        <v>126</v>
      </c>
      <c r="C62" t="s">
        <v>447</v>
      </c>
      <c r="D62" t="s">
        <v>479</v>
      </c>
      <c r="E62">
        <f>VLOOKUP(A62,home!$A$2:$E$405,3,FALSE)</f>
        <v>1.3270999999999999</v>
      </c>
      <c r="F62">
        <f>VLOOKUP(B62,home!$B$2:$E$405,3,FALSE)</f>
        <v>1.5069999999999999</v>
      </c>
      <c r="G62">
        <f>VLOOKUP(C62,away!$B$2:$E$405,4,FALSE)</f>
        <v>0.4521</v>
      </c>
      <c r="H62">
        <f>VLOOKUP(A62,away!$A$2:$E$405,3,FALSE)</f>
        <v>0.94389999999999996</v>
      </c>
      <c r="I62">
        <f>VLOOKUP(C62,away!$B$2:$E$405,3,FALSE)</f>
        <v>1.2713000000000001</v>
      </c>
      <c r="J62">
        <f>VLOOKUP(B62,home!$B$2:$E$405,4,FALSE)</f>
        <v>0.42380000000000001</v>
      </c>
      <c r="K62" s="3">
        <f t="shared" si="114"/>
        <v>0.9041727383699999</v>
      </c>
      <c r="L62" s="3">
        <f t="shared" si="115"/>
        <v>0.50855155366600002</v>
      </c>
      <c r="M62" s="5">
        <f t="shared" si="116"/>
        <v>0.24347907071662767</v>
      </c>
      <c r="N62" s="5">
        <f t="shared" si="117"/>
        <v>0.2201471381056361</v>
      </c>
      <c r="O62" s="5">
        <f t="shared" si="118"/>
        <v>0.12382165969809489</v>
      </c>
      <c r="P62" s="5">
        <f t="shared" si="119"/>
        <v>0.11195616911874472</v>
      </c>
      <c r="Q62" s="5">
        <f t="shared" si="120"/>
        <v>9.9525520352645766E-2</v>
      </c>
      <c r="R62" s="5">
        <f t="shared" si="121"/>
        <v>3.1484848708484441E-2</v>
      </c>
      <c r="S62" s="5">
        <f t="shared" si="122"/>
        <v>1.2869878062674259E-2</v>
      </c>
      <c r="T62" s="5">
        <f t="shared" si="123"/>
        <v>5.0613858004755111E-2</v>
      </c>
      <c r="U62" s="5">
        <f t="shared" si="124"/>
        <v>2.8467741873915531E-2</v>
      </c>
      <c r="V62" s="5">
        <f t="shared" si="125"/>
        <v>6.5753415486665301E-4</v>
      </c>
      <c r="W62" s="5">
        <f t="shared" si="126"/>
        <v>2.9996087424983626E-2</v>
      </c>
      <c r="X62" s="5">
        <f t="shared" si="127"/>
        <v>1.5254556863876591E-2</v>
      </c>
      <c r="Y62" s="5">
        <f t="shared" si="128"/>
        <v>3.8788642968053916E-3</v>
      </c>
      <c r="Z62" s="5">
        <f t="shared" si="129"/>
        <v>5.3372229092129063E-3</v>
      </c>
      <c r="AA62" s="5">
        <f t="shared" si="130"/>
        <v>4.8257714531141317E-3</v>
      </c>
      <c r="AB62" s="5">
        <f t="shared" si="131"/>
        <v>2.1816654947549889E-3</v>
      </c>
      <c r="AC62" s="5">
        <f t="shared" si="132"/>
        <v>1.8896646030737905E-5</v>
      </c>
      <c r="AD62" s="5">
        <f t="shared" si="133"/>
        <v>6.780411126858339E-3</v>
      </c>
      <c r="AE62" s="5">
        <f t="shared" si="134"/>
        <v>3.4481886130580427E-3</v>
      </c>
      <c r="AF62" s="5">
        <f t="shared" si="135"/>
        <v>8.7679083825203843E-4</v>
      </c>
      <c r="AG62" s="5">
        <f t="shared" si="136"/>
        <v>1.4863111434439626E-4</v>
      </c>
      <c r="AH62" s="5">
        <f t="shared" si="137"/>
        <v>6.7856325068549805E-4</v>
      </c>
      <c r="AI62" s="5">
        <f t="shared" si="138"/>
        <v>6.1353839252955558E-4</v>
      </c>
      <c r="AJ62" s="5">
        <f t="shared" si="139"/>
        <v>2.7737234423428801E-4</v>
      </c>
      <c r="AK62" s="5">
        <f t="shared" si="140"/>
        <v>8.3597504011474164E-5</v>
      </c>
      <c r="AL62" s="5">
        <f t="shared" si="141"/>
        <v>3.4756106018764634E-7</v>
      </c>
      <c r="AM62" s="5">
        <f t="shared" si="142"/>
        <v>1.2261325791691846E-3</v>
      </c>
      <c r="AN62" s="5">
        <f t="shared" si="143"/>
        <v>6.2355162813698868E-4</v>
      </c>
      <c r="AO62" s="5">
        <f t="shared" si="144"/>
        <v>1.5855407464001472E-4</v>
      </c>
      <c r="AP62" s="5">
        <f t="shared" si="145"/>
        <v>2.6877640332751477E-5</v>
      </c>
      <c r="AQ62" s="5">
        <f t="shared" si="146"/>
        <v>3.4171664375241772E-6</v>
      </c>
      <c r="AR62" s="5">
        <f t="shared" si="147"/>
        <v>6.9016879079352339E-5</v>
      </c>
      <c r="AS62" s="5">
        <f t="shared" si="148"/>
        <v>6.2403180550929166E-5</v>
      </c>
      <c r="AT62" s="5">
        <f t="shared" si="149"/>
        <v>2.8211627320865567E-5</v>
      </c>
      <c r="AU62" s="5">
        <f t="shared" si="150"/>
        <v>8.5027281095269749E-6</v>
      </c>
      <c r="AV62" s="5">
        <f t="shared" si="151"/>
        <v>1.9219837396016441E-6</v>
      </c>
      <c r="AW62" s="5">
        <f t="shared" si="152"/>
        <v>4.439305230051928E-9</v>
      </c>
      <c r="AX62" s="5">
        <f t="shared" si="153"/>
        <v>1.8477260861867869E-4</v>
      </c>
      <c r="AY62" s="5">
        <f t="shared" si="154"/>
        <v>9.3966397187948792E-5</v>
      </c>
      <c r="AZ62" s="5">
        <f t="shared" si="155"/>
        <v>2.3893378641163901E-5</v>
      </c>
      <c r="BA62" s="5">
        <f t="shared" si="156"/>
        <v>4.0503382767646416E-6</v>
      </c>
      <c r="BB62" s="5">
        <f t="shared" si="157"/>
        <v>5.1495145588038193E-7</v>
      </c>
      <c r="BC62" s="5">
        <f t="shared" si="158"/>
        <v>5.2375872590107404E-8</v>
      </c>
      <c r="BD62" s="5">
        <f t="shared" si="159"/>
        <v>5.849773514163843E-6</v>
      </c>
      <c r="BE62" s="5">
        <f t="shared" si="160"/>
        <v>5.2892057371458193E-6</v>
      </c>
      <c r="BF62" s="5">
        <f t="shared" si="161"/>
        <v>2.3911778175787246E-6</v>
      </c>
      <c r="BG62" s="5">
        <f t="shared" si="162"/>
        <v>7.206792650832519E-7</v>
      </c>
      <c r="BH62" s="5">
        <f t="shared" si="163"/>
        <v>1.6290463614920069E-7</v>
      </c>
      <c r="BI62" s="5">
        <f t="shared" si="164"/>
        <v>2.9458786192038261E-8</v>
      </c>
      <c r="BJ62" s="8">
        <f t="shared" si="165"/>
        <v>0.43301582987998488</v>
      </c>
      <c r="BK62" s="8">
        <f t="shared" si="166"/>
        <v>0.36907586265719217</v>
      </c>
      <c r="BL62" s="8">
        <f t="shared" si="167"/>
        <v>0.19261925831838136</v>
      </c>
      <c r="BM62" s="8">
        <f t="shared" si="168"/>
        <v>0.16953980510665503</v>
      </c>
      <c r="BN62" s="8">
        <f t="shared" si="169"/>
        <v>0.83041440670023359</v>
      </c>
    </row>
    <row r="63" spans="1:66" x14ac:dyDescent="0.25">
      <c r="A63" t="s">
        <v>112</v>
      </c>
      <c r="B63" t="s">
        <v>102</v>
      </c>
      <c r="C63" t="s">
        <v>119</v>
      </c>
      <c r="D63" t="s">
        <v>479</v>
      </c>
      <c r="E63">
        <f>VLOOKUP(A63,home!$A$2:$E$405,3,FALSE)</f>
        <v>1.3270999999999999</v>
      </c>
      <c r="F63">
        <f>VLOOKUP(B63,home!$B$2:$E$405,3,FALSE)</f>
        <v>1.6577</v>
      </c>
      <c r="G63">
        <f>VLOOKUP(C63,away!$B$2:$E$405,4,FALSE)</f>
        <v>1.3187</v>
      </c>
      <c r="H63">
        <f>VLOOKUP(A63,away!$A$2:$E$405,3,FALSE)</f>
        <v>0.94389999999999996</v>
      </c>
      <c r="I63">
        <f>VLOOKUP(C63,away!$B$2:$E$405,3,FALSE)</f>
        <v>0.79459999999999997</v>
      </c>
      <c r="J63">
        <f>VLOOKUP(B63,home!$B$2:$E$405,4,FALSE)</f>
        <v>1.0593999999999999</v>
      </c>
      <c r="K63" s="3">
        <f t="shared" si="114"/>
        <v>2.9010525306290003</v>
      </c>
      <c r="L63" s="3">
        <f t="shared" si="115"/>
        <v>0.79457430263599982</v>
      </c>
      <c r="M63" s="5">
        <f t="shared" si="116"/>
        <v>2.4831883332493945E-2</v>
      </c>
      <c r="N63" s="5">
        <f t="shared" si="117"/>
        <v>7.2038597982015659E-2</v>
      </c>
      <c r="O63" s="5">
        <f t="shared" si="118"/>
        <v>1.9730776382054879E-2</v>
      </c>
      <c r="P63" s="5">
        <f t="shared" si="119"/>
        <v>5.7240018754435226E-2</v>
      </c>
      <c r="Q63" s="5">
        <f t="shared" si="120"/>
        <v>0.10449387848934585</v>
      </c>
      <c r="R63" s="5">
        <f t="shared" si="121"/>
        <v>7.8387839421190566E-3</v>
      </c>
      <c r="S63" s="5">
        <f t="shared" si="122"/>
        <v>3.2986017443154554E-2</v>
      </c>
      <c r="T63" s="5">
        <f t="shared" si="123"/>
        <v>8.3028150630402878E-2</v>
      </c>
      <c r="U63" s="5">
        <f t="shared" si="124"/>
        <v>2.2740723992338462E-2</v>
      </c>
      <c r="V63" s="5">
        <f t="shared" si="125"/>
        <v>8.4484586556133091E-3</v>
      </c>
      <c r="W63" s="5">
        <f t="shared" si="126"/>
        <v>0.10104741020891869</v>
      </c>
      <c r="X63" s="5">
        <f t="shared" si="127"/>
        <v>8.028967549992537E-2</v>
      </c>
      <c r="Y63" s="5">
        <f t="shared" si="128"/>
        <v>3.1898056459611961E-2</v>
      </c>
      <c r="Z63" s="5">
        <f t="shared" si="129"/>
        <v>2.0761654281078409E-3</v>
      </c>
      <c r="AA63" s="5">
        <f t="shared" si="130"/>
        <v>6.0230649692166946E-3</v>
      </c>
      <c r="AB63" s="5">
        <f t="shared" si="131"/>
        <v>8.7366139355444863E-3</v>
      </c>
      <c r="AC63" s="5">
        <f t="shared" si="132"/>
        <v>1.2171598238698916E-3</v>
      </c>
      <c r="AD63" s="5">
        <f t="shared" si="133"/>
        <v>7.3285961275022571E-2</v>
      </c>
      <c r="AE63" s="5">
        <f t="shared" si="134"/>
        <v>5.8231141573109942E-2</v>
      </c>
      <c r="AF63" s="5">
        <f t="shared" si="135"/>
        <v>2.3134484353576002E-2</v>
      </c>
      <c r="AG63" s="5">
        <f t="shared" si="136"/>
        <v>6.1273555906953677E-3</v>
      </c>
      <c r="AH63" s="5">
        <f t="shared" si="137"/>
        <v>4.1241692429893988E-4</v>
      </c>
      <c r="AI63" s="5">
        <f t="shared" si="138"/>
        <v>1.1964431619116685E-3</v>
      </c>
      <c r="AJ63" s="5">
        <f t="shared" si="139"/>
        <v>1.7354722313088044E-3</v>
      </c>
      <c r="AK63" s="5">
        <f t="shared" si="140"/>
        <v>1.678232036158255E-3</v>
      </c>
      <c r="AL63" s="5">
        <f t="shared" si="141"/>
        <v>1.1222709161860494E-4</v>
      </c>
      <c r="AM63" s="5">
        <f t="shared" si="142"/>
        <v>4.252128468329662E-2</v>
      </c>
      <c r="AN63" s="5">
        <f t="shared" si="143"/>
        <v>3.3786320124417228E-2</v>
      </c>
      <c r="AO63" s="5">
        <f t="shared" si="144"/>
        <v>1.3422870875747733E-2</v>
      </c>
      <c r="AP63" s="5">
        <f t="shared" si="145"/>
        <v>3.5551560884901096E-3</v>
      </c>
      <c r="AQ63" s="5">
        <f t="shared" si="146"/>
        <v>7.0620891744353927E-4</v>
      </c>
      <c r="AR63" s="5">
        <f t="shared" si="147"/>
        <v>6.5539178004022828E-5</v>
      </c>
      <c r="AS63" s="5">
        <f t="shared" si="148"/>
        <v>1.9013259820391495E-4</v>
      </c>
      <c r="AT63" s="5">
        <f t="shared" si="149"/>
        <v>2.7579232758726723E-4</v>
      </c>
      <c r="AU63" s="5">
        <f t="shared" si="150"/>
        <v>2.6669600995836797E-4</v>
      </c>
      <c r="AV63" s="5">
        <f t="shared" si="151"/>
        <v>1.9342478364959512E-4</v>
      </c>
      <c r="AW63" s="5">
        <f t="shared" si="152"/>
        <v>7.1859686093772001E-6</v>
      </c>
      <c r="AX63" s="5">
        <f t="shared" si="153"/>
        <v>2.0559413422678956E-2</v>
      </c>
      <c r="AY63" s="5">
        <f t="shared" si="154"/>
        <v>1.6335981582930346E-2</v>
      </c>
      <c r="AZ63" s="5">
        <f t="shared" si="155"/>
        <v>6.4900755870657082E-3</v>
      </c>
      <c r="BA63" s="5">
        <f t="shared" si="156"/>
        <v>1.7189490945492209E-3</v>
      </c>
      <c r="BB63" s="5">
        <f t="shared" si="157"/>
        <v>3.4145819451705757E-4</v>
      </c>
      <c r="BC63" s="5">
        <f t="shared" si="158"/>
        <v>5.4262781357547725E-5</v>
      </c>
      <c r="BD63" s="5">
        <f t="shared" si="159"/>
        <v>8.6792911096471805E-6</v>
      </c>
      <c r="BE63" s="5">
        <f t="shared" si="160"/>
        <v>2.5179079437707738E-5</v>
      </c>
      <c r="BF63" s="5">
        <f t="shared" si="161"/>
        <v>3.6522916060835329E-5</v>
      </c>
      <c r="BG63" s="5">
        <f t="shared" si="162"/>
        <v>3.5318299354745632E-5</v>
      </c>
      <c r="BH63" s="5">
        <f t="shared" si="163"/>
        <v>2.5615060430149354E-5</v>
      </c>
      <c r="BI63" s="5">
        <f t="shared" si="164"/>
        <v>1.4862127176619907E-5</v>
      </c>
      <c r="BJ63" s="8">
        <f t="shared" si="165"/>
        <v>0.77306669341511836</v>
      </c>
      <c r="BK63" s="8">
        <f t="shared" si="166"/>
        <v>0.14117174668411589</v>
      </c>
      <c r="BL63" s="8">
        <f t="shared" si="167"/>
        <v>7.123028924592413E-2</v>
      </c>
      <c r="BM63" s="8">
        <f t="shared" si="168"/>
        <v>0.68504216027648035</v>
      </c>
      <c r="BN63" s="8">
        <f t="shared" si="169"/>
        <v>0.28617393888246462</v>
      </c>
    </row>
    <row r="64" spans="1:66" x14ac:dyDescent="0.25">
      <c r="A64" t="s">
        <v>112</v>
      </c>
      <c r="B64" t="s">
        <v>108</v>
      </c>
      <c r="C64" t="s">
        <v>107</v>
      </c>
      <c r="D64" t="s">
        <v>479</v>
      </c>
      <c r="E64">
        <f>VLOOKUP(A64,home!$A$2:$E$405,3,FALSE)</f>
        <v>1.3270999999999999</v>
      </c>
      <c r="F64">
        <f>VLOOKUP(B64,home!$B$2:$E$405,3,FALSE)</f>
        <v>0.37680000000000002</v>
      </c>
      <c r="G64">
        <f>VLOOKUP(C64,away!$B$2:$E$405,4,FALSE)</f>
        <v>0.94189999999999996</v>
      </c>
      <c r="H64">
        <f>VLOOKUP(A64,away!$A$2:$E$405,3,FALSE)</f>
        <v>0.94389999999999996</v>
      </c>
      <c r="I64">
        <f>VLOOKUP(C64,away!$B$2:$E$405,3,FALSE)</f>
        <v>0.79459999999999997</v>
      </c>
      <c r="J64">
        <f>VLOOKUP(B64,home!$B$2:$E$405,4,FALSE)</f>
        <v>1.3243</v>
      </c>
      <c r="K64" s="3">
        <f t="shared" si="114"/>
        <v>0.47099830063199999</v>
      </c>
      <c r="L64" s="3">
        <f t="shared" si="115"/>
        <v>0.99325537944199993</v>
      </c>
      <c r="M64" s="5">
        <f t="shared" si="116"/>
        <v>0.23125051395730425</v>
      </c>
      <c r="N64" s="5">
        <f t="shared" si="117"/>
        <v>0.10891859909416689</v>
      </c>
      <c r="O64" s="5">
        <f t="shared" si="118"/>
        <v>0.2296908169868197</v>
      </c>
      <c r="P64" s="5">
        <f t="shared" si="119"/>
        <v>0.1081839844715678</v>
      </c>
      <c r="Q64" s="5">
        <f t="shared" si="120"/>
        <v>2.5650237540285347E-2</v>
      </c>
      <c r="R64" s="5">
        <f t="shared" si="121"/>
        <v>0.11407081979029328</v>
      </c>
      <c r="S64" s="5">
        <f t="shared" si="122"/>
        <v>1.2652701064164216E-2</v>
      </c>
      <c r="T64" s="5">
        <f t="shared" si="123"/>
        <v>2.547723642085355E-2</v>
      </c>
      <c r="U64" s="5">
        <f t="shared" si="124"/>
        <v>5.3727162272927245E-2</v>
      </c>
      <c r="V64" s="5">
        <f t="shared" si="125"/>
        <v>6.5768964479488744E-4</v>
      </c>
      <c r="W64" s="5">
        <f t="shared" si="126"/>
        <v>4.0270727640938433E-3</v>
      </c>
      <c r="X64" s="5">
        <f t="shared" si="127"/>
        <v>3.999911686340573E-3</v>
      </c>
      <c r="Y64" s="5">
        <f t="shared" si="128"/>
        <v>1.9864668998753479E-3</v>
      </c>
      <c r="Z64" s="5">
        <f t="shared" si="129"/>
        <v>3.7767151798022591E-2</v>
      </c>
      <c r="AA64" s="5">
        <f t="shared" si="130"/>
        <v>1.7788264316579424E-2</v>
      </c>
      <c r="AB64" s="5">
        <f t="shared" si="131"/>
        <v>4.1891211321508758E-3</v>
      </c>
      <c r="AC64" s="5">
        <f t="shared" si="132"/>
        <v>1.9230088698510339E-5</v>
      </c>
      <c r="AD64" s="5">
        <f t="shared" si="133"/>
        <v>4.7418610710240271E-4</v>
      </c>
      <c r="AE64" s="5">
        <f t="shared" si="134"/>
        <v>4.7098790173612172E-4</v>
      </c>
      <c r="AF64" s="5">
        <f t="shared" si="135"/>
        <v>2.3390563352575146E-4</v>
      </c>
      <c r="AG64" s="5">
        <f t="shared" si="136"/>
        <v>7.7442676260413914E-5</v>
      </c>
      <c r="AH64" s="5">
        <f t="shared" si="137"/>
        <v>9.3781066723971317E-3</v>
      </c>
      <c r="AI64" s="5">
        <f t="shared" si="138"/>
        <v>4.4170723058446692E-3</v>
      </c>
      <c r="AJ64" s="5">
        <f t="shared" si="139"/>
        <v>1.0402167749107543E-3</v>
      </c>
      <c r="AK64" s="5">
        <f t="shared" si="140"/>
        <v>1.6331344442395499E-4</v>
      </c>
      <c r="AL64" s="5">
        <f t="shared" si="141"/>
        <v>3.5985003130079388E-7</v>
      </c>
      <c r="AM64" s="5">
        <f t="shared" si="142"/>
        <v>4.4668170125707053E-5</v>
      </c>
      <c r="AN64" s="5">
        <f t="shared" si="143"/>
        <v>4.4366900267188958E-5</v>
      </c>
      <c r="AO64" s="5">
        <f t="shared" si="144"/>
        <v>2.2033831179776066E-5</v>
      </c>
      <c r="AP64" s="5">
        <f t="shared" si="145"/>
        <v>7.2950737830098172E-6</v>
      </c>
      <c r="AQ64" s="5">
        <f t="shared" si="146"/>
        <v>1.8114678196001999E-6</v>
      </c>
      <c r="AR64" s="5">
        <f t="shared" si="147"/>
        <v>1.8629709802678736E-3</v>
      </c>
      <c r="AS64" s="5">
        <f t="shared" si="148"/>
        <v>8.7745616583289959E-4</v>
      </c>
      <c r="AT64" s="5">
        <f t="shared" si="149"/>
        <v>2.0664018149318302E-4</v>
      </c>
      <c r="AU64" s="5">
        <f t="shared" si="150"/>
        <v>3.2442391441859082E-5</v>
      </c>
      <c r="AV64" s="5">
        <f t="shared" si="151"/>
        <v>3.8200778093884412E-6</v>
      </c>
      <c r="AW64" s="5">
        <f t="shared" si="152"/>
        <v>4.6762671082137322E-9</v>
      </c>
      <c r="AX64" s="5">
        <f t="shared" si="153"/>
        <v>3.5064387035915135E-6</v>
      </c>
      <c r="AY64" s="5">
        <f t="shared" si="154"/>
        <v>3.4827891050259028E-6</v>
      </c>
      <c r="AZ64" s="5">
        <f t="shared" si="155"/>
        <v>1.729649507014483E-6</v>
      </c>
      <c r="BA64" s="5">
        <f t="shared" si="156"/>
        <v>5.7266122579711295E-7</v>
      </c>
      <c r="BB64" s="5">
        <f t="shared" si="157"/>
        <v>1.4219971078020803E-7</v>
      </c>
      <c r="BC64" s="5">
        <f t="shared" si="158"/>
        <v>2.8248125537507642E-8</v>
      </c>
      <c r="BD64" s="5">
        <f t="shared" si="159"/>
        <v>3.084009913159001E-4</v>
      </c>
      <c r="BE64" s="5">
        <f t="shared" si="160"/>
        <v>1.4525634282301313E-4</v>
      </c>
      <c r="BF64" s="5">
        <f t="shared" si="161"/>
        <v>3.4207745312829194E-5</v>
      </c>
      <c r="BG64" s="5">
        <f t="shared" si="162"/>
        <v>5.3705966369316041E-6</v>
      </c>
      <c r="BH64" s="5">
        <f t="shared" si="163"/>
        <v>6.3238547234367981E-7</v>
      </c>
      <c r="BI64" s="5">
        <f t="shared" si="164"/>
        <v>5.9570496563647576E-8</v>
      </c>
      <c r="BJ64" s="8">
        <f t="shared" si="165"/>
        <v>0.17144568415379324</v>
      </c>
      <c r="BK64" s="8">
        <f t="shared" si="166"/>
        <v>0.35276796186566606</v>
      </c>
      <c r="BL64" s="8">
        <f t="shared" si="167"/>
        <v>0.43794215112524976</v>
      </c>
      <c r="BM64" s="8">
        <f t="shared" si="168"/>
        <v>0.18215449898945649</v>
      </c>
      <c r="BN64" s="8">
        <f t="shared" si="169"/>
        <v>0.81776497184043739</v>
      </c>
    </row>
    <row r="65" spans="1:66" x14ac:dyDescent="0.25">
      <c r="A65" t="s">
        <v>112</v>
      </c>
      <c r="B65" t="s">
        <v>129</v>
      </c>
      <c r="C65" t="s">
        <v>335</v>
      </c>
      <c r="D65" t="s">
        <v>479</v>
      </c>
      <c r="E65">
        <f>VLOOKUP(A65,home!$A$2:$E$405,3,FALSE)</f>
        <v>1.3270999999999999</v>
      </c>
      <c r="F65">
        <f>VLOOKUP(B65,home!$B$2:$E$405,3,FALSE)</f>
        <v>1.2056</v>
      </c>
      <c r="G65">
        <f>VLOOKUP(C65,away!$B$2:$E$405,4,FALSE)</f>
        <v>0.9042</v>
      </c>
      <c r="H65">
        <f>VLOOKUP(A65,away!$A$2:$E$405,3,FALSE)</f>
        <v>0.94389999999999996</v>
      </c>
      <c r="I65">
        <f>VLOOKUP(C65,away!$B$2:$E$405,3,FALSE)</f>
        <v>1.2713000000000001</v>
      </c>
      <c r="J65">
        <f>VLOOKUP(B65,home!$B$2:$E$405,4,FALSE)</f>
        <v>0.63570000000000004</v>
      </c>
      <c r="K65" s="3">
        <f t="shared" si="114"/>
        <v>1.4466763813920001</v>
      </c>
      <c r="L65" s="3">
        <f t="shared" si="115"/>
        <v>0.76282733049900009</v>
      </c>
      <c r="M65" s="5">
        <f t="shared" si="116"/>
        <v>0.10975510515489278</v>
      </c>
      <c r="N65" s="5">
        <f t="shared" si="117"/>
        <v>0.15878011836477873</v>
      </c>
      <c r="O65" s="5">
        <f t="shared" si="118"/>
        <v>8.3724193873943892E-2</v>
      </c>
      <c r="P65" s="5">
        <f t="shared" si="119"/>
        <v>0.12112181382851941</v>
      </c>
      <c r="Q65" s="5">
        <f t="shared" si="120"/>
        <v>0.1148517235364758</v>
      </c>
      <c r="R65" s="5">
        <f t="shared" si="121"/>
        <v>3.1933551655520677E-2</v>
      </c>
      <c r="S65" s="5">
        <f t="shared" si="122"/>
        <v>3.3416426881480062E-2</v>
      </c>
      <c r="T65" s="5">
        <f t="shared" si="123"/>
        <v>8.7612033668539008E-2</v>
      </c>
      <c r="U65" s="5">
        <f t="shared" si="124"/>
        <v>4.6197514954003163E-2</v>
      </c>
      <c r="V65" s="5">
        <f t="shared" si="125"/>
        <v>4.0974639046943559E-3</v>
      </c>
      <c r="W65" s="5">
        <f t="shared" si="126"/>
        <v>5.5384425267461068E-2</v>
      </c>
      <c r="X65" s="5">
        <f t="shared" si="127"/>
        <v>4.2248753277998694E-2</v>
      </c>
      <c r="Y65" s="5">
        <f t="shared" si="128"/>
        <v>1.6114251839983312E-2</v>
      </c>
      <c r="Z65" s="5">
        <f t="shared" si="129"/>
        <v>8.1199286542442545E-3</v>
      </c>
      <c r="AA65" s="5">
        <f t="shared" si="130"/>
        <v>1.1746909002683289E-2</v>
      </c>
      <c r="AB65" s="5">
        <f t="shared" si="131"/>
        <v>8.4969879042714868E-3</v>
      </c>
      <c r="AC65" s="5">
        <f t="shared" si="132"/>
        <v>2.8261342577930187E-4</v>
      </c>
      <c r="AD65" s="5">
        <f t="shared" si="133"/>
        <v>2.0030834982851565E-2</v>
      </c>
      <c r="AE65" s="5">
        <f t="shared" si="134"/>
        <v>1.5280068377634641E-2</v>
      </c>
      <c r="AF65" s="5">
        <f t="shared" si="135"/>
        <v>5.82802688517661E-3</v>
      </c>
      <c r="AG65" s="5">
        <f t="shared" si="136"/>
        <v>1.4819260636318918E-3</v>
      </c>
      <c r="AH65" s="5">
        <f t="shared" si="137"/>
        <v>1.5485258747898706E-3</v>
      </c>
      <c r="AI65" s="5">
        <f t="shared" si="138"/>
        <v>2.2402158090328913E-3</v>
      </c>
      <c r="AJ65" s="5">
        <f t="shared" si="139"/>
        <v>1.620433650074428E-3</v>
      </c>
      <c r="AK65" s="5">
        <f t="shared" si="140"/>
        <v>7.8141436305850125E-4</v>
      </c>
      <c r="AL65" s="5">
        <f t="shared" si="141"/>
        <v>1.2475283293427635E-5</v>
      </c>
      <c r="AM65" s="5">
        <f t="shared" si="142"/>
        <v>5.7956271738503944E-3</v>
      </c>
      <c r="AN65" s="5">
        <f t="shared" si="143"/>
        <v>4.4210628055957601E-3</v>
      </c>
      <c r="AO65" s="5">
        <f t="shared" si="144"/>
        <v>1.6862537689805166E-3</v>
      </c>
      <c r="AP65" s="5">
        <f t="shared" si="145"/>
        <v>4.2877348704509498E-4</v>
      </c>
      <c r="AQ65" s="5">
        <f t="shared" si="146"/>
        <v>8.1770033627839362E-5</v>
      </c>
      <c r="AR65" s="5">
        <f t="shared" si="147"/>
        <v>2.3625157185491719E-4</v>
      </c>
      <c r="AS65" s="5">
        <f t="shared" si="148"/>
        <v>3.4177956906924372E-4</v>
      </c>
      <c r="AT65" s="5">
        <f t="shared" si="149"/>
        <v>2.4722221510740537E-4</v>
      </c>
      <c r="AU65" s="5">
        <f t="shared" si="150"/>
        <v>1.1921684651709861E-4</v>
      </c>
      <c r="AV65" s="5">
        <f t="shared" si="151"/>
        <v>4.3117049030080432E-5</v>
      </c>
      <c r="AW65" s="5">
        <f t="shared" si="152"/>
        <v>3.8242436255195674E-7</v>
      </c>
      <c r="AX65" s="5">
        <f t="shared" si="153"/>
        <v>1.397399491293841E-3</v>
      </c>
      <c r="AY65" s="5">
        <f t="shared" si="154"/>
        <v>1.0659745235843414E-3</v>
      </c>
      <c r="AZ65" s="5">
        <f t="shared" si="155"/>
        <v>4.0657725010289324E-4</v>
      </c>
      <c r="BA65" s="5">
        <f t="shared" si="156"/>
        <v>1.0338274611253812E-4</v>
      </c>
      <c r="BB65" s="5">
        <f t="shared" si="157"/>
        <v>1.9715796059170833E-5</v>
      </c>
      <c r="BC65" s="5">
        <f t="shared" si="158"/>
        <v>3.0079496152959988E-6</v>
      </c>
      <c r="BD65" s="5">
        <f t="shared" si="159"/>
        <v>3.0036525980713189E-5</v>
      </c>
      <c r="BE65" s="5">
        <f t="shared" si="160"/>
        <v>4.3453132715364955E-5</v>
      </c>
      <c r="BF65" s="5">
        <f t="shared" si="161"/>
        <v>3.1431310398405259E-5</v>
      </c>
      <c r="BG65" s="5">
        <f t="shared" si="162"/>
        <v>1.5156978129857886E-5</v>
      </c>
      <c r="BH65" s="5">
        <f t="shared" si="163"/>
        <v>5.4818105684351242E-6</v>
      </c>
      <c r="BI65" s="5">
        <f t="shared" si="164"/>
        <v>1.586081175324029E-6</v>
      </c>
      <c r="BJ65" s="8">
        <f t="shared" si="165"/>
        <v>0.53302170729039888</v>
      </c>
      <c r="BK65" s="8">
        <f t="shared" si="166"/>
        <v>0.26975187300224368</v>
      </c>
      <c r="BL65" s="8">
        <f t="shared" si="167"/>
        <v>0.18940448017792502</v>
      </c>
      <c r="BM65" s="8">
        <f t="shared" si="168"/>
        <v>0.37906589061145907</v>
      </c>
      <c r="BN65" s="8">
        <f t="shared" si="169"/>
        <v>0.62016650641413129</v>
      </c>
    </row>
    <row r="66" spans="1:66" x14ac:dyDescent="0.25">
      <c r="A66" t="s">
        <v>112</v>
      </c>
      <c r="B66" t="s">
        <v>472</v>
      </c>
      <c r="C66" t="s">
        <v>113</v>
      </c>
      <c r="D66" t="s">
        <v>479</v>
      </c>
      <c r="E66">
        <f>VLOOKUP(A66,home!$A$2:$E$405,3,FALSE)</f>
        <v>1.3270999999999999</v>
      </c>
      <c r="F66" t="e">
        <f>VLOOKUP(B66,home!$B$2:$E$405,3,FALSE)</f>
        <v>#N/A</v>
      </c>
      <c r="G66">
        <f>VLOOKUP(C66,away!$B$2:$E$405,4,FALSE)</f>
        <v>0.9042</v>
      </c>
      <c r="H66">
        <f>VLOOKUP(A66,away!$A$2:$E$405,3,FALSE)</f>
        <v>0.94389999999999996</v>
      </c>
      <c r="I66">
        <f>VLOOKUP(C66,away!$B$2:$E$405,3,FALSE)</f>
        <v>1.4832000000000001</v>
      </c>
      <c r="J66" t="e">
        <f>VLOOKUP(B66,home!$B$2:$E$405,4,FALSE)</f>
        <v>#N/A</v>
      </c>
      <c r="K66" s="3" t="e">
        <f t="shared" si="114"/>
        <v>#N/A</v>
      </c>
      <c r="L66" s="3" t="e">
        <f t="shared" si="115"/>
        <v>#N/A</v>
      </c>
      <c r="M66" s="5" t="e">
        <f t="shared" si="116"/>
        <v>#N/A</v>
      </c>
      <c r="N66" s="5" t="e">
        <f t="shared" si="117"/>
        <v>#N/A</v>
      </c>
      <c r="O66" s="5" t="e">
        <f t="shared" si="118"/>
        <v>#N/A</v>
      </c>
      <c r="P66" s="5" t="e">
        <f t="shared" si="119"/>
        <v>#N/A</v>
      </c>
      <c r="Q66" s="5" t="e">
        <f t="shared" si="120"/>
        <v>#N/A</v>
      </c>
      <c r="R66" s="5" t="e">
        <f t="shared" si="121"/>
        <v>#N/A</v>
      </c>
      <c r="S66" s="5" t="e">
        <f t="shared" si="122"/>
        <v>#N/A</v>
      </c>
      <c r="T66" s="5" t="e">
        <f t="shared" si="123"/>
        <v>#N/A</v>
      </c>
      <c r="U66" s="5" t="e">
        <f t="shared" si="124"/>
        <v>#N/A</v>
      </c>
      <c r="V66" s="5" t="e">
        <f t="shared" si="125"/>
        <v>#N/A</v>
      </c>
      <c r="W66" s="5" t="e">
        <f t="shared" si="126"/>
        <v>#N/A</v>
      </c>
      <c r="X66" s="5" t="e">
        <f t="shared" si="127"/>
        <v>#N/A</v>
      </c>
      <c r="Y66" s="5" t="e">
        <f t="shared" si="128"/>
        <v>#N/A</v>
      </c>
      <c r="Z66" s="5" t="e">
        <f t="shared" si="129"/>
        <v>#N/A</v>
      </c>
      <c r="AA66" s="5" t="e">
        <f t="shared" si="130"/>
        <v>#N/A</v>
      </c>
      <c r="AB66" s="5" t="e">
        <f t="shared" si="131"/>
        <v>#N/A</v>
      </c>
      <c r="AC66" s="5" t="e">
        <f t="shared" si="132"/>
        <v>#N/A</v>
      </c>
      <c r="AD66" s="5" t="e">
        <f t="shared" si="133"/>
        <v>#N/A</v>
      </c>
      <c r="AE66" s="5" t="e">
        <f t="shared" si="134"/>
        <v>#N/A</v>
      </c>
      <c r="AF66" s="5" t="e">
        <f t="shared" si="135"/>
        <v>#N/A</v>
      </c>
      <c r="AG66" s="5" t="e">
        <f t="shared" si="136"/>
        <v>#N/A</v>
      </c>
      <c r="AH66" s="5" t="e">
        <f t="shared" si="137"/>
        <v>#N/A</v>
      </c>
      <c r="AI66" s="5" t="e">
        <f t="shared" si="138"/>
        <v>#N/A</v>
      </c>
      <c r="AJ66" s="5" t="e">
        <f t="shared" si="139"/>
        <v>#N/A</v>
      </c>
      <c r="AK66" s="5" t="e">
        <f t="shared" si="140"/>
        <v>#N/A</v>
      </c>
      <c r="AL66" s="5" t="e">
        <f t="shared" si="141"/>
        <v>#N/A</v>
      </c>
      <c r="AM66" s="5" t="e">
        <f t="shared" si="142"/>
        <v>#N/A</v>
      </c>
      <c r="AN66" s="5" t="e">
        <f t="shared" si="143"/>
        <v>#N/A</v>
      </c>
      <c r="AO66" s="5" t="e">
        <f t="shared" si="144"/>
        <v>#N/A</v>
      </c>
      <c r="AP66" s="5" t="e">
        <f t="shared" si="145"/>
        <v>#N/A</v>
      </c>
      <c r="AQ66" s="5" t="e">
        <f t="shared" si="146"/>
        <v>#N/A</v>
      </c>
      <c r="AR66" s="5" t="e">
        <f t="shared" si="147"/>
        <v>#N/A</v>
      </c>
      <c r="AS66" s="5" t="e">
        <f t="shared" si="148"/>
        <v>#N/A</v>
      </c>
      <c r="AT66" s="5" t="e">
        <f t="shared" si="149"/>
        <v>#N/A</v>
      </c>
      <c r="AU66" s="5" t="e">
        <f t="shared" si="150"/>
        <v>#N/A</v>
      </c>
      <c r="AV66" s="5" t="e">
        <f t="shared" si="151"/>
        <v>#N/A</v>
      </c>
      <c r="AW66" s="5" t="e">
        <f t="shared" si="152"/>
        <v>#N/A</v>
      </c>
      <c r="AX66" s="5" t="e">
        <f t="shared" si="153"/>
        <v>#N/A</v>
      </c>
      <c r="AY66" s="5" t="e">
        <f t="shared" si="154"/>
        <v>#N/A</v>
      </c>
      <c r="AZ66" s="5" t="e">
        <f t="shared" si="155"/>
        <v>#N/A</v>
      </c>
      <c r="BA66" s="5" t="e">
        <f t="shared" si="156"/>
        <v>#N/A</v>
      </c>
      <c r="BB66" s="5" t="e">
        <f t="shared" si="157"/>
        <v>#N/A</v>
      </c>
      <c r="BC66" s="5" t="e">
        <f t="shared" si="158"/>
        <v>#N/A</v>
      </c>
      <c r="BD66" s="5" t="e">
        <f t="shared" si="159"/>
        <v>#N/A</v>
      </c>
      <c r="BE66" s="5" t="e">
        <f t="shared" si="160"/>
        <v>#N/A</v>
      </c>
      <c r="BF66" s="5" t="e">
        <f t="shared" si="161"/>
        <v>#N/A</v>
      </c>
      <c r="BG66" s="5" t="e">
        <f t="shared" si="162"/>
        <v>#N/A</v>
      </c>
      <c r="BH66" s="5" t="e">
        <f t="shared" si="163"/>
        <v>#N/A</v>
      </c>
      <c r="BI66" s="5" t="e">
        <f t="shared" si="164"/>
        <v>#N/A</v>
      </c>
      <c r="BJ66" s="8" t="e">
        <f t="shared" si="165"/>
        <v>#N/A</v>
      </c>
      <c r="BK66" s="8" t="e">
        <f t="shared" si="166"/>
        <v>#N/A</v>
      </c>
      <c r="BL66" s="8" t="e">
        <f t="shared" si="167"/>
        <v>#N/A</v>
      </c>
      <c r="BM66" s="8" t="e">
        <f t="shared" si="168"/>
        <v>#N/A</v>
      </c>
      <c r="BN66" s="8" t="e">
        <f t="shared" si="169"/>
        <v>#N/A</v>
      </c>
    </row>
    <row r="67" spans="1:66" x14ac:dyDescent="0.25">
      <c r="A67" t="s">
        <v>112</v>
      </c>
      <c r="B67" t="s">
        <v>358</v>
      </c>
      <c r="C67" t="s">
        <v>128</v>
      </c>
      <c r="D67" t="s">
        <v>479</v>
      </c>
      <c r="E67">
        <f>VLOOKUP(A67,home!$A$2:$E$405,3,FALSE)</f>
        <v>1.3270999999999999</v>
      </c>
      <c r="F67">
        <f>VLOOKUP(B67,home!$B$2:$E$405,3,FALSE)</f>
        <v>1.2056</v>
      </c>
      <c r="G67">
        <f>VLOOKUP(C67,away!$B$2:$E$405,4,FALSE)</f>
        <v>0.75349999999999995</v>
      </c>
      <c r="H67">
        <f>VLOOKUP(A67,away!$A$2:$E$405,3,FALSE)</f>
        <v>0.94389999999999996</v>
      </c>
      <c r="I67">
        <f>VLOOKUP(C67,away!$B$2:$E$405,3,FALSE)</f>
        <v>1.3243</v>
      </c>
      <c r="J67">
        <f>VLOOKUP(B67,home!$B$2:$E$405,4,FALSE)</f>
        <v>0.63570000000000004</v>
      </c>
      <c r="K67" s="3">
        <f t="shared" si="114"/>
        <v>1.2055636511599999</v>
      </c>
      <c r="L67" s="3">
        <f t="shared" si="115"/>
        <v>0.79462930368899998</v>
      </c>
      <c r="M67" s="5">
        <f t="shared" si="116"/>
        <v>0.13530917215668217</v>
      </c>
      <c r="N67" s="5">
        <f t="shared" si="117"/>
        <v>0.16312381962064676</v>
      </c>
      <c r="O67" s="5">
        <f t="shared" si="118"/>
        <v>0.10752063325359938</v>
      </c>
      <c r="P67" s="5">
        <f t="shared" si="119"/>
        <v>0.12962296720024458</v>
      </c>
      <c r="Q67" s="5">
        <f t="shared" si="120"/>
        <v>9.8328073786516063E-2</v>
      </c>
      <c r="R67" s="5">
        <f t="shared" si="121"/>
        <v>4.2719522967254009E-2</v>
      </c>
      <c r="S67" s="5">
        <f t="shared" si="122"/>
        <v>3.1043929539269439E-2</v>
      </c>
      <c r="T67" s="5">
        <f t="shared" si="123"/>
        <v>7.8134368806059881E-2</v>
      </c>
      <c r="U67" s="5">
        <f t="shared" si="124"/>
        <v>5.1501104084216209E-2</v>
      </c>
      <c r="V67" s="5">
        <f t="shared" si="125"/>
        <v>3.3043717553552913E-3</v>
      </c>
      <c r="W67" s="5">
        <f t="shared" si="126"/>
        <v>3.9513583881867383E-2</v>
      </c>
      <c r="X67" s="5">
        <f t="shared" si="127"/>
        <v>3.1398651646305169E-2</v>
      </c>
      <c r="Y67" s="5">
        <f t="shared" si="128"/>
        <v>1.2475144347238475E-2</v>
      </c>
      <c r="Z67" s="5">
        <f t="shared" si="129"/>
        <v>1.131539492979843E-2</v>
      </c>
      <c r="AA67" s="5">
        <f t="shared" si="130"/>
        <v>1.3641428825885146E-2</v>
      </c>
      <c r="AB67" s="5">
        <f t="shared" si="131"/>
        <v>8.2228053711866835E-3</v>
      </c>
      <c r="AC67" s="5">
        <f t="shared" si="132"/>
        <v>1.9784434456420979E-4</v>
      </c>
      <c r="AD67" s="5">
        <f t="shared" si="133"/>
        <v>1.190903511376025E-2</v>
      </c>
      <c r="AE67" s="5">
        <f t="shared" si="134"/>
        <v>9.4632682800551583E-3</v>
      </c>
      <c r="AF67" s="5">
        <f t="shared" si="135"/>
        <v>3.7598951420012151E-3</v>
      </c>
      <c r="AG67" s="5">
        <f t="shared" si="136"/>
        <v>9.9590761954402641E-4</v>
      </c>
      <c r="AH67" s="5">
        <f t="shared" si="137"/>
        <v>2.247886098507942E-3</v>
      </c>
      <c r="AI67" s="5">
        <f t="shared" si="138"/>
        <v>2.7099697723090414E-3</v>
      </c>
      <c r="AJ67" s="5">
        <f t="shared" si="139"/>
        <v>1.6335205266190609E-3</v>
      </c>
      <c r="AK67" s="5">
        <f t="shared" si="140"/>
        <v>6.5643765677189333E-4</v>
      </c>
      <c r="AL67" s="5">
        <f t="shared" si="141"/>
        <v>7.5812069728737855E-6</v>
      </c>
      <c r="AM67" s="5">
        <f t="shared" si="142"/>
        <v>2.8714199707074906E-3</v>
      </c>
      <c r="AN67" s="5">
        <f t="shared" si="143"/>
        <v>2.2817144519219818E-3</v>
      </c>
      <c r="AO67" s="5">
        <f t="shared" si="144"/>
        <v>9.0655858307394635E-4</v>
      </c>
      <c r="AP67" s="5">
        <f t="shared" si="145"/>
        <v>2.4012600520711212E-4</v>
      </c>
      <c r="AQ67" s="5">
        <f t="shared" si="146"/>
        <v>4.7702790078837171E-5</v>
      </c>
      <c r="AR67" s="5">
        <f t="shared" si="147"/>
        <v>3.5724723304590982E-4</v>
      </c>
      <c r="AS67" s="5">
        <f t="shared" si="148"/>
        <v>4.3068427863763437E-4</v>
      </c>
      <c r="AT67" s="5">
        <f t="shared" si="149"/>
        <v>2.5960865572579862E-4</v>
      </c>
      <c r="AU67" s="5">
        <f t="shared" si="150"/>
        <v>1.043249196231777E-4</v>
      </c>
      <c r="AV67" s="5">
        <f t="shared" si="151"/>
        <v>3.1442582751972933E-5</v>
      </c>
      <c r="AW67" s="5">
        <f t="shared" si="152"/>
        <v>2.0173933007561019E-7</v>
      </c>
      <c r="AX67" s="5">
        <f t="shared" si="153"/>
        <v>5.7694659064997538E-4</v>
      </c>
      <c r="AY67" s="5">
        <f t="shared" si="154"/>
        <v>4.5845866759393241E-4</v>
      </c>
      <c r="AZ67" s="5">
        <f t="shared" si="155"/>
        <v>1.8215234590017663E-4</v>
      </c>
      <c r="BA67" s="5">
        <f t="shared" si="156"/>
        <v>4.8247863929325073E-5</v>
      </c>
      <c r="BB67" s="5">
        <f t="shared" si="157"/>
        <v>9.5847916296602987E-6</v>
      </c>
      <c r="BC67" s="5">
        <f t="shared" si="158"/>
        <v>1.5232712597362242E-6</v>
      </c>
      <c r="BD67" s="5">
        <f t="shared" si="159"/>
        <v>4.731318667334885E-5</v>
      </c>
      <c r="BE67" s="5">
        <f t="shared" si="160"/>
        <v>5.7039058073937085E-5</v>
      </c>
      <c r="BF67" s="5">
        <f t="shared" si="161"/>
        <v>3.4382107555171431E-5</v>
      </c>
      <c r="BG67" s="5">
        <f t="shared" si="162"/>
        <v>1.3816606372929425E-5</v>
      </c>
      <c r="BH67" s="5">
        <f t="shared" si="163"/>
        <v>4.1641996063973333E-6</v>
      </c>
      <c r="BI67" s="5">
        <f t="shared" si="164"/>
        <v>1.0040415363294807E-6</v>
      </c>
      <c r="BJ67" s="8">
        <f t="shared" si="165"/>
        <v>0.45672618357594652</v>
      </c>
      <c r="BK67" s="8">
        <f t="shared" si="166"/>
        <v>0.29994432487068245</v>
      </c>
      <c r="BL67" s="8">
        <f t="shared" si="167"/>
        <v>0.23219433542595194</v>
      </c>
      <c r="BM67" s="8">
        <f t="shared" si="168"/>
        <v>0.32309779288917267</v>
      </c>
      <c r="BN67" s="8">
        <f t="shared" si="169"/>
        <v>0.67662418898494303</v>
      </c>
    </row>
    <row r="68" spans="1:66" x14ac:dyDescent="0.25">
      <c r="A68" t="s">
        <v>112</v>
      </c>
      <c r="B68" t="s">
        <v>131</v>
      </c>
      <c r="C68" t="s">
        <v>130</v>
      </c>
      <c r="D68" t="s">
        <v>479</v>
      </c>
      <c r="E68">
        <f>VLOOKUP(A68,home!$A$2:$E$405,3,FALSE)</f>
        <v>1.3270999999999999</v>
      </c>
      <c r="F68">
        <f>VLOOKUP(B68,home!$B$2:$E$405,3,FALSE)</f>
        <v>1.3187</v>
      </c>
      <c r="G68">
        <f>VLOOKUP(C68,away!$B$2:$E$405,4,FALSE)</f>
        <v>1.0548999999999999</v>
      </c>
      <c r="H68">
        <f>VLOOKUP(A68,away!$A$2:$E$405,3,FALSE)</f>
        <v>0.94389999999999996</v>
      </c>
      <c r="I68">
        <f>VLOOKUP(C68,away!$B$2:$E$405,3,FALSE)</f>
        <v>1.0593999999999999</v>
      </c>
      <c r="J68">
        <f>VLOOKUP(B68,home!$B$2:$E$405,4,FALSE)</f>
        <v>1.0593999999999999</v>
      </c>
      <c r="K68" s="3">
        <f t="shared" si="114"/>
        <v>1.8461243376729999</v>
      </c>
      <c r="L68" s="3">
        <f t="shared" si="115"/>
        <v>1.0593657390039997</v>
      </c>
      <c r="M68" s="5">
        <f t="shared" si="116"/>
        <v>5.472196606969814E-2</v>
      </c>
      <c r="N68" s="5">
        <f t="shared" si="117"/>
        <v>0.10102355336658583</v>
      </c>
      <c r="O68" s="5">
        <f t="shared" si="118"/>
        <v>5.7970576025177564E-2</v>
      </c>
      <c r="P68" s="5">
        <f t="shared" si="119"/>
        <v>0.10702089126900319</v>
      </c>
      <c r="Q68" s="5">
        <f t="shared" si="120"/>
        <v>9.3251020274130653E-2</v>
      </c>
      <c r="R68" s="5">
        <f t="shared" si="121"/>
        <v>3.0706021055699886E-2</v>
      </c>
      <c r="S68" s="5">
        <f t="shared" si="122"/>
        <v>5.2325747732746765E-2</v>
      </c>
      <c r="T68" s="5">
        <f t="shared" si="123"/>
        <v>9.8786936005581374E-2</v>
      </c>
      <c r="U68" s="5">
        <f t="shared" si="124"/>
        <v>5.6687132784027129E-2</v>
      </c>
      <c r="V68" s="5">
        <f t="shared" si="125"/>
        <v>1.1370506338945529E-2</v>
      </c>
      <c r="W68" s="5">
        <f t="shared" si="126"/>
        <v>5.738432601363698E-2</v>
      </c>
      <c r="X68" s="5">
        <f t="shared" si="127"/>
        <v>6.0790988934682974E-2</v>
      </c>
      <c r="Y68" s="5">
        <f t="shared" si="128"/>
        <v>3.2199945458787203E-2</v>
      </c>
      <c r="Z68" s="5">
        <f t="shared" si="129"/>
        <v>1.0842968895847961E-2</v>
      </c>
      <c r="AA68" s="5">
        <f t="shared" si="130"/>
        <v>2.0017468771256253E-2</v>
      </c>
      <c r="AB68" s="5">
        <f t="shared" si="131"/>
        <v>1.8477368138612713E-2</v>
      </c>
      <c r="AC68" s="5">
        <f t="shared" si="132"/>
        <v>1.3898460366718703E-3</v>
      </c>
      <c r="AD68" s="5">
        <f t="shared" si="133"/>
        <v>2.6484650213684253E-2</v>
      </c>
      <c r="AE68" s="5">
        <f t="shared" si="134"/>
        <v>2.8056931045882055E-2</v>
      </c>
      <c r="AF68" s="5">
        <f t="shared" si="135"/>
        <v>1.4861275745802554E-2</v>
      </c>
      <c r="AG68" s="5">
        <f t="shared" si="136"/>
        <v>5.2478421209981125E-3</v>
      </c>
      <c r="AH68" s="5">
        <f t="shared" si="137"/>
        <v>2.8716674393368387E-3</v>
      </c>
      <c r="AI68" s="5">
        <f t="shared" si="138"/>
        <v>5.3014551494628397E-3</v>
      </c>
      <c r="AJ68" s="5">
        <f t="shared" si="139"/>
        <v>4.8935726882526022E-3</v>
      </c>
      <c r="AK68" s="5">
        <f t="shared" si="140"/>
        <v>3.0113812126516724E-3</v>
      </c>
      <c r="AL68" s="5">
        <f t="shared" si="141"/>
        <v>1.0872603618215425E-4</v>
      </c>
      <c r="AM68" s="5">
        <f t="shared" si="142"/>
        <v>9.7787914668477881E-3</v>
      </c>
      <c r="AN68" s="5">
        <f t="shared" si="143"/>
        <v>1.0359316648843212E-2</v>
      </c>
      <c r="AO68" s="5">
        <f t="shared" si="144"/>
        <v>5.4871525686391136E-3</v>
      </c>
      <c r="AP68" s="5">
        <f t="shared" si="145"/>
        <v>1.9376338119680232E-3</v>
      </c>
      <c r="AQ68" s="5">
        <f t="shared" si="146"/>
        <v>5.131657187836603E-4</v>
      </c>
      <c r="AR68" s="5">
        <f t="shared" si="147"/>
        <v>6.0842921980935904E-4</v>
      </c>
      <c r="AS68" s="5">
        <f t="shared" si="148"/>
        <v>1.1232359904414528E-3</v>
      </c>
      <c r="AT68" s="5">
        <f t="shared" si="149"/>
        <v>1.036816649452102E-3</v>
      </c>
      <c r="AU68" s="5">
        <f t="shared" si="150"/>
        <v>6.3803081675270024E-4</v>
      </c>
      <c r="AV68" s="5">
        <f t="shared" si="151"/>
        <v>2.9447105474813531E-4</v>
      </c>
      <c r="AW68" s="5">
        <f t="shared" si="152"/>
        <v>5.90660495637751E-6</v>
      </c>
      <c r="AX68" s="5">
        <f t="shared" si="153"/>
        <v>3.0088108199961259E-3</v>
      </c>
      <c r="AY68" s="5">
        <f t="shared" si="154"/>
        <v>3.1874310978484261E-3</v>
      </c>
      <c r="AZ68" s="5">
        <f t="shared" si="155"/>
        <v>1.688327650248264E-3</v>
      </c>
      <c r="BA68" s="5">
        <f t="shared" si="156"/>
        <v>5.9618548962871284E-4</v>
      </c>
      <c r="BB68" s="5">
        <f t="shared" si="157"/>
        <v>1.5789462045099565E-4</v>
      </c>
      <c r="BC68" s="5">
        <f t="shared" si="158"/>
        <v>3.3453630255765024E-5</v>
      </c>
      <c r="BD68" s="5">
        <f t="shared" si="159"/>
        <v>1.074248450124947E-4</v>
      </c>
      <c r="BE68" s="5">
        <f t="shared" si="160"/>
        <v>1.9831962084831641E-4</v>
      </c>
      <c r="BF68" s="5">
        <f t="shared" si="161"/>
        <v>1.8306133934307939E-4</v>
      </c>
      <c r="BG68" s="5">
        <f t="shared" si="162"/>
        <v>1.1265133128275824E-4</v>
      </c>
      <c r="BH68" s="5">
        <f t="shared" si="163"/>
        <v>5.1992091088090913E-5</v>
      </c>
      <c r="BI68" s="5">
        <f t="shared" si="164"/>
        <v>1.9196772944847234E-5</v>
      </c>
      <c r="BJ68" s="8">
        <f t="shared" si="165"/>
        <v>0.55483563270328218</v>
      </c>
      <c r="BK68" s="8">
        <f t="shared" si="166"/>
        <v>0.23012511458109605</v>
      </c>
      <c r="BL68" s="8">
        <f t="shared" si="167"/>
        <v>0.20431027299620089</v>
      </c>
      <c r="BM68" s="8">
        <f t="shared" si="168"/>
        <v>0.55223843662323968</v>
      </c>
      <c r="BN68" s="8">
        <f t="shared" si="169"/>
        <v>0.44469402806029523</v>
      </c>
    </row>
    <row r="69" spans="1:66" x14ac:dyDescent="0.25">
      <c r="A69" t="s">
        <v>112</v>
      </c>
      <c r="B69" t="s">
        <v>132</v>
      </c>
      <c r="C69" t="s">
        <v>325</v>
      </c>
      <c r="D69" t="s">
        <v>479</v>
      </c>
      <c r="E69">
        <f>VLOOKUP(A69,home!$A$2:$E$405,3,FALSE)</f>
        <v>1.3270999999999999</v>
      </c>
      <c r="F69">
        <f>VLOOKUP(B69,home!$B$2:$E$405,3,FALSE)</f>
        <v>1.3187</v>
      </c>
      <c r="G69">
        <f>VLOOKUP(C69,away!$B$2:$E$405,4,FALSE)</f>
        <v>1.9592000000000001</v>
      </c>
      <c r="H69">
        <f>VLOOKUP(A69,away!$A$2:$E$405,3,FALSE)</f>
        <v>0.94389999999999996</v>
      </c>
      <c r="I69">
        <f>VLOOKUP(C69,away!$B$2:$E$405,3,FALSE)</f>
        <v>0.84750000000000003</v>
      </c>
      <c r="J69">
        <f>VLOOKUP(B69,home!$B$2:$E$405,4,FALSE)</f>
        <v>1.0593999999999999</v>
      </c>
      <c r="K69" s="3">
        <f t="shared" si="114"/>
        <v>3.4286916317839999</v>
      </c>
      <c r="L69" s="3">
        <f t="shared" si="115"/>
        <v>0.8474725918499999</v>
      </c>
      <c r="M69" s="5">
        <f t="shared" si="116"/>
        <v>1.3895861407675229E-2</v>
      </c>
      <c r="N69" s="5">
        <f t="shared" si="117"/>
        <v>4.7644623724926297E-2</v>
      </c>
      <c r="O69" s="5">
        <f t="shared" si="118"/>
        <v>1.1776361683150915E-2</v>
      </c>
      <c r="P69" s="5">
        <f t="shared" si="119"/>
        <v>4.0377512755881285E-2</v>
      </c>
      <c r="Q69" s="5">
        <f t="shared" si="120"/>
        <v>8.1679361332576098E-2</v>
      </c>
      <c r="R69" s="5">
        <f t="shared" si="121"/>
        <v>4.9900718790914659E-3</v>
      </c>
      <c r="S69" s="5">
        <f t="shared" si="122"/>
        <v>2.9331458635785845E-2</v>
      </c>
      <c r="T69" s="5">
        <f t="shared" si="123"/>
        <v>6.9221020049170925E-2</v>
      </c>
      <c r="U69" s="5">
        <f t="shared" si="124"/>
        <v>1.7109417693841569E-2</v>
      </c>
      <c r="V69" s="5">
        <f t="shared" si="125"/>
        <v>9.469896671384273E-3</v>
      </c>
      <c r="W69" s="5">
        <f t="shared" si="126"/>
        <v>9.3351114230155102E-2</v>
      </c>
      <c r="X69" s="5">
        <f t="shared" si="127"/>
        <v>7.911251072871496E-2</v>
      </c>
      <c r="Y69" s="5">
        <f t="shared" si="128"/>
        <v>3.3522842257512488E-2</v>
      </c>
      <c r="Z69" s="5">
        <f t="shared" si="129"/>
        <v>1.4096497162971483E-3</v>
      </c>
      <c r="AA69" s="5">
        <f t="shared" si="130"/>
        <v>4.8332541860147222E-3</v>
      </c>
      <c r="AB69" s="5">
        <f t="shared" si="131"/>
        <v>8.285869090936834E-3</v>
      </c>
      <c r="AC69" s="5">
        <f t="shared" si="132"/>
        <v>1.7198055522960319E-3</v>
      </c>
      <c r="AD69" s="5">
        <f t="shared" si="133"/>
        <v>8.0018046044661284E-2</v>
      </c>
      <c r="AE69" s="5">
        <f t="shared" si="134"/>
        <v>6.7813100876241733E-2</v>
      </c>
      <c r="AF69" s="5">
        <f t="shared" si="135"/>
        <v>2.8734872180487037E-2</v>
      </c>
      <c r="AG69" s="5">
        <f t="shared" si="136"/>
        <v>8.1173388677586045E-3</v>
      </c>
      <c r="AH69" s="5">
        <f t="shared" si="137"/>
        <v>2.9865987466774031E-4</v>
      </c>
      <c r="AI69" s="5">
        <f t="shared" si="138"/>
        <v>1.0240126130229394E-3</v>
      </c>
      <c r="AJ69" s="5">
        <f t="shared" si="139"/>
        <v>1.7555117385565098E-3</v>
      </c>
      <c r="AK69" s="5">
        <f t="shared" si="140"/>
        <v>2.006369469162429E-3</v>
      </c>
      <c r="AL69" s="5">
        <f t="shared" si="141"/>
        <v>1.9989108580807587E-4</v>
      </c>
      <c r="AM69" s="5">
        <f t="shared" si="142"/>
        <v>5.4871440973007383E-2</v>
      </c>
      <c r="AN69" s="5">
        <f t="shared" si="143"/>
        <v>4.6502042299938845E-2</v>
      </c>
      <c r="AO69" s="5">
        <f t="shared" si="144"/>
        <v>1.9704603157123749E-2</v>
      </c>
      <c r="AP69" s="5">
        <f t="shared" si="145"/>
        <v>5.5663703696477865E-3</v>
      </c>
      <c r="AQ69" s="5">
        <f t="shared" si="146"/>
        <v>1.1793365810906127E-3</v>
      </c>
      <c r="AR69" s="5">
        <f t="shared" si="147"/>
        <v>5.0621211613253208E-5</v>
      </c>
      <c r="AS69" s="5">
        <f t="shared" si="148"/>
        <v>1.7356452464912831E-4</v>
      </c>
      <c r="AT69" s="5">
        <f t="shared" si="149"/>
        <v>2.9754961661951698E-4</v>
      </c>
      <c r="AU69" s="5">
        <f t="shared" si="150"/>
        <v>3.4006862684795848E-4</v>
      </c>
      <c r="AV69" s="5">
        <f t="shared" si="151"/>
        <v>2.9149761377646779E-4</v>
      </c>
      <c r="AW69" s="5">
        <f t="shared" si="152"/>
        <v>1.6134110066246365E-5</v>
      </c>
      <c r="AX69" s="5">
        <f t="shared" si="153"/>
        <v>3.135620841468003E-2</v>
      </c>
      <c r="AY69" s="5">
        <f t="shared" si="154"/>
        <v>2.6573527215777659E-2</v>
      </c>
      <c r="AZ69" s="5">
        <f t="shared" si="155"/>
        <v>1.1260167992075801E-2</v>
      </c>
      <c r="BA69" s="5">
        <f t="shared" si="156"/>
        <v>3.1808945843036303E-3</v>
      </c>
      <c r="BB69" s="5">
        <f t="shared" si="157"/>
        <v>6.739302444403563E-4</v>
      </c>
      <c r="BC69" s="5">
        <f t="shared" si="158"/>
        <v>1.1422748219639456E-4</v>
      </c>
      <c r="BD69" s="5">
        <f t="shared" si="159"/>
        <v>7.1500149014118324E-6</v>
      </c>
      <c r="BE69" s="5">
        <f t="shared" si="160"/>
        <v>2.451519625960165E-5</v>
      </c>
      <c r="BF69" s="5">
        <f t="shared" si="161"/>
        <v>4.2027524133419293E-5</v>
      </c>
      <c r="BG69" s="5">
        <f t="shared" si="162"/>
        <v>4.8033140100284949E-5</v>
      </c>
      <c r="BH69" s="5">
        <f t="shared" si="163"/>
        <v>4.1172706377538878E-5</v>
      </c>
      <c r="BI69" s="5">
        <f t="shared" si="164"/>
        <v>2.8233702762913451E-5</v>
      </c>
      <c r="BJ69" s="8">
        <f t="shared" si="165"/>
        <v>0.79019757960648673</v>
      </c>
      <c r="BK69" s="8">
        <f t="shared" si="166"/>
        <v>0.1215679533246084</v>
      </c>
      <c r="BL69" s="8">
        <f t="shared" si="167"/>
        <v>5.342396210648663E-2</v>
      </c>
      <c r="BM69" s="8">
        <f t="shared" si="168"/>
        <v>0.73967795886486598</v>
      </c>
      <c r="BN69" s="8">
        <f t="shared" si="169"/>
        <v>0.20036379278330133</v>
      </c>
    </row>
    <row r="70" spans="1:66" x14ac:dyDescent="0.25">
      <c r="A70" t="s">
        <v>141</v>
      </c>
      <c r="B70" t="s">
        <v>473</v>
      </c>
      <c r="C70" t="s">
        <v>151</v>
      </c>
      <c r="D70" t="s">
        <v>479</v>
      </c>
      <c r="E70">
        <f>VLOOKUP(A70,home!$A$2:$E$405,3,FALSE)</f>
        <v>1.3483000000000001</v>
      </c>
      <c r="F70">
        <f>VLOOKUP(B70,home!$B$2:$E$405,3,FALSE)</f>
        <v>0.37080000000000002</v>
      </c>
      <c r="G70">
        <f>VLOOKUP(C70,away!$B$2:$E$405,4,FALSE)</f>
        <v>1.6316999999999999</v>
      </c>
      <c r="H70">
        <f>VLOOKUP(A70,away!$A$2:$E$405,3,FALSE)</f>
        <v>1.1460999999999999</v>
      </c>
      <c r="I70">
        <f>VLOOKUP(C70,away!$B$2:$E$405,3,FALSE)</f>
        <v>0.87250000000000005</v>
      </c>
      <c r="J70">
        <f>VLOOKUP(B70,home!$B$2:$E$405,4,FALSE)</f>
        <v>0.65439999999999998</v>
      </c>
      <c r="K70" s="3">
        <f t="shared" si="114"/>
        <v>0.81576782758800004</v>
      </c>
      <c r="L70" s="3">
        <f t="shared" si="115"/>
        <v>0.65438184040000003</v>
      </c>
      <c r="M70" s="5">
        <f t="shared" si="116"/>
        <v>0.22989107527706118</v>
      </c>
      <c r="N70" s="5">
        <f t="shared" si="117"/>
        <v>0.18753774306063759</v>
      </c>
      <c r="O70" s="5">
        <f t="shared" si="118"/>
        <v>0.15043654493133823</v>
      </c>
      <c r="P70" s="5">
        <f t="shared" si="119"/>
        <v>0.12272129344848236</v>
      </c>
      <c r="Q70" s="5">
        <f t="shared" si="120"/>
        <v>7.6493628623666418E-2</v>
      </c>
      <c r="R70" s="5">
        <f t="shared" si="121"/>
        <v>4.9221471567793211E-2</v>
      </c>
      <c r="S70" s="5">
        <f t="shared" si="122"/>
        <v>1.6377882272634786E-2</v>
      </c>
      <c r="T70" s="5">
        <f t="shared" si="123"/>
        <v>5.005604147762896E-2</v>
      </c>
      <c r="U70" s="5">
        <f t="shared" si="124"/>
        <v>4.0153292931543176E-2</v>
      </c>
      <c r="V70" s="5">
        <f t="shared" si="125"/>
        <v>9.7143343695965223E-4</v>
      </c>
      <c r="W70" s="5">
        <f t="shared" si="126"/>
        <v>2.0800347082217206E-2</v>
      </c>
      <c r="X70" s="5">
        <f t="shared" si="127"/>
        <v>1.3611369404620067E-2</v>
      </c>
      <c r="Y70" s="5">
        <f t="shared" si="128"/>
        <v>4.4535164806797662E-3</v>
      </c>
      <c r="Z70" s="5">
        <f t="shared" si="129"/>
        <v>1.0736545717242932E-2</v>
      </c>
      <c r="AA70" s="5">
        <f t="shared" si="130"/>
        <v>8.7585285755545118E-3</v>
      </c>
      <c r="AB70" s="5">
        <f t="shared" si="131"/>
        <v>3.5724629144737625E-3</v>
      </c>
      <c r="AC70" s="5">
        <f t="shared" si="132"/>
        <v>3.2410884083667781E-5</v>
      </c>
      <c r="AD70" s="5">
        <f t="shared" si="133"/>
        <v>4.2420634880841798E-3</v>
      </c>
      <c r="AE70" s="5">
        <f t="shared" si="134"/>
        <v>2.7759293124261695E-3</v>
      </c>
      <c r="AF70" s="5">
        <f t="shared" si="135"/>
        <v>9.0825886614287173E-4</v>
      </c>
      <c r="AG70" s="5">
        <f t="shared" si="136"/>
        <v>1.9811603612872989E-4</v>
      </c>
      <c r="AH70" s="5">
        <f t="shared" si="137"/>
        <v>1.7564501364970416E-3</v>
      </c>
      <c r="AI70" s="5">
        <f t="shared" si="138"/>
        <v>1.4328555121168377E-3</v>
      </c>
      <c r="AJ70" s="5">
        <f t="shared" si="139"/>
        <v>5.8443871418352195E-4</v>
      </c>
      <c r="AK70" s="5">
        <f t="shared" si="140"/>
        <v>1.5892210007593862E-4</v>
      </c>
      <c r="AL70" s="5">
        <f t="shared" si="141"/>
        <v>6.920678607054084E-7</v>
      </c>
      <c r="AM70" s="5">
        <f t="shared" si="142"/>
        <v>6.9210778323296142E-4</v>
      </c>
      <c r="AN70" s="5">
        <f t="shared" si="143"/>
        <v>4.529027649471496E-4</v>
      </c>
      <c r="AO70" s="5">
        <f t="shared" si="144"/>
        <v>1.4818567242418218E-4</v>
      </c>
      <c r="AP70" s="5">
        <f t="shared" si="145"/>
        <v>3.2323337680615961E-5</v>
      </c>
      <c r="AQ70" s="5">
        <f t="shared" si="146"/>
        <v>5.2879512998280336E-6</v>
      </c>
      <c r="AR70" s="5">
        <f t="shared" si="147"/>
        <v>2.2987781457835314E-4</v>
      </c>
      <c r="AS70" s="5">
        <f t="shared" si="148"/>
        <v>1.8752692540926021E-4</v>
      </c>
      <c r="AT70" s="5">
        <f t="shared" si="149"/>
        <v>7.6489216277684569E-5</v>
      </c>
      <c r="AU70" s="5">
        <f t="shared" si="150"/>
        <v>2.0799147265585145E-5</v>
      </c>
      <c r="AV70" s="5">
        <f t="shared" si="151"/>
        <v>4.2418187951323195E-6</v>
      </c>
      <c r="AW70" s="5">
        <f t="shared" si="152"/>
        <v>1.0262283141112917E-8</v>
      </c>
      <c r="AX70" s="5">
        <f t="shared" si="153"/>
        <v>9.4099877130783189E-5</v>
      </c>
      <c r="AY70" s="5">
        <f t="shared" si="154"/>
        <v>6.1577250778255784E-5</v>
      </c>
      <c r="AZ70" s="5">
        <f t="shared" si="155"/>
        <v>2.0147517345523675E-5</v>
      </c>
      <c r="BA70" s="5">
        <f t="shared" si="156"/>
        <v>4.3947231600182355E-6</v>
      </c>
      <c r="BB70" s="5">
        <f t="shared" si="157"/>
        <v>7.1895675737530904E-7</v>
      </c>
      <c r="BC70" s="5">
        <f t="shared" si="158"/>
        <v>9.4094449211854226E-8</v>
      </c>
      <c r="BD70" s="5">
        <f t="shared" si="159"/>
        <v>2.5071311228485445E-5</v>
      </c>
      <c r="BE70" s="5">
        <f t="shared" si="160"/>
        <v>2.0452369095644205E-5</v>
      </c>
      <c r="BF70" s="5">
        <f t="shared" si="161"/>
        <v>8.3421923530908113E-6</v>
      </c>
      <c r="BG70" s="5">
        <f t="shared" si="162"/>
        <v>2.2684307110673724E-6</v>
      </c>
      <c r="BH70" s="5">
        <f t="shared" si="163"/>
        <v>4.6262819830033298E-7</v>
      </c>
      <c r="BI70" s="5">
        <f t="shared" si="164"/>
        <v>7.5479440061682665E-8</v>
      </c>
      <c r="BJ70" s="8">
        <f t="shared" si="165"/>
        <v>0.3625888537614379</v>
      </c>
      <c r="BK70" s="8">
        <f t="shared" si="166"/>
        <v>0.37005636463786057</v>
      </c>
      <c r="BL70" s="8">
        <f t="shared" si="167"/>
        <v>0.25665057471692893</v>
      </c>
      <c r="BM70" s="8">
        <f t="shared" si="168"/>
        <v>0.18366901493599619</v>
      </c>
      <c r="BN70" s="8">
        <f t="shared" si="169"/>
        <v>0.81630175690897888</v>
      </c>
    </row>
    <row r="71" spans="1:66" x14ac:dyDescent="0.25">
      <c r="A71" t="s">
        <v>141</v>
      </c>
      <c r="B71" t="s">
        <v>427</v>
      </c>
      <c r="C71" t="s">
        <v>474</v>
      </c>
      <c r="D71" t="s">
        <v>479</v>
      </c>
      <c r="E71">
        <f>VLOOKUP(A71,home!$A$2:$E$405,3,FALSE)</f>
        <v>1.3483000000000001</v>
      </c>
      <c r="F71">
        <f>VLOOKUP(B71,home!$B$2:$E$405,3,FALSE)</f>
        <v>0.74170000000000003</v>
      </c>
      <c r="G71">
        <f>VLOOKUP(C71,away!$B$2:$E$405,4,FALSE)</f>
        <v>0.89</v>
      </c>
      <c r="H71">
        <f>VLOOKUP(A71,away!$A$2:$E$405,3,FALSE)</f>
        <v>1.1460999999999999</v>
      </c>
      <c r="I71">
        <f>VLOOKUP(C71,away!$B$2:$E$405,3,FALSE)</f>
        <v>1.2215</v>
      </c>
      <c r="J71">
        <f>VLOOKUP(B71,home!$B$2:$E$405,4,FALSE)</f>
        <v>0.69799999999999995</v>
      </c>
      <c r="K71" s="3">
        <f t="shared" si="114"/>
        <v>0.89003035790000007</v>
      </c>
      <c r="L71" s="3">
        <f t="shared" si="115"/>
        <v>0.97717288269999991</v>
      </c>
      <c r="M71" s="5">
        <f t="shared" si="116"/>
        <v>0.15455531194449473</v>
      </c>
      <c r="N71" s="5">
        <f t="shared" si="117"/>
        <v>0.13755891960530481</v>
      </c>
      <c r="O71" s="5">
        <f t="shared" si="118"/>
        <v>0.15102725970939965</v>
      </c>
      <c r="P71" s="5">
        <f t="shared" si="119"/>
        <v>0.13441884601181323</v>
      </c>
      <c r="Q71" s="5">
        <f t="shared" si="120"/>
        <v>6.1215807224323376E-2</v>
      </c>
      <c r="R71" s="5">
        <f t="shared" si="121"/>
        <v>7.3789871368257792E-2</v>
      </c>
      <c r="S71" s="5">
        <f t="shared" si="122"/>
        <v>2.9226472283327996E-2</v>
      </c>
      <c r="T71" s="5">
        <f t="shared" si="123"/>
        <v>5.9818426812199552E-2</v>
      </c>
      <c r="U71" s="5">
        <f t="shared" si="124"/>
        <v>6.5675225623285455E-2</v>
      </c>
      <c r="V71" s="5">
        <f t="shared" si="125"/>
        <v>2.8242953771297854E-3</v>
      </c>
      <c r="W71" s="5">
        <f t="shared" si="126"/>
        <v>1.816130893766732E-2</v>
      </c>
      <c r="X71" s="5">
        <f t="shared" si="127"/>
        <v>1.7746738608225648E-2</v>
      </c>
      <c r="Y71" s="5">
        <f t="shared" si="128"/>
        <v>8.67081586216162E-3</v>
      </c>
      <c r="Z71" s="5">
        <f t="shared" si="129"/>
        <v>2.4035153772994224E-2</v>
      </c>
      <c r="AA71" s="5">
        <f t="shared" si="130"/>
        <v>2.1392016514759585E-2</v>
      </c>
      <c r="AB71" s="5">
        <f t="shared" si="131"/>
        <v>9.5197720574170912E-3</v>
      </c>
      <c r="AC71" s="5">
        <f t="shared" si="132"/>
        <v>1.5352049397961793E-4</v>
      </c>
      <c r="AD71" s="5">
        <f t="shared" si="133"/>
        <v>4.0410290734311273E-3</v>
      </c>
      <c r="AE71" s="5">
        <f t="shared" si="134"/>
        <v>3.9487840287592045E-3</v>
      </c>
      <c r="AF71" s="5">
        <f t="shared" si="135"/>
        <v>1.9293223362711752E-3</v>
      </c>
      <c r="AG71" s="5">
        <f t="shared" si="136"/>
        <v>6.2842715633053443E-4</v>
      </c>
      <c r="AH71" s="5">
        <f t="shared" si="137"/>
        <v>5.8716251246236353E-3</v>
      </c>
      <c r="AI71" s="5">
        <f t="shared" si="138"/>
        <v>5.2259246111234061E-3</v>
      </c>
      <c r="AJ71" s="5">
        <f t="shared" si="139"/>
        <v>2.3256157759982913E-3</v>
      </c>
      <c r="AK71" s="5">
        <f t="shared" si="140"/>
        <v>6.8995621381654881E-4</v>
      </c>
      <c r="AL71" s="5">
        <f t="shared" si="141"/>
        <v>5.3407540330454071E-6</v>
      </c>
      <c r="AM71" s="5">
        <f t="shared" si="142"/>
        <v>7.1932771050204269E-4</v>
      </c>
      <c r="AN71" s="5">
        <f t="shared" si="143"/>
        <v>7.0290753247727203E-4</v>
      </c>
      <c r="AO71" s="5">
        <f t="shared" si="144"/>
        <v>3.4343108989117984E-4</v>
      </c>
      <c r="AP71" s="5">
        <f t="shared" si="145"/>
        <v>1.1186384937258901E-4</v>
      </c>
      <c r="AQ71" s="5">
        <f t="shared" si="146"/>
        <v>2.732758004033284E-5</v>
      </c>
      <c r="AR71" s="5">
        <f t="shared" si="147"/>
        <v>1.1475185698324453E-3</v>
      </c>
      <c r="AS71" s="5">
        <f t="shared" si="148"/>
        <v>1.0213263634048675E-3</v>
      </c>
      <c r="AT71" s="5">
        <f t="shared" si="149"/>
        <v>4.5450573437696978E-4</v>
      </c>
      <c r="AU71" s="5">
        <f t="shared" si="150"/>
        <v>1.3484130047837899E-4</v>
      </c>
      <c r="AV71" s="5">
        <f t="shared" si="151"/>
        <v>3.0003212731118261E-5</v>
      </c>
      <c r="AW71" s="5">
        <f t="shared" si="152"/>
        <v>1.2902572349213904E-7</v>
      </c>
      <c r="AX71" s="5">
        <f t="shared" si="153"/>
        <v>1.0670391660425339E-4</v>
      </c>
      <c r="AY71" s="5">
        <f t="shared" si="154"/>
        <v>1.0426817378355867E-4</v>
      </c>
      <c r="AZ71" s="5">
        <f t="shared" si="155"/>
        <v>5.0944015974972286E-5</v>
      </c>
      <c r="BA71" s="5">
        <f t="shared" si="156"/>
        <v>1.6593703648859508E-5</v>
      </c>
      <c r="BB71" s="5">
        <f t="shared" si="157"/>
        <v>4.0537293073063874E-6</v>
      </c>
      <c r="BC71" s="5">
        <f t="shared" si="158"/>
        <v>7.9223887058121165E-7</v>
      </c>
      <c r="BD71" s="5">
        <f t="shared" si="159"/>
        <v>1.8688733813915849E-4</v>
      </c>
      <c r="BE71" s="5">
        <f t="shared" si="160"/>
        <v>1.6633540445097357E-4</v>
      </c>
      <c r="BF71" s="5">
        <f t="shared" si="161"/>
        <v>7.4021779777470623E-5</v>
      </c>
      <c r="BG71" s="5">
        <f t="shared" si="162"/>
        <v>2.1960543715912398E-5</v>
      </c>
      <c r="BH71" s="5">
        <f t="shared" si="163"/>
        <v>4.8863876457880256E-6</v>
      </c>
      <c r="BI71" s="5">
        <f t="shared" si="164"/>
        <v>8.6980666904377135E-7</v>
      </c>
      <c r="BJ71" s="8">
        <f t="shared" si="165"/>
        <v>0.31590779318514728</v>
      </c>
      <c r="BK71" s="8">
        <f t="shared" si="166"/>
        <v>0.32128805503856195</v>
      </c>
      <c r="BL71" s="8">
        <f t="shared" si="167"/>
        <v>0.33876042343990342</v>
      </c>
      <c r="BM71" s="8">
        <f t="shared" si="168"/>
        <v>0.28732127042495326</v>
      </c>
      <c r="BN71" s="8">
        <f t="shared" si="169"/>
        <v>0.71256601586359358</v>
      </c>
    </row>
    <row r="72" spans="1:66" x14ac:dyDescent="0.25">
      <c r="A72" t="s">
        <v>141</v>
      </c>
      <c r="B72" t="s">
        <v>238</v>
      </c>
      <c r="C72" t="s">
        <v>156</v>
      </c>
      <c r="D72" t="s">
        <v>479</v>
      </c>
      <c r="E72">
        <f>VLOOKUP(A72,home!$A$2:$E$405,3,FALSE)</f>
        <v>1.3483000000000001</v>
      </c>
      <c r="F72">
        <f>VLOOKUP(B72,home!$B$2:$E$405,3,FALSE)</f>
        <v>1.0383</v>
      </c>
      <c r="G72">
        <f>VLOOKUP(C72,away!$B$2:$E$405,4,FALSE)</f>
        <v>0.59330000000000005</v>
      </c>
      <c r="H72">
        <f>VLOOKUP(A72,away!$A$2:$E$405,3,FALSE)</f>
        <v>1.1460999999999999</v>
      </c>
      <c r="I72">
        <f>VLOOKUP(C72,away!$B$2:$E$405,3,FALSE)</f>
        <v>0.34899999999999998</v>
      </c>
      <c r="J72">
        <f>VLOOKUP(B72,home!$B$2:$E$405,4,FALSE)</f>
        <v>0.34899999999999998</v>
      </c>
      <c r="K72" s="3">
        <f t="shared" si="114"/>
        <v>0.83058433673700005</v>
      </c>
      <c r="L72" s="3">
        <f t="shared" si="115"/>
        <v>0.13959612609999997</v>
      </c>
      <c r="M72" s="5">
        <f t="shared" si="116"/>
        <v>0.37901463387528028</v>
      </c>
      <c r="N72" s="5">
        <f t="shared" si="117"/>
        <v>0.31480361829091652</v>
      </c>
      <c r="O72" s="5">
        <f t="shared" si="118"/>
        <v>5.290897462419894E-2</v>
      </c>
      <c r="P72" s="5">
        <f t="shared" si="119"/>
        <v>4.3945365595675044E-2</v>
      </c>
      <c r="Q72" s="5">
        <f t="shared" si="120"/>
        <v>0.13073547725028431</v>
      </c>
      <c r="R72" s="5">
        <f t="shared" si="121"/>
        <v>3.6929439467306866E-3</v>
      </c>
      <c r="S72" s="5">
        <f t="shared" si="122"/>
        <v>1.2738262488652514E-3</v>
      </c>
      <c r="T72" s="5">
        <f t="shared" si="123"/>
        <v>1.8250166167974365E-2</v>
      </c>
      <c r="U72" s="5">
        <f t="shared" si="124"/>
        <v>3.0673013986022265E-3</v>
      </c>
      <c r="V72" s="5">
        <f t="shared" si="125"/>
        <v>1.641061238758613E-5</v>
      </c>
      <c r="W72" s="5">
        <f t="shared" si="126"/>
        <v>3.61956132199742E-2</v>
      </c>
      <c r="X72" s="5">
        <f t="shared" si="127"/>
        <v>5.052767387322344E-3</v>
      </c>
      <c r="Y72" s="5">
        <f t="shared" si="128"/>
        <v>3.5267337667730861E-4</v>
      </c>
      <c r="Z72" s="5">
        <f t="shared" si="129"/>
        <v>1.7184022295601626E-4</v>
      </c>
      <c r="AA72" s="5">
        <f t="shared" si="130"/>
        <v>1.4272779760866097E-4</v>
      </c>
      <c r="AB72" s="5">
        <f t="shared" si="131"/>
        <v>5.9273736555361224E-5</v>
      </c>
      <c r="AC72" s="5">
        <f t="shared" si="132"/>
        <v>1.189219189322081E-7</v>
      </c>
      <c r="AD72" s="5">
        <f t="shared" si="133"/>
        <v>7.5158773497753127E-3</v>
      </c>
      <c r="AE72" s="5">
        <f t="shared" si="134"/>
        <v>1.0491873622713681E-3</v>
      </c>
      <c r="AF72" s="5">
        <f t="shared" si="135"/>
        <v>7.323124566308012E-5</v>
      </c>
      <c r="AG72" s="5">
        <f t="shared" si="136"/>
        <v>3.4075994013478049E-6</v>
      </c>
      <c r="AH72" s="5">
        <f t="shared" si="137"/>
        <v>5.9970573582050373E-6</v>
      </c>
      <c r="AI72" s="5">
        <f t="shared" si="138"/>
        <v>4.9810619082384761E-6</v>
      </c>
      <c r="AJ72" s="5">
        <f t="shared" si="139"/>
        <v>2.0685960006500951E-6</v>
      </c>
      <c r="AK72" s="5">
        <f t="shared" si="140"/>
        <v>5.7271447905892358E-7</v>
      </c>
      <c r="AL72" s="5">
        <f t="shared" si="141"/>
        <v>5.5154252503451589E-10</v>
      </c>
      <c r="AM72" s="5">
        <f t="shared" si="142"/>
        <v>1.2485140007119542E-3</v>
      </c>
      <c r="AN72" s="5">
        <f t="shared" si="143"/>
        <v>1.7428771788100141E-4</v>
      </c>
      <c r="AO72" s="5">
        <f t="shared" si="144"/>
        <v>1.2164945121498746E-5</v>
      </c>
      <c r="AP72" s="5">
        <f t="shared" si="145"/>
        <v>5.6605973772677314E-7</v>
      </c>
      <c r="AQ72" s="5">
        <f t="shared" si="146"/>
        <v>1.9754936631959873E-8</v>
      </c>
      <c r="AR72" s="5">
        <f t="shared" si="147"/>
        <v>1.6743319504098462E-7</v>
      </c>
      <c r="AS72" s="5">
        <f t="shared" si="148"/>
        <v>1.3906738925087297E-7</v>
      </c>
      <c r="AT72" s="5">
        <f t="shared" si="149"/>
        <v>5.7753597631341264E-8</v>
      </c>
      <c r="AU72" s="5">
        <f t="shared" si="150"/>
        <v>1.5989744527601057E-8</v>
      </c>
      <c r="AV72" s="5">
        <f t="shared" si="151"/>
        <v>3.3202078382628996E-9</v>
      </c>
      <c r="AW72" s="5">
        <f t="shared" si="152"/>
        <v>1.7763707180776991E-12</v>
      </c>
      <c r="AX72" s="5">
        <f t="shared" si="153"/>
        <v>1.728326955313661E-4</v>
      </c>
      <c r="AY72" s="5">
        <f t="shared" si="154"/>
        <v>2.4126774759599485E-5</v>
      </c>
      <c r="AZ72" s="5">
        <f t="shared" si="155"/>
        <v>1.6840021458636728E-6</v>
      </c>
      <c r="BA72" s="5">
        <f t="shared" si="156"/>
        <v>7.8360058635551988E-8</v>
      </c>
      <c r="BB72" s="5">
        <f t="shared" si="157"/>
        <v>2.7346901566229757E-9</v>
      </c>
      <c r="BC72" s="5">
        <f t="shared" si="158"/>
        <v>7.635043038967392E-11</v>
      </c>
      <c r="BD72" s="5">
        <f t="shared" si="159"/>
        <v>3.8955042347111981E-9</v>
      </c>
      <c r="BE72" s="5">
        <f t="shared" si="160"/>
        <v>3.235544801043775E-9</v>
      </c>
      <c r="BF72" s="5">
        <f t="shared" si="161"/>
        <v>1.3436964162788962E-9</v>
      </c>
      <c r="BG72" s="5">
        <f t="shared" si="162"/>
        <v>3.7201773223029709E-10</v>
      </c>
      <c r="BH72" s="5">
        <f t="shared" si="163"/>
        <v>7.7248025344726029E-11</v>
      </c>
      <c r="BI72" s="5">
        <f t="shared" si="164"/>
        <v>1.2832199979038451E-11</v>
      </c>
      <c r="BJ72" s="8">
        <f t="shared" si="165"/>
        <v>0.51566629637218497</v>
      </c>
      <c r="BK72" s="8">
        <f t="shared" si="166"/>
        <v>0.42427448258042921</v>
      </c>
      <c r="BL72" s="8">
        <f t="shared" si="167"/>
        <v>5.9885233434419725E-2</v>
      </c>
      <c r="BM72" s="8">
        <f t="shared" si="168"/>
        <v>7.4872712253920989E-2</v>
      </c>
      <c r="BN72" s="8">
        <f t="shared" si="169"/>
        <v>0.92510101358308594</v>
      </c>
    </row>
    <row r="73" spans="1:66" x14ac:dyDescent="0.25">
      <c r="A73" t="s">
        <v>141</v>
      </c>
      <c r="B73" t="s">
        <v>311</v>
      </c>
      <c r="C73" t="s">
        <v>240</v>
      </c>
      <c r="D73" t="s">
        <v>479</v>
      </c>
      <c r="E73">
        <f>VLOOKUP(A73,home!$A$2:$E$405,3,FALSE)</f>
        <v>1.3483000000000001</v>
      </c>
      <c r="F73">
        <f>VLOOKUP(B73,home!$B$2:$E$405,3,FALSE)</f>
        <v>0.89</v>
      </c>
      <c r="G73">
        <f>VLOOKUP(C73,away!$B$2:$E$405,4,FALSE)</f>
        <v>1.4833000000000001</v>
      </c>
      <c r="H73">
        <f>VLOOKUP(A73,away!$A$2:$E$405,3,FALSE)</f>
        <v>1.1460999999999999</v>
      </c>
      <c r="I73">
        <f>VLOOKUP(C73,away!$B$2:$E$405,3,FALSE)</f>
        <v>1.3959999999999999</v>
      </c>
      <c r="J73">
        <f>VLOOKUP(B73,home!$B$2:$E$405,4,FALSE)</f>
        <v>1.3959999999999999</v>
      </c>
      <c r="K73" s="3">
        <f t="shared" si="114"/>
        <v>1.7799407171000003</v>
      </c>
      <c r="L73" s="3">
        <f t="shared" si="115"/>
        <v>2.2335380175999995</v>
      </c>
      <c r="M73" s="5">
        <f t="shared" si="116"/>
        <v>1.8070423559945498E-2</v>
      </c>
      <c r="N73" s="5">
        <f t="shared" si="117"/>
        <v>3.2164282669590136E-2</v>
      </c>
      <c r="O73" s="5">
        <f t="shared" si="118"/>
        <v>4.0360978015272997E-2</v>
      </c>
      <c r="P73" s="5">
        <f t="shared" si="119"/>
        <v>7.184014815136236E-2</v>
      </c>
      <c r="Q73" s="5">
        <f t="shared" si="120"/>
        <v>2.8625258179958691E-2</v>
      </c>
      <c r="R73" s="5">
        <f t="shared" si="121"/>
        <v>4.5073889412315007E-2</v>
      </c>
      <c r="S73" s="5">
        <f t="shared" si="122"/>
        <v>7.1401299328830728E-2</v>
      </c>
      <c r="T73" s="5">
        <f t="shared" si="123"/>
        <v>6.3935602408553102E-2</v>
      </c>
      <c r="U73" s="5">
        <f t="shared" si="124"/>
        <v>8.0228851043042088E-2</v>
      </c>
      <c r="V73" s="5">
        <f t="shared" si="125"/>
        <v>3.1540058353528834E-2</v>
      </c>
      <c r="W73" s="5">
        <f t="shared" si="126"/>
        <v>1.6983754190669439E-2</v>
      </c>
      <c r="X73" s="5">
        <f t="shared" si="127"/>
        <v>3.7933860666433505E-2</v>
      </c>
      <c r="Y73" s="5">
        <f t="shared" si="128"/>
        <v>4.2363359976410248E-2</v>
      </c>
      <c r="Z73" s="5">
        <f t="shared" si="129"/>
        <v>3.3558081867834558E-2</v>
      </c>
      <c r="AA73" s="5">
        <f t="shared" si="130"/>
        <v>5.973139630433396E-2</v>
      </c>
      <c r="AB73" s="5">
        <f t="shared" si="131"/>
        <v>5.3159172185660263E-2</v>
      </c>
      <c r="AC73" s="5">
        <f t="shared" si="132"/>
        <v>7.8368475194548776E-3</v>
      </c>
      <c r="AD73" s="5">
        <f t="shared" si="133"/>
        <v>7.5575189032975739E-3</v>
      </c>
      <c r="AE73" s="5">
        <f t="shared" si="134"/>
        <v>1.6880005789245787E-2</v>
      </c>
      <c r="AF73" s="5">
        <f t="shared" si="135"/>
        <v>1.8851067333794276E-2</v>
      </c>
      <c r="AG73" s="5">
        <f t="shared" si="136"/>
        <v>1.4034858520788993E-2</v>
      </c>
      <c r="AH73" s="5">
        <f t="shared" si="137"/>
        <v>1.8738312912385424E-2</v>
      </c>
      <c r="AI73" s="5">
        <f t="shared" si="138"/>
        <v>3.3353086122515509E-2</v>
      </c>
      <c r="AJ73" s="5">
        <f t="shared" si="139"/>
        <v>2.9683258015204168E-2</v>
      </c>
      <c r="AK73" s="5">
        <f t="shared" si="140"/>
        <v>1.7611479852482279E-2</v>
      </c>
      <c r="AL73" s="5">
        <f t="shared" si="141"/>
        <v>1.2462359500752574E-3</v>
      </c>
      <c r="AM73" s="5">
        <f t="shared" si="142"/>
        <v>2.6903871232464593E-3</v>
      </c>
      <c r="AN73" s="5">
        <f t="shared" si="143"/>
        <v>6.0090819218324622E-3</v>
      </c>
      <c r="AO73" s="5">
        <f t="shared" si="144"/>
        <v>6.7107564616428377E-3</v>
      </c>
      <c r="AP73" s="5">
        <f t="shared" si="145"/>
        <v>4.9962432279780436E-3</v>
      </c>
      <c r="AQ73" s="5">
        <f t="shared" si="146"/>
        <v>2.7898247987163758E-3</v>
      </c>
      <c r="AR73" s="5">
        <f t="shared" si="147"/>
        <v>8.3705468550995567E-3</v>
      </c>
      <c r="AS73" s="5">
        <f t="shared" si="148"/>
        <v>1.4899077171785059E-2</v>
      </c>
      <c r="AT73" s="5">
        <f t="shared" si="149"/>
        <v>1.3259737052637673E-2</v>
      </c>
      <c r="AU73" s="5">
        <f t="shared" si="150"/>
        <v>7.8671819593431145E-3</v>
      </c>
      <c r="AV73" s="5">
        <f t="shared" si="151"/>
        <v>3.5007793745673419E-3</v>
      </c>
      <c r="AW73" s="5">
        <f t="shared" si="152"/>
        <v>1.3762478749377522E-4</v>
      </c>
      <c r="AX73" s="5">
        <f t="shared" si="153"/>
        <v>7.98121597571318E-4</v>
      </c>
      <c r="AY73" s="5">
        <f t="shared" si="154"/>
        <v>1.7826349308431861E-3</v>
      </c>
      <c r="AZ73" s="5">
        <f t="shared" si="155"/>
        <v>1.9907914447700012E-3</v>
      </c>
      <c r="BA73" s="5">
        <f t="shared" si="156"/>
        <v>1.4821694590022093E-3</v>
      </c>
      <c r="BB73" s="5">
        <f t="shared" si="157"/>
        <v>8.2762045880176475E-4</v>
      </c>
      <c r="BC73" s="5">
        <f t="shared" si="158"/>
        <v>3.6970435177545886E-4</v>
      </c>
      <c r="BD73" s="5">
        <f t="shared" si="159"/>
        <v>3.1159891048278296E-3</v>
      </c>
      <c r="BE73" s="5">
        <f t="shared" si="160"/>
        <v>5.5462758817230355E-3</v>
      </c>
      <c r="BF73" s="5">
        <f t="shared" si="161"/>
        <v>4.9360211350742691E-3</v>
      </c>
      <c r="BG73" s="5">
        <f t="shared" si="162"/>
        <v>2.9286083329282835E-3</v>
      </c>
      <c r="BH73" s="5">
        <f t="shared" si="163"/>
        <v>1.3031873040543513E-3</v>
      </c>
      <c r="BI73" s="5">
        <f t="shared" si="164"/>
        <v>4.6391922889882386E-4</v>
      </c>
      <c r="BJ73" s="8">
        <f t="shared" si="165"/>
        <v>0.30977690441492184</v>
      </c>
      <c r="BK73" s="8">
        <f t="shared" si="166"/>
        <v>0.20371764779404072</v>
      </c>
      <c r="BL73" s="8">
        <f t="shared" si="167"/>
        <v>0.44413174726415111</v>
      </c>
      <c r="BM73" s="8">
        <f t="shared" si="168"/>
        <v>0.75340439120915437</v>
      </c>
      <c r="BN73" s="8">
        <f t="shared" si="169"/>
        <v>0.23613497998844468</v>
      </c>
    </row>
    <row r="74" spans="1:66" x14ac:dyDescent="0.25">
      <c r="A74" t="s">
        <v>141</v>
      </c>
      <c r="B74" t="s">
        <v>153</v>
      </c>
      <c r="C74" t="s">
        <v>155</v>
      </c>
      <c r="D74" t="s">
        <v>479</v>
      </c>
      <c r="E74">
        <f>VLOOKUP(A74,home!$A$2:$E$405,3,FALSE)</f>
        <v>1.3483000000000001</v>
      </c>
      <c r="F74">
        <f>VLOOKUP(B74,home!$B$2:$E$405,3,FALSE)</f>
        <v>1.2979000000000001</v>
      </c>
      <c r="G74">
        <f>VLOOKUP(C74,away!$B$2:$E$405,4,FALSE)</f>
        <v>1.1867000000000001</v>
      </c>
      <c r="H74">
        <f>VLOOKUP(A74,away!$A$2:$E$405,3,FALSE)</f>
        <v>1.1460999999999999</v>
      </c>
      <c r="I74">
        <f>VLOOKUP(C74,away!$B$2:$E$405,3,FALSE)</f>
        <v>0.69799999999999995</v>
      </c>
      <c r="J74">
        <f>VLOOKUP(B74,home!$B$2:$E$405,4,FALSE)</f>
        <v>0.65439999999999998</v>
      </c>
      <c r="K74" s="3">
        <f t="shared" si="114"/>
        <v>2.0766758350190004</v>
      </c>
      <c r="L74" s="3">
        <f t="shared" si="115"/>
        <v>0.52350547231999989</v>
      </c>
      <c r="M74" s="5">
        <f t="shared" si="116"/>
        <v>7.4260113090209606E-2</v>
      </c>
      <c r="N74" s="5">
        <f t="shared" si="117"/>
        <v>0.15421418236021639</v>
      </c>
      <c r="O74" s="5">
        <f t="shared" si="118"/>
        <v>3.8875575577826782E-2</v>
      </c>
      <c r="P74" s="5">
        <f t="shared" si="119"/>
        <v>8.0731968374927673E-2</v>
      </c>
      <c r="Q74" s="5">
        <f t="shared" si="120"/>
        <v>0.16012643296233747</v>
      </c>
      <c r="R74" s="5">
        <f t="shared" si="121"/>
        <v>1.017578827729103E-2</v>
      </c>
      <c r="S74" s="5">
        <f t="shared" si="122"/>
        <v>2.194196334502219E-2</v>
      </c>
      <c r="T74" s="5">
        <f t="shared" si="123"/>
        <v>8.3827063918865269E-2</v>
      </c>
      <c r="U74" s="5">
        <f t="shared" si="124"/>
        <v>2.1131813617719902E-2</v>
      </c>
      <c r="V74" s="5">
        <f t="shared" si="125"/>
        <v>2.650470109785696E-3</v>
      </c>
      <c r="W74" s="5">
        <f t="shared" si="126"/>
        <v>0.11084356462689204</v>
      </c>
      <c r="X74" s="5">
        <f t="shared" si="127"/>
        <v>5.8027212653633552E-2</v>
      </c>
      <c r="Y74" s="5">
        <f t="shared" si="128"/>
        <v>1.5188781683826752E-2</v>
      </c>
      <c r="Z74" s="5">
        <f t="shared" si="129"/>
        <v>1.7756936161105199E-3</v>
      </c>
      <c r="AA74" s="5">
        <f t="shared" si="130"/>
        <v>3.6875400229742215E-3</v>
      </c>
      <c r="AB74" s="5">
        <f t="shared" si="131"/>
        <v>3.8289126281879893E-3</v>
      </c>
      <c r="AC74" s="5">
        <f t="shared" si="132"/>
        <v>1.8009135404053859E-4</v>
      </c>
      <c r="AD74" s="5">
        <f t="shared" si="133"/>
        <v>5.7546538032008404E-2</v>
      </c>
      <c r="AE74" s="5">
        <f t="shared" si="134"/>
        <v>3.0125927572827393E-2</v>
      </c>
      <c r="AF74" s="5">
        <f t="shared" si="135"/>
        <v>7.8855439715455559E-3</v>
      </c>
      <c r="AG74" s="5">
        <f t="shared" si="136"/>
        <v>1.3760418071080281E-3</v>
      </c>
      <c r="AH74" s="5">
        <f t="shared" si="137"/>
        <v>2.3239633129938653E-4</v>
      </c>
      <c r="AI74" s="5">
        <f t="shared" si="138"/>
        <v>4.8261184535650569E-4</v>
      </c>
      <c r="AJ74" s="5">
        <f t="shared" si="139"/>
        <v>5.0111417847289129E-4</v>
      </c>
      <c r="AK74" s="5">
        <f t="shared" si="140"/>
        <v>3.468839016733506E-4</v>
      </c>
      <c r="AL74" s="5">
        <f t="shared" si="141"/>
        <v>7.831461005903316E-6</v>
      </c>
      <c r="AM74" s="5">
        <f t="shared" si="142"/>
        <v>2.3901100984014746E-2</v>
      </c>
      <c r="AN74" s="5">
        <f t="shared" si="143"/>
        <v>1.2512357159604652E-2</v>
      </c>
      <c r="AO74" s="5">
        <f t="shared" si="144"/>
        <v>3.275143722337683E-3</v>
      </c>
      <c r="AP74" s="5">
        <f t="shared" si="145"/>
        <v>5.7151855375942376E-4</v>
      </c>
      <c r="AQ74" s="5">
        <f t="shared" si="146"/>
        <v>7.4798272606367585E-5</v>
      </c>
      <c r="AR74" s="5">
        <f t="shared" si="147"/>
        <v>2.4332150236464108E-5</v>
      </c>
      <c r="AS74" s="5">
        <f t="shared" si="148"/>
        <v>5.0529988410116859E-5</v>
      </c>
      <c r="AT74" s="5">
        <f t="shared" si="149"/>
        <v>5.2467202937539946E-5</v>
      </c>
      <c r="AU74" s="5">
        <f t="shared" si="150"/>
        <v>3.6319124157142367E-5</v>
      </c>
      <c r="AV74" s="5">
        <f t="shared" si="151"/>
        <v>1.8855761871548097E-5</v>
      </c>
      <c r="AW74" s="5">
        <f t="shared" si="152"/>
        <v>2.3649949853744453E-7</v>
      </c>
      <c r="AX74" s="5">
        <f t="shared" si="153"/>
        <v>8.2724731406420438E-3</v>
      </c>
      <c r="AY74" s="5">
        <f t="shared" si="154"/>
        <v>4.3306849587463258E-3</v>
      </c>
      <c r="AZ74" s="5">
        <f t="shared" si="155"/>
        <v>1.1335686373988073E-3</v>
      </c>
      <c r="BA74" s="5">
        <f t="shared" si="156"/>
        <v>1.9780979497620045E-4</v>
      </c>
      <c r="BB74" s="5">
        <f t="shared" si="157"/>
        <v>2.5888627537134534E-5</v>
      </c>
      <c r="BC74" s="5">
        <f t="shared" si="158"/>
        <v>2.7105676373088343E-6</v>
      </c>
      <c r="BD74" s="5">
        <f t="shared" si="159"/>
        <v>2.1230023003502228E-6</v>
      </c>
      <c r="BE74" s="5">
        <f t="shared" si="160"/>
        <v>4.4087875748270566E-6</v>
      </c>
      <c r="BF74" s="5">
        <f t="shared" si="161"/>
        <v>4.577811309187688E-6</v>
      </c>
      <c r="BG74" s="5">
        <f t="shared" si="162"/>
        <v>3.1688767076889217E-6</v>
      </c>
      <c r="BH74" s="5">
        <f t="shared" si="163"/>
        <v>1.6451824207530382E-6</v>
      </c>
      <c r="BI74" s="5">
        <f t="shared" si="164"/>
        <v>6.8330211547517938E-7</v>
      </c>
      <c r="BJ74" s="8">
        <f t="shared" si="165"/>
        <v>0.73345934400852164</v>
      </c>
      <c r="BK74" s="8">
        <f t="shared" si="166"/>
        <v>0.18410312269373794</v>
      </c>
      <c r="BL74" s="8">
        <f t="shared" si="167"/>
        <v>7.9461747570843136E-2</v>
      </c>
      <c r="BM74" s="8">
        <f t="shared" si="168"/>
        <v>0.47608539878715639</v>
      </c>
      <c r="BN74" s="8">
        <f t="shared" si="169"/>
        <v>0.51838406064280895</v>
      </c>
    </row>
    <row r="75" spans="1:66" x14ac:dyDescent="0.25">
      <c r="A75" t="s">
        <v>141</v>
      </c>
      <c r="B75" t="s">
        <v>149</v>
      </c>
      <c r="C75" t="s">
        <v>143</v>
      </c>
      <c r="D75" t="s">
        <v>479</v>
      </c>
      <c r="E75">
        <f>VLOOKUP(A75,home!$A$2:$E$405,3,FALSE)</f>
        <v>1.3483000000000001</v>
      </c>
      <c r="F75">
        <f>VLOOKUP(B75,home!$B$2:$E$405,3,FALSE)</f>
        <v>0.89</v>
      </c>
      <c r="G75">
        <f>VLOOKUP(C75,away!$B$2:$E$405,4,FALSE)</f>
        <v>0.74170000000000003</v>
      </c>
      <c r="H75">
        <f>VLOOKUP(A75,away!$A$2:$E$405,3,FALSE)</f>
        <v>1.1460999999999999</v>
      </c>
      <c r="I75">
        <f>VLOOKUP(C75,away!$B$2:$E$405,3,FALSE)</f>
        <v>0</v>
      </c>
      <c r="J75">
        <f>VLOOKUP(B75,home!$B$2:$E$405,4,FALSE)</f>
        <v>0.52349999999999997</v>
      </c>
      <c r="K75" s="3">
        <f t="shared" si="114"/>
        <v>0.89003035790000018</v>
      </c>
      <c r="L75" s="3">
        <f t="shared" si="115"/>
        <v>0</v>
      </c>
      <c r="M75" s="5">
        <f t="shared" si="116"/>
        <v>0.41064328629529762</v>
      </c>
      <c r="N75" s="5">
        <f t="shared" si="117"/>
        <v>0.36548499107063598</v>
      </c>
      <c r="O75" s="5">
        <f t="shared" si="118"/>
        <v>0</v>
      </c>
      <c r="P75" s="5">
        <f t="shared" si="119"/>
        <v>0</v>
      </c>
      <c r="Q75" s="5">
        <f t="shared" si="120"/>
        <v>0.16264636870483823</v>
      </c>
      <c r="R75" s="5">
        <f t="shared" si="121"/>
        <v>0</v>
      </c>
      <c r="S75" s="5">
        <f t="shared" si="122"/>
        <v>0</v>
      </c>
      <c r="T75" s="5">
        <f t="shared" si="123"/>
        <v>0</v>
      </c>
      <c r="U75" s="5">
        <f t="shared" si="124"/>
        <v>0</v>
      </c>
      <c r="V75" s="5">
        <f t="shared" si="125"/>
        <v>0</v>
      </c>
      <c r="W75" s="5">
        <f t="shared" si="126"/>
        <v>4.825340191650087E-2</v>
      </c>
      <c r="X75" s="5">
        <f t="shared" si="127"/>
        <v>0</v>
      </c>
      <c r="Y75" s="5">
        <f t="shared" si="128"/>
        <v>0</v>
      </c>
      <c r="Z75" s="5">
        <f t="shared" si="129"/>
        <v>0</v>
      </c>
      <c r="AA75" s="5">
        <f t="shared" si="130"/>
        <v>0</v>
      </c>
      <c r="AB75" s="5">
        <f t="shared" si="131"/>
        <v>0</v>
      </c>
      <c r="AC75" s="5">
        <f t="shared" si="132"/>
        <v>0</v>
      </c>
      <c r="AD75" s="5">
        <f t="shared" si="133"/>
        <v>1.0736748144408951E-2</v>
      </c>
      <c r="AE75" s="5">
        <f t="shared" si="134"/>
        <v>0</v>
      </c>
      <c r="AF75" s="5">
        <f t="shared" si="135"/>
        <v>0</v>
      </c>
      <c r="AG75" s="5">
        <f t="shared" si="136"/>
        <v>0</v>
      </c>
      <c r="AH75" s="5">
        <f t="shared" si="137"/>
        <v>0</v>
      </c>
      <c r="AI75" s="5">
        <f t="shared" si="138"/>
        <v>0</v>
      </c>
      <c r="AJ75" s="5">
        <f t="shared" si="139"/>
        <v>0</v>
      </c>
      <c r="AK75" s="5">
        <f t="shared" si="140"/>
        <v>0</v>
      </c>
      <c r="AL75" s="5">
        <f t="shared" si="141"/>
        <v>0</v>
      </c>
      <c r="AM75" s="5">
        <f t="shared" si="142"/>
        <v>1.9112063587300931E-3</v>
      </c>
      <c r="AN75" s="5">
        <f t="shared" si="143"/>
        <v>0</v>
      </c>
      <c r="AO75" s="5">
        <f t="shared" si="144"/>
        <v>0</v>
      </c>
      <c r="AP75" s="5">
        <f t="shared" si="145"/>
        <v>0</v>
      </c>
      <c r="AQ75" s="5">
        <f t="shared" si="146"/>
        <v>0</v>
      </c>
      <c r="AR75" s="5">
        <f t="shared" si="147"/>
        <v>0</v>
      </c>
      <c r="AS75" s="5">
        <f t="shared" si="148"/>
        <v>0</v>
      </c>
      <c r="AT75" s="5">
        <f t="shared" si="149"/>
        <v>0</v>
      </c>
      <c r="AU75" s="5">
        <f t="shared" si="150"/>
        <v>0</v>
      </c>
      <c r="AV75" s="5">
        <f t="shared" si="151"/>
        <v>0</v>
      </c>
      <c r="AW75" s="5">
        <f t="shared" si="152"/>
        <v>0</v>
      </c>
      <c r="AX75" s="5">
        <f t="shared" si="153"/>
        <v>2.8350527991355005E-4</v>
      </c>
      <c r="AY75" s="5">
        <f t="shared" si="154"/>
        <v>0</v>
      </c>
      <c r="AZ75" s="5">
        <f t="shared" si="155"/>
        <v>0</v>
      </c>
      <c r="BA75" s="5">
        <f t="shared" si="156"/>
        <v>0</v>
      </c>
      <c r="BB75" s="5">
        <f t="shared" si="157"/>
        <v>0</v>
      </c>
      <c r="BC75" s="5">
        <f t="shared" si="158"/>
        <v>0</v>
      </c>
      <c r="BD75" s="5">
        <f t="shared" si="159"/>
        <v>0</v>
      </c>
      <c r="BE75" s="5">
        <f t="shared" si="160"/>
        <v>0</v>
      </c>
      <c r="BF75" s="5">
        <f t="shared" si="161"/>
        <v>0</v>
      </c>
      <c r="BG75" s="5">
        <f t="shared" si="162"/>
        <v>0</v>
      </c>
      <c r="BH75" s="5">
        <f t="shared" si="163"/>
        <v>0</v>
      </c>
      <c r="BI75" s="5">
        <f t="shared" si="164"/>
        <v>0</v>
      </c>
      <c r="BJ75" s="8">
        <f t="shared" si="165"/>
        <v>0.5893162214750276</v>
      </c>
      <c r="BK75" s="8">
        <f t="shared" si="166"/>
        <v>0.41064328629529762</v>
      </c>
      <c r="BL75" s="8">
        <f t="shared" si="167"/>
        <v>0</v>
      </c>
      <c r="BM75" s="8">
        <f t="shared" si="168"/>
        <v>6.1184861699553464E-2</v>
      </c>
      <c r="BN75" s="8">
        <f t="shared" si="169"/>
        <v>0.93877464607077177</v>
      </c>
    </row>
    <row r="76" spans="1:66" x14ac:dyDescent="0.25">
      <c r="A76" t="s">
        <v>141</v>
      </c>
      <c r="B76" t="s">
        <v>244</v>
      </c>
      <c r="C76" t="s">
        <v>148</v>
      </c>
      <c r="D76" t="s">
        <v>479</v>
      </c>
      <c r="E76">
        <f>VLOOKUP(A76,home!$A$2:$E$405,3,FALSE)</f>
        <v>1.3483000000000001</v>
      </c>
      <c r="F76">
        <f>VLOOKUP(B76,home!$B$2:$E$405,3,FALSE)</f>
        <v>1.335</v>
      </c>
      <c r="G76">
        <f>VLOOKUP(C76,away!$B$2:$E$405,4,FALSE)</f>
        <v>1.2979000000000001</v>
      </c>
      <c r="H76">
        <f>VLOOKUP(A76,away!$A$2:$E$405,3,FALSE)</f>
        <v>1.1460999999999999</v>
      </c>
      <c r="I76">
        <f>VLOOKUP(C76,away!$B$2:$E$405,3,FALSE)</f>
        <v>0.65439999999999998</v>
      </c>
      <c r="J76">
        <f>VLOOKUP(B76,home!$B$2:$E$405,4,FALSE)</f>
        <v>1.3959999999999999</v>
      </c>
      <c r="K76" s="3">
        <f t="shared" si="114"/>
        <v>2.3361946909500002</v>
      </c>
      <c r="L76" s="3">
        <f t="shared" si="115"/>
        <v>1.0470109446399998</v>
      </c>
      <c r="M76" s="5">
        <f t="shared" si="116"/>
        <v>3.3938485752691157E-2</v>
      </c>
      <c r="N76" s="5">
        <f t="shared" si="117"/>
        <v>7.9286910234319316E-2</v>
      </c>
      <c r="O76" s="5">
        <f t="shared" si="118"/>
        <v>3.5533966027576344E-2</v>
      </c>
      <c r="P76" s="5">
        <f t="shared" si="119"/>
        <v>8.3014262782021522E-2</v>
      </c>
      <c r="Q76" s="5">
        <f t="shared" si="120"/>
        <v>9.2614829375623001E-2</v>
      </c>
      <c r="R76" s="5">
        <f t="shared" si="121"/>
        <v>1.8602225668669183E-2</v>
      </c>
      <c r="S76" s="5">
        <f t="shared" si="122"/>
        <v>5.076366602991466E-2</v>
      </c>
      <c r="T76" s="5">
        <f t="shared" si="123"/>
        <v>9.6968739992243438E-2</v>
      </c>
      <c r="U76" s="5">
        <f t="shared" si="124"/>
        <v>4.3458420846998767E-2</v>
      </c>
      <c r="V76" s="5">
        <f t="shared" si="125"/>
        <v>1.37965571079073E-2</v>
      </c>
      <c r="W76" s="5">
        <f t="shared" si="126"/>
        <v>7.212209089685688E-2</v>
      </c>
      <c r="X76" s="5">
        <f t="shared" si="127"/>
        <v>7.5512618519330055E-2</v>
      </c>
      <c r="Y76" s="5">
        <f t="shared" si="128"/>
        <v>3.9531269024081848E-2</v>
      </c>
      <c r="Z76" s="5">
        <f t="shared" si="129"/>
        <v>6.4922446232532583E-3</v>
      </c>
      <c r="AA76" s="5">
        <f t="shared" si="130"/>
        <v>1.5167147421192947E-2</v>
      </c>
      <c r="AB76" s="5">
        <f t="shared" si="131"/>
        <v>1.7716704641123474E-2</v>
      </c>
      <c r="AC76" s="5">
        <f t="shared" si="132"/>
        <v>2.109167129591524E-3</v>
      </c>
      <c r="AD76" s="5">
        <f t="shared" si="133"/>
        <v>4.2122811463362581E-2</v>
      </c>
      <c r="AE76" s="5">
        <f t="shared" si="134"/>
        <v>4.410304462114787E-2</v>
      </c>
      <c r="AF76" s="5">
        <f t="shared" si="135"/>
        <v>2.3088185205144045E-2</v>
      </c>
      <c r="AG76" s="5">
        <f t="shared" si="136"/>
        <v>8.0578608672203789E-3</v>
      </c>
      <c r="AH76" s="5">
        <f t="shared" si="137"/>
        <v>1.6993627939565882E-3</v>
      </c>
      <c r="AI76" s="5">
        <f t="shared" si="138"/>
        <v>3.9700423372393406E-3</v>
      </c>
      <c r="AJ76" s="5">
        <f t="shared" si="139"/>
        <v>4.6373959155526388E-3</v>
      </c>
      <c r="AK76" s="5">
        <f t="shared" si="140"/>
        <v>3.6112865725824311E-3</v>
      </c>
      <c r="AL76" s="5">
        <f t="shared" si="141"/>
        <v>2.0636271826974961E-4</v>
      </c>
      <c r="AM76" s="5">
        <f t="shared" si="142"/>
        <v>1.9681417701719099E-2</v>
      </c>
      <c r="AN76" s="5">
        <f t="shared" si="143"/>
        <v>2.0606659739731324E-2</v>
      </c>
      <c r="AO76" s="5">
        <f t="shared" si="144"/>
        <v>1.0787699139985573E-2</v>
      </c>
      <c r="AP76" s="5">
        <f t="shared" si="145"/>
        <v>3.7649463556828034E-3</v>
      </c>
      <c r="AQ76" s="5">
        <f t="shared" si="146"/>
        <v>9.8548501009559399E-4</v>
      </c>
      <c r="AR76" s="5">
        <f t="shared" si="147"/>
        <v>3.5585028883731149E-4</v>
      </c>
      <c r="AS76" s="5">
        <f t="shared" si="148"/>
        <v>8.3133555555475129E-4</v>
      </c>
      <c r="AT76" s="5">
        <f t="shared" si="149"/>
        <v>9.710808556424894E-4</v>
      </c>
      <c r="AU76" s="5">
        <f t="shared" si="150"/>
        <v>7.5621131314505602E-4</v>
      </c>
      <c r="AV76" s="5">
        <f t="shared" si="151"/>
        <v>4.4166421375145185E-4</v>
      </c>
      <c r="AW76" s="5">
        <f t="shared" si="152"/>
        <v>1.4021322976722231E-5</v>
      </c>
      <c r="AX76" s="5">
        <f t="shared" si="153"/>
        <v>7.6632705908542577E-3</v>
      </c>
      <c r="AY76" s="5">
        <f t="shared" si="154"/>
        <v>8.0235281803622445E-3</v>
      </c>
      <c r="AZ76" s="5">
        <f t="shared" si="155"/>
        <v>4.2003609097333661E-3</v>
      </c>
      <c r="BA76" s="5">
        <f t="shared" si="156"/>
        <v>1.4659412813096202E-3</v>
      </c>
      <c r="BB76" s="5">
        <f t="shared" si="157"/>
        <v>3.8371414143268924E-4</v>
      </c>
      <c r="BC76" s="5">
        <f t="shared" si="158"/>
        <v>8.0350581138633324E-5</v>
      </c>
      <c r="BD76" s="5">
        <f t="shared" si="159"/>
        <v>6.2096524510995017E-5</v>
      </c>
      <c r="BE76" s="5">
        <f t="shared" si="160"/>
        <v>1.450695708890331E-4</v>
      </c>
      <c r="BF76" s="5">
        <f t="shared" si="161"/>
        <v>1.6945538066467691E-4</v>
      </c>
      <c r="BG76" s="5">
        <f t="shared" si="162"/>
        <v>1.3196025355390989E-4</v>
      </c>
      <c r="BH76" s="5">
        <f t="shared" si="163"/>
        <v>7.707121094226502E-5</v>
      </c>
      <c r="BI76" s="5">
        <f t="shared" si="164"/>
        <v>3.6010670765681425E-5</v>
      </c>
      <c r="BJ76" s="8">
        <f t="shared" si="165"/>
        <v>0.65105173383137449</v>
      </c>
      <c r="BK76" s="8">
        <f t="shared" si="166"/>
        <v>0.19185202970075818</v>
      </c>
      <c r="BL76" s="8">
        <f t="shared" si="167"/>
        <v>0.14837435806314933</v>
      </c>
      <c r="BM76" s="8">
        <f t="shared" si="168"/>
        <v>0.64677017952024907</v>
      </c>
      <c r="BN76" s="8">
        <f t="shared" si="169"/>
        <v>0.34299067984090054</v>
      </c>
    </row>
    <row r="77" spans="1:66" s="14" customFormat="1" x14ac:dyDescent="0.25">
      <c r="A77" t="s">
        <v>141</v>
      </c>
      <c r="B77" t="s">
        <v>138</v>
      </c>
      <c r="C77" t="s">
        <v>147</v>
      </c>
      <c r="D77" t="s">
        <v>479</v>
      </c>
      <c r="E77">
        <f>VLOOKUP(A77,home!$A$2:$E$405,3,FALSE)</f>
        <v>1.3483000000000001</v>
      </c>
      <c r="F77">
        <f>VLOOKUP(B77,home!$B$2:$E$405,3,FALSE)</f>
        <v>0.37080000000000002</v>
      </c>
      <c r="G77">
        <f>VLOOKUP(C77,away!$B$2:$E$405,4,FALSE)</f>
        <v>0.89</v>
      </c>
      <c r="H77">
        <f>VLOOKUP(A77,away!$A$2:$E$405,3,FALSE)</f>
        <v>1.1460999999999999</v>
      </c>
      <c r="I77">
        <f>VLOOKUP(C77,away!$B$2:$E$405,3,FALSE)</f>
        <v>0.87250000000000005</v>
      </c>
      <c r="J77">
        <f>VLOOKUP(B77,home!$B$2:$E$405,4,FALSE)</f>
        <v>0.21809999999999999</v>
      </c>
      <c r="K77" s="3">
        <f t="shared" si="114"/>
        <v>0.44495517960000003</v>
      </c>
      <c r="L77" s="3">
        <f t="shared" si="115"/>
        <v>0.21809394772499999</v>
      </c>
      <c r="M77" s="5">
        <f t="shared" si="116"/>
        <v>0.51527778915390843</v>
      </c>
      <c r="N77" s="5">
        <f t="shared" si="117"/>
        <v>0.22927552121686828</v>
      </c>
      <c r="O77" s="5">
        <f t="shared" si="118"/>
        <v>0.11237896721158608</v>
      </c>
      <c r="P77" s="5">
        <f t="shared" si="119"/>
        <v>5.0003603538893798E-2</v>
      </c>
      <c r="Q77" s="5">
        <f t="shared" si="120"/>
        <v>5.1008665360467616E-2</v>
      </c>
      <c r="R77" s="5">
        <f t="shared" si="121"/>
        <v>1.2254586300216572E-2</v>
      </c>
      <c r="S77" s="5">
        <f t="shared" si="122"/>
        <v>1.2131128196795026E-3</v>
      </c>
      <c r="T77" s="5">
        <f t="shared" si="123"/>
        <v>1.1124681196647843E-2</v>
      </c>
      <c r="U77" s="5">
        <f t="shared" si="124"/>
        <v>5.452741648136564E-3</v>
      </c>
      <c r="V77" s="5">
        <f t="shared" si="125"/>
        <v>1.3080325853147598E-5</v>
      </c>
      <c r="W77" s="5">
        <f t="shared" si="126"/>
        <v>7.565523285541058E-3</v>
      </c>
      <c r="X77" s="5">
        <f t="shared" si="127"/>
        <v>1.6499948399490616E-3</v>
      </c>
      <c r="Y77" s="5">
        <f t="shared" si="128"/>
        <v>1.7992694418518518E-4</v>
      </c>
      <c r="Z77" s="5">
        <f t="shared" si="129"/>
        <v>8.9088370131697853E-4</v>
      </c>
      <c r="AA77" s="5">
        <f t="shared" si="130"/>
        <v>3.9640331732220896E-4</v>
      </c>
      <c r="AB77" s="5">
        <f t="shared" si="131"/>
        <v>8.8190854626569635E-5</v>
      </c>
      <c r="AC77" s="5">
        <f t="shared" si="132"/>
        <v>7.9333837238831122E-8</v>
      </c>
      <c r="AD77" s="5">
        <f t="shared" si="133"/>
        <v>8.415796930714756E-4</v>
      </c>
      <c r="AE77" s="5">
        <f t="shared" si="134"/>
        <v>1.8354343758715194E-4</v>
      </c>
      <c r="AF77" s="5">
        <f t="shared" si="135"/>
        <v>2.0014856441199557E-5</v>
      </c>
      <c r="AG77" s="5">
        <f t="shared" si="136"/>
        <v>1.4550396848034527E-6</v>
      </c>
      <c r="AH77" s="5">
        <f t="shared" si="137"/>
        <v>4.8574085846019874E-5</v>
      </c>
      <c r="AI77" s="5">
        <f t="shared" si="138"/>
        <v>2.1613291091521592E-5</v>
      </c>
      <c r="AJ77" s="5">
        <f t="shared" si="139"/>
        <v>4.8084729096875355E-6</v>
      </c>
      <c r="AK77" s="5">
        <f t="shared" si="140"/>
        <v>7.1318497571058402E-7</v>
      </c>
      <c r="AL77" s="5">
        <f t="shared" si="141"/>
        <v>3.0794866986395534E-10</v>
      </c>
      <c r="AM77" s="5">
        <f t="shared" si="142"/>
        <v>7.4893048695666304E-5</v>
      </c>
      <c r="AN77" s="5">
        <f t="shared" si="143"/>
        <v>1.6333720647198526E-5</v>
      </c>
      <c r="AO77" s="5">
        <f t="shared" si="144"/>
        <v>1.7811428084924341E-6</v>
      </c>
      <c r="AP77" s="5">
        <f t="shared" si="145"/>
        <v>1.294854888553696E-7</v>
      </c>
      <c r="AQ77" s="5">
        <f t="shared" si="146"/>
        <v>7.060000359392258E-9</v>
      </c>
      <c r="AR77" s="5">
        <f t="shared" si="147"/>
        <v>2.118742827858305E-6</v>
      </c>
      <c r="AS77" s="5">
        <f t="shared" si="148"/>
        <v>9.4274559549590402E-7</v>
      </c>
      <c r="AT77" s="5">
        <f t="shared" si="149"/>
        <v>2.0973976788049445E-7</v>
      </c>
      <c r="AU77" s="5">
        <f t="shared" si="150"/>
        <v>3.1108265362175914E-8</v>
      </c>
      <c r="AV77" s="5">
        <f t="shared" si="151"/>
        <v>3.4604459503178598E-9</v>
      </c>
      <c r="AW77" s="5">
        <f t="shared" si="152"/>
        <v>8.3011012712900412E-13</v>
      </c>
      <c r="AX77" s="5">
        <f t="shared" si="153"/>
        <v>5.5540083221952885E-6</v>
      </c>
      <c r="AY77" s="5">
        <f t="shared" si="154"/>
        <v>1.2112956006850742E-6</v>
      </c>
      <c r="AZ77" s="5">
        <f t="shared" si="155"/>
        <v>1.3208811970766651E-7</v>
      </c>
      <c r="BA77" s="5">
        <f t="shared" si="156"/>
        <v>9.6025398248724597E-9</v>
      </c>
      <c r="BB77" s="5">
        <f t="shared" si="157"/>
        <v>5.2356395464824086E-10</v>
      </c>
      <c r="BC77" s="5">
        <f t="shared" si="158"/>
        <v>2.283722595114955E-11</v>
      </c>
      <c r="BD77" s="5">
        <f t="shared" si="159"/>
        <v>7.7014164590274659E-8</v>
      </c>
      <c r="BE77" s="5">
        <f t="shared" si="160"/>
        <v>3.4267851437009624E-8</v>
      </c>
      <c r="BF77" s="5">
        <f t="shared" si="161"/>
        <v>7.623828995330368E-9</v>
      </c>
      <c r="BG77" s="5">
        <f t="shared" si="162"/>
        <v>1.1307540666189706E-9</v>
      </c>
      <c r="BH77" s="5">
        <f t="shared" si="163"/>
        <v>1.2578371969896859E-10</v>
      </c>
      <c r="BI77" s="5">
        <f t="shared" si="164"/>
        <v>1.119362351788213E-11</v>
      </c>
      <c r="BJ77" s="8">
        <f t="shared" si="165"/>
        <v>0.30195095786906778</v>
      </c>
      <c r="BK77" s="8">
        <f t="shared" si="166"/>
        <v>0.56650887677572148</v>
      </c>
      <c r="BL77" s="8">
        <f t="shared" si="167"/>
        <v>0.13065002433718995</v>
      </c>
      <c r="BM77" s="8">
        <f t="shared" si="168"/>
        <v>2.9800398606584861E-2</v>
      </c>
      <c r="BN77" s="8">
        <f t="shared" si="169"/>
        <v>0.9701991327819407</v>
      </c>
    </row>
    <row r="78" spans="1:66" x14ac:dyDescent="0.25">
      <c r="A78" t="s">
        <v>141</v>
      </c>
      <c r="B78" t="s">
        <v>428</v>
      </c>
      <c r="C78" t="s">
        <v>154</v>
      </c>
      <c r="D78" t="s">
        <v>479</v>
      </c>
      <c r="E78">
        <f>VLOOKUP(A78,home!$A$2:$E$405,3,FALSE)</f>
        <v>1.3483000000000001</v>
      </c>
      <c r="F78">
        <f>VLOOKUP(B78,home!$B$2:$E$405,3,FALSE)</f>
        <v>1.1867000000000001</v>
      </c>
      <c r="G78">
        <f>VLOOKUP(C78,away!$B$2:$E$405,4,FALSE)</f>
        <v>0.37080000000000002</v>
      </c>
      <c r="H78">
        <f>VLOOKUP(A78,away!$A$2:$E$405,3,FALSE)</f>
        <v>1.1460999999999999</v>
      </c>
      <c r="I78">
        <f>VLOOKUP(C78,away!$B$2:$E$405,3,FALSE)</f>
        <v>0.87250000000000005</v>
      </c>
      <c r="J78">
        <f>VLOOKUP(B78,home!$B$2:$E$405,4,FALSE)</f>
        <v>1.5705</v>
      </c>
      <c r="K78" s="3">
        <f t="shared" si="114"/>
        <v>0.59329023778800005</v>
      </c>
      <c r="L78" s="3">
        <f t="shared" si="115"/>
        <v>1.5704564186250001</v>
      </c>
      <c r="M78" s="5">
        <f t="shared" si="116"/>
        <v>0.11489384585820407</v>
      </c>
      <c r="N78" s="5">
        <f t="shared" si="117"/>
        <v>6.8165397129591715E-2</v>
      </c>
      <c r="O78" s="5">
        <f t="shared" si="118"/>
        <v>0.18043577768852795</v>
      </c>
      <c r="P78" s="5">
        <f t="shared" si="119"/>
        <v>0.10705078545028945</v>
      </c>
      <c r="Q78" s="5">
        <f t="shared" si="120"/>
        <v>2.0220932335964462E-2</v>
      </c>
      <c r="R78" s="5">
        <f t="shared" si="121"/>
        <v>0.14168326261027117</v>
      </c>
      <c r="S78" s="5">
        <f t="shared" si="122"/>
        <v>2.4935780023559912E-2</v>
      </c>
      <c r="T78" s="5">
        <f t="shared" si="123"/>
        <v>3.1756092977597204E-2</v>
      </c>
      <c r="U78" s="5">
        <f t="shared" si="124"/>
        <v>8.4059296564627434E-2</v>
      </c>
      <c r="V78" s="5">
        <f t="shared" si="125"/>
        <v>2.5815083841558058E-3</v>
      </c>
      <c r="W78" s="5">
        <f t="shared" si="126"/>
        <v>3.9989605846331398E-3</v>
      </c>
      <c r="X78" s="5">
        <f t="shared" si="127"/>
        <v>6.2801933179654967E-3</v>
      </c>
      <c r="Y78" s="5">
        <f t="shared" si="128"/>
        <v>4.931384953202376E-3</v>
      </c>
      <c r="Z78" s="5">
        <f t="shared" si="129"/>
        <v>7.4169129726010627E-2</v>
      </c>
      <c r="AA78" s="5">
        <f t="shared" si="130"/>
        <v>4.4003820611673863E-2</v>
      </c>
      <c r="AB78" s="5">
        <f t="shared" si="131"/>
        <v>1.3053518597140242E-2</v>
      </c>
      <c r="AC78" s="5">
        <f t="shared" si="132"/>
        <v>1.5033034303652259E-4</v>
      </c>
      <c r="AD78" s="5">
        <f t="shared" si="133"/>
        <v>5.9313606904045865E-4</v>
      </c>
      <c r="AE78" s="5">
        <f t="shared" si="134"/>
        <v>9.3149434674258944E-4</v>
      </c>
      <c r="AF78" s="5">
        <f t="shared" si="135"/>
        <v>7.3143563787740065E-4</v>
      </c>
      <c r="AG78" s="5">
        <f t="shared" si="136"/>
        <v>3.8289593077187837E-4</v>
      </c>
      <c r="AH78" s="5">
        <f t="shared" si="137"/>
        <v>2.9119846460510933E-2</v>
      </c>
      <c r="AI78" s="5">
        <f t="shared" si="138"/>
        <v>1.7276520630906581E-2</v>
      </c>
      <c r="AJ78" s="5">
        <f t="shared" si="139"/>
        <v>5.1249955166299275E-3</v>
      </c>
      <c r="AK78" s="5">
        <f t="shared" si="140"/>
        <v>1.0135366029079349E-3</v>
      </c>
      <c r="AL78" s="5">
        <f t="shared" si="141"/>
        <v>5.6027304783346877E-6</v>
      </c>
      <c r="AM78" s="5">
        <f t="shared" si="142"/>
        <v>7.038036788833068E-5</v>
      </c>
      <c r="AN78" s="5">
        <f t="shared" si="143"/>
        <v>1.1052930049541775E-4</v>
      </c>
      <c r="AO78" s="5">
        <f t="shared" si="144"/>
        <v>8.679072470458012E-5</v>
      </c>
      <c r="AP78" s="5">
        <f t="shared" si="145"/>
        <v>4.5433683563141071E-5</v>
      </c>
      <c r="AQ78" s="5">
        <f t="shared" si="146"/>
        <v>1.7837904993378023E-5</v>
      </c>
      <c r="AR78" s="5">
        <f t="shared" si="147"/>
        <v>9.1462899566567713E-3</v>
      </c>
      <c r="AS78" s="5">
        <f t="shared" si="148"/>
        <v>5.4264045432628923E-3</v>
      </c>
      <c r="AT78" s="5">
        <f t="shared" si="149"/>
        <v>1.6097164209031623E-3</v>
      </c>
      <c r="AU78" s="5">
        <f t="shared" si="150"/>
        <v>3.1834301270962866E-4</v>
      </c>
      <c r="AV78" s="5">
        <f t="shared" si="151"/>
        <v>4.7217450427160968E-5</v>
      </c>
      <c r="AW78" s="5">
        <f t="shared" si="152"/>
        <v>1.4500745204602403E-7</v>
      </c>
      <c r="AX78" s="5">
        <f t="shared" si="153"/>
        <v>6.9593308666791057E-6</v>
      </c>
      <c r="AY78" s="5">
        <f t="shared" si="154"/>
        <v>1.0929325828911286E-5</v>
      </c>
      <c r="AZ78" s="5">
        <f t="shared" si="155"/>
        <v>8.5820149496288644E-6</v>
      </c>
      <c r="BA78" s="5">
        <f t="shared" si="156"/>
        <v>4.4925601541267865E-6</v>
      </c>
      <c r="BB78" s="5">
        <f t="shared" si="157"/>
        <v>1.7638424825268336E-6</v>
      </c>
      <c r="BC78" s="5">
        <f t="shared" si="158"/>
        <v>5.5400754962554376E-7</v>
      </c>
      <c r="BD78" s="5">
        <f t="shared" si="159"/>
        <v>2.3939749615061686E-3</v>
      </c>
      <c r="BE78" s="5">
        <f t="shared" si="160"/>
        <v>1.4203219741705129E-3</v>
      </c>
      <c r="BF78" s="5">
        <f t="shared" si="161"/>
        <v>4.2133158089557263E-4</v>
      </c>
      <c r="BG78" s="5">
        <f t="shared" si="162"/>
        <v>8.3323971272376127E-5</v>
      </c>
      <c r="BH78" s="5">
        <f t="shared" si="163"/>
        <v>1.2358824682407125E-5</v>
      </c>
      <c r="BI78" s="5">
        <f t="shared" si="164"/>
        <v>1.4664740069211058E-6</v>
      </c>
      <c r="BJ78" s="8">
        <f t="shared" si="165"/>
        <v>0.13835617634686304</v>
      </c>
      <c r="BK78" s="8">
        <f t="shared" si="166"/>
        <v>0.24962878211555301</v>
      </c>
      <c r="BL78" s="8">
        <f t="shared" si="167"/>
        <v>0.53665132445368957</v>
      </c>
      <c r="BM78" s="8">
        <f t="shared" si="168"/>
        <v>0.36634462725089062</v>
      </c>
      <c r="BN78" s="8">
        <f t="shared" si="169"/>
        <v>0.63245000107284888</v>
      </c>
    </row>
    <row r="79" spans="1:66" x14ac:dyDescent="0.25">
      <c r="A79" t="s">
        <v>31</v>
      </c>
      <c r="B79" t="s">
        <v>198</v>
      </c>
      <c r="C79" t="s">
        <v>200</v>
      </c>
      <c r="D79" t="s">
        <v>479</v>
      </c>
      <c r="E79">
        <f>VLOOKUP(A79,home!$A$2:$E$405,3,FALSE)</f>
        <v>1.5143</v>
      </c>
      <c r="F79">
        <f>VLOOKUP(B79,home!$B$2:$E$405,3,FALSE)</f>
        <v>1.1006</v>
      </c>
      <c r="G79">
        <f>VLOOKUP(C79,away!$B$2:$E$405,4,FALSE)</f>
        <v>0.99060000000000004</v>
      </c>
      <c r="H79">
        <f>VLOOKUP(A79,away!$A$2:$E$405,3,FALSE)</f>
        <v>1.3714</v>
      </c>
      <c r="I79">
        <f>VLOOKUP(C79,away!$B$2:$E$405,3,FALSE)</f>
        <v>0.72919999999999996</v>
      </c>
      <c r="J79">
        <f>VLOOKUP(B79,home!$B$2:$E$405,4,FALSE)</f>
        <v>0.72919999999999996</v>
      </c>
      <c r="K79" s="3">
        <f t="shared" si="114"/>
        <v>1.6509721773480002</v>
      </c>
      <c r="L79" s="3">
        <f t="shared" si="115"/>
        <v>0.72921814249599992</v>
      </c>
      <c r="M79" s="5">
        <f t="shared" si="116"/>
        <v>9.2532964974930049E-2</v>
      </c>
      <c r="N79" s="5">
        <f t="shared" si="117"/>
        <v>0.15276935066112649</v>
      </c>
      <c r="O79" s="5">
        <f t="shared" si="118"/>
        <v>6.7476716838665907E-2</v>
      </c>
      <c r="P79" s="5">
        <f t="shared" si="119"/>
        <v>0.11140218211942671</v>
      </c>
      <c r="Q79" s="5">
        <f t="shared" si="120"/>
        <v>0.12610897374652011</v>
      </c>
      <c r="R79" s="5">
        <f t="shared" si="121"/>
        <v>2.4602623057410247E-2</v>
      </c>
      <c r="S79" s="5">
        <f t="shared" si="122"/>
        <v>3.3529797149405835E-2</v>
      </c>
      <c r="T79" s="5">
        <f t="shared" si="123"/>
        <v>9.1960951587514217E-2</v>
      </c>
      <c r="U79" s="5">
        <f t="shared" si="124"/>
        <v>4.0618246157564708E-2</v>
      </c>
      <c r="V79" s="5">
        <f t="shared" si="125"/>
        <v>4.4852394789222138E-3</v>
      </c>
      <c r="W79" s="5">
        <f t="shared" si="126"/>
        <v>6.9400802323138028E-2</v>
      </c>
      <c r="X79" s="5">
        <f t="shared" si="127"/>
        <v>5.0608324157810788E-2</v>
      </c>
      <c r="Y79" s="5">
        <f t="shared" si="128"/>
        <v>1.8452254068597105E-2</v>
      </c>
      <c r="Z79" s="5">
        <f t="shared" si="129"/>
        <v>5.9802263621513219E-3</v>
      </c>
      <c r="AA79" s="5">
        <f t="shared" si="130"/>
        <v>9.8731873381548776E-3</v>
      </c>
      <c r="AB79" s="5">
        <f t="shared" si="131"/>
        <v>8.1501787985191355E-3</v>
      </c>
      <c r="AC79" s="5">
        <f t="shared" si="132"/>
        <v>3.3749152627357548E-4</v>
      </c>
      <c r="AD79" s="5">
        <f t="shared" si="133"/>
        <v>2.8644698430282341E-2</v>
      </c>
      <c r="AE79" s="5">
        <f t="shared" si="134"/>
        <v>2.0888233781688574E-2</v>
      </c>
      <c r="AF79" s="5">
        <f t="shared" si="135"/>
        <v>7.6160395191525653E-3</v>
      </c>
      <c r="AG79" s="5">
        <f t="shared" si="136"/>
        <v>1.8512513971108548E-3</v>
      </c>
      <c r="AH79" s="5">
        <f t="shared" si="137"/>
        <v>1.0902223898783992E-3</v>
      </c>
      <c r="AI79" s="5">
        <f t="shared" si="138"/>
        <v>1.799926832811081E-3</v>
      </c>
      <c r="AJ79" s="5">
        <f t="shared" si="139"/>
        <v>1.4858145611166007E-3</v>
      </c>
      <c r="AK79" s="5">
        <f t="shared" si="140"/>
        <v>8.1767950036734573E-4</v>
      </c>
      <c r="AL79" s="5">
        <f t="shared" si="141"/>
        <v>1.6252496603293067E-5</v>
      </c>
      <c r="AM79" s="5">
        <f t="shared" si="142"/>
        <v>9.4583200273840214E-3</v>
      </c>
      <c r="AN79" s="5">
        <f t="shared" si="143"/>
        <v>6.8971785615016918E-3</v>
      </c>
      <c r="AO79" s="5">
        <f t="shared" si="144"/>
        <v>2.5147738695407472E-3</v>
      </c>
      <c r="AP79" s="5">
        <f t="shared" si="145"/>
        <v>6.1127290998132743E-4</v>
      </c>
      <c r="AQ79" s="5">
        <f t="shared" si="146"/>
        <v>1.1143782399367703E-4</v>
      </c>
      <c r="AR79" s="5">
        <f t="shared" si="147"/>
        <v>1.5900198921093523E-4</v>
      </c>
      <c r="AS79" s="5">
        <f t="shared" si="148"/>
        <v>2.6250786033024095E-4</v>
      </c>
      <c r="AT79" s="5">
        <f t="shared" si="149"/>
        <v>2.1669658687019141E-4</v>
      </c>
      <c r="AU79" s="5">
        <f t="shared" si="150"/>
        <v>1.1925334528298663E-4</v>
      </c>
      <c r="AV79" s="5">
        <f t="shared" si="151"/>
        <v>4.9220988779471339E-5</v>
      </c>
      <c r="AW79" s="5">
        <f t="shared" si="152"/>
        <v>5.4351909043260447E-7</v>
      </c>
      <c r="AX79" s="5">
        <f t="shared" si="153"/>
        <v>2.6025705349440645E-3</v>
      </c>
      <c r="AY79" s="5">
        <f t="shared" si="154"/>
        <v>1.8978416512067315E-3</v>
      </c>
      <c r="AZ79" s="5">
        <f t="shared" si="155"/>
        <v>6.9197028182225681E-4</v>
      </c>
      <c r="BA79" s="5">
        <f t="shared" si="156"/>
        <v>1.6819909452428663E-4</v>
      </c>
      <c r="BB79" s="5">
        <f t="shared" si="157"/>
        <v>3.0663457819627343E-5</v>
      </c>
      <c r="BC79" s="5">
        <f t="shared" si="158"/>
        <v>4.4720699507466193E-6</v>
      </c>
      <c r="BD79" s="5">
        <f t="shared" si="159"/>
        <v>1.932452253759453E-5</v>
      </c>
      <c r="BE79" s="5">
        <f t="shared" si="160"/>
        <v>3.190424905010294E-5</v>
      </c>
      <c r="BF79" s="5">
        <f t="shared" si="161"/>
        <v>2.6336513760450669E-5</v>
      </c>
      <c r="BG79" s="5">
        <f t="shared" si="162"/>
        <v>1.44936171556156E-5</v>
      </c>
      <c r="BH79" s="5">
        <f t="shared" si="163"/>
        <v>5.9821396682637552E-6</v>
      </c>
      <c r="BI79" s="5">
        <f t="shared" si="164"/>
        <v>1.9752692306626524E-6</v>
      </c>
      <c r="BJ79" s="8">
        <f t="shared" si="165"/>
        <v>0.59328957995561038</v>
      </c>
      <c r="BK79" s="8">
        <f t="shared" si="166"/>
        <v>0.24420176939676838</v>
      </c>
      <c r="BL79" s="8">
        <f t="shared" si="167"/>
        <v>0.15682129255636476</v>
      </c>
      <c r="BM79" s="8">
        <f t="shared" si="168"/>
        <v>0.42350275874069898</v>
      </c>
      <c r="BN79" s="8">
        <f t="shared" si="169"/>
        <v>0.57489281139807946</v>
      </c>
    </row>
    <row r="80" spans="1:66" x14ac:dyDescent="0.25">
      <c r="A80" t="s">
        <v>31</v>
      </c>
      <c r="B80" t="s">
        <v>308</v>
      </c>
      <c r="C80" t="s">
        <v>201</v>
      </c>
      <c r="D80" t="s">
        <v>479</v>
      </c>
      <c r="E80">
        <f>VLOOKUP(A80,home!$A$2:$E$405,3,FALSE)</f>
        <v>1.5143</v>
      </c>
      <c r="F80">
        <f>VLOOKUP(B80,home!$B$2:$E$405,3,FALSE)</f>
        <v>1.1006</v>
      </c>
      <c r="G80">
        <f>VLOOKUP(C80,away!$B$2:$E$405,4,FALSE)</f>
        <v>0.88049999999999995</v>
      </c>
      <c r="H80">
        <f>VLOOKUP(A80,away!$A$2:$E$405,3,FALSE)</f>
        <v>1.3714</v>
      </c>
      <c r="I80">
        <f>VLOOKUP(C80,away!$B$2:$E$405,3,FALSE)</f>
        <v>0.72919999999999996</v>
      </c>
      <c r="J80">
        <f>VLOOKUP(B80,home!$B$2:$E$405,4,FALSE)</f>
        <v>0.97219999999999995</v>
      </c>
      <c r="K80" s="3">
        <f t="shared" si="114"/>
        <v>1.46747526969</v>
      </c>
      <c r="L80" s="3">
        <f t="shared" si="115"/>
        <v>0.97222418833599999</v>
      </c>
      <c r="M80" s="5">
        <f t="shared" si="116"/>
        <v>8.7187050893152374E-2</v>
      </c>
      <c r="N80" s="5">
        <f t="shared" si="117"/>
        <v>0.12794484102290452</v>
      </c>
      <c r="O80" s="5">
        <f t="shared" si="118"/>
        <v>8.4765359788004591E-2</v>
      </c>
      <c r="P80" s="5">
        <f t="shared" si="119"/>
        <v>0.1243910692152719</v>
      </c>
      <c r="Q80" s="5">
        <f t="shared" si="120"/>
        <v>9.3877945042765518E-2</v>
      </c>
      <c r="R80" s="5">
        <f t="shared" si="121"/>
        <v>4.1205466559450885E-2</v>
      </c>
      <c r="S80" s="5">
        <f t="shared" si="122"/>
        <v>4.4367649616572309E-2</v>
      </c>
      <c r="T80" s="5">
        <f t="shared" si="123"/>
        <v>9.1270408921854326E-2</v>
      </c>
      <c r="U80" s="5">
        <f t="shared" si="124"/>
        <v>6.0468003152032455E-2</v>
      </c>
      <c r="V80" s="5">
        <f t="shared" si="125"/>
        <v>7.0333321262700784E-3</v>
      </c>
      <c r="W80" s="5">
        <f t="shared" si="126"/>
        <v>4.5921187573191753E-2</v>
      </c>
      <c r="X80" s="5">
        <f t="shared" si="127"/>
        <v>4.4645689315771564E-2</v>
      </c>
      <c r="Y80" s="5">
        <f t="shared" si="128"/>
        <v>2.1702809528863616E-2</v>
      </c>
      <c r="Z80" s="5">
        <f t="shared" si="129"/>
        <v>1.3353650426922777E-2</v>
      </c>
      <c r="AA80" s="5">
        <f t="shared" si="130"/>
        <v>1.9596151761594481E-2</v>
      </c>
      <c r="AB80" s="5">
        <f t="shared" si="131"/>
        <v>1.4378434045616019E-2</v>
      </c>
      <c r="AC80" s="5">
        <f t="shared" si="132"/>
        <v>6.271600071129157E-4</v>
      </c>
      <c r="AD80" s="5">
        <f t="shared" si="133"/>
        <v>1.6847051779613671E-2</v>
      </c>
      <c r="AE80" s="5">
        <f t="shared" si="134"/>
        <v>1.6379111242289465E-2</v>
      </c>
      <c r="AF80" s="5">
        <f t="shared" si="135"/>
        <v>7.9620840665999629E-3</v>
      </c>
      <c r="AG80" s="5">
        <f t="shared" si="136"/>
        <v>2.5803102397043828E-3</v>
      </c>
      <c r="AH80" s="5">
        <f t="shared" si="137"/>
        <v>3.2456854869094185E-3</v>
      </c>
      <c r="AI80" s="5">
        <f t="shared" si="138"/>
        <v>4.7629631852313175E-3</v>
      </c>
      <c r="AJ80" s="5">
        <f t="shared" si="139"/>
        <v>3.4947653423854355E-3</v>
      </c>
      <c r="AK80" s="5">
        <f t="shared" si="140"/>
        <v>1.7094939044401099E-3</v>
      </c>
      <c r="AL80" s="5">
        <f t="shared" si="141"/>
        <v>3.5791142402299225E-5</v>
      </c>
      <c r="AM80" s="5">
        <f t="shared" si="142"/>
        <v>4.9445263707539946E-3</v>
      </c>
      <c r="AN80" s="5">
        <f t="shared" si="143"/>
        <v>4.8071881375122503E-3</v>
      </c>
      <c r="AO80" s="5">
        <f t="shared" si="144"/>
        <v>2.3368322925856476E-3</v>
      </c>
      <c r="AP80" s="5">
        <f t="shared" si="145"/>
        <v>7.5730829297881172E-4</v>
      </c>
      <c r="AQ80" s="5">
        <f t="shared" si="146"/>
        <v>1.840683601153617E-4</v>
      </c>
      <c r="AR80" s="5">
        <f t="shared" si="147"/>
        <v>6.3110678762088907E-4</v>
      </c>
      <c r="AS80" s="5">
        <f t="shared" si="148"/>
        <v>9.2613360336715365E-4</v>
      </c>
      <c r="AT80" s="5">
        <f t="shared" si="149"/>
        <v>6.7953907968509278E-4</v>
      </c>
      <c r="AU80" s="5">
        <f t="shared" si="150"/>
        <v>3.3240226474192514E-4</v>
      </c>
      <c r="AV80" s="5">
        <f t="shared" si="151"/>
        <v>1.2194802577443092E-4</v>
      </c>
      <c r="AW80" s="5">
        <f t="shared" si="152"/>
        <v>1.4184377235974365E-6</v>
      </c>
      <c r="AX80" s="5">
        <f t="shared" si="153"/>
        <v>1.2093283615685875E-3</v>
      </c>
      <c r="AY80" s="5">
        <f t="shared" si="154"/>
        <v>1.1757382847577247E-3</v>
      </c>
      <c r="AZ80" s="5">
        <f t="shared" si="155"/>
        <v>5.7154059979706981E-4</v>
      </c>
      <c r="BA80" s="5">
        <f t="shared" si="156"/>
        <v>1.8522186524625895E-4</v>
      </c>
      <c r="BB80" s="5">
        <f t="shared" si="157"/>
        <v>4.5019294400281013E-5</v>
      </c>
      <c r="BC80" s="5">
        <f t="shared" si="158"/>
        <v>8.75376939155453E-6</v>
      </c>
      <c r="BD80" s="5">
        <f t="shared" si="159"/>
        <v>1.0226288072467649E-4</v>
      </c>
      <c r="BE80" s="5">
        <f t="shared" si="160"/>
        <v>1.5006824847072091E-4</v>
      </c>
      <c r="BF80" s="5">
        <f t="shared" si="161"/>
        <v>1.1011072169823858E-4</v>
      </c>
      <c r="BG80" s="5">
        <f t="shared" si="162"/>
        <v>5.3861587006627705E-5</v>
      </c>
      <c r="BH80" s="5">
        <f t="shared" si="163"/>
        <v>1.9760136729620607E-5</v>
      </c>
      <c r="BI80" s="5">
        <f t="shared" si="164"/>
        <v>5.7995023952822572E-6</v>
      </c>
      <c r="BJ80" s="8">
        <f t="shared" si="165"/>
        <v>0.48535696436266629</v>
      </c>
      <c r="BK80" s="8">
        <f t="shared" si="166"/>
        <v>0.26481779128553962</v>
      </c>
      <c r="BL80" s="8">
        <f t="shared" si="167"/>
        <v>0.23675931606387937</v>
      </c>
      <c r="BM80" s="8">
        <f t="shared" si="168"/>
        <v>0.43974166977042412</v>
      </c>
      <c r="BN80" s="8">
        <f t="shared" si="169"/>
        <v>0.5593717325215497</v>
      </c>
    </row>
    <row r="81" spans="1:66" x14ac:dyDescent="0.25">
      <c r="A81" t="s">
        <v>31</v>
      </c>
      <c r="B81" t="s">
        <v>197</v>
      </c>
      <c r="C81" t="s">
        <v>341</v>
      </c>
      <c r="D81" t="s">
        <v>479</v>
      </c>
      <c r="E81">
        <f>VLOOKUP(A81,home!$A$2:$E$405,3,FALSE)</f>
        <v>1.5143</v>
      </c>
      <c r="F81">
        <f>VLOOKUP(B81,home!$B$2:$E$405,3,FALSE)</f>
        <v>1.8160000000000001</v>
      </c>
      <c r="G81">
        <f>VLOOKUP(C81,away!$B$2:$E$405,4,FALSE)</f>
        <v>1.1006</v>
      </c>
      <c r="H81">
        <f>VLOOKUP(A81,away!$A$2:$E$405,3,FALSE)</f>
        <v>1.3714</v>
      </c>
      <c r="I81">
        <f>VLOOKUP(C81,away!$B$2:$E$405,3,FALSE)</f>
        <v>1.7014</v>
      </c>
      <c r="J81">
        <f>VLOOKUP(B81,home!$B$2:$E$405,4,FALSE)</f>
        <v>1.4583999999999999</v>
      </c>
      <c r="K81" s="3">
        <f t="shared" si="114"/>
        <v>3.0266156612800001</v>
      </c>
      <c r="L81" s="3">
        <f t="shared" si="115"/>
        <v>3.4028846616640003</v>
      </c>
      <c r="M81" s="5">
        <f t="shared" si="116"/>
        <v>1.6132567405022081E-3</v>
      </c>
      <c r="N81" s="5">
        <f t="shared" si="117"/>
        <v>4.8827081164695089E-3</v>
      </c>
      <c r="O81" s="5">
        <f t="shared" si="118"/>
        <v>5.489726617581024E-3</v>
      </c>
      <c r="P81" s="5">
        <f t="shared" si="119"/>
        <v>1.6615292556916413E-2</v>
      </c>
      <c r="Q81" s="5">
        <f t="shared" si="120"/>
        <v>7.3890404273827945E-3</v>
      </c>
      <c r="R81" s="5">
        <f t="shared" si="121"/>
        <v>9.3404532518475344E-3</v>
      </c>
      <c r="S81" s="5">
        <f t="shared" si="122"/>
        <v>4.2781155011009257E-2</v>
      </c>
      <c r="T81" s="5">
        <f t="shared" si="123"/>
        <v>2.5144052334756119E-2</v>
      </c>
      <c r="U81" s="5">
        <f t="shared" si="124"/>
        <v>2.8269962095495454E-2</v>
      </c>
      <c r="V81" s="5">
        <f t="shared" si="125"/>
        <v>4.8956966543026635E-2</v>
      </c>
      <c r="W81" s="5">
        <f t="shared" si="126"/>
        <v>7.4545951597826104E-3</v>
      </c>
      <c r="X81" s="5">
        <f t="shared" si="127"/>
        <v>2.5367127528138939E-2</v>
      </c>
      <c r="Y81" s="5">
        <f t="shared" si="128"/>
        <v>4.3160704587989325E-2</v>
      </c>
      <c r="Z81" s="5">
        <f t="shared" si="129"/>
        <v>1.0594828367900534E-2</v>
      </c>
      <c r="AA81" s="5">
        <f t="shared" si="130"/>
        <v>3.2066473466861381E-2</v>
      </c>
      <c r="AB81" s="5">
        <f t="shared" si="131"/>
        <v>4.8526445398411125E-2</v>
      </c>
      <c r="AC81" s="5">
        <f t="shared" si="132"/>
        <v>3.1513672831390643E-2</v>
      </c>
      <c r="AD81" s="5">
        <f t="shared" si="133"/>
        <v>5.6405486147750325E-3</v>
      </c>
      <c r="AE81" s="5">
        <f t="shared" si="134"/>
        <v>1.9194136364588079E-2</v>
      </c>
      <c r="AF81" s="5">
        <f t="shared" si="135"/>
        <v>3.2657716114472012E-2</v>
      </c>
      <c r="AG81" s="5">
        <f t="shared" si="136"/>
        <v>3.7043480416971343E-2</v>
      </c>
      <c r="AH81" s="5">
        <f t="shared" si="137"/>
        <v>9.0132447365228411E-3</v>
      </c>
      <c r="AI81" s="5">
        <f t="shared" si="138"/>
        <v>2.7279627678509562E-2</v>
      </c>
      <c r="AJ81" s="5">
        <f t="shared" si="139"/>
        <v>4.1282474182832207E-2</v>
      </c>
      <c r="AK81" s="5">
        <f t="shared" si="140"/>
        <v>4.1648727632715744E-2</v>
      </c>
      <c r="AL81" s="5">
        <f t="shared" si="141"/>
        <v>1.2982655035391427E-2</v>
      </c>
      <c r="AM81" s="5">
        <f t="shared" si="142"/>
        <v>3.414354555137865E-3</v>
      </c>
      <c r="AN81" s="5">
        <f t="shared" si="143"/>
        <v>1.1618654745161251E-2</v>
      </c>
      <c r="AO81" s="5">
        <f t="shared" si="144"/>
        <v>1.9768471010739447E-2</v>
      </c>
      <c r="AP81" s="5">
        <f t="shared" si="145"/>
        <v>2.2423275595664895E-2</v>
      </c>
      <c r="AQ81" s="5">
        <f t="shared" si="146"/>
        <v>1.9075955147188194E-2</v>
      </c>
      <c r="AR81" s="5">
        <f t="shared" si="147"/>
        <v>6.1342064531474706E-3</v>
      </c>
      <c r="AS81" s="5">
        <f t="shared" si="148"/>
        <v>1.8565885320620978E-2</v>
      </c>
      <c r="AT81" s="5">
        <f t="shared" si="149"/>
        <v>2.8095899638459956E-2</v>
      </c>
      <c r="AU81" s="5">
        <f t="shared" si="150"/>
        <v>2.8345163287838E-2</v>
      </c>
      <c r="AV81" s="5">
        <f t="shared" si="151"/>
        <v>2.1447478782127345E-2</v>
      </c>
      <c r="AW81" s="5">
        <f t="shared" si="152"/>
        <v>3.7142020128006817E-3</v>
      </c>
      <c r="AX81" s="5">
        <f t="shared" si="153"/>
        <v>1.722323161623828E-3</v>
      </c>
      <c r="AY81" s="5">
        <f t="shared" si="154"/>
        <v>5.8608670691183713E-3</v>
      </c>
      <c r="AZ81" s="5">
        <f t="shared" si="155"/>
        <v>9.9719273267772773E-3</v>
      </c>
      <c r="BA81" s="5">
        <f t="shared" si="156"/>
        <v>1.1311106182506164E-2</v>
      </c>
      <c r="BB81" s="5">
        <f t="shared" si="157"/>
        <v>9.6225974337257689E-3</v>
      </c>
      <c r="BC81" s="5">
        <f t="shared" si="158"/>
        <v>6.5489178425185562E-3</v>
      </c>
      <c r="BD81" s="5">
        <f t="shared" si="159"/>
        <v>3.4789995084826423E-3</v>
      </c>
      <c r="BE81" s="5">
        <f t="shared" si="160"/>
        <v>1.052959439795899E-2</v>
      </c>
      <c r="BF81" s="5">
        <f t="shared" si="161"/>
        <v>1.5934517655894417E-2</v>
      </c>
      <c r="BG81" s="5">
        <f t="shared" si="162"/>
        <v>1.607588689742424E-2</v>
      </c>
      <c r="BH81" s="5">
        <f t="shared" si="163"/>
        <v>1.2163882763177538E-2</v>
      </c>
      <c r="BI81" s="5">
        <f t="shared" si="164"/>
        <v>7.3630796146013965E-3</v>
      </c>
      <c r="BJ81" s="8">
        <f t="shared" si="165"/>
        <v>0.32927255973548736</v>
      </c>
      <c r="BK81" s="8">
        <f t="shared" si="166"/>
        <v>0.16032386578735494</v>
      </c>
      <c r="BL81" s="8">
        <f t="shared" si="167"/>
        <v>0.41105172938050977</v>
      </c>
      <c r="BM81" s="8">
        <f t="shared" si="168"/>
        <v>0.86376584050423544</v>
      </c>
      <c r="BN81" s="8">
        <f t="shared" si="169"/>
        <v>4.5330477710699479E-2</v>
      </c>
    </row>
    <row r="82" spans="1:66" x14ac:dyDescent="0.25">
      <c r="A82" t="s">
        <v>31</v>
      </c>
      <c r="B82" t="s">
        <v>187</v>
      </c>
      <c r="C82" t="s">
        <v>32</v>
      </c>
      <c r="D82" t="s">
        <v>479</v>
      </c>
      <c r="E82">
        <f>VLOOKUP(A82,home!$A$2:$E$405,3,FALSE)</f>
        <v>1.5143</v>
      </c>
      <c r="F82">
        <f>VLOOKUP(B82,home!$B$2:$E$405,3,FALSE)</f>
        <v>0.33019999999999999</v>
      </c>
      <c r="G82">
        <f>VLOOKUP(C82,away!$B$2:$E$405,4,FALSE)</f>
        <v>0.66039999999999999</v>
      </c>
      <c r="H82">
        <f>VLOOKUP(A82,away!$A$2:$E$405,3,FALSE)</f>
        <v>1.3714</v>
      </c>
      <c r="I82">
        <f>VLOOKUP(C82,away!$B$2:$E$405,3,FALSE)</f>
        <v>0.72919999999999996</v>
      </c>
      <c r="J82">
        <f>VLOOKUP(B82,home!$B$2:$E$405,4,FALSE)</f>
        <v>0.91149999999999998</v>
      </c>
      <c r="K82" s="3">
        <f t="shared" si="114"/>
        <v>0.33021443634399994</v>
      </c>
      <c r="L82" s="3">
        <f t="shared" si="115"/>
        <v>0.91152267811999999</v>
      </c>
      <c r="M82" s="5">
        <f t="shared" si="116"/>
        <v>0.28888196079379075</v>
      </c>
      <c r="N82" s="5">
        <f t="shared" si="117"/>
        <v>9.5392993853471095E-2</v>
      </c>
      <c r="O82" s="5">
        <f t="shared" si="118"/>
        <v>0.26332245856331293</v>
      </c>
      <c r="P82" s="5">
        <f t="shared" si="119"/>
        <v>8.6952877231200654E-2</v>
      </c>
      <c r="Q82" s="5">
        <f t="shared" si="120"/>
        <v>1.5750071848245301E-2</v>
      </c>
      <c r="R82" s="5">
        <f t="shared" si="121"/>
        <v>0.12001219631938689</v>
      </c>
      <c r="S82" s="5">
        <f t="shared" si="122"/>
        <v>6.5431593911304264E-3</v>
      </c>
      <c r="T82" s="5">
        <f t="shared" si="123"/>
        <v>1.4356547671694971E-2</v>
      </c>
      <c r="U82" s="5">
        <f t="shared" si="124"/>
        <v>3.9629759762011801E-2</v>
      </c>
      <c r="V82" s="5">
        <f t="shared" si="125"/>
        <v>2.1883083844956709E-4</v>
      </c>
      <c r="W82" s="5">
        <f t="shared" si="126"/>
        <v>1.7336336992486078E-3</v>
      </c>
      <c r="X82" s="5">
        <f t="shared" si="127"/>
        <v>1.5802464324181733E-3</v>
      </c>
      <c r="Y82" s="5">
        <f t="shared" si="128"/>
        <v>7.2021523008369457E-4</v>
      </c>
      <c r="Z82" s="5">
        <f t="shared" si="129"/>
        <v>3.6464612865370248E-2</v>
      </c>
      <c r="AA82" s="5">
        <f t="shared" si="130"/>
        <v>1.2041141583840403E-2</v>
      </c>
      <c r="AB82" s="5">
        <f t="shared" si="131"/>
        <v>1.9880793905230781E-3</v>
      </c>
      <c r="AC82" s="5">
        <f t="shared" si="132"/>
        <v>4.1167270746632959E-6</v>
      </c>
      <c r="AD82" s="5">
        <f t="shared" si="133"/>
        <v>1.4311771870608559E-4</v>
      </c>
      <c r="AE82" s="5">
        <f t="shared" si="134"/>
        <v>1.3045504624139596E-4</v>
      </c>
      <c r="AF82" s="5">
        <f t="shared" si="135"/>
        <v>5.9456366562112845E-5</v>
      </c>
      <c r="AG82" s="5">
        <f t="shared" si="136"/>
        <v>1.8065275493327174E-5</v>
      </c>
      <c r="AH82" s="5">
        <f t="shared" si="137"/>
        <v>8.3095803939128212E-3</v>
      </c>
      <c r="AI82" s="5">
        <f t="shared" si="138"/>
        <v>2.7439434060310751E-3</v>
      </c>
      <c r="AJ82" s="5">
        <f t="shared" si="139"/>
        <v>4.5304486259119329E-4</v>
      </c>
      <c r="AK82" s="5">
        <f t="shared" si="140"/>
        <v>4.9867317979698604E-5</v>
      </c>
      <c r="AL82" s="5">
        <f t="shared" si="141"/>
        <v>4.9565055974274166E-8</v>
      </c>
      <c r="AM82" s="5">
        <f t="shared" si="142"/>
        <v>9.4519073626738438E-6</v>
      </c>
      <c r="AN82" s="5">
        <f t="shared" si="143"/>
        <v>8.6156279125666072E-6</v>
      </c>
      <c r="AO82" s="5">
        <f t="shared" si="144"/>
        <v>3.92667011427407E-6</v>
      </c>
      <c r="AP82" s="5">
        <f t="shared" si="145"/>
        <v>1.1930829528856221E-6</v>
      </c>
      <c r="AQ82" s="5">
        <f t="shared" si="146"/>
        <v>2.7188054210840495E-7</v>
      </c>
      <c r="AR82" s="5">
        <f t="shared" si="147"/>
        <v>1.5148741949425725E-3</v>
      </c>
      <c r="AS82" s="5">
        <f t="shared" si="148"/>
        <v>5.0023332841503225E-4</v>
      </c>
      <c r="AT82" s="5">
        <f t="shared" si="149"/>
        <v>8.2592133291526415E-5</v>
      </c>
      <c r="AU82" s="5">
        <f t="shared" si="150"/>
        <v>9.0910382471033027E-6</v>
      </c>
      <c r="AV82" s="5">
        <f t="shared" si="151"/>
        <v>7.5049801763724053E-7</v>
      </c>
      <c r="AW82" s="5">
        <f t="shared" si="152"/>
        <v>4.1441611415400109E-10</v>
      </c>
      <c r="AX82" s="5">
        <f t="shared" si="153"/>
        <v>5.2019271035684062E-7</v>
      </c>
      <c r="AY82" s="5">
        <f t="shared" si="154"/>
        <v>4.7416745248296875E-7</v>
      </c>
      <c r="AZ82" s="5">
        <f t="shared" si="155"/>
        <v>2.1610719308230678E-7</v>
      </c>
      <c r="BA82" s="5">
        <f t="shared" si="156"/>
        <v>6.5662202466460065E-8</v>
      </c>
      <c r="BB82" s="5">
        <f t="shared" si="157"/>
        <v>1.4963146660871335E-8</v>
      </c>
      <c r="BC82" s="5">
        <f t="shared" si="158"/>
        <v>2.7278495034839558E-9</v>
      </c>
      <c r="BD82" s="5">
        <f t="shared" si="159"/>
        <v>2.30140363864822E-4</v>
      </c>
      <c r="BE82" s="5">
        <f t="shared" si="160"/>
        <v>7.599567053362524E-5</v>
      </c>
      <c r="BF82" s="5">
        <f t="shared" si="161"/>
        <v>1.2547433754922688E-5</v>
      </c>
      <c r="BG82" s="5">
        <f t="shared" si="162"/>
        <v>1.3811145883151581E-6</v>
      </c>
      <c r="BH82" s="5">
        <f t="shared" si="163"/>
        <v>1.1401599382674134E-7</v>
      </c>
      <c r="BI82" s="5">
        <f t="shared" si="164"/>
        <v>7.5299454271396778E-9</v>
      </c>
      <c r="BJ82" s="8">
        <f t="shared" si="165"/>
        <v>0.12990955613160385</v>
      </c>
      <c r="BK82" s="8">
        <f t="shared" si="166"/>
        <v>0.38260146871415451</v>
      </c>
      <c r="BL82" s="8">
        <f t="shared" si="167"/>
        <v>0.45097779892118461</v>
      </c>
      <c r="BM82" s="8">
        <f t="shared" si="168"/>
        <v>0.12964040426986931</v>
      </c>
      <c r="BN82" s="8">
        <f t="shared" si="169"/>
        <v>0.8703125586094077</v>
      </c>
    </row>
    <row r="83" spans="1:66" x14ac:dyDescent="0.25">
      <c r="A83" t="s">
        <v>31</v>
      </c>
      <c r="B83" t="s">
        <v>202</v>
      </c>
      <c r="C83" t="s">
        <v>345</v>
      </c>
      <c r="D83" t="s">
        <v>479</v>
      </c>
      <c r="E83">
        <f>VLOOKUP(A83,home!$A$2:$E$405,3,FALSE)</f>
        <v>1.5143</v>
      </c>
      <c r="F83">
        <f>VLOOKUP(B83,home!$B$2:$E$405,3,FALSE)</f>
        <v>1.1006</v>
      </c>
      <c r="G83">
        <f>VLOOKUP(C83,away!$B$2:$E$405,4,FALSE)</f>
        <v>0.82550000000000001</v>
      </c>
      <c r="H83">
        <f>VLOOKUP(A83,away!$A$2:$E$405,3,FALSE)</f>
        <v>1.3714</v>
      </c>
      <c r="I83">
        <f>VLOOKUP(C83,away!$B$2:$E$405,3,FALSE)</f>
        <v>0.91149999999999998</v>
      </c>
      <c r="J83">
        <f>VLOOKUP(B83,home!$B$2:$E$405,4,FALSE)</f>
        <v>0.72919999999999996</v>
      </c>
      <c r="K83" s="3">
        <f t="shared" si="114"/>
        <v>1.37581014779</v>
      </c>
      <c r="L83" s="3">
        <f t="shared" si="115"/>
        <v>0.91152267811999987</v>
      </c>
      <c r="M83" s="5">
        <f t="shared" si="116"/>
        <v>0.10153691765314514</v>
      </c>
      <c r="N83" s="5">
        <f t="shared" si="117"/>
        <v>0.13969552168251465</v>
      </c>
      <c r="O83" s="5">
        <f t="shared" si="118"/>
        <v>9.2553203107244728E-2</v>
      </c>
      <c r="P83" s="5">
        <f t="shared" si="119"/>
        <v>0.12733563604541623</v>
      </c>
      <c r="Q83" s="5">
        <f t="shared" si="120"/>
        <v>9.6097258165810842E-2</v>
      </c>
      <c r="R83" s="5">
        <f t="shared" si="121"/>
        <v>4.2182171782450005E-2</v>
      </c>
      <c r="S83" s="5">
        <f t="shared" si="122"/>
        <v>3.9922337071723372E-2</v>
      </c>
      <c r="T83" s="5">
        <f t="shared" si="123"/>
        <v>8.7594830123288919E-2</v>
      </c>
      <c r="U83" s="5">
        <f t="shared" si="124"/>
        <v>5.8034659994115695E-2</v>
      </c>
      <c r="V83" s="5">
        <f t="shared" si="125"/>
        <v>5.5628767030912688E-3</v>
      </c>
      <c r="W83" s="5">
        <f t="shared" si="126"/>
        <v>4.4070527653105998E-2</v>
      </c>
      <c r="X83" s="5">
        <f t="shared" si="127"/>
        <v>4.0171285392520684E-2</v>
      </c>
      <c r="Y83" s="5">
        <f t="shared" si="128"/>
        <v>1.8308518822256644E-2</v>
      </c>
      <c r="Z83" s="5">
        <f t="shared" si="129"/>
        <v>1.2816668730685576E-2</v>
      </c>
      <c r="AA83" s="5">
        <f t="shared" si="130"/>
        <v>1.763330290053999E-2</v>
      </c>
      <c r="AB83" s="5">
        <f t="shared" si="131"/>
        <v>1.2130038534808884E-2</v>
      </c>
      <c r="AC83" s="5">
        <f t="shared" si="132"/>
        <v>4.3601902367306915E-4</v>
      </c>
      <c r="AD83" s="5">
        <f t="shared" si="133"/>
        <v>1.5158169790900755E-2</v>
      </c>
      <c r="AE83" s="5">
        <f t="shared" si="134"/>
        <v>1.3817015523199534E-2</v>
      </c>
      <c r="AF83" s="5">
        <f t="shared" si="135"/>
        <v>6.2972614966662248E-3</v>
      </c>
      <c r="AG83" s="5">
        <f t="shared" si="136"/>
        <v>1.9133655547543859E-3</v>
      </c>
      <c r="AH83" s="5">
        <f t="shared" si="137"/>
        <v>2.9206710514928431E-3</v>
      </c>
      <c r="AI83" s="5">
        <f t="shared" si="138"/>
        <v>4.0182888710003422E-3</v>
      </c>
      <c r="AJ83" s="5">
        <f t="shared" si="139"/>
        <v>2.7642013027369475E-3</v>
      </c>
      <c r="AK83" s="5">
        <f t="shared" si="140"/>
        <v>1.2676720676132768E-3</v>
      </c>
      <c r="AL83" s="5">
        <f t="shared" si="141"/>
        <v>2.187214699464217E-5</v>
      </c>
      <c r="AM83" s="5">
        <f t="shared" si="142"/>
        <v>4.1709527640490162E-3</v>
      </c>
      <c r="AN83" s="5">
        <f t="shared" si="143"/>
        <v>3.8019180337979749E-3</v>
      </c>
      <c r="AO83" s="5">
        <f t="shared" si="144"/>
        <v>1.732767254080127E-3</v>
      </c>
      <c r="AP83" s="5">
        <f t="shared" si="145"/>
        <v>5.2648554933258543E-4</v>
      </c>
      <c r="AQ83" s="5">
        <f t="shared" si="146"/>
        <v>1.1997587947977936E-4</v>
      </c>
      <c r="AR83" s="5">
        <f t="shared" si="147"/>
        <v>5.3245157975286255E-4</v>
      </c>
      <c r="AS83" s="5">
        <f t="shared" si="148"/>
        <v>7.3255228663080473E-4</v>
      </c>
      <c r="AT83" s="5">
        <f t="shared" si="149"/>
        <v>5.0392643486671515E-4</v>
      </c>
      <c r="AU83" s="5">
        <f t="shared" si="150"/>
        <v>2.3110236760975439E-4</v>
      </c>
      <c r="AV83" s="5">
        <f t="shared" si="151"/>
        <v>7.9488245633948737E-5</v>
      </c>
      <c r="AW83" s="5">
        <f t="shared" si="152"/>
        <v>7.6192969830705305E-7</v>
      </c>
      <c r="AX83" s="5">
        <f t="shared" si="153"/>
        <v>9.564065231218988E-4</v>
      </c>
      <c r="AY83" s="5">
        <f t="shared" si="154"/>
        <v>8.7178623532751056E-4</v>
      </c>
      <c r="AZ83" s="5">
        <f t="shared" si="155"/>
        <v>3.9732646198694245E-4</v>
      </c>
      <c r="BA83" s="5">
        <f t="shared" si="156"/>
        <v>1.2072402690609407E-4</v>
      </c>
      <c r="BB83" s="5">
        <f t="shared" si="157"/>
        <v>2.7510672079718439E-5</v>
      </c>
      <c r="BC83" s="5">
        <f t="shared" si="158"/>
        <v>5.0153202981972128E-6</v>
      </c>
      <c r="BD83" s="5">
        <f t="shared" si="159"/>
        <v>8.0890281657592316E-5</v>
      </c>
      <c r="BE83" s="5">
        <f t="shared" si="160"/>
        <v>1.1128967036210679E-4</v>
      </c>
      <c r="BF83" s="5">
        <f t="shared" si="161"/>
        <v>7.6556728914195282E-5</v>
      </c>
      <c r="BG83" s="5">
        <f t="shared" si="162"/>
        <v>3.5109174840585991E-5</v>
      </c>
      <c r="BH83" s="5">
        <f t="shared" si="163"/>
        <v>1.2075889756552887E-5</v>
      </c>
      <c r="BI83" s="5">
        <f t="shared" si="164"/>
        <v>3.3228263341317549E-6</v>
      </c>
      <c r="BJ83" s="8">
        <f t="shared" si="165"/>
        <v>0.47585462292547842</v>
      </c>
      <c r="BK83" s="8">
        <f t="shared" si="166"/>
        <v>0.27568744487937119</v>
      </c>
      <c r="BL83" s="8">
        <f t="shared" si="167"/>
        <v>0.23590297509836194</v>
      </c>
      <c r="BM83" s="8">
        <f t="shared" si="168"/>
        <v>0.39998997889168658</v>
      </c>
      <c r="BN83" s="8">
        <f t="shared" si="169"/>
        <v>0.59940070843658155</v>
      </c>
    </row>
    <row r="84" spans="1:66" x14ac:dyDescent="0.25">
      <c r="A84" t="s">
        <v>282</v>
      </c>
      <c r="B84" t="s">
        <v>33</v>
      </c>
      <c r="C84" t="s">
        <v>195</v>
      </c>
      <c r="D84" t="s">
        <v>479</v>
      </c>
      <c r="E84">
        <f>VLOOKUP(A84,home!$A$2:$E$405,3,FALSE)</f>
        <v>1.6571</v>
      </c>
      <c r="F84">
        <f>VLOOKUP(B84,home!$B$2:$E$405,3,FALSE)</f>
        <v>0.60350000000000004</v>
      </c>
      <c r="G84">
        <f>VLOOKUP(C84,away!$B$2:$E$405,4,FALSE)</f>
        <v>1.0058</v>
      </c>
      <c r="H84">
        <f>VLOOKUP(A84,away!$A$2:$E$405,3,FALSE)</f>
        <v>1.3714</v>
      </c>
      <c r="I84">
        <f>VLOOKUP(C84,away!$B$2:$E$405,3,FALSE)</f>
        <v>0.97219999999999995</v>
      </c>
      <c r="J84">
        <f>VLOOKUP(B84,home!$B$2:$E$405,4,FALSE)</f>
        <v>0.36459999999999998</v>
      </c>
      <c r="K84" s="3">
        <f t="shared" si="114"/>
        <v>1.0058601971300001</v>
      </c>
      <c r="L84" s="3">
        <f t="shared" si="115"/>
        <v>0.48611209416799994</v>
      </c>
      <c r="M84" s="5">
        <f t="shared" si="116"/>
        <v>0.22492859306633461</v>
      </c>
      <c r="N84" s="5">
        <f t="shared" si="117"/>
        <v>0.2262467189618769</v>
      </c>
      <c r="O84" s="5">
        <f t="shared" si="118"/>
        <v>0.1093405094137378</v>
      </c>
      <c r="P84" s="5">
        <f t="shared" si="119"/>
        <v>0.10998126635319692</v>
      </c>
      <c r="Q84" s="5">
        <f t="shared" si="120"/>
        <v>0.11378628466750461</v>
      </c>
      <c r="R84" s="5">
        <f t="shared" si="121"/>
        <v>2.6575872004253993E-2</v>
      </c>
      <c r="S84" s="5">
        <f t="shared" si="122"/>
        <v>1.3444132184081194E-2</v>
      </c>
      <c r="T84" s="5">
        <f t="shared" si="123"/>
        <v>5.5312889127316849E-2</v>
      </c>
      <c r="U84" s="5">
        <f t="shared" si="124"/>
        <v>2.6731611853100572E-2</v>
      </c>
      <c r="V84" s="5">
        <f t="shared" si="125"/>
        <v>7.3040596892847873E-4</v>
      </c>
      <c r="W84" s="5">
        <f t="shared" si="126"/>
        <v>3.8151031575448836E-2</v>
      </c>
      <c r="X84" s="5">
        <f t="shared" si="127"/>
        <v>1.8545677853810925E-2</v>
      </c>
      <c r="Y84" s="5">
        <f t="shared" si="128"/>
        <v>4.5076391496405629E-3</v>
      </c>
      <c r="Z84" s="5">
        <f t="shared" si="129"/>
        <v>4.3062842647762093E-3</v>
      </c>
      <c r="AA84" s="5">
        <f t="shared" si="130"/>
        <v>4.3315199394656154E-3</v>
      </c>
      <c r="AB84" s="5">
        <f t="shared" si="131"/>
        <v>2.178451750091705E-3</v>
      </c>
      <c r="AC84" s="5">
        <f t="shared" si="132"/>
        <v>2.2321243244238501E-5</v>
      </c>
      <c r="AD84" s="5">
        <f t="shared" si="133"/>
        <v>9.593651035298455E-3</v>
      </c>
      <c r="AE84" s="5">
        <f t="shared" si="134"/>
        <v>4.6635897954859324E-3</v>
      </c>
      <c r="AF84" s="5">
        <f t="shared" si="135"/>
        <v>1.1335137009120906E-3</v>
      </c>
      <c r="AG84" s="5">
        <f t="shared" si="136"/>
        <v>1.8367157297283205E-4</v>
      </c>
      <c r="AH84" s="5">
        <f t="shared" si="137"/>
        <v>5.2333421550826735E-4</v>
      </c>
      <c r="AI84" s="5">
        <f t="shared" si="138"/>
        <v>5.2640105717601969E-4</v>
      </c>
      <c r="AJ84" s="5">
        <f t="shared" si="139"/>
        <v>2.6474293557025575E-4</v>
      </c>
      <c r="AK84" s="5">
        <f t="shared" si="140"/>
        <v>8.8764793787157471E-5</v>
      </c>
      <c r="AL84" s="5">
        <f t="shared" si="141"/>
        <v>4.3656852427918835E-7</v>
      </c>
      <c r="AM84" s="5">
        <f t="shared" si="142"/>
        <v>1.9299743443123474E-3</v>
      </c>
      <c r="AN84" s="5">
        <f t="shared" si="143"/>
        <v>9.3818387020418777E-4</v>
      </c>
      <c r="AO84" s="5">
        <f t="shared" si="144"/>
        <v>2.2803126292979836E-4</v>
      </c>
      <c r="AP84" s="5">
        <f t="shared" si="145"/>
        <v>3.6949584919526024E-5</v>
      </c>
      <c r="AQ84" s="5">
        <f t="shared" si="146"/>
        <v>4.4904100259672867E-6</v>
      </c>
      <c r="AR84" s="5">
        <f t="shared" si="147"/>
        <v>5.0879818290098271E-5</v>
      </c>
      <c r="AS84" s="5">
        <f t="shared" si="148"/>
        <v>5.1177984055216824E-5</v>
      </c>
      <c r="AT84" s="5">
        <f t="shared" si="149"/>
        <v>2.5738948565248196E-5</v>
      </c>
      <c r="AU84" s="5">
        <f t="shared" si="150"/>
        <v>8.6299279592531617E-6</v>
      </c>
      <c r="AV84" s="5">
        <f t="shared" si="151"/>
        <v>2.1701252595780212E-6</v>
      </c>
      <c r="AW84" s="5">
        <f t="shared" si="152"/>
        <v>5.9295804967869826E-9</v>
      </c>
      <c r="AX84" s="5">
        <f t="shared" si="153"/>
        <v>3.2354739573764316E-4</v>
      </c>
      <c r="AY84" s="5">
        <f t="shared" si="154"/>
        <v>1.5728030210462835E-4</v>
      </c>
      <c r="AZ84" s="5">
        <f t="shared" si="155"/>
        <v>3.8227928513728285E-5</v>
      </c>
      <c r="BA84" s="5">
        <f t="shared" si="156"/>
        <v>6.1943527951710171E-6</v>
      </c>
      <c r="BB84" s="5">
        <f t="shared" si="157"/>
        <v>7.5278745231899677E-7</v>
      </c>
      <c r="BC84" s="5">
        <f t="shared" si="158"/>
        <v>7.3187816982036222E-8</v>
      </c>
      <c r="BD84" s="5">
        <f t="shared" si="159"/>
        <v>4.1222158366478247E-6</v>
      </c>
      <c r="BE84" s="5">
        <f t="shared" si="160"/>
        <v>4.1463728340629889E-6</v>
      </c>
      <c r="BF84" s="5">
        <f t="shared" si="161"/>
        <v>2.0853356981225372E-6</v>
      </c>
      <c r="BG84" s="5">
        <f t="shared" si="162"/>
        <v>6.9918539213192069E-7</v>
      </c>
      <c r="BH84" s="5">
        <f t="shared" si="163"/>
        <v>1.758206890900575E-7</v>
      </c>
      <c r="BI84" s="5">
        <f t="shared" si="164"/>
        <v>3.5370206597531555E-8</v>
      </c>
      <c r="BJ84" s="8">
        <f t="shared" si="165"/>
        <v>0.47578837286708031</v>
      </c>
      <c r="BK84" s="8">
        <f t="shared" si="166"/>
        <v>0.34926443568641435</v>
      </c>
      <c r="BL84" s="8">
        <f t="shared" si="167"/>
        <v>0.17071106906747743</v>
      </c>
      <c r="BM84" s="8">
        <f t="shared" si="168"/>
        <v>0.18905364304631936</v>
      </c>
      <c r="BN84" s="8">
        <f t="shared" si="169"/>
        <v>0.81085924446690483</v>
      </c>
    </row>
    <row r="85" spans="1:66" x14ac:dyDescent="0.25">
      <c r="A85" t="s">
        <v>282</v>
      </c>
      <c r="B85" t="s">
        <v>319</v>
      </c>
      <c r="C85" t="s">
        <v>337</v>
      </c>
      <c r="D85" t="s">
        <v>479</v>
      </c>
      <c r="E85">
        <f>VLOOKUP(A85,home!$A$2:$E$405,3,FALSE)</f>
        <v>1.6571</v>
      </c>
      <c r="F85">
        <f>VLOOKUP(B85,home!$B$2:$E$405,3,FALSE)</f>
        <v>1.2069000000000001</v>
      </c>
      <c r="G85">
        <f>VLOOKUP(C85,away!$B$2:$E$405,4,FALSE)</f>
        <v>0.4526</v>
      </c>
      <c r="H85">
        <f>VLOOKUP(A85,away!$A$2:$E$405,3,FALSE)</f>
        <v>1.3714</v>
      </c>
      <c r="I85">
        <f>VLOOKUP(C85,away!$B$2:$E$405,3,FALSE)</f>
        <v>0.54690000000000005</v>
      </c>
      <c r="J85">
        <f>VLOOKUP(B85,home!$B$2:$E$405,4,FALSE)</f>
        <v>0.48609999999999998</v>
      </c>
      <c r="K85" s="3">
        <f t="shared" si="114"/>
        <v>0.90517917587399999</v>
      </c>
      <c r="L85" s="3">
        <f t="shared" si="115"/>
        <v>0.36458407062600001</v>
      </c>
      <c r="M85" s="5">
        <f t="shared" si="116"/>
        <v>0.28089811751898552</v>
      </c>
      <c r="N85" s="5">
        <f t="shared" si="117"/>
        <v>0.25426312652039335</v>
      </c>
      <c r="O85" s="5">
        <f t="shared" si="118"/>
        <v>0.10241097911625227</v>
      </c>
      <c r="P85" s="5">
        <f t="shared" si="119"/>
        <v>9.2700285676898656E-2</v>
      </c>
      <c r="Q85" s="5">
        <f t="shared" si="120"/>
        <v>0.11507684365943809</v>
      </c>
      <c r="R85" s="5">
        <f t="shared" si="121"/>
        <v>1.8668705821498762E-2</v>
      </c>
      <c r="S85" s="5">
        <f t="shared" si="122"/>
        <v>7.6480959008187431E-3</v>
      </c>
      <c r="T85" s="5">
        <f t="shared" si="123"/>
        <v>4.1955184096149734E-2</v>
      </c>
      <c r="U85" s="5">
        <f t="shared" si="124"/>
        <v>1.6898523750138398E-2</v>
      </c>
      <c r="V85" s="5">
        <f t="shared" si="125"/>
        <v>2.8044200238555491E-4</v>
      </c>
      <c r="W85" s="5">
        <f t="shared" si="126"/>
        <v>3.4721720835277109E-2</v>
      </c>
      <c r="X85" s="5">
        <f t="shared" si="127"/>
        <v>1.2658986321264925E-2</v>
      </c>
      <c r="Y85" s="5">
        <f t="shared" si="128"/>
        <v>2.3076323815028094E-3</v>
      </c>
      <c r="Z85" s="5">
        <f t="shared" si="129"/>
        <v>2.2687709205737737E-3</v>
      </c>
      <c r="AA85" s="5">
        <f t="shared" si="130"/>
        <v>2.053644192131865E-3</v>
      </c>
      <c r="AB85" s="5">
        <f t="shared" si="131"/>
        <v>9.2945797868617373E-4</v>
      </c>
      <c r="AC85" s="5">
        <f t="shared" si="132"/>
        <v>5.7843600836843732E-6</v>
      </c>
      <c r="AD85" s="5">
        <f t="shared" si="133"/>
        <v>7.8573446626508062E-3</v>
      </c>
      <c r="AE85" s="5">
        <f t="shared" si="134"/>
        <v>2.8646627014207054E-3</v>
      </c>
      <c r="AF85" s="5">
        <f t="shared" si="135"/>
        <v>5.2220519432721716E-4</v>
      </c>
      <c r="AG85" s="5">
        <f t="shared" si="136"/>
        <v>6.3462565149952725E-5</v>
      </c>
      <c r="AH85" s="5">
        <f t="shared" si="137"/>
        <v>2.0678943438517093E-4</v>
      </c>
      <c r="AI85" s="5">
        <f t="shared" si="138"/>
        <v>1.8718148979621964E-4</v>
      </c>
      <c r="AJ85" s="5">
        <f t="shared" si="139"/>
        <v>8.4716393336304791E-5</v>
      </c>
      <c r="AK85" s="5">
        <f t="shared" si="140"/>
        <v>2.5561171701058006E-5</v>
      </c>
      <c r="AL85" s="5">
        <f t="shared" si="141"/>
        <v>7.6356771195428107E-8</v>
      </c>
      <c r="AM85" s="5">
        <f t="shared" si="142"/>
        <v>1.4224609532592465E-3</v>
      </c>
      <c r="AN85" s="5">
        <f t="shared" si="143"/>
        <v>5.1860660464579634E-4</v>
      </c>
      <c r="AO85" s="5">
        <f t="shared" si="144"/>
        <v>9.453785348764653E-5</v>
      </c>
      <c r="AP85" s="5">
        <f t="shared" si="145"/>
        <v>1.1488998484256853E-5</v>
      </c>
      <c r="AQ85" s="5">
        <f t="shared" si="146"/>
        <v>1.0471764587015769E-6</v>
      </c>
      <c r="AR85" s="5">
        <f t="shared" si="147"/>
        <v>1.507842675011876E-5</v>
      </c>
      <c r="AS85" s="5">
        <f t="shared" si="148"/>
        <v>1.3648677899148976E-5</v>
      </c>
      <c r="AT85" s="5">
        <f t="shared" si="149"/>
        <v>6.1772495062606724E-6</v>
      </c>
      <c r="AU85" s="5">
        <f t="shared" si="150"/>
        <v>1.86383920574837E-6</v>
      </c>
      <c r="AV85" s="5">
        <f t="shared" si="151"/>
        <v>4.2177710905524E-7</v>
      </c>
      <c r="AW85" s="5">
        <f t="shared" si="152"/>
        <v>6.9996656970034569E-10</v>
      </c>
      <c r="AX85" s="5">
        <f t="shared" si="153"/>
        <v>2.1459700556402474E-4</v>
      </c>
      <c r="AY85" s="5">
        <f t="shared" si="154"/>
        <v>7.8238649832682516E-5</v>
      </c>
      <c r="AZ85" s="5">
        <f t="shared" si="155"/>
        <v>1.4262282718140801E-5</v>
      </c>
      <c r="BA85" s="5">
        <f t="shared" si="156"/>
        <v>1.7332670299328748E-6</v>
      </c>
      <c r="BB85" s="5">
        <f t="shared" si="157"/>
        <v>1.5798038731369112E-7</v>
      </c>
      <c r="BC85" s="5">
        <f t="shared" si="158"/>
        <v>1.1519426537179526E-8</v>
      </c>
      <c r="BD85" s="5">
        <f t="shared" si="159"/>
        <v>9.1622570053237658E-7</v>
      </c>
      <c r="BE85" s="5">
        <f t="shared" si="160"/>
        <v>8.2934842452247496E-7</v>
      </c>
      <c r="BF85" s="5">
        <f t="shared" si="161"/>
        <v>3.75354461710827E-7</v>
      </c>
      <c r="BG85" s="5">
        <f t="shared" si="162"/>
        <v>1.1325434743734511E-7</v>
      </c>
      <c r="BH85" s="5">
        <f t="shared" si="163"/>
        <v>2.5628869219370924E-8</v>
      </c>
      <c r="BI85" s="5">
        <f t="shared" si="164"/>
        <v>4.6397437437145415E-9</v>
      </c>
      <c r="BJ85" s="8">
        <f t="shared" si="165"/>
        <v>0.47464831122886908</v>
      </c>
      <c r="BK85" s="8">
        <f t="shared" si="166"/>
        <v>0.38161104046577599</v>
      </c>
      <c r="BL85" s="8">
        <f t="shared" si="167"/>
        <v>0.1415050137699437</v>
      </c>
      <c r="BM85" s="8">
        <f t="shared" si="168"/>
        <v>0.13593684012182969</v>
      </c>
      <c r="BN85" s="8">
        <f t="shared" si="169"/>
        <v>0.86401805831346667</v>
      </c>
    </row>
    <row r="86" spans="1:66" x14ac:dyDescent="0.25">
      <c r="A86" t="s">
        <v>282</v>
      </c>
      <c r="B86" t="s">
        <v>430</v>
      </c>
      <c r="C86" t="s">
        <v>475</v>
      </c>
      <c r="D86" t="s">
        <v>479</v>
      </c>
      <c r="E86">
        <f>VLOOKUP(A86,home!$A$2:$E$405,3,FALSE)</f>
        <v>1.6571</v>
      </c>
      <c r="F86">
        <f>VLOOKUP(B86,home!$B$2:$E$405,3,FALSE)</f>
        <v>0.40229999999999999</v>
      </c>
      <c r="G86">
        <f>VLOOKUP(C86,away!$B$2:$E$405,4,FALSE)</f>
        <v>0.9052</v>
      </c>
      <c r="H86">
        <f>VLOOKUP(A86,away!$A$2:$E$405,3,FALSE)</f>
        <v>1.3714</v>
      </c>
      <c r="I86">
        <f>VLOOKUP(C86,away!$B$2:$E$405,3,FALSE)</f>
        <v>2.3698000000000001</v>
      </c>
      <c r="J86">
        <f>VLOOKUP(B86,home!$B$2:$E$405,4,FALSE)</f>
        <v>0.48609999999999998</v>
      </c>
      <c r="K86" s="3">
        <f t="shared" si="114"/>
        <v>0.60345278391599999</v>
      </c>
      <c r="L86" s="3">
        <f t="shared" si="115"/>
        <v>1.5797976422919999</v>
      </c>
      <c r="M86" s="5">
        <f t="shared" si="116"/>
        <v>0.1126746939973604</v>
      </c>
      <c r="N86" s="5">
        <f t="shared" si="117"/>
        <v>6.7993857769590535E-2</v>
      </c>
      <c r="O86" s="5">
        <f t="shared" si="118"/>
        <v>0.1780032159230025</v>
      </c>
      <c r="P86" s="5">
        <f t="shared" si="119"/>
        <v>0.10741653619473669</v>
      </c>
      <c r="Q86" s="5">
        <f t="shared" si="120"/>
        <v>2.0515541380123976E-2</v>
      </c>
      <c r="R86" s="5">
        <f t="shared" si="121"/>
        <v>0.14060453041777662</v>
      </c>
      <c r="S86" s="5">
        <f t="shared" si="122"/>
        <v>2.5600939835579876E-2</v>
      </c>
      <c r="T86" s="5">
        <f t="shared" si="123"/>
        <v>3.2410403902663816E-2</v>
      </c>
      <c r="U86" s="5">
        <f t="shared" si="124"/>
        <v>8.4848195311809177E-2</v>
      </c>
      <c r="V86" s="5">
        <f t="shared" si="125"/>
        <v>2.7118031199251133E-3</v>
      </c>
      <c r="W86" s="5">
        <f t="shared" si="126"/>
        <v>4.1267201864599043E-3</v>
      </c>
      <c r="X86" s="5">
        <f t="shared" si="127"/>
        <v>6.5193828209681587E-3</v>
      </c>
      <c r="Y86" s="5">
        <f t="shared" si="128"/>
        <v>5.149652804882234E-3</v>
      </c>
      <c r="Z86" s="5">
        <f t="shared" si="129"/>
        <v>7.4042235216525781E-2</v>
      </c>
      <c r="AA86" s="5">
        <f t="shared" si="130"/>
        <v>4.4680992968775771E-2</v>
      </c>
      <c r="AB86" s="5">
        <f t="shared" si="131"/>
        <v>1.348143479756948E-2</v>
      </c>
      <c r="AC86" s="5">
        <f t="shared" si="132"/>
        <v>1.6157826108188699E-4</v>
      </c>
      <c r="AD86" s="5">
        <f t="shared" si="133"/>
        <v>6.225701962403957E-4</v>
      </c>
      <c r="AE86" s="5">
        <f t="shared" si="134"/>
        <v>9.8353492818184485E-4</v>
      </c>
      <c r="AF86" s="5">
        <f t="shared" si="135"/>
        <v>7.7689308032675519E-4</v>
      </c>
      <c r="AG86" s="5">
        <f t="shared" si="136"/>
        <v>4.0911128553772588E-4</v>
      </c>
      <c r="AH86" s="5">
        <f t="shared" si="137"/>
        <v>2.9242937156274254E-2</v>
      </c>
      <c r="AI86" s="5">
        <f t="shared" si="138"/>
        <v>1.764673183683433E-2</v>
      </c>
      <c r="AJ86" s="5">
        <f t="shared" si="139"/>
        <v>5.3244847269783924E-3</v>
      </c>
      <c r="AK86" s="5">
        <f t="shared" si="140"/>
        <v>1.0710250438044449E-3</v>
      </c>
      <c r="AL86" s="5">
        <f t="shared" si="141"/>
        <v>6.1615173785843142E-6</v>
      </c>
      <c r="AM86" s="5">
        <f t="shared" si="142"/>
        <v>7.5138343620879456E-5</v>
      </c>
      <c r="AN86" s="5">
        <f t="shared" si="143"/>
        <v>1.1870337809799149E-4</v>
      </c>
      <c r="AO86" s="5">
        <f t="shared" si="144"/>
        <v>9.376365842565142E-5</v>
      </c>
      <c r="AP86" s="5">
        <f t="shared" si="145"/>
        <v>4.937586883783886E-5</v>
      </c>
      <c r="AQ86" s="5">
        <f t="shared" si="146"/>
        <v>1.9500970294034199E-5</v>
      </c>
      <c r="AR86" s="5">
        <f t="shared" si="147"/>
        <v>9.239584634635041E-3</v>
      </c>
      <c r="AS86" s="5">
        <f t="shared" si="148"/>
        <v>5.5756530699980125E-3</v>
      </c>
      <c r="AT86" s="5">
        <f t="shared" si="149"/>
        <v>1.6823216836200463E-3</v>
      </c>
      <c r="AU86" s="5">
        <f t="shared" si="150"/>
        <v>3.3840056780758978E-4</v>
      </c>
      <c r="AV86" s="5">
        <f t="shared" si="151"/>
        <v>5.1052191180561276E-5</v>
      </c>
      <c r="AW86" s="5">
        <f t="shared" si="152"/>
        <v>1.6316610013176176E-7</v>
      </c>
      <c r="AX86" s="5">
        <f t="shared" si="153"/>
        <v>7.5570737728094545E-6</v>
      </c>
      <c r="AY86" s="5">
        <f t="shared" si="154"/>
        <v>1.1938647328911084E-5</v>
      </c>
      <c r="AZ86" s="5">
        <f t="shared" si="155"/>
        <v>9.4303234511847097E-6</v>
      </c>
      <c r="BA86" s="5">
        <f t="shared" si="156"/>
        <v>4.9660009180775219E-6</v>
      </c>
      <c r="BB86" s="5">
        <f t="shared" si="157"/>
        <v>1.9613191354996921E-6</v>
      </c>
      <c r="BC86" s="5">
        <f t="shared" si="158"/>
        <v>6.1969746920891972E-7</v>
      </c>
      <c r="BD86" s="5">
        <f t="shared" si="159"/>
        <v>2.4327790035923043E-3</v>
      </c>
      <c r="BE86" s="5">
        <f t="shared" si="160"/>
        <v>1.4680672623701683E-3</v>
      </c>
      <c r="BF86" s="5">
        <f t="shared" si="161"/>
        <v>4.4295463822660943E-4</v>
      </c>
      <c r="BG86" s="5">
        <f t="shared" si="162"/>
        <v>8.9100736528784045E-5</v>
      </c>
      <c r="BH86" s="5">
        <f t="shared" si="163"/>
        <v>1.3442021876815188E-5</v>
      </c>
      <c r="BI86" s="5">
        <f t="shared" si="164"/>
        <v>1.6223251046047804E-6</v>
      </c>
      <c r="BJ86" s="8">
        <f t="shared" si="165"/>
        <v>0.13990062363632738</v>
      </c>
      <c r="BK86" s="8">
        <f t="shared" si="166"/>
        <v>0.24858365157339143</v>
      </c>
      <c r="BL86" s="8">
        <f t="shared" si="167"/>
        <v>0.53623852631776536</v>
      </c>
      <c r="BM86" s="8">
        <f t="shared" si="168"/>
        <v>0.37154488558019066</v>
      </c>
      <c r="BN86" s="8">
        <f t="shared" si="169"/>
        <v>0.62720837568259069</v>
      </c>
    </row>
    <row r="87" spans="1:66" x14ac:dyDescent="0.25">
      <c r="A87" t="s">
        <v>282</v>
      </c>
      <c r="B87" t="s">
        <v>342</v>
      </c>
      <c r="C87" t="s">
        <v>283</v>
      </c>
      <c r="D87" t="s">
        <v>479</v>
      </c>
      <c r="E87">
        <f>VLOOKUP(A87,home!$A$2:$E$405,3,FALSE)</f>
        <v>1.6571</v>
      </c>
      <c r="F87">
        <f>VLOOKUP(B87,home!$B$2:$E$405,3,FALSE)</f>
        <v>0.4526</v>
      </c>
      <c r="G87">
        <f>VLOOKUP(C87,away!$B$2:$E$405,4,FALSE)</f>
        <v>0.40229999999999999</v>
      </c>
      <c r="H87">
        <f>VLOOKUP(A87,away!$A$2:$E$405,3,FALSE)</f>
        <v>1.3714</v>
      </c>
      <c r="I87">
        <f>VLOOKUP(C87,away!$B$2:$E$405,3,FALSE)</f>
        <v>0.97219999999999995</v>
      </c>
      <c r="J87">
        <f>VLOOKUP(B87,home!$B$2:$E$405,4,FALSE)</f>
        <v>1.6407</v>
      </c>
      <c r="K87" s="3">
        <f t="shared" si="114"/>
        <v>0.301726391958</v>
      </c>
      <c r="L87" s="3">
        <f t="shared" si="115"/>
        <v>2.1875044237560002</v>
      </c>
      <c r="M87" s="5">
        <f t="shared" si="116"/>
        <v>8.2973764151516222E-2</v>
      </c>
      <c r="N87" s="5">
        <f t="shared" si="117"/>
        <v>2.5035374484611031E-2</v>
      </c>
      <c r="O87" s="5">
        <f t="shared" si="118"/>
        <v>0.18150547613712875</v>
      </c>
      <c r="P87" s="5">
        <f t="shared" si="119"/>
        <v>5.4764992435474724E-2</v>
      </c>
      <c r="Q87" s="5">
        <f t="shared" si="120"/>
        <v>3.77691660727953E-3</v>
      </c>
      <c r="R87" s="5">
        <f t="shared" si="121"/>
        <v>0.19852201599295416</v>
      </c>
      <c r="S87" s="5">
        <f t="shared" si="122"/>
        <v>9.036604603657716E-3</v>
      </c>
      <c r="T87" s="5">
        <f t="shared" si="123"/>
        <v>8.2620217865814749E-3</v>
      </c>
      <c r="U87" s="5">
        <f t="shared" si="124"/>
        <v>5.9899331609782426E-2</v>
      </c>
      <c r="V87" s="5">
        <f t="shared" si="125"/>
        <v>6.6271226791102288E-4</v>
      </c>
      <c r="W87" s="5">
        <f t="shared" si="126"/>
        <v>3.7986514021356765E-4</v>
      </c>
      <c r="X87" s="5">
        <f t="shared" si="127"/>
        <v>8.3095667464787239E-4</v>
      </c>
      <c r="Y87" s="5">
        <f t="shared" si="128"/>
        <v>9.0886070087089826E-4</v>
      </c>
      <c r="Z87" s="5">
        <f t="shared" si="129"/>
        <v>0.14475592939918222</v>
      </c>
      <c r="AA87" s="5">
        <f t="shared" si="130"/>
        <v>4.3676684292142227E-2</v>
      </c>
      <c r="AB87" s="5">
        <f t="shared" si="131"/>
        <v>6.5892041820783632E-3</v>
      </c>
      <c r="AC87" s="5">
        <f t="shared" si="132"/>
        <v>2.7338033225153689E-5</v>
      </c>
      <c r="AD87" s="5">
        <f t="shared" si="133"/>
        <v>2.8653834546814885E-5</v>
      </c>
      <c r="AE87" s="5">
        <f t="shared" si="134"/>
        <v>6.2680389828730063E-5</v>
      </c>
      <c r="AF87" s="5">
        <f t="shared" si="135"/>
        <v>6.855681501654881E-5</v>
      </c>
      <c r="AG87" s="5">
        <f t="shared" si="136"/>
        <v>4.9989445375774101E-5</v>
      </c>
      <c r="AH87" s="5">
        <f t="shared" si="137"/>
        <v>7.9163558981405563E-2</v>
      </c>
      <c r="AI87" s="5">
        <f t="shared" si="138"/>
        <v>2.3885735026013825E-2</v>
      </c>
      <c r="AJ87" s="5">
        <f t="shared" si="139"/>
        <v>3.6034783243319882E-3</v>
      </c>
      <c r="AK87" s="5">
        <f t="shared" si="140"/>
        <v>3.6242150443318346E-4</v>
      </c>
      <c r="AL87" s="5">
        <f t="shared" si="141"/>
        <v>7.217544958150202E-7</v>
      </c>
      <c r="AM87" s="5">
        <f t="shared" si="142"/>
        <v>1.7291236227143906E-6</v>
      </c>
      <c r="AN87" s="5">
        <f t="shared" si="143"/>
        <v>3.7824655739087297E-6</v>
      </c>
      <c r="AO87" s="5">
        <f t="shared" si="144"/>
        <v>4.1370800878150634E-6</v>
      </c>
      <c r="AP87" s="5">
        <f t="shared" si="145"/>
        <v>3.0166269978427707E-6</v>
      </c>
      <c r="AQ87" s="5">
        <f t="shared" si="146"/>
        <v>1.6497212256507103E-6</v>
      </c>
      <c r="AR87" s="5">
        <f t="shared" si="147"/>
        <v>3.4634127094418758E-2</v>
      </c>
      <c r="AS87" s="5">
        <f t="shared" si="148"/>
        <v>1.0450030206813782E-2</v>
      </c>
      <c r="AT87" s="5">
        <f t="shared" si="149"/>
        <v>1.5765249550770174E-3</v>
      </c>
      <c r="AU87" s="5">
        <f t="shared" si="150"/>
        <v>1.585597288423788E-4</v>
      </c>
      <c r="AV87" s="5">
        <f t="shared" si="151"/>
        <v>1.1960413723362446E-5</v>
      </c>
      <c r="AW87" s="5">
        <f t="shared" si="152"/>
        <v>1.3232723455747463E-8</v>
      </c>
      <c r="AX87" s="5">
        <f t="shared" si="153"/>
        <v>8.6953705321826424E-8</v>
      </c>
      <c r="AY87" s="5">
        <f t="shared" si="154"/>
        <v>1.9021161505347093E-7</v>
      </c>
      <c r="AZ87" s="5">
        <f t="shared" si="155"/>
        <v>2.0804437468962057E-7</v>
      </c>
      <c r="BA87" s="5">
        <f t="shared" si="156"/>
        <v>1.5169932999036526E-7</v>
      </c>
      <c r="BB87" s="5">
        <f t="shared" si="157"/>
        <v>8.2960738858686307E-8</v>
      </c>
      <c r="BC87" s="5">
        <f t="shared" si="158"/>
        <v>3.6295396650288537E-8</v>
      </c>
      <c r="BD87" s="5">
        <f t="shared" si="159"/>
        <v>1.2627051038661413E-2</v>
      </c>
      <c r="BE87" s="5">
        <f t="shared" si="160"/>
        <v>3.8099145509648243E-3</v>
      </c>
      <c r="BF87" s="5">
        <f t="shared" si="161"/>
        <v>5.747758855654501E-4</v>
      </c>
      <c r="BG87" s="5">
        <f t="shared" si="162"/>
        <v>5.7808351378709176E-5</v>
      </c>
      <c r="BH87" s="5">
        <f t="shared" si="163"/>
        <v>4.3605763216345482E-6</v>
      </c>
      <c r="BI87" s="5">
        <f t="shared" si="164"/>
        <v>2.6314019207685603E-7</v>
      </c>
      <c r="BJ87" s="8">
        <f t="shared" si="165"/>
        <v>3.9418947061640751E-2</v>
      </c>
      <c r="BK87" s="8">
        <f t="shared" si="166"/>
        <v>0.1474663234578957</v>
      </c>
      <c r="BL87" s="8">
        <f t="shared" si="167"/>
        <v>0.66111328199222974</v>
      </c>
      <c r="BM87" s="8">
        <f t="shared" si="168"/>
        <v>0.44617576512309254</v>
      </c>
      <c r="BN87" s="8">
        <f t="shared" si="169"/>
        <v>0.54657853980896443</v>
      </c>
    </row>
    <row r="88" spans="1:66" x14ac:dyDescent="0.25">
      <c r="A88" t="s">
        <v>282</v>
      </c>
      <c r="B88" t="s">
        <v>199</v>
      </c>
      <c r="C88" t="s">
        <v>307</v>
      </c>
      <c r="D88" t="s">
        <v>479</v>
      </c>
      <c r="E88">
        <f>VLOOKUP(A88,home!$A$2:$E$405,3,FALSE)</f>
        <v>1.6571</v>
      </c>
      <c r="F88">
        <f>VLOOKUP(B88,home!$B$2:$E$405,3,FALSE)</f>
        <v>0.9052</v>
      </c>
      <c r="G88">
        <f>VLOOKUP(C88,away!$B$2:$E$405,4,FALSE)</f>
        <v>1.5086999999999999</v>
      </c>
      <c r="H88">
        <f>VLOOKUP(A88,away!$A$2:$E$405,3,FALSE)</f>
        <v>1.3714</v>
      </c>
      <c r="I88">
        <f>VLOOKUP(C88,away!$B$2:$E$405,3,FALSE)</f>
        <v>0.91149999999999998</v>
      </c>
      <c r="J88">
        <f>VLOOKUP(B88,home!$B$2:$E$405,4,FALSE)</f>
        <v>1.4583999999999999</v>
      </c>
      <c r="K88" s="3">
        <f t="shared" si="114"/>
        <v>2.2630604402040002</v>
      </c>
      <c r="L88" s="3">
        <f t="shared" si="115"/>
        <v>1.8230453562399997</v>
      </c>
      <c r="M88" s="5">
        <f t="shared" si="116"/>
        <v>1.6804546630088429E-2</v>
      </c>
      <c r="N88" s="5">
        <f t="shared" si="117"/>
        <v>3.8029704694116574E-2</v>
      </c>
      <c r="O88" s="5">
        <f t="shared" si="118"/>
        <v>3.0635450697701246E-2</v>
      </c>
      <c r="P88" s="5">
        <f t="shared" si="119"/>
        <v>6.9329876541787738E-2</v>
      </c>
      <c r="Q88" s="5">
        <f t="shared" si="120"/>
        <v>4.30317601229478E-2</v>
      </c>
      <c r="R88" s="5">
        <f t="shared" si="121"/>
        <v>2.7924908065381861E-2</v>
      </c>
      <c r="S88" s="5">
        <f t="shared" si="122"/>
        <v>7.1507906269445073E-2</v>
      </c>
      <c r="T88" s="5">
        <f t="shared" si="123"/>
        <v>7.8448850462973577E-2</v>
      </c>
      <c r="U88" s="5">
        <f t="shared" si="124"/>
        <v>6.3195754739099316E-2</v>
      </c>
      <c r="V88" s="5">
        <f t="shared" si="125"/>
        <v>3.2779715464661102E-2</v>
      </c>
      <c r="W88" s="5">
        <f t="shared" si="126"/>
        <v>3.2461158002197059E-2</v>
      </c>
      <c r="X88" s="5">
        <f t="shared" si="127"/>
        <v>5.9178163354078252E-2</v>
      </c>
      <c r="Y88" s="5">
        <f t="shared" si="128"/>
        <v>5.3942237946732252E-2</v>
      </c>
      <c r="Z88" s="5">
        <f t="shared" si="129"/>
        <v>1.6969457990674439E-2</v>
      </c>
      <c r="AA88" s="5">
        <f t="shared" si="130"/>
        <v>3.8402909070398984E-2</v>
      </c>
      <c r="AB88" s="5">
        <f t="shared" si="131"/>
        <v>4.3454052152985666E-2</v>
      </c>
      <c r="AC88" s="5">
        <f t="shared" si="132"/>
        <v>8.4523762983092984E-3</v>
      </c>
      <c r="AD88" s="5">
        <f t="shared" si="133"/>
        <v>1.8365390629495923E-2</v>
      </c>
      <c r="AE88" s="5">
        <f t="shared" si="134"/>
        <v>3.3480940102636143E-2</v>
      </c>
      <c r="AF88" s="5">
        <f t="shared" si="135"/>
        <v>3.0518636188330204E-2</v>
      </c>
      <c r="AG88" s="5">
        <f t="shared" si="136"/>
        <v>1.8545619327304461E-2</v>
      </c>
      <c r="AH88" s="5">
        <f t="shared" si="137"/>
        <v>7.7340228969521993E-3</v>
      </c>
      <c r="AI88" s="5">
        <f t="shared" si="138"/>
        <v>1.7502561261724465E-2</v>
      </c>
      <c r="AJ88" s="5">
        <f t="shared" si="139"/>
        <v>1.9804676996827825E-2</v>
      </c>
      <c r="AK88" s="5">
        <f t="shared" si="140"/>
        <v>1.4939727014179737E-2</v>
      </c>
      <c r="AL88" s="5">
        <f t="shared" si="141"/>
        <v>1.3948658494535844E-3</v>
      </c>
      <c r="AM88" s="5">
        <f t="shared" si="142"/>
        <v>8.3123978005010934E-3</v>
      </c>
      <c r="AN88" s="5">
        <f t="shared" si="143"/>
        <v>1.5153878209423106E-2</v>
      </c>
      <c r="AO88" s="5">
        <f t="shared" si="144"/>
        <v>1.3813103649357658E-2</v>
      </c>
      <c r="AP88" s="5">
        <f t="shared" si="145"/>
        <v>8.3939714877410906E-3</v>
      </c>
      <c r="AQ88" s="5">
        <f t="shared" si="146"/>
        <v>3.8256476852843403E-3</v>
      </c>
      <c r="AR88" s="5">
        <f t="shared" si="147"/>
        <v>2.8198949054685082E-3</v>
      </c>
      <c r="AS88" s="5">
        <f t="shared" si="148"/>
        <v>6.3815926060985803E-3</v>
      </c>
      <c r="AT88" s="5">
        <f t="shared" si="149"/>
        <v>7.2209648861800242E-3</v>
      </c>
      <c r="AU88" s="5">
        <f t="shared" si="150"/>
        <v>5.4471599913387308E-3</v>
      </c>
      <c r="AV88" s="5">
        <f t="shared" si="151"/>
        <v>3.0818130719651618E-3</v>
      </c>
      <c r="AW88" s="5">
        <f t="shared" si="152"/>
        <v>1.5985402189015916E-4</v>
      </c>
      <c r="AX88" s="5">
        <f t="shared" si="153"/>
        <v>3.1352431042587941E-3</v>
      </c>
      <c r="AY88" s="5">
        <f t="shared" si="154"/>
        <v>5.7156903819024756E-3</v>
      </c>
      <c r="AZ88" s="5">
        <f t="shared" si="155"/>
        <v>5.20998140421647E-3</v>
      </c>
      <c r="BA88" s="5">
        <f t="shared" si="156"/>
        <v>3.1660108016845294E-3</v>
      </c>
      <c r="BB88" s="5">
        <f t="shared" si="157"/>
        <v>1.4429453224541653E-3</v>
      </c>
      <c r="BC88" s="5">
        <f t="shared" si="158"/>
        <v>5.261109538816592E-4</v>
      </c>
      <c r="BD88" s="5">
        <f t="shared" si="159"/>
        <v>8.5679938541653245E-4</v>
      </c>
      <c r="BE88" s="5">
        <f t="shared" si="160"/>
        <v>1.938988794327255E-3</v>
      </c>
      <c r="BF88" s="5">
        <f t="shared" si="161"/>
        <v>2.1940244172204311E-3</v>
      </c>
      <c r="BG88" s="5">
        <f t="shared" si="162"/>
        <v>1.6550699544843977E-3</v>
      </c>
      <c r="BH88" s="5">
        <f t="shared" si="163"/>
        <v>9.3638083494096901E-4</v>
      </c>
      <c r="BI88" s="5">
        <f t="shared" si="164"/>
        <v>4.2381728490401981E-4</v>
      </c>
      <c r="BJ88" s="8">
        <f t="shared" si="165"/>
        <v>0.47469744163151761</v>
      </c>
      <c r="BK88" s="8">
        <f t="shared" si="166"/>
        <v>0.2059849774356477</v>
      </c>
      <c r="BL88" s="8">
        <f t="shared" si="167"/>
        <v>0.29655056902759597</v>
      </c>
      <c r="BM88" s="8">
        <f t="shared" si="168"/>
        <v>0.76289036297339996</v>
      </c>
      <c r="BN88" s="8">
        <f t="shared" si="169"/>
        <v>0.22575624675202363</v>
      </c>
    </row>
    <row r="89" spans="1:66" x14ac:dyDescent="0.25">
      <c r="A89" t="s">
        <v>288</v>
      </c>
      <c r="B89" t="s">
        <v>476</v>
      </c>
      <c r="C89" t="s">
        <v>320</v>
      </c>
      <c r="D89" t="s">
        <v>479</v>
      </c>
      <c r="E89">
        <f>VLOOKUP(A89,home!$A$2:$E$405,3,FALSE)</f>
        <v>1.6215999999999999</v>
      </c>
      <c r="F89">
        <f>VLOOKUP(B89,home!$B$2:$E$405,3,FALSE)</f>
        <v>0.61670000000000003</v>
      </c>
      <c r="G89">
        <f>VLOOKUP(C89,away!$B$2:$E$405,4,FALSE)</f>
        <v>0.77080000000000004</v>
      </c>
      <c r="H89">
        <f>VLOOKUP(A89,away!$A$2:$E$405,3,FALSE)</f>
        <v>1.2972999999999999</v>
      </c>
      <c r="I89">
        <f>VLOOKUP(C89,away!$B$2:$E$405,3,FALSE)</f>
        <v>0.57809999999999995</v>
      </c>
      <c r="J89">
        <f>VLOOKUP(B89,home!$B$2:$E$405,4,FALSE)</f>
        <v>0.51390000000000002</v>
      </c>
      <c r="K89" s="3">
        <f t="shared" si="114"/>
        <v>0.77083138697600018</v>
      </c>
      <c r="L89" s="3">
        <f t="shared" si="115"/>
        <v>0.38540913590699993</v>
      </c>
      <c r="M89" s="5">
        <f t="shared" si="116"/>
        <v>0.31466694313976418</v>
      </c>
      <c r="N89" s="5">
        <f t="shared" si="117"/>
        <v>0.24255515621592258</v>
      </c>
      <c r="O89" s="5">
        <f t="shared" si="118"/>
        <v>0.12127551465399361</v>
      </c>
      <c r="P89" s="5">
        <f t="shared" si="119"/>
        <v>9.3482973166966118E-2</v>
      </c>
      <c r="Q89" s="5">
        <f t="shared" si="120"/>
        <v>9.3484563742049984E-2</v>
      </c>
      <c r="R89" s="5">
        <f t="shared" si="121"/>
        <v>2.3370345654736186E-2</v>
      </c>
      <c r="S89" s="5">
        <f t="shared" si="122"/>
        <v>6.9431079929598077E-3</v>
      </c>
      <c r="T89" s="5">
        <f t="shared" si="123"/>
        <v>3.6029804932466346E-2</v>
      </c>
      <c r="U89" s="5">
        <f t="shared" si="124"/>
        <v>1.8014595955148833E-2</v>
      </c>
      <c r="V89" s="5">
        <f t="shared" si="125"/>
        <v>2.2918849149757787E-4</v>
      </c>
      <c r="W89" s="5">
        <f t="shared" si="126"/>
        <v>2.4020278643376899E-2</v>
      </c>
      <c r="X89" s="5">
        <f t="shared" si="127"/>
        <v>9.2576348361892574E-3</v>
      </c>
      <c r="Y89" s="5">
        <f t="shared" si="128"/>
        <v>1.7839885213791207E-3</v>
      </c>
      <c r="Z89" s="5">
        <f t="shared" si="129"/>
        <v>3.002381574879929E-3</v>
      </c>
      <c r="AA89" s="5">
        <f t="shared" si="130"/>
        <v>2.3143299535958832E-3</v>
      </c>
      <c r="AB89" s="5">
        <f t="shared" si="131"/>
        <v>8.9197908402520822E-4</v>
      </c>
      <c r="AC89" s="5">
        <f t="shared" si="132"/>
        <v>4.2555355090416115E-6</v>
      </c>
      <c r="AD89" s="5">
        <f t="shared" si="133"/>
        <v>4.6288961755560519E-3</v>
      </c>
      <c r="AE89" s="5">
        <f t="shared" si="134"/>
        <v>1.7840188752242751E-3</v>
      </c>
      <c r="AF89" s="5">
        <f t="shared" si="135"/>
        <v>3.4378858657098279E-4</v>
      </c>
      <c r="AG89" s="5">
        <f t="shared" si="136"/>
        <v>4.4166420695003787E-5</v>
      </c>
      <c r="AH89" s="5">
        <f t="shared" si="137"/>
        <v>2.8928632210939274E-4</v>
      </c>
      <c r="AI89" s="5">
        <f t="shared" si="138"/>
        <v>2.2299097690476911E-4</v>
      </c>
      <c r="AJ89" s="5">
        <f t="shared" si="139"/>
        <v>8.5944222005318184E-5</v>
      </c>
      <c r="AK89" s="5">
        <f t="shared" si="140"/>
        <v>2.2082834616977567E-5</v>
      </c>
      <c r="AL89" s="5">
        <f t="shared" si="141"/>
        <v>5.0570308763079781E-8</v>
      </c>
      <c r="AM89" s="5">
        <f t="shared" si="142"/>
        <v>7.1361969183435508E-4</v>
      </c>
      <c r="AN89" s="5">
        <f t="shared" si="143"/>
        <v>2.7503554879609838E-4</v>
      </c>
      <c r="AO89" s="5">
        <f t="shared" si="144"/>
        <v>5.3000606602605888E-5</v>
      </c>
      <c r="AP89" s="5">
        <f t="shared" si="145"/>
        <v>6.8089726644190588E-6</v>
      </c>
      <c r="AQ89" s="5">
        <f t="shared" si="146"/>
        <v>6.5606006775203306E-7</v>
      </c>
      <c r="AR89" s="5">
        <f t="shared" si="147"/>
        <v>2.2298718286779023E-5</v>
      </c>
      <c r="AS89" s="5">
        <f t="shared" si="148"/>
        <v>1.718855194478497E-5</v>
      </c>
      <c r="AT89" s="5">
        <f t="shared" si="149"/>
        <v>6.6247376678538116E-6</v>
      </c>
      <c r="AU89" s="5">
        <f t="shared" si="150"/>
        <v>1.7021852416213024E-6</v>
      </c>
      <c r="AV89" s="5">
        <f t="shared" si="151"/>
        <v>3.2802445267225654E-7</v>
      </c>
      <c r="AW89" s="5">
        <f t="shared" si="152"/>
        <v>4.1732509388191802E-10</v>
      </c>
      <c r="AX89" s="5">
        <f t="shared" si="153"/>
        <v>9.1680076138343585E-5</v>
      </c>
      <c r="AY89" s="5">
        <f t="shared" si="154"/>
        <v>3.5334338924366969E-5</v>
      </c>
      <c r="AZ89" s="5">
        <f t="shared" si="155"/>
        <v>6.8090885163426723E-6</v>
      </c>
      <c r="BA89" s="5">
        <f t="shared" si="156"/>
        <v>8.7476164046596876E-7</v>
      </c>
      <c r="BB89" s="5">
        <f t="shared" si="157"/>
        <v>8.428528199414468E-8</v>
      </c>
      <c r="BC89" s="5">
        <f t="shared" si="158"/>
        <v>6.496863540608225E-9</v>
      </c>
      <c r="BD89" s="5">
        <f t="shared" si="159"/>
        <v>1.4323549577901869E-6</v>
      </c>
      <c r="BE89" s="5">
        <f t="shared" si="160"/>
        <v>1.1041041587553598E-6</v>
      </c>
      <c r="BF89" s="5">
        <f t="shared" si="161"/>
        <v>4.2553907002968189E-7</v>
      </c>
      <c r="BG89" s="5">
        <f t="shared" si="162"/>
        <v>1.0933962385448567E-7</v>
      </c>
      <c r="BH89" s="5">
        <f t="shared" si="163"/>
        <v>2.1070603476796831E-8</v>
      </c>
      <c r="BI89" s="5">
        <f t="shared" si="164"/>
        <v>3.2483765004881276E-9</v>
      </c>
      <c r="BJ89" s="8">
        <f t="shared" si="165"/>
        <v>0.41511620687676082</v>
      </c>
      <c r="BK89" s="8">
        <f t="shared" si="166"/>
        <v>0.41536185323592989</v>
      </c>
      <c r="BL89" s="8">
        <f t="shared" si="167"/>
        <v>0.16653830753152032</v>
      </c>
      <c r="BM89" s="8">
        <f t="shared" si="168"/>
        <v>0.11114791872405895</v>
      </c>
      <c r="BN89" s="8">
        <f t="shared" si="169"/>
        <v>0.88883549657343253</v>
      </c>
    </row>
    <row r="90" spans="1:66" x14ac:dyDescent="0.25">
      <c r="A90" t="s">
        <v>288</v>
      </c>
      <c r="B90" t="s">
        <v>312</v>
      </c>
      <c r="C90" t="s">
        <v>355</v>
      </c>
      <c r="D90" t="s">
        <v>479</v>
      </c>
      <c r="E90">
        <f>VLOOKUP(A90,home!$A$2:$E$405,3,FALSE)</f>
        <v>1.6215999999999999</v>
      </c>
      <c r="F90">
        <f>VLOOKUP(B90,home!$B$2:$E$405,3,FALSE)</f>
        <v>1.3875</v>
      </c>
      <c r="G90">
        <f>VLOOKUP(C90,away!$B$2:$E$405,4,FALSE)</f>
        <v>0.82220000000000004</v>
      </c>
      <c r="H90">
        <f>VLOOKUP(A90,away!$A$2:$E$405,3,FALSE)</f>
        <v>1.2972999999999999</v>
      </c>
      <c r="I90">
        <f>VLOOKUP(C90,away!$B$2:$E$405,3,FALSE)</f>
        <v>0.51390000000000002</v>
      </c>
      <c r="J90">
        <f>VLOOKUP(B90,home!$B$2:$E$405,4,FALSE)</f>
        <v>0.19270000000000001</v>
      </c>
      <c r="K90" s="3">
        <f t="shared" si="114"/>
        <v>1.8499253339999999</v>
      </c>
      <c r="L90" s="3">
        <f t="shared" si="115"/>
        <v>0.12846971196900001</v>
      </c>
      <c r="M90" s="5">
        <f t="shared" si="116"/>
        <v>0.1382910100097606</v>
      </c>
      <c r="N90" s="5">
        <f t="shared" si="117"/>
        <v>0.25582804288150368</v>
      </c>
      <c r="O90" s="5">
        <f t="shared" si="118"/>
        <v>1.7766206223856038E-2</v>
      </c>
      <c r="P90" s="5">
        <f t="shared" si="119"/>
        <v>3.2866154982579762E-2</v>
      </c>
      <c r="Q90" s="5">
        <f t="shared" si="120"/>
        <v>0.23663138883706603</v>
      </c>
      <c r="R90" s="5">
        <f t="shared" si="121"/>
        <v>1.14120969818032E-3</v>
      </c>
      <c r="S90" s="5">
        <f t="shared" si="122"/>
        <v>1.9527374615000512E-3</v>
      </c>
      <c r="T90" s="5">
        <f t="shared" si="123"/>
        <v>3.0399966366722316E-2</v>
      </c>
      <c r="U90" s="5">
        <f t="shared" si="124"/>
        <v>2.1111527320702675E-3</v>
      </c>
      <c r="V90" s="5">
        <f t="shared" si="125"/>
        <v>5.1565151588202215E-5</v>
      </c>
      <c r="W90" s="5">
        <f t="shared" si="126"/>
        <v>0.14591680034309776</v>
      </c>
      <c r="X90" s="5">
        <f t="shared" si="127"/>
        <v>1.874588931151585E-2</v>
      </c>
      <c r="Y90" s="5">
        <f t="shared" si="128"/>
        <v>1.2041395002265983E-3</v>
      </c>
      <c r="Z90" s="5">
        <f t="shared" si="129"/>
        <v>4.8870293740485031E-5</v>
      </c>
      <c r="AA90" s="5">
        <f t="shared" si="130"/>
        <v>9.040639447054488E-5</v>
      </c>
      <c r="AB90" s="5">
        <f t="shared" si="131"/>
        <v>8.3622539743329248E-5</v>
      </c>
      <c r="AC90" s="5">
        <f t="shared" si="132"/>
        <v>7.6593385556952392E-7</v>
      </c>
      <c r="AD90" s="5">
        <f t="shared" si="133"/>
        <v>6.7483796402729126E-2</v>
      </c>
      <c r="AE90" s="5">
        <f t="shared" si="134"/>
        <v>8.6696238864332493E-3</v>
      </c>
      <c r="AF90" s="5">
        <f t="shared" si="135"/>
        <v>5.5689204178482085E-4</v>
      </c>
      <c r="AG90" s="5">
        <f t="shared" si="136"/>
        <v>2.3847920068641409E-5</v>
      </c>
      <c r="AH90" s="5">
        <f t="shared" si="137"/>
        <v>1.5695881401701335E-6</v>
      </c>
      <c r="AI90" s="5">
        <f t="shared" si="138"/>
        <v>2.903620864446673E-6</v>
      </c>
      <c r="AJ90" s="5">
        <f t="shared" si="139"/>
        <v>2.6857408987354401E-6</v>
      </c>
      <c r="AK90" s="5">
        <f t="shared" si="140"/>
        <v>1.65614004304354E-6</v>
      </c>
      <c r="AL90" s="5">
        <f t="shared" si="141"/>
        <v>7.2812544508210926E-9</v>
      </c>
      <c r="AM90" s="5">
        <f t="shared" si="142"/>
        <v>2.496799691998133E-2</v>
      </c>
      <c r="AN90" s="5">
        <f t="shared" si="143"/>
        <v>3.2076313727528805E-3</v>
      </c>
      <c r="AO90" s="5">
        <f t="shared" si="144"/>
        <v>2.0604173928014528E-4</v>
      </c>
      <c r="AP90" s="5">
        <f t="shared" si="145"/>
        <v>8.8233742996373509E-6</v>
      </c>
      <c r="AQ90" s="5">
        <f t="shared" si="146"/>
        <v>2.8338408871727178E-7</v>
      </c>
      <c r="AR90" s="5">
        <f t="shared" si="147"/>
        <v>4.0328907255523103E-8</v>
      </c>
      <c r="AS90" s="5">
        <f t="shared" si="148"/>
        <v>7.4605467224528594E-8</v>
      </c>
      <c r="AT90" s="5">
        <f t="shared" si="149"/>
        <v>6.9007271936781059E-8</v>
      </c>
      <c r="AU90" s="5">
        <f t="shared" si="150"/>
        <v>4.255276686202618E-8</v>
      </c>
      <c r="AV90" s="5">
        <f t="shared" si="151"/>
        <v>1.9679860362464483E-8</v>
      </c>
      <c r="AW90" s="5">
        <f t="shared" si="152"/>
        <v>4.8068288353064346E-11</v>
      </c>
      <c r="AX90" s="5">
        <f t="shared" si="153"/>
        <v>7.6981550069179028E-3</v>
      </c>
      <c r="AY90" s="5">
        <f t="shared" si="154"/>
        <v>9.8897975643145813E-4</v>
      </c>
      <c r="AZ90" s="5">
        <f t="shared" si="155"/>
        <v>6.3526972225960588E-5</v>
      </c>
      <c r="BA90" s="5">
        <f t="shared" si="156"/>
        <v>2.7204306080439393E-6</v>
      </c>
      <c r="BB90" s="5">
        <f t="shared" si="157"/>
        <v>8.7373234161764075E-8</v>
      </c>
      <c r="BC90" s="5">
        <f t="shared" si="158"/>
        <v>2.2449628453123651E-9</v>
      </c>
      <c r="BD90" s="5">
        <f t="shared" si="159"/>
        <v>8.6350718319026067E-10</v>
      </c>
      <c r="BE90" s="5">
        <f t="shared" si="160"/>
        <v>1.5974238142746422E-9</v>
      </c>
      <c r="BF90" s="5">
        <f t="shared" si="161"/>
        <v>1.4775573915807858E-9</v>
      </c>
      <c r="BG90" s="5">
        <f t="shared" si="162"/>
        <v>9.1112361704141809E-10</v>
      </c>
      <c r="BH90" s="5">
        <f t="shared" si="163"/>
        <v>4.2137766539265844E-10</v>
      </c>
      <c r="BI90" s="5">
        <f t="shared" si="164"/>
        <v>1.5590344367833076E-10</v>
      </c>
      <c r="BJ90" s="8">
        <f t="shared" si="165"/>
        <v>0.80260463606593124</v>
      </c>
      <c r="BK90" s="8">
        <f t="shared" si="166"/>
        <v>0.17415122057697005</v>
      </c>
      <c r="BL90" s="8">
        <f t="shared" si="167"/>
        <v>2.1201664279433652E-2</v>
      </c>
      <c r="BM90" s="8">
        <f t="shared" si="168"/>
        <v>0.31449339887476585</v>
      </c>
      <c r="BN90" s="8">
        <f t="shared" si="169"/>
        <v>0.68252401263294649</v>
      </c>
    </row>
    <row r="91" spans="1:66" x14ac:dyDescent="0.25">
      <c r="A91" t="s">
        <v>288</v>
      </c>
      <c r="B91" t="s">
        <v>316</v>
      </c>
      <c r="C91" t="s">
        <v>313</v>
      </c>
      <c r="D91" t="s">
        <v>479</v>
      </c>
      <c r="E91">
        <f>VLOOKUP(A91,home!$A$2:$E$405,3,FALSE)</f>
        <v>1.6215999999999999</v>
      </c>
      <c r="F91">
        <f>VLOOKUP(B91,home!$B$2:$E$405,3,FALSE)</f>
        <v>1.0278</v>
      </c>
      <c r="G91">
        <f>VLOOKUP(C91,away!$B$2:$E$405,4,FALSE)</f>
        <v>0.77080000000000004</v>
      </c>
      <c r="H91">
        <f>VLOOKUP(A91,away!$A$2:$E$405,3,FALSE)</f>
        <v>1.2972999999999999</v>
      </c>
      <c r="I91">
        <f>VLOOKUP(C91,away!$B$2:$E$405,3,FALSE)</f>
        <v>1.5417000000000001</v>
      </c>
      <c r="J91">
        <f>VLOOKUP(B91,home!$B$2:$E$405,4,FALSE)</f>
        <v>1.2847</v>
      </c>
      <c r="K91" s="3">
        <f t="shared" si="114"/>
        <v>1.284677313984</v>
      </c>
      <c r="L91" s="3">
        <f t="shared" si="115"/>
        <v>2.5694609076270001</v>
      </c>
      <c r="M91" s="5">
        <f t="shared" si="116"/>
        <v>2.1191858128540689E-2</v>
      </c>
      <c r="N91" s="5">
        <f t="shared" si="117"/>
        <v>2.7224699378903643E-2</v>
      </c>
      <c r="O91" s="5">
        <f t="shared" si="118"/>
        <v>5.4451651021262773E-2</v>
      </c>
      <c r="P91" s="5">
        <f t="shared" si="119"/>
        <v>6.9952800775989976E-2</v>
      </c>
      <c r="Q91" s="5">
        <f t="shared" si="120"/>
        <v>1.7487476836055903E-2</v>
      </c>
      <c r="R91" s="5">
        <f t="shared" si="121"/>
        <v>6.9955694327441281E-2</v>
      </c>
      <c r="S91" s="5">
        <f t="shared" si="122"/>
        <v>5.7727292089302926E-2</v>
      </c>
      <c r="T91" s="5">
        <f t="shared" si="123"/>
        <v>4.4933388103278335E-2</v>
      </c>
      <c r="U91" s="5">
        <f t="shared" si="124"/>
        <v>8.9870493486462991E-2</v>
      </c>
      <c r="V91" s="5">
        <f t="shared" si="125"/>
        <v>2.1172626971308697E-2</v>
      </c>
      <c r="W91" s="5">
        <f t="shared" si="126"/>
        <v>7.4885882567005757E-3</v>
      </c>
      <c r="X91" s="5">
        <f t="shared" si="127"/>
        <v>1.9241634778906752E-2</v>
      </c>
      <c r="Y91" s="5">
        <f t="shared" si="128"/>
        <v>2.4720314181618509E-2</v>
      </c>
      <c r="Z91" s="5">
        <f t="shared" si="129"/>
        <v>5.9916140613421411E-2</v>
      </c>
      <c r="AA91" s="5">
        <f t="shared" si="130"/>
        <v>7.6972906587537859E-2</v>
      </c>
      <c r="AB91" s="5">
        <f t="shared" si="131"/>
        <v>4.9442673442209741E-2</v>
      </c>
      <c r="AC91" s="5">
        <f t="shared" si="132"/>
        <v>4.3680825067482524E-3</v>
      </c>
      <c r="AD91" s="5">
        <f t="shared" si="133"/>
        <v>2.4051048617875549E-3</v>
      </c>
      <c r="AE91" s="5">
        <f t="shared" si="134"/>
        <v>6.1798229211067609E-3</v>
      </c>
      <c r="AF91" s="5">
        <f t="shared" si="135"/>
        <v>7.9394067059205611E-3</v>
      </c>
      <c r="AG91" s="5">
        <f t="shared" si="136"/>
        <v>6.7999983868715112E-3</v>
      </c>
      <c r="AH91" s="5">
        <f t="shared" si="137"/>
        <v>3.8488045260517183E-2</v>
      </c>
      <c r="AI91" s="5">
        <f t="shared" si="138"/>
        <v>4.9444718605775824E-2</v>
      </c>
      <c r="AJ91" s="5">
        <f t="shared" si="139"/>
        <v>3.1760254144581404E-2</v>
      </c>
      <c r="AK91" s="5">
        <f t="shared" si="140"/>
        <v>1.3600559328636685E-2</v>
      </c>
      <c r="AL91" s="5">
        <f t="shared" si="141"/>
        <v>5.7674905808495752E-4</v>
      </c>
      <c r="AM91" s="5">
        <f t="shared" si="142"/>
        <v>6.1795673073821919E-4</v>
      </c>
      <c r="AN91" s="5">
        <f t="shared" si="143"/>
        <v>1.5878156622368383E-3</v>
      </c>
      <c r="AO91" s="5">
        <f t="shared" si="144"/>
        <v>2.0399151363177173E-3</v>
      </c>
      <c r="AP91" s="5">
        <f t="shared" si="145"/>
        <v>1.7471607325483256E-3</v>
      </c>
      <c r="AQ91" s="5">
        <f t="shared" si="146"/>
        <v>1.1223153004059686E-3</v>
      </c>
      <c r="AR91" s="5">
        <f t="shared" si="147"/>
        <v>1.9778705541575493E-2</v>
      </c>
      <c r="AS91" s="5">
        <f t="shared" si="148"/>
        <v>2.5409254309231657E-2</v>
      </c>
      <c r="AT91" s="5">
        <f t="shared" si="149"/>
        <v>1.6321346288160052E-2</v>
      </c>
      <c r="AU91" s="5">
        <f t="shared" si="150"/>
        <v>6.9892211033587316E-3</v>
      </c>
      <c r="AV91" s="5">
        <f t="shared" si="151"/>
        <v>2.2447234484757957E-3</v>
      </c>
      <c r="AW91" s="5">
        <f t="shared" si="152"/>
        <v>5.2883533164849586E-5</v>
      </c>
      <c r="AX91" s="5">
        <f t="shared" si="153"/>
        <v>1.3231249883385144E-4</v>
      </c>
      <c r="AY91" s="5">
        <f t="shared" si="154"/>
        <v>3.3997179334402432E-4</v>
      </c>
      <c r="AZ91" s="5">
        <f t="shared" si="155"/>
        <v>4.3677211634665793E-4</v>
      </c>
      <c r="BA91" s="5">
        <f t="shared" si="156"/>
        <v>3.7408962616474975E-4</v>
      </c>
      <c r="BB91" s="5">
        <f t="shared" si="157"/>
        <v>2.4030216759478076E-4</v>
      </c>
      <c r="BC91" s="5">
        <f t="shared" si="158"/>
        <v>1.2348940513056409E-4</v>
      </c>
      <c r="BD91" s="5">
        <f t="shared" si="159"/>
        <v>8.4701017820906239E-3</v>
      </c>
      <c r="BE91" s="5">
        <f t="shared" si="160"/>
        <v>1.0881347606587273E-2</v>
      </c>
      <c r="BF91" s="5">
        <f t="shared" si="161"/>
        <v>6.9895102078783829E-3</v>
      </c>
      <c r="BG91" s="5">
        <f t="shared" si="162"/>
        <v>2.9930883999736515E-3</v>
      </c>
      <c r="BH91" s="5">
        <f t="shared" si="163"/>
        <v>9.6128819154870455E-4</v>
      </c>
      <c r="BI91" s="5">
        <f t="shared" si="164"/>
        <v>2.4698902637666537E-4</v>
      </c>
      <c r="BJ91" s="8">
        <f t="shared" si="165"/>
        <v>0.17318253558081179</v>
      </c>
      <c r="BK91" s="8">
        <f t="shared" si="166"/>
        <v>0.17532938132331954</v>
      </c>
      <c r="BL91" s="8">
        <f t="shared" si="167"/>
        <v>0.57527257210968297</v>
      </c>
      <c r="BM91" s="8">
        <f t="shared" si="168"/>
        <v>0.72314936089886206</v>
      </c>
      <c r="BN91" s="8">
        <f t="shared" si="169"/>
        <v>0.26026418046819422</v>
      </c>
    </row>
    <row r="92" spans="1:66" x14ac:dyDescent="0.25">
      <c r="A92" t="s">
        <v>288</v>
      </c>
      <c r="B92" t="s">
        <v>354</v>
      </c>
      <c r="C92" t="s">
        <v>289</v>
      </c>
      <c r="D92" t="s">
        <v>479</v>
      </c>
      <c r="E92">
        <f>VLOOKUP(A92,home!$A$2:$E$405,3,FALSE)</f>
        <v>1.6215999999999999</v>
      </c>
      <c r="F92">
        <f>VLOOKUP(B92,home!$B$2:$E$405,3,FALSE)</f>
        <v>1.2333000000000001</v>
      </c>
      <c r="G92">
        <f>VLOOKUP(C92,away!$B$2:$E$405,4,FALSE)</f>
        <v>0.41110000000000002</v>
      </c>
      <c r="H92">
        <f>VLOOKUP(A92,away!$A$2:$E$405,3,FALSE)</f>
        <v>1.2972999999999999</v>
      </c>
      <c r="I92">
        <f>VLOOKUP(C92,away!$B$2:$E$405,3,FALSE)</f>
        <v>0.77080000000000004</v>
      </c>
      <c r="J92">
        <f>VLOOKUP(B92,home!$B$2:$E$405,4,FALSE)</f>
        <v>1.349</v>
      </c>
      <c r="K92" s="3">
        <f t="shared" si="114"/>
        <v>0.82216681600800012</v>
      </c>
      <c r="L92" s="3">
        <f t="shared" si="115"/>
        <v>1.3489444751599999</v>
      </c>
      <c r="M92" s="5">
        <f t="shared" si="116"/>
        <v>0.11405080281032608</v>
      </c>
      <c r="N92" s="5">
        <f t="shared" si="117"/>
        <v>9.3768785409722041E-2</v>
      </c>
      <c r="O92" s="5">
        <f t="shared" si="118"/>
        <v>0.15384820033855195</v>
      </c>
      <c r="P92" s="5">
        <f t="shared" si="119"/>
        <v>0.12648888502090816</v>
      </c>
      <c r="Q92" s="5">
        <f t="shared" si="120"/>
        <v>3.8546791870624299E-2</v>
      </c>
      <c r="R92" s="5">
        <f t="shared" si="121"/>
        <v>0.10376633992999926</v>
      </c>
      <c r="S92" s="5">
        <f t="shared" si="122"/>
        <v>3.5070857985192438E-2</v>
      </c>
      <c r="T92" s="5">
        <f t="shared" si="123"/>
        <v>5.1997481929021046E-2</v>
      </c>
      <c r="U92" s="5">
        <f t="shared" si="124"/>
        <v>8.5313241309051269E-2</v>
      </c>
      <c r="V92" s="5">
        <f t="shared" si="125"/>
        <v>4.3217326684096558E-3</v>
      </c>
      <c r="W92" s="5">
        <f t="shared" si="126"/>
        <v>1.0563964379864749E-2</v>
      </c>
      <c r="X92" s="5">
        <f t="shared" si="127"/>
        <v>1.4250201386005586E-2</v>
      </c>
      <c r="Y92" s="5">
        <f t="shared" si="128"/>
        <v>9.6113652147848064E-3</v>
      </c>
      <c r="Z92" s="5">
        <f t="shared" si="129"/>
        <v>4.6658343652048989E-2</v>
      </c>
      <c r="AA92" s="5">
        <f t="shared" si="130"/>
        <v>3.8360941840612194E-2</v>
      </c>
      <c r="AB92" s="5">
        <f t="shared" si="131"/>
        <v>1.5769546706082101E-2</v>
      </c>
      <c r="AC92" s="5">
        <f t="shared" si="132"/>
        <v>2.995655955041195E-4</v>
      </c>
      <c r="AD92" s="5">
        <f t="shared" si="133"/>
        <v>2.1713352396538319E-3</v>
      </c>
      <c r="AE92" s="5">
        <f t="shared" si="134"/>
        <v>2.9290106752512504E-3</v>
      </c>
      <c r="AF92" s="5">
        <f t="shared" si="135"/>
        <v>1.9755363840324178E-3</v>
      </c>
      <c r="AG92" s="5">
        <f t="shared" si="136"/>
        <v>8.8829629690603124E-4</v>
      </c>
      <c r="AH92" s="5">
        <f t="shared" si="137"/>
        <v>1.573487872238704E-2</v>
      </c>
      <c r="AI92" s="5">
        <f t="shared" si="138"/>
        <v>1.2936695139456977E-2</v>
      </c>
      <c r="AJ92" s="5">
        <f t="shared" si="139"/>
        <v>5.3180607262367577E-3</v>
      </c>
      <c r="AK92" s="5">
        <f t="shared" si="140"/>
        <v>1.4574443515424228E-3</v>
      </c>
      <c r="AL92" s="5">
        <f t="shared" si="141"/>
        <v>1.328941742881262E-5</v>
      </c>
      <c r="AM92" s="5">
        <f t="shared" si="142"/>
        <v>3.5703995609443184E-4</v>
      </c>
      <c r="AN92" s="5">
        <f t="shared" si="143"/>
        <v>4.816270761849527E-4</v>
      </c>
      <c r="AO92" s="5">
        <f t="shared" si="144"/>
        <v>3.2484409175357823E-4</v>
      </c>
      <c r="AP92" s="5">
        <f t="shared" si="145"/>
        <v>1.460655476197858E-4</v>
      </c>
      <c r="AQ92" s="5">
        <f t="shared" si="146"/>
        <v>4.9258578368232493E-5</v>
      </c>
      <c r="AR92" s="5">
        <f t="shared" si="147"/>
        <v>4.2450955439753265E-3</v>
      </c>
      <c r="AS92" s="5">
        <f t="shared" si="148"/>
        <v>3.4901766870399425E-3</v>
      </c>
      <c r="AT92" s="5">
        <f t="shared" si="149"/>
        <v>1.4347537270444901E-3</v>
      </c>
      <c r="AU92" s="5">
        <f t="shared" si="150"/>
        <v>3.9320230117325994E-4</v>
      </c>
      <c r="AV92" s="5">
        <f t="shared" si="151"/>
        <v>8.0819471000659454E-5</v>
      </c>
      <c r="AW92" s="5">
        <f t="shared" si="152"/>
        <v>4.0940907027767553E-7</v>
      </c>
      <c r="AX92" s="5">
        <f t="shared" si="153"/>
        <v>4.8924400648299172E-5</v>
      </c>
      <c r="AY92" s="5">
        <f t="shared" si="154"/>
        <v>6.5996299955037476E-5</v>
      </c>
      <c r="AZ92" s="5">
        <f t="shared" si="155"/>
        <v>4.4512672102674984E-5</v>
      </c>
      <c r="BA92" s="5">
        <f t="shared" si="156"/>
        <v>2.0015041035837357E-5</v>
      </c>
      <c r="BB92" s="5">
        <f t="shared" si="157"/>
        <v>6.749794756348373E-6</v>
      </c>
      <c r="BC92" s="5">
        <f t="shared" si="158"/>
        <v>1.8210196690080149E-6</v>
      </c>
      <c r="BD92" s="5">
        <f t="shared" si="159"/>
        <v>9.5439969676197492E-4</v>
      </c>
      <c r="BE92" s="5">
        <f t="shared" si="160"/>
        <v>7.8467575988579359E-4</v>
      </c>
      <c r="BF92" s="5">
        <f t="shared" si="161"/>
        <v>3.2256718555198052E-4</v>
      </c>
      <c r="BG92" s="5">
        <f t="shared" si="162"/>
        <v>8.8401345297977869E-5</v>
      </c>
      <c r="BH92" s="5">
        <f t="shared" si="163"/>
        <v>1.8170163148615562E-5</v>
      </c>
      <c r="BI92" s="5">
        <f t="shared" si="164"/>
        <v>2.9877810364486317E-6</v>
      </c>
      <c r="BJ92" s="8">
        <f t="shared" si="165"/>
        <v>0.22824962326405424</v>
      </c>
      <c r="BK92" s="8">
        <f t="shared" si="166"/>
        <v>0.28031112979772427</v>
      </c>
      <c r="BL92" s="8">
        <f t="shared" si="167"/>
        <v>0.4443205987258364</v>
      </c>
      <c r="BM92" s="8">
        <f t="shared" si="168"/>
        <v>0.36900430316864724</v>
      </c>
      <c r="BN92" s="8">
        <f t="shared" si="169"/>
        <v>0.63046980538013175</v>
      </c>
    </row>
    <row r="93" spans="1:66" x14ac:dyDescent="0.25">
      <c r="A93" t="s">
        <v>288</v>
      </c>
      <c r="B93" t="s">
        <v>357</v>
      </c>
      <c r="C93" t="s">
        <v>293</v>
      </c>
      <c r="D93" t="s">
        <v>479</v>
      </c>
      <c r="E93">
        <f>VLOOKUP(A93,home!$A$2:$E$405,3,FALSE)</f>
        <v>1.6215999999999999</v>
      </c>
      <c r="F93">
        <f>VLOOKUP(B93,home!$B$2:$E$405,3,FALSE)</f>
        <v>1.2333000000000001</v>
      </c>
      <c r="G93">
        <f>VLOOKUP(C93,away!$B$2:$E$405,4,FALSE)</f>
        <v>1.4389000000000001</v>
      </c>
      <c r="H93">
        <f>VLOOKUP(A93,away!$A$2:$E$405,3,FALSE)</f>
        <v>1.2972999999999999</v>
      </c>
      <c r="I93">
        <f>VLOOKUP(C93,away!$B$2:$E$405,3,FALSE)</f>
        <v>0.51390000000000002</v>
      </c>
      <c r="J93">
        <f>VLOOKUP(B93,home!$B$2:$E$405,4,FALSE)</f>
        <v>1.1561999999999999</v>
      </c>
      <c r="K93" s="3">
        <f t="shared" ref="K93:K104" si="170">E93*F93*G93</f>
        <v>2.8776838519920003</v>
      </c>
      <c r="L93" s="3">
        <f t="shared" ref="L93:L104" si="171">H93*I93*J93</f>
        <v>0.77081827181399998</v>
      </c>
      <c r="M93" s="5">
        <f t="shared" ref="M93:M104" si="172">_xlfn.POISSON.DIST(0,K93,FALSE) * _xlfn.POISSON.DIST(0,L93,FALSE)</f>
        <v>2.6030089443649995E-2</v>
      </c>
      <c r="N93" s="5">
        <f t="shared" ref="N93:N104" si="173">_xlfn.POISSON.DIST(1,K93,FALSE) * _xlfn.POISSON.DIST(0,L93,FALSE)</f>
        <v>7.490636805789902E-2</v>
      </c>
      <c r="O93" s="5">
        <f t="shared" ref="O93:O104" si="174">_xlfn.POISSON.DIST(0,K93,FALSE) * _xlfn.POISSON.DIST(1,L93,FALSE)</f>
        <v>2.0064468560118134E-2</v>
      </c>
      <c r="P93" s="5">
        <f t="shared" ref="P93:P104" si="175">_xlfn.POISSON.DIST(1,K93,FALSE) * _xlfn.POISSON.DIST(1,L93,FALSE)</f>
        <v>5.7739197174253139E-2</v>
      </c>
      <c r="Q93" s="5">
        <f t="shared" ref="Q93:Q104" si="176">_xlfn.POISSON.DIST(2,K93,FALSE) * _xlfn.POISSON.DIST(0,L93,FALSE)</f>
        <v>0.1077784228857927</v>
      </c>
      <c r="R93" s="5">
        <f t="shared" ref="R93:R104" si="177">_xlfn.POISSON.DIST(0,K93,FALSE) * _xlfn.POISSON.DIST(2,L93,FALSE)</f>
        <v>7.7330294901882977E-3</v>
      </c>
      <c r="S93" s="5">
        <f t="shared" ref="S93:S104" si="178">_xlfn.POISSON.DIST(2,K93,FALSE) * _xlfn.POISSON.DIST(2,L93,FALSE)</f>
        <v>3.2018857422141521E-2</v>
      </c>
      <c r="T93" s="5">
        <f t="shared" ref="T93:T104" si="179">_xlfn.POISSON.DIST(2,K93,FALSE) * _xlfn.POISSON.DIST(1,L93,FALSE)</f>
        <v>8.3077577667665201E-2</v>
      </c>
      <c r="U93" s="5">
        <f t="shared" ref="U93:U104" si="180">_xlfn.POISSON.DIST(1,K93,FALSE) * _xlfn.POISSON.DIST(2,L93,FALSE)</f>
        <v>2.2253214090892794E-2</v>
      </c>
      <c r="V93" s="5">
        <f t="shared" ref="V93:V104" si="181">_xlfn.POISSON.DIST(3,K93,FALSE) * _xlfn.POISSON.DIST(3,L93,FALSE)</f>
        <v>7.8914789320323198E-3</v>
      </c>
      <c r="W93" s="5">
        <f t="shared" ref="W93:W104" si="182">_xlfn.POISSON.DIST(3,K93,FALSE) * _xlfn.POISSON.DIST(0,L93,FALSE)</f>
        <v>0.1033840757105369</v>
      </c>
      <c r="X93" s="5">
        <f t="shared" ref="X93:X104" si="183">_xlfn.POISSON.DIST(3,K93,FALSE) * _xlfn.POISSON.DIST(1,L93,FALSE)</f>
        <v>7.9690334572283791E-2</v>
      </c>
      <c r="Y93" s="5">
        <f t="shared" ref="Y93:Y104" si="184">_xlfn.POISSON.DIST(3,K93,FALSE) * _xlfn.POISSON.DIST(2,L93,FALSE)</f>
        <v>3.0713382987643617E-2</v>
      </c>
      <c r="Z93" s="5">
        <f t="shared" ref="Z93:Z104" si="185">_xlfn.POISSON.DIST(0,K93,FALSE) * _xlfn.POISSON.DIST(3,L93,FALSE)</f>
        <v>1.9869201425045469E-3</v>
      </c>
      <c r="AA93" s="5">
        <f t="shared" ref="AA93:AA104" si="186">_xlfn.POISSON.DIST(1,K93,FALSE) * _xlfn.POISSON.DIST(3,L93,FALSE)</f>
        <v>5.7177280092829789E-3</v>
      </c>
      <c r="AB93" s="5">
        <f t="shared" ref="AB93:AB104" si="187">_xlfn.POISSON.DIST(2,K93,FALSE) * _xlfn.POISSON.DIST(3,L93,FALSE)</f>
        <v>8.2269067811979978E-3</v>
      </c>
      <c r="AC93" s="5">
        <f t="shared" ref="AC93:AC104" si="188">_xlfn.POISSON.DIST(4,K93,FALSE) * _xlfn.POISSON.DIST(4,L93,FALSE)</f>
        <v>1.0940407519523367E-3</v>
      </c>
      <c r="AD93" s="5">
        <f t="shared" ref="AD93:AD104" si="189">_xlfn.POISSON.DIST(4,K93,FALSE) * _xlfn.POISSON.DIST(0,L93,FALSE)</f>
        <v>7.4376671306332603E-2</v>
      </c>
      <c r="AE93" s="5">
        <f t="shared" ref="AE93:AE104" si="190">_xlfn.POISSON.DIST(4,K93,FALSE) * _xlfn.POISSON.DIST(1,L93,FALSE)</f>
        <v>5.7330897239625228E-2</v>
      </c>
      <c r="AF93" s="5">
        <f t="shared" ref="AF93:AF104" si="191">_xlfn.POISSON.DIST(4,K93,FALSE) * _xlfn.POISSON.DIST(2,L93,FALSE)</f>
        <v>2.2095851565896968E-2</v>
      </c>
      <c r="AG93" s="5">
        <f t="shared" ref="AG93:AG104" si="192">_xlfn.POISSON.DIST(4,K93,FALSE) * _xlfn.POISSON.DIST(3,L93,FALSE)</f>
        <v>5.6772953727611221E-3</v>
      </c>
      <c r="AH93" s="5">
        <f t="shared" ref="AH93:AH104" si="193">_xlfn.POISSON.DIST(0,K93,FALSE) * _xlfn.POISSON.DIST(4,L93,FALSE)</f>
        <v>3.8288858761944536E-4</v>
      </c>
      <c r="AI93" s="5">
        <f t="shared" ref="AI93:AI104" si="194">_xlfn.POISSON.DIST(1,K93,FALSE) * _xlfn.POISSON.DIST(4,L93,FALSE)</f>
        <v>1.1018323057045021E-3</v>
      </c>
      <c r="AJ93" s="5">
        <f t="shared" ref="AJ93:AJ104" si="195">_xlfn.POISSON.DIST(2,K93,FALSE) * _xlfn.POISSON.DIST(4,L93,FALSE)</f>
        <v>1.5853625168644795E-3</v>
      </c>
      <c r="AK93" s="5">
        <f t="shared" ref="AK93:AK104" si="196">_xlfn.POISSON.DIST(3,K93,FALSE) * _xlfn.POISSON.DIST(4,L93,FALSE)</f>
        <v>1.5207240381114359E-3</v>
      </c>
      <c r="AL93" s="5">
        <f t="shared" ref="AL93:AL104" si="197">_xlfn.POISSON.DIST(5,K93,FALSE) * _xlfn.POISSON.DIST(5,L93,FALSE)</f>
        <v>9.7070791601223824E-5</v>
      </c>
      <c r="AM93" s="5">
        <f t="shared" ref="AM93:AM104" si="198">_xlfn.POISSON.DIST(5,K93,FALSE) * _xlfn.POISSON.DIST(0,L93,FALSE)</f>
        <v>4.2806509196629997E-2</v>
      </c>
      <c r="AN93" s="5">
        <f t="shared" ref="AN93:AN104" si="199">_xlfn.POISSON.DIST(5,K93,FALSE) * _xlfn.POISSON.DIST(1,L93,FALSE)</f>
        <v>3.2996039441336431E-2</v>
      </c>
      <c r="AO93" s="5">
        <f t="shared" ref="AO93:AO104" si="200">_xlfn.POISSON.DIST(5,K93,FALSE) * _xlfn.POISSON.DIST(2,L93,FALSE)</f>
        <v>1.2716975049438762E-2</v>
      </c>
      <c r="AP93" s="5">
        <f t="shared" ref="AP93:AP104" si="201">_xlfn.POISSON.DIST(5,K93,FALSE) * _xlfn.POISSON.DIST(3,L93,FALSE)</f>
        <v>3.2674922434367147E-3</v>
      </c>
      <c r="AQ93" s="5">
        <f t="shared" ref="AQ93:AQ104" si="202">_xlfn.POISSON.DIST(5,K93,FALSE) * _xlfn.POISSON.DIST(4,L93,FALSE)</f>
        <v>6.2966068106288457E-4</v>
      </c>
      <c r="AR93" s="5">
        <f t="shared" ref="AR93:AR104" si="203">_xlfn.POISSON.DIST(0,K93,FALSE) * _xlfn.POISSON.DIST(5,L93,FALSE)</f>
        <v>5.9027503881224867E-5</v>
      </c>
      <c r="AS93" s="5">
        <f t="shared" ref="AS93:AS104" si="204">_xlfn.POISSON.DIST(1,K93,FALSE) * _xlfn.POISSON.DIST(5,L93,FALSE)</f>
        <v>1.698624947423959E-4</v>
      </c>
      <c r="AT93" s="5">
        <f t="shared" ref="AT93:AT104" si="205">_xlfn.POISSON.DIST(2,K93,FALSE) * _xlfn.POISSON.DIST(5,L93,FALSE)</f>
        <v>2.4440527908963443E-4</v>
      </c>
      <c r="AU93" s="5">
        <f t="shared" ref="AU93:AU104" si="206">_xlfn.POISSON.DIST(3,K93,FALSE) * _xlfn.POISSON.DIST(5,L93,FALSE)</f>
        <v>2.3444037499261301E-4</v>
      </c>
      <c r="AV93" s="5">
        <f t="shared" ref="AV93:AV104" si="207">_xlfn.POISSON.DIST(4,K93,FALSE) * _xlfn.POISSON.DIST(5,L93,FALSE)</f>
        <v>1.6866132034279791E-4</v>
      </c>
      <c r="AW93" s="5">
        <f t="shared" ref="AW93:AW104" si="208">_xlfn.POISSON.DIST(6,K93,FALSE) * _xlfn.POISSON.DIST(6,L93,FALSE)</f>
        <v>5.9811012049654997E-6</v>
      </c>
      <c r="AX93" s="5">
        <f t="shared" ref="AX93:AX104" si="209">_xlfn.POISSON.DIST(6,K93,FALSE) * _xlfn.POISSON.DIST(0,L93,FALSE)</f>
        <v>2.0530600045881513E-2</v>
      </c>
      <c r="AY93" s="5">
        <f t="shared" ref="AY93:AY104" si="210">_xlfn.POISSON.DIST(6,K93,FALSE) * _xlfn.POISSON.DIST(1,L93,FALSE)</f>
        <v>1.5825361646670821E-2</v>
      </c>
      <c r="AZ93" s="5">
        <f t="shared" ref="AZ93:AZ104" si="211">_xlfn.POISSON.DIST(6,K93,FALSE) * _xlfn.POISSON.DIST(2,L93,FALSE)</f>
        <v>6.0992389576591784E-3</v>
      </c>
      <c r="BA93" s="5">
        <f t="shared" ref="BA93:BA104" si="212">_xlfn.POISSON.DIST(6,K93,FALSE) * _xlfn.POISSON.DIST(3,L93,FALSE)</f>
        <v>1.5671349442411568E-3</v>
      </c>
      <c r="BB93" s="5">
        <f t="shared" ref="BB93:BB104" si="213">_xlfn.POISSON.DIST(6,K93,FALSE) * _xlfn.POISSON.DIST(4,L93,FALSE)</f>
        <v>3.0199406235482441E-4</v>
      </c>
      <c r="BC93" s="5">
        <f t="shared" ref="BC93:BC104" si="214">_xlfn.POISSON.DIST(6,K93,FALSE) * _xlfn.POISSON.DIST(5,L93,FALSE)</f>
        <v>4.6556508248487045E-5</v>
      </c>
      <c r="BD93" s="5">
        <f t="shared" ref="BD93:BD104" si="215">_xlfn.POISSON.DIST(0,K93,FALSE) * _xlfn.POISSON.DIST(6,L93,FALSE)</f>
        <v>7.5832464218699835E-6</v>
      </c>
      <c r="BE93" s="5">
        <f t="shared" ref="BE93:BE104" si="216">_xlfn.POISSON.DIST(1,K93,FALSE) * _xlfn.POISSON.DIST(6,L93,FALSE)</f>
        <v>2.1822185773891369E-5</v>
      </c>
      <c r="BF93" s="5">
        <f t="shared" ref="BF93:BF104" si="217">_xlfn.POISSON.DIST(2,K93,FALSE) * _xlfn.POISSON.DIST(6,L93,FALSE)</f>
        <v>3.1398675808348376E-5</v>
      </c>
      <c r="BG93" s="5">
        <f t="shared" ref="BG93:BG104" si="218">_xlfn.POISSON.DIST(3,K93,FALSE) * _xlfn.POISSON.DIST(6,L93,FALSE)</f>
        <v>3.0118487449205327E-5</v>
      </c>
      <c r="BH93" s="5">
        <f t="shared" ref="BH93:BH104" si="219">_xlfn.POISSON.DIST(4,K93,FALSE) * _xlfn.POISSON.DIST(6,L93,FALSE)</f>
        <v>2.1667871244750475E-5</v>
      </c>
      <c r="BI93" s="5">
        <f t="shared" ref="BI93:BI104" si="220">_xlfn.POISSON.DIST(5,K93,FALSE) * _xlfn.POISSON.DIST(6,L93,FALSE)</f>
        <v>1.2470656637612042E-5</v>
      </c>
      <c r="BJ93" s="8">
        <f t="shared" ref="BJ93:BJ104" si="221">SUM(N93,Q93,T93,W93,X93,Y93,AD93,AE93,AF93,AG93,AM93,AN93,AO93,AP93,AQ93,AX93,AY93,AZ93,BA93,BB93,BC93)</f>
        <v>0.77581844014339796</v>
      </c>
      <c r="BK93" s="8">
        <f t="shared" ref="BK93:BK104" si="222">SUM(M93,P93,S93,V93,AC93,AL93,AY93)</f>
        <v>0.14069609616230133</v>
      </c>
      <c r="BL93" s="8">
        <f t="shared" ref="BL93:BL104" si="223">SUM(O93,R93,U93,AA93,AB93,AH93,AI93,AJ93,AK93,AR93,AS93,AT93,AU93,AV93,BD93,BE93,BF93,BG93,BH93,BI93)</f>
        <v>6.9587612476364386E-2</v>
      </c>
      <c r="BM93" s="8">
        <f t="shared" ref="BM93:BM104" si="224">SUM(S93:BI93)</f>
        <v>0.67801811276720114</v>
      </c>
      <c r="BN93" s="8">
        <f t="shared" ref="BN93:BN104" si="225">SUM(M93:R93)</f>
        <v>0.29425157561190129</v>
      </c>
    </row>
    <row r="94" spans="1:66" x14ac:dyDescent="0.25">
      <c r="A94" t="s">
        <v>184</v>
      </c>
      <c r="B94" t="s">
        <v>196</v>
      </c>
      <c r="C94" t="s">
        <v>191</v>
      </c>
      <c r="D94" t="s">
        <v>479</v>
      </c>
      <c r="E94">
        <f>VLOOKUP(A94,home!$A$2:$E$405,3,FALSE)</f>
        <v>1.5952</v>
      </c>
      <c r="F94">
        <f>VLOOKUP(B94,home!$B$2:$E$405,3,FALSE)</f>
        <v>1.8806</v>
      </c>
      <c r="G94">
        <f>VLOOKUP(C94,away!$B$2:$E$405,4,FALSE)</f>
        <v>1.097</v>
      </c>
      <c r="H94">
        <f>VLOOKUP(A94,away!$A$2:$E$405,3,FALSE)</f>
        <v>1.1429</v>
      </c>
      <c r="I94">
        <f>VLOOKUP(C94,away!$B$2:$E$405,3,FALSE)</f>
        <v>0.21870000000000001</v>
      </c>
      <c r="J94">
        <f>VLOOKUP(B94,home!$B$2:$E$405,4,FALSE)</f>
        <v>1.1666000000000001</v>
      </c>
      <c r="K94" s="3">
        <f t="shared" si="170"/>
        <v>3.2909266326400002</v>
      </c>
      <c r="L94" s="3">
        <f t="shared" si="171"/>
        <v>0.29159427151800005</v>
      </c>
      <c r="M94" s="5">
        <f t="shared" si="172"/>
        <v>2.7805514791668526E-2</v>
      </c>
      <c r="N94" s="5">
        <f t="shared" si="173"/>
        <v>9.1505909162167401E-2</v>
      </c>
      <c r="O94" s="5">
        <f t="shared" si="174"/>
        <v>8.1079288298595599E-3</v>
      </c>
      <c r="P94" s="5">
        <f t="shared" si="175"/>
        <v>2.6682598921734493E-2</v>
      </c>
      <c r="Q94" s="5">
        <f t="shared" si="176"/>
        <v>0.15056961675285674</v>
      </c>
      <c r="R94" s="5">
        <f t="shared" si="177"/>
        <v>1.1821128003313443E-3</v>
      </c>
      <c r="S94" s="5">
        <f t="shared" si="178"/>
        <v>6.4012579029059614E-3</v>
      </c>
      <c r="T94" s="5">
        <f t="shared" si="179"/>
        <v>4.3905237709793717E-2</v>
      </c>
      <c r="U94" s="5">
        <f t="shared" si="180"/>
        <v>3.8902464973950713E-3</v>
      </c>
      <c r="V94" s="5">
        <f t="shared" si="181"/>
        <v>6.8252726321678826E-4</v>
      </c>
      <c r="W94" s="5">
        <f t="shared" si="182"/>
        <v>0.16517118727945801</v>
      </c>
      <c r="X94" s="5">
        <f t="shared" si="183"/>
        <v>4.8162972030516726E-2</v>
      </c>
      <c r="Y94" s="5">
        <f t="shared" si="184"/>
        <v>7.022023371690167E-3</v>
      </c>
      <c r="Z94" s="5">
        <f t="shared" si="185"/>
        <v>1.1489910695490714E-4</v>
      </c>
      <c r="AA94" s="5">
        <f t="shared" si="186"/>
        <v>3.781245311444557E-4</v>
      </c>
      <c r="AB94" s="5">
        <f t="shared" si="187"/>
        <v>6.2219004499890153E-4</v>
      </c>
      <c r="AC94" s="5">
        <f t="shared" si="188"/>
        <v>4.0935227584375363E-5</v>
      </c>
      <c r="AD94" s="5">
        <f t="shared" si="189"/>
        <v>0.1358915647906844</v>
      </c>
      <c r="AE94" s="5">
        <f t="shared" si="190"/>
        <v>3.9625201840580729E-2</v>
      </c>
      <c r="AF94" s="5">
        <f t="shared" si="191"/>
        <v>5.7772409322289255E-3</v>
      </c>
      <c r="AG94" s="5">
        <f t="shared" si="192"/>
        <v>5.6153678700575501E-4</v>
      </c>
      <c r="AH94" s="5">
        <f t="shared" si="193"/>
        <v>8.3759803476462276E-6</v>
      </c>
      <c r="AI94" s="5">
        <f t="shared" si="194"/>
        <v>2.7564736800538213E-5</v>
      </c>
      <c r="AJ94" s="5">
        <f t="shared" si="195"/>
        <v>4.5356763229301581E-5</v>
      </c>
      <c r="AK94" s="5">
        <f t="shared" si="196"/>
        <v>4.9755260027218399E-5</v>
      </c>
      <c r="AL94" s="5">
        <f t="shared" si="197"/>
        <v>1.5712829164825786E-6</v>
      </c>
      <c r="AM94" s="5">
        <f t="shared" si="198"/>
        <v>8.9441833944157431E-2</v>
      </c>
      <c r="AN94" s="5">
        <f t="shared" si="199"/>
        <v>2.6080726412180521E-2</v>
      </c>
      <c r="AO94" s="5">
        <f t="shared" si="200"/>
        <v>3.8024952094100205E-3</v>
      </c>
      <c r="AP94" s="5">
        <f t="shared" si="201"/>
        <v>3.6959527351286667E-4</v>
      </c>
      <c r="AQ94" s="5">
        <f t="shared" si="202"/>
        <v>2.6942966134120077E-5</v>
      </c>
      <c r="AR94" s="5">
        <f t="shared" si="203"/>
        <v>4.8847757754419753E-7</v>
      </c>
      <c r="AS94" s="5">
        <f t="shared" si="204"/>
        <v>1.6075438693876701E-6</v>
      </c>
      <c r="AT94" s="5">
        <f t="shared" si="205"/>
        <v>2.6451544664525222E-6</v>
      </c>
      <c r="AU94" s="5">
        <f t="shared" si="206"/>
        <v>2.9016697603650844E-6</v>
      </c>
      <c r="AV94" s="5">
        <f t="shared" si="207"/>
        <v>2.3872955733778961E-6</v>
      </c>
      <c r="AW94" s="5">
        <f t="shared" si="208"/>
        <v>4.1884089228747261E-8</v>
      </c>
      <c r="AX94" s="5">
        <f t="shared" si="209"/>
        <v>4.9057752233165365E-2</v>
      </c>
      <c r="AY94" s="5">
        <f t="shared" si="210"/>
        <v>1.4304959524740396E-2</v>
      </c>
      <c r="AZ94" s="5">
        <f t="shared" si="211"/>
        <v>2.0856221258555756E-3</v>
      </c>
      <c r="BA94" s="5">
        <f t="shared" si="212"/>
        <v>2.0271848815022644E-4</v>
      </c>
      <c r="BB94" s="5">
        <f t="shared" si="213"/>
        <v>1.4777887468848897E-5</v>
      </c>
      <c r="BC94" s="5">
        <f t="shared" si="214"/>
        <v>8.6182946621079538E-7</v>
      </c>
      <c r="BD94" s="5">
        <f t="shared" si="215"/>
        <v>2.3739543896146263E-8</v>
      </c>
      <c r="BE94" s="5">
        <f t="shared" si="216"/>
        <v>7.8125097254554074E-8</v>
      </c>
      <c r="BF94" s="5">
        <f t="shared" si="217"/>
        <v>1.2855198161630113E-7</v>
      </c>
      <c r="BG94" s="5">
        <f t="shared" si="218"/>
        <v>1.4101837999324433E-7</v>
      </c>
      <c r="BH94" s="5">
        <f t="shared" si="219"/>
        <v>1.1602028560287889E-7</v>
      </c>
      <c r="BI94" s="5">
        <f t="shared" si="220"/>
        <v>7.6362849563402617E-8</v>
      </c>
      <c r="BJ94" s="8">
        <f t="shared" si="221"/>
        <v>0.87358077655122424</v>
      </c>
      <c r="BK94" s="8">
        <f t="shared" si="222"/>
        <v>7.5919364914767029E-2</v>
      </c>
      <c r="BL94" s="8">
        <f t="shared" si="223"/>
        <v>1.432224940351909E-2</v>
      </c>
      <c r="BM94" s="8">
        <f t="shared" si="224"/>
        <v>0.64377869107719576</v>
      </c>
      <c r="BN94" s="8">
        <f t="shared" si="225"/>
        <v>0.30585368125861806</v>
      </c>
    </row>
    <row r="95" spans="1:66" x14ac:dyDescent="0.25">
      <c r="A95" t="s">
        <v>184</v>
      </c>
      <c r="B95" t="s">
        <v>190</v>
      </c>
      <c r="C95" t="s">
        <v>188</v>
      </c>
      <c r="D95" t="s">
        <v>479</v>
      </c>
      <c r="E95">
        <f>VLOOKUP(A95,home!$A$2:$E$405,3,FALSE)</f>
        <v>1.5952</v>
      </c>
      <c r="F95">
        <f>VLOOKUP(B95,home!$B$2:$E$405,3,FALSE)</f>
        <v>0.62690000000000001</v>
      </c>
      <c r="G95">
        <f>VLOOKUP(C95,away!$B$2:$E$405,4,FALSE)</f>
        <v>1.097</v>
      </c>
      <c r="H95">
        <f>VLOOKUP(A95,away!$A$2:$E$405,3,FALSE)</f>
        <v>1.1429</v>
      </c>
      <c r="I95">
        <f>VLOOKUP(C95,away!$B$2:$E$405,3,FALSE)</f>
        <v>0.65620000000000001</v>
      </c>
      <c r="J95">
        <f>VLOOKUP(B95,home!$B$2:$E$405,4,FALSE)</f>
        <v>2.0415999999999999</v>
      </c>
      <c r="K95" s="3">
        <f t="shared" si="170"/>
        <v>1.09703387536</v>
      </c>
      <c r="L95" s="3">
        <f t="shared" si="171"/>
        <v>1.5311407527680001</v>
      </c>
      <c r="M95" s="5">
        <f t="shared" si="172"/>
        <v>7.2210152391498292E-2</v>
      </c>
      <c r="N95" s="5">
        <f t="shared" si="173"/>
        <v>7.9216983318381534E-2</v>
      </c>
      <c r="O95" s="5">
        <f t="shared" si="174"/>
        <v>0.11056390709021069</v>
      </c>
      <c r="P95" s="5">
        <f t="shared" si="175"/>
        <v>0.1212923514701168</v>
      </c>
      <c r="Q95" s="5">
        <f t="shared" si="176"/>
        <v>4.3451857102046278E-2</v>
      </c>
      <c r="R95" s="5">
        <f t="shared" si="177"/>
        <v>8.4644451965538214E-2</v>
      </c>
      <c r="S95" s="5">
        <f t="shared" si="178"/>
        <v>5.0934093191591347E-2</v>
      </c>
      <c r="T95" s="5">
        <f t="shared" si="179"/>
        <v>6.6530909192394697E-2</v>
      </c>
      <c r="U95" s="5">
        <f t="shared" si="180"/>
        <v>9.2857831167477742E-2</v>
      </c>
      <c r="V95" s="5">
        <f t="shared" si="181"/>
        <v>9.5060747132614254E-3</v>
      </c>
      <c r="W95" s="5">
        <f t="shared" si="182"/>
        <v>1.5889386396082259E-2</v>
      </c>
      <c r="X95" s="5">
        <f t="shared" si="183"/>
        <v>2.432888704751901E-2</v>
      </c>
      <c r="Y95" s="5">
        <f t="shared" si="184"/>
        <v>1.8625475213972953E-2</v>
      </c>
      <c r="Z95" s="5">
        <f t="shared" si="185"/>
        <v>4.3200856633383009E-2</v>
      </c>
      <c r="AA95" s="5">
        <f t="shared" si="186"/>
        <v>4.7392803171391919E-2</v>
      </c>
      <c r="AB95" s="5">
        <f t="shared" si="187"/>
        <v>2.5995755263642884E-2</v>
      </c>
      <c r="AC95" s="5">
        <f t="shared" si="188"/>
        <v>9.9796749230881502E-4</v>
      </c>
      <c r="AD95" s="5">
        <f t="shared" si="189"/>
        <v>4.3577987837966452E-3</v>
      </c>
      <c r="AE95" s="5">
        <f t="shared" si="190"/>
        <v>6.6724033102338711E-3</v>
      </c>
      <c r="AF95" s="5">
        <f t="shared" si="191"/>
        <v>5.1081943136015925E-3</v>
      </c>
      <c r="AG95" s="5">
        <f t="shared" si="192"/>
        <v>2.6071214955377202E-3</v>
      </c>
      <c r="AH95" s="5">
        <f t="shared" si="193"/>
        <v>1.6536648036465131E-2</v>
      </c>
      <c r="AI95" s="5">
        <f t="shared" si="194"/>
        <v>1.8141263080907674E-2</v>
      </c>
      <c r="AJ95" s="5">
        <f t="shared" si="195"/>
        <v>9.9507900707867178E-3</v>
      </c>
      <c r="AK95" s="5">
        <f t="shared" si="196"/>
        <v>3.638784598082988E-3</v>
      </c>
      <c r="AL95" s="5">
        <f t="shared" si="197"/>
        <v>6.7051969743314504E-5</v>
      </c>
      <c r="AM95" s="5">
        <f t="shared" si="198"/>
        <v>9.5613057756550597E-4</v>
      </c>
      <c r="AN95" s="5">
        <f t="shared" si="199"/>
        <v>1.4639704922781514E-3</v>
      </c>
      <c r="AO95" s="5">
        <f t="shared" si="200"/>
        <v>1.1207724407884543E-3</v>
      </c>
      <c r="AP95" s="5">
        <f t="shared" si="201"/>
        <v>5.7202011955682095E-4</v>
      </c>
      <c r="AQ95" s="5">
        <f t="shared" si="202"/>
        <v>2.1896082911416811E-4</v>
      </c>
      <c r="AR95" s="5">
        <f t="shared" si="203"/>
        <v>5.0639871445625345E-3</v>
      </c>
      <c r="AS95" s="5">
        <f t="shared" si="204"/>
        <v>5.5553654419726569E-3</v>
      </c>
      <c r="AT95" s="5">
        <f t="shared" si="205"/>
        <v>3.0472120399241409E-3</v>
      </c>
      <c r="AU95" s="5">
        <f t="shared" si="206"/>
        <v>1.1142982777338775E-3</v>
      </c>
      <c r="AV95" s="5">
        <f t="shared" si="207"/>
        <v>3.0560573948234225E-4</v>
      </c>
      <c r="AW95" s="5">
        <f t="shared" si="208"/>
        <v>3.1285578779898639E-6</v>
      </c>
      <c r="AX95" s="5">
        <f t="shared" si="209"/>
        <v>1.7481793880948026E-4</v>
      </c>
      <c r="AY95" s="5">
        <f t="shared" si="210"/>
        <v>2.6767087042609775E-4</v>
      </c>
      <c r="AZ95" s="5">
        <f t="shared" si="211"/>
        <v>2.0492088901914059E-4</v>
      </c>
      <c r="BA95" s="5">
        <f t="shared" si="212"/>
        <v>1.0458757475688491E-4</v>
      </c>
      <c r="BB95" s="5">
        <f t="shared" si="213"/>
        <v>4.0034574485859074E-5</v>
      </c>
      <c r="BC95" s="5">
        <f t="shared" si="214"/>
        <v>1.2259713703004957E-5</v>
      </c>
      <c r="BD95" s="5">
        <f t="shared" si="215"/>
        <v>1.2922795147554929E-3</v>
      </c>
      <c r="BE95" s="5">
        <f t="shared" si="216"/>
        <v>1.4176744041205585E-3</v>
      </c>
      <c r="BF95" s="5">
        <f t="shared" si="217"/>
        <v>7.7761842277552736E-4</v>
      </c>
      <c r="BG95" s="5">
        <f t="shared" si="218"/>
        <v>2.8435791729625599E-4</v>
      </c>
      <c r="BH95" s="5">
        <f t="shared" si="219"/>
        <v>7.798756700020251E-5</v>
      </c>
      <c r="BI95" s="5">
        <f t="shared" si="220"/>
        <v>1.7111000571225964E-5</v>
      </c>
      <c r="BJ95" s="8">
        <f t="shared" si="221"/>
        <v>0.27192516219407009</v>
      </c>
      <c r="BK95" s="8">
        <f t="shared" si="222"/>
        <v>0.25527536209894613</v>
      </c>
      <c r="BL95" s="8">
        <f t="shared" si="223"/>
        <v>0.42867573191469882</v>
      </c>
      <c r="BM95" s="8">
        <f t="shared" si="224"/>
        <v>0.48743286719075818</v>
      </c>
      <c r="BN95" s="8">
        <f t="shared" si="225"/>
        <v>0.51137970333779181</v>
      </c>
    </row>
    <row r="96" spans="1:66" x14ac:dyDescent="0.25">
      <c r="A96" t="s">
        <v>184</v>
      </c>
      <c r="B96" t="s">
        <v>186</v>
      </c>
      <c r="C96" t="s">
        <v>268</v>
      </c>
      <c r="D96" t="s">
        <v>479</v>
      </c>
      <c r="E96">
        <f>VLOOKUP(A96,home!$A$2:$E$405,3,FALSE)</f>
        <v>1.5952</v>
      </c>
      <c r="F96">
        <f>VLOOKUP(B96,home!$B$2:$E$405,3,FALSE)</f>
        <v>0.78359999999999996</v>
      </c>
      <c r="G96">
        <f>VLOOKUP(C96,away!$B$2:$E$405,4,FALSE)</f>
        <v>1.4626999999999999</v>
      </c>
      <c r="H96">
        <f>VLOOKUP(A96,away!$A$2:$E$405,3,FALSE)</f>
        <v>1.1429</v>
      </c>
      <c r="I96">
        <f>VLOOKUP(C96,away!$B$2:$E$405,3,FALSE)</f>
        <v>1.1666000000000001</v>
      </c>
      <c r="J96">
        <f>VLOOKUP(B96,home!$B$2:$E$405,4,FALSE)</f>
        <v>0.65620000000000001</v>
      </c>
      <c r="K96" s="3">
        <f t="shared" si="170"/>
        <v>1.8283731277439998</v>
      </c>
      <c r="L96" s="3">
        <f t="shared" si="171"/>
        <v>0.87491614526799999</v>
      </c>
      <c r="M96" s="5">
        <f t="shared" si="172"/>
        <v>6.6984818621021541E-2</v>
      </c>
      <c r="N96" s="5">
        <f t="shared" si="173"/>
        <v>0.12247324233348168</v>
      </c>
      <c r="O96" s="5">
        <f t="shared" si="174"/>
        <v>5.8606099299380314E-2</v>
      </c>
      <c r="P96" s="5">
        <f t="shared" si="175"/>
        <v>0.10715381708088344</v>
      </c>
      <c r="Q96" s="5">
        <f t="shared" si="176"/>
        <v>0.11196339257510839</v>
      </c>
      <c r="R96" s="5">
        <f t="shared" si="177"/>
        <v>2.5637711244103727E-2</v>
      </c>
      <c r="S96" s="5">
        <f t="shared" si="178"/>
        <v>4.2852771536057051E-2</v>
      </c>
      <c r="T96" s="5">
        <f t="shared" si="179"/>
        <v>9.7958579842941651E-2</v>
      </c>
      <c r="U96" s="5">
        <f t="shared" si="180"/>
        <v>4.6875302295579444E-2</v>
      </c>
      <c r="V96" s="5">
        <f t="shared" si="181"/>
        <v>7.6167143161243421E-3</v>
      </c>
      <c r="W96" s="5">
        <f t="shared" si="182"/>
        <v>6.8236952758460076E-2</v>
      </c>
      <c r="X96" s="5">
        <f t="shared" si="183"/>
        <v>5.9701611672266508E-2</v>
      </c>
      <c r="Y96" s="5">
        <f t="shared" si="184"/>
        <v>2.6116951975293221E-2</v>
      </c>
      <c r="Z96" s="5">
        <f t="shared" si="185"/>
        <v>7.4769491650617664E-3</v>
      </c>
      <c r="AA96" s="5">
        <f t="shared" si="186"/>
        <v>1.3670652930906871E-2</v>
      </c>
      <c r="AB96" s="5">
        <f t="shared" si="187"/>
        <v>1.2497527228792438E-2</v>
      </c>
      <c r="AC96" s="5">
        <f t="shared" si="188"/>
        <v>7.6151584548293642E-4</v>
      </c>
      <c r="AD96" s="5">
        <f t="shared" si="189"/>
        <v>3.119065268567631E-2</v>
      </c>
      <c r="AE96" s="5">
        <f t="shared" si="190"/>
        <v>2.728920561614491E-2</v>
      </c>
      <c r="AF96" s="5">
        <f t="shared" si="191"/>
        <v>1.1937883292551679E-2</v>
      </c>
      <c r="AG96" s="5">
        <f t="shared" si="192"/>
        <v>3.4815489443261924E-3</v>
      </c>
      <c r="AH96" s="5">
        <f t="shared" si="193"/>
        <v>1.6354258854651572E-3</v>
      </c>
      <c r="AI96" s="5">
        <f t="shared" si="194"/>
        <v>2.9901687414014299E-3</v>
      </c>
      <c r="AJ96" s="5">
        <f t="shared" si="195"/>
        <v>2.7335720870992363E-3</v>
      </c>
      <c r="AK96" s="5">
        <f t="shared" si="196"/>
        <v>1.6659965822677745E-3</v>
      </c>
      <c r="AL96" s="5">
        <f t="shared" si="197"/>
        <v>4.8727058632634659E-5</v>
      </c>
      <c r="AM96" s="5">
        <f t="shared" si="198"/>
        <v>1.1405630241457354E-2</v>
      </c>
      <c r="AN96" s="5">
        <f t="shared" si="199"/>
        <v>9.9789700452079973E-3</v>
      </c>
      <c r="AO96" s="5">
        <f t="shared" si="200"/>
        <v>4.3653810028491096E-3</v>
      </c>
      <c r="AP96" s="5">
        <f t="shared" si="201"/>
        <v>1.2731141065462999E-3</v>
      </c>
      <c r="AQ96" s="5">
        <f t="shared" si="202"/>
        <v>2.7846702164645054E-4</v>
      </c>
      <c r="AR96" s="5">
        <f t="shared" si="203"/>
        <v>2.8617210231653633E-4</v>
      </c>
      <c r="AS96" s="5">
        <f t="shared" si="204"/>
        <v>5.2322938178556145E-4</v>
      </c>
      <c r="AT96" s="5">
        <f t="shared" si="205"/>
        <v>4.7832927065141328E-4</v>
      </c>
      <c r="AU96" s="5">
        <f t="shared" si="206"/>
        <v>2.9152146155747685E-4</v>
      </c>
      <c r="AV96" s="5">
        <f t="shared" si="207"/>
        <v>1.3325250161808658E-4</v>
      </c>
      <c r="AW96" s="5">
        <f t="shared" si="208"/>
        <v>2.1652046750204653E-6</v>
      </c>
      <c r="AX96" s="5">
        <f t="shared" si="209"/>
        <v>3.475624639744157E-3</v>
      </c>
      <c r="AY96" s="5">
        <f t="shared" si="210"/>
        <v>3.040880112203439E-3</v>
      </c>
      <c r="AZ96" s="5">
        <f t="shared" si="211"/>
        <v>1.3302575529955778E-3</v>
      </c>
      <c r="BA96" s="5">
        <f t="shared" si="212"/>
        <v>3.8795460349351117E-4</v>
      </c>
      <c r="BB96" s="5">
        <f t="shared" si="213"/>
        <v>8.485693655687951E-5</v>
      </c>
      <c r="BC96" s="5">
        <f t="shared" si="214"/>
        <v>1.4848540766319255E-5</v>
      </c>
      <c r="BD96" s="5">
        <f t="shared" si="215"/>
        <v>4.1729432107003925E-5</v>
      </c>
      <c r="BE96" s="5">
        <f t="shared" si="216"/>
        <v>7.6296972300463655E-5</v>
      </c>
      <c r="BF96" s="5">
        <f t="shared" si="217"/>
        <v>6.9749666941198041E-5</v>
      </c>
      <c r="BG96" s="5">
        <f t="shared" si="218"/>
        <v>4.2509472234793501E-5</v>
      </c>
      <c r="BH96" s="5">
        <f t="shared" si="219"/>
        <v>1.9430794177169034E-5</v>
      </c>
      <c r="BI96" s="5">
        <f t="shared" si="220"/>
        <v>7.1053483848520878E-6</v>
      </c>
      <c r="BJ96" s="8">
        <f t="shared" si="221"/>
        <v>0.59598600649971767</v>
      </c>
      <c r="BK96" s="8">
        <f t="shared" si="222"/>
        <v>0.22845924457040534</v>
      </c>
      <c r="BL96" s="8">
        <f t="shared" si="223"/>
        <v>0.16828178269907093</v>
      </c>
      <c r="BM96" s="8">
        <f t="shared" si="224"/>
        <v>0.50434618687274835</v>
      </c>
      <c r="BN96" s="8">
        <f t="shared" si="225"/>
        <v>0.49281908115397915</v>
      </c>
    </row>
    <row r="97" spans="1:66" x14ac:dyDescent="0.25">
      <c r="A97" t="s">
        <v>184</v>
      </c>
      <c r="B97" t="s">
        <v>193</v>
      </c>
      <c r="C97" t="s">
        <v>189</v>
      </c>
      <c r="D97" t="s">
        <v>479</v>
      </c>
      <c r="E97">
        <f>VLOOKUP(A97,home!$A$2:$E$405,3,FALSE)</f>
        <v>1.5952</v>
      </c>
      <c r="F97">
        <f>VLOOKUP(B97,home!$B$2:$E$405,3,FALSE)</f>
        <v>0.47020000000000001</v>
      </c>
      <c r="G97">
        <f>VLOOKUP(C97,away!$B$2:$E$405,4,FALSE)</f>
        <v>0.62690000000000001</v>
      </c>
      <c r="H97">
        <f>VLOOKUP(A97,away!$A$2:$E$405,3,FALSE)</f>
        <v>1.1429</v>
      </c>
      <c r="I97">
        <f>VLOOKUP(C97,away!$B$2:$E$405,3,FALSE)</f>
        <v>0.58330000000000004</v>
      </c>
      <c r="J97">
        <f>VLOOKUP(B97,home!$B$2:$E$405,4,FALSE)</f>
        <v>0.4375</v>
      </c>
      <c r="K97" s="3">
        <f t="shared" si="170"/>
        <v>0.47021451977600004</v>
      </c>
      <c r="L97" s="3">
        <f t="shared" si="171"/>
        <v>0.291660936875</v>
      </c>
      <c r="M97" s="5">
        <f t="shared" si="172"/>
        <v>0.46679016085536151</v>
      </c>
      <c r="N97" s="5">
        <f t="shared" si="173"/>
        <v>0.21949151132276565</v>
      </c>
      <c r="O97" s="5">
        <f t="shared" si="174"/>
        <v>0.13614445563910668</v>
      </c>
      <c r="P97" s="5">
        <f t="shared" si="175"/>
        <v>6.4017099828507493E-2</v>
      </c>
      <c r="Q97" s="5">
        <f t="shared" si="176"/>
        <v>5.1604047795771352E-2</v>
      </c>
      <c r="R97" s="5">
        <f t="shared" si="177"/>
        <v>1.985400974101937E-2</v>
      </c>
      <c r="S97" s="5">
        <f t="shared" si="178"/>
        <v>2.1948775992532911E-3</v>
      </c>
      <c r="T97" s="5">
        <f t="shared" si="179"/>
        <v>1.5050884926656951E-2</v>
      </c>
      <c r="U97" s="5">
        <f t="shared" si="180"/>
        <v>9.3356436560014504E-3</v>
      </c>
      <c r="V97" s="5">
        <f t="shared" si="181"/>
        <v>3.3445839305152609E-5</v>
      </c>
      <c r="W97" s="5">
        <f t="shared" si="182"/>
        <v>8.088324184262129E-3</v>
      </c>
      <c r="X97" s="5">
        <f t="shared" si="183"/>
        <v>2.3590482093306126E-3</v>
      </c>
      <c r="Y97" s="5">
        <f t="shared" si="184"/>
        <v>3.4402110543332881E-4</v>
      </c>
      <c r="Z97" s="5">
        <f t="shared" si="185"/>
        <v>1.9302130272636951E-3</v>
      </c>
      <c r="AA97" s="5">
        <f t="shared" si="186"/>
        <v>9.0761419168017775E-4</v>
      </c>
      <c r="AB97" s="5">
        <f t="shared" si="187"/>
        <v>2.1338668564138856E-4</v>
      </c>
      <c r="AC97" s="5">
        <f t="shared" si="188"/>
        <v>2.8667935471834149E-7</v>
      </c>
      <c r="AD97" s="5">
        <f t="shared" si="189"/>
        <v>9.5081186802385578E-4</v>
      </c>
      <c r="AE97" s="5">
        <f t="shared" si="190"/>
        <v>2.7731468021970665E-4</v>
      </c>
      <c r="AF97" s="5">
        <f t="shared" si="191"/>
        <v>4.0440929721035333E-5</v>
      </c>
      <c r="AG97" s="5">
        <f t="shared" si="192"/>
        <v>3.9316798168443991E-6</v>
      </c>
      <c r="AH97" s="5">
        <f t="shared" si="193"/>
        <v>1.4074193497501481E-4</v>
      </c>
      <c r="AI97" s="5">
        <f t="shared" si="194"/>
        <v>6.6178901366621616E-5</v>
      </c>
      <c r="AJ97" s="5">
        <f t="shared" si="195"/>
        <v>1.5559140162704625E-5</v>
      </c>
      <c r="AK97" s="5">
        <f t="shared" si="196"/>
        <v>2.4387112065778775E-6</v>
      </c>
      <c r="AL97" s="5">
        <f t="shared" si="197"/>
        <v>1.5726450477145186E-9</v>
      </c>
      <c r="AM97" s="5">
        <f t="shared" si="198"/>
        <v>8.9417109184031799E-5</v>
      </c>
      <c r="AN97" s="5">
        <f t="shared" si="199"/>
        <v>2.6079477837268884E-5</v>
      </c>
      <c r="AO97" s="5">
        <f t="shared" si="200"/>
        <v>3.8031824696143205E-6</v>
      </c>
      <c r="AP97" s="5">
        <f t="shared" si="201"/>
        <v>3.6974658739809632E-7</v>
      </c>
      <c r="AQ97" s="5">
        <f t="shared" si="202"/>
        <v>2.696015902171571E-8</v>
      </c>
      <c r="AR97" s="5">
        <f t="shared" si="203"/>
        <v>8.2097849224826359E-6</v>
      </c>
      <c r="AS97" s="5">
        <f t="shared" si="204"/>
        <v>3.8603600747894179E-6</v>
      </c>
      <c r="AT97" s="5">
        <f t="shared" si="205"/>
        <v>9.0759867936477482E-7</v>
      </c>
      <c r="AU97" s="5">
        <f t="shared" si="206"/>
        <v>1.4225535905561317E-7</v>
      </c>
      <c r="AV97" s="5">
        <f t="shared" si="207"/>
        <v>1.6722633835974398E-8</v>
      </c>
      <c r="AW97" s="5">
        <f t="shared" si="208"/>
        <v>5.9910440527296429E-12</v>
      </c>
      <c r="AX97" s="5">
        <f t="shared" si="209"/>
        <v>7.0075371757879457E-6</v>
      </c>
      <c r="AY97" s="5">
        <f t="shared" si="210"/>
        <v>2.0438248578767038E-6</v>
      </c>
      <c r="AZ97" s="5">
        <f t="shared" si="211"/>
        <v>2.9805193642836662E-7</v>
      </c>
      <c r="BA97" s="5">
        <f t="shared" si="212"/>
        <v>2.897670233870178E-8</v>
      </c>
      <c r="BB97" s="5">
        <f t="shared" si="213"/>
        <v>2.1128430379134413E-9</v>
      </c>
      <c r="BC97" s="5">
        <f t="shared" si="214"/>
        <v>1.2324675598153118E-10</v>
      </c>
      <c r="BD97" s="5">
        <f t="shared" si="215"/>
        <v>3.9907892700558869E-7</v>
      </c>
      <c r="BE97" s="5">
        <f t="shared" si="216"/>
        <v>1.8765270601465429E-7</v>
      </c>
      <c r="BF97" s="5">
        <f t="shared" si="217"/>
        <v>4.4118513521673781E-8</v>
      </c>
      <c r="BG97" s="5">
        <f t="shared" si="218"/>
        <v>6.9150552162749353E-9</v>
      </c>
      <c r="BH97" s="5">
        <f t="shared" si="219"/>
        <v>8.1288984193631048E-10</v>
      </c>
      <c r="BI97" s="5">
        <f t="shared" si="220"/>
        <v>7.6446521331374195E-11</v>
      </c>
      <c r="BJ97" s="8">
        <f t="shared" si="221"/>
        <v>0.29833941380500101</v>
      </c>
      <c r="BK97" s="8">
        <f t="shared" si="222"/>
        <v>0.53303791619928509</v>
      </c>
      <c r="BL97" s="8">
        <f t="shared" si="223"/>
        <v>0.16669380397736763</v>
      </c>
      <c r="BM97" s="8">
        <f t="shared" si="224"/>
        <v>4.2098018007518556E-2</v>
      </c>
      <c r="BN97" s="8">
        <f t="shared" si="225"/>
        <v>0.95790128518253204</v>
      </c>
    </row>
    <row r="98" spans="1:66" x14ac:dyDescent="0.25">
      <c r="A98" t="s">
        <v>10</v>
      </c>
      <c r="B98" t="s">
        <v>211</v>
      </c>
      <c r="C98" t="s">
        <v>39</v>
      </c>
      <c r="D98" t="s">
        <v>480</v>
      </c>
      <c r="E98">
        <f>VLOOKUP(A98,home!$A$2:$E$405,3,FALSE)</f>
        <v>1.5185</v>
      </c>
      <c r="F98">
        <f>VLOOKUP(B98,home!$B$2:$E$405,3,FALSE)</f>
        <v>1.8439000000000001</v>
      </c>
      <c r="G98">
        <f>VLOOKUP(C98,away!$B$2:$E$405,4,FALSE)</f>
        <v>0.82320000000000004</v>
      </c>
      <c r="H98">
        <f>VLOOKUP(A98,away!$A$2:$E$405,3,FALSE)</f>
        <v>1.4074</v>
      </c>
      <c r="I98">
        <f>VLOOKUP(C98,away!$B$2:$E$405,3,FALSE)</f>
        <v>0.3553</v>
      </c>
      <c r="J98">
        <f>VLOOKUP(B98,home!$B$2:$E$405,4,FALSE)</f>
        <v>0.71050000000000002</v>
      </c>
      <c r="K98" s="3">
        <f t="shared" si="170"/>
        <v>2.3049288418800002</v>
      </c>
      <c r="L98" s="3">
        <f t="shared" si="171"/>
        <v>0.35528497080999999</v>
      </c>
      <c r="M98" s="5">
        <f t="shared" si="172"/>
        <v>6.993326752596124E-2</v>
      </c>
      <c r="N98" s="5">
        <f t="shared" si="173"/>
        <v>0.16119120532749806</v>
      </c>
      <c r="O98" s="5">
        <f t="shared" si="174"/>
        <v>2.4846238911609055E-2</v>
      </c>
      <c r="P98" s="5">
        <f t="shared" si="175"/>
        <v>5.7268812679608858E-2</v>
      </c>
      <c r="Q98" s="5">
        <f t="shared" si="176"/>
        <v>0.18576712910837576</v>
      </c>
      <c r="R98" s="5">
        <f t="shared" si="177"/>
        <v>4.4137476332246533E-3</v>
      </c>
      <c r="S98" s="5">
        <f t="shared" si="178"/>
        <v>1.172445183014866E-2</v>
      </c>
      <c r="T98" s="5">
        <f t="shared" si="179"/>
        <v>6.6000269042726767E-2</v>
      </c>
      <c r="U98" s="5">
        <f t="shared" si="180"/>
        <v>1.0173374220599092E-2</v>
      </c>
      <c r="V98" s="5">
        <f t="shared" si="181"/>
        <v>1.0668034119218981E-3</v>
      </c>
      <c r="W98" s="5">
        <f t="shared" si="182"/>
        <v>0.14272667125171365</v>
      </c>
      <c r="X98" s="5">
        <f t="shared" si="183"/>
        <v>5.0708641229473543E-2</v>
      </c>
      <c r="Y98" s="5">
        <f t="shared" si="184"/>
        <v>9.0080090595141323E-3</v>
      </c>
      <c r="Z98" s="5">
        <f t="shared" si="185"/>
        <v>5.2271273301097597E-4</v>
      </c>
      <c r="AA98" s="5">
        <f t="shared" si="186"/>
        <v>1.2048156543349184E-3</v>
      </c>
      <c r="AB98" s="5">
        <f t="shared" si="187"/>
        <v>1.3885071754125395E-3</v>
      </c>
      <c r="AC98" s="5">
        <f t="shared" si="188"/>
        <v>5.4600770603063428E-5</v>
      </c>
      <c r="AD98" s="5">
        <f t="shared" si="189"/>
        <v>8.2243705268399997E-2</v>
      </c>
      <c r="AE98" s="5">
        <f t="shared" si="190"/>
        <v>2.9219952425589727E-2</v>
      </c>
      <c r="AF98" s="5">
        <f t="shared" si="191"/>
        <v>5.1907049722976165E-3</v>
      </c>
      <c r="AG98" s="5">
        <f t="shared" si="192"/>
        <v>6.1472648818869358E-4</v>
      </c>
      <c r="AH98" s="5">
        <f t="shared" si="193"/>
        <v>4.6427994522454957E-5</v>
      </c>
      <c r="AI98" s="5">
        <f t="shared" si="194"/>
        <v>1.070132236454531E-4</v>
      </c>
      <c r="AJ98" s="5">
        <f t="shared" si="195"/>
        <v>1.2332893282147986E-4</v>
      </c>
      <c r="AK98" s="5">
        <f t="shared" si="196"/>
        <v>9.4754804766169958E-5</v>
      </c>
      <c r="AL98" s="5">
        <f t="shared" si="197"/>
        <v>1.7885172047299694E-6</v>
      </c>
      <c r="AM98" s="5">
        <f t="shared" si="198"/>
        <v>3.7913177667242656E-2</v>
      </c>
      <c r="AN98" s="5">
        <f t="shared" si="199"/>
        <v>1.3469982220820647E-2</v>
      </c>
      <c r="AO98" s="5">
        <f t="shared" si="200"/>
        <v>2.3928411200677406E-3</v>
      </c>
      <c r="AP98" s="5">
        <f t="shared" si="201"/>
        <v>2.83380162498745E-4</v>
      </c>
      <c r="AQ98" s="5">
        <f t="shared" si="202"/>
        <v>2.5170178190374909E-5</v>
      </c>
      <c r="AR98" s="5">
        <f t="shared" si="203"/>
        <v>3.2990337357354497E-6</v>
      </c>
      <c r="AS98" s="5">
        <f t="shared" si="204"/>
        <v>7.60403800783176E-6</v>
      </c>
      <c r="AT98" s="5">
        <f t="shared" si="205"/>
        <v>8.7633832595015843E-6</v>
      </c>
      <c r="AU98" s="5">
        <f t="shared" si="206"/>
        <v>6.7329916090911883E-6</v>
      </c>
      <c r="AV98" s="5">
        <f t="shared" si="207"/>
        <v>3.8797666379825791E-6</v>
      </c>
      <c r="AW98" s="5">
        <f t="shared" si="208"/>
        <v>4.0684125021961816E-8</v>
      </c>
      <c r="AX98" s="5">
        <f t="shared" si="209"/>
        <v>1.4564529448758055E-2</v>
      </c>
      <c r="AY98" s="5">
        <f t="shared" si="210"/>
        <v>5.1745584200633896E-3</v>
      </c>
      <c r="AZ98" s="5">
        <f t="shared" si="211"/>
        <v>9.1922141861343028E-4</v>
      </c>
      <c r="BA98" s="5">
        <f t="shared" si="212"/>
        <v>1.0886185162666647E-4</v>
      </c>
      <c r="BB98" s="5">
        <f t="shared" si="213"/>
        <v>9.6692449443756838E-6</v>
      </c>
      <c r="BC98" s="5">
        <f t="shared" si="214"/>
        <v>6.8706748156345091E-7</v>
      </c>
      <c r="BD98" s="5">
        <f t="shared" si="215"/>
        <v>1.9534951741699578E-7</v>
      </c>
      <c r="BE98" s="5">
        <f t="shared" si="216"/>
        <v>4.5026673694177304E-7</v>
      </c>
      <c r="BF98" s="5">
        <f t="shared" si="217"/>
        <v>5.1891639425814397E-7</v>
      </c>
      <c r="BG98" s="5">
        <f t="shared" si="218"/>
        <v>3.986884545499897E-7</v>
      </c>
      <c r="BH98" s="5">
        <f t="shared" si="219"/>
        <v>2.2973712945420877E-7</v>
      </c>
      <c r="BI98" s="5">
        <f t="shared" si="220"/>
        <v>1.0590554714594503E-7</v>
      </c>
      <c r="BJ98" s="8">
        <f t="shared" si="221"/>
        <v>0.8075330929740856</v>
      </c>
      <c r="BK98" s="8">
        <f t="shared" si="222"/>
        <v>0.14522428315551186</v>
      </c>
      <c r="BL98" s="8">
        <f t="shared" si="223"/>
        <v>4.2430386627965722E-2</v>
      </c>
      <c r="BM98" s="8">
        <f t="shared" si="224"/>
        <v>0.4871155565683582</v>
      </c>
      <c r="BN98" s="8">
        <f t="shared" si="225"/>
        <v>0.50342040118627762</v>
      </c>
    </row>
    <row r="99" spans="1:66" x14ac:dyDescent="0.25">
      <c r="A99" t="s">
        <v>10</v>
      </c>
      <c r="B99" t="s">
        <v>11</v>
      </c>
      <c r="C99" t="s">
        <v>214</v>
      </c>
      <c r="D99" t="s">
        <v>480</v>
      </c>
      <c r="E99">
        <f>VLOOKUP(A99,home!$A$2:$E$405,3,FALSE)</f>
        <v>1.5185</v>
      </c>
      <c r="F99">
        <f>VLOOKUP(B99,home!$B$2:$E$405,3,FALSE)</f>
        <v>0.52680000000000005</v>
      </c>
      <c r="G99">
        <f>VLOOKUP(C99,away!$B$2:$E$405,4,FALSE)</f>
        <v>0.7903</v>
      </c>
      <c r="H99">
        <f>VLOOKUP(A99,away!$A$2:$E$405,3,FALSE)</f>
        <v>1.4074</v>
      </c>
      <c r="I99">
        <f>VLOOKUP(C99,away!$B$2:$E$405,3,FALSE)</f>
        <v>1.2789999999999999</v>
      </c>
      <c r="J99">
        <f>VLOOKUP(B99,home!$B$2:$E$405,4,FALSE)</f>
        <v>1.1368</v>
      </c>
      <c r="K99" s="3">
        <f t="shared" si="170"/>
        <v>0.63219716574000007</v>
      </c>
      <c r="L99" s="3">
        <f t="shared" si="171"/>
        <v>2.0463134372799998</v>
      </c>
      <c r="M99" s="5">
        <f t="shared" si="172"/>
        <v>6.8665347993721093E-2</v>
      </c>
      <c r="N99" s="5">
        <f t="shared" si="173"/>
        <v>4.3410038386181286E-2</v>
      </c>
      <c r="O99" s="5">
        <f t="shared" si="174"/>
        <v>0.14051082427505873</v>
      </c>
      <c r="P99" s="5">
        <f t="shared" si="175"/>
        <v>8.8830544862483346E-2</v>
      </c>
      <c r="Q99" s="5">
        <f t="shared" si="176"/>
        <v>1.3721851616204204E-2</v>
      </c>
      <c r="R99" s="5">
        <f t="shared" si="177"/>
        <v>0.14376459389867077</v>
      </c>
      <c r="S99" s="5">
        <f t="shared" si="178"/>
        <v>2.8729431697073843E-2</v>
      </c>
      <c r="T99" s="5">
        <f t="shared" si="179"/>
        <v>2.807920934660094E-2</v>
      </c>
      <c r="U99" s="5">
        <f t="shared" si="180"/>
        <v>9.0887568796501783E-2</v>
      </c>
      <c r="V99" s="5">
        <f t="shared" si="181"/>
        <v>4.1296117826967165E-3</v>
      </c>
      <c r="W99" s="5">
        <f t="shared" si="182"/>
        <v>2.8916385668230462E-3</v>
      </c>
      <c r="X99" s="5">
        <f t="shared" si="183"/>
        <v>5.9171988550470785E-3</v>
      </c>
      <c r="Y99" s="5">
        <f t="shared" si="184"/>
        <v>6.054221764070335E-3</v>
      </c>
      <c r="Z99" s="5">
        <f t="shared" si="185"/>
        <v>9.8062473433317407E-2</v>
      </c>
      <c r="AA99" s="5">
        <f t="shared" si="186"/>
        <v>6.1994817769997324E-2</v>
      </c>
      <c r="AB99" s="5">
        <f t="shared" si="187"/>
        <v>1.9596474042380047E-2</v>
      </c>
      <c r="AC99" s="5">
        <f t="shared" si="188"/>
        <v>3.3389809729885962E-4</v>
      </c>
      <c r="AD99" s="5">
        <f t="shared" si="189"/>
        <v>4.5702142657250134E-4</v>
      </c>
      <c r="AE99" s="5">
        <f t="shared" si="190"/>
        <v>9.3520908632018407E-4</v>
      </c>
      <c r="AF99" s="5">
        <f t="shared" si="191"/>
        <v>9.5686546000167227E-4</v>
      </c>
      <c r="AG99" s="5">
        <f t="shared" si="192"/>
        <v>6.5268221615684321E-4</v>
      </c>
      <c r="AH99" s="5">
        <f t="shared" si="193"/>
        <v>5.0166639269877626E-2</v>
      </c>
      <c r="AI99" s="5">
        <f t="shared" si="194"/>
        <v>3.1715207161117628E-2</v>
      </c>
      <c r="AJ99" s="5">
        <f t="shared" si="195"/>
        <v>1.0025132039057758E-2</v>
      </c>
      <c r="AK99" s="5">
        <f t="shared" si="196"/>
        <v>2.1126200204205276E-3</v>
      </c>
      <c r="AL99" s="5">
        <f t="shared" si="197"/>
        <v>1.7278205545141274E-5</v>
      </c>
      <c r="AM99" s="5">
        <f t="shared" si="198"/>
        <v>5.7785530112317395E-5</v>
      </c>
      <c r="AN99" s="5">
        <f t="shared" si="199"/>
        <v>1.1824730674918311E-4</v>
      </c>
      <c r="AO99" s="5">
        <f t="shared" si="200"/>
        <v>1.2098552636151174E-4</v>
      </c>
      <c r="AP99" s="5">
        <f t="shared" si="201"/>
        <v>8.2524769436651693E-5</v>
      </c>
      <c r="AQ99" s="5">
        <f t="shared" si="202"/>
        <v>4.221788615166357E-5</v>
      </c>
      <c r="AR99" s="5">
        <f t="shared" si="203"/>
        <v>2.0531333608225819E-2</v>
      </c>
      <c r="AS99" s="5">
        <f t="shared" si="204"/>
        <v>1.2979850915982773E-2</v>
      </c>
      <c r="AT99" s="5">
        <f t="shared" si="205"/>
        <v>4.1029124804060259E-3</v>
      </c>
      <c r="AU99" s="5">
        <f t="shared" si="206"/>
        <v>8.6461654713065438E-4</v>
      </c>
      <c r="AV99" s="5">
        <f t="shared" si="207"/>
        <v>1.366520326369762E-4</v>
      </c>
      <c r="AW99" s="5">
        <f t="shared" si="208"/>
        <v>6.2089882211574062E-7</v>
      </c>
      <c r="AX99" s="5">
        <f t="shared" si="209"/>
        <v>6.0886413929650778E-6</v>
      </c>
      <c r="AY99" s="5">
        <f t="shared" si="210"/>
        <v>1.2459268697203653E-5</v>
      </c>
      <c r="AZ99" s="5">
        <f t="shared" si="211"/>
        <v>1.274778447688496E-5</v>
      </c>
      <c r="BA99" s="5">
        <f t="shared" si="212"/>
        <v>8.6953208901996937E-6</v>
      </c>
      <c r="BB99" s="5">
        <f t="shared" si="213"/>
        <v>4.4483379947692827E-6</v>
      </c>
      <c r="BC99" s="5">
        <f t="shared" si="214"/>
        <v>1.8205387624519103E-6</v>
      </c>
      <c r="BD99" s="5">
        <f t="shared" si="215"/>
        <v>7.0022573079651556E-3</v>
      </c>
      <c r="BE99" s="5">
        <f t="shared" si="216"/>
        <v>4.4268072238777744E-3</v>
      </c>
      <c r="BF99" s="5">
        <f t="shared" si="217"/>
        <v>1.3993074901064433E-3</v>
      </c>
      <c r="BG99" s="5">
        <f t="shared" si="218"/>
        <v>2.9487940974801558E-4</v>
      </c>
      <c r="BH99" s="5">
        <f t="shared" si="219"/>
        <v>4.66054817694449E-5</v>
      </c>
      <c r="BI99" s="5">
        <f t="shared" si="220"/>
        <v>5.8927706965180624E-6</v>
      </c>
      <c r="BJ99" s="8">
        <f t="shared" si="221"/>
        <v>0.10354395763500392</v>
      </c>
      <c r="BK99" s="8">
        <f t="shared" si="222"/>
        <v>0.1907185719075162</v>
      </c>
      <c r="BL99" s="8">
        <f t="shared" si="223"/>
        <v>0.60256499254162788</v>
      </c>
      <c r="BM99" s="8">
        <f t="shared" si="224"/>
        <v>0.49597495611527076</v>
      </c>
      <c r="BN99" s="8">
        <f t="shared" si="225"/>
        <v>0.49890320103231944</v>
      </c>
    </row>
    <row r="100" spans="1:66" s="14" customFormat="1" x14ac:dyDescent="0.25">
      <c r="A100" t="s">
        <v>10</v>
      </c>
      <c r="B100" t="s">
        <v>38</v>
      </c>
      <c r="C100" t="s">
        <v>213</v>
      </c>
      <c r="D100" t="s">
        <v>480</v>
      </c>
      <c r="E100">
        <f>VLOOKUP(A100,home!$A$2:$E$405,3,FALSE)</f>
        <v>1.5185</v>
      </c>
      <c r="F100">
        <f>VLOOKUP(B100,home!$B$2:$E$405,3,FALSE)</f>
        <v>1.3170999999999999</v>
      </c>
      <c r="G100">
        <f>VLOOKUP(C100,away!$B$2:$E$405,4,FALSE)</f>
        <v>1.3170999999999999</v>
      </c>
      <c r="H100">
        <f>VLOOKUP(A100,away!$A$2:$E$405,3,FALSE)</f>
        <v>1.4074</v>
      </c>
      <c r="I100">
        <f>VLOOKUP(C100,away!$B$2:$E$405,3,FALSE)</f>
        <v>1.0658000000000001</v>
      </c>
      <c r="J100">
        <f>VLOOKUP(B100,home!$B$2:$E$405,4,FALSE)</f>
        <v>0.56840000000000002</v>
      </c>
      <c r="K100" s="3">
        <f t="shared" si="170"/>
        <v>2.6342215345849995</v>
      </c>
      <c r="L100" s="3">
        <f t="shared" si="171"/>
        <v>0.85260393332800011</v>
      </c>
      <c r="M100" s="5">
        <f t="shared" si="172"/>
        <v>3.0597852019983267E-2</v>
      </c>
      <c r="N100" s="5">
        <f t="shared" si="173"/>
        <v>8.0601520703085044E-2</v>
      </c>
      <c r="O100" s="5">
        <f t="shared" si="174"/>
        <v>2.608784898362583E-2</v>
      </c>
      <c r="P100" s="5">
        <f t="shared" si="175"/>
        <v>6.8721173583668541E-2</v>
      </c>
      <c r="Q100" s="5">
        <f t="shared" si="176"/>
        <v>0.10616113077818268</v>
      </c>
      <c r="R100" s="5">
        <f t="shared" si="177"/>
        <v>1.1121301327753123E-2</v>
      </c>
      <c r="S100" s="5">
        <f t="shared" si="178"/>
        <v>3.8586039435320518E-2</v>
      </c>
      <c r="T100" s="5">
        <f t="shared" si="179"/>
        <v>9.0513397668026768E-2</v>
      </c>
      <c r="U100" s="5">
        <f t="shared" si="180"/>
        <v>2.9295971450176025E-2</v>
      </c>
      <c r="V100" s="5">
        <f t="shared" si="181"/>
        <v>9.6291360300177174E-3</v>
      </c>
      <c r="W100" s="5">
        <f t="shared" si="182"/>
        <v>9.3217312277261044E-2</v>
      </c>
      <c r="X100" s="5">
        <f t="shared" si="183"/>
        <v>7.9477447101857251E-2</v>
      </c>
      <c r="Y100" s="5">
        <f t="shared" si="184"/>
        <v>3.3881392004955768E-2</v>
      </c>
      <c r="Z100" s="5">
        <f t="shared" si="185"/>
        <v>3.1606884185894084E-3</v>
      </c>
      <c r="AA100" s="5">
        <f t="shared" si="186"/>
        <v>8.3259534963616259E-3</v>
      </c>
      <c r="AB100" s="5">
        <f t="shared" si="187"/>
        <v>1.0966202998034535E-2</v>
      </c>
      <c r="AC100" s="5">
        <f t="shared" si="188"/>
        <v>1.3516584598557678E-3</v>
      </c>
      <c r="AD100" s="5">
        <f t="shared" si="189"/>
        <v>6.1388762849223941E-2</v>
      </c>
      <c r="AE100" s="5">
        <f t="shared" si="190"/>
        <v>5.2340300667388144E-2</v>
      </c>
      <c r="AF100" s="5">
        <f t="shared" si="191"/>
        <v>2.2312773110292637E-2</v>
      </c>
      <c r="AG100" s="5">
        <f t="shared" si="192"/>
        <v>6.3413193724302461E-3</v>
      </c>
      <c r="AH100" s="5">
        <f t="shared" si="193"/>
        <v>6.7370384442839624E-4</v>
      </c>
      <c r="AI100" s="5">
        <f t="shared" si="194"/>
        <v>1.7746851749259837E-3</v>
      </c>
      <c r="AJ100" s="5">
        <f t="shared" si="195"/>
        <v>2.3374569524493871E-3</v>
      </c>
      <c r="AK100" s="5">
        <f t="shared" si="196"/>
        <v>2.0524598134358664E-3</v>
      </c>
      <c r="AL100" s="5">
        <f t="shared" si="197"/>
        <v>1.2143016520887548E-4</v>
      </c>
      <c r="AM100" s="5">
        <f t="shared" si="198"/>
        <v>3.2342320215791448E-2</v>
      </c>
      <c r="AN100" s="5">
        <f t="shared" si="199"/>
        <v>2.7575189428937483E-2</v>
      </c>
      <c r="AO100" s="5">
        <f t="shared" si="200"/>
        <v>1.1755357484688391E-2</v>
      </c>
      <c r="AP100" s="5">
        <f t="shared" si="201"/>
        <v>3.3408880097073562E-3</v>
      </c>
      <c r="AQ100" s="5">
        <f t="shared" si="202"/>
        <v>7.121135644712112E-4</v>
      </c>
      <c r="AR100" s="5">
        <f t="shared" si="203"/>
        <v>1.148805095315692E-4</v>
      </c>
      <c r="AS100" s="5">
        <f t="shared" si="204"/>
        <v>3.0262071211215687E-4</v>
      </c>
      <c r="AT100" s="5">
        <f t="shared" si="205"/>
        <v>3.9858499832864567E-4</v>
      </c>
      <c r="AU100" s="5">
        <f t="shared" si="206"/>
        <v>3.499870619866148E-4</v>
      </c>
      <c r="AV100" s="5">
        <f t="shared" si="207"/>
        <v>2.30485863877819E-4</v>
      </c>
      <c r="AW100" s="5">
        <f t="shared" si="208"/>
        <v>7.5757164770937383E-6</v>
      </c>
      <c r="AX100" s="5">
        <f t="shared" si="209"/>
        <v>1.4199472731813592E-2</v>
      </c>
      <c r="AY100" s="5">
        <f t="shared" si="210"/>
        <v>1.2106526302327952E-2</v>
      </c>
      <c r="AZ100" s="5">
        <f t="shared" si="211"/>
        <v>5.1610359721518491E-3</v>
      </c>
      <c r="BA100" s="5">
        <f t="shared" si="212"/>
        <v>1.4667731899679888E-3</v>
      </c>
      <c r="BB100" s="5">
        <f t="shared" si="213"/>
        <v>3.1264414776669119E-4</v>
      </c>
      <c r="BC100" s="5">
        <f t="shared" si="214"/>
        <v>5.3312326023572302E-5</v>
      </c>
      <c r="BD100" s="5">
        <f t="shared" si="215"/>
        <v>1.6324595714890115E-5</v>
      </c>
      <c r="BE100" s="5">
        <f t="shared" si="216"/>
        <v>4.3002601575557536E-5</v>
      </c>
      <c r="BF100" s="5">
        <f t="shared" si="217"/>
        <v>5.6639189556756262E-5</v>
      </c>
      <c r="BG100" s="5">
        <f t="shared" si="218"/>
        <v>4.9733390943949712E-5</v>
      </c>
      <c r="BH100" s="5">
        <f t="shared" si="219"/>
        <v>3.275219235312174E-5</v>
      </c>
      <c r="BI100" s="5">
        <f t="shared" si="220"/>
        <v>1.7255306080292679E-5</v>
      </c>
      <c r="BJ100" s="8">
        <f t="shared" si="221"/>
        <v>0.73526098990635091</v>
      </c>
      <c r="BK100" s="8">
        <f t="shared" si="222"/>
        <v>0.16111381599638264</v>
      </c>
      <c r="BL100" s="8">
        <f t="shared" si="223"/>
        <v>9.4247850463252167E-2</v>
      </c>
      <c r="BM100" s="8">
        <f t="shared" si="224"/>
        <v>0.65839356680242578</v>
      </c>
      <c r="BN100" s="8">
        <f t="shared" si="225"/>
        <v>0.3232908273962985</v>
      </c>
    </row>
    <row r="101" spans="1:66" x14ac:dyDescent="0.25">
      <c r="A101" t="s">
        <v>10</v>
      </c>
      <c r="B101" t="s">
        <v>425</v>
      </c>
      <c r="C101" t="s">
        <v>37</v>
      </c>
      <c r="D101" t="s">
        <v>480</v>
      </c>
      <c r="E101">
        <f>VLOOKUP(A101,home!$A$2:$E$405,3,FALSE)</f>
        <v>1.5185</v>
      </c>
      <c r="F101">
        <f>VLOOKUP(B101,home!$B$2:$E$405,3,FALSE)</f>
        <v>0</v>
      </c>
      <c r="G101">
        <f>VLOOKUP(C101,away!$B$2:$E$405,4,FALSE)</f>
        <v>1.0537000000000001</v>
      </c>
      <c r="H101">
        <f>VLOOKUP(A101,away!$A$2:$E$405,3,FALSE)</f>
        <v>1.4074</v>
      </c>
      <c r="I101">
        <f>VLOOKUP(C101,away!$B$2:$E$405,3,FALSE)</f>
        <v>0.71050000000000002</v>
      </c>
      <c r="J101">
        <f>VLOOKUP(B101,home!$B$2:$E$405,4,FALSE)</f>
        <v>1.4211</v>
      </c>
      <c r="K101" s="3">
        <f t="shared" si="170"/>
        <v>0</v>
      </c>
      <c r="L101" s="3">
        <f t="shared" si="171"/>
        <v>1.4210398874700001</v>
      </c>
      <c r="M101" s="5">
        <f t="shared" si="172"/>
        <v>0.24146279216490618</v>
      </c>
      <c r="N101" s="5">
        <f t="shared" si="173"/>
        <v>0</v>
      </c>
      <c r="O101" s="5">
        <f t="shared" si="174"/>
        <v>0.34312825900621036</v>
      </c>
      <c r="P101" s="5">
        <f t="shared" si="175"/>
        <v>0</v>
      </c>
      <c r="Q101" s="5">
        <f t="shared" si="176"/>
        <v>0</v>
      </c>
      <c r="R101" s="5">
        <f t="shared" si="177"/>
        <v>0.24379947128298113</v>
      </c>
      <c r="S101" s="5">
        <f t="shared" si="178"/>
        <v>0</v>
      </c>
      <c r="T101" s="5">
        <f t="shared" si="179"/>
        <v>0</v>
      </c>
      <c r="U101" s="5">
        <f t="shared" si="180"/>
        <v>0</v>
      </c>
      <c r="V101" s="5">
        <f t="shared" si="181"/>
        <v>0</v>
      </c>
      <c r="W101" s="5">
        <f t="shared" si="182"/>
        <v>0</v>
      </c>
      <c r="X101" s="5">
        <f t="shared" si="183"/>
        <v>0</v>
      </c>
      <c r="Y101" s="5">
        <f t="shared" si="184"/>
        <v>0</v>
      </c>
      <c r="Z101" s="5">
        <f t="shared" si="185"/>
        <v>0.11548292441240429</v>
      </c>
      <c r="AA101" s="5">
        <f t="shared" si="186"/>
        <v>0</v>
      </c>
      <c r="AB101" s="5">
        <f t="shared" si="187"/>
        <v>0</v>
      </c>
      <c r="AC101" s="5">
        <f t="shared" si="188"/>
        <v>0</v>
      </c>
      <c r="AD101" s="5">
        <f t="shared" si="189"/>
        <v>0</v>
      </c>
      <c r="AE101" s="5">
        <f t="shared" si="190"/>
        <v>0</v>
      </c>
      <c r="AF101" s="5">
        <f t="shared" si="191"/>
        <v>0</v>
      </c>
      <c r="AG101" s="5">
        <f t="shared" si="192"/>
        <v>0</v>
      </c>
      <c r="AH101" s="5">
        <f t="shared" si="193"/>
        <v>4.1026460477927421E-2</v>
      </c>
      <c r="AI101" s="5">
        <f t="shared" si="194"/>
        <v>0</v>
      </c>
      <c r="AJ101" s="5">
        <f t="shared" si="195"/>
        <v>0</v>
      </c>
      <c r="AK101" s="5">
        <f t="shared" si="196"/>
        <v>0</v>
      </c>
      <c r="AL101" s="5">
        <f t="shared" si="197"/>
        <v>0</v>
      </c>
      <c r="AM101" s="5">
        <f t="shared" si="198"/>
        <v>0</v>
      </c>
      <c r="AN101" s="5">
        <f t="shared" si="199"/>
        <v>0</v>
      </c>
      <c r="AO101" s="5">
        <f t="shared" si="200"/>
        <v>0</v>
      </c>
      <c r="AP101" s="5">
        <f t="shared" si="201"/>
        <v>0</v>
      </c>
      <c r="AQ101" s="5">
        <f t="shared" si="202"/>
        <v>0</v>
      </c>
      <c r="AR101" s="5">
        <f t="shared" si="203"/>
        <v>1.1660047356169264E-2</v>
      </c>
      <c r="AS101" s="5">
        <f t="shared" si="204"/>
        <v>0</v>
      </c>
      <c r="AT101" s="5">
        <f t="shared" si="205"/>
        <v>0</v>
      </c>
      <c r="AU101" s="5">
        <f t="shared" si="206"/>
        <v>0</v>
      </c>
      <c r="AV101" s="5">
        <f t="shared" si="207"/>
        <v>0</v>
      </c>
      <c r="AW101" s="5">
        <f t="shared" si="208"/>
        <v>0</v>
      </c>
      <c r="AX101" s="5">
        <f t="shared" si="209"/>
        <v>0</v>
      </c>
      <c r="AY101" s="5">
        <f t="shared" si="210"/>
        <v>0</v>
      </c>
      <c r="AZ101" s="5">
        <f t="shared" si="211"/>
        <v>0</v>
      </c>
      <c r="BA101" s="5">
        <f t="shared" si="212"/>
        <v>0</v>
      </c>
      <c r="BB101" s="5">
        <f t="shared" si="213"/>
        <v>0</v>
      </c>
      <c r="BC101" s="5">
        <f t="shared" si="214"/>
        <v>0</v>
      </c>
      <c r="BD101" s="5">
        <f t="shared" si="215"/>
        <v>2.7615653971509403E-3</v>
      </c>
      <c r="BE101" s="5">
        <f t="shared" si="216"/>
        <v>0</v>
      </c>
      <c r="BF101" s="5">
        <f t="shared" si="217"/>
        <v>0</v>
      </c>
      <c r="BG101" s="5">
        <f t="shared" si="218"/>
        <v>0</v>
      </c>
      <c r="BH101" s="5">
        <f t="shared" si="219"/>
        <v>0</v>
      </c>
      <c r="BI101" s="5">
        <f t="shared" si="220"/>
        <v>0</v>
      </c>
      <c r="BJ101" s="8">
        <f t="shared" si="221"/>
        <v>0</v>
      </c>
      <c r="BK101" s="8">
        <f t="shared" si="222"/>
        <v>0.24146279216490618</v>
      </c>
      <c r="BL101" s="8">
        <f t="shared" si="223"/>
        <v>0.6423758035204391</v>
      </c>
      <c r="BM101" s="8">
        <f t="shared" si="224"/>
        <v>0.17093099764365194</v>
      </c>
      <c r="BN101" s="8">
        <f t="shared" si="225"/>
        <v>0.82839052245409772</v>
      </c>
    </row>
    <row r="102" spans="1:66" x14ac:dyDescent="0.25">
      <c r="A102" t="s">
        <v>70</v>
      </c>
      <c r="B102" t="s">
        <v>91</v>
      </c>
      <c r="C102" t="s">
        <v>309</v>
      </c>
      <c r="D102" t="s">
        <v>480</v>
      </c>
      <c r="E102">
        <f>VLOOKUP(A102,home!$A$2:$E$405,3,FALSE)</f>
        <v>1.359</v>
      </c>
      <c r="F102">
        <f>VLOOKUP(B102,home!$B$2:$E$405,3,FALSE)</f>
        <v>1.1037999999999999</v>
      </c>
      <c r="G102">
        <f>VLOOKUP(C102,away!$B$2:$E$405,4,FALSE)</f>
        <v>1.4717</v>
      </c>
      <c r="H102">
        <f>VLOOKUP(A102,away!$A$2:$E$405,3,FALSE)</f>
        <v>1.0342</v>
      </c>
      <c r="I102">
        <f>VLOOKUP(C102,away!$B$2:$E$405,3,FALSE)</f>
        <v>1.1281000000000001</v>
      </c>
      <c r="J102">
        <f>VLOOKUP(B102,home!$B$2:$E$405,4,FALSE)</f>
        <v>0.96689999999999998</v>
      </c>
      <c r="K102" s="3">
        <f t="shared" si="170"/>
        <v>2.2076444831399997</v>
      </c>
      <c r="L102" s="3">
        <f t="shared" si="171"/>
        <v>1.1280638782380001</v>
      </c>
      <c r="M102" s="5">
        <f t="shared" si="172"/>
        <v>3.5589367147166345E-2</v>
      </c>
      <c r="N102" s="5">
        <f t="shared" si="173"/>
        <v>7.8568670040885719E-2</v>
      </c>
      <c r="O102" s="5">
        <f t="shared" si="174"/>
        <v>4.0147079528068536E-2</v>
      </c>
      <c r="P102" s="5">
        <f t="shared" si="175"/>
        <v>8.8630478634323315E-2</v>
      </c>
      <c r="Q102" s="5">
        <f t="shared" si="176"/>
        <v>8.6725845481704186E-2</v>
      </c>
      <c r="R102" s="5">
        <f t="shared" si="177"/>
        <v>2.2644235116181209E-2</v>
      </c>
      <c r="S102" s="5">
        <f t="shared" si="178"/>
        <v>5.5180538266291539E-2</v>
      </c>
      <c r="T102" s="5">
        <f t="shared" si="179"/>
        <v>9.7832293597560765E-2</v>
      </c>
      <c r="U102" s="5">
        <f t="shared" si="180"/>
        <v>4.9990420729162488E-2</v>
      </c>
      <c r="V102" s="5">
        <f t="shared" si="181"/>
        <v>1.5268847317413247E-2</v>
      </c>
      <c r="W102" s="5">
        <f t="shared" si="182"/>
        <v>6.3819944774445442E-2</v>
      </c>
      <c r="X102" s="5">
        <f t="shared" si="183"/>
        <v>7.1992974411195912E-2</v>
      </c>
      <c r="Y102" s="5">
        <f t="shared" si="184"/>
        <v>4.0606336960091388E-2</v>
      </c>
      <c r="Z102" s="5">
        <f t="shared" si="185"/>
        <v>8.51471456163083E-3</v>
      </c>
      <c r="AA102" s="5">
        <f t="shared" si="186"/>
        <v>1.8797462627496118E-2</v>
      </c>
      <c r="AB102" s="5">
        <f t="shared" si="187"/>
        <v>2.0749057333311071E-2</v>
      </c>
      <c r="AC102" s="5">
        <f t="shared" si="188"/>
        <v>2.3765617275883638E-3</v>
      </c>
      <c r="AD102" s="5">
        <f t="shared" si="189"/>
        <v>3.5222937248900986E-2</v>
      </c>
      <c r="AE102" s="5">
        <f t="shared" si="190"/>
        <v>3.9733723195928959E-2</v>
      </c>
      <c r="AF102" s="5">
        <f t="shared" si="191"/>
        <v>2.2411088942617403E-2</v>
      </c>
      <c r="AG102" s="5">
        <f t="shared" si="192"/>
        <v>8.4270466360485841E-3</v>
      </c>
      <c r="AH102" s="5">
        <f t="shared" si="193"/>
        <v>2.4012854826207107E-3</v>
      </c>
      <c r="AI102" s="5">
        <f t="shared" si="194"/>
        <v>5.3011846481517827E-3</v>
      </c>
      <c r="AJ102" s="5">
        <f t="shared" si="195"/>
        <v>5.851565521299373E-3</v>
      </c>
      <c r="AK102" s="5">
        <f t="shared" si="196"/>
        <v>4.3060587802762661E-3</v>
      </c>
      <c r="AL102" s="5">
        <f t="shared" si="197"/>
        <v>2.3674015056144868E-4</v>
      </c>
      <c r="AM102" s="5">
        <f t="shared" si="198"/>
        <v>1.5551944619504527E-2</v>
      </c>
      <c r="AN102" s="5">
        <f t="shared" si="199"/>
        <v>1.7543586961620877E-2</v>
      </c>
      <c r="AO102" s="5">
        <f t="shared" si="200"/>
        <v>9.8951433730658303E-3</v>
      </c>
      <c r="AP102" s="5">
        <f t="shared" si="201"/>
        <v>3.7207846030472293E-3</v>
      </c>
      <c r="AQ102" s="5">
        <f t="shared" si="202"/>
        <v>1.0493206773504234E-3</v>
      </c>
      <c r="AR102" s="5">
        <f t="shared" si="203"/>
        <v>5.4176068285634522E-4</v>
      </c>
      <c r="AS102" s="5">
        <f t="shared" si="204"/>
        <v>1.1960149826899693E-3</v>
      </c>
      <c r="AT102" s="5">
        <f t="shared" si="205"/>
        <v>1.3201879391441468E-3</v>
      </c>
      <c r="AU102" s="5">
        <f t="shared" si="206"/>
        <v>9.7150187351984711E-4</v>
      </c>
      <c r="AV102" s="5">
        <f t="shared" si="207"/>
        <v>5.361826878590661E-4</v>
      </c>
      <c r="AW102" s="5">
        <f t="shared" si="208"/>
        <v>1.6376920769511374E-5</v>
      </c>
      <c r="AX102" s="5">
        <f t="shared" si="209"/>
        <v>5.7221941235579953E-3</v>
      </c>
      <c r="AY102" s="5">
        <f t="shared" si="210"/>
        <v>6.4550004950515265E-3</v>
      </c>
      <c r="AZ102" s="5">
        <f t="shared" si="211"/>
        <v>3.6408264462380181E-3</v>
      </c>
      <c r="BA102" s="5">
        <f t="shared" si="212"/>
        <v>1.3690282669782448E-3</v>
      </c>
      <c r="BB102" s="5">
        <f t="shared" si="213"/>
        <v>3.8608783406623163E-4</v>
      </c>
      <c r="BC102" s="5">
        <f t="shared" si="214"/>
        <v>8.7106347887452518E-5</v>
      </c>
      <c r="BD102" s="5">
        <f t="shared" si="215"/>
        <v>1.0185677616329945E-4</v>
      </c>
      <c r="BE102" s="5">
        <f t="shared" si="216"/>
        <v>2.248635499673338E-4</v>
      </c>
      <c r="BF102" s="5">
        <f t="shared" si="217"/>
        <v>2.4820938777233014E-4</v>
      </c>
      <c r="BG102" s="5">
        <f t="shared" si="218"/>
        <v>1.826526951930472E-4</v>
      </c>
      <c r="BH102" s="5">
        <f t="shared" si="219"/>
        <v>1.0080805371839565E-4</v>
      </c>
      <c r="BI102" s="5">
        <f t="shared" si="220"/>
        <v>4.4509668729499365E-5</v>
      </c>
      <c r="BJ102" s="8">
        <f t="shared" si="221"/>
        <v>0.61076188503774764</v>
      </c>
      <c r="BK102" s="8">
        <f t="shared" si="222"/>
        <v>0.20373753373839576</v>
      </c>
      <c r="BL102" s="8">
        <f t="shared" si="223"/>
        <v>0.17565689806418089</v>
      </c>
      <c r="BM102" s="8">
        <f t="shared" si="224"/>
        <v>0.63992673187934357</v>
      </c>
      <c r="BN102" s="8">
        <f t="shared" si="225"/>
        <v>0.35230567594832929</v>
      </c>
    </row>
    <row r="103" spans="1:66" x14ac:dyDescent="0.25">
      <c r="A103" t="s">
        <v>184</v>
      </c>
      <c r="B103" t="s">
        <v>185</v>
      </c>
      <c r="C103" t="s">
        <v>192</v>
      </c>
      <c r="D103" t="s">
        <v>480</v>
      </c>
      <c r="E103">
        <f>VLOOKUP(A103,home!$A$2:$E$405,3,FALSE)</f>
        <v>1.5952</v>
      </c>
      <c r="F103">
        <f>VLOOKUP(B103,home!$B$2:$E$405,3,FALSE)</f>
        <v>1.6717</v>
      </c>
      <c r="G103">
        <f>VLOOKUP(C103,away!$B$2:$E$405,4,FALSE)</f>
        <v>0.94030000000000002</v>
      </c>
      <c r="H103">
        <f>VLOOKUP(A103,away!$A$2:$E$405,3,FALSE)</f>
        <v>1.1429</v>
      </c>
      <c r="I103">
        <f>VLOOKUP(C103,away!$B$2:$E$405,3,FALSE)</f>
        <v>0.65620000000000001</v>
      </c>
      <c r="J103">
        <f>VLOOKUP(B103,home!$B$2:$E$405,4,FALSE)</f>
        <v>0</v>
      </c>
      <c r="K103" s="3">
        <f t="shared" si="170"/>
        <v>2.5074940983520002</v>
      </c>
      <c r="L103" s="3">
        <f t="shared" si="171"/>
        <v>0</v>
      </c>
      <c r="M103" s="5">
        <f t="shared" si="172"/>
        <v>8.1472144832511709E-2</v>
      </c>
      <c r="N103" s="5">
        <f t="shared" si="173"/>
        <v>0.20429092234760249</v>
      </c>
      <c r="O103" s="5">
        <f t="shared" si="174"/>
        <v>0</v>
      </c>
      <c r="P103" s="5">
        <f t="shared" si="175"/>
        <v>0</v>
      </c>
      <c r="Q103" s="5">
        <f t="shared" si="176"/>
        <v>0.25612914106675005</v>
      </c>
      <c r="R103" s="5">
        <f t="shared" si="177"/>
        <v>0</v>
      </c>
      <c r="S103" s="5">
        <f t="shared" si="178"/>
        <v>0</v>
      </c>
      <c r="T103" s="5">
        <f t="shared" si="179"/>
        <v>0</v>
      </c>
      <c r="U103" s="5">
        <f t="shared" si="180"/>
        <v>0</v>
      </c>
      <c r="V103" s="5">
        <f t="shared" si="181"/>
        <v>0</v>
      </c>
      <c r="W103" s="5">
        <f t="shared" si="182"/>
        <v>0.21408076988028091</v>
      </c>
      <c r="X103" s="5">
        <f t="shared" si="183"/>
        <v>0</v>
      </c>
      <c r="Y103" s="5">
        <f t="shared" si="184"/>
        <v>0</v>
      </c>
      <c r="Z103" s="5">
        <f t="shared" si="185"/>
        <v>0</v>
      </c>
      <c r="AA103" s="5">
        <f t="shared" si="186"/>
        <v>0</v>
      </c>
      <c r="AB103" s="5">
        <f t="shared" si="187"/>
        <v>0</v>
      </c>
      <c r="AC103" s="5">
        <f t="shared" si="188"/>
        <v>0</v>
      </c>
      <c r="AD103" s="5">
        <f t="shared" si="189"/>
        <v>0.13420156676136427</v>
      </c>
      <c r="AE103" s="5">
        <f t="shared" si="190"/>
        <v>0</v>
      </c>
      <c r="AF103" s="5">
        <f t="shared" si="191"/>
        <v>0</v>
      </c>
      <c r="AG103" s="5">
        <f t="shared" si="192"/>
        <v>0</v>
      </c>
      <c r="AH103" s="5">
        <f t="shared" si="193"/>
        <v>0</v>
      </c>
      <c r="AI103" s="5">
        <f t="shared" si="194"/>
        <v>0</v>
      </c>
      <c r="AJ103" s="5">
        <f t="shared" si="195"/>
        <v>0</v>
      </c>
      <c r="AK103" s="5">
        <f t="shared" si="196"/>
        <v>0</v>
      </c>
      <c r="AL103" s="5">
        <f t="shared" si="197"/>
        <v>0</v>
      </c>
      <c r="AM103" s="5">
        <f t="shared" si="198"/>
        <v>6.7301927328742545E-2</v>
      </c>
      <c r="AN103" s="5">
        <f t="shared" si="199"/>
        <v>0</v>
      </c>
      <c r="AO103" s="5">
        <f t="shared" si="200"/>
        <v>0</v>
      </c>
      <c r="AP103" s="5">
        <f t="shared" si="201"/>
        <v>0</v>
      </c>
      <c r="AQ103" s="5">
        <f t="shared" si="202"/>
        <v>0</v>
      </c>
      <c r="AR103" s="5">
        <f t="shared" si="203"/>
        <v>0</v>
      </c>
      <c r="AS103" s="5">
        <f t="shared" si="204"/>
        <v>0</v>
      </c>
      <c r="AT103" s="5">
        <f t="shared" si="205"/>
        <v>0</v>
      </c>
      <c r="AU103" s="5">
        <f t="shared" si="206"/>
        <v>0</v>
      </c>
      <c r="AV103" s="5">
        <f t="shared" si="207"/>
        <v>0</v>
      </c>
      <c r="AW103" s="5">
        <f t="shared" si="208"/>
        <v>0</v>
      </c>
      <c r="AX103" s="5">
        <f t="shared" si="209"/>
        <v>2.8126530930756208E-2</v>
      </c>
      <c r="AY103" s="5">
        <f t="shared" si="210"/>
        <v>0</v>
      </c>
      <c r="AZ103" s="5">
        <f t="shared" si="211"/>
        <v>0</v>
      </c>
      <c r="BA103" s="5">
        <f t="shared" si="212"/>
        <v>0</v>
      </c>
      <c r="BB103" s="5">
        <f t="shared" si="213"/>
        <v>0</v>
      </c>
      <c r="BC103" s="5">
        <f t="shared" si="214"/>
        <v>0</v>
      </c>
      <c r="BD103" s="5">
        <f t="shared" si="215"/>
        <v>0</v>
      </c>
      <c r="BE103" s="5">
        <f t="shared" si="216"/>
        <v>0</v>
      </c>
      <c r="BF103" s="5">
        <f t="shared" si="217"/>
        <v>0</v>
      </c>
      <c r="BG103" s="5">
        <f t="shared" si="218"/>
        <v>0</v>
      </c>
      <c r="BH103" s="5">
        <f t="shared" si="219"/>
        <v>0</v>
      </c>
      <c r="BI103" s="5">
        <f t="shared" si="220"/>
        <v>0</v>
      </c>
      <c r="BJ103" s="8">
        <f t="shared" si="221"/>
        <v>0.90413085831549644</v>
      </c>
      <c r="BK103" s="8">
        <f t="shared" si="222"/>
        <v>8.1472144832511709E-2</v>
      </c>
      <c r="BL103" s="8">
        <f t="shared" si="223"/>
        <v>0</v>
      </c>
      <c r="BM103" s="8">
        <f t="shared" si="224"/>
        <v>0.44371079490114396</v>
      </c>
      <c r="BN103" s="8">
        <f t="shared" si="225"/>
        <v>0.54189220824686424</v>
      </c>
    </row>
    <row r="104" spans="1:66" s="14" customFormat="1" x14ac:dyDescent="0.25">
      <c r="A104" s="14" t="s">
        <v>184</v>
      </c>
      <c r="B104" s="14" t="s">
        <v>194</v>
      </c>
      <c r="C104" s="14" t="s">
        <v>267</v>
      </c>
      <c r="D104" s="14" t="s">
        <v>480</v>
      </c>
      <c r="E104" s="14">
        <f>VLOOKUP(A104,home!$A$2:$E$405,3,FALSE)</f>
        <v>1.5952</v>
      </c>
      <c r="F104" s="14">
        <f>VLOOKUP(B104,home!$B$2:$E$405,3,FALSE)</f>
        <v>0.62690000000000001</v>
      </c>
      <c r="G104" s="14">
        <f>VLOOKUP(C104,away!$B$2:$E$405,4,FALSE)</f>
        <v>0.83579999999999999</v>
      </c>
      <c r="H104" s="14">
        <f>VLOOKUP(A104,away!$A$2:$E$405,3,FALSE)</f>
        <v>1.1429</v>
      </c>
      <c r="I104" s="14">
        <f>VLOOKUP(C104,away!$B$2:$E$405,3,FALSE)</f>
        <v>1.4582999999999999</v>
      </c>
      <c r="J104" s="14">
        <f>VLOOKUP(B104,home!$B$2:$E$405,4,FALSE)</f>
        <v>0.21870000000000001</v>
      </c>
      <c r="K104" s="16">
        <f t="shared" si="170"/>
        <v>0.83582580950399998</v>
      </c>
      <c r="L104" s="16">
        <f t="shared" si="171"/>
        <v>0.36450533700900001</v>
      </c>
      <c r="M104" s="17">
        <f t="shared" si="172"/>
        <v>0.30109448901154823</v>
      </c>
      <c r="N104" s="17">
        <f t="shared" si="173"/>
        <v>0.25166254501527052</v>
      </c>
      <c r="O104" s="17">
        <f t="shared" si="174"/>
        <v>0.10975054818870704</v>
      </c>
      <c r="P104" s="17">
        <f t="shared" si="175"/>
        <v>9.173234078333381E-2</v>
      </c>
      <c r="Q104" s="17">
        <f t="shared" si="176"/>
        <v>0.10517302520461266</v>
      </c>
      <c r="R104" s="17">
        <f t="shared" si="177"/>
        <v>2.0002330277223573E-2</v>
      </c>
      <c r="S104" s="17">
        <f t="shared" si="178"/>
        <v>6.9868618097381902E-3</v>
      </c>
      <c r="T104" s="17">
        <f t="shared" si="179"/>
        <v>3.8336128996463388E-2</v>
      </c>
      <c r="U104" s="17">
        <f t="shared" si="180"/>
        <v>1.6718463895926759E-2</v>
      </c>
      <c r="V104" s="17">
        <f t="shared" si="181"/>
        <v>2.3651533984158938E-4</v>
      </c>
      <c r="W104" s="17">
        <f t="shared" si="182"/>
        <v>2.9302109643209992E-2</v>
      </c>
      <c r="X104" s="17">
        <f t="shared" si="183"/>
        <v>1.0680775350572927E-2</v>
      </c>
      <c r="Y104" s="17">
        <f t="shared" si="184"/>
        <v>1.9465998093390019E-3</v>
      </c>
      <c r="Z104" s="17">
        <f t="shared" si="185"/>
        <v>2.4303187128882344E-3</v>
      </c>
      <c r="AA104" s="17">
        <f t="shared" si="186"/>
        <v>2.0313231055525279E-3</v>
      </c>
      <c r="AB104" s="17">
        <f t="shared" si="187"/>
        <v>8.4891613953131035E-4</v>
      </c>
      <c r="AC104" s="17">
        <f t="shared" si="188"/>
        <v>4.5035915938838677E-6</v>
      </c>
      <c r="AD104" s="17">
        <f t="shared" si="189"/>
        <v>6.1228648781777384E-3</v>
      </c>
      <c r="AE104" s="17">
        <f t="shared" si="190"/>
        <v>2.231816925880746E-3</v>
      </c>
      <c r="AF104" s="17">
        <f t="shared" si="191"/>
        <v>4.0675459035527573E-4</v>
      </c>
      <c r="AG104" s="17">
        <f t="shared" si="192"/>
        <v>4.9421406345802519E-5</v>
      </c>
      <c r="AH104" s="17">
        <f t="shared" si="193"/>
        <v>2.2146603537015117E-4</v>
      </c>
      <c r="AI104" s="17">
        <f t="shared" si="194"/>
        <v>1.8510702829089808E-4</v>
      </c>
      <c r="AJ104" s="17">
        <f t="shared" si="195"/>
        <v>7.7358615883059857E-5</v>
      </c>
      <c r="AK104" s="17">
        <f t="shared" si="196"/>
        <v>2.1552775914189168E-5</v>
      </c>
      <c r="AL104" s="17">
        <f t="shared" si="197"/>
        <v>5.4883103333487816E-8</v>
      </c>
      <c r="AM104" s="17">
        <f t="shared" si="198"/>
        <v>1.0235296986573041E-3</v>
      </c>
      <c r="AN104" s="17">
        <f t="shared" si="199"/>
        <v>3.7308203774780082E-4</v>
      </c>
      <c r="AO104" s="17">
        <f t="shared" si="200"/>
        <v>6.7995196950633281E-5</v>
      </c>
      <c r="AP104" s="17">
        <f t="shared" si="201"/>
        <v>8.2615373931613047E-6</v>
      </c>
      <c r="AQ104" s="17">
        <f t="shared" si="202"/>
        <v>7.5284361792667898E-7</v>
      </c>
      <c r="AR104" s="17">
        <f t="shared" si="203"/>
        <v>1.6145110371728821E-5</v>
      </c>
      <c r="AS104" s="17">
        <f t="shared" si="204"/>
        <v>1.3494499945981667E-5</v>
      </c>
      <c r="AT104" s="17">
        <f t="shared" si="205"/>
        <v>5.6395256706009056E-6</v>
      </c>
      <c r="AU104" s="17">
        <f t="shared" si="206"/>
        <v>1.5712203696161967E-6</v>
      </c>
      <c r="AV104" s="17">
        <f t="shared" si="207"/>
        <v>3.2831663433590789E-7</v>
      </c>
      <c r="AW104" s="17">
        <f t="shared" si="208"/>
        <v>4.6446803264337529E-10</v>
      </c>
      <c r="AX104" s="17">
        <f t="shared" si="209"/>
        <v>1.4258208982193763E-4</v>
      </c>
      <c r="AY104" s="17">
        <f t="shared" si="210"/>
        <v>5.1971932701992884E-5</v>
      </c>
      <c r="AZ104" s="17">
        <f t="shared" si="211"/>
        <v>9.4720234222744892E-6</v>
      </c>
      <c r="BA104" s="17">
        <f t="shared" si="212"/>
        <v>1.150867696564435E-6</v>
      </c>
      <c r="BB104" s="17">
        <f t="shared" si="213"/>
        <v>1.048743543972477E-7</v>
      </c>
      <c r="BC104" s="17">
        <f t="shared" si="214"/>
        <v>7.6454523786340177E-9</v>
      </c>
      <c r="BD104" s="17">
        <f t="shared" si="215"/>
        <v>9.8082981618241865E-7</v>
      </c>
      <c r="BE104" s="17">
        <f t="shared" si="216"/>
        <v>8.1980287509632959E-7</v>
      </c>
      <c r="BF104" s="17">
        <f t="shared" si="217"/>
        <v>3.4260620085554807E-7</v>
      </c>
      <c r="BG104" s="17">
        <f t="shared" si="218"/>
        <v>9.545303505705951E-8</v>
      </c>
      <c r="BH104" s="17">
        <f t="shared" si="219"/>
        <v>1.9945527574045111E-8</v>
      </c>
      <c r="BI104" s="17">
        <f t="shared" si="220"/>
        <v>3.3341973461121228E-9</v>
      </c>
      <c r="BJ104" s="18">
        <f t="shared" si="221"/>
        <v>0.44759095256804449</v>
      </c>
      <c r="BK104" s="18">
        <f t="shared" si="222"/>
        <v>0.40010673735186103</v>
      </c>
      <c r="BL104" s="18">
        <f t="shared" si="223"/>
        <v>0.14989650670704385</v>
      </c>
      <c r="BM104" s="18">
        <f t="shared" si="224"/>
        <v>0.12055726539090784</v>
      </c>
      <c r="BN104" s="18">
        <f t="shared" si="225"/>
        <v>0.87941527848069578</v>
      </c>
    </row>
    <row r="105" spans="1:66" x14ac:dyDescent="0.25">
      <c r="A105" t="s">
        <v>10</v>
      </c>
      <c r="B105" t="s">
        <v>214</v>
      </c>
      <c r="C105" t="s">
        <v>39</v>
      </c>
      <c r="D105" s="7" t="s">
        <v>494</v>
      </c>
      <c r="E105">
        <f>VLOOKUP(A105,home!$A$2:$E$405,3,FALSE)</f>
        <v>1.5185</v>
      </c>
      <c r="F105">
        <f>VLOOKUP(B105,home!$B$2:$E$405,3,FALSE)</f>
        <v>1.6464000000000001</v>
      </c>
      <c r="G105">
        <f>VLOOKUP(C105,away!$B$2:$E$405,4,FALSE)</f>
        <v>0.82320000000000004</v>
      </c>
      <c r="H105">
        <f>VLOOKUP(A105,away!$A$2:$E$405,3,FALSE)</f>
        <v>1.4074</v>
      </c>
      <c r="I105">
        <f>VLOOKUP(C105,away!$B$2:$E$405,3,FALSE)</f>
        <v>0.3553</v>
      </c>
      <c r="J105">
        <f>VLOOKUP(B105,home!$B$2:$E$405,4,FALSE)</f>
        <v>0.71050000000000002</v>
      </c>
      <c r="K105" s="3">
        <f t="shared" ref="K105:K168" si="226">E105*F105*G105</f>
        <v>2.0580480748799999</v>
      </c>
      <c r="L105" s="3">
        <f t="shared" ref="L105:L168" si="227">H105*I105*J105</f>
        <v>0.35528497080999999</v>
      </c>
      <c r="M105" s="5">
        <f t="shared" ref="M105:M168" si="228">_xlfn.POISSON.DIST(0,K105,FALSE) * _xlfn.POISSON.DIST(0,L105,FALSE)</f>
        <v>8.9516434425713762E-2</v>
      </c>
      <c r="N105" s="5">
        <f t="shared" ref="N105:N168" si="229">_xlfn.POISSON.DIST(1,K105,FALSE) * _xlfn.POISSON.DIST(0,L105,FALSE)</f>
        <v>0.1842291255399619</v>
      </c>
      <c r="O105" s="5">
        <f t="shared" ref="O105:O168" si="230">_xlfn.POISSON.DIST(0,K105,FALSE) * _xlfn.POISSON.DIST(1,L105,FALSE)</f>
        <v>3.1803843791954986E-2</v>
      </c>
      <c r="P105" s="5">
        <f t="shared" ref="P105:P168" si="231">_xlfn.POISSON.DIST(1,K105,FALSE) * _xlfn.POISSON.DIST(1,L105,FALSE)</f>
        <v>6.5453839489817187E-2</v>
      </c>
      <c r="Q105" s="5">
        <f t="shared" ref="Q105:Q168" si="232">_xlfn.POISSON.DIST(2,K105,FALSE) * _xlfn.POISSON.DIST(0,L105,FALSE)</f>
        <v>0.18957619857717228</v>
      </c>
      <c r="R105" s="5">
        <f t="shared" ref="R105:R168" si="233">_xlfn.POISSON.DIST(0,K105,FALSE) * _xlfn.POISSON.DIST(2,L105,FALSE)</f>
        <v>5.6497138566352625E-3</v>
      </c>
      <c r="S105" s="5">
        <f t="shared" ref="S105:S168" si="234">_xlfn.POISSON.DIST(2,K105,FALSE) * _xlfn.POISSON.DIST(2,L105,FALSE)</f>
        <v>1.1964856317847562E-2</v>
      </c>
      <c r="T105" s="5">
        <f t="shared" ref="T105:T168" si="235">_xlfn.POISSON.DIST(2,K105,FALSE) * _xlfn.POISSON.DIST(1,L105,FALSE)</f>
        <v>6.7353574177761402E-2</v>
      </c>
      <c r="U105" s="5">
        <f t="shared" ref="U105:U168" si="236">_xlfn.POISSON.DIST(1,K105,FALSE) * _xlfn.POISSON.DIST(2,L105,FALSE)</f>
        <v>1.1627382726271058E-2</v>
      </c>
      <c r="V105" s="5">
        <f t="shared" ref="V105:V168" si="237">_xlfn.POISSON.DIST(3,K105,FALSE) * _xlfn.POISSON.DIST(3,L105,FALSE)</f>
        <v>9.7206952986570469E-4</v>
      </c>
      <c r="W105" s="5">
        <f t="shared" ref="W105:W168" si="238">_xlfn.POISSON.DIST(3,K105,FALSE) * _xlfn.POISSON.DIST(0,L105,FALSE)</f>
        <v>0.13005231017493935</v>
      </c>
      <c r="X105" s="5">
        <f t="shared" ref="X105:X168" si="239">_xlfn.POISSON.DIST(3,K105,FALSE) * _xlfn.POISSON.DIST(1,L105,FALSE)</f>
        <v>4.6205631224276379E-2</v>
      </c>
      <c r="Y105" s="5">
        <f t="shared" ref="Y105:Y168" si="240">_xlfn.POISSON.DIST(3,K105,FALSE) * _xlfn.POISSON.DIST(2,L105,FALSE)</f>
        <v>8.2080831703873272E-3</v>
      </c>
      <c r="Z105" s="5">
        <f t="shared" ref="Z105:Z168" si="241">_xlfn.POISSON.DIST(0,K105,FALSE) * _xlfn.POISSON.DIST(3,L105,FALSE)</f>
        <v>6.6908614087983736E-4</v>
      </c>
      <c r="AA105" s="5">
        <f t="shared" ref="AA105:AA168" si="242">_xlfn.POISSON.DIST(1,K105,FALSE) * _xlfn.POISSON.DIST(3,L105,FALSE)</f>
        <v>1.3770114441666371E-3</v>
      </c>
      <c r="AB105" s="5">
        <f t="shared" ref="AB105:AB168" si="243">_xlfn.POISSON.DIST(2,K105,FALSE) * _xlfn.POISSON.DIST(3,L105,FALSE)</f>
        <v>1.4169778758774385E-3</v>
      </c>
      <c r="AC105" s="5">
        <f t="shared" ref="AC105:AC168" si="244">_xlfn.POISSON.DIST(4,K105,FALSE) * _xlfn.POISSON.DIST(4,L105,FALSE)</f>
        <v>4.4423185662050395E-5</v>
      </c>
      <c r="AD105" s="5">
        <f t="shared" ref="AD105:AD168" si="245">_xlfn.POISSON.DIST(4,K105,FALSE) * _xlfn.POISSON.DIST(0,L105,FALSE)</f>
        <v>6.6913476647307624E-2</v>
      </c>
      <c r="AE105" s="5">
        <f t="shared" ref="AE105:AE168" si="246">_xlfn.POISSON.DIST(4,K105,FALSE) * _xlfn.POISSON.DIST(1,L105,FALSE)</f>
        <v>2.3773352597434298E-2</v>
      </c>
      <c r="AF105" s="5">
        <f t="shared" ref="AF105:AF168" si="247">_xlfn.POISSON.DIST(4,K105,FALSE) * _xlfn.POISSON.DIST(2,L105,FALSE)</f>
        <v>4.2231574418176397E-3</v>
      </c>
      <c r="AG105" s="5">
        <f t="shared" ref="AG105:AG168" si="248">_xlfn.POISSON.DIST(4,K105,FALSE) * _xlfn.POISSON.DIST(3,L105,FALSE)</f>
        <v>5.0014145614740485E-4</v>
      </c>
      <c r="AH105" s="5">
        <f t="shared" ref="AH105:AH168" si="249">_xlfn.POISSON.DIST(0,K105,FALSE) * _xlfn.POISSON.DIST(4,L105,FALSE)</f>
        <v>5.9429062507967115E-5</v>
      </c>
      <c r="AI105" s="5">
        <f t="shared" ref="AI105:AI168" si="250">_xlfn.POISSON.DIST(1,K105,FALSE) * _xlfn.POISSON.DIST(4,L105,FALSE)</f>
        <v>1.2230786768644485E-4</v>
      </c>
      <c r="AJ105" s="5">
        <f t="shared" ref="AJ105:AJ168" si="251">_xlfn.POISSON.DIST(2,K105,FALSE) * _xlfn.POISSON.DIST(4,L105,FALSE)</f>
        <v>1.2585773581738283E-4</v>
      </c>
      <c r="AK105" s="5">
        <f t="shared" ref="AK105:AK168" si="252">_xlfn.POISSON.DIST(3,K105,FALSE) * _xlfn.POISSON.DIST(4,L105,FALSE)</f>
        <v>8.6340423635906794E-5</v>
      </c>
      <c r="AL105" s="5">
        <f t="shared" ref="AL105:AL168" si="253">_xlfn.POISSON.DIST(5,K105,FALSE) * _xlfn.POISSON.DIST(5,L105,FALSE)</f>
        <v>1.2992778734336915E-6</v>
      </c>
      <c r="AM105" s="5">
        <f t="shared" ref="AM105:AM168" si="254">_xlfn.POISSON.DIST(5,K105,FALSE) * _xlfn.POISSON.DIST(0,L105,FALSE)</f>
        <v>2.7542230359503865E-2</v>
      </c>
      <c r="AN105" s="5">
        <f t="shared" ref="AN105:AN168" si="255">_xlfn.POISSON.DIST(5,K105,FALSE) * _xlfn.POISSON.DIST(1,L105,FALSE)</f>
        <v>9.7853405093186255E-3</v>
      </c>
      <c r="AO105" s="5">
        <f t="shared" ref="AO105:AO168" si="256">_xlfn.POISSON.DIST(5,K105,FALSE) * _xlfn.POISSON.DIST(2,L105,FALSE)</f>
        <v>1.7382922086095886E-3</v>
      </c>
      <c r="AP105" s="5">
        <f t="shared" ref="AP105:AP168" si="257">_xlfn.POISSON.DIST(5,K105,FALSE) * _xlfn.POISSON.DIST(3,L105,FALSE)</f>
        <v>2.0586303219836941E-4</v>
      </c>
      <c r="AQ105" s="5">
        <f t="shared" ref="AQ105:AQ168" si="258">_xlfn.POISSON.DIST(5,K105,FALSE) * _xlfn.POISSON.DIST(4,L105,FALSE)</f>
        <v>1.8285010346363935E-5</v>
      </c>
      <c r="AR105" s="5">
        <f t="shared" ref="AR105:AR168" si="259">_xlfn.POISSON.DIST(0,K105,FALSE) * _xlfn.POISSON.DIST(5,L105,FALSE)</f>
        <v>4.2228505476817515E-6</v>
      </c>
      <c r="AS105" s="5">
        <f t="shared" ref="AS105:AS168" si="260">_xlfn.POISSON.DIST(1,K105,FALSE) * _xlfn.POISSON.DIST(5,L105,FALSE)</f>
        <v>8.6908294401623795E-6</v>
      </c>
      <c r="AT105" s="5">
        <f t="shared" ref="AT105:AT168" si="261">_xlfn.POISSON.DIST(2,K105,FALSE) * _xlfn.POISSON.DIST(5,L105,FALSE)</f>
        <v>8.9430723992183095E-6</v>
      </c>
      <c r="AU105" s="5">
        <f t="shared" ref="AU105:AU168" si="262">_xlfn.POISSON.DIST(3,K105,FALSE) * _xlfn.POISSON.DIST(5,L105,FALSE)</f>
        <v>6.135090978241235E-6</v>
      </c>
      <c r="AV105" s="5">
        <f t="shared" ref="AV105:AV168" si="263">_xlfn.POISSON.DIST(4,K105,FALSE) * _xlfn.POISSON.DIST(5,L105,FALSE)</f>
        <v>3.1565780442457564E-6</v>
      </c>
      <c r="AW105" s="5">
        <f t="shared" ref="AW105:AW168" si="264">_xlfn.POISSON.DIST(6,K105,FALSE) * _xlfn.POISSON.DIST(6,L105,FALSE)</f>
        <v>2.6389544471788713E-8</v>
      </c>
      <c r="AX105" s="5">
        <f t="shared" ref="AX105:AX168" si="265">_xlfn.POISSON.DIST(6,K105,FALSE) * _xlfn.POISSON.DIST(0,L105,FALSE)</f>
        <v>9.4472056948797407E-3</v>
      </c>
      <c r="AY105" s="5">
        <f t="shared" ref="AY105:AY168" si="266">_xlfn.POISSON.DIST(6,K105,FALSE) * _xlfn.POISSON.DIST(1,L105,FALSE)</f>
        <v>3.3564501995414137E-3</v>
      </c>
      <c r="AZ105" s="5">
        <f t="shared" ref="AZ105:AZ168" si="267">_xlfn.POISSON.DIST(6,K105,FALSE) * _xlfn.POISSON.DIST(2,L105,FALSE)</f>
        <v>5.9624815558464474E-4</v>
      </c>
      <c r="BA105" s="5">
        <f t="shared" ref="BA105:BA168" si="268">_xlfn.POISSON.DIST(6,K105,FALSE) * _xlfn.POISSON.DIST(3,L105,FALSE)</f>
        <v>7.0612669517468952E-5</v>
      </c>
      <c r="BB105" s="5">
        <f t="shared" ref="BB105:BB168" si="269">_xlfn.POISSON.DIST(6,K105,FALSE) * _xlfn.POISSON.DIST(4,L105,FALSE)</f>
        <v>6.2719050570825316E-6</v>
      </c>
      <c r="BC105" s="5">
        <f t="shared" ref="BC105:BC168" si="270">_xlfn.POISSON.DIST(6,K105,FALSE) * _xlfn.POISSON.DIST(5,L105,FALSE)</f>
        <v>4.4566272102573165E-7</v>
      </c>
      <c r="BD105" s="5">
        <f t="shared" ref="BD105:BD168" si="271">_xlfn.POISSON.DIST(0,K105,FALSE) * _xlfn.POISSON.DIST(6,L105,FALSE)</f>
        <v>2.5005255559468399E-7</v>
      </c>
      <c r="BE105" s="5">
        <f t="shared" ref="BE105:BE168" si="272">_xlfn.POISSON.DIST(1,K105,FALSE) * _xlfn.POISSON.DIST(6,L105,FALSE)</f>
        <v>5.1462018066046341E-7</v>
      </c>
      <c r="BF105" s="5">
        <f t="shared" ref="BF105:BF168" si="273">_xlfn.POISSON.DIST(2,K105,FALSE) * _xlfn.POISSON.DIST(6,L105,FALSE)</f>
        <v>5.2955653605133239E-7</v>
      </c>
      <c r="BG105" s="5">
        <f t="shared" ref="BG105:BG168" si="274">_xlfn.POISSON.DIST(3,K105,FALSE) * _xlfn.POISSON.DIST(6,L105,FALSE)</f>
        <v>3.63284269853522E-7</v>
      </c>
      <c r="BH105" s="5">
        <f t="shared" ref="BH105:BH168" si="275">_xlfn.POISSON.DIST(4,K105,FALSE) * _xlfn.POISSON.DIST(6,L105,FALSE)</f>
        <v>1.869141230515568E-7</v>
      </c>
      <c r="BI105" s="5">
        <f t="shared" ref="BI105:BI168" si="276">_xlfn.POISSON.DIST(5,K105,FALSE) * _xlfn.POISSON.DIST(6,L105,FALSE)</f>
        <v>7.6935650222828014E-8</v>
      </c>
      <c r="BJ105" s="8">
        <f t="shared" ref="BJ105:BJ168" si="277">SUM(N105,Q105,T105,W105,X105,Y105,AD105,AE105,AF105,AG105,AM105,AN105,AO105,AP105,AQ105,AX105,AY105,AZ105,BA105,BB105,BC105)</f>
        <v>0.77380229641448395</v>
      </c>
      <c r="BK105" s="8">
        <f t="shared" ref="BK105:BK168" si="278">SUM(M105,P105,S105,V105,AC105,AL105,AY105)</f>
        <v>0.1713093724263211</v>
      </c>
      <c r="BL105" s="8">
        <f t="shared" ref="BL105:BL168" si="279">SUM(O105,R105,U105,AA105,AB105,AH105,AI105,AJ105,AK105,AR105,AS105,AT105,AU105,AV105,BD105,BE105,BF105,BG105,BH105,BI105)</f>
        <v>5.2301934569278077E-2</v>
      </c>
      <c r="BM105" s="8">
        <f t="shared" ref="BM105:BM168" si="280">SUM(S105:BI105)</f>
        <v>0.42849711005971047</v>
      </c>
      <c r="BN105" s="8">
        <f t="shared" ref="BN105:BN168" si="281">SUM(M105:R105)</f>
        <v>0.56622915568125542</v>
      </c>
    </row>
    <row r="106" spans="1:66" x14ac:dyDescent="0.25">
      <c r="A106" t="s">
        <v>13</v>
      </c>
      <c r="B106" t="s">
        <v>219</v>
      </c>
      <c r="C106" t="s">
        <v>217</v>
      </c>
      <c r="D106" s="7" t="s">
        <v>494</v>
      </c>
      <c r="E106">
        <f>VLOOKUP(A106,home!$A$2:$E$405,3,FALSE)</f>
        <v>1.2857000000000001</v>
      </c>
      <c r="F106">
        <f>VLOOKUP(B106,home!$B$2:$E$405,3,FALSE)</f>
        <v>1.1667000000000001</v>
      </c>
      <c r="G106">
        <f>VLOOKUP(C106,away!$B$2:$E$405,4,FALSE)</f>
        <v>0.58330000000000004</v>
      </c>
      <c r="H106">
        <f>VLOOKUP(A106,away!$A$2:$E$405,3,FALSE)</f>
        <v>1.4921</v>
      </c>
      <c r="I106">
        <f>VLOOKUP(C106,away!$B$2:$E$405,3,FALSE)</f>
        <v>2.3456999999999999</v>
      </c>
      <c r="J106">
        <f>VLOOKUP(B106,home!$B$2:$E$405,4,FALSE)</f>
        <v>1.3404</v>
      </c>
      <c r="K106" s="3">
        <f t="shared" si="226"/>
        <v>0.87496527662700019</v>
      </c>
      <c r="L106" s="3">
        <f t="shared" si="227"/>
        <v>4.6914254273879994</v>
      </c>
      <c r="M106" s="5">
        <f t="shared" si="228"/>
        <v>3.824258433803357E-3</v>
      </c>
      <c r="N106" s="5">
        <f t="shared" si="229"/>
        <v>3.346093338425892E-3</v>
      </c>
      <c r="O106" s="5">
        <f t="shared" si="230"/>
        <v>1.7941223257248076E-2</v>
      </c>
      <c r="P106" s="5">
        <f t="shared" si="231"/>
        <v>1.5697947370304829E-2</v>
      </c>
      <c r="Q106" s="5">
        <f t="shared" si="232"/>
        <v>1.4638577417377865E-3</v>
      </c>
      <c r="R106" s="5">
        <f t="shared" si="233"/>
        <v>4.2084955493749299E-2</v>
      </c>
      <c r="S106" s="5">
        <f t="shared" si="234"/>
        <v>1.61093683851657E-2</v>
      </c>
      <c r="T106" s="5">
        <f t="shared" si="235"/>
        <v>6.867579431667427E-3</v>
      </c>
      <c r="U106" s="5">
        <f t="shared" si="236"/>
        <v>3.6822874725423338E-2</v>
      </c>
      <c r="V106" s="5">
        <f t="shared" si="237"/>
        <v>7.3473654059421547E-3</v>
      </c>
      <c r="W106" s="5">
        <f t="shared" si="238"/>
        <v>4.2694156464739288E-4</v>
      </c>
      <c r="X106" s="5">
        <f t="shared" si="239"/>
        <v>2.0029645123955967E-3</v>
      </c>
      <c r="Y106" s="5">
        <f t="shared" si="240"/>
        <v>4.698379321804255E-3</v>
      </c>
      <c r="Z106" s="5">
        <f t="shared" si="241"/>
        <v>6.5812810104622574E-2</v>
      </c>
      <c r="AA106" s="5">
        <f t="shared" si="242"/>
        <v>5.7583923598791317E-2</v>
      </c>
      <c r="AB106" s="5">
        <f t="shared" si="243"/>
        <v>2.5191966820442242E-2</v>
      </c>
      <c r="AC106" s="5">
        <f t="shared" si="244"/>
        <v>1.8849823673228153E-3</v>
      </c>
      <c r="AD106" s="5">
        <f t="shared" si="245"/>
        <v>9.3389761053817578E-5</v>
      </c>
      <c r="AE106" s="5">
        <f t="shared" si="246"/>
        <v>4.3813109966556928E-4</v>
      </c>
      <c r="AF106" s="5">
        <f t="shared" si="247"/>
        <v>1.0277296907502591E-3</v>
      </c>
      <c r="AG106" s="5">
        <f t="shared" si="248"/>
        <v>1.6071724012224568E-3</v>
      </c>
      <c r="AH106" s="5">
        <f t="shared" si="249"/>
        <v>7.7188972693171043E-2</v>
      </c>
      <c r="AI106" s="5">
        <f t="shared" si="250"/>
        <v>6.7537670845034356E-2</v>
      </c>
      <c r="AJ106" s="5">
        <f t="shared" si="251"/>
        <v>2.9546558426834381E-2</v>
      </c>
      <c r="AK106" s="5">
        <f t="shared" si="252"/>
        <v>8.6174042224369928E-3</v>
      </c>
      <c r="AL106" s="5">
        <f t="shared" si="253"/>
        <v>3.0950161458369367E-4</v>
      </c>
      <c r="AM106" s="5">
        <f t="shared" si="254"/>
        <v>1.6342559622916591E-5</v>
      </c>
      <c r="AN106" s="5">
        <f t="shared" si="255"/>
        <v>7.6669899763555336E-5</v>
      </c>
      <c r="AO106" s="5">
        <f t="shared" si="256"/>
        <v>1.798455586330164E-4</v>
      </c>
      <c r="AP106" s="5">
        <f t="shared" si="257"/>
        <v>2.8124400892457749E-4</v>
      </c>
      <c r="AQ106" s="5">
        <f t="shared" si="258"/>
        <v>3.29858823692325E-4</v>
      </c>
      <c r="AR106" s="5">
        <f t="shared" si="259"/>
        <v>7.2425261841340113E-2</v>
      </c>
      <c r="AS106" s="5">
        <f t="shared" si="260"/>
        <v>6.3369589261791065E-2</v>
      </c>
      <c r="AT106" s="5">
        <f t="shared" si="261"/>
        <v>2.7723095099091193E-2</v>
      </c>
      <c r="AU106" s="5">
        <f t="shared" si="262"/>
        <v>8.0855818574443235E-3</v>
      </c>
      <c r="AV106" s="5">
        <f t="shared" si="263"/>
        <v>1.7686508416472561E-3</v>
      </c>
      <c r="AW106" s="5">
        <f t="shared" si="264"/>
        <v>3.5290357165236557E-5</v>
      </c>
      <c r="AX106" s="5">
        <f t="shared" si="265"/>
        <v>2.3831953668764087E-6</v>
      </c>
      <c r="AY106" s="5">
        <f t="shared" si="266"/>
        <v>1.1180583342597257E-5</v>
      </c>
      <c r="AZ106" s="5">
        <f t="shared" si="267"/>
        <v>2.6226436493245749E-5</v>
      </c>
      <c r="BA106" s="5">
        <f t="shared" si="268"/>
        <v>4.1013123678063215E-5</v>
      </c>
      <c r="BB106" s="5">
        <f t="shared" si="269"/>
        <v>4.8102502819968647E-5</v>
      </c>
      <c r="BC106" s="5">
        <f t="shared" si="270"/>
        <v>4.5133860970120769E-5</v>
      </c>
      <c r="BD106" s="5">
        <f t="shared" si="271"/>
        <v>5.6629619164616132E-2</v>
      </c>
      <c r="BE106" s="5">
        <f t="shared" si="272"/>
        <v>4.9548950397650018E-2</v>
      </c>
      <c r="BF106" s="5">
        <f t="shared" si="273"/>
        <v>2.1676805545628675E-2</v>
      </c>
      <c r="BG106" s="5">
        <f t="shared" si="274"/>
        <v>6.3221507202068979E-3</v>
      </c>
      <c r="BH106" s="5">
        <f t="shared" si="275"/>
        <v>1.3829155884458539E-3</v>
      </c>
      <c r="BI106" s="5">
        <f t="shared" si="276"/>
        <v>2.420006240792635E-4</v>
      </c>
      <c r="BJ106" s="8">
        <f t="shared" si="277"/>
        <v>2.3030239416677718E-2</v>
      </c>
      <c r="BK106" s="8">
        <f t="shared" si="278"/>
        <v>4.5184604160465151E-2</v>
      </c>
      <c r="BL106" s="8">
        <f t="shared" si="279"/>
        <v>0.67169017102507211</v>
      </c>
      <c r="BM106" s="8">
        <f t="shared" si="280"/>
        <v>0.72138359884539083</v>
      </c>
      <c r="BN106" s="8">
        <f t="shared" si="281"/>
        <v>8.4358335635269233E-2</v>
      </c>
    </row>
    <row r="107" spans="1:66" x14ac:dyDescent="0.25">
      <c r="A107" t="s">
        <v>16</v>
      </c>
      <c r="B107" t="s">
        <v>17</v>
      </c>
      <c r="C107" t="s">
        <v>224</v>
      </c>
      <c r="D107" s="7" t="s">
        <v>494</v>
      </c>
      <c r="E107">
        <f>VLOOKUP(A107,home!$A$2:$E$405,3,FALSE)</f>
        <v>1.7778</v>
      </c>
      <c r="F107">
        <f>VLOOKUP(B107,home!$B$2:$E$405,3,FALSE)</f>
        <v>0.9</v>
      </c>
      <c r="G107">
        <f>VLOOKUP(C107,away!$B$2:$E$405,4,FALSE)</f>
        <v>1.0125</v>
      </c>
      <c r="H107">
        <f>VLOOKUP(A107,away!$A$2:$E$405,3,FALSE)</f>
        <v>1.2716000000000001</v>
      </c>
      <c r="I107">
        <f>VLOOKUP(C107,away!$B$2:$E$405,3,FALSE)</f>
        <v>1.2583</v>
      </c>
      <c r="J107">
        <f>VLOOKUP(B107,home!$B$2:$E$405,4,FALSE)</f>
        <v>1.4155</v>
      </c>
      <c r="K107" s="3">
        <f t="shared" si="226"/>
        <v>1.6200202499999998</v>
      </c>
      <c r="L107" s="3">
        <f t="shared" si="227"/>
        <v>2.2648768333399998</v>
      </c>
      <c r="M107" s="5">
        <f t="shared" si="228"/>
        <v>2.0549943584160256E-2</v>
      </c>
      <c r="N107" s="5">
        <f t="shared" si="229"/>
        <v>3.3291324742697193E-2</v>
      </c>
      <c r="O107" s="5">
        <f t="shared" si="230"/>
        <v>4.6543091150208528E-2</v>
      </c>
      <c r="P107" s="5">
        <f t="shared" si="231"/>
        <v>7.5400750160933602E-2</v>
      </c>
      <c r="Q107" s="5">
        <f t="shared" si="232"/>
        <v>2.6966310116247744E-2</v>
      </c>
      <c r="R107" s="5">
        <f t="shared" si="233"/>
        <v>5.270718444906964E-2</v>
      </c>
      <c r="S107" s="5">
        <f t="shared" si="234"/>
        <v>6.9164096504061648E-2</v>
      </c>
      <c r="T107" s="5">
        <f t="shared" si="235"/>
        <v>6.1075371062951599E-2</v>
      </c>
      <c r="U107" s="5">
        <f t="shared" si="236"/>
        <v>8.5386706127977899E-2</v>
      </c>
      <c r="V107" s="5">
        <f t="shared" si="237"/>
        <v>2.8197021235129145E-2</v>
      </c>
      <c r="W107" s="5">
        <f t="shared" si="238"/>
        <v>1.456198948536707E-2</v>
      </c>
      <c r="X107" s="5">
        <f t="shared" si="239"/>
        <v>3.2981112632748541E-2</v>
      </c>
      <c r="Y107" s="5">
        <f t="shared" si="240"/>
        <v>3.7349078969844698E-2</v>
      </c>
      <c r="Z107" s="5">
        <f t="shared" si="241"/>
        <v>3.9791760336425376E-2</v>
      </c>
      <c r="AA107" s="5">
        <f t="shared" si="242"/>
        <v>6.446345752815591E-2</v>
      </c>
      <c r="AB107" s="5">
        <f t="shared" si="243"/>
        <v>5.2216053290313764E-2</v>
      </c>
      <c r="AC107" s="5">
        <f t="shared" si="244"/>
        <v>6.4661873180009502E-3</v>
      </c>
      <c r="AD107" s="5">
        <f t="shared" si="245"/>
        <v>5.8976794616454348E-3</v>
      </c>
      <c r="AE107" s="5">
        <f t="shared" si="246"/>
        <v>1.3357517583145868E-2</v>
      </c>
      <c r="AF107" s="5">
        <f t="shared" si="247"/>
        <v>1.5126566062499394E-2</v>
      </c>
      <c r="AG107" s="5">
        <f t="shared" si="248"/>
        <v>1.1419936347647311E-2</v>
      </c>
      <c r="AH107" s="5">
        <f t="shared" si="249"/>
        <v>2.2530859035946822E-2</v>
      </c>
      <c r="AI107" s="5">
        <f t="shared" si="250"/>
        <v>3.6500447888129325E-2</v>
      </c>
      <c r="AJ107" s="5">
        <f t="shared" si="251"/>
        <v>2.9565732356419624E-2</v>
      </c>
      <c r="AK107" s="5">
        <f t="shared" si="252"/>
        <v>1.5965695041160004E-2</v>
      </c>
      <c r="AL107" s="5">
        <f t="shared" si="253"/>
        <v>9.4901549965166888E-4</v>
      </c>
      <c r="AM107" s="5">
        <f t="shared" si="254"/>
        <v>1.9108720311749377E-3</v>
      </c>
      <c r="AN107" s="5">
        <f t="shared" si="255"/>
        <v>4.327889794885467E-3</v>
      </c>
      <c r="AO107" s="5">
        <f t="shared" si="256"/>
        <v>4.9010686668423493E-3</v>
      </c>
      <c r="AP107" s="5">
        <f t="shared" si="257"/>
        <v>3.7001056273799314E-3</v>
      </c>
      <c r="AQ107" s="5">
        <f t="shared" si="258"/>
        <v>2.0950708790909425E-3</v>
      </c>
      <c r="AR107" s="5">
        <f t="shared" si="259"/>
        <v>1.0205924133153034E-2</v>
      </c>
      <c r="AS107" s="5">
        <f t="shared" si="260"/>
        <v>1.6533803765671609E-2</v>
      </c>
      <c r="AT107" s="5">
        <f t="shared" si="261"/>
        <v>1.3392548454957132E-2</v>
      </c>
      <c r="AU107" s="5">
        <f t="shared" si="262"/>
        <v>7.232066565378923E-3</v>
      </c>
      <c r="AV107" s="5">
        <f t="shared" si="263"/>
        <v>2.9290235713154522E-3</v>
      </c>
      <c r="AW107" s="5">
        <f t="shared" si="264"/>
        <v>9.67243539231854E-5</v>
      </c>
      <c r="AX107" s="5">
        <f t="shared" si="265"/>
        <v>5.1594189761033883E-4</v>
      </c>
      <c r="AY107" s="5">
        <f t="shared" si="266"/>
        <v>1.1685448512471345E-3</v>
      </c>
      <c r="AZ107" s="5">
        <f t="shared" si="267"/>
        <v>1.3233050811541859E-3</v>
      </c>
      <c r="BA107" s="5">
        <f t="shared" si="268"/>
        <v>9.990410072490746E-4</v>
      </c>
      <c r="BB107" s="5">
        <f t="shared" si="269"/>
        <v>5.6567620821877185E-4</v>
      </c>
      <c r="BC107" s="5">
        <f t="shared" si="270"/>
        <v>2.5623738783326212E-4</v>
      </c>
      <c r="BD107" s="5">
        <f t="shared" si="271"/>
        <v>3.8525268553339896E-3</v>
      </c>
      <c r="BE107" s="5">
        <f t="shared" si="272"/>
        <v>6.2411715193098826E-3</v>
      </c>
      <c r="BF107" s="5">
        <f t="shared" si="273"/>
        <v>5.0554121225026387E-3</v>
      </c>
      <c r="BG107" s="5">
        <f t="shared" si="274"/>
        <v>2.7299566701832522E-3</v>
      </c>
      <c r="BH107" s="5">
        <f t="shared" si="275"/>
        <v>1.1056462718298603E-3</v>
      </c>
      <c r="BI107" s="5">
        <f t="shared" si="276"/>
        <v>3.5823386994027515E-4</v>
      </c>
      <c r="BJ107" s="8">
        <f t="shared" si="277"/>
        <v>0.27379063989748126</v>
      </c>
      <c r="BK107" s="8">
        <f t="shared" si="278"/>
        <v>0.20189555915318438</v>
      </c>
      <c r="BL107" s="8">
        <f t="shared" si="279"/>
        <v>0.47551554066695761</v>
      </c>
      <c r="BM107" s="8">
        <f t="shared" si="280"/>
        <v>0.73446307535340749</v>
      </c>
      <c r="BN107" s="8">
        <f t="shared" si="281"/>
        <v>0.25545860420331701</v>
      </c>
    </row>
    <row r="108" spans="1:66" x14ac:dyDescent="0.25">
      <c r="A108" t="s">
        <v>16</v>
      </c>
      <c r="B108" t="s">
        <v>226</v>
      </c>
      <c r="C108" t="s">
        <v>56</v>
      </c>
      <c r="D108" s="7" t="s">
        <v>494</v>
      </c>
      <c r="E108">
        <f>VLOOKUP(A108,home!$A$2:$E$405,3,FALSE)</f>
        <v>1.7778</v>
      </c>
      <c r="F108">
        <f>VLOOKUP(B108,home!$B$2:$E$405,3,FALSE)</f>
        <v>0.67500000000000004</v>
      </c>
      <c r="G108">
        <f>VLOOKUP(C108,away!$B$2:$E$405,4,FALSE)</f>
        <v>0.9</v>
      </c>
      <c r="H108">
        <f>VLOOKUP(A108,away!$A$2:$E$405,3,FALSE)</f>
        <v>1.2716000000000001</v>
      </c>
      <c r="I108">
        <f>VLOOKUP(C108,away!$B$2:$E$405,3,FALSE)</f>
        <v>0.78639999999999999</v>
      </c>
      <c r="J108">
        <f>VLOOKUP(B108,home!$B$2:$E$405,4,FALSE)</f>
        <v>0.94369999999999998</v>
      </c>
      <c r="K108" s="3">
        <f t="shared" si="226"/>
        <v>1.0800135000000002</v>
      </c>
      <c r="L108" s="3">
        <f t="shared" si="227"/>
        <v>0.94368701468799998</v>
      </c>
      <c r="M108" s="5">
        <f t="shared" si="228"/>
        <v>0.13216547874311588</v>
      </c>
      <c r="N108" s="5">
        <f t="shared" si="229"/>
        <v>0.14274050127652821</v>
      </c>
      <c r="O108" s="5">
        <f t="shared" si="230"/>
        <v>0.12472284607990135</v>
      </c>
      <c r="P108" s="5">
        <f t="shared" si="231"/>
        <v>0.13470235752471557</v>
      </c>
      <c r="Q108" s="5">
        <f t="shared" si="232"/>
        <v>7.7080834187708849E-2</v>
      </c>
      <c r="R108" s="5">
        <f t="shared" si="233"/>
        <v>5.8849665140266509E-2</v>
      </c>
      <c r="S108" s="5">
        <f t="shared" si="234"/>
        <v>3.4321982743283852E-2</v>
      </c>
      <c r="T108" s="5">
        <f t="shared" si="235"/>
        <v>7.2740182304259687E-2</v>
      </c>
      <c r="U108" s="5">
        <f t="shared" si="236"/>
        <v>6.3558432821967242E-2</v>
      </c>
      <c r="V108" s="5">
        <f t="shared" si="237"/>
        <v>3.8867537157960628E-3</v>
      </c>
      <c r="W108" s="5">
        <f t="shared" si="238"/>
        <v>2.7749447171329038E-2</v>
      </c>
      <c r="X108" s="5">
        <f t="shared" si="239"/>
        <v>2.6186792960353863E-2</v>
      </c>
      <c r="Y108" s="5">
        <f t="shared" si="240"/>
        <v>1.2356068236504534E-2</v>
      </c>
      <c r="Z108" s="5">
        <f t="shared" si="241"/>
        <v>1.8511888270535525E-2</v>
      </c>
      <c r="AA108" s="5">
        <f t="shared" si="242"/>
        <v>1.9993089242670022E-2</v>
      </c>
      <c r="AB108" s="5">
        <f t="shared" si="243"/>
        <v>1.0796403144394199E-2</v>
      </c>
      <c r="AC108" s="5">
        <f t="shared" si="244"/>
        <v>2.4758492800779314E-4</v>
      </c>
      <c r="AD108" s="5">
        <f t="shared" si="245"/>
        <v>7.492444390643044E-3</v>
      </c>
      <c r="AE108" s="5">
        <f t="shared" si="246"/>
        <v>7.0705224797217858E-3</v>
      </c>
      <c r="AF108" s="5">
        <f t="shared" si="247"/>
        <v>3.3361801255865232E-3</v>
      </c>
      <c r="AG108" s="5">
        <f t="shared" si="248"/>
        <v>1.0494366210587278E-3</v>
      </c>
      <c r="AH108" s="5">
        <f t="shared" si="249"/>
        <v>4.3673571445648676E-3</v>
      </c>
      <c r="AI108" s="5">
        <f t="shared" si="250"/>
        <v>4.7168046754515096E-3</v>
      </c>
      <c r="AJ108" s="5">
        <f t="shared" si="251"/>
        <v>2.5471063631753743E-3</v>
      </c>
      <c r="AK108" s="5">
        <f t="shared" si="252"/>
        <v>9.1696975272176915E-4</v>
      </c>
      <c r="AL108" s="5">
        <f t="shared" si="253"/>
        <v>1.0093490011883711E-5</v>
      </c>
      <c r="AM108" s="5">
        <f t="shared" si="254"/>
        <v>1.6183882179787528E-3</v>
      </c>
      <c r="AN108" s="5">
        <f t="shared" si="255"/>
        <v>1.5272519460306014E-3</v>
      </c>
      <c r="AO108" s="5">
        <f t="shared" si="256"/>
        <v>7.2062391481302827E-4</v>
      </c>
      <c r="AP108" s="5">
        <f t="shared" si="257"/>
        <v>2.2668114362756213E-4</v>
      </c>
      <c r="AQ108" s="5">
        <f t="shared" si="258"/>
        <v>5.3479012928988962E-5</v>
      </c>
      <c r="AR108" s="5">
        <f t="shared" si="259"/>
        <v>8.2428364516614575E-4</v>
      </c>
      <c r="AS108" s="5">
        <f t="shared" si="260"/>
        <v>8.9023746460864734E-4</v>
      </c>
      <c r="AT108" s="5">
        <f t="shared" si="261"/>
        <v>4.8073423999155562E-4</v>
      </c>
      <c r="AU108" s="5">
        <f t="shared" si="262"/>
        <v>1.7306648970104004E-4</v>
      </c>
      <c r="AV108" s="5">
        <f t="shared" si="263"/>
        <v>4.6728536318683553E-5</v>
      </c>
      <c r="AW108" s="5">
        <f t="shared" si="264"/>
        <v>2.8575643562372682E-7</v>
      </c>
      <c r="AX108" s="5">
        <f t="shared" si="265"/>
        <v>2.9131352060966591E-4</v>
      </c>
      <c r="AY108" s="5">
        <f t="shared" si="266"/>
        <v>2.7490878660238677E-4</v>
      </c>
      <c r="AZ108" s="5">
        <f t="shared" si="267"/>
        <v>1.2971392607015342E-4</v>
      </c>
      <c r="BA108" s="5">
        <f t="shared" si="268"/>
        <v>4.0803115885534345E-5</v>
      </c>
      <c r="BB108" s="5">
        <f t="shared" si="269"/>
        <v>9.6263426549971013E-6</v>
      </c>
      <c r="BC108" s="5">
        <f t="shared" si="270"/>
        <v>1.8168509124915946E-6</v>
      </c>
      <c r="BD108" s="5">
        <f t="shared" si="271"/>
        <v>1.296442953938304E-4</v>
      </c>
      <c r="BE108" s="5">
        <f t="shared" si="272"/>
        <v>1.4001758922332466E-4</v>
      </c>
      <c r="BF108" s="5">
        <f t="shared" si="273"/>
        <v>7.5610443299322573E-5</v>
      </c>
      <c r="BG108" s="5">
        <f t="shared" si="274"/>
        <v>2.7220099834750981E-5</v>
      </c>
      <c r="BH108" s="5">
        <f t="shared" si="275"/>
        <v>7.3495188232197075E-6</v>
      </c>
      <c r="BI108" s="5">
        <f t="shared" si="276"/>
        <v>1.5875159095162802E-6</v>
      </c>
      <c r="BJ108" s="8">
        <f t="shared" si="277"/>
        <v>0.38269701653180849</v>
      </c>
      <c r="BK108" s="8">
        <f t="shared" si="278"/>
        <v>0.30560915993153348</v>
      </c>
      <c r="BL108" s="8">
        <f t="shared" si="279"/>
        <v>0.29326515420338284</v>
      </c>
      <c r="BM108" s="8">
        <f t="shared" si="280"/>
        <v>0.32954691295485722</v>
      </c>
      <c r="BN108" s="8">
        <f t="shared" si="281"/>
        <v>0.67026168295223632</v>
      </c>
    </row>
    <row r="109" spans="1:66" x14ac:dyDescent="0.25">
      <c r="A109" t="s">
        <v>59</v>
      </c>
      <c r="B109" t="s">
        <v>232</v>
      </c>
      <c r="C109" t="s">
        <v>273</v>
      </c>
      <c r="D109" s="7" t="s">
        <v>494</v>
      </c>
      <c r="E109">
        <f>VLOOKUP(A109,home!$A$2:$E$405,3,FALSE)</f>
        <v>1.806</v>
      </c>
      <c r="F109">
        <f>VLOOKUP(B109,home!$B$2:$E$405,3,FALSE)</f>
        <v>0.73829999999999996</v>
      </c>
      <c r="G109">
        <f>VLOOKUP(C109,away!$B$2:$E$405,4,FALSE)</f>
        <v>0.4153</v>
      </c>
      <c r="H109">
        <f>VLOOKUP(A109,away!$A$2:$E$405,3,FALSE)</f>
        <v>1.1493</v>
      </c>
      <c r="I109">
        <f>VLOOKUP(C109,away!$B$2:$E$405,3,FALSE)</f>
        <v>1.9577</v>
      </c>
      <c r="J109">
        <f>VLOOKUP(B109,home!$B$2:$E$405,4,FALSE)</f>
        <v>1.1600999999999999</v>
      </c>
      <c r="K109" s="3">
        <f t="shared" si="226"/>
        <v>0.55374847794000004</v>
      </c>
      <c r="L109" s="3">
        <f t="shared" si="227"/>
        <v>2.6102071460609997</v>
      </c>
      <c r="M109" s="5">
        <f t="shared" si="228"/>
        <v>4.2258252280582408E-2</v>
      </c>
      <c r="N109" s="5">
        <f t="shared" si="229"/>
        <v>2.3400442880777046E-2</v>
      </c>
      <c r="O109" s="5">
        <f t="shared" si="230"/>
        <v>0.11030279208282472</v>
      </c>
      <c r="P109" s="5">
        <f t="shared" si="231"/>
        <v>6.1080003228396476E-2</v>
      </c>
      <c r="Q109" s="5">
        <f t="shared" si="232"/>
        <v>6.4789798141760982E-3</v>
      </c>
      <c r="R109" s="5">
        <f t="shared" si="233"/>
        <v>0.1439565680625349</v>
      </c>
      <c r="S109" s="5">
        <f t="shared" si="234"/>
        <v>2.2071232203415128E-2</v>
      </c>
      <c r="T109" s="5">
        <f t="shared" si="235"/>
        <v>1.6911479410147416E-2</v>
      </c>
      <c r="U109" s="5">
        <f t="shared" si="236"/>
        <v>7.9715730454094733E-2</v>
      </c>
      <c r="V109" s="5">
        <f t="shared" si="237"/>
        <v>3.5446355615893098E-3</v>
      </c>
      <c r="W109" s="5">
        <f t="shared" si="238"/>
        <v>1.1959084035679996E-3</v>
      </c>
      <c r="X109" s="5">
        <f t="shared" si="239"/>
        <v>3.1215686610275941E-3</v>
      </c>
      <c r="Y109" s="5">
        <f t="shared" si="240"/>
        <v>4.0739704129671471E-3</v>
      </c>
      <c r="Z109" s="5">
        <f t="shared" si="241"/>
        <v>0.12525215422641509</v>
      </c>
      <c r="AA109" s="5">
        <f t="shared" si="242"/>
        <v>6.9358189761583505E-2</v>
      </c>
      <c r="AB109" s="5">
        <f t="shared" si="243"/>
        <v>1.9203496006575276E-2</v>
      </c>
      <c r="AC109" s="5">
        <f t="shared" si="244"/>
        <v>3.2021312385895848E-4</v>
      </c>
      <c r="AD109" s="5">
        <f t="shared" si="245"/>
        <v>1.6555811455785878E-4</v>
      </c>
      <c r="AE109" s="5">
        <f t="shared" si="246"/>
        <v>4.3214097370730849E-4</v>
      </c>
      <c r="AF109" s="5">
        <f t="shared" si="247"/>
        <v>5.6398872883828776E-4</v>
      </c>
      <c r="AG109" s="5">
        <f t="shared" si="248"/>
        <v>4.9070913677051937E-4</v>
      </c>
      <c r="AH109" s="5">
        <f t="shared" si="249"/>
        <v>8.1733517005330769E-2</v>
      </c>
      <c r="AI109" s="5">
        <f t="shared" si="250"/>
        <v>4.525981063838503E-2</v>
      </c>
      <c r="AJ109" s="5">
        <f t="shared" si="251"/>
        <v>1.2531275626429163E-2</v>
      </c>
      <c r="AK109" s="5">
        <f t="shared" si="252"/>
        <v>2.3130582682605902E-3</v>
      </c>
      <c r="AL109" s="5">
        <f t="shared" si="253"/>
        <v>1.8513419352240708E-5</v>
      </c>
      <c r="AM109" s="5">
        <f t="shared" si="254"/>
        <v>1.8335510789406099E-5</v>
      </c>
      <c r="AN109" s="5">
        <f t="shared" si="255"/>
        <v>4.7859481289186351E-5</v>
      </c>
      <c r="AO109" s="5">
        <f t="shared" si="256"/>
        <v>6.2461580033903473E-5</v>
      </c>
      <c r="AP109" s="5">
        <f t="shared" si="257"/>
        <v>5.4345887519585306E-5</v>
      </c>
      <c r="AQ109" s="5">
        <f t="shared" si="258"/>
        <v>3.5463505990662214E-5</v>
      </c>
      <c r="AR109" s="5">
        <f t="shared" si="259"/>
        <v>4.2668282032002507E-2</v>
      </c>
      <c r="AS109" s="5">
        <f t="shared" si="260"/>
        <v>2.3627496231536042E-2</v>
      </c>
      <c r="AT109" s="5">
        <f t="shared" si="261"/>
        <v>6.5418450378730841E-3</v>
      </c>
      <c r="AU109" s="5">
        <f t="shared" si="262"/>
        <v>1.2075122442138542E-3</v>
      </c>
      <c r="AV109" s="5">
        <f t="shared" si="263"/>
        <v>1.6716451683183384E-4</v>
      </c>
      <c r="AW109" s="5">
        <f t="shared" si="264"/>
        <v>7.4331287892950131E-7</v>
      </c>
      <c r="AX109" s="5">
        <f t="shared" si="265"/>
        <v>1.692210198647678E-6</v>
      </c>
      <c r="AY109" s="5">
        <f t="shared" si="266"/>
        <v>4.4170191531474724E-6</v>
      </c>
      <c r="AZ109" s="5">
        <f t="shared" si="267"/>
        <v>5.76466747891692E-6</v>
      </c>
      <c r="BA109" s="5">
        <f t="shared" si="268"/>
        <v>5.0156587493781302E-6</v>
      </c>
      <c r="BB109" s="5">
        <f t="shared" si="269"/>
        <v>3.2729770774575431E-6</v>
      </c>
      <c r="BC109" s="5">
        <f t="shared" si="270"/>
        <v>1.7086296312947044E-6</v>
      </c>
      <c r="BD109" s="5">
        <f t="shared" si="271"/>
        <v>1.8562175778346512E-2</v>
      </c>
      <c r="BE109" s="5">
        <f t="shared" si="272"/>
        <v>1.0278776584514119E-2</v>
      </c>
      <c r="BF109" s="5">
        <f t="shared" si="273"/>
        <v>2.8459284443800022E-3</v>
      </c>
      <c r="BG109" s="5">
        <f t="shared" si="274"/>
        <v>5.2530951480052616E-4</v>
      </c>
      <c r="BH109" s="5">
        <f t="shared" si="275"/>
        <v>7.272233606704782E-5</v>
      </c>
      <c r="BI109" s="5">
        <f t="shared" si="276"/>
        <v>8.053976581873783E-6</v>
      </c>
      <c r="BJ109" s="8">
        <f t="shared" si="277"/>
        <v>5.707508366444887E-2</v>
      </c>
      <c r="BK109" s="8">
        <f t="shared" si="278"/>
        <v>0.12929726683634771</v>
      </c>
      <c r="BL109" s="8">
        <f t="shared" si="279"/>
        <v>0.67087970460316626</v>
      </c>
      <c r="BM109" s="8">
        <f t="shared" si="280"/>
        <v>0.59502349727481174</v>
      </c>
      <c r="BN109" s="8">
        <f t="shared" si="281"/>
        <v>0.3874770383492917</v>
      </c>
    </row>
    <row r="110" spans="1:66" x14ac:dyDescent="0.25">
      <c r="A110" t="s">
        <v>70</v>
      </c>
      <c r="B110" t="s">
        <v>72</v>
      </c>
      <c r="C110" t="s">
        <v>86</v>
      </c>
      <c r="D110" s="7" t="s">
        <v>494</v>
      </c>
      <c r="E110">
        <f>VLOOKUP(A110,home!$A$2:$E$405,3,FALSE)</f>
        <v>1.359</v>
      </c>
      <c r="F110">
        <f>VLOOKUP(B110,home!$B$2:$E$405,3,FALSE)</f>
        <v>0.5887</v>
      </c>
      <c r="G110">
        <f>VLOOKUP(C110,away!$B$2:$E$405,4,FALSE)</f>
        <v>1.4717</v>
      </c>
      <c r="H110">
        <f>VLOOKUP(A110,away!$A$2:$E$405,3,FALSE)</f>
        <v>1.0342</v>
      </c>
      <c r="I110">
        <f>VLOOKUP(C110,away!$B$2:$E$405,3,FALSE)</f>
        <v>0.64459999999999995</v>
      </c>
      <c r="J110">
        <f>VLOOKUP(B110,home!$B$2:$E$405,4,FALSE)</f>
        <v>0.96689999999999998</v>
      </c>
      <c r="K110" s="3">
        <f t="shared" si="226"/>
        <v>1.1774237246100001</v>
      </c>
      <c r="L110" s="3">
        <f t="shared" si="227"/>
        <v>0.64457935990799997</v>
      </c>
      <c r="M110" s="5">
        <f t="shared" si="228"/>
        <v>0.16170152449555633</v>
      </c>
      <c r="N110" s="5">
        <f t="shared" si="229"/>
        <v>0.1903912112466731</v>
      </c>
      <c r="O110" s="5">
        <f t="shared" si="230"/>
        <v>0.10422946515549347</v>
      </c>
      <c r="P110" s="5">
        <f t="shared" si="231"/>
        <v>0.12272224507748936</v>
      </c>
      <c r="Q110" s="5">
        <f t="shared" si="232"/>
        <v>0.11208556453953361</v>
      </c>
      <c r="R110" s="5">
        <f t="shared" si="233"/>
        <v>3.359208096674058E-2</v>
      </c>
      <c r="S110" s="5">
        <f t="shared" si="234"/>
        <v>2.3284798154876458E-2</v>
      </c>
      <c r="T110" s="5">
        <f t="shared" si="235"/>
        <v>7.2248041445819408E-2</v>
      </c>
      <c r="U110" s="5">
        <f t="shared" si="236"/>
        <v>3.9552113089260391E-2</v>
      </c>
      <c r="V110" s="5">
        <f t="shared" si="237"/>
        <v>1.9635372535616448E-3</v>
      </c>
      <c r="W110" s="5">
        <f t="shared" si="238"/>
        <v>4.3990734291717418E-2</v>
      </c>
      <c r="X110" s="5">
        <f t="shared" si="239"/>
        <v>2.8355519351638117E-2</v>
      </c>
      <c r="Y110" s="5">
        <f t="shared" si="240"/>
        <v>9.1386912567689004E-3</v>
      </c>
      <c r="Z110" s="5">
        <f t="shared" si="241"/>
        <v>7.2175873491731185E-3</v>
      </c>
      <c r="AA110" s="5">
        <f t="shared" si="242"/>
        <v>8.4981585793614308E-3</v>
      </c>
      <c r="AB110" s="5">
        <f t="shared" si="243"/>
        <v>5.0029667634190825E-3</v>
      </c>
      <c r="AC110" s="5">
        <f t="shared" si="244"/>
        <v>9.3138307137989671E-5</v>
      </c>
      <c r="AD110" s="5">
        <f t="shared" si="245"/>
        <v>1.2948933554520698E-2</v>
      </c>
      <c r="AE110" s="5">
        <f t="shared" si="246"/>
        <v>8.3466153020641757E-3</v>
      </c>
      <c r="AF110" s="5">
        <f t="shared" si="247"/>
        <v>2.6900279744014213E-3</v>
      </c>
      <c r="AG110" s="5">
        <f t="shared" si="248"/>
        <v>5.7797883662476072E-4</v>
      </c>
      <c r="AH110" s="5">
        <f t="shared" si="249"/>
        <v>1.1630769584025215E-3</v>
      </c>
      <c r="AI110" s="5">
        <f t="shared" si="250"/>
        <v>1.3694344043703672E-3</v>
      </c>
      <c r="AJ110" s="5">
        <f t="shared" si="251"/>
        <v>8.0620227850141757E-4</v>
      </c>
      <c r="AK110" s="5">
        <f t="shared" si="252"/>
        <v>3.1641389651406929E-4</v>
      </c>
      <c r="AL110" s="5">
        <f t="shared" si="253"/>
        <v>2.8274667639277423E-6</v>
      </c>
      <c r="AM110" s="5">
        <f t="shared" si="254"/>
        <v>3.0492763150982297E-3</v>
      </c>
      <c r="AN110" s="5">
        <f t="shared" si="255"/>
        <v>1.9655005753686419E-3</v>
      </c>
      <c r="AO110" s="5">
        <f t="shared" si="256"/>
        <v>6.3346055138496229E-4</v>
      </c>
      <c r="AP110" s="5">
        <f t="shared" si="257"/>
        <v>1.3610519891289592E-4</v>
      </c>
      <c r="AQ110" s="5">
        <f t="shared" si="258"/>
        <v>2.1932650498856362E-5</v>
      </c>
      <c r="AR110" s="5">
        <f t="shared" si="259"/>
        <v>1.4993908027416817E-4</v>
      </c>
      <c r="AS110" s="5">
        <f t="shared" si="260"/>
        <v>1.765418303610089E-4</v>
      </c>
      <c r="AT110" s="5">
        <f t="shared" si="261"/>
        <v>1.0393226972656298E-4</v>
      </c>
      <c r="AU110" s="5">
        <f t="shared" si="262"/>
        <v>4.0790773376206989E-5</v>
      </c>
      <c r="AV110" s="5">
        <f t="shared" si="263"/>
        <v>1.2007006079584019E-5</v>
      </c>
      <c r="AW110" s="5">
        <f t="shared" si="264"/>
        <v>5.9607949865530731E-8</v>
      </c>
      <c r="AX110" s="5">
        <f t="shared" si="265"/>
        <v>5.9838171271466955E-4</v>
      </c>
      <c r="AY110" s="5">
        <f t="shared" si="266"/>
        <v>3.8570450136227446E-4</v>
      </c>
      <c r="AZ110" s="5">
        <f t="shared" si="267"/>
        <v>1.2430858030086457E-4</v>
      </c>
      <c r="BA110" s="5">
        <f t="shared" si="268"/>
        <v>2.6708915040467838E-5</v>
      </c>
      <c r="BB110" s="5">
        <f t="shared" si="269"/>
        <v>4.3040038401554773E-6</v>
      </c>
      <c r="BC110" s="5">
        <f t="shared" si="270"/>
        <v>5.5485440806579834E-7</v>
      </c>
      <c r="BD110" s="5">
        <f t="shared" si="271"/>
        <v>1.610793939805292E-5</v>
      </c>
      <c r="BE110" s="5">
        <f t="shared" si="272"/>
        <v>1.8965870001847635E-5</v>
      </c>
      <c r="BF110" s="5">
        <f t="shared" si="273"/>
        <v>1.1165432649022259E-5</v>
      </c>
      <c r="BG110" s="5">
        <f t="shared" si="274"/>
        <v>4.3821484321646305E-6</v>
      </c>
      <c r="BH110" s="5">
        <f t="shared" si="275"/>
        <v>1.2899113821982882E-6</v>
      </c>
      <c r="BI110" s="5">
        <f t="shared" si="276"/>
        <v>3.0375445280894797E-7</v>
      </c>
      <c r="BJ110" s="8">
        <f t="shared" si="277"/>
        <v>0.48771955565869168</v>
      </c>
      <c r="BK110" s="8">
        <f t="shared" si="278"/>
        <v>0.31015377525674798</v>
      </c>
      <c r="BL110" s="8">
        <f t="shared" si="279"/>
        <v>0.19506533810819698</v>
      </c>
      <c r="BM110" s="8">
        <f t="shared" si="280"/>
        <v>0.2750485199979108</v>
      </c>
      <c r="BN110" s="8">
        <f t="shared" si="281"/>
        <v>0.72472209148148636</v>
      </c>
    </row>
    <row r="111" spans="1:66" x14ac:dyDescent="0.25">
      <c r="A111" t="s">
        <v>19</v>
      </c>
      <c r="B111" t="s">
        <v>243</v>
      </c>
      <c r="C111" t="s">
        <v>146</v>
      </c>
      <c r="D111" s="7" t="s">
        <v>494</v>
      </c>
      <c r="E111">
        <f>VLOOKUP(A111,home!$A$2:$E$405,3,FALSE)</f>
        <v>1.4750000000000001</v>
      </c>
      <c r="F111">
        <f>VLOOKUP(B111,home!$B$2:$E$405,3,FALSE)</f>
        <v>1.7626999999999999</v>
      </c>
      <c r="G111">
        <f>VLOOKUP(C111,away!$B$2:$E$405,4,FALSE)</f>
        <v>1.0168999999999999</v>
      </c>
      <c r="H111">
        <f>VLOOKUP(A111,away!$A$2:$E$405,3,FALSE)</f>
        <v>1.5625</v>
      </c>
      <c r="I111">
        <f>VLOOKUP(C111,away!$B$2:$E$405,3,FALSE)</f>
        <v>0.48</v>
      </c>
      <c r="J111">
        <f>VLOOKUP(B111,home!$B$2:$E$405,4,FALSE)</f>
        <v>0.51200000000000001</v>
      </c>
      <c r="K111" s="3">
        <f t="shared" si="226"/>
        <v>2.6439222042499995</v>
      </c>
      <c r="L111" s="3">
        <f t="shared" si="227"/>
        <v>0.38400000000000001</v>
      </c>
      <c r="M111" s="5">
        <f t="shared" si="228"/>
        <v>4.8416132520883087E-2</v>
      </c>
      <c r="N111" s="5">
        <f t="shared" si="229"/>
        <v>0.12800848781587326</v>
      </c>
      <c r="O111" s="5">
        <f t="shared" si="230"/>
        <v>1.8591794888019104E-2</v>
      </c>
      <c r="P111" s="5">
        <f t="shared" si="231"/>
        <v>4.9155259321295337E-2</v>
      </c>
      <c r="Q111" s="5">
        <f t="shared" si="232"/>
        <v>0.16922224163442648</v>
      </c>
      <c r="R111" s="5">
        <f t="shared" si="233"/>
        <v>3.5696246184996681E-3</v>
      </c>
      <c r="S111" s="5">
        <f t="shared" si="234"/>
        <v>1.2476417431222997E-2</v>
      </c>
      <c r="T111" s="5">
        <f t="shared" si="235"/>
        <v>6.498134078761976E-2</v>
      </c>
      <c r="U111" s="5">
        <f t="shared" si="236"/>
        <v>9.4378097896887052E-3</v>
      </c>
      <c r="V111" s="5">
        <f t="shared" si="237"/>
        <v>1.4074315552384945E-3</v>
      </c>
      <c r="W111" s="5">
        <f t="shared" si="238"/>
        <v>0.14913681403673962</v>
      </c>
      <c r="X111" s="5">
        <f t="shared" si="239"/>
        <v>5.7268536590108013E-2</v>
      </c>
      <c r="Y111" s="5">
        <f t="shared" si="240"/>
        <v>1.0995559025300739E-2</v>
      </c>
      <c r="Z111" s="5">
        <f t="shared" si="241"/>
        <v>4.569119511679575E-4</v>
      </c>
      <c r="AA111" s="5">
        <f t="shared" si="242"/>
        <v>1.2080396530801541E-3</v>
      </c>
      <c r="AB111" s="5">
        <f t="shared" si="243"/>
        <v>1.5969814311965435E-3</v>
      </c>
      <c r="AC111" s="5">
        <f t="shared" si="244"/>
        <v>8.9307348956571989E-5</v>
      </c>
      <c r="AD111" s="5">
        <f t="shared" si="245"/>
        <v>9.8576533525709706E-2</v>
      </c>
      <c r="AE111" s="5">
        <f t="shared" si="246"/>
        <v>3.7853388873872525E-2</v>
      </c>
      <c r="AF111" s="5">
        <f t="shared" si="247"/>
        <v>7.2678506637835257E-3</v>
      </c>
      <c r="AG111" s="5">
        <f t="shared" si="248"/>
        <v>9.3028488496429116E-4</v>
      </c>
      <c r="AH111" s="5">
        <f t="shared" si="249"/>
        <v>4.3863547312123936E-5</v>
      </c>
      <c r="AI111" s="5">
        <f t="shared" si="250"/>
        <v>1.1597180669569484E-4</v>
      </c>
      <c r="AJ111" s="5">
        <f t="shared" si="251"/>
        <v>1.5331021739486823E-4</v>
      </c>
      <c r="AK111" s="5">
        <f t="shared" si="252"/>
        <v>1.3511342930289553E-4</v>
      </c>
      <c r="AL111" s="5">
        <f t="shared" si="253"/>
        <v>3.6268290494819905E-6</v>
      </c>
      <c r="AM111" s="5">
        <f t="shared" si="254"/>
        <v>5.2125737161323661E-2</v>
      </c>
      <c r="AN111" s="5">
        <f t="shared" si="255"/>
        <v>2.0016283069948286E-2</v>
      </c>
      <c r="AO111" s="5">
        <f t="shared" si="256"/>
        <v>3.8431263494300713E-3</v>
      </c>
      <c r="AP111" s="5">
        <f t="shared" si="257"/>
        <v>4.919201727270491E-4</v>
      </c>
      <c r="AQ111" s="5">
        <f t="shared" si="258"/>
        <v>4.7224336581796729E-5</v>
      </c>
      <c r="AR111" s="5">
        <f t="shared" si="259"/>
        <v>3.3687204335711195E-6</v>
      </c>
      <c r="AS111" s="5">
        <f t="shared" si="260"/>
        <v>8.9066347542293681E-6</v>
      </c>
      <c r="AT111" s="5">
        <f t="shared" si="261"/>
        <v>1.1774224695925883E-5</v>
      </c>
      <c r="AU111" s="5">
        <f t="shared" si="262"/>
        <v>1.0376711370462381E-5</v>
      </c>
      <c r="AV111" s="5">
        <f t="shared" si="263"/>
        <v>6.8588043998647315E-6</v>
      </c>
      <c r="AW111" s="5">
        <f t="shared" si="264"/>
        <v>1.0228324111940642E-7</v>
      </c>
      <c r="AX111" s="5">
        <f t="shared" si="265"/>
        <v>2.2969398982287181E-2</v>
      </c>
      <c r="AY111" s="5">
        <f t="shared" si="266"/>
        <v>8.8202492091982772E-3</v>
      </c>
      <c r="AZ111" s="5">
        <f t="shared" si="267"/>
        <v>1.6934878481660693E-3</v>
      </c>
      <c r="BA111" s="5">
        <f t="shared" si="268"/>
        <v>2.1676644456525686E-4</v>
      </c>
      <c r="BB111" s="5">
        <f t="shared" si="269"/>
        <v>2.0809578678264666E-5</v>
      </c>
      <c r="BC111" s="5">
        <f t="shared" si="270"/>
        <v>1.598175642490727E-6</v>
      </c>
      <c r="BD111" s="5">
        <f t="shared" si="271"/>
        <v>2.1559810774855143E-7</v>
      </c>
      <c r="BE111" s="5">
        <f t="shared" si="272"/>
        <v>5.7002462427067892E-7</v>
      </c>
      <c r="BF111" s="5">
        <f t="shared" si="273"/>
        <v>7.5355038053925577E-7</v>
      </c>
      <c r="BG111" s="5">
        <f t="shared" si="274"/>
        <v>6.6410952770959165E-7</v>
      </c>
      <c r="BH111" s="5">
        <f t="shared" si="275"/>
        <v>4.3896348159134238E-7</v>
      </c>
      <c r="BI111" s="5">
        <f t="shared" si="276"/>
        <v>2.3211705916684714E-7</v>
      </c>
      <c r="BJ111" s="8">
        <f t="shared" si="277"/>
        <v>0.83448763916694624</v>
      </c>
      <c r="BK111" s="8">
        <f t="shared" si="278"/>
        <v>0.12036842421584423</v>
      </c>
      <c r="BL111" s="8">
        <f t="shared" si="279"/>
        <v>3.4896668840024847E-2</v>
      </c>
      <c r="BM111" s="8">
        <f t="shared" si="280"/>
        <v>0.56442595644902915</v>
      </c>
      <c r="BN111" s="8">
        <f t="shared" si="281"/>
        <v>0.41696354079899695</v>
      </c>
    </row>
    <row r="112" spans="1:66" x14ac:dyDescent="0.25">
      <c r="A112" t="s">
        <v>173</v>
      </c>
      <c r="B112" t="s">
        <v>260</v>
      </c>
      <c r="C112" t="s">
        <v>175</v>
      </c>
      <c r="D112" s="7" t="s">
        <v>494</v>
      </c>
      <c r="E112">
        <f>VLOOKUP(A112,home!$A$2:$E$405,3,FALSE)</f>
        <v>1.8412999999999999</v>
      </c>
      <c r="F112">
        <f>VLOOKUP(B112,home!$B$2:$E$405,3,FALSE)</f>
        <v>0.54310000000000003</v>
      </c>
      <c r="G112">
        <f>VLOOKUP(C112,away!$B$2:$E$405,4,FALSE)</f>
        <v>0.54310000000000003</v>
      </c>
      <c r="H112">
        <f>VLOOKUP(A112,away!$A$2:$E$405,3,FALSE)</f>
        <v>1.4127000000000001</v>
      </c>
      <c r="I112">
        <f>VLOOKUP(C112,away!$B$2:$E$405,3,FALSE)</f>
        <v>0.23599999999999999</v>
      </c>
      <c r="J112">
        <f>VLOOKUP(B112,home!$B$2:$E$405,4,FALSE)</f>
        <v>0.35389999999999999</v>
      </c>
      <c r="K112" s="3">
        <f t="shared" si="226"/>
        <v>0.54310544729300003</v>
      </c>
      <c r="L112" s="3">
        <f t="shared" si="227"/>
        <v>0.11798926908</v>
      </c>
      <c r="M112" s="5">
        <f t="shared" si="228"/>
        <v>0.51628583845878173</v>
      </c>
      <c r="N112" s="5">
        <f t="shared" si="229"/>
        <v>0.28039765122719817</v>
      </c>
      <c r="O112" s="5">
        <f t="shared" si="230"/>
        <v>6.0916188716106608E-2</v>
      </c>
      <c r="P112" s="5">
        <f t="shared" si="231"/>
        <v>3.3083913920045879E-2</v>
      </c>
      <c r="Q112" s="5">
        <f t="shared" si="232"/>
        <v>7.6142745894827044E-2</v>
      </c>
      <c r="R112" s="5">
        <f t="shared" si="233"/>
        <v>3.5937282908763799E-3</v>
      </c>
      <c r="S112" s="5">
        <f t="shared" si="234"/>
        <v>5.3000938566146111E-4</v>
      </c>
      <c r="T112" s="5">
        <f t="shared" si="235"/>
        <v>8.9840269338748134E-3</v>
      </c>
      <c r="U112" s="5">
        <f t="shared" si="236"/>
        <v>1.9517734108659246E-3</v>
      </c>
      <c r="V112" s="5">
        <f t="shared" si="237"/>
        <v>3.7737030290526866E-6</v>
      </c>
      <c r="W112" s="5">
        <f t="shared" si="238"/>
        <v>1.3784513355775765E-2</v>
      </c>
      <c r="X112" s="5">
        <f t="shared" si="239"/>
        <v>1.6264246554714805E-3</v>
      </c>
      <c r="Y112" s="5">
        <f t="shared" si="240"/>
        <v>9.5950328156385367E-5</v>
      </c>
      <c r="Z112" s="5">
        <f t="shared" si="241"/>
        <v>1.4134045810420732E-4</v>
      </c>
      <c r="AA112" s="5">
        <f t="shared" si="242"/>
        <v>7.6762772719283031E-5</v>
      </c>
      <c r="AB112" s="5">
        <f t="shared" si="243"/>
        <v>2.0845140006578557E-5</v>
      </c>
      <c r="AC112" s="5">
        <f t="shared" si="244"/>
        <v>1.5113825626335045E-8</v>
      </c>
      <c r="AD112" s="5">
        <f t="shared" si="245"/>
        <v>1.8716110729512321E-3</v>
      </c>
      <c r="AE112" s="5">
        <f t="shared" si="246"/>
        <v>2.2083002249955041E-4</v>
      </c>
      <c r="AF112" s="5">
        <f t="shared" si="247"/>
        <v>1.3027786472820949E-5</v>
      </c>
      <c r="AG112" s="5">
        <f t="shared" si="248"/>
        <v>5.12379667886152E-7</v>
      </c>
      <c r="AH112" s="5">
        <f t="shared" si="249"/>
        <v>4.1691643357869425E-6</v>
      </c>
      <c r="AI112" s="5">
        <f t="shared" si="250"/>
        <v>2.2642958614255906E-6</v>
      </c>
      <c r="AJ112" s="5">
        <f t="shared" si="251"/>
        <v>6.1487570831161707E-7</v>
      </c>
      <c r="AK112" s="5">
        <f t="shared" si="252"/>
        <v>1.1131411553072704E-7</v>
      </c>
      <c r="AL112" s="5">
        <f t="shared" si="253"/>
        <v>3.874012950011777E-11</v>
      </c>
      <c r="AM112" s="5">
        <f t="shared" si="254"/>
        <v>2.0329643378674223E-4</v>
      </c>
      <c r="AN112" s="5">
        <f t="shared" si="255"/>
        <v>2.3986797629068331E-5</v>
      </c>
      <c r="AO112" s="5">
        <f t="shared" si="256"/>
        <v>1.4150923599118241E-6</v>
      </c>
      <c r="AP112" s="5">
        <f t="shared" si="257"/>
        <v>5.5655237742229505E-8</v>
      </c>
      <c r="AQ112" s="5">
        <f t="shared" si="258"/>
        <v>1.6416802054198209E-9</v>
      </c>
      <c r="AR112" s="5">
        <f t="shared" si="259"/>
        <v>9.8383330530780975E-8</v>
      </c>
      <c r="AS112" s="5">
        <f t="shared" si="260"/>
        <v>5.3432522734094861E-8</v>
      </c>
      <c r="AT112" s="5">
        <f t="shared" si="261"/>
        <v>1.4509747079746992E-8</v>
      </c>
      <c r="AU112" s="5">
        <f t="shared" si="262"/>
        <v>2.6267742259514307E-9</v>
      </c>
      <c r="AV112" s="5">
        <f t="shared" si="263"/>
        <v>3.5665384773076889E-10</v>
      </c>
      <c r="AW112" s="5">
        <f t="shared" si="264"/>
        <v>6.8958092061914758E-14</v>
      </c>
      <c r="AX112" s="5">
        <f t="shared" si="265"/>
        <v>1.8401900100803389E-5</v>
      </c>
      <c r="AY112" s="5">
        <f t="shared" si="266"/>
        <v>2.1712267425769703E-6</v>
      </c>
      <c r="AZ112" s="5">
        <f t="shared" si="267"/>
        <v>1.2809072818180297E-7</v>
      </c>
      <c r="BA112" s="5">
        <f t="shared" si="268"/>
        <v>5.0377771313652994E-9</v>
      </c>
      <c r="BB112" s="5">
        <f t="shared" si="269"/>
        <v>1.4860091037943259E-10</v>
      </c>
      <c r="BC112" s="5">
        <f t="shared" si="270"/>
        <v>3.5066625600583658E-12</v>
      </c>
      <c r="BD112" s="5">
        <f t="shared" si="271"/>
        <v>1.9346962098304845E-9</v>
      </c>
      <c r="BE112" s="5">
        <f t="shared" si="272"/>
        <v>1.0507440504160568E-9</v>
      </c>
      <c r="BF112" s="5">
        <f t="shared" si="273"/>
        <v>2.853324087458356E-10</v>
      </c>
      <c r="BG112" s="5">
        <f t="shared" si="274"/>
        <v>5.1655195159698731E-11</v>
      </c>
      <c r="BH112" s="5">
        <f t="shared" si="275"/>
        <v>7.0135544680538456E-12</v>
      </c>
      <c r="BI112" s="5">
        <f t="shared" si="276"/>
        <v>7.6181992729724094E-13</v>
      </c>
      <c r="BJ112" s="8">
        <f t="shared" si="277"/>
        <v>0.38338675568504504</v>
      </c>
      <c r="BK112" s="8">
        <f t="shared" si="278"/>
        <v>0.54990572184682651</v>
      </c>
      <c r="BL112" s="8">
        <f t="shared" si="279"/>
        <v>6.6566630619827497E-2</v>
      </c>
      <c r="BM112" s="8">
        <f t="shared" si="280"/>
        <v>2.9578210875293789E-2</v>
      </c>
      <c r="BN112" s="8">
        <f t="shared" si="281"/>
        <v>0.97042006650783574</v>
      </c>
    </row>
    <row r="113" spans="1:66" x14ac:dyDescent="0.25">
      <c r="A113" t="s">
        <v>27</v>
      </c>
      <c r="B113" t="s">
        <v>30</v>
      </c>
      <c r="C113" t="s">
        <v>432</v>
      </c>
      <c r="D113" s="7" t="s">
        <v>494</v>
      </c>
      <c r="E113">
        <f>VLOOKUP(A113,home!$A$2:$E$405,3,FALSE)</f>
        <v>1.381</v>
      </c>
      <c r="F113">
        <f>VLOOKUP(B113,home!$B$2:$E$405,3,FALSE)</f>
        <v>2.5344000000000002</v>
      </c>
      <c r="G113">
        <f>VLOOKUP(C113,away!$B$2:$E$405,4,FALSE)</f>
        <v>1.2069000000000001</v>
      </c>
      <c r="H113">
        <f>VLOOKUP(A113,away!$A$2:$E$405,3,FALSE)</f>
        <v>1.127</v>
      </c>
      <c r="I113">
        <f>VLOOKUP(C113,away!$B$2:$E$405,3,FALSE)</f>
        <v>0.59150000000000003</v>
      </c>
      <c r="J113">
        <f>VLOOKUP(B113,home!$B$2:$E$405,4,FALSE)</f>
        <v>0.66549999999999998</v>
      </c>
      <c r="K113" s="3">
        <f t="shared" si="226"/>
        <v>4.2241577241600003</v>
      </c>
      <c r="L113" s="3">
        <f t="shared" si="227"/>
        <v>0.44363594275000001</v>
      </c>
      <c r="M113" s="5">
        <f t="shared" si="228"/>
        <v>9.3929707038399972E-3</v>
      </c>
      <c r="N113" s="5">
        <f t="shared" si="229"/>
        <v>3.9677389751434318E-2</v>
      </c>
      <c r="O113" s="5">
        <f t="shared" si="230"/>
        <v>4.1670594134211878E-3</v>
      </c>
      <c r="P113" s="5">
        <f t="shared" si="231"/>
        <v>1.7602316208236751E-2</v>
      </c>
      <c r="Q113" s="5">
        <f t="shared" si="232"/>
        <v>8.3801776196514077E-2</v>
      </c>
      <c r="R113" s="5">
        <f t="shared" si="233"/>
        <v>9.2432866568418538E-4</v>
      </c>
      <c r="S113" s="5">
        <f t="shared" si="234"/>
        <v>8.2466331915654265E-3</v>
      </c>
      <c r="T113" s="5">
        <f t="shared" si="235"/>
        <v>3.7177479987065026E-2</v>
      </c>
      <c r="U113" s="5">
        <f t="shared" si="236"/>
        <v>3.9045100728123581E-3</v>
      </c>
      <c r="V113" s="5">
        <f t="shared" si="237"/>
        <v>1.7171214715079033E-3</v>
      </c>
      <c r="W113" s="5">
        <f t="shared" si="238"/>
        <v>0.11799730673961084</v>
      </c>
      <c r="X113" s="5">
        <f t="shared" si="239"/>
        <v>5.2347846417388183E-2</v>
      </c>
      <c r="Y113" s="5">
        <f t="shared" si="240"/>
        <v>1.1611693098155107E-2</v>
      </c>
      <c r="Z113" s="5">
        <f t="shared" si="241"/>
        <v>1.366884730038844E-4</v>
      </c>
      <c r="AA113" s="5">
        <f t="shared" si="242"/>
        <v>5.773936690429939E-4</v>
      </c>
      <c r="AB113" s="5">
        <f t="shared" si="243"/>
        <v>1.2195009634845232E-3</v>
      </c>
      <c r="AC113" s="5">
        <f t="shared" si="244"/>
        <v>2.0111658535966633E-4</v>
      </c>
      <c r="AD113" s="5">
        <f t="shared" si="245"/>
        <v>0.12460980867355102</v>
      </c>
      <c r="AE113" s="5">
        <f t="shared" si="246"/>
        <v>5.5281389946787933E-2</v>
      </c>
      <c r="AF113" s="5">
        <f t="shared" si="247"/>
        <v>1.2262405772786818E-2</v>
      </c>
      <c r="AG113" s="5">
        <f t="shared" si="248"/>
        <v>1.8133479817977742E-3</v>
      </c>
      <c r="AH113" s="5">
        <f t="shared" si="249"/>
        <v>1.5159979896034042E-5</v>
      </c>
      <c r="AI113" s="5">
        <f t="shared" si="250"/>
        <v>6.4038146175942511E-5</v>
      </c>
      <c r="AJ113" s="5">
        <f t="shared" si="251"/>
        <v>1.3525361490499742E-4</v>
      </c>
      <c r="AK113" s="5">
        <f t="shared" si="252"/>
        <v>1.9044420070716896E-4</v>
      </c>
      <c r="AL113" s="5">
        <f t="shared" si="253"/>
        <v>1.507560426553627E-5</v>
      </c>
      <c r="AM113" s="5">
        <f t="shared" si="254"/>
        <v>0.10527429716289605</v>
      </c>
      <c r="AN113" s="5">
        <f t="shared" si="255"/>
        <v>4.6703462069205032E-2</v>
      </c>
      <c r="AO113" s="5">
        <f t="shared" si="256"/>
        <v>1.0359667212380319E-2</v>
      </c>
      <c r="AP113" s="5">
        <f t="shared" si="257"/>
        <v>1.5319735767802029E-3</v>
      </c>
      <c r="AQ113" s="5">
        <f t="shared" si="258"/>
        <v>1.6990963550074368E-4</v>
      </c>
      <c r="AR113" s="5">
        <f t="shared" si="259"/>
        <v>1.3451023946496229E-6</v>
      </c>
      <c r="AS113" s="5">
        <f t="shared" si="260"/>
        <v>5.6819246701453175E-6</v>
      </c>
      <c r="AT113" s="5">
        <f t="shared" si="261"/>
        <v>1.2000672991744806E-5</v>
      </c>
      <c r="AU113" s="5">
        <f t="shared" si="262"/>
        <v>1.6897578504399035E-5</v>
      </c>
      <c r="AV113" s="5">
        <f t="shared" si="263"/>
        <v>1.7844509189739296E-5</v>
      </c>
      <c r="AW113" s="5">
        <f t="shared" si="264"/>
        <v>7.8476401153579406E-7</v>
      </c>
      <c r="AX113" s="5">
        <f t="shared" si="265"/>
        <v>7.4115872586027101E-2</v>
      </c>
      <c r="AY113" s="5">
        <f t="shared" si="266"/>
        <v>3.2880465007441018E-2</v>
      </c>
      <c r="AZ113" s="5">
        <f t="shared" si="267"/>
        <v>7.2934780458172397E-3</v>
      </c>
      <c r="BA113" s="5">
        <f t="shared" si="268"/>
        <v>1.0785496695941866E-3</v>
      </c>
      <c r="BB113" s="5">
        <f t="shared" si="269"/>
        <v>1.1962084986827947E-4</v>
      </c>
      <c r="BC113" s="5">
        <f t="shared" si="270"/>
        <v>1.0613621700774083E-5</v>
      </c>
      <c r="BD113" s="5">
        <f t="shared" si="271"/>
        <v>9.9455961490944576E-8</v>
      </c>
      <c r="BE113" s="5">
        <f t="shared" si="272"/>
        <v>4.2011766794573308E-7</v>
      </c>
      <c r="BF113" s="5">
        <f t="shared" si="273"/>
        <v>8.8732164605452756E-7</v>
      </c>
      <c r="BG113" s="5">
        <f t="shared" si="274"/>
        <v>1.2493955283318657E-6</v>
      </c>
      <c r="BH113" s="5">
        <f t="shared" si="275"/>
        <v>1.3194109428835042E-6</v>
      </c>
      <c r="BI113" s="5">
        <f t="shared" si="276"/>
        <v>1.1146799851445163E-6</v>
      </c>
      <c r="BJ113" s="8">
        <f t="shared" si="277"/>
        <v>0.81611835400230226</v>
      </c>
      <c r="BK113" s="8">
        <f t="shared" si="278"/>
        <v>7.005569877221629E-2</v>
      </c>
      <c r="BL113" s="8">
        <f t="shared" si="279"/>
        <v>1.125654889561192E-2</v>
      </c>
      <c r="BM113" s="8">
        <f t="shared" si="280"/>
        <v>0.70912176896057444</v>
      </c>
      <c r="BN113" s="8">
        <f t="shared" si="281"/>
        <v>0.15556584093913051</v>
      </c>
    </row>
    <row r="114" spans="1:66" x14ac:dyDescent="0.25">
      <c r="A114" t="s">
        <v>31</v>
      </c>
      <c r="B114" t="s">
        <v>345</v>
      </c>
      <c r="C114" t="s">
        <v>198</v>
      </c>
      <c r="D114" s="7" t="s">
        <v>494</v>
      </c>
      <c r="E114">
        <f>VLOOKUP(A114,home!$A$2:$E$405,3,FALSE)</f>
        <v>1.5143</v>
      </c>
      <c r="F114">
        <f>VLOOKUP(B114,home!$B$2:$E$405,3,FALSE)</f>
        <v>1.5408999999999999</v>
      </c>
      <c r="G114">
        <f>VLOOKUP(C114,away!$B$2:$E$405,4,FALSE)</f>
        <v>1.1556</v>
      </c>
      <c r="H114">
        <f>VLOOKUP(A114,away!$A$2:$E$405,3,FALSE)</f>
        <v>1.3714</v>
      </c>
      <c r="I114">
        <f>VLOOKUP(C114,away!$B$2:$E$405,3,FALSE)</f>
        <v>1.6407</v>
      </c>
      <c r="J114">
        <f>VLOOKUP(B114,home!$B$2:$E$405,4,FALSE)</f>
        <v>1.4583999999999999</v>
      </c>
      <c r="K114" s="3">
        <f t="shared" si="226"/>
        <v>2.6964595557719995</v>
      </c>
      <c r="L114" s="3">
        <f t="shared" si="227"/>
        <v>3.2814816412319998</v>
      </c>
      <c r="M114" s="5">
        <f t="shared" si="228"/>
        <v>2.5340380104857483E-3</v>
      </c>
      <c r="N114" s="5">
        <f t="shared" si="229"/>
        <v>6.832931008063761E-3</v>
      </c>
      <c r="O114" s="5">
        <f t="shared" si="230"/>
        <v>8.3153992095930437E-3</v>
      </c>
      <c r="P114" s="5">
        <f t="shared" si="231"/>
        <v>2.2422137658766095E-2</v>
      </c>
      <c r="Q114" s="5">
        <f t="shared" si="232"/>
        <v>9.2123610553121668E-3</v>
      </c>
      <c r="R114" s="5">
        <f t="shared" si="233"/>
        <v>1.3643414922897334E-2</v>
      </c>
      <c r="S114" s="5">
        <f t="shared" si="234"/>
        <v>4.9599912778368775E-2</v>
      </c>
      <c r="T114" s="5">
        <f t="shared" si="235"/>
        <v>3.0230193675407527E-2</v>
      </c>
      <c r="U114" s="5">
        <f t="shared" si="236"/>
        <v>3.678891654220881E-2</v>
      </c>
      <c r="V114" s="5">
        <f t="shared" si="237"/>
        <v>4.8764333516414043E-2</v>
      </c>
      <c r="W114" s="5">
        <f t="shared" si="238"/>
        <v>8.2802529996061046E-3</v>
      </c>
      <c r="X114" s="5">
        <f t="shared" si="239"/>
        <v>2.7171498202963631E-2</v>
      </c>
      <c r="Y114" s="5">
        <f t="shared" si="240"/>
        <v>4.4581386258896731E-2</v>
      </c>
      <c r="Z114" s="5">
        <f t="shared" si="241"/>
        <v>1.4923538531066097E-2</v>
      </c>
      <c r="AA114" s="5">
        <f t="shared" si="242"/>
        <v>4.0240718078024804E-2</v>
      </c>
      <c r="AB114" s="5">
        <f t="shared" si="243"/>
        <v>5.4253734396308526E-2</v>
      </c>
      <c r="AC114" s="5">
        <f t="shared" si="244"/>
        <v>2.696784229406211E-2</v>
      </c>
      <c r="AD114" s="5">
        <f t="shared" si="245"/>
        <v>5.581841831249411E-3</v>
      </c>
      <c r="AE114" s="5">
        <f t="shared" si="246"/>
        <v>1.8316711493505746E-2</v>
      </c>
      <c r="AF114" s="5">
        <f t="shared" si="247"/>
        <v>3.005297624684115E-2</v>
      </c>
      <c r="AG114" s="5">
        <f t="shared" si="248"/>
        <v>3.2872763272796861E-2</v>
      </c>
      <c r="AH114" s="5">
        <f t="shared" si="249"/>
        <v>1.2242829427977941E-2</v>
      </c>
      <c r="AI114" s="5">
        <f t="shared" si="250"/>
        <v>3.3012294400757758E-2</v>
      </c>
      <c r="AJ114" s="5">
        <f t="shared" si="251"/>
        <v>4.4508158347440874E-2</v>
      </c>
      <c r="AK114" s="5">
        <f t="shared" si="252"/>
        <v>4.0004816295256741E-2</v>
      </c>
      <c r="AL114" s="5">
        <f t="shared" si="253"/>
        <v>9.5448713835424252E-3</v>
      </c>
      <c r="AM114" s="5">
        <f t="shared" si="254"/>
        <v>3.0102421489360703E-3</v>
      </c>
      <c r="AN114" s="5">
        <f t="shared" si="255"/>
        <v>9.8780543473964769E-3</v>
      </c>
      <c r="AO114" s="5">
        <f t="shared" si="256"/>
        <v>1.6207326996036747E-2</v>
      </c>
      <c r="AP114" s="5">
        <f t="shared" si="257"/>
        <v>1.7728015330312784E-2</v>
      </c>
      <c r="AQ114" s="5">
        <f t="shared" si="258"/>
        <v>1.4543539210475213E-2</v>
      </c>
      <c r="AR114" s="5">
        <f t="shared" si="259"/>
        <v>8.034924000928893E-3</v>
      </c>
      <c r="AS114" s="5">
        <f t="shared" si="260"/>
        <v>2.1665847602206498E-2</v>
      </c>
      <c r="AT114" s="5">
        <f t="shared" si="261"/>
        <v>2.9210540900434793E-2</v>
      </c>
      <c r="AU114" s="5">
        <f t="shared" si="262"/>
        <v>2.625501404674874E-2</v>
      </c>
      <c r="AV114" s="5">
        <f t="shared" si="263"/>
        <v>1.7698895878320929E-2</v>
      </c>
      <c r="AW114" s="5">
        <f t="shared" si="264"/>
        <v>2.3460186996605383E-3</v>
      </c>
      <c r="AX114" s="5">
        <f t="shared" si="265"/>
        <v>1.3528327012810506E-3</v>
      </c>
      <c r="AY114" s="5">
        <f t="shared" si="266"/>
        <v>4.4392956729120614E-3</v>
      </c>
      <c r="AZ114" s="5">
        <f t="shared" si="267"/>
        <v>7.2837336253307964E-3</v>
      </c>
      <c r="BA114" s="5">
        <f t="shared" si="268"/>
        <v>7.9671460570490665E-3</v>
      </c>
      <c r="BB114" s="5">
        <f t="shared" si="269"/>
        <v>6.5360108798051073E-3</v>
      </c>
      <c r="BC114" s="5">
        <f t="shared" si="270"/>
        <v>4.289559941794612E-3</v>
      </c>
      <c r="BD114" s="5">
        <f t="shared" si="271"/>
        <v>4.394409266290423E-3</v>
      </c>
      <c r="BE114" s="5">
        <f t="shared" si="272"/>
        <v>1.184934685806183E-2</v>
      </c>
      <c r="BF114" s="5">
        <f t="shared" si="273"/>
        <v>1.5975642282538872E-2</v>
      </c>
      <c r="BG114" s="5">
        <f t="shared" si="274"/>
        <v>1.4359224430782381E-2</v>
      </c>
      <c r="BH114" s="5">
        <f t="shared" si="275"/>
        <v>9.6797669824644755E-3</v>
      </c>
      <c r="BI114" s="5">
        <f t="shared" si="276"/>
        <v>5.2202200355025256E-3</v>
      </c>
      <c r="BJ114" s="8">
        <f t="shared" si="277"/>
        <v>0.30636867295597303</v>
      </c>
      <c r="BK114" s="8">
        <f t="shared" si="278"/>
        <v>0.16427243131455127</v>
      </c>
      <c r="BL114" s="8">
        <f t="shared" si="279"/>
        <v>0.44735411390474622</v>
      </c>
      <c r="BM114" s="8">
        <f t="shared" si="280"/>
        <v>0.86786519786796712</v>
      </c>
      <c r="BN114" s="8">
        <f t="shared" si="281"/>
        <v>6.2960281865118151E-2</v>
      </c>
    </row>
    <row r="115" spans="1:66" x14ac:dyDescent="0.25">
      <c r="A115" t="s">
        <v>34</v>
      </c>
      <c r="B115" t="s">
        <v>481</v>
      </c>
      <c r="C115" t="s">
        <v>209</v>
      </c>
      <c r="D115" s="7" t="s">
        <v>494</v>
      </c>
      <c r="E115">
        <f>VLOOKUP(A115,home!$A$2:$E$405,3,FALSE)</f>
        <v>1.4921</v>
      </c>
      <c r="F115" t="e">
        <f>VLOOKUP(B115,home!$B$2:$E$405,3,FALSE)</f>
        <v>#N/A</v>
      </c>
      <c r="G115">
        <f>VLOOKUP(C115,away!$B$2:$E$405,4,FALSE)</f>
        <v>1.3404</v>
      </c>
      <c r="H115">
        <f>VLOOKUP(A115,away!$A$2:$E$405,3,FALSE)</f>
        <v>1.2222</v>
      </c>
      <c r="I115">
        <f>VLOOKUP(C115,away!$B$2:$E$405,3,FALSE)</f>
        <v>1.4318</v>
      </c>
      <c r="J115" t="e">
        <f>VLOOKUP(B115,home!$B$2:$E$405,4,FALSE)</f>
        <v>#N/A</v>
      </c>
      <c r="K115" s="3" t="e">
        <f t="shared" si="226"/>
        <v>#N/A</v>
      </c>
      <c r="L115" s="3" t="e">
        <f t="shared" si="227"/>
        <v>#N/A</v>
      </c>
      <c r="M115" s="5" t="e">
        <f t="shared" si="228"/>
        <v>#N/A</v>
      </c>
      <c r="N115" s="5" t="e">
        <f t="shared" si="229"/>
        <v>#N/A</v>
      </c>
      <c r="O115" s="5" t="e">
        <f t="shared" si="230"/>
        <v>#N/A</v>
      </c>
      <c r="P115" s="5" t="e">
        <f t="shared" si="231"/>
        <v>#N/A</v>
      </c>
      <c r="Q115" s="5" t="e">
        <f t="shared" si="232"/>
        <v>#N/A</v>
      </c>
      <c r="R115" s="5" t="e">
        <f t="shared" si="233"/>
        <v>#N/A</v>
      </c>
      <c r="S115" s="5" t="e">
        <f t="shared" si="234"/>
        <v>#N/A</v>
      </c>
      <c r="T115" s="5" t="e">
        <f t="shared" si="235"/>
        <v>#N/A</v>
      </c>
      <c r="U115" s="5" t="e">
        <f t="shared" si="236"/>
        <v>#N/A</v>
      </c>
      <c r="V115" s="5" t="e">
        <f t="shared" si="237"/>
        <v>#N/A</v>
      </c>
      <c r="W115" s="5" t="e">
        <f t="shared" si="238"/>
        <v>#N/A</v>
      </c>
      <c r="X115" s="5" t="e">
        <f t="shared" si="239"/>
        <v>#N/A</v>
      </c>
      <c r="Y115" s="5" t="e">
        <f t="shared" si="240"/>
        <v>#N/A</v>
      </c>
      <c r="Z115" s="5" t="e">
        <f t="shared" si="241"/>
        <v>#N/A</v>
      </c>
      <c r="AA115" s="5" t="e">
        <f t="shared" si="242"/>
        <v>#N/A</v>
      </c>
      <c r="AB115" s="5" t="e">
        <f t="shared" si="243"/>
        <v>#N/A</v>
      </c>
      <c r="AC115" s="5" t="e">
        <f t="shared" si="244"/>
        <v>#N/A</v>
      </c>
      <c r="AD115" s="5" t="e">
        <f t="shared" si="245"/>
        <v>#N/A</v>
      </c>
      <c r="AE115" s="5" t="e">
        <f t="shared" si="246"/>
        <v>#N/A</v>
      </c>
      <c r="AF115" s="5" t="e">
        <f t="shared" si="247"/>
        <v>#N/A</v>
      </c>
      <c r="AG115" s="5" t="e">
        <f t="shared" si="248"/>
        <v>#N/A</v>
      </c>
      <c r="AH115" s="5" t="e">
        <f t="shared" si="249"/>
        <v>#N/A</v>
      </c>
      <c r="AI115" s="5" t="e">
        <f t="shared" si="250"/>
        <v>#N/A</v>
      </c>
      <c r="AJ115" s="5" t="e">
        <f t="shared" si="251"/>
        <v>#N/A</v>
      </c>
      <c r="AK115" s="5" t="e">
        <f t="shared" si="252"/>
        <v>#N/A</v>
      </c>
      <c r="AL115" s="5" t="e">
        <f t="shared" si="253"/>
        <v>#N/A</v>
      </c>
      <c r="AM115" s="5" t="e">
        <f t="shared" si="254"/>
        <v>#N/A</v>
      </c>
      <c r="AN115" s="5" t="e">
        <f t="shared" si="255"/>
        <v>#N/A</v>
      </c>
      <c r="AO115" s="5" t="e">
        <f t="shared" si="256"/>
        <v>#N/A</v>
      </c>
      <c r="AP115" s="5" t="e">
        <f t="shared" si="257"/>
        <v>#N/A</v>
      </c>
      <c r="AQ115" s="5" t="e">
        <f t="shared" si="258"/>
        <v>#N/A</v>
      </c>
      <c r="AR115" s="5" t="e">
        <f t="shared" si="259"/>
        <v>#N/A</v>
      </c>
      <c r="AS115" s="5" t="e">
        <f t="shared" si="260"/>
        <v>#N/A</v>
      </c>
      <c r="AT115" s="5" t="e">
        <f t="shared" si="261"/>
        <v>#N/A</v>
      </c>
      <c r="AU115" s="5" t="e">
        <f t="shared" si="262"/>
        <v>#N/A</v>
      </c>
      <c r="AV115" s="5" t="e">
        <f t="shared" si="263"/>
        <v>#N/A</v>
      </c>
      <c r="AW115" s="5" t="e">
        <f t="shared" si="264"/>
        <v>#N/A</v>
      </c>
      <c r="AX115" s="5" t="e">
        <f t="shared" si="265"/>
        <v>#N/A</v>
      </c>
      <c r="AY115" s="5" t="e">
        <f t="shared" si="266"/>
        <v>#N/A</v>
      </c>
      <c r="AZ115" s="5" t="e">
        <f t="shared" si="267"/>
        <v>#N/A</v>
      </c>
      <c r="BA115" s="5" t="e">
        <f t="shared" si="268"/>
        <v>#N/A</v>
      </c>
      <c r="BB115" s="5" t="e">
        <f t="shared" si="269"/>
        <v>#N/A</v>
      </c>
      <c r="BC115" s="5" t="e">
        <f t="shared" si="270"/>
        <v>#N/A</v>
      </c>
      <c r="BD115" s="5" t="e">
        <f t="shared" si="271"/>
        <v>#N/A</v>
      </c>
      <c r="BE115" s="5" t="e">
        <f t="shared" si="272"/>
        <v>#N/A</v>
      </c>
      <c r="BF115" s="5" t="e">
        <f t="shared" si="273"/>
        <v>#N/A</v>
      </c>
      <c r="BG115" s="5" t="e">
        <f t="shared" si="274"/>
        <v>#N/A</v>
      </c>
      <c r="BH115" s="5" t="e">
        <f t="shared" si="275"/>
        <v>#N/A</v>
      </c>
      <c r="BI115" s="5" t="e">
        <f t="shared" si="276"/>
        <v>#N/A</v>
      </c>
      <c r="BJ115" s="8" t="e">
        <f t="shared" si="277"/>
        <v>#N/A</v>
      </c>
      <c r="BK115" s="8" t="e">
        <f t="shared" si="278"/>
        <v>#N/A</v>
      </c>
      <c r="BL115" s="8" t="e">
        <f t="shared" si="279"/>
        <v>#N/A</v>
      </c>
      <c r="BM115" s="8" t="e">
        <f t="shared" si="280"/>
        <v>#N/A</v>
      </c>
      <c r="BN115" s="8" t="e">
        <f t="shared" si="281"/>
        <v>#N/A</v>
      </c>
    </row>
    <row r="116" spans="1:66" x14ac:dyDescent="0.25">
      <c r="A116" t="s">
        <v>10</v>
      </c>
      <c r="B116" t="s">
        <v>38</v>
      </c>
      <c r="C116" t="s">
        <v>11</v>
      </c>
      <c r="D116" s="7" t="s">
        <v>495</v>
      </c>
      <c r="E116">
        <f>VLOOKUP(A116,home!$A$2:$E$405,3,FALSE)</f>
        <v>1.5185</v>
      </c>
      <c r="F116">
        <f>VLOOKUP(B116,home!$B$2:$E$405,3,FALSE)</f>
        <v>1.3170999999999999</v>
      </c>
      <c r="G116">
        <f>VLOOKUP(C116,away!$B$2:$E$405,4,FALSE)</f>
        <v>1.3170999999999999</v>
      </c>
      <c r="H116">
        <f>VLOOKUP(A116,away!$A$2:$E$405,3,FALSE)</f>
        <v>1.4074</v>
      </c>
      <c r="I116">
        <f>VLOOKUP(C116,away!$B$2:$E$405,3,FALSE)</f>
        <v>0.71050000000000002</v>
      </c>
      <c r="J116">
        <f>VLOOKUP(B116,home!$B$2:$E$405,4,FALSE)</f>
        <v>0.56840000000000002</v>
      </c>
      <c r="K116" s="3">
        <f t="shared" si="226"/>
        <v>2.6342215345849995</v>
      </c>
      <c r="L116" s="3">
        <f t="shared" si="227"/>
        <v>0.56837595668000007</v>
      </c>
      <c r="M116" s="5">
        <f t="shared" si="228"/>
        <v>4.0656461901104425E-2</v>
      </c>
      <c r="N116" s="5">
        <f t="shared" si="229"/>
        <v>0.10709812745992386</v>
      </c>
      <c r="O116" s="5">
        <f t="shared" si="230"/>
        <v>2.31081554282642E-2</v>
      </c>
      <c r="P116" s="5">
        <f t="shared" si="231"/>
        <v>6.0872000653670807E-2</v>
      </c>
      <c r="Q116" s="5">
        <f t="shared" si="232"/>
        <v>0.1410600968343303</v>
      </c>
      <c r="R116" s="5">
        <f t="shared" si="233"/>
        <v>6.5670599743249012E-3</v>
      </c>
      <c r="S116" s="5">
        <f t="shared" si="234"/>
        <v>2.2784818761367943E-2</v>
      </c>
      <c r="T116" s="5">
        <f t="shared" si="235"/>
        <v>8.0175167487585922E-2</v>
      </c>
      <c r="U116" s="5">
        <f t="shared" si="236"/>
        <v>1.7299090803277867E-2</v>
      </c>
      <c r="V116" s="5">
        <f t="shared" si="237"/>
        <v>3.7904525372989659E-3</v>
      </c>
      <c r="W116" s="5">
        <f t="shared" si="238"/>
        <v>0.12386118158387938</v>
      </c>
      <c r="X116" s="5">
        <f t="shared" si="239"/>
        <v>7.0399717578252641E-2</v>
      </c>
      <c r="Y116" s="5">
        <f t="shared" si="240"/>
        <v>2.0006753414270582E-2</v>
      </c>
      <c r="Z116" s="5">
        <f t="shared" si="241"/>
        <v>1.244186331827284E-3</v>
      </c>
      <c r="AA116" s="5">
        <f t="shared" si="242"/>
        <v>3.2774624283357489E-3</v>
      </c>
      <c r="AB116" s="5">
        <f t="shared" si="243"/>
        <v>4.3167810537576385E-3</v>
      </c>
      <c r="AC116" s="5">
        <f t="shared" si="244"/>
        <v>3.5469827325576846E-4</v>
      </c>
      <c r="AD116" s="5">
        <f t="shared" si="245"/>
        <v>8.156944795684952E-2</v>
      </c>
      <c r="AE116" s="5">
        <f t="shared" si="246"/>
        <v>4.6362113018333817E-2</v>
      </c>
      <c r="AF116" s="5">
        <f t="shared" si="247"/>
        <v>1.3175555170250885E-2</v>
      </c>
      <c r="AG116" s="5">
        <f t="shared" si="248"/>
        <v>2.4962229248938223E-3</v>
      </c>
      <c r="AH116" s="5">
        <f t="shared" si="249"/>
        <v>1.7679139916012811E-4</v>
      </c>
      <c r="AI116" s="5">
        <f t="shared" si="250"/>
        <v>4.6570771079702176E-4</v>
      </c>
      <c r="AJ116" s="5">
        <f t="shared" si="251"/>
        <v>6.1338864030189904E-4</v>
      </c>
      <c r="AK116" s="5">
        <f t="shared" si="252"/>
        <v>5.3860052178435821E-4</v>
      </c>
      <c r="AL116" s="5">
        <f t="shared" si="253"/>
        <v>2.1242570073117483E-5</v>
      </c>
      <c r="AM116" s="5">
        <f t="shared" si="254"/>
        <v>4.2974399274428657E-2</v>
      </c>
      <c r="AN116" s="5">
        <f t="shared" si="255"/>
        <v>2.4425615300351689E-2</v>
      </c>
      <c r="AO116" s="5">
        <f t="shared" si="256"/>
        <v>6.9414662319175185E-3</v>
      </c>
      <c r="AP116" s="5">
        <f t="shared" si="257"/>
        <v>1.3151208367760115E-3</v>
      </c>
      <c r="AQ116" s="5">
        <f t="shared" si="258"/>
        <v>1.868707659380919E-4</v>
      </c>
      <c r="AR116" s="5">
        <f t="shared" si="259"/>
        <v>2.0096796126086725E-5</v>
      </c>
      <c r="AS116" s="5">
        <f t="shared" si="260"/>
        <v>5.293941313150204E-5</v>
      </c>
      <c r="AT116" s="5">
        <f t="shared" si="261"/>
        <v>6.9727071049647304E-5</v>
      </c>
      <c r="AU116" s="5">
        <f t="shared" si="262"/>
        <v>6.1225517367506405E-5</v>
      </c>
      <c r="AV116" s="5">
        <f t="shared" si="263"/>
        <v>4.0320394078898325E-5</v>
      </c>
      <c r="AW116" s="5">
        <f t="shared" si="264"/>
        <v>8.8347151754527493E-7</v>
      </c>
      <c r="AX116" s="5">
        <f t="shared" si="265"/>
        <v>1.8867348000758982E-2</v>
      </c>
      <c r="AY116" s="5">
        <f t="shared" si="266"/>
        <v>1.0723746969945873E-2</v>
      </c>
      <c r="AZ116" s="5">
        <f t="shared" si="267"/>
        <v>3.0475599716186185E-3</v>
      </c>
      <c r="BA116" s="5">
        <f t="shared" si="268"/>
        <v>5.7738660480280196E-4</v>
      </c>
      <c r="BB116" s="5">
        <f t="shared" si="269"/>
        <v>8.2043165969752414E-5</v>
      </c>
      <c r="BC116" s="5">
        <f t="shared" si="270"/>
        <v>9.3262725894228155E-6</v>
      </c>
      <c r="BD116" s="5">
        <f t="shared" si="271"/>
        <v>1.9037559540612419E-6</v>
      </c>
      <c r="BE116" s="5">
        <f t="shared" si="272"/>
        <v>5.0149149307825346E-6</v>
      </c>
      <c r="BF116" s="5">
        <f t="shared" si="273"/>
        <v>6.6051984523895985E-6</v>
      </c>
      <c r="BG116" s="5">
        <f t="shared" si="274"/>
        <v>5.7998520011640635E-6</v>
      </c>
      <c r="BH116" s="5">
        <f t="shared" si="275"/>
        <v>3.8195237597180704E-6</v>
      </c>
      <c r="BI116" s="5">
        <f t="shared" si="276"/>
        <v>2.0122943479416797E-6</v>
      </c>
      <c r="BJ116" s="8">
        <f t="shared" si="277"/>
        <v>0.79535526682366797</v>
      </c>
      <c r="BK116" s="8">
        <f t="shared" si="278"/>
        <v>0.1392034216667169</v>
      </c>
      <c r="BL116" s="8">
        <f t="shared" si="279"/>
        <v>5.6632502691203464E-2</v>
      </c>
      <c r="BM116" s="8">
        <f t="shared" si="280"/>
        <v>0.60235061176336879</v>
      </c>
      <c r="BN116" s="8">
        <f t="shared" si="281"/>
        <v>0.37936190225161848</v>
      </c>
    </row>
    <row r="117" spans="1:66" x14ac:dyDescent="0.25">
      <c r="A117" t="s">
        <v>10</v>
      </c>
      <c r="B117" t="s">
        <v>40</v>
      </c>
      <c r="C117" t="s">
        <v>36</v>
      </c>
      <c r="D117" s="7" t="s">
        <v>495</v>
      </c>
      <c r="E117">
        <f>VLOOKUP(A117,home!$A$2:$E$405,3,FALSE)</f>
        <v>1.5185</v>
      </c>
      <c r="F117">
        <f>VLOOKUP(B117,home!$B$2:$E$405,3,FALSE)</f>
        <v>1.1854</v>
      </c>
      <c r="G117">
        <f>VLOOKUP(C117,away!$B$2:$E$405,4,FALSE)</f>
        <v>1.0537000000000001</v>
      </c>
      <c r="H117">
        <f>VLOOKUP(A117,away!$A$2:$E$405,3,FALSE)</f>
        <v>1.4074</v>
      </c>
      <c r="I117">
        <f>VLOOKUP(C117,away!$B$2:$E$405,3,FALSE)</f>
        <v>0.85260000000000002</v>
      </c>
      <c r="J117">
        <f>VLOOKUP(B117,home!$B$2:$E$405,4,FALSE)</f>
        <v>1.5631999999999999</v>
      </c>
      <c r="K117" s="3">
        <f t="shared" si="226"/>
        <v>1.89669150563</v>
      </c>
      <c r="L117" s="3">
        <f t="shared" si="227"/>
        <v>1.8757606519679999</v>
      </c>
      <c r="M117" s="5">
        <f t="shared" si="228"/>
        <v>2.2995605245384899E-2</v>
      </c>
      <c r="N117" s="5">
        <f t="shared" si="229"/>
        <v>4.3615569135742209E-2</v>
      </c>
      <c r="O117" s="5">
        <f t="shared" si="230"/>
        <v>4.3134251487481942E-2</v>
      </c>
      <c r="P117" s="5">
        <f t="shared" si="231"/>
        <v>8.1812368398015187E-2</v>
      </c>
      <c r="Q117" s="5">
        <f t="shared" si="232"/>
        <v>4.1362639746490133E-2</v>
      </c>
      <c r="R117" s="5">
        <f t="shared" si="233"/>
        <v>4.0454765846155413E-2</v>
      </c>
      <c r="S117" s="5">
        <f t="shared" si="234"/>
        <v>7.2766769470395454E-2</v>
      </c>
      <c r="T117" s="5">
        <f t="shared" si="235"/>
        <v>7.7586412097993843E-2</v>
      </c>
      <c r="U117" s="5">
        <f t="shared" si="236"/>
        <v>7.6730210742653612E-2</v>
      </c>
      <c r="V117" s="5">
        <f t="shared" si="237"/>
        <v>2.8765021680925151E-2</v>
      </c>
      <c r="W117" s="5">
        <f t="shared" si="238"/>
        <v>2.6150722485867216E-2</v>
      </c>
      <c r="X117" s="5">
        <f t="shared" si="239"/>
        <v>4.9052496259524528E-2</v>
      </c>
      <c r="Y117" s="5">
        <f t="shared" si="240"/>
        <v>4.6005371182211818E-2</v>
      </c>
      <c r="Z117" s="5">
        <f t="shared" si="241"/>
        <v>2.5294485986265741E-2</v>
      </c>
      <c r="AA117" s="5">
        <f t="shared" si="242"/>
        <v>4.7975836709427302E-2</v>
      </c>
      <c r="AB117" s="5">
        <f t="shared" si="243"/>
        <v>4.5497680981131355E-2</v>
      </c>
      <c r="AC117" s="5">
        <f t="shared" si="244"/>
        <v>6.3961529975631029E-3</v>
      </c>
      <c r="AD117" s="5">
        <f t="shared" si="245"/>
        <v>1.2399963301257949E-2</v>
      </c>
      <c r="AE117" s="5">
        <f t="shared" si="246"/>
        <v>2.3259363246346886E-2</v>
      </c>
      <c r="AF117" s="5">
        <f t="shared" si="247"/>
        <v>2.1814499183664092E-2</v>
      </c>
      <c r="AG117" s="5">
        <f t="shared" si="248"/>
        <v>1.3639593070368381E-2</v>
      </c>
      <c r="AH117" s="5">
        <f t="shared" si="249"/>
        <v>1.1861600381198318E-2</v>
      </c>
      <c r="AI117" s="5">
        <f t="shared" si="250"/>
        <v>2.249779668619642E-2</v>
      </c>
      <c r="AJ117" s="5">
        <f t="shared" si="251"/>
        <v>2.1335689935049761E-2</v>
      </c>
      <c r="AK117" s="5">
        <f t="shared" si="252"/>
        <v>1.3489073955521456E-2</v>
      </c>
      <c r="AL117" s="5">
        <f t="shared" si="253"/>
        <v>9.1023379429723355E-4</v>
      </c>
      <c r="AM117" s="5">
        <f t="shared" si="254"/>
        <v>4.703781012723938E-3</v>
      </c>
      <c r="AN117" s="5">
        <f t="shared" si="255"/>
        <v>8.8231673391417544E-3</v>
      </c>
      <c r="AO117" s="5">
        <f t="shared" si="256"/>
        <v>8.275075060245652E-3</v>
      </c>
      <c r="AP117" s="5">
        <f t="shared" si="257"/>
        <v>5.1740200633635051E-3</v>
      </c>
      <c r="AQ117" s="5">
        <f t="shared" si="258"/>
        <v>2.4263058118375608E-3</v>
      </c>
      <c r="AR117" s="5">
        <f t="shared" si="259"/>
        <v>4.4499046528840838E-3</v>
      </c>
      <c r="AS117" s="5">
        <f t="shared" si="260"/>
        <v>8.4400963559886563E-3</v>
      </c>
      <c r="AT117" s="5">
        <f t="shared" si="261"/>
        <v>8.0041295325512015E-3</v>
      </c>
      <c r="AU117" s="5">
        <f t="shared" si="262"/>
        <v>5.0604548314506954E-3</v>
      </c>
      <c r="AV117" s="5">
        <f t="shared" si="263"/>
        <v>2.399530423359207E-3</v>
      </c>
      <c r="AW117" s="5">
        <f t="shared" si="264"/>
        <v>8.9954848271514188E-5</v>
      </c>
      <c r="AX117" s="5">
        <f t="shared" si="265"/>
        <v>1.4869369151961956E-3</v>
      </c>
      <c r="AY117" s="5">
        <f t="shared" si="266"/>
        <v>2.7891377574837026E-3</v>
      </c>
      <c r="AZ117" s="5">
        <f t="shared" si="267"/>
        <v>2.6158774292030984E-3</v>
      </c>
      <c r="BA117" s="5">
        <f t="shared" si="268"/>
        <v>1.635586650690126E-3</v>
      </c>
      <c r="BB117" s="5">
        <f t="shared" si="269"/>
        <v>7.6699227056216716E-4</v>
      </c>
      <c r="BC117" s="5">
        <f t="shared" si="270"/>
        <v>2.8773878429682128E-4</v>
      </c>
      <c r="BD117" s="5">
        <f t="shared" si="271"/>
        <v>1.3911593421482142E-3</v>
      </c>
      <c r="BE117" s="5">
        <f t="shared" si="272"/>
        <v>2.6386001072303366E-3</v>
      </c>
      <c r="BF117" s="5">
        <f t="shared" si="273"/>
        <v>2.5023052050690939E-3</v>
      </c>
      <c r="BG117" s="5">
        <f t="shared" si="274"/>
        <v>1.5820336756494286E-3</v>
      </c>
      <c r="BH117" s="5">
        <f t="shared" si="275"/>
        <v>7.5015745855621957E-4</v>
      </c>
      <c r="BI117" s="5">
        <f t="shared" si="276"/>
        <v>2.8456345590571416E-4</v>
      </c>
      <c r="BJ117" s="8">
        <f t="shared" si="277"/>
        <v>0.39387124880421154</v>
      </c>
      <c r="BK117" s="8">
        <f t="shared" si="278"/>
        <v>0.21643528934406472</v>
      </c>
      <c r="BL117" s="8">
        <f t="shared" si="279"/>
        <v>0.36047984176560843</v>
      </c>
      <c r="BM117" s="8">
        <f t="shared" si="280"/>
        <v>0.72000648313166848</v>
      </c>
      <c r="BN117" s="8">
        <f t="shared" si="281"/>
        <v>0.27337519985926978</v>
      </c>
    </row>
    <row r="118" spans="1:66" x14ac:dyDescent="0.25">
      <c r="A118" t="s">
        <v>10</v>
      </c>
      <c r="B118" t="s">
        <v>37</v>
      </c>
      <c r="C118" t="s">
        <v>215</v>
      </c>
      <c r="D118" s="7" t="s">
        <v>495</v>
      </c>
      <c r="E118">
        <f>VLOOKUP(A118,home!$A$2:$E$405,3,FALSE)</f>
        <v>1.5185</v>
      </c>
      <c r="F118">
        <f>VLOOKUP(B118,home!$B$2:$E$405,3,FALSE)</f>
        <v>0.1646</v>
      </c>
      <c r="G118">
        <f>VLOOKUP(C118,away!$B$2:$E$405,4,FALSE)</f>
        <v>0.13170000000000001</v>
      </c>
      <c r="H118">
        <f>VLOOKUP(A118,away!$A$2:$E$405,3,FALSE)</f>
        <v>1.4074</v>
      </c>
      <c r="I118">
        <f>VLOOKUP(C118,away!$B$2:$E$405,3,FALSE)</f>
        <v>0.71050000000000002</v>
      </c>
      <c r="J118">
        <f>VLOOKUP(B118,home!$B$2:$E$405,4,FALSE)</f>
        <v>1.2434000000000001</v>
      </c>
      <c r="K118" s="3">
        <f t="shared" si="226"/>
        <v>3.2917769669999999E-2</v>
      </c>
      <c r="L118" s="3">
        <f t="shared" si="227"/>
        <v>1.2433474041800001</v>
      </c>
      <c r="M118" s="5">
        <f t="shared" si="228"/>
        <v>0.27907766301091697</v>
      </c>
      <c r="N118" s="5">
        <f t="shared" si="229"/>
        <v>9.1866142310352457E-3</v>
      </c>
      <c r="O118" s="5">
        <f t="shared" si="230"/>
        <v>0.34699048786924452</v>
      </c>
      <c r="P118" s="5">
        <f t="shared" si="231"/>
        <v>1.1422152957360722E-2</v>
      </c>
      <c r="Q118" s="5">
        <f t="shared" si="232"/>
        <v>1.5120142565218123E-4</v>
      </c>
      <c r="R118" s="5">
        <f t="shared" si="233"/>
        <v>0.21571486118368854</v>
      </c>
      <c r="S118" s="5">
        <f t="shared" si="234"/>
        <v>1.1687210718852904E-4</v>
      </c>
      <c r="T118" s="5">
        <f t="shared" si="235"/>
        <v>1.8799590009295481E-4</v>
      </c>
      <c r="U118" s="5">
        <f t="shared" si="236"/>
        <v>7.1008521148406842E-3</v>
      </c>
      <c r="V118" s="5">
        <f t="shared" si="237"/>
        <v>5.3148530227675791E-7</v>
      </c>
      <c r="W118" s="5">
        <f t="shared" si="238"/>
        <v>1.65907123446471E-6</v>
      </c>
      <c r="X118" s="5">
        <f t="shared" si="239"/>
        <v>2.0628019127214058E-6</v>
      </c>
      <c r="Y118" s="5">
        <f t="shared" si="240"/>
        <v>1.2823897017598498E-6</v>
      </c>
      <c r="Z118" s="5">
        <f t="shared" si="241"/>
        <v>8.9402837565262724E-2</v>
      </c>
      <c r="AA118" s="5">
        <f t="shared" si="242"/>
        <v>2.9429420148177426E-3</v>
      </c>
      <c r="AB118" s="5">
        <f t="shared" si="243"/>
        <v>4.8437543697968101E-5</v>
      </c>
      <c r="AC118" s="5">
        <f t="shared" si="244"/>
        <v>1.3595468264323153E-9</v>
      </c>
      <c r="AD118" s="5">
        <f t="shared" si="245"/>
        <v>1.3653231190557979E-8</v>
      </c>
      <c r="AE118" s="5">
        <f t="shared" si="246"/>
        <v>1.6975709559449677E-8</v>
      </c>
      <c r="AF118" s="5">
        <f t="shared" si="247"/>
        <v>1.0553352207427687E-8</v>
      </c>
      <c r="AG118" s="5">
        <f t="shared" si="248"/>
        <v>4.3738276908341627E-9</v>
      </c>
      <c r="AH118" s="5">
        <f t="shared" si="249"/>
        <v>2.7789696503273908E-2</v>
      </c>
      <c r="AI118" s="5">
        <f t="shared" si="250"/>
        <v>9.1477482869397502E-4</v>
      </c>
      <c r="AJ118" s="5">
        <f t="shared" si="251"/>
        <v>1.5056173555430992E-5</v>
      </c>
      <c r="AK118" s="5">
        <f t="shared" si="252"/>
        <v>1.6520521773640742E-7</v>
      </c>
      <c r="AL118" s="5">
        <f t="shared" si="253"/>
        <v>2.2257534532381102E-12</v>
      </c>
      <c r="AM118" s="5">
        <f t="shared" si="254"/>
        <v>8.9886783916409577E-11</v>
      </c>
      <c r="AN118" s="5">
        <f t="shared" si="255"/>
        <v>1.1176049945255644E-10</v>
      </c>
      <c r="AO118" s="5">
        <f t="shared" si="256"/>
        <v>6.94785634420982E-11</v>
      </c>
      <c r="AP118" s="5">
        <f t="shared" si="257"/>
        <v>2.8795330500629416E-11</v>
      </c>
      <c r="AQ118" s="5">
        <f t="shared" si="258"/>
        <v>8.9506498576156927E-12</v>
      </c>
      <c r="AR118" s="5">
        <f t="shared" si="259"/>
        <v>6.9104494020591229E-3</v>
      </c>
      <c r="AS118" s="5">
        <f t="shared" si="260"/>
        <v>2.2747658173317148E-4</v>
      </c>
      <c r="AT118" s="5">
        <f t="shared" si="261"/>
        <v>3.7440108614057347E-6</v>
      </c>
      <c r="AU118" s="5">
        <f t="shared" si="262"/>
        <v>4.1081495725910748E-8</v>
      </c>
      <c r="AV118" s="5">
        <f t="shared" si="263"/>
        <v>3.3807780350115501E-10</v>
      </c>
      <c r="AW118" s="5">
        <f t="shared" si="264"/>
        <v>2.5304481867934949E-15</v>
      </c>
      <c r="AX118" s="5">
        <f t="shared" si="265"/>
        <v>4.9314540822290437E-13</v>
      </c>
      <c r="AY118" s="5">
        <f t="shared" si="266"/>
        <v>6.1315106319723467E-13</v>
      </c>
      <c r="AZ118" s="5">
        <f t="shared" si="267"/>
        <v>3.8117989139824452E-13</v>
      </c>
      <c r="BA118" s="5">
        <f t="shared" si="268"/>
        <v>1.5797967616520722E-13</v>
      </c>
      <c r="BB118" s="5">
        <f t="shared" si="269"/>
        <v>4.9105905068301865E-14</v>
      </c>
      <c r="BC118" s="5">
        <f t="shared" si="270"/>
        <v>1.2211139919316519E-14</v>
      </c>
      <c r="BD118" s="5">
        <f t="shared" si="271"/>
        <v>1.4320148876279075E-3</v>
      </c>
      <c r="BE118" s="5">
        <f t="shared" si="272"/>
        <v>4.7138736234946396E-5</v>
      </c>
      <c r="BF118" s="5">
        <f t="shared" si="273"/>
        <v>7.7585103095842443E-7</v>
      </c>
      <c r="BG118" s="5">
        <f t="shared" si="274"/>
        <v>8.5130951784404841E-9</v>
      </c>
      <c r="BH118" s="5">
        <f t="shared" si="275"/>
        <v>7.0058026565672877E-11</v>
      </c>
      <c r="BI118" s="5">
        <f t="shared" si="276"/>
        <v>4.6123079640471268E-13</v>
      </c>
      <c r="BJ118" s="8">
        <f t="shared" si="277"/>
        <v>9.5308616863285772E-3</v>
      </c>
      <c r="BK118" s="8">
        <f t="shared" si="278"/>
        <v>0.29061722092315423</v>
      </c>
      <c r="BL118" s="8">
        <f t="shared" si="279"/>
        <v>0.61013892290976601</v>
      </c>
      <c r="BM118" s="8">
        <f t="shared" si="280"/>
        <v>0.13714686240600263</v>
      </c>
      <c r="BN118" s="8">
        <f t="shared" si="281"/>
        <v>0.86254298067789814</v>
      </c>
    </row>
    <row r="119" spans="1:66" x14ac:dyDescent="0.25">
      <c r="A119" t="s">
        <v>10</v>
      </c>
      <c r="B119" t="s">
        <v>41</v>
      </c>
      <c r="C119" t="s">
        <v>429</v>
      </c>
      <c r="D119" s="7" t="s">
        <v>495</v>
      </c>
      <c r="E119">
        <f>VLOOKUP(A119,home!$A$2:$E$405,3,FALSE)</f>
        <v>1.5185</v>
      </c>
      <c r="F119">
        <f>VLOOKUP(B119,home!$B$2:$E$405,3,FALSE)</f>
        <v>1.3170999999999999</v>
      </c>
      <c r="G119">
        <f>VLOOKUP(C119,away!$B$2:$E$405,4,FALSE)</f>
        <v>1.3170999999999999</v>
      </c>
      <c r="H119">
        <f>VLOOKUP(A119,away!$A$2:$E$405,3,FALSE)</f>
        <v>1.4074</v>
      </c>
      <c r="I119">
        <f>VLOOKUP(C119,away!$B$2:$E$405,3,FALSE)</f>
        <v>1.1368</v>
      </c>
      <c r="J119">
        <f>VLOOKUP(B119,home!$B$2:$E$405,4,FALSE)</f>
        <v>1.2789999999999999</v>
      </c>
      <c r="K119" s="3">
        <f t="shared" si="226"/>
        <v>2.6342215345849995</v>
      </c>
      <c r="L119" s="3">
        <f t="shared" si="227"/>
        <v>2.0463134372799998</v>
      </c>
      <c r="M119" s="5">
        <f t="shared" si="228"/>
        <v>9.2740512032666849E-3</v>
      </c>
      <c r="N119" s="5">
        <f t="shared" si="229"/>
        <v>2.4429905392489026E-2</v>
      </c>
      <c r="O119" s="5">
        <f t="shared" si="230"/>
        <v>1.8977615595267366E-2</v>
      </c>
      <c r="P119" s="5">
        <f t="shared" si="231"/>
        <v>4.9991243676129414E-2</v>
      </c>
      <c r="Q119" s="5">
        <f t="shared" si="232"/>
        <v>3.2176891436384407E-2</v>
      </c>
      <c r="R119" s="5">
        <f t="shared" si="233"/>
        <v>1.9417074900065053E-2</v>
      </c>
      <c r="S119" s="5">
        <f t="shared" si="234"/>
        <v>6.7368736421410447E-2</v>
      </c>
      <c r="T119" s="5">
        <f t="shared" si="235"/>
        <v>6.5844005316173154E-2</v>
      </c>
      <c r="U119" s="5">
        <f t="shared" si="236"/>
        <v>5.1148876840401231E-2</v>
      </c>
      <c r="V119" s="5">
        <f t="shared" si="237"/>
        <v>4.0349703163757203E-2</v>
      </c>
      <c r="W119" s="5">
        <f t="shared" si="238"/>
        <v>2.8253686779242483E-2</v>
      </c>
      <c r="X119" s="5">
        <f t="shared" si="239"/>
        <v>5.7815898909064162E-2</v>
      </c>
      <c r="Y119" s="5">
        <f t="shared" si="240"/>
        <v>5.9154725413020054E-2</v>
      </c>
      <c r="Z119" s="5">
        <f t="shared" si="241"/>
        <v>1.3244473760225105E-2</v>
      </c>
      <c r="AA119" s="5">
        <f t="shared" si="242"/>
        <v>3.4888877993430933E-2</v>
      </c>
      <c r="AB119" s="5">
        <f t="shared" si="243"/>
        <v>4.5952516863902233E-2</v>
      </c>
      <c r="AC119" s="5">
        <f t="shared" si="244"/>
        <v>1.3593923241498045E-2</v>
      </c>
      <c r="AD119" s="5">
        <f t="shared" si="245"/>
        <v>1.8606617536325018E-2</v>
      </c>
      <c r="AE119" s="5">
        <f t="shared" si="246"/>
        <v>3.8074971486911559E-2</v>
      </c>
      <c r="AF119" s="5">
        <f t="shared" si="247"/>
        <v>3.8956662888860003E-2</v>
      </c>
      <c r="AG119" s="5">
        <f t="shared" si="248"/>
        <v>2.657251424702043E-2</v>
      </c>
      <c r="AH119" s="5">
        <f t="shared" si="249"/>
        <v>6.7755861563127536E-3</v>
      </c>
      <c r="AI119" s="5">
        <f t="shared" si="250"/>
        <v>1.784839496239506E-2</v>
      </c>
      <c r="AJ119" s="5">
        <f t="shared" si="251"/>
        <v>2.350831318385975E-2</v>
      </c>
      <c r="AK119" s="5">
        <f t="shared" si="252"/>
        <v>2.0642034943563932E-2</v>
      </c>
      <c r="AL119" s="5">
        <f t="shared" si="253"/>
        <v>2.9310906933140662E-3</v>
      </c>
      <c r="AM119" s="5">
        <f t="shared" si="254"/>
        <v>9.8027905199948445E-3</v>
      </c>
      <c r="AN119" s="5">
        <f t="shared" si="255"/>
        <v>2.0059581963906444E-2</v>
      </c>
      <c r="AO119" s="5">
        <f t="shared" si="256"/>
        <v>2.0524096059480648E-2</v>
      </c>
      <c r="AP119" s="5">
        <f t="shared" si="257"/>
        <v>1.3999577851513578E-2</v>
      </c>
      <c r="AQ119" s="5">
        <f t="shared" si="258"/>
        <v>7.1618810684499308E-3</v>
      </c>
      <c r="AR119" s="5">
        <f t="shared" si="259"/>
        <v>2.7729945994222258E-3</v>
      </c>
      <c r="AS119" s="5">
        <f t="shared" si="260"/>
        <v>7.3046820890859312E-3</v>
      </c>
      <c r="AT119" s="5">
        <f t="shared" si="261"/>
        <v>9.6210754311837534E-3</v>
      </c>
      <c r="AU119" s="5">
        <f t="shared" si="262"/>
        <v>8.448014695563633E-3</v>
      </c>
      <c r="AV119" s="5">
        <f t="shared" si="263"/>
        <v>5.5634855588860667E-3</v>
      </c>
      <c r="AW119" s="5">
        <f t="shared" si="264"/>
        <v>4.3888547456742428E-4</v>
      </c>
      <c r="AX119" s="5">
        <f t="shared" si="265"/>
        <v>4.3037869811326825E-3</v>
      </c>
      <c r="AY119" s="5">
        <f t="shared" si="266"/>
        <v>8.8068971306825301E-3</v>
      </c>
      <c r="AZ119" s="5">
        <f t="shared" si="267"/>
        <v>9.0108359696291704E-3</v>
      </c>
      <c r="BA119" s="5">
        <f t="shared" si="268"/>
        <v>6.1463315752593745E-3</v>
      </c>
      <c r="BB119" s="5">
        <f t="shared" si="269"/>
        <v>3.1443302231079035E-3</v>
      </c>
      <c r="BC119" s="5">
        <f t="shared" si="270"/>
        <v>1.2868570373582642E-3</v>
      </c>
      <c r="BD119" s="5">
        <f t="shared" si="271"/>
        <v>9.4573601838376139E-4</v>
      </c>
      <c r="BE119" s="5">
        <f t="shared" si="272"/>
        <v>2.491278185659179E-3</v>
      </c>
      <c r="BF119" s="5">
        <f t="shared" si="273"/>
        <v>3.2812893226526287E-3</v>
      </c>
      <c r="BG119" s="5">
        <f t="shared" si="274"/>
        <v>2.8812143316451267E-3</v>
      </c>
      <c r="BH119" s="5">
        <f t="shared" si="275"/>
        <v>1.8974392095436304E-3</v>
      </c>
      <c r="BI119" s="5">
        <f t="shared" si="276"/>
        <v>9.9965504526915356E-4</v>
      </c>
      <c r="BJ119" s="8">
        <f t="shared" si="277"/>
        <v>0.49413284578600575</v>
      </c>
      <c r="BK119" s="8">
        <f t="shared" si="278"/>
        <v>0.19231564553005842</v>
      </c>
      <c r="BL119" s="8">
        <f t="shared" si="279"/>
        <v>0.28536615592649339</v>
      </c>
      <c r="BM119" s="8">
        <f t="shared" si="280"/>
        <v>0.82242432714306579</v>
      </c>
      <c r="BN119" s="8">
        <f t="shared" si="281"/>
        <v>0.15426678220360196</v>
      </c>
    </row>
    <row r="120" spans="1:66" x14ac:dyDescent="0.25">
      <c r="A120" t="s">
        <v>13</v>
      </c>
      <c r="B120" t="s">
        <v>49</v>
      </c>
      <c r="C120" t="s">
        <v>218</v>
      </c>
      <c r="D120" s="7" t="s">
        <v>495</v>
      </c>
      <c r="E120">
        <f>VLOOKUP(A120,home!$A$2:$E$405,3,FALSE)</f>
        <v>1.2857000000000001</v>
      </c>
      <c r="F120">
        <f>VLOOKUP(B120,home!$B$2:$E$405,3,FALSE)</f>
        <v>0.38890000000000002</v>
      </c>
      <c r="G120">
        <f>VLOOKUP(C120,away!$B$2:$E$405,4,FALSE)</f>
        <v>0.38890000000000002</v>
      </c>
      <c r="H120">
        <f>VLOOKUP(A120,away!$A$2:$E$405,3,FALSE)</f>
        <v>1.4921</v>
      </c>
      <c r="I120">
        <f>VLOOKUP(C120,away!$B$2:$E$405,3,FALSE)</f>
        <v>1.3404</v>
      </c>
      <c r="J120">
        <f>VLOOKUP(B120,home!$B$2:$E$405,4,FALSE)</f>
        <v>1.3404</v>
      </c>
      <c r="K120" s="3">
        <f t="shared" si="226"/>
        <v>0.19445339509700002</v>
      </c>
      <c r="L120" s="3">
        <f t="shared" si="227"/>
        <v>2.6808145299359998</v>
      </c>
      <c r="M120" s="5">
        <f t="shared" si="228"/>
        <v>5.6401026232441344E-2</v>
      </c>
      <c r="N120" s="5">
        <f t="shared" si="229"/>
        <v>1.0967371037853179E-2</v>
      </c>
      <c r="O120" s="5">
        <f t="shared" si="230"/>
        <v>0.15120069062723024</v>
      </c>
      <c r="P120" s="5">
        <f t="shared" si="231"/>
        <v>2.9401487633476071E-2</v>
      </c>
      <c r="Q120" s="5">
        <f t="shared" si="232"/>
        <v>1.0663212667995296E-3</v>
      </c>
      <c r="R120" s="5">
        <f t="shared" si="233"/>
        <v>0.20267050418491842</v>
      </c>
      <c r="S120" s="5">
        <f t="shared" si="234"/>
        <v>3.8317010026504804E-3</v>
      </c>
      <c r="T120" s="5">
        <f t="shared" si="235"/>
        <v>2.8586095456159407E-3</v>
      </c>
      <c r="U120" s="5">
        <f t="shared" si="236"/>
        <v>3.9409967624778136E-2</v>
      </c>
      <c r="V120" s="5">
        <f t="shared" si="237"/>
        <v>2.2193786407817418E-4</v>
      </c>
      <c r="W120" s="5">
        <f t="shared" si="238"/>
        <v>6.9116596864434145E-5</v>
      </c>
      <c r="X120" s="5">
        <f t="shared" si="239"/>
        <v>1.8528877713390403E-4</v>
      </c>
      <c r="Y120" s="5">
        <f t="shared" si="240"/>
        <v>2.4836242298732162E-4</v>
      </c>
      <c r="Z120" s="5">
        <f t="shared" si="241"/>
        <v>0.18110734413612806</v>
      </c>
      <c r="AA120" s="5">
        <f t="shared" si="242"/>
        <v>3.5216937944270853E-2</v>
      </c>
      <c r="AB120" s="5">
        <f t="shared" si="243"/>
        <v>3.4240265740919157E-3</v>
      </c>
      <c r="AC120" s="5">
        <f t="shared" si="244"/>
        <v>7.2309226910188269E-6</v>
      </c>
      <c r="AD120" s="5">
        <f t="shared" si="245"/>
        <v>3.3599892294599713E-6</v>
      </c>
      <c r="AE120" s="5">
        <f t="shared" si="246"/>
        <v>9.0075079467647551E-6</v>
      </c>
      <c r="AF120" s="5">
        <f t="shared" si="247"/>
        <v>1.2073729091100471E-5</v>
      </c>
      <c r="AG120" s="5">
        <f t="shared" si="248"/>
        <v>1.0789142792644372E-5</v>
      </c>
      <c r="AH120" s="5">
        <f t="shared" si="249"/>
        <v>0.12137879990956289</v>
      </c>
      <c r="AI120" s="5">
        <f t="shared" si="250"/>
        <v>2.3602519735213941E-2</v>
      </c>
      <c r="AJ120" s="5">
        <f t="shared" si="251"/>
        <v>2.294795047678148E-3</v>
      </c>
      <c r="AK120" s="5">
        <f t="shared" si="252"/>
        <v>1.4874356269093259E-4</v>
      </c>
      <c r="AL120" s="5">
        <f t="shared" si="253"/>
        <v>1.5077731614487978E-7</v>
      </c>
      <c r="AM120" s="5">
        <f t="shared" si="254"/>
        <v>1.3067226263156896E-7</v>
      </c>
      <c r="AN120" s="5">
        <f t="shared" si="255"/>
        <v>3.503081003223231E-7</v>
      </c>
      <c r="AO120" s="5">
        <f t="shared" si="256"/>
        <v>4.6955552264918086E-7</v>
      </c>
      <c r="AP120" s="5">
        <f t="shared" si="257"/>
        <v>4.195970892432055E-7</v>
      </c>
      <c r="AQ120" s="5">
        <f t="shared" si="258"/>
        <v>2.8121549339050949E-7</v>
      </c>
      <c r="AR120" s="5">
        <f t="shared" si="259"/>
        <v>6.5078810084750111E-2</v>
      </c>
      <c r="AS120" s="5">
        <f t="shared" si="260"/>
        <v>1.2654795569852544E-2</v>
      </c>
      <c r="AT120" s="5">
        <f t="shared" si="261"/>
        <v>1.230383981408151E-3</v>
      </c>
      <c r="AU120" s="5">
        <f t="shared" si="262"/>
        <v>7.9750780819259673E-5</v>
      </c>
      <c r="AV120" s="5">
        <f t="shared" si="263"/>
        <v>3.876952522985438E-6</v>
      </c>
      <c r="AW120" s="5">
        <f t="shared" si="264"/>
        <v>2.1833120247043601E-9</v>
      </c>
      <c r="AX120" s="5">
        <f t="shared" si="265"/>
        <v>4.2349441856192334E-9</v>
      </c>
      <c r="AY120" s="5">
        <f t="shared" si="266"/>
        <v>1.1353099906276022E-8</v>
      </c>
      <c r="AZ120" s="5">
        <f t="shared" si="267"/>
        <v>1.52177775942799E-8</v>
      </c>
      <c r="BA120" s="5">
        <f t="shared" si="268"/>
        <v>1.3598679762693354E-8</v>
      </c>
      <c r="BB120" s="5">
        <f t="shared" si="269"/>
        <v>9.1138845739437455E-9</v>
      </c>
      <c r="BC120" s="5">
        <f t="shared" si="270"/>
        <v>4.8865268379975927E-9</v>
      </c>
      <c r="BD120" s="5">
        <f t="shared" si="271"/>
        <v>2.9077369944357258E-2</v>
      </c>
      <c r="BE120" s="5">
        <f t="shared" si="272"/>
        <v>5.6541933061717347E-3</v>
      </c>
      <c r="BF120" s="5">
        <f t="shared" si="273"/>
        <v>5.4973854245991252E-4</v>
      </c>
      <c r="BG120" s="5">
        <f t="shared" si="274"/>
        <v>3.563284199900209E-5</v>
      </c>
      <c r="BH120" s="5">
        <f t="shared" si="275"/>
        <v>1.7322317759152321E-6</v>
      </c>
      <c r="BI120" s="5">
        <f t="shared" si="276"/>
        <v>6.7367669984324575E-8</v>
      </c>
      <c r="BJ120" s="8">
        <f t="shared" si="277"/>
        <v>1.5432009769695377E-2</v>
      </c>
      <c r="BK120" s="8">
        <f t="shared" si="278"/>
        <v>8.9863545785753146E-2</v>
      </c>
      <c r="BL120" s="8">
        <f t="shared" si="279"/>
        <v>0.69371333681422243</v>
      </c>
      <c r="BM120" s="8">
        <f t="shared" si="280"/>
        <v>0.52840882635329223</v>
      </c>
      <c r="BN120" s="8">
        <f t="shared" si="281"/>
        <v>0.45170740098271878</v>
      </c>
    </row>
    <row r="121" spans="1:66" x14ac:dyDescent="0.25">
      <c r="A121" t="s">
        <v>13</v>
      </c>
      <c r="B121" t="s">
        <v>54</v>
      </c>
      <c r="C121" t="s">
        <v>43</v>
      </c>
      <c r="D121" s="7" t="s">
        <v>495</v>
      </c>
      <c r="E121">
        <f>VLOOKUP(A121,home!$A$2:$E$405,3,FALSE)</f>
        <v>1.2857000000000001</v>
      </c>
      <c r="F121">
        <f>VLOOKUP(B121,home!$B$2:$E$405,3,FALSE)</f>
        <v>0.38890000000000002</v>
      </c>
      <c r="G121">
        <f>VLOOKUP(C121,away!$B$2:$E$405,4,FALSE)</f>
        <v>1.1667000000000001</v>
      </c>
      <c r="H121">
        <f>VLOOKUP(A121,away!$A$2:$E$405,3,FALSE)</f>
        <v>1.4921</v>
      </c>
      <c r="I121">
        <f>VLOOKUP(C121,away!$B$2:$E$405,3,FALSE)</f>
        <v>1.0053000000000001</v>
      </c>
      <c r="J121">
        <f>VLOOKUP(B121,home!$B$2:$E$405,4,FALSE)</f>
        <v>2.0106000000000002</v>
      </c>
      <c r="K121" s="3">
        <f t="shared" si="226"/>
        <v>0.58336018529100009</v>
      </c>
      <c r="L121" s="3">
        <f t="shared" si="227"/>
        <v>3.0159163461780003</v>
      </c>
      <c r="M121" s="5">
        <f t="shared" si="228"/>
        <v>2.7343497453067606E-2</v>
      </c>
      <c r="N121" s="5">
        <f t="shared" si="229"/>
        <v>1.5951107740725504E-2</v>
      </c>
      <c r="O121" s="5">
        <f t="shared" si="230"/>
        <v>8.2465700930383107E-2</v>
      </c>
      <c r="P121" s="5">
        <f t="shared" si="231"/>
        <v>4.8107206574900481E-2</v>
      </c>
      <c r="Q121" s="5">
        <f t="shared" si="232"/>
        <v>4.652620583613167E-3</v>
      </c>
      <c r="R121" s="5">
        <f t="shared" si="233"/>
        <v>0.12435482771748441</v>
      </c>
      <c r="S121" s="5">
        <f t="shared" si="234"/>
        <v>2.1159540110152517E-2</v>
      </c>
      <c r="T121" s="5">
        <f t="shared" si="235"/>
        <v>1.4031914470683179E-2</v>
      </c>
      <c r="U121" s="5">
        <f t="shared" si="236"/>
        <v>7.2543655339102078E-2</v>
      </c>
      <c r="V121" s="5">
        <f t="shared" si="237"/>
        <v>4.1363739175249133E-3</v>
      </c>
      <c r="W121" s="5">
        <f t="shared" si="238"/>
        <v>9.0471786858176606E-4</v>
      </c>
      <c r="X121" s="5">
        <f t="shared" si="239"/>
        <v>2.7285534085350681E-3</v>
      </c>
      <c r="Y121" s="5">
        <f t="shared" si="240"/>
        <v>4.1145444131103067E-3</v>
      </c>
      <c r="Z121" s="5">
        <f t="shared" si="241"/>
        <v>0.12501458587977007</v>
      </c>
      <c r="AA121" s="5">
        <f t="shared" si="242"/>
        <v>7.2928531982900308E-2</v>
      </c>
      <c r="AB121" s="5">
        <f t="shared" si="243"/>
        <v>2.1271800965272671E-2</v>
      </c>
      <c r="AC121" s="5">
        <f t="shared" si="244"/>
        <v>4.5483710263963787E-4</v>
      </c>
      <c r="AD121" s="5">
        <f t="shared" si="245"/>
        <v>1.319440958629844E-4</v>
      </c>
      <c r="AE121" s="5">
        <f t="shared" si="246"/>
        <v>3.9793235549485175E-4</v>
      </c>
      <c r="AF121" s="5">
        <f t="shared" si="247"/>
        <v>6.0006534780501937E-4</v>
      </c>
      <c r="AG121" s="5">
        <f t="shared" si="248"/>
        <v>6.0324896374004818E-4</v>
      </c>
      <c r="AH121" s="5">
        <f t="shared" si="249"/>
        <v>9.4258383266368012E-2</v>
      </c>
      <c r="AI121" s="5">
        <f t="shared" si="250"/>
        <v>5.4986587927498533E-2</v>
      </c>
      <c r="AJ121" s="5">
        <f t="shared" si="251"/>
        <v>1.6038493060952706E-2</v>
      </c>
      <c r="AK121" s="5">
        <f t="shared" si="252"/>
        <v>3.1187394279419294E-3</v>
      </c>
      <c r="AL121" s="5">
        <f t="shared" si="253"/>
        <v>3.2008988597264465E-5</v>
      </c>
      <c r="AM121" s="5">
        <f t="shared" si="254"/>
        <v>1.5394186442136817E-5</v>
      </c>
      <c r="AN121" s="5">
        <f t="shared" si="255"/>
        <v>4.6427578526952182E-5</v>
      </c>
      <c r="AO121" s="5">
        <f t="shared" si="256"/>
        <v>7.0010846496448921E-5</v>
      </c>
      <c r="AP121" s="5">
        <f t="shared" si="257"/>
        <v>7.0382285452799681E-5</v>
      </c>
      <c r="AQ121" s="5">
        <f t="shared" si="258"/>
        <v>5.3066771294616171E-5</v>
      </c>
      <c r="AR121" s="5">
        <f t="shared" si="259"/>
        <v>5.6855079771470009E-2</v>
      </c>
      <c r="AS121" s="5">
        <f t="shared" si="260"/>
        <v>3.3166989870219328E-2</v>
      </c>
      <c r="AT121" s="5">
        <f t="shared" si="261"/>
        <v>9.6741506781179345E-3</v>
      </c>
      <c r="AU121" s="5">
        <f t="shared" si="262"/>
        <v>1.8811714440399774E-3</v>
      </c>
      <c r="AV121" s="5">
        <f t="shared" si="263"/>
        <v>2.743501305398248E-4</v>
      </c>
      <c r="AW121" s="5">
        <f t="shared" si="264"/>
        <v>1.5643197450277981E-6</v>
      </c>
      <c r="AX121" s="5">
        <f t="shared" si="265"/>
        <v>1.4967259092148553E-6</v>
      </c>
      <c r="AY121" s="5">
        <f t="shared" si="266"/>
        <v>4.5140001353492118E-6</v>
      </c>
      <c r="AZ121" s="5">
        <f t="shared" si="267"/>
        <v>6.8069233974246981E-6</v>
      </c>
      <c r="BA121" s="5">
        <f t="shared" si="268"/>
        <v>6.8430371804915452E-6</v>
      </c>
      <c r="BB121" s="5">
        <f t="shared" si="269"/>
        <v>5.159506922537067E-6</v>
      </c>
      <c r="BC121" s="5">
        <f t="shared" si="270"/>
        <v>3.1121282531796164E-6</v>
      </c>
      <c r="BD121" s="5">
        <f t="shared" si="271"/>
        <v>2.8578360741005084E-2</v>
      </c>
      <c r="BE121" s="5">
        <f t="shared" si="272"/>
        <v>1.6671477817185767E-2</v>
      </c>
      <c r="BF121" s="5">
        <f t="shared" si="273"/>
        <v>4.8627381942541424E-3</v>
      </c>
      <c r="BG121" s="5">
        <f t="shared" si="274"/>
        <v>9.455759513405732E-4</v>
      </c>
      <c r="BH121" s="5">
        <f t="shared" si="275"/>
        <v>1.3790284054518759E-4</v>
      </c>
      <c r="BI121" s="5">
        <f t="shared" si="276"/>
        <v>1.6089405322519181E-5</v>
      </c>
      <c r="BJ121" s="8">
        <f t="shared" si="277"/>
        <v>4.439986323816305E-2</v>
      </c>
      <c r="BK121" s="8">
        <f t="shared" si="278"/>
        <v>0.10123797814701775</v>
      </c>
      <c r="BL121" s="8">
        <f t="shared" si="279"/>
        <v>0.69503060746194401</v>
      </c>
      <c r="BM121" s="8">
        <f t="shared" si="280"/>
        <v>0.6628051240463303</v>
      </c>
      <c r="BN121" s="8">
        <f t="shared" si="281"/>
        <v>0.30287496100017425</v>
      </c>
    </row>
    <row r="122" spans="1:66" x14ac:dyDescent="0.25">
      <c r="A122" t="s">
        <v>13</v>
      </c>
      <c r="B122" t="s">
        <v>53</v>
      </c>
      <c r="C122" t="s">
        <v>46</v>
      </c>
      <c r="D122" s="7" t="s">
        <v>495</v>
      </c>
      <c r="E122">
        <f>VLOOKUP(A122,home!$A$2:$E$405,3,FALSE)</f>
        <v>1.2857000000000001</v>
      </c>
      <c r="F122">
        <f>VLOOKUP(B122,home!$B$2:$E$405,3,FALSE)</f>
        <v>1.3611</v>
      </c>
      <c r="G122">
        <f>VLOOKUP(C122,away!$B$2:$E$405,4,FALSE)</f>
        <v>1.0369999999999999</v>
      </c>
      <c r="H122">
        <f>VLOOKUP(A122,away!$A$2:$E$405,3,FALSE)</f>
        <v>1.4921</v>
      </c>
      <c r="I122">
        <f>VLOOKUP(C122,away!$B$2:$E$405,3,FALSE)</f>
        <v>0.89359999999999995</v>
      </c>
      <c r="J122">
        <f>VLOOKUP(B122,home!$B$2:$E$405,4,FALSE)</f>
        <v>0.33510000000000001</v>
      </c>
      <c r="K122" s="3">
        <f t="shared" si="226"/>
        <v>1.8147150219899999</v>
      </c>
      <c r="L122" s="3">
        <f t="shared" si="227"/>
        <v>0.44680242165599998</v>
      </c>
      <c r="M122" s="5">
        <f t="shared" si="228"/>
        <v>0.10419225885452175</v>
      </c>
      <c r="N122" s="5">
        <f t="shared" si="229"/>
        <v>0.18907925731837122</v>
      </c>
      <c r="O122" s="5">
        <f t="shared" si="230"/>
        <v>4.6553353574009124E-2</v>
      </c>
      <c r="P122" s="5">
        <f t="shared" si="231"/>
        <v>8.4481070054766211E-2</v>
      </c>
      <c r="Q122" s="5">
        <f t="shared" si="232"/>
        <v>0.17156248430118046</v>
      </c>
      <c r="R122" s="5">
        <f t="shared" si="233"/>
        <v>1.0400075556537639E-2</v>
      </c>
      <c r="S122" s="5">
        <f t="shared" si="234"/>
        <v>1.7124715588428242E-2</v>
      </c>
      <c r="T122" s="5">
        <f t="shared" si="235"/>
        <v>7.6654533451086901E-2</v>
      </c>
      <c r="U122" s="5">
        <f t="shared" si="236"/>
        <v>1.8873173342279864E-2</v>
      </c>
      <c r="V122" s="5">
        <f t="shared" si="237"/>
        <v>1.5427828784967885E-3</v>
      </c>
      <c r="W122" s="5">
        <f t="shared" si="238"/>
        <v>0.10377900582375858</v>
      </c>
      <c r="X122" s="5">
        <f t="shared" si="239"/>
        <v>4.6368711119107453E-2</v>
      </c>
      <c r="Y122" s="5">
        <f t="shared" si="240"/>
        <v>1.0358826208542352E-2</v>
      </c>
      <c r="Z122" s="5">
        <f t="shared" si="241"/>
        <v>1.5489263146887969E-3</v>
      </c>
      <c r="AA122" s="5">
        <f t="shared" si="242"/>
        <v>2.8108598512213696E-3</v>
      </c>
      <c r="AB122" s="5">
        <f t="shared" si="243"/>
        <v>2.5504547983599981E-3</v>
      </c>
      <c r="AC122" s="5">
        <f t="shared" si="244"/>
        <v>7.8182360828961821E-5</v>
      </c>
      <c r="AD122" s="5">
        <f t="shared" si="245"/>
        <v>4.7082330208890591E-2</v>
      </c>
      <c r="AE122" s="5">
        <f t="shared" si="246"/>
        <v>2.1036499154539756E-2</v>
      </c>
      <c r="AF122" s="5">
        <f t="shared" si="247"/>
        <v>4.6995793827063802E-3</v>
      </c>
      <c r="AG122" s="5">
        <f t="shared" si="248"/>
        <v>6.9992781631927361E-4</v>
      </c>
      <c r="AH122" s="5">
        <f t="shared" si="249"/>
        <v>1.730160070924144E-4</v>
      </c>
      <c r="AI122" s="5">
        <f t="shared" si="250"/>
        <v>3.1397474711533283E-4</v>
      </c>
      <c r="AJ122" s="5">
        <f t="shared" si="251"/>
        <v>2.8488734505785295E-4</v>
      </c>
      <c r="AK122" s="5">
        <f t="shared" si="252"/>
        <v>1.7232978155044479E-4</v>
      </c>
      <c r="AL122" s="5">
        <f t="shared" si="253"/>
        <v>2.5356699527786062E-6</v>
      </c>
      <c r="AM122" s="5">
        <f t="shared" si="254"/>
        <v>1.7088202380073473E-2</v>
      </c>
      <c r="AN122" s="5">
        <f t="shared" si="255"/>
        <v>7.63505020516465E-3</v>
      </c>
      <c r="AO122" s="5">
        <f t="shared" si="256"/>
        <v>1.7056794605663525E-3</v>
      </c>
      <c r="AP122" s="5">
        <f t="shared" si="257"/>
        <v>2.5403390451664878E-4</v>
      </c>
      <c r="AQ122" s="5">
        <f t="shared" si="258"/>
        <v>2.8375740930191924E-5</v>
      </c>
      <c r="AR122" s="5">
        <f t="shared" si="259"/>
        <v>1.5460794190828486E-5</v>
      </c>
      <c r="AS122" s="5">
        <f t="shared" si="260"/>
        <v>2.805693546999218E-5</v>
      </c>
      <c r="AT122" s="5">
        <f t="shared" si="261"/>
        <v>2.5457671134199437E-5</v>
      </c>
      <c r="AU122" s="5">
        <f t="shared" si="262"/>
        <v>1.5399472744037641E-5</v>
      </c>
      <c r="AV122" s="5">
        <f t="shared" si="263"/>
        <v>6.9864136298326672E-6</v>
      </c>
      <c r="AW122" s="5">
        <f t="shared" si="264"/>
        <v>5.7110265108710149E-8</v>
      </c>
      <c r="AX122" s="5">
        <f t="shared" si="265"/>
        <v>5.1683695929874334E-3</v>
      </c>
      <c r="AY122" s="5">
        <f t="shared" si="266"/>
        <v>2.30924005016002E-3</v>
      </c>
      <c r="AZ122" s="5">
        <f t="shared" si="267"/>
        <v>5.1588702329825994E-4</v>
      </c>
      <c r="BA122" s="5">
        <f t="shared" si="268"/>
        <v>7.6833190436855969E-5</v>
      </c>
      <c r="BB122" s="5">
        <f t="shared" si="269"/>
        <v>8.5823138876859629E-6</v>
      </c>
      <c r="BC122" s="5">
        <f t="shared" si="270"/>
        <v>7.6691972568600171E-7</v>
      </c>
      <c r="BD122" s="5">
        <f t="shared" si="271"/>
        <v>1.1513200475311979E-6</v>
      </c>
      <c r="BE122" s="5">
        <f t="shared" si="272"/>
        <v>2.0893177853731054E-6</v>
      </c>
      <c r="BF122" s="5">
        <f t="shared" si="273"/>
        <v>1.8957581854137266E-6</v>
      </c>
      <c r="BG122" s="5">
        <f t="shared" si="274"/>
        <v>1.146753619043598E-6</v>
      </c>
      <c r="BH122" s="5">
        <f t="shared" si="275"/>
        <v>5.2025775474995363E-7</v>
      </c>
      <c r="BI122" s="5">
        <f t="shared" si="276"/>
        <v>1.8882391257030614E-7</v>
      </c>
      <c r="BJ122" s="8">
        <f t="shared" si="277"/>
        <v>0.70611217556625006</v>
      </c>
      <c r="BK122" s="8">
        <f t="shared" si="278"/>
        <v>0.20973078545715476</v>
      </c>
      <c r="BL122" s="8">
        <f t="shared" si="279"/>
        <v>8.2230478521697653E-2</v>
      </c>
      <c r="BM122" s="8">
        <f t="shared" si="280"/>
        <v>0.39104468326051006</v>
      </c>
      <c r="BN122" s="8">
        <f t="shared" si="281"/>
        <v>0.60626849965938645</v>
      </c>
    </row>
    <row r="123" spans="1:66" x14ac:dyDescent="0.25">
      <c r="A123" t="s">
        <v>13</v>
      </c>
      <c r="B123" t="s">
        <v>14</v>
      </c>
      <c r="C123" t="s">
        <v>45</v>
      </c>
      <c r="D123" s="7" t="s">
        <v>495</v>
      </c>
      <c r="E123">
        <f>VLOOKUP(A123,home!$A$2:$E$405,3,FALSE)</f>
        <v>1.2857000000000001</v>
      </c>
      <c r="F123">
        <f>VLOOKUP(B123,home!$B$2:$E$405,3,FALSE)</f>
        <v>1.5556000000000001</v>
      </c>
      <c r="G123">
        <f>VLOOKUP(C123,away!$B$2:$E$405,4,FALSE)</f>
        <v>0.97219999999999995</v>
      </c>
      <c r="H123">
        <f>VLOOKUP(A123,away!$A$2:$E$405,3,FALSE)</f>
        <v>1.4921</v>
      </c>
      <c r="I123">
        <f>VLOOKUP(C123,away!$B$2:$E$405,3,FALSE)</f>
        <v>0.67020000000000002</v>
      </c>
      <c r="J123">
        <f>VLOOKUP(B123,home!$B$2:$E$405,4,FALSE)</f>
        <v>0.50260000000000005</v>
      </c>
      <c r="K123" s="3">
        <f t="shared" si="226"/>
        <v>1.9444339492239999</v>
      </c>
      <c r="L123" s="3">
        <f t="shared" si="227"/>
        <v>0.50260272409200002</v>
      </c>
      <c r="M123" s="5">
        <f t="shared" si="228"/>
        <v>8.6549681846585944E-2</v>
      </c>
      <c r="N123" s="5">
        <f t="shared" si="229"/>
        <v>0.16829013967703779</v>
      </c>
      <c r="O123" s="5">
        <f t="shared" si="230"/>
        <v>4.3500105865390007E-2</v>
      </c>
      <c r="P123" s="5">
        <f t="shared" si="231"/>
        <v>8.4583082639502358E-2</v>
      </c>
      <c r="Q123" s="5">
        <f t="shared" si="232"/>
        <v>0.16361453045384064</v>
      </c>
      <c r="R123" s="5">
        <f t="shared" si="233"/>
        <v>1.0931635853117702E-2</v>
      </c>
      <c r="S123" s="5">
        <f t="shared" si="234"/>
        <v>2.0665292223379504E-2</v>
      </c>
      <c r="T123" s="5">
        <f t="shared" si="235"/>
        <v>8.2233108707133781E-2</v>
      </c>
      <c r="U123" s="5">
        <f t="shared" si="236"/>
        <v>2.1255843873356321E-2</v>
      </c>
      <c r="V123" s="5">
        <f t="shared" si="237"/>
        <v>2.2439701460176408E-3</v>
      </c>
      <c r="W123" s="5">
        <f t="shared" si="238"/>
        <v>0.10604588253359724</v>
      </c>
      <c r="X123" s="5">
        <f t="shared" si="239"/>
        <v>5.3298949440126211E-2</v>
      </c>
      <c r="Y123" s="5">
        <f t="shared" si="240"/>
        <v>1.3394098589924606E-2</v>
      </c>
      <c r="Z123" s="5">
        <f t="shared" si="241"/>
        <v>1.831423319519577E-3</v>
      </c>
      <c r="AA123" s="5">
        <f t="shared" si="242"/>
        <v>3.561081677874378E-3</v>
      </c>
      <c r="AB123" s="5">
        <f t="shared" si="243"/>
        <v>3.4621440552092537E-3</v>
      </c>
      <c r="AC123" s="5">
        <f t="shared" si="244"/>
        <v>1.3706138793035996E-4</v>
      </c>
      <c r="AD123" s="5">
        <f t="shared" si="245"/>
        <v>5.1549803543436731E-2</v>
      </c>
      <c r="AE123" s="5">
        <f t="shared" si="246"/>
        <v>2.590907168733873E-2</v>
      </c>
      <c r="AF123" s="5">
        <f t="shared" si="247"/>
        <v>6.5109850043756782E-3</v>
      </c>
      <c r="AG123" s="5">
        <f t="shared" si="248"/>
        <v>1.0908129332404593E-3</v>
      </c>
      <c r="AH123" s="5">
        <f t="shared" si="249"/>
        <v>2.3011958733903817E-4</v>
      </c>
      <c r="AI123" s="5">
        <f t="shared" si="250"/>
        <v>4.4745233800344309E-4</v>
      </c>
      <c r="AJ123" s="5">
        <f t="shared" si="251"/>
        <v>4.3502075833677363E-4</v>
      </c>
      <c r="AK123" s="5">
        <f t="shared" si="252"/>
        <v>2.8195637704239729E-4</v>
      </c>
      <c r="AL123" s="5">
        <f t="shared" si="253"/>
        <v>5.3578820647996814E-6</v>
      </c>
      <c r="AM123" s="5">
        <f t="shared" si="254"/>
        <v>2.0047037617137199E-2</v>
      </c>
      <c r="AN123" s="5">
        <f t="shared" si="255"/>
        <v>1.0075695716347951E-2</v>
      </c>
      <c r="AO123" s="5">
        <f t="shared" si="256"/>
        <v>2.532036057079288E-3</v>
      </c>
      <c r="AP123" s="5">
        <f t="shared" si="257"/>
        <v>4.2420273992907227E-4</v>
      </c>
      <c r="AQ123" s="5">
        <f t="shared" si="258"/>
        <v>5.330136316391048E-5</v>
      </c>
      <c r="AR123" s="5">
        <f t="shared" si="259"/>
        <v>2.3131746292705516E-5</v>
      </c>
      <c r="AS123" s="5">
        <f t="shared" si="260"/>
        <v>4.4978152796372995E-5</v>
      </c>
      <c r="AT123" s="5">
        <f t="shared" si="261"/>
        <v>4.3728523635326037E-5</v>
      </c>
      <c r="AU123" s="5">
        <f t="shared" si="262"/>
        <v>2.8342408635324004E-5</v>
      </c>
      <c r="AV123" s="5">
        <f t="shared" si="263"/>
        <v>1.3777485388325865E-5</v>
      </c>
      <c r="AW123" s="5">
        <f t="shared" si="264"/>
        <v>1.4544831098119913E-7</v>
      </c>
      <c r="AX123" s="5">
        <f t="shared" si="265"/>
        <v>6.4966900873553628E-3</v>
      </c>
      <c r="AY123" s="5">
        <f t="shared" si="266"/>
        <v>3.2652541354862979E-3</v>
      </c>
      <c r="AZ123" s="5">
        <f t="shared" si="267"/>
        <v>8.2056281167404096E-4</v>
      </c>
      <c r="BA123" s="5">
        <f t="shared" si="268"/>
        <v>1.3747236814532125E-4</v>
      </c>
      <c r="BB123" s="5">
        <f t="shared" si="269"/>
        <v>1.7273496679304183E-5</v>
      </c>
      <c r="BC123" s="5">
        <f t="shared" si="270"/>
        <v>1.736341297122481E-6</v>
      </c>
      <c r="BD123" s="5">
        <f t="shared" si="271"/>
        <v>1.9376797832864671E-6</v>
      </c>
      <c r="BE123" s="5">
        <f t="shared" si="272"/>
        <v>3.767690353347209E-6</v>
      </c>
      <c r="BF123" s="5">
        <f t="shared" si="273"/>
        <v>3.6630125166060415E-6</v>
      </c>
      <c r="BG123" s="5">
        <f t="shared" si="274"/>
        <v>2.3741619645737426E-6</v>
      </c>
      <c r="BH123" s="5">
        <f t="shared" si="275"/>
        <v>1.1541002812183833E-6</v>
      </c>
      <c r="BI123" s="5">
        <f t="shared" si="276"/>
        <v>4.4881435352199784E-7</v>
      </c>
      <c r="BJ123" s="8">
        <f t="shared" si="277"/>
        <v>0.71580864530434662</v>
      </c>
      <c r="BK123" s="8">
        <f t="shared" si="278"/>
        <v>0.19744970026096692</v>
      </c>
      <c r="BL123" s="8">
        <f t="shared" si="279"/>
        <v>8.4272664161669911E-2</v>
      </c>
      <c r="BM123" s="8">
        <f t="shared" si="280"/>
        <v>0.43862814802385347</v>
      </c>
      <c r="BN123" s="8">
        <f t="shared" si="281"/>
        <v>0.55746917633547444</v>
      </c>
    </row>
    <row r="124" spans="1:66" x14ac:dyDescent="0.25">
      <c r="A124" t="s">
        <v>13</v>
      </c>
      <c r="B124" t="s">
        <v>50</v>
      </c>
      <c r="C124" t="s">
        <v>48</v>
      </c>
      <c r="D124" s="7" t="s">
        <v>495</v>
      </c>
      <c r="E124">
        <f>VLOOKUP(A124,home!$A$2:$E$405,3,FALSE)</f>
        <v>1.2857000000000001</v>
      </c>
      <c r="F124">
        <f>VLOOKUP(B124,home!$B$2:$E$405,3,FALSE)</f>
        <v>1.0369999999999999</v>
      </c>
      <c r="G124">
        <f>VLOOKUP(C124,away!$B$2:$E$405,4,FALSE)</f>
        <v>0.97219999999999995</v>
      </c>
      <c r="H124">
        <f>VLOOKUP(A124,away!$A$2:$E$405,3,FALSE)</f>
        <v>1.4921</v>
      </c>
      <c r="I124">
        <f>VLOOKUP(C124,away!$B$2:$E$405,3,FALSE)</f>
        <v>1.3404</v>
      </c>
      <c r="J124">
        <f>VLOOKUP(B124,home!$B$2:$E$405,4,FALSE)</f>
        <v>1.3404</v>
      </c>
      <c r="K124" s="3">
        <f t="shared" si="226"/>
        <v>1.2962059689800001</v>
      </c>
      <c r="L124" s="3">
        <f t="shared" si="227"/>
        <v>2.6808145299359998</v>
      </c>
      <c r="M124" s="5">
        <f t="shared" si="228"/>
        <v>1.8741396243026516E-2</v>
      </c>
      <c r="N124" s="5">
        <f t="shared" si="229"/>
        <v>2.4292709677230316E-2</v>
      </c>
      <c r="O124" s="5">
        <f t="shared" si="230"/>
        <v>5.0242207359593442E-2</v>
      </c>
      <c r="P124" s="5">
        <f t="shared" si="231"/>
        <v>6.5124249074235904E-2</v>
      </c>
      <c r="Q124" s="5">
        <f t="shared" si="232"/>
        <v>1.5744177643162074E-2</v>
      </c>
      <c r="R124" s="5">
        <f t="shared" si="233"/>
        <v>6.7345019752827764E-2</v>
      </c>
      <c r="S124" s="5">
        <f t="shared" si="234"/>
        <v>5.6574864573673549E-2</v>
      </c>
      <c r="T124" s="5">
        <f t="shared" si="235"/>
        <v>4.2207220187682422E-2</v>
      </c>
      <c r="U124" s="5">
        <f t="shared" si="236"/>
        <v>8.7293016584691366E-2</v>
      </c>
      <c r="V124" s="5">
        <f t="shared" si="237"/>
        <v>2.1843478492804443E-2</v>
      </c>
      <c r="W124" s="5">
        <f t="shared" si="238"/>
        <v>6.8025656792493833E-3</v>
      </c>
      <c r="X124" s="5">
        <f t="shared" si="239"/>
        <v>1.8236416913775703E-2</v>
      </c>
      <c r="Y124" s="5">
        <f t="shared" si="240"/>
        <v>2.4444225718210266E-2</v>
      </c>
      <c r="Z124" s="5">
        <f t="shared" si="241"/>
        <v>6.0179835824069196E-2</v>
      </c>
      <c r="AA124" s="5">
        <f t="shared" si="242"/>
        <v>7.8005462407394935E-2</v>
      </c>
      <c r="AB124" s="5">
        <f t="shared" si="243"/>
        <v>5.055557299275517E-2</v>
      </c>
      <c r="AC124" s="5">
        <f t="shared" si="244"/>
        <v>4.7439773015258459E-3</v>
      </c>
      <c r="AD124" s="5">
        <f t="shared" si="245"/>
        <v>2.2043815594553861E-3</v>
      </c>
      <c r="AE124" s="5">
        <f t="shared" si="246"/>
        <v>5.9095381141109774E-3</v>
      </c>
      <c r="AF124" s="5">
        <f t="shared" si="247"/>
        <v>7.9211878207596474E-3</v>
      </c>
      <c r="AG124" s="5">
        <f t="shared" si="248"/>
        <v>7.0784118014148474E-3</v>
      </c>
      <c r="AH124" s="5">
        <f t="shared" si="249"/>
        <v>4.0332744571581938E-2</v>
      </c>
      <c r="AI124" s="5">
        <f t="shared" si="250"/>
        <v>5.2279544259030197E-2</v>
      </c>
      <c r="AJ124" s="5">
        <f t="shared" si="251"/>
        <v>3.3882528662054524E-2</v>
      </c>
      <c r="AK124" s="5">
        <f t="shared" si="252"/>
        <v>1.4639578631963669E-2</v>
      </c>
      <c r="AL124" s="5">
        <f t="shared" si="253"/>
        <v>6.5939155307502149E-4</v>
      </c>
      <c r="AM124" s="5">
        <f t="shared" si="254"/>
        <v>5.7146650705510252E-4</v>
      </c>
      <c r="AN124" s="5">
        <f t="shared" si="255"/>
        <v>1.5319957154850926E-3</v>
      </c>
      <c r="AO124" s="5">
        <f t="shared" si="256"/>
        <v>2.0534981869360673E-3</v>
      </c>
      <c r="AP124" s="5">
        <f t="shared" si="257"/>
        <v>1.8350159255784801E-3</v>
      </c>
      <c r="AQ124" s="5">
        <f t="shared" si="258"/>
        <v>1.2298343389886869E-3</v>
      </c>
      <c r="AR124" s="5">
        <f t="shared" si="259"/>
        <v>2.1624921535938833E-2</v>
      </c>
      <c r="AS124" s="5">
        <f t="shared" si="260"/>
        <v>2.8030352373608066E-2</v>
      </c>
      <c r="AT124" s="5">
        <f t="shared" si="261"/>
        <v>1.8166555029641745E-2</v>
      </c>
      <c r="AU124" s="5">
        <f t="shared" si="262"/>
        <v>7.8491990217417571E-3</v>
      </c>
      <c r="AV124" s="5">
        <f t="shared" si="263"/>
        <v>2.5435446559234124E-3</v>
      </c>
      <c r="AW124" s="5">
        <f t="shared" si="264"/>
        <v>6.3647546116414374E-5</v>
      </c>
      <c r="AX124" s="5">
        <f t="shared" si="265"/>
        <v>1.2345638291949579E-4</v>
      </c>
      <c r="AY124" s="5">
        <f t="shared" si="266"/>
        <v>3.309636651439269E-4</v>
      </c>
      <c r="AZ124" s="5">
        <f t="shared" si="267"/>
        <v>4.4362610119935605E-4</v>
      </c>
      <c r="BA124" s="5">
        <f t="shared" si="268"/>
        <v>3.9642643265136402E-4</v>
      </c>
      <c r="BB124" s="5">
        <f t="shared" si="269"/>
        <v>2.6568643517561798E-4</v>
      </c>
      <c r="BC124" s="5">
        <f t="shared" si="270"/>
        <v>1.4245121116513915E-4</v>
      </c>
      <c r="BD124" s="5">
        <f t="shared" si="271"/>
        <v>9.6620673103784555E-3</v>
      </c>
      <c r="BE124" s="5">
        <f t="shared" si="272"/>
        <v>1.2524029320399088E-2</v>
      </c>
      <c r="BF124" s="5">
        <f t="shared" si="273"/>
        <v>8.1168607803909169E-3</v>
      </c>
      <c r="BG124" s="5">
        <f t="shared" si="274"/>
        <v>3.5070411309741224E-3</v>
      </c>
      <c r="BH124" s="5">
        <f t="shared" si="275"/>
        <v>1.1364619118567575E-3</v>
      </c>
      <c r="BI124" s="5">
        <f t="shared" si="276"/>
        <v>2.9461774273343037E-4</v>
      </c>
      <c r="BJ124" s="8">
        <f t="shared" si="277"/>
        <v>0.16376525601734934</v>
      </c>
      <c r="BK124" s="8">
        <f t="shared" si="278"/>
        <v>0.1680183209034852</v>
      </c>
      <c r="BL124" s="8">
        <f t="shared" si="279"/>
        <v>0.58803132603547947</v>
      </c>
      <c r="BM124" s="8">
        <f t="shared" si="280"/>
        <v>0.7382376629112799</v>
      </c>
      <c r="BN124" s="8">
        <f t="shared" si="281"/>
        <v>0.24148975975007603</v>
      </c>
    </row>
    <row r="125" spans="1:66" x14ac:dyDescent="0.25">
      <c r="A125" t="s">
        <v>13</v>
      </c>
      <c r="B125" t="s">
        <v>42</v>
      </c>
      <c r="C125" t="s">
        <v>15</v>
      </c>
      <c r="D125" s="7" t="s">
        <v>495</v>
      </c>
      <c r="E125">
        <f>VLOOKUP(A125,home!$A$2:$E$405,3,FALSE)</f>
        <v>1.2857000000000001</v>
      </c>
      <c r="F125">
        <f>VLOOKUP(B125,home!$B$2:$E$405,3,FALSE)</f>
        <v>0.97219999999999995</v>
      </c>
      <c r="G125">
        <f>VLOOKUP(C125,away!$B$2:$E$405,4,FALSE)</f>
        <v>0.77780000000000005</v>
      </c>
      <c r="H125">
        <f>VLOOKUP(A125,away!$A$2:$E$405,3,FALSE)</f>
        <v>1.4921</v>
      </c>
      <c r="I125">
        <f>VLOOKUP(C125,away!$B$2:$E$405,3,FALSE)</f>
        <v>1.117</v>
      </c>
      <c r="J125">
        <f>VLOOKUP(B125,home!$B$2:$E$405,4,FALSE)</f>
        <v>0.50260000000000005</v>
      </c>
      <c r="K125" s="3">
        <f t="shared" si="226"/>
        <v>0.97221697461200007</v>
      </c>
      <c r="L125" s="3">
        <f t="shared" si="227"/>
        <v>0.83767120681999996</v>
      </c>
      <c r="M125" s="5">
        <f t="shared" si="228"/>
        <v>0.16367243739708268</v>
      </c>
      <c r="N125" s="5">
        <f t="shared" si="229"/>
        <v>0.15912512191356368</v>
      </c>
      <c r="O125" s="5">
        <f t="shared" si="230"/>
        <v>0.13710368815758514</v>
      </c>
      <c r="P125" s="5">
        <f t="shared" si="231"/>
        <v>0.13329453290871451</v>
      </c>
      <c r="Q125" s="5">
        <f t="shared" si="232"/>
        <v>7.735207230578528E-2</v>
      </c>
      <c r="R125" s="5">
        <f t="shared" si="233"/>
        <v>5.7423905959218625E-2</v>
      </c>
      <c r="S125" s="5">
        <f t="shared" si="234"/>
        <v>2.7138705798471028E-2</v>
      </c>
      <c r="T125" s="5">
        <f t="shared" si="235"/>
        <v>6.479560375841506E-2</v>
      </c>
      <c r="U125" s="5">
        <f t="shared" si="236"/>
        <v>5.5828496122075529E-2</v>
      </c>
      <c r="V125" s="5">
        <f t="shared" si="237"/>
        <v>2.4557458045696835E-3</v>
      </c>
      <c r="W125" s="5">
        <f t="shared" si="238"/>
        <v>2.5067665905699751E-2</v>
      </c>
      <c r="X125" s="5">
        <f t="shared" si="239"/>
        <v>2.0998461951388079E-2</v>
      </c>
      <c r="Y125" s="5">
        <f t="shared" si="240"/>
        <v>8.7949034820915487E-3</v>
      </c>
      <c r="Z125" s="5">
        <f t="shared" si="241"/>
        <v>1.6034117535058956E-2</v>
      </c>
      <c r="AA125" s="5">
        <f t="shared" si="242"/>
        <v>1.5588641240508235E-2</v>
      </c>
      <c r="AB125" s="5">
        <f t="shared" si="243"/>
        <v>7.5777708125793876E-3</v>
      </c>
      <c r="AC125" s="5">
        <f t="shared" si="244"/>
        <v>1.2499718002629531E-4</v>
      </c>
      <c r="AD125" s="5">
        <f t="shared" si="245"/>
        <v>6.0928025768559472E-3</v>
      </c>
      <c r="AE125" s="5">
        <f t="shared" si="246"/>
        <v>5.1037652874709278E-3</v>
      </c>
      <c r="AF125" s="5">
        <f t="shared" si="247"/>
        <v>2.1376386138408972E-3</v>
      </c>
      <c r="AG125" s="5">
        <f t="shared" si="248"/>
        <v>5.9687943913371228E-4</v>
      </c>
      <c r="AH125" s="5">
        <f t="shared" si="249"/>
        <v>3.3578296464716385E-3</v>
      </c>
      <c r="AI125" s="5">
        <f t="shared" si="250"/>
        <v>3.2645389801551372E-3</v>
      </c>
      <c r="AJ125" s="5">
        <f t="shared" si="251"/>
        <v>1.5869201053946862E-3</v>
      </c>
      <c r="AK125" s="5">
        <f t="shared" si="252"/>
        <v>5.1427688793925937E-4</v>
      </c>
      <c r="AL125" s="5">
        <f t="shared" si="253"/>
        <v>4.0718989688140431E-6</v>
      </c>
      <c r="AM125" s="5">
        <f t="shared" si="254"/>
        <v>1.1847052176358177E-3</v>
      </c>
      <c r="AN125" s="5">
        <f t="shared" si="255"/>
        <v>9.9239344938294627E-4</v>
      </c>
      <c r="AO125" s="5">
        <f t="shared" si="256"/>
        <v>4.1564970919243745E-4</v>
      </c>
      <c r="AP125" s="5">
        <f t="shared" si="257"/>
        <v>1.1605926450453707E-4</v>
      </c>
      <c r="AQ125" s="5">
        <f t="shared" si="258"/>
        <v>2.4304876040039277E-5</v>
      </c>
      <c r="AR125" s="5">
        <f t="shared" si="259"/>
        <v>5.6255144245117455E-4</v>
      </c>
      <c r="AS125" s="5">
        <f t="shared" si="260"/>
        <v>5.4692206144349746E-4</v>
      </c>
      <c r="AT125" s="5">
        <f t="shared" si="261"/>
        <v>2.6586345596257783E-4</v>
      </c>
      <c r="AU125" s="5">
        <f t="shared" si="262"/>
        <v>8.6158988271942713E-5</v>
      </c>
      <c r="AV125" s="5">
        <f t="shared" si="263"/>
        <v>2.094130772834473E-5</v>
      </c>
      <c r="AW125" s="5">
        <f t="shared" si="264"/>
        <v>9.2115195945158704E-8</v>
      </c>
      <c r="AX125" s="5">
        <f t="shared" si="265"/>
        <v>1.9196508708282424E-4</v>
      </c>
      <c r="AY125" s="5">
        <f t="shared" si="266"/>
        <v>1.6080362616397576E-4</v>
      </c>
      <c r="AZ125" s="5">
        <f t="shared" si="267"/>
        <v>6.7350283794904823E-5</v>
      </c>
      <c r="BA125" s="5">
        <f t="shared" si="268"/>
        <v>1.8805797835382477E-5</v>
      </c>
      <c r="BB125" s="5">
        <f t="shared" si="269"/>
        <v>3.9382688419944438E-6</v>
      </c>
      <c r="BC125" s="5">
        <f t="shared" si="270"/>
        <v>6.5979488273101832E-7</v>
      </c>
      <c r="BD125" s="5">
        <f t="shared" si="271"/>
        <v>7.8538857616067815E-5</v>
      </c>
      <c r="BE125" s="5">
        <f t="shared" si="272"/>
        <v>7.6356810540976079E-5</v>
      </c>
      <c r="BF125" s="5">
        <f t="shared" si="273"/>
        <v>3.7117693667584728E-5</v>
      </c>
      <c r="BG125" s="5">
        <f t="shared" si="274"/>
        <v>1.2028817280691405E-5</v>
      </c>
      <c r="BH125" s="5">
        <f t="shared" si="275"/>
        <v>2.9236550861985856E-6</v>
      </c>
      <c r="BI125" s="5">
        <f t="shared" si="276"/>
        <v>5.6848542054259521E-7</v>
      </c>
      <c r="BJ125" s="8">
        <f t="shared" si="277"/>
        <v>0.37324155060960251</v>
      </c>
      <c r="BK125" s="8">
        <f t="shared" si="278"/>
        <v>0.32685129461399709</v>
      </c>
      <c r="BL125" s="8">
        <f t="shared" si="279"/>
        <v>0.28393603948739721</v>
      </c>
      <c r="BM125" s="8">
        <f t="shared" si="280"/>
        <v>0.27193053209313772</v>
      </c>
      <c r="BN125" s="8">
        <f t="shared" si="281"/>
        <v>0.72797175864194996</v>
      </c>
    </row>
    <row r="126" spans="1:66" x14ac:dyDescent="0.25">
      <c r="A126" t="s">
        <v>16</v>
      </c>
      <c r="B126" t="s">
        <v>272</v>
      </c>
      <c r="C126" t="s">
        <v>221</v>
      </c>
      <c r="D126" s="7" t="s">
        <v>495</v>
      </c>
      <c r="E126">
        <f>VLOOKUP(A126,home!$A$2:$E$405,3,FALSE)</f>
        <v>1.7778</v>
      </c>
      <c r="F126">
        <f>VLOOKUP(B126,home!$B$2:$E$405,3,FALSE)</f>
        <v>0.5625</v>
      </c>
      <c r="G126">
        <f>VLOOKUP(C126,away!$B$2:$E$405,4,FALSE)</f>
        <v>0.33750000000000002</v>
      </c>
      <c r="H126">
        <f>VLOOKUP(A126,away!$A$2:$E$405,3,FALSE)</f>
        <v>1.2716000000000001</v>
      </c>
      <c r="I126">
        <f>VLOOKUP(C126,away!$B$2:$E$405,3,FALSE)</f>
        <v>0.94369999999999998</v>
      </c>
      <c r="J126">
        <f>VLOOKUP(B126,home!$B$2:$E$405,4,FALSE)</f>
        <v>0.4718</v>
      </c>
      <c r="K126" s="3">
        <f t="shared" si="226"/>
        <v>0.33750421875000003</v>
      </c>
      <c r="L126" s="3">
        <f t="shared" si="227"/>
        <v>0.56616420845600002</v>
      </c>
      <c r="M126" s="5">
        <f t="shared" si="228"/>
        <v>0.40508092087429304</v>
      </c>
      <c r="N126" s="5">
        <f t="shared" si="229"/>
        <v>0.13671651973020885</v>
      </c>
      <c r="O126" s="5">
        <f t="shared" si="230"/>
        <v>0.22934231892742168</v>
      </c>
      <c r="P126" s="5">
        <f t="shared" si="231"/>
        <v>7.7404000175912799E-2</v>
      </c>
      <c r="Q126" s="5">
        <f t="shared" si="232"/>
        <v>2.3071201090881552E-2</v>
      </c>
      <c r="R126" s="5">
        <f t="shared" si="233"/>
        <v>6.4922706230503599E-2</v>
      </c>
      <c r="S126" s="5">
        <f t="shared" si="234"/>
        <v>3.6976434426369753E-3</v>
      </c>
      <c r="T126" s="5">
        <f t="shared" si="235"/>
        <v>1.3062088303748158E-2</v>
      </c>
      <c r="U126" s="5">
        <f t="shared" si="236"/>
        <v>2.1911687245461876E-2</v>
      </c>
      <c r="V126" s="5">
        <f t="shared" si="237"/>
        <v>7.8506232797634113E-5</v>
      </c>
      <c r="W126" s="5">
        <f t="shared" si="238"/>
        <v>2.5955425666007092E-3</v>
      </c>
      <c r="X126" s="5">
        <f t="shared" si="239"/>
        <v>1.4695033027333452E-3</v>
      </c>
      <c r="Y126" s="5">
        <f t="shared" si="240"/>
        <v>4.15990087107751E-4</v>
      </c>
      <c r="Z126" s="5">
        <f t="shared" si="241"/>
        <v>1.2252304194604829E-2</v>
      </c>
      <c r="AA126" s="5">
        <f t="shared" si="242"/>
        <v>4.1352043550874516E-3</v>
      </c>
      <c r="AB126" s="5">
        <f t="shared" si="243"/>
        <v>6.9782445761769406E-4</v>
      </c>
      <c r="AC126" s="5">
        <f t="shared" si="244"/>
        <v>9.3757446724516241E-7</v>
      </c>
      <c r="AD126" s="5">
        <f t="shared" si="245"/>
        <v>2.1900164154323558E-4</v>
      </c>
      <c r="AE126" s="5">
        <f t="shared" si="246"/>
        <v>1.2399089103489063E-4</v>
      </c>
      <c r="AF126" s="5">
        <f t="shared" si="247"/>
        <v>3.5099602339261494E-5</v>
      </c>
      <c r="AG126" s="5">
        <f t="shared" si="248"/>
        <v>6.6240461918427834E-6</v>
      </c>
      <c r="AH126" s="5">
        <f t="shared" si="249"/>
        <v>1.7342040265251426E-3</v>
      </c>
      <c r="AI126" s="5">
        <f t="shared" si="250"/>
        <v>5.8530117512547259E-4</v>
      </c>
      <c r="AJ126" s="5">
        <f t="shared" si="251"/>
        <v>9.8770807922089789E-5</v>
      </c>
      <c r="AK126" s="5">
        <f t="shared" si="252"/>
        <v>1.1111854787683743E-5</v>
      </c>
      <c r="AL126" s="5">
        <f t="shared" si="253"/>
        <v>7.1661745086332432E-9</v>
      </c>
      <c r="AM126" s="5">
        <f t="shared" si="254"/>
        <v>1.478279558680346E-5</v>
      </c>
      <c r="AN126" s="5">
        <f t="shared" si="255"/>
        <v>8.3694897621694312E-6</v>
      </c>
      <c r="AO126" s="5">
        <f t="shared" si="256"/>
        <v>2.3692527731896253E-6</v>
      </c>
      <c r="AP126" s="5">
        <f t="shared" si="257"/>
        <v>4.4712870698836243E-7</v>
      </c>
      <c r="AQ126" s="5">
        <f t="shared" si="258"/>
        <v>6.3287067617505224E-8</v>
      </c>
      <c r="AR126" s="5">
        <f t="shared" si="259"/>
        <v>1.9636884999576316E-4</v>
      </c>
      <c r="AS126" s="5">
        <f t="shared" si="260"/>
        <v>6.6275315304655999E-5</v>
      </c>
      <c r="AT126" s="5">
        <f t="shared" si="261"/>
        <v>1.1184099257153922E-5</v>
      </c>
      <c r="AU126" s="5">
        <f t="shared" si="262"/>
        <v>1.2582268940693968E-6</v>
      </c>
      <c r="AV126" s="5">
        <f t="shared" si="263"/>
        <v>1.0616422122328271E-7</v>
      </c>
      <c r="AW126" s="5">
        <f t="shared" si="264"/>
        <v>3.8037020941236383E-11</v>
      </c>
      <c r="AX126" s="5">
        <f t="shared" si="265"/>
        <v>8.3154264591084143E-7</v>
      </c>
      <c r="AY126" s="5">
        <f t="shared" si="266"/>
        <v>4.7078968391951944E-7</v>
      </c>
      <c r="AZ126" s="5">
        <f t="shared" si="267"/>
        <v>1.3327213437277257E-7</v>
      </c>
      <c r="BA126" s="5">
        <f t="shared" si="268"/>
        <v>2.5151304155467483E-8</v>
      </c>
      <c r="BB126" s="5">
        <f t="shared" si="269"/>
        <v>3.5599420522040871E-9</v>
      </c>
      <c r="BC126" s="5">
        <f t="shared" si="270"/>
        <v>4.0310235482707125E-10</v>
      </c>
      <c r="BD126" s="5">
        <f t="shared" si="271"/>
        <v>1.8529502420544365E-5</v>
      </c>
      <c r="BE126" s="5">
        <f t="shared" si="272"/>
        <v>6.2537852382720604E-6</v>
      </c>
      <c r="BF126" s="5">
        <f t="shared" si="273"/>
        <v>1.0553394505366473E-6</v>
      </c>
      <c r="BG126" s="5">
        <f t="shared" si="274"/>
        <v>1.1872717225647516E-7</v>
      </c>
      <c r="BH126" s="5">
        <f t="shared" si="275"/>
        <v>1.0017730379204583E-8</v>
      </c>
      <c r="BI126" s="5">
        <f t="shared" si="276"/>
        <v>6.762052530563171E-10</v>
      </c>
      <c r="BJ126" s="8">
        <f t="shared" si="277"/>
        <v>0.17774305793509915</v>
      </c>
      <c r="BK126" s="8">
        <f t="shared" si="278"/>
        <v>0.48626248625596608</v>
      </c>
      <c r="BL126" s="8">
        <f t="shared" si="279"/>
        <v>0.32374028978434283</v>
      </c>
      <c r="BM126" s="8">
        <f t="shared" si="280"/>
        <v>6.3460000389144441E-2</v>
      </c>
      <c r="BN126" s="8">
        <f t="shared" si="281"/>
        <v>0.93653766702922148</v>
      </c>
    </row>
    <row r="127" spans="1:66" x14ac:dyDescent="0.25">
      <c r="A127" t="s">
        <v>16</v>
      </c>
      <c r="B127" t="s">
        <v>18</v>
      </c>
      <c r="C127" t="s">
        <v>57</v>
      </c>
      <c r="D127" s="7" t="s">
        <v>495</v>
      </c>
      <c r="E127">
        <f>VLOOKUP(A127,home!$A$2:$E$405,3,FALSE)</f>
        <v>1.7778</v>
      </c>
      <c r="F127">
        <f>VLOOKUP(B127,home!$B$2:$E$405,3,FALSE)</f>
        <v>2.25</v>
      </c>
      <c r="G127">
        <f>VLOOKUP(C127,away!$B$2:$E$405,4,FALSE)</f>
        <v>0.9</v>
      </c>
      <c r="H127">
        <f>VLOOKUP(A127,away!$A$2:$E$405,3,FALSE)</f>
        <v>1.2716000000000001</v>
      </c>
      <c r="I127">
        <f>VLOOKUP(C127,away!$B$2:$E$405,3,FALSE)</f>
        <v>1.7301</v>
      </c>
      <c r="J127">
        <f>VLOOKUP(B127,home!$B$2:$E$405,4,FALSE)</f>
        <v>0.62909999999999999</v>
      </c>
      <c r="K127" s="3">
        <f t="shared" si="226"/>
        <v>3.6000450000000002</v>
      </c>
      <c r="L127" s="3">
        <f t="shared" si="227"/>
        <v>1.3840169551560002</v>
      </c>
      <c r="M127" s="5">
        <f t="shared" si="228"/>
        <v>6.8461970561703982E-3</v>
      </c>
      <c r="N127" s="5">
        <f t="shared" si="229"/>
        <v>2.4646617481080966E-2</v>
      </c>
      <c r="O127" s="5">
        <f t="shared" si="230"/>
        <v>9.475252804078925E-3</v>
      </c>
      <c r="P127" s="5">
        <f t="shared" si="231"/>
        <v>3.4111336481060323E-2</v>
      </c>
      <c r="Q127" s="5">
        <f t="shared" si="232"/>
        <v>4.4364466014839066E-2</v>
      </c>
      <c r="R127" s="5">
        <f t="shared" si="233"/>
        <v>6.556955267617336E-3</v>
      </c>
      <c r="S127" s="5">
        <f t="shared" si="234"/>
        <v>4.249013236755262E-2</v>
      </c>
      <c r="T127" s="5">
        <f t="shared" si="235"/>
        <v>6.1401173170979415E-2</v>
      </c>
      <c r="U127" s="5">
        <f t="shared" si="236"/>
        <v>2.3605334026409457E-2</v>
      </c>
      <c r="V127" s="5">
        <f t="shared" si="237"/>
        <v>2.352311948472435E-2</v>
      </c>
      <c r="W127" s="5">
        <f t="shared" si="238"/>
        <v>5.3238024684797103E-2</v>
      </c>
      <c r="X127" s="5">
        <f t="shared" si="239"/>
        <v>7.3682328822772855E-2</v>
      </c>
      <c r="Y127" s="5">
        <f t="shared" si="240"/>
        <v>5.0988796193048656E-2</v>
      </c>
      <c r="Z127" s="5">
        <f t="shared" si="241"/>
        <v>3.0249790881939466E-3</v>
      </c>
      <c r="AA127" s="5">
        <f t="shared" si="242"/>
        <v>1.089006084155718E-2</v>
      </c>
      <c r="AB127" s="5">
        <f t="shared" si="243"/>
        <v>1.960235454117186E-2</v>
      </c>
      <c r="AC127" s="5">
        <f t="shared" si="244"/>
        <v>7.3252807109935964E-3</v>
      </c>
      <c r="AD127" s="5">
        <f t="shared" si="245"/>
        <v>4.79148211440951E-2</v>
      </c>
      <c r="AE127" s="5">
        <f t="shared" si="246"/>
        <v>6.6314924866694824E-2</v>
      </c>
      <c r="AF127" s="5">
        <f t="shared" si="247"/>
        <v>4.5890490197700966E-2</v>
      </c>
      <c r="AG127" s="5">
        <f t="shared" si="248"/>
        <v>2.1171072171346117E-2</v>
      </c>
      <c r="AH127" s="5">
        <f t="shared" si="249"/>
        <v>1.04665558676319E-3</v>
      </c>
      <c r="AI127" s="5">
        <f t="shared" si="250"/>
        <v>3.768007211848889E-3</v>
      </c>
      <c r="AJ127" s="5">
        <f t="shared" si="251"/>
        <v>6.7824977614902677E-3</v>
      </c>
      <c r="AK127" s="5">
        <f t="shared" si="252"/>
        <v>8.1390990512547438E-3</v>
      </c>
      <c r="AL127" s="5">
        <f t="shared" si="253"/>
        <v>1.459935278524966E-3</v>
      </c>
      <c r="AM127" s="5">
        <f t="shared" si="254"/>
        <v>3.4499102457138768E-2</v>
      </c>
      <c r="AN127" s="5">
        <f t="shared" si="255"/>
        <v>4.7747342738344085E-2</v>
      </c>
      <c r="AO127" s="5">
        <f t="shared" si="256"/>
        <v>3.3041565956756482E-2</v>
      </c>
      <c r="AP127" s="5">
        <f t="shared" si="257"/>
        <v>1.524336250301875E-2</v>
      </c>
      <c r="AQ127" s="5">
        <f t="shared" si="258"/>
        <v>5.2742680394417887E-3</v>
      </c>
      <c r="AR127" s="5">
        <f t="shared" si="259"/>
        <v>2.8971781565780138E-4</v>
      </c>
      <c r="AS127" s="5">
        <f t="shared" si="260"/>
        <v>1.0429971736697896E-3</v>
      </c>
      <c r="AT127" s="5">
        <f t="shared" si="261"/>
        <v>1.8774183800420294E-3</v>
      </c>
      <c r="AU127" s="5">
        <f t="shared" si="262"/>
        <v>2.2529302173261356E-3</v>
      </c>
      <c r="AV127" s="5">
        <f t="shared" si="263"/>
        <v>2.0276625410584671E-3</v>
      </c>
      <c r="AW127" s="5">
        <f t="shared" si="264"/>
        <v>2.0206004360986875E-4</v>
      </c>
      <c r="AX127" s="5">
        <f t="shared" si="265"/>
        <v>2.06997202175517E-2</v>
      </c>
      <c r="AY127" s="5">
        <f t="shared" si="266"/>
        <v>2.8648763748077E-2</v>
      </c>
      <c r="AZ127" s="5">
        <f t="shared" si="267"/>
        <v>1.9825187385798571E-2</v>
      </c>
      <c r="BA127" s="5">
        <f t="shared" si="268"/>
        <v>9.1461318270300261E-3</v>
      </c>
      <c r="BB127" s="5">
        <f t="shared" si="269"/>
        <v>3.1646003806753702E-3</v>
      </c>
      <c r="BC127" s="5">
        <f t="shared" si="270"/>
        <v>8.7597211662956889E-4</v>
      </c>
      <c r="BD127" s="5">
        <f t="shared" si="271"/>
        <v>6.6829061513526254E-5</v>
      </c>
      <c r="BE127" s="5">
        <f t="shared" si="272"/>
        <v>2.405876287564627E-4</v>
      </c>
      <c r="BF127" s="5">
        <f t="shared" si="273"/>
        <v>4.3306314498327991E-4</v>
      </c>
      <c r="BG127" s="5">
        <f t="shared" si="274"/>
        <v>5.1968226992711065E-4</v>
      </c>
      <c r="BH127" s="5">
        <f t="shared" si="275"/>
        <v>4.6771988935993629E-4</v>
      </c>
      <c r="BI127" s="5">
        <f t="shared" si="276"/>
        <v>3.3676252981815837E-4</v>
      </c>
      <c r="BJ127" s="8">
        <f t="shared" si="277"/>
        <v>0.70777873211781717</v>
      </c>
      <c r="BK127" s="8">
        <f t="shared" si="278"/>
        <v>0.14440476512710326</v>
      </c>
      <c r="BL127" s="8">
        <f t="shared" si="279"/>
        <v>9.942158774430454E-2</v>
      </c>
      <c r="BM127" s="8">
        <f t="shared" si="280"/>
        <v>0.80018253526810468</v>
      </c>
      <c r="BN127" s="8">
        <f t="shared" si="281"/>
        <v>0.12600082510484703</v>
      </c>
    </row>
    <row r="128" spans="1:66" x14ac:dyDescent="0.25">
      <c r="A128" t="s">
        <v>16</v>
      </c>
      <c r="B128" t="s">
        <v>225</v>
      </c>
      <c r="C128" t="s">
        <v>55</v>
      </c>
      <c r="D128" s="7" t="s">
        <v>495</v>
      </c>
      <c r="E128">
        <f>VLOOKUP(A128,home!$A$2:$E$405,3,FALSE)</f>
        <v>1.7778</v>
      </c>
      <c r="F128">
        <f>VLOOKUP(B128,home!$B$2:$E$405,3,FALSE)</f>
        <v>0.45</v>
      </c>
      <c r="G128">
        <f>VLOOKUP(C128,away!$B$2:$E$405,4,FALSE)</f>
        <v>1.125</v>
      </c>
      <c r="H128">
        <f>VLOOKUP(A128,away!$A$2:$E$405,3,FALSE)</f>
        <v>1.2716000000000001</v>
      </c>
      <c r="I128">
        <f>VLOOKUP(C128,away!$B$2:$E$405,3,FALSE)</f>
        <v>0.94369999999999998</v>
      </c>
      <c r="J128">
        <f>VLOOKUP(B128,home!$B$2:$E$405,4,FALSE)</f>
        <v>0.94369999999999998</v>
      </c>
      <c r="K128" s="3">
        <f t="shared" si="226"/>
        <v>0.90001125000000004</v>
      </c>
      <c r="L128" s="3">
        <f t="shared" si="227"/>
        <v>1.1324484178040002</v>
      </c>
      <c r="M128" s="5">
        <f t="shared" si="228"/>
        <v>0.13101287635777029</v>
      </c>
      <c r="N128" s="5">
        <f t="shared" si="229"/>
        <v>0.11791306261685228</v>
      </c>
      <c r="O128" s="5">
        <f t="shared" si="230"/>
        <v>0.14836532454330806</v>
      </c>
      <c r="P128" s="5">
        <f t="shared" si="231"/>
        <v>0.13353046119887838</v>
      </c>
      <c r="Q128" s="5">
        <f t="shared" si="232"/>
        <v>5.3061541438560747E-2</v>
      </c>
      <c r="R128" s="5">
        <f t="shared" si="233"/>
        <v>8.4008038518023118E-2</v>
      </c>
      <c r="S128" s="5">
        <f t="shared" si="234"/>
        <v>3.4024106186505497E-2</v>
      </c>
      <c r="T128" s="5">
        <f t="shared" si="235"/>
        <v>6.0089458648339512E-2</v>
      </c>
      <c r="U128" s="5">
        <f t="shared" si="236"/>
        <v>7.560817975665414E-2</v>
      </c>
      <c r="V128" s="5">
        <f t="shared" si="237"/>
        <v>3.8531026849918659E-3</v>
      </c>
      <c r="W128" s="5">
        <f t="shared" si="238"/>
        <v>1.5918661412348621E-2</v>
      </c>
      <c r="X128" s="5">
        <f t="shared" si="239"/>
        <v>1.8027062929971784E-2</v>
      </c>
      <c r="Y128" s="5">
        <f t="shared" si="240"/>
        <v>1.0207359446349849E-2</v>
      </c>
      <c r="Z128" s="5">
        <f t="shared" si="241"/>
        <v>3.1711590100850923E-2</v>
      </c>
      <c r="AA128" s="5">
        <f t="shared" si="242"/>
        <v>2.8540787846154464E-2</v>
      </c>
      <c r="AB128" s="5">
        <f t="shared" si="243"/>
        <v>1.2843515072701144E-2</v>
      </c>
      <c r="AC128" s="5">
        <f t="shared" si="244"/>
        <v>2.4544657025189293E-4</v>
      </c>
      <c r="AD128" s="5">
        <f t="shared" si="245"/>
        <v>3.5817435890136613E-3</v>
      </c>
      <c r="AE128" s="5">
        <f t="shared" si="246"/>
        <v>4.0561398603581418E-3</v>
      </c>
      <c r="AF128" s="5">
        <f t="shared" si="247"/>
        <v>2.2966845836271585E-3</v>
      </c>
      <c r="AG128" s="5">
        <f t="shared" si="248"/>
        <v>8.6695894097447122E-4</v>
      </c>
      <c r="AH128" s="5">
        <f t="shared" si="249"/>
        <v>8.9779350089394059E-3</v>
      </c>
      <c r="AI128" s="5">
        <f t="shared" si="250"/>
        <v>8.0802425098143171E-3</v>
      </c>
      <c r="AJ128" s="5">
        <f t="shared" si="251"/>
        <v>3.6361545807805603E-3</v>
      </c>
      <c r="AK128" s="5">
        <f t="shared" si="252"/>
        <v>1.0908600098138461E-3</v>
      </c>
      <c r="AL128" s="5">
        <f t="shared" si="253"/>
        <v>1.0006525964949351E-5</v>
      </c>
      <c r="AM128" s="5">
        <f t="shared" si="254"/>
        <v>6.4472190494553453E-4</v>
      </c>
      <c r="AN128" s="5">
        <f t="shared" si="255"/>
        <v>7.3011430117915163E-4</v>
      </c>
      <c r="AO128" s="5">
        <f t="shared" si="256"/>
        <v>4.1340839259320185E-4</v>
      </c>
      <c r="AP128" s="5">
        <f t="shared" si="257"/>
        <v>1.5605456003302208E-4</v>
      </c>
      <c r="AQ128" s="5">
        <f t="shared" si="258"/>
        <v>4.4180934900123816E-5</v>
      </c>
      <c r="AR128" s="5">
        <f t="shared" si="259"/>
        <v>2.0334096592041148E-3</v>
      </c>
      <c r="AS128" s="5">
        <f t="shared" si="260"/>
        <v>1.8300915691423694E-3</v>
      </c>
      <c r="AT128" s="5">
        <f t="shared" si="261"/>
        <v>8.2355150037914269E-4</v>
      </c>
      <c r="AU128" s="5">
        <f t="shared" si="262"/>
        <v>2.4706853843186927E-4</v>
      </c>
      <c r="AV128" s="5">
        <f t="shared" si="263"/>
        <v>5.559111602743491E-5</v>
      </c>
      <c r="AW128" s="5">
        <f t="shared" si="264"/>
        <v>2.8330040362881834E-7</v>
      </c>
      <c r="AX128" s="5">
        <f t="shared" si="265"/>
        <v>9.6709494595401905E-5</v>
      </c>
      <c r="AY128" s="5">
        <f t="shared" si="266"/>
        <v>1.0951851414118741E-4</v>
      </c>
      <c r="AZ128" s="5">
        <f t="shared" si="267"/>
        <v>6.2012034029716357E-5</v>
      </c>
      <c r="BA128" s="5">
        <f t="shared" si="268"/>
        <v>2.3408476607253365E-5</v>
      </c>
      <c r="BB128" s="5">
        <f t="shared" si="269"/>
        <v>6.6272230742715066E-6</v>
      </c>
      <c r="BC128" s="5">
        <f t="shared" si="270"/>
        <v>1.5009976569785861E-6</v>
      </c>
      <c r="BD128" s="5">
        <f t="shared" si="271"/>
        <v>3.8378859188551161E-4</v>
      </c>
      <c r="BE128" s="5">
        <f t="shared" si="272"/>
        <v>3.4541405031861917E-4</v>
      </c>
      <c r="BF128" s="5">
        <f t="shared" si="273"/>
        <v>1.5543826559741167E-4</v>
      </c>
      <c r="BG128" s="5">
        <f t="shared" si="274"/>
        <v>4.6632062572719491E-5</v>
      </c>
      <c r="BH128" s="5">
        <f t="shared" si="275"/>
        <v>1.049234523153787E-5</v>
      </c>
      <c r="BI128" s="5">
        <f t="shared" si="276"/>
        <v>1.8886457494535883E-6</v>
      </c>
      <c r="BJ128" s="8">
        <f t="shared" si="277"/>
        <v>0.28830693030015209</v>
      </c>
      <c r="BK128" s="8">
        <f t="shared" si="278"/>
        <v>0.30278551803850401</v>
      </c>
      <c r="BL128" s="8">
        <f t="shared" si="279"/>
        <v>0.37708440419072919</v>
      </c>
      <c r="BM128" s="8">
        <f t="shared" si="280"/>
        <v>0.33188790274310581</v>
      </c>
      <c r="BN128" s="8">
        <f t="shared" si="281"/>
        <v>0.66789130467339286</v>
      </c>
    </row>
    <row r="129" spans="1:66" x14ac:dyDescent="0.25">
      <c r="A129" t="s">
        <v>16</v>
      </c>
      <c r="B129" t="s">
        <v>426</v>
      </c>
      <c r="C129" t="s">
        <v>47</v>
      </c>
      <c r="D129" s="7" t="s">
        <v>495</v>
      </c>
      <c r="E129">
        <f>VLOOKUP(A129,home!$A$2:$E$405,3,FALSE)</f>
        <v>1.7778</v>
      </c>
      <c r="F129">
        <f>VLOOKUP(B129,home!$B$2:$E$405,3,FALSE)</f>
        <v>0.78749999999999998</v>
      </c>
      <c r="G129">
        <f>VLOOKUP(C129,away!$B$2:$E$405,4,FALSE)</f>
        <v>0.78749999999999998</v>
      </c>
      <c r="H129">
        <f>VLOOKUP(A129,away!$A$2:$E$405,3,FALSE)</f>
        <v>1.2716000000000001</v>
      </c>
      <c r="I129">
        <f>VLOOKUP(C129,away!$B$2:$E$405,3,FALSE)</f>
        <v>0.62909999999999999</v>
      </c>
      <c r="J129">
        <f>VLOOKUP(B129,home!$B$2:$E$405,4,FALSE)</f>
        <v>0.62909999999999999</v>
      </c>
      <c r="K129" s="3">
        <f t="shared" si="226"/>
        <v>1.1025137812499999</v>
      </c>
      <c r="L129" s="3">
        <f t="shared" si="227"/>
        <v>0.50325707559599997</v>
      </c>
      <c r="M129" s="5">
        <f t="shared" si="228"/>
        <v>0.20073475749252956</v>
      </c>
      <c r="N129" s="5">
        <f t="shared" si="229"/>
        <v>0.22131283651139047</v>
      </c>
      <c r="O129" s="5">
        <f t="shared" si="230"/>
        <v>0.10102118702616267</v>
      </c>
      <c r="P129" s="5">
        <f t="shared" si="231"/>
        <v>0.11137725089457802</v>
      </c>
      <c r="Q129" s="5">
        <f t="shared" si="232"/>
        <v>0.12200022611066812</v>
      </c>
      <c r="R129" s="5">
        <f t="shared" si="233"/>
        <v>2.5419813578011596E-2</v>
      </c>
      <c r="S129" s="5">
        <f t="shared" si="234"/>
        <v>1.5449357365646356E-2</v>
      </c>
      <c r="T129" s="5">
        <f t="shared" si="235"/>
        <v>6.1397477014505597E-2</v>
      </c>
      <c r="U129" s="5">
        <f t="shared" si="236"/>
        <v>2.8025694786563651E-2</v>
      </c>
      <c r="V129" s="5">
        <f t="shared" si="237"/>
        <v>9.5244921040621867E-4</v>
      </c>
      <c r="W129" s="5">
        <f t="shared" si="238"/>
        <v>4.4835643534209234E-2</v>
      </c>
      <c r="X129" s="5">
        <f t="shared" si="239"/>
        <v>2.2563854847490843E-2</v>
      </c>
      <c r="Y129" s="5">
        <f t="shared" si="240"/>
        <v>5.6777098023604346E-3</v>
      </c>
      <c r="Z129" s="5">
        <f t="shared" si="241"/>
        <v>4.2642336811552035E-3</v>
      </c>
      <c r="AA129" s="5">
        <f t="shared" si="242"/>
        <v>4.7013763999440294E-3</v>
      </c>
      <c r="AB129" s="5">
        <f t="shared" si="243"/>
        <v>2.591666135890903E-3</v>
      </c>
      <c r="AC129" s="5">
        <f t="shared" si="244"/>
        <v>3.3029025465266003E-5</v>
      </c>
      <c r="AD129" s="5">
        <f t="shared" si="245"/>
        <v>1.2357978721919528E-2</v>
      </c>
      <c r="AE129" s="5">
        <f t="shared" si="246"/>
        <v>6.2192402318708151E-3</v>
      </c>
      <c r="AF129" s="5">
        <f t="shared" si="247"/>
        <v>1.5649383257601475E-3</v>
      </c>
      <c r="AG129" s="5">
        <f t="shared" si="248"/>
        <v>2.6252209510338416E-4</v>
      </c>
      <c r="AH129" s="5">
        <f t="shared" si="249"/>
        <v>5.365014430090332E-4</v>
      </c>
      <c r="AI129" s="5">
        <f t="shared" si="250"/>
        <v>5.9150023457797045E-4</v>
      </c>
      <c r="AJ129" s="5">
        <f t="shared" si="251"/>
        <v>3.2606858011741016E-4</v>
      </c>
      <c r="AK129" s="5">
        <f t="shared" si="252"/>
        <v>1.1983170107068815E-4</v>
      </c>
      <c r="AL129" s="5">
        <f t="shared" si="253"/>
        <v>7.3304336568324354E-7</v>
      </c>
      <c r="AM129" s="5">
        <f t="shared" si="254"/>
        <v>2.7249683698621074E-3</v>
      </c>
      <c r="AN129" s="5">
        <f t="shared" si="255"/>
        <v>1.3713596129084034E-3</v>
      </c>
      <c r="AO129" s="5">
        <f t="shared" si="256"/>
        <v>3.450732141913728E-4</v>
      </c>
      <c r="AP129" s="5">
        <f t="shared" si="257"/>
        <v>5.7886845546820807E-5</v>
      </c>
      <c r="AQ129" s="5">
        <f t="shared" si="258"/>
        <v>7.2829911513425903E-6</v>
      </c>
      <c r="AR129" s="5">
        <f t="shared" si="259"/>
        <v>5.3999629452352033E-5</v>
      </c>
      <c r="AS129" s="5">
        <f t="shared" si="260"/>
        <v>5.9535335653611491E-5</v>
      </c>
      <c r="AT129" s="5">
        <f t="shared" si="261"/>
        <v>3.2819264014725581E-5</v>
      </c>
      <c r="AU129" s="5">
        <f t="shared" si="262"/>
        <v>1.2061230288905719E-5</v>
      </c>
      <c r="AV129" s="5">
        <f t="shared" si="263"/>
        <v>3.3244181530871173E-6</v>
      </c>
      <c r="AW129" s="5">
        <f t="shared" si="264"/>
        <v>1.129798732585198E-8</v>
      </c>
      <c r="AX129" s="5">
        <f t="shared" si="265"/>
        <v>5.0071919687388661E-4</v>
      </c>
      <c r="AY129" s="5">
        <f t="shared" si="266"/>
        <v>2.5199047871352998E-4</v>
      </c>
      <c r="AZ129" s="5">
        <f t="shared" si="267"/>
        <v>6.3407995697703579E-5</v>
      </c>
      <c r="BA129" s="5">
        <f t="shared" si="268"/>
        <v>1.0636840828076686E-5</v>
      </c>
      <c r="BB129" s="5">
        <f t="shared" si="269"/>
        <v>1.3382663521795014E-6</v>
      </c>
      <c r="BC129" s="5">
        <f t="shared" si="270"/>
        <v>1.3469840215327652E-7</v>
      </c>
      <c r="BD129" s="5">
        <f t="shared" si="271"/>
        <v>4.5292826002430523E-6</v>
      </c>
      <c r="BE129" s="5">
        <f t="shared" si="272"/>
        <v>4.9935964859437986E-6</v>
      </c>
      <c r="BF129" s="5">
        <f t="shared" si="273"/>
        <v>2.7527544718773057E-6</v>
      </c>
      <c r="BG129" s="5">
        <f t="shared" si="274"/>
        <v>1.0116499138807651E-6</v>
      </c>
      <c r="BH129" s="5">
        <f t="shared" si="275"/>
        <v>2.7883949296347963E-7</v>
      </c>
      <c r="BI129" s="5">
        <f t="shared" si="276"/>
        <v>6.1484876749799717E-8</v>
      </c>
      <c r="BJ129" s="8">
        <f t="shared" si="277"/>
        <v>0.50352722570580599</v>
      </c>
      <c r="BK129" s="8">
        <f t="shared" si="278"/>
        <v>0.3287995675107046</v>
      </c>
      <c r="BL129" s="8">
        <f t="shared" si="279"/>
        <v>0.1635090073707523</v>
      </c>
      <c r="BM129" s="8">
        <f t="shared" si="280"/>
        <v>0.21798198347435163</v>
      </c>
      <c r="BN129" s="8">
        <f t="shared" si="281"/>
        <v>0.78186607161334043</v>
      </c>
    </row>
    <row r="130" spans="1:66" x14ac:dyDescent="0.25">
      <c r="A130" t="s">
        <v>59</v>
      </c>
      <c r="B130" t="s">
        <v>66</v>
      </c>
      <c r="C130" t="s">
        <v>229</v>
      </c>
      <c r="D130" s="7" t="s">
        <v>495</v>
      </c>
      <c r="E130">
        <f>VLOOKUP(A130,home!$A$2:$E$405,3,FALSE)</f>
        <v>1.806</v>
      </c>
      <c r="F130">
        <f>VLOOKUP(B130,home!$B$2:$E$405,3,FALSE)</f>
        <v>1.292</v>
      </c>
      <c r="G130">
        <f>VLOOKUP(C130,away!$B$2:$E$405,4,FALSE)</f>
        <v>0.73829999999999996</v>
      </c>
      <c r="H130">
        <f>VLOOKUP(A130,away!$A$2:$E$405,3,FALSE)</f>
        <v>1.1493</v>
      </c>
      <c r="I130">
        <f>VLOOKUP(C130,away!$B$2:$E$405,3,FALSE)</f>
        <v>0.87009999999999998</v>
      </c>
      <c r="J130">
        <f>VLOOKUP(B130,home!$B$2:$E$405,4,FALSE)</f>
        <v>1.4501999999999999</v>
      </c>
      <c r="K130" s="3">
        <f t="shared" si="226"/>
        <v>1.7227137816</v>
      </c>
      <c r="L130" s="3">
        <f t="shared" si="227"/>
        <v>1.4502085996859999</v>
      </c>
      <c r="M130" s="5">
        <f t="shared" si="228"/>
        <v>4.1881026562317729E-2</v>
      </c>
      <c r="N130" s="5">
        <f t="shared" si="229"/>
        <v>7.2149021646460407E-2</v>
      </c>
      <c r="O130" s="5">
        <f t="shared" si="230"/>
        <v>6.0736224884350966E-2</v>
      </c>
      <c r="P130" s="5">
        <f t="shared" si="231"/>
        <v>0.10463113165062826</v>
      </c>
      <c r="Q130" s="5">
        <f t="shared" si="232"/>
        <v>6.2146056959657046E-2</v>
      </c>
      <c r="R130" s="5">
        <f t="shared" si="233"/>
        <v>4.4040097819874301E-2</v>
      </c>
      <c r="S130" s="5">
        <f t="shared" si="234"/>
        <v>6.5349841020499413E-2</v>
      </c>
      <c r="T130" s="5">
        <f t="shared" si="235"/>
        <v>9.0124746239470643E-2</v>
      </c>
      <c r="U130" s="5">
        <f t="shared" si="236"/>
        <v>7.5868483457309566E-2</v>
      </c>
      <c r="V130" s="5">
        <f t="shared" si="237"/>
        <v>1.8140348666502583E-2</v>
      </c>
      <c r="W130" s="5">
        <f t="shared" si="238"/>
        <v>3.5686622932166595E-2</v>
      </c>
      <c r="X130" s="5">
        <f t="shared" si="239"/>
        <v>5.1753047469979614E-2</v>
      </c>
      <c r="Y130" s="5">
        <f t="shared" si="240"/>
        <v>3.7526357250461113E-2</v>
      </c>
      <c r="Z130" s="5">
        <f t="shared" si="241"/>
        <v>2.1289109529798109E-2</v>
      </c>
      <c r="AA130" s="5">
        <f t="shared" si="242"/>
        <v>3.6675042384975098E-2</v>
      </c>
      <c r="AB130" s="5">
        <f t="shared" si="243"/>
        <v>3.1590300478680368E-2</v>
      </c>
      <c r="AC130" s="5">
        <f t="shared" si="244"/>
        <v>2.832495650937687E-3</v>
      </c>
      <c r="AD130" s="5">
        <f t="shared" si="245"/>
        <v>1.5369459286001502E-2</v>
      </c>
      <c r="AE130" s="5">
        <f t="shared" si="246"/>
        <v>2.2288922029083228E-2</v>
      </c>
      <c r="AF130" s="5">
        <f t="shared" si="247"/>
        <v>1.6161793202153614E-2</v>
      </c>
      <c r="AG130" s="5">
        <f t="shared" si="248"/>
        <v>7.8126571627032976E-3</v>
      </c>
      <c r="AH130" s="5">
        <f t="shared" si="249"/>
        <v>7.7184124299425998E-3</v>
      </c>
      <c r="AI130" s="5">
        <f t="shared" si="250"/>
        <v>1.3296615465134859E-2</v>
      </c>
      <c r="AJ130" s="5">
        <f t="shared" si="251"/>
        <v>1.1453131355211759E-2</v>
      </c>
      <c r="AK130" s="5">
        <f t="shared" si="252"/>
        <v>6.5768224093661282E-3</v>
      </c>
      <c r="AL130" s="5">
        <f t="shared" si="253"/>
        <v>2.8305631421150334E-4</v>
      </c>
      <c r="AM130" s="5">
        <f t="shared" si="254"/>
        <v>5.2954358655469764E-3</v>
      </c>
      <c r="AN130" s="5">
        <f t="shared" si="255"/>
        <v>7.6794866313019015E-3</v>
      </c>
      <c r="AO130" s="5">
        <f t="shared" si="256"/>
        <v>5.5684287769438446E-3</v>
      </c>
      <c r="AP130" s="5">
        <f t="shared" si="257"/>
        <v>2.691794433020984E-3</v>
      </c>
      <c r="AQ130" s="5">
        <f t="shared" si="258"/>
        <v>9.7591585883848302E-4</v>
      </c>
      <c r="AR130" s="5">
        <f t="shared" si="259"/>
        <v>2.2386616163652148E-3</v>
      </c>
      <c r="AS130" s="5">
        <f t="shared" si="260"/>
        <v>3.8565732188512872E-3</v>
      </c>
      <c r="AT130" s="5">
        <f t="shared" si="261"/>
        <v>3.3218859169322932E-3</v>
      </c>
      <c r="AU130" s="5">
        <f t="shared" si="262"/>
        <v>1.9075528833340715E-3</v>
      </c>
      <c r="AV130" s="5">
        <f t="shared" si="263"/>
        <v>8.2154191031260564E-4</v>
      </c>
      <c r="AW130" s="5">
        <f t="shared" si="264"/>
        <v>1.9643277442867357E-5</v>
      </c>
      <c r="AX130" s="5">
        <f t="shared" si="265"/>
        <v>1.5204200575261158E-3</v>
      </c>
      <c r="AY130" s="5">
        <f t="shared" si="266"/>
        <v>2.2049262425594559E-3</v>
      </c>
      <c r="AZ130" s="5">
        <f t="shared" si="267"/>
        <v>1.5988014993165312E-3</v>
      </c>
      <c r="BA130" s="5">
        <f t="shared" si="268"/>
        <v>7.7286522783323413E-4</v>
      </c>
      <c r="BB130" s="5">
        <f t="shared" si="269"/>
        <v>2.8020394995050902E-4</v>
      </c>
      <c r="BC130" s="5">
        <f t="shared" si="270"/>
        <v>8.1270835576842743E-5</v>
      </c>
      <c r="BD130" s="5">
        <f t="shared" si="271"/>
        <v>5.4108772130663214E-4</v>
      </c>
      <c r="BE130" s="5">
        <f t="shared" si="272"/>
        <v>9.3213927454947497E-4</v>
      </c>
      <c r="BF130" s="5">
        <f t="shared" si="273"/>
        <v>8.0290458731850341E-4</v>
      </c>
      <c r="BG130" s="5">
        <f t="shared" si="274"/>
        <v>4.610582659611488E-4</v>
      </c>
      <c r="BH130" s="5">
        <f t="shared" si="275"/>
        <v>1.9856785722296736E-4</v>
      </c>
      <c r="BI130" s="5">
        <f t="shared" si="276"/>
        <v>6.8415116844157384E-5</v>
      </c>
      <c r="BJ130" s="8">
        <f t="shared" si="277"/>
        <v>0.43968823355655196</v>
      </c>
      <c r="BK130" s="8">
        <f t="shared" si="278"/>
        <v>0.23532282610765662</v>
      </c>
      <c r="BL130" s="8">
        <f t="shared" si="279"/>
        <v>0.30310551905384392</v>
      </c>
      <c r="BM130" s="8">
        <f t="shared" si="280"/>
        <v>0.61163684575944544</v>
      </c>
      <c r="BN130" s="8">
        <f t="shared" si="281"/>
        <v>0.38558355952328865</v>
      </c>
    </row>
    <row r="131" spans="1:66" x14ac:dyDescent="0.25">
      <c r="A131" t="s">
        <v>59</v>
      </c>
      <c r="B131" t="s">
        <v>75</v>
      </c>
      <c r="C131" t="s">
        <v>294</v>
      </c>
      <c r="D131" s="7" t="s">
        <v>495</v>
      </c>
      <c r="E131">
        <f>VLOOKUP(A131,home!$A$2:$E$405,3,FALSE)</f>
        <v>1.806</v>
      </c>
      <c r="F131">
        <f>VLOOKUP(B131,home!$B$2:$E$405,3,FALSE)</f>
        <v>0.36909999999999998</v>
      </c>
      <c r="G131">
        <f>VLOOKUP(C131,away!$B$2:$E$405,4,FALSE)</f>
        <v>1.292</v>
      </c>
      <c r="H131">
        <f>VLOOKUP(A131,away!$A$2:$E$405,3,FALSE)</f>
        <v>1.1493</v>
      </c>
      <c r="I131">
        <f>VLOOKUP(C131,away!$B$2:$E$405,3,FALSE)</f>
        <v>0.58009999999999995</v>
      </c>
      <c r="J131">
        <f>VLOOKUP(B131,home!$B$2:$E$405,4,FALSE)</f>
        <v>0.87009999999999998</v>
      </c>
      <c r="K131" s="3">
        <f t="shared" si="226"/>
        <v>0.86124022320000004</v>
      </c>
      <c r="L131" s="3">
        <f t="shared" si="227"/>
        <v>0.58010343999299996</v>
      </c>
      <c r="M131" s="5">
        <f t="shared" si="228"/>
        <v>0.23660962135595295</v>
      </c>
      <c r="N131" s="5">
        <f t="shared" si="229"/>
        <v>0.2037777231078684</v>
      </c>
      <c r="O131" s="5">
        <f t="shared" si="230"/>
        <v>0.13725805528402948</v>
      </c>
      <c r="P131" s="5">
        <f t="shared" si="231"/>
        <v>0.1182121581688155</v>
      </c>
      <c r="Q131" s="5">
        <f t="shared" si="232"/>
        <v>8.7750785866304193E-2</v>
      </c>
      <c r="R131" s="5">
        <f t="shared" si="233"/>
        <v>3.9811935018507424E-2</v>
      </c>
      <c r="S131" s="5">
        <f t="shared" si="234"/>
        <v>1.4764947277763637E-2</v>
      </c>
      <c r="T131" s="5">
        <f t="shared" si="235"/>
        <v>5.0904532743132176E-2</v>
      </c>
      <c r="U131" s="5">
        <f t="shared" si="236"/>
        <v>3.4287639801363234E-2</v>
      </c>
      <c r="V131" s="5">
        <f t="shared" si="237"/>
        <v>8.1963243597936669E-4</v>
      </c>
      <c r="W131" s="5">
        <f t="shared" si="238"/>
        <v>2.5191502135157081E-2</v>
      </c>
      <c r="X131" s="5">
        <f t="shared" si="239"/>
        <v>1.4613677047195626E-2</v>
      </c>
      <c r="Y131" s="5">
        <f t="shared" si="240"/>
        <v>4.2387221630124632E-3</v>
      </c>
      <c r="Z131" s="5">
        <f t="shared" si="241"/>
        <v>7.6983468190046471E-3</v>
      </c>
      <c r="AA131" s="5">
        <f t="shared" si="242"/>
        <v>6.6301259326705725E-3</v>
      </c>
      <c r="AB131" s="5">
        <f t="shared" si="243"/>
        <v>2.8550655690486558E-3</v>
      </c>
      <c r="AC131" s="5">
        <f t="shared" si="244"/>
        <v>2.5593453947220133E-5</v>
      </c>
      <c r="AD131" s="5">
        <f t="shared" si="245"/>
        <v>5.423983730406489E-3</v>
      </c>
      <c r="AE131" s="5">
        <f t="shared" si="246"/>
        <v>3.1464716204748686E-3</v>
      </c>
      <c r="AF131" s="5">
        <f t="shared" si="247"/>
        <v>9.1263950543890994E-4</v>
      </c>
      <c r="AG131" s="5">
        <f t="shared" si="248"/>
        <v>1.7647510552620734E-4</v>
      </c>
      <c r="AH131" s="5">
        <f t="shared" si="249"/>
        <v>1.1164593679909409E-3</v>
      </c>
      <c r="AI131" s="5">
        <f t="shared" si="250"/>
        <v>9.6153971528224887E-4</v>
      </c>
      <c r="AJ131" s="5">
        <f t="shared" si="251"/>
        <v>4.1405833950267421E-4</v>
      </c>
      <c r="AK131" s="5">
        <f t="shared" si="252"/>
        <v>1.188678989103682E-4</v>
      </c>
      <c r="AL131" s="5">
        <f t="shared" si="253"/>
        <v>5.1146819960353484E-7</v>
      </c>
      <c r="AM131" s="5">
        <f t="shared" si="254"/>
        <v>9.3427059172169103E-4</v>
      </c>
      <c r="AN131" s="5">
        <f t="shared" si="255"/>
        <v>5.4197358414204849E-4</v>
      </c>
      <c r="AO131" s="5">
        <f t="shared" si="256"/>
        <v>1.5720037027306896E-4</v>
      </c>
      <c r="AP131" s="5">
        <f t="shared" si="257"/>
        <v>3.0397491854526885E-5</v>
      </c>
      <c r="AQ131" s="5">
        <f t="shared" si="258"/>
        <v>4.4084223979925598E-6</v>
      </c>
      <c r="AR131" s="5">
        <f t="shared" si="259"/>
        <v>1.2953238399679112E-4</v>
      </c>
      <c r="AS131" s="5">
        <f t="shared" si="260"/>
        <v>1.1155849930502448E-4</v>
      </c>
      <c r="AT131" s="5">
        <f t="shared" si="261"/>
        <v>4.8039333420658167E-5</v>
      </c>
      <c r="AU131" s="5">
        <f t="shared" si="262"/>
        <v>1.3791135412528957E-5</v>
      </c>
      <c r="AV131" s="5">
        <f t="shared" si="263"/>
        <v>2.9693701352169646E-6</v>
      </c>
      <c r="AW131" s="5">
        <f t="shared" si="264"/>
        <v>7.098161586367039E-9</v>
      </c>
      <c r="AX131" s="5">
        <f t="shared" si="265"/>
        <v>1.3410523549059749E-4</v>
      </c>
      <c r="AY131" s="5">
        <f t="shared" si="266"/>
        <v>7.779490842916694E-5</v>
      </c>
      <c r="AZ131" s="5">
        <f t="shared" si="267"/>
        <v>2.2564546996850083E-5</v>
      </c>
      <c r="BA131" s="5">
        <f t="shared" si="268"/>
        <v>4.3632571115854837E-6</v>
      </c>
      <c r="BB131" s="5">
        <f t="shared" si="269"/>
        <v>6.3278511500116489E-7</v>
      </c>
      <c r="BC131" s="5">
        <f t="shared" si="270"/>
        <v>7.3416164397708385E-8</v>
      </c>
      <c r="BD131" s="5">
        <f t="shared" si="271"/>
        <v>1.2523696924505453E-5</v>
      </c>
      <c r="BE131" s="5">
        <f t="shared" si="272"/>
        <v>1.0785911534550231E-5</v>
      </c>
      <c r="BF131" s="5">
        <f t="shared" si="273"/>
        <v>4.6446304287157473E-6</v>
      </c>
      <c r="BG131" s="5">
        <f t="shared" si="274"/>
        <v>1.3333808490362209E-6</v>
      </c>
      <c r="BH131" s="5">
        <f t="shared" si="275"/>
        <v>2.8709030500864006E-7</v>
      </c>
      <c r="BI131" s="5">
        <f t="shared" si="276"/>
        <v>4.9450743672839468E-8</v>
      </c>
      <c r="BJ131" s="8">
        <f t="shared" si="277"/>
        <v>0.39804429763421328</v>
      </c>
      <c r="BK131" s="8">
        <f t="shared" si="278"/>
        <v>0.37051025906908747</v>
      </c>
      <c r="BL131" s="8">
        <f t="shared" si="279"/>
        <v>0.22378926181036127</v>
      </c>
      <c r="BM131" s="8">
        <f t="shared" si="280"/>
        <v>0.17654409872092111</v>
      </c>
      <c r="BN131" s="8">
        <f t="shared" si="281"/>
        <v>0.82342027880147783</v>
      </c>
    </row>
    <row r="132" spans="1:66" x14ac:dyDescent="0.25">
      <c r="A132" t="s">
        <v>59</v>
      </c>
      <c r="B132" t="s">
        <v>62</v>
      </c>
      <c r="C132" t="s">
        <v>60</v>
      </c>
      <c r="D132" s="7" t="s">
        <v>495</v>
      </c>
      <c r="E132">
        <f>VLOOKUP(A132,home!$A$2:$E$405,3,FALSE)</f>
        <v>1.806</v>
      </c>
      <c r="F132">
        <f>VLOOKUP(B132,home!$B$2:$E$405,3,FALSE)</f>
        <v>1.1073999999999999</v>
      </c>
      <c r="G132">
        <f>VLOOKUP(C132,away!$B$2:$E$405,4,FALSE)</f>
        <v>0.55369999999999997</v>
      </c>
      <c r="H132">
        <f>VLOOKUP(A132,away!$A$2:$E$405,3,FALSE)</f>
        <v>1.1493</v>
      </c>
      <c r="I132">
        <f>VLOOKUP(C132,away!$B$2:$E$405,3,FALSE)</f>
        <v>0.28999999999999998</v>
      </c>
      <c r="J132">
        <f>VLOOKUP(B132,home!$B$2:$E$405,4,FALSE)</f>
        <v>0.58009999999999995</v>
      </c>
      <c r="K132" s="3">
        <f t="shared" si="226"/>
        <v>1.1073802882799999</v>
      </c>
      <c r="L132" s="3">
        <f t="shared" si="227"/>
        <v>0.19334558969999996</v>
      </c>
      <c r="M132" s="5">
        <f t="shared" si="228"/>
        <v>0.27233403998757327</v>
      </c>
      <c r="N132" s="5">
        <f t="shared" si="229"/>
        <v>0.30157734770989592</v>
      </c>
      <c r="O132" s="5">
        <f t="shared" si="230"/>
        <v>5.2654585556780722E-2</v>
      </c>
      <c r="P132" s="5">
        <f t="shared" si="231"/>
        <v>5.8308650133131752E-2</v>
      </c>
      <c r="Q132" s="5">
        <f t="shared" si="232"/>
        <v>0.16698040512285114</v>
      </c>
      <c r="R132" s="5">
        <f t="shared" si="233"/>
        <v>5.0902659474424345E-3</v>
      </c>
      <c r="S132" s="5">
        <f t="shared" si="234"/>
        <v>3.121073921298183E-3</v>
      </c>
      <c r="T132" s="5">
        <f t="shared" si="235"/>
        <v>3.2284924896822553E-2</v>
      </c>
      <c r="U132" s="5">
        <f t="shared" si="236"/>
        <v>5.6368601723006699E-3</v>
      </c>
      <c r="V132" s="5">
        <f t="shared" si="237"/>
        <v>7.4249341125708695E-5</v>
      </c>
      <c r="W132" s="5">
        <f t="shared" si="238"/>
        <v>6.1636936387351383E-2</v>
      </c>
      <c r="X132" s="5">
        <f t="shared" si="239"/>
        <v>1.1917229813113838E-2</v>
      </c>
      <c r="Y132" s="5">
        <f t="shared" si="240"/>
        <v>1.1520719129034576E-3</v>
      </c>
      <c r="Z132" s="5">
        <f t="shared" si="241"/>
        <v>3.280601571126956E-4</v>
      </c>
      <c r="AA132" s="5">
        <f t="shared" si="242"/>
        <v>3.6328735135663889E-4</v>
      </c>
      <c r="AB132" s="5">
        <f t="shared" si="243"/>
        <v>2.0114862593689621E-4</v>
      </c>
      <c r="AC132" s="5">
        <f t="shared" si="244"/>
        <v>9.935819202292994E-7</v>
      </c>
      <c r="AD132" s="5">
        <f t="shared" si="245"/>
        <v>1.7063882096330286E-2</v>
      </c>
      <c r="AE132" s="5">
        <f t="shared" si="246"/>
        <v>3.2992263464862504E-3</v>
      </c>
      <c r="AF132" s="5">
        <f t="shared" si="247"/>
        <v>3.1894543175758021E-4</v>
      </c>
      <c r="AG132" s="5">
        <f t="shared" si="248"/>
        <v>2.0555564195096819E-5</v>
      </c>
      <c r="AH132" s="5">
        <f t="shared" si="249"/>
        <v>1.5857246133507182E-5</v>
      </c>
      <c r="AI132" s="5">
        <f t="shared" si="250"/>
        <v>1.7560001794650099E-5</v>
      </c>
      <c r="AJ132" s="5">
        <f t="shared" si="251"/>
        <v>9.7227999247784712E-6</v>
      </c>
      <c r="AK132" s="5">
        <f t="shared" si="252"/>
        <v>3.5889456611966493E-6</v>
      </c>
      <c r="AL132" s="5">
        <f t="shared" si="253"/>
        <v>8.5093175378148154E-9</v>
      </c>
      <c r="AM132" s="5">
        <f t="shared" si="254"/>
        <v>3.7792413350020339E-3</v>
      </c>
      <c r="AN132" s="5">
        <f t="shared" si="255"/>
        <v>7.3069964453458338E-4</v>
      </c>
      <c r="AO132" s="5">
        <f t="shared" si="256"/>
        <v>7.0638776833059682E-5</v>
      </c>
      <c r="AP132" s="5">
        <f t="shared" si="257"/>
        <v>4.5525653208248744E-6</v>
      </c>
      <c r="AQ132" s="5">
        <f t="shared" si="258"/>
        <v>2.200546066506636E-7</v>
      </c>
      <c r="AR132" s="5">
        <f t="shared" si="259"/>
        <v>6.1318572094019798E-7</v>
      </c>
      <c r="AS132" s="5">
        <f t="shared" si="260"/>
        <v>6.7902978042393598E-7</v>
      </c>
      <c r="AT132" s="5">
        <f t="shared" si="261"/>
        <v>3.7597209699828167E-7</v>
      </c>
      <c r="AU132" s="5">
        <f t="shared" si="262"/>
        <v>1.3878136305306447E-7</v>
      </c>
      <c r="AV132" s="5">
        <f t="shared" si="263"/>
        <v>3.8420936456398435E-8</v>
      </c>
      <c r="AW132" s="5">
        <f t="shared" si="264"/>
        <v>5.0608479368328393E-11</v>
      </c>
      <c r="AX132" s="5">
        <f t="shared" si="265"/>
        <v>6.9750955983904038E-4</v>
      </c>
      <c r="AY132" s="5">
        <f t="shared" si="266"/>
        <v>1.3486039716846667E-4</v>
      </c>
      <c r="AZ132" s="5">
        <f t="shared" si="267"/>
        <v>1.3037331508856694E-5</v>
      </c>
      <c r="BA132" s="5">
        <f t="shared" si="268"/>
        <v>8.4023684956476289E-7</v>
      </c>
      <c r="BB132" s="5">
        <f t="shared" si="269"/>
        <v>4.0614022291692289E-8</v>
      </c>
      <c r="BC132" s="5">
        <f t="shared" si="270"/>
        <v>1.5705084180152374E-9</v>
      </c>
      <c r="BD132" s="5">
        <f t="shared" si="271"/>
        <v>1.9759459135133713E-8</v>
      </c>
      <c r="BE132" s="5">
        <f t="shared" si="272"/>
        <v>2.188123555332125E-8</v>
      </c>
      <c r="BF132" s="5">
        <f t="shared" si="273"/>
        <v>1.2115424467479734E-8</v>
      </c>
      <c r="BG132" s="5">
        <f t="shared" si="274"/>
        <v>4.472127413144093E-9</v>
      </c>
      <c r="BH132" s="5">
        <f t="shared" si="275"/>
        <v>1.238086435998098E-9</v>
      </c>
      <c r="BI132" s="5">
        <f t="shared" si="276"/>
        <v>2.7420650288222642E-10</v>
      </c>
      <c r="BJ132" s="8">
        <f t="shared" si="277"/>
        <v>0.60168316736790117</v>
      </c>
      <c r="BK132" s="8">
        <f t="shared" si="278"/>
        <v>0.33397387587153515</v>
      </c>
      <c r="BL132" s="8">
        <f t="shared" si="279"/>
        <v>6.3994781777768905E-2</v>
      </c>
      <c r="BM132" s="8">
        <f t="shared" si="280"/>
        <v>0.14289973037008283</v>
      </c>
      <c r="BN132" s="8">
        <f t="shared" si="281"/>
        <v>0.85694529445767531</v>
      </c>
    </row>
    <row r="133" spans="1:66" x14ac:dyDescent="0.25">
      <c r="A133" t="s">
        <v>59</v>
      </c>
      <c r="B133" t="s">
        <v>274</v>
      </c>
      <c r="C133" t="s">
        <v>83</v>
      </c>
      <c r="D133" s="7" t="s">
        <v>495</v>
      </c>
      <c r="E133">
        <f>VLOOKUP(A133,home!$A$2:$E$405,3,FALSE)</f>
        <v>1.806</v>
      </c>
      <c r="F133">
        <f>VLOOKUP(B133,home!$B$2:$E$405,3,FALSE)</f>
        <v>0.8306</v>
      </c>
      <c r="G133">
        <f>VLOOKUP(C133,away!$B$2:$E$405,4,FALSE)</f>
        <v>1.6611</v>
      </c>
      <c r="H133">
        <f>VLOOKUP(A133,away!$A$2:$E$405,3,FALSE)</f>
        <v>1.1493</v>
      </c>
      <c r="I133">
        <f>VLOOKUP(C133,away!$B$2:$E$405,3,FALSE)</f>
        <v>0.28999999999999998</v>
      </c>
      <c r="J133">
        <f>VLOOKUP(B133,home!$B$2:$E$405,4,FALSE)</f>
        <v>0.87009999999999998</v>
      </c>
      <c r="K133" s="3">
        <f t="shared" si="226"/>
        <v>2.4917556459600001</v>
      </c>
      <c r="L133" s="3">
        <f t="shared" si="227"/>
        <v>0.29000171969999994</v>
      </c>
      <c r="M133" s="5">
        <f t="shared" si="228"/>
        <v>6.1929578776620836E-2</v>
      </c>
      <c r="N133" s="5">
        <f t="shared" si="229"/>
        <v>0.15431337756856955</v>
      </c>
      <c r="O133" s="5">
        <f t="shared" si="230"/>
        <v>1.795968434551666E-2</v>
      </c>
      <c r="P133" s="5">
        <f t="shared" si="231"/>
        <v>4.475114486760056E-2</v>
      </c>
      <c r="Q133" s="5">
        <f t="shared" si="232"/>
        <v>0.19225561490182025</v>
      </c>
      <c r="R133" s="5">
        <f t="shared" si="233"/>
        <v>2.6041696727344995E-3</v>
      </c>
      <c r="S133" s="5">
        <f t="shared" si="234"/>
        <v>8.0844444872802956E-3</v>
      </c>
      <c r="T133" s="5">
        <f t="shared" si="235"/>
        <v>5.5754458943508799E-2</v>
      </c>
      <c r="U133" s="5">
        <f t="shared" si="236"/>
        <v>6.4889544850739939E-3</v>
      </c>
      <c r="V133" s="5">
        <f t="shared" si="237"/>
        <v>6.4910312212901724E-4</v>
      </c>
      <c r="W133" s="5">
        <f t="shared" si="238"/>
        <v>0.15968467129970737</v>
      </c>
      <c r="X133" s="5">
        <f t="shared" si="239"/>
        <v>4.6308829286644357E-2</v>
      </c>
      <c r="Y133" s="5">
        <f t="shared" si="240"/>
        <v>6.7148200652102927E-3</v>
      </c>
      <c r="Z133" s="5">
        <f t="shared" si="241"/>
        <v>2.5173789449453045E-4</v>
      </c>
      <c r="AA133" s="5">
        <f t="shared" si="242"/>
        <v>6.2726931990882899E-4</v>
      </c>
      <c r="AB133" s="5">
        <f t="shared" si="243"/>
        <v>7.8150093471015712E-4</v>
      </c>
      <c r="AC133" s="5">
        <f t="shared" si="244"/>
        <v>2.9315664285784579E-5</v>
      </c>
      <c r="AD133" s="5">
        <f t="shared" si="245"/>
        <v>9.9473795321078154E-2</v>
      </c>
      <c r="AE133" s="5">
        <f t="shared" si="246"/>
        <v>2.8847571708198471E-2</v>
      </c>
      <c r="AF133" s="5">
        <f t="shared" si="247"/>
        <v>4.1829227022733102E-3</v>
      </c>
      <c r="AG133" s="5">
        <f t="shared" si="248"/>
        <v>4.0435159234381051E-4</v>
      </c>
      <c r="AH133" s="5">
        <f t="shared" si="249"/>
        <v>1.8251105579267736E-5</v>
      </c>
      <c r="AI133" s="5">
        <f t="shared" si="250"/>
        <v>4.5477295372152428E-5</v>
      </c>
      <c r="AJ133" s="5">
        <f t="shared" si="251"/>
        <v>5.665915375327571E-5</v>
      </c>
      <c r="AK133" s="5">
        <f t="shared" si="252"/>
        <v>4.7060255420013495E-5</v>
      </c>
      <c r="AL133" s="5">
        <f t="shared" si="253"/>
        <v>8.4735569997989552E-7</v>
      </c>
      <c r="AM133" s="5">
        <f t="shared" si="254"/>
        <v>4.9572878223273213E-2</v>
      </c>
      <c r="AN133" s="5">
        <f t="shared" si="255"/>
        <v>1.4376219935227908E-2</v>
      </c>
      <c r="AO133" s="5">
        <f t="shared" si="256"/>
        <v>2.0845642520007576E-3</v>
      </c>
      <c r="AP133" s="5">
        <f t="shared" si="257"/>
        <v>2.0150907263512136E-4</v>
      </c>
      <c r="AQ133" s="5">
        <f t="shared" si="258"/>
        <v>1.460949439983434E-5</v>
      </c>
      <c r="AR133" s="5">
        <f t="shared" si="259"/>
        <v>1.0585704008827814E-6</v>
      </c>
      <c r="AS133" s="5">
        <f t="shared" si="260"/>
        <v>2.6376987730458112E-6</v>
      </c>
      <c r="AT133" s="5">
        <f t="shared" si="261"/>
        <v>3.286250405039333E-6</v>
      </c>
      <c r="AU133" s="5">
        <f t="shared" si="262"/>
        <v>2.7295110002650319E-6</v>
      </c>
      <c r="AV133" s="5">
        <f t="shared" si="263"/>
        <v>1.7003186114050801E-6</v>
      </c>
      <c r="AW133" s="5">
        <f t="shared" si="264"/>
        <v>1.7008627843142089E-8</v>
      </c>
      <c r="AX133" s="5">
        <f t="shared" si="265"/>
        <v>2.058724986655476E-2</v>
      </c>
      <c r="AY133" s="5">
        <f t="shared" si="266"/>
        <v>5.9703378651944743E-3</v>
      </c>
      <c r="AZ133" s="5">
        <f t="shared" si="267"/>
        <v>8.6570412404821193E-4</v>
      </c>
      <c r="BA133" s="5">
        <f t="shared" si="268"/>
        <v>8.3685228241787892E-5</v>
      </c>
      <c r="BB133" s="5">
        <f t="shared" si="269"/>
        <v>6.0672150259013691E-6</v>
      </c>
      <c r="BC133" s="5">
        <f t="shared" si="270"/>
        <v>3.5190055826021544E-7</v>
      </c>
      <c r="BD133" s="5">
        <f t="shared" si="271"/>
        <v>5.1164539446587511E-8</v>
      </c>
      <c r="BE133" s="5">
        <f t="shared" si="272"/>
        <v>1.2748953003897755E-7</v>
      </c>
      <c r="BF133" s="5">
        <f t="shared" si="273"/>
        <v>1.5883637813770469E-7</v>
      </c>
      <c r="BG133" s="5">
        <f t="shared" si="274"/>
        <v>1.3192714733615441E-7</v>
      </c>
      <c r="BH133" s="5">
        <f t="shared" si="275"/>
        <v>8.2182553557564886E-8</v>
      </c>
      <c r="BI133" s="5">
        <f t="shared" si="276"/>
        <v>4.0955768365294498E-8</v>
      </c>
      <c r="BJ133" s="8">
        <f t="shared" si="277"/>
        <v>0.84170359056651467</v>
      </c>
      <c r="BK133" s="8">
        <f t="shared" si="278"/>
        <v>0.12141477213881095</v>
      </c>
      <c r="BL133" s="8">
        <f t="shared" si="279"/>
        <v>2.864103147317637E-2</v>
      </c>
      <c r="BM133" s="8">
        <f t="shared" si="280"/>
        <v>0.51222724108356754</v>
      </c>
      <c r="BN133" s="8">
        <f t="shared" si="281"/>
        <v>0.4738135701328624</v>
      </c>
    </row>
    <row r="134" spans="1:66" x14ac:dyDescent="0.25">
      <c r="A134" t="s">
        <v>59</v>
      </c>
      <c r="B134" t="s">
        <v>228</v>
      </c>
      <c r="C134" t="s">
        <v>69</v>
      </c>
      <c r="D134" s="7" t="s">
        <v>495</v>
      </c>
      <c r="E134">
        <f>VLOOKUP(A134,home!$A$2:$E$405,3,FALSE)</f>
        <v>1.806</v>
      </c>
      <c r="F134">
        <f>VLOOKUP(B134,home!$B$2:$E$405,3,FALSE)</f>
        <v>1.7996000000000001</v>
      </c>
      <c r="G134">
        <f>VLOOKUP(C134,away!$B$2:$E$405,4,FALSE)</f>
        <v>0.96899999999999997</v>
      </c>
      <c r="H134">
        <f>VLOOKUP(A134,away!$A$2:$E$405,3,FALSE)</f>
        <v>1.1493</v>
      </c>
      <c r="I134">
        <f>VLOOKUP(C134,away!$B$2:$E$405,3,FALSE)</f>
        <v>0.65259999999999996</v>
      </c>
      <c r="J134">
        <f>VLOOKUP(B134,home!$B$2:$E$405,4,FALSE)</f>
        <v>0.87009999999999998</v>
      </c>
      <c r="K134" s="3">
        <f t="shared" si="226"/>
        <v>3.1493251944000002</v>
      </c>
      <c r="L134" s="3">
        <f t="shared" si="227"/>
        <v>0.65260386991800001</v>
      </c>
      <c r="M134" s="5">
        <f t="shared" si="228"/>
        <v>2.2327658795714699E-2</v>
      </c>
      <c r="N134" s="5">
        <f t="shared" si="229"/>
        <v>7.0317058377311073E-2</v>
      </c>
      <c r="O134" s="5">
        <f t="shared" si="230"/>
        <v>1.4571116536292084E-2</v>
      </c>
      <c r="P134" s="5">
        <f t="shared" si="231"/>
        <v>4.5889184418283123E-2</v>
      </c>
      <c r="Q134" s="5">
        <f t="shared" si="232"/>
        <v>0.1107256417718807</v>
      </c>
      <c r="R134" s="5">
        <f t="shared" si="233"/>
        <v>4.7545835203051893E-3</v>
      </c>
      <c r="S134" s="5">
        <f t="shared" si="234"/>
        <v>2.3578572050950593E-2</v>
      </c>
      <c r="T134" s="5">
        <f t="shared" si="235"/>
        <v>7.2259982319483496E-2</v>
      </c>
      <c r="U134" s="5">
        <f t="shared" si="236"/>
        <v>1.4973729669376178E-2</v>
      </c>
      <c r="V134" s="5">
        <f t="shared" si="237"/>
        <v>5.384459850973489E-3</v>
      </c>
      <c r="W134" s="5">
        <f t="shared" si="238"/>
        <v>0.11623701776609766</v>
      </c>
      <c r="X134" s="5">
        <f t="shared" si="239"/>
        <v>7.5856727621882641E-2</v>
      </c>
      <c r="Y134" s="5">
        <f t="shared" si="240"/>
        <v>2.4752197002678129E-2</v>
      </c>
      <c r="Z134" s="5">
        <f t="shared" si="241"/>
        <v>1.0342865350665047E-3</v>
      </c>
      <c r="AA134" s="5">
        <f t="shared" si="242"/>
        <v>3.2573046431136226E-3</v>
      </c>
      <c r="AB134" s="5">
        <f t="shared" si="243"/>
        <v>5.1291557891969168E-3</v>
      </c>
      <c r="AC134" s="5">
        <f t="shared" si="244"/>
        <v>6.9165466852929419E-4</v>
      </c>
      <c r="AD134" s="5">
        <f t="shared" si="245"/>
        <v>9.1517042143172939E-2</v>
      </c>
      <c r="AE134" s="5">
        <f t="shared" si="246"/>
        <v>5.9724375866083347E-2</v>
      </c>
      <c r="AF134" s="5">
        <f t="shared" si="247"/>
        <v>1.9488179409321599E-2</v>
      </c>
      <c r="AG134" s="5">
        <f t="shared" si="248"/>
        <v>4.2393537667265195E-3</v>
      </c>
      <c r="AH134" s="5">
        <f t="shared" si="249"/>
        <v>1.6874484884712003E-4</v>
      </c>
      <c r="AI134" s="5">
        <f t="shared" si="250"/>
        <v>5.3143240389945498E-4</v>
      </c>
      <c r="AJ134" s="5">
        <f t="shared" si="251"/>
        <v>8.3682672936055528E-4</v>
      </c>
      <c r="AK134" s="5">
        <f t="shared" si="252"/>
        <v>8.7847983404084902E-4</v>
      </c>
      <c r="AL134" s="5">
        <f t="shared" si="253"/>
        <v>5.6861257023506573E-5</v>
      </c>
      <c r="AM134" s="5">
        <f t="shared" si="254"/>
        <v>5.7643385307692224E-2</v>
      </c>
      <c r="AN134" s="5">
        <f t="shared" si="255"/>
        <v>3.7618296326974325E-2</v>
      </c>
      <c r="AO134" s="5">
        <f t="shared" si="256"/>
        <v>1.2274922881352766E-2</v>
      </c>
      <c r="AP134" s="5">
        <f t="shared" si="257"/>
        <v>2.6702207251052741E-3</v>
      </c>
      <c r="AQ134" s="5">
        <f t="shared" si="258"/>
        <v>4.356490946847374E-4</v>
      </c>
      <c r="AR134" s="5">
        <f t="shared" si="259"/>
        <v>2.20247082772717E-5</v>
      </c>
      <c r="AS134" s="5">
        <f t="shared" si="260"/>
        <v>6.9362968676921991E-5</v>
      </c>
      <c r="AT134" s="5">
        <f t="shared" si="261"/>
        <v>1.0922327240630425E-4</v>
      </c>
      <c r="AU134" s="5">
        <f t="shared" si="262"/>
        <v>1.1465986786799611E-4</v>
      </c>
      <c r="AV134" s="5">
        <f t="shared" si="263"/>
        <v>9.0275302665813797E-5</v>
      </c>
      <c r="AW134" s="5">
        <f t="shared" si="264"/>
        <v>3.2462436111203344E-6</v>
      </c>
      <c r="AX134" s="5">
        <f t="shared" si="265"/>
        <v>3.0256294273336981E-2</v>
      </c>
      <c r="AY134" s="5">
        <f t="shared" si="266"/>
        <v>1.9745374732157536E-2</v>
      </c>
      <c r="AZ134" s="5">
        <f t="shared" si="267"/>
        <v>6.4429539815935499E-3</v>
      </c>
      <c r="BA134" s="5">
        <f t="shared" si="268"/>
        <v>1.4015655673638458E-3</v>
      </c>
      <c r="BB134" s="5">
        <f t="shared" si="269"/>
        <v>2.2866677830136572E-4</v>
      </c>
      <c r="BC134" s="5">
        <f t="shared" si="270"/>
        <v>2.9845764888230529E-5</v>
      </c>
      <c r="BD134" s="5">
        <f t="shared" si="271"/>
        <v>2.3955683092604195E-6</v>
      </c>
      <c r="BE134" s="5">
        <f t="shared" si="272"/>
        <v>7.544423631260051E-6</v>
      </c>
      <c r="BF134" s="5">
        <f t="shared" si="273"/>
        <v>1.1879921709577008E-5</v>
      </c>
      <c r="BG134" s="5">
        <f t="shared" si="274"/>
        <v>1.2471245582490133E-5</v>
      </c>
      <c r="BH134" s="5">
        <f t="shared" si="275"/>
        <v>9.8190019796214689E-6</v>
      </c>
      <c r="BI134" s="5">
        <f t="shared" si="276"/>
        <v>6.1846460636570748E-6</v>
      </c>
      <c r="BJ134" s="8">
        <f t="shared" si="277"/>
        <v>0.8138647514780889</v>
      </c>
      <c r="BK134" s="8">
        <f t="shared" si="278"/>
        <v>0.11767376577363224</v>
      </c>
      <c r="BL134" s="8">
        <f t="shared" si="279"/>
        <v>4.555721490160216E-2</v>
      </c>
      <c r="BM134" s="8">
        <f t="shared" si="280"/>
        <v>0.68980264678005632</v>
      </c>
      <c r="BN134" s="8">
        <f t="shared" si="281"/>
        <v>0.26858524341978685</v>
      </c>
    </row>
    <row r="135" spans="1:66" x14ac:dyDescent="0.25">
      <c r="A135" t="s">
        <v>59</v>
      </c>
      <c r="B135" t="s">
        <v>318</v>
      </c>
      <c r="C135" t="s">
        <v>67</v>
      </c>
      <c r="D135" s="7" t="s">
        <v>495</v>
      </c>
      <c r="E135">
        <f>VLOOKUP(A135,home!$A$2:$E$405,3,FALSE)</f>
        <v>1.806</v>
      </c>
      <c r="F135">
        <f>VLOOKUP(B135,home!$B$2:$E$405,3,FALSE)</f>
        <v>0.27689999999999998</v>
      </c>
      <c r="G135">
        <f>VLOOKUP(C135,away!$B$2:$E$405,4,FALSE)</f>
        <v>0.92279999999999995</v>
      </c>
      <c r="H135">
        <f>VLOOKUP(A135,away!$A$2:$E$405,3,FALSE)</f>
        <v>1.1493</v>
      </c>
      <c r="I135">
        <f>VLOOKUP(C135,away!$B$2:$E$405,3,FALSE)</f>
        <v>0.58009999999999995</v>
      </c>
      <c r="J135">
        <f>VLOOKUP(B135,home!$B$2:$E$405,4,FALSE)</f>
        <v>0.435</v>
      </c>
      <c r="K135" s="3">
        <f t="shared" si="226"/>
        <v>0.46147511592000001</v>
      </c>
      <c r="L135" s="3">
        <f t="shared" si="227"/>
        <v>0.29001838455000001</v>
      </c>
      <c r="M135" s="5">
        <f t="shared" si="228"/>
        <v>0.47166159962742266</v>
      </c>
      <c r="N135" s="5">
        <f t="shared" si="229"/>
        <v>0.21766009136307748</v>
      </c>
      <c r="O135" s="5">
        <f t="shared" si="230"/>
        <v>0.13679053517821402</v>
      </c>
      <c r="P135" s="5">
        <f t="shared" si="231"/>
        <v>6.3125428078125143E-2</v>
      </c>
      <c r="Q135" s="5">
        <f t="shared" si="232"/>
        <v>5.0222357946466983E-2</v>
      </c>
      <c r="R135" s="5">
        <f t="shared" si="233"/>
        <v>1.9835885017057783E-2</v>
      </c>
      <c r="S135" s="5">
        <f t="shared" si="234"/>
        <v>2.1121179216170337E-3</v>
      </c>
      <c r="T135" s="5">
        <f t="shared" si="235"/>
        <v>1.4565407119926212E-2</v>
      </c>
      <c r="U135" s="5">
        <f t="shared" si="236"/>
        <v>9.1537673376225308E-3</v>
      </c>
      <c r="V135" s="5">
        <f t="shared" si="237"/>
        <v>3.1408664380205034E-5</v>
      </c>
      <c r="W135" s="5">
        <f t="shared" si="238"/>
        <v>7.7254561517071949E-3</v>
      </c>
      <c r="X135" s="5">
        <f t="shared" si="239"/>
        <v>2.2405243130299807E-3</v>
      </c>
      <c r="Y135" s="5">
        <f t="shared" si="240"/>
        <v>3.2489662090497666E-4</v>
      </c>
      <c r="Z135" s="5">
        <f t="shared" si="241"/>
        <v>1.9175904429222161E-3</v>
      </c>
      <c r="AA135" s="5">
        <f t="shared" si="242"/>
        <v>8.8492027193461369E-4</v>
      </c>
      <c r="AB135" s="5">
        <f t="shared" si="243"/>
        <v>2.0418434253549191E-4</v>
      </c>
      <c r="AC135" s="5">
        <f t="shared" si="244"/>
        <v>2.6272615074143952E-7</v>
      </c>
      <c r="AD135" s="5">
        <f t="shared" si="245"/>
        <v>8.9127644328598874E-4</v>
      </c>
      <c r="AE135" s="5">
        <f t="shared" si="246"/>
        <v>2.5848655426927218E-4</v>
      </c>
      <c r="AF135" s="5">
        <f t="shared" si="247"/>
        <v>3.74829264485351E-5</v>
      </c>
      <c r="AG135" s="5">
        <f t="shared" si="248"/>
        <v>3.6235792589368733E-6</v>
      </c>
      <c r="AH135" s="5">
        <f t="shared" si="249"/>
        <v>1.3903412062120501E-4</v>
      </c>
      <c r="AI135" s="5">
        <f t="shared" si="250"/>
        <v>6.4160786930505834E-5</v>
      </c>
      <c r="AJ135" s="5">
        <f t="shared" si="251"/>
        <v>1.4804303293136802E-5</v>
      </c>
      <c r="AK135" s="5">
        <f t="shared" si="252"/>
        <v>2.2772725261050476E-6</v>
      </c>
      <c r="AL135" s="5">
        <f t="shared" si="253"/>
        <v>1.4064914969522299E-9</v>
      </c>
      <c r="AM135" s="5">
        <f t="shared" si="254"/>
        <v>8.2260379996433437E-5</v>
      </c>
      <c r="AN135" s="5">
        <f t="shared" si="255"/>
        <v>2.3857022519034762E-5</v>
      </c>
      <c r="AO135" s="5">
        <f t="shared" si="256"/>
        <v>3.4594875655717161E-6</v>
      </c>
      <c r="AP135" s="5">
        <f t="shared" si="257"/>
        <v>3.3443833171264048E-7</v>
      </c>
      <c r="AQ135" s="5">
        <f t="shared" si="258"/>
        <v>2.4248316173724252E-8</v>
      </c>
      <c r="AR135" s="5">
        <f t="shared" si="259"/>
        <v>8.0644902119783483E-6</v>
      </c>
      <c r="AS135" s="5">
        <f t="shared" si="260"/>
        <v>3.7215615554084131E-6</v>
      </c>
      <c r="AT135" s="5">
        <f t="shared" si="261"/>
        <v>8.5870402509275648E-7</v>
      </c>
      <c r="AU135" s="5">
        <f t="shared" si="262"/>
        <v>1.3209017984021679E-7</v>
      </c>
      <c r="AV135" s="5">
        <f t="shared" si="263"/>
        <v>1.5239082763414422E-8</v>
      </c>
      <c r="AW135" s="5">
        <f t="shared" si="264"/>
        <v>5.2288770112280944E-12</v>
      </c>
      <c r="AX135" s="5">
        <f t="shared" si="265"/>
        <v>6.3268530657462223E-6</v>
      </c>
      <c r="AY135" s="5">
        <f t="shared" si="266"/>
        <v>1.8349037054129345E-6</v>
      </c>
      <c r="AZ135" s="5">
        <f t="shared" si="267"/>
        <v>2.6607790422433411E-7</v>
      </c>
      <c r="BA135" s="5">
        <f t="shared" si="268"/>
        <v>2.5722494649197003E-8</v>
      </c>
      <c r="BB135" s="5">
        <f t="shared" si="269"/>
        <v>1.8649990861890333E-9</v>
      </c>
      <c r="BC135" s="5">
        <f t="shared" si="270"/>
        <v>1.0817680443275399E-10</v>
      </c>
      <c r="BD135" s="5">
        <f t="shared" si="271"/>
        <v>3.8980840391620764E-7</v>
      </c>
      <c r="BE135" s="5">
        <f t="shared" si="272"/>
        <v>1.7988687838382208E-7</v>
      </c>
      <c r="BF135" s="5">
        <f t="shared" si="273"/>
        <v>4.1506659027330619E-8</v>
      </c>
      <c r="BG135" s="5">
        <f t="shared" si="274"/>
        <v>6.3847634286964369E-9</v>
      </c>
      <c r="BH135" s="5">
        <f t="shared" si="275"/>
        <v>7.3660236084486624E-10</v>
      </c>
      <c r="BI135" s="5">
        <f t="shared" si="276"/>
        <v>6.7984731971566105E-11</v>
      </c>
      <c r="BJ135" s="8">
        <f t="shared" si="277"/>
        <v>0.29404799412545046</v>
      </c>
      <c r="BK135" s="8">
        <f t="shared" si="278"/>
        <v>0.53693265332789264</v>
      </c>
      <c r="BL135" s="8">
        <f t="shared" si="279"/>
        <v>0.16710297910708236</v>
      </c>
      <c r="BM135" s="8">
        <f t="shared" si="280"/>
        <v>4.0703484894507043E-2</v>
      </c>
      <c r="BN135" s="8">
        <f t="shared" si="281"/>
        <v>0.95929589721036412</v>
      </c>
    </row>
    <row r="136" spans="1:66" x14ac:dyDescent="0.25">
      <c r="A136" t="s">
        <v>70</v>
      </c>
      <c r="B136" t="s">
        <v>80</v>
      </c>
      <c r="C136" t="s">
        <v>109</v>
      </c>
      <c r="D136" s="7" t="s">
        <v>495</v>
      </c>
      <c r="E136">
        <f>VLOOKUP(A136,home!$A$2:$E$405,3,FALSE)</f>
        <v>1.359</v>
      </c>
      <c r="F136">
        <f>VLOOKUP(B136,home!$B$2:$E$405,3,FALSE)</f>
        <v>1.4717</v>
      </c>
      <c r="G136">
        <f>VLOOKUP(C136,away!$B$2:$E$405,4,FALSE)</f>
        <v>0.55189999999999995</v>
      </c>
      <c r="H136">
        <f>VLOOKUP(A136,away!$A$2:$E$405,3,FALSE)</f>
        <v>1.0342</v>
      </c>
      <c r="I136">
        <f>VLOOKUP(C136,away!$B$2:$E$405,3,FALSE)</f>
        <v>1.4503999999999999</v>
      </c>
      <c r="J136">
        <f>VLOOKUP(B136,home!$B$2:$E$405,4,FALSE)</f>
        <v>0.80579999999999996</v>
      </c>
      <c r="K136" s="3">
        <f t="shared" si="226"/>
        <v>1.1038222415699999</v>
      </c>
      <c r="L136" s="3">
        <f t="shared" si="227"/>
        <v>1.2087029653439998</v>
      </c>
      <c r="M136" s="5">
        <f t="shared" si="228"/>
        <v>9.9010912572812596E-2</v>
      </c>
      <c r="N136" s="5">
        <f t="shared" si="229"/>
        <v>0.10929044745601327</v>
      </c>
      <c r="O136" s="5">
        <f t="shared" si="230"/>
        <v>0.11967478362817406</v>
      </c>
      <c r="P136" s="5">
        <f t="shared" si="231"/>
        <v>0.13209968792385582</v>
      </c>
      <c r="Q136" s="5">
        <f t="shared" si="232"/>
        <v>6.0318613346542448E-2</v>
      </c>
      <c r="R136" s="5">
        <f t="shared" si="233"/>
        <v>7.2325632924137809E-2</v>
      </c>
      <c r="S136" s="5">
        <f t="shared" si="234"/>
        <v>4.4061626885690874E-2</v>
      </c>
      <c r="T136" s="5">
        <f t="shared" si="235"/>
        <v>7.2907286817404007E-2</v>
      </c>
      <c r="U136" s="5">
        <f t="shared" si="236"/>
        <v>7.9834642257290769E-2</v>
      </c>
      <c r="V136" s="5">
        <f t="shared" si="237"/>
        <v>6.5318581892416551E-3</v>
      </c>
      <c r="W136" s="5">
        <f t="shared" si="238"/>
        <v>2.2193675664191528E-2</v>
      </c>
      <c r="X136" s="5">
        <f t="shared" si="239"/>
        <v>2.6825561587191259E-2</v>
      </c>
      <c r="Y136" s="5">
        <f t="shared" si="240"/>
        <v>1.621206791872809E-2</v>
      </c>
      <c r="Z136" s="5">
        <f t="shared" si="241"/>
        <v>2.9140068995262326E-2</v>
      </c>
      <c r="AA136" s="5">
        <f t="shared" si="242"/>
        <v>3.2165456277854908E-2</v>
      </c>
      <c r="AB136" s="5">
        <f t="shared" si="243"/>
        <v>1.7752473024871821E-2</v>
      </c>
      <c r="AC136" s="5">
        <f t="shared" si="244"/>
        <v>5.4467255549177482E-4</v>
      </c>
      <c r="AD136" s="5">
        <f t="shared" si="245"/>
        <v>6.1244682050813617E-3</v>
      </c>
      <c r="AE136" s="5">
        <f t="shared" si="246"/>
        <v>7.4026628806368846E-3</v>
      </c>
      <c r="AF136" s="5">
        <f t="shared" si="247"/>
        <v>4.4738102876338802E-3</v>
      </c>
      <c r="AG136" s="5">
        <f t="shared" si="248"/>
        <v>1.8025025870165212E-3</v>
      </c>
      <c r="AH136" s="5">
        <f t="shared" si="249"/>
        <v>8.8054219512255765E-3</v>
      </c>
      <c r="AI136" s="5">
        <f t="shared" si="250"/>
        <v>9.7196205961714976E-3</v>
      </c>
      <c r="AJ136" s="5">
        <f t="shared" si="251"/>
        <v>5.364366696837982E-3</v>
      </c>
      <c r="AK136" s="5">
        <f t="shared" si="252"/>
        <v>1.9737690906357188E-3</v>
      </c>
      <c r="AL136" s="5">
        <f t="shared" si="253"/>
        <v>2.9067937152175887E-5</v>
      </c>
      <c r="AM136" s="5">
        <f t="shared" si="254"/>
        <v>1.3520648445114198E-3</v>
      </c>
      <c r="AN136" s="5">
        <f t="shared" si="255"/>
        <v>1.6342447868983269E-3</v>
      </c>
      <c r="AO136" s="5">
        <f t="shared" si="256"/>
        <v>9.876582600109908E-4</v>
      </c>
      <c r="AP136" s="5">
        <f t="shared" si="257"/>
        <v>3.9792848920725985E-4</v>
      </c>
      <c r="AQ136" s="5">
        <f t="shared" si="258"/>
        <v>1.2024433622491816E-4</v>
      </c>
      <c r="AR136" s="5">
        <f t="shared" si="259"/>
        <v>2.1286279247102998E-3</v>
      </c>
      <c r="AS136" s="5">
        <f t="shared" si="260"/>
        <v>2.3496268473222198E-3</v>
      </c>
      <c r="AT136" s="5">
        <f t="shared" si="261"/>
        <v>1.2967851867321327E-3</v>
      </c>
      <c r="AU136" s="5">
        <f t="shared" si="262"/>
        <v>4.7714011055114444E-4</v>
      </c>
      <c r="AV136" s="5">
        <f t="shared" si="263"/>
        <v>1.3166946659288044E-4</v>
      </c>
      <c r="AW136" s="5">
        <f t="shared" si="264"/>
        <v>1.0772845713594256E-6</v>
      </c>
      <c r="AX136" s="5">
        <f t="shared" si="265"/>
        <v>2.4873987456943119E-4</v>
      </c>
      <c r="AY136" s="5">
        <f t="shared" si="266"/>
        <v>3.0065262399136595E-4</v>
      </c>
      <c r="AZ136" s="5">
        <f t="shared" si="267"/>
        <v>1.8169985907840936E-4</v>
      </c>
      <c r="BA136" s="5">
        <f t="shared" si="268"/>
        <v>7.3207052823553426E-5</v>
      </c>
      <c r="BB136" s="5">
        <f t="shared" si="269"/>
        <v>2.2121395457980954E-5</v>
      </c>
      <c r="BC136" s="5">
        <f t="shared" si="270"/>
        <v>5.3476392575217713E-6</v>
      </c>
      <c r="BD136" s="5">
        <f t="shared" si="271"/>
        <v>4.2881314745189748E-4</v>
      </c>
      <c r="BE136" s="5">
        <f t="shared" si="272"/>
        <v>4.7333348963504035E-4</v>
      </c>
      <c r="BF136" s="5">
        <f t="shared" si="273"/>
        <v>2.6123801676955033E-4</v>
      </c>
      <c r="BG136" s="5">
        <f t="shared" si="274"/>
        <v>9.6120111084622073E-5</v>
      </c>
      <c r="BH136" s="5">
        <f t="shared" si="275"/>
        <v>2.6524879119346231E-5</v>
      </c>
      <c r="BI136" s="5">
        <f t="shared" si="276"/>
        <v>5.8557503053780058E-6</v>
      </c>
      <c r="BJ136" s="8">
        <f t="shared" si="277"/>
        <v>0.33287500591247043</v>
      </c>
      <c r="BK136" s="8">
        <f t="shared" si="278"/>
        <v>0.28257847868823632</v>
      </c>
      <c r="BL136" s="8">
        <f t="shared" si="279"/>
        <v>0.35529190137747463</v>
      </c>
      <c r="BM136" s="8">
        <f t="shared" si="280"/>
        <v>0.40686580178248777</v>
      </c>
      <c r="BN136" s="8">
        <f t="shared" si="281"/>
        <v>0.59272007785153602</v>
      </c>
    </row>
    <row r="137" spans="1:66" x14ac:dyDescent="0.25">
      <c r="A137" t="s">
        <v>70</v>
      </c>
      <c r="B137" t="s">
        <v>77</v>
      </c>
      <c r="C137" t="s">
        <v>91</v>
      </c>
      <c r="D137" s="7" t="s">
        <v>495</v>
      </c>
      <c r="E137">
        <f>VLOOKUP(A137,home!$A$2:$E$405,3,FALSE)</f>
        <v>1.359</v>
      </c>
      <c r="F137">
        <f>VLOOKUP(B137,home!$B$2:$E$405,3,FALSE)</f>
        <v>1.4717</v>
      </c>
      <c r="G137">
        <f>VLOOKUP(C137,away!$B$2:$E$405,4,FALSE)</f>
        <v>0.85850000000000004</v>
      </c>
      <c r="H137">
        <f>VLOOKUP(A137,away!$A$2:$E$405,3,FALSE)</f>
        <v>1.0342</v>
      </c>
      <c r="I137">
        <f>VLOOKUP(C137,away!$B$2:$E$405,3,FALSE)</f>
        <v>1.6115999999999999</v>
      </c>
      <c r="J137">
        <f>VLOOKUP(B137,home!$B$2:$E$405,4,FALSE)</f>
        <v>0.72519999999999996</v>
      </c>
      <c r="K137" s="3">
        <f t="shared" si="226"/>
        <v>1.7170345975499999</v>
      </c>
      <c r="L137" s="3">
        <f t="shared" si="227"/>
        <v>1.2087029653439998</v>
      </c>
      <c r="M137" s="5">
        <f t="shared" si="228"/>
        <v>5.3625125420439332E-2</v>
      </c>
      <c r="N137" s="5">
        <f t="shared" si="229"/>
        <v>9.2076195644852296E-2</v>
      </c>
      <c r="O137" s="5">
        <f t="shared" si="230"/>
        <v>6.4816848112628916E-2</v>
      </c>
      <c r="P137" s="5">
        <f t="shared" si="231"/>
        <v>0.11129277071352724</v>
      </c>
      <c r="Q137" s="5">
        <f t="shared" si="232"/>
        <v>7.9049006766497038E-2</v>
      </c>
      <c r="R137" s="5">
        <f t="shared" si="233"/>
        <v>3.9172158258993117E-2</v>
      </c>
      <c r="S137" s="5">
        <f t="shared" si="234"/>
        <v>5.7743831440871453E-2</v>
      </c>
      <c r="T137" s="5">
        <f t="shared" si="235"/>
        <v>9.5546768886162856E-2</v>
      </c>
      <c r="U137" s="5">
        <f t="shared" si="236"/>
        <v>6.7259950991395132E-2</v>
      </c>
      <c r="V137" s="5">
        <f t="shared" si="237"/>
        <v>1.3315630069308288E-2</v>
      </c>
      <c r="W137" s="5">
        <f t="shared" si="238"/>
        <v>4.524329317334648E-2</v>
      </c>
      <c r="X137" s="5">
        <f t="shared" si="239"/>
        <v>5.4685702620551821E-2</v>
      </c>
      <c r="Y137" s="5">
        <f t="shared" si="240"/>
        <v>3.3049385459690578E-2</v>
      </c>
      <c r="Z137" s="5">
        <f t="shared" si="241"/>
        <v>1.5782501282189807E-2</v>
      </c>
      <c r="AA137" s="5">
        <f t="shared" si="242"/>
        <v>2.709910073739713E-2</v>
      </c>
      <c r="AB137" s="5">
        <f t="shared" si="243"/>
        <v>2.3265046764301803E-2</v>
      </c>
      <c r="AC137" s="5">
        <f t="shared" si="244"/>
        <v>1.7271910235533395E-3</v>
      </c>
      <c r="AD137" s="5">
        <f t="shared" si="245"/>
        <v>1.9421074921433419E-2</v>
      </c>
      <c r="AE137" s="5">
        <f t="shared" si="246"/>
        <v>2.3474310847704558E-2</v>
      </c>
      <c r="AF137" s="5">
        <f t="shared" si="247"/>
        <v>1.4186734565513665E-2</v>
      </c>
      <c r="AG137" s="5">
        <f t="shared" si="248"/>
        <v>5.7158493792948623E-3</v>
      </c>
      <c r="AH137" s="5">
        <f t="shared" si="249"/>
        <v>4.7690890250820734E-3</v>
      </c>
      <c r="AI137" s="5">
        <f t="shared" si="250"/>
        <v>8.1886908548619176E-3</v>
      </c>
      <c r="AJ137" s="5">
        <f t="shared" si="251"/>
        <v>7.0301327532196018E-3</v>
      </c>
      <c r="AK137" s="5">
        <f t="shared" si="252"/>
        <v>4.023660387549163E-3</v>
      </c>
      <c r="AL137" s="5">
        <f t="shared" si="253"/>
        <v>1.4338344054633579E-4</v>
      </c>
      <c r="AM137" s="5">
        <f t="shared" si="254"/>
        <v>6.6693315123423601E-3</v>
      </c>
      <c r="AN137" s="5">
        <f t="shared" si="255"/>
        <v>8.061240775830392E-3</v>
      </c>
      <c r="AO137" s="5">
        <f t="shared" si="256"/>
        <v>4.8718228150490817E-3</v>
      </c>
      <c r="AP137" s="5">
        <f t="shared" si="257"/>
        <v>1.9628622277267924E-3</v>
      </c>
      <c r="AQ137" s="5">
        <f t="shared" si="258"/>
        <v>5.9312934880377565E-4</v>
      </c>
      <c r="AR137" s="5">
        <f t="shared" si="259"/>
        <v>1.1528824093212449E-3</v>
      </c>
      <c r="AS137" s="5">
        <f t="shared" si="260"/>
        <v>1.9795389837113779E-3</v>
      </c>
      <c r="AT137" s="5">
        <f t="shared" si="261"/>
        <v>1.6994684611157012E-3</v>
      </c>
      <c r="AU137" s="5">
        <f t="shared" si="262"/>
        <v>9.726820483935717E-4</v>
      </c>
      <c r="AV137" s="5">
        <f t="shared" si="263"/>
        <v>4.1753218237689172E-4</v>
      </c>
      <c r="AW137" s="5">
        <f t="shared" si="264"/>
        <v>8.2659948462836809E-6</v>
      </c>
      <c r="AX137" s="5">
        <f t="shared" si="265"/>
        <v>1.9085788248703836E-3</v>
      </c>
      <c r="AY137" s="5">
        <f t="shared" si="266"/>
        <v>2.3069048852135984E-3</v>
      </c>
      <c r="AZ137" s="5">
        <f t="shared" si="267"/>
        <v>1.3941813877621184E-3</v>
      </c>
      <c r="BA137" s="5">
        <f t="shared" si="268"/>
        <v>5.6171705920516181E-4</v>
      </c>
      <c r="BB137" s="5">
        <f t="shared" si="269"/>
        <v>1.6973726878639748E-4</v>
      </c>
      <c r="BC137" s="5">
        <f t="shared" si="270"/>
        <v>4.1032388022302016E-5</v>
      </c>
      <c r="BD137" s="5">
        <f t="shared" si="271"/>
        <v>2.3224873113992072E-4</v>
      </c>
      <c r="BE137" s="5">
        <f t="shared" si="272"/>
        <v>3.9877910660433185E-4</v>
      </c>
      <c r="BF137" s="5">
        <f t="shared" si="273"/>
        <v>3.4235876140985885E-4</v>
      </c>
      <c r="BG137" s="5">
        <f t="shared" si="274"/>
        <v>1.9594727937169776E-4</v>
      </c>
      <c r="BH137" s="5">
        <f t="shared" si="275"/>
        <v>8.4112064494250174E-5</v>
      </c>
      <c r="BI137" s="5">
        <f t="shared" si="276"/>
        <v>2.888466496159687E-5</v>
      </c>
      <c r="BJ137" s="8">
        <f t="shared" si="277"/>
        <v>0.49098886075865983</v>
      </c>
      <c r="BK137" s="8">
        <f t="shared" si="278"/>
        <v>0.24015483699345958</v>
      </c>
      <c r="BL137" s="8">
        <f t="shared" si="279"/>
        <v>0.25312911257832932</v>
      </c>
      <c r="BM137" s="8">
        <f t="shared" si="280"/>
        <v>0.55772456780533353</v>
      </c>
      <c r="BN137" s="8">
        <f t="shared" si="281"/>
        <v>0.44003210491693789</v>
      </c>
    </row>
    <row r="138" spans="1:66" x14ac:dyDescent="0.25">
      <c r="A138" t="s">
        <v>70</v>
      </c>
      <c r="B138" t="s">
        <v>65</v>
      </c>
      <c r="C138" t="s">
        <v>76</v>
      </c>
      <c r="D138" s="7" t="s">
        <v>495</v>
      </c>
      <c r="E138">
        <f>VLOOKUP(A138,home!$A$2:$E$405,3,FALSE)</f>
        <v>1.359</v>
      </c>
      <c r="F138">
        <f>VLOOKUP(B138,home!$B$2:$E$405,3,FALSE)</f>
        <v>1.3245</v>
      </c>
      <c r="G138">
        <f>VLOOKUP(C138,away!$B$2:$E$405,4,FALSE)</f>
        <v>0.73580000000000001</v>
      </c>
      <c r="H138">
        <f>VLOOKUP(A138,away!$A$2:$E$405,3,FALSE)</f>
        <v>1.0342</v>
      </c>
      <c r="I138">
        <f>VLOOKUP(C138,away!$B$2:$E$405,3,FALSE)</f>
        <v>1.2087000000000001</v>
      </c>
      <c r="J138">
        <f>VLOOKUP(B138,home!$B$2:$E$405,4,FALSE)</f>
        <v>1.1603000000000001</v>
      </c>
      <c r="K138" s="3">
        <f t="shared" si="226"/>
        <v>1.3244366889000001</v>
      </c>
      <c r="L138" s="3">
        <f t="shared" si="227"/>
        <v>1.4504185576620003</v>
      </c>
      <c r="M138" s="5">
        <f t="shared" si="228"/>
        <v>6.2358502644034933E-2</v>
      </c>
      <c r="N138" s="5">
        <f t="shared" si="229"/>
        <v>8.2589888766627526E-2</v>
      </c>
      <c r="O138" s="5">
        <f t="shared" si="230"/>
        <v>9.0445929462923166E-2</v>
      </c>
      <c r="P138" s="5">
        <f t="shared" si="231"/>
        <v>0.11978990734235692</v>
      </c>
      <c r="Q138" s="5">
        <f t="shared" si="232"/>
        <v>5.469253940734576E-2</v>
      </c>
      <c r="R138" s="5">
        <f t="shared" si="233"/>
        <v>6.5592227279006043E-2</v>
      </c>
      <c r="S138" s="5">
        <f t="shared" si="234"/>
        <v>5.7528730215842989E-2</v>
      </c>
      <c r="T138" s="5">
        <f t="shared" si="235"/>
        <v>7.9327074122074542E-2</v>
      </c>
      <c r="U138" s="5">
        <f t="shared" si="236"/>
        <v>8.6872752314983009E-2</v>
      </c>
      <c r="V138" s="5">
        <f t="shared" si="237"/>
        <v>1.2279108292074152E-2</v>
      </c>
      <c r="W138" s="5">
        <f t="shared" si="238"/>
        <v>2.4145601933399249E-2</v>
      </c>
      <c r="X138" s="5">
        <f t="shared" si="239"/>
        <v>3.5021229130121741E-2</v>
      </c>
      <c r="Y138" s="5">
        <f t="shared" si="240"/>
        <v>2.5397720321230808E-2</v>
      </c>
      <c r="Z138" s="5">
        <f t="shared" si="241"/>
        <v>3.1712061227951345E-2</v>
      </c>
      <c r="AA138" s="5">
        <f t="shared" si="242"/>
        <v>4.2000617370941941E-2</v>
      </c>
      <c r="AB138" s="5">
        <f t="shared" si="243"/>
        <v>2.7813579301263099E-2</v>
      </c>
      <c r="AC138" s="5">
        <f t="shared" si="244"/>
        <v>1.4742508861931391E-3</v>
      </c>
      <c r="AD138" s="5">
        <f t="shared" si="245"/>
        <v>7.9948302690421909E-3</v>
      </c>
      <c r="AE138" s="5">
        <f t="shared" si="246"/>
        <v>1.1595850187576676E-2</v>
      </c>
      <c r="AF138" s="5">
        <f t="shared" si="247"/>
        <v>8.4094181519648002E-3</v>
      </c>
      <c r="AG138" s="5">
        <f t="shared" si="248"/>
        <v>4.0657253822498091E-3</v>
      </c>
      <c r="AH138" s="5">
        <f t="shared" si="249"/>
        <v>1.1498940526683564E-2</v>
      </c>
      <c r="AI138" s="5">
        <f t="shared" si="250"/>
        <v>1.5229618717018801E-2</v>
      </c>
      <c r="AJ138" s="5">
        <f t="shared" si="251"/>
        <v>1.0085332893388928E-2</v>
      </c>
      <c r="AK138" s="5">
        <f t="shared" si="252"/>
        <v>4.4524616345914276E-3</v>
      </c>
      <c r="AL138" s="5">
        <f t="shared" si="253"/>
        <v>1.132807040377881E-4</v>
      </c>
      <c r="AM138" s="5">
        <f t="shared" si="254"/>
        <v>2.1177293059695479E-3</v>
      </c>
      <c r="AN138" s="5">
        <f t="shared" si="255"/>
        <v>3.0715938854829002E-3</v>
      </c>
      <c r="AO138" s="5">
        <f t="shared" si="256"/>
        <v>2.2275483865527644E-3</v>
      </c>
      <c r="AP138" s="5">
        <f t="shared" si="257"/>
        <v>1.0769591726487251E-3</v>
      </c>
      <c r="AQ138" s="5">
        <f t="shared" si="258"/>
        <v>3.9051039246350652E-4</v>
      </c>
      <c r="AR138" s="5">
        <f t="shared" si="259"/>
        <v>3.3356553466706977E-3</v>
      </c>
      <c r="AS138" s="5">
        <f t="shared" si="260"/>
        <v>4.4178643226561202E-3</v>
      </c>
      <c r="AT138" s="5">
        <f t="shared" si="261"/>
        <v>2.9255907977540582E-3</v>
      </c>
      <c r="AU138" s="5">
        <f t="shared" si="262"/>
        <v>1.2915865964178977E-3</v>
      </c>
      <c r="AV138" s="5">
        <f t="shared" si="263"/>
        <v>4.276561687968355E-4</v>
      </c>
      <c r="AW138" s="5">
        <f t="shared" si="264"/>
        <v>6.0447450650463626E-6</v>
      </c>
      <c r="AX138" s="5">
        <f t="shared" si="265"/>
        <v>4.674663983307997E-4</v>
      </c>
      <c r="AY138" s="5">
        <f t="shared" si="266"/>
        <v>6.7802193922240862E-4</v>
      </c>
      <c r="AZ138" s="5">
        <f t="shared" si="267"/>
        <v>4.9170780157507929E-4</v>
      </c>
      <c r="BA138" s="5">
        <f t="shared" si="268"/>
        <v>2.3772737345055978E-4</v>
      </c>
      <c r="BB138" s="5">
        <f t="shared" si="269"/>
        <v>8.6201048529234203E-5</v>
      </c>
      <c r="BC138" s="5">
        <f t="shared" si="270"/>
        <v>2.5005520095344781E-5</v>
      </c>
      <c r="BD138" s="5">
        <f t="shared" si="271"/>
        <v>8.0634940279594291E-4</v>
      </c>
      <c r="BE138" s="5">
        <f t="shared" si="272"/>
        <v>1.0679587331355509E-3</v>
      </c>
      <c r="BF138" s="5">
        <f t="shared" si="273"/>
        <v>7.0722186419794428E-4</v>
      </c>
      <c r="BG138" s="5">
        <f t="shared" si="274"/>
        <v>3.1222352804533677E-4</v>
      </c>
      <c r="BH138" s="5">
        <f t="shared" si="275"/>
        <v>1.0338007392026061E-4</v>
      </c>
      <c r="BI138" s="5">
        <f t="shared" si="276"/>
        <v>2.7384072560237448E-5</v>
      </c>
      <c r="BJ138" s="8">
        <f t="shared" si="277"/>
        <v>0.34411034889595393</v>
      </c>
      <c r="BK138" s="8">
        <f t="shared" si="278"/>
        <v>0.25422180202376227</v>
      </c>
      <c r="BL138" s="8">
        <f t="shared" si="279"/>
        <v>0.36941433040775079</v>
      </c>
      <c r="BM138" s="8">
        <f t="shared" si="280"/>
        <v>0.52331757045896665</v>
      </c>
      <c r="BN138" s="8">
        <f t="shared" si="281"/>
        <v>0.47546899490229433</v>
      </c>
    </row>
    <row r="139" spans="1:66" x14ac:dyDescent="0.25">
      <c r="A139" t="s">
        <v>70</v>
      </c>
      <c r="B139" t="s">
        <v>78</v>
      </c>
      <c r="C139" t="s">
        <v>100</v>
      </c>
      <c r="D139" s="7" t="s">
        <v>495</v>
      </c>
      <c r="E139">
        <f>VLOOKUP(A139,home!$A$2:$E$405,3,FALSE)</f>
        <v>1.359</v>
      </c>
      <c r="F139">
        <f>VLOOKUP(B139,home!$B$2:$E$405,3,FALSE)</f>
        <v>0.1226</v>
      </c>
      <c r="G139">
        <f>VLOOKUP(C139,away!$B$2:$E$405,4,FALSE)</f>
        <v>1.766</v>
      </c>
      <c r="H139">
        <f>VLOOKUP(A139,away!$A$2:$E$405,3,FALSE)</f>
        <v>1.0342</v>
      </c>
      <c r="I139">
        <f>VLOOKUP(C139,away!$B$2:$E$405,3,FALSE)</f>
        <v>0.77349999999999997</v>
      </c>
      <c r="J139">
        <f>VLOOKUP(B139,home!$B$2:$E$405,4,FALSE)</f>
        <v>0.64459999999999995</v>
      </c>
      <c r="K139" s="3">
        <f t="shared" si="226"/>
        <v>0.29423926439999998</v>
      </c>
      <c r="L139" s="3">
        <f t="shared" si="227"/>
        <v>0.51565015502</v>
      </c>
      <c r="M139" s="5">
        <f t="shared" si="228"/>
        <v>0.44490726160589855</v>
      </c>
      <c r="N139" s="5">
        <f t="shared" si="229"/>
        <v>0.13090918538113794</v>
      </c>
      <c r="O139" s="5">
        <f t="shared" si="230"/>
        <v>0.2294164984166053</v>
      </c>
      <c r="P139" s="5">
        <f t="shared" si="231"/>
        <v>6.7503341735325698E-2</v>
      </c>
      <c r="Q139" s="5">
        <f t="shared" si="232"/>
        <v>1.9259311204874622E-2</v>
      </c>
      <c r="R139" s="5">
        <f t="shared" si="233"/>
        <v>5.9149326486334045E-2</v>
      </c>
      <c r="S139" s="5">
        <f t="shared" si="234"/>
        <v>2.5604780696255047E-3</v>
      </c>
      <c r="T139" s="5">
        <f t="shared" si="235"/>
        <v>9.9310668083720226E-3</v>
      </c>
      <c r="U139" s="5">
        <f t="shared" si="236"/>
        <v>1.7404054315094366E-2</v>
      </c>
      <c r="V139" s="5">
        <f t="shared" si="237"/>
        <v>4.3165256886187009E-5</v>
      </c>
      <c r="W139" s="5">
        <f t="shared" si="238"/>
        <v>1.8889485205909955E-3</v>
      </c>
      <c r="X139" s="5">
        <f t="shared" si="239"/>
        <v>9.7403659746754664E-4</v>
      </c>
      <c r="Y139" s="5">
        <f t="shared" si="240"/>
        <v>2.5113106123964685E-4</v>
      </c>
      <c r="Z139" s="5">
        <f t="shared" si="241"/>
        <v>1.0166786457335583E-2</v>
      </c>
      <c r="AA139" s="5">
        <f t="shared" si="242"/>
        <v>2.9914677685183035E-3</v>
      </c>
      <c r="AB139" s="5">
        <f t="shared" si="243"/>
        <v>4.4010363784256735E-4</v>
      </c>
      <c r="AC139" s="5">
        <f t="shared" si="244"/>
        <v>4.0932674881558546E-7</v>
      </c>
      <c r="AD139" s="5">
        <f t="shared" si="245"/>
        <v>1.3895070579704065E-4</v>
      </c>
      <c r="AE139" s="5">
        <f t="shared" si="246"/>
        <v>7.1649952984382439E-5</v>
      </c>
      <c r="AF139" s="5">
        <f t="shared" si="247"/>
        <v>1.8473154681786254E-5</v>
      </c>
      <c r="AG139" s="5">
        <f t="shared" si="248"/>
        <v>3.175228358457174E-6</v>
      </c>
      <c r="AH139" s="5">
        <f t="shared" si="249"/>
        <v>1.3106262531950824E-3</v>
      </c>
      <c r="AI139" s="5">
        <f t="shared" si="250"/>
        <v>3.8563770464344915E-4</v>
      </c>
      <c r="AJ139" s="5">
        <f t="shared" si="251"/>
        <v>5.6734877269596447E-5</v>
      </c>
      <c r="AK139" s="5">
        <f t="shared" si="252"/>
        <v>5.5645428512101128E-6</v>
      </c>
      <c r="AL139" s="5">
        <f t="shared" si="253"/>
        <v>2.4841962171598761E-9</v>
      </c>
      <c r="AM139" s="5">
        <f t="shared" si="254"/>
        <v>8.176950692316416E-6</v>
      </c>
      <c r="AN139" s="5">
        <f t="shared" si="255"/>
        <v>4.2164458920838571E-6</v>
      </c>
      <c r="AO139" s="5">
        <f t="shared" si="256"/>
        <v>1.0871054889432412E-6</v>
      </c>
      <c r="AP139" s="5">
        <f t="shared" si="257"/>
        <v>1.8685537129889179E-7</v>
      </c>
      <c r="AQ139" s="5">
        <f t="shared" si="258"/>
        <v>2.4088000294148301E-8</v>
      </c>
      <c r="AR139" s="5">
        <f t="shared" si="259"/>
        <v>1.3516492612666525E-4</v>
      </c>
      <c r="AS139" s="5">
        <f t="shared" si="260"/>
        <v>3.9770828436190321E-5</v>
      </c>
      <c r="AT139" s="5">
        <f t="shared" si="261"/>
        <v>5.8510696518216185E-6</v>
      </c>
      <c r="AU139" s="5">
        <f t="shared" si="262"/>
        <v>5.7387147676838572E-7</v>
      </c>
      <c r="AV139" s="5">
        <f t="shared" si="263"/>
        <v>4.2213880296117866E-8</v>
      </c>
      <c r="AW139" s="5">
        <f t="shared" si="264"/>
        <v>1.0469819009725348E-11</v>
      </c>
      <c r="AX139" s="5">
        <f t="shared" si="265"/>
        <v>4.0099665945704178E-7</v>
      </c>
      <c r="AY139" s="5">
        <f t="shared" si="266"/>
        <v>2.0677398961152577E-7</v>
      </c>
      <c r="AZ139" s="5">
        <f t="shared" si="267"/>
        <v>5.3311519898643555E-8</v>
      </c>
      <c r="BA139" s="5">
        <f t="shared" si="268"/>
        <v>9.1633645000291228E-9</v>
      </c>
      <c r="BB139" s="5">
        <f t="shared" si="269"/>
        <v>1.1812725812361955E-9</v>
      </c>
      <c r="BC139" s="5">
        <f t="shared" si="270"/>
        <v>1.2182467792706399E-10</v>
      </c>
      <c r="BD139" s="5">
        <f t="shared" si="271"/>
        <v>1.1616302518413623E-5</v>
      </c>
      <c r="BE139" s="5">
        <f t="shared" si="272"/>
        <v>3.4179723080658916E-6</v>
      </c>
      <c r="BF139" s="5">
        <f t="shared" si="273"/>
        <v>5.0285082883243891E-7</v>
      </c>
      <c r="BG139" s="5">
        <f t="shared" si="274"/>
        <v>4.931948599286238E-8</v>
      </c>
      <c r="BH139" s="5">
        <f t="shared" si="275"/>
        <v>3.6279323197814815E-9</v>
      </c>
      <c r="BI139" s="5">
        <f t="shared" si="276"/>
        <v>2.1349602741309785E-10</v>
      </c>
      <c r="BJ139" s="8">
        <f t="shared" si="277"/>
        <v>0.16346029160958012</v>
      </c>
      <c r="BK139" s="8">
        <f t="shared" si="278"/>
        <v>0.51501486525267048</v>
      </c>
      <c r="BL139" s="8">
        <f t="shared" si="279"/>
        <v>0.31135700719849535</v>
      </c>
      <c r="BM139" s="8">
        <f t="shared" si="280"/>
        <v>4.8853818924385624E-2</v>
      </c>
      <c r="BN139" s="8">
        <f t="shared" si="281"/>
        <v>0.95114492483017621</v>
      </c>
    </row>
    <row r="140" spans="1:66" x14ac:dyDescent="0.25">
      <c r="A140" t="s">
        <v>70</v>
      </c>
      <c r="B140" t="s">
        <v>344</v>
      </c>
      <c r="C140" t="s">
        <v>71</v>
      </c>
      <c r="D140" s="7" t="s">
        <v>495</v>
      </c>
      <c r="E140">
        <f>VLOOKUP(A140,home!$A$2:$E$405,3,FALSE)</f>
        <v>1.359</v>
      </c>
      <c r="F140">
        <f>VLOOKUP(B140,home!$B$2:$E$405,3,FALSE)</f>
        <v>1.0302</v>
      </c>
      <c r="G140">
        <f>VLOOKUP(C140,away!$B$2:$E$405,4,FALSE)</f>
        <v>1.4717</v>
      </c>
      <c r="H140">
        <f>VLOOKUP(A140,away!$A$2:$E$405,3,FALSE)</f>
        <v>1.0342</v>
      </c>
      <c r="I140">
        <f>VLOOKUP(C140,away!$B$2:$E$405,3,FALSE)</f>
        <v>1.2087000000000001</v>
      </c>
      <c r="J140">
        <f>VLOOKUP(B140,home!$B$2:$E$405,4,FALSE)</f>
        <v>0.96689999999999998</v>
      </c>
      <c r="K140" s="3">
        <f t="shared" si="226"/>
        <v>2.0604415170599997</v>
      </c>
      <c r="L140" s="3">
        <f t="shared" si="227"/>
        <v>1.208661297426</v>
      </c>
      <c r="M140" s="5">
        <f t="shared" si="228"/>
        <v>3.8040541192042483E-2</v>
      </c>
      <c r="N140" s="5">
        <f t="shared" si="229"/>
        <v>7.8380310403515424E-2</v>
      </c>
      <c r="O140" s="5">
        <f t="shared" si="230"/>
        <v>4.5978129871961267E-2</v>
      </c>
      <c r="P140" s="5">
        <f t="shared" si="231"/>
        <v>9.4735247664965549E-2</v>
      </c>
      <c r="Q140" s="5">
        <f t="shared" si="232"/>
        <v>8.0749022837726517E-2</v>
      </c>
      <c r="R140" s="5">
        <f t="shared" si="233"/>
        <v>2.7785993052132921E-2</v>
      </c>
      <c r="S140" s="5">
        <f t="shared" si="234"/>
        <v>5.8981594825599865E-2</v>
      </c>
      <c r="T140" s="5">
        <f t="shared" si="235"/>
        <v>9.7598218708928236E-2</v>
      </c>
      <c r="U140" s="5">
        <f t="shared" si="236"/>
        <v>5.725141367735536E-2</v>
      </c>
      <c r="V140" s="5">
        <f t="shared" si="237"/>
        <v>1.6320704812938732E-2</v>
      </c>
      <c r="W140" s="5">
        <f t="shared" si="238"/>
        <v>5.5459546372292598E-2</v>
      </c>
      <c r="X140" s="5">
        <f t="shared" si="239"/>
        <v>6.7031807272992586E-2</v>
      </c>
      <c r="Y140" s="5">
        <f t="shared" si="240"/>
        <v>4.0509375573692406E-2</v>
      </c>
      <c r="Z140" s="5">
        <f t="shared" si="241"/>
        <v>1.1194618137553604E-2</v>
      </c>
      <c r="AA140" s="5">
        <f t="shared" si="242"/>
        <v>2.3065855978248333E-2</v>
      </c>
      <c r="AB140" s="5">
        <f t="shared" si="243"/>
        <v>2.3762923642054738E-2</v>
      </c>
      <c r="AC140" s="5">
        <f t="shared" si="244"/>
        <v>2.540293138698785E-3</v>
      </c>
      <c r="AD140" s="5">
        <f t="shared" si="245"/>
        <v>2.8567787965696478E-2</v>
      </c>
      <c r="AE140" s="5">
        <f t="shared" si="246"/>
        <v>3.4528779667209575E-2</v>
      </c>
      <c r="AF140" s="5">
        <f t="shared" si="247"/>
        <v>2.0866799815553012E-2</v>
      </c>
      <c r="AG140" s="5">
        <f t="shared" si="248"/>
        <v>8.4069644460649778E-3</v>
      </c>
      <c r="AH140" s="5">
        <f t="shared" si="249"/>
        <v>3.3826254205810398E-3</v>
      </c>
      <c r="AI140" s="5">
        <f t="shared" si="250"/>
        <v>6.9697018532277168E-3</v>
      </c>
      <c r="AJ140" s="5">
        <f t="shared" si="251"/>
        <v>7.1803315299602058E-3</v>
      </c>
      <c r="AK140" s="5">
        <f t="shared" si="252"/>
        <v>4.9315510635283191E-3</v>
      </c>
      <c r="AL140" s="5">
        <f t="shared" si="253"/>
        <v>2.5305139421789711E-4</v>
      </c>
      <c r="AM140" s="5">
        <f t="shared" si="254"/>
        <v>1.1772451275017621E-2</v>
      </c>
      <c r="AN140" s="5">
        <f t="shared" si="255"/>
        <v>1.4228906231947168E-2</v>
      </c>
      <c r="AO140" s="5">
        <f t="shared" si="256"/>
        <v>8.5989641336290806E-3</v>
      </c>
      <c r="AP140" s="5">
        <f t="shared" si="257"/>
        <v>3.4644117154239234E-3</v>
      </c>
      <c r="AQ140" s="5">
        <f t="shared" si="258"/>
        <v>1.0468250896955274E-3</v>
      </c>
      <c r="AR140" s="5">
        <f t="shared" si="259"/>
        <v>8.1768968590913008E-4</v>
      </c>
      <c r="AS140" s="5">
        <f t="shared" si="260"/>
        <v>1.6848017769189225E-3</v>
      </c>
      <c r="AT140" s="5">
        <f t="shared" si="261"/>
        <v>1.7357177645901045E-3</v>
      </c>
      <c r="AU140" s="5">
        <f t="shared" si="262"/>
        <v>1.1921149813533421E-3</v>
      </c>
      <c r="AV140" s="5">
        <f t="shared" si="263"/>
        <v>6.1407080017240813E-4</v>
      </c>
      <c r="AW140" s="5">
        <f t="shared" si="264"/>
        <v>1.750536383317812E-5</v>
      </c>
      <c r="AX140" s="5">
        <f t="shared" si="265"/>
        <v>4.0427412274353708E-3</v>
      </c>
      <c r="AY140" s="5">
        <f t="shared" si="266"/>
        <v>4.8863048571096152E-3</v>
      </c>
      <c r="AZ140" s="5">
        <f t="shared" si="267"/>
        <v>2.9529437841065371E-3</v>
      </c>
      <c r="BA140" s="5">
        <f t="shared" si="268"/>
        <v>1.1897029551080835E-3</v>
      </c>
      <c r="BB140" s="5">
        <f t="shared" si="269"/>
        <v>3.5948697931812031E-4</v>
      </c>
      <c r="BC140" s="5">
        <f t="shared" si="270"/>
        <v>8.6899599766078622E-5</v>
      </c>
      <c r="BD140" s="5">
        <f t="shared" si="271"/>
        <v>1.6471831277713127E-4</v>
      </c>
      <c r="BE140" s="5">
        <f t="shared" si="272"/>
        <v>3.3939245026607583E-4</v>
      </c>
      <c r="BF140" s="5">
        <f t="shared" si="273"/>
        <v>3.4964914755247198E-4</v>
      </c>
      <c r="BG140" s="5">
        <f t="shared" si="274"/>
        <v>2.4014387334058372E-4</v>
      </c>
      <c r="BH140" s="5">
        <f t="shared" si="275"/>
        <v>1.2370060167463413E-4</v>
      </c>
      <c r="BI140" s="5">
        <f t="shared" si="276"/>
        <v>5.0975571075143621E-5</v>
      </c>
      <c r="BJ140" s="8">
        <f t="shared" si="277"/>
        <v>0.56472825091222878</v>
      </c>
      <c r="BK140" s="8">
        <f t="shared" si="278"/>
        <v>0.2157577378855729</v>
      </c>
      <c r="BL140" s="8">
        <f t="shared" si="279"/>
        <v>0.20762150105467983</v>
      </c>
      <c r="BM140" s="8">
        <f t="shared" si="280"/>
        <v>0.62876406347441449</v>
      </c>
      <c r="BN140" s="8">
        <f t="shared" si="281"/>
        <v>0.36566924502234416</v>
      </c>
    </row>
    <row r="141" spans="1:66" x14ac:dyDescent="0.25">
      <c r="A141" t="s">
        <v>70</v>
      </c>
      <c r="B141" t="s">
        <v>346</v>
      </c>
      <c r="C141" t="s">
        <v>79</v>
      </c>
      <c r="D141" s="7" t="s">
        <v>495</v>
      </c>
      <c r="E141">
        <f>VLOOKUP(A141,home!$A$2:$E$405,3,FALSE)</f>
        <v>1.359</v>
      </c>
      <c r="F141">
        <f>VLOOKUP(B141,home!$B$2:$E$405,3,FALSE)</f>
        <v>1.1773</v>
      </c>
      <c r="G141">
        <f>VLOOKUP(C141,away!$B$2:$E$405,4,FALSE)</f>
        <v>1.1037999999999999</v>
      </c>
      <c r="H141">
        <f>VLOOKUP(A141,away!$A$2:$E$405,3,FALSE)</f>
        <v>1.0342</v>
      </c>
      <c r="I141">
        <f>VLOOKUP(C141,away!$B$2:$E$405,3,FALSE)</f>
        <v>0.64459999999999995</v>
      </c>
      <c r="J141">
        <f>VLOOKUP(B141,home!$B$2:$E$405,4,FALSE)</f>
        <v>0.96689999999999998</v>
      </c>
      <c r="K141" s="3">
        <f t="shared" si="226"/>
        <v>1.7660255826599998</v>
      </c>
      <c r="L141" s="3">
        <f t="shared" si="227"/>
        <v>0.64457935990799997</v>
      </c>
      <c r="M141" s="5">
        <f t="shared" si="228"/>
        <v>8.9760977908191028E-2</v>
      </c>
      <c r="N141" s="5">
        <f t="shared" si="229"/>
        <v>0.15852018331044443</v>
      </c>
      <c r="O141" s="5">
        <f t="shared" si="230"/>
        <v>5.7858073684777897E-2</v>
      </c>
      <c r="P141" s="5">
        <f t="shared" si="231"/>
        <v>0.1021788382907451</v>
      </c>
      <c r="Q141" s="5">
        <f t="shared" si="232"/>
        <v>0.13997534954709881</v>
      </c>
      <c r="R141" s="5">
        <f t="shared" si="233"/>
        <v>1.8647060050622014E-2</v>
      </c>
      <c r="S141" s="5">
        <f t="shared" si="234"/>
        <v>2.9078657668828434E-2</v>
      </c>
      <c r="T141" s="5">
        <f t="shared" si="235"/>
        <v>9.0225221213967519E-2</v>
      </c>
      <c r="U141" s="5">
        <f t="shared" si="236"/>
        <v>3.2931185090795755E-2</v>
      </c>
      <c r="V141" s="5">
        <f t="shared" si="237"/>
        <v>3.6779450007702933E-3</v>
      </c>
      <c r="W141" s="5">
        <f t="shared" si="238"/>
        <v>8.240001608065077E-2</v>
      </c>
      <c r="X141" s="5">
        <f t="shared" si="239"/>
        <v>5.3113349621674778E-2</v>
      </c>
      <c r="Y141" s="5">
        <f t="shared" si="240"/>
        <v>1.7117884450854468E-2</v>
      </c>
      <c r="Z141" s="5">
        <f t="shared" si="241"/>
        <v>4.0065033438653258E-3</v>
      </c>
      <c r="AA141" s="5">
        <f t="shared" si="242"/>
        <v>7.0755874022790004E-3</v>
      </c>
      <c r="AB141" s="5">
        <f t="shared" si="243"/>
        <v>6.2478341823857635E-3</v>
      </c>
      <c r="AC141" s="5">
        <f t="shared" si="244"/>
        <v>2.6167283116357689E-4</v>
      </c>
      <c r="AD141" s="5">
        <f t="shared" si="245"/>
        <v>3.6380134102506144E-2</v>
      </c>
      <c r="AE141" s="5">
        <f t="shared" si="246"/>
        <v>2.3449883553160616E-2</v>
      </c>
      <c r="AF141" s="5">
        <f t="shared" si="247"/>
        <v>7.5576554653067011E-3</v>
      </c>
      <c r="AG141" s="5">
        <f t="shared" si="248"/>
        <v>1.6238362407441974E-3</v>
      </c>
      <c r="AH141" s="5">
        <f t="shared" si="249"/>
        <v>6.4562734021449326E-4</v>
      </c>
      <c r="AI141" s="5">
        <f t="shared" si="250"/>
        <v>1.1401943996835265E-3</v>
      </c>
      <c r="AJ141" s="5">
        <f t="shared" si="251"/>
        <v>1.0068062395233843E-3</v>
      </c>
      <c r="AK141" s="5">
        <f t="shared" si="252"/>
        <v>5.9268185859333593E-4</v>
      </c>
      <c r="AL141" s="5">
        <f t="shared" si="253"/>
        <v>1.1914944120992997E-5</v>
      </c>
      <c r="AM141" s="5">
        <f t="shared" si="254"/>
        <v>1.2849649505125474E-2</v>
      </c>
      <c r="AN141" s="5">
        <f t="shared" si="255"/>
        <v>8.2826188530559265E-3</v>
      </c>
      <c r="AO141" s="5">
        <f t="shared" si="256"/>
        <v>2.6694025793323607E-3</v>
      </c>
      <c r="AP141" s="5">
        <f t="shared" si="257"/>
        <v>5.7354726864093913E-4</v>
      </c>
      <c r="AQ141" s="5">
        <f t="shared" si="258"/>
        <v>9.2424182824389547E-5</v>
      </c>
      <c r="AR141" s="5">
        <f t="shared" si="259"/>
        <v>8.3231611538912517E-5</v>
      </c>
      <c r="AS141" s="5">
        <f t="shared" si="260"/>
        <v>1.4698915526373875E-4</v>
      </c>
      <c r="AT141" s="5">
        <f t="shared" si="261"/>
        <v>1.2979330428467272E-4</v>
      </c>
      <c r="AU141" s="5">
        <f t="shared" si="262"/>
        <v>7.6406098608235252E-5</v>
      </c>
      <c r="AV141" s="5">
        <f t="shared" si="263"/>
        <v>3.3733781203346509E-5</v>
      </c>
      <c r="AW141" s="5">
        <f t="shared" si="264"/>
        <v>3.7675835713730464E-7</v>
      </c>
      <c r="AX141" s="5">
        <f t="shared" si="265"/>
        <v>3.7821349590443291E-3</v>
      </c>
      <c r="AY141" s="5">
        <f t="shared" si="266"/>
        <v>2.4378861309864632E-3</v>
      </c>
      <c r="AZ141" s="5">
        <f t="shared" si="267"/>
        <v>7.857055409199225E-4</v>
      </c>
      <c r="BA141" s="5">
        <f t="shared" si="268"/>
        <v>1.6881652488077753E-4</v>
      </c>
      <c r="BB141" s="5">
        <f t="shared" si="269"/>
        <v>2.7203911887386128E-5</v>
      </c>
      <c r="BC141" s="5">
        <f t="shared" si="270"/>
        <v>3.5070160222729965E-6</v>
      </c>
      <c r="BD141" s="5">
        <f t="shared" si="271"/>
        <v>8.9415631483105881E-6</v>
      </c>
      <c r="BE141" s="5">
        <f t="shared" si="272"/>
        <v>1.5791029268886389E-5</v>
      </c>
      <c r="BF141" s="5">
        <f t="shared" si="273"/>
        <v>1.39436808326931E-5</v>
      </c>
      <c r="BG141" s="5">
        <f t="shared" si="274"/>
        <v>8.2082990223273002E-6</v>
      </c>
      <c r="BH141" s="5">
        <f t="shared" si="275"/>
        <v>3.624016515888268E-6</v>
      </c>
      <c r="BI141" s="5">
        <f t="shared" si="276"/>
        <v>1.2800211758082086E-6</v>
      </c>
      <c r="BJ141" s="8">
        <f t="shared" si="277"/>
        <v>0.64203641005912881</v>
      </c>
      <c r="BK141" s="8">
        <f t="shared" si="278"/>
        <v>0.22740789277480591</v>
      </c>
      <c r="BL141" s="8">
        <f t="shared" si="279"/>
        <v>0.12666699280973798</v>
      </c>
      <c r="BM141" s="8">
        <f t="shared" si="280"/>
        <v>0.43073980682302931</v>
      </c>
      <c r="BN141" s="8">
        <f t="shared" si="281"/>
        <v>0.56694048279187925</v>
      </c>
    </row>
    <row r="142" spans="1:66" x14ac:dyDescent="0.25">
      <c r="A142" t="s">
        <v>70</v>
      </c>
      <c r="B142" t="s">
        <v>227</v>
      </c>
      <c r="C142" t="s">
        <v>84</v>
      </c>
      <c r="D142" s="7" t="s">
        <v>495</v>
      </c>
      <c r="E142">
        <f>VLOOKUP(A142,home!$A$2:$E$405,3,FALSE)</f>
        <v>1.359</v>
      </c>
      <c r="F142">
        <f>VLOOKUP(B142,home!$B$2:$E$405,3,FALSE)</f>
        <v>2.0234999999999999</v>
      </c>
      <c r="G142">
        <f>VLOOKUP(C142,away!$B$2:$E$405,4,FALSE)</f>
        <v>1.4717</v>
      </c>
      <c r="H142">
        <f>VLOOKUP(A142,away!$A$2:$E$405,3,FALSE)</f>
        <v>1.0342</v>
      </c>
      <c r="I142">
        <f>VLOOKUP(C142,away!$B$2:$E$405,3,FALSE)</f>
        <v>0.48349999999999999</v>
      </c>
      <c r="J142">
        <f>VLOOKUP(B142,home!$B$2:$E$405,4,FALSE)</f>
        <v>0.2417</v>
      </c>
      <c r="K142" s="3">
        <f t="shared" si="226"/>
        <v>4.0470815470499995</v>
      </c>
      <c r="L142" s="3">
        <f t="shared" si="227"/>
        <v>0.12085862869</v>
      </c>
      <c r="M142" s="5">
        <f t="shared" si="228"/>
        <v>1.5484121867715561E-2</v>
      </c>
      <c r="N142" s="5">
        <f t="shared" si="229"/>
        <v>6.2665503883105017E-2</v>
      </c>
      <c r="O142" s="5">
        <f t="shared" si="230"/>
        <v>1.8713897354009441E-3</v>
      </c>
      <c r="P142" s="5">
        <f t="shared" si="231"/>
        <v>7.5736668654799418E-3</v>
      </c>
      <c r="Q142" s="5">
        <f t="shared" si="232"/>
        <v>0.12680620220095221</v>
      </c>
      <c r="R142" s="5">
        <f t="shared" si="233"/>
        <v>1.1308679858255E-4</v>
      </c>
      <c r="S142" s="5">
        <f t="shared" si="234"/>
        <v>9.2611693254729269E-4</v>
      </c>
      <c r="T142" s="5">
        <f t="shared" si="235"/>
        <v>1.5325623707393942E-2</v>
      </c>
      <c r="U142" s="5">
        <f t="shared" si="236"/>
        <v>4.5767149575839814E-4</v>
      </c>
      <c r="V142" s="5">
        <f t="shared" si="237"/>
        <v>5.033185453902355E-5</v>
      </c>
      <c r="W142" s="5">
        <f t="shared" si="238"/>
        <v>0.17106501365965493</v>
      </c>
      <c r="X142" s="5">
        <f t="shared" si="239"/>
        <v>2.0674682967742011E-2</v>
      </c>
      <c r="Y142" s="5">
        <f t="shared" si="240"/>
        <v>1.2493569160408992E-3</v>
      </c>
      <c r="Z142" s="5">
        <f t="shared" si="241"/>
        <v>4.5558384665430795E-6</v>
      </c>
      <c r="AA142" s="5">
        <f t="shared" si="242"/>
        <v>1.8437849789287061E-5</v>
      </c>
      <c r="AB142" s="5">
        <f t="shared" si="243"/>
        <v>3.7309740824751701E-5</v>
      </c>
      <c r="AC142" s="5">
        <f t="shared" si="244"/>
        <v>1.5386596599447582E-6</v>
      </c>
      <c r="AD142" s="5">
        <f t="shared" si="245"/>
        <v>0.17307851503196139</v>
      </c>
      <c r="AE142" s="5">
        <f t="shared" si="246"/>
        <v>2.0918031982464405E-2</v>
      </c>
      <c r="AF142" s="5">
        <f t="shared" si="247"/>
        <v>1.2640623301471048E-3</v>
      </c>
      <c r="AG142" s="5">
        <f t="shared" si="248"/>
        <v>5.0924279933421742E-5</v>
      </c>
      <c r="AH142" s="5">
        <f t="shared" si="249"/>
        <v>1.3765309739988717E-7</v>
      </c>
      <c r="AI142" s="5">
        <f t="shared" si="250"/>
        <v>5.5709331038135965E-7</v>
      </c>
      <c r="AJ142" s="5">
        <f t="shared" si="251"/>
        <v>1.1273010282146993E-6</v>
      </c>
      <c r="AK142" s="5">
        <f t="shared" si="252"/>
        <v>1.5207597297527337E-6</v>
      </c>
      <c r="AL142" s="5">
        <f t="shared" si="253"/>
        <v>3.0103859381451654E-8</v>
      </c>
      <c r="AM142" s="5">
        <f t="shared" si="254"/>
        <v>0.14009257287533333</v>
      </c>
      <c r="AN142" s="5">
        <f t="shared" si="255"/>
        <v>1.6931396247366677E-2</v>
      </c>
      <c r="AO142" s="5">
        <f t="shared" si="256"/>
        <v>1.0231526661318741E-3</v>
      </c>
      <c r="AP142" s="5">
        <f t="shared" si="257"/>
        <v>4.1218942723071933E-5</v>
      </c>
      <c r="AQ142" s="5">
        <f t="shared" si="258"/>
        <v>1.2454162233905314E-6</v>
      </c>
      <c r="AR142" s="5">
        <f t="shared" si="259"/>
        <v>3.3273129173362728E-9</v>
      </c>
      <c r="AS142" s="5">
        <f t="shared" si="260"/>
        <v>1.346590670901273E-8</v>
      </c>
      <c r="AT142" s="5">
        <f t="shared" si="261"/>
        <v>2.7248811278171103E-8</v>
      </c>
      <c r="AU142" s="5">
        <f t="shared" si="262"/>
        <v>3.6759387100978066E-8</v>
      </c>
      <c r="AV142" s="5">
        <f t="shared" si="263"/>
        <v>3.7192059304309029E-8</v>
      </c>
      <c r="AW142" s="5">
        <f t="shared" si="264"/>
        <v>4.0901505474123014E-10</v>
      </c>
      <c r="AX142" s="5">
        <f t="shared" si="265"/>
        <v>9.4494344427086471E-2</v>
      </c>
      <c r="AY142" s="5">
        <f t="shared" si="266"/>
        <v>1.1420456886418214E-2</v>
      </c>
      <c r="AZ142" s="5">
        <f t="shared" si="267"/>
        <v>6.9013037915288612E-4</v>
      </c>
      <c r="BA142" s="5">
        <f t="shared" si="268"/>
        <v>2.7802737080575878E-5</v>
      </c>
      <c r="BB142" s="5">
        <f t="shared" si="269"/>
        <v>8.4005016934675315E-7</v>
      </c>
      <c r="BC142" s="5">
        <f t="shared" si="270"/>
        <v>2.0305462299610165E-8</v>
      </c>
      <c r="BD142" s="5">
        <f t="shared" si="271"/>
        <v>6.7022412735297611E-11</v>
      </c>
      <c r="BE142" s="5">
        <f t="shared" si="272"/>
        <v>2.7124516981979179E-10</v>
      </c>
      <c r="BF142" s="5">
        <f t="shared" si="273"/>
        <v>5.4887566075206142E-10</v>
      </c>
      <c r="BG142" s="5">
        <f t="shared" si="274"/>
        <v>7.4044818608484793E-10</v>
      </c>
      <c r="BH142" s="5">
        <f t="shared" si="275"/>
        <v>7.4916354761265813E-10</v>
      </c>
      <c r="BI142" s="5">
        <f t="shared" si="276"/>
        <v>6.0638519385314035E-10</v>
      </c>
      <c r="BJ142" s="8">
        <f t="shared" si="277"/>
        <v>0.85782109789254357</v>
      </c>
      <c r="BK142" s="8">
        <f t="shared" si="278"/>
        <v>3.5456263170219361E-2</v>
      </c>
      <c r="BL142" s="8">
        <f t="shared" si="279"/>
        <v>2.5013594041391608E-3</v>
      </c>
      <c r="BM142" s="8">
        <f t="shared" si="280"/>
        <v>0.66984884847672876</v>
      </c>
      <c r="BN142" s="8">
        <f t="shared" si="281"/>
        <v>0.2145139713512362</v>
      </c>
    </row>
    <row r="143" spans="1:66" x14ac:dyDescent="0.25">
      <c r="A143" t="s">
        <v>70</v>
      </c>
      <c r="B143" t="s">
        <v>74</v>
      </c>
      <c r="C143" t="s">
        <v>101</v>
      </c>
      <c r="D143" s="7" t="s">
        <v>495</v>
      </c>
      <c r="E143">
        <f>VLOOKUP(A143,home!$A$2:$E$405,3,FALSE)</f>
        <v>1.359</v>
      </c>
      <c r="F143">
        <f>VLOOKUP(B143,home!$B$2:$E$405,3,FALSE)</f>
        <v>0.91979999999999995</v>
      </c>
      <c r="G143">
        <f>VLOOKUP(C143,away!$B$2:$E$405,4,FALSE)</f>
        <v>1.2263999999999999</v>
      </c>
      <c r="H143">
        <f>VLOOKUP(A143,away!$A$2:$E$405,3,FALSE)</f>
        <v>1.0342</v>
      </c>
      <c r="I143">
        <f>VLOOKUP(C143,away!$B$2:$E$405,3,FALSE)</f>
        <v>0.96689999999999998</v>
      </c>
      <c r="J143">
        <f>VLOOKUP(B143,home!$B$2:$E$405,4,FALSE)</f>
        <v>0.96689999999999998</v>
      </c>
      <c r="K143" s="3">
        <f t="shared" si="226"/>
        <v>1.5330100564799998</v>
      </c>
      <c r="L143" s="3">
        <f t="shared" si="227"/>
        <v>0.96686903986200001</v>
      </c>
      <c r="M143" s="5">
        <f t="shared" si="228"/>
        <v>8.2094923600470271E-2</v>
      </c>
      <c r="N143" s="5">
        <f t="shared" si="229"/>
        <v>0.12585234346547819</v>
      </c>
      <c r="O143" s="5">
        <f t="shared" si="230"/>
        <v>7.9375039959130922E-2</v>
      </c>
      <c r="P143" s="5">
        <f t="shared" si="231"/>
        <v>0.12168273449084954</v>
      </c>
      <c r="Q143" s="5">
        <f t="shared" si="232"/>
        <v>9.6466454082076547E-2</v>
      </c>
      <c r="R143" s="5">
        <f t="shared" si="233"/>
        <v>3.837263433714639E-2</v>
      </c>
      <c r="S143" s="5">
        <f t="shared" si="234"/>
        <v>4.5090144505249792E-2</v>
      </c>
      <c r="T143" s="5">
        <f t="shared" si="235"/>
        <v>9.3270427837229053E-2</v>
      </c>
      <c r="U143" s="5">
        <f t="shared" si="236"/>
        <v>5.8825634332475174E-2</v>
      </c>
      <c r="V143" s="5">
        <f t="shared" si="237"/>
        <v>7.4259458053816483E-3</v>
      </c>
      <c r="W143" s="5">
        <f t="shared" si="238"/>
        <v>4.9294681406929823E-2</v>
      </c>
      <c r="X143" s="5">
        <f t="shared" si="239"/>
        <v>4.7661501282221422E-2</v>
      </c>
      <c r="Y143" s="5">
        <f t="shared" si="240"/>
        <v>2.3041214991561448E-2</v>
      </c>
      <c r="Z143" s="5">
        <f t="shared" si="241"/>
        <v>1.2367104039510786E-2</v>
      </c>
      <c r="AA143" s="5">
        <f t="shared" si="242"/>
        <v>1.8958894862104465E-2</v>
      </c>
      <c r="AB143" s="5">
        <f t="shared" si="243"/>
        <v>1.4532088241676573E-2</v>
      </c>
      <c r="AC143" s="5">
        <f t="shared" si="244"/>
        <v>6.879303190667355E-4</v>
      </c>
      <c r="AD143" s="5">
        <f t="shared" si="245"/>
        <v>1.8892310581950268E-2</v>
      </c>
      <c r="AE143" s="5">
        <f t="shared" si="246"/>
        <v>1.8266390193144959E-2</v>
      </c>
      <c r="AF143" s="5">
        <f t="shared" si="247"/>
        <v>8.8306035738953577E-3</v>
      </c>
      <c r="AG143" s="5">
        <f t="shared" si="248"/>
        <v>2.8460123996313842E-3</v>
      </c>
      <c r="AH143" s="5">
        <f t="shared" si="249"/>
        <v>2.989342502138813E-3</v>
      </c>
      <c r="AI143" s="5">
        <f t="shared" si="250"/>
        <v>4.5826921180418855E-3</v>
      </c>
      <c r="AJ143" s="5">
        <f t="shared" si="251"/>
        <v>3.5126565513549208E-3</v>
      </c>
      <c r="AK143" s="5">
        <f t="shared" si="252"/>
        <v>1.7949792727291495E-3</v>
      </c>
      <c r="AL143" s="5">
        <f t="shared" si="253"/>
        <v>4.0786562039128771E-5</v>
      </c>
      <c r="AM143" s="5">
        <f t="shared" si="254"/>
        <v>5.7924204224546489E-3</v>
      </c>
      <c r="AN143" s="5">
        <f t="shared" si="255"/>
        <v>5.6005119723357664E-3</v>
      </c>
      <c r="AO143" s="5">
        <f t="shared" si="256"/>
        <v>2.7074808167139586E-3</v>
      </c>
      <c r="AP143" s="5">
        <f t="shared" si="257"/>
        <v>8.7259312590033656E-4</v>
      </c>
      <c r="AQ143" s="5">
        <f t="shared" si="258"/>
        <v>2.1092081945735987E-4</v>
      </c>
      <c r="AR143" s="5">
        <f t="shared" si="259"/>
        <v>5.7806054297232479E-4</v>
      </c>
      <c r="AS143" s="5">
        <f t="shared" si="260"/>
        <v>8.8617262563086294E-4</v>
      </c>
      <c r="AT143" s="5">
        <f t="shared" si="261"/>
        <v>6.7925577343469956E-4</v>
      </c>
      <c r="AU143" s="5">
        <f t="shared" si="262"/>
        <v>3.471019771991649E-4</v>
      </c>
      <c r="AV143" s="5">
        <f t="shared" si="263"/>
        <v>1.3302770541760283E-4</v>
      </c>
      <c r="AW143" s="5">
        <f t="shared" si="264"/>
        <v>1.6792960114329581E-6</v>
      </c>
      <c r="AX143" s="5">
        <f t="shared" si="265"/>
        <v>1.4799731264971861E-3</v>
      </c>
      <c r="AY143" s="5">
        <f t="shared" si="266"/>
        <v>1.4309401958378964E-3</v>
      </c>
      <c r="AZ143" s="5">
        <f t="shared" si="267"/>
        <v>6.9176588662486446E-4</v>
      </c>
      <c r="BA143" s="5">
        <f t="shared" si="268"/>
        <v>2.2294900620342266E-4</v>
      </c>
      <c r="BB143" s="5">
        <f t="shared" si="269"/>
        <v>5.3890622891522576E-5</v>
      </c>
      <c r="BC143" s="5">
        <f t="shared" si="270"/>
        <v>1.0421034962538314E-5</v>
      </c>
      <c r="BD143" s="5">
        <f t="shared" si="271"/>
        <v>9.3151473694292968E-5</v>
      </c>
      <c r="BE143" s="5">
        <f t="shared" si="272"/>
        <v>1.4280214594928329E-4</v>
      </c>
      <c r="BF143" s="5">
        <f t="shared" si="273"/>
        <v>1.0945856291358798E-4</v>
      </c>
      <c r="BG143" s="5">
        <f t="shared" si="274"/>
        <v>5.593369257145971E-5</v>
      </c>
      <c r="BH143" s="5">
        <f t="shared" si="275"/>
        <v>2.1436728302027095E-5</v>
      </c>
      <c r="BI143" s="5">
        <f t="shared" si="276"/>
        <v>6.5725440130073858E-6</v>
      </c>
      <c r="BJ143" s="8">
        <f t="shared" si="277"/>
        <v>0.50349580684399797</v>
      </c>
      <c r="BK143" s="8">
        <f t="shared" si="278"/>
        <v>0.258453405478895</v>
      </c>
      <c r="BL143" s="8">
        <f t="shared" si="279"/>
        <v>0.22599693594889655</v>
      </c>
      <c r="BM143" s="8">
        <f t="shared" si="280"/>
        <v>0.45503986147632192</v>
      </c>
      <c r="BN143" s="8">
        <f t="shared" si="281"/>
        <v>0.54384412993515197</v>
      </c>
    </row>
    <row r="144" spans="1:66" x14ac:dyDescent="0.25">
      <c r="A144" t="s">
        <v>70</v>
      </c>
      <c r="B144" t="s">
        <v>88</v>
      </c>
      <c r="C144" t="s">
        <v>73</v>
      </c>
      <c r="D144" s="7" t="s">
        <v>495</v>
      </c>
      <c r="E144">
        <f>VLOOKUP(A144,home!$A$2:$E$405,3,FALSE)</f>
        <v>1.359</v>
      </c>
      <c r="F144">
        <f>VLOOKUP(B144,home!$B$2:$E$405,3,FALSE)</f>
        <v>0.73580000000000001</v>
      </c>
      <c r="G144">
        <f>VLOOKUP(C144,away!$B$2:$E$405,4,FALSE)</f>
        <v>1.1773</v>
      </c>
      <c r="H144">
        <f>VLOOKUP(A144,away!$A$2:$E$405,3,FALSE)</f>
        <v>1.0342</v>
      </c>
      <c r="I144">
        <f>VLOOKUP(C144,away!$B$2:$E$405,3,FALSE)</f>
        <v>0.77349999999999997</v>
      </c>
      <c r="J144">
        <f>VLOOKUP(B144,home!$B$2:$E$405,4,FALSE)</f>
        <v>1.2891999999999999</v>
      </c>
      <c r="K144" s="3">
        <f t="shared" si="226"/>
        <v>1.1772437250599999</v>
      </c>
      <c r="L144" s="3">
        <f t="shared" si="227"/>
        <v>1.03130031004</v>
      </c>
      <c r="M144" s="5">
        <f t="shared" si="228"/>
        <v>0.10986048513927861</v>
      </c>
      <c r="N144" s="5">
        <f t="shared" si="229"/>
        <v>0.1293325667622631</v>
      </c>
      <c r="O144" s="5">
        <f t="shared" si="230"/>
        <v>0.11329915238528285</v>
      </c>
      <c r="P144" s="5">
        <f t="shared" si="231"/>
        <v>0.13338071620019093</v>
      </c>
      <c r="Q144" s="5">
        <f t="shared" si="232"/>
        <v>7.6127976333388886E-2</v>
      </c>
      <c r="R144" s="5">
        <f t="shared" si="233"/>
        <v>5.84227254911057E-2</v>
      </c>
      <c r="S144" s="5">
        <f t="shared" si="234"/>
        <v>4.0484109075983057E-2</v>
      </c>
      <c r="T144" s="5">
        <f t="shared" si="235"/>
        <v>7.8510805595341751E-2</v>
      </c>
      <c r="U144" s="5">
        <f t="shared" si="236"/>
        <v>6.8777786985307079E-2</v>
      </c>
      <c r="V144" s="5">
        <f t="shared" si="237"/>
        <v>5.461269512707187E-3</v>
      </c>
      <c r="W144" s="5">
        <f t="shared" si="238"/>
        <v>2.9873727479999411E-2</v>
      </c>
      <c r="X144" s="5">
        <f t="shared" si="239"/>
        <v>3.080878441217386E-2</v>
      </c>
      <c r="Y144" s="5">
        <f t="shared" si="240"/>
        <v>1.588655445811521E-2</v>
      </c>
      <c r="Z144" s="5">
        <f t="shared" si="241"/>
        <v>2.0083791637453042E-2</v>
      </c>
      <c r="AA144" s="5">
        <f t="shared" si="242"/>
        <v>2.3643517680604093E-2</v>
      </c>
      <c r="AB144" s="5">
        <f t="shared" si="243"/>
        <v>1.3917091413918168E-2</v>
      </c>
      <c r="AC144" s="5">
        <f t="shared" si="244"/>
        <v>4.1440516467526297E-4</v>
      </c>
      <c r="AD144" s="5">
        <f t="shared" si="245"/>
        <v>8.7921645549954488E-3</v>
      </c>
      <c r="AE144" s="5">
        <f t="shared" si="246"/>
        <v>9.0673620314895061E-3</v>
      </c>
      <c r="AF144" s="5">
        <f t="shared" si="247"/>
        <v>4.6755866371600251E-3</v>
      </c>
      <c r="AG144" s="5">
        <f t="shared" si="248"/>
        <v>1.6073113161740053E-3</v>
      </c>
      <c r="AH144" s="5">
        <f t="shared" si="249"/>
        <v>5.1781051356210202E-3</v>
      </c>
      <c r="AI144" s="5">
        <f t="shared" si="250"/>
        <v>6.0958917786108043E-3</v>
      </c>
      <c r="AJ144" s="5">
        <f t="shared" si="251"/>
        <v>3.5881751725072067E-3</v>
      </c>
      <c r="AK144" s="5">
        <f t="shared" si="252"/>
        <v>1.4080522354167303E-3</v>
      </c>
      <c r="AL144" s="5">
        <f t="shared" si="253"/>
        <v>2.0125036801492353E-5</v>
      </c>
      <c r="AM144" s="5">
        <f t="shared" si="254"/>
        <v>2.0701041104126674E-3</v>
      </c>
      <c r="AN144" s="5">
        <f t="shared" si="255"/>
        <v>2.134899010883662E-3</v>
      </c>
      <c r="AO144" s="5">
        <f t="shared" si="256"/>
        <v>1.100861005914205E-3</v>
      </c>
      <c r="AP144" s="5">
        <f t="shared" si="257"/>
        <v>3.7843943223675534E-4</v>
      </c>
      <c r="AQ144" s="5">
        <f t="shared" si="258"/>
        <v>9.7571175949281828E-5</v>
      </c>
      <c r="AR144" s="5">
        <f t="shared" si="259"/>
        <v>1.0680362863571351E-3</v>
      </c>
      <c r="AS144" s="5">
        <f t="shared" si="260"/>
        <v>1.2573390162503224E-3</v>
      </c>
      <c r="AT144" s="5">
        <f t="shared" si="261"/>
        <v>7.4009723357690283E-4</v>
      </c>
      <c r="AU144" s="5">
        <f t="shared" si="262"/>
        <v>2.9042494138755792E-4</v>
      </c>
      <c r="AV144" s="5">
        <f t="shared" si="263"/>
        <v>8.5475234962355213E-5</v>
      </c>
      <c r="AW144" s="5">
        <f t="shared" si="264"/>
        <v>6.7871229251839165E-7</v>
      </c>
      <c r="AX144" s="5">
        <f t="shared" si="265"/>
        <v>4.0616951236737103E-4</v>
      </c>
      <c r="AY144" s="5">
        <f t="shared" si="266"/>
        <v>4.1888274403326537E-4</v>
      </c>
      <c r="AZ144" s="5">
        <f t="shared" si="267"/>
        <v>2.1599695189595625E-4</v>
      </c>
      <c r="BA144" s="5">
        <f t="shared" si="268"/>
        <v>7.4252574485998222E-5</v>
      </c>
      <c r="BB144" s="5">
        <f t="shared" si="269"/>
        <v>1.9144175772169536E-5</v>
      </c>
      <c r="BC144" s="5">
        <f t="shared" si="270"/>
        <v>3.9486788818597418E-6</v>
      </c>
      <c r="BD144" s="5">
        <f t="shared" si="271"/>
        <v>1.8357769220901386E-4</v>
      </c>
      <c r="BE144" s="5">
        <f t="shared" si="272"/>
        <v>2.1611568621405757E-4</v>
      </c>
      <c r="BF144" s="5">
        <f t="shared" si="273"/>
        <v>1.2721041774126763E-4</v>
      </c>
      <c r="BG144" s="5">
        <f t="shared" si="274"/>
        <v>4.9919222016056189E-5</v>
      </c>
      <c r="BH144" s="5">
        <f t="shared" si="275"/>
        <v>1.469177271956979E-5</v>
      </c>
      <c r="BI144" s="5">
        <f t="shared" si="276"/>
        <v>3.4591594488242441E-6</v>
      </c>
      <c r="BJ144" s="8">
        <f t="shared" si="277"/>
        <v>0.39160310895393435</v>
      </c>
      <c r="BK144" s="8">
        <f t="shared" si="278"/>
        <v>0.29003999287366983</v>
      </c>
      <c r="BL144" s="8">
        <f t="shared" si="279"/>
        <v>0.29836684494125659</v>
      </c>
      <c r="BM144" s="8">
        <f t="shared" si="280"/>
        <v>0.37925191206306308</v>
      </c>
      <c r="BN144" s="8">
        <f t="shared" si="281"/>
        <v>0.62042362231151016</v>
      </c>
    </row>
    <row r="145" spans="1:66" x14ac:dyDescent="0.25">
      <c r="A145" t="s">
        <v>89</v>
      </c>
      <c r="B145" t="s">
        <v>87</v>
      </c>
      <c r="C145" t="s">
        <v>116</v>
      </c>
      <c r="D145" s="7" t="s">
        <v>495</v>
      </c>
      <c r="E145">
        <f>VLOOKUP(A145,home!$A$2:$E$405,3,FALSE)</f>
        <v>1.3980999999999999</v>
      </c>
      <c r="F145">
        <f>VLOOKUP(B145,home!$B$2:$E$405,3,FALSE)</f>
        <v>0.89410000000000001</v>
      </c>
      <c r="G145">
        <f>VLOOKUP(C145,away!$B$2:$E$405,4,FALSE)</f>
        <v>0.57220000000000004</v>
      </c>
      <c r="H145">
        <f>VLOOKUP(A145,away!$A$2:$E$405,3,FALSE)</f>
        <v>1.1943999999999999</v>
      </c>
      <c r="I145">
        <f>VLOOKUP(C145,away!$B$2:$E$405,3,FALSE)</f>
        <v>0.50229999999999997</v>
      </c>
      <c r="J145">
        <f>VLOOKUP(B145,home!$B$2:$E$405,4,FALSE)</f>
        <v>0.83720000000000006</v>
      </c>
      <c r="K145" s="3">
        <f t="shared" si="226"/>
        <v>0.71527358036200006</v>
      </c>
      <c r="L145" s="3">
        <f t="shared" si="227"/>
        <v>0.50227572886399996</v>
      </c>
      <c r="M145" s="5">
        <f t="shared" si="228"/>
        <v>0.2959545720542282</v>
      </c>
      <c r="N145" s="5">
        <f t="shared" si="229"/>
        <v>0.21168848637773136</v>
      </c>
      <c r="O145" s="5">
        <f t="shared" si="230"/>
        <v>0.14865079838917067</v>
      </c>
      <c r="P145" s="5">
        <f t="shared" si="231"/>
        <v>0.10632598878749193</v>
      </c>
      <c r="Q145" s="5">
        <f t="shared" si="232"/>
        <v>7.5707590786406181E-2</v>
      </c>
      <c r="R145" s="5">
        <f t="shared" si="233"/>
        <v>3.733184405356809E-2</v>
      </c>
      <c r="S145" s="5">
        <f t="shared" si="234"/>
        <v>9.5497898656946439E-3</v>
      </c>
      <c r="T145" s="5">
        <f t="shared" si="235"/>
        <v>3.8026085342779611E-2</v>
      </c>
      <c r="U145" s="5">
        <f t="shared" si="236"/>
        <v>2.6702481757711491E-2</v>
      </c>
      <c r="V145" s="5">
        <f t="shared" si="237"/>
        <v>3.812112270905856E-4</v>
      </c>
      <c r="W145" s="5">
        <f t="shared" si="238"/>
        <v>1.8050546507457976E-2</v>
      </c>
      <c r="X145" s="5">
        <f t="shared" si="239"/>
        <v>9.0663514034269831E-3</v>
      </c>
      <c r="Y145" s="5">
        <f t="shared" si="240"/>
        <v>2.2769041296467176E-3</v>
      </c>
      <c r="Z145" s="5">
        <f t="shared" si="241"/>
        <v>6.2502930606143673E-3</v>
      </c>
      <c r="AA145" s="5">
        <f t="shared" si="242"/>
        <v>4.4706694957774018E-3</v>
      </c>
      <c r="AB145" s="5">
        <f t="shared" si="243"/>
        <v>1.5988758884299397E-3</v>
      </c>
      <c r="AC145" s="5">
        <f t="shared" si="244"/>
        <v>8.5597302095980071E-6</v>
      </c>
      <c r="AD145" s="5">
        <f t="shared" si="245"/>
        <v>3.2277697569700649E-3</v>
      </c>
      <c r="AE145" s="5">
        <f t="shared" si="246"/>
        <v>1.6212304072873152E-3</v>
      </c>
      <c r="AF145" s="5">
        <f t="shared" si="247"/>
        <v>4.0715234223835775E-4</v>
      </c>
      <c r="AG145" s="5">
        <f t="shared" si="248"/>
        <v>6.8167579818818663E-5</v>
      </c>
      <c r="AH145" s="5">
        <f t="shared" si="249"/>
        <v>7.8484262565842037E-4</v>
      </c>
      <c r="AI145" s="5">
        <f t="shared" si="250"/>
        <v>5.6137719487541133E-4</v>
      </c>
      <c r="AJ145" s="5">
        <f t="shared" si="251"/>
        <v>2.0076913805605582E-4</v>
      </c>
      <c r="AK145" s="5">
        <f t="shared" si="252"/>
        <v>4.7868286734515915E-5</v>
      </c>
      <c r="AL145" s="5">
        <f t="shared" si="253"/>
        <v>1.2300830792678696E-7</v>
      </c>
      <c r="AM145" s="5">
        <f t="shared" si="254"/>
        <v>4.617476861304324E-4</v>
      </c>
      <c r="AN145" s="5">
        <f t="shared" si="255"/>
        <v>2.3192465560242841E-4</v>
      </c>
      <c r="AO145" s="5">
        <f t="shared" si="256"/>
        <v>5.8245062717120934E-5</v>
      </c>
      <c r="AP145" s="5">
        <f t="shared" si="257"/>
        <v>9.7516937763237729E-6</v>
      </c>
      <c r="AQ145" s="5">
        <f t="shared" si="258"/>
        <v>1.2245097747903884E-6</v>
      </c>
      <c r="AR145" s="5">
        <f t="shared" si="259"/>
        <v>7.8841480369223728E-5</v>
      </c>
      <c r="AS145" s="5">
        <f t="shared" si="260"/>
        <v>5.6393227944735001E-5</v>
      </c>
      <c r="AT145" s="5">
        <f t="shared" si="261"/>
        <v>2.0168293030100497E-5</v>
      </c>
      <c r="AU145" s="5">
        <f t="shared" si="262"/>
        <v>4.8086157218099843E-6</v>
      </c>
      <c r="AV145" s="5">
        <f t="shared" si="263"/>
        <v>8.5986894598100764E-7</v>
      </c>
      <c r="AW145" s="5">
        <f t="shared" si="264"/>
        <v>1.227570152500317E-9</v>
      </c>
      <c r="AX145" s="5">
        <f t="shared" si="265"/>
        <v>5.5045986780397207E-5</v>
      </c>
      <c r="AY145" s="5">
        <f t="shared" si="266"/>
        <v>2.7648263131162113E-5</v>
      </c>
      <c r="AZ145" s="5">
        <f t="shared" si="267"/>
        <v>6.9435257580140516E-6</v>
      </c>
      <c r="BA145" s="5">
        <f t="shared" si="268"/>
        <v>1.162521486997489E-6</v>
      </c>
      <c r="BB145" s="5">
        <f t="shared" si="269"/>
        <v>1.4597658180043115E-7</v>
      </c>
      <c r="BC145" s="5">
        <f t="shared" si="270"/>
        <v>1.4664098804177376E-8</v>
      </c>
      <c r="BD145" s="5">
        <f t="shared" si="271"/>
        <v>6.6000270028614323E-6</v>
      </c>
      <c r="BE145" s="5">
        <f t="shared" si="272"/>
        <v>4.720824944822577E-6</v>
      </c>
      <c r="BF145" s="5">
        <f t="shared" si="273"/>
        <v>1.6883406802727429E-6</v>
      </c>
      <c r="BG145" s="5">
        <f t="shared" si="274"/>
        <v>4.0254182774983323E-7</v>
      </c>
      <c r="BH145" s="5">
        <f t="shared" si="275"/>
        <v>7.1981883595021681E-8</v>
      </c>
      <c r="BI145" s="5">
        <f t="shared" si="276"/>
        <v>1.0297347920042379E-8</v>
      </c>
      <c r="BJ145" s="8">
        <f t="shared" si="277"/>
        <v>0.36099413917960177</v>
      </c>
      <c r="BK145" s="8">
        <f t="shared" si="278"/>
        <v>0.41224789293615405</v>
      </c>
      <c r="BL145" s="8">
        <f t="shared" si="279"/>
        <v>0.22052409232968107</v>
      </c>
      <c r="BM145" s="8">
        <f t="shared" si="280"/>
        <v>0.1243294900218937</v>
      </c>
      <c r="BN145" s="8">
        <f t="shared" si="281"/>
        <v>0.87565928044859642</v>
      </c>
    </row>
    <row r="146" spans="1:66" x14ac:dyDescent="0.25">
      <c r="A146" t="s">
        <v>89</v>
      </c>
      <c r="B146" t="s">
        <v>115</v>
      </c>
      <c r="C146" t="s">
        <v>367</v>
      </c>
      <c r="D146" s="7" t="s">
        <v>495</v>
      </c>
      <c r="E146">
        <f>VLOOKUP(A146,home!$A$2:$E$405,3,FALSE)</f>
        <v>1.3980999999999999</v>
      </c>
      <c r="F146">
        <f>VLOOKUP(B146,home!$B$2:$E$405,3,FALSE)</f>
        <v>1.1444000000000001</v>
      </c>
      <c r="G146">
        <f>VLOOKUP(C146,away!$B$2:$E$405,4,FALSE)</f>
        <v>1.2875000000000001</v>
      </c>
      <c r="H146">
        <f>VLOOKUP(A146,away!$A$2:$E$405,3,FALSE)</f>
        <v>1.1943999999999999</v>
      </c>
      <c r="I146">
        <f>VLOOKUP(C146,away!$B$2:$E$405,3,FALSE)</f>
        <v>1.0046999999999999</v>
      </c>
      <c r="J146">
        <f>VLOOKUP(B146,home!$B$2:$E$405,4,FALSE)</f>
        <v>0.50229999999999997</v>
      </c>
      <c r="K146" s="3">
        <f t="shared" si="226"/>
        <v>2.0599815115000002</v>
      </c>
      <c r="L146" s="3">
        <f t="shared" si="227"/>
        <v>0.60276687146399988</v>
      </c>
      <c r="M146" s="5">
        <f t="shared" si="228"/>
        <v>6.9756241182548903E-2</v>
      </c>
      <c r="N146" s="5">
        <f t="shared" si="229"/>
        <v>0.14369656714778564</v>
      </c>
      <c r="O146" s="5">
        <f t="shared" si="230"/>
        <v>4.2046751262693229E-2</v>
      </c>
      <c r="P146" s="5">
        <f t="shared" si="231"/>
        <v>8.6615530219787337E-2</v>
      </c>
      <c r="Q146" s="5">
        <f t="shared" si="232"/>
        <v>0.14800613579522839</v>
      </c>
      <c r="R146" s="5">
        <f t="shared" si="233"/>
        <v>1.267219435691929E-2</v>
      </c>
      <c r="S146" s="5">
        <f t="shared" si="234"/>
        <v>2.6887379351554535E-2</v>
      </c>
      <c r="T146" s="5">
        <f t="shared" si="235"/>
        <v>8.9213195430765738E-2</v>
      </c>
      <c r="U146" s="5">
        <f t="shared" si="236"/>
        <v>2.6104486085388373E-2</v>
      </c>
      <c r="V146" s="5">
        <f t="shared" si="237"/>
        <v>3.7095280799334185E-3</v>
      </c>
      <c r="W146" s="5">
        <f t="shared" si="238"/>
        <v>0.1016299677755763</v>
      </c>
      <c r="X146" s="5">
        <f t="shared" si="239"/>
        <v>6.1259177723071247E-2</v>
      </c>
      <c r="Y146" s="5">
        <f t="shared" si="240"/>
        <v>1.8462501452296404E-2</v>
      </c>
      <c r="Z146" s="5">
        <f t="shared" si="241"/>
        <v>2.5461263157013311E-3</v>
      </c>
      <c r="AA146" s="5">
        <f t="shared" si="242"/>
        <v>5.2449731362883547E-3</v>
      </c>
      <c r="AB146" s="5">
        <f t="shared" si="243"/>
        <v>5.4022738445340911E-3</v>
      </c>
      <c r="AC146" s="5">
        <f t="shared" si="244"/>
        <v>2.8787992305572712E-4</v>
      </c>
      <c r="AD146" s="5">
        <f t="shared" si="245"/>
        <v>5.2338963658006998E-2</v>
      </c>
      <c r="AE146" s="5">
        <f t="shared" si="246"/>
        <v>3.1548193379804863E-2</v>
      </c>
      <c r="AF146" s="5">
        <f t="shared" si="247"/>
        <v>9.5081029119431244E-3</v>
      </c>
      <c r="AG146" s="5">
        <f t="shared" si="248"/>
        <v>1.9103898152632345E-3</v>
      </c>
      <c r="AH146" s="5">
        <f t="shared" si="249"/>
        <v>3.8368014841686291E-4</v>
      </c>
      <c r="AI146" s="5">
        <f t="shared" si="250"/>
        <v>7.9037401206831363E-4</v>
      </c>
      <c r="AJ146" s="5">
        <f t="shared" si="251"/>
        <v>8.1407792601540224E-4</v>
      </c>
      <c r="AK146" s="5">
        <f t="shared" si="252"/>
        <v>5.5899515883733126E-4</v>
      </c>
      <c r="AL146" s="5">
        <f t="shared" si="253"/>
        <v>1.4298288871299683E-5</v>
      </c>
      <c r="AM146" s="5">
        <f t="shared" si="254"/>
        <v>2.1563459493312963E-2</v>
      </c>
      <c r="AN146" s="5">
        <f t="shared" si="255"/>
        <v>1.2997739016724942E-2</v>
      </c>
      <c r="AO146" s="5">
        <f t="shared" si="256"/>
        <v>3.917303241608429E-3</v>
      </c>
      <c r="AP146" s="5">
        <f t="shared" si="257"/>
        <v>7.870735398400326E-4</v>
      </c>
      <c r="AQ146" s="5">
        <f t="shared" si="258"/>
        <v>1.1860546380536807E-4</v>
      </c>
      <c r="AR146" s="5">
        <f t="shared" si="259"/>
        <v>4.6253936540815134E-5</v>
      </c>
      <c r="AS146" s="5">
        <f t="shared" si="260"/>
        <v>9.5282254108173454E-5</v>
      </c>
      <c r="AT146" s="5">
        <f t="shared" si="261"/>
        <v>9.813984091844114E-5</v>
      </c>
      <c r="AU146" s="5">
        <f t="shared" si="262"/>
        <v>6.7388752611179987E-5</v>
      </c>
      <c r="AV146" s="5">
        <f t="shared" si="263"/>
        <v>3.4704896115519542E-5</v>
      </c>
      <c r="AW146" s="5">
        <f t="shared" si="264"/>
        <v>4.9316729021434955E-7</v>
      </c>
      <c r="AX146" s="5">
        <f t="shared" si="265"/>
        <v>7.4033879800339758E-3</v>
      </c>
      <c r="AY146" s="5">
        <f t="shared" si="266"/>
        <v>4.4625170109592613E-3</v>
      </c>
      <c r="AZ146" s="5">
        <f t="shared" si="267"/>
        <v>1.3449287087753969E-3</v>
      </c>
      <c r="BA146" s="5">
        <f t="shared" si="268"/>
        <v>2.702261567102209E-4</v>
      </c>
      <c r="BB146" s="5">
        <f t="shared" si="269"/>
        <v>4.0720843766990105E-5</v>
      </c>
      <c r="BC146" s="5">
        <f t="shared" si="270"/>
        <v>4.9090351201605901E-6</v>
      </c>
      <c r="BD146" s="5">
        <f t="shared" si="271"/>
        <v>4.6467234369335834E-6</v>
      </c>
      <c r="BE146" s="5">
        <f t="shared" si="272"/>
        <v>9.5721643691369189E-6</v>
      </c>
      <c r="BF146" s="5">
        <f t="shared" si="273"/>
        <v>9.8592408127305589E-6</v>
      </c>
      <c r="BG146" s="5">
        <f t="shared" si="274"/>
        <v>6.7699512638837301E-6</v>
      </c>
      <c r="BH146" s="5">
        <f t="shared" si="275"/>
        <v>3.4864936093391359E-6</v>
      </c>
      <c r="BI146" s="5">
        <f t="shared" si="276"/>
        <v>1.4364224750403046E-6</v>
      </c>
      <c r="BJ146" s="8">
        <f t="shared" si="277"/>
        <v>0.71048406558039978</v>
      </c>
      <c r="BK146" s="8">
        <f t="shared" si="278"/>
        <v>0.19173337405671048</v>
      </c>
      <c r="BL146" s="8">
        <f t="shared" si="279"/>
        <v>9.4395346607422437E-2</v>
      </c>
      <c r="BM146" s="8">
        <f t="shared" si="280"/>
        <v>0.49190346875160218</v>
      </c>
      <c r="BN146" s="8">
        <f t="shared" si="281"/>
        <v>0.50279341996496274</v>
      </c>
    </row>
    <row r="147" spans="1:66" x14ac:dyDescent="0.25">
      <c r="A147" t="s">
        <v>89</v>
      </c>
      <c r="B147" t="s">
        <v>96</v>
      </c>
      <c r="C147" t="s">
        <v>94</v>
      </c>
      <c r="D147" s="7" t="s">
        <v>495</v>
      </c>
      <c r="E147">
        <f>VLOOKUP(A147,home!$A$2:$E$405,3,FALSE)</f>
        <v>1.3980999999999999</v>
      </c>
      <c r="F147">
        <f>VLOOKUP(B147,home!$B$2:$E$405,3,FALSE)</f>
        <v>0</v>
      </c>
      <c r="G147">
        <f>VLOOKUP(C147,away!$B$2:$E$405,4,FALSE)</f>
        <v>1.4305000000000001</v>
      </c>
      <c r="H147">
        <f>VLOOKUP(A147,away!$A$2:$E$405,3,FALSE)</f>
        <v>1.1943999999999999</v>
      </c>
      <c r="I147">
        <f>VLOOKUP(C147,away!$B$2:$E$405,3,FALSE)</f>
        <v>1.0466</v>
      </c>
      <c r="J147">
        <f>VLOOKUP(B147,home!$B$2:$E$405,4,FALSE)</f>
        <v>1.8837999999999999</v>
      </c>
      <c r="K147" s="3">
        <f t="shared" si="226"/>
        <v>0</v>
      </c>
      <c r="L147" s="3">
        <f t="shared" si="227"/>
        <v>2.3548612195519993</v>
      </c>
      <c r="M147" s="5">
        <f t="shared" si="228"/>
        <v>9.4906676811839688E-2</v>
      </c>
      <c r="N147" s="5">
        <f t="shared" si="229"/>
        <v>0</v>
      </c>
      <c r="O147" s="5">
        <f t="shared" si="230"/>
        <v>0.22349205270075626</v>
      </c>
      <c r="P147" s="5">
        <f t="shared" si="231"/>
        <v>0</v>
      </c>
      <c r="Q147" s="5">
        <f t="shared" si="232"/>
        <v>0</v>
      </c>
      <c r="R147" s="5">
        <f t="shared" si="233"/>
        <v>0.26314638389154132</v>
      </c>
      <c r="S147" s="5">
        <f t="shared" si="234"/>
        <v>0</v>
      </c>
      <c r="T147" s="5">
        <f t="shared" si="235"/>
        <v>0</v>
      </c>
      <c r="U147" s="5">
        <f t="shared" si="236"/>
        <v>0</v>
      </c>
      <c r="V147" s="5">
        <f t="shared" si="237"/>
        <v>0</v>
      </c>
      <c r="W147" s="5">
        <f t="shared" si="238"/>
        <v>0</v>
      </c>
      <c r="X147" s="5">
        <f t="shared" si="239"/>
        <v>0</v>
      </c>
      <c r="Y147" s="5">
        <f t="shared" si="240"/>
        <v>0</v>
      </c>
      <c r="Z147" s="5">
        <f t="shared" si="241"/>
        <v>0.20655773816384454</v>
      </c>
      <c r="AA147" s="5">
        <f t="shared" si="242"/>
        <v>0</v>
      </c>
      <c r="AB147" s="5">
        <f t="shared" si="243"/>
        <v>0</v>
      </c>
      <c r="AC147" s="5">
        <f t="shared" si="244"/>
        <v>0</v>
      </c>
      <c r="AD147" s="5">
        <f t="shared" si="245"/>
        <v>0</v>
      </c>
      <c r="AE147" s="5">
        <f t="shared" si="246"/>
        <v>0</v>
      </c>
      <c r="AF147" s="5">
        <f t="shared" si="247"/>
        <v>0</v>
      </c>
      <c r="AG147" s="5">
        <f t="shared" si="248"/>
        <v>0</v>
      </c>
      <c r="AH147" s="5">
        <f t="shared" si="249"/>
        <v>0.12160370180010341</v>
      </c>
      <c r="AI147" s="5">
        <f t="shared" si="250"/>
        <v>0</v>
      </c>
      <c r="AJ147" s="5">
        <f t="shared" si="251"/>
        <v>0</v>
      </c>
      <c r="AK147" s="5">
        <f t="shared" si="252"/>
        <v>0</v>
      </c>
      <c r="AL147" s="5">
        <f t="shared" si="253"/>
        <v>0</v>
      </c>
      <c r="AM147" s="5">
        <f t="shared" si="254"/>
        <v>0</v>
      </c>
      <c r="AN147" s="5">
        <f t="shared" si="255"/>
        <v>0</v>
      </c>
      <c r="AO147" s="5">
        <f t="shared" si="256"/>
        <v>0</v>
      </c>
      <c r="AP147" s="5">
        <f t="shared" si="257"/>
        <v>0</v>
      </c>
      <c r="AQ147" s="5">
        <f t="shared" si="258"/>
        <v>0</v>
      </c>
      <c r="AR147" s="5">
        <f t="shared" si="259"/>
        <v>5.7271968304605819E-2</v>
      </c>
      <c r="AS147" s="5">
        <f t="shared" si="260"/>
        <v>0</v>
      </c>
      <c r="AT147" s="5">
        <f t="shared" si="261"/>
        <v>0</v>
      </c>
      <c r="AU147" s="5">
        <f t="shared" si="262"/>
        <v>0</v>
      </c>
      <c r="AV147" s="5">
        <f t="shared" si="263"/>
        <v>0</v>
      </c>
      <c r="AW147" s="5">
        <f t="shared" si="264"/>
        <v>0</v>
      </c>
      <c r="AX147" s="5">
        <f t="shared" si="265"/>
        <v>0</v>
      </c>
      <c r="AY147" s="5">
        <f t="shared" si="266"/>
        <v>0</v>
      </c>
      <c r="AZ147" s="5">
        <f t="shared" si="267"/>
        <v>0</v>
      </c>
      <c r="BA147" s="5">
        <f t="shared" si="268"/>
        <v>0</v>
      </c>
      <c r="BB147" s="5">
        <f t="shared" si="269"/>
        <v>0</v>
      </c>
      <c r="BC147" s="5">
        <f t="shared" si="270"/>
        <v>0</v>
      </c>
      <c r="BD147" s="5">
        <f t="shared" si="271"/>
        <v>2.2477922854654581E-2</v>
      </c>
      <c r="BE147" s="5">
        <f t="shared" si="272"/>
        <v>0</v>
      </c>
      <c r="BF147" s="5">
        <f t="shared" si="273"/>
        <v>0</v>
      </c>
      <c r="BG147" s="5">
        <f t="shared" si="274"/>
        <v>0</v>
      </c>
      <c r="BH147" s="5">
        <f t="shared" si="275"/>
        <v>0</v>
      </c>
      <c r="BI147" s="5">
        <f t="shared" si="276"/>
        <v>0</v>
      </c>
      <c r="BJ147" s="8">
        <f t="shared" si="277"/>
        <v>0</v>
      </c>
      <c r="BK147" s="8">
        <f t="shared" si="278"/>
        <v>9.4906676811839688E-2</v>
      </c>
      <c r="BL147" s="8">
        <f t="shared" si="279"/>
        <v>0.68799202955166128</v>
      </c>
      <c r="BM147" s="8">
        <f t="shared" si="280"/>
        <v>0.40791133112320832</v>
      </c>
      <c r="BN147" s="8">
        <f t="shared" si="281"/>
        <v>0.58154511340413728</v>
      </c>
    </row>
    <row r="148" spans="1:66" x14ac:dyDescent="0.25">
      <c r="A148" t="s">
        <v>89</v>
      </c>
      <c r="B148" t="s">
        <v>95</v>
      </c>
      <c r="C148" t="s">
        <v>81</v>
      </c>
      <c r="D148" s="7" t="s">
        <v>495</v>
      </c>
      <c r="E148">
        <f>VLOOKUP(A148,home!$A$2:$E$405,3,FALSE)</f>
        <v>1.3980999999999999</v>
      </c>
      <c r="F148">
        <f>VLOOKUP(B148,home!$B$2:$E$405,3,FALSE)</f>
        <v>1.4305000000000001</v>
      </c>
      <c r="G148">
        <f>VLOOKUP(C148,away!$B$2:$E$405,4,FALSE)</f>
        <v>0.53639999999999999</v>
      </c>
      <c r="H148">
        <f>VLOOKUP(A148,away!$A$2:$E$405,3,FALSE)</f>
        <v>1.1943999999999999</v>
      </c>
      <c r="I148">
        <f>VLOOKUP(C148,away!$B$2:$E$405,3,FALSE)</f>
        <v>0</v>
      </c>
      <c r="J148">
        <f>VLOOKUP(B148,home!$B$2:$E$405,4,FALSE)</f>
        <v>0.62790000000000001</v>
      </c>
      <c r="K148" s="3">
        <f t="shared" si="226"/>
        <v>1.07279037162</v>
      </c>
      <c r="L148" s="3">
        <f t="shared" si="227"/>
        <v>0</v>
      </c>
      <c r="M148" s="5">
        <f t="shared" si="228"/>
        <v>0.34205273030705907</v>
      </c>
      <c r="N148" s="5">
        <f t="shared" si="229"/>
        <v>0.36695087565974555</v>
      </c>
      <c r="O148" s="5">
        <f t="shared" si="230"/>
        <v>0</v>
      </c>
      <c r="P148" s="5">
        <f t="shared" si="231"/>
        <v>0</v>
      </c>
      <c r="Q148" s="5">
        <f t="shared" si="232"/>
        <v>0.1968306831326514</v>
      </c>
      <c r="R148" s="5">
        <f t="shared" si="233"/>
        <v>0</v>
      </c>
      <c r="S148" s="5">
        <f t="shared" si="234"/>
        <v>0</v>
      </c>
      <c r="T148" s="5">
        <f t="shared" si="235"/>
        <v>0</v>
      </c>
      <c r="U148" s="5">
        <f t="shared" si="236"/>
        <v>0</v>
      </c>
      <c r="V148" s="5">
        <f t="shared" si="237"/>
        <v>0</v>
      </c>
      <c r="W148" s="5">
        <f t="shared" si="238"/>
        <v>7.0386020568031865E-2</v>
      </c>
      <c r="X148" s="5">
        <f t="shared" si="239"/>
        <v>0</v>
      </c>
      <c r="Y148" s="5">
        <f t="shared" si="240"/>
        <v>0</v>
      </c>
      <c r="Z148" s="5">
        <f t="shared" si="241"/>
        <v>0</v>
      </c>
      <c r="AA148" s="5">
        <f t="shared" si="242"/>
        <v>0</v>
      </c>
      <c r="AB148" s="5">
        <f t="shared" si="243"/>
        <v>0</v>
      </c>
      <c r="AC148" s="5">
        <f t="shared" si="244"/>
        <v>0</v>
      </c>
      <c r="AD148" s="5">
        <f t="shared" si="245"/>
        <v>1.8877361290507964E-2</v>
      </c>
      <c r="AE148" s="5">
        <f t="shared" si="246"/>
        <v>0</v>
      </c>
      <c r="AF148" s="5">
        <f t="shared" si="247"/>
        <v>0</v>
      </c>
      <c r="AG148" s="5">
        <f t="shared" si="248"/>
        <v>0</v>
      </c>
      <c r="AH148" s="5">
        <f t="shared" si="249"/>
        <v>0</v>
      </c>
      <c r="AI148" s="5">
        <f t="shared" si="250"/>
        <v>0</v>
      </c>
      <c r="AJ148" s="5">
        <f t="shared" si="251"/>
        <v>0</v>
      </c>
      <c r="AK148" s="5">
        <f t="shared" si="252"/>
        <v>0</v>
      </c>
      <c r="AL148" s="5">
        <f t="shared" si="253"/>
        <v>0</v>
      </c>
      <c r="AM148" s="5">
        <f t="shared" si="254"/>
        <v>4.0502902868098092E-3</v>
      </c>
      <c r="AN148" s="5">
        <f t="shared" si="255"/>
        <v>0</v>
      </c>
      <c r="AO148" s="5">
        <f t="shared" si="256"/>
        <v>0</v>
      </c>
      <c r="AP148" s="5">
        <f t="shared" si="257"/>
        <v>0</v>
      </c>
      <c r="AQ148" s="5">
        <f t="shared" si="258"/>
        <v>0</v>
      </c>
      <c r="AR148" s="5">
        <f t="shared" si="259"/>
        <v>0</v>
      </c>
      <c r="AS148" s="5">
        <f t="shared" si="260"/>
        <v>0</v>
      </c>
      <c r="AT148" s="5">
        <f t="shared" si="261"/>
        <v>0</v>
      </c>
      <c r="AU148" s="5">
        <f t="shared" si="262"/>
        <v>0</v>
      </c>
      <c r="AV148" s="5">
        <f t="shared" si="263"/>
        <v>0</v>
      </c>
      <c r="AW148" s="5">
        <f t="shared" si="264"/>
        <v>0</v>
      </c>
      <c r="AX148" s="5">
        <f t="shared" si="265"/>
        <v>7.2418540365926185E-4</v>
      </c>
      <c r="AY148" s="5">
        <f t="shared" si="266"/>
        <v>0</v>
      </c>
      <c r="AZ148" s="5">
        <f t="shared" si="267"/>
        <v>0</v>
      </c>
      <c r="BA148" s="5">
        <f t="shared" si="268"/>
        <v>0</v>
      </c>
      <c r="BB148" s="5">
        <f t="shared" si="269"/>
        <v>0</v>
      </c>
      <c r="BC148" s="5">
        <f t="shared" si="270"/>
        <v>0</v>
      </c>
      <c r="BD148" s="5">
        <f t="shared" si="271"/>
        <v>0</v>
      </c>
      <c r="BE148" s="5">
        <f t="shared" si="272"/>
        <v>0</v>
      </c>
      <c r="BF148" s="5">
        <f t="shared" si="273"/>
        <v>0</v>
      </c>
      <c r="BG148" s="5">
        <f t="shared" si="274"/>
        <v>0</v>
      </c>
      <c r="BH148" s="5">
        <f t="shared" si="275"/>
        <v>0</v>
      </c>
      <c r="BI148" s="5">
        <f t="shared" si="276"/>
        <v>0</v>
      </c>
      <c r="BJ148" s="8">
        <f t="shared" si="277"/>
        <v>0.65781941634140584</v>
      </c>
      <c r="BK148" s="8">
        <f t="shared" si="278"/>
        <v>0.34205273030705907</v>
      </c>
      <c r="BL148" s="8">
        <f t="shared" si="279"/>
        <v>0</v>
      </c>
      <c r="BM148" s="8">
        <f t="shared" si="280"/>
        <v>9.4037857549008896E-2</v>
      </c>
      <c r="BN148" s="8">
        <f t="shared" si="281"/>
        <v>0.90583428909945596</v>
      </c>
    </row>
    <row r="149" spans="1:66" x14ac:dyDescent="0.25">
      <c r="A149" t="s">
        <v>89</v>
      </c>
      <c r="B149" t="s">
        <v>125</v>
      </c>
      <c r="C149" t="s">
        <v>122</v>
      </c>
      <c r="D149" s="7" t="s">
        <v>495</v>
      </c>
      <c r="E149">
        <f>VLOOKUP(A149,home!$A$2:$E$405,3,FALSE)</f>
        <v>1.3980999999999999</v>
      </c>
      <c r="F149">
        <f>VLOOKUP(B149,home!$B$2:$E$405,3,FALSE)</f>
        <v>1.1444000000000001</v>
      </c>
      <c r="G149">
        <f>VLOOKUP(C149,away!$B$2:$E$405,4,FALSE)</f>
        <v>1.2517</v>
      </c>
      <c r="H149">
        <f>VLOOKUP(A149,away!$A$2:$E$405,3,FALSE)</f>
        <v>1.1943999999999999</v>
      </c>
      <c r="I149">
        <f>VLOOKUP(C149,away!$B$2:$E$405,3,FALSE)</f>
        <v>0.83720000000000006</v>
      </c>
      <c r="J149">
        <f>VLOOKUP(B149,home!$B$2:$E$405,4,FALSE)</f>
        <v>0.66979999999999995</v>
      </c>
      <c r="K149" s="3">
        <f t="shared" si="226"/>
        <v>2.0027020255880004</v>
      </c>
      <c r="L149" s="3">
        <f t="shared" si="227"/>
        <v>0.66976763526399996</v>
      </c>
      <c r="M149" s="5">
        <f t="shared" si="228"/>
        <v>6.9081406818277374E-2</v>
      </c>
      <c r="N149" s="5">
        <f t="shared" si="229"/>
        <v>0.13834947336543277</v>
      </c>
      <c r="O149" s="5">
        <f t="shared" si="230"/>
        <v>4.6268490485388003E-2</v>
      </c>
      <c r="P149" s="5">
        <f t="shared" si="231"/>
        <v>9.266199961598566E-2</v>
      </c>
      <c r="Q149" s="5">
        <f t="shared" si="232"/>
        <v>0.13853638527399267</v>
      </c>
      <c r="R149" s="5">
        <f t="shared" si="233"/>
        <v>1.54945687298166E-2</v>
      </c>
      <c r="S149" s="5">
        <f t="shared" si="234"/>
        <v>3.107292746447515E-2</v>
      </c>
      <c r="T149" s="5">
        <f t="shared" si="235"/>
        <v>9.2787187162984508E-2</v>
      </c>
      <c r="U149" s="5">
        <f t="shared" si="236"/>
        <v>3.1031004180816193E-2</v>
      </c>
      <c r="V149" s="5">
        <f t="shared" si="237"/>
        <v>4.6310573204593874E-3</v>
      </c>
      <c r="W149" s="5">
        <f t="shared" si="238"/>
        <v>9.2482366468621596E-2</v>
      </c>
      <c r="X149" s="5">
        <f t="shared" si="239"/>
        <v>6.1941695893307329E-2</v>
      </c>
      <c r="Y149" s="5">
        <f t="shared" si="240"/>
        <v>2.0743271591351132E-2</v>
      </c>
      <c r="Z149" s="5">
        <f t="shared" si="241"/>
        <v>3.4592535525349291E-3</v>
      </c>
      <c r="AA149" s="5">
        <f t="shared" si="242"/>
        <v>6.9278540966841882E-3</v>
      </c>
      <c r="AB149" s="5">
        <f t="shared" si="243"/>
        <v>6.9372137162037753E-3</v>
      </c>
      <c r="AC149" s="5">
        <f t="shared" si="244"/>
        <v>3.8824034879136166E-4</v>
      </c>
      <c r="AD149" s="5">
        <f t="shared" si="245"/>
        <v>4.6303655664470068E-2</v>
      </c>
      <c r="AE149" s="5">
        <f t="shared" si="246"/>
        <v>3.1012689958470639E-2</v>
      </c>
      <c r="AF149" s="5">
        <f t="shared" si="247"/>
        <v>1.0385648008330237E-2</v>
      </c>
      <c r="AG149" s="5">
        <f t="shared" si="248"/>
        <v>2.3186569690745386E-3</v>
      </c>
      <c r="AH149" s="5">
        <f t="shared" si="249"/>
        <v>5.7922401791497737E-4</v>
      </c>
      <c r="AI149" s="5">
        <f t="shared" si="250"/>
        <v>1.1600131139475453E-3</v>
      </c>
      <c r="AJ149" s="5">
        <f t="shared" si="251"/>
        <v>1.1615803065056964E-3</v>
      </c>
      <c r="AK149" s="5">
        <f t="shared" si="252"/>
        <v>7.7543307757402963E-4</v>
      </c>
      <c r="AL149" s="5">
        <f t="shared" si="253"/>
        <v>2.0830570023132231E-5</v>
      </c>
      <c r="AM149" s="5">
        <f t="shared" si="254"/>
        <v>1.8546484998272685E-2</v>
      </c>
      <c r="AN149" s="5">
        <f t="shared" si="255"/>
        <v>1.2421835399752347E-2</v>
      </c>
      <c r="AO149" s="5">
        <f t="shared" si="256"/>
        <v>4.159871660665386E-3</v>
      </c>
      <c r="AP149" s="5">
        <f t="shared" si="257"/>
        <v>9.2871580172186163E-4</v>
      </c>
      <c r="AQ149" s="5">
        <f t="shared" si="258"/>
        <v>1.5550594658789022E-4</v>
      </c>
      <c r="AR149" s="5">
        <f t="shared" si="259"/>
        <v>7.7589100153405445E-5</v>
      </c>
      <c r="AS149" s="5">
        <f t="shared" si="260"/>
        <v>1.5538784804077532E-4</v>
      </c>
      <c r="AT149" s="5">
        <f t="shared" si="261"/>
        <v>1.5559777901151057E-4</v>
      </c>
      <c r="AU149" s="5">
        <f t="shared" si="262"/>
        <v>1.0387199573444876E-4</v>
      </c>
      <c r="AV149" s="5">
        <f t="shared" si="263"/>
        <v>5.2006164064812181E-5</v>
      </c>
      <c r="AW149" s="5">
        <f t="shared" si="264"/>
        <v>7.7613835955155216E-7</v>
      </c>
      <c r="AX149" s="5">
        <f t="shared" si="265"/>
        <v>6.1905138455963689E-3</v>
      </c>
      <c r="AY149" s="5">
        <f t="shared" si="266"/>
        <v>4.1462058194341308E-3</v>
      </c>
      <c r="AZ149" s="5">
        <f t="shared" si="267"/>
        <v>1.3884972335001162E-3</v>
      </c>
      <c r="BA149" s="5">
        <f t="shared" si="268"/>
        <v>3.0999016955065976E-4</v>
      </c>
      <c r="BB149" s="5">
        <f t="shared" si="269"/>
        <v>5.1905345703757923E-5</v>
      </c>
      <c r="BC149" s="5">
        <f t="shared" si="270"/>
        <v>6.9529041299132743E-6</v>
      </c>
      <c r="BD149" s="5">
        <f t="shared" si="271"/>
        <v>8.6611113553346709E-6</v>
      </c>
      <c r="BE149" s="5">
        <f t="shared" si="272"/>
        <v>1.7345625255171972E-5</v>
      </c>
      <c r="BF149" s="5">
        <f t="shared" si="273"/>
        <v>1.7369059416811646E-5</v>
      </c>
      <c r="BG149" s="5">
        <f t="shared" si="274"/>
        <v>1.1595016825535672E-5</v>
      </c>
      <c r="BH149" s="5">
        <f t="shared" si="275"/>
        <v>5.8053409208068111E-6</v>
      </c>
      <c r="BI149" s="5">
        <f t="shared" si="276"/>
        <v>2.3252736042657396E-6</v>
      </c>
      <c r="BJ149" s="8">
        <f t="shared" si="277"/>
        <v>0.6831675094809504</v>
      </c>
      <c r="BK149" s="8">
        <f t="shared" si="278"/>
        <v>0.2020026679574462</v>
      </c>
      <c r="BL149" s="8">
        <f t="shared" si="279"/>
        <v>0.11094293603923386</v>
      </c>
      <c r="BM149" s="8">
        <f t="shared" si="280"/>
        <v>0.49503461306019786</v>
      </c>
      <c r="BN149" s="8">
        <f t="shared" si="281"/>
        <v>0.50039232428889302</v>
      </c>
    </row>
    <row r="150" spans="1:66" x14ac:dyDescent="0.25">
      <c r="A150" t="s">
        <v>89</v>
      </c>
      <c r="B150" t="s">
        <v>98</v>
      </c>
      <c r="C150" t="s">
        <v>106</v>
      </c>
      <c r="D150" s="7" t="s">
        <v>495</v>
      </c>
      <c r="E150">
        <f>VLOOKUP(A150,home!$A$2:$E$405,3,FALSE)</f>
        <v>1.3980999999999999</v>
      </c>
      <c r="F150">
        <f>VLOOKUP(B150,home!$B$2:$E$405,3,FALSE)</f>
        <v>0.57220000000000004</v>
      </c>
      <c r="G150">
        <f>VLOOKUP(C150,away!$B$2:$E$405,4,FALSE)</f>
        <v>1.5736000000000001</v>
      </c>
      <c r="H150">
        <f>VLOOKUP(A150,away!$A$2:$E$405,3,FALSE)</f>
        <v>1.1943999999999999</v>
      </c>
      <c r="I150">
        <f>VLOOKUP(C150,away!$B$2:$E$405,3,FALSE)</f>
        <v>1.6745000000000001</v>
      </c>
      <c r="J150">
        <f>VLOOKUP(B150,home!$B$2:$E$405,4,FALSE)</f>
        <v>0.50229999999999997</v>
      </c>
      <c r="K150" s="3">
        <f t="shared" si="226"/>
        <v>1.2588687015520001</v>
      </c>
      <c r="L150" s="3">
        <f t="shared" si="227"/>
        <v>1.0046114524399998</v>
      </c>
      <c r="M150" s="5">
        <f t="shared" si="228"/>
        <v>0.10398796018523462</v>
      </c>
      <c r="N150" s="5">
        <f t="shared" si="229"/>
        <v>0.13090718841542739</v>
      </c>
      <c r="O150" s="5">
        <f t="shared" si="230"/>
        <v>0.10446749571796142</v>
      </c>
      <c r="P150" s="5">
        <f t="shared" si="231"/>
        <v>0.13151086068885923</v>
      </c>
      <c r="Q150" s="5">
        <f t="shared" si="232"/>
        <v>8.2397481152176072E-2</v>
      </c>
      <c r="R150" s="5">
        <f t="shared" si="233"/>
        <v>5.2474621302995336E-2</v>
      </c>
      <c r="S150" s="5">
        <f t="shared" si="234"/>
        <v>4.1579588753151382E-2</v>
      </c>
      <c r="T150" s="5">
        <f t="shared" si="235"/>
        <v>8.2777453217685107E-2</v>
      </c>
      <c r="U150" s="5">
        <f t="shared" si="236"/>
        <v>6.6058658384134661E-2</v>
      </c>
      <c r="V150" s="5">
        <f t="shared" si="237"/>
        <v>5.8427356977729383E-3</v>
      </c>
      <c r="W150" s="5">
        <f t="shared" si="238"/>
        <v>3.4575870036398441E-2</v>
      </c>
      <c r="X150" s="5">
        <f t="shared" si="239"/>
        <v>3.4735315016642905E-2</v>
      </c>
      <c r="Y150" s="5">
        <f t="shared" si="240"/>
        <v>1.7447747634915283E-2</v>
      </c>
      <c r="Z150" s="5">
        <f t="shared" si="241"/>
        <v>1.7572201841147037E-2</v>
      </c>
      <c r="AA150" s="5">
        <f t="shared" si="242"/>
        <v>2.2121094915174434E-2</v>
      </c>
      <c r="AB150" s="5">
        <f t="shared" si="243"/>
        <v>1.39237770163871E-2</v>
      </c>
      <c r="AC150" s="5">
        <f t="shared" si="244"/>
        <v>4.6182221421530074E-4</v>
      </c>
      <c r="AD150" s="5">
        <f t="shared" si="245"/>
        <v>1.08816201544379E-2</v>
      </c>
      <c r="AE150" s="5">
        <f t="shared" si="246"/>
        <v>1.0931800228250233E-2</v>
      </c>
      <c r="AF150" s="5">
        <f t="shared" si="247"/>
        <v>5.4911058525431945E-3</v>
      </c>
      <c r="AG150" s="5">
        <f t="shared" si="248"/>
        <v>1.8388092753417343E-3</v>
      </c>
      <c r="AH150" s="5">
        <f t="shared" si="249"/>
        <v>4.4133088035508902E-3</v>
      </c>
      <c r="AI150" s="5">
        <f t="shared" si="250"/>
        <v>5.5557763230741205E-3</v>
      </c>
      <c r="AJ150" s="5">
        <f t="shared" si="251"/>
        <v>3.4969964629708327E-3</v>
      </c>
      <c r="AK150" s="5">
        <f t="shared" si="252"/>
        <v>1.4674197988906769E-3</v>
      </c>
      <c r="AL150" s="5">
        <f t="shared" si="253"/>
        <v>2.336218030183564E-5</v>
      </c>
      <c r="AM150" s="5">
        <f t="shared" si="254"/>
        <v>2.7397062069198621E-3</v>
      </c>
      <c r="AN150" s="5">
        <f t="shared" si="255"/>
        <v>2.7523402317926452E-3</v>
      </c>
      <c r="AO150" s="5">
        <f t="shared" si="256"/>
        <v>1.3825162589351275E-3</v>
      </c>
      <c r="AP150" s="5">
        <f t="shared" si="257"/>
        <v>4.6296388897024452E-4</v>
      </c>
      <c r="AQ150" s="5">
        <f t="shared" si="258"/>
        <v>1.1627470623141702E-4</v>
      </c>
      <c r="AR150" s="5">
        <f t="shared" si="259"/>
        <v>8.867321134402999E-4</v>
      </c>
      <c r="AS150" s="5">
        <f t="shared" si="260"/>
        <v>1.1162793042710512E-3</v>
      </c>
      <c r="AT150" s="5">
        <f t="shared" si="261"/>
        <v>7.0262453916853426E-4</v>
      </c>
      <c r="AU150" s="5">
        <f t="shared" si="262"/>
        <v>2.9483734710055516E-4</v>
      </c>
      <c r="AV150" s="5">
        <f t="shared" si="263"/>
        <v>9.2790377078378041E-5</v>
      </c>
      <c r="AW150" s="5">
        <f t="shared" si="264"/>
        <v>8.2070944494970064E-7</v>
      </c>
      <c r="AX150" s="5">
        <f t="shared" si="265"/>
        <v>5.7482173255652704E-4</v>
      </c>
      <c r="AY150" s="5">
        <f t="shared" si="266"/>
        <v>5.7747249563768973E-4</v>
      </c>
      <c r="AZ150" s="5">
        <f t="shared" si="267"/>
        <v>2.9006774129336548E-4</v>
      </c>
      <c r="BA150" s="5">
        <f t="shared" si="268"/>
        <v>9.7135124962239352E-5</v>
      </c>
      <c r="BB150" s="5">
        <f t="shared" si="269"/>
        <v>2.4395764742814036E-5</v>
      </c>
      <c r="BC150" s="5">
        <f t="shared" si="270"/>
        <v>4.901652930332591E-6</v>
      </c>
      <c r="BD150" s="5">
        <f t="shared" si="271"/>
        <v>1.48470206068075E-4</v>
      </c>
      <c r="BE150" s="5">
        <f t="shared" si="272"/>
        <v>1.8690449553207544E-4</v>
      </c>
      <c r="BF150" s="5">
        <f t="shared" si="273"/>
        <v>1.1764410980234774E-4</v>
      </c>
      <c r="BG150" s="5">
        <f t="shared" si="274"/>
        <v>4.9366162584040823E-5</v>
      </c>
      <c r="BH150" s="5">
        <f t="shared" si="275"/>
        <v>1.5536379248194096E-5</v>
      </c>
      <c r="BI150" s="5">
        <f t="shared" si="276"/>
        <v>3.9116523141987078E-6</v>
      </c>
      <c r="BJ150" s="8">
        <f t="shared" si="277"/>
        <v>0.42100698678879062</v>
      </c>
      <c r="BK150" s="8">
        <f t="shared" si="278"/>
        <v>0.283983802215173</v>
      </c>
      <c r="BL150" s="8">
        <f t="shared" si="279"/>
        <v>0.27759424541174738</v>
      </c>
      <c r="BM150" s="8">
        <f t="shared" si="280"/>
        <v>0.39383497700801129</v>
      </c>
      <c r="BN150" s="8">
        <f t="shared" si="281"/>
        <v>0.60574560746265405</v>
      </c>
    </row>
    <row r="151" spans="1:66" x14ac:dyDescent="0.25">
      <c r="A151" t="s">
        <v>89</v>
      </c>
      <c r="B151" t="s">
        <v>121</v>
      </c>
      <c r="C151" t="s">
        <v>97</v>
      </c>
      <c r="D151" s="7" t="s">
        <v>495</v>
      </c>
      <c r="E151">
        <f>VLOOKUP(A151,home!$A$2:$E$405,3,FALSE)</f>
        <v>1.3980999999999999</v>
      </c>
      <c r="F151">
        <f>VLOOKUP(B151,home!$B$2:$E$405,3,FALSE)</f>
        <v>0.57220000000000004</v>
      </c>
      <c r="G151">
        <f>VLOOKUP(C151,away!$B$2:$E$405,4,FALSE)</f>
        <v>0.42920000000000003</v>
      </c>
      <c r="H151">
        <f>VLOOKUP(A151,away!$A$2:$E$405,3,FALSE)</f>
        <v>1.1943999999999999</v>
      </c>
      <c r="I151">
        <f>VLOOKUP(C151,away!$B$2:$E$405,3,FALSE)</f>
        <v>1.6745000000000001</v>
      </c>
      <c r="J151">
        <f>VLOOKUP(B151,home!$B$2:$E$405,4,FALSE)</f>
        <v>1.6745000000000001</v>
      </c>
      <c r="K151" s="3">
        <f t="shared" si="226"/>
        <v>0.34335691834400006</v>
      </c>
      <c r="L151" s="3">
        <f t="shared" si="227"/>
        <v>3.3490381786000003</v>
      </c>
      <c r="M151" s="5">
        <f t="shared" si="228"/>
        <v>2.4912263245161909E-2</v>
      </c>
      <c r="N151" s="5">
        <f t="shared" si="229"/>
        <v>8.5537979368332899E-3</v>
      </c>
      <c r="O151" s="5">
        <f t="shared" si="230"/>
        <v>8.343212072338077E-2</v>
      </c>
      <c r="P151" s="5">
        <f t="shared" si="231"/>
        <v>2.8646995862484599E-2</v>
      </c>
      <c r="Q151" s="5">
        <f t="shared" si="232"/>
        <v>1.4685028498641721E-3</v>
      </c>
      <c r="R151" s="5">
        <f t="shared" si="233"/>
        <v>0.13970867881208324</v>
      </c>
      <c r="S151" s="5">
        <f t="shared" si="234"/>
        <v>8.2354056300423112E-3</v>
      </c>
      <c r="T151" s="5">
        <f t="shared" si="235"/>
        <v>4.9180721095780167E-3</v>
      </c>
      <c r="U151" s="5">
        <f t="shared" si="236"/>
        <v>4.7969941422828594E-2</v>
      </c>
      <c r="V151" s="5">
        <f t="shared" si="237"/>
        <v>1.0522244436985215E-3</v>
      </c>
      <c r="W151" s="5">
        <f t="shared" si="238"/>
        <v>1.6807353770291461E-4</v>
      </c>
      <c r="X151" s="5">
        <f t="shared" si="239"/>
        <v>5.6288469457942754E-4</v>
      </c>
      <c r="Y151" s="5">
        <f t="shared" si="240"/>
        <v>9.4256116614805188E-4</v>
      </c>
      <c r="Z151" s="5">
        <f t="shared" si="241"/>
        <v>0.15596323307447729</v>
      </c>
      <c r="AA151" s="5">
        <f t="shared" si="242"/>
        <v>5.3551055083419535E-2</v>
      </c>
      <c r="AB151" s="5">
        <f t="shared" si="243"/>
        <v>9.1935626237563649E-3</v>
      </c>
      <c r="AC151" s="5">
        <f t="shared" si="244"/>
        <v>7.5623070123131671E-5</v>
      </c>
      <c r="AD151" s="5">
        <f t="shared" si="245"/>
        <v>1.4427302990211718E-5</v>
      </c>
      <c r="AE151" s="5">
        <f t="shared" si="246"/>
        <v>4.8317588528448989E-5</v>
      </c>
      <c r="AF151" s="5">
        <f t="shared" si="247"/>
        <v>8.0908724339830539E-5</v>
      </c>
      <c r="AG151" s="5">
        <f t="shared" si="248"/>
        <v>9.0322135598638553E-5</v>
      </c>
      <c r="AH151" s="5">
        <f t="shared" si="249"/>
        <v>0.13058170550607867</v>
      </c>
      <c r="AI151" s="5">
        <f t="shared" si="250"/>
        <v>4.4836131994670916E-2</v>
      </c>
      <c r="AJ151" s="5">
        <f t="shared" si="251"/>
        <v>7.6973980560775153E-3</v>
      </c>
      <c r="AK151" s="5">
        <f t="shared" si="252"/>
        <v>8.8098495860062381E-4</v>
      </c>
      <c r="AL151" s="5">
        <f t="shared" si="253"/>
        <v>3.4784054031645775E-6</v>
      </c>
      <c r="AM151" s="5">
        <f t="shared" si="254"/>
        <v>9.9074285894685528E-7</v>
      </c>
      <c r="AN151" s="5">
        <f t="shared" si="255"/>
        <v>3.3180356597883328E-6</v>
      </c>
      <c r="AO151" s="5">
        <f t="shared" si="256"/>
        <v>5.5561140512936844E-6</v>
      </c>
      <c r="AP151" s="5">
        <f t="shared" si="257"/>
        <v>6.2025460274794915E-6</v>
      </c>
      <c r="AQ151" s="5">
        <f t="shared" si="258"/>
        <v>5.1931408626381458E-6</v>
      </c>
      <c r="AR151" s="5">
        <f t="shared" si="259"/>
        <v>8.746462343331185E-2</v>
      </c>
      <c r="AS151" s="5">
        <f t="shared" si="260"/>
        <v>3.0031583566180367E-2</v>
      </c>
      <c r="AT151" s="5">
        <f t="shared" si="261"/>
        <v>5.1557759931370037E-3</v>
      </c>
      <c r="AU151" s="5">
        <f t="shared" si="262"/>
        <v>5.9009045222516588E-4</v>
      </c>
      <c r="AV151" s="5">
        <f t="shared" si="263"/>
        <v>5.0652909805062589E-5</v>
      </c>
      <c r="AW151" s="5">
        <f t="shared" si="264"/>
        <v>1.1110755665000473E-7</v>
      </c>
      <c r="AX151" s="5">
        <f t="shared" si="265"/>
        <v>5.6696402486552695E-8</v>
      </c>
      <c r="AY151" s="5">
        <f t="shared" si="266"/>
        <v>1.8987841651673692E-7</v>
      </c>
      <c r="AZ151" s="5">
        <f t="shared" si="267"/>
        <v>3.1795503310333247E-7</v>
      </c>
      <c r="BA151" s="5">
        <f t="shared" si="268"/>
        <v>3.5494784831369586E-7</v>
      </c>
      <c r="BB151" s="5">
        <f t="shared" si="269"/>
        <v>2.971834738536223E-7</v>
      </c>
      <c r="BC151" s="5">
        <f t="shared" si="270"/>
        <v>1.9905575999695117E-7</v>
      </c>
      <c r="BD151" s="5">
        <f t="shared" si="271"/>
        <v>4.8820393859172286E-2</v>
      </c>
      <c r="BE151" s="5">
        <f t="shared" si="272"/>
        <v>1.676281998782574E-2</v>
      </c>
      <c r="BF151" s="5">
        <f t="shared" si="273"/>
        <v>2.8778151068875272E-3</v>
      </c>
      <c r="BG151" s="5">
        <f t="shared" si="274"/>
        <v>3.2937257555490341E-4</v>
      </c>
      <c r="BH151" s="5">
        <f t="shared" si="275"/>
        <v>2.8273088132389494E-5</v>
      </c>
      <c r="BI151" s="5">
        <f t="shared" si="276"/>
        <v>1.9415520826411165E-6</v>
      </c>
      <c r="BJ151" s="8">
        <f t="shared" si="277"/>
        <v>1.6870544342557425E-2</v>
      </c>
      <c r="BK151" s="8">
        <f t="shared" si="278"/>
        <v>6.2926180535330153E-2</v>
      </c>
      <c r="BL151" s="8">
        <f t="shared" si="279"/>
        <v>0.70996492170521108</v>
      </c>
      <c r="BM151" s="8">
        <f t="shared" si="280"/>
        <v>0.65900244145690801</v>
      </c>
      <c r="BN151" s="8">
        <f t="shared" si="281"/>
        <v>0.28672235942980795</v>
      </c>
    </row>
    <row r="152" spans="1:66" x14ac:dyDescent="0.25">
      <c r="A152" t="s">
        <v>89</v>
      </c>
      <c r="B152" t="s">
        <v>105</v>
      </c>
      <c r="C152" t="s">
        <v>349</v>
      </c>
      <c r="D152" s="7" t="s">
        <v>495</v>
      </c>
      <c r="E152">
        <f>VLOOKUP(A152,home!$A$2:$E$405,3,FALSE)</f>
        <v>1.3980999999999999</v>
      </c>
      <c r="F152">
        <f>VLOOKUP(B152,home!$B$2:$E$405,3,FALSE)</f>
        <v>0.53639999999999999</v>
      </c>
      <c r="G152">
        <f>VLOOKUP(C152,away!$B$2:$E$405,4,FALSE)</f>
        <v>0.35759999999999997</v>
      </c>
      <c r="H152">
        <f>VLOOKUP(A152,away!$A$2:$E$405,3,FALSE)</f>
        <v>1.1943999999999999</v>
      </c>
      <c r="I152">
        <f>VLOOKUP(C152,away!$B$2:$E$405,3,FALSE)</f>
        <v>1.2559</v>
      </c>
      <c r="J152">
        <f>VLOOKUP(B152,home!$B$2:$E$405,4,FALSE)</f>
        <v>1.0466</v>
      </c>
      <c r="K152" s="3">
        <f t="shared" si="226"/>
        <v>0.26817884438399997</v>
      </c>
      <c r="L152" s="3">
        <f t="shared" si="227"/>
        <v>1.569949148336</v>
      </c>
      <c r="M152" s="5">
        <f t="shared" si="228"/>
        <v>0.15911501193930078</v>
      </c>
      <c r="N152" s="5">
        <f t="shared" si="229"/>
        <v>4.2671280026028033E-2</v>
      </c>
      <c r="O152" s="5">
        <f t="shared" si="230"/>
        <v>0.24980247748157777</v>
      </c>
      <c r="P152" s="5">
        <f t="shared" si="231"/>
        <v>6.6991739735269687E-2</v>
      </c>
      <c r="Q152" s="5">
        <f t="shared" si="232"/>
        <v>5.7217672828831292E-3</v>
      </c>
      <c r="R152" s="5">
        <f t="shared" si="233"/>
        <v>0.19608859338721291</v>
      </c>
      <c r="S152" s="5">
        <f t="shared" si="234"/>
        <v>7.0513352858091001E-3</v>
      </c>
      <c r="T152" s="5">
        <f t="shared" si="235"/>
        <v>8.9828836727391583E-3</v>
      </c>
      <c r="U152" s="5">
        <f t="shared" si="236"/>
        <v>5.2586812371466805E-2</v>
      </c>
      <c r="V152" s="5">
        <f t="shared" si="237"/>
        <v>3.2986706526558918E-4</v>
      </c>
      <c r="W152" s="5">
        <f t="shared" si="238"/>
        <v>5.1148564591925905E-4</v>
      </c>
      <c r="X152" s="5">
        <f t="shared" si="239"/>
        <v>8.0300645419702959E-4</v>
      </c>
      <c r="Y152" s="5">
        <f t="shared" si="240"/>
        <v>6.3033964943746891E-4</v>
      </c>
      <c r="Z152" s="5">
        <f t="shared" si="241"/>
        <v>0.10261637339555307</v>
      </c>
      <c r="AA152" s="5">
        <f t="shared" si="242"/>
        <v>2.7519540432096458E-2</v>
      </c>
      <c r="AB152" s="5">
        <f t="shared" si="243"/>
        <v>3.6900792755291956E-3</v>
      </c>
      <c r="AC152" s="5">
        <f t="shared" si="244"/>
        <v>8.6801868638028176E-6</v>
      </c>
      <c r="AD152" s="5">
        <f t="shared" si="245"/>
        <v>3.4292407360407664E-5</v>
      </c>
      <c r="AE152" s="5">
        <f t="shared" si="246"/>
        <v>5.3837335729863194E-5</v>
      </c>
      <c r="AF152" s="5">
        <f t="shared" si="247"/>
        <v>4.226093968888901E-5</v>
      </c>
      <c r="AG152" s="5">
        <f t="shared" si="248"/>
        <v>2.2115842090816796E-5</v>
      </c>
      <c r="AH152" s="5">
        <f t="shared" si="249"/>
        <v>4.0275622004419358E-2</v>
      </c>
      <c r="AI152" s="5">
        <f t="shared" si="250"/>
        <v>1.0801069765991983E-2</v>
      </c>
      <c r="AJ152" s="5">
        <f t="shared" si="251"/>
        <v>1.4483092039773455E-3</v>
      </c>
      <c r="AK152" s="5">
        <f t="shared" si="252"/>
        <v>1.2946862954445179E-4</v>
      </c>
      <c r="AL152" s="5">
        <f t="shared" si="253"/>
        <v>1.461837728938402E-7</v>
      </c>
      <c r="AM152" s="5">
        <f t="shared" si="254"/>
        <v>1.8392996354119013E-6</v>
      </c>
      <c r="AN152" s="5">
        <f t="shared" si="255"/>
        <v>2.8876068961496302E-6</v>
      </c>
      <c r="AO152" s="5">
        <f t="shared" si="256"/>
        <v>2.2666979936696359E-6</v>
      </c>
      <c r="AP152" s="5">
        <f t="shared" si="257"/>
        <v>1.1862001948988553E-6</v>
      </c>
      <c r="AQ152" s="5">
        <f t="shared" si="258"/>
        <v>4.6556849643436358E-7</v>
      </c>
      <c r="AR152" s="5">
        <f t="shared" si="259"/>
        <v>1.2646135692908164E-2</v>
      </c>
      <c r="AS152" s="5">
        <f t="shared" si="260"/>
        <v>3.3914260560473659E-3</v>
      </c>
      <c r="AT152" s="5">
        <f t="shared" si="261"/>
        <v>4.5475436026228461E-4</v>
      </c>
      <c r="AU152" s="5">
        <f t="shared" si="262"/>
        <v>4.0651832937908229E-5</v>
      </c>
      <c r="AV152" s="5">
        <f t="shared" si="263"/>
        <v>2.7254903948449133E-6</v>
      </c>
      <c r="AW152" s="5">
        <f t="shared" si="264"/>
        <v>1.7096482509840451E-9</v>
      </c>
      <c r="AX152" s="5">
        <f t="shared" si="265"/>
        <v>8.22102084501126E-8</v>
      </c>
      <c r="AY152" s="5">
        <f t="shared" si="266"/>
        <v>1.2906584674077933E-7</v>
      </c>
      <c r="AZ152" s="5">
        <f t="shared" si="267"/>
        <v>1.013134080849756E-7</v>
      </c>
      <c r="BA152" s="5">
        <f t="shared" si="268"/>
        <v>5.3018966246008374E-8</v>
      </c>
      <c r="BB152" s="5">
        <f t="shared" si="269"/>
        <v>2.0809270225893984E-8</v>
      </c>
      <c r="BC152" s="5">
        <f t="shared" si="270"/>
        <v>6.5338992137271873E-9</v>
      </c>
      <c r="BD152" s="5">
        <f t="shared" si="271"/>
        <v>3.3089649934704484E-3</v>
      </c>
      <c r="BE152" s="5">
        <f t="shared" si="272"/>
        <v>8.8739440805601477E-4</v>
      </c>
      <c r="BF152" s="5">
        <f t="shared" si="273"/>
        <v>1.1899020343264287E-4</v>
      </c>
      <c r="BG152" s="5">
        <f t="shared" si="274"/>
        <v>1.0636885083194411E-5</v>
      </c>
      <c r="BH152" s="5">
        <f t="shared" si="275"/>
        <v>7.1314688736412098E-7</v>
      </c>
      <c r="BI152" s="5">
        <f t="shared" si="276"/>
        <v>3.8250181625871331E-8</v>
      </c>
      <c r="BJ152" s="8">
        <f t="shared" si="277"/>
        <v>5.9482307580889585E-2</v>
      </c>
      <c r="BK152" s="8">
        <f t="shared" si="278"/>
        <v>0.23349690946212856</v>
      </c>
      <c r="BL152" s="8">
        <f t="shared" si="279"/>
        <v>0.60320440387147789</v>
      </c>
      <c r="BM152" s="8">
        <f t="shared" si="280"/>
        <v>0.27840899710157874</v>
      </c>
      <c r="BN152" s="8">
        <f t="shared" si="281"/>
        <v>0.7203908698522723</v>
      </c>
    </row>
    <row r="153" spans="1:66" x14ac:dyDescent="0.25">
      <c r="A153" t="s">
        <v>89</v>
      </c>
      <c r="B153" t="s">
        <v>103</v>
      </c>
      <c r="C153" t="s">
        <v>120</v>
      </c>
      <c r="D153" s="7" t="s">
        <v>495</v>
      </c>
      <c r="E153">
        <f>VLOOKUP(A153,home!$A$2:$E$405,3,FALSE)</f>
        <v>1.3980999999999999</v>
      </c>
      <c r="F153">
        <f>VLOOKUP(B153,home!$B$2:$E$405,3,FALSE)</f>
        <v>0.85829999999999995</v>
      </c>
      <c r="G153">
        <f>VLOOKUP(C153,away!$B$2:$E$405,4,FALSE)</f>
        <v>1.4305000000000001</v>
      </c>
      <c r="H153">
        <f>VLOOKUP(A153,away!$A$2:$E$405,3,FALSE)</f>
        <v>1.1943999999999999</v>
      </c>
      <c r="I153">
        <f>VLOOKUP(C153,away!$B$2:$E$405,3,FALSE)</f>
        <v>0.62790000000000001</v>
      </c>
      <c r="J153">
        <f>VLOOKUP(B153,home!$B$2:$E$405,4,FALSE)</f>
        <v>1.0046999999999999</v>
      </c>
      <c r="K153" s="3">
        <f t="shared" si="226"/>
        <v>1.7165845935149999</v>
      </c>
      <c r="L153" s="3">
        <f t="shared" si="227"/>
        <v>0.75348858967199994</v>
      </c>
      <c r="M153" s="5">
        <f t="shared" si="228"/>
        <v>8.4578669038514423E-2</v>
      </c>
      <c r="N153" s="5">
        <f t="shared" si="229"/>
        <v>0.14518644021151797</v>
      </c>
      <c r="O153" s="5">
        <f t="shared" si="230"/>
        <v>6.3729062050165083E-2</v>
      </c>
      <c r="P153" s="5">
        <f t="shared" si="231"/>
        <v>0.10939632607447482</v>
      </c>
      <c r="Q153" s="5">
        <f t="shared" si="232"/>
        <v>0.12461240322718925</v>
      </c>
      <c r="R153" s="5">
        <f t="shared" si="233"/>
        <v>2.4009560542649126E-2</v>
      </c>
      <c r="S153" s="5">
        <f t="shared" si="234"/>
        <v>3.5374037847365453E-2</v>
      </c>
      <c r="T153" s="5">
        <f t="shared" si="235"/>
        <v>9.3894023963293397E-2</v>
      </c>
      <c r="U153" s="5">
        <f t="shared" si="236"/>
        <v>4.1214441724577132E-2</v>
      </c>
      <c r="V153" s="5">
        <f t="shared" si="237"/>
        <v>5.0837480299738272E-3</v>
      </c>
      <c r="W153" s="5">
        <f t="shared" si="238"/>
        <v>7.1302577180223967E-2</v>
      </c>
      <c r="X153" s="5">
        <f t="shared" si="239"/>
        <v>5.3725678319505886E-2</v>
      </c>
      <c r="Y153" s="5">
        <f t="shared" si="240"/>
        <v>2.0240842793068016E-2</v>
      </c>
      <c r="Z153" s="5">
        <f t="shared" si="241"/>
        <v>6.0303099706417295E-3</v>
      </c>
      <c r="AA153" s="5">
        <f t="shared" si="242"/>
        <v>1.0351537189723483E-2</v>
      </c>
      <c r="AB153" s="5">
        <f t="shared" si="243"/>
        <v>8.884644629538448E-3</v>
      </c>
      <c r="AC153" s="5">
        <f t="shared" si="244"/>
        <v>4.1096602982886547E-4</v>
      </c>
      <c r="AD153" s="5">
        <f t="shared" si="245"/>
        <v>3.0599226366371659E-2</v>
      </c>
      <c r="AE153" s="5">
        <f t="shared" si="246"/>
        <v>2.3056167919851656E-2</v>
      </c>
      <c r="AF153" s="5">
        <f t="shared" si="247"/>
        <v>8.6862797245849162E-3</v>
      </c>
      <c r="AG153" s="5">
        <f t="shared" si="248"/>
        <v>2.1816708863913255E-3</v>
      </c>
      <c r="AH153" s="5">
        <f t="shared" si="249"/>
        <v>1.1359424387659591E-3</v>
      </c>
      <c r="AI153" s="5">
        <f t="shared" si="250"/>
        <v>1.9499412895055013E-3</v>
      </c>
      <c r="AJ153" s="5">
        <f t="shared" si="251"/>
        <v>1.6736195879119586E-3</v>
      </c>
      <c r="AK153" s="5">
        <f t="shared" si="252"/>
        <v>9.5763653333819695E-4</v>
      </c>
      <c r="AL153" s="5">
        <f t="shared" si="253"/>
        <v>2.1262180791338027E-5</v>
      </c>
      <c r="AM153" s="5">
        <f t="shared" si="254"/>
        <v>1.0505232110798315E-2</v>
      </c>
      <c r="AN153" s="5">
        <f t="shared" si="255"/>
        <v>7.9155725273424293E-3</v>
      </c>
      <c r="AO153" s="5">
        <f t="shared" si="256"/>
        <v>2.9821467900368378E-3</v>
      </c>
      <c r="AP153" s="5">
        <f t="shared" si="257"/>
        <v>7.4900452633991279E-4</v>
      </c>
      <c r="AQ153" s="5">
        <f t="shared" si="258"/>
        <v>1.4109159105245132E-4</v>
      </c>
      <c r="AR153" s="5">
        <f t="shared" si="259"/>
        <v>1.7118393322686695E-4</v>
      </c>
      <c r="AS153" s="5">
        <f t="shared" si="260"/>
        <v>2.9385170243454025E-4</v>
      </c>
      <c r="AT153" s="5">
        <f t="shared" si="261"/>
        <v>2.5221065258864312E-4</v>
      </c>
      <c r="AU153" s="5">
        <f t="shared" si="262"/>
        <v>1.4431364018467627E-4</v>
      </c>
      <c r="AV153" s="5">
        <f t="shared" si="263"/>
        <v>6.1931642843770593E-5</v>
      </c>
      <c r="AW153" s="5">
        <f t="shared" si="264"/>
        <v>7.6391879672680827E-7</v>
      </c>
      <c r="AX153" s="5">
        <f t="shared" si="265"/>
        <v>3.0055199321159074E-3</v>
      </c>
      <c r="AY153" s="5">
        <f t="shared" si="266"/>
        <v>2.2646249748811001E-3</v>
      </c>
      <c r="AZ153" s="5">
        <f t="shared" si="267"/>
        <v>8.5318453922957418E-4</v>
      </c>
      <c r="BA153" s="5">
        <f t="shared" si="268"/>
        <v>2.1428827173134896E-4</v>
      </c>
      <c r="BB153" s="5">
        <f t="shared" si="269"/>
        <v>4.0365941912526109E-5</v>
      </c>
      <c r="BC153" s="5">
        <f t="shared" si="270"/>
        <v>6.0830553284902347E-6</v>
      </c>
      <c r="BD153" s="5">
        <f t="shared" si="271"/>
        <v>2.1497523403602954E-5</v>
      </c>
      <c r="BE153" s="5">
        <f t="shared" si="272"/>
        <v>3.6902317473352972E-5</v>
      </c>
      <c r="BF153" s="5">
        <f t="shared" si="273"/>
        <v>3.1672974819878557E-5</v>
      </c>
      <c r="BG153" s="5">
        <f t="shared" si="274"/>
        <v>1.8123113535530687E-5</v>
      </c>
      <c r="BH153" s="5">
        <f t="shared" si="275"/>
        <v>7.7774643704037821E-6</v>
      </c>
      <c r="BI153" s="5">
        <f t="shared" si="276"/>
        <v>2.670135102969395E-6</v>
      </c>
      <c r="BJ153" s="8">
        <f t="shared" si="277"/>
        <v>0.60216242485276683</v>
      </c>
      <c r="BK153" s="8">
        <f t="shared" si="278"/>
        <v>0.23712963417582986</v>
      </c>
      <c r="BL153" s="8">
        <f t="shared" si="279"/>
        <v>0.15494852108615917</v>
      </c>
      <c r="BM153" s="8">
        <f t="shared" si="280"/>
        <v>0.44649456788480263</v>
      </c>
      <c r="BN153" s="8">
        <f t="shared" si="281"/>
        <v>0.55151246114451069</v>
      </c>
    </row>
    <row r="154" spans="1:66" x14ac:dyDescent="0.25">
      <c r="A154" t="s">
        <v>89</v>
      </c>
      <c r="B154" t="s">
        <v>104</v>
      </c>
      <c r="C154" t="s">
        <v>127</v>
      </c>
      <c r="D154" s="7" t="s">
        <v>495</v>
      </c>
      <c r="E154">
        <f>VLOOKUP(A154,home!$A$2:$E$405,3,FALSE)</f>
        <v>1.3980999999999999</v>
      </c>
      <c r="F154">
        <f>VLOOKUP(B154,home!$B$2:$E$405,3,FALSE)</f>
        <v>1.6093</v>
      </c>
      <c r="G154">
        <f>VLOOKUP(C154,away!$B$2:$E$405,4,FALSE)</f>
        <v>1.1444000000000001</v>
      </c>
      <c r="H154">
        <f>VLOOKUP(A154,away!$A$2:$E$405,3,FALSE)</f>
        <v>1.1943999999999999</v>
      </c>
      <c r="I154">
        <f>VLOOKUP(C154,away!$B$2:$E$405,3,FALSE)</f>
        <v>0.83720000000000006</v>
      </c>
      <c r="J154">
        <f>VLOOKUP(B154,home!$B$2:$E$405,4,FALSE)</f>
        <v>0.20930000000000001</v>
      </c>
      <c r="K154" s="3">
        <f t="shared" si="226"/>
        <v>2.5748568904519997</v>
      </c>
      <c r="L154" s="3">
        <f t="shared" si="227"/>
        <v>0.20928988662400003</v>
      </c>
      <c r="M154" s="5">
        <f t="shared" si="228"/>
        <v>6.1781780180249352E-2</v>
      </c>
      <c r="N154" s="5">
        <f t="shared" si="229"/>
        <v>0.15907924240150584</v>
      </c>
      <c r="O154" s="5">
        <f t="shared" si="230"/>
        <v>1.2930301769353275E-2</v>
      </c>
      <c r="P154" s="5">
        <f t="shared" si="231"/>
        <v>3.3293676606442967E-2</v>
      </c>
      <c r="Q154" s="5">
        <f t="shared" si="232"/>
        <v>0.20480314171270061</v>
      </c>
      <c r="R154" s="5">
        <f t="shared" si="233"/>
        <v>1.353090695661027E-3</v>
      </c>
      <c r="S154" s="5">
        <f t="shared" si="234"/>
        <v>4.4854198873050914E-3</v>
      </c>
      <c r="T154" s="5">
        <f t="shared" si="235"/>
        <v>4.2863226309290119E-2</v>
      </c>
      <c r="U154" s="5">
        <f t="shared" si="236"/>
        <v>3.484014901129285E-3</v>
      </c>
      <c r="V154" s="5">
        <f t="shared" si="237"/>
        <v>2.6857274234923315E-4</v>
      </c>
      <c r="W154" s="5">
        <f t="shared" si="238"/>
        <v>0.17577959354172154</v>
      </c>
      <c r="X154" s="5">
        <f t="shared" si="239"/>
        <v>3.6788891203159702E-2</v>
      </c>
      <c r="Y154" s="5">
        <f t="shared" si="240"/>
        <v>3.8497714344659824E-3</v>
      </c>
      <c r="Z154" s="5">
        <f t="shared" si="241"/>
        <v>9.4396066095628559E-5</v>
      </c>
      <c r="AA154" s="5">
        <f t="shared" si="242"/>
        <v>2.430563612178916E-4</v>
      </c>
      <c r="AB154" s="5">
        <f t="shared" si="243"/>
        <v>3.1291767322503921E-4</v>
      </c>
      <c r="AC154" s="5">
        <f t="shared" si="244"/>
        <v>9.0457231110380844E-6</v>
      </c>
      <c r="AD154" s="5">
        <f t="shared" si="245"/>
        <v>0.11315182440793842</v>
      </c>
      <c r="AE154" s="5">
        <f t="shared" si="246"/>
        <v>2.3681532501636186E-2</v>
      </c>
      <c r="AF154" s="5">
        <f t="shared" si="247"/>
        <v>2.4781526261750046E-3</v>
      </c>
      <c r="AG154" s="5">
        <f t="shared" si="248"/>
        <v>1.7288409405637821E-4</v>
      </c>
      <c r="AH154" s="5">
        <f t="shared" si="249"/>
        <v>4.9390354927264265E-6</v>
      </c>
      <c r="AI154" s="5">
        <f t="shared" si="250"/>
        <v>1.2717309570633627E-5</v>
      </c>
      <c r="AJ154" s="5">
        <f t="shared" si="251"/>
        <v>1.6372626087978579E-5</v>
      </c>
      <c r="AK154" s="5">
        <f t="shared" si="252"/>
        <v>1.4052389699141939E-5</v>
      </c>
      <c r="AL154" s="5">
        <f t="shared" si="253"/>
        <v>1.9498653425114929E-7</v>
      </c>
      <c r="AM154" s="5">
        <f t="shared" si="254"/>
        <v>5.8269950948798978E-2</v>
      </c>
      <c r="AN154" s="5">
        <f t="shared" si="255"/>
        <v>1.2195311427660178E-2</v>
      </c>
      <c r="AO154" s="5">
        <f t="shared" si="256"/>
        <v>1.2761776730196852E-3</v>
      </c>
      <c r="AP154" s="5">
        <f t="shared" si="257"/>
        <v>8.9030360166123372E-5</v>
      </c>
      <c r="AQ154" s="5">
        <f t="shared" si="258"/>
        <v>4.6582884963154602E-6</v>
      </c>
      <c r="AR154" s="5">
        <f t="shared" si="259"/>
        <v>2.0673803566092523E-7</v>
      </c>
      <c r="AS154" s="5">
        <f t="shared" si="260"/>
        <v>5.3232085564004448E-7</v>
      </c>
      <c r="AT154" s="5">
        <f t="shared" si="261"/>
        <v>6.8532501153803651E-7</v>
      </c>
      <c r="AU154" s="5">
        <f t="shared" si="262"/>
        <v>5.8820460938593651E-7</v>
      </c>
      <c r="AV154" s="5">
        <f t="shared" si="263"/>
        <v>3.7863567286825152E-7</v>
      </c>
      <c r="AW154" s="5">
        <f t="shared" si="264"/>
        <v>2.9187940895577647E-9</v>
      </c>
      <c r="AX154" s="5">
        <f t="shared" si="265"/>
        <v>2.5006130784469168E-2</v>
      </c>
      <c r="AY154" s="5">
        <f t="shared" si="266"/>
        <v>5.233530276786468E-3</v>
      </c>
      <c r="AZ154" s="5">
        <f t="shared" si="267"/>
        <v>5.476624791359556E-4</v>
      </c>
      <c r="BA154" s="5">
        <f t="shared" si="268"/>
        <v>3.8206739388860983E-5</v>
      </c>
      <c r="BB154" s="5">
        <f t="shared" si="269"/>
        <v>1.9990710387418571E-6</v>
      </c>
      <c r="BC154" s="5">
        <f t="shared" si="270"/>
        <v>8.3677070210321051E-8</v>
      </c>
      <c r="BD154" s="5">
        <f t="shared" si="271"/>
        <v>7.2113633407239205E-9</v>
      </c>
      <c r="BE154" s="5">
        <f t="shared" si="272"/>
        <v>1.8568228587415941E-8</v>
      </c>
      <c r="BF154" s="5">
        <f t="shared" si="273"/>
        <v>2.3905265660897867E-8</v>
      </c>
      <c r="BG154" s="5">
        <f t="shared" si="274"/>
        <v>2.0517546001682819E-8</v>
      </c>
      <c r="BH154" s="5">
        <f t="shared" si="275"/>
        <v>1.3207436174399725E-8</v>
      </c>
      <c r="BI154" s="5">
        <f t="shared" si="276"/>
        <v>6.8014516077716241E-9</v>
      </c>
      <c r="BJ154" s="8">
        <f t="shared" si="277"/>
        <v>0.86531100195868016</v>
      </c>
      <c r="BK154" s="8">
        <f t="shared" si="278"/>
        <v>0.10507222040277842</v>
      </c>
      <c r="BL154" s="8">
        <f t="shared" si="279"/>
        <v>1.8373944196913454E-2</v>
      </c>
      <c r="BM154" s="8">
        <f t="shared" si="280"/>
        <v>0.51037680190056234</v>
      </c>
      <c r="BN154" s="8">
        <f t="shared" si="281"/>
        <v>0.47324123336591306</v>
      </c>
    </row>
    <row r="155" spans="1:66" s="10" customFormat="1" x14ac:dyDescent="0.25">
      <c r="A155" t="s">
        <v>89</v>
      </c>
      <c r="B155" t="s">
        <v>99</v>
      </c>
      <c r="C155" t="s">
        <v>330</v>
      </c>
      <c r="D155" s="7" t="s">
        <v>495</v>
      </c>
      <c r="E155">
        <f>VLOOKUP(A155,home!$A$2:$E$405,3,FALSE)</f>
        <v>1.3980999999999999</v>
      </c>
      <c r="F155">
        <f>VLOOKUP(B155,home!$B$2:$E$405,3,FALSE)</f>
        <v>1.5736000000000001</v>
      </c>
      <c r="G155">
        <f>VLOOKUP(C155,away!$B$2:$E$405,4,FALSE)</f>
        <v>1.4305000000000001</v>
      </c>
      <c r="H155">
        <f>VLOOKUP(A155,away!$A$2:$E$405,3,FALSE)</f>
        <v>1.1943999999999999</v>
      </c>
      <c r="I155">
        <f>VLOOKUP(C155,away!$B$2:$E$405,3,FALSE)</f>
        <v>1.3395999999999999</v>
      </c>
      <c r="J155">
        <f>VLOOKUP(B155,home!$B$2:$E$405,4,FALSE)</f>
        <v>0.83720000000000006</v>
      </c>
      <c r="K155" s="3">
        <f t="shared" si="226"/>
        <v>3.1471717538800004</v>
      </c>
      <c r="L155" s="3">
        <f t="shared" si="227"/>
        <v>1.3395352705279999</v>
      </c>
      <c r="M155" s="5">
        <f t="shared" si="228"/>
        <v>1.1257654019195104E-2</v>
      </c>
      <c r="N155" s="5">
        <f t="shared" si="229"/>
        <v>3.5429770744164493E-2</v>
      </c>
      <c r="O155" s="5">
        <f t="shared" si="230"/>
        <v>1.508002462211314E-2</v>
      </c>
      <c r="P155" s="5">
        <f t="shared" si="231"/>
        <v>4.7459427538529393E-2</v>
      </c>
      <c r="Q155" s="5">
        <f t="shared" si="232"/>
        <v>5.5751786866239265E-2</v>
      </c>
      <c r="R155" s="5">
        <f t="shared" si="233"/>
        <v>1.0100112430875613E-2</v>
      </c>
      <c r="S155" s="5">
        <f t="shared" si="234"/>
        <v>5.0019241541009021E-2</v>
      </c>
      <c r="T155" s="5">
        <f t="shared" si="235"/>
        <v>7.4681484902287196E-2</v>
      </c>
      <c r="U155" s="5">
        <f t="shared" si="236"/>
        <v>3.1786788553463993E-2</v>
      </c>
      <c r="V155" s="5">
        <f t="shared" si="237"/>
        <v>2.3429832868475012E-2</v>
      </c>
      <c r="W155" s="5">
        <f t="shared" si="238"/>
        <v>5.8486816284588725E-2</v>
      </c>
      <c r="X155" s="5">
        <f t="shared" si="239"/>
        <v>7.8345153274097981E-2</v>
      </c>
      <c r="Y155" s="5">
        <f t="shared" si="240"/>
        <v>5.247304804278824E-2</v>
      </c>
      <c r="Z155" s="5">
        <f t="shared" si="241"/>
        <v>4.5098189458187242E-3</v>
      </c>
      <c r="AA155" s="5">
        <f t="shared" si="242"/>
        <v>1.4193174801393567E-2</v>
      </c>
      <c r="AB155" s="5">
        <f t="shared" si="243"/>
        <v>2.2334179416413618E-2</v>
      </c>
      <c r="AC155" s="5">
        <f t="shared" si="244"/>
        <v>6.1733913065127929E-3</v>
      </c>
      <c r="AD155" s="5">
        <f t="shared" si="245"/>
        <v>4.601701404630662E-2</v>
      </c>
      <c r="AE155" s="5">
        <f t="shared" si="246"/>
        <v>6.1641413359410105E-2</v>
      </c>
      <c r="AF155" s="5">
        <f t="shared" si="247"/>
        <v>4.1285423660062846E-2</v>
      </c>
      <c r="AG155" s="5">
        <f t="shared" si="248"/>
        <v>1.8434427050448447E-2</v>
      </c>
      <c r="AH155" s="5">
        <f t="shared" si="249"/>
        <v>1.5102653854048977E-3</v>
      </c>
      <c r="AI155" s="5">
        <f t="shared" si="250"/>
        <v>4.7530645618089869E-3</v>
      </c>
      <c r="AJ155" s="5">
        <f t="shared" si="251"/>
        <v>7.4793552666466345E-3</v>
      </c>
      <c r="AK155" s="5">
        <f t="shared" si="252"/>
        <v>7.8462718774746348E-3</v>
      </c>
      <c r="AL155" s="5">
        <f t="shared" si="253"/>
        <v>1.0410183751565637E-3</v>
      </c>
      <c r="AM155" s="5">
        <f t="shared" si="254"/>
        <v>2.8964689360887075E-2</v>
      </c>
      <c r="AN155" s="5">
        <f t="shared" si="255"/>
        <v>3.8799222998795346E-2</v>
      </c>
      <c r="AO155" s="5">
        <f t="shared" si="256"/>
        <v>2.5986463837983764E-2</v>
      </c>
      <c r="AP155" s="5">
        <f t="shared" si="257"/>
        <v>1.160326162242655E-2</v>
      </c>
      <c r="AQ155" s="5">
        <f t="shared" si="258"/>
        <v>3.8857445491010814E-3</v>
      </c>
      <c r="AR155" s="5">
        <f t="shared" si="259"/>
        <v>4.0461075032148476E-4</v>
      </c>
      <c r="AS155" s="5">
        <f t="shared" si="260"/>
        <v>1.2733795247279699E-3</v>
      </c>
      <c r="AT155" s="5">
        <f t="shared" si="261"/>
        <v>2.0037720360965043E-3</v>
      </c>
      <c r="AU155" s="5">
        <f t="shared" si="262"/>
        <v>2.1020715844058445E-3</v>
      </c>
      <c r="AV155" s="5">
        <f t="shared" si="263"/>
        <v>1.6538950787689632E-3</v>
      </c>
      <c r="AW155" s="5">
        <f t="shared" si="264"/>
        <v>1.219075189441471E-4</v>
      </c>
      <c r="AX155" s="5">
        <f t="shared" si="265"/>
        <v>1.5192808702748728E-2</v>
      </c>
      <c r="AY155" s="5">
        <f t="shared" si="266"/>
        <v>2.0351303115716667E-2</v>
      </c>
      <c r="AZ155" s="5">
        <f t="shared" si="267"/>
        <v>1.3630644162354428E-2</v>
      </c>
      <c r="BA155" s="5">
        <f t="shared" si="268"/>
        <v>6.0862428718301102E-3</v>
      </c>
      <c r="BB155" s="5">
        <f t="shared" si="269"/>
        <v>2.0381842479540169E-3</v>
      </c>
      <c r="BC155" s="5">
        <f t="shared" si="270"/>
        <v>5.4604393759379846E-4</v>
      </c>
      <c r="BD155" s="5">
        <f t="shared" si="271"/>
        <v>9.0331728481737796E-5</v>
      </c>
      <c r="BE155" s="5">
        <f t="shared" si="272"/>
        <v>2.8428946435688271E-4</v>
      </c>
      <c r="BF155" s="5">
        <f t="shared" si="273"/>
        <v>4.4735388607482836E-4</v>
      </c>
      <c r="BG155" s="5">
        <f t="shared" si="274"/>
        <v>4.6929983808105037E-4</v>
      </c>
      <c r="BH155" s="5">
        <f t="shared" si="275"/>
        <v>3.6924179862728493E-4</v>
      </c>
      <c r="BI155" s="5">
        <f t="shared" si="276"/>
        <v>2.3241347179832756E-4</v>
      </c>
      <c r="BJ155" s="8">
        <f t="shared" si="277"/>
        <v>0.68963094763778532</v>
      </c>
      <c r="BK155" s="8">
        <f t="shared" si="278"/>
        <v>0.15973186876459458</v>
      </c>
      <c r="BL155" s="8">
        <f t="shared" si="279"/>
        <v>0.12441389607733595</v>
      </c>
      <c r="BM155" s="8">
        <f t="shared" si="280"/>
        <v>0.78297835960764528</v>
      </c>
      <c r="BN155" s="8">
        <f t="shared" si="281"/>
        <v>0.17507877622111701</v>
      </c>
    </row>
    <row r="156" spans="1:66" x14ac:dyDescent="0.25">
      <c r="A156" t="s">
        <v>89</v>
      </c>
      <c r="B156" t="s">
        <v>350</v>
      </c>
      <c r="C156" t="s">
        <v>92</v>
      </c>
      <c r="D156" s="7" t="s">
        <v>495</v>
      </c>
      <c r="E156">
        <f>VLOOKUP(A156,home!$A$2:$E$405,3,FALSE)</f>
        <v>1.3980999999999999</v>
      </c>
      <c r="F156">
        <f>VLOOKUP(B156,home!$B$2:$E$405,3,FALSE)</f>
        <v>0.53639999999999999</v>
      </c>
      <c r="G156">
        <f>VLOOKUP(C156,away!$B$2:$E$405,4,FALSE)</f>
        <v>0.71530000000000005</v>
      </c>
      <c r="H156">
        <f>VLOOKUP(A156,away!$A$2:$E$405,3,FALSE)</f>
        <v>1.1943999999999999</v>
      </c>
      <c r="I156">
        <f>VLOOKUP(C156,away!$B$2:$E$405,3,FALSE)</f>
        <v>0.62790000000000001</v>
      </c>
      <c r="J156">
        <f>VLOOKUP(B156,home!$B$2:$E$405,4,FALSE)</f>
        <v>1.2559</v>
      </c>
      <c r="K156" s="3">
        <f t="shared" si="226"/>
        <v>0.53643268285199996</v>
      </c>
      <c r="L156" s="3">
        <f t="shared" si="227"/>
        <v>0.94187948618399997</v>
      </c>
      <c r="M156" s="5">
        <f t="shared" si="228"/>
        <v>0.22802222674943196</v>
      </c>
      <c r="N156" s="5">
        <f t="shared" si="229"/>
        <v>0.12231857484508483</v>
      </c>
      <c r="O156" s="5">
        <f t="shared" si="230"/>
        <v>0.21476945776928649</v>
      </c>
      <c r="P156" s="5">
        <f t="shared" si="231"/>
        <v>0.11520935642584765</v>
      </c>
      <c r="Q156" s="5">
        <f t="shared" si="232"/>
        <v>3.2807840633391004E-2</v>
      </c>
      <c r="R156" s="5">
        <f t="shared" si="233"/>
        <v>0.1011434732658759</v>
      </c>
      <c r="S156" s="5">
        <f t="shared" si="234"/>
        <v>1.4552524108366409E-2</v>
      </c>
      <c r="T156" s="5">
        <f t="shared" si="235"/>
        <v>3.0901032078584873E-2</v>
      </c>
      <c r="U156" s="5">
        <f t="shared" si="236"/>
        <v>5.4256664716983337E-2</v>
      </c>
      <c r="V156" s="5">
        <f t="shared" si="237"/>
        <v>8.169705212012255E-4</v>
      </c>
      <c r="W156" s="5">
        <f t="shared" si="238"/>
        <v>5.8663993231835984E-3</v>
      </c>
      <c r="X156" s="5">
        <f t="shared" si="239"/>
        <v>5.5254411802703324E-3</v>
      </c>
      <c r="Y156" s="5">
        <f t="shared" si="240"/>
        <v>2.602149849906467E-3</v>
      </c>
      <c r="Z156" s="5">
        <f t="shared" si="241"/>
        <v>3.1754987543509451E-2</v>
      </c>
      <c r="AA156" s="5">
        <f t="shared" si="242"/>
        <v>1.7034413161896612E-2</v>
      </c>
      <c r="AB156" s="5">
        <f t="shared" si="243"/>
        <v>4.5689079766228092E-3</v>
      </c>
      <c r="AC156" s="5">
        <f t="shared" si="244"/>
        <v>2.5798649463981739E-5</v>
      </c>
      <c r="AD156" s="5">
        <f t="shared" si="245"/>
        <v>7.8673208190413349E-4</v>
      </c>
      <c r="AE156" s="5">
        <f t="shared" si="246"/>
        <v>7.4100680906833381E-4</v>
      </c>
      <c r="AF156" s="5">
        <f t="shared" si="247"/>
        <v>3.4896955629206376E-4</v>
      </c>
      <c r="AG156" s="5">
        <f t="shared" si="248"/>
        <v>1.0956242212474252E-4</v>
      </c>
      <c r="AH156" s="5">
        <f t="shared" si="249"/>
        <v>7.4773428378149976E-3</v>
      </c>
      <c r="AI156" s="5">
        <f t="shared" si="250"/>
        <v>4.0110910790932854E-3</v>
      </c>
      <c r="AJ156" s="5">
        <f t="shared" si="251"/>
        <v>1.0758401743608673E-3</v>
      </c>
      <c r="AK156" s="5">
        <f t="shared" si="252"/>
        <v>1.9237194368412115E-4</v>
      </c>
      <c r="AL156" s="5">
        <f t="shared" si="253"/>
        <v>5.213958031674705E-7</v>
      </c>
      <c r="AM156" s="5">
        <f t="shared" si="254"/>
        <v>8.4405760276314793E-5</v>
      </c>
      <c r="AN156" s="5">
        <f t="shared" si="255"/>
        <v>7.9500054120025242E-5</v>
      </c>
      <c r="AO156" s="5">
        <f t="shared" si="256"/>
        <v>3.743973506308478E-5</v>
      </c>
      <c r="AP156" s="5">
        <f t="shared" si="257"/>
        <v>1.1754572808027796E-5</v>
      </c>
      <c r="AQ156" s="5">
        <f t="shared" si="258"/>
        <v>2.7678477491844087E-6</v>
      </c>
      <c r="AR156" s="5">
        <f t="shared" si="259"/>
        <v>1.4085511660205609E-3</v>
      </c>
      <c r="AS156" s="5">
        <f t="shared" si="260"/>
        <v>7.5559288092272216E-4</v>
      </c>
      <c r="AT156" s="5">
        <f t="shared" si="261"/>
        <v>2.0266235812862378E-4</v>
      </c>
      <c r="AU156" s="5">
        <f t="shared" si="262"/>
        <v>3.6238237494683493E-5</v>
      </c>
      <c r="AV156" s="5">
        <f t="shared" si="263"/>
        <v>4.8598437402752504E-6</v>
      </c>
      <c r="AW156" s="5">
        <f t="shared" si="264"/>
        <v>7.3177168079894708E-9</v>
      </c>
      <c r="AX156" s="5">
        <f t="shared" si="265"/>
        <v>7.5463347388643798E-6</v>
      </c>
      <c r="AY156" s="5">
        <f t="shared" si="266"/>
        <v>7.107737886414051E-6</v>
      </c>
      <c r="AZ156" s="5">
        <f t="shared" si="267"/>
        <v>3.3473162541931074E-6</v>
      </c>
      <c r="BA156" s="5">
        <f t="shared" si="268"/>
        <v>1.0509228378649188E-6</v>
      </c>
      <c r="BB156" s="5">
        <f t="shared" si="269"/>
        <v>2.4746066563681011E-7</v>
      </c>
      <c r="BC156" s="5">
        <f t="shared" si="270"/>
        <v>4.6615624920149881E-8</v>
      </c>
      <c r="BD156" s="5">
        <f t="shared" si="271"/>
        <v>2.2111424141921994E-4</v>
      </c>
      <c r="BE156" s="5">
        <f t="shared" si="272"/>
        <v>1.1861290574129695E-4</v>
      </c>
      <c r="BF156" s="5">
        <f t="shared" si="273"/>
        <v>3.1813919623837654E-5</v>
      </c>
      <c r="BG156" s="5">
        <f t="shared" si="274"/>
        <v>5.6886754186177071E-6</v>
      </c>
      <c r="BH156" s="5">
        <f t="shared" si="275"/>
        <v>7.6289785417083011E-7</v>
      </c>
      <c r="BI156" s="5">
        <f t="shared" si="276"/>
        <v>8.1848668530978492E-8</v>
      </c>
      <c r="BJ156" s="8">
        <f t="shared" si="277"/>
        <v>0.20224292313783493</v>
      </c>
      <c r="BK156" s="8">
        <f t="shared" si="278"/>
        <v>0.35863450558800075</v>
      </c>
      <c r="BL156" s="8">
        <f t="shared" si="279"/>
        <v>0.40731554190065078</v>
      </c>
      <c r="BM156" s="8">
        <f t="shared" si="280"/>
        <v>0.18566992806090873</v>
      </c>
      <c r="BN156" s="8">
        <f t="shared" si="281"/>
        <v>0.8142709296889179</v>
      </c>
    </row>
    <row r="157" spans="1:66" x14ac:dyDescent="0.25">
      <c r="A157" t="s">
        <v>112</v>
      </c>
      <c r="B157" t="s">
        <v>113</v>
      </c>
      <c r="C157" t="s">
        <v>117</v>
      </c>
      <c r="D157" s="7" t="s">
        <v>495</v>
      </c>
      <c r="E157">
        <f>VLOOKUP(A157,home!$A$2:$E$405,3,FALSE)</f>
        <v>1.3270999999999999</v>
      </c>
      <c r="F157">
        <f>VLOOKUP(B157,home!$B$2:$E$405,3,FALSE)</f>
        <v>1.5069999999999999</v>
      </c>
      <c r="G157">
        <f>VLOOKUP(C157,away!$B$2:$E$405,4,FALSE)</f>
        <v>1.1303000000000001</v>
      </c>
      <c r="H157">
        <f>VLOOKUP(A157,away!$A$2:$E$405,3,FALSE)</f>
        <v>0.94389999999999996</v>
      </c>
      <c r="I157">
        <f>VLOOKUP(C157,away!$B$2:$E$405,3,FALSE)</f>
        <v>1.8540000000000001</v>
      </c>
      <c r="J157">
        <f>VLOOKUP(B157,home!$B$2:$E$405,4,FALSE)</f>
        <v>0.79459999999999997</v>
      </c>
      <c r="K157" s="3">
        <f t="shared" si="226"/>
        <v>2.2605318429099999</v>
      </c>
      <c r="L157" s="3">
        <f t="shared" si="227"/>
        <v>1.3905425307599999</v>
      </c>
      <c r="M157" s="5">
        <f t="shared" si="228"/>
        <v>2.5963219589475516E-2</v>
      </c>
      <c r="N157" s="5">
        <f t="shared" si="229"/>
        <v>5.8690684626474088E-2</v>
      </c>
      <c r="O157" s="5">
        <f t="shared" si="230"/>
        <v>3.6102961074626884E-2</v>
      </c>
      <c r="P157" s="5">
        <f t="shared" si="231"/>
        <v>8.1611893132534294E-2</v>
      </c>
      <c r="Q157" s="5">
        <f t="shared" si="232"/>
        <v>6.6336080740166545E-2</v>
      </c>
      <c r="R157" s="5">
        <f t="shared" si="233"/>
        <v>2.5101351430320724E-2</v>
      </c>
      <c r="S157" s="5">
        <f t="shared" si="234"/>
        <v>6.413400577808262E-2</v>
      </c>
      <c r="T157" s="5">
        <f t="shared" si="235"/>
        <v>9.2243141593130865E-2</v>
      </c>
      <c r="U157" s="5">
        <f t="shared" si="236"/>
        <v>5.6742404208314466E-2</v>
      </c>
      <c r="V157" s="5">
        <f t="shared" si="237"/>
        <v>2.2399625780377734E-2</v>
      </c>
      <c r="W157" s="5">
        <f t="shared" si="238"/>
        <v>4.9984940948998406E-2</v>
      </c>
      <c r="X157" s="5">
        <f t="shared" si="239"/>
        <v>6.9506186287109389E-2</v>
      </c>
      <c r="Y157" s="5">
        <f t="shared" si="240"/>
        <v>4.8325654091576561E-2</v>
      </c>
      <c r="Z157" s="5">
        <f t="shared" si="241"/>
        <v>1.1634832247804771E-2</v>
      </c>
      <c r="AA157" s="5">
        <f t="shared" si="242"/>
        <v>2.6300908783078815E-2</v>
      </c>
      <c r="AB157" s="5">
        <f t="shared" si="243"/>
        <v>2.9727020900810482E-2</v>
      </c>
      <c r="AC157" s="5">
        <f t="shared" si="244"/>
        <v>4.400638418265497E-3</v>
      </c>
      <c r="AD157" s="5">
        <f t="shared" si="245"/>
        <v>2.8248137670296738E-2</v>
      </c>
      <c r="AE157" s="5">
        <f t="shared" si="246"/>
        <v>3.928023684531131E-2</v>
      </c>
      <c r="AF157" s="5">
        <f t="shared" si="247"/>
        <v>2.73104199758657E-2</v>
      </c>
      <c r="AG157" s="5">
        <f t="shared" si="248"/>
        <v>1.2658766836452912E-2</v>
      </c>
      <c r="AH157" s="5">
        <f t="shared" si="249"/>
        <v>4.0446822697076269E-3</v>
      </c>
      <c r="AI157" s="5">
        <f t="shared" si="250"/>
        <v>9.1431330651275816E-3</v>
      </c>
      <c r="AJ157" s="5">
        <f t="shared" si="251"/>
        <v>1.0334171718842105E-2</v>
      </c>
      <c r="AK157" s="5">
        <f t="shared" si="252"/>
        <v>7.7869080801808476E-3</v>
      </c>
      <c r="AL157" s="5">
        <f t="shared" si="253"/>
        <v>5.5331262915018738E-4</v>
      </c>
      <c r="AM157" s="5">
        <f t="shared" si="254"/>
        <v>1.2771162941322254E-2</v>
      </c>
      <c r="AN157" s="5">
        <f t="shared" si="255"/>
        <v>1.775884523717457E-2</v>
      </c>
      <c r="AO157" s="5">
        <f t="shared" si="256"/>
        <v>1.2347214799737952E-2</v>
      </c>
      <c r="AP157" s="5">
        <f t="shared" si="257"/>
        <v>5.7231091051549773E-3</v>
      </c>
      <c r="AQ157" s="5">
        <f t="shared" si="258"/>
        <v>1.9895566547244504E-3</v>
      </c>
      <c r="AR157" s="5">
        <f t="shared" si="259"/>
        <v>1.1248605438878689E-3</v>
      </c>
      <c r="AS157" s="5">
        <f t="shared" si="260"/>
        <v>2.5427830782915888E-3</v>
      </c>
      <c r="AT157" s="5">
        <f t="shared" si="261"/>
        <v>2.8740210590454244E-3</v>
      </c>
      <c r="AU157" s="5">
        <f t="shared" si="262"/>
        <v>2.1656053737220339E-3</v>
      </c>
      <c r="AV157" s="5">
        <f t="shared" si="263"/>
        <v>1.2238549766189178E-3</v>
      </c>
      <c r="AW157" s="5">
        <f t="shared" si="264"/>
        <v>4.8312886752337643E-5</v>
      </c>
      <c r="AX157" s="5">
        <f t="shared" si="265"/>
        <v>4.8116034166418428E-3</v>
      </c>
      <c r="AY157" s="5">
        <f t="shared" si="266"/>
        <v>6.6907391919906094E-3</v>
      </c>
      <c r="AZ157" s="5">
        <f t="shared" si="267"/>
        <v>4.6518787043428704E-3</v>
      </c>
      <c r="BA157" s="5">
        <f t="shared" si="268"/>
        <v>2.1562117287751612E-3</v>
      </c>
      <c r="BB157" s="5">
        <f t="shared" si="269"/>
        <v>7.4957602854635176E-4</v>
      </c>
      <c r="BC157" s="5">
        <f t="shared" si="270"/>
        <v>2.084634695463748E-4</v>
      </c>
      <c r="BD157" s="5">
        <f t="shared" si="271"/>
        <v>2.606944045749842E-4</v>
      </c>
      <c r="BE157" s="5">
        <f t="shared" si="272"/>
        <v>5.8930800281021417E-4</v>
      </c>
      <c r="BF157" s="5">
        <f t="shared" si="273"/>
        <v>6.6607475281709242E-4</v>
      </c>
      <c r="BG157" s="5">
        <f t="shared" si="274"/>
        <v>5.0189439616714815E-4</v>
      </c>
      <c r="BH157" s="5">
        <f t="shared" si="275"/>
        <v>2.8363706607848139E-4</v>
      </c>
      <c r="BI157" s="5">
        <f t="shared" si="276"/>
        <v>1.2823412393999498E-4</v>
      </c>
      <c r="BJ157" s="8">
        <f t="shared" si="277"/>
        <v>0.56244261089333991</v>
      </c>
      <c r="BK157" s="8">
        <f t="shared" si="278"/>
        <v>0.20575343451987646</v>
      </c>
      <c r="BL157" s="8">
        <f t="shared" si="279"/>
        <v>0.21764450930896329</v>
      </c>
      <c r="BM157" s="8">
        <f t="shared" si="280"/>
        <v>0.69702677007114822</v>
      </c>
      <c r="BN157" s="8">
        <f t="shared" si="281"/>
        <v>0.29380619059359808</v>
      </c>
    </row>
    <row r="158" spans="1:66" x14ac:dyDescent="0.25">
      <c r="A158" t="s">
        <v>112</v>
      </c>
      <c r="B158" t="s">
        <v>119</v>
      </c>
      <c r="C158" t="s">
        <v>303</v>
      </c>
      <c r="D158" s="7" t="s">
        <v>495</v>
      </c>
      <c r="E158">
        <f>VLOOKUP(A158,home!$A$2:$E$405,3,FALSE)</f>
        <v>1.3270999999999999</v>
      </c>
      <c r="F158">
        <f>VLOOKUP(B158,home!$B$2:$E$405,3,FALSE)</f>
        <v>0.6028</v>
      </c>
      <c r="G158">
        <f>VLOOKUP(C158,away!$B$2:$E$405,4,FALSE)</f>
        <v>0.75349999999999995</v>
      </c>
      <c r="H158">
        <f>VLOOKUP(A158,away!$A$2:$E$405,3,FALSE)</f>
        <v>0.94389999999999996</v>
      </c>
      <c r="I158">
        <f>VLOOKUP(C158,away!$B$2:$E$405,3,FALSE)</f>
        <v>0.70630000000000004</v>
      </c>
      <c r="J158">
        <f>VLOOKUP(B158,home!$B$2:$E$405,4,FALSE)</f>
        <v>1.2713000000000001</v>
      </c>
      <c r="K158" s="3">
        <f t="shared" si="226"/>
        <v>0.60278182557999993</v>
      </c>
      <c r="L158" s="3">
        <f t="shared" si="227"/>
        <v>0.8475459234410001</v>
      </c>
      <c r="M158" s="5">
        <f t="shared" si="228"/>
        <v>0.23449342050884514</v>
      </c>
      <c r="N158" s="5">
        <f t="shared" si="229"/>
        <v>0.14134837210082027</v>
      </c>
      <c r="O158" s="5">
        <f t="shared" si="230"/>
        <v>0.19874394262600792</v>
      </c>
      <c r="P158" s="5">
        <f t="shared" si="231"/>
        <v>0.11979923655907182</v>
      </c>
      <c r="Q158" s="5">
        <f t="shared" si="232"/>
        <v>4.260111488884679E-2</v>
      </c>
      <c r="R158" s="5">
        <f t="shared" si="233"/>
        <v>8.4222309190632491E-2</v>
      </c>
      <c r="S158" s="5">
        <f t="shared" si="234"/>
        <v>1.5300916598206954E-2</v>
      </c>
      <c r="T158" s="5">
        <f t="shared" si="235"/>
        <v>3.6106401258083787E-2</v>
      </c>
      <c r="U158" s="5">
        <f t="shared" si="236"/>
        <v>5.0767677288492664E-2</v>
      </c>
      <c r="V158" s="5">
        <f t="shared" si="237"/>
        <v>8.6855700501654214E-4</v>
      </c>
      <c r="W158" s="5">
        <f t="shared" si="238"/>
        <v>8.5597259348141295E-3</v>
      </c>
      <c r="X158" s="5">
        <f t="shared" si="239"/>
        <v>7.2547608218239195E-3</v>
      </c>
      <c r="Y158" s="5">
        <f t="shared" si="240"/>
        <v>3.0743714800381705E-3</v>
      </c>
      <c r="Z158" s="5">
        <f t="shared" si="241"/>
        <v>2.3794091605769358E-2</v>
      </c>
      <c r="AA158" s="5">
        <f t="shared" si="242"/>
        <v>1.4342645976143407E-2</v>
      </c>
      <c r="AB158" s="5">
        <f t="shared" si="243"/>
        <v>4.3227431625736815E-3</v>
      </c>
      <c r="AC158" s="5">
        <f t="shared" si="244"/>
        <v>2.7733311739414756E-5</v>
      </c>
      <c r="AD158" s="5">
        <f t="shared" si="245"/>
        <v>1.2899118063629329E-3</v>
      </c>
      <c r="AE158" s="5">
        <f t="shared" si="246"/>
        <v>1.0932594930813204E-3</v>
      </c>
      <c r="AF158" s="5">
        <f t="shared" si="247"/>
        <v>4.6329381331212363E-4</v>
      </c>
      <c r="AG158" s="5">
        <f t="shared" si="248"/>
        <v>1.3088759427604208E-4</v>
      </c>
      <c r="AH158" s="5">
        <f t="shared" si="249"/>
        <v>5.0416463356128833E-3</v>
      </c>
      <c r="AI158" s="5">
        <f t="shared" si="250"/>
        <v>3.0390127821094512E-3</v>
      </c>
      <c r="AJ158" s="5">
        <f t="shared" si="251"/>
        <v>9.1593083638044474E-4</v>
      </c>
      <c r="AK158" s="5">
        <f t="shared" si="252"/>
        <v>1.840354872194736E-4</v>
      </c>
      <c r="AL158" s="5">
        <f t="shared" si="253"/>
        <v>5.6674162821746378E-7</v>
      </c>
      <c r="AM158" s="5">
        <f t="shared" si="254"/>
        <v>1.5550707869532883E-4</v>
      </c>
      <c r="AN158" s="5">
        <f t="shared" si="255"/>
        <v>1.3179939061444475E-4</v>
      </c>
      <c r="AO158" s="5">
        <f t="shared" si="256"/>
        <v>5.5853018113640323E-5</v>
      </c>
      <c r="AP158" s="5">
        <f t="shared" si="257"/>
        <v>1.5779332604697405E-5</v>
      </c>
      <c r="AQ158" s="5">
        <f t="shared" si="258"/>
        <v>3.3434272559327344E-6</v>
      </c>
      <c r="AR158" s="5">
        <f t="shared" si="259"/>
        <v>8.5460535983599133E-4</v>
      </c>
      <c r="AS158" s="5">
        <f t="shared" si="260"/>
        <v>5.1514057895239165E-4</v>
      </c>
      <c r="AT158" s="5">
        <f t="shared" si="261"/>
        <v>1.5525868930563034E-4</v>
      </c>
      <c r="AU158" s="5">
        <f t="shared" si="262"/>
        <v>3.1195705392268633E-5</v>
      </c>
      <c r="AV158" s="5">
        <f t="shared" si="263"/>
        <v>4.7010510616518825E-6</v>
      </c>
      <c r="AW158" s="5">
        <f t="shared" si="264"/>
        <v>8.0427765236045198E-9</v>
      </c>
      <c r="AX158" s="5">
        <f t="shared" si="265"/>
        <v>1.5622806797763838E-5</v>
      </c>
      <c r="AY158" s="5">
        <f t="shared" si="266"/>
        <v>1.3241046214151088E-5</v>
      </c>
      <c r="AZ158" s="5">
        <f t="shared" si="267"/>
        <v>5.61119737044882E-6</v>
      </c>
      <c r="BA158" s="5">
        <f t="shared" si="268"/>
        <v>1.5852491523155861E-6</v>
      </c>
      <c r="BB158" s="5">
        <f t="shared" si="269"/>
        <v>3.3589286417084394E-7</v>
      </c>
      <c r="BC158" s="5">
        <f t="shared" si="270"/>
        <v>5.6936925548184075E-8</v>
      </c>
      <c r="BD158" s="5">
        <f t="shared" si="271"/>
        <v>1.2071954814663718E-4</v>
      </c>
      <c r="BE158" s="5">
        <f t="shared" si="272"/>
        <v>7.2767549615022659E-5</v>
      </c>
      <c r="BF158" s="5">
        <f t="shared" si="273"/>
        <v>2.1931478199963291E-5</v>
      </c>
      <c r="BG158" s="5">
        <f t="shared" si="274"/>
        <v>4.4066321556806148E-6</v>
      </c>
      <c r="BH158" s="5">
        <f t="shared" si="275"/>
        <v>6.6405944386517276E-7</v>
      </c>
      <c r="BI158" s="5">
        <f t="shared" si="276"/>
        <v>8.0056592773337682E-8</v>
      </c>
      <c r="BJ158" s="8">
        <f t="shared" si="277"/>
        <v>0.24232083456806786</v>
      </c>
      <c r="BK158" s="8">
        <f t="shared" si="278"/>
        <v>0.37050367177072224</v>
      </c>
      <c r="BL158" s="8">
        <f t="shared" si="279"/>
        <v>0.36336141439387437</v>
      </c>
      <c r="BM158" s="8">
        <f t="shared" si="280"/>
        <v>0.17875838346077166</v>
      </c>
      <c r="BN158" s="8">
        <f t="shared" si="281"/>
        <v>0.82120839587422445</v>
      </c>
    </row>
    <row r="159" spans="1:66" x14ac:dyDescent="0.25">
      <c r="A159" t="s">
        <v>112</v>
      </c>
      <c r="B159" t="s">
        <v>118</v>
      </c>
      <c r="C159" t="s">
        <v>126</v>
      </c>
      <c r="D159" s="7" t="s">
        <v>495</v>
      </c>
      <c r="E159">
        <f>VLOOKUP(A159,home!$A$2:$E$405,3,FALSE)</f>
        <v>1.3270999999999999</v>
      </c>
      <c r="F159">
        <f>VLOOKUP(B159,home!$B$2:$E$405,3,FALSE)</f>
        <v>0.94189999999999996</v>
      </c>
      <c r="G159">
        <f>VLOOKUP(C159,away!$B$2:$E$405,4,FALSE)</f>
        <v>0.37680000000000002</v>
      </c>
      <c r="H159">
        <f>VLOOKUP(A159,away!$A$2:$E$405,3,FALSE)</f>
        <v>0.94389999999999996</v>
      </c>
      <c r="I159">
        <f>VLOOKUP(C159,away!$B$2:$E$405,3,FALSE)</f>
        <v>1.5891999999999999</v>
      </c>
      <c r="J159">
        <f>VLOOKUP(B159,home!$B$2:$E$405,4,FALSE)</f>
        <v>2.1189</v>
      </c>
      <c r="K159" s="3">
        <f t="shared" si="226"/>
        <v>0.47099830063199999</v>
      </c>
      <c r="L159" s="3">
        <f t="shared" si="227"/>
        <v>3.1784472151319996</v>
      </c>
      <c r="M159" s="5">
        <f t="shared" si="228"/>
        <v>2.6005544446199853E-2</v>
      </c>
      <c r="N159" s="5">
        <f t="shared" si="229"/>
        <v>1.2248567241170075E-2</v>
      </c>
      <c r="O159" s="5">
        <f t="shared" si="230"/>
        <v>8.2657250323015338E-2</v>
      </c>
      <c r="P159" s="5">
        <f t="shared" si="231"/>
        <v>3.8931424437054059E-2</v>
      </c>
      <c r="Q159" s="5">
        <f t="shared" si="232"/>
        <v>2.8845271778839446E-3</v>
      </c>
      <c r="R159" s="5">
        <f t="shared" si="233"/>
        <v>0.13136085354982838</v>
      </c>
      <c r="S159" s="5">
        <f t="shared" si="234"/>
        <v>1.457050641483042E-2</v>
      </c>
      <c r="T159" s="5">
        <f t="shared" si="235"/>
        <v>9.1683173755177875E-3</v>
      </c>
      <c r="U159" s="5">
        <f t="shared" si="236"/>
        <v>6.1870738791538184E-2</v>
      </c>
      <c r="V159" s="5">
        <f t="shared" si="237"/>
        <v>2.4236308986258573E-3</v>
      </c>
      <c r="W159" s="5">
        <f t="shared" si="238"/>
        <v>4.5286913297005224E-4</v>
      </c>
      <c r="X159" s="5">
        <f t="shared" si="239"/>
        <v>1.4394206345079055E-3</v>
      </c>
      <c r="Y159" s="5">
        <f t="shared" si="240"/>
        <v>2.2875612535775943E-3</v>
      </c>
      <c r="Z159" s="5">
        <f t="shared" si="241"/>
        <v>0.13917451304760484</v>
      </c>
      <c r="AA159" s="5">
        <f t="shared" si="242"/>
        <v>6.5550959136707984E-2</v>
      </c>
      <c r="AB159" s="5">
        <f t="shared" si="243"/>
        <v>1.5437195179093565E-2</v>
      </c>
      <c r="AC159" s="5">
        <f t="shared" si="244"/>
        <v>2.2676751535707126E-4</v>
      </c>
      <c r="AD159" s="5">
        <f t="shared" si="245"/>
        <v>5.3325148009395445E-5</v>
      </c>
      <c r="AE159" s="5">
        <f t="shared" si="246"/>
        <v>1.6949116818696462E-4</v>
      </c>
      <c r="AF159" s="5">
        <f t="shared" si="247"/>
        <v>2.6935936575666361E-4</v>
      </c>
      <c r="AG159" s="5">
        <f t="shared" si="248"/>
        <v>2.8538150865299637E-4</v>
      </c>
      <c r="AH159" s="5">
        <f t="shared" si="249"/>
        <v>0.11058971085337793</v>
      </c>
      <c r="AI159" s="5">
        <f t="shared" si="250"/>
        <v>5.2087565879325254E-2</v>
      </c>
      <c r="AJ159" s="5">
        <f t="shared" si="251"/>
        <v>1.2266577506609769E-2</v>
      </c>
      <c r="AK159" s="5">
        <f t="shared" si="252"/>
        <v>1.9258457200613055E-3</v>
      </c>
      <c r="AL159" s="5">
        <f t="shared" si="253"/>
        <v>1.357923100924333E-5</v>
      </c>
      <c r="AM159" s="5">
        <f t="shared" si="254"/>
        <v>5.0232108186750273E-6</v>
      </c>
      <c r="AN159" s="5">
        <f t="shared" si="255"/>
        <v>1.5966010437638569E-5</v>
      </c>
      <c r="AO159" s="5">
        <f t="shared" si="256"/>
        <v>2.5373560706140381E-5</v>
      </c>
      <c r="AP159" s="5">
        <f t="shared" si="257"/>
        <v>2.6882841121471547E-5</v>
      </c>
      <c r="AQ159" s="5">
        <f t="shared" si="258"/>
        <v>2.136142287434431E-5</v>
      </c>
      <c r="AR159" s="5">
        <f t="shared" si="259"/>
        <v>7.0300711696834425E-2</v>
      </c>
      <c r="AS159" s="5">
        <f t="shared" si="260"/>
        <v>3.3111515742429175E-2</v>
      </c>
      <c r="AT159" s="5">
        <f t="shared" si="261"/>
        <v>7.7977338230169274E-3</v>
      </c>
      <c r="AU159" s="5">
        <f t="shared" si="262"/>
        <v>1.2242397931405472E-3</v>
      </c>
      <c r="AV159" s="5">
        <f t="shared" si="263"/>
        <v>1.441537155338172E-4</v>
      </c>
      <c r="AW159" s="5">
        <f t="shared" si="264"/>
        <v>5.6468599849217262E-7</v>
      </c>
      <c r="AX159" s="5">
        <f t="shared" si="265"/>
        <v>3.9432062655203572E-7</v>
      </c>
      <c r="AY159" s="5">
        <f t="shared" si="266"/>
        <v>1.253327297333423E-6</v>
      </c>
      <c r="AZ159" s="5">
        <f t="shared" si="267"/>
        <v>1.9918173289291675E-6</v>
      </c>
      <c r="BA159" s="5">
        <f t="shared" si="268"/>
        <v>2.1102954140621905E-6</v>
      </c>
      <c r="BB159" s="5">
        <f t="shared" si="269"/>
        <v>1.6768656454829498E-6</v>
      </c>
      <c r="BC159" s="5">
        <f t="shared" si="270"/>
        <v>1.0659657882071608E-6</v>
      </c>
      <c r="BD159" s="5">
        <f t="shared" si="271"/>
        <v>3.7241183552433478E-2</v>
      </c>
      <c r="BE159" s="5">
        <f t="shared" si="272"/>
        <v>1.7540534166720554E-2</v>
      </c>
      <c r="BF159" s="5">
        <f t="shared" si="273"/>
        <v>4.1307808923514572E-3</v>
      </c>
      <c r="BG159" s="5">
        <f t="shared" si="274"/>
        <v>6.4853026019355759E-4</v>
      </c>
      <c r="BH159" s="5">
        <f t="shared" si="275"/>
        <v>7.6364162614898587E-5</v>
      </c>
      <c r="BI159" s="5">
        <f t="shared" si="276"/>
        <v>7.1934781641605896E-6</v>
      </c>
      <c r="BJ159" s="8">
        <f t="shared" si="277"/>
        <v>2.9361919644292214E-2</v>
      </c>
      <c r="BK159" s="8">
        <f t="shared" si="278"/>
        <v>8.2172706270373819E-2</v>
      </c>
      <c r="BL159" s="8">
        <f t="shared" si="279"/>
        <v>0.70596963822299053</v>
      </c>
      <c r="BM159" s="8">
        <f t="shared" si="280"/>
        <v>0.66258992136881101</v>
      </c>
      <c r="BN159" s="8">
        <f t="shared" si="281"/>
        <v>0.29408816717515163</v>
      </c>
    </row>
    <row r="160" spans="1:66" x14ac:dyDescent="0.25">
      <c r="A160" t="s">
        <v>112</v>
      </c>
      <c r="B160" t="s">
        <v>107</v>
      </c>
      <c r="C160" t="s">
        <v>124</v>
      </c>
      <c r="D160" s="7" t="s">
        <v>495</v>
      </c>
      <c r="E160">
        <f>VLOOKUP(A160,home!$A$2:$E$405,3,FALSE)</f>
        <v>1.3270999999999999</v>
      </c>
      <c r="F160">
        <f>VLOOKUP(B160,home!$B$2:$E$405,3,FALSE)</f>
        <v>1.2056</v>
      </c>
      <c r="G160">
        <f>VLOOKUP(C160,away!$B$2:$E$405,4,FALSE)</f>
        <v>0.9042</v>
      </c>
      <c r="H160">
        <f>VLOOKUP(A160,away!$A$2:$E$405,3,FALSE)</f>
        <v>0.94389999999999996</v>
      </c>
      <c r="I160">
        <f>VLOOKUP(C160,away!$B$2:$E$405,3,FALSE)</f>
        <v>0.63570000000000004</v>
      </c>
      <c r="J160">
        <f>VLOOKUP(B160,home!$B$2:$E$405,4,FALSE)</f>
        <v>0.84750000000000003</v>
      </c>
      <c r="K160" s="3">
        <f t="shared" si="226"/>
        <v>1.4466763813920001</v>
      </c>
      <c r="L160" s="3">
        <f t="shared" si="227"/>
        <v>0.50853155242500003</v>
      </c>
      <c r="M160" s="5">
        <f t="shared" si="228"/>
        <v>0.14153504371230555</v>
      </c>
      <c r="N160" s="5">
        <f t="shared" si="229"/>
        <v>0.20475540487787675</v>
      </c>
      <c r="O160" s="5">
        <f t="shared" si="230"/>
        <v>7.1975035501558995E-2</v>
      </c>
      <c r="P160" s="5">
        <f t="shared" si="231"/>
        <v>0.1041245839099561</v>
      </c>
      <c r="Q160" s="5">
        <f t="shared" si="232"/>
        <v>0.14810740409959033</v>
      </c>
      <c r="R160" s="5">
        <f t="shared" si="233"/>
        <v>1.8300788269726139E-2</v>
      </c>
      <c r="S160" s="5">
        <f t="shared" si="234"/>
        <v>1.9150608729205581E-2</v>
      </c>
      <c r="T160" s="5">
        <f t="shared" si="235"/>
        <v>7.5317288132401503E-2</v>
      </c>
      <c r="U160" s="5">
        <f t="shared" si="236"/>
        <v>2.6475318150668576E-2</v>
      </c>
      <c r="V160" s="5">
        <f t="shared" si="237"/>
        <v>1.565414561533651E-3</v>
      </c>
      <c r="W160" s="5">
        <f t="shared" si="238"/>
        <v>7.1421161140052675E-2</v>
      </c>
      <c r="X160" s="5">
        <f t="shared" si="239"/>
        <v>3.6319913950547074E-2</v>
      </c>
      <c r="Y160" s="5">
        <f t="shared" si="240"/>
        <v>9.2349111126070575E-3</v>
      </c>
      <c r="Z160" s="5">
        <f t="shared" si="241"/>
        <v>3.102176089801689E-3</v>
      </c>
      <c r="AA160" s="5">
        <f t="shared" si="242"/>
        <v>4.4878448800350912E-3</v>
      </c>
      <c r="AB160" s="5">
        <f t="shared" si="243"/>
        <v>3.2462295956488907E-3</v>
      </c>
      <c r="AC160" s="5">
        <f t="shared" si="244"/>
        <v>7.1977818881025521E-5</v>
      </c>
      <c r="AD160" s="5">
        <f t="shared" si="245"/>
        <v>2.5830826738226589E-2</v>
      </c>
      <c r="AE160" s="5">
        <f t="shared" si="246"/>
        <v>1.3135790421611568E-2</v>
      </c>
      <c r="AF160" s="5">
        <f t="shared" si="247"/>
        <v>3.3399819477157879E-3</v>
      </c>
      <c r="AG160" s="5">
        <f t="shared" si="248"/>
        <v>5.6616206831446177E-4</v>
      </c>
      <c r="AH160" s="5">
        <f t="shared" si="249"/>
        <v>3.943886057106422E-4</v>
      </c>
      <c r="AI160" s="5">
        <f t="shared" si="250"/>
        <v>5.7055268097170816E-4</v>
      </c>
      <c r="AJ160" s="5">
        <f t="shared" si="251"/>
        <v>4.1270254395082756E-4</v>
      </c>
      <c r="AK160" s="5">
        <f t="shared" si="252"/>
        <v>1.9901567429135203E-4</v>
      </c>
      <c r="AL160" s="5">
        <f t="shared" si="253"/>
        <v>2.1181073591829759E-6</v>
      </c>
      <c r="AM160" s="5">
        <f t="shared" si="254"/>
        <v>7.4737693908042691E-3</v>
      </c>
      <c r="AN160" s="5">
        <f t="shared" si="255"/>
        <v>3.8006475507721417E-3</v>
      </c>
      <c r="AO160" s="5">
        <f t="shared" si="256"/>
        <v>9.6637459960721565E-4</v>
      </c>
      <c r="AP160" s="5">
        <f t="shared" si="257"/>
        <v>1.6381065845411509E-4</v>
      </c>
      <c r="AQ160" s="5">
        <f t="shared" si="258"/>
        <v>2.0825722111858147E-5</v>
      </c>
      <c r="AR160" s="5">
        <f t="shared" si="259"/>
        <v>4.0111809984152845E-5</v>
      </c>
      <c r="AS160" s="5">
        <f t="shared" si="260"/>
        <v>5.8028808118957732E-5</v>
      </c>
      <c r="AT160" s="5">
        <f t="shared" si="261"/>
        <v>4.1974453073012255E-5</v>
      </c>
      <c r="AU160" s="5">
        <f t="shared" si="262"/>
        <v>2.0241149960857891E-5</v>
      </c>
      <c r="AV160" s="5">
        <f t="shared" si="263"/>
        <v>7.3205983951466816E-6</v>
      </c>
      <c r="AW160" s="5">
        <f t="shared" si="264"/>
        <v>4.3284735094347121E-8</v>
      </c>
      <c r="AX160" s="5">
        <f t="shared" si="265"/>
        <v>1.8020209429411716E-3</v>
      </c>
      <c r="AY160" s="5">
        <f t="shared" si="266"/>
        <v>9.163845076162366E-4</v>
      </c>
      <c r="AZ160" s="5">
        <f t="shared" si="267"/>
        <v>2.3300521813815199E-4</v>
      </c>
      <c r="BA160" s="5">
        <f t="shared" si="268"/>
        <v>3.9496835100973409E-5</v>
      </c>
      <c r="BB160" s="5">
        <f t="shared" si="269"/>
        <v>5.0213467174430597E-6</v>
      </c>
      <c r="BC160" s="5">
        <f t="shared" si="270"/>
        <v>5.1070264829709968E-7</v>
      </c>
      <c r="BD160" s="5">
        <f t="shared" si="271"/>
        <v>3.3996868336363079E-6</v>
      </c>
      <c r="BE160" s="5">
        <f t="shared" si="272"/>
        <v>4.9182466463510001E-6</v>
      </c>
      <c r="BF160" s="5">
        <f t="shared" si="273"/>
        <v>3.5575556305682031E-6</v>
      </c>
      <c r="BG160" s="5">
        <f t="shared" si="274"/>
        <v>1.7155439020770475E-6</v>
      </c>
      <c r="BH160" s="5">
        <f t="shared" si="275"/>
        <v>6.204592110939839E-7</v>
      </c>
      <c r="BI160" s="5">
        <f t="shared" si="276"/>
        <v>1.7952073726135586E-7</v>
      </c>
      <c r="BJ160" s="8">
        <f t="shared" si="277"/>
        <v>0.6034507119638558</v>
      </c>
      <c r="BK160" s="8">
        <f t="shared" si="278"/>
        <v>0.26736613134685727</v>
      </c>
      <c r="BL160" s="8">
        <f t="shared" si="279"/>
        <v>0.12624394373505529</v>
      </c>
      <c r="BM160" s="8">
        <f t="shared" si="280"/>
        <v>0.31044836154167488</v>
      </c>
      <c r="BN160" s="8">
        <f t="shared" si="281"/>
        <v>0.68879826037101388</v>
      </c>
    </row>
    <row r="161" spans="1:66" x14ac:dyDescent="0.25">
      <c r="A161" t="s">
        <v>112</v>
      </c>
      <c r="B161" t="s">
        <v>111</v>
      </c>
      <c r="C161" t="s">
        <v>358</v>
      </c>
      <c r="D161" s="7" t="s">
        <v>495</v>
      </c>
      <c r="E161">
        <f>VLOOKUP(A161,home!$A$2:$E$405,3,FALSE)</f>
        <v>1.3270999999999999</v>
      </c>
      <c r="F161">
        <f>VLOOKUP(B161,home!$B$2:$E$405,3,FALSE)</f>
        <v>1.0548999999999999</v>
      </c>
      <c r="G161">
        <f>VLOOKUP(C161,away!$B$2:$E$405,4,FALSE)</f>
        <v>1.1303000000000001</v>
      </c>
      <c r="H161">
        <f>VLOOKUP(A161,away!$A$2:$E$405,3,FALSE)</f>
        <v>0.94389999999999996</v>
      </c>
      <c r="I161">
        <f>VLOOKUP(C161,away!$B$2:$E$405,3,FALSE)</f>
        <v>0.79459999999999997</v>
      </c>
      <c r="J161">
        <f>VLOOKUP(B161,home!$B$2:$E$405,4,FALSE)</f>
        <v>1.4832000000000001</v>
      </c>
      <c r="K161" s="3">
        <f t="shared" si="226"/>
        <v>1.5823722900370001</v>
      </c>
      <c r="L161" s="3">
        <f t="shared" si="227"/>
        <v>1.112434024608</v>
      </c>
      <c r="M161" s="5">
        <f t="shared" si="228"/>
        <v>6.7555465011390814E-2</v>
      </c>
      <c r="N161" s="5">
        <f t="shared" si="229"/>
        <v>0.10689789587458889</v>
      </c>
      <c r="O161" s="5">
        <f t="shared" si="230"/>
        <v>7.5150997826886404E-2</v>
      </c>
      <c r="P161" s="5">
        <f t="shared" si="231"/>
        <v>0.11891685652989585</v>
      </c>
      <c r="Q161" s="5">
        <f t="shared" si="232"/>
        <v>8.4576134147605037E-2</v>
      </c>
      <c r="R161" s="5">
        <f t="shared" si="233"/>
        <v>4.1800263482935168E-2</v>
      </c>
      <c r="S161" s="5">
        <f t="shared" si="234"/>
        <v>5.2331883011120683E-2</v>
      </c>
      <c r="T161" s="5">
        <f t="shared" si="235"/>
        <v>9.4085369295606375E-2</v>
      </c>
      <c r="U161" s="5">
        <f t="shared" si="236"/>
        <v>6.6143578651642096E-2</v>
      </c>
      <c r="V161" s="5">
        <f t="shared" si="237"/>
        <v>1.0235446323704231E-2</v>
      </c>
      <c r="W161" s="5">
        <f t="shared" si="238"/>
        <v>4.4610310357874092E-2</v>
      </c>
      <c r="X161" s="5">
        <f t="shared" si="239"/>
        <v>4.9626027090421826E-2</v>
      </c>
      <c r="Y161" s="5">
        <f t="shared" si="240"/>
        <v>2.7602840520751799E-2</v>
      </c>
      <c r="Z161" s="5">
        <f t="shared" si="241"/>
        <v>1.5500011778665451E-2</v>
      </c>
      <c r="AA161" s="5">
        <f t="shared" si="242"/>
        <v>2.4526789133807323E-2</v>
      </c>
      <c r="AB161" s="5">
        <f t="shared" si="243"/>
        <v>1.9405255744458658E-2</v>
      </c>
      <c r="AC161" s="5">
        <f t="shared" si="244"/>
        <v>1.1260812705809185E-3</v>
      </c>
      <c r="AD161" s="5">
        <f t="shared" si="245"/>
        <v>1.7647529740062642E-2</v>
      </c>
      <c r="AE161" s="5">
        <f t="shared" si="246"/>
        <v>1.963171253312726E-2</v>
      </c>
      <c r="AF161" s="5">
        <f t="shared" si="247"/>
        <v>1.0919492491587038E-2</v>
      </c>
      <c r="AG161" s="5">
        <f t="shared" si="248"/>
        <v>4.0490716596976667E-3</v>
      </c>
      <c r="AH161" s="5">
        <f t="shared" si="249"/>
        <v>4.3106851211030571E-3</v>
      </c>
      <c r="AI161" s="5">
        <f t="shared" si="250"/>
        <v>6.8211086867082677E-3</v>
      </c>
      <c r="AJ161" s="5">
        <f t="shared" si="251"/>
        <v>5.3967666865889193E-3</v>
      </c>
      <c r="AK161" s="5">
        <f t="shared" si="252"/>
        <v>2.8465646868843664E-3</v>
      </c>
      <c r="AL161" s="5">
        <f t="shared" si="253"/>
        <v>7.9288948642182837E-5</v>
      </c>
      <c r="AM161" s="5">
        <f t="shared" si="254"/>
        <v>5.5849924096557958E-3</v>
      </c>
      <c r="AN161" s="5">
        <f t="shared" si="255"/>
        <v>6.2129355836785293E-3</v>
      </c>
      <c r="AO161" s="5">
        <f t="shared" si="256"/>
        <v>3.4557404679908805E-3</v>
      </c>
      <c r="AP161" s="5">
        <f t="shared" si="257"/>
        <v>1.2814277589359422E-3</v>
      </c>
      <c r="AQ161" s="5">
        <f t="shared" si="258"/>
        <v>3.563759597793804E-4</v>
      </c>
      <c r="AR161" s="5">
        <f t="shared" si="259"/>
        <v>9.5907055961729794E-4</v>
      </c>
      <c r="AS161" s="5">
        <f t="shared" si="260"/>
        <v>1.5176066777286908E-3</v>
      </c>
      <c r="AT161" s="5">
        <f t="shared" si="261"/>
        <v>1.2007093770064964E-3</v>
      </c>
      <c r="AU161" s="5">
        <f t="shared" si="262"/>
        <v>6.3332308218755633E-4</v>
      </c>
      <c r="AV161" s="5">
        <f t="shared" si="263"/>
        <v>2.5053822397360384E-4</v>
      </c>
      <c r="AW161" s="5">
        <f t="shared" si="264"/>
        <v>3.8769758089802812E-6</v>
      </c>
      <c r="AX161" s="5">
        <f t="shared" si="265"/>
        <v>1.4729228715177169E-3</v>
      </c>
      <c r="AY161" s="5">
        <f t="shared" si="266"/>
        <v>1.6385295178996261E-3</v>
      </c>
      <c r="AZ161" s="5">
        <f t="shared" si="267"/>
        <v>9.1137799301804377E-4</v>
      </c>
      <c r="BA161" s="5">
        <f t="shared" si="268"/>
        <v>3.3794929623740785E-4</v>
      </c>
      <c r="BB161" s="5">
        <f t="shared" si="269"/>
        <v>9.3986573931705293E-5</v>
      </c>
      <c r="BC161" s="5">
        <f t="shared" si="270"/>
        <v>2.0910772539592818E-5</v>
      </c>
      <c r="BD161" s="5">
        <f t="shared" si="271"/>
        <v>1.7781712041968625E-4</v>
      </c>
      <c r="BE161" s="5">
        <f t="shared" si="272"/>
        <v>2.8137288404628393E-4</v>
      </c>
      <c r="BF161" s="5">
        <f t="shared" si="273"/>
        <v>2.2261832744131685E-4</v>
      </c>
      <c r="BG161" s="5">
        <f t="shared" si="274"/>
        <v>1.1742169086584107E-4</v>
      </c>
      <c r="BH161" s="5">
        <f t="shared" si="275"/>
        <v>4.6451207468849439E-5</v>
      </c>
      <c r="BI161" s="5">
        <f t="shared" si="276"/>
        <v>1.4700620707493411E-5</v>
      </c>
      <c r="BJ161" s="8">
        <f t="shared" si="277"/>
        <v>0.48101353291650722</v>
      </c>
      <c r="BK161" s="8">
        <f t="shared" si="278"/>
        <v>0.25188355061323431</v>
      </c>
      <c r="BL161" s="8">
        <f t="shared" si="279"/>
        <v>0.25182363979247735</v>
      </c>
      <c r="BM161" s="8">
        <f t="shared" si="280"/>
        <v>0.5036884696854913</v>
      </c>
      <c r="BN161" s="8">
        <f t="shared" si="281"/>
        <v>0.49489761287330225</v>
      </c>
    </row>
    <row r="162" spans="1:66" x14ac:dyDescent="0.25">
      <c r="A162" t="s">
        <v>112</v>
      </c>
      <c r="B162" t="s">
        <v>93</v>
      </c>
      <c r="C162" t="s">
        <v>108</v>
      </c>
      <c r="D162" s="7" t="s">
        <v>495</v>
      </c>
      <c r="E162">
        <f>VLOOKUP(A162,home!$A$2:$E$405,3,FALSE)</f>
        <v>1.3270999999999999</v>
      </c>
      <c r="F162">
        <f>VLOOKUP(B162,home!$B$2:$E$405,3,FALSE)</f>
        <v>0.1507</v>
      </c>
      <c r="G162">
        <f>VLOOKUP(C162,away!$B$2:$E$405,4,FALSE)</f>
        <v>1.6577</v>
      </c>
      <c r="H162">
        <f>VLOOKUP(A162,away!$A$2:$E$405,3,FALSE)</f>
        <v>0.94389999999999996</v>
      </c>
      <c r="I162">
        <f>VLOOKUP(C162,away!$B$2:$E$405,3,FALSE)</f>
        <v>0.63570000000000004</v>
      </c>
      <c r="J162">
        <f>VLOOKUP(B162,home!$B$2:$E$405,4,FALSE)</f>
        <v>0.84750000000000003</v>
      </c>
      <c r="K162" s="3">
        <f t="shared" si="226"/>
        <v>0.33153000406899996</v>
      </c>
      <c r="L162" s="3">
        <f t="shared" si="227"/>
        <v>0.50853155242500003</v>
      </c>
      <c r="M162" s="5">
        <f t="shared" si="228"/>
        <v>0.43168394966073687</v>
      </c>
      <c r="N162" s="5">
        <f t="shared" si="229"/>
        <v>0.14311618158754608</v>
      </c>
      <c r="O162" s="5">
        <f t="shared" si="230"/>
        <v>0.2195249090779301</v>
      </c>
      <c r="P162" s="5">
        <f t="shared" si="231"/>
        <v>7.2779093999853023E-2</v>
      </c>
      <c r="Q162" s="5">
        <f t="shared" si="232"/>
        <v>2.372365413202944E-2</v>
      </c>
      <c r="R162" s="5">
        <f t="shared" si="233"/>
        <v>5.581767140467838E-2</v>
      </c>
      <c r="S162" s="5">
        <f t="shared" si="234"/>
        <v>3.0675199573682462E-3</v>
      </c>
      <c r="T162" s="5">
        <f t="shared" si="235"/>
        <v>1.2064226664954698E-2</v>
      </c>
      <c r="U162" s="5">
        <f t="shared" si="236"/>
        <v>1.8505232827915129E-2</v>
      </c>
      <c r="V162" s="5">
        <f t="shared" si="237"/>
        <v>5.7462647409106535E-5</v>
      </c>
      <c r="W162" s="5">
        <f t="shared" si="238"/>
        <v>2.6217010503077559E-3</v>
      </c>
      <c r="X162" s="5">
        <f t="shared" si="239"/>
        <v>1.3332177051072565E-3</v>
      </c>
      <c r="Y162" s="5">
        <f t="shared" si="240"/>
        <v>3.3899163464934444E-4</v>
      </c>
      <c r="Z162" s="5">
        <f t="shared" si="241"/>
        <v>9.4616823640565444E-3</v>
      </c>
      <c r="AA162" s="5">
        <f t="shared" si="242"/>
        <v>3.1368315926552518E-3</v>
      </c>
      <c r="AB162" s="5">
        <f t="shared" si="243"/>
        <v>5.1997689533838146E-4</v>
      </c>
      <c r="AC162" s="5">
        <f t="shared" si="244"/>
        <v>6.05489186671536E-7</v>
      </c>
      <c r="AD162" s="5">
        <f t="shared" si="245"/>
        <v>2.1729313996905793E-4</v>
      </c>
      <c r="AE162" s="5">
        <f t="shared" si="246"/>
        <v>1.1050041779976788E-4</v>
      </c>
      <c r="AF162" s="5">
        <f t="shared" si="247"/>
        <v>2.8096474503663527E-5</v>
      </c>
      <c r="AG162" s="5">
        <f t="shared" si="248"/>
        <v>4.7626479323391492E-6</v>
      </c>
      <c r="AH162" s="5">
        <f t="shared" si="249"/>
        <v>1.2028910052864796E-3</v>
      </c>
      <c r="AI162" s="5">
        <f t="shared" si="250"/>
        <v>3.9879445987719004E-4</v>
      </c>
      <c r="AJ162" s="5">
        <f t="shared" si="251"/>
        <v>6.6106164452889722E-5</v>
      </c>
      <c r="AK162" s="5">
        <f t="shared" si="252"/>
        <v>7.3053923233508366E-6</v>
      </c>
      <c r="AL162" s="5">
        <f t="shared" si="253"/>
        <v>4.083260864092335E-9</v>
      </c>
      <c r="AM162" s="5">
        <f t="shared" si="254"/>
        <v>1.440783911562152E-5</v>
      </c>
      <c r="AN162" s="5">
        <f t="shared" si="255"/>
        <v>7.3268407925566519E-6</v>
      </c>
      <c r="AO162" s="5">
        <f t="shared" si="256"/>
        <v>1.8629648613048257E-6</v>
      </c>
      <c r="AP162" s="5">
        <f t="shared" si="257"/>
        <v>3.1579213767752267E-7</v>
      </c>
      <c r="AQ162" s="5">
        <f t="shared" si="258"/>
        <v>4.014756650418998E-8</v>
      </c>
      <c r="AR162" s="5">
        <f t="shared" si="259"/>
        <v>1.2234160606328052E-4</v>
      </c>
      <c r="AS162" s="5">
        <f t="shared" si="260"/>
        <v>4.0559913155967388E-5</v>
      </c>
      <c r="AT162" s="5">
        <f t="shared" si="261"/>
        <v>6.7234140868180758E-6</v>
      </c>
      <c r="AU162" s="5">
        <f t="shared" si="262"/>
        <v>7.4300449985345614E-7</v>
      </c>
      <c r="AV162" s="5">
        <f t="shared" si="263"/>
        <v>6.1582071214925394E-8</v>
      </c>
      <c r="AW162" s="5">
        <f t="shared" si="264"/>
        <v>1.9122530788197721E-11</v>
      </c>
      <c r="AX162" s="5">
        <f t="shared" si="265"/>
        <v>7.9610516010458228E-7</v>
      </c>
      <c r="AY162" s="5">
        <f t="shared" si="266"/>
        <v>4.048445929615365E-7</v>
      </c>
      <c r="AZ162" s="5">
        <f t="shared" si="267"/>
        <v>1.0293812467479869E-7</v>
      </c>
      <c r="BA162" s="5">
        <f t="shared" si="268"/>
        <v>1.7449094781531194E-8</v>
      </c>
      <c r="BB162" s="5">
        <f t="shared" si="269"/>
        <v>2.2183538144157562E-9</v>
      </c>
      <c r="BC162" s="5">
        <f t="shared" si="270"/>
        <v>2.2562058181455309E-10</v>
      </c>
      <c r="BD162" s="5">
        <f t="shared" si="271"/>
        <v>1.0369094476254634E-5</v>
      </c>
      <c r="BE162" s="5">
        <f t="shared" si="272"/>
        <v>3.4376659339045441E-6</v>
      </c>
      <c r="BF162" s="5">
        <f t="shared" si="273"/>
        <v>5.6984470052761796E-7</v>
      </c>
      <c r="BG162" s="5">
        <f t="shared" si="274"/>
        <v>6.2973538628206416E-8</v>
      </c>
      <c r="BH162" s="5">
        <f t="shared" si="275"/>
        <v>5.2194043794121497E-9</v>
      </c>
      <c r="BI162" s="5">
        <f t="shared" si="276"/>
        <v>3.4607783102885341E-10</v>
      </c>
      <c r="BJ162" s="8">
        <f t="shared" si="277"/>
        <v>0.18358390282021994</v>
      </c>
      <c r="BK162" s="8">
        <f t="shared" si="278"/>
        <v>0.50758904068240773</v>
      </c>
      <c r="BL162" s="8">
        <f t="shared" si="279"/>
        <v>0.29936459348446581</v>
      </c>
      <c r="BM162" s="8">
        <f t="shared" si="280"/>
        <v>5.3353354662905771E-2</v>
      </c>
      <c r="BN162" s="8">
        <f t="shared" si="281"/>
        <v>0.94664545986277393</v>
      </c>
    </row>
    <row r="163" spans="1:66" x14ac:dyDescent="0.25">
      <c r="A163" t="s">
        <v>112</v>
      </c>
      <c r="B163" t="s">
        <v>447</v>
      </c>
      <c r="C163" t="s">
        <v>102</v>
      </c>
      <c r="D163" s="7" t="s">
        <v>495</v>
      </c>
      <c r="E163">
        <f>VLOOKUP(A163,home!$A$2:$E$405,3,FALSE)</f>
        <v>1.3270999999999999</v>
      </c>
      <c r="F163">
        <f>VLOOKUP(B163,home!$B$2:$E$405,3,FALSE)</f>
        <v>0.50229999999999997</v>
      </c>
      <c r="G163">
        <f>VLOOKUP(C163,away!$B$2:$E$405,4,FALSE)</f>
        <v>0.94189999999999996</v>
      </c>
      <c r="H163">
        <f>VLOOKUP(A163,away!$A$2:$E$405,3,FALSE)</f>
        <v>0.94389999999999996</v>
      </c>
      <c r="I163">
        <f>VLOOKUP(C163,away!$B$2:$E$405,3,FALSE)</f>
        <v>2.1189</v>
      </c>
      <c r="J163">
        <f>VLOOKUP(B163,home!$B$2:$E$405,4,FALSE)</f>
        <v>0.70630000000000004</v>
      </c>
      <c r="K163" s="3">
        <f t="shared" si="226"/>
        <v>0.62787273462699988</v>
      </c>
      <c r="L163" s="3">
        <f t="shared" si="227"/>
        <v>1.412620984173</v>
      </c>
      <c r="M163" s="5">
        <f t="shared" si="228"/>
        <v>0.12996452910450343</v>
      </c>
      <c r="N163" s="5">
        <f t="shared" si="229"/>
        <v>8.1601184293354875E-2</v>
      </c>
      <c r="O163" s="5">
        <f t="shared" si="230"/>
        <v>0.18359062101118412</v>
      </c>
      <c r="P163" s="5">
        <f t="shared" si="231"/>
        <v>0.1152715452661613</v>
      </c>
      <c r="Q163" s="5">
        <f t="shared" si="232"/>
        <v>2.561757936553526E-2</v>
      </c>
      <c r="R163" s="5">
        <f t="shared" si="233"/>
        <v>0.1296719818688756</v>
      </c>
      <c r="S163" s="5">
        <f t="shared" si="234"/>
        <v>2.5559914769829783E-2</v>
      </c>
      <c r="T163" s="5">
        <f t="shared" si="235"/>
        <v>3.6187930175472352E-2</v>
      </c>
      <c r="U163" s="5">
        <f t="shared" si="236"/>
        <v>8.1417501860513664E-2</v>
      </c>
      <c r="V163" s="5">
        <f t="shared" si="237"/>
        <v>2.5189188095233956E-3</v>
      </c>
      <c r="W163" s="5">
        <f t="shared" si="238"/>
        <v>5.3615265369209445E-3</v>
      </c>
      <c r="X163" s="5">
        <f t="shared" si="239"/>
        <v>7.5738048932549205E-3</v>
      </c>
      <c r="Y163" s="5">
        <f t="shared" si="240"/>
        <v>5.3494578611220254E-3</v>
      </c>
      <c r="Z163" s="5">
        <f t="shared" si="241"/>
        <v>6.1059120882424822E-2</v>
      </c>
      <c r="AA163" s="5">
        <f t="shared" si="242"/>
        <v>3.8337357202368624E-2</v>
      </c>
      <c r="AB163" s="5">
        <f t="shared" si="243"/>
        <v>1.2035490652511648E-2</v>
      </c>
      <c r="AC163" s="5">
        <f t="shared" si="244"/>
        <v>1.3963409168949351E-4</v>
      </c>
      <c r="AD163" s="5">
        <f t="shared" si="245"/>
        <v>8.415890821279453E-4</v>
      </c>
      <c r="AE163" s="5">
        <f t="shared" si="246"/>
        <v>1.1888463974648296E-3</v>
      </c>
      <c r="AF163" s="5">
        <f t="shared" si="247"/>
        <v>8.3969468400864669E-4</v>
      </c>
      <c r="AG163" s="5">
        <f t="shared" si="248"/>
        <v>3.9539011030971028E-4</v>
      </c>
      <c r="AH163" s="5">
        <f t="shared" si="249"/>
        <v>2.1563348858417285E-2</v>
      </c>
      <c r="AI163" s="5">
        <f t="shared" si="250"/>
        <v>1.3539038815450455E-2</v>
      </c>
      <c r="AJ163" s="5">
        <f t="shared" si="251"/>
        <v>4.2503966626389871E-3</v>
      </c>
      <c r="AK163" s="5">
        <f t="shared" si="252"/>
        <v>8.8956939194020522E-4</v>
      </c>
      <c r="AL163" s="5">
        <f t="shared" si="253"/>
        <v>4.9539170823886086E-6</v>
      </c>
      <c r="AM163" s="5">
        <f t="shared" si="254"/>
        <v>1.0568216768558E-4</v>
      </c>
      <c r="AN163" s="5">
        <f t="shared" si="255"/>
        <v>1.4928884772554002E-4</v>
      </c>
      <c r="AO163" s="5">
        <f t="shared" si="256"/>
        <v>1.0544427950005277E-4</v>
      </c>
      <c r="AP163" s="5">
        <f t="shared" si="257"/>
        <v>4.965093396092581E-5</v>
      </c>
      <c r="AQ163" s="5">
        <f t="shared" si="258"/>
        <v>1.7534487799247913E-5</v>
      </c>
      <c r="AR163" s="5">
        <f t="shared" si="259"/>
        <v>6.0921678172886308E-3</v>
      </c>
      <c r="AS163" s="5">
        <f t="shared" si="260"/>
        <v>3.8251060672476133E-3</v>
      </c>
      <c r="AT163" s="5">
        <f t="shared" si="261"/>
        <v>1.2008399033405438E-3</v>
      </c>
      <c r="AU163" s="5">
        <f t="shared" si="262"/>
        <v>2.5132487798654993E-4</v>
      </c>
      <c r="AV163" s="5">
        <f t="shared" si="263"/>
        <v>3.9450009605303034E-5</v>
      </c>
      <c r="AW163" s="5">
        <f t="shared" si="264"/>
        <v>1.2205160924849032E-7</v>
      </c>
      <c r="AX163" s="5">
        <f t="shared" si="265"/>
        <v>1.1059158604342376E-5</v>
      </c>
      <c r="AY163" s="5">
        <f t="shared" si="266"/>
        <v>1.5622399511791427E-5</v>
      </c>
      <c r="AZ163" s="5">
        <f t="shared" si="267"/>
        <v>1.1034264686745301E-5</v>
      </c>
      <c r="BA163" s="5">
        <f t="shared" si="268"/>
        <v>5.195744613805176E-6</v>
      </c>
      <c r="BB163" s="5">
        <f t="shared" si="269"/>
        <v>1.8349044674662582E-6</v>
      </c>
      <c r="BC163" s="5">
        <f t="shared" si="270"/>
        <v>5.1840491093912386E-7</v>
      </c>
      <c r="BD163" s="5">
        <f t="shared" si="271"/>
        <v>1.4343206829675577E-3</v>
      </c>
      <c r="BE163" s="5">
        <f t="shared" si="272"/>
        <v>9.0057084954690662E-4</v>
      </c>
      <c r="BF163" s="5">
        <f t="shared" si="273"/>
        <v>2.8272194101518834E-4</v>
      </c>
      <c r="BG163" s="5">
        <f t="shared" si="274"/>
        <v>5.9171132748086578E-5</v>
      </c>
      <c r="BH163" s="5">
        <f t="shared" si="275"/>
        <v>9.2879852323795847E-6</v>
      </c>
      <c r="BI163" s="5">
        <f t="shared" si="276"/>
        <v>1.1663345374058728E-6</v>
      </c>
      <c r="BJ163" s="8">
        <f t="shared" si="277"/>
        <v>0.16542986899303799</v>
      </c>
      <c r="BK163" s="8">
        <f t="shared" si="278"/>
        <v>0.27347511835830157</v>
      </c>
      <c r="BL163" s="8">
        <f t="shared" si="279"/>
        <v>0.49939143392541663</v>
      </c>
      <c r="BM163" s="8">
        <f t="shared" si="280"/>
        <v>0.33362260090166385</v>
      </c>
      <c r="BN163" s="8">
        <f t="shared" si="281"/>
        <v>0.6657174409096146</v>
      </c>
    </row>
    <row r="164" spans="1:66" x14ac:dyDescent="0.25">
      <c r="A164" t="s">
        <v>112</v>
      </c>
      <c r="B164" t="s">
        <v>325</v>
      </c>
      <c r="C164" t="s">
        <v>90</v>
      </c>
      <c r="D164" s="7" t="s">
        <v>495</v>
      </c>
      <c r="E164">
        <f>VLOOKUP(A164,home!$A$2:$E$405,3,FALSE)</f>
        <v>1.3270999999999999</v>
      </c>
      <c r="F164">
        <f>VLOOKUP(B164,home!$B$2:$E$405,3,FALSE)</f>
        <v>0.37680000000000002</v>
      </c>
      <c r="G164">
        <f>VLOOKUP(C164,away!$B$2:$E$405,4,FALSE)</f>
        <v>1.2056</v>
      </c>
      <c r="H164">
        <f>VLOOKUP(A164,away!$A$2:$E$405,3,FALSE)</f>
        <v>0.94389999999999996</v>
      </c>
      <c r="I164">
        <f>VLOOKUP(C164,away!$B$2:$E$405,3,FALSE)</f>
        <v>1.0593999999999999</v>
      </c>
      <c r="J164">
        <f>VLOOKUP(B164,home!$B$2:$E$405,4,FALSE)</f>
        <v>1.0593999999999999</v>
      </c>
      <c r="K164" s="3">
        <f t="shared" si="226"/>
        <v>0.60286182316799997</v>
      </c>
      <c r="L164" s="3">
        <f t="shared" si="227"/>
        <v>1.0593657390039997</v>
      </c>
      <c r="M164" s="5">
        <f t="shared" si="228"/>
        <v>0.18971590508991237</v>
      </c>
      <c r="N164" s="5">
        <f t="shared" si="229"/>
        <v>0.11437247642647179</v>
      </c>
      <c r="O164" s="5">
        <f t="shared" si="230"/>
        <v>0.20097852999638766</v>
      </c>
      <c r="P164" s="5">
        <f t="shared" si="231"/>
        <v>0.1211622830112468</v>
      </c>
      <c r="Q164" s="5">
        <f t="shared" si="232"/>
        <v>3.4475399829350946E-2</v>
      </c>
      <c r="R164" s="5">
        <f t="shared" si="233"/>
        <v>0.10645488447678036</v>
      </c>
      <c r="S164" s="5">
        <f t="shared" si="234"/>
        <v>1.9345108173112864E-2</v>
      </c>
      <c r="T164" s="5">
        <f t="shared" si="235"/>
        <v>3.6522057417678722E-2</v>
      </c>
      <c r="U164" s="5">
        <f t="shared" si="236"/>
        <v>6.4177585740810617E-2</v>
      </c>
      <c r="V164" s="5">
        <f t="shared" si="237"/>
        <v>1.3727528656557629E-3</v>
      </c>
      <c r="W164" s="5">
        <f t="shared" si="238"/>
        <v>6.927967465189421E-3</v>
      </c>
      <c r="X164" s="5">
        <f t="shared" si="239"/>
        <v>7.3392513735560574E-3</v>
      </c>
      <c r="Y164" s="5">
        <f t="shared" si="240"/>
        <v>3.8874757275416663E-3</v>
      </c>
      <c r="Z164" s="5">
        <f t="shared" si="241"/>
        <v>3.7591552454776619E-2</v>
      </c>
      <c r="AA164" s="5">
        <f t="shared" si="242"/>
        <v>2.2662511848602129E-2</v>
      </c>
      <c r="AB164" s="5">
        <f t="shared" si="243"/>
        <v>6.8311816053073411E-3</v>
      </c>
      <c r="AC164" s="5">
        <f t="shared" si="244"/>
        <v>5.4794388197926953E-5</v>
      </c>
      <c r="AD164" s="5">
        <f t="shared" si="245"/>
        <v>1.0441517742281704E-3</v>
      </c>
      <c r="AE164" s="5">
        <f t="shared" si="246"/>
        <v>1.1061386159375631E-3</v>
      </c>
      <c r="AF164" s="5">
        <f t="shared" si="247"/>
        <v>5.8590267615677891E-4</v>
      </c>
      <c r="AG164" s="5">
        <f t="shared" si="248"/>
        <v>2.0689507383708241E-4</v>
      </c>
      <c r="AH164" s="5">
        <f t="shared" si="249"/>
        <v>9.9558006866405091E-3</v>
      </c>
      <c r="AI164" s="5">
        <f t="shared" si="250"/>
        <v>6.0019721530453216E-3</v>
      </c>
      <c r="AJ164" s="5">
        <f t="shared" si="251"/>
        <v>1.8091799373942345E-3</v>
      </c>
      <c r="AK164" s="5">
        <f t="shared" si="252"/>
        <v>3.6356183849881876E-4</v>
      </c>
      <c r="AL164" s="5">
        <f t="shared" si="253"/>
        <v>1.3997799851559981E-6</v>
      </c>
      <c r="AM164" s="5">
        <f t="shared" si="254"/>
        <v>1.2589584845505941E-4</v>
      </c>
      <c r="AN164" s="5">
        <f t="shared" si="255"/>
        <v>1.3336974853612955E-4</v>
      </c>
      <c r="AO164" s="5">
        <f t="shared" si="256"/>
        <v>7.0643671109377253E-5</v>
      </c>
      <c r="AP164" s="5">
        <f t="shared" si="257"/>
        <v>2.4945828283580309E-5</v>
      </c>
      <c r="AQ164" s="5">
        <f t="shared" si="258"/>
        <v>6.6066889536754807E-6</v>
      </c>
      <c r="AR164" s="5">
        <f t="shared" si="259"/>
        <v>2.1093668303558909E-3</v>
      </c>
      <c r="AS164" s="5">
        <f t="shared" si="260"/>
        <v>1.2716567330784574E-3</v>
      </c>
      <c r="AT164" s="5">
        <f t="shared" si="261"/>
        <v>3.8331664827377085E-4</v>
      </c>
      <c r="AU164" s="5">
        <f t="shared" si="262"/>
        <v>7.7028991142990823E-5</v>
      </c>
      <c r="AV164" s="5">
        <f t="shared" si="263"/>
        <v>1.1609459509313792E-5</v>
      </c>
      <c r="AW164" s="5">
        <f t="shared" si="264"/>
        <v>2.4832530900255935E-8</v>
      </c>
      <c r="AX164" s="5">
        <f t="shared" si="265"/>
        <v>1.264963345481655E-5</v>
      </c>
      <c r="AY164" s="5">
        <f t="shared" si="266"/>
        <v>1.3400588292991452E-5</v>
      </c>
      <c r="AZ164" s="5">
        <f t="shared" si="267"/>
        <v>7.098062060046618E-6</v>
      </c>
      <c r="BA164" s="5">
        <f t="shared" si="268"/>
        <v>2.5064812532458459E-6</v>
      </c>
      <c r="BB164" s="5">
        <f t="shared" si="269"/>
        <v>6.63820091286114E-7</v>
      </c>
      <c r="BC164" s="5">
        <f t="shared" si="270"/>
        <v>1.4064565231420341E-7</v>
      </c>
      <c r="BD164" s="5">
        <f t="shared" si="271"/>
        <v>3.7243182517841534E-4</v>
      </c>
      <c r="BE164" s="5">
        <f t="shared" si="272"/>
        <v>2.2452492913284524E-4</v>
      </c>
      <c r="BF164" s="5">
        <f t="shared" si="273"/>
        <v>6.7678754061846545E-5</v>
      </c>
      <c r="BG164" s="5">
        <f t="shared" si="274"/>
        <v>1.3600312354487829E-5</v>
      </c>
      <c r="BH164" s="5">
        <f t="shared" si="275"/>
        <v>2.0497772754202017E-6</v>
      </c>
      <c r="BI164" s="5">
        <f t="shared" si="276"/>
        <v>2.471464930696318E-7</v>
      </c>
      <c r="BJ164" s="8">
        <f t="shared" si="277"/>
        <v>0.20686563739609071</v>
      </c>
      <c r="BK164" s="8">
        <f t="shared" si="278"/>
        <v>0.33166564389640385</v>
      </c>
      <c r="BL164" s="8">
        <f t="shared" si="279"/>
        <v>0.42376871969032343</v>
      </c>
      <c r="BM164" s="8">
        <f t="shared" si="280"/>
        <v>0.23271869885168264</v>
      </c>
      <c r="BN164" s="8">
        <f t="shared" si="281"/>
        <v>0.7671594788301499</v>
      </c>
    </row>
    <row r="165" spans="1:66" x14ac:dyDescent="0.25">
      <c r="A165" t="s">
        <v>112</v>
      </c>
      <c r="B165" t="s">
        <v>335</v>
      </c>
      <c r="C165" t="s">
        <v>131</v>
      </c>
      <c r="D165" s="7" t="s">
        <v>495</v>
      </c>
      <c r="E165">
        <f>VLOOKUP(A165,home!$A$2:$E$405,3,FALSE)</f>
        <v>1.3270999999999999</v>
      </c>
      <c r="F165">
        <f>VLOOKUP(B165,home!$B$2:$E$405,3,FALSE)</f>
        <v>1.5069999999999999</v>
      </c>
      <c r="G165">
        <f>VLOOKUP(C165,away!$B$2:$E$405,4,FALSE)</f>
        <v>0.75349999999999995</v>
      </c>
      <c r="H165">
        <f>VLOOKUP(A165,away!$A$2:$E$405,3,FALSE)</f>
        <v>0.94389999999999996</v>
      </c>
      <c r="I165">
        <f>VLOOKUP(C165,away!$B$2:$E$405,3,FALSE)</f>
        <v>0.42380000000000001</v>
      </c>
      <c r="J165">
        <f>VLOOKUP(B165,home!$B$2:$E$405,4,FALSE)</f>
        <v>0.79459999999999997</v>
      </c>
      <c r="K165" s="3">
        <f t="shared" si="226"/>
        <v>1.5069545639499997</v>
      </c>
      <c r="L165" s="3">
        <f t="shared" si="227"/>
        <v>0.31785972197199996</v>
      </c>
      <c r="M165" s="5">
        <f t="shared" si="228"/>
        <v>0.16124758729626143</v>
      </c>
      <c r="N165" s="5">
        <f t="shared" si="229"/>
        <v>0.24299278760202714</v>
      </c>
      <c r="O165" s="5">
        <f t="shared" si="230"/>
        <v>5.1254113266645453E-2</v>
      </c>
      <c r="P165" s="5">
        <f t="shared" si="231"/>
        <v>7.72376199083816E-2</v>
      </c>
      <c r="Q165" s="5">
        <f t="shared" si="232"/>
        <v>0.1830895451419039</v>
      </c>
      <c r="R165" s="5">
        <f t="shared" si="233"/>
        <v>8.1458090964286588E-3</v>
      </c>
      <c r="S165" s="5">
        <f t="shared" si="234"/>
        <v>9.2492080488480281E-3</v>
      </c>
      <c r="T165" s="5">
        <f t="shared" si="235"/>
        <v>5.8196791914785516E-2</v>
      </c>
      <c r="U165" s="5">
        <f t="shared" si="236"/>
        <v>1.2275364194928591E-2</v>
      </c>
      <c r="V165" s="5">
        <f t="shared" si="237"/>
        <v>4.9226356927190571E-4</v>
      </c>
      <c r="W165" s="5">
        <f t="shared" si="238"/>
        <v>9.1969208554373807E-2</v>
      </c>
      <c r="X165" s="5">
        <f t="shared" si="239"/>
        <v>2.9233307061078143E-2</v>
      </c>
      <c r="Y165" s="5">
        <f t="shared" si="240"/>
        <v>4.6460454273782002E-3</v>
      </c>
      <c r="Z165" s="5">
        <f t="shared" si="241"/>
        <v>8.6307487154260081E-4</v>
      </c>
      <c r="AA165" s="5">
        <f t="shared" si="242"/>
        <v>1.300614616701682E-3</v>
      </c>
      <c r="AB165" s="5">
        <f t="shared" si="243"/>
        <v>9.7998356628933988E-4</v>
      </c>
      <c r="AC165" s="5">
        <f t="shared" si="244"/>
        <v>1.4737145488381006E-5</v>
      </c>
      <c r="AD165" s="5">
        <f t="shared" si="245"/>
        <v>3.4648354643470769E-2</v>
      </c>
      <c r="AE165" s="5">
        <f t="shared" si="246"/>
        <v>1.1013316373760873E-2</v>
      </c>
      <c r="AF165" s="5">
        <f t="shared" si="247"/>
        <v>1.750344840276653E-3</v>
      </c>
      <c r="AG165" s="5">
        <f t="shared" si="248"/>
        <v>1.8545470809515393E-4</v>
      </c>
      <c r="AH165" s="5">
        <f t="shared" si="249"/>
        <v>6.858418467738766E-5</v>
      </c>
      <c r="AI165" s="5">
        <f t="shared" si="250"/>
        <v>1.0335325011437897E-4</v>
      </c>
      <c r="AJ165" s="5">
        <f t="shared" si="251"/>
        <v>7.7874325979464633E-5</v>
      </c>
      <c r="AK165" s="5">
        <f t="shared" si="252"/>
        <v>3.9117690316428062E-5</v>
      </c>
      <c r="AL165" s="5">
        <f t="shared" si="253"/>
        <v>2.8236380112150261E-7</v>
      </c>
      <c r="AM165" s="5">
        <f t="shared" si="254"/>
        <v>1.0442699232667281E-2</v>
      </c>
      <c r="AN165" s="5">
        <f t="shared" si="255"/>
        <v>3.3193134747328394E-3</v>
      </c>
      <c r="AO165" s="5">
        <f t="shared" si="256"/>
        <v>5.2753802910824666E-4</v>
      </c>
      <c r="AP165" s="5">
        <f t="shared" si="257"/>
        <v>5.5894363754001391E-5</v>
      </c>
      <c r="AQ165" s="5">
        <f t="shared" si="258"/>
        <v>4.4416417306621777E-6</v>
      </c>
      <c r="AR165" s="5">
        <f t="shared" si="259"/>
        <v>4.36002997464615E-6</v>
      </c>
      <c r="AS165" s="5">
        <f t="shared" si="260"/>
        <v>6.5703670692518166E-6</v>
      </c>
      <c r="AT165" s="5">
        <f t="shared" si="261"/>
        <v>4.950622320917906E-6</v>
      </c>
      <c r="AU165" s="5">
        <f t="shared" si="262"/>
        <v>2.4867876336333248E-6</v>
      </c>
      <c r="AV165" s="5">
        <f t="shared" si="263"/>
        <v>9.3686899351954041E-7</v>
      </c>
      <c r="AW165" s="5">
        <f t="shared" si="264"/>
        <v>3.7570084876230325E-9</v>
      </c>
      <c r="AX165" s="5">
        <f t="shared" si="265"/>
        <v>2.6227788781041836E-3</v>
      </c>
      <c r="AY165" s="5">
        <f t="shared" si="266"/>
        <v>8.3367576498822986E-4</v>
      </c>
      <c r="AZ165" s="5">
        <f t="shared" si="267"/>
        <v>1.3249597343697653E-4</v>
      </c>
      <c r="BA165" s="5">
        <f t="shared" si="268"/>
        <v>1.4038377759695624E-5</v>
      </c>
      <c r="BB165" s="5">
        <f t="shared" si="269"/>
        <v>1.1155587129086894E-6</v>
      </c>
      <c r="BC165" s="5">
        <f t="shared" si="270"/>
        <v>7.0918236465719661E-8</v>
      </c>
      <c r="BD165" s="5">
        <f t="shared" si="271"/>
        <v>2.3097965258843514E-7</v>
      </c>
      <c r="BE165" s="5">
        <f t="shared" si="272"/>
        <v>3.4807584164772771E-7</v>
      </c>
      <c r="BF165" s="5">
        <f t="shared" si="273"/>
        <v>2.6226723908589038E-7</v>
      </c>
      <c r="BG165" s="5">
        <f t="shared" si="274"/>
        <v>1.3174160430501602E-7</v>
      </c>
      <c r="BH165" s="5">
        <f t="shared" si="275"/>
        <v>4.9632152967384741E-8</v>
      </c>
      <c r="BI165" s="5">
        <f t="shared" si="276"/>
        <v>1.495867988657298E-8</v>
      </c>
      <c r="BJ165" s="8">
        <f t="shared" si="277"/>
        <v>0.67567921848038182</v>
      </c>
      <c r="BK165" s="8">
        <f t="shared" si="278"/>
        <v>0.24907537409704067</v>
      </c>
      <c r="BL165" s="8">
        <f t="shared" si="279"/>
        <v>7.4265156523243836E-2</v>
      </c>
      <c r="BM165" s="8">
        <f t="shared" si="280"/>
        <v>0.27508168965258079</v>
      </c>
      <c r="BN165" s="8">
        <f t="shared" si="281"/>
        <v>0.72396746231164821</v>
      </c>
    </row>
    <row r="166" spans="1:66" x14ac:dyDescent="0.25">
      <c r="A166" t="s">
        <v>112</v>
      </c>
      <c r="B166" t="s">
        <v>128</v>
      </c>
      <c r="C166" t="s">
        <v>132</v>
      </c>
      <c r="D166" s="7" t="s">
        <v>495</v>
      </c>
      <c r="E166">
        <f>VLOOKUP(A166,home!$A$2:$E$405,3,FALSE)</f>
        <v>1.3270999999999999</v>
      </c>
      <c r="F166">
        <f>VLOOKUP(B166,home!$B$2:$E$405,3,FALSE)</f>
        <v>0.6028</v>
      </c>
      <c r="G166">
        <f>VLOOKUP(C166,away!$B$2:$E$405,4,FALSE)</f>
        <v>0.75349999999999995</v>
      </c>
      <c r="H166">
        <f>VLOOKUP(A166,away!$A$2:$E$405,3,FALSE)</f>
        <v>0.94389999999999996</v>
      </c>
      <c r="I166">
        <f>VLOOKUP(C166,away!$B$2:$E$405,3,FALSE)</f>
        <v>0.63570000000000004</v>
      </c>
      <c r="J166">
        <f>VLOOKUP(B166,home!$B$2:$E$405,4,FALSE)</f>
        <v>1.907</v>
      </c>
      <c r="K166" s="3">
        <f t="shared" si="226"/>
        <v>0.60278182557999993</v>
      </c>
      <c r="L166" s="3">
        <f t="shared" si="227"/>
        <v>1.1442709976100001</v>
      </c>
      <c r="M166" s="5">
        <f t="shared" si="228"/>
        <v>0.17428684141601331</v>
      </c>
      <c r="N166" s="5">
        <f t="shared" si="229"/>
        <v>0.10505694044331644</v>
      </c>
      <c r="O166" s="5">
        <f t="shared" si="230"/>
        <v>0.19943137789739743</v>
      </c>
      <c r="P166" s="5">
        <f t="shared" si="231"/>
        <v>0.12021361004692807</v>
      </c>
      <c r="Q166" s="5">
        <f t="shared" si="232"/>
        <v>3.1663207175135807E-2</v>
      </c>
      <c r="R166" s="5">
        <f t="shared" si="233"/>
        <v>0.11410177087069596</v>
      </c>
      <c r="S166" s="5">
        <f t="shared" si="234"/>
        <v>2.0729206983016557E-2</v>
      </c>
      <c r="T166" s="5">
        <f t="shared" si="235"/>
        <v>3.6231289661824762E-2</v>
      </c>
      <c r="U166" s="5">
        <f t="shared" si="236"/>
        <v>6.8778473747348981E-2</v>
      </c>
      <c r="V166" s="5">
        <f t="shared" si="237"/>
        <v>1.5886536270338521E-3</v>
      </c>
      <c r="W166" s="5">
        <f t="shared" si="238"/>
        <v>6.3620019415820397E-3</v>
      </c>
      <c r="X166" s="5">
        <f t="shared" si="239"/>
        <v>7.2798543084908367E-3</v>
      </c>
      <c r="Y166" s="5">
        <f t="shared" si="240"/>
        <v>4.1650630760161353E-3</v>
      </c>
      <c r="Z166" s="5">
        <f t="shared" si="241"/>
        <v>4.3521115727759623E-2</v>
      </c>
      <c r="AA166" s="5">
        <f t="shared" si="242"/>
        <v>2.6233737589657396E-2</v>
      </c>
      <c r="AB166" s="5">
        <f t="shared" si="243"/>
        <v>7.9066101180401745E-3</v>
      </c>
      <c r="AC166" s="5">
        <f t="shared" si="244"/>
        <v>6.8485444048825155E-5</v>
      </c>
      <c r="AD166" s="5">
        <f t="shared" si="245"/>
        <v>9.5872478617258124E-4</v>
      </c>
      <c r="AE166" s="5">
        <f t="shared" si="246"/>
        <v>1.0970409675071335E-3</v>
      </c>
      <c r="AF166" s="5">
        <f t="shared" si="247"/>
        <v>6.2765608115421387E-4</v>
      </c>
      <c r="AG166" s="5">
        <f t="shared" si="248"/>
        <v>2.3940288337943839E-4</v>
      </c>
      <c r="AH166" s="5">
        <f t="shared" si="249"/>
        <v>1.2449987627725949E-2</v>
      </c>
      <c r="AI166" s="5">
        <f t="shared" si="250"/>
        <v>7.5046262706890601E-3</v>
      </c>
      <c r="AJ166" s="5">
        <f t="shared" si="251"/>
        <v>2.2618261618707891E-3</v>
      </c>
      <c r="AK166" s="5">
        <f t="shared" si="252"/>
        <v>4.5446256766569298E-4</v>
      </c>
      <c r="AL166" s="5">
        <f t="shared" si="253"/>
        <v>1.8895017886346848E-6</v>
      </c>
      <c r="AM166" s="5">
        <f t="shared" si="254"/>
        <v>1.1558037536758074E-4</v>
      </c>
      <c r="AN166" s="5">
        <f t="shared" si="255"/>
        <v>1.3225527142599988E-4</v>
      </c>
      <c r="AO166" s="5">
        <f t="shared" si="256"/>
        <v>7.5667935686905146E-5</v>
      </c>
      <c r="AP166" s="5">
        <f t="shared" si="257"/>
        <v>2.8861541418514744E-5</v>
      </c>
      <c r="AQ166" s="5">
        <f t="shared" si="258"/>
        <v>8.2563561978815543E-6</v>
      </c>
      <c r="AR166" s="5">
        <f t="shared" si="259"/>
        <v>2.8492319526020227E-3</v>
      </c>
      <c r="AS166" s="5">
        <f t="shared" si="260"/>
        <v>1.7174652378903149E-3</v>
      </c>
      <c r="AT166" s="5">
        <f t="shared" si="261"/>
        <v>5.1762841573285646E-4</v>
      </c>
      <c r="AU166" s="5">
        <f t="shared" si="262"/>
        <v>1.0400566713584481E-4</v>
      </c>
      <c r="AV166" s="5">
        <f t="shared" si="263"/>
        <v>1.5673181476702583E-5</v>
      </c>
      <c r="AW166" s="5">
        <f t="shared" si="264"/>
        <v>3.6202106914422647E-8</v>
      </c>
      <c r="AX166" s="5">
        <f t="shared" si="265"/>
        <v>1.1611624944215331E-5</v>
      </c>
      <c r="AY166" s="5">
        <f t="shared" si="266"/>
        <v>1.3286845658790437E-5</v>
      </c>
      <c r="AZ166" s="5">
        <f t="shared" si="267"/>
        <v>7.601876068537118E-6</v>
      </c>
      <c r="BA166" s="5">
        <f t="shared" si="268"/>
        <v>2.8995354375508501E-6</v>
      </c>
      <c r="BB166" s="5">
        <f t="shared" si="269"/>
        <v>8.2946357693296515E-7</v>
      </c>
      <c r="BC166" s="5">
        <f t="shared" si="270"/>
        <v>1.8982622293164842E-7</v>
      </c>
      <c r="BD166" s="5">
        <f t="shared" si="271"/>
        <v>5.4338224813770149E-4</v>
      </c>
      <c r="BE166" s="5">
        <f t="shared" si="272"/>
        <v>3.2754094352020822E-4</v>
      </c>
      <c r="BF166" s="5">
        <f t="shared" si="273"/>
        <v>9.8717863943653377E-5</v>
      </c>
      <c r="BG166" s="5">
        <f t="shared" si="274"/>
        <v>1.9835111415104484E-5</v>
      </c>
      <c r="BH166" s="5">
        <f t="shared" si="275"/>
        <v>2.9890611673448434E-6</v>
      </c>
      <c r="BI166" s="5">
        <f t="shared" si="276"/>
        <v>3.6035034944448214E-7</v>
      </c>
      <c r="BJ166" s="8">
        <f t="shared" si="277"/>
        <v>0.19407822197658525</v>
      </c>
      <c r="BK166" s="8">
        <f t="shared" si="278"/>
        <v>0.31690197386448798</v>
      </c>
      <c r="BL166" s="8">
        <f t="shared" si="279"/>
        <v>0.44531970288446265</v>
      </c>
      <c r="BM166" s="8">
        <f t="shared" si="280"/>
        <v>0.25505401596025662</v>
      </c>
      <c r="BN166" s="8">
        <f t="shared" si="281"/>
        <v>0.744753747849487</v>
      </c>
    </row>
    <row r="167" spans="1:66" x14ac:dyDescent="0.25">
      <c r="A167" t="s">
        <v>112</v>
      </c>
      <c r="B167" t="s">
        <v>130</v>
      </c>
      <c r="C167" t="s">
        <v>472</v>
      </c>
      <c r="D167" s="7" t="s">
        <v>495</v>
      </c>
      <c r="E167">
        <f>VLOOKUP(A167,home!$A$2:$E$405,3,FALSE)</f>
        <v>1.3270999999999999</v>
      </c>
      <c r="F167">
        <f>VLOOKUP(B167,home!$B$2:$E$405,3,FALSE)</f>
        <v>1.1303000000000001</v>
      </c>
      <c r="G167" t="e">
        <f>VLOOKUP(C167,away!$B$2:$E$405,4,FALSE)</f>
        <v>#N/A</v>
      </c>
      <c r="H167">
        <f>VLOOKUP(A167,away!$A$2:$E$405,3,FALSE)</f>
        <v>0.94389999999999996</v>
      </c>
      <c r="I167" t="e">
        <f>VLOOKUP(C167,away!$B$2:$E$405,3,FALSE)</f>
        <v>#N/A</v>
      </c>
      <c r="J167">
        <f>VLOOKUP(B167,home!$B$2:$E$405,4,FALSE)</f>
        <v>0.52969999999999995</v>
      </c>
      <c r="K167" s="3" t="e">
        <f t="shared" si="226"/>
        <v>#N/A</v>
      </c>
      <c r="L167" s="3" t="e">
        <f t="shared" si="227"/>
        <v>#N/A</v>
      </c>
      <c r="M167" s="5" t="e">
        <f t="shared" si="228"/>
        <v>#N/A</v>
      </c>
      <c r="N167" s="5" t="e">
        <f t="shared" si="229"/>
        <v>#N/A</v>
      </c>
      <c r="O167" s="5" t="e">
        <f t="shared" si="230"/>
        <v>#N/A</v>
      </c>
      <c r="P167" s="5" t="e">
        <f t="shared" si="231"/>
        <v>#N/A</v>
      </c>
      <c r="Q167" s="5" t="e">
        <f t="shared" si="232"/>
        <v>#N/A</v>
      </c>
      <c r="R167" s="5" t="e">
        <f t="shared" si="233"/>
        <v>#N/A</v>
      </c>
      <c r="S167" s="5" t="e">
        <f t="shared" si="234"/>
        <v>#N/A</v>
      </c>
      <c r="T167" s="5" t="e">
        <f t="shared" si="235"/>
        <v>#N/A</v>
      </c>
      <c r="U167" s="5" t="e">
        <f t="shared" si="236"/>
        <v>#N/A</v>
      </c>
      <c r="V167" s="5" t="e">
        <f t="shared" si="237"/>
        <v>#N/A</v>
      </c>
      <c r="W167" s="5" t="e">
        <f t="shared" si="238"/>
        <v>#N/A</v>
      </c>
      <c r="X167" s="5" t="e">
        <f t="shared" si="239"/>
        <v>#N/A</v>
      </c>
      <c r="Y167" s="5" t="e">
        <f t="shared" si="240"/>
        <v>#N/A</v>
      </c>
      <c r="Z167" s="5" t="e">
        <f t="shared" si="241"/>
        <v>#N/A</v>
      </c>
      <c r="AA167" s="5" t="e">
        <f t="shared" si="242"/>
        <v>#N/A</v>
      </c>
      <c r="AB167" s="5" t="e">
        <f t="shared" si="243"/>
        <v>#N/A</v>
      </c>
      <c r="AC167" s="5" t="e">
        <f t="shared" si="244"/>
        <v>#N/A</v>
      </c>
      <c r="AD167" s="5" t="e">
        <f t="shared" si="245"/>
        <v>#N/A</v>
      </c>
      <c r="AE167" s="5" t="e">
        <f t="shared" si="246"/>
        <v>#N/A</v>
      </c>
      <c r="AF167" s="5" t="e">
        <f t="shared" si="247"/>
        <v>#N/A</v>
      </c>
      <c r="AG167" s="5" t="e">
        <f t="shared" si="248"/>
        <v>#N/A</v>
      </c>
      <c r="AH167" s="5" t="e">
        <f t="shared" si="249"/>
        <v>#N/A</v>
      </c>
      <c r="AI167" s="5" t="e">
        <f t="shared" si="250"/>
        <v>#N/A</v>
      </c>
      <c r="AJ167" s="5" t="e">
        <f t="shared" si="251"/>
        <v>#N/A</v>
      </c>
      <c r="AK167" s="5" t="e">
        <f t="shared" si="252"/>
        <v>#N/A</v>
      </c>
      <c r="AL167" s="5" t="e">
        <f t="shared" si="253"/>
        <v>#N/A</v>
      </c>
      <c r="AM167" s="5" t="e">
        <f t="shared" si="254"/>
        <v>#N/A</v>
      </c>
      <c r="AN167" s="5" t="e">
        <f t="shared" si="255"/>
        <v>#N/A</v>
      </c>
      <c r="AO167" s="5" t="e">
        <f t="shared" si="256"/>
        <v>#N/A</v>
      </c>
      <c r="AP167" s="5" t="e">
        <f t="shared" si="257"/>
        <v>#N/A</v>
      </c>
      <c r="AQ167" s="5" t="e">
        <f t="shared" si="258"/>
        <v>#N/A</v>
      </c>
      <c r="AR167" s="5" t="e">
        <f t="shared" si="259"/>
        <v>#N/A</v>
      </c>
      <c r="AS167" s="5" t="e">
        <f t="shared" si="260"/>
        <v>#N/A</v>
      </c>
      <c r="AT167" s="5" t="e">
        <f t="shared" si="261"/>
        <v>#N/A</v>
      </c>
      <c r="AU167" s="5" t="e">
        <f t="shared" si="262"/>
        <v>#N/A</v>
      </c>
      <c r="AV167" s="5" t="e">
        <f t="shared" si="263"/>
        <v>#N/A</v>
      </c>
      <c r="AW167" s="5" t="e">
        <f t="shared" si="264"/>
        <v>#N/A</v>
      </c>
      <c r="AX167" s="5" t="e">
        <f t="shared" si="265"/>
        <v>#N/A</v>
      </c>
      <c r="AY167" s="5" t="e">
        <f t="shared" si="266"/>
        <v>#N/A</v>
      </c>
      <c r="AZ167" s="5" t="e">
        <f t="shared" si="267"/>
        <v>#N/A</v>
      </c>
      <c r="BA167" s="5" t="e">
        <f t="shared" si="268"/>
        <v>#N/A</v>
      </c>
      <c r="BB167" s="5" t="e">
        <f t="shared" si="269"/>
        <v>#N/A</v>
      </c>
      <c r="BC167" s="5" t="e">
        <f t="shared" si="270"/>
        <v>#N/A</v>
      </c>
      <c r="BD167" s="5" t="e">
        <f t="shared" si="271"/>
        <v>#N/A</v>
      </c>
      <c r="BE167" s="5" t="e">
        <f t="shared" si="272"/>
        <v>#N/A</v>
      </c>
      <c r="BF167" s="5" t="e">
        <f t="shared" si="273"/>
        <v>#N/A</v>
      </c>
      <c r="BG167" s="5" t="e">
        <f t="shared" si="274"/>
        <v>#N/A</v>
      </c>
      <c r="BH167" s="5" t="e">
        <f t="shared" si="275"/>
        <v>#N/A</v>
      </c>
      <c r="BI167" s="5" t="e">
        <f t="shared" si="276"/>
        <v>#N/A</v>
      </c>
      <c r="BJ167" s="8" t="e">
        <f t="shared" si="277"/>
        <v>#N/A</v>
      </c>
      <c r="BK167" s="8" t="e">
        <f t="shared" si="278"/>
        <v>#N/A</v>
      </c>
      <c r="BL167" s="8" t="e">
        <f t="shared" si="279"/>
        <v>#N/A</v>
      </c>
      <c r="BM167" s="8" t="e">
        <f t="shared" si="280"/>
        <v>#N/A</v>
      </c>
      <c r="BN167" s="8" t="e">
        <f t="shared" si="281"/>
        <v>#N/A</v>
      </c>
    </row>
    <row r="168" spans="1:66" x14ac:dyDescent="0.25">
      <c r="A168" t="s">
        <v>112</v>
      </c>
      <c r="B168" t="s">
        <v>110</v>
      </c>
      <c r="C168" t="s">
        <v>129</v>
      </c>
      <c r="D168" s="7" t="s">
        <v>495</v>
      </c>
      <c r="E168">
        <f>VLOOKUP(A168,home!$A$2:$E$405,3,FALSE)</f>
        <v>1.3270999999999999</v>
      </c>
      <c r="F168">
        <f>VLOOKUP(B168,home!$B$2:$E$405,3,FALSE)</f>
        <v>1.3187</v>
      </c>
      <c r="G168">
        <f>VLOOKUP(C168,away!$B$2:$E$405,4,FALSE)</f>
        <v>0.75349999999999995</v>
      </c>
      <c r="H168">
        <f>VLOOKUP(A168,away!$A$2:$E$405,3,FALSE)</f>
        <v>0.94389999999999996</v>
      </c>
      <c r="I168">
        <f>VLOOKUP(C168,away!$B$2:$E$405,3,FALSE)</f>
        <v>1.3243</v>
      </c>
      <c r="J168">
        <f>VLOOKUP(B168,home!$B$2:$E$405,4,FALSE)</f>
        <v>0.79459999999999997</v>
      </c>
      <c r="K168" s="3">
        <f t="shared" si="226"/>
        <v>1.3186602411949999</v>
      </c>
      <c r="L168" s="3">
        <f t="shared" si="227"/>
        <v>0.99325537944199993</v>
      </c>
      <c r="M168" s="5">
        <f t="shared" si="228"/>
        <v>9.9071286666130035E-2</v>
      </c>
      <c r="N168" s="5">
        <f t="shared" si="229"/>
        <v>0.13064136677065802</v>
      </c>
      <c r="O168" s="5">
        <f t="shared" si="230"/>
        <v>9.8403088429374119E-2</v>
      </c>
      <c r="P168" s="5">
        <f t="shared" si="231"/>
        <v>0.12976024032261138</v>
      </c>
      <c r="Q168" s="5">
        <f t="shared" si="232"/>
        <v>8.6135788107920191E-2</v>
      </c>
      <c r="R168" s="5">
        <f t="shared" si="233"/>
        <v>4.8869698468091333E-2</v>
      </c>
      <c r="S168" s="5">
        <f t="shared" si="234"/>
        <v>4.2488900001180309E-2</v>
      </c>
      <c r="T168" s="5">
        <f t="shared" si="235"/>
        <v>8.5554834900667967E-2</v>
      </c>
      <c r="U168" s="5">
        <f t="shared" si="236"/>
        <v>6.4442528369060226E-2</v>
      </c>
      <c r="V168" s="5">
        <f t="shared" si="237"/>
        <v>6.1833925188038256E-3</v>
      </c>
      <c r="W168" s="5">
        <f t="shared" si="238"/>
        <v>3.7861279707303797E-2</v>
      </c>
      <c r="X168" s="5">
        <f t="shared" si="239"/>
        <v>3.7605919741837718E-2</v>
      </c>
      <c r="Y168" s="5">
        <f t="shared" si="240"/>
        <v>1.867614104122221E-2</v>
      </c>
      <c r="Z168" s="5">
        <f t="shared" si="241"/>
        <v>1.6180030298380062E-2</v>
      </c>
      <c r="AA168" s="5">
        <f t="shared" si="242"/>
        <v>2.1335962655804262E-2</v>
      </c>
      <c r="AB168" s="5">
        <f t="shared" si="243"/>
        <v>1.4067442830915183E-2</v>
      </c>
      <c r="AC168" s="5">
        <f t="shared" si="244"/>
        <v>5.0617497653038983E-4</v>
      </c>
      <c r="AD168" s="5">
        <f t="shared" si="245"/>
        <v>1.2481541057696154E-2</v>
      </c>
      <c r="AE168" s="5">
        <f t="shared" si="246"/>
        <v>1.2397357799282893E-2</v>
      </c>
      <c r="AF168" s="5">
        <f t="shared" si="247"/>
        <v>6.1568711625024832E-3</v>
      </c>
      <c r="AG168" s="5">
        <f t="shared" si="248"/>
        <v>2.0384484675623044E-3</v>
      </c>
      <c r="AH168" s="5">
        <f t="shared" si="249"/>
        <v>4.0177255333501347E-3</v>
      </c>
      <c r="AI168" s="5">
        <f t="shared" si="250"/>
        <v>5.2980149208627985E-3</v>
      </c>
      <c r="AJ168" s="5">
        <f t="shared" si="251"/>
        <v>3.4931408166998246E-3</v>
      </c>
      <c r="AK168" s="5">
        <f t="shared" si="252"/>
        <v>1.535421970625829E-3</v>
      </c>
      <c r="AL168" s="5">
        <f t="shared" si="253"/>
        <v>2.6518838630297228E-5</v>
      </c>
      <c r="AM168" s="5">
        <f t="shared" si="254"/>
        <v>3.2917823883253762E-3</v>
      </c>
      <c r="AN168" s="5">
        <f t="shared" si="255"/>
        <v>3.269580565156614E-3</v>
      </c>
      <c r="AO168" s="5">
        <f t="shared" si="256"/>
        <v>1.6237642424304106E-3</v>
      </c>
      <c r="AP168" s="5">
        <f t="shared" si="257"/>
        <v>5.3760418957985649E-4</v>
      </c>
      <c r="AQ168" s="5">
        <f t="shared" si="258"/>
        <v>1.3349456332768727E-4</v>
      </c>
      <c r="AR168" s="5">
        <f t="shared" si="259"/>
        <v>7.9812549982430023E-4</v>
      </c>
      <c r="AS168" s="5">
        <f t="shared" si="260"/>
        <v>1.0524563641021915E-3</v>
      </c>
      <c r="AT168" s="5">
        <f t="shared" si="261"/>
        <v>6.9391618146710462E-4</v>
      </c>
      <c r="AU168" s="5">
        <f t="shared" si="262"/>
        <v>3.0501322640750833E-4</v>
      </c>
      <c r="AV168" s="5">
        <f t="shared" si="263"/>
        <v>1.0055220367554759E-4</v>
      </c>
      <c r="AW168" s="5">
        <f t="shared" si="264"/>
        <v>9.6481897854140067E-7</v>
      </c>
      <c r="AX168" s="5">
        <f t="shared" si="265"/>
        <v>7.2345709302510004E-4</v>
      </c>
      <c r="AY168" s="5">
        <f t="shared" si="266"/>
        <v>7.1857764944265187E-4</v>
      </c>
      <c r="AZ168" s="5">
        <f t="shared" si="267"/>
        <v>3.5686555792785078E-4</v>
      </c>
      <c r="BA168" s="5">
        <f t="shared" si="268"/>
        <v>1.1815287838313618E-4</v>
      </c>
      <c r="BB168" s="5">
        <f t="shared" si="269"/>
        <v>2.9338995512651592E-5</v>
      </c>
      <c r="BC168" s="5">
        <f t="shared" si="270"/>
        <v>5.8282230240731794E-6</v>
      </c>
      <c r="BD168" s="5">
        <f t="shared" si="271"/>
        <v>1.3212374102838681E-4</v>
      </c>
      <c r="BE168" s="5">
        <f t="shared" si="272"/>
        <v>1.7422632421207828E-4</v>
      </c>
      <c r="BF168" s="5">
        <f t="shared" si="273"/>
        <v>1.1487266335400873E-4</v>
      </c>
      <c r="BG168" s="5">
        <f t="shared" si="274"/>
        <v>5.0492671321703038E-5</v>
      </c>
      <c r="BH168" s="5">
        <f t="shared" si="275"/>
        <v>1.6645669535914206E-5</v>
      </c>
      <c r="BI168" s="5">
        <f t="shared" si="276"/>
        <v>4.3899965210161714E-6</v>
      </c>
      <c r="BJ168" s="8">
        <f t="shared" si="277"/>
        <v>0.44035799510278933</v>
      </c>
      <c r="BK168" s="8">
        <f t="shared" si="278"/>
        <v>0.27875509097332896</v>
      </c>
      <c r="BL168" s="8">
        <f t="shared" si="279"/>
        <v>0.26490583853623345</v>
      </c>
      <c r="BM168" s="8">
        <f t="shared" si="280"/>
        <v>0.40659987331548247</v>
      </c>
      <c r="BN168" s="8">
        <f t="shared" si="281"/>
        <v>0.59288146876478509</v>
      </c>
    </row>
    <row r="169" spans="1:66" x14ac:dyDescent="0.25">
      <c r="A169" t="s">
        <v>134</v>
      </c>
      <c r="B169" t="s">
        <v>290</v>
      </c>
      <c r="C169" t="s">
        <v>352</v>
      </c>
      <c r="D169" s="7" t="s">
        <v>495</v>
      </c>
      <c r="E169">
        <f>VLOOKUP(A169,home!$A$2:$E$405,3,FALSE)</f>
        <v>1.5832999999999999</v>
      </c>
      <c r="F169">
        <f>VLOOKUP(B169,home!$B$2:$E$405,3,FALSE)</f>
        <v>1.2632000000000001</v>
      </c>
      <c r="G169">
        <f>VLOOKUP(C169,away!$B$2:$E$405,4,FALSE)</f>
        <v>0.94740000000000002</v>
      </c>
      <c r="H169">
        <f>VLOOKUP(A169,away!$A$2:$E$405,3,FALSE)</f>
        <v>1.1943999999999999</v>
      </c>
      <c r="I169">
        <f>VLOOKUP(C169,away!$B$2:$E$405,3,FALSE)</f>
        <v>2.5116999999999998</v>
      </c>
      <c r="J169">
        <f>VLOOKUP(B169,home!$B$2:$E$405,4,FALSE)</f>
        <v>1.6745000000000001</v>
      </c>
      <c r="K169" s="3">
        <f t="shared" ref="K169:K232" si="282">E169*F169*G169</f>
        <v>1.894823268144</v>
      </c>
      <c r="L169" s="3">
        <f t="shared" ref="L169:L232" si="283">H169*I169*J169</f>
        <v>5.0234572667599995</v>
      </c>
      <c r="M169" s="5">
        <f t="shared" ref="M169:M232" si="284">_xlfn.POISSON.DIST(0,K169,FALSE) * _xlfn.POISSON.DIST(0,L169,FALSE)</f>
        <v>9.8952994076144038E-4</v>
      </c>
      <c r="N169" s="5">
        <f t="shared" ref="N169:N232" si="285">_xlfn.POISSON.DIST(1,K169,FALSE) * _xlfn.POISSON.DIST(0,L169,FALSE)</f>
        <v>1.8749843562799312E-3</v>
      </c>
      <c r="O169" s="5">
        <f t="shared" ref="O169:O232" si="286">_xlfn.POISSON.DIST(0,K169,FALSE) * _xlfn.POISSON.DIST(1,L169,FALSE)</f>
        <v>4.97086137159465E-3</v>
      </c>
      <c r="P169" s="5">
        <f t="shared" ref="P169:P232" si="287">_xlfn.POISSON.DIST(1,K169,FALSE) * _xlfn.POISSON.DIST(1,L169,FALSE)</f>
        <v>9.4189037896157402E-3</v>
      </c>
      <c r="Q169" s="5">
        <f t="shared" ref="Q169:Q232" si="288">_xlfn.POISSON.DIST(2,K169,FALSE) * _xlfn.POISSON.DIST(0,L169,FALSE)</f>
        <v>1.7763819928426074E-3</v>
      </c>
      <c r="R169" s="5">
        <f t="shared" ref="R169:R232" si="289">_xlfn.POISSON.DIST(0,K169,FALSE) * _xlfn.POISSON.DIST(2,L169,FALSE)</f>
        <v>1.2485454839596863E-2</v>
      </c>
      <c r="S169" s="5">
        <f t="shared" ref="S169:S232" si="290">_xlfn.POISSON.DIST(2,K169,FALSE) * _xlfn.POISSON.DIST(2,L169,FALSE)</f>
        <v>2.241360896310305E-2</v>
      </c>
      <c r="T169" s="5">
        <f t="shared" ref="T169:T232" si="291">_xlfn.POISSON.DIST(2,K169,FALSE) * _xlfn.POISSON.DIST(1,L169,FALSE)</f>
        <v>8.923579030486805E-3</v>
      </c>
      <c r="U169" s="5">
        <f t="shared" ref="U169:U232" si="292">_xlfn.POISSON.DIST(1,K169,FALSE) * _xlfn.POISSON.DIST(2,L169,FALSE)</f>
        <v>2.3657730343429249E-2</v>
      </c>
      <c r="V169" s="5">
        <f t="shared" ref="V169:V232" si="293">_xlfn.POISSON.DIST(3,K169,FALSE) * _xlfn.POISSON.DIST(3,L169,FALSE)</f>
        <v>2.3705040556830998E-2</v>
      </c>
      <c r="W169" s="5">
        <f t="shared" ref="W169:W232" si="294">_xlfn.POISSON.DIST(3,K169,FALSE) * _xlfn.POISSON.DIST(0,L169,FALSE)</f>
        <v>1.1219766443833934E-3</v>
      </c>
      <c r="X169" s="5">
        <f t="shared" ref="X169:X232" si="295">_xlfn.POISSON.DIST(3,K169,FALSE) * _xlfn.POISSON.DIST(1,L169,FALSE)</f>
        <v>5.6362017273627581E-3</v>
      </c>
      <c r="Y169" s="5">
        <f t="shared" ref="Y169:Y232" si="296">_xlfn.POISSON.DIST(3,K169,FALSE) * _xlfn.POISSON.DIST(2,L169,FALSE)</f>
        <v>1.4156609262122855E-2</v>
      </c>
      <c r="Z169" s="5">
        <f t="shared" ref="Z169:Z232" si="297">_xlfn.POISSON.DIST(0,K169,FALSE) * _xlfn.POISSON.DIST(3,L169,FALSE)</f>
        <v>2.0906716280925563E-2</v>
      </c>
      <c r="AA169" s="5">
        <f t="shared" ref="AA169:AA232" si="298">_xlfn.POISSON.DIST(1,K169,FALSE) * _xlfn.POISSON.DIST(3,L169,FALSE)</f>
        <v>3.9614532469582742E-2</v>
      </c>
      <c r="AB169" s="5">
        <f t="shared" ref="AB169:AB232" si="299">_xlfn.POISSON.DIST(2,K169,FALSE) * _xlfn.POISSON.DIST(3,L169,FALSE)</f>
        <v>3.7531268940005705E-2</v>
      </c>
      <c r="AC169" s="5">
        <f t="shared" ref="AC169:AC232" si="300">_xlfn.POISSON.DIST(4,K169,FALSE) * _xlfn.POISSON.DIST(4,L169,FALSE)</f>
        <v>1.4102371182543526E-2</v>
      </c>
      <c r="AD169" s="5">
        <f t="shared" ref="AD169:AD232" si="301">_xlfn.POISSON.DIST(4,K169,FALSE) * _xlfn.POISSON.DIST(0,L169,FALSE)</f>
        <v>5.3148686302294495E-4</v>
      </c>
      <c r="AE169" s="5">
        <f t="shared" ref="AE169:AE232" si="302">_xlfn.POISSON.DIST(4,K169,FALSE) * _xlfn.POISSON.DIST(1,L169,FALSE)</f>
        <v>2.6699015442400898E-3</v>
      </c>
      <c r="AF169" s="5">
        <f t="shared" ref="AF169:AF232" si="303">_xlfn.POISSON.DIST(4,K169,FALSE) * _xlfn.POISSON.DIST(2,L169,FALSE)</f>
        <v>6.7060681569733119E-3</v>
      </c>
      <c r="AG169" s="5">
        <f t="shared" ref="AG169:AG232" si="304">_xlfn.POISSON.DIST(4,K169,FALSE) * _xlfn.POISSON.DIST(3,L169,FALSE)</f>
        <v>1.1229215604845143E-2</v>
      </c>
      <c r="AH169" s="5">
        <f t="shared" ref="AH169:AH232" si="305">_xlfn.POISSON.DIST(0,K169,FALSE) * _xlfn.POISSON.DIST(4,L169,FALSE)</f>
        <v>2.6255998956376269E-2</v>
      </c>
      <c r="AI169" s="5">
        <f t="shared" ref="AI169:AI232" si="306">_xlfn.POISSON.DIST(1,K169,FALSE) * _xlfn.POISSON.DIST(4,L169,FALSE)</f>
        <v>4.9750477750906331E-2</v>
      </c>
      <c r="AJ169" s="5">
        <f t="shared" ref="AJ169:AJ232" si="307">_xlfn.POISSON.DIST(2,K169,FALSE) * _xlfn.POISSON.DIST(4,L169,FALSE)</f>
        <v>4.7134181421848866E-2</v>
      </c>
      <c r="AK169" s="5">
        <f t="shared" ref="AK169:AK232" si="308">_xlfn.POISSON.DIST(3,K169,FALSE) * _xlfn.POISSON.DIST(4,L169,FALSE)</f>
        <v>2.9770314561013287E-2</v>
      </c>
      <c r="AL169" s="5">
        <f t="shared" ref="AL169:AL232" si="309">_xlfn.POISSON.DIST(5,K169,FALSE) * _xlfn.POISSON.DIST(5,L169,FALSE)</f>
        <v>5.3693727456741993E-3</v>
      </c>
      <c r="AM169" s="5">
        <f t="shared" ref="AM169:AM232" si="310">_xlfn.POISSON.DIST(5,K169,FALSE) * _xlfn.POISSON.DIST(0,L169,FALSE)</f>
        <v>2.0141473495374792E-4</v>
      </c>
      <c r="AN169" s="5">
        <f t="shared" ref="AN169:AN232" si="311">_xlfn.POISSON.DIST(5,K169,FALSE) * _xlfn.POISSON.DIST(1,L169,FALSE)</f>
        <v>1.0117983139359442E-3</v>
      </c>
      <c r="AO169" s="5">
        <f t="shared" ref="AO169:AO232" si="312">_xlfn.POISSON.DIST(5,K169,FALSE) * _xlfn.POISSON.DIST(2,L169,FALSE)</f>
        <v>2.5413627963185173E-3</v>
      </c>
      <c r="AP169" s="5">
        <f t="shared" ref="AP169:AP232" si="313">_xlfn.POISSON.DIST(5,K169,FALSE) * _xlfn.POISSON.DIST(3,L169,FALSE)</f>
        <v>4.2554758022132575E-3</v>
      </c>
      <c r="AQ169" s="5">
        <f t="shared" ref="AQ169:AQ232" si="314">_xlfn.POISSON.DIST(5,K169,FALSE) * _xlfn.POISSON.DIST(4,L169,FALSE)</f>
        <v>5.3443002105373807E-3</v>
      </c>
      <c r="AR169" s="5">
        <f t="shared" ref="AR169:AR232" si="315">_xlfn.POISSON.DIST(0,K169,FALSE) * _xlfn.POISSON.DIST(5,L169,FALSE)</f>
        <v>2.6379177750690264E-2</v>
      </c>
      <c r="AS169" s="5">
        <f t="shared" ref="AS169:AS232" si="316">_xlfn.POISSON.DIST(1,K169,FALSE) * _xlfn.POISSON.DIST(5,L169,FALSE)</f>
        <v>4.9983879796514412E-2</v>
      </c>
      <c r="AT169" s="5">
        <f t="shared" ref="AT169:AT232" si="317">_xlfn.POISSON.DIST(2,K169,FALSE) * _xlfn.POISSON.DIST(5,L169,FALSE)</f>
        <v>4.7355309235274159E-2</v>
      </c>
      <c r="AU169" s="5">
        <f t="shared" ref="AU169:AU232" si="318">_xlfn.POISSON.DIST(3,K169,FALSE) * _xlfn.POISSON.DIST(5,L169,FALSE)</f>
        <v>2.990998060305064E-2</v>
      </c>
      <c r="AV169" s="5">
        <f t="shared" ref="AV169:AV232" si="319">_xlfn.POISSON.DIST(4,K169,FALSE) * _xlfn.POISSON.DIST(5,L169,FALSE)</f>
        <v>1.4168531799099014E-2</v>
      </c>
      <c r="AW169" s="5">
        <f t="shared" ref="AW169:AW232" si="320">_xlfn.POISSON.DIST(6,K169,FALSE) * _xlfn.POISSON.DIST(6,L169,FALSE)</f>
        <v>1.419686572011653E-3</v>
      </c>
      <c r="AX169" s="5">
        <f t="shared" ref="AX169:AX232" si="321">_xlfn.POISSON.DIST(6,K169,FALSE) * _xlfn.POISSON.DIST(0,L169,FALSE)</f>
        <v>6.3607554389569614E-5</v>
      </c>
      <c r="AY169" s="5">
        <f t="shared" ref="AY169:AY232" si="322">_xlfn.POISSON.DIST(6,K169,FALSE) * _xlfn.POISSON.DIST(1,L169,FALSE)</f>
        <v>3.1952983131911536E-4</v>
      </c>
      <c r="AZ169" s="5">
        <f t="shared" ref="AZ169:AZ232" si="323">_xlfn.POISSON.DIST(6,K169,FALSE) * _xlfn.POISSON.DIST(2,L169,FALSE)</f>
        <v>8.0257222654330363E-4</v>
      </c>
      <c r="BA169" s="5">
        <f t="shared" ref="BA169:BA232" si="324">_xlfn.POISSON.DIST(6,K169,FALSE) * _xlfn.POISSON.DIST(3,L169,FALSE)</f>
        <v>1.3438957611762374E-3</v>
      </c>
      <c r="BB169" s="5">
        <f t="shared" ref="BB169:BB232" si="325">_xlfn.POISSON.DIST(6,K169,FALSE) * _xlfn.POISSON.DIST(4,L169,FALSE)</f>
        <v>1.6877507318121823E-3</v>
      </c>
      <c r="BC169" s="5">
        <f t="shared" ref="BC169:BC232" si="326">_xlfn.POISSON.DIST(6,K169,FALSE) * _xlfn.POISSON.DIST(5,L169,FALSE)</f>
        <v>1.6956687356402826E-3</v>
      </c>
      <c r="BD169" s="5">
        <f t="shared" ref="BD169:BD232" si="327">_xlfn.POISSON.DIST(0,K169,FALSE) * _xlfn.POISSON.DIST(6,L169,FALSE)</f>
        <v>2.2085778693809781E-2</v>
      </c>
      <c r="BE169" s="5">
        <f t="shared" ref="BE169:BE232" si="328">_xlfn.POISSON.DIST(1,K169,FALSE) * _xlfn.POISSON.DIST(6,L169,FALSE)</f>
        <v>4.1848647364109773E-2</v>
      </c>
      <c r="BF169" s="5">
        <f t="shared" ref="BF169:BF232" si="329">_xlfn.POISSON.DIST(2,K169,FALSE) * _xlfn.POISSON.DIST(6,L169,FALSE)</f>
        <v>3.9647895382934152E-2</v>
      </c>
      <c r="BG169" s="5">
        <f t="shared" ref="BG169:BG232" si="330">_xlfn.POISSON.DIST(3,K169,FALSE) * _xlfn.POISSON.DIST(6,L169,FALSE)</f>
        <v>2.5041918234840893E-2</v>
      </c>
      <c r="BH169" s="5">
        <f t="shared" ref="BH169:BH232" si="331">_xlfn.POISSON.DIST(4,K169,FALSE) * _xlfn.POISSON.DIST(6,L169,FALSE)</f>
        <v>1.1862502337584012E-2</v>
      </c>
      <c r="BI169" s="5">
        <f t="shared" ref="BI169:BI232" si="332">_xlfn.POISSON.DIST(5,K169,FALSE) * _xlfn.POISSON.DIST(6,L169,FALSE)</f>
        <v>4.4954690895333575E-3</v>
      </c>
      <c r="BJ169" s="8">
        <f t="shared" ref="BJ169:BJ232" si="333">SUM(N169,Q169,T169,W169,X169,Y169,AD169,AE169,AF169,AG169,AM169,AN169,AO169,AP169,AQ169,AX169,AY169,AZ169,BA169,BB169,BC169)</f>
        <v>7.3893781881399362E-2</v>
      </c>
      <c r="BK169" s="8">
        <f t="shared" ref="BK169:BK232" si="334">SUM(M169,P169,S169,V169,AC169,AL169,AY169)</f>
        <v>7.6318357009848056E-2</v>
      </c>
      <c r="BL169" s="8">
        <f t="shared" ref="BL169:BL232" si="335">SUM(O169,R169,U169,AA169,AB169,AH169,AI169,AJ169,AK169,AR169,AS169,AT169,AU169,AV169,BD169,BE169,BF169,BG169,BH169,BI169)</f>
        <v>0.58394991094179438</v>
      </c>
      <c r="BM169" s="8">
        <f t="shared" ref="BM169:BM232" si="336">SUM(S169:BI169)</f>
        <v>0.7246528065639688</v>
      </c>
      <c r="BN169" s="8">
        <f t="shared" ref="BN169:BN232" si="337">SUM(M169:R169)</f>
        <v>3.1516116290691232E-2</v>
      </c>
    </row>
    <row r="170" spans="1:66" x14ac:dyDescent="0.25">
      <c r="A170" t="s">
        <v>134</v>
      </c>
      <c r="B170" t="s">
        <v>292</v>
      </c>
      <c r="C170" t="s">
        <v>482</v>
      </c>
      <c r="D170" s="7" t="s">
        <v>495</v>
      </c>
      <c r="E170">
        <f>VLOOKUP(A170,home!$A$2:$E$405,3,FALSE)</f>
        <v>1.5832999999999999</v>
      </c>
      <c r="F170">
        <f>VLOOKUP(B170,home!$B$2:$E$405,3,FALSE)</f>
        <v>0.94740000000000002</v>
      </c>
      <c r="G170">
        <f>VLOOKUP(C170,away!$B$2:$E$405,4,FALSE)</f>
        <v>1.7685</v>
      </c>
      <c r="H170">
        <f>VLOOKUP(A170,away!$A$2:$E$405,3,FALSE)</f>
        <v>1.1943999999999999</v>
      </c>
      <c r="I170">
        <f>VLOOKUP(C170,away!$B$2:$E$405,3,FALSE)</f>
        <v>0.83720000000000006</v>
      </c>
      <c r="J170">
        <f>VLOOKUP(B170,home!$B$2:$E$405,4,FALSE)</f>
        <v>1.4652000000000001</v>
      </c>
      <c r="K170" s="3">
        <f t="shared" si="282"/>
        <v>2.6527825757699999</v>
      </c>
      <c r="L170" s="3">
        <f t="shared" si="283"/>
        <v>1.465129201536</v>
      </c>
      <c r="M170" s="5">
        <f t="shared" si="284"/>
        <v>1.6278472048843404E-2</v>
      </c>
      <c r="N170" s="5">
        <f t="shared" si="285"/>
        <v>4.3183247011330743E-2</v>
      </c>
      <c r="O170" s="5">
        <f t="shared" si="286"/>
        <v>2.3850064755148032E-2</v>
      </c>
      <c r="P170" s="5">
        <f t="shared" si="287"/>
        <v>6.3269036213442875E-2</v>
      </c>
      <c r="Q170" s="5">
        <f t="shared" si="288"/>
        <v>5.7277882618415078E-2</v>
      </c>
      <c r="R170" s="5">
        <f t="shared" si="289"/>
        <v>1.7471713165645969E-2</v>
      </c>
      <c r="S170" s="5">
        <f t="shared" si="290"/>
        <v>6.1476453861380093E-2</v>
      </c>
      <c r="T170" s="5">
        <f t="shared" si="291"/>
        <v>8.3919498426391223E-2</v>
      </c>
      <c r="U170" s="5">
        <f t="shared" si="292"/>
        <v>4.634865625467692E-2</v>
      </c>
      <c r="V170" s="5">
        <f t="shared" si="293"/>
        <v>2.6548737866518363E-2</v>
      </c>
      <c r="W170" s="5">
        <f t="shared" si="294"/>
        <v>5.0648589662376946E-2</v>
      </c>
      <c r="X170" s="5">
        <f t="shared" si="295"/>
        <v>7.4206727730962846E-2</v>
      </c>
      <c r="Y170" s="5">
        <f t="shared" si="296"/>
        <v>5.4361221874532475E-2</v>
      </c>
      <c r="Z170" s="5">
        <f t="shared" si="297"/>
        <v>8.5327723866162972E-3</v>
      </c>
      <c r="AA170" s="5">
        <f t="shared" si="298"/>
        <v>2.2635589910227107E-2</v>
      </c>
      <c r="AB170" s="5">
        <f t="shared" si="299"/>
        <v>3.0023649253062848E-2</v>
      </c>
      <c r="AC170" s="5">
        <f t="shared" si="300"/>
        <v>6.4491351386435055E-3</v>
      </c>
      <c r="AD170" s="5">
        <f t="shared" si="301"/>
        <v>3.3589924035919531E-2</v>
      </c>
      <c r="AE170" s="5">
        <f t="shared" si="302"/>
        <v>4.9213578582401683E-2</v>
      </c>
      <c r="AF170" s="5">
        <f t="shared" si="303"/>
        <v>3.6052125546581687E-2</v>
      </c>
      <c r="AG170" s="5">
        <f t="shared" si="304"/>
        <v>1.7607007305246284E-2</v>
      </c>
      <c r="AH170" s="5">
        <f t="shared" si="305"/>
        <v>3.1254034984228934E-3</v>
      </c>
      <c r="AI170" s="5">
        <f t="shared" si="306"/>
        <v>8.2910159428668494E-3</v>
      </c>
      <c r="AJ170" s="5">
        <f t="shared" si="307"/>
        <v>1.0997131314334231E-2</v>
      </c>
      <c r="AK170" s="5">
        <f t="shared" si="308"/>
        <v>9.7243327780401623E-3</v>
      </c>
      <c r="AL170" s="5">
        <f t="shared" si="309"/>
        <v>1.0026262008078657E-3</v>
      </c>
      <c r="AM170" s="5">
        <f t="shared" si="310"/>
        <v>1.7821353040785051E-2</v>
      </c>
      <c r="AN170" s="5">
        <f t="shared" si="311"/>
        <v>2.6110584750936569E-2</v>
      </c>
      <c r="AO170" s="5">
        <f t="shared" si="312"/>
        <v>1.9127690093888879E-2</v>
      </c>
      <c r="AP170" s="5">
        <f t="shared" si="313"/>
        <v>9.3415124381624887E-3</v>
      </c>
      <c r="AQ170" s="5">
        <f t="shared" si="314"/>
        <v>3.4216306649159072E-3</v>
      </c>
      <c r="AR170" s="5">
        <f t="shared" si="315"/>
        <v>9.1582398642442951E-4</v>
      </c>
      <c r="AS170" s="5">
        <f t="shared" si="316"/>
        <v>2.4294819136589469E-3</v>
      </c>
      <c r="AT170" s="5">
        <f t="shared" si="317"/>
        <v>3.2224436443514062E-3</v>
      </c>
      <c r="AU170" s="5">
        <f t="shared" si="318"/>
        <v>2.8494807837120624E-3</v>
      </c>
      <c r="AV170" s="5">
        <f t="shared" si="319"/>
        <v>1.8897632432557012E-3</v>
      </c>
      <c r="AW170" s="5">
        <f t="shared" si="320"/>
        <v>1.0824656641456483E-4</v>
      </c>
      <c r="AX170" s="5">
        <f t="shared" si="321"/>
        <v>7.879362470540047E-3</v>
      </c>
      <c r="AY170" s="5">
        <f t="shared" si="322"/>
        <v>1.1544284045075065E-2</v>
      </c>
      <c r="AZ170" s="5">
        <f t="shared" si="323"/>
        <v>8.456933832632808E-3</v>
      </c>
      <c r="BA170" s="5">
        <f t="shared" si="324"/>
        <v>4.1301669045493627E-3</v>
      </c>
      <c r="BB170" s="5">
        <f t="shared" si="325"/>
        <v>1.5128070347682062E-3</v>
      </c>
      <c r="BC170" s="5">
        <f t="shared" si="326"/>
        <v>4.4329155258559648E-4</v>
      </c>
      <c r="BD170" s="5">
        <f t="shared" si="327"/>
        <v>2.236334109962569E-4</v>
      </c>
      <c r="BE170" s="5">
        <f t="shared" si="328"/>
        <v>5.932508160508813E-4</v>
      </c>
      <c r="BF170" s="5">
        <f t="shared" si="329"/>
        <v>7.868827139405559E-4</v>
      </c>
      <c r="BG170" s="5">
        <f t="shared" si="330"/>
        <v>6.9580958423870519E-4</v>
      </c>
      <c r="BH170" s="5">
        <f t="shared" si="331"/>
        <v>4.6145788528055136E-4</v>
      </c>
      <c r="BI170" s="5">
        <f t="shared" si="332"/>
        <v>2.4482948750478368E-4</v>
      </c>
      <c r="BJ170" s="8">
        <f t="shared" si="333"/>
        <v>0.60984941962299832</v>
      </c>
      <c r="BK170" s="8">
        <f t="shared" si="334"/>
        <v>0.18656874537471119</v>
      </c>
      <c r="BL170" s="8">
        <f t="shared" si="335"/>
        <v>0.18678041434183928</v>
      </c>
      <c r="BM170" s="8">
        <f t="shared" si="336"/>
        <v>0.75896489843467874</v>
      </c>
      <c r="BN170" s="8">
        <f t="shared" si="337"/>
        <v>0.22133041581282609</v>
      </c>
    </row>
    <row r="171" spans="1:66" s="14" customFormat="1" x14ac:dyDescent="0.25">
      <c r="A171" t="s">
        <v>134</v>
      </c>
      <c r="B171" t="s">
        <v>298</v>
      </c>
      <c r="C171" t="s">
        <v>324</v>
      </c>
      <c r="D171" s="7" t="s">
        <v>495</v>
      </c>
      <c r="E171">
        <f>VLOOKUP(A171,home!$A$2:$E$405,3,FALSE)</f>
        <v>1.5832999999999999</v>
      </c>
      <c r="F171">
        <f>VLOOKUP(B171,home!$B$2:$E$405,3,FALSE)</f>
        <v>1.1052999999999999</v>
      </c>
      <c r="G171">
        <f>VLOOKUP(C171,away!$B$2:$E$405,4,FALSE)</f>
        <v>1.1369</v>
      </c>
      <c r="H171">
        <f>VLOOKUP(A171,away!$A$2:$E$405,3,FALSE)</f>
        <v>1.1943999999999999</v>
      </c>
      <c r="I171">
        <f>VLOOKUP(C171,away!$B$2:$E$405,3,FALSE)</f>
        <v>0.66979999999999995</v>
      </c>
      <c r="J171">
        <f>VLOOKUP(B171,home!$B$2:$E$405,4,FALSE)</f>
        <v>0.41860000000000003</v>
      </c>
      <c r="K171" s="3">
        <f t="shared" si="282"/>
        <v>1.9895994319809998</v>
      </c>
      <c r="L171" s="3">
        <f t="shared" si="283"/>
        <v>0.33488381763199998</v>
      </c>
      <c r="M171" s="5">
        <f t="shared" si="284"/>
        <v>9.7833986741758514E-2</v>
      </c>
      <c r="N171" s="5">
        <f t="shared" si="285"/>
        <v>0.19465044444983942</v>
      </c>
      <c r="O171" s="5">
        <f t="shared" si="286"/>
        <v>3.2763018974238563E-2</v>
      </c>
      <c r="P171" s="5">
        <f t="shared" si="287"/>
        <v>6.518528394112777E-2</v>
      </c>
      <c r="Q171" s="5">
        <f t="shared" si="288"/>
        <v>0.1936382068561249</v>
      </c>
      <c r="R171" s="5">
        <f t="shared" si="289"/>
        <v>5.4859024356213315E-3</v>
      </c>
      <c r="S171" s="5">
        <f t="shared" si="290"/>
        <v>1.0857988578400118E-2</v>
      </c>
      <c r="T171" s="5">
        <f t="shared" si="291"/>
        <v>6.4846301951394014E-2</v>
      </c>
      <c r="U171" s="5">
        <f t="shared" si="292"/>
        <v>1.0914748369815385E-2</v>
      </c>
      <c r="V171" s="5">
        <f t="shared" si="293"/>
        <v>8.0383457288130892E-4</v>
      </c>
      <c r="W171" s="5">
        <f t="shared" si="294"/>
        <v>0.12842082212358846</v>
      </c>
      <c r="X171" s="5">
        <f t="shared" si="295"/>
        <v>4.3006055176187309E-2</v>
      </c>
      <c r="Y171" s="5">
        <f t="shared" si="296"/>
        <v>7.2010159693470192E-3</v>
      </c>
      <c r="Z171" s="5">
        <f t="shared" si="297"/>
        <v>6.1237998359918607E-4</v>
      </c>
      <c r="AA171" s="5">
        <f t="shared" si="298"/>
        <v>1.2183908675254748E-3</v>
      </c>
      <c r="AB171" s="5">
        <f t="shared" si="299"/>
        <v>1.2120548889797613E-3</v>
      </c>
      <c r="AC171" s="5">
        <f t="shared" si="300"/>
        <v>3.3473914983445994E-5</v>
      </c>
      <c r="AD171" s="5">
        <f t="shared" si="301"/>
        <v>6.387649868790618E-2</v>
      </c>
      <c r="AE171" s="5">
        <f t="shared" si="302"/>
        <v>2.1391205737571462E-2</v>
      </c>
      <c r="AF171" s="5">
        <f t="shared" si="303"/>
        <v>3.5817843205747362E-3</v>
      </c>
      <c r="AG171" s="5">
        <f t="shared" si="304"/>
        <v>3.9982720240283565E-4</v>
      </c>
      <c r="AH171" s="5">
        <f t="shared" si="305"/>
        <v>5.1269036687279245E-5</v>
      </c>
      <c r="AI171" s="5">
        <f t="shared" si="306"/>
        <v>1.0200484627122384E-4</v>
      </c>
      <c r="AJ171" s="5">
        <f t="shared" si="307"/>
        <v>1.014743921002681E-4</v>
      </c>
      <c r="AK171" s="5">
        <f t="shared" si="308"/>
        <v>6.7297797627770219E-5</v>
      </c>
      <c r="AL171" s="5">
        <f t="shared" si="309"/>
        <v>8.9212623362746144E-7</v>
      </c>
      <c r="AM171" s="5">
        <f t="shared" si="310"/>
        <v>2.5417729101278659E-2</v>
      </c>
      <c r="AN171" s="5">
        <f t="shared" si="311"/>
        <v>8.5119861569721809E-3</v>
      </c>
      <c r="AO171" s="5">
        <f t="shared" si="312"/>
        <v>1.4252632099387903E-3</v>
      </c>
      <c r="AP171" s="5">
        <f t="shared" si="313"/>
        <v>1.590991949582469E-4</v>
      </c>
      <c r="AQ171" s="5">
        <f t="shared" si="314"/>
        <v>1.3319936447448893E-5</v>
      </c>
      <c r="AR171" s="5">
        <f t="shared" si="315"/>
        <v>3.4338341464302305E-6</v>
      </c>
      <c r="AS171" s="5">
        <f t="shared" si="316"/>
        <v>6.8319544672545479E-6</v>
      </c>
      <c r="AT171" s="5">
        <f t="shared" si="317"/>
        <v>6.7964263636848531E-6</v>
      </c>
      <c r="AU171" s="5">
        <f t="shared" si="318"/>
        <v>4.5073886775626913E-6</v>
      </c>
      <c r="AV171" s="5">
        <f t="shared" si="319"/>
        <v>2.2419744881490813E-6</v>
      </c>
      <c r="AW171" s="5">
        <f t="shared" si="320"/>
        <v>1.6511389397450556E-8</v>
      </c>
      <c r="AX171" s="5">
        <f t="shared" si="321"/>
        <v>8.4285165636918142E-3</v>
      </c>
      <c r="AY171" s="5">
        <f t="shared" si="322"/>
        <v>2.8225738038236609E-3</v>
      </c>
      <c r="AZ171" s="5">
        <f t="shared" si="323"/>
        <v>4.7261714548627168E-4</v>
      </c>
      <c r="BA171" s="5">
        <f t="shared" si="324"/>
        <v>5.275727798626033E-5</v>
      </c>
      <c r="BB171" s="5">
        <f t="shared" si="325"/>
        <v>4.4168896649778832E-6</v>
      </c>
      <c r="BC171" s="5">
        <f t="shared" si="326"/>
        <v>2.9582897461342402E-7</v>
      </c>
      <c r="BD171" s="5">
        <f t="shared" si="327"/>
        <v>1.9165591467861239E-7</v>
      </c>
      <c r="BE171" s="5">
        <f t="shared" si="328"/>
        <v>3.8131849898036624E-7</v>
      </c>
      <c r="BF171" s="5">
        <f t="shared" si="329"/>
        <v>3.7933553448759214E-7</v>
      </c>
      <c r="BG171" s="5">
        <f t="shared" si="330"/>
        <v>2.5157525464890741E-7</v>
      </c>
      <c r="BH171" s="5">
        <f t="shared" si="331"/>
        <v>1.2513349593748543E-7</v>
      </c>
      <c r="BI171" s="5">
        <f t="shared" si="332"/>
        <v>4.9793106487803583E-8</v>
      </c>
      <c r="BJ171" s="8">
        <f t="shared" si="333"/>
        <v>0.76832073758415931</v>
      </c>
      <c r="BK171" s="8">
        <f t="shared" si="334"/>
        <v>0.17753803367920848</v>
      </c>
      <c r="BL171" s="8">
        <f t="shared" si="335"/>
        <v>5.1941351998815354E-2</v>
      </c>
      <c r="BM171" s="8">
        <f t="shared" si="336"/>
        <v>0.40603310255463754</v>
      </c>
      <c r="BN171" s="8">
        <f t="shared" si="337"/>
        <v>0.58955684339871051</v>
      </c>
    </row>
    <row r="172" spans="1:66" x14ac:dyDescent="0.25">
      <c r="A172" t="s">
        <v>134</v>
      </c>
      <c r="B172" t="s">
        <v>310</v>
      </c>
      <c r="C172" t="s">
        <v>483</v>
      </c>
      <c r="D172" s="7" t="s">
        <v>495</v>
      </c>
      <c r="E172">
        <f>VLOOKUP(A172,home!$A$2:$E$405,3,FALSE)</f>
        <v>1.5832999999999999</v>
      </c>
      <c r="F172">
        <f>VLOOKUP(B172,home!$B$2:$E$405,3,FALSE)</f>
        <v>1.3895</v>
      </c>
      <c r="G172">
        <f>VLOOKUP(C172,away!$B$2:$E$405,4,FALSE)</f>
        <v>1.4211</v>
      </c>
      <c r="H172">
        <f>VLOOKUP(A172,away!$A$2:$E$405,3,FALSE)</f>
        <v>1.1943999999999999</v>
      </c>
      <c r="I172">
        <f>VLOOKUP(C172,away!$B$2:$E$405,3,FALSE)</f>
        <v>0.83720000000000006</v>
      </c>
      <c r="J172">
        <f>VLOOKUP(B172,home!$B$2:$E$405,4,FALSE)</f>
        <v>1.5069999999999999</v>
      </c>
      <c r="K172" s="3">
        <f t="shared" si="282"/>
        <v>3.1264133918849999</v>
      </c>
      <c r="L172" s="3">
        <f t="shared" si="283"/>
        <v>1.5069271817599998</v>
      </c>
      <c r="M172" s="5">
        <f t="shared" si="284"/>
        <v>9.7222269794018795E-3</v>
      </c>
      <c r="N172" s="5">
        <f t="shared" si="285"/>
        <v>3.0395700627347689E-2</v>
      </c>
      <c r="O172" s="5">
        <f t="shared" si="286"/>
        <v>1.4650688102501112E-2</v>
      </c>
      <c r="P172" s="5">
        <f t="shared" si="287"/>
        <v>4.5804107483989713E-2</v>
      </c>
      <c r="Q172" s="5">
        <f t="shared" si="288"/>
        <v>4.7514762748533571E-2</v>
      </c>
      <c r="R172" s="5">
        <f t="shared" si="289"/>
        <v>1.1038760066573382E-2</v>
      </c>
      <c r="S172" s="5">
        <f t="shared" si="290"/>
        <v>5.3948963206934798E-2</v>
      </c>
      <c r="T172" s="5">
        <f t="shared" si="291"/>
        <v>7.1601287520642723E-2</v>
      </c>
      <c r="U172" s="5">
        <f t="shared" si="292"/>
        <v>3.4511727301940374E-2</v>
      </c>
      <c r="V172" s="5">
        <f t="shared" si="293"/>
        <v>2.8240947431484587E-2</v>
      </c>
      <c r="W172" s="5">
        <f t="shared" si="294"/>
        <v>4.9516930189751278E-2</v>
      </c>
      <c r="X172" s="5">
        <f t="shared" si="295"/>
        <v>7.4618408060248553E-2</v>
      </c>
      <c r="Y172" s="5">
        <f t="shared" si="296"/>
        <v>5.6222253682824012E-2</v>
      </c>
      <c r="Z172" s="5">
        <f t="shared" si="297"/>
        <v>5.544869199082085E-3</v>
      </c>
      <c r="AA172" s="5">
        <f t="shared" si="298"/>
        <v>1.7335553320260884E-2</v>
      </c>
      <c r="AB172" s="5">
        <f t="shared" si="299"/>
        <v>2.7099053028100058E-2</v>
      </c>
      <c r="AC172" s="5">
        <f t="shared" si="300"/>
        <v>8.3156834484914201E-3</v>
      </c>
      <c r="AD172" s="5">
        <f t="shared" si="301"/>
        <v>3.8702598417568269E-2</v>
      </c>
      <c r="AE172" s="5">
        <f t="shared" si="302"/>
        <v>5.8321997560175184E-2</v>
      </c>
      <c r="AF172" s="5">
        <f t="shared" si="303"/>
        <v>4.3943501708984194E-2</v>
      </c>
      <c r="AG172" s="5">
        <f t="shared" si="304"/>
        <v>2.2073219062328429E-2</v>
      </c>
      <c r="AH172" s="5">
        <f t="shared" si="305"/>
        <v>2.088928528850148E-3</v>
      </c>
      <c r="AI172" s="5">
        <f t="shared" si="306"/>
        <v>6.5308541272877342E-3</v>
      </c>
      <c r="AJ172" s="5">
        <f t="shared" si="307"/>
        <v>1.0209074901999902E-2</v>
      </c>
      <c r="AK172" s="5">
        <f t="shared" si="308"/>
        <v>1.0639262830789843E-2</v>
      </c>
      <c r="AL172" s="5">
        <f t="shared" si="309"/>
        <v>1.5670996337959096E-3</v>
      </c>
      <c r="AM172" s="5">
        <f t="shared" si="310"/>
        <v>2.4200064398686529E-2</v>
      </c>
      <c r="AN172" s="5">
        <f t="shared" si="311"/>
        <v>3.6467734842723198E-2</v>
      </c>
      <c r="AO172" s="5">
        <f t="shared" si="312"/>
        <v>2.7477110445857912E-2</v>
      </c>
      <c r="AP172" s="5">
        <f t="shared" si="313"/>
        <v>1.3802001535694972E-2</v>
      </c>
      <c r="AQ172" s="5">
        <f t="shared" si="314"/>
        <v>5.1996528192080026E-3</v>
      </c>
      <c r="AR172" s="5">
        <f t="shared" si="315"/>
        <v>6.2957263617564277E-4</v>
      </c>
      <c r="AS172" s="5">
        <f t="shared" si="316"/>
        <v>1.9683043209038722E-3</v>
      </c>
      <c r="AT172" s="5">
        <f t="shared" si="317"/>
        <v>3.0768664940894895E-3</v>
      </c>
      <c r="AU172" s="5">
        <f t="shared" si="318"/>
        <v>3.2065188707212089E-3</v>
      </c>
      <c r="AV172" s="5">
        <f t="shared" si="319"/>
        <v>2.5062258846886886E-3</v>
      </c>
      <c r="AW172" s="5">
        <f t="shared" si="320"/>
        <v>2.0508447126301845E-4</v>
      </c>
      <c r="AX172" s="5">
        <f t="shared" si="321"/>
        <v>1.2609900903422152E-2</v>
      </c>
      <c r="AY172" s="5">
        <f t="shared" si="322"/>
        <v>1.9002202430666821E-2</v>
      </c>
      <c r="AZ172" s="5">
        <f t="shared" si="323"/>
        <v>1.4317467678038888E-2</v>
      </c>
      <c r="BA172" s="5">
        <f t="shared" si="324"/>
        <v>7.1917937393356762E-3</v>
      </c>
      <c r="BB172" s="5">
        <f t="shared" si="325"/>
        <v>2.7093773678540803E-3</v>
      </c>
      <c r="BC172" s="5">
        <f t="shared" si="326"/>
        <v>8.1656688025293447E-4</v>
      </c>
      <c r="BD172" s="5">
        <f t="shared" si="327"/>
        <v>1.5812001972422929E-4</v>
      </c>
      <c r="BE172" s="5">
        <f t="shared" si="328"/>
        <v>4.9434854719095078E-4</v>
      </c>
      <c r="BF172" s="5">
        <f t="shared" si="329"/>
        <v>7.727689590983415E-4</v>
      </c>
      <c r="BG172" s="5">
        <f t="shared" si="330"/>
        <v>8.0533174085269533E-4</v>
      </c>
      <c r="BH172" s="5">
        <f t="shared" si="331"/>
        <v>6.2944998487798182E-4</v>
      </c>
      <c r="BI172" s="5">
        <f t="shared" si="332"/>
        <v>3.9358417244886659E-4</v>
      </c>
      <c r="BJ172" s="8">
        <f t="shared" si="333"/>
        <v>0.65670453262014494</v>
      </c>
      <c r="BK172" s="8">
        <f t="shared" si="334"/>
        <v>0.16660123061476514</v>
      </c>
      <c r="BL172" s="8">
        <f t="shared" si="335"/>
        <v>0.14874499383907541</v>
      </c>
      <c r="BM172" s="8">
        <f t="shared" si="336"/>
        <v>0.79967226230531652</v>
      </c>
      <c r="BN172" s="8">
        <f t="shared" si="337"/>
        <v>0.15912624600834735</v>
      </c>
    </row>
    <row r="173" spans="1:66" x14ac:dyDescent="0.25">
      <c r="A173" t="s">
        <v>134</v>
      </c>
      <c r="B173" t="s">
        <v>484</v>
      </c>
      <c r="C173" t="s">
        <v>306</v>
      </c>
      <c r="D173" s="7" t="s">
        <v>495</v>
      </c>
      <c r="E173">
        <f>VLOOKUP(A173,home!$A$2:$E$405,3,FALSE)</f>
        <v>1.5832999999999999</v>
      </c>
      <c r="F173">
        <f>VLOOKUP(B173,home!$B$2:$E$405,3,FALSE)</f>
        <v>1.0105</v>
      </c>
      <c r="G173">
        <f>VLOOKUP(C173,away!$B$2:$E$405,4,FALSE)</f>
        <v>0.88419999999999999</v>
      </c>
      <c r="H173">
        <f>VLOOKUP(A173,away!$A$2:$E$405,3,FALSE)</f>
        <v>1.1943999999999999</v>
      </c>
      <c r="I173">
        <f>VLOOKUP(C173,away!$B$2:$E$405,3,FALSE)</f>
        <v>1.6745000000000001</v>
      </c>
      <c r="J173">
        <f>VLOOKUP(B173,home!$B$2:$E$405,4,FALSE)</f>
        <v>2.1768000000000001</v>
      </c>
      <c r="K173" s="3">
        <f t="shared" si="282"/>
        <v>1.4146533755299999</v>
      </c>
      <c r="L173" s="3">
        <f t="shared" si="283"/>
        <v>4.3536496310399997</v>
      </c>
      <c r="M173" s="5">
        <f t="shared" si="284"/>
        <v>3.1250562168299366E-3</v>
      </c>
      <c r="N173" s="5">
        <f t="shared" si="285"/>
        <v>4.4208713258594816E-3</v>
      </c>
      <c r="O173" s="5">
        <f t="shared" si="286"/>
        <v>1.360539984538091E-2</v>
      </c>
      <c r="P173" s="5">
        <f t="shared" si="287"/>
        <v>1.9246924816703447E-2</v>
      </c>
      <c r="Q173" s="5">
        <f t="shared" si="288"/>
        <v>3.1270002719554512E-3</v>
      </c>
      <c r="R173" s="5">
        <f t="shared" si="289"/>
        <v>2.9616572008497141E-2</v>
      </c>
      <c r="S173" s="5">
        <f t="shared" si="290"/>
        <v>2.9634996076615735E-2</v>
      </c>
      <c r="T173" s="5">
        <f t="shared" si="291"/>
        <v>1.3613863580260829E-2</v>
      </c>
      <c r="U173" s="5">
        <f t="shared" si="292"/>
        <v>4.18971835634478E-2</v>
      </c>
      <c r="V173" s="5">
        <f t="shared" si="293"/>
        <v>2.0279903316730363E-2</v>
      </c>
      <c r="W173" s="5">
        <f t="shared" si="294"/>
        <v>1.4745404966683355E-3</v>
      </c>
      <c r="X173" s="5">
        <f t="shared" si="295"/>
        <v>6.4196326892736371E-3</v>
      </c>
      <c r="Y173" s="5">
        <f t="shared" si="296"/>
        <v>1.3974415744534249E-2</v>
      </c>
      <c r="Z173" s="5">
        <f t="shared" si="297"/>
        <v>4.2980059265821047E-2</v>
      </c>
      <c r="AA173" s="5">
        <f t="shared" si="298"/>
        <v>6.0801885920873204E-2</v>
      </c>
      <c r="AB173" s="5">
        <f t="shared" si="299"/>
        <v>4.3006796578276635E-2</v>
      </c>
      <c r="AC173" s="5">
        <f t="shared" si="300"/>
        <v>7.8063750566516052E-3</v>
      </c>
      <c r="AD173" s="5">
        <f t="shared" si="301"/>
        <v>5.2149092274188572E-4</v>
      </c>
      <c r="AE173" s="5">
        <f t="shared" si="302"/>
        <v>2.2703887633859195E-3</v>
      </c>
      <c r="AF173" s="5">
        <f t="shared" si="303"/>
        <v>4.9422386010162366E-3</v>
      </c>
      <c r="AG173" s="5">
        <f t="shared" si="304"/>
        <v>7.1722584206086598E-3</v>
      </c>
      <c r="AH173" s="5">
        <f t="shared" si="305"/>
        <v>4.6780029791179782E-2</v>
      </c>
      <c r="AI173" s="5">
        <f t="shared" si="306"/>
        <v>6.617752705148644E-2</v>
      </c>
      <c r="AJ173" s="5">
        <f t="shared" si="307"/>
        <v>4.6809131013806599E-2</v>
      </c>
      <c r="AK173" s="5">
        <f t="shared" si="308"/>
        <v>2.2072898398102499E-2</v>
      </c>
      <c r="AL173" s="5">
        <f t="shared" si="309"/>
        <v>1.9231489404536225E-3</v>
      </c>
      <c r="AM173" s="5">
        <f t="shared" si="310"/>
        <v>1.4754577883301255E-4</v>
      </c>
      <c r="AN173" s="5">
        <f t="shared" si="311"/>
        <v>6.4236262557785444E-4</v>
      </c>
      <c r="AO173" s="5">
        <f t="shared" si="312"/>
        <v>1.3983109039204561E-3</v>
      </c>
      <c r="AP173" s="5">
        <f t="shared" si="313"/>
        <v>2.0292519169775006E-3</v>
      </c>
      <c r="AQ173" s="5">
        <f t="shared" si="314"/>
        <v>2.2086629649090768E-3</v>
      </c>
      <c r="AR173" s="5">
        <f t="shared" si="315"/>
        <v>4.0732771888082005E-2</v>
      </c>
      <c r="AS173" s="5">
        <f t="shared" si="316"/>
        <v>5.7622753246168709E-2</v>
      </c>
      <c r="AT173" s="5">
        <f t="shared" si="317"/>
        <v>4.0758111193512414E-2</v>
      </c>
      <c r="AU173" s="5">
        <f t="shared" si="318"/>
        <v>1.9219533193376468E-2</v>
      </c>
      <c r="AV173" s="5">
        <f t="shared" si="319"/>
        <v>6.797244377030223E-3</v>
      </c>
      <c r="AW173" s="5">
        <f t="shared" si="320"/>
        <v>3.2901366407508075E-4</v>
      </c>
      <c r="AX173" s="5">
        <f t="shared" si="321"/>
        <v>3.4787689011887364E-5</v>
      </c>
      <c r="AY173" s="5">
        <f t="shared" si="322"/>
        <v>1.5145340943133767E-4</v>
      </c>
      <c r="AZ173" s="5">
        <f t="shared" si="323"/>
        <v>3.296875400452467E-4</v>
      </c>
      <c r="BA173" s="5">
        <f t="shared" si="324"/>
        <v>4.7844801235882444E-4</v>
      </c>
      <c r="BB173" s="5">
        <f t="shared" si="325"/>
        <v>5.207487531194543E-4</v>
      </c>
      <c r="BC173" s="5">
        <f t="shared" si="326"/>
        <v>4.5343152337661035E-4</v>
      </c>
      <c r="BD173" s="5">
        <f t="shared" si="327"/>
        <v>2.9556036216964114E-2</v>
      </c>
      <c r="BE173" s="5">
        <f t="shared" si="328"/>
        <v>4.1811546401615218E-2</v>
      </c>
      <c r="BF173" s="5">
        <f t="shared" si="329"/>
        <v>2.9574422626587101E-2</v>
      </c>
      <c r="BG173" s="5">
        <f t="shared" si="330"/>
        <v>1.3945852266017415E-2</v>
      </c>
      <c r="BH173" s="5">
        <f t="shared" si="331"/>
        <v>4.9321367456910568E-3</v>
      </c>
      <c r="BI173" s="5">
        <f t="shared" si="332"/>
        <v>1.39545277917348E-3</v>
      </c>
      <c r="BJ173" s="8">
        <f t="shared" si="333"/>
        <v>6.6331391933865946E-2</v>
      </c>
      <c r="BK173" s="8">
        <f t="shared" si="334"/>
        <v>8.2167857833416041E-2</v>
      </c>
      <c r="BL173" s="8">
        <f t="shared" si="335"/>
        <v>0.65711328510526912</v>
      </c>
      <c r="BM173" s="8">
        <f t="shared" si="336"/>
        <v>0.77562832990778974</v>
      </c>
      <c r="BN173" s="8">
        <f t="shared" si="337"/>
        <v>7.3141824485226367E-2</v>
      </c>
    </row>
    <row r="174" spans="1:66" x14ac:dyDescent="0.25">
      <c r="A174" t="s">
        <v>134</v>
      </c>
      <c r="B174" t="s">
        <v>338</v>
      </c>
      <c r="C174" t="s">
        <v>135</v>
      </c>
      <c r="D174" s="7" t="s">
        <v>495</v>
      </c>
      <c r="E174">
        <f>VLOOKUP(A174,home!$A$2:$E$405,3,FALSE)</f>
        <v>1.5832999999999999</v>
      </c>
      <c r="F174">
        <f>VLOOKUP(B174,home!$B$2:$E$405,3,FALSE)</f>
        <v>1.2632000000000001</v>
      </c>
      <c r="G174">
        <f>VLOOKUP(C174,away!$B$2:$E$405,4,FALSE)</f>
        <v>1.1052999999999999</v>
      </c>
      <c r="H174">
        <f>VLOOKUP(A174,away!$A$2:$E$405,3,FALSE)</f>
        <v>1.1943999999999999</v>
      </c>
      <c r="I174">
        <f>VLOOKUP(C174,away!$B$2:$E$405,3,FALSE)</f>
        <v>0</v>
      </c>
      <c r="J174">
        <f>VLOOKUP(B174,home!$B$2:$E$405,4,FALSE)</f>
        <v>0.41860000000000003</v>
      </c>
      <c r="K174" s="3">
        <f t="shared" si="282"/>
        <v>2.210627146168</v>
      </c>
      <c r="L174" s="3">
        <f t="shared" si="283"/>
        <v>0</v>
      </c>
      <c r="M174" s="5">
        <f t="shared" si="284"/>
        <v>0.10963187174296668</v>
      </c>
      <c r="N174" s="5">
        <f t="shared" si="285"/>
        <v>0.24235519176021061</v>
      </c>
      <c r="O174" s="5">
        <f t="shared" si="286"/>
        <v>0</v>
      </c>
      <c r="P174" s="5">
        <f t="shared" si="287"/>
        <v>0</v>
      </c>
      <c r="Q174" s="5">
        <f t="shared" si="288"/>
        <v>0.26787848295993644</v>
      </c>
      <c r="R174" s="5">
        <f t="shared" si="289"/>
        <v>0</v>
      </c>
      <c r="S174" s="5">
        <f t="shared" si="290"/>
        <v>0</v>
      </c>
      <c r="T174" s="5">
        <f t="shared" si="291"/>
        <v>0</v>
      </c>
      <c r="U174" s="5">
        <f t="shared" si="292"/>
        <v>0</v>
      </c>
      <c r="V174" s="5">
        <f t="shared" si="293"/>
        <v>0</v>
      </c>
      <c r="W174" s="5">
        <f t="shared" si="294"/>
        <v>0.19739314876851252</v>
      </c>
      <c r="X174" s="5">
        <f t="shared" si="295"/>
        <v>0</v>
      </c>
      <c r="Y174" s="5">
        <f t="shared" si="296"/>
        <v>0</v>
      </c>
      <c r="Z174" s="5">
        <f t="shared" si="297"/>
        <v>0</v>
      </c>
      <c r="AA174" s="5">
        <f t="shared" si="298"/>
        <v>0</v>
      </c>
      <c r="AB174" s="5">
        <f t="shared" si="299"/>
        <v>0</v>
      </c>
      <c r="AC174" s="5">
        <f t="shared" si="300"/>
        <v>0</v>
      </c>
      <c r="AD174" s="5">
        <f t="shared" si="301"/>
        <v>0.1090906632838131</v>
      </c>
      <c r="AE174" s="5">
        <f t="shared" si="302"/>
        <v>0</v>
      </c>
      <c r="AF174" s="5">
        <f t="shared" si="303"/>
        <v>0</v>
      </c>
      <c r="AG174" s="5">
        <f t="shared" si="304"/>
        <v>0</v>
      </c>
      <c r="AH174" s="5">
        <f t="shared" si="305"/>
        <v>0</v>
      </c>
      <c r="AI174" s="5">
        <f t="shared" si="306"/>
        <v>0</v>
      </c>
      <c r="AJ174" s="5">
        <f t="shared" si="307"/>
        <v>0</v>
      </c>
      <c r="AK174" s="5">
        <f t="shared" si="308"/>
        <v>0</v>
      </c>
      <c r="AL174" s="5">
        <f t="shared" si="309"/>
        <v>0</v>
      </c>
      <c r="AM174" s="5">
        <f t="shared" si="310"/>
        <v>4.8231756329733984E-2</v>
      </c>
      <c r="AN174" s="5">
        <f t="shared" si="311"/>
        <v>0</v>
      </c>
      <c r="AO174" s="5">
        <f t="shared" si="312"/>
        <v>0</v>
      </c>
      <c r="AP174" s="5">
        <f t="shared" si="313"/>
        <v>0</v>
      </c>
      <c r="AQ174" s="5">
        <f t="shared" si="314"/>
        <v>0</v>
      </c>
      <c r="AR174" s="5">
        <f t="shared" si="315"/>
        <v>0</v>
      </c>
      <c r="AS174" s="5">
        <f t="shared" si="316"/>
        <v>0</v>
      </c>
      <c r="AT174" s="5">
        <f t="shared" si="317"/>
        <v>0</v>
      </c>
      <c r="AU174" s="5">
        <f t="shared" si="318"/>
        <v>0</v>
      </c>
      <c r="AV174" s="5">
        <f t="shared" si="319"/>
        <v>0</v>
      </c>
      <c r="AW174" s="5">
        <f t="shared" si="320"/>
        <v>0</v>
      </c>
      <c r="AX174" s="5">
        <f t="shared" si="321"/>
        <v>1.7770404974978359E-2</v>
      </c>
      <c r="AY174" s="5">
        <f t="shared" si="322"/>
        <v>0</v>
      </c>
      <c r="AZ174" s="5">
        <f t="shared" si="323"/>
        <v>0</v>
      </c>
      <c r="BA174" s="5">
        <f t="shared" si="324"/>
        <v>0</v>
      </c>
      <c r="BB174" s="5">
        <f t="shared" si="325"/>
        <v>0</v>
      </c>
      <c r="BC174" s="5">
        <f t="shared" si="326"/>
        <v>0</v>
      </c>
      <c r="BD174" s="5">
        <f t="shared" si="327"/>
        <v>0</v>
      </c>
      <c r="BE174" s="5">
        <f t="shared" si="328"/>
        <v>0</v>
      </c>
      <c r="BF174" s="5">
        <f t="shared" si="329"/>
        <v>0</v>
      </c>
      <c r="BG174" s="5">
        <f t="shared" si="330"/>
        <v>0</v>
      </c>
      <c r="BH174" s="5">
        <f t="shared" si="331"/>
        <v>0</v>
      </c>
      <c r="BI174" s="5">
        <f t="shared" si="332"/>
        <v>0</v>
      </c>
      <c r="BJ174" s="8">
        <f t="shared" si="333"/>
        <v>0.88271964807718506</v>
      </c>
      <c r="BK174" s="8">
        <f t="shared" si="334"/>
        <v>0.10963187174296668</v>
      </c>
      <c r="BL174" s="8">
        <f t="shared" si="335"/>
        <v>0</v>
      </c>
      <c r="BM174" s="8">
        <f t="shared" si="336"/>
        <v>0.37248597335703792</v>
      </c>
      <c r="BN174" s="8">
        <f t="shared" si="337"/>
        <v>0.61986554646311376</v>
      </c>
    </row>
    <row r="175" spans="1:66" x14ac:dyDescent="0.25">
      <c r="A175" t="s">
        <v>134</v>
      </c>
      <c r="B175" t="s">
        <v>123</v>
      </c>
      <c r="C175" t="s">
        <v>300</v>
      </c>
      <c r="D175" s="7" t="s">
        <v>495</v>
      </c>
      <c r="E175">
        <f>VLOOKUP(A175,home!$A$2:$E$405,3,FALSE)</f>
        <v>1.5832999999999999</v>
      </c>
      <c r="F175">
        <f>VLOOKUP(B175,home!$B$2:$E$405,3,FALSE)</f>
        <v>0.50529999999999997</v>
      </c>
      <c r="G175">
        <f>VLOOKUP(C175,away!$B$2:$E$405,4,FALSE)</f>
        <v>0.25259999999999999</v>
      </c>
      <c r="H175">
        <f>VLOOKUP(A175,away!$A$2:$E$405,3,FALSE)</f>
        <v>1.1943999999999999</v>
      </c>
      <c r="I175">
        <f>VLOOKUP(C175,away!$B$2:$E$405,3,FALSE)</f>
        <v>1.5069999999999999</v>
      </c>
      <c r="J175">
        <f>VLOOKUP(B175,home!$B$2:$E$405,4,FALSE)</f>
        <v>0.50229999999999997</v>
      </c>
      <c r="K175" s="3">
        <f t="shared" si="282"/>
        <v>0.20209048037399996</v>
      </c>
      <c r="L175" s="3">
        <f t="shared" si="283"/>
        <v>0.9041203098399998</v>
      </c>
      <c r="M175" s="5">
        <f t="shared" si="284"/>
        <v>0.33081009802875677</v>
      </c>
      <c r="N175" s="5">
        <f t="shared" si="285"/>
        <v>6.6853571623201477E-2</v>
      </c>
      <c r="O175" s="5">
        <f t="shared" si="286"/>
        <v>0.29909212832796028</v>
      </c>
      <c r="P175" s="5">
        <f t="shared" si="287"/>
        <v>6.0443671889879536E-2</v>
      </c>
      <c r="Q175" s="5">
        <f t="shared" si="288"/>
        <v>6.7552352020251978E-3</v>
      </c>
      <c r="R175" s="5">
        <f t="shared" si="289"/>
        <v>0.13520763386729018</v>
      </c>
      <c r="S175" s="5">
        <f t="shared" si="290"/>
        <v>2.7609778943430449E-3</v>
      </c>
      <c r="T175" s="5">
        <f t="shared" si="291"/>
        <v>6.1075453438970955E-3</v>
      </c>
      <c r="U175" s="5">
        <f t="shared" si="292"/>
        <v>2.7324175678472583E-2</v>
      </c>
      <c r="V175" s="5">
        <f t="shared" si="293"/>
        <v>5.6052179159017996E-5</v>
      </c>
      <c r="W175" s="5">
        <f t="shared" si="294"/>
        <v>4.5505624233887592E-4</v>
      </c>
      <c r="X175" s="5">
        <f t="shared" si="295"/>
        <v>4.1142559081805056E-4</v>
      </c>
      <c r="Y175" s="5">
        <f t="shared" si="296"/>
        <v>1.8598911632326039E-4</v>
      </c>
      <c r="Z175" s="5">
        <f t="shared" si="297"/>
        <v>4.074798927494256E-2</v>
      </c>
      <c r="AA175" s="5">
        <f t="shared" si="298"/>
        <v>8.2347807268477406E-3</v>
      </c>
      <c r="AB175" s="5">
        <f t="shared" si="299"/>
        <v>8.3208539643160812E-4</v>
      </c>
      <c r="AC175" s="5">
        <f t="shared" si="300"/>
        <v>6.4009524384022727E-7</v>
      </c>
      <c r="AD175" s="5">
        <f t="shared" si="301"/>
        <v>2.2990633652862682E-5</v>
      </c>
      <c r="AE175" s="5">
        <f t="shared" si="302"/>
        <v>2.0786298821644133E-5</v>
      </c>
      <c r="AF175" s="5">
        <f t="shared" si="303"/>
        <v>9.396657465525857E-6</v>
      </c>
      <c r="AG175" s="5">
        <f t="shared" si="304"/>
        <v>2.8319029530638624E-6</v>
      </c>
      <c r="AH175" s="5">
        <f t="shared" si="305"/>
        <v>9.2102711721545119E-3</v>
      </c>
      <c r="AI175" s="5">
        <f t="shared" si="306"/>
        <v>1.861308125555509E-3</v>
      </c>
      <c r="AJ175" s="5">
        <f t="shared" si="307"/>
        <v>1.8807632660877111E-4</v>
      </c>
      <c r="AK175" s="5">
        <f t="shared" si="308"/>
        <v>1.2669478397114629E-5</v>
      </c>
      <c r="AL175" s="5">
        <f t="shared" si="309"/>
        <v>4.6781772536566173E-9</v>
      </c>
      <c r="AM175" s="5">
        <f t="shared" si="310"/>
        <v>9.2923763980193372E-7</v>
      </c>
      <c r="AN175" s="5">
        <f t="shared" si="311"/>
        <v>8.4014262281271449E-7</v>
      </c>
      <c r="AO175" s="5">
        <f t="shared" si="312"/>
        <v>3.797950042236107E-7</v>
      </c>
      <c r="AP175" s="5">
        <f t="shared" si="313"/>
        <v>1.1446012563144499E-7</v>
      </c>
      <c r="AQ175" s="5">
        <f t="shared" si="314"/>
        <v>2.5871431062556833E-8</v>
      </c>
      <c r="AR175" s="5">
        <f t="shared" si="315"/>
        <v>1.6654386451757516E-3</v>
      </c>
      <c r="AS175" s="5">
        <f t="shared" si="316"/>
        <v>3.3656929583699135E-4</v>
      </c>
      <c r="AT175" s="5">
        <f t="shared" si="317"/>
        <v>3.4008725337418238E-5</v>
      </c>
      <c r="AU175" s="5">
        <f t="shared" si="318"/>
        <v>2.2909465467820931E-6</v>
      </c>
      <c r="AV175" s="5">
        <f t="shared" si="319"/>
        <v>1.1574462203758734E-7</v>
      </c>
      <c r="AW175" s="5">
        <f t="shared" si="320"/>
        <v>2.3743582853096081E-11</v>
      </c>
      <c r="AX175" s="5">
        <f t="shared" si="321"/>
        <v>3.1298346834862491E-8</v>
      </c>
      <c r="AY175" s="5">
        <f t="shared" si="322"/>
        <v>2.829747103781565E-8</v>
      </c>
      <c r="AZ175" s="5">
        <f t="shared" si="323"/>
        <v>1.2792159141199152E-8</v>
      </c>
      <c r="BA175" s="5">
        <f t="shared" si="324"/>
        <v>3.8552169620878551E-9</v>
      </c>
      <c r="BB175" s="5">
        <f t="shared" si="325"/>
        <v>8.7139498856582332E-10</v>
      </c>
      <c r="BC175" s="5">
        <f t="shared" si="326"/>
        <v>1.575691814110311E-10</v>
      </c>
      <c r="BD175" s="5">
        <f t="shared" si="327"/>
        <v>2.5095948398263487E-4</v>
      </c>
      <c r="BE175" s="5">
        <f t="shared" si="328"/>
        <v>5.071652267246183E-5</v>
      </c>
      <c r="BF175" s="5">
        <f t="shared" si="329"/>
        <v>5.1246632148883351E-6</v>
      </c>
      <c r="BG175" s="5">
        <f t="shared" si="330"/>
        <v>3.4521521695058376E-7</v>
      </c>
      <c r="BH175" s="5">
        <f t="shared" si="331"/>
        <v>1.7441177256489511E-8</v>
      </c>
      <c r="BI175" s="5">
        <f t="shared" si="332"/>
        <v>7.0493917801040958E-10</v>
      </c>
      <c r="BJ175" s="8">
        <f t="shared" si="333"/>
        <v>8.0827195390478737E-2</v>
      </c>
      <c r="BK175" s="8">
        <f t="shared" si="334"/>
        <v>0.39407147306303048</v>
      </c>
      <c r="BL175" s="8">
        <f t="shared" si="335"/>
        <v>0.4843087164884407</v>
      </c>
      <c r="BM175" s="8">
        <f t="shared" si="336"/>
        <v>0.10079300700405155</v>
      </c>
      <c r="BN175" s="8">
        <f t="shared" si="337"/>
        <v>0.89916233893911346</v>
      </c>
    </row>
    <row r="176" spans="1:66" x14ac:dyDescent="0.25">
      <c r="A176" t="s">
        <v>134</v>
      </c>
      <c r="B176" t="s">
        <v>360</v>
      </c>
      <c r="C176" t="s">
        <v>133</v>
      </c>
      <c r="D176" s="7" t="s">
        <v>495</v>
      </c>
      <c r="E176">
        <f>VLOOKUP(A176,home!$A$2:$E$405,3,FALSE)</f>
        <v>1.5832999999999999</v>
      </c>
      <c r="F176">
        <f>VLOOKUP(B176,home!$B$2:$E$405,3,FALSE)</f>
        <v>0.31580000000000003</v>
      </c>
      <c r="G176">
        <f>VLOOKUP(C176,away!$B$2:$E$405,4,FALSE)</f>
        <v>0.78949999999999998</v>
      </c>
      <c r="H176">
        <f>VLOOKUP(A176,away!$A$2:$E$405,3,FALSE)</f>
        <v>1.1943999999999999</v>
      </c>
      <c r="I176">
        <f>VLOOKUP(C176,away!$B$2:$E$405,3,FALSE)</f>
        <v>0.20930000000000001</v>
      </c>
      <c r="J176">
        <f>VLOOKUP(B176,home!$B$2:$E$405,4,FALSE)</f>
        <v>1.6745000000000001</v>
      </c>
      <c r="K176" s="3">
        <f t="shared" si="282"/>
        <v>0.39475484752999995</v>
      </c>
      <c r="L176" s="3">
        <f t="shared" si="283"/>
        <v>0.41860477204000002</v>
      </c>
      <c r="M176" s="5">
        <f t="shared" si="284"/>
        <v>0.44336602011483717</v>
      </c>
      <c r="N176" s="5">
        <f t="shared" si="285"/>
        <v>0.1750208856704154</v>
      </c>
      <c r="O176" s="5">
        <f t="shared" si="286"/>
        <v>0.18559513178045348</v>
      </c>
      <c r="P176" s="5">
        <f t="shared" si="287"/>
        <v>7.3264577948303156E-2</v>
      </c>
      <c r="Q176" s="5">
        <f t="shared" si="288"/>
        <v>3.454517151869519E-2</v>
      </c>
      <c r="R176" s="5">
        <f t="shared" si="289"/>
        <v>3.8845503915345241E-2</v>
      </c>
      <c r="S176" s="5">
        <f t="shared" si="290"/>
        <v>3.0266744283609565E-3</v>
      </c>
      <c r="T176" s="5">
        <f t="shared" si="291"/>
        <v>1.4460773648666103E-2</v>
      </c>
      <c r="U176" s="5">
        <f t="shared" si="292"/>
        <v>1.5334450975328125E-2</v>
      </c>
      <c r="V176" s="5">
        <f t="shared" si="293"/>
        <v>5.557184872102632E-5</v>
      </c>
      <c r="W176" s="5">
        <f t="shared" si="294"/>
        <v>4.5456246385867389E-3</v>
      </c>
      <c r="X176" s="5">
        <f t="shared" si="295"/>
        <v>1.9028201656150097E-3</v>
      </c>
      <c r="Y176" s="5">
        <f t="shared" si="296"/>
        <v>3.9826480083019307E-4</v>
      </c>
      <c r="Z176" s="5">
        <f t="shared" si="297"/>
        <v>5.4203044370873402E-3</v>
      </c>
      <c r="AA176" s="5">
        <f t="shared" si="298"/>
        <v>2.1396914516285948E-3</v>
      </c>
      <c r="AB176" s="5">
        <f t="shared" si="299"/>
        <v>4.2232678637444516E-4</v>
      </c>
      <c r="AC176" s="5">
        <f t="shared" si="300"/>
        <v>5.7394002043988246E-7</v>
      </c>
      <c r="AD176" s="5">
        <f t="shared" si="301"/>
        <v>4.4860184028347992E-4</v>
      </c>
      <c r="AE176" s="5">
        <f t="shared" si="302"/>
        <v>1.8778687108859062E-4</v>
      </c>
      <c r="AF176" s="5">
        <f t="shared" si="303"/>
        <v>3.930424018207217E-5</v>
      </c>
      <c r="AG176" s="5">
        <f t="shared" si="304"/>
        <v>5.4843141672072423E-6</v>
      </c>
      <c r="AH176" s="5">
        <f t="shared" si="305"/>
        <v>5.6724132581858664E-4</v>
      </c>
      <c r="AI176" s="5">
        <f t="shared" si="306"/>
        <v>2.2392126308623116E-4</v>
      </c>
      <c r="AJ176" s="5">
        <f t="shared" si="307"/>
        <v>4.4197002034165097E-5</v>
      </c>
      <c r="AK176" s="5">
        <f t="shared" si="308"/>
        <v>5.8156602664266468E-6</v>
      </c>
      <c r="AL176" s="5">
        <f t="shared" si="309"/>
        <v>3.7936577416805351E-9</v>
      </c>
      <c r="AM176" s="5">
        <f t="shared" si="310"/>
        <v>3.5417550212556516E-5</v>
      </c>
      <c r="AN176" s="5">
        <f t="shared" si="311"/>
        <v>1.4825955532942475E-5</v>
      </c>
      <c r="AO176" s="5">
        <f t="shared" si="312"/>
        <v>3.1031078680712805E-6</v>
      </c>
      <c r="AP176" s="5">
        <f t="shared" si="313"/>
        <v>4.329919205765029E-7</v>
      </c>
      <c r="AQ176" s="5">
        <f t="shared" si="314"/>
        <v>4.5313121052022195E-8</v>
      </c>
      <c r="AR176" s="5">
        <f t="shared" si="315"/>
        <v>4.7489985177191364E-5</v>
      </c>
      <c r="AS176" s="5">
        <f t="shared" si="316"/>
        <v>1.8746901857824131E-5</v>
      </c>
      <c r="AT176" s="5">
        <f t="shared" si="317"/>
        <v>3.700215192272619E-6</v>
      </c>
      <c r="AU176" s="5">
        <f t="shared" si="318"/>
        <v>4.8689262801792236E-7</v>
      </c>
      <c r="AV176" s="5">
        <f t="shared" si="319"/>
        <v>4.8050806284173991E-8</v>
      </c>
      <c r="AW176" s="5">
        <f t="shared" si="320"/>
        <v>1.7413549021374843E-11</v>
      </c>
      <c r="AX176" s="5">
        <f t="shared" si="321"/>
        <v>2.3302082723406416E-6</v>
      </c>
      <c r="AY176" s="5">
        <f t="shared" si="322"/>
        <v>9.7543630264887656E-7</v>
      </c>
      <c r="AZ176" s="5">
        <f t="shared" si="323"/>
        <v>2.0416114555493673E-7</v>
      </c>
      <c r="BA176" s="5">
        <f t="shared" si="324"/>
        <v>2.8487609931483179E-8</v>
      </c>
      <c r="BB176" s="5">
        <f t="shared" si="325"/>
        <v>2.981262365333239E-9</v>
      </c>
      <c r="BC176" s="5">
        <f t="shared" si="326"/>
        <v>2.4959413056635031E-10</v>
      </c>
      <c r="BD176" s="5">
        <f t="shared" si="327"/>
        <v>3.3132557365468615E-6</v>
      </c>
      <c r="BE176" s="5">
        <f t="shared" si="328"/>
        <v>1.3079237631084538E-6</v>
      </c>
      <c r="BF176" s="5">
        <f t="shared" si="329"/>
        <v>2.581546228433707E-7</v>
      </c>
      <c r="BG176" s="5">
        <f t="shared" si="330"/>
        <v>3.3969262926566484E-8</v>
      </c>
      <c r="BH176" s="5">
        <f t="shared" si="331"/>
        <v>3.3523828018208086E-9</v>
      </c>
      <c r="BI176" s="5">
        <f t="shared" si="332"/>
        <v>2.6467387235899358E-10</v>
      </c>
      <c r="BJ176" s="8">
        <f t="shared" si="333"/>
        <v>0.23161208415137216</v>
      </c>
      <c r="BK176" s="8">
        <f t="shared" si="334"/>
        <v>0.51971439751020299</v>
      </c>
      <c r="BL176" s="8">
        <f t="shared" si="335"/>
        <v>0.24325366912643898</v>
      </c>
      <c r="BM176" s="8">
        <f t="shared" si="336"/>
        <v>4.9362188858162882E-2</v>
      </c>
      <c r="BN176" s="8">
        <f t="shared" si="337"/>
        <v>0.95063729094804972</v>
      </c>
    </row>
    <row r="177" spans="1:66" x14ac:dyDescent="0.25">
      <c r="A177" t="s">
        <v>134</v>
      </c>
      <c r="B177" t="s">
        <v>365</v>
      </c>
      <c r="C177" t="s">
        <v>444</v>
      </c>
      <c r="D177" s="7" t="s">
        <v>495</v>
      </c>
      <c r="E177">
        <f>VLOOKUP(A177,home!$A$2:$E$405,3,FALSE)</f>
        <v>1.5832999999999999</v>
      </c>
      <c r="F177">
        <f>VLOOKUP(B177,home!$B$2:$E$405,3,FALSE)</f>
        <v>0.75790000000000002</v>
      </c>
      <c r="G177">
        <f>VLOOKUP(C177,away!$B$2:$E$405,4,FALSE)</f>
        <v>1.4211</v>
      </c>
      <c r="H177">
        <f>VLOOKUP(A177,away!$A$2:$E$405,3,FALSE)</f>
        <v>1.1943999999999999</v>
      </c>
      <c r="I177">
        <f>VLOOKUP(C177,away!$B$2:$E$405,3,FALSE)</f>
        <v>1.0466</v>
      </c>
      <c r="J177">
        <f>VLOOKUP(B177,home!$B$2:$E$405,4,FALSE)</f>
        <v>0.66979999999999995</v>
      </c>
      <c r="K177" s="3">
        <f t="shared" si="282"/>
        <v>1.7052959407770001</v>
      </c>
      <c r="L177" s="3">
        <f t="shared" si="283"/>
        <v>0.83728954499199981</v>
      </c>
      <c r="M177" s="5">
        <f t="shared" si="284"/>
        <v>7.866275520988919E-2</v>
      </c>
      <c r="N177" s="5">
        <f t="shared" si="285"/>
        <v>0.13414327714975885</v>
      </c>
      <c r="O177" s="5">
        <f t="shared" si="286"/>
        <v>6.5863502517505196E-2</v>
      </c>
      <c r="P177" s="5">
        <f t="shared" si="287"/>
        <v>0.11231676348845733</v>
      </c>
      <c r="Q177" s="5">
        <f t="shared" si="288"/>
        <v>0.11437699300300395</v>
      </c>
      <c r="R177" s="5">
        <f t="shared" si="289"/>
        <v>2.7573411027230672E-2</v>
      </c>
      <c r="S177" s="5">
        <f t="shared" si="290"/>
        <v>4.0092211768016424E-2</v>
      </c>
      <c r="T177" s="5">
        <f t="shared" si="291"/>
        <v>9.576666042903835E-2</v>
      </c>
      <c r="U177" s="5">
        <f t="shared" si="292"/>
        <v>4.7020825898112233E-2</v>
      </c>
      <c r="V177" s="5">
        <f t="shared" si="293"/>
        <v>6.3605245439674694E-3</v>
      </c>
      <c r="W177" s="5">
        <f t="shared" si="294"/>
        <v>6.5015540628767327E-2</v>
      </c>
      <c r="X177" s="5">
        <f t="shared" si="295"/>
        <v>5.4436832430469484E-2</v>
      </c>
      <c r="Y177" s="5">
        <f t="shared" si="296"/>
        <v>2.2789695328256761E-2</v>
      </c>
      <c r="Z177" s="5">
        <f t="shared" si="297"/>
        <v>7.69564292428912E-3</v>
      </c>
      <c r="AA177" s="5">
        <f t="shared" si="298"/>
        <v>1.3123348640459479E-2</v>
      </c>
      <c r="AB177" s="5">
        <f t="shared" si="299"/>
        <v>1.1189596582988459E-2</v>
      </c>
      <c r="AC177" s="5">
        <f t="shared" si="300"/>
        <v>5.6760782863596489E-4</v>
      </c>
      <c r="AD177" s="5">
        <f t="shared" si="301"/>
        <v>2.7717684380414769E-2</v>
      </c>
      <c r="AE177" s="5">
        <f t="shared" si="302"/>
        <v>2.3207727343109347E-2</v>
      </c>
      <c r="AF177" s="5">
        <f t="shared" si="303"/>
        <v>9.7157937337052063E-3</v>
      </c>
      <c r="AG177" s="5">
        <f t="shared" si="304"/>
        <v>2.7116441715100519E-3</v>
      </c>
      <c r="AH177" s="5">
        <f t="shared" si="305"/>
        <v>1.6108703406247349E-3</v>
      </c>
      <c r="AI177" s="5">
        <f t="shared" si="306"/>
        <v>2.7470106529854238E-3</v>
      </c>
      <c r="AJ177" s="5">
        <f t="shared" si="307"/>
        <v>2.3422330579036103E-3</v>
      </c>
      <c r="AK177" s="5">
        <f t="shared" si="308"/>
        <v>1.3314001753322422E-3</v>
      </c>
      <c r="AL177" s="5">
        <f t="shared" si="309"/>
        <v>3.2417819118081352E-5</v>
      </c>
      <c r="AM177" s="5">
        <f t="shared" si="310"/>
        <v>9.4533709323318723E-3</v>
      </c>
      <c r="AN177" s="5">
        <f t="shared" si="311"/>
        <v>7.9152086465727519E-3</v>
      </c>
      <c r="AO177" s="5">
        <f t="shared" si="312"/>
        <v>3.3136607231028202E-3</v>
      </c>
      <c r="AP177" s="5">
        <f t="shared" si="313"/>
        <v>9.248311597015406E-4</v>
      </c>
      <c r="AQ177" s="5">
        <f t="shared" si="314"/>
        <v>1.9358786522523158E-4</v>
      </c>
      <c r="AR177" s="5">
        <f t="shared" si="315"/>
        <v>2.6975297890855844E-4</v>
      </c>
      <c r="AS177" s="5">
        <f t="shared" si="316"/>
        <v>4.6000865994526844E-4</v>
      </c>
      <c r="AT177" s="5">
        <f t="shared" si="317"/>
        <v>3.9222545026346687E-4</v>
      </c>
      <c r="AU177" s="5">
        <f t="shared" si="318"/>
        <v>2.2295348940124042E-4</v>
      </c>
      <c r="AV177" s="5">
        <f t="shared" si="319"/>
        <v>9.5050420114500811E-5</v>
      </c>
      <c r="AW177" s="5">
        <f t="shared" si="320"/>
        <v>1.2857505552172226E-6</v>
      </c>
      <c r="AX177" s="5">
        <f t="shared" si="321"/>
        <v>2.6867991795941387E-3</v>
      </c>
      <c r="AY177" s="5">
        <f t="shared" si="322"/>
        <v>2.2496288625672551E-3</v>
      </c>
      <c r="AZ177" s="5">
        <f t="shared" si="323"/>
        <v>9.4179536336990322E-4</v>
      </c>
      <c r="BA177" s="5">
        <f t="shared" si="324"/>
        <v>2.6285180375718714E-4</v>
      </c>
      <c r="BB177" s="5">
        <f t="shared" si="325"/>
        <v>5.5020766792045412E-5</v>
      </c>
      <c r="BC177" s="5">
        <f t="shared" si="326"/>
        <v>9.2136625584845286E-6</v>
      </c>
      <c r="BD177" s="5">
        <f t="shared" si="327"/>
        <v>3.7643558161763898E-5</v>
      </c>
      <c r="BE177" s="5">
        <f t="shared" si="328"/>
        <v>6.4193406929658888E-5</v>
      </c>
      <c r="BF177" s="5">
        <f t="shared" si="329"/>
        <v>5.4734378130896733E-5</v>
      </c>
      <c r="BG177" s="5">
        <f t="shared" si="330"/>
        <v>3.1112770949190538E-5</v>
      </c>
      <c r="BH177" s="5">
        <f t="shared" si="331"/>
        <v>1.3264120501494801E-5</v>
      </c>
      <c r="BI177" s="5">
        <f t="shared" si="332"/>
        <v>4.5238501698352143E-6</v>
      </c>
      <c r="BJ177" s="8">
        <f t="shared" si="333"/>
        <v>0.57788781756360752</v>
      </c>
      <c r="BK177" s="8">
        <f t="shared" si="334"/>
        <v>0.24028190952065168</v>
      </c>
      <c r="BL177" s="8">
        <f t="shared" si="335"/>
        <v>0.17444766197661787</v>
      </c>
      <c r="BM177" s="8">
        <f t="shared" si="336"/>
        <v>0.46512798647730874</v>
      </c>
      <c r="BN177" s="8">
        <f t="shared" si="337"/>
        <v>0.53293670239584512</v>
      </c>
    </row>
    <row r="178" spans="1:66" x14ac:dyDescent="0.25">
      <c r="A178" t="s">
        <v>134</v>
      </c>
      <c r="B178" t="s">
        <v>136</v>
      </c>
      <c r="C178" t="s">
        <v>445</v>
      </c>
      <c r="D178" s="7" t="s">
        <v>495</v>
      </c>
      <c r="E178">
        <f>VLOOKUP(A178,home!$A$2:$E$405,3,FALSE)</f>
        <v>1.5832999999999999</v>
      </c>
      <c r="F178">
        <f>VLOOKUP(B178,home!$B$2:$E$405,3,FALSE)</f>
        <v>2.2105999999999999</v>
      </c>
      <c r="G178">
        <f>VLOOKUP(C178,away!$B$2:$E$405,4,FALSE)</f>
        <v>1.2632000000000001</v>
      </c>
      <c r="H178">
        <f>VLOOKUP(A178,away!$A$2:$E$405,3,FALSE)</f>
        <v>1.1943999999999999</v>
      </c>
      <c r="I178">
        <f>VLOOKUP(C178,away!$B$2:$E$405,3,FALSE)</f>
        <v>1.0046999999999999</v>
      </c>
      <c r="J178">
        <f>VLOOKUP(B178,home!$B$2:$E$405,4,FALSE)</f>
        <v>0.62790000000000001</v>
      </c>
      <c r="K178" s="3">
        <f t="shared" si="282"/>
        <v>4.4212542923360001</v>
      </c>
      <c r="L178" s="3">
        <f t="shared" si="283"/>
        <v>0.75348858967199994</v>
      </c>
      <c r="M178" s="5">
        <f t="shared" si="284"/>
        <v>5.6576714160696583E-3</v>
      </c>
      <c r="N178" s="5">
        <f t="shared" si="285"/>
        <v>2.5014004032924669E-2</v>
      </c>
      <c r="O178" s="5">
        <f t="shared" si="286"/>
        <v>4.2629908561219133E-3</v>
      </c>
      <c r="P178" s="5">
        <f t="shared" si="287"/>
        <v>1.8847766620818128E-2</v>
      </c>
      <c r="Q178" s="5">
        <f t="shared" si="288"/>
        <v>5.5296636349539116E-2</v>
      </c>
      <c r="R178" s="5">
        <f t="shared" si="289"/>
        <v>1.6060574839819662E-3</v>
      </c>
      <c r="S178" s="5">
        <f t="shared" si="290"/>
        <v>1.5697195916319556E-2</v>
      </c>
      <c r="T178" s="5">
        <f t="shared" si="291"/>
        <v>4.1665384536619679E-2</v>
      </c>
      <c r="U178" s="5">
        <f t="shared" si="292"/>
        <v>7.1007885447936236E-3</v>
      </c>
      <c r="V178" s="5">
        <f t="shared" si="293"/>
        <v>5.8103426397046664E-3</v>
      </c>
      <c r="W178" s="5">
        <f t="shared" si="294"/>
        <v>8.1493496937380894E-2</v>
      </c>
      <c r="X178" s="5">
        <f t="shared" si="295"/>
        <v>6.1404420074786581E-2</v>
      </c>
      <c r="Y178" s="5">
        <f t="shared" si="296"/>
        <v>2.3133764940888989E-2</v>
      </c>
      <c r="Z178" s="5">
        <f t="shared" si="297"/>
        <v>4.0338199617924404E-4</v>
      </c>
      <c r="AA178" s="5">
        <f t="shared" si="298"/>
        <v>1.7834543820585468E-3</v>
      </c>
      <c r="AB178" s="5">
        <f t="shared" si="299"/>
        <v>3.9425526709308996E-3</v>
      </c>
      <c r="AC178" s="5">
        <f t="shared" si="300"/>
        <v>1.2097731337522059E-3</v>
      </c>
      <c r="AD178" s="5">
        <f t="shared" si="301"/>
        <v>9.0075868282966501E-2</v>
      </c>
      <c r="AE178" s="5">
        <f t="shared" si="302"/>
        <v>6.7871138956013252E-2</v>
      </c>
      <c r="AF178" s="5">
        <f t="shared" si="303"/>
        <v>2.5570064385699382E-2</v>
      </c>
      <c r="AG178" s="5">
        <f t="shared" si="304"/>
        <v>6.4222505839342863E-3</v>
      </c>
      <c r="AH178" s="5">
        <f t="shared" si="305"/>
        <v>7.598593285004367E-5</v>
      </c>
      <c r="AI178" s="5">
        <f t="shared" si="306"/>
        <v>3.3595313177041066E-4</v>
      </c>
      <c r="AJ178" s="5">
        <f t="shared" si="307"/>
        <v>7.4266711293182505E-4</v>
      </c>
      <c r="AK178" s="5">
        <f t="shared" si="308"/>
        <v>1.0945067202755387E-3</v>
      </c>
      <c r="AL178" s="5">
        <f t="shared" si="309"/>
        <v>1.6120781863954498E-4</v>
      </c>
      <c r="AM178" s="5">
        <f t="shared" si="310"/>
        <v>7.964966385639155E-2</v>
      </c>
      <c r="AN178" s="5">
        <f t="shared" si="311"/>
        <v>6.0015112887001343E-2</v>
      </c>
      <c r="AO178" s="5">
        <f t="shared" si="312"/>
        <v>2.2610351384116253E-2</v>
      </c>
      <c r="AP178" s="5">
        <f t="shared" si="313"/>
        <v>5.6788805921353684E-3</v>
      </c>
      <c r="AQ178" s="5">
        <f t="shared" si="314"/>
        <v>1.0697429320709428E-3</v>
      </c>
      <c r="AR178" s="5">
        <f t="shared" si="315"/>
        <v>1.1450906675618141E-5</v>
      </c>
      <c r="AS178" s="5">
        <f t="shared" si="316"/>
        <v>5.0627370290715667E-5</v>
      </c>
      <c r="AT178" s="5">
        <f t="shared" si="317"/>
        <v>1.1191823910375537E-4</v>
      </c>
      <c r="AU178" s="5">
        <f t="shared" si="318"/>
        <v>1.6493966500938839E-4</v>
      </c>
      <c r="AV178" s="5">
        <f t="shared" si="319"/>
        <v>1.8231005047480512E-4</v>
      </c>
      <c r="AW178" s="5">
        <f t="shared" si="320"/>
        <v>1.4917834170645009E-5</v>
      </c>
      <c r="AX178" s="5">
        <f t="shared" si="321"/>
        <v>5.8691903034698456E-2</v>
      </c>
      <c r="AY178" s="5">
        <f t="shared" si="322"/>
        <v>4.4223679242780714E-2</v>
      </c>
      <c r="AZ178" s="5">
        <f t="shared" si="323"/>
        <v>1.666101885137487E-2</v>
      </c>
      <c r="BA178" s="5">
        <f t="shared" si="324"/>
        <v>4.1846291989403508E-3</v>
      </c>
      <c r="BB178" s="5">
        <f t="shared" si="325"/>
        <v>7.8826758835245903E-4</v>
      </c>
      <c r="BC178" s="5">
        <f t="shared" si="326"/>
        <v>1.1879012668636861E-4</v>
      </c>
      <c r="BD178" s="5">
        <f t="shared" si="327"/>
        <v>1.4380212535795331E-6</v>
      </c>
      <c r="BE178" s="5">
        <f t="shared" si="328"/>
        <v>6.3578576398589066E-6</v>
      </c>
      <c r="BF178" s="5">
        <f t="shared" si="329"/>
        <v>1.4054852690143713E-5</v>
      </c>
      <c r="BG178" s="5">
        <f t="shared" si="330"/>
        <v>2.0713359261482688E-5</v>
      </c>
      <c r="BH178" s="5">
        <f t="shared" si="331"/>
        <v>2.2894757135881993E-5</v>
      </c>
      <c r="BI178" s="5">
        <f t="shared" si="332"/>
        <v>2.0244708651801707E-5</v>
      </c>
      <c r="BJ178" s="8">
        <f t="shared" si="333"/>
        <v>0.77163906877530208</v>
      </c>
      <c r="BK178" s="8">
        <f t="shared" si="334"/>
        <v>9.1607636788084479E-2</v>
      </c>
      <c r="BL178" s="8">
        <f t="shared" si="335"/>
        <v>2.1551906623901804E-2</v>
      </c>
      <c r="BM178" s="8">
        <f t="shared" si="336"/>
        <v>0.73030810601540186</v>
      </c>
      <c r="BN178" s="8">
        <f t="shared" si="337"/>
        <v>0.11068512675945544</v>
      </c>
    </row>
    <row r="179" spans="1:66" x14ac:dyDescent="0.25">
      <c r="A179" t="s">
        <v>134</v>
      </c>
      <c r="B179" t="s">
        <v>485</v>
      </c>
      <c r="C179" t="s">
        <v>366</v>
      </c>
      <c r="D179" s="7" t="s">
        <v>495</v>
      </c>
      <c r="E179">
        <f>VLOOKUP(A179,home!$A$2:$E$405,3,FALSE)</f>
        <v>1.5832999999999999</v>
      </c>
      <c r="F179">
        <f>VLOOKUP(B179,home!$B$2:$E$405,3,FALSE)</f>
        <v>0.78949999999999998</v>
      </c>
      <c r="G179">
        <f>VLOOKUP(C179,away!$B$2:$E$405,4,FALSE)</f>
        <v>0.88419999999999999</v>
      </c>
      <c r="H179">
        <f>VLOOKUP(A179,away!$A$2:$E$405,3,FALSE)</f>
        <v>1.1943999999999999</v>
      </c>
      <c r="I179">
        <f>VLOOKUP(C179,away!$B$2:$E$405,3,FALSE)</f>
        <v>0.66979999999999995</v>
      </c>
      <c r="J179">
        <f>VLOOKUP(B179,home!$B$2:$E$405,4,FALSE)</f>
        <v>0.62790000000000001</v>
      </c>
      <c r="K179" s="3">
        <f t="shared" si="282"/>
        <v>1.10526357247</v>
      </c>
      <c r="L179" s="3">
        <f t="shared" si="283"/>
        <v>0.502325726448</v>
      </c>
      <c r="M179" s="5">
        <f t="shared" si="284"/>
        <v>0.20037006465109061</v>
      </c>
      <c r="N179" s="5">
        <f t="shared" si="285"/>
        <v>0.22146173347230927</v>
      </c>
      <c r="O179" s="5">
        <f t="shared" si="286"/>
        <v>0.10065103828429181</v>
      </c>
      <c r="P179" s="5">
        <f t="shared" si="287"/>
        <v>0.11124592614691109</v>
      </c>
      <c r="Q179" s="5">
        <f t="shared" si="288"/>
        <v>0.12238679335150179</v>
      </c>
      <c r="R179" s="5">
        <f t="shared" si="289"/>
        <v>2.5279802961951169E-2</v>
      </c>
      <c r="S179" s="5">
        <f t="shared" si="290"/>
        <v>1.5440999265326934E-2</v>
      </c>
      <c r="T179" s="5">
        <f t="shared" si="291"/>
        <v>6.1478034877934386E-2</v>
      </c>
      <c r="U179" s="5">
        <f t="shared" si="292"/>
        <v>2.7940845333063836E-2</v>
      </c>
      <c r="V179" s="5">
        <f t="shared" si="293"/>
        <v>9.5254208029540326E-4</v>
      </c>
      <c r="W179" s="5">
        <f t="shared" si="294"/>
        <v>4.5089888147609489E-2</v>
      </c>
      <c r="X179" s="5">
        <f t="shared" si="295"/>
        <v>2.2649810819207E-2</v>
      </c>
      <c r="Y179" s="5">
        <f t="shared" si="296"/>
        <v>5.688791336833963E-3</v>
      </c>
      <c r="Z179" s="5">
        <f t="shared" si="297"/>
        <v>4.2328984624414754E-3</v>
      </c>
      <c r="AA179" s="5">
        <f t="shared" si="298"/>
        <v>4.6784684765008343E-3</v>
      </c>
      <c r="AB179" s="5">
        <f t="shared" si="299"/>
        <v>2.5854703910127962E-3</v>
      </c>
      <c r="AC179" s="5">
        <f t="shared" si="300"/>
        <v>3.3053348719059356E-5</v>
      </c>
      <c r="AD179" s="5">
        <f t="shared" si="301"/>
        <v>1.2459052714074893E-2</v>
      </c>
      <c r="AE179" s="5">
        <f t="shared" si="302"/>
        <v>6.2585027054515947E-3</v>
      </c>
      <c r="AF179" s="5">
        <f t="shared" si="303"/>
        <v>1.571903458996373E-3</v>
      </c>
      <c r="AG179" s="5">
        <f t="shared" si="304"/>
        <v>2.632025156488257E-4</v>
      </c>
      <c r="AH179" s="5">
        <f t="shared" si="305"/>
        <v>5.3157344878163395E-4</v>
      </c>
      <c r="AI179" s="5">
        <f t="shared" si="306"/>
        <v>5.8752876903058729E-4</v>
      </c>
      <c r="AJ179" s="5">
        <f t="shared" si="307"/>
        <v>3.2468707309382428E-4</v>
      </c>
      <c r="AK179" s="5">
        <f t="shared" si="308"/>
        <v>1.1962159811416937E-4</v>
      </c>
      <c r="AL179" s="5">
        <f t="shared" si="309"/>
        <v>7.3405184490238444E-7</v>
      </c>
      <c r="AM179" s="5">
        <f t="shared" si="310"/>
        <v>2.7541074224700928E-3</v>
      </c>
      <c r="AN179" s="5">
        <f t="shared" si="311"/>
        <v>1.3834590117081181E-3</v>
      </c>
      <c r="AO179" s="5">
        <f t="shared" si="312"/>
        <v>3.4747352653365625E-4</v>
      </c>
      <c r="AP179" s="5">
        <f t="shared" si="313"/>
        <v>5.8181630545822435E-5</v>
      </c>
      <c r="AQ179" s="5">
        <f t="shared" si="314"/>
        <v>7.3065324574648489E-6</v>
      </c>
      <c r="AR179" s="5">
        <f t="shared" si="315"/>
        <v>5.3404603763940616E-5</v>
      </c>
      <c r="AS179" s="5">
        <f t="shared" si="316"/>
        <v>5.9026163142477812E-5</v>
      </c>
      <c r="AT179" s="5">
        <f t="shared" si="317"/>
        <v>3.2619733972026041E-5</v>
      </c>
      <c r="AU179" s="5">
        <f t="shared" si="318"/>
        <v>1.2017801234314172E-5</v>
      </c>
      <c r="AV179" s="5">
        <f t="shared" si="319"/>
        <v>3.3207094813681135E-6</v>
      </c>
      <c r="AW179" s="5">
        <f t="shared" si="320"/>
        <v>1.1320758122145903E-8</v>
      </c>
      <c r="AX179" s="5">
        <f t="shared" si="321"/>
        <v>5.0733576812090589E-4</v>
      </c>
      <c r="AY179" s="5">
        <f t="shared" si="322"/>
        <v>2.5484780827438812E-4</v>
      </c>
      <c r="AZ179" s="5">
        <f t="shared" si="323"/>
        <v>6.400830521255632E-5</v>
      </c>
      <c r="BA179" s="5">
        <f t="shared" si="324"/>
        <v>1.0717672804867553E-5</v>
      </c>
      <c r="BB179" s="5">
        <f t="shared" si="325"/>
        <v>1.3459406943842666E-6</v>
      </c>
      <c r="BC179" s="5">
        <f t="shared" si="326"/>
        <v>1.3522012741250052E-7</v>
      </c>
      <c r="BD179" s="5">
        <f t="shared" si="327"/>
        <v>4.4710843968981768E-6</v>
      </c>
      <c r="BE179" s="5">
        <f t="shared" si="328"/>
        <v>4.9417267133305532E-6</v>
      </c>
      <c r="BF179" s="5">
        <f t="shared" si="329"/>
        <v>2.7309552606730804E-6</v>
      </c>
      <c r="BG179" s="5">
        <f t="shared" si="330"/>
        <v>1.0061417892224227E-6</v>
      </c>
      <c r="BH179" s="5">
        <f t="shared" si="331"/>
        <v>2.7801296709183309E-7</v>
      </c>
      <c r="BI179" s="5">
        <f t="shared" si="332"/>
        <v>6.1455521040180795E-8</v>
      </c>
      <c r="BJ179" s="8">
        <f t="shared" si="333"/>
        <v>0.50469663223851724</v>
      </c>
      <c r="BK179" s="8">
        <f t="shared" si="334"/>
        <v>0.32829816735246242</v>
      </c>
      <c r="BL179" s="8">
        <f t="shared" si="335"/>
        <v>0.16287291472408305</v>
      </c>
      <c r="BM179" s="8">
        <f t="shared" si="336"/>
        <v>0.21845041742193211</v>
      </c>
      <c r="BN179" s="8">
        <f t="shared" si="337"/>
        <v>0.78139535886805578</v>
      </c>
    </row>
    <row r="180" spans="1:66" x14ac:dyDescent="0.25">
      <c r="A180" t="s">
        <v>134</v>
      </c>
      <c r="B180" t="s">
        <v>114</v>
      </c>
      <c r="C180" t="s">
        <v>446</v>
      </c>
      <c r="D180" s="7" t="s">
        <v>495</v>
      </c>
      <c r="E180">
        <f>VLOOKUP(A180,home!$A$2:$E$405,3,FALSE)</f>
        <v>1.5832999999999999</v>
      </c>
      <c r="F180">
        <f>VLOOKUP(B180,home!$B$2:$E$405,3,FALSE)</f>
        <v>0.75790000000000002</v>
      </c>
      <c r="G180">
        <f>VLOOKUP(C180,away!$B$2:$E$405,4,FALSE)</f>
        <v>0.78949999999999998</v>
      </c>
      <c r="H180">
        <f>VLOOKUP(A180,away!$A$2:$E$405,3,FALSE)</f>
        <v>1.1943999999999999</v>
      </c>
      <c r="I180">
        <f>VLOOKUP(C180,away!$B$2:$E$405,3,FALSE)</f>
        <v>0.83720000000000006</v>
      </c>
      <c r="J180">
        <f>VLOOKUP(B180,home!$B$2:$E$405,4,FALSE)</f>
        <v>1.6745000000000001</v>
      </c>
      <c r="K180" s="3">
        <f t="shared" si="282"/>
        <v>0.94738663376499999</v>
      </c>
      <c r="L180" s="3">
        <f t="shared" si="283"/>
        <v>1.6744190881600001</v>
      </c>
      <c r="M180" s="5">
        <f t="shared" si="284"/>
        <v>7.2671519722076292E-2</v>
      </c>
      <c r="N180" s="5">
        <f t="shared" si="285"/>
        <v>6.8848026440084656E-2</v>
      </c>
      <c r="O180" s="5">
        <f t="shared" si="286"/>
        <v>0.12168257978824044</v>
      </c>
      <c r="P180" s="5">
        <f t="shared" si="287"/>
        <v>0.11528044965342213</v>
      </c>
      <c r="Q180" s="5">
        <f t="shared" si="288"/>
        <v>3.2612850005217756E-2</v>
      </c>
      <c r="R180" s="5">
        <f t="shared" si="289"/>
        <v>0.10187381714699104</v>
      </c>
      <c r="S180" s="5">
        <f t="shared" si="290"/>
        <v>4.5717985956257853E-2</v>
      </c>
      <c r="T180" s="5">
        <f t="shared" si="291"/>
        <v>5.4607578568035567E-2</v>
      </c>
      <c r="U180" s="5">
        <f t="shared" si="292"/>
        <v>9.6513892695678963E-2</v>
      </c>
      <c r="V180" s="5">
        <f t="shared" si="293"/>
        <v>8.0581621069134614E-3</v>
      </c>
      <c r="W180" s="5">
        <f t="shared" si="294"/>
        <v>1.0298992727975373E-2</v>
      </c>
      <c r="X180" s="5">
        <f t="shared" si="295"/>
        <v>1.7244830012542994E-2</v>
      </c>
      <c r="Y180" s="5">
        <f t="shared" si="296"/>
        <v>1.4437536272538227E-2</v>
      </c>
      <c r="Z180" s="5">
        <f t="shared" si="297"/>
        <v>5.685982133821444E-2</v>
      </c>
      <c r="AA180" s="5">
        <f t="shared" si="298"/>
        <v>5.386823473409029E-2</v>
      </c>
      <c r="AB180" s="5">
        <f t="shared" si="299"/>
        <v>2.5517022785796321E-2</v>
      </c>
      <c r="AC180" s="5">
        <f t="shared" si="300"/>
        <v>7.9892762203973282E-4</v>
      </c>
      <c r="AD180" s="5">
        <f t="shared" si="301"/>
        <v>2.4392820129317001E-3</v>
      </c>
      <c r="AE180" s="5">
        <f t="shared" si="302"/>
        <v>4.0843803638581869E-3</v>
      </c>
      <c r="AF180" s="5">
        <f t="shared" si="303"/>
        <v>3.4194822222750184E-3</v>
      </c>
      <c r="AG180" s="5">
        <f t="shared" si="304"/>
        <v>1.9085487682003557E-3</v>
      </c>
      <c r="AH180" s="5">
        <f t="shared" si="305"/>
        <v>2.3801792549518388E-2</v>
      </c>
      <c r="AI180" s="5">
        <f t="shared" si="306"/>
        <v>2.2549500121061081E-2</v>
      </c>
      <c r="AJ180" s="5">
        <f t="shared" si="307"/>
        <v>1.0681547506387758E-2</v>
      </c>
      <c r="AK180" s="5">
        <f t="shared" si="308"/>
        <v>3.3731851118258761E-3</v>
      </c>
      <c r="AL180" s="5">
        <f t="shared" si="309"/>
        <v>5.0694266948872532E-5</v>
      </c>
      <c r="AM180" s="5">
        <f t="shared" si="310"/>
        <v>4.6218863500697548E-4</v>
      </c>
      <c r="AN180" s="5">
        <f t="shared" si="311"/>
        <v>7.7389747278629498E-4</v>
      </c>
      <c r="AO180" s="5">
        <f t="shared" si="312"/>
        <v>6.4791435035607844E-4</v>
      </c>
      <c r="AP180" s="5">
        <f t="shared" si="313"/>
        <v>3.6162671857633454E-4</v>
      </c>
      <c r="AQ180" s="5">
        <f t="shared" si="314"/>
        <v>1.5137867009321979E-4</v>
      </c>
      <c r="AR180" s="5">
        <f t="shared" si="315"/>
        <v>7.9708351554676152E-3</v>
      </c>
      <c r="AS180" s="5">
        <f t="shared" si="316"/>
        <v>7.5514626862341842E-3</v>
      </c>
      <c r="AT180" s="5">
        <f t="shared" si="317"/>
        <v>3.5770774071567039E-3</v>
      </c>
      <c r="AU180" s="5">
        <f t="shared" si="318"/>
        <v>1.1296251078276747E-3</v>
      </c>
      <c r="AV180" s="5">
        <f t="shared" si="319"/>
        <v>2.6754793208032143E-4</v>
      </c>
      <c r="AW180" s="5">
        <f t="shared" si="320"/>
        <v>2.2338178969432684E-6</v>
      </c>
      <c r="AX180" s="5">
        <f t="shared" si="321"/>
        <v>7.2978555847283096E-5</v>
      </c>
      <c r="AY180" s="5">
        <f t="shared" si="322"/>
        <v>1.2219668693704141E-4</v>
      </c>
      <c r="AZ180" s="5">
        <f t="shared" si="323"/>
        <v>1.0230423255864696E-4</v>
      </c>
      <c r="BA180" s="5">
        <f t="shared" si="324"/>
        <v>5.7100053265252742E-5</v>
      </c>
      <c r="BB180" s="5">
        <f t="shared" si="325"/>
        <v>2.3902354780572988E-5</v>
      </c>
      <c r="BC180" s="5">
        <f t="shared" si="326"/>
        <v>8.004511819312772E-6</v>
      </c>
      <c r="BD180" s="5">
        <f t="shared" si="327"/>
        <v>2.2244197554819561E-3</v>
      </c>
      <c r="BE180" s="5">
        <f t="shared" si="328"/>
        <v>2.1073855442264142E-3</v>
      </c>
      <c r="BF180" s="5">
        <f t="shared" si="329"/>
        <v>9.9825444839484259E-4</v>
      </c>
      <c r="BG180" s="5">
        <f t="shared" si="330"/>
        <v>3.1524430716857563E-4</v>
      </c>
      <c r="BH180" s="5">
        <f t="shared" si="331"/>
        <v>7.4664560745504123E-5</v>
      </c>
      <c r="BI180" s="5">
        <f t="shared" si="332"/>
        <v>1.4147241373245105E-5</v>
      </c>
      <c r="BJ180" s="8">
        <f t="shared" si="333"/>
        <v>0.21268499963568685</v>
      </c>
      <c r="BK180" s="8">
        <f t="shared" si="334"/>
        <v>0.24269993601459539</v>
      </c>
      <c r="BL180" s="8">
        <f t="shared" si="335"/>
        <v>0.48609223658574713</v>
      </c>
      <c r="BM180" s="8">
        <f t="shared" si="336"/>
        <v>0.48524778794917128</v>
      </c>
      <c r="BN180" s="8">
        <f t="shared" si="337"/>
        <v>0.51296924275603228</v>
      </c>
    </row>
    <row r="181" spans="1:66" x14ac:dyDescent="0.25">
      <c r="A181" t="s">
        <v>19</v>
      </c>
      <c r="B181" t="s">
        <v>239</v>
      </c>
      <c r="C181" t="s">
        <v>21</v>
      </c>
      <c r="D181" s="7" t="s">
        <v>495</v>
      </c>
      <c r="E181">
        <f>VLOOKUP(A181,home!$A$2:$E$405,3,FALSE)</f>
        <v>1.4750000000000001</v>
      </c>
      <c r="F181">
        <f>VLOOKUP(B181,home!$B$2:$E$405,3,FALSE)</f>
        <v>0.50849999999999995</v>
      </c>
      <c r="G181">
        <f>VLOOKUP(C181,away!$B$2:$E$405,4,FALSE)</f>
        <v>0.33900000000000002</v>
      </c>
      <c r="H181">
        <f>VLOOKUP(A181,away!$A$2:$E$405,3,FALSE)</f>
        <v>1.5625</v>
      </c>
      <c r="I181">
        <f>VLOOKUP(C181,away!$B$2:$E$405,3,FALSE)</f>
        <v>1.1200000000000001</v>
      </c>
      <c r="J181">
        <f>VLOOKUP(B181,home!$B$2:$E$405,4,FALSE)</f>
        <v>0.64</v>
      </c>
      <c r="K181" s="3">
        <f t="shared" si="282"/>
        <v>0.25426271250000004</v>
      </c>
      <c r="L181" s="3">
        <f t="shared" si="283"/>
        <v>1.1200000000000001</v>
      </c>
      <c r="M181" s="5">
        <f t="shared" si="284"/>
        <v>0.25302608001602966</v>
      </c>
      <c r="N181" s="5">
        <f t="shared" si="285"/>
        <v>6.4335097438117758E-2</v>
      </c>
      <c r="O181" s="5">
        <f t="shared" si="286"/>
        <v>0.28338920961795322</v>
      </c>
      <c r="P181" s="5">
        <f t="shared" si="287"/>
        <v>7.2055309130691886E-2</v>
      </c>
      <c r="Q181" s="5">
        <f t="shared" si="288"/>
        <v>8.1790081917838108E-3</v>
      </c>
      <c r="R181" s="5">
        <f t="shared" si="289"/>
        <v>0.15869795738605388</v>
      </c>
      <c r="S181" s="5">
        <f t="shared" si="290"/>
        <v>5.1298739378868082E-3</v>
      </c>
      <c r="T181" s="5">
        <f t="shared" si="291"/>
        <v>9.160489174797868E-3</v>
      </c>
      <c r="U181" s="5">
        <f t="shared" si="292"/>
        <v>4.0350973113187472E-2</v>
      </c>
      <c r="V181" s="5">
        <f t="shared" si="293"/>
        <v>1.6231732685530837E-4</v>
      </c>
      <c r="W181" s="5">
        <f t="shared" si="294"/>
        <v>6.9320560280089092E-4</v>
      </c>
      <c r="X181" s="5">
        <f t="shared" si="295"/>
        <v>7.7639027513699789E-4</v>
      </c>
      <c r="Y181" s="5">
        <f t="shared" si="296"/>
        <v>4.3477855407671894E-4</v>
      </c>
      <c r="Z181" s="5">
        <f t="shared" si="297"/>
        <v>5.924723742412677E-2</v>
      </c>
      <c r="AA181" s="5">
        <f t="shared" si="298"/>
        <v>1.5064363295589987E-2</v>
      </c>
      <c r="AB181" s="5">
        <f t="shared" si="299"/>
        <v>1.9151529368110745E-3</v>
      </c>
      <c r="AC181" s="5">
        <f t="shared" si="300"/>
        <v>2.8889870668385868E-6</v>
      </c>
      <c r="AD181" s="5">
        <f t="shared" si="301"/>
        <v>4.406408422208802E-5</v>
      </c>
      <c r="AE181" s="5">
        <f t="shared" si="302"/>
        <v>4.9351774328738582E-5</v>
      </c>
      <c r="AF181" s="5">
        <f t="shared" si="303"/>
        <v>2.7636993624093615E-5</v>
      </c>
      <c r="AG181" s="5">
        <f t="shared" si="304"/>
        <v>1.0317810952994948E-5</v>
      </c>
      <c r="AH181" s="5">
        <f t="shared" si="305"/>
        <v>1.6589226478755503E-2</v>
      </c>
      <c r="AI181" s="5">
        <f t="shared" si="306"/>
        <v>4.2180217227651981E-3</v>
      </c>
      <c r="AJ181" s="5">
        <f t="shared" si="307"/>
        <v>5.3624282230710113E-4</v>
      </c>
      <c r="AK181" s="5">
        <f t="shared" si="308"/>
        <v>4.5448851519486368E-5</v>
      </c>
      <c r="AL181" s="5">
        <f t="shared" si="309"/>
        <v>3.2908363622032541E-8</v>
      </c>
      <c r="AM181" s="5">
        <f t="shared" si="310"/>
        <v>2.2407707156273109E-6</v>
      </c>
      <c r="AN181" s="5">
        <f t="shared" si="311"/>
        <v>2.5096632015025884E-6</v>
      </c>
      <c r="AO181" s="5">
        <f t="shared" si="312"/>
        <v>1.4054113928414499E-6</v>
      </c>
      <c r="AP181" s="5">
        <f t="shared" si="313"/>
        <v>5.246869199941412E-7</v>
      </c>
      <c r="AQ181" s="5">
        <f t="shared" si="314"/>
        <v>1.469123375983596E-7</v>
      </c>
      <c r="AR181" s="5">
        <f t="shared" si="315"/>
        <v>3.7159867312412313E-3</v>
      </c>
      <c r="AS181" s="5">
        <f t="shared" si="316"/>
        <v>9.4483686589940405E-4</v>
      </c>
      <c r="AT181" s="5">
        <f t="shared" si="317"/>
        <v>1.2011839219679062E-4</v>
      </c>
      <c r="AU181" s="5">
        <f t="shared" si="318"/>
        <v>1.0180542740364943E-5</v>
      </c>
      <c r="AV181" s="5">
        <f t="shared" si="319"/>
        <v>6.4713310297184328E-7</v>
      </c>
      <c r="AW181" s="5">
        <f t="shared" si="320"/>
        <v>2.6031817150808979E-10</v>
      </c>
      <c r="AX181" s="5">
        <f t="shared" si="321"/>
        <v>9.4957406707661086E-8</v>
      </c>
      <c r="AY181" s="5">
        <f t="shared" si="322"/>
        <v>1.0635229551258041E-7</v>
      </c>
      <c r="AZ181" s="5">
        <f t="shared" si="323"/>
        <v>5.9557285487045047E-8</v>
      </c>
      <c r="BA181" s="5">
        <f t="shared" si="324"/>
        <v>2.223471991516348E-8</v>
      </c>
      <c r="BB181" s="5">
        <f t="shared" si="325"/>
        <v>6.225721576245777E-9</v>
      </c>
      <c r="BC181" s="5">
        <f t="shared" si="326"/>
        <v>1.3945616330790537E-9</v>
      </c>
      <c r="BD181" s="5">
        <f t="shared" si="327"/>
        <v>6.9365085649836255E-4</v>
      </c>
      <c r="BE181" s="5">
        <f t="shared" si="328"/>
        <v>1.7636954830122192E-4</v>
      </c>
      <c r="BF181" s="5">
        <f t="shared" si="329"/>
        <v>2.2422099876734226E-5</v>
      </c>
      <c r="BG181" s="5">
        <f t="shared" si="330"/>
        <v>1.9003679782014542E-6</v>
      </c>
      <c r="BH181" s="5">
        <f t="shared" si="331"/>
        <v>1.2079817922141064E-7</v>
      </c>
      <c r="BI181" s="5">
        <f t="shared" si="332"/>
        <v>6.1428945427794026E-9</v>
      </c>
      <c r="BJ181" s="8">
        <f t="shared" si="333"/>
        <v>8.371745806640038E-2</v>
      </c>
      <c r="BK181" s="8">
        <f t="shared" si="334"/>
        <v>0.33037660865918972</v>
      </c>
      <c r="BL181" s="8">
        <f t="shared" si="335"/>
        <v>0.52649283570385197</v>
      </c>
      <c r="BM181" s="8">
        <f t="shared" si="336"/>
        <v>0.16015137198096122</v>
      </c>
      <c r="BN181" s="8">
        <f t="shared" si="337"/>
        <v>0.83968266178063034</v>
      </c>
    </row>
    <row r="182" spans="1:66" x14ac:dyDescent="0.25">
      <c r="A182" t="s">
        <v>19</v>
      </c>
      <c r="B182" t="s">
        <v>152</v>
      </c>
      <c r="C182" t="s">
        <v>140</v>
      </c>
      <c r="D182" s="7" t="s">
        <v>495</v>
      </c>
      <c r="E182">
        <f>VLOOKUP(A182,home!$A$2:$E$405,3,FALSE)</f>
        <v>1.4750000000000001</v>
      </c>
      <c r="F182">
        <f>VLOOKUP(B182,home!$B$2:$E$405,3,FALSE)</f>
        <v>0.67800000000000005</v>
      </c>
      <c r="G182">
        <f>VLOOKUP(C182,away!$B$2:$E$405,4,FALSE)</f>
        <v>0.1356</v>
      </c>
      <c r="H182">
        <f>VLOOKUP(A182,away!$A$2:$E$405,3,FALSE)</f>
        <v>1.5625</v>
      </c>
      <c r="I182">
        <f>VLOOKUP(C182,away!$B$2:$E$405,3,FALSE)</f>
        <v>2.4319999999999999</v>
      </c>
      <c r="J182">
        <f>VLOOKUP(B182,home!$B$2:$E$405,4,FALSE)</f>
        <v>1.28</v>
      </c>
      <c r="K182" s="3">
        <f t="shared" si="282"/>
        <v>0.13560678000000001</v>
      </c>
      <c r="L182" s="3">
        <f t="shared" si="283"/>
        <v>4.8639999999999999</v>
      </c>
      <c r="M182" s="5">
        <f t="shared" si="284"/>
        <v>6.7405970155900476E-3</v>
      </c>
      <c r="N182" s="5">
        <f t="shared" si="285"/>
        <v>9.1407065656177631E-4</v>
      </c>
      <c r="O182" s="5">
        <f t="shared" si="286"/>
        <v>3.2786263883829998E-2</v>
      </c>
      <c r="P182" s="5">
        <f t="shared" si="287"/>
        <v>4.4460396735164802E-3</v>
      </c>
      <c r="Q182" s="5">
        <f t="shared" si="288"/>
        <v>6.1977089214414183E-5</v>
      </c>
      <c r="R182" s="5">
        <f t="shared" si="289"/>
        <v>7.9736193765474542E-2</v>
      </c>
      <c r="S182" s="5">
        <f t="shared" si="290"/>
        <v>7.3314235863543048E-4</v>
      </c>
      <c r="T182" s="5">
        <f t="shared" si="291"/>
        <v>3.0145656193891063E-4</v>
      </c>
      <c r="U182" s="5">
        <f t="shared" si="292"/>
        <v>1.0812768485992079E-2</v>
      </c>
      <c r="V182" s="5">
        <f t="shared" si="293"/>
        <v>5.3730486504873621E-5</v>
      </c>
      <c r="W182" s="5">
        <f t="shared" si="294"/>
        <v>2.801504500713145E-6</v>
      </c>
      <c r="X182" s="5">
        <f t="shared" si="295"/>
        <v>1.362651789146874E-5</v>
      </c>
      <c r="Y182" s="5">
        <f t="shared" si="296"/>
        <v>3.3139691512051968E-5</v>
      </c>
      <c r="Z182" s="5">
        <f t="shared" si="297"/>
        <v>0.12927894882508945</v>
      </c>
      <c r="AA182" s="5">
        <f t="shared" si="298"/>
        <v>1.7531101971955166E-2</v>
      </c>
      <c r="AB182" s="5">
        <f t="shared" si="299"/>
        <v>1.1886681441342453E-3</v>
      </c>
      <c r="AC182" s="5">
        <f t="shared" si="300"/>
        <v>2.2150103518788474E-6</v>
      </c>
      <c r="AD182" s="5">
        <f t="shared" si="301"/>
        <v>9.4975751124304361E-8</v>
      </c>
      <c r="AE182" s="5">
        <f t="shared" si="302"/>
        <v>4.6196205346861645E-7</v>
      </c>
      <c r="AF182" s="5">
        <f t="shared" si="303"/>
        <v>1.123491714035675E-6</v>
      </c>
      <c r="AG182" s="5">
        <f t="shared" si="304"/>
        <v>1.8215545656898422E-6</v>
      </c>
      <c r="AH182" s="5">
        <f t="shared" si="305"/>
        <v>0.15720320177130873</v>
      </c>
      <c r="AI182" s="5">
        <f t="shared" si="306"/>
        <v>2.1317819997897475E-2</v>
      </c>
      <c r="AJ182" s="5">
        <f t="shared" si="307"/>
        <v>1.4454204632672416E-3</v>
      </c>
      <c r="AK182" s="5">
        <f t="shared" si="308"/>
        <v>6.5336271589926302E-5</v>
      </c>
      <c r="AL182" s="5">
        <f t="shared" si="309"/>
        <v>5.8440069204113359E-8</v>
      </c>
      <c r="AM182" s="5">
        <f t="shared" si="310"/>
        <v>2.5758711576096614E-9</v>
      </c>
      <c r="AN182" s="5">
        <f t="shared" si="311"/>
        <v>1.2529037310613394E-8</v>
      </c>
      <c r="AO182" s="5">
        <f t="shared" si="312"/>
        <v>3.0470618739411773E-8</v>
      </c>
      <c r="AP182" s="5">
        <f t="shared" si="313"/>
        <v>4.9403029849499641E-8</v>
      </c>
      <c r="AQ182" s="5">
        <f t="shared" si="314"/>
        <v>6.0074084296991549E-8</v>
      </c>
      <c r="AR182" s="5">
        <f t="shared" si="315"/>
        <v>0.15292727468312908</v>
      </c>
      <c r="AS182" s="5">
        <f t="shared" si="316"/>
        <v>2.0737975293954658E-2</v>
      </c>
      <c r="AT182" s="5">
        <f t="shared" si="317"/>
        <v>1.4061050266663724E-3</v>
      </c>
      <c r="AU182" s="5">
        <f t="shared" si="318"/>
        <v>6.3559125002680291E-5</v>
      </c>
      <c r="AV182" s="5">
        <f t="shared" si="319"/>
        <v>2.1547620703077423E-6</v>
      </c>
      <c r="AW182" s="5">
        <f t="shared" si="320"/>
        <v>1.0707379381133674E-9</v>
      </c>
      <c r="AX182" s="5">
        <f t="shared" si="321"/>
        <v>5.8217598896386359E-11</v>
      </c>
      <c r="AY182" s="5">
        <f t="shared" si="322"/>
        <v>2.831704010320233E-10</v>
      </c>
      <c r="AZ182" s="5">
        <f t="shared" si="323"/>
        <v>6.8867041530988052E-10</v>
      </c>
      <c r="BA182" s="5">
        <f t="shared" si="324"/>
        <v>1.1165643000224202E-9</v>
      </c>
      <c r="BB182" s="5">
        <f t="shared" si="325"/>
        <v>1.3577421888272626E-9</v>
      </c>
      <c r="BC182" s="5">
        <f t="shared" si="326"/>
        <v>1.3208116012911607E-9</v>
      </c>
      <c r="BD182" s="5">
        <f t="shared" si="327"/>
        <v>0.12397304400978995</v>
      </c>
      <c r="BE182" s="5">
        <f t="shared" si="328"/>
        <v>1.6811585304965907E-2</v>
      </c>
      <c r="BF182" s="5">
        <f t="shared" si="329"/>
        <v>1.1398824749508723E-3</v>
      </c>
      <c r="BG182" s="5">
        <f t="shared" si="330"/>
        <v>5.152526400217281E-5</v>
      </c>
      <c r="BH182" s="5">
        <f t="shared" si="331"/>
        <v>1.7467937849961426E-6</v>
      </c>
      <c r="BI182" s="5">
        <f t="shared" si="332"/>
        <v>4.7375416101467889E-8</v>
      </c>
      <c r="BJ182" s="8">
        <f t="shared" si="333"/>
        <v>1.3307338835215129E-3</v>
      </c>
      <c r="BK182" s="8">
        <f t="shared" si="334"/>
        <v>1.1975783267838316E-2</v>
      </c>
      <c r="BL182" s="8">
        <f t="shared" si="335"/>
        <v>0.63920167486918267</v>
      </c>
      <c r="BM182" s="8">
        <f t="shared" si="336"/>
        <v>0.65710199954901227</v>
      </c>
      <c r="BN182" s="8">
        <f t="shared" si="337"/>
        <v>0.12468514208418725</v>
      </c>
    </row>
    <row r="183" spans="1:66" x14ac:dyDescent="0.25">
      <c r="A183" t="s">
        <v>141</v>
      </c>
      <c r="B183" t="s">
        <v>240</v>
      </c>
      <c r="C183" t="s">
        <v>138</v>
      </c>
      <c r="D183" s="7" t="s">
        <v>495</v>
      </c>
      <c r="E183">
        <f>VLOOKUP(A183,home!$A$2:$E$405,3,FALSE)</f>
        <v>1.3483000000000001</v>
      </c>
      <c r="F183">
        <f>VLOOKUP(B183,home!$B$2:$E$405,3,FALSE)</f>
        <v>1.4833000000000001</v>
      </c>
      <c r="G183">
        <f>VLOOKUP(C183,away!$B$2:$E$405,4,FALSE)</f>
        <v>1.78</v>
      </c>
      <c r="H183">
        <f>VLOOKUP(A183,away!$A$2:$E$405,3,FALSE)</f>
        <v>1.1460999999999999</v>
      </c>
      <c r="I183">
        <f>VLOOKUP(C183,away!$B$2:$E$405,3,FALSE)</f>
        <v>1.2215</v>
      </c>
      <c r="J183">
        <f>VLOOKUP(B183,home!$B$2:$E$405,4,FALSE)</f>
        <v>1.5268999999999999</v>
      </c>
      <c r="K183" s="3">
        <f t="shared" si="282"/>
        <v>3.5598814342000007</v>
      </c>
      <c r="L183" s="3">
        <f t="shared" si="283"/>
        <v>2.1376006799349998</v>
      </c>
      <c r="M183" s="5">
        <f t="shared" si="284"/>
        <v>3.3544008317997979E-3</v>
      </c>
      <c r="N183" s="5">
        <f t="shared" si="285"/>
        <v>1.1941269243989139E-2</v>
      </c>
      <c r="O183" s="5">
        <f t="shared" si="286"/>
        <v>7.1703694988297763E-3</v>
      </c>
      <c r="P183" s="5">
        <f t="shared" si="287"/>
        <v>2.5525665255238084E-2</v>
      </c>
      <c r="Q183" s="5">
        <f t="shared" si="288"/>
        <v>2.1254751341230213E-2</v>
      </c>
      <c r="R183" s="5">
        <f t="shared" si="289"/>
        <v>7.6636933580418575E-3</v>
      </c>
      <c r="S183" s="5">
        <f t="shared" si="290"/>
        <v>4.8560057324222333E-2</v>
      </c>
      <c r="T183" s="5">
        <f t="shared" si="291"/>
        <v>4.5434170918863058E-2</v>
      </c>
      <c r="U183" s="5">
        <f t="shared" si="292"/>
        <v>2.7281839702695068E-2</v>
      </c>
      <c r="V183" s="5">
        <f t="shared" si="293"/>
        <v>4.1058094862609515E-2</v>
      </c>
      <c r="W183" s="5">
        <f t="shared" si="294"/>
        <v>2.5221464896060999E-2</v>
      </c>
      <c r="X183" s="5">
        <f t="shared" si="295"/>
        <v>5.3913420510776716E-2</v>
      </c>
      <c r="Y183" s="5">
        <f t="shared" si="296"/>
        <v>5.7622682170728939E-2</v>
      </c>
      <c r="Z183" s="5">
        <f t="shared" si="297"/>
        <v>5.4606387109878704E-3</v>
      </c>
      <c r="AA183" s="5">
        <f t="shared" si="298"/>
        <v>1.9439226366119545E-2</v>
      </c>
      <c r="AB183" s="5">
        <f t="shared" si="299"/>
        <v>3.4600670517980069E-2</v>
      </c>
      <c r="AC183" s="5">
        <f t="shared" si="300"/>
        <v>1.9527242681192557E-2</v>
      </c>
      <c r="AD183" s="5">
        <f t="shared" si="301"/>
        <v>2.2446356156703647E-2</v>
      </c>
      <c r="AE183" s="5">
        <f t="shared" si="302"/>
        <v>4.7981346182632889E-2</v>
      </c>
      <c r="AF183" s="5">
        <f t="shared" si="303"/>
        <v>5.1282479112096338E-2</v>
      </c>
      <c r="AG183" s="5">
        <f t="shared" si="304"/>
        <v>3.6540487406256504E-2</v>
      </c>
      <c r="AH183" s="5">
        <f t="shared" si="305"/>
        <v>2.9181662553717643E-3</v>
      </c>
      <c r="AI183" s="5">
        <f t="shared" si="306"/>
        <v>1.0388325874406882E-2</v>
      </c>
      <c r="AJ183" s="5">
        <f t="shared" si="307"/>
        <v>1.849060420636028E-2</v>
      </c>
      <c r="AK183" s="5">
        <f t="shared" si="308"/>
        <v>2.1941452873787463E-2</v>
      </c>
      <c r="AL183" s="5">
        <f t="shared" si="309"/>
        <v>5.9437841215950219E-3</v>
      </c>
      <c r="AM183" s="5">
        <f t="shared" si="310"/>
        <v>1.5981273309538038E-2</v>
      </c>
      <c r="AN183" s="5">
        <f t="shared" si="311"/>
        <v>3.4161580692695571E-2</v>
      </c>
      <c r="AO183" s="5">
        <f t="shared" si="312"/>
        <v>3.6511909058180213E-2</v>
      </c>
      <c r="AP183" s="5">
        <f t="shared" si="313"/>
        <v>2.6015960542830292E-2</v>
      </c>
      <c r="AQ183" s="5">
        <f t="shared" si="314"/>
        <v>1.3902933736379046E-2</v>
      </c>
      <c r="AR183" s="5">
        <f t="shared" si="315"/>
        <v>1.2475748343292118E-3</v>
      </c>
      <c r="AS183" s="5">
        <f t="shared" si="316"/>
        <v>4.441218490503703E-3</v>
      </c>
      <c r="AT183" s="5">
        <f t="shared" si="317"/>
        <v>7.9051056247849451E-3</v>
      </c>
      <c r="AU183" s="5">
        <f t="shared" si="318"/>
        <v>9.380412916353973E-3</v>
      </c>
      <c r="AV183" s="5">
        <f t="shared" si="319"/>
        <v>8.3482894465145979E-3</v>
      </c>
      <c r="AW183" s="5">
        <f t="shared" si="320"/>
        <v>1.2563847004850531E-3</v>
      </c>
      <c r="AX183" s="5">
        <f t="shared" si="321"/>
        <v>9.4819063582500755E-3</v>
      </c>
      <c r="AY183" s="5">
        <f t="shared" si="322"/>
        <v>2.026852947847536E-2</v>
      </c>
      <c r="AZ183" s="5">
        <f t="shared" si="323"/>
        <v>2.1663011197235758E-2</v>
      </c>
      <c r="BA183" s="5">
        <f t="shared" si="324"/>
        <v>1.5435622488216887E-2</v>
      </c>
      <c r="BB183" s="5">
        <f t="shared" si="325"/>
        <v>8.2487992815081009E-3</v>
      </c>
      <c r="BC183" s="5">
        <f t="shared" si="326"/>
        <v>3.5265277905598127E-3</v>
      </c>
      <c r="BD183" s="5">
        <f t="shared" si="327"/>
        <v>4.4446946902198576E-4</v>
      </c>
      <c r="BE183" s="5">
        <f t="shared" si="328"/>
        <v>1.5822586108400994E-3</v>
      </c>
      <c r="BF183" s="5">
        <f t="shared" si="329"/>
        <v>2.816326526416378E-3</v>
      </c>
      <c r="BG183" s="5">
        <f t="shared" si="330"/>
        <v>3.3419295046782137E-3</v>
      </c>
      <c r="BH183" s="5">
        <f t="shared" si="331"/>
        <v>2.9742181995272943E-3</v>
      </c>
      <c r="BI183" s="5">
        <f t="shared" si="332"/>
        <v>2.1175728299513931E-3</v>
      </c>
      <c r="BJ183" s="8">
        <f t="shared" si="333"/>
        <v>0.57883648187320758</v>
      </c>
      <c r="BK183" s="8">
        <f t="shared" si="334"/>
        <v>0.16423777455513267</v>
      </c>
      <c r="BL183" s="8">
        <f t="shared" si="335"/>
        <v>0.1944937251065145</v>
      </c>
      <c r="BM183" s="8">
        <f t="shared" si="336"/>
        <v>0.84710632593872348</v>
      </c>
      <c r="BN183" s="8">
        <f t="shared" si="337"/>
        <v>7.6910149529128877E-2</v>
      </c>
    </row>
    <row r="184" spans="1:66" x14ac:dyDescent="0.25">
      <c r="A184" t="s">
        <v>141</v>
      </c>
      <c r="B184" t="s">
        <v>148</v>
      </c>
      <c r="C184" t="s">
        <v>473</v>
      </c>
      <c r="D184" s="7" t="s">
        <v>495</v>
      </c>
      <c r="E184">
        <f>VLOOKUP(A184,home!$A$2:$E$405,3,FALSE)</f>
        <v>1.3483000000000001</v>
      </c>
      <c r="F184">
        <f>VLOOKUP(B184,home!$B$2:$E$405,3,FALSE)</f>
        <v>1.335</v>
      </c>
      <c r="G184">
        <f>VLOOKUP(C184,away!$B$2:$E$405,4,FALSE)</f>
        <v>0.74170000000000003</v>
      </c>
      <c r="H184">
        <f>VLOOKUP(A184,away!$A$2:$E$405,3,FALSE)</f>
        <v>1.1460999999999999</v>
      </c>
      <c r="I184">
        <f>VLOOKUP(C184,away!$B$2:$E$405,3,FALSE)</f>
        <v>0.69799999999999995</v>
      </c>
      <c r="J184">
        <f>VLOOKUP(B184,home!$B$2:$E$405,4,FALSE)</f>
        <v>0.34899999999999998</v>
      </c>
      <c r="K184" s="3">
        <f t="shared" si="282"/>
        <v>1.33504553685</v>
      </c>
      <c r="L184" s="3">
        <f t="shared" si="283"/>
        <v>0.27919225219999994</v>
      </c>
      <c r="M184" s="5">
        <f t="shared" si="284"/>
        <v>0.19904232487667611</v>
      </c>
      <c r="N184" s="5">
        <f t="shared" si="285"/>
        <v>0.26573056747085416</v>
      </c>
      <c r="O184" s="5">
        <f t="shared" si="286"/>
        <v>5.5571074965443279E-2</v>
      </c>
      <c r="P184" s="5">
        <f t="shared" si="287"/>
        <v>7.4189915610571824E-2</v>
      </c>
      <c r="Q184" s="5">
        <f t="shared" si="288"/>
        <v>0.17738120405329089</v>
      </c>
      <c r="R184" s="5">
        <f t="shared" si="289"/>
        <v>7.7575067883885705E-3</v>
      </c>
      <c r="S184" s="5">
        <f t="shared" si="290"/>
        <v>6.9132828679956144E-3</v>
      </c>
      <c r="T184" s="5">
        <f t="shared" si="291"/>
        <v>4.9523457857586044E-2</v>
      </c>
      <c r="U184" s="5">
        <f t="shared" si="292"/>
        <v>1.035662481492174E-2</v>
      </c>
      <c r="V184" s="5">
        <f t="shared" si="293"/>
        <v>2.8631312621931029E-4</v>
      </c>
      <c r="W184" s="5">
        <f t="shared" si="294"/>
        <v>7.893732826414171E-2</v>
      </c>
      <c r="X184" s="5">
        <f t="shared" si="295"/>
        <v>2.2038690460716437E-2</v>
      </c>
      <c r="Y184" s="5">
        <f t="shared" si="296"/>
        <v>3.0765158126330378E-3</v>
      </c>
      <c r="Z184" s="5">
        <f t="shared" si="297"/>
        <v>7.2194526390233118E-4</v>
      </c>
      <c r="AA184" s="5">
        <f t="shared" si="298"/>
        <v>9.6382980242280271E-4</v>
      </c>
      <c r="AB184" s="5">
        <f t="shared" si="299"/>
        <v>6.4337833800379022E-4</v>
      </c>
      <c r="AC184" s="5">
        <f t="shared" si="300"/>
        <v>6.6699214242406091E-6</v>
      </c>
      <c r="AD184" s="5">
        <f t="shared" si="301"/>
        <v>2.6346231947476446E-2</v>
      </c>
      <c r="AE184" s="5">
        <f t="shared" si="302"/>
        <v>7.3556638343995392E-3</v>
      </c>
      <c r="AF184" s="5">
        <f t="shared" si="303"/>
        <v>1.0268221761760472E-3</v>
      </c>
      <c r="AG184" s="5">
        <f t="shared" si="304"/>
        <v>9.5560265325165254E-5</v>
      </c>
      <c r="AH184" s="5">
        <f t="shared" si="305"/>
        <v>5.0390381048503769E-5</v>
      </c>
      <c r="AI184" s="5">
        <f t="shared" si="306"/>
        <v>6.7273453318975786E-5</v>
      </c>
      <c r="AJ184" s="5">
        <f t="shared" si="307"/>
        <v>4.4906561800992737E-5</v>
      </c>
      <c r="AK184" s="5">
        <f t="shared" si="308"/>
        <v>1.9984101635898015E-5</v>
      </c>
      <c r="AL184" s="5">
        <f t="shared" si="309"/>
        <v>9.9444358459971291E-8</v>
      </c>
      <c r="AM184" s="5">
        <f t="shared" si="310"/>
        <v>7.034683874858662E-3</v>
      </c>
      <c r="AN184" s="5">
        <f t="shared" si="311"/>
        <v>1.9640292345368127E-3</v>
      </c>
      <c r="AO184" s="5">
        <f t="shared" si="312"/>
        <v>2.7417087268848724E-4</v>
      </c>
      <c r="AP184" s="5">
        <f t="shared" si="313"/>
        <v>2.5515461144512738E-5</v>
      </c>
      <c r="AQ184" s="5">
        <f t="shared" si="314"/>
        <v>1.7809297657145242E-6</v>
      </c>
      <c r="AR184" s="5">
        <f t="shared" si="315"/>
        <v>2.8137207948295935E-6</v>
      </c>
      <c r="AS184" s="5">
        <f t="shared" si="316"/>
        <v>3.7564453890792835E-6</v>
      </c>
      <c r="AT184" s="5">
        <f t="shared" si="317"/>
        <v>2.5075128255555303E-6</v>
      </c>
      <c r="AU184" s="5">
        <f t="shared" si="318"/>
        <v>1.1158812687840145E-6</v>
      </c>
      <c r="AV184" s="5">
        <f t="shared" si="319"/>
        <v>3.7243807688615356E-7</v>
      </c>
      <c r="AW184" s="5">
        <f t="shared" si="320"/>
        <v>1.0296202867438549E-9</v>
      </c>
      <c r="AX184" s="5">
        <f t="shared" si="321"/>
        <v>1.5652705517134543E-3</v>
      </c>
      <c r="AY184" s="5">
        <f t="shared" si="322"/>
        <v>4.3701141063521578E-4</v>
      </c>
      <c r="AZ184" s="5">
        <f t="shared" si="323"/>
        <v>6.1005099986172441E-5</v>
      </c>
      <c r="BA184" s="5">
        <f t="shared" si="324"/>
        <v>5.6773837536085566E-6</v>
      </c>
      <c r="BB184" s="5">
        <f t="shared" si="325"/>
        <v>3.962703891934155E-7</v>
      </c>
      <c r="BC184" s="5">
        <f t="shared" si="326"/>
        <v>2.2127124487816045E-8</v>
      </c>
      <c r="BD184" s="5">
        <f t="shared" si="327"/>
        <v>1.3092817429507464E-7</v>
      </c>
      <c r="BE184" s="5">
        <f t="shared" si="328"/>
        <v>1.7479507474055831E-7</v>
      </c>
      <c r="BF184" s="5">
        <f t="shared" si="329"/>
        <v>1.166796921978723E-7</v>
      </c>
      <c r="BG184" s="5">
        <f t="shared" si="330"/>
        <v>5.1924234103267065E-8</v>
      </c>
      <c r="BH184" s="5">
        <f t="shared" si="331"/>
        <v>1.7330304248480319E-8</v>
      </c>
      <c r="BI184" s="5">
        <f t="shared" si="332"/>
        <v>4.6273490678372485E-9</v>
      </c>
      <c r="BJ184" s="8">
        <f t="shared" si="333"/>
        <v>0.64288160535919547</v>
      </c>
      <c r="BK184" s="8">
        <f t="shared" si="334"/>
        <v>0.28087561725788079</v>
      </c>
      <c r="BL184" s="8">
        <f t="shared" si="335"/>
        <v>7.5486031490168359E-2</v>
      </c>
      <c r="BM184" s="8">
        <f t="shared" si="336"/>
        <v>0.2198555952249075</v>
      </c>
      <c r="BN184" s="8">
        <f t="shared" si="337"/>
        <v>0.77967259376522491</v>
      </c>
    </row>
    <row r="185" spans="1:66" x14ac:dyDescent="0.25">
      <c r="A185" t="s">
        <v>141</v>
      </c>
      <c r="B185" t="s">
        <v>143</v>
      </c>
      <c r="C185" t="s">
        <v>145</v>
      </c>
      <c r="D185" s="7" t="s">
        <v>495</v>
      </c>
      <c r="E185">
        <f>VLOOKUP(A185,home!$A$2:$E$405,3,FALSE)</f>
        <v>1.3483000000000001</v>
      </c>
      <c r="F185">
        <f>VLOOKUP(B185,home!$B$2:$E$405,3,FALSE)</f>
        <v>0.89</v>
      </c>
      <c r="G185">
        <f>VLOOKUP(C185,away!$B$2:$E$405,4,FALSE)</f>
        <v>0.37080000000000002</v>
      </c>
      <c r="H185">
        <f>VLOOKUP(A185,away!$A$2:$E$405,3,FALSE)</f>
        <v>1.1460999999999999</v>
      </c>
      <c r="I185">
        <f>VLOOKUP(C185,away!$B$2:$E$405,3,FALSE)</f>
        <v>1.5268999999999999</v>
      </c>
      <c r="J185">
        <f>VLOOKUP(B185,home!$B$2:$E$405,4,FALSE)</f>
        <v>0.69799999999999995</v>
      </c>
      <c r="K185" s="3">
        <f t="shared" si="282"/>
        <v>0.44495517960000008</v>
      </c>
      <c r="L185" s="3">
        <f t="shared" si="283"/>
        <v>1.2214861028199997</v>
      </c>
      <c r="M185" s="5">
        <f t="shared" si="284"/>
        <v>0.18891817722063853</v>
      </c>
      <c r="N185" s="5">
        <f t="shared" si="285"/>
        <v>8.4060121474913846E-2</v>
      </c>
      <c r="O185" s="5">
        <f t="shared" si="286"/>
        <v>0.23076092804509579</v>
      </c>
      <c r="P185" s="5">
        <f t="shared" si="287"/>
        <v>0.10267827018296828</v>
      </c>
      <c r="Q185" s="5">
        <f t="shared" si="288"/>
        <v>1.8701493224034055E-2</v>
      </c>
      <c r="R185" s="5">
        <f t="shared" si="289"/>
        <v>0.14093563334046527</v>
      </c>
      <c r="S185" s="5">
        <f t="shared" si="290"/>
        <v>1.3951578565483423E-2</v>
      </c>
      <c r="T185" s="5">
        <f t="shared" si="291"/>
        <v>2.284361407513999E-2</v>
      </c>
      <c r="U185" s="5">
        <f t="shared" si="292"/>
        <v>6.2710040045046475E-2</v>
      </c>
      <c r="V185" s="5">
        <f t="shared" si="293"/>
        <v>8.4253050976935398E-4</v>
      </c>
      <c r="W185" s="5">
        <f t="shared" si="294"/>
        <v>2.7737754254294196E-3</v>
      </c>
      <c r="X185" s="5">
        <f t="shared" si="295"/>
        <v>3.3881281345056686E-3</v>
      </c>
      <c r="Y185" s="5">
        <f t="shared" si="296"/>
        <v>2.069275715436063E-3</v>
      </c>
      <c r="Z185" s="5">
        <f t="shared" si="297"/>
        <v>5.7383639172504414E-2</v>
      </c>
      <c r="AA185" s="5">
        <f t="shared" si="298"/>
        <v>2.5533147474103297E-2</v>
      </c>
      <c r="AB185" s="5">
        <f t="shared" si="299"/>
        <v>5.6805531100464594E-3</v>
      </c>
      <c r="AC185" s="5">
        <f t="shared" si="300"/>
        <v>2.8620054126149797E-5</v>
      </c>
      <c r="AD185" s="5">
        <f t="shared" si="301"/>
        <v>3.0855143564800346E-4</v>
      </c>
      <c r="AE185" s="5">
        <f t="shared" si="302"/>
        <v>3.7689129064919565E-4</v>
      </c>
      <c r="AF185" s="5">
        <f t="shared" si="303"/>
        <v>2.30183736900943E-4</v>
      </c>
      <c r="AG185" s="5">
        <f t="shared" si="304"/>
        <v>9.3722078573225612E-5</v>
      </c>
      <c r="AH185" s="5">
        <f t="shared" si="305"/>
        <v>1.7523329444612878E-2</v>
      </c>
      <c r="AI185" s="5">
        <f t="shared" si="306"/>
        <v>7.7970962002176921E-3</v>
      </c>
      <c r="AJ185" s="5">
        <f t="shared" si="307"/>
        <v>1.7346791700631702E-3</v>
      </c>
      <c r="AK185" s="5">
        <f t="shared" si="308"/>
        <v>2.5728482722127904E-4</v>
      </c>
      <c r="AL185" s="5">
        <f t="shared" si="309"/>
        <v>6.2220749605982332E-7</v>
      </c>
      <c r="AM185" s="5">
        <f t="shared" si="310"/>
        <v>2.7458311892919064E-5</v>
      </c>
      <c r="AN185" s="5">
        <f t="shared" si="311"/>
        <v>3.3539946384097755E-5</v>
      </c>
      <c r="AO185" s="5">
        <f t="shared" si="312"/>
        <v>2.0484289198751663E-5</v>
      </c>
      <c r="AP185" s="5">
        <f t="shared" si="313"/>
        <v>8.3404248608069901E-6</v>
      </c>
      <c r="AQ185" s="5">
        <f t="shared" si="314"/>
        <v>2.5469282647725429E-6</v>
      </c>
      <c r="AR185" s="5">
        <f t="shared" si="315"/>
        <v>4.2809006783462245E-3</v>
      </c>
      <c r="AS185" s="5">
        <f t="shared" si="316"/>
        <v>1.9048089301833065E-3</v>
      </c>
      <c r="AT185" s="5">
        <f t="shared" si="317"/>
        <v>4.237772998166985E-4</v>
      </c>
      <c r="AU185" s="5">
        <f t="shared" si="318"/>
        <v>6.2853968183447398E-5</v>
      </c>
      <c r="AV185" s="5">
        <f t="shared" si="319"/>
        <v>6.9917996754096305E-6</v>
      </c>
      <c r="AW185" s="5">
        <f t="shared" si="320"/>
        <v>9.393718359128034E-9</v>
      </c>
      <c r="AX185" s="5">
        <f t="shared" si="321"/>
        <v>2.0362863499711023E-6</v>
      </c>
      <c r="AY185" s="5">
        <f t="shared" si="322"/>
        <v>2.4872954778517639E-6</v>
      </c>
      <c r="AZ185" s="5">
        <f t="shared" si="323"/>
        <v>1.5190984299014806E-6</v>
      </c>
      <c r="BA185" s="5">
        <f t="shared" si="324"/>
        <v>6.1851920698011293E-7</v>
      </c>
      <c r="BB185" s="5">
        <f t="shared" si="325"/>
        <v>1.8887815391336378E-7</v>
      </c>
      <c r="BC185" s="5">
        <f t="shared" si="326"/>
        <v>4.6142408026294141E-8</v>
      </c>
      <c r="BD185" s="5">
        <f t="shared" si="327"/>
        <v>8.7151011435876891E-4</v>
      </c>
      <c r="BE185" s="5">
        <f t="shared" si="328"/>
        <v>3.8778293945772259E-4</v>
      </c>
      <c r="BF185" s="5">
        <f t="shared" si="329"/>
        <v>8.6273013736113435E-5</v>
      </c>
      <c r="BG185" s="5">
        <f t="shared" si="330"/>
        <v>1.279587477386188E-5</v>
      </c>
      <c r="BH185" s="5">
        <f t="shared" si="331"/>
        <v>1.4233976895357055E-6</v>
      </c>
      <c r="BI185" s="5">
        <f t="shared" si="332"/>
        <v>1.2666963491791709E-7</v>
      </c>
      <c r="BJ185" s="8">
        <f t="shared" si="333"/>
        <v>0.13494502271185846</v>
      </c>
      <c r="BK185" s="8">
        <f t="shared" si="334"/>
        <v>0.30642228603595961</v>
      </c>
      <c r="BL185" s="8">
        <f t="shared" si="335"/>
        <v>0.50097193634272819</v>
      </c>
      <c r="BM185" s="8">
        <f t="shared" si="336"/>
        <v>0.23366578287317558</v>
      </c>
      <c r="BN185" s="8">
        <f t="shared" si="337"/>
        <v>0.76605462348811582</v>
      </c>
    </row>
    <row r="186" spans="1:66" x14ac:dyDescent="0.25">
      <c r="A186" t="s">
        <v>141</v>
      </c>
      <c r="B186" t="s">
        <v>474</v>
      </c>
      <c r="C186" t="s">
        <v>153</v>
      </c>
      <c r="D186" s="7" t="s">
        <v>495</v>
      </c>
      <c r="E186">
        <f>VLOOKUP(A186,home!$A$2:$E$405,3,FALSE)</f>
        <v>1.3483000000000001</v>
      </c>
      <c r="F186">
        <f>VLOOKUP(B186,home!$B$2:$E$405,3,FALSE)</f>
        <v>0.92710000000000004</v>
      </c>
      <c r="G186">
        <f>VLOOKUP(C186,away!$B$2:$E$405,4,FALSE)</f>
        <v>1.4833000000000001</v>
      </c>
      <c r="H186">
        <f>VLOOKUP(A186,away!$A$2:$E$405,3,FALSE)</f>
        <v>1.1460999999999999</v>
      </c>
      <c r="I186">
        <f>VLOOKUP(C186,away!$B$2:$E$405,3,FALSE)</f>
        <v>2.1812999999999998</v>
      </c>
      <c r="J186">
        <f>VLOOKUP(B186,home!$B$2:$E$405,4,FALSE)</f>
        <v>1.9632000000000001</v>
      </c>
      <c r="K186" s="3">
        <f t="shared" si="282"/>
        <v>1.8541382458690003</v>
      </c>
      <c r="L186" s="3">
        <f t="shared" si="283"/>
        <v>4.9079763041759996</v>
      </c>
      <c r="M186" s="5">
        <f t="shared" si="284"/>
        <v>1.1567805156203835E-3</v>
      </c>
      <c r="N186" s="5">
        <f t="shared" si="285"/>
        <v>2.144830996087815E-3</v>
      </c>
      <c r="O186" s="5">
        <f t="shared" si="286"/>
        <v>5.6774513597973369E-3</v>
      </c>
      <c r="P186" s="5">
        <f t="shared" si="287"/>
        <v>1.0526779705261202E-2</v>
      </c>
      <c r="Q186" s="5">
        <f t="shared" si="288"/>
        <v>1.9884065903858616E-3</v>
      </c>
      <c r="R186" s="5">
        <f t="shared" si="289"/>
        <v>1.3932398370998571E-2</v>
      </c>
      <c r="S186" s="5">
        <f t="shared" si="290"/>
        <v>2.3948599035589293E-2</v>
      </c>
      <c r="T186" s="5">
        <f t="shared" si="291"/>
        <v>9.7590524286812006E-3</v>
      </c>
      <c r="U186" s="5">
        <f t="shared" si="292"/>
        <v>2.5832592676351403E-2</v>
      </c>
      <c r="V186" s="5">
        <f t="shared" si="293"/>
        <v>2.4214871734579934E-2</v>
      </c>
      <c r="W186" s="5">
        <f t="shared" si="294"/>
        <v>1.2289269025241335E-3</v>
      </c>
      <c r="X186" s="5">
        <f t="shared" si="295"/>
        <v>6.0315441171528558E-3</v>
      </c>
      <c r="Y186" s="5">
        <f t="shared" si="296"/>
        <v>1.4801337802289188E-2</v>
      </c>
      <c r="Z186" s="5">
        <f t="shared" si="297"/>
        <v>2.279329368840043E-2</v>
      </c>
      <c r="AA186" s="5">
        <f t="shared" si="298"/>
        <v>4.2261917576987724E-2</v>
      </c>
      <c r="AB186" s="5">
        <f t="shared" si="299"/>
        <v>3.9179718861628153E-2</v>
      </c>
      <c r="AC186" s="5">
        <f t="shared" si="300"/>
        <v>1.3772309056202714E-2</v>
      </c>
      <c r="AD186" s="5">
        <f t="shared" si="301"/>
        <v>5.6965009283683034E-4</v>
      </c>
      <c r="AE186" s="5">
        <f t="shared" si="302"/>
        <v>2.7958291573148214E-3</v>
      </c>
      <c r="AF186" s="5">
        <f t="shared" si="303"/>
        <v>6.8609316273127502E-3</v>
      </c>
      <c r="AG186" s="5">
        <f t="shared" si="304"/>
        <v>1.1224429950474219E-2</v>
      </c>
      <c r="AH186" s="5">
        <f t="shared" si="305"/>
        <v>2.7967236329198421E-2</v>
      </c>
      <c r="AI186" s="5">
        <f t="shared" si="306"/>
        <v>5.1855122509223729E-2</v>
      </c>
      <c r="AJ186" s="5">
        <f t="shared" si="307"/>
        <v>4.8073282944287109E-2</v>
      </c>
      <c r="AK186" s="5">
        <f t="shared" si="308"/>
        <v>2.9711504170494875E-2</v>
      </c>
      <c r="AL186" s="5">
        <f t="shared" si="309"/>
        <v>5.0131571723324815E-3</v>
      </c>
      <c r="AM186" s="5">
        <f t="shared" si="310"/>
        <v>2.1124200477831871E-4</v>
      </c>
      <c r="AN186" s="5">
        <f t="shared" si="311"/>
        <v>1.0367707538986215E-3</v>
      </c>
      <c r="AO186" s="5">
        <f t="shared" si="312"/>
        <v>2.5442231464985611E-3</v>
      </c>
      <c r="AP186" s="5">
        <f t="shared" si="313"/>
        <v>4.1623289718503475E-3</v>
      </c>
      <c r="AQ186" s="5">
        <f t="shared" si="314"/>
        <v>5.1071529910066893E-3</v>
      </c>
      <c r="AR186" s="5">
        <f t="shared" si="315"/>
        <v>2.7452506639399195E-2</v>
      </c>
      <c r="AS186" s="5">
        <f t="shared" si="316"/>
        <v>5.0900742505082704E-2</v>
      </c>
      <c r="AT186" s="5">
        <f t="shared" si="317"/>
        <v>4.7188506710901863E-2</v>
      </c>
      <c r="AU186" s="5">
        <f t="shared" si="318"/>
        <v>2.9164671686043041E-2</v>
      </c>
      <c r="AV186" s="5">
        <f t="shared" si="319"/>
        <v>1.3518833300326286E-2</v>
      </c>
      <c r="AW186" s="5">
        <f t="shared" si="320"/>
        <v>1.2672240005868612E-3</v>
      </c>
      <c r="AX186" s="5">
        <f t="shared" si="321"/>
        <v>6.5278646698920456E-5</v>
      </c>
      <c r="AY186" s="5">
        <f t="shared" si="322"/>
        <v>3.2038605116697846E-4</v>
      </c>
      <c r="AZ186" s="5">
        <f t="shared" si="323"/>
        <v>7.8622357365802501E-4</v>
      </c>
      <c r="BA186" s="5">
        <f t="shared" si="324"/>
        <v>1.2862555564327202E-3</v>
      </c>
      <c r="BB186" s="5">
        <f t="shared" si="325"/>
        <v>1.5782279480216265E-3</v>
      </c>
      <c r="BC186" s="5">
        <f t="shared" si="326"/>
        <v>1.5491810742956904E-3</v>
      </c>
      <c r="BD186" s="5">
        <f t="shared" si="327"/>
        <v>2.2456042012734261E-2</v>
      </c>
      <c r="BE186" s="5">
        <f t="shared" si="328"/>
        <v>4.1636606346651672E-2</v>
      </c>
      <c r="BF186" s="5">
        <f t="shared" si="329"/>
        <v>3.8600012127759417E-2</v>
      </c>
      <c r="BG186" s="5">
        <f t="shared" si="330"/>
        <v>2.3856586259028659E-2</v>
      </c>
      <c r="BH186" s="5">
        <f t="shared" si="331"/>
        <v>1.1058352249684473E-2</v>
      </c>
      <c r="BI186" s="5">
        <f t="shared" si="332"/>
        <v>4.1007427684862964E-3</v>
      </c>
      <c r="BJ186" s="8">
        <f t="shared" si="333"/>
        <v>7.6052210383366167E-2</v>
      </c>
      <c r="BK186" s="8">
        <f t="shared" si="334"/>
        <v>7.8952883270752991E-2</v>
      </c>
      <c r="BL186" s="8">
        <f t="shared" si="335"/>
        <v>0.59442482740506508</v>
      </c>
      <c r="BM186" s="8">
        <f t="shared" si="336"/>
        <v>0.7377434051588535</v>
      </c>
      <c r="BN186" s="8">
        <f t="shared" si="337"/>
        <v>3.5426647538151168E-2</v>
      </c>
    </row>
    <row r="187" spans="1:66" x14ac:dyDescent="0.25">
      <c r="A187" t="s">
        <v>141</v>
      </c>
      <c r="B187" t="s">
        <v>151</v>
      </c>
      <c r="C187" t="s">
        <v>427</v>
      </c>
      <c r="D187" s="7" t="s">
        <v>495</v>
      </c>
      <c r="E187">
        <f>VLOOKUP(A187,home!$A$2:$E$405,3,FALSE)</f>
        <v>1.3483000000000001</v>
      </c>
      <c r="F187">
        <f>VLOOKUP(B187,home!$B$2:$E$405,3,FALSE)</f>
        <v>0.55630000000000002</v>
      </c>
      <c r="G187">
        <f>VLOOKUP(C187,away!$B$2:$E$405,4,FALSE)</f>
        <v>1.6688000000000001</v>
      </c>
      <c r="H187">
        <f>VLOOKUP(A187,away!$A$2:$E$405,3,FALSE)</f>
        <v>1.1460999999999999</v>
      </c>
      <c r="I187">
        <f>VLOOKUP(C187,away!$B$2:$E$405,3,FALSE)</f>
        <v>1.0907</v>
      </c>
      <c r="J187">
        <f>VLOOKUP(B187,home!$B$2:$E$405,4,FALSE)</f>
        <v>1.5268999999999999</v>
      </c>
      <c r="K187" s="3">
        <f t="shared" si="282"/>
        <v>1.251698943152</v>
      </c>
      <c r="L187" s="3">
        <f t="shared" si="283"/>
        <v>1.9087032841629998</v>
      </c>
      <c r="M187" s="5">
        <f t="shared" si="284"/>
        <v>4.2408679720092317E-2</v>
      </c>
      <c r="N187" s="5">
        <f t="shared" si="285"/>
        <v>5.3082899586111211E-2</v>
      </c>
      <c r="O187" s="5">
        <f t="shared" si="286"/>
        <v>8.0945586258757016E-2</v>
      </c>
      <c r="P187" s="5">
        <f t="shared" si="287"/>
        <v>0.10131950477290522</v>
      </c>
      <c r="Q187" s="5">
        <f t="shared" si="288"/>
        <v>3.3221904655689576E-2</v>
      </c>
      <c r="R187" s="5">
        <f t="shared" si="289"/>
        <v>7.7250553165294472E-2</v>
      </c>
      <c r="S187" s="5">
        <f t="shared" si="290"/>
        <v>6.0516161521547721E-2</v>
      </c>
      <c r="T187" s="5">
        <f t="shared" si="291"/>
        <v>6.341075852246475E-2</v>
      </c>
      <c r="U187" s="5">
        <f t="shared" si="292"/>
        <v>9.669443575490648E-2</v>
      </c>
      <c r="V187" s="5">
        <f t="shared" si="293"/>
        <v>1.6064498422360556E-2</v>
      </c>
      <c r="W187" s="5">
        <f t="shared" si="294"/>
        <v>1.3861274315674382E-2</v>
      </c>
      <c r="X187" s="5">
        <f t="shared" si="295"/>
        <v>2.6457059809011932E-2</v>
      </c>
      <c r="Y187" s="5">
        <f t="shared" si="296"/>
        <v>2.5249338473378999E-2</v>
      </c>
      <c r="Z187" s="5">
        <f t="shared" si="297"/>
        <v>4.9149461510001984E-2</v>
      </c>
      <c r="AA187" s="5">
        <f t="shared" si="298"/>
        <v>6.152032902855939E-2</v>
      </c>
      <c r="AB187" s="5">
        <f t="shared" si="299"/>
        <v>3.8502465413705556E-2</v>
      </c>
      <c r="AC187" s="5">
        <f t="shared" si="300"/>
        <v>2.3987527955974422E-3</v>
      </c>
      <c r="AD187" s="5">
        <f t="shared" si="301"/>
        <v>4.337535602917394E-3</v>
      </c>
      <c r="AE187" s="5">
        <f t="shared" si="302"/>
        <v>8.2790684504623676E-3</v>
      </c>
      <c r="AF187" s="5">
        <f t="shared" si="303"/>
        <v>7.9011425706039026E-3</v>
      </c>
      <c r="AG187" s="5">
        <f t="shared" si="304"/>
        <v>5.0269789243839172E-3</v>
      </c>
      <c r="AH187" s="5">
        <f t="shared" si="305"/>
        <v>2.3452934649745939E-2</v>
      </c>
      <c r="AI187" s="5">
        <f t="shared" si="306"/>
        <v>2.9356013514899911E-2</v>
      </c>
      <c r="AJ187" s="5">
        <f t="shared" si="307"/>
        <v>1.8372445545878028E-2</v>
      </c>
      <c r="AK187" s="5">
        <f t="shared" si="308"/>
        <v>7.6655902242977313E-3</v>
      </c>
      <c r="AL187" s="5">
        <f t="shared" si="309"/>
        <v>2.2923651189018956E-4</v>
      </c>
      <c r="AM187" s="5">
        <f t="shared" si="310"/>
        <v>1.0858577460111747E-3</v>
      </c>
      <c r="AN187" s="5">
        <f t="shared" si="311"/>
        <v>2.0725802459453618E-3</v>
      </c>
      <c r="AO187" s="5">
        <f t="shared" si="312"/>
        <v>1.9779703610636355E-3</v>
      </c>
      <c r="AP187" s="5">
        <f t="shared" si="313"/>
        <v>1.2584528413797449E-3</v>
      </c>
      <c r="AQ187" s="5">
        <f t="shared" si="314"/>
        <v>6.0050326782644446E-4</v>
      </c>
      <c r="AR187" s="5">
        <f t="shared" si="315"/>
        <v>8.9529386778460559E-3</v>
      </c>
      <c r="AS187" s="5">
        <f t="shared" si="316"/>
        <v>1.1206383881164572E-2</v>
      </c>
      <c r="AT187" s="5">
        <f t="shared" si="317"/>
        <v>7.0135094303046533E-3</v>
      </c>
      <c r="AU187" s="5">
        <f t="shared" si="318"/>
        <v>2.9262674472329726E-3</v>
      </c>
      <c r="AV187" s="5">
        <f t="shared" si="319"/>
        <v>9.157014677704027E-4</v>
      </c>
      <c r="AW187" s="5">
        <f t="shared" si="320"/>
        <v>1.5213165751995662E-5</v>
      </c>
      <c r="AX187" s="5">
        <f t="shared" si="321"/>
        <v>2.265278321826002E-4</v>
      </c>
      <c r="AY187" s="5">
        <f t="shared" si="322"/>
        <v>4.3237441724125388E-4</v>
      </c>
      <c r="AZ187" s="5">
        <f t="shared" si="323"/>
        <v>4.1263723508822231E-4</v>
      </c>
      <c r="BA187" s="5">
        <f t="shared" si="324"/>
        <v>2.6253401526027653E-4</v>
      </c>
      <c r="BB187" s="5">
        <f t="shared" si="325"/>
        <v>1.2527488428294725E-4</v>
      </c>
      <c r="BC187" s="5">
        <f t="shared" si="326"/>
        <v>4.7822516610800224E-5</v>
      </c>
      <c r="BD187" s="5">
        <f t="shared" si="327"/>
        <v>2.8480839095524511E-3</v>
      </c>
      <c r="BE187" s="5">
        <f t="shared" si="328"/>
        <v>3.5649436195950195E-3</v>
      </c>
      <c r="BF187" s="5">
        <f t="shared" si="329"/>
        <v>2.2311180805217761E-3</v>
      </c>
      <c r="BG187" s="5">
        <f t="shared" si="330"/>
        <v>9.308960478121419E-4</v>
      </c>
      <c r="BH187" s="5">
        <f t="shared" si="331"/>
        <v>2.9130039980770775E-4</v>
      </c>
      <c r="BI187" s="5">
        <f t="shared" si="332"/>
        <v>7.2924080515812545E-5</v>
      </c>
      <c r="BJ187" s="8">
        <f t="shared" si="333"/>
        <v>0.24933049627359091</v>
      </c>
      <c r="BK187" s="8">
        <f t="shared" si="334"/>
        <v>0.22336920816163472</v>
      </c>
      <c r="BL187" s="8">
        <f t="shared" si="335"/>
        <v>0.47471442059816815</v>
      </c>
      <c r="BM187" s="8">
        <f t="shared" si="336"/>
        <v>0.60791729713305687</v>
      </c>
      <c r="BN187" s="8">
        <f t="shared" si="337"/>
        <v>0.3882291281588498</v>
      </c>
    </row>
    <row r="188" spans="1:66" x14ac:dyDescent="0.25">
      <c r="A188" t="s">
        <v>141</v>
      </c>
      <c r="B188" t="s">
        <v>157</v>
      </c>
      <c r="C188" t="s">
        <v>428</v>
      </c>
      <c r="D188" s="7" t="s">
        <v>495</v>
      </c>
      <c r="E188">
        <f>VLOOKUP(A188,home!$A$2:$E$405,3,FALSE)</f>
        <v>1.3483000000000001</v>
      </c>
      <c r="F188">
        <f>VLOOKUP(B188,home!$B$2:$E$405,3,FALSE)</f>
        <v>0.92710000000000004</v>
      </c>
      <c r="G188">
        <f>VLOOKUP(C188,away!$B$2:$E$405,4,FALSE)</f>
        <v>1.2979000000000001</v>
      </c>
      <c r="H188">
        <f>VLOOKUP(A188,away!$A$2:$E$405,3,FALSE)</f>
        <v>1.1460999999999999</v>
      </c>
      <c r="I188">
        <f>VLOOKUP(C188,away!$B$2:$E$405,3,FALSE)</f>
        <v>0.21809999999999999</v>
      </c>
      <c r="J188">
        <f>VLOOKUP(B188,home!$B$2:$E$405,4,FALSE)</f>
        <v>1.5268999999999999</v>
      </c>
      <c r="K188" s="3">
        <f t="shared" si="282"/>
        <v>1.6223865902470003</v>
      </c>
      <c r="L188" s="3">
        <f t="shared" si="283"/>
        <v>0.38167065762899993</v>
      </c>
      <c r="M188" s="5">
        <f t="shared" si="284"/>
        <v>0.13478730683589532</v>
      </c>
      <c r="N188" s="5">
        <f t="shared" si="285"/>
        <v>0.21867711914606439</v>
      </c>
      <c r="O188" s="5">
        <f t="shared" si="286"/>
        <v>5.1444360040097961E-2</v>
      </c>
      <c r="P188" s="5">
        <f t="shared" si="287"/>
        <v>8.3462639872893568E-2</v>
      </c>
      <c r="Q188" s="5">
        <f t="shared" si="288"/>
        <v>0.17738941284821025</v>
      </c>
      <c r="R188" s="5">
        <f t="shared" si="289"/>
        <v>9.8174013639036172E-3</v>
      </c>
      <c r="S188" s="5">
        <f t="shared" si="290"/>
        <v>1.2920378813996007E-2</v>
      </c>
      <c r="T188" s="5">
        <f t="shared" si="291"/>
        <v>6.7704333858198573E-2</v>
      </c>
      <c r="U188" s="5">
        <f t="shared" si="292"/>
        <v>1.5927620323869837E-2</v>
      </c>
      <c r="V188" s="5">
        <f t="shared" si="293"/>
        <v>8.8894697982440677E-4</v>
      </c>
      <c r="W188" s="5">
        <f t="shared" si="294"/>
        <v>9.5931401552241766E-2</v>
      </c>
      <c r="X188" s="5">
        <f t="shared" si="295"/>
        <v>3.6614201117715774E-2</v>
      </c>
      <c r="Y188" s="5">
        <f t="shared" si="296"/>
        <v>6.9872831095795221E-3</v>
      </c>
      <c r="Z188" s="5">
        <f t="shared" si="297"/>
        <v>1.2490046782563115E-3</v>
      </c>
      <c r="AA188" s="5">
        <f t="shared" si="298"/>
        <v>2.0263684411588089E-3</v>
      </c>
      <c r="AB188" s="5">
        <f t="shared" si="299"/>
        <v>1.6437764929178851E-3</v>
      </c>
      <c r="AC188" s="5">
        <f t="shared" si="300"/>
        <v>3.4403212450446316E-5</v>
      </c>
      <c r="AD188" s="5">
        <f t="shared" si="301"/>
        <v>3.8909454865489329E-2</v>
      </c>
      <c r="AE188" s="5">
        <f t="shared" si="302"/>
        <v>1.4850597226497203E-2</v>
      </c>
      <c r="AF188" s="5">
        <f t="shared" si="303"/>
        <v>2.8340186048102949E-3</v>
      </c>
      <c r="AG188" s="5">
        <f t="shared" si="304"/>
        <v>3.6055391487692211E-4</v>
      </c>
      <c r="AH188" s="5">
        <f t="shared" si="305"/>
        <v>1.1917710923294595E-4</v>
      </c>
      <c r="AI188" s="5">
        <f t="shared" si="306"/>
        <v>1.9335134388393345E-4</v>
      </c>
      <c r="AJ188" s="5">
        <f t="shared" si="307"/>
        <v>1.5684531376176504E-4</v>
      </c>
      <c r="AK188" s="5">
        <f t="shared" si="308"/>
        <v>8.4821244596723633E-5</v>
      </c>
      <c r="AL188" s="5">
        <f t="shared" si="309"/>
        <v>8.5212265119836036E-7</v>
      </c>
      <c r="AM188" s="5">
        <f t="shared" si="310"/>
        <v>1.2625235561518153E-2</v>
      </c>
      <c r="AN188" s="5">
        <f t="shared" si="311"/>
        <v>4.8186819594856697E-3</v>
      </c>
      <c r="AO188" s="5">
        <f t="shared" si="312"/>
        <v>9.1957475619094671E-4</v>
      </c>
      <c r="AP188" s="5">
        <f t="shared" si="313"/>
        <v>1.1699156731147532E-4</v>
      </c>
      <c r="AQ188" s="5">
        <f t="shared" si="314"/>
        <v>1.1163062108204545E-5</v>
      </c>
      <c r="AR188" s="5">
        <f t="shared" si="315"/>
        <v>9.0972811310523326E-6</v>
      </c>
      <c r="AS188" s="5">
        <f t="shared" si="316"/>
        <v>1.4759306914726368E-5</v>
      </c>
      <c r="AT188" s="5">
        <f t="shared" si="317"/>
        <v>1.1972650809895946E-5</v>
      </c>
      <c r="AU188" s="5">
        <f t="shared" si="318"/>
        <v>6.474756041228357E-6</v>
      </c>
      <c r="AV188" s="5">
        <f t="shared" si="319"/>
        <v>2.6261393441024102E-6</v>
      </c>
      <c r="AW188" s="5">
        <f t="shared" si="320"/>
        <v>1.4656920438009806E-8</v>
      </c>
      <c r="AX188" s="5">
        <f t="shared" si="321"/>
        <v>3.4138354789527664E-3</v>
      </c>
      <c r="AY188" s="5">
        <f t="shared" si="322"/>
        <v>1.3029608322891143E-3</v>
      </c>
      <c r="AZ188" s="5">
        <f t="shared" si="323"/>
        <v>2.486509588623077E-4</v>
      </c>
      <c r="BA188" s="5">
        <f t="shared" si="324"/>
        <v>3.1634258329686129E-5</v>
      </c>
      <c r="BB188" s="5">
        <f t="shared" si="325"/>
        <v>3.0184670450742426E-6</v>
      </c>
      <c r="BC188" s="5">
        <f t="shared" si="326"/>
        <v>2.304120604249902E-7</v>
      </c>
      <c r="BD188" s="5">
        <f t="shared" si="327"/>
        <v>5.7869421198743907E-7</v>
      </c>
      <c r="BE188" s="5">
        <f t="shared" si="328"/>
        <v>9.3886572938197597E-7</v>
      </c>
      <c r="BF188" s="5">
        <f t="shared" si="329"/>
        <v>7.6160158469589365E-7</v>
      </c>
      <c r="BG188" s="5">
        <f t="shared" si="330"/>
        <v>4.1187073270716097E-7</v>
      </c>
      <c r="BH188" s="5">
        <f t="shared" si="331"/>
        <v>1.6705338841482617E-7</v>
      </c>
      <c r="BI188" s="5">
        <f t="shared" si="332"/>
        <v>5.4205035443907491E-8</v>
      </c>
      <c r="BJ188" s="8">
        <f t="shared" si="333"/>
        <v>0.68375035355783775</v>
      </c>
      <c r="BK188" s="8">
        <f t="shared" si="334"/>
        <v>0.23339748867000007</v>
      </c>
      <c r="BL188" s="8">
        <f t="shared" si="335"/>
        <v>8.1461564098347108E-2</v>
      </c>
      <c r="BM188" s="8">
        <f t="shared" si="336"/>
        <v>0.32297722472200752</v>
      </c>
      <c r="BN188" s="8">
        <f t="shared" si="337"/>
        <v>0.67557824010706513</v>
      </c>
    </row>
    <row r="189" spans="1:66" s="10" customFormat="1" x14ac:dyDescent="0.25">
      <c r="A189" t="s">
        <v>141</v>
      </c>
      <c r="B189" t="s">
        <v>155</v>
      </c>
      <c r="C189" t="s">
        <v>311</v>
      </c>
      <c r="D189" s="7" t="s">
        <v>495</v>
      </c>
      <c r="E189">
        <f>VLOOKUP(A189,home!$A$2:$E$405,3,FALSE)</f>
        <v>1.3483000000000001</v>
      </c>
      <c r="F189">
        <f>VLOOKUP(B189,home!$B$2:$E$405,3,FALSE)</f>
        <v>0.55630000000000002</v>
      </c>
      <c r="G189">
        <f>VLOOKUP(C189,away!$B$2:$E$405,4,FALSE)</f>
        <v>0.74170000000000003</v>
      </c>
      <c r="H189">
        <f>VLOOKUP(A189,away!$A$2:$E$405,3,FALSE)</f>
        <v>1.1460999999999999</v>
      </c>
      <c r="I189">
        <f>VLOOKUP(C189,away!$B$2:$E$405,3,FALSE)</f>
        <v>0.65439999999999998</v>
      </c>
      <c r="J189">
        <f>VLOOKUP(B189,home!$B$2:$E$405,4,FALSE)</f>
        <v>1.0907</v>
      </c>
      <c r="K189" s="3">
        <f t="shared" si="282"/>
        <v>0.55631897539300001</v>
      </c>
      <c r="L189" s="3">
        <f t="shared" si="283"/>
        <v>0.81803355108799991</v>
      </c>
      <c r="M189" s="5">
        <f t="shared" si="284"/>
        <v>0.25300335575698002</v>
      </c>
      <c r="N189" s="5">
        <f t="shared" si="285"/>
        <v>0.14075056764571381</v>
      </c>
      <c r="O189" s="5">
        <f t="shared" si="286"/>
        <v>0.20696523354706292</v>
      </c>
      <c r="P189" s="5">
        <f t="shared" si="287"/>
        <v>0.115138686668875</v>
      </c>
      <c r="Q189" s="5">
        <f t="shared" si="288"/>
        <v>3.9151105789323314E-2</v>
      </c>
      <c r="R189" s="5">
        <f t="shared" si="289"/>
        <v>8.4652252475130557E-2</v>
      </c>
      <c r="S189" s="5">
        <f t="shared" si="290"/>
        <v>1.3099546770999332E-2</v>
      </c>
      <c r="T189" s="5">
        <f t="shared" si="291"/>
        <v>3.2026918097862095E-2</v>
      </c>
      <c r="U189" s="5">
        <f t="shared" si="292"/>
        <v>4.7093654361674189E-2</v>
      </c>
      <c r="V189" s="5">
        <f t="shared" si="293"/>
        <v>6.6238234783604793E-4</v>
      </c>
      <c r="W189" s="5">
        <f t="shared" si="294"/>
        <v>7.2601676860730999E-3</v>
      </c>
      <c r="X189" s="5">
        <f t="shared" si="295"/>
        <v>5.939060753732725E-3</v>
      </c>
      <c r="Y189" s="5">
        <f t="shared" si="296"/>
        <v>2.429175479251677E-3</v>
      </c>
      <c r="Z189" s="5">
        <f t="shared" si="297"/>
        <v>2.3082794233276333E-2</v>
      </c>
      <c r="AA189" s="5">
        <f t="shared" si="298"/>
        <v>1.2841396437063741E-2</v>
      </c>
      <c r="AB189" s="5">
        <f t="shared" si="299"/>
        <v>3.5719562542413093E-3</v>
      </c>
      <c r="AC189" s="5">
        <f t="shared" si="300"/>
        <v>1.8840124020861031E-5</v>
      </c>
      <c r="AD189" s="5">
        <f t="shared" si="301"/>
        <v>1.0097422620743883E-3</v>
      </c>
      <c r="AE189" s="5">
        <f t="shared" si="302"/>
        <v>8.2600304832834172E-4</v>
      </c>
      <c r="AF189" s="5">
        <f t="shared" si="303"/>
        <v>3.3784910341677307E-4</v>
      </c>
      <c r="AG189" s="5">
        <f t="shared" si="304"/>
        <v>9.2123967266639952E-5</v>
      </c>
      <c r="AH189" s="5">
        <f t="shared" si="305"/>
        <v>4.7206250339201592E-3</v>
      </c>
      <c r="AI189" s="5">
        <f t="shared" si="306"/>
        <v>2.6261732820850093E-3</v>
      </c>
      <c r="AJ189" s="5">
        <f t="shared" si="307"/>
        <v>7.3049501474700207E-4</v>
      </c>
      <c r="AK189" s="5">
        <f t="shared" si="308"/>
        <v>1.3546274604458222E-4</v>
      </c>
      <c r="AL189" s="5">
        <f t="shared" si="309"/>
        <v>3.4295626316107781E-7</v>
      </c>
      <c r="AM189" s="5">
        <f t="shared" si="310"/>
        <v>1.1234775612964682E-4</v>
      </c>
      <c r="AN189" s="5">
        <f t="shared" si="311"/>
        <v>9.1904233903503601E-5</v>
      </c>
      <c r="AO189" s="5">
        <f t="shared" si="312"/>
        <v>3.7590373410052598E-5</v>
      </c>
      <c r="AP189" s="5">
        <f t="shared" si="313"/>
        <v>1.0250062215783088E-5</v>
      </c>
      <c r="AQ189" s="5">
        <f t="shared" si="314"/>
        <v>2.0962236983124926E-6</v>
      </c>
      <c r="AR189" s="5">
        <f t="shared" si="315"/>
        <v>7.723259319705239E-4</v>
      </c>
      <c r="AS189" s="5">
        <f t="shared" si="316"/>
        <v>4.2965957114328576E-4</v>
      </c>
      <c r="AT189" s="5">
        <f t="shared" si="317"/>
        <v>1.1951388619311423E-4</v>
      </c>
      <c r="AU189" s="5">
        <f t="shared" si="318"/>
        <v>2.216261423739631E-5</v>
      </c>
      <c r="AV189" s="5">
        <f t="shared" si="319"/>
        <v>3.0823707111446564E-6</v>
      </c>
      <c r="AW189" s="5">
        <f t="shared" si="320"/>
        <v>4.3354205066970781E-9</v>
      </c>
      <c r="AX189" s="5">
        <f t="shared" si="321"/>
        <v>1.0416864762957956E-5</v>
      </c>
      <c r="AY189" s="5">
        <f t="shared" si="322"/>
        <v>8.5213448732459518E-6</v>
      </c>
      <c r="AZ189" s="5">
        <f t="shared" si="323"/>
        <v>3.4853730033534543E-6</v>
      </c>
      <c r="BA189" s="5">
        <f t="shared" si="324"/>
        <v>9.5038401826649137E-7</v>
      </c>
      <c r="BB189" s="5">
        <f t="shared" si="325"/>
        <v>1.9436150333995509E-7</v>
      </c>
      <c r="BC189" s="5">
        <f t="shared" si="326"/>
        <v>3.1798846154397135E-8</v>
      </c>
      <c r="BD189" s="5">
        <f t="shared" si="327"/>
        <v>1.0529808745453276E-4</v>
      </c>
      <c r="BE189" s="5">
        <f t="shared" si="328"/>
        <v>5.8579324123548181E-5</v>
      </c>
      <c r="BF189" s="5">
        <f t="shared" si="329"/>
        <v>1.6294394787813382E-5</v>
      </c>
      <c r="BG189" s="5">
        <f t="shared" si="330"/>
        <v>3.0216270043351274E-6</v>
      </c>
      <c r="BH189" s="5">
        <f t="shared" si="331"/>
        <v>4.202471097678844E-7</v>
      </c>
      <c r="BI189" s="5">
        <f t="shared" si="332"/>
        <v>4.6758288303587838E-8</v>
      </c>
      <c r="BJ189" s="8">
        <f t="shared" si="333"/>
        <v>0.23010050260940748</v>
      </c>
      <c r="BK189" s="8">
        <f t="shared" si="334"/>
        <v>0.38193167596984767</v>
      </c>
      <c r="BL189" s="8">
        <f t="shared" si="335"/>
        <v>0.36486765396499321</v>
      </c>
      <c r="BM189" s="8">
        <f t="shared" si="336"/>
        <v>0.16031290788498637</v>
      </c>
      <c r="BN189" s="8">
        <f t="shared" si="337"/>
        <v>0.83966120188308568</v>
      </c>
    </row>
    <row r="190" spans="1:66" x14ac:dyDescent="0.25">
      <c r="A190" t="s">
        <v>141</v>
      </c>
      <c r="B190" t="s">
        <v>154</v>
      </c>
      <c r="C190" t="s">
        <v>238</v>
      </c>
      <c r="D190" s="7" t="s">
        <v>495</v>
      </c>
      <c r="E190">
        <f>VLOOKUP(A190,home!$A$2:$E$405,3,FALSE)</f>
        <v>1.3483000000000001</v>
      </c>
      <c r="F190">
        <f>VLOOKUP(B190,home!$B$2:$E$405,3,FALSE)</f>
        <v>0.74170000000000003</v>
      </c>
      <c r="G190">
        <f>VLOOKUP(C190,away!$B$2:$E$405,4,FALSE)</f>
        <v>0.55630000000000002</v>
      </c>
      <c r="H190">
        <f>VLOOKUP(A190,away!$A$2:$E$405,3,FALSE)</f>
        <v>1.1460999999999999</v>
      </c>
      <c r="I190">
        <f>VLOOKUP(C190,away!$B$2:$E$405,3,FALSE)</f>
        <v>1.3088</v>
      </c>
      <c r="J190">
        <f>VLOOKUP(B190,home!$B$2:$E$405,4,FALSE)</f>
        <v>2.1812999999999998</v>
      </c>
      <c r="K190" s="3">
        <f t="shared" si="282"/>
        <v>0.55631897539300001</v>
      </c>
      <c r="L190" s="3">
        <f t="shared" si="283"/>
        <v>3.2719842027839992</v>
      </c>
      <c r="M190" s="5">
        <f t="shared" si="284"/>
        <v>2.1746484250312129E-2</v>
      </c>
      <c r="N190" s="5">
        <f t="shared" si="285"/>
        <v>1.2097981836533656E-2</v>
      </c>
      <c r="O190" s="5">
        <f t="shared" si="286"/>
        <v>7.1154152933112322E-2</v>
      </c>
      <c r="P190" s="5">
        <f t="shared" si="287"/>
        <v>3.9584405454705873E-2</v>
      </c>
      <c r="Q190" s="5">
        <f t="shared" si="288"/>
        <v>3.365168429811763E-3</v>
      </c>
      <c r="R190" s="5">
        <f t="shared" si="289"/>
        <v>0.11640763217981018</v>
      </c>
      <c r="S190" s="5">
        <f t="shared" si="290"/>
        <v>1.8013545743377556E-2</v>
      </c>
      <c r="T190" s="5">
        <f t="shared" si="291"/>
        <v>1.1010777942051523E-2</v>
      </c>
      <c r="U190" s="5">
        <f t="shared" si="292"/>
        <v>6.475977466219722E-2</v>
      </c>
      <c r="V190" s="5">
        <f t="shared" si="293"/>
        <v>3.6432734504225476E-3</v>
      </c>
      <c r="W190" s="5">
        <f t="shared" si="294"/>
        <v>6.240356842992504E-4</v>
      </c>
      <c r="X190" s="5">
        <f t="shared" si="295"/>
        <v>2.0418349010006501E-3</v>
      </c>
      <c r="Y190" s="5">
        <f t="shared" si="296"/>
        <v>3.3404257703835804E-3</v>
      </c>
      <c r="Z190" s="5">
        <f t="shared" si="297"/>
        <v>0.12696131119194304</v>
      </c>
      <c r="AA190" s="5">
        <f t="shared" si="298"/>
        <v>7.0630986556853584E-2</v>
      </c>
      <c r="AB190" s="5">
        <f t="shared" si="299"/>
        <v>1.9646679036152769E-2</v>
      </c>
      <c r="AC190" s="5">
        <f t="shared" si="300"/>
        <v>4.1448312915747925E-4</v>
      </c>
      <c r="AD190" s="5">
        <f t="shared" si="301"/>
        <v>8.679072312450712E-5</v>
      </c>
      <c r="AE190" s="5">
        <f t="shared" si="302"/>
        <v>2.839778750115872E-4</v>
      </c>
      <c r="AF190" s="5">
        <f t="shared" si="303"/>
        <v>4.6458556048904141E-4</v>
      </c>
      <c r="AG190" s="5">
        <f t="shared" si="304"/>
        <v>5.0670553825389771E-4</v>
      </c>
      <c r="AH190" s="5">
        <f t="shared" si="305"/>
        <v>0.10385385114619526</v>
      </c>
      <c r="AI190" s="5">
        <f t="shared" si="306"/>
        <v>5.7775868060268493E-2</v>
      </c>
      <c r="AJ190" s="5">
        <f t="shared" si="307"/>
        <v>1.6070905860864858E-2</v>
      </c>
      <c r="AK190" s="5">
        <f t="shared" si="308"/>
        <v>2.9801832940512325E-3</v>
      </c>
      <c r="AL190" s="5">
        <f t="shared" si="309"/>
        <v>3.0178796811202985E-5</v>
      </c>
      <c r="AM190" s="5">
        <f t="shared" si="310"/>
        <v>9.6566652324486762E-6</v>
      </c>
      <c r="AN190" s="5">
        <f t="shared" si="311"/>
        <v>3.1596456092145544E-5</v>
      </c>
      <c r="AO190" s="5">
        <f t="shared" si="312"/>
        <v>5.1691552598729257E-5</v>
      </c>
      <c r="AP190" s="5">
        <f t="shared" si="313"/>
        <v>5.6377981173473421E-5</v>
      </c>
      <c r="AQ190" s="5">
        <f t="shared" si="314"/>
        <v>4.6116965946114691E-5</v>
      </c>
      <c r="AR190" s="5">
        <f t="shared" si="315"/>
        <v>6.7961632069726371E-2</v>
      </c>
      <c r="AS190" s="5">
        <f t="shared" si="316"/>
        <v>3.7808345519066228E-2</v>
      </c>
      <c r="AT190" s="5">
        <f t="shared" si="317"/>
        <v>1.0516750020235721E-2</v>
      </c>
      <c r="AU190" s="5">
        <f t="shared" si="318"/>
        <v>1.9502225319072831E-3</v>
      </c>
      <c r="AV190" s="5">
        <f t="shared" si="319"/>
        <v>2.7123645018475043E-4</v>
      </c>
      <c r="AW190" s="5">
        <f t="shared" si="320"/>
        <v>1.5259295803600174E-6</v>
      </c>
      <c r="AX190" s="5">
        <f t="shared" si="321"/>
        <v>8.9536435130484186E-7</v>
      </c>
      <c r="AY190" s="5">
        <f t="shared" si="322"/>
        <v>2.9296180132053855E-6</v>
      </c>
      <c r="AZ190" s="5">
        <f t="shared" si="323"/>
        <v>4.7928319296997358E-6</v>
      </c>
      <c r="BA190" s="5">
        <f t="shared" si="324"/>
        <v>5.2273567868587608E-6</v>
      </c>
      <c r="BB190" s="5">
        <f t="shared" si="325"/>
        <v>4.2759572072293982E-6</v>
      </c>
      <c r="BC190" s="5">
        <f t="shared" si="326"/>
        <v>2.7981728867669954E-6</v>
      </c>
      <c r="BD190" s="5">
        <f t="shared" si="327"/>
        <v>3.7061564421260497E-2</v>
      </c>
      <c r="BE190" s="5">
        <f t="shared" si="328"/>
        <v>2.0618051545297306E-2</v>
      </c>
      <c r="BF190" s="5">
        <f t="shared" si="329"/>
        <v>5.7351066551399269E-3</v>
      </c>
      <c r="BG190" s="5">
        <f t="shared" si="330"/>
        <v>1.0635162193856735E-3</v>
      </c>
      <c r="BH190" s="5">
        <f t="shared" si="331"/>
        <v>1.4791356337061866E-4</v>
      </c>
      <c r="BI190" s="5">
        <f t="shared" si="332"/>
        <v>1.6457424404214041E-5</v>
      </c>
      <c r="BJ190" s="8">
        <f t="shared" si="333"/>
        <v>3.4038643183177432E-2</v>
      </c>
      <c r="BK190" s="8">
        <f t="shared" si="334"/>
        <v>8.3435300442800009E-2</v>
      </c>
      <c r="BL190" s="8">
        <f t="shared" si="335"/>
        <v>0.7064308301494846</v>
      </c>
      <c r="BM190" s="8">
        <f t="shared" si="336"/>
        <v>0.68650885619468638</v>
      </c>
      <c r="BN190" s="8">
        <f t="shared" si="337"/>
        <v>0.2643558250842859</v>
      </c>
    </row>
    <row r="191" spans="1:66" x14ac:dyDescent="0.25">
      <c r="A191" t="s">
        <v>141</v>
      </c>
      <c r="B191" t="s">
        <v>156</v>
      </c>
      <c r="C191" t="s">
        <v>149</v>
      </c>
      <c r="D191" s="7" t="s">
        <v>495</v>
      </c>
      <c r="E191">
        <f>VLOOKUP(A191,home!$A$2:$E$405,3,FALSE)</f>
        <v>1.3483000000000001</v>
      </c>
      <c r="F191">
        <f>VLOOKUP(B191,home!$B$2:$E$405,3,FALSE)</f>
        <v>1.1125</v>
      </c>
      <c r="G191">
        <f>VLOOKUP(C191,away!$B$2:$E$405,4,FALSE)</f>
        <v>0.37080000000000002</v>
      </c>
      <c r="H191">
        <f>VLOOKUP(A191,away!$A$2:$E$405,3,FALSE)</f>
        <v>1.1460999999999999</v>
      </c>
      <c r="I191">
        <f>VLOOKUP(C191,away!$B$2:$E$405,3,FALSE)</f>
        <v>2.1812999999999998</v>
      </c>
      <c r="J191">
        <f>VLOOKUP(B191,home!$B$2:$E$405,4,FALSE)</f>
        <v>0.87250000000000005</v>
      </c>
      <c r="K191" s="3">
        <f t="shared" si="282"/>
        <v>0.55619397450000008</v>
      </c>
      <c r="L191" s="3">
        <f t="shared" si="283"/>
        <v>2.1812394689249999</v>
      </c>
      <c r="M191" s="5">
        <f t="shared" si="284"/>
        <v>6.4736283192899605E-2</v>
      </c>
      <c r="N191" s="5">
        <f t="shared" si="285"/>
        <v>3.6005930643416381E-2</v>
      </c>
      <c r="O191" s="5">
        <f t="shared" si="286"/>
        <v>0.14120533597185875</v>
      </c>
      <c r="P191" s="5">
        <f t="shared" si="287"/>
        <v>7.8537557034795938E-2</v>
      </c>
      <c r="Q191" s="5">
        <f t="shared" si="288"/>
        <v>1.0013140835066551E-2</v>
      </c>
      <c r="R191" s="5">
        <f t="shared" si="289"/>
        <v>0.1540013260223167</v>
      </c>
      <c r="S191" s="5">
        <f t="shared" si="290"/>
        <v>2.3820288873451879E-2</v>
      </c>
      <c r="T191" s="5">
        <f t="shared" si="291"/>
        <v>2.1841057997351795E-2</v>
      </c>
      <c r="U191" s="5">
        <f t="shared" si="292"/>
        <v>8.5654609598622602E-2</v>
      </c>
      <c r="V191" s="5">
        <f t="shared" si="293"/>
        <v>3.2109544270551675E-3</v>
      </c>
      <c r="W191" s="5">
        <f t="shared" si="294"/>
        <v>1.8564161994279718E-3</v>
      </c>
      <c r="X191" s="5">
        <f t="shared" si="295"/>
        <v>4.0492882849440361E-3</v>
      </c>
      <c r="Y191" s="5">
        <f t="shared" si="296"/>
        <v>4.4162337140877771E-3</v>
      </c>
      <c r="Z191" s="5">
        <f t="shared" si="297"/>
        <v>0.11197125686222126</v>
      </c>
      <c r="AA191" s="5">
        <f t="shared" si="298"/>
        <v>6.2277738383959252E-2</v>
      </c>
      <c r="AB191" s="5">
        <f t="shared" si="299"/>
        <v>1.731925141732275E-2</v>
      </c>
      <c r="AC191" s="5">
        <f t="shared" si="300"/>
        <v>2.434690640366376E-4</v>
      </c>
      <c r="AD191" s="5">
        <f t="shared" si="301"/>
        <v>2.5813187607150699E-4</v>
      </c>
      <c r="AE191" s="5">
        <f t="shared" si="302"/>
        <v>5.6304743627482779E-4</v>
      </c>
      <c r="AF191" s="5">
        <f t="shared" si="303"/>
        <v>6.1407064543984413E-4</v>
      </c>
      <c r="AG191" s="5">
        <f t="shared" si="304"/>
        <v>4.464783761805458E-4</v>
      </c>
      <c r="AH191" s="5">
        <f t="shared" si="305"/>
        <v>6.1059031213254088E-2</v>
      </c>
      <c r="AI191" s="5">
        <f t="shared" si="306"/>
        <v>3.3960665249619354E-2</v>
      </c>
      <c r="AJ191" s="5">
        <f t="shared" si="307"/>
        <v>9.444358690924911E-3</v>
      </c>
      <c r="AK191" s="5">
        <f t="shared" si="308"/>
        <v>1.7509651323030482E-3</v>
      </c>
      <c r="AL191" s="5">
        <f t="shared" si="309"/>
        <v>1.1814991259852297E-5</v>
      </c>
      <c r="AM191" s="5">
        <f t="shared" si="310"/>
        <v>2.8714278819470594E-5</v>
      </c>
      <c r="AN191" s="5">
        <f t="shared" si="311"/>
        <v>6.2632718282746411E-5</v>
      </c>
      <c r="AO191" s="5">
        <f t="shared" si="312"/>
        <v>6.8308478582193471E-5</v>
      </c>
      <c r="AP191" s="5">
        <f t="shared" si="313"/>
        <v>4.96657165152328E-5</v>
      </c>
      <c r="AQ191" s="5">
        <f t="shared" si="314"/>
        <v>2.7083205278866508E-5</v>
      </c>
      <c r="AR191" s="5">
        <f t="shared" si="315"/>
        <v>2.6636873763334644E-2</v>
      </c>
      <c r="AS191" s="5">
        <f t="shared" si="316"/>
        <v>1.4815268686683869E-2</v>
      </c>
      <c r="AT191" s="5">
        <f t="shared" si="317"/>
        <v>4.1200815870660488E-3</v>
      </c>
      <c r="AU191" s="5">
        <f t="shared" si="318"/>
        <v>7.6385485105817793E-4</v>
      </c>
      <c r="AV191" s="5">
        <f t="shared" si="319"/>
        <v>1.0621286638778835E-4</v>
      </c>
      <c r="AW191" s="5">
        <f t="shared" si="320"/>
        <v>3.9816266180678769E-7</v>
      </c>
      <c r="AX191" s="5">
        <f t="shared" si="321"/>
        <v>2.6617848102504196E-6</v>
      </c>
      <c r="AY191" s="5">
        <f t="shared" si="322"/>
        <v>5.8059900859032576E-6</v>
      </c>
      <c r="AZ191" s="5">
        <f t="shared" si="323"/>
        <v>6.3321273657797192E-6</v>
      </c>
      <c r="BA191" s="5">
        <f t="shared" si="324"/>
        <v>4.6039620441662703E-6</v>
      </c>
      <c r="BB191" s="5">
        <f t="shared" si="325"/>
        <v>2.5105859310420243E-6</v>
      </c>
      <c r="BC191" s="5">
        <f t="shared" si="326"/>
        <v>1.0952378245833352E-6</v>
      </c>
      <c r="BD191" s="5">
        <f t="shared" si="327"/>
        <v>9.6835667302263857E-3</v>
      </c>
      <c r="BE191" s="5">
        <f t="shared" si="328"/>
        <v>5.3859414670205837E-3</v>
      </c>
      <c r="BF191" s="5">
        <f t="shared" si="329"/>
        <v>1.4978140954832694E-3</v>
      </c>
      <c r="BG191" s="5">
        <f t="shared" si="330"/>
        <v>2.7769172494298747E-4</v>
      </c>
      <c r="BH191" s="5">
        <f t="shared" si="331"/>
        <v>3.861261604545023E-5</v>
      </c>
      <c r="BI191" s="5">
        <f t="shared" si="332"/>
        <v>4.2952208768322894E-6</v>
      </c>
      <c r="BJ191" s="8">
        <f t="shared" si="333"/>
        <v>8.0323210093801459E-2</v>
      </c>
      <c r="BK191" s="8">
        <f t="shared" si="334"/>
        <v>0.17056617357358497</v>
      </c>
      <c r="BL191" s="8">
        <f t="shared" si="335"/>
        <v>0.63000349528930732</v>
      </c>
      <c r="BM191" s="8">
        <f t="shared" si="336"/>
        <v>0.50835915429113709</v>
      </c>
      <c r="BN191" s="8">
        <f t="shared" si="337"/>
        <v>0.4844995737003539</v>
      </c>
    </row>
    <row r="192" spans="1:66" x14ac:dyDescent="0.25">
      <c r="A192" t="s">
        <v>173</v>
      </c>
      <c r="B192" t="s">
        <v>178</v>
      </c>
      <c r="C192" t="s">
        <v>261</v>
      </c>
      <c r="D192" s="7" t="s">
        <v>495</v>
      </c>
      <c r="E192">
        <f>VLOOKUP(A192,home!$A$2:$E$405,3,FALSE)</f>
        <v>1.8412999999999999</v>
      </c>
      <c r="F192">
        <f>VLOOKUP(B192,home!$B$2:$E$405,3,FALSE)</f>
        <v>0.95040000000000002</v>
      </c>
      <c r="G192">
        <f>VLOOKUP(C192,away!$B$2:$E$405,4,FALSE)</f>
        <v>0.54310000000000003</v>
      </c>
      <c r="H192">
        <f>VLOOKUP(A192,away!$A$2:$E$405,3,FALSE)</f>
        <v>1.4127000000000001</v>
      </c>
      <c r="I192">
        <f>VLOOKUP(C192,away!$B$2:$E$405,3,FALSE)</f>
        <v>1.2387999999999999</v>
      </c>
      <c r="J192">
        <f>VLOOKUP(B192,home!$B$2:$E$405,4,FALSE)</f>
        <v>1.9466000000000001</v>
      </c>
      <c r="K192" s="3">
        <f t="shared" si="282"/>
        <v>0.950409532512</v>
      </c>
      <c r="L192" s="3">
        <f t="shared" si="283"/>
        <v>3.4066527026160003</v>
      </c>
      <c r="M192" s="5">
        <f t="shared" si="284"/>
        <v>1.2815982743628176E-2</v>
      </c>
      <c r="N192" s="5">
        <f t="shared" si="285"/>
        <v>1.2180432168053514E-2</v>
      </c>
      <c r="O192" s="5">
        <f t="shared" si="286"/>
        <v>4.3659602250260943E-2</v>
      </c>
      <c r="P192" s="5">
        <f t="shared" si="287"/>
        <v>4.1494502164330364E-2</v>
      </c>
      <c r="Q192" s="5">
        <f t="shared" si="288"/>
        <v>5.7881994213169318E-3</v>
      </c>
      <c r="R192" s="5">
        <f t="shared" si="289"/>
        <v>7.4366551000495565E-2</v>
      </c>
      <c r="S192" s="5">
        <f t="shared" si="290"/>
        <v>3.3586845119654513E-2</v>
      </c>
      <c r="T192" s="5">
        <f t="shared" si="291"/>
        <v>1.9718385201909692E-2</v>
      </c>
      <c r="U192" s="5">
        <f t="shared" si="292"/>
        <v>7.0678678970910777E-2</v>
      </c>
      <c r="V192" s="5">
        <f t="shared" si="293"/>
        <v>1.2082737672080549E-2</v>
      </c>
      <c r="W192" s="5">
        <f t="shared" si="294"/>
        <v>1.8337199687000186E-3</v>
      </c>
      <c r="X192" s="5">
        <f t="shared" si="295"/>
        <v>6.2468470872128453E-3</v>
      </c>
      <c r="Y192" s="5">
        <f t="shared" si="296"/>
        <v>1.0640419256241269E-2</v>
      </c>
      <c r="Z192" s="5">
        <f t="shared" si="297"/>
        <v>8.4447003983356264E-2</v>
      </c>
      <c r="AA192" s="5">
        <f t="shared" si="298"/>
        <v>8.0259237577860618E-2</v>
      </c>
      <c r="AB192" s="5">
        <f t="shared" si="299"/>
        <v>3.8139572233072017E-2</v>
      </c>
      <c r="AC192" s="5">
        <f t="shared" si="300"/>
        <v>2.4450289655627996E-3</v>
      </c>
      <c r="AD192" s="5">
        <f t="shared" si="301"/>
        <v>4.356962345525259E-4</v>
      </c>
      <c r="AE192" s="5">
        <f t="shared" si="302"/>
        <v>1.484265754957977E-3</v>
      </c>
      <c r="AF192" s="5">
        <f t="shared" si="303"/>
        <v>2.5281889727639859E-3</v>
      </c>
      <c r="AG192" s="5">
        <f t="shared" si="304"/>
        <v>2.8708872655968005E-3</v>
      </c>
      <c r="AH192" s="5">
        <f t="shared" si="305"/>
        <v>7.1920403586931178E-2</v>
      </c>
      <c r="AI192" s="5">
        <f t="shared" si="306"/>
        <v>6.8353837151129623E-2</v>
      </c>
      <c r="AJ192" s="5">
        <f t="shared" si="307"/>
        <v>3.2482069206103234E-2</v>
      </c>
      <c r="AK192" s="5">
        <f t="shared" si="308"/>
        <v>1.0290422736398339E-2</v>
      </c>
      <c r="AL192" s="5">
        <f t="shared" si="309"/>
        <v>3.1665229809656968E-4</v>
      </c>
      <c r="AM192" s="5">
        <f t="shared" si="310"/>
        <v>8.2817970919660984E-5</v>
      </c>
      <c r="AN192" s="5">
        <f t="shared" si="311"/>
        <v>2.8213206445863639E-4</v>
      </c>
      <c r="AO192" s="5">
        <f t="shared" si="312"/>
        <v>4.8056297994132283E-4</v>
      </c>
      <c r="AP192" s="5">
        <f t="shared" si="313"/>
        <v>5.4570372479810199E-4</v>
      </c>
      <c r="AQ192" s="5">
        <f t="shared" si="314"/>
        <v>4.6475576722776799E-4</v>
      </c>
      <c r="AR192" s="5">
        <f t="shared" si="315"/>
        <v>4.9001567450530512E-2</v>
      </c>
      <c r="AS192" s="5">
        <f t="shared" si="316"/>
        <v>4.6571556813013934E-2</v>
      </c>
      <c r="AT192" s="5">
        <f t="shared" si="317"/>
        <v>2.2131025769506305E-2</v>
      </c>
      <c r="AU192" s="5">
        <f t="shared" si="318"/>
        <v>7.0111792852025068E-3</v>
      </c>
      <c r="AV192" s="5">
        <f t="shared" si="319"/>
        <v>1.6658729067017828E-3</v>
      </c>
      <c r="AW192" s="5">
        <f t="shared" si="320"/>
        <v>2.8478609985039724E-5</v>
      </c>
      <c r="AX192" s="5">
        <f t="shared" si="321"/>
        <v>1.3118498170891231E-5</v>
      </c>
      <c r="AY192" s="5">
        <f t="shared" si="322"/>
        <v>4.469016724812966E-5</v>
      </c>
      <c r="AZ192" s="5">
        <f t="shared" si="323"/>
        <v>7.6121939518101011E-5</v>
      </c>
      <c r="BA192" s="5">
        <f t="shared" si="324"/>
        <v>8.6440336995903506E-5</v>
      </c>
      <c r="BB192" s="5">
        <f t="shared" si="325"/>
        <v>7.3618051910533122E-5</v>
      </c>
      <c r="BC192" s="5">
        <f t="shared" si="326"/>
        <v>5.0158227100468527E-5</v>
      </c>
      <c r="BD192" s="5">
        <f t="shared" si="327"/>
        <v>2.7821887031295019E-2</v>
      </c>
      <c r="BE192" s="5">
        <f t="shared" si="328"/>
        <v>2.6442186647014771E-2</v>
      </c>
      <c r="BF192" s="5">
        <f t="shared" si="329"/>
        <v>1.2565453124892177E-2</v>
      </c>
      <c r="BG192" s="5">
        <f t="shared" si="330"/>
        <v>3.9807754767434093E-3</v>
      </c>
      <c r="BH192" s="5">
        <f t="shared" si="331"/>
        <v>9.4584173997173406E-4</v>
      </c>
      <c r="BI192" s="5">
        <f t="shared" si="332"/>
        <v>1.7978740118337454E-4</v>
      </c>
      <c r="BJ192" s="8">
        <f t="shared" si="333"/>
        <v>6.5927161059595077E-2</v>
      </c>
      <c r="BK192" s="8">
        <f t="shared" si="334"/>
        <v>0.10278643913060111</v>
      </c>
      <c r="BL192" s="8">
        <f t="shared" si="335"/>
        <v>0.68846750835921799</v>
      </c>
      <c r="BM192" s="8">
        <f t="shared" si="336"/>
        <v>0.75130663122742181</v>
      </c>
      <c r="BN192" s="8">
        <f t="shared" si="337"/>
        <v>0.19030526974808551</v>
      </c>
    </row>
    <row r="193" spans="1:66" x14ac:dyDescent="0.25">
      <c r="A193" t="s">
        <v>173</v>
      </c>
      <c r="B193" t="s">
        <v>437</v>
      </c>
      <c r="C193" t="s">
        <v>486</v>
      </c>
      <c r="D193" s="7" t="s">
        <v>495</v>
      </c>
      <c r="E193">
        <f>VLOOKUP(A193,home!$A$2:$E$405,3,FALSE)</f>
        <v>1.8412999999999999</v>
      </c>
      <c r="F193">
        <f>VLOOKUP(B193,home!$B$2:$E$405,3,FALSE)</f>
        <v>0</v>
      </c>
      <c r="G193">
        <f>VLOOKUP(C193,away!$B$2:$E$405,4,FALSE)</f>
        <v>1.3576999999999999</v>
      </c>
      <c r="H193">
        <f>VLOOKUP(A193,away!$A$2:$E$405,3,FALSE)</f>
        <v>1.4127000000000001</v>
      </c>
      <c r="I193">
        <f>VLOOKUP(C193,away!$B$2:$E$405,3,FALSE)</f>
        <v>0.70789999999999997</v>
      </c>
      <c r="J193">
        <f>VLOOKUP(B193,home!$B$2:$E$405,4,FALSE)</f>
        <v>0.94379999999999997</v>
      </c>
      <c r="K193" s="3">
        <f t="shared" si="282"/>
        <v>0</v>
      </c>
      <c r="L193" s="3">
        <f t="shared" si="283"/>
        <v>0.94384750145400009</v>
      </c>
      <c r="M193" s="5">
        <f t="shared" si="284"/>
        <v>0.38912778177365476</v>
      </c>
      <c r="N193" s="5">
        <f t="shared" si="285"/>
        <v>0</v>
      </c>
      <c r="O193" s="5">
        <f t="shared" si="286"/>
        <v>0.36727728457340142</v>
      </c>
      <c r="P193" s="5">
        <f t="shared" si="287"/>
        <v>0</v>
      </c>
      <c r="Q193" s="5">
        <f t="shared" si="288"/>
        <v>0</v>
      </c>
      <c r="R193" s="5">
        <f t="shared" si="289"/>
        <v>0.17332687369270736</v>
      </c>
      <c r="S193" s="5">
        <f t="shared" si="290"/>
        <v>0</v>
      </c>
      <c r="T193" s="5">
        <f t="shared" si="291"/>
        <v>0</v>
      </c>
      <c r="U193" s="5">
        <f t="shared" si="292"/>
        <v>0</v>
      </c>
      <c r="V193" s="5">
        <f t="shared" si="293"/>
        <v>0</v>
      </c>
      <c r="W193" s="5">
        <f t="shared" si="294"/>
        <v>0</v>
      </c>
      <c r="X193" s="5">
        <f t="shared" si="295"/>
        <v>0</v>
      </c>
      <c r="Y193" s="5">
        <f t="shared" si="296"/>
        <v>0</v>
      </c>
      <c r="Z193" s="5">
        <f t="shared" si="297"/>
        <v>5.4531378889898306E-2</v>
      </c>
      <c r="AA193" s="5">
        <f t="shared" si="298"/>
        <v>0</v>
      </c>
      <c r="AB193" s="5">
        <f t="shared" si="299"/>
        <v>0</v>
      </c>
      <c r="AC193" s="5">
        <f t="shared" si="300"/>
        <v>0</v>
      </c>
      <c r="AD193" s="5">
        <f t="shared" si="301"/>
        <v>0</v>
      </c>
      <c r="AE193" s="5">
        <f t="shared" si="302"/>
        <v>0</v>
      </c>
      <c r="AF193" s="5">
        <f t="shared" si="303"/>
        <v>0</v>
      </c>
      <c r="AG193" s="5">
        <f t="shared" si="304"/>
        <v>0</v>
      </c>
      <c r="AH193" s="5">
        <f t="shared" si="305"/>
        <v>1.2867326429017978E-2</v>
      </c>
      <c r="AI193" s="5">
        <f t="shared" si="306"/>
        <v>0</v>
      </c>
      <c r="AJ193" s="5">
        <f t="shared" si="307"/>
        <v>0</v>
      </c>
      <c r="AK193" s="5">
        <f t="shared" si="308"/>
        <v>0</v>
      </c>
      <c r="AL193" s="5">
        <f t="shared" si="309"/>
        <v>0</v>
      </c>
      <c r="AM193" s="5">
        <f t="shared" si="310"/>
        <v>0</v>
      </c>
      <c r="AN193" s="5">
        <f t="shared" si="311"/>
        <v>0</v>
      </c>
      <c r="AO193" s="5">
        <f t="shared" si="312"/>
        <v>0</v>
      </c>
      <c r="AP193" s="5">
        <f t="shared" si="313"/>
        <v>0</v>
      </c>
      <c r="AQ193" s="5">
        <f t="shared" si="314"/>
        <v>0</v>
      </c>
      <c r="AR193" s="5">
        <f t="shared" si="315"/>
        <v>2.4289587800843285E-3</v>
      </c>
      <c r="AS193" s="5">
        <f t="shared" si="316"/>
        <v>0</v>
      </c>
      <c r="AT193" s="5">
        <f t="shared" si="317"/>
        <v>0</v>
      </c>
      <c r="AU193" s="5">
        <f t="shared" si="318"/>
        <v>0</v>
      </c>
      <c r="AV193" s="5">
        <f t="shared" si="319"/>
        <v>0</v>
      </c>
      <c r="AW193" s="5">
        <f t="shared" si="320"/>
        <v>0</v>
      </c>
      <c r="AX193" s="5">
        <f t="shared" si="321"/>
        <v>0</v>
      </c>
      <c r="AY193" s="5">
        <f t="shared" si="322"/>
        <v>0</v>
      </c>
      <c r="AZ193" s="5">
        <f t="shared" si="323"/>
        <v>0</v>
      </c>
      <c r="BA193" s="5">
        <f t="shared" si="324"/>
        <v>0</v>
      </c>
      <c r="BB193" s="5">
        <f t="shared" si="325"/>
        <v>0</v>
      </c>
      <c r="BC193" s="5">
        <f t="shared" si="326"/>
        <v>0</v>
      </c>
      <c r="BD193" s="5">
        <f t="shared" si="327"/>
        <v>3.820944459528914E-4</v>
      </c>
      <c r="BE193" s="5">
        <f t="shared" si="328"/>
        <v>0</v>
      </c>
      <c r="BF193" s="5">
        <f t="shared" si="329"/>
        <v>0</v>
      </c>
      <c r="BG193" s="5">
        <f t="shared" si="330"/>
        <v>0</v>
      </c>
      <c r="BH193" s="5">
        <f t="shared" si="331"/>
        <v>0</v>
      </c>
      <c r="BI193" s="5">
        <f t="shared" si="332"/>
        <v>0</v>
      </c>
      <c r="BJ193" s="8">
        <f t="shared" si="333"/>
        <v>0</v>
      </c>
      <c r="BK193" s="8">
        <f t="shared" si="334"/>
        <v>0.38912778177365476</v>
      </c>
      <c r="BL193" s="8">
        <f t="shared" si="335"/>
        <v>0.556282537921164</v>
      </c>
      <c r="BM193" s="8">
        <f t="shared" si="336"/>
        <v>7.0209758544953496E-2</v>
      </c>
      <c r="BN193" s="8">
        <f t="shared" si="337"/>
        <v>0.92973194003976356</v>
      </c>
    </row>
    <row r="194" spans="1:66" x14ac:dyDescent="0.25">
      <c r="A194" t="s">
        <v>173</v>
      </c>
      <c r="B194" t="s">
        <v>176</v>
      </c>
      <c r="C194" t="s">
        <v>487</v>
      </c>
      <c r="D194" s="7" t="s">
        <v>495</v>
      </c>
      <c r="E194">
        <f>VLOOKUP(A194,home!$A$2:$E$405,3,FALSE)</f>
        <v>1.8412999999999999</v>
      </c>
      <c r="F194">
        <f>VLOOKUP(B194,home!$B$2:$E$405,3,FALSE)</f>
        <v>2.1724000000000001</v>
      </c>
      <c r="G194">
        <f>VLOOKUP(C194,away!$B$2:$E$405,4,FALSE)</f>
        <v>1.6293</v>
      </c>
      <c r="H194">
        <f>VLOOKUP(A194,away!$A$2:$E$405,3,FALSE)</f>
        <v>1.4127000000000001</v>
      </c>
      <c r="I194">
        <f>VLOOKUP(C194,away!$B$2:$E$405,3,FALSE)</f>
        <v>0.35389999999999999</v>
      </c>
      <c r="J194">
        <f>VLOOKUP(B194,home!$B$2:$E$405,4,FALSE)</f>
        <v>0.88480000000000003</v>
      </c>
      <c r="K194" s="3">
        <f t="shared" si="282"/>
        <v>6.5172653675160008</v>
      </c>
      <c r="L194" s="3">
        <f t="shared" si="283"/>
        <v>0.44235976814400002</v>
      </c>
      <c r="M194" s="5">
        <f t="shared" si="284"/>
        <v>9.4945242369529558E-4</v>
      </c>
      <c r="N194" s="5">
        <f t="shared" si="285"/>
        <v>6.187833399053478E-3</v>
      </c>
      <c r="O194" s="5">
        <f t="shared" si="286"/>
        <v>4.1999955400960978E-4</v>
      </c>
      <c r="P194" s="5">
        <f t="shared" si="287"/>
        <v>2.7372485477189959E-3</v>
      </c>
      <c r="Q194" s="5">
        <f t="shared" si="288"/>
        <v>2.0163876155805029E-2</v>
      </c>
      <c r="R194" s="5">
        <f t="shared" si="289"/>
        <v>9.2895452666137197E-5</v>
      </c>
      <c r="S194" s="5">
        <f t="shared" si="290"/>
        <v>1.9728554651608074E-3</v>
      </c>
      <c r="T194" s="5">
        <f t="shared" si="291"/>
        <v>8.9196875811662409E-3</v>
      </c>
      <c r="U194" s="5">
        <f t="shared" si="292"/>
        <v>6.0542431646073785E-4</v>
      </c>
      <c r="V194" s="5">
        <f t="shared" si="293"/>
        <v>6.3196610571399894E-4</v>
      </c>
      <c r="W194" s="5">
        <f t="shared" si="294"/>
        <v>4.3804443915036587E-2</v>
      </c>
      <c r="X194" s="5">
        <f t="shared" si="295"/>
        <v>1.9377323653932434E-2</v>
      </c>
      <c r="Y194" s="5">
        <f t="shared" si="296"/>
        <v>4.2858741994023994E-3</v>
      </c>
      <c r="Z194" s="5">
        <f t="shared" si="297"/>
        <v>1.3697736967674792E-5</v>
      </c>
      <c r="AA194" s="5">
        <f t="shared" si="298"/>
        <v>8.9271786752770564E-5</v>
      </c>
      <c r="AB194" s="5">
        <f t="shared" si="299"/>
        <v>2.909039620500527E-4</v>
      </c>
      <c r="AC194" s="5">
        <f t="shared" si="300"/>
        <v>1.1387144460202752E-4</v>
      </c>
      <c r="AD194" s="5">
        <f t="shared" si="301"/>
        <v>7.1371296317691249E-2</v>
      </c>
      <c r="AE194" s="5">
        <f t="shared" si="302"/>
        <v>3.1571790091230623E-2</v>
      </c>
      <c r="AF194" s="5">
        <f t="shared" si="303"/>
        <v>6.9830448723239074E-3</v>
      </c>
      <c r="AG194" s="5">
        <f t="shared" si="304"/>
        <v>1.0296727035534504E-3</v>
      </c>
      <c r="AH194" s="5">
        <f t="shared" si="305"/>
        <v>1.5148319372795298E-6</v>
      </c>
      <c r="AI194" s="5">
        <f t="shared" si="306"/>
        <v>9.8725617224390502E-6</v>
      </c>
      <c r="AJ194" s="5">
        <f t="shared" si="307"/>
        <v>3.2171052301158075E-5</v>
      </c>
      <c r="AK194" s="5">
        <f t="shared" si="308"/>
        <v>6.9889094999627801E-5</v>
      </c>
      <c r="AL194" s="5">
        <f t="shared" si="309"/>
        <v>1.3131545660832187E-5</v>
      </c>
      <c r="AM194" s="5">
        <f t="shared" si="310"/>
        <v>9.3029135545202313E-2</v>
      </c>
      <c r="AN194" s="5">
        <f t="shared" si="311"/>
        <v>4.115234683041244E-2</v>
      </c>
      <c r="AO194" s="5">
        <f t="shared" si="312"/>
        <v>9.1020713012413598E-3</v>
      </c>
      <c r="AP194" s="5">
        <f t="shared" si="313"/>
        <v>1.3421300501490947E-3</v>
      </c>
      <c r="AQ194" s="5">
        <f t="shared" si="314"/>
        <v>1.4842608445076217E-4</v>
      </c>
      <c r="AR194" s="5">
        <f t="shared" si="315"/>
        <v>1.3402014091041987E-7</v>
      </c>
      <c r="AS194" s="5">
        <f t="shared" si="316"/>
        <v>8.7344482290509371E-7</v>
      </c>
      <c r="AT194" s="5">
        <f t="shared" si="317"/>
        <v>2.8462358473777573E-6</v>
      </c>
      <c r="AU194" s="5">
        <f t="shared" si="318"/>
        <v>6.1832247719658697E-6</v>
      </c>
      <c r="AV194" s="5">
        <f t="shared" si="319"/>
        <v>1.0074429166475048E-5</v>
      </c>
      <c r="AW194" s="5">
        <f t="shared" si="320"/>
        <v>1.051609192846427E-6</v>
      </c>
      <c r="AX194" s="5">
        <f t="shared" si="321"/>
        <v>0.10104926054311646</v>
      </c>
      <c r="AY194" s="5">
        <f t="shared" si="322"/>
        <v>4.4700127464975641E-2</v>
      </c>
      <c r="AZ194" s="5">
        <f t="shared" si="323"/>
        <v>9.8867690107069355E-3</v>
      </c>
      <c r="BA194" s="5">
        <f t="shared" si="324"/>
        <v>1.4578362824232013E-3</v>
      </c>
      <c r="BB194" s="5">
        <f t="shared" si="325"/>
        <v>1.6122202997115957E-4</v>
      </c>
      <c r="BC194" s="5">
        <f t="shared" si="326"/>
        <v>1.4263627959549437E-5</v>
      </c>
      <c r="BD194" s="5">
        <f t="shared" si="327"/>
        <v>9.8808530766265862E-9</v>
      </c>
      <c r="BE194" s="5">
        <f t="shared" si="328"/>
        <v>6.4396141557812381E-8</v>
      </c>
      <c r="BF194" s="5">
        <f t="shared" si="329"/>
        <v>2.0984337158819427E-7</v>
      </c>
      <c r="BG194" s="5">
        <f t="shared" si="330"/>
        <v>4.558683127515098E-7</v>
      </c>
      <c r="BH194" s="5">
        <f t="shared" si="331"/>
        <v>7.4275369171084207E-7</v>
      </c>
      <c r="BI194" s="5">
        <f t="shared" si="332"/>
        <v>9.6814458231634567E-7</v>
      </c>
      <c r="BJ194" s="8">
        <f t="shared" si="333"/>
        <v>0.51573843165980437</v>
      </c>
      <c r="BK194" s="8">
        <f t="shared" si="334"/>
        <v>5.1118652997527596E-2</v>
      </c>
      <c r="BL194" s="8">
        <f t="shared" si="335"/>
        <v>1.6345048546024482E-3</v>
      </c>
      <c r="BM194" s="8">
        <f t="shared" si="336"/>
        <v>0.49325490586017073</v>
      </c>
      <c r="BN194" s="8">
        <f t="shared" si="337"/>
        <v>3.0551305532948547E-2</v>
      </c>
    </row>
    <row r="195" spans="1:66" x14ac:dyDescent="0.25">
      <c r="A195" t="s">
        <v>173</v>
      </c>
      <c r="B195" t="s">
        <v>257</v>
      </c>
      <c r="C195" t="s">
        <v>177</v>
      </c>
      <c r="D195" s="7" t="s">
        <v>495</v>
      </c>
      <c r="E195">
        <f>VLOOKUP(A195,home!$A$2:$E$405,3,FALSE)</f>
        <v>1.8412999999999999</v>
      </c>
      <c r="F195">
        <f>VLOOKUP(B195,home!$B$2:$E$405,3,FALSE)</f>
        <v>1.6293</v>
      </c>
      <c r="G195">
        <f>VLOOKUP(C195,away!$B$2:$E$405,4,FALSE)</f>
        <v>1.4482999999999999</v>
      </c>
      <c r="H195">
        <f>VLOOKUP(A195,away!$A$2:$E$405,3,FALSE)</f>
        <v>1.4127000000000001</v>
      </c>
      <c r="I195">
        <f>VLOOKUP(C195,away!$B$2:$E$405,3,FALSE)</f>
        <v>1.8875999999999999</v>
      </c>
      <c r="J195">
        <f>VLOOKUP(B195,home!$B$2:$E$405,4,FALSE)</f>
        <v>1.0618000000000001</v>
      </c>
      <c r="K195" s="3">
        <f t="shared" si="282"/>
        <v>4.3449435793469995</v>
      </c>
      <c r="L195" s="3">
        <f t="shared" si="283"/>
        <v>2.8314091737360005</v>
      </c>
      <c r="M195" s="5">
        <f t="shared" si="284"/>
        <v>7.6445090501351298E-4</v>
      </c>
      <c r="N195" s="5">
        <f t="shared" si="285"/>
        <v>3.3214960514644665E-3</v>
      </c>
      <c r="O195" s="5">
        <f t="shared" si="286"/>
        <v>2.1644733053260488E-3</v>
      </c>
      <c r="P195" s="5">
        <f t="shared" si="287"/>
        <v>9.4045143906443945E-3</v>
      </c>
      <c r="Q195" s="5">
        <f t="shared" si="288"/>
        <v>7.2158564713184726E-3</v>
      </c>
      <c r="R195" s="5">
        <f t="shared" si="289"/>
        <v>3.0642547865034294E-3</v>
      </c>
      <c r="S195" s="5">
        <f t="shared" si="290"/>
        <v>2.8924320170133778E-2</v>
      </c>
      <c r="T195" s="5">
        <f t="shared" si="291"/>
        <v>2.043104220925341E-2</v>
      </c>
      <c r="U195" s="5">
        <f t="shared" si="292"/>
        <v>1.3314014160101388E-2</v>
      </c>
      <c r="V195" s="5">
        <f t="shared" si="293"/>
        <v>3.9537338136089339E-2</v>
      </c>
      <c r="W195" s="5">
        <f t="shared" si="294"/>
        <v>1.0450829748181565E-2</v>
      </c>
      <c r="X195" s="5">
        <f t="shared" si="295"/>
        <v>2.9590575222154379E-2</v>
      </c>
      <c r="Y195" s="5">
        <f t="shared" si="296"/>
        <v>4.1891513070066555E-2</v>
      </c>
      <c r="Z195" s="5">
        <f t="shared" si="297"/>
        <v>2.8920530377234198E-3</v>
      </c>
      <c r="AA195" s="5">
        <f t="shared" si="298"/>
        <v>1.2565807277387361E-2</v>
      </c>
      <c r="AB195" s="5">
        <f t="shared" si="299"/>
        <v>2.7298861824598009E-2</v>
      </c>
      <c r="AC195" s="5">
        <f t="shared" si="300"/>
        <v>3.0400044580205322E-2</v>
      </c>
      <c r="AD195" s="5">
        <f t="shared" si="301"/>
        <v>1.1352066403302528E-2</v>
      </c>
      <c r="AE195" s="5">
        <f t="shared" si="302"/>
        <v>3.2142344955171022E-2</v>
      </c>
      <c r="AF195" s="5">
        <f t="shared" si="303"/>
        <v>4.5504065185729158E-2</v>
      </c>
      <c r="AG195" s="5">
        <f t="shared" si="304"/>
        <v>4.2946875869718168E-2</v>
      </c>
      <c r="AH195" s="5">
        <f t="shared" si="305"/>
        <v>2.0471463754852897E-3</v>
      </c>
      <c r="AI195" s="5">
        <f t="shared" si="306"/>
        <v>8.8947355001482917E-3</v>
      </c>
      <c r="AJ195" s="5">
        <f t="shared" si="307"/>
        <v>1.9323561950679573E-2</v>
      </c>
      <c r="AK195" s="5">
        <f t="shared" si="308"/>
        <v>2.7986595475906397E-2</v>
      </c>
      <c r="AL195" s="5">
        <f t="shared" si="309"/>
        <v>1.4959634679258742E-2</v>
      </c>
      <c r="AM195" s="5">
        <f t="shared" si="310"/>
        <v>9.8648176062700182E-3</v>
      </c>
      <c r="AN195" s="5">
        <f t="shared" si="311"/>
        <v>2.7931335067625344E-2</v>
      </c>
      <c r="AO195" s="5">
        <f t="shared" si="312"/>
        <v>3.954251917258423E-2</v>
      </c>
      <c r="AP195" s="5">
        <f t="shared" si="313"/>
        <v>3.7320350512628893E-2</v>
      </c>
      <c r="AQ195" s="5">
        <f t="shared" si="314"/>
        <v>2.6417295702125126E-2</v>
      </c>
      <c r="AR195" s="5">
        <f t="shared" si="315"/>
        <v>1.1592618055058907E-3</v>
      </c>
      <c r="AS195" s="5">
        <f t="shared" si="316"/>
        <v>5.0369271386150301E-3</v>
      </c>
      <c r="AT195" s="5">
        <f t="shared" si="317"/>
        <v>1.0942582115282014E-2</v>
      </c>
      <c r="AU195" s="5">
        <f t="shared" si="318"/>
        <v>1.5848300634423967E-2</v>
      </c>
      <c r="AV195" s="5">
        <f t="shared" si="319"/>
        <v>1.7214993021275347E-2</v>
      </c>
      <c r="AW195" s="5">
        <f t="shared" si="320"/>
        <v>5.1121697176217994E-3</v>
      </c>
      <c r="AX195" s="5">
        <f t="shared" si="321"/>
        <v>7.1436793199653589E-3</v>
      </c>
      <c r="AY195" s="5">
        <f t="shared" si="322"/>
        <v>2.0226679160778072E-2</v>
      </c>
      <c r="AZ195" s="5">
        <f t="shared" si="323"/>
        <v>2.8635002465020917E-2</v>
      </c>
      <c r="BA195" s="5">
        <f t="shared" si="324"/>
        <v>2.7025802889804405E-2</v>
      </c>
      <c r="BB195" s="5">
        <f t="shared" si="325"/>
        <v>1.9130276557443277E-2</v>
      </c>
      <c r="BC195" s="5">
        <f t="shared" si="326"/>
        <v>1.0833128108170331E-2</v>
      </c>
      <c r="BD195" s="5">
        <f t="shared" si="327"/>
        <v>5.4705741847852298E-4</v>
      </c>
      <c r="BE195" s="5">
        <f t="shared" si="328"/>
        <v>2.3769336179524031E-3</v>
      </c>
      <c r="BF195" s="5">
        <f t="shared" si="329"/>
        <v>5.1638212309281645E-3</v>
      </c>
      <c r="BG195" s="5">
        <f t="shared" si="330"/>
        <v>7.4788373007390148E-3</v>
      </c>
      <c r="BH195" s="5">
        <f t="shared" si="331"/>
        <v>8.1237815277067082E-3</v>
      </c>
      <c r="BI195" s="5">
        <f t="shared" si="332"/>
        <v>7.0594744777654015E-3</v>
      </c>
      <c r="BJ195" s="8">
        <f t="shared" si="333"/>
        <v>0.49891755174877567</v>
      </c>
      <c r="BK195" s="8">
        <f t="shared" si="334"/>
        <v>0.14421698202212316</v>
      </c>
      <c r="BL195" s="8">
        <f t="shared" si="335"/>
        <v>0.19761142094480827</v>
      </c>
      <c r="BM195" s="8">
        <f t="shared" si="336"/>
        <v>0.8025884524000042</v>
      </c>
      <c r="BN195" s="8">
        <f t="shared" si="337"/>
        <v>2.5935045910270328E-2</v>
      </c>
    </row>
    <row r="196" spans="1:66" x14ac:dyDescent="0.25">
      <c r="A196" t="s">
        <v>27</v>
      </c>
      <c r="B196" t="s">
        <v>488</v>
      </c>
      <c r="C196" t="s">
        <v>431</v>
      </c>
      <c r="D196" s="7" t="s">
        <v>495</v>
      </c>
      <c r="E196">
        <f>VLOOKUP(A196,home!$A$2:$E$405,3,FALSE)</f>
        <v>1.381</v>
      </c>
      <c r="F196">
        <f>VLOOKUP(B196,home!$B$2:$E$405,3,FALSE)</f>
        <v>1.2069000000000001</v>
      </c>
      <c r="G196">
        <f>VLOOKUP(C196,away!$B$2:$E$405,4,FALSE)</f>
        <v>0.90510000000000002</v>
      </c>
      <c r="H196">
        <f>VLOOKUP(A196,away!$A$2:$E$405,3,FALSE)</f>
        <v>1.127</v>
      </c>
      <c r="I196">
        <f>VLOOKUP(C196,away!$B$2:$E$405,3,FALSE)</f>
        <v>0.66549999999999998</v>
      </c>
      <c r="J196">
        <f>VLOOKUP(B196,home!$B$2:$E$405,4,FALSE)</f>
        <v>1.4789000000000001</v>
      </c>
      <c r="K196" s="3">
        <f t="shared" si="282"/>
        <v>1.50855632739</v>
      </c>
      <c r="L196" s="3">
        <f t="shared" si="283"/>
        <v>1.10920235965</v>
      </c>
      <c r="M196" s="5">
        <f t="shared" si="284"/>
        <v>7.2966219826109846E-2</v>
      </c>
      <c r="N196" s="5">
        <f t="shared" si="285"/>
        <v>0.11007365260440768</v>
      </c>
      <c r="O196" s="5">
        <f t="shared" si="286"/>
        <v>8.0934303205861646E-2</v>
      </c>
      <c r="P196" s="5">
        <f t="shared" si="287"/>
        <v>0.12209395520410335</v>
      </c>
      <c r="Q196" s="5">
        <f t="shared" si="288"/>
        <v>8.3026152557653984E-2</v>
      </c>
      <c r="R196" s="5">
        <f t="shared" si="289"/>
        <v>4.4886260046285154E-2</v>
      </c>
      <c r="S196" s="5">
        <f t="shared" si="290"/>
        <v>5.1074777934594952E-2</v>
      </c>
      <c r="T196" s="5">
        <f t="shared" si="291"/>
        <v>9.2092804329610672E-2</v>
      </c>
      <c r="U196" s="5">
        <f t="shared" si="292"/>
        <v>6.7713451605696431E-2</v>
      </c>
      <c r="V196" s="5">
        <f t="shared" si="293"/>
        <v>9.4959035139322162E-3</v>
      </c>
      <c r="W196" s="5">
        <f t="shared" si="294"/>
        <v>4.1749875926565455E-2</v>
      </c>
      <c r="X196" s="5">
        <f t="shared" si="295"/>
        <v>4.6309060892841127E-2</v>
      </c>
      <c r="Y196" s="5">
        <f t="shared" si="296"/>
        <v>2.5683059807757463E-2</v>
      </c>
      <c r="Z196" s="5">
        <f t="shared" si="297"/>
        <v>1.6595981853067671E-2</v>
      </c>
      <c r="AA196" s="5">
        <f t="shared" si="298"/>
        <v>2.5035973433694854E-2</v>
      </c>
      <c r="AB196" s="5">
        <f t="shared" si="299"/>
        <v>1.8884088067884157E-2</v>
      </c>
      <c r="AC196" s="5">
        <f t="shared" si="300"/>
        <v>9.9309003965768737E-4</v>
      </c>
      <c r="AD196" s="5">
        <f t="shared" si="301"/>
        <v>1.5745509874191935E-2</v>
      </c>
      <c r="AE196" s="5">
        <f t="shared" si="302"/>
        <v>1.7464956706346069E-2</v>
      </c>
      <c r="AF196" s="5">
        <f t="shared" si="303"/>
        <v>9.6860855949320764E-3</v>
      </c>
      <c r="AG196" s="5">
        <f t="shared" si="304"/>
        <v>3.5812763325568445E-3</v>
      </c>
      <c r="AH196" s="5">
        <f t="shared" si="305"/>
        <v>4.6020755580328089E-3</v>
      </c>
      <c r="AI196" s="5">
        <f t="shared" si="306"/>
        <v>6.9424902021972597E-3</v>
      </c>
      <c r="AJ196" s="5">
        <f t="shared" si="307"/>
        <v>5.2365687611838786E-3</v>
      </c>
      <c r="AK196" s="5">
        <f t="shared" si="308"/>
        <v>2.633219646165585E-3</v>
      </c>
      <c r="AL196" s="5">
        <f t="shared" si="309"/>
        <v>6.6469273647211489E-5</v>
      </c>
      <c r="AM196" s="5">
        <f t="shared" si="310"/>
        <v>4.7505977097387951E-3</v>
      </c>
      <c r="AN196" s="5">
        <f t="shared" si="311"/>
        <v>5.2693741893901566E-3</v>
      </c>
      <c r="AO196" s="5">
        <f t="shared" si="312"/>
        <v>2.9224011423751844E-3</v>
      </c>
      <c r="AP196" s="5">
        <f t="shared" si="313"/>
        <v>1.0805114143221366E-3</v>
      </c>
      <c r="AQ196" s="5">
        <f t="shared" si="314"/>
        <v>2.9962645259871815E-4</v>
      </c>
      <c r="AR196" s="5">
        <f t="shared" si="315"/>
        <v>1.0209266136515177E-3</v>
      </c>
      <c r="AS196" s="5">
        <f t="shared" si="316"/>
        <v>1.5401253028248432E-3</v>
      </c>
      <c r="AT196" s="5">
        <f t="shared" si="317"/>
        <v>1.1616828852749285E-3</v>
      </c>
      <c r="AU196" s="5">
        <f t="shared" si="318"/>
        <v>5.8415468900072163E-4</v>
      </c>
      <c r="AV196" s="5">
        <f t="shared" si="319"/>
        <v>2.2030756306664403E-4</v>
      </c>
      <c r="AW196" s="5">
        <f t="shared" si="320"/>
        <v>3.0895181277310513E-6</v>
      </c>
      <c r="AX196" s="5">
        <f t="shared" si="321"/>
        <v>1.194424038985151E-3</v>
      </c>
      <c r="AY196" s="5">
        <f t="shared" si="322"/>
        <v>1.3248579624650129E-3</v>
      </c>
      <c r="AZ196" s="5">
        <f t="shared" si="323"/>
        <v>7.3476778908364185E-4</v>
      </c>
      <c r="BA196" s="5">
        <f t="shared" si="324"/>
        <v>2.7166872181546301E-4</v>
      </c>
      <c r="BB196" s="5">
        <f t="shared" si="325"/>
        <v>7.5333896820202728E-5</v>
      </c>
      <c r="BC196" s="5">
        <f t="shared" si="326"/>
        <v>1.671210722291972E-5</v>
      </c>
      <c r="BD196" s="5">
        <f t="shared" si="327"/>
        <v>1.8873570148195731E-4</v>
      </c>
      <c r="BE196" s="5">
        <f t="shared" si="328"/>
        <v>2.8471843667499694E-4</v>
      </c>
      <c r="BF196" s="5">
        <f t="shared" si="329"/>
        <v>2.1475689958532783E-4</v>
      </c>
      <c r="BG196" s="5">
        <f t="shared" si="330"/>
        <v>1.0799095990670173E-4</v>
      </c>
      <c r="BH196" s="5">
        <f t="shared" si="331"/>
        <v>4.072761146704367E-5</v>
      </c>
      <c r="BI196" s="5">
        <f t="shared" si="332"/>
        <v>1.2287979195618054E-5</v>
      </c>
      <c r="BJ196" s="8">
        <f t="shared" si="333"/>
        <v>0.46335271005168072</v>
      </c>
      <c r="BK196" s="8">
        <f t="shared" si="334"/>
        <v>0.25801527375451028</v>
      </c>
      <c r="BL196" s="8">
        <f t="shared" si="335"/>
        <v>0.26224484516913205</v>
      </c>
      <c r="BM196" s="8">
        <f t="shared" si="336"/>
        <v>0.48490649893963178</v>
      </c>
      <c r="BN196" s="8">
        <f t="shared" si="337"/>
        <v>0.51398054344442168</v>
      </c>
    </row>
    <row r="197" spans="1:66" x14ac:dyDescent="0.25">
      <c r="A197" t="s">
        <v>27</v>
      </c>
      <c r="B197" t="s">
        <v>433</v>
      </c>
      <c r="C197" t="s">
        <v>264</v>
      </c>
      <c r="D197" s="7" t="s">
        <v>495</v>
      </c>
      <c r="E197">
        <f>VLOOKUP(A197,home!$A$2:$E$405,3,FALSE)</f>
        <v>1.381</v>
      </c>
      <c r="F197">
        <f>VLOOKUP(B197,home!$B$2:$E$405,3,FALSE)</f>
        <v>0.90510000000000002</v>
      </c>
      <c r="G197">
        <f>VLOOKUP(C197,away!$B$2:$E$405,4,FALSE)</f>
        <v>0.72409999999999997</v>
      </c>
      <c r="H197">
        <f>VLOOKUP(A197,away!$A$2:$E$405,3,FALSE)</f>
        <v>1.127</v>
      </c>
      <c r="I197">
        <f>VLOOKUP(C197,away!$B$2:$E$405,3,FALSE)</f>
        <v>0</v>
      </c>
      <c r="J197">
        <f>VLOOKUP(B197,home!$B$2:$E$405,4,FALSE)</f>
        <v>1.1091</v>
      </c>
      <c r="K197" s="3">
        <f t="shared" si="282"/>
        <v>0.90508379871</v>
      </c>
      <c r="L197" s="3">
        <f t="shared" si="283"/>
        <v>0</v>
      </c>
      <c r="M197" s="5">
        <f t="shared" si="284"/>
        <v>0.40450798643525837</v>
      </c>
      <c r="N197" s="5">
        <f t="shared" si="285"/>
        <v>0.3661136249713568</v>
      </c>
      <c r="O197" s="5">
        <f t="shared" si="286"/>
        <v>0</v>
      </c>
      <c r="P197" s="5">
        <f t="shared" si="287"/>
        <v>0</v>
      </c>
      <c r="Q197" s="5">
        <f t="shared" si="288"/>
        <v>0.16568175522428191</v>
      </c>
      <c r="R197" s="5">
        <f t="shared" si="289"/>
        <v>0</v>
      </c>
      <c r="S197" s="5">
        <f t="shared" si="290"/>
        <v>0</v>
      </c>
      <c r="T197" s="5">
        <f t="shared" si="291"/>
        <v>0</v>
      </c>
      <c r="U197" s="5">
        <f t="shared" si="292"/>
        <v>0</v>
      </c>
      <c r="V197" s="5">
        <f t="shared" si="293"/>
        <v>0</v>
      </c>
      <c r="W197" s="5">
        <f t="shared" si="294"/>
        <v>4.99852907984445E-2</v>
      </c>
      <c r="X197" s="5">
        <f t="shared" si="295"/>
        <v>0</v>
      </c>
      <c r="Y197" s="5">
        <f t="shared" si="296"/>
        <v>0</v>
      </c>
      <c r="Z197" s="5">
        <f t="shared" si="297"/>
        <v>0</v>
      </c>
      <c r="AA197" s="5">
        <f t="shared" si="298"/>
        <v>0</v>
      </c>
      <c r="AB197" s="5">
        <f t="shared" si="299"/>
        <v>0</v>
      </c>
      <c r="AC197" s="5">
        <f t="shared" si="300"/>
        <v>0</v>
      </c>
      <c r="AD197" s="5">
        <f t="shared" si="301"/>
        <v>1.1310219218870037E-2</v>
      </c>
      <c r="AE197" s="5">
        <f t="shared" si="302"/>
        <v>0</v>
      </c>
      <c r="AF197" s="5">
        <f t="shared" si="303"/>
        <v>0</v>
      </c>
      <c r="AG197" s="5">
        <f t="shared" si="304"/>
        <v>0</v>
      </c>
      <c r="AH197" s="5">
        <f t="shared" si="305"/>
        <v>0</v>
      </c>
      <c r="AI197" s="5">
        <f t="shared" si="306"/>
        <v>0</v>
      </c>
      <c r="AJ197" s="5">
        <f t="shared" si="307"/>
        <v>0</v>
      </c>
      <c r="AK197" s="5">
        <f t="shared" si="308"/>
        <v>0</v>
      </c>
      <c r="AL197" s="5">
        <f t="shared" si="309"/>
        <v>0</v>
      </c>
      <c r="AM197" s="5">
        <f t="shared" si="310"/>
        <v>2.0473392349715492E-3</v>
      </c>
      <c r="AN197" s="5">
        <f t="shared" si="311"/>
        <v>0</v>
      </c>
      <c r="AO197" s="5">
        <f t="shared" si="312"/>
        <v>0</v>
      </c>
      <c r="AP197" s="5">
        <f t="shared" si="313"/>
        <v>0</v>
      </c>
      <c r="AQ197" s="5">
        <f t="shared" si="314"/>
        <v>0</v>
      </c>
      <c r="AR197" s="5">
        <f t="shared" si="315"/>
        <v>0</v>
      </c>
      <c r="AS197" s="5">
        <f t="shared" si="316"/>
        <v>0</v>
      </c>
      <c r="AT197" s="5">
        <f t="shared" si="317"/>
        <v>0</v>
      </c>
      <c r="AU197" s="5">
        <f t="shared" si="318"/>
        <v>0</v>
      </c>
      <c r="AV197" s="5">
        <f t="shared" si="319"/>
        <v>0</v>
      </c>
      <c r="AW197" s="5">
        <f t="shared" si="320"/>
        <v>0</v>
      </c>
      <c r="AX197" s="5">
        <f t="shared" si="321"/>
        <v>3.0883559533934567E-4</v>
      </c>
      <c r="AY197" s="5">
        <f t="shared" si="322"/>
        <v>0</v>
      </c>
      <c r="AZ197" s="5">
        <f t="shared" si="323"/>
        <v>0</v>
      </c>
      <c r="BA197" s="5">
        <f t="shared" si="324"/>
        <v>0</v>
      </c>
      <c r="BB197" s="5">
        <f t="shared" si="325"/>
        <v>0</v>
      </c>
      <c r="BC197" s="5">
        <f t="shared" si="326"/>
        <v>0</v>
      </c>
      <c r="BD197" s="5">
        <f t="shared" si="327"/>
        <v>0</v>
      </c>
      <c r="BE197" s="5">
        <f t="shared" si="328"/>
        <v>0</v>
      </c>
      <c r="BF197" s="5">
        <f t="shared" si="329"/>
        <v>0</v>
      </c>
      <c r="BG197" s="5">
        <f t="shared" si="330"/>
        <v>0</v>
      </c>
      <c r="BH197" s="5">
        <f t="shared" si="331"/>
        <v>0</v>
      </c>
      <c r="BI197" s="5">
        <f t="shared" si="332"/>
        <v>0</v>
      </c>
      <c r="BJ197" s="8">
        <f t="shared" si="333"/>
        <v>0.59544706504326417</v>
      </c>
      <c r="BK197" s="8">
        <f t="shared" si="334"/>
        <v>0.40450798643525837</v>
      </c>
      <c r="BL197" s="8">
        <f t="shared" si="335"/>
        <v>0</v>
      </c>
      <c r="BM197" s="8">
        <f t="shared" si="336"/>
        <v>6.3651684847625428E-2</v>
      </c>
      <c r="BN197" s="8">
        <f t="shared" si="337"/>
        <v>0.93630336663089708</v>
      </c>
    </row>
    <row r="198" spans="1:66" x14ac:dyDescent="0.25">
      <c r="A198" t="s">
        <v>27</v>
      </c>
      <c r="B198" t="s">
        <v>29</v>
      </c>
      <c r="C198" t="s">
        <v>266</v>
      </c>
      <c r="D198" s="7" t="s">
        <v>495</v>
      </c>
      <c r="E198">
        <f>VLOOKUP(A198,home!$A$2:$E$405,3,FALSE)</f>
        <v>1.381</v>
      </c>
      <c r="F198">
        <f>VLOOKUP(B198,home!$B$2:$E$405,3,FALSE)</f>
        <v>2.6551</v>
      </c>
      <c r="G198">
        <f>VLOOKUP(C198,away!$B$2:$E$405,4,FALSE)</f>
        <v>3.0775000000000001</v>
      </c>
      <c r="H198">
        <f>VLOOKUP(A198,away!$A$2:$E$405,3,FALSE)</f>
        <v>1.127</v>
      </c>
      <c r="I198">
        <f>VLOOKUP(C198,away!$B$2:$E$405,3,FALSE)</f>
        <v>0.44369999999999998</v>
      </c>
      <c r="J198">
        <f>VLOOKUP(B198,home!$B$2:$E$405,4,FALSE)</f>
        <v>0.29580000000000001</v>
      </c>
      <c r="K198" s="3">
        <f t="shared" si="282"/>
        <v>11.28424801525</v>
      </c>
      <c r="L198" s="3">
        <f t="shared" si="283"/>
        <v>0.14791476041999999</v>
      </c>
      <c r="M198" s="5">
        <f t="shared" si="284"/>
        <v>1.084113594281984E-5</v>
      </c>
      <c r="N198" s="5">
        <f t="shared" si="285"/>
        <v>1.223340667458202E-4</v>
      </c>
      <c r="O198" s="5">
        <f t="shared" si="286"/>
        <v>1.6035640256628476E-6</v>
      </c>
      <c r="P198" s="5">
        <f t="shared" si="287"/>
        <v>1.8095014173912287E-5</v>
      </c>
      <c r="Q198" s="5">
        <f t="shared" si="288"/>
        <v>6.9022397493699161E-4</v>
      </c>
      <c r="R198" s="5">
        <f t="shared" si="289"/>
        <v>1.1859539433702539E-7</v>
      </c>
      <c r="S198" s="5">
        <f t="shared" si="290"/>
        <v>7.5506279895638029E-6</v>
      </c>
      <c r="T198" s="5">
        <f t="shared" si="291"/>
        <v>1.0209431388894521E-4</v>
      </c>
      <c r="U198" s="5">
        <f t="shared" si="292"/>
        <v>1.3382598431653695E-6</v>
      </c>
      <c r="V198" s="5">
        <f t="shared" si="293"/>
        <v>1.4003116484976626E-6</v>
      </c>
      <c r="W198" s="5">
        <f t="shared" si="294"/>
        <v>2.5962195064202372E-3</v>
      </c>
      <c r="X198" s="5">
        <f t="shared" si="295"/>
        <v>3.840191862898801E-4</v>
      </c>
      <c r="Y198" s="5">
        <f t="shared" si="296"/>
        <v>2.8401052968375472E-5</v>
      </c>
      <c r="Z198" s="5">
        <f t="shared" si="297"/>
        <v>5.8473364467588449E-9</v>
      </c>
      <c r="AA198" s="5">
        <f t="shared" si="298"/>
        <v>6.5982794693837466E-8</v>
      </c>
      <c r="AB198" s="5">
        <f t="shared" si="299"/>
        <v>3.7228311003229202E-7</v>
      </c>
      <c r="AC198" s="5">
        <f t="shared" si="300"/>
        <v>1.4607935956334022E-7</v>
      </c>
      <c r="AD198" s="5">
        <f t="shared" si="301"/>
        <v>7.3240962031189761E-3</v>
      </c>
      <c r="AE198" s="5">
        <f t="shared" si="302"/>
        <v>1.083341935177375E-3</v>
      </c>
      <c r="AF198" s="5">
        <f t="shared" si="303"/>
        <v>8.0121131397350277E-5</v>
      </c>
      <c r="AG198" s="5">
        <f t="shared" si="304"/>
        <v>3.9503659850728026E-6</v>
      </c>
      <c r="AH198" s="5">
        <f t="shared" si="305"/>
        <v>2.162268424043672E-10</v>
      </c>
      <c r="AI198" s="5">
        <f t="shared" si="306"/>
        <v>2.4399573172452544E-9</v>
      </c>
      <c r="AJ198" s="5">
        <f t="shared" si="307"/>
        <v>1.3766541757209746E-8</v>
      </c>
      <c r="AK198" s="5">
        <f t="shared" si="308"/>
        <v>5.1781690500216763E-8</v>
      </c>
      <c r="AL198" s="5">
        <f t="shared" si="309"/>
        <v>9.7528823391070962E-9</v>
      </c>
      <c r="AM198" s="5">
        <f t="shared" si="310"/>
        <v>1.6529383608709074E-2</v>
      </c>
      <c r="AN198" s="5">
        <f t="shared" si="311"/>
        <v>2.444939816372478E-3</v>
      </c>
      <c r="AO198" s="5">
        <f t="shared" si="312"/>
        <v>1.8082134359002688E-4</v>
      </c>
      <c r="AP198" s="5">
        <f t="shared" si="313"/>
        <v>8.9153819053137767E-6</v>
      </c>
      <c r="AQ198" s="5">
        <f t="shared" si="314"/>
        <v>3.2967914464432265E-7</v>
      </c>
      <c r="AR198" s="5">
        <f t="shared" si="315"/>
        <v>6.3966283181230108E-12</v>
      </c>
      <c r="AS198" s="5">
        <f t="shared" si="316"/>
        <v>7.2181140403071518E-11</v>
      </c>
      <c r="AT198" s="5">
        <f t="shared" si="317"/>
        <v>4.0725494516592087E-10</v>
      </c>
      <c r="AU198" s="5">
        <f t="shared" si="318"/>
        <v>1.5318552688964297E-9</v>
      </c>
      <c r="AV198" s="5">
        <f t="shared" si="319"/>
        <v>4.3214586944236993E-9</v>
      </c>
      <c r="AW198" s="5">
        <f t="shared" si="320"/>
        <v>4.5218340662376356E-10</v>
      </c>
      <c r="AX198" s="5">
        <f t="shared" si="321"/>
        <v>3.1086944029980201E-2</v>
      </c>
      <c r="AY198" s="5">
        <f t="shared" si="322"/>
        <v>4.598217878384471E-3</v>
      </c>
      <c r="AZ198" s="5">
        <f t="shared" si="323"/>
        <v>3.4007214792009975E-4</v>
      </c>
      <c r="BA198" s="5">
        <f t="shared" si="324"/>
        <v>1.6767230095038787E-5</v>
      </c>
      <c r="BB198" s="5">
        <f t="shared" si="325"/>
        <v>6.2003020560366903E-7</v>
      </c>
      <c r="BC198" s="5">
        <f t="shared" si="326"/>
        <v>1.8342323863006E-8</v>
      </c>
      <c r="BD198" s="5">
        <f t="shared" si="327"/>
        <v>1.5769262419515878E-13</v>
      </c>
      <c r="BE198" s="5">
        <f t="shared" si="328"/>
        <v>1.7794426815937841E-12</v>
      </c>
      <c r="BF198" s="5">
        <f t="shared" si="329"/>
        <v>1.0039836274012902E-11</v>
      </c>
      <c r="BG198" s="5">
        <f t="shared" si="330"/>
        <v>3.7764000849488345E-11</v>
      </c>
      <c r="BH198" s="5">
        <f t="shared" si="331"/>
        <v>1.0653458790843456E-10</v>
      </c>
      <c r="BI198" s="5">
        <f t="shared" si="332"/>
        <v>2.4043254243224586E-10</v>
      </c>
      <c r="BJ198" s="8">
        <f t="shared" si="333"/>
        <v>6.7621831225559842E-2</v>
      </c>
      <c r="BK198" s="8">
        <f t="shared" si="334"/>
        <v>4.6362608003811673E-3</v>
      </c>
      <c r="BL198" s="8">
        <f t="shared" si="335"/>
        <v>3.5736254390884256E-6</v>
      </c>
      <c r="BM198" s="8">
        <f t="shared" si="336"/>
        <v>6.682023772129593E-2</v>
      </c>
      <c r="BN198" s="8">
        <f t="shared" si="337"/>
        <v>8.4321635121954383E-4</v>
      </c>
    </row>
    <row r="199" spans="1:66" x14ac:dyDescent="0.25">
      <c r="A199" t="s">
        <v>184</v>
      </c>
      <c r="B199" t="s">
        <v>192</v>
      </c>
      <c r="C199" t="s">
        <v>194</v>
      </c>
      <c r="D199" s="7" t="s">
        <v>495</v>
      </c>
      <c r="E199">
        <f>VLOOKUP(A199,home!$A$2:$E$405,3,FALSE)</f>
        <v>1.5952</v>
      </c>
      <c r="F199">
        <f>VLOOKUP(B199,home!$B$2:$E$405,3,FALSE)</f>
        <v>2.2986</v>
      </c>
      <c r="G199">
        <f>VLOOKUP(C199,away!$B$2:$E$405,4,FALSE)</f>
        <v>1.4626999999999999</v>
      </c>
      <c r="H199">
        <f>VLOOKUP(A199,away!$A$2:$E$405,3,FALSE)</f>
        <v>1.1429</v>
      </c>
      <c r="I199">
        <f>VLOOKUP(C199,away!$B$2:$E$405,3,FALSE)</f>
        <v>1.1666000000000001</v>
      </c>
      <c r="J199">
        <f>VLOOKUP(B199,home!$B$2:$E$405,4,FALSE)</f>
        <v>1.1666000000000001</v>
      </c>
      <c r="K199" s="3">
        <f t="shared" si="282"/>
        <v>5.3633211733439996</v>
      </c>
      <c r="L199" s="3">
        <f t="shared" si="283"/>
        <v>1.5554361095240001</v>
      </c>
      <c r="M199" s="5">
        <f t="shared" si="284"/>
        <v>9.8905829681344461E-4</v>
      </c>
      <c r="N199" s="5">
        <f t="shared" si="285"/>
        <v>5.3046373049711014E-3</v>
      </c>
      <c r="O199" s="5">
        <f t="shared" si="286"/>
        <v>1.5384169892879377E-3</v>
      </c>
      <c r="P199" s="5">
        <f t="shared" si="287"/>
        <v>8.2510244120801244E-3</v>
      </c>
      <c r="Q199" s="5">
        <f t="shared" si="288"/>
        <v>1.4225236787330979E-2</v>
      </c>
      <c r="R199" s="5">
        <f t="shared" si="289"/>
        <v>1.1964546683218282E-3</v>
      </c>
      <c r="S199" s="5">
        <f t="shared" si="290"/>
        <v>1.7208137292837274E-2</v>
      </c>
      <c r="T199" s="5">
        <f t="shared" si="291"/>
        <v>2.2126446965543778E-2</v>
      </c>
      <c r="U199" s="5">
        <f t="shared" si="292"/>
        <v>6.4169706555567332E-3</v>
      </c>
      <c r="V199" s="5">
        <f t="shared" si="293"/>
        <v>1.5950611398862301E-2</v>
      </c>
      <c r="W199" s="5">
        <f t="shared" si="294"/>
        <v>2.5431504552441402E-2</v>
      </c>
      <c r="X199" s="5">
        <f t="shared" si="295"/>
        <v>3.9557080500391348E-2</v>
      </c>
      <c r="Y199" s="5">
        <f t="shared" si="296"/>
        <v>3.0764255698828215E-2</v>
      </c>
      <c r="Z199" s="5">
        <f t="shared" si="297"/>
        <v>6.2033626483877741E-4</v>
      </c>
      <c r="AA199" s="5">
        <f t="shared" si="298"/>
        <v>3.3270626238029455E-3</v>
      </c>
      <c r="AB199" s="5">
        <f t="shared" si="299"/>
        <v>8.9220527076418893E-3</v>
      </c>
      <c r="AC199" s="5">
        <f t="shared" si="300"/>
        <v>8.3165525014826536E-3</v>
      </c>
      <c r="AD199" s="5">
        <f t="shared" si="301"/>
        <v>3.4099331709025835E-2</v>
      </c>
      <c r="AE199" s="5">
        <f t="shared" si="302"/>
        <v>5.3039331850855499E-2</v>
      </c>
      <c r="AF199" s="5">
        <f t="shared" si="303"/>
        <v>4.124964599292355E-2</v>
      </c>
      <c r="AG199" s="5">
        <f t="shared" si="304"/>
        <v>2.1387062960825088E-2</v>
      </c>
      <c r="AH199" s="5">
        <f t="shared" si="305"/>
        <v>2.4122335659436942E-4</v>
      </c>
      <c r="AI199" s="5">
        <f t="shared" si="306"/>
        <v>1.2937583359276914E-3</v>
      </c>
      <c r="AJ199" s="5">
        <f t="shared" si="307"/>
        <v>3.4694207381356429E-3</v>
      </c>
      <c r="AK199" s="5">
        <f t="shared" si="308"/>
        <v>6.2025392346938867E-3</v>
      </c>
      <c r="AL199" s="5">
        <f t="shared" si="309"/>
        <v>2.7751681750270971E-3</v>
      </c>
      <c r="AM199" s="5">
        <f t="shared" si="310"/>
        <v>3.6577133550379733E-2</v>
      </c>
      <c r="AN199" s="5">
        <f t="shared" si="311"/>
        <v>5.6893394307142416E-2</v>
      </c>
      <c r="AO199" s="5">
        <f t="shared" si="312"/>
        <v>4.4247019949358264E-2</v>
      </c>
      <c r="AP199" s="5">
        <f t="shared" si="313"/>
        <v>2.2941137522686877E-2</v>
      </c>
      <c r="AQ199" s="5">
        <f t="shared" si="314"/>
        <v>8.9208684240857841E-3</v>
      </c>
      <c r="AR199" s="5">
        <f t="shared" si="315"/>
        <v>7.5041503861493288E-5</v>
      </c>
      <c r="AS199" s="5">
        <f t="shared" si="316"/>
        <v>4.0247168653992246E-4</v>
      </c>
      <c r="AT199" s="5">
        <f t="shared" si="317"/>
        <v>1.0792924590455177E-3</v>
      </c>
      <c r="AU199" s="5">
        <f t="shared" si="318"/>
        <v>1.9295306992764452E-3</v>
      </c>
      <c r="AV199" s="5">
        <f t="shared" si="319"/>
        <v>2.5871732135116536E-3</v>
      </c>
      <c r="AW199" s="5">
        <f t="shared" si="320"/>
        <v>6.43091526599632E-4</v>
      </c>
      <c r="AX199" s="5">
        <f t="shared" si="321"/>
        <v>3.2695819138497131E-2</v>
      </c>
      <c r="AY199" s="5">
        <f t="shared" si="322"/>
        <v>5.0856257718484309E-2</v>
      </c>
      <c r="AZ199" s="5">
        <f t="shared" si="323"/>
        <v>3.9551829825294586E-2</v>
      </c>
      <c r="BA199" s="5">
        <f t="shared" si="324"/>
        <v>2.0506781436003839E-2</v>
      </c>
      <c r="BB199" s="5">
        <f t="shared" si="325"/>
        <v>7.9742470839192E-3</v>
      </c>
      <c r="BC199" s="5">
        <f t="shared" si="326"/>
        <v>2.4806863721188763E-3</v>
      </c>
      <c r="BD199" s="5">
        <f t="shared" si="327"/>
        <v>1.9453710803191901E-5</v>
      </c>
      <c r="BE199" s="5">
        <f t="shared" si="328"/>
        <v>1.0433649905087002E-4</v>
      </c>
      <c r="BF199" s="5">
        <f t="shared" si="329"/>
        <v>2.7979507725605859E-4</v>
      </c>
      <c r="BG199" s="5">
        <f t="shared" si="330"/>
        <v>5.0021028734827978E-4</v>
      </c>
      <c r="BH199" s="5">
        <f t="shared" si="331"/>
        <v>6.7069710631487893E-4</v>
      </c>
      <c r="BI199" s="5">
        <f t="shared" si="332"/>
        <v>7.1943279823982818E-4</v>
      </c>
      <c r="BJ199" s="8">
        <f t="shared" si="333"/>
        <v>0.61082970965110783</v>
      </c>
      <c r="BK199" s="8">
        <f t="shared" si="334"/>
        <v>0.10434680979558719</v>
      </c>
      <c r="BL199" s="8">
        <f t="shared" si="335"/>
        <v>4.0975334351211062E-2</v>
      </c>
      <c r="BM199" s="8">
        <f t="shared" si="336"/>
        <v>0.6750541954120548</v>
      </c>
      <c r="BN199" s="8">
        <f t="shared" si="337"/>
        <v>3.1504828458805416E-2</v>
      </c>
    </row>
    <row r="200" spans="1:66" x14ac:dyDescent="0.25">
      <c r="A200" t="s">
        <v>184</v>
      </c>
      <c r="B200" t="s">
        <v>267</v>
      </c>
      <c r="C200" t="s">
        <v>193</v>
      </c>
      <c r="D200" s="7" t="s">
        <v>495</v>
      </c>
      <c r="E200">
        <f>VLOOKUP(A200,home!$A$2:$E$405,3,FALSE)</f>
        <v>1.5952</v>
      </c>
      <c r="F200">
        <f>VLOOKUP(B200,home!$B$2:$E$405,3,FALSE)</f>
        <v>0.31340000000000001</v>
      </c>
      <c r="G200">
        <f>VLOOKUP(C200,away!$B$2:$E$405,4,FALSE)</f>
        <v>1.6717</v>
      </c>
      <c r="H200">
        <f>VLOOKUP(A200,away!$A$2:$E$405,3,FALSE)</f>
        <v>1.1429</v>
      </c>
      <c r="I200">
        <f>VLOOKUP(C200,away!$B$2:$E$405,3,FALSE)</f>
        <v>1.1666000000000001</v>
      </c>
      <c r="J200">
        <f>VLOOKUP(B200,home!$B$2:$E$405,4,FALSE)</f>
        <v>1.0936999999999999</v>
      </c>
      <c r="K200" s="3">
        <f t="shared" si="282"/>
        <v>0.83574247625599996</v>
      </c>
      <c r="L200" s="3">
        <f t="shared" si="283"/>
        <v>1.458238019018</v>
      </c>
      <c r="M200" s="5">
        <f t="shared" si="284"/>
        <v>0.10086417236792572</v>
      </c>
      <c r="N200" s="5">
        <f t="shared" si="285"/>
        <v>8.4296473180282244E-2</v>
      </c>
      <c r="O200" s="5">
        <f t="shared" si="286"/>
        <v>0.14708397090369407</v>
      </c>
      <c r="P200" s="5">
        <f t="shared" si="287"/>
        <v>0.12292432206061872</v>
      </c>
      <c r="Q200" s="5">
        <f t="shared" si="288"/>
        <v>3.5225071617668274E-2</v>
      </c>
      <c r="R200" s="5">
        <f t="shared" si="289"/>
        <v>0.10724171917995202</v>
      </c>
      <c r="S200" s="5">
        <f t="shared" si="290"/>
        <v>3.7452319786415424E-2</v>
      </c>
      <c r="T200" s="5">
        <f t="shared" si="291"/>
        <v>5.1366538655515756E-2</v>
      </c>
      <c r="U200" s="5">
        <f t="shared" si="292"/>
        <v>8.9626459945403664E-2</v>
      </c>
      <c r="V200" s="5">
        <f t="shared" si="293"/>
        <v>5.0715078960613062E-3</v>
      </c>
      <c r="W200" s="5">
        <f t="shared" si="294"/>
        <v>9.8130295266816783E-3</v>
      </c>
      <c r="X200" s="5">
        <f t="shared" si="295"/>
        <v>1.430973273755343E-2</v>
      </c>
      <c r="Y200" s="5">
        <f t="shared" si="296"/>
        <v>1.0433498159943471E-2</v>
      </c>
      <c r="Z200" s="5">
        <f t="shared" si="297"/>
        <v>5.2127984044352642E-2</v>
      </c>
      <c r="AA200" s="5">
        <f t="shared" si="298"/>
        <v>4.3565570467460527E-2</v>
      </c>
      <c r="AB200" s="5">
        <f t="shared" si="299"/>
        <v>1.8204798870990357E-2</v>
      </c>
      <c r="AC200" s="5">
        <f t="shared" si="300"/>
        <v>3.8629404730203054E-4</v>
      </c>
      <c r="AD200" s="5">
        <f t="shared" si="301"/>
        <v>2.0502913990505466E-3</v>
      </c>
      <c r="AE200" s="5">
        <f t="shared" si="302"/>
        <v>2.9898128681611121E-3</v>
      </c>
      <c r="AF200" s="5">
        <f t="shared" si="303"/>
        <v>2.1799293970508932E-3</v>
      </c>
      <c r="AG200" s="5">
        <f t="shared" si="304"/>
        <v>1.0596186418515327E-3</v>
      </c>
      <c r="AH200" s="5">
        <f t="shared" si="305"/>
        <v>1.9003752047059671E-2</v>
      </c>
      <c r="AI200" s="5">
        <f t="shared" si="306"/>
        <v>1.5882242793964677E-2</v>
      </c>
      <c r="AJ200" s="5">
        <f t="shared" si="307"/>
        <v>6.6367324605635233E-3</v>
      </c>
      <c r="AK200" s="5">
        <f t="shared" si="308"/>
        <v>1.8488664069466452E-3</v>
      </c>
      <c r="AL200" s="5">
        <f t="shared" si="309"/>
        <v>1.8831239186672655E-5</v>
      </c>
      <c r="AM200" s="5">
        <f t="shared" si="310"/>
        <v>3.4270312217777661E-4</v>
      </c>
      <c r="AN200" s="5">
        <f t="shared" si="311"/>
        <v>4.9974272199580446E-4</v>
      </c>
      <c r="AO200" s="5">
        <f t="shared" si="312"/>
        <v>3.643719184709126E-4</v>
      </c>
      <c r="AP200" s="5">
        <f t="shared" si="313"/>
        <v>1.7711366152560397E-4</v>
      </c>
      <c r="AQ200" s="5">
        <f t="shared" si="314"/>
        <v>6.4568468731030304E-5</v>
      </c>
      <c r="AR200" s="5">
        <f t="shared" si="315"/>
        <v>5.5423987478027091E-3</v>
      </c>
      <c r="AS200" s="5">
        <f t="shared" si="316"/>
        <v>4.632018053886789E-3</v>
      </c>
      <c r="AT200" s="5">
        <f t="shared" si="317"/>
        <v>1.9355871192089213E-3</v>
      </c>
      <c r="AU200" s="5">
        <f t="shared" si="318"/>
        <v>5.3921745733896058E-4</v>
      </c>
      <c r="AV200" s="5">
        <f t="shared" si="319"/>
        <v>1.1266173325923168E-4</v>
      </c>
      <c r="AW200" s="5">
        <f t="shared" si="320"/>
        <v>6.3749574640814321E-7</v>
      </c>
      <c r="AX200" s="5">
        <f t="shared" si="321"/>
        <v>4.7735259324919573E-5</v>
      </c>
      <c r="AY200" s="5">
        <f t="shared" si="322"/>
        <v>6.9609369995281216E-5</v>
      </c>
      <c r="AZ200" s="5">
        <f t="shared" si="323"/>
        <v>5.0753514903504959E-5</v>
      </c>
      <c r="BA200" s="5">
        <f t="shared" si="324"/>
        <v>2.4670235010362542E-5</v>
      </c>
      <c r="BB200" s="5">
        <f t="shared" si="325"/>
        <v>8.9937686575548916E-6</v>
      </c>
      <c r="BC200" s="5">
        <f t="shared" si="326"/>
        <v>2.6230110781398039E-6</v>
      </c>
      <c r="BD200" s="5">
        <f t="shared" si="327"/>
        <v>1.3470227617672791E-3</v>
      </c>
      <c r="BE200" s="5">
        <f t="shared" si="328"/>
        <v>1.1257641384925816E-3</v>
      </c>
      <c r="BF200" s="5">
        <f t="shared" si="329"/>
        <v>4.7042445439199625E-4</v>
      </c>
      <c r="BG200" s="5">
        <f t="shared" si="330"/>
        <v>1.3105123280164824E-4</v>
      </c>
      <c r="BH200" s="5">
        <f t="shared" si="331"/>
        <v>2.7381270454512749E-5</v>
      </c>
      <c r="BI200" s="5">
        <f t="shared" si="332"/>
        <v>4.5767381545379488E-6</v>
      </c>
      <c r="BJ200" s="8">
        <f t="shared" si="333"/>
        <v>0.21537688123562979</v>
      </c>
      <c r="BK200" s="8">
        <f t="shared" si="334"/>
        <v>0.26678705676750514</v>
      </c>
      <c r="BL200" s="8">
        <f t="shared" si="335"/>
        <v>0.46496221678359434</v>
      </c>
      <c r="BM200" s="8">
        <f t="shared" si="336"/>
        <v>0.40154943764669204</v>
      </c>
      <c r="BN200" s="8">
        <f t="shared" si="337"/>
        <v>0.59763572931014108</v>
      </c>
    </row>
    <row r="201" spans="1:66" x14ac:dyDescent="0.25">
      <c r="A201" t="s">
        <v>184</v>
      </c>
      <c r="B201" t="s">
        <v>268</v>
      </c>
      <c r="C201" t="s">
        <v>190</v>
      </c>
      <c r="D201" s="7" t="s">
        <v>495</v>
      </c>
      <c r="E201">
        <f>VLOOKUP(A201,home!$A$2:$E$405,3,FALSE)</f>
        <v>1.5952</v>
      </c>
      <c r="F201">
        <f>VLOOKUP(B201,home!$B$2:$E$405,3,FALSE)</f>
        <v>1.8806</v>
      </c>
      <c r="G201">
        <f>VLOOKUP(C201,away!$B$2:$E$405,4,FALSE)</f>
        <v>0.78359999999999996</v>
      </c>
      <c r="H201">
        <f>VLOOKUP(A201,away!$A$2:$E$405,3,FALSE)</f>
        <v>1.1429</v>
      </c>
      <c r="I201">
        <f>VLOOKUP(C201,away!$B$2:$E$405,3,FALSE)</f>
        <v>0</v>
      </c>
      <c r="J201">
        <f>VLOOKUP(B201,home!$B$2:$E$405,4,FALSE)</f>
        <v>0.21870000000000001</v>
      </c>
      <c r="K201" s="3">
        <f t="shared" si="282"/>
        <v>2.3507475928320001</v>
      </c>
      <c r="L201" s="3">
        <f t="shared" si="283"/>
        <v>0</v>
      </c>
      <c r="M201" s="5">
        <f t="shared" si="284"/>
        <v>9.529789155751936E-2</v>
      </c>
      <c r="N201" s="5">
        <f t="shared" si="285"/>
        <v>0.22402128918080361</v>
      </c>
      <c r="O201" s="5">
        <f t="shared" si="286"/>
        <v>0</v>
      </c>
      <c r="P201" s="5">
        <f t="shared" si="287"/>
        <v>0</v>
      </c>
      <c r="Q201" s="5">
        <f t="shared" si="288"/>
        <v>0.26330875314244778</v>
      </c>
      <c r="R201" s="5">
        <f t="shared" si="289"/>
        <v>0</v>
      </c>
      <c r="S201" s="5">
        <f t="shared" si="290"/>
        <v>0</v>
      </c>
      <c r="T201" s="5">
        <f t="shared" si="291"/>
        <v>0</v>
      </c>
      <c r="U201" s="5">
        <f t="shared" si="292"/>
        <v>0</v>
      </c>
      <c r="V201" s="5">
        <f t="shared" si="293"/>
        <v>0</v>
      </c>
      <c r="W201" s="5">
        <f t="shared" si="294"/>
        <v>0.20632413920706813</v>
      </c>
      <c r="X201" s="5">
        <f t="shared" si="295"/>
        <v>0</v>
      </c>
      <c r="Y201" s="5">
        <f t="shared" si="296"/>
        <v>0</v>
      </c>
      <c r="Z201" s="5">
        <f t="shared" si="297"/>
        <v>0</v>
      </c>
      <c r="AA201" s="5">
        <f t="shared" si="298"/>
        <v>0</v>
      </c>
      <c r="AB201" s="5">
        <f t="shared" si="299"/>
        <v>0</v>
      </c>
      <c r="AC201" s="5">
        <f t="shared" si="300"/>
        <v>0</v>
      </c>
      <c r="AD201" s="5">
        <f t="shared" si="301"/>
        <v>0.12125399339603753</v>
      </c>
      <c r="AE201" s="5">
        <f t="shared" si="302"/>
        <v>0</v>
      </c>
      <c r="AF201" s="5">
        <f t="shared" si="303"/>
        <v>0</v>
      </c>
      <c r="AG201" s="5">
        <f t="shared" si="304"/>
        <v>0</v>
      </c>
      <c r="AH201" s="5">
        <f t="shared" si="305"/>
        <v>0</v>
      </c>
      <c r="AI201" s="5">
        <f t="shared" si="306"/>
        <v>0</v>
      </c>
      <c r="AJ201" s="5">
        <f t="shared" si="307"/>
        <v>0</v>
      </c>
      <c r="AK201" s="5">
        <f t="shared" si="308"/>
        <v>0</v>
      </c>
      <c r="AL201" s="5">
        <f t="shared" si="309"/>
        <v>0</v>
      </c>
      <c r="AM201" s="5">
        <f t="shared" si="310"/>
        <v>5.7007506619400475E-2</v>
      </c>
      <c r="AN201" s="5">
        <f t="shared" si="311"/>
        <v>0</v>
      </c>
      <c r="AO201" s="5">
        <f t="shared" si="312"/>
        <v>0</v>
      </c>
      <c r="AP201" s="5">
        <f t="shared" si="313"/>
        <v>0</v>
      </c>
      <c r="AQ201" s="5">
        <f t="shared" si="314"/>
        <v>0</v>
      </c>
      <c r="AR201" s="5">
        <f t="shared" si="315"/>
        <v>0</v>
      </c>
      <c r="AS201" s="5">
        <f t="shared" si="316"/>
        <v>0</v>
      </c>
      <c r="AT201" s="5">
        <f t="shared" si="317"/>
        <v>0</v>
      </c>
      <c r="AU201" s="5">
        <f t="shared" si="318"/>
        <v>0</v>
      </c>
      <c r="AV201" s="5">
        <f t="shared" si="319"/>
        <v>0</v>
      </c>
      <c r="AW201" s="5">
        <f t="shared" si="320"/>
        <v>0</v>
      </c>
      <c r="AX201" s="5">
        <f t="shared" si="321"/>
        <v>2.2335043159818345E-2</v>
      </c>
      <c r="AY201" s="5">
        <f t="shared" si="322"/>
        <v>0</v>
      </c>
      <c r="AZ201" s="5">
        <f t="shared" si="323"/>
        <v>0</v>
      </c>
      <c r="BA201" s="5">
        <f t="shared" si="324"/>
        <v>0</v>
      </c>
      <c r="BB201" s="5">
        <f t="shared" si="325"/>
        <v>0</v>
      </c>
      <c r="BC201" s="5">
        <f t="shared" si="326"/>
        <v>0</v>
      </c>
      <c r="BD201" s="5">
        <f t="shared" si="327"/>
        <v>0</v>
      </c>
      <c r="BE201" s="5">
        <f t="shared" si="328"/>
        <v>0</v>
      </c>
      <c r="BF201" s="5">
        <f t="shared" si="329"/>
        <v>0</v>
      </c>
      <c r="BG201" s="5">
        <f t="shared" si="330"/>
        <v>0</v>
      </c>
      <c r="BH201" s="5">
        <f t="shared" si="331"/>
        <v>0</v>
      </c>
      <c r="BI201" s="5">
        <f t="shared" si="332"/>
        <v>0</v>
      </c>
      <c r="BJ201" s="8">
        <f t="shared" si="333"/>
        <v>0.89425072470557587</v>
      </c>
      <c r="BK201" s="8">
        <f t="shared" si="334"/>
        <v>9.529789155751936E-2</v>
      </c>
      <c r="BL201" s="8">
        <f t="shared" si="335"/>
        <v>0</v>
      </c>
      <c r="BM201" s="8">
        <f t="shared" si="336"/>
        <v>0.40692068238232443</v>
      </c>
      <c r="BN201" s="8">
        <f t="shared" si="337"/>
        <v>0.58262793388077072</v>
      </c>
    </row>
    <row r="202" spans="1:66" x14ac:dyDescent="0.25">
      <c r="A202" t="s">
        <v>184</v>
      </c>
      <c r="B202" t="s">
        <v>191</v>
      </c>
      <c r="C202" t="s">
        <v>185</v>
      </c>
      <c r="D202" s="7" t="s">
        <v>495</v>
      </c>
      <c r="E202">
        <f>VLOOKUP(A202,home!$A$2:$E$405,3,FALSE)</f>
        <v>1.5952</v>
      </c>
      <c r="F202">
        <f>VLOOKUP(B202,home!$B$2:$E$405,3,FALSE)</f>
        <v>0.62690000000000001</v>
      </c>
      <c r="G202">
        <f>VLOOKUP(C202,away!$B$2:$E$405,4,FALSE)</f>
        <v>0.47020000000000001</v>
      </c>
      <c r="H202">
        <f>VLOOKUP(A202,away!$A$2:$E$405,3,FALSE)</f>
        <v>1.1429</v>
      </c>
      <c r="I202">
        <f>VLOOKUP(C202,away!$B$2:$E$405,3,FALSE)</f>
        <v>3.7185999999999999</v>
      </c>
      <c r="J202">
        <f>VLOOKUP(B202,home!$B$2:$E$405,4,FALSE)</f>
        <v>1.1666000000000001</v>
      </c>
      <c r="K202" s="3">
        <f t="shared" si="282"/>
        <v>0.47021451977599998</v>
      </c>
      <c r="L202" s="3">
        <f t="shared" si="283"/>
        <v>4.9580359308039998</v>
      </c>
      <c r="M202" s="5">
        <f t="shared" si="284"/>
        <v>4.3907709574616928E-3</v>
      </c>
      <c r="N202" s="5">
        <f t="shared" si="285"/>
        <v>2.0646042572092576E-3</v>
      </c>
      <c r="O202" s="5">
        <f t="shared" si="286"/>
        <v>2.1769600171025749E-2</v>
      </c>
      <c r="P202" s="5">
        <f t="shared" si="287"/>
        <v>1.0236382090134402E-2</v>
      </c>
      <c r="Q202" s="5">
        <f t="shared" si="288"/>
        <v>4.854034496655681E-4</v>
      </c>
      <c r="R202" s="5">
        <f t="shared" si="289"/>
        <v>5.3967229923591285E-2</v>
      </c>
      <c r="S202" s="5">
        <f t="shared" si="290"/>
        <v>5.9661229947075029E-3</v>
      </c>
      <c r="T202" s="5">
        <f t="shared" si="291"/>
        <v>2.4066477443780974E-3</v>
      </c>
      <c r="U202" s="5">
        <f t="shared" si="292"/>
        <v>2.5376175102162456E-2</v>
      </c>
      <c r="V202" s="5">
        <f t="shared" si="293"/>
        <v>1.5454515634986548E-3</v>
      </c>
      <c r="W202" s="5">
        <f t="shared" si="294"/>
        <v>7.6081249994036301E-5</v>
      </c>
      <c r="X202" s="5">
        <f t="shared" si="295"/>
        <v>3.7721357113091355E-4</v>
      </c>
      <c r="Y202" s="5">
        <f t="shared" si="296"/>
        <v>9.3511921962697989E-4</v>
      </c>
      <c r="Z202" s="5">
        <f t="shared" si="297"/>
        <v>8.9190488349042155E-2</v>
      </c>
      <c r="AA202" s="5">
        <f t="shared" si="298"/>
        <v>4.193866264763179E-2</v>
      </c>
      <c r="AB202" s="5">
        <f t="shared" si="299"/>
        <v>9.8600840584519237E-3</v>
      </c>
      <c r="AC202" s="5">
        <f t="shared" si="300"/>
        <v>2.2518586227555823E-4</v>
      </c>
      <c r="AD202" s="5">
        <f t="shared" si="301"/>
        <v>8.9436271074758932E-6</v>
      </c>
      <c r="AE202" s="5">
        <f t="shared" si="302"/>
        <v>4.4342824550578128E-5</v>
      </c>
      <c r="AF202" s="5">
        <f t="shared" si="303"/>
        <v>1.0992665869755203E-4</v>
      </c>
      <c r="AG202" s="5">
        <f t="shared" si="304"/>
        <v>1.8167344119189707E-4</v>
      </c>
      <c r="AH202" s="5">
        <f t="shared" si="305"/>
        <v>0.11055241148012662</v>
      </c>
      <c r="AI202" s="5">
        <f t="shared" si="306"/>
        <v>5.1983349074206493E-2</v>
      </c>
      <c r="AJ202" s="5">
        <f t="shared" si="307"/>
        <v>1.222166276063809E-2</v>
      </c>
      <c r="AK202" s="5">
        <f t="shared" si="308"/>
        <v>1.9156010952858873E-3</v>
      </c>
      <c r="AL202" s="5">
        <f t="shared" si="309"/>
        <v>2.099939668801645E-5</v>
      </c>
      <c r="AM202" s="5">
        <f t="shared" si="310"/>
        <v>8.4108466507947905E-7</v>
      </c>
      <c r="AN202" s="5">
        <f t="shared" si="311"/>
        <v>4.1701279903123046E-6</v>
      </c>
      <c r="AO202" s="5">
        <f t="shared" si="312"/>
        <v>1.0337822206009941E-5</v>
      </c>
      <c r="AP202" s="5">
        <f t="shared" si="313"/>
        <v>1.7085097981220258E-5</v>
      </c>
      <c r="AQ202" s="5">
        <f t="shared" si="314"/>
        <v>2.1177132418049227E-5</v>
      </c>
      <c r="AR202" s="5">
        <f t="shared" si="315"/>
        <v>0.10962456567109927</v>
      </c>
      <c r="AS202" s="5">
        <f t="shared" si="316"/>
        <v>5.1547062502688527E-2</v>
      </c>
      <c r="AT202" s="5">
        <f t="shared" si="317"/>
        <v>1.2119088620282568E-2</v>
      </c>
      <c r="AU202" s="5">
        <f t="shared" si="318"/>
        <v>1.8995238119029849E-3</v>
      </c>
      <c r="AV202" s="5">
        <f t="shared" si="319"/>
        <v>2.2329591925425972E-4</v>
      </c>
      <c r="AW202" s="5">
        <f t="shared" si="320"/>
        <v>1.3599095456468438E-6</v>
      </c>
      <c r="AX202" s="5">
        <f t="shared" si="321"/>
        <v>6.5915036980217473E-8</v>
      </c>
      <c r="AY202" s="5">
        <f t="shared" si="322"/>
        <v>3.2680912172819257E-7</v>
      </c>
      <c r="AZ202" s="5">
        <f t="shared" si="323"/>
        <v>8.1016568402143843E-7</v>
      </c>
      <c r="BA202" s="5">
        <f t="shared" si="324"/>
        <v>1.3389435237608978E-6</v>
      </c>
      <c r="BB202" s="5">
        <f t="shared" si="325"/>
        <v>1.6596325250309623E-6</v>
      </c>
      <c r="BC202" s="5">
        <f t="shared" si="326"/>
        <v>1.6457035382068957E-6</v>
      </c>
      <c r="BD202" s="5">
        <f t="shared" si="327"/>
        <v>9.0587089249348829E-2</v>
      </c>
      <c r="BE202" s="5">
        <f t="shared" si="328"/>
        <v>4.2595364669288219E-2</v>
      </c>
      <c r="BF202" s="5">
        <f t="shared" si="329"/>
        <v>1.0014479471326476E-2</v>
      </c>
      <c r="BG202" s="5">
        <f t="shared" si="330"/>
        <v>1.56965121847213E-3</v>
      </c>
      <c r="BH202" s="5">
        <f t="shared" si="331"/>
        <v>1.8451819847742143E-4</v>
      </c>
      <c r="BI202" s="5">
        <f t="shared" si="332"/>
        <v>1.7352627217398681E-5</v>
      </c>
      <c r="BJ202" s="8">
        <f t="shared" si="333"/>
        <v>6.7494144782427557E-3</v>
      </c>
      <c r="BK202" s="8">
        <f t="shared" si="334"/>
        <v>2.2385239673887558E-2</v>
      </c>
      <c r="BL202" s="8">
        <f t="shared" si="335"/>
        <v>0.64996676827247835</v>
      </c>
      <c r="BM202" s="8">
        <f t="shared" si="336"/>
        <v>0.67537895302498674</v>
      </c>
      <c r="BN202" s="8">
        <f t="shared" si="337"/>
        <v>9.2913990849087955E-2</v>
      </c>
    </row>
    <row r="203" spans="1:66" x14ac:dyDescent="0.25">
      <c r="A203" t="s">
        <v>31</v>
      </c>
      <c r="B203" t="s">
        <v>200</v>
      </c>
      <c r="C203" t="s">
        <v>202</v>
      </c>
      <c r="D203" s="7" t="s">
        <v>495</v>
      </c>
      <c r="E203">
        <f>VLOOKUP(A203,home!$A$2:$E$405,3,FALSE)</f>
        <v>1.5143</v>
      </c>
      <c r="F203">
        <f>VLOOKUP(B203,home!$B$2:$E$405,3,FALSE)</f>
        <v>0.22009999999999999</v>
      </c>
      <c r="G203">
        <f>VLOOKUP(C203,away!$B$2:$E$405,4,FALSE)</f>
        <v>0.99060000000000004</v>
      </c>
      <c r="H203">
        <f>VLOOKUP(A203,away!$A$2:$E$405,3,FALSE)</f>
        <v>1.3714</v>
      </c>
      <c r="I203">
        <f>VLOOKUP(C203,away!$B$2:$E$405,3,FALSE)</f>
        <v>1.0938000000000001</v>
      </c>
      <c r="J203">
        <f>VLOOKUP(B203,home!$B$2:$E$405,4,FALSE)</f>
        <v>0.97219999999999995</v>
      </c>
      <c r="K203" s="3">
        <f t="shared" si="282"/>
        <v>0.33016443415800001</v>
      </c>
      <c r="L203" s="3">
        <f t="shared" si="283"/>
        <v>1.458336282504</v>
      </c>
      <c r="M203" s="5">
        <f t="shared" si="284"/>
        <v>0.1672106780121006</v>
      </c>
      <c r="N203" s="5">
        <f t="shared" si="285"/>
        <v>5.5207018891040717E-2</v>
      </c>
      <c r="O203" s="5">
        <f t="shared" si="286"/>
        <v>0.24384939856714011</v>
      </c>
      <c r="P203" s="5">
        <f t="shared" si="287"/>
        <v>8.0510398697688404E-2</v>
      </c>
      <c r="Q203" s="5">
        <f t="shared" si="288"/>
        <v>9.1136970768552362E-3</v>
      </c>
      <c r="R203" s="5">
        <f t="shared" si="289"/>
        <v>0.17780721269861971</v>
      </c>
      <c r="S203" s="5">
        <f t="shared" si="290"/>
        <v>9.6912535364393274E-3</v>
      </c>
      <c r="T203" s="5">
        <f t="shared" si="291"/>
        <v>1.3290835114928637E-2</v>
      </c>
      <c r="U203" s="5">
        <f t="shared" si="292"/>
        <v>5.8705617769850914E-2</v>
      </c>
      <c r="V203" s="5">
        <f t="shared" si="293"/>
        <v>5.1847212907635645E-4</v>
      </c>
      <c r="W203" s="5">
        <f t="shared" si="294"/>
        <v>1.0030062128224429E-3</v>
      </c>
      <c r="X203" s="5">
        <f t="shared" si="295"/>
        <v>1.462720351735897E-3</v>
      </c>
      <c r="Y203" s="5">
        <f t="shared" si="296"/>
        <v>1.066569080046736E-3</v>
      </c>
      <c r="Z203" s="5">
        <f t="shared" si="297"/>
        <v>8.6434236523101088E-2</v>
      </c>
      <c r="AA203" s="5">
        <f t="shared" si="298"/>
        <v>2.8537510793528401E-2</v>
      </c>
      <c r="AB203" s="5">
        <f t="shared" si="299"/>
        <v>4.7110355517115607E-3</v>
      </c>
      <c r="AC203" s="5">
        <f t="shared" si="300"/>
        <v>1.5602471655008483E-5</v>
      </c>
      <c r="AD203" s="5">
        <f t="shared" si="301"/>
        <v>8.2789244678370063E-5</v>
      </c>
      <c r="AE203" s="5">
        <f t="shared" si="302"/>
        <v>1.2073455931556825E-4</v>
      </c>
      <c r="AF203" s="5">
        <f t="shared" si="303"/>
        <v>8.8035794201012267E-5</v>
      </c>
      <c r="AG203" s="5">
        <f t="shared" si="304"/>
        <v>4.2795264280797177E-5</v>
      </c>
      <c r="AH203" s="5">
        <f t="shared" si="305"/>
        <v>3.1512545793042655E-2</v>
      </c>
      <c r="AI203" s="5">
        <f t="shared" si="306"/>
        <v>1.040432185063799E-2</v>
      </c>
      <c r="AJ203" s="5">
        <f t="shared" si="307"/>
        <v>1.7175685183068036E-3</v>
      </c>
      <c r="AK203" s="5">
        <f t="shared" si="308"/>
        <v>1.8902667932478681E-4</v>
      </c>
      <c r="AL203" s="5">
        <f t="shared" si="309"/>
        <v>3.0049784584288597E-7</v>
      </c>
      <c r="AM203" s="5">
        <f t="shared" si="310"/>
        <v>5.4668128247204547E-6</v>
      </c>
      <c r="AN203" s="5">
        <f t="shared" si="311"/>
        <v>7.9724514919480194E-6</v>
      </c>
      <c r="AO203" s="5">
        <f t="shared" si="312"/>
        <v>5.8132576356054732E-6</v>
      </c>
      <c r="AP203" s="5">
        <f t="shared" si="313"/>
        <v>2.8258948431822946E-6</v>
      </c>
      <c r="AQ203" s="5">
        <f t="shared" si="314"/>
        <v>1.0302762450884222E-6</v>
      </c>
      <c r="AR203" s="5">
        <f t="shared" si="315"/>
        <v>9.1911777768125796E-3</v>
      </c>
      <c r="AS203" s="5">
        <f t="shared" si="316"/>
        <v>3.0346000099269093E-3</v>
      </c>
      <c r="AT203" s="5">
        <f t="shared" si="317"/>
        <v>5.0095849758668954E-4</v>
      </c>
      <c r="AU203" s="5">
        <f t="shared" si="318"/>
        <v>5.5132892964117065E-5</v>
      </c>
      <c r="AV203" s="5">
        <f t="shared" si="319"/>
        <v>4.5507301022478211E-6</v>
      </c>
      <c r="AW203" s="5">
        <f t="shared" si="320"/>
        <v>4.019081673263663E-9</v>
      </c>
      <c r="AX203" s="5">
        <f t="shared" si="321"/>
        <v>3.0082452715358764E-7</v>
      </c>
      <c r="AY203" s="5">
        <f t="shared" si="322"/>
        <v>4.3870332261518654E-7</v>
      </c>
      <c r="AZ203" s="5">
        <f t="shared" si="323"/>
        <v>3.1988848631239216E-7</v>
      </c>
      <c r="BA203" s="5">
        <f t="shared" si="324"/>
        <v>1.5550166198154866E-7</v>
      </c>
      <c r="BB203" s="5">
        <f t="shared" si="325"/>
        <v>5.669342891434129E-8</v>
      </c>
      <c r="BC203" s="5">
        <f t="shared" si="326"/>
        <v>1.6535616873069053E-8</v>
      </c>
      <c r="BD203" s="5">
        <f t="shared" si="327"/>
        <v>2.2339713384783764E-3</v>
      </c>
      <c r="BE203" s="5">
        <f t="shared" si="328"/>
        <v>7.3757788289390285E-4</v>
      </c>
      <c r="BF203" s="5">
        <f t="shared" si="329"/>
        <v>1.217609921765605E-4</v>
      </c>
      <c r="BG203" s="5">
        <f t="shared" si="330"/>
        <v>1.3400383028163589E-5</v>
      </c>
      <c r="BH203" s="5">
        <f t="shared" si="331"/>
        <v>1.1060824699985243E-6</v>
      </c>
      <c r="BI203" s="5">
        <f t="shared" si="332"/>
        <v>7.3037818567829179E-8</v>
      </c>
      <c r="BJ203" s="8">
        <f t="shared" si="333"/>
        <v>8.1502598429989803E-2</v>
      </c>
      <c r="BK203" s="8">
        <f t="shared" si="334"/>
        <v>0.25794714404812813</v>
      </c>
      <c r="BL203" s="8">
        <f t="shared" si="335"/>
        <v>0.57332854784642096</v>
      </c>
      <c r="BM203" s="8">
        <f t="shared" si="336"/>
        <v>0.26551368821995441</v>
      </c>
      <c r="BN203" s="8">
        <f t="shared" si="337"/>
        <v>0.73369840394344488</v>
      </c>
    </row>
    <row r="204" spans="1:66" x14ac:dyDescent="0.25">
      <c r="A204" t="s">
        <v>31</v>
      </c>
      <c r="B204" t="s">
        <v>32</v>
      </c>
      <c r="C204" t="s">
        <v>308</v>
      </c>
      <c r="D204" s="7" t="s">
        <v>495</v>
      </c>
      <c r="E204">
        <f>VLOOKUP(A204,home!$A$2:$E$405,3,FALSE)</f>
        <v>1.5143</v>
      </c>
      <c r="F204">
        <f>VLOOKUP(B204,home!$B$2:$E$405,3,FALSE)</f>
        <v>0.49530000000000002</v>
      </c>
      <c r="G204">
        <f>VLOOKUP(C204,away!$B$2:$E$405,4,FALSE)</f>
        <v>1.4858</v>
      </c>
      <c r="H204">
        <f>VLOOKUP(A204,away!$A$2:$E$405,3,FALSE)</f>
        <v>1.3714</v>
      </c>
      <c r="I204">
        <f>VLOOKUP(C204,away!$B$2:$E$405,3,FALSE)</f>
        <v>0.72919999999999996</v>
      </c>
      <c r="J204">
        <f>VLOOKUP(B204,home!$B$2:$E$405,4,FALSE)</f>
        <v>0.72919999999999996</v>
      </c>
      <c r="K204" s="3">
        <f t="shared" si="282"/>
        <v>1.114398719382</v>
      </c>
      <c r="L204" s="3">
        <f t="shared" si="283"/>
        <v>0.72921814249599992</v>
      </c>
      <c r="M204" s="5">
        <f t="shared" si="284"/>
        <v>0.15824404296176037</v>
      </c>
      <c r="N204" s="5">
        <f t="shared" si="285"/>
        <v>0.17634695882641593</v>
      </c>
      <c r="O204" s="5">
        <f t="shared" si="286"/>
        <v>0.11539442706963211</v>
      </c>
      <c r="P204" s="5">
        <f t="shared" si="287"/>
        <v>0.12859540175021761</v>
      </c>
      <c r="Q204" s="5">
        <f t="shared" si="288"/>
        <v>9.8260412541534115E-2</v>
      </c>
      <c r="R204" s="5">
        <f t="shared" si="289"/>
        <v>4.2073854881053613E-2</v>
      </c>
      <c r="S204" s="5">
        <f t="shared" si="290"/>
        <v>2.6125434237192699E-2</v>
      </c>
      <c r="T204" s="5">
        <f t="shared" si="291"/>
        <v>7.1653275514428169E-2</v>
      </c>
      <c r="U204" s="5">
        <f t="shared" si="292"/>
        <v>4.6887049998910253E-2</v>
      </c>
      <c r="V204" s="5">
        <f t="shared" si="293"/>
        <v>2.3589518574186185E-3</v>
      </c>
      <c r="W204" s="5">
        <f t="shared" si="294"/>
        <v>3.6500425967410877E-2</v>
      </c>
      <c r="X204" s="5">
        <f t="shared" si="295"/>
        <v>2.6616772824268123E-2</v>
      </c>
      <c r="Y204" s="5">
        <f t="shared" si="296"/>
        <v>9.7047168190754016E-3</v>
      </c>
      <c r="Z204" s="5">
        <f t="shared" si="297"/>
        <v>1.0227006101336061E-2</v>
      </c>
      <c r="AA204" s="5">
        <f t="shared" si="298"/>
        <v>1.1396962502440808E-2</v>
      </c>
      <c r="AB204" s="5">
        <f t="shared" si="299"/>
        <v>6.3503802087823561E-3</v>
      </c>
      <c r="AC204" s="5">
        <f t="shared" si="300"/>
        <v>1.1981113006552239E-4</v>
      </c>
      <c r="AD204" s="5">
        <f t="shared" si="301"/>
        <v>1.0169006988745049E-2</v>
      </c>
      <c r="AE204" s="5">
        <f t="shared" si="302"/>
        <v>7.4154243873615069E-3</v>
      </c>
      <c r="AF204" s="5">
        <f t="shared" si="303"/>
        <v>2.7037309987856472E-3</v>
      </c>
      <c r="AG204" s="5">
        <f t="shared" si="304"/>
        <v>6.5720323224777492E-4</v>
      </c>
      <c r="AH204" s="5">
        <f t="shared" si="305"/>
        <v>1.8644295981278848E-3</v>
      </c>
      <c r="AI204" s="5">
        <f t="shared" si="306"/>
        <v>2.0777179565316115E-3</v>
      </c>
      <c r="AJ204" s="5">
        <f t="shared" si="307"/>
        <v>1.1577031149979072E-3</v>
      </c>
      <c r="AK204" s="5">
        <f t="shared" si="308"/>
        <v>4.3004762292607338E-4</v>
      </c>
      <c r="AL204" s="5">
        <f t="shared" si="309"/>
        <v>3.8945315391484433E-6</v>
      </c>
      <c r="AM204" s="5">
        <f t="shared" si="310"/>
        <v>2.2664656731288175E-3</v>
      </c>
      <c r="AN204" s="5">
        <f t="shared" si="311"/>
        <v>1.6527478881899424E-3</v>
      </c>
      <c r="AO204" s="5">
        <f t="shared" si="312"/>
        <v>6.026068725200279E-4</v>
      </c>
      <c r="AP204" s="5">
        <f t="shared" si="313"/>
        <v>1.4647728807812624E-4</v>
      </c>
      <c r="AQ204" s="5">
        <f t="shared" si="314"/>
        <v>2.6703473982545668E-5</v>
      </c>
      <c r="AR204" s="5">
        <f t="shared" si="315"/>
        <v>2.7191517767227599E-4</v>
      </c>
      <c r="AS204" s="5">
        <f t="shared" si="316"/>
        <v>3.0302192577851331E-4</v>
      </c>
      <c r="AT204" s="5">
        <f t="shared" si="317"/>
        <v>1.688436230161214E-4</v>
      </c>
      <c r="AU204" s="5">
        <f t="shared" si="318"/>
        <v>6.2719705754994288E-5</v>
      </c>
      <c r="AV204" s="5">
        <f t="shared" si="319"/>
        <v>1.7473689943345379E-5</v>
      </c>
      <c r="AW204" s="5">
        <f t="shared" si="320"/>
        <v>8.7912533095534002E-8</v>
      </c>
      <c r="AX204" s="5">
        <f t="shared" si="321"/>
        <v>4.2095774060966926E-4</v>
      </c>
      <c r="AY204" s="5">
        <f t="shared" si="322"/>
        <v>3.0697002167669597E-4</v>
      </c>
      <c r="AZ204" s="5">
        <f t="shared" si="323"/>
        <v>1.119240545045185E-4</v>
      </c>
      <c r="BA204" s="5">
        <f t="shared" si="324"/>
        <v>2.7205683708802018E-5</v>
      </c>
      <c r="BB204" s="5">
        <f t="shared" si="325"/>
        <v>4.9597195348665724E-6</v>
      </c>
      <c r="BC204" s="5">
        <f t="shared" si="326"/>
        <v>7.2334349330330538E-7</v>
      </c>
      <c r="BD204" s="5">
        <f t="shared" si="327"/>
        <v>3.3047580129774471E-5</v>
      </c>
      <c r="BE204" s="5">
        <f t="shared" si="328"/>
        <v>3.6828180975294694E-5</v>
      </c>
      <c r="BF204" s="5">
        <f t="shared" si="329"/>
        <v>2.0520638858018479E-5</v>
      </c>
      <c r="BG204" s="5">
        <f t="shared" si="330"/>
        <v>7.6227245547587668E-6</v>
      </c>
      <c r="BH204" s="5">
        <f t="shared" si="331"/>
        <v>2.1236886205062245E-6</v>
      </c>
      <c r="BI204" s="5">
        <f t="shared" si="332"/>
        <v>4.7332717581165242E-7</v>
      </c>
      <c r="BJ204" s="8">
        <f t="shared" si="333"/>
        <v>0.44559566985969984</v>
      </c>
      <c r="BK204" s="8">
        <f t="shared" si="334"/>
        <v>0.31575450648987069</v>
      </c>
      <c r="BL204" s="8">
        <f t="shared" si="335"/>
        <v>0.2285571632158821</v>
      </c>
      <c r="BM204" s="8">
        <f t="shared" si="336"/>
        <v>0.28091236552703119</v>
      </c>
      <c r="BN204" s="8">
        <f t="shared" si="337"/>
        <v>0.71891509803061371</v>
      </c>
    </row>
    <row r="205" spans="1:66" x14ac:dyDescent="0.25">
      <c r="A205" t="s">
        <v>31</v>
      </c>
      <c r="B205" t="s">
        <v>341</v>
      </c>
      <c r="C205" t="s">
        <v>187</v>
      </c>
      <c r="D205" s="7" t="s">
        <v>495</v>
      </c>
      <c r="E205">
        <f>VLOOKUP(A205,home!$A$2:$E$405,3,FALSE)</f>
        <v>1.5143</v>
      </c>
      <c r="F205">
        <f>VLOOKUP(B205,home!$B$2:$E$405,3,FALSE)</f>
        <v>1.4858</v>
      </c>
      <c r="G205">
        <f>VLOOKUP(C205,away!$B$2:$E$405,4,FALSE)</f>
        <v>1.1006</v>
      </c>
      <c r="H205">
        <f>VLOOKUP(A205,away!$A$2:$E$405,3,FALSE)</f>
        <v>1.3714</v>
      </c>
      <c r="I205">
        <f>VLOOKUP(C205,away!$B$2:$E$405,3,FALSE)</f>
        <v>1.2153</v>
      </c>
      <c r="J205">
        <f>VLOOKUP(B205,home!$B$2:$E$405,4,FALSE)</f>
        <v>0.91149999999999998</v>
      </c>
      <c r="K205" s="3">
        <f t="shared" si="282"/>
        <v>2.4762916021640002</v>
      </c>
      <c r="L205" s="3">
        <f t="shared" si="283"/>
        <v>1.51916279583</v>
      </c>
      <c r="M205" s="5">
        <f t="shared" si="284"/>
        <v>1.8399084004067812E-2</v>
      </c>
      <c r="N205" s="5">
        <f t="shared" si="285"/>
        <v>4.5561497206783111E-2</v>
      </c>
      <c r="O205" s="5">
        <f t="shared" si="286"/>
        <v>2.7951203896330691E-2</v>
      </c>
      <c r="P205" s="5">
        <f t="shared" si="287"/>
        <v>6.9215331478857375E-2</v>
      </c>
      <c r="Q205" s="5">
        <f t="shared" si="288"/>
        <v>5.6411776457587791E-2</v>
      </c>
      <c r="R205" s="5">
        <f t="shared" si="289"/>
        <v>2.1231214528982061E-2</v>
      </c>
      <c r="S205" s="5">
        <f t="shared" si="290"/>
        <v>6.5095117108396883E-2</v>
      </c>
      <c r="T205" s="5">
        <f t="shared" si="291"/>
        <v>8.5698672041046045E-2</v>
      </c>
      <c r="U205" s="5">
        <f t="shared" si="292"/>
        <v>5.257467824186058E-2</v>
      </c>
      <c r="V205" s="5">
        <f t="shared" si="293"/>
        <v>2.7208963876900982E-2</v>
      </c>
      <c r="W205" s="5">
        <f t="shared" si="294"/>
        <v>4.6564002768359168E-2</v>
      </c>
      <c r="X205" s="5">
        <f t="shared" si="295"/>
        <v>7.0738300630616383E-2</v>
      </c>
      <c r="Y205" s="5">
        <f t="shared" si="296"/>
        <v>5.3731497279135114E-2</v>
      </c>
      <c r="Z205" s="5">
        <f t="shared" si="297"/>
        <v>1.0751223740904968E-2</v>
      </c>
      <c r="AA205" s="5">
        <f t="shared" si="298"/>
        <v>2.6623165062589198E-2</v>
      </c>
      <c r="AB205" s="5">
        <f t="shared" si="299"/>
        <v>3.2963360033757827E-2</v>
      </c>
      <c r="AC205" s="5">
        <f t="shared" si="300"/>
        <v>6.3973206951484264E-3</v>
      </c>
      <c r="AD205" s="5">
        <f t="shared" si="301"/>
        <v>2.8826512254607264E-2</v>
      </c>
      <c r="AE205" s="5">
        <f t="shared" si="302"/>
        <v>4.3792164950736935E-2</v>
      </c>
      <c r="AF205" s="5">
        <f t="shared" si="303"/>
        <v>3.3263713871005025E-2</v>
      </c>
      <c r="AG205" s="5">
        <f t="shared" si="304"/>
        <v>1.6844332187988382E-2</v>
      </c>
      <c r="AH205" s="5">
        <f t="shared" si="305"/>
        <v>4.0832147792067676E-3</v>
      </c>
      <c r="AI205" s="5">
        <f t="shared" si="306"/>
        <v>1.0111230467581651E-2</v>
      </c>
      <c r="AJ205" s="5">
        <f t="shared" si="307"/>
        <v>1.2519177547208611E-2</v>
      </c>
      <c r="AK205" s="5">
        <f t="shared" si="308"/>
        <v>1.0333711408717597E-2</v>
      </c>
      <c r="AL205" s="5">
        <f t="shared" si="309"/>
        <v>9.6264068883724057E-4</v>
      </c>
      <c r="AM205" s="5">
        <f t="shared" si="310"/>
        <v>1.4276570043152319E-2</v>
      </c>
      <c r="AN205" s="5">
        <f t="shared" si="311"/>
        <v>2.1688434061618102E-2</v>
      </c>
      <c r="AO205" s="5">
        <f t="shared" si="312"/>
        <v>1.6474131063111179E-2</v>
      </c>
      <c r="AP205" s="5">
        <f t="shared" si="313"/>
        <v>8.3422956682352774E-3</v>
      </c>
      <c r="AQ205" s="5">
        <f t="shared" si="314"/>
        <v>3.1683263027492015E-3</v>
      </c>
      <c r="AR205" s="5">
        <f t="shared" si="315"/>
        <v>1.2406135959908255E-3</v>
      </c>
      <c r="AS205" s="5">
        <f t="shared" si="316"/>
        <v>3.0721210292825626E-3</v>
      </c>
      <c r="AT205" s="5">
        <f t="shared" si="317"/>
        <v>3.8037337528219178E-3</v>
      </c>
      <c r="AU205" s="5">
        <f t="shared" si="318"/>
        <v>3.1397179829935574E-3</v>
      </c>
      <c r="AV205" s="5">
        <f t="shared" si="319"/>
        <v>1.9437143186125598E-3</v>
      </c>
      <c r="AW205" s="5">
        <f t="shared" si="320"/>
        <v>1.0059301255035652E-4</v>
      </c>
      <c r="AX205" s="5">
        <f t="shared" si="321"/>
        <v>5.8921584175940364E-3</v>
      </c>
      <c r="AY205" s="5">
        <f t="shared" si="322"/>
        <v>8.9511478551454245E-3</v>
      </c>
      <c r="AZ205" s="5">
        <f t="shared" si="323"/>
        <v>6.799125400755216E-3</v>
      </c>
      <c r="BA205" s="5">
        <f t="shared" si="324"/>
        <v>3.4429927843366878E-3</v>
      </c>
      <c r="BB205" s="5">
        <f t="shared" si="325"/>
        <v>1.3076166360688603E-3</v>
      </c>
      <c r="BC205" s="5">
        <f t="shared" si="326"/>
        <v>3.9729650894483772E-4</v>
      </c>
      <c r="BD205" s="5">
        <f t="shared" si="327"/>
        <v>3.1411566983835585E-4</v>
      </c>
      <c r="BE205" s="5">
        <f t="shared" si="328"/>
        <v>7.7784199532884022E-4</v>
      </c>
      <c r="BF205" s="5">
        <f t="shared" si="329"/>
        <v>9.6308180042164841E-4</v>
      </c>
      <c r="BG205" s="5">
        <f t="shared" si="330"/>
        <v>7.9495712486037128E-4</v>
      </c>
      <c r="BH205" s="5">
        <f t="shared" si="331"/>
        <v>4.9213641309304394E-4</v>
      </c>
      <c r="BI205" s="5">
        <f t="shared" si="332"/>
        <v>2.4373465337228358E-4</v>
      </c>
      <c r="BJ205" s="8">
        <f t="shared" si="333"/>
        <v>0.57217256438957631</v>
      </c>
      <c r="BK205" s="8">
        <f t="shared" si="334"/>
        <v>0.19622960570735415</v>
      </c>
      <c r="BL205" s="8">
        <f t="shared" si="335"/>
        <v>0.21517672430285095</v>
      </c>
      <c r="BM205" s="8">
        <f t="shared" si="336"/>
        <v>0.74670945572548242</v>
      </c>
      <c r="BN205" s="8">
        <f t="shared" si="337"/>
        <v>0.23877010757260886</v>
      </c>
    </row>
    <row r="206" spans="1:66" x14ac:dyDescent="0.25">
      <c r="A206" t="s">
        <v>31</v>
      </c>
      <c r="B206" t="s">
        <v>201</v>
      </c>
      <c r="C206" t="s">
        <v>197</v>
      </c>
      <c r="D206" s="7" t="s">
        <v>495</v>
      </c>
      <c r="E206">
        <f>VLOOKUP(A206,home!$A$2:$E$405,3,FALSE)</f>
        <v>1.5143</v>
      </c>
      <c r="F206">
        <f>VLOOKUP(B206,home!$B$2:$E$405,3,FALSE)</f>
        <v>0.82550000000000001</v>
      </c>
      <c r="G206">
        <f>VLOOKUP(C206,away!$B$2:$E$405,4,FALSE)</f>
        <v>0.66039999999999999</v>
      </c>
      <c r="H206">
        <f>VLOOKUP(A206,away!$A$2:$E$405,3,FALSE)</f>
        <v>1.3714</v>
      </c>
      <c r="I206">
        <f>VLOOKUP(C206,away!$B$2:$E$405,3,FALSE)</f>
        <v>0.48609999999999998</v>
      </c>
      <c r="J206">
        <f>VLOOKUP(B206,home!$B$2:$E$405,4,FALSE)</f>
        <v>1.0938000000000001</v>
      </c>
      <c r="K206" s="3">
        <f t="shared" si="282"/>
        <v>0.82553609086000002</v>
      </c>
      <c r="L206" s="3">
        <f t="shared" si="283"/>
        <v>0.72916814125200002</v>
      </c>
      <c r="M206" s="5">
        <f t="shared" si="284"/>
        <v>0.21125185491683401</v>
      </c>
      <c r="N206" s="5">
        <f t="shared" si="285"/>
        <v>0.17439603049496702</v>
      </c>
      <c r="O206" s="5">
        <f t="shared" si="286"/>
        <v>0.15403812238574505</v>
      </c>
      <c r="P206" s="5">
        <f t="shared" si="287"/>
        <v>0.12716402939774221</v>
      </c>
      <c r="Q206" s="5">
        <f t="shared" si="288"/>
        <v>7.1985108638158199E-2</v>
      </c>
      <c r="R206" s="5">
        <f t="shared" si="289"/>
        <v>5.6159845690980904E-2</v>
      </c>
      <c r="S206" s="5">
        <f t="shared" si="290"/>
        <v>1.9136743650175224E-2</v>
      </c>
      <c r="T206" s="5">
        <f t="shared" si="291"/>
        <v>5.2489247863509107E-2</v>
      </c>
      <c r="U206" s="5">
        <f t="shared" si="292"/>
        <v>4.6361979475033184E-2</v>
      </c>
      <c r="V206" s="5">
        <f t="shared" si="293"/>
        <v>1.2799390214248538E-3</v>
      </c>
      <c r="W206" s="5">
        <f t="shared" si="294"/>
        <v>1.9808768395092519E-2</v>
      </c>
      <c r="X206" s="5">
        <f t="shared" si="295"/>
        <v>1.4443922831140975E-2</v>
      </c>
      <c r="Y206" s="5">
        <f t="shared" si="296"/>
        <v>5.266024181585195E-3</v>
      </c>
      <c r="Z206" s="5">
        <f t="shared" si="297"/>
        <v>1.364999009849723E-2</v>
      </c>
      <c r="AA206" s="5">
        <f t="shared" si="298"/>
        <v>1.1268559466191107E-2</v>
      </c>
      <c r="AB206" s="5">
        <f t="shared" si="299"/>
        <v>4.6513012656714276E-3</v>
      </c>
      <c r="AC206" s="5">
        <f t="shared" si="300"/>
        <v>4.8154075206778644E-5</v>
      </c>
      <c r="AD206" s="5">
        <f t="shared" si="301"/>
        <v>4.088213306408948E-3</v>
      </c>
      <c r="AE206" s="5">
        <f t="shared" si="302"/>
        <v>2.9809948976759061E-3</v>
      </c>
      <c r="AF206" s="5">
        <f t="shared" si="303"/>
        <v>1.0868232543100181E-3</v>
      </c>
      <c r="AG206" s="5">
        <f t="shared" si="304"/>
        <v>2.6415896407156191E-4</v>
      </c>
      <c r="AH206" s="5">
        <f t="shared" si="305"/>
        <v>2.4882844770573566E-3</v>
      </c>
      <c r="AI206" s="5">
        <f t="shared" si="306"/>
        <v>2.0541686401375492E-3</v>
      </c>
      <c r="AJ206" s="5">
        <f t="shared" si="307"/>
        <v>8.478951745731773E-4</v>
      </c>
      <c r="AK206" s="5">
        <f t="shared" si="308"/>
        <v>2.3332268929206605E-4</v>
      </c>
      <c r="AL206" s="5">
        <f t="shared" si="309"/>
        <v>1.1594627157478149E-6</v>
      </c>
      <c r="AM206" s="5">
        <f t="shared" si="310"/>
        <v>6.749935263149359E-4</v>
      </c>
      <c r="AN206" s="5">
        <f t="shared" si="311"/>
        <v>4.9218377494019479E-4</v>
      </c>
      <c r="AO206" s="5">
        <f t="shared" si="312"/>
        <v>1.7944236416376724E-4</v>
      </c>
      <c r="AP206" s="5">
        <f t="shared" si="313"/>
        <v>4.3614551713052888E-5</v>
      </c>
      <c r="AQ206" s="5">
        <f t="shared" si="314"/>
        <v>7.9505854010364991E-6</v>
      </c>
      <c r="AR206" s="5">
        <f t="shared" si="315"/>
        <v>3.6287555340842371E-4</v>
      </c>
      <c r="AS206" s="5">
        <f t="shared" si="316"/>
        <v>2.9956686582944923E-4</v>
      </c>
      <c r="AT206" s="5">
        <f t="shared" si="317"/>
        <v>1.2365162968401282E-4</v>
      </c>
      <c r="AU206" s="5">
        <f t="shared" si="318"/>
        <v>3.4026294332602767E-5</v>
      </c>
      <c r="AV206" s="5">
        <f t="shared" si="319"/>
        <v>7.0224835024471645E-6</v>
      </c>
      <c r="AW206" s="5">
        <f t="shared" si="320"/>
        <v>1.9387331524390143E-8</v>
      </c>
      <c r="AX206" s="5">
        <f t="shared" si="321"/>
        <v>9.2871919511639762E-5</v>
      </c>
      <c r="AY206" s="5">
        <f t="shared" si="322"/>
        <v>6.7719244924807723E-5</v>
      </c>
      <c r="AZ206" s="5">
        <f t="shared" si="323"/>
        <v>2.468935797440549E-5</v>
      </c>
      <c r="BA206" s="5">
        <f t="shared" si="324"/>
        <v>6.0008977543008319E-6</v>
      </c>
      <c r="BB206" s="5">
        <f t="shared" si="325"/>
        <v>1.0939158653367092E-6</v>
      </c>
      <c r="BC206" s="5">
        <f t="shared" si="326"/>
        <v>1.5952971964272837E-7</v>
      </c>
      <c r="BD206" s="5">
        <f t="shared" si="327"/>
        <v>4.4099548797435168E-5</v>
      </c>
      <c r="BE206" s="5">
        <f t="shared" si="328"/>
        <v>3.6405769122924442E-5</v>
      </c>
      <c r="BF206" s="5">
        <f t="shared" si="329"/>
        <v>1.5027138163245366E-5</v>
      </c>
      <c r="BG206" s="5">
        <f t="shared" si="330"/>
        <v>4.135148298699568E-6</v>
      </c>
      <c r="BH206" s="5">
        <f t="shared" si="331"/>
        <v>8.5342854040870508E-7</v>
      </c>
      <c r="BI206" s="5">
        <f t="shared" si="332"/>
        <v>1.4090721221547164E-7</v>
      </c>
      <c r="BJ206" s="8">
        <f t="shared" si="333"/>
        <v>0.34840001249520264</v>
      </c>
      <c r="BK206" s="8">
        <f t="shared" si="334"/>
        <v>0.35894959976902363</v>
      </c>
      <c r="BL206" s="8">
        <f t="shared" si="335"/>
        <v>0.27903128403157362</v>
      </c>
      <c r="BM206" s="8">
        <f t="shared" si="336"/>
        <v>0.20496819501227642</v>
      </c>
      <c r="BN206" s="8">
        <f t="shared" si="337"/>
        <v>0.79499499152442732</v>
      </c>
    </row>
    <row r="207" spans="1:66" x14ac:dyDescent="0.25">
      <c r="A207" t="s">
        <v>282</v>
      </c>
      <c r="B207" t="s">
        <v>283</v>
      </c>
      <c r="C207" t="s">
        <v>319</v>
      </c>
      <c r="D207" s="7" t="s">
        <v>495</v>
      </c>
      <c r="E207">
        <f>VLOOKUP(A207,home!$A$2:$E$405,3,FALSE)</f>
        <v>1.6571</v>
      </c>
      <c r="F207">
        <f>VLOOKUP(B207,home!$B$2:$E$405,3,FALSE)</f>
        <v>1.6595</v>
      </c>
      <c r="G207">
        <f>VLOOKUP(C207,away!$B$2:$E$405,4,FALSE)</f>
        <v>1.0561</v>
      </c>
      <c r="H207">
        <f>VLOOKUP(A207,away!$A$2:$E$405,3,FALSE)</f>
        <v>1.3714</v>
      </c>
      <c r="I207">
        <f>VLOOKUP(C207,away!$B$2:$E$405,3,FALSE)</f>
        <v>0.72919999999999996</v>
      </c>
      <c r="J207">
        <f>VLOOKUP(B207,home!$B$2:$E$405,4,FALSE)</f>
        <v>1.0938000000000001</v>
      </c>
      <c r="K207" s="3">
        <f t="shared" si="282"/>
        <v>2.9042300629450004</v>
      </c>
      <c r="L207" s="3">
        <f t="shared" si="283"/>
        <v>1.0938272137440002</v>
      </c>
      <c r="M207" s="5">
        <f t="shared" si="284"/>
        <v>1.8351255692955086E-2</v>
      </c>
      <c r="N207" s="5">
        <f t="shared" si="285"/>
        <v>5.3296268476270739E-2</v>
      </c>
      <c r="O207" s="5">
        <f t="shared" si="286"/>
        <v>2.0073102883328777E-2</v>
      </c>
      <c r="P207" s="5">
        <f t="shared" si="287"/>
        <v>5.8296908850351402E-2</v>
      </c>
      <c r="Q207" s="5">
        <f t="shared" si="288"/>
        <v>7.7392312575786715E-2</v>
      </c>
      <c r="R207" s="5">
        <f t="shared" si="289"/>
        <v>1.0978253099034085E-2</v>
      </c>
      <c r="S207" s="5">
        <f t="shared" si="290"/>
        <v>4.6298324735495507E-2</v>
      </c>
      <c r="T207" s="5">
        <f t="shared" si="291"/>
        <v>8.4653817629977507E-2</v>
      </c>
      <c r="U207" s="5">
        <f t="shared" si="292"/>
        <v>3.1883372688833907E-2</v>
      </c>
      <c r="V207" s="5">
        <f t="shared" si="293"/>
        <v>1.6341898476343007E-2</v>
      </c>
      <c r="W207" s="5">
        <f t="shared" si="294"/>
        <v>7.4921693607812062E-2</v>
      </c>
      <c r="X207" s="5">
        <f t="shared" si="295"/>
        <v>8.195138736801473E-2</v>
      </c>
      <c r="Y207" s="5">
        <f t="shared" si="296"/>
        <v>4.4820328853605394E-2</v>
      </c>
      <c r="Z207" s="5">
        <f t="shared" si="297"/>
        <v>4.0027706663642972E-3</v>
      </c>
      <c r="AA207" s="5">
        <f t="shared" si="298"/>
        <v>1.1624966904329584E-2</v>
      </c>
      <c r="AB207" s="5">
        <f t="shared" si="299"/>
        <v>1.6880789182147329E-2</v>
      </c>
      <c r="AC207" s="5">
        <f t="shared" si="300"/>
        <v>3.2446082364093786E-3</v>
      </c>
      <c r="AD207" s="5">
        <f t="shared" si="301"/>
        <v>5.439745873564053E-2</v>
      </c>
      <c r="AE207" s="5">
        <f t="shared" si="302"/>
        <v>5.9501420723559892E-2</v>
      </c>
      <c r="AF207" s="5">
        <f t="shared" si="303"/>
        <v>3.2542136621930513E-2</v>
      </c>
      <c r="AG207" s="5">
        <f t="shared" si="304"/>
        <v>1.1865158210147617E-2</v>
      </c>
      <c r="AH207" s="5">
        <f t="shared" si="305"/>
        <v>1.0945848713113683E-3</v>
      </c>
      <c r="AI207" s="5">
        <f t="shared" si="306"/>
        <v>3.1789262897072607E-3</v>
      </c>
      <c r="AJ207" s="5">
        <f t="shared" si="307"/>
        <v>4.6161666492270173E-3</v>
      </c>
      <c r="AK207" s="5">
        <f t="shared" si="308"/>
        <v>4.4688033194163973E-3</v>
      </c>
      <c r="AL207" s="5">
        <f t="shared" si="309"/>
        <v>4.1228923791993276E-4</v>
      </c>
      <c r="AM207" s="5">
        <f t="shared" si="310"/>
        <v>3.1596547001571461E-2</v>
      </c>
      <c r="AN207" s="5">
        <f t="shared" si="311"/>
        <v>3.4561162970660246E-2</v>
      </c>
      <c r="AO207" s="5">
        <f t="shared" si="312"/>
        <v>1.8901970297974805E-2</v>
      </c>
      <c r="AP207" s="5">
        <f t="shared" si="313"/>
        <v>6.8918298351018778E-3</v>
      </c>
      <c r="AQ207" s="5">
        <f t="shared" si="314"/>
        <v>1.8846177565318145E-3</v>
      </c>
      <c r="AR207" s="5">
        <f t="shared" si="315"/>
        <v>2.3945734399856989E-4</v>
      </c>
      <c r="AS207" s="5">
        <f t="shared" si="316"/>
        <v>6.954392172336092E-4</v>
      </c>
      <c r="AT207" s="5">
        <f t="shared" si="317"/>
        <v>1.0098577408203934E-3</v>
      </c>
      <c r="AU207" s="5">
        <f t="shared" si="318"/>
        <v>9.776197367294358E-4</v>
      </c>
      <c r="AV207" s="5">
        <f t="shared" si="319"/>
        <v>7.0980815738450108E-4</v>
      </c>
      <c r="AW207" s="5">
        <f t="shared" si="320"/>
        <v>3.6381385868001318E-5</v>
      </c>
      <c r="AX207" s="5">
        <f t="shared" si="321"/>
        <v>1.5293940281203101E-2</v>
      </c>
      <c r="AY207" s="5">
        <f t="shared" si="322"/>
        <v>1.6728928084955515E-2</v>
      </c>
      <c r="AZ207" s="5">
        <f t="shared" si="323"/>
        <v>9.1492783980453227E-3</v>
      </c>
      <c r="BA207" s="5">
        <f t="shared" si="324"/>
        <v>3.3359098993006953E-3</v>
      </c>
      <c r="BB207" s="5">
        <f t="shared" si="325"/>
        <v>9.1222725761327689E-4</v>
      </c>
      <c r="BC207" s="5">
        <f t="shared" si="326"/>
        <v>1.9956379989929222E-4</v>
      </c>
      <c r="BD207" s="5">
        <f t="shared" si="327"/>
        <v>4.3654159899415695E-5</v>
      </c>
      <c r="BE207" s="5">
        <f t="shared" si="328"/>
        <v>1.2678172355249116E-4</v>
      </c>
      <c r="BF207" s="5">
        <f t="shared" si="329"/>
        <v>1.8410164648656352E-4</v>
      </c>
      <c r="BG207" s="5">
        <f t="shared" si="330"/>
        <v>1.7822451212131686E-4</v>
      </c>
      <c r="BH207" s="5">
        <f t="shared" si="331"/>
        <v>1.2940124651410854E-4</v>
      </c>
      <c r="BI207" s="5">
        <f t="shared" si="332"/>
        <v>7.5162198061766176E-5</v>
      </c>
      <c r="BJ207" s="8">
        <f t="shared" si="333"/>
        <v>0.71479795838560312</v>
      </c>
      <c r="BK207" s="8">
        <f t="shared" si="334"/>
        <v>0.15967421331442985</v>
      </c>
      <c r="BL207" s="8">
        <f t="shared" si="335"/>
        <v>0.1091684735701379</v>
      </c>
      <c r="BM207" s="8">
        <f t="shared" si="336"/>
        <v>0.73256276765972073</v>
      </c>
      <c r="BN207" s="8">
        <f t="shared" si="337"/>
        <v>0.2383881015777268</v>
      </c>
    </row>
    <row r="208" spans="1:66" x14ac:dyDescent="0.25">
      <c r="A208" t="s">
        <v>282</v>
      </c>
      <c r="B208" t="s">
        <v>195</v>
      </c>
      <c r="C208" t="s">
        <v>430</v>
      </c>
      <c r="D208" s="7" t="s">
        <v>495</v>
      </c>
      <c r="E208">
        <f>VLOOKUP(A208,home!$A$2:$E$405,3,FALSE)</f>
        <v>1.6571</v>
      </c>
      <c r="F208">
        <f>VLOOKUP(B208,home!$B$2:$E$405,3,FALSE)</f>
        <v>1.8104</v>
      </c>
      <c r="G208">
        <f>VLOOKUP(C208,away!$B$2:$E$405,4,FALSE)</f>
        <v>1.6595</v>
      </c>
      <c r="H208">
        <f>VLOOKUP(A208,away!$A$2:$E$405,3,FALSE)</f>
        <v>1.3714</v>
      </c>
      <c r="I208">
        <f>VLOOKUP(C208,away!$B$2:$E$405,3,FALSE)</f>
        <v>0.36459999999999998</v>
      </c>
      <c r="J208">
        <f>VLOOKUP(B208,home!$B$2:$E$405,4,FALSE)</f>
        <v>1.0938000000000001</v>
      </c>
      <c r="K208" s="3">
        <f t="shared" si="282"/>
        <v>4.97852296748</v>
      </c>
      <c r="L208" s="3">
        <f t="shared" si="283"/>
        <v>0.54691360687200008</v>
      </c>
      <c r="M208" s="5">
        <f t="shared" si="284"/>
        <v>3.9841289438792334E-3</v>
      </c>
      <c r="N208" s="5">
        <f t="shared" si="285"/>
        <v>1.9835077452504596E-2</v>
      </c>
      <c r="O208" s="5">
        <f t="shared" si="286"/>
        <v>2.1789743309401236E-3</v>
      </c>
      <c r="P208" s="5">
        <f t="shared" si="287"/>
        <v>1.0848073752134769E-2</v>
      </c>
      <c r="Q208" s="5">
        <f t="shared" si="288"/>
        <v>4.9374694329519415E-2</v>
      </c>
      <c r="R208" s="5">
        <f t="shared" si="289"/>
        <v>5.9585535530798307E-4</v>
      </c>
      <c r="S208" s="5">
        <f t="shared" si="290"/>
        <v>7.3843433401262508E-3</v>
      </c>
      <c r="T208" s="5">
        <f t="shared" si="291"/>
        <v>2.7003692163959949E-2</v>
      </c>
      <c r="U208" s="5">
        <f t="shared" si="292"/>
        <v>2.9664795716967491E-3</v>
      </c>
      <c r="V208" s="5">
        <f t="shared" si="293"/>
        <v>2.2340280172530422E-3</v>
      </c>
      <c r="W208" s="5">
        <f t="shared" si="294"/>
        <v>8.1937683243938991E-2</v>
      </c>
      <c r="X208" s="5">
        <f t="shared" si="295"/>
        <v>4.4812833881678116E-2</v>
      </c>
      <c r="Y208" s="5">
        <f t="shared" si="296"/>
        <v>1.2254374306192174E-2</v>
      </c>
      <c r="Z208" s="5">
        <f t="shared" si="297"/>
        <v>1.086271338484954E-4</v>
      </c>
      <c r="AA208" s="5">
        <f t="shared" si="298"/>
        <v>5.4080268075625839E-4</v>
      </c>
      <c r="AB208" s="5">
        <f t="shared" si="299"/>
        <v>1.3461992835098935E-3</v>
      </c>
      <c r="AC208" s="5">
        <f t="shared" si="300"/>
        <v>3.8017878306762914E-4</v>
      </c>
      <c r="AD208" s="5">
        <f t="shared" si="301"/>
        <v>0.10198215948301285</v>
      </c>
      <c r="AE208" s="5">
        <f t="shared" si="302"/>
        <v>5.5775430679450101E-2</v>
      </c>
      <c r="AF208" s="5">
        <f t="shared" si="303"/>
        <v>1.5252170983868631E-2</v>
      </c>
      <c r="AG208" s="5">
        <f t="shared" si="304"/>
        <v>2.7805399484720186E-3</v>
      </c>
      <c r="AH208" s="5">
        <f t="shared" si="305"/>
        <v>1.4852414394312033E-5</v>
      </c>
      <c r="AI208" s="5">
        <f t="shared" si="306"/>
        <v>7.3943086184613001E-5</v>
      </c>
      <c r="AJ208" s="5">
        <f t="shared" si="307"/>
        <v>1.8406367642822448E-4</v>
      </c>
      <c r="AK208" s="5">
        <f t="shared" si="308"/>
        <v>3.0545508019224092E-4</v>
      </c>
      <c r="AL208" s="5">
        <f t="shared" si="309"/>
        <v>4.1406365464656533E-5</v>
      </c>
      <c r="AM208" s="5">
        <f t="shared" si="310"/>
        <v>0.10154410465187755</v>
      </c>
      <c r="AN208" s="5">
        <f t="shared" si="311"/>
        <v>5.5535852531746185E-2</v>
      </c>
      <c r="AO208" s="5">
        <f t="shared" si="312"/>
        <v>1.5186656709424401E-2</v>
      </c>
      <c r="AP208" s="5">
        <f t="shared" si="313"/>
        <v>2.7685963990927201E-3</v>
      </c>
      <c r="AQ208" s="5">
        <f t="shared" si="314"/>
        <v>3.7854576065015765E-4</v>
      </c>
      <c r="AR208" s="5">
        <f t="shared" si="315"/>
        <v>1.6245975054301621E-6</v>
      </c>
      <c r="AS208" s="5">
        <f t="shared" si="316"/>
        <v>8.0880959936947753E-6</v>
      </c>
      <c r="AT208" s="5">
        <f t="shared" si="317"/>
        <v>2.0133385833896207E-5</v>
      </c>
      <c r="AU208" s="5">
        <f t="shared" si="318"/>
        <v>3.3411507929062921E-5</v>
      </c>
      <c r="AV208" s="5">
        <f t="shared" si="319"/>
        <v>4.1584989900744966E-5</v>
      </c>
      <c r="AW208" s="5">
        <f t="shared" si="320"/>
        <v>3.1317266911874073E-6</v>
      </c>
      <c r="AX208" s="5">
        <f t="shared" si="321"/>
        <v>8.4256609536927526E-2</v>
      </c>
      <c r="AY208" s="5">
        <f t="shared" si="322"/>
        <v>4.6081086224646788E-2</v>
      </c>
      <c r="AZ208" s="5">
        <f t="shared" si="323"/>
        <v>1.2601186537850606E-2</v>
      </c>
      <c r="BA208" s="5">
        <f t="shared" si="324"/>
        <v>2.2972534600942556E-3</v>
      </c>
      <c r="BB208" s="5">
        <f t="shared" si="325"/>
        <v>3.1409979393983285E-4</v>
      </c>
      <c r="BC208" s="5">
        <f t="shared" si="326"/>
        <v>3.435709024427721E-5</v>
      </c>
      <c r="BD208" s="5">
        <f t="shared" si="327"/>
        <v>1.4808574690167719E-7</v>
      </c>
      <c r="BE208" s="5">
        <f t="shared" si="328"/>
        <v>7.3724829210642997E-7</v>
      </c>
      <c r="BF208" s="5">
        <f t="shared" si="329"/>
        <v>1.8352037774936333E-6</v>
      </c>
      <c r="BG208" s="5">
        <f t="shared" si="330"/>
        <v>3.0455347187527034E-6</v>
      </c>
      <c r="BH208" s="5">
        <f t="shared" si="331"/>
        <v>3.7905661363920189E-6</v>
      </c>
      <c r="BI208" s="5">
        <f t="shared" si="332"/>
        <v>3.7742841139559181E-6</v>
      </c>
      <c r="BJ208" s="8">
        <f t="shared" si="333"/>
        <v>0.73200700516909101</v>
      </c>
      <c r="BK208" s="8">
        <f t="shared" si="334"/>
        <v>7.0953245426572373E-2</v>
      </c>
      <c r="BL208" s="8">
        <f t="shared" si="335"/>
        <v>8.3247989793588297E-3</v>
      </c>
      <c r="BM208" s="8">
        <f t="shared" si="336"/>
        <v>0.67849891804662887</v>
      </c>
      <c r="BN208" s="8">
        <f t="shared" si="337"/>
        <v>8.6816804164286124E-2</v>
      </c>
    </row>
    <row r="209" spans="1:66" x14ac:dyDescent="0.25">
      <c r="A209" t="s">
        <v>282</v>
      </c>
      <c r="B209" t="s">
        <v>307</v>
      </c>
      <c r="C209" t="s">
        <v>342</v>
      </c>
      <c r="D209" s="7" t="s">
        <v>495</v>
      </c>
      <c r="E209">
        <f>VLOOKUP(A209,home!$A$2:$E$405,3,FALSE)</f>
        <v>1.6571</v>
      </c>
      <c r="F209">
        <f>VLOOKUP(B209,home!$B$2:$E$405,3,FALSE)</f>
        <v>1.4080999999999999</v>
      </c>
      <c r="G209">
        <f>VLOOKUP(C209,away!$B$2:$E$405,4,FALSE)</f>
        <v>2.0114999999999998</v>
      </c>
      <c r="H209">
        <f>VLOOKUP(A209,away!$A$2:$E$405,3,FALSE)</f>
        <v>1.3714</v>
      </c>
      <c r="I209">
        <f>VLOOKUP(C209,away!$B$2:$E$405,3,FALSE)</f>
        <v>0.72919999999999996</v>
      </c>
      <c r="J209">
        <f>VLOOKUP(B209,home!$B$2:$E$405,4,FALSE)</f>
        <v>1.4583999999999999</v>
      </c>
      <c r="K209" s="3">
        <f t="shared" si="282"/>
        <v>4.6935586888649992</v>
      </c>
      <c r="L209" s="3">
        <f t="shared" si="283"/>
        <v>1.4584362849919998</v>
      </c>
      <c r="M209" s="5">
        <f t="shared" si="284"/>
        <v>2.1292297724043768E-3</v>
      </c>
      <c r="N209" s="5">
        <f t="shared" si="285"/>
        <v>9.9936648988586067E-3</v>
      </c>
      <c r="O209" s="5">
        <f t="shared" si="286"/>
        <v>3.1053459591598004E-3</v>
      </c>
      <c r="P209" s="5">
        <f t="shared" si="287"/>
        <v>1.4575123508546294E-2</v>
      </c>
      <c r="Q209" s="5">
        <f t="shared" si="288"/>
        <v>2.3452926359821484E-2</v>
      </c>
      <c r="R209" s="5">
        <f t="shared" si="289"/>
        <v>2.2644746121459692E-3</v>
      </c>
      <c r="S209" s="5">
        <f t="shared" si="290"/>
        <v>2.494261399622141E-2</v>
      </c>
      <c r="T209" s="5">
        <f t="shared" si="291"/>
        <v>3.4204598792408988E-2</v>
      </c>
      <c r="U209" s="5">
        <f t="shared" si="292"/>
        <v>1.0628444491551911E-2</v>
      </c>
      <c r="V209" s="5">
        <f t="shared" si="293"/>
        <v>1.8970953948416268E-2</v>
      </c>
      <c r="W209" s="5">
        <f t="shared" si="294"/>
        <v>3.6692562098483705E-2</v>
      </c>
      <c r="X209" s="5">
        <f t="shared" si="295"/>
        <v>5.3513763953750834E-2</v>
      </c>
      <c r="Y209" s="5">
        <f t="shared" si="296"/>
        <v>3.9023207548323585E-2</v>
      </c>
      <c r="Z209" s="5">
        <f t="shared" si="297"/>
        <v>1.100863980265622E-3</v>
      </c>
      <c r="AA209" s="5">
        <f t="shared" si="298"/>
        <v>5.166969699834217E-3</v>
      </c>
      <c r="AB209" s="5">
        <f t="shared" si="299"/>
        <v>1.2125737764879534E-2</v>
      </c>
      <c r="AC209" s="5">
        <f t="shared" si="300"/>
        <v>8.116315124156271E-3</v>
      </c>
      <c r="AD209" s="5">
        <f t="shared" si="301"/>
        <v>4.305467341351419E-2</v>
      </c>
      <c r="AE209" s="5">
        <f t="shared" si="302"/>
        <v>6.2792497944749462E-2</v>
      </c>
      <c r="AF209" s="5">
        <f t="shared" si="303"/>
        <v>4.5789428713954097E-2</v>
      </c>
      <c r="AG209" s="5">
        <f t="shared" si="304"/>
        <v>2.2260321435161736E-2</v>
      </c>
      <c r="AH209" s="5">
        <f t="shared" si="305"/>
        <v>4.0138499341502523E-4</v>
      </c>
      <c r="AI209" s="5">
        <f t="shared" si="306"/>
        <v>1.8839240234231121E-3</v>
      </c>
      <c r="AJ209" s="5">
        <f t="shared" si="307"/>
        <v>4.4211539846495283E-3</v>
      </c>
      <c r="AK209" s="5">
        <f t="shared" si="308"/>
        <v>6.9169818998206373E-3</v>
      </c>
      <c r="AL209" s="5">
        <f t="shared" si="309"/>
        <v>2.2223302886710426E-3</v>
      </c>
      <c r="AM209" s="5">
        <f t="shared" si="310"/>
        <v>4.0415927299248873E-2</v>
      </c>
      <c r="AN209" s="5">
        <f t="shared" si="311"/>
        <v>5.8944054864823278E-2</v>
      </c>
      <c r="AO209" s="5">
        <f t="shared" si="312"/>
        <v>4.2983074199708746E-2</v>
      </c>
      <c r="AP209" s="5">
        <f t="shared" si="313"/>
        <v>2.0896025017786226E-2</v>
      </c>
      <c r="AQ209" s="5">
        <f t="shared" si="314"/>
        <v>7.6188802745100126E-3</v>
      </c>
      <c r="AR209" s="5">
        <f t="shared" si="315"/>
        <v>1.1707888772954957E-4</v>
      </c>
      <c r="AS209" s="5">
        <f t="shared" si="316"/>
        <v>5.4951663078567706E-4</v>
      </c>
      <c r="AT209" s="5">
        <f t="shared" si="317"/>
        <v>1.2895942785499672E-3</v>
      </c>
      <c r="AU209" s="5">
        <f t="shared" si="318"/>
        <v>2.0175954770662633E-3</v>
      </c>
      <c r="AV209" s="5">
        <f t="shared" si="319"/>
        <v>2.3674256954997713E-3</v>
      </c>
      <c r="AW209" s="5">
        <f t="shared" si="320"/>
        <v>4.2256723343968473E-4</v>
      </c>
      <c r="AX209" s="5">
        <f t="shared" si="321"/>
        <v>3.1615754457320941E-2</v>
      </c>
      <c r="AY209" s="5">
        <f t="shared" si="322"/>
        <v>4.6109563477954411E-2</v>
      </c>
      <c r="AZ209" s="5">
        <f t="shared" si="323"/>
        <v>3.362393023069532E-2</v>
      </c>
      <c r="BA209" s="5">
        <f t="shared" si="324"/>
        <v>1.6346119964161823E-2</v>
      </c>
      <c r="BB209" s="5">
        <f t="shared" si="325"/>
        <v>5.9599436186414364E-3</v>
      </c>
      <c r="BC209" s="5">
        <f t="shared" si="326"/>
        <v>1.7384396059866387E-3</v>
      </c>
      <c r="BD209" s="5">
        <f t="shared" si="327"/>
        <v>2.8458683011879941E-5</v>
      </c>
      <c r="BE209" s="5">
        <f t="shared" si="328"/>
        <v>1.3357249892406383E-4</v>
      </c>
      <c r="BF209" s="5">
        <f t="shared" si="329"/>
        <v>3.1346518145922533E-4</v>
      </c>
      <c r="BG209" s="5">
        <f t="shared" si="330"/>
        <v>4.9042240869819694E-4</v>
      </c>
      <c r="BH209" s="5">
        <f t="shared" si="331"/>
        <v>5.754565893898811E-4</v>
      </c>
      <c r="BI209" s="5">
        <f t="shared" si="332"/>
        <v>5.4018785503909879E-4</v>
      </c>
      <c r="BJ209" s="8">
        <f t="shared" si="333"/>
        <v>0.67702935816986409</v>
      </c>
      <c r="BK209" s="8">
        <f t="shared" si="334"/>
        <v>0.11706613011637007</v>
      </c>
      <c r="BL209" s="8">
        <f t="shared" si="335"/>
        <v>5.533719161503331E-2</v>
      </c>
      <c r="BM209" s="8">
        <f t="shared" si="336"/>
        <v>0.74932578252608206</v>
      </c>
      <c r="BN209" s="8">
        <f t="shared" si="337"/>
        <v>5.552076511093653E-2</v>
      </c>
    </row>
    <row r="210" spans="1:66" x14ac:dyDescent="0.25">
      <c r="A210" t="s">
        <v>282</v>
      </c>
      <c r="B210" t="s">
        <v>475</v>
      </c>
      <c r="C210" t="s">
        <v>33</v>
      </c>
      <c r="D210" s="7" t="s">
        <v>495</v>
      </c>
      <c r="E210">
        <f>VLOOKUP(A210,home!$A$2:$E$405,3,FALSE)</f>
        <v>1.6571</v>
      </c>
      <c r="F210">
        <f>VLOOKUP(B210,home!$B$2:$E$405,3,FALSE)</f>
        <v>0.40229999999999999</v>
      </c>
      <c r="G210">
        <f>VLOOKUP(C210,away!$B$2:$E$405,4,FALSE)</f>
        <v>0</v>
      </c>
      <c r="H210">
        <f>VLOOKUP(A210,away!$A$2:$E$405,3,FALSE)</f>
        <v>1.3714</v>
      </c>
      <c r="I210">
        <f>VLOOKUP(C210,away!$B$2:$E$405,3,FALSE)</f>
        <v>1.2153</v>
      </c>
      <c r="J210">
        <f>VLOOKUP(B210,home!$B$2:$E$405,4,FALSE)</f>
        <v>1.4583999999999999</v>
      </c>
      <c r="K210" s="3">
        <f t="shared" si="282"/>
        <v>0</v>
      </c>
      <c r="L210" s="3">
        <f t="shared" si="283"/>
        <v>2.4306604733279999</v>
      </c>
      <c r="M210" s="5">
        <f t="shared" si="284"/>
        <v>8.7978705800277945E-2</v>
      </c>
      <c r="N210" s="5">
        <f t="shared" si="285"/>
        <v>0</v>
      </c>
      <c r="O210" s="5">
        <f t="shared" si="286"/>
        <v>0.21384636268328844</v>
      </c>
      <c r="P210" s="5">
        <f t="shared" si="287"/>
        <v>0</v>
      </c>
      <c r="Q210" s="5">
        <f t="shared" si="288"/>
        <v>0</v>
      </c>
      <c r="R210" s="5">
        <f t="shared" si="289"/>
        <v>0.25989395056961656</v>
      </c>
      <c r="S210" s="5">
        <f t="shared" si="290"/>
        <v>0</v>
      </c>
      <c r="T210" s="5">
        <f t="shared" si="291"/>
        <v>0</v>
      </c>
      <c r="U210" s="5">
        <f t="shared" si="292"/>
        <v>0</v>
      </c>
      <c r="V210" s="5">
        <f t="shared" si="293"/>
        <v>0</v>
      </c>
      <c r="W210" s="5">
        <f t="shared" si="294"/>
        <v>0</v>
      </c>
      <c r="X210" s="5">
        <f t="shared" si="295"/>
        <v>0</v>
      </c>
      <c r="Y210" s="5">
        <f t="shared" si="296"/>
        <v>0</v>
      </c>
      <c r="Z210" s="5">
        <f t="shared" si="297"/>
        <v>0.21057131763554268</v>
      </c>
      <c r="AA210" s="5">
        <f t="shared" si="298"/>
        <v>0</v>
      </c>
      <c r="AB210" s="5">
        <f t="shared" si="299"/>
        <v>0</v>
      </c>
      <c r="AC210" s="5">
        <f t="shared" si="300"/>
        <v>0</v>
      </c>
      <c r="AD210" s="5">
        <f t="shared" si="301"/>
        <v>0</v>
      </c>
      <c r="AE210" s="5">
        <f t="shared" si="302"/>
        <v>0</v>
      </c>
      <c r="AF210" s="5">
        <f t="shared" si="303"/>
        <v>0</v>
      </c>
      <c r="AG210" s="5">
        <f t="shared" si="304"/>
        <v>0</v>
      </c>
      <c r="AH210" s="5">
        <f t="shared" si="305"/>
        <v>0.12795684464832718</v>
      </c>
      <c r="AI210" s="5">
        <f t="shared" si="306"/>
        <v>0</v>
      </c>
      <c r="AJ210" s="5">
        <f t="shared" si="307"/>
        <v>0</v>
      </c>
      <c r="AK210" s="5">
        <f t="shared" si="308"/>
        <v>0</v>
      </c>
      <c r="AL210" s="5">
        <f t="shared" si="309"/>
        <v>0</v>
      </c>
      <c r="AM210" s="5">
        <f t="shared" si="310"/>
        <v>0</v>
      </c>
      <c r="AN210" s="5">
        <f t="shared" si="311"/>
        <v>0</v>
      </c>
      <c r="AO210" s="5">
        <f t="shared" si="312"/>
        <v>0</v>
      </c>
      <c r="AP210" s="5">
        <f t="shared" si="313"/>
        <v>0</v>
      </c>
      <c r="AQ210" s="5">
        <f t="shared" si="314"/>
        <v>0</v>
      </c>
      <c r="AR210" s="5">
        <f t="shared" si="315"/>
        <v>6.2203928915692062E-2</v>
      </c>
      <c r="AS210" s="5">
        <f t="shared" si="316"/>
        <v>0</v>
      </c>
      <c r="AT210" s="5">
        <f t="shared" si="317"/>
        <v>0</v>
      </c>
      <c r="AU210" s="5">
        <f t="shared" si="318"/>
        <v>0</v>
      </c>
      <c r="AV210" s="5">
        <f t="shared" si="319"/>
        <v>0</v>
      </c>
      <c r="AW210" s="5">
        <f t="shared" si="320"/>
        <v>0</v>
      </c>
      <c r="AX210" s="5">
        <f t="shared" si="321"/>
        <v>0</v>
      </c>
      <c r="AY210" s="5">
        <f t="shared" si="322"/>
        <v>0</v>
      </c>
      <c r="AZ210" s="5">
        <f t="shared" si="323"/>
        <v>0</v>
      </c>
      <c r="BA210" s="5">
        <f t="shared" si="324"/>
        <v>0</v>
      </c>
      <c r="BB210" s="5">
        <f t="shared" si="325"/>
        <v>0</v>
      </c>
      <c r="BC210" s="5">
        <f t="shared" si="326"/>
        <v>0</v>
      </c>
      <c r="BD210" s="5">
        <f t="shared" si="327"/>
        <v>2.5199438550179542E-2</v>
      </c>
      <c r="BE210" s="5">
        <f t="shared" si="328"/>
        <v>0</v>
      </c>
      <c r="BF210" s="5">
        <f t="shared" si="329"/>
        <v>0</v>
      </c>
      <c r="BG210" s="5">
        <f t="shared" si="330"/>
        <v>0</v>
      </c>
      <c r="BH210" s="5">
        <f t="shared" si="331"/>
        <v>0</v>
      </c>
      <c r="BI210" s="5">
        <f t="shared" si="332"/>
        <v>0</v>
      </c>
      <c r="BJ210" s="8">
        <f t="shared" si="333"/>
        <v>0</v>
      </c>
      <c r="BK210" s="8">
        <f t="shared" si="334"/>
        <v>8.7978705800277945E-2</v>
      </c>
      <c r="BL210" s="8">
        <f t="shared" si="335"/>
        <v>0.68910052536710387</v>
      </c>
      <c r="BM210" s="8">
        <f t="shared" si="336"/>
        <v>0.42593152974974141</v>
      </c>
      <c r="BN210" s="8">
        <f t="shared" si="337"/>
        <v>0.56171901905318289</v>
      </c>
    </row>
    <row r="211" spans="1:66" x14ac:dyDescent="0.25">
      <c r="A211" t="s">
        <v>282</v>
      </c>
      <c r="B211" t="s">
        <v>337</v>
      </c>
      <c r="C211" t="s">
        <v>199</v>
      </c>
      <c r="D211" s="7" t="s">
        <v>495</v>
      </c>
      <c r="E211">
        <f>VLOOKUP(A211,home!$A$2:$E$405,3,FALSE)</f>
        <v>1.6571</v>
      </c>
      <c r="F211">
        <f>VLOOKUP(B211,home!$B$2:$E$405,3,FALSE)</f>
        <v>1.0058</v>
      </c>
      <c r="G211">
        <f>VLOOKUP(C211,away!$B$2:$E$405,4,FALSE)</f>
        <v>0.80459999999999998</v>
      </c>
      <c r="H211">
        <f>VLOOKUP(A211,away!$A$2:$E$405,3,FALSE)</f>
        <v>1.3714</v>
      </c>
      <c r="I211">
        <f>VLOOKUP(C211,away!$B$2:$E$405,3,FALSE)</f>
        <v>1.2153</v>
      </c>
      <c r="J211">
        <f>VLOOKUP(B211,home!$B$2:$E$405,4,FALSE)</f>
        <v>0.24310000000000001</v>
      </c>
      <c r="K211" s="3">
        <f t="shared" si="282"/>
        <v>1.341035815428</v>
      </c>
      <c r="L211" s="3">
        <f t="shared" si="283"/>
        <v>0.40516563430200003</v>
      </c>
      <c r="M211" s="5">
        <f t="shared" si="284"/>
        <v>0.174435287789907</v>
      </c>
      <c r="N211" s="5">
        <f t="shared" si="285"/>
        <v>0.23392396840075577</v>
      </c>
      <c r="O211" s="5">
        <f t="shared" si="286"/>
        <v>7.0675184022049586E-2</v>
      </c>
      <c r="P211" s="5">
        <f t="shared" si="287"/>
        <v>9.4777953035533213E-2</v>
      </c>
      <c r="Q211" s="5">
        <f t="shared" si="288"/>
        <v>0.15685020985623066</v>
      </c>
      <c r="R211" s="5">
        <f t="shared" si="289"/>
        <v>1.4317577881852147E-2</v>
      </c>
      <c r="S211" s="5">
        <f t="shared" si="290"/>
        <v>1.2874201796291443E-2</v>
      </c>
      <c r="T211" s="5">
        <f t="shared" si="291"/>
        <v>6.3550314766801508E-2</v>
      </c>
      <c r="U211" s="5">
        <f t="shared" si="292"/>
        <v>1.9200384729743489E-2</v>
      </c>
      <c r="V211" s="5">
        <f t="shared" si="293"/>
        <v>7.7723219416507301E-4</v>
      </c>
      <c r="W211" s="5">
        <f t="shared" si="294"/>
        <v>7.0113916358201092E-2</v>
      </c>
      <c r="X211" s="5">
        <f t="shared" si="295"/>
        <v>2.8407749394667919E-2</v>
      </c>
      <c r="Y211" s="5">
        <f t="shared" si="296"/>
        <v>5.7549219012914413E-3</v>
      </c>
      <c r="Z211" s="5">
        <f t="shared" si="297"/>
        <v>1.9336635080563038E-3</v>
      </c>
      <c r="AA211" s="5">
        <f t="shared" si="298"/>
        <v>2.5931120192896522E-3</v>
      </c>
      <c r="AB211" s="5">
        <f t="shared" si="299"/>
        <v>1.7387280456421237E-3</v>
      </c>
      <c r="AC211" s="5">
        <f t="shared" si="300"/>
        <v>2.6393912797694841E-5</v>
      </c>
      <c r="AD211" s="5">
        <f t="shared" si="301"/>
        <v>2.3506318249067702E-2</v>
      </c>
      <c r="AE211" s="5">
        <f t="shared" si="302"/>
        <v>9.5239523434881932E-3</v>
      </c>
      <c r="AF211" s="5">
        <f t="shared" si="303"/>
        <v>1.9293890961557065E-3</v>
      </c>
      <c r="AG211" s="5">
        <f t="shared" si="304"/>
        <v>2.6057405231976312E-4</v>
      </c>
      <c r="AH211" s="5">
        <f t="shared" si="305"/>
        <v>1.9586350044206569E-4</v>
      </c>
      <c r="AI211" s="5">
        <f t="shared" si="306"/>
        <v>2.6265996902790799E-4</v>
      </c>
      <c r="AJ211" s="5">
        <f t="shared" si="307"/>
        <v>1.7611821287281696E-4</v>
      </c>
      <c r="AK211" s="5">
        <f t="shared" si="308"/>
        <v>7.8726943737206755E-5</v>
      </c>
      <c r="AL211" s="5">
        <f t="shared" si="309"/>
        <v>5.7363646066312072E-7</v>
      </c>
      <c r="AM211" s="5">
        <f t="shared" si="310"/>
        <v>6.3045629321697083E-3</v>
      </c>
      <c r="AN211" s="5">
        <f t="shared" si="311"/>
        <v>2.5543922394094167E-3</v>
      </c>
      <c r="AO211" s="5">
        <f t="shared" si="312"/>
        <v>5.1747597596821129E-4</v>
      </c>
      <c r="AP211" s="5">
        <f t="shared" si="313"/>
        <v>6.9887827346402288E-5</v>
      </c>
      <c r="AQ211" s="5">
        <f t="shared" si="314"/>
        <v>7.0790364741984355E-6</v>
      </c>
      <c r="AR211" s="5">
        <f t="shared" si="315"/>
        <v>1.5871431878643925E-5</v>
      </c>
      <c r="AS211" s="5">
        <f t="shared" si="316"/>
        <v>2.128415859138721E-5</v>
      </c>
      <c r="AT211" s="5">
        <f t="shared" si="317"/>
        <v>1.4271409486149913E-5</v>
      </c>
      <c r="AU211" s="5">
        <f t="shared" si="318"/>
        <v>6.3794904191886509E-6</v>
      </c>
      <c r="AV211" s="5">
        <f t="shared" si="319"/>
        <v>2.1387812840779419E-6</v>
      </c>
      <c r="AW211" s="5">
        <f t="shared" si="320"/>
        <v>8.6577935476884322E-9</v>
      </c>
      <c r="AX211" s="5">
        <f t="shared" si="321"/>
        <v>1.409107448776558E-3</v>
      </c>
      <c r="AY211" s="5">
        <f t="shared" si="322"/>
        <v>5.709219132832271E-4</v>
      </c>
      <c r="AZ211" s="5">
        <f t="shared" si="323"/>
        <v>1.1565896956615506E-4</v>
      </c>
      <c r="BA211" s="5">
        <f t="shared" si="324"/>
        <v>1.5620346588995645E-5</v>
      </c>
      <c r="BB211" s="5">
        <f t="shared" si="325"/>
        <v>1.5822069084368756E-6</v>
      </c>
      <c r="BC211" s="5">
        <f t="shared" si="326"/>
        <v>1.2821117313076667E-7</v>
      </c>
      <c r="BD211" s="5">
        <f t="shared" si="327"/>
        <v>1.0717597940652911E-6</v>
      </c>
      <c r="BE211" s="5">
        <f t="shared" si="328"/>
        <v>1.4372682693772932E-6</v>
      </c>
      <c r="BF211" s="5">
        <f t="shared" si="329"/>
        <v>9.6371411280658451E-7</v>
      </c>
      <c r="BG211" s="5">
        <f t="shared" si="330"/>
        <v>4.3079171370235006E-7</v>
      </c>
      <c r="BH211" s="5">
        <f t="shared" si="331"/>
        <v>1.4442677926611416E-7</v>
      </c>
      <c r="BI211" s="5">
        <f t="shared" si="332"/>
        <v>3.8736296740554585E-8</v>
      </c>
      <c r="BJ211" s="8">
        <f t="shared" si="333"/>
        <v>0.60538773152664427</v>
      </c>
      <c r="BK211" s="8">
        <f t="shared" si="334"/>
        <v>0.2834625642784383</v>
      </c>
      <c r="BL211" s="8">
        <f t="shared" si="335"/>
        <v>0.1093023872932824</v>
      </c>
      <c r="BM211" s="8">
        <f t="shared" si="336"/>
        <v>0.25453525236460306</v>
      </c>
      <c r="BN211" s="8">
        <f t="shared" si="337"/>
        <v>0.74498018098632834</v>
      </c>
    </row>
    <row r="212" spans="1:66" x14ac:dyDescent="0.25">
      <c r="A212" t="s">
        <v>288</v>
      </c>
      <c r="B212" t="s">
        <v>289</v>
      </c>
      <c r="C212" t="s">
        <v>312</v>
      </c>
      <c r="D212" s="7" t="s">
        <v>495</v>
      </c>
      <c r="E212">
        <f>VLOOKUP(A212,home!$A$2:$E$405,3,FALSE)</f>
        <v>1.6215999999999999</v>
      </c>
      <c r="F212">
        <f>VLOOKUP(B212,home!$B$2:$E$405,3,FALSE)</f>
        <v>0.46250000000000002</v>
      </c>
      <c r="G212">
        <f>VLOOKUP(C212,away!$B$2:$E$405,4,FALSE)</f>
        <v>0.77080000000000004</v>
      </c>
      <c r="H212">
        <f>VLOOKUP(A212,away!$A$2:$E$405,3,FALSE)</f>
        <v>1.2972999999999999</v>
      </c>
      <c r="I212">
        <f>VLOOKUP(C212,away!$B$2:$E$405,3,FALSE)</f>
        <v>1.5417000000000001</v>
      </c>
      <c r="J212">
        <f>VLOOKUP(B212,home!$B$2:$E$405,4,FALSE)</f>
        <v>1.349</v>
      </c>
      <c r="K212" s="3">
        <f t="shared" si="282"/>
        <v>0.57809229200000012</v>
      </c>
      <c r="L212" s="3">
        <f t="shared" si="283"/>
        <v>2.6980639560899999</v>
      </c>
      <c r="M212" s="5">
        <f t="shared" si="284"/>
        <v>3.7773168815637449E-2</v>
      </c>
      <c r="N212" s="5">
        <f t="shared" si="285"/>
        <v>2.1836377736734781E-2</v>
      </c>
      <c r="O212" s="5">
        <f t="shared" si="286"/>
        <v>0.10191442528877419</v>
      </c>
      <c r="P212" s="5">
        <f t="shared" si="287"/>
        <v>5.8915943703050241E-2</v>
      </c>
      <c r="Q212" s="5">
        <f t="shared" si="288"/>
        <v>6.3117208274033922E-3</v>
      </c>
      <c r="R212" s="5">
        <f t="shared" si="289"/>
        <v>0.13748581873863441</v>
      </c>
      <c r="S212" s="5">
        <f t="shared" si="290"/>
        <v>2.2973240869482034E-2</v>
      </c>
      <c r="T212" s="5">
        <f t="shared" si="291"/>
        <v>1.7029426465319644E-2</v>
      </c>
      <c r="U212" s="5">
        <f t="shared" si="292"/>
        <v>7.9479492072113744E-2</v>
      </c>
      <c r="V212" s="5">
        <f t="shared" si="293"/>
        <v>3.9813391597532735E-3</v>
      </c>
      <c r="W212" s="5">
        <f t="shared" si="294"/>
        <v>1.2162523865259216E-3</v>
      </c>
      <c r="X212" s="5">
        <f t="shared" si="295"/>
        <v>3.2815267255940318E-3</v>
      </c>
      <c r="Y212" s="5">
        <f t="shared" si="296"/>
        <v>4.4268844896356487E-3</v>
      </c>
      <c r="Z212" s="5">
        <f t="shared" si="297"/>
        <v>0.12364851067074421</v>
      </c>
      <c r="AA212" s="5">
        <f t="shared" si="298"/>
        <v>7.1480250936036993E-2</v>
      </c>
      <c r="AB212" s="5">
        <f t="shared" si="299"/>
        <v>2.0661091048174388E-2</v>
      </c>
      <c r="AC212" s="5">
        <f t="shared" si="300"/>
        <v>3.881133770898834E-4</v>
      </c>
      <c r="AD212" s="5">
        <f t="shared" si="301"/>
        <v>1.7577653244431002E-4</v>
      </c>
      <c r="AE212" s="5">
        <f t="shared" si="302"/>
        <v>4.7425632651447729E-4</v>
      </c>
      <c r="AF212" s="5">
        <f t="shared" si="303"/>
        <v>6.3978695025818067E-4</v>
      </c>
      <c r="AG212" s="5">
        <f t="shared" si="304"/>
        <v>5.75395370022781E-4</v>
      </c>
      <c r="AH212" s="5">
        <f t="shared" si="305"/>
        <v>8.3402897466236164E-2</v>
      </c>
      <c r="AI212" s="5">
        <f t="shared" si="306"/>
        <v>4.8214572155697466E-2</v>
      </c>
      <c r="AJ212" s="5">
        <f t="shared" si="307"/>
        <v>1.3936236262643266E-2</v>
      </c>
      <c r="AK212" s="5">
        <f t="shared" si="308"/>
        <v>2.6854769209749877E-3</v>
      </c>
      <c r="AL212" s="5">
        <f t="shared" si="309"/>
        <v>2.4214082738604785E-5</v>
      </c>
      <c r="AM212" s="5">
        <f t="shared" si="310"/>
        <v>2.0323011704108719E-5</v>
      </c>
      <c r="AN212" s="5">
        <f t="shared" si="311"/>
        <v>5.4832785358050937E-5</v>
      </c>
      <c r="AO212" s="5">
        <f t="shared" si="312"/>
        <v>7.3971180893288372E-5</v>
      </c>
      <c r="AP212" s="5">
        <f t="shared" si="313"/>
        <v>6.6526325652531545E-5</v>
      </c>
      <c r="AQ212" s="5">
        <f t="shared" si="314"/>
        <v>4.4873070343550221E-5</v>
      </c>
      <c r="AR212" s="5">
        <f t="shared" si="315"/>
        <v>4.5005270297424342E-2</v>
      </c>
      <c r="AS212" s="5">
        <f t="shared" si="316"/>
        <v>2.6017199858317564E-2</v>
      </c>
      <c r="AT212" s="5">
        <f t="shared" si="317"/>
        <v>7.5201713487584388E-3</v>
      </c>
      <c r="AU212" s="5">
        <f t="shared" si="318"/>
        <v>1.449117697078833E-3</v>
      </c>
      <c r="AV212" s="5">
        <f t="shared" si="319"/>
        <v>2.094309427205161E-4</v>
      </c>
      <c r="AW212" s="5">
        <f t="shared" si="320"/>
        <v>1.0490952971373975E-6</v>
      </c>
      <c r="AX212" s="5">
        <f t="shared" si="321"/>
        <v>1.9580960693951726E-6</v>
      </c>
      <c r="AY212" s="5">
        <f t="shared" si="322"/>
        <v>5.2830684273966183E-6</v>
      </c>
      <c r="AZ212" s="5">
        <f t="shared" si="323"/>
        <v>7.1270282507579474E-6</v>
      </c>
      <c r="BA212" s="5">
        <f t="shared" si="324"/>
        <v>6.4097260124683937E-6</v>
      </c>
      <c r="BB212" s="5">
        <f t="shared" si="325"/>
        <v>4.3234626806633627E-6</v>
      </c>
      <c r="BC212" s="5">
        <f t="shared" si="326"/>
        <v>2.3329957648396132E-6</v>
      </c>
      <c r="BD212" s="5">
        <f t="shared" si="327"/>
        <v>2.023784960392809E-2</v>
      </c>
      <c r="BE212" s="5">
        <f t="shared" si="328"/>
        <v>1.1699344862686084E-2</v>
      </c>
      <c r="BF212" s="5">
        <f t="shared" si="329"/>
        <v>3.3816505432843124E-3</v>
      </c>
      <c r="BG212" s="5">
        <f t="shared" si="330"/>
        <v>6.516353711034247E-4</v>
      </c>
      <c r="BH212" s="5">
        <f t="shared" si="331"/>
        <v>9.4176346307362358E-5</v>
      </c>
      <c r="BI212" s="5">
        <f t="shared" si="332"/>
        <v>1.0888523977801774E-5</v>
      </c>
      <c r="BJ212" s="8">
        <f t="shared" si="333"/>
        <v>5.6255364561610226E-2</v>
      </c>
      <c r="BK212" s="8">
        <f t="shared" si="334"/>
        <v>0.12406130307617889</v>
      </c>
      <c r="BL212" s="8">
        <f t="shared" si="335"/>
        <v>0.67553699628487229</v>
      </c>
      <c r="BM212" s="8">
        <f t="shared" si="336"/>
        <v>0.61526048551004109</v>
      </c>
      <c r="BN212" s="8">
        <f t="shared" si="337"/>
        <v>0.36423745511023448</v>
      </c>
    </row>
    <row r="213" spans="1:66" x14ac:dyDescent="0.25">
      <c r="A213" t="s">
        <v>288</v>
      </c>
      <c r="B213" t="s">
        <v>293</v>
      </c>
      <c r="C213" t="s">
        <v>354</v>
      </c>
      <c r="D213" s="7" t="s">
        <v>495</v>
      </c>
      <c r="E213">
        <f>VLOOKUP(A213,home!$A$2:$E$405,3,FALSE)</f>
        <v>1.6215999999999999</v>
      </c>
      <c r="F213">
        <f>VLOOKUP(B213,home!$B$2:$E$405,3,FALSE)</f>
        <v>1.0791999999999999</v>
      </c>
      <c r="G213">
        <f>VLOOKUP(C213,away!$B$2:$E$405,4,FALSE)</f>
        <v>1.0791999999999999</v>
      </c>
      <c r="H213">
        <f>VLOOKUP(A213,away!$A$2:$E$405,3,FALSE)</f>
        <v>1.2972999999999999</v>
      </c>
      <c r="I213">
        <f>VLOOKUP(C213,away!$B$2:$E$405,3,FALSE)</f>
        <v>0.96350000000000002</v>
      </c>
      <c r="J213">
        <f>VLOOKUP(B213,home!$B$2:$E$405,4,FALSE)</f>
        <v>1.1561999999999999</v>
      </c>
      <c r="K213" s="3">
        <f t="shared" si="282"/>
        <v>1.8886331530239997</v>
      </c>
      <c r="L213" s="3">
        <f t="shared" si="283"/>
        <v>1.4451905135099996</v>
      </c>
      <c r="M213" s="5">
        <f t="shared" si="284"/>
        <v>3.5656505491702371E-2</v>
      </c>
      <c r="N213" s="5">
        <f t="shared" si="285"/>
        <v>6.7342058392611412E-2</v>
      </c>
      <c r="O213" s="5">
        <f t="shared" si="286"/>
        <v>5.1530443481525474E-2</v>
      </c>
      <c r="P213" s="5">
        <f t="shared" si="287"/>
        <v>9.7322103949238473E-2</v>
      </c>
      <c r="Q213" s="5">
        <f t="shared" si="288"/>
        <v>6.3592222036582019E-2</v>
      </c>
      <c r="R213" s="5">
        <f t="shared" si="289"/>
        <v>3.7235654038231911E-2</v>
      </c>
      <c r="S213" s="5">
        <f t="shared" si="290"/>
        <v>6.6408582294404286E-2</v>
      </c>
      <c r="T213" s="5">
        <f t="shared" si="291"/>
        <v>9.1902876020289875E-2</v>
      </c>
      <c r="U213" s="5">
        <f t="shared" si="292"/>
        <v>7.0324490691136762E-2</v>
      </c>
      <c r="V213" s="5">
        <f t="shared" si="293"/>
        <v>2.0139765552371423E-2</v>
      </c>
      <c r="W213" s="5">
        <f t="shared" si="294"/>
        <v>4.0034126270917375E-2</v>
      </c>
      <c r="X213" s="5">
        <f t="shared" si="295"/>
        <v>5.7856939503391241E-2</v>
      </c>
      <c r="Y213" s="5">
        <f t="shared" si="296"/>
        <v>4.1807150055511492E-2</v>
      </c>
      <c r="Z213" s="5">
        <f t="shared" si="297"/>
        <v>1.7937537993464359E-2</v>
      </c>
      <c r="AA213" s="5">
        <f t="shared" si="298"/>
        <v>3.3877428938084382E-2</v>
      </c>
      <c r="AB213" s="5">
        <f t="shared" si="299"/>
        <v>3.1991017715840404E-2</v>
      </c>
      <c r="AC213" s="5">
        <f t="shared" si="300"/>
        <v>3.435635954737113E-3</v>
      </c>
      <c r="AD213" s="5">
        <f t="shared" si="301"/>
        <v>1.8902444531900903E-2</v>
      </c>
      <c r="AE213" s="5">
        <f t="shared" si="302"/>
        <v>2.7317633519652149E-2</v>
      </c>
      <c r="AF213" s="5">
        <f t="shared" si="303"/>
        <v>1.9739592407072036E-2</v>
      </c>
      <c r="AG213" s="5">
        <f t="shared" si="304"/>
        <v>9.5091572290848438E-3</v>
      </c>
      <c r="AH213" s="5">
        <f t="shared" si="305"/>
        <v>6.4807899359699715E-3</v>
      </c>
      <c r="AI213" s="5">
        <f t="shared" si="306"/>
        <v>1.2239834730857173E-2</v>
      </c>
      <c r="AJ213" s="5">
        <f t="shared" si="307"/>
        <v>1.1558278830115723E-2</v>
      </c>
      <c r="AK213" s="5">
        <f t="shared" si="308"/>
        <v>7.2764495301506655E-3</v>
      </c>
      <c r="AL213" s="5">
        <f t="shared" si="309"/>
        <v>3.7509376189035214E-4</v>
      </c>
      <c r="AM213" s="5">
        <f t="shared" si="310"/>
        <v>7.1399566832290482E-3</v>
      </c>
      <c r="AN213" s="5">
        <f t="shared" si="311"/>
        <v>1.0318597665474941E-2</v>
      </c>
      <c r="AO213" s="5">
        <f t="shared" si="312"/>
        <v>7.4561697294354082E-3</v>
      </c>
      <c r="AP213" s="5">
        <f t="shared" si="313"/>
        <v>3.5918619200334912E-3</v>
      </c>
      <c r="AQ213" s="5">
        <f t="shared" si="314"/>
        <v>1.2977311931675537E-3</v>
      </c>
      <c r="AR213" s="5">
        <f t="shared" si="315"/>
        <v>1.8731952271029751E-3</v>
      </c>
      <c r="AS213" s="5">
        <f t="shared" si="316"/>
        <v>3.5377786079929994E-3</v>
      </c>
      <c r="AT213" s="5">
        <f t="shared" si="317"/>
        <v>3.340782983557338E-3</v>
      </c>
      <c r="AU213" s="5">
        <f t="shared" si="318"/>
        <v>2.1031711666016058E-3</v>
      </c>
      <c r="AV213" s="5">
        <f t="shared" si="319"/>
        <v>9.9302969793198855E-4</v>
      </c>
      <c r="AW213" s="5">
        <f t="shared" si="320"/>
        <v>2.8438720432017355E-5</v>
      </c>
      <c r="AX213" s="5">
        <f t="shared" si="321"/>
        <v>2.2474598171836097E-3</v>
      </c>
      <c r="AY213" s="5">
        <f t="shared" si="322"/>
        <v>3.2480076072886705E-3</v>
      </c>
      <c r="AZ213" s="5">
        <f t="shared" si="323"/>
        <v>2.3469948909309499E-3</v>
      </c>
      <c r="BA213" s="5">
        <f t="shared" si="324"/>
        <v>1.1306182505432818E-3</v>
      </c>
      <c r="BB213" s="5">
        <f t="shared" si="325"/>
        <v>4.0848969252160571E-4</v>
      </c>
      <c r="BC213" s="5">
        <f t="shared" si="326"/>
        <v>1.1806908569976819E-4</v>
      </c>
      <c r="BD213" s="5">
        <f t="shared" si="327"/>
        <v>4.5118732869357147E-4</v>
      </c>
      <c r="BE213" s="5">
        <f t="shared" si="328"/>
        <v>8.5212734719501563E-4</v>
      </c>
      <c r="BF213" s="5">
        <f t="shared" si="329"/>
        <v>8.0467797925544969E-4</v>
      </c>
      <c r="BG213" s="5">
        <f t="shared" si="330"/>
        <v>5.0658050304339998E-4</v>
      </c>
      <c r="BH213" s="5">
        <f t="shared" si="331"/>
        <v>2.3918618318083507E-4</v>
      </c>
      <c r="BI213" s="5">
        <f t="shared" si="332"/>
        <v>9.0346991060119244E-5</v>
      </c>
      <c r="BJ213" s="8">
        <f t="shared" si="333"/>
        <v>0.47730815650252167</v>
      </c>
      <c r="BK213" s="8">
        <f t="shared" si="334"/>
        <v>0.22658569461163269</v>
      </c>
      <c r="BL213" s="8">
        <f t="shared" si="335"/>
        <v>0.27730645190752784</v>
      </c>
      <c r="BM213" s="8">
        <f t="shared" si="336"/>
        <v>0.64323928473839842</v>
      </c>
      <c r="BN213" s="8">
        <f t="shared" si="337"/>
        <v>0.35267898738989167</v>
      </c>
    </row>
    <row r="214" spans="1:66" x14ac:dyDescent="0.25">
      <c r="A214" t="s">
        <v>288</v>
      </c>
      <c r="B214" t="s">
        <v>313</v>
      </c>
      <c r="C214" t="s">
        <v>476</v>
      </c>
      <c r="D214" s="7" t="s">
        <v>495</v>
      </c>
      <c r="E214">
        <f>VLOOKUP(A214,home!$A$2:$E$405,3,FALSE)</f>
        <v>1.6215999999999999</v>
      </c>
      <c r="F214">
        <f>VLOOKUP(B214,home!$B$2:$E$405,3,FALSE)</f>
        <v>0.30830000000000002</v>
      </c>
      <c r="G214">
        <f>VLOOKUP(C214,away!$B$2:$E$405,4,FALSE)</f>
        <v>0.77080000000000004</v>
      </c>
      <c r="H214">
        <f>VLOOKUP(A214,away!$A$2:$E$405,3,FALSE)</f>
        <v>1.2972999999999999</v>
      </c>
      <c r="I214">
        <f>VLOOKUP(C214,away!$B$2:$E$405,3,FALSE)</f>
        <v>0.96350000000000002</v>
      </c>
      <c r="J214">
        <f>VLOOKUP(B214,home!$B$2:$E$405,4,FALSE)</f>
        <v>1.1561999999999999</v>
      </c>
      <c r="K214" s="3">
        <f t="shared" si="282"/>
        <v>0.385353197024</v>
      </c>
      <c r="L214" s="3">
        <f t="shared" si="283"/>
        <v>1.4451905135099996</v>
      </c>
      <c r="M214" s="5">
        <f t="shared" si="284"/>
        <v>0.16032637293510152</v>
      </c>
      <c r="N214" s="5">
        <f t="shared" si="285"/>
        <v>6.1782280377803478E-2</v>
      </c>
      <c r="O214" s="5">
        <f t="shared" si="286"/>
        <v>0.23170215323127505</v>
      </c>
      <c r="P214" s="5">
        <f t="shared" si="287"/>
        <v>8.9287165505016572E-2</v>
      </c>
      <c r="Q214" s="5">
        <f t="shared" si="288"/>
        <v>1.1903999631509855E-2</v>
      </c>
      <c r="R214" s="5">
        <f t="shared" si="289"/>
        <v>0.16742687690483954</v>
      </c>
      <c r="S214" s="5">
        <f t="shared" si="290"/>
        <v>1.2431201707449727E-2</v>
      </c>
      <c r="T214" s="5">
        <f t="shared" si="291"/>
        <v>1.7203547340284571E-2</v>
      </c>
      <c r="U214" s="5">
        <f t="shared" si="292"/>
        <v>6.451848228302362E-2</v>
      </c>
      <c r="V214" s="5">
        <f t="shared" si="293"/>
        <v>7.6922727057000286E-4</v>
      </c>
      <c r="W214" s="5">
        <f t="shared" si="294"/>
        <v>1.5290814384582802E-3</v>
      </c>
      <c r="X214" s="5">
        <f t="shared" si="295"/>
        <v>2.2098139892441308E-3</v>
      </c>
      <c r="Y214" s="5">
        <f t="shared" si="296"/>
        <v>1.5968011069386534E-3</v>
      </c>
      <c r="Z214" s="5">
        <f t="shared" si="297"/>
        <v>8.0654578069826857E-2</v>
      </c>
      <c r="AA214" s="5">
        <f t="shared" si="298"/>
        <v>3.1080499513829581E-2</v>
      </c>
      <c r="AB214" s="5">
        <f t="shared" si="299"/>
        <v>5.9884849263785525E-3</v>
      </c>
      <c r="AC214" s="5">
        <f t="shared" si="300"/>
        <v>2.6774339025213679E-5</v>
      </c>
      <c r="AD214" s="5">
        <f t="shared" si="301"/>
        <v>1.4730910520498875E-4</v>
      </c>
      <c r="AE214" s="5">
        <f t="shared" si="302"/>
        <v>2.1288972139589621E-4</v>
      </c>
      <c r="AF214" s="5">
        <f t="shared" si="303"/>
        <v>1.5383310289256803E-4</v>
      </c>
      <c r="AG214" s="5">
        <f t="shared" si="304"/>
        <v>7.4106046988049002E-5</v>
      </c>
      <c r="AH214" s="5">
        <f t="shared" si="305"/>
        <v>2.9140307774416362E-2</v>
      </c>
      <c r="AI214" s="5">
        <f t="shared" si="306"/>
        <v>1.1229310763134666E-2</v>
      </c>
      <c r="AJ214" s="5">
        <f t="shared" si="307"/>
        <v>2.163625401474978E-3</v>
      </c>
      <c r="AK214" s="5">
        <f t="shared" si="308"/>
        <v>2.7791998854023947E-4</v>
      </c>
      <c r="AL214" s="5">
        <f t="shared" si="309"/>
        <v>5.9643458429621442E-7</v>
      </c>
      <c r="AM214" s="5">
        <f t="shared" si="310"/>
        <v>1.1353206928297439E-5</v>
      </c>
      <c r="AN214" s="5">
        <f t="shared" si="311"/>
        <v>1.6407546950691461E-5</v>
      </c>
      <c r="AO214" s="5">
        <f t="shared" si="312"/>
        <v>1.1856015601554612E-5</v>
      </c>
      <c r="AP214" s="5">
        <f t="shared" si="313"/>
        <v>5.711400425131093E-6</v>
      </c>
      <c r="AQ214" s="5">
        <f t="shared" si="314"/>
        <v>2.0635154283141089E-6</v>
      </c>
      <c r="AR214" s="5">
        <f t="shared" si="315"/>
        <v>8.4226592712696377E-3</v>
      </c>
      <c r="AS214" s="5">
        <f t="shared" si="316"/>
        <v>3.2456986776275894E-3</v>
      </c>
      <c r="AT214" s="5">
        <f t="shared" si="317"/>
        <v>6.2537018100018021E-4</v>
      </c>
      <c r="AU214" s="5">
        <f t="shared" si="318"/>
        <v>8.0329466190632331E-5</v>
      </c>
      <c r="AV214" s="5">
        <f t="shared" si="319"/>
        <v>7.7388041529478724E-6</v>
      </c>
      <c r="AW214" s="5">
        <f t="shared" si="320"/>
        <v>9.2266572079830891E-9</v>
      </c>
      <c r="AX214" s="5">
        <f t="shared" si="321"/>
        <v>7.2916576438240694E-7</v>
      </c>
      <c r="AY214" s="5">
        <f t="shared" si="322"/>
        <v>1.0537834454617221E-6</v>
      </c>
      <c r="AZ214" s="5">
        <f t="shared" si="323"/>
        <v>7.6145891933758147E-7</v>
      </c>
      <c r="BA214" s="5">
        <f t="shared" si="324"/>
        <v>3.6681773555141627E-7</v>
      </c>
      <c r="BB214" s="5">
        <f t="shared" si="325"/>
        <v>1.3253037790153166E-7</v>
      </c>
      <c r="BC214" s="5">
        <f t="shared" si="326"/>
        <v>3.8306328979037749E-8</v>
      </c>
      <c r="BD214" s="5">
        <f t="shared" si="327"/>
        <v>2.0287245462276547E-3</v>
      </c>
      <c r="BE214" s="5">
        <f t="shared" si="328"/>
        <v>7.817754897698904E-4</v>
      </c>
      <c r="BF214" s="5">
        <f t="shared" si="329"/>
        <v>1.506298421689153E-4</v>
      </c>
      <c r="BG214" s="5">
        <f t="shared" si="330"/>
        <v>1.9348563749004017E-5</v>
      </c>
      <c r="BH214" s="5">
        <f t="shared" si="331"/>
        <v>1.8640077246253419E-6</v>
      </c>
      <c r="BI214" s="5">
        <f t="shared" si="332"/>
        <v>1.4366026719236155E-7</v>
      </c>
      <c r="BJ214" s="8">
        <f t="shared" si="333"/>
        <v>9.6864135608626056E-2</v>
      </c>
      <c r="BK214" s="8">
        <f t="shared" si="334"/>
        <v>0.26284239197519271</v>
      </c>
      <c r="BL214" s="8">
        <f t="shared" si="335"/>
        <v>0.55889194329706071</v>
      </c>
      <c r="BM214" s="8">
        <f t="shared" si="336"/>
        <v>0.27682315580837236</v>
      </c>
      <c r="BN214" s="8">
        <f t="shared" si="337"/>
        <v>0.72242884858554612</v>
      </c>
    </row>
    <row r="215" spans="1:66" x14ac:dyDescent="0.25">
      <c r="A215" t="s">
        <v>288</v>
      </c>
      <c r="B215" t="s">
        <v>320</v>
      </c>
      <c r="C215" t="s">
        <v>357</v>
      </c>
      <c r="D215" s="7" t="s">
        <v>495</v>
      </c>
      <c r="E215">
        <f>VLOOKUP(A215,home!$A$2:$E$405,3,FALSE)</f>
        <v>1.6215999999999999</v>
      </c>
      <c r="F215">
        <f>VLOOKUP(B215,home!$B$2:$E$405,3,FALSE)</f>
        <v>1.0278</v>
      </c>
      <c r="G215">
        <f>VLOOKUP(C215,away!$B$2:$E$405,4,FALSE)</f>
        <v>1.6959</v>
      </c>
      <c r="H215">
        <f>VLOOKUP(A215,away!$A$2:$E$405,3,FALSE)</f>
        <v>1.2972999999999999</v>
      </c>
      <c r="I215">
        <f>VLOOKUP(C215,away!$B$2:$E$405,3,FALSE)</f>
        <v>0.77080000000000004</v>
      </c>
      <c r="J215">
        <f>VLOOKUP(B215,home!$B$2:$E$405,4,FALSE)</f>
        <v>1.0278</v>
      </c>
      <c r="K215" s="3">
        <f t="shared" si="282"/>
        <v>2.8265234260319998</v>
      </c>
      <c r="L215" s="3">
        <f t="shared" si="283"/>
        <v>1.027757695752</v>
      </c>
      <c r="M215" s="5">
        <f t="shared" si="284"/>
        <v>2.118883002471136E-2</v>
      </c>
      <c r="N215" s="5">
        <f t="shared" si="285"/>
        <v>5.9890724435056865E-2</v>
      </c>
      <c r="O215" s="5">
        <f t="shared" si="286"/>
        <v>2.1776983121878143E-2</v>
      </c>
      <c r="P215" s="5">
        <f t="shared" si="287"/>
        <v>6.155315294229205E-2</v>
      </c>
      <c r="Q215" s="5">
        <f t="shared" si="288"/>
        <v>8.4641267808857681E-2</v>
      </c>
      <c r="R215" s="5">
        <f t="shared" si="289"/>
        <v>1.1190730996885839E-2</v>
      </c>
      <c r="S215" s="5">
        <f t="shared" si="290"/>
        <v>4.4702688075728338E-2</v>
      </c>
      <c r="T215" s="5">
        <f t="shared" si="291"/>
        <v>8.6990714368759506E-2</v>
      </c>
      <c r="U215" s="5">
        <f t="shared" si="292"/>
        <v>3.1630863317120256E-2</v>
      </c>
      <c r="V215" s="5">
        <f t="shared" si="293"/>
        <v>1.4428940955356887E-2</v>
      </c>
      <c r="W215" s="5">
        <f t="shared" si="294"/>
        <v>7.9746842090261477E-2</v>
      </c>
      <c r="X215" s="5">
        <f t="shared" si="295"/>
        <v>8.1960430670185741E-2</v>
      </c>
      <c r="Y215" s="5">
        <f t="shared" si="296"/>
        <v>4.2117731684215828E-2</v>
      </c>
      <c r="Z215" s="5">
        <f t="shared" si="297"/>
        <v>3.8337866343799575E-3</v>
      </c>
      <c r="AA215" s="5">
        <f t="shared" si="298"/>
        <v>1.0836287732483327E-2</v>
      </c>
      <c r="AB215" s="5">
        <f t="shared" si="299"/>
        <v>1.5314510563543654E-2</v>
      </c>
      <c r="AC215" s="5">
        <f t="shared" si="300"/>
        <v>2.6197376412023087E-3</v>
      </c>
      <c r="AD215" s="5">
        <f t="shared" si="301"/>
        <v>5.6351579330049681E-2</v>
      </c>
      <c r="AE215" s="5">
        <f t="shared" si="302"/>
        <v>5.7915769324237892E-2</v>
      </c>
      <c r="AF215" s="5">
        <f t="shared" si="303"/>
        <v>2.9761688814191552E-2</v>
      </c>
      <c r="AG215" s="5">
        <f t="shared" si="304"/>
        <v>1.0195934905787195E-2</v>
      </c>
      <c r="AH215" s="5">
        <f t="shared" si="305"/>
        <v>9.8505092933879007E-4</v>
      </c>
      <c r="AI215" s="5">
        <f t="shared" si="306"/>
        <v>2.7842695276106828E-3</v>
      </c>
      <c r="AJ215" s="5">
        <f t="shared" si="307"/>
        <v>3.9349015220893225E-3</v>
      </c>
      <c r="AK215" s="5">
        <f t="shared" si="308"/>
        <v>3.7073637771048141E-3</v>
      </c>
      <c r="AL215" s="5">
        <f t="shared" si="309"/>
        <v>3.0441154421370989E-4</v>
      </c>
      <c r="AM215" s="5">
        <f t="shared" si="310"/>
        <v>3.1855811814057215E-2</v>
      </c>
      <c r="AN215" s="5">
        <f t="shared" si="311"/>
        <v>3.2740055746324784E-2</v>
      </c>
      <c r="AO215" s="5">
        <f t="shared" si="312"/>
        <v>1.6824422126317393E-2</v>
      </c>
      <c r="AP215" s="5">
        <f t="shared" si="313"/>
        <v>5.7638097723009766E-3</v>
      </c>
      <c r="AQ215" s="5">
        <f t="shared" si="314"/>
        <v>1.480949962583228E-3</v>
      </c>
      <c r="AR215" s="5">
        <f t="shared" si="315"/>
        <v>2.0247873466712027E-4</v>
      </c>
      <c r="AS215" s="5">
        <f t="shared" si="316"/>
        <v>5.7231088680993302E-4</v>
      </c>
      <c r="AT215" s="5">
        <f t="shared" si="317"/>
        <v>8.0882506427071212E-4</v>
      </c>
      <c r="AU215" s="5">
        <f t="shared" si="318"/>
        <v>7.6205433057433523E-4</v>
      </c>
      <c r="AV215" s="5">
        <f t="shared" si="319"/>
        <v>5.3849110431937301E-4</v>
      </c>
      <c r="AW215" s="5">
        <f t="shared" si="320"/>
        <v>2.456416150046627E-5</v>
      </c>
      <c r="AX215" s="5">
        <f t="shared" si="321"/>
        <v>1.5006866391283289E-2</v>
      </c>
      <c r="AY215" s="5">
        <f t="shared" si="322"/>
        <v>1.5423422422763445E-2</v>
      </c>
      <c r="AZ215" s="5">
        <f t="shared" si="323"/>
        <v>7.9257705449145444E-3</v>
      </c>
      <c r="BA215" s="5">
        <f t="shared" si="324"/>
        <v>2.7152572241001486E-3</v>
      </c>
      <c r="BB215" s="5">
        <f t="shared" si="325"/>
        <v>6.9765662700378521E-4</v>
      </c>
      <c r="BC215" s="5">
        <f t="shared" si="326"/>
        <v>1.434043934791046E-4</v>
      </c>
      <c r="BD215" s="5">
        <f t="shared" si="327"/>
        <v>3.4683179630043343E-5</v>
      </c>
      <c r="BE215" s="5">
        <f t="shared" si="328"/>
        <v>9.8032819713593389E-5</v>
      </c>
      <c r="BF215" s="5">
        <f t="shared" si="329"/>
        <v>1.3854603072022169E-4</v>
      </c>
      <c r="BG215" s="5">
        <f t="shared" si="330"/>
        <v>1.3053453380481857E-4</v>
      </c>
      <c r="BH215" s="5">
        <f t="shared" si="331"/>
        <v>9.2239729426371405E-5</v>
      </c>
      <c r="BI215" s="5">
        <f t="shared" si="332"/>
        <v>5.2143551206898401E-5</v>
      </c>
      <c r="BJ215" s="8">
        <f t="shared" si="333"/>
        <v>0.72015011045673116</v>
      </c>
      <c r="BK215" s="8">
        <f t="shared" si="334"/>
        <v>0.16022118360626808</v>
      </c>
      <c r="BL215" s="8">
        <f t="shared" si="335"/>
        <v>0.10559130145319826</v>
      </c>
      <c r="BM215" s="8">
        <f t="shared" si="336"/>
        <v>0.7141558345596325</v>
      </c>
      <c r="BN215" s="8">
        <f t="shared" si="337"/>
        <v>0.26024168932968195</v>
      </c>
    </row>
    <row r="216" spans="1:66" x14ac:dyDescent="0.25">
      <c r="A216" t="s">
        <v>288</v>
      </c>
      <c r="B216" t="s">
        <v>355</v>
      </c>
      <c r="C216" t="s">
        <v>316</v>
      </c>
      <c r="D216" s="7" t="s">
        <v>495</v>
      </c>
      <c r="E216">
        <f>VLOOKUP(A216,home!$A$2:$E$405,3,FALSE)</f>
        <v>1.6215999999999999</v>
      </c>
      <c r="F216">
        <f>VLOOKUP(B216,home!$B$2:$E$405,3,FALSE)</f>
        <v>1.5417000000000001</v>
      </c>
      <c r="G216">
        <f>VLOOKUP(C216,away!$B$2:$E$405,4,FALSE)</f>
        <v>1.3875</v>
      </c>
      <c r="H216">
        <f>VLOOKUP(A216,away!$A$2:$E$405,3,FALSE)</f>
        <v>1.2972999999999999</v>
      </c>
      <c r="I216">
        <f>VLOOKUP(C216,away!$B$2:$E$405,3,FALSE)</f>
        <v>1.5417000000000001</v>
      </c>
      <c r="J216">
        <f>VLOOKUP(B216,home!$B$2:$E$405,4,FALSE)</f>
        <v>0.77080000000000004</v>
      </c>
      <c r="K216" s="3">
        <f t="shared" si="282"/>
        <v>3.4687787490000002</v>
      </c>
      <c r="L216" s="3">
        <f t="shared" si="283"/>
        <v>1.5416365436280002</v>
      </c>
      <c r="M216" s="5">
        <f t="shared" si="284"/>
        <v>6.6681335044690209E-3</v>
      </c>
      <c r="N216" s="5">
        <f t="shared" si="285"/>
        <v>2.3130279795797036E-2</v>
      </c>
      <c r="O216" s="5">
        <f t="shared" si="286"/>
        <v>1.0279838288279688E-2</v>
      </c>
      <c r="P216" s="5">
        <f t="shared" si="287"/>
        <v>3.5658484597541118E-2</v>
      </c>
      <c r="Q216" s="5">
        <f t="shared" si="288"/>
        <v>4.0116911507042413E-2</v>
      </c>
      <c r="R216" s="5">
        <f t="shared" si="289"/>
        <v>7.92388718389914E-3</v>
      </c>
      <c r="S216" s="5">
        <f t="shared" si="290"/>
        <v>4.7671793124001348E-2</v>
      </c>
      <c r="T216" s="5">
        <f t="shared" si="291"/>
        <v>6.1845696796747222E-2</v>
      </c>
      <c r="U216" s="5">
        <f t="shared" si="292"/>
        <v>2.7486211472982792E-2</v>
      </c>
      <c r="V216" s="5">
        <f t="shared" si="293"/>
        <v>2.8325499343841602E-2</v>
      </c>
      <c r="W216" s="5">
        <f t="shared" si="294"/>
        <v>4.6385563370380772E-2</v>
      </c>
      <c r="X216" s="5">
        <f t="shared" si="295"/>
        <v>7.1509679588551395E-2</v>
      </c>
      <c r="Y216" s="5">
        <f t="shared" si="296"/>
        <v>5.5120967638420081E-2</v>
      </c>
      <c r="Z216" s="5">
        <f t="shared" si="297"/>
        <v>4.0719180167614931E-3</v>
      </c>
      <c r="AA216" s="5">
        <f t="shared" si="298"/>
        <v>1.4124582684212494E-2</v>
      </c>
      <c r="AB216" s="5">
        <f t="shared" si="299"/>
        <v>2.4497526126744839E-2</v>
      </c>
      <c r="AC216" s="5">
        <f t="shared" si="300"/>
        <v>9.4670830806054922E-3</v>
      </c>
      <c r="AD216" s="5">
        <f t="shared" si="301"/>
        <v>4.0225314119892414E-2</v>
      </c>
      <c r="AE216" s="5">
        <f t="shared" si="302"/>
        <v>6.2012814226141535E-2</v>
      </c>
      <c r="AF216" s="5">
        <f t="shared" si="303"/>
        <v>4.7800610292117074E-2</v>
      </c>
      <c r="AG216" s="5">
        <f t="shared" si="304"/>
        <v>2.4563722544682795E-2</v>
      </c>
      <c r="AH216" s="5">
        <f t="shared" si="305"/>
        <v>1.5693544043241922E-3</v>
      </c>
      <c r="AI216" s="5">
        <f t="shared" si="306"/>
        <v>5.4437432073693118E-3</v>
      </c>
      <c r="AJ216" s="5">
        <f t="shared" si="307"/>
        <v>9.4415703763678846E-3</v>
      </c>
      <c r="AK216" s="5">
        <f t="shared" si="308"/>
        <v>1.0916906226244286E-2</v>
      </c>
      <c r="AL216" s="5">
        <f t="shared" si="309"/>
        <v>2.0250454552966806E-3</v>
      </c>
      <c r="AM216" s="5">
        <f t="shared" si="310"/>
        <v>2.7906542958186481E-2</v>
      </c>
      <c r="AN216" s="5">
        <f t="shared" si="311"/>
        <v>4.302174643066492E-2</v>
      </c>
      <c r="AO216" s="5">
        <f t="shared" si="312"/>
        <v>3.3161948234105273E-2</v>
      </c>
      <c r="AP216" s="5">
        <f t="shared" si="313"/>
        <v>1.7041223751865574E-2</v>
      </c>
      <c r="AQ216" s="5">
        <f t="shared" si="314"/>
        <v>6.5678433210043553E-3</v>
      </c>
      <c r="AR216" s="5">
        <f t="shared" si="315"/>
        <v>4.8387481992194547E-4</v>
      </c>
      <c r="AS216" s="5">
        <f t="shared" si="316"/>
        <v>1.6784546925214465E-3</v>
      </c>
      <c r="AT216" s="5">
        <f t="shared" si="317"/>
        <v>2.9110939842888614E-3</v>
      </c>
      <c r="AU216" s="5">
        <f t="shared" si="318"/>
        <v>3.3659803163476484E-3</v>
      </c>
      <c r="AV216" s="5">
        <f t="shared" si="319"/>
        <v>2.9189602477247547E-3</v>
      </c>
      <c r="AW216" s="5">
        <f t="shared" si="320"/>
        <v>3.0080903169539183E-4</v>
      </c>
      <c r="AX216" s="5">
        <f t="shared" si="321"/>
        <v>1.6133603861902143E-2</v>
      </c>
      <c r="AY216" s="5">
        <f t="shared" si="322"/>
        <v>2.4872153293926176E-2</v>
      </c>
      <c r="AZ216" s="5">
        <f t="shared" si="323"/>
        <v>1.917191021831707E-2</v>
      </c>
      <c r="BA216" s="5">
        <f t="shared" si="324"/>
        <v>9.8520391345708908E-3</v>
      </c>
      <c r="BB216" s="5">
        <f t="shared" si="325"/>
        <v>3.797065889776915E-3</v>
      </c>
      <c r="BC216" s="5">
        <f t="shared" si="326"/>
        <v>1.1707391068486925E-3</v>
      </c>
      <c r="BD216" s="5">
        <f t="shared" si="327"/>
        <v>1.2432651748884823E-4</v>
      </c>
      <c r="BE216" s="5">
        <f t="shared" si="328"/>
        <v>4.3126118180249364E-4</v>
      </c>
      <c r="BF216" s="5">
        <f t="shared" si="329"/>
        <v>7.4797481135255772E-4</v>
      </c>
      <c r="BG216" s="5">
        <f t="shared" si="330"/>
        <v>8.6485304346901231E-4</v>
      </c>
      <c r="BH216" s="5">
        <f t="shared" si="331"/>
        <v>7.4999596454832071E-4</v>
      </c>
      <c r="BI216" s="5">
        <f t="shared" si="332"/>
        <v>5.2031401273219444E-4</v>
      </c>
      <c r="BJ216" s="8">
        <f t="shared" si="333"/>
        <v>0.67540837608094118</v>
      </c>
      <c r="BK216" s="8">
        <f t="shared" si="334"/>
        <v>0.15468819239968143</v>
      </c>
      <c r="BL216" s="8">
        <f t="shared" si="335"/>
        <v>0.12648070956262272</v>
      </c>
      <c r="BM216" s="8">
        <f t="shared" si="336"/>
        <v>0.81230031692074767</v>
      </c>
      <c r="BN216" s="8">
        <f t="shared" si="337"/>
        <v>0.12377753487702842</v>
      </c>
    </row>
    <row r="217" spans="1:66" x14ac:dyDescent="0.25">
      <c r="A217" t="s">
        <v>34</v>
      </c>
      <c r="B217" t="s">
        <v>205</v>
      </c>
      <c r="C217" t="s">
        <v>206</v>
      </c>
      <c r="D217" s="7" t="s">
        <v>495</v>
      </c>
      <c r="E217">
        <f>VLOOKUP(A217,home!$A$2:$E$405,3,FALSE)</f>
        <v>1.4921</v>
      </c>
      <c r="F217">
        <f>VLOOKUP(B217,home!$B$2:$E$405,3,FALSE)</f>
        <v>0.50260000000000005</v>
      </c>
      <c r="G217">
        <f>VLOOKUP(C217,away!$B$2:$E$405,4,FALSE)</f>
        <v>1.1728000000000001</v>
      </c>
      <c r="H217">
        <f>VLOOKUP(A217,away!$A$2:$E$405,3,FALSE)</f>
        <v>1.2222</v>
      </c>
      <c r="I217">
        <f>VLOOKUP(C217,away!$B$2:$E$405,3,FALSE)</f>
        <v>1.2273000000000001</v>
      </c>
      <c r="J217">
        <f>VLOOKUP(B217,home!$B$2:$E$405,4,FALSE)</f>
        <v>0.61360000000000003</v>
      </c>
      <c r="K217" s="3">
        <f t="shared" si="282"/>
        <v>0.87951727068800012</v>
      </c>
      <c r="L217" s="3">
        <f t="shared" si="283"/>
        <v>0.92040371841600011</v>
      </c>
      <c r="M217" s="5">
        <f t="shared" si="284"/>
        <v>0.16531194915082373</v>
      </c>
      <c r="N217" s="5">
        <f t="shared" si="285"/>
        <v>0.14539471432924594</v>
      </c>
      <c r="O217" s="5">
        <f t="shared" si="286"/>
        <v>0.15215373269701493</v>
      </c>
      <c r="P217" s="5">
        <f t="shared" si="287"/>
        <v>0.13382183570667008</v>
      </c>
      <c r="Q217" s="5">
        <f t="shared" si="288"/>
        <v>6.3938581159659932E-2</v>
      </c>
      <c r="R217" s="5">
        <f t="shared" si="289"/>
        <v>7.0021430672603316E-2</v>
      </c>
      <c r="S217" s="5">
        <f t="shared" si="290"/>
        <v>2.70825608854872E-2</v>
      </c>
      <c r="T217" s="5">
        <f t="shared" si="291"/>
        <v>5.8849307849594211E-2</v>
      </c>
      <c r="U217" s="5">
        <f t="shared" si="292"/>
        <v>6.1585057594837081E-2</v>
      </c>
      <c r="V217" s="5">
        <f t="shared" si="293"/>
        <v>2.4359588926340537E-3</v>
      </c>
      <c r="W217" s="5">
        <f t="shared" si="294"/>
        <v>1.8745028797735767E-2</v>
      </c>
      <c r="X217" s="5">
        <f t="shared" si="295"/>
        <v>1.7252994207251005E-2</v>
      </c>
      <c r="Y217" s="5">
        <f t="shared" si="296"/>
        <v>7.939860011081764E-3</v>
      </c>
      <c r="Z217" s="5">
        <f t="shared" si="297"/>
        <v>2.148266171995742E-2</v>
      </c>
      <c r="AA217" s="5">
        <f t="shared" si="298"/>
        <v>1.8894372003050532E-2</v>
      </c>
      <c r="AB217" s="5">
        <f t="shared" si="299"/>
        <v>8.3089632477433804E-3</v>
      </c>
      <c r="AC217" s="5">
        <f t="shared" si="300"/>
        <v>1.2324596482317103E-4</v>
      </c>
      <c r="AD217" s="5">
        <f t="shared" si="301"/>
        <v>4.1216441417881305E-3</v>
      </c>
      <c r="AE217" s="5">
        <f t="shared" si="302"/>
        <v>3.7935765940893193E-3</v>
      </c>
      <c r="AF217" s="5">
        <f t="shared" si="303"/>
        <v>1.7458110016478567E-3</v>
      </c>
      <c r="AG217" s="5">
        <f t="shared" si="304"/>
        <v>5.3561697918941644E-4</v>
      </c>
      <c r="AH217" s="5">
        <f t="shared" si="305"/>
        <v>4.9431804321304678E-3</v>
      </c>
      <c r="AI217" s="5">
        <f t="shared" si="306"/>
        <v>4.3476125621857179E-3</v>
      </c>
      <c r="AJ217" s="5">
        <f t="shared" si="307"/>
        <v>1.911900167351223E-3</v>
      </c>
      <c r="AK217" s="5">
        <f t="shared" si="308"/>
        <v>5.6051640567222622E-4</v>
      </c>
      <c r="AL217" s="5">
        <f t="shared" si="309"/>
        <v>3.9907584033212059E-6</v>
      </c>
      <c r="AM217" s="5">
        <f t="shared" si="310"/>
        <v>7.2501144126653635E-4</v>
      </c>
      <c r="AN217" s="5">
        <f t="shared" si="311"/>
        <v>6.6730322643586361E-4</v>
      </c>
      <c r="AO217" s="5">
        <f t="shared" si="312"/>
        <v>3.0709418546128142E-4</v>
      </c>
      <c r="AP217" s="5">
        <f t="shared" si="313"/>
        <v>9.4216876734165404E-5</v>
      </c>
      <c r="AQ217" s="5">
        <f t="shared" si="314"/>
        <v>2.1679390920916938E-5</v>
      </c>
      <c r="AR217" s="5">
        <f t="shared" si="315"/>
        <v>9.0994433010681893E-4</v>
      </c>
      <c r="AS217" s="5">
        <f t="shared" si="316"/>
        <v>8.0031175369356996E-4</v>
      </c>
      <c r="AT217" s="5">
        <f t="shared" si="317"/>
        <v>3.5194400465404779E-4</v>
      </c>
      <c r="AU217" s="5">
        <f t="shared" si="318"/>
        <v>1.0318027680277766E-4</v>
      </c>
      <c r="AV217" s="5">
        <f t="shared" si="319"/>
        <v>2.2687208860602842E-5</v>
      </c>
      <c r="AW217" s="5">
        <f t="shared" si="320"/>
        <v>8.973785254308936E-8</v>
      </c>
      <c r="AX217" s="5">
        <f t="shared" si="321"/>
        <v>1.062766806733862E-4</v>
      </c>
      <c r="AY217" s="5">
        <f t="shared" si="322"/>
        <v>9.7817452072694534E-5</v>
      </c>
      <c r="AZ217" s="5">
        <f t="shared" si="323"/>
        <v>4.5015773306843448E-5</v>
      </c>
      <c r="BA217" s="5">
        <f t="shared" si="324"/>
        <v>1.3810895046330146E-5</v>
      </c>
      <c r="BB217" s="5">
        <f t="shared" si="325"/>
        <v>3.1778997888238452E-6</v>
      </c>
      <c r="BC217" s="5">
        <f t="shared" si="326"/>
        <v>5.8499015647737791E-7</v>
      </c>
      <c r="BD217" s="5">
        <f t="shared" si="327"/>
        <v>1.3958602416364534E-4</v>
      </c>
      <c r="BE217" s="5">
        <f t="shared" si="328"/>
        <v>1.227683189985986E-4</v>
      </c>
      <c r="BF217" s="5">
        <f t="shared" si="329"/>
        <v>5.3988428426300586E-5</v>
      </c>
      <c r="BG217" s="5">
        <f t="shared" si="330"/>
        <v>1.5827918406078116E-5</v>
      </c>
      <c r="BH217" s="5">
        <f t="shared" si="331"/>
        <v>3.4802318992965453E-6</v>
      </c>
      <c r="BI217" s="5">
        <f t="shared" si="332"/>
        <v>6.1218481228612265E-7</v>
      </c>
      <c r="BJ217" s="8">
        <f t="shared" si="333"/>
        <v>0.32439912388314657</v>
      </c>
      <c r="BK217" s="8">
        <f t="shared" si="334"/>
        <v>0.32887735881091423</v>
      </c>
      <c r="BL217" s="8">
        <f t="shared" si="335"/>
        <v>0.32525109646341294</v>
      </c>
      <c r="BM217" s="8">
        <f t="shared" si="336"/>
        <v>0.26927026944719307</v>
      </c>
      <c r="BN217" s="8">
        <f t="shared" si="337"/>
        <v>0.73064224371601794</v>
      </c>
    </row>
    <row r="218" spans="1:66" x14ac:dyDescent="0.25">
      <c r="A218" t="s">
        <v>34</v>
      </c>
      <c r="B218" t="s">
        <v>270</v>
      </c>
      <c r="C218" t="s">
        <v>207</v>
      </c>
      <c r="D218" s="7" t="s">
        <v>495</v>
      </c>
      <c r="E218">
        <f>VLOOKUP(A218,home!$A$2:$E$405,3,FALSE)</f>
        <v>1.4921</v>
      </c>
      <c r="F218">
        <f>VLOOKUP(B218,home!$B$2:$E$405,3,FALSE)</f>
        <v>1.3404</v>
      </c>
      <c r="G218">
        <f>VLOOKUP(C218,away!$B$2:$E$405,4,FALSE)</f>
        <v>0.8377</v>
      </c>
      <c r="H218">
        <f>VLOOKUP(A218,away!$A$2:$E$405,3,FALSE)</f>
        <v>1.2222</v>
      </c>
      <c r="I218">
        <f>VLOOKUP(C218,away!$B$2:$E$405,3,FALSE)</f>
        <v>0.81820000000000004</v>
      </c>
      <c r="J218">
        <f>VLOOKUP(B218,home!$B$2:$E$405,4,FALSE)</f>
        <v>0.61360000000000003</v>
      </c>
      <c r="K218" s="3">
        <f t="shared" si="282"/>
        <v>1.6754090806679998</v>
      </c>
      <c r="L218" s="3">
        <f t="shared" si="283"/>
        <v>0.61360247894400011</v>
      </c>
      <c r="M218" s="5">
        <f t="shared" si="284"/>
        <v>0.10136660720042862</v>
      </c>
      <c r="N218" s="5">
        <f t="shared" si="285"/>
        <v>0.16983053418010435</v>
      </c>
      <c r="O218" s="5">
        <f t="shared" si="286"/>
        <v>6.2198801460325727E-2</v>
      </c>
      <c r="P218" s="5">
        <f t="shared" si="287"/>
        <v>0.10420843677329576</v>
      </c>
      <c r="Q218" s="5">
        <f t="shared" si="288"/>
        <v>0.14226780957002202</v>
      </c>
      <c r="R218" s="5">
        <f t="shared" si="289"/>
        <v>1.9082669381700779E-2</v>
      </c>
      <c r="S218" s="5">
        <f t="shared" si="290"/>
        <v>2.6782484376886757E-2</v>
      </c>
      <c r="T218" s="5">
        <f t="shared" si="291"/>
        <v>8.7295880626098443E-2</v>
      </c>
      <c r="U218" s="5">
        <f t="shared" si="292"/>
        <v>3.1971277565486692E-2</v>
      </c>
      <c r="V218" s="5">
        <f t="shared" si="293"/>
        <v>3.0592595277041355E-3</v>
      </c>
      <c r="W218" s="5">
        <f t="shared" si="294"/>
        <v>7.9452260013453527E-2</v>
      </c>
      <c r="X218" s="5">
        <f t="shared" si="295"/>
        <v>4.8752103701958337E-2</v>
      </c>
      <c r="Y218" s="5">
        <f t="shared" si="296"/>
        <v>1.4957205842628298E-2</v>
      </c>
      <c r="Z218" s="5">
        <f t="shared" si="297"/>
        <v>3.9030577458267898E-3</v>
      </c>
      <c r="AA218" s="5">
        <f t="shared" si="298"/>
        <v>6.5392183897297774E-3</v>
      </c>
      <c r="AB218" s="5">
        <f t="shared" si="299"/>
        <v>5.4779329353122231E-3</v>
      </c>
      <c r="AC218" s="5">
        <f t="shared" si="300"/>
        <v>1.9656414836119668E-4</v>
      </c>
      <c r="AD218" s="5">
        <f t="shared" si="301"/>
        <v>3.3278759476533776E-2</v>
      </c>
      <c r="AE218" s="5">
        <f t="shared" si="302"/>
        <v>2.0419929310982261E-2</v>
      </c>
      <c r="AF218" s="5">
        <f t="shared" si="303"/>
        <v>6.2648596225399807E-3</v>
      </c>
      <c r="AG218" s="5">
        <f t="shared" si="304"/>
        <v>1.2813777982089017E-3</v>
      </c>
      <c r="AH218" s="5">
        <f t="shared" si="305"/>
        <v>5.9873147707522473E-4</v>
      </c>
      <c r="AI218" s="5">
        <f t="shared" si="306"/>
        <v>1.0031201535735958E-3</v>
      </c>
      <c r="AJ218" s="5">
        <f t="shared" si="307"/>
        <v>8.403183071491407E-4</v>
      </c>
      <c r="AK218" s="5">
        <f t="shared" si="308"/>
        <v>4.6929230748307709E-4</v>
      </c>
      <c r="AL218" s="5">
        <f t="shared" si="309"/>
        <v>8.0829942688691984E-6</v>
      </c>
      <c r="AM218" s="5">
        <f t="shared" si="310"/>
        <v>1.1151107164070185E-2</v>
      </c>
      <c r="AN218" s="5">
        <f t="shared" si="311"/>
        <v>6.8423469988436632E-3</v>
      </c>
      <c r="AO218" s="5">
        <f t="shared" si="312"/>
        <v>2.0992405401427557E-3</v>
      </c>
      <c r="AP218" s="5">
        <f t="shared" si="313"/>
        <v>4.2936639977711222E-4</v>
      </c>
      <c r="AQ218" s="5">
        <f t="shared" si="314"/>
        <v>6.5865071819624148E-5</v>
      </c>
      <c r="AR218" s="5">
        <f t="shared" si="315"/>
        <v>7.3476623711032162E-5</v>
      </c>
      <c r="AS218" s="5">
        <f t="shared" si="316"/>
        <v>1.2310340258228893E-4</v>
      </c>
      <c r="AT218" s="5">
        <f t="shared" si="317"/>
        <v>1.0312427927374772E-4</v>
      </c>
      <c r="AU218" s="5">
        <f t="shared" si="318"/>
        <v>5.7591784644193225E-5</v>
      </c>
      <c r="AV218" s="5">
        <f t="shared" si="319"/>
        <v>2.4122449741189308E-5</v>
      </c>
      <c r="AW218" s="5">
        <f t="shared" si="320"/>
        <v>2.3082228744578514E-7</v>
      </c>
      <c r="AX218" s="5">
        <f t="shared" si="321"/>
        <v>3.1137777003641962E-3</v>
      </c>
      <c r="AY218" s="5">
        <f t="shared" si="322"/>
        <v>1.9106217158240187E-3</v>
      </c>
      <c r="AZ218" s="5">
        <f t="shared" si="323"/>
        <v>5.8618111057692833E-4</v>
      </c>
      <c r="BA218" s="5">
        <f t="shared" si="324"/>
        <v>1.1989406085338344E-4</v>
      </c>
      <c r="BB218" s="5">
        <f t="shared" si="325"/>
        <v>1.8391823237574715E-5</v>
      </c>
      <c r="BC218" s="5">
        <f t="shared" si="326"/>
        <v>2.2570536661751429E-6</v>
      </c>
      <c r="BD218" s="5">
        <f t="shared" si="327"/>
        <v>7.5142397422541348E-6</v>
      </c>
      <c r="BE218" s="5">
        <f t="shared" si="328"/>
        <v>1.2589425498488947E-5</v>
      </c>
      <c r="BF218" s="5">
        <f t="shared" si="329"/>
        <v>1.0546218900280825E-5</v>
      </c>
      <c r="BG218" s="5">
        <f t="shared" si="330"/>
        <v>5.8897436374143248E-6</v>
      </c>
      <c r="BH218" s="5">
        <f t="shared" si="331"/>
        <v>2.4669324932326347E-6</v>
      </c>
      <c r="BI218" s="5">
        <f t="shared" si="332"/>
        <v>8.2662422011138074E-7</v>
      </c>
      <c r="BJ218" s="8">
        <f t="shared" si="333"/>
        <v>0.63013976978170549</v>
      </c>
      <c r="BK218" s="8">
        <f t="shared" si="334"/>
        <v>0.23753205673676939</v>
      </c>
      <c r="BL218" s="8">
        <f t="shared" si="335"/>
        <v>0.12860261370228049</v>
      </c>
      <c r="BM218" s="8">
        <f t="shared" si="336"/>
        <v>0.39931224850716845</v>
      </c>
      <c r="BN218" s="8">
        <f t="shared" si="337"/>
        <v>0.59895485856587727</v>
      </c>
    </row>
    <row r="219" spans="1:66" x14ac:dyDescent="0.25">
      <c r="A219" t="s">
        <v>10</v>
      </c>
      <c r="B219" t="s">
        <v>213</v>
      </c>
      <c r="C219" t="s">
        <v>212</v>
      </c>
      <c r="D219" s="7" t="s">
        <v>496</v>
      </c>
      <c r="E219">
        <f>VLOOKUP(A219,home!$A$2:$E$405,3,FALSE)</f>
        <v>1.5185</v>
      </c>
      <c r="F219">
        <f>VLOOKUP(B219,home!$B$2:$E$405,3,FALSE)</f>
        <v>1.1854</v>
      </c>
      <c r="G219">
        <f>VLOOKUP(C219,away!$B$2:$E$405,4,FALSE)</f>
        <v>1.6464000000000001</v>
      </c>
      <c r="H219">
        <f>VLOOKUP(A219,away!$A$2:$E$405,3,FALSE)</f>
        <v>1.4074</v>
      </c>
      <c r="I219">
        <f>VLOOKUP(C219,away!$B$2:$E$405,3,FALSE)</f>
        <v>0.17760000000000001</v>
      </c>
      <c r="J219">
        <f>VLOOKUP(B219,home!$B$2:$E$405,4,FALSE)</f>
        <v>0.71050000000000002</v>
      </c>
      <c r="K219" s="3">
        <f t="shared" si="282"/>
        <v>2.9635692273600003</v>
      </c>
      <c r="L219" s="3">
        <f t="shared" si="283"/>
        <v>0.17759248752000001</v>
      </c>
      <c r="M219" s="5">
        <f t="shared" si="284"/>
        <v>4.3232544827119274E-2</v>
      </c>
      <c r="N219" s="5">
        <f t="shared" si="285"/>
        <v>0.1281226394701124</v>
      </c>
      <c r="O219" s="5">
        <f t="shared" si="286"/>
        <v>7.6777751776680196E-3</v>
      </c>
      <c r="P219" s="5">
        <f t="shared" si="287"/>
        <v>2.2753618251125398E-2</v>
      </c>
      <c r="Q219" s="5">
        <f t="shared" si="288"/>
        <v>0.18985015583088252</v>
      </c>
      <c r="R219" s="5">
        <f t="shared" si="289"/>
        <v>6.8175759621068657E-4</v>
      </c>
      <c r="S219" s="5">
        <f t="shared" si="290"/>
        <v>2.9938507297469028E-3</v>
      </c>
      <c r="T219" s="5">
        <f t="shared" si="291"/>
        <v>3.3715961430066062E-2</v>
      </c>
      <c r="U219" s="5">
        <f t="shared" si="292"/>
        <v>2.0204358326489152E-3</v>
      </c>
      <c r="V219" s="5">
        <f t="shared" si="293"/>
        <v>1.7507627613492488E-4</v>
      </c>
      <c r="W219" s="5">
        <f t="shared" si="294"/>
        <v>0.18754469320996803</v>
      </c>
      <c r="X219" s="5">
        <f t="shared" si="295"/>
        <v>3.3306528588333474E-2</v>
      </c>
      <c r="Y219" s="5">
        <f t="shared" si="296"/>
        <v>2.9574946313290669E-3</v>
      </c>
      <c r="Z219" s="5">
        <f t="shared" si="297"/>
        <v>4.0358342465570539E-5</v>
      </c>
      <c r="AA219" s="5">
        <f t="shared" si="298"/>
        <v>1.1960474179822114E-4</v>
      </c>
      <c r="AB219" s="5">
        <f t="shared" si="299"/>
        <v>1.7722846611977334E-4</v>
      </c>
      <c r="AC219" s="5">
        <f t="shared" si="300"/>
        <v>5.7589987588236669E-6</v>
      </c>
      <c r="AD219" s="5">
        <f t="shared" si="301"/>
        <v>0.13895042038793332</v>
      </c>
      <c r="AE219" s="5">
        <f t="shared" si="302"/>
        <v>2.46765507986428E-2</v>
      </c>
      <c r="AF219" s="5">
        <f t="shared" si="303"/>
        <v>2.1911850198723082E-3</v>
      </c>
      <c r="AG219" s="5">
        <f t="shared" si="304"/>
        <v>1.2971266609856135E-4</v>
      </c>
      <c r="AH219" s="5">
        <f t="shared" si="305"/>
        <v>1.7918346076611793E-6</v>
      </c>
      <c r="AI219" s="5">
        <f t="shared" si="306"/>
        <v>5.3102259037833497E-6</v>
      </c>
      <c r="AJ219" s="5">
        <f t="shared" si="307"/>
        <v>7.8686110393911431E-6</v>
      </c>
      <c r="AK219" s="5">
        <f t="shared" si="308"/>
        <v>7.7730578461349255E-6</v>
      </c>
      <c r="AL219" s="5">
        <f t="shared" si="309"/>
        <v>1.2124019975320086E-7</v>
      </c>
      <c r="AM219" s="5">
        <f t="shared" si="310"/>
        <v>8.2357837998082953E-2</v>
      </c>
      <c r="AN219" s="5">
        <f t="shared" si="311"/>
        <v>1.4626133316848729E-2</v>
      </c>
      <c r="AO219" s="5">
        <f t="shared" si="312"/>
        <v>1.2987456992691567E-3</v>
      </c>
      <c r="AP219" s="5">
        <f t="shared" si="313"/>
        <v>7.6882493129703833E-5</v>
      </c>
      <c r="AQ219" s="5">
        <f t="shared" si="314"/>
        <v>3.413438300410851E-6</v>
      </c>
      <c r="AR219" s="5">
        <f t="shared" si="315"/>
        <v>6.3643273039794436E-8</v>
      </c>
      <c r="AS219" s="5">
        <f t="shared" si="316"/>
        <v>1.8861124550920509E-7</v>
      </c>
      <c r="AT219" s="5">
        <f t="shared" si="317"/>
        <v>2.7948124156256123E-7</v>
      </c>
      <c r="AU219" s="5">
        <f t="shared" si="318"/>
        <v>2.7608733570639101E-7</v>
      </c>
      <c r="AV219" s="5">
        <f t="shared" si="319"/>
        <v>2.0455098304081757E-7</v>
      </c>
      <c r="AW219" s="5">
        <f t="shared" si="320"/>
        <v>1.7724900643626337E-9</v>
      </c>
      <c r="AX219" s="5">
        <f t="shared" si="321"/>
        <v>4.0678859053836433E-2</v>
      </c>
      <c r="AY219" s="5">
        <f t="shared" si="322"/>
        <v>7.2242597688462855E-3</v>
      </c>
      <c r="AZ219" s="5">
        <f t="shared" si="323"/>
        <v>6.4148713142003582E-4</v>
      </c>
      <c r="BA219" s="5">
        <f t="shared" si="324"/>
        <v>3.7974431793651127E-5</v>
      </c>
      <c r="BB219" s="5">
        <f t="shared" si="325"/>
        <v>1.6859934510982686E-6</v>
      </c>
      <c r="BC219" s="5">
        <f t="shared" si="326"/>
        <v>5.9883954184594222E-8</v>
      </c>
      <c r="BD219" s="5">
        <f t="shared" si="327"/>
        <v>1.8837611955086079E-9</v>
      </c>
      <c r="BE219" s="5">
        <f t="shared" si="328"/>
        <v>5.5826567107041953E-9</v>
      </c>
      <c r="BF219" s="5">
        <f t="shared" si="329"/>
        <v>8.2722948173788786E-9</v>
      </c>
      <c r="BG219" s="5">
        <f t="shared" si="330"/>
        <v>8.1718394534778854E-9</v>
      </c>
      <c r="BH219" s="5">
        <f t="shared" si="331"/>
        <v>6.0544529838133563E-9</v>
      </c>
      <c r="BI219" s="5">
        <f t="shared" si="332"/>
        <v>3.5885581102654389E-9</v>
      </c>
      <c r="BJ219" s="8">
        <f t="shared" si="333"/>
        <v>0.88839268124217108</v>
      </c>
      <c r="BK219" s="8">
        <f t="shared" si="334"/>
        <v>7.6385230091931378E-2</v>
      </c>
      <c r="BL219" s="8">
        <f t="shared" si="335"/>
        <v>1.0700591471484718E-2</v>
      </c>
      <c r="BM219" s="8">
        <f t="shared" si="336"/>
        <v>0.57597611199857801</v>
      </c>
      <c r="BN219" s="8">
        <f t="shared" si="337"/>
        <v>0.39231849115311834</v>
      </c>
    </row>
    <row r="220" spans="1:66" x14ac:dyDescent="0.25">
      <c r="A220" t="s">
        <v>10</v>
      </c>
      <c r="B220" t="s">
        <v>210</v>
      </c>
      <c r="C220" t="s">
        <v>468</v>
      </c>
      <c r="D220" s="7" t="s">
        <v>496</v>
      </c>
      <c r="E220">
        <f>VLOOKUP(A220,home!$A$2:$E$405,3,FALSE)</f>
        <v>1.5185</v>
      </c>
      <c r="F220">
        <f>VLOOKUP(B220,home!$B$2:$E$405,3,FALSE)</f>
        <v>0.98780000000000001</v>
      </c>
      <c r="G220">
        <f>VLOOKUP(C220,away!$B$2:$E$405,4,FALSE)</f>
        <v>1.8439000000000001</v>
      </c>
      <c r="H220">
        <f>VLOOKUP(A220,away!$A$2:$E$405,3,FALSE)</f>
        <v>1.4074</v>
      </c>
      <c r="I220">
        <f>VLOOKUP(C220,away!$B$2:$E$405,3,FALSE)</f>
        <v>1.1368</v>
      </c>
      <c r="J220">
        <f>VLOOKUP(B220,home!$B$2:$E$405,4,FALSE)</f>
        <v>0.71050000000000002</v>
      </c>
      <c r="K220" s="3">
        <f t="shared" si="282"/>
        <v>2.7658026117699999</v>
      </c>
      <c r="L220" s="3">
        <f t="shared" si="283"/>
        <v>1.1367519133599999</v>
      </c>
      <c r="M220" s="5">
        <f t="shared" si="284"/>
        <v>2.0190268963429524E-2</v>
      </c>
      <c r="N220" s="5">
        <f t="shared" si="285"/>
        <v>5.5842298631392152E-2</v>
      </c>
      <c r="O220" s="5">
        <f t="shared" si="286"/>
        <v>2.295132687543153E-2</v>
      </c>
      <c r="P220" s="5">
        <f t="shared" si="287"/>
        <v>6.3478839815655524E-2</v>
      </c>
      <c r="Q220" s="5">
        <f t="shared" si="288"/>
        <v>7.7224387700972355E-2</v>
      </c>
      <c r="R220" s="5">
        <f t="shared" si="289"/>
        <v>1.3044982369898794E-2</v>
      </c>
      <c r="S220" s="5">
        <f t="shared" si="290"/>
        <v>4.9894866577067036E-2</v>
      </c>
      <c r="T220" s="5">
        <f t="shared" si="291"/>
        <v>8.7784970477134766E-2</v>
      </c>
      <c r="U220" s="5">
        <f t="shared" si="292"/>
        <v>3.607984630915969E-2</v>
      </c>
      <c r="V220" s="5">
        <f t="shared" si="293"/>
        <v>1.7430114195693812E-2</v>
      </c>
      <c r="W220" s="5">
        <f t="shared" si="294"/>
        <v>7.1195804398562809E-2</v>
      </c>
      <c r="X220" s="5">
        <f t="shared" si="295"/>
        <v>8.0931966873270561E-2</v>
      </c>
      <c r="Y220" s="5">
        <f t="shared" si="296"/>
        <v>4.599978409758923E-2</v>
      </c>
      <c r="Z220" s="5">
        <f t="shared" si="297"/>
        <v>4.9429695562433051E-3</v>
      </c>
      <c r="AA220" s="5">
        <f t="shared" si="298"/>
        <v>1.3671278108557332E-2</v>
      </c>
      <c r="AB220" s="5">
        <f t="shared" si="299"/>
        <v>1.890602834944095E-2</v>
      </c>
      <c r="AC220" s="5">
        <f t="shared" si="300"/>
        <v>3.425051657933346E-3</v>
      </c>
      <c r="AD220" s="5">
        <f t="shared" si="301"/>
        <v>4.9228385438152771E-2</v>
      </c>
      <c r="AE220" s="5">
        <f t="shared" si="302"/>
        <v>5.5960461338443707E-2</v>
      </c>
      <c r="AF220" s="5">
        <f t="shared" si="303"/>
        <v>3.1806580749492101E-2</v>
      </c>
      <c r="AG220" s="5">
        <f t="shared" si="304"/>
        <v>1.2052063841474826E-2</v>
      </c>
      <c r="AH220" s="5">
        <f t="shared" si="305"/>
        <v>1.4047325251849523E-3</v>
      </c>
      <c r="AI220" s="5">
        <f t="shared" si="306"/>
        <v>3.8852128869948082E-3</v>
      </c>
      <c r="AJ220" s="5">
        <f t="shared" si="307"/>
        <v>5.3728659750663524E-3</v>
      </c>
      <c r="AK220" s="5">
        <f t="shared" si="308"/>
        <v>4.9534289155095616E-3</v>
      </c>
      <c r="AL220" s="5">
        <f t="shared" si="309"/>
        <v>4.3073879986067385E-4</v>
      </c>
      <c r="AM220" s="5">
        <f t="shared" si="310"/>
        <v>2.7231199403612624E-2</v>
      </c>
      <c r="AN220" s="5">
        <f t="shared" si="311"/>
        <v>3.0955118025144331E-2</v>
      </c>
      <c r="AO220" s="5">
        <f t="shared" si="312"/>
        <v>1.7594144821683727E-2</v>
      </c>
      <c r="AP220" s="5">
        <f t="shared" si="313"/>
        <v>6.6667259299939682E-3</v>
      </c>
      <c r="AQ220" s="5">
        <f t="shared" si="314"/>
        <v>1.8946033641918428E-3</v>
      </c>
      <c r="AR220" s="5">
        <f t="shared" si="315"/>
        <v>3.1936647715260363E-4</v>
      </c>
      <c r="AS220" s="5">
        <f t="shared" si="316"/>
        <v>8.8330463662045515E-4</v>
      </c>
      <c r="AT220" s="5">
        <f t="shared" si="317"/>
        <v>1.221523135476703E-3</v>
      </c>
      <c r="AU220" s="5">
        <f t="shared" si="318"/>
        <v>1.1261639594796482E-3</v>
      </c>
      <c r="AV220" s="5">
        <f t="shared" si="319"/>
        <v>7.7868680510251396E-4</v>
      </c>
      <c r="AW220" s="5">
        <f t="shared" si="320"/>
        <v>3.7618231018270951E-5</v>
      </c>
      <c r="AX220" s="5">
        <f t="shared" si="321"/>
        <v>1.2552687072023573E-2</v>
      </c>
      <c r="AY220" s="5">
        <f t="shared" si="322"/>
        <v>1.426929104693213E-2</v>
      </c>
      <c r="AZ220" s="5">
        <f t="shared" si="323"/>
        <v>8.110321949945409E-3</v>
      </c>
      <c r="BA220" s="5">
        <f t="shared" si="324"/>
        <v>3.0731413315220157E-3</v>
      </c>
      <c r="BB220" s="5">
        <f t="shared" si="325"/>
        <v>8.7334982215833766E-4</v>
      </c>
      <c r="BC220" s="5">
        <f t="shared" si="326"/>
        <v>1.9855641627422111E-4</v>
      </c>
      <c r="BD220" s="5">
        <f t="shared" si="327"/>
        <v>6.050674232771087E-5</v>
      </c>
      <c r="BE220" s="5">
        <f t="shared" si="328"/>
        <v>1.6734970595967715E-4</v>
      </c>
      <c r="BF220" s="5">
        <f t="shared" si="329"/>
        <v>2.314281269111083E-4</v>
      </c>
      <c r="BG220" s="5">
        <f t="shared" si="330"/>
        <v>2.1336150594926081E-4</v>
      </c>
      <c r="BH220" s="5">
        <f t="shared" si="331"/>
        <v>1.4752895260141148E-4</v>
      </c>
      <c r="BI220" s="5">
        <f t="shared" si="332"/>
        <v>8.1607192483335253E-5</v>
      </c>
      <c r="BJ220" s="8">
        <f t="shared" si="333"/>
        <v>0.69144584272996745</v>
      </c>
      <c r="BK220" s="8">
        <f t="shared" si="334"/>
        <v>0.16911917105657207</v>
      </c>
      <c r="BL220" s="8">
        <f t="shared" si="335"/>
        <v>0.12550052955530841</v>
      </c>
      <c r="BM220" s="8">
        <f t="shared" si="336"/>
        <v>0.7240447357253974</v>
      </c>
      <c r="BN220" s="8">
        <f t="shared" si="337"/>
        <v>0.2527321043567799</v>
      </c>
    </row>
    <row r="221" spans="1:66" x14ac:dyDescent="0.25">
      <c r="A221" t="s">
        <v>10</v>
      </c>
      <c r="B221" t="s">
        <v>12</v>
      </c>
      <c r="C221" t="s">
        <v>425</v>
      </c>
      <c r="D221" s="7" t="s">
        <v>496</v>
      </c>
      <c r="E221">
        <f>VLOOKUP(A221,home!$A$2:$E$405,3,FALSE)</f>
        <v>1.5185</v>
      </c>
      <c r="F221">
        <f>VLOOKUP(B221,home!$B$2:$E$405,3,FALSE)</f>
        <v>1.4488000000000001</v>
      </c>
      <c r="G221">
        <f>VLOOKUP(C221,away!$B$2:$E$405,4,FALSE)</f>
        <v>1.3170999999999999</v>
      </c>
      <c r="H221">
        <f>VLOOKUP(A221,away!$A$2:$E$405,3,FALSE)</f>
        <v>1.4074</v>
      </c>
      <c r="I221">
        <f>VLOOKUP(C221,away!$B$2:$E$405,3,FALSE)</f>
        <v>1.1368</v>
      </c>
      <c r="J221">
        <f>VLOOKUP(B221,home!$B$2:$E$405,4,FALSE)</f>
        <v>0.71050000000000002</v>
      </c>
      <c r="K221" s="3">
        <f t="shared" si="282"/>
        <v>2.8976236878799999</v>
      </c>
      <c r="L221" s="3">
        <f t="shared" si="283"/>
        <v>1.1367519133599999</v>
      </c>
      <c r="M221" s="5">
        <f t="shared" si="284"/>
        <v>1.7696726478221299E-2</v>
      </c>
      <c r="N221" s="5">
        <f t="shared" si="285"/>
        <v>5.1278453841227242E-2</v>
      </c>
      <c r="O221" s="5">
        <f t="shared" si="286"/>
        <v>2.0116787684326631E-2</v>
      </c>
      <c r="P221" s="5">
        <f t="shared" si="287"/>
        <v>5.8290880518157492E-2</v>
      </c>
      <c r="Q221" s="5">
        <f t="shared" si="288"/>
        <v>7.4292831264100634E-2</v>
      </c>
      <c r="R221" s="5">
        <f t="shared" si="289"/>
        <v>1.1433898445407592E-2</v>
      </c>
      <c r="S221" s="5">
        <f t="shared" si="290"/>
        <v>4.8000780762528228E-2</v>
      </c>
      <c r="T221" s="5">
        <f t="shared" si="291"/>
        <v>8.4452518088398001E-2</v>
      </c>
      <c r="U221" s="5">
        <f t="shared" si="292"/>
        <v>3.3131134980227343E-2</v>
      </c>
      <c r="V221" s="5">
        <f t="shared" si="293"/>
        <v>1.7567641862717809E-2</v>
      </c>
      <c r="W221" s="5">
        <f t="shared" si="294"/>
        <v>7.1757555903509934E-2</v>
      </c>
      <c r="X221" s="5">
        <f t="shared" si="295"/>
        <v>8.1570538971352052E-2</v>
      </c>
      <c r="Y221" s="5">
        <f t="shared" si="296"/>
        <v>4.6362733124745453E-2</v>
      </c>
      <c r="Z221" s="5">
        <f t="shared" si="297"/>
        <v>4.3325019783270018E-3</v>
      </c>
      <c r="AA221" s="5">
        <f t="shared" si="298"/>
        <v>1.2553960360187282E-2</v>
      </c>
      <c r="AB221" s="5">
        <f t="shared" si="299"/>
        <v>1.8188326458192607E-2</v>
      </c>
      <c r="AC221" s="5">
        <f t="shared" si="300"/>
        <v>3.6166057111809134E-3</v>
      </c>
      <c r="AD221" s="5">
        <f t="shared" si="301"/>
        <v>5.1981598442595929E-2</v>
      </c>
      <c r="AE221" s="5">
        <f t="shared" si="302"/>
        <v>5.9090181489132101E-2</v>
      </c>
      <c r="AF221" s="5">
        <f t="shared" si="303"/>
        <v>3.3585438434280294E-2</v>
      </c>
      <c r="AG221" s="5">
        <f t="shared" si="304"/>
        <v>1.2726103800400864E-2</v>
      </c>
      <c r="AH221" s="5">
        <f t="shared" si="305"/>
        <v>1.2312449783748016E-3</v>
      </c>
      <c r="AI221" s="5">
        <f t="shared" si="306"/>
        <v>3.5676846149221234E-3</v>
      </c>
      <c r="AJ221" s="5">
        <f t="shared" si="307"/>
        <v>5.1689037255416908E-3</v>
      </c>
      <c r="AK221" s="5">
        <f t="shared" si="308"/>
        <v>4.9925126251669279E-3</v>
      </c>
      <c r="AL221" s="5">
        <f t="shared" si="309"/>
        <v>4.7650650339468127E-4</v>
      </c>
      <c r="AM221" s="5">
        <f t="shared" si="310"/>
        <v>3.012462219622641E-2</v>
      </c>
      <c r="AN221" s="5">
        <f t="shared" si="311"/>
        <v>3.4244221920807491E-2</v>
      </c>
      <c r="AO221" s="5">
        <f t="shared" si="312"/>
        <v>1.946359239500119E-2</v>
      </c>
      <c r="AP221" s="5">
        <f t="shared" si="313"/>
        <v>7.3750919652922457E-3</v>
      </c>
      <c r="AQ221" s="5">
        <f t="shared" si="314"/>
        <v>2.0959124756879813E-3</v>
      </c>
      <c r="AR221" s="5">
        <f t="shared" si="315"/>
        <v>2.7992401699648937E-4</v>
      </c>
      <c r="AS221" s="5">
        <f t="shared" si="316"/>
        <v>8.1111446245555132E-4</v>
      </c>
      <c r="AT221" s="5">
        <f t="shared" si="317"/>
        <v>1.1751522399966294E-3</v>
      </c>
      <c r="AU221" s="5">
        <f t="shared" si="318"/>
        <v>1.1350496558264918E-3</v>
      </c>
      <c r="AV221" s="5">
        <f t="shared" si="319"/>
        <v>8.2223669241072105E-4</v>
      </c>
      <c r="AW221" s="5">
        <f t="shared" si="320"/>
        <v>4.3598747061571701E-5</v>
      </c>
      <c r="AX221" s="5">
        <f t="shared" si="321"/>
        <v>1.4548303144036878E-2</v>
      </c>
      <c r="AY221" s="5">
        <f t="shared" si="322"/>
        <v>1.653781143512522E-2</v>
      </c>
      <c r="AZ221" s="5">
        <f t="shared" si="323"/>
        <v>9.3996943958327434E-3</v>
      </c>
      <c r="BA221" s="5">
        <f t="shared" si="324"/>
        <v>3.5617068631540452E-3</v>
      </c>
      <c r="BB221" s="5">
        <f t="shared" si="325"/>
        <v>1.0121942728794516E-3</v>
      </c>
      <c r="BC221" s="5">
        <f t="shared" si="326"/>
        <v>2.3012275527754998E-4</v>
      </c>
      <c r="BD221" s="5">
        <f t="shared" si="327"/>
        <v>5.3034026986029453E-5</v>
      </c>
      <c r="BE221" s="5">
        <f t="shared" si="328"/>
        <v>1.536726528583861E-4</v>
      </c>
      <c r="BF221" s="5">
        <f t="shared" si="329"/>
        <v>2.2264275955090993E-4</v>
      </c>
      <c r="BG221" s="5">
        <f t="shared" si="330"/>
        <v>2.1504497800322919E-4</v>
      </c>
      <c r="BH221" s="5">
        <f t="shared" si="331"/>
        <v>1.5577985555544763E-4</v>
      </c>
      <c r="BI221" s="5">
        <f t="shared" si="332"/>
        <v>9.0278279910397952E-5</v>
      </c>
      <c r="BJ221" s="8">
        <f t="shared" si="333"/>
        <v>0.70569122717906363</v>
      </c>
      <c r="BK221" s="8">
        <f t="shared" si="334"/>
        <v>0.16218695327132565</v>
      </c>
      <c r="BL221" s="8">
        <f t="shared" si="335"/>
        <v>0.11549838349289727</v>
      </c>
      <c r="BM221" s="8">
        <f t="shared" si="336"/>
        <v>0.73810527500210898</v>
      </c>
      <c r="BN221" s="8">
        <f t="shared" si="337"/>
        <v>0.23310957823144091</v>
      </c>
    </row>
    <row r="222" spans="1:66" x14ac:dyDescent="0.25">
      <c r="A222" t="s">
        <v>10</v>
      </c>
      <c r="B222" t="s">
        <v>211</v>
      </c>
      <c r="C222" t="s">
        <v>216</v>
      </c>
      <c r="D222" s="7" t="s">
        <v>496</v>
      </c>
      <c r="E222">
        <f>VLOOKUP(A222,home!$A$2:$E$405,3,FALSE)</f>
        <v>1.5185</v>
      </c>
      <c r="F222">
        <f>VLOOKUP(B222,home!$B$2:$E$405,3,FALSE)</f>
        <v>1.8439000000000001</v>
      </c>
      <c r="G222">
        <f>VLOOKUP(C222,away!$B$2:$E$405,4,FALSE)</f>
        <v>0.92200000000000004</v>
      </c>
      <c r="H222">
        <f>VLOOKUP(A222,away!$A$2:$E$405,3,FALSE)</f>
        <v>1.4074</v>
      </c>
      <c r="I222">
        <f>VLOOKUP(C222,away!$B$2:$E$405,3,FALSE)</f>
        <v>1.2789999999999999</v>
      </c>
      <c r="J222">
        <f>VLOOKUP(B222,home!$B$2:$E$405,4,FALSE)</f>
        <v>0.71050000000000002</v>
      </c>
      <c r="K222" s="3">
        <f t="shared" si="282"/>
        <v>2.5815651023000004</v>
      </c>
      <c r="L222" s="3">
        <f t="shared" si="283"/>
        <v>1.2789458982999999</v>
      </c>
      <c r="M222" s="5">
        <f t="shared" si="284"/>
        <v>2.1057236512830889E-2</v>
      </c>
      <c r="N222" s="5">
        <f t="shared" si="285"/>
        <v>5.4360626932401582E-2</v>
      </c>
      <c r="O222" s="5">
        <f t="shared" si="286"/>
        <v>2.693106626761806E-2</v>
      </c>
      <c r="P222" s="5">
        <f t="shared" si="287"/>
        <v>6.9524300844211503E-2</v>
      </c>
      <c r="Q222" s="5">
        <f t="shared" si="288"/>
        <v>7.0167748713918732E-2</v>
      </c>
      <c r="R222" s="5">
        <f t="shared" si="289"/>
        <v>1.7221688369907808E-2</v>
      </c>
      <c r="S222" s="5">
        <f t="shared" si="290"/>
        <v>5.7386784881899591E-2</v>
      </c>
      <c r="T222" s="5">
        <f t="shared" si="291"/>
        <v>8.9740754410611454E-2</v>
      </c>
      <c r="U222" s="5">
        <f t="shared" si="292"/>
        <v>4.4458909698439783E-2</v>
      </c>
      <c r="V222" s="5">
        <f t="shared" si="293"/>
        <v>2.1052546705684926E-2</v>
      </c>
      <c r="W222" s="5">
        <f t="shared" si="294"/>
        <v>6.0380870462269448E-2</v>
      </c>
      <c r="X222" s="5">
        <f t="shared" si="295"/>
        <v>7.7223866613503125E-2</v>
      </c>
      <c r="Y222" s="5">
        <f t="shared" si="296"/>
        <v>4.9382573728103084E-2</v>
      </c>
      <c r="Z222" s="5">
        <f t="shared" si="297"/>
        <v>7.3418692341648013E-3</v>
      </c>
      <c r="AA222" s="5">
        <f t="shared" si="298"/>
        <v>1.8953513400569881E-2</v>
      </c>
      <c r="AB222" s="5">
        <f t="shared" si="299"/>
        <v>2.4464864380443312E-2</v>
      </c>
      <c r="AC222" s="5">
        <f t="shared" si="300"/>
        <v>4.3443010369944345E-3</v>
      </c>
      <c r="AD222" s="5">
        <f t="shared" si="301"/>
        <v>3.8969287007972933E-2</v>
      </c>
      <c r="AE222" s="5">
        <f t="shared" si="302"/>
        <v>4.9839609778522455E-2</v>
      </c>
      <c r="AF222" s="5">
        <f t="shared" si="303"/>
        <v>3.1871082249556947E-2</v>
      </c>
      <c r="AG222" s="5">
        <f t="shared" si="304"/>
        <v>1.3587129972484263E-2</v>
      </c>
      <c r="AH222" s="5">
        <f t="shared" si="305"/>
        <v>2.3474633857225088E-3</v>
      </c>
      <c r="AI222" s="5">
        <f t="shared" si="306"/>
        <v>6.0601295555082332E-3</v>
      </c>
      <c r="AJ222" s="5">
        <f t="shared" si="307"/>
        <v>7.8223094879584353E-3</v>
      </c>
      <c r="AK222" s="5">
        <f t="shared" si="308"/>
        <v>6.7312670645012273E-3</v>
      </c>
      <c r="AL222" s="5">
        <f t="shared" si="309"/>
        <v>5.7374003862241125E-4</v>
      </c>
      <c r="AM222" s="5">
        <f t="shared" si="310"/>
        <v>2.0120350280259141E-2</v>
      </c>
      <c r="AN222" s="5">
        <f t="shared" si="311"/>
        <v>2.5732839463296683E-2</v>
      </c>
      <c r="AO222" s="5">
        <f t="shared" si="312"/>
        <v>1.6455454741597837E-2</v>
      </c>
      <c r="AP222" s="5">
        <f t="shared" si="313"/>
        <v>7.0152121154759464E-3</v>
      </c>
      <c r="AQ222" s="5">
        <f t="shared" si="314"/>
        <v>2.243019190198107E-3</v>
      </c>
      <c r="AR222" s="5">
        <f t="shared" si="315"/>
        <v>6.0045573371584661E-4</v>
      </c>
      <c r="AS222" s="5">
        <f t="shared" si="316"/>
        <v>1.5501155676367713E-3</v>
      </c>
      <c r="AT222" s="5">
        <f t="shared" si="317"/>
        <v>2.0008621269715227E-3</v>
      </c>
      <c r="AU222" s="5">
        <f t="shared" si="318"/>
        <v>1.7217852805011451E-3</v>
      </c>
      <c r="AV222" s="5">
        <f t="shared" si="319"/>
        <v>1.1112251984488936E-3</v>
      </c>
      <c r="AW222" s="5">
        <f t="shared" si="320"/>
        <v>5.261964485759824E-5</v>
      </c>
      <c r="AX222" s="5">
        <f t="shared" si="321"/>
        <v>8.6569990215948356E-3</v>
      </c>
      <c r="AY222" s="5">
        <f t="shared" si="322"/>
        <v>1.1071833390255827E-2</v>
      </c>
      <c r="AZ222" s="5">
        <f t="shared" si="323"/>
        <v>7.0801379505643393E-3</v>
      </c>
      <c r="BA222" s="5">
        <f t="shared" si="324"/>
        <v>3.018371130424143E-3</v>
      </c>
      <c r="BB222" s="5">
        <f t="shared" si="325"/>
        <v>9.6508334420077296E-4</v>
      </c>
      <c r="BC222" s="5">
        <f t="shared" si="326"/>
        <v>2.468578769166451E-4</v>
      </c>
      <c r="BD222" s="5">
        <f t="shared" si="327"/>
        <v>1.2799173295776649E-4</v>
      </c>
      <c r="BE222" s="5">
        <f t="shared" si="328"/>
        <v>3.3041899118667074E-4</v>
      </c>
      <c r="BF222" s="5">
        <f t="shared" si="329"/>
        <v>4.2649906839234034E-4</v>
      </c>
      <c r="BG222" s="5">
        <f t="shared" si="330"/>
        <v>3.6701170370837568E-4</v>
      </c>
      <c r="BH222" s="5">
        <f t="shared" si="331"/>
        <v>2.3686615160730263E-4</v>
      </c>
      <c r="BI222" s="5">
        <f t="shared" si="332"/>
        <v>1.222970781811027E-4</v>
      </c>
      <c r="BJ222" s="8">
        <f t="shared" si="333"/>
        <v>0.6381297083741283</v>
      </c>
      <c r="BK222" s="8">
        <f t="shared" si="334"/>
        <v>0.18501074341049956</v>
      </c>
      <c r="BL222" s="8">
        <f t="shared" si="335"/>
        <v>0.16358674024397693</v>
      </c>
      <c r="BM222" s="8">
        <f t="shared" si="336"/>
        <v>0.72378717987648289</v>
      </c>
      <c r="BN222" s="8">
        <f t="shared" si="337"/>
        <v>0.25926266764088857</v>
      </c>
    </row>
    <row r="223" spans="1:66" x14ac:dyDescent="0.25">
      <c r="A223" t="s">
        <v>13</v>
      </c>
      <c r="B223" t="s">
        <v>52</v>
      </c>
      <c r="C223" t="s">
        <v>51</v>
      </c>
      <c r="D223" s="7" t="s">
        <v>496</v>
      </c>
      <c r="E223">
        <f>VLOOKUP(A223,home!$A$2:$E$405,3,FALSE)</f>
        <v>1.2857000000000001</v>
      </c>
      <c r="F223">
        <f>VLOOKUP(B223,home!$B$2:$E$405,3,FALSE)</f>
        <v>0.58330000000000004</v>
      </c>
      <c r="G223">
        <f>VLOOKUP(C223,away!$B$2:$E$405,4,FALSE)</f>
        <v>1.9444999999999999</v>
      </c>
      <c r="H223">
        <f>VLOOKUP(A223,away!$A$2:$E$405,3,FALSE)</f>
        <v>1.4921</v>
      </c>
      <c r="I223">
        <f>VLOOKUP(C223,away!$B$2:$E$405,3,FALSE)</f>
        <v>0.33510000000000001</v>
      </c>
      <c r="J223">
        <f>VLOOKUP(B223,home!$B$2:$E$405,4,FALSE)</f>
        <v>1.0053000000000001</v>
      </c>
      <c r="K223" s="3">
        <f t="shared" si="282"/>
        <v>1.4582754610450002</v>
      </c>
      <c r="L223" s="3">
        <f t="shared" si="283"/>
        <v>0.50265272436300001</v>
      </c>
      <c r="M223" s="5">
        <f t="shared" si="284"/>
        <v>0.14072773884813092</v>
      </c>
      <c r="N223" s="5">
        <f t="shared" si="285"/>
        <v>0.20521980825057851</v>
      </c>
      <c r="O223" s="5">
        <f t="shared" si="286"/>
        <v>7.0737181325457782E-2</v>
      </c>
      <c r="P223" s="5">
        <f t="shared" si="287"/>
        <v>0.10315429571040574</v>
      </c>
      <c r="Q223" s="5">
        <f t="shared" si="288"/>
        <v>0.14963350524608945</v>
      </c>
      <c r="R223" s="5">
        <f t="shared" si="289"/>
        <v>1.7778118453500441E-2</v>
      </c>
      <c r="S223" s="5">
        <f t="shared" si="290"/>
        <v>1.8903182859693831E-2</v>
      </c>
      <c r="T223" s="5">
        <f t="shared" si="291"/>
        <v>7.5213689067932105E-2</v>
      </c>
      <c r="U223" s="5">
        <f t="shared" si="292"/>
        <v>2.5925393884290986E-2</v>
      </c>
      <c r="V223" s="5">
        <f t="shared" si="293"/>
        <v>1.5395721084771371E-3</v>
      </c>
      <c r="W223" s="5">
        <f t="shared" si="294"/>
        <v>7.2735622950173537E-2</v>
      </c>
      <c r="X223" s="5">
        <f t="shared" si="295"/>
        <v>3.6560759034144678E-2</v>
      </c>
      <c r="Y223" s="5">
        <f t="shared" si="296"/>
        <v>9.1886825666459924E-3</v>
      </c>
      <c r="Z223" s="5">
        <f t="shared" si="297"/>
        <v>2.978739891566707E-3</v>
      </c>
      <c r="AA223" s="5">
        <f t="shared" si="298"/>
        <v>4.3438232887075745E-3</v>
      </c>
      <c r="AB223" s="5">
        <f t="shared" si="299"/>
        <v>3.1672454545190235E-3</v>
      </c>
      <c r="AC223" s="5">
        <f t="shared" si="300"/>
        <v>7.0532237392058412E-5</v>
      </c>
      <c r="AD223" s="5">
        <f t="shared" si="301"/>
        <v>2.651714352301492E-2</v>
      </c>
      <c r="AE223" s="5">
        <f t="shared" si="302"/>
        <v>1.3328914434168128E-2</v>
      </c>
      <c r="AF223" s="5">
        <f t="shared" si="303"/>
        <v>3.3499075765679618E-3</v>
      </c>
      <c r="AG223" s="5">
        <f t="shared" si="304"/>
        <v>5.6128005657538039E-4</v>
      </c>
      <c r="AH223" s="5">
        <f t="shared" si="305"/>
        <v>3.7431793041618809E-4</v>
      </c>
      <c r="AI223" s="5">
        <f t="shared" si="306"/>
        <v>5.4585865255507701E-4</v>
      </c>
      <c r="AJ223" s="5">
        <f t="shared" si="307"/>
        <v>3.9800613911007877E-4</v>
      </c>
      <c r="AK223" s="5">
        <f t="shared" si="308"/>
        <v>1.9346752866983025E-4</v>
      </c>
      <c r="AL223" s="5">
        <f t="shared" si="309"/>
        <v>2.0680225043361635E-6</v>
      </c>
      <c r="AM223" s="5">
        <f t="shared" si="310"/>
        <v>7.7338599393242018E-3</v>
      </c>
      <c r="AN223" s="5">
        <f t="shared" si="311"/>
        <v>3.8874457683431753E-3</v>
      </c>
      <c r="AO223" s="5">
        <f t="shared" si="312"/>
        <v>9.7701760313555642E-4</v>
      </c>
      <c r="AP223" s="5">
        <f t="shared" si="313"/>
        <v>1.6370018665556527E-4</v>
      </c>
      <c r="AQ223" s="5">
        <f t="shared" si="314"/>
        <v>2.0571086200287871E-5</v>
      </c>
      <c r="AR223" s="5">
        <f t="shared" si="315"/>
        <v>3.7630385500323379E-5</v>
      </c>
      <c r="AS223" s="5">
        <f t="shared" si="316"/>
        <v>5.487546776478517E-5</v>
      </c>
      <c r="AT223" s="5">
        <f t="shared" si="317"/>
        <v>4.0011774027376068E-5</v>
      </c>
      <c r="AU223" s="5">
        <f t="shared" si="318"/>
        <v>1.9449396072333408E-5</v>
      </c>
      <c r="AV223" s="5">
        <f t="shared" si="319"/>
        <v>7.0906442561072072E-6</v>
      </c>
      <c r="AW223" s="5">
        <f t="shared" si="320"/>
        <v>4.2107588322702172E-8</v>
      </c>
      <c r="AX223" s="5">
        <f t="shared" si="321"/>
        <v>1.879683028112575E-3</v>
      </c>
      <c r="AY223" s="5">
        <f t="shared" si="322"/>
        <v>9.4482779501967929E-4</v>
      </c>
      <c r="AZ223" s="5">
        <f t="shared" si="323"/>
        <v>2.3746013261026396E-4</v>
      </c>
      <c r="BA223" s="5">
        <f t="shared" si="324"/>
        <v>3.9786660861382811E-5</v>
      </c>
      <c r="BB223" s="5">
        <f t="shared" si="325"/>
        <v>4.9997183688202026E-6</v>
      </c>
      <c r="BC223" s="5">
        <f t="shared" si="326"/>
        <v>5.0262441182704212E-7</v>
      </c>
      <c r="BD223" s="5">
        <f t="shared" si="327"/>
        <v>3.1525026317612444E-6</v>
      </c>
      <c r="BE223" s="5">
        <f t="shared" si="328"/>
        <v>4.5972172287772061E-6</v>
      </c>
      <c r="BF223" s="5">
        <f t="shared" si="329"/>
        <v>3.3520045369095488E-6</v>
      </c>
      <c r="BG223" s="5">
        <f t="shared" si="330"/>
        <v>1.6293819871622356E-6</v>
      </c>
      <c r="BH223" s="5">
        <f t="shared" si="331"/>
        <v>5.9402194213685715E-7</v>
      </c>
      <c r="BI223" s="5">
        <f t="shared" si="332"/>
        <v>1.7324952430809432E-7</v>
      </c>
      <c r="BJ223" s="8">
        <f t="shared" si="333"/>
        <v>0.60819916724893408</v>
      </c>
      <c r="BK223" s="8">
        <f t="shared" si="334"/>
        <v>0.26534221758162374</v>
      </c>
      <c r="BL223" s="8">
        <f t="shared" si="335"/>
        <v>0.12363596870269895</v>
      </c>
      <c r="BM223" s="8">
        <f t="shared" si="336"/>
        <v>0.31196065990322913</v>
      </c>
      <c r="BN223" s="8">
        <f t="shared" si="337"/>
        <v>0.68725064783416279</v>
      </c>
    </row>
    <row r="224" spans="1:66" x14ac:dyDescent="0.25">
      <c r="A224" t="s">
        <v>13</v>
      </c>
      <c r="B224" t="s">
        <v>44</v>
      </c>
      <c r="C224" t="s">
        <v>220</v>
      </c>
      <c r="D224" s="7" t="s">
        <v>496</v>
      </c>
      <c r="E224">
        <f>VLOOKUP(A224,home!$A$2:$E$405,3,FALSE)</f>
        <v>1.2857000000000001</v>
      </c>
      <c r="F224">
        <f>VLOOKUP(B224,home!$B$2:$E$405,3,FALSE)</f>
        <v>0.77780000000000005</v>
      </c>
      <c r="G224">
        <f>VLOOKUP(C224,away!$B$2:$E$405,4,FALSE)</f>
        <v>0.97219999999999995</v>
      </c>
      <c r="H224">
        <f>VLOOKUP(A224,away!$A$2:$E$405,3,FALSE)</f>
        <v>1.4921</v>
      </c>
      <c r="I224">
        <f>VLOOKUP(C224,away!$B$2:$E$405,3,FALSE)</f>
        <v>0.33510000000000001</v>
      </c>
      <c r="J224">
        <f>VLOOKUP(B224,home!$B$2:$E$405,4,FALSE)</f>
        <v>0.44679999999999997</v>
      </c>
      <c r="K224" s="3">
        <f t="shared" si="282"/>
        <v>0.97221697461199996</v>
      </c>
      <c r="L224" s="3">
        <f t="shared" si="283"/>
        <v>0.22340121082799996</v>
      </c>
      <c r="M224" s="5">
        <f t="shared" si="284"/>
        <v>0.30251688483276851</v>
      </c>
      <c r="N224" s="5">
        <f t="shared" si="285"/>
        <v>0.29411205054116096</v>
      </c>
      <c r="O224" s="5">
        <f t="shared" si="286"/>
        <v>6.7582638367555112E-2</v>
      </c>
      <c r="P224" s="5">
        <f t="shared" si="287"/>
        <v>6.57049882100013E-2</v>
      </c>
      <c r="Q224" s="5">
        <f t="shared" si="288"/>
        <v>0.14297036398702956</v>
      </c>
      <c r="R224" s="5">
        <f t="shared" si="289"/>
        <v>7.549021621131329E-3</v>
      </c>
      <c r="S224" s="5">
        <f t="shared" si="290"/>
        <v>3.5676896828940054E-3</v>
      </c>
      <c r="T224" s="5">
        <f t="shared" si="291"/>
        <v>3.1939752427222294E-2</v>
      </c>
      <c r="U224" s="5">
        <f t="shared" si="292"/>
        <v>7.3392869617768756E-3</v>
      </c>
      <c r="V224" s="5">
        <f t="shared" si="293"/>
        <v>8.609804400066932E-5</v>
      </c>
      <c r="W224" s="5">
        <f t="shared" si="294"/>
        <v>4.633273824488212E-2</v>
      </c>
      <c r="X224" s="5">
        <f t="shared" si="295"/>
        <v>1.0350789824883449E-2</v>
      </c>
      <c r="Y224" s="5">
        <f t="shared" si="296"/>
        <v>1.156189489952552E-3</v>
      </c>
      <c r="Z224" s="5">
        <f t="shared" si="297"/>
        <v>5.6215352357583028E-4</v>
      </c>
      <c r="AA224" s="5">
        <f t="shared" si="298"/>
        <v>5.4653519795836933E-4</v>
      </c>
      <c r="AB224" s="5">
        <f t="shared" si="299"/>
        <v>2.6567539833902815E-4</v>
      </c>
      <c r="AC224" s="5">
        <f t="shared" si="300"/>
        <v>1.1687510783686047E-6</v>
      </c>
      <c r="AD224" s="5">
        <f t="shared" si="301"/>
        <v>1.1261368650482247E-2</v>
      </c>
      <c r="AE224" s="5">
        <f t="shared" si="302"/>
        <v>2.5158033920982142E-3</v>
      </c>
      <c r="AF224" s="5">
        <f t="shared" si="303"/>
        <v>2.8101676199996533E-4</v>
      </c>
      <c r="AG224" s="5">
        <f t="shared" si="304"/>
        <v>2.092649496458539E-5</v>
      </c>
      <c r="AH224" s="5">
        <f t="shared" si="305"/>
        <v>3.1396444459516767E-5</v>
      </c>
      <c r="AI224" s="5">
        <f t="shared" si="306"/>
        <v>3.0524156246005081E-5</v>
      </c>
      <c r="AJ224" s="5">
        <f t="shared" si="307"/>
        <v>1.4838051419037518E-5</v>
      </c>
      <c r="AK224" s="5">
        <f t="shared" si="308"/>
        <v>4.8086018199179846E-6</v>
      </c>
      <c r="AL224" s="5">
        <f t="shared" si="309"/>
        <v>1.0153849874143268E-8</v>
      </c>
      <c r="AM224" s="5">
        <f t="shared" si="310"/>
        <v>2.1896987518724548E-3</v>
      </c>
      <c r="AN224" s="5">
        <f t="shared" si="311"/>
        <v>4.8918135251686671E-4</v>
      </c>
      <c r="AO224" s="5">
        <f t="shared" si="312"/>
        <v>5.464185323337336E-5</v>
      </c>
      <c r="AP224" s="5">
        <f t="shared" si="313"/>
        <v>4.0690187247404932E-6</v>
      </c>
      <c r="AQ224" s="5">
        <f t="shared" si="314"/>
        <v>2.2725592749720753E-7</v>
      </c>
      <c r="AR224" s="5">
        <f t="shared" si="315"/>
        <v>1.4028007415900196E-6</v>
      </c>
      <c r="AS224" s="5">
        <f t="shared" si="316"/>
        <v>1.3638266929721188E-6</v>
      </c>
      <c r="AT224" s="5">
        <f t="shared" si="317"/>
        <v>6.629677306682211E-7</v>
      </c>
      <c r="AU224" s="5">
        <f t="shared" si="318"/>
        <v>2.1484949379188042E-7</v>
      </c>
      <c r="AV224" s="5">
        <f t="shared" si="319"/>
        <v>5.2220081212815403E-8</v>
      </c>
      <c r="AW224" s="5">
        <f t="shared" si="320"/>
        <v>6.1259995329178277E-11</v>
      </c>
      <c r="AX224" s="5">
        <f t="shared" si="321"/>
        <v>3.5481038264285159E-4</v>
      </c>
      <c r="AY224" s="5">
        <f t="shared" si="322"/>
        <v>7.9265069096759043E-5</v>
      </c>
      <c r="AZ224" s="5">
        <f t="shared" si="323"/>
        <v>8.8539562062905255E-6</v>
      </c>
      <c r="BA224" s="5">
        <f t="shared" si="324"/>
        <v>6.5932817903446315E-7</v>
      </c>
      <c r="BB224" s="5">
        <f t="shared" si="325"/>
        <v>3.6823678382329843E-8</v>
      </c>
      <c r="BC224" s="5">
        <f t="shared" si="326"/>
        <v>1.6452908675506669E-9</v>
      </c>
      <c r="BD224" s="5">
        <f t="shared" si="327"/>
        <v>5.2231230703604468E-8</v>
      </c>
      <c r="BE224" s="5">
        <f t="shared" si="328"/>
        <v>5.0780089094919737E-8</v>
      </c>
      <c r="BF224" s="5">
        <f t="shared" si="329"/>
        <v>2.4684632295195337E-8</v>
      </c>
      <c r="BG224" s="5">
        <f t="shared" si="330"/>
        <v>7.999606176481494E-9</v>
      </c>
      <c r="BH224" s="5">
        <f t="shared" si="331"/>
        <v>1.9443382287465766E-9</v>
      </c>
      <c r="BI224" s="5">
        <f t="shared" si="332"/>
        <v>3.7806372607489038E-10</v>
      </c>
      <c r="BJ224" s="8">
        <f t="shared" si="333"/>
        <v>0.54412244525204501</v>
      </c>
      <c r="BK224" s="8">
        <f t="shared" si="334"/>
        <v>0.37195610474368951</v>
      </c>
      <c r="BL224" s="8">
        <f t="shared" si="335"/>
        <v>8.3368559483405658E-2</v>
      </c>
      <c r="BM224" s="8">
        <f t="shared" si="336"/>
        <v>0.11949405043523248</v>
      </c>
      <c r="BN224" s="8">
        <f t="shared" si="337"/>
        <v>0.88043594755964671</v>
      </c>
    </row>
    <row r="225" spans="1:66" x14ac:dyDescent="0.25">
      <c r="A225" t="s">
        <v>16</v>
      </c>
      <c r="B225" t="s">
        <v>464</v>
      </c>
      <c r="C225" t="s">
        <v>222</v>
      </c>
      <c r="D225" s="7" t="s">
        <v>496</v>
      </c>
      <c r="E225">
        <f>VLOOKUP(A225,home!$A$2:$E$405,3,FALSE)</f>
        <v>1.7778</v>
      </c>
      <c r="F225">
        <f>VLOOKUP(B225,home!$B$2:$E$405,3,FALSE)</f>
        <v>0.9</v>
      </c>
      <c r="G225">
        <f>VLOOKUP(C225,away!$B$2:$E$405,4,FALSE)</f>
        <v>0.84370000000000001</v>
      </c>
      <c r="H225">
        <f>VLOOKUP(A225,away!$A$2:$E$405,3,FALSE)</f>
        <v>1.2716000000000001</v>
      </c>
      <c r="I225">
        <f>VLOOKUP(C225,away!$B$2:$E$405,3,FALSE)</f>
        <v>1.1796</v>
      </c>
      <c r="J225">
        <f>VLOOKUP(B225,home!$B$2:$E$405,4,FALSE)</f>
        <v>1.2583</v>
      </c>
      <c r="K225" s="3">
        <f t="shared" si="282"/>
        <v>1.349936874</v>
      </c>
      <c r="L225" s="3">
        <f t="shared" si="283"/>
        <v>1.887424028688</v>
      </c>
      <c r="M225" s="5">
        <f t="shared" si="284"/>
        <v>3.9267388934353512E-2</v>
      </c>
      <c r="N225" s="5">
        <f t="shared" si="285"/>
        <v>5.3008496268183374E-2</v>
      </c>
      <c r="O225" s="5">
        <f t="shared" si="286"/>
        <v>7.4114213418536065E-2</v>
      </c>
      <c r="P225" s="5">
        <f t="shared" si="287"/>
        <v>0.10004950958118744</v>
      </c>
      <c r="Q225" s="5">
        <f t="shared" si="288"/>
        <v>3.5779061873856065E-2</v>
      </c>
      <c r="R225" s="5">
        <f t="shared" si="289"/>
        <v>6.9942473636727814E-2</v>
      </c>
      <c r="S225" s="5">
        <f t="shared" si="290"/>
        <v>6.3729118736227261E-2</v>
      </c>
      <c r="T225" s="5">
        <f t="shared" si="291"/>
        <v>6.7530261104630618E-2</v>
      </c>
      <c r="U225" s="5">
        <f t="shared" si="292"/>
        <v>9.4417924220991767E-2</v>
      </c>
      <c r="V225" s="5">
        <f t="shared" si="293"/>
        <v>1.8041736833415509E-2</v>
      </c>
      <c r="W225" s="5">
        <f t="shared" si="294"/>
        <v>1.6099824980215286E-2</v>
      </c>
      <c r="X225" s="5">
        <f t="shared" si="295"/>
        <v>3.0387196525329625E-2</v>
      </c>
      <c r="Y225" s="5">
        <f t="shared" si="296"/>
        <v>2.867676244318583E-2</v>
      </c>
      <c r="Z225" s="5">
        <f t="shared" si="297"/>
        <v>4.4003701789279009E-2</v>
      </c>
      <c r="AA225" s="5">
        <f t="shared" si="298"/>
        <v>5.9402219637847524E-2</v>
      </c>
      <c r="AB225" s="5">
        <f t="shared" si="299"/>
        <v>4.009462334328865E-2</v>
      </c>
      <c r="AC225" s="5">
        <f t="shared" si="300"/>
        <v>2.8730375433062044E-3</v>
      </c>
      <c r="AD225" s="5">
        <f t="shared" si="301"/>
        <v>5.433436851434735E-3</v>
      </c>
      <c r="AE225" s="5">
        <f t="shared" si="302"/>
        <v>1.0255199271756787E-2</v>
      </c>
      <c r="AF225" s="5">
        <f t="shared" si="303"/>
        <v>9.6779547622487215E-3</v>
      </c>
      <c r="AG225" s="5">
        <f t="shared" si="304"/>
        <v>6.0888014556078991E-3</v>
      </c>
      <c r="AH225" s="5">
        <f t="shared" si="305"/>
        <v>2.0763411027076583E-2</v>
      </c>
      <c r="AI225" s="5">
        <f t="shared" si="306"/>
        <v>2.8029294175468896E-2</v>
      </c>
      <c r="AJ225" s="5">
        <f t="shared" si="307"/>
        <v>1.8918888879829447E-2</v>
      </c>
      <c r="AK225" s="5">
        <f t="shared" si="308"/>
        <v>8.5131019046634435E-3</v>
      </c>
      <c r="AL225" s="5">
        <f t="shared" si="309"/>
        <v>2.9280887272303488E-4</v>
      </c>
      <c r="AM225" s="5">
        <f t="shared" si="310"/>
        <v>1.4669593516604422E-3</v>
      </c>
      <c r="AN225" s="5">
        <f t="shared" si="311"/>
        <v>2.7687743294324873E-3</v>
      </c>
      <c r="AO225" s="5">
        <f t="shared" si="312"/>
        <v>2.6129255996926912E-3</v>
      </c>
      <c r="AP225" s="5">
        <f t="shared" si="313"/>
        <v>1.6438995206779958E-3</v>
      </c>
      <c r="AQ225" s="5">
        <f t="shared" si="314"/>
        <v>7.756838640190837E-4</v>
      </c>
      <c r="AR225" s="5">
        <f t="shared" si="315"/>
        <v>7.8378721780059495E-3</v>
      </c>
      <c r="AS225" s="5">
        <f t="shared" si="316"/>
        <v>1.0580632666788924E-2</v>
      </c>
      <c r="AT225" s="5">
        <f t="shared" si="317"/>
        <v>7.1415930935736617E-3</v>
      </c>
      <c r="AU225" s="5">
        <f t="shared" si="318"/>
        <v>3.2135666187062739E-3</v>
      </c>
      <c r="AV225" s="5">
        <f t="shared" si="319"/>
        <v>1.0845280189117745E-3</v>
      </c>
      <c r="AW225" s="5">
        <f t="shared" si="320"/>
        <v>2.0723574752474195E-5</v>
      </c>
      <c r="AX225" s="5">
        <f t="shared" si="321"/>
        <v>3.3005042024426021E-4</v>
      </c>
      <c r="AY225" s="5">
        <f t="shared" si="322"/>
        <v>6.2294509384758885E-4</v>
      </c>
      <c r="AZ225" s="5">
        <f t="shared" si="323"/>
        <v>5.8788076934062044E-4</v>
      </c>
      <c r="BA225" s="5">
        <f t="shared" si="324"/>
        <v>3.6986009668569153E-4</v>
      </c>
      <c r="BB225" s="5">
        <f t="shared" si="325"/>
        <v>1.7452070843436025E-4</v>
      </c>
      <c r="BC225" s="5">
        <f t="shared" si="326"/>
        <v>6.587891572053283E-5</v>
      </c>
      <c r="BD225" s="5">
        <f t="shared" si="327"/>
        <v>2.4655647137589269E-3</v>
      </c>
      <c r="BE225" s="5">
        <f t="shared" si="328"/>
        <v>3.3283567223364309E-3</v>
      </c>
      <c r="BF225" s="5">
        <f t="shared" si="329"/>
        <v>2.2465357346538638E-3</v>
      </c>
      <c r="BG225" s="5">
        <f t="shared" si="330"/>
        <v>1.0108938089893106E-3</v>
      </c>
      <c r="BH225" s="5">
        <f t="shared" si="331"/>
        <v>3.411607071132458E-4</v>
      </c>
      <c r="BI225" s="5">
        <f t="shared" si="332"/>
        <v>9.2109083698416953E-5</v>
      </c>
      <c r="BJ225" s="8">
        <f t="shared" si="333"/>
        <v>0.27435637420620479</v>
      </c>
      <c r="BK225" s="8">
        <f t="shared" si="334"/>
        <v>0.22487654559506057</v>
      </c>
      <c r="BL225" s="8">
        <f t="shared" si="335"/>
        <v>0.45353896359096707</v>
      </c>
      <c r="BM225" s="8">
        <f t="shared" si="336"/>
        <v>0.62401221994957157</v>
      </c>
      <c r="BN225" s="8">
        <f t="shared" si="337"/>
        <v>0.37216114371284426</v>
      </c>
    </row>
    <row r="226" spans="1:66" x14ac:dyDescent="0.25">
      <c r="A226" t="s">
        <v>16</v>
      </c>
      <c r="B226" t="s">
        <v>462</v>
      </c>
      <c r="C226" t="s">
        <v>58</v>
      </c>
      <c r="D226" s="7" t="s">
        <v>496</v>
      </c>
      <c r="E226">
        <f>VLOOKUP(A226,home!$A$2:$E$405,3,FALSE)</f>
        <v>1.7778</v>
      </c>
      <c r="F226">
        <f>VLOOKUP(B226,home!$B$2:$E$405,3,FALSE)</f>
        <v>1.2375</v>
      </c>
      <c r="G226">
        <f>VLOOKUP(C226,away!$B$2:$E$405,4,FALSE)</f>
        <v>1.125</v>
      </c>
      <c r="H226">
        <f>VLOOKUP(A226,away!$A$2:$E$405,3,FALSE)</f>
        <v>1.2716000000000001</v>
      </c>
      <c r="I226">
        <f>VLOOKUP(C226,away!$B$2:$E$405,3,FALSE)</f>
        <v>0.78639999999999999</v>
      </c>
      <c r="J226">
        <f>VLOOKUP(B226,home!$B$2:$E$405,4,FALSE)</f>
        <v>1.5728</v>
      </c>
      <c r="K226" s="3">
        <f t="shared" si="282"/>
        <v>2.4750309375000001</v>
      </c>
      <c r="L226" s="3">
        <f t="shared" si="283"/>
        <v>1.5727783582720001</v>
      </c>
      <c r="M226" s="5">
        <f t="shared" si="284"/>
        <v>1.746058374642305E-2</v>
      </c>
      <c r="N226" s="5">
        <f t="shared" si="285"/>
        <v>4.3215484959206706E-2</v>
      </c>
      <c r="O226" s="5">
        <f t="shared" si="286"/>
        <v>2.7461628239170012E-2</v>
      </c>
      <c r="P226" s="5">
        <f t="shared" si="287"/>
        <v>6.796837948606943E-2</v>
      </c>
      <c r="Q226" s="5">
        <f t="shared" si="288"/>
        <v>5.3479831126551268E-2</v>
      </c>
      <c r="R226" s="5">
        <f t="shared" si="289"/>
        <v>2.1595527288738904E-2</v>
      </c>
      <c r="S226" s="5">
        <f t="shared" si="290"/>
        <v>6.6144704510648591E-2</v>
      </c>
      <c r="T226" s="5">
        <f t="shared" si="291"/>
        <v>8.4111920999881115E-2</v>
      </c>
      <c r="U226" s="5">
        <f t="shared" si="292"/>
        <v>5.3449598151254288E-2</v>
      </c>
      <c r="V226" s="5">
        <f t="shared" si="293"/>
        <v>2.8608871542801437E-2</v>
      </c>
      <c r="W226" s="5">
        <f t="shared" si="294"/>
        <v>4.4121412190163294E-2</v>
      </c>
      <c r="X226" s="5">
        <f t="shared" si="295"/>
        <v>6.9393202229087236E-2</v>
      </c>
      <c r="Y226" s="5">
        <f t="shared" si="296"/>
        <v>5.4570063338550363E-2</v>
      </c>
      <c r="Z226" s="5">
        <f t="shared" si="297"/>
        <v>1.132165931840032E-2</v>
      </c>
      <c r="AA226" s="5">
        <f t="shared" si="298"/>
        <v>2.8021457076875957E-2</v>
      </c>
      <c r="AB226" s="5">
        <f t="shared" si="299"/>
        <v>3.467698658954816E-2</v>
      </c>
      <c r="AC226" s="5">
        <f t="shared" si="300"/>
        <v>6.9603151086217582E-3</v>
      </c>
      <c r="AD226" s="5">
        <f t="shared" si="301"/>
        <v>2.7300465044210954E-2</v>
      </c>
      <c r="AE226" s="5">
        <f t="shared" si="302"/>
        <v>4.2937580592296236E-2</v>
      </c>
      <c r="AF226" s="5">
        <f t="shared" si="303"/>
        <v>3.3765648756061681E-2</v>
      </c>
      <c r="AG226" s="5">
        <f t="shared" si="304"/>
        <v>1.7701960538849235E-2</v>
      </c>
      <c r="AH226" s="5">
        <f t="shared" si="305"/>
        <v>4.4516151889271369E-3</v>
      </c>
      <c r="AI226" s="5">
        <f t="shared" si="306"/>
        <v>1.1017885314439571E-2</v>
      </c>
      <c r="AJ226" s="5">
        <f t="shared" si="307"/>
        <v>1.3634803509532431E-2</v>
      </c>
      <c r="AK226" s="5">
        <f t="shared" si="308"/>
        <v>1.1248853504275447E-2</v>
      </c>
      <c r="AL226" s="5">
        <f t="shared" si="309"/>
        <v>1.0837698109430979E-3</v>
      </c>
      <c r="AM226" s="5">
        <f t="shared" si="310"/>
        <v>1.3513899118511884E-2</v>
      </c>
      <c r="AN226" s="5">
        <f t="shared" si="311"/>
        <v>2.125436806946655E-2</v>
      </c>
      <c r="AO226" s="5">
        <f t="shared" si="312"/>
        <v>1.6714205059202212E-2</v>
      </c>
      <c r="AP226" s="5">
        <f t="shared" si="313"/>
        <v>8.762579997611205E-3</v>
      </c>
      <c r="AQ226" s="5">
        <f t="shared" si="314"/>
        <v>3.4453990457175049E-3</v>
      </c>
      <c r="AR226" s="5">
        <f t="shared" si="315"/>
        <v>1.4002808056999036E-3</v>
      </c>
      <c r="AS226" s="5">
        <f t="shared" si="316"/>
        <v>3.4657383152946878E-3</v>
      </c>
      <c r="AT226" s="5">
        <f t="shared" si="317"/>
        <v>4.2889047758167421E-3</v>
      </c>
      <c r="AU226" s="5">
        <f t="shared" si="318"/>
        <v>3.538390669379313E-3</v>
      </c>
      <c r="AV226" s="5">
        <f t="shared" si="319"/>
        <v>2.189406593918784E-3</v>
      </c>
      <c r="AW226" s="5">
        <f t="shared" si="320"/>
        <v>1.171878819802033E-4</v>
      </c>
      <c r="AX226" s="5">
        <f t="shared" si="321"/>
        <v>5.5745530674284763E-3</v>
      </c>
      <c r="AY226" s="5">
        <f t="shared" si="322"/>
        <v>8.7675364214903021E-3</v>
      </c>
      <c r="AZ226" s="5">
        <f t="shared" si="323"/>
        <v>6.8946957695407421E-3</v>
      </c>
      <c r="BA226" s="5">
        <f t="shared" si="324"/>
        <v>3.6146094310677314E-3</v>
      </c>
      <c r="BB226" s="5">
        <f t="shared" si="325"/>
        <v>1.4212448716972989E-3</v>
      </c>
      <c r="BC226" s="5">
        <f t="shared" si="326"/>
        <v>4.4706063520211518E-4</v>
      </c>
      <c r="BD226" s="5">
        <f t="shared" si="327"/>
        <v>3.6705522445141441E-4</v>
      </c>
      <c r="BE226" s="5">
        <f t="shared" si="328"/>
        <v>9.0847303628825715E-4</v>
      </c>
      <c r="BF226" s="5">
        <f t="shared" si="329"/>
        <v>1.1242494353489985E-3</v>
      </c>
      <c r="BG226" s="5">
        <f t="shared" si="330"/>
        <v>9.275173779852259E-4</v>
      </c>
      <c r="BH226" s="5">
        <f t="shared" si="331"/>
        <v>5.7390855139557908E-4</v>
      </c>
      <c r="BI226" s="5">
        <f t="shared" si="332"/>
        <v>2.8408828399997338E-4</v>
      </c>
      <c r="BJ226" s="8">
        <f t="shared" si="333"/>
        <v>0.5610077212617941</v>
      </c>
      <c r="BK226" s="8">
        <f t="shared" si="334"/>
        <v>0.19699416062699768</v>
      </c>
      <c r="BL226" s="8">
        <f t="shared" si="335"/>
        <v>0.22462636793234078</v>
      </c>
      <c r="BM226" s="8">
        <f t="shared" si="336"/>
        <v>0.75411812575386339</v>
      </c>
      <c r="BN226" s="8">
        <f t="shared" si="337"/>
        <v>0.23118143484615938</v>
      </c>
    </row>
    <row r="227" spans="1:66" x14ac:dyDescent="0.25">
      <c r="A227" t="s">
        <v>16</v>
      </c>
      <c r="B227" t="s">
        <v>463</v>
      </c>
      <c r="C227" t="s">
        <v>223</v>
      </c>
      <c r="D227" s="7" t="s">
        <v>496</v>
      </c>
      <c r="E227">
        <f>VLOOKUP(A227,home!$A$2:$E$405,3,FALSE)</f>
        <v>1.7778</v>
      </c>
      <c r="F227">
        <f>VLOOKUP(B227,home!$B$2:$E$405,3,FALSE)</f>
        <v>0.5625</v>
      </c>
      <c r="G227">
        <f>VLOOKUP(C227,away!$B$2:$E$405,4,FALSE)</f>
        <v>1.575</v>
      </c>
      <c r="H227">
        <f>VLOOKUP(A227,away!$A$2:$E$405,3,FALSE)</f>
        <v>1.2716000000000001</v>
      </c>
      <c r="I227">
        <f>VLOOKUP(C227,away!$B$2:$E$405,3,FALSE)</f>
        <v>1.2583</v>
      </c>
      <c r="J227">
        <f>VLOOKUP(B227,home!$B$2:$E$405,4,FALSE)</f>
        <v>1.7694000000000001</v>
      </c>
      <c r="K227" s="3">
        <f t="shared" si="282"/>
        <v>1.5750196875</v>
      </c>
      <c r="L227" s="3">
        <f t="shared" si="283"/>
        <v>2.8311360430320001</v>
      </c>
      <c r="M227" s="5">
        <f t="shared" si="284"/>
        <v>1.2201996043141894E-2</v>
      </c>
      <c r="N227" s="5">
        <f t="shared" si="285"/>
        <v>1.921838399474558E-2</v>
      </c>
      <c r="O227" s="5">
        <f t="shared" si="286"/>
        <v>3.4545510794672864E-2</v>
      </c>
      <c r="P227" s="5">
        <f t="shared" si="287"/>
        <v>5.4409859616353515E-2</v>
      </c>
      <c r="Q227" s="5">
        <f t="shared" si="288"/>
        <v>1.5134666576829596E-2</v>
      </c>
      <c r="R227" s="5">
        <f t="shared" si="289"/>
        <v>4.8901520367874693E-2</v>
      </c>
      <c r="S227" s="5">
        <f t="shared" si="290"/>
        <v>6.0654683319931173E-2</v>
      </c>
      <c r="T227" s="5">
        <f t="shared" si="291"/>
        <v>4.2848300044934007E-2</v>
      </c>
      <c r="U227" s="5">
        <f t="shared" si="292"/>
        <v>7.7020857328084863E-2</v>
      </c>
      <c r="V227" s="5">
        <f t="shared" si="293"/>
        <v>3.0051666163137605E-2</v>
      </c>
      <c r="W227" s="5">
        <f t="shared" si="294"/>
        <v>7.9457992740849491E-3</v>
      </c>
      <c r="X227" s="5">
        <f t="shared" si="295"/>
        <v>2.2495638715559402E-2</v>
      </c>
      <c r="Y227" s="5">
        <f t="shared" si="296"/>
        <v>3.1844106789323159E-2</v>
      </c>
      <c r="Z227" s="5">
        <f t="shared" si="297"/>
        <v>4.614895229085117E-2</v>
      </c>
      <c r="AA227" s="5">
        <f t="shared" si="298"/>
        <v>7.2685508415588809E-2</v>
      </c>
      <c r="AB227" s="5">
        <f t="shared" si="299"/>
        <v>5.7240553375249664E-2</v>
      </c>
      <c r="AC227" s="5">
        <f t="shared" si="300"/>
        <v>8.3752021564375851E-3</v>
      </c>
      <c r="AD227" s="5">
        <f t="shared" si="301"/>
        <v>3.1286975724017494E-3</v>
      </c>
      <c r="AE227" s="5">
        <f t="shared" si="302"/>
        <v>8.8577684649733136E-3</v>
      </c>
      <c r="AF227" s="5">
        <f t="shared" si="303"/>
        <v>1.253877378100909E-2</v>
      </c>
      <c r="AG227" s="5">
        <f t="shared" si="304"/>
        <v>1.1832991462279823E-2</v>
      </c>
      <c r="AH227" s="5">
        <f t="shared" si="305"/>
        <v>3.2663490544698234E-2</v>
      </c>
      <c r="AI227" s="5">
        <f t="shared" si="306"/>
        <v>5.1445640670369809E-2</v>
      </c>
      <c r="AJ227" s="5">
        <f t="shared" si="307"/>
        <v>4.0513948445941583E-2</v>
      </c>
      <c r="AK227" s="5">
        <f t="shared" si="308"/>
        <v>2.1270088806906014E-2</v>
      </c>
      <c r="AL227" s="5">
        <f t="shared" si="309"/>
        <v>1.4938328843221412E-3</v>
      </c>
      <c r="AM227" s="5">
        <f t="shared" si="310"/>
        <v>9.8555205455324213E-4</v>
      </c>
      <c r="AN227" s="5">
        <f t="shared" si="311"/>
        <v>2.7902319439299236E-3</v>
      </c>
      <c r="AO227" s="5">
        <f t="shared" si="312"/>
        <v>3.9497631124396256E-3</v>
      </c>
      <c r="AP227" s="5">
        <f t="shared" si="313"/>
        <v>3.7274389030220257E-3</v>
      </c>
      <c r="AQ227" s="5">
        <f t="shared" si="314"/>
        <v>2.6382216566363291E-3</v>
      </c>
      <c r="AR227" s="5">
        <f t="shared" si="315"/>
        <v>1.8494957074466023E-2</v>
      </c>
      <c r="AS227" s="5">
        <f t="shared" si="316"/>
        <v>2.9129921511751384E-2</v>
      </c>
      <c r="AT227" s="5">
        <f t="shared" si="317"/>
        <v>2.2940099938169103E-2</v>
      </c>
      <c r="AU227" s="5">
        <f t="shared" si="318"/>
        <v>1.2043703011944625E-2</v>
      </c>
      <c r="AV227" s="5">
        <f t="shared" si="319"/>
        <v>4.7422673385539554E-3</v>
      </c>
      <c r="AW227" s="5">
        <f t="shared" si="320"/>
        <v>1.8503174316472913E-4</v>
      </c>
      <c r="AX227" s="5">
        <f t="shared" si="321"/>
        <v>2.5871064816290512E-4</v>
      </c>
      <c r="AY227" s="5">
        <f t="shared" si="322"/>
        <v>7.3244504073017127E-4</v>
      </c>
      <c r="AZ227" s="5">
        <f t="shared" si="323"/>
        <v>1.0368257771756146E-3</v>
      </c>
      <c r="BA227" s="5">
        <f t="shared" si="324"/>
        <v>9.7846494270218266E-4</v>
      </c>
      <c r="BB227" s="5">
        <f t="shared" si="325"/>
        <v>6.9254184153184754E-4</v>
      </c>
      <c r="BC227" s="5">
        <f t="shared" si="326"/>
        <v>3.9213603377371387E-4</v>
      </c>
      <c r="BD227" s="5">
        <f t="shared" si="327"/>
        <v>8.7269565979750715E-3</v>
      </c>
      <c r="BE227" s="5">
        <f t="shared" si="328"/>
        <v>1.3745128453768756E-2</v>
      </c>
      <c r="BF227" s="5">
        <f t="shared" si="329"/>
        <v>1.0824423960951115E-2</v>
      </c>
      <c r="BG227" s="5">
        <f t="shared" si="330"/>
        <v>5.6828936147815803E-3</v>
      </c>
      <c r="BH227" s="5">
        <f t="shared" si="331"/>
        <v>2.2376673313122563E-3</v>
      </c>
      <c r="BI227" s="5">
        <f t="shared" si="332"/>
        <v>7.0487402017847757E-4</v>
      </c>
      <c r="BJ227" s="8">
        <f t="shared" si="333"/>
        <v>0.19402745863079826</v>
      </c>
      <c r="BK227" s="8">
        <f t="shared" si="334"/>
        <v>0.16791968522405407</v>
      </c>
      <c r="BL227" s="8">
        <f t="shared" si="335"/>
        <v>0.56556001160323877</v>
      </c>
      <c r="BM227" s="8">
        <f t="shared" si="336"/>
        <v>0.78869675705775899</v>
      </c>
      <c r="BN227" s="8">
        <f t="shared" si="337"/>
        <v>0.18441193739361816</v>
      </c>
    </row>
    <row r="228" spans="1:66" x14ac:dyDescent="0.25">
      <c r="A228" t="s">
        <v>59</v>
      </c>
      <c r="B228" t="s">
        <v>68</v>
      </c>
      <c r="C228" t="s">
        <v>301</v>
      </c>
      <c r="D228" s="7" t="s">
        <v>496</v>
      </c>
      <c r="E228">
        <f>VLOOKUP(A228,home!$A$2:$E$405,3,FALSE)</f>
        <v>1.806</v>
      </c>
      <c r="F228">
        <f>VLOOKUP(B228,home!$B$2:$E$405,3,FALSE)</f>
        <v>0.55369999999999997</v>
      </c>
      <c r="G228">
        <f>VLOOKUP(C228,away!$B$2:$E$405,4,FALSE)</f>
        <v>1.1073999999999999</v>
      </c>
      <c r="H228">
        <f>VLOOKUP(A228,away!$A$2:$E$405,3,FALSE)</f>
        <v>1.1493</v>
      </c>
      <c r="I228">
        <f>VLOOKUP(C228,away!$B$2:$E$405,3,FALSE)</f>
        <v>1.4501999999999999</v>
      </c>
      <c r="J228">
        <f>VLOOKUP(B228,home!$B$2:$E$405,4,FALSE)</f>
        <v>1.4501999999999999</v>
      </c>
      <c r="K228" s="3">
        <f t="shared" si="282"/>
        <v>1.1073802882799999</v>
      </c>
      <c r="L228" s="3">
        <f t="shared" si="283"/>
        <v>2.4170698899719998</v>
      </c>
      <c r="M228" s="5">
        <f t="shared" si="284"/>
        <v>2.9468005065831651E-2</v>
      </c>
      <c r="N228" s="5">
        <f t="shared" si="285"/>
        <v>3.2632287944837149E-2</v>
      </c>
      <c r="O228" s="5">
        <f t="shared" si="286"/>
        <v>7.1226227762164043E-2</v>
      </c>
      <c r="P228" s="5">
        <f t="shared" si="287"/>
        <v>7.8874520632362152E-2</v>
      </c>
      <c r="Q228" s="5">
        <f t="shared" si="288"/>
        <v>1.8068176215794866E-2</v>
      </c>
      <c r="R228" s="5">
        <f t="shared" si="289"/>
        <v>8.6079385250107235E-2</v>
      </c>
      <c r="S228" s="5">
        <f t="shared" si="290"/>
        <v>5.2779192136409962E-2</v>
      </c>
      <c r="T228" s="5">
        <f t="shared" si="291"/>
        <v>4.3672044697905997E-2</v>
      </c>
      <c r="U228" s="5">
        <f t="shared" si="292"/>
        <v>9.5322614453228913E-2</v>
      </c>
      <c r="V228" s="5">
        <f t="shared" si="293"/>
        <v>1.5696622941173972E-2</v>
      </c>
      <c r="W228" s="5">
        <f t="shared" si="294"/>
        <v>6.6694473955135874E-3</v>
      </c>
      <c r="X228" s="5">
        <f t="shared" si="295"/>
        <v>1.6120520482448067E-2</v>
      </c>
      <c r="Y228" s="5">
        <f t="shared" si="296"/>
        <v>1.9482212334401065E-2</v>
      </c>
      <c r="Z228" s="5">
        <f t="shared" si="297"/>
        <v>6.9353296745111356E-2</v>
      </c>
      <c r="AA228" s="5">
        <f t="shared" si="298"/>
        <v>7.6800473742769784E-2</v>
      </c>
      <c r="AB228" s="5">
        <f t="shared" si="299"/>
        <v>4.2523665376654488E-2</v>
      </c>
      <c r="AC228" s="5">
        <f t="shared" si="300"/>
        <v>2.6258640669477693E-3</v>
      </c>
      <c r="AD228" s="5">
        <f t="shared" si="301"/>
        <v>1.8464036448780316E-3</v>
      </c>
      <c r="AE228" s="5">
        <f t="shared" si="302"/>
        <v>4.4628866547692433E-3</v>
      </c>
      <c r="AF228" s="5">
        <f t="shared" si="303"/>
        <v>5.3935544778003011E-3</v>
      </c>
      <c r="AG228" s="5">
        <f t="shared" si="304"/>
        <v>4.3455327094049203E-3</v>
      </c>
      <c r="AH228" s="5">
        <f t="shared" si="305"/>
        <v>4.1907941333225444E-2</v>
      </c>
      <c r="AI228" s="5">
        <f t="shared" si="306"/>
        <v>4.6408028154808517E-2</v>
      </c>
      <c r="AJ228" s="5">
        <f t="shared" si="307"/>
        <v>2.5695667798289103E-2</v>
      </c>
      <c r="AK228" s="5">
        <f t="shared" si="308"/>
        <v>9.4849586713388351E-3</v>
      </c>
      <c r="AL228" s="5">
        <f t="shared" si="309"/>
        <v>2.8113714391395984E-4</v>
      </c>
      <c r="AM228" s="5">
        <f t="shared" si="310"/>
        <v>4.0893420010925562E-4</v>
      </c>
      <c r="AN228" s="5">
        <f t="shared" si="311"/>
        <v>9.8842254206386632E-4</v>
      </c>
      <c r="AO228" s="5">
        <f t="shared" si="312"/>
        <v>1.194543182496077E-3</v>
      </c>
      <c r="AP228" s="5">
        <f t="shared" si="313"/>
        <v>9.6243145289419841E-4</v>
      </c>
      <c r="AQ228" s="5">
        <f t="shared" si="314"/>
        <v>5.8156602148814313E-4</v>
      </c>
      <c r="AR228" s="5">
        <f t="shared" si="315"/>
        <v>2.0258884629450441E-2</v>
      </c>
      <c r="AS228" s="5">
        <f t="shared" si="316"/>
        <v>2.2434289501192091E-2</v>
      </c>
      <c r="AT228" s="5">
        <f t="shared" si="317"/>
        <v>1.2421644987593536E-2</v>
      </c>
      <c r="AU228" s="5">
        <f t="shared" si="318"/>
        <v>4.5851616024243837E-3</v>
      </c>
      <c r="AV228" s="5">
        <f t="shared" si="319"/>
        <v>1.2693793942757741E-3</v>
      </c>
      <c r="AW228" s="5">
        <f t="shared" si="320"/>
        <v>2.0902668097735643E-5</v>
      </c>
      <c r="AX228" s="5">
        <f t="shared" si="321"/>
        <v>7.547427873408974E-5</v>
      </c>
      <c r="AY228" s="5">
        <f t="shared" si="322"/>
        <v>1.8242660659552234E-4</v>
      </c>
      <c r="AZ228" s="5">
        <f t="shared" si="323"/>
        <v>2.2046892896590225E-4</v>
      </c>
      <c r="BA228" s="5">
        <f t="shared" si="324"/>
        <v>1.7762960329261934E-4</v>
      </c>
      <c r="BB228" s="5">
        <f t="shared" si="325"/>
        <v>1.0733579142156536E-4</v>
      </c>
      <c r="BC228" s="5">
        <f t="shared" si="326"/>
        <v>5.1887621912276085E-5</v>
      </c>
      <c r="BD228" s="5">
        <f t="shared" si="327"/>
        <v>8.1611900070435346E-3</v>
      </c>
      <c r="BE228" s="5">
        <f t="shared" si="328"/>
        <v>9.0375409427077245E-3</v>
      </c>
      <c r="BF228" s="5">
        <f t="shared" si="329"/>
        <v>5.0039973472389915E-3</v>
      </c>
      <c r="BG228" s="5">
        <f t="shared" si="330"/>
        <v>1.847109341645957E-3</v>
      </c>
      <c r="BH228" s="5">
        <f t="shared" si="331"/>
        <v>5.1136311880914484E-4</v>
      </c>
      <c r="BI228" s="5">
        <f t="shared" si="332"/>
        <v>1.1325468758452619E-4</v>
      </c>
      <c r="BJ228" s="8">
        <f t="shared" si="333"/>
        <v>0.15764418678772671</v>
      </c>
      <c r="BK228" s="8">
        <f t="shared" si="334"/>
        <v>0.17990776859323496</v>
      </c>
      <c r="BL228" s="8">
        <f t="shared" si="335"/>
        <v>0.58109277810255244</v>
      </c>
      <c r="BM228" s="8">
        <f t="shared" si="336"/>
        <v>0.67148790341903075</v>
      </c>
      <c r="BN228" s="8">
        <f t="shared" si="337"/>
        <v>0.31634860287109712</v>
      </c>
    </row>
    <row r="229" spans="1:66" x14ac:dyDescent="0.25">
      <c r="A229" t="s">
        <v>59</v>
      </c>
      <c r="B229" t="s">
        <v>230</v>
      </c>
      <c r="C229" t="s">
        <v>63</v>
      </c>
      <c r="D229" s="7" t="s">
        <v>496</v>
      </c>
      <c r="E229">
        <f>VLOOKUP(A229,home!$A$2:$E$405,3,FALSE)</f>
        <v>1.806</v>
      </c>
      <c r="F229">
        <f>VLOOKUP(B229,home!$B$2:$E$405,3,FALSE)</f>
        <v>1.1073999999999999</v>
      </c>
      <c r="G229">
        <f>VLOOKUP(C229,away!$B$2:$E$405,4,FALSE)</f>
        <v>0.55369999999999997</v>
      </c>
      <c r="H229">
        <f>VLOOKUP(A229,away!$A$2:$E$405,3,FALSE)</f>
        <v>1.1493</v>
      </c>
      <c r="I229">
        <f>VLOOKUP(C229,away!$B$2:$E$405,3,FALSE)</f>
        <v>1.4501999999999999</v>
      </c>
      <c r="J229">
        <f>VLOOKUP(B229,home!$B$2:$E$405,4,FALSE)</f>
        <v>1.1600999999999999</v>
      </c>
      <c r="K229" s="3">
        <f t="shared" si="282"/>
        <v>1.1073802882799999</v>
      </c>
      <c r="L229" s="3">
        <f t="shared" si="283"/>
        <v>1.9335559090859997</v>
      </c>
      <c r="M229" s="5">
        <f t="shared" si="284"/>
        <v>4.779012755292613E-2</v>
      </c>
      <c r="N229" s="5">
        <f t="shared" si="285"/>
        <v>5.2921845226497309E-2</v>
      </c>
      <c r="O229" s="5">
        <f t="shared" si="286"/>
        <v>9.240488352593397E-2</v>
      </c>
      <c r="P229" s="5">
        <f t="shared" si="287"/>
        <v>0.10232734655742858</v>
      </c>
      <c r="Q229" s="5">
        <f t="shared" si="288"/>
        <v>2.9302304111614063E-2</v>
      </c>
      <c r="R229" s="5">
        <f t="shared" si="289"/>
        <v>8.9335004284986599E-2</v>
      </c>
      <c r="S229" s="5">
        <f t="shared" si="290"/>
        <v>5.4775360464815147E-2</v>
      </c>
      <c r="T229" s="5">
        <f t="shared" si="291"/>
        <v>5.6657643264846361E-2</v>
      </c>
      <c r="U229" s="5">
        <f t="shared" si="292"/>
        <v>9.8927822798603501E-2</v>
      </c>
      <c r="V229" s="5">
        <f t="shared" si="293"/>
        <v>1.3031555493185224E-2</v>
      </c>
      <c r="W229" s="5">
        <f t="shared" si="294"/>
        <v>1.0816264658129141E-2</v>
      </c>
      <c r="X229" s="5">
        <f t="shared" si="295"/>
        <v>2.0913852443963661E-2</v>
      </c>
      <c r="Y229" s="5">
        <f t="shared" si="296"/>
        <v>2.0219051487389308E-2</v>
      </c>
      <c r="Z229" s="5">
        <f t="shared" si="297"/>
        <v>5.7578075141152985E-2</v>
      </c>
      <c r="AA229" s="5">
        <f t="shared" si="298"/>
        <v>6.3760825448417491E-2</v>
      </c>
      <c r="AB229" s="5">
        <f t="shared" si="299"/>
        <v>3.5303740633019658E-2</v>
      </c>
      <c r="AC229" s="5">
        <f t="shared" si="300"/>
        <v>1.743933009041371E-3</v>
      </c>
      <c r="AD229" s="5">
        <f t="shared" si="301"/>
        <v>2.9944295688079533E-3</v>
      </c>
      <c r="AE229" s="5">
        <f t="shared" si="302"/>
        <v>5.7898969871104603E-3</v>
      </c>
      <c r="AF229" s="5">
        <f t="shared" si="303"/>
        <v>5.5975447662133292E-3</v>
      </c>
      <c r="AG229" s="5">
        <f t="shared" si="304"/>
        <v>3.6077219196950648E-3</v>
      </c>
      <c r="AH229" s="5">
        <f t="shared" si="305"/>
        <v>2.7832606855743534E-2</v>
      </c>
      <c r="AI229" s="5">
        <f t="shared" si="306"/>
        <v>3.082128020349718E-2</v>
      </c>
      <c r="AJ229" s="5">
        <f t="shared" si="307"/>
        <v>1.7065439078453679E-2</v>
      </c>
      <c r="AK229" s="5">
        <f t="shared" si="308"/>
        <v>6.2993102821076062E-3</v>
      </c>
      <c r="AL229" s="5">
        <f t="shared" si="309"/>
        <v>1.4936309780005114E-4</v>
      </c>
      <c r="AM229" s="5">
        <f t="shared" si="310"/>
        <v>6.6319445582814181E-4</v>
      </c>
      <c r="AN229" s="5">
        <f t="shared" si="311"/>
        <v>1.2823235589395775E-3</v>
      </c>
      <c r="AO229" s="5">
        <f t="shared" si="312"/>
        <v>1.2397221473739049E-3</v>
      </c>
      <c r="AP229" s="5">
        <f t="shared" si="313"/>
        <v>7.9902402789319954E-4</v>
      </c>
      <c r="AQ229" s="5">
        <f t="shared" si="314"/>
        <v>3.862394076586484E-4</v>
      </c>
      <c r="AR229" s="5">
        <f t="shared" si="315"/>
        <v>1.0763180290238081E-2</v>
      </c>
      <c r="AS229" s="5">
        <f t="shared" si="316"/>
        <v>1.1918933692613459E-2</v>
      </c>
      <c r="AT229" s="5">
        <f t="shared" si="317"/>
        <v>6.5993961142582483E-3</v>
      </c>
      <c r="AU229" s="5">
        <f t="shared" si="318"/>
        <v>2.4360137238270707E-3</v>
      </c>
      <c r="AV229" s="5">
        <f t="shared" si="319"/>
        <v>6.7439839493641397E-4</v>
      </c>
      <c r="AW229" s="5">
        <f t="shared" si="320"/>
        <v>8.8837092129485152E-6</v>
      </c>
      <c r="AX229" s="5">
        <f t="shared" si="321"/>
        <v>1.2240141128011081E-4</v>
      </c>
      <c r="AY229" s="5">
        <f t="shared" si="322"/>
        <v>2.3666997206112401E-4</v>
      </c>
      <c r="AZ229" s="5">
        <f t="shared" si="323"/>
        <v>2.2880731149100243E-4</v>
      </c>
      <c r="BA229" s="5">
        <f t="shared" si="324"/>
        <v>1.4747057639183625E-4</v>
      </c>
      <c r="BB229" s="5">
        <f t="shared" si="325"/>
        <v>7.1285651099688372E-5</v>
      </c>
      <c r="BC229" s="5">
        <f t="shared" si="326"/>
        <v>2.7566958383369061E-5</v>
      </c>
      <c r="BD229" s="5">
        <f t="shared" si="327"/>
        <v>3.4685351417913014E-3</v>
      </c>
      <c r="BE229" s="5">
        <f t="shared" si="328"/>
        <v>3.8409874452261616E-3</v>
      </c>
      <c r="BF229" s="5">
        <f t="shared" si="329"/>
        <v>2.1267168921872037E-3</v>
      </c>
      <c r="BG229" s="5">
        <f t="shared" si="330"/>
        <v>7.8502812172007066E-4</v>
      </c>
      <c r="BH229" s="5">
        <f t="shared" si="331"/>
        <v>2.1733116693456952E-4</v>
      </c>
      <c r="BI229" s="5">
        <f t="shared" si="332"/>
        <v>4.8133650058446499E-5</v>
      </c>
      <c r="BJ229" s="8">
        <f t="shared" si="333"/>
        <v>0.21402525991266727</v>
      </c>
      <c r="BK229" s="8">
        <f t="shared" si="334"/>
        <v>0.22005435614725763</v>
      </c>
      <c r="BL229" s="8">
        <f t="shared" si="335"/>
        <v>0.50462956774455436</v>
      </c>
      <c r="BM229" s="8">
        <f t="shared" si="336"/>
        <v>0.58197796142339731</v>
      </c>
      <c r="BN229" s="8">
        <f t="shared" si="337"/>
        <v>0.41408151125938664</v>
      </c>
    </row>
    <row r="230" spans="1:66" s="10" customFormat="1" x14ac:dyDescent="0.25">
      <c r="A230" t="s">
        <v>59</v>
      </c>
      <c r="B230" t="s">
        <v>64</v>
      </c>
      <c r="C230" t="s">
        <v>231</v>
      </c>
      <c r="D230" s="7" t="s">
        <v>496</v>
      </c>
      <c r="E230">
        <f>VLOOKUP(A230,home!$A$2:$E$405,3,FALSE)</f>
        <v>1.806</v>
      </c>
      <c r="F230">
        <f>VLOOKUP(B230,home!$B$2:$E$405,3,FALSE)</f>
        <v>0.18459999999999999</v>
      </c>
      <c r="G230">
        <f>VLOOKUP(C230,away!$B$2:$E$405,4,FALSE)</f>
        <v>0.55369999999999997</v>
      </c>
      <c r="H230">
        <f>VLOOKUP(A230,away!$A$2:$E$405,3,FALSE)</f>
        <v>1.1493</v>
      </c>
      <c r="I230">
        <f>VLOOKUP(C230,away!$B$2:$E$405,3,FALSE)</f>
        <v>1.9577</v>
      </c>
      <c r="J230">
        <f>VLOOKUP(B230,home!$B$2:$E$405,4,FALSE)</f>
        <v>1.4501999999999999</v>
      </c>
      <c r="K230" s="3">
        <f t="shared" si="282"/>
        <v>0.18459671412000001</v>
      </c>
      <c r="L230" s="3">
        <f t="shared" si="283"/>
        <v>3.2629276814219996</v>
      </c>
      <c r="M230" s="5">
        <f t="shared" si="284"/>
        <v>3.1824323375761812E-2</v>
      </c>
      <c r="N230" s="5">
        <f t="shared" si="285"/>
        <v>5.8746655242579377E-3</v>
      </c>
      <c r="O230" s="5">
        <f t="shared" si="286"/>
        <v>0.10384046568529844</v>
      </c>
      <c r="P230" s="5">
        <f t="shared" si="287"/>
        <v>1.916860875819671E-2</v>
      </c>
      <c r="Q230" s="5">
        <f t="shared" si="288"/>
        <v>5.4222197616603121E-4</v>
      </c>
      <c r="R230" s="5">
        <f t="shared" si="289"/>
        <v>0.1694119649681558</v>
      </c>
      <c r="S230" s="5">
        <f t="shared" si="290"/>
        <v>2.886436558181969E-3</v>
      </c>
      <c r="T230" s="5">
        <f t="shared" si="291"/>
        <v>1.7692310955074832E-3</v>
      </c>
      <c r="U230" s="5">
        <f t="shared" si="292"/>
        <v>3.1272892065734123E-2</v>
      </c>
      <c r="V230" s="5">
        <f t="shared" si="293"/>
        <v>1.931750002658027E-4</v>
      </c>
      <c r="W230" s="5">
        <f t="shared" si="294"/>
        <v>3.336413170796743E-5</v>
      </c>
      <c r="X230" s="5">
        <f t="shared" si="295"/>
        <v>1.0886474891653639E-4</v>
      </c>
      <c r="Y230" s="5">
        <f t="shared" si="296"/>
        <v>1.7760890138541116E-4</v>
      </c>
      <c r="Z230" s="5">
        <f t="shared" si="297"/>
        <v>0.18425966335289654</v>
      </c>
      <c r="AA230" s="5">
        <f t="shared" si="298"/>
        <v>3.4013728399802094E-2</v>
      </c>
      <c r="AB230" s="5">
        <f t="shared" si="299"/>
        <v>3.1394112487867958E-3</v>
      </c>
      <c r="AC230" s="5">
        <f t="shared" si="300"/>
        <v>7.2721420465060366E-6</v>
      </c>
      <c r="AD230" s="5">
        <f t="shared" si="301"/>
        <v>1.5397272706894233E-6</v>
      </c>
      <c r="AE230" s="5">
        <f t="shared" si="302"/>
        <v>5.0240187333728637E-6</v>
      </c>
      <c r="AF230" s="5">
        <f t="shared" si="303"/>
        <v>8.196504898552506E-6</v>
      </c>
      <c r="AG230" s="5">
        <f t="shared" si="304"/>
        <v>8.9148675747993309E-6</v>
      </c>
      <c r="AH230" s="5">
        <f t="shared" si="305"/>
        <v>0.15030648903091623</v>
      </c>
      <c r="AI230" s="5">
        <f t="shared" si="306"/>
        <v>2.7746083986020968E-2</v>
      </c>
      <c r="AJ230" s="5">
        <f t="shared" si="307"/>
        <v>2.5609179667585111E-3</v>
      </c>
      <c r="AK230" s="5">
        <f t="shared" si="308"/>
        <v>1.5757901393149745E-4</v>
      </c>
      <c r="AL230" s="5">
        <f t="shared" si="309"/>
        <v>1.7520793020809276E-7</v>
      </c>
      <c r="AM230" s="5">
        <f t="shared" si="310"/>
        <v>5.684571896204473E-8</v>
      </c>
      <c r="AN230" s="5">
        <f t="shared" si="311"/>
        <v>1.8548346997159123E-7</v>
      </c>
      <c r="AO230" s="5">
        <f t="shared" si="312"/>
        <v>3.026095743082557E-7</v>
      </c>
      <c r="AP230" s="5">
        <f t="shared" si="313"/>
        <v>3.2913105222457828E-7</v>
      </c>
      <c r="AQ230" s="5">
        <f t="shared" si="314"/>
        <v>2.684827052797816E-7</v>
      </c>
      <c r="AR230" s="5">
        <f t="shared" si="315"/>
        <v>9.808784075126574E-2</v>
      </c>
      <c r="AS230" s="5">
        <f t="shared" si="316"/>
        <v>1.8106693097809493E-2</v>
      </c>
      <c r="AT230" s="5">
        <f t="shared" si="317"/>
        <v>1.671218024717458E-3</v>
      </c>
      <c r="AU230" s="5">
        <f t="shared" si="318"/>
        <v>1.0283378531365319E-4</v>
      </c>
      <c r="AV230" s="5">
        <f t="shared" si="319"/>
        <v>4.7456947173554747E-6</v>
      </c>
      <c r="AW230" s="5">
        <f t="shared" si="320"/>
        <v>2.9314512273428334E-9</v>
      </c>
      <c r="AX230" s="5">
        <f t="shared" si="321"/>
        <v>1.7489221553637359E-9</v>
      </c>
      <c r="AY230" s="5">
        <f t="shared" si="322"/>
        <v>5.7066065133885615E-9</v>
      </c>
      <c r="AZ230" s="5">
        <f t="shared" si="323"/>
        <v>9.3101221797593118E-9</v>
      </c>
      <c r="BA230" s="5">
        <f t="shared" si="324"/>
        <v>1.0126085125919195E-8</v>
      </c>
      <c r="BB230" s="5">
        <f t="shared" si="325"/>
        <v>8.2601708654493283E-9</v>
      </c>
      <c r="BC230" s="5">
        <f t="shared" si="326"/>
        <v>5.390468034030026E-9</v>
      </c>
      <c r="BD230" s="5">
        <f t="shared" si="327"/>
        <v>5.3342255133036316E-2</v>
      </c>
      <c r="BE230" s="5">
        <f t="shared" si="328"/>
        <v>9.8468050213092097E-3</v>
      </c>
      <c r="BF230" s="5">
        <f t="shared" si="329"/>
        <v>9.088439257569984E-4</v>
      </c>
      <c r="BG230" s="5">
        <f t="shared" si="330"/>
        <v>5.5923200780887691E-5</v>
      </c>
      <c r="BH230" s="5">
        <f t="shared" si="331"/>
        <v>2.5808097768062227E-6</v>
      </c>
      <c r="BI230" s="5">
        <f t="shared" si="332"/>
        <v>9.5281800913439955E-8</v>
      </c>
      <c r="BJ230" s="8">
        <f t="shared" si="333"/>
        <v>8.5308145913144031E-3</v>
      </c>
      <c r="BK230" s="8">
        <f t="shared" si="334"/>
        <v>5.4079996748989528E-2</v>
      </c>
      <c r="BL230" s="8">
        <f t="shared" si="335"/>
        <v>0.70457936709168922</v>
      </c>
      <c r="BM230" s="8">
        <f t="shared" si="336"/>
        <v>0.62078758872189754</v>
      </c>
      <c r="BN230" s="8">
        <f t="shared" si="337"/>
        <v>0.33066225028783669</v>
      </c>
    </row>
    <row r="231" spans="1:66" x14ac:dyDescent="0.25">
      <c r="A231" t="s">
        <v>70</v>
      </c>
      <c r="B231" t="s">
        <v>309</v>
      </c>
      <c r="C231" t="s">
        <v>82</v>
      </c>
      <c r="D231" s="7" t="s">
        <v>496</v>
      </c>
      <c r="E231">
        <f>VLOOKUP(A231,home!$A$2:$E$405,3,FALSE)</f>
        <v>1.359</v>
      </c>
      <c r="F231">
        <f>VLOOKUP(B231,home!$B$2:$E$405,3,FALSE)</f>
        <v>0</v>
      </c>
      <c r="G231">
        <f>VLOOKUP(C231,away!$B$2:$E$405,4,FALSE)</f>
        <v>0.73580000000000001</v>
      </c>
      <c r="H231">
        <f>VLOOKUP(A231,away!$A$2:$E$405,3,FALSE)</f>
        <v>1.0342</v>
      </c>
      <c r="I231">
        <f>VLOOKUP(C231,away!$B$2:$E$405,3,FALSE)</f>
        <v>0.2417</v>
      </c>
      <c r="J231">
        <f>VLOOKUP(B231,home!$B$2:$E$405,4,FALSE)</f>
        <v>0.96689999999999998</v>
      </c>
      <c r="K231" s="3">
        <f t="shared" si="282"/>
        <v>0</v>
      </c>
      <c r="L231" s="3">
        <f t="shared" si="283"/>
        <v>0.24169226076600001</v>
      </c>
      <c r="M231" s="5">
        <f t="shared" si="284"/>
        <v>0.78529780731612864</v>
      </c>
      <c r="N231" s="5">
        <f t="shared" si="285"/>
        <v>0</v>
      </c>
      <c r="O231" s="5">
        <f t="shared" si="286"/>
        <v>0.1898004024248178</v>
      </c>
      <c r="P231" s="5">
        <f t="shared" si="287"/>
        <v>0</v>
      </c>
      <c r="Q231" s="5">
        <f t="shared" si="288"/>
        <v>0</v>
      </c>
      <c r="R231" s="5">
        <f t="shared" si="289"/>
        <v>2.2936644178175401E-2</v>
      </c>
      <c r="S231" s="5">
        <f t="shared" si="290"/>
        <v>0</v>
      </c>
      <c r="T231" s="5">
        <f t="shared" si="291"/>
        <v>0</v>
      </c>
      <c r="U231" s="5">
        <f t="shared" si="292"/>
        <v>0</v>
      </c>
      <c r="V231" s="5">
        <f t="shared" si="293"/>
        <v>0</v>
      </c>
      <c r="W231" s="5">
        <f t="shared" si="294"/>
        <v>0</v>
      </c>
      <c r="X231" s="5">
        <f t="shared" si="295"/>
        <v>0</v>
      </c>
      <c r="Y231" s="5">
        <f t="shared" si="296"/>
        <v>0</v>
      </c>
      <c r="Z231" s="5">
        <f t="shared" si="297"/>
        <v>1.8478697952695085E-3</v>
      </c>
      <c r="AA231" s="5">
        <f t="shared" si="298"/>
        <v>0</v>
      </c>
      <c r="AB231" s="5">
        <f t="shared" si="299"/>
        <v>0</v>
      </c>
      <c r="AC231" s="5">
        <f t="shared" si="300"/>
        <v>0</v>
      </c>
      <c r="AD231" s="5">
        <f t="shared" si="301"/>
        <v>0</v>
      </c>
      <c r="AE231" s="5">
        <f t="shared" si="302"/>
        <v>0</v>
      </c>
      <c r="AF231" s="5">
        <f t="shared" si="303"/>
        <v>0</v>
      </c>
      <c r="AG231" s="5">
        <f t="shared" si="304"/>
        <v>0</v>
      </c>
      <c r="AH231" s="5">
        <f t="shared" si="305"/>
        <v>1.1165395710497329E-4</v>
      </c>
      <c r="AI231" s="5">
        <f t="shared" si="306"/>
        <v>0</v>
      </c>
      <c r="AJ231" s="5">
        <f t="shared" si="307"/>
        <v>0</v>
      </c>
      <c r="AK231" s="5">
        <f t="shared" si="308"/>
        <v>0</v>
      </c>
      <c r="AL231" s="5">
        <f t="shared" si="309"/>
        <v>0</v>
      </c>
      <c r="AM231" s="5">
        <f t="shared" si="310"/>
        <v>0</v>
      </c>
      <c r="AN231" s="5">
        <f t="shared" si="311"/>
        <v>0</v>
      </c>
      <c r="AO231" s="5">
        <f t="shared" si="312"/>
        <v>0</v>
      </c>
      <c r="AP231" s="5">
        <f t="shared" si="313"/>
        <v>0</v>
      </c>
      <c r="AQ231" s="5">
        <f t="shared" si="314"/>
        <v>0</v>
      </c>
      <c r="AR231" s="5">
        <f t="shared" si="315"/>
        <v>5.3971794632341999E-6</v>
      </c>
      <c r="AS231" s="5">
        <f t="shared" si="316"/>
        <v>0</v>
      </c>
      <c r="AT231" s="5">
        <f t="shared" si="317"/>
        <v>0</v>
      </c>
      <c r="AU231" s="5">
        <f t="shared" si="318"/>
        <v>0</v>
      </c>
      <c r="AV231" s="5">
        <f t="shared" si="319"/>
        <v>0</v>
      </c>
      <c r="AW231" s="5">
        <f t="shared" si="320"/>
        <v>0</v>
      </c>
      <c r="AX231" s="5">
        <f t="shared" si="321"/>
        <v>0</v>
      </c>
      <c r="AY231" s="5">
        <f t="shared" si="322"/>
        <v>0</v>
      </c>
      <c r="AZ231" s="5">
        <f t="shared" si="323"/>
        <v>0</v>
      </c>
      <c r="BA231" s="5">
        <f t="shared" si="324"/>
        <v>0</v>
      </c>
      <c r="BB231" s="5">
        <f t="shared" si="325"/>
        <v>0</v>
      </c>
      <c r="BC231" s="5">
        <f t="shared" si="326"/>
        <v>0</v>
      </c>
      <c r="BD231" s="5">
        <f t="shared" si="327"/>
        <v>2.1740941770481645E-7</v>
      </c>
      <c r="BE231" s="5">
        <f t="shared" si="328"/>
        <v>0</v>
      </c>
      <c r="BF231" s="5">
        <f t="shared" si="329"/>
        <v>0</v>
      </c>
      <c r="BG231" s="5">
        <f t="shared" si="330"/>
        <v>0</v>
      </c>
      <c r="BH231" s="5">
        <f t="shared" si="331"/>
        <v>0</v>
      </c>
      <c r="BI231" s="5">
        <f t="shared" si="332"/>
        <v>0</v>
      </c>
      <c r="BJ231" s="8">
        <f t="shared" si="333"/>
        <v>0</v>
      </c>
      <c r="BK231" s="8">
        <f t="shared" si="334"/>
        <v>0.78529780731612864</v>
      </c>
      <c r="BL231" s="8">
        <f t="shared" si="335"/>
        <v>0.2128543151489791</v>
      </c>
      <c r="BM231" s="8">
        <f t="shared" si="336"/>
        <v>1.9651383412554206E-3</v>
      </c>
      <c r="BN231" s="8">
        <f t="shared" si="337"/>
        <v>0.99803485391912183</v>
      </c>
    </row>
    <row r="232" spans="1:66" x14ac:dyDescent="0.25">
      <c r="A232" t="s">
        <v>19</v>
      </c>
      <c r="B232" t="s">
        <v>142</v>
      </c>
      <c r="C232" t="s">
        <v>237</v>
      </c>
      <c r="D232" s="7" t="s">
        <v>496</v>
      </c>
      <c r="E232">
        <f>VLOOKUP(A232,home!$A$2:$E$405,3,FALSE)</f>
        <v>1.4750000000000001</v>
      </c>
      <c r="F232">
        <f>VLOOKUP(B232,home!$B$2:$E$405,3,FALSE)</f>
        <v>0.67800000000000005</v>
      </c>
      <c r="G232">
        <f>VLOOKUP(C232,away!$B$2:$E$405,4,FALSE)</f>
        <v>0.50849999999999995</v>
      </c>
      <c r="H232">
        <f>VLOOKUP(A232,away!$A$2:$E$405,3,FALSE)</f>
        <v>1.5625</v>
      </c>
      <c r="I232">
        <f>VLOOKUP(C232,away!$B$2:$E$405,3,FALSE)</f>
        <v>0.64</v>
      </c>
      <c r="J232">
        <f>VLOOKUP(B232,home!$B$2:$E$405,4,FALSE)</f>
        <v>0.96</v>
      </c>
      <c r="K232" s="3">
        <f t="shared" si="282"/>
        <v>0.50852542499999998</v>
      </c>
      <c r="L232" s="3">
        <f t="shared" si="283"/>
        <v>0.96</v>
      </c>
      <c r="M232" s="5">
        <f t="shared" si="284"/>
        <v>0.23026477765365883</v>
      </c>
      <c r="N232" s="5">
        <f t="shared" si="285"/>
        <v>0.11709549391885735</v>
      </c>
      <c r="O232" s="5">
        <f t="shared" si="286"/>
        <v>0.22105418654751244</v>
      </c>
      <c r="P232" s="5">
        <f t="shared" si="287"/>
        <v>0.11241167416210303</v>
      </c>
      <c r="Q232" s="5">
        <f t="shared" si="288"/>
        <v>2.9773017905335923E-2</v>
      </c>
      <c r="R232" s="5">
        <f t="shared" si="289"/>
        <v>0.10610600954280597</v>
      </c>
      <c r="S232" s="5">
        <f t="shared" si="290"/>
        <v>1.371940665077879E-2</v>
      </c>
      <c r="T232" s="5">
        <f t="shared" si="291"/>
        <v>2.8582097189122479E-2</v>
      </c>
      <c r="U232" s="5">
        <f t="shared" si="292"/>
        <v>5.3957603597809461E-2</v>
      </c>
      <c r="V232" s="5">
        <f t="shared" si="293"/>
        <v>7.4417782376907861E-4</v>
      </c>
      <c r="W232" s="5">
        <f t="shared" si="294"/>
        <v>5.046778861281187E-3</v>
      </c>
      <c r="X232" s="5">
        <f t="shared" si="295"/>
        <v>4.8449077068299391E-3</v>
      </c>
      <c r="Y232" s="5">
        <f t="shared" si="296"/>
        <v>2.3255556992783709E-3</v>
      </c>
      <c r="Z232" s="5">
        <f t="shared" si="297"/>
        <v>3.3953923053697911E-2</v>
      </c>
      <c r="AA232" s="5">
        <f t="shared" si="298"/>
        <v>1.7266433151299027E-2</v>
      </c>
      <c r="AB232" s="5">
        <f t="shared" si="299"/>
        <v>4.3902101282492128E-3</v>
      </c>
      <c r="AC232" s="5">
        <f t="shared" si="300"/>
        <v>2.2706000646464743E-5</v>
      </c>
      <c r="AD232" s="5">
        <f t="shared" si="301"/>
        <v>6.4160384132850787E-4</v>
      </c>
      <c r="AE232" s="5">
        <f t="shared" si="302"/>
        <v>6.1593968767536741E-4</v>
      </c>
      <c r="AF232" s="5">
        <f t="shared" si="303"/>
        <v>2.9565105008417641E-4</v>
      </c>
      <c r="AG232" s="5">
        <f t="shared" si="304"/>
        <v>9.4608336026936446E-5</v>
      </c>
      <c r="AH232" s="5">
        <f t="shared" si="305"/>
        <v>8.1489415328874978E-3</v>
      </c>
      <c r="AI232" s="5">
        <f t="shared" si="306"/>
        <v>4.1439439563117656E-3</v>
      </c>
      <c r="AJ232" s="5">
        <f t="shared" si="307"/>
        <v>1.0536504307798109E-3</v>
      </c>
      <c r="AK232" s="5">
        <f t="shared" si="308"/>
        <v>1.7860267770457885E-4</v>
      </c>
      <c r="AL232" s="5">
        <f t="shared" si="309"/>
        <v>4.4338861934568047E-7</v>
      </c>
      <c r="AM232" s="5">
        <f t="shared" si="310"/>
        <v>6.5254373218642415E-5</v>
      </c>
      <c r="AN232" s="5">
        <f t="shared" si="311"/>
        <v>6.2644198289896701E-5</v>
      </c>
      <c r="AO232" s="5">
        <f t="shared" si="312"/>
        <v>3.006921517915042E-5</v>
      </c>
      <c r="AP232" s="5">
        <f t="shared" si="313"/>
        <v>9.6221488573281349E-6</v>
      </c>
      <c r="AQ232" s="5">
        <f t="shared" si="314"/>
        <v>2.309315725758752E-6</v>
      </c>
      <c r="AR232" s="5">
        <f t="shared" si="315"/>
        <v>1.5645967743143998E-3</v>
      </c>
      <c r="AS232" s="5">
        <f t="shared" si="316"/>
        <v>7.9563723961185919E-4</v>
      </c>
      <c r="AT232" s="5">
        <f t="shared" si="317"/>
        <v>2.0230088270972377E-4</v>
      </c>
      <c r="AU232" s="5">
        <f t="shared" si="318"/>
        <v>3.4291714119279146E-5</v>
      </c>
      <c r="AV232" s="5">
        <f t="shared" si="319"/>
        <v>4.3595521241212317E-6</v>
      </c>
      <c r="AW232" s="5">
        <f t="shared" si="320"/>
        <v>6.0126502958113377E-9</v>
      </c>
      <c r="AX232" s="5">
        <f t="shared" si="321"/>
        <v>5.5305846456864568E-6</v>
      </c>
      <c r="AY232" s="5">
        <f t="shared" si="322"/>
        <v>5.3093612598589978E-6</v>
      </c>
      <c r="AZ232" s="5">
        <f t="shared" si="323"/>
        <v>2.5484934047323189E-6</v>
      </c>
      <c r="BA232" s="5">
        <f t="shared" si="324"/>
        <v>8.1551788951434207E-7</v>
      </c>
      <c r="BB232" s="5">
        <f t="shared" si="325"/>
        <v>1.9572429348344206E-7</v>
      </c>
      <c r="BC232" s="5">
        <f t="shared" si="326"/>
        <v>3.7579064348820882E-8</v>
      </c>
      <c r="BD232" s="5">
        <f t="shared" si="327"/>
        <v>2.5033548389030382E-4</v>
      </c>
      <c r="BE232" s="5">
        <f t="shared" si="328"/>
        <v>1.2730195833789739E-4</v>
      </c>
      <c r="BF232" s="5">
        <f t="shared" si="329"/>
        <v>3.2368141233555781E-5</v>
      </c>
      <c r="BG232" s="5">
        <f t="shared" si="330"/>
        <v>5.4866742590846603E-6</v>
      </c>
      <c r="BH232" s="5">
        <f t="shared" si="331"/>
        <v>6.9752833985939665E-7</v>
      </c>
      <c r="BI232" s="5">
        <f t="shared" si="332"/>
        <v>7.0942179095308837E-8</v>
      </c>
      <c r="BJ232" s="8">
        <f t="shared" si="333"/>
        <v>0.18949999070764861</v>
      </c>
      <c r="BK232" s="8">
        <f t="shared" si="334"/>
        <v>0.35716849504083537</v>
      </c>
      <c r="BL232" s="8">
        <f t="shared" si="335"/>
        <v>0.41931702845647895</v>
      </c>
      <c r="BM232" s="8">
        <f t="shared" si="336"/>
        <v>0.18322897417977785</v>
      </c>
      <c r="BN232" s="8">
        <f t="shared" si="337"/>
        <v>0.81670515973027347</v>
      </c>
    </row>
    <row r="233" spans="1:66" x14ac:dyDescent="0.25">
      <c r="A233" t="s">
        <v>19</v>
      </c>
      <c r="B233" t="s">
        <v>139</v>
      </c>
      <c r="C233" t="s">
        <v>235</v>
      </c>
      <c r="D233" s="7" t="s">
        <v>496</v>
      </c>
      <c r="E233">
        <f>VLOOKUP(A233,home!$A$2:$E$405,3,FALSE)</f>
        <v>1.4750000000000001</v>
      </c>
      <c r="F233">
        <f>VLOOKUP(B233,home!$B$2:$E$405,3,FALSE)</f>
        <v>0.84750000000000003</v>
      </c>
      <c r="G233">
        <f>VLOOKUP(C233,away!$B$2:$E$405,4,FALSE)</f>
        <v>1.0168999999999999</v>
      </c>
      <c r="H233">
        <f>VLOOKUP(A233,away!$A$2:$E$405,3,FALSE)</f>
        <v>1.5625</v>
      </c>
      <c r="I233">
        <f>VLOOKUP(C233,away!$B$2:$E$405,3,FALSE)</f>
        <v>0.64</v>
      </c>
      <c r="J233">
        <f>VLOOKUP(B233,home!$B$2:$E$405,4,FALSE)</f>
        <v>1.28</v>
      </c>
      <c r="K233" s="3">
        <f t="shared" ref="K233:K257" si="338">E233*F233*G233</f>
        <v>1.27118855625</v>
      </c>
      <c r="L233" s="3">
        <f t="shared" ref="L233:L257" si="339">H233*I233*J233</f>
        <v>1.28</v>
      </c>
      <c r="M233" s="5">
        <f t="shared" ref="M233:M257" si="340">_xlfn.POISSON.DIST(0,K233,FALSE) * _xlfn.POISSON.DIST(0,L233,FALSE)</f>
        <v>7.7988916678829082E-2</v>
      </c>
      <c r="N233" s="5">
        <f t="shared" ref="N233:N257" si="341">_xlfn.POISSON.DIST(1,K233,FALSE) * _xlfn.POISSON.DIST(0,L233,FALSE)</f>
        <v>9.9138618396462305E-2</v>
      </c>
      <c r="O233" s="5">
        <f t="shared" ref="O233:O257" si="342">_xlfn.POISSON.DIST(0,K233,FALSE) * _xlfn.POISSON.DIST(1,L233,FALSE)</f>
        <v>9.9825813348901227E-2</v>
      </c>
      <c r="P233" s="5">
        <f t="shared" ref="P233:P257" si="343">_xlfn.POISSON.DIST(1,K233,FALSE) * _xlfn.POISSON.DIST(1,L233,FALSE)</f>
        <v>0.12689743154747174</v>
      </c>
      <c r="Q233" s="5">
        <f t="shared" ref="Q233:Q257" si="344">_xlfn.POISSON.DIST(2,K233,FALSE) * _xlfn.POISSON.DIST(0,L233,FALSE)</f>
        <v>6.3011938594009317E-2</v>
      </c>
      <c r="R233" s="5">
        <f t="shared" ref="R233:R257" si="345">_xlfn.POISSON.DIST(0,K233,FALSE) * _xlfn.POISSON.DIST(2,L233,FALSE)</f>
        <v>6.3888520543296787E-2</v>
      </c>
      <c r="S233" s="5">
        <f t="shared" ref="S233:S257" si="346">_xlfn.POISSON.DIST(2,K233,FALSE) * _xlfn.POISSON.DIST(2,L233,FALSE)</f>
        <v>5.1619380096212433E-2</v>
      </c>
      <c r="T233" s="5">
        <f t="shared" ref="T233:T257" si="347">_xlfn.POISSON.DIST(2,K233,FALSE) * _xlfn.POISSON.DIST(1,L233,FALSE)</f>
        <v>8.0655281400331916E-2</v>
      </c>
      <c r="U233" s="5">
        <f t="shared" ref="U233:U257" si="348">_xlfn.POISSON.DIST(1,K233,FALSE) * _xlfn.POISSON.DIST(2,L233,FALSE)</f>
        <v>8.121435619038192E-2</v>
      </c>
      <c r="V233" s="5">
        <f t="shared" ref="V233:V257" si="349">_xlfn.POISSON.DIST(3,K233,FALSE) * _xlfn.POISSON.DIST(3,L233,FALSE)</f>
        <v>9.3323328368390048E-3</v>
      </c>
      <c r="W233" s="5">
        <f t="shared" ref="W233:W257" si="350">_xlfn.POISSON.DIST(3,K233,FALSE) * _xlfn.POISSON.DIST(0,L233,FALSE)</f>
        <v>2.6700018415944108E-2</v>
      </c>
      <c r="X233" s="5">
        <f t="shared" ref="X233:X257" si="351">_xlfn.POISSON.DIST(3,K233,FALSE) * _xlfn.POISSON.DIST(1,L233,FALSE)</f>
        <v>3.4176023572408461E-2</v>
      </c>
      <c r="Y233" s="5">
        <f t="shared" ref="Y233:Y257" si="352">_xlfn.POISSON.DIST(3,K233,FALSE) * _xlfn.POISSON.DIST(2,L233,FALSE)</f>
        <v>2.1872655086341414E-2</v>
      </c>
      <c r="Z233" s="5">
        <f t="shared" ref="Z233:Z257" si="353">_xlfn.POISSON.DIST(0,K233,FALSE) * _xlfn.POISSON.DIST(3,L233,FALSE)</f>
        <v>2.7259102098473296E-2</v>
      </c>
      <c r="AA233" s="5">
        <f t="shared" ref="AA233:AA257" si="354">_xlfn.POISSON.DIST(1,K233,FALSE) * _xlfn.POISSON.DIST(3,L233,FALSE)</f>
        <v>3.4651458641229621E-2</v>
      </c>
      <c r="AB233" s="5">
        <f t="shared" ref="AB233:AB257" si="355">_xlfn.POISSON.DIST(2,K233,FALSE) * _xlfn.POISSON.DIST(3,L233,FALSE)</f>
        <v>2.2024268841050638E-2</v>
      </c>
      <c r="AC233" s="5">
        <f t="shared" ref="AC233:AC257" si="356">_xlfn.POISSON.DIST(4,K233,FALSE) * _xlfn.POISSON.DIST(4,L233,FALSE)</f>
        <v>9.4905237642446758E-4</v>
      </c>
      <c r="AD233" s="5">
        <f t="shared" ref="AD233:AD257" si="357">_xlfn.POISSON.DIST(4,K233,FALSE) * _xlfn.POISSON.DIST(0,L233,FALSE)</f>
        <v>8.4851894655031054E-3</v>
      </c>
      <c r="AE233" s="5">
        <f t="shared" ref="AE233:AE257" si="358">_xlfn.POISSON.DIST(4,K233,FALSE) * _xlfn.POISSON.DIST(1,L233,FALSE)</f>
        <v>1.0861042515843975E-2</v>
      </c>
      <c r="AF233" s="5">
        <f t="shared" ref="AF233:AF257" si="359">_xlfn.POISSON.DIST(4,K233,FALSE) * _xlfn.POISSON.DIST(2,L233,FALSE)</f>
        <v>6.9510672101401449E-3</v>
      </c>
      <c r="AG233" s="5">
        <f t="shared" ref="AG233:AG257" si="360">_xlfn.POISSON.DIST(4,K233,FALSE) * _xlfn.POISSON.DIST(3,L233,FALSE)</f>
        <v>2.9657886763264619E-3</v>
      </c>
      <c r="AH233" s="5">
        <f t="shared" ref="AH233:AH257" si="361">_xlfn.POISSON.DIST(0,K233,FALSE) * _xlfn.POISSON.DIST(4,L233,FALSE)</f>
        <v>8.7229126715114534E-3</v>
      </c>
      <c r="AI233" s="5">
        <f t="shared" ref="AI233:AI257" si="362">_xlfn.POISSON.DIST(1,K233,FALSE) * _xlfn.POISSON.DIST(4,L233,FALSE)</f>
        <v>1.1088466765193476E-2</v>
      </c>
      <c r="AJ233" s="5">
        <f t="shared" ref="AJ233:AJ257" si="363">_xlfn.POISSON.DIST(2,K233,FALSE) * _xlfn.POISSON.DIST(4,L233,FALSE)</f>
        <v>7.0477660291362034E-3</v>
      </c>
      <c r="AK233" s="5">
        <f t="shared" ref="AK233:AK257" si="364">_xlfn.POISSON.DIST(3,K233,FALSE) * _xlfn.POISSON.DIST(4,L233,FALSE)</f>
        <v>2.9863465077884809E-3</v>
      </c>
      <c r="AL233" s="5">
        <f t="shared" ref="AL233:AL257" si="365">_xlfn.POISSON.DIST(5,K233,FALSE) * _xlfn.POISSON.DIST(5,L233,FALSE)</f>
        <v>6.176893543386372E-5</v>
      </c>
      <c r="AM233" s="5">
        <f t="shared" ref="AM233:AM257" si="366">_xlfn.POISSON.DIST(5,K233,FALSE) * _xlfn.POISSON.DIST(0,L233,FALSE)</f>
        <v>2.1572551492321209E-3</v>
      </c>
      <c r="AN233" s="5">
        <f t="shared" ref="AN233:AN257" si="367">_xlfn.POISSON.DIST(5,K233,FALSE) * _xlfn.POISSON.DIST(1,L233,FALSE)</f>
        <v>2.761286591017115E-3</v>
      </c>
      <c r="AO233" s="5">
        <f t="shared" ref="AO233:AO257" si="368">_xlfn.POISSON.DIST(5,K233,FALSE) * _xlfn.POISSON.DIST(2,L233,FALSE)</f>
        <v>1.7672234182509537E-3</v>
      </c>
      <c r="AP233" s="5">
        <f t="shared" ref="AP233:AP257" si="369">_xlfn.POISSON.DIST(5,K233,FALSE) * _xlfn.POISSON.DIST(3,L233,FALSE)</f>
        <v>7.5401532512040697E-4</v>
      </c>
      <c r="AQ233" s="5">
        <f t="shared" ref="AQ233:AQ257" si="370">_xlfn.POISSON.DIST(5,K233,FALSE) * _xlfn.POISSON.DIST(4,L233,FALSE)</f>
        <v>2.4128490403853018E-4</v>
      </c>
      <c r="AR233" s="5">
        <f t="shared" ref="AR233:AR257" si="371">_xlfn.POISSON.DIST(0,K233,FALSE) * _xlfn.POISSON.DIST(5,L233,FALSE)</f>
        <v>2.2330656439069319E-3</v>
      </c>
      <c r="AS233" s="5">
        <f t="shared" ref="AS233:AS257" si="372">_xlfn.POISSON.DIST(1,K233,FALSE) * _xlfn.POISSON.DIST(5,L233,FALSE)</f>
        <v>2.8386474918895297E-3</v>
      </c>
      <c r="AT233" s="5">
        <f t="shared" ref="AT233:AT257" si="373">_xlfn.POISSON.DIST(2,K233,FALSE) * _xlfn.POISSON.DIST(5,L233,FALSE)</f>
        <v>1.8042281034588679E-3</v>
      </c>
      <c r="AU233" s="5">
        <f t="shared" ref="AU233:AU257" si="374">_xlfn.POISSON.DIST(3,K233,FALSE) * _xlfn.POISSON.DIST(5,L233,FALSE)</f>
        <v>7.64504705993851E-4</v>
      </c>
      <c r="AV233" s="5">
        <f t="shared" ref="AV233:AV257" si="375">_xlfn.POISSON.DIST(4,K233,FALSE) * _xlfn.POISSON.DIST(5,L233,FALSE)</f>
        <v>2.429574083646637E-4</v>
      </c>
      <c r="AW233" s="5">
        <f t="shared" ref="AW233:AW257" si="376">_xlfn.POISSON.DIST(6,K233,FALSE) * _xlfn.POISSON.DIST(6,L233,FALSE)</f>
        <v>2.7918209370763563E-6</v>
      </c>
      <c r="AX233" s="5">
        <f t="shared" ref="AX233:AX257" si="377">_xlfn.POISSON.DIST(6,K233,FALSE) * _xlfn.POISSON.DIST(0,L233,FALSE)</f>
        <v>4.57046343102542E-4</v>
      </c>
      <c r="AY233" s="5">
        <f t="shared" ref="AY233:AY257" si="378">_xlfn.POISSON.DIST(6,K233,FALSE) * _xlfn.POISSON.DIST(1,L233,FALSE)</f>
        <v>5.8501931917125376E-4</v>
      </c>
      <c r="AZ233" s="5">
        <f t="shared" ref="AZ233:AZ257" si="379">_xlfn.POISSON.DIST(6,K233,FALSE) * _xlfn.POISSON.DIST(2,L233,FALSE)</f>
        <v>3.7441236426960246E-4</v>
      </c>
      <c r="BA233" s="5">
        <f t="shared" ref="BA233:BA257" si="380">_xlfn.POISSON.DIST(6,K233,FALSE) * _xlfn.POISSON.DIST(3,L233,FALSE)</f>
        <v>1.5974927542169705E-4</v>
      </c>
      <c r="BB233" s="5">
        <f t="shared" ref="BB233:BB257" si="381">_xlfn.POISSON.DIST(6,K233,FALSE) * _xlfn.POISSON.DIST(4,L233,FALSE)</f>
        <v>5.1119768134943045E-5</v>
      </c>
      <c r="BC233" s="5">
        <f t="shared" ref="BC233:BC257" si="382">_xlfn.POISSON.DIST(6,K233,FALSE) * _xlfn.POISSON.DIST(5,L233,FALSE)</f>
        <v>1.3086660642545419E-5</v>
      </c>
      <c r="BD233" s="5">
        <f t="shared" ref="BD233:BD257" si="383">_xlfn.POISSON.DIST(0,K233,FALSE) * _xlfn.POISSON.DIST(6,L233,FALSE)</f>
        <v>4.7638733736681216E-4</v>
      </c>
      <c r="BE233" s="5">
        <f t="shared" ref="BE233:BE257" si="384">_xlfn.POISSON.DIST(1,K233,FALSE) * _xlfn.POISSON.DIST(6,L233,FALSE)</f>
        <v>6.0557813160309979E-4</v>
      </c>
      <c r="BF233" s="5">
        <f t="shared" ref="BF233:BF257" si="385">_xlfn.POISSON.DIST(2,K233,FALSE) * _xlfn.POISSON.DIST(6,L233,FALSE)</f>
        <v>3.8490199540455852E-4</v>
      </c>
      <c r="BG233" s="5">
        <f t="shared" ref="BG233:BG257" si="386">_xlfn.POISSON.DIST(3,K233,FALSE) * _xlfn.POISSON.DIST(6,L233,FALSE)</f>
        <v>1.6309433727868824E-4</v>
      </c>
      <c r="BH233" s="5">
        <f t="shared" ref="BH233:BH257" si="387">_xlfn.POISSON.DIST(4,K233,FALSE) * _xlfn.POISSON.DIST(6,L233,FALSE)</f>
        <v>5.1830913784461594E-5</v>
      </c>
      <c r="BI233" s="5">
        <f t="shared" ref="BI233:BI257" si="388">_xlfn.POISSON.DIST(5,K233,FALSE) * _xlfn.POISSON.DIST(6,L233,FALSE)</f>
        <v>1.3177372892557594E-5</v>
      </c>
      <c r="BJ233" s="8">
        <f t="shared" ref="BJ233:BJ257" si="389">SUM(N233,Q233,T233,W233,X233,Y233,AD233,AE233,AF233,AG233,AM233,AN233,AO233,AP233,AQ233,AX233,AY233,AZ233,BA233,BB233,BC233)</f>
        <v>0.36413912245171287</v>
      </c>
      <c r="BK233" s="8">
        <f t="shared" ref="BK233:BK257" si="390">SUM(M233,P233,S233,V233,AC233,AL233,AY233)</f>
        <v>0.26743390179038179</v>
      </c>
      <c r="BL233" s="8">
        <f t="shared" ref="BL233:BL257" si="391">SUM(O233,R233,U233,AA233,AB233,AH233,AI233,AJ233,AK233,AR233,AS233,AT233,AU233,AV233,BD233,BE233,BF233,BG233,BH233,BI233)</f>
        <v>0.34102828298043392</v>
      </c>
      <c r="BM233" s="8">
        <f t="shared" ref="BM233:BM257" si="392">SUM(S233:BI233)</f>
        <v>0.46852694271379736</v>
      </c>
      <c r="BN233" s="8">
        <f t="shared" ref="BN233:BN257" si="393">SUM(M233:R233)</f>
        <v>0.53075123910897049</v>
      </c>
    </row>
    <row r="234" spans="1:66" x14ac:dyDescent="0.25">
      <c r="A234" t="s">
        <v>19</v>
      </c>
      <c r="B234" t="s">
        <v>236</v>
      </c>
      <c r="C234" t="s">
        <v>233</v>
      </c>
      <c r="D234" s="7" t="s">
        <v>496</v>
      </c>
      <c r="E234">
        <f>VLOOKUP(A234,home!$A$2:$E$405,3,FALSE)</f>
        <v>1.4750000000000001</v>
      </c>
      <c r="F234">
        <f>VLOOKUP(B234,home!$B$2:$E$405,3,FALSE)</f>
        <v>1.8644000000000001</v>
      </c>
      <c r="G234">
        <f>VLOOKUP(C234,away!$B$2:$E$405,4,FALSE)</f>
        <v>1.3559000000000001</v>
      </c>
      <c r="H234">
        <f>VLOOKUP(A234,away!$A$2:$E$405,3,FALSE)</f>
        <v>1.5625</v>
      </c>
      <c r="I234">
        <f>VLOOKUP(C234,away!$B$2:$E$405,3,FALSE)</f>
        <v>0.96</v>
      </c>
      <c r="J234">
        <f>VLOOKUP(B234,home!$B$2:$E$405,4,FALSE)</f>
        <v>0.8</v>
      </c>
      <c r="K234" s="3">
        <f t="shared" si="338"/>
        <v>3.7287114410000006</v>
      </c>
      <c r="L234" s="3">
        <f t="shared" si="339"/>
        <v>1.2000000000000002</v>
      </c>
      <c r="M234" s="5">
        <f t="shared" si="340"/>
        <v>7.2358210591821686E-3</v>
      </c>
      <c r="N234" s="5">
        <f t="shared" si="341"/>
        <v>2.6980288768401296E-2</v>
      </c>
      <c r="O234" s="5">
        <f t="shared" si="342"/>
        <v>8.6829852710186041E-3</v>
      </c>
      <c r="P234" s="5">
        <f t="shared" si="343"/>
        <v>3.2376346522081559E-2</v>
      </c>
      <c r="Q234" s="5">
        <f t="shared" si="344"/>
        <v>5.030085570611087E-2</v>
      </c>
      <c r="R234" s="5">
        <f t="shared" si="345"/>
        <v>5.2097911626111633E-3</v>
      </c>
      <c r="S234" s="5">
        <f t="shared" si="346"/>
        <v>3.6216616108399838E-2</v>
      </c>
      <c r="T234" s="5">
        <f t="shared" si="347"/>
        <v>6.0361026847333056E-2</v>
      </c>
      <c r="U234" s="5">
        <f t="shared" si="348"/>
        <v>1.9425807913248942E-2</v>
      </c>
      <c r="V234" s="5">
        <f t="shared" si="349"/>
        <v>1.8005508111692731E-2</v>
      </c>
      <c r="W234" s="5">
        <f t="shared" si="350"/>
        <v>6.2519125387821922E-2</v>
      </c>
      <c r="X234" s="5">
        <f t="shared" si="351"/>
        <v>7.5022950465386318E-2</v>
      </c>
      <c r="Y234" s="5">
        <f t="shared" si="352"/>
        <v>4.5013770279231799E-2</v>
      </c>
      <c r="Z234" s="5">
        <f t="shared" si="353"/>
        <v>2.0839164650444668E-3</v>
      </c>
      <c r="AA234" s="5">
        <f t="shared" si="354"/>
        <v>7.7703231652995813E-3</v>
      </c>
      <c r="AB234" s="5">
        <f t="shared" si="355"/>
        <v>1.4486646443359945E-2</v>
      </c>
      <c r="AC234" s="5">
        <f t="shared" si="356"/>
        <v>5.0353008072815241E-3</v>
      </c>
      <c r="AD234" s="5">
        <f t="shared" si="357"/>
        <v>5.8278944528721309E-2</v>
      </c>
      <c r="AE234" s="5">
        <f t="shared" si="358"/>
        <v>6.9934733434465587E-2</v>
      </c>
      <c r="AF234" s="5">
        <f t="shared" si="359"/>
        <v>4.1960840060679357E-2</v>
      </c>
      <c r="AG234" s="5">
        <f t="shared" si="360"/>
        <v>1.6784336024271755E-2</v>
      </c>
      <c r="AH234" s="5">
        <f t="shared" si="361"/>
        <v>6.2517493951333989E-4</v>
      </c>
      <c r="AI234" s="5">
        <f t="shared" si="362"/>
        <v>2.3310969495898737E-3</v>
      </c>
      <c r="AJ234" s="5">
        <f t="shared" si="363"/>
        <v>4.3459939330079819E-3</v>
      </c>
      <c r="AK234" s="5">
        <f t="shared" si="364"/>
        <v>5.401652433507818E-3</v>
      </c>
      <c r="AL234" s="5">
        <f t="shared" si="365"/>
        <v>9.0120881899138352E-4</v>
      </c>
      <c r="AM234" s="5">
        <f t="shared" si="366"/>
        <v>4.3461073446729503E-2</v>
      </c>
      <c r="AN234" s="5">
        <f t="shared" si="367"/>
        <v>5.2153288136075414E-2</v>
      </c>
      <c r="AO234" s="5">
        <f t="shared" si="368"/>
        <v>3.1291972881645251E-2</v>
      </c>
      <c r="AP234" s="5">
        <f t="shared" si="369"/>
        <v>1.251678915265811E-2</v>
      </c>
      <c r="AQ234" s="5">
        <f t="shared" si="370"/>
        <v>3.7550367457974318E-3</v>
      </c>
      <c r="AR234" s="5">
        <f t="shared" si="371"/>
        <v>1.5004198548320154E-4</v>
      </c>
      <c r="AS234" s="5">
        <f t="shared" si="372"/>
        <v>5.5946326790156959E-4</v>
      </c>
      <c r="AT234" s="5">
        <f t="shared" si="373"/>
        <v>1.0430385439219156E-3</v>
      </c>
      <c r="AU234" s="5">
        <f t="shared" si="374"/>
        <v>1.2963965840418761E-3</v>
      </c>
      <c r="AV234" s="5">
        <f t="shared" si="375"/>
        <v>1.2084721937475657E-3</v>
      </c>
      <c r="AW234" s="5">
        <f t="shared" si="376"/>
        <v>1.1201158780344228E-4</v>
      </c>
      <c r="AX234" s="5">
        <f t="shared" si="377"/>
        <v>2.7008966966493589E-2</v>
      </c>
      <c r="AY234" s="5">
        <f t="shared" si="378"/>
        <v>3.2410760359792311E-2</v>
      </c>
      <c r="AZ234" s="5">
        <f t="shared" si="379"/>
        <v>1.9446456215875391E-2</v>
      </c>
      <c r="BA234" s="5">
        <f t="shared" si="380"/>
        <v>7.7785824863501616E-3</v>
      </c>
      <c r="BB234" s="5">
        <f t="shared" si="381"/>
        <v>2.3335747459050475E-3</v>
      </c>
      <c r="BC234" s="5">
        <f t="shared" si="382"/>
        <v>5.6005793901721141E-4</v>
      </c>
      <c r="BD234" s="5">
        <f t="shared" si="383"/>
        <v>3.000839709664031E-5</v>
      </c>
      <c r="BE234" s="5">
        <f t="shared" si="384"/>
        <v>1.1189265358031393E-4</v>
      </c>
      <c r="BF234" s="5">
        <f t="shared" si="385"/>
        <v>2.0860770878438313E-4</v>
      </c>
      <c r="BG234" s="5">
        <f t="shared" si="386"/>
        <v>2.5927931680837522E-4</v>
      </c>
      <c r="BH234" s="5">
        <f t="shared" si="387"/>
        <v>2.4169443874951315E-4</v>
      </c>
      <c r="BI234" s="5">
        <f t="shared" si="388"/>
        <v>1.802417637982767E-4</v>
      </c>
      <c r="BJ234" s="8">
        <f t="shared" si="389"/>
        <v>0.73987343057876276</v>
      </c>
      <c r="BK234" s="8">
        <f t="shared" si="390"/>
        <v>0.13218156178742152</v>
      </c>
      <c r="BL234" s="8">
        <f t="shared" si="391"/>
        <v>7.3568609065070872E-2</v>
      </c>
      <c r="BM234" s="8">
        <f t="shared" si="392"/>
        <v>0.78462268063490503</v>
      </c>
      <c r="BN234" s="8">
        <f t="shared" si="393"/>
        <v>0.13078608848940565</v>
      </c>
    </row>
    <row r="235" spans="1:66" x14ac:dyDescent="0.25">
      <c r="A235" t="s">
        <v>19</v>
      </c>
      <c r="B235" t="s">
        <v>241</v>
      </c>
      <c r="C235" t="s">
        <v>150</v>
      </c>
      <c r="D235" s="7" t="s">
        <v>496</v>
      </c>
      <c r="E235">
        <f>VLOOKUP(A235,home!$A$2:$E$405,3,FALSE)</f>
        <v>1.4750000000000001</v>
      </c>
      <c r="F235">
        <f>VLOOKUP(B235,home!$B$2:$E$405,3,FALSE)</f>
        <v>1.3559000000000001</v>
      </c>
      <c r="G235">
        <f>VLOOKUP(C235,away!$B$2:$E$405,4,FALSE)</f>
        <v>2.0339</v>
      </c>
      <c r="H235">
        <f>VLOOKUP(A235,away!$A$2:$E$405,3,FALSE)</f>
        <v>1.5625</v>
      </c>
      <c r="I235">
        <f>VLOOKUP(C235,away!$B$2:$E$405,3,FALSE)</f>
        <v>0.64</v>
      </c>
      <c r="J235">
        <f>VLOOKUP(B235,home!$B$2:$E$405,4,FALSE)</f>
        <v>1.76</v>
      </c>
      <c r="K235" s="3">
        <f t="shared" si="338"/>
        <v>4.067703389750001</v>
      </c>
      <c r="L235" s="3">
        <f t="shared" si="339"/>
        <v>1.76</v>
      </c>
      <c r="M235" s="5">
        <f t="shared" si="340"/>
        <v>2.9448323521906478E-3</v>
      </c>
      <c r="N235" s="5">
        <f t="shared" si="341"/>
        <v>1.1978704541251365E-2</v>
      </c>
      <c r="O235" s="5">
        <f t="shared" si="342"/>
        <v>5.1829049398555401E-3</v>
      </c>
      <c r="P235" s="5">
        <f t="shared" si="343"/>
        <v>2.1082519992602404E-2</v>
      </c>
      <c r="Q235" s="5">
        <f t="shared" si="344"/>
        <v>2.4362908533630958E-2</v>
      </c>
      <c r="R235" s="5">
        <f t="shared" si="345"/>
        <v>4.5609563470728753E-3</v>
      </c>
      <c r="S235" s="5">
        <f t="shared" si="346"/>
        <v>3.7733272736887633E-2</v>
      </c>
      <c r="T235" s="5">
        <f t="shared" si="347"/>
        <v>4.2878719019190492E-2</v>
      </c>
      <c r="U235" s="5">
        <f t="shared" si="348"/>
        <v>1.8552617593490115E-2</v>
      </c>
      <c r="V235" s="5">
        <f t="shared" si="349"/>
        <v>3.001538445511449E-2</v>
      </c>
      <c r="W235" s="5">
        <f t="shared" si="350"/>
        <v>3.303369520880662E-2</v>
      </c>
      <c r="X235" s="5">
        <f t="shared" si="351"/>
        <v>5.8139303567499655E-2</v>
      </c>
      <c r="Y235" s="5">
        <f t="shared" si="352"/>
        <v>5.1162587139399696E-2</v>
      </c>
      <c r="Z235" s="5">
        <f t="shared" si="353"/>
        <v>2.6757610569494205E-3</v>
      </c>
      <c r="AA235" s="5">
        <f t="shared" si="354"/>
        <v>1.0884202321514201E-2</v>
      </c>
      <c r="AB235" s="5">
        <f t="shared" si="355"/>
        <v>2.2136853338974076E-2</v>
      </c>
      <c r="AC235" s="5">
        <f t="shared" si="356"/>
        <v>1.3430304920199056E-2</v>
      </c>
      <c r="AD235" s="5">
        <f t="shared" si="357"/>
        <v>3.3592818494207775E-2</v>
      </c>
      <c r="AE235" s="5">
        <f t="shared" si="358"/>
        <v>5.9123360549805687E-2</v>
      </c>
      <c r="AF235" s="5">
        <f t="shared" si="359"/>
        <v>5.2028557283829005E-2</v>
      </c>
      <c r="AG235" s="5">
        <f t="shared" si="360"/>
        <v>3.0523420273179683E-2</v>
      </c>
      <c r="AH235" s="5">
        <f t="shared" si="361"/>
        <v>1.1773348650577446E-3</v>
      </c>
      <c r="AI235" s="5">
        <f t="shared" si="362"/>
        <v>4.7890490214662473E-3</v>
      </c>
      <c r="AJ235" s="5">
        <f t="shared" si="363"/>
        <v>9.7402154691485915E-3</v>
      </c>
      <c r="AK235" s="5">
        <f t="shared" si="364"/>
        <v>1.3206769160250372E-2</v>
      </c>
      <c r="AL235" s="5">
        <f t="shared" si="365"/>
        <v>3.8459869781885979E-3</v>
      </c>
      <c r="AM235" s="5">
        <f t="shared" si="366"/>
        <v>2.7329124332029095E-2</v>
      </c>
      <c r="AN235" s="5">
        <f t="shared" si="367"/>
        <v>4.8099258824371209E-2</v>
      </c>
      <c r="AO235" s="5">
        <f t="shared" si="368"/>
        <v>4.2327347765446659E-2</v>
      </c>
      <c r="AP235" s="5">
        <f t="shared" si="369"/>
        <v>2.4832044022395375E-2</v>
      </c>
      <c r="AQ235" s="5">
        <f t="shared" si="370"/>
        <v>1.0926099369853962E-2</v>
      </c>
      <c r="AR235" s="5">
        <f t="shared" si="371"/>
        <v>4.1442187250032649E-4</v>
      </c>
      <c r="AS235" s="5">
        <f t="shared" si="372"/>
        <v>1.6857452555561205E-3</v>
      </c>
      <c r="AT235" s="5">
        <f t="shared" si="373"/>
        <v>3.4285558451403069E-3</v>
      </c>
      <c r="AU235" s="5">
        <f t="shared" si="374"/>
        <v>4.6487827444081347E-3</v>
      </c>
      <c r="AV235" s="5">
        <f t="shared" si="375"/>
        <v>4.7274673319100723E-3</v>
      </c>
      <c r="AW235" s="5">
        <f t="shared" si="376"/>
        <v>7.6483411977437069E-4</v>
      </c>
      <c r="AX235" s="5">
        <f t="shared" si="377"/>
        <v>1.8527795280715669E-2</v>
      </c>
      <c r="AY235" s="5">
        <f t="shared" si="378"/>
        <v>3.2608919694059581E-2</v>
      </c>
      <c r="AZ235" s="5">
        <f t="shared" si="379"/>
        <v>2.8695849330772429E-2</v>
      </c>
      <c r="BA235" s="5">
        <f t="shared" si="380"/>
        <v>1.6834898274053156E-2</v>
      </c>
      <c r="BB235" s="5">
        <f t="shared" si="381"/>
        <v>7.4073552405833874E-3</v>
      </c>
      <c r="BC235" s="5">
        <f t="shared" si="382"/>
        <v>2.6073890446853547E-3</v>
      </c>
      <c r="BD235" s="5">
        <f t="shared" si="383"/>
        <v>1.2156374926676243E-4</v>
      </c>
      <c r="BE235" s="5">
        <f t="shared" si="384"/>
        <v>4.9448527496312867E-4</v>
      </c>
      <c r="BF235" s="5">
        <f t="shared" si="385"/>
        <v>1.0057097145744901E-3</v>
      </c>
      <c r="BG235" s="5">
        <f t="shared" si="386"/>
        <v>1.3636429383597195E-3</v>
      </c>
      <c r="BH235" s="5">
        <f t="shared" si="387"/>
        <v>1.3867237506936211E-3</v>
      </c>
      <c r="BI235" s="5">
        <f t="shared" si="388"/>
        <v>1.1281561802686554E-3</v>
      </c>
      <c r="BJ235" s="8">
        <f t="shared" si="389"/>
        <v>0.65702015578976669</v>
      </c>
      <c r="BK235" s="8">
        <f t="shared" si="390"/>
        <v>0.1416612211292424</v>
      </c>
      <c r="BL235" s="8">
        <f t="shared" si="391"/>
        <v>0.11063615771447109</v>
      </c>
      <c r="BM235" s="8">
        <f t="shared" si="392"/>
        <v>0.81003638340954043</v>
      </c>
      <c r="BN235" s="8">
        <f t="shared" si="393"/>
        <v>7.0112826706603792E-2</v>
      </c>
    </row>
    <row r="236" spans="1:66" x14ac:dyDescent="0.25">
      <c r="A236" t="s">
        <v>19</v>
      </c>
      <c r="B236" t="s">
        <v>20</v>
      </c>
      <c r="C236" t="s">
        <v>144</v>
      </c>
      <c r="D236" s="7" t="s">
        <v>496</v>
      </c>
      <c r="E236">
        <f>VLOOKUP(A236,home!$A$2:$E$405,3,FALSE)</f>
        <v>1.4750000000000001</v>
      </c>
      <c r="F236">
        <f>VLOOKUP(B236,home!$B$2:$E$405,3,FALSE)</f>
        <v>1.2202999999999999</v>
      </c>
      <c r="G236">
        <f>VLOOKUP(C236,away!$B$2:$E$405,4,FALSE)</f>
        <v>1.4915</v>
      </c>
      <c r="H236">
        <f>VLOOKUP(A236,away!$A$2:$E$405,3,FALSE)</f>
        <v>1.5625</v>
      </c>
      <c r="I236">
        <f>VLOOKUP(C236,away!$B$2:$E$405,3,FALSE)</f>
        <v>1.28</v>
      </c>
      <c r="J236">
        <f>VLOOKUP(B236,home!$B$2:$E$405,4,FALSE)</f>
        <v>1.024</v>
      </c>
      <c r="K236" s="3">
        <f t="shared" si="338"/>
        <v>2.68461423875</v>
      </c>
      <c r="L236" s="3">
        <f t="shared" si="339"/>
        <v>2.048</v>
      </c>
      <c r="M236" s="5">
        <f t="shared" si="340"/>
        <v>8.8034266719727305E-3</v>
      </c>
      <c r="N236" s="5">
        <f t="shared" si="341"/>
        <v>2.3633804593369515E-2</v>
      </c>
      <c r="O236" s="5">
        <f t="shared" si="342"/>
        <v>1.8029417824200148E-2</v>
      </c>
      <c r="P236" s="5">
        <f t="shared" si="343"/>
        <v>4.8402031807220754E-2</v>
      </c>
      <c r="Q236" s="5">
        <f t="shared" si="344"/>
        <v>3.1723824163597487E-2</v>
      </c>
      <c r="R236" s="5">
        <f t="shared" si="345"/>
        <v>1.8462123851980958E-2</v>
      </c>
      <c r="S236" s="5">
        <f t="shared" si="346"/>
        <v>6.6529681292336801E-2</v>
      </c>
      <c r="T236" s="5">
        <f t="shared" si="347"/>
        <v>6.4970391887047646E-2</v>
      </c>
      <c r="U236" s="5">
        <f t="shared" si="348"/>
        <v>4.9563680570594071E-2</v>
      </c>
      <c r="V236" s="5">
        <f t="shared" si="349"/>
        <v>4.0642908091029481E-2</v>
      </c>
      <c r="W236" s="5">
        <f t="shared" si="350"/>
        <v>2.8388743352398372E-2</v>
      </c>
      <c r="X236" s="5">
        <f t="shared" si="351"/>
        <v>5.8140146385711855E-2</v>
      </c>
      <c r="Y236" s="5">
        <f t="shared" si="352"/>
        <v>5.9535509898968955E-2</v>
      </c>
      <c r="Z236" s="5">
        <f t="shared" si="353"/>
        <v>1.2603476549619002E-2</v>
      </c>
      <c r="AA236" s="5">
        <f t="shared" si="354"/>
        <v>3.3835472602858886E-2</v>
      </c>
      <c r="AB236" s="5">
        <f t="shared" si="355"/>
        <v>4.5417595762235266E-2</v>
      </c>
      <c r="AC236" s="5">
        <f t="shared" si="356"/>
        <v>1.3966147809969324E-2</v>
      </c>
      <c r="AD236" s="5">
        <f t="shared" si="357"/>
        <v>1.9053206156017022E-2</v>
      </c>
      <c r="AE236" s="5">
        <f t="shared" si="358"/>
        <v>3.9020966207522857E-2</v>
      </c>
      <c r="AF236" s="5">
        <f t="shared" si="359"/>
        <v>3.9957469396503416E-2</v>
      </c>
      <c r="AG236" s="5">
        <f t="shared" si="360"/>
        <v>2.7277632441346334E-2</v>
      </c>
      <c r="AH236" s="5">
        <f t="shared" si="361"/>
        <v>6.4529799934049297E-3</v>
      </c>
      <c r="AI236" s="5">
        <f t="shared" si="362"/>
        <v>1.7323761972663752E-2</v>
      </c>
      <c r="AJ236" s="5">
        <f t="shared" si="363"/>
        <v>2.3253809030264458E-2</v>
      </c>
      <c r="AK236" s="5">
        <f t="shared" si="364"/>
        <v>2.0809168942607096E-2</v>
      </c>
      <c r="AL236" s="5">
        <f t="shared" si="365"/>
        <v>3.0714854826910331E-3</v>
      </c>
      <c r="AM236" s="5">
        <f t="shared" si="366"/>
        <v>1.0230101708056494E-2</v>
      </c>
      <c r="AN236" s="5">
        <f t="shared" si="367"/>
        <v>2.0951248298099696E-2</v>
      </c>
      <c r="AO236" s="5">
        <f t="shared" si="368"/>
        <v>2.1454078257254094E-2</v>
      </c>
      <c r="AP236" s="5">
        <f t="shared" si="369"/>
        <v>1.4645984090285464E-2</v>
      </c>
      <c r="AQ236" s="5">
        <f t="shared" si="370"/>
        <v>7.4987438542261581E-3</v>
      </c>
      <c r="AR236" s="5">
        <f t="shared" si="371"/>
        <v>2.6431406052986584E-3</v>
      </c>
      <c r="AS236" s="5">
        <f t="shared" si="372"/>
        <v>7.0958129040030703E-3</v>
      </c>
      <c r="AT236" s="5">
        <f t="shared" si="373"/>
        <v>9.5247601787963182E-3</v>
      </c>
      <c r="AU236" s="5">
        <f t="shared" si="374"/>
        <v>8.5234355988918643E-3</v>
      </c>
      <c r="AV236" s="5">
        <f t="shared" si="375"/>
        <v>5.720534142963433E-3</v>
      </c>
      <c r="AW236" s="5">
        <f t="shared" si="376"/>
        <v>4.6909176382272088E-4</v>
      </c>
      <c r="AX236" s="5">
        <f t="shared" si="377"/>
        <v>4.5773127848848629E-3</v>
      </c>
      <c r="AY236" s="5">
        <f t="shared" si="378"/>
        <v>9.3743365834441979E-3</v>
      </c>
      <c r="AZ236" s="5">
        <f t="shared" si="379"/>
        <v>9.5993206614468606E-3</v>
      </c>
      <c r="BA236" s="5">
        <f t="shared" si="380"/>
        <v>6.5531362382143911E-3</v>
      </c>
      <c r="BB236" s="5">
        <f t="shared" si="381"/>
        <v>3.3552057539657687E-3</v>
      </c>
      <c r="BC236" s="5">
        <f t="shared" si="382"/>
        <v>1.3742922768243784E-3</v>
      </c>
      <c r="BD236" s="5">
        <f t="shared" si="383"/>
        <v>9.0219199327527485E-4</v>
      </c>
      <c r="BE236" s="5">
        <f t="shared" si="384"/>
        <v>2.4220374712330467E-3</v>
      </c>
      <c r="BF236" s="5">
        <f t="shared" si="385"/>
        <v>3.2511181410291418E-3</v>
      </c>
      <c r="BG236" s="5">
        <f t="shared" si="386"/>
        <v>2.9093326844217547E-3</v>
      </c>
      <c r="BH236" s="5">
        <f t="shared" si="387"/>
        <v>1.9526089874648508E-3</v>
      </c>
      <c r="BI236" s="5">
        <f t="shared" si="388"/>
        <v>1.0484003780918722E-3</v>
      </c>
      <c r="BJ236" s="8">
        <f t="shared" si="389"/>
        <v>0.50131545498918584</v>
      </c>
      <c r="BK236" s="8">
        <f t="shared" si="390"/>
        <v>0.19079001773866433</v>
      </c>
      <c r="BL236" s="8">
        <f t="shared" si="391"/>
        <v>0.27914138363627877</v>
      </c>
      <c r="BM236" s="8">
        <f t="shared" si="392"/>
        <v>0.82589045918178483</v>
      </c>
      <c r="BN236" s="8">
        <f t="shared" si="393"/>
        <v>0.14905462891234159</v>
      </c>
    </row>
    <row r="237" spans="1:66" x14ac:dyDescent="0.25">
      <c r="A237" t="s">
        <v>19</v>
      </c>
      <c r="B237" t="s">
        <v>234</v>
      </c>
      <c r="C237" t="s">
        <v>331</v>
      </c>
      <c r="D237" s="7" t="s">
        <v>496</v>
      </c>
      <c r="E237">
        <f>VLOOKUP(A237,home!$A$2:$E$405,3,FALSE)</f>
        <v>1.4750000000000001</v>
      </c>
      <c r="F237">
        <f>VLOOKUP(B237,home!$B$2:$E$405,3,FALSE)</f>
        <v>1.6949000000000001</v>
      </c>
      <c r="G237">
        <f>VLOOKUP(C237,away!$B$2:$E$405,4,FALSE)</f>
        <v>1.0847</v>
      </c>
      <c r="H237">
        <f>VLOOKUP(A237,away!$A$2:$E$405,3,FALSE)</f>
        <v>1.5625</v>
      </c>
      <c r="I237">
        <f>VLOOKUP(C237,away!$B$2:$E$405,3,FALSE)</f>
        <v>1.1519999999999999</v>
      </c>
      <c r="J237">
        <f>VLOOKUP(B237,home!$B$2:$E$405,4,FALSE)</f>
        <v>0.48</v>
      </c>
      <c r="K237" s="3">
        <f t="shared" si="338"/>
        <v>2.7117255942500003</v>
      </c>
      <c r="L237" s="3">
        <f t="shared" si="339"/>
        <v>0.86399999999999988</v>
      </c>
      <c r="M237" s="5">
        <f t="shared" si="340"/>
        <v>2.7995105315464282E-2</v>
      </c>
      <c r="N237" s="5">
        <f t="shared" si="341"/>
        <v>7.5915043597668722E-2</v>
      </c>
      <c r="O237" s="5">
        <f t="shared" si="342"/>
        <v>2.4187770992561138E-2</v>
      </c>
      <c r="P237" s="5">
        <f t="shared" si="343"/>
        <v>6.5590597668385778E-2</v>
      </c>
      <c r="Q237" s="5">
        <f t="shared" si="344"/>
        <v>0.10293038335620147</v>
      </c>
      <c r="R237" s="5">
        <f t="shared" si="345"/>
        <v>1.0449117068786408E-2</v>
      </c>
      <c r="S237" s="5">
        <f t="shared" si="346"/>
        <v>3.8418559726935475E-2</v>
      </c>
      <c r="T237" s="5">
        <f t="shared" si="347"/>
        <v>8.8931851219758065E-2</v>
      </c>
      <c r="U237" s="5">
        <f t="shared" si="348"/>
        <v>2.8335138192742644E-2</v>
      </c>
      <c r="V237" s="5">
        <f t="shared" si="349"/>
        <v>1.0001336803752309E-2</v>
      </c>
      <c r="W237" s="5">
        <f t="shared" si="350"/>
        <v>9.3039651657658595E-2</v>
      </c>
      <c r="X237" s="5">
        <f t="shared" si="351"/>
        <v>8.0386259032217022E-2</v>
      </c>
      <c r="Y237" s="5">
        <f t="shared" si="352"/>
        <v>3.4726863901917739E-2</v>
      </c>
      <c r="Z237" s="5">
        <f t="shared" si="353"/>
        <v>3.0093457158104856E-3</v>
      </c>
      <c r="AA237" s="5">
        <f t="shared" si="354"/>
        <v>8.1605197995098817E-3</v>
      </c>
      <c r="AB237" s="5">
        <f t="shared" si="355"/>
        <v>1.1064545201357417E-2</v>
      </c>
      <c r="AC237" s="5">
        <f t="shared" si="356"/>
        <v>1.4645275733222794E-3</v>
      </c>
      <c r="AD237" s="5">
        <f t="shared" si="357"/>
        <v>6.3074501170044317E-2</v>
      </c>
      <c r="AE237" s="5">
        <f t="shared" si="358"/>
        <v>5.4496369010918283E-2</v>
      </c>
      <c r="AF237" s="5">
        <f t="shared" si="359"/>
        <v>2.354243141271669E-2</v>
      </c>
      <c r="AG237" s="5">
        <f t="shared" si="360"/>
        <v>6.7802202468624064E-3</v>
      </c>
      <c r="AH237" s="5">
        <f t="shared" si="361"/>
        <v>6.5001867461506469E-4</v>
      </c>
      <c r="AI237" s="5">
        <f t="shared" si="362"/>
        <v>1.762672276694134E-3</v>
      </c>
      <c r="AJ237" s="5">
        <f t="shared" si="363"/>
        <v>2.3899417634932014E-3</v>
      </c>
      <c r="AK237" s="5">
        <f t="shared" si="364"/>
        <v>2.160288749610498E-3</v>
      </c>
      <c r="AL237" s="5">
        <f t="shared" si="365"/>
        <v>1.3725147700441282E-4</v>
      </c>
      <c r="AM237" s="5">
        <f t="shared" si="366"/>
        <v>3.4208147833472161E-2</v>
      </c>
      <c r="AN237" s="5">
        <f t="shared" si="367"/>
        <v>2.9555839728119947E-2</v>
      </c>
      <c r="AO237" s="5">
        <f t="shared" si="368"/>
        <v>1.2768122762547811E-2</v>
      </c>
      <c r="AP237" s="5">
        <f t="shared" si="369"/>
        <v>3.67721935561377E-3</v>
      </c>
      <c r="AQ237" s="5">
        <f t="shared" si="370"/>
        <v>7.9427938081257402E-4</v>
      </c>
      <c r="AR237" s="5">
        <f t="shared" si="371"/>
        <v>1.123232269734832E-4</v>
      </c>
      <c r="AS237" s="5">
        <f t="shared" si="372"/>
        <v>3.0458976941274637E-4</v>
      </c>
      <c r="AT237" s="5">
        <f t="shared" si="373"/>
        <v>4.1298193673162519E-4</v>
      </c>
      <c r="AU237" s="5">
        <f t="shared" si="374"/>
        <v>3.7329789593269411E-4</v>
      </c>
      <c r="AV237" s="5">
        <f t="shared" si="375"/>
        <v>2.530703646700899E-4</v>
      </c>
      <c r="AW237" s="5">
        <f t="shared" si="376"/>
        <v>8.9325202329955544E-6</v>
      </c>
      <c r="AX237" s="5">
        <f t="shared" si="377"/>
        <v>1.5460518335319024E-2</v>
      </c>
      <c r="AY237" s="5">
        <f t="shared" si="378"/>
        <v>1.3357887841715635E-2</v>
      </c>
      <c r="AZ237" s="5">
        <f t="shared" si="379"/>
        <v>5.7706075476211521E-3</v>
      </c>
      <c r="BA237" s="5">
        <f t="shared" si="380"/>
        <v>1.6619349737148918E-3</v>
      </c>
      <c r="BB237" s="5">
        <f t="shared" si="381"/>
        <v>3.5897795432241657E-4</v>
      </c>
      <c r="BC237" s="5">
        <f t="shared" si="382"/>
        <v>6.2031390506913592E-5</v>
      </c>
      <c r="BD237" s="5">
        <f t="shared" si="383"/>
        <v>1.6174544684181576E-5</v>
      </c>
      <c r="BE237" s="5">
        <f t="shared" si="384"/>
        <v>4.3860926795435464E-5</v>
      </c>
      <c r="BF237" s="5">
        <f t="shared" si="385"/>
        <v>5.9469398889354011E-5</v>
      </c>
      <c r="BG237" s="5">
        <f t="shared" si="386"/>
        <v>5.3754897014307939E-5</v>
      </c>
      <c r="BH237" s="5">
        <f t="shared" si="387"/>
        <v>3.6442132512492937E-5</v>
      </c>
      <c r="BI237" s="5">
        <f t="shared" si="388"/>
        <v>1.9764212688635441E-5</v>
      </c>
      <c r="BJ237" s="8">
        <f t="shared" si="389"/>
        <v>0.74149914170972953</v>
      </c>
      <c r="BK237" s="8">
        <f t="shared" si="390"/>
        <v>0.15696526640658015</v>
      </c>
      <c r="BL237" s="8">
        <f t="shared" si="391"/>
        <v>9.0845742025675441E-2</v>
      </c>
      <c r="BM237" s="8">
        <f t="shared" si="392"/>
        <v>0.67190252253724514</v>
      </c>
      <c r="BN237" s="8">
        <f t="shared" si="393"/>
        <v>0.3070680179990678</v>
      </c>
    </row>
    <row r="238" spans="1:66" x14ac:dyDescent="0.25">
      <c r="A238" t="s">
        <v>19</v>
      </c>
      <c r="B238" t="s">
        <v>137</v>
      </c>
      <c r="C238" t="s">
        <v>242</v>
      </c>
      <c r="D238" s="7" t="s">
        <v>496</v>
      </c>
      <c r="E238">
        <f>VLOOKUP(A238,home!$A$2:$E$405,3,FALSE)</f>
        <v>1.4750000000000001</v>
      </c>
      <c r="F238">
        <f>VLOOKUP(B238,home!$B$2:$E$405,3,FALSE)</f>
        <v>1.3559000000000001</v>
      </c>
      <c r="G238">
        <f>VLOOKUP(C238,away!$B$2:$E$405,4,FALSE)</f>
        <v>1.3559000000000001</v>
      </c>
      <c r="H238">
        <f>VLOOKUP(A238,away!$A$2:$E$405,3,FALSE)</f>
        <v>1.5625</v>
      </c>
      <c r="I238">
        <f>VLOOKUP(C238,away!$B$2:$E$405,3,FALSE)</f>
        <v>0.96</v>
      </c>
      <c r="J238">
        <f>VLOOKUP(B238,home!$B$2:$E$405,4,FALSE)</f>
        <v>0.51200000000000001</v>
      </c>
      <c r="K238" s="3">
        <f t="shared" si="338"/>
        <v>2.7117355947500004</v>
      </c>
      <c r="L238" s="3">
        <f t="shared" si="339"/>
        <v>0.76800000000000002</v>
      </c>
      <c r="M238" s="5">
        <f t="shared" si="340"/>
        <v>3.0815557750937105E-2</v>
      </c>
      <c r="N238" s="5">
        <f t="shared" si="341"/>
        <v>8.3563644825290398E-2</v>
      </c>
      <c r="O238" s="5">
        <f t="shared" si="342"/>
        <v>2.3666348352719697E-2</v>
      </c>
      <c r="P238" s="5">
        <f t="shared" si="343"/>
        <v>6.4176879225823019E-2</v>
      </c>
      <c r="Q238" s="5">
        <f t="shared" si="344"/>
        <v>0.11330125504989334</v>
      </c>
      <c r="R238" s="5">
        <f t="shared" si="345"/>
        <v>9.0878777674443627E-3</v>
      </c>
      <c r="S238" s="5">
        <f t="shared" si="346"/>
        <v>3.3413899729274138E-2</v>
      </c>
      <c r="T238" s="5">
        <f t="shared" si="347"/>
        <v>8.7015363878318083E-2</v>
      </c>
      <c r="U238" s="5">
        <f t="shared" si="348"/>
        <v>2.4643921622716038E-2</v>
      </c>
      <c r="V238" s="5">
        <f t="shared" si="349"/>
        <v>7.7320244271172362E-3</v>
      </c>
      <c r="W238" s="5">
        <f t="shared" si="350"/>
        <v>0.10241434874954802</v>
      </c>
      <c r="X238" s="5">
        <f t="shared" si="351"/>
        <v>7.8654219839652886E-2</v>
      </c>
      <c r="Y238" s="5">
        <f t="shared" si="352"/>
        <v>3.0203220418426702E-2</v>
      </c>
      <c r="Z238" s="5">
        <f t="shared" si="353"/>
        <v>2.3264967084657569E-3</v>
      </c>
      <c r="AA238" s="5">
        <f t="shared" si="354"/>
        <v>6.3088439354153066E-3</v>
      </c>
      <c r="AB238" s="5">
        <f t="shared" si="355"/>
        <v>8.5539583306941808E-3</v>
      </c>
      <c r="AC238" s="5">
        <f t="shared" si="356"/>
        <v>1.0064258812075336E-3</v>
      </c>
      <c r="AD238" s="5">
        <f t="shared" si="357"/>
        <v>6.9430158729322372E-2</v>
      </c>
      <c r="AE238" s="5">
        <f t="shared" si="358"/>
        <v>5.3322361904119583E-2</v>
      </c>
      <c r="AF238" s="5">
        <f t="shared" si="359"/>
        <v>2.0475786971181919E-2</v>
      </c>
      <c r="AG238" s="5">
        <f t="shared" si="360"/>
        <v>5.2418014646225712E-3</v>
      </c>
      <c r="AH238" s="5">
        <f t="shared" si="361"/>
        <v>4.4668736802542532E-4</v>
      </c>
      <c r="AI238" s="5">
        <f t="shared" si="362"/>
        <v>1.2112980355997388E-3</v>
      </c>
      <c r="AJ238" s="5">
        <f t="shared" si="363"/>
        <v>1.6423599994932828E-3</v>
      </c>
      <c r="AK238" s="5">
        <f t="shared" si="364"/>
        <v>1.4845486900065094E-3</v>
      </c>
      <c r="AL238" s="5">
        <f t="shared" si="365"/>
        <v>8.3839822404037755E-5</v>
      </c>
      <c r="AM238" s="5">
        <f t="shared" si="366"/>
        <v>3.7655246555089172E-2</v>
      </c>
      <c r="AN238" s="5">
        <f t="shared" si="367"/>
        <v>2.8919229354308483E-2</v>
      </c>
      <c r="AO238" s="5">
        <f t="shared" si="368"/>
        <v>1.1104984072054456E-2</v>
      </c>
      <c r="AP238" s="5">
        <f t="shared" si="369"/>
        <v>2.8428759224459412E-3</v>
      </c>
      <c r="AQ238" s="5">
        <f t="shared" si="370"/>
        <v>5.458321771096207E-4</v>
      </c>
      <c r="AR238" s="5">
        <f t="shared" si="371"/>
        <v>6.8611179728705345E-5</v>
      </c>
      <c r="AS238" s="5">
        <f t="shared" si="372"/>
        <v>1.8605537826811992E-4</v>
      </c>
      <c r="AT238" s="5">
        <f t="shared" si="373"/>
        <v>2.5226649592216825E-4</v>
      </c>
      <c r="AU238" s="5">
        <f t="shared" si="374"/>
        <v>2.2802667878499988E-4</v>
      </c>
      <c r="AV238" s="5">
        <f t="shared" si="375"/>
        <v>1.545870153534772E-4</v>
      </c>
      <c r="AW238" s="5">
        <f t="shared" si="376"/>
        <v>4.8501638543050209E-6</v>
      </c>
      <c r="AX238" s="5">
        <f t="shared" si="377"/>
        <v>1.7018512068753787E-2</v>
      </c>
      <c r="AY238" s="5">
        <f t="shared" si="378"/>
        <v>1.3070217268802909E-2</v>
      </c>
      <c r="AZ238" s="5">
        <f t="shared" si="379"/>
        <v>5.0189634312203159E-3</v>
      </c>
      <c r="BA238" s="5">
        <f t="shared" si="380"/>
        <v>1.284854638392401E-3</v>
      </c>
      <c r="BB238" s="5">
        <f t="shared" si="381"/>
        <v>2.4669209057134102E-4</v>
      </c>
      <c r="BC238" s="5">
        <f t="shared" si="382"/>
        <v>3.7891905111757984E-5</v>
      </c>
      <c r="BD238" s="5">
        <f t="shared" si="383"/>
        <v>8.7822310052742812E-6</v>
      </c>
      <c r="BE238" s="5">
        <f t="shared" si="384"/>
        <v>2.3815088418319343E-5</v>
      </c>
      <c r="BF238" s="5">
        <f t="shared" si="385"/>
        <v>3.2290111478037533E-5</v>
      </c>
      <c r="BG238" s="5">
        <f t="shared" si="386"/>
        <v>2.9187414884479978E-5</v>
      </c>
      <c r="BH238" s="5">
        <f t="shared" si="387"/>
        <v>1.9787137965245079E-5</v>
      </c>
      <c r="BI238" s="5">
        <f t="shared" si="388"/>
        <v>1.073149726771683E-5</v>
      </c>
      <c r="BJ238" s="8">
        <f t="shared" si="389"/>
        <v>0.76136746131423605</v>
      </c>
      <c r="BK238" s="8">
        <f t="shared" si="390"/>
        <v>0.15029884410556599</v>
      </c>
      <c r="BL238" s="8">
        <f t="shared" si="391"/>
        <v>7.8059984331191087E-2</v>
      </c>
      <c r="BM238" s="8">
        <f t="shared" si="392"/>
        <v>0.65437585638240192</v>
      </c>
      <c r="BN238" s="8">
        <f t="shared" si="393"/>
        <v>0.32461156297210791</v>
      </c>
    </row>
    <row r="239" spans="1:66" x14ac:dyDescent="0.25">
      <c r="A239" t="s">
        <v>173</v>
      </c>
      <c r="B239" t="s">
        <v>258</v>
      </c>
      <c r="C239" t="s">
        <v>489</v>
      </c>
      <c r="D239" s="7" t="s">
        <v>496</v>
      </c>
      <c r="E239">
        <f>VLOOKUP(A239,home!$A$2:$E$405,3,FALSE)</f>
        <v>1.8412999999999999</v>
      </c>
      <c r="F239">
        <f>VLOOKUP(B239,home!$B$2:$E$405,3,FALSE)</f>
        <v>0.54310000000000003</v>
      </c>
      <c r="G239" t="e">
        <f>VLOOKUP(C239,away!$B$2:$E$405,4,FALSE)</f>
        <v>#N/A</v>
      </c>
      <c r="H239">
        <f>VLOOKUP(A239,away!$A$2:$E$405,3,FALSE)</f>
        <v>1.4127000000000001</v>
      </c>
      <c r="I239" t="e">
        <f>VLOOKUP(C239,away!$B$2:$E$405,3,FALSE)</f>
        <v>#N/A</v>
      </c>
      <c r="J239">
        <f>VLOOKUP(B239,home!$B$2:$E$405,4,FALSE)</f>
        <v>0.70789999999999997</v>
      </c>
      <c r="K239" s="3" t="e">
        <f t="shared" si="338"/>
        <v>#N/A</v>
      </c>
      <c r="L239" s="3" t="e">
        <f t="shared" si="339"/>
        <v>#N/A</v>
      </c>
      <c r="M239" s="5" t="e">
        <f t="shared" si="340"/>
        <v>#N/A</v>
      </c>
      <c r="N239" s="5" t="e">
        <f t="shared" si="341"/>
        <v>#N/A</v>
      </c>
      <c r="O239" s="5" t="e">
        <f t="shared" si="342"/>
        <v>#N/A</v>
      </c>
      <c r="P239" s="5" t="e">
        <f t="shared" si="343"/>
        <v>#N/A</v>
      </c>
      <c r="Q239" s="5" t="e">
        <f t="shared" si="344"/>
        <v>#N/A</v>
      </c>
      <c r="R239" s="5" t="e">
        <f t="shared" si="345"/>
        <v>#N/A</v>
      </c>
      <c r="S239" s="5" t="e">
        <f t="shared" si="346"/>
        <v>#N/A</v>
      </c>
      <c r="T239" s="5" t="e">
        <f t="shared" si="347"/>
        <v>#N/A</v>
      </c>
      <c r="U239" s="5" t="e">
        <f t="shared" si="348"/>
        <v>#N/A</v>
      </c>
      <c r="V239" s="5" t="e">
        <f t="shared" si="349"/>
        <v>#N/A</v>
      </c>
      <c r="W239" s="5" t="e">
        <f t="shared" si="350"/>
        <v>#N/A</v>
      </c>
      <c r="X239" s="5" t="e">
        <f t="shared" si="351"/>
        <v>#N/A</v>
      </c>
      <c r="Y239" s="5" t="e">
        <f t="shared" si="352"/>
        <v>#N/A</v>
      </c>
      <c r="Z239" s="5" t="e">
        <f t="shared" si="353"/>
        <v>#N/A</v>
      </c>
      <c r="AA239" s="5" t="e">
        <f t="shared" si="354"/>
        <v>#N/A</v>
      </c>
      <c r="AB239" s="5" t="e">
        <f t="shared" si="355"/>
        <v>#N/A</v>
      </c>
      <c r="AC239" s="5" t="e">
        <f t="shared" si="356"/>
        <v>#N/A</v>
      </c>
      <c r="AD239" s="5" t="e">
        <f t="shared" si="357"/>
        <v>#N/A</v>
      </c>
      <c r="AE239" s="5" t="e">
        <f t="shared" si="358"/>
        <v>#N/A</v>
      </c>
      <c r="AF239" s="5" t="e">
        <f t="shared" si="359"/>
        <v>#N/A</v>
      </c>
      <c r="AG239" s="5" t="e">
        <f t="shared" si="360"/>
        <v>#N/A</v>
      </c>
      <c r="AH239" s="5" t="e">
        <f t="shared" si="361"/>
        <v>#N/A</v>
      </c>
      <c r="AI239" s="5" t="e">
        <f t="shared" si="362"/>
        <v>#N/A</v>
      </c>
      <c r="AJ239" s="5" t="e">
        <f t="shared" si="363"/>
        <v>#N/A</v>
      </c>
      <c r="AK239" s="5" t="e">
        <f t="shared" si="364"/>
        <v>#N/A</v>
      </c>
      <c r="AL239" s="5" t="e">
        <f t="shared" si="365"/>
        <v>#N/A</v>
      </c>
      <c r="AM239" s="5" t="e">
        <f t="shared" si="366"/>
        <v>#N/A</v>
      </c>
      <c r="AN239" s="5" t="e">
        <f t="shared" si="367"/>
        <v>#N/A</v>
      </c>
      <c r="AO239" s="5" t="e">
        <f t="shared" si="368"/>
        <v>#N/A</v>
      </c>
      <c r="AP239" s="5" t="e">
        <f t="shared" si="369"/>
        <v>#N/A</v>
      </c>
      <c r="AQ239" s="5" t="e">
        <f t="shared" si="370"/>
        <v>#N/A</v>
      </c>
      <c r="AR239" s="5" t="e">
        <f t="shared" si="371"/>
        <v>#N/A</v>
      </c>
      <c r="AS239" s="5" t="e">
        <f t="shared" si="372"/>
        <v>#N/A</v>
      </c>
      <c r="AT239" s="5" t="e">
        <f t="shared" si="373"/>
        <v>#N/A</v>
      </c>
      <c r="AU239" s="5" t="e">
        <f t="shared" si="374"/>
        <v>#N/A</v>
      </c>
      <c r="AV239" s="5" t="e">
        <f t="shared" si="375"/>
        <v>#N/A</v>
      </c>
      <c r="AW239" s="5" t="e">
        <f t="shared" si="376"/>
        <v>#N/A</v>
      </c>
      <c r="AX239" s="5" t="e">
        <f t="shared" si="377"/>
        <v>#N/A</v>
      </c>
      <c r="AY239" s="5" t="e">
        <f t="shared" si="378"/>
        <v>#N/A</v>
      </c>
      <c r="AZ239" s="5" t="e">
        <f t="shared" si="379"/>
        <v>#N/A</v>
      </c>
      <c r="BA239" s="5" t="e">
        <f t="shared" si="380"/>
        <v>#N/A</v>
      </c>
      <c r="BB239" s="5" t="e">
        <f t="shared" si="381"/>
        <v>#N/A</v>
      </c>
      <c r="BC239" s="5" t="e">
        <f t="shared" si="382"/>
        <v>#N/A</v>
      </c>
      <c r="BD239" s="5" t="e">
        <f t="shared" si="383"/>
        <v>#N/A</v>
      </c>
      <c r="BE239" s="5" t="e">
        <f t="shared" si="384"/>
        <v>#N/A</v>
      </c>
      <c r="BF239" s="5" t="e">
        <f t="shared" si="385"/>
        <v>#N/A</v>
      </c>
      <c r="BG239" s="5" t="e">
        <f t="shared" si="386"/>
        <v>#N/A</v>
      </c>
      <c r="BH239" s="5" t="e">
        <f t="shared" si="387"/>
        <v>#N/A</v>
      </c>
      <c r="BI239" s="5" t="e">
        <f t="shared" si="388"/>
        <v>#N/A</v>
      </c>
      <c r="BJ239" s="8" t="e">
        <f t="shared" si="389"/>
        <v>#N/A</v>
      </c>
      <c r="BK239" s="8" t="e">
        <f t="shared" si="390"/>
        <v>#N/A</v>
      </c>
      <c r="BL239" s="8" t="e">
        <f t="shared" si="391"/>
        <v>#N/A</v>
      </c>
      <c r="BM239" s="8" t="e">
        <f t="shared" si="392"/>
        <v>#N/A</v>
      </c>
      <c r="BN239" s="8" t="e">
        <f t="shared" si="393"/>
        <v>#N/A</v>
      </c>
    </row>
    <row r="240" spans="1:66" x14ac:dyDescent="0.25">
      <c r="A240" t="s">
        <v>173</v>
      </c>
      <c r="B240" t="s">
        <v>436</v>
      </c>
      <c r="C240" t="s">
        <v>259</v>
      </c>
      <c r="D240" s="7" t="s">
        <v>496</v>
      </c>
      <c r="E240">
        <f>VLOOKUP(A240,home!$A$2:$E$405,3,FALSE)</f>
        <v>1.8412999999999999</v>
      </c>
      <c r="F240">
        <f>VLOOKUP(B240,home!$B$2:$E$405,3,FALSE)</f>
        <v>0.36209999999999998</v>
      </c>
      <c r="G240">
        <f>VLOOKUP(C240,away!$B$2:$E$405,4,FALSE)</f>
        <v>0.54310000000000003</v>
      </c>
      <c r="H240">
        <f>VLOOKUP(A240,away!$A$2:$E$405,3,FALSE)</f>
        <v>1.4127000000000001</v>
      </c>
      <c r="I240">
        <f>VLOOKUP(C240,away!$B$2:$E$405,3,FALSE)</f>
        <v>0.53090000000000004</v>
      </c>
      <c r="J240">
        <f>VLOOKUP(B240,home!$B$2:$E$405,4,FALSE)</f>
        <v>0.70789999999999997</v>
      </c>
      <c r="K240" s="3">
        <f t="shared" si="338"/>
        <v>0.36210363186299999</v>
      </c>
      <c r="L240" s="3">
        <f t="shared" si="339"/>
        <v>0.53092672019700005</v>
      </c>
      <c r="M240" s="5">
        <f t="shared" si="340"/>
        <v>0.40941320487566352</v>
      </c>
      <c r="N240" s="5">
        <f t="shared" si="341"/>
        <v>0.14825000841814828</v>
      </c>
      <c r="O240" s="5">
        <f t="shared" si="342"/>
        <v>0.21736841006997848</v>
      </c>
      <c r="P240" s="5">
        <f t="shared" si="343"/>
        <v>7.870989073862511E-2</v>
      </c>
      <c r="Q240" s="5">
        <f t="shared" si="344"/>
        <v>2.6840933235965904E-2</v>
      </c>
      <c r="R240" s="5">
        <f t="shared" si="345"/>
        <v>5.7703348516445103E-2</v>
      </c>
      <c r="S240" s="5">
        <f t="shared" si="346"/>
        <v>3.7830038371428217E-3</v>
      </c>
      <c r="T240" s="5">
        <f t="shared" si="347"/>
        <v>1.4250568649998029E-2</v>
      </c>
      <c r="U240" s="5">
        <f t="shared" si="348"/>
        <v>2.0894592068461226E-2</v>
      </c>
      <c r="V240" s="5">
        <f t="shared" si="349"/>
        <v>8.0809372791030188E-5</v>
      </c>
      <c r="W240" s="5">
        <f t="shared" si="350"/>
        <v>3.2397331357785207E-3</v>
      </c>
      <c r="X240" s="5">
        <f t="shared" si="351"/>
        <v>1.7200608880924323E-3</v>
      </c>
      <c r="Y240" s="5">
        <f t="shared" si="352"/>
        <v>4.5661314292702707E-4</v>
      </c>
      <c r="Z240" s="5">
        <f t="shared" si="353"/>
        <v>1.0212083190740212E-2</v>
      </c>
      <c r="AA240" s="5">
        <f t="shared" si="354"/>
        <v>3.6978324122541248E-3</v>
      </c>
      <c r="AB240" s="5">
        <f t="shared" si="355"/>
        <v>6.6949927324896831E-4</v>
      </c>
      <c r="AC240" s="5">
        <f t="shared" si="356"/>
        <v>9.7097761309543827E-7</v>
      </c>
      <c r="AD240" s="5">
        <f t="shared" si="357"/>
        <v>2.932797836830769E-4</v>
      </c>
      <c r="AE240" s="5">
        <f t="shared" si="358"/>
        <v>1.5571007365094167E-4</v>
      </c>
      <c r="AF240" s="5">
        <f t="shared" si="359"/>
        <v>4.133531935256388E-5</v>
      </c>
      <c r="AG240" s="5">
        <f t="shared" si="360"/>
        <v>7.3153418440507778E-6</v>
      </c>
      <c r="AH240" s="5">
        <f t="shared" si="361"/>
        <v>1.3554669587096538E-3</v>
      </c>
      <c r="AI240" s="5">
        <f t="shared" si="362"/>
        <v>4.908195086190608E-4</v>
      </c>
      <c r="AJ240" s="5">
        <f t="shared" si="363"/>
        <v>8.8863763330087459E-5</v>
      </c>
      <c r="AK240" s="5">
        <f t="shared" si="364"/>
        <v>1.0725963814279587E-5</v>
      </c>
      <c r="AL240" s="5">
        <f t="shared" si="365"/>
        <v>7.4668370171013894E-9</v>
      </c>
      <c r="AM240" s="5">
        <f t="shared" si="366"/>
        <v>2.1239534964727432E-5</v>
      </c>
      <c r="AN240" s="5">
        <f t="shared" si="367"/>
        <v>1.1276636637332241E-5</v>
      </c>
      <c r="AO240" s="5">
        <f t="shared" si="368"/>
        <v>2.993533852356067E-6</v>
      </c>
      <c r="AP240" s="5">
        <f t="shared" si="369"/>
        <v>5.2978237001003257E-7</v>
      </c>
      <c r="AQ240" s="5">
        <f t="shared" si="370"/>
        <v>7.0318904031905023E-8</v>
      </c>
      <c r="AR240" s="5">
        <f t="shared" si="371"/>
        <v>1.4393072534462387E-4</v>
      </c>
      <c r="AS240" s="5">
        <f t="shared" si="372"/>
        <v>5.2117838383964251E-5</v>
      </c>
      <c r="AT240" s="5">
        <f t="shared" si="373"/>
        <v>9.4360292818411602E-6</v>
      </c>
      <c r="AU240" s="5">
        <f t="shared" si="374"/>
        <v>1.1389401577734335E-6</v>
      </c>
      <c r="AV240" s="5">
        <f t="shared" si="375"/>
        <v>1.0310359190109459E-7</v>
      </c>
      <c r="AW240" s="5">
        <f t="shared" si="376"/>
        <v>3.9875086178906076E-11</v>
      </c>
      <c r="AX240" s="5">
        <f t="shared" si="377"/>
        <v>1.2818187916348303E-6</v>
      </c>
      <c r="AY240" s="5">
        <f t="shared" si="378"/>
        <v>6.8055184692956224E-7</v>
      </c>
      <c r="AZ240" s="5">
        <f t="shared" si="379"/>
        <v>1.8066158000716163E-7</v>
      </c>
      <c r="BA240" s="5">
        <f t="shared" si="380"/>
        <v>3.1972686712936756E-8</v>
      </c>
      <c r="BB240" s="5">
        <f t="shared" si="381"/>
        <v>4.2437884230964281E-9</v>
      </c>
      <c r="BC240" s="5">
        <f t="shared" si="382"/>
        <v>4.5062813373691722E-10</v>
      </c>
      <c r="BD240" s="5">
        <f t="shared" si="383"/>
        <v>1.2736111323799389E-5</v>
      </c>
      <c r="BE240" s="5">
        <f t="shared" si="384"/>
        <v>4.6117921661592407E-6</v>
      </c>
      <c r="BF240" s="5">
        <f t="shared" si="385"/>
        <v>8.3497334638179632E-7</v>
      </c>
      <c r="BG240" s="5">
        <f t="shared" si="386"/>
        <v>1.0078229374455042E-7</v>
      </c>
      <c r="BH240" s="5">
        <f t="shared" si="387"/>
        <v>9.1234086480963501E-9</v>
      </c>
      <c r="BI240" s="5">
        <f t="shared" si="388"/>
        <v>6.607238812891984E-10</v>
      </c>
      <c r="BJ240" s="8">
        <f t="shared" si="389"/>
        <v>0.19529384749549114</v>
      </c>
      <c r="BK240" s="8">
        <f t="shared" si="390"/>
        <v>0.49198856782051953</v>
      </c>
      <c r="BL240" s="8">
        <f t="shared" si="391"/>
        <v>0.30250457861488367</v>
      </c>
      <c r="BM240" s="8">
        <f t="shared" si="392"/>
        <v>6.1712600754836339E-2</v>
      </c>
      <c r="BN240" s="8">
        <f t="shared" si="393"/>
        <v>0.9382857958548263</v>
      </c>
    </row>
    <row r="241" spans="1:66" x14ac:dyDescent="0.25">
      <c r="A241" t="s">
        <v>173</v>
      </c>
      <c r="B241" t="s">
        <v>174</v>
      </c>
      <c r="C241" t="s">
        <v>262</v>
      </c>
      <c r="D241" s="7" t="s">
        <v>496</v>
      </c>
      <c r="E241">
        <f>VLOOKUP(A241,home!$A$2:$E$405,3,FALSE)</f>
        <v>1.8412999999999999</v>
      </c>
      <c r="F241">
        <f>VLOOKUP(B241,home!$B$2:$E$405,3,FALSE)</f>
        <v>0.67889999999999995</v>
      </c>
      <c r="G241">
        <f>VLOOKUP(C241,away!$B$2:$E$405,4,FALSE)</f>
        <v>1.222</v>
      </c>
      <c r="H241">
        <f>VLOOKUP(A241,away!$A$2:$E$405,3,FALSE)</f>
        <v>1.4127000000000001</v>
      </c>
      <c r="I241">
        <f>VLOOKUP(C241,away!$B$2:$E$405,3,FALSE)</f>
        <v>2.3006000000000002</v>
      </c>
      <c r="J241">
        <f>VLOOKUP(B241,home!$B$2:$E$405,4,FALSE)</f>
        <v>2.1236000000000002</v>
      </c>
      <c r="K241" s="3">
        <f t="shared" si="338"/>
        <v>1.5275715725399996</v>
      </c>
      <c r="L241" s="3">
        <f t="shared" si="339"/>
        <v>6.9018223618320018</v>
      </c>
      <c r="M241" s="5">
        <f t="shared" si="340"/>
        <v>2.1835378702115475E-4</v>
      </c>
      <c r="N241" s="5">
        <f t="shared" si="341"/>
        <v>3.3355103780996953E-4</v>
      </c>
      <c r="O241" s="5">
        <f t="shared" si="342"/>
        <v>1.5070390500533082E-3</v>
      </c>
      <c r="P241" s="5">
        <f t="shared" si="343"/>
        <v>2.3021100115691194E-3</v>
      </c>
      <c r="Q241" s="5">
        <f t="shared" si="344"/>
        <v>2.5476154167486202E-4</v>
      </c>
      <c r="R241" s="5">
        <f t="shared" si="345"/>
        <v>5.20065790790599E-3</v>
      </c>
      <c r="S241" s="5">
        <f t="shared" si="346"/>
        <v>6.0678023697996594E-3</v>
      </c>
      <c r="T241" s="5">
        <f t="shared" si="347"/>
        <v>1.7583189052663584E-3</v>
      </c>
      <c r="U241" s="5">
        <f t="shared" si="348"/>
        <v>7.9443771786225394E-3</v>
      </c>
      <c r="V241" s="5">
        <f t="shared" si="349"/>
        <v>7.108112010077423E-3</v>
      </c>
      <c r="W241" s="5">
        <f t="shared" si="350"/>
        <v>1.2972216294632787E-4</v>
      </c>
      <c r="X241" s="5">
        <f t="shared" si="351"/>
        <v>8.9531932504818043E-4</v>
      </c>
      <c r="Y241" s="5">
        <f t="shared" si="352"/>
        <v>3.0896674692989334E-3</v>
      </c>
      <c r="Z241" s="5">
        <f t="shared" si="353"/>
        <v>1.1964672348341332E-2</v>
      </c>
      <c r="AA241" s="5">
        <f t="shared" si="354"/>
        <v>1.8276893354081621E-2</v>
      </c>
      <c r="AB241" s="5">
        <f t="shared" si="355"/>
        <v>1.3959631361020167E-2</v>
      </c>
      <c r="AC241" s="5">
        <f t="shared" si="356"/>
        <v>4.6838138363065641E-3</v>
      </c>
      <c r="AD241" s="5">
        <f t="shared" si="357"/>
        <v>4.953997211130305E-5</v>
      </c>
      <c r="AE241" s="5">
        <f t="shared" si="358"/>
        <v>3.4191608732232515E-4</v>
      </c>
      <c r="AF241" s="5">
        <f t="shared" si="359"/>
        <v>1.1799220486756637E-3</v>
      </c>
      <c r="AG241" s="5">
        <f t="shared" si="360"/>
        <v>2.7145374602561075E-3</v>
      </c>
      <c r="AH241" s="5">
        <f t="shared" si="361"/>
        <v>2.0644510791443808E-2</v>
      </c>
      <c r="AI241" s="5">
        <f t="shared" si="362"/>
        <v>3.1535967814004813E-2</v>
      </c>
      <c r="AJ241" s="5">
        <f t="shared" si="363"/>
        <v>2.4086723972605077E-2</v>
      </c>
      <c r="AK241" s="5">
        <f t="shared" si="364"/>
        <v>1.2264731605389746E-2</v>
      </c>
      <c r="AL241" s="5">
        <f t="shared" si="365"/>
        <v>1.9752631492198744E-3</v>
      </c>
      <c r="AM241" s="5">
        <f t="shared" si="366"/>
        <v>1.5135170620330179E-5</v>
      </c>
      <c r="AN241" s="5">
        <f t="shared" si="367"/>
        <v>1.0446025903753757E-4</v>
      </c>
      <c r="AO241" s="5">
        <f t="shared" si="368"/>
        <v>3.6048307587402016E-4</v>
      </c>
      <c r="AP241" s="5">
        <f t="shared" si="369"/>
        <v>8.2933005137643141E-4</v>
      </c>
      <c r="AQ241" s="5">
        <f t="shared" si="370"/>
        <v>1.4309721734822847E-3</v>
      </c>
      <c r="AR241" s="5">
        <f t="shared" si="371"/>
        <v>2.8496949245893782E-2</v>
      </c>
      <c r="AS241" s="5">
        <f t="shared" si="372"/>
        <v>4.353112957214253E-2</v>
      </c>
      <c r="AT241" s="5">
        <f t="shared" si="373"/>
        <v>3.3248458027480124E-2</v>
      </c>
      <c r="AU241" s="5">
        <f t="shared" si="374"/>
        <v>1.6929799771189327E-2</v>
      </c>
      <c r="AV241" s="5">
        <f t="shared" si="375"/>
        <v>6.4653702148157535E-3</v>
      </c>
      <c r="AW241" s="5">
        <f t="shared" si="376"/>
        <v>5.7847927710674317E-4</v>
      </c>
      <c r="AX241" s="5">
        <f t="shared" si="377"/>
        <v>3.853342730859834E-6</v>
      </c>
      <c r="AY241" s="5">
        <f t="shared" si="378"/>
        <v>2.6595087027651197E-5</v>
      </c>
      <c r="AZ241" s="5">
        <f t="shared" si="379"/>
        <v>9.1777283181155607E-5</v>
      </c>
      <c r="BA241" s="5">
        <f t="shared" si="380"/>
        <v>2.1114350178929597E-4</v>
      </c>
      <c r="BB241" s="5">
        <f t="shared" si="381"/>
        <v>3.6431873555121963E-4</v>
      </c>
      <c r="BC241" s="5">
        <f t="shared" si="382"/>
        <v>5.0289263917235329E-4</v>
      </c>
      <c r="BD241" s="5">
        <f t="shared" si="383"/>
        <v>3.2780146924883548E-2</v>
      </c>
      <c r="BE241" s="5">
        <f t="shared" si="384"/>
        <v>5.0074020586136601E-2</v>
      </c>
      <c r="BF241" s="5">
        <f t="shared" si="385"/>
        <v>3.8245825185082502E-2</v>
      </c>
      <c r="BG241" s="5">
        <f t="shared" si="386"/>
        <v>1.9474411773688798E-2</v>
      </c>
      <c r="BH241" s="5">
        <f t="shared" si="387"/>
        <v>7.4371394543563223E-3</v>
      </c>
      <c r="BI241" s="5">
        <f t="shared" si="388"/>
        <v>2.2721525622980713E-3</v>
      </c>
      <c r="BJ241" s="8">
        <f t="shared" si="389"/>
        <v>1.468821733025317E-2</v>
      </c>
      <c r="BK241" s="8">
        <f t="shared" si="390"/>
        <v>2.2382050251021444E-2</v>
      </c>
      <c r="BL241" s="8">
        <f t="shared" si="391"/>
        <v>0.41437593635309439</v>
      </c>
      <c r="BM241" s="8">
        <f t="shared" si="392"/>
        <v>0.45414628713675498</v>
      </c>
      <c r="BN241" s="8">
        <f t="shared" si="393"/>
        <v>9.8164733360344043E-3</v>
      </c>
    </row>
    <row r="242" spans="1:66" x14ac:dyDescent="0.25">
      <c r="A242" t="s">
        <v>173</v>
      </c>
      <c r="B242" t="s">
        <v>179</v>
      </c>
      <c r="C242" t="s">
        <v>434</v>
      </c>
      <c r="D242" s="7" t="s">
        <v>496</v>
      </c>
      <c r="E242">
        <f>VLOOKUP(A242,home!$A$2:$E$405,3,FALSE)</f>
        <v>1.8412999999999999</v>
      </c>
      <c r="F242">
        <f>VLOOKUP(B242,home!$B$2:$E$405,3,FALSE)</f>
        <v>0.81459999999999999</v>
      </c>
      <c r="G242">
        <f>VLOOKUP(C242,away!$B$2:$E$405,4,FALSE)</f>
        <v>0.9052</v>
      </c>
      <c r="H242">
        <f>VLOOKUP(A242,away!$A$2:$E$405,3,FALSE)</f>
        <v>1.4127000000000001</v>
      </c>
      <c r="I242">
        <f>VLOOKUP(C242,away!$B$2:$E$405,3,FALSE)</f>
        <v>0.70789999999999997</v>
      </c>
      <c r="J242">
        <f>VLOOKUP(B242,home!$B$2:$E$405,4,FALSE)</f>
        <v>0.53090000000000004</v>
      </c>
      <c r="K242" s="3">
        <f t="shared" si="338"/>
        <v>1.3577302814959999</v>
      </c>
      <c r="L242" s="3">
        <f t="shared" si="339"/>
        <v>0.53092672019700005</v>
      </c>
      <c r="M242" s="5">
        <f t="shared" si="340"/>
        <v>0.15127483432079897</v>
      </c>
      <c r="N242" s="5">
        <f t="shared" si="341"/>
        <v>0.20539042338563912</v>
      </c>
      <c r="O242" s="5">
        <f t="shared" si="342"/>
        <v>8.0315851634286381E-2</v>
      </c>
      <c r="P242" s="5">
        <f t="shared" si="343"/>
        <v>0.10904726384801061</v>
      </c>
      <c r="Q242" s="5">
        <f t="shared" si="344"/>
        <v>0.13943239867998322</v>
      </c>
      <c r="R242" s="5">
        <f t="shared" si="345"/>
        <v>2.1320915844010264E-2</v>
      </c>
      <c r="S242" s="5">
        <f t="shared" si="346"/>
        <v>1.9651824122180993E-2</v>
      </c>
      <c r="T242" s="5">
        <f t="shared" si="347"/>
        <v>7.4028386120364026E-2</v>
      </c>
      <c r="U242" s="5">
        <f t="shared" si="348"/>
        <v>2.8948053070640578E-2</v>
      </c>
      <c r="V242" s="5">
        <f t="shared" si="349"/>
        <v>1.5740134759564648E-3</v>
      </c>
      <c r="W242" s="5">
        <f t="shared" si="350"/>
        <v>6.3103863303145408E-2</v>
      </c>
      <c r="X242" s="5">
        <f t="shared" si="351"/>
        <v>3.3503527175298822E-2</v>
      </c>
      <c r="Y242" s="5">
        <f t="shared" si="352"/>
        <v>8.8939588991062309E-3</v>
      </c>
      <c r="Z242" s="5">
        <f t="shared" si="353"/>
        <v>3.7732813068855424E-3</v>
      </c>
      <c r="AA242" s="5">
        <f t="shared" si="354"/>
        <v>5.1230982909613015E-3</v>
      </c>
      <c r="AB242" s="5">
        <f t="shared" si="355"/>
        <v>3.4778928423592824E-3</v>
      </c>
      <c r="AC242" s="5">
        <f t="shared" si="356"/>
        <v>7.0914745826526073E-5</v>
      </c>
      <c r="AD242" s="5">
        <f t="shared" si="357"/>
        <v>2.1419506521516172E-2</v>
      </c>
      <c r="AE242" s="5">
        <f t="shared" si="358"/>
        <v>1.1372188345706835E-2</v>
      </c>
      <c r="AF242" s="5">
        <f t="shared" si="359"/>
        <v>3.0188993299243385E-3</v>
      </c>
      <c r="AG242" s="5">
        <f t="shared" si="360"/>
        <v>5.342714399472169E-4</v>
      </c>
      <c r="AH242" s="5">
        <f t="shared" si="361"/>
        <v>5.0083396716134765E-4</v>
      </c>
      <c r="AI242" s="5">
        <f t="shared" si="362"/>
        <v>6.799974432167348E-4</v>
      </c>
      <c r="AJ242" s="5">
        <f t="shared" si="363"/>
        <v>4.6162655999760891E-4</v>
      </c>
      <c r="AK242" s="5">
        <f t="shared" si="364"/>
        <v>2.0892145308386132E-4</v>
      </c>
      <c r="AL242" s="5">
        <f t="shared" si="365"/>
        <v>2.0447707732961808E-6</v>
      </c>
      <c r="AM242" s="5">
        <f t="shared" si="366"/>
        <v>5.8163825237927055E-3</v>
      </c>
      <c r="AN242" s="5">
        <f t="shared" si="367"/>
        <v>3.0880728967684111E-3</v>
      </c>
      <c r="AO242" s="5">
        <f t="shared" si="368"/>
        <v>8.1977020740525068E-4</v>
      </c>
      <c r="AP242" s="5">
        <f t="shared" si="369"/>
        <v>1.4507930251096146E-4</v>
      </c>
      <c r="AQ242" s="5">
        <f t="shared" si="370"/>
        <v>1.9256619562653287E-5</v>
      </c>
      <c r="AR242" s="5">
        <f t="shared" si="371"/>
        <v>5.318122710964529E-5</v>
      </c>
      <c r="AS242" s="5">
        <f t="shared" si="372"/>
        <v>7.2205762453881394E-5</v>
      </c>
      <c r="AT242" s="5">
        <f t="shared" si="373"/>
        <v>4.901797509107085E-5</v>
      </c>
      <c r="AU242" s="5">
        <f t="shared" si="374"/>
        <v>2.2184396372921193E-5</v>
      </c>
      <c r="AV242" s="5">
        <f t="shared" si="375"/>
        <v>7.5301066830562802E-6</v>
      </c>
      <c r="AW242" s="5">
        <f t="shared" si="376"/>
        <v>4.0943994974713242E-8</v>
      </c>
      <c r="AX242" s="5">
        <f t="shared" si="377"/>
        <v>1.3161797802195819E-3</v>
      </c>
      <c r="AY242" s="5">
        <f t="shared" si="378"/>
        <v>6.9879501390159103E-4</v>
      </c>
      <c r="AZ242" s="5">
        <f t="shared" si="379"/>
        <v>1.8550447241039435E-4</v>
      </c>
      <c r="BA242" s="5">
        <f t="shared" si="380"/>
        <v>3.2829760372908531E-5</v>
      </c>
      <c r="BB242" s="5">
        <f t="shared" si="381"/>
        <v>4.3575492499104414E-6</v>
      </c>
      <c r="BC242" s="5">
        <f t="shared" si="382"/>
        <v>4.6270786627036988E-7</v>
      </c>
      <c r="BD242" s="5">
        <f t="shared" si="383"/>
        <v>4.705889080895957E-6</v>
      </c>
      <c r="BE242" s="5">
        <f t="shared" si="384"/>
        <v>6.3893281064938194E-6</v>
      </c>
      <c r="BF242" s="5">
        <f t="shared" si="385"/>
        <v>4.3374921243000794E-6</v>
      </c>
      <c r="BG242" s="5">
        <f t="shared" si="386"/>
        <v>1.963048134304211E-6</v>
      </c>
      <c r="BH242" s="5">
        <f t="shared" si="387"/>
        <v>6.663224739947633E-7</v>
      </c>
      <c r="BI242" s="5">
        <f t="shared" si="388"/>
        <v>1.8093724003680403E-7</v>
      </c>
      <c r="BJ242" s="8">
        <f t="shared" si="389"/>
        <v>0.57282411403469191</v>
      </c>
      <c r="BK242" s="8">
        <f t="shared" si="390"/>
        <v>0.28231969029744847</v>
      </c>
      <c r="BL242" s="8">
        <f t="shared" si="391"/>
        <v>0.14125955359058789</v>
      </c>
      <c r="BM242" s="8">
        <f t="shared" si="392"/>
        <v>0.29269619744697867</v>
      </c>
      <c r="BN242" s="8">
        <f t="shared" si="393"/>
        <v>0.70678168771272865</v>
      </c>
    </row>
    <row r="243" spans="1:66" x14ac:dyDescent="0.25">
      <c r="A243" t="s">
        <v>27</v>
      </c>
      <c r="B243" t="s">
        <v>263</v>
      </c>
      <c r="C243" t="s">
        <v>490</v>
      </c>
      <c r="D243" s="7" t="s">
        <v>496</v>
      </c>
      <c r="E243">
        <f>VLOOKUP(A243,home!$A$2:$E$405,3,FALSE)</f>
        <v>1.381</v>
      </c>
      <c r="F243">
        <f>VLOOKUP(B243,home!$B$2:$E$405,3,FALSE)</f>
        <v>0.72409999999999997</v>
      </c>
      <c r="G243">
        <f>VLOOKUP(C243,away!$B$2:$E$405,4,FALSE)</f>
        <v>0.48270000000000002</v>
      </c>
      <c r="H243">
        <f>VLOOKUP(A243,away!$A$2:$E$405,3,FALSE)</f>
        <v>1.127</v>
      </c>
      <c r="I243">
        <f>VLOOKUP(C243,away!$B$2:$E$405,3,FALSE)</f>
        <v>1.1831</v>
      </c>
      <c r="J243">
        <f>VLOOKUP(B243,home!$B$2:$E$405,4,FALSE)</f>
        <v>0.88729999999999998</v>
      </c>
      <c r="K243" s="3">
        <f t="shared" si="338"/>
        <v>0.48269135966999999</v>
      </c>
      <c r="L243" s="3">
        <f t="shared" si="339"/>
        <v>1.18308473801</v>
      </c>
      <c r="M243" s="5">
        <f t="shared" si="340"/>
        <v>0.18904388451388573</v>
      </c>
      <c r="N243" s="5">
        <f t="shared" si="341"/>
        <v>9.1249849653305945E-2</v>
      </c>
      <c r="O243" s="5">
        <f t="shared" si="342"/>
        <v>0.22365493458250321</v>
      </c>
      <c r="P243" s="5">
        <f t="shared" si="343"/>
        <v>0.10795630447053337</v>
      </c>
      <c r="Q243" s="5">
        <f t="shared" si="344"/>
        <v>2.2022756999418656E-2</v>
      </c>
      <c r="R243" s="5">
        <f t="shared" si="345"/>
        <v>0.13230136984259228</v>
      </c>
      <c r="S243" s="5">
        <f t="shared" si="346"/>
        <v>1.5412510836972416E-2</v>
      </c>
      <c r="T243" s="5">
        <f t="shared" si="347"/>
        <v>2.6054787694915118E-2</v>
      </c>
      <c r="U243" s="5">
        <f t="shared" si="348"/>
        <v>6.3860728095524399E-2</v>
      </c>
      <c r="V243" s="5">
        <f t="shared" si="349"/>
        <v>9.7794912473491693E-4</v>
      </c>
      <c r="W243" s="5">
        <f t="shared" si="350"/>
        <v>3.5433981732438005E-3</v>
      </c>
      <c r="X243" s="5">
        <f t="shared" si="351"/>
        <v>4.1921402994572546E-3</v>
      </c>
      <c r="Y243" s="5">
        <f t="shared" si="352"/>
        <v>2.479828603942275E-3</v>
      </c>
      <c r="Z243" s="5">
        <f t="shared" si="353"/>
        <v>5.217457715952914E-2</v>
      </c>
      <c r="AA243" s="5">
        <f t="shared" si="354"/>
        <v>2.5184217589340446E-2</v>
      </c>
      <c r="AB243" s="5">
        <f t="shared" si="355"/>
        <v>6.078102115211933E-3</v>
      </c>
      <c r="AC243" s="5">
        <f t="shared" si="356"/>
        <v>3.4904518909080171E-5</v>
      </c>
      <c r="AD243" s="5">
        <f t="shared" si="357"/>
        <v>4.2759192052381105E-4</v>
      </c>
      <c r="AE243" s="5">
        <f t="shared" si="358"/>
        <v>5.0587747526810575E-4</v>
      </c>
      <c r="AF243" s="5">
        <f t="shared" si="359"/>
        <v>2.9924796014636366E-4</v>
      </c>
      <c r="AG243" s="5">
        <f t="shared" si="360"/>
        <v>1.1801189817659586E-4</v>
      </c>
      <c r="AH243" s="5">
        <f t="shared" si="361"/>
        <v>1.5431736487391014E-2</v>
      </c>
      <c r="AI243" s="5">
        <f t="shared" si="362"/>
        <v>7.4487658671679178E-3</v>
      </c>
      <c r="AJ243" s="5">
        <f t="shared" si="363"/>
        <v>1.7977274621433839E-3</v>
      </c>
      <c r="AK243" s="5">
        <f t="shared" si="364"/>
        <v>2.8924917100602948E-4</v>
      </c>
      <c r="AL243" s="5">
        <f t="shared" si="365"/>
        <v>7.9730965758257418E-7</v>
      </c>
      <c r="AM243" s="5">
        <f t="shared" si="366"/>
        <v>4.127898510030899E-5</v>
      </c>
      <c r="AN243" s="5">
        <f t="shared" si="367"/>
        <v>4.8836537272717762E-5</v>
      </c>
      <c r="AO243" s="5">
        <f t="shared" si="368"/>
        <v>2.8888880952304454E-5</v>
      </c>
      <c r="AP243" s="5">
        <f t="shared" si="369"/>
        <v>1.1392664717619733E-5</v>
      </c>
      <c r="AQ243" s="5">
        <f t="shared" si="370"/>
        <v>3.3696219381702274E-6</v>
      </c>
      <c r="AR243" s="5">
        <f t="shared" si="371"/>
        <v>3.6514103838448699E-3</v>
      </c>
      <c r="AS243" s="5">
        <f t="shared" si="372"/>
        <v>1.7625042428912367E-3</v>
      </c>
      <c r="AT243" s="5">
        <f t="shared" si="373"/>
        <v>4.2537278471265735E-4</v>
      </c>
      <c r="AU243" s="5">
        <f t="shared" si="374"/>
        <v>6.844125593985559E-5</v>
      </c>
      <c r="AV243" s="5">
        <f t="shared" si="375"/>
        <v>8.2590007217828393E-6</v>
      </c>
      <c r="AW243" s="5">
        <f t="shared" si="376"/>
        <v>1.2647651800917424E-8</v>
      </c>
      <c r="AX243" s="5">
        <f t="shared" si="377"/>
        <v>3.3208349073109667E-6</v>
      </c>
      <c r="AY243" s="5">
        <f t="shared" si="378"/>
        <v>3.9288290962904578E-6</v>
      </c>
      <c r="AZ243" s="5">
        <f t="shared" si="379"/>
        <v>2.3240688710354316E-6</v>
      </c>
      <c r="BA243" s="5">
        <f t="shared" si="380"/>
        <v>9.1652347046871674E-7</v>
      </c>
      <c r="BB243" s="5">
        <f t="shared" si="381"/>
        <v>2.7108123248487436E-7</v>
      </c>
      <c r="BC243" s="5">
        <f t="shared" si="382"/>
        <v>6.414241378275909E-8</v>
      </c>
      <c r="BD243" s="5">
        <f t="shared" si="383"/>
        <v>7.1998798288968355E-4</v>
      </c>
      <c r="BE243" s="5">
        <f t="shared" si="384"/>
        <v>3.4753197840708201E-4</v>
      </c>
      <c r="BF243" s="5">
        <f t="shared" si="385"/>
        <v>8.3875341593059725E-5</v>
      </c>
      <c r="BG243" s="5">
        <f t="shared" si="386"/>
        <v>1.3495300892113234E-5</v>
      </c>
      <c r="BH243" s="5">
        <f t="shared" si="387"/>
        <v>1.6285162841924753E-6</v>
      </c>
      <c r="BI243" s="5">
        <f t="shared" si="388"/>
        <v>1.5721414789232044E-7</v>
      </c>
      <c r="BJ243" s="8">
        <f t="shared" si="389"/>
        <v>0.15103808284837042</v>
      </c>
      <c r="BK243" s="8">
        <f t="shared" si="390"/>
        <v>0.31343027960378939</v>
      </c>
      <c r="BL243" s="8">
        <f t="shared" si="391"/>
        <v>0.4831294952152051</v>
      </c>
      <c r="BM243" s="8">
        <f t="shared" si="392"/>
        <v>0.23353941858321034</v>
      </c>
      <c r="BN243" s="8">
        <f t="shared" si="393"/>
        <v>0.76622910006223921</v>
      </c>
    </row>
    <row r="244" spans="1:66" x14ac:dyDescent="0.25">
      <c r="A244" t="s">
        <v>27</v>
      </c>
      <c r="B244" t="s">
        <v>181</v>
      </c>
      <c r="C244" t="s">
        <v>28</v>
      </c>
      <c r="D244" s="7" t="s">
        <v>496</v>
      </c>
      <c r="E244">
        <f>VLOOKUP(A244,home!$A$2:$E$405,3,FALSE)</f>
        <v>1.381</v>
      </c>
      <c r="F244">
        <f>VLOOKUP(B244,home!$B$2:$E$405,3,FALSE)</f>
        <v>1.9913000000000001</v>
      </c>
      <c r="G244">
        <f>VLOOKUP(C244,away!$B$2:$E$405,4,FALSE)</f>
        <v>1.4481999999999999</v>
      </c>
      <c r="H244">
        <f>VLOOKUP(A244,away!$A$2:$E$405,3,FALSE)</f>
        <v>1.127</v>
      </c>
      <c r="I244">
        <f>VLOOKUP(C244,away!$B$2:$E$405,3,FALSE)</f>
        <v>1.331</v>
      </c>
      <c r="J244">
        <f>VLOOKUP(B244,home!$B$2:$E$405,4,FALSE)</f>
        <v>0.66549999999999998</v>
      </c>
      <c r="K244" s="3">
        <f t="shared" si="338"/>
        <v>3.9825287114600001</v>
      </c>
      <c r="L244" s="3">
        <f t="shared" si="339"/>
        <v>0.99827462350000007</v>
      </c>
      <c r="M244" s="5">
        <f t="shared" si="340"/>
        <v>6.8685426002107761E-3</v>
      </c>
      <c r="N244" s="5">
        <f t="shared" si="341"/>
        <v>2.7354168111225544E-2</v>
      </c>
      <c r="O244" s="5">
        <f t="shared" si="342"/>
        <v>6.8566917782191227E-3</v>
      </c>
      <c r="P244" s="5">
        <f t="shared" si="343"/>
        <v>2.7306971872389386E-2</v>
      </c>
      <c r="Q244" s="5">
        <f t="shared" si="344"/>
        <v>5.4469379940529652E-2</v>
      </c>
      <c r="R244" s="5">
        <f t="shared" si="345"/>
        <v>3.4224307016786203E-3</v>
      </c>
      <c r="S244" s="5">
        <f t="shared" si="346"/>
        <v>2.714079085774989E-2</v>
      </c>
      <c r="T244" s="5">
        <f t="shared" si="347"/>
        <v>5.4375399752410687E-2</v>
      </c>
      <c r="U244" s="5">
        <f t="shared" si="348"/>
        <v>1.3629928532417302E-2</v>
      </c>
      <c r="V244" s="5">
        <f t="shared" si="349"/>
        <v>1.1989164962079534E-2</v>
      </c>
      <c r="W244" s="5">
        <f t="shared" si="350"/>
        <v>7.2308623169527575E-2</v>
      </c>
      <c r="X244" s="5">
        <f t="shared" si="351"/>
        <v>7.2183863570363507E-2</v>
      </c>
      <c r="Y244" s="5">
        <f t="shared" si="352"/>
        <v>3.6029659614240005E-2</v>
      </c>
      <c r="Z244" s="5">
        <f t="shared" si="353"/>
        <v>1.1388419067243556E-3</v>
      </c>
      <c r="AA244" s="5">
        <f t="shared" si="354"/>
        <v>4.535470591343598E-3</v>
      </c>
      <c r="AB244" s="5">
        <f t="shared" si="355"/>
        <v>9.0313209250041729E-3</v>
      </c>
      <c r="AC244" s="5">
        <f t="shared" si="356"/>
        <v>2.9790507376238696E-3</v>
      </c>
      <c r="AD244" s="5">
        <f t="shared" si="357"/>
        <v>7.1992791964696337E-2</v>
      </c>
      <c r="AE244" s="5">
        <f t="shared" si="358"/>
        <v>7.1868577293271049E-2</v>
      </c>
      <c r="AF244" s="5">
        <f t="shared" si="359"/>
        <v>3.587228846946041E-2</v>
      </c>
      <c r="AG244" s="5">
        <f t="shared" si="360"/>
        <v>1.1936798421977996E-2</v>
      </c>
      <c r="AH244" s="5">
        <f t="shared" si="361"/>
        <v>2.8421924391531953E-4</v>
      </c>
      <c r="AI244" s="5">
        <f t="shared" si="362"/>
        <v>1.131911299242213E-3</v>
      </c>
      <c r="AJ244" s="5">
        <f t="shared" si="363"/>
        <v>2.2539346240290532E-3</v>
      </c>
      <c r="AK244" s="5">
        <f t="shared" si="364"/>
        <v>2.9921197846498344E-3</v>
      </c>
      <c r="AL244" s="5">
        <f t="shared" si="365"/>
        <v>4.7374739844356216E-4</v>
      </c>
      <c r="AM244" s="5">
        <f t="shared" si="366"/>
        <v>5.7342672203513995E-2</v>
      </c>
      <c r="AN244" s="5">
        <f t="shared" si="367"/>
        <v>5.7243734504446843E-2</v>
      </c>
      <c r="AO244" s="5">
        <f t="shared" si="368"/>
        <v>2.8572483755080317E-2</v>
      </c>
      <c r="AP244" s="5">
        <f t="shared" si="369"/>
        <v>9.5077284876875588E-3</v>
      </c>
      <c r="AQ244" s="5">
        <f t="shared" si="370"/>
        <v>2.3728310190966307E-3</v>
      </c>
      <c r="AR244" s="5">
        <f t="shared" si="371"/>
        <v>5.6745771742204064E-5</v>
      </c>
      <c r="AS244" s="5">
        <f t="shared" si="372"/>
        <v>2.2599166521728326E-4</v>
      </c>
      <c r="AT244" s="5">
        <f t="shared" si="373"/>
        <v>4.5000914763924352E-4</v>
      </c>
      <c r="AU244" s="5">
        <f t="shared" si="374"/>
        <v>5.973914502976431E-4</v>
      </c>
      <c r="AV244" s="5">
        <f t="shared" si="375"/>
        <v>5.9478215069777324E-4</v>
      </c>
      <c r="AW244" s="5">
        <f t="shared" si="376"/>
        <v>5.2318259074182818E-5</v>
      </c>
      <c r="AX244" s="5">
        <f t="shared" si="377"/>
        <v>3.8061473073722291E-2</v>
      </c>
      <c r="AY244" s="5">
        <f t="shared" si="378"/>
        <v>3.7995802702525505E-2</v>
      </c>
      <c r="AZ244" s="5">
        <f t="shared" si="379"/>
        <v>1.8965122818721966E-2</v>
      </c>
      <c r="BA244" s="5">
        <f t="shared" si="380"/>
        <v>6.3108002804969782E-3</v>
      </c>
      <c r="BB244" s="5">
        <f t="shared" si="381"/>
        <v>1.5749779434992037E-3</v>
      </c>
      <c r="BC244" s="5">
        <f t="shared" si="382"/>
        <v>3.1445210271349445E-4</v>
      </c>
      <c r="BD244" s="5">
        <f t="shared" si="383"/>
        <v>9.4413106535276144E-6</v>
      </c>
      <c r="BE244" s="5">
        <f t="shared" si="384"/>
        <v>3.7600290751486905E-5</v>
      </c>
      <c r="BF244" s="5">
        <f t="shared" si="385"/>
        <v>7.4872118738520261E-5</v>
      </c>
      <c r="BG244" s="5">
        <f t="shared" si="386"/>
        <v>9.9393454187999739E-5</v>
      </c>
      <c r="BH244" s="5">
        <f t="shared" si="387"/>
        <v>9.8959321258723277E-5</v>
      </c>
      <c r="BI244" s="5">
        <f t="shared" si="388"/>
        <v>7.8821667635891893E-5</v>
      </c>
      <c r="BJ244" s="8">
        <f t="shared" si="389"/>
        <v>0.76665362919920776</v>
      </c>
      <c r="BK244" s="8">
        <f t="shared" si="390"/>
        <v>0.11475407113102254</v>
      </c>
      <c r="BL244" s="8">
        <f t="shared" si="391"/>
        <v>4.6462035829319535E-2</v>
      </c>
      <c r="BM244" s="8">
        <f t="shared" si="392"/>
        <v>0.76478690861856946</v>
      </c>
      <c r="BN244" s="8">
        <f t="shared" si="393"/>
        <v>0.12627818500425309</v>
      </c>
    </row>
    <row r="245" spans="1:66" x14ac:dyDescent="0.25">
      <c r="A245" t="s">
        <v>27</v>
      </c>
      <c r="B245" t="s">
        <v>491</v>
      </c>
      <c r="C245" t="s">
        <v>182</v>
      </c>
      <c r="D245" s="7" t="s">
        <v>496</v>
      </c>
      <c r="E245">
        <f>VLOOKUP(A245,home!$A$2:$E$405,3,FALSE)</f>
        <v>1.381</v>
      </c>
      <c r="F245">
        <f>VLOOKUP(B245,home!$B$2:$E$405,3,FALSE)</f>
        <v>0.48270000000000002</v>
      </c>
      <c r="G245">
        <f>VLOOKUP(C245,away!$B$2:$E$405,4,FALSE)</f>
        <v>0.90510000000000002</v>
      </c>
      <c r="H245">
        <f>VLOOKUP(A245,away!$A$2:$E$405,3,FALSE)</f>
        <v>1.127</v>
      </c>
      <c r="I245">
        <f>VLOOKUP(C245,away!$B$2:$E$405,3,FALSE)</f>
        <v>0.88729999999999998</v>
      </c>
      <c r="J245">
        <f>VLOOKUP(B245,home!$B$2:$E$405,4,FALSE)</f>
        <v>0.88729999999999998</v>
      </c>
      <c r="K245" s="3">
        <f t="shared" si="338"/>
        <v>0.6033475343700001</v>
      </c>
      <c r="L245" s="3">
        <f t="shared" si="339"/>
        <v>0.88728855383000005</v>
      </c>
      <c r="M245" s="5">
        <f t="shared" si="340"/>
        <v>0.22522934423679375</v>
      </c>
      <c r="N245" s="5">
        <f t="shared" si="341"/>
        <v>0.13589156951304152</v>
      </c>
      <c r="O245" s="5">
        <f t="shared" si="342"/>
        <v>0.19984341912794396</v>
      </c>
      <c r="P245" s="5">
        <f t="shared" si="343"/>
        <v>0.12057503419091552</v>
      </c>
      <c r="Q245" s="5">
        <f t="shared" si="344"/>
        <v>4.0994921703681533E-2</v>
      </c>
      <c r="R245" s="5">
        <f t="shared" si="345"/>
        <v>8.8659389175237968E-2</v>
      </c>
      <c r="S245" s="5">
        <f t="shared" si="346"/>
        <v>1.6137261020988048E-2</v>
      </c>
      <c r="T245" s="5">
        <f t="shared" si="347"/>
        <v>3.6374324792833666E-2</v>
      </c>
      <c r="U245" s="5">
        <f t="shared" si="348"/>
        <v>5.3492423857630117E-2</v>
      </c>
      <c r="V245" s="5">
        <f t="shared" si="349"/>
        <v>9.5988617288779974E-4</v>
      </c>
      <c r="W245" s="5">
        <f t="shared" si="350"/>
        <v>8.2447283105358208E-3</v>
      </c>
      <c r="X245" s="5">
        <f t="shared" si="351"/>
        <v>7.3154530593765865E-3</v>
      </c>
      <c r="Y245" s="5">
        <f t="shared" si="352"/>
        <v>3.2454588828327502E-3</v>
      </c>
      <c r="Z245" s="5">
        <f t="shared" si="353"/>
        <v>2.6222153734916025E-2</v>
      </c>
      <c r="AA245" s="5">
        <f t="shared" si="354"/>
        <v>1.5821071801832676E-2</v>
      </c>
      <c r="AB245" s="5">
        <f t="shared" si="355"/>
        <v>4.7728023313632385E-3</v>
      </c>
      <c r="AC245" s="5">
        <f t="shared" si="356"/>
        <v>3.2116793136880448E-5</v>
      </c>
      <c r="AD245" s="5">
        <f t="shared" si="357"/>
        <v>1.2436091244280808E-3</v>
      </c>
      <c r="AE245" s="5">
        <f t="shared" si="358"/>
        <v>1.1034401415435844E-3</v>
      </c>
      <c r="AF245" s="5">
        <f t="shared" si="359"/>
        <v>4.8953490371408872E-4</v>
      </c>
      <c r="AG245" s="5">
        <f t="shared" si="360"/>
        <v>1.4478623892192737E-4</v>
      </c>
      <c r="AH245" s="5">
        <f t="shared" si="361"/>
        <v>5.8166542164403926E-3</v>
      </c>
      <c r="AI245" s="5">
        <f t="shared" si="362"/>
        <v>3.5094639797721761E-3</v>
      </c>
      <c r="AJ245" s="5">
        <f t="shared" si="363"/>
        <v>1.058713219577935E-3</v>
      </c>
      <c r="AK245" s="5">
        <f t="shared" si="364"/>
        <v>2.1292400354575727E-4</v>
      </c>
      <c r="AL245" s="5">
        <f t="shared" si="365"/>
        <v>6.8774047959054701E-7</v>
      </c>
      <c r="AM245" s="5">
        <f t="shared" si="366"/>
        <v>1.5006569978874351E-4</v>
      </c>
      <c r="AN245" s="5">
        <f t="shared" si="367"/>
        <v>1.3315157774504118E-4</v>
      </c>
      <c r="AO245" s="5">
        <f t="shared" si="368"/>
        <v>5.9071935428790197E-5</v>
      </c>
      <c r="AP245" s="5">
        <f t="shared" si="369"/>
        <v>1.7471284052850136E-5</v>
      </c>
      <c r="AQ245" s="5">
        <f t="shared" si="370"/>
        <v>3.8755175902016337E-6</v>
      </c>
      <c r="AR245" s="5">
        <f t="shared" si="371"/>
        <v>1.0322101415669138E-3</v>
      </c>
      <c r="AS245" s="5">
        <f t="shared" si="372"/>
        <v>6.2278144386610629E-4</v>
      </c>
      <c r="AT245" s="5">
        <f t="shared" si="373"/>
        <v>1.8787682430400189E-4</v>
      </c>
      <c r="AU245" s="5">
        <f t="shared" si="374"/>
        <v>3.778500623636176E-5</v>
      </c>
      <c r="AV245" s="5">
        <f t="shared" si="375"/>
        <v>5.6993725872159856E-6</v>
      </c>
      <c r="AW245" s="5">
        <f t="shared" si="376"/>
        <v>1.0227147222127689E-8</v>
      </c>
      <c r="AX245" s="5">
        <f t="shared" si="377"/>
        <v>1.5090294993507833E-5</v>
      </c>
      <c r="AY245" s="5">
        <f t="shared" si="378"/>
        <v>1.3389446021657653E-5</v>
      </c>
      <c r="AZ245" s="5">
        <f t="shared" si="379"/>
        <v>5.9401510985707331E-6</v>
      </c>
      <c r="BA245" s="5">
        <f t="shared" si="380"/>
        <v>1.7568760259275041E-6</v>
      </c>
      <c r="BB245" s="5">
        <f t="shared" si="381"/>
        <v>3.8971399707595313E-7</v>
      </c>
      <c r="BC245" s="5">
        <f t="shared" si="382"/>
        <v>6.9157753774566281E-8</v>
      </c>
      <c r="BD245" s="5">
        <f t="shared" si="383"/>
        <v>1.5264470729326105E-4</v>
      </c>
      <c r="BE245" s="5">
        <f t="shared" si="384"/>
        <v>9.2097807780019451E-5</v>
      </c>
      <c r="BF245" s="5">
        <f t="shared" si="385"/>
        <v>2.7783492622478469E-5</v>
      </c>
      <c r="BG245" s="5">
        <f t="shared" si="386"/>
        <v>5.5877005899864921E-6</v>
      </c>
      <c r="BH245" s="5">
        <f t="shared" si="387"/>
        <v>8.4283134344153613E-7</v>
      </c>
      <c r="BI245" s="5">
        <f t="shared" si="388"/>
        <v>1.0170404259104117E-7</v>
      </c>
      <c r="BJ245" s="8">
        <f t="shared" si="389"/>
        <v>0.23544809832540572</v>
      </c>
      <c r="BK245" s="8">
        <f t="shared" si="390"/>
        <v>0.36294771960122318</v>
      </c>
      <c r="BL245" s="8">
        <f t="shared" si="391"/>
        <v>0.3753522727455767</v>
      </c>
      <c r="BM245" s="8">
        <f t="shared" si="392"/>
        <v>0.18876318724063282</v>
      </c>
      <c r="BN245" s="8">
        <f t="shared" si="393"/>
        <v>0.81119367794761421</v>
      </c>
    </row>
    <row r="246" spans="1:66" x14ac:dyDescent="0.25">
      <c r="A246" t="s">
        <v>27</v>
      </c>
      <c r="B246" t="s">
        <v>278</v>
      </c>
      <c r="C246" t="s">
        <v>183</v>
      </c>
      <c r="D246" s="7" t="s">
        <v>496</v>
      </c>
      <c r="E246">
        <f>VLOOKUP(A246,home!$A$2:$E$405,3,FALSE)</f>
        <v>1.381</v>
      </c>
      <c r="F246">
        <f>VLOOKUP(B246,home!$B$2:$E$405,3,FALSE)</f>
        <v>0.72409999999999997</v>
      </c>
      <c r="G246">
        <f>VLOOKUP(C246,away!$B$2:$E$405,4,FALSE)</f>
        <v>0.72409999999999997</v>
      </c>
      <c r="H246">
        <f>VLOOKUP(A246,away!$A$2:$E$405,3,FALSE)</f>
        <v>1.127</v>
      </c>
      <c r="I246">
        <f>VLOOKUP(C246,away!$B$2:$E$405,3,FALSE)</f>
        <v>0.88729999999999998</v>
      </c>
      <c r="J246">
        <f>VLOOKUP(B246,home!$B$2:$E$405,4,FALSE)</f>
        <v>0.44369999999999998</v>
      </c>
      <c r="K246" s="3">
        <f t="shared" si="338"/>
        <v>0.7240870386099999</v>
      </c>
      <c r="L246" s="3">
        <f t="shared" si="339"/>
        <v>0.44369427626999997</v>
      </c>
      <c r="M246" s="5">
        <f t="shared" si="340"/>
        <v>0.31105631224558922</v>
      </c>
      <c r="N246" s="5">
        <f t="shared" si="341"/>
        <v>0.22523184397485613</v>
      </c>
      <c r="O246" s="5">
        <f t="shared" si="342"/>
        <v>0.13801390534102184</v>
      </c>
      <c r="P246" s="5">
        <f t="shared" si="343"/>
        <v>9.9934080005381343E-2</v>
      </c>
      <c r="Q246" s="5">
        <f t="shared" si="344"/>
        <v>8.1543729452211541E-2</v>
      </c>
      <c r="R246" s="5">
        <f t="shared" si="345"/>
        <v>3.0617989922740476E-2</v>
      </c>
      <c r="S246" s="5">
        <f t="shared" si="346"/>
        <v>8.026537280681376E-3</v>
      </c>
      <c r="T246" s="5">
        <f t="shared" si="347"/>
        <v>3.6180486023655686E-2</v>
      </c>
      <c r="U246" s="5">
        <f t="shared" si="348"/>
        <v>2.2170089651347969E-2</v>
      </c>
      <c r="V246" s="5">
        <f t="shared" si="349"/>
        <v>2.8652354616473758E-4</v>
      </c>
      <c r="W246" s="5">
        <f t="shared" si="350"/>
        <v>1.9681585858755634E-2</v>
      </c>
      <c r="X246" s="5">
        <f t="shared" si="351"/>
        <v>8.732606993446447E-3</v>
      </c>
      <c r="Y246" s="5">
        <f t="shared" si="352"/>
        <v>1.9373038699537803E-3</v>
      </c>
      <c r="Z246" s="5">
        <f t="shared" si="353"/>
        <v>4.5283422932041626E-3</v>
      </c>
      <c r="AA246" s="5">
        <f t="shared" si="354"/>
        <v>3.2789139608986181E-3</v>
      </c>
      <c r="AB246" s="5">
        <f t="shared" si="355"/>
        <v>1.1871095499020325E-3</v>
      </c>
      <c r="AC246" s="5">
        <f t="shared" si="356"/>
        <v>5.7532723695471474E-6</v>
      </c>
      <c r="AD246" s="5">
        <f t="shared" si="357"/>
        <v>3.5627953049037035E-3</v>
      </c>
      <c r="AE246" s="5">
        <f t="shared" si="358"/>
        <v>1.5807918843074027E-3</v>
      </c>
      <c r="AF246" s="5">
        <f t="shared" si="359"/>
        <v>3.5069415552063118E-4</v>
      </c>
      <c r="AG246" s="5">
        <f t="shared" si="360"/>
        <v>5.1866996508615095E-5</v>
      </c>
      <c r="AH246" s="5">
        <f t="shared" si="361"/>
        <v>5.0229988912151317E-4</v>
      </c>
      <c r="AI246" s="5">
        <f t="shared" si="362"/>
        <v>3.6370883920812782E-4</v>
      </c>
      <c r="AJ246" s="5">
        <f t="shared" si="363"/>
        <v>1.3167842814924691E-4</v>
      </c>
      <c r="AK246" s="5">
        <f t="shared" si="364"/>
        <v>3.1782214362469292E-5</v>
      </c>
      <c r="AL246" s="5">
        <f t="shared" si="365"/>
        <v>7.393490614228516E-8</v>
      </c>
      <c r="AM246" s="5">
        <f t="shared" si="366"/>
        <v>5.1595478030026689E-4</v>
      </c>
      <c r="AN246" s="5">
        <f t="shared" si="367"/>
        <v>2.2892618283337378E-4</v>
      </c>
      <c r="AO246" s="5">
        <f t="shared" si="368"/>
        <v>5.0786618505753725E-5</v>
      </c>
      <c r="AP246" s="5">
        <f t="shared" si="369"/>
        <v>7.5112439807036625E-6</v>
      </c>
      <c r="AQ246" s="5">
        <f t="shared" si="370"/>
        <v>8.3317399047642618E-7</v>
      </c>
      <c r="AR246" s="5">
        <f t="shared" si="371"/>
        <v>4.4573517154854207E-5</v>
      </c>
      <c r="AS246" s="5">
        <f t="shared" si="372"/>
        <v>3.2275106037090409E-5</v>
      </c>
      <c r="AT246" s="5">
        <f t="shared" si="373"/>
        <v>1.1684992975610261E-5</v>
      </c>
      <c r="AU246" s="5">
        <f t="shared" si="374"/>
        <v>2.820317319962762E-6</v>
      </c>
      <c r="AV246" s="5">
        <f t="shared" si="375"/>
        <v>5.1053880403808183E-7</v>
      </c>
      <c r="AW246" s="5">
        <f t="shared" si="376"/>
        <v>6.598141500018746E-10</v>
      </c>
      <c r="AX246" s="5">
        <f t="shared" si="377"/>
        <v>6.2266028154048893E-5</v>
      </c>
      <c r="AY246" s="5">
        <f t="shared" si="378"/>
        <v>2.7627080298018165E-5</v>
      </c>
      <c r="AZ246" s="5">
        <f t="shared" si="379"/>
        <v>6.1289886991411715E-6</v>
      </c>
      <c r="BA246" s="5">
        <f t="shared" si="380"/>
        <v>9.0646573504415025E-7</v>
      </c>
      <c r="BB246" s="5">
        <f t="shared" si="381"/>
        <v>1.0054841456849195E-7</v>
      </c>
      <c r="BC246" s="5">
        <f t="shared" si="382"/>
        <v>8.9225512064125911E-9</v>
      </c>
      <c r="BD246" s="5">
        <f t="shared" si="383"/>
        <v>3.2961690724719095E-6</v>
      </c>
      <c r="BE246" s="5">
        <f t="shared" si="384"/>
        <v>2.386713302444055E-6</v>
      </c>
      <c r="BF246" s="5">
        <f t="shared" si="385"/>
        <v>8.6409408358890425E-7</v>
      </c>
      <c r="BG246" s="5">
        <f t="shared" si="386"/>
        <v>2.0855977535543717E-7</v>
      </c>
      <c r="BH246" s="5">
        <f t="shared" si="387"/>
        <v>3.7753857527571327E-8</v>
      </c>
      <c r="BI246" s="5">
        <f t="shared" si="388"/>
        <v>5.4674157786485953E-9</v>
      </c>
      <c r="BJ246" s="8">
        <f t="shared" si="389"/>
        <v>0.37975475454758217</v>
      </c>
      <c r="BK246" s="8">
        <f t="shared" si="390"/>
        <v>0.41933690736539042</v>
      </c>
      <c r="BL246" s="8">
        <f t="shared" si="391"/>
        <v>0.19639614102655104</v>
      </c>
      <c r="BM246" s="8">
        <f t="shared" si="392"/>
        <v>0.11359065787044333</v>
      </c>
      <c r="BN246" s="8">
        <f t="shared" si="393"/>
        <v>0.88639786094180062</v>
      </c>
    </row>
    <row r="247" spans="1:66" x14ac:dyDescent="0.25">
      <c r="A247" t="s">
        <v>184</v>
      </c>
      <c r="B247" t="s">
        <v>189</v>
      </c>
      <c r="C247" t="s">
        <v>196</v>
      </c>
      <c r="D247" s="7" t="s">
        <v>496</v>
      </c>
      <c r="E247">
        <f>VLOOKUP(A247,home!$A$2:$E$405,3,FALSE)</f>
        <v>1.5952</v>
      </c>
      <c r="F247">
        <f>VLOOKUP(B247,home!$B$2:$E$405,3,FALSE)</f>
        <v>1.097</v>
      </c>
      <c r="G247">
        <f>VLOOKUP(C247,away!$B$2:$E$405,4,FALSE)</f>
        <v>0.62690000000000001</v>
      </c>
      <c r="H247">
        <f>VLOOKUP(A247,away!$A$2:$E$405,3,FALSE)</f>
        <v>1.1429</v>
      </c>
      <c r="I247">
        <f>VLOOKUP(C247,away!$B$2:$E$405,3,FALSE)</f>
        <v>0.875</v>
      </c>
      <c r="J247">
        <f>VLOOKUP(B247,home!$B$2:$E$405,4,FALSE)</f>
        <v>0.875</v>
      </c>
      <c r="K247" s="3">
        <f t="shared" si="338"/>
        <v>1.09703387536</v>
      </c>
      <c r="L247" s="3">
        <f t="shared" si="339"/>
        <v>0.87503281249999998</v>
      </c>
      <c r="M247" s="5">
        <f t="shared" si="340"/>
        <v>0.13916894004222599</v>
      </c>
      <c r="N247" s="5">
        <f t="shared" si="341"/>
        <v>0.15267304162426665</v>
      </c>
      <c r="O247" s="5">
        <f t="shared" si="342"/>
        <v>0.12177738901779286</v>
      </c>
      <c r="P247" s="5">
        <f t="shared" si="343"/>
        <v>0.13359392100541159</v>
      </c>
      <c r="Q247" s="5">
        <f t="shared" si="344"/>
        <v>8.3743749258033906E-2</v>
      </c>
      <c r="R247" s="5">
        <f t="shared" si="345"/>
        <v>5.3279605605572947E-2</v>
      </c>
      <c r="S247" s="5">
        <f t="shared" si="346"/>
        <v>3.206055841947384E-2</v>
      </c>
      <c r="T247" s="5">
        <f t="shared" si="347"/>
        <v>7.3278528442552185E-2</v>
      </c>
      <c r="U247" s="5">
        <f t="shared" si="348"/>
        <v>5.8449532215134062E-2</v>
      </c>
      <c r="V247" s="5">
        <f t="shared" si="349"/>
        <v>3.4195814314929573E-3</v>
      </c>
      <c r="W247" s="5">
        <f t="shared" si="350"/>
        <v>3.0623243261905693E-2</v>
      </c>
      <c r="X247" s="5">
        <f t="shared" si="351"/>
        <v>2.6796342679337011E-2</v>
      </c>
      <c r="Y247" s="5">
        <f t="shared" si="352"/>
        <v>1.1723839549707023E-2</v>
      </c>
      <c r="Z247" s="5">
        <f t="shared" si="353"/>
        <v>1.5540467713978422E-2</v>
      </c>
      <c r="AA247" s="5">
        <f t="shared" si="354"/>
        <v>1.7048419521172708E-2</v>
      </c>
      <c r="AB247" s="5">
        <f t="shared" si="355"/>
        <v>9.3513468680375827E-3</v>
      </c>
      <c r="AC247" s="5">
        <f t="shared" si="356"/>
        <v>2.0516219867909805E-4</v>
      </c>
      <c r="AD247" s="5">
        <f t="shared" si="357"/>
        <v>8.3986838079251024E-3</v>
      </c>
      <c r="AE247" s="5">
        <f t="shared" si="358"/>
        <v>7.3491239137469105E-3</v>
      </c>
      <c r="AF247" s="5">
        <f t="shared" si="359"/>
        <v>3.2153622838284831E-3</v>
      </c>
      <c r="AG247" s="5">
        <f t="shared" si="360"/>
        <v>9.3784916747495365E-4</v>
      </c>
      <c r="AH247" s="5">
        <f t="shared" si="361"/>
        <v>3.3996047928319959E-3</v>
      </c>
      <c r="AI247" s="5">
        <f t="shared" si="362"/>
        <v>3.729481620572914E-3</v>
      </c>
      <c r="AJ247" s="5">
        <f t="shared" si="363"/>
        <v>2.0456838376504984E-3</v>
      </c>
      <c r="AK247" s="5">
        <f t="shared" si="364"/>
        <v>7.4806148939301456E-4</v>
      </c>
      <c r="AL247" s="5">
        <f t="shared" si="365"/>
        <v>7.8777412705208117E-6</v>
      </c>
      <c r="AM247" s="5">
        <f t="shared" si="366"/>
        <v>1.8427281291462714E-3</v>
      </c>
      <c r="AN247" s="5">
        <f t="shared" si="367"/>
        <v>1.6124475775197251E-3</v>
      </c>
      <c r="AO247" s="5">
        <f t="shared" si="368"/>
        <v>7.054722693829483E-4</v>
      </c>
      <c r="AP247" s="5">
        <f t="shared" si="369"/>
        <v>2.0577046133963964E-4</v>
      </c>
      <c r="AQ247" s="5">
        <f t="shared" si="370"/>
        <v>4.5013976378861853E-5</v>
      </c>
      <c r="AR247" s="5">
        <f t="shared" si="371"/>
        <v>5.9495314865205243E-4</v>
      </c>
      <c r="AS247" s="5">
        <f t="shared" si="372"/>
        <v>6.5268375832339511E-4</v>
      </c>
      <c r="AT247" s="5">
        <f t="shared" si="373"/>
        <v>3.5800809638902186E-4</v>
      </c>
      <c r="AU247" s="5">
        <f t="shared" si="374"/>
        <v>1.3091566979730172E-4</v>
      </c>
      <c r="AV247" s="5">
        <f t="shared" si="375"/>
        <v>3.5904731145771003E-5</v>
      </c>
      <c r="AW247" s="5">
        <f t="shared" si="376"/>
        <v>2.1006011045035293E-7</v>
      </c>
      <c r="AX247" s="5">
        <f t="shared" si="377"/>
        <v>3.369225301253693E-4</v>
      </c>
      <c r="AY247" s="5">
        <f t="shared" si="378"/>
        <v>2.9481826913021786E-4</v>
      </c>
      <c r="AZ247" s="5">
        <f t="shared" si="379"/>
        <v>1.289878296066982E-4</v>
      </c>
      <c r="BA247" s="5">
        <f t="shared" si="380"/>
        <v>3.7622861106339974E-5</v>
      </c>
      <c r="BB247" s="5">
        <f t="shared" si="381"/>
        <v>8.2303094920443811E-6</v>
      </c>
      <c r="BC247" s="5">
        <f t="shared" si="382"/>
        <v>1.4403581725138086E-6</v>
      </c>
      <c r="BD247" s="5">
        <f t="shared" si="383"/>
        <v>8.6767254495122626E-5</v>
      </c>
      <c r="BE247" s="5">
        <f t="shared" si="384"/>
        <v>9.5186617453131735E-5</v>
      </c>
      <c r="BF247" s="5">
        <f t="shared" si="385"/>
        <v>5.2211471913509455E-5</v>
      </c>
      <c r="BG247" s="5">
        <f t="shared" si="386"/>
        <v>1.9092584457175696E-5</v>
      </c>
      <c r="BH247" s="5">
        <f t="shared" si="387"/>
        <v>5.2363029794233886E-6</v>
      </c>
      <c r="BI247" s="5">
        <f t="shared" si="388"/>
        <v>1.1488803500151909E-6</v>
      </c>
      <c r="BJ247" s="8">
        <f t="shared" si="389"/>
        <v>0.40395921856017836</v>
      </c>
      <c r="BK247" s="8">
        <f t="shared" si="390"/>
        <v>0.30875085910768424</v>
      </c>
      <c r="BL247" s="8">
        <f t="shared" si="391"/>
        <v>0.27186123348411456</v>
      </c>
      <c r="BM247" s="8">
        <f t="shared" si="392"/>
        <v>0.31558052410363191</v>
      </c>
      <c r="BN247" s="8">
        <f t="shared" si="393"/>
        <v>0.68423664655330396</v>
      </c>
    </row>
    <row r="248" spans="1:66" x14ac:dyDescent="0.25">
      <c r="A248" t="s">
        <v>184</v>
      </c>
      <c r="B248" t="s">
        <v>188</v>
      </c>
      <c r="C248" t="s">
        <v>186</v>
      </c>
      <c r="D248" s="7" t="s">
        <v>496</v>
      </c>
      <c r="E248">
        <f>VLOOKUP(A248,home!$A$2:$E$405,3,FALSE)</f>
        <v>1.5952</v>
      </c>
      <c r="F248">
        <f>VLOOKUP(B248,home!$B$2:$E$405,3,FALSE)</f>
        <v>0</v>
      </c>
      <c r="G248">
        <f>VLOOKUP(C248,away!$B$2:$E$405,4,FALSE)</f>
        <v>1.2538</v>
      </c>
      <c r="H248">
        <f>VLOOKUP(A248,away!$A$2:$E$405,3,FALSE)</f>
        <v>1.1429</v>
      </c>
      <c r="I248">
        <f>VLOOKUP(C248,away!$B$2:$E$405,3,FALSE)</f>
        <v>0.29170000000000001</v>
      </c>
      <c r="J248">
        <f>VLOOKUP(B248,home!$B$2:$E$405,4,FALSE)</f>
        <v>3.7915000000000001</v>
      </c>
      <c r="K248" s="3">
        <f t="shared" si="338"/>
        <v>0</v>
      </c>
      <c r="L248" s="3">
        <f t="shared" si="339"/>
        <v>1.2640251705950003</v>
      </c>
      <c r="M248" s="5">
        <f t="shared" si="340"/>
        <v>0.28251456545415926</v>
      </c>
      <c r="N248" s="5">
        <f t="shared" si="341"/>
        <v>0</v>
      </c>
      <c r="O248" s="5">
        <f t="shared" si="342"/>
        <v>0.35710552179376603</v>
      </c>
      <c r="P248" s="5">
        <f t="shared" si="343"/>
        <v>0</v>
      </c>
      <c r="Q248" s="5">
        <f t="shared" si="344"/>
        <v>0</v>
      </c>
      <c r="R248" s="5">
        <f t="shared" si="345"/>
        <v>0.22569518405289091</v>
      </c>
      <c r="S248" s="5">
        <f t="shared" si="346"/>
        <v>0</v>
      </c>
      <c r="T248" s="5">
        <f t="shared" si="347"/>
        <v>0</v>
      </c>
      <c r="U248" s="5">
        <f t="shared" si="348"/>
        <v>0</v>
      </c>
      <c r="V248" s="5">
        <f t="shared" si="349"/>
        <v>0</v>
      </c>
      <c r="W248" s="5">
        <f t="shared" si="350"/>
        <v>0</v>
      </c>
      <c r="X248" s="5">
        <f t="shared" si="351"/>
        <v>0</v>
      </c>
      <c r="Y248" s="5">
        <f t="shared" si="352"/>
        <v>0</v>
      </c>
      <c r="Z248" s="5">
        <f t="shared" si="353"/>
        <v>9.5094797841641807E-2</v>
      </c>
      <c r="AA248" s="5">
        <f t="shared" si="354"/>
        <v>0</v>
      </c>
      <c r="AB248" s="5">
        <f t="shared" si="355"/>
        <v>0</v>
      </c>
      <c r="AC248" s="5">
        <f t="shared" si="356"/>
        <v>0</v>
      </c>
      <c r="AD248" s="5">
        <f t="shared" si="357"/>
        <v>0</v>
      </c>
      <c r="AE248" s="5">
        <f t="shared" si="358"/>
        <v>0</v>
      </c>
      <c r="AF248" s="5">
        <f t="shared" si="359"/>
        <v>0</v>
      </c>
      <c r="AG248" s="5">
        <f t="shared" si="360"/>
        <v>0</v>
      </c>
      <c r="AH248" s="5">
        <f t="shared" si="361"/>
        <v>3.0050554516119585E-2</v>
      </c>
      <c r="AI248" s="5">
        <f t="shared" si="362"/>
        <v>0</v>
      </c>
      <c r="AJ248" s="5">
        <f t="shared" si="363"/>
        <v>0</v>
      </c>
      <c r="AK248" s="5">
        <f t="shared" si="364"/>
        <v>0</v>
      </c>
      <c r="AL248" s="5">
        <f t="shared" si="365"/>
        <v>0</v>
      </c>
      <c r="AM248" s="5">
        <f t="shared" si="366"/>
        <v>0</v>
      </c>
      <c r="AN248" s="5">
        <f t="shared" si="367"/>
        <v>0</v>
      </c>
      <c r="AO248" s="5">
        <f t="shared" si="368"/>
        <v>0</v>
      </c>
      <c r="AP248" s="5">
        <f t="shared" si="369"/>
        <v>0</v>
      </c>
      <c r="AQ248" s="5">
        <f t="shared" si="370"/>
        <v>0</v>
      </c>
      <c r="AR248" s="5">
        <f t="shared" si="371"/>
        <v>7.5969314597424823E-3</v>
      </c>
      <c r="AS248" s="5">
        <f t="shared" si="372"/>
        <v>0</v>
      </c>
      <c r="AT248" s="5">
        <f t="shared" si="373"/>
        <v>0</v>
      </c>
      <c r="AU248" s="5">
        <f t="shared" si="374"/>
        <v>0</v>
      </c>
      <c r="AV248" s="5">
        <f t="shared" si="375"/>
        <v>0</v>
      </c>
      <c r="AW248" s="5">
        <f t="shared" si="376"/>
        <v>0</v>
      </c>
      <c r="AX248" s="5">
        <f t="shared" si="377"/>
        <v>0</v>
      </c>
      <c r="AY248" s="5">
        <f t="shared" si="378"/>
        <v>0</v>
      </c>
      <c r="AZ248" s="5">
        <f t="shared" si="379"/>
        <v>0</v>
      </c>
      <c r="BA248" s="5">
        <f t="shared" si="380"/>
        <v>0</v>
      </c>
      <c r="BB248" s="5">
        <f t="shared" si="381"/>
        <v>0</v>
      </c>
      <c r="BC248" s="5">
        <f t="shared" si="382"/>
        <v>0</v>
      </c>
      <c r="BD248" s="5">
        <f t="shared" si="383"/>
        <v>1.6004520973999174E-3</v>
      </c>
      <c r="BE248" s="5">
        <f t="shared" si="384"/>
        <v>0</v>
      </c>
      <c r="BF248" s="5">
        <f t="shared" si="385"/>
        <v>0</v>
      </c>
      <c r="BG248" s="5">
        <f t="shared" si="386"/>
        <v>0</v>
      </c>
      <c r="BH248" s="5">
        <f t="shared" si="387"/>
        <v>0</v>
      </c>
      <c r="BI248" s="5">
        <f t="shared" si="388"/>
        <v>0</v>
      </c>
      <c r="BJ248" s="8">
        <f t="shared" si="389"/>
        <v>0</v>
      </c>
      <c r="BK248" s="8">
        <f t="shared" si="390"/>
        <v>0.28251456545415926</v>
      </c>
      <c r="BL248" s="8">
        <f t="shared" si="391"/>
        <v>0.62204864391991888</v>
      </c>
      <c r="BM248" s="8">
        <f t="shared" si="392"/>
        <v>0.13434273591490381</v>
      </c>
      <c r="BN248" s="8">
        <f t="shared" si="393"/>
        <v>0.8653152713008162</v>
      </c>
    </row>
    <row r="249" spans="1:66" x14ac:dyDescent="0.25">
      <c r="A249" t="s">
        <v>34</v>
      </c>
      <c r="B249" t="s">
        <v>440</v>
      </c>
      <c r="C249" t="s">
        <v>439</v>
      </c>
      <c r="D249" s="7" t="s">
        <v>496</v>
      </c>
      <c r="E249">
        <f>VLOOKUP(A249,home!$A$2:$E$405,3,FALSE)</f>
        <v>1.4921</v>
      </c>
      <c r="F249">
        <f>VLOOKUP(B249,home!$B$2:$E$405,3,FALSE)</f>
        <v>0.67020000000000002</v>
      </c>
      <c r="G249">
        <f>VLOOKUP(C249,away!$B$2:$E$405,4,FALSE)</f>
        <v>1.1728000000000001</v>
      </c>
      <c r="H249">
        <f>VLOOKUP(A249,away!$A$2:$E$405,3,FALSE)</f>
        <v>1.2222</v>
      </c>
      <c r="I249">
        <f>VLOOKUP(C249,away!$B$2:$E$405,3,FALSE)</f>
        <v>1.8409</v>
      </c>
      <c r="J249">
        <f>VLOOKUP(B249,home!$B$2:$E$405,4,FALSE)</f>
        <v>1.0909</v>
      </c>
      <c r="K249" s="3">
        <f t="shared" si="338"/>
        <v>1.1728063565760001</v>
      </c>
      <c r="L249" s="3">
        <f t="shared" si="339"/>
        <v>2.454468251382</v>
      </c>
      <c r="M249" s="5">
        <f t="shared" si="340"/>
        <v>2.6588549974341631E-2</v>
      </c>
      <c r="N249" s="5">
        <f t="shared" si="341"/>
        <v>3.1183220422046506E-2</v>
      </c>
      <c r="O249" s="5">
        <f t="shared" si="342"/>
        <v>6.5260751762305225E-2</v>
      </c>
      <c r="P249" s="5">
        <f t="shared" si="343"/>
        <v>7.6538224501759955E-2</v>
      </c>
      <c r="Q249" s="5">
        <f t="shared" si="344"/>
        <v>1.828593956474335E-2</v>
      </c>
      <c r="R249" s="5">
        <f t="shared" si="345"/>
        <v>8.0090221630950059E-2</v>
      </c>
      <c r="S249" s="5">
        <f t="shared" si="346"/>
        <v>5.5081038788641838E-2</v>
      </c>
      <c r="T249" s="5">
        <f t="shared" si="347"/>
        <v>4.4882258108352543E-2</v>
      </c>
      <c r="U249" s="5">
        <f t="shared" si="348"/>
        <v>9.3930321028358882E-2</v>
      </c>
      <c r="V249" s="5">
        <f t="shared" si="349"/>
        <v>1.7617461972095901E-2</v>
      </c>
      <c r="W249" s="5">
        <f t="shared" si="350"/>
        <v>7.1486220524985241E-3</v>
      </c>
      <c r="X249" s="5">
        <f t="shared" si="351"/>
        <v>1.7546065868986858E-2</v>
      </c>
      <c r="Y249" s="5">
        <f t="shared" si="352"/>
        <v>2.1533130806042786E-2</v>
      </c>
      <c r="Z249" s="5">
        <f t="shared" si="353"/>
        <v>6.5526302079771601E-2</v>
      </c>
      <c r="AA249" s="5">
        <f t="shared" si="354"/>
        <v>7.6849663602075291E-2</v>
      </c>
      <c r="AB249" s="5">
        <f t="shared" si="355"/>
        <v>4.506488698662061E-2</v>
      </c>
      <c r="AC249" s="5">
        <f t="shared" si="356"/>
        <v>3.1696192084391846E-3</v>
      </c>
      <c r="AD249" s="5">
        <f t="shared" si="357"/>
        <v>2.0959873459824099E-3</v>
      </c>
      <c r="AE249" s="5">
        <f t="shared" si="358"/>
        <v>5.1445343960122448E-3</v>
      </c>
      <c r="AF249" s="5">
        <f t="shared" si="359"/>
        <v>6.3135481715773656E-3</v>
      </c>
      <c r="AG249" s="5">
        <f t="shared" si="360"/>
        <v>5.1654678469025056E-3</v>
      </c>
      <c r="AH249" s="5">
        <f t="shared" si="361"/>
        <v>4.0208057021316433E-2</v>
      </c>
      <c r="AI249" s="5">
        <f t="shared" si="362"/>
        <v>4.7156264860170174E-2</v>
      </c>
      <c r="AJ249" s="5">
        <f t="shared" si="363"/>
        <v>2.7652583590194534E-2</v>
      </c>
      <c r="AK249" s="5">
        <f t="shared" si="364"/>
        <v>1.0810375270109777E-2</v>
      </c>
      <c r="AL249" s="5">
        <f t="shared" si="365"/>
        <v>3.6496465853868518E-4</v>
      </c>
      <c r="AM249" s="5">
        <f t="shared" si="366"/>
        <v>4.9163745653420612E-4</v>
      </c>
      <c r="AN249" s="5">
        <f t="shared" si="367"/>
        <v>1.2067085282534069E-3</v>
      </c>
      <c r="AO249" s="5">
        <f t="shared" si="368"/>
        <v>1.4809138856349434E-3</v>
      </c>
      <c r="AP249" s="5">
        <f t="shared" si="369"/>
        <v>1.2116187051072406E-3</v>
      </c>
      <c r="AQ249" s="5">
        <f t="shared" si="370"/>
        <v>7.434699111165731E-4</v>
      </c>
      <c r="AR249" s="5">
        <f t="shared" si="371"/>
        <v>1.9737879881715655E-2</v>
      </c>
      <c r="AS249" s="5">
        <f t="shared" si="372"/>
        <v>2.3148710990609663E-2</v>
      </c>
      <c r="AT249" s="5">
        <f t="shared" si="373"/>
        <v>1.3574477698163872E-2</v>
      </c>
      <c r="AU249" s="5">
        <f t="shared" si="374"/>
        <v>5.3067445772019117E-3</v>
      </c>
      <c r="AV249" s="5">
        <f t="shared" si="375"/>
        <v>1.5559459432169047E-3</v>
      </c>
      <c r="AW249" s="5">
        <f t="shared" si="376"/>
        <v>2.9183141487384761E-5</v>
      </c>
      <c r="AX249" s="5">
        <f t="shared" si="377"/>
        <v>9.6099255692362238E-5</v>
      </c>
      <c r="AY249" s="5">
        <f t="shared" si="378"/>
        <v>2.3587257207834404E-4</v>
      </c>
      <c r="AZ249" s="5">
        <f t="shared" si="379"/>
        <v>2.8947086976905398E-4</v>
      </c>
      <c r="BA249" s="5">
        <f t="shared" si="380"/>
        <v>2.3683235318269216E-4</v>
      </c>
      <c r="BB249" s="5">
        <f t="shared" si="381"/>
        <v>1.4532437294675167E-4</v>
      </c>
      <c r="BC249" s="5">
        <f t="shared" si="382"/>
        <v>7.1338811909959837E-5</v>
      </c>
      <c r="BD249" s="5">
        <f t="shared" si="383"/>
        <v>8.074333253210433E-3</v>
      </c>
      <c r="BE249" s="5">
        <f t="shared" si="384"/>
        <v>9.4696293644781684E-3</v>
      </c>
      <c r="BF249" s="5">
        <f t="shared" si="385"/>
        <v>5.5530207565393742E-3</v>
      </c>
      <c r="BG249" s="5">
        <f t="shared" si="386"/>
        <v>2.170872680489282E-3</v>
      </c>
      <c r="BH249" s="5">
        <f t="shared" si="387"/>
        <v>6.3650331974875228E-4</v>
      </c>
      <c r="BI249" s="5">
        <f t="shared" si="388"/>
        <v>1.4929902787661259E-4</v>
      </c>
      <c r="BJ249" s="8">
        <f t="shared" si="389"/>
        <v>0.16550806130537069</v>
      </c>
      <c r="BK249" s="8">
        <f t="shared" si="390"/>
        <v>0.17959573167589557</v>
      </c>
      <c r="BL249" s="8">
        <f t="shared" si="391"/>
        <v>0.57640054324535162</v>
      </c>
      <c r="BM249" s="8">
        <f t="shared" si="392"/>
        <v>0.68887704101965186</v>
      </c>
      <c r="BN249" s="8">
        <f t="shared" si="393"/>
        <v>0.29794690785614675</v>
      </c>
    </row>
    <row r="250" spans="1:66" x14ac:dyDescent="0.25">
      <c r="A250" t="s">
        <v>34</v>
      </c>
      <c r="B250" t="s">
        <v>35</v>
      </c>
      <c r="C250" t="s">
        <v>284</v>
      </c>
      <c r="D250" s="7" t="s">
        <v>496</v>
      </c>
      <c r="E250">
        <f>VLOOKUP(A250,home!$A$2:$E$405,3,FALSE)</f>
        <v>1.4921</v>
      </c>
      <c r="F250">
        <f>VLOOKUP(B250,home!$B$2:$E$405,3,FALSE)</f>
        <v>1.5638000000000001</v>
      </c>
      <c r="G250">
        <f>VLOOKUP(C250,away!$B$2:$E$405,4,FALSE)</f>
        <v>1.6755</v>
      </c>
      <c r="H250">
        <f>VLOOKUP(A250,away!$A$2:$E$405,3,FALSE)</f>
        <v>1.2222</v>
      </c>
      <c r="I250">
        <f>VLOOKUP(C250,away!$B$2:$E$405,3,FALSE)</f>
        <v>1.0226999999999999</v>
      </c>
      <c r="J250">
        <f>VLOOKUP(B250,home!$B$2:$E$405,4,FALSE)</f>
        <v>1.6364000000000001</v>
      </c>
      <c r="K250" s="3">
        <f t="shared" si="338"/>
        <v>3.9095211894900004</v>
      </c>
      <c r="L250" s="3">
        <f t="shared" si="339"/>
        <v>2.0454082634159998</v>
      </c>
      <c r="M250" s="5">
        <f t="shared" si="340"/>
        <v>2.5930267586524156E-3</v>
      </c>
      <c r="N250" s="5">
        <f t="shared" si="341"/>
        <v>1.0137493057866192E-2</v>
      </c>
      <c r="O250" s="5">
        <f t="shared" si="342"/>
        <v>5.3037983594064553E-3</v>
      </c>
      <c r="P250" s="5">
        <f t="shared" si="343"/>
        <v>2.0735312070881837E-2</v>
      </c>
      <c r="Q250" s="5">
        <f t="shared" si="344"/>
        <v>1.981637195901783E-2</v>
      </c>
      <c r="R250" s="5">
        <f t="shared" si="345"/>
        <v>5.4242164959110942E-3</v>
      </c>
      <c r="S250" s="5">
        <f t="shared" si="346"/>
        <v>4.1452827785346785E-2</v>
      </c>
      <c r="T250" s="5">
        <f t="shared" si="347"/>
        <v>4.0532570955900168E-2</v>
      </c>
      <c r="U250" s="5">
        <f t="shared" si="348"/>
        <v>2.1206089327145624E-2</v>
      </c>
      <c r="V250" s="5">
        <f t="shared" si="349"/>
        <v>3.68311458363638E-2</v>
      </c>
      <c r="W250" s="5">
        <f t="shared" si="350"/>
        <v>2.5824175357531894E-2</v>
      </c>
      <c r="X250" s="5">
        <f t="shared" si="351"/>
        <v>5.2820981672199563E-2</v>
      </c>
      <c r="Y250" s="5">
        <f t="shared" si="352"/>
        <v>5.4020236197031044E-2</v>
      </c>
      <c r="Z250" s="5">
        <f t="shared" si="353"/>
        <v>3.6982457477646434E-3</v>
      </c>
      <c r="AA250" s="5">
        <f t="shared" si="354"/>
        <v>1.4458370114827167E-2</v>
      </c>
      <c r="AB250" s="5">
        <f t="shared" si="355"/>
        <v>2.8262652164702889E-2</v>
      </c>
      <c r="AC250" s="5">
        <f t="shared" si="356"/>
        <v>1.8407670213410613E-2</v>
      </c>
      <c r="AD250" s="5">
        <f t="shared" si="357"/>
        <v>2.5240040190344114E-2</v>
      </c>
      <c r="AE250" s="5">
        <f t="shared" si="358"/>
        <v>5.1626186774281782E-2</v>
      </c>
      <c r="AF250" s="5">
        <f t="shared" si="359"/>
        <v>5.2798314518386895E-2</v>
      </c>
      <c r="AG250" s="5">
        <f t="shared" si="360"/>
        <v>3.5998036270115163E-2</v>
      </c>
      <c r="AH250" s="5">
        <f t="shared" si="361"/>
        <v>1.8911056031552216E-3</v>
      </c>
      <c r="AI250" s="5">
        <f t="shared" si="362"/>
        <v>7.3933174270986073E-3</v>
      </c>
      <c r="AJ250" s="5">
        <f t="shared" si="363"/>
        <v>1.445216557093385E-2</v>
      </c>
      <c r="AK250" s="5">
        <f t="shared" si="364"/>
        <v>1.8833682511194581E-2</v>
      </c>
      <c r="AL250" s="5">
        <f t="shared" si="365"/>
        <v>5.8879266879807565E-3</v>
      </c>
      <c r="AM250" s="5">
        <f t="shared" si="366"/>
        <v>1.9735294389545903E-2</v>
      </c>
      <c r="AN250" s="5">
        <f t="shared" si="367"/>
        <v>4.0366734225324608E-2</v>
      </c>
      <c r="AO250" s="5">
        <f t="shared" si="368"/>
        <v>4.1283225875798212E-2</v>
      </c>
      <c r="AP250" s="5">
        <f t="shared" si="369"/>
        <v>2.814701711560896E-2</v>
      </c>
      <c r="AQ250" s="5">
        <f t="shared" si="370"/>
        <v>1.4393035349694541E-2</v>
      </c>
      <c r="AR250" s="5">
        <f t="shared" si="371"/>
        <v>7.7361660553719718E-4</v>
      </c>
      <c r="AS250" s="5">
        <f t="shared" si="372"/>
        <v>3.024470511889E-3</v>
      </c>
      <c r="AT250" s="5">
        <f t="shared" si="373"/>
        <v>5.912115776608857E-3</v>
      </c>
      <c r="AU250" s="5">
        <f t="shared" si="374"/>
        <v>7.7045139677901523E-3</v>
      </c>
      <c r="AV250" s="5">
        <f t="shared" si="375"/>
        <v>7.5302401529493204E-3</v>
      </c>
      <c r="AW250" s="5">
        <f t="shared" si="376"/>
        <v>1.3078666649823565E-3</v>
      </c>
      <c r="AX250" s="5">
        <f t="shared" si="377"/>
        <v>1.2859258599458802E-2</v>
      </c>
      <c r="AY250" s="5">
        <f t="shared" si="378"/>
        <v>2.6302433800736286E-2</v>
      </c>
      <c r="AZ250" s="5">
        <f t="shared" si="379"/>
        <v>2.6899607721989158E-2</v>
      </c>
      <c r="BA250" s="5">
        <f t="shared" si="380"/>
        <v>1.8340226639068487E-2</v>
      </c>
      <c r="BB250" s="5">
        <f t="shared" si="381"/>
        <v>9.3783127801182354E-3</v>
      </c>
      <c r="BC250" s="5">
        <f t="shared" si="382"/>
        <v>3.8364956914707401E-3</v>
      </c>
      <c r="BD250" s="5">
        <f t="shared" si="383"/>
        <v>2.6372696628027009E-4</v>
      </c>
      <c r="BE250" s="5">
        <f t="shared" si="384"/>
        <v>1.0310461629126307E-3</v>
      </c>
      <c r="BF250" s="5">
        <f t="shared" si="385"/>
        <v>2.0154484106246449E-3</v>
      </c>
      <c r="BG250" s="5">
        <f t="shared" si="386"/>
        <v>2.6264794225536641E-3</v>
      </c>
      <c r="BH250" s="5">
        <f t="shared" si="387"/>
        <v>2.5670692390582527E-3</v>
      </c>
      <c r="BI250" s="5">
        <f t="shared" si="388"/>
        <v>2.0072023169972419E-3</v>
      </c>
      <c r="BJ250" s="8">
        <f t="shared" si="389"/>
        <v>0.61035604914148867</v>
      </c>
      <c r="BK250" s="8">
        <f t="shared" si="390"/>
        <v>0.15221034315337248</v>
      </c>
      <c r="BL250" s="8">
        <f t="shared" si="391"/>
        <v>0.15268132710757673</v>
      </c>
      <c r="BM250" s="8">
        <f t="shared" si="392"/>
        <v>0.82994117931271261</v>
      </c>
      <c r="BN250" s="8">
        <f t="shared" si="393"/>
        <v>6.401021870173583E-2</v>
      </c>
    </row>
    <row r="251" spans="1:66" x14ac:dyDescent="0.25">
      <c r="A251" t="s">
        <v>34</v>
      </c>
      <c r="B251" t="s">
        <v>208</v>
      </c>
      <c r="C251" t="s">
        <v>271</v>
      </c>
      <c r="D251" s="7" t="s">
        <v>496</v>
      </c>
      <c r="E251">
        <f>VLOOKUP(A251,home!$A$2:$E$405,3,FALSE)</f>
        <v>1.4921</v>
      </c>
      <c r="F251">
        <f>VLOOKUP(B251,home!$B$2:$E$405,3,FALSE)</f>
        <v>0.8377</v>
      </c>
      <c r="G251">
        <f>VLOOKUP(C251,away!$B$2:$E$405,4,FALSE)</f>
        <v>0.33510000000000001</v>
      </c>
      <c r="H251">
        <f>VLOOKUP(A251,away!$A$2:$E$405,3,FALSE)</f>
        <v>1.2222</v>
      </c>
      <c r="I251">
        <f>VLOOKUP(C251,away!$B$2:$E$405,3,FALSE)</f>
        <v>1.0226999999999999</v>
      </c>
      <c r="J251">
        <f>VLOOKUP(B251,home!$B$2:$E$405,4,FALSE)</f>
        <v>1.6364000000000001</v>
      </c>
      <c r="K251" s="3">
        <f t="shared" si="338"/>
        <v>0.418852270167</v>
      </c>
      <c r="L251" s="3">
        <f t="shared" si="339"/>
        <v>2.0454082634159998</v>
      </c>
      <c r="M251" s="5">
        <f t="shared" si="340"/>
        <v>8.5071726803378697E-2</v>
      </c>
      <c r="N251" s="5">
        <f t="shared" si="341"/>
        <v>3.5632485898621988E-2</v>
      </c>
      <c r="O251" s="5">
        <f t="shared" si="342"/>
        <v>0.17400641298669914</v>
      </c>
      <c r="P251" s="5">
        <f t="shared" si="343"/>
        <v>7.2882981103095476E-2</v>
      </c>
      <c r="Q251" s="5">
        <f t="shared" si="344"/>
        <v>7.4623738051657158E-3</v>
      </c>
      <c r="R251" s="5">
        <f t="shared" si="345"/>
        <v>0.17795707750518583</v>
      </c>
      <c r="S251" s="5">
        <f t="shared" si="346"/>
        <v>1.5610147854266922E-2</v>
      </c>
      <c r="T251" s="5">
        <f t="shared" si="347"/>
        <v>1.5263601045785049E-2</v>
      </c>
      <c r="U251" s="5">
        <f t="shared" si="348"/>
        <v>7.453772590533185E-2</v>
      </c>
      <c r="V251" s="5">
        <f t="shared" si="349"/>
        <v>1.4859540738012169E-3</v>
      </c>
      <c r="W251" s="5">
        <f t="shared" si="350"/>
        <v>1.0418774030428045E-3</v>
      </c>
      <c r="X251" s="5">
        <f t="shared" si="351"/>
        <v>2.1310646496501542E-3</v>
      </c>
      <c r="Y251" s="5">
        <f t="shared" si="352"/>
        <v>2.1794486221340744E-3</v>
      </c>
      <c r="Z251" s="5">
        <f t="shared" si="353"/>
        <v>0.12133162562082288</v>
      </c>
      <c r="AA251" s="5">
        <f t="shared" si="354"/>
        <v>5.0820026834334196E-2</v>
      </c>
      <c r="AB251" s="5">
        <f t="shared" si="355"/>
        <v>1.0643041804754366E-2</v>
      </c>
      <c r="AC251" s="5">
        <f t="shared" si="356"/>
        <v>7.956577257685087E-5</v>
      </c>
      <c r="AD251" s="5">
        <f t="shared" si="357"/>
        <v>1.0909817887504427E-4</v>
      </c>
      <c r="AE251" s="5">
        <f t="shared" si="358"/>
        <v>2.2315031659465238E-4</v>
      </c>
      <c r="AF251" s="5">
        <f t="shared" si="359"/>
        <v>2.2821675077329929E-4</v>
      </c>
      <c r="AG251" s="5">
        <f t="shared" si="360"/>
        <v>1.5559880929388536E-4</v>
      </c>
      <c r="AH251" s="5">
        <f t="shared" si="361"/>
        <v>6.2043177414631896E-2</v>
      </c>
      <c r="AI251" s="5">
        <f t="shared" si="362"/>
        <v>2.5986925708492509E-2</v>
      </c>
      <c r="AJ251" s="5">
        <f t="shared" si="363"/>
        <v>5.4423414138316303E-3</v>
      </c>
      <c r="AK251" s="5">
        <f t="shared" si="364"/>
        <v>7.5984568540241949E-4</v>
      </c>
      <c r="AL251" s="5">
        <f t="shared" si="365"/>
        <v>2.7266359421971914E-6</v>
      </c>
      <c r="AM251" s="5">
        <f t="shared" si="366"/>
        <v>9.1392039785795479E-6</v>
      </c>
      <c r="AN251" s="5">
        <f t="shared" si="367"/>
        <v>1.8693403338830988E-5</v>
      </c>
      <c r="AO251" s="5">
        <f t="shared" si="368"/>
        <v>1.9117820830306577E-5</v>
      </c>
      <c r="AP251" s="5">
        <f t="shared" si="369"/>
        <v>1.3034582901605199E-5</v>
      </c>
      <c r="AQ251" s="5">
        <f t="shared" si="370"/>
        <v>6.6652608942810449E-6</v>
      </c>
      <c r="AR251" s="5">
        <f t="shared" si="371"/>
        <v>2.5380725554494582E-2</v>
      </c>
      <c r="AS251" s="5">
        <f t="shared" si="372"/>
        <v>1.0630774516985644E-2</v>
      </c>
      <c r="AT251" s="5">
        <f t="shared" si="373"/>
        <v>2.2263620200364646E-3</v>
      </c>
      <c r="AU251" s="5">
        <f t="shared" si="374"/>
        <v>3.1083892876862036E-4</v>
      </c>
      <c r="AV251" s="5">
        <f t="shared" si="375"/>
        <v>3.254889774275376E-5</v>
      </c>
      <c r="AW251" s="5">
        <f t="shared" si="376"/>
        <v>6.4888171206098578E-8</v>
      </c>
      <c r="AX251" s="5">
        <f t="shared" si="377"/>
        <v>6.3799605565788674E-7</v>
      </c>
      <c r="AY251" s="5">
        <f t="shared" si="378"/>
        <v>1.3049624042694554E-6</v>
      </c>
      <c r="AZ251" s="5">
        <f t="shared" si="379"/>
        <v>1.3345904425699775E-6</v>
      </c>
      <c r="BA251" s="5">
        <f t="shared" si="380"/>
        <v>9.099274398362161E-7</v>
      </c>
      <c r="BB251" s="5">
        <f t="shared" si="381"/>
        <v>4.6529327613749047E-7</v>
      </c>
      <c r="BC251" s="5">
        <f t="shared" si="382"/>
        <v>1.9034294238470497E-7</v>
      </c>
      <c r="BD251" s="5">
        <f t="shared" si="383"/>
        <v>8.65232429677615E-3</v>
      </c>
      <c r="BE251" s="5">
        <f t="shared" si="384"/>
        <v>3.6240456739257822E-3</v>
      </c>
      <c r="BF251" s="5">
        <f t="shared" si="385"/>
        <v>7.5896987885635452E-4</v>
      </c>
      <c r="BG251" s="5">
        <f t="shared" si="386"/>
        <v>1.0596541891578568E-4</v>
      </c>
      <c r="BH251" s="5">
        <f t="shared" si="387"/>
        <v>1.1095964068018497E-5</v>
      </c>
      <c r="BI251" s="5">
        <f t="shared" si="388"/>
        <v>9.295139479162018E-7</v>
      </c>
      <c r="BJ251" s="8">
        <f t="shared" si="389"/>
        <v>6.4498408864441137E-2</v>
      </c>
      <c r="BK251" s="8">
        <f t="shared" si="390"/>
        <v>0.17513440720546564</v>
      </c>
      <c r="BL251" s="8">
        <f t="shared" si="391"/>
        <v>0.63393115592318205</v>
      </c>
      <c r="BM251" s="8">
        <f t="shared" si="392"/>
        <v>0.44188129943753152</v>
      </c>
      <c r="BN251" s="8">
        <f t="shared" si="393"/>
        <v>0.55301305810214685</v>
      </c>
    </row>
    <row r="252" spans="1:66" x14ac:dyDescent="0.25">
      <c r="A252" t="s">
        <v>70</v>
      </c>
      <c r="B252" t="s">
        <v>61</v>
      </c>
      <c r="C252" t="s">
        <v>85</v>
      </c>
      <c r="D252" s="7" t="s">
        <v>497</v>
      </c>
      <c r="E252">
        <f>VLOOKUP(A252,home!$A$2:$E$405,3,FALSE)</f>
        <v>1.359</v>
      </c>
      <c r="F252">
        <f>VLOOKUP(B252,home!$B$2:$E$405,3,FALSE)</f>
        <v>1.3245</v>
      </c>
      <c r="G252">
        <f>VLOOKUP(C252,away!$B$2:$E$405,4,FALSE)</f>
        <v>0.73580000000000001</v>
      </c>
      <c r="H252">
        <f>VLOOKUP(A252,away!$A$2:$E$405,3,FALSE)</f>
        <v>1.0342</v>
      </c>
      <c r="I252">
        <f>VLOOKUP(C252,away!$B$2:$E$405,3,FALSE)</f>
        <v>0.58020000000000005</v>
      </c>
      <c r="J252">
        <f>VLOOKUP(B252,home!$B$2:$E$405,4,FALSE)</f>
        <v>1.3536999999999999</v>
      </c>
      <c r="K252" s="3">
        <f t="shared" si="338"/>
        <v>1.3244366889000001</v>
      </c>
      <c r="L252" s="3">
        <f t="shared" si="339"/>
        <v>0.81227799250800004</v>
      </c>
      <c r="M252" s="5">
        <f t="shared" si="340"/>
        <v>0.1180420123039813</v>
      </c>
      <c r="N252" s="5">
        <f t="shared" si="341"/>
        <v>0.15633917192697805</v>
      </c>
      <c r="O252" s="5">
        <f t="shared" si="342"/>
        <v>9.5882928785882574E-2</v>
      </c>
      <c r="P252" s="5">
        <f t="shared" si="343"/>
        <v>0.12699086872320881</v>
      </c>
      <c r="Q252" s="5">
        <f t="shared" si="344"/>
        <v>0.10353066760616739</v>
      </c>
      <c r="R252" s="5">
        <f t="shared" si="345"/>
        <v>3.8941796454992107E-2</v>
      </c>
      <c r="S252" s="5">
        <f t="shared" si="346"/>
        <v>3.4154536220430354E-2</v>
      </c>
      <c r="T252" s="5">
        <f t="shared" si="347"/>
        <v>8.4095682846150668E-2</v>
      </c>
      <c r="U252" s="5">
        <f t="shared" si="348"/>
        <v>5.1575943956667501E-2</v>
      </c>
      <c r="V252" s="5">
        <f t="shared" si="349"/>
        <v>4.0826464529343598E-3</v>
      </c>
      <c r="W252" s="5">
        <f t="shared" si="350"/>
        <v>4.5706604867972914E-2</v>
      </c>
      <c r="X252" s="5">
        <f t="shared" si="351"/>
        <v>3.7126469246513423E-2</v>
      </c>
      <c r="Y252" s="5">
        <f t="shared" si="352"/>
        <v>1.5078506954233958E-2</v>
      </c>
      <c r="Z252" s="5">
        <f t="shared" si="353"/>
        <v>1.0543854749705383E-2</v>
      </c>
      <c r="AA252" s="5">
        <f t="shared" si="354"/>
        <v>1.3964668072942334E-2</v>
      </c>
      <c r="AB252" s="5">
        <f t="shared" si="355"/>
        <v>9.2476593720576487E-3</v>
      </c>
      <c r="AC252" s="5">
        <f t="shared" si="356"/>
        <v>2.7450969025159908E-4</v>
      </c>
      <c r="AD252" s="5">
        <f t="shared" si="357"/>
        <v>1.5133876103049679E-2</v>
      </c>
      <c r="AE252" s="5">
        <f t="shared" si="358"/>
        <v>1.2292914499849986E-2</v>
      </c>
      <c r="AF252" s="5">
        <f t="shared" si="359"/>
        <v>4.9926319560053157E-3</v>
      </c>
      <c r="AG252" s="5">
        <f t="shared" si="360"/>
        <v>1.3518016875184295E-3</v>
      </c>
      <c r="AH252" s="5">
        <f t="shared" si="361"/>
        <v>2.1411352923466566E-3</v>
      </c>
      <c r="AI252" s="5">
        <f t="shared" si="362"/>
        <v>2.8357981370825394E-3</v>
      </c>
      <c r="AJ252" s="5">
        <f t="shared" si="363"/>
        <v>1.8779175475331943E-3</v>
      </c>
      <c r="AK252" s="5">
        <f t="shared" si="364"/>
        <v>8.2906096622735698E-4</v>
      </c>
      <c r="AL252" s="5">
        <f t="shared" si="365"/>
        <v>1.1812819303085973E-5</v>
      </c>
      <c r="AM252" s="5">
        <f t="shared" si="366"/>
        <v>4.0087721512291914E-3</v>
      </c>
      <c r="AN252" s="5">
        <f t="shared" si="367"/>
        <v>3.2562373954224243E-3</v>
      </c>
      <c r="AO252" s="5">
        <f t="shared" si="368"/>
        <v>1.3224849873416024E-3</v>
      </c>
      <c r="AP252" s="5">
        <f t="shared" si="369"/>
        <v>3.5807515021326833E-4</v>
      </c>
      <c r="AQ252" s="5">
        <f t="shared" si="370"/>
        <v>7.2714141045558515E-5</v>
      </c>
      <c r="AR252" s="5">
        <f t="shared" si="371"/>
        <v>3.4783941539107453E-4</v>
      </c>
      <c r="AS252" s="5">
        <f t="shared" si="372"/>
        <v>4.6069128358946647E-4</v>
      </c>
      <c r="AT252" s="5">
        <f t="shared" si="373"/>
        <v>3.050782191211621E-4</v>
      </c>
      <c r="AU252" s="5">
        <f t="shared" si="374"/>
        <v>1.3468559546278013E-4</v>
      </c>
      <c r="AV252" s="5">
        <f t="shared" si="375"/>
        <v>4.4595636024312375E-5</v>
      </c>
      <c r="AW252" s="5">
        <f t="shared" si="376"/>
        <v>3.5300995243824986E-7</v>
      </c>
      <c r="AX252" s="5">
        <f t="shared" si="377"/>
        <v>8.848941524214187E-4</v>
      </c>
      <c r="AY252" s="5">
        <f t="shared" si="378"/>
        <v>7.187800457109381E-4</v>
      </c>
      <c r="AZ252" s="5">
        <f t="shared" si="379"/>
        <v>2.9192460629244463E-4</v>
      </c>
      <c r="BA252" s="5">
        <f t="shared" si="380"/>
        <v>7.904131105430508E-5</v>
      </c>
      <c r="BB252" s="5">
        <f t="shared" si="381"/>
        <v>1.6050879367097823E-5</v>
      </c>
      <c r="BC252" s="5">
        <f t="shared" si="382"/>
        <v>2.6075552140588609E-6</v>
      </c>
      <c r="BD252" s="5">
        <f t="shared" si="383"/>
        <v>4.7090383674836379E-5</v>
      </c>
      <c r="BE252" s="5">
        <f t="shared" si="384"/>
        <v>6.2368231833330904E-5</v>
      </c>
      <c r="BF252" s="5">
        <f t="shared" si="385"/>
        <v>4.13013872309422E-5</v>
      </c>
      <c r="BG252" s="5">
        <f t="shared" si="386"/>
        <v>1.8233690850375269E-5</v>
      </c>
      <c r="BH252" s="5">
        <f t="shared" si="387"/>
        <v>6.0373422840743156E-6</v>
      </c>
      <c r="BI252" s="5">
        <f t="shared" si="388"/>
        <v>1.5992155248950704E-6</v>
      </c>
      <c r="BJ252" s="8">
        <f t="shared" si="389"/>
        <v>0.48665991006975212</v>
      </c>
      <c r="BK252" s="8">
        <f t="shared" si="390"/>
        <v>0.2842751662558205</v>
      </c>
      <c r="BL252" s="8">
        <f t="shared" si="391"/>
        <v>0.21876642898671922</v>
      </c>
      <c r="BM252" s="8">
        <f t="shared" si="392"/>
        <v>0.35979948722502825</v>
      </c>
      <c r="BN252" s="8">
        <f t="shared" si="393"/>
        <v>0.63972744580121021</v>
      </c>
    </row>
    <row r="253" spans="1:66" x14ac:dyDescent="0.25">
      <c r="A253" t="s">
        <v>141</v>
      </c>
      <c r="B253" t="s">
        <v>147</v>
      </c>
      <c r="C253" t="s">
        <v>244</v>
      </c>
      <c r="D253" s="7" t="s">
        <v>497</v>
      </c>
      <c r="E253">
        <f>VLOOKUP(A253,home!$A$2:$E$405,3,FALSE)</f>
        <v>1.3483000000000001</v>
      </c>
      <c r="F253">
        <f>VLOOKUP(B253,home!$B$2:$E$405,3,FALSE)</f>
        <v>1.6688000000000001</v>
      </c>
      <c r="G253">
        <f>VLOOKUP(C253,away!$B$2:$E$405,4,FALSE)</f>
        <v>1.1125</v>
      </c>
      <c r="H253">
        <f>VLOOKUP(A253,away!$A$2:$E$405,3,FALSE)</f>
        <v>1.1460999999999999</v>
      </c>
      <c r="I253">
        <f>VLOOKUP(C253,away!$B$2:$E$405,3,FALSE)</f>
        <v>1.5268999999999999</v>
      </c>
      <c r="J253">
        <f>VLOOKUP(B253,home!$B$2:$E$405,4,FALSE)</f>
        <v>0.65439999999999998</v>
      </c>
      <c r="K253" s="3">
        <f t="shared" si="338"/>
        <v>2.5031728819999999</v>
      </c>
      <c r="L253" s="3">
        <f t="shared" si="339"/>
        <v>1.1451869708959999</v>
      </c>
      <c r="M253" s="5">
        <f t="shared" si="340"/>
        <v>2.6033793031612705E-2</v>
      </c>
      <c r="N253" s="5">
        <f t="shared" si="341"/>
        <v>6.5167084732333486E-2</v>
      </c>
      <c r="O253" s="5">
        <f t="shared" si="342"/>
        <v>2.9813560582805945E-2</v>
      </c>
      <c r="P253" s="5">
        <f t="shared" si="343"/>
        <v>7.4628496366743943E-2</v>
      </c>
      <c r="Q253" s="5">
        <f t="shared" si="344"/>
        <v>8.1562239650486715E-2</v>
      </c>
      <c r="R253" s="5">
        <f t="shared" si="345"/>
        <v>1.7071050567723966E-2</v>
      </c>
      <c r="S253" s="5">
        <f t="shared" si="346"/>
        <v>5.3482530025476961E-2</v>
      </c>
      <c r="T253" s="5">
        <f t="shared" si="347"/>
        <v>9.3404014164834501E-2</v>
      </c>
      <c r="U253" s="5">
        <f t="shared" si="348"/>
        <v>4.2731790848377325E-2</v>
      </c>
      <c r="V253" s="5">
        <f t="shared" si="349"/>
        <v>1.7034785829854716E-2</v>
      </c>
      <c r="W253" s="5">
        <f t="shared" si="350"/>
        <v>6.8054795496094486E-2</v>
      </c>
      <c r="X253" s="5">
        <f t="shared" si="351"/>
        <v>7.7935465109119181E-2</v>
      </c>
      <c r="Y253" s="5">
        <f t="shared" si="352"/>
        <v>4.4625339606841556E-2</v>
      </c>
      <c r="Z253" s="5">
        <f t="shared" si="353"/>
        <v>6.5165148965547455E-3</v>
      </c>
      <c r="AA253" s="5">
        <f t="shared" si="354"/>
        <v>1.6311963374204871E-2</v>
      </c>
      <c r="AB253" s="5">
        <f t="shared" si="355"/>
        <v>2.041583218524343E-2</v>
      </c>
      <c r="AC253" s="5">
        <f t="shared" si="356"/>
        <v>3.0519958493655372E-3</v>
      </c>
      <c r="AD253" s="5">
        <f t="shared" si="357"/>
        <v>4.2588229643969876E-2</v>
      </c>
      <c r="AE253" s="5">
        <f t="shared" si="358"/>
        <v>4.8771485701801093E-2</v>
      </c>
      <c r="AF253" s="5">
        <f t="shared" si="359"/>
        <v>2.792623498847159E-2</v>
      </c>
      <c r="AG253" s="5">
        <f t="shared" si="360"/>
        <v>1.0660253484992551E-2</v>
      </c>
      <c r="AH253" s="5">
        <f t="shared" si="361"/>
        <v>1.8656569887960479E-3</v>
      </c>
      <c r="AI253" s="5">
        <f t="shared" si="362"/>
        <v>4.6700619814680436E-3</v>
      </c>
      <c r="AJ253" s="5">
        <f t="shared" si="363"/>
        <v>5.8449862546349988E-3</v>
      </c>
      <c r="AK253" s="5">
        <f t="shared" si="364"/>
        <v>4.8770036960883566E-3</v>
      </c>
      <c r="AL253" s="5">
        <f t="shared" si="365"/>
        <v>3.4995417053384207E-4</v>
      </c>
      <c r="AM253" s="5">
        <f t="shared" si="366"/>
        <v>2.1321140307434771E-2</v>
      </c>
      <c r="AN253" s="5">
        <f t="shared" si="367"/>
        <v>2.4416692084719836E-2</v>
      </c>
      <c r="AO253" s="5">
        <f t="shared" si="368"/>
        <v>1.3980838823900327E-2</v>
      </c>
      <c r="AP253" s="5">
        <f t="shared" si="369"/>
        <v>5.3368914877758673E-3</v>
      </c>
      <c r="AQ253" s="5">
        <f t="shared" si="370"/>
        <v>1.5279346492216733E-3</v>
      </c>
      <c r="AR253" s="5">
        <f t="shared" si="371"/>
        <v>4.2730521514605977E-4</v>
      </c>
      <c r="AS253" s="5">
        <f t="shared" si="372"/>
        <v>1.0696188268907922E-3</v>
      </c>
      <c r="AT253" s="5">
        <f t="shared" si="373"/>
        <v>1.3387204207748421E-3</v>
      </c>
      <c r="AU253" s="5">
        <f t="shared" si="374"/>
        <v>1.1170162179544045E-3</v>
      </c>
      <c r="AV253" s="5">
        <f t="shared" si="375"/>
        <v>6.9902117638441692E-4</v>
      </c>
      <c r="AW253" s="5">
        <f t="shared" si="376"/>
        <v>2.7866082356559618E-5</v>
      </c>
      <c r="AX253" s="5">
        <f t="shared" si="377"/>
        <v>8.8950833718146466E-3</v>
      </c>
      <c r="AY253" s="5">
        <f t="shared" si="378"/>
        <v>1.0186533582435793E-2</v>
      </c>
      <c r="AZ253" s="5">
        <f t="shared" si="379"/>
        <v>5.8327427686000136E-3</v>
      </c>
      <c r="BA253" s="5">
        <f t="shared" si="380"/>
        <v>2.2265270077295313E-3</v>
      </c>
      <c r="BB253" s="5">
        <f t="shared" si="381"/>
        <v>6.374474298999793E-4</v>
      </c>
      <c r="BC253" s="5">
        <f t="shared" si="382"/>
        <v>1.4599929827051954E-4</v>
      </c>
      <c r="BD253" s="5">
        <f t="shared" si="383"/>
        <v>8.1557394163529878E-5</v>
      </c>
      <c r="BE253" s="5">
        <f t="shared" si="384"/>
        <v>2.0415225739673303E-4</v>
      </c>
      <c r="BF253" s="5">
        <f t="shared" si="385"/>
        <v>2.5551419725729305E-4</v>
      </c>
      <c r="BG253" s="5">
        <f t="shared" si="386"/>
        <v>2.1319873651348489E-4</v>
      </c>
      <c r="BH253" s="5">
        <f t="shared" si="387"/>
        <v>1.3341832392930469E-4</v>
      </c>
      <c r="BI253" s="5">
        <f t="shared" si="388"/>
        <v>6.6793826084345401E-5</v>
      </c>
      <c r="BJ253" s="8">
        <f t="shared" si="389"/>
        <v>0.65520297339074807</v>
      </c>
      <c r="BK253" s="8">
        <f t="shared" si="390"/>
        <v>0.18476808885602347</v>
      </c>
      <c r="BL253" s="8">
        <f t="shared" si="391"/>
        <v>0.1492082230718382</v>
      </c>
      <c r="BM253" s="8">
        <f t="shared" si="392"/>
        <v>0.69126090778337879</v>
      </c>
      <c r="BN253" s="8">
        <f t="shared" si="393"/>
        <v>0.29427622493170674</v>
      </c>
    </row>
    <row r="254" spans="1:66" x14ac:dyDescent="0.25">
      <c r="A254" t="s">
        <v>27</v>
      </c>
      <c r="B254" t="s">
        <v>265</v>
      </c>
      <c r="C254" t="s">
        <v>180</v>
      </c>
      <c r="D254" s="7" t="s">
        <v>497</v>
      </c>
      <c r="E254">
        <f>VLOOKUP(A254,home!$A$2:$E$405,3,FALSE)</f>
        <v>1.381</v>
      </c>
      <c r="F254">
        <f>VLOOKUP(B254,home!$B$2:$E$405,3,FALSE)</f>
        <v>0.54310000000000003</v>
      </c>
      <c r="G254">
        <f>VLOOKUP(C254,away!$B$2:$E$405,4,FALSE)</f>
        <v>1.0862000000000001</v>
      </c>
      <c r="H254">
        <f>VLOOKUP(A254,away!$A$2:$E$405,3,FALSE)</f>
        <v>1.127</v>
      </c>
      <c r="I254">
        <f>VLOOKUP(C254,away!$B$2:$E$405,3,FALSE)</f>
        <v>0.66549999999999998</v>
      </c>
      <c r="J254">
        <f>VLOOKUP(B254,home!$B$2:$E$405,4,FALSE)</f>
        <v>0.88729999999999998</v>
      </c>
      <c r="K254" s="3">
        <f t="shared" si="338"/>
        <v>0.81467291882000004</v>
      </c>
      <c r="L254" s="3">
        <f t="shared" si="339"/>
        <v>0.66549141504999998</v>
      </c>
      <c r="M254" s="5">
        <f t="shared" si="340"/>
        <v>0.22760028287510295</v>
      </c>
      <c r="N254" s="5">
        <f t="shared" si="341"/>
        <v>0.1854197867741178</v>
      </c>
      <c r="O254" s="5">
        <f t="shared" si="342"/>
        <v>0.15146603431633254</v>
      </c>
      <c r="P254" s="5">
        <f t="shared" si="343"/>
        <v>0.12339527627857692</v>
      </c>
      <c r="Q254" s="5">
        <f t="shared" si="344"/>
        <v>7.5528239449126289E-2</v>
      </c>
      <c r="R254" s="5">
        <f t="shared" si="345"/>
        <v>5.0399672754593991E-2</v>
      </c>
      <c r="S254" s="5">
        <f t="shared" si="346"/>
        <v>1.6724928914325976E-2</v>
      </c>
      <c r="T254" s="5">
        <f t="shared" si="347"/>
        <v>5.026339494723428E-2</v>
      </c>
      <c r="U254" s="5">
        <f t="shared" si="348"/>
        <v>4.1059248510557915E-2</v>
      </c>
      <c r="V254" s="5">
        <f t="shared" si="349"/>
        <v>1.0075056918269517E-3</v>
      </c>
      <c r="W254" s="5">
        <f t="shared" si="350"/>
        <v>2.0510270428451861E-2</v>
      </c>
      <c r="X254" s="5">
        <f t="shared" si="351"/>
        <v>1.36494088904886E-2</v>
      </c>
      <c r="Y254" s="5">
        <f t="shared" si="352"/>
        <v>4.5417822185636536E-3</v>
      </c>
      <c r="Z254" s="5">
        <f t="shared" si="353"/>
        <v>1.1180183179837232E-2</v>
      </c>
      <c r="AA254" s="5">
        <f t="shared" si="354"/>
        <v>9.108192464060267E-3</v>
      </c>
      <c r="AB254" s="5">
        <f t="shared" si="355"/>
        <v>3.7100988699351528E-3</v>
      </c>
      <c r="AC254" s="5">
        <f t="shared" si="356"/>
        <v>3.4139193948038605E-5</v>
      </c>
      <c r="AD254" s="5">
        <f t="shared" si="357"/>
        <v>4.1772904689336022E-3</v>
      </c>
      <c r="AE254" s="5">
        <f t="shared" si="358"/>
        <v>2.779950945245501E-3</v>
      </c>
      <c r="AF254" s="5">
        <f t="shared" si="359"/>
        <v>9.2501674416050651E-4</v>
      </c>
      <c r="AG254" s="5">
        <f t="shared" si="360"/>
        <v>2.051969006721065E-4</v>
      </c>
      <c r="AH254" s="5">
        <f t="shared" si="361"/>
        <v>1.8600789812170215E-3</v>
      </c>
      <c r="AI254" s="5">
        <f t="shared" si="362"/>
        <v>1.5153559728638029E-3</v>
      </c>
      <c r="AJ254" s="5">
        <f t="shared" si="363"/>
        <v>6.1725973673213753E-4</v>
      </c>
      <c r="AK254" s="5">
        <f t="shared" si="364"/>
        <v>1.6762159713121176E-4</v>
      </c>
      <c r="AL254" s="5">
        <f t="shared" si="365"/>
        <v>7.4035325719833943E-7</v>
      </c>
      <c r="AM254" s="5">
        <f t="shared" si="366"/>
        <v>6.8062508381702106E-4</v>
      </c>
      <c r="AN254" s="5">
        <f t="shared" si="367"/>
        <v>4.5295015014791421E-4</v>
      </c>
      <c r="AO254" s="5">
        <f t="shared" si="368"/>
        <v>1.5071721818452267E-4</v>
      </c>
      <c r="AP254" s="5">
        <f t="shared" si="369"/>
        <v>3.3433671600672539E-5</v>
      </c>
      <c r="AQ254" s="5">
        <f t="shared" si="370"/>
        <v>5.5624553559621393E-6</v>
      </c>
      <c r="AR254" s="5">
        <f t="shared" si="371"/>
        <v>2.4757331866297568E-4</v>
      </c>
      <c r="AS254" s="5">
        <f t="shared" si="372"/>
        <v>2.0169127813712037E-4</v>
      </c>
      <c r="AT254" s="5">
        <f t="shared" si="373"/>
        <v>8.2156211130252161E-5</v>
      </c>
      <c r="AU254" s="5">
        <f t="shared" si="374"/>
        <v>2.2310146773558234E-5</v>
      </c>
      <c r="AV254" s="5">
        <f t="shared" si="375"/>
        <v>4.5438680978293228E-6</v>
      </c>
      <c r="AW254" s="5">
        <f t="shared" si="376"/>
        <v>1.1149675499532754E-8</v>
      </c>
      <c r="AX254" s="5">
        <f t="shared" si="377"/>
        <v>9.2414470609219915E-5</v>
      </c>
      <c r="AY254" s="5">
        <f t="shared" si="378"/>
        <v>6.1501036816826395E-5</v>
      </c>
      <c r="AZ254" s="5">
        <f t="shared" si="379"/>
        <v>2.0464206009135968E-5</v>
      </c>
      <c r="BA254" s="5">
        <f t="shared" si="380"/>
        <v>4.5395844716315374E-6</v>
      </c>
      <c r="BB254" s="5">
        <f t="shared" si="381"/>
        <v>7.552636234412694E-7</v>
      </c>
      <c r="BC254" s="5">
        <f t="shared" si="382"/>
        <v>1.0052429149994418E-7</v>
      </c>
      <c r="BD254" s="5">
        <f t="shared" si="383"/>
        <v>2.7459653027608035E-5</v>
      </c>
      <c r="BE254" s="5">
        <f t="shared" si="384"/>
        <v>2.2370635681785891E-5</v>
      </c>
      <c r="BF254" s="5">
        <f t="shared" si="385"/>
        <v>9.1123755333696751E-6</v>
      </c>
      <c r="BG254" s="5">
        <f t="shared" si="386"/>
        <v>2.4745351910514094E-6</v>
      </c>
      <c r="BH254" s="5">
        <f t="shared" si="387"/>
        <v>5.0398420170416447E-7</v>
      </c>
      <c r="BI254" s="5">
        <f t="shared" si="388"/>
        <v>8.2116456128299887E-8</v>
      </c>
      <c r="BJ254" s="8">
        <f t="shared" si="389"/>
        <v>0.35950340143192216</v>
      </c>
      <c r="BK254" s="8">
        <f t="shared" si="390"/>
        <v>0.36882437434385484</v>
      </c>
      <c r="BL254" s="8">
        <f t="shared" si="391"/>
        <v>0.26052384132631745</v>
      </c>
      <c r="BM254" s="8">
        <f t="shared" si="392"/>
        <v>0.18616101794693979</v>
      </c>
      <c r="BN254" s="8">
        <f t="shared" si="393"/>
        <v>0.8138092924478505</v>
      </c>
    </row>
    <row r="255" spans="1:66" x14ac:dyDescent="0.25">
      <c r="A255" t="s">
        <v>34</v>
      </c>
      <c r="B255" t="s">
        <v>204</v>
      </c>
      <c r="C255" t="s">
        <v>280</v>
      </c>
      <c r="D255" s="7" t="s">
        <v>497</v>
      </c>
      <c r="E255">
        <f>VLOOKUP(A255,home!$A$2:$E$405,3,FALSE)</f>
        <v>1.4921</v>
      </c>
      <c r="F255">
        <f>VLOOKUP(B255,home!$B$2:$E$405,3,FALSE)</f>
        <v>1.3404</v>
      </c>
      <c r="G255">
        <f>VLOOKUP(C255,away!$B$2:$E$405,4,FALSE)</f>
        <v>1.0053000000000001</v>
      </c>
      <c r="H255">
        <f>VLOOKUP(A255,away!$A$2:$E$405,3,FALSE)</f>
        <v>1.2222</v>
      </c>
      <c r="I255">
        <f>VLOOKUP(C255,away!$B$2:$E$405,3,FALSE)</f>
        <v>0.81820000000000004</v>
      </c>
      <c r="J255">
        <f>VLOOKUP(B255,home!$B$2:$E$405,4,FALSE)</f>
        <v>0</v>
      </c>
      <c r="K255" s="3">
        <f t="shared" si="338"/>
        <v>2.0106108974520001</v>
      </c>
      <c r="L255" s="3">
        <f t="shared" si="339"/>
        <v>0</v>
      </c>
      <c r="M255" s="5">
        <f t="shared" si="340"/>
        <v>0.13390684632576089</v>
      </c>
      <c r="N255" s="5">
        <f t="shared" si="341"/>
        <v>0.26923456446600513</v>
      </c>
      <c r="O255" s="5">
        <f t="shared" si="342"/>
        <v>0</v>
      </c>
      <c r="P255" s="5">
        <f t="shared" si="343"/>
        <v>0</v>
      </c>
      <c r="Q255" s="5">
        <f t="shared" si="344"/>
        <v>0.27066297464304656</v>
      </c>
      <c r="R255" s="5">
        <f t="shared" si="345"/>
        <v>0</v>
      </c>
      <c r="S255" s="5">
        <f t="shared" si="346"/>
        <v>0</v>
      </c>
      <c r="T255" s="5">
        <f t="shared" si="347"/>
        <v>0</v>
      </c>
      <c r="U255" s="5">
        <f t="shared" si="348"/>
        <v>0</v>
      </c>
      <c r="V255" s="5">
        <f t="shared" si="349"/>
        <v>0</v>
      </c>
      <c r="W255" s="5">
        <f t="shared" si="350"/>
        <v>0.18139930878469462</v>
      </c>
      <c r="X255" s="5">
        <f t="shared" si="351"/>
        <v>0</v>
      </c>
      <c r="Y255" s="5">
        <f t="shared" si="352"/>
        <v>0</v>
      </c>
      <c r="Z255" s="5">
        <f t="shared" si="353"/>
        <v>0</v>
      </c>
      <c r="AA255" s="5">
        <f t="shared" si="354"/>
        <v>0</v>
      </c>
      <c r="AB255" s="5">
        <f t="shared" si="355"/>
        <v>0</v>
      </c>
      <c r="AC255" s="5">
        <f t="shared" si="356"/>
        <v>0</v>
      </c>
      <c r="AD255" s="5">
        <f t="shared" si="357"/>
        <v>9.1180856758191819E-2</v>
      </c>
      <c r="AE255" s="5">
        <f t="shared" si="358"/>
        <v>0</v>
      </c>
      <c r="AF255" s="5">
        <f t="shared" si="359"/>
        <v>0</v>
      </c>
      <c r="AG255" s="5">
        <f t="shared" si="360"/>
        <v>0</v>
      </c>
      <c r="AH255" s="5">
        <f t="shared" si="361"/>
        <v>0</v>
      </c>
      <c r="AI255" s="5">
        <f t="shared" si="362"/>
        <v>0</v>
      </c>
      <c r="AJ255" s="5">
        <f t="shared" si="363"/>
        <v>0</v>
      </c>
      <c r="AK255" s="5">
        <f t="shared" si="364"/>
        <v>0</v>
      </c>
      <c r="AL255" s="5">
        <f t="shared" si="365"/>
        <v>0</v>
      </c>
      <c r="AM255" s="5">
        <f t="shared" si="366"/>
        <v>3.6665844847406058E-2</v>
      </c>
      <c r="AN255" s="5">
        <f t="shared" si="367"/>
        <v>0</v>
      </c>
      <c r="AO255" s="5">
        <f t="shared" si="368"/>
        <v>0</v>
      </c>
      <c r="AP255" s="5">
        <f t="shared" si="369"/>
        <v>0</v>
      </c>
      <c r="AQ255" s="5">
        <f t="shared" si="370"/>
        <v>0</v>
      </c>
      <c r="AR255" s="5">
        <f t="shared" si="371"/>
        <v>0</v>
      </c>
      <c r="AS255" s="5">
        <f t="shared" si="372"/>
        <v>0</v>
      </c>
      <c r="AT255" s="5">
        <f t="shared" si="373"/>
        <v>0</v>
      </c>
      <c r="AU255" s="5">
        <f t="shared" si="374"/>
        <v>0</v>
      </c>
      <c r="AV255" s="5">
        <f t="shared" si="375"/>
        <v>0</v>
      </c>
      <c r="AW255" s="5">
        <f t="shared" si="376"/>
        <v>0</v>
      </c>
      <c r="AX255" s="5">
        <f t="shared" si="377"/>
        <v>1.2286791202413138E-2</v>
      </c>
      <c r="AY255" s="5">
        <f t="shared" si="378"/>
        <v>0</v>
      </c>
      <c r="AZ255" s="5">
        <f t="shared" si="379"/>
        <v>0</v>
      </c>
      <c r="BA255" s="5">
        <f t="shared" si="380"/>
        <v>0</v>
      </c>
      <c r="BB255" s="5">
        <f t="shared" si="381"/>
        <v>0</v>
      </c>
      <c r="BC255" s="5">
        <f t="shared" si="382"/>
        <v>0</v>
      </c>
      <c r="BD255" s="5">
        <f t="shared" si="383"/>
        <v>0</v>
      </c>
      <c r="BE255" s="5">
        <f t="shared" si="384"/>
        <v>0</v>
      </c>
      <c r="BF255" s="5">
        <f t="shared" si="385"/>
        <v>0</v>
      </c>
      <c r="BG255" s="5">
        <f t="shared" si="386"/>
        <v>0</v>
      </c>
      <c r="BH255" s="5">
        <f t="shared" si="387"/>
        <v>0</v>
      </c>
      <c r="BI255" s="5">
        <f t="shared" si="388"/>
        <v>0</v>
      </c>
      <c r="BJ255" s="8">
        <f t="shared" si="389"/>
        <v>0.86143034070175728</v>
      </c>
      <c r="BK255" s="8">
        <f t="shared" si="390"/>
        <v>0.13390684632576089</v>
      </c>
      <c r="BL255" s="8">
        <f t="shared" si="391"/>
        <v>0</v>
      </c>
      <c r="BM255" s="8">
        <f t="shared" si="392"/>
        <v>0.32153280159270564</v>
      </c>
      <c r="BN255" s="8">
        <f t="shared" si="393"/>
        <v>0.67380438543481258</v>
      </c>
    </row>
    <row r="256" spans="1:66" x14ac:dyDescent="0.25">
      <c r="A256" t="s">
        <v>34</v>
      </c>
      <c r="B256" t="s">
        <v>492</v>
      </c>
      <c r="C256" t="s">
        <v>203</v>
      </c>
      <c r="D256" s="7" t="s">
        <v>497</v>
      </c>
      <c r="E256">
        <f>VLOOKUP(A256,home!$A$2:$E$405,3,FALSE)</f>
        <v>1.4921</v>
      </c>
      <c r="F256">
        <f>VLOOKUP(B256,home!$B$2:$E$405,3,FALSE)</f>
        <v>0.89359999999999995</v>
      </c>
      <c r="G256">
        <f>VLOOKUP(C256,away!$B$2:$E$405,4,FALSE)</f>
        <v>0.33510000000000001</v>
      </c>
      <c r="H256">
        <f>VLOOKUP(A256,away!$A$2:$E$405,3,FALSE)</f>
        <v>1.2222</v>
      </c>
      <c r="I256">
        <f>VLOOKUP(C256,away!$B$2:$E$405,3,FALSE)</f>
        <v>1.2273000000000001</v>
      </c>
      <c r="J256">
        <f>VLOOKUP(B256,home!$B$2:$E$405,4,FALSE)</f>
        <v>1.0909</v>
      </c>
      <c r="K256" s="3">
        <f t="shared" si="338"/>
        <v>0.44680242165599998</v>
      </c>
      <c r="L256" s="3">
        <f t="shared" si="339"/>
        <v>1.636356610854</v>
      </c>
      <c r="M256" s="5">
        <f t="shared" si="340"/>
        <v>0.12453617631054573</v>
      </c>
      <c r="N256" s="5">
        <f t="shared" si="341"/>
        <v>5.5643065159330402E-2</v>
      </c>
      <c r="O256" s="5">
        <f t="shared" si="342"/>
        <v>0.20378559539624078</v>
      </c>
      <c r="P256" s="5">
        <f t="shared" si="343"/>
        <v>9.1051897521650174E-2</v>
      </c>
      <c r="Q256" s="5">
        <f t="shared" si="344"/>
        <v>1.2430728130775713E-2</v>
      </c>
      <c r="R256" s="5">
        <f t="shared" si="345"/>
        <v>0.16673295311172859</v>
      </c>
      <c r="S256" s="5">
        <f t="shared" si="346"/>
        <v>1.6642650127662251E-2</v>
      </c>
      <c r="T256" s="5">
        <f t="shared" si="347"/>
        <v>2.0341104154523622E-2</v>
      </c>
      <c r="U256" s="5">
        <f t="shared" si="348"/>
        <v>7.4496687220176619E-2</v>
      </c>
      <c r="V256" s="5">
        <f t="shared" si="349"/>
        <v>1.3519899008068057E-3</v>
      </c>
      <c r="W256" s="5">
        <f t="shared" si="350"/>
        <v>1.8513598105926508E-3</v>
      </c>
      <c r="X256" s="5">
        <f t="shared" si="351"/>
        <v>3.0294848651326932E-3</v>
      </c>
      <c r="Y256" s="5">
        <f t="shared" si="352"/>
        <v>2.4786587932710113E-3</v>
      </c>
      <c r="Z256" s="5">
        <f t="shared" si="353"/>
        <v>9.0944856690529013E-2</v>
      </c>
      <c r="AA256" s="5">
        <f t="shared" si="354"/>
        <v>4.0634382206486235E-2</v>
      </c>
      <c r="AB256" s="5">
        <f t="shared" si="355"/>
        <v>9.0777701861767639E-3</v>
      </c>
      <c r="AC256" s="5">
        <f t="shared" si="356"/>
        <v>6.1779862659946955E-5</v>
      </c>
      <c r="AD256" s="5">
        <f t="shared" si="357"/>
        <v>2.0679801168234737E-4</v>
      </c>
      <c r="AE256" s="5">
        <f t="shared" si="358"/>
        <v>3.3839529352787178E-4</v>
      </c>
      <c r="AF256" s="5">
        <f t="shared" si="359"/>
        <v>2.768676878231065E-4</v>
      </c>
      <c r="AG256" s="5">
        <f t="shared" si="360"/>
        <v>1.5101809043373393E-4</v>
      </c>
      <c r="AH256" s="5">
        <f t="shared" si="361"/>
        <v>3.7204554367179204E-2</v>
      </c>
      <c r="AI256" s="5">
        <f t="shared" si="362"/>
        <v>1.662308498788798E-2</v>
      </c>
      <c r="AJ256" s="5">
        <f t="shared" si="363"/>
        <v>3.7136173139909242E-3</v>
      </c>
      <c r="AK256" s="5">
        <f t="shared" si="364"/>
        <v>5.530844029982652E-4</v>
      </c>
      <c r="AL256" s="5">
        <f t="shared" si="365"/>
        <v>1.8067597353521027E-6</v>
      </c>
      <c r="AM256" s="5">
        <f t="shared" si="366"/>
        <v>1.8479570482663717E-5</v>
      </c>
      <c r="AN256" s="5">
        <f t="shared" si="367"/>
        <v>3.0239167325049212E-5</v>
      </c>
      <c r="AO256" s="5">
        <f t="shared" si="368"/>
        <v>2.4741030679532281E-5</v>
      </c>
      <c r="AP256" s="5">
        <f t="shared" si="369"/>
        <v>1.3495049703931426E-5</v>
      </c>
      <c r="AQ256" s="5">
        <f t="shared" si="370"/>
        <v>5.5206784492078776E-6</v>
      </c>
      <c r="AR256" s="5">
        <f t="shared" si="371"/>
        <v>1.2175983698522143E-2</v>
      </c>
      <c r="AS256" s="5">
        <f t="shared" si="372"/>
        <v>5.4402590025436721E-3</v>
      </c>
      <c r="AT256" s="5">
        <f t="shared" si="373"/>
        <v>1.2153604483861838E-3</v>
      </c>
      <c r="AU256" s="5">
        <f t="shared" si="374"/>
        <v>1.8100866384128972E-4</v>
      </c>
      <c r="AV256" s="5">
        <f t="shared" si="375"/>
        <v>2.0218777336251261E-5</v>
      </c>
      <c r="AW256" s="5">
        <f t="shared" si="376"/>
        <v>3.6693689055571457E-8</v>
      </c>
      <c r="AX256" s="5">
        <f t="shared" si="377"/>
        <v>1.3761194738028147E-6</v>
      </c>
      <c r="AY256" s="5">
        <f t="shared" si="378"/>
        <v>2.2518221982821637E-6</v>
      </c>
      <c r="AZ256" s="5">
        <f t="shared" si="379"/>
        <v>1.8423920703134032E-6</v>
      </c>
      <c r="BA256" s="5">
        <f t="shared" si="380"/>
        <v>1.0049368146807748E-6</v>
      </c>
      <c r="BB256" s="5">
        <f t="shared" si="381"/>
        <v>4.1110875004836187E-7</v>
      </c>
      <c r="BC256" s="5">
        <f t="shared" si="382"/>
        <v>1.3454410418431222E-7</v>
      </c>
      <c r="BD256" s="5">
        <f t="shared" si="383"/>
        <v>3.3207085697878756E-3</v>
      </c>
      <c r="BE256" s="5">
        <f t="shared" si="384"/>
        <v>1.4837006305950548E-3</v>
      </c>
      <c r="BF256" s="5">
        <f t="shared" si="385"/>
        <v>3.3146051738120239E-4</v>
      </c>
      <c r="BG256" s="5">
        <f t="shared" si="386"/>
        <v>4.9365787283090654E-5</v>
      </c>
      <c r="BH256" s="5">
        <f t="shared" si="387"/>
        <v>5.5141883262599661E-6</v>
      </c>
      <c r="BI256" s="5">
        <f t="shared" si="388"/>
        <v>4.9275053952803961E-7</v>
      </c>
      <c r="BJ256" s="8">
        <f t="shared" si="389"/>
        <v>9.6846976417144834E-2</v>
      </c>
      <c r="BK256" s="8">
        <f t="shared" si="390"/>
        <v>0.23364855230525858</v>
      </c>
      <c r="BL256" s="8">
        <f t="shared" si="391"/>
        <v>0.57704580222740798</v>
      </c>
      <c r="BM256" s="8">
        <f t="shared" si="392"/>
        <v>0.34430355688155972</v>
      </c>
      <c r="BN256" s="8">
        <f t="shared" si="393"/>
        <v>0.65418041563027141</v>
      </c>
    </row>
    <row r="257" spans="1:66" s="14" customFormat="1" x14ac:dyDescent="0.25">
      <c r="A257" s="14" t="s">
        <v>34</v>
      </c>
      <c r="B257" s="14" t="s">
        <v>279</v>
      </c>
      <c r="C257" s="14" t="s">
        <v>493</v>
      </c>
      <c r="D257" s="21" t="s">
        <v>497</v>
      </c>
      <c r="E257" s="14">
        <f>VLOOKUP(A257,home!$A$2:$E$405,3,FALSE)</f>
        <v>1.4921</v>
      </c>
      <c r="F257" s="14">
        <f>VLOOKUP(B257,home!$B$2:$E$405,3,FALSE)</f>
        <v>2.3456999999999999</v>
      </c>
      <c r="G257" s="14">
        <f>VLOOKUP(C257,away!$B$2:$E$405,4,FALSE)</f>
        <v>1.117</v>
      </c>
      <c r="H257" s="14">
        <f>VLOOKUP(A257,away!$A$2:$E$405,3,FALSE)</f>
        <v>1.2222</v>
      </c>
      <c r="I257" s="14">
        <f>VLOOKUP(C257,away!$B$2:$E$405,3,FALSE)</f>
        <v>1.0909</v>
      </c>
      <c r="J257" s="14">
        <f>VLOOKUP(B257,home!$B$2:$E$405,4,FALSE)</f>
        <v>1.0226999999999999</v>
      </c>
      <c r="K257" s="16">
        <f t="shared" si="338"/>
        <v>3.9095211894899995</v>
      </c>
      <c r="L257" s="16">
        <f t="shared" si="339"/>
        <v>1.3635638441459998</v>
      </c>
      <c r="M257" s="17">
        <f t="shared" si="340"/>
        <v>5.127766813234038E-3</v>
      </c>
      <c r="N257" s="17">
        <f t="shared" si="341"/>
        <v>2.0047113011102083E-2</v>
      </c>
      <c r="O257" s="17">
        <f t="shared" si="342"/>
        <v>6.9920374277376886E-3</v>
      </c>
      <c r="P257" s="17">
        <f t="shared" si="343"/>
        <v>2.7335518481447645E-2</v>
      </c>
      <c r="Q257" s="17">
        <f t="shared" si="344"/>
        <v>3.9187306552502132E-2</v>
      </c>
      <c r="R257" s="17">
        <f t="shared" si="345"/>
        <v>4.7670447166893561E-3</v>
      </c>
      <c r="S257" s="17">
        <f t="shared" si="346"/>
        <v>3.6430604094606536E-2</v>
      </c>
      <c r="T257" s="17">
        <f t="shared" si="347"/>
        <v>5.3434394364457537E-2</v>
      </c>
      <c r="U257" s="17">
        <f t="shared" si="348"/>
        <v>1.8636862331143388E-2</v>
      </c>
      <c r="V257" s="17">
        <f t="shared" si="349"/>
        <v>2.1578582468303808E-2</v>
      </c>
      <c r="W257" s="17">
        <f t="shared" si="350"/>
        <v>5.1067868442015794E-2</v>
      </c>
      <c r="X257" s="17">
        <f t="shared" si="351"/>
        <v>6.9634299005137248E-2</v>
      </c>
      <c r="Y257" s="17">
        <f t="shared" si="352"/>
        <v>4.7475406217928458E-2</v>
      </c>
      <c r="Z257" s="17">
        <f t="shared" si="353"/>
        <v>2.1667232730349386E-3</v>
      </c>
      <c r="AA257" s="17">
        <f t="shared" si="354"/>
        <v>8.4708505476912173E-3</v>
      </c>
      <c r="AB257" s="17">
        <f t="shared" si="355"/>
        <v>1.6558484854600892E-2</v>
      </c>
      <c r="AC257" s="17">
        <f t="shared" si="356"/>
        <v>7.1895544560379027E-3</v>
      </c>
      <c r="AD257" s="17">
        <f t="shared" si="357"/>
        <v>4.9912728444037102E-2</v>
      </c>
      <c r="AE257" s="17">
        <f t="shared" si="358"/>
        <v>6.8059191868966612E-2</v>
      </c>
      <c r="AF257" s="17">
        <f t="shared" si="359"/>
        <v>4.6401526647159151E-2</v>
      </c>
      <c r="AG257" s="17">
        <f t="shared" si="360"/>
        <v>2.1090481349747787E-2</v>
      </c>
      <c r="AH257" s="17">
        <f t="shared" si="361"/>
        <v>7.3861637884503086E-4</v>
      </c>
      <c r="AI257" s="17">
        <f t="shared" si="362"/>
        <v>2.8876363839990212E-3</v>
      </c>
      <c r="AJ257" s="17">
        <f t="shared" si="363"/>
        <v>5.6446378153932279E-3</v>
      </c>
      <c r="AK257" s="17">
        <f t="shared" si="364"/>
        <v>7.3559437154254543E-3</v>
      </c>
      <c r="AL257" s="17">
        <f t="shared" si="365"/>
        <v>1.5330665832867581E-3</v>
      </c>
      <c r="AM257" s="17">
        <f t="shared" si="366"/>
        <v>3.9026973895444649E-2</v>
      </c>
      <c r="AN257" s="17">
        <f t="shared" si="367"/>
        <v>5.3215770550258092E-2</v>
      </c>
      <c r="AO257" s="17">
        <f t="shared" si="368"/>
        <v>3.6281550330350708E-2</v>
      </c>
      <c r="AP257" s="17">
        <f t="shared" si="369"/>
        <v>1.6490736746676525E-2</v>
      </c>
      <c r="AQ257" s="17">
        <f t="shared" si="370"/>
        <v>5.6215430977744852E-3</v>
      </c>
      <c r="AR257" s="17">
        <f t="shared" si="371"/>
        <v>2.0143011777742573E-4</v>
      </c>
      <c r="AS257" s="17">
        <f t="shared" si="372"/>
        <v>7.8749531365231206E-4</v>
      </c>
      <c r="AT257" s="17">
        <f t="shared" si="373"/>
        <v>1.539364807673894E-3</v>
      </c>
      <c r="AU257" s="17">
        <f t="shared" si="374"/>
        <v>2.0060597779854284E-3</v>
      </c>
      <c r="AV257" s="17">
        <f t="shared" si="375"/>
        <v>1.9606833023544093E-3</v>
      </c>
      <c r="AW257" s="17">
        <f t="shared" si="376"/>
        <v>2.2701657383271122E-4</v>
      </c>
      <c r="AX257" s="17">
        <f t="shared" si="377"/>
        <v>2.5429463567652324E-2</v>
      </c>
      <c r="AY257" s="17">
        <f t="shared" si="378"/>
        <v>3.4674697096878655E-2</v>
      </c>
      <c r="AZ257" s="17">
        <f t="shared" si="379"/>
        <v>2.3640581634008999E-2</v>
      </c>
      <c r="BA257" s="17">
        <f t="shared" si="380"/>
        <v>1.0745147456905543E-2</v>
      </c>
      <c r="BB257" s="17">
        <f t="shared" si="381"/>
        <v>3.6629236430634343E-3</v>
      </c>
      <c r="BC257" s="17">
        <f t="shared" si="382"/>
        <v>9.9892604870976953E-4</v>
      </c>
      <c r="BD257" s="17">
        <f t="shared" si="383"/>
        <v>4.5777137620561349E-5</v>
      </c>
      <c r="BE257" s="17">
        <f t="shared" si="384"/>
        <v>1.7896668952178439E-4</v>
      </c>
      <c r="BF257" s="17">
        <f t="shared" si="385"/>
        <v>3.4983703244914703E-4</v>
      </c>
      <c r="BG257" s="17">
        <f t="shared" si="386"/>
        <v>4.5589843040941361E-4</v>
      </c>
      <c r="BH257" s="17">
        <f t="shared" si="387"/>
        <v>4.4558614348520862E-4</v>
      </c>
      <c r="BI257" s="17">
        <f t="shared" si="388"/>
        <v>3.4840569393971085E-4</v>
      </c>
      <c r="BJ257" s="18">
        <f t="shared" si="389"/>
        <v>0.716098629970777</v>
      </c>
      <c r="BK257" s="18">
        <f t="shared" si="390"/>
        <v>0.13386978999379534</v>
      </c>
      <c r="BL257" s="18">
        <f t="shared" si="391"/>
        <v>8.0371618618394577E-2</v>
      </c>
      <c r="BM257" s="18">
        <f t="shared" si="392"/>
        <v>0.79460229433024299</v>
      </c>
      <c r="BN257" s="18">
        <f t="shared" si="393"/>
        <v>0.10345678700271295</v>
      </c>
    </row>
    <row r="258" spans="1:66" x14ac:dyDescent="0.25">
      <c r="A258" t="s">
        <v>10</v>
      </c>
      <c r="B258" t="s">
        <v>36</v>
      </c>
      <c r="C258" t="s">
        <v>210</v>
      </c>
      <c r="D258" s="7" t="s">
        <v>508</v>
      </c>
      <c r="E258">
        <f>VLOOKUP(A258,home!$A$2:$E$405,3,FALSE)</f>
        <v>1.5185</v>
      </c>
      <c r="F258">
        <f>VLOOKUP(B258,home!$B$2:$E$405,3,FALSE)</f>
        <v>0.65849999999999997</v>
      </c>
      <c r="G258">
        <f>VLOOKUP(C258,away!$B$2:$E$405,4,FALSE)</f>
        <v>0.7903</v>
      </c>
      <c r="H258">
        <f>VLOOKUP(A258,away!$A$2:$E$405,3,FALSE)</f>
        <v>1.4074</v>
      </c>
      <c r="I258">
        <f>VLOOKUP(C258,away!$B$2:$E$405,3,FALSE)</f>
        <v>0.99470000000000003</v>
      </c>
      <c r="J258">
        <f>VLOOKUP(B258,home!$B$2:$E$405,4,FALSE)</f>
        <v>0.88819999999999999</v>
      </c>
      <c r="K258" s="3">
        <f t="shared" ref="K258:K321" si="394">E258*F258*G258</f>
        <v>0.79024645717499997</v>
      </c>
      <c r="L258" s="3">
        <f t="shared" ref="L258:L321" si="395">H258*I258*J258</f>
        <v>1.243427400796</v>
      </c>
      <c r="M258" s="5">
        <f t="shared" ref="M258:M321" si="396">_xlfn.POISSON.DIST(0,K258,FALSE) * _xlfn.POISSON.DIST(0,L258,FALSE)</f>
        <v>0.13085389834584696</v>
      </c>
      <c r="N258" s="5">
        <f t="shared" ref="N258:N321" si="397">_xlfn.POISSON.DIST(1,K258,FALSE) * _xlfn.POISSON.DIST(0,L258,FALSE)</f>
        <v>0.10340682957534315</v>
      </c>
      <c r="O258" s="5">
        <f t="shared" ref="O258:O321" si="398">_xlfn.POISSON.DIST(0,K258,FALSE) * _xlfn.POISSON.DIST(1,L258,FALSE)</f>
        <v>0.16270732270420046</v>
      </c>
      <c r="P258" s="5">
        <f t="shared" ref="P258:P321" si="399">_xlfn.POISSON.DIST(1,K258,FALSE) * _xlfn.POISSON.DIST(1,L258,FALSE)</f>
        <v>0.12857888532342387</v>
      </c>
      <c r="Q258" s="5">
        <f t="shared" ref="Q258:Q321" si="400">_xlfn.POISSON.DIST(2,K258,FALSE) * _xlfn.POISSON.DIST(0,L258,FALSE)</f>
        <v>4.0858440359806965E-2</v>
      </c>
      <c r="R258" s="5">
        <f t="shared" ref="R258:R321" si="401">_xlfn.POISSON.DIST(0,K258,FALSE) * _xlfn.POISSON.DIST(2,L258,FALSE)</f>
        <v>0.10115737168028002</v>
      </c>
      <c r="S258" s="5">
        <f t="shared" ref="S258:S321" si="402">_xlfn.POISSON.DIST(2,K258,FALSE) * _xlfn.POISSON.DIST(2,L258,FALSE)</f>
        <v>3.1585856363481622E-2</v>
      </c>
      <c r="T258" s="5">
        <f t="shared" ref="T258:T321" si="403">_xlfn.POISSON.DIST(2,K258,FALSE) * _xlfn.POISSON.DIST(1,L258,FALSE)</f>
        <v>5.0804504297173148E-2</v>
      </c>
      <c r="U258" s="5">
        <f t="shared" ref="U258:U321" si="404">_xlfn.POISSON.DIST(1,K258,FALSE) * _xlfn.POISSON.DIST(2,L258,FALSE)</f>
        <v>7.9939254587475972E-2</v>
      </c>
      <c r="V258" s="5">
        <f t="shared" ref="V258:V321" si="405">_xlfn.POISSON.DIST(3,K258,FALSE) * _xlfn.POISSON.DIST(3,L258,FALSE)</f>
        <v>3.4485230852812051E-3</v>
      </c>
      <c r="W258" s="5">
        <f t="shared" ref="W258:W321" si="406">_xlfn.POISSON.DIST(3,K258,FALSE) * _xlfn.POISSON.DIST(0,L258,FALSE)</f>
        <v>1.0762745913344494E-2</v>
      </c>
      <c r="X258" s="5">
        <f t="shared" ref="X258:X321" si="407">_xlfn.POISSON.DIST(3,K258,FALSE) * _xlfn.POISSON.DIST(1,L258,FALSE)</f>
        <v>1.3382693176457716E-2</v>
      </c>
      <c r="Y258" s="5">
        <f t="shared" ref="Y258:Y321" si="408">_xlfn.POISSON.DIST(3,K258,FALSE) * _xlfn.POISSON.DIST(2,L258,FALSE)</f>
        <v>8.320203696026594E-3</v>
      </c>
      <c r="Z258" s="5">
        <f t="shared" ref="Z258:Z321" si="409">_xlfn.POISSON.DIST(0,K258,FALSE) * _xlfn.POISSON.DIST(3,L258,FALSE)</f>
        <v>4.1927282579921808E-2</v>
      </c>
      <c r="AA258" s="5">
        <f t="shared" ref="AA258:AA321" si="410">_xlfn.POISSON.DIST(1,K258,FALSE) * _xlfn.POISSON.DIST(3,L258,FALSE)</f>
        <v>3.3132886517758309E-2</v>
      </c>
      <c r="AB258" s="5">
        <f t="shared" ref="AB258:AB321" si="411">_xlfn.POISSON.DIST(2,K258,FALSE) * _xlfn.POISSON.DIST(3,L258,FALSE)</f>
        <v>1.309157309331991E-2</v>
      </c>
      <c r="AC258" s="5">
        <f t="shared" ref="AC258:AC321" si="412">_xlfn.POISSON.DIST(4,K258,FALSE) * _xlfn.POISSON.DIST(4,L258,FALSE)</f>
        <v>2.1178546260503173E-4</v>
      </c>
      <c r="AD258" s="5">
        <f t="shared" ref="AD258:AD321" si="413">_xlfn.POISSON.DIST(4,K258,FALSE) * _xlfn.POISSON.DIST(0,L258,FALSE)</f>
        <v>2.1263054568737986E-3</v>
      </c>
      <c r="AE258" s="5">
        <f t="shared" ref="AE258:AE321" si="414">_xlfn.POISSON.DIST(4,K258,FALSE) * _xlfn.POISSON.DIST(1,L258,FALSE)</f>
        <v>2.6439064675389382E-3</v>
      </c>
      <c r="AF258" s="5">
        <f t="shared" ref="AF258:AF321" si="415">_xlfn.POISSON.DIST(4,K258,FALSE) * _xlfn.POISSON.DIST(2,L258,FALSE)</f>
        <v>1.6437528734398385E-3</v>
      </c>
      <c r="AG258" s="5">
        <f t="shared" ref="AG258:AG321" si="416">_xlfn.POISSON.DIST(4,K258,FALSE) * _xlfn.POISSON.DIST(3,L258,FALSE)</f>
        <v>6.8129578765741797E-4</v>
      </c>
      <c r="AH258" s="5">
        <f t="shared" ref="AH258:AH321" si="417">_xlfn.POISSON.DIST(0,K258,FALSE) * _xlfn.POISSON.DIST(4,L258,FALSE)</f>
        <v>1.3033383000197898E-2</v>
      </c>
      <c r="AI258" s="5">
        <f t="shared" ref="AI258:AI321" si="418">_xlfn.POISSON.DIST(1,K258,FALSE) * _xlfn.POISSON.DIST(4,L258,FALSE)</f>
        <v>1.0299584740911263E-2</v>
      </c>
      <c r="AJ258" s="5">
        <f t="shared" ref="AJ258:AJ321" si="419">_xlfn.POISSON.DIST(2,K258,FALSE) * _xlfn.POISSON.DIST(4,L258,FALSE)</f>
        <v>4.0696051759394076E-3</v>
      </c>
      <c r="AK258" s="5">
        <f t="shared" ref="AK258:AK321" si="420">_xlfn.POISSON.DIST(3,K258,FALSE) * _xlfn.POISSON.DIST(4,L258,FALSE)</f>
        <v>1.071997024129053E-3</v>
      </c>
      <c r="AL258" s="5">
        <f t="shared" ref="AL258:AL321" si="421">_xlfn.POISSON.DIST(5,K258,FALSE) * _xlfn.POISSON.DIST(5,L258,FALSE)</f>
        <v>8.3241352542631103E-6</v>
      </c>
      <c r="AM258" s="5">
        <f t="shared" ref="AM258:AM321" si="422">_xlfn.POISSON.DIST(5,K258,FALSE) * _xlfn.POISSON.DIST(0,L258,FALSE)</f>
        <v>3.360610708332779E-4</v>
      </c>
      <c r="AN258" s="5">
        <f t="shared" ref="AN258:AN321" si="423">_xlfn.POISSON.DIST(5,K258,FALSE) * _xlfn.POISSON.DIST(1,L258,FALSE)</f>
        <v>4.1786754381494315E-4</v>
      </c>
      <c r="AO258" s="5">
        <f t="shared" ref="AO258:AO321" si="424">_xlfn.POISSON.DIST(5,K258,FALSE) * _xlfn.POISSON.DIST(2,L258,FALSE)</f>
        <v>2.597939769414118E-4</v>
      </c>
      <c r="AP258" s="5">
        <f t="shared" ref="AP258:AP321" si="425">_xlfn.POISSON.DIST(5,K258,FALSE) * _xlfn.POISSON.DIST(3,L258,FALSE)</f>
        <v>1.0767831649690515E-4</v>
      </c>
      <c r="AQ258" s="5">
        <f t="shared" ref="AQ258:AQ321" si="426">_xlfn.POISSON.DIST(5,K258,FALSE) * _xlfn.POISSON.DIST(4,L258,FALSE)</f>
        <v>3.3472542300958961E-5</v>
      </c>
      <c r="AR258" s="5">
        <f t="shared" ref="AR258:AR321" si="427">_xlfn.POISSON.DIST(0,K258,FALSE) * _xlfn.POISSON.DIST(5,L258,FALSE)</f>
        <v>3.2412131095029681E-3</v>
      </c>
      <c r="AS258" s="5">
        <f t="shared" ref="AS258:AS321" si="428">_xlfn.POISSON.DIST(1,K258,FALSE) * _xlfn.POISSON.DIST(5,L258,FALSE)</f>
        <v>2.561357176733886E-3</v>
      </c>
      <c r="AT258" s="5">
        <f t="shared" ref="AT258:AT321" si="429">_xlfn.POISSON.DIST(2,K258,FALSE) * _xlfn.POISSON.DIST(5,L258,FALSE)</f>
        <v>1.0120517172368566E-3</v>
      </c>
      <c r="AU258" s="5">
        <f t="shared" ref="AU258:AU321" si="430">_xlfn.POISSON.DIST(3,K258,FALSE) * _xlfn.POISSON.DIST(5,L258,FALSE)</f>
        <v>2.6659009467476698E-4</v>
      </c>
      <c r="AV258" s="5">
        <f t="shared" ref="AV258:AV321" si="431">_xlfn.POISSON.DIST(4,K258,FALSE) * _xlfn.POISSON.DIST(5,L258,FALSE)</f>
        <v>5.2667969458670597E-5</v>
      </c>
      <c r="AW258" s="5">
        <f t="shared" ref="AW258:AW321" si="432">_xlfn.POISSON.DIST(6,K258,FALSE) * _xlfn.POISSON.DIST(6,L258,FALSE)</f>
        <v>2.2720590712333997E-7</v>
      </c>
      <c r="AX258" s="5">
        <f t="shared" ref="AX258:AX321" si="433">_xlfn.POISSON.DIST(6,K258,FALSE) * _xlfn.POISSON.DIST(0,L258,FALSE)</f>
        <v>4.4261845103405748E-5</v>
      </c>
      <c r="AY258" s="5">
        <f t="shared" ref="AY258:AY321" si="434">_xlfn.POISSON.DIST(6,K258,FALSE) * _xlfn.POISSON.DIST(1,L258,FALSE)</f>
        <v>5.5036391011362963E-5</v>
      </c>
      <c r="AZ258" s="5">
        <f t="shared" ref="AZ258:AZ321" si="435">_xlfn.POISSON.DIST(6,K258,FALSE) * _xlfn.POISSON.DIST(2,L258,FALSE)</f>
        <v>3.4216878312225703E-5</v>
      </c>
      <c r="BA258" s="5">
        <f t="shared" ref="BA258:BA321" si="436">_xlfn.POISSON.DIST(6,K258,FALSE) * _xlfn.POISSON.DIST(3,L258,FALSE)</f>
        <v>1.4182068021041271E-5</v>
      </c>
      <c r="BB258" s="5">
        <f t="shared" ref="BB258:BB321" si="437">_xlfn.POISSON.DIST(6,K258,FALSE) * _xlfn.POISSON.DIST(4,L258,FALSE)</f>
        <v>4.4085929943288557E-6</v>
      </c>
      <c r="BC258" s="5">
        <f t="shared" ref="BC258:BC321" si="438">_xlfn.POISSON.DIST(6,K258,FALSE) * _xlfn.POISSON.DIST(5,L258,FALSE)</f>
        <v>1.0963530656211565E-6</v>
      </c>
      <c r="BD258" s="5">
        <f t="shared" ref="BD258:BD321" si="439">_xlfn.POISSON.DIST(0,K258,FALSE) * _xlfn.POISSON.DIST(6,L258,FALSE)</f>
        <v>6.7170219869586547E-4</v>
      </c>
      <c r="BE258" s="5">
        <f t="shared" ref="BE258:BE321" si="440">_xlfn.POISSON.DIST(1,K258,FALSE) * _xlfn.POISSON.DIST(6,L258,FALSE)</f>
        <v>5.3081028279606569E-4</v>
      </c>
      <c r="BF258" s="5">
        <f t="shared" ref="BF258:BF321" si="441">_xlfn.POISSON.DIST(2,K258,FALSE) * _xlfn.POISSON.DIST(6,L258,FALSE)</f>
        <v>2.0973547270582534E-4</v>
      </c>
      <c r="BG258" s="5">
        <f t="shared" ref="BG258:BG321" si="442">_xlfn.POISSON.DIST(3,K258,FALSE) * _xlfn.POISSON.DIST(6,L258,FALSE)</f>
        <v>5.5247571416567466E-5</v>
      </c>
      <c r="BH258" s="5">
        <f t="shared" ref="BH258:BH321" si="443">_xlfn.POISSON.DIST(4,K258,FALSE) * _xlfn.POISSON.DIST(6,L258,FALSE)</f>
        <v>1.0914799394866306E-5</v>
      </c>
      <c r="BI258" s="5">
        <f t="shared" ref="BI258:BI321" si="444">_xlfn.POISSON.DIST(5,K258,FALSE) * _xlfn.POISSON.DIST(6,L258,FALSE)</f>
        <v>1.7250763105137867E-6</v>
      </c>
      <c r="BJ258" s="8">
        <f t="shared" ref="BJ258:BJ321" si="445">SUM(N258,Q258,T258,W258,X258,Y258,AD258,AE258,AF258,AG258,AM258,AN258,AO258,AP258,AQ258,AX258,AY258,AZ258,BA258,BB258,BC258)</f>
        <v>0.23593875318255758</v>
      </c>
      <c r="BK258" s="8">
        <f t="shared" ref="BK258:BK321" si="446">SUM(M258,P258,S258,V258,AC258,AL258,AY258)</f>
        <v>0.29474230910690424</v>
      </c>
      <c r="BL258" s="8">
        <f t="shared" ref="BL258:BL321" si="447">SUM(O258,R258,U258,AA258,AB258,AH258,AI258,AJ258,AK258,AR258,AS258,AT258,AU258,AV258,BD258,BE258,BF258,BG258,BH258,BI258)</f>
        <v>0.42711699399313918</v>
      </c>
      <c r="BM258" s="8">
        <f t="shared" ref="BM258:BM321" si="448">SUM(S258:BI258)</f>
        <v>0.33210778168851723</v>
      </c>
      <c r="BN258" s="8">
        <f t="shared" ref="BN258:BN321" si="449">SUM(M258:R258)</f>
        <v>0.66756274798890158</v>
      </c>
    </row>
    <row r="259" spans="1:66" x14ac:dyDescent="0.25">
      <c r="A259" t="s">
        <v>13</v>
      </c>
      <c r="B259" t="s">
        <v>218</v>
      </c>
      <c r="C259" t="s">
        <v>42</v>
      </c>
      <c r="D259" s="7" t="s">
        <v>508</v>
      </c>
      <c r="E259">
        <f>VLOOKUP(A259,home!$A$2:$E$405,3,FALSE)</f>
        <v>1.2857000000000001</v>
      </c>
      <c r="F259">
        <f>VLOOKUP(B259,home!$B$2:$E$405,3,FALSE)</f>
        <v>0.51849999999999996</v>
      </c>
      <c r="G259">
        <f>VLOOKUP(C259,away!$B$2:$E$405,4,FALSE)</f>
        <v>1.0369999999999999</v>
      </c>
      <c r="H259">
        <f>VLOOKUP(A259,away!$A$2:$E$405,3,FALSE)</f>
        <v>1.4921</v>
      </c>
      <c r="I259">
        <f>VLOOKUP(C259,away!$B$2:$E$405,3,FALSE)</f>
        <v>0.89359999999999995</v>
      </c>
      <c r="J259">
        <f>VLOOKUP(B259,home!$B$2:$E$405,4,FALSE)</f>
        <v>0.67020000000000002</v>
      </c>
      <c r="K259" s="3">
        <f t="shared" si="394"/>
        <v>0.69130096164999999</v>
      </c>
      <c r="L259" s="3">
        <f t="shared" si="395"/>
        <v>0.89360484331199996</v>
      </c>
      <c r="M259" s="5">
        <f t="shared" si="396"/>
        <v>0.20496709909120719</v>
      </c>
      <c r="N259" s="5">
        <f t="shared" si="397"/>
        <v>0.14169395270836235</v>
      </c>
      <c r="O259" s="5">
        <f t="shared" si="398"/>
        <v>0.18315959246751334</v>
      </c>
      <c r="P259" s="5">
        <f t="shared" si="399"/>
        <v>0.12661840240821406</v>
      </c>
      <c r="Q259" s="5">
        <f t="shared" si="400"/>
        <v>4.8976582883640263E-2</v>
      </c>
      <c r="R259" s="5">
        <f t="shared" si="401"/>
        <v>8.1836149464011007E-2</v>
      </c>
      <c r="S259" s="5">
        <f t="shared" si="402"/>
        <v>1.9554625961304088E-2</v>
      </c>
      <c r="T259" s="5">
        <f t="shared" si="403"/>
        <v>4.3765711673692531E-2</v>
      </c>
      <c r="U259" s="5">
        <f t="shared" si="404"/>
        <v>5.6573408822203936E-2</v>
      </c>
      <c r="V259" s="5">
        <f t="shared" si="405"/>
        <v>1.3422075542251571E-3</v>
      </c>
      <c r="W259" s="5">
        <f t="shared" si="406"/>
        <v>1.1285852948597148E-2</v>
      </c>
      <c r="X259" s="5">
        <f t="shared" si="407"/>
        <v>1.0085092855773426E-2</v>
      </c>
      <c r="Y259" s="5">
        <f t="shared" si="408"/>
        <v>4.506043910585191E-3</v>
      </c>
      <c r="Z259" s="5">
        <f t="shared" si="409"/>
        <v>2.4376393173014991E-2</v>
      </c>
      <c r="AA259" s="5">
        <f t="shared" si="410"/>
        <v>1.6851424042063759E-2</v>
      </c>
      <c r="AB259" s="5">
        <f t="shared" si="411"/>
        <v>5.824702822725303E-3</v>
      </c>
      <c r="AC259" s="5">
        <f t="shared" si="412"/>
        <v>5.1821785352914561E-5</v>
      </c>
      <c r="AD259" s="5">
        <f t="shared" si="413"/>
        <v>1.9504802491014238E-3</v>
      </c>
      <c r="AE259" s="5">
        <f t="shared" si="414"/>
        <v>1.7429585973814284E-3</v>
      </c>
      <c r="AF259" s="5">
        <f t="shared" si="415"/>
        <v>7.7875812215616707E-4</v>
      </c>
      <c r="AG259" s="5">
        <f t="shared" si="416"/>
        <v>2.319673432424364E-4</v>
      </c>
      <c r="AH259" s="5">
        <f t="shared" si="417"/>
        <v>5.4457157504709409E-3</v>
      </c>
      <c r="AI259" s="5">
        <f t="shared" si="418"/>
        <v>3.7646285351731128E-3</v>
      </c>
      <c r="AJ259" s="5">
        <f t="shared" si="419"/>
        <v>1.3012456633101019E-3</v>
      </c>
      <c r="AK259" s="5">
        <f t="shared" si="420"/>
        <v>2.9985079279638854E-4</v>
      </c>
      <c r="AL259" s="5">
        <f t="shared" si="421"/>
        <v>1.2805160829070674E-6</v>
      </c>
      <c r="AM259" s="5">
        <f t="shared" si="422"/>
        <v>2.6967377437662923E-4</v>
      </c>
      <c r="AN259" s="5">
        <f t="shared" si="423"/>
        <v>2.4098179089718339E-4</v>
      </c>
      <c r="AO259" s="5">
        <f t="shared" si="424"/>
        <v>1.0767124774786132E-4</v>
      </c>
      <c r="AP259" s="5">
        <f t="shared" si="425"/>
        <v>3.2071849490978386E-5</v>
      </c>
      <c r="AQ259" s="5">
        <f t="shared" si="426"/>
        <v>7.1648900097779458E-6</v>
      </c>
      <c r="AR259" s="5">
        <f t="shared" si="427"/>
        <v>9.7326359398425537E-4</v>
      </c>
      <c r="AS259" s="5">
        <f t="shared" si="428"/>
        <v>6.728180584602509E-4</v>
      </c>
      <c r="AT259" s="5">
        <f t="shared" si="429"/>
        <v>2.3255988541452869E-4</v>
      </c>
      <c r="AU259" s="5">
        <f t="shared" si="430"/>
        <v>5.3589624142759162E-5</v>
      </c>
      <c r="AV259" s="5">
        <f t="shared" si="431"/>
        <v>9.2616396760878643E-6</v>
      </c>
      <c r="AW259" s="5">
        <f t="shared" si="432"/>
        <v>2.1973296282754E-8</v>
      </c>
      <c r="AX259" s="5">
        <f t="shared" si="433"/>
        <v>3.1070956593058142E-5</v>
      </c>
      <c r="AY259" s="5">
        <f t="shared" si="434"/>
        <v>2.776515729789367E-5</v>
      </c>
      <c r="AZ259" s="5">
        <f t="shared" si="435"/>
        <v>1.2405539518358651E-5</v>
      </c>
      <c r="BA259" s="5">
        <f t="shared" si="436"/>
        <v>3.6952167325012359E-6</v>
      </c>
      <c r="BB259" s="5">
        <f t="shared" si="437"/>
        <v>8.255158923126617E-7</v>
      </c>
      <c r="BC259" s="5">
        <f t="shared" si="438"/>
        <v>1.4753699992032443E-7</v>
      </c>
      <c r="BD259" s="5">
        <f t="shared" si="439"/>
        <v>1.4495217690059568E-4</v>
      </c>
      <c r="BE259" s="5">
        <f t="shared" si="440"/>
        <v>1.0020557928464271E-4</v>
      </c>
      <c r="BF259" s="5">
        <f t="shared" si="441"/>
        <v>3.4636106661084416E-5</v>
      </c>
      <c r="BG259" s="5">
        <f t="shared" si="442"/>
        <v>7.9813246142065412E-6</v>
      </c>
      <c r="BH259" s="5">
        <f t="shared" si="443"/>
        <v>1.3793743452604492E-6</v>
      </c>
      <c r="BI259" s="5">
        <f t="shared" si="444"/>
        <v>1.9071256227077758E-7</v>
      </c>
      <c r="BJ259" s="8">
        <f t="shared" si="445"/>
        <v>0.2657508747680889</v>
      </c>
      <c r="BK259" s="8">
        <f t="shared" si="446"/>
        <v>0.35256320247368417</v>
      </c>
      <c r="BL259" s="8">
        <f t="shared" si="447"/>
        <v>0.35728755643631377</v>
      </c>
      <c r="BM259" s="8">
        <f t="shared" si="448"/>
        <v>0.21269850464415202</v>
      </c>
      <c r="BN259" s="8">
        <f t="shared" si="449"/>
        <v>0.78725177902294818</v>
      </c>
    </row>
    <row r="260" spans="1:66" x14ac:dyDescent="0.25">
      <c r="A260" t="s">
        <v>16</v>
      </c>
      <c r="B260" t="s">
        <v>462</v>
      </c>
      <c r="C260" t="s">
        <v>18</v>
      </c>
      <c r="D260" s="7" t="s">
        <v>508</v>
      </c>
      <c r="E260">
        <f>VLOOKUP(A260,home!$A$2:$E$405,3,FALSE)</f>
        <v>1.7778</v>
      </c>
      <c r="F260">
        <f>VLOOKUP(B260,home!$B$2:$E$405,3,FALSE)</f>
        <v>1.2375</v>
      </c>
      <c r="G260">
        <f>VLOOKUP(C260,away!$B$2:$E$405,4,FALSE)</f>
        <v>0.84370000000000001</v>
      </c>
      <c r="H260">
        <f>VLOOKUP(A260,away!$A$2:$E$405,3,FALSE)</f>
        <v>1.2716000000000001</v>
      </c>
      <c r="I260">
        <f>VLOOKUP(C260,away!$B$2:$E$405,3,FALSE)</f>
        <v>0.98299999999999998</v>
      </c>
      <c r="J260">
        <f>VLOOKUP(B260,home!$B$2:$E$405,4,FALSE)</f>
        <v>1.5728</v>
      </c>
      <c r="K260" s="3">
        <f t="shared" si="394"/>
        <v>1.85616320175</v>
      </c>
      <c r="L260" s="3">
        <f t="shared" si="395"/>
        <v>1.9659729478399999</v>
      </c>
      <c r="M260" s="5">
        <f t="shared" si="396"/>
        <v>2.1881009825525717E-2</v>
      </c>
      <c r="N260" s="5">
        <f t="shared" si="397"/>
        <v>4.0614725255271017E-2</v>
      </c>
      <c r="O260" s="5">
        <f t="shared" si="398"/>
        <v>4.3017473388404795E-2</v>
      </c>
      <c r="P260" s="5">
        <f t="shared" si="399"/>
        <v>7.9847451135816858E-2</v>
      </c>
      <c r="Q260" s="5">
        <f t="shared" si="400"/>
        <v>3.7693779234010238E-2</v>
      </c>
      <c r="R260" s="5">
        <f t="shared" si="401"/>
        <v>4.2285594483015471E-2</v>
      </c>
      <c r="S260" s="5">
        <f t="shared" si="402"/>
        <v>7.2844163771740855E-2</v>
      </c>
      <c r="T260" s="5">
        <f t="shared" si="403"/>
        <v>7.4104950275917278E-2</v>
      </c>
      <c r="U260" s="5">
        <f t="shared" si="404"/>
        <v>7.8488964443496109E-2</v>
      </c>
      <c r="V260" s="5">
        <f t="shared" si="405"/>
        <v>2.9535610273080326E-2</v>
      </c>
      <c r="W260" s="5">
        <f t="shared" si="406"/>
        <v>2.3321935316352706E-2</v>
      </c>
      <c r="X260" s="5">
        <f t="shared" si="407"/>
        <v>4.5850293923223734E-2</v>
      </c>
      <c r="Y260" s="5">
        <f t="shared" si="408"/>
        <v>4.5070218751785303E-2</v>
      </c>
      <c r="Z260" s="5">
        <f t="shared" si="409"/>
        <v>2.7710778278980251E-2</v>
      </c>
      <c r="AA260" s="5">
        <f t="shared" si="410"/>
        <v>5.143572693329633E-2</v>
      </c>
      <c r="AB260" s="5">
        <f t="shared" si="411"/>
        <v>4.7736551794423029E-2</v>
      </c>
      <c r="AC260" s="5">
        <f t="shared" si="412"/>
        <v>6.7362727339003413E-3</v>
      </c>
      <c r="AD260" s="5">
        <f t="shared" si="413"/>
        <v>1.0822329531951901E-2</v>
      </c>
      <c r="AE260" s="5">
        <f t="shared" si="414"/>
        <v>2.1276407092427365E-2</v>
      </c>
      <c r="AF260" s="5">
        <f t="shared" si="415"/>
        <v>2.0914420385471658E-2</v>
      </c>
      <c r="AG260" s="5">
        <f t="shared" si="416"/>
        <v>1.3705728232530233E-2</v>
      </c>
      <c r="AH260" s="5">
        <f t="shared" si="417"/>
        <v>1.3619660115016856E-2</v>
      </c>
      <c r="AI260" s="5">
        <f t="shared" si="418"/>
        <v>2.5280311925836456E-2</v>
      </c>
      <c r="AJ260" s="5">
        <f t="shared" si="419"/>
        <v>2.3462192362749663E-2</v>
      </c>
      <c r="AK260" s="5">
        <f t="shared" si="420"/>
        <v>1.4516552698705274E-2</v>
      </c>
      <c r="AL260" s="5">
        <f t="shared" si="421"/>
        <v>9.8327126992132832E-4</v>
      </c>
      <c r="AM260" s="5">
        <f t="shared" si="422"/>
        <v>4.0176019668842862E-3</v>
      </c>
      <c r="AN260" s="5">
        <f t="shared" si="423"/>
        <v>7.8984967820832815E-3</v>
      </c>
      <c r="AO260" s="5">
        <f t="shared" si="424"/>
        <v>7.7641155010885112E-3</v>
      </c>
      <c r="AP260" s="5">
        <f t="shared" si="425"/>
        <v>5.0880136796817394E-3</v>
      </c>
      <c r="AQ260" s="5">
        <f t="shared" si="426"/>
        <v>2.5007243131235377E-3</v>
      </c>
      <c r="AR260" s="5">
        <f t="shared" si="427"/>
        <v>5.3551766689797142E-3</v>
      </c>
      <c r="AS260" s="5">
        <f t="shared" si="428"/>
        <v>9.9400818718302832E-3</v>
      </c>
      <c r="AT260" s="5">
        <f t="shared" si="429"/>
        <v>9.2252070964368212E-3</v>
      </c>
      <c r="AU260" s="5">
        <f t="shared" si="430"/>
        <v>5.7078299803096644E-3</v>
      </c>
      <c r="AV260" s="5">
        <f t="shared" si="431"/>
        <v>2.6486659928240549E-3</v>
      </c>
      <c r="AW260" s="5">
        <f t="shared" si="432"/>
        <v>9.9670019935006431E-5</v>
      </c>
      <c r="AX260" s="5">
        <f t="shared" si="433"/>
        <v>1.242887488368173E-3</v>
      </c>
      <c r="AY260" s="5">
        <f t="shared" si="434"/>
        <v>2.4434831793406307E-3</v>
      </c>
      <c r="AZ260" s="5">
        <f t="shared" si="435"/>
        <v>2.4019109145428778E-3</v>
      </c>
      <c r="BA260" s="5">
        <f t="shared" si="436"/>
        <v>1.5740306270376437E-3</v>
      </c>
      <c r="BB260" s="5">
        <f t="shared" si="437"/>
        <v>7.7362540795690969E-4</v>
      </c>
      <c r="BC260" s="5">
        <f t="shared" si="438"/>
        <v>3.0418532476099376E-4</v>
      </c>
      <c r="BD260" s="5">
        <f t="shared" si="439"/>
        <v>1.7546887436863401E-3</v>
      </c>
      <c r="BE260" s="5">
        <f t="shared" si="440"/>
        <v>3.2569886765555214E-3</v>
      </c>
      <c r="BF260" s="5">
        <f t="shared" si="441"/>
        <v>3.0227512649693973E-3</v>
      </c>
      <c r="BG260" s="5">
        <f t="shared" si="442"/>
        <v>1.8702398886931535E-3</v>
      </c>
      <c r="BH260" s="5">
        <f t="shared" si="443"/>
        <v>8.6786761495931115E-4</v>
      </c>
      <c r="BI260" s="5">
        <f t="shared" si="444"/>
        <v>3.2218078617560236E-4</v>
      </c>
      <c r="BJ260" s="8">
        <f t="shared" si="445"/>
        <v>0.36938386318380995</v>
      </c>
      <c r="BK260" s="8">
        <f t="shared" si="446"/>
        <v>0.21427126218932604</v>
      </c>
      <c r="BL260" s="8">
        <f t="shared" si="447"/>
        <v>0.38381470673036383</v>
      </c>
      <c r="BM260" s="8">
        <f t="shared" si="448"/>
        <v>0.72749676390103046</v>
      </c>
      <c r="BN260" s="8">
        <f t="shared" si="449"/>
        <v>0.26534003332204414</v>
      </c>
    </row>
    <row r="261" spans="1:66" x14ac:dyDescent="0.25">
      <c r="A261" t="s">
        <v>16</v>
      </c>
      <c r="B261" t="s">
        <v>55</v>
      </c>
      <c r="C261" t="s">
        <v>221</v>
      </c>
      <c r="D261" s="7" t="s">
        <v>508</v>
      </c>
      <c r="E261">
        <f>VLOOKUP(A261,home!$A$2:$E$405,3,FALSE)</f>
        <v>1.7778</v>
      </c>
      <c r="F261">
        <f>VLOOKUP(B261,home!$B$2:$E$405,3,FALSE)</f>
        <v>0.4219</v>
      </c>
      <c r="G261">
        <f>VLOOKUP(C261,away!$B$2:$E$405,4,FALSE)</f>
        <v>0.33750000000000002</v>
      </c>
      <c r="H261">
        <f>VLOOKUP(A261,away!$A$2:$E$405,3,FALSE)</f>
        <v>1.2716000000000001</v>
      </c>
      <c r="I261">
        <f>VLOOKUP(C261,away!$B$2:$E$405,3,FALSE)</f>
        <v>0.94369999999999998</v>
      </c>
      <c r="J261">
        <f>VLOOKUP(B261,home!$B$2:$E$405,4,FALSE)</f>
        <v>0.98299999999999998</v>
      </c>
      <c r="K261" s="3">
        <f t="shared" si="394"/>
        <v>0.25314316425</v>
      </c>
      <c r="L261" s="3">
        <f t="shared" si="395"/>
        <v>1.1796087683600001</v>
      </c>
      <c r="M261" s="5">
        <f t="shared" si="396"/>
        <v>0.2386512655452688</v>
      </c>
      <c r="N261" s="5">
        <f t="shared" si="397"/>
        <v>6.0412936512396341E-2</v>
      </c>
      <c r="O261" s="5">
        <f t="shared" si="398"/>
        <v>0.28151512541740981</v>
      </c>
      <c r="P261" s="5">
        <f t="shared" si="399"/>
        <v>7.1263629632398726E-2</v>
      </c>
      <c r="Q261" s="5">
        <f t="shared" si="400"/>
        <v>7.6465609551911824E-3</v>
      </c>
      <c r="R261" s="5">
        <f t="shared" si="401"/>
        <v>0.16603885518417094</v>
      </c>
      <c r="S261" s="5">
        <f t="shared" si="402"/>
        <v>5.3200062618360359E-3</v>
      </c>
      <c r="T261" s="5">
        <f t="shared" si="403"/>
        <v>9.019950350542736E-3</v>
      </c>
      <c r="U261" s="5">
        <f t="shared" si="404"/>
        <v>4.2031601189768543E-2</v>
      </c>
      <c r="V261" s="5">
        <f t="shared" si="405"/>
        <v>1.7651183529206565E-4</v>
      </c>
      <c r="W261" s="5">
        <f t="shared" si="406"/>
        <v>6.4522487860919984E-4</v>
      </c>
      <c r="X261" s="5">
        <f t="shared" si="407"/>
        <v>7.6111292437142867E-4</v>
      </c>
      <c r="Y261" s="5">
        <f t="shared" si="408"/>
        <v>4.4890773965032961E-4</v>
      </c>
      <c r="Z261" s="5">
        <f t="shared" si="409"/>
        <v>6.5286963154568112E-2</v>
      </c>
      <c r="AA261" s="5">
        <f t="shared" si="410"/>
        <v>1.6526948437220534E-2</v>
      </c>
      <c r="AB261" s="5">
        <f t="shared" si="411"/>
        <v>2.0918420113972985E-3</v>
      </c>
      <c r="AC261" s="5">
        <f t="shared" si="412"/>
        <v>3.2942613009113407E-6</v>
      </c>
      <c r="AD261" s="5">
        <f t="shared" si="413"/>
        <v>4.0833566855988717E-5</v>
      </c>
      <c r="AE261" s="5">
        <f t="shared" si="414"/>
        <v>4.8167633506738565E-5</v>
      </c>
      <c r="AF261" s="5">
        <f t="shared" si="415"/>
        <v>2.8409481417849885E-5</v>
      </c>
      <c r="AG261" s="5">
        <f t="shared" si="416"/>
        <v>1.1170691128352073E-5</v>
      </c>
      <c r="AH261" s="5">
        <f t="shared" si="417"/>
        <v>1.9253268549181191E-2</v>
      </c>
      <c r="AI261" s="5">
        <f t="shared" si="418"/>
        <v>4.8738333226947331E-3</v>
      </c>
      <c r="AJ261" s="5">
        <f t="shared" si="419"/>
        <v>6.1688879466701785E-4</v>
      </c>
      <c r="AK261" s="5">
        <f t="shared" si="420"/>
        <v>5.2053727157459169E-5</v>
      </c>
      <c r="AL261" s="5">
        <f t="shared" si="421"/>
        <v>3.934796100479238E-8</v>
      </c>
      <c r="AM261" s="5">
        <f t="shared" si="422"/>
        <v>2.0673476643077811E-6</v>
      </c>
      <c r="AN261" s="5">
        <f t="shared" si="423"/>
        <v>2.4386614320660244E-6</v>
      </c>
      <c r="AO261" s="5">
        <f t="shared" si="424"/>
        <v>1.438333204163219E-6</v>
      </c>
      <c r="AP261" s="5">
        <f t="shared" si="425"/>
        <v>5.6555681981808919E-7</v>
      </c>
      <c r="AQ261" s="5">
        <f t="shared" si="426"/>
        <v>1.6678394591580361E-7</v>
      </c>
      <c r="AR261" s="5">
        <f t="shared" si="427"/>
        <v>4.5422648800407884E-3</v>
      </c>
      <c r="AS261" s="5">
        <f t="shared" si="428"/>
        <v>1.1498433045951718E-3</v>
      </c>
      <c r="AT261" s="5">
        <f t="shared" si="429"/>
        <v>1.4553748625844914E-4</v>
      </c>
      <c r="AU261" s="5">
        <f t="shared" si="430"/>
        <v>1.2280606596151577E-5</v>
      </c>
      <c r="AV261" s="5">
        <f t="shared" si="431"/>
        <v>7.7718790316480742E-7</v>
      </c>
      <c r="AW261" s="5">
        <f t="shared" si="432"/>
        <v>3.2638029309196511E-10</v>
      </c>
      <c r="AX261" s="5">
        <f t="shared" si="433"/>
        <v>8.7222488224619819E-8</v>
      </c>
      <c r="AY261" s="5">
        <f t="shared" si="434"/>
        <v>1.0288841190793838E-7</v>
      </c>
      <c r="AZ261" s="5">
        <f t="shared" si="435"/>
        <v>6.0684036424619801E-8</v>
      </c>
      <c r="BA261" s="5">
        <f t="shared" si="436"/>
        <v>2.3861140488653055E-8</v>
      </c>
      <c r="BB261" s="5">
        <f t="shared" si="437"/>
        <v>7.0367026358712381E-9</v>
      </c>
      <c r="BC261" s="5">
        <f t="shared" si="438"/>
        <v>1.6601112259231269E-9</v>
      </c>
      <c r="BD261" s="5">
        <f t="shared" si="439"/>
        <v>8.9301591345163349E-4</v>
      </c>
      <c r="BE261" s="5">
        <f t="shared" si="440"/>
        <v>2.2606087405675063E-4</v>
      </c>
      <c r="BF261" s="5">
        <f t="shared" si="441"/>
        <v>2.8612882485923289E-5</v>
      </c>
      <c r="BG261" s="5">
        <f t="shared" si="442"/>
        <v>2.4143852036000105E-6</v>
      </c>
      <c r="BH261" s="5">
        <f t="shared" si="443"/>
        <v>1.5279627753942167E-7</v>
      </c>
      <c r="BI261" s="5">
        <f t="shared" si="444"/>
        <v>7.73586663639008E-9</v>
      </c>
      <c r="BJ261" s="8">
        <f t="shared" si="445"/>
        <v>7.9070234769627309E-2</v>
      </c>
      <c r="BK261" s="8">
        <f t="shared" si="446"/>
        <v>0.31541484977246942</v>
      </c>
      <c r="BL261" s="8">
        <f t="shared" si="447"/>
        <v>0.54000138468640346</v>
      </c>
      <c r="BM261" s="8">
        <f t="shared" si="448"/>
        <v>0.1742449565742008</v>
      </c>
      <c r="BN261" s="8">
        <f t="shared" si="449"/>
        <v>0.82552837324683592</v>
      </c>
    </row>
    <row r="262" spans="1:66" x14ac:dyDescent="0.25">
      <c r="A262" t="s">
        <v>70</v>
      </c>
      <c r="B262" t="s">
        <v>85</v>
      </c>
      <c r="C262" t="s">
        <v>65</v>
      </c>
      <c r="D262" s="7" t="s">
        <v>508</v>
      </c>
      <c r="E262">
        <f>VLOOKUP(A262,home!$A$2:$E$405,3,FALSE)</f>
        <v>1.359</v>
      </c>
      <c r="F262">
        <f>VLOOKUP(B262,home!$B$2:$E$405,3,FALSE)</f>
        <v>1.1773</v>
      </c>
      <c r="G262">
        <f>VLOOKUP(C262,away!$B$2:$E$405,4,FALSE)</f>
        <v>0.5887</v>
      </c>
      <c r="H262">
        <f>VLOOKUP(A262,away!$A$2:$E$405,3,FALSE)</f>
        <v>1.0342</v>
      </c>
      <c r="I262">
        <f>VLOOKUP(C262,away!$B$2:$E$405,3,FALSE)</f>
        <v>1.5470999999999999</v>
      </c>
      <c r="J262">
        <f>VLOOKUP(B262,home!$B$2:$E$405,4,FALSE)</f>
        <v>1.1603000000000001</v>
      </c>
      <c r="K262" s="3">
        <f t="shared" si="394"/>
        <v>0.94189097709000003</v>
      </c>
      <c r="L262" s="3">
        <f t="shared" si="395"/>
        <v>1.856492554446</v>
      </c>
      <c r="M262" s="5">
        <f t="shared" si="396"/>
        <v>6.090843966401454E-2</v>
      </c>
      <c r="N262" s="5">
        <f t="shared" si="397"/>
        <v>5.7369109748165968E-2</v>
      </c>
      <c r="O262" s="5">
        <f t="shared" si="398"/>
        <v>0.11307606473916641</v>
      </c>
      <c r="P262" s="5">
        <f t="shared" si="399"/>
        <v>0.10650532510266554</v>
      </c>
      <c r="Q262" s="5">
        <f t="shared" si="400"/>
        <v>2.7017723417741741E-2</v>
      </c>
      <c r="R262" s="5">
        <f t="shared" si="401"/>
        <v>0.10496243613715819</v>
      </c>
      <c r="S262" s="5">
        <f t="shared" si="402"/>
        <v>4.6559164615762996E-2</v>
      </c>
      <c r="T262" s="5">
        <f t="shared" si="403"/>
        <v>5.0158202363118874E-2</v>
      </c>
      <c r="U262" s="5">
        <f t="shared" si="404"/>
        <v>9.8863171530974653E-2</v>
      </c>
      <c r="V262" s="5">
        <f t="shared" si="405"/>
        <v>9.0459986447860193E-3</v>
      </c>
      <c r="W262" s="5">
        <f t="shared" si="406"/>
        <v>8.4825833028947147E-3</v>
      </c>
      <c r="X262" s="5">
        <f t="shared" si="407"/>
        <v>1.5747852744291996E-2</v>
      </c>
      <c r="Y262" s="5">
        <f t="shared" si="408"/>
        <v>1.4617885684145055E-2</v>
      </c>
      <c r="Z262" s="5">
        <f t="shared" si="409"/>
        <v>6.4953993728382634E-2</v>
      </c>
      <c r="AA262" s="5">
        <f t="shared" si="410"/>
        <v>6.1179580618724042E-2</v>
      </c>
      <c r="AB262" s="5">
        <f t="shared" si="411"/>
        <v>2.8812247483463206E-2</v>
      </c>
      <c r="AC262" s="5">
        <f t="shared" si="412"/>
        <v>9.886222581137877E-4</v>
      </c>
      <c r="AD262" s="5">
        <f t="shared" si="413"/>
        <v>1.9974171688527057E-3</v>
      </c>
      <c r="AE262" s="5">
        <f t="shared" si="414"/>
        <v>3.7081901020976564E-3</v>
      </c>
      <c r="AF262" s="5">
        <f t="shared" si="415"/>
        <v>3.4421136575073273E-3</v>
      </c>
      <c r="AG262" s="5">
        <f t="shared" si="416"/>
        <v>2.1300861255730799E-3</v>
      </c>
      <c r="AH262" s="5">
        <f t="shared" si="417"/>
        <v>3.0146651434568638E-2</v>
      </c>
      <c r="AI262" s="5">
        <f t="shared" si="418"/>
        <v>2.8394858975697504E-2</v>
      </c>
      <c r="AJ262" s="5">
        <f t="shared" si="419"/>
        <v>1.3372430732476239E-2</v>
      </c>
      <c r="AK262" s="5">
        <f t="shared" si="420"/>
        <v>4.1984572828934631E-3</v>
      </c>
      <c r="AL262" s="5">
        <f t="shared" si="421"/>
        <v>6.9148732481058171E-5</v>
      </c>
      <c r="AM262" s="5">
        <f t="shared" si="422"/>
        <v>3.7626984176540341E-4</v>
      </c>
      <c r="AN262" s="5">
        <f t="shared" si="423"/>
        <v>6.9854215970004596E-4</v>
      </c>
      <c r="AO262" s="5">
        <f t="shared" si="424"/>
        <v>6.4841915922488221E-4</v>
      </c>
      <c r="AP262" s="5">
        <f t="shared" si="425"/>
        <v>4.0126178042037625E-4</v>
      </c>
      <c r="AQ262" s="5">
        <f t="shared" si="426"/>
        <v>1.862348769335436E-4</v>
      </c>
      <c r="AR262" s="5">
        <f t="shared" si="427"/>
        <v>1.1193406785951102E-2</v>
      </c>
      <c r="AS262" s="5">
        <f t="shared" si="428"/>
        <v>1.0542968854585319E-2</v>
      </c>
      <c r="AT262" s="5">
        <f t="shared" si="429"/>
        <v>4.9651636179374025E-3</v>
      </c>
      <c r="AU262" s="5">
        <f t="shared" si="430"/>
        <v>1.5588809371702599E-3</v>
      </c>
      <c r="AV262" s="5">
        <f t="shared" si="431"/>
        <v>3.6707397226956774E-4</v>
      </c>
      <c r="AW262" s="5">
        <f t="shared" si="432"/>
        <v>3.3587336965478317E-6</v>
      </c>
      <c r="AX262" s="5">
        <f t="shared" si="433"/>
        <v>5.9067528151652555E-5</v>
      </c>
      <c r="AY262" s="5">
        <f t="shared" si="434"/>
        <v>1.0965842622307246E-4</v>
      </c>
      <c r="AZ262" s="5">
        <f t="shared" si="435"/>
        <v>1.0179002590770004E-4</v>
      </c>
      <c r="BA262" s="5">
        <f t="shared" si="436"/>
        <v>6.2990808404836838E-5</v>
      </c>
      <c r="BB262" s="5">
        <f t="shared" si="437"/>
        <v>2.923549170052853E-5</v>
      </c>
      <c r="BC262" s="5">
        <f t="shared" si="438"/>
        <v>1.0855094533519811E-5</v>
      </c>
      <c r="BD262" s="5">
        <f t="shared" si="439"/>
        <v>3.4634127261672564E-3</v>
      </c>
      <c r="BE262" s="5">
        <f t="shared" si="440"/>
        <v>3.2621571967156177E-3</v>
      </c>
      <c r="BF262" s="5">
        <f t="shared" si="441"/>
        <v>1.5362982147178242E-3</v>
      </c>
      <c r="BG262" s="5">
        <f t="shared" si="442"/>
        <v>4.8234180885406474E-4</v>
      </c>
      <c r="BH262" s="5">
        <f t="shared" si="443"/>
        <v>1.1357834940822826E-4</v>
      </c>
      <c r="BI262" s="5">
        <f t="shared" si="444"/>
        <v>2.1395684500077114E-5</v>
      </c>
      <c r="BJ262" s="8">
        <f t="shared" si="445"/>
        <v>0.1873554895073547</v>
      </c>
      <c r="BK262" s="8">
        <f t="shared" si="446"/>
        <v>0.224186357444047</v>
      </c>
      <c r="BL262" s="8">
        <f t="shared" si="447"/>
        <v>0.52051257708339915</v>
      </c>
      <c r="BM262" s="8">
        <f t="shared" si="448"/>
        <v>0.52706301926174459</v>
      </c>
      <c r="BN262" s="8">
        <f t="shared" si="449"/>
        <v>0.46983909880891239</v>
      </c>
    </row>
    <row r="263" spans="1:66" x14ac:dyDescent="0.25">
      <c r="A263" t="s">
        <v>19</v>
      </c>
      <c r="B263" t="s">
        <v>235</v>
      </c>
      <c r="C263" t="s">
        <v>241</v>
      </c>
      <c r="D263" s="7" t="s">
        <v>508</v>
      </c>
      <c r="E263">
        <f>VLOOKUP(A263,home!$A$2:$E$405,3,FALSE)</f>
        <v>1.4750000000000001</v>
      </c>
      <c r="F263">
        <f>VLOOKUP(B263,home!$B$2:$E$405,3,FALSE)</f>
        <v>0.67800000000000005</v>
      </c>
      <c r="G263">
        <f>VLOOKUP(C263,away!$B$2:$E$405,4,FALSE)</f>
        <v>0.84750000000000003</v>
      </c>
      <c r="H263">
        <f>VLOOKUP(A263,away!$A$2:$E$405,3,FALSE)</f>
        <v>1.5625</v>
      </c>
      <c r="I263">
        <f>VLOOKUP(C263,away!$B$2:$E$405,3,FALSE)</f>
        <v>1.28</v>
      </c>
      <c r="J263">
        <f>VLOOKUP(B263,home!$B$2:$E$405,4,FALSE)</f>
        <v>0.8</v>
      </c>
      <c r="K263" s="3">
        <f t="shared" si="394"/>
        <v>0.84754237500000007</v>
      </c>
      <c r="L263" s="3">
        <f t="shared" si="395"/>
        <v>1.6</v>
      </c>
      <c r="M263" s="5">
        <f t="shared" si="396"/>
        <v>8.6505924591717687E-2</v>
      </c>
      <c r="N263" s="5">
        <f t="shared" si="397"/>
        <v>7.3317436780035328E-2</v>
      </c>
      <c r="O263" s="5">
        <f t="shared" si="398"/>
        <v>0.13840947934674833</v>
      </c>
      <c r="P263" s="5">
        <f t="shared" si="399"/>
        <v>0.11730789884805654</v>
      </c>
      <c r="Q263" s="5">
        <f t="shared" si="400"/>
        <v>3.1069817248731747E-2</v>
      </c>
      <c r="R263" s="5">
        <f t="shared" si="401"/>
        <v>0.11072758347739868</v>
      </c>
      <c r="S263" s="5">
        <f t="shared" si="402"/>
        <v>3.9769366078376653E-2</v>
      </c>
      <c r="T263" s="5">
        <f t="shared" si="403"/>
        <v>4.9711707597970799E-2</v>
      </c>
      <c r="U263" s="5">
        <f t="shared" si="404"/>
        <v>9.3846319078445262E-2</v>
      </c>
      <c r="V263" s="5">
        <f t="shared" si="405"/>
        <v>5.9922174183665395E-3</v>
      </c>
      <c r="W263" s="5">
        <f t="shared" si="406"/>
        <v>8.7776622339353575E-3</v>
      </c>
      <c r="X263" s="5">
        <f t="shared" si="407"/>
        <v>1.4044259574296574E-2</v>
      </c>
      <c r="Y263" s="5">
        <f t="shared" si="408"/>
        <v>1.1235407659437263E-2</v>
      </c>
      <c r="Z263" s="5">
        <f t="shared" si="409"/>
        <v>5.905471118794596E-2</v>
      </c>
      <c r="AA263" s="5">
        <f t="shared" si="410"/>
        <v>5.0051370175170799E-2</v>
      </c>
      <c r="AB263" s="5">
        <f t="shared" si="411"/>
        <v>2.1210328575134212E-2</v>
      </c>
      <c r="AC263" s="5">
        <f t="shared" si="412"/>
        <v>5.0786581822787437E-4</v>
      </c>
      <c r="AD263" s="5">
        <f t="shared" si="413"/>
        <v>1.8598601741743443E-3</v>
      </c>
      <c r="AE263" s="5">
        <f t="shared" si="414"/>
        <v>2.9757762786789513E-3</v>
      </c>
      <c r="AF263" s="5">
        <f t="shared" si="415"/>
        <v>2.380621022943162E-3</v>
      </c>
      <c r="AG263" s="5">
        <f t="shared" si="416"/>
        <v>1.2696645455696862E-3</v>
      </c>
      <c r="AH263" s="5">
        <f t="shared" si="417"/>
        <v>2.3621884475178379E-2</v>
      </c>
      <c r="AI263" s="5">
        <f t="shared" si="418"/>
        <v>2.0020548070068315E-2</v>
      </c>
      <c r="AJ263" s="5">
        <f t="shared" si="419"/>
        <v>8.4841314300536826E-3</v>
      </c>
      <c r="AK263" s="5">
        <f t="shared" si="420"/>
        <v>2.3968869673466151E-3</v>
      </c>
      <c r="AL263" s="5">
        <f t="shared" si="421"/>
        <v>2.7548019312778943E-5</v>
      </c>
      <c r="AM263" s="5">
        <f t="shared" si="422"/>
        <v>3.1526206183752758E-4</v>
      </c>
      <c r="AN263" s="5">
        <f t="shared" si="423"/>
        <v>5.0441929894004425E-4</v>
      </c>
      <c r="AO263" s="5">
        <f t="shared" si="424"/>
        <v>4.0353543915203554E-4</v>
      </c>
      <c r="AP263" s="5">
        <f t="shared" si="425"/>
        <v>2.1521890088108559E-4</v>
      </c>
      <c r="AQ263" s="5">
        <f t="shared" si="426"/>
        <v>8.6087560352434217E-5</v>
      </c>
      <c r="AR263" s="5">
        <f t="shared" si="427"/>
        <v>7.5590030320570791E-3</v>
      </c>
      <c r="AS263" s="5">
        <f t="shared" si="428"/>
        <v>6.4065753824218592E-3</v>
      </c>
      <c r="AT263" s="5">
        <f t="shared" si="429"/>
        <v>2.7149220576171778E-3</v>
      </c>
      <c r="AU263" s="5">
        <f t="shared" si="430"/>
        <v>7.6700382955091672E-4</v>
      </c>
      <c r="AV263" s="5">
        <f t="shared" si="431"/>
        <v>1.6251706183291974E-4</v>
      </c>
      <c r="AW263" s="5">
        <f t="shared" si="432"/>
        <v>1.03769394288438E-6</v>
      </c>
      <c r="AX263" s="5">
        <f t="shared" si="433"/>
        <v>4.4532992772862494E-5</v>
      </c>
      <c r="AY263" s="5">
        <f t="shared" si="434"/>
        <v>7.1252788436580009E-5</v>
      </c>
      <c r="AZ263" s="5">
        <f t="shared" si="435"/>
        <v>5.7002230749264024E-5</v>
      </c>
      <c r="BA263" s="5">
        <f t="shared" si="436"/>
        <v>3.0401189732940807E-5</v>
      </c>
      <c r="BB263" s="5">
        <f t="shared" si="437"/>
        <v>1.216047589317632E-5</v>
      </c>
      <c r="BC263" s="5">
        <f t="shared" si="438"/>
        <v>3.8913522858164213E-6</v>
      </c>
      <c r="BD263" s="5">
        <f t="shared" si="439"/>
        <v>2.0157341418818894E-3</v>
      </c>
      <c r="BE263" s="5">
        <f t="shared" si="440"/>
        <v>1.708420101979164E-3</v>
      </c>
      <c r="BF263" s="5">
        <f t="shared" si="441"/>
        <v>7.2397921536458134E-4</v>
      </c>
      <c r="BG263" s="5">
        <f t="shared" si="442"/>
        <v>2.0453435454691128E-4</v>
      </c>
      <c r="BH263" s="5">
        <f t="shared" si="443"/>
        <v>4.3337883155445302E-5</v>
      </c>
      <c r="BI263" s="5">
        <f t="shared" si="444"/>
        <v>7.3461384834077242E-6</v>
      </c>
      <c r="BJ263" s="8">
        <f t="shared" si="445"/>
        <v>0.19838597740680694</v>
      </c>
      <c r="BK263" s="8">
        <f t="shared" si="446"/>
        <v>0.25018207356249461</v>
      </c>
      <c r="BL263" s="8">
        <f t="shared" si="447"/>
        <v>0.4910819047944357</v>
      </c>
      <c r="BM263" s="8">
        <f t="shared" si="448"/>
        <v>0.44129631156450133</v>
      </c>
      <c r="BN263" s="8">
        <f t="shared" si="449"/>
        <v>0.55733814029268824</v>
      </c>
    </row>
    <row r="264" spans="1:66" x14ac:dyDescent="0.25">
      <c r="A264" t="s">
        <v>25</v>
      </c>
      <c r="B264" t="s">
        <v>249</v>
      </c>
      <c r="C264" t="s">
        <v>498</v>
      </c>
      <c r="D264" s="7" t="s">
        <v>508</v>
      </c>
      <c r="E264">
        <f>VLOOKUP(A264,home!$A$2:$E$405,3,FALSE)</f>
        <v>1.35</v>
      </c>
      <c r="F264">
        <f>VLOOKUP(B264,home!$B$2:$E$405,3,FALSE)</f>
        <v>1.2345999999999999</v>
      </c>
      <c r="G264">
        <f>VLOOKUP(C264,away!$B$2:$E$405,4,FALSE)</f>
        <v>0.55559999999999998</v>
      </c>
      <c r="H264">
        <f>VLOOKUP(A264,away!$A$2:$E$405,3,FALSE)</f>
        <v>1.0667</v>
      </c>
      <c r="I264">
        <f>VLOOKUP(C264,away!$B$2:$E$405,3,FALSE)</f>
        <v>1.6406000000000001</v>
      </c>
      <c r="J264">
        <f>VLOOKUP(B264,home!$B$2:$E$405,4,FALSE)</f>
        <v>1.5625</v>
      </c>
      <c r="K264" s="3">
        <f t="shared" si="394"/>
        <v>0.92602407599999992</v>
      </c>
      <c r="L264" s="3">
        <f t="shared" si="395"/>
        <v>2.73441878125</v>
      </c>
      <c r="M264" s="5">
        <f t="shared" si="396"/>
        <v>2.5721119419528832E-2</v>
      </c>
      <c r="N264" s="5">
        <f t="shared" si="397"/>
        <v>2.3818375844154843E-2</v>
      </c>
      <c r="O264" s="5">
        <f t="shared" si="398"/>
        <v>7.0332312015533749E-2</v>
      </c>
      <c r="P264" s="5">
        <f t="shared" si="399"/>
        <v>6.5129414247128328E-2</v>
      </c>
      <c r="Q264" s="5">
        <f t="shared" si="400"/>
        <v>1.1028194741452099E-2</v>
      </c>
      <c r="R264" s="5">
        <f t="shared" si="401"/>
        <v>9.6158997452005263E-2</v>
      </c>
      <c r="S264" s="5">
        <f t="shared" si="402"/>
        <v>4.1229160082292257E-2</v>
      </c>
      <c r="T264" s="5">
        <f t="shared" si="403"/>
        <v>3.015570282430911E-2</v>
      </c>
      <c r="U264" s="5">
        <f t="shared" si="404"/>
        <v>8.9045546764579528E-2</v>
      </c>
      <c r="V264" s="5">
        <f t="shared" si="405"/>
        <v>1.1599767500450801E-2</v>
      </c>
      <c r="W264" s="5">
        <f t="shared" si="406"/>
        <v>3.4041246151337475E-3</v>
      </c>
      <c r="X264" s="5">
        <f t="shared" si="407"/>
        <v>9.3083022813371472E-3</v>
      </c>
      <c r="Y264" s="5">
        <f t="shared" si="408"/>
        <v>1.2726398289820261E-2</v>
      </c>
      <c r="Z264" s="5">
        <f t="shared" si="409"/>
        <v>8.7646322872978036E-2</v>
      </c>
      <c r="AA264" s="5">
        <f t="shared" si="410"/>
        <v>8.1162605153247136E-2</v>
      </c>
      <c r="AB264" s="5">
        <f t="shared" si="411"/>
        <v>3.7579263221394245E-2</v>
      </c>
      <c r="AC264" s="5">
        <f t="shared" si="412"/>
        <v>1.8357629832919306E-3</v>
      </c>
      <c r="AD264" s="5">
        <f t="shared" si="413"/>
        <v>7.8807533782952071E-4</v>
      </c>
      <c r="AE264" s="5">
        <f t="shared" si="414"/>
        <v>2.1549280048009799E-3</v>
      </c>
      <c r="AF264" s="5">
        <f t="shared" si="415"/>
        <v>2.9462378042846957E-3</v>
      </c>
      <c r="AG264" s="5">
        <f t="shared" si="416"/>
        <v>2.6854159953549443E-3</v>
      </c>
      <c r="AH264" s="5">
        <f t="shared" si="417"/>
        <v>5.9915437842843151E-2</v>
      </c>
      <c r="AI264" s="5">
        <f t="shared" si="418"/>
        <v>5.5483137966554255E-2</v>
      </c>
      <c r="AJ264" s="5">
        <f t="shared" si="419"/>
        <v>2.5689360784529453E-2</v>
      </c>
      <c r="AK264" s="5">
        <f t="shared" si="420"/>
        <v>7.9296555278415091E-3</v>
      </c>
      <c r="AL264" s="5">
        <f t="shared" si="421"/>
        <v>1.8593618084535829E-4</v>
      </c>
      <c r="AM264" s="5">
        <f t="shared" si="422"/>
        <v>1.4595534730639401E-4</v>
      </c>
      <c r="AN264" s="5">
        <f t="shared" si="423"/>
        <v>3.9910304289847041E-4</v>
      </c>
      <c r="AO264" s="5">
        <f t="shared" si="424"/>
        <v>5.4565742807780103E-4</v>
      </c>
      <c r="AP264" s="5">
        <f t="shared" si="425"/>
        <v>4.9735197315483671E-4</v>
      </c>
      <c r="AQ264" s="5">
        <f t="shared" si="426"/>
        <v>3.3999214407158285E-4</v>
      </c>
      <c r="AR264" s="5">
        <f t="shared" si="427"/>
        <v>3.2766779704857439E-2</v>
      </c>
      <c r="AS264" s="5">
        <f t="shared" si="428"/>
        <v>3.0342826899686159E-2</v>
      </c>
      <c r="AT264" s="5">
        <f t="shared" si="429"/>
        <v>1.4049094121504907E-2</v>
      </c>
      <c r="AU264" s="5">
        <f t="shared" si="430"/>
        <v>4.3365998008345384E-3</v>
      </c>
      <c r="AV264" s="5">
        <f t="shared" si="431"/>
        <v>1.0039489558873965E-3</v>
      </c>
      <c r="AW264" s="5">
        <f t="shared" si="432"/>
        <v>1.3078222206218763E-5</v>
      </c>
      <c r="AX264" s="5">
        <f t="shared" si="433"/>
        <v>2.2526360937777083E-5</v>
      </c>
      <c r="AY264" s="5">
        <f t="shared" si="434"/>
        <v>6.159650442147403E-5</v>
      </c>
      <c r="AZ264" s="5">
        <f t="shared" si="435"/>
        <v>8.4215319274713634E-5</v>
      </c>
      <c r="BA264" s="5">
        <f t="shared" si="436"/>
        <v>7.6759983564580694E-5</v>
      </c>
      <c r="BB264" s="5">
        <f t="shared" si="437"/>
        <v>5.2473485176857698E-5</v>
      </c>
      <c r="BC264" s="5">
        <f t="shared" si="438"/>
        <v>2.8696896677048616E-5</v>
      </c>
      <c r="BD264" s="5">
        <f t="shared" si="439"/>
        <v>1.493301630434061E-2</v>
      </c>
      <c r="BE264" s="5">
        <f t="shared" si="440"/>
        <v>1.3828332625119946E-2</v>
      </c>
      <c r="BF264" s="5">
        <f t="shared" si="441"/>
        <v>6.4026844708986739E-3</v>
      </c>
      <c r="BG264" s="5">
        <f t="shared" si="442"/>
        <v>1.9763466570278318E-3</v>
      </c>
      <c r="BH264" s="5">
        <f t="shared" si="443"/>
        <v>4.5753614673247147E-4</v>
      </c>
      <c r="BI264" s="5">
        <f t="shared" si="444"/>
        <v>8.4737897502907509E-5</v>
      </c>
      <c r="BJ264" s="8">
        <f t="shared" si="445"/>
        <v>0.10127008422403892</v>
      </c>
      <c r="BK264" s="8">
        <f t="shared" si="446"/>
        <v>0.14576275691795898</v>
      </c>
      <c r="BL264" s="8">
        <f t="shared" si="447"/>
        <v>0.64347822031292123</v>
      </c>
      <c r="BM264" s="8">
        <f t="shared" si="448"/>
        <v>0.68592045232587895</v>
      </c>
      <c r="BN264" s="8">
        <f t="shared" si="449"/>
        <v>0.29218841371980309</v>
      </c>
    </row>
    <row r="265" spans="1:66" x14ac:dyDescent="0.25">
      <c r="A265" t="s">
        <v>173</v>
      </c>
      <c r="B265" t="s">
        <v>486</v>
      </c>
      <c r="C265" t="s">
        <v>174</v>
      </c>
      <c r="D265" s="7" t="s">
        <v>508</v>
      </c>
      <c r="E265">
        <f>VLOOKUP(A265,home!$A$2:$E$405,3,FALSE)</f>
        <v>1.8412999999999999</v>
      </c>
      <c r="F265">
        <f>VLOOKUP(B265,home!$B$2:$E$405,3,FALSE)</f>
        <v>1.0862000000000001</v>
      </c>
      <c r="G265">
        <f>VLOOKUP(C265,away!$B$2:$E$405,4,FALSE)</f>
        <v>0.72409999999999997</v>
      </c>
      <c r="H265">
        <f>VLOOKUP(A265,away!$A$2:$E$405,3,FALSE)</f>
        <v>1.4127000000000001</v>
      </c>
      <c r="I265">
        <f>VLOOKUP(C265,away!$B$2:$E$405,3,FALSE)</f>
        <v>0.47189999999999999</v>
      </c>
      <c r="J265">
        <f>VLOOKUP(B265,home!$B$2:$E$405,4,FALSE)</f>
        <v>1.8875999999999999</v>
      </c>
      <c r="K265" s="3">
        <f t="shared" si="394"/>
        <v>1.4482145254460002</v>
      </c>
      <c r="L265" s="3">
        <f t="shared" si="395"/>
        <v>1.2583744481879999</v>
      </c>
      <c r="M265" s="5">
        <f t="shared" si="396"/>
        <v>6.6764153038750371E-2</v>
      </c>
      <c r="N265" s="5">
        <f t="shared" si="397"/>
        <v>9.6688816209818007E-2</v>
      </c>
      <c r="O265" s="5">
        <f t="shared" si="398"/>
        <v>8.401430423887668E-2</v>
      </c>
      <c r="P265" s="5">
        <f t="shared" si="399"/>
        <v>0.12167073574398067</v>
      </c>
      <c r="Q265" s="5">
        <f t="shared" si="400"/>
        <v>7.0013074041618578E-2</v>
      </c>
      <c r="R265" s="5">
        <f t="shared" si="401"/>
        <v>5.2860726868247603E-2</v>
      </c>
      <c r="S265" s="5">
        <f t="shared" si="402"/>
        <v>5.543307022815587E-2</v>
      </c>
      <c r="T265" s="5">
        <f t="shared" si="403"/>
        <v>8.8102663413067342E-2</v>
      </c>
      <c r="U265" s="5">
        <f t="shared" si="404"/>
        <v>7.655367247622985E-2</v>
      </c>
      <c r="V265" s="5">
        <f t="shared" si="405"/>
        <v>1.12245571117464E-2</v>
      </c>
      <c r="W265" s="5">
        <f t="shared" si="406"/>
        <v>3.379798359939943E-2</v>
      </c>
      <c r="X265" s="5">
        <f t="shared" si="407"/>
        <v>4.2530518961761327E-2</v>
      </c>
      <c r="Y265" s="5">
        <f t="shared" si="408"/>
        <v>2.6759659164827847E-2</v>
      </c>
      <c r="Z265" s="5">
        <f t="shared" si="409"/>
        <v>2.2172862667882556E-2</v>
      </c>
      <c r="AA265" s="5">
        <f t="shared" si="410"/>
        <v>3.2111061786346873E-2</v>
      </c>
      <c r="AB265" s="5">
        <f t="shared" si="411"/>
        <v>2.3251853053240765E-2</v>
      </c>
      <c r="AC265" s="5">
        <f t="shared" si="412"/>
        <v>1.2784743571466548E-3</v>
      </c>
      <c r="AD265" s="5">
        <f t="shared" si="413"/>
        <v>1.2236682694858992E-2</v>
      </c>
      <c r="AE265" s="5">
        <f t="shared" si="414"/>
        <v>1.5398328833794829E-2</v>
      </c>
      <c r="AF265" s="5">
        <f t="shared" si="415"/>
        <v>9.6884317746219716E-3</v>
      </c>
      <c r="AG265" s="5">
        <f t="shared" si="416"/>
        <v>4.0638916627323361E-3</v>
      </c>
      <c r="AH265" s="5">
        <f t="shared" si="417"/>
        <v>6.9754409561112573E-3</v>
      </c>
      <c r="AI265" s="5">
        <f t="shared" si="418"/>
        <v>1.0101934914031259E-2</v>
      </c>
      <c r="AJ265" s="5">
        <f t="shared" si="419"/>
        <v>7.3148844388050815E-3</v>
      </c>
      <c r="AK265" s="5">
        <f t="shared" si="420"/>
        <v>3.5311739654121433E-3</v>
      </c>
      <c r="AL265" s="5">
        <f t="shared" si="421"/>
        <v>9.3195470074225006E-5</v>
      </c>
      <c r="AM265" s="5">
        <f t="shared" si="422"/>
        <v>3.5442683243936978E-3</v>
      </c>
      <c r="AN265" s="5">
        <f t="shared" si="423"/>
        <v>4.460016696939126E-3</v>
      </c>
      <c r="AO265" s="5">
        <f t="shared" si="424"/>
        <v>2.8061855249600204E-3</v>
      </c>
      <c r="AP265" s="5">
        <f t="shared" si="425"/>
        <v>1.1770773871615729E-3</v>
      </c>
      <c r="AQ265" s="5">
        <f t="shared" si="426"/>
        <v>3.7030102688600445E-4</v>
      </c>
      <c r="AR265" s="5">
        <f t="shared" si="427"/>
        <v>1.7555433328028934E-3</v>
      </c>
      <c r="AS265" s="5">
        <f t="shared" si="428"/>
        <v>2.5424033546150322E-3</v>
      </c>
      <c r="AT265" s="5">
        <f t="shared" si="429"/>
        <v>1.8409727338480641E-3</v>
      </c>
      <c r="AU265" s="5">
        <f t="shared" si="430"/>
        <v>8.8870781803626641E-4</v>
      </c>
      <c r="AV265" s="5">
        <f t="shared" si="431"/>
        <v>3.2175989273938558E-4</v>
      </c>
      <c r="AW265" s="5">
        <f t="shared" si="432"/>
        <v>4.7177518406371015E-6</v>
      </c>
      <c r="AX265" s="5">
        <f t="shared" si="433"/>
        <v>8.5547681157751817E-4</v>
      </c>
      <c r="AY265" s="5">
        <f t="shared" si="434"/>
        <v>1.0765101607064888E-3</v>
      </c>
      <c r="AZ265" s="5">
        <f t="shared" si="435"/>
        <v>6.7732643972390173E-4</v>
      </c>
      <c r="BA265" s="5">
        <f t="shared" si="436"/>
        <v>2.8411009494356914E-4</v>
      </c>
      <c r="BB265" s="5">
        <f t="shared" si="437"/>
        <v>8.9379220987313571E-5</v>
      </c>
      <c r="BC265" s="5">
        <f t="shared" si="438"/>
        <v>2.2494505577876776E-5</v>
      </c>
      <c r="BD265" s="5">
        <f t="shared" si="439"/>
        <v>3.6818847878099432E-4</v>
      </c>
      <c r="BE265" s="5">
        <f t="shared" si="440"/>
        <v>5.3321590307250249E-4</v>
      </c>
      <c r="BF265" s="5">
        <f t="shared" si="441"/>
        <v>3.8610550801420235E-4</v>
      </c>
      <c r="BG265" s="5">
        <f t="shared" si="442"/>
        <v>1.8638786835362492E-4</v>
      </c>
      <c r="BH265" s="5">
        <f t="shared" si="443"/>
        <v>6.7482404579159144E-5</v>
      </c>
      <c r="BI265" s="5">
        <f t="shared" si="444"/>
        <v>1.9545799704712383E-5</v>
      </c>
      <c r="BJ265" s="8">
        <f t="shared" si="445"/>
        <v>0.41464319655035781</v>
      </c>
      <c r="BK265" s="8">
        <f t="shared" si="446"/>
        <v>0.25754069611056074</v>
      </c>
      <c r="BL265" s="8">
        <f t="shared" si="447"/>
        <v>0.30562536579184835</v>
      </c>
      <c r="BM265" s="8">
        <f t="shared" si="448"/>
        <v>0.50689851857049184</v>
      </c>
      <c r="BN265" s="8">
        <f t="shared" si="449"/>
        <v>0.49201181014129192</v>
      </c>
    </row>
    <row r="266" spans="1:66" x14ac:dyDescent="0.25">
      <c r="A266" t="s">
        <v>27</v>
      </c>
      <c r="B266" t="s">
        <v>264</v>
      </c>
      <c r="C266" t="s">
        <v>181</v>
      </c>
      <c r="D266" s="7" t="s">
        <v>508</v>
      </c>
      <c r="E266">
        <f>VLOOKUP(A266,home!$A$2:$E$405,3,FALSE)</f>
        <v>1.381</v>
      </c>
      <c r="F266">
        <f>VLOOKUP(B266,home!$B$2:$E$405,3,FALSE)</f>
        <v>0.2414</v>
      </c>
      <c r="G266">
        <f>VLOOKUP(C266,away!$B$2:$E$405,4,FALSE)</f>
        <v>0.48270000000000002</v>
      </c>
      <c r="H266">
        <f>VLOOKUP(A266,away!$A$2:$E$405,3,FALSE)</f>
        <v>1.127</v>
      </c>
      <c r="I266">
        <f>VLOOKUP(C266,away!$B$2:$E$405,3,FALSE)</f>
        <v>3.5491999999999999</v>
      </c>
      <c r="J266">
        <f>VLOOKUP(B266,home!$B$2:$E$405,4,FALSE)</f>
        <v>1.1831</v>
      </c>
      <c r="K266" s="3">
        <f t="shared" si="394"/>
        <v>0.16091934018000001</v>
      </c>
      <c r="L266" s="3">
        <f t="shared" si="395"/>
        <v>4.7323389520400001</v>
      </c>
      <c r="M266" s="5">
        <f t="shared" si="396"/>
        <v>7.4969553648032393E-3</v>
      </c>
      <c r="N266" s="5">
        <f t="shared" si="397"/>
        <v>1.2064051106630486E-3</v>
      </c>
      <c r="O266" s="5">
        <f t="shared" si="398"/>
        <v>3.547813389456362E-2</v>
      </c>
      <c r="P266" s="5">
        <f t="shared" si="399"/>
        <v>5.7091178971308727E-3</v>
      </c>
      <c r="Q266" s="5">
        <f t="shared" si="400"/>
        <v>9.706695719883885E-5</v>
      </c>
      <c r="R266" s="5">
        <f t="shared" si="401"/>
        <v>8.3947277487466998E-2</v>
      </c>
      <c r="S266" s="5">
        <f t="shared" si="402"/>
        <v>1.0869088042181332E-3</v>
      </c>
      <c r="T266" s="5">
        <f t="shared" si="403"/>
        <v>4.5935374250806465E-4</v>
      </c>
      <c r="U266" s="5">
        <f t="shared" si="404"/>
        <v>1.350874050319056E-2</v>
      </c>
      <c r="V266" s="5">
        <f t="shared" si="405"/>
        <v>9.1967564086726895E-5</v>
      </c>
      <c r="W266" s="5">
        <f t="shared" si="406"/>
        <v>5.2066502352391475E-6</v>
      </c>
      <c r="X266" s="5">
        <f t="shared" si="407"/>
        <v>2.4639633717870452E-5</v>
      </c>
      <c r="Y266" s="5">
        <f t="shared" si="408"/>
        <v>5.8301549203538241E-5</v>
      </c>
      <c r="Z266" s="5">
        <f t="shared" si="409"/>
        <v>0.13242232372388357</v>
      </c>
      <c r="AA266" s="5">
        <f t="shared" si="410"/>
        <v>2.1309312958749708E-2</v>
      </c>
      <c r="AB266" s="5">
        <f t="shared" si="411"/>
        <v>1.7145402905055635E-3</v>
      </c>
      <c r="AC266" s="5">
        <f t="shared" si="412"/>
        <v>4.3772241574567139E-6</v>
      </c>
      <c r="AD266" s="5">
        <f t="shared" si="413"/>
        <v>2.0946268010068146E-7</v>
      </c>
      <c r="AE266" s="5">
        <f t="shared" si="414"/>
        <v>9.9124840003914876E-7</v>
      </c>
      <c r="AF266" s="5">
        <f t="shared" si="415"/>
        <v>2.3454617073262957E-6</v>
      </c>
      <c r="AG266" s="5">
        <f t="shared" si="416"/>
        <v>3.6998399326994905E-6</v>
      </c>
      <c r="AH266" s="5">
        <f t="shared" si="417"/>
        <v>0.15666683016954625</v>
      </c>
      <c r="AI266" s="5">
        <f t="shared" si="418"/>
        <v>2.5210722938975503E-2</v>
      </c>
      <c r="AJ266" s="5">
        <f t="shared" si="419"/>
        <v>2.0284464504003643E-3</v>
      </c>
      <c r="AK266" s="5">
        <f t="shared" si="420"/>
        <v>1.088054214629632E-4</v>
      </c>
      <c r="AL266" s="5">
        <f t="shared" si="421"/>
        <v>1.3333460084030054E-7</v>
      </c>
      <c r="AM266" s="5">
        <f t="shared" si="422"/>
        <v>6.7413192548272207E-9</v>
      </c>
      <c r="AN266" s="5">
        <f t="shared" si="423"/>
        <v>3.1902207697756129E-8</v>
      </c>
      <c r="AO266" s="5">
        <f t="shared" si="424"/>
        <v>7.5486030072080818E-8</v>
      </c>
      <c r="AP266" s="5">
        <f t="shared" si="425"/>
        <v>1.1907516014832363E-7</v>
      </c>
      <c r="AQ266" s="5">
        <f t="shared" si="426"/>
        <v>1.408760046475783E-7</v>
      </c>
      <c r="AR266" s="5">
        <f t="shared" si="427"/>
        <v>0.14828010858079579</v>
      </c>
      <c r="AS266" s="5">
        <f t="shared" si="428"/>
        <v>2.3861137234640419E-2</v>
      </c>
      <c r="AT266" s="5">
        <f t="shared" si="429"/>
        <v>1.9198592298713831E-3</v>
      </c>
      <c r="AU266" s="5">
        <f t="shared" si="430"/>
        <v>1.0298082683646193E-4</v>
      </c>
      <c r="AV266" s="5">
        <f t="shared" si="431"/>
        <v>4.1429016764285744E-6</v>
      </c>
      <c r="AW266" s="5">
        <f t="shared" si="432"/>
        <v>2.8204892627996193E-9</v>
      </c>
      <c r="AX266" s="5">
        <f t="shared" si="433"/>
        <v>1.8080144107158732E-10</v>
      </c>
      <c r="AY266" s="5">
        <f t="shared" si="434"/>
        <v>8.5561370216803754E-10</v>
      </c>
      <c r="AZ266" s="5">
        <f t="shared" si="435"/>
        <v>2.0245270253344772E-9</v>
      </c>
      <c r="BA266" s="5">
        <f t="shared" si="436"/>
        <v>3.1935827004826732E-9</v>
      </c>
      <c r="BB266" s="5">
        <f t="shared" si="437"/>
        <v>3.778278952513813E-9</v>
      </c>
      <c r="BC266" s="5">
        <f t="shared" si="438"/>
        <v>3.5760193317308005E-9</v>
      </c>
      <c r="BD266" s="5">
        <f t="shared" si="439"/>
        <v>0.11695195560827008</v>
      </c>
      <c r="BE266" s="5">
        <f t="shared" si="440"/>
        <v>1.8819831529243474E-2</v>
      </c>
      <c r="BF266" s="5">
        <f t="shared" si="441"/>
        <v>1.5142374359923103E-3</v>
      </c>
      <c r="BG266" s="5">
        <f t="shared" si="442"/>
        <v>8.1223363025245828E-5</v>
      </c>
      <c r="BH266" s="5">
        <f t="shared" si="443"/>
        <v>3.2676024963057933E-6</v>
      </c>
      <c r="BI266" s="5">
        <f t="shared" si="444"/>
        <v>1.0516408753520992E-7</v>
      </c>
      <c r="BJ266" s="8">
        <f t="shared" si="445"/>
        <v>1.8586073457917398E-3</v>
      </c>
      <c r="BK266" s="8">
        <f t="shared" si="446"/>
        <v>1.438946104461097E-2</v>
      </c>
      <c r="BL266" s="8">
        <f t="shared" si="447"/>
        <v>0.65151165959179713</v>
      </c>
      <c r="BM266" s="8">
        <f t="shared" si="448"/>
        <v>0.66624709695913242</v>
      </c>
      <c r="BN266" s="8">
        <f t="shared" si="449"/>
        <v>0.13393495671182662</v>
      </c>
    </row>
    <row r="267" spans="1:66" x14ac:dyDescent="0.25">
      <c r="A267" t="s">
        <v>31</v>
      </c>
      <c r="B267" t="s">
        <v>197</v>
      </c>
      <c r="C267" t="s">
        <v>200</v>
      </c>
      <c r="D267" s="7" t="s">
        <v>508</v>
      </c>
      <c r="E267">
        <f>VLOOKUP(A267,home!$A$2:$E$405,3,FALSE)</f>
        <v>1.5143</v>
      </c>
      <c r="F267">
        <f>VLOOKUP(B267,home!$B$2:$E$405,3,FALSE)</f>
        <v>1.8160000000000001</v>
      </c>
      <c r="G267">
        <f>VLOOKUP(C267,away!$B$2:$E$405,4,FALSE)</f>
        <v>0.99060000000000004</v>
      </c>
      <c r="H267">
        <f>VLOOKUP(A267,away!$A$2:$E$405,3,FALSE)</f>
        <v>1.3714</v>
      </c>
      <c r="I267">
        <f>VLOOKUP(C267,away!$B$2:$E$405,3,FALSE)</f>
        <v>0.72919999999999996</v>
      </c>
      <c r="J267">
        <f>VLOOKUP(B267,home!$B$2:$E$405,4,FALSE)</f>
        <v>1.4583999999999999</v>
      </c>
      <c r="K267" s="3">
        <f t="shared" si="394"/>
        <v>2.7241190932800001</v>
      </c>
      <c r="L267" s="3">
        <f t="shared" si="395"/>
        <v>1.4584362849919998</v>
      </c>
      <c r="M267" s="5">
        <f t="shared" si="396"/>
        <v>1.5259463999682987E-2</v>
      </c>
      <c r="N267" s="5">
        <f t="shared" si="397"/>
        <v>4.1568597234755221E-2</v>
      </c>
      <c r="O267" s="5">
        <f t="shared" si="398"/>
        <v>2.2254955986666818E-2</v>
      </c>
      <c r="P267" s="5">
        <f t="shared" si="399"/>
        <v>6.0625150523385116E-2</v>
      </c>
      <c r="Q267" s="5">
        <f t="shared" si="400"/>
        <v>5.6618904704031463E-2</v>
      </c>
      <c r="R267" s="5">
        <f t="shared" si="401"/>
        <v>1.6228717665927411E-2</v>
      </c>
      <c r="S267" s="5">
        <f t="shared" si="402"/>
        <v>6.0215235542668152E-2</v>
      </c>
      <c r="T267" s="5">
        <f t="shared" si="403"/>
        <v>8.257506503686371E-2</v>
      </c>
      <c r="U267" s="5">
        <f t="shared" si="404"/>
        <v>4.4208959653203296E-2</v>
      </c>
      <c r="V267" s="5">
        <f t="shared" si="405"/>
        <v>2.6581374306107748E-2</v>
      </c>
      <c r="W267" s="5">
        <f t="shared" si="406"/>
        <v>5.1412213114950978E-2</v>
      </c>
      <c r="X267" s="5">
        <f t="shared" si="407"/>
        <v>7.4981437098586068E-2</v>
      </c>
      <c r="Y267" s="5">
        <f t="shared" si="408"/>
        <v>5.4677824282711597E-2</v>
      </c>
      <c r="Z267" s="5">
        <f t="shared" si="409"/>
        <v>7.8895169009597366E-3</v>
      </c>
      <c r="AA267" s="5">
        <f t="shared" si="410"/>
        <v>2.1491983626659671E-2</v>
      </c>
      <c r="AB267" s="5">
        <f t="shared" si="411"/>
        <v>2.927336147492238E-2</v>
      </c>
      <c r="AC267" s="5">
        <f t="shared" si="412"/>
        <v>6.6004113023715311E-3</v>
      </c>
      <c r="AD267" s="5">
        <f t="shared" si="413"/>
        <v>3.5013247843554599E-2</v>
      </c>
      <c r="AE267" s="5">
        <f t="shared" si="414"/>
        <v>5.106459111045792E-2</v>
      </c>
      <c r="AF267" s="5">
        <f t="shared" si="415"/>
        <v>3.7237226276885881E-2</v>
      </c>
      <c r="AG267" s="5">
        <f t="shared" si="416"/>
        <v>1.8102707318222635E-2</v>
      </c>
      <c r="AH267" s="5">
        <f t="shared" si="417"/>
        <v>2.8765894298543298E-3</v>
      </c>
      <c r="AI267" s="5">
        <f t="shared" si="418"/>
        <v>7.8361721893936091E-3</v>
      </c>
      <c r="AJ267" s="5">
        <f t="shared" si="419"/>
        <v>1.0673333139678437E-2</v>
      </c>
      <c r="AK267" s="5">
        <f t="shared" si="420"/>
        <v>9.6918101982454014E-3</v>
      </c>
      <c r="AL267" s="5">
        <f t="shared" si="421"/>
        <v>1.0489252538119023E-3</v>
      </c>
      <c r="AM267" s="5">
        <f t="shared" si="422"/>
        <v>1.9076051393674378E-2</v>
      </c>
      <c r="AN267" s="5">
        <f t="shared" si="423"/>
        <v>2.7821205526906919E-2</v>
      </c>
      <c r="AO267" s="5">
        <f t="shared" si="424"/>
        <v>2.0287727816330512E-2</v>
      </c>
      <c r="AP267" s="5">
        <f t="shared" si="425"/>
        <v>9.8627861291259739E-3</v>
      </c>
      <c r="AQ267" s="5">
        <f t="shared" si="426"/>
        <v>3.59606129045828E-3</v>
      </c>
      <c r="AR267" s="5">
        <f t="shared" si="427"/>
        <v>8.3906448030480097E-4</v>
      </c>
      <c r="AS267" s="5">
        <f t="shared" si="428"/>
        <v>2.2857115712913685E-3</v>
      </c>
      <c r="AT267" s="5">
        <f t="shared" si="429"/>
        <v>3.1132752665429244E-3</v>
      </c>
      <c r="AU267" s="5">
        <f t="shared" si="430"/>
        <v>2.8269775320753205E-3</v>
      </c>
      <c r="AV267" s="5">
        <f t="shared" si="431"/>
        <v>1.925255867849989E-3</v>
      </c>
      <c r="AW267" s="5">
        <f t="shared" si="432"/>
        <v>1.157592199857224E-4</v>
      </c>
      <c r="AX267" s="5">
        <f t="shared" si="433"/>
        <v>8.660905970983155E-3</v>
      </c>
      <c r="AY267" s="5">
        <f t="shared" si="434"/>
        <v>1.2631379528985702E-2</v>
      </c>
      <c r="AZ267" s="5">
        <f t="shared" si="435"/>
        <v>9.2110311172889543E-3</v>
      </c>
      <c r="BA267" s="5">
        <f t="shared" si="436"/>
        <v>4.4779006678815356E-3</v>
      </c>
      <c r="BB267" s="5">
        <f t="shared" si="437"/>
        <v>1.6326832036570864E-3</v>
      </c>
      <c r="BC267" s="5">
        <f t="shared" si="438"/>
        <v>4.762328852220957E-4</v>
      </c>
      <c r="BD267" s="5">
        <f t="shared" si="439"/>
        <v>2.0395368058741272E-4</v>
      </c>
      <c r="BE267" s="5">
        <f t="shared" si="440"/>
        <v>5.5559411543290148E-4</v>
      </c>
      <c r="BF267" s="5">
        <f t="shared" si="441"/>
        <v>7.5675226898238982E-4</v>
      </c>
      <c r="BG267" s="5">
        <f t="shared" si="442"/>
        <v>6.8716110160596349E-4</v>
      </c>
      <c r="BH267" s="5">
        <f t="shared" si="443"/>
        <v>4.6797716926103087E-4</v>
      </c>
      <c r="BI267" s="5">
        <f t="shared" si="444"/>
        <v>2.5496510840062014E-4</v>
      </c>
      <c r="BJ267" s="8">
        <f t="shared" si="445"/>
        <v>0.62098577955153467</v>
      </c>
      <c r="BK267" s="8">
        <f t="shared" si="446"/>
        <v>0.18296194045701317</v>
      </c>
      <c r="BL267" s="8">
        <f t="shared" si="447"/>
        <v>0.17845257152688612</v>
      </c>
      <c r="BM267" s="8">
        <f t="shared" si="448"/>
        <v>0.76521839801294467</v>
      </c>
      <c r="BN267" s="8">
        <f t="shared" si="449"/>
        <v>0.212555790114449</v>
      </c>
    </row>
    <row r="268" spans="1:66" x14ac:dyDescent="0.25">
      <c r="A268" t="s">
        <v>285</v>
      </c>
      <c r="B268" t="s">
        <v>339</v>
      </c>
      <c r="C268" t="s">
        <v>348</v>
      </c>
      <c r="D268" s="7" t="s">
        <v>508</v>
      </c>
      <c r="E268">
        <f>VLOOKUP(A268,home!$A$2:$E$405,3,FALSE)</f>
        <v>1.35</v>
      </c>
      <c r="F268">
        <f>VLOOKUP(B268,home!$B$2:$E$405,3,FALSE)</f>
        <v>1.1111</v>
      </c>
      <c r="G268">
        <f>VLOOKUP(C268,away!$B$2:$E$405,4,FALSE)</f>
        <v>1.2963</v>
      </c>
      <c r="H268">
        <f>VLOOKUP(A268,away!$A$2:$E$405,3,FALSE)</f>
        <v>1.3</v>
      </c>
      <c r="I268">
        <f>VLOOKUP(C268,away!$B$2:$E$405,3,FALSE)</f>
        <v>1.1537999999999999</v>
      </c>
      <c r="J268">
        <f>VLOOKUP(B268,home!$B$2:$E$405,4,FALSE)</f>
        <v>0.76919999999999999</v>
      </c>
      <c r="K268" s="3">
        <f t="shared" si="394"/>
        <v>1.9444305555000001</v>
      </c>
      <c r="L268" s="3">
        <f t="shared" si="395"/>
        <v>1.153753848</v>
      </c>
      <c r="M268" s="5">
        <f t="shared" si="396"/>
        <v>4.513106786259248E-2</v>
      </c>
      <c r="N268" s="5">
        <f t="shared" si="397"/>
        <v>8.7754227354368899E-2</v>
      </c>
      <c r="O268" s="5">
        <f t="shared" si="398"/>
        <v>5.2070143210815219E-2</v>
      </c>
      <c r="P268" s="5">
        <f t="shared" si="399"/>
        <v>0.10124677748836999</v>
      </c>
      <c r="Q268" s="5">
        <f t="shared" si="400"/>
        <v>8.5316000521064431E-2</v>
      </c>
      <c r="R268" s="5">
        <f t="shared" si="401"/>
        <v>3.0038064047694563E-2</v>
      </c>
      <c r="S268" s="5">
        <f t="shared" si="402"/>
        <v>5.6784109247036647E-2</v>
      </c>
      <c r="T268" s="5">
        <f t="shared" si="403"/>
        <v>9.843366389714811E-2</v>
      </c>
      <c r="U268" s="5">
        <f t="shared" si="404"/>
        <v>5.8406929562403329E-2</v>
      </c>
      <c r="V268" s="5">
        <f t="shared" si="405"/>
        <v>1.4154349261907902E-2</v>
      </c>
      <c r="W268" s="5">
        <f t="shared" si="406"/>
        <v>5.5297012762070545E-2</v>
      </c>
      <c r="X268" s="5">
        <f t="shared" si="407"/>
        <v>6.3799141257144004E-2</v>
      </c>
      <c r="Y268" s="5">
        <f t="shared" si="408"/>
        <v>3.6804252362262722E-2</v>
      </c>
      <c r="Z268" s="5">
        <f t="shared" si="409"/>
        <v>1.1552177327166019E-2</v>
      </c>
      <c r="AA268" s="5">
        <f t="shared" si="410"/>
        <v>2.2462406577495927E-2</v>
      </c>
      <c r="AB268" s="5">
        <f t="shared" si="411"/>
        <v>2.1838294849673635E-2</v>
      </c>
      <c r="AC268" s="5">
        <f t="shared" si="412"/>
        <v>1.9846115964066492E-3</v>
      </c>
      <c r="AD268" s="5">
        <f t="shared" si="413"/>
        <v>2.6880300310610845E-2</v>
      </c>
      <c r="AE268" s="5">
        <f t="shared" si="414"/>
        <v>3.1013249918762864E-2</v>
      </c>
      <c r="AF268" s="5">
        <f t="shared" si="415"/>
        <v>1.7890828216379169E-2</v>
      </c>
      <c r="AG268" s="5">
        <f t="shared" si="416"/>
        <v>6.8805372995181463E-3</v>
      </c>
      <c r="AH268" s="5">
        <f t="shared" si="417"/>
        <v>3.3320922609990397E-3</v>
      </c>
      <c r="AI268" s="5">
        <f t="shared" si="418"/>
        <v>6.4790220060316137E-3</v>
      </c>
      <c r="AJ268" s="5">
        <f t="shared" si="419"/>
        <v>6.2990041791423897E-3</v>
      </c>
      <c r="AK268" s="5">
        <f t="shared" si="420"/>
        <v>4.082658731715553E-3</v>
      </c>
      <c r="AL268" s="5">
        <f t="shared" si="421"/>
        <v>1.7809064860950993E-4</v>
      </c>
      <c r="AM268" s="5">
        <f t="shared" si="422"/>
        <v>1.0453375452993578E-2</v>
      </c>
      <c r="AN268" s="5">
        <f t="shared" si="423"/>
        <v>1.2060622153480086E-2</v>
      </c>
      <c r="AO268" s="5">
        <f t="shared" si="424"/>
        <v>6.9574946094258473E-3</v>
      </c>
      <c r="AP268" s="5">
        <f t="shared" si="425"/>
        <v>2.6757453926881092E-3</v>
      </c>
      <c r="AQ268" s="5">
        <f t="shared" si="426"/>
        <v>7.7178788577054482E-4</v>
      </c>
      <c r="AR268" s="5">
        <f t="shared" si="427"/>
        <v>7.6888285360373178E-4</v>
      </c>
      <c r="AS268" s="5">
        <f t="shared" si="428"/>
        <v>1.4950393141471294E-3</v>
      </c>
      <c r="AT268" s="5">
        <f t="shared" si="429"/>
        <v>1.4535000620507213E-3</v>
      </c>
      <c r="AU268" s="5">
        <f t="shared" si="430"/>
        <v>9.4207664435752298E-4</v>
      </c>
      <c r="AV268" s="5">
        <f t="shared" si="431"/>
        <v>4.5795065322791847E-4</v>
      </c>
      <c r="AW268" s="5">
        <f t="shared" si="432"/>
        <v>1.109798706946463E-5</v>
      </c>
      <c r="AX268" s="5">
        <f t="shared" si="433"/>
        <v>3.387643773152395E-3</v>
      </c>
      <c r="AY268" s="5">
        <f t="shared" si="434"/>
        <v>3.9085070389278153E-3</v>
      </c>
      <c r="AZ268" s="5">
        <f t="shared" si="435"/>
        <v>2.2547275180490262E-3</v>
      </c>
      <c r="BA268" s="5">
        <f t="shared" si="436"/>
        <v>8.6713351671351764E-4</v>
      </c>
      <c r="BB268" s="5">
        <f t="shared" si="437"/>
        <v>2.5011465790949854E-4</v>
      </c>
      <c r="BC268" s="5">
        <f t="shared" si="438"/>
        <v>5.7714149800857459E-5</v>
      </c>
      <c r="BD268" s="5">
        <f t="shared" si="439"/>
        <v>1.4785025850108782E-4</v>
      </c>
      <c r="BE268" s="5">
        <f t="shared" si="440"/>
        <v>2.8748456026808883E-4</v>
      </c>
      <c r="BF268" s="5">
        <f t="shared" si="441"/>
        <v>2.7949688160987664E-4</v>
      </c>
      <c r="BG268" s="5">
        <f t="shared" si="442"/>
        <v>1.8115409225640341E-4</v>
      </c>
      <c r="BH268" s="5">
        <f t="shared" si="443"/>
        <v>8.8060388059304167E-5</v>
      </c>
      <c r="BI268" s="5">
        <f t="shared" si="444"/>
        <v>3.4245461854339687E-5</v>
      </c>
      <c r="BJ268" s="8">
        <f t="shared" si="445"/>
        <v>0.55371408004824108</v>
      </c>
      <c r="BK268" s="8">
        <f t="shared" si="446"/>
        <v>0.223387513143851</v>
      </c>
      <c r="BL268" s="8">
        <f t="shared" si="447"/>
        <v>0.21114435659590747</v>
      </c>
      <c r="BM268" s="8">
        <f t="shared" si="448"/>
        <v>0.59434443757840161</v>
      </c>
      <c r="BN268" s="8">
        <f t="shared" si="449"/>
        <v>0.40155628048490555</v>
      </c>
    </row>
    <row r="269" spans="1:66" x14ac:dyDescent="0.25">
      <c r="A269" t="s">
        <v>287</v>
      </c>
      <c r="B269" t="s">
        <v>329</v>
      </c>
      <c r="C269" t="s">
        <v>326</v>
      </c>
      <c r="D269" s="7" t="s">
        <v>508</v>
      </c>
      <c r="E269">
        <f>VLOOKUP(A269,home!$A$2:$E$405,3,FALSE)</f>
        <v>1.2423999999999999</v>
      </c>
      <c r="F269">
        <f>VLOOKUP(B269,home!$B$2:$E$405,3,FALSE)</f>
        <v>1.2073</v>
      </c>
      <c r="G269">
        <f>VLOOKUP(C269,away!$B$2:$E$405,4,FALSE)</f>
        <v>1.0731999999999999</v>
      </c>
      <c r="H269">
        <f>VLOOKUP(A269,away!$A$2:$E$405,3,FALSE)</f>
        <v>0.87880000000000003</v>
      </c>
      <c r="I269">
        <f>VLOOKUP(C269,away!$B$2:$E$405,3,FALSE)</f>
        <v>0.75860000000000005</v>
      </c>
      <c r="J269">
        <f>VLOOKUP(B269,home!$B$2:$E$405,4,FALSE)</f>
        <v>0.56899999999999995</v>
      </c>
      <c r="K269" s="3">
        <f t="shared" si="394"/>
        <v>1.6097458248639998</v>
      </c>
      <c r="L269" s="3">
        <f t="shared" si="395"/>
        <v>0.37932821991999999</v>
      </c>
      <c r="M269" s="5">
        <f t="shared" si="396"/>
        <v>0.13682205790666463</v>
      </c>
      <c r="N269" s="5">
        <f t="shared" si="397"/>
        <v>0.22024873646455384</v>
      </c>
      <c r="O269" s="5">
        <f t="shared" si="398"/>
        <v>5.190046767152625E-2</v>
      </c>
      <c r="P269" s="5">
        <f t="shared" si="399"/>
        <v>8.3546561142728376E-2</v>
      </c>
      <c r="Q269" s="5">
        <f t="shared" si="400"/>
        <v>0.17727224197769348</v>
      </c>
      <c r="R269" s="5">
        <f t="shared" si="401"/>
        <v>9.8436560074277781E-3</v>
      </c>
      <c r="S269" s="5">
        <f t="shared" si="402"/>
        <v>1.2753842446108344E-2</v>
      </c>
      <c r="T269" s="5">
        <f t="shared" si="403"/>
        <v>6.7244363990625958E-2</v>
      </c>
      <c r="U269" s="5">
        <f t="shared" si="404"/>
        <v>1.5845784159354299E-2</v>
      </c>
      <c r="V269" s="5">
        <f t="shared" si="405"/>
        <v>8.6530855723683465E-4</v>
      </c>
      <c r="W269" s="5">
        <f t="shared" si="406"/>
        <v>9.5121083795957587E-2</v>
      </c>
      <c r="X269" s="5">
        <f t="shared" si="407"/>
        <v>3.6082111393181737E-2</v>
      </c>
      <c r="Y269" s="5">
        <f t="shared" si="408"/>
        <v>6.8434815428653891E-3</v>
      </c>
      <c r="Z269" s="5">
        <f t="shared" si="409"/>
        <v>1.2446588369341314E-3</v>
      </c>
      <c r="AA269" s="5">
        <f t="shared" si="410"/>
        <v>2.0035843661348001E-3</v>
      </c>
      <c r="AB269" s="5">
        <f t="shared" si="411"/>
        <v>1.612630784074139E-3</v>
      </c>
      <c r="AC269" s="5">
        <f t="shared" si="412"/>
        <v>3.3023528602853965E-5</v>
      </c>
      <c r="AD269" s="5">
        <f t="shared" si="413"/>
        <v>3.8280191874270356E-2</v>
      </c>
      <c r="AE269" s="5">
        <f t="shared" si="414"/>
        <v>1.4520757041863019E-2</v>
      </c>
      <c r="AF269" s="5">
        <f t="shared" si="415"/>
        <v>2.7540664602903517E-3</v>
      </c>
      <c r="AG269" s="5">
        <f t="shared" si="416"/>
        <v>3.4823170930777154E-4</v>
      </c>
      <c r="AH269" s="5">
        <f t="shared" si="417"/>
        <v>1.1803355525548039E-4</v>
      </c>
      <c r="AI269" s="5">
        <f t="shared" si="418"/>
        <v>1.9000402276636379E-4</v>
      </c>
      <c r="AJ269" s="5">
        <f t="shared" si="419"/>
        <v>1.5292909117775924E-4</v>
      </c>
      <c r="AK269" s="5">
        <f t="shared" si="420"/>
        <v>8.2058988674547971E-5</v>
      </c>
      <c r="AL269" s="5">
        <f t="shared" si="421"/>
        <v>8.0659574743396342E-7</v>
      </c>
      <c r="AM269" s="5">
        <f t="shared" si="422"/>
        <v>1.2324275808919902E-2</v>
      </c>
      <c r="AN269" s="5">
        <f t="shared" si="423"/>
        <v>4.6749456044007038E-3</v>
      </c>
      <c r="AO269" s="5">
        <f t="shared" si="424"/>
        <v>8.8666939717007372E-4</v>
      </c>
      <c r="AP269" s="5">
        <f t="shared" si="425"/>
        <v>1.1211290802868787E-4</v>
      </c>
      <c r="AQ269" s="5">
        <f t="shared" si="426"/>
        <v>1.063189745814421E-5</v>
      </c>
      <c r="AR269" s="5">
        <f t="shared" si="427"/>
        <v>8.9546916811780698E-6</v>
      </c>
      <c r="AS269" s="5">
        <f t="shared" si="428"/>
        <v>1.441477754672079E-5</v>
      </c>
      <c r="AT269" s="5">
        <f t="shared" si="429"/>
        <v>1.1602063986088561E-5</v>
      </c>
      <c r="AU269" s="5">
        <f t="shared" si="430"/>
        <v>6.2254580204703461E-6</v>
      </c>
      <c r="AV269" s="5">
        <f t="shared" si="431"/>
        <v>2.5053512640795605E-6</v>
      </c>
      <c r="AW269" s="5">
        <f t="shared" si="432"/>
        <v>1.3681253422932534E-8</v>
      </c>
      <c r="AX269" s="5">
        <f t="shared" si="433"/>
        <v>3.3064919213135315E-3</v>
      </c>
      <c r="AY269" s="5">
        <f t="shared" si="434"/>
        <v>1.2542456946917225E-3</v>
      </c>
      <c r="AZ269" s="5">
        <f t="shared" si="435"/>
        <v>2.3788539335486741E-4</v>
      </c>
      <c r="BA269" s="5">
        <f t="shared" si="436"/>
        <v>3.0078880935423623E-5</v>
      </c>
      <c r="BB269" s="5">
        <f t="shared" si="437"/>
        <v>2.8524420906049662E-6</v>
      </c>
      <c r="BC269" s="5">
        <f t="shared" si="438"/>
        <v>2.1640235613081312E-7</v>
      </c>
      <c r="BD269" s="5">
        <f t="shared" si="439"/>
        <v>5.661278758922847E-7</v>
      </c>
      <c r="BE269" s="5">
        <f t="shared" si="440"/>
        <v>9.1132198455672996E-7</v>
      </c>
      <c r="BF269" s="5">
        <f t="shared" si="441"/>
        <v>7.3349837987348536E-7</v>
      </c>
      <c r="BG269" s="5">
        <f t="shared" si="442"/>
        <v>3.9358198484861701E-7</v>
      </c>
      <c r="BH269" s="5">
        <f t="shared" si="443"/>
        <v>1.5839173921293687E-7</v>
      </c>
      <c r="BI269" s="5">
        <f t="shared" si="444"/>
        <v>5.0994088178194518E-8</v>
      </c>
      <c r="BJ269" s="8">
        <f t="shared" si="445"/>
        <v>0.68155567260132932</v>
      </c>
      <c r="BK269" s="8">
        <f t="shared" si="446"/>
        <v>0.23527584587178019</v>
      </c>
      <c r="BL269" s="8">
        <f t="shared" si="447"/>
        <v>8.1795664904942528E-2</v>
      </c>
      <c r="BM269" s="8">
        <f t="shared" si="448"/>
        <v>0.31898388903095337</v>
      </c>
      <c r="BN269" s="8">
        <f t="shared" si="449"/>
        <v>0.67963372117059428</v>
      </c>
    </row>
    <row r="270" spans="1:66" s="10" customFormat="1" x14ac:dyDescent="0.25">
      <c r="A270" t="s">
        <v>34</v>
      </c>
      <c r="B270" t="s">
        <v>209</v>
      </c>
      <c r="C270" t="s">
        <v>269</v>
      </c>
      <c r="D270" s="7" t="s">
        <v>508</v>
      </c>
      <c r="E270">
        <f>VLOOKUP(A270,home!$A$2:$E$405,3,FALSE)</f>
        <v>1.4921</v>
      </c>
      <c r="F270">
        <f>VLOOKUP(B270,home!$B$2:$E$405,3,FALSE)</f>
        <v>0.89359999999999995</v>
      </c>
      <c r="G270">
        <f>VLOOKUP(C270,away!$B$2:$E$405,4,FALSE)</f>
        <v>0.67020000000000002</v>
      </c>
      <c r="H270">
        <f>VLOOKUP(A270,away!$A$2:$E$405,3,FALSE)</f>
        <v>1.2222</v>
      </c>
      <c r="I270">
        <f>VLOOKUP(C270,away!$B$2:$E$405,3,FALSE)</f>
        <v>0</v>
      </c>
      <c r="J270">
        <f>VLOOKUP(B270,home!$B$2:$E$405,4,FALSE)</f>
        <v>0.54549999999999998</v>
      </c>
      <c r="K270" s="3">
        <f t="shared" si="394"/>
        <v>0.89360484331199996</v>
      </c>
      <c r="L270" s="3">
        <f t="shared" si="395"/>
        <v>0</v>
      </c>
      <c r="M270" s="5">
        <f t="shared" si="396"/>
        <v>0.40917806811948099</v>
      </c>
      <c r="N270" s="5">
        <f t="shared" si="397"/>
        <v>0.36564350344861563</v>
      </c>
      <c r="O270" s="5">
        <f t="shared" si="398"/>
        <v>0</v>
      </c>
      <c r="P270" s="5">
        <f t="shared" si="399"/>
        <v>0</v>
      </c>
      <c r="Q270" s="5">
        <f t="shared" si="400"/>
        <v>0.16337040280362541</v>
      </c>
      <c r="R270" s="5">
        <f t="shared" si="401"/>
        <v>0</v>
      </c>
      <c r="S270" s="5">
        <f t="shared" si="402"/>
        <v>0</v>
      </c>
      <c r="T270" s="5">
        <f t="shared" si="403"/>
        <v>0</v>
      </c>
      <c r="U270" s="5">
        <f t="shared" si="404"/>
        <v>0</v>
      </c>
      <c r="V270" s="5">
        <f t="shared" si="405"/>
        <v>0</v>
      </c>
      <c r="W270" s="5">
        <f t="shared" si="406"/>
        <v>4.8662861066384011E-2</v>
      </c>
      <c r="X270" s="5">
        <f t="shared" si="407"/>
        <v>0</v>
      </c>
      <c r="Y270" s="5">
        <f t="shared" si="408"/>
        <v>0</v>
      </c>
      <c r="Z270" s="5">
        <f t="shared" si="409"/>
        <v>0</v>
      </c>
      <c r="AA270" s="5">
        <f t="shared" si="410"/>
        <v>0</v>
      </c>
      <c r="AB270" s="5">
        <f t="shared" si="411"/>
        <v>0</v>
      </c>
      <c r="AC270" s="5">
        <f t="shared" si="412"/>
        <v>0</v>
      </c>
      <c r="AD270" s="5">
        <f t="shared" si="413"/>
        <v>1.0871342084584925E-2</v>
      </c>
      <c r="AE270" s="5">
        <f t="shared" si="414"/>
        <v>0</v>
      </c>
      <c r="AF270" s="5">
        <f t="shared" si="415"/>
        <v>0</v>
      </c>
      <c r="AG270" s="5">
        <f t="shared" si="416"/>
        <v>0</v>
      </c>
      <c r="AH270" s="5">
        <f t="shared" si="417"/>
        <v>0</v>
      </c>
      <c r="AI270" s="5">
        <f t="shared" si="418"/>
        <v>0</v>
      </c>
      <c r="AJ270" s="5">
        <f t="shared" si="419"/>
        <v>0</v>
      </c>
      <c r="AK270" s="5">
        <f t="shared" si="420"/>
        <v>0</v>
      </c>
      <c r="AL270" s="5">
        <f t="shared" si="421"/>
        <v>0</v>
      </c>
      <c r="AM270" s="5">
        <f t="shared" si="422"/>
        <v>1.9429367880173332E-3</v>
      </c>
      <c r="AN270" s="5">
        <f t="shared" si="423"/>
        <v>0</v>
      </c>
      <c r="AO270" s="5">
        <f t="shared" si="424"/>
        <v>0</v>
      </c>
      <c r="AP270" s="5">
        <f t="shared" si="425"/>
        <v>0</v>
      </c>
      <c r="AQ270" s="5">
        <f t="shared" si="426"/>
        <v>0</v>
      </c>
      <c r="AR270" s="5">
        <f t="shared" si="427"/>
        <v>0</v>
      </c>
      <c r="AS270" s="5">
        <f t="shared" si="428"/>
        <v>0</v>
      </c>
      <c r="AT270" s="5">
        <f t="shared" si="429"/>
        <v>0</v>
      </c>
      <c r="AU270" s="5">
        <f t="shared" si="430"/>
        <v>0</v>
      </c>
      <c r="AV270" s="5">
        <f t="shared" si="431"/>
        <v>0</v>
      </c>
      <c r="AW270" s="5">
        <f t="shared" si="432"/>
        <v>0</v>
      </c>
      <c r="AX270" s="5">
        <f t="shared" si="433"/>
        <v>2.8936962067022478E-4</v>
      </c>
      <c r="AY270" s="5">
        <f t="shared" si="434"/>
        <v>0</v>
      </c>
      <c r="AZ270" s="5">
        <f t="shared" si="435"/>
        <v>0</v>
      </c>
      <c r="BA270" s="5">
        <f t="shared" si="436"/>
        <v>0</v>
      </c>
      <c r="BB270" s="5">
        <f t="shared" si="437"/>
        <v>0</v>
      </c>
      <c r="BC270" s="5">
        <f t="shared" si="438"/>
        <v>0</v>
      </c>
      <c r="BD270" s="5">
        <f t="shared" si="439"/>
        <v>0</v>
      </c>
      <c r="BE270" s="5">
        <f t="shared" si="440"/>
        <v>0</v>
      </c>
      <c r="BF270" s="5">
        <f t="shared" si="441"/>
        <v>0</v>
      </c>
      <c r="BG270" s="5">
        <f t="shared" si="442"/>
        <v>0</v>
      </c>
      <c r="BH270" s="5">
        <f t="shared" si="443"/>
        <v>0</v>
      </c>
      <c r="BI270" s="5">
        <f t="shared" si="444"/>
        <v>0</v>
      </c>
      <c r="BJ270" s="8">
        <f t="shared" si="445"/>
        <v>0.59078041581189755</v>
      </c>
      <c r="BK270" s="8">
        <f t="shared" si="446"/>
        <v>0.40917806811948099</v>
      </c>
      <c r="BL270" s="8">
        <f t="shared" si="447"/>
        <v>0</v>
      </c>
      <c r="BM270" s="8">
        <f t="shared" si="448"/>
        <v>6.1766509559656499E-2</v>
      </c>
      <c r="BN270" s="8">
        <f t="shared" si="449"/>
        <v>0.93819197437172197</v>
      </c>
    </row>
    <row r="271" spans="1:66" x14ac:dyDescent="0.25">
      <c r="A271" t="s">
        <v>10</v>
      </c>
      <c r="B271" t="s">
        <v>468</v>
      </c>
      <c r="C271" t="s">
        <v>213</v>
      </c>
      <c r="D271" t="s">
        <v>509</v>
      </c>
      <c r="E271">
        <f>VLOOKUP(A271,home!$A$2:$E$405,3,FALSE)</f>
        <v>1.5185</v>
      </c>
      <c r="F271">
        <f>VLOOKUP(B271,home!$B$2:$E$405,3,FALSE)</f>
        <v>1.3170999999999999</v>
      </c>
      <c r="G271">
        <f>VLOOKUP(C271,away!$B$2:$E$405,4,FALSE)</f>
        <v>1.3170999999999999</v>
      </c>
      <c r="H271">
        <f>VLOOKUP(A271,away!$A$2:$E$405,3,FALSE)</f>
        <v>1.4074</v>
      </c>
      <c r="I271">
        <f>VLOOKUP(C271,away!$B$2:$E$405,3,FALSE)</f>
        <v>1.0658000000000001</v>
      </c>
      <c r="J271">
        <f>VLOOKUP(B271,home!$B$2:$E$405,4,FALSE)</f>
        <v>0.71050000000000002</v>
      </c>
      <c r="K271" s="3">
        <f t="shared" si="394"/>
        <v>2.6342215345849995</v>
      </c>
      <c r="L271" s="3">
        <f t="shared" si="395"/>
        <v>1.0657549166600002</v>
      </c>
      <c r="M271" s="5">
        <f t="shared" si="396"/>
        <v>2.4724108685462178E-2</v>
      </c>
      <c r="N271" s="5">
        <f t="shared" si="397"/>
        <v>6.5128779522664493E-2</v>
      </c>
      <c r="O271" s="5">
        <f t="shared" si="398"/>
        <v>2.6349840391567535E-2</v>
      </c>
      <c r="P271" s="5">
        <f t="shared" si="399"/>
        <v>6.9411316992344832E-2</v>
      </c>
      <c r="Q271" s="5">
        <f t="shared" si="400"/>
        <v>8.5781816769920693E-2</v>
      </c>
      <c r="R271" s="5">
        <f t="shared" si="401"/>
        <v>1.4041235975259678E-2</v>
      </c>
      <c r="S271" s="5">
        <f t="shared" si="402"/>
        <v>4.8716932406998453E-2</v>
      </c>
      <c r="T271" s="5">
        <f t="shared" si="403"/>
        <v>9.1422392982570252E-2</v>
      </c>
      <c r="U271" s="5">
        <f t="shared" si="404"/>
        <v>3.6987726178218647E-2</v>
      </c>
      <c r="V271" s="5">
        <f t="shared" si="405"/>
        <v>1.5196622145507259E-2</v>
      </c>
      <c r="W271" s="5">
        <f t="shared" si="406"/>
        <v>7.5322769670383233E-2</v>
      </c>
      <c r="X271" s="5">
        <f t="shared" si="407"/>
        <v>8.0275612112659683E-2</v>
      </c>
      <c r="Y271" s="5">
        <f t="shared" si="408"/>
        <v>4.2777064148479052E-2</v>
      </c>
      <c r="Z271" s="5">
        <f t="shared" si="409"/>
        <v>4.9881720922054255E-3</v>
      </c>
      <c r="AA271" s="5">
        <f t="shared" si="410"/>
        <v>1.3139950343503444E-2</v>
      </c>
      <c r="AB271" s="5">
        <f t="shared" si="411"/>
        <v>1.730677007911717E-2</v>
      </c>
      <c r="AC271" s="5">
        <f t="shared" si="412"/>
        <v>2.6664701303644126E-3</v>
      </c>
      <c r="AD271" s="5">
        <f t="shared" si="413"/>
        <v>4.960421547757736E-2</v>
      </c>
      <c r="AE271" s="5">
        <f t="shared" si="414"/>
        <v>5.2865936532290159E-2</v>
      </c>
      <c r="AF271" s="5">
        <f t="shared" si="415"/>
        <v>2.8171065891561868E-2</v>
      </c>
      <c r="AG271" s="5">
        <f t="shared" si="416"/>
        <v>1.0007817327161633E-2</v>
      </c>
      <c r="AH271" s="5">
        <f t="shared" si="417"/>
        <v>1.3290422331035329E-3</v>
      </c>
      <c r="AI271" s="5">
        <f t="shared" si="418"/>
        <v>3.5009916708142628E-3</v>
      </c>
      <c r="AJ271" s="5">
        <f t="shared" si="419"/>
        <v>4.611193825830826E-3</v>
      </c>
      <c r="AK271" s="5">
        <f t="shared" si="420"/>
        <v>4.0489686920496502E-3</v>
      </c>
      <c r="AL271" s="5">
        <f t="shared" si="421"/>
        <v>2.994376150403716E-4</v>
      </c>
      <c r="AM271" s="5">
        <f t="shared" si="422"/>
        <v>2.6133698523445752E-2</v>
      </c>
      <c r="AN271" s="5">
        <f t="shared" si="423"/>
        <v>2.7852117691872499E-2</v>
      </c>
      <c r="AO271" s="5">
        <f t="shared" si="424"/>
        <v>1.4841765684753042E-2</v>
      </c>
      <c r="AP271" s="5">
        <f t="shared" si="425"/>
        <v>5.2725615834804101E-3</v>
      </c>
      <c r="AQ271" s="5">
        <f t="shared" si="426"/>
        <v>1.4048146077467207E-3</v>
      </c>
      <c r="AR271" s="5">
        <f t="shared" si="427"/>
        <v>2.8328665887577539E-4</v>
      </c>
      <c r="AS271" s="5">
        <f t="shared" si="428"/>
        <v>7.4623981727120231E-4</v>
      </c>
      <c r="AT271" s="5">
        <f t="shared" si="429"/>
        <v>9.8288049831028821E-4</v>
      </c>
      <c r="AU271" s="5">
        <f t="shared" si="430"/>
        <v>8.6304165819086546E-4</v>
      </c>
      <c r="AV271" s="5">
        <f t="shared" si="431"/>
        <v>5.683607303125812E-4</v>
      </c>
      <c r="AW271" s="5">
        <f t="shared" si="432"/>
        <v>2.3351430740262947E-5</v>
      </c>
      <c r="AX271" s="5">
        <f t="shared" si="433"/>
        <v>1.1473658571468828E-2</v>
      </c>
      <c r="AY271" s="5">
        <f t="shared" si="434"/>
        <v>1.2228108034621059E-2</v>
      </c>
      <c r="AZ271" s="5">
        <f t="shared" si="435"/>
        <v>6.5160831296735208E-3</v>
      </c>
      <c r="BA271" s="5">
        <f t="shared" si="436"/>
        <v>2.3148492109382789E-3</v>
      </c>
      <c r="BB271" s="5">
        <f t="shared" si="437"/>
        <v>6.1676548197099818E-4</v>
      </c>
      <c r="BC271" s="5">
        <f t="shared" si="438"/>
        <v>1.3146416896735327E-4</v>
      </c>
      <c r="BD271" s="5">
        <f t="shared" si="439"/>
        <v>5.0319024920173628E-5</v>
      </c>
      <c r="BE271" s="5">
        <f t="shared" si="440"/>
        <v>1.3255145904404058E-4</v>
      </c>
      <c r="BF271" s="5">
        <f t="shared" si="441"/>
        <v>1.7458495392723672E-4</v>
      </c>
      <c r="BG271" s="5">
        <f t="shared" si="442"/>
        <v>1.5329848174988562E-4</v>
      </c>
      <c r="BH271" s="5">
        <f t="shared" si="443"/>
        <v>1.0095554046118358E-4</v>
      </c>
      <c r="BI271" s="5">
        <f t="shared" si="444"/>
        <v>5.3187851743703383E-5</v>
      </c>
      <c r="BJ271" s="8">
        <f t="shared" si="445"/>
        <v>0.69014335712420682</v>
      </c>
      <c r="BK271" s="8">
        <f t="shared" si="446"/>
        <v>0.17324299601033857</v>
      </c>
      <c r="BL271" s="8">
        <f t="shared" si="447"/>
        <v>0.12542442606427173</v>
      </c>
      <c r="BM271" s="8">
        <f t="shared" si="448"/>
        <v>0.69615709634992218</v>
      </c>
      <c r="BN271" s="8">
        <f t="shared" si="449"/>
        <v>0.28543709833721942</v>
      </c>
    </row>
    <row r="272" spans="1:66" s="10" customFormat="1" x14ac:dyDescent="0.25">
      <c r="A272" t="s">
        <v>10</v>
      </c>
      <c r="B272" t="s">
        <v>212</v>
      </c>
      <c r="C272" t="s">
        <v>41</v>
      </c>
      <c r="D272" t="s">
        <v>509</v>
      </c>
      <c r="E272">
        <f>VLOOKUP(A272,home!$A$2:$E$405,3,FALSE)</f>
        <v>1.5185</v>
      </c>
      <c r="F272">
        <f>VLOOKUP(B272,home!$B$2:$E$405,3,FALSE)</f>
        <v>0.52680000000000005</v>
      </c>
      <c r="G272">
        <f>VLOOKUP(C272,away!$B$2:$E$405,4,FALSE)</f>
        <v>0.98780000000000001</v>
      </c>
      <c r="H272">
        <f>VLOOKUP(A272,away!$A$2:$E$405,3,FALSE)</f>
        <v>1.4074</v>
      </c>
      <c r="I272">
        <f>VLOOKUP(C272,away!$B$2:$E$405,3,FALSE)</f>
        <v>1.0658000000000001</v>
      </c>
      <c r="J272">
        <f>VLOOKUP(B272,home!$B$2:$E$405,4,FALSE)</f>
        <v>0.71050000000000002</v>
      </c>
      <c r="K272" s="3">
        <f t="shared" si="394"/>
        <v>0.79018646124000003</v>
      </c>
      <c r="L272" s="3">
        <f t="shared" si="395"/>
        <v>1.0657549166600002</v>
      </c>
      <c r="M272" s="5">
        <f t="shared" si="396"/>
        <v>0.15630573063428291</v>
      </c>
      <c r="N272" s="5">
        <f t="shared" si="397"/>
        <v>0.12351067216143664</v>
      </c>
      <c r="O272" s="5">
        <f t="shared" si="398"/>
        <v>0.16658360092562063</v>
      </c>
      <c r="P272" s="5">
        <f t="shared" si="399"/>
        <v>0.13163210611603254</v>
      </c>
      <c r="Q272" s="5">
        <f t="shared" si="400"/>
        <v>4.87982304803097E-2</v>
      </c>
      <c r="R272" s="5">
        <f t="shared" si="401"/>
        <v>8.8768645860703738E-2</v>
      </c>
      <c r="S272" s="5">
        <f t="shared" si="402"/>
        <v>2.7713333494284037E-2</v>
      </c>
      <c r="T272" s="5">
        <f t="shared" si="403"/>
        <v>5.200695405869795E-2</v>
      </c>
      <c r="U272" s="5">
        <f t="shared" si="404"/>
        <v>7.0143782141736249E-2</v>
      </c>
      <c r="V272" s="5">
        <f t="shared" si="405"/>
        <v>2.5931831307963575E-3</v>
      </c>
      <c r="W272" s="5">
        <f t="shared" si="406"/>
        <v>1.2853233686003279E-2</v>
      </c>
      <c r="X272" s="5">
        <f t="shared" si="407"/>
        <v>1.3698396995837933E-2</v>
      </c>
      <c r="Y272" s="5">
        <f t="shared" si="408"/>
        <v>7.2995669743374245E-3</v>
      </c>
      <c r="Z272" s="5">
        <f t="shared" si="409"/>
        <v>3.1535206923765137E-2</v>
      </c>
      <c r="AA272" s="5">
        <f t="shared" si="410"/>
        <v>2.4918693563561113E-2</v>
      </c>
      <c r="AB272" s="5">
        <f t="shared" si="411"/>
        <v>9.84520714285716E-3</v>
      </c>
      <c r="AC272" s="5">
        <f t="shared" si="412"/>
        <v>1.3648978018357093E-4</v>
      </c>
      <c r="AD272" s="5">
        <f t="shared" si="413"/>
        <v>2.5391128104584226E-3</v>
      </c>
      <c r="AE272" s="5">
        <f t="shared" si="414"/>
        <v>2.7060719617004554E-3</v>
      </c>
      <c r="AF272" s="5">
        <f t="shared" si="415"/>
        <v>1.4420047490090156E-3</v>
      </c>
      <c r="AG272" s="5">
        <f t="shared" si="416"/>
        <v>5.1227455036780944E-4</v>
      </c>
      <c r="AH272" s="5">
        <f t="shared" si="417"/>
        <v>8.4022004567232932E-3</v>
      </c>
      <c r="AI272" s="5">
        <f t="shared" si="418"/>
        <v>6.6393050455272893E-3</v>
      </c>
      <c r="AJ272" s="5">
        <f t="shared" si="419"/>
        <v>2.6231444795090427E-3</v>
      </c>
      <c r="AK272" s="5">
        <f t="shared" si="420"/>
        <v>6.9092441786149756E-4</v>
      </c>
      <c r="AL272" s="5">
        <f t="shared" si="421"/>
        <v>4.5977680168143894E-6</v>
      </c>
      <c r="AM272" s="5">
        <f t="shared" si="422"/>
        <v>4.0127451327705846E-4</v>
      </c>
      <c r="AN272" s="5">
        <f t="shared" si="423"/>
        <v>4.2766028545537365E-4</v>
      </c>
      <c r="AO272" s="5">
        <f t="shared" si="424"/>
        <v>2.2789052594214174E-4</v>
      </c>
      <c r="AP272" s="5">
        <f t="shared" si="425"/>
        <v>8.0958482827690311E-5</v>
      </c>
      <c r="AQ272" s="5">
        <f t="shared" si="426"/>
        <v>2.1570475279736284E-5</v>
      </c>
      <c r="AR272" s="5">
        <f t="shared" si="427"/>
        <v>1.7909372895031504E-3</v>
      </c>
      <c r="AS272" s="5">
        <f t="shared" si="428"/>
        <v>1.4151743990952516E-3</v>
      </c>
      <c r="AT272" s="5">
        <f t="shared" si="429"/>
        <v>5.5912582522926019E-4</v>
      </c>
      <c r="AU272" s="5">
        <f t="shared" si="430"/>
        <v>1.4727121907526797E-4</v>
      </c>
      <c r="AV272" s="5">
        <f t="shared" si="431"/>
        <v>2.9092930860896691E-5</v>
      </c>
      <c r="AW272" s="5">
        <f t="shared" si="432"/>
        <v>1.0755521762635674E-7</v>
      </c>
      <c r="AX272" s="5">
        <f t="shared" si="433"/>
        <v>5.2846947938700363E-5</v>
      </c>
      <c r="AY272" s="5">
        <f t="shared" si="434"/>
        <v>5.6321894596144977E-5</v>
      </c>
      <c r="AZ272" s="5">
        <f t="shared" si="435"/>
        <v>3.0012668040723895E-5</v>
      </c>
      <c r="BA272" s="5">
        <f t="shared" si="436"/>
        <v>1.0662049508828651E-5</v>
      </c>
      <c r="BB272" s="5">
        <f t="shared" si="437"/>
        <v>2.8407829214266185E-6</v>
      </c>
      <c r="BC272" s="5">
        <f t="shared" si="438"/>
        <v>6.0551567313483575E-7</v>
      </c>
      <c r="BD272" s="5">
        <f t="shared" si="439"/>
        <v>3.1811670361961929E-4</v>
      </c>
      <c r="BE272" s="5">
        <f t="shared" si="440"/>
        <v>2.5137151229452084E-4</v>
      </c>
      <c r="BF272" s="5">
        <f t="shared" si="441"/>
        <v>9.931518287827728E-5</v>
      </c>
      <c r="BG272" s="5">
        <f t="shared" si="442"/>
        <v>2.6159170968663128E-5</v>
      </c>
      <c r="BH272" s="5">
        <f t="shared" si="443"/>
        <v>5.1676556841750142E-6</v>
      </c>
      <c r="BI272" s="5">
        <f t="shared" si="444"/>
        <v>8.1668231159700528E-7</v>
      </c>
      <c r="BJ272" s="8">
        <f t="shared" si="445"/>
        <v>0.2666791625696196</v>
      </c>
      <c r="BK272" s="8">
        <f t="shared" si="446"/>
        <v>0.31844176281819242</v>
      </c>
      <c r="BL272" s="8">
        <f t="shared" si="447"/>
        <v>0.38325805260562079</v>
      </c>
      <c r="BM272" s="8">
        <f t="shared" si="448"/>
        <v>0.2842589843994332</v>
      </c>
      <c r="BN272" s="8">
        <f t="shared" si="449"/>
        <v>0.71559898617838624</v>
      </c>
    </row>
    <row r="273" spans="1:66" x14ac:dyDescent="0.25">
      <c r="A273" t="s">
        <v>10</v>
      </c>
      <c r="B273" t="s">
        <v>425</v>
      </c>
      <c r="C273" t="s">
        <v>40</v>
      </c>
      <c r="D273" t="s">
        <v>509</v>
      </c>
      <c r="E273">
        <f>VLOOKUP(A273,home!$A$2:$E$405,3,FALSE)</f>
        <v>1.5185</v>
      </c>
      <c r="F273">
        <f>VLOOKUP(B273,home!$B$2:$E$405,3,FALSE)</f>
        <v>0</v>
      </c>
      <c r="G273">
        <f>VLOOKUP(C273,away!$B$2:$E$405,4,FALSE)</f>
        <v>0.82320000000000004</v>
      </c>
      <c r="H273">
        <f>VLOOKUP(A273,away!$A$2:$E$405,3,FALSE)</f>
        <v>1.4074</v>
      </c>
      <c r="I273">
        <f>VLOOKUP(C273,away!$B$2:$E$405,3,FALSE)</f>
        <v>1.0658000000000001</v>
      </c>
      <c r="J273">
        <f>VLOOKUP(B273,home!$B$2:$E$405,4,FALSE)</f>
        <v>1.4211</v>
      </c>
      <c r="K273" s="3">
        <f t="shared" si="394"/>
        <v>0</v>
      </c>
      <c r="L273" s="3">
        <f t="shared" si="395"/>
        <v>2.1316598340120003</v>
      </c>
      <c r="M273" s="5">
        <f t="shared" si="396"/>
        <v>0.11864020728092525</v>
      </c>
      <c r="N273" s="5">
        <f t="shared" si="397"/>
        <v>0</v>
      </c>
      <c r="O273" s="5">
        <f t="shared" si="398"/>
        <v>0.25290056455960641</v>
      </c>
      <c r="P273" s="5">
        <f t="shared" si="399"/>
        <v>0</v>
      </c>
      <c r="Q273" s="5">
        <f t="shared" si="400"/>
        <v>0</v>
      </c>
      <c r="R273" s="5">
        <f t="shared" si="401"/>
        <v>0.26954898773533598</v>
      </c>
      <c r="S273" s="5">
        <f t="shared" si="402"/>
        <v>0</v>
      </c>
      <c r="T273" s="5">
        <f t="shared" si="403"/>
        <v>0</v>
      </c>
      <c r="U273" s="5">
        <f t="shared" si="404"/>
        <v>0</v>
      </c>
      <c r="V273" s="5">
        <f t="shared" si="405"/>
        <v>0</v>
      </c>
      <c r="W273" s="5">
        <f t="shared" si="406"/>
        <v>0</v>
      </c>
      <c r="X273" s="5">
        <f t="shared" si="407"/>
        <v>0</v>
      </c>
      <c r="Y273" s="5">
        <f t="shared" si="408"/>
        <v>0</v>
      </c>
      <c r="Z273" s="5">
        <f t="shared" si="409"/>
        <v>0.19152891681800302</v>
      </c>
      <c r="AA273" s="5">
        <f t="shared" si="410"/>
        <v>0</v>
      </c>
      <c r="AB273" s="5">
        <f t="shared" si="411"/>
        <v>0</v>
      </c>
      <c r="AC273" s="5">
        <f t="shared" si="412"/>
        <v>0</v>
      </c>
      <c r="AD273" s="5">
        <f t="shared" si="413"/>
        <v>0</v>
      </c>
      <c r="AE273" s="5">
        <f t="shared" si="414"/>
        <v>0</v>
      </c>
      <c r="AF273" s="5">
        <f t="shared" si="415"/>
        <v>0</v>
      </c>
      <c r="AG273" s="5">
        <f t="shared" si="416"/>
        <v>0</v>
      </c>
      <c r="AH273" s="5">
        <f t="shared" si="417"/>
        <v>0.10206862475819063</v>
      </c>
      <c r="AI273" s="5">
        <f t="shared" si="418"/>
        <v>0</v>
      </c>
      <c r="AJ273" s="5">
        <f t="shared" si="419"/>
        <v>0</v>
      </c>
      <c r="AK273" s="5">
        <f t="shared" si="420"/>
        <v>0</v>
      </c>
      <c r="AL273" s="5">
        <f t="shared" si="421"/>
        <v>0</v>
      </c>
      <c r="AM273" s="5">
        <f t="shared" si="422"/>
        <v>0</v>
      </c>
      <c r="AN273" s="5">
        <f t="shared" si="423"/>
        <v>0</v>
      </c>
      <c r="AO273" s="5">
        <f t="shared" si="424"/>
        <v>0</v>
      </c>
      <c r="AP273" s="5">
        <f t="shared" si="425"/>
        <v>0</v>
      </c>
      <c r="AQ273" s="5">
        <f t="shared" si="426"/>
        <v>0</v>
      </c>
      <c r="AR273" s="5">
        <f t="shared" si="427"/>
        <v>4.3515117541975554E-2</v>
      </c>
      <c r="AS273" s="5">
        <f t="shared" si="428"/>
        <v>0</v>
      </c>
      <c r="AT273" s="5">
        <f t="shared" si="429"/>
        <v>0</v>
      </c>
      <c r="AU273" s="5">
        <f t="shared" si="430"/>
        <v>0</v>
      </c>
      <c r="AV273" s="5">
        <f t="shared" si="431"/>
        <v>0</v>
      </c>
      <c r="AW273" s="5">
        <f t="shared" si="432"/>
        <v>0</v>
      </c>
      <c r="AX273" s="5">
        <f t="shared" si="433"/>
        <v>0</v>
      </c>
      <c r="AY273" s="5">
        <f t="shared" si="434"/>
        <v>0</v>
      </c>
      <c r="AZ273" s="5">
        <f t="shared" si="435"/>
        <v>0</v>
      </c>
      <c r="BA273" s="5">
        <f t="shared" si="436"/>
        <v>0</v>
      </c>
      <c r="BB273" s="5">
        <f t="shared" si="437"/>
        <v>0</v>
      </c>
      <c r="BC273" s="5">
        <f t="shared" si="438"/>
        <v>0</v>
      </c>
      <c r="BD273" s="5">
        <f t="shared" si="439"/>
        <v>1.545990470609003E-2</v>
      </c>
      <c r="BE273" s="5">
        <f t="shared" si="440"/>
        <v>0</v>
      </c>
      <c r="BF273" s="5">
        <f t="shared" si="441"/>
        <v>0</v>
      </c>
      <c r="BG273" s="5">
        <f t="shared" si="442"/>
        <v>0</v>
      </c>
      <c r="BH273" s="5">
        <f t="shared" si="443"/>
        <v>0</v>
      </c>
      <c r="BI273" s="5">
        <f t="shared" si="444"/>
        <v>0</v>
      </c>
      <c r="BJ273" s="8">
        <f t="shared" si="445"/>
        <v>0</v>
      </c>
      <c r="BK273" s="8">
        <f t="shared" si="446"/>
        <v>0.11864020728092525</v>
      </c>
      <c r="BL273" s="8">
        <f t="shared" si="447"/>
        <v>0.68349319930119867</v>
      </c>
      <c r="BM273" s="8">
        <f t="shared" si="448"/>
        <v>0.35257256382425928</v>
      </c>
      <c r="BN273" s="8">
        <f t="shared" si="449"/>
        <v>0.64108975957586767</v>
      </c>
    </row>
    <row r="274" spans="1:66" x14ac:dyDescent="0.25">
      <c r="A274" t="s">
        <v>10</v>
      </c>
      <c r="B274" t="s">
        <v>429</v>
      </c>
      <c r="C274" t="s">
        <v>37</v>
      </c>
      <c r="D274" t="s">
        <v>509</v>
      </c>
      <c r="E274">
        <f>VLOOKUP(A274,home!$A$2:$E$405,3,FALSE)</f>
        <v>1.5185</v>
      </c>
      <c r="F274">
        <f>VLOOKUP(B274,home!$B$2:$E$405,3,FALSE)</f>
        <v>0.98780000000000001</v>
      </c>
      <c r="G274">
        <f>VLOOKUP(C274,away!$B$2:$E$405,4,FALSE)</f>
        <v>1.0537000000000001</v>
      </c>
      <c r="H274">
        <f>VLOOKUP(A274,away!$A$2:$E$405,3,FALSE)</f>
        <v>1.4074</v>
      </c>
      <c r="I274">
        <f>VLOOKUP(C274,away!$B$2:$E$405,3,FALSE)</f>
        <v>0.71050000000000002</v>
      </c>
      <c r="J274">
        <f>VLOOKUP(B274,home!$B$2:$E$405,4,FALSE)</f>
        <v>0.71050000000000002</v>
      </c>
      <c r="K274" s="3">
        <f t="shared" si="394"/>
        <v>1.5805229199099999</v>
      </c>
      <c r="L274" s="3">
        <f t="shared" si="395"/>
        <v>0.71046994585000012</v>
      </c>
      <c r="M274" s="5">
        <f t="shared" si="396"/>
        <v>0.10116596774810613</v>
      </c>
      <c r="N274" s="5">
        <f t="shared" si="397"/>
        <v>0.15989513074075756</v>
      </c>
      <c r="O274" s="5">
        <f t="shared" si="398"/>
        <v>7.1875379627859823E-2</v>
      </c>
      <c r="P274" s="5">
        <f t="shared" si="399"/>
        <v>0.11360068487906472</v>
      </c>
      <c r="Q274" s="5">
        <f t="shared" si="400"/>
        <v>0.1263589594588867</v>
      </c>
      <c r="R274" s="5">
        <f t="shared" si="401"/>
        <v>2.5532648536076882E-2</v>
      </c>
      <c r="S274" s="5">
        <f t="shared" si="402"/>
        <v>3.1890950811455453E-2</v>
      </c>
      <c r="T274" s="5">
        <f t="shared" si="403"/>
        <v>8.9774243084417588E-2</v>
      </c>
      <c r="U274" s="5">
        <f t="shared" si="404"/>
        <v>4.0354936217276018E-2</v>
      </c>
      <c r="V274" s="5">
        <f t="shared" si="405"/>
        <v>3.9789773558001531E-3</v>
      </c>
      <c r="W274" s="5">
        <f t="shared" si="406"/>
        <v>6.6571077186916322E-2</v>
      </c>
      <c r="X274" s="5">
        <f t="shared" si="407"/>
        <v>4.7296749604164613E-2</v>
      </c>
      <c r="Y274" s="5">
        <f t="shared" si="408"/>
        <v>1.6801459565075925E-2</v>
      </c>
      <c r="Z274" s="5">
        <f t="shared" si="409"/>
        <v>6.0467264742778762E-3</v>
      </c>
      <c r="AA274" s="5">
        <f t="shared" si="410"/>
        <v>9.5569897830227683E-3</v>
      </c>
      <c r="AB274" s="5">
        <f t="shared" si="411"/>
        <v>7.5525206987065927E-3</v>
      </c>
      <c r="AC274" s="5">
        <f t="shared" si="412"/>
        <v>2.7925309444393729E-4</v>
      </c>
      <c r="AD274" s="5">
        <f t="shared" si="413"/>
        <v>2.6304278324254724E-2</v>
      </c>
      <c r="AE274" s="5">
        <f t="shared" si="414"/>
        <v>1.8688399196656585E-2</v>
      </c>
      <c r="AF274" s="5">
        <f t="shared" si="415"/>
        <v>6.6387729826358948E-3</v>
      </c>
      <c r="AG274" s="5">
        <f t="shared" si="416"/>
        <v>1.5722162271612561E-3</v>
      </c>
      <c r="AH274" s="5">
        <f t="shared" si="417"/>
        <v>1.0740043576874913E-3</v>
      </c>
      <c r="AI274" s="5">
        <f t="shared" si="418"/>
        <v>1.6974885034082977E-3</v>
      </c>
      <c r="AJ274" s="5">
        <f t="shared" si="419"/>
        <v>1.3414597429602694E-3</v>
      </c>
      <c r="AK274" s="5">
        <f t="shared" si="420"/>
        <v>7.0673595662842784E-4</v>
      </c>
      <c r="AL274" s="5">
        <f t="shared" si="421"/>
        <v>1.2543088744000402E-5</v>
      </c>
      <c r="AM274" s="5">
        <f t="shared" si="422"/>
        <v>8.3149029566352822E-3</v>
      </c>
      <c r="AN274" s="5">
        <f t="shared" si="423"/>
        <v>5.9074886533486744E-3</v>
      </c>
      <c r="AO274" s="5">
        <f t="shared" si="424"/>
        <v>2.0985465718270616E-3</v>
      </c>
      <c r="AP274" s="5">
        <f t="shared" si="425"/>
        <v>4.9698475641655863E-4</v>
      </c>
      <c r="AQ274" s="5">
        <f t="shared" si="426"/>
        <v>8.8273183244886983E-5</v>
      </c>
      <c r="AR274" s="5">
        <f t="shared" si="427"/>
        <v>1.5260956356977928E-4</v>
      </c>
      <c r="AS274" s="5">
        <f t="shared" si="428"/>
        <v>2.4120291301949826E-4</v>
      </c>
      <c r="AT274" s="5">
        <f t="shared" si="429"/>
        <v>1.9061336618818761E-4</v>
      </c>
      <c r="AU274" s="5">
        <f t="shared" si="430"/>
        <v>1.0042293136720947E-4</v>
      </c>
      <c r="AV274" s="5">
        <f t="shared" si="431"/>
        <v>3.9680186177605829E-5</v>
      </c>
      <c r="AW274" s="5">
        <f t="shared" si="432"/>
        <v>3.9124473255154419E-7</v>
      </c>
      <c r="AX274" s="5">
        <f t="shared" si="433"/>
        <v>2.1903157832982491E-3</v>
      </c>
      <c r="AY274" s="5">
        <f t="shared" si="434"/>
        <v>1.5561535359543076E-3</v>
      </c>
      <c r="AZ274" s="5">
        <f t="shared" si="435"/>
        <v>5.5280015921187154E-4</v>
      </c>
      <c r="BA274" s="5">
        <f t="shared" si="436"/>
        <v>1.3091596639370996E-4</v>
      </c>
      <c r="BB274" s="5">
        <f t="shared" si="437"/>
        <v>2.3252964888659887E-5</v>
      </c>
      <c r="BC274" s="5">
        <f t="shared" si="438"/>
        <v>3.30410654105963E-6</v>
      </c>
      <c r="BD274" s="5">
        <f t="shared" si="439"/>
        <v>1.8070751394268862E-5</v>
      </c>
      <c r="BE274" s="5">
        <f t="shared" si="440"/>
        <v>2.8561236758637523E-5</v>
      </c>
      <c r="BF274" s="5">
        <f t="shared" si="441"/>
        <v>2.2570844659001304E-5</v>
      </c>
      <c r="BG274" s="5">
        <f t="shared" si="442"/>
        <v>1.1891245768426593E-5</v>
      </c>
      <c r="BH274" s="5">
        <f t="shared" si="443"/>
        <v>4.6985966208202534E-6</v>
      </c>
      <c r="BI274" s="5">
        <f t="shared" si="444"/>
        <v>1.4852479301236179E-6</v>
      </c>
      <c r="BJ274" s="8">
        <f t="shared" si="445"/>
        <v>0.58126422500868757</v>
      </c>
      <c r="BK274" s="8">
        <f t="shared" si="446"/>
        <v>0.25248453051356867</v>
      </c>
      <c r="BL274" s="8">
        <f t="shared" si="447"/>
        <v>0.16050397030708013</v>
      </c>
      <c r="BM274" s="8">
        <f t="shared" si="448"/>
        <v>0.40031491902164074</v>
      </c>
      <c r="BN274" s="8">
        <f t="shared" si="449"/>
        <v>0.59842877099075176</v>
      </c>
    </row>
    <row r="275" spans="1:66" x14ac:dyDescent="0.25">
      <c r="A275" t="s">
        <v>13</v>
      </c>
      <c r="B275" t="s">
        <v>45</v>
      </c>
      <c r="C275" t="s">
        <v>219</v>
      </c>
      <c r="D275" t="s">
        <v>509</v>
      </c>
      <c r="E275">
        <f>VLOOKUP(A275,home!$A$2:$E$405,3,FALSE)</f>
        <v>1.2857000000000001</v>
      </c>
      <c r="F275">
        <f>VLOOKUP(B275,home!$B$2:$E$405,3,FALSE)</f>
        <v>0.77780000000000005</v>
      </c>
      <c r="G275">
        <f>VLOOKUP(C275,away!$B$2:$E$405,4,FALSE)</f>
        <v>1.2963</v>
      </c>
      <c r="H275">
        <f>VLOOKUP(A275,away!$A$2:$E$405,3,FALSE)</f>
        <v>1.4921</v>
      </c>
      <c r="I275">
        <f>VLOOKUP(C275,away!$B$2:$E$405,3,FALSE)</f>
        <v>1.7871999999999999</v>
      </c>
      <c r="J275">
        <f>VLOOKUP(B275,home!$B$2:$E$405,4,FALSE)</f>
        <v>0.89359999999999995</v>
      </c>
      <c r="K275" s="3">
        <f t="shared" si="394"/>
        <v>1.296322633398</v>
      </c>
      <c r="L275" s="3">
        <f t="shared" si="395"/>
        <v>2.3829462488319999</v>
      </c>
      <c r="M275" s="5">
        <f t="shared" si="396"/>
        <v>2.5241422543243346E-2</v>
      </c>
      <c r="N275" s="5">
        <f t="shared" si="397"/>
        <v>3.2721027341968856E-2</v>
      </c>
      <c r="O275" s="5">
        <f t="shared" si="398"/>
        <v>6.0148953164605203E-2</v>
      </c>
      <c r="P275" s="5">
        <f t="shared" si="399"/>
        <v>7.7972449362473981E-2</v>
      </c>
      <c r="Q275" s="5">
        <f t="shared" si="400"/>
        <v>2.1208504165714518E-2</v>
      </c>
      <c r="R275" s="5">
        <f t="shared" si="401"/>
        <v>7.1665861157383826E-2</v>
      </c>
      <c r="S275" s="5">
        <f t="shared" si="402"/>
        <v>6.0215533109989026E-2</v>
      </c>
      <c r="T275" s="5">
        <f t="shared" si="403"/>
        <v>5.0538725445027244E-2</v>
      </c>
      <c r="U275" s="5">
        <f t="shared" si="404"/>
        <v>9.290207786027524E-2</v>
      </c>
      <c r="V275" s="5">
        <f t="shared" si="405"/>
        <v>2.0667758404791039E-2</v>
      </c>
      <c r="W275" s="5">
        <f t="shared" si="406"/>
        <v>9.1643546568438341E-3</v>
      </c>
      <c r="X275" s="5">
        <f t="shared" si="407"/>
        <v>2.183816455249208E-2</v>
      </c>
      <c r="Y275" s="5">
        <f t="shared" si="408"/>
        <v>2.6019586150868485E-2</v>
      </c>
      <c r="Z275" s="5">
        <f t="shared" si="409"/>
        <v>5.6925298338100908E-2</v>
      </c>
      <c r="AA275" s="5">
        <f t="shared" si="410"/>
        <v>7.3793552648613758E-2</v>
      </c>
      <c r="AB275" s="5">
        <f t="shared" si="411"/>
        <v>4.7830126248622477E-2</v>
      </c>
      <c r="AC275" s="5">
        <f t="shared" si="412"/>
        <v>3.99025585546086E-3</v>
      </c>
      <c r="AD275" s="5">
        <f t="shared" si="413"/>
        <v>2.9699900905382571E-3</v>
      </c>
      <c r="AE275" s="5">
        <f t="shared" si="414"/>
        <v>7.0773267453163504E-3</v>
      </c>
      <c r="AF275" s="5">
        <f t="shared" si="415"/>
        <v>8.4324446097549955E-3</v>
      </c>
      <c r="AG275" s="5">
        <f t="shared" si="416"/>
        <v>6.698020750433094E-3</v>
      </c>
      <c r="AH275" s="5">
        <f t="shared" si="417"/>
        <v>3.3912481534605007E-2</v>
      </c>
      <c r="AI275" s="5">
        <f t="shared" si="418"/>
        <v>4.3961517368000212E-2</v>
      </c>
      <c r="AJ275" s="5">
        <f t="shared" si="419"/>
        <v>2.8494154981328981E-2</v>
      </c>
      <c r="AK275" s="5">
        <f t="shared" si="420"/>
        <v>1.231253934061571E-2</v>
      </c>
      <c r="AL275" s="5">
        <f t="shared" si="421"/>
        <v>4.9304673237051072E-4</v>
      </c>
      <c r="AM275" s="5">
        <f t="shared" si="422"/>
        <v>7.7001307506650266E-4</v>
      </c>
      <c r="AN275" s="5">
        <f t="shared" si="423"/>
        <v>1.8348997687813152E-3</v>
      </c>
      <c r="AO275" s="5">
        <f t="shared" si="424"/>
        <v>2.1862337605000701E-3</v>
      </c>
      <c r="AP275" s="5">
        <f t="shared" si="425"/>
        <v>1.7365591795511731E-3</v>
      </c>
      <c r="AQ275" s="5">
        <f t="shared" si="426"/>
        <v>1.0345317956965609E-3</v>
      </c>
      <c r="AR275" s="5">
        <f t="shared" si="427"/>
        <v>1.6162324132294303E-2</v>
      </c>
      <c r="AS275" s="5">
        <f t="shared" si="428"/>
        <v>2.0951586581007792E-2</v>
      </c>
      <c r="AT275" s="5">
        <f t="shared" si="429"/>
        <v>1.3580007945279114E-2</v>
      </c>
      <c r="AU275" s="5">
        <f t="shared" si="430"/>
        <v>5.868023887063329E-3</v>
      </c>
      <c r="AV275" s="5">
        <f t="shared" si="431"/>
        <v>1.9017130445300764E-3</v>
      </c>
      <c r="AW275" s="5">
        <f t="shared" si="432"/>
        <v>4.2307068544473882E-5</v>
      </c>
      <c r="AX275" s="5">
        <f t="shared" si="433"/>
        <v>1.6636422953685015E-4</v>
      </c>
      <c r="AY275" s="5">
        <f t="shared" si="434"/>
        <v>3.9643701671466277E-4</v>
      </c>
      <c r="AZ275" s="5">
        <f t="shared" si="435"/>
        <v>4.7234405093917744E-4</v>
      </c>
      <c r="BA275" s="5">
        <f t="shared" si="436"/>
        <v>3.7519016144787462E-4</v>
      </c>
      <c r="BB275" s="5">
        <f t="shared" si="437"/>
        <v>2.2351449695522135E-4</v>
      </c>
      <c r="BC275" s="5">
        <f t="shared" si="438"/>
        <v>1.0652460641580327E-4</v>
      </c>
      <c r="BD275" s="5">
        <f t="shared" si="439"/>
        <v>6.4189916105762612E-3</v>
      </c>
      <c r="BE275" s="5">
        <f t="shared" si="440"/>
        <v>8.321084108381888E-3</v>
      </c>
      <c r="BF275" s="5">
        <f t="shared" si="441"/>
        <v>5.39340483205193E-3</v>
      </c>
      <c r="BG275" s="5">
        <f t="shared" si="442"/>
        <v>2.330530918289019E-3</v>
      </c>
      <c r="BH275" s="5">
        <f t="shared" si="443"/>
        <v>7.5527999430297034E-4</v>
      </c>
      <c r="BI275" s="5">
        <f t="shared" si="444"/>
        <v>1.9581731023353037E-4</v>
      </c>
      <c r="BJ275" s="8">
        <f t="shared" si="445"/>
        <v>0.19597075665056299</v>
      </c>
      <c r="BK275" s="8">
        <f t="shared" si="446"/>
        <v>0.18897690302504344</v>
      </c>
      <c r="BL275" s="8">
        <f t="shared" si="447"/>
        <v>0.54690002866806064</v>
      </c>
      <c r="BM275" s="8">
        <f t="shared" si="448"/>
        <v>0.6994606389982081</v>
      </c>
      <c r="BN275" s="8">
        <f t="shared" si="449"/>
        <v>0.28895821773538971</v>
      </c>
    </row>
    <row r="276" spans="1:66" x14ac:dyDescent="0.25">
      <c r="A276" t="s">
        <v>13</v>
      </c>
      <c r="B276" t="s">
        <v>46</v>
      </c>
      <c r="C276" t="s">
        <v>54</v>
      </c>
      <c r="D276" t="s">
        <v>509</v>
      </c>
      <c r="E276">
        <f>VLOOKUP(A276,home!$A$2:$E$405,3,FALSE)</f>
        <v>1.2857000000000001</v>
      </c>
      <c r="F276">
        <f>VLOOKUP(B276,home!$B$2:$E$405,3,FALSE)</f>
        <v>1.5556000000000001</v>
      </c>
      <c r="G276">
        <f>VLOOKUP(C276,away!$B$2:$E$405,4,FALSE)</f>
        <v>1.8148</v>
      </c>
      <c r="H276">
        <f>VLOOKUP(A276,away!$A$2:$E$405,3,FALSE)</f>
        <v>1.4921</v>
      </c>
      <c r="I276">
        <f>VLOOKUP(C276,away!$B$2:$E$405,3,FALSE)</f>
        <v>0.67020000000000002</v>
      </c>
      <c r="J276">
        <f>VLOOKUP(B276,home!$B$2:$E$405,4,FALSE)</f>
        <v>0.50260000000000005</v>
      </c>
      <c r="K276" s="3">
        <f t="shared" si="394"/>
        <v>3.6296633728160002</v>
      </c>
      <c r="L276" s="3">
        <f t="shared" si="395"/>
        <v>0.50260272409200002</v>
      </c>
      <c r="M276" s="5">
        <f t="shared" si="396"/>
        <v>1.6046474723803182E-2</v>
      </c>
      <c r="N276" s="5">
        <f t="shared" si="397"/>
        <v>5.8243301567806154E-2</v>
      </c>
      <c r="O276" s="5">
        <f t="shared" si="398"/>
        <v>8.0650019082569007E-3</v>
      </c>
      <c r="P276" s="5">
        <f t="shared" si="399"/>
        <v>2.9273242028091222E-2</v>
      </c>
      <c r="Q276" s="5">
        <f t="shared" si="400"/>
        <v>0.10570178920627137</v>
      </c>
      <c r="R276" s="5">
        <f t="shared" si="401"/>
        <v>2.0267459644485483E-3</v>
      </c>
      <c r="S276" s="5">
        <f t="shared" si="402"/>
        <v>1.3350637968538595E-2</v>
      </c>
      <c r="T276" s="5">
        <f t="shared" si="403"/>
        <v>5.3126007196470343E-2</v>
      </c>
      <c r="U276" s="5">
        <f t="shared" si="404"/>
        <v>7.3564055931615354E-3</v>
      </c>
      <c r="V276" s="5">
        <f t="shared" si="405"/>
        <v>2.7061427178056694E-3</v>
      </c>
      <c r="W276" s="5">
        <f t="shared" si="406"/>
        <v>0.12788730424104028</v>
      </c>
      <c r="X276" s="5">
        <f t="shared" si="407"/>
        <v>6.4276507488329221E-2</v>
      </c>
      <c r="Y276" s="5">
        <f t="shared" si="408"/>
        <v>1.6152773879377053E-2</v>
      </c>
      <c r="Z276" s="5">
        <f t="shared" si="409"/>
        <v>3.3954934759143602E-4</v>
      </c>
      <c r="AA276" s="5">
        <f t="shared" si="410"/>
        <v>1.2324498302162042E-3</v>
      </c>
      <c r="AB276" s="5">
        <f t="shared" si="411"/>
        <v>2.2366890037845274E-3</v>
      </c>
      <c r="AC276" s="5">
        <f t="shared" si="412"/>
        <v>3.0854740723585289E-4</v>
      </c>
      <c r="AD276" s="5">
        <f t="shared" si="413"/>
        <v>0.11604696601297004</v>
      </c>
      <c r="AE276" s="5">
        <f t="shared" si="414"/>
        <v>5.8325521240730475E-2</v>
      </c>
      <c r="AF276" s="5">
        <f t="shared" si="415"/>
        <v>1.4657282929838472E-2</v>
      </c>
      <c r="AG276" s="5">
        <f t="shared" si="416"/>
        <v>2.4555967761079956E-3</v>
      </c>
      <c r="AH276" s="5">
        <f t="shared" si="417"/>
        <v>4.266460676577928E-5</v>
      </c>
      <c r="AI276" s="5">
        <f t="shared" si="418"/>
        <v>1.5485816049334676E-4</v>
      </c>
      <c r="AJ276" s="5">
        <f t="shared" si="419"/>
        <v>2.8104149656218129E-4</v>
      </c>
      <c r="AK276" s="5">
        <f t="shared" si="420"/>
        <v>3.4002867543771447E-4</v>
      </c>
      <c r="AL276" s="5">
        <f t="shared" si="421"/>
        <v>2.2515058502555465E-5</v>
      </c>
      <c r="AM276" s="5">
        <f t="shared" si="422"/>
        <v>8.4242284412740134E-2</v>
      </c>
      <c r="AN276" s="5">
        <f t="shared" si="423"/>
        <v>4.234040162957621E-2</v>
      </c>
      <c r="AO276" s="5">
        <f t="shared" si="424"/>
        <v>1.064020059908718E-2</v>
      </c>
      <c r="AP276" s="5">
        <f t="shared" si="425"/>
        <v>1.7825979353288488E-3</v>
      </c>
      <c r="AQ276" s="5">
        <f t="shared" si="426"/>
        <v>2.2398464456426358E-4</v>
      </c>
      <c r="AR276" s="5">
        <f t="shared" si="427"/>
        <v>4.2886695165589309E-6</v>
      </c>
      <c r="AS276" s="5">
        <f t="shared" si="428"/>
        <v>1.5566426662366455E-5</v>
      </c>
      <c r="AT276" s="5">
        <f t="shared" si="429"/>
        <v>2.8250444351008973E-5</v>
      </c>
      <c r="AU276" s="5">
        <f t="shared" si="430"/>
        <v>3.4179867708877988E-5</v>
      </c>
      <c r="AV276" s="5">
        <f t="shared" si="431"/>
        <v>3.1015353477652686E-5</v>
      </c>
      <c r="AW276" s="5">
        <f t="shared" si="432"/>
        <v>1.1409372674032691E-6</v>
      </c>
      <c r="AX276" s="5">
        <f t="shared" si="433"/>
        <v>5.0961855695878522E-2</v>
      </c>
      <c r="AY276" s="5">
        <f t="shared" si="434"/>
        <v>2.5613567497531946E-2</v>
      </c>
      <c r="AZ276" s="5">
        <f t="shared" si="435"/>
        <v>6.4367243989869342E-3</v>
      </c>
      <c r="BA276" s="5">
        <f t="shared" si="436"/>
        <v>1.0783717390534246E-3</v>
      </c>
      <c r="BB276" s="5">
        <f t="shared" si="437"/>
        <v>1.3549814340801965E-4</v>
      </c>
      <c r="BC276" s="5">
        <f t="shared" si="438"/>
        <v>1.3620347197255839E-5</v>
      </c>
      <c r="BD276" s="5">
        <f t="shared" si="439"/>
        <v>3.5924949695880621E-7</v>
      </c>
      <c r="BE276" s="5">
        <f t="shared" si="440"/>
        <v>1.3039547408139519E-6</v>
      </c>
      <c r="BF276" s="5">
        <f t="shared" si="441"/>
        <v>2.3664583812710914E-6</v>
      </c>
      <c r="BG276" s="5">
        <f t="shared" si="442"/>
        <v>2.8631491032643743E-6</v>
      </c>
      <c r="BH276" s="5">
        <f t="shared" si="443"/>
        <v>2.5980668577574182E-6</v>
      </c>
      <c r="BI276" s="5">
        <f t="shared" si="444"/>
        <v>1.8860216227458518E-6</v>
      </c>
      <c r="BJ276" s="8">
        <f t="shared" si="445"/>
        <v>0.84034215758229425</v>
      </c>
      <c r="BK276" s="8">
        <f t="shared" si="446"/>
        <v>8.7321127401509033E-2</v>
      </c>
      <c r="BL276" s="8">
        <f t="shared" si="447"/>
        <v>2.1860562901046016E-2</v>
      </c>
      <c r="BM276" s="8">
        <f t="shared" si="448"/>
        <v>0.70489441527349883</v>
      </c>
      <c r="BN276" s="8">
        <f t="shared" si="449"/>
        <v>0.21935655539867735</v>
      </c>
    </row>
    <row r="277" spans="1:66" x14ac:dyDescent="0.25">
      <c r="A277" t="s">
        <v>13</v>
      </c>
      <c r="B277" t="s">
        <v>15</v>
      </c>
      <c r="C277" t="s">
        <v>49</v>
      </c>
      <c r="D277" t="s">
        <v>509</v>
      </c>
      <c r="E277">
        <f>VLOOKUP(A277,home!$A$2:$E$405,3,FALSE)</f>
        <v>1.2857000000000001</v>
      </c>
      <c r="F277">
        <f>VLOOKUP(B277,home!$B$2:$E$405,3,FALSE)</f>
        <v>0.77780000000000005</v>
      </c>
      <c r="G277">
        <f>VLOOKUP(C277,away!$B$2:$E$405,4,FALSE)</f>
        <v>0.51849999999999996</v>
      </c>
      <c r="H277">
        <f>VLOOKUP(A277,away!$A$2:$E$405,3,FALSE)</f>
        <v>1.4921</v>
      </c>
      <c r="I277">
        <f>VLOOKUP(C277,away!$B$2:$E$405,3,FALSE)</f>
        <v>0.67020000000000002</v>
      </c>
      <c r="J277">
        <f>VLOOKUP(B277,home!$B$2:$E$405,4,FALSE)</f>
        <v>1.5079</v>
      </c>
      <c r="K277" s="3">
        <f t="shared" si="394"/>
        <v>0.51850905300999994</v>
      </c>
      <c r="L277" s="3">
        <f t="shared" si="395"/>
        <v>1.5079081728179999</v>
      </c>
      <c r="M277" s="5">
        <f t="shared" si="396"/>
        <v>0.13180691059826274</v>
      </c>
      <c r="N277" s="5">
        <f t="shared" si="397"/>
        <v>6.8343076394478938E-2</v>
      </c>
      <c r="O277" s="5">
        <f t="shared" si="398"/>
        <v>0.19875271772501185</v>
      </c>
      <c r="P277" s="5">
        <f t="shared" si="399"/>
        <v>0.10305508345075971</v>
      </c>
      <c r="Q277" s="5">
        <f t="shared" si="400"/>
        <v>1.7718251910545674E-2</v>
      </c>
      <c r="R277" s="5">
        <f t="shared" si="401"/>
        <v>0.14985042371366719</v>
      </c>
      <c r="S277" s="5">
        <f t="shared" si="402"/>
        <v>2.0143765939202262E-2</v>
      </c>
      <c r="T277" s="5">
        <f t="shared" si="403"/>
        <v>2.6717496863959966E-2</v>
      </c>
      <c r="U277" s="5">
        <f t="shared" si="404"/>
        <v>7.7698801292920811E-2</v>
      </c>
      <c r="V277" s="5">
        <f t="shared" si="405"/>
        <v>1.7499651324591327E-3</v>
      </c>
      <c r="W277" s="5">
        <f t="shared" si="406"/>
        <v>3.0623580063765536E-3</v>
      </c>
      <c r="X277" s="5">
        <f t="shared" si="407"/>
        <v>4.617754665909842E-3</v>
      </c>
      <c r="Y277" s="5">
        <f t="shared" si="408"/>
        <v>3.4815750003969526E-3</v>
      </c>
      <c r="Z277" s="5">
        <f t="shared" si="409"/>
        <v>7.5320226206026367E-2</v>
      </c>
      <c r="AA277" s="5">
        <f t="shared" si="410"/>
        <v>3.905421916258571E-2</v>
      </c>
      <c r="AB277" s="5">
        <f t="shared" si="411"/>
        <v>1.0124983097018652E-2</v>
      </c>
      <c r="AC277" s="5">
        <f t="shared" si="412"/>
        <v>8.5514675379562709E-5</v>
      </c>
      <c r="AD277" s="5">
        <f t="shared" si="413"/>
        <v>3.9696508746597456E-4</v>
      </c>
      <c r="AE277" s="5">
        <f t="shared" si="414"/>
        <v>5.9858689971335516E-4</v>
      </c>
      <c r="AF277" s="5">
        <f t="shared" si="415"/>
        <v>4.5130703910977848E-4</v>
      </c>
      <c r="AG277" s="5">
        <f t="shared" si="416"/>
        <v>2.2684319090797602E-4</v>
      </c>
      <c r="AH277" s="5">
        <f t="shared" si="417"/>
        <v>2.8393996168641911E-2</v>
      </c>
      <c r="AI277" s="5">
        <f t="shared" si="418"/>
        <v>1.4722544064572083E-2</v>
      </c>
      <c r="AJ277" s="5">
        <f t="shared" si="419"/>
        <v>3.8168861904096327E-3</v>
      </c>
      <c r="AK277" s="5">
        <f t="shared" si="420"/>
        <v>6.5969668134541507E-4</v>
      </c>
      <c r="AL277" s="5">
        <f t="shared" si="421"/>
        <v>2.6744339784629213E-6</v>
      </c>
      <c r="AM277" s="5">
        <f t="shared" si="422"/>
        <v>4.1165998316002866E-5</v>
      </c>
      <c r="AN277" s="5">
        <f t="shared" si="423"/>
        <v>6.2074545302912744E-5</v>
      </c>
      <c r="AO277" s="5">
        <f t="shared" si="424"/>
        <v>4.6801357093111667E-5</v>
      </c>
      <c r="AP277" s="5">
        <f t="shared" si="425"/>
        <v>2.3524049619892265E-5</v>
      </c>
      <c r="AQ277" s="5">
        <f t="shared" si="426"/>
        <v>8.8680266699029267E-6</v>
      </c>
      <c r="AR277" s="5">
        <f t="shared" si="427"/>
        <v>8.5631077763316174E-3</v>
      </c>
      <c r="AS277" s="5">
        <f t="shared" si="428"/>
        <v>4.4400489039282736E-3</v>
      </c>
      <c r="AT277" s="5">
        <f t="shared" si="429"/>
        <v>1.1511027762469684E-3</v>
      </c>
      <c r="AU277" s="5">
        <f t="shared" si="430"/>
        <v>1.9895240347633249E-4</v>
      </c>
      <c r="AV277" s="5">
        <f t="shared" si="431"/>
        <v>2.5789655580144146E-5</v>
      </c>
      <c r="AW277" s="5">
        <f t="shared" si="432"/>
        <v>5.8084548657630645E-8</v>
      </c>
      <c r="AX277" s="5">
        <f t="shared" si="433"/>
        <v>3.5574904671736482E-6</v>
      </c>
      <c r="AY277" s="5">
        <f t="shared" si="434"/>
        <v>5.3643689501732691E-6</v>
      </c>
      <c r="AZ277" s="5">
        <f t="shared" si="435"/>
        <v>4.044487890988694E-6</v>
      </c>
      <c r="BA277" s="5">
        <f t="shared" si="436"/>
        <v>2.0329054485617636E-6</v>
      </c>
      <c r="BB277" s="5">
        <f t="shared" si="437"/>
        <v>7.6635868511313134E-7</v>
      </c>
      <c r="BC277" s="5">
        <f t="shared" si="438"/>
        <v>2.3111970491842923E-7</v>
      </c>
      <c r="BD277" s="5">
        <f t="shared" si="439"/>
        <v>2.1520633667753025E-3</v>
      </c>
      <c r="BE277" s="5">
        <f t="shared" si="440"/>
        <v>1.1158643383241741E-3</v>
      </c>
      <c r="BF277" s="5">
        <f t="shared" si="441"/>
        <v>2.8929288067604882E-4</v>
      </c>
      <c r="BG277" s="5">
        <f t="shared" si="442"/>
        <v>5.0000325867290999E-5</v>
      </c>
      <c r="BH277" s="5">
        <f t="shared" si="443"/>
        <v>6.4814054039101146E-6</v>
      </c>
      <c r="BI277" s="5">
        <f t="shared" si="444"/>
        <v>6.721334756310662E-7</v>
      </c>
      <c r="BJ277" s="8">
        <f t="shared" si="445"/>
        <v>0.12581264576701381</v>
      </c>
      <c r="BK277" s="8">
        <f t="shared" si="446"/>
        <v>0.25684927859899198</v>
      </c>
      <c r="BL277" s="8">
        <f t="shared" si="447"/>
        <v>0.54106764406225916</v>
      </c>
      <c r="BM277" s="8">
        <f t="shared" si="448"/>
        <v>0.3295180245571635</v>
      </c>
      <c r="BN277" s="8">
        <f t="shared" si="449"/>
        <v>0.66952646379272607</v>
      </c>
    </row>
    <row r="278" spans="1:66" x14ac:dyDescent="0.25">
      <c r="A278" t="s">
        <v>13</v>
      </c>
      <c r="B278" t="s">
        <v>51</v>
      </c>
      <c r="C278" t="s">
        <v>44</v>
      </c>
      <c r="D278" t="s">
        <v>509</v>
      </c>
      <c r="E278">
        <f>VLOOKUP(A278,home!$A$2:$E$405,3,FALSE)</f>
        <v>1.2857000000000001</v>
      </c>
      <c r="F278">
        <f>VLOOKUP(B278,home!$B$2:$E$405,3,FALSE)</f>
        <v>1.8148</v>
      </c>
      <c r="G278">
        <f>VLOOKUP(C278,away!$B$2:$E$405,4,FALSE)</f>
        <v>1.1667000000000001</v>
      </c>
      <c r="H278">
        <f>VLOOKUP(A278,away!$A$2:$E$405,3,FALSE)</f>
        <v>1.4921</v>
      </c>
      <c r="I278">
        <f>VLOOKUP(C278,away!$B$2:$E$405,3,FALSE)</f>
        <v>1.3404</v>
      </c>
      <c r="J278">
        <f>VLOOKUP(B278,home!$B$2:$E$405,4,FALSE)</f>
        <v>0.44679999999999997</v>
      </c>
      <c r="K278" s="3">
        <f t="shared" si="394"/>
        <v>2.7222475296120003</v>
      </c>
      <c r="L278" s="3">
        <f t="shared" si="395"/>
        <v>0.89360484331199985</v>
      </c>
      <c r="M278" s="5">
        <f t="shared" si="396"/>
        <v>2.6893991734304071E-2</v>
      </c>
      <c r="N278" s="5">
        <f t="shared" si="397"/>
        <v>7.3212102560114803E-2</v>
      </c>
      <c r="O278" s="5">
        <f t="shared" si="398"/>
        <v>2.4032601269767008E-2</v>
      </c>
      <c r="P278" s="5">
        <f t="shared" si="399"/>
        <v>6.5422689436773443E-2</v>
      </c>
      <c r="Q278" s="5">
        <f t="shared" si="400"/>
        <v>9.9650732665986494E-2</v>
      </c>
      <c r="R278" s="5">
        <f t="shared" si="401"/>
        <v>1.0737824446024957E-2</v>
      </c>
      <c r="S278" s="5">
        <f t="shared" si="402"/>
        <v>3.9787030644479242E-2</v>
      </c>
      <c r="T278" s="5">
        <f t="shared" si="403"/>
        <v>8.9048377349914831E-2</v>
      </c>
      <c r="U278" s="5">
        <f t="shared" si="404"/>
        <v>2.9231016071598781E-2</v>
      </c>
      <c r="V278" s="5">
        <f t="shared" si="405"/>
        <v>1.075405232671762E-2</v>
      </c>
      <c r="W278" s="5">
        <f t="shared" si="406"/>
        <v>9.0424653608002531E-2</v>
      </c>
      <c r="X278" s="5">
        <f t="shared" si="407"/>
        <v>8.0803908418920961E-2</v>
      </c>
      <c r="Y278" s="5">
        <f t="shared" si="408"/>
        <v>3.6103381960843527E-2</v>
      </c>
      <c r="Z278" s="5">
        <f t="shared" si="409"/>
        <v>3.1984573105339645E-3</v>
      </c>
      <c r="AA278" s="5">
        <f t="shared" si="410"/>
        <v>8.7069925121705267E-3</v>
      </c>
      <c r="AB278" s="5">
        <f t="shared" si="411"/>
        <v>1.1851294428303202E-2</v>
      </c>
      <c r="AC278" s="5">
        <f t="shared" si="412"/>
        <v>1.6350283562133129E-3</v>
      </c>
      <c r="AD278" s="5">
        <f t="shared" si="413"/>
        <v>6.1539572475101438E-2</v>
      </c>
      <c r="AE278" s="5">
        <f t="shared" si="414"/>
        <v>5.4992060019100474E-2</v>
      </c>
      <c r="AF278" s="5">
        <f t="shared" si="415"/>
        <v>2.4570585588386182E-2</v>
      </c>
      <c r="AG278" s="5">
        <f t="shared" si="416"/>
        <v>7.3187980949313055E-3</v>
      </c>
      <c r="AH278" s="5">
        <f t="shared" si="417"/>
        <v>7.1453923595495592E-4</v>
      </c>
      <c r="AI278" s="5">
        <f t="shared" si="418"/>
        <v>1.9451526698892245E-3</v>
      </c>
      <c r="AJ278" s="5">
        <f t="shared" si="419"/>
        <v>2.647593525162065E-3</v>
      </c>
      <c r="AK278" s="5">
        <f t="shared" si="420"/>
        <v>2.4024683110963861E-3</v>
      </c>
      <c r="AL278" s="5">
        <f t="shared" si="421"/>
        <v>1.5909568713434397E-4</v>
      </c>
      <c r="AM278" s="5">
        <f t="shared" si="422"/>
        <v>3.3505189828744709E-2</v>
      </c>
      <c r="AN278" s="5">
        <f t="shared" si="423"/>
        <v>2.9940399907054223E-2</v>
      </c>
      <c r="AO278" s="5">
        <f t="shared" si="424"/>
        <v>1.3377443183820902E-2</v>
      </c>
      <c r="AP278" s="5">
        <f t="shared" si="425"/>
        <v>3.9847160067311522E-3</v>
      </c>
      <c r="AQ278" s="5">
        <f t="shared" si="426"/>
        <v>8.9019038070945226E-4</v>
      </c>
      <c r="AR278" s="5">
        <f t="shared" si="427"/>
        <v>1.2770314439716093E-4</v>
      </c>
      <c r="AS278" s="5">
        <f t="shared" si="428"/>
        <v>3.4763956935885581E-4</v>
      </c>
      <c r="AT278" s="5">
        <f t="shared" si="429"/>
        <v>4.7318047944126259E-4</v>
      </c>
      <c r="AU278" s="5">
        <f t="shared" si="430"/>
        <v>4.2937146373986634E-4</v>
      </c>
      <c r="AV278" s="5">
        <f t="shared" si="431"/>
        <v>2.9221385161293495E-4</v>
      </c>
      <c r="AW278" s="5">
        <f t="shared" si="432"/>
        <v>1.0750509127496513E-5</v>
      </c>
      <c r="AX278" s="5">
        <f t="shared" si="433"/>
        <v>1.5201570040080239E-2</v>
      </c>
      <c r="AY278" s="5">
        <f t="shared" si="434"/>
        <v>1.3584196613762292E-2</v>
      </c>
      <c r="AZ278" s="5">
        <f t="shared" si="435"/>
        <v>6.0694519432802256E-3</v>
      </c>
      <c r="BA278" s="5">
        <f t="shared" si="436"/>
        <v>1.807897217588213E-3</v>
      </c>
      <c r="BB278" s="5">
        <f t="shared" si="437"/>
        <v>4.0388642746177887E-4</v>
      </c>
      <c r="BC278" s="5">
        <f t="shared" si="438"/>
        <v>7.2182973545565284E-5</v>
      </c>
      <c r="BD278" s="5">
        <f t="shared" si="439"/>
        <v>1.9019358056579109E-5</v>
      </c>
      <c r="BE278" s="5">
        <f t="shared" si="440"/>
        <v>5.1775400484328566E-5</v>
      </c>
      <c r="BF278" s="5">
        <f t="shared" si="441"/>
        <v>7.0472728031567715E-5</v>
      </c>
      <c r="BG278" s="5">
        <f t="shared" si="442"/>
        <v>6.39480699296512E-5</v>
      </c>
      <c r="BH278" s="5">
        <f t="shared" si="443"/>
        <v>4.3520618847362105E-5</v>
      </c>
      <c r="BI278" s="5">
        <f t="shared" si="444"/>
        <v>2.3694779428883391E-5</v>
      </c>
      <c r="BJ278" s="8">
        <f t="shared" si="445"/>
        <v>0.73650129726408153</v>
      </c>
      <c r="BK278" s="8">
        <f t="shared" si="446"/>
        <v>0.15823608479938431</v>
      </c>
      <c r="BL278" s="8">
        <f t="shared" si="447"/>
        <v>9.4212021933295573E-2</v>
      </c>
      <c r="BM278" s="8">
        <f t="shared" si="448"/>
        <v>0.67862447308968987</v>
      </c>
      <c r="BN278" s="8">
        <f t="shared" si="449"/>
        <v>0.29994994211297077</v>
      </c>
    </row>
    <row r="279" spans="1:66" x14ac:dyDescent="0.25">
      <c r="A279" t="s">
        <v>13</v>
      </c>
      <c r="B279" t="s">
        <v>48</v>
      </c>
      <c r="C279" t="s">
        <v>52</v>
      </c>
      <c r="D279" t="s">
        <v>509</v>
      </c>
      <c r="E279">
        <f>VLOOKUP(A279,home!$A$2:$E$405,3,FALSE)</f>
        <v>1.2857000000000001</v>
      </c>
      <c r="F279">
        <f>VLOOKUP(B279,home!$B$2:$E$405,3,FALSE)</f>
        <v>1.2963</v>
      </c>
      <c r="G279">
        <f>VLOOKUP(C279,away!$B$2:$E$405,4,FALSE)</f>
        <v>1.0369999999999999</v>
      </c>
      <c r="H279">
        <f>VLOOKUP(A279,away!$A$2:$E$405,3,FALSE)</f>
        <v>1.4921</v>
      </c>
      <c r="I279">
        <f>VLOOKUP(C279,away!$B$2:$E$405,3,FALSE)</f>
        <v>0.89359999999999995</v>
      </c>
      <c r="J279">
        <f>VLOOKUP(B279,home!$B$2:$E$405,4,FALSE)</f>
        <v>1.5638000000000001</v>
      </c>
      <c r="K279" s="3">
        <f t="shared" si="394"/>
        <v>1.72831906767</v>
      </c>
      <c r="L279" s="3">
        <f t="shared" si="395"/>
        <v>2.085077967728</v>
      </c>
      <c r="M279" s="5">
        <f t="shared" si="396"/>
        <v>2.2073068457861559E-2</v>
      </c>
      <c r="N279" s="5">
        <f t="shared" si="397"/>
        <v>3.8149305097707371E-2</v>
      </c>
      <c r="O279" s="5">
        <f t="shared" si="398"/>
        <v>4.6024068721639E-2</v>
      </c>
      <c r="P279" s="5">
        <f t="shared" si="399"/>
        <v>7.9544275543363116E-2</v>
      </c>
      <c r="Q279" s="5">
        <f t="shared" si="400"/>
        <v>3.2967085709363998E-2</v>
      </c>
      <c r="R279" s="5">
        <f t="shared" si="401"/>
        <v>4.7981885838344437E-2</v>
      </c>
      <c r="S279" s="5">
        <f t="shared" si="402"/>
        <v>7.1663028905536538E-2</v>
      </c>
      <c r="T279" s="5">
        <f t="shared" si="403"/>
        <v>6.8738944072795474E-2</v>
      </c>
      <c r="U279" s="5">
        <f t="shared" si="404"/>
        <v>8.2928008197175843E-2</v>
      </c>
      <c r="V279" s="5">
        <f t="shared" si="405"/>
        <v>2.8694513851756958E-2</v>
      </c>
      <c r="W279" s="5">
        <f t="shared" si="406"/>
        <v>1.8992547612334983E-2</v>
      </c>
      <c r="X279" s="5">
        <f t="shared" si="407"/>
        <v>3.9600942577504704E-2</v>
      </c>
      <c r="Y279" s="5">
        <f t="shared" si="408"/>
        <v>4.128552643480838E-2</v>
      </c>
      <c r="Z279" s="5">
        <f t="shared" si="409"/>
        <v>3.3348657670524043E-2</v>
      </c>
      <c r="AA279" s="5">
        <f t="shared" si="410"/>
        <v>5.7637120933166107E-2</v>
      </c>
      <c r="AB279" s="5">
        <f t="shared" si="411"/>
        <v>4.9807667557196351E-2</v>
      </c>
      <c r="AC279" s="5">
        <f t="shared" si="412"/>
        <v>6.4628653713357962E-3</v>
      </c>
      <c r="AD279" s="5">
        <f t="shared" si="413"/>
        <v>8.2062955455072233E-3</v>
      </c>
      <c r="AE279" s="5">
        <f t="shared" si="414"/>
        <v>1.7110766038601542E-2</v>
      </c>
      <c r="AF279" s="5">
        <f t="shared" si="415"/>
        <v>1.7838640639018296E-2</v>
      </c>
      <c r="AG279" s="5">
        <f t="shared" si="416"/>
        <v>1.2398318856878128E-2</v>
      </c>
      <c r="AH279" s="5">
        <f t="shared" si="417"/>
        <v>1.7383637840528262E-2</v>
      </c>
      <c r="AI279" s="5">
        <f t="shared" si="418"/>
        <v>3.0044472745254736E-2</v>
      </c>
      <c r="AJ279" s="5">
        <f t="shared" si="419"/>
        <v>2.5963217561857699E-2</v>
      </c>
      <c r="AK279" s="5">
        <f t="shared" si="420"/>
        <v>1.4957574656741085E-2</v>
      </c>
      <c r="AL279" s="5">
        <f t="shared" si="421"/>
        <v>9.3160394963410142E-4</v>
      </c>
      <c r="AM279" s="5">
        <f t="shared" si="422"/>
        <v>2.8366194132470992E-3</v>
      </c>
      <c r="AN279" s="5">
        <f t="shared" si="423"/>
        <v>5.914572641391053E-3</v>
      </c>
      <c r="AO279" s="5">
        <f t="shared" si="424"/>
        <v>6.1661725515456452E-3</v>
      </c>
      <c r="AP279" s="5">
        <f t="shared" si="425"/>
        <v>4.2856501774789901E-3</v>
      </c>
      <c r="AQ279" s="5">
        <f t="shared" si="426"/>
        <v>2.2339786906127586E-3</v>
      </c>
      <c r="AR279" s="5">
        <f t="shared" si="427"/>
        <v>7.2492480520496422E-3</v>
      </c>
      <c r="AS279" s="5">
        <f t="shared" si="428"/>
        <v>1.2529013634627002E-2</v>
      </c>
      <c r="AT279" s="5">
        <f t="shared" si="429"/>
        <v>1.0827066581911632E-2</v>
      </c>
      <c r="AU279" s="5">
        <f t="shared" si="430"/>
        <v>6.2375418734835061E-3</v>
      </c>
      <c r="AV279" s="5">
        <f t="shared" si="431"/>
        <v>2.6951156388329007E-3</v>
      </c>
      <c r="AW279" s="5">
        <f t="shared" si="432"/>
        <v>9.325562582752503E-5</v>
      </c>
      <c r="AX279" s="5">
        <f t="shared" si="433"/>
        <v>8.1709723660630944E-4</v>
      </c>
      <c r="AY279" s="5">
        <f t="shared" si="434"/>
        <v>1.7037114455392484E-3</v>
      </c>
      <c r="AZ279" s="5">
        <f t="shared" si="435"/>
        <v>1.7761855992299552E-3</v>
      </c>
      <c r="BA279" s="5">
        <f t="shared" si="436"/>
        <v>1.2344951531833783E-3</v>
      </c>
      <c r="BB279" s="5">
        <f t="shared" si="437"/>
        <v>6.4350466129241605E-4</v>
      </c>
      <c r="BC279" s="5">
        <f t="shared" si="438"/>
        <v>2.6835147827821706E-4</v>
      </c>
      <c r="BD279" s="5">
        <f t="shared" si="439"/>
        <v>2.5192078993206421E-3</v>
      </c>
      <c r="BE279" s="5">
        <f t="shared" si="440"/>
        <v>4.3539950478207511E-3</v>
      </c>
      <c r="BF279" s="5">
        <f t="shared" si="441"/>
        <v>3.7625463308446796E-3</v>
      </c>
      <c r="BG279" s="5">
        <f t="shared" si="442"/>
        <v>2.167626855530218E-3</v>
      </c>
      <c r="BH279" s="5">
        <f t="shared" si="443"/>
        <v>9.3658770650161048E-4</v>
      </c>
      <c r="BI279" s="5">
        <f t="shared" si="444"/>
        <v>3.2374447833840886E-4</v>
      </c>
      <c r="BJ279" s="8">
        <f t="shared" si="445"/>
        <v>0.32316871163292521</v>
      </c>
      <c r="BK279" s="8">
        <f t="shared" si="446"/>
        <v>0.2110730675250273</v>
      </c>
      <c r="BL279" s="8">
        <f t="shared" si="447"/>
        <v>0.42632934815116452</v>
      </c>
      <c r="BM279" s="8">
        <f t="shared" si="448"/>
        <v>0.72556963979164946</v>
      </c>
      <c r="BN279" s="8">
        <f t="shared" si="449"/>
        <v>0.26673968936827946</v>
      </c>
    </row>
    <row r="280" spans="1:66" x14ac:dyDescent="0.25">
      <c r="A280" t="s">
        <v>13</v>
      </c>
      <c r="B280" t="s">
        <v>220</v>
      </c>
      <c r="C280" t="s">
        <v>53</v>
      </c>
      <c r="D280" t="s">
        <v>509</v>
      </c>
      <c r="E280">
        <f>VLOOKUP(A280,home!$A$2:$E$405,3,FALSE)</f>
        <v>1.2857000000000001</v>
      </c>
      <c r="F280">
        <f>VLOOKUP(B280,home!$B$2:$E$405,3,FALSE)</f>
        <v>1.5556000000000001</v>
      </c>
      <c r="G280">
        <f>VLOOKUP(C280,away!$B$2:$E$405,4,FALSE)</f>
        <v>0.77780000000000005</v>
      </c>
      <c r="H280">
        <f>VLOOKUP(A280,away!$A$2:$E$405,3,FALSE)</f>
        <v>1.4921</v>
      </c>
      <c r="I280">
        <f>VLOOKUP(C280,away!$B$2:$E$405,3,FALSE)</f>
        <v>0.67020000000000002</v>
      </c>
      <c r="J280">
        <f>VLOOKUP(B280,home!$B$2:$E$405,4,FALSE)</f>
        <v>2.0106000000000002</v>
      </c>
      <c r="K280" s="3">
        <f t="shared" si="394"/>
        <v>1.5556271607760002</v>
      </c>
      <c r="L280" s="3">
        <f t="shared" si="395"/>
        <v>2.0106108974520001</v>
      </c>
      <c r="M280" s="5">
        <f t="shared" si="396"/>
        <v>2.8261973846175927E-2</v>
      </c>
      <c r="N280" s="5">
        <f t="shared" si="397"/>
        <v>4.3965094132252233E-2</v>
      </c>
      <c r="O280" s="5">
        <f t="shared" si="398"/>
        <v>5.6823832598624731E-2</v>
      </c>
      <c r="P280" s="5">
        <f t="shared" si="399"/>
        <v>8.8396697369809318E-2</v>
      </c>
      <c r="Q280" s="5">
        <f t="shared" si="400"/>
        <v>3.4196647279102571E-2</v>
      </c>
      <c r="R280" s="5">
        <f t="shared" si="401"/>
        <v>5.7125308528891562E-2</v>
      </c>
      <c r="S280" s="5">
        <f t="shared" si="402"/>
        <v>6.9120933912998367E-2</v>
      </c>
      <c r="T280" s="5">
        <f t="shared" si="403"/>
        <v>6.8756151675685911E-2</v>
      </c>
      <c r="U280" s="5">
        <f t="shared" si="404"/>
        <v>8.8865681515252606E-2</v>
      </c>
      <c r="V280" s="5">
        <f t="shared" si="405"/>
        <v>2.4021528441485487E-2</v>
      </c>
      <c r="W280" s="5">
        <f t="shared" si="406"/>
        <v>1.7732411104949553E-2</v>
      </c>
      <c r="X280" s="5">
        <f t="shared" si="407"/>
        <v>3.5652979005710426E-2</v>
      </c>
      <c r="Y280" s="5">
        <f t="shared" si="408"/>
        <v>3.5842134057754389E-2</v>
      </c>
      <c r="Z280" s="5">
        <f t="shared" si="409"/>
        <v>3.8285589282832357E-2</v>
      </c>
      <c r="AA280" s="5">
        <f t="shared" si="410"/>
        <v>5.9558102554688561E-2</v>
      </c>
      <c r="AB280" s="5">
        <f t="shared" si="411"/>
        <v>4.6325100989178018E-2</v>
      </c>
      <c r="AC280" s="5">
        <f t="shared" si="412"/>
        <v>4.6958498713669484E-3</v>
      </c>
      <c r="AD280" s="5">
        <f t="shared" si="413"/>
        <v>6.8962550852263741E-3</v>
      </c>
      <c r="AE280" s="5">
        <f t="shared" si="414"/>
        <v>1.3865685625964918E-2</v>
      </c>
      <c r="AF280" s="5">
        <f t="shared" si="415"/>
        <v>1.3939249310104316E-2</v>
      </c>
      <c r="AG280" s="5">
        <f t="shared" si="416"/>
        <v>9.3421355217320045E-3</v>
      </c>
      <c r="AH280" s="5">
        <f t="shared" si="417"/>
        <v>1.9244355756858556E-2</v>
      </c>
      <c r="AI280" s="5">
        <f t="shared" si="418"/>
        <v>2.993704250700515E-2</v>
      </c>
      <c r="AJ280" s="5">
        <f t="shared" si="419"/>
        <v>2.3285438218601431E-2</v>
      </c>
      <c r="AK280" s="5">
        <f t="shared" si="420"/>
        <v>1.2074486714475969E-2</v>
      </c>
      <c r="AL280" s="5">
        <f t="shared" si="421"/>
        <v>5.8749982889740471E-4</v>
      </c>
      <c r="AM280" s="5">
        <f t="shared" si="422"/>
        <v>2.1456003436435517E-3</v>
      </c>
      <c r="AN280" s="5">
        <f t="shared" si="423"/>
        <v>4.3139674325064813E-3</v>
      </c>
      <c r="AO280" s="5">
        <f t="shared" si="424"/>
        <v>4.3368549655252797E-3</v>
      </c>
      <c r="AP280" s="5">
        <f t="shared" si="425"/>
        <v>2.9065759514513155E-3</v>
      </c>
      <c r="AQ280" s="5">
        <f t="shared" si="426"/>
        <v>1.4609983205649824E-3</v>
      </c>
      <c r="AR280" s="5">
        <f t="shared" si="427"/>
        <v>7.7385822798365887E-3</v>
      </c>
      <c r="AS280" s="5">
        <f t="shared" si="428"/>
        <v>1.2038348780413658E-2</v>
      </c>
      <c r="AT280" s="5">
        <f t="shared" si="429"/>
        <v>9.3635911668530636E-3</v>
      </c>
      <c r="AU280" s="5">
        <f t="shared" si="430"/>
        <v>4.8554189138529553E-3</v>
      </c>
      <c r="AV280" s="5">
        <f t="shared" si="431"/>
        <v>1.8883053848337914E-3</v>
      </c>
      <c r="AW280" s="5">
        <f t="shared" si="432"/>
        <v>5.1043305733507073E-5</v>
      </c>
      <c r="AX280" s="5">
        <f t="shared" si="433"/>
        <v>5.5629236179037132E-4</v>
      </c>
      <c r="AY280" s="5">
        <f t="shared" si="434"/>
        <v>1.1184874847850312E-3</v>
      </c>
      <c r="AZ280" s="5">
        <f t="shared" si="435"/>
        <v>1.1244215627862313E-3</v>
      </c>
      <c r="BA280" s="5">
        <f t="shared" si="436"/>
        <v>7.5359141582266836E-4</v>
      </c>
      <c r="BB280" s="5">
        <f t="shared" si="437"/>
        <v>3.7879477821983461E-4</v>
      </c>
      <c r="BC280" s="5">
        <f t="shared" si="438"/>
        <v>1.5232178179734257E-4</v>
      </c>
      <c r="BD280" s="5">
        <f t="shared" si="439"/>
        <v>2.5932129771113958E-3</v>
      </c>
      <c r="BE280" s="5">
        <f t="shared" si="440"/>
        <v>4.0340725408712797E-3</v>
      </c>
      <c r="BF280" s="5">
        <f t="shared" si="441"/>
        <v>3.1377564065600077E-3</v>
      </c>
      <c r="BG280" s="5">
        <f t="shared" si="442"/>
        <v>1.627059696647883E-3</v>
      </c>
      <c r="BH280" s="5">
        <f t="shared" si="443"/>
        <v>6.3277456407735179E-4</v>
      </c>
      <c r="BI280" s="5">
        <f t="shared" si="444"/>
        <v>1.968722597053844E-4</v>
      </c>
      <c r="BJ280" s="8">
        <f t="shared" si="445"/>
        <v>0.29943664919737589</v>
      </c>
      <c r="BK280" s="8">
        <f t="shared" si="446"/>
        <v>0.21620297075551848</v>
      </c>
      <c r="BL280" s="8">
        <f t="shared" si="447"/>
        <v>0.44134534435433997</v>
      </c>
      <c r="BM280" s="8">
        <f t="shared" si="448"/>
        <v>0.68543355565615849</v>
      </c>
      <c r="BN280" s="8">
        <f t="shared" si="449"/>
        <v>0.30876955375485637</v>
      </c>
    </row>
    <row r="281" spans="1:66" x14ac:dyDescent="0.25">
      <c r="A281" t="s">
        <v>16</v>
      </c>
      <c r="B281" t="s">
        <v>47</v>
      </c>
      <c r="C281" t="s">
        <v>272</v>
      </c>
      <c r="D281" t="s">
        <v>509</v>
      </c>
      <c r="E281">
        <f>VLOOKUP(A281,home!$A$2:$E$405,3,FALSE)</f>
        <v>1.7778</v>
      </c>
      <c r="F281">
        <f>VLOOKUP(B281,home!$B$2:$E$405,3,FALSE)</f>
        <v>1.125</v>
      </c>
      <c r="G281">
        <f>VLOOKUP(C281,away!$B$2:$E$405,4,FALSE)</f>
        <v>0.28120000000000001</v>
      </c>
      <c r="H281">
        <f>VLOOKUP(A281,away!$A$2:$E$405,3,FALSE)</f>
        <v>1.2716000000000001</v>
      </c>
      <c r="I281">
        <f>VLOOKUP(C281,away!$B$2:$E$405,3,FALSE)</f>
        <v>1.7694000000000001</v>
      </c>
      <c r="J281">
        <f>VLOOKUP(B281,home!$B$2:$E$405,4,FALSE)</f>
        <v>1.5728</v>
      </c>
      <c r="K281" s="3">
        <f t="shared" si="394"/>
        <v>0.56240703000000003</v>
      </c>
      <c r="L281" s="3">
        <f t="shared" si="395"/>
        <v>3.5387513061120006</v>
      </c>
      <c r="M281" s="5">
        <f t="shared" si="396"/>
        <v>1.6553489787211183E-2</v>
      </c>
      <c r="N281" s="5">
        <f t="shared" si="397"/>
        <v>9.3097990273607739E-3</v>
      </c>
      <c r="O281" s="5">
        <f t="shared" si="398"/>
        <v>5.8578683605205246E-2</v>
      </c>
      <c r="P281" s="5">
        <f t="shared" si="399"/>
        <v>3.2945063467713177E-2</v>
      </c>
      <c r="Q281" s="5">
        <f t="shared" si="400"/>
        <v>2.6179482104374311E-3</v>
      </c>
      <c r="R281" s="5">
        <f t="shared" si="401"/>
        <v>0.10364769655912086</v>
      </c>
      <c r="S281" s="5">
        <f t="shared" si="402"/>
        <v>1.6391969621568633E-2</v>
      </c>
      <c r="T281" s="5">
        <f t="shared" si="403"/>
        <v>9.2642676490190343E-3</v>
      </c>
      <c r="U281" s="5">
        <f t="shared" si="404"/>
        <v>5.8292193188156385E-2</v>
      </c>
      <c r="V281" s="5">
        <f t="shared" si="405"/>
        <v>3.6248447808712686E-3</v>
      </c>
      <c r="W281" s="5">
        <f t="shared" si="406"/>
        <v>4.9078415924197678E-4</v>
      </c>
      <c r="X281" s="5">
        <f t="shared" si="407"/>
        <v>1.7367630845366256E-3</v>
      </c>
      <c r="Y281" s="5">
        <f t="shared" si="408"/>
        <v>3.0729863169055458E-3</v>
      </c>
      <c r="Z281" s="5">
        <f t="shared" si="409"/>
        <v>0.1222611405246964</v>
      </c>
      <c r="AA281" s="5">
        <f t="shared" si="410"/>
        <v>6.8760524926907152E-2</v>
      </c>
      <c r="AB281" s="5">
        <f t="shared" si="411"/>
        <v>1.933570130269141E-2</v>
      </c>
      <c r="AC281" s="5">
        <f t="shared" si="412"/>
        <v>4.5088959677657477E-4</v>
      </c>
      <c r="AD281" s="5">
        <f t="shared" si="413"/>
        <v>6.9005115342581807E-5</v>
      </c>
      <c r="AE281" s="5">
        <f t="shared" si="414"/>
        <v>2.4419194204697064E-4</v>
      </c>
      <c r="AF281" s="5">
        <f t="shared" si="415"/>
        <v>4.3206727693037171E-4</v>
      </c>
      <c r="AG281" s="5">
        <f t="shared" si="416"/>
        <v>5.096595468552027E-4</v>
      </c>
      <c r="AH281" s="5">
        <f t="shared" si="417"/>
        <v>0.10816294267962807</v>
      </c>
      <c r="AI281" s="5">
        <f t="shared" si="418"/>
        <v>6.0831599348509867E-2</v>
      </c>
      <c r="AJ281" s="5">
        <f t="shared" si="419"/>
        <v>1.7106059559872686E-2</v>
      </c>
      <c r="AK281" s="5">
        <f t="shared" si="420"/>
        <v>3.2068560506903678E-3</v>
      </c>
      <c r="AL281" s="5">
        <f t="shared" si="421"/>
        <v>3.5894754698099125E-5</v>
      </c>
      <c r="AM281" s="5">
        <f t="shared" si="422"/>
        <v>7.7617923949257766E-6</v>
      </c>
      <c r="AN281" s="5">
        <f t="shared" si="423"/>
        <v>2.7467052975313785E-5</v>
      </c>
      <c r="AO281" s="5">
        <f t="shared" si="424"/>
        <v>4.859953479571959E-5</v>
      </c>
      <c r="AP281" s="5">
        <f t="shared" si="425"/>
        <v>5.7327222411596107E-5</v>
      </c>
      <c r="AQ281" s="5">
        <f t="shared" si="426"/>
        <v>5.0716695796202217E-5</v>
      </c>
      <c r="AR281" s="5">
        <f t="shared" si="427"/>
        <v>7.6552350936090266E-2</v>
      </c>
      <c r="AS281" s="5">
        <f t="shared" si="428"/>
        <v>4.3053580329484253E-2</v>
      </c>
      <c r="AT281" s="5">
        <f t="shared" si="429"/>
        <v>1.210681812198583E-2</v>
      </c>
      <c r="AU281" s="5">
        <f t="shared" si="430"/>
        <v>2.2696532075787428E-3</v>
      </c>
      <c r="AV281" s="5">
        <f t="shared" si="431"/>
        <v>3.1911722990108352E-4</v>
      </c>
      <c r="AW281" s="5">
        <f t="shared" si="432"/>
        <v>1.9844002464605562E-6</v>
      </c>
      <c r="AX281" s="5">
        <f t="shared" si="433"/>
        <v>7.2754776805113165E-7</v>
      </c>
      <c r="AY281" s="5">
        <f t="shared" si="434"/>
        <v>2.5746106144498131E-6</v>
      </c>
      <c r="AZ281" s="5">
        <f t="shared" si="435"/>
        <v>4.5554533373070489E-6</v>
      </c>
      <c r="BA281" s="5">
        <f t="shared" si="436"/>
        <v>5.3735388157758629E-6</v>
      </c>
      <c r="BB281" s="5">
        <f t="shared" si="437"/>
        <v>4.7539043756925924E-6</v>
      </c>
      <c r="BC281" s="5">
        <f t="shared" si="438"/>
        <v>3.3645770637227438E-6</v>
      </c>
      <c r="BD281" s="5">
        <f t="shared" si="439"/>
        <v>4.5149955310172268E-2</v>
      </c>
      <c r="BE281" s="5">
        <f t="shared" si="440"/>
        <v>2.5392652270626717E-2</v>
      </c>
      <c r="BF281" s="5">
        <f t="shared" si="441"/>
        <v>7.1405030736729639E-3</v>
      </c>
      <c r="BG281" s="5">
        <f t="shared" si="442"/>
        <v>1.3386230421234275E-3</v>
      </c>
      <c r="BH281" s="5">
        <f t="shared" si="443"/>
        <v>1.8821275235255042E-4</v>
      </c>
      <c r="BI281" s="5">
        <f t="shared" si="444"/>
        <v>2.117043501174469E-5</v>
      </c>
      <c r="BJ281" s="8">
        <f t="shared" si="445"/>
        <v>2.7960694259025275E-2</v>
      </c>
      <c r="BK281" s="8">
        <f t="shared" si="446"/>
        <v>7.0004726619453395E-2</v>
      </c>
      <c r="BL281" s="8">
        <f t="shared" si="447"/>
        <v>0.71145489392978201</v>
      </c>
      <c r="BM281" s="8">
        <f t="shared" si="448"/>
        <v>0.7080281844655405</v>
      </c>
      <c r="BN281" s="8">
        <f t="shared" si="449"/>
        <v>0.22365268065704869</v>
      </c>
    </row>
    <row r="282" spans="1:66" x14ac:dyDescent="0.25">
      <c r="A282" t="s">
        <v>16</v>
      </c>
      <c r="B282" t="s">
        <v>223</v>
      </c>
      <c r="C282" t="s">
        <v>464</v>
      </c>
      <c r="D282" t="s">
        <v>509</v>
      </c>
      <c r="E282">
        <f>VLOOKUP(A282,home!$A$2:$E$405,3,FALSE)</f>
        <v>1.7778</v>
      </c>
      <c r="F282">
        <f>VLOOKUP(B282,home!$B$2:$E$405,3,FALSE)</f>
        <v>1.125</v>
      </c>
      <c r="G282">
        <f>VLOOKUP(C282,away!$B$2:$E$405,4,FALSE)</f>
        <v>1.5468999999999999</v>
      </c>
      <c r="H282">
        <f>VLOOKUP(A282,away!$A$2:$E$405,3,FALSE)</f>
        <v>1.2716000000000001</v>
      </c>
      <c r="I282">
        <f>VLOOKUP(C282,away!$B$2:$E$405,3,FALSE)</f>
        <v>0.39319999999999999</v>
      </c>
      <c r="J282">
        <f>VLOOKUP(B282,home!$B$2:$E$405,4,FALSE)</f>
        <v>0.98299999999999998</v>
      </c>
      <c r="K282" s="3">
        <f t="shared" si="394"/>
        <v>3.0938386725</v>
      </c>
      <c r="L282" s="3">
        <f t="shared" si="395"/>
        <v>0.49149323696000002</v>
      </c>
      <c r="M282" s="5">
        <f t="shared" si="396"/>
        <v>2.772746309542571E-2</v>
      </c>
      <c r="N282" s="5">
        <f t="shared" si="397"/>
        <v>8.5784297614944618E-2</v>
      </c>
      <c r="O282" s="5">
        <f t="shared" si="398"/>
        <v>1.3627860589459724E-2</v>
      </c>
      <c r="P282" s="5">
        <f t="shared" si="399"/>
        <v>4.2162402115109139E-2</v>
      </c>
      <c r="Q282" s="5">
        <f t="shared" si="400"/>
        <v>0.13270138872718262</v>
      </c>
      <c r="R282" s="5">
        <f t="shared" si="401"/>
        <v>3.3490006569765864E-3</v>
      </c>
      <c r="S282" s="5">
        <f t="shared" si="402"/>
        <v>1.6028045425560657E-2</v>
      </c>
      <c r="T282" s="5">
        <f t="shared" si="403"/>
        <v>6.5221835094610242E-2</v>
      </c>
      <c r="U282" s="5">
        <f t="shared" si="404"/>
        <v>1.0361267746782069E-2</v>
      </c>
      <c r="V282" s="5">
        <f t="shared" si="405"/>
        <v>2.7080287151726476E-3</v>
      </c>
      <c r="W282" s="5">
        <f t="shared" si="406"/>
        <v>0.13685222944620437</v>
      </c>
      <c r="X282" s="5">
        <f t="shared" si="407"/>
        <v>6.7261945235707624E-2</v>
      </c>
      <c r="Y282" s="5">
        <f t="shared" si="408"/>
        <v>1.6529395594062093E-2</v>
      </c>
      <c r="Z282" s="5">
        <f t="shared" si="409"/>
        <v>5.4867039115952991E-4</v>
      </c>
      <c r="AA282" s="5">
        <f t="shared" si="410"/>
        <v>1.6974976746250555E-3</v>
      </c>
      <c r="AB282" s="5">
        <f t="shared" si="411"/>
        <v>2.6258919761169104E-3</v>
      </c>
      <c r="AC282" s="5">
        <f t="shared" si="412"/>
        <v>2.5736441167423203E-4</v>
      </c>
      <c r="AD282" s="5">
        <f t="shared" si="413"/>
        <v>0.1058496799696276</v>
      </c>
      <c r="AE282" s="5">
        <f t="shared" si="414"/>
        <v>5.2024401839452353E-2</v>
      </c>
      <c r="AF282" s="5">
        <f t="shared" si="415"/>
        <v>1.2784820830490104E-2</v>
      </c>
      <c r="AG282" s="5">
        <f t="shared" si="416"/>
        <v>2.0945509913104063E-3</v>
      </c>
      <c r="AH282" s="5">
        <f t="shared" si="417"/>
        <v>6.7416946643776652E-5</v>
      </c>
      <c r="AI282" s="5">
        <f t="shared" si="418"/>
        <v>2.0857715670838527E-4</v>
      </c>
      <c r="AJ282" s="5">
        <f t="shared" si="419"/>
        <v>3.2265203681224768E-4</v>
      </c>
      <c r="AK282" s="5">
        <f t="shared" si="420"/>
        <v>3.3274444975020848E-4</v>
      </c>
      <c r="AL282" s="5">
        <f t="shared" si="421"/>
        <v>1.5653941044346893E-5</v>
      </c>
      <c r="AM282" s="5">
        <f t="shared" si="422"/>
        <v>6.549636667235649E-2</v>
      </c>
      <c r="AN282" s="5">
        <f t="shared" si="423"/>
        <v>3.2191021264915555E-2</v>
      </c>
      <c r="AO282" s="5">
        <f t="shared" si="424"/>
        <v>7.9108346212707695E-3</v>
      </c>
      <c r="AP282" s="5">
        <f t="shared" si="425"/>
        <v>1.2960405716878692E-3</v>
      </c>
      <c r="AQ282" s="5">
        <f t="shared" si="426"/>
        <v>1.5924879395258989E-4</v>
      </c>
      <c r="AR282" s="5">
        <f t="shared" si="427"/>
        <v>6.626994666381879E-6</v>
      </c>
      <c r="AS282" s="5">
        <f t="shared" si="428"/>
        <v>2.0502852381303491E-5</v>
      </c>
      <c r="AT282" s="5">
        <f t="shared" si="429"/>
        <v>3.171625879691774E-5</v>
      </c>
      <c r="AU282" s="5">
        <f t="shared" si="430"/>
        <v>3.2708329337640803E-5</v>
      </c>
      <c r="AV282" s="5">
        <f t="shared" si="431"/>
        <v>2.5298573554414863E-5</v>
      </c>
      <c r="AW282" s="5">
        <f t="shared" si="432"/>
        <v>6.6120541725736119E-7</v>
      </c>
      <c r="AX282" s="5">
        <f t="shared" si="433"/>
        <v>3.3772532019862772E-2</v>
      </c>
      <c r="AY282" s="5">
        <f t="shared" si="434"/>
        <v>1.6598971082777601E-2</v>
      </c>
      <c r="AZ282" s="5">
        <f t="shared" si="435"/>
        <v>4.0791410138398994E-3</v>
      </c>
      <c r="BA282" s="5">
        <f t="shared" si="436"/>
        <v>6.682900736361563E-4</v>
      </c>
      <c r="BB282" s="5">
        <f t="shared" si="437"/>
        <v>8.2115012879917777E-5</v>
      </c>
      <c r="BC282" s="5">
        <f t="shared" si="438"/>
        <v>8.0717946966725761E-6</v>
      </c>
      <c r="BD282" s="5">
        <f t="shared" si="439"/>
        <v>5.4285384331611437E-7</v>
      </c>
      <c r="BE282" s="5">
        <f t="shared" si="440"/>
        <v>1.6795022139666502E-6</v>
      </c>
      <c r="BF282" s="5">
        <f t="shared" si="441"/>
        <v>2.5980544500596967E-6</v>
      </c>
      <c r="BG282" s="5">
        <f t="shared" si="442"/>
        <v>2.6793204436184696E-6</v>
      </c>
      <c r="BH282" s="5">
        <f t="shared" si="443"/>
        <v>2.0723463011216697E-6</v>
      </c>
      <c r="BI282" s="5">
        <f t="shared" si="444"/>
        <v>1.2823010258445101E-6</v>
      </c>
      <c r="BJ282" s="8">
        <f t="shared" si="445"/>
        <v>0.83936717826546814</v>
      </c>
      <c r="BK282" s="8">
        <f t="shared" si="446"/>
        <v>0.10549792878676434</v>
      </c>
      <c r="BL282" s="8">
        <f t="shared" si="447"/>
        <v>3.2720616620889535E-2</v>
      </c>
      <c r="BM282" s="8">
        <f t="shared" si="448"/>
        <v>0.65618367138782285</v>
      </c>
      <c r="BN282" s="8">
        <f t="shared" si="449"/>
        <v>0.30535241279909836</v>
      </c>
    </row>
    <row r="283" spans="1:66" x14ac:dyDescent="0.25">
      <c r="A283" t="s">
        <v>16</v>
      </c>
      <c r="B283" t="s">
        <v>224</v>
      </c>
      <c r="C283" t="s">
        <v>226</v>
      </c>
      <c r="D283" t="s">
        <v>509</v>
      </c>
      <c r="E283">
        <f>VLOOKUP(A283,home!$A$2:$E$405,3,FALSE)</f>
        <v>1.7778</v>
      </c>
      <c r="F283">
        <f>VLOOKUP(B283,home!$B$2:$E$405,3,FALSE)</f>
        <v>0.98440000000000005</v>
      </c>
      <c r="G283">
        <f>VLOOKUP(C283,away!$B$2:$E$405,4,FALSE)</f>
        <v>0.98440000000000005</v>
      </c>
      <c r="H283">
        <f>VLOOKUP(A283,away!$A$2:$E$405,3,FALSE)</f>
        <v>1.2716000000000001</v>
      </c>
      <c r="I283">
        <f>VLOOKUP(C283,away!$B$2:$E$405,3,FALSE)</f>
        <v>0.78639999999999999</v>
      </c>
      <c r="J283">
        <f>VLOOKUP(B283,home!$B$2:$E$405,4,FALSE)</f>
        <v>0.98299999999999998</v>
      </c>
      <c r="K283" s="3">
        <f t="shared" si="394"/>
        <v>1.7227652854080002</v>
      </c>
      <c r="L283" s="3">
        <f t="shared" si="395"/>
        <v>0.98298647392000005</v>
      </c>
      <c r="M283" s="5">
        <f t="shared" si="396"/>
        <v>6.6820072347758844E-2</v>
      </c>
      <c r="N283" s="5">
        <f t="shared" si="397"/>
        <v>0.11511530100916999</v>
      </c>
      <c r="O283" s="5">
        <f t="shared" si="398"/>
        <v>6.5683227304202757E-2</v>
      </c>
      <c r="P283" s="5">
        <f t="shared" si="399"/>
        <v>0.11315678383324343</v>
      </c>
      <c r="Q283" s="5">
        <f t="shared" si="400"/>
        <v>9.9158322198945298E-2</v>
      </c>
      <c r="R283" s="5">
        <f t="shared" si="401"/>
        <v>3.2282862001722062E-2</v>
      </c>
      <c r="S283" s="5">
        <f t="shared" si="402"/>
        <v>4.7906479586118121E-2</v>
      </c>
      <c r="T283" s="5">
        <f t="shared" si="403"/>
        <v>9.7471289498164512E-2</v>
      </c>
      <c r="U283" s="5">
        <f t="shared" si="404"/>
        <v>5.5615793970183798E-2</v>
      </c>
      <c r="V283" s="5">
        <f t="shared" si="405"/>
        <v>9.0141629009074242E-3</v>
      </c>
      <c r="W283" s="5">
        <f t="shared" si="406"/>
        <v>5.69421717478815E-2</v>
      </c>
      <c r="X283" s="5">
        <f t="shared" si="407"/>
        <v>5.5973384623797084E-2</v>
      </c>
      <c r="Y283" s="5">
        <f t="shared" si="408"/>
        <v>2.7510539992357114E-2</v>
      </c>
      <c r="Z283" s="5">
        <f t="shared" si="409"/>
        <v>1.0577872229039578E-2</v>
      </c>
      <c r="AA283" s="5">
        <f t="shared" si="410"/>
        <v>1.8223191069670727E-2</v>
      </c>
      <c r="AB283" s="5">
        <f t="shared" si="411"/>
        <v>1.5697140482092909E-2</v>
      </c>
      <c r="AC283" s="5">
        <f t="shared" si="412"/>
        <v>9.5406743716455506E-4</v>
      </c>
      <c r="AD283" s="5">
        <f t="shared" si="413"/>
        <v>2.4524499190747596E-2</v>
      </c>
      <c r="AE283" s="5">
        <f t="shared" si="414"/>
        <v>2.4107250984166873E-2</v>
      </c>
      <c r="AF283" s="5">
        <f t="shared" si="415"/>
        <v>1.184855082041532E-2</v>
      </c>
      <c r="AG283" s="5">
        <f t="shared" si="416"/>
        <v>3.8823217306739942E-3</v>
      </c>
      <c r="AH283" s="5">
        <f t="shared" si="417"/>
        <v>2.5994763309999756E-3</v>
      </c>
      <c r="AI283" s="5">
        <f t="shared" si="418"/>
        <v>4.4782875832865146E-3</v>
      </c>
      <c r="AJ283" s="5">
        <f t="shared" si="419"/>
        <v>3.8575191932798485E-3</v>
      </c>
      <c r="AK283" s="5">
        <f t="shared" si="420"/>
        <v>2.2152000513258659E-3</v>
      </c>
      <c r="AL283" s="5">
        <f t="shared" si="421"/>
        <v>6.4626809853005011E-5</v>
      </c>
      <c r="AM283" s="5">
        <f t="shared" si="422"/>
        <v>8.4499911695673155E-3</v>
      </c>
      <c r="AN283" s="5">
        <f t="shared" si="423"/>
        <v>8.3062270244281134E-3</v>
      </c>
      <c r="AO283" s="5">
        <f t="shared" si="424"/>
        <v>4.0824544071608017E-3</v>
      </c>
      <c r="AP283" s="5">
        <f t="shared" si="425"/>
        <v>1.3376658208780539E-3</v>
      </c>
      <c r="AQ283" s="5">
        <f t="shared" si="426"/>
        <v>3.2872685213705503E-4</v>
      </c>
      <c r="AR283" s="5">
        <f t="shared" si="427"/>
        <v>5.1105001452963312E-4</v>
      </c>
      <c r="AS283" s="5">
        <f t="shared" si="428"/>
        <v>8.8041922413890613E-4</v>
      </c>
      <c r="AT283" s="5">
        <f t="shared" si="429"/>
        <v>7.5837783797617648E-4</v>
      </c>
      <c r="AU283" s="5">
        <f t="shared" si="430"/>
        <v>4.3550233749604342E-4</v>
      </c>
      <c r="AV283" s="5">
        <f t="shared" si="431"/>
        <v>1.8756707718805551E-4</v>
      </c>
      <c r="AW283" s="5">
        <f t="shared" si="432"/>
        <v>3.0400720153822513E-6</v>
      </c>
      <c r="AX283" s="5">
        <f t="shared" si="433"/>
        <v>2.4262252414891179E-3</v>
      </c>
      <c r="AY283" s="5">
        <f t="shared" si="434"/>
        <v>2.3849465950670887E-3</v>
      </c>
      <c r="AZ283" s="5">
        <f t="shared" si="435"/>
        <v>1.1721851219862536E-3</v>
      </c>
      <c r="BA283" s="5">
        <f t="shared" si="436"/>
        <v>3.8408070661425091E-4</v>
      </c>
      <c r="BB283" s="5">
        <f t="shared" si="437"/>
        <v>9.4386534873861104E-5</v>
      </c>
      <c r="BC283" s="5">
        <f t="shared" si="438"/>
        <v>1.8556137420236777E-5</v>
      </c>
      <c r="BD283" s="5">
        <f t="shared" si="439"/>
        <v>8.3725875296541453E-5</v>
      </c>
      <c r="BE283" s="5">
        <f t="shared" si="440"/>
        <v>1.4424003145128088E-4</v>
      </c>
      <c r="BF283" s="5">
        <f t="shared" si="441"/>
        <v>1.2424585947521242E-4</v>
      </c>
      <c r="BG283" s="5">
        <f t="shared" si="442"/>
        <v>7.1348817853192229E-5</v>
      </c>
      <c r="BH283" s="5">
        <f t="shared" si="443"/>
        <v>3.0729316638094518E-5</v>
      </c>
      <c r="BI283" s="5">
        <f t="shared" si="444"/>
        <v>1.0587879989683949E-5</v>
      </c>
      <c r="BJ283" s="8">
        <f t="shared" si="445"/>
        <v>0.54551907740794137</v>
      </c>
      <c r="BK283" s="8">
        <f t="shared" si="446"/>
        <v>0.24030113951011248</v>
      </c>
      <c r="BL283" s="8">
        <f t="shared" si="447"/>
        <v>0.20389049225879724</v>
      </c>
      <c r="BM283" s="8">
        <f t="shared" si="448"/>
        <v>0.50569010618779653</v>
      </c>
      <c r="BN283" s="8">
        <f t="shared" si="449"/>
        <v>0.49221656869504238</v>
      </c>
    </row>
    <row r="284" spans="1:66" x14ac:dyDescent="0.25">
      <c r="A284" t="s">
        <v>16</v>
      </c>
      <c r="B284" t="s">
        <v>222</v>
      </c>
      <c r="C284" t="s">
        <v>426</v>
      </c>
      <c r="D284" t="s">
        <v>509</v>
      </c>
      <c r="E284">
        <f>VLOOKUP(A284,home!$A$2:$E$405,3,FALSE)</f>
        <v>1.7778</v>
      </c>
      <c r="F284">
        <f>VLOOKUP(B284,home!$B$2:$E$405,3,FALSE)</f>
        <v>1.2375</v>
      </c>
      <c r="G284">
        <f>VLOOKUP(C284,away!$B$2:$E$405,4,FALSE)</f>
        <v>1.2656000000000001</v>
      </c>
      <c r="H284">
        <f>VLOOKUP(A284,away!$A$2:$E$405,3,FALSE)</f>
        <v>1.2716000000000001</v>
      </c>
      <c r="I284">
        <f>VLOOKUP(C284,away!$B$2:$E$405,3,FALSE)</f>
        <v>0.39319999999999999</v>
      </c>
      <c r="J284">
        <f>VLOOKUP(B284,home!$B$2:$E$405,4,FALSE)</f>
        <v>0.62909999999999999</v>
      </c>
      <c r="K284" s="3">
        <f t="shared" si="394"/>
        <v>2.7843548040000003</v>
      </c>
      <c r="L284" s="3">
        <f t="shared" si="395"/>
        <v>0.31454567179199999</v>
      </c>
      <c r="M284" s="5">
        <f t="shared" si="396"/>
        <v>4.5098762323318886E-2</v>
      </c>
      <c r="N284" s="5">
        <f t="shared" si="397"/>
        <v>0.12557095552938713</v>
      </c>
      <c r="O284" s="5">
        <f t="shared" si="398"/>
        <v>1.4185620491976079E-2</v>
      </c>
      <c r="P284" s="5">
        <f t="shared" si="399"/>
        <v>3.9497800564554437E-2</v>
      </c>
      <c r="Q284" s="5">
        <f t="shared" si="400"/>
        <v>0.1748170466355598</v>
      </c>
      <c r="R284" s="5">
        <f t="shared" si="401"/>
        <v>2.2310127637174878E-3</v>
      </c>
      <c r="S284" s="5">
        <f t="shared" si="402"/>
        <v>8.6481101091695576E-3</v>
      </c>
      <c r="T284" s="5">
        <f t="shared" si="403"/>
        <v>5.4987945374675551E-2</v>
      </c>
      <c r="U284" s="5">
        <f t="shared" si="404"/>
        <v>6.2119311064421038E-3</v>
      </c>
      <c r="V284" s="5">
        <f t="shared" si="405"/>
        <v>8.4156369205740903E-4</v>
      </c>
      <c r="W284" s="5">
        <f t="shared" si="406"/>
        <v>0.162250894540271</v>
      </c>
      <c r="X284" s="5">
        <f t="shared" si="407"/>
        <v>5.1035316622022493E-2</v>
      </c>
      <c r="Y284" s="5">
        <f t="shared" si="408"/>
        <v>8.026468975995741E-3</v>
      </c>
      <c r="Z284" s="5">
        <f t="shared" si="409"/>
        <v>2.3391846951334794E-4</v>
      </c>
      <c r="AA284" s="5">
        <f t="shared" si="410"/>
        <v>6.5131201433381791E-4</v>
      </c>
      <c r="AB284" s="5">
        <f t="shared" si="411"/>
        <v>9.0674186800664169E-4</v>
      </c>
      <c r="AC284" s="5">
        <f t="shared" si="412"/>
        <v>4.6065447751304668E-5</v>
      </c>
      <c r="AD284" s="5">
        <f t="shared" si="413"/>
        <v>0.11294101441662525</v>
      </c>
      <c r="AE284" s="5">
        <f t="shared" si="414"/>
        <v>3.5525107252547351E-2</v>
      </c>
      <c r="AF284" s="5">
        <f t="shared" si="415"/>
        <v>5.5871343631176771E-3</v>
      </c>
      <c r="AG284" s="5">
        <f t="shared" si="416"/>
        <v>5.85802977213006E-4</v>
      </c>
      <c r="AH284" s="5">
        <f t="shared" si="417"/>
        <v>1.8394510534408129E-5</v>
      </c>
      <c r="AI284" s="5">
        <f t="shared" si="418"/>
        <v>5.1216843773707878E-5</v>
      </c>
      <c r="AJ284" s="5">
        <f t="shared" si="419"/>
        <v>7.1302932503520544E-5</v>
      </c>
      <c r="AK284" s="5">
        <f t="shared" si="420"/>
        <v>6.617755421848839E-5</v>
      </c>
      <c r="AL284" s="5">
        <f t="shared" si="421"/>
        <v>1.6137772075905932E-6</v>
      </c>
      <c r="AM284" s="5">
        <f t="shared" si="422"/>
        <v>6.289357121191276E-2</v>
      </c>
      <c r="AN284" s="5">
        <f t="shared" si="423"/>
        <v>1.9782900608249093E-2</v>
      </c>
      <c r="AO284" s="5">
        <f t="shared" si="424"/>
        <v>3.1113128809080372E-3</v>
      </c>
      <c r="AP284" s="5">
        <f t="shared" si="425"/>
        <v>3.2621666676010719E-4</v>
      </c>
      <c r="AQ284" s="5">
        <f t="shared" si="426"/>
        <v>2.5652510148951231E-5</v>
      </c>
      <c r="AR284" s="5">
        <f t="shared" si="427"/>
        <v>1.1571827346660855E-6</v>
      </c>
      <c r="AS284" s="5">
        <f t="shared" si="428"/>
        <v>3.2220073063733724E-6</v>
      </c>
      <c r="AT284" s="5">
        <f t="shared" si="429"/>
        <v>4.4856057610119016E-6</v>
      </c>
      <c r="AU284" s="5">
        <f t="shared" si="430"/>
        <v>4.1631726498411888E-6</v>
      </c>
      <c r="AV284" s="5">
        <f t="shared" si="431"/>
        <v>2.8979374418666816E-6</v>
      </c>
      <c r="AW284" s="5">
        <f t="shared" si="432"/>
        <v>3.9259915976845919E-8</v>
      </c>
      <c r="AX284" s="5">
        <f t="shared" si="433"/>
        <v>2.9186336190767583E-2</v>
      </c>
      <c r="AY284" s="5">
        <f t="shared" si="434"/>
        <v>9.1804357242721516E-3</v>
      </c>
      <c r="AZ284" s="5">
        <f t="shared" si="435"/>
        <v>1.4438331611172296E-3</v>
      </c>
      <c r="BA284" s="5">
        <f t="shared" si="436"/>
        <v>1.51383823873062E-4</v>
      </c>
      <c r="BB284" s="5">
        <f t="shared" si="437"/>
        <v>1.1904281644648526E-5</v>
      </c>
      <c r="BC284" s="5">
        <f t="shared" si="438"/>
        <v>7.4888805342342924E-7</v>
      </c>
      <c r="BD284" s="5">
        <f t="shared" si="439"/>
        <v>6.0664470110274535E-8</v>
      </c>
      <c r="BE284" s="5">
        <f t="shared" si="440"/>
        <v>1.689114087836573E-7</v>
      </c>
      <c r="BF284" s="5">
        <f t="shared" si="441"/>
        <v>2.3515464624859208E-7</v>
      </c>
      <c r="BG284" s="5">
        <f t="shared" si="442"/>
        <v>2.1825132298839601E-7</v>
      </c>
      <c r="BH284" s="5">
        <f t="shared" si="443"/>
        <v>1.5192227991052406E-7</v>
      </c>
      <c r="BI284" s="5">
        <f t="shared" si="444"/>
        <v>8.4601105980700068E-8</v>
      </c>
      <c r="BJ284" s="8">
        <f t="shared" si="445"/>
        <v>0.85744198263512217</v>
      </c>
      <c r="BK284" s="8">
        <f t="shared" si="446"/>
        <v>0.10331435163833134</v>
      </c>
      <c r="BL284" s="8">
        <f t="shared" si="447"/>
        <v>2.4410555496634036E-2</v>
      </c>
      <c r="BM284" s="8">
        <f t="shared" si="448"/>
        <v>0.57481921346673093</v>
      </c>
      <c r="BN284" s="8">
        <f t="shared" si="449"/>
        <v>0.40140119830851384</v>
      </c>
    </row>
    <row r="285" spans="1:66" x14ac:dyDescent="0.25">
      <c r="A285" t="s">
        <v>59</v>
      </c>
      <c r="B285" t="s">
        <v>294</v>
      </c>
      <c r="C285" t="s">
        <v>318</v>
      </c>
      <c r="D285" t="s">
        <v>509</v>
      </c>
      <c r="E285">
        <f>VLOOKUP(A285,home!$A$2:$E$405,3,FALSE)</f>
        <v>1.806</v>
      </c>
      <c r="F285">
        <f>VLOOKUP(B285,home!$B$2:$E$405,3,FALSE)</f>
        <v>0.55369999999999997</v>
      </c>
      <c r="G285">
        <f>VLOOKUP(C285,away!$B$2:$E$405,4,FALSE)</f>
        <v>0.73829999999999996</v>
      </c>
      <c r="H285">
        <f>VLOOKUP(A285,away!$A$2:$E$405,3,FALSE)</f>
        <v>1.1493</v>
      </c>
      <c r="I285">
        <f>VLOOKUP(C285,away!$B$2:$E$405,3,FALSE)</f>
        <v>0.87009999999999998</v>
      </c>
      <c r="J285">
        <f>VLOOKUP(B285,home!$B$2:$E$405,4,FALSE)</f>
        <v>0.65259999999999996</v>
      </c>
      <c r="K285" s="3">
        <f t="shared" si="394"/>
        <v>0.73828685825999996</v>
      </c>
      <c r="L285" s="3">
        <f t="shared" si="395"/>
        <v>0.6526038699179999</v>
      </c>
      <c r="M285" s="5">
        <f t="shared" si="396"/>
        <v>0.24885354501781923</v>
      </c>
      <c r="N285" s="5">
        <f t="shared" si="397"/>
        <v>0.18372530191806921</v>
      </c>
      <c r="O285" s="5">
        <f t="shared" si="398"/>
        <v>0.16240278652144202</v>
      </c>
      <c r="P285" s="5">
        <f t="shared" si="399"/>
        <v>0.11989984303358488</v>
      </c>
      <c r="Q285" s="5">
        <f t="shared" si="400"/>
        <v>6.7820987967980625E-2</v>
      </c>
      <c r="R285" s="5">
        <f t="shared" si="401"/>
        <v>5.2992343484679932E-2</v>
      </c>
      <c r="S285" s="5">
        <f t="shared" si="402"/>
        <v>1.444220169582967E-2</v>
      </c>
      <c r="T285" s="5">
        <f t="shared" si="403"/>
        <v>4.426023920956626E-2</v>
      </c>
      <c r="U285" s="5">
        <f t="shared" si="404"/>
        <v>3.9123550783139116E-2</v>
      </c>
      <c r="V285" s="5">
        <f t="shared" si="405"/>
        <v>7.7315341629523001E-4</v>
      </c>
      <c r="W285" s="5">
        <f t="shared" si="406"/>
        <v>1.6690448043656561E-2</v>
      </c>
      <c r="X285" s="5">
        <f t="shared" si="407"/>
        <v>1.0892250983955581E-2</v>
      </c>
      <c r="Y285" s="5">
        <f t="shared" si="408"/>
        <v>3.5541625721237772E-3</v>
      </c>
      <c r="Z285" s="5">
        <f t="shared" si="409"/>
        <v>1.1527669478042011E-2</v>
      </c>
      <c r="AA285" s="5">
        <f t="shared" si="410"/>
        <v>8.5107268820033295E-3</v>
      </c>
      <c r="AB285" s="5">
        <f t="shared" si="411"/>
        <v>3.1416789056115816E-3</v>
      </c>
      <c r="AC285" s="5">
        <f t="shared" si="412"/>
        <v>2.328201042103903E-5</v>
      </c>
      <c r="AD285" s="5">
        <f t="shared" si="413"/>
        <v>3.0805846122757413E-3</v>
      </c>
      <c r="AE285" s="5">
        <f t="shared" si="414"/>
        <v>2.0104014395809894E-3</v>
      </c>
      <c r="AF285" s="5">
        <f t="shared" si="415"/>
        <v>6.5599787977963593E-4</v>
      </c>
      <c r="AG285" s="5">
        <f t="shared" si="416"/>
        <v>1.4270225166739778E-4</v>
      </c>
      <c r="AH285" s="5">
        <f t="shared" si="417"/>
        <v>1.8807504281264562E-3</v>
      </c>
      <c r="AI285" s="5">
        <f t="shared" si="418"/>
        <v>1.388533324752631E-3</v>
      </c>
      <c r="AJ285" s="5">
        <f t="shared" si="419"/>
        <v>5.1256795296046609E-4</v>
      </c>
      <c r="AK285" s="5">
        <f t="shared" si="420"/>
        <v>1.2614072787864734E-4</v>
      </c>
      <c r="AL285" s="5">
        <f t="shared" si="421"/>
        <v>4.4869915673316715E-7</v>
      </c>
      <c r="AM285" s="5">
        <f t="shared" si="422"/>
        <v>4.5487102700023151E-4</v>
      </c>
      <c r="AN285" s="5">
        <f t="shared" si="423"/>
        <v>2.9685059253392604E-4</v>
      </c>
      <c r="AO285" s="5">
        <f t="shared" si="424"/>
        <v>9.6862922737545737E-5</v>
      </c>
      <c r="AP285" s="5">
        <f t="shared" si="425"/>
        <v>2.1071039410030193E-5</v>
      </c>
      <c r="AQ285" s="5">
        <f t="shared" si="426"/>
        <v>3.4377604655450975E-6</v>
      </c>
      <c r="AR285" s="5">
        <f t="shared" si="427"/>
        <v>2.4547700154905209E-4</v>
      </c>
      <c r="AS285" s="5">
        <f t="shared" si="428"/>
        <v>1.8123244424873481E-4</v>
      </c>
      <c r="AT285" s="5">
        <f t="shared" si="429"/>
        <v>6.6900765939589504E-5</v>
      </c>
      <c r="AU285" s="5">
        <f t="shared" si="430"/>
        <v>1.6463985433575721E-5</v>
      </c>
      <c r="AV285" s="5">
        <f t="shared" si="431"/>
        <v>3.0387860200482552E-6</v>
      </c>
      <c r="AW285" s="5">
        <f t="shared" si="432"/>
        <v>6.005200820890272E-9</v>
      </c>
      <c r="AX285" s="5">
        <f t="shared" si="433"/>
        <v>5.5970883572916744E-5</v>
      </c>
      <c r="AY285" s="5">
        <f t="shared" si="434"/>
        <v>3.6526815222415272E-5</v>
      </c>
      <c r="AZ285" s="5">
        <f t="shared" si="435"/>
        <v>1.1918770484963958E-5</v>
      </c>
      <c r="BA285" s="5">
        <f t="shared" si="436"/>
        <v>2.5927452477173057E-6</v>
      </c>
      <c r="BB285" s="5">
        <f t="shared" si="437"/>
        <v>4.2300889559295407E-7</v>
      </c>
      <c r="BC285" s="5">
        <f t="shared" si="438"/>
        <v>5.5211448454740207E-8</v>
      </c>
      <c r="BD285" s="5">
        <f t="shared" si="439"/>
        <v>2.6699873531129707E-5</v>
      </c>
      <c r="BE285" s="5">
        <f t="shared" si="440"/>
        <v>1.9712165745237082E-5</v>
      </c>
      <c r="BF285" s="5">
        <f t="shared" si="441"/>
        <v>7.2766164587757375E-6</v>
      </c>
      <c r="BG285" s="5">
        <f t="shared" si="442"/>
        <v>1.790743434704182E-6</v>
      </c>
      <c r="BH285" s="5">
        <f t="shared" si="443"/>
        <v>3.3052058608936799E-7</v>
      </c>
      <c r="BI285" s="5">
        <f t="shared" si="444"/>
        <v>4.8803801018834675E-8</v>
      </c>
      <c r="BJ285" s="8">
        <f t="shared" si="445"/>
        <v>0.33381365765567506</v>
      </c>
      <c r="BK285" s="8">
        <f t="shared" si="446"/>
        <v>0.38402900068832924</v>
      </c>
      <c r="BL285" s="8">
        <f t="shared" si="447"/>
        <v>0.2706480507173421</v>
      </c>
      <c r="BM285" s="8">
        <f t="shared" si="448"/>
        <v>0.16428704978579101</v>
      </c>
      <c r="BN285" s="8">
        <f t="shared" si="449"/>
        <v>0.83569480794357598</v>
      </c>
    </row>
    <row r="286" spans="1:66" x14ac:dyDescent="0.25">
      <c r="A286" t="s">
        <v>59</v>
      </c>
      <c r="B286" t="s">
        <v>273</v>
      </c>
      <c r="C286" t="s">
        <v>68</v>
      </c>
      <c r="D286" t="s">
        <v>509</v>
      </c>
      <c r="E286">
        <f>VLOOKUP(A286,home!$A$2:$E$405,3,FALSE)</f>
        <v>1.806</v>
      </c>
      <c r="F286">
        <f>VLOOKUP(B286,home!$B$2:$E$405,3,FALSE)</f>
        <v>1.4765999999999999</v>
      </c>
      <c r="G286">
        <f>VLOOKUP(C286,away!$B$2:$E$405,4,FALSE)</f>
        <v>2.3532999999999999</v>
      </c>
      <c r="H286">
        <f>VLOOKUP(A286,away!$A$2:$E$405,3,FALSE)</f>
        <v>1.1493</v>
      </c>
      <c r="I286">
        <f>VLOOKUP(C286,away!$B$2:$E$405,3,FALSE)</f>
        <v>1.5226999999999999</v>
      </c>
      <c r="J286">
        <f>VLOOKUP(B286,home!$B$2:$E$405,4,FALSE)</f>
        <v>1.1600999999999999</v>
      </c>
      <c r="K286" s="3">
        <f t="shared" si="394"/>
        <v>6.2756383006799998</v>
      </c>
      <c r="L286" s="3">
        <f t="shared" si="395"/>
        <v>2.0302203715109997</v>
      </c>
      <c r="M286" s="5">
        <f t="shared" si="396"/>
        <v>2.4706510521772384E-4</v>
      </c>
      <c r="N286" s="5">
        <f t="shared" si="397"/>
        <v>1.5504912370658817E-3</v>
      </c>
      <c r="O286" s="5">
        <f t="shared" si="398"/>
        <v>5.0159660970253161E-4</v>
      </c>
      <c r="P286" s="5">
        <f t="shared" si="399"/>
        <v>3.1478388953404442E-3</v>
      </c>
      <c r="Q286" s="5">
        <f t="shared" si="400"/>
        <v>4.8651610960996818E-3</v>
      </c>
      <c r="R286" s="5">
        <f t="shared" si="401"/>
        <v>5.0917582764946584E-4</v>
      </c>
      <c r="S286" s="5">
        <f t="shared" si="402"/>
        <v>1.0026597748684538E-2</v>
      </c>
      <c r="T286" s="5">
        <f t="shared" si="403"/>
        <v>9.8773491679843596E-3</v>
      </c>
      <c r="U286" s="5">
        <f t="shared" si="404"/>
        <v>3.1954033257774262E-3</v>
      </c>
      <c r="V286" s="5">
        <f t="shared" si="405"/>
        <v>1.4194240804768303E-2</v>
      </c>
      <c r="W286" s="5">
        <f t="shared" si="406"/>
        <v>1.017733043788715E-2</v>
      </c>
      <c r="X286" s="5">
        <f t="shared" si="407"/>
        <v>2.0662223582597457E-2</v>
      </c>
      <c r="Y286" s="5">
        <f t="shared" si="408"/>
        <v>2.0974433619052178E-2</v>
      </c>
      <c r="Z286" s="5">
        <f t="shared" si="409"/>
        <v>3.4457971265830636E-4</v>
      </c>
      <c r="AA286" s="5">
        <f t="shared" si="410"/>
        <v>2.1624576423957763E-3</v>
      </c>
      <c r="AB286" s="5">
        <f t="shared" si="411"/>
        <v>6.7854010021085563E-3</v>
      </c>
      <c r="AC286" s="5">
        <f t="shared" si="412"/>
        <v>1.1302988147522706E-2</v>
      </c>
      <c r="AD286" s="5">
        <f t="shared" si="413"/>
        <v>1.5967311173670243E-2</v>
      </c>
      <c r="AE286" s="5">
        <f t="shared" si="414"/>
        <v>3.2417160423040541E-2</v>
      </c>
      <c r="AF286" s="5">
        <f t="shared" si="415"/>
        <v>3.2906989738698524E-2</v>
      </c>
      <c r="AG286" s="5">
        <f t="shared" si="416"/>
        <v>2.226948031086972E-2</v>
      </c>
      <c r="AH286" s="5">
        <f t="shared" si="417"/>
        <v>1.748931880620751E-4</v>
      </c>
      <c r="AI286" s="5">
        <f t="shared" si="418"/>
        <v>1.0975663895303885E-3</v>
      </c>
      <c r="AJ286" s="5">
        <f t="shared" si="419"/>
        <v>3.4439648358379864E-3</v>
      </c>
      <c r="AK286" s="5">
        <f t="shared" si="420"/>
        <v>7.2043592099933244E-3</v>
      </c>
      <c r="AL286" s="5">
        <f t="shared" si="421"/>
        <v>5.7604226534523316E-3</v>
      </c>
      <c r="AM286" s="5">
        <f t="shared" si="422"/>
        <v>2.0041013912072133E-2</v>
      </c>
      <c r="AN286" s="5">
        <f t="shared" si="423"/>
        <v>4.0687674710024199E-2</v>
      </c>
      <c r="AO286" s="5">
        <f t="shared" si="424"/>
        <v>4.1302473032852026E-2</v>
      </c>
      <c r="AP286" s="5">
        <f t="shared" si="425"/>
        <v>2.7951040715026625E-2</v>
      </c>
      <c r="AQ286" s="5">
        <f t="shared" si="426"/>
        <v>1.4186693066145109E-2</v>
      </c>
      <c r="AR286" s="5">
        <f t="shared" si="427"/>
        <v>7.1014342648425863E-5</v>
      </c>
      <c r="AS286" s="5">
        <f t="shared" si="428"/>
        <v>4.456603286220745E-4</v>
      </c>
      <c r="AT286" s="5">
        <f t="shared" si="429"/>
        <v>1.3984015136971637E-3</v>
      </c>
      <c r="AU286" s="5">
        <f t="shared" si="430"/>
        <v>2.9252873663622686E-3</v>
      </c>
      <c r="AV286" s="5">
        <f t="shared" si="431"/>
        <v>4.5895113592095962E-3</v>
      </c>
      <c r="AW286" s="5">
        <f t="shared" si="432"/>
        <v>2.0386981788282103E-3</v>
      </c>
      <c r="AX286" s="5">
        <f t="shared" si="433"/>
        <v>2.0961692415176765E-2</v>
      </c>
      <c r="AY286" s="5">
        <f t="shared" si="434"/>
        <v>4.255685496263948E-2</v>
      </c>
      <c r="AZ286" s="5">
        <f t="shared" si="435"/>
        <v>4.3199896946294836E-2</v>
      </c>
      <c r="BA286" s="5">
        <f t="shared" si="436"/>
        <v>2.9235103609181193E-2</v>
      </c>
      <c r="BB286" s="5">
        <f t="shared" si="437"/>
        <v>1.4838425727648603E-2</v>
      </c>
      <c r="BC286" s="5">
        <f t="shared" si="438"/>
        <v>6.025054838685027E-3</v>
      </c>
      <c r="BD286" s="5">
        <f t="shared" si="439"/>
        <v>2.4029127519049438E-5</v>
      </c>
      <c r="BE286" s="5">
        <f t="shared" si="440"/>
        <v>1.5079811299047042E-4</v>
      </c>
      <c r="BF286" s="5">
        <f t="shared" si="441"/>
        <v>4.7317720677663333E-4</v>
      </c>
      <c r="BG286" s="5">
        <f t="shared" si="442"/>
        <v>9.8982966728540663E-4</v>
      </c>
      <c r="BH286" s="5">
        <f t="shared" si="443"/>
        <v>1.55295324279141E-3</v>
      </c>
      <c r="BI286" s="5">
        <f t="shared" si="444"/>
        <v>1.9491545699253953E-3</v>
      </c>
      <c r="BJ286" s="8">
        <f t="shared" si="445"/>
        <v>0.47265385472271176</v>
      </c>
      <c r="BK286" s="8">
        <f t="shared" si="446"/>
        <v>8.7236008317625541E-2</v>
      </c>
      <c r="BL286" s="8">
        <f t="shared" si="447"/>
        <v>3.9644634868885427E-2</v>
      </c>
      <c r="BM286" s="8">
        <f t="shared" si="448"/>
        <v>0.5485395920669941</v>
      </c>
      <c r="BN286" s="8">
        <f t="shared" si="449"/>
        <v>1.0821328771075727E-2</v>
      </c>
    </row>
    <row r="287" spans="1:66" x14ac:dyDescent="0.25">
      <c r="A287" t="s">
        <v>59</v>
      </c>
      <c r="B287" t="s">
        <v>63</v>
      </c>
      <c r="C287" t="s">
        <v>274</v>
      </c>
      <c r="D287" t="s">
        <v>509</v>
      </c>
      <c r="E287">
        <f>VLOOKUP(A287,home!$A$2:$E$405,3,FALSE)</f>
        <v>1.806</v>
      </c>
      <c r="F287">
        <f>VLOOKUP(B287,home!$B$2:$E$405,3,FALSE)</f>
        <v>1.1073999999999999</v>
      </c>
      <c r="G287">
        <f>VLOOKUP(C287,away!$B$2:$E$405,4,FALSE)</f>
        <v>0.55369999999999997</v>
      </c>
      <c r="H287">
        <f>VLOOKUP(A287,away!$A$2:$E$405,3,FALSE)</f>
        <v>1.1493</v>
      </c>
      <c r="I287">
        <f>VLOOKUP(C287,away!$B$2:$E$405,3,FALSE)</f>
        <v>0.58009999999999995</v>
      </c>
      <c r="J287">
        <f>VLOOKUP(B287,home!$B$2:$E$405,4,FALSE)</f>
        <v>0.58009999999999995</v>
      </c>
      <c r="K287" s="3">
        <f t="shared" si="394"/>
        <v>1.1073802882799999</v>
      </c>
      <c r="L287" s="3">
        <f t="shared" si="395"/>
        <v>0.38675785029299997</v>
      </c>
      <c r="M287" s="5">
        <f t="shared" si="396"/>
        <v>0.22444195926344929</v>
      </c>
      <c r="N287" s="5">
        <f t="shared" si="397"/>
        <v>0.24854260155128646</v>
      </c>
      <c r="O287" s="5">
        <f t="shared" si="398"/>
        <v>8.6804689680280725E-2</v>
      </c>
      <c r="P287" s="5">
        <f t="shared" si="399"/>
        <v>9.61258022822052E-2</v>
      </c>
      <c r="Q287" s="5">
        <f t="shared" si="400"/>
        <v>0.13761558887786238</v>
      </c>
      <c r="R287" s="5">
        <f t="shared" si="401"/>
        <v>1.6786197588048165E-2</v>
      </c>
      <c r="S287" s="5">
        <f t="shared" si="402"/>
        <v>1.0292382376629855E-2</v>
      </c>
      <c r="T287" s="5">
        <f t="shared" si="403"/>
        <v>5.3223909321207331E-2</v>
      </c>
      <c r="U287" s="5">
        <f t="shared" si="404"/>
        <v>1.8588704324177814E-2</v>
      </c>
      <c r="V287" s="5">
        <f t="shared" si="405"/>
        <v>4.8978934073526056E-4</v>
      </c>
      <c r="W287" s="5">
        <f t="shared" si="406"/>
        <v>5.0797596827796415E-2</v>
      </c>
      <c r="X287" s="5">
        <f t="shared" si="407"/>
        <v>1.9646369349169059E-2</v>
      </c>
      <c r="Y287" s="5">
        <f t="shared" si="408"/>
        <v>3.7991937877734543E-3</v>
      </c>
      <c r="Z287" s="5">
        <f t="shared" si="409"/>
        <v>2.1640645645823499E-3</v>
      </c>
      <c r="AA287" s="5">
        <f t="shared" si="410"/>
        <v>2.3964424413837355E-3</v>
      </c>
      <c r="AB287" s="5">
        <f t="shared" si="411"/>
        <v>1.3268865607929739E-3</v>
      </c>
      <c r="AC287" s="5">
        <f t="shared" si="412"/>
        <v>1.3110681677446851E-5</v>
      </c>
      <c r="AD287" s="5">
        <f t="shared" si="413"/>
        <v>1.406306435477409E-2</v>
      </c>
      <c r="AE287" s="5">
        <f t="shared" si="414"/>
        <v>5.4390005383845421E-3</v>
      </c>
      <c r="AF287" s="5">
        <f t="shared" si="415"/>
        <v>1.0517880779840375E-3</v>
      </c>
      <c r="AG287" s="5">
        <f t="shared" si="416"/>
        <v>1.3559576533497087E-4</v>
      </c>
      <c r="AH287" s="5">
        <f t="shared" si="417"/>
        <v>2.0924223972328162E-4</v>
      </c>
      <c r="AI287" s="5">
        <f t="shared" si="418"/>
        <v>2.3171073174512046E-4</v>
      </c>
      <c r="AJ287" s="5">
        <f t="shared" si="419"/>
        <v>1.2829594845874061E-4</v>
      </c>
      <c r="AK287" s="5">
        <f t="shared" si="420"/>
        <v>4.7357468129798747E-5</v>
      </c>
      <c r="AL287" s="5">
        <f t="shared" si="421"/>
        <v>2.2460591572930988E-7</v>
      </c>
      <c r="AM287" s="5">
        <f t="shared" si="422"/>
        <v>3.1146320518579866E-3</v>
      </c>
      <c r="AN287" s="5">
        <f t="shared" si="423"/>
        <v>1.2046083968302705E-3</v>
      </c>
      <c r="AO287" s="5">
        <f t="shared" si="424"/>
        <v>2.3294587700148622E-4</v>
      </c>
      <c r="AP287" s="5">
        <f t="shared" si="425"/>
        <v>3.0031215541237467E-5</v>
      </c>
      <c r="AQ287" s="5">
        <f t="shared" si="426"/>
        <v>2.9037020911036827E-6</v>
      </c>
      <c r="AR287" s="5">
        <f t="shared" si="427"/>
        <v>1.6185215765173796E-5</v>
      </c>
      <c r="AS287" s="5">
        <f t="shared" si="428"/>
        <v>1.7923188899912159E-5</v>
      </c>
      <c r="AT287" s="5">
        <f t="shared" si="429"/>
        <v>9.9238930454408095E-6</v>
      </c>
      <c r="AU287" s="5">
        <f t="shared" si="430"/>
        <v>3.6631745138400446E-6</v>
      </c>
      <c r="AV287" s="5">
        <f t="shared" si="431"/>
        <v>1.0141318122890336E-6</v>
      </c>
      <c r="AW287" s="5">
        <f t="shared" si="432"/>
        <v>2.6721117464526139E-9</v>
      </c>
      <c r="AX287" s="5">
        <f t="shared" si="433"/>
        <v>5.7484702324543712E-4</v>
      </c>
      <c r="AY287" s="5">
        <f t="shared" si="434"/>
        <v>2.2232659895773545E-4</v>
      </c>
      <c r="AZ287" s="5">
        <f t="shared" si="435"/>
        <v>4.2993278737923842E-5</v>
      </c>
      <c r="BA287" s="5">
        <f t="shared" si="436"/>
        <v>5.5426626872423905E-6</v>
      </c>
      <c r="BB287" s="5">
        <f t="shared" si="437"/>
        <v>5.3591707645427217E-7</v>
      </c>
      <c r="BC287" s="5">
        <f t="shared" si="438"/>
        <v>4.1454027284952737E-8</v>
      </c>
      <c r="BD287" s="5">
        <f t="shared" si="439"/>
        <v>1.0432932093111648E-6</v>
      </c>
      <c r="BE287" s="5">
        <f t="shared" si="440"/>
        <v>1.1553223348875642E-6</v>
      </c>
      <c r="BF287" s="5">
        <f t="shared" si="441"/>
        <v>6.3969059013205673E-7</v>
      </c>
      <c r="BG287" s="5">
        <f t="shared" si="442"/>
        <v>2.3612691670348015E-7</v>
      </c>
      <c r="BH287" s="5">
        <f t="shared" si="443"/>
        <v>6.5370573272441791E-8</v>
      </c>
      <c r="BI287" s="5">
        <f t="shared" si="444"/>
        <v>1.4478016855093099E-8</v>
      </c>
      <c r="BJ287" s="8">
        <f t="shared" si="445"/>
        <v>0.53974611662962702</v>
      </c>
      <c r="BK287" s="8">
        <f t="shared" si="446"/>
        <v>0.33158559514957048</v>
      </c>
      <c r="BL287" s="8">
        <f t="shared" si="447"/>
        <v>0.1265713908684182</v>
      </c>
      <c r="BM287" s="8">
        <f t="shared" si="448"/>
        <v>0.18952800404221976</v>
      </c>
      <c r="BN287" s="8">
        <f t="shared" si="449"/>
        <v>0.81031683924313225</v>
      </c>
    </row>
    <row r="288" spans="1:66" x14ac:dyDescent="0.25">
      <c r="A288" t="s">
        <v>59</v>
      </c>
      <c r="B288" t="s">
        <v>231</v>
      </c>
      <c r="C288" t="s">
        <v>75</v>
      </c>
      <c r="D288" t="s">
        <v>509</v>
      </c>
      <c r="E288">
        <f>VLOOKUP(A288,home!$A$2:$E$405,3,FALSE)</f>
        <v>1.806</v>
      </c>
      <c r="F288">
        <f>VLOOKUP(B288,home!$B$2:$E$405,3,FALSE)</f>
        <v>2.5840000000000001</v>
      </c>
      <c r="G288">
        <f>VLOOKUP(C288,away!$B$2:$E$405,4,FALSE)</f>
        <v>2.2147999999999999</v>
      </c>
      <c r="H288">
        <f>VLOOKUP(A288,away!$A$2:$E$405,3,FALSE)</f>
        <v>1.1493</v>
      </c>
      <c r="I288">
        <f>VLOOKUP(C288,away!$B$2:$E$405,3,FALSE)</f>
        <v>0.87009999999999998</v>
      </c>
      <c r="J288">
        <f>VLOOKUP(B288,home!$B$2:$E$405,4,FALSE)</f>
        <v>0.58009999999999995</v>
      </c>
      <c r="K288" s="3">
        <f t="shared" si="394"/>
        <v>10.335816019199999</v>
      </c>
      <c r="L288" s="3">
        <f t="shared" si="395"/>
        <v>0.58010343999299996</v>
      </c>
      <c r="M288" s="5">
        <f t="shared" si="396"/>
        <v>1.8166715458223904E-5</v>
      </c>
      <c r="N288" s="5">
        <f t="shared" si="397"/>
        <v>1.8776782864935891E-4</v>
      </c>
      <c r="O288" s="5">
        <f t="shared" si="398"/>
        <v>1.0538574130689696E-5</v>
      </c>
      <c r="P288" s="5">
        <f t="shared" si="399"/>
        <v>1.0892476331950927E-4</v>
      </c>
      <c r="Q288" s="5">
        <f t="shared" si="400"/>
        <v>9.7036686562222273E-4</v>
      </c>
      <c r="R288" s="5">
        <f t="shared" si="401"/>
        <v>3.0567315529171652E-6</v>
      </c>
      <c r="S288" s="5">
        <f t="shared" si="402"/>
        <v>1.632739293392758E-4</v>
      </c>
      <c r="T288" s="5">
        <f t="shared" si="403"/>
        <v>5.6291315680267648E-4</v>
      </c>
      <c r="U288" s="5">
        <f t="shared" si="404"/>
        <v>3.1593814951035333E-5</v>
      </c>
      <c r="V288" s="5">
        <f t="shared" si="405"/>
        <v>1.0877386143310165E-4</v>
      </c>
      <c r="W288" s="5">
        <f t="shared" si="406"/>
        <v>3.3431777980663531E-3</v>
      </c>
      <c r="X288" s="5">
        <f t="shared" si="407"/>
        <v>1.9393889411665145E-3</v>
      </c>
      <c r="Y288" s="5">
        <f t="shared" si="408"/>
        <v>5.6252309812753832E-4</v>
      </c>
      <c r="Z288" s="5">
        <f t="shared" si="409"/>
        <v>5.9107349632746425E-7</v>
      </c>
      <c r="AA288" s="5">
        <f t="shared" si="410"/>
        <v>6.109226911865958E-6</v>
      </c>
      <c r="AB288" s="5">
        <f t="shared" si="411"/>
        <v>3.1571922690295974E-5</v>
      </c>
      <c r="AC288" s="5">
        <f t="shared" si="412"/>
        <v>4.0761933339008359E-5</v>
      </c>
      <c r="AD288" s="5">
        <f t="shared" si="413"/>
        <v>8.6386176600719965E-3</v>
      </c>
      <c r="AE288" s="5">
        <f t="shared" si="414"/>
        <v>5.0112918213920457E-3</v>
      </c>
      <c r="AF288" s="5">
        <f t="shared" si="415"/>
        <v>1.4535338121991557E-3</v>
      </c>
      <c r="AG288" s="5">
        <f t="shared" si="416"/>
        <v>2.8106665486762319E-4</v>
      </c>
      <c r="AH288" s="5">
        <f t="shared" si="417"/>
        <v>8.5720942127062941E-8</v>
      </c>
      <c r="AI288" s="5">
        <f t="shared" si="418"/>
        <v>8.8599588681781335E-7</v>
      </c>
      <c r="AJ288" s="5">
        <f t="shared" si="419"/>
        <v>4.5787452399584349E-6</v>
      </c>
      <c r="AK288" s="5">
        <f t="shared" si="420"/>
        <v>1.5775022799666039E-5</v>
      </c>
      <c r="AL288" s="5">
        <f t="shared" si="421"/>
        <v>9.7760851742457582E-6</v>
      </c>
      <c r="AM288" s="5">
        <f t="shared" si="422"/>
        <v>1.7857432558943225E-2</v>
      </c>
      <c r="AN288" s="5">
        <f t="shared" si="423"/>
        <v>1.0359158056885965E-2</v>
      </c>
      <c r="AO288" s="5">
        <f t="shared" si="424"/>
        <v>3.0046916121153739E-3</v>
      </c>
      <c r="AP288" s="5">
        <f t="shared" si="425"/>
        <v>5.8101064676874725E-4</v>
      </c>
      <c r="AQ288" s="5">
        <f t="shared" si="426"/>
        <v>8.4261568715776998E-5</v>
      </c>
      <c r="AR288" s="5">
        <f t="shared" si="427"/>
        <v>9.9454026814700178E-9</v>
      </c>
      <c r="AS288" s="5">
        <f t="shared" si="428"/>
        <v>1.0279385235253245E-7</v>
      </c>
      <c r="AT288" s="5">
        <f t="shared" si="429"/>
        <v>5.3122917291029248E-7</v>
      </c>
      <c r="AU288" s="5">
        <f t="shared" si="430"/>
        <v>1.8302289984108553E-6</v>
      </c>
      <c r="AV288" s="5">
        <f t="shared" si="431"/>
        <v>4.7292275501448212E-6</v>
      </c>
      <c r="AW288" s="5">
        <f t="shared" si="432"/>
        <v>1.6282185073955492E-6</v>
      </c>
      <c r="AX288" s="5">
        <f t="shared" si="433"/>
        <v>3.0761856250751528E-2</v>
      </c>
      <c r="AY288" s="5">
        <f t="shared" si="434"/>
        <v>1.784505863163113E-2</v>
      </c>
      <c r="AZ288" s="5">
        <f t="shared" si="435"/>
        <v>5.1759899495429961E-3</v>
      </c>
      <c r="BA288" s="5">
        <f t="shared" si="436"/>
        <v>1.0008698583663625E-3</v>
      </c>
      <c r="BB288" s="5">
        <f t="shared" si="437"/>
        <v>1.4515201195590833E-4</v>
      </c>
      <c r="BC288" s="5">
        <f t="shared" si="438"/>
        <v>1.6840636291505499E-5</v>
      </c>
      <c r="BD288" s="5">
        <f t="shared" si="439"/>
        <v>9.6156038460606029E-10</v>
      </c>
      <c r="BE288" s="5">
        <f t="shared" si="440"/>
        <v>9.9385112266394313E-9</v>
      </c>
      <c r="BF288" s="5">
        <f t="shared" si="441"/>
        <v>5.1361311771649466E-8</v>
      </c>
      <c r="BG288" s="5">
        <f t="shared" si="442"/>
        <v>1.7695368965884663E-7</v>
      </c>
      <c r="BH288" s="5">
        <f t="shared" si="443"/>
        <v>4.5724019505811292E-7</v>
      </c>
      <c r="BI288" s="5">
        <f t="shared" si="444"/>
        <v>9.451901065407548E-7</v>
      </c>
      <c r="BJ288" s="8">
        <f t="shared" si="445"/>
        <v>0.10978296941893402</v>
      </c>
      <c r="BK288" s="8">
        <f t="shared" si="446"/>
        <v>1.8294735919694494E-2</v>
      </c>
      <c r="BL288" s="8">
        <f t="shared" si="447"/>
        <v>1.1304082545651402E-4</v>
      </c>
      <c r="BM288" s="8">
        <f t="shared" si="448"/>
        <v>0.10904908534572469</v>
      </c>
      <c r="BN288" s="8">
        <f t="shared" si="449"/>
        <v>1.2988214787329217E-3</v>
      </c>
    </row>
    <row r="289" spans="1:66" x14ac:dyDescent="0.25">
      <c r="A289" t="s">
        <v>59</v>
      </c>
      <c r="B289" t="s">
        <v>69</v>
      </c>
      <c r="C289" t="s">
        <v>62</v>
      </c>
      <c r="D289" t="s">
        <v>509</v>
      </c>
      <c r="E289">
        <f>VLOOKUP(A289,home!$A$2:$E$405,3,FALSE)</f>
        <v>1.806</v>
      </c>
      <c r="F289">
        <f>VLOOKUP(B289,home!$B$2:$E$405,3,FALSE)</f>
        <v>0.73829999999999996</v>
      </c>
      <c r="G289">
        <f>VLOOKUP(C289,away!$B$2:$E$405,4,FALSE)</f>
        <v>1.4765999999999999</v>
      </c>
      <c r="H289">
        <f>VLOOKUP(A289,away!$A$2:$E$405,3,FALSE)</f>
        <v>1.1493</v>
      </c>
      <c r="I289">
        <f>VLOOKUP(C289,away!$B$2:$E$405,3,FALSE)</f>
        <v>1.1600999999999999</v>
      </c>
      <c r="J289">
        <f>VLOOKUP(B289,home!$B$2:$E$405,4,FALSE)</f>
        <v>1.1600999999999999</v>
      </c>
      <c r="K289" s="3">
        <f t="shared" si="394"/>
        <v>1.9688538466799999</v>
      </c>
      <c r="L289" s="3">
        <f t="shared" si="395"/>
        <v>1.5467647290929998</v>
      </c>
      <c r="M289" s="5">
        <f t="shared" si="396"/>
        <v>2.9729407374006832E-2</v>
      </c>
      <c r="N289" s="5">
        <f t="shared" si="397"/>
        <v>5.8532858067830096E-2</v>
      </c>
      <c r="O289" s="5">
        <f t="shared" si="398"/>
        <v>4.5984398742951106E-2</v>
      </c>
      <c r="P289" s="5">
        <f t="shared" si="399"/>
        <v>9.0536560352326212E-2</v>
      </c>
      <c r="Q289" s="5">
        <f t="shared" si="400"/>
        <v>5.7621321382010884E-2</v>
      </c>
      <c r="R289" s="5">
        <f t="shared" si="401"/>
        <v>3.5563523032072629E-2</v>
      </c>
      <c r="S289" s="5">
        <f t="shared" si="402"/>
        <v>6.8928961964417945E-2</v>
      </c>
      <c r="T289" s="5">
        <f t="shared" si="403"/>
        <v>8.912662755742673E-2</v>
      </c>
      <c r="U289" s="5">
        <f t="shared" si="404"/>
        <v>7.0019379123188966E-2</v>
      </c>
      <c r="V289" s="5">
        <f t="shared" si="405"/>
        <v>2.3323674271612624E-2</v>
      </c>
      <c r="W289" s="5">
        <f t="shared" si="406"/>
        <v>3.7815986751252216E-2</v>
      </c>
      <c r="X289" s="5">
        <f t="shared" si="407"/>
        <v>5.8492434502685098E-2</v>
      </c>
      <c r="Y289" s="5">
        <f t="shared" si="408"/>
        <v>4.5237017303767883E-2</v>
      </c>
      <c r="Z289" s="5">
        <f t="shared" si="409"/>
        <v>1.8336134356098824E-2</v>
      </c>
      <c r="AA289" s="5">
        <f t="shared" si="410"/>
        <v>3.6101168660246472E-2</v>
      </c>
      <c r="AB289" s="5">
        <f t="shared" si="411"/>
        <v>3.5538962393184867E-2</v>
      </c>
      <c r="AC289" s="5">
        <f t="shared" si="412"/>
        <v>4.4393023395248544E-3</v>
      </c>
      <c r="AD289" s="5">
        <f t="shared" si="413"/>
        <v>1.8613537745300713E-2</v>
      </c>
      <c r="AE289" s="5">
        <f t="shared" si="414"/>
        <v>2.8790763668072383E-2</v>
      </c>
      <c r="AF289" s="5">
        <f t="shared" si="415"/>
        <v>2.2266268882713283E-2</v>
      </c>
      <c r="AG289" s="5">
        <f t="shared" si="416"/>
        <v>1.1480226452093968E-2</v>
      </c>
      <c r="AH289" s="5">
        <f t="shared" si="417"/>
        <v>7.0904214724810122E-3</v>
      </c>
      <c r="AI289" s="5">
        <f t="shared" si="418"/>
        <v>1.3960003590676708E-2</v>
      </c>
      <c r="AJ289" s="5">
        <f t="shared" si="419"/>
        <v>1.3742603384585226E-2</v>
      </c>
      <c r="AK289" s="5">
        <f t="shared" si="420"/>
        <v>9.0190591790460673E-3</v>
      </c>
      <c r="AL289" s="5">
        <f t="shared" si="421"/>
        <v>5.4076982985678081E-4</v>
      </c>
      <c r="AM289" s="5">
        <f t="shared" si="422"/>
        <v>7.329467078031734E-3</v>
      </c>
      <c r="AN289" s="5">
        <f t="shared" si="423"/>
        <v>1.1336961159347816E-2</v>
      </c>
      <c r="AO289" s="5">
        <f t="shared" si="424"/>
        <v>8.7678058281882437E-3</v>
      </c>
      <c r="AP289" s="5">
        <f t="shared" si="425"/>
        <v>4.5205776021925376E-3</v>
      </c>
      <c r="AQ289" s="5">
        <f t="shared" si="426"/>
        <v>1.7480674975498059E-3</v>
      </c>
      <c r="AR289" s="5">
        <f t="shared" si="427"/>
        <v>2.1934427696074566E-3</v>
      </c>
      <c r="AS289" s="5">
        <f t="shared" si="428"/>
        <v>4.3185682344140733E-3</v>
      </c>
      <c r="AT289" s="5">
        <f t="shared" si="429"/>
        <v>4.2513148402381021E-3</v>
      </c>
      <c r="AU289" s="5">
        <f t="shared" si="430"/>
        <v>2.7900725255501856E-3</v>
      </c>
      <c r="AV289" s="5">
        <f t="shared" si="431"/>
        <v>1.3733112561114165E-3</v>
      </c>
      <c r="AW289" s="5">
        <f t="shared" si="432"/>
        <v>4.5745427640437205E-5</v>
      </c>
      <c r="AX289" s="5">
        <f t="shared" si="433"/>
        <v>2.405108241782865E-3</v>
      </c>
      <c r="AY289" s="5">
        <f t="shared" si="434"/>
        <v>3.7201365980406142E-3</v>
      </c>
      <c r="AZ289" s="5">
        <f t="shared" si="435"/>
        <v>2.8770880386286227E-3</v>
      </c>
      <c r="BA289" s="5">
        <f t="shared" si="436"/>
        <v>1.4833927668820371E-3</v>
      </c>
      <c r="BB289" s="5">
        <f t="shared" si="437"/>
        <v>5.7361490280120246E-4</v>
      </c>
      <c r="BC289" s="5">
        <f t="shared" si="438"/>
        <v>1.7744945994700189E-4</v>
      </c>
      <c r="BD289" s="5">
        <f t="shared" si="439"/>
        <v>5.6545665188547896E-4</v>
      </c>
      <c r="BE289" s="5">
        <f t="shared" si="440"/>
        <v>1.1133015041955186E-3</v>
      </c>
      <c r="BF289" s="5">
        <f t="shared" si="441"/>
        <v>1.0959639745249886E-3</v>
      </c>
      <c r="BG289" s="5">
        <f t="shared" si="442"/>
        <v>7.1926429568874167E-4</v>
      </c>
      <c r="BH289" s="5">
        <f t="shared" si="443"/>
        <v>3.5403156883659007E-4</v>
      </c>
      <c r="BI289" s="5">
        <f t="shared" si="444"/>
        <v>1.3940728323001507E-4</v>
      </c>
      <c r="BJ289" s="8">
        <f t="shared" si="445"/>
        <v>0.47291671148654574</v>
      </c>
      <c r="BK289" s="8">
        <f t="shared" si="446"/>
        <v>0.22121881272978586</v>
      </c>
      <c r="BL289" s="8">
        <f t="shared" si="447"/>
        <v>0.28593365448271563</v>
      </c>
      <c r="BM289" s="8">
        <f t="shared" si="448"/>
        <v>0.67676285293354821</v>
      </c>
      <c r="BN289" s="8">
        <f t="shared" si="449"/>
        <v>0.31796806895119772</v>
      </c>
    </row>
    <row r="290" spans="1:66" x14ac:dyDescent="0.25">
      <c r="A290" t="s">
        <v>59</v>
      </c>
      <c r="B290" t="s">
        <v>60</v>
      </c>
      <c r="C290" t="s">
        <v>66</v>
      </c>
      <c r="D290" t="s">
        <v>509</v>
      </c>
      <c r="E290">
        <f>VLOOKUP(A290,home!$A$2:$E$405,3,FALSE)</f>
        <v>1.806</v>
      </c>
      <c r="F290">
        <f>VLOOKUP(B290,home!$B$2:$E$405,3,FALSE)</f>
        <v>0.27689999999999998</v>
      </c>
      <c r="G290">
        <f>VLOOKUP(C290,away!$B$2:$E$405,4,FALSE)</f>
        <v>0.8306</v>
      </c>
      <c r="H290">
        <f>VLOOKUP(A290,away!$A$2:$E$405,3,FALSE)</f>
        <v>1.1493</v>
      </c>
      <c r="I290">
        <f>VLOOKUP(C290,away!$B$2:$E$405,3,FALSE)</f>
        <v>1.0875999999999999</v>
      </c>
      <c r="J290">
        <f>VLOOKUP(B290,home!$B$2:$E$405,4,FALSE)</f>
        <v>0.87009999999999998</v>
      </c>
      <c r="K290" s="3">
        <f t="shared" si="394"/>
        <v>0.41536761084000001</v>
      </c>
      <c r="L290" s="3">
        <f t="shared" si="395"/>
        <v>1.0876064494679998</v>
      </c>
      <c r="M290" s="5">
        <f t="shared" si="396"/>
        <v>0.22246754341508337</v>
      </c>
      <c r="N290" s="5">
        <f t="shared" si="397"/>
        <v>9.2405811997767151E-2</v>
      </c>
      <c r="O290" s="5">
        <f t="shared" si="398"/>
        <v>0.24195713501554691</v>
      </c>
      <c r="P290" s="5">
        <f t="shared" si="399"/>
        <v>0.10050115709709903</v>
      </c>
      <c r="Q290" s="5">
        <f t="shared" si="400"/>
        <v>1.9191190678621378E-2</v>
      </c>
      <c r="R290" s="5">
        <f t="shared" si="401"/>
        <v>0.13157707026885421</v>
      </c>
      <c r="S290" s="5">
        <f t="shared" si="402"/>
        <v>1.1350512554330391E-2</v>
      </c>
      <c r="T290" s="5">
        <f t="shared" si="403"/>
        <v>2.0872462755038769E-2</v>
      </c>
      <c r="U290" s="5">
        <f t="shared" si="404"/>
        <v>5.4652853318900775E-2</v>
      </c>
      <c r="V290" s="5">
        <f t="shared" si="405"/>
        <v>5.6974085989450695E-4</v>
      </c>
      <c r="W290" s="5">
        <f t="shared" si="406"/>
        <v>2.6571330071179463E-3</v>
      </c>
      <c r="X290" s="5">
        <f t="shared" si="407"/>
        <v>2.8899149956357791E-3</v>
      </c>
      <c r="Y290" s="5">
        <f t="shared" si="408"/>
        <v>1.5715450938338798E-3</v>
      </c>
      <c r="Z290" s="5">
        <f t="shared" si="409"/>
        <v>4.770135674217002E-2</v>
      </c>
      <c r="AA290" s="5">
        <f t="shared" si="410"/>
        <v>1.9813598583821687E-2</v>
      </c>
      <c r="AB290" s="5">
        <f t="shared" si="411"/>
        <v>4.1149635529524114E-3</v>
      </c>
      <c r="AC290" s="5">
        <f t="shared" si="412"/>
        <v>1.6086508279451088E-5</v>
      </c>
      <c r="AD290" s="5">
        <f t="shared" si="413"/>
        <v>2.7592174721267161E-4</v>
      </c>
      <c r="AE290" s="5">
        <f t="shared" si="414"/>
        <v>3.0009427181698075E-4</v>
      </c>
      <c r="AF290" s="5">
        <f t="shared" si="415"/>
        <v>1.6319223273827561E-4</v>
      </c>
      <c r="AG290" s="5">
        <f t="shared" si="416"/>
        <v>5.9162974943077144E-5</v>
      </c>
      <c r="AH290" s="5">
        <f t="shared" si="417"/>
        <v>1.2970075810289489E-2</v>
      </c>
      <c r="AI290" s="5">
        <f t="shared" si="418"/>
        <v>5.3873494017336225E-3</v>
      </c>
      <c r="AJ290" s="5">
        <f t="shared" si="419"/>
        <v>1.1188652248791992E-3</v>
      </c>
      <c r="AK290" s="5">
        <f t="shared" si="420"/>
        <v>1.5491345843667741E-4</v>
      </c>
      <c r="AL290" s="5">
        <f t="shared" si="421"/>
        <v>2.9068738224351456E-7</v>
      </c>
      <c r="AM290" s="5">
        <f t="shared" si="422"/>
        <v>2.2921791383705183E-5</v>
      </c>
      <c r="AN290" s="5">
        <f t="shared" si="423"/>
        <v>2.4929888142277785E-5</v>
      </c>
      <c r="AO290" s="5">
        <f t="shared" si="424"/>
        <v>1.3556953564028564E-5</v>
      </c>
      <c r="AP290" s="5">
        <f t="shared" si="425"/>
        <v>4.9148767104585512E-6</v>
      </c>
      <c r="AQ290" s="5">
        <f t="shared" si="426"/>
        <v>1.3363629021586966E-6</v>
      </c>
      <c r="AR290" s="5">
        <f t="shared" si="427"/>
        <v>2.8212676202719498E-3</v>
      </c>
      <c r="AS290" s="5">
        <f t="shared" si="428"/>
        <v>1.1718631909726123E-3</v>
      </c>
      <c r="AT290" s="5">
        <f t="shared" si="429"/>
        <v>2.433770069328163E-4</v>
      </c>
      <c r="AU290" s="5">
        <f t="shared" si="430"/>
        <v>3.3696975301024672E-5</v>
      </c>
      <c r="AV290" s="5">
        <f t="shared" si="431"/>
        <v>3.4991580308302781E-6</v>
      </c>
      <c r="AW290" s="5">
        <f t="shared" si="432"/>
        <v>3.6477753389365165E-9</v>
      </c>
      <c r="AX290" s="5">
        <f t="shared" si="433"/>
        <v>1.5868282872037515E-6</v>
      </c>
      <c r="AY290" s="5">
        <f t="shared" si="434"/>
        <v>1.7258446793610595E-6</v>
      </c>
      <c r="AZ290" s="5">
        <f t="shared" si="435"/>
        <v>9.3851990202656028E-7</v>
      </c>
      <c r="BA290" s="5">
        <f t="shared" si="436"/>
        <v>3.4024676613272076E-7</v>
      </c>
      <c r="BB290" s="5">
        <f t="shared" si="437"/>
        <v>9.2513644314144307E-8</v>
      </c>
      <c r="BC290" s="5">
        <f t="shared" si="438"/>
        <v>2.0123687243970388E-8</v>
      </c>
      <c r="BD290" s="5">
        <f t="shared" si="439"/>
        <v>5.1140480991383437E-4</v>
      </c>
      <c r="BE290" s="5">
        <f t="shared" si="440"/>
        <v>2.1242099406599375E-4</v>
      </c>
      <c r="BF290" s="5">
        <f t="shared" si="441"/>
        <v>4.4116400398724826E-5</v>
      </c>
      <c r="BG290" s="5">
        <f t="shared" si="442"/>
        <v>6.1081746108263842E-6</v>
      </c>
      <c r="BH290" s="5">
        <f t="shared" si="443"/>
        <v>6.3428447367312566E-7</v>
      </c>
      <c r="BI290" s="5">
        <f t="shared" si="444"/>
        <v>5.2692245284502659E-8</v>
      </c>
      <c r="BJ290" s="8">
        <f t="shared" si="445"/>
        <v>0.14045879370439485</v>
      </c>
      <c r="BK290" s="8">
        <f t="shared" si="446"/>
        <v>0.33490705696674833</v>
      </c>
      <c r="BL290" s="8">
        <f t="shared" si="447"/>
        <v>0.47679526594263261</v>
      </c>
      <c r="BM290" s="8">
        <f t="shared" si="448"/>
        <v>0.19176084268606969</v>
      </c>
      <c r="BN290" s="8">
        <f t="shared" si="449"/>
        <v>0.80809990847297219</v>
      </c>
    </row>
    <row r="291" spans="1:66" x14ac:dyDescent="0.25">
      <c r="A291" t="s">
        <v>59</v>
      </c>
      <c r="B291" t="s">
        <v>301</v>
      </c>
      <c r="C291" t="s">
        <v>230</v>
      </c>
      <c r="D291" t="s">
        <v>509</v>
      </c>
      <c r="E291">
        <f>VLOOKUP(A291,home!$A$2:$E$405,3,FALSE)</f>
        <v>1.806</v>
      </c>
      <c r="F291">
        <f>VLOOKUP(B291,home!$B$2:$E$405,3,FALSE)</f>
        <v>1.3843000000000001</v>
      </c>
      <c r="G291">
        <f>VLOOKUP(C291,away!$B$2:$E$405,4,FALSE)</f>
        <v>0.73829999999999996</v>
      </c>
      <c r="H291">
        <f>VLOOKUP(A291,away!$A$2:$E$405,3,FALSE)</f>
        <v>1.1493</v>
      </c>
      <c r="I291">
        <f>VLOOKUP(C291,away!$B$2:$E$405,3,FALSE)</f>
        <v>0.58009999999999995</v>
      </c>
      <c r="J291">
        <f>VLOOKUP(B291,home!$B$2:$E$405,4,FALSE)</f>
        <v>1.3050999999999999</v>
      </c>
      <c r="K291" s="3">
        <f t="shared" si="394"/>
        <v>1.84578381414</v>
      </c>
      <c r="L291" s="3">
        <f t="shared" si="395"/>
        <v>0.87012182454299991</v>
      </c>
      <c r="M291" s="5">
        <f t="shared" si="396"/>
        <v>6.6145022382465973E-2</v>
      </c>
      <c r="N291" s="5">
        <f t="shared" si="397"/>
        <v>0.12208941169948372</v>
      </c>
      <c r="O291" s="5">
        <f t="shared" si="398"/>
        <v>5.7554227559868852E-2</v>
      </c>
      <c r="P291" s="5">
        <f t="shared" si="399"/>
        <v>0.10623266166533624</v>
      </c>
      <c r="Q291" s="5">
        <f t="shared" si="400"/>
        <v>0.1126753299963909</v>
      </c>
      <c r="R291" s="5">
        <f t="shared" si="401"/>
        <v>2.5039594747278043E-2</v>
      </c>
      <c r="S291" s="5">
        <f t="shared" si="402"/>
        <v>4.2653921633161999E-2</v>
      </c>
      <c r="T291" s="5">
        <f t="shared" si="403"/>
        <v>9.804126371744426E-2</v>
      </c>
      <c r="U291" s="5">
        <f t="shared" si="404"/>
        <v>4.621767869715078E-2</v>
      </c>
      <c r="V291" s="5">
        <f t="shared" si="405"/>
        <v>7.6116244483972742E-3</v>
      </c>
      <c r="W291" s="5">
        <f t="shared" si="406"/>
        <v>6.932476678674053E-2</v>
      </c>
      <c r="X291" s="5">
        <f t="shared" si="407"/>
        <v>6.0320992562496629E-2</v>
      </c>
      <c r="Y291" s="5">
        <f t="shared" si="408"/>
        <v>2.6243306053362142E-2</v>
      </c>
      <c r="Z291" s="5">
        <f t="shared" si="409"/>
        <v>7.2624992891062966E-3</v>
      </c>
      <c r="AA291" s="5">
        <f t="shared" si="410"/>
        <v>1.3405003638035659E-2</v>
      </c>
      <c r="AB291" s="5">
        <f t="shared" si="411"/>
        <v>1.237136937178702E-2</v>
      </c>
      <c r="AC291" s="5">
        <f t="shared" si="412"/>
        <v>7.6404381579412079E-4</v>
      </c>
      <c r="AD291" s="5">
        <f t="shared" si="413"/>
        <v>3.1989633113498984E-2</v>
      </c>
      <c r="AE291" s="5">
        <f t="shared" si="414"/>
        <v>2.7834877931178899E-2</v>
      </c>
      <c r="AF291" s="5">
        <f t="shared" si="415"/>
        <v>1.2109867385704531E-2</v>
      </c>
      <c r="AG291" s="5">
        <f t="shared" si="416"/>
        <v>3.5123533015409989E-3</v>
      </c>
      <c r="AH291" s="5">
        <f t="shared" si="417"/>
        <v>1.5798147830448526E-3</v>
      </c>
      <c r="AI291" s="5">
        <f t="shared" si="418"/>
        <v>2.9159965558832848E-3</v>
      </c>
      <c r="AJ291" s="5">
        <f t="shared" si="419"/>
        <v>2.6911496224686767E-3</v>
      </c>
      <c r="AK291" s="5">
        <f t="shared" si="420"/>
        <v>1.6557601381938854E-3</v>
      </c>
      <c r="AL291" s="5">
        <f t="shared" si="421"/>
        <v>4.9083910025111911E-5</v>
      </c>
      <c r="AM291" s="5">
        <f t="shared" si="422"/>
        <v>1.1809189404234676E-2</v>
      </c>
      <c r="AN291" s="5">
        <f t="shared" si="423"/>
        <v>1.0275433430786539E-2</v>
      </c>
      <c r="AO291" s="5">
        <f t="shared" si="424"/>
        <v>4.4704394423830587E-3</v>
      </c>
      <c r="AP291" s="5">
        <f t="shared" si="425"/>
        <v>1.2966089747051129E-3</v>
      </c>
      <c r="AQ291" s="5">
        <f t="shared" si="426"/>
        <v>2.8205194169731031E-4</v>
      </c>
      <c r="AR291" s="5">
        <f t="shared" si="427"/>
        <v>2.7492626429259821E-4</v>
      </c>
      <c r="AS291" s="5">
        <f t="shared" si="428"/>
        <v>5.0745444871325368E-4</v>
      </c>
      <c r="AT291" s="5">
        <f t="shared" si="429"/>
        <v>4.6832560392413023E-4</v>
      </c>
      <c r="AU291" s="5">
        <f t="shared" si="430"/>
        <v>2.881426064901667E-4</v>
      </c>
      <c r="AV291" s="5">
        <f t="shared" si="431"/>
        <v>1.3296223980591526E-4</v>
      </c>
      <c r="AW291" s="5">
        <f t="shared" si="432"/>
        <v>2.1897651802290886E-6</v>
      </c>
      <c r="AX291" s="5">
        <f t="shared" si="433"/>
        <v>3.6328684434083257E-3</v>
      </c>
      <c r="AY291" s="5">
        <f t="shared" si="434"/>
        <v>3.1610381183031404E-3</v>
      </c>
      <c r="AZ291" s="5">
        <f t="shared" si="435"/>
        <v>1.3752441274739494E-3</v>
      </c>
      <c r="BA291" s="5">
        <f t="shared" si="436"/>
        <v>3.9887664312989303E-4</v>
      </c>
      <c r="BB291" s="5">
        <f t="shared" si="437"/>
        <v>8.6767818121942389E-5</v>
      </c>
      <c r="BC291" s="5">
        <f t="shared" si="438"/>
        <v>1.5099714443175941E-5</v>
      </c>
      <c r="BD291" s="5">
        <f t="shared" si="439"/>
        <v>3.9869890450177739E-5</v>
      </c>
      <c r="BE291" s="5">
        <f t="shared" si="440"/>
        <v>7.359119846447304E-5</v>
      </c>
      <c r="BF291" s="5">
        <f t="shared" si="441"/>
        <v>6.7916721494444381E-5</v>
      </c>
      <c r="BG291" s="5">
        <f t="shared" si="442"/>
        <v>4.1786528414633233E-5</v>
      </c>
      <c r="BH291" s="5">
        <f t="shared" si="443"/>
        <v>1.9282224449207802E-5</v>
      </c>
      <c r="BI291" s="5">
        <f t="shared" si="444"/>
        <v>7.1181635577924668E-6</v>
      </c>
      <c r="BJ291" s="8">
        <f t="shared" si="445"/>
        <v>0.60094542060652856</v>
      </c>
      <c r="BK291" s="8">
        <f t="shared" si="446"/>
        <v>0.22661739597348388</v>
      </c>
      <c r="BL291" s="8">
        <f t="shared" si="447"/>
        <v>0.16535197100376781</v>
      </c>
      <c r="BM291" s="8">
        <f t="shared" si="448"/>
        <v>0.50728219046893996</v>
      </c>
      <c r="BN291" s="8">
        <f t="shared" si="449"/>
        <v>0.48973624805082372</v>
      </c>
    </row>
    <row r="292" spans="1:66" x14ac:dyDescent="0.25">
      <c r="A292" t="s">
        <v>70</v>
      </c>
      <c r="B292" t="s">
        <v>79</v>
      </c>
      <c r="C292" t="s">
        <v>72</v>
      </c>
      <c r="D292" t="s">
        <v>509</v>
      </c>
      <c r="E292">
        <f>VLOOKUP(A292,home!$A$2:$E$405,3,FALSE)</f>
        <v>1.359</v>
      </c>
      <c r="F292">
        <f>VLOOKUP(B292,home!$B$2:$E$405,3,FALSE)</f>
        <v>0.55189999999999995</v>
      </c>
      <c r="G292">
        <f>VLOOKUP(C292,away!$B$2:$E$405,4,FALSE)</f>
        <v>0.73580000000000001</v>
      </c>
      <c r="H292">
        <f>VLOOKUP(A292,away!$A$2:$E$405,3,FALSE)</f>
        <v>1.0342</v>
      </c>
      <c r="I292">
        <f>VLOOKUP(C292,away!$B$2:$E$405,3,FALSE)</f>
        <v>0.77349999999999997</v>
      </c>
      <c r="J292">
        <f>VLOOKUP(B292,home!$B$2:$E$405,4,FALSE)</f>
        <v>0.48349999999999999</v>
      </c>
      <c r="K292" s="3">
        <f t="shared" si="394"/>
        <v>0.55187361917999989</v>
      </c>
      <c r="L292" s="3">
        <f t="shared" si="395"/>
        <v>0.38677761394999999</v>
      </c>
      <c r="M292" s="5">
        <f t="shared" si="396"/>
        <v>0.39115505671077355</v>
      </c>
      <c r="N292" s="5">
        <f t="shared" si="397"/>
        <v>0.21586815680753269</v>
      </c>
      <c r="O292" s="5">
        <f t="shared" si="398"/>
        <v>0.1512900195190699</v>
      </c>
      <c r="P292" s="5">
        <f t="shared" si="399"/>
        <v>8.349297061780192E-2</v>
      </c>
      <c r="Q292" s="5">
        <f t="shared" si="400"/>
        <v>5.9565970481544397E-2</v>
      </c>
      <c r="R292" s="5">
        <f t="shared" si="401"/>
        <v>2.9257796382017393E-2</v>
      </c>
      <c r="S292" s="5">
        <f t="shared" si="402"/>
        <v>4.455442939434927E-3</v>
      </c>
      <c r="T292" s="5">
        <f t="shared" si="403"/>
        <v>2.303878393546787E-2</v>
      </c>
      <c r="U292" s="5">
        <f t="shared" si="404"/>
        <v>1.6146605978575444E-2</v>
      </c>
      <c r="V292" s="5">
        <f t="shared" si="405"/>
        <v>1.0566942416921411E-4</v>
      </c>
      <c r="W292" s="5">
        <f t="shared" si="406"/>
        <v>1.0957629236539651E-2</v>
      </c>
      <c r="X292" s="5">
        <f t="shared" si="407"/>
        <v>4.2381656906575653E-3</v>
      </c>
      <c r="Y292" s="5">
        <f t="shared" si="408"/>
        <v>8.1961380667864344E-4</v>
      </c>
      <c r="Z292" s="5">
        <f t="shared" si="409"/>
        <v>3.7720868913572103E-3</v>
      </c>
      <c r="AA292" s="5">
        <f t="shared" si="410"/>
        <v>2.0817152445947386E-3</v>
      </c>
      <c r="AB292" s="5">
        <f t="shared" si="411"/>
        <v>5.7442186306833857E-4</v>
      </c>
      <c r="AC292" s="5">
        <f t="shared" si="412"/>
        <v>1.4097117588019349E-6</v>
      </c>
      <c r="AD292" s="5">
        <f t="shared" si="413"/>
        <v>1.5118066261004288E-3</v>
      </c>
      <c r="AE292" s="5">
        <f t="shared" si="414"/>
        <v>5.8473295959692354E-4</v>
      </c>
      <c r="AF292" s="5">
        <f t="shared" si="415"/>
        <v>1.1308080945540992E-4</v>
      </c>
      <c r="AG292" s="5">
        <f t="shared" si="416"/>
        <v>1.4579041888232685E-5</v>
      </c>
      <c r="AH292" s="5">
        <f t="shared" si="417"/>
        <v>3.6473969186280364E-4</v>
      </c>
      <c r="AI292" s="5">
        <f t="shared" si="418"/>
        <v>2.0129021380692338E-4</v>
      </c>
      <c r="AJ292" s="5">
        <f t="shared" si="419"/>
        <v>5.5543379399571398E-5</v>
      </c>
      <c r="AK292" s="5">
        <f t="shared" si="420"/>
        <v>1.0217641936909773E-5</v>
      </c>
      <c r="AL292" s="5">
        <f t="shared" si="421"/>
        <v>1.2036252165263455E-8</v>
      </c>
      <c r="AM292" s="5">
        <f t="shared" si="422"/>
        <v>1.6686523884926977E-4</v>
      </c>
      <c r="AN292" s="5">
        <f t="shared" si="423"/>
        <v>6.453973893331738E-5</v>
      </c>
      <c r="AO292" s="5">
        <f t="shared" si="424"/>
        <v>1.248126311479221E-5</v>
      </c>
      <c r="AP292" s="5">
        <f t="shared" si="425"/>
        <v>1.6091577222071588E-6</v>
      </c>
      <c r="AQ292" s="5">
        <f t="shared" si="426"/>
        <v>1.5559654606612543E-7</v>
      </c>
      <c r="AR292" s="5">
        <f t="shared" si="427"/>
        <v>2.8214629546310696E-5</v>
      </c>
      <c r="AS292" s="5">
        <f t="shared" si="428"/>
        <v>1.5570909721545441E-5</v>
      </c>
      <c r="AT292" s="5">
        <f t="shared" si="429"/>
        <v>4.2965871509771633E-6</v>
      </c>
      <c r="AU292" s="5">
        <f t="shared" si="430"/>
        <v>7.90391033710684E-7</v>
      </c>
      <c r="AV292" s="5">
        <f t="shared" si="431"/>
        <v>1.0904899008533411E-7</v>
      </c>
      <c r="AW292" s="5">
        <f t="shared" si="432"/>
        <v>7.136573471750895E-11</v>
      </c>
      <c r="AX292" s="5">
        <f t="shared" si="433"/>
        <v>1.534808721318027E-5</v>
      </c>
      <c r="AY292" s="5">
        <f t="shared" si="434"/>
        <v>5.9362965510103686E-6</v>
      </c>
      <c r="AZ292" s="5">
        <f t="shared" si="435"/>
        <v>1.1480133078497025E-6</v>
      </c>
      <c r="BA292" s="5">
        <f t="shared" si="436"/>
        <v>1.480086159976516E-7</v>
      </c>
      <c r="BB292" s="5">
        <f t="shared" si="437"/>
        <v>1.431160483490337E-8</v>
      </c>
      <c r="BC292" s="5">
        <f t="shared" si="438"/>
        <v>1.1070816739678424E-9</v>
      </c>
      <c r="BD292" s="5">
        <f t="shared" si="439"/>
        <v>1.8187978490675363E-6</v>
      </c>
      <c r="BE292" s="5">
        <f t="shared" si="440"/>
        <v>1.0037465515217003E-6</v>
      </c>
      <c r="BF292" s="5">
        <f t="shared" si="441"/>
        <v>2.7697062106386253E-7</v>
      </c>
      <c r="BG292" s="5">
        <f t="shared" si="442"/>
        <v>5.0950926351015377E-8</v>
      </c>
      <c r="BH292" s="5">
        <f t="shared" si="443"/>
        <v>7.0296180314771197E-9</v>
      </c>
      <c r="BI292" s="5">
        <f t="shared" si="444"/>
        <v>7.7589214889685307E-10</v>
      </c>
      <c r="BJ292" s="8">
        <f t="shared" si="445"/>
        <v>0.3169807662150021</v>
      </c>
      <c r="BK292" s="8">
        <f t="shared" si="446"/>
        <v>0.47921649773674163</v>
      </c>
      <c r="BL292" s="8">
        <f t="shared" si="447"/>
        <v>0.20003448975223281</v>
      </c>
      <c r="BM292" s="8">
        <f t="shared" si="448"/>
        <v>6.936793385140852E-2</v>
      </c>
      <c r="BN292" s="8">
        <f t="shared" si="449"/>
        <v>0.93062997051873986</v>
      </c>
    </row>
    <row r="293" spans="1:66" x14ac:dyDescent="0.25">
      <c r="A293" t="s">
        <v>70</v>
      </c>
      <c r="B293" t="s">
        <v>101</v>
      </c>
      <c r="C293" t="s">
        <v>88</v>
      </c>
      <c r="D293" t="s">
        <v>509</v>
      </c>
      <c r="E293">
        <f>VLOOKUP(A293,home!$A$2:$E$405,3,FALSE)</f>
        <v>1.359</v>
      </c>
      <c r="F293">
        <f>VLOOKUP(B293,home!$B$2:$E$405,3,FALSE)</f>
        <v>0.73580000000000001</v>
      </c>
      <c r="G293">
        <f>VLOOKUP(C293,away!$B$2:$E$405,4,FALSE)</f>
        <v>0.73580000000000001</v>
      </c>
      <c r="H293">
        <f>VLOOKUP(A293,away!$A$2:$E$405,3,FALSE)</f>
        <v>1.0342</v>
      </c>
      <c r="I293">
        <f>VLOOKUP(C293,away!$B$2:$E$405,3,FALSE)</f>
        <v>0.96689999999999998</v>
      </c>
      <c r="J293">
        <f>VLOOKUP(B293,home!$B$2:$E$405,4,FALSE)</f>
        <v>1.2087000000000001</v>
      </c>
      <c r="K293" s="3">
        <f t="shared" si="394"/>
        <v>0.73576482875999993</v>
      </c>
      <c r="L293" s="3">
        <f t="shared" si="395"/>
        <v>1.208661297426</v>
      </c>
      <c r="M293" s="5">
        <f t="shared" si="396"/>
        <v>0.14306930351088148</v>
      </c>
      <c r="N293" s="5">
        <f t="shared" si="397"/>
        <v>0.10526536159849617</v>
      </c>
      <c r="O293" s="5">
        <f t="shared" si="398"/>
        <v>0.17292233000329618</v>
      </c>
      <c r="P293" s="5">
        <f t="shared" si="399"/>
        <v>0.12723016852365543</v>
      </c>
      <c r="Q293" s="5">
        <f t="shared" si="400"/>
        <v>3.8725275375438496E-2</v>
      </c>
      <c r="R293" s="5">
        <f t="shared" si="401"/>
        <v>0.10450226386785547</v>
      </c>
      <c r="S293" s="5">
        <f t="shared" si="402"/>
        <v>2.8286144171601735E-2</v>
      </c>
      <c r="T293" s="5">
        <f t="shared" si="403"/>
        <v>4.6805741578456628E-2</v>
      </c>
      <c r="U293" s="5">
        <f t="shared" si="404"/>
        <v>7.688909027976501E-2</v>
      </c>
      <c r="V293" s="5">
        <f t="shared" si="405"/>
        <v>2.7949553907111913E-3</v>
      </c>
      <c r="W293" s="5">
        <f t="shared" si="406"/>
        <v>9.4975652017644501E-3</v>
      </c>
      <c r="X293" s="5">
        <f t="shared" si="407"/>
        <v>1.1479339479152651E-2</v>
      </c>
      <c r="Y293" s="5">
        <f t="shared" si="408"/>
        <v>6.9373166742330745E-3</v>
      </c>
      <c r="Z293" s="5">
        <f t="shared" si="409"/>
        <v>4.2102613943492143E-2</v>
      </c>
      <c r="AA293" s="5">
        <f t="shared" si="410"/>
        <v>3.0977622538481884E-2</v>
      </c>
      <c r="AB293" s="5">
        <f t="shared" si="411"/>
        <v>1.1396122571209017E-2</v>
      </c>
      <c r="AC293" s="5">
        <f t="shared" si="412"/>
        <v>1.5534545000652319E-4</v>
      </c>
      <c r="AD293" s="5">
        <f t="shared" si="413"/>
        <v>1.7469936085782885E-3</v>
      </c>
      <c r="AE293" s="5">
        <f t="shared" si="414"/>
        <v>2.1115235615391638E-3</v>
      </c>
      <c r="AF293" s="5">
        <f t="shared" si="415"/>
        <v>1.2760584037177472E-3</v>
      </c>
      <c r="AG293" s="5">
        <f t="shared" si="416"/>
        <v>5.1410746860961452E-4</v>
      </c>
      <c r="AH293" s="5">
        <f t="shared" si="417"/>
        <v>1.2721949998491792E-2</v>
      </c>
      <c r="AI293" s="5">
        <f t="shared" si="418"/>
        <v>9.3603633621335957E-3</v>
      </c>
      <c r="AJ293" s="5">
        <f t="shared" si="419"/>
        <v>3.4435130731358008E-3</v>
      </c>
      <c r="AK293" s="5">
        <f t="shared" si="420"/>
        <v>8.4453860219619464E-4</v>
      </c>
      <c r="AL293" s="5">
        <f t="shared" si="421"/>
        <v>5.5258891456642346E-6</v>
      </c>
      <c r="AM293" s="5">
        <f t="shared" si="422"/>
        <v>2.5707529065208384E-4</v>
      </c>
      <c r="AN293" s="5">
        <f t="shared" si="423"/>
        <v>3.107169543357137E-4</v>
      </c>
      <c r="AO293" s="5">
        <f t="shared" si="424"/>
        <v>1.8777577857982951E-4</v>
      </c>
      <c r="AP293" s="5">
        <f t="shared" si="425"/>
        <v>7.5652438721158035E-5</v>
      </c>
      <c r="AQ293" s="5">
        <f t="shared" si="426"/>
        <v>2.2859543684538941E-5</v>
      </c>
      <c r="AR293" s="5">
        <f t="shared" si="427"/>
        <v>3.0753057181931594E-3</v>
      </c>
      <c r="AS293" s="5">
        <f t="shared" si="428"/>
        <v>2.2627017851310385E-3</v>
      </c>
      <c r="AT293" s="5">
        <f t="shared" si="429"/>
        <v>8.324081957359423E-4</v>
      </c>
      <c r="AU293" s="5">
        <f t="shared" si="430"/>
        <v>2.0415222453135871E-4</v>
      </c>
      <c r="AV293" s="5">
        <f t="shared" si="431"/>
        <v>3.7552006630822047E-5</v>
      </c>
      <c r="AW293" s="5">
        <f t="shared" si="432"/>
        <v>1.3650334915259088E-7</v>
      </c>
      <c r="AX293" s="5">
        <f t="shared" si="433"/>
        <v>3.15244928675096E-5</v>
      </c>
      <c r="AY293" s="5">
        <f t="shared" si="434"/>
        <v>3.8102434449940841E-5</v>
      </c>
      <c r="AZ293" s="5">
        <f t="shared" si="435"/>
        <v>2.3026468928677311E-5</v>
      </c>
      <c r="BA293" s="5">
        <f t="shared" si="436"/>
        <v>9.2770672701582018E-6</v>
      </c>
      <c r="BB293" s="5">
        <f t="shared" si="437"/>
        <v>2.8032080407644206E-6</v>
      </c>
      <c r="BC293" s="5">
        <f t="shared" si="438"/>
        <v>6.7762581350106437E-7</v>
      </c>
      <c r="BD293" s="5">
        <f t="shared" si="439"/>
        <v>6.1950049988882341E-4</v>
      </c>
      <c r="BE293" s="5">
        <f t="shared" si="440"/>
        <v>4.5580667921743458E-4</v>
      </c>
      <c r="BF293" s="5">
        <f t="shared" si="441"/>
        <v>1.6768326164103996E-4</v>
      </c>
      <c r="BG293" s="5">
        <f t="shared" si="442"/>
        <v>4.1125148762412684E-5</v>
      </c>
      <c r="BH293" s="5">
        <f t="shared" si="443"/>
        <v>7.5646095092265212E-6</v>
      </c>
      <c r="BI293" s="5">
        <f t="shared" si="444"/>
        <v>1.1131547240384641E-6</v>
      </c>
      <c r="BJ293" s="8">
        <f t="shared" si="445"/>
        <v>0.22531877425333013</v>
      </c>
      <c r="BK293" s="8">
        <f t="shared" si="446"/>
        <v>0.30157954537045195</v>
      </c>
      <c r="BL293" s="8">
        <f t="shared" si="447"/>
        <v>0.43076270758053026</v>
      </c>
      <c r="BM293" s="8">
        <f t="shared" si="448"/>
        <v>0.30801097233708047</v>
      </c>
      <c r="BN293" s="8">
        <f t="shared" si="449"/>
        <v>0.69171470287962322</v>
      </c>
    </row>
    <row r="294" spans="1:66" x14ac:dyDescent="0.25">
      <c r="A294" t="s">
        <v>70</v>
      </c>
      <c r="B294" t="s">
        <v>86</v>
      </c>
      <c r="C294" t="s">
        <v>74</v>
      </c>
      <c r="D294" t="s">
        <v>509</v>
      </c>
      <c r="E294">
        <f>VLOOKUP(A294,home!$A$2:$E$405,3,FALSE)</f>
        <v>1.359</v>
      </c>
      <c r="F294">
        <f>VLOOKUP(B294,home!$B$2:$E$405,3,FALSE)</f>
        <v>0.85850000000000004</v>
      </c>
      <c r="G294">
        <f>VLOOKUP(C294,away!$B$2:$E$405,4,FALSE)</f>
        <v>0.85850000000000004</v>
      </c>
      <c r="H294">
        <f>VLOOKUP(A294,away!$A$2:$E$405,3,FALSE)</f>
        <v>1.0342</v>
      </c>
      <c r="I294">
        <f>VLOOKUP(C294,away!$B$2:$E$405,3,FALSE)</f>
        <v>0.96689999999999998</v>
      </c>
      <c r="J294">
        <f>VLOOKUP(B294,home!$B$2:$E$405,4,FALSE)</f>
        <v>1.1281000000000001</v>
      </c>
      <c r="K294" s="3">
        <f t="shared" si="394"/>
        <v>1.00161323775</v>
      </c>
      <c r="L294" s="3">
        <f t="shared" si="395"/>
        <v>1.1280638782380001</v>
      </c>
      <c r="M294" s="5">
        <f t="shared" si="396"/>
        <v>0.11887567070992737</v>
      </c>
      <c r="N294" s="5">
        <f t="shared" si="397"/>
        <v>0.11906744542947319</v>
      </c>
      <c r="O294" s="5">
        <f t="shared" si="398"/>
        <v>0.13409935012918411</v>
      </c>
      <c r="P294" s="5">
        <f t="shared" si="399"/>
        <v>0.13431568426306295</v>
      </c>
      <c r="Q294" s="5">
        <f t="shared" si="400"/>
        <v>5.9629764763618039E-2</v>
      </c>
      <c r="R294" s="5">
        <f t="shared" si="401"/>
        <v>7.5636316487961444E-2</v>
      </c>
      <c r="S294" s="5">
        <f t="shared" si="402"/>
        <v>3.7940276028129764E-2</v>
      </c>
      <c r="T294" s="5">
        <f t="shared" si="403"/>
        <v>6.7266183697666598E-2</v>
      </c>
      <c r="U294" s="5">
        <f t="shared" si="404"/>
        <v>7.5758335848990763E-2</v>
      </c>
      <c r="V294" s="5">
        <f t="shared" si="405"/>
        <v>4.763122218752208E-3</v>
      </c>
      <c r="W294" s="5">
        <f t="shared" si="406"/>
        <v>1.9908653917052776E-2</v>
      </c>
      <c r="X294" s="5">
        <f t="shared" si="407"/>
        <v>2.2458233348168707E-2</v>
      </c>
      <c r="Y294" s="5">
        <f t="shared" si="408"/>
        <v>1.2667160904554589E-2</v>
      </c>
      <c r="Z294" s="5">
        <f t="shared" si="409"/>
        <v>2.8440865504348864E-2</v>
      </c>
      <c r="AA294" s="5">
        <f t="shared" si="410"/>
        <v>2.8486747382223149E-2</v>
      </c>
      <c r="AB294" s="5">
        <f t="shared" si="411"/>
        <v>1.4266351639237432E-2</v>
      </c>
      <c r="AC294" s="5">
        <f t="shared" si="412"/>
        <v>3.3636088876493422E-4</v>
      </c>
      <c r="AD294" s="5">
        <f t="shared" si="413"/>
        <v>4.9851928272758627E-3</v>
      </c>
      <c r="AE294" s="5">
        <f t="shared" si="414"/>
        <v>5.6236159545010695E-3</v>
      </c>
      <c r="AF294" s="5">
        <f t="shared" si="415"/>
        <v>3.1718990116777848E-3</v>
      </c>
      <c r="AG294" s="5">
        <f t="shared" si="416"/>
        <v>1.1927015668308407E-3</v>
      </c>
      <c r="AH294" s="5">
        <f t="shared" si="417"/>
        <v>8.0207782603202802E-3</v>
      </c>
      <c r="AI294" s="5">
        <f t="shared" si="418"/>
        <v>8.0337176825942078E-3</v>
      </c>
      <c r="AJ294" s="5">
        <f t="shared" si="419"/>
        <v>4.0233389896163051E-3</v>
      </c>
      <c r="AK294" s="5">
        <f t="shared" si="420"/>
        <v>1.3432765306518005E-3</v>
      </c>
      <c r="AL294" s="5">
        <f t="shared" si="421"/>
        <v>1.5201947602562301E-5</v>
      </c>
      <c r="AM294" s="5">
        <f t="shared" si="422"/>
        <v>9.9864702570717063E-4</v>
      </c>
      <c r="AN294" s="5">
        <f t="shared" si="423"/>
        <v>1.1265376368100747E-3</v>
      </c>
      <c r="AO294" s="5">
        <f t="shared" si="424"/>
        <v>6.3540320778052238E-4</v>
      </c>
      <c r="AP294" s="5">
        <f t="shared" si="425"/>
        <v>2.3892513560458731E-4</v>
      </c>
      <c r="AQ294" s="5">
        <f t="shared" si="426"/>
        <v>6.7380703769662686E-5</v>
      </c>
      <c r="AR294" s="5">
        <f t="shared" si="427"/>
        <v>1.8095900461647866E-3</v>
      </c>
      <c r="AS294" s="5">
        <f t="shared" si="428"/>
        <v>1.8125093451392836E-3</v>
      </c>
      <c r="AT294" s="5">
        <f t="shared" si="429"/>
        <v>9.0771667681854504E-4</v>
      </c>
      <c r="AU294" s="5">
        <f t="shared" si="430"/>
        <v>3.0306034654263109E-4</v>
      </c>
      <c r="AV294" s="5">
        <f t="shared" si="431"/>
        <v>7.5887313733550437E-5</v>
      </c>
      <c r="AW294" s="5">
        <f t="shared" si="432"/>
        <v>4.7712313914365004E-7</v>
      </c>
      <c r="AX294" s="5">
        <f t="shared" si="433"/>
        <v>1.6670968013132771E-4</v>
      </c>
      <c r="AY294" s="5">
        <f t="shared" si="434"/>
        <v>1.88059168308762E-4</v>
      </c>
      <c r="AZ294" s="5">
        <f t="shared" si="435"/>
        <v>1.0607137737029744E-4</v>
      </c>
      <c r="BA294" s="5">
        <f t="shared" si="436"/>
        <v>3.9885096442128062E-5</v>
      </c>
      <c r="BB294" s="5">
        <f t="shared" si="437"/>
        <v>1.1248234144100906E-5</v>
      </c>
      <c r="BC294" s="5">
        <f t="shared" si="438"/>
        <v>2.5377453263847115E-6</v>
      </c>
      <c r="BD294" s="5">
        <f t="shared" si="439"/>
        <v>3.4022219424958885E-4</v>
      </c>
      <c r="BE294" s="5">
        <f t="shared" si="440"/>
        <v>3.4077105353674011E-4</v>
      </c>
      <c r="BF294" s="5">
        <f t="shared" si="441"/>
        <v>1.7066039913220642E-4</v>
      </c>
      <c r="BG294" s="5">
        <f t="shared" si="442"/>
        <v>5.6978571643505524E-5</v>
      </c>
      <c r="BH294" s="5">
        <f t="shared" si="443"/>
        <v>1.4267622906555476E-5</v>
      </c>
      <c r="BI294" s="5">
        <f t="shared" si="444"/>
        <v>2.8581279948862196E-6</v>
      </c>
      <c r="BJ294" s="8">
        <f t="shared" si="445"/>
        <v>0.31955225643221458</v>
      </c>
      <c r="BK294" s="8">
        <f t="shared" si="446"/>
        <v>0.29643437522454857</v>
      </c>
      <c r="BL294" s="8">
        <f t="shared" si="447"/>
        <v>0.35550273464864174</v>
      </c>
      <c r="BM294" s="8">
        <f t="shared" si="448"/>
        <v>0.35811841798135707</v>
      </c>
      <c r="BN294" s="8">
        <f t="shared" si="449"/>
        <v>0.64162423178322714</v>
      </c>
    </row>
    <row r="295" spans="1:66" s="14" customFormat="1" x14ac:dyDescent="0.25">
      <c r="A295" t="s">
        <v>70</v>
      </c>
      <c r="B295" t="s">
        <v>100</v>
      </c>
      <c r="C295" t="s">
        <v>80</v>
      </c>
      <c r="D295" t="s">
        <v>509</v>
      </c>
      <c r="E295">
        <f>VLOOKUP(A295,home!$A$2:$E$405,3,FALSE)</f>
        <v>1.359</v>
      </c>
      <c r="F295">
        <f>VLOOKUP(B295,home!$B$2:$E$405,3,FALSE)</f>
        <v>1.0302</v>
      </c>
      <c r="G295">
        <f>VLOOKUP(C295,away!$B$2:$E$405,4,FALSE)</f>
        <v>0.73580000000000001</v>
      </c>
      <c r="H295">
        <f>VLOOKUP(A295,away!$A$2:$E$405,3,FALSE)</f>
        <v>1.0342</v>
      </c>
      <c r="I295">
        <f>VLOOKUP(C295,away!$B$2:$E$405,3,FALSE)</f>
        <v>0.96689999999999998</v>
      </c>
      <c r="J295">
        <f>VLOOKUP(B295,home!$B$2:$E$405,4,FALSE)</f>
        <v>1.7404999999999999</v>
      </c>
      <c r="K295" s="3">
        <f t="shared" si="394"/>
        <v>1.0301507564399999</v>
      </c>
      <c r="L295" s="3">
        <f t="shared" si="395"/>
        <v>1.7404442691899999</v>
      </c>
      <c r="M295" s="5">
        <f t="shared" si="396"/>
        <v>6.2624730334018261E-2</v>
      </c>
      <c r="N295" s="5">
        <f t="shared" si="397"/>
        <v>6.4512913325439916E-2</v>
      </c>
      <c r="O295" s="5">
        <f t="shared" si="398"/>
        <v>0.10899485301941123</v>
      </c>
      <c r="P295" s="5">
        <f t="shared" si="399"/>
        <v>0.11228113028601308</v>
      </c>
      <c r="Q295" s="5">
        <f t="shared" si="400"/>
        <v>3.3229013231175039E-2</v>
      </c>
      <c r="R295" s="5">
        <f t="shared" si="401"/>
        <v>9.4849733654420315E-2</v>
      </c>
      <c r="S295" s="5">
        <f t="shared" si="402"/>
        <v>5.0327770479262214E-2</v>
      </c>
      <c r="T295" s="5">
        <f t="shared" si="403"/>
        <v>5.7833245649037274E-2</v>
      </c>
      <c r="U295" s="5">
        <f t="shared" si="404"/>
        <v>9.7709524872233611E-2</v>
      </c>
      <c r="V295" s="5">
        <f t="shared" si="405"/>
        <v>1.0025962807073029E-2</v>
      </c>
      <c r="W295" s="5">
        <f t="shared" si="406"/>
        <v>1.1410297705283245E-2</v>
      </c>
      <c r="X295" s="5">
        <f t="shared" si="407"/>
        <v>1.9858987250912029E-2</v>
      </c>
      <c r="Y295" s="5">
        <f t="shared" si="408"/>
        <v>1.7281730276383557E-2</v>
      </c>
      <c r="Z295" s="5">
        <f t="shared" si="409"/>
        <v>5.5026891791011258E-2</v>
      </c>
      <c r="AA295" s="5">
        <f t="shared" si="410"/>
        <v>5.6685994203052273E-2</v>
      </c>
      <c r="AB295" s="5">
        <f t="shared" si="411"/>
        <v>2.9197559903913869E-2</v>
      </c>
      <c r="AC295" s="5">
        <f t="shared" si="412"/>
        <v>1.1234843150016967E-3</v>
      </c>
      <c r="AD295" s="5">
        <f t="shared" si="413"/>
        <v>2.9385817030757812E-3</v>
      </c>
      <c r="AE295" s="5">
        <f t="shared" si="414"/>
        <v>5.1144376846648338E-3</v>
      </c>
      <c r="AF295" s="5">
        <f t="shared" si="415"/>
        <v>4.4506968792021413E-3</v>
      </c>
      <c r="AG295" s="5">
        <f t="shared" si="416"/>
        <v>2.5820632924363957E-3</v>
      </c>
      <c r="AH295" s="5">
        <f t="shared" si="417"/>
        <v>2.3942809617250944E-2</v>
      </c>
      <c r="AI295" s="5">
        <f t="shared" si="418"/>
        <v>2.4664703438509968E-2</v>
      </c>
      <c r="AJ295" s="5">
        <f t="shared" si="419"/>
        <v>1.2704181452274652E-2</v>
      </c>
      <c r="AK295" s="5">
        <f t="shared" si="420"/>
        <v>4.3624073776705836E-3</v>
      </c>
      <c r="AL295" s="5">
        <f t="shared" si="421"/>
        <v>8.0572699043447368E-5</v>
      </c>
      <c r="AM295" s="5">
        <f t="shared" si="422"/>
        <v>6.0543643285685214E-4</v>
      </c>
      <c r="AN295" s="5">
        <f t="shared" si="423"/>
        <v>1.0537283699245444E-3</v>
      </c>
      <c r="AO295" s="5">
        <f t="shared" si="424"/>
        <v>9.1697775135904684E-4</v>
      </c>
      <c r="AP295" s="5">
        <f t="shared" si="425"/>
        <v>5.3198289077586211E-4</v>
      </c>
      <c r="AQ295" s="5">
        <f t="shared" si="426"/>
        <v>2.314716433894947E-4</v>
      </c>
      <c r="AR295" s="5">
        <f t="shared" si="427"/>
        <v>8.3342251573303126E-3</v>
      </c>
      <c r="AS295" s="5">
        <f t="shared" si="428"/>
        <v>8.5855083501651004E-3</v>
      </c>
      <c r="AT295" s="5">
        <f t="shared" si="429"/>
        <v>4.4221839606722558E-3</v>
      </c>
      <c r="AU295" s="5">
        <f t="shared" si="430"/>
        <v>1.5185053840677868E-3</v>
      </c>
      <c r="AV295" s="5">
        <f t="shared" si="431"/>
        <v>3.9107236751391065E-4</v>
      </c>
      <c r="AW295" s="5">
        <f t="shared" si="432"/>
        <v>4.0127889442666515E-6</v>
      </c>
      <c r="AX295" s="5">
        <f t="shared" si="433"/>
        <v>1.0394846654730352E-4</v>
      </c>
      <c r="AY295" s="5">
        <f t="shared" si="434"/>
        <v>1.8091651289334283E-4</v>
      </c>
      <c r="AZ295" s="5">
        <f t="shared" si="435"/>
        <v>1.5743755403352865E-4</v>
      </c>
      <c r="BA295" s="5">
        <f t="shared" si="436"/>
        <v>9.1337096224315323E-5</v>
      </c>
      <c r="BB295" s="5">
        <f t="shared" si="437"/>
        <v>3.9741781422016291E-5</v>
      </c>
      <c r="BC295" s="5">
        <f t="shared" si="438"/>
        <v>1.3833671144669955E-5</v>
      </c>
      <c r="BD295" s="5">
        <f t="shared" si="439"/>
        <v>2.4175424022024466E-3</v>
      </c>
      <c r="BE295" s="5">
        <f t="shared" si="440"/>
        <v>2.4904331343546253E-3</v>
      </c>
      <c r="BF295" s="5">
        <f t="shared" si="441"/>
        <v>1.2827607886093284E-3</v>
      </c>
      <c r="BG295" s="5">
        <f t="shared" si="442"/>
        <v>4.4047899890582357E-4</v>
      </c>
      <c r="BH295" s="5">
        <f t="shared" si="443"/>
        <v>1.1343994347969197E-4</v>
      </c>
      <c r="BI295" s="5">
        <f t="shared" si="444"/>
        <v>2.3372048717223112E-5</v>
      </c>
      <c r="BJ295" s="8">
        <f t="shared" si="445"/>
        <v>0.22313877916818112</v>
      </c>
      <c r="BK295" s="8">
        <f t="shared" si="446"/>
        <v>0.23664456743330503</v>
      </c>
      <c r="BL295" s="8">
        <f t="shared" si="447"/>
        <v>0.4831312900747558</v>
      </c>
      <c r="BM295" s="8">
        <f t="shared" si="448"/>
        <v>0.52127225089282658</v>
      </c>
      <c r="BN295" s="8">
        <f t="shared" si="449"/>
        <v>0.47649237385047782</v>
      </c>
    </row>
    <row r="296" spans="1:66" s="10" customFormat="1" x14ac:dyDescent="0.25">
      <c r="A296" t="s">
        <v>70</v>
      </c>
      <c r="B296" t="s">
        <v>76</v>
      </c>
      <c r="C296" t="s">
        <v>78</v>
      </c>
      <c r="D296" t="s">
        <v>509</v>
      </c>
      <c r="E296">
        <f>VLOOKUP(A296,home!$A$2:$E$405,3,FALSE)</f>
        <v>1.359</v>
      </c>
      <c r="F296">
        <f>VLOOKUP(B296,home!$B$2:$E$405,3,FALSE)</f>
        <v>0.73580000000000001</v>
      </c>
      <c r="G296">
        <f>VLOOKUP(C296,away!$B$2:$E$405,4,FALSE)</f>
        <v>0</v>
      </c>
      <c r="H296">
        <f>VLOOKUP(A296,away!$A$2:$E$405,3,FALSE)</f>
        <v>1.0342</v>
      </c>
      <c r="I296">
        <f>VLOOKUP(C296,away!$B$2:$E$405,3,FALSE)</f>
        <v>0.48349999999999999</v>
      </c>
      <c r="J296">
        <f>VLOOKUP(B296,home!$B$2:$E$405,4,FALSE)</f>
        <v>0.96689999999999998</v>
      </c>
      <c r="K296" s="3">
        <f t="shared" si="394"/>
        <v>0</v>
      </c>
      <c r="L296" s="3">
        <f t="shared" si="395"/>
        <v>0.48348451832999995</v>
      </c>
      <c r="M296" s="5">
        <f t="shared" si="396"/>
        <v>0.6166309819687148</v>
      </c>
      <c r="N296" s="5">
        <f t="shared" si="397"/>
        <v>0</v>
      </c>
      <c r="O296" s="5">
        <f t="shared" si="398"/>
        <v>0.29813153330449899</v>
      </c>
      <c r="P296" s="5">
        <f t="shared" si="399"/>
        <v>0</v>
      </c>
      <c r="Q296" s="5">
        <f t="shared" si="400"/>
        <v>0</v>
      </c>
      <c r="R296" s="5">
        <f t="shared" si="401"/>
        <v>7.2070990389354994E-2</v>
      </c>
      <c r="S296" s="5">
        <f t="shared" si="402"/>
        <v>0</v>
      </c>
      <c r="T296" s="5">
        <f t="shared" si="403"/>
        <v>0</v>
      </c>
      <c r="U296" s="5">
        <f t="shared" si="404"/>
        <v>0</v>
      </c>
      <c r="V296" s="5">
        <f t="shared" si="405"/>
        <v>0</v>
      </c>
      <c r="W296" s="5">
        <f t="shared" si="406"/>
        <v>0</v>
      </c>
      <c r="X296" s="5">
        <f t="shared" si="407"/>
        <v>0</v>
      </c>
      <c r="Y296" s="5">
        <f t="shared" si="408"/>
        <v>0</v>
      </c>
      <c r="Z296" s="5">
        <f t="shared" si="409"/>
        <v>1.1615069357987786E-2</v>
      </c>
      <c r="AA296" s="5">
        <f t="shared" si="410"/>
        <v>0</v>
      </c>
      <c r="AB296" s="5">
        <f t="shared" si="411"/>
        <v>0</v>
      </c>
      <c r="AC296" s="5">
        <f t="shared" si="412"/>
        <v>0</v>
      </c>
      <c r="AD296" s="5">
        <f t="shared" si="413"/>
        <v>0</v>
      </c>
      <c r="AE296" s="5">
        <f t="shared" si="414"/>
        <v>0</v>
      </c>
      <c r="AF296" s="5">
        <f t="shared" si="415"/>
        <v>0</v>
      </c>
      <c r="AG296" s="5">
        <f t="shared" si="416"/>
        <v>0</v>
      </c>
      <c r="AH296" s="5">
        <f t="shared" si="417"/>
        <v>1.4039265534790664E-3</v>
      </c>
      <c r="AI296" s="5">
        <f t="shared" si="418"/>
        <v>0</v>
      </c>
      <c r="AJ296" s="5">
        <f t="shared" si="419"/>
        <v>0</v>
      </c>
      <c r="AK296" s="5">
        <f t="shared" si="420"/>
        <v>0</v>
      </c>
      <c r="AL296" s="5">
        <f t="shared" si="421"/>
        <v>0</v>
      </c>
      <c r="AM296" s="5">
        <f t="shared" si="422"/>
        <v>0</v>
      </c>
      <c r="AN296" s="5">
        <f t="shared" si="423"/>
        <v>0</v>
      </c>
      <c r="AO296" s="5">
        <f t="shared" si="424"/>
        <v>0</v>
      </c>
      <c r="AP296" s="5">
        <f t="shared" si="425"/>
        <v>0</v>
      </c>
      <c r="AQ296" s="5">
        <f t="shared" si="426"/>
        <v>0</v>
      </c>
      <c r="AR296" s="5">
        <f t="shared" si="427"/>
        <v>1.3575535069590473E-4</v>
      </c>
      <c r="AS296" s="5">
        <f t="shared" si="428"/>
        <v>0</v>
      </c>
      <c r="AT296" s="5">
        <f t="shared" si="429"/>
        <v>0</v>
      </c>
      <c r="AU296" s="5">
        <f t="shared" si="430"/>
        <v>0</v>
      </c>
      <c r="AV296" s="5">
        <f t="shared" si="431"/>
        <v>0</v>
      </c>
      <c r="AW296" s="5">
        <f t="shared" si="432"/>
        <v>0</v>
      </c>
      <c r="AX296" s="5">
        <f t="shared" si="433"/>
        <v>0</v>
      </c>
      <c r="AY296" s="5">
        <f t="shared" si="434"/>
        <v>0</v>
      </c>
      <c r="AZ296" s="5">
        <f t="shared" si="435"/>
        <v>0</v>
      </c>
      <c r="BA296" s="5">
        <f t="shared" si="436"/>
        <v>0</v>
      </c>
      <c r="BB296" s="5">
        <f t="shared" si="437"/>
        <v>0</v>
      </c>
      <c r="BC296" s="5">
        <f t="shared" si="438"/>
        <v>0</v>
      </c>
      <c r="BD296" s="5">
        <f t="shared" si="439"/>
        <v>1.0939268390321613E-5</v>
      </c>
      <c r="BE296" s="5">
        <f t="shared" si="440"/>
        <v>0</v>
      </c>
      <c r="BF296" s="5">
        <f t="shared" si="441"/>
        <v>0</v>
      </c>
      <c r="BG296" s="5">
        <f t="shared" si="442"/>
        <v>0</v>
      </c>
      <c r="BH296" s="5">
        <f t="shared" si="443"/>
        <v>0</v>
      </c>
      <c r="BI296" s="5">
        <f t="shared" si="444"/>
        <v>0</v>
      </c>
      <c r="BJ296" s="8">
        <f t="shared" si="445"/>
        <v>0</v>
      </c>
      <c r="BK296" s="8">
        <f t="shared" si="446"/>
        <v>0.6166309819687148</v>
      </c>
      <c r="BL296" s="8">
        <f t="shared" si="447"/>
        <v>0.37175314486641925</v>
      </c>
      <c r="BM296" s="8">
        <f t="shared" si="448"/>
        <v>1.3165690530553078E-2</v>
      </c>
      <c r="BN296" s="8">
        <f t="shared" si="449"/>
        <v>0.98683350566256878</v>
      </c>
    </row>
    <row r="297" spans="1:66" x14ac:dyDescent="0.25">
      <c r="A297" t="s">
        <v>70</v>
      </c>
      <c r="B297" t="s">
        <v>84</v>
      </c>
      <c r="C297" t="s">
        <v>309</v>
      </c>
      <c r="D297" t="s">
        <v>509</v>
      </c>
      <c r="E297">
        <f>VLOOKUP(A297,home!$A$2:$E$405,3,FALSE)</f>
        <v>1.359</v>
      </c>
      <c r="F297">
        <f>VLOOKUP(B297,home!$B$2:$E$405,3,FALSE)</f>
        <v>1.1037999999999999</v>
      </c>
      <c r="G297">
        <f>VLOOKUP(C297,away!$B$2:$E$405,4,FALSE)</f>
        <v>1.4717</v>
      </c>
      <c r="H297">
        <f>VLOOKUP(A297,away!$A$2:$E$405,3,FALSE)</f>
        <v>1.0342</v>
      </c>
      <c r="I297">
        <f>VLOOKUP(C297,away!$B$2:$E$405,3,FALSE)</f>
        <v>1.1281000000000001</v>
      </c>
      <c r="J297">
        <f>VLOOKUP(B297,home!$B$2:$E$405,4,FALSE)</f>
        <v>0.96689999999999998</v>
      </c>
      <c r="K297" s="3">
        <f t="shared" si="394"/>
        <v>2.2076444831399997</v>
      </c>
      <c r="L297" s="3">
        <f t="shared" si="395"/>
        <v>1.1280638782380001</v>
      </c>
      <c r="M297" s="5">
        <f t="shared" si="396"/>
        <v>3.5589367147166345E-2</v>
      </c>
      <c r="N297" s="5">
        <f t="shared" si="397"/>
        <v>7.8568670040885719E-2</v>
      </c>
      <c r="O297" s="5">
        <f t="shared" si="398"/>
        <v>4.0147079528068536E-2</v>
      </c>
      <c r="P297" s="5">
        <f t="shared" si="399"/>
        <v>8.8630478634323315E-2</v>
      </c>
      <c r="Q297" s="5">
        <f t="shared" si="400"/>
        <v>8.6725845481704186E-2</v>
      </c>
      <c r="R297" s="5">
        <f t="shared" si="401"/>
        <v>2.2644235116181209E-2</v>
      </c>
      <c r="S297" s="5">
        <f t="shared" si="402"/>
        <v>5.5180538266291539E-2</v>
      </c>
      <c r="T297" s="5">
        <f t="shared" si="403"/>
        <v>9.7832293597560765E-2</v>
      </c>
      <c r="U297" s="5">
        <f t="shared" si="404"/>
        <v>4.9990420729162488E-2</v>
      </c>
      <c r="V297" s="5">
        <f t="shared" si="405"/>
        <v>1.5268847317413247E-2</v>
      </c>
      <c r="W297" s="5">
        <f t="shared" si="406"/>
        <v>6.3819944774445442E-2</v>
      </c>
      <c r="X297" s="5">
        <f t="shared" si="407"/>
        <v>7.1992974411195912E-2</v>
      </c>
      <c r="Y297" s="5">
        <f t="shared" si="408"/>
        <v>4.0606336960091388E-2</v>
      </c>
      <c r="Z297" s="5">
        <f t="shared" si="409"/>
        <v>8.51471456163083E-3</v>
      </c>
      <c r="AA297" s="5">
        <f t="shared" si="410"/>
        <v>1.8797462627496118E-2</v>
      </c>
      <c r="AB297" s="5">
        <f t="shared" si="411"/>
        <v>2.0749057333311071E-2</v>
      </c>
      <c r="AC297" s="5">
        <f t="shared" si="412"/>
        <v>2.3765617275883638E-3</v>
      </c>
      <c r="AD297" s="5">
        <f t="shared" si="413"/>
        <v>3.5222937248900986E-2</v>
      </c>
      <c r="AE297" s="5">
        <f t="shared" si="414"/>
        <v>3.9733723195928959E-2</v>
      </c>
      <c r="AF297" s="5">
        <f t="shared" si="415"/>
        <v>2.2411088942617403E-2</v>
      </c>
      <c r="AG297" s="5">
        <f t="shared" si="416"/>
        <v>8.4270466360485841E-3</v>
      </c>
      <c r="AH297" s="5">
        <f t="shared" si="417"/>
        <v>2.4012854826207107E-3</v>
      </c>
      <c r="AI297" s="5">
        <f t="shared" si="418"/>
        <v>5.3011846481517827E-3</v>
      </c>
      <c r="AJ297" s="5">
        <f t="shared" si="419"/>
        <v>5.851565521299373E-3</v>
      </c>
      <c r="AK297" s="5">
        <f t="shared" si="420"/>
        <v>4.3060587802762661E-3</v>
      </c>
      <c r="AL297" s="5">
        <f t="shared" si="421"/>
        <v>2.3674015056144868E-4</v>
      </c>
      <c r="AM297" s="5">
        <f t="shared" si="422"/>
        <v>1.5551944619504527E-2</v>
      </c>
      <c r="AN297" s="5">
        <f t="shared" si="423"/>
        <v>1.7543586961620877E-2</v>
      </c>
      <c r="AO297" s="5">
        <f t="shared" si="424"/>
        <v>9.8951433730658303E-3</v>
      </c>
      <c r="AP297" s="5">
        <f t="shared" si="425"/>
        <v>3.7207846030472293E-3</v>
      </c>
      <c r="AQ297" s="5">
        <f t="shared" si="426"/>
        <v>1.0493206773504234E-3</v>
      </c>
      <c r="AR297" s="5">
        <f t="shared" si="427"/>
        <v>5.4176068285634522E-4</v>
      </c>
      <c r="AS297" s="5">
        <f t="shared" si="428"/>
        <v>1.1960149826899693E-3</v>
      </c>
      <c r="AT297" s="5">
        <f t="shared" si="429"/>
        <v>1.3201879391441468E-3</v>
      </c>
      <c r="AU297" s="5">
        <f t="shared" si="430"/>
        <v>9.7150187351984711E-4</v>
      </c>
      <c r="AV297" s="5">
        <f t="shared" si="431"/>
        <v>5.361826878590661E-4</v>
      </c>
      <c r="AW297" s="5">
        <f t="shared" si="432"/>
        <v>1.6376920769511374E-5</v>
      </c>
      <c r="AX297" s="5">
        <f t="shared" si="433"/>
        <v>5.7221941235579953E-3</v>
      </c>
      <c r="AY297" s="5">
        <f t="shared" si="434"/>
        <v>6.4550004950515265E-3</v>
      </c>
      <c r="AZ297" s="5">
        <f t="shared" si="435"/>
        <v>3.6408264462380181E-3</v>
      </c>
      <c r="BA297" s="5">
        <f t="shared" si="436"/>
        <v>1.3690282669782448E-3</v>
      </c>
      <c r="BB297" s="5">
        <f t="shared" si="437"/>
        <v>3.8608783406623163E-4</v>
      </c>
      <c r="BC297" s="5">
        <f t="shared" si="438"/>
        <v>8.7106347887452518E-5</v>
      </c>
      <c r="BD297" s="5">
        <f t="shared" si="439"/>
        <v>1.0185677616329945E-4</v>
      </c>
      <c r="BE297" s="5">
        <f t="shared" si="440"/>
        <v>2.248635499673338E-4</v>
      </c>
      <c r="BF297" s="5">
        <f t="shared" si="441"/>
        <v>2.4820938777233014E-4</v>
      </c>
      <c r="BG297" s="5">
        <f t="shared" si="442"/>
        <v>1.826526951930472E-4</v>
      </c>
      <c r="BH297" s="5">
        <f t="shared" si="443"/>
        <v>1.0080805371839565E-4</v>
      </c>
      <c r="BI297" s="5">
        <f t="shared" si="444"/>
        <v>4.4509668729499365E-5</v>
      </c>
      <c r="BJ297" s="8">
        <f t="shared" si="445"/>
        <v>0.61076188503774764</v>
      </c>
      <c r="BK297" s="8">
        <f t="shared" si="446"/>
        <v>0.20373753373839576</v>
      </c>
      <c r="BL297" s="8">
        <f t="shared" si="447"/>
        <v>0.17565689806418089</v>
      </c>
      <c r="BM297" s="8">
        <f t="shared" si="448"/>
        <v>0.63992673187934357</v>
      </c>
      <c r="BN297" s="8">
        <f t="shared" si="449"/>
        <v>0.35230567594832929</v>
      </c>
    </row>
    <row r="298" spans="1:66" x14ac:dyDescent="0.25">
      <c r="A298" t="s">
        <v>70</v>
      </c>
      <c r="B298" t="s">
        <v>82</v>
      </c>
      <c r="C298" t="s">
        <v>346</v>
      </c>
      <c r="D298" t="s">
        <v>509</v>
      </c>
      <c r="E298">
        <f>VLOOKUP(A298,home!$A$2:$E$405,3,FALSE)</f>
        <v>1.359</v>
      </c>
      <c r="F298">
        <f>VLOOKUP(B298,home!$B$2:$E$405,3,FALSE)</f>
        <v>1.6188</v>
      </c>
      <c r="G298">
        <f>VLOOKUP(C298,away!$B$2:$E$405,4,FALSE)</f>
        <v>1.3245</v>
      </c>
      <c r="H298">
        <f>VLOOKUP(A298,away!$A$2:$E$405,3,FALSE)</f>
        <v>1.0342</v>
      </c>
      <c r="I298">
        <f>VLOOKUP(C298,away!$B$2:$E$405,3,FALSE)</f>
        <v>0.38679999999999998</v>
      </c>
      <c r="J298">
        <f>VLOOKUP(B298,home!$B$2:$E$405,4,FALSE)</f>
        <v>0.38679999999999998</v>
      </c>
      <c r="K298" s="3">
        <f t="shared" si="394"/>
        <v>2.9138327153999999</v>
      </c>
      <c r="L298" s="3">
        <f t="shared" si="395"/>
        <v>0.15473104700799997</v>
      </c>
      <c r="M298" s="5">
        <f t="shared" si="396"/>
        <v>4.6487874566309581E-2</v>
      </c>
      <c r="N298" s="5">
        <f t="shared" si="397"/>
        <v>0.13545788978072443</v>
      </c>
      <c r="O298" s="5">
        <f t="shared" si="398"/>
        <v>7.1931175048216538E-3</v>
      </c>
      <c r="P298" s="5">
        <f t="shared" si="399"/>
        <v>2.0959541111265752E-2</v>
      </c>
      <c r="Q298" s="5">
        <f t="shared" si="400"/>
        <v>0.19735081540106111</v>
      </c>
      <c r="R298" s="5">
        <f t="shared" si="401"/>
        <v>5.5649930138631327E-4</v>
      </c>
      <c r="S298" s="5">
        <f t="shared" si="402"/>
        <v>2.3624567034583668E-3</v>
      </c>
      <c r="T298" s="5">
        <f t="shared" si="403"/>
        <v>3.0536298294888711E-2</v>
      </c>
      <c r="U298" s="5">
        <f t="shared" si="404"/>
        <v>1.6215458704766843E-3</v>
      </c>
      <c r="V298" s="5">
        <f t="shared" si="405"/>
        <v>1.1834868258458372E-4</v>
      </c>
      <c r="W298" s="5">
        <f t="shared" si="406"/>
        <v>0.19168242077549269</v>
      </c>
      <c r="X298" s="5">
        <f t="shared" si="407"/>
        <v>2.965922165961999E-2</v>
      </c>
      <c r="Y298" s="5">
        <f t="shared" si="408"/>
        <v>2.2946012104176753E-3</v>
      </c>
      <c r="Z298" s="5">
        <f t="shared" si="409"/>
        <v>2.8702573187574943E-5</v>
      </c>
      <c r="AA298" s="5">
        <f t="shared" si="410"/>
        <v>8.3634496770118726E-5</v>
      </c>
      <c r="AB298" s="5">
        <f t="shared" si="411"/>
        <v>1.218484664123938E-4</v>
      </c>
      <c r="AC298" s="5">
        <f t="shared" si="412"/>
        <v>3.3349208009035856E-6</v>
      </c>
      <c r="AD298" s="5">
        <f t="shared" si="413"/>
        <v>0.13963262715567479</v>
      </c>
      <c r="AE298" s="5">
        <f t="shared" si="414"/>
        <v>2.1605502596275247E-2</v>
      </c>
      <c r="AF298" s="5">
        <f t="shared" si="415"/>
        <v>1.6715210189278652E-3</v>
      </c>
      <c r="AG298" s="5">
        <f t="shared" si="416"/>
        <v>8.621206578486255E-5</v>
      </c>
      <c r="AH298" s="5">
        <f t="shared" si="417"/>
        <v>1.1102948002843036E-6</v>
      </c>
      <c r="AI298" s="5">
        <f t="shared" si="418"/>
        <v>3.2352133128069132E-6</v>
      </c>
      <c r="AJ298" s="5">
        <f t="shared" si="419"/>
        <v>4.7134351960771993E-6</v>
      </c>
      <c r="AK298" s="5">
        <f t="shared" si="420"/>
        <v>4.5780538920825191E-6</v>
      </c>
      <c r="AL298" s="5">
        <f t="shared" si="421"/>
        <v>6.0143347297714743E-8</v>
      </c>
      <c r="AM298" s="5">
        <f t="shared" si="422"/>
        <v>8.1373223428691063E-2</v>
      </c>
      <c r="AN298" s="5">
        <f t="shared" si="423"/>
        <v>1.2590964059537283E-2</v>
      </c>
      <c r="AO298" s="5">
        <f t="shared" si="424"/>
        <v>9.7410652588615057E-4</v>
      </c>
      <c r="AP298" s="5">
        <f t="shared" si="425"/>
        <v>5.024150754922986E-5</v>
      </c>
      <c r="AQ298" s="5">
        <f t="shared" si="426"/>
        <v>1.943480266588166E-6</v>
      </c>
      <c r="AR298" s="5">
        <f t="shared" si="427"/>
        <v>3.4359415387105697E-8</v>
      </c>
      <c r="AS298" s="5">
        <f t="shared" si="428"/>
        <v>1.0011758863696672E-7</v>
      </c>
      <c r="AT298" s="5">
        <f t="shared" si="429"/>
        <v>1.4586295257867647E-7</v>
      </c>
      <c r="AU298" s="5">
        <f t="shared" si="430"/>
        <v>1.4167341439619545E-7</v>
      </c>
      <c r="AV298" s="5">
        <f t="shared" si="431"/>
        <v>1.0320315744251389E-7</v>
      </c>
      <c r="AW298" s="5">
        <f t="shared" si="432"/>
        <v>7.5322924526953819E-10</v>
      </c>
      <c r="AX298" s="5">
        <f t="shared" si="433"/>
        <v>3.9517993430678973E-2</v>
      </c>
      <c r="AY298" s="5">
        <f t="shared" si="434"/>
        <v>6.1146604991842218E-3</v>
      </c>
      <c r="AZ298" s="5">
        <f t="shared" si="435"/>
        <v>4.7306391056861716E-4</v>
      </c>
      <c r="BA298" s="5">
        <f t="shared" si="436"/>
        <v>2.4399224727993679E-5</v>
      </c>
      <c r="BB298" s="5">
        <f t="shared" si="437"/>
        <v>9.4382939708648554E-7</v>
      </c>
      <c r="BC298" s="5">
        <f t="shared" si="438"/>
        <v>2.920794216162424E-8</v>
      </c>
      <c r="BD298" s="5">
        <f t="shared" si="439"/>
        <v>8.860780529049423E-10</v>
      </c>
      <c r="BE298" s="5">
        <f t="shared" si="440"/>
        <v>2.5818832189523531E-9</v>
      </c>
      <c r="BF298" s="5">
        <f t="shared" si="441"/>
        <v>3.7615878953628141E-9</v>
      </c>
      <c r="BG298" s="5">
        <f t="shared" si="442"/>
        <v>3.6535459571202665E-9</v>
      </c>
      <c r="BH298" s="5">
        <f t="shared" si="443"/>
        <v>2.661455434268609E-9</v>
      </c>
      <c r="BI298" s="5">
        <f t="shared" si="444"/>
        <v>1.5510071829901963E-9</v>
      </c>
      <c r="BJ298" s="8">
        <f t="shared" si="445"/>
        <v>0.89109867906329665</v>
      </c>
      <c r="BK298" s="8">
        <f t="shared" si="446"/>
        <v>7.604627662695071E-2</v>
      </c>
      <c r="BL298" s="8">
        <f t="shared" si="447"/>
        <v>9.5908229491545993E-3</v>
      </c>
      <c r="BM298" s="8">
        <f t="shared" si="448"/>
        <v>0.56264408380106601</v>
      </c>
      <c r="BN298" s="8">
        <f t="shared" si="449"/>
        <v>0.40800573766556886</v>
      </c>
    </row>
    <row r="299" spans="1:66" x14ac:dyDescent="0.25">
      <c r="A299" t="s">
        <v>70</v>
      </c>
      <c r="B299" t="s">
        <v>91</v>
      </c>
      <c r="C299" t="s">
        <v>344</v>
      </c>
      <c r="D299" t="s">
        <v>509</v>
      </c>
      <c r="E299">
        <f>VLOOKUP(A299,home!$A$2:$E$405,3,FALSE)</f>
        <v>1.359</v>
      </c>
      <c r="F299">
        <f>VLOOKUP(B299,home!$B$2:$E$405,3,FALSE)</f>
        <v>1.1037999999999999</v>
      </c>
      <c r="G299">
        <f>VLOOKUP(C299,away!$B$2:$E$405,4,FALSE)</f>
        <v>0.88300000000000001</v>
      </c>
      <c r="H299">
        <f>VLOOKUP(A299,away!$A$2:$E$405,3,FALSE)</f>
        <v>1.0342</v>
      </c>
      <c r="I299">
        <f>VLOOKUP(C299,away!$B$2:$E$405,3,FALSE)</f>
        <v>1.3536999999999999</v>
      </c>
      <c r="J299">
        <f>VLOOKUP(B299,home!$B$2:$E$405,4,FALSE)</f>
        <v>0.96689999999999998</v>
      </c>
      <c r="K299" s="3">
        <f t="shared" si="394"/>
        <v>1.3245566885999998</v>
      </c>
      <c r="L299" s="3">
        <f t="shared" si="395"/>
        <v>1.3536566545259998</v>
      </c>
      <c r="M299" s="5">
        <f t="shared" si="396"/>
        <v>6.8685762481841162E-2</v>
      </c>
      <c r="N299" s="5">
        <f t="shared" si="397"/>
        <v>9.0978186106913619E-2</v>
      </c>
      <c r="O299" s="5">
        <f t="shared" si="398"/>
        <v>9.2976939454736549E-2</v>
      </c>
      <c r="P299" s="5">
        <f t="shared" si="399"/>
        <v>0.12315322704032848</v>
      </c>
      <c r="Q299" s="5">
        <f t="shared" si="400"/>
        <v>6.0252882462304015E-2</v>
      </c>
      <c r="R299" s="5">
        <f t="shared" si="401"/>
        <v>6.2929426405182579E-2</v>
      </c>
      <c r="S299" s="5">
        <f t="shared" si="402"/>
        <v>5.5203279334841822E-2</v>
      </c>
      <c r="T299" s="5">
        <f t="shared" si="403"/>
        <v>8.1561715299470747E-2</v>
      </c>
      <c r="U299" s="5">
        <f t="shared" si="404"/>
        <v>8.3353592654745998E-2</v>
      </c>
      <c r="V299" s="5">
        <f t="shared" si="405"/>
        <v>1.0997689166241853E-2</v>
      </c>
      <c r="W299" s="5">
        <f t="shared" si="406"/>
        <v>2.6602786157624802E-2</v>
      </c>
      <c r="X299" s="5">
        <f t="shared" si="407"/>
        <v>3.6011038511200973E-2</v>
      </c>
      <c r="Y299" s="5">
        <f t="shared" si="408"/>
        <v>2.4373290958539628E-2</v>
      </c>
      <c r="Z299" s="5">
        <f t="shared" si="409"/>
        <v>2.8394945606293191E-2</v>
      </c>
      <c r="AA299" s="5">
        <f t="shared" si="410"/>
        <v>3.7610715125248814E-2</v>
      </c>
      <c r="AB299" s="5">
        <f t="shared" si="411"/>
        <v>2.4908762141088753E-2</v>
      </c>
      <c r="AC299" s="5">
        <f t="shared" si="412"/>
        <v>1.2324250887940701E-3</v>
      </c>
      <c r="AD299" s="5">
        <f t="shared" si="413"/>
        <v>8.8092245851193549E-3</v>
      </c>
      <c r="AE299" s="5">
        <f t="shared" si="414"/>
        <v>1.1924665480860856E-2</v>
      </c>
      <c r="AF299" s="5">
        <f t="shared" si="415"/>
        <v>8.0709513905818913E-3</v>
      </c>
      <c r="AG299" s="5">
        <f t="shared" si="416"/>
        <v>3.6417656860723499E-3</v>
      </c>
      <c r="AH299" s="5">
        <f t="shared" si="417"/>
        <v>9.6092517687156442E-3</v>
      </c>
      <c r="AI299" s="5">
        <f t="shared" si="418"/>
        <v>1.2727998702693684E-2</v>
      </c>
      <c r="AJ299" s="5">
        <f t="shared" si="419"/>
        <v>8.4294779070725207E-3</v>
      </c>
      <c r="AK299" s="5">
        <f t="shared" si="420"/>
        <v>3.7217737810729449E-3</v>
      </c>
      <c r="AL299" s="5">
        <f t="shared" si="421"/>
        <v>8.8389279691306746E-5</v>
      </c>
      <c r="AM299" s="5">
        <f t="shared" si="422"/>
        <v>2.3336634691198798E-3</v>
      </c>
      <c r="AN299" s="5">
        <f t="shared" si="423"/>
        <v>3.1589790843983552E-3</v>
      </c>
      <c r="AO299" s="5">
        <f t="shared" si="424"/>
        <v>2.1380865295521426E-3</v>
      </c>
      <c r="AP299" s="5">
        <f t="shared" si="425"/>
        <v>9.6474501956021958E-4</v>
      </c>
      <c r="AQ299" s="5">
        <f t="shared" si="426"/>
        <v>3.264833789121268E-4</v>
      </c>
      <c r="AR299" s="5">
        <f t="shared" si="427"/>
        <v>2.6015255203475324E-3</v>
      </c>
      <c r="AS299" s="5">
        <f t="shared" si="428"/>
        <v>3.4458680285399178E-3</v>
      </c>
      <c r="AT299" s="5">
        <f t="shared" si="429"/>
        <v>2.282123772617722E-3</v>
      </c>
      <c r="AU299" s="5">
        <f t="shared" si="430"/>
        <v>1.0076007690779563E-3</v>
      </c>
      <c r="AV299" s="5">
        <f t="shared" si="431"/>
        <v>3.3365608453017772E-4</v>
      </c>
      <c r="AW299" s="5">
        <f t="shared" si="432"/>
        <v>4.4022648445247032E-6</v>
      </c>
      <c r="AX299" s="5">
        <f t="shared" si="433"/>
        <v>5.1517825949403556E-4</v>
      </c>
      <c r="AY299" s="5">
        <f t="shared" si="434"/>
        <v>6.9737447923122356E-4</v>
      </c>
      <c r="AZ299" s="5">
        <f t="shared" si="435"/>
        <v>4.720028022539748E-4</v>
      </c>
      <c r="BA299" s="5">
        <f t="shared" si="436"/>
        <v>2.1297657807533757E-4</v>
      </c>
      <c r="BB299" s="5">
        <f t="shared" si="437"/>
        <v>7.2074290542464221E-5</v>
      </c>
      <c r="BC299" s="5">
        <f t="shared" si="438"/>
        <v>1.9512768602609396E-5</v>
      </c>
      <c r="BD299" s="5">
        <f t="shared" si="439"/>
        <v>5.8692872208960883E-4</v>
      </c>
      <c r="BE299" s="5">
        <f t="shared" si="440"/>
        <v>7.7742036457524165E-4</v>
      </c>
      <c r="BF299" s="5">
        <f t="shared" si="441"/>
        <v>5.1486867187599346E-4</v>
      </c>
      <c r="BG299" s="5">
        <f t="shared" si="442"/>
        <v>2.2732424769464859E-4</v>
      </c>
      <c r="BH299" s="5">
        <f t="shared" si="443"/>
        <v>7.527596319122746E-5</v>
      </c>
      <c r="BI299" s="5">
        <f t="shared" si="444"/>
        <v>1.9941456107149541E-5</v>
      </c>
      <c r="BJ299" s="8">
        <f t="shared" si="445"/>
        <v>0.3631375832984306</v>
      </c>
      <c r="BK299" s="8">
        <f t="shared" si="446"/>
        <v>0.2600581468709699</v>
      </c>
      <c r="BL299" s="8">
        <f t="shared" si="447"/>
        <v>0.34814047154120481</v>
      </c>
      <c r="BM299" s="8">
        <f t="shared" si="448"/>
        <v>0.50006175115120544</v>
      </c>
      <c r="BN299" s="8">
        <f t="shared" si="449"/>
        <v>0.49897642395130642</v>
      </c>
    </row>
    <row r="300" spans="1:66" x14ac:dyDescent="0.25">
      <c r="A300" t="s">
        <v>70</v>
      </c>
      <c r="B300" t="s">
        <v>109</v>
      </c>
      <c r="C300" t="s">
        <v>77</v>
      </c>
      <c r="D300" t="s">
        <v>509</v>
      </c>
      <c r="E300">
        <f>VLOOKUP(A300,home!$A$2:$E$405,3,FALSE)</f>
        <v>1.359</v>
      </c>
      <c r="F300">
        <f>VLOOKUP(B300,home!$B$2:$E$405,3,FALSE)</f>
        <v>0.4415</v>
      </c>
      <c r="G300">
        <f>VLOOKUP(C300,away!$B$2:$E$405,4,FALSE)</f>
        <v>1.5943000000000001</v>
      </c>
      <c r="H300">
        <f>VLOOKUP(A300,away!$A$2:$E$405,3,FALSE)</f>
        <v>1.0342</v>
      </c>
      <c r="I300">
        <f>VLOOKUP(C300,away!$B$2:$E$405,3,FALSE)</f>
        <v>1.7726999999999999</v>
      </c>
      <c r="J300">
        <f>VLOOKUP(B300,home!$B$2:$E$405,4,FALSE)</f>
        <v>1.5470999999999999</v>
      </c>
      <c r="K300" s="3">
        <f t="shared" si="394"/>
        <v>0.95657760855000007</v>
      </c>
      <c r="L300" s="3">
        <f t="shared" si="395"/>
        <v>2.8363391806139999</v>
      </c>
      <c r="M300" s="5">
        <f t="shared" si="396"/>
        <v>2.2529791268942768E-2</v>
      </c>
      <c r="N300" s="5">
        <f t="shared" si="397"/>
        <v>2.1551493853175945E-2</v>
      </c>
      <c r="O300" s="5">
        <f t="shared" si="398"/>
        <v>6.3902129707157571E-2</v>
      </c>
      <c r="P300" s="5">
        <f t="shared" si="399"/>
        <v>6.112734641652471E-2</v>
      </c>
      <c r="Q300" s="5">
        <f t="shared" si="400"/>
        <v>1.0307838225375534E-2</v>
      </c>
      <c r="R300" s="5">
        <f t="shared" si="401"/>
        <v>9.0624057106544462E-2</v>
      </c>
      <c r="S300" s="5">
        <f t="shared" si="402"/>
        <v>4.1462351285480398E-2</v>
      </c>
      <c r="T300" s="5">
        <f t="shared" si="403"/>
        <v>2.9236525426063305E-2</v>
      </c>
      <c r="U300" s="5">
        <f t="shared" si="404"/>
        <v>8.6688943824076936E-2</v>
      </c>
      <c r="V300" s="5">
        <f t="shared" si="405"/>
        <v>1.2499418017565902E-2</v>
      </c>
      <c r="W300" s="5">
        <f t="shared" si="406"/>
        <v>3.2867490796500026E-3</v>
      </c>
      <c r="X300" s="5">
        <f t="shared" si="407"/>
        <v>9.3223351914583051E-3</v>
      </c>
      <c r="Y300" s="5">
        <f t="shared" si="408"/>
        <v>1.3220652279174957E-2</v>
      </c>
      <c r="Z300" s="5">
        <f t="shared" si="409"/>
        <v>8.5680187959164211E-2</v>
      </c>
      <c r="AA300" s="5">
        <f t="shared" si="410"/>
        <v>8.1959749298091814E-2</v>
      </c>
      <c r="AB300" s="5">
        <f t="shared" si="411"/>
        <v>3.9200430490463102E-2</v>
      </c>
      <c r="AC300" s="5">
        <f t="shared" si="412"/>
        <v>2.1195720536311348E-3</v>
      </c>
      <c r="AD300" s="5">
        <f t="shared" si="413"/>
        <v>7.8600764362887808E-4</v>
      </c>
      <c r="AE300" s="5">
        <f t="shared" si="414"/>
        <v>2.2293842758866725E-3</v>
      </c>
      <c r="AF300" s="5">
        <f t="shared" si="415"/>
        <v>3.1616449851710714E-3</v>
      </c>
      <c r="AG300" s="5">
        <f t="shared" si="416"/>
        <v>2.9891658488774924E-3</v>
      </c>
      <c r="AH300" s="5">
        <f t="shared" si="417"/>
        <v>6.0754518527737326E-2</v>
      </c>
      <c r="AI300" s="5">
        <f t="shared" si="418"/>
        <v>5.8116412041869646E-2</v>
      </c>
      <c r="AJ300" s="5">
        <f t="shared" si="419"/>
        <v>2.7796429224259043E-2</v>
      </c>
      <c r="AK300" s="5">
        <f t="shared" si="420"/>
        <v>8.8631472645236842E-3</v>
      </c>
      <c r="AL300" s="5">
        <f t="shared" si="421"/>
        <v>2.3003109727997925E-4</v>
      </c>
      <c r="AM300" s="5">
        <f t="shared" si="422"/>
        <v>1.5037546240890661E-4</v>
      </c>
      <c r="AN300" s="5">
        <f t="shared" si="423"/>
        <v>4.2651581583332947E-4</v>
      </c>
      <c r="AO300" s="5">
        <f t="shared" si="424"/>
        <v>6.0487175979980889E-4</v>
      </c>
      <c r="AP300" s="5">
        <f t="shared" si="425"/>
        <v>5.7187382385571269E-4</v>
      </c>
      <c r="AQ300" s="5">
        <f t="shared" si="426"/>
        <v>4.0550703324237678E-4</v>
      </c>
      <c r="AR300" s="5">
        <f t="shared" si="427"/>
        <v>3.4464084259912091E-2</v>
      </c>
      <c r="AS300" s="5">
        <f t="shared" si="428"/>
        <v>3.2967571302212409E-2</v>
      </c>
      <c r="AT300" s="5">
        <f t="shared" si="429"/>
        <v>1.5768020257985977E-2</v>
      </c>
      <c r="AU300" s="5">
        <f t="shared" si="430"/>
        <v>5.0277783699840609E-3</v>
      </c>
      <c r="AV300" s="5">
        <f t="shared" si="431"/>
        <v>1.2023650523696923E-3</v>
      </c>
      <c r="AW300" s="5">
        <f t="shared" si="432"/>
        <v>1.7336539974209712E-5</v>
      </c>
      <c r="AX300" s="5">
        <f t="shared" si="433"/>
        <v>2.3974300035952048E-5</v>
      </c>
      <c r="AY300" s="5">
        <f t="shared" si="434"/>
        <v>6.7999246519766417E-5</v>
      </c>
      <c r="AZ300" s="5">
        <f t="shared" si="435"/>
        <v>9.6434463578121859E-5</v>
      </c>
      <c r="BA300" s="5">
        <f t="shared" si="436"/>
        <v>9.1173615802706925E-5</v>
      </c>
      <c r="BB300" s="5">
        <f t="shared" si="437"/>
        <v>6.4649824684866346E-5</v>
      </c>
      <c r="BC300" s="5">
        <f t="shared" si="438"/>
        <v>3.6673766154702485E-5</v>
      </c>
      <c r="BD300" s="5">
        <f t="shared" si="439"/>
        <v>1.6291972085061814E-2</v>
      </c>
      <c r="BE300" s="5">
        <f t="shared" si="440"/>
        <v>1.5584535695691789E-2</v>
      </c>
      <c r="BF300" s="5">
        <f t="shared" si="441"/>
        <v>7.4539089430734808E-3</v>
      </c>
      <c r="BG300" s="5">
        <f t="shared" si="442"/>
        <v>2.3767474637048968E-3</v>
      </c>
      <c r="BH300" s="5">
        <f t="shared" si="443"/>
        <v>5.6838585123952692E-4</v>
      </c>
      <c r="BI300" s="5">
        <f t="shared" si="444"/>
        <v>1.0874103566247258E-4</v>
      </c>
      <c r="BJ300" s="8">
        <f t="shared" si="445"/>
        <v>9.8631845920378422E-2</v>
      </c>
      <c r="BK300" s="8">
        <f t="shared" si="446"/>
        <v>0.14003650938594467</v>
      </c>
      <c r="BL300" s="8">
        <f t="shared" si="447"/>
        <v>0.64971992780162169</v>
      </c>
      <c r="BM300" s="8">
        <f t="shared" si="448"/>
        <v>0.70397515178284242</v>
      </c>
      <c r="BN300" s="8">
        <f t="shared" si="449"/>
        <v>0.27004265657772097</v>
      </c>
    </row>
    <row r="301" spans="1:66" x14ac:dyDescent="0.25">
      <c r="A301" t="s">
        <v>89</v>
      </c>
      <c r="B301" t="s">
        <v>94</v>
      </c>
      <c r="C301" t="s">
        <v>103</v>
      </c>
      <c r="D301" t="s">
        <v>509</v>
      </c>
      <c r="E301">
        <f>VLOOKUP(A301,home!$A$2:$E$405,3,FALSE)</f>
        <v>1.3980999999999999</v>
      </c>
      <c r="F301">
        <f>VLOOKUP(B301,home!$B$2:$E$405,3,FALSE)</f>
        <v>1.1444000000000001</v>
      </c>
      <c r="G301">
        <f>VLOOKUP(C301,away!$B$2:$E$405,4,FALSE)</f>
        <v>0.71530000000000005</v>
      </c>
      <c r="H301">
        <f>VLOOKUP(A301,away!$A$2:$E$405,3,FALSE)</f>
        <v>1.1943999999999999</v>
      </c>
      <c r="I301">
        <f>VLOOKUP(C301,away!$B$2:$E$405,3,FALSE)</f>
        <v>0.41860000000000003</v>
      </c>
      <c r="J301">
        <f>VLOOKUP(B301,home!$B$2:$E$405,4,FALSE)</f>
        <v>1.8419000000000001</v>
      </c>
      <c r="K301" s="3">
        <f t="shared" si="394"/>
        <v>1.1444697282920002</v>
      </c>
      <c r="L301" s="3">
        <f t="shared" si="395"/>
        <v>0.92090549969600011</v>
      </c>
      <c r="M301" s="5">
        <f t="shared" si="396"/>
        <v>0.12677071372262383</v>
      </c>
      <c r="N301" s="5">
        <f t="shared" si="397"/>
        <v>0.14508524428951422</v>
      </c>
      <c r="O301" s="5">
        <f t="shared" si="398"/>
        <v>0.11674384746755145</v>
      </c>
      <c r="P301" s="5">
        <f t="shared" si="399"/>
        <v>0.13360979939095133</v>
      </c>
      <c r="Q301" s="5">
        <f t="shared" si="400"/>
        <v>8.3022835055599431E-2</v>
      </c>
      <c r="R301" s="5">
        <f t="shared" si="401"/>
        <v>5.3755025594269548E-2</v>
      </c>
      <c r="S301" s="5">
        <f t="shared" si="402"/>
        <v>3.5204460811725374E-2</v>
      </c>
      <c r="T301" s="5">
        <f t="shared" si="403"/>
        <v>7.6456185403055377E-2</v>
      </c>
      <c r="U301" s="5">
        <f t="shared" si="404"/>
        <v>6.1520999536203186E-2</v>
      </c>
      <c r="V301" s="5">
        <f t="shared" si="405"/>
        <v>4.122631944974745E-3</v>
      </c>
      <c r="W301" s="5">
        <f t="shared" si="406"/>
        <v>3.1672373826037804E-2</v>
      </c>
      <c r="X301" s="5">
        <f t="shared" si="407"/>
        <v>2.9167263244825856E-2</v>
      </c>
      <c r="Y301" s="5">
        <f t="shared" si="408"/>
        <v>1.3430146566620567E-2</v>
      </c>
      <c r="Z301" s="5">
        <f t="shared" si="409"/>
        <v>1.6501099568687359E-2</v>
      </c>
      <c r="AA301" s="5">
        <f t="shared" si="410"/>
        <v>1.8885008939894865E-2</v>
      </c>
      <c r="AB301" s="5">
        <f t="shared" si="411"/>
        <v>1.0806660525116737E-2</v>
      </c>
      <c r="AC301" s="5">
        <f t="shared" si="412"/>
        <v>2.7156510115578338E-4</v>
      </c>
      <c r="AD301" s="5">
        <f t="shared" si="413"/>
        <v>9.0620182667620359E-3</v>
      </c>
      <c r="AE301" s="5">
        <f t="shared" si="414"/>
        <v>8.3452624602067729E-3</v>
      </c>
      <c r="AF301" s="5">
        <f t="shared" si="415"/>
        <v>3.8425990480054949E-3</v>
      </c>
      <c r="AG301" s="5">
        <f t="shared" si="416"/>
        <v>1.1795568654782917E-3</v>
      </c>
      <c r="AH301" s="5">
        <f t="shared" si="417"/>
        <v>3.7989883359588702E-3</v>
      </c>
      <c r="AI301" s="5">
        <f t="shared" si="418"/>
        <v>4.347827148639326E-3</v>
      </c>
      <c r="AJ301" s="5">
        <f t="shared" si="419"/>
        <v>2.4879782777319165E-3</v>
      </c>
      <c r="AK301" s="5">
        <f t="shared" si="420"/>
        <v>9.4913860783741493E-4</v>
      </c>
      <c r="AL301" s="5">
        <f t="shared" si="421"/>
        <v>1.1448624882367396E-5</v>
      </c>
      <c r="AM301" s="5">
        <f t="shared" si="422"/>
        <v>2.0742411167076575E-3</v>
      </c>
      <c r="AN301" s="5">
        <f t="shared" si="423"/>
        <v>1.9101800520716543E-3</v>
      </c>
      <c r="AO301" s="5">
        <f t="shared" si="424"/>
        <v>8.7954765768118919E-4</v>
      </c>
      <c r="AP301" s="5">
        <f t="shared" si="425"/>
        <v>2.6999342506778067E-4</v>
      </c>
      <c r="AQ301" s="5">
        <f t="shared" si="426"/>
        <v>6.2159607506669765E-5</v>
      </c>
      <c r="AR301" s="5">
        <f t="shared" si="427"/>
        <v>6.9970185037309611E-4</v>
      </c>
      <c r="AS301" s="5">
        <f t="shared" si="428"/>
        <v>8.0078758658190703E-4</v>
      </c>
      <c r="AT301" s="5">
        <f t="shared" si="429"/>
        <v>4.5823857581750097E-4</v>
      </c>
      <c r="AU301" s="5">
        <f t="shared" si="430"/>
        <v>1.7481339278625614E-4</v>
      </c>
      <c r="AV301" s="5">
        <f t="shared" si="431"/>
        <v>5.0017159035972318E-5</v>
      </c>
      <c r="AW301" s="5">
        <f t="shared" si="432"/>
        <v>3.3517390678484986E-7</v>
      </c>
      <c r="AX301" s="5">
        <f t="shared" si="433"/>
        <v>3.9565102787508479E-4</v>
      </c>
      <c r="AY301" s="5">
        <f t="shared" si="434"/>
        <v>3.6435720753054098E-4</v>
      </c>
      <c r="AZ301" s="5">
        <f t="shared" si="435"/>
        <v>1.6776927813437603E-4</v>
      </c>
      <c r="BA301" s="5">
        <f t="shared" si="436"/>
        <v>5.1499883637991604E-5</v>
      </c>
      <c r="BB301" s="5">
        <f t="shared" si="437"/>
        <v>1.1856631518982627E-5</v>
      </c>
      <c r="BC301" s="5">
        <f t="shared" si="438"/>
        <v>2.1837674347400086E-6</v>
      </c>
      <c r="BD301" s="5">
        <f t="shared" si="439"/>
        <v>1.0739321369267527E-4</v>
      </c>
      <c r="BE301" s="5">
        <f t="shared" si="440"/>
        <v>1.2290828209526078E-4</v>
      </c>
      <c r="BF301" s="5">
        <f t="shared" si="441"/>
        <v>7.0332404107199828E-5</v>
      </c>
      <c r="BG301" s="5">
        <f t="shared" si="442"/>
        <v>2.6831102472896712E-5</v>
      </c>
      <c r="BH301" s="5">
        <f t="shared" si="443"/>
        <v>7.6768461392327279E-6</v>
      </c>
      <c r="BI301" s="5">
        <f t="shared" si="444"/>
        <v>1.7571836030214338E-6</v>
      </c>
      <c r="BJ301" s="8">
        <f t="shared" si="445"/>
        <v>0.40745292468127253</v>
      </c>
      <c r="BK301" s="8">
        <f t="shared" si="446"/>
        <v>0.30035497680384393</v>
      </c>
      <c r="BL301" s="8">
        <f t="shared" si="447"/>
        <v>0.27581593202990834</v>
      </c>
      <c r="BM301" s="8">
        <f t="shared" si="448"/>
        <v>0.34077344552957867</v>
      </c>
      <c r="BN301" s="8">
        <f t="shared" si="449"/>
        <v>0.65898746552050991</v>
      </c>
    </row>
    <row r="302" spans="1:66" x14ac:dyDescent="0.25">
      <c r="A302" t="s">
        <v>89</v>
      </c>
      <c r="B302" t="s">
        <v>92</v>
      </c>
      <c r="C302" t="s">
        <v>96</v>
      </c>
      <c r="D302" t="s">
        <v>509</v>
      </c>
      <c r="E302">
        <f>VLOOKUP(A302,home!$A$2:$E$405,3,FALSE)</f>
        <v>1.3980999999999999</v>
      </c>
      <c r="F302">
        <f>VLOOKUP(B302,home!$B$2:$E$405,3,FALSE)</f>
        <v>1.0014000000000001</v>
      </c>
      <c r="G302">
        <f>VLOOKUP(C302,away!$B$2:$E$405,4,FALSE)</f>
        <v>1.8596999999999999</v>
      </c>
      <c r="H302">
        <f>VLOOKUP(A302,away!$A$2:$E$405,3,FALSE)</f>
        <v>1.1943999999999999</v>
      </c>
      <c r="I302">
        <f>VLOOKUP(C302,away!$B$2:$E$405,3,FALSE)</f>
        <v>1.6745000000000001</v>
      </c>
      <c r="J302">
        <f>VLOOKUP(B302,home!$B$2:$E$405,4,FALSE)</f>
        <v>1.3395999999999999</v>
      </c>
      <c r="K302" s="3">
        <f t="shared" si="394"/>
        <v>2.6036866351980001</v>
      </c>
      <c r="L302" s="3">
        <f t="shared" si="395"/>
        <v>2.6792305428799996</v>
      </c>
      <c r="M302" s="5">
        <f t="shared" si="396"/>
        <v>5.0775969122819845E-3</v>
      </c>
      <c r="N302" s="5">
        <f t="shared" si="397"/>
        <v>1.3220471219431233E-2</v>
      </c>
      <c r="O302" s="5">
        <f t="shared" si="398"/>
        <v>1.3604052731819069E-2</v>
      </c>
      <c r="P302" s="5">
        <f t="shared" si="399"/>
        <v>3.5420690282366149E-2</v>
      </c>
      <c r="Q302" s="5">
        <f t="shared" si="400"/>
        <v>1.721098211252646E-2</v>
      </c>
      <c r="R302" s="5">
        <f t="shared" si="401"/>
        <v>1.822419679301988E-2</v>
      </c>
      <c r="S302" s="5">
        <f t="shared" si="402"/>
        <v>6.1772592515395852E-2</v>
      </c>
      <c r="T302" s="5">
        <f t="shared" si="403"/>
        <v>4.6112188948842225E-2</v>
      </c>
      <c r="U302" s="5">
        <f t="shared" si="404"/>
        <v>4.7450097627204105E-2</v>
      </c>
      <c r="V302" s="5">
        <f t="shared" si="405"/>
        <v>4.7879776928292768E-2</v>
      </c>
      <c r="W302" s="5">
        <f t="shared" si="406"/>
        <v>1.4937334701672328E-2</v>
      </c>
      <c r="X302" s="5">
        <f t="shared" si="407"/>
        <v>4.0020563361941805E-2</v>
      </c>
      <c r="Y302" s="5">
        <f t="shared" si="408"/>
        <v>5.3612157851289394E-2</v>
      </c>
      <c r="Z302" s="5">
        <f t="shared" si="409"/>
        <v>1.6275608222438197E-2</v>
      </c>
      <c r="AA302" s="5">
        <f t="shared" si="410"/>
        <v>4.2376583608481004E-2</v>
      </c>
      <c r="AB302" s="5">
        <f t="shared" si="411"/>
        <v>5.5167672193376337E-2</v>
      </c>
      <c r="AC302" s="5">
        <f t="shared" si="412"/>
        <v>2.0875213938108379E-2</v>
      </c>
      <c r="AD302" s="5">
        <f t="shared" si="413"/>
        <v>9.7230346820558859E-3</v>
      </c>
      <c r="AE302" s="5">
        <f t="shared" si="414"/>
        <v>2.6050251489645654E-2</v>
      </c>
      <c r="AF302" s="5">
        <f t="shared" si="415"/>
        <v>3.4897314720381933E-2</v>
      </c>
      <c r="AG302" s="5">
        <f t="shared" si="416"/>
        <v>3.1165983821114358E-2</v>
      </c>
      <c r="AH302" s="5">
        <f t="shared" si="417"/>
        <v>1.0901526663376321E-2</v>
      </c>
      <c r="AI302" s="5">
        <f t="shared" si="418"/>
        <v>2.8384159276687568E-2</v>
      </c>
      <c r="AJ302" s="5">
        <f t="shared" si="419"/>
        <v>3.6951728080021388E-2</v>
      </c>
      <c r="AK302" s="5">
        <f t="shared" si="420"/>
        <v>3.207024018314078E-2</v>
      </c>
      <c r="AL302" s="5">
        <f t="shared" si="421"/>
        <v>5.8249167884227415E-3</v>
      </c>
      <c r="AM302" s="5">
        <f t="shared" si="422"/>
        <v>5.0631470910471113E-3</v>
      </c>
      <c r="AN302" s="5">
        <f t="shared" si="423"/>
        <v>1.356533832942744E-2</v>
      </c>
      <c r="AO302" s="5">
        <f t="shared" si="424"/>
        <v>1.8172334388351381E-2</v>
      </c>
      <c r="AP302" s="5">
        <f t="shared" si="425"/>
        <v>1.6229291109566515E-2</v>
      </c>
      <c r="AQ302" s="5">
        <f t="shared" si="426"/>
        <v>1.0870503107510362E-2</v>
      </c>
      <c r="AR302" s="5">
        <f t="shared" si="427"/>
        <v>5.8415406401077057E-3</v>
      </c>
      <c r="AS302" s="5">
        <f t="shared" si="428"/>
        <v>1.52095412936144E-2</v>
      </c>
      <c r="AT302" s="5">
        <f t="shared" si="429"/>
        <v>1.9800439696837965E-2</v>
      </c>
      <c r="AU302" s="5">
        <f t="shared" si="430"/>
        <v>1.7184713403233649E-2</v>
      </c>
      <c r="AV302" s="5">
        <f t="shared" si="431"/>
        <v>1.1185902154426847E-2</v>
      </c>
      <c r="AW302" s="5">
        <f t="shared" si="432"/>
        <v>1.1287194899017639E-3</v>
      </c>
      <c r="AX302" s="5">
        <f t="shared" si="433"/>
        <v>2.1971414021668325E-3</v>
      </c>
      <c r="AY302" s="5">
        <f t="shared" si="434"/>
        <v>5.8866483517115657E-3</v>
      </c>
      <c r="AZ302" s="5">
        <f t="shared" si="435"/>
        <v>7.8858440295499193E-3</v>
      </c>
      <c r="BA302" s="5">
        <f t="shared" si="436"/>
        <v>7.0426647267860095E-3</v>
      </c>
      <c r="BB302" s="5">
        <f t="shared" si="437"/>
        <v>4.717230609817177E-3</v>
      </c>
      <c r="BC302" s="5">
        <f t="shared" si="438"/>
        <v>2.527709665526125E-3</v>
      </c>
      <c r="BD302" s="5">
        <f t="shared" si="439"/>
        <v>2.6084723500752255E-3</v>
      </c>
      <c r="BE302" s="5">
        <f t="shared" si="440"/>
        <v>6.7916445961743819E-3</v>
      </c>
      <c r="BF302" s="5">
        <f t="shared" si="441"/>
        <v>8.8416571330369818E-3</v>
      </c>
      <c r="BG302" s="5">
        <f t="shared" si="442"/>
        <v>7.6736348367638174E-3</v>
      </c>
      <c r="BH302" s="5">
        <f t="shared" si="443"/>
        <v>4.9949351169679352E-3</v>
      </c>
      <c r="BI302" s="5">
        <f t="shared" si="444"/>
        <v>2.6010491615461148E-3</v>
      </c>
      <c r="BJ302" s="8">
        <f t="shared" si="445"/>
        <v>0.38110813572036156</v>
      </c>
      <c r="BK302" s="8">
        <f t="shared" si="446"/>
        <v>0.18273743571657941</v>
      </c>
      <c r="BL302" s="8">
        <f t="shared" si="447"/>
        <v>0.38786378753991146</v>
      </c>
      <c r="BM302" s="8">
        <f t="shared" si="448"/>
        <v>0.86046904828603643</v>
      </c>
      <c r="BN302" s="8">
        <f t="shared" si="449"/>
        <v>0.10275799005144479</v>
      </c>
    </row>
    <row r="303" spans="1:66" x14ac:dyDescent="0.25">
      <c r="A303" t="s">
        <v>89</v>
      </c>
      <c r="B303" t="s">
        <v>120</v>
      </c>
      <c r="C303" t="s">
        <v>125</v>
      </c>
      <c r="D303" t="s">
        <v>509</v>
      </c>
      <c r="E303">
        <f>VLOOKUP(A303,home!$A$2:$E$405,3,FALSE)</f>
        <v>1.3980999999999999</v>
      </c>
      <c r="F303">
        <f>VLOOKUP(B303,home!$B$2:$E$405,3,FALSE)</f>
        <v>1.2875000000000001</v>
      </c>
      <c r="G303">
        <f>VLOOKUP(C303,away!$B$2:$E$405,4,FALSE)</f>
        <v>1.0729</v>
      </c>
      <c r="H303">
        <f>VLOOKUP(A303,away!$A$2:$E$405,3,FALSE)</f>
        <v>1.1943999999999999</v>
      </c>
      <c r="I303">
        <f>VLOOKUP(C303,away!$B$2:$E$405,3,FALSE)</f>
        <v>0.83720000000000006</v>
      </c>
      <c r="J303">
        <f>VLOOKUP(B303,home!$B$2:$E$405,4,FALSE)</f>
        <v>1.1720999999999999</v>
      </c>
      <c r="K303" s="3">
        <f t="shared" si="394"/>
        <v>1.9312776683749999</v>
      </c>
      <c r="L303" s="3">
        <f t="shared" si="395"/>
        <v>1.1720433641279999</v>
      </c>
      <c r="M303" s="5">
        <f t="shared" si="396"/>
        <v>4.4899840683001353E-2</v>
      </c>
      <c r="N303" s="5">
        <f t="shared" si="397"/>
        <v>8.6714059624675821E-2</v>
      </c>
      <c r="O303" s="5">
        <f t="shared" si="398"/>
        <v>5.2624560322916125E-2</v>
      </c>
      <c r="P303" s="5">
        <f t="shared" si="399"/>
        <v>0.10163263815970099</v>
      </c>
      <c r="Q303" s="5">
        <f t="shared" si="400"/>
        <v>8.3734463443637316E-2</v>
      </c>
      <c r="R303" s="5">
        <f t="shared" si="401"/>
        <v>3.0839133358313755E-2</v>
      </c>
      <c r="S303" s="5">
        <f t="shared" si="402"/>
        <v>5.7512415312484896E-2</v>
      </c>
      <c r="T303" s="5">
        <f t="shared" si="403"/>
        <v>9.8140422227933691E-2</v>
      </c>
      <c r="U303" s="5">
        <f t="shared" si="404"/>
        <v>5.9558929566949866E-2</v>
      </c>
      <c r="V303" s="5">
        <f t="shared" si="405"/>
        <v>1.4464635573633151E-2</v>
      </c>
      <c r="W303" s="5">
        <f t="shared" si="406"/>
        <v>5.3904833107353167E-2</v>
      </c>
      <c r="X303" s="5">
        <f t="shared" si="407"/>
        <v>6.3178801937900583E-2</v>
      </c>
      <c r="Y303" s="5">
        <f t="shared" si="408"/>
        <v>3.702414778243681E-2</v>
      </c>
      <c r="Z303" s="5">
        <f t="shared" si="409"/>
        <v>1.2048267202690021E-2</v>
      </c>
      <c r="AA303" s="5">
        <f t="shared" si="410"/>
        <v>2.3268549391170169E-2</v>
      </c>
      <c r="AB303" s="5">
        <f t="shared" si="411"/>
        <v>2.2469014907323826E-2</v>
      </c>
      <c r="AC303" s="5">
        <f t="shared" si="412"/>
        <v>2.0463311381018374E-3</v>
      </c>
      <c r="AD303" s="5">
        <f t="shared" si="413"/>
        <v>2.6026300099428135E-2</v>
      </c>
      <c r="AE303" s="5">
        <f t="shared" si="414"/>
        <v>3.0503952324338644E-2</v>
      </c>
      <c r="AF303" s="5">
        <f t="shared" si="415"/>
        <v>1.7875977450708999E-2</v>
      </c>
      <c r="AG303" s="5">
        <f t="shared" si="416"/>
        <v>6.9838069161350796E-3</v>
      </c>
      <c r="AH303" s="5">
        <f t="shared" si="417"/>
        <v>3.530272906038464E-3</v>
      </c>
      <c r="AI303" s="5">
        <f t="shared" si="418"/>
        <v>6.8179372267014003E-3</v>
      </c>
      <c r="AJ303" s="5">
        <f t="shared" si="419"/>
        <v>6.5836649551554976E-3</v>
      </c>
      <c r="AK303" s="5">
        <f t="shared" si="420"/>
        <v>4.2382950346516344E-3</v>
      </c>
      <c r="AL303" s="5">
        <f t="shared" si="421"/>
        <v>1.852781915926666E-4</v>
      </c>
      <c r="AM303" s="5">
        <f t="shared" si="422"/>
        <v>1.005280243449032E-2</v>
      </c>
      <c r="AN303" s="5">
        <f t="shared" si="423"/>
        <v>1.178232038423418E-2</v>
      </c>
      <c r="AO303" s="5">
        <f t="shared" si="424"/>
        <v>6.9046952101858719E-3</v>
      </c>
      <c r="AP303" s="5">
        <f t="shared" si="425"/>
        <v>2.6975340674749112E-3</v>
      </c>
      <c r="AQ303" s="5">
        <f t="shared" si="426"/>
        <v>7.9040672582329535E-4</v>
      </c>
      <c r="AR303" s="5">
        <f t="shared" si="427"/>
        <v>8.2752658661665063E-4</v>
      </c>
      <c r="AS303" s="5">
        <f t="shared" si="428"/>
        <v>1.5981836167193275E-3</v>
      </c>
      <c r="AT303" s="5">
        <f t="shared" si="429"/>
        <v>1.5432681644664138E-3</v>
      </c>
      <c r="AU303" s="5">
        <f t="shared" si="430"/>
        <v>9.9349311411602026E-4</v>
      </c>
      <c r="AV303" s="5">
        <f t="shared" si="431"/>
        <v>4.7967776624415138E-4</v>
      </c>
      <c r="AW303" s="5">
        <f t="shared" si="432"/>
        <v>1.1649578210932528E-5</v>
      </c>
      <c r="AX303" s="5">
        <f t="shared" si="433"/>
        <v>3.2357921410528299E-3</v>
      </c>
      <c r="AY303" s="5">
        <f t="shared" si="434"/>
        <v>3.7924887066185017E-3</v>
      </c>
      <c r="AZ303" s="5">
        <f t="shared" si="435"/>
        <v>2.222480611061299E-3</v>
      </c>
      <c r="BA303" s="5">
        <f t="shared" si="436"/>
        <v>8.6828121736584564E-4</v>
      </c>
      <c r="BB303" s="5">
        <f t="shared" si="437"/>
        <v>2.5441580975265514E-4</v>
      </c>
      <c r="BC303" s="5">
        <f t="shared" si="438"/>
        <v>5.9637272309970246E-5</v>
      </c>
      <c r="BD303" s="5">
        <f t="shared" si="439"/>
        <v>1.6164950741392336E-4</v>
      </c>
      <c r="BE303" s="5">
        <f t="shared" si="440"/>
        <v>3.1219008377232919E-4</v>
      </c>
      <c r="BF303" s="5">
        <f t="shared" si="441"/>
        <v>3.0146286853880995E-4</v>
      </c>
      <c r="BG303" s="5">
        <f t="shared" si="442"/>
        <v>1.9406950195109058E-4</v>
      </c>
      <c r="BH303" s="5">
        <f t="shared" si="443"/>
        <v>9.3700523807699947E-5</v>
      </c>
      <c r="BI303" s="5">
        <f t="shared" si="444"/>
        <v>3.6192345828970192E-5</v>
      </c>
      <c r="BJ303" s="8">
        <f t="shared" si="445"/>
        <v>0.54674761949491801</v>
      </c>
      <c r="BK303" s="8">
        <f t="shared" si="446"/>
        <v>0.22453362776513339</v>
      </c>
      <c r="BL303" s="8">
        <f t="shared" si="447"/>
        <v>0.21647177174869614</v>
      </c>
      <c r="BM303" s="8">
        <f t="shared" si="448"/>
        <v>0.59557575149078479</v>
      </c>
      <c r="BN303" s="8">
        <f t="shared" si="449"/>
        <v>0.40044469559224533</v>
      </c>
    </row>
    <row r="304" spans="1:66" x14ac:dyDescent="0.25">
      <c r="A304" t="s">
        <v>89</v>
      </c>
      <c r="B304" t="s">
        <v>116</v>
      </c>
      <c r="C304" t="s">
        <v>99</v>
      </c>
      <c r="D304" t="s">
        <v>509</v>
      </c>
      <c r="E304">
        <f>VLOOKUP(A304,home!$A$2:$E$405,3,FALSE)</f>
        <v>1.3980999999999999</v>
      </c>
      <c r="F304">
        <f>VLOOKUP(B304,home!$B$2:$E$405,3,FALSE)</f>
        <v>0.89410000000000001</v>
      </c>
      <c r="G304">
        <f>VLOOKUP(C304,away!$B$2:$E$405,4,FALSE)</f>
        <v>0.53639999999999999</v>
      </c>
      <c r="H304">
        <f>VLOOKUP(A304,away!$A$2:$E$405,3,FALSE)</f>
        <v>1.1943999999999999</v>
      </c>
      <c r="I304">
        <f>VLOOKUP(C304,away!$B$2:$E$405,3,FALSE)</f>
        <v>1.6745000000000001</v>
      </c>
      <c r="J304">
        <f>VLOOKUP(B304,home!$B$2:$E$405,4,FALSE)</f>
        <v>1.6745000000000001</v>
      </c>
      <c r="K304" s="3">
        <f t="shared" si="394"/>
        <v>0.67052210504400001</v>
      </c>
      <c r="L304" s="3">
        <f t="shared" si="395"/>
        <v>3.3490381786000003</v>
      </c>
      <c r="M304" s="5">
        <f t="shared" si="396"/>
        <v>1.7960860887687002E-2</v>
      </c>
      <c r="N304" s="5">
        <f t="shared" si="397"/>
        <v>1.2043154250814337E-2</v>
      </c>
      <c r="O304" s="5">
        <f t="shared" si="398"/>
        <v>6.0151608833387257E-2</v>
      </c>
      <c r="P304" s="5">
        <f t="shared" si="399"/>
        <v>4.0332983376746095E-2</v>
      </c>
      <c r="Q304" s="5">
        <f t="shared" si="400"/>
        <v>4.0376005698128121E-3</v>
      </c>
      <c r="R304" s="5">
        <f t="shared" si="401"/>
        <v>0.10072501724361349</v>
      </c>
      <c r="S304" s="5">
        <f t="shared" si="402"/>
        <v>2.264297850533557E-2</v>
      </c>
      <c r="T304" s="5">
        <f t="shared" si="403"/>
        <v>1.3522078458240222E-2</v>
      </c>
      <c r="U304" s="5">
        <f t="shared" si="404"/>
        <v>6.7538350592780919E-2</v>
      </c>
      <c r="V304" s="5">
        <f t="shared" si="405"/>
        <v>5.6496851148017946E-3</v>
      </c>
      <c r="W304" s="5">
        <f t="shared" si="406"/>
        <v>9.0243347779924701E-4</v>
      </c>
      <c r="X304" s="5">
        <f t="shared" si="407"/>
        <v>3.0222841707964539E-3</v>
      </c>
      <c r="Y304" s="5">
        <f t="shared" si="408"/>
        <v>5.0608725372878844E-3</v>
      </c>
      <c r="Z304" s="5">
        <f t="shared" si="409"/>
        <v>0.11244397609633501</v>
      </c>
      <c r="AA304" s="5">
        <f t="shared" si="410"/>
        <v>7.5396171551631766E-2</v>
      </c>
      <c r="AB304" s="5">
        <f t="shared" si="411"/>
        <v>2.5277399830529335E-2</v>
      </c>
      <c r="AC304" s="5">
        <f t="shared" si="412"/>
        <v>7.9293476397115882E-4</v>
      </c>
      <c r="AD304" s="5">
        <f t="shared" si="413"/>
        <v>1.5127539879903221E-4</v>
      </c>
      <c r="AE304" s="5">
        <f t="shared" si="414"/>
        <v>5.0662708606089945E-4</v>
      </c>
      <c r="AF304" s="5">
        <f t="shared" si="415"/>
        <v>8.4835672676541031E-4</v>
      </c>
      <c r="AG304" s="5">
        <f t="shared" si="416"/>
        <v>9.4705968900316289E-4</v>
      </c>
      <c r="AH304" s="5">
        <f t="shared" si="417"/>
        <v>9.414479222505294E-2</v>
      </c>
      <c r="AI304" s="5">
        <f t="shared" si="418"/>
        <v>6.3126164261672502E-2</v>
      </c>
      <c r="AJ304" s="5">
        <f t="shared" si="419"/>
        <v>2.1163744272044982E-2</v>
      </c>
      <c r="AK304" s="5">
        <f t="shared" si="420"/>
        <v>4.7302527866348336E-3</v>
      </c>
      <c r="AL304" s="5">
        <f t="shared" si="421"/>
        <v>7.1224703212344523E-5</v>
      </c>
      <c r="AM304" s="5">
        <f t="shared" si="422"/>
        <v>2.0286699768819538E-5</v>
      </c>
      <c r="AN304" s="5">
        <f t="shared" si="423"/>
        <v>6.7940932043572425E-5</v>
      </c>
      <c r="AO304" s="5">
        <f t="shared" si="424"/>
        <v>1.1376838765179612E-4</v>
      </c>
      <c r="AP304" s="5">
        <f t="shared" si="425"/>
        <v>1.2700489125454337E-4</v>
      </c>
      <c r="AQ304" s="5">
        <f t="shared" si="426"/>
        <v>1.0633605742010176E-4</v>
      </c>
      <c r="AR304" s="5">
        <f t="shared" si="427"/>
        <v>6.3058900695613346E-2</v>
      </c>
      <c r="AS304" s="5">
        <f t="shared" si="428"/>
        <v>4.2282386836183218E-2</v>
      </c>
      <c r="AT304" s="5">
        <f t="shared" si="429"/>
        <v>1.4175637513841139E-2</v>
      </c>
      <c r="AU304" s="5">
        <f t="shared" si="430"/>
        <v>3.1683594353738194E-3</v>
      </c>
      <c r="AV304" s="5">
        <f t="shared" si="431"/>
        <v>5.3111375953571801E-4</v>
      </c>
      <c r="AW304" s="5">
        <f t="shared" si="432"/>
        <v>4.442846879112411E-6</v>
      </c>
      <c r="AX304" s="5">
        <f t="shared" si="433"/>
        <v>2.2671134388974167E-6</v>
      </c>
      <c r="AY304" s="5">
        <f t="shared" si="434"/>
        <v>7.5926494620845864E-6</v>
      </c>
      <c r="AZ304" s="5">
        <f t="shared" si="435"/>
        <v>1.2714036462624019E-5</v>
      </c>
      <c r="BA304" s="5">
        <f t="shared" si="436"/>
        <v>1.4193264505813449E-5</v>
      </c>
      <c r="BB304" s="5">
        <f t="shared" si="437"/>
        <v>1.1883446177234376E-5</v>
      </c>
      <c r="BC304" s="5">
        <f t="shared" si="438"/>
        <v>7.9596229881792287E-6</v>
      </c>
      <c r="BD304" s="5">
        <f t="shared" si="439"/>
        <v>3.5197777655025873E-2</v>
      </c>
      <c r="BE304" s="5">
        <f t="shared" si="440"/>
        <v>2.3600887966118617E-2</v>
      </c>
      <c r="BF304" s="5">
        <f t="shared" si="441"/>
        <v>7.9124585399747305E-3</v>
      </c>
      <c r="BG304" s="5">
        <f t="shared" si="442"/>
        <v>1.7684927854324107E-3</v>
      </c>
      <c r="BH304" s="5">
        <f t="shared" si="443"/>
        <v>2.9645337631081673E-4</v>
      </c>
      <c r="BI304" s="5">
        <f t="shared" si="444"/>
        <v>3.9755708386265989E-5</v>
      </c>
      <c r="BJ304" s="8">
        <f t="shared" si="445"/>
        <v>4.1533689466553107E-2</v>
      </c>
      <c r="BK304" s="8">
        <f t="shared" si="446"/>
        <v>8.7458260001216051E-2</v>
      </c>
      <c r="BL304" s="8">
        <f t="shared" si="447"/>
        <v>0.70428572586914395</v>
      </c>
      <c r="BM304" s="8">
        <f t="shared" si="448"/>
        <v>0.71046727646860386</v>
      </c>
      <c r="BN304" s="8">
        <f t="shared" si="449"/>
        <v>0.23525122516206098</v>
      </c>
    </row>
    <row r="305" spans="1:66" x14ac:dyDescent="0.25">
      <c r="A305" t="s">
        <v>89</v>
      </c>
      <c r="B305" t="s">
        <v>81</v>
      </c>
      <c r="C305" t="s">
        <v>87</v>
      </c>
      <c r="D305" t="s">
        <v>509</v>
      </c>
      <c r="E305">
        <f>VLOOKUP(A305,home!$A$2:$E$405,3,FALSE)</f>
        <v>1.3980999999999999</v>
      </c>
      <c r="F305">
        <f>VLOOKUP(B305,home!$B$2:$E$405,3,FALSE)</f>
        <v>1.2875000000000001</v>
      </c>
      <c r="G305">
        <f>VLOOKUP(C305,away!$B$2:$E$405,4,FALSE)</f>
        <v>0.71530000000000005</v>
      </c>
      <c r="H305">
        <f>VLOOKUP(A305,away!$A$2:$E$405,3,FALSE)</f>
        <v>1.1943999999999999</v>
      </c>
      <c r="I305">
        <f>VLOOKUP(C305,away!$B$2:$E$405,3,FALSE)</f>
        <v>1.3395999999999999</v>
      </c>
      <c r="J305">
        <f>VLOOKUP(B305,home!$B$2:$E$405,4,FALSE)</f>
        <v>1.0046999999999999</v>
      </c>
      <c r="K305" s="3">
        <f t="shared" si="394"/>
        <v>1.287578447375</v>
      </c>
      <c r="L305" s="3">
        <f t="shared" si="395"/>
        <v>1.6075383257279996</v>
      </c>
      <c r="M305" s="5">
        <f t="shared" si="396"/>
        <v>5.5292568032951128E-2</v>
      </c>
      <c r="N305" s="5">
        <f t="shared" si="397"/>
        <v>7.1193518899243774E-2</v>
      </c>
      <c r="O305" s="5">
        <f t="shared" si="398"/>
        <v>8.888492224089177E-2</v>
      </c>
      <c r="P305" s="5">
        <f t="shared" si="399"/>
        <v>0.11444631017397504</v>
      </c>
      <c r="Q305" s="5">
        <f t="shared" si="400"/>
        <v>4.5833620263725519E-2</v>
      </c>
      <c r="R305" s="5">
        <f t="shared" si="401"/>
        <v>7.1442959540793313E-2</v>
      </c>
      <c r="S305" s="5">
        <f t="shared" si="402"/>
        <v>5.9221150230497933E-2</v>
      </c>
      <c r="T305" s="5">
        <f t="shared" si="403"/>
        <v>7.3679301180802237E-2</v>
      </c>
      <c r="U305" s="5">
        <f t="shared" si="404"/>
        <v>9.1988414921409592E-2</v>
      </c>
      <c r="V305" s="5">
        <f t="shared" si="405"/>
        <v>1.3619757127616669E-2</v>
      </c>
      <c r="W305" s="5">
        <f t="shared" si="406"/>
        <v>1.9671460538914349E-2</v>
      </c>
      <c r="X305" s="5">
        <f t="shared" si="407"/>
        <v>3.1622626739350783E-2</v>
      </c>
      <c r="Y305" s="5">
        <f t="shared" si="408"/>
        <v>2.5417292221848718E-2</v>
      </c>
      <c r="Z305" s="5">
        <f t="shared" si="409"/>
        <v>3.8282431855086708E-2</v>
      </c>
      <c r="AA305" s="5">
        <f t="shared" si="410"/>
        <v>4.929163416971178E-2</v>
      </c>
      <c r="AB305" s="5">
        <f t="shared" si="411"/>
        <v>3.1733422896407001E-2</v>
      </c>
      <c r="AC305" s="5">
        <f t="shared" si="412"/>
        <v>1.7619128168731835E-3</v>
      </c>
      <c r="AD305" s="5">
        <f t="shared" si="413"/>
        <v>6.3321371545734797E-3</v>
      </c>
      <c r="AE305" s="5">
        <f t="shared" si="414"/>
        <v>1.0179153159743111E-2</v>
      </c>
      <c r="AF305" s="5">
        <f t="shared" si="415"/>
        <v>8.1816894138711602E-3</v>
      </c>
      <c r="AG305" s="5">
        <f t="shared" si="416"/>
        <v>4.3841264340003152E-3</v>
      </c>
      <c r="AH305" s="5">
        <f t="shared" si="417"/>
        <v>1.5385119102280584E-2</v>
      </c>
      <c r="AI305" s="5">
        <f t="shared" si="418"/>
        <v>1.980954776639389E-2</v>
      </c>
      <c r="AJ305" s="5">
        <f t="shared" si="419"/>
        <v>1.2753173378127173E-2</v>
      </c>
      <c r="AK305" s="5">
        <f t="shared" si="420"/>
        <v>5.4735703924377235E-3</v>
      </c>
      <c r="AL305" s="5">
        <f t="shared" si="421"/>
        <v>1.4587452014831509E-4</v>
      </c>
      <c r="AM305" s="5">
        <f t="shared" si="422"/>
        <v>1.6306246652102547E-3</v>
      </c>
      <c r="AN305" s="5">
        <f t="shared" si="423"/>
        <v>2.6212916442028729E-3</v>
      </c>
      <c r="AO305" s="5">
        <f t="shared" si="424"/>
        <v>2.1069133904833407E-3</v>
      </c>
      <c r="AP305" s="5">
        <f t="shared" si="425"/>
        <v>1.1289813413971645E-3</v>
      </c>
      <c r="AQ305" s="5">
        <f t="shared" si="426"/>
        <v>4.5372019383193738E-4</v>
      </c>
      <c r="AR305" s="5">
        <f t="shared" si="427"/>
        <v>4.9464337205611941E-3</v>
      </c>
      <c r="AS305" s="5">
        <f t="shared" si="428"/>
        <v>6.368921449963527E-3</v>
      </c>
      <c r="AT305" s="5">
        <f t="shared" si="429"/>
        <v>4.1002429959986868E-3</v>
      </c>
      <c r="AU305" s="5">
        <f t="shared" si="430"/>
        <v>1.7597948368827359E-3</v>
      </c>
      <c r="AV305" s="5">
        <f t="shared" si="431"/>
        <v>5.6646847594300363E-4</v>
      </c>
      <c r="AW305" s="5">
        <f t="shared" si="432"/>
        <v>8.3871029513731002E-6</v>
      </c>
      <c r="AX305" s="5">
        <f t="shared" si="433"/>
        <v>3.4992619578046597E-4</v>
      </c>
      <c r="AY305" s="5">
        <f t="shared" si="434"/>
        <v>5.6251977089329845E-4</v>
      </c>
      <c r="AZ305" s="5">
        <f t="shared" si="435"/>
        <v>4.5213604534535557E-4</v>
      </c>
      <c r="BA305" s="5">
        <f t="shared" si="436"/>
        <v>2.4227534044525065E-4</v>
      </c>
      <c r="BB305" s="5">
        <f t="shared" si="437"/>
        <v>9.7366723786134857E-5</v>
      </c>
      <c r="BC305" s="5">
        <f t="shared" si="438"/>
        <v>3.1304148027356734E-5</v>
      </c>
      <c r="BD305" s="5">
        <f t="shared" si="439"/>
        <v>1.3252636302459127E-3</v>
      </c>
      <c r="BE305" s="5">
        <f t="shared" si="440"/>
        <v>1.7063808873945883E-3</v>
      </c>
      <c r="BF305" s="5">
        <f t="shared" si="441"/>
        <v>1.0985496268109496E-3</v>
      </c>
      <c r="BG305" s="5">
        <f t="shared" si="442"/>
        <v>4.7148960761787606E-4</v>
      </c>
      <c r="BH305" s="5">
        <f t="shared" si="443"/>
        <v>1.5176996423251822E-4</v>
      </c>
      <c r="BI305" s="5">
        <f t="shared" si="444"/>
        <v>3.9083146980933031E-5</v>
      </c>
      <c r="BJ305" s="8">
        <f t="shared" si="445"/>
        <v>0.30617198546547686</v>
      </c>
      <c r="BK305" s="8">
        <f t="shared" si="446"/>
        <v>0.24505009267295558</v>
      </c>
      <c r="BL305" s="8">
        <f t="shared" si="447"/>
        <v>0.40929716275108474</v>
      </c>
      <c r="BM305" s="8">
        <f t="shared" si="448"/>
        <v>0.55115364092508146</v>
      </c>
      <c r="BN305" s="8">
        <f t="shared" si="449"/>
        <v>0.44709389915158054</v>
      </c>
    </row>
    <row r="306" spans="1:66" x14ac:dyDescent="0.25">
      <c r="A306" t="s">
        <v>89</v>
      </c>
      <c r="B306" t="s">
        <v>97</v>
      </c>
      <c r="C306" t="s">
        <v>105</v>
      </c>
      <c r="D306" t="s">
        <v>509</v>
      </c>
      <c r="E306">
        <f>VLOOKUP(A306,home!$A$2:$E$405,3,FALSE)</f>
        <v>1.3980999999999999</v>
      </c>
      <c r="F306">
        <f>VLOOKUP(B306,home!$B$2:$E$405,3,FALSE)</f>
        <v>1.4305000000000001</v>
      </c>
      <c r="G306">
        <f>VLOOKUP(C306,away!$B$2:$E$405,4,FALSE)</f>
        <v>0.85829999999999995</v>
      </c>
      <c r="H306">
        <f>VLOOKUP(A306,away!$A$2:$E$405,3,FALSE)</f>
        <v>1.1943999999999999</v>
      </c>
      <c r="I306">
        <f>VLOOKUP(C306,away!$B$2:$E$405,3,FALSE)</f>
        <v>1.0046999999999999</v>
      </c>
      <c r="J306">
        <f>VLOOKUP(B306,home!$B$2:$E$405,4,FALSE)</f>
        <v>0.62790000000000001</v>
      </c>
      <c r="K306" s="3">
        <f t="shared" si="394"/>
        <v>1.7165845935149999</v>
      </c>
      <c r="L306" s="3">
        <f t="shared" si="395"/>
        <v>0.75348858967199994</v>
      </c>
      <c r="M306" s="5">
        <f t="shared" si="396"/>
        <v>8.4578669038514423E-2</v>
      </c>
      <c r="N306" s="5">
        <f t="shared" si="397"/>
        <v>0.14518644021151797</v>
      </c>
      <c r="O306" s="5">
        <f t="shared" si="398"/>
        <v>6.3729062050165083E-2</v>
      </c>
      <c r="P306" s="5">
        <f t="shared" si="399"/>
        <v>0.10939632607447482</v>
      </c>
      <c r="Q306" s="5">
        <f t="shared" si="400"/>
        <v>0.12461240322718925</v>
      </c>
      <c r="R306" s="5">
        <f t="shared" si="401"/>
        <v>2.4009560542649126E-2</v>
      </c>
      <c r="S306" s="5">
        <f t="shared" si="402"/>
        <v>3.5374037847365453E-2</v>
      </c>
      <c r="T306" s="5">
        <f t="shared" si="403"/>
        <v>9.3894023963293397E-2</v>
      </c>
      <c r="U306" s="5">
        <f t="shared" si="404"/>
        <v>4.1214441724577132E-2</v>
      </c>
      <c r="V306" s="5">
        <f t="shared" si="405"/>
        <v>5.0837480299738272E-3</v>
      </c>
      <c r="W306" s="5">
        <f t="shared" si="406"/>
        <v>7.1302577180223967E-2</v>
      </c>
      <c r="X306" s="5">
        <f t="shared" si="407"/>
        <v>5.3725678319505886E-2</v>
      </c>
      <c r="Y306" s="5">
        <f t="shared" si="408"/>
        <v>2.0240842793068016E-2</v>
      </c>
      <c r="Z306" s="5">
        <f t="shared" si="409"/>
        <v>6.0303099706417295E-3</v>
      </c>
      <c r="AA306" s="5">
        <f t="shared" si="410"/>
        <v>1.0351537189723483E-2</v>
      </c>
      <c r="AB306" s="5">
        <f t="shared" si="411"/>
        <v>8.884644629538448E-3</v>
      </c>
      <c r="AC306" s="5">
        <f t="shared" si="412"/>
        <v>4.1096602982886547E-4</v>
      </c>
      <c r="AD306" s="5">
        <f t="shared" si="413"/>
        <v>3.0599226366371659E-2</v>
      </c>
      <c r="AE306" s="5">
        <f t="shared" si="414"/>
        <v>2.3056167919851656E-2</v>
      </c>
      <c r="AF306" s="5">
        <f t="shared" si="415"/>
        <v>8.6862797245849162E-3</v>
      </c>
      <c r="AG306" s="5">
        <f t="shared" si="416"/>
        <v>2.1816708863913255E-3</v>
      </c>
      <c r="AH306" s="5">
        <f t="shared" si="417"/>
        <v>1.1359424387659591E-3</v>
      </c>
      <c r="AI306" s="5">
        <f t="shared" si="418"/>
        <v>1.9499412895055013E-3</v>
      </c>
      <c r="AJ306" s="5">
        <f t="shared" si="419"/>
        <v>1.6736195879119586E-3</v>
      </c>
      <c r="AK306" s="5">
        <f t="shared" si="420"/>
        <v>9.5763653333819695E-4</v>
      </c>
      <c r="AL306" s="5">
        <f t="shared" si="421"/>
        <v>2.1262180791338027E-5</v>
      </c>
      <c r="AM306" s="5">
        <f t="shared" si="422"/>
        <v>1.0505232110798315E-2</v>
      </c>
      <c r="AN306" s="5">
        <f t="shared" si="423"/>
        <v>7.9155725273424293E-3</v>
      </c>
      <c r="AO306" s="5">
        <f t="shared" si="424"/>
        <v>2.9821467900368378E-3</v>
      </c>
      <c r="AP306" s="5">
        <f t="shared" si="425"/>
        <v>7.4900452633991279E-4</v>
      </c>
      <c r="AQ306" s="5">
        <f t="shared" si="426"/>
        <v>1.4109159105245132E-4</v>
      </c>
      <c r="AR306" s="5">
        <f t="shared" si="427"/>
        <v>1.7118393322686695E-4</v>
      </c>
      <c r="AS306" s="5">
        <f t="shared" si="428"/>
        <v>2.9385170243454025E-4</v>
      </c>
      <c r="AT306" s="5">
        <f t="shared" si="429"/>
        <v>2.5221065258864312E-4</v>
      </c>
      <c r="AU306" s="5">
        <f t="shared" si="430"/>
        <v>1.4431364018467627E-4</v>
      </c>
      <c r="AV306" s="5">
        <f t="shared" si="431"/>
        <v>6.1931642843770593E-5</v>
      </c>
      <c r="AW306" s="5">
        <f t="shared" si="432"/>
        <v>7.6391879672680827E-7</v>
      </c>
      <c r="AX306" s="5">
        <f t="shared" si="433"/>
        <v>3.0055199321159074E-3</v>
      </c>
      <c r="AY306" s="5">
        <f t="shared" si="434"/>
        <v>2.2646249748811001E-3</v>
      </c>
      <c r="AZ306" s="5">
        <f t="shared" si="435"/>
        <v>8.5318453922957418E-4</v>
      </c>
      <c r="BA306" s="5">
        <f t="shared" si="436"/>
        <v>2.1428827173134896E-4</v>
      </c>
      <c r="BB306" s="5">
        <f t="shared" si="437"/>
        <v>4.0365941912526109E-5</v>
      </c>
      <c r="BC306" s="5">
        <f t="shared" si="438"/>
        <v>6.0830553284902347E-6</v>
      </c>
      <c r="BD306" s="5">
        <f t="shared" si="439"/>
        <v>2.1497523403602954E-5</v>
      </c>
      <c r="BE306" s="5">
        <f t="shared" si="440"/>
        <v>3.6902317473352972E-5</v>
      </c>
      <c r="BF306" s="5">
        <f t="shared" si="441"/>
        <v>3.1672974819878557E-5</v>
      </c>
      <c r="BG306" s="5">
        <f t="shared" si="442"/>
        <v>1.8123113535530687E-5</v>
      </c>
      <c r="BH306" s="5">
        <f t="shared" si="443"/>
        <v>7.7774643704037821E-6</v>
      </c>
      <c r="BI306" s="5">
        <f t="shared" si="444"/>
        <v>2.670135102969395E-6</v>
      </c>
      <c r="BJ306" s="8">
        <f t="shared" si="445"/>
        <v>0.60216242485276683</v>
      </c>
      <c r="BK306" s="8">
        <f t="shared" si="446"/>
        <v>0.23712963417582986</v>
      </c>
      <c r="BL306" s="8">
        <f t="shared" si="447"/>
        <v>0.15494852108615917</v>
      </c>
      <c r="BM306" s="8">
        <f t="shared" si="448"/>
        <v>0.44649456788480263</v>
      </c>
      <c r="BN306" s="8">
        <f t="shared" si="449"/>
        <v>0.55151246114451069</v>
      </c>
    </row>
    <row r="307" spans="1:66" x14ac:dyDescent="0.25">
      <c r="A307" t="s">
        <v>89</v>
      </c>
      <c r="B307" t="s">
        <v>330</v>
      </c>
      <c r="C307" t="s">
        <v>121</v>
      </c>
      <c r="D307" t="s">
        <v>509</v>
      </c>
      <c r="E307">
        <f>VLOOKUP(A307,home!$A$2:$E$405,3,FALSE)</f>
        <v>1.3980999999999999</v>
      </c>
      <c r="F307">
        <f>VLOOKUP(B307,home!$B$2:$E$405,3,FALSE)</f>
        <v>1.0729</v>
      </c>
      <c r="G307">
        <f>VLOOKUP(C307,away!$B$2:$E$405,4,FALSE)</f>
        <v>1.4305000000000001</v>
      </c>
      <c r="H307">
        <f>VLOOKUP(A307,away!$A$2:$E$405,3,FALSE)</f>
        <v>1.1943999999999999</v>
      </c>
      <c r="I307">
        <f>VLOOKUP(C307,away!$B$2:$E$405,3,FALSE)</f>
        <v>0.83720000000000006</v>
      </c>
      <c r="J307">
        <f>VLOOKUP(B307,home!$B$2:$E$405,4,FALSE)</f>
        <v>0.83720000000000006</v>
      </c>
      <c r="K307" s="3">
        <f t="shared" si="394"/>
        <v>2.1457807414449999</v>
      </c>
      <c r="L307" s="3">
        <f t="shared" si="395"/>
        <v>0.83715954649600011</v>
      </c>
      <c r="M307" s="5">
        <f t="shared" si="396"/>
        <v>5.064370765243506E-2</v>
      </c>
      <c r="N307" s="5">
        <f t="shared" si="397"/>
        <v>0.1086702925559659</v>
      </c>
      <c r="O307" s="5">
        <f t="shared" si="398"/>
        <v>4.2396863331188542E-2</v>
      </c>
      <c r="P307" s="5">
        <f t="shared" si="399"/>
        <v>9.0974372833740061E-2</v>
      </c>
      <c r="Q307" s="5">
        <f t="shared" si="400"/>
        <v>0.11659131046689283</v>
      </c>
      <c r="R307" s="5">
        <f t="shared" si="401"/>
        <v>1.7746469439595347E-2</v>
      </c>
      <c r="S307" s="5">
        <f t="shared" si="402"/>
        <v>4.0855700027397197E-2</v>
      </c>
      <c r="T307" s="5">
        <f t="shared" si="403"/>
        <v>9.7605528595838348E-2</v>
      </c>
      <c r="U307" s="5">
        <f t="shared" si="404"/>
        <v>3.8080032352125925E-2</v>
      </c>
      <c r="V307" s="5">
        <f t="shared" si="405"/>
        <v>8.1546199232230571E-3</v>
      </c>
      <c r="W307" s="5">
        <f t="shared" si="406"/>
        <v>8.3393129539897831E-2</v>
      </c>
      <c r="X307" s="5">
        <f t="shared" si="407"/>
        <v>6.9813354506503056E-2</v>
      </c>
      <c r="Y307" s="5">
        <f t="shared" si="408"/>
        <v>2.9222458099014286E-2</v>
      </c>
      <c r="Z307" s="5">
        <f t="shared" si="409"/>
        <v>4.9522087693189233E-3</v>
      </c>
      <c r="AA307" s="5">
        <f t="shared" si="410"/>
        <v>1.0626354204819586E-2</v>
      </c>
      <c r="AB307" s="5">
        <f t="shared" si="411"/>
        <v>1.1400913102237488E-2</v>
      </c>
      <c r="AC307" s="5">
        <f t="shared" si="412"/>
        <v>9.1553998956801861E-4</v>
      </c>
      <c r="AD307" s="5">
        <f t="shared" si="413"/>
        <v>4.4735842833885209E-2</v>
      </c>
      <c r="AE307" s="5">
        <f t="shared" si="414"/>
        <v>3.7451037898931679E-2</v>
      </c>
      <c r="AF307" s="5">
        <f t="shared" si="415"/>
        <v>1.5676246951637076E-2</v>
      </c>
      <c r="AG307" s="5">
        <f t="shared" si="416"/>
        <v>4.3745065962639334E-3</v>
      </c>
      <c r="AH307" s="5">
        <f t="shared" si="417"/>
        <v>1.0364472118691358E-3</v>
      </c>
      <c r="AI307" s="5">
        <f t="shared" si="418"/>
        <v>2.2239884667531562E-3</v>
      </c>
      <c r="AJ307" s="5">
        <f t="shared" si="419"/>
        <v>2.3860958105773591E-3</v>
      </c>
      <c r="AK307" s="5">
        <f t="shared" si="420"/>
        <v>1.7066794791931645E-3</v>
      </c>
      <c r="AL307" s="5">
        <f t="shared" si="421"/>
        <v>6.5785607109794343E-5</v>
      </c>
      <c r="AM307" s="5">
        <f t="shared" si="422"/>
        <v>1.9198662001052236E-2</v>
      </c>
      <c r="AN307" s="5">
        <f t="shared" si="423"/>
        <v>1.6072343174130879E-2</v>
      </c>
      <c r="AO307" s="5">
        <f t="shared" si="424"/>
        <v>6.7275577613917443E-3</v>
      </c>
      <c r="AP307" s="5">
        <f t="shared" si="425"/>
        <v>1.8773464015174532E-3</v>
      </c>
      <c r="AQ307" s="5">
        <f t="shared" si="426"/>
        <v>3.9290961552756207E-4</v>
      </c>
      <c r="AR307" s="5">
        <f t="shared" si="427"/>
        <v>1.7353433557108194E-4</v>
      </c>
      <c r="AS307" s="5">
        <f t="shared" si="428"/>
        <v>3.7236663524788154E-4</v>
      </c>
      <c r="AT307" s="5">
        <f t="shared" si="429"/>
        <v>3.9950857733578971E-4</v>
      </c>
      <c r="AU307" s="5">
        <f t="shared" si="430"/>
        <v>2.85752603763076E-4</v>
      </c>
      <c r="AV307" s="5">
        <f t="shared" si="431"/>
        <v>1.5329060849314307E-4</v>
      </c>
      <c r="AW307" s="5">
        <f t="shared" si="432"/>
        <v>3.2826302207471301E-6</v>
      </c>
      <c r="AX307" s="5">
        <f t="shared" si="433"/>
        <v>6.8660198638949756E-3</v>
      </c>
      <c r="AY307" s="5">
        <f t="shared" si="434"/>
        <v>5.7479540754908458E-3</v>
      </c>
      <c r="AZ307" s="5">
        <f t="shared" si="435"/>
        <v>2.4059773135588756E-3</v>
      </c>
      <c r="BA307" s="5">
        <f t="shared" si="436"/>
        <v>6.713956255662045E-4</v>
      </c>
      <c r="BB307" s="5">
        <f t="shared" si="437"/>
        <v>1.4051631435460044E-4</v>
      </c>
      <c r="BC307" s="5">
        <f t="shared" si="438"/>
        <v>2.3526914800077349E-5</v>
      </c>
      <c r="BD307" s="5">
        <f t="shared" si="439"/>
        <v>2.4212654278028601E-5</v>
      </c>
      <c r="BE307" s="5">
        <f t="shared" si="440"/>
        <v>5.1955047249059645E-5</v>
      </c>
      <c r="BF307" s="5">
        <f t="shared" si="441"/>
        <v>5.5742069903948633E-5</v>
      </c>
      <c r="BG307" s="5">
        <f t="shared" si="442"/>
        <v>3.9870086696057969E-5</v>
      </c>
      <c r="BH307" s="5">
        <f t="shared" si="443"/>
        <v>2.1388116048035919E-5</v>
      </c>
      <c r="BI307" s="5">
        <f t="shared" si="444"/>
        <v>9.1788415023332432E-6</v>
      </c>
      <c r="BJ307" s="8">
        <f t="shared" si="445"/>
        <v>0.66765791710611566</v>
      </c>
      <c r="BK307" s="8">
        <f t="shared" si="446"/>
        <v>0.19735768010896404</v>
      </c>
      <c r="BL307" s="8">
        <f t="shared" si="447"/>
        <v>0.12919064297444813</v>
      </c>
      <c r="BM307" s="8">
        <f t="shared" si="448"/>
        <v>0.56639076123375887</v>
      </c>
      <c r="BN307" s="8">
        <f t="shared" si="449"/>
        <v>0.42702301627981776</v>
      </c>
    </row>
    <row r="308" spans="1:66" x14ac:dyDescent="0.25">
      <c r="A308" t="s">
        <v>89</v>
      </c>
      <c r="B308" t="s">
        <v>127</v>
      </c>
      <c r="C308" t="s">
        <v>98</v>
      </c>
      <c r="D308" t="s">
        <v>509</v>
      </c>
      <c r="E308">
        <f>VLOOKUP(A308,home!$A$2:$E$405,3,FALSE)</f>
        <v>1.3980999999999999</v>
      </c>
      <c r="F308">
        <f>VLOOKUP(B308,home!$B$2:$E$405,3,FALSE)</f>
        <v>0.17879999999999999</v>
      </c>
      <c r="G308">
        <f>VLOOKUP(C308,away!$B$2:$E$405,4,FALSE)</f>
        <v>0.89410000000000001</v>
      </c>
      <c r="H308">
        <f>VLOOKUP(A308,away!$A$2:$E$405,3,FALSE)</f>
        <v>1.1943999999999999</v>
      </c>
      <c r="I308">
        <f>VLOOKUP(C308,away!$B$2:$E$405,3,FALSE)</f>
        <v>1.0466</v>
      </c>
      <c r="J308">
        <f>VLOOKUP(B308,home!$B$2:$E$405,4,FALSE)</f>
        <v>1.6745000000000001</v>
      </c>
      <c r="K308" s="3">
        <f t="shared" si="394"/>
        <v>0.22350736834799997</v>
      </c>
      <c r="L308" s="3">
        <f t="shared" si="395"/>
        <v>2.0932238624799999</v>
      </c>
      <c r="M308" s="5">
        <f t="shared" si="396"/>
        <v>9.859534486328439E-2</v>
      </c>
      <c r="N308" s="5">
        <f t="shared" si="397"/>
        <v>2.2036786061756193E-2</v>
      </c>
      <c r="O308" s="5">
        <f t="shared" si="398"/>
        <v>0.20638212859727176</v>
      </c>
      <c r="P308" s="5">
        <f t="shared" si="399"/>
        <v>4.6127926436834728E-2</v>
      </c>
      <c r="Q308" s="5">
        <f t="shared" si="400"/>
        <v>2.4626920297555065E-3</v>
      </c>
      <c r="R308" s="5">
        <f t="shared" si="401"/>
        <v>0.21600199818461266</v>
      </c>
      <c r="S308" s="5">
        <f t="shared" si="402"/>
        <v>5.3952486304310182E-3</v>
      </c>
      <c r="T308" s="5">
        <f t="shared" si="403"/>
        <v>5.1549657226235323E-3</v>
      </c>
      <c r="U308" s="5">
        <f t="shared" si="404"/>
        <v>4.8278038172152253E-2</v>
      </c>
      <c r="V308" s="5">
        <f t="shared" si="405"/>
        <v>2.8046358158643179E-4</v>
      </c>
      <c r="W308" s="5">
        <f t="shared" si="406"/>
        <v>1.8347660487408251E-4</v>
      </c>
      <c r="X308" s="5">
        <f t="shared" si="407"/>
        <v>3.8405760752924375E-4</v>
      </c>
      <c r="Y308" s="5">
        <f t="shared" si="408"/>
        <v>4.0195927432359587E-4</v>
      </c>
      <c r="Z308" s="5">
        <f t="shared" si="409"/>
        <v>0.15071351231446431</v>
      </c>
      <c r="AA308" s="5">
        <f t="shared" si="410"/>
        <v>3.3685580511889808E-2</v>
      </c>
      <c r="AB308" s="5">
        <f t="shared" si="411"/>
        <v>3.7644877257435824E-3</v>
      </c>
      <c r="AC308" s="5">
        <f t="shared" si="412"/>
        <v>8.2009471882073174E-6</v>
      </c>
      <c r="AD308" s="5">
        <f t="shared" si="413"/>
        <v>1.0252093277208007E-5</v>
      </c>
      <c r="AE308" s="5">
        <f t="shared" si="414"/>
        <v>2.1459926288222586E-5</v>
      </c>
      <c r="AF308" s="5">
        <f t="shared" si="415"/>
        <v>2.2460214896784688E-5</v>
      </c>
      <c r="AG308" s="5">
        <f t="shared" si="416"/>
        <v>1.5671419259459496E-5</v>
      </c>
      <c r="AH308" s="5">
        <f t="shared" si="417"/>
        <v>7.8869280093702518E-2</v>
      </c>
      <c r="AI308" s="5">
        <f t="shared" si="418"/>
        <v>1.7627865237244751E-2</v>
      </c>
      <c r="AJ308" s="5">
        <f t="shared" si="419"/>
        <v>1.9699788843848833E-3</v>
      </c>
      <c r="AK308" s="5">
        <f t="shared" si="420"/>
        <v>1.4676826538333133E-4</v>
      </c>
      <c r="AL308" s="5">
        <f t="shared" si="421"/>
        <v>1.5347283956845912E-7</v>
      </c>
      <c r="AM308" s="5">
        <f t="shared" si="422"/>
        <v>4.582836776893972E-7</v>
      </c>
      <c r="AN308" s="5">
        <f t="shared" si="423"/>
        <v>9.5929032992453946E-7</v>
      </c>
      <c r="AO308" s="5">
        <f t="shared" si="424"/>
        <v>1.004004704822179E-6</v>
      </c>
      <c r="AP308" s="5">
        <f t="shared" si="425"/>
        <v>7.0053553539199144E-7</v>
      </c>
      <c r="AQ308" s="5">
        <f t="shared" si="426"/>
        <v>3.6659442479942981E-7</v>
      </c>
      <c r="AR308" s="5">
        <f t="shared" si="427"/>
        <v>3.301821182175136E-2</v>
      </c>
      <c r="AS308" s="5">
        <f t="shared" si="428"/>
        <v>7.3798136318364693E-3</v>
      </c>
      <c r="AT308" s="5">
        <f t="shared" si="429"/>
        <v>8.2472136187523263E-4</v>
      </c>
      <c r="AU308" s="5">
        <f t="shared" si="430"/>
        <v>6.1443767071037251E-5</v>
      </c>
      <c r="AV308" s="5">
        <f t="shared" si="431"/>
        <v>3.4332836698587603E-6</v>
      </c>
      <c r="AW308" s="5">
        <f t="shared" si="432"/>
        <v>1.99451152347409E-9</v>
      </c>
      <c r="AX308" s="5">
        <f t="shared" si="433"/>
        <v>1.7071629792866669E-8</v>
      </c>
      <c r="AY308" s="5">
        <f t="shared" si="434"/>
        <v>3.5734742853853011E-8</v>
      </c>
      <c r="AZ308" s="5">
        <f t="shared" si="435"/>
        <v>3.7400408230635896E-8</v>
      </c>
      <c r="BA308" s="5">
        <f t="shared" si="436"/>
        <v>2.6095808991620154E-8</v>
      </c>
      <c r="BB308" s="5">
        <f t="shared" si="437"/>
        <v>1.3656092522994863E-8</v>
      </c>
      <c r="BC308" s="5">
        <f t="shared" si="438"/>
        <v>5.7170517474735058E-9</v>
      </c>
      <c r="BD308" s="5">
        <f t="shared" si="439"/>
        <v>1.151908481361821E-2</v>
      </c>
      <c r="BE308" s="5">
        <f t="shared" si="440"/>
        <v>2.5746003324692182E-3</v>
      </c>
      <c r="BF308" s="5">
        <f t="shared" si="441"/>
        <v>2.8772107242904036E-4</v>
      </c>
      <c r="BG308" s="5">
        <f t="shared" si="442"/>
        <v>2.143592657229303E-5</v>
      </c>
      <c r="BH308" s="5">
        <f t="shared" si="443"/>
        <v>1.1977718840685454E-6</v>
      </c>
      <c r="BI308" s="5">
        <f t="shared" si="444"/>
        <v>5.3542168337877298E-8</v>
      </c>
      <c r="BJ308" s="8">
        <f t="shared" si="445"/>
        <v>3.06974053389906E-2</v>
      </c>
      <c r="BK308" s="8">
        <f t="shared" si="446"/>
        <v>0.15040737366690721</v>
      </c>
      <c r="BL308" s="8">
        <f t="shared" si="447"/>
        <v>0.66241784299773088</v>
      </c>
      <c r="BM308" s="8">
        <f t="shared" si="448"/>
        <v>0.40262922440434612</v>
      </c>
      <c r="BN308" s="8">
        <f t="shared" si="449"/>
        <v>0.59160687617351526</v>
      </c>
    </row>
    <row r="309" spans="1:66" x14ac:dyDescent="0.25">
      <c r="A309" t="s">
        <v>89</v>
      </c>
      <c r="B309" t="s">
        <v>106</v>
      </c>
      <c r="C309" t="s">
        <v>104</v>
      </c>
      <c r="D309" t="s">
        <v>509</v>
      </c>
      <c r="E309">
        <f>VLOOKUP(A309,home!$A$2:$E$405,3,FALSE)</f>
        <v>1.3980999999999999</v>
      </c>
      <c r="F309">
        <f>VLOOKUP(B309,home!$B$2:$E$405,3,FALSE)</f>
        <v>1.0729</v>
      </c>
      <c r="G309">
        <f>VLOOKUP(C309,away!$B$2:$E$405,4,FALSE)</f>
        <v>1.2875000000000001</v>
      </c>
      <c r="H309">
        <f>VLOOKUP(A309,away!$A$2:$E$405,3,FALSE)</f>
        <v>1.1943999999999999</v>
      </c>
      <c r="I309">
        <f>VLOOKUP(C309,away!$B$2:$E$405,3,FALSE)</f>
        <v>0.83720000000000006</v>
      </c>
      <c r="J309">
        <f>VLOOKUP(B309,home!$B$2:$E$405,4,FALSE)</f>
        <v>0</v>
      </c>
      <c r="K309" s="3">
        <f t="shared" si="394"/>
        <v>1.9312776683749997</v>
      </c>
      <c r="L309" s="3">
        <f t="shared" si="395"/>
        <v>0</v>
      </c>
      <c r="M309" s="5">
        <f t="shared" si="396"/>
        <v>0.14496286564289976</v>
      </c>
      <c r="N309" s="5">
        <f t="shared" si="397"/>
        <v>0.27996354515977778</v>
      </c>
      <c r="O309" s="5">
        <f t="shared" si="398"/>
        <v>0</v>
      </c>
      <c r="P309" s="5">
        <f t="shared" si="399"/>
        <v>0</v>
      </c>
      <c r="Q309" s="5">
        <f t="shared" si="400"/>
        <v>0.27034367136308735</v>
      </c>
      <c r="R309" s="5">
        <f t="shared" si="401"/>
        <v>0</v>
      </c>
      <c r="S309" s="5">
        <f t="shared" si="402"/>
        <v>0</v>
      </c>
      <c r="T309" s="5">
        <f t="shared" si="403"/>
        <v>0</v>
      </c>
      <c r="U309" s="5">
        <f t="shared" si="404"/>
        <v>0</v>
      </c>
      <c r="V309" s="5">
        <f t="shared" si="405"/>
        <v>0</v>
      </c>
      <c r="W309" s="5">
        <f t="shared" si="406"/>
        <v>0.17403623176334684</v>
      </c>
      <c r="X309" s="5">
        <f t="shared" si="407"/>
        <v>0</v>
      </c>
      <c r="Y309" s="5">
        <f t="shared" si="408"/>
        <v>0</v>
      </c>
      <c r="Z309" s="5">
        <f t="shared" si="409"/>
        <v>0</v>
      </c>
      <c r="AA309" s="5">
        <f t="shared" si="410"/>
        <v>0</v>
      </c>
      <c r="AB309" s="5">
        <f t="shared" si="411"/>
        <v>0</v>
      </c>
      <c r="AC309" s="5">
        <f t="shared" si="412"/>
        <v>0</v>
      </c>
      <c r="AD309" s="5">
        <f t="shared" si="413"/>
        <v>8.4028071973171928E-2</v>
      </c>
      <c r="AE309" s="5">
        <f t="shared" si="414"/>
        <v>0</v>
      </c>
      <c r="AF309" s="5">
        <f t="shared" si="415"/>
        <v>0</v>
      </c>
      <c r="AG309" s="5">
        <f t="shared" si="416"/>
        <v>0</v>
      </c>
      <c r="AH309" s="5">
        <f t="shared" si="417"/>
        <v>0</v>
      </c>
      <c r="AI309" s="5">
        <f t="shared" si="418"/>
        <v>0</v>
      </c>
      <c r="AJ309" s="5">
        <f t="shared" si="419"/>
        <v>0</v>
      </c>
      <c r="AK309" s="5">
        <f t="shared" si="420"/>
        <v>0</v>
      </c>
      <c r="AL309" s="5">
        <f t="shared" si="421"/>
        <v>0</v>
      </c>
      <c r="AM309" s="5">
        <f t="shared" si="422"/>
        <v>3.2456307783678806E-2</v>
      </c>
      <c r="AN309" s="5">
        <f t="shared" si="423"/>
        <v>0</v>
      </c>
      <c r="AO309" s="5">
        <f t="shared" si="424"/>
        <v>0</v>
      </c>
      <c r="AP309" s="5">
        <f t="shared" si="425"/>
        <v>0</v>
      </c>
      <c r="AQ309" s="5">
        <f t="shared" si="426"/>
        <v>0</v>
      </c>
      <c r="AR309" s="5">
        <f t="shared" si="427"/>
        <v>0</v>
      </c>
      <c r="AS309" s="5">
        <f t="shared" si="428"/>
        <v>0</v>
      </c>
      <c r="AT309" s="5">
        <f t="shared" si="429"/>
        <v>0</v>
      </c>
      <c r="AU309" s="5">
        <f t="shared" si="430"/>
        <v>0</v>
      </c>
      <c r="AV309" s="5">
        <f t="shared" si="431"/>
        <v>0</v>
      </c>
      <c r="AW309" s="5">
        <f t="shared" si="432"/>
        <v>0</v>
      </c>
      <c r="AX309" s="5">
        <f t="shared" si="433"/>
        <v>1.0447023736754093E-2</v>
      </c>
      <c r="AY309" s="5">
        <f t="shared" si="434"/>
        <v>0</v>
      </c>
      <c r="AZ309" s="5">
        <f t="shared" si="435"/>
        <v>0</v>
      </c>
      <c r="BA309" s="5">
        <f t="shared" si="436"/>
        <v>0</v>
      </c>
      <c r="BB309" s="5">
        <f t="shared" si="437"/>
        <v>0</v>
      </c>
      <c r="BC309" s="5">
        <f t="shared" si="438"/>
        <v>0</v>
      </c>
      <c r="BD309" s="5">
        <f t="shared" si="439"/>
        <v>0</v>
      </c>
      <c r="BE309" s="5">
        <f t="shared" si="440"/>
        <v>0</v>
      </c>
      <c r="BF309" s="5">
        <f t="shared" si="441"/>
        <v>0</v>
      </c>
      <c r="BG309" s="5">
        <f t="shared" si="442"/>
        <v>0</v>
      </c>
      <c r="BH309" s="5">
        <f t="shared" si="443"/>
        <v>0</v>
      </c>
      <c r="BI309" s="5">
        <f t="shared" si="444"/>
        <v>0</v>
      </c>
      <c r="BJ309" s="8">
        <f t="shared" si="445"/>
        <v>0.85127485177981677</v>
      </c>
      <c r="BK309" s="8">
        <f t="shared" si="446"/>
        <v>0.14496286564289976</v>
      </c>
      <c r="BL309" s="8">
        <f t="shared" si="447"/>
        <v>0</v>
      </c>
      <c r="BM309" s="8">
        <f t="shared" si="448"/>
        <v>0.30096763525695169</v>
      </c>
      <c r="BN309" s="8">
        <f t="shared" si="449"/>
        <v>0.69527008216576491</v>
      </c>
    </row>
    <row r="310" spans="1:66" x14ac:dyDescent="0.25">
      <c r="A310" t="s">
        <v>89</v>
      </c>
      <c r="B310" t="s">
        <v>122</v>
      </c>
      <c r="C310" t="s">
        <v>115</v>
      </c>
      <c r="D310" t="s">
        <v>509</v>
      </c>
      <c r="E310">
        <f>VLOOKUP(A310,home!$A$2:$E$405,3,FALSE)</f>
        <v>1.3980999999999999</v>
      </c>
      <c r="F310">
        <f>VLOOKUP(B310,home!$B$2:$E$405,3,FALSE)</f>
        <v>0.85829999999999995</v>
      </c>
      <c r="G310">
        <f>VLOOKUP(C310,away!$B$2:$E$405,4,FALSE)</f>
        <v>0.53639999999999999</v>
      </c>
      <c r="H310">
        <f>VLOOKUP(A310,away!$A$2:$E$405,3,FALSE)</f>
        <v>1.1943999999999999</v>
      </c>
      <c r="I310">
        <f>VLOOKUP(C310,away!$B$2:$E$405,3,FALSE)</f>
        <v>0.62790000000000001</v>
      </c>
      <c r="J310">
        <f>VLOOKUP(B310,home!$B$2:$E$405,4,FALSE)</f>
        <v>0.83720000000000006</v>
      </c>
      <c r="K310" s="3">
        <f t="shared" si="394"/>
        <v>0.64367422297199994</v>
      </c>
      <c r="L310" s="3">
        <f t="shared" si="395"/>
        <v>0.62786965987200005</v>
      </c>
      <c r="M310" s="5">
        <f t="shared" si="396"/>
        <v>0.28039838517479759</v>
      </c>
      <c r="N310" s="5">
        <f t="shared" si="397"/>
        <v>0.18048521269999138</v>
      </c>
      <c r="O310" s="5">
        <f t="shared" si="398"/>
        <v>0.17605363872835819</v>
      </c>
      <c r="P310" s="5">
        <f t="shared" si="399"/>
        <v>0.11332118910986914</v>
      </c>
      <c r="Q310" s="5">
        <f t="shared" si="400"/>
        <v>5.8086839521301531E-2</v>
      </c>
      <c r="R310" s="5">
        <f t="shared" si="401"/>
        <v>5.5269369133801122E-2</v>
      </c>
      <c r="S310" s="5">
        <f t="shared" si="402"/>
        <v>1.1449505935340306E-2</v>
      </c>
      <c r="T310" s="5">
        <f t="shared" si="403"/>
        <v>3.6470964173279039E-2</v>
      </c>
      <c r="U310" s="5">
        <f t="shared" si="404"/>
        <v>3.5575468231352075E-2</v>
      </c>
      <c r="V310" s="5">
        <f t="shared" si="405"/>
        <v>5.141381754251137E-4</v>
      </c>
      <c r="W310" s="5">
        <f t="shared" si="406"/>
        <v>1.2463000431257674E-2</v>
      </c>
      <c r="X310" s="5">
        <f t="shared" si="407"/>
        <v>7.8251398417583436E-3</v>
      </c>
      <c r="Y310" s="5">
        <f t="shared" si="408"/>
        <v>2.4565839454478242E-3</v>
      </c>
      <c r="Z310" s="5">
        <f t="shared" si="409"/>
        <v>1.1567319999793243E-2</v>
      </c>
      <c r="AA310" s="5">
        <f t="shared" si="410"/>
        <v>7.4455857127353892E-3</v>
      </c>
      <c r="AB310" s="5">
        <f t="shared" si="411"/>
        <v>2.3962657991081879E-3</v>
      </c>
      <c r="AC310" s="5">
        <f t="shared" si="412"/>
        <v>1.298660060257479E-5</v>
      </c>
      <c r="AD310" s="5">
        <f t="shared" si="413"/>
        <v>2.0055280296223704E-3</v>
      </c>
      <c r="AE310" s="5">
        <f t="shared" si="414"/>
        <v>1.2592102018227601E-3</v>
      </c>
      <c r="AF310" s="5">
        <f t="shared" si="415"/>
        <v>3.9530994056290446E-4</v>
      </c>
      <c r="AG310" s="5">
        <f t="shared" si="416"/>
        <v>8.2734372641750462E-5</v>
      </c>
      <c r="AH310" s="5">
        <f t="shared" si="417"/>
        <v>1.8156923184751916E-3</v>
      </c>
      <c r="AI310" s="5">
        <f t="shared" si="418"/>
        <v>1.1687143422507479E-3</v>
      </c>
      <c r="AJ310" s="5">
        <f t="shared" si="419"/>
        <v>3.7613564806224107E-4</v>
      </c>
      <c r="AK310" s="5">
        <f t="shared" si="420"/>
        <v>8.0702940332844211E-5</v>
      </c>
      <c r="AL310" s="5">
        <f t="shared" si="421"/>
        <v>2.0993801684860675E-7</v>
      </c>
      <c r="AM310" s="5">
        <f t="shared" si="422"/>
        <v>2.5818133922314915E-4</v>
      </c>
      <c r="AN310" s="5">
        <f t="shared" si="423"/>
        <v>1.621042296433361E-4</v>
      </c>
      <c r="AO310" s="5">
        <f t="shared" si="424"/>
        <v>5.089016376498702E-5</v>
      </c>
      <c r="AP310" s="5">
        <f t="shared" si="425"/>
        <v>1.0650796604650926E-5</v>
      </c>
      <c r="AQ310" s="5">
        <f t="shared" si="426"/>
        <v>1.6718280103820076E-6</v>
      </c>
      <c r="AR310" s="5">
        <f t="shared" si="427"/>
        <v>2.2800362368664435E-4</v>
      </c>
      <c r="AS310" s="5">
        <f t="shared" si="428"/>
        <v>1.467600553113011E-4</v>
      </c>
      <c r="AT310" s="5">
        <f t="shared" si="429"/>
        <v>4.7232832282914724E-5</v>
      </c>
      <c r="AU310" s="5">
        <f t="shared" si="430"/>
        <v>1.0134185539490643E-5</v>
      </c>
      <c r="AV310" s="5">
        <f t="shared" si="431"/>
        <v>1.6307785006464291E-6</v>
      </c>
      <c r="AW310" s="5">
        <f t="shared" si="432"/>
        <v>2.3568080043032277E-9</v>
      </c>
      <c r="AX310" s="5">
        <f t="shared" si="433"/>
        <v>2.7697445485055138E-5</v>
      </c>
      <c r="AY310" s="5">
        <f t="shared" si="434"/>
        <v>1.739038567602483E-5</v>
      </c>
      <c r="AZ310" s="5">
        <f t="shared" si="435"/>
        <v>5.4594477697243061E-6</v>
      </c>
      <c r="BA310" s="5">
        <f t="shared" si="436"/>
        <v>1.1426072047552497E-6</v>
      </c>
      <c r="BB310" s="5">
        <f t="shared" si="437"/>
        <v>1.7935209925424384E-7</v>
      </c>
      <c r="BC310" s="5">
        <f t="shared" si="438"/>
        <v>2.2521948311218256E-8</v>
      </c>
      <c r="BD310" s="5">
        <f t="shared" si="439"/>
        <v>2.3859426275619471E-5</v>
      </c>
      <c r="BE310" s="5">
        <f t="shared" si="440"/>
        <v>1.5357697668517083E-5</v>
      </c>
      <c r="BF310" s="5">
        <f t="shared" si="441"/>
        <v>4.942677056710813E-6</v>
      </c>
      <c r="BG310" s="5">
        <f t="shared" si="442"/>
        <v>1.0604912712932882E-6</v>
      </c>
      <c r="BH310" s="5">
        <f t="shared" si="443"/>
        <v>1.7065272375457389E-7</v>
      </c>
      <c r="BI310" s="5">
        <f t="shared" si="444"/>
        <v>2.1968951872156147E-8</v>
      </c>
      <c r="BJ310" s="8">
        <f t="shared" si="445"/>
        <v>0.30206591327511523</v>
      </c>
      <c r="BK310" s="8">
        <f t="shared" si="446"/>
        <v>0.40571380531972762</v>
      </c>
      <c r="BL310" s="8">
        <f t="shared" si="447"/>
        <v>0.28066074724374462</v>
      </c>
      <c r="BM310" s="8">
        <f t="shared" si="448"/>
        <v>0.13637576344139393</v>
      </c>
      <c r="BN310" s="8">
        <f t="shared" si="449"/>
        <v>0.86361463436811892</v>
      </c>
    </row>
    <row r="311" spans="1:66" x14ac:dyDescent="0.25">
      <c r="A311" t="s">
        <v>89</v>
      </c>
      <c r="B311" t="s">
        <v>349</v>
      </c>
      <c r="C311" t="s">
        <v>95</v>
      </c>
      <c r="D311" t="s">
        <v>509</v>
      </c>
      <c r="E311">
        <f>VLOOKUP(A311,home!$A$2:$E$405,3,FALSE)</f>
        <v>1.3980999999999999</v>
      </c>
      <c r="F311">
        <f>VLOOKUP(B311,home!$B$2:$E$405,3,FALSE)</f>
        <v>1.5736000000000001</v>
      </c>
      <c r="G311">
        <f>VLOOKUP(C311,away!$B$2:$E$405,4,FALSE)</f>
        <v>1.1444000000000001</v>
      </c>
      <c r="H311">
        <f>VLOOKUP(A311,away!$A$2:$E$405,3,FALSE)</f>
        <v>1.1943999999999999</v>
      </c>
      <c r="I311">
        <f>VLOOKUP(C311,away!$B$2:$E$405,3,FALSE)</f>
        <v>0.83720000000000006</v>
      </c>
      <c r="J311">
        <f>VLOOKUP(B311,home!$B$2:$E$405,4,FALSE)</f>
        <v>1.1720999999999999</v>
      </c>
      <c r="K311" s="3">
        <f t="shared" si="394"/>
        <v>2.5177374031040003</v>
      </c>
      <c r="L311" s="3">
        <f t="shared" si="395"/>
        <v>1.1720433641279999</v>
      </c>
      <c r="M311" s="5">
        <f t="shared" si="396"/>
        <v>2.4977477323564985E-2</v>
      </c>
      <c r="N311" s="5">
        <f t="shared" si="397"/>
        <v>6.2886728892721566E-2</v>
      </c>
      <c r="O311" s="5">
        <f t="shared" si="398"/>
        <v>2.927468654974193E-2</v>
      </c>
      <c r="P311" s="5">
        <f t="shared" si="399"/>
        <v>7.3705973290430868E-2</v>
      </c>
      <c r="Q311" s="5">
        <f t="shared" si="400"/>
        <v>7.9166134746033068E-2</v>
      </c>
      <c r="R311" s="5">
        <f t="shared" si="401"/>
        <v>1.7155601053776129E-2</v>
      </c>
      <c r="S311" s="5">
        <f t="shared" si="402"/>
        <v>5.4374691530240694E-2</v>
      </c>
      <c r="T311" s="5">
        <f t="shared" si="403"/>
        <v>9.2786142892751125E-2</v>
      </c>
      <c r="U311" s="5">
        <f t="shared" si="404"/>
        <v>4.3193298445822564E-2</v>
      </c>
      <c r="V311" s="5">
        <f t="shared" si="405"/>
        <v>1.7828237414255675E-2</v>
      </c>
      <c r="W311" s="5">
        <f t="shared" si="406"/>
        <v>6.6439846169752875E-2</v>
      </c>
      <c r="X311" s="5">
        <f t="shared" si="407"/>
        <v>7.7870380816943946E-2</v>
      </c>
      <c r="Y311" s="5">
        <f t="shared" si="408"/>
        <v>4.5633731549309747E-2</v>
      </c>
      <c r="Z311" s="5">
        <f t="shared" si="409"/>
        <v>6.7023694575685426E-3</v>
      </c>
      <c r="AA311" s="5">
        <f t="shared" si="410"/>
        <v>1.6874806272742193E-2</v>
      </c>
      <c r="AB311" s="5">
        <f t="shared" si="411"/>
        <v>2.1243165461508517E-2</v>
      </c>
      <c r="AC311" s="5">
        <f t="shared" si="412"/>
        <v>3.2880812322639255E-3</v>
      </c>
      <c r="AD311" s="5">
        <f t="shared" si="413"/>
        <v>4.1819521439515721E-2</v>
      </c>
      <c r="AE311" s="5">
        <f t="shared" si="414"/>
        <v>4.9014292594193015E-2</v>
      </c>
      <c r="AF311" s="5">
        <f t="shared" si="415"/>
        <v>2.872343819122606E-2</v>
      </c>
      <c r="AG311" s="5">
        <f t="shared" si="416"/>
        <v>1.1221705042322417E-2</v>
      </c>
      <c r="AH311" s="5">
        <f t="shared" si="417"/>
        <v>1.9638669116693475E-3</v>
      </c>
      <c r="AI311" s="5">
        <f t="shared" si="418"/>
        <v>4.9445011782282573E-3</v>
      </c>
      <c r="AJ311" s="5">
        <f t="shared" si="419"/>
        <v>6.2244777780585429E-3</v>
      </c>
      <c r="AK311" s="5">
        <f t="shared" si="420"/>
        <v>5.223866838869223E-3</v>
      </c>
      <c r="AL311" s="5">
        <f t="shared" si="421"/>
        <v>3.8811161646555207E-4</v>
      </c>
      <c r="AM311" s="5">
        <f t="shared" si="422"/>
        <v>2.1058114661635673E-2</v>
      </c>
      <c r="AN311" s="5">
        <f t="shared" si="423"/>
        <v>2.4681023550216626E-2</v>
      </c>
      <c r="AO311" s="5">
        <f t="shared" si="424"/>
        <v>1.4463614935959148E-2</v>
      </c>
      <c r="AP311" s="5">
        <f t="shared" si="425"/>
        <v>5.6506613023311805E-3</v>
      </c>
      <c r="AQ311" s="5">
        <f t="shared" si="426"/>
        <v>1.655705020583035E-3</v>
      </c>
      <c r="AR311" s="5">
        <f t="shared" si="427"/>
        <v>4.6034743637052175E-4</v>
      </c>
      <c r="AS311" s="5">
        <f t="shared" si="428"/>
        <v>1.1590339589731015E-3</v>
      </c>
      <c r="AT311" s="5">
        <f t="shared" si="429"/>
        <v>1.4590715749871429E-3</v>
      </c>
      <c r="AU311" s="5">
        <f t="shared" si="430"/>
        <v>1.2245196927169973E-3</v>
      </c>
      <c r="AV311" s="5">
        <f t="shared" si="431"/>
        <v>7.7075475779775035E-4</v>
      </c>
      <c r="AW311" s="5">
        <f t="shared" si="432"/>
        <v>3.1813265725517702E-5</v>
      </c>
      <c r="AX311" s="5">
        <f t="shared" si="433"/>
        <v>8.8364671537421516E-3</v>
      </c>
      <c r="AY311" s="5">
        <f t="shared" si="434"/>
        <v>1.0356722689878521E-2</v>
      </c>
      <c r="AZ311" s="5">
        <f t="shared" si="435"/>
        <v>6.0692640513930083E-3</v>
      </c>
      <c r="BA311" s="5">
        <f t="shared" si="436"/>
        <v>2.3711468855252644E-3</v>
      </c>
      <c r="BB311" s="5">
        <f t="shared" si="437"/>
        <v>6.9477174313816489E-4</v>
      </c>
      <c r="BC311" s="5">
        <f t="shared" si="438"/>
        <v>1.6286052222574593E-4</v>
      </c>
      <c r="BD311" s="5">
        <f t="shared" si="439"/>
        <v>8.9924526331901133E-5</v>
      </c>
      <c r="BE311" s="5">
        <f t="shared" si="440"/>
        <v>2.2640634340223808E-4</v>
      </c>
      <c r="BF311" s="5">
        <f t="shared" si="441"/>
        <v>2.8501585954191178E-4</v>
      </c>
      <c r="BG311" s="5">
        <f t="shared" si="442"/>
        <v>2.3919836334883576E-4</v>
      </c>
      <c r="BH311" s="5">
        <f t="shared" si="443"/>
        <v>1.5055966654115623E-4</v>
      </c>
      <c r="BI311" s="5">
        <f t="shared" si="444"/>
        <v>7.5813940769906978E-5</v>
      </c>
      <c r="BJ311" s="8">
        <f t="shared" si="445"/>
        <v>0.65156227485139795</v>
      </c>
      <c r="BK311" s="8">
        <f t="shared" si="446"/>
        <v>0.18491929509710023</v>
      </c>
      <c r="BL311" s="8">
        <f t="shared" si="447"/>
        <v>0.15223891661119821</v>
      </c>
      <c r="BM311" s="8">
        <f t="shared" si="448"/>
        <v>0.69793134473684348</v>
      </c>
      <c r="BN311" s="8">
        <f t="shared" si="449"/>
        <v>0.28716660185626852</v>
      </c>
    </row>
    <row r="312" spans="1:66" x14ac:dyDescent="0.25">
      <c r="A312" t="s">
        <v>89</v>
      </c>
      <c r="B312" t="s">
        <v>367</v>
      </c>
      <c r="C312" t="s">
        <v>350</v>
      </c>
      <c r="D312" t="s">
        <v>509</v>
      </c>
      <c r="E312">
        <f>VLOOKUP(A312,home!$A$2:$E$405,3,FALSE)</f>
        <v>1.3980999999999999</v>
      </c>
      <c r="F312">
        <f>VLOOKUP(B312,home!$B$2:$E$405,3,FALSE)</f>
        <v>1.0729</v>
      </c>
      <c r="G312">
        <f>VLOOKUP(C312,away!$B$2:$E$405,4,FALSE)</f>
        <v>0.57220000000000004</v>
      </c>
      <c r="H312">
        <f>VLOOKUP(A312,away!$A$2:$E$405,3,FALSE)</f>
        <v>1.1943999999999999</v>
      </c>
      <c r="I312">
        <f>VLOOKUP(C312,away!$B$2:$E$405,3,FALSE)</f>
        <v>1.0046999999999999</v>
      </c>
      <c r="J312">
        <f>VLOOKUP(B312,home!$B$2:$E$405,4,FALSE)</f>
        <v>0.62790000000000001</v>
      </c>
      <c r="K312" s="3">
        <f t="shared" si="394"/>
        <v>0.8583122965779999</v>
      </c>
      <c r="L312" s="3">
        <f t="shared" si="395"/>
        <v>0.75348858967199994</v>
      </c>
      <c r="M312" s="5">
        <f t="shared" si="396"/>
        <v>0.19952796316180499</v>
      </c>
      <c r="N312" s="5">
        <f t="shared" si="397"/>
        <v>0.17125730429293942</v>
      </c>
      <c r="O312" s="5">
        <f t="shared" si="398"/>
        <v>0.15034204356291522</v>
      </c>
      <c r="P312" s="5">
        <f t="shared" si="399"/>
        <v>0.12904042468271545</v>
      </c>
      <c r="Q312" s="5">
        <f t="shared" si="400"/>
        <v>7.3496125076715102E-2</v>
      </c>
      <c r="R312" s="5">
        <f t="shared" si="401"/>
        <v>5.6640507186313679E-2</v>
      </c>
      <c r="S312" s="5">
        <f t="shared" si="402"/>
        <v>2.0863530778380508E-2</v>
      </c>
      <c r="T312" s="5">
        <f t="shared" si="403"/>
        <v>5.5378491630410968E-2</v>
      </c>
      <c r="U312" s="5">
        <f t="shared" si="404"/>
        <v>4.8615243802427599E-2</v>
      </c>
      <c r="V312" s="5">
        <f t="shared" si="405"/>
        <v>1.4992267134227772E-3</v>
      </c>
      <c r="W312" s="5">
        <f t="shared" si="406"/>
        <v>2.102754263472642E-2</v>
      </c>
      <c r="X312" s="5">
        <f t="shared" si="407"/>
        <v>1.5844013444107859E-2</v>
      </c>
      <c r="Y312" s="5">
        <f t="shared" si="408"/>
        <v>5.9691416723725186E-3</v>
      </c>
      <c r="Z312" s="5">
        <f t="shared" si="409"/>
        <v>1.4225991959374089E-2</v>
      </c>
      <c r="AA312" s="5">
        <f t="shared" si="410"/>
        <v>1.2210343829750536E-2</v>
      </c>
      <c r="AB312" s="5">
        <f t="shared" si="411"/>
        <v>5.2401441272600961E-3</v>
      </c>
      <c r="AC312" s="5">
        <f t="shared" si="412"/>
        <v>6.0599542267811723E-5</v>
      </c>
      <c r="AD312" s="5">
        <f t="shared" si="413"/>
        <v>4.5120496025509594E-3</v>
      </c>
      <c r="AE312" s="5">
        <f t="shared" si="414"/>
        <v>3.3997778915562304E-3</v>
      </c>
      <c r="AF312" s="5">
        <f t="shared" si="415"/>
        <v>1.2808469243533749E-3</v>
      </c>
      <c r="AG312" s="5">
        <f t="shared" si="416"/>
        <v>3.2170118087224771E-4</v>
      </c>
      <c r="AH312" s="5">
        <f t="shared" si="417"/>
        <v>2.6797806545384986E-3</v>
      </c>
      <c r="AI312" s="5">
        <f t="shared" si="418"/>
        <v>2.3000886879222344E-3</v>
      </c>
      <c r="AJ312" s="5">
        <f t="shared" si="419"/>
        <v>9.8709720203180593E-4</v>
      </c>
      <c r="AK312" s="5">
        <f t="shared" si="420"/>
        <v>2.8241255547387903E-4</v>
      </c>
      <c r="AL312" s="5">
        <f t="shared" si="421"/>
        <v>1.5676580958179225E-6</v>
      </c>
      <c r="AM312" s="5">
        <f t="shared" si="422"/>
        <v>7.7454953132787344E-4</v>
      </c>
      <c r="AN312" s="5">
        <f t="shared" si="423"/>
        <v>5.8361423399134788E-4</v>
      </c>
      <c r="AO312" s="5">
        <f t="shared" si="424"/>
        <v>2.1987333304132264E-4</v>
      </c>
      <c r="AP312" s="5">
        <f t="shared" si="425"/>
        <v>5.5224015873262711E-5</v>
      </c>
      <c r="AQ312" s="5">
        <f t="shared" si="426"/>
        <v>1.0402666459092215E-5</v>
      </c>
      <c r="AR312" s="5">
        <f t="shared" si="427"/>
        <v>4.0383682920370448E-4</v>
      </c>
      <c r="AS312" s="5">
        <f t="shared" si="428"/>
        <v>3.466181163166091E-4</v>
      </c>
      <c r="AT312" s="5">
        <f t="shared" si="429"/>
        <v>1.4875329572562455E-4</v>
      </c>
      <c r="AU312" s="5">
        <f t="shared" si="430"/>
        <v>4.2558927625935722E-5</v>
      </c>
      <c r="AV312" s="5">
        <f t="shared" si="431"/>
        <v>9.1322127276284422E-6</v>
      </c>
      <c r="AW312" s="5">
        <f t="shared" si="432"/>
        <v>2.8162477863036795E-8</v>
      </c>
      <c r="AX312" s="5">
        <f t="shared" si="433"/>
        <v>1.1080089784124003E-4</v>
      </c>
      <c r="AY312" s="5">
        <f t="shared" si="434"/>
        <v>8.3487212248787294E-5</v>
      </c>
      <c r="AZ312" s="5">
        <f t="shared" si="435"/>
        <v>3.1453330906492832E-5</v>
      </c>
      <c r="BA312" s="5">
        <f t="shared" si="436"/>
        <v>7.8999086484066694E-6</v>
      </c>
      <c r="BB312" s="5">
        <f t="shared" si="437"/>
        <v>1.4881227565063942E-6</v>
      </c>
      <c r="BC312" s="5">
        <f t="shared" si="438"/>
        <v>2.2425670341176244E-7</v>
      </c>
      <c r="BD312" s="5">
        <f t="shared" si="439"/>
        <v>5.0714407149051916E-5</v>
      </c>
      <c r="BE312" s="5">
        <f t="shared" si="440"/>
        <v>4.3528799269694484E-5</v>
      </c>
      <c r="BF312" s="5">
        <f t="shared" si="441"/>
        <v>1.8680651834227118E-5</v>
      </c>
      <c r="BG312" s="5">
        <f t="shared" si="442"/>
        <v>5.3446110591365011E-6</v>
      </c>
      <c r="BH312" s="5">
        <f t="shared" si="443"/>
        <v>1.1468363481209067E-6</v>
      </c>
      <c r="BI312" s="5">
        <f t="shared" si="444"/>
        <v>1.9686874795095645E-7</v>
      </c>
      <c r="BJ312" s="8">
        <f t="shared" si="445"/>
        <v>0.35436601186040279</v>
      </c>
      <c r="BK312" s="8">
        <f t="shared" si="446"/>
        <v>0.35107679974893619</v>
      </c>
      <c r="BL312" s="8">
        <f t="shared" si="447"/>
        <v>0.2803681731646413</v>
      </c>
      <c r="BM312" s="8">
        <f t="shared" si="448"/>
        <v>0.21964914972017946</v>
      </c>
      <c r="BN312" s="8">
        <f t="shared" si="449"/>
        <v>0.78030436796340386</v>
      </c>
    </row>
    <row r="313" spans="1:66" s="10" customFormat="1" x14ac:dyDescent="0.25">
      <c r="A313" t="s">
        <v>112</v>
      </c>
      <c r="B313" t="s">
        <v>90</v>
      </c>
      <c r="C313" t="s">
        <v>111</v>
      </c>
      <c r="D313" t="s">
        <v>509</v>
      </c>
      <c r="E313">
        <f>VLOOKUP(A313,home!$A$2:$E$405,3,FALSE)</f>
        <v>1.3270999999999999</v>
      </c>
      <c r="F313">
        <f>VLOOKUP(B313,home!$B$2:$E$405,3,FALSE)</f>
        <v>0.75349999999999995</v>
      </c>
      <c r="G313">
        <f>VLOOKUP(C313,away!$B$2:$E$405,4,FALSE)</f>
        <v>0.75349999999999995</v>
      </c>
      <c r="H313">
        <f>VLOOKUP(A313,away!$A$2:$E$405,3,FALSE)</f>
        <v>0.94389999999999996</v>
      </c>
      <c r="I313">
        <f>VLOOKUP(C313,away!$B$2:$E$405,3,FALSE)</f>
        <v>0.79459999999999997</v>
      </c>
      <c r="J313">
        <f>VLOOKUP(B313,home!$B$2:$E$405,4,FALSE)</f>
        <v>1.3243</v>
      </c>
      <c r="K313" s="3">
        <f t="shared" si="394"/>
        <v>0.75347728197499986</v>
      </c>
      <c r="L313" s="3">
        <f t="shared" si="395"/>
        <v>0.99325537944199993</v>
      </c>
      <c r="M313" s="5">
        <f t="shared" si="396"/>
        <v>0.17434265033363597</v>
      </c>
      <c r="N313" s="5">
        <f t="shared" si="397"/>
        <v>0.13136322630570582</v>
      </c>
      <c r="O313" s="5">
        <f t="shared" si="398"/>
        <v>0.1731667753100595</v>
      </c>
      <c r="P313" s="5">
        <f t="shared" si="399"/>
        <v>0.13047723118899915</v>
      </c>
      <c r="Q313" s="5">
        <f t="shared" si="400"/>
        <v>4.9489603354145012E-2</v>
      </c>
      <c r="R313" s="5">
        <f t="shared" si="401"/>
        <v>8.5999415558670342E-2</v>
      </c>
      <c r="S313" s="5">
        <f t="shared" si="402"/>
        <v>2.4412138719596809E-2</v>
      </c>
      <c r="T313" s="5">
        <f t="shared" si="403"/>
        <v>4.9155814757955364E-2</v>
      </c>
      <c r="U313" s="5">
        <f t="shared" si="404"/>
        <v>6.4798605886585439E-2</v>
      </c>
      <c r="V313" s="5">
        <f t="shared" si="405"/>
        <v>2.0299923815029043E-3</v>
      </c>
      <c r="W313" s="5">
        <f t="shared" si="406"/>
        <v>1.2429763940434008E-2</v>
      </c>
      <c r="X313" s="5">
        <f t="shared" si="407"/>
        <v>1.2345929899030269E-2</v>
      </c>
      <c r="Y313" s="5">
        <f t="shared" si="408"/>
        <v>6.1313306432128198E-3</v>
      </c>
      <c r="Z313" s="5">
        <f t="shared" si="409"/>
        <v>2.8473127377505788E-2</v>
      </c>
      <c r="AA313" s="5">
        <f t="shared" si="410"/>
        <v>2.1453854625731017E-2</v>
      </c>
      <c r="AB313" s="5">
        <f t="shared" si="411"/>
        <v>8.08249603564129E-3</v>
      </c>
      <c r="AC313" s="5">
        <f t="shared" si="412"/>
        <v>9.4952305404898496E-5</v>
      </c>
      <c r="AD313" s="5">
        <f t="shared" si="413"/>
        <v>2.3413861873572699E-3</v>
      </c>
      <c r="AE313" s="5">
        <f t="shared" si="414"/>
        <v>2.3255944259438026E-3</v>
      </c>
      <c r="AF313" s="5">
        <f t="shared" si="415"/>
        <v>1.1549545869845056E-3</v>
      </c>
      <c r="AG313" s="5">
        <f t="shared" si="416"/>
        <v>3.8238828551119129E-4</v>
      </c>
      <c r="AH313" s="5">
        <f t="shared" si="417"/>
        <v>7.070271734311225E-3</v>
      </c>
      <c r="AI313" s="5">
        <f t="shared" si="418"/>
        <v>5.3272891291934899E-3</v>
      </c>
      <c r="AJ313" s="5">
        <f t="shared" si="419"/>
        <v>2.0069956666798369E-3</v>
      </c>
      <c r="AK313" s="5">
        <f t="shared" si="420"/>
        <v>5.0407521328850891E-4</v>
      </c>
      <c r="AL313" s="5">
        <f t="shared" si="421"/>
        <v>2.8424746051604945E-6</v>
      </c>
      <c r="AM313" s="5">
        <f t="shared" si="422"/>
        <v>3.5283626010075282E-4</v>
      </c>
      <c r="AN313" s="5">
        <f t="shared" si="423"/>
        <v>3.5045651340726936E-4</v>
      </c>
      <c r="AO313" s="5">
        <f t="shared" si="424"/>
        <v>1.7404640860112884E-4</v>
      </c>
      <c r="AP313" s="5">
        <f t="shared" si="425"/>
        <v>5.7624177205210537E-5</v>
      </c>
      <c r="AQ313" s="5">
        <f t="shared" si="426"/>
        <v>1.4308880998748605E-5</v>
      </c>
      <c r="AR313" s="5">
        <f t="shared" si="427"/>
        <v>1.4045170868442688E-3</v>
      </c>
      <c r="AS313" s="5">
        <f t="shared" si="428"/>
        <v>1.0582717170828646E-3</v>
      </c>
      <c r="AT313" s="5">
        <f t="shared" si="429"/>
        <v>3.9869184848930633E-4</v>
      </c>
      <c r="AU313" s="5">
        <f t="shared" si="430"/>
        <v>1.0013508344843702E-4</v>
      </c>
      <c r="AV313" s="5">
        <f t="shared" si="431"/>
        <v>1.8862377626767028E-5</v>
      </c>
      <c r="AW313" s="5">
        <f t="shared" si="432"/>
        <v>5.9091522657734739E-8</v>
      </c>
      <c r="AX313" s="5">
        <f t="shared" si="433"/>
        <v>4.4309017707156541E-5</v>
      </c>
      <c r="AY313" s="5">
        <f t="shared" si="434"/>
        <v>4.4010170195424059E-5</v>
      </c>
      <c r="AZ313" s="5">
        <f t="shared" si="435"/>
        <v>2.1856669148381459E-5</v>
      </c>
      <c r="BA313" s="5">
        <f t="shared" si="436"/>
        <v>7.236418069437961E-6</v>
      </c>
      <c r="BB313" s="5">
        <f t="shared" si="437"/>
        <v>1.7969027938401362E-6</v>
      </c>
      <c r="BC313" s="5">
        <f t="shared" si="438"/>
        <v>3.5695667326321495E-7</v>
      </c>
      <c r="BD313" s="5">
        <f t="shared" si="439"/>
        <v>2.3250735867104603E-4</v>
      </c>
      <c r="BE313" s="5">
        <f t="shared" si="440"/>
        <v>1.7518901265064618E-4</v>
      </c>
      <c r="BF313" s="5">
        <f t="shared" si="441"/>
        <v>6.6000470541946368E-5</v>
      </c>
      <c r="BG313" s="5">
        <f t="shared" si="442"/>
        <v>1.6576618384338936E-5</v>
      </c>
      <c r="BH313" s="5">
        <f t="shared" si="443"/>
        <v>3.1225263411421282E-6</v>
      </c>
      <c r="BI313" s="5">
        <f t="shared" si="444"/>
        <v>4.7055053208382255E-7</v>
      </c>
      <c r="BJ313" s="8">
        <f t="shared" si="445"/>
        <v>0.26818883076118066</v>
      </c>
      <c r="BK313" s="8">
        <f t="shared" si="446"/>
        <v>0.33140381757394027</v>
      </c>
      <c r="BL313" s="8">
        <f t="shared" si="447"/>
        <v>0.3718841238107734</v>
      </c>
      <c r="BM313" s="8">
        <f t="shared" si="448"/>
        <v>0.25506704639351152</v>
      </c>
      <c r="BN313" s="8">
        <f t="shared" si="449"/>
        <v>0.74483890205121572</v>
      </c>
    </row>
    <row r="314" spans="1:66" x14ac:dyDescent="0.25">
      <c r="A314" t="s">
        <v>112</v>
      </c>
      <c r="B314" t="s">
        <v>117</v>
      </c>
      <c r="C314" t="s">
        <v>128</v>
      </c>
      <c r="D314" t="s">
        <v>509</v>
      </c>
      <c r="E314">
        <f>VLOOKUP(A314,home!$A$2:$E$405,3,FALSE)</f>
        <v>1.3270999999999999</v>
      </c>
      <c r="F314">
        <f>VLOOKUP(B314,home!$B$2:$E$405,3,FALSE)</f>
        <v>1.0548999999999999</v>
      </c>
      <c r="G314">
        <f>VLOOKUP(C314,away!$B$2:$E$405,4,FALSE)</f>
        <v>0.75349999999999995</v>
      </c>
      <c r="H314">
        <f>VLOOKUP(A314,away!$A$2:$E$405,3,FALSE)</f>
        <v>0.94389999999999996</v>
      </c>
      <c r="I314">
        <f>VLOOKUP(C314,away!$B$2:$E$405,3,FALSE)</f>
        <v>1.3243</v>
      </c>
      <c r="J314">
        <f>VLOOKUP(B314,home!$B$2:$E$405,4,FALSE)</f>
        <v>0.21190000000000001</v>
      </c>
      <c r="K314" s="3">
        <f t="shared" si="394"/>
        <v>1.0548681947649998</v>
      </c>
      <c r="L314" s="3">
        <f t="shared" si="395"/>
        <v>0.26487643456299997</v>
      </c>
      <c r="M314" s="5">
        <f t="shared" si="396"/>
        <v>0.26720352919867474</v>
      </c>
      <c r="N314" s="5">
        <f t="shared" si="397"/>
        <v>0.28186450448064293</v>
      </c>
      <c r="O314" s="5">
        <f t="shared" si="398"/>
        <v>7.0775918116795428E-2</v>
      </c>
      <c r="P314" s="5">
        <f t="shared" si="399"/>
        <v>7.4659264976699447E-2</v>
      </c>
      <c r="Q314" s="5">
        <f t="shared" si="400"/>
        <v>0.14866495050491349</v>
      </c>
      <c r="R314" s="5">
        <f t="shared" si="401"/>
        <v>9.373436421849804E-3</v>
      </c>
      <c r="S314" s="5">
        <f t="shared" si="402"/>
        <v>5.2151311994054535E-3</v>
      </c>
      <c r="T314" s="5">
        <f t="shared" si="403"/>
        <v>3.9377842034226354E-2</v>
      </c>
      <c r="U314" s="5">
        <f t="shared" si="404"/>
        <v>9.8877399570612024E-3</v>
      </c>
      <c r="V314" s="5">
        <f t="shared" si="405"/>
        <v>1.6190648681937614E-4</v>
      </c>
      <c r="W314" s="5">
        <f t="shared" si="406"/>
        <v>5.2273975987982051E-2</v>
      </c>
      <c r="X314" s="5">
        <f t="shared" si="407"/>
        <v>1.3846144380128562E-2</v>
      </c>
      <c r="Y314" s="5">
        <f t="shared" si="408"/>
        <v>1.8337586779264864E-3</v>
      </c>
      <c r="Z314" s="5">
        <f t="shared" si="409"/>
        <v>8.2760080634084702E-4</v>
      </c>
      <c r="AA314" s="5">
        <f t="shared" si="410"/>
        <v>8.7300976857082743E-4</v>
      </c>
      <c r="AB314" s="5">
        <f t="shared" si="411"/>
        <v>4.6045511929225947E-4</v>
      </c>
      <c r="AC314" s="5">
        <f t="shared" si="412"/>
        <v>2.8273904486649288E-6</v>
      </c>
      <c r="AD314" s="5">
        <f t="shared" si="413"/>
        <v>1.3785538670907892E-2</v>
      </c>
      <c r="AE314" s="5">
        <f t="shared" si="414"/>
        <v>3.6514643316804406E-3</v>
      </c>
      <c r="AF314" s="5">
        <f t="shared" si="415"/>
        <v>4.8359342655474128E-4</v>
      </c>
      <c r="AG314" s="5">
        <f t="shared" si="416"/>
        <v>4.2697500867974633E-5</v>
      </c>
      <c r="AH314" s="5">
        <f t="shared" si="417"/>
        <v>5.4802987706256832E-5</v>
      </c>
      <c r="AI314" s="5">
        <f t="shared" si="418"/>
        <v>5.780992870942762E-5</v>
      </c>
      <c r="AJ314" s="5">
        <f t="shared" si="419"/>
        <v>3.0490927568603626E-5</v>
      </c>
      <c r="AK314" s="5">
        <f t="shared" si="420"/>
        <v>1.0721303240334425E-5</v>
      </c>
      <c r="AL314" s="5">
        <f t="shared" si="421"/>
        <v>3.1600015663342696E-8</v>
      </c>
      <c r="AM314" s="5">
        <f t="shared" si="422"/>
        <v>2.9083852583287415E-3</v>
      </c>
      <c r="AN314" s="5">
        <f t="shared" si="423"/>
        <v>7.7036271756170691E-4</v>
      </c>
      <c r="AO314" s="5">
        <f t="shared" si="424"/>
        <v>1.0202546497400414E-4</v>
      </c>
      <c r="AP314" s="5">
        <f t="shared" si="425"/>
        <v>9.008047132315487E-6</v>
      </c>
      <c r="AQ314" s="5">
        <f t="shared" si="426"/>
        <v>5.9650485169579547E-7</v>
      </c>
      <c r="AR314" s="5">
        <f t="shared" si="427"/>
        <v>2.9032039974066478E-6</v>
      </c>
      <c r="AS314" s="5">
        <f t="shared" si="428"/>
        <v>3.062497559778882E-6</v>
      </c>
      <c r="AT314" s="5">
        <f t="shared" si="429"/>
        <v>1.615265636178083E-6</v>
      </c>
      <c r="AU314" s="5">
        <f t="shared" si="430"/>
        <v>5.679641152337045E-7</v>
      </c>
      <c r="AV314" s="5">
        <f t="shared" si="431"/>
        <v>1.4978182023196952E-7</v>
      </c>
      <c r="AW314" s="5">
        <f t="shared" si="432"/>
        <v>2.4525977026581526E-10</v>
      </c>
      <c r="AX314" s="5">
        <f t="shared" si="433"/>
        <v>5.1132718452239596E-4</v>
      </c>
      <c r="AY314" s="5">
        <f t="shared" si="434"/>
        <v>1.3543852153142947E-4</v>
      </c>
      <c r="AZ314" s="5">
        <f t="shared" si="435"/>
        <v>1.7937236342864568E-5</v>
      </c>
      <c r="BA314" s="5">
        <f t="shared" si="436"/>
        <v>1.583717069470611E-6</v>
      </c>
      <c r="BB314" s="5">
        <f t="shared" si="437"/>
        <v>1.0487233267948458E-7</v>
      </c>
      <c r="BC314" s="5">
        <f t="shared" si="438"/>
        <v>5.5556419128893354E-9</v>
      </c>
      <c r="BD314" s="5">
        <f t="shared" si="439"/>
        <v>1.281650539403536E-7</v>
      </c>
      <c r="BE314" s="5">
        <f t="shared" si="440"/>
        <v>1.3519723908201964E-7</v>
      </c>
      <c r="BF314" s="5">
        <f t="shared" si="441"/>
        <v>7.1307633763831056E-8</v>
      </c>
      <c r="BG314" s="5">
        <f t="shared" si="442"/>
        <v>2.5073384967138741E-8</v>
      </c>
      <c r="BH314" s="5">
        <f t="shared" si="443"/>
        <v>6.6122790842333812E-9</v>
      </c>
      <c r="BI314" s="5">
        <f t="shared" si="444"/>
        <v>1.3950165801735271E-9</v>
      </c>
      <c r="BJ314" s="8">
        <f t="shared" si="445"/>
        <v>0.56028124507612009</v>
      </c>
      <c r="BK314" s="8">
        <f t="shared" si="446"/>
        <v>0.34737812937359475</v>
      </c>
      <c r="BL314" s="8">
        <f t="shared" si="447"/>
        <v>9.1533050994530393E-2</v>
      </c>
      <c r="BM314" s="8">
        <f t="shared" si="448"/>
        <v>0.14734298427473863</v>
      </c>
      <c r="BN314" s="8">
        <f t="shared" si="449"/>
        <v>0.85254160369957577</v>
      </c>
    </row>
    <row r="315" spans="1:66" x14ac:dyDescent="0.25">
      <c r="A315" t="s">
        <v>112</v>
      </c>
      <c r="B315" t="s">
        <v>303</v>
      </c>
      <c r="C315" t="s">
        <v>110</v>
      </c>
      <c r="D315" t="s">
        <v>509</v>
      </c>
      <c r="E315">
        <f>VLOOKUP(A315,home!$A$2:$E$405,3,FALSE)</f>
        <v>1.3270999999999999</v>
      </c>
      <c r="F315">
        <f>VLOOKUP(B315,home!$B$2:$E$405,3,FALSE)</f>
        <v>1.2056</v>
      </c>
      <c r="G315">
        <f>VLOOKUP(C315,away!$B$2:$E$405,4,FALSE)</f>
        <v>0.75349999999999995</v>
      </c>
      <c r="H315">
        <f>VLOOKUP(A315,away!$A$2:$E$405,3,FALSE)</f>
        <v>0.94389999999999996</v>
      </c>
      <c r="I315">
        <f>VLOOKUP(C315,away!$B$2:$E$405,3,FALSE)</f>
        <v>0.63570000000000004</v>
      </c>
      <c r="J315">
        <f>VLOOKUP(B315,home!$B$2:$E$405,4,FALSE)</f>
        <v>1.0593999999999999</v>
      </c>
      <c r="K315" s="3">
        <f t="shared" si="394"/>
        <v>1.2055636511599999</v>
      </c>
      <c r="L315" s="3">
        <f t="shared" si="395"/>
        <v>0.63567944146199995</v>
      </c>
      <c r="M315" s="5">
        <f t="shared" si="396"/>
        <v>0.15862012399408981</v>
      </c>
      <c r="N315" s="5">
        <f t="shared" si="397"/>
        <v>0.19122665582976681</v>
      </c>
      <c r="O315" s="5">
        <f t="shared" si="398"/>
        <v>0.10083155182519619</v>
      </c>
      <c r="P315" s="5">
        <f t="shared" si="399"/>
        <v>0.12155885377051226</v>
      </c>
      <c r="Q315" s="5">
        <f t="shared" si="400"/>
        <v>0.11526795270062518</v>
      </c>
      <c r="R315" s="5">
        <f t="shared" si="401"/>
        <v>3.20482722729937E-2</v>
      </c>
      <c r="S315" s="5">
        <f t="shared" si="402"/>
        <v>2.3289218539747449E-2</v>
      </c>
      <c r="T315" s="5">
        <f t="shared" si="403"/>
        <v>7.3273467791201641E-2</v>
      </c>
      <c r="U315" s="5">
        <f t="shared" si="404"/>
        <v>3.8636232134800073E-2</v>
      </c>
      <c r="V315" s="5">
        <f t="shared" si="405"/>
        <v>1.9830822075739382E-3</v>
      </c>
      <c r="W315" s="5">
        <f t="shared" si="406"/>
        <v>4.6320951306501268E-2</v>
      </c>
      <c r="X315" s="5">
        <f t="shared" si="407"/>
        <v>2.9445276454505225E-2</v>
      </c>
      <c r="Y315" s="5">
        <f t="shared" si="408"/>
        <v>9.3588784451470279E-3</v>
      </c>
      <c r="Z315" s="5">
        <f t="shared" si="409"/>
        <v>6.7908092727729137E-3</v>
      </c>
      <c r="AA315" s="5">
        <f t="shared" si="410"/>
        <v>8.1867528212152974E-3</v>
      </c>
      <c r="AB315" s="5">
        <f t="shared" si="411"/>
        <v>4.9348258111443725E-3</v>
      </c>
      <c r="AC315" s="5">
        <f t="shared" si="412"/>
        <v>9.498369201815744E-5</v>
      </c>
      <c r="AD315" s="5">
        <f t="shared" si="413"/>
        <v>1.396071379556757E-2</v>
      </c>
      <c r="AE315" s="5">
        <f t="shared" si="414"/>
        <v>8.87453874797723E-3</v>
      </c>
      <c r="AF315" s="5">
        <f t="shared" si="415"/>
        <v>2.8206809172735205E-3</v>
      </c>
      <c r="AG315" s="5">
        <f t="shared" si="416"/>
        <v>5.9768295667831793E-4</v>
      </c>
      <c r="AH315" s="5">
        <f t="shared" si="417"/>
        <v>1.0791944613978137E-3</v>
      </c>
      <c r="AI315" s="5">
        <f t="shared" si="418"/>
        <v>1.3010376151943979E-3</v>
      </c>
      <c r="AJ315" s="5">
        <f t="shared" si="419"/>
        <v>7.8424182883512865E-4</v>
      </c>
      <c r="AK315" s="5">
        <f t="shared" si="420"/>
        <v>3.1515114752095769E-4</v>
      </c>
      <c r="AL315" s="5">
        <f t="shared" si="421"/>
        <v>2.9116378017832806E-6</v>
      </c>
      <c r="AM315" s="5">
        <f t="shared" si="422"/>
        <v>3.366105819236844E-3</v>
      </c>
      <c r="AN315" s="5">
        <f t="shared" si="423"/>
        <v>2.1397642670744651E-3</v>
      </c>
      <c r="AO315" s="5">
        <f t="shared" si="424"/>
        <v>6.8010207707712065E-4</v>
      </c>
      <c r="AP315" s="5">
        <f t="shared" si="425"/>
        <v>1.4410896949784341E-4</v>
      </c>
      <c r="AQ315" s="5">
        <f t="shared" si="426"/>
        <v>2.2901777310013366E-5</v>
      </c>
      <c r="AR315" s="5">
        <f t="shared" si="427"/>
        <v>1.3720434649004925E-4</v>
      </c>
      <c r="AS315" s="5">
        <f t="shared" si="428"/>
        <v>1.6540857290956546E-4</v>
      </c>
      <c r="AT315" s="5">
        <f t="shared" si="429"/>
        <v>9.9705281545010404E-5</v>
      </c>
      <c r="AU315" s="5">
        <f t="shared" si="430"/>
        <v>4.0067021086446148E-5</v>
      </c>
      <c r="AV315" s="5">
        <f t="shared" si="431"/>
        <v>1.2075836058020191E-5</v>
      </c>
      <c r="AW315" s="5">
        <f t="shared" si="432"/>
        <v>6.1981653761392309E-8</v>
      </c>
      <c r="AX315" s="5">
        <f t="shared" si="433"/>
        <v>6.7634247027168013E-4</v>
      </c>
      <c r="AY315" s="5">
        <f t="shared" si="434"/>
        <v>4.2993700373933098E-4</v>
      </c>
      <c r="AZ315" s="5">
        <f t="shared" si="435"/>
        <v>1.3665105720043181E-4</v>
      </c>
      <c r="BA315" s="5">
        <f t="shared" si="436"/>
        <v>2.8955422572120778E-5</v>
      </c>
      <c r="BB315" s="5">
        <f t="shared" si="437"/>
        <v>4.601591711985479E-6</v>
      </c>
      <c r="BC315" s="5">
        <f t="shared" si="438"/>
        <v>5.8502744986221956E-7</v>
      </c>
      <c r="BD315" s="5">
        <f t="shared" si="439"/>
        <v>1.4536330390492198E-5</v>
      </c>
      <c r="BE315" s="5">
        <f t="shared" si="440"/>
        <v>1.7524471540029842E-5</v>
      </c>
      <c r="BF315" s="5">
        <f t="shared" si="441"/>
        <v>1.056343294722394E-5</v>
      </c>
      <c r="BG315" s="5">
        <f t="shared" si="442"/>
        <v>4.2449635975463761E-6</v>
      </c>
      <c r="BH315" s="5">
        <f t="shared" si="443"/>
        <v>1.2793934534248252E-6</v>
      </c>
      <c r="BI315" s="5">
        <f t="shared" si="444"/>
        <v>3.0847804859620678E-7</v>
      </c>
      <c r="BJ315" s="8">
        <f t="shared" si="445"/>
        <v>0.49877685442838565</v>
      </c>
      <c r="BK315" s="8">
        <f t="shared" si="446"/>
        <v>0.30597911084548279</v>
      </c>
      <c r="BL315" s="8">
        <f t="shared" si="447"/>
        <v>0.18862017804636438</v>
      </c>
      <c r="BM315" s="8">
        <f t="shared" si="448"/>
        <v>0.28018366717773607</v>
      </c>
      <c r="BN315" s="8">
        <f t="shared" si="449"/>
        <v>0.71955341039318388</v>
      </c>
    </row>
    <row r="316" spans="1:66" x14ac:dyDescent="0.25">
      <c r="A316" t="s">
        <v>112</v>
      </c>
      <c r="B316" t="s">
        <v>124</v>
      </c>
      <c r="C316" t="s">
        <v>118</v>
      </c>
      <c r="D316" t="s">
        <v>509</v>
      </c>
      <c r="E316">
        <f>VLOOKUP(A316,home!$A$2:$E$405,3,FALSE)</f>
        <v>1.3270999999999999</v>
      </c>
      <c r="F316">
        <f>VLOOKUP(B316,home!$B$2:$E$405,3,FALSE)</f>
        <v>0.56510000000000005</v>
      </c>
      <c r="G316">
        <f>VLOOKUP(C316,away!$B$2:$E$405,4,FALSE)</f>
        <v>0.75349999999999995</v>
      </c>
      <c r="H316">
        <f>VLOOKUP(A316,away!$A$2:$E$405,3,FALSE)</f>
        <v>0.94389999999999996</v>
      </c>
      <c r="I316">
        <f>VLOOKUP(C316,away!$B$2:$E$405,3,FALSE)</f>
        <v>0.63570000000000004</v>
      </c>
      <c r="J316">
        <f>VLOOKUP(B316,home!$B$2:$E$405,4,FALSE)</f>
        <v>1.3243</v>
      </c>
      <c r="K316" s="3">
        <f t="shared" si="394"/>
        <v>0.56508296223499999</v>
      </c>
      <c r="L316" s="3">
        <f t="shared" si="395"/>
        <v>0.79462930368899998</v>
      </c>
      <c r="M316" s="5">
        <f t="shared" si="396"/>
        <v>0.25673463763066529</v>
      </c>
      <c r="N316" s="5">
        <f t="shared" si="397"/>
        <v>0.14507636954066563</v>
      </c>
      <c r="O316" s="5">
        <f t="shared" si="398"/>
        <v>0.20400886633330328</v>
      </c>
      <c r="P316" s="5">
        <f t="shared" si="399"/>
        <v>0.11528193450982717</v>
      </c>
      <c r="Q316" s="5">
        <f t="shared" si="400"/>
        <v>4.0990092325169432E-2</v>
      </c>
      <c r="R316" s="5">
        <f t="shared" si="401"/>
        <v>8.1055711700407526E-2</v>
      </c>
      <c r="S316" s="5">
        <f t="shared" si="402"/>
        <v>1.2941304440819918E-2</v>
      </c>
      <c r="T316" s="5">
        <f t="shared" si="403"/>
        <v>3.2571928522497212E-2</v>
      </c>
      <c r="U316" s="5">
        <f t="shared" si="404"/>
        <v>4.5803201673732433E-2</v>
      </c>
      <c r="V316" s="5">
        <f t="shared" si="405"/>
        <v>6.4567256629329516E-4</v>
      </c>
      <c r="W316" s="5">
        <f t="shared" si="406"/>
        <v>7.7209342644642956E-3</v>
      </c>
      <c r="X316" s="5">
        <f t="shared" si="407"/>
        <v>6.1352806183998044E-3</v>
      </c>
      <c r="Y316" s="5">
        <f t="shared" si="408"/>
        <v>2.437636882867827E-3</v>
      </c>
      <c r="Z316" s="5">
        <f t="shared" si="409"/>
        <v>2.1469747916170387E-2</v>
      </c>
      <c r="AA316" s="5">
        <f t="shared" si="410"/>
        <v>1.213218875090828E-2</v>
      </c>
      <c r="AB316" s="5">
        <f t="shared" si="411"/>
        <v>3.427846578878698E-3</v>
      </c>
      <c r="AC316" s="5">
        <f t="shared" si="412"/>
        <v>1.8120456784958615E-5</v>
      </c>
      <c r="AD316" s="5">
        <f t="shared" si="413"/>
        <v>1.0907421013462983E-3</v>
      </c>
      <c r="AE316" s="5">
        <f t="shared" si="414"/>
        <v>8.6673563649708571E-4</v>
      </c>
      <c r="AF316" s="5">
        <f t="shared" si="415"/>
        <v>3.4436676765606071E-4</v>
      </c>
      <c r="AG316" s="5">
        <f t="shared" si="416"/>
        <v>9.1214641598722391E-5</v>
      </c>
      <c r="AH316" s="5">
        <f t="shared" si="417"/>
        <v>4.2651227092512086E-3</v>
      </c>
      <c r="AI316" s="5">
        <f t="shared" si="418"/>
        <v>2.4101481748394411E-3</v>
      </c>
      <c r="AJ316" s="5">
        <f t="shared" si="419"/>
        <v>6.8096683503177514E-4</v>
      </c>
      <c r="AK316" s="5">
        <f t="shared" si="420"/>
        <v>1.282675854411827E-4</v>
      </c>
      <c r="AL316" s="5">
        <f t="shared" si="421"/>
        <v>3.2546622172219751E-7</v>
      </c>
      <c r="AM316" s="5">
        <f t="shared" si="422"/>
        <v>1.2327195553263901E-4</v>
      </c>
      <c r="AN316" s="5">
        <f t="shared" si="423"/>
        <v>9.7955508189282302E-5</v>
      </c>
      <c r="AO316" s="5">
        <f t="shared" si="424"/>
        <v>3.8919158632475765E-5</v>
      </c>
      <c r="AP316" s="5">
        <f t="shared" si="425"/>
        <v>1.0308767974761982E-5</v>
      </c>
      <c r="AQ316" s="5">
        <f t="shared" si="426"/>
        <v>2.0479122794191442E-6</v>
      </c>
      <c r="AR316" s="5">
        <f t="shared" si="427"/>
        <v>6.7783829772008594E-4</v>
      </c>
      <c r="AS316" s="5">
        <f t="shared" si="428"/>
        <v>3.8303487319199596E-4</v>
      </c>
      <c r="AT316" s="5">
        <f t="shared" si="429"/>
        <v>1.0822324039132035E-4</v>
      </c>
      <c r="AU316" s="5">
        <f t="shared" si="430"/>
        <v>2.0385036420999269E-5</v>
      </c>
      <c r="AV316" s="5">
        <f t="shared" si="431"/>
        <v>2.8798091915116565E-6</v>
      </c>
      <c r="AW316" s="5">
        <f t="shared" si="432"/>
        <v>4.0595716525744536E-9</v>
      </c>
      <c r="AX316" s="5">
        <f t="shared" si="433"/>
        <v>1.1609813632147471E-5</v>
      </c>
      <c r="AY316" s="5">
        <f t="shared" si="434"/>
        <v>9.2254981224724053E-6</v>
      </c>
      <c r="AZ316" s="5">
        <f t="shared" si="435"/>
        <v>3.6654255746222121E-6</v>
      </c>
      <c r="BA316" s="5">
        <f t="shared" si="436"/>
        <v>9.7088485736196694E-7</v>
      </c>
      <c r="BB316" s="5">
        <f t="shared" si="437"/>
        <v>1.9287338954193347E-7</v>
      </c>
      <c r="BC316" s="5">
        <f t="shared" si="438"/>
        <v>3.0652569446368776E-8</v>
      </c>
      <c r="BD316" s="5">
        <f t="shared" si="439"/>
        <v>8.9771695755174778E-5</v>
      </c>
      <c r="BE316" s="5">
        <f t="shared" si="440"/>
        <v>5.0728455762193332E-5</v>
      </c>
      <c r="BF316" s="5">
        <f t="shared" si="441"/>
        <v>1.4332893025853684E-5</v>
      </c>
      <c r="BG316" s="5">
        <f t="shared" si="442"/>
        <v>2.6997578828155909E-6</v>
      </c>
      <c r="BH316" s="5">
        <f t="shared" si="443"/>
        <v>3.8139679543468141E-7</v>
      </c>
      <c r="BI316" s="5">
        <f t="shared" si="444"/>
        <v>4.310416619023323E-8</v>
      </c>
      <c r="BJ316" s="8">
        <f t="shared" si="445"/>
        <v>0.23762349975191652</v>
      </c>
      <c r="BK316" s="8">
        <f t="shared" si="446"/>
        <v>0.38563122056873478</v>
      </c>
      <c r="BL316" s="8">
        <f t="shared" si="447"/>
        <v>0.35526263890209742</v>
      </c>
      <c r="BM316" s="8">
        <f t="shared" si="448"/>
        <v>0.15683027366032989</v>
      </c>
      <c r="BN316" s="8">
        <f t="shared" si="449"/>
        <v>0.8431476120400383</v>
      </c>
    </row>
    <row r="317" spans="1:66" x14ac:dyDescent="0.25">
      <c r="A317" t="s">
        <v>112</v>
      </c>
      <c r="B317" t="s">
        <v>126</v>
      </c>
      <c r="C317" t="s">
        <v>335</v>
      </c>
      <c r="D317" t="s">
        <v>509</v>
      </c>
      <c r="E317">
        <f>VLOOKUP(A317,home!$A$2:$E$405,3,FALSE)</f>
        <v>1.3270999999999999</v>
      </c>
      <c r="F317">
        <f>VLOOKUP(B317,home!$B$2:$E$405,3,FALSE)</f>
        <v>1.5069999999999999</v>
      </c>
      <c r="G317">
        <f>VLOOKUP(C317,away!$B$2:$E$405,4,FALSE)</f>
        <v>0.9042</v>
      </c>
      <c r="H317">
        <f>VLOOKUP(A317,away!$A$2:$E$405,3,FALSE)</f>
        <v>0.94389999999999996</v>
      </c>
      <c r="I317">
        <f>VLOOKUP(C317,away!$B$2:$E$405,3,FALSE)</f>
        <v>1.2713000000000001</v>
      </c>
      <c r="J317">
        <f>VLOOKUP(B317,home!$B$2:$E$405,4,FALSE)</f>
        <v>0.42380000000000001</v>
      </c>
      <c r="K317" s="3">
        <f t="shared" si="394"/>
        <v>1.8083454767399998</v>
      </c>
      <c r="L317" s="3">
        <f t="shared" si="395"/>
        <v>0.50855155366600002</v>
      </c>
      <c r="M317" s="5">
        <f t="shared" si="396"/>
        <v>9.8578999151806776E-2</v>
      </c>
      <c r="N317" s="5">
        <f t="shared" si="397"/>
        <v>0.17826488721772607</v>
      </c>
      <c r="O317" s="5">
        <f t="shared" si="398"/>
        <v>5.0132503177490642E-2</v>
      </c>
      <c r="P317" s="5">
        <f t="shared" si="399"/>
        <v>9.0656885358668879E-2</v>
      </c>
      <c r="Q317" s="5">
        <f t="shared" si="400"/>
        <v>0.1611822512308706</v>
      </c>
      <c r="R317" s="5">
        <f t="shared" si="401"/>
        <v>1.2747481190039271E-2</v>
      </c>
      <c r="S317" s="5">
        <f t="shared" si="402"/>
        <v>2.0842854293637334E-2</v>
      </c>
      <c r="T317" s="5">
        <f t="shared" si="403"/>
        <v>8.1969484286842795E-2</v>
      </c>
      <c r="U317" s="5">
        <f t="shared" si="404"/>
        <v>2.3051849949835748E-2</v>
      </c>
      <c r="V317" s="5">
        <f t="shared" si="405"/>
        <v>2.1297619940507566E-3</v>
      </c>
      <c r="W317" s="5">
        <f t="shared" si="406"/>
        <v>9.7157731648038356E-2</v>
      </c>
      <c r="X317" s="5">
        <f t="shared" si="407"/>
        <v>4.9409715380274208E-2</v>
      </c>
      <c r="Y317" s="5">
        <f t="shared" si="408"/>
        <v>1.2563693761416649E-2</v>
      </c>
      <c r="Z317" s="5">
        <f t="shared" si="409"/>
        <v>2.1609171215075276E-3</v>
      </c>
      <c r="AA317" s="5">
        <f t="shared" si="410"/>
        <v>3.9076847022881589E-3</v>
      </c>
      <c r="AB317" s="5">
        <f t="shared" si="411"/>
        <v>3.5332219779544427E-3</v>
      </c>
      <c r="AC317" s="5">
        <f t="shared" si="412"/>
        <v>1.2241298260607438E-4</v>
      </c>
      <c r="AD317" s="5">
        <f t="shared" si="413"/>
        <v>4.3923686139012236E-2</v>
      </c>
      <c r="AE317" s="5">
        <f t="shared" si="414"/>
        <v>2.2337458828732424E-2</v>
      </c>
      <c r="AF317" s="5">
        <f t="shared" si="415"/>
        <v>5.6798746961510905E-3</v>
      </c>
      <c r="AG317" s="5">
        <f t="shared" si="416"/>
        <v>9.6283636711861243E-4</v>
      </c>
      <c r="AH317" s="5">
        <f t="shared" si="417"/>
        <v>2.7473443987152842E-4</v>
      </c>
      <c r="AI317" s="5">
        <f t="shared" si="418"/>
        <v>4.9681478164637592E-4</v>
      </c>
      <c r="AJ317" s="5">
        <f t="shared" si="419"/>
        <v>4.4920638158389736E-4</v>
      </c>
      <c r="AK317" s="5">
        <f t="shared" si="420"/>
        <v>2.7077344275332768E-4</v>
      </c>
      <c r="AL317" s="5">
        <f t="shared" si="421"/>
        <v>4.5030198423669877E-6</v>
      </c>
      <c r="AM317" s="5">
        <f t="shared" si="422"/>
        <v>1.588583983024603E-2</v>
      </c>
      <c r="AN317" s="5">
        <f t="shared" si="423"/>
        <v>8.0787685269608448E-3</v>
      </c>
      <c r="AO317" s="5">
        <f t="shared" si="424"/>
        <v>2.0542351430469594E-3</v>
      </c>
      <c r="AP317" s="5">
        <f t="shared" si="425"/>
        <v>3.4822815786394312E-4</v>
      </c>
      <c r="AQ317" s="5">
        <f t="shared" si="426"/>
        <v>4.4272992677989348E-5</v>
      </c>
      <c r="AR317" s="5">
        <f t="shared" si="427"/>
        <v>2.7943325248444825E-5</v>
      </c>
      <c r="AS317" s="5">
        <f t="shared" si="428"/>
        <v>5.0531185818099834E-5</v>
      </c>
      <c r="AT317" s="5">
        <f t="shared" si="429"/>
        <v>4.5688920654234639E-5</v>
      </c>
      <c r="AU317" s="5">
        <f t="shared" si="430"/>
        <v>2.7540451000739315E-5</v>
      </c>
      <c r="AV317" s="5">
        <f t="shared" si="431"/>
        <v>1.245066249864164E-5</v>
      </c>
      <c r="AW317" s="5">
        <f t="shared" si="432"/>
        <v>1.1503175601118692E-7</v>
      </c>
      <c r="AX317" s="5">
        <f t="shared" si="433"/>
        <v>4.787847766873592E-3</v>
      </c>
      <c r="AY317" s="5">
        <f t="shared" si="434"/>
        <v>2.4348674205598542E-3</v>
      </c>
      <c r="AZ317" s="5">
        <f t="shared" si="435"/>
        <v>6.1912780484821967E-4</v>
      </c>
      <c r="BA317" s="5">
        <f t="shared" si="436"/>
        <v>1.0495280235779408E-4</v>
      </c>
      <c r="BB317" s="5">
        <f t="shared" si="437"/>
        <v>1.3343477675164201E-5</v>
      </c>
      <c r="BC317" s="5">
        <f t="shared" si="438"/>
        <v>1.3571692606024689E-6</v>
      </c>
      <c r="BD317" s="5">
        <f t="shared" si="439"/>
        <v>2.3684369116151621E-6</v>
      </c>
      <c r="BE317" s="5">
        <f t="shared" si="440"/>
        <v>4.2829521760633331E-6</v>
      </c>
      <c r="BF317" s="5">
        <f t="shared" si="441"/>
        <v>3.8725285973389344E-6</v>
      </c>
      <c r="BG317" s="5">
        <f t="shared" si="442"/>
        <v>2.3342898575147188E-6</v>
      </c>
      <c r="BH317" s="5">
        <f t="shared" si="443"/>
        <v>1.0553006263092005E-6</v>
      </c>
      <c r="BI317" s="5">
        <f t="shared" si="444"/>
        <v>3.8166962283742607E-7</v>
      </c>
      <c r="BJ317" s="8">
        <f t="shared" si="445"/>
        <v>0.68782446064855374</v>
      </c>
      <c r="BK317" s="8">
        <f t="shared" si="446"/>
        <v>0.21477028422117203</v>
      </c>
      <c r="BL317" s="8">
        <f t="shared" si="447"/>
        <v>9.5042719766475228E-2</v>
      </c>
      <c r="BM317" s="8">
        <f t="shared" si="448"/>
        <v>0.40580062204230288</v>
      </c>
      <c r="BN317" s="8">
        <f t="shared" si="449"/>
        <v>0.59156300732660227</v>
      </c>
    </row>
    <row r="318" spans="1:66" x14ac:dyDescent="0.25">
      <c r="A318" t="s">
        <v>112</v>
      </c>
      <c r="B318" t="s">
        <v>102</v>
      </c>
      <c r="C318" t="s">
        <v>325</v>
      </c>
      <c r="D318" t="s">
        <v>509</v>
      </c>
      <c r="E318">
        <f>VLOOKUP(A318,home!$A$2:$E$405,3,FALSE)</f>
        <v>1.3270999999999999</v>
      </c>
      <c r="F318">
        <f>VLOOKUP(B318,home!$B$2:$E$405,3,FALSE)</f>
        <v>1.6577</v>
      </c>
      <c r="G318">
        <f>VLOOKUP(C318,away!$B$2:$E$405,4,FALSE)</f>
        <v>1.9592000000000001</v>
      </c>
      <c r="H318">
        <f>VLOOKUP(A318,away!$A$2:$E$405,3,FALSE)</f>
        <v>0.94389999999999996</v>
      </c>
      <c r="I318">
        <f>VLOOKUP(C318,away!$B$2:$E$405,3,FALSE)</f>
        <v>0.84750000000000003</v>
      </c>
      <c r="J318">
        <f>VLOOKUP(B318,home!$B$2:$E$405,4,FALSE)</f>
        <v>1.0593999999999999</v>
      </c>
      <c r="K318" s="3">
        <f t="shared" si="394"/>
        <v>4.3101100462640005</v>
      </c>
      <c r="L318" s="3">
        <f t="shared" si="395"/>
        <v>0.8474725918499999</v>
      </c>
      <c r="M318" s="5">
        <f t="shared" si="396"/>
        <v>5.7555962413700229E-3</v>
      </c>
      <c r="N318" s="5">
        <f t="shared" si="397"/>
        <v>2.4807253182168254E-2</v>
      </c>
      <c r="O318" s="5">
        <f t="shared" si="398"/>
        <v>4.8777100643159713E-3</v>
      </c>
      <c r="P318" s="5">
        <f t="shared" si="399"/>
        <v>2.1023467150971288E-2</v>
      </c>
      <c r="Q318" s="5">
        <f t="shared" si="400"/>
        <v>5.346099558033901E-2</v>
      </c>
      <c r="R318" s="5">
        <f t="shared" si="401"/>
        <v>2.0668627952493425E-3</v>
      </c>
      <c r="S318" s="5">
        <f t="shared" si="402"/>
        <v>1.9198105309709911E-2</v>
      </c>
      <c r="T318" s="5">
        <f t="shared" si="403"/>
        <v>4.5306728487351296E-2</v>
      </c>
      <c r="U318" s="5">
        <f t="shared" si="404"/>
        <v>8.9084060980534844E-3</v>
      </c>
      <c r="V318" s="5">
        <f t="shared" si="405"/>
        <v>7.7916579777995354E-3</v>
      </c>
      <c r="W318" s="5">
        <f t="shared" si="406"/>
        <v>7.680759137803149E-2</v>
      </c>
      <c r="X318" s="5">
        <f t="shared" si="407"/>
        <v>6.5092328538896058E-2</v>
      </c>
      <c r="Y318" s="5">
        <f t="shared" si="408"/>
        <v>2.7581982188204974E-2</v>
      </c>
      <c r="Z318" s="5">
        <f t="shared" si="409"/>
        <v>5.8386985669609882E-4</v>
      </c>
      <c r="AA318" s="5">
        <f t="shared" si="410"/>
        <v>2.516543335056578E-3</v>
      </c>
      <c r="AB318" s="5">
        <f t="shared" si="411"/>
        <v>5.423289355143036E-3</v>
      </c>
      <c r="AC318" s="5">
        <f t="shared" si="412"/>
        <v>1.7787868827826285E-3</v>
      </c>
      <c r="AD318" s="5">
        <f t="shared" si="413"/>
        <v>8.2762292806948454E-2</v>
      </c>
      <c r="AE318" s="5">
        <f t="shared" si="414"/>
        <v>7.0138774792553205E-2</v>
      </c>
      <c r="AF318" s="5">
        <f t="shared" si="415"/>
        <v>2.972034463131425E-2</v>
      </c>
      <c r="AG318" s="5">
        <f t="shared" si="416"/>
        <v>8.3957258317917081E-3</v>
      </c>
      <c r="AH318" s="5">
        <f t="shared" si="417"/>
        <v>1.2370342518933271E-4</v>
      </c>
      <c r="AI318" s="5">
        <f t="shared" si="418"/>
        <v>5.3317537566581008E-4</v>
      </c>
      <c r="AJ318" s="5">
        <f t="shared" si="419"/>
        <v>1.1490222715388955E-3</v>
      </c>
      <c r="AK318" s="5">
        <f t="shared" si="420"/>
        <v>1.6508041453136251E-3</v>
      </c>
      <c r="AL318" s="5">
        <f t="shared" si="421"/>
        <v>2.5989500326630043E-4</v>
      </c>
      <c r="AM318" s="5">
        <f t="shared" si="422"/>
        <v>7.1342917935814265E-2</v>
      </c>
      <c r="AN318" s="5">
        <f t="shared" si="423"/>
        <v>6.0461167573206367E-2</v>
      </c>
      <c r="AO318" s="5">
        <f t="shared" si="424"/>
        <v>2.5619591194771179E-2</v>
      </c>
      <c r="AP318" s="5">
        <f t="shared" si="425"/>
        <v>7.2373004506567249E-3</v>
      </c>
      <c r="AQ318" s="5">
        <f t="shared" si="426"/>
        <v>1.5333534427288064E-3</v>
      </c>
      <c r="AR318" s="5">
        <f t="shared" si="427"/>
        <v>2.0967052473185273E-5</v>
      </c>
      <c r="AS318" s="5">
        <f t="shared" si="428"/>
        <v>9.0370303505220295E-5</v>
      </c>
      <c r="AT318" s="5">
        <f t="shared" si="429"/>
        <v>1.9475297651088848E-4</v>
      </c>
      <c r="AU318" s="5">
        <f t="shared" si="430"/>
        <v>2.7980225353313237E-4</v>
      </c>
      <c r="AV318" s="5">
        <f t="shared" si="431"/>
        <v>3.0149462598011526E-4</v>
      </c>
      <c r="AW318" s="5">
        <f t="shared" si="432"/>
        <v>2.6369958687614667E-5</v>
      </c>
      <c r="AX318" s="5">
        <f t="shared" si="433"/>
        <v>5.1249304554156855E-2</v>
      </c>
      <c r="AY318" s="5">
        <f t="shared" si="434"/>
        <v>4.3432380961021311E-2</v>
      </c>
      <c r="AZ318" s="5">
        <f t="shared" si="435"/>
        <v>1.8403876231626658E-2</v>
      </c>
      <c r="BA318" s="5">
        <f t="shared" si="436"/>
        <v>5.1989268967010862E-3</v>
      </c>
      <c r="BB318" s="5">
        <f t="shared" si="437"/>
        <v>1.1014870129964862E-3</v>
      </c>
      <c r="BC318" s="5">
        <f t="shared" si="438"/>
        <v>1.8669601075864937E-4</v>
      </c>
      <c r="BD318" s="5">
        <f t="shared" si="439"/>
        <v>2.9615003838175445E-6</v>
      </c>
      <c r="BE318" s="5">
        <f t="shared" si="440"/>
        <v>1.2764392556306692E-5</v>
      </c>
      <c r="BF318" s="5">
        <f t="shared" si="441"/>
        <v>2.7507968295697458E-5</v>
      </c>
      <c r="BG318" s="5">
        <f t="shared" si="442"/>
        <v>3.952079016786573E-5</v>
      </c>
      <c r="BH318" s="5">
        <f t="shared" si="443"/>
        <v>4.258473868470242E-5</v>
      </c>
      <c r="BI318" s="5">
        <f t="shared" si="444"/>
        <v>3.6708982004492623E-5</v>
      </c>
      <c r="BJ318" s="8">
        <f t="shared" si="445"/>
        <v>0.76984101968203711</v>
      </c>
      <c r="BK318" s="8">
        <f t="shared" si="446"/>
        <v>9.9239889526921005E-2</v>
      </c>
      <c r="BL318" s="8">
        <f t="shared" si="447"/>
        <v>2.8298952449621495E-2</v>
      </c>
      <c r="BM318" s="8">
        <f t="shared" si="448"/>
        <v>0.74256583549852806</v>
      </c>
      <c r="BN318" s="8">
        <f t="shared" si="449"/>
        <v>0.11199188501441389</v>
      </c>
    </row>
    <row r="319" spans="1:66" x14ac:dyDescent="0.25">
      <c r="A319" t="s">
        <v>112</v>
      </c>
      <c r="B319" t="s">
        <v>108</v>
      </c>
      <c r="C319" t="s">
        <v>447</v>
      </c>
      <c r="D319" t="s">
        <v>509</v>
      </c>
      <c r="E319">
        <f>VLOOKUP(A319,home!$A$2:$E$405,3,FALSE)</f>
        <v>1.3270999999999999</v>
      </c>
      <c r="F319">
        <f>VLOOKUP(B319,home!$B$2:$E$405,3,FALSE)</f>
        <v>0.37680000000000002</v>
      </c>
      <c r="G319">
        <f>VLOOKUP(C319,away!$B$2:$E$405,4,FALSE)</f>
        <v>0.4521</v>
      </c>
      <c r="H319">
        <f>VLOOKUP(A319,away!$A$2:$E$405,3,FALSE)</f>
        <v>0.94389999999999996</v>
      </c>
      <c r="I319">
        <f>VLOOKUP(C319,away!$B$2:$E$405,3,FALSE)</f>
        <v>1.2713000000000001</v>
      </c>
      <c r="J319">
        <f>VLOOKUP(B319,home!$B$2:$E$405,4,FALSE)</f>
        <v>1.3243</v>
      </c>
      <c r="K319" s="3">
        <f t="shared" si="394"/>
        <v>0.226073183688</v>
      </c>
      <c r="L319" s="3">
        <f t="shared" si="395"/>
        <v>1.5891336067010002</v>
      </c>
      <c r="M319" s="5">
        <f t="shared" si="396"/>
        <v>0.16280423855719589</v>
      </c>
      <c r="N319" s="5">
        <f t="shared" si="397"/>
        <v>3.6805672528525915E-2</v>
      </c>
      <c r="O319" s="5">
        <f t="shared" si="398"/>
        <v>0.25871768680460677</v>
      </c>
      <c r="P319" s="5">
        <f t="shared" si="399"/>
        <v>5.8489131132312314E-2</v>
      </c>
      <c r="Q319" s="5">
        <f t="shared" si="400"/>
        <v>4.1603877831509067E-3</v>
      </c>
      <c r="R319" s="5">
        <f t="shared" si="401"/>
        <v>0.20556848537457231</v>
      </c>
      <c r="S319" s="5">
        <f t="shared" si="402"/>
        <v>5.2532085327295979E-3</v>
      </c>
      <c r="T319" s="5">
        <f t="shared" si="403"/>
        <v>6.6114120431133797E-3</v>
      </c>
      <c r="U319" s="5">
        <f t="shared" si="404"/>
        <v>4.6473521954549617E-2</v>
      </c>
      <c r="V319" s="5">
        <f t="shared" si="405"/>
        <v>2.0969669903980984E-4</v>
      </c>
      <c r="W319" s="5">
        <f t="shared" si="406"/>
        <v>3.1351737050452872E-4</v>
      </c>
      <c r="X319" s="5">
        <f t="shared" si="407"/>
        <v>4.982209897532756E-4</v>
      </c>
      <c r="Y319" s="5">
        <f t="shared" si="408"/>
        <v>3.958698591903825E-4</v>
      </c>
      <c r="Z319" s="5">
        <f t="shared" si="409"/>
        <v>0.10889192952911861</v>
      </c>
      <c r="AA319" s="5">
        <f t="shared" si="410"/>
        <v>2.4617545186577178E-2</v>
      </c>
      <c r="AB319" s="5">
        <f t="shared" si="411"/>
        <v>2.782683407456351E-3</v>
      </c>
      <c r="AC319" s="5">
        <f t="shared" si="412"/>
        <v>4.7084837274689486E-6</v>
      </c>
      <c r="AD319" s="5">
        <f t="shared" si="413"/>
        <v>1.7719467522862269E-5</v>
      </c>
      <c r="AE319" s="5">
        <f t="shared" si="414"/>
        <v>2.8158601333427358E-5</v>
      </c>
      <c r="AF319" s="5">
        <f t="shared" si="415"/>
        <v>2.237388984832251E-5</v>
      </c>
      <c r="AG319" s="5">
        <f t="shared" si="416"/>
        <v>1.1851700090198547E-5</v>
      </c>
      <c r="AH319" s="5">
        <f t="shared" si="417"/>
        <v>4.3260956178309877E-2</v>
      </c>
      <c r="AI319" s="5">
        <f t="shared" si="418"/>
        <v>9.780142092617565E-3</v>
      </c>
      <c r="AJ319" s="5">
        <f t="shared" si="419"/>
        <v>1.1055139298995357E-3</v>
      </c>
      <c r="AK319" s="5">
        <f t="shared" si="420"/>
        <v>8.3309017914606835E-5</v>
      </c>
      <c r="AL319" s="5">
        <f t="shared" si="421"/>
        <v>6.7662887554009022E-8</v>
      </c>
      <c r="AM319" s="5">
        <f t="shared" si="422"/>
        <v>8.0117928722991893E-7</v>
      </c>
      <c r="AN319" s="5">
        <f t="shared" si="423"/>
        <v>1.2731809303298177E-6</v>
      </c>
      <c r="AO319" s="5">
        <f t="shared" si="424"/>
        <v>1.0116273018989792E-6</v>
      </c>
      <c r="AP319" s="5">
        <f t="shared" si="425"/>
        <v>5.358703143013087E-7</v>
      </c>
      <c r="AQ319" s="5">
        <f t="shared" si="426"/>
        <v>2.1289238132240944E-7</v>
      </c>
      <c r="AR319" s="5">
        <f t="shared" si="427"/>
        <v>1.3749487864194295E-2</v>
      </c>
      <c r="AS319" s="5">
        <f t="shared" si="428"/>
        <v>3.1083904955379236E-3</v>
      </c>
      <c r="AT319" s="5">
        <f t="shared" si="429"/>
        <v>3.5136186773588912E-4</v>
      </c>
      <c r="AU319" s="5">
        <f t="shared" si="430"/>
        <v>2.6477832021871478E-5</v>
      </c>
      <c r="AV319" s="5">
        <f t="shared" si="431"/>
        <v>1.4964819455851397E-6</v>
      </c>
      <c r="AW319" s="5">
        <f t="shared" si="432"/>
        <v>6.7523895535349081E-10</v>
      </c>
      <c r="AX319" s="5">
        <f t="shared" si="433"/>
        <v>3.0187525361491688E-8</v>
      </c>
      <c r="AY319" s="5">
        <f t="shared" si="434"/>
        <v>4.7972011055085207E-8</v>
      </c>
      <c r="AZ319" s="5">
        <f t="shared" si="435"/>
        <v>3.8116967474333913E-8</v>
      </c>
      <c r="BA319" s="5">
        <f t="shared" si="436"/>
        <v>2.0190984666330985E-8</v>
      </c>
      <c r="BB319" s="5">
        <f t="shared" si="437"/>
        <v>8.0215430714127908E-9</v>
      </c>
      <c r="BC319" s="5">
        <f t="shared" si="438"/>
        <v>2.5494607344763253E-9</v>
      </c>
      <c r="BD319" s="5">
        <f t="shared" si="439"/>
        <v>3.6416288733197863E-3</v>
      </c>
      <c r="BE319" s="5">
        <f t="shared" si="440"/>
        <v>8.2327463320154841E-4</v>
      </c>
      <c r="BF319" s="5">
        <f t="shared" si="441"/>
        <v>9.3060158688722231E-5</v>
      </c>
      <c r="BG319" s="5">
        <f t="shared" si="442"/>
        <v>7.0128021164233111E-6</v>
      </c>
      <c r="BH319" s="5">
        <f t="shared" si="443"/>
        <v>3.9635162525844065E-7</v>
      </c>
      <c r="BI319" s="5">
        <f t="shared" si="444"/>
        <v>1.7920894756417768E-8</v>
      </c>
      <c r="BJ319" s="8">
        <f t="shared" si="445"/>
        <v>4.8869166021740643E-2</v>
      </c>
      <c r="BK319" s="8">
        <f t="shared" si="446"/>
        <v>0.22676109903990366</v>
      </c>
      <c r="BL319" s="8">
        <f t="shared" si="447"/>
        <v>0.61419244922778593</v>
      </c>
      <c r="BM319" s="8">
        <f t="shared" si="448"/>
        <v>0.27216899434141256</v>
      </c>
      <c r="BN319" s="8">
        <f t="shared" si="449"/>
        <v>0.72654560218036401</v>
      </c>
    </row>
    <row r="320" spans="1:66" x14ac:dyDescent="0.25">
      <c r="A320" t="s">
        <v>112</v>
      </c>
      <c r="B320" t="s">
        <v>129</v>
      </c>
      <c r="C320" t="s">
        <v>107</v>
      </c>
      <c r="D320" t="s">
        <v>509</v>
      </c>
      <c r="E320">
        <f>VLOOKUP(A320,home!$A$2:$E$405,3,FALSE)</f>
        <v>1.3270999999999999</v>
      </c>
      <c r="F320">
        <f>VLOOKUP(B320,home!$B$2:$E$405,3,FALSE)</f>
        <v>1.2056</v>
      </c>
      <c r="G320">
        <f>VLOOKUP(C320,away!$B$2:$E$405,4,FALSE)</f>
        <v>0.94189999999999996</v>
      </c>
      <c r="H320">
        <f>VLOOKUP(A320,away!$A$2:$E$405,3,FALSE)</f>
        <v>0.94389999999999996</v>
      </c>
      <c r="I320">
        <f>VLOOKUP(C320,away!$B$2:$E$405,3,FALSE)</f>
        <v>0.79459999999999997</v>
      </c>
      <c r="J320">
        <f>VLOOKUP(B320,home!$B$2:$E$405,4,FALSE)</f>
        <v>0.63570000000000004</v>
      </c>
      <c r="K320" s="3">
        <f t="shared" si="394"/>
        <v>1.5069945627439998</v>
      </c>
      <c r="L320" s="3">
        <f t="shared" si="395"/>
        <v>0.476789582958</v>
      </c>
      <c r="M320" s="5">
        <f t="shared" si="396"/>
        <v>0.13754775051325333</v>
      </c>
      <c r="N320" s="5">
        <f t="shared" si="397"/>
        <v>0.20728371214114094</v>
      </c>
      <c r="O320" s="5">
        <f t="shared" si="398"/>
        <v>6.5581334604025085E-2</v>
      </c>
      <c r="P320" s="5">
        <f t="shared" si="399"/>
        <v>9.8830714665760711E-2</v>
      </c>
      <c r="Q320" s="5">
        <f t="shared" si="400"/>
        <v>0.15618771357104597</v>
      </c>
      <c r="R320" s="5">
        <f t="shared" si="401"/>
        <v>1.5634248587841085E-2</v>
      </c>
      <c r="S320" s="5">
        <f t="shared" si="402"/>
        <v>1.7752944204645262E-2</v>
      </c>
      <c r="T320" s="5">
        <f t="shared" si="403"/>
        <v>7.4468674816702565E-2</v>
      </c>
      <c r="U320" s="5">
        <f t="shared" si="404"/>
        <v>2.356072761446457E-2</v>
      </c>
      <c r="V320" s="5">
        <f t="shared" si="405"/>
        <v>1.4173148004719099E-3</v>
      </c>
      <c r="W320" s="5">
        <f t="shared" si="406"/>
        <v>7.8458011706327796E-2</v>
      </c>
      <c r="X320" s="5">
        <f t="shared" si="407"/>
        <v>3.7407962681173912E-2</v>
      </c>
      <c r="Y320" s="5">
        <f t="shared" si="408"/>
        <v>8.9178634630326676E-3</v>
      </c>
      <c r="Z320" s="5">
        <f t="shared" si="409"/>
        <v>2.4847489546861493E-3</v>
      </c>
      <c r="AA320" s="5">
        <f t="shared" si="410"/>
        <v>3.7445031644958641E-3</v>
      </c>
      <c r="AB320" s="5">
        <f t="shared" si="411"/>
        <v>2.8214729545364852E-3</v>
      </c>
      <c r="AC320" s="5">
        <f t="shared" si="412"/>
        <v>6.3648003199942492E-5</v>
      </c>
      <c r="AD320" s="5">
        <f t="shared" si="413"/>
        <v>2.9558949261285286E-2</v>
      </c>
      <c r="AE320" s="5">
        <f t="shared" si="414"/>
        <v>1.4093399090964895E-2</v>
      </c>
      <c r="AF320" s="5">
        <f t="shared" si="415"/>
        <v>3.3597929375209037E-3</v>
      </c>
      <c r="AG320" s="5">
        <f t="shared" si="416"/>
        <v>5.3397142450194157E-4</v>
      </c>
      <c r="AH320" s="5">
        <f t="shared" si="417"/>
        <v>2.9617560446503394E-4</v>
      </c>
      <c r="AI320" s="5">
        <f t="shared" si="418"/>
        <v>4.4633502554622363E-4</v>
      </c>
      <c r="AJ320" s="5">
        <f t="shared" si="419"/>
        <v>3.3631222833018171E-4</v>
      </c>
      <c r="AK320" s="5">
        <f t="shared" si="420"/>
        <v>1.6894023315930075E-4</v>
      </c>
      <c r="AL320" s="5">
        <f t="shared" si="421"/>
        <v>1.8292927713689764E-6</v>
      </c>
      <c r="AM320" s="5">
        <f t="shared" si="422"/>
        <v>8.9090351634365361E-3</v>
      </c>
      <c r="AN320" s="5">
        <f t="shared" si="423"/>
        <v>4.2477351601330629E-3</v>
      </c>
      <c r="AO320" s="5">
        <f t="shared" si="424"/>
        <v>1.0126379377579382E-3</v>
      </c>
      <c r="AP320" s="5">
        <f t="shared" si="425"/>
        <v>1.6093840667701876E-4</v>
      </c>
      <c r="AQ320" s="5">
        <f t="shared" si="426"/>
        <v>1.9183438950365197E-5</v>
      </c>
      <c r="AR320" s="5">
        <f t="shared" si="427"/>
        <v>2.8242688587043438E-5</v>
      </c>
      <c r="AS320" s="5">
        <f t="shared" si="428"/>
        <v>4.2561578137946474E-5</v>
      </c>
      <c r="AT320" s="5">
        <f t="shared" si="429"/>
        <v>3.2070033417844626E-5</v>
      </c>
      <c r="AU320" s="5">
        <f t="shared" si="430"/>
        <v>1.6109788662570069E-5</v>
      </c>
      <c r="AV320" s="5">
        <f t="shared" si="431"/>
        <v>6.0693409803620097E-6</v>
      </c>
      <c r="AW320" s="5">
        <f t="shared" si="432"/>
        <v>3.6510616061350529E-8</v>
      </c>
      <c r="AX320" s="5">
        <f t="shared" si="433"/>
        <v>2.2376445917656586E-3</v>
      </c>
      <c r="AY320" s="5">
        <f t="shared" si="434"/>
        <v>1.0668856317161725E-3</v>
      </c>
      <c r="AZ320" s="5">
        <f t="shared" si="435"/>
        <v>2.5433997770491813E-4</v>
      </c>
      <c r="BA320" s="5">
        <f t="shared" si="436"/>
        <v>4.0422217299824958E-5</v>
      </c>
      <c r="BB320" s="5">
        <f t="shared" si="437"/>
        <v>4.8182230321552988E-6</v>
      </c>
      <c r="BC320" s="5">
        <f t="shared" si="438"/>
        <v>4.5945571001999142E-7</v>
      </c>
      <c r="BD320" s="5">
        <f t="shared" si="439"/>
        <v>2.2443032855048479E-6</v>
      </c>
      <c r="BE320" s="5">
        <f t="shared" si="440"/>
        <v>3.3821528484043003E-6</v>
      </c>
      <c r="BF320" s="5">
        <f t="shared" si="441"/>
        <v>2.5484429764572073E-6</v>
      </c>
      <c r="BG320" s="5">
        <f t="shared" si="442"/>
        <v>1.2801632363280481E-6</v>
      </c>
      <c r="BH320" s="5">
        <f t="shared" si="443"/>
        <v>4.8229975914278296E-7</v>
      </c>
      <c r="BI320" s="5">
        <f t="shared" si="444"/>
        <v>1.4536462292818284E-7</v>
      </c>
      <c r="BJ320" s="8">
        <f t="shared" si="445"/>
        <v>0.62822415129788056</v>
      </c>
      <c r="BK320" s="8">
        <f t="shared" si="446"/>
        <v>0.25668108711181875</v>
      </c>
      <c r="BL320" s="8">
        <f t="shared" si="447"/>
        <v>0.11272518617337836</v>
      </c>
      <c r="BM320" s="8">
        <f t="shared" si="448"/>
        <v>0.31798285033359658</v>
      </c>
      <c r="BN320" s="8">
        <f t="shared" si="449"/>
        <v>0.68106547408306717</v>
      </c>
    </row>
    <row r="321" spans="1:66" x14ac:dyDescent="0.25">
      <c r="A321" t="s">
        <v>112</v>
      </c>
      <c r="B321" t="s">
        <v>356</v>
      </c>
      <c r="C321" t="s">
        <v>119</v>
      </c>
      <c r="D321" t="s">
        <v>509</v>
      </c>
      <c r="E321">
        <f>VLOOKUP(A321,home!$A$2:$E$405,3,FALSE)</f>
        <v>1.3270999999999999</v>
      </c>
      <c r="F321">
        <f>VLOOKUP(B321,home!$B$2:$E$405,3,FALSE)</f>
        <v>0.75349999999999995</v>
      </c>
      <c r="G321">
        <f>VLOOKUP(C321,away!$B$2:$E$405,4,FALSE)</f>
        <v>1.3187</v>
      </c>
      <c r="H321">
        <f>VLOOKUP(A321,away!$A$2:$E$405,3,FALSE)</f>
        <v>0.94389999999999996</v>
      </c>
      <c r="I321">
        <f>VLOOKUP(C321,away!$B$2:$E$405,3,FALSE)</f>
        <v>0.79459999999999997</v>
      </c>
      <c r="J321">
        <f>VLOOKUP(B321,home!$B$2:$E$405,4,FALSE)</f>
        <v>0.84750000000000003</v>
      </c>
      <c r="K321" s="3">
        <f t="shared" si="394"/>
        <v>1.3186602411949999</v>
      </c>
      <c r="L321" s="3">
        <f t="shared" si="395"/>
        <v>0.63564444165</v>
      </c>
      <c r="M321" s="5">
        <f t="shared" si="396"/>
        <v>0.14166294313205272</v>
      </c>
      <c r="N321" s="5">
        <f t="shared" si="397"/>
        <v>0.1868052907589062</v>
      </c>
      <c r="O321" s="5">
        <f t="shared" si="398"/>
        <v>9.0047262389669341E-2</v>
      </c>
      <c r="P321" s="5">
        <f t="shared" si="399"/>
        <v>0.11874174474171081</v>
      </c>
      <c r="Q321" s="5">
        <f t="shared" si="400"/>
        <v>0.12316635488432071</v>
      </c>
      <c r="R321" s="5">
        <f t="shared" si="401"/>
        <v>2.861902091189621E-2</v>
      </c>
      <c r="S321" s="5">
        <f t="shared" si="402"/>
        <v>2.4882304490812589E-2</v>
      </c>
      <c r="T321" s="5">
        <f t="shared" si="403"/>
        <v>7.8290008880509784E-2</v>
      </c>
      <c r="U321" s="5">
        <f t="shared" si="404"/>
        <v>3.7738765018445801E-2</v>
      </c>
      <c r="V321" s="5">
        <f t="shared" si="405"/>
        <v>2.3173693393553946E-3</v>
      </c>
      <c r="W321" s="5">
        <f t="shared" si="406"/>
        <v>5.4138191746289074E-2</v>
      </c>
      <c r="X321" s="5">
        <f t="shared" si="407"/>
        <v>3.4412640664510552E-2</v>
      </c>
      <c r="Y321" s="5">
        <f t="shared" si="408"/>
        <v>1.0937101880447447E-2</v>
      </c>
      <c r="Z321" s="5">
        <f t="shared" si="409"/>
        <v>6.0638405227039808E-3</v>
      </c>
      <c r="AA321" s="5">
        <f t="shared" si="410"/>
        <v>7.9961454062368459E-3</v>
      </c>
      <c r="AB321" s="5">
        <f t="shared" si="411"/>
        <v>5.2720995150092867E-3</v>
      </c>
      <c r="AC321" s="5">
        <f t="shared" si="412"/>
        <v>1.2140104906859096E-4</v>
      </c>
      <c r="AD321" s="5">
        <f t="shared" si="413"/>
        <v>1.7847470246505688E-2</v>
      </c>
      <c r="AE321" s="5">
        <f t="shared" si="414"/>
        <v>1.1344645259705095E-2</v>
      </c>
      <c r="AF321" s="5">
        <f t="shared" si="415"/>
        <v>3.6055803509112824E-3</v>
      </c>
      <c r="AG321" s="5">
        <f t="shared" si="416"/>
        <v>7.6395570299307117E-4</v>
      </c>
      <c r="AH321" s="5">
        <f t="shared" si="417"/>
        <v>9.636116308272038E-4</v>
      </c>
      <c r="AI321" s="5">
        <f t="shared" si="418"/>
        <v>1.2706763455249078E-3</v>
      </c>
      <c r="AJ321" s="5">
        <f t="shared" si="419"/>
        <v>8.3779518813532829E-4</v>
      </c>
      <c r="AK321" s="5">
        <f t="shared" si="420"/>
        <v>3.6825573495284723E-4</v>
      </c>
      <c r="AL321" s="5">
        <f t="shared" si="421"/>
        <v>4.0703297732395902E-6</v>
      </c>
      <c r="AM321" s="5">
        <f t="shared" si="422"/>
        <v>4.706949883995548E-3</v>
      </c>
      <c r="AN321" s="5">
        <f t="shared" si="423"/>
        <v>2.9919465308868823E-3</v>
      </c>
      <c r="AO321" s="5">
        <f t="shared" si="424"/>
        <v>9.5090709103612338E-4</v>
      </c>
      <c r="AP321" s="5">
        <f t="shared" si="425"/>
        <v>2.0147960231422751E-4</v>
      </c>
      <c r="AQ321" s="5">
        <f t="shared" si="426"/>
        <v>3.2017347329222792E-5</v>
      </c>
      <c r="AR321" s="5">
        <f t="shared" si="427"/>
        <v>1.2250287540892086E-4</v>
      </c>
      <c r="AS321" s="5">
        <f t="shared" si="428"/>
        <v>1.6153967123380859E-4</v>
      </c>
      <c r="AT321" s="5">
        <f t="shared" si="429"/>
        <v>1.0650797091586755E-4</v>
      </c>
      <c r="AU321" s="5">
        <f t="shared" si="430"/>
        <v>4.6815942205702624E-5</v>
      </c>
      <c r="AV321" s="5">
        <f t="shared" si="431"/>
        <v>1.543358041018576E-5</v>
      </c>
      <c r="AW321" s="5">
        <f t="shared" si="432"/>
        <v>9.4770737785296614E-8</v>
      </c>
      <c r="AX321" s="5">
        <f t="shared" si="433"/>
        <v>1.0344779448870594E-3</v>
      </c>
      <c r="AY321" s="5">
        <f t="shared" si="434"/>
        <v>6.575601556769742E-4</v>
      </c>
      <c r="AZ321" s="5">
        <f t="shared" si="435"/>
        <v>2.0898722900328869E-4</v>
      </c>
      <c r="BA321" s="5">
        <f t="shared" si="436"/>
        <v>4.4280523497258715E-5</v>
      </c>
      <c r="BB321" s="5">
        <f t="shared" si="437"/>
        <v>7.0366671585961795E-6</v>
      </c>
      <c r="BC321" s="5">
        <f t="shared" si="438"/>
        <v>8.9456367342055262E-7</v>
      </c>
      <c r="BD321" s="5">
        <f t="shared" si="439"/>
        <v>1.297804530663716E-5</v>
      </c>
      <c r="BE321" s="5">
        <f t="shared" si="440"/>
        <v>1.7113632354289795E-5</v>
      </c>
      <c r="BF321" s="5">
        <f t="shared" si="441"/>
        <v>1.128353328401517E-5</v>
      </c>
      <c r="BG321" s="5">
        <f t="shared" si="442"/>
        <v>4.9597155739437486E-6</v>
      </c>
      <c r="BH321" s="5">
        <f t="shared" si="443"/>
        <v>1.6350449337488166E-6</v>
      </c>
      <c r="BI321" s="5">
        <f t="shared" si="444"/>
        <v>4.3121374934037479E-7</v>
      </c>
      <c r="BJ321" s="8">
        <f t="shared" si="445"/>
        <v>0.53214777791455758</v>
      </c>
      <c r="BK321" s="8">
        <f t="shared" si="446"/>
        <v>0.28838739323845031</v>
      </c>
      <c r="BL321" s="8">
        <f t="shared" si="447"/>
        <v>0.17361483336607422</v>
      </c>
      <c r="BM321" s="8">
        <f t="shared" si="448"/>
        <v>0.31051376283829085</v>
      </c>
      <c r="BN321" s="8">
        <f t="shared" si="449"/>
        <v>0.68904261681855594</v>
      </c>
    </row>
    <row r="322" spans="1:66" x14ac:dyDescent="0.25">
      <c r="A322" t="s">
        <v>112</v>
      </c>
      <c r="B322" t="s">
        <v>358</v>
      </c>
      <c r="C322" t="s">
        <v>113</v>
      </c>
      <c r="D322" t="s">
        <v>509</v>
      </c>
      <c r="E322">
        <f>VLOOKUP(A322,home!$A$2:$E$405,3,FALSE)</f>
        <v>1.3270999999999999</v>
      </c>
      <c r="F322">
        <f>VLOOKUP(B322,home!$B$2:$E$405,3,FALSE)</f>
        <v>1.2056</v>
      </c>
      <c r="G322">
        <f>VLOOKUP(C322,away!$B$2:$E$405,4,FALSE)</f>
        <v>0.9042</v>
      </c>
      <c r="H322">
        <f>VLOOKUP(A322,away!$A$2:$E$405,3,FALSE)</f>
        <v>0.94389999999999996</v>
      </c>
      <c r="I322">
        <f>VLOOKUP(C322,away!$B$2:$E$405,3,FALSE)</f>
        <v>1.4832000000000001</v>
      </c>
      <c r="J322">
        <f>VLOOKUP(B322,home!$B$2:$E$405,4,FALSE)</f>
        <v>0.63570000000000004</v>
      </c>
      <c r="K322" s="3">
        <f t="shared" ref="K322:K385" si="450">E322*F322*G322</f>
        <v>1.4466763813920001</v>
      </c>
      <c r="L322" s="3">
        <f t="shared" ref="L322:L385" si="451">H322*I322*J322</f>
        <v>0.88997521953600012</v>
      </c>
      <c r="M322" s="5">
        <f t="shared" ref="M322:M385" si="452">_xlfn.POISSON.DIST(0,K322,FALSE) * _xlfn.POISSON.DIST(0,L322,FALSE)</f>
        <v>9.6650722210138693E-2</v>
      </c>
      <c r="N322" s="5">
        <f t="shared" ref="N322:N385" si="453">_xlfn.POISSON.DIST(1,K322,FALSE) * _xlfn.POISSON.DIST(0,L322,FALSE)</f>
        <v>0.13982231706588685</v>
      </c>
      <c r="O322" s="5">
        <f t="shared" ref="O322:O385" si="454">_xlfn.POISSON.DIST(0,K322,FALSE) * _xlfn.POISSON.DIST(1,L322,FALSE)</f>
        <v>8.6016747717281142E-2</v>
      </c>
      <c r="P322" s="5">
        <f t="shared" ref="P322:P385" si="455">_xlfn.POISSON.DIST(1,K322,FALSE) * _xlfn.POISSON.DIST(1,L322,FALSE)</f>
        <v>0.12443839732674486</v>
      </c>
      <c r="Q322" s="5">
        <f t="shared" ref="Q322:Q385" si="456">_xlfn.POISSON.DIST(2,K322,FALSE) * _xlfn.POISSON.DIST(0,L322,FALSE)</f>
        <v>0.10113882184536106</v>
      </c>
      <c r="R322" s="5">
        <f t="shared" ref="R322:R385" si="457">_xlfn.POISSON.DIST(0,K322,FALSE) * _xlfn.POISSON.DIST(2,L322,FALSE)</f>
        <v>3.8276386966730004E-2</v>
      </c>
      <c r="S322" s="5">
        <f t="shared" ref="S322:S385" si="458">_xlfn.POISSON.DIST(2,K322,FALSE) * _xlfn.POISSON.DIST(2,L322,FALSE)</f>
        <v>4.0053799845337454E-2</v>
      </c>
      <c r="T322" s="5">
        <f t="shared" ref="T322:T385" si="459">_xlfn.POISSON.DIST(2,K322,FALSE) * _xlfn.POISSON.DIST(1,L322,FALSE)</f>
        <v>9.0011045175437607E-2</v>
      </c>
      <c r="U322" s="5">
        <f t="shared" ref="U322:U385" si="460">_xlfn.POISSON.DIST(1,K322,FALSE) * _xlfn.POISSON.DIST(2,L322,FALSE)</f>
        <v>5.537354498978888E-2</v>
      </c>
      <c r="V322" s="5">
        <f t="shared" ref="V322:V385" si="461">_xlfn.POISSON.DIST(3,K322,FALSE) * _xlfn.POISSON.DIST(3,L322,FALSE)</f>
        <v>5.7299458706386126E-3</v>
      </c>
      <c r="W322" s="5">
        <f t="shared" ref="W322:W385" si="462">_xlfn.POISSON.DIST(3,K322,FALSE) * _xlfn.POISSON.DIST(0,L322,FALSE)</f>
        <v>4.8771714935165703E-2</v>
      </c>
      <c r="X322" s="5">
        <f t="shared" ref="X322:X385" si="463">_xlfn.POISSON.DIST(3,K322,FALSE) * _xlfn.POISSON.DIST(1,L322,FALSE)</f>
        <v>4.3405617706571309E-2</v>
      </c>
      <c r="Y322" s="5">
        <f t="shared" ref="Y322:Y385" si="464">_xlfn.POISSON.DIST(3,K322,FALSE) * _xlfn.POISSON.DIST(2,L322,FALSE)</f>
        <v>1.9314962073750743E-2</v>
      </c>
      <c r="Z322" s="5">
        <f t="shared" ref="Z322:Z385" si="465">_xlfn.POISSON.DIST(0,K322,FALSE) * _xlfn.POISSON.DIST(3,L322,FALSE)</f>
        <v>1.1355011964586811E-2</v>
      </c>
      <c r="AA322" s="5">
        <f t="shared" ref="AA322:AA385" si="466">_xlfn.POISSON.DIST(1,K322,FALSE) * _xlfn.POISSON.DIST(3,L322,FALSE)</f>
        <v>1.6427027619591313E-2</v>
      </c>
      <c r="AB322" s="5">
        <f t="shared" ref="AB322:AB385" si="467">_xlfn.POISSON.DIST(2,K322,FALSE) * _xlfn.POISSON.DIST(3,L322,FALSE)</f>
        <v>1.1882296436868403E-2</v>
      </c>
      <c r="AC322" s="5">
        <f t="shared" ref="AC322:AC385" si="468">_xlfn.POISSON.DIST(4,K322,FALSE) * _xlfn.POISSON.DIST(4,L322,FALSE)</f>
        <v>4.6108377710890521E-4</v>
      </c>
      <c r="AD322" s="5">
        <f t="shared" ref="AD322:AD385" si="469">_xlfn.POISSON.DIST(4,K322,FALSE) * _xlfn.POISSON.DIST(0,L322,FALSE)</f>
        <v>1.7639222019171924E-2</v>
      </c>
      <c r="AE322" s="5">
        <f t="shared" ref="AE322:AE385" si="470">_xlfn.POISSON.DIST(4,K322,FALSE) * _xlfn.POISSON.DIST(1,L322,FALSE)</f>
        <v>1.569847048895678E-2</v>
      </c>
      <c r="AF322" s="5">
        <f t="shared" ref="AF322:AF385" si="471">_xlfn.POISSON.DIST(4,K322,FALSE) * _xlfn.POISSON.DIST(2,L322,FALSE)</f>
        <v>6.9856248598943642E-3</v>
      </c>
      <c r="AG322" s="5">
        <f t="shared" ref="AG322:AG385" si="472">_xlfn.POISSON.DIST(4,K322,FALSE) * _xlfn.POISSON.DIST(3,L322,FALSE)</f>
        <v>2.0723443394268758E-3</v>
      </c>
      <c r="AH322" s="5">
        <f t="shared" ref="AH322:AH385" si="473">_xlfn.POISSON.DIST(0,K322,FALSE) * _xlfn.POISSON.DIST(4,L322,FALSE)</f>
        <v>2.5264198165042637E-3</v>
      </c>
      <c r="AI322" s="5">
        <f t="shared" ref="AI322:AI385" si="474">_xlfn.POISSON.DIST(1,K322,FALSE) * _xlfn.POISSON.DIST(4,L322,FALSE)</f>
        <v>3.6549118780174294E-3</v>
      </c>
      <c r="AJ322" s="5">
        <f t="shared" ref="AJ322:AJ385" si="475">_xlfn.POISSON.DIST(2,K322,FALSE) * _xlfn.POISSON.DIST(4,L322,FALSE)</f>
        <v>2.6437373449984475E-3</v>
      </c>
      <c r="AK322" s="5">
        <f t="shared" ref="AK322:AK385" si="476">_xlfn.POISSON.DIST(3,K322,FALSE) * _xlfn.POISSON.DIST(4,L322,FALSE)</f>
        <v>1.274877458537749E-3</v>
      </c>
      <c r="AL322" s="5">
        <f t="shared" ref="AL322:AL385" si="477">_xlfn.POISSON.DIST(5,K322,FALSE) * _xlfn.POISSON.DIST(5,L322,FALSE)</f>
        <v>2.3745927581191067E-5</v>
      </c>
      <c r="AM322" s="5">
        <f t="shared" ref="AM322:AM385" si="478">_xlfn.POISSON.DIST(5,K322,FALSE) * _xlfn.POISSON.DIST(0,L322,FALSE)</f>
        <v>5.1036491762531432E-3</v>
      </c>
      <c r="AN322" s="5">
        <f t="shared" ref="AN322:AN385" si="479">_xlfn.POISSON.DIST(5,K322,FALSE) * _xlfn.POISSON.DIST(1,L322,FALSE)</f>
        <v>4.5421212960706165E-3</v>
      </c>
      <c r="AO322" s="5">
        <f t="shared" ref="AO322:AO385" si="480">_xlfn.POISSON.DIST(5,K322,FALSE) * _xlfn.POISSON.DIST(2,L322,FALSE)</f>
        <v>2.021187698814794E-3</v>
      </c>
      <c r="AP322" s="5">
        <f t="shared" ref="AP322:AP385" si="481">_xlfn.POISSON.DIST(5,K322,FALSE) * _xlfn.POISSON.DIST(3,L322,FALSE)</f>
        <v>5.9960232199205322E-4</v>
      </c>
      <c r="AQ322" s="5">
        <f t="shared" ref="AQ322:AQ385" si="482">_xlfn.POISSON.DIST(5,K322,FALSE) * _xlfn.POISSON.DIST(4,L322,FALSE)</f>
        <v>1.3340780203729323E-4</v>
      </c>
      <c r="AR322" s="5">
        <f t="shared" ref="AR322:AR385" si="483">_xlfn.POISSON.DIST(0,K322,FALSE) * _xlfn.POISSON.DIST(5,L322,FALSE)</f>
        <v>4.4969020616669682E-4</v>
      </c>
      <c r="AS322" s="5">
        <f t="shared" ref="AS322:AS385" si="484">_xlfn.POISSON.DIST(1,K322,FALSE) * _xlfn.POISSON.DIST(5,L322,FALSE)</f>
        <v>6.5055620020465943E-4</v>
      </c>
      <c r="AT322" s="5">
        <f t="shared" ref="AT322:AT385" si="485">_xlfn.POISSON.DIST(2,K322,FALSE) * _xlfn.POISSON.DIST(5,L322,FALSE)</f>
        <v>4.7057214480210319E-4</v>
      </c>
      <c r="AU322" s="5">
        <f t="shared" ref="AU322:AU385" si="486">_xlfn.POISSON.DIST(3,K322,FALSE) * _xlfn.POISSON.DIST(5,L322,FALSE)</f>
        <v>2.2692186920872628E-4</v>
      </c>
      <c r="AV322" s="5">
        <f t="shared" ref="AV322:AV385" si="487">_xlfn.POISSON.DIST(4,K322,FALSE) * _xlfn.POISSON.DIST(5,L322,FALSE)</f>
        <v>8.207062715139724E-5</v>
      </c>
      <c r="AW322" s="5">
        <f t="shared" ref="AW322:AW385" si="488">_xlfn.POISSON.DIST(6,K322,FALSE) * _xlfn.POISSON.DIST(6,L322,FALSE)</f>
        <v>8.4925075906479904E-7</v>
      </c>
      <c r="AX322" s="5">
        <f t="shared" ref="AX322:AX385" si="489">_xlfn.POISSON.DIST(6,K322,FALSE) * _xlfn.POISSON.DIST(0,L322,FALSE)</f>
        <v>1.2305547870326953E-3</v>
      </c>
      <c r="AY322" s="5">
        <f t="shared" ref="AY322:AY385" si="490">_xlfn.POISSON.DIST(6,K322,FALSE) * _xlfn.POISSON.DIST(1,L322,FALSE)</f>
        <v>1.0951632667404987E-3</v>
      </c>
      <c r="AZ322" s="5">
        <f t="shared" ref="AZ322:AZ385" si="491">_xlfn.POISSON.DIST(6,K322,FALSE) * _xlfn.POISSON.DIST(2,L322,FALSE)</f>
        <v>4.8733408437256917E-4</v>
      </c>
      <c r="BA322" s="5">
        <f t="shared" ref="BA322:BA385" si="492">_xlfn.POISSON.DIST(6,K322,FALSE) * _xlfn.POISSON.DIST(3,L322,FALSE)</f>
        <v>1.4457175290895097E-4</v>
      </c>
      <c r="BB322" s="5">
        <f t="shared" ref="BB322:BB385" si="493">_xlfn.POISSON.DIST(6,K322,FALSE) * _xlfn.POISSON.DIST(4,L322,FALSE)</f>
        <v>3.2166319383462003E-5</v>
      </c>
      <c r="BC322" s="5">
        <f t="shared" ref="BC322:BC385" si="494">_xlfn.POISSON.DIST(6,K322,FALSE) * _xlfn.POISSON.DIST(5,L322,FALSE)</f>
        <v>5.7254454309923399E-6</v>
      </c>
      <c r="BD322" s="5">
        <f t="shared" ref="BD322:BD385" si="495">_xlfn.POISSON.DIST(0,K322,FALSE) * _xlfn.POISSON.DIST(6,L322,FALSE)</f>
        <v>6.6702189992732497E-5</v>
      </c>
      <c r="BE322" s="5">
        <f t="shared" ref="BE322:BE385" si="496">_xlfn.POISSON.DIST(1,K322,FALSE) * _xlfn.POISSON.DIST(6,L322,FALSE)</f>
        <v>9.6496482849607932E-5</v>
      </c>
      <c r="BF322" s="5">
        <f t="shared" ref="BF322:BF385" si="497">_xlfn.POISSON.DIST(2,K322,FALSE) * _xlfn.POISSON.DIST(6,L322,FALSE)</f>
        <v>6.9799591312963004E-5</v>
      </c>
      <c r="BG322" s="5">
        <f t="shared" ref="BG322:BG385" si="498">_xlfn.POISSON.DIST(3,K322,FALSE) * _xlfn.POISSON.DIST(6,L322,FALSE)</f>
        <v>3.3659140061092604E-5</v>
      </c>
      <c r="BH322" s="5">
        <f t="shared" ref="BH322:BH385" si="499">_xlfn.POISSON.DIST(4,K322,FALSE) * _xlfn.POISSON.DIST(6,L322,FALSE)</f>
        <v>1.217347073608699E-5</v>
      </c>
      <c r="BI322" s="5">
        <f t="shared" ref="BI322:BI385" si="500">_xlfn.POISSON.DIST(5,K322,FALSE) * _xlfn.POISSON.DIST(6,L322,FALSE)</f>
        <v>3.5222145186927453E-6</v>
      </c>
      <c r="BJ322" s="8">
        <f t="shared" ref="BJ322:BJ385" si="501">SUM(N322,Q322,T322,W322,X322,Y322,AD322,AE322,AF322,AG322,AM322,AN322,AO322,AP322,AQ322,AX322,AY322,AZ322,BA322,BB322,BC322)</f>
        <v>0.5002556244606603</v>
      </c>
      <c r="BK322" s="8">
        <f t="shared" ref="BK322:BK385" si="502">SUM(M322,P322,S322,V322,AC322,AL322,AY322)</f>
        <v>0.26845285822429021</v>
      </c>
      <c r="BL322" s="8">
        <f t="shared" ref="BL322:BL385" si="503">SUM(O322,R322,U322,AA322,AB322,AH322,AI322,AJ322,AK322,AR322,AS322,AT322,AU322,AV322,BD322,BE322,BF322,BG322,BH322,BI322)</f>
        <v>0.22023811436532237</v>
      </c>
      <c r="BM322" s="8">
        <f t="shared" ref="BM322:BM385" si="504">SUM(S322:BI322)</f>
        <v>0.41286390186673572</v>
      </c>
      <c r="BN322" s="8">
        <f t="shared" ref="BN322:BN385" si="505">SUM(M322:R322)</f>
        <v>0.58634339313214257</v>
      </c>
    </row>
    <row r="323" spans="1:66" s="14" customFormat="1" x14ac:dyDescent="0.25">
      <c r="A323" t="s">
        <v>112</v>
      </c>
      <c r="B323" t="s">
        <v>131</v>
      </c>
      <c r="C323" t="s">
        <v>93</v>
      </c>
      <c r="D323" t="s">
        <v>509</v>
      </c>
      <c r="E323">
        <f>VLOOKUP(A323,home!$A$2:$E$405,3,FALSE)</f>
        <v>1.3270999999999999</v>
      </c>
      <c r="F323">
        <f>VLOOKUP(B323,home!$B$2:$E$405,3,FALSE)</f>
        <v>1.3187</v>
      </c>
      <c r="G323">
        <f>VLOOKUP(C323,away!$B$2:$E$405,4,FALSE)</f>
        <v>1.3187</v>
      </c>
      <c r="H323">
        <f>VLOOKUP(A323,away!$A$2:$E$405,3,FALSE)</f>
        <v>0.94389999999999996</v>
      </c>
      <c r="I323">
        <f>VLOOKUP(C323,away!$B$2:$E$405,3,FALSE)</f>
        <v>0.26490000000000002</v>
      </c>
      <c r="J323">
        <f>VLOOKUP(B323,home!$B$2:$E$405,4,FALSE)</f>
        <v>1.0593999999999999</v>
      </c>
      <c r="K323" s="3">
        <f t="shared" si="450"/>
        <v>2.307786675599</v>
      </c>
      <c r="L323" s="3">
        <f t="shared" si="451"/>
        <v>0.26489143313399999</v>
      </c>
      <c r="M323" s="5">
        <f t="shared" si="452"/>
        <v>7.6330849133133455E-2</v>
      </c>
      <c r="N323" s="5">
        <f t="shared" si="453"/>
        <v>0.17615531656660285</v>
      </c>
      <c r="O323" s="5">
        <f t="shared" si="454"/>
        <v>2.0219388019210863E-2</v>
      </c>
      <c r="P323" s="5">
        <f t="shared" si="455"/>
        <v>4.6662034259500884E-2</v>
      </c>
      <c r="Q323" s="5">
        <f t="shared" si="456"/>
        <v>0.20326444620416501</v>
      </c>
      <c r="R323" s="5">
        <f t="shared" si="457"/>
        <v>2.6779713347505969E-3</v>
      </c>
      <c r="S323" s="5">
        <f t="shared" si="458"/>
        <v>7.1312761025270031E-3</v>
      </c>
      <c r="T323" s="5">
        <f t="shared" si="459"/>
        <v>5.384301046021011E-2</v>
      </c>
      <c r="U323" s="5">
        <f t="shared" si="460"/>
        <v>6.1801865639734962E-3</v>
      </c>
      <c r="V323" s="5">
        <f t="shared" si="461"/>
        <v>4.8438235740147977E-4</v>
      </c>
      <c r="W323" s="5">
        <f t="shared" si="462"/>
        <v>0.15636366019099388</v>
      </c>
      <c r="X323" s="5">
        <f t="shared" si="463"/>
        <v>4.1419394038070149E-2</v>
      </c>
      <c r="Y323" s="5">
        <f t="shared" si="464"/>
        <v>5.4858213231431278E-3</v>
      </c>
      <c r="Z323" s="5">
        <f t="shared" si="465"/>
        <v>2.3645722158461885E-4</v>
      </c>
      <c r="AA323" s="5">
        <f t="shared" si="466"/>
        <v>5.456928253221436E-4</v>
      </c>
      <c r="AB323" s="5">
        <f t="shared" si="467"/>
        <v>6.2967131562420803E-4</v>
      </c>
      <c r="AC323" s="5">
        <f t="shared" si="468"/>
        <v>1.850682457719651E-5</v>
      </c>
      <c r="AD323" s="5">
        <f t="shared" si="469"/>
        <v>9.0213492884166385E-2</v>
      </c>
      <c r="AE323" s="5">
        <f t="shared" si="470"/>
        <v>2.3896781418110743E-2</v>
      </c>
      <c r="AF323" s="5">
        <f t="shared" si="471"/>
        <v>3.1650263385666474E-3</v>
      </c>
      <c r="AG323" s="5">
        <f t="shared" si="472"/>
        <v>2.7946278757659201E-4</v>
      </c>
      <c r="AH323" s="5">
        <f t="shared" si="473"/>
        <v>1.5658873075108366E-5</v>
      </c>
      <c r="AI323" s="5">
        <f t="shared" si="474"/>
        <v>3.6137338637631022E-5</v>
      </c>
      <c r="AJ323" s="5">
        <f t="shared" si="475"/>
        <v>4.1698634299766912E-5</v>
      </c>
      <c r="AK323" s="5">
        <f t="shared" si="476"/>
        <v>3.2077184209225833E-5</v>
      </c>
      <c r="AL323" s="5">
        <f t="shared" si="477"/>
        <v>4.5253843879007109E-7</v>
      </c>
      <c r="AM323" s="5">
        <f t="shared" si="478"/>
        <v>4.1638699367464886E-2</v>
      </c>
      <c r="AN323" s="5">
        <f t="shared" si="479"/>
        <v>1.1029734749283551E-2</v>
      </c>
      <c r="AO323" s="5">
        <f t="shared" si="480"/>
        <v>1.4608411224127998E-3</v>
      </c>
      <c r="AP323" s="5">
        <f t="shared" si="481"/>
        <v>1.2898809949900259E-4</v>
      </c>
      <c r="AQ323" s="5">
        <f t="shared" si="482"/>
        <v>8.5419606333804427E-6</v>
      </c>
      <c r="AR323" s="5">
        <f t="shared" si="483"/>
        <v>8.295802660257721E-7</v>
      </c>
      <c r="AS323" s="5">
        <f t="shared" si="484"/>
        <v>1.9144942842741503E-6</v>
      </c>
      <c r="AT323" s="5">
        <f t="shared" si="485"/>
        <v>2.209122199879165E-6</v>
      </c>
      <c r="AU323" s="5">
        <f t="shared" si="486"/>
        <v>1.6993942592170289E-6</v>
      </c>
      <c r="AV323" s="5">
        <f t="shared" si="487"/>
        <v>9.804598570026232E-7</v>
      </c>
      <c r="AW323" s="5">
        <f t="shared" si="488"/>
        <v>7.6845165102443808E-9</v>
      </c>
      <c r="AX323" s="5">
        <f t="shared" si="489"/>
        <v>1.6015539264917986E-2</v>
      </c>
      <c r="AY323" s="5">
        <f t="shared" si="490"/>
        <v>4.2423791482979738E-3</v>
      </c>
      <c r="AZ323" s="5">
        <f t="shared" si="491"/>
        <v>5.6188494624522412E-4</v>
      </c>
      <c r="BA323" s="5">
        <f t="shared" si="492"/>
        <v>4.9612836222439335E-5</v>
      </c>
      <c r="BB323" s="5">
        <f t="shared" si="493"/>
        <v>3.2855038222010943E-6</v>
      </c>
      <c r="BC323" s="5">
        <f t="shared" si="494"/>
        <v>1.740603632060165E-7</v>
      </c>
      <c r="BD323" s="5">
        <f t="shared" si="495"/>
        <v>3.6624784261208632E-8</v>
      </c>
      <c r="BE323" s="5">
        <f t="shared" si="496"/>
        <v>8.4522189114705246E-8</v>
      </c>
      <c r="BF323" s="5">
        <f t="shared" si="497"/>
        <v>9.7529590915687822E-8</v>
      </c>
      <c r="BG323" s="5">
        <f t="shared" si="498"/>
        <v>7.5025830130615199E-8</v>
      </c>
      <c r="BH323" s="5">
        <f t="shared" si="499"/>
        <v>4.3285902775296943E-8</v>
      </c>
      <c r="BI323" s="5">
        <f t="shared" si="500"/>
        <v>1.9978925933220815E-8</v>
      </c>
      <c r="BJ323" s="8">
        <f t="shared" si="501"/>
        <v>0.82922609327076813</v>
      </c>
      <c r="BK323" s="8">
        <f t="shared" si="502"/>
        <v>0.13486988036387676</v>
      </c>
      <c r="BL323" s="8">
        <f t="shared" si="503"/>
        <v>3.0386472107192575E-2</v>
      </c>
      <c r="BM323" s="8">
        <f t="shared" si="504"/>
        <v>0.46516652598227681</v>
      </c>
      <c r="BN323" s="8">
        <f t="shared" si="505"/>
        <v>0.52531000551736362</v>
      </c>
    </row>
    <row r="324" spans="1:66" x14ac:dyDescent="0.25">
      <c r="A324" t="s">
        <v>112</v>
      </c>
      <c r="B324" t="s">
        <v>132</v>
      </c>
      <c r="C324" t="s">
        <v>130</v>
      </c>
      <c r="D324" t="s">
        <v>509</v>
      </c>
      <c r="E324">
        <f>VLOOKUP(A324,home!$A$2:$E$405,3,FALSE)</f>
        <v>1.3270999999999999</v>
      </c>
      <c r="F324">
        <f>VLOOKUP(B324,home!$B$2:$E$405,3,FALSE)</f>
        <v>1.3187</v>
      </c>
      <c r="G324">
        <f>VLOOKUP(C324,away!$B$2:$E$405,4,FALSE)</f>
        <v>1.0548999999999999</v>
      </c>
      <c r="H324">
        <f>VLOOKUP(A324,away!$A$2:$E$405,3,FALSE)</f>
        <v>0.94389999999999996</v>
      </c>
      <c r="I324">
        <f>VLOOKUP(C324,away!$B$2:$E$405,3,FALSE)</f>
        <v>1.0593999999999999</v>
      </c>
      <c r="J324">
        <f>VLOOKUP(B324,home!$B$2:$E$405,4,FALSE)</f>
        <v>1.0593999999999999</v>
      </c>
      <c r="K324" s="3">
        <f t="shared" si="450"/>
        <v>1.8461243376729999</v>
      </c>
      <c r="L324" s="3">
        <f t="shared" si="451"/>
        <v>1.0593657390039997</v>
      </c>
      <c r="M324" s="5">
        <f t="shared" si="452"/>
        <v>5.472196606969814E-2</v>
      </c>
      <c r="N324" s="5">
        <f t="shared" si="453"/>
        <v>0.10102355336658583</v>
      </c>
      <c r="O324" s="5">
        <f t="shared" si="454"/>
        <v>5.7970576025177564E-2</v>
      </c>
      <c r="P324" s="5">
        <f t="shared" si="455"/>
        <v>0.10702089126900319</v>
      </c>
      <c r="Q324" s="5">
        <f t="shared" si="456"/>
        <v>9.3251020274130653E-2</v>
      </c>
      <c r="R324" s="5">
        <f t="shared" si="457"/>
        <v>3.0706021055699886E-2</v>
      </c>
      <c r="S324" s="5">
        <f t="shared" si="458"/>
        <v>5.2325747732746765E-2</v>
      </c>
      <c r="T324" s="5">
        <f t="shared" si="459"/>
        <v>9.8786936005581374E-2</v>
      </c>
      <c r="U324" s="5">
        <f t="shared" si="460"/>
        <v>5.6687132784027129E-2</v>
      </c>
      <c r="V324" s="5">
        <f t="shared" si="461"/>
        <v>1.1370506338945529E-2</v>
      </c>
      <c r="W324" s="5">
        <f t="shared" si="462"/>
        <v>5.738432601363698E-2</v>
      </c>
      <c r="X324" s="5">
        <f t="shared" si="463"/>
        <v>6.0790988934682974E-2</v>
      </c>
      <c r="Y324" s="5">
        <f t="shared" si="464"/>
        <v>3.2199945458787203E-2</v>
      </c>
      <c r="Z324" s="5">
        <f t="shared" si="465"/>
        <v>1.0842968895847961E-2</v>
      </c>
      <c r="AA324" s="5">
        <f t="shared" si="466"/>
        <v>2.0017468771256253E-2</v>
      </c>
      <c r="AB324" s="5">
        <f t="shared" si="467"/>
        <v>1.8477368138612713E-2</v>
      </c>
      <c r="AC324" s="5">
        <f t="shared" si="468"/>
        <v>1.3898460366718703E-3</v>
      </c>
      <c r="AD324" s="5">
        <f t="shared" si="469"/>
        <v>2.6484650213684253E-2</v>
      </c>
      <c r="AE324" s="5">
        <f t="shared" si="470"/>
        <v>2.8056931045882055E-2</v>
      </c>
      <c r="AF324" s="5">
        <f t="shared" si="471"/>
        <v>1.4861275745802554E-2</v>
      </c>
      <c r="AG324" s="5">
        <f t="shared" si="472"/>
        <v>5.2478421209981125E-3</v>
      </c>
      <c r="AH324" s="5">
        <f t="shared" si="473"/>
        <v>2.8716674393368387E-3</v>
      </c>
      <c r="AI324" s="5">
        <f t="shared" si="474"/>
        <v>5.3014551494628397E-3</v>
      </c>
      <c r="AJ324" s="5">
        <f t="shared" si="475"/>
        <v>4.8935726882526022E-3</v>
      </c>
      <c r="AK324" s="5">
        <f t="shared" si="476"/>
        <v>3.0113812126516724E-3</v>
      </c>
      <c r="AL324" s="5">
        <f t="shared" si="477"/>
        <v>1.0872603618215425E-4</v>
      </c>
      <c r="AM324" s="5">
        <f t="shared" si="478"/>
        <v>9.7787914668477881E-3</v>
      </c>
      <c r="AN324" s="5">
        <f t="shared" si="479"/>
        <v>1.0359316648843212E-2</v>
      </c>
      <c r="AO324" s="5">
        <f t="shared" si="480"/>
        <v>5.4871525686391136E-3</v>
      </c>
      <c r="AP324" s="5">
        <f t="shared" si="481"/>
        <v>1.9376338119680232E-3</v>
      </c>
      <c r="AQ324" s="5">
        <f t="shared" si="482"/>
        <v>5.131657187836603E-4</v>
      </c>
      <c r="AR324" s="5">
        <f t="shared" si="483"/>
        <v>6.0842921980935904E-4</v>
      </c>
      <c r="AS324" s="5">
        <f t="shared" si="484"/>
        <v>1.1232359904414528E-3</v>
      </c>
      <c r="AT324" s="5">
        <f t="shared" si="485"/>
        <v>1.036816649452102E-3</v>
      </c>
      <c r="AU324" s="5">
        <f t="shared" si="486"/>
        <v>6.3803081675270024E-4</v>
      </c>
      <c r="AV324" s="5">
        <f t="shared" si="487"/>
        <v>2.9447105474813531E-4</v>
      </c>
      <c r="AW324" s="5">
        <f t="shared" si="488"/>
        <v>5.90660495637751E-6</v>
      </c>
      <c r="AX324" s="5">
        <f t="shared" si="489"/>
        <v>3.0088108199961259E-3</v>
      </c>
      <c r="AY324" s="5">
        <f t="shared" si="490"/>
        <v>3.1874310978484261E-3</v>
      </c>
      <c r="AZ324" s="5">
        <f t="shared" si="491"/>
        <v>1.688327650248264E-3</v>
      </c>
      <c r="BA324" s="5">
        <f t="shared" si="492"/>
        <v>5.9618548962871284E-4</v>
      </c>
      <c r="BB324" s="5">
        <f t="shared" si="493"/>
        <v>1.5789462045099565E-4</v>
      </c>
      <c r="BC324" s="5">
        <f t="shared" si="494"/>
        <v>3.3453630255765024E-5</v>
      </c>
      <c r="BD324" s="5">
        <f t="shared" si="495"/>
        <v>1.074248450124947E-4</v>
      </c>
      <c r="BE324" s="5">
        <f t="shared" si="496"/>
        <v>1.9831962084831641E-4</v>
      </c>
      <c r="BF324" s="5">
        <f t="shared" si="497"/>
        <v>1.8306133934307939E-4</v>
      </c>
      <c r="BG324" s="5">
        <f t="shared" si="498"/>
        <v>1.1265133128275824E-4</v>
      </c>
      <c r="BH324" s="5">
        <f t="shared" si="499"/>
        <v>5.1992091088090913E-5</v>
      </c>
      <c r="BI324" s="5">
        <f t="shared" si="500"/>
        <v>1.9196772944847234E-5</v>
      </c>
      <c r="BJ324" s="8">
        <f t="shared" si="501"/>
        <v>0.55483563270328218</v>
      </c>
      <c r="BK324" s="8">
        <f t="shared" si="502"/>
        <v>0.23012511458109605</v>
      </c>
      <c r="BL324" s="8">
        <f t="shared" si="503"/>
        <v>0.20431027299620089</v>
      </c>
      <c r="BM324" s="8">
        <f t="shared" si="504"/>
        <v>0.55223843662323968</v>
      </c>
      <c r="BN324" s="8">
        <f t="shared" si="505"/>
        <v>0.44469402806029523</v>
      </c>
    </row>
    <row r="325" spans="1:66" x14ac:dyDescent="0.25">
      <c r="A325" t="s">
        <v>134</v>
      </c>
      <c r="B325" t="s">
        <v>300</v>
      </c>
      <c r="C325" t="s">
        <v>338</v>
      </c>
      <c r="D325" t="s">
        <v>509</v>
      </c>
      <c r="E325">
        <f>VLOOKUP(A325,home!$A$2:$E$405,3,FALSE)</f>
        <v>1.5832999999999999</v>
      </c>
      <c r="F325">
        <f>VLOOKUP(B325,home!$B$2:$E$405,3,FALSE)</f>
        <v>0.78949999999999998</v>
      </c>
      <c r="G325">
        <f>VLOOKUP(C325,away!$B$2:$E$405,4,FALSE)</f>
        <v>0.88419999999999999</v>
      </c>
      <c r="H325">
        <f>VLOOKUP(A325,away!$A$2:$E$405,3,FALSE)</f>
        <v>1.1943999999999999</v>
      </c>
      <c r="I325">
        <f>VLOOKUP(C325,away!$B$2:$E$405,3,FALSE)</f>
        <v>2.1768000000000001</v>
      </c>
      <c r="J325">
        <f>VLOOKUP(B325,home!$B$2:$E$405,4,FALSE)</f>
        <v>1.0466</v>
      </c>
      <c r="K325" s="3">
        <f t="shared" si="450"/>
        <v>1.10526357247</v>
      </c>
      <c r="L325" s="3">
        <f t="shared" si="451"/>
        <v>2.7211285182719998</v>
      </c>
      <c r="M325" s="5">
        <f t="shared" si="452"/>
        <v>2.1788083420282933E-2</v>
      </c>
      <c r="N325" s="5">
        <f t="shared" si="453"/>
        <v>2.408157491837629E-2</v>
      </c>
      <c r="O325" s="5">
        <f t="shared" si="454"/>
        <v>5.9288175153421219E-2</v>
      </c>
      <c r="P325" s="5">
        <f t="shared" si="455"/>
        <v>6.5529060275297424E-2</v>
      </c>
      <c r="Q325" s="5">
        <f t="shared" si="456"/>
        <v>1.3308243762494266E-2</v>
      </c>
      <c r="R325" s="5">
        <f t="shared" si="457"/>
        <v>8.0665372103139954E-2</v>
      </c>
      <c r="S325" s="5">
        <f t="shared" si="458"/>
        <v>4.9270714382410374E-2</v>
      </c>
      <c r="T325" s="5">
        <f t="shared" si="459"/>
        <v>3.6213441630238603E-2</v>
      </c>
      <c r="U325" s="5">
        <f t="shared" si="460"/>
        <v>8.9156497345338329E-2</v>
      </c>
      <c r="V325" s="5">
        <f t="shared" si="461"/>
        <v>1.6464982003094559E-2</v>
      </c>
      <c r="W325" s="5">
        <f t="shared" si="462"/>
        <v>4.903039014745334E-3</v>
      </c>
      <c r="X325" s="5">
        <f t="shared" si="463"/>
        <v>1.3341799289223777E-2</v>
      </c>
      <c r="Y325" s="5">
        <f t="shared" si="464"/>
        <v>1.815237526548396E-2</v>
      </c>
      <c r="Z325" s="5">
        <f t="shared" si="465"/>
        <v>7.3166948155625591E-2</v>
      </c>
      <c r="AA325" s="5">
        <f t="shared" si="466"/>
        <v>8.0868762505214006E-2</v>
      </c>
      <c r="AB325" s="5">
        <f t="shared" si="467"/>
        <v>4.4690648673870417E-2</v>
      </c>
      <c r="AC325" s="5">
        <f t="shared" si="468"/>
        <v>3.0949681796818515E-3</v>
      </c>
      <c r="AD325" s="5">
        <f t="shared" si="469"/>
        <v>1.354787604349304E-3</v>
      </c>
      <c r="AE325" s="5">
        <f t="shared" si="470"/>
        <v>3.6865511863962939E-3</v>
      </c>
      <c r="AF325" s="5">
        <f t="shared" si="471"/>
        <v>5.0157897836862163E-3</v>
      </c>
      <c r="AG325" s="5">
        <f t="shared" si="472"/>
        <v>4.5495362073486364E-3</v>
      </c>
      <c r="AH325" s="5">
        <f t="shared" si="473"/>
        <v>4.9774167305300411E-2</v>
      </c>
      <c r="AI325" s="5">
        <f t="shared" si="474"/>
        <v>5.5013573972575801E-2</v>
      </c>
      <c r="AJ325" s="5">
        <f t="shared" si="475"/>
        <v>3.040224965163588E-2</v>
      </c>
      <c r="AK325" s="5">
        <f t="shared" si="476"/>
        <v>1.1200833020363957E-2</v>
      </c>
      <c r="AL325" s="5">
        <f t="shared" si="477"/>
        <v>3.7233262326818458E-4</v>
      </c>
      <c r="AM325" s="5">
        <f t="shared" si="478"/>
        <v>2.9947947750423695E-4</v>
      </c>
      <c r="AN325" s="5">
        <f t="shared" si="479"/>
        <v>8.1492214687397689E-4</v>
      </c>
      <c r="AO325" s="5">
        <f t="shared" si="480"/>
        <v>1.1087539470151112E-3</v>
      </c>
      <c r="AP325" s="5">
        <f t="shared" si="481"/>
        <v>1.0056873283231537E-3</v>
      </c>
      <c r="AQ325" s="5">
        <f t="shared" si="482"/>
        <v>6.8415111739122719E-4</v>
      </c>
      <c r="AR325" s="5">
        <f t="shared" si="483"/>
        <v>2.7088381225538943E-2</v>
      </c>
      <c r="AS325" s="5">
        <f t="shared" si="484"/>
        <v>2.9939801005768447E-2</v>
      </c>
      <c r="AT325" s="5">
        <f t="shared" si="485"/>
        <v>1.654568570933827E-2</v>
      </c>
      <c r="AU325" s="5">
        <f t="shared" si="486"/>
        <v>6.0957812320230126E-3</v>
      </c>
      <c r="AV325" s="5">
        <f t="shared" si="487"/>
        <v>1.6843612353753328E-3</v>
      </c>
      <c r="AW325" s="5">
        <f t="shared" si="488"/>
        <v>3.1105952177264398E-5</v>
      </c>
      <c r="AX325" s="5">
        <f t="shared" si="489"/>
        <v>5.5167292864630268E-5</v>
      </c>
      <c r="AY325" s="5">
        <f t="shared" si="490"/>
        <v>1.5011729388980882E-4</v>
      </c>
      <c r="AZ325" s="5">
        <f t="shared" si="491"/>
        <v>2.0424422474468894E-4</v>
      </c>
      <c r="BA325" s="5">
        <f t="shared" si="492"/>
        <v>1.8525826154837627E-4</v>
      </c>
      <c r="BB325" s="5">
        <f t="shared" si="493"/>
        <v>1.260278846861949E-4</v>
      </c>
      <c r="BC325" s="5">
        <f t="shared" si="494"/>
        <v>6.8587614223419995E-5</v>
      </c>
      <c r="BD325" s="5">
        <f t="shared" si="495"/>
        <v>1.2285161111106307E-2</v>
      </c>
      <c r="BE325" s="5">
        <f t="shared" si="496"/>
        <v>1.3578341058030871E-2</v>
      </c>
      <c r="BF325" s="5">
        <f t="shared" si="497"/>
        <v>7.5038228730076421E-3</v>
      </c>
      <c r="BG325" s="5">
        <f t="shared" si="498"/>
        <v>2.7645673586008412E-3</v>
      </c>
      <c r="BH325" s="5">
        <f t="shared" si="499"/>
        <v>7.6389389877527911E-4</v>
      </c>
      <c r="BI325" s="5">
        <f t="shared" si="500"/>
        <v>1.6886081990968033E-4</v>
      </c>
      <c r="BJ325" s="8">
        <f t="shared" si="501"/>
        <v>0.12930953525140754</v>
      </c>
      <c r="BK325" s="8">
        <f t="shared" si="502"/>
        <v>0.15667025817792515</v>
      </c>
      <c r="BL325" s="8">
        <f t="shared" si="503"/>
        <v>0.61947893725833458</v>
      </c>
      <c r="BM325" s="8">
        <f t="shared" si="504"/>
        <v>0.7138461578685682</v>
      </c>
      <c r="BN325" s="8">
        <f t="shared" si="505"/>
        <v>0.26466050963301208</v>
      </c>
    </row>
    <row r="326" spans="1:66" x14ac:dyDescent="0.25">
      <c r="A326" t="s">
        <v>134</v>
      </c>
      <c r="B326" t="s">
        <v>444</v>
      </c>
      <c r="C326" t="s">
        <v>292</v>
      </c>
      <c r="D326" t="s">
        <v>509</v>
      </c>
      <c r="E326">
        <f>VLOOKUP(A326,home!$A$2:$E$405,3,FALSE)</f>
        <v>1.5832999999999999</v>
      </c>
      <c r="F326">
        <f>VLOOKUP(B326,home!$B$2:$E$405,3,FALSE)</f>
        <v>0.88419999999999999</v>
      </c>
      <c r="G326">
        <f>VLOOKUP(C326,away!$B$2:$E$405,4,FALSE)</f>
        <v>1.5158</v>
      </c>
      <c r="H326">
        <f>VLOOKUP(A326,away!$A$2:$E$405,3,FALSE)</f>
        <v>1.1943999999999999</v>
      </c>
      <c r="I326">
        <f>VLOOKUP(C326,away!$B$2:$E$405,3,FALSE)</f>
        <v>0.50229999999999997</v>
      </c>
      <c r="J326">
        <f>VLOOKUP(B326,home!$B$2:$E$405,4,FALSE)</f>
        <v>0.16739999999999999</v>
      </c>
      <c r="K326" s="3">
        <f t="shared" si="450"/>
        <v>2.1220500609879998</v>
      </c>
      <c r="L326" s="3">
        <f t="shared" si="451"/>
        <v>0.10043114788799999</v>
      </c>
      <c r="M326" s="5">
        <f t="shared" si="452"/>
        <v>0.10833996098421451</v>
      </c>
      <c r="N326" s="5">
        <f t="shared" si="453"/>
        <v>0.22990282081398991</v>
      </c>
      <c r="O326" s="5">
        <f t="shared" si="454"/>
        <v>1.0880706643785799E-2</v>
      </c>
      <c r="P326" s="5">
        <f t="shared" si="455"/>
        <v>2.3089404197038185E-2</v>
      </c>
      <c r="Q326" s="5">
        <f t="shared" si="456"/>
        <v>0.2439326474648203</v>
      </c>
      <c r="R326" s="5">
        <f t="shared" si="457"/>
        <v>5.4638092903399791E-4</v>
      </c>
      <c r="S326" s="5">
        <f t="shared" si="458"/>
        <v>1.2302030140381032E-3</v>
      </c>
      <c r="T326" s="5">
        <f t="shared" si="459"/>
        <v>2.4498435792250736E-2</v>
      </c>
      <c r="U326" s="5">
        <f t="shared" si="460"/>
        <v>1.159447683779275E-3</v>
      </c>
      <c r="V326" s="5">
        <f t="shared" si="461"/>
        <v>2.9131196915809467E-5</v>
      </c>
      <c r="W326" s="5">
        <f t="shared" si="462"/>
        <v>0.17254576314322867</v>
      </c>
      <c r="X326" s="5">
        <f t="shared" si="463"/>
        <v>1.7328969055685421E-2</v>
      </c>
      <c r="Y326" s="5">
        <f t="shared" si="464"/>
        <v>8.7018412698905911E-4</v>
      </c>
      <c r="Z326" s="5">
        <f t="shared" si="465"/>
        <v>1.8291221295665432E-5</v>
      </c>
      <c r="AA326" s="5">
        <f t="shared" si="466"/>
        <v>3.881488726601182E-5</v>
      </c>
      <c r="AB326" s="5">
        <f t="shared" si="467"/>
        <v>4.1183566945041371E-5</v>
      </c>
      <c r="AC326" s="5">
        <f t="shared" si="468"/>
        <v>3.8802740363654935E-7</v>
      </c>
      <c r="AD326" s="5">
        <f t="shared" si="469"/>
        <v>9.1537686800327381E-2</v>
      </c>
      <c r="AE326" s="5">
        <f t="shared" si="470"/>
        <v>9.1932349603691052E-3</v>
      </c>
      <c r="AF326" s="5">
        <f t="shared" si="471"/>
        <v>4.6164356993698072E-4</v>
      </c>
      <c r="AG326" s="5">
        <f t="shared" si="472"/>
        <v>1.5454464547961732E-5</v>
      </c>
      <c r="AH326" s="5">
        <f t="shared" si="473"/>
        <v>4.5925208774927739E-7</v>
      </c>
      <c r="AI326" s="5">
        <f t="shared" si="474"/>
        <v>9.7455592081722007E-7</v>
      </c>
      <c r="AJ326" s="5">
        <f t="shared" si="475"/>
        <v>1.0340282256031994E-6</v>
      </c>
      <c r="AK326" s="5">
        <f t="shared" si="476"/>
        <v>7.3141988640152732E-7</v>
      </c>
      <c r="AL326" s="5">
        <f t="shared" si="477"/>
        <v>3.307854823169811E-9</v>
      </c>
      <c r="AM326" s="5">
        <f t="shared" si="478"/>
        <v>3.8849510771467033E-2</v>
      </c>
      <c r="AN326" s="5">
        <f t="shared" si="479"/>
        <v>3.9017009616656548E-3</v>
      </c>
      <c r="AO326" s="5">
        <f t="shared" si="480"/>
        <v>1.959261531478976E-4</v>
      </c>
      <c r="AP326" s="5">
        <f t="shared" si="481"/>
        <v>6.5590294873078161E-6</v>
      </c>
      <c r="AQ326" s="5">
        <f t="shared" si="482"/>
        <v>1.6468271511039099E-7</v>
      </c>
      <c r="AR326" s="5">
        <f t="shared" si="483"/>
        <v>9.2246428685240888E-9</v>
      </c>
      <c r="AS326" s="5">
        <f t="shared" si="484"/>
        <v>1.9575153961744059E-8</v>
      </c>
      <c r="AT326" s="5">
        <f t="shared" si="485"/>
        <v>2.0769728329184237E-8</v>
      </c>
      <c r="AU326" s="5">
        <f t="shared" si="486"/>
        <v>1.4691467755883196E-8</v>
      </c>
      <c r="AV326" s="5">
        <f t="shared" si="487"/>
        <v>7.7940075118437946E-9</v>
      </c>
      <c r="AW326" s="5">
        <f t="shared" si="488"/>
        <v>1.9582493524049578E-11</v>
      </c>
      <c r="AX326" s="5">
        <f t="shared" si="489"/>
        <v>1.3740101116990915E-2</v>
      </c>
      <c r="AY326" s="5">
        <f t="shared" si="490"/>
        <v>1.3799341272765886E-3</v>
      </c>
      <c r="AZ326" s="5">
        <f t="shared" si="491"/>
        <v>6.9294184206106644E-5</v>
      </c>
      <c r="BA326" s="5">
        <f t="shared" si="492"/>
        <v>2.3197648205939375E-6</v>
      </c>
      <c r="BB326" s="5">
        <f t="shared" si="493"/>
        <v>5.8244160940612373E-8</v>
      </c>
      <c r="BC326" s="5">
        <f t="shared" si="494"/>
        <v>1.1699055882078232E-9</v>
      </c>
      <c r="BD326" s="5">
        <f t="shared" si="495"/>
        <v>1.5440691202378782E-10</v>
      </c>
      <c r="BE326" s="5">
        <f t="shared" si="496"/>
        <v>3.2765919707704764E-10</v>
      </c>
      <c r="BF326" s="5">
        <f t="shared" si="497"/>
        <v>3.4765460957031405E-10</v>
      </c>
      <c r="BG326" s="5">
        <f t="shared" si="498"/>
        <v>2.4591349514714803E-10</v>
      </c>
      <c r="BH326" s="5">
        <f t="shared" si="499"/>
        <v>1.3046018684369444E-10</v>
      </c>
      <c r="BI326" s="5">
        <f t="shared" si="500"/>
        <v>5.536860948963354E-11</v>
      </c>
      <c r="BJ326" s="8">
        <f t="shared" si="501"/>
        <v>0.848432410397989</v>
      </c>
      <c r="BK326" s="8">
        <f t="shared" si="502"/>
        <v>0.13406902485474162</v>
      </c>
      <c r="BL326" s="8">
        <f t="shared" si="503"/>
        <v>1.2669806283394135E-2</v>
      </c>
      <c r="BM326" s="8">
        <f t="shared" si="504"/>
        <v>0.37711767761684389</v>
      </c>
      <c r="BN326" s="8">
        <f t="shared" si="505"/>
        <v>0.61669192103288273</v>
      </c>
    </row>
    <row r="327" spans="1:66" x14ac:dyDescent="0.25">
      <c r="A327" t="s">
        <v>134</v>
      </c>
      <c r="B327" t="s">
        <v>306</v>
      </c>
      <c r="C327" t="s">
        <v>290</v>
      </c>
      <c r="D327" t="s">
        <v>509</v>
      </c>
      <c r="E327">
        <f>VLOOKUP(A327,home!$A$2:$E$405,3,FALSE)</f>
        <v>1.5832999999999999</v>
      </c>
      <c r="F327">
        <f>VLOOKUP(B327,home!$B$2:$E$405,3,FALSE)</f>
        <v>1.4211</v>
      </c>
      <c r="G327">
        <f>VLOOKUP(C327,away!$B$2:$E$405,4,FALSE)</f>
        <v>0.94740000000000002</v>
      </c>
      <c r="H327">
        <f>VLOOKUP(A327,away!$A$2:$E$405,3,FALSE)</f>
        <v>1.1943999999999999</v>
      </c>
      <c r="I327">
        <f>VLOOKUP(C327,away!$B$2:$E$405,3,FALSE)</f>
        <v>0.62790000000000001</v>
      </c>
      <c r="J327">
        <f>VLOOKUP(B327,home!$B$2:$E$405,4,FALSE)</f>
        <v>0.62790000000000001</v>
      </c>
      <c r="K327" s="3">
        <f t="shared" si="450"/>
        <v>2.1316761766619998</v>
      </c>
      <c r="L327" s="3">
        <f t="shared" si="451"/>
        <v>0.47090224490400001</v>
      </c>
      <c r="M327" s="5">
        <f t="shared" si="452"/>
        <v>7.408231630136583E-2</v>
      </c>
      <c r="N327" s="5">
        <f t="shared" si="453"/>
        <v>0.15791950877156047</v>
      </c>
      <c r="O327" s="5">
        <f t="shared" si="454"/>
        <v>3.4885529054001364E-2</v>
      </c>
      <c r="P327" s="5">
        <f t="shared" si="455"/>
        <v>7.4364651194664733E-2</v>
      </c>
      <c r="Q327" s="5">
        <f t="shared" si="456"/>
        <v>0.16831662733925062</v>
      </c>
      <c r="R327" s="5">
        <f t="shared" si="457"/>
        <v>8.2138369730964788E-3</v>
      </c>
      <c r="S327" s="5">
        <f t="shared" si="458"/>
        <v>1.8662015523407023E-2</v>
      </c>
      <c r="T327" s="5">
        <f t="shared" si="459"/>
        <v>7.9260677668723092E-2</v>
      </c>
      <c r="U327" s="5">
        <f t="shared" si="460"/>
        <v>1.7509240594535277E-2</v>
      </c>
      <c r="V327" s="5">
        <f t="shared" si="461"/>
        <v>2.0814598083060505E-3</v>
      </c>
      <c r="W327" s="5">
        <f t="shared" si="462"/>
        <v>0.11959884821172545</v>
      </c>
      <c r="X327" s="5">
        <f t="shared" si="463"/>
        <v>5.6319366110834261E-2</v>
      </c>
      <c r="Y327" s="5">
        <f t="shared" si="464"/>
        <v>1.3260457966581058E-2</v>
      </c>
      <c r="Z327" s="5">
        <f t="shared" si="465"/>
        <v>1.2893047566355361E-3</v>
      </c>
      <c r="AA327" s="5">
        <f t="shared" si="466"/>
        <v>2.7483802341769698E-3</v>
      </c>
      <c r="AB327" s="5">
        <f t="shared" si="467"/>
        <v>2.9293283348018882E-3</v>
      </c>
      <c r="AC327" s="5">
        <f t="shared" si="468"/>
        <v>1.3058702834587552E-4</v>
      </c>
      <c r="AD327" s="5">
        <f t="shared" si="469"/>
        <v>6.3736503872287451E-2</v>
      </c>
      <c r="AE327" s="5">
        <f t="shared" si="470"/>
        <v>3.0013662755792647E-2</v>
      </c>
      <c r="AF327" s="5">
        <f t="shared" si="471"/>
        <v>7.0667505847471666E-3</v>
      </c>
      <c r="AG327" s="5">
        <f t="shared" si="472"/>
        <v>1.1092495715113652E-3</v>
      </c>
      <c r="AH327" s="5">
        <f t="shared" si="473"/>
        <v>1.5178412606626986E-4</v>
      </c>
      <c r="AI327" s="5">
        <f t="shared" si="474"/>
        <v>3.2355460553092915E-4</v>
      </c>
      <c r="AJ327" s="5">
        <f t="shared" si="475"/>
        <v>3.4485682222977639E-4</v>
      </c>
      <c r="AK327" s="5">
        <f t="shared" si="476"/>
        <v>2.4504102410219218E-4</v>
      </c>
      <c r="AL327" s="5">
        <f t="shared" si="477"/>
        <v>5.2433883271059623E-6</v>
      </c>
      <c r="AM327" s="5">
        <f t="shared" si="478"/>
        <v>2.7173117377656087E-2</v>
      </c>
      <c r="AN327" s="5">
        <f t="shared" si="479"/>
        <v>1.2795881974178145E-2</v>
      </c>
      <c r="AO327" s="5">
        <f t="shared" si="480"/>
        <v>3.0128047735835579E-3</v>
      </c>
      <c r="AP327" s="5">
        <f t="shared" si="481"/>
        <v>4.7291217711266164E-4</v>
      </c>
      <c r="AQ327" s="5">
        <f t="shared" si="482"/>
        <v>5.5673851461197617E-5</v>
      </c>
      <c r="AR327" s="5">
        <f t="shared" si="483"/>
        <v>1.4295097141079653E-5</v>
      </c>
      <c r="AS327" s="5">
        <f t="shared" si="484"/>
        <v>3.0472518018708555E-5</v>
      </c>
      <c r="AT327" s="5">
        <f t="shared" si="485"/>
        <v>3.2478770351692284E-5</v>
      </c>
      <c r="AU327" s="5">
        <f t="shared" si="486"/>
        <v>2.3078073668659506E-5</v>
      </c>
      <c r="AV327" s="5">
        <f t="shared" si="487"/>
        <v>1.2298744960683019E-5</v>
      </c>
      <c r="AW327" s="5">
        <f t="shared" si="488"/>
        <v>1.4620476079503948E-7</v>
      </c>
      <c r="AX327" s="5">
        <f t="shared" si="489"/>
        <v>9.6540478265982801E-3</v>
      </c>
      <c r="AY327" s="5">
        <f t="shared" si="490"/>
        <v>4.5461127939557117E-3</v>
      </c>
      <c r="AZ327" s="5">
        <f t="shared" si="491"/>
        <v>1.0703873601302703E-3</v>
      </c>
      <c r="BA327" s="5">
        <f t="shared" si="492"/>
        <v>1.6801593693407019E-4</v>
      </c>
      <c r="BB327" s="5">
        <f t="shared" si="493"/>
        <v>1.9779770470475639E-5</v>
      </c>
      <c r="BC327" s="5">
        <f t="shared" si="494"/>
        <v>1.8628676636465662E-6</v>
      </c>
      <c r="BD327" s="5">
        <f t="shared" si="495"/>
        <v>1.1219322224758591E-6</v>
      </c>
      <c r="BE327" s="5">
        <f t="shared" si="496"/>
        <v>2.3915961904812393E-6</v>
      </c>
      <c r="BF327" s="5">
        <f t="shared" si="497"/>
        <v>2.5490543117222267E-6</v>
      </c>
      <c r="BG327" s="5">
        <f t="shared" si="498"/>
        <v>1.8112527831052738E-6</v>
      </c>
      <c r="BH327" s="5">
        <f t="shared" si="499"/>
        <v>9.652511019145642E-7</v>
      </c>
      <c r="BI327" s="5">
        <f t="shared" si="500"/>
        <v>4.1152055568960406E-7</v>
      </c>
      <c r="BJ327" s="8">
        <f t="shared" si="501"/>
        <v>0.7555722495627577</v>
      </c>
      <c r="BK327" s="8">
        <f t="shared" si="502"/>
        <v>0.1738723860383723</v>
      </c>
      <c r="BL327" s="8">
        <f t="shared" si="503"/>
        <v>6.7473425579847368E-2</v>
      </c>
      <c r="BM327" s="8">
        <f t="shared" si="504"/>
        <v>0.47587892971447826</v>
      </c>
      <c r="BN327" s="8">
        <f t="shared" si="505"/>
        <v>0.51778246963393959</v>
      </c>
    </row>
    <row r="328" spans="1:66" x14ac:dyDescent="0.25">
      <c r="A328" t="s">
        <v>134</v>
      </c>
      <c r="B328" t="s">
        <v>445</v>
      </c>
      <c r="C328" t="s">
        <v>365</v>
      </c>
      <c r="D328" t="s">
        <v>509</v>
      </c>
      <c r="E328">
        <f>VLOOKUP(A328,home!$A$2:$E$405,3,FALSE)</f>
        <v>1.5832999999999999</v>
      </c>
      <c r="F328">
        <f>VLOOKUP(B328,home!$B$2:$E$405,3,FALSE)</f>
        <v>0.78949999999999998</v>
      </c>
      <c r="G328">
        <f>VLOOKUP(C328,away!$B$2:$E$405,4,FALSE)</f>
        <v>0.47370000000000001</v>
      </c>
      <c r="H328">
        <f>VLOOKUP(A328,away!$A$2:$E$405,3,FALSE)</f>
        <v>1.1943999999999999</v>
      </c>
      <c r="I328">
        <f>VLOOKUP(C328,away!$B$2:$E$405,3,FALSE)</f>
        <v>0.83720000000000006</v>
      </c>
      <c r="J328">
        <f>VLOOKUP(B328,home!$B$2:$E$405,4,FALSE)</f>
        <v>0.62790000000000001</v>
      </c>
      <c r="K328" s="3">
        <f t="shared" si="450"/>
        <v>0.59213227129500001</v>
      </c>
      <c r="L328" s="3">
        <f t="shared" si="451"/>
        <v>0.62786965987200005</v>
      </c>
      <c r="M328" s="5">
        <f t="shared" si="452"/>
        <v>0.29522959678580896</v>
      </c>
      <c r="N328" s="5">
        <f t="shared" si="453"/>
        <v>0.17481497169828811</v>
      </c>
      <c r="O328" s="5">
        <f t="shared" si="454"/>
        <v>0.18536570651805356</v>
      </c>
      <c r="P328" s="5">
        <f t="shared" si="455"/>
        <v>0.10976101682073744</v>
      </c>
      <c r="Q328" s="5">
        <f t="shared" si="456"/>
        <v>5.1756793124039233E-2</v>
      </c>
      <c r="R328" s="5">
        <f t="shared" si="457"/>
        <v>5.8192751551711643E-2</v>
      </c>
      <c r="S328" s="5">
        <f t="shared" si="458"/>
        <v>1.020178950949042E-2</v>
      </c>
      <c r="T328" s="5">
        <f t="shared" si="459"/>
        <v>3.2496520094855978E-2</v>
      </c>
      <c r="U328" s="5">
        <f t="shared" si="460"/>
        <v>3.445780614922065E-2</v>
      </c>
      <c r="V328" s="5">
        <f t="shared" si="461"/>
        <v>4.2142672917158387E-4</v>
      </c>
      <c r="W328" s="5">
        <f t="shared" si="462"/>
        <v>1.0215622489160933E-2</v>
      </c>
      <c r="X328" s="5">
        <f t="shared" si="463"/>
        <v>6.4140794176502274E-3</v>
      </c>
      <c r="Y328" s="5">
        <f t="shared" si="464"/>
        <v>2.0136029311760228E-3</v>
      </c>
      <c r="Z328" s="5">
        <f t="shared" si="465"/>
        <v>1.2179154374596329E-2</v>
      </c>
      <c r="AA328" s="5">
        <f t="shared" si="466"/>
        <v>7.2116703422821608E-3</v>
      </c>
      <c r="AB328" s="5">
        <f t="shared" si="467"/>
        <v>2.1351313698031627E-3</v>
      </c>
      <c r="AC328" s="5">
        <f t="shared" si="468"/>
        <v>9.7924265581995851E-6</v>
      </c>
      <c r="AD328" s="5">
        <f t="shared" si="469"/>
        <v>1.5122499367997855E-3</v>
      </c>
      <c r="AE328" s="5">
        <f t="shared" si="470"/>
        <v>9.4949585345993474E-4</v>
      </c>
      <c r="AF328" s="5">
        <f t="shared" si="471"/>
        <v>2.9807981928088183E-4</v>
      </c>
      <c r="AG328" s="5">
        <f t="shared" si="472"/>
        <v>6.2385091582198171E-5</v>
      </c>
      <c r="AH328" s="5">
        <f t="shared" si="473"/>
        <v>1.9117303786765948E-3</v>
      </c>
      <c r="AI328" s="5">
        <f t="shared" si="474"/>
        <v>1.1319972512294225E-3</v>
      </c>
      <c r="AJ328" s="5">
        <f t="shared" si="475"/>
        <v>3.3514605173508728E-4</v>
      </c>
      <c r="AK328" s="5">
        <f t="shared" si="476"/>
        <v>6.6150264276482963E-5</v>
      </c>
      <c r="AL328" s="5">
        <f t="shared" si="477"/>
        <v>1.4562587326909167E-7</v>
      </c>
      <c r="AM328" s="5">
        <f t="shared" si="478"/>
        <v>1.7909039796859549E-4</v>
      </c>
      <c r="AN328" s="5">
        <f t="shared" si="479"/>
        <v>1.1244542725888315E-4</v>
      </c>
      <c r="AO328" s="5">
        <f t="shared" si="480"/>
        <v>3.5300536083598347E-5</v>
      </c>
      <c r="AP328" s="5">
        <f t="shared" si="481"/>
        <v>7.3880451947027194E-6</v>
      </c>
      <c r="AQ328" s="5">
        <f t="shared" si="482"/>
        <v>1.1596823558792402E-6</v>
      </c>
      <c r="AR328" s="5">
        <f t="shared" si="483"/>
        <v>2.400635005253287E-4</v>
      </c>
      <c r="AS328" s="5">
        <f t="shared" si="484"/>
        <v>1.4214934582109132E-4</v>
      </c>
      <c r="AT328" s="5">
        <f t="shared" si="485"/>
        <v>4.2085607502070602E-5</v>
      </c>
      <c r="AU328" s="5">
        <f t="shared" si="486"/>
        <v>8.3067487863436541E-6</v>
      </c>
      <c r="AV328" s="5">
        <f t="shared" si="487"/>
        <v>1.2296735064836629E-6</v>
      </c>
      <c r="AW328" s="5">
        <f t="shared" si="488"/>
        <v>1.5039183909219451E-9</v>
      </c>
      <c r="AX328" s="5">
        <f t="shared" si="489"/>
        <v>1.7674200686044982E-5</v>
      </c>
      <c r="AY328" s="5">
        <f t="shared" si="490"/>
        <v>1.1097094373256531E-5</v>
      </c>
      <c r="AZ328" s="5">
        <f t="shared" si="491"/>
        <v>3.4837644348520321E-6</v>
      </c>
      <c r="BA328" s="5">
        <f t="shared" si="492"/>
        <v>7.2911666359490525E-7</v>
      </c>
      <c r="BB328" s="5">
        <f t="shared" si="493"/>
        <v>1.1444755789458517E-7</v>
      </c>
      <c r="BC328" s="5">
        <f t="shared" si="494"/>
        <v>1.4371629849690846E-8</v>
      </c>
      <c r="BD328" s="5">
        <f t="shared" si="495"/>
        <v>2.5121431403753295E-5</v>
      </c>
      <c r="BE328" s="5">
        <f t="shared" si="496"/>
        <v>1.487521023528598E-5</v>
      </c>
      <c r="BF328" s="5">
        <f t="shared" si="497"/>
        <v>4.4040460113052586E-6</v>
      </c>
      <c r="BG328" s="5">
        <f t="shared" si="498"/>
        <v>8.6925925585395626E-7</v>
      </c>
      <c r="BH328" s="5">
        <f t="shared" si="499"/>
        <v>1.2867911437825111E-7</v>
      </c>
      <c r="BI328" s="5">
        <f t="shared" si="500"/>
        <v>1.5239011253004587E-8</v>
      </c>
      <c r="BJ328" s="8">
        <f t="shared" si="501"/>
        <v>0.28090229754050028</v>
      </c>
      <c r="BK328" s="8">
        <f t="shared" si="502"/>
        <v>0.41563486499201308</v>
      </c>
      <c r="BL328" s="8">
        <f t="shared" si="503"/>
        <v>0.29128733861816186</v>
      </c>
      <c r="BM328" s="8">
        <f t="shared" si="504"/>
        <v>0.12487172343617796</v>
      </c>
      <c r="BN328" s="8">
        <f t="shared" si="505"/>
        <v>0.87512083649863903</v>
      </c>
    </row>
    <row r="329" spans="1:66" x14ac:dyDescent="0.25">
      <c r="A329" t="s">
        <v>134</v>
      </c>
      <c r="B329" t="s">
        <v>483</v>
      </c>
      <c r="C329" t="s">
        <v>298</v>
      </c>
      <c r="D329" t="s">
        <v>509</v>
      </c>
      <c r="E329">
        <f>VLOOKUP(A329,home!$A$2:$E$405,3,FALSE)</f>
        <v>1.5832999999999999</v>
      </c>
      <c r="F329">
        <f>VLOOKUP(B329,home!$B$2:$E$405,3,FALSE)</f>
        <v>1.0105</v>
      </c>
      <c r="G329">
        <f>VLOOKUP(C329,away!$B$2:$E$405,4,FALSE)</f>
        <v>1.2632000000000001</v>
      </c>
      <c r="H329">
        <f>VLOOKUP(A329,away!$A$2:$E$405,3,FALSE)</f>
        <v>1.1943999999999999</v>
      </c>
      <c r="I329">
        <f>VLOOKUP(C329,away!$B$2:$E$405,3,FALSE)</f>
        <v>1.1720999999999999</v>
      </c>
      <c r="J329">
        <f>VLOOKUP(B329,home!$B$2:$E$405,4,FALSE)</f>
        <v>1.0046999999999999</v>
      </c>
      <c r="K329" s="3">
        <f t="shared" si="450"/>
        <v>2.0210248178799999</v>
      </c>
      <c r="L329" s="3">
        <f t="shared" si="451"/>
        <v>1.4065360343279998</v>
      </c>
      <c r="M329" s="5">
        <f t="shared" si="452"/>
        <v>3.2466033728473648E-2</v>
      </c>
      <c r="N329" s="5">
        <f t="shared" si="453"/>
        <v>6.5614659903374381E-2</v>
      </c>
      <c r="O329" s="5">
        <f t="shared" si="454"/>
        <v>4.5664646330806413E-2</v>
      </c>
      <c r="P329" s="5">
        <f t="shared" si="455"/>
        <v>9.2289383534272615E-2</v>
      </c>
      <c r="Q329" s="5">
        <f t="shared" si="456"/>
        <v>6.630442804073769E-2</v>
      </c>
      <c r="R329" s="5">
        <f t="shared" si="457"/>
        <v>3.2114485279561553E-2</v>
      </c>
      <c r="S329" s="5">
        <f t="shared" si="458"/>
        <v>6.5586470958925072E-2</v>
      </c>
      <c r="T329" s="5">
        <f t="shared" si="459"/>
        <v>9.3259567274805416E-2</v>
      </c>
      <c r="U329" s="5">
        <f t="shared" si="460"/>
        <v>6.4904171763435811E-2</v>
      </c>
      <c r="V329" s="5">
        <f t="shared" si="461"/>
        <v>2.0715444823249808E-2</v>
      </c>
      <c r="W329" s="5">
        <f t="shared" si="462"/>
        <v>4.466763153522315E-2</v>
      </c>
      <c r="X329" s="5">
        <f t="shared" si="463"/>
        <v>6.2826633322377076E-2</v>
      </c>
      <c r="Y329" s="5">
        <f t="shared" si="464"/>
        <v>4.4183961841717814E-2</v>
      </c>
      <c r="Z329" s="5">
        <f t="shared" si="465"/>
        <v>1.5056726923199808E-2</v>
      </c>
      <c r="AA329" s="5">
        <f t="shared" si="466"/>
        <v>3.0430018787828778E-2</v>
      </c>
      <c r="AB329" s="5">
        <f t="shared" si="467"/>
        <v>3.0749911589378322E-2</v>
      </c>
      <c r="AC329" s="5">
        <f t="shared" si="468"/>
        <v>3.6804149845597856E-3</v>
      </c>
      <c r="AD329" s="5">
        <f t="shared" si="469"/>
        <v>2.2568597972151327E-2</v>
      </c>
      <c r="AE329" s="5">
        <f t="shared" si="470"/>
        <v>3.1743546292092667E-2</v>
      </c>
      <c r="AF329" s="5">
        <f t="shared" si="471"/>
        <v>2.2324220858593657E-2</v>
      </c>
      <c r="AG329" s="5">
        <f t="shared" si="472"/>
        <v>1.0466607025302908E-2</v>
      </c>
      <c r="AH329" s="5">
        <f t="shared" si="473"/>
        <v>5.294457244129273E-3</v>
      </c>
      <c r="AI329" s="5">
        <f t="shared" si="474"/>
        <v>1.0700229487589807E-2</v>
      </c>
      <c r="AJ329" s="5">
        <f t="shared" si="475"/>
        <v>1.08127146757152E-2</v>
      </c>
      <c r="AK329" s="5">
        <f t="shared" si="476"/>
        <v>7.2842549027585723E-3</v>
      </c>
      <c r="AL329" s="5">
        <f t="shared" si="477"/>
        <v>4.1848441718019545E-4</v>
      </c>
      <c r="AM329" s="5">
        <f t="shared" si="478"/>
        <v>9.1223393212948086E-3</v>
      </c>
      <c r="AN329" s="5">
        <f t="shared" si="479"/>
        <v>1.2830898972768377E-2</v>
      </c>
      <c r="AO329" s="5">
        <f t="shared" si="480"/>
        <v>9.0235608790104217E-3</v>
      </c>
      <c r="AP329" s="5">
        <f t="shared" si="481"/>
        <v>4.2306545114268648E-3</v>
      </c>
      <c r="AQ329" s="5">
        <f t="shared" si="482"/>
        <v>1.4876420047785514E-3</v>
      </c>
      <c r="AR329" s="5">
        <f t="shared" si="483"/>
        <v>1.4893689792153462E-3</v>
      </c>
      <c r="AS329" s="5">
        <f t="shared" si="484"/>
        <v>3.0100516699748158E-3</v>
      </c>
      <c r="AT329" s="5">
        <f t="shared" si="485"/>
        <v>3.0416945640601217E-3</v>
      </c>
      <c r="AU329" s="5">
        <f t="shared" si="486"/>
        <v>2.0491134007920644E-3</v>
      </c>
      <c r="AV329" s="5">
        <f t="shared" si="487"/>
        <v>1.0353272594128126E-3</v>
      </c>
      <c r="AW329" s="5">
        <f t="shared" si="488"/>
        <v>3.3044508748288164E-5</v>
      </c>
      <c r="AX329" s="5">
        <f t="shared" si="489"/>
        <v>3.0727456942432336E-3</v>
      </c>
      <c r="AY329" s="5">
        <f t="shared" si="490"/>
        <v>4.3219275432793145E-3</v>
      </c>
      <c r="AZ329" s="5">
        <f t="shared" si="491"/>
        <v>3.0394734136885214E-3</v>
      </c>
      <c r="BA329" s="5">
        <f t="shared" si="492"/>
        <v>1.4250429605782797E-3</v>
      </c>
      <c r="BB329" s="5">
        <f t="shared" si="493"/>
        <v>5.0109356862970168E-4</v>
      </c>
      <c r="BC329" s="5">
        <f t="shared" si="494"/>
        <v>1.4096123216953706E-4</v>
      </c>
      <c r="BD329" s="5">
        <f t="shared" si="495"/>
        <v>3.4914185627944879E-4</v>
      </c>
      <c r="BE329" s="5">
        <f t="shared" si="496"/>
        <v>7.0562435650145788E-4</v>
      </c>
      <c r="BF329" s="5">
        <f t="shared" si="497"/>
        <v>7.130421682950257E-4</v>
      </c>
      <c r="BG329" s="5">
        <f t="shared" si="498"/>
        <v>4.8035863943973826E-4</v>
      </c>
      <c r="BH329" s="5">
        <f t="shared" si="499"/>
        <v>2.427041829476954E-4</v>
      </c>
      <c r="BI329" s="5">
        <f t="shared" si="500"/>
        <v>9.8102235428115984E-5</v>
      </c>
      <c r="BJ329" s="8">
        <f t="shared" si="501"/>
        <v>0.51315619416824365</v>
      </c>
      <c r="BK329" s="8">
        <f t="shared" si="502"/>
        <v>0.21947815998994044</v>
      </c>
      <c r="BL329" s="8">
        <f t="shared" si="503"/>
        <v>0.25116941937355036</v>
      </c>
      <c r="BM329" s="8">
        <f t="shared" si="504"/>
        <v>0.66011798060317706</v>
      </c>
      <c r="BN329" s="8">
        <f t="shared" si="505"/>
        <v>0.33445363681722634</v>
      </c>
    </row>
    <row r="330" spans="1:66" x14ac:dyDescent="0.25">
      <c r="A330" t="s">
        <v>134</v>
      </c>
      <c r="B330" t="s">
        <v>324</v>
      </c>
      <c r="C330" t="s">
        <v>360</v>
      </c>
      <c r="D330" t="s">
        <v>509</v>
      </c>
      <c r="E330">
        <f>VLOOKUP(A330,home!$A$2:$E$405,3,FALSE)</f>
        <v>1.5832999999999999</v>
      </c>
      <c r="F330">
        <f>VLOOKUP(B330,home!$B$2:$E$405,3,FALSE)</f>
        <v>0.47370000000000001</v>
      </c>
      <c r="G330">
        <f>VLOOKUP(C330,away!$B$2:$E$405,4,FALSE)</f>
        <v>0.50529999999999997</v>
      </c>
      <c r="H330">
        <f>VLOOKUP(A330,away!$A$2:$E$405,3,FALSE)</f>
        <v>1.1943999999999999</v>
      </c>
      <c r="I330">
        <f>VLOOKUP(C330,away!$B$2:$E$405,3,FALSE)</f>
        <v>0.66979999999999995</v>
      </c>
      <c r="J330">
        <f>VLOOKUP(B330,home!$B$2:$E$405,4,FALSE)</f>
        <v>1.0466</v>
      </c>
      <c r="K330" s="3">
        <f t="shared" si="450"/>
        <v>0.37897965381299997</v>
      </c>
      <c r="L330" s="3">
        <f t="shared" si="451"/>
        <v>0.83728954499199992</v>
      </c>
      <c r="M330" s="5">
        <f t="shared" si="452"/>
        <v>0.29633366917737808</v>
      </c>
      <c r="N330" s="5">
        <f t="shared" si="453"/>
        <v>0.11230443135797881</v>
      </c>
      <c r="O330" s="5">
        <f t="shared" si="454"/>
        <v>0.24811708303133675</v>
      </c>
      <c r="P330" s="5">
        <f t="shared" si="455"/>
        <v>9.4031326232307366E-2</v>
      </c>
      <c r="Q330" s="5">
        <f t="shared" si="456"/>
        <v>2.1280547258856312E-2</v>
      </c>
      <c r="R330" s="5">
        <f t="shared" si="457"/>
        <v>0.1038729197780251</v>
      </c>
      <c r="S330" s="5">
        <f t="shared" si="458"/>
        <v>7.4594040710524818E-3</v>
      </c>
      <c r="T330" s="5">
        <f t="shared" si="459"/>
        <v>1.7817979731548552E-2</v>
      </c>
      <c r="U330" s="5">
        <f t="shared" si="460"/>
        <v>3.9365723178021471E-2</v>
      </c>
      <c r="V330" s="5">
        <f t="shared" si="461"/>
        <v>2.6299844873099834E-4</v>
      </c>
      <c r="W330" s="5">
        <f t="shared" si="462"/>
        <v>2.6882981443708508E-3</v>
      </c>
      <c r="X330" s="5">
        <f t="shared" si="463"/>
        <v>2.2508839301031073E-3</v>
      </c>
      <c r="Y330" s="5">
        <f t="shared" si="464"/>
        <v>9.4232079083291767E-4</v>
      </c>
      <c r="Z330" s="5">
        <f t="shared" si="465"/>
        <v>2.8990569912644381E-2</v>
      </c>
      <c r="AA330" s="5">
        <f t="shared" si="466"/>
        <v>1.098683614933554E-2</v>
      </c>
      <c r="AB330" s="5">
        <f t="shared" si="467"/>
        <v>2.0818936801876679E-3</v>
      </c>
      <c r="AC330" s="5">
        <f t="shared" si="468"/>
        <v>5.2158460848935012E-6</v>
      </c>
      <c r="AD330" s="5">
        <f t="shared" si="469"/>
        <v>2.5470257502494871E-4</v>
      </c>
      <c r="AE330" s="5">
        <f t="shared" si="470"/>
        <v>2.1325980315093002E-4</v>
      </c>
      <c r="AF330" s="5">
        <f t="shared" si="471"/>
        <v>8.9280101772662833E-5</v>
      </c>
      <c r="AG330" s="5">
        <f t="shared" si="472"/>
        <v>2.4917765263357436E-5</v>
      </c>
      <c r="AH330" s="5">
        <f t="shared" si="473"/>
        <v>6.0683752728041924E-3</v>
      </c>
      <c r="AI330" s="5">
        <f t="shared" si="474"/>
        <v>2.2997907600947019E-3</v>
      </c>
      <c r="AJ330" s="5">
        <f t="shared" si="475"/>
        <v>4.3578695305151311E-4</v>
      </c>
      <c r="AK330" s="5">
        <f t="shared" si="476"/>
        <v>5.5051462867894849E-5</v>
      </c>
      <c r="AL330" s="5">
        <f t="shared" si="477"/>
        <v>6.6202794457696405E-8</v>
      </c>
      <c r="AM330" s="5">
        <f t="shared" si="478"/>
        <v>1.9305418741646943E-5</v>
      </c>
      <c r="AN330" s="5">
        <f t="shared" si="479"/>
        <v>1.6164225274073599E-5</v>
      </c>
      <c r="AO330" s="5">
        <f t="shared" si="480"/>
        <v>6.7670684124386336E-6</v>
      </c>
      <c r="AP330" s="5">
        <f t="shared" si="481"/>
        <v>1.8886652106601595E-6</v>
      </c>
      <c r="AQ330" s="5">
        <f t="shared" si="482"/>
        <v>3.9533990871896609E-7</v>
      </c>
      <c r="AR330" s="5">
        <f t="shared" si="483"/>
        <v>1.0161974342013855E-3</v>
      </c>
      <c r="AS330" s="5">
        <f t="shared" si="484"/>
        <v>3.8511815181929991E-4</v>
      </c>
      <c r="AT330" s="5">
        <f t="shared" si="485"/>
        <v>7.2975971926790309E-5</v>
      </c>
      <c r="AU330" s="5">
        <f t="shared" si="486"/>
        <v>9.2188028591607339E-6</v>
      </c>
      <c r="AV330" s="5">
        <f t="shared" si="487"/>
        <v>8.73434679033757E-7</v>
      </c>
      <c r="AW330" s="5">
        <f t="shared" si="488"/>
        <v>5.8353294975662347E-10</v>
      </c>
      <c r="AX330" s="5">
        <f t="shared" si="489"/>
        <v>1.2193934852373934E-6</v>
      </c>
      <c r="AY330" s="5">
        <f t="shared" si="490"/>
        <v>1.0209854164206263E-6</v>
      </c>
      <c r="AZ330" s="5">
        <f t="shared" si="491"/>
        <v>4.2743020737914679E-7</v>
      </c>
      <c r="BA330" s="5">
        <f t="shared" si="492"/>
        <v>1.1929428128410731E-7</v>
      </c>
      <c r="BB330" s="5">
        <f t="shared" si="493"/>
        <v>2.4970963624129465E-8</v>
      </c>
      <c r="BC330" s="5">
        <f t="shared" si="494"/>
        <v>4.1815853541718292E-9</v>
      </c>
      <c r="BD330" s="5">
        <f t="shared" si="495"/>
        <v>1.4180858121741927E-4</v>
      </c>
      <c r="BE330" s="5">
        <f t="shared" si="496"/>
        <v>5.374256701749024E-5</v>
      </c>
      <c r="BF330" s="5">
        <f t="shared" si="497"/>
        <v>1.0183669721655199E-5</v>
      </c>
      <c r="BG330" s="5">
        <f t="shared" si="498"/>
        <v>1.2864678752196061E-6</v>
      </c>
      <c r="BH330" s="5">
        <f t="shared" si="499"/>
        <v>1.2188628749806794E-7</v>
      </c>
      <c r="BI330" s="5">
        <f t="shared" si="500"/>
        <v>9.2384846081139159E-9</v>
      </c>
      <c r="BJ330" s="8">
        <f t="shared" si="501"/>
        <v>0.15791395843238934</v>
      </c>
      <c r="BK330" s="8">
        <f t="shared" si="502"/>
        <v>0.39809370096376473</v>
      </c>
      <c r="BL330" s="8">
        <f t="shared" si="503"/>
        <v>0.41497499647181441</v>
      </c>
      <c r="BM330" s="8">
        <f t="shared" si="504"/>
        <v>0.12403222854284683</v>
      </c>
      <c r="BN330" s="8">
        <f t="shared" si="505"/>
        <v>0.87593997683588243</v>
      </c>
    </row>
    <row r="331" spans="1:66" x14ac:dyDescent="0.25">
      <c r="A331" t="s">
        <v>134</v>
      </c>
      <c r="B331" t="s">
        <v>135</v>
      </c>
      <c r="C331" t="s">
        <v>114</v>
      </c>
      <c r="D331" t="s">
        <v>509</v>
      </c>
      <c r="E331">
        <f>VLOOKUP(A331,home!$A$2:$E$405,3,FALSE)</f>
        <v>1.5832999999999999</v>
      </c>
      <c r="F331">
        <f>VLOOKUP(B331,home!$B$2:$E$405,3,FALSE)</f>
        <v>0.88419999999999999</v>
      </c>
      <c r="G331">
        <f>VLOOKUP(C331,away!$B$2:$E$405,4,FALSE)</f>
        <v>1.2632000000000001</v>
      </c>
      <c r="H331">
        <f>VLOOKUP(A331,away!$A$2:$E$405,3,FALSE)</f>
        <v>1.1943999999999999</v>
      </c>
      <c r="I331">
        <f>VLOOKUP(C331,away!$B$2:$E$405,3,FALSE)</f>
        <v>0.83720000000000006</v>
      </c>
      <c r="J331">
        <f>VLOOKUP(B331,home!$B$2:$E$405,4,FALSE)</f>
        <v>0.66979999999999995</v>
      </c>
      <c r="K331" s="3">
        <f t="shared" si="450"/>
        <v>1.7684217159519999</v>
      </c>
      <c r="L331" s="3">
        <f t="shared" si="451"/>
        <v>0.66976763526399996</v>
      </c>
      <c r="M331" s="5">
        <f t="shared" si="452"/>
        <v>8.7318812114169239E-2</v>
      </c>
      <c r="N331" s="5">
        <f t="shared" si="453"/>
        <v>0.15441648355382948</v>
      </c>
      <c r="O331" s="5">
        <f t="shared" si="454"/>
        <v>5.8483314303768651E-2</v>
      </c>
      <c r="P331" s="5">
        <f t="shared" si="455"/>
        <v>0.10342316303563072</v>
      </c>
      <c r="Q331" s="5">
        <f t="shared" si="456"/>
        <v>0.13653673140876849</v>
      </c>
      <c r="R331" s="5">
        <f t="shared" si="457"/>
        <v>1.9585115561818196E-2</v>
      </c>
      <c r="S331" s="5">
        <f t="shared" si="458"/>
        <v>3.0624416415300018E-2</v>
      </c>
      <c r="T331" s="5">
        <f t="shared" si="459"/>
        <v>9.1447883722326775E-2</v>
      </c>
      <c r="U331" s="5">
        <f t="shared" si="460"/>
        <v>3.4634743668948753E-2</v>
      </c>
      <c r="V331" s="5">
        <f t="shared" si="461"/>
        <v>4.0302808309310035E-3</v>
      </c>
      <c r="W331" s="5">
        <f t="shared" si="462"/>
        <v>8.0484840282790557E-2</v>
      </c>
      <c r="X331" s="5">
        <f t="shared" si="463"/>
        <v>5.3906141150805359E-2</v>
      </c>
      <c r="Y331" s="5">
        <f t="shared" si="464"/>
        <v>1.805229434239115E-2</v>
      </c>
      <c r="Z331" s="5">
        <f t="shared" si="465"/>
        <v>4.3724921787370473E-3</v>
      </c>
      <c r="AA331" s="5">
        <f t="shared" si="466"/>
        <v>7.7324101217088699E-3</v>
      </c>
      <c r="AB331" s="5">
        <f t="shared" si="467"/>
        <v>6.8370809879385076E-3</v>
      </c>
      <c r="AC331" s="5">
        <f t="shared" si="468"/>
        <v>2.9834950608334878E-4</v>
      </c>
      <c r="AD331" s="5">
        <f t="shared" si="469"/>
        <v>3.5582784840253776E-2</v>
      </c>
      <c r="AE331" s="5">
        <f t="shared" si="470"/>
        <v>2.3832197658564477E-2</v>
      </c>
      <c r="AF331" s="5">
        <f t="shared" si="471"/>
        <v>7.9810173344604819E-3</v>
      </c>
      <c r="AG331" s="5">
        <f t="shared" si="472"/>
        <v>1.7818090357008638E-3</v>
      </c>
      <c r="AH331" s="5">
        <f t="shared" si="473"/>
        <v>7.3213843669076158E-4</v>
      </c>
      <c r="AI331" s="5">
        <f t="shared" si="474"/>
        <v>1.2947295105270914E-3</v>
      </c>
      <c r="AJ331" s="5">
        <f t="shared" si="475"/>
        <v>1.1448138913500061E-3</v>
      </c>
      <c r="AK331" s="5">
        <f t="shared" si="476"/>
        <v>6.7483791539562146E-4</v>
      </c>
      <c r="AL331" s="5">
        <f t="shared" si="477"/>
        <v>1.4134983682056311E-5</v>
      </c>
      <c r="AM331" s="5">
        <f t="shared" si="478"/>
        <v>1.2585073885110477E-2</v>
      </c>
      <c r="AN331" s="5">
        <f t="shared" si="479"/>
        <v>8.429075175653165E-3</v>
      </c>
      <c r="AO331" s="5">
        <f t="shared" si="480"/>
        <v>2.8227608739298522E-3</v>
      </c>
      <c r="AP331" s="5">
        <f t="shared" si="481"/>
        <v>6.3019795848257996E-4</v>
      </c>
      <c r="AQ331" s="5">
        <f t="shared" si="482"/>
        <v>1.0552154910026945E-4</v>
      </c>
      <c r="AR331" s="5">
        <f t="shared" si="483"/>
        <v>9.8072525885650651E-5</v>
      </c>
      <c r="AS331" s="5">
        <f t="shared" si="484"/>
        <v>1.7343358451444928E-4</v>
      </c>
      <c r="AT331" s="5">
        <f t="shared" si="485"/>
        <v>1.5335185856537432E-4</v>
      </c>
      <c r="AU331" s="5">
        <f t="shared" si="486"/>
        <v>9.0396918956202549E-5</v>
      </c>
      <c r="AV331" s="5">
        <f t="shared" si="487"/>
        <v>3.996496863432539E-5</v>
      </c>
      <c r="AW331" s="5">
        <f t="shared" si="488"/>
        <v>4.6505338262423828E-7</v>
      </c>
      <c r="AX331" s="5">
        <f t="shared" si="489"/>
        <v>3.7092863258816307E-3</v>
      </c>
      <c r="AY331" s="5">
        <f t="shared" si="490"/>
        <v>2.4843599310028306E-3</v>
      </c>
      <c r="AZ331" s="5">
        <f t="shared" si="491"/>
        <v>8.3197193806619984E-4</v>
      </c>
      <c r="BA331" s="5">
        <f t="shared" si="492"/>
        <v>1.8574262585486863E-4</v>
      </c>
      <c r="BB331" s="5">
        <f t="shared" si="493"/>
        <v>3.1101099821635305E-5</v>
      </c>
      <c r="BC331" s="5">
        <f t="shared" si="494"/>
        <v>4.166102016329259E-6</v>
      </c>
      <c r="BD331" s="5">
        <f t="shared" si="495"/>
        <v>1.0947633957799942E-5</v>
      </c>
      <c r="BE331" s="5">
        <f t="shared" si="496"/>
        <v>1.9360033629266961E-5</v>
      </c>
      <c r="BF331" s="5">
        <f t="shared" si="497"/>
        <v>1.7118351945778355E-5</v>
      </c>
      <c r="BG331" s="5">
        <f t="shared" si="498"/>
        <v>1.0090821774074538E-5</v>
      </c>
      <c r="BH331" s="5">
        <f t="shared" si="499"/>
        <v>4.4612070892686741E-6</v>
      </c>
      <c r="BI331" s="5">
        <f t="shared" si="500"/>
        <v>1.5778590992043468E-6</v>
      </c>
      <c r="BJ331" s="8">
        <f t="shared" si="501"/>
        <v>0.63584144079481131</v>
      </c>
      <c r="BK331" s="8">
        <f t="shared" si="502"/>
        <v>0.2281935168167992</v>
      </c>
      <c r="BL331" s="8">
        <f t="shared" si="503"/>
        <v>0.13173796016219788</v>
      </c>
      <c r="BM331" s="8">
        <f t="shared" si="504"/>
        <v>0.43789789509694055</v>
      </c>
      <c r="BN331" s="8">
        <f t="shared" si="505"/>
        <v>0.55976361997798474</v>
      </c>
    </row>
    <row r="332" spans="1:66" x14ac:dyDescent="0.25">
      <c r="A332" t="s">
        <v>134</v>
      </c>
      <c r="B332" t="s">
        <v>482</v>
      </c>
      <c r="C332" t="s">
        <v>485</v>
      </c>
      <c r="D332" t="s">
        <v>509</v>
      </c>
      <c r="E332">
        <f>VLOOKUP(A332,home!$A$2:$E$405,3,FALSE)</f>
        <v>1.5832999999999999</v>
      </c>
      <c r="F332">
        <f>VLOOKUP(B332,home!$B$2:$E$405,3,FALSE)</f>
        <v>0.94740000000000002</v>
      </c>
      <c r="G332">
        <f>VLOOKUP(C332,away!$B$2:$E$405,4,FALSE)</f>
        <v>0.50529999999999997</v>
      </c>
      <c r="H332">
        <f>VLOOKUP(A332,away!$A$2:$E$405,3,FALSE)</f>
        <v>1.1943999999999999</v>
      </c>
      <c r="I332">
        <f>VLOOKUP(C332,away!$B$2:$E$405,3,FALSE)</f>
        <v>0.83720000000000006</v>
      </c>
      <c r="J332">
        <f>VLOOKUP(B332,home!$B$2:$E$405,4,FALSE)</f>
        <v>1.2559</v>
      </c>
      <c r="K332" s="3">
        <f t="shared" si="450"/>
        <v>0.75795930762599995</v>
      </c>
      <c r="L332" s="3">
        <f t="shared" si="451"/>
        <v>1.255839314912</v>
      </c>
      <c r="M332" s="5">
        <f t="shared" si="452"/>
        <v>0.1334806677435077</v>
      </c>
      <c r="N332" s="5">
        <f t="shared" si="453"/>
        <v>0.10117291450432522</v>
      </c>
      <c r="O332" s="5">
        <f t="shared" si="454"/>
        <v>0.16763027033300298</v>
      </c>
      <c r="P332" s="5">
        <f t="shared" si="455"/>
        <v>0.12705692363876214</v>
      </c>
      <c r="Q332" s="5">
        <f t="shared" si="456"/>
        <v>3.8342476114101409E-2</v>
      </c>
      <c r="R332" s="5">
        <f t="shared" si="457"/>
        <v>0.10525834192675594</v>
      </c>
      <c r="S332" s="5">
        <f t="shared" si="458"/>
        <v>3.0235580397992554E-2</v>
      </c>
      <c r="T332" s="5">
        <f t="shared" si="459"/>
        <v>4.8151988935162829E-2</v>
      </c>
      <c r="U332" s="5">
        <f t="shared" si="460"/>
        <v>7.9781539968664689E-2</v>
      </c>
      <c r="V332" s="5">
        <f t="shared" si="461"/>
        <v>3.1978328936603183E-3</v>
      </c>
      <c r="W332" s="5">
        <f t="shared" si="462"/>
        <v>9.6873455493702507E-3</v>
      </c>
      <c r="X332" s="5">
        <f t="shared" si="463"/>
        <v>1.2165749398036947E-2</v>
      </c>
      <c r="Y332" s="5">
        <f t="shared" si="464"/>
        <v>7.6391131947108996E-3</v>
      </c>
      <c r="Z332" s="5">
        <f t="shared" si="465"/>
        <v>4.4062521338023401E-2</v>
      </c>
      <c r="AA332" s="5">
        <f t="shared" si="466"/>
        <v>3.3397598165624064E-2</v>
      </c>
      <c r="AB332" s="5">
        <f t="shared" si="467"/>
        <v>1.2657010190993887E-2</v>
      </c>
      <c r="AC332" s="5">
        <f t="shared" si="468"/>
        <v>1.9024609361412704E-4</v>
      </c>
      <c r="AD332" s="5">
        <f t="shared" si="469"/>
        <v>1.8356534313336214E-3</v>
      </c>
      <c r="AE332" s="5">
        <f t="shared" si="470"/>
        <v>2.305285747621877E-3</v>
      </c>
      <c r="AF332" s="5">
        <f t="shared" si="471"/>
        <v>1.4475342369849281E-3</v>
      </c>
      <c r="AG332" s="5">
        <f t="shared" si="472"/>
        <v>6.059568014956055E-4</v>
      </c>
      <c r="AH332" s="5">
        <f t="shared" si="473"/>
        <v>1.3833861652609676E-2</v>
      </c>
      <c r="AI332" s="5">
        <f t="shared" si="474"/>
        <v>1.04855042000059E-2</v>
      </c>
      <c r="AJ332" s="5">
        <f t="shared" si="475"/>
        <v>3.9737927517729922E-3</v>
      </c>
      <c r="AK332" s="5">
        <f t="shared" si="476"/>
        <v>1.0039910675943584E-3</v>
      </c>
      <c r="AL332" s="5">
        <f t="shared" si="477"/>
        <v>7.2436207572324218E-6</v>
      </c>
      <c r="AM332" s="5">
        <f t="shared" si="478"/>
        <v>2.7827012077098469E-4</v>
      </c>
      <c r="AN332" s="5">
        <f t="shared" si="479"/>
        <v>3.4946255782951292E-4</v>
      </c>
      <c r="AO332" s="5">
        <f t="shared" si="480"/>
        <v>2.1943440960600538E-4</v>
      </c>
      <c r="AP332" s="5">
        <f t="shared" si="481"/>
        <v>9.185811954257499E-5</v>
      </c>
      <c r="AQ332" s="5">
        <f t="shared" si="482"/>
        <v>2.8839759478863001E-5</v>
      </c>
      <c r="AR332" s="5">
        <f t="shared" si="483"/>
        <v>3.4746214680801391E-3</v>
      </c>
      <c r="AS332" s="5">
        <f t="shared" si="484"/>
        <v>2.6336216822084573E-3</v>
      </c>
      <c r="AT332" s="5">
        <f t="shared" si="485"/>
        <v>9.9808903339777149E-4</v>
      </c>
      <c r="AU332" s="5">
        <f t="shared" si="486"/>
        <v>2.5217029090109289E-4</v>
      </c>
      <c r="AV332" s="5">
        <f t="shared" si="487"/>
        <v>4.7783704773809828E-5</v>
      </c>
      <c r="AW332" s="5">
        <f t="shared" si="488"/>
        <v>1.9152839487262186E-7</v>
      </c>
      <c r="AX332" s="5">
        <f t="shared" si="489"/>
        <v>3.5152904678763135E-5</v>
      </c>
      <c r="AY332" s="5">
        <f t="shared" si="490"/>
        <v>4.4146399728944728E-5</v>
      </c>
      <c r="AZ332" s="5">
        <f t="shared" si="491"/>
        <v>2.7720392195714631E-5</v>
      </c>
      <c r="BA332" s="5">
        <f t="shared" si="492"/>
        <v>1.1604119448052736E-5</v>
      </c>
      <c r="BB332" s="5">
        <f t="shared" si="493"/>
        <v>3.6432273544498918E-6</v>
      </c>
      <c r="BC332" s="5">
        <f t="shared" si="494"/>
        <v>9.1506162897620057E-7</v>
      </c>
      <c r="BD332" s="5">
        <f t="shared" si="495"/>
        <v>7.27261040675382E-4</v>
      </c>
      <c r="BE332" s="5">
        <f t="shared" si="496"/>
        <v>5.5123427485367666E-4</v>
      </c>
      <c r="BF332" s="5">
        <f t="shared" si="497"/>
        <v>2.089065746539064E-4</v>
      </c>
      <c r="BG332" s="5">
        <f t="shared" si="498"/>
        <v>5.2780894227731406E-5</v>
      </c>
      <c r="BH332" s="5">
        <f t="shared" si="499"/>
        <v>1.0001442511183105E-5</v>
      </c>
      <c r="BI332" s="5">
        <f t="shared" si="500"/>
        <v>1.5161372882075188E-6</v>
      </c>
      <c r="BJ332" s="8">
        <f t="shared" si="501"/>
        <v>0.2244450649854064</v>
      </c>
      <c r="BK332" s="8">
        <f t="shared" si="502"/>
        <v>0.29421264078802301</v>
      </c>
      <c r="BL332" s="8">
        <f t="shared" si="503"/>
        <v>0.43697989680059574</v>
      </c>
      <c r="BM332" s="8">
        <f t="shared" si="504"/>
        <v>0.32671457478025917</v>
      </c>
      <c r="BN332" s="8">
        <f t="shared" si="505"/>
        <v>0.67294159426045541</v>
      </c>
    </row>
    <row r="333" spans="1:66" x14ac:dyDescent="0.25">
      <c r="A333" t="s">
        <v>134</v>
      </c>
      <c r="B333" t="s">
        <v>352</v>
      </c>
      <c r="C333" t="s">
        <v>123</v>
      </c>
      <c r="D333" t="s">
        <v>509</v>
      </c>
      <c r="E333">
        <f>VLOOKUP(A333,home!$A$2:$E$405,3,FALSE)</f>
        <v>1.5832999999999999</v>
      </c>
      <c r="F333">
        <f>VLOOKUP(B333,home!$B$2:$E$405,3,FALSE)</f>
        <v>1.3895</v>
      </c>
      <c r="G333">
        <f>VLOOKUP(C333,away!$B$2:$E$405,4,FALSE)</f>
        <v>0.94740000000000002</v>
      </c>
      <c r="H333">
        <f>VLOOKUP(A333,away!$A$2:$E$405,3,FALSE)</f>
        <v>1.1943999999999999</v>
      </c>
      <c r="I333">
        <f>VLOOKUP(C333,away!$B$2:$E$405,3,FALSE)</f>
        <v>0.83720000000000006</v>
      </c>
      <c r="J333">
        <f>VLOOKUP(B333,home!$B$2:$E$405,4,FALSE)</f>
        <v>0.66979999999999995</v>
      </c>
      <c r="K333" s="3">
        <f t="shared" si="450"/>
        <v>2.0842755945900002</v>
      </c>
      <c r="L333" s="3">
        <f t="shared" si="451"/>
        <v>0.66976763526399996</v>
      </c>
      <c r="M333" s="5">
        <f t="shared" si="452"/>
        <v>6.3669908003232717E-2</v>
      </c>
      <c r="N333" s="5">
        <f t="shared" si="453"/>
        <v>0.13270563536092847</v>
      </c>
      <c r="O333" s="5">
        <f t="shared" si="454"/>
        <v>4.2644043720801598E-2</v>
      </c>
      <c r="P333" s="5">
        <f t="shared" si="455"/>
        <v>8.8881939581895719E-2</v>
      </c>
      <c r="Q333" s="5">
        <f t="shared" si="456"/>
        <v>0.13829755852367151</v>
      </c>
      <c r="R333" s="5">
        <f t="shared" si="457"/>
        <v>1.4280800160487956E-2</v>
      </c>
      <c r="S333" s="5">
        <f t="shared" si="458"/>
        <v>3.1019359975510943E-2</v>
      </c>
      <c r="T333" s="5">
        <f t="shared" si="459"/>
        <v>9.2627228735184114E-2</v>
      </c>
      <c r="U333" s="5">
        <f t="shared" si="460"/>
        <v>2.9765123245722003E-2</v>
      </c>
      <c r="V333" s="5">
        <f t="shared" si="461"/>
        <v>4.8113796186844979E-3</v>
      </c>
      <c r="W333" s="5">
        <f t="shared" si="462"/>
        <v>9.6083408674090237E-2</v>
      </c>
      <c r="X333" s="5">
        <f t="shared" si="463"/>
        <v>6.4353557415749926E-2</v>
      </c>
      <c r="Y333" s="5">
        <f t="shared" si="464"/>
        <v>2.1550964985586434E-2</v>
      </c>
      <c r="Z333" s="5">
        <f t="shared" si="465"/>
        <v>3.1882725843892573E-3</v>
      </c>
      <c r="AA333" s="5">
        <f t="shared" si="466"/>
        <v>6.6452387365429156E-3</v>
      </c>
      <c r="AB333" s="5">
        <f t="shared" si="467"/>
        <v>6.9252544594002466E-3</v>
      </c>
      <c r="AC333" s="5">
        <f t="shared" si="468"/>
        <v>4.1978695861293611E-4</v>
      </c>
      <c r="AD333" s="5">
        <f t="shared" si="469"/>
        <v>5.0066075936105868E-2</v>
      </c>
      <c r="AE333" s="5">
        <f t="shared" si="470"/>
        <v>3.3532637286673481E-2</v>
      </c>
      <c r="AF333" s="5">
        <f t="shared" si="471"/>
        <v>1.1229537589830365E-2</v>
      </c>
      <c r="AG333" s="5">
        <f t="shared" si="472"/>
        <v>2.5070602788829612E-3</v>
      </c>
      <c r="AH333" s="5">
        <f t="shared" si="473"/>
        <v>5.338504473558584E-4</v>
      </c>
      <c r="AI333" s="5">
        <f t="shared" si="474"/>
        <v>1.1126914585847694E-3</v>
      </c>
      <c r="AJ333" s="5">
        <f t="shared" si="475"/>
        <v>1.1595778257184929E-3</v>
      </c>
      <c r="AK333" s="5">
        <f t="shared" si="476"/>
        <v>8.0562658739093021E-4</v>
      </c>
      <c r="AL333" s="5">
        <f t="shared" si="477"/>
        <v>2.3440573585128042E-5</v>
      </c>
      <c r="AM333" s="5">
        <f t="shared" si="478"/>
        <v>2.0870300038103019E-2</v>
      </c>
      <c r="AN333" s="5">
        <f t="shared" si="479"/>
        <v>1.3978251503770429E-2</v>
      </c>
      <c r="AO333" s="5">
        <f t="shared" si="480"/>
        <v>4.6810902274028853E-3</v>
      </c>
      <c r="AP333" s="5">
        <f t="shared" si="481"/>
        <v>1.0450809106883503E-3</v>
      </c>
      <c r="AQ333" s="5">
        <f t="shared" si="482"/>
        <v>1.7499034255282094E-4</v>
      </c>
      <c r="AR333" s="5">
        <f t="shared" si="483"/>
        <v>7.1511150342032389E-5</v>
      </c>
      <c r="AS333" s="5">
        <f t="shared" si="484"/>
        <v>1.4904894539895445E-4</v>
      </c>
      <c r="AT333" s="5">
        <f t="shared" si="485"/>
        <v>1.5532953964720916E-4</v>
      </c>
      <c r="AU333" s="5">
        <f t="shared" si="486"/>
        <v>1.0791652286852594E-4</v>
      </c>
      <c r="AV333" s="5">
        <f t="shared" si="487"/>
        <v>5.6231943716970581E-5</v>
      </c>
      <c r="AW333" s="5">
        <f t="shared" si="488"/>
        <v>9.0896054985336276E-7</v>
      </c>
      <c r="AX333" s="5">
        <f t="shared" si="489"/>
        <v>7.2499095035314801E-3</v>
      </c>
      <c r="AY333" s="5">
        <f t="shared" si="490"/>
        <v>4.8557547440582797E-3</v>
      </c>
      <c r="AZ333" s="5">
        <f t="shared" si="491"/>
        <v>1.6261136861749315E-3</v>
      </c>
      <c r="BA333" s="5">
        <f t="shared" si="492"/>
        <v>3.630394394199368E-4</v>
      </c>
      <c r="BB333" s="5">
        <f t="shared" si="493"/>
        <v>6.0788016711964787E-5</v>
      </c>
      <c r="BC333" s="5">
        <f t="shared" si="494"/>
        <v>8.1427692411122343E-6</v>
      </c>
      <c r="BD333" s="5">
        <f t="shared" si="495"/>
        <v>7.9826423432652352E-6</v>
      </c>
      <c r="BE333" s="5">
        <f t="shared" si="496"/>
        <v>1.6638026616408458E-5</v>
      </c>
      <c r="BF333" s="5">
        <f t="shared" si="497"/>
        <v>1.7339116409359502E-5</v>
      </c>
      <c r="BG333" s="5">
        <f t="shared" si="498"/>
        <v>1.2046499054594331E-5</v>
      </c>
      <c r="BH333" s="5">
        <f t="shared" si="499"/>
        <v>6.2770559949356206E-6</v>
      </c>
      <c r="BI333" s="5">
        <f t="shared" si="500"/>
        <v>2.6166229232238317E-6</v>
      </c>
      <c r="BJ333" s="8">
        <f t="shared" si="501"/>
        <v>0.69786712596835843</v>
      </c>
      <c r="BK333" s="8">
        <f t="shared" si="502"/>
        <v>0.19368156945558024</v>
      </c>
      <c r="BL333" s="8">
        <f t="shared" si="503"/>
        <v>0.10447514470732024</v>
      </c>
      <c r="BM333" s="8">
        <f t="shared" si="504"/>
        <v>0.51387738158112195</v>
      </c>
      <c r="BN333" s="8">
        <f t="shared" si="505"/>
        <v>0.48047988535101793</v>
      </c>
    </row>
    <row r="334" spans="1:66" x14ac:dyDescent="0.25">
      <c r="A334" t="s">
        <v>134</v>
      </c>
      <c r="B334" t="s">
        <v>366</v>
      </c>
      <c r="C334" t="s">
        <v>310</v>
      </c>
      <c r="D334" t="s">
        <v>509</v>
      </c>
      <c r="E334">
        <f>VLOOKUP(A334,home!$A$2:$E$405,3,FALSE)</f>
        <v>1.5832999999999999</v>
      </c>
      <c r="F334">
        <f>VLOOKUP(B334,home!$B$2:$E$405,3,FALSE)</f>
        <v>1.4211</v>
      </c>
      <c r="G334">
        <f>VLOOKUP(C334,away!$B$2:$E$405,4,FALSE)</f>
        <v>1.2632000000000001</v>
      </c>
      <c r="H334">
        <f>VLOOKUP(A334,away!$A$2:$E$405,3,FALSE)</f>
        <v>1.1943999999999999</v>
      </c>
      <c r="I334">
        <f>VLOOKUP(C334,away!$B$2:$E$405,3,FALSE)</f>
        <v>0.41860000000000003</v>
      </c>
      <c r="J334">
        <f>VLOOKUP(B334,home!$B$2:$E$405,4,FALSE)</f>
        <v>0.62790000000000001</v>
      </c>
      <c r="K334" s="3">
        <f t="shared" si="450"/>
        <v>2.8422349022160001</v>
      </c>
      <c r="L334" s="3">
        <f t="shared" si="451"/>
        <v>0.31393482993600003</v>
      </c>
      <c r="M334" s="5">
        <f t="shared" si="452"/>
        <v>4.2588554643224433E-2</v>
      </c>
      <c r="N334" s="5">
        <f t="shared" si="453"/>
        <v>0.12104667644190577</v>
      </c>
      <c r="O334" s="5">
        <f t="shared" si="454"/>
        <v>1.3370030659140707E-2</v>
      </c>
      <c r="P334" s="5">
        <f t="shared" si="455"/>
        <v>3.8000767783107701E-2</v>
      </c>
      <c r="Q334" s="5">
        <f t="shared" si="456"/>
        <v>0.17202154429021593</v>
      </c>
      <c r="R334" s="5">
        <f t="shared" si="457"/>
        <v>2.0986591506082218E-3</v>
      </c>
      <c r="S334" s="5">
        <f t="shared" si="458"/>
        <v>8.4767983100326773E-3</v>
      </c>
      <c r="T334" s="5">
        <f t="shared" si="459"/>
        <v>5.4003554252077035E-2</v>
      </c>
      <c r="U334" s="5">
        <f t="shared" si="460"/>
        <v>5.9648822857136727E-3</v>
      </c>
      <c r="V334" s="5">
        <f t="shared" si="461"/>
        <v>8.4040535413620074E-4</v>
      </c>
      <c r="W334" s="5">
        <f t="shared" si="462"/>
        <v>0.16297521237158244</v>
      </c>
      <c r="X334" s="5">
        <f t="shared" si="463"/>
        <v>5.1163595579656218E-2</v>
      </c>
      <c r="Y334" s="5">
        <f t="shared" si="464"/>
        <v>8.031017338606828E-3</v>
      </c>
      <c r="Z334" s="5">
        <f t="shared" si="465"/>
        <v>2.1961406784660748E-4</v>
      </c>
      <c r="AA334" s="5">
        <f t="shared" si="466"/>
        <v>6.2419476865126038E-4</v>
      </c>
      <c r="AB334" s="5">
        <f t="shared" si="467"/>
        <v>8.8705407862062701E-4</v>
      </c>
      <c r="AC334" s="5">
        <f t="shared" si="468"/>
        <v>4.6867123358826779E-5</v>
      </c>
      <c r="AD334" s="5">
        <f t="shared" si="469"/>
        <v>0.1158034591996441</v>
      </c>
      <c r="AE334" s="5">
        <f t="shared" si="470"/>
        <v>3.6354739269840786E-2</v>
      </c>
      <c r="AF334" s="5">
        <f t="shared" si="471"/>
        <v>5.7065094450225442E-3</v>
      </c>
      <c r="AG334" s="5">
        <f t="shared" si="472"/>
        <v>5.9715735738377683E-4</v>
      </c>
      <c r="AH334" s="5">
        <f t="shared" si="473"/>
        <v>1.723612626024447E-5</v>
      </c>
      <c r="AI334" s="5">
        <f t="shared" si="474"/>
        <v>4.8989119635868562E-5</v>
      </c>
      <c r="AJ334" s="5">
        <f t="shared" si="475"/>
        <v>6.9619292828950418E-5</v>
      </c>
      <c r="AK334" s="5">
        <f t="shared" si="476"/>
        <v>6.5958127982013002E-5</v>
      </c>
      <c r="AL334" s="5">
        <f t="shared" si="477"/>
        <v>1.6727373693151471E-6</v>
      </c>
      <c r="AM334" s="5">
        <f t="shared" si="478"/>
        <v>6.5828126706915027E-2</v>
      </c>
      <c r="AN334" s="5">
        <f t="shared" si="479"/>
        <v>2.066574176274083E-2</v>
      </c>
      <c r="AO334" s="5">
        <f t="shared" si="480"/>
        <v>3.2438480628936678E-3</v>
      </c>
      <c r="AP334" s="5">
        <f t="shared" si="481"/>
        <v>3.3945229665424892E-4</v>
      </c>
      <c r="AQ334" s="5">
        <f t="shared" si="482"/>
        <v>2.6641474755384061E-5</v>
      </c>
      <c r="AR334" s="5">
        <f t="shared" si="483"/>
        <v>1.0822040732530547E-6</v>
      </c>
      <c r="AS334" s="5">
        <f t="shared" si="484"/>
        <v>3.0758781883201523E-6</v>
      </c>
      <c r="AT334" s="5">
        <f t="shared" si="485"/>
        <v>4.3711841709042286E-6</v>
      </c>
      <c r="AU334" s="5">
        <f t="shared" si="486"/>
        <v>4.1413107381860366E-6</v>
      </c>
      <c r="AV334" s="5">
        <f t="shared" si="487"/>
        <v>2.9426444802485648E-6</v>
      </c>
      <c r="AW334" s="5">
        <f t="shared" si="488"/>
        <v>4.1459563794633092E-8</v>
      </c>
      <c r="AX334" s="5">
        <f t="shared" si="489"/>
        <v>3.1183166545648493E-2</v>
      </c>
      <c r="AY334" s="5">
        <f t="shared" si="490"/>
        <v>9.7894820863741253E-3</v>
      </c>
      <c r="AZ334" s="5">
        <f t="shared" si="491"/>
        <v>1.5366296969736896E-3</v>
      </c>
      <c r="BA334" s="5">
        <f t="shared" si="492"/>
        <v>1.6080052753134752E-4</v>
      </c>
      <c r="BB334" s="5">
        <f t="shared" si="493"/>
        <v>1.2620221566043166E-5</v>
      </c>
      <c r="BC334" s="5">
        <f t="shared" si="494"/>
        <v>7.9238542221808047E-7</v>
      </c>
      <c r="BD334" s="5">
        <f t="shared" si="495"/>
        <v>5.6623591948790678E-8</v>
      </c>
      <c r="BE334" s="5">
        <f t="shared" si="496"/>
        <v>1.6093754932568974E-7</v>
      </c>
      <c r="BF334" s="5">
        <f t="shared" si="497"/>
        <v>2.2871115988529227E-7</v>
      </c>
      <c r="BG334" s="5">
        <f t="shared" si="498"/>
        <v>2.1668361371742723E-7</v>
      </c>
      <c r="BH334" s="5">
        <f t="shared" si="499"/>
        <v>1.5396643241149032E-7</v>
      </c>
      <c r="BI334" s="5">
        <f t="shared" si="500"/>
        <v>8.7521753593923752E-8</v>
      </c>
      <c r="BJ334" s="8">
        <f t="shared" si="501"/>
        <v>0.86049076731341012</v>
      </c>
      <c r="BK334" s="8">
        <f t="shared" si="502"/>
        <v>9.974454803760327E-2</v>
      </c>
      <c r="BL334" s="8">
        <f t="shared" si="503"/>
        <v>2.3163141275193359E-2</v>
      </c>
      <c r="BM334" s="8">
        <f t="shared" si="504"/>
        <v>0.58470239709904048</v>
      </c>
      <c r="BN334" s="8">
        <f t="shared" si="505"/>
        <v>0.38912623296820276</v>
      </c>
    </row>
    <row r="335" spans="1:66" x14ac:dyDescent="0.25">
      <c r="A335" t="s">
        <v>134</v>
      </c>
      <c r="B335" t="s">
        <v>446</v>
      </c>
      <c r="C335" t="s">
        <v>136</v>
      </c>
      <c r="D335" t="s">
        <v>509</v>
      </c>
      <c r="E335">
        <f>VLOOKUP(A335,home!$A$2:$E$405,3,FALSE)</f>
        <v>1.5832999999999999</v>
      </c>
      <c r="F335">
        <f>VLOOKUP(B335,home!$B$2:$E$405,3,FALSE)</f>
        <v>0.63160000000000005</v>
      </c>
      <c r="G335">
        <f>VLOOKUP(C335,away!$B$2:$E$405,4,FALSE)</f>
        <v>0.63160000000000005</v>
      </c>
      <c r="H335">
        <f>VLOOKUP(A335,away!$A$2:$E$405,3,FALSE)</f>
        <v>1.1943999999999999</v>
      </c>
      <c r="I335">
        <f>VLOOKUP(C335,away!$B$2:$E$405,3,FALSE)</f>
        <v>1.5069999999999999</v>
      </c>
      <c r="J335">
        <f>VLOOKUP(B335,home!$B$2:$E$405,4,FALSE)</f>
        <v>1.0046999999999999</v>
      </c>
      <c r="K335" s="3">
        <f t="shared" si="450"/>
        <v>0.63160775604800001</v>
      </c>
      <c r="L335" s="3">
        <f t="shared" si="451"/>
        <v>1.8084206157599996</v>
      </c>
      <c r="M335" s="5">
        <f t="shared" si="452"/>
        <v>8.715837858611869E-2</v>
      </c>
      <c r="N335" s="5">
        <f t="shared" si="453"/>
        <v>5.5049907919560478E-2</v>
      </c>
      <c r="O335" s="5">
        <f t="shared" si="454"/>
        <v>0.1576190086713519</v>
      </c>
      <c r="P335" s="5">
        <f t="shared" si="455"/>
        <v>9.9553388377422822E-2</v>
      </c>
      <c r="Q335" s="5">
        <f t="shared" si="456"/>
        <v>1.7384974405861307E-2</v>
      </c>
      <c r="R335" s="5">
        <f t="shared" si="457"/>
        <v>0.14252073235846349</v>
      </c>
      <c r="S335" s="5">
        <f t="shared" si="458"/>
        <v>2.8427780834728748E-2</v>
      </c>
      <c r="T335" s="5">
        <f t="shared" si="459"/>
        <v>3.1439346120019529E-2</v>
      </c>
      <c r="U335" s="5">
        <f t="shared" si="460"/>
        <v>9.0017199955246707E-2</v>
      </c>
      <c r="V335" s="5">
        <f t="shared" si="461"/>
        <v>3.6078406944761369E-3</v>
      </c>
      <c r="W335" s="5">
        <f t="shared" si="462"/>
        <v>3.6601615578126579E-3</v>
      </c>
      <c r="X335" s="5">
        <f t="shared" si="463"/>
        <v>6.6191116181606446E-3</v>
      </c>
      <c r="Y335" s="5">
        <f t="shared" si="464"/>
        <v>5.9850689541491222E-3</v>
      </c>
      <c r="Z335" s="5">
        <f t="shared" si="465"/>
        <v>8.5912476856752865E-2</v>
      </c>
      <c r="AA335" s="5">
        <f t="shared" si="466"/>
        <v>5.4262986724019413E-2</v>
      </c>
      <c r="AB335" s="5">
        <f t="shared" si="467"/>
        <v>1.7136461640610157E-2</v>
      </c>
      <c r="AC335" s="5">
        <f t="shared" si="468"/>
        <v>2.5755754329614283E-4</v>
      </c>
      <c r="AD335" s="5">
        <f t="shared" si="469"/>
        <v>5.7794660707580128E-4</v>
      </c>
      <c r="AE335" s="5">
        <f t="shared" si="470"/>
        <v>1.0451705590444227E-3</v>
      </c>
      <c r="AF335" s="5">
        <f t="shared" si="471"/>
        <v>9.4505399298066943E-4</v>
      </c>
      <c r="AG335" s="5">
        <f t="shared" si="472"/>
        <v>5.6968504130418274E-4</v>
      </c>
      <c r="AH335" s="5">
        <f t="shared" si="473"/>
        <v>3.8841473574688951E-2</v>
      </c>
      <c r="AI335" s="5">
        <f t="shared" si="474"/>
        <v>2.453257596610698E-2</v>
      </c>
      <c r="AJ335" s="5">
        <f t="shared" si="475"/>
        <v>7.7474826280149612E-3</v>
      </c>
      <c r="AK335" s="5">
        <f t="shared" si="476"/>
        <v>1.6311233725671307E-3</v>
      </c>
      <c r="AL335" s="5">
        <f t="shared" si="477"/>
        <v>1.1767417684100642E-5</v>
      </c>
      <c r="AM335" s="5">
        <f t="shared" si="478"/>
        <v>7.3007111922140434E-5</v>
      </c>
      <c r="AN335" s="5">
        <f t="shared" si="479"/>
        <v>1.3202756629709638E-4</v>
      </c>
      <c r="AO335" s="5">
        <f t="shared" si="480"/>
        <v>1.1938068637014464E-4</v>
      </c>
      <c r="AP335" s="5">
        <f t="shared" si="481"/>
        <v>7.1963498118449444E-5</v>
      </c>
      <c r="AQ335" s="5">
        <f t="shared" si="482"/>
        <v>3.2535068394902493E-5</v>
      </c>
      <c r="AR335" s="5">
        <f t="shared" si="483"/>
        <v>1.4048344311792936E-2</v>
      </c>
      <c r="AS335" s="5">
        <f t="shared" si="484"/>
        <v>8.8730432269612212E-3</v>
      </c>
      <c r="AT335" s="5">
        <f t="shared" si="485"/>
        <v>2.8021414609489407E-3</v>
      </c>
      <c r="AU335" s="5">
        <f t="shared" si="486"/>
        <v>5.8995142675967503E-4</v>
      </c>
      <c r="AV335" s="5">
        <f t="shared" si="487"/>
        <v>9.3154474208248593E-5</v>
      </c>
      <c r="AW335" s="5">
        <f t="shared" si="488"/>
        <v>3.7335809499533076E-7</v>
      </c>
      <c r="AX335" s="5">
        <f t="shared" si="489"/>
        <v>7.6853096894480464E-6</v>
      </c>
      <c r="AY335" s="5">
        <f t="shared" si="490"/>
        <v>1.3898272480897925E-5</v>
      </c>
      <c r="AZ335" s="5">
        <f t="shared" si="491"/>
        <v>1.2566961238952846E-5</v>
      </c>
      <c r="BA335" s="5">
        <f t="shared" si="492"/>
        <v>7.5754505939930491E-6</v>
      </c>
      <c r="BB335" s="5">
        <f t="shared" si="493"/>
        <v>3.4249002569620932E-6</v>
      </c>
      <c r="BC335" s="5">
        <f t="shared" si="494"/>
        <v>1.2387320463223927E-6</v>
      </c>
      <c r="BD335" s="5">
        <f t="shared" si="495"/>
        <v>4.23421924512351E-3</v>
      </c>
      <c r="BE335" s="5">
        <f t="shared" si="496"/>
        <v>2.6743657160277164E-3</v>
      </c>
      <c r="BF335" s="5">
        <f t="shared" si="497"/>
        <v>8.4457506437598433E-4</v>
      </c>
      <c r="BG335" s="5">
        <f t="shared" si="498"/>
        <v>1.7781338707487023E-4</v>
      </c>
      <c r="BH335" s="5">
        <f t="shared" si="499"/>
        <v>2.807707860141331E-5</v>
      </c>
      <c r="BI335" s="5">
        <f t="shared" si="500"/>
        <v>3.5467401223643973E-6</v>
      </c>
      <c r="BJ335" s="8">
        <f t="shared" si="501"/>
        <v>0.12375173033337811</v>
      </c>
      <c r="BK335" s="8">
        <f t="shared" si="502"/>
        <v>0.21903061172620758</v>
      </c>
      <c r="BL335" s="8">
        <f t="shared" si="503"/>
        <v>0.5686782770230665</v>
      </c>
      <c r="BM335" s="8">
        <f t="shared" si="504"/>
        <v>0.43807318070624035</v>
      </c>
      <c r="BN335" s="8">
        <f t="shared" si="505"/>
        <v>0.55928639031877869</v>
      </c>
    </row>
    <row r="336" spans="1:66" x14ac:dyDescent="0.25">
      <c r="A336" t="s">
        <v>134</v>
      </c>
      <c r="B336" t="s">
        <v>133</v>
      </c>
      <c r="C336" t="s">
        <v>484</v>
      </c>
      <c r="D336" t="s">
        <v>509</v>
      </c>
      <c r="E336">
        <f>VLOOKUP(A336,home!$A$2:$E$405,3,FALSE)</f>
        <v>1.5832999999999999</v>
      </c>
      <c r="F336">
        <f>VLOOKUP(B336,home!$B$2:$E$405,3,FALSE)</f>
        <v>1.1369</v>
      </c>
      <c r="G336">
        <f>VLOOKUP(C336,away!$B$2:$E$405,4,FALSE)</f>
        <v>1.2632000000000001</v>
      </c>
      <c r="H336">
        <f>VLOOKUP(A336,away!$A$2:$E$405,3,FALSE)</f>
        <v>1.1943999999999999</v>
      </c>
      <c r="I336">
        <f>VLOOKUP(C336,away!$B$2:$E$405,3,FALSE)</f>
        <v>1.4652000000000001</v>
      </c>
      <c r="J336">
        <f>VLOOKUP(B336,home!$B$2:$E$405,4,FALSE)</f>
        <v>1.5069999999999999</v>
      </c>
      <c r="K336" s="3">
        <f t="shared" si="450"/>
        <v>2.2738279222640001</v>
      </c>
      <c r="L336" s="3">
        <f t="shared" si="451"/>
        <v>2.6373025641599996</v>
      </c>
      <c r="M336" s="5">
        <f t="shared" si="452"/>
        <v>7.3641585426419626E-3</v>
      </c>
      <c r="N336" s="5">
        <f t="shared" si="453"/>
        <v>1.6744829318238258E-2</v>
      </c>
      <c r="O336" s="5">
        <f t="shared" si="454"/>
        <v>1.9421514207390411E-2</v>
      </c>
      <c r="P336" s="5">
        <f t="shared" si="455"/>
        <v>4.4161181297411291E-2</v>
      </c>
      <c r="Q336" s="5">
        <f t="shared" si="456"/>
        <v>1.9037430228677512E-2</v>
      </c>
      <c r="R336" s="5">
        <f t="shared" si="457"/>
        <v>2.5610204609510304E-2</v>
      </c>
      <c r="S336" s="5">
        <f t="shared" si="458"/>
        <v>6.6206136189565723E-2</v>
      </c>
      <c r="T336" s="5">
        <f t="shared" si="459"/>
        <v>5.0207463557108284E-2</v>
      </c>
      <c r="U336" s="5">
        <f t="shared" si="460"/>
        <v>5.8233198335998722E-2</v>
      </c>
      <c r="V336" s="5">
        <f t="shared" si="461"/>
        <v>4.4113679735870097E-2</v>
      </c>
      <c r="W336" s="5">
        <f t="shared" si="462"/>
        <v>1.442928014070655E-2</v>
      </c>
      <c r="X336" s="5">
        <f t="shared" si="463"/>
        <v>3.8054377514068337E-2</v>
      </c>
      <c r="Y336" s="5">
        <f t="shared" si="464"/>
        <v>5.0180453697682544E-2</v>
      </c>
      <c r="Z336" s="5">
        <f t="shared" si="465"/>
        <v>2.2513952761774585E-2</v>
      </c>
      <c r="AA336" s="5">
        <f t="shared" si="466"/>
        <v>5.1192854430255744E-2</v>
      </c>
      <c r="AB336" s="5">
        <f t="shared" si="467"/>
        <v>5.8201870911955937E-2</v>
      </c>
      <c r="AC336" s="5">
        <f t="shared" si="468"/>
        <v>1.6533730544630518E-2</v>
      </c>
      <c r="AD336" s="5">
        <f t="shared" si="469"/>
        <v>8.2024250205269943E-3</v>
      </c>
      <c r="AE336" s="5">
        <f t="shared" si="470"/>
        <v>2.1632276538965975E-2</v>
      </c>
      <c r="AF336" s="5">
        <f t="shared" si="471"/>
        <v>2.8525429192416595E-2</v>
      </c>
      <c r="AG336" s="5">
        <f t="shared" si="472"/>
        <v>2.5076729184308259E-2</v>
      </c>
      <c r="AH336" s="5">
        <f t="shared" si="473"/>
        <v>1.4844026337001305E-2</v>
      </c>
      <c r="AI336" s="5">
        <f t="shared" si="474"/>
        <v>3.375276156389577E-2</v>
      </c>
      <c r="AJ336" s="5">
        <f t="shared" si="475"/>
        <v>3.8373985848752672E-2</v>
      </c>
      <c r="AK336" s="5">
        <f t="shared" si="476"/>
        <v>2.9085280170485804E-2</v>
      </c>
      <c r="AL336" s="5">
        <f t="shared" si="477"/>
        <v>3.9659606342045284E-3</v>
      </c>
      <c r="AM336" s="5">
        <f t="shared" si="478"/>
        <v>3.7301806083902276E-3</v>
      </c>
      <c r="AN336" s="5">
        <f t="shared" si="479"/>
        <v>9.8376148832874533E-3</v>
      </c>
      <c r="AO336" s="5">
        <f t="shared" si="480"/>
        <v>1.2972383478456292E-2</v>
      </c>
      <c r="AP336" s="5">
        <f t="shared" si="481"/>
        <v>1.140403340366653E-2</v>
      </c>
      <c r="AQ336" s="5">
        <f t="shared" si="482"/>
        <v>7.5189716343140069E-3</v>
      </c>
      <c r="AR336" s="5">
        <f t="shared" si="483"/>
        <v>7.8296377442064261E-3</v>
      </c>
      <c r="AS336" s="5">
        <f t="shared" si="484"/>
        <v>1.7803248923988685E-2</v>
      </c>
      <c r="AT336" s="5">
        <f t="shared" si="485"/>
        <v>2.0240762255191003E-2</v>
      </c>
      <c r="AU336" s="5">
        <f t="shared" si="486"/>
        <v>1.5341336794586848E-2</v>
      </c>
      <c r="AV336" s="5">
        <f t="shared" si="487"/>
        <v>8.7208899920969175E-3</v>
      </c>
      <c r="AW336" s="5">
        <f t="shared" si="488"/>
        <v>6.606378476816323E-4</v>
      </c>
      <c r="AX336" s="5">
        <f t="shared" si="489"/>
        <v>1.4136314704075686E-3</v>
      </c>
      <c r="AY336" s="5">
        <f t="shared" si="490"/>
        <v>3.7281739016831509E-3</v>
      </c>
      <c r="AZ336" s="5">
        <f t="shared" si="491"/>
        <v>4.9161612952716835E-3</v>
      </c>
      <c r="BA336" s="5">
        <f t="shared" si="492"/>
        <v>4.3218015966147178E-3</v>
      </c>
      <c r="BB336" s="5">
        <f t="shared" si="493"/>
        <v>2.849474608135694E-3</v>
      </c>
      <c r="BC336" s="5">
        <f t="shared" si="494"/>
        <v>1.5029853381090159E-3</v>
      </c>
      <c r="BD336" s="5">
        <f t="shared" si="495"/>
        <v>3.441520616539922E-3</v>
      </c>
      <c r="BE336" s="5">
        <f t="shared" si="496"/>
        <v>7.8254256729356902E-3</v>
      </c>
      <c r="BF336" s="5">
        <f t="shared" si="497"/>
        <v>8.8968356993613662E-3</v>
      </c>
      <c r="BG336" s="5">
        <f t="shared" si="498"/>
        <v>6.7432911443343442E-3</v>
      </c>
      <c r="BH336" s="5">
        <f t="shared" si="499"/>
        <v>3.8332709229857488E-3</v>
      </c>
      <c r="BI336" s="5">
        <f t="shared" si="500"/>
        <v>1.7432396916575378E-3</v>
      </c>
      <c r="BJ336" s="8">
        <f t="shared" si="501"/>
        <v>0.3362861066110357</v>
      </c>
      <c r="BK336" s="8">
        <f t="shared" si="502"/>
        <v>0.1860730208460073</v>
      </c>
      <c r="BL336" s="8">
        <f t="shared" si="503"/>
        <v>0.43113515587313112</v>
      </c>
      <c r="BM336" s="8">
        <f t="shared" si="504"/>
        <v>0.84060138183407762</v>
      </c>
      <c r="BN336" s="8">
        <f t="shared" si="505"/>
        <v>0.13233931820386974</v>
      </c>
    </row>
    <row r="337" spans="1:66" x14ac:dyDescent="0.25">
      <c r="A337" t="s">
        <v>19</v>
      </c>
      <c r="B337" t="s">
        <v>21</v>
      </c>
      <c r="C337" t="s">
        <v>234</v>
      </c>
      <c r="D337" t="s">
        <v>509</v>
      </c>
      <c r="E337">
        <f>VLOOKUP(A337,home!$A$2:$E$405,3,FALSE)</f>
        <v>1.4750000000000001</v>
      </c>
      <c r="F337">
        <f>VLOOKUP(B337,home!$B$2:$E$405,3,FALSE)</f>
        <v>1.0168999999999999</v>
      </c>
      <c r="G337">
        <f>VLOOKUP(C337,away!$B$2:$E$405,4,FALSE)</f>
        <v>0.84750000000000003</v>
      </c>
      <c r="H337">
        <f>VLOOKUP(A337,away!$A$2:$E$405,3,FALSE)</f>
        <v>1.5625</v>
      </c>
      <c r="I337">
        <f>VLOOKUP(C337,away!$B$2:$E$405,3,FALSE)</f>
        <v>0.64</v>
      </c>
      <c r="J337">
        <f>VLOOKUP(B337,home!$B$2:$E$405,4,FALSE)</f>
        <v>1.6</v>
      </c>
      <c r="K337" s="3">
        <f t="shared" si="450"/>
        <v>1.2711885562499998</v>
      </c>
      <c r="L337" s="3">
        <f t="shared" si="451"/>
        <v>1.6</v>
      </c>
      <c r="M337" s="5">
        <f t="shared" si="452"/>
        <v>5.6631576748752056E-2</v>
      </c>
      <c r="N337" s="5">
        <f t="shared" si="453"/>
        <v>7.1989412285407187E-2</v>
      </c>
      <c r="O337" s="5">
        <f t="shared" si="454"/>
        <v>9.0610522798003301E-2</v>
      </c>
      <c r="P337" s="5">
        <f t="shared" si="455"/>
        <v>0.11518305965665153</v>
      </c>
      <c r="Q337" s="5">
        <f t="shared" si="456"/>
        <v>4.5756058534186392E-2</v>
      </c>
      <c r="R337" s="5">
        <f t="shared" si="457"/>
        <v>7.2488418238402658E-2</v>
      </c>
      <c r="S337" s="5">
        <f t="shared" si="458"/>
        <v>5.8567754923758611E-2</v>
      </c>
      <c r="T337" s="5">
        <f t="shared" si="459"/>
        <v>7.3209693654698246E-2</v>
      </c>
      <c r="U337" s="5">
        <f t="shared" si="460"/>
        <v>9.2146447725321254E-2</v>
      </c>
      <c r="V337" s="5">
        <f t="shared" si="461"/>
        <v>1.3235672857659822E-2</v>
      </c>
      <c r="W337" s="5">
        <f t="shared" si="462"/>
        <v>1.9388192662587622E-2</v>
      </c>
      <c r="X337" s="5">
        <f t="shared" si="463"/>
        <v>3.1021108260140203E-2</v>
      </c>
      <c r="Y337" s="5">
        <f t="shared" si="464"/>
        <v>2.4816886608112168E-2</v>
      </c>
      <c r="Z337" s="5">
        <f t="shared" si="465"/>
        <v>3.8660489727148084E-2</v>
      </c>
      <c r="AA337" s="5">
        <f t="shared" si="466"/>
        <v>4.9144772120171328E-2</v>
      </c>
      <c r="AB337" s="5">
        <f t="shared" si="467"/>
        <v>3.123613595933792E-2</v>
      </c>
      <c r="AC337" s="5">
        <f t="shared" si="468"/>
        <v>1.6825035870925904E-3</v>
      </c>
      <c r="AD337" s="5">
        <f t="shared" si="469"/>
        <v>6.1615121597629035E-3</v>
      </c>
      <c r="AE337" s="5">
        <f t="shared" si="470"/>
        <v>9.8584194556206473E-3</v>
      </c>
      <c r="AF337" s="5">
        <f t="shared" si="471"/>
        <v>7.8867355644965196E-3</v>
      </c>
      <c r="AG337" s="5">
        <f t="shared" si="472"/>
        <v>4.2062589677314766E-3</v>
      </c>
      <c r="AH337" s="5">
        <f t="shared" si="473"/>
        <v>1.546419589085923E-2</v>
      </c>
      <c r="AI337" s="5">
        <f t="shared" si="474"/>
        <v>1.9657908848068527E-2</v>
      </c>
      <c r="AJ337" s="5">
        <f t="shared" si="475"/>
        <v>1.2494454383735165E-2</v>
      </c>
      <c r="AK337" s="5">
        <f t="shared" si="476"/>
        <v>5.2942691430639278E-3</v>
      </c>
      <c r="AL337" s="5">
        <f t="shared" si="477"/>
        <v>1.3688187556874727E-4</v>
      </c>
      <c r="AM337" s="5">
        <f t="shared" si="478"/>
        <v>1.5664887493371652E-3</v>
      </c>
      <c r="AN337" s="5">
        <f t="shared" si="479"/>
        <v>2.5063819989394648E-3</v>
      </c>
      <c r="AO337" s="5">
        <f t="shared" si="480"/>
        <v>2.0051055991515722E-3</v>
      </c>
      <c r="AP337" s="5">
        <f t="shared" si="481"/>
        <v>1.0693896528808384E-3</v>
      </c>
      <c r="AQ337" s="5">
        <f t="shared" si="482"/>
        <v>4.277558611523353E-4</v>
      </c>
      <c r="AR337" s="5">
        <f t="shared" si="483"/>
        <v>4.9485426850749527E-3</v>
      </c>
      <c r="AS337" s="5">
        <f t="shared" si="484"/>
        <v>6.2905308313819268E-3</v>
      </c>
      <c r="AT337" s="5">
        <f t="shared" si="485"/>
        <v>3.9982254027952522E-3</v>
      </c>
      <c r="AU337" s="5">
        <f t="shared" si="486"/>
        <v>1.6941661257804566E-3</v>
      </c>
      <c r="AV337" s="5">
        <f t="shared" si="487"/>
        <v>5.3840114786962885E-4</v>
      </c>
      <c r="AW337" s="5">
        <f t="shared" si="488"/>
        <v>7.7334521680456871E-6</v>
      </c>
      <c r="AX337" s="5">
        <f t="shared" si="489"/>
        <v>3.3188376194196286E-4</v>
      </c>
      <c r="AY337" s="5">
        <f t="shared" si="490"/>
        <v>5.3101401910714068E-4</v>
      </c>
      <c r="AZ337" s="5">
        <f t="shared" si="491"/>
        <v>4.2481121528571269E-4</v>
      </c>
      <c r="BA337" s="5">
        <f t="shared" si="492"/>
        <v>2.2656598148571339E-4</v>
      </c>
      <c r="BB337" s="5">
        <f t="shared" si="493"/>
        <v>9.0626392594285338E-5</v>
      </c>
      <c r="BC337" s="5">
        <f t="shared" si="494"/>
        <v>2.90004456301713E-5</v>
      </c>
      <c r="BD337" s="5">
        <f t="shared" si="495"/>
        <v>1.319611382686655E-3</v>
      </c>
      <c r="BE337" s="5">
        <f t="shared" si="496"/>
        <v>1.6774748883685152E-3</v>
      </c>
      <c r="BF337" s="5">
        <f t="shared" si="497"/>
        <v>1.0661934407454015E-3</v>
      </c>
      <c r="BG337" s="5">
        <f t="shared" si="498"/>
        <v>4.5177763354145546E-4</v>
      </c>
      <c r="BH337" s="5">
        <f t="shared" si="499"/>
        <v>1.4357363943190112E-4</v>
      </c>
      <c r="BI337" s="5">
        <f t="shared" si="500"/>
        <v>3.6501833484999302E-5</v>
      </c>
      <c r="BJ337" s="8">
        <f t="shared" si="501"/>
        <v>0.30350330183024982</v>
      </c>
      <c r="BK337" s="8">
        <f t="shared" si="502"/>
        <v>0.24596846366859049</v>
      </c>
      <c r="BL337" s="8">
        <f t="shared" si="503"/>
        <v>0.41070212411812435</v>
      </c>
      <c r="BM337" s="8">
        <f t="shared" si="504"/>
        <v>0.54565205051577059</v>
      </c>
      <c r="BN337" s="8">
        <f t="shared" si="505"/>
        <v>0.45265904826140313</v>
      </c>
    </row>
    <row r="338" spans="1:66" s="10" customFormat="1" x14ac:dyDescent="0.25">
      <c r="A338" t="s">
        <v>19</v>
      </c>
      <c r="B338" t="s">
        <v>140</v>
      </c>
      <c r="C338" t="s">
        <v>20</v>
      </c>
      <c r="D338" t="s">
        <v>509</v>
      </c>
      <c r="E338">
        <f>VLOOKUP(A338,home!$A$2:$E$405,3,FALSE)</f>
        <v>1.4750000000000001</v>
      </c>
      <c r="F338">
        <f>VLOOKUP(B338,home!$B$2:$E$405,3,FALSE)</f>
        <v>1.5819000000000001</v>
      </c>
      <c r="G338">
        <f>VLOOKUP(C338,away!$B$2:$E$405,4,FALSE)</f>
        <v>1.5819000000000001</v>
      </c>
      <c r="H338">
        <f>VLOOKUP(A338,away!$A$2:$E$405,3,FALSE)</f>
        <v>1.5625</v>
      </c>
      <c r="I338">
        <f>VLOOKUP(C338,away!$B$2:$E$405,3,FALSE)</f>
        <v>2.1333000000000002</v>
      </c>
      <c r="J338">
        <f>VLOOKUP(B338,home!$B$2:$E$405,4,FALSE)</f>
        <v>0.64</v>
      </c>
      <c r="K338" s="3">
        <f t="shared" si="450"/>
        <v>3.6910512247500007</v>
      </c>
      <c r="L338" s="3">
        <f t="shared" si="451"/>
        <v>2.1333000000000002</v>
      </c>
      <c r="M338" s="5">
        <f t="shared" si="452"/>
        <v>2.9547204801914141E-3</v>
      </c>
      <c r="N338" s="5">
        <f t="shared" si="453"/>
        <v>1.0906024647204433E-2</v>
      </c>
      <c r="O338" s="5">
        <f t="shared" si="454"/>
        <v>6.3033052003923446E-3</v>
      </c>
      <c r="P338" s="5">
        <f t="shared" si="455"/>
        <v>2.3265822379881219E-2</v>
      </c>
      <c r="Q338" s="5">
        <f t="shared" si="456"/>
        <v>2.0127347815608806E-2</v>
      </c>
      <c r="R338" s="5">
        <f t="shared" si="457"/>
        <v>6.7234204919984965E-3</v>
      </c>
      <c r="S338" s="5">
        <f t="shared" si="458"/>
        <v>4.5799466873522585E-2</v>
      </c>
      <c r="T338" s="5">
        <f t="shared" si="459"/>
        <v>4.2937671095038273E-2</v>
      </c>
      <c r="U338" s="5">
        <f t="shared" si="460"/>
        <v>2.4816489441500309E-2</v>
      </c>
      <c r="V338" s="5">
        <f t="shared" si="461"/>
        <v>4.0070053195526333E-2</v>
      </c>
      <c r="W338" s="5">
        <f t="shared" si="462"/>
        <v>2.4763690601924043E-2</v>
      </c>
      <c r="X338" s="5">
        <f t="shared" si="463"/>
        <v>5.282838116108457E-2</v>
      </c>
      <c r="Y338" s="5">
        <f t="shared" si="464"/>
        <v>5.6349392765470879E-2</v>
      </c>
      <c r="Z338" s="5">
        <f t="shared" si="465"/>
        <v>4.7810243118601306E-3</v>
      </c>
      <c r="AA338" s="5">
        <f t="shared" si="466"/>
        <v>1.7647005641850868E-2</v>
      </c>
      <c r="AB338" s="5">
        <f t="shared" si="467"/>
        <v>3.2568000893761904E-2</v>
      </c>
      <c r="AC338" s="5">
        <f t="shared" si="468"/>
        <v>1.9719774396796605E-2</v>
      </c>
      <c r="AD338" s="5">
        <f t="shared" si="469"/>
        <v>2.2851012631390458E-2</v>
      </c>
      <c r="AE338" s="5">
        <f t="shared" si="470"/>
        <v>4.8748065246545264E-2</v>
      </c>
      <c r="AF338" s="5">
        <f t="shared" si="471"/>
        <v>5.1997123795227522E-2</v>
      </c>
      <c r="AG338" s="5">
        <f t="shared" si="472"/>
        <v>3.6975154730786289E-2</v>
      </c>
      <c r="AH338" s="5">
        <f t="shared" si="473"/>
        <v>2.5498397911228048E-3</v>
      </c>
      <c r="AI338" s="5">
        <f t="shared" si="474"/>
        <v>9.4115892839401177E-3</v>
      </c>
      <c r="AJ338" s="5">
        <f t="shared" si="475"/>
        <v>1.7369329076665576E-2</v>
      </c>
      <c r="AK338" s="5">
        <f t="shared" si="476"/>
        <v>2.137036112050409E-2</v>
      </c>
      <c r="AL338" s="5">
        <f t="shared" si="477"/>
        <v>6.2110344658724099E-3</v>
      </c>
      <c r="AM338" s="5">
        <f t="shared" si="478"/>
        <v>1.6868851631974296E-2</v>
      </c>
      <c r="AN338" s="5">
        <f t="shared" si="479"/>
        <v>3.5986321186490769E-2</v>
      </c>
      <c r="AO338" s="5">
        <f t="shared" si="480"/>
        <v>3.8384809493570392E-2</v>
      </c>
      <c r="AP338" s="5">
        <f t="shared" si="481"/>
        <v>2.7295438030877903E-2</v>
      </c>
      <c r="AQ338" s="5">
        <f t="shared" si="482"/>
        <v>1.4557339487817962E-2</v>
      </c>
      <c r="AR338" s="5">
        <f t="shared" si="483"/>
        <v>1.0879146452804557E-3</v>
      </c>
      <c r="AS338" s="5">
        <f t="shared" si="484"/>
        <v>4.0155486838858896E-3</v>
      </c>
      <c r="AT338" s="5">
        <f t="shared" si="485"/>
        <v>7.4107979438501328E-3</v>
      </c>
      <c r="AU338" s="5">
        <f t="shared" si="486"/>
        <v>9.1178782756742727E-3</v>
      </c>
      <c r="AV338" s="5">
        <f t="shared" si="487"/>
        <v>8.4136389441372365E-3</v>
      </c>
      <c r="AW338" s="5">
        <f t="shared" si="488"/>
        <v>1.3585118912739708E-3</v>
      </c>
      <c r="AX338" s="5">
        <f t="shared" si="489"/>
        <v>1.037729924605413E-2</v>
      </c>
      <c r="AY338" s="5">
        <f t="shared" si="490"/>
        <v>2.2137892481607278E-2</v>
      </c>
      <c r="AZ338" s="5">
        <f t="shared" si="491"/>
        <v>2.361338301550641E-2</v>
      </c>
      <c r="BA338" s="5">
        <f t="shared" si="492"/>
        <v>1.6791476662326606E-2</v>
      </c>
      <c r="BB338" s="5">
        <f t="shared" si="493"/>
        <v>8.9553142909353407E-3</v>
      </c>
      <c r="BC338" s="5">
        <f t="shared" si="494"/>
        <v>3.8208743953704713E-3</v>
      </c>
      <c r="BD338" s="5">
        <f t="shared" si="495"/>
        <v>3.8680805212946593E-4</v>
      </c>
      <c r="BE338" s="5">
        <f t="shared" si="496"/>
        <v>1.4277283345556276E-3</v>
      </c>
      <c r="BF338" s="5">
        <f t="shared" si="497"/>
        <v>2.6349092089359141E-3</v>
      </c>
      <c r="BG338" s="5">
        <f t="shared" si="498"/>
        <v>3.241861620915987E-3</v>
      </c>
      <c r="BH338" s="5">
        <f t="shared" si="499"/>
        <v>2.9914693265879941E-3</v>
      </c>
      <c r="BI338" s="5">
        <f t="shared" si="500"/>
        <v>2.2083333043409351E-3</v>
      </c>
      <c r="BJ338" s="8">
        <f t="shared" si="501"/>
        <v>0.58727286441281212</v>
      </c>
      <c r="BK338" s="8">
        <f t="shared" si="502"/>
        <v>0.16015876427339784</v>
      </c>
      <c r="BL338" s="8">
        <f t="shared" si="503"/>
        <v>0.18169622928203047</v>
      </c>
      <c r="BM338" s="8">
        <f t="shared" si="504"/>
        <v>0.84284886067449039</v>
      </c>
      <c r="BN338" s="8">
        <f t="shared" si="505"/>
        <v>7.0280641015276715E-2</v>
      </c>
    </row>
    <row r="339" spans="1:66" x14ac:dyDescent="0.25">
      <c r="A339" t="s">
        <v>141</v>
      </c>
      <c r="B339" t="s">
        <v>153</v>
      </c>
      <c r="C339" t="s">
        <v>157</v>
      </c>
      <c r="D339" t="s">
        <v>509</v>
      </c>
      <c r="E339">
        <f>VLOOKUP(A339,home!$A$2:$E$405,3,FALSE)</f>
        <v>1.3483000000000001</v>
      </c>
      <c r="F339">
        <f>VLOOKUP(B339,home!$B$2:$E$405,3,FALSE)</f>
        <v>1.2979000000000001</v>
      </c>
      <c r="G339">
        <f>VLOOKUP(C339,away!$B$2:$E$405,4,FALSE)</f>
        <v>0.59330000000000005</v>
      </c>
      <c r="H339">
        <f>VLOOKUP(A339,away!$A$2:$E$405,3,FALSE)</f>
        <v>1.1460999999999999</v>
      </c>
      <c r="I339">
        <f>VLOOKUP(C339,away!$B$2:$E$405,3,FALSE)</f>
        <v>0.69799999999999995</v>
      </c>
      <c r="J339">
        <f>VLOOKUP(B339,home!$B$2:$E$405,4,FALSE)</f>
        <v>0.65439999999999998</v>
      </c>
      <c r="K339" s="3">
        <f t="shared" si="450"/>
        <v>1.0382504195810003</v>
      </c>
      <c r="L339" s="3">
        <f t="shared" si="451"/>
        <v>0.52350547231999989</v>
      </c>
      <c r="M339" s="5">
        <f t="shared" si="452"/>
        <v>0.20976741872689966</v>
      </c>
      <c r="N339" s="5">
        <f t="shared" si="453"/>
        <v>0.21779111050762692</v>
      </c>
      <c r="O339" s="5">
        <f t="shared" si="454"/>
        <v>0.1098143916179728</v>
      </c>
      <c r="P339" s="5">
        <f t="shared" si="455"/>
        <v>0.11401483817339252</v>
      </c>
      <c r="Q339" s="5">
        <f t="shared" si="456"/>
        <v>0.11306085593277782</v>
      </c>
      <c r="R339" s="5">
        <f t="shared" si="457"/>
        <v>2.874421747575014E-2</v>
      </c>
      <c r="S339" s="5">
        <f t="shared" si="458"/>
        <v>1.5492614871508046E-2</v>
      </c>
      <c r="T339" s="5">
        <f t="shared" si="459"/>
        <v>5.9187976785992309E-2</v>
      </c>
      <c r="U339" s="5">
        <f t="shared" si="460"/>
        <v>2.98436958547251E-2</v>
      </c>
      <c r="V339" s="5">
        <f t="shared" si="461"/>
        <v>9.3563305502726037E-4</v>
      </c>
      <c r="W339" s="5">
        <f t="shared" si="462"/>
        <v>3.9128493703464544E-2</v>
      </c>
      <c r="X339" s="5">
        <f t="shared" si="463"/>
        <v>2.0483980577402344E-2</v>
      </c>
      <c r="Y339" s="5">
        <f t="shared" si="464"/>
        <v>5.361737963583359E-3</v>
      </c>
      <c r="Z339" s="5">
        <f t="shared" si="465"/>
        <v>5.0159183820371244E-3</v>
      </c>
      <c r="AA339" s="5">
        <f t="shared" si="466"/>
        <v>5.2077793647340963E-3</v>
      </c>
      <c r="AB339" s="5">
        <f t="shared" si="467"/>
        <v>2.7034895552602248E-3</v>
      </c>
      <c r="AC339" s="5">
        <f t="shared" si="468"/>
        <v>3.1784026567983598E-5</v>
      </c>
      <c r="AD339" s="5">
        <f t="shared" si="469"/>
        <v>1.0156293751298643E-2</v>
      </c>
      <c r="AE339" s="5">
        <f t="shared" si="470"/>
        <v>5.3168753572942597E-3</v>
      </c>
      <c r="AF339" s="5">
        <f t="shared" si="471"/>
        <v>1.3917066725934496E-3</v>
      </c>
      <c r="AG339" s="5">
        <f t="shared" si="472"/>
        <v>2.4285535298897647E-4</v>
      </c>
      <c r="AH339" s="5">
        <f t="shared" si="473"/>
        <v>6.5646518042672853E-4</v>
      </c>
      <c r="AI339" s="5">
        <f t="shared" si="474"/>
        <v>6.815752490183679E-4</v>
      </c>
      <c r="AJ339" s="5">
        <f t="shared" si="475"/>
        <v>3.5382289413467255E-4</v>
      </c>
      <c r="AK339" s="5">
        <f t="shared" si="476"/>
        <v>1.2245225609756256E-4</v>
      </c>
      <c r="AL339" s="5">
        <f t="shared" si="477"/>
        <v>6.9102259400263177E-7</v>
      </c>
      <c r="AM339" s="5">
        <f t="shared" si="478"/>
        <v>2.1089552497347425E-3</v>
      </c>
      <c r="AN339" s="5">
        <f t="shared" si="479"/>
        <v>1.1040496141141295E-3</v>
      </c>
      <c r="AO339" s="5">
        <f t="shared" si="480"/>
        <v>2.8898800735076551E-4</v>
      </c>
      <c r="AP339" s="5">
        <f t="shared" si="481"/>
        <v>5.0428934427659367E-5</v>
      </c>
      <c r="AQ339" s="5">
        <f t="shared" si="482"/>
        <v>6.5999557840365292E-6</v>
      </c>
      <c r="AR339" s="5">
        <f t="shared" si="483"/>
        <v>6.8732622868185705E-5</v>
      </c>
      <c r="AS339" s="5">
        <f t="shared" si="484"/>
        <v>7.136167453179645E-5</v>
      </c>
      <c r="AT339" s="5">
        <f t="shared" si="485"/>
        <v>3.7045644262320219E-5</v>
      </c>
      <c r="AU339" s="5">
        <f t="shared" si="486"/>
        <v>1.2820885233000819E-5</v>
      </c>
      <c r="AV339" s="5">
        <f t="shared" si="487"/>
        <v>3.3278223681407366E-6</v>
      </c>
      <c r="AW339" s="5">
        <f t="shared" si="488"/>
        <v>1.0433093220250713E-8</v>
      </c>
      <c r="AX339" s="5">
        <f t="shared" si="489"/>
        <v>3.6493727881910807E-4</v>
      </c>
      <c r="AY339" s="5">
        <f t="shared" si="490"/>
        <v>1.9104666251537267E-4</v>
      </c>
      <c r="AZ339" s="5">
        <f t="shared" si="491"/>
        <v>5.0006986647634885E-5</v>
      </c>
      <c r="BA339" s="5">
        <f t="shared" si="492"/>
        <v>8.7263103880900106E-6</v>
      </c>
      <c r="BB339" s="5">
        <f t="shared" si="493"/>
        <v>1.1420678103319956E-6</v>
      </c>
      <c r="BC339" s="5">
        <f t="shared" si="494"/>
        <v>1.1957574969386387E-7</v>
      </c>
      <c r="BD339" s="5">
        <f t="shared" si="495"/>
        <v>5.9969840330669956E-6</v>
      </c>
      <c r="BE339" s="5">
        <f t="shared" si="496"/>
        <v>6.2263711885523666E-6</v>
      </c>
      <c r="BF339" s="5">
        <f t="shared" si="497"/>
        <v>3.2322662494907728E-6</v>
      </c>
      <c r="BG339" s="5">
        <f t="shared" si="498"/>
        <v>1.1186339299104339E-6</v>
      </c>
      <c r="BH339" s="5">
        <f t="shared" si="499"/>
        <v>2.9035553677176271E-7</v>
      </c>
      <c r="BI339" s="5">
        <f t="shared" si="500"/>
        <v>6.0292351576189859E-8</v>
      </c>
      <c r="BJ339" s="8">
        <f t="shared" si="501"/>
        <v>0.47629688724836411</v>
      </c>
      <c r="BK339" s="8">
        <f t="shared" si="502"/>
        <v>0.3404340265385048</v>
      </c>
      <c r="BL339" s="8">
        <f t="shared" si="503"/>
        <v>0.17833810300067249</v>
      </c>
      <c r="BM339" s="8">
        <f t="shared" si="504"/>
        <v>0.20670106650573661</v>
      </c>
      <c r="BN339" s="8">
        <f t="shared" si="505"/>
        <v>0.79319283243441985</v>
      </c>
    </row>
    <row r="340" spans="1:66" x14ac:dyDescent="0.25">
      <c r="A340" t="s">
        <v>141</v>
      </c>
      <c r="B340" t="s">
        <v>473</v>
      </c>
      <c r="C340" t="s">
        <v>474</v>
      </c>
      <c r="D340" t="s">
        <v>509</v>
      </c>
      <c r="E340">
        <f>VLOOKUP(A340,home!$A$2:$E$405,3,FALSE)</f>
        <v>1.3483000000000001</v>
      </c>
      <c r="F340">
        <f>VLOOKUP(B340,home!$B$2:$E$405,3,FALSE)</f>
        <v>0.37080000000000002</v>
      </c>
      <c r="G340">
        <f>VLOOKUP(C340,away!$B$2:$E$405,4,FALSE)</f>
        <v>0.89</v>
      </c>
      <c r="H340">
        <f>VLOOKUP(A340,away!$A$2:$E$405,3,FALSE)</f>
        <v>1.1460999999999999</v>
      </c>
      <c r="I340">
        <f>VLOOKUP(C340,away!$B$2:$E$405,3,FALSE)</f>
        <v>1.2215</v>
      </c>
      <c r="J340">
        <f>VLOOKUP(B340,home!$B$2:$E$405,4,FALSE)</f>
        <v>0.65439999999999998</v>
      </c>
      <c r="K340" s="3">
        <f t="shared" si="450"/>
        <v>0.44495517960000003</v>
      </c>
      <c r="L340" s="3">
        <f t="shared" si="451"/>
        <v>0.91613457655999997</v>
      </c>
      <c r="M340" s="5">
        <f t="shared" si="452"/>
        <v>0.25638123163662085</v>
      </c>
      <c r="N340" s="5">
        <f t="shared" si="453"/>
        <v>0.11407815696894184</v>
      </c>
      <c r="O340" s="5">
        <f t="shared" si="454"/>
        <v>0.2348797110833469</v>
      </c>
      <c r="P340" s="5">
        <f t="shared" si="455"/>
        <v>0.10451094402948674</v>
      </c>
      <c r="Q340" s="5">
        <f t="shared" si="456"/>
        <v>2.5379833411276254E-2</v>
      </c>
      <c r="R340" s="5">
        <f t="shared" si="457"/>
        <v>0.10759071232793856</v>
      </c>
      <c r="S340" s="5">
        <f t="shared" si="458"/>
        <v>1.0650679607288344E-2</v>
      </c>
      <c r="T340" s="5">
        <f t="shared" si="459"/>
        <v>2.3251342935402909E-2</v>
      </c>
      <c r="U340" s="5">
        <f t="shared" si="460"/>
        <v>4.7873044727169842E-2</v>
      </c>
      <c r="V340" s="5">
        <f t="shared" si="461"/>
        <v>4.8240339123443689E-4</v>
      </c>
      <c r="W340" s="5">
        <f t="shared" si="462"/>
        <v>3.7642961112441696E-3</v>
      </c>
      <c r="X340" s="5">
        <f t="shared" si="463"/>
        <v>3.4486018239211318E-3</v>
      </c>
      <c r="Y340" s="5">
        <f t="shared" si="464"/>
        <v>1.5796916858410144E-3</v>
      </c>
      <c r="Z340" s="5">
        <f t="shared" si="465"/>
        <v>3.2855857226781589E-2</v>
      </c>
      <c r="AA340" s="5">
        <f t="shared" si="466"/>
        <v>1.4619383853254562E-2</v>
      </c>
      <c r="AB340" s="5">
        <f t="shared" si="467"/>
        <v>3.252485284033112E-3</v>
      </c>
      <c r="AC340" s="5">
        <f t="shared" si="468"/>
        <v>1.2290396975214722E-5</v>
      </c>
      <c r="AD340" s="5">
        <f t="shared" si="469"/>
        <v>4.1873576306155767E-4</v>
      </c>
      <c r="AE340" s="5">
        <f t="shared" si="470"/>
        <v>3.836183109829286E-4</v>
      </c>
      <c r="AF340" s="5">
        <f t="shared" si="471"/>
        <v>1.7572299944650381E-4</v>
      </c>
      <c r="AG340" s="5">
        <f t="shared" si="472"/>
        <v>5.3661971896591967E-5</v>
      </c>
      <c r="AH340" s="5">
        <f t="shared" si="473"/>
        <v>7.5250967119933395E-3</v>
      </c>
      <c r="AI340" s="5">
        <f t="shared" si="474"/>
        <v>3.3483307589923664E-3</v>
      </c>
      <c r="AJ340" s="5">
        <f t="shared" si="475"/>
        <v>7.4492855711382627E-4</v>
      </c>
      <c r="AK340" s="5">
        <f t="shared" si="476"/>
        <v>1.1048660663991717E-4</v>
      </c>
      <c r="AL340" s="5">
        <f t="shared" si="477"/>
        <v>2.0040171929548809E-7</v>
      </c>
      <c r="AM340" s="5">
        <f t="shared" si="478"/>
        <v>3.7263729331599704E-5</v>
      </c>
      <c r="AN340" s="5">
        <f t="shared" si="479"/>
        <v>3.4138590892251542E-5</v>
      </c>
      <c r="AO340" s="5">
        <f t="shared" si="480"/>
        <v>1.5637771755713968E-5</v>
      </c>
      <c r="AP340" s="5">
        <f t="shared" si="481"/>
        <v>4.7754344685876487E-6</v>
      </c>
      <c r="AQ340" s="5">
        <f t="shared" si="482"/>
        <v>1.0937351586923932E-6</v>
      </c>
      <c r="AR340" s="5">
        <f t="shared" si="483"/>
        <v>1.3788002579630139E-3</v>
      </c>
      <c r="AS340" s="5">
        <f t="shared" si="484"/>
        <v>6.1350431641445926E-4</v>
      </c>
      <c r="AT340" s="5">
        <f t="shared" si="485"/>
        <v>1.3649096164778545E-4</v>
      </c>
      <c r="AU340" s="5">
        <f t="shared" si="486"/>
        <v>2.0244120117922368E-5</v>
      </c>
      <c r="AV340" s="5">
        <f t="shared" si="487"/>
        <v>2.2519315257285295E-6</v>
      </c>
      <c r="AW340" s="5">
        <f t="shared" si="488"/>
        <v>2.2692089275504989E-9</v>
      </c>
      <c r="AX340" s="5">
        <f t="shared" si="489"/>
        <v>2.763448229551288E-6</v>
      </c>
      <c r="AY340" s="5">
        <f t="shared" si="490"/>
        <v>2.5316904736254507E-6</v>
      </c>
      <c r="AZ340" s="5">
        <f t="shared" si="491"/>
        <v>1.1596845900179189E-6</v>
      </c>
      <c r="BA340" s="5">
        <f t="shared" si="492"/>
        <v>3.5414238360640781E-7</v>
      </c>
      <c r="BB340" s="5">
        <f t="shared" si="493"/>
        <v>8.1110520661801357E-8</v>
      </c>
      <c r="BC340" s="5">
        <f t="shared" si="494"/>
        <v>1.4861630500212108E-8</v>
      </c>
      <c r="BD340" s="5">
        <f t="shared" si="495"/>
        <v>2.105277650816273E-4</v>
      </c>
      <c r="BE340" s="5">
        <f t="shared" si="496"/>
        <v>9.3675419522682097E-5</v>
      </c>
      <c r="BF340" s="5">
        <f t="shared" si="497"/>
        <v>2.0840681558910177E-5</v>
      </c>
      <c r="BG340" s="5">
        <f t="shared" si="498"/>
        <v>3.0910564020104295E-6</v>
      </c>
      <c r="BH340" s="5">
        <f t="shared" si="499"/>
        <v>3.4384538912757005E-7</v>
      </c>
      <c r="BI340" s="5">
        <f t="shared" si="500"/>
        <v>3.0599157374777975E-8</v>
      </c>
      <c r="BJ340" s="8">
        <f t="shared" si="501"/>
        <v>0.17263347618144978</v>
      </c>
      <c r="BK340" s="8">
        <f t="shared" si="502"/>
        <v>0.3720402811537985</v>
      </c>
      <c r="BL340" s="8">
        <f t="shared" si="503"/>
        <v>0.42242398086526312</v>
      </c>
      <c r="BM340" s="8">
        <f t="shared" si="504"/>
        <v>0.15713047654841714</v>
      </c>
      <c r="BN340" s="8">
        <f t="shared" si="505"/>
        <v>0.84282058945761118</v>
      </c>
    </row>
    <row r="341" spans="1:66" x14ac:dyDescent="0.25">
      <c r="A341" t="s">
        <v>141</v>
      </c>
      <c r="B341" t="s">
        <v>427</v>
      </c>
      <c r="C341" t="s">
        <v>143</v>
      </c>
      <c r="D341" t="s">
        <v>509</v>
      </c>
      <c r="E341">
        <f>VLOOKUP(A341,home!$A$2:$E$405,3,FALSE)</f>
        <v>1.3483000000000001</v>
      </c>
      <c r="F341">
        <f>VLOOKUP(B341,home!$B$2:$E$405,3,FALSE)</f>
        <v>0.74170000000000003</v>
      </c>
      <c r="G341">
        <f>VLOOKUP(C341,away!$B$2:$E$405,4,FALSE)</f>
        <v>0.74170000000000003</v>
      </c>
      <c r="H341">
        <f>VLOOKUP(A341,away!$A$2:$E$405,3,FALSE)</f>
        <v>1.1460999999999999</v>
      </c>
      <c r="I341">
        <f>VLOOKUP(C341,away!$B$2:$E$405,3,FALSE)</f>
        <v>0</v>
      </c>
      <c r="J341">
        <f>VLOOKUP(B341,home!$B$2:$E$405,4,FALSE)</f>
        <v>0.69799999999999995</v>
      </c>
      <c r="K341" s="3">
        <f t="shared" si="450"/>
        <v>0.74172529938700005</v>
      </c>
      <c r="L341" s="3">
        <f t="shared" si="451"/>
        <v>0</v>
      </c>
      <c r="M341" s="5">
        <f t="shared" si="452"/>
        <v>0.47629146086932383</v>
      </c>
      <c r="N341" s="5">
        <f t="shared" si="453"/>
        <v>0.3532774264087708</v>
      </c>
      <c r="O341" s="5">
        <f t="shared" si="454"/>
        <v>0</v>
      </c>
      <c r="P341" s="5">
        <f t="shared" si="455"/>
        <v>0</v>
      </c>
      <c r="Q341" s="5">
        <f t="shared" si="456"/>
        <v>0.13101740243485721</v>
      </c>
      <c r="R341" s="5">
        <f t="shared" si="457"/>
        <v>0</v>
      </c>
      <c r="S341" s="5">
        <f t="shared" si="458"/>
        <v>0</v>
      </c>
      <c r="T341" s="5">
        <f t="shared" si="459"/>
        <v>0</v>
      </c>
      <c r="U341" s="5">
        <f t="shared" si="460"/>
        <v>0</v>
      </c>
      <c r="V341" s="5">
        <f t="shared" si="461"/>
        <v>0</v>
      </c>
      <c r="W341" s="5">
        <f t="shared" si="462"/>
        <v>3.2392974015300516E-2</v>
      </c>
      <c r="X341" s="5">
        <f t="shared" si="463"/>
        <v>0</v>
      </c>
      <c r="Y341" s="5">
        <f t="shared" si="464"/>
        <v>0</v>
      </c>
      <c r="Z341" s="5">
        <f t="shared" si="465"/>
        <v>0</v>
      </c>
      <c r="AA341" s="5">
        <f t="shared" si="466"/>
        <v>0</v>
      </c>
      <c r="AB341" s="5">
        <f t="shared" si="467"/>
        <v>0</v>
      </c>
      <c r="AC341" s="5">
        <f t="shared" si="468"/>
        <v>0</v>
      </c>
      <c r="AD341" s="5">
        <f t="shared" si="469"/>
        <v>6.0066720873835199E-3</v>
      </c>
      <c r="AE341" s="5">
        <f t="shared" si="470"/>
        <v>0</v>
      </c>
      <c r="AF341" s="5">
        <f t="shared" si="471"/>
        <v>0</v>
      </c>
      <c r="AG341" s="5">
        <f t="shared" si="472"/>
        <v>0</v>
      </c>
      <c r="AH341" s="5">
        <f t="shared" si="473"/>
        <v>0</v>
      </c>
      <c r="AI341" s="5">
        <f t="shared" si="474"/>
        <v>0</v>
      </c>
      <c r="AJ341" s="5">
        <f t="shared" si="475"/>
        <v>0</v>
      </c>
      <c r="AK341" s="5">
        <f t="shared" si="476"/>
        <v>0</v>
      </c>
      <c r="AL341" s="5">
        <f t="shared" si="477"/>
        <v>0</v>
      </c>
      <c r="AM341" s="5">
        <f t="shared" si="478"/>
        <v>8.910601304668159E-4</v>
      </c>
      <c r="AN341" s="5">
        <f t="shared" si="479"/>
        <v>0</v>
      </c>
      <c r="AO341" s="5">
        <f t="shared" si="480"/>
        <v>0</v>
      </c>
      <c r="AP341" s="5">
        <f t="shared" si="481"/>
        <v>0</v>
      </c>
      <c r="AQ341" s="5">
        <f t="shared" si="482"/>
        <v>0</v>
      </c>
      <c r="AR341" s="5">
        <f t="shared" si="483"/>
        <v>0</v>
      </c>
      <c r="AS341" s="5">
        <f t="shared" si="484"/>
        <v>0</v>
      </c>
      <c r="AT341" s="5">
        <f t="shared" si="485"/>
        <v>0</v>
      </c>
      <c r="AU341" s="5">
        <f t="shared" si="486"/>
        <v>0</v>
      </c>
      <c r="AV341" s="5">
        <f t="shared" si="487"/>
        <v>0</v>
      </c>
      <c r="AW341" s="5">
        <f t="shared" si="488"/>
        <v>0</v>
      </c>
      <c r="AX341" s="5">
        <f t="shared" si="489"/>
        <v>1.1015364034038635E-4</v>
      </c>
      <c r="AY341" s="5">
        <f t="shared" si="490"/>
        <v>0</v>
      </c>
      <c r="AZ341" s="5">
        <f t="shared" si="491"/>
        <v>0</v>
      </c>
      <c r="BA341" s="5">
        <f t="shared" si="492"/>
        <v>0</v>
      </c>
      <c r="BB341" s="5">
        <f t="shared" si="493"/>
        <v>0</v>
      </c>
      <c r="BC341" s="5">
        <f t="shared" si="494"/>
        <v>0</v>
      </c>
      <c r="BD341" s="5">
        <f t="shared" si="495"/>
        <v>0</v>
      </c>
      <c r="BE341" s="5">
        <f t="shared" si="496"/>
        <v>0</v>
      </c>
      <c r="BF341" s="5">
        <f t="shared" si="497"/>
        <v>0</v>
      </c>
      <c r="BG341" s="5">
        <f t="shared" si="498"/>
        <v>0</v>
      </c>
      <c r="BH341" s="5">
        <f t="shared" si="499"/>
        <v>0</v>
      </c>
      <c r="BI341" s="5">
        <f t="shared" si="500"/>
        <v>0</v>
      </c>
      <c r="BJ341" s="8">
        <f t="shared" si="501"/>
        <v>0.52369568871711925</v>
      </c>
      <c r="BK341" s="8">
        <f t="shared" si="502"/>
        <v>0.47629146086932383</v>
      </c>
      <c r="BL341" s="8">
        <f t="shared" si="503"/>
        <v>0</v>
      </c>
      <c r="BM341" s="8">
        <f t="shared" si="504"/>
        <v>3.9400859873491241E-2</v>
      </c>
      <c r="BN341" s="8">
        <f t="shared" si="505"/>
        <v>0.96058628971295179</v>
      </c>
    </row>
    <row r="342" spans="1:66" x14ac:dyDescent="0.25">
      <c r="A342" t="s">
        <v>141</v>
      </c>
      <c r="B342" t="s">
        <v>238</v>
      </c>
      <c r="C342" t="s">
        <v>151</v>
      </c>
      <c r="D342" t="s">
        <v>509</v>
      </c>
      <c r="E342">
        <f>VLOOKUP(A342,home!$A$2:$E$405,3,FALSE)</f>
        <v>1.3483000000000001</v>
      </c>
      <c r="F342">
        <f>VLOOKUP(B342,home!$B$2:$E$405,3,FALSE)</f>
        <v>1.0383</v>
      </c>
      <c r="G342">
        <f>VLOOKUP(C342,away!$B$2:$E$405,4,FALSE)</f>
        <v>1.6316999999999999</v>
      </c>
      <c r="H342">
        <f>VLOOKUP(A342,away!$A$2:$E$405,3,FALSE)</f>
        <v>1.1460999999999999</v>
      </c>
      <c r="I342">
        <f>VLOOKUP(C342,away!$B$2:$E$405,3,FALSE)</f>
        <v>0.87250000000000005</v>
      </c>
      <c r="J342">
        <f>VLOOKUP(B342,home!$B$2:$E$405,4,FALSE)</f>
        <v>0.34899999999999998</v>
      </c>
      <c r="K342" s="3">
        <f t="shared" si="450"/>
        <v>2.2842819185129999</v>
      </c>
      <c r="L342" s="3">
        <f t="shared" si="451"/>
        <v>0.34899031524999996</v>
      </c>
      <c r="M342" s="5">
        <f t="shared" si="452"/>
        <v>7.1842990131043893E-2</v>
      </c>
      <c r="N342" s="5">
        <f t="shared" si="453"/>
        <v>0.16410964332825148</v>
      </c>
      <c r="O342" s="5">
        <f t="shared" si="454"/>
        <v>2.5072507774335645E-2</v>
      </c>
      <c r="P342" s="5">
        <f t="shared" si="455"/>
        <v>5.7272676160691531E-2</v>
      </c>
      <c r="Q342" s="5">
        <f t="shared" si="456"/>
        <v>0.18743634545417123</v>
      </c>
      <c r="R342" s="5">
        <f t="shared" si="457"/>
        <v>4.375031196136735E-3</v>
      </c>
      <c r="S342" s="5">
        <f t="shared" si="458"/>
        <v>1.1414333634444811E-2</v>
      </c>
      <c r="T342" s="5">
        <f t="shared" si="459"/>
        <v>6.5413469289359108E-2</v>
      </c>
      <c r="U342" s="5">
        <f t="shared" si="460"/>
        <v>9.9938046542654459E-3</v>
      </c>
      <c r="V342" s="5">
        <f t="shared" si="461"/>
        <v>1.0110465005287903E-3</v>
      </c>
      <c r="W342" s="5">
        <f t="shared" si="462"/>
        <v>0.14271915159770654</v>
      </c>
      <c r="X342" s="5">
        <f t="shared" si="463"/>
        <v>4.9807601708296144E-2</v>
      </c>
      <c r="Y342" s="5">
        <f t="shared" si="464"/>
        <v>8.6911853110123519E-3</v>
      </c>
      <c r="Z342" s="5">
        <f t="shared" si="465"/>
        <v>5.089478387894481E-4</v>
      </c>
      <c r="AA342" s="5">
        <f t="shared" si="466"/>
        <v>1.1625803456130053E-3</v>
      </c>
      <c r="AB342" s="5">
        <f t="shared" si="467"/>
        <v>1.3278306311511915E-3</v>
      </c>
      <c r="AC342" s="5">
        <f t="shared" si="468"/>
        <v>5.0374903228697621E-5</v>
      </c>
      <c r="AD342" s="5">
        <f t="shared" si="469"/>
        <v>8.1502694355039207E-2</v>
      </c>
      <c r="AE342" s="5">
        <f t="shared" si="470"/>
        <v>2.8443650996689523E-2</v>
      </c>
      <c r="AF342" s="5">
        <f t="shared" si="471"/>
        <v>4.9632793640978249E-3</v>
      </c>
      <c r="AG342" s="5">
        <f t="shared" si="472"/>
        <v>5.7737880998344005E-4</v>
      </c>
      <c r="AH342" s="5">
        <f t="shared" si="473"/>
        <v>4.4404466676233895E-5</v>
      </c>
      <c r="AI342" s="5">
        <f t="shared" si="474"/>
        <v>1.0143232032973412E-4</v>
      </c>
      <c r="AJ342" s="5">
        <f t="shared" si="475"/>
        <v>1.1585000764101514E-4</v>
      </c>
      <c r="AK342" s="5">
        <f t="shared" si="476"/>
        <v>8.8211359237987908E-5</v>
      </c>
      <c r="AL342" s="5">
        <f t="shared" si="477"/>
        <v>1.6063393319130232E-6</v>
      </c>
      <c r="AM342" s="5">
        <f t="shared" si="478"/>
        <v>3.7235026205061528E-2</v>
      </c>
      <c r="AN342" s="5">
        <f t="shared" si="479"/>
        <v>1.2994663533646433E-2</v>
      </c>
      <c r="AO342" s="5">
        <f t="shared" si="480"/>
        <v>2.2675058615874732E-3</v>
      </c>
      <c r="AP342" s="5">
        <f t="shared" si="481"/>
        <v>2.6377919515554511E-4</v>
      </c>
      <c r="AQ342" s="5">
        <f t="shared" si="482"/>
        <v>2.3014096118431228E-5</v>
      </c>
      <c r="AR342" s="5">
        <f t="shared" si="483"/>
        <v>3.0993457647693974E-6</v>
      </c>
      <c r="AS342" s="5">
        <f t="shared" si="484"/>
        <v>7.0797794896825798E-6</v>
      </c>
      <c r="AT342" s="5">
        <f t="shared" si="485"/>
        <v>8.0861061376705571E-6</v>
      </c>
      <c r="AU342" s="5">
        <f t="shared" si="486"/>
        <v>6.1569820138192803E-6</v>
      </c>
      <c r="AV342" s="5">
        <f t="shared" si="487"/>
        <v>3.5160706716942855E-6</v>
      </c>
      <c r="AW342" s="5">
        <f t="shared" si="488"/>
        <v>3.5571147037691529E-8</v>
      </c>
      <c r="AX342" s="5">
        <f t="shared" si="489"/>
        <v>1.4175882849263299E-2</v>
      </c>
      <c r="AY342" s="5">
        <f t="shared" si="490"/>
        <v>4.9472458245114663E-3</v>
      </c>
      <c r="AZ342" s="5">
        <f t="shared" si="491"/>
        <v>8.6327043995775119E-4</v>
      </c>
      <c r="BA342" s="5">
        <f t="shared" si="492"/>
        <v>1.0042434099562063E-4</v>
      </c>
      <c r="BB342" s="5">
        <f t="shared" si="493"/>
        <v>8.7617806057087798E-6</v>
      </c>
      <c r="BC342" s="5">
        <f t="shared" si="494"/>
        <v>6.1155531514752869E-7</v>
      </c>
      <c r="BD342" s="5">
        <f t="shared" si="495"/>
        <v>1.802736092526041E-7</v>
      </c>
      <c r="BE342" s="5">
        <f t="shared" si="496"/>
        <v>4.1179574600080134E-7</v>
      </c>
      <c r="BF342" s="5">
        <f t="shared" si="497"/>
        <v>4.7032878835510131E-7</v>
      </c>
      <c r="BG342" s="5">
        <f t="shared" si="498"/>
        <v>3.5812118233189512E-7</v>
      </c>
      <c r="BH342" s="5">
        <f t="shared" si="499"/>
        <v>2.0451243535931134E-7</v>
      </c>
      <c r="BI342" s="5">
        <f t="shared" si="500"/>
        <v>9.3432811640466747E-8</v>
      </c>
      <c r="BJ342" s="8">
        <f t="shared" si="501"/>
        <v>0.80654458589682509</v>
      </c>
      <c r="BK342" s="8">
        <f t="shared" si="502"/>
        <v>0.14654027349378113</v>
      </c>
      <c r="BL342" s="8">
        <f t="shared" si="503"/>
        <v>4.2311309504037574E-2</v>
      </c>
      <c r="BM342" s="8">
        <f t="shared" si="504"/>
        <v>0.48084871243543847</v>
      </c>
      <c r="BN342" s="8">
        <f t="shared" si="505"/>
        <v>0.51010919404463051</v>
      </c>
    </row>
    <row r="343" spans="1:66" x14ac:dyDescent="0.25">
      <c r="A343" t="s">
        <v>141</v>
      </c>
      <c r="B343" t="s">
        <v>311</v>
      </c>
      <c r="C343" t="s">
        <v>147</v>
      </c>
      <c r="D343" t="s">
        <v>509</v>
      </c>
      <c r="E343">
        <f>VLOOKUP(A343,home!$A$2:$E$405,3,FALSE)</f>
        <v>1.3483000000000001</v>
      </c>
      <c r="F343">
        <f>VLOOKUP(B343,home!$B$2:$E$405,3,FALSE)</f>
        <v>0.89</v>
      </c>
      <c r="G343">
        <f>VLOOKUP(C343,away!$B$2:$E$405,4,FALSE)</f>
        <v>0.89</v>
      </c>
      <c r="H343">
        <f>VLOOKUP(A343,away!$A$2:$E$405,3,FALSE)</f>
        <v>1.1460999999999999</v>
      </c>
      <c r="I343">
        <f>VLOOKUP(C343,away!$B$2:$E$405,3,FALSE)</f>
        <v>0.87250000000000005</v>
      </c>
      <c r="J343">
        <f>VLOOKUP(B343,home!$B$2:$E$405,4,FALSE)</f>
        <v>1.3959999999999999</v>
      </c>
      <c r="K343" s="3">
        <f t="shared" si="450"/>
        <v>1.0679884300000002</v>
      </c>
      <c r="L343" s="3">
        <f t="shared" si="451"/>
        <v>1.3959612609999998</v>
      </c>
      <c r="M343" s="5">
        <f t="shared" si="452"/>
        <v>8.509817482905184E-2</v>
      </c>
      <c r="N343" s="5">
        <f t="shared" si="453"/>
        <v>9.0883866131544602E-2</v>
      </c>
      <c r="O343" s="5">
        <f t="shared" si="454"/>
        <v>0.11879375544316165</v>
      </c>
      <c r="P343" s="5">
        <f t="shared" si="455"/>
        <v>0.12687035636954616</v>
      </c>
      <c r="Q343" s="5">
        <f t="shared" si="456"/>
        <v>4.8531458751079261E-2</v>
      </c>
      <c r="R343" s="5">
        <f t="shared" si="457"/>
        <v>8.2915740323680778E-2</v>
      </c>
      <c r="S343" s="5">
        <f t="shared" si="458"/>
        <v>4.7286817131125404E-2</v>
      </c>
      <c r="T343" s="5">
        <f t="shared" si="459"/>
        <v>6.7748036356326077E-2</v>
      </c>
      <c r="U343" s="5">
        <f t="shared" si="460"/>
        <v>8.8553051330575533E-2</v>
      </c>
      <c r="V343" s="5">
        <f t="shared" si="461"/>
        <v>7.8331688377819494E-3</v>
      </c>
      <c r="W343" s="5">
        <f t="shared" si="462"/>
        <v>1.7277012145724972E-2</v>
      </c>
      <c r="X343" s="5">
        <f t="shared" si="463"/>
        <v>2.4118039661258545E-2</v>
      </c>
      <c r="Y343" s="5">
        <f t="shared" si="464"/>
        <v>1.6833924529189248E-2</v>
      </c>
      <c r="Z343" s="5">
        <f t="shared" si="465"/>
        <v>3.8582387139664644E-2</v>
      </c>
      <c r="AA343" s="5">
        <f t="shared" si="466"/>
        <v>4.1205543066942643E-2</v>
      </c>
      <c r="AB343" s="5">
        <f t="shared" si="467"/>
        <v>2.2003521623680734E-2</v>
      </c>
      <c r="AC343" s="5">
        <f t="shared" si="468"/>
        <v>7.2989000935433802E-4</v>
      </c>
      <c r="AD343" s="5">
        <f t="shared" si="469"/>
        <v>4.6129122691509362E-3</v>
      </c>
      <c r="AE343" s="5">
        <f t="shared" si="470"/>
        <v>6.4394468281263112E-3</v>
      </c>
      <c r="AF343" s="5">
        <f t="shared" si="471"/>
        <v>4.4946091571668283E-3</v>
      </c>
      <c r="AG343" s="5">
        <f t="shared" si="472"/>
        <v>2.0914334222469173E-3</v>
      </c>
      <c r="AH343" s="5">
        <f t="shared" si="473"/>
        <v>1.3464879450969112E-2</v>
      </c>
      <c r="AI343" s="5">
        <f t="shared" si="474"/>
        <v>1.4380335464979764E-2</v>
      </c>
      <c r="AJ343" s="5">
        <f t="shared" si="475"/>
        <v>7.6790159480585318E-3</v>
      </c>
      <c r="AK343" s="5">
        <f t="shared" si="476"/>
        <v>2.7337000621039985E-3</v>
      </c>
      <c r="AL343" s="5">
        <f t="shared" si="477"/>
        <v>4.3526858611657484E-5</v>
      </c>
      <c r="AM343" s="5">
        <f t="shared" si="478"/>
        <v>9.8530738641164936E-4</v>
      </c>
      <c r="AN343" s="5">
        <f t="shared" si="479"/>
        <v>1.3754509416078202E-3</v>
      </c>
      <c r="AO343" s="5">
        <f t="shared" si="480"/>
        <v>9.6003811544524513E-4</v>
      </c>
      <c r="AP343" s="5">
        <f t="shared" si="481"/>
        <v>4.4672533941500254E-4</v>
      </c>
      <c r="AQ343" s="5">
        <f t="shared" si="482"/>
        <v>1.5590281703260498E-4</v>
      </c>
      <c r="AR343" s="5">
        <f t="shared" si="483"/>
        <v>3.7592900195175635E-3</v>
      </c>
      <c r="AS343" s="5">
        <f t="shared" si="484"/>
        <v>4.0148782458592326E-3</v>
      </c>
      <c r="AT343" s="5">
        <f t="shared" si="485"/>
        <v>2.1439217572181784E-3</v>
      </c>
      <c r="AU343" s="5">
        <f t="shared" si="486"/>
        <v>7.6322787717809481E-4</v>
      </c>
      <c r="AV343" s="5">
        <f t="shared" si="487"/>
        <v>2.0377963556991659E-4</v>
      </c>
      <c r="AW343" s="5">
        <f t="shared" si="488"/>
        <v>1.8025807887318747E-6</v>
      </c>
      <c r="AX343" s="5">
        <f t="shared" si="489"/>
        <v>1.7538281478019678E-4</v>
      </c>
      <c r="AY343" s="5">
        <f t="shared" si="490"/>
        <v>2.4482761527829292E-4</v>
      </c>
      <c r="AZ343" s="5">
        <f t="shared" si="491"/>
        <v>1.7088493327575434E-4</v>
      </c>
      <c r="BA343" s="5">
        <f t="shared" si="492"/>
        <v>7.9516248980507614E-5</v>
      </c>
      <c r="BB343" s="5">
        <f t="shared" si="493"/>
        <v>2.775040079920484E-5</v>
      </c>
      <c r="BC343" s="5">
        <f t="shared" si="494"/>
        <v>7.7476968985826756E-6</v>
      </c>
      <c r="BD343" s="5">
        <f t="shared" si="495"/>
        <v>8.7463720601840779E-4</v>
      </c>
      <c r="BE343" s="5">
        <f t="shared" si="496"/>
        <v>9.3410241647518596E-4</v>
      </c>
      <c r="BF343" s="5">
        <f t="shared" si="497"/>
        <v>4.988052866152701E-4</v>
      </c>
      <c r="BG343" s="5">
        <f t="shared" si="498"/>
        <v>1.7757275830931419E-4</v>
      </c>
      <c r="BH343" s="5">
        <f t="shared" si="499"/>
        <v>4.7411412839383478E-5</v>
      </c>
      <c r="BI343" s="5">
        <f t="shared" si="500"/>
        <v>1.0126968072483004E-5</v>
      </c>
      <c r="BJ343" s="8">
        <f t="shared" si="501"/>
        <v>0.28766027356173862</v>
      </c>
      <c r="BK343" s="8">
        <f t="shared" si="502"/>
        <v>0.26810676165074965</v>
      </c>
      <c r="BL343" s="8">
        <f t="shared" si="503"/>
        <v>0.40515729629782571</v>
      </c>
      <c r="BM343" s="8">
        <f t="shared" si="504"/>
        <v>0.44617034176742482</v>
      </c>
      <c r="BN343" s="8">
        <f t="shared" si="505"/>
        <v>0.5530933518480643</v>
      </c>
    </row>
    <row r="344" spans="1:66" x14ac:dyDescent="0.25">
      <c r="A344" t="s">
        <v>141</v>
      </c>
      <c r="B344" t="s">
        <v>149</v>
      </c>
      <c r="C344" t="s">
        <v>155</v>
      </c>
      <c r="D344" t="s">
        <v>509</v>
      </c>
      <c r="E344">
        <f>VLOOKUP(A344,home!$A$2:$E$405,3,FALSE)</f>
        <v>1.3483000000000001</v>
      </c>
      <c r="F344">
        <f>VLOOKUP(B344,home!$B$2:$E$405,3,FALSE)</f>
        <v>0.89</v>
      </c>
      <c r="G344">
        <f>VLOOKUP(C344,away!$B$2:$E$405,4,FALSE)</f>
        <v>1.1867000000000001</v>
      </c>
      <c r="H344">
        <f>VLOOKUP(A344,away!$A$2:$E$405,3,FALSE)</f>
        <v>1.1460999999999999</v>
      </c>
      <c r="I344">
        <f>VLOOKUP(C344,away!$B$2:$E$405,3,FALSE)</f>
        <v>0.69799999999999995</v>
      </c>
      <c r="J344">
        <f>VLOOKUP(B344,home!$B$2:$E$405,4,FALSE)</f>
        <v>0.52349999999999997</v>
      </c>
      <c r="K344" s="3">
        <f t="shared" si="450"/>
        <v>1.4240245729000003</v>
      </c>
      <c r="L344" s="3">
        <f t="shared" si="451"/>
        <v>0.41878837829999987</v>
      </c>
      <c r="M344" s="5">
        <f t="shared" si="452"/>
        <v>0.15837130818570938</v>
      </c>
      <c r="N344" s="5">
        <f t="shared" si="453"/>
        <v>0.22552463449876911</v>
      </c>
      <c r="O344" s="5">
        <f t="shared" si="454"/>
        <v>6.6324063324342736E-2</v>
      </c>
      <c r="P344" s="5">
        <f t="shared" si="455"/>
        <v>9.4447095948439724E-2</v>
      </c>
      <c r="Q344" s="5">
        <f t="shared" si="456"/>
        <v>0.16057631066026923</v>
      </c>
      <c r="R344" s="5">
        <f t="shared" si="457"/>
        <v>1.3887873460933994E-2</v>
      </c>
      <c r="S344" s="5">
        <f t="shared" si="458"/>
        <v>1.4081234213576288E-2</v>
      </c>
      <c r="T344" s="5">
        <f t="shared" si="459"/>
        <v>6.7247492734811135E-2</v>
      </c>
      <c r="U344" s="5">
        <f t="shared" si="460"/>
        <v>1.977667307369578E-2</v>
      </c>
      <c r="V344" s="5">
        <f t="shared" si="461"/>
        <v>9.3306160207208685E-4</v>
      </c>
      <c r="W344" s="5">
        <f t="shared" si="462"/>
        <v>7.6221537401949216E-2</v>
      </c>
      <c r="X344" s="5">
        <f t="shared" si="463"/>
        <v>3.19206940400951E-2</v>
      </c>
      <c r="Y344" s="5">
        <f t="shared" si="464"/>
        <v>6.6840078456309477E-3</v>
      </c>
      <c r="Z344" s="5">
        <f t="shared" si="465"/>
        <v>1.9386933349133846E-3</v>
      </c>
      <c r="AA344" s="5">
        <f t="shared" si="466"/>
        <v>2.7607469482341098E-3</v>
      </c>
      <c r="AB344" s="5">
        <f t="shared" si="467"/>
        <v>1.9656857469220294E-3</v>
      </c>
      <c r="AC344" s="5">
        <f t="shared" si="468"/>
        <v>3.477782673605018E-5</v>
      </c>
      <c r="AD344" s="5">
        <f t="shared" si="469"/>
        <v>2.7135335561148038E-2</v>
      </c>
      <c r="AE344" s="5">
        <f t="shared" si="470"/>
        <v>1.1363963174279505E-2</v>
      </c>
      <c r="AF344" s="5">
        <f t="shared" si="471"/>
        <v>2.3795478544087162E-3</v>
      </c>
      <c r="AG344" s="5">
        <f t="shared" si="472"/>
        <v>3.3217566234502348E-4</v>
      </c>
      <c r="AH344" s="5">
        <f t="shared" si="473"/>
        <v>2.0297555943734876E-4</v>
      </c>
      <c r="AI344" s="5">
        <f t="shared" si="474"/>
        <v>2.8904218433690917E-4</v>
      </c>
      <c r="AJ344" s="5">
        <f t="shared" si="475"/>
        <v>2.0580158655022517E-4</v>
      </c>
      <c r="AK344" s="5">
        <f t="shared" si="476"/>
        <v>9.7688838796442274E-5</v>
      </c>
      <c r="AL344" s="5">
        <f t="shared" si="477"/>
        <v>8.2961106433907277E-7</v>
      </c>
      <c r="AM344" s="5">
        <f t="shared" si="478"/>
        <v>7.7282769265923949E-3</v>
      </c>
      <c r="AN344" s="5">
        <f t="shared" si="479"/>
        <v>3.2365125611409362E-3</v>
      </c>
      <c r="AO344" s="5">
        <f t="shared" si="480"/>
        <v>6.7770692341389584E-4</v>
      </c>
      <c r="AP344" s="5">
        <f t="shared" si="481"/>
        <v>9.4605261139729218E-5</v>
      </c>
      <c r="AQ344" s="5">
        <f t="shared" si="482"/>
        <v>9.9048959728388007E-6</v>
      </c>
      <c r="AR344" s="5">
        <f t="shared" si="483"/>
        <v>1.7000761074260515E-5</v>
      </c>
      <c r="AS344" s="5">
        <f t="shared" si="484"/>
        <v>2.4209501527748779E-5</v>
      </c>
      <c r="AT344" s="5">
        <f t="shared" si="485"/>
        <v>1.7237462536587185E-5</v>
      </c>
      <c r="AU344" s="5">
        <f t="shared" si="486"/>
        <v>8.1821900755144394E-6</v>
      </c>
      <c r="AV344" s="5">
        <f t="shared" si="487"/>
        <v>2.9129099319177689E-6</v>
      </c>
      <c r="AW344" s="5">
        <f t="shared" si="488"/>
        <v>1.3743082052470663E-8</v>
      </c>
      <c r="AX344" s="5">
        <f t="shared" si="489"/>
        <v>1.8342093749406131E-3</v>
      </c>
      <c r="AY344" s="5">
        <f t="shared" si="490"/>
        <v>7.6814556959403581E-4</v>
      </c>
      <c r="AZ344" s="5">
        <f t="shared" si="491"/>
        <v>1.6084521869430795E-4</v>
      </c>
      <c r="BA344" s="5">
        <f t="shared" si="492"/>
        <v>2.2453369431432684E-5</v>
      </c>
      <c r="BB344" s="5">
        <f t="shared" si="493"/>
        <v>2.3508025428901212E-6</v>
      </c>
      <c r="BC344" s="5">
        <f t="shared" si="494"/>
        <v>1.9689775692809409E-7</v>
      </c>
      <c r="BD344" s="5">
        <f t="shared" si="495"/>
        <v>1.1866201933592191E-6</v>
      </c>
      <c r="BE344" s="5">
        <f t="shared" si="496"/>
        <v>1.6897763140428778E-6</v>
      </c>
      <c r="BF344" s="5">
        <f t="shared" si="497"/>
        <v>1.2031414969507233E-6</v>
      </c>
      <c r="BG344" s="5">
        <f t="shared" si="498"/>
        <v>5.7110101877784021E-7</v>
      </c>
      <c r="BH344" s="5">
        <f t="shared" si="499"/>
        <v>2.0331547108696729E-7</v>
      </c>
      <c r="BI344" s="5">
        <f t="shared" si="500"/>
        <v>5.7905245375716112E-8</v>
      </c>
      <c r="BJ344" s="8">
        <f t="shared" si="501"/>
        <v>0.62392090723492577</v>
      </c>
      <c r="BK344" s="8">
        <f t="shared" si="502"/>
        <v>0.26863645295719191</v>
      </c>
      <c r="BL344" s="8">
        <f t="shared" si="503"/>
        <v>0.1055850054081352</v>
      </c>
      <c r="BM344" s="8">
        <f t="shared" si="504"/>
        <v>0.28018164103019028</v>
      </c>
      <c r="BN344" s="8">
        <f t="shared" si="505"/>
        <v>0.7191312860784641</v>
      </c>
    </row>
    <row r="345" spans="1:66" x14ac:dyDescent="0.25">
      <c r="A345" t="s">
        <v>141</v>
      </c>
      <c r="B345" t="s">
        <v>244</v>
      </c>
      <c r="C345" t="s">
        <v>156</v>
      </c>
      <c r="D345" t="s">
        <v>509</v>
      </c>
      <c r="E345">
        <f>VLOOKUP(A345,home!$A$2:$E$405,3,FALSE)</f>
        <v>1.3483000000000001</v>
      </c>
      <c r="F345">
        <f>VLOOKUP(B345,home!$B$2:$E$405,3,FALSE)</f>
        <v>1.335</v>
      </c>
      <c r="G345">
        <f>VLOOKUP(C345,away!$B$2:$E$405,4,FALSE)</f>
        <v>0.59330000000000005</v>
      </c>
      <c r="H345">
        <f>VLOOKUP(A345,away!$A$2:$E$405,3,FALSE)</f>
        <v>1.1460999999999999</v>
      </c>
      <c r="I345">
        <f>VLOOKUP(C345,away!$B$2:$E$405,3,FALSE)</f>
        <v>0.34899999999999998</v>
      </c>
      <c r="J345">
        <f>VLOOKUP(B345,home!$B$2:$E$405,4,FALSE)</f>
        <v>1.3959999999999999</v>
      </c>
      <c r="K345" s="3">
        <f t="shared" si="450"/>
        <v>1.0679284306500001</v>
      </c>
      <c r="L345" s="3">
        <f t="shared" si="451"/>
        <v>0.55838450439999987</v>
      </c>
      <c r="M345" s="5">
        <f t="shared" si="452"/>
        <v>0.1966533126078322</v>
      </c>
      <c r="N345" s="5">
        <f t="shared" si="453"/>
        <v>0.21001166351540609</v>
      </c>
      <c r="O345" s="5">
        <f t="shared" si="454"/>
        <v>0.10980816249914262</v>
      </c>
      <c r="P345" s="5">
        <f t="shared" si="455"/>
        <v>0.11726725865026956</v>
      </c>
      <c r="Q345" s="5">
        <f t="shared" si="456"/>
        <v>0.11213871311810175</v>
      </c>
      <c r="R345" s="5">
        <f t="shared" si="457"/>
        <v>3.0657588198079202E-2</v>
      </c>
      <c r="S345" s="5">
        <f t="shared" si="458"/>
        <v>1.7482047173510887E-2</v>
      </c>
      <c r="T345" s="5">
        <f t="shared" si="459"/>
        <v>6.2616519748505003E-2</v>
      </c>
      <c r="U345" s="5">
        <f t="shared" si="460"/>
        <v>3.2740110051888684E-2</v>
      </c>
      <c r="V345" s="5">
        <f t="shared" si="461"/>
        <v>1.1583112774264648E-3</v>
      </c>
      <c r="W345" s="5">
        <f t="shared" si="462"/>
        <v>3.9918706638441666E-2</v>
      </c>
      <c r="X345" s="5">
        <f t="shared" si="463"/>
        <v>2.2289987222595235E-2</v>
      </c>
      <c r="Y345" s="5">
        <f t="shared" si="464"/>
        <v>6.223191734185585E-3</v>
      </c>
      <c r="Z345" s="5">
        <f t="shared" si="465"/>
        <v>5.7062407306945808E-3</v>
      </c>
      <c r="AA345" s="5">
        <f t="shared" si="466"/>
        <v>6.0938567084417731E-3</v>
      </c>
      <c r="AB345" s="5">
        <f t="shared" si="467"/>
        <v>3.2539014156260987E-3</v>
      </c>
      <c r="AC345" s="5">
        <f t="shared" si="468"/>
        <v>4.3169876712924588E-5</v>
      </c>
      <c r="AD345" s="5">
        <f t="shared" si="469"/>
        <v>1.0657580433492186E-2</v>
      </c>
      <c r="AE345" s="5">
        <f t="shared" si="470"/>
        <v>5.9510277684586693E-3</v>
      </c>
      <c r="AF345" s="5">
        <f t="shared" si="471"/>
        <v>1.6614808455807156E-3</v>
      </c>
      <c r="AG345" s="5">
        <f t="shared" si="472"/>
        <v>3.0924838617656027E-4</v>
      </c>
      <c r="AH345" s="5">
        <f t="shared" si="473"/>
        <v>7.9656910059899659E-4</v>
      </c>
      <c r="AI345" s="5">
        <f t="shared" si="474"/>
        <v>8.5067878950696838E-4</v>
      </c>
      <c r="AJ345" s="5">
        <f t="shared" si="475"/>
        <v>4.5423203233270926E-4</v>
      </c>
      <c r="AK345" s="5">
        <f t="shared" si="476"/>
        <v>1.6169576714667681E-4</v>
      </c>
      <c r="AL345" s="5">
        <f t="shared" si="477"/>
        <v>1.0297132616301847E-6</v>
      </c>
      <c r="AM345" s="5">
        <f t="shared" si="478"/>
        <v>2.2763066293730923E-3</v>
      </c>
      <c r="AN345" s="5">
        <f t="shared" si="479"/>
        <v>1.2710543491049283E-3</v>
      </c>
      <c r="AO345" s="5">
        <f t="shared" si="480"/>
        <v>3.5486852639520991E-4</v>
      </c>
      <c r="AP345" s="5">
        <f t="shared" si="481"/>
        <v>6.6051028746115861E-5</v>
      </c>
      <c r="AQ345" s="5">
        <f t="shared" si="482"/>
        <v>9.2204677378775111E-6</v>
      </c>
      <c r="AR345" s="5">
        <f t="shared" si="483"/>
        <v>8.89583684916649E-5</v>
      </c>
      <c r="AS345" s="5">
        <f t="shared" si="484"/>
        <v>9.5001170856488104E-5</v>
      </c>
      <c r="AT345" s="5">
        <f t="shared" si="485"/>
        <v>5.0727225651340933E-5</v>
      </c>
      <c r="AU345" s="5">
        <f t="shared" si="486"/>
        <v>1.8057682160354988E-5</v>
      </c>
      <c r="AV345" s="5">
        <f t="shared" si="487"/>
        <v>4.8210780426711E-6</v>
      </c>
      <c r="AW345" s="5">
        <f t="shared" si="488"/>
        <v>1.7056476161285526E-8</v>
      </c>
      <c r="AX345" s="5">
        <f t="shared" si="489"/>
        <v>4.0515542773076615E-4</v>
      </c>
      <c r="AY345" s="5">
        <f t="shared" si="490"/>
        <v>2.2623251271841383E-4</v>
      </c>
      <c r="AZ345" s="5">
        <f t="shared" si="491"/>
        <v>6.3162364746719078E-5</v>
      </c>
      <c r="BA345" s="5">
        <f t="shared" si="492"/>
        <v>1.1756295245276255E-5</v>
      </c>
      <c r="BB345" s="5">
        <f t="shared" si="493"/>
        <v>1.641133273528414E-6</v>
      </c>
      <c r="BC345" s="5">
        <f t="shared" si="494"/>
        <v>1.8327667791870263E-7</v>
      </c>
      <c r="BD345" s="5">
        <f t="shared" si="495"/>
        <v>8.2788290837418111E-6</v>
      </c>
      <c r="BE345" s="5">
        <f t="shared" si="496"/>
        <v>8.8411969510199686E-6</v>
      </c>
      <c r="BF345" s="5">
        <f t="shared" si="497"/>
        <v>4.7208827924851604E-6</v>
      </c>
      <c r="BG345" s="5">
        <f t="shared" si="498"/>
        <v>1.6805216506204229E-6</v>
      </c>
      <c r="BH345" s="5">
        <f t="shared" si="499"/>
        <v>4.4866921225510388E-7</v>
      </c>
      <c r="BI345" s="5">
        <f t="shared" si="500"/>
        <v>9.5829321544913014E-8</v>
      </c>
      <c r="BJ345" s="8">
        <f t="shared" si="501"/>
        <v>0.47646375142269348</v>
      </c>
      <c r="BK345" s="8">
        <f t="shared" si="502"/>
        <v>0.33283136181173206</v>
      </c>
      <c r="BL345" s="8">
        <f t="shared" si="503"/>
        <v>0.18509842601697787</v>
      </c>
      <c r="BM345" s="8">
        <f t="shared" si="504"/>
        <v>0.22333686593702418</v>
      </c>
      <c r="BN345" s="8">
        <f t="shared" si="505"/>
        <v>0.77653669858883134</v>
      </c>
    </row>
    <row r="346" spans="1:66" x14ac:dyDescent="0.25">
      <c r="A346" t="s">
        <v>141</v>
      </c>
      <c r="B346" t="s">
        <v>138</v>
      </c>
      <c r="C346" t="s">
        <v>154</v>
      </c>
      <c r="D346" t="s">
        <v>509</v>
      </c>
      <c r="E346">
        <f>VLOOKUP(A346,home!$A$2:$E$405,3,FALSE)</f>
        <v>1.3483000000000001</v>
      </c>
      <c r="F346">
        <f>VLOOKUP(B346,home!$B$2:$E$405,3,FALSE)</f>
        <v>0.37080000000000002</v>
      </c>
      <c r="G346">
        <f>VLOOKUP(C346,away!$B$2:$E$405,4,FALSE)</f>
        <v>0.37080000000000002</v>
      </c>
      <c r="H346">
        <f>VLOOKUP(A346,away!$A$2:$E$405,3,FALSE)</f>
        <v>1.1460999999999999</v>
      </c>
      <c r="I346">
        <f>VLOOKUP(C346,away!$B$2:$E$405,3,FALSE)</f>
        <v>0.87250000000000005</v>
      </c>
      <c r="J346">
        <f>VLOOKUP(B346,home!$B$2:$E$405,4,FALSE)</f>
        <v>0.21809999999999999</v>
      </c>
      <c r="K346" s="3">
        <f t="shared" si="450"/>
        <v>0.18538132651200001</v>
      </c>
      <c r="L346" s="3">
        <f t="shared" si="451"/>
        <v>0.21809394772499999</v>
      </c>
      <c r="M346" s="5">
        <f t="shared" si="452"/>
        <v>0.66799454326955976</v>
      </c>
      <c r="N346" s="5">
        <f t="shared" si="453"/>
        <v>0.12383371453408855</v>
      </c>
      <c r="O346" s="5">
        <f t="shared" si="454"/>
        <v>0.1456855670004166</v>
      </c>
      <c r="P346" s="5">
        <f t="shared" si="455"/>
        <v>2.7007383664190081E-2</v>
      </c>
      <c r="Q346" s="5">
        <f t="shared" si="456"/>
        <v>1.1478229133618833E-2</v>
      </c>
      <c r="R346" s="5">
        <f t="shared" si="457"/>
        <v>1.5886570216837922E-2</v>
      </c>
      <c r="S346" s="5">
        <f t="shared" si="458"/>
        <v>2.729808123935612E-4</v>
      </c>
      <c r="T346" s="5">
        <f t="shared" si="459"/>
        <v>2.5033323046430378E-3</v>
      </c>
      <c r="U346" s="5">
        <f t="shared" si="460"/>
        <v>2.9450734605234452E-3</v>
      </c>
      <c r="V346" s="5">
        <f t="shared" si="461"/>
        <v>1.2263070122948166E-6</v>
      </c>
      <c r="W346" s="5">
        <f t="shared" si="462"/>
        <v>7.0928311426631495E-4</v>
      </c>
      <c r="X346" s="5">
        <f t="shared" si="463"/>
        <v>1.5469035444502289E-4</v>
      </c>
      <c r="Y346" s="5">
        <f t="shared" si="464"/>
        <v>1.686851503794727E-5</v>
      </c>
      <c r="Z346" s="5">
        <f t="shared" si="465"/>
        <v>1.1549216048001977E-3</v>
      </c>
      <c r="AA346" s="5">
        <f t="shared" si="466"/>
        <v>2.1410089911522848E-4</v>
      </c>
      <c r="AB346" s="5">
        <f t="shared" si="467"/>
        <v>1.9845154342696468E-5</v>
      </c>
      <c r="AC346" s="5">
        <f t="shared" si="468"/>
        <v>3.09876632833585E-9</v>
      </c>
      <c r="AD346" s="5">
        <f t="shared" si="469"/>
        <v>3.2871961148812968E-5</v>
      </c>
      <c r="AE346" s="5">
        <f t="shared" si="470"/>
        <v>7.1691757764074458E-6</v>
      </c>
      <c r="AF346" s="5">
        <f t="shared" si="471"/>
        <v>7.817769235055709E-7</v>
      </c>
      <c r="AG346" s="5">
        <f t="shared" si="472"/>
        <v>5.6833605162545127E-8</v>
      </c>
      <c r="AH346" s="5">
        <f t="shared" si="473"/>
        <v>6.2970353025941815E-5</v>
      </c>
      <c r="AI346" s="5">
        <f t="shared" si="474"/>
        <v>1.1673527574878027E-5</v>
      </c>
      <c r="AJ346" s="5">
        <f t="shared" si="475"/>
        <v>1.0820270134526494E-6</v>
      </c>
      <c r="AK346" s="5">
        <f t="shared" si="476"/>
        <v>6.6862534358556628E-8</v>
      </c>
      <c r="AL346" s="5">
        <f t="shared" si="477"/>
        <v>5.0113925006281507E-12</v>
      </c>
      <c r="AM346" s="5">
        <f t="shared" si="478"/>
        <v>1.2187695525635752E-6</v>
      </c>
      <c r="AN346" s="5">
        <f t="shared" si="479"/>
        <v>2.6580626308562197E-7</v>
      </c>
      <c r="AO346" s="5">
        <f t="shared" si="480"/>
        <v>2.898536862318662E-8</v>
      </c>
      <c r="AP346" s="5">
        <f t="shared" si="481"/>
        <v>2.1071778230983737E-9</v>
      </c>
      <c r="AQ346" s="5">
        <f t="shared" si="482"/>
        <v>1.1489068249952393E-10</v>
      </c>
      <c r="AR346" s="5">
        <f t="shared" si="483"/>
        <v>2.7466905762129111E-6</v>
      </c>
      <c r="AS346" s="5">
        <f t="shared" si="484"/>
        <v>5.0918514253635908E-7</v>
      </c>
      <c r="AT346" s="5">
        <f t="shared" si="485"/>
        <v>4.719670858179601E-8</v>
      </c>
      <c r="AU346" s="5">
        <f t="shared" si="486"/>
        <v>2.9164628146312142E-9</v>
      </c>
      <c r="AV346" s="5">
        <f t="shared" si="487"/>
        <v>1.3516443632481385E-10</v>
      </c>
      <c r="AW346" s="5">
        <f t="shared" si="488"/>
        <v>5.6281481022390264E-15</v>
      </c>
      <c r="AX346" s="5">
        <f t="shared" si="489"/>
        <v>3.7656186061112067E-8</v>
      </c>
      <c r="AY346" s="5">
        <f t="shared" si="490"/>
        <v>8.2125862743350482E-9</v>
      </c>
      <c r="AZ346" s="5">
        <f t="shared" si="491"/>
        <v>8.9555768080094013E-10</v>
      </c>
      <c r="BA346" s="5">
        <f t="shared" si="492"/>
        <v>6.5105236673774202E-11</v>
      </c>
      <c r="BB346" s="5">
        <f t="shared" si="493"/>
        <v>3.5497645209384634E-12</v>
      </c>
      <c r="BC346" s="5">
        <f t="shared" si="494"/>
        <v>1.5483643157312264E-13</v>
      </c>
      <c r="BD346" s="5">
        <f t="shared" si="495"/>
        <v>9.983943182422149E-8</v>
      </c>
      <c r="BE346" s="5">
        <f t="shared" si="496"/>
        <v>1.8508366309778567E-8</v>
      </c>
      <c r="BF346" s="5">
        <f t="shared" si="497"/>
        <v>1.7155527490383802E-9</v>
      </c>
      <c r="BG346" s="5">
        <f t="shared" si="498"/>
        <v>1.0601048143934776E-10</v>
      </c>
      <c r="BH346" s="5">
        <f t="shared" si="499"/>
        <v>4.9130909183505089E-12</v>
      </c>
      <c r="BI346" s="5">
        <f t="shared" si="500"/>
        <v>1.8215906234357554E-13</v>
      </c>
      <c r="BJ346" s="8">
        <f t="shared" si="501"/>
        <v>0.13873856031994622</v>
      </c>
      <c r="BK346" s="8">
        <f t="shared" si="502"/>
        <v>0.69527614536951976</v>
      </c>
      <c r="BL346" s="8">
        <f t="shared" si="503"/>
        <v>0.16483037579989576</v>
      </c>
      <c r="BM346" s="8">
        <f t="shared" si="504"/>
        <v>8.1139870628694384E-3</v>
      </c>
      <c r="BN346" s="8">
        <f t="shared" si="505"/>
        <v>0.99188600781871172</v>
      </c>
    </row>
    <row r="347" spans="1:66" x14ac:dyDescent="0.25">
      <c r="A347" t="s">
        <v>141</v>
      </c>
      <c r="B347" t="s">
        <v>145</v>
      </c>
      <c r="C347" t="s">
        <v>148</v>
      </c>
      <c r="D347" t="s">
        <v>509</v>
      </c>
      <c r="E347">
        <f>VLOOKUP(A347,home!$A$2:$E$405,3,FALSE)</f>
        <v>1.3483000000000001</v>
      </c>
      <c r="F347">
        <f>VLOOKUP(B347,home!$B$2:$E$405,3,FALSE)</f>
        <v>1.4833000000000001</v>
      </c>
      <c r="G347">
        <f>VLOOKUP(C347,away!$B$2:$E$405,4,FALSE)</f>
        <v>1.2979000000000001</v>
      </c>
      <c r="H347">
        <f>VLOOKUP(A347,away!$A$2:$E$405,3,FALSE)</f>
        <v>1.1460999999999999</v>
      </c>
      <c r="I347">
        <f>VLOOKUP(C347,away!$B$2:$E$405,3,FALSE)</f>
        <v>0.65439999999999998</v>
      </c>
      <c r="J347">
        <f>VLOOKUP(B347,home!$B$2:$E$405,4,FALSE)</f>
        <v>0.52349999999999997</v>
      </c>
      <c r="K347" s="3">
        <f t="shared" si="450"/>
        <v>2.5957135468810004</v>
      </c>
      <c r="L347" s="3">
        <f t="shared" si="451"/>
        <v>0.39262910423999992</v>
      </c>
      <c r="M347" s="5">
        <f t="shared" si="452"/>
        <v>5.0370849653543208E-2</v>
      </c>
      <c r="N347" s="5">
        <f t="shared" si="453"/>
        <v>0.13074829681360825</v>
      </c>
      <c r="O347" s="5">
        <f t="shared" si="454"/>
        <v>1.9777061579278377E-2</v>
      </c>
      <c r="P347" s="5">
        <f t="shared" si="455"/>
        <v>5.1335586658832637E-2</v>
      </c>
      <c r="Q347" s="5">
        <f t="shared" si="456"/>
        <v>0.16969256263535046</v>
      </c>
      <c r="R347" s="5">
        <f t="shared" si="457"/>
        <v>3.8825249861856939E-3</v>
      </c>
      <c r="S347" s="5">
        <f t="shared" si="458"/>
        <v>1.3079700241968917E-2</v>
      </c>
      <c r="T347" s="5">
        <f t="shared" si="459"/>
        <v>6.6626238863707721E-2</v>
      </c>
      <c r="U347" s="5">
        <f t="shared" si="460"/>
        <v>1.0077922702746175E-2</v>
      </c>
      <c r="V347" s="5">
        <f t="shared" si="461"/>
        <v>1.4811346241846276E-3</v>
      </c>
      <c r="W347" s="5">
        <f t="shared" si="462"/>
        <v>0.14682442787917727</v>
      </c>
      <c r="X347" s="5">
        <f t="shared" si="463"/>
        <v>5.7647543598751842E-2</v>
      </c>
      <c r="Y347" s="5">
        <f t="shared" si="464"/>
        <v>1.1317051702407139E-2</v>
      </c>
      <c r="Z347" s="5">
        <f t="shared" si="465"/>
        <v>5.081307691718359E-4</v>
      </c>
      <c r="AA347" s="5">
        <f t="shared" si="466"/>
        <v>1.318961921126397E-3</v>
      </c>
      <c r="AB347" s="5">
        <f t="shared" si="467"/>
        <v>1.7118236632439894E-3</v>
      </c>
      <c r="AC347" s="5">
        <f t="shared" si="468"/>
        <v>9.4343895546983983E-5</v>
      </c>
      <c r="AD347" s="5">
        <f t="shared" si="469"/>
        <v>9.5278539114758212E-2</v>
      </c>
      <c r="AE347" s="5">
        <f t="shared" si="470"/>
        <v>3.7409127465923314E-2</v>
      </c>
      <c r="AF347" s="5">
        <f t="shared" si="471"/>
        <v>7.3439561036727245E-3</v>
      </c>
      <c r="AG347" s="5">
        <f t="shared" si="472"/>
        <v>9.6115030218763421E-4</v>
      </c>
      <c r="AH347" s="5">
        <f t="shared" si="473"/>
        <v>4.9876732184180007E-5</v>
      </c>
      <c r="AI347" s="5">
        <f t="shared" si="474"/>
        <v>1.2946570940463163E-4</v>
      </c>
      <c r="AJ347" s="5">
        <f t="shared" si="475"/>
        <v>1.6802794787908066E-4</v>
      </c>
      <c r="AK347" s="5">
        <f t="shared" si="476"/>
        <v>1.4538414018811475E-4</v>
      </c>
      <c r="AL347" s="5">
        <f t="shared" si="477"/>
        <v>3.8460333775556006E-6</v>
      </c>
      <c r="AM347" s="5">
        <f t="shared" si="478"/>
        <v>4.946315894144182E-2</v>
      </c>
      <c r="AN347" s="5">
        <f t="shared" si="479"/>
        <v>1.9420675788059043E-2</v>
      </c>
      <c r="AO347" s="5">
        <f t="shared" si="480"/>
        <v>3.8125612692005389E-3</v>
      </c>
      <c r="AP347" s="5">
        <f t="shared" si="481"/>
        <v>4.9897417199544177E-4</v>
      </c>
      <c r="AQ347" s="5">
        <f t="shared" si="482"/>
        <v>4.8977945547366474E-5</v>
      </c>
      <c r="AR347" s="5">
        <f t="shared" si="483"/>
        <v>3.9166113359785967E-6</v>
      </c>
      <c r="AS347" s="5">
        <f t="shared" si="484"/>
        <v>1.0166401102667336E-5</v>
      </c>
      <c r="AT347" s="5">
        <f t="shared" si="485"/>
        <v>1.3194532532609773E-5</v>
      </c>
      <c r="AU347" s="5">
        <f t="shared" si="486"/>
        <v>1.1416408946552422E-5</v>
      </c>
      <c r="AV347" s="5">
        <f t="shared" si="487"/>
        <v>7.4084318398248924E-6</v>
      </c>
      <c r="AW347" s="5">
        <f t="shared" si="488"/>
        <v>1.0888042340200143E-7</v>
      </c>
      <c r="AX347" s="5">
        <f t="shared" si="489"/>
        <v>2.1398698622638112E-2</v>
      </c>
      <c r="AY347" s="5">
        <f t="shared" si="490"/>
        <v>8.4017518721081225E-3</v>
      </c>
      <c r="AZ347" s="5">
        <f t="shared" si="491"/>
        <v>1.6493861557962772E-3</v>
      </c>
      <c r="BA347" s="5">
        <f t="shared" si="492"/>
        <v>2.1586566963204982E-4</v>
      </c>
      <c r="BB347" s="5">
        <f t="shared" si="493"/>
        <v>2.1188786125949863E-5</v>
      </c>
      <c r="BC347" s="5">
        <f t="shared" si="494"/>
        <v>1.6638668233129275E-6</v>
      </c>
      <c r="BD347" s="5">
        <f t="shared" si="495"/>
        <v>2.5629593341691751E-7</v>
      </c>
      <c r="BE347" s="5">
        <f t="shared" si="496"/>
        <v>6.6527082638080363E-7</v>
      </c>
      <c r="BF347" s="5">
        <f t="shared" si="497"/>
        <v>8.63426248190685E-7</v>
      </c>
      <c r="BG347" s="5">
        <f t="shared" si="498"/>
        <v>7.4706906972039934E-7</v>
      </c>
      <c r="BH347" s="5">
        <f t="shared" si="499"/>
        <v>4.8479432618225678E-7</v>
      </c>
      <c r="BI347" s="5">
        <f t="shared" si="500"/>
        <v>2.5167743998446602E-7</v>
      </c>
      <c r="BJ347" s="8">
        <f t="shared" si="501"/>
        <v>0.82878179756891268</v>
      </c>
      <c r="BK347" s="8">
        <f t="shared" si="502"/>
        <v>0.12476721297956204</v>
      </c>
      <c r="BL347" s="8">
        <f t="shared" si="503"/>
        <v>3.7310420301838149E-2</v>
      </c>
      <c r="BM347" s="8">
        <f t="shared" si="504"/>
        <v>0.55715903630100116</v>
      </c>
      <c r="BN347" s="8">
        <f t="shared" si="505"/>
        <v>0.42580688232679864</v>
      </c>
    </row>
    <row r="348" spans="1:66" x14ac:dyDescent="0.25">
      <c r="A348" t="s">
        <v>22</v>
      </c>
      <c r="B348" t="s">
        <v>276</v>
      </c>
      <c r="C348" t="s">
        <v>163</v>
      </c>
      <c r="D348" t="s">
        <v>509</v>
      </c>
      <c r="E348">
        <f>VLOOKUP(A348,home!$A$2:$E$405,3,FALSE)</f>
        <v>1.4</v>
      </c>
      <c r="F348">
        <f>VLOOKUP(B348,home!$B$2:$E$405,3,FALSE)</f>
        <v>1.7857000000000001</v>
      </c>
      <c r="G348">
        <f>VLOOKUP(C348,away!$B$2:$E$405,4,FALSE)</f>
        <v>1.4286000000000001</v>
      </c>
      <c r="H348">
        <f>VLOOKUP(A348,away!$A$2:$E$405,3,FALSE)</f>
        <v>1.0286</v>
      </c>
      <c r="I348">
        <f>VLOOKUP(C348,away!$B$2:$E$405,3,FALSE)</f>
        <v>2.2685</v>
      </c>
      <c r="J348">
        <f>VLOOKUP(B348,home!$B$2:$E$405,4,FALSE)</f>
        <v>1.4582999999999999</v>
      </c>
      <c r="K348" s="3">
        <f t="shared" si="450"/>
        <v>3.5714714280000002</v>
      </c>
      <c r="L348" s="3">
        <f t="shared" si="451"/>
        <v>3.4027667415299994</v>
      </c>
      <c r="M348" s="5">
        <f t="shared" si="452"/>
        <v>9.3567892467315706E-4</v>
      </c>
      <c r="N348" s="5">
        <f t="shared" si="453"/>
        <v>3.3417505452519448E-3</v>
      </c>
      <c r="O348" s="5">
        <f t="shared" si="454"/>
        <v>3.1838971256283725E-3</v>
      </c>
      <c r="P348" s="5">
        <f t="shared" si="455"/>
        <v>1.137119761387306E-2</v>
      </c>
      <c r="Q348" s="5">
        <f t="shared" si="456"/>
        <v>5.9674832959353726E-3</v>
      </c>
      <c r="R348" s="5">
        <f t="shared" si="457"/>
        <v>5.4170296237705954E-3</v>
      </c>
      <c r="S348" s="5">
        <f t="shared" si="458"/>
        <v>3.4548211935766265E-2</v>
      </c>
      <c r="T348" s="5">
        <f t="shared" si="459"/>
        <v>2.030595369004471E-2</v>
      </c>
      <c r="U348" s="5">
        <f t="shared" si="460"/>
        <v>1.9346766525926273E-2</v>
      </c>
      <c r="V348" s="5">
        <f t="shared" si="461"/>
        <v>4.6651157638739803E-2</v>
      </c>
      <c r="W348" s="5">
        <f t="shared" si="462"/>
        <v>7.1042320295001508E-3</v>
      </c>
      <c r="X348" s="5">
        <f t="shared" si="463"/>
        <v>2.4174044474095283E-2</v>
      </c>
      <c r="Y348" s="5">
        <f t="shared" si="464"/>
        <v>4.1129317272359259E-2</v>
      </c>
      <c r="Z348" s="5">
        <f t="shared" si="465"/>
        <v>6.1442960805497817E-3</v>
      </c>
      <c r="AA348" s="5">
        <f t="shared" si="466"/>
        <v>2.1944177896855932E-2</v>
      </c>
      <c r="AB348" s="5">
        <f t="shared" si="467"/>
        <v>3.918650218478506E-2</v>
      </c>
      <c r="AC348" s="5">
        <f t="shared" si="468"/>
        <v>3.543413226733709E-2</v>
      </c>
      <c r="AD348" s="5">
        <f t="shared" si="469"/>
        <v>6.343140427810561E-3</v>
      </c>
      <c r="AE348" s="5">
        <f t="shared" si="470"/>
        <v>2.1584227284608151E-2</v>
      </c>
      <c r="AF348" s="5">
        <f t="shared" si="471"/>
        <v>3.6723045372844501E-2</v>
      </c>
      <c r="AG348" s="5">
        <f t="shared" si="472"/>
        <v>4.1653319147470794E-2</v>
      </c>
      <c r="AH348" s="5">
        <f t="shared" si="473"/>
        <v>5.2269015882519827E-3</v>
      </c>
      <c r="AI348" s="5">
        <f t="shared" si="474"/>
        <v>1.8667729679409776E-2</v>
      </c>
      <c r="AJ348" s="5">
        <f t="shared" si="475"/>
        <v>3.3335631587819818E-2</v>
      </c>
      <c r="AK348" s="5">
        <f t="shared" si="476"/>
        <v>3.9685751916744248E-2</v>
      </c>
      <c r="AL348" s="5">
        <f t="shared" si="477"/>
        <v>1.7225076237717039E-2</v>
      </c>
      <c r="AM348" s="5">
        <f t="shared" si="478"/>
        <v>4.5308689603434232E-3</v>
      </c>
      <c r="AN348" s="5">
        <f t="shared" si="479"/>
        <v>1.5417490208487206E-2</v>
      </c>
      <c r="AO348" s="5">
        <f t="shared" si="480"/>
        <v>2.6231061459652347E-2</v>
      </c>
      <c r="AP348" s="5">
        <f t="shared" si="481"/>
        <v>2.9752727843311452E-2</v>
      </c>
      <c r="AQ348" s="5">
        <f t="shared" si="482"/>
        <v>2.5310398193753452E-2</v>
      </c>
      <c r="AR348" s="5">
        <f t="shared" si="483"/>
        <v>3.5571853771508353E-3</v>
      </c>
      <c r="AS348" s="5">
        <f t="shared" si="484"/>
        <v>1.2704385938593611E-2</v>
      </c>
      <c r="AT348" s="5">
        <f t="shared" si="485"/>
        <v>2.268667569498603E-2</v>
      </c>
      <c r="AU348" s="5">
        <f t="shared" si="486"/>
        <v>2.7008271346981548E-2</v>
      </c>
      <c r="AV348" s="5">
        <f t="shared" si="487"/>
        <v>2.4114817358853922E-2</v>
      </c>
      <c r="AW348" s="5">
        <f t="shared" si="488"/>
        <v>5.8148432428216986E-3</v>
      </c>
      <c r="AX348" s="5">
        <f t="shared" si="489"/>
        <v>2.6969781726464354E-3</v>
      </c>
      <c r="AY348" s="5">
        <f t="shared" si="490"/>
        <v>9.1771876285136438E-3</v>
      </c>
      <c r="AZ348" s="5">
        <f t="shared" si="491"/>
        <v>1.56139144215434E-2</v>
      </c>
      <c r="BA348" s="5">
        <f t="shared" si="492"/>
        <v>1.7710169566241166E-2</v>
      </c>
      <c r="BB348" s="5">
        <f t="shared" si="493"/>
        <v>1.5065893996715556E-2</v>
      </c>
      <c r="BC348" s="5">
        <f t="shared" si="494"/>
        <v>1.0253144604688033E-2</v>
      </c>
      <c r="BD348" s="5">
        <f t="shared" si="495"/>
        <v>2.0173786824709519E-3</v>
      </c>
      <c r="BE348" s="5">
        <f t="shared" si="496"/>
        <v>7.205010323901289E-3</v>
      </c>
      <c r="BF348" s="5">
        <f t="shared" si="497"/>
        <v>1.2866244255129243E-2</v>
      </c>
      <c r="BG348" s="5">
        <f t="shared" si="498"/>
        <v>1.5317141247621078E-2</v>
      </c>
      <c r="BH348" s="5">
        <f t="shared" si="499"/>
        <v>1.367618308112974E-2</v>
      </c>
      <c r="BI348" s="5">
        <f t="shared" si="500"/>
        <v>9.7688194236703746E-3</v>
      </c>
      <c r="BJ348" s="8">
        <f t="shared" si="501"/>
        <v>0.38008634859581686</v>
      </c>
      <c r="BK348" s="8">
        <f t="shared" si="502"/>
        <v>0.15534264224662003</v>
      </c>
      <c r="BL348" s="8">
        <f t="shared" si="503"/>
        <v>0.33691650085968056</v>
      </c>
      <c r="BM348" s="8">
        <f t="shared" si="504"/>
        <v>0.84491040626784286</v>
      </c>
      <c r="BN348" s="8">
        <f t="shared" si="505"/>
        <v>3.0217037129132502E-2</v>
      </c>
    </row>
    <row r="349" spans="1:66" x14ac:dyDescent="0.25">
      <c r="A349" t="s">
        <v>22</v>
      </c>
      <c r="B349" t="s">
        <v>162</v>
      </c>
      <c r="C349" t="s">
        <v>250</v>
      </c>
      <c r="D349" t="s">
        <v>509</v>
      </c>
      <c r="E349">
        <f>VLOOKUP(A349,home!$A$2:$E$405,3,FALSE)</f>
        <v>1.4</v>
      </c>
      <c r="F349">
        <f>VLOOKUP(B349,home!$B$2:$E$405,3,FALSE)</f>
        <v>0.35709999999999997</v>
      </c>
      <c r="G349">
        <f>VLOOKUP(C349,away!$B$2:$E$405,4,FALSE)</f>
        <v>0</v>
      </c>
      <c r="H349">
        <f>VLOOKUP(A349,away!$A$2:$E$405,3,FALSE)</f>
        <v>1.0286</v>
      </c>
      <c r="I349">
        <f>VLOOKUP(C349,away!$B$2:$E$405,3,FALSE)</f>
        <v>1.4582999999999999</v>
      </c>
      <c r="J349">
        <f>VLOOKUP(B349,home!$B$2:$E$405,4,FALSE)</f>
        <v>1.2152000000000001</v>
      </c>
      <c r="K349" s="3">
        <f t="shared" si="450"/>
        <v>0</v>
      </c>
      <c r="L349" s="3">
        <f t="shared" si="451"/>
        <v>1.8228089681759998</v>
      </c>
      <c r="M349" s="5">
        <f t="shared" si="452"/>
        <v>0.16157126437379321</v>
      </c>
      <c r="N349" s="5">
        <f t="shared" si="453"/>
        <v>0</v>
      </c>
      <c r="O349" s="5">
        <f t="shared" si="454"/>
        <v>0.29451354970008564</v>
      </c>
      <c r="P349" s="5">
        <f t="shared" si="455"/>
        <v>0</v>
      </c>
      <c r="Q349" s="5">
        <f t="shared" si="456"/>
        <v>0</v>
      </c>
      <c r="R349" s="5">
        <f t="shared" si="457"/>
        <v>0.26842096982133212</v>
      </c>
      <c r="S349" s="5">
        <f t="shared" si="458"/>
        <v>0</v>
      </c>
      <c r="T349" s="5">
        <f t="shared" si="459"/>
        <v>0</v>
      </c>
      <c r="U349" s="5">
        <f t="shared" si="460"/>
        <v>0</v>
      </c>
      <c r="V349" s="5">
        <f t="shared" si="461"/>
        <v>0</v>
      </c>
      <c r="W349" s="5">
        <f t="shared" si="462"/>
        <v>0</v>
      </c>
      <c r="X349" s="5">
        <f t="shared" si="463"/>
        <v>0</v>
      </c>
      <c r="Y349" s="5">
        <f t="shared" si="464"/>
        <v>0</v>
      </c>
      <c r="Z349" s="5">
        <f t="shared" si="465"/>
        <v>0.16309338367894116</v>
      </c>
      <c r="AA349" s="5">
        <f t="shared" si="466"/>
        <v>0</v>
      </c>
      <c r="AB349" s="5">
        <f t="shared" si="467"/>
        <v>0</v>
      </c>
      <c r="AC349" s="5">
        <f t="shared" si="468"/>
        <v>0</v>
      </c>
      <c r="AD349" s="5">
        <f t="shared" si="469"/>
        <v>0</v>
      </c>
      <c r="AE349" s="5">
        <f t="shared" si="470"/>
        <v>0</v>
      </c>
      <c r="AF349" s="5">
        <f t="shared" si="471"/>
        <v>0</v>
      </c>
      <c r="AG349" s="5">
        <f t="shared" si="472"/>
        <v>0</v>
      </c>
      <c r="AH349" s="5">
        <f t="shared" si="473"/>
        <v>7.4322020605035816E-2</v>
      </c>
      <c r="AI349" s="5">
        <f t="shared" si="474"/>
        <v>0</v>
      </c>
      <c r="AJ349" s="5">
        <f t="shared" si="475"/>
        <v>0</v>
      </c>
      <c r="AK349" s="5">
        <f t="shared" si="476"/>
        <v>0</v>
      </c>
      <c r="AL349" s="5">
        <f t="shared" si="477"/>
        <v>0</v>
      </c>
      <c r="AM349" s="5">
        <f t="shared" si="478"/>
        <v>0</v>
      </c>
      <c r="AN349" s="5">
        <f t="shared" si="479"/>
        <v>0</v>
      </c>
      <c r="AO349" s="5">
        <f t="shared" si="480"/>
        <v>0</v>
      </c>
      <c r="AP349" s="5">
        <f t="shared" si="481"/>
        <v>0</v>
      </c>
      <c r="AQ349" s="5">
        <f t="shared" si="482"/>
        <v>0</v>
      </c>
      <c r="AR349" s="5">
        <f t="shared" si="483"/>
        <v>2.709496913836414E-2</v>
      </c>
      <c r="AS349" s="5">
        <f t="shared" si="484"/>
        <v>0</v>
      </c>
      <c r="AT349" s="5">
        <f t="shared" si="485"/>
        <v>0</v>
      </c>
      <c r="AU349" s="5">
        <f t="shared" si="486"/>
        <v>0</v>
      </c>
      <c r="AV349" s="5">
        <f t="shared" si="487"/>
        <v>0</v>
      </c>
      <c r="AW349" s="5">
        <f t="shared" si="488"/>
        <v>0</v>
      </c>
      <c r="AX349" s="5">
        <f t="shared" si="489"/>
        <v>0</v>
      </c>
      <c r="AY349" s="5">
        <f t="shared" si="490"/>
        <v>0</v>
      </c>
      <c r="AZ349" s="5">
        <f t="shared" si="491"/>
        <v>0</v>
      </c>
      <c r="BA349" s="5">
        <f t="shared" si="492"/>
        <v>0</v>
      </c>
      <c r="BB349" s="5">
        <f t="shared" si="493"/>
        <v>0</v>
      </c>
      <c r="BC349" s="5">
        <f t="shared" si="494"/>
        <v>0</v>
      </c>
      <c r="BD349" s="5">
        <f t="shared" si="495"/>
        <v>8.2314921229770105E-3</v>
      </c>
      <c r="BE349" s="5">
        <f t="shared" si="496"/>
        <v>0</v>
      </c>
      <c r="BF349" s="5">
        <f t="shared" si="497"/>
        <v>0</v>
      </c>
      <c r="BG349" s="5">
        <f t="shared" si="498"/>
        <v>0</v>
      </c>
      <c r="BH349" s="5">
        <f t="shared" si="499"/>
        <v>0</v>
      </c>
      <c r="BI349" s="5">
        <f t="shared" si="500"/>
        <v>0</v>
      </c>
      <c r="BJ349" s="8">
        <f t="shared" si="501"/>
        <v>0</v>
      </c>
      <c r="BK349" s="8">
        <f t="shared" si="502"/>
        <v>0.16157126437379321</v>
      </c>
      <c r="BL349" s="8">
        <f t="shared" si="503"/>
        <v>0.6725830013877947</v>
      </c>
      <c r="BM349" s="8">
        <f t="shared" si="504"/>
        <v>0.27274186554531815</v>
      </c>
      <c r="BN349" s="8">
        <f t="shared" si="505"/>
        <v>0.72450578389521092</v>
      </c>
    </row>
    <row r="350" spans="1:66" x14ac:dyDescent="0.25">
      <c r="A350" t="s">
        <v>22</v>
      </c>
      <c r="B350" t="s">
        <v>172</v>
      </c>
      <c r="C350" t="s">
        <v>252</v>
      </c>
      <c r="D350" t="s">
        <v>509</v>
      </c>
      <c r="E350">
        <f>VLOOKUP(A350,home!$A$2:$E$405,3,FALSE)</f>
        <v>1.4</v>
      </c>
      <c r="F350">
        <f>VLOOKUP(B350,home!$B$2:$E$405,3,FALSE)</f>
        <v>0.71430000000000005</v>
      </c>
      <c r="G350">
        <f>VLOOKUP(C350,away!$B$2:$E$405,4,FALSE)</f>
        <v>1.7857000000000001</v>
      </c>
      <c r="H350">
        <f>VLOOKUP(A350,away!$A$2:$E$405,3,FALSE)</f>
        <v>1.0286</v>
      </c>
      <c r="I350">
        <f>VLOOKUP(C350,away!$B$2:$E$405,3,FALSE)</f>
        <v>1.4582999999999999</v>
      </c>
      <c r="J350">
        <f>VLOOKUP(B350,home!$B$2:$E$405,4,FALSE)</f>
        <v>1.2963</v>
      </c>
      <c r="K350" s="3">
        <f t="shared" si="450"/>
        <v>1.7857357139999999</v>
      </c>
      <c r="L350" s="3">
        <f t="shared" si="451"/>
        <v>1.9444595666939997</v>
      </c>
      <c r="M350" s="5">
        <f t="shared" si="452"/>
        <v>2.3988150956524179E-2</v>
      </c>
      <c r="N350" s="5">
        <f t="shared" si="453"/>
        <v>4.2836497875888488E-2</v>
      </c>
      <c r="O350" s="5">
        <f t="shared" si="454"/>
        <v>4.664398961471327E-2</v>
      </c>
      <c r="P350" s="5">
        <f t="shared" si="455"/>
        <v>8.3293838098438586E-2</v>
      </c>
      <c r="Q350" s="5">
        <f t="shared" si="456"/>
        <v>3.8247332059829608E-2</v>
      </c>
      <c r="R350" s="5">
        <f t="shared" si="457"/>
        <v>4.5348675917552393E-2</v>
      </c>
      <c r="S350" s="5">
        <f t="shared" si="458"/>
        <v>7.2305108861276904E-2</v>
      </c>
      <c r="T350" s="5">
        <f t="shared" si="459"/>
        <v>7.4370390724257815E-2</v>
      </c>
      <c r="U350" s="5">
        <f t="shared" si="460"/>
        <v>8.0980750168585025E-2</v>
      </c>
      <c r="V350" s="5">
        <f t="shared" si="461"/>
        <v>2.7896041221427293E-2</v>
      </c>
      <c r="W350" s="5">
        <f t="shared" si="462"/>
        <v>2.2766542274818297E-2</v>
      </c>
      <c r="X350" s="5">
        <f t="shared" si="463"/>
        <v>4.4268620926813822E-2</v>
      </c>
      <c r="Y350" s="5">
        <f t="shared" si="464"/>
        <v>4.3039271732746666E-2</v>
      </c>
      <c r="Z350" s="5">
        <f t="shared" si="465"/>
        <v>2.9392888908263512E-2</v>
      </c>
      <c r="AA350" s="5">
        <f t="shared" si="466"/>
        <v>5.2487931461120622E-2</v>
      </c>
      <c r="AB350" s="5">
        <f t="shared" si="467"/>
        <v>4.6864786882053651E-2</v>
      </c>
      <c r="AC350" s="5">
        <f t="shared" si="468"/>
        <v>6.0539481171770484E-3</v>
      </c>
      <c r="AD350" s="5">
        <f t="shared" si="469"/>
        <v>1.0163756906108459E-2</v>
      </c>
      <c r="AE350" s="5">
        <f t="shared" si="470"/>
        <v>1.9763014349634803E-2</v>
      </c>
      <c r="AF350" s="5">
        <f t="shared" si="471"/>
        <v>1.9214191159429093E-2</v>
      </c>
      <c r="AG350" s="5">
        <f t="shared" si="472"/>
        <v>1.2453739272079723E-2</v>
      </c>
      <c r="AH350" s="5">
        <f t="shared" si="473"/>
        <v>1.4288321007611739E-2</v>
      </c>
      <c r="AI350" s="5">
        <f t="shared" si="474"/>
        <v>2.5515165116388745E-2</v>
      </c>
      <c r="AJ350" s="5">
        <f t="shared" si="475"/>
        <v>2.2781670798471178E-2</v>
      </c>
      <c r="AK350" s="5">
        <f t="shared" si="476"/>
        <v>1.3560681056473621E-2</v>
      </c>
      <c r="AL350" s="5">
        <f t="shared" si="477"/>
        <v>8.4084275647989799E-4</v>
      </c>
      <c r="AM350" s="5">
        <f t="shared" si="478"/>
        <v>3.6299567391304046E-3</v>
      </c>
      <c r="AN350" s="5">
        <f t="shared" si="479"/>
        <v>7.0583041080874718E-3</v>
      </c>
      <c r="AO350" s="5">
        <f t="shared" si="480"/>
        <v>6.8622934738031219E-3</v>
      </c>
      <c r="AP350" s="5">
        <f t="shared" si="481"/>
        <v>4.4478173981994263E-3</v>
      </c>
      <c r="AQ350" s="5">
        <f t="shared" si="482"/>
        <v>2.1621502727092227E-3</v>
      </c>
      <c r="AR350" s="5">
        <f t="shared" si="483"/>
        <v>5.5566124950491005E-3</v>
      </c>
      <c r="AS350" s="5">
        <f t="shared" si="484"/>
        <v>9.9226413812678257E-3</v>
      </c>
      <c r="AT350" s="5">
        <f t="shared" si="485"/>
        <v>8.8596075458721238E-3</v>
      </c>
      <c r="AU350" s="5">
        <f t="shared" si="486"/>
        <v>5.2736392022292465E-3</v>
      </c>
      <c r="AV350" s="5">
        <f t="shared" si="487"/>
        <v>2.3543314665428082E-3</v>
      </c>
      <c r="AW350" s="5">
        <f t="shared" si="488"/>
        <v>8.110140681934497E-5</v>
      </c>
      <c r="AX350" s="5">
        <f t="shared" si="489"/>
        <v>1.0803572315566912E-3</v>
      </c>
      <c r="AY350" s="5">
        <f t="shared" si="490"/>
        <v>2.1007109543474531E-3</v>
      </c>
      <c r="AZ350" s="5">
        <f t="shared" si="491"/>
        <v>2.0423737560198939E-3</v>
      </c>
      <c r="BA350" s="5">
        <f t="shared" si="492"/>
        <v>1.3237710628858795E-3</v>
      </c>
      <c r="BB350" s="5">
        <f t="shared" si="493"/>
        <v>6.4350482683528344E-4</v>
      </c>
      <c r="BC350" s="5">
        <f t="shared" si="494"/>
        <v>2.5025382335072655E-4</v>
      </c>
      <c r="BD350" s="5">
        <f t="shared" si="495"/>
        <v>1.8007680540682706E-3</v>
      </c>
      <c r="BE350" s="5">
        <f t="shared" si="496"/>
        <v>3.2156958267799936E-3</v>
      </c>
      <c r="BF350" s="5">
        <f t="shared" si="497"/>
        <v>2.8711914416208965E-3</v>
      </c>
      <c r="BG350" s="5">
        <f t="shared" si="498"/>
        <v>1.709063033011193E-3</v>
      </c>
      <c r="BH350" s="5">
        <f t="shared" si="499"/>
        <v>7.6298372388131194E-4</v>
      </c>
      <c r="BI350" s="5">
        <f t="shared" si="500"/>
        <v>2.7249745698711478E-4</v>
      </c>
      <c r="BJ350" s="8">
        <f t="shared" si="501"/>
        <v>0.35872485092853235</v>
      </c>
      <c r="BK350" s="8">
        <f t="shared" si="502"/>
        <v>0.21647864096567135</v>
      </c>
      <c r="BL350" s="8">
        <f t="shared" si="503"/>
        <v>0.39107100365028002</v>
      </c>
      <c r="BM350" s="8">
        <f t="shared" si="504"/>
        <v>0.71328929038227273</v>
      </c>
      <c r="BN350" s="8">
        <f t="shared" si="505"/>
        <v>0.28035848452294648</v>
      </c>
    </row>
    <row r="351" spans="1:66" x14ac:dyDescent="0.25">
      <c r="A351" t="s">
        <v>22</v>
      </c>
      <c r="B351" t="s">
        <v>166</v>
      </c>
      <c r="C351" t="s">
        <v>160</v>
      </c>
      <c r="D351" t="s">
        <v>509</v>
      </c>
      <c r="E351">
        <f>VLOOKUP(A351,home!$A$2:$E$405,3,FALSE)</f>
        <v>1.4</v>
      </c>
      <c r="F351">
        <f>VLOOKUP(B351,home!$B$2:$E$405,3,FALSE)</f>
        <v>0.53569999999999995</v>
      </c>
      <c r="G351">
        <f>VLOOKUP(C351,away!$B$2:$E$405,4,FALSE)</f>
        <v>1.0713999999999999</v>
      </c>
      <c r="H351">
        <f>VLOOKUP(A351,away!$A$2:$E$405,3,FALSE)</f>
        <v>1.0286</v>
      </c>
      <c r="I351">
        <f>VLOOKUP(C351,away!$B$2:$E$405,3,FALSE)</f>
        <v>1.2152000000000001</v>
      </c>
      <c r="J351">
        <f>VLOOKUP(B351,home!$B$2:$E$405,4,FALSE)</f>
        <v>1.4582999999999999</v>
      </c>
      <c r="K351" s="3">
        <f t="shared" si="450"/>
        <v>0.80352857199999983</v>
      </c>
      <c r="L351" s="3">
        <f t="shared" si="451"/>
        <v>1.822808968176</v>
      </c>
      <c r="M351" s="5">
        <f t="shared" si="452"/>
        <v>7.2342930717857912E-2</v>
      </c>
      <c r="N351" s="5">
        <f t="shared" si="453"/>
        <v>5.812961181401529E-2</v>
      </c>
      <c r="O351" s="5">
        <f t="shared" si="454"/>
        <v>0.13186734289664642</v>
      </c>
      <c r="P351" s="5">
        <f t="shared" si="455"/>
        <v>0.10595917773117662</v>
      </c>
      <c r="Q351" s="5">
        <f t="shared" si="456"/>
        <v>2.3354401985915013E-2</v>
      </c>
      <c r="R351" s="5">
        <f t="shared" si="457"/>
        <v>0.12018448762077349</v>
      </c>
      <c r="S351" s="5">
        <f t="shared" si="458"/>
        <v>3.8799047930662571E-2</v>
      </c>
      <c r="T351" s="5">
        <f t="shared" si="459"/>
        <v>4.2570613386313266E-2</v>
      </c>
      <c r="U351" s="5">
        <f t="shared" si="460"/>
        <v>9.6571669714471772E-2</v>
      </c>
      <c r="V351" s="5">
        <f t="shared" si="461"/>
        <v>6.3142393453743716E-3</v>
      </c>
      <c r="W351" s="5">
        <f t="shared" si="462"/>
        <v>6.2553097592187509E-3</v>
      </c>
      <c r="X351" s="5">
        <f t="shared" si="463"/>
        <v>1.1402234727822794E-2</v>
      </c>
      <c r="Y351" s="5">
        <f t="shared" si="464"/>
        <v>1.0392047859561616E-2</v>
      </c>
      <c r="Z351" s="5">
        <f t="shared" si="465"/>
        <v>7.3024453956927776E-2</v>
      </c>
      <c r="AA351" s="5">
        <f t="shared" si="466"/>
        <v>5.8677235209089913E-2</v>
      </c>
      <c r="AB351" s="5">
        <f t="shared" si="467"/>
        <v>2.3574417508234063E-2</v>
      </c>
      <c r="AC351" s="5">
        <f t="shared" si="468"/>
        <v>5.7802089505733462E-4</v>
      </c>
      <c r="AD351" s="5">
        <f t="shared" si="469"/>
        <v>1.2565800295606762E-3</v>
      </c>
      <c r="AE351" s="5">
        <f t="shared" si="470"/>
        <v>2.2905053471140636E-3</v>
      </c>
      <c r="AF351" s="5">
        <f t="shared" si="471"/>
        <v>2.0875768441872993E-3</v>
      </c>
      <c r="AG351" s="5">
        <f t="shared" si="472"/>
        <v>1.2684179311137204E-3</v>
      </c>
      <c r="AH351" s="5">
        <f t="shared" si="473"/>
        <v>3.3277407392210856E-2</v>
      </c>
      <c r="AI351" s="5">
        <f t="shared" si="474"/>
        <v>2.6739347641725426E-2</v>
      </c>
      <c r="AJ351" s="5">
        <f t="shared" si="475"/>
        <v>1.0742914913383597E-2</v>
      </c>
      <c r="AK351" s="5">
        <f t="shared" si="476"/>
        <v>2.8774130264895416E-3</v>
      </c>
      <c r="AL351" s="5">
        <f t="shared" si="477"/>
        <v>3.38646046788343E-5</v>
      </c>
      <c r="AM351" s="5">
        <f t="shared" si="478"/>
        <v>2.0193959135132161E-4</v>
      </c>
      <c r="AN351" s="5">
        <f t="shared" si="479"/>
        <v>3.680972981449856E-4</v>
      </c>
      <c r="AO351" s="5">
        <f t="shared" si="480"/>
        <v>3.3548552811001747E-4</v>
      </c>
      <c r="AP351" s="5">
        <f t="shared" si="481"/>
        <v>2.0384200977740044E-4</v>
      </c>
      <c r="AQ351" s="5">
        <f t="shared" si="482"/>
        <v>9.2891260878316402E-5</v>
      </c>
      <c r="AR351" s="5">
        <f t="shared" si="483"/>
        <v>1.2131671326433648E-2</v>
      </c>
      <c r="AS351" s="5">
        <f t="shared" si="484"/>
        <v>9.748144536902573E-3</v>
      </c>
      <c r="AT351" s="5">
        <f t="shared" si="485"/>
        <v>3.9164563296934622E-3</v>
      </c>
      <c r="AU351" s="5">
        <f t="shared" si="486"/>
        <v>1.0489948539663162E-3</v>
      </c>
      <c r="AV351" s="5">
        <f t="shared" si="487"/>
        <v>2.1072433426072554E-4</v>
      </c>
      <c r="AW351" s="5">
        <f t="shared" si="488"/>
        <v>1.3777993963974117E-6</v>
      </c>
      <c r="AX351" s="5">
        <f t="shared" si="489"/>
        <v>2.7044038578131819E-5</v>
      </c>
      <c r="AY351" s="5">
        <f t="shared" si="490"/>
        <v>4.9296116055916393E-5</v>
      </c>
      <c r="AZ351" s="5">
        <f t="shared" si="491"/>
        <v>4.4928701221484674E-5</v>
      </c>
      <c r="BA351" s="5">
        <f t="shared" si="492"/>
        <v>2.7298813171674086E-5</v>
      </c>
      <c r="BB351" s="5">
        <f t="shared" si="493"/>
        <v>1.2440130367472166E-5</v>
      </c>
      <c r="BC351" s="5">
        <f t="shared" si="494"/>
        <v>4.535196239821371E-6</v>
      </c>
      <c r="BD351" s="5">
        <f t="shared" si="495"/>
        <v>3.6856198821311479E-3</v>
      </c>
      <c r="BE351" s="5">
        <f t="shared" si="496"/>
        <v>2.961500880823649E-3</v>
      </c>
      <c r="BF351" s="5">
        <f t="shared" si="497"/>
        <v>1.1898252868724841E-3</v>
      </c>
      <c r="BG351" s="5">
        <f t="shared" si="498"/>
        <v>3.1868620456337914E-4</v>
      </c>
      <c r="BH351" s="5">
        <f t="shared" si="499"/>
        <v>6.401836771722796E-5</v>
      </c>
      <c r="BI351" s="5">
        <f t="shared" si="500"/>
        <v>1.0288117518719017E-5</v>
      </c>
      <c r="BJ351" s="8">
        <f t="shared" si="501"/>
        <v>0.16037509836871905</v>
      </c>
      <c r="BK351" s="8">
        <f t="shared" si="502"/>
        <v>0.22407657734086359</v>
      </c>
      <c r="BL351" s="8">
        <f t="shared" si="503"/>
        <v>0.53979816604390862</v>
      </c>
      <c r="BM351" s="8">
        <f t="shared" si="504"/>
        <v>0.48538842462737458</v>
      </c>
      <c r="BN351" s="8">
        <f t="shared" si="505"/>
        <v>0.51183795276638477</v>
      </c>
    </row>
    <row r="352" spans="1:66" x14ac:dyDescent="0.25">
      <c r="A352" t="s">
        <v>25</v>
      </c>
      <c r="B352" t="s">
        <v>164</v>
      </c>
      <c r="C352" t="s">
        <v>168</v>
      </c>
      <c r="D352" t="s">
        <v>509</v>
      </c>
      <c r="E352">
        <f>VLOOKUP(A352,home!$A$2:$E$405,3,FALSE)</f>
        <v>1.35</v>
      </c>
      <c r="F352">
        <f>VLOOKUP(B352,home!$B$2:$E$405,3,FALSE)</f>
        <v>1.4815</v>
      </c>
      <c r="G352">
        <f>VLOOKUP(C352,away!$B$2:$E$405,4,FALSE)</f>
        <v>1.7283999999999999</v>
      </c>
      <c r="H352">
        <f>VLOOKUP(A352,away!$A$2:$E$405,3,FALSE)</f>
        <v>1.0667</v>
      </c>
      <c r="I352">
        <f>VLOOKUP(C352,away!$B$2:$E$405,3,FALSE)</f>
        <v>1.5625</v>
      </c>
      <c r="J352">
        <f>VLOOKUP(B352,home!$B$2:$E$405,4,FALSE)</f>
        <v>1.25</v>
      </c>
      <c r="K352" s="3">
        <f t="shared" si="450"/>
        <v>3.4568432100000006</v>
      </c>
      <c r="L352" s="3">
        <f t="shared" si="451"/>
        <v>2.0833984375000001</v>
      </c>
      <c r="M352" s="5">
        <f t="shared" si="452"/>
        <v>3.9255781175440785E-3</v>
      </c>
      <c r="N352" s="5">
        <f t="shared" si="453"/>
        <v>1.3570108060956832E-2</v>
      </c>
      <c r="O352" s="5">
        <f t="shared" si="454"/>
        <v>8.1785433163755247E-3</v>
      </c>
      <c r="P352" s="5">
        <f t="shared" si="455"/>
        <v>2.8271941930903623E-2</v>
      </c>
      <c r="Q352" s="5">
        <f t="shared" si="456"/>
        <v>2.3454867954742459E-2</v>
      </c>
      <c r="R352" s="5">
        <f t="shared" si="457"/>
        <v>8.5195821831814192E-3</v>
      </c>
      <c r="S352" s="5">
        <f t="shared" si="458"/>
        <v>5.0903502402115407E-2</v>
      </c>
      <c r="T352" s="5">
        <f t="shared" si="459"/>
        <v>4.8865835248679268E-2</v>
      </c>
      <c r="U352" s="5">
        <f t="shared" si="460"/>
        <v>2.9450859821967674E-2</v>
      </c>
      <c r="V352" s="5">
        <f t="shared" si="461"/>
        <v>4.0734010547118976E-2</v>
      </c>
      <c r="W352" s="5">
        <f t="shared" si="462"/>
        <v>2.7026600343599352E-2</v>
      </c>
      <c r="X352" s="5">
        <f t="shared" si="463"/>
        <v>5.6307176926791852E-2</v>
      </c>
      <c r="Y352" s="5">
        <f t="shared" si="464"/>
        <v>5.8655142214657112E-2</v>
      </c>
      <c r="Z352" s="5">
        <f t="shared" si="465"/>
        <v>5.9165614028643372E-3</v>
      </c>
      <c r="AA352" s="5">
        <f t="shared" si="466"/>
        <v>2.0452625112039664E-2</v>
      </c>
      <c r="AB352" s="5">
        <f t="shared" si="467"/>
        <v>3.5350759122614921E-2</v>
      </c>
      <c r="AC352" s="5">
        <f t="shared" si="468"/>
        <v>1.833535001593355E-2</v>
      </c>
      <c r="AD352" s="5">
        <f t="shared" si="469"/>
        <v>2.3356679971788776E-2</v>
      </c>
      <c r="AE352" s="5">
        <f t="shared" si="470"/>
        <v>4.8661270558412281E-2</v>
      </c>
      <c r="AF352" s="5">
        <f t="shared" si="471"/>
        <v>5.0690407524080452E-2</v>
      </c>
      <c r="AG352" s="5">
        <f t="shared" si="472"/>
        <v>3.5202771943969161E-2</v>
      </c>
      <c r="AH352" s="5">
        <f t="shared" si="473"/>
        <v>3.0816386955250922E-3</v>
      </c>
      <c r="AI352" s="5">
        <f t="shared" si="474"/>
        <v>1.0652741800299176E-2</v>
      </c>
      <c r="AJ352" s="5">
        <f t="shared" si="475"/>
        <v>1.84124290801237E-2</v>
      </c>
      <c r="AK352" s="5">
        <f t="shared" si="476"/>
        <v>2.1216293481744052E-2</v>
      </c>
      <c r="AL352" s="5">
        <f t="shared" si="477"/>
        <v>5.2820342422081031E-3</v>
      </c>
      <c r="AM352" s="5">
        <f t="shared" si="478"/>
        <v>1.6148076113724211E-2</v>
      </c>
      <c r="AN352" s="5">
        <f t="shared" si="479"/>
        <v>3.3642876543964091E-2</v>
      </c>
      <c r="AO352" s="5">
        <f t="shared" si="480"/>
        <v>3.5045758212350099E-2</v>
      </c>
      <c r="AP352" s="5">
        <f t="shared" si="481"/>
        <v>2.4338092633537669E-2</v>
      </c>
      <c r="AQ352" s="5">
        <f t="shared" si="482"/>
        <v>1.2676486041110661E-2</v>
      </c>
      <c r="AR352" s="5">
        <f t="shared" si="483"/>
        <v>1.2840562486393034E-3</v>
      </c>
      <c r="AS352" s="5">
        <f t="shared" si="484"/>
        <v>4.4387811243668486E-3</v>
      </c>
      <c r="AT352" s="5">
        <f t="shared" si="485"/>
        <v>7.6720851952218573E-3</v>
      </c>
      <c r="AU352" s="5">
        <f t="shared" si="486"/>
        <v>8.8403985378814002E-3</v>
      </c>
      <c r="AV352" s="5">
        <f t="shared" si="487"/>
        <v>7.6399679148423123E-3</v>
      </c>
      <c r="AW352" s="5">
        <f t="shared" si="488"/>
        <v>1.0566976159748832E-3</v>
      </c>
      <c r="AX352" s="5">
        <f t="shared" si="489"/>
        <v>9.3035612113817803E-3</v>
      </c>
      <c r="AY352" s="5">
        <f t="shared" si="490"/>
        <v>1.9383024890978411E-2</v>
      </c>
      <c r="AZ352" s="5">
        <f t="shared" si="491"/>
        <v>2.0191281885944014E-2</v>
      </c>
      <c r="BA352" s="5">
        <f t="shared" si="492"/>
        <v>1.4022161710765941E-2</v>
      </c>
      <c r="BB352" s="5">
        <f t="shared" si="493"/>
        <v>7.3034374496455234E-3</v>
      </c>
      <c r="BC352" s="5">
        <f t="shared" si="494"/>
        <v>3.0431940341940941E-3</v>
      </c>
      <c r="BD352" s="5">
        <f t="shared" si="495"/>
        <v>4.4586679701287275E-4</v>
      </c>
      <c r="BE352" s="5">
        <f t="shared" si="496"/>
        <v>1.541291609818398E-3</v>
      </c>
      <c r="BF352" s="5">
        <f t="shared" si="497"/>
        <v>2.6640017180153508E-3</v>
      </c>
      <c r="BG352" s="5">
        <f t="shared" si="498"/>
        <v>3.0696787501165662E-3</v>
      </c>
      <c r="BH352" s="5">
        <f t="shared" si="499"/>
        <v>2.6528495360554349E-3</v>
      </c>
      <c r="BI352" s="5">
        <f t="shared" si="500"/>
        <v>1.834096981172977E-3</v>
      </c>
      <c r="BJ352" s="8">
        <f t="shared" si="501"/>
        <v>0.58088881147527405</v>
      </c>
      <c r="BK352" s="8">
        <f t="shared" si="502"/>
        <v>0.16683544214680215</v>
      </c>
      <c r="BL352" s="8">
        <f t="shared" si="503"/>
        <v>0.19739854702701456</v>
      </c>
      <c r="BM352" s="8">
        <f t="shared" si="504"/>
        <v>0.84679241321324805</v>
      </c>
      <c r="BN352" s="8">
        <f t="shared" si="505"/>
        <v>8.5920621563703947E-2</v>
      </c>
    </row>
    <row r="353" spans="1:66" x14ac:dyDescent="0.25">
      <c r="A353" t="s">
        <v>25</v>
      </c>
      <c r="B353" t="s">
        <v>443</v>
      </c>
      <c r="C353" t="s">
        <v>275</v>
      </c>
      <c r="D353" t="s">
        <v>509</v>
      </c>
      <c r="E353">
        <f>VLOOKUP(A353,home!$A$2:$E$405,3,FALSE)</f>
        <v>1.35</v>
      </c>
      <c r="F353">
        <f>VLOOKUP(B353,home!$B$2:$E$405,3,FALSE)</f>
        <v>0.74070000000000003</v>
      </c>
      <c r="G353">
        <f>VLOOKUP(C353,away!$B$2:$E$405,4,FALSE)</f>
        <v>0.49380000000000002</v>
      </c>
      <c r="H353">
        <f>VLOOKUP(A353,away!$A$2:$E$405,3,FALSE)</f>
        <v>1.0667</v>
      </c>
      <c r="I353">
        <f>VLOOKUP(C353,away!$B$2:$E$405,3,FALSE)</f>
        <v>0.9375</v>
      </c>
      <c r="J353">
        <f>VLOOKUP(B353,home!$B$2:$E$405,4,FALSE)</f>
        <v>1.6406000000000001</v>
      </c>
      <c r="K353" s="3">
        <f t="shared" si="450"/>
        <v>0.49377284100000007</v>
      </c>
      <c r="L353" s="3">
        <f t="shared" si="451"/>
        <v>1.6406512687499999</v>
      </c>
      <c r="M353" s="5">
        <f t="shared" si="452"/>
        <v>0.11831270589499748</v>
      </c>
      <c r="N353" s="5">
        <f t="shared" si="453"/>
        <v>5.8419600916170364E-2</v>
      </c>
      <c r="O353" s="5">
        <f t="shared" si="454"/>
        <v>0.19410989103587323</v>
      </c>
      <c r="P353" s="5">
        <f t="shared" si="455"/>
        <v>9.584619236298357E-2</v>
      </c>
      <c r="Q353" s="5">
        <f t="shared" si="456"/>
        <v>1.4423006157231823E-2</v>
      </c>
      <c r="R353" s="5">
        <f t="shared" si="457"/>
        <v>0.1592333195024648</v>
      </c>
      <c r="S353" s="5">
        <f t="shared" si="458"/>
        <v>1.9411466674245158E-2</v>
      </c>
      <c r="T353" s="5">
        <f t="shared" si="459"/>
        <v>2.3663123351051453E-2</v>
      </c>
      <c r="U353" s="5">
        <f t="shared" si="460"/>
        <v>7.8625088552592773E-2</v>
      </c>
      <c r="V353" s="5">
        <f t="shared" si="461"/>
        <v>1.747267177202753E-3</v>
      </c>
      <c r="W353" s="5">
        <f t="shared" si="462"/>
        <v>2.3738962420056168E-3</v>
      </c>
      <c r="X353" s="5">
        <f t="shared" si="463"/>
        <v>3.8947358813273725E-3</v>
      </c>
      <c r="Y353" s="5">
        <f t="shared" si="464"/>
        <v>3.194951682572951E-3</v>
      </c>
      <c r="Z353" s="5">
        <f t="shared" si="465"/>
        <v>8.708211588966433E-2</v>
      </c>
      <c r="AA353" s="5">
        <f t="shared" si="466"/>
        <v>4.2998783763130807E-2</v>
      </c>
      <c r="AB353" s="5">
        <f t="shared" si="467"/>
        <v>1.0615815809132885E-2</v>
      </c>
      <c r="AC353" s="5">
        <f t="shared" si="468"/>
        <v>8.8467308259948768E-5</v>
      </c>
      <c r="AD353" s="5">
        <f t="shared" si="469"/>
        <v>2.9304137291358431E-4</v>
      </c>
      <c r="AE353" s="5">
        <f t="shared" si="470"/>
        <v>4.8077870026691391E-4</v>
      </c>
      <c r="AF353" s="5">
        <f t="shared" si="471"/>
        <v>3.9439509229044413E-4</v>
      </c>
      <c r="AG353" s="5">
        <f t="shared" si="472"/>
        <v>2.1568826951836348E-4</v>
      </c>
      <c r="AH353" s="5">
        <f t="shared" si="473"/>
        <v>3.5717845979953082E-2</v>
      </c>
      <c r="AI353" s="5">
        <f t="shared" si="474"/>
        <v>1.7636502283921867E-2</v>
      </c>
      <c r="AJ353" s="5">
        <f t="shared" si="475"/>
        <v>4.3542129190175449E-3</v>
      </c>
      <c r="AK353" s="5">
        <f t="shared" si="476"/>
        <v>7.1666402778073214E-4</v>
      </c>
      <c r="AL353" s="5">
        <f t="shared" si="477"/>
        <v>2.8667266397723168E-6</v>
      </c>
      <c r="AM353" s="5">
        <f t="shared" si="478"/>
        <v>2.8939174246816207E-5</v>
      </c>
      <c r="AN353" s="5">
        <f t="shared" si="479"/>
        <v>4.7479092944616336E-5</v>
      </c>
      <c r="AO353" s="5">
        <f t="shared" si="480"/>
        <v>3.8948317039341978E-5</v>
      </c>
      <c r="AP353" s="5">
        <f t="shared" si="481"/>
        <v>2.1300201922091216E-5</v>
      </c>
      <c r="AQ353" s="5">
        <f t="shared" si="482"/>
        <v>8.7365508270275387E-6</v>
      </c>
      <c r="AR353" s="5">
        <f t="shared" si="483"/>
        <v>1.1720105864805416E-2</v>
      </c>
      <c r="AS353" s="5">
        <f t="shared" si="484"/>
        <v>5.7870699696857333E-3</v>
      </c>
      <c r="AT353" s="5">
        <f t="shared" si="485"/>
        <v>1.4287489899987543E-3</v>
      </c>
      <c r="AU353" s="5">
        <f t="shared" si="486"/>
        <v>2.3515914928918852E-4</v>
      </c>
      <c r="AV353" s="5">
        <f t="shared" si="487"/>
        <v>2.9028800307916442E-5</v>
      </c>
      <c r="AW353" s="5">
        <f t="shared" si="488"/>
        <v>6.4510032236934078E-8</v>
      </c>
      <c r="AX353" s="5">
        <f t="shared" si="489"/>
        <v>2.3815630473407445E-6</v>
      </c>
      <c r="AY353" s="5">
        <f t="shared" si="490"/>
        <v>3.9073144352277085E-6</v>
      </c>
      <c r="AZ353" s="5">
        <f t="shared" si="491"/>
        <v>3.2052701927807644E-6</v>
      </c>
      <c r="BA353" s="5">
        <f t="shared" si="492"/>
        <v>1.7529102028241058E-6</v>
      </c>
      <c r="BB353" s="5">
        <f t="shared" si="493"/>
        <v>7.1897858706704748E-7</v>
      </c>
      <c r="BC353" s="5">
        <f t="shared" si="494"/>
        <v>2.359186262151266E-7</v>
      </c>
      <c r="BD353" s="5">
        <f t="shared" si="495"/>
        <v>3.2047677594962205E-3</v>
      </c>
      <c r="BE353" s="5">
        <f t="shared" si="496"/>
        <v>1.5824272813516537E-3</v>
      </c>
      <c r="BF353" s="5">
        <f t="shared" si="497"/>
        <v>3.9067980719445625E-4</v>
      </c>
      <c r="BG353" s="5">
        <f t="shared" si="498"/>
        <v>6.4302359439912969E-5</v>
      </c>
      <c r="BH353" s="5">
        <f t="shared" si="499"/>
        <v>7.9376896759122496E-6</v>
      </c>
      <c r="BI353" s="5">
        <f t="shared" si="500"/>
        <v>7.8388311645031265E-7</v>
      </c>
      <c r="BJ353" s="8">
        <f t="shared" si="501"/>
        <v>0.10751082295742022</v>
      </c>
      <c r="BK353" s="8">
        <f t="shared" si="502"/>
        <v>0.23541287345876391</v>
      </c>
      <c r="BL353" s="8">
        <f t="shared" si="503"/>
        <v>0.56845913542822901</v>
      </c>
      <c r="BM353" s="8">
        <f t="shared" si="504"/>
        <v>0.35811638905995358</v>
      </c>
      <c r="BN353" s="8">
        <f t="shared" si="505"/>
        <v>0.6403447158697213</v>
      </c>
    </row>
    <row r="354" spans="1:66" x14ac:dyDescent="0.25">
      <c r="A354" t="s">
        <v>25</v>
      </c>
      <c r="B354" t="s">
        <v>499</v>
      </c>
      <c r="C354" t="s">
        <v>441</v>
      </c>
      <c r="D354" t="s">
        <v>509</v>
      </c>
      <c r="E354">
        <f>VLOOKUP(A354,home!$A$2:$E$405,3,FALSE)</f>
        <v>1.35</v>
      </c>
      <c r="F354">
        <f>VLOOKUP(B354,home!$B$2:$E$405,3,FALSE)</f>
        <v>1.2345999999999999</v>
      </c>
      <c r="G354">
        <f>VLOOKUP(C354,away!$B$2:$E$405,4,FALSE)</f>
        <v>1.2345999999999999</v>
      </c>
      <c r="H354">
        <f>VLOOKUP(A354,away!$A$2:$E$405,3,FALSE)</f>
        <v>1.0667</v>
      </c>
      <c r="I354">
        <f>VLOOKUP(C354,away!$B$2:$E$405,3,FALSE)</f>
        <v>0.3125</v>
      </c>
      <c r="J354">
        <f>VLOOKUP(B354,home!$B$2:$E$405,4,FALSE)</f>
        <v>0.9375</v>
      </c>
      <c r="K354" s="3">
        <f t="shared" si="450"/>
        <v>2.0577201659999997</v>
      </c>
      <c r="L354" s="3">
        <f t="shared" si="451"/>
        <v>0.31250976562499999</v>
      </c>
      <c r="M354" s="5">
        <f t="shared" si="452"/>
        <v>9.3459234573665131E-2</v>
      </c>
      <c r="N354" s="5">
        <f t="shared" si="453"/>
        <v>0.19231295168115511</v>
      </c>
      <c r="O354" s="5">
        <f t="shared" si="454"/>
        <v>2.9206923492107992E-2</v>
      </c>
      <c r="P354" s="5">
        <f t="shared" si="455"/>
        <v>6.009967545652975E-2</v>
      </c>
      <c r="Q354" s="5">
        <f t="shared" si="456"/>
        <v>0.19786311942864826</v>
      </c>
      <c r="R354" s="5">
        <f t="shared" si="457"/>
        <v>4.5637244075729866E-3</v>
      </c>
      <c r="S354" s="5">
        <f t="shared" si="458"/>
        <v>9.6618889681073378E-3</v>
      </c>
      <c r="T354" s="5">
        <f t="shared" si="459"/>
        <v>6.1834157078478266E-2</v>
      </c>
      <c r="U354" s="5">
        <f t="shared" si="460"/>
        <v>9.3908677455293368E-3</v>
      </c>
      <c r="V354" s="5">
        <f t="shared" si="461"/>
        <v>6.9035017593993921E-4</v>
      </c>
      <c r="W354" s="5">
        <f t="shared" si="462"/>
        <v>0.13571564365199862</v>
      </c>
      <c r="X354" s="5">
        <f t="shared" si="463"/>
        <v>4.2412463989332114E-2</v>
      </c>
      <c r="Y354" s="5">
        <f t="shared" si="464"/>
        <v>6.6271545904424646E-3</v>
      </c>
      <c r="Z354" s="5">
        <f t="shared" si="465"/>
        <v>4.7540281499590869E-4</v>
      </c>
      <c r="AA354" s="5">
        <f t="shared" si="466"/>
        <v>9.7824595939024843E-4</v>
      </c>
      <c r="AB354" s="5">
        <f t="shared" si="467"/>
        <v>1.0064782189726656E-3</v>
      </c>
      <c r="AC354" s="5">
        <f t="shared" si="468"/>
        <v>2.7745934975429069E-5</v>
      </c>
      <c r="AD354" s="5">
        <f t="shared" si="469"/>
        <v>6.9816204196096868E-2</v>
      </c>
      <c r="AE354" s="5">
        <f t="shared" si="470"/>
        <v>2.1818245610149379E-2</v>
      </c>
      <c r="AF354" s="5">
        <f t="shared" si="471"/>
        <v>3.4092074109882331E-3</v>
      </c>
      <c r="AG354" s="5">
        <f t="shared" si="472"/>
        <v>3.5513686965831529E-4</v>
      </c>
      <c r="AH354" s="5">
        <f t="shared" si="473"/>
        <v>3.7142005572959165E-5</v>
      </c>
      <c r="AI354" s="5">
        <f t="shared" si="474"/>
        <v>7.6427853873162449E-5</v>
      </c>
      <c r="AJ354" s="5">
        <f t="shared" si="475"/>
        <v>7.8633568079453789E-5</v>
      </c>
      <c r="AK354" s="5">
        <f t="shared" si="476"/>
        <v>5.3935292920541973E-5</v>
      </c>
      <c r="AL354" s="5">
        <f t="shared" si="477"/>
        <v>7.1368942614094037E-7</v>
      </c>
      <c r="AM354" s="5">
        <f t="shared" si="478"/>
        <v>2.8732442257576457E-2</v>
      </c>
      <c r="AN354" s="5">
        <f t="shared" si="479"/>
        <v>8.9791687957490665E-3</v>
      </c>
      <c r="AO354" s="5">
        <f t="shared" si="480"/>
        <v>1.4030389679334269E-3</v>
      </c>
      <c r="AP354" s="5">
        <f t="shared" si="481"/>
        <v>1.4615445967720571E-4</v>
      </c>
      <c r="AQ354" s="5">
        <f t="shared" si="482"/>
        <v>1.1418673984693017E-5</v>
      </c>
      <c r="AR354" s="5">
        <f t="shared" si="483"/>
        <v>2.3214478912895837E-6</v>
      </c>
      <c r="AS354" s="5">
        <f t="shared" si="484"/>
        <v>4.7768901402247519E-6</v>
      </c>
      <c r="AT354" s="5">
        <f t="shared" si="485"/>
        <v>4.9147515861535199E-6</v>
      </c>
      <c r="AU354" s="5">
        <f t="shared" si="486"/>
        <v>3.3710611499028607E-6</v>
      </c>
      <c r="AV354" s="5">
        <f t="shared" si="487"/>
        <v>1.7341751272435666E-6</v>
      </c>
      <c r="AW354" s="5">
        <f t="shared" si="488"/>
        <v>1.2748428969976731E-8</v>
      </c>
      <c r="AX354" s="5">
        <f t="shared" si="489"/>
        <v>9.8538876419742866E-3</v>
      </c>
      <c r="AY354" s="5">
        <f t="shared" si="490"/>
        <v>3.0794361174884682E-3</v>
      </c>
      <c r="AZ354" s="5">
        <f t="shared" si="491"/>
        <v>4.8117692966674055E-4</v>
      </c>
      <c r="BA354" s="5">
        <f t="shared" si="492"/>
        <v>5.0124163171436733E-5</v>
      </c>
      <c r="BB354" s="5">
        <f t="shared" si="493"/>
        <v>3.9160726212137371E-6</v>
      </c>
      <c r="BC354" s="5">
        <f t="shared" si="494"/>
        <v>2.4476218740519703E-7</v>
      </c>
      <c r="BD354" s="5">
        <f t="shared" si="495"/>
        <v>1.209125227362596E-7</v>
      </c>
      <c r="BE354" s="5">
        <f t="shared" si="496"/>
        <v>2.4880413635633488E-7</v>
      </c>
      <c r="BF354" s="5">
        <f t="shared" si="497"/>
        <v>2.5598464438232198E-7</v>
      </c>
      <c r="BG354" s="5">
        <f t="shared" si="498"/>
        <v>1.7558158831061416E-7</v>
      </c>
      <c r="BH354" s="5">
        <f t="shared" si="499"/>
        <v>9.0324443761265171E-8</v>
      </c>
      <c r="BI354" s="5">
        <f t="shared" si="500"/>
        <v>3.717248588205763E-8</v>
      </c>
      <c r="BJ354" s="8">
        <f t="shared" si="501"/>
        <v>0.78490529334897807</v>
      </c>
      <c r="BK354" s="8">
        <f t="shared" si="502"/>
        <v>0.16701904491613218</v>
      </c>
      <c r="BL354" s="8">
        <f t="shared" si="503"/>
        <v>4.5410425649735582E-2</v>
      </c>
      <c r="BM354" s="8">
        <f t="shared" si="504"/>
        <v>0.41722511432110304</v>
      </c>
      <c r="BN354" s="8">
        <f t="shared" si="505"/>
        <v>0.57750562903967928</v>
      </c>
    </row>
    <row r="355" spans="1:66" x14ac:dyDescent="0.25">
      <c r="A355" t="s">
        <v>173</v>
      </c>
      <c r="B355" t="s">
        <v>434</v>
      </c>
      <c r="C355" t="s">
        <v>176</v>
      </c>
      <c r="D355" t="s">
        <v>509</v>
      </c>
      <c r="E355">
        <f>VLOOKUP(A355,home!$A$2:$E$405,3,FALSE)</f>
        <v>1.8412999999999999</v>
      </c>
      <c r="F355">
        <f>VLOOKUP(B355,home!$B$2:$E$405,3,FALSE)</f>
        <v>0.95040000000000002</v>
      </c>
      <c r="G355">
        <f>VLOOKUP(C355,away!$B$2:$E$405,4,FALSE)</f>
        <v>0.9052</v>
      </c>
      <c r="H355">
        <f>VLOOKUP(A355,away!$A$2:$E$405,3,FALSE)</f>
        <v>1.4127000000000001</v>
      </c>
      <c r="I355">
        <f>VLOOKUP(C355,away!$B$2:$E$405,3,FALSE)</f>
        <v>2.8315000000000001</v>
      </c>
      <c r="J355">
        <f>VLOOKUP(B355,home!$B$2:$E$405,4,FALSE)</f>
        <v>1.7697000000000001</v>
      </c>
      <c r="K355" s="3">
        <f t="shared" si="450"/>
        <v>1.5840742199039999</v>
      </c>
      <c r="L355" s="3">
        <f t="shared" si="451"/>
        <v>7.0789062704850005</v>
      </c>
      <c r="M355" s="5">
        <f t="shared" si="452"/>
        <v>1.7286830599303686E-4</v>
      </c>
      <c r="N355" s="5">
        <f t="shared" si="453"/>
        <v>2.7383622696204585E-4</v>
      </c>
      <c r="O355" s="5">
        <f t="shared" si="454"/>
        <v>1.2237185352622284E-3</v>
      </c>
      <c r="P355" s="5">
        <f t="shared" si="455"/>
        <v>1.9384609841275799E-3</v>
      </c>
      <c r="Q355" s="5">
        <f t="shared" si="456"/>
        <v>2.1688845380317875E-4</v>
      </c>
      <c r="R355" s="5">
        <f t="shared" si="457"/>
        <v>4.3312944062882551E-3</v>
      </c>
      <c r="S355" s="5">
        <f t="shared" si="458"/>
        <v>5.4342393265776326E-3</v>
      </c>
      <c r="T355" s="5">
        <f t="shared" si="459"/>
        <v>1.5353330356231184E-3</v>
      </c>
      <c r="U355" s="5">
        <f t="shared" si="460"/>
        <v>6.8610918078156257E-3</v>
      </c>
      <c r="V355" s="5">
        <f t="shared" si="461"/>
        <v>6.7707681048297767E-3</v>
      </c>
      <c r="W355" s="5">
        <f t="shared" si="462"/>
        <v>1.1452246942148501E-4</v>
      </c>
      <c r="X355" s="5">
        <f t="shared" si="463"/>
        <v>8.1069382689917698E-4</v>
      </c>
      <c r="Y355" s="5">
        <f t="shared" si="464"/>
        <v>2.8694128073400329E-3</v>
      </c>
      <c r="Z355" s="5">
        <f t="shared" si="465"/>
        <v>1.0220275710663513E-2</v>
      </c>
      <c r="AA355" s="5">
        <f t="shared" si="466"/>
        <v>1.6189675273573102E-2</v>
      </c>
      <c r="AB355" s="5">
        <f t="shared" si="467"/>
        <v>1.2822823614742197E-2</v>
      </c>
      <c r="AC355" s="5">
        <f t="shared" si="468"/>
        <v>4.7452559798311974E-3</v>
      </c>
      <c r="AD355" s="5">
        <f t="shared" si="469"/>
        <v>4.5353022852579642E-5</v>
      </c>
      <c r="AE355" s="5">
        <f t="shared" si="470"/>
        <v>3.2104979785657558E-4</v>
      </c>
      <c r="AF355" s="5">
        <f t="shared" si="471"/>
        <v>1.1363407135924273E-3</v>
      </c>
      <c r="AG355" s="5">
        <f t="shared" si="472"/>
        <v>2.6813498009522784E-3</v>
      </c>
      <c r="AH355" s="5">
        <f t="shared" si="473"/>
        <v>1.8087093453575367E-2</v>
      </c>
      <c r="AI355" s="5">
        <f t="shared" si="474"/>
        <v>2.8651298452803148E-2</v>
      </c>
      <c r="AJ355" s="5">
        <f t="shared" si="475"/>
        <v>2.2692891622930415E-2</v>
      </c>
      <c r="AK355" s="5">
        <f t="shared" si="476"/>
        <v>1.1982408198319836E-2</v>
      </c>
      <c r="AL355" s="5">
        <f t="shared" si="477"/>
        <v>2.1284395710967101E-3</v>
      </c>
      <c r="AM355" s="5">
        <f t="shared" si="478"/>
        <v>1.4368510859097658E-5</v>
      </c>
      <c r="AN355" s="5">
        <f t="shared" si="479"/>
        <v>1.0171334161799823E-4</v>
      </c>
      <c r="AO355" s="5">
        <f t="shared" si="480"/>
        <v>3.6000960588581537E-4</v>
      </c>
      <c r="AP355" s="5">
        <f t="shared" si="481"/>
        <v>8.4949141884664418E-4</v>
      </c>
      <c r="AQ355" s="5">
        <f t="shared" si="482"/>
        <v>1.5033675328991771E-3</v>
      </c>
      <c r="AR355" s="5">
        <f t="shared" si="483"/>
        <v>2.5607367852672577E-2</v>
      </c>
      <c r="AS355" s="5">
        <f t="shared" si="484"/>
        <v>4.0563971255017081E-2</v>
      </c>
      <c r="AT355" s="5">
        <f t="shared" si="485"/>
        <v>3.2128170560999737E-2</v>
      </c>
      <c r="AU355" s="5">
        <f t="shared" si="486"/>
        <v>1.6964468906119436E-2</v>
      </c>
      <c r="AV355" s="5">
        <f t="shared" si="487"/>
        <v>6.7182444621367021E-3</v>
      </c>
      <c r="AW355" s="5">
        <f t="shared" si="488"/>
        <v>6.6298012909357077E-4</v>
      </c>
      <c r="AX355" s="5">
        <f t="shared" si="489"/>
        <v>3.7934646050512167E-6</v>
      </c>
      <c r="AY355" s="5">
        <f t="shared" si="490"/>
        <v>2.6853580379559965E-5</v>
      </c>
      <c r="AZ355" s="5">
        <f t="shared" si="491"/>
        <v>9.5046989266920021E-5</v>
      </c>
      <c r="BA355" s="5">
        <f t="shared" si="492"/>
        <v>2.2427624277077357E-4</v>
      </c>
      <c r="BB355" s="5">
        <f t="shared" si="493"/>
        <v>3.9690762531771124E-4</v>
      </c>
      <c r="BC355" s="5">
        <f t="shared" si="494"/>
        <v>5.6193437553297152E-4</v>
      </c>
      <c r="BD355" s="5">
        <f t="shared" si="495"/>
        <v>3.0212026143816652E-2</v>
      </c>
      <c r="BE355" s="5">
        <f t="shared" si="496"/>
        <v>4.7858091745485616E-2</v>
      </c>
      <c r="BF355" s="5">
        <f t="shared" si="497"/>
        <v>3.79053846739121E-2</v>
      </c>
      <c r="BG355" s="5">
        <f t="shared" si="498"/>
        <v>2.0014980885829446E-2</v>
      </c>
      <c r="BH355" s="5">
        <f t="shared" si="499"/>
        <v>7.9263038082784381E-3</v>
      </c>
      <c r="BI355" s="5">
        <f t="shared" si="500"/>
        <v>2.5111707043641508E-3</v>
      </c>
      <c r="BJ355" s="8">
        <f t="shared" si="501"/>
        <v>1.4142542843284615E-2</v>
      </c>
      <c r="BK355" s="8">
        <f t="shared" si="502"/>
        <v>2.1216885852835494E-2</v>
      </c>
      <c r="BL355" s="8">
        <f t="shared" si="503"/>
        <v>0.391252476363942</v>
      </c>
      <c r="BM355" s="8">
        <f t="shared" si="504"/>
        <v>0.42931124040700325</v>
      </c>
      <c r="BN355" s="8">
        <f t="shared" si="505"/>
        <v>8.1570669124363254E-3</v>
      </c>
    </row>
    <row r="356" spans="1:66" x14ac:dyDescent="0.25">
      <c r="A356" t="s">
        <v>173</v>
      </c>
      <c r="B356" t="s">
        <v>487</v>
      </c>
      <c r="C356" t="s">
        <v>257</v>
      </c>
      <c r="D356" t="s">
        <v>509</v>
      </c>
      <c r="E356">
        <f>VLOOKUP(A356,home!$A$2:$E$405,3,FALSE)</f>
        <v>1.8412999999999999</v>
      </c>
      <c r="F356">
        <f>VLOOKUP(B356,home!$B$2:$E$405,3,FALSE)</f>
        <v>0.72409999999999997</v>
      </c>
      <c r="G356">
        <f>VLOOKUP(C356,away!$B$2:$E$405,4,FALSE)</f>
        <v>0.72409999999999997</v>
      </c>
      <c r="H356">
        <f>VLOOKUP(A356,away!$A$2:$E$405,3,FALSE)</f>
        <v>1.4127000000000001</v>
      </c>
      <c r="I356">
        <f>VLOOKUP(C356,away!$B$2:$E$405,3,FALSE)</f>
        <v>0.70789999999999997</v>
      </c>
      <c r="J356">
        <f>VLOOKUP(B356,home!$B$2:$E$405,4,FALSE)</f>
        <v>1.4157</v>
      </c>
      <c r="K356" s="3">
        <f t="shared" si="450"/>
        <v>0.96543190745299978</v>
      </c>
      <c r="L356" s="3">
        <f t="shared" si="451"/>
        <v>1.4157712521810002</v>
      </c>
      <c r="M356" s="5">
        <f t="shared" si="452"/>
        <v>9.2439291352310798E-2</v>
      </c>
      <c r="N356" s="5">
        <f t="shared" si="453"/>
        <v>8.9243841373864985E-2</v>
      </c>
      <c r="O356" s="5">
        <f t="shared" si="454"/>
        <v>0.13087289126858534</v>
      </c>
      <c r="P356" s="5">
        <f t="shared" si="455"/>
        <v>0.12634886505131937</v>
      </c>
      <c r="Q356" s="5">
        <f t="shared" si="456"/>
        <v>4.30794260030017E-2</v>
      </c>
      <c r="R356" s="5">
        <f t="shared" si="457"/>
        <v>9.2643038573936493E-2</v>
      </c>
      <c r="S356" s="5">
        <f t="shared" si="458"/>
        <v>4.3174378195180337E-2</v>
      </c>
      <c r="T356" s="5">
        <f t="shared" si="459"/>
        <v>6.0990612895508452E-2</v>
      </c>
      <c r="U356" s="5">
        <f t="shared" si="460"/>
        <v>8.9440545442677336E-2</v>
      </c>
      <c r="V356" s="5">
        <f t="shared" si="461"/>
        <v>6.5568963688429844E-3</v>
      </c>
      <c r="W356" s="5">
        <f t="shared" si="462"/>
        <v>1.38634174726861E-2</v>
      </c>
      <c r="X356" s="5">
        <f t="shared" si="463"/>
        <v>1.9627427914812753E-2</v>
      </c>
      <c r="Y356" s="5">
        <f t="shared" si="464"/>
        <v>1.3893974098023388E-2</v>
      </c>
      <c r="Z356" s="5">
        <f t="shared" si="465"/>
        <v>4.3720450242558259E-2</v>
      </c>
      <c r="AA356" s="5">
        <f t="shared" si="466"/>
        <v>4.2209117672376978E-2</v>
      </c>
      <c r="AB356" s="5">
        <f t="shared" si="467"/>
        <v>2.0375014493175511E-2</v>
      </c>
      <c r="AC356" s="5">
        <f t="shared" si="468"/>
        <v>5.6013546995465388E-4</v>
      </c>
      <c r="AD356" s="5">
        <f t="shared" si="469"/>
        <v>3.346046393618146E-3</v>
      </c>
      <c r="AE356" s="5">
        <f t="shared" si="470"/>
        <v>4.7372362925484817E-3</v>
      </c>
      <c r="AF356" s="5">
        <f t="shared" si="471"/>
        <v>3.353421478889322E-3</v>
      </c>
      <c r="AG356" s="5">
        <f t="shared" si="472"/>
        <v>1.5825592420859323E-3</v>
      </c>
      <c r="AH356" s="5">
        <f t="shared" si="473"/>
        <v>1.5474539146455957E-2</v>
      </c>
      <c r="AI356" s="5">
        <f t="shared" si="474"/>
        <v>1.4939613845119088E-2</v>
      </c>
      <c r="AJ356" s="5">
        <f t="shared" si="475"/>
        <v>7.2115899455522823E-3</v>
      </c>
      <c r="AK356" s="5">
        <f t="shared" si="476"/>
        <v>2.3207663456344717E-3</v>
      </c>
      <c r="AL356" s="5">
        <f t="shared" si="477"/>
        <v>3.062441516736652E-5</v>
      </c>
      <c r="AM356" s="5">
        <f t="shared" si="478"/>
        <v>6.4607599044339979E-4</v>
      </c>
      <c r="AN356" s="5">
        <f t="shared" si="479"/>
        <v>9.1469581399413185E-4</v>
      </c>
      <c r="AO356" s="5">
        <f t="shared" si="480"/>
        <v>6.4750001897159574E-4</v>
      </c>
      <c r="AP356" s="5">
        <f t="shared" si="481"/>
        <v>3.0557063754887921E-4</v>
      </c>
      <c r="AQ356" s="5">
        <f t="shared" si="482"/>
        <v>1.0815453103808084E-4</v>
      </c>
      <c r="AR356" s="5">
        <f t="shared" si="483"/>
        <v>4.3816815328603731E-3</v>
      </c>
      <c r="AS356" s="5">
        <f t="shared" si="484"/>
        <v>4.2302151601209736E-3</v>
      </c>
      <c r="AT356" s="5">
        <f t="shared" si="485"/>
        <v>2.0419923454860936E-3</v>
      </c>
      <c r="AU356" s="5">
        <f t="shared" si="486"/>
        <v>6.5713485503568828E-4</v>
      </c>
      <c r="AV356" s="5">
        <f t="shared" si="487"/>
        <v>1.5860473913773871E-4</v>
      </c>
      <c r="AW356" s="5">
        <f t="shared" si="488"/>
        <v>1.1627331128028906E-6</v>
      </c>
      <c r="AX356" s="5">
        <f t="shared" si="489"/>
        <v>1.0395706263555953E-4</v>
      </c>
      <c r="AY356" s="5">
        <f t="shared" si="490"/>
        <v>1.4717942074060479E-4</v>
      </c>
      <c r="AZ356" s="5">
        <f t="shared" si="491"/>
        <v>1.0418619639860016E-4</v>
      </c>
      <c r="BA356" s="5">
        <f t="shared" si="492"/>
        <v>4.916794057840726E-5</v>
      </c>
      <c r="BB356" s="5">
        <f t="shared" si="493"/>
        <v>1.7402639199963166E-5</v>
      </c>
      <c r="BC356" s="5">
        <f t="shared" si="494"/>
        <v>4.927631258277204E-6</v>
      </c>
      <c r="BD356" s="5">
        <f t="shared" si="495"/>
        <v>1.0339097917393474E-3</v>
      </c>
      <c r="BE356" s="5">
        <f t="shared" si="496"/>
        <v>9.9816950237325186E-4</v>
      </c>
      <c r="BF356" s="5">
        <f t="shared" si="497"/>
        <v>4.8183234331881003E-4</v>
      </c>
      <c r="BG356" s="5">
        <f t="shared" si="498"/>
        <v>1.5505877276094249E-4</v>
      </c>
      <c r="BH356" s="5">
        <f t="shared" si="499"/>
        <v>3.7424671688479488E-5</v>
      </c>
      <c r="BI356" s="5">
        <f t="shared" si="500"/>
        <v>7.2261944348022083E-6</v>
      </c>
      <c r="BJ356" s="8">
        <f t="shared" si="501"/>
        <v>0.25676678104784678</v>
      </c>
      <c r="BK356" s="8">
        <f t="shared" si="502"/>
        <v>0.26925737027351615</v>
      </c>
      <c r="BL356" s="8">
        <f t="shared" si="503"/>
        <v>0.42967036664247005</v>
      </c>
      <c r="BM356" s="8">
        <f t="shared" si="504"/>
        <v>0.42464159789574468</v>
      </c>
      <c r="BN356" s="8">
        <f t="shared" si="505"/>
        <v>0.57462735362301864</v>
      </c>
    </row>
    <row r="357" spans="1:66" s="14" customFormat="1" x14ac:dyDescent="0.25">
      <c r="A357" t="s">
        <v>173</v>
      </c>
      <c r="B357" t="s">
        <v>177</v>
      </c>
      <c r="C357" t="s">
        <v>437</v>
      </c>
      <c r="D357" t="s">
        <v>509</v>
      </c>
      <c r="E357">
        <f>VLOOKUP(A357,home!$A$2:$E$405,3,FALSE)</f>
        <v>1.8412999999999999</v>
      </c>
      <c r="F357">
        <f>VLOOKUP(B357,home!$B$2:$E$405,3,FALSE)</f>
        <v>0.1358</v>
      </c>
      <c r="G357">
        <f>VLOOKUP(C357,away!$B$2:$E$405,4,FALSE)</f>
        <v>1.3576999999999999</v>
      </c>
      <c r="H357">
        <f>VLOOKUP(A357,away!$A$2:$E$405,3,FALSE)</f>
        <v>1.4127000000000001</v>
      </c>
      <c r="I357">
        <f>VLOOKUP(C357,away!$B$2:$E$405,3,FALSE)</f>
        <v>0.88480000000000003</v>
      </c>
      <c r="J357">
        <f>VLOOKUP(B357,home!$B$2:$E$405,4,FALSE)</f>
        <v>0.35389999999999999</v>
      </c>
      <c r="K357" s="3">
        <f t="shared" si="450"/>
        <v>0.33949090275799998</v>
      </c>
      <c r="L357" s="3">
        <f t="shared" si="451"/>
        <v>0.44235976814399997</v>
      </c>
      <c r="M357" s="5">
        <f t="shared" si="452"/>
        <v>0.45755843717110328</v>
      </c>
      <c r="N357" s="5">
        <f t="shared" si="453"/>
        <v>0.1553369268997575</v>
      </c>
      <c r="O357" s="5">
        <f t="shared" si="454"/>
        <v>0.20240544417934023</v>
      </c>
      <c r="P357" s="5">
        <f t="shared" si="455"/>
        <v>6.8714806967578201E-2</v>
      </c>
      <c r="Q357" s="5">
        <f t="shared" si="456"/>
        <v>2.6367736772426063E-2</v>
      </c>
      <c r="R357" s="5">
        <f t="shared" si="457"/>
        <v>4.4768012679128139E-2</v>
      </c>
      <c r="S357" s="5">
        <f t="shared" si="458"/>
        <v>2.5798479019335904E-3</v>
      </c>
      <c r="T357" s="5">
        <f t="shared" si="459"/>
        <v>1.1664025925132415E-2</v>
      </c>
      <c r="U357" s="5">
        <f t="shared" si="460"/>
        <v>1.5198333039118805E-2</v>
      </c>
      <c r="V357" s="5">
        <f t="shared" si="461"/>
        <v>4.3048235587880901E-5</v>
      </c>
      <c r="W357" s="5">
        <f t="shared" si="462"/>
        <v>2.9838689201854137E-3</v>
      </c>
      <c r="X357" s="5">
        <f t="shared" si="463"/>
        <v>1.3199435637053071E-3</v>
      </c>
      <c r="Y357" s="5">
        <f t="shared" si="464"/>
        <v>2.919449644019224E-4</v>
      </c>
      <c r="Z357" s="5">
        <f t="shared" si="465"/>
        <v>6.6011892363355903E-3</v>
      </c>
      <c r="AA357" s="5">
        <f t="shared" si="466"/>
        <v>2.2410436931199628E-3</v>
      </c>
      <c r="AB357" s="5">
        <f t="shared" si="467"/>
        <v>3.8040697324870918E-4</v>
      </c>
      <c r="AC357" s="5">
        <f t="shared" si="468"/>
        <v>4.0405374461627322E-7</v>
      </c>
      <c r="AD357" s="5">
        <f t="shared" si="469"/>
        <v>2.5324908835632105E-4</v>
      </c>
      <c r="AE357" s="5">
        <f t="shared" si="470"/>
        <v>1.1202720800798154E-4</v>
      </c>
      <c r="AF357" s="5">
        <f t="shared" si="471"/>
        <v>2.4778164880115192E-5</v>
      </c>
      <c r="AG357" s="5">
        <f t="shared" si="472"/>
        <v>3.6536210904671854E-6</v>
      </c>
      <c r="AH357" s="5">
        <f t="shared" si="473"/>
        <v>7.3002513501502014E-4</v>
      </c>
      <c r="AI357" s="5">
        <f t="shared" si="474"/>
        <v>2.4783689212228005E-4</v>
      </c>
      <c r="AJ357" s="5">
        <f t="shared" si="475"/>
        <v>4.2069185121664959E-5</v>
      </c>
      <c r="AK357" s="5">
        <f t="shared" si="476"/>
        <v>4.7607018784158214E-6</v>
      </c>
      <c r="AL357" s="5">
        <f t="shared" si="477"/>
        <v>2.427185059682498E-9</v>
      </c>
      <c r="AM357" s="5">
        <f t="shared" si="478"/>
        <v>1.7195152325745595E-5</v>
      </c>
      <c r="AN357" s="5">
        <f t="shared" si="479"/>
        <v>7.6064435960175826E-6</v>
      </c>
      <c r="AO357" s="5">
        <f t="shared" si="480"/>
        <v>1.6823923127673759E-6</v>
      </c>
      <c r="AP357" s="5">
        <f t="shared" si="481"/>
        <v>2.4807422446767473E-7</v>
      </c>
      <c r="AQ357" s="5">
        <f t="shared" si="482"/>
        <v>2.7434514104505801E-8</v>
      </c>
      <c r="AR357" s="5">
        <f t="shared" si="483"/>
        <v>6.4586749892907354E-5</v>
      </c>
      <c r="AS357" s="5">
        <f t="shared" si="484"/>
        <v>2.1926614027348281E-5</v>
      </c>
      <c r="AT357" s="5">
        <f t="shared" si="485"/>
        <v>3.7219429952853469E-6</v>
      </c>
      <c r="AU357" s="5">
        <f t="shared" si="486"/>
        <v>4.2118859582774586E-7</v>
      </c>
      <c r="AV357" s="5">
        <f t="shared" si="487"/>
        <v>3.5747424157233937E-8</v>
      </c>
      <c r="AW357" s="5">
        <f t="shared" si="488"/>
        <v>1.0125212632330453E-11</v>
      </c>
      <c r="AX357" s="5">
        <f t="shared" si="489"/>
        <v>9.7293296435478268E-7</v>
      </c>
      <c r="AY357" s="5">
        <f t="shared" si="490"/>
        <v>4.3038640053163625E-7</v>
      </c>
      <c r="AZ357" s="5">
        <f t="shared" si="491"/>
        <v>9.5192814175752677E-8</v>
      </c>
      <c r="BA357" s="5">
        <f t="shared" si="492"/>
        <v>1.4036490402586941E-8</v>
      </c>
      <c r="BB357" s="5">
        <f t="shared" si="493"/>
        <v>1.5522946600109602E-9</v>
      </c>
      <c r="BC357" s="5">
        <f t="shared" si="494"/>
        <v>1.373345411787236E-10</v>
      </c>
      <c r="BD357" s="5">
        <f t="shared" si="495"/>
        <v>4.7617632846334969E-6</v>
      </c>
      <c r="BE357" s="5">
        <f t="shared" si="496"/>
        <v>1.6165753162201254E-6</v>
      </c>
      <c r="BF357" s="5">
        <f t="shared" si="497"/>
        <v>2.7440630673993482E-7</v>
      </c>
      <c r="BG357" s="5">
        <f t="shared" si="498"/>
        <v>3.1052814932543061E-8</v>
      </c>
      <c r="BH357" s="5">
        <f t="shared" si="499"/>
        <v>2.6355370436565352E-9</v>
      </c>
      <c r="BI357" s="5">
        <f t="shared" si="500"/>
        <v>1.7894817004062155E-10</v>
      </c>
      <c r="BJ357" s="8">
        <f t="shared" si="501"/>
        <v>0.19838642886321528</v>
      </c>
      <c r="BK357" s="8">
        <f t="shared" si="502"/>
        <v>0.52889697714353301</v>
      </c>
      <c r="BL357" s="8">
        <f t="shared" si="503"/>
        <v>0.26611531133323651</v>
      </c>
      <c r="BM357" s="8">
        <f t="shared" si="504"/>
        <v>4.4848111530711783E-2</v>
      </c>
      <c r="BN357" s="8">
        <f t="shared" si="505"/>
        <v>0.95515136466933337</v>
      </c>
    </row>
    <row r="358" spans="1:66" x14ac:dyDescent="0.25">
      <c r="A358" t="s">
        <v>173</v>
      </c>
      <c r="B358" t="s">
        <v>262</v>
      </c>
      <c r="C358" t="s">
        <v>260</v>
      </c>
      <c r="D358" t="s">
        <v>509</v>
      </c>
      <c r="E358">
        <f>VLOOKUP(A358,home!$A$2:$E$405,3,FALSE)</f>
        <v>1.8412999999999999</v>
      </c>
      <c r="F358">
        <f>VLOOKUP(B358,home!$B$2:$E$405,3,FALSE)</f>
        <v>1.2672000000000001</v>
      </c>
      <c r="G358">
        <f>VLOOKUP(C358,away!$B$2:$E$405,4,FALSE)</f>
        <v>0.9052</v>
      </c>
      <c r="H358">
        <f>VLOOKUP(A358,away!$A$2:$E$405,3,FALSE)</f>
        <v>1.4127000000000001</v>
      </c>
      <c r="I358">
        <f>VLOOKUP(C358,away!$B$2:$E$405,3,FALSE)</f>
        <v>0.94379999999999997</v>
      </c>
      <c r="J358">
        <f>VLOOKUP(B358,home!$B$2:$E$405,4,FALSE)</f>
        <v>0</v>
      </c>
      <c r="K358" s="3">
        <f t="shared" si="450"/>
        <v>2.1120989598720001</v>
      </c>
      <c r="L358" s="3">
        <f t="shared" si="451"/>
        <v>0</v>
      </c>
      <c r="M358" s="5">
        <f t="shared" si="452"/>
        <v>0.12098375968508548</v>
      </c>
      <c r="N358" s="5">
        <f t="shared" si="453"/>
        <v>0.25552967299227308</v>
      </c>
      <c r="O358" s="5">
        <f t="shared" si="454"/>
        <v>0</v>
      </c>
      <c r="P358" s="5">
        <f t="shared" si="455"/>
        <v>0</v>
      </c>
      <c r="Q358" s="5">
        <f t="shared" si="456"/>
        <v>0.26985197827170621</v>
      </c>
      <c r="R358" s="5">
        <f t="shared" si="457"/>
        <v>0</v>
      </c>
      <c r="S358" s="5">
        <f t="shared" si="458"/>
        <v>0</v>
      </c>
      <c r="T358" s="5">
        <f t="shared" si="459"/>
        <v>0</v>
      </c>
      <c r="U358" s="5">
        <f t="shared" si="460"/>
        <v>0</v>
      </c>
      <c r="V358" s="5">
        <f t="shared" si="461"/>
        <v>0</v>
      </c>
      <c r="W358" s="5">
        <f t="shared" si="462"/>
        <v>0.18998469420902409</v>
      </c>
      <c r="X358" s="5">
        <f t="shared" si="463"/>
        <v>0</v>
      </c>
      <c r="Y358" s="5">
        <f t="shared" si="464"/>
        <v>0</v>
      </c>
      <c r="Z358" s="5">
        <f t="shared" si="465"/>
        <v>0</v>
      </c>
      <c r="AA358" s="5">
        <f t="shared" si="466"/>
        <v>0</v>
      </c>
      <c r="AB358" s="5">
        <f t="shared" si="467"/>
        <v>0</v>
      </c>
      <c r="AC358" s="5">
        <f t="shared" si="468"/>
        <v>0</v>
      </c>
      <c r="AD358" s="5">
        <f t="shared" si="469"/>
        <v>0.10031661875761994</v>
      </c>
      <c r="AE358" s="5">
        <f t="shared" si="470"/>
        <v>0</v>
      </c>
      <c r="AF358" s="5">
        <f t="shared" si="471"/>
        <v>0</v>
      </c>
      <c r="AG358" s="5">
        <f t="shared" si="472"/>
        <v>0</v>
      </c>
      <c r="AH358" s="5">
        <f t="shared" si="473"/>
        <v>0</v>
      </c>
      <c r="AI358" s="5">
        <f t="shared" si="474"/>
        <v>0</v>
      </c>
      <c r="AJ358" s="5">
        <f t="shared" si="475"/>
        <v>0</v>
      </c>
      <c r="AK358" s="5">
        <f t="shared" si="476"/>
        <v>0</v>
      </c>
      <c r="AL358" s="5">
        <f t="shared" si="477"/>
        <v>0</v>
      </c>
      <c r="AM358" s="5">
        <f t="shared" si="478"/>
        <v>4.2375725227169002E-2</v>
      </c>
      <c r="AN358" s="5">
        <f t="shared" si="479"/>
        <v>0</v>
      </c>
      <c r="AO358" s="5">
        <f t="shared" si="480"/>
        <v>0</v>
      </c>
      <c r="AP358" s="5">
        <f t="shared" si="481"/>
        <v>0</v>
      </c>
      <c r="AQ358" s="5">
        <f t="shared" si="482"/>
        <v>0</v>
      </c>
      <c r="AR358" s="5">
        <f t="shared" si="483"/>
        <v>0</v>
      </c>
      <c r="AS358" s="5">
        <f t="shared" si="484"/>
        <v>0</v>
      </c>
      <c r="AT358" s="5">
        <f t="shared" si="485"/>
        <v>0</v>
      </c>
      <c r="AU358" s="5">
        <f t="shared" si="486"/>
        <v>0</v>
      </c>
      <c r="AV358" s="5">
        <f t="shared" si="487"/>
        <v>0</v>
      </c>
      <c r="AW358" s="5">
        <f t="shared" si="488"/>
        <v>0</v>
      </c>
      <c r="AX358" s="5">
        <f t="shared" si="489"/>
        <v>1.4916954196020881E-2</v>
      </c>
      <c r="AY358" s="5">
        <f t="shared" si="490"/>
        <v>0</v>
      </c>
      <c r="AZ358" s="5">
        <f t="shared" si="491"/>
        <v>0</v>
      </c>
      <c r="BA358" s="5">
        <f t="shared" si="492"/>
        <v>0</v>
      </c>
      <c r="BB358" s="5">
        <f t="shared" si="493"/>
        <v>0</v>
      </c>
      <c r="BC358" s="5">
        <f t="shared" si="494"/>
        <v>0</v>
      </c>
      <c r="BD358" s="5">
        <f t="shared" si="495"/>
        <v>0</v>
      </c>
      <c r="BE358" s="5">
        <f t="shared" si="496"/>
        <v>0</v>
      </c>
      <c r="BF358" s="5">
        <f t="shared" si="497"/>
        <v>0</v>
      </c>
      <c r="BG358" s="5">
        <f t="shared" si="498"/>
        <v>0</v>
      </c>
      <c r="BH358" s="5">
        <f t="shared" si="499"/>
        <v>0</v>
      </c>
      <c r="BI358" s="5">
        <f t="shared" si="500"/>
        <v>0</v>
      </c>
      <c r="BJ358" s="8">
        <f t="shared" si="501"/>
        <v>0.8729756436538133</v>
      </c>
      <c r="BK358" s="8">
        <f t="shared" si="502"/>
        <v>0.12098375968508548</v>
      </c>
      <c r="BL358" s="8">
        <f t="shared" si="503"/>
        <v>0</v>
      </c>
      <c r="BM358" s="8">
        <f t="shared" si="504"/>
        <v>0.34759399238983391</v>
      </c>
      <c r="BN358" s="8">
        <f t="shared" si="505"/>
        <v>0.64636541094906486</v>
      </c>
    </row>
    <row r="359" spans="1:66" x14ac:dyDescent="0.25">
      <c r="A359" t="s">
        <v>27</v>
      </c>
      <c r="B359" t="s">
        <v>490</v>
      </c>
      <c r="C359" t="s">
        <v>30</v>
      </c>
      <c r="D359" t="s">
        <v>509</v>
      </c>
      <c r="E359">
        <f>VLOOKUP(A359,home!$A$2:$E$405,3,FALSE)</f>
        <v>1.381</v>
      </c>
      <c r="F359">
        <f>VLOOKUP(B359,home!$B$2:$E$405,3,FALSE)</f>
        <v>0.54310000000000003</v>
      </c>
      <c r="G359">
        <f>VLOOKUP(C359,away!$B$2:$E$405,4,FALSE)</f>
        <v>0</v>
      </c>
      <c r="H359">
        <f>VLOOKUP(A359,away!$A$2:$E$405,3,FALSE)</f>
        <v>1.127</v>
      </c>
      <c r="I359">
        <f>VLOOKUP(C359,away!$B$2:$E$405,3,FALSE)</f>
        <v>1.4789000000000001</v>
      </c>
      <c r="J359">
        <f>VLOOKUP(B359,home!$B$2:$E$405,4,FALSE)</f>
        <v>0.2218</v>
      </c>
      <c r="K359" s="3">
        <f t="shared" si="450"/>
        <v>0</v>
      </c>
      <c r="L359" s="3">
        <f t="shared" si="451"/>
        <v>0.36967856254000003</v>
      </c>
      <c r="M359" s="5">
        <f t="shared" si="452"/>
        <v>0.69095639421399357</v>
      </c>
      <c r="N359" s="5">
        <f t="shared" si="453"/>
        <v>0</v>
      </c>
      <c r="O359" s="5">
        <f t="shared" si="454"/>
        <v>0.25543176659085076</v>
      </c>
      <c r="P359" s="5">
        <f t="shared" si="455"/>
        <v>0</v>
      </c>
      <c r="Q359" s="5">
        <f t="shared" si="456"/>
        <v>0</v>
      </c>
      <c r="R359" s="5">
        <f t="shared" si="457"/>
        <v>4.7213824150179245E-2</v>
      </c>
      <c r="S359" s="5">
        <f t="shared" si="458"/>
        <v>0</v>
      </c>
      <c r="T359" s="5">
        <f t="shared" si="459"/>
        <v>0</v>
      </c>
      <c r="U359" s="5">
        <f t="shared" si="460"/>
        <v>0</v>
      </c>
      <c r="V359" s="5">
        <f t="shared" si="461"/>
        <v>0</v>
      </c>
      <c r="W359" s="5">
        <f t="shared" si="462"/>
        <v>0</v>
      </c>
      <c r="X359" s="5">
        <f t="shared" si="463"/>
        <v>0</v>
      </c>
      <c r="Y359" s="5">
        <f t="shared" si="464"/>
        <v>0</v>
      </c>
      <c r="Z359" s="5">
        <f t="shared" si="465"/>
        <v>5.8179795479515349E-3</v>
      </c>
      <c r="AA359" s="5">
        <f t="shared" si="466"/>
        <v>0</v>
      </c>
      <c r="AB359" s="5">
        <f t="shared" si="467"/>
        <v>0</v>
      </c>
      <c r="AC359" s="5">
        <f t="shared" si="468"/>
        <v>0</v>
      </c>
      <c r="AD359" s="5">
        <f t="shared" si="469"/>
        <v>0</v>
      </c>
      <c r="AE359" s="5">
        <f t="shared" si="470"/>
        <v>0</v>
      </c>
      <c r="AF359" s="5">
        <f t="shared" si="471"/>
        <v>0</v>
      </c>
      <c r="AG359" s="5">
        <f t="shared" si="472"/>
        <v>0</v>
      </c>
      <c r="AH359" s="5">
        <f t="shared" si="473"/>
        <v>5.3769557904346068E-4</v>
      </c>
      <c r="AI359" s="5">
        <f t="shared" si="474"/>
        <v>0</v>
      </c>
      <c r="AJ359" s="5">
        <f t="shared" si="475"/>
        <v>0</v>
      </c>
      <c r="AK359" s="5">
        <f t="shared" si="476"/>
        <v>0</v>
      </c>
      <c r="AL359" s="5">
        <f t="shared" si="477"/>
        <v>0</v>
      </c>
      <c r="AM359" s="5">
        <f t="shared" si="478"/>
        <v>0</v>
      </c>
      <c r="AN359" s="5">
        <f t="shared" si="479"/>
        <v>0</v>
      </c>
      <c r="AO359" s="5">
        <f t="shared" si="480"/>
        <v>0</v>
      </c>
      <c r="AP359" s="5">
        <f t="shared" si="481"/>
        <v>0</v>
      </c>
      <c r="AQ359" s="5">
        <f t="shared" si="482"/>
        <v>0</v>
      </c>
      <c r="AR359" s="5">
        <f t="shared" si="483"/>
        <v>3.975490574897992E-5</v>
      </c>
      <c r="AS359" s="5">
        <f t="shared" si="484"/>
        <v>0</v>
      </c>
      <c r="AT359" s="5">
        <f t="shared" si="485"/>
        <v>0</v>
      </c>
      <c r="AU359" s="5">
        <f t="shared" si="486"/>
        <v>0</v>
      </c>
      <c r="AV359" s="5">
        <f t="shared" si="487"/>
        <v>0</v>
      </c>
      <c r="AW359" s="5">
        <f t="shared" si="488"/>
        <v>0</v>
      </c>
      <c r="AX359" s="5">
        <f t="shared" si="489"/>
        <v>0</v>
      </c>
      <c r="AY359" s="5">
        <f t="shared" si="490"/>
        <v>0</v>
      </c>
      <c r="AZ359" s="5">
        <f t="shared" si="491"/>
        <v>0</v>
      </c>
      <c r="BA359" s="5">
        <f t="shared" si="492"/>
        <v>0</v>
      </c>
      <c r="BB359" s="5">
        <f t="shared" si="493"/>
        <v>0</v>
      </c>
      <c r="BC359" s="5">
        <f t="shared" si="494"/>
        <v>0</v>
      </c>
      <c r="BD359" s="5">
        <f t="shared" si="495"/>
        <v>2.4494227351993452E-6</v>
      </c>
      <c r="BE359" s="5">
        <f t="shared" si="496"/>
        <v>0</v>
      </c>
      <c r="BF359" s="5">
        <f t="shared" si="497"/>
        <v>0</v>
      </c>
      <c r="BG359" s="5">
        <f t="shared" si="498"/>
        <v>0</v>
      </c>
      <c r="BH359" s="5">
        <f t="shared" si="499"/>
        <v>0</v>
      </c>
      <c r="BI359" s="5">
        <f t="shared" si="500"/>
        <v>0</v>
      </c>
      <c r="BJ359" s="8">
        <f t="shared" si="501"/>
        <v>0</v>
      </c>
      <c r="BK359" s="8">
        <f t="shared" si="502"/>
        <v>0.69095639421399357</v>
      </c>
      <c r="BL359" s="8">
        <f t="shared" si="503"/>
        <v>0.30322549064855769</v>
      </c>
      <c r="BM359" s="8">
        <f t="shared" si="504"/>
        <v>6.3978794554791748E-3</v>
      </c>
      <c r="BN359" s="8">
        <f t="shared" si="505"/>
        <v>0.99360198495502361</v>
      </c>
    </row>
    <row r="360" spans="1:66" x14ac:dyDescent="0.25">
      <c r="A360" t="s">
        <v>27</v>
      </c>
      <c r="B360" t="s">
        <v>28</v>
      </c>
      <c r="C360" t="s">
        <v>488</v>
      </c>
      <c r="D360" t="s">
        <v>509</v>
      </c>
      <c r="E360">
        <f>VLOOKUP(A360,home!$A$2:$E$405,3,FALSE)</f>
        <v>1.381</v>
      </c>
      <c r="F360">
        <f>VLOOKUP(B360,home!$B$2:$E$405,3,FALSE)</f>
        <v>1.6896</v>
      </c>
      <c r="G360">
        <f>VLOOKUP(C360,away!$B$2:$E$405,4,FALSE)</f>
        <v>1.4481999999999999</v>
      </c>
      <c r="H360">
        <f>VLOOKUP(A360,away!$A$2:$E$405,3,FALSE)</f>
        <v>1.127</v>
      </c>
      <c r="I360">
        <f>VLOOKUP(C360,away!$B$2:$E$405,3,FALSE)</f>
        <v>1.1091</v>
      </c>
      <c r="J360">
        <f>VLOOKUP(B360,home!$B$2:$E$405,4,FALSE)</f>
        <v>0.59150000000000003</v>
      </c>
      <c r="K360" s="3">
        <f t="shared" si="450"/>
        <v>3.3791395123200001</v>
      </c>
      <c r="L360" s="3">
        <f t="shared" si="451"/>
        <v>0.73934879654999996</v>
      </c>
      <c r="M360" s="5">
        <f t="shared" si="452"/>
        <v>1.626908970076334E-2</v>
      </c>
      <c r="N360" s="5">
        <f t="shared" si="453"/>
        <v>5.4975523837327754E-2</v>
      </c>
      <c r="O360" s="5">
        <f t="shared" si="454"/>
        <v>1.2028531891223375E-2</v>
      </c>
      <c r="P360" s="5">
        <f t="shared" si="455"/>
        <v>4.0646087388834115E-2</v>
      </c>
      <c r="Q360" s="5">
        <f t="shared" si="456"/>
        <v>9.2884982404602134E-2</v>
      </c>
      <c r="R360" s="5">
        <f t="shared" si="457"/>
        <v>4.4466402890196476E-3</v>
      </c>
      <c r="S360" s="5">
        <f t="shared" si="458"/>
        <v>2.5387167481522088E-2</v>
      </c>
      <c r="T360" s="5">
        <f t="shared" si="459"/>
        <v>6.8674399958410515E-2</v>
      </c>
      <c r="U360" s="5">
        <f t="shared" si="460"/>
        <v>1.5025817897700315E-2</v>
      </c>
      <c r="V360" s="5">
        <f t="shared" si="461"/>
        <v>7.0473725668901708E-3</v>
      </c>
      <c r="W360" s="5">
        <f t="shared" si="462"/>
        <v>0.10462377138151303</v>
      </c>
      <c r="X360" s="5">
        <f t="shared" si="463"/>
        <v>7.7353459461443994E-2</v>
      </c>
      <c r="Y360" s="5">
        <f t="shared" si="464"/>
        <v>2.8595593580898908E-2</v>
      </c>
      <c r="Z360" s="5">
        <f t="shared" si="465"/>
        <v>1.0958727154591402E-3</v>
      </c>
      <c r="AA360" s="5">
        <f t="shared" si="466"/>
        <v>3.7031067932813931E-3</v>
      </c>
      <c r="AB360" s="5">
        <f t="shared" si="467"/>
        <v>6.2566572417588834E-3</v>
      </c>
      <c r="AC360" s="5">
        <f t="shared" si="468"/>
        <v>1.1004308111429327E-3</v>
      </c>
      <c r="AD360" s="5">
        <f t="shared" si="469"/>
        <v>8.838457995080129E-2</v>
      </c>
      <c r="AE360" s="5">
        <f t="shared" si="470"/>
        <v>6.5347032820202197E-2</v>
      </c>
      <c r="AF360" s="5">
        <f t="shared" si="471"/>
        <v>2.4157125036864919E-2</v>
      </c>
      <c r="AG360" s="5">
        <f t="shared" si="472"/>
        <v>5.9535137747046499E-3</v>
      </c>
      <c r="AH360" s="5">
        <f t="shared" si="473"/>
        <v>2.0255804333667397E-4</v>
      </c>
      <c r="AI360" s="5">
        <f t="shared" si="474"/>
        <v>6.8447188777718182E-4</v>
      </c>
      <c r="AJ360" s="5">
        <f t="shared" si="475"/>
        <v>1.1564630005300681E-3</v>
      </c>
      <c r="AK360" s="5">
        <f t="shared" si="476"/>
        <v>1.302616606542433E-3</v>
      </c>
      <c r="AL360" s="5">
        <f t="shared" si="477"/>
        <v>1.0997101309972526E-4</v>
      </c>
      <c r="AM360" s="5">
        <f t="shared" si="478"/>
        <v>5.9732765278311735E-2</v>
      </c>
      <c r="AN360" s="5">
        <f t="shared" si="479"/>
        <v>4.4163348123123412E-2</v>
      </c>
      <c r="AO360" s="5">
        <f t="shared" si="480"/>
        <v>1.6326059143224995E-2</v>
      </c>
      <c r="AP360" s="5">
        <f t="shared" si="481"/>
        <v>4.0235507266491747E-3</v>
      </c>
      <c r="AQ360" s="5">
        <f t="shared" si="482"/>
        <v>7.4370184690148626E-4</v>
      </c>
      <c r="AR360" s="5">
        <f t="shared" si="483"/>
        <v>2.9952209114498538E-5</v>
      </c>
      <c r="AS360" s="5">
        <f t="shared" si="484"/>
        <v>1.0121269330007324E-4</v>
      </c>
      <c r="AT360" s="5">
        <f t="shared" si="485"/>
        <v>1.7100590553930162E-4</v>
      </c>
      <c r="AU360" s="5">
        <f t="shared" si="486"/>
        <v>1.9261760408263861E-4</v>
      </c>
      <c r="AV360" s="5">
        <f t="shared" si="487"/>
        <v>1.6272043918101356E-4</v>
      </c>
      <c r="AW360" s="5">
        <f t="shared" si="488"/>
        <v>7.6318744640989176E-6</v>
      </c>
      <c r="AX360" s="5">
        <f t="shared" si="489"/>
        <v>3.3640891222013247E-2</v>
      </c>
      <c r="AY360" s="5">
        <f t="shared" si="490"/>
        <v>2.4872352439864954E-2</v>
      </c>
      <c r="AZ360" s="5">
        <f t="shared" si="491"/>
        <v>9.194671921890803E-3</v>
      </c>
      <c r="BA360" s="5">
        <f t="shared" si="492"/>
        <v>2.2660232067073468E-3</v>
      </c>
      <c r="BB360" s="5">
        <f t="shared" si="493"/>
        <v>4.1884538270836217E-4</v>
      </c>
      <c r="BC360" s="5">
        <f t="shared" si="494"/>
        <v>6.1934565929190372E-5</v>
      </c>
      <c r="BD360" s="5">
        <f t="shared" si="495"/>
        <v>3.6908549604697376E-6</v>
      </c>
      <c r="BE360" s="5">
        <f t="shared" si="496"/>
        <v>1.2471913831165559E-5</v>
      </c>
      <c r="BF360" s="5">
        <f t="shared" si="497"/>
        <v>2.1072168410570927E-5</v>
      </c>
      <c r="BG360" s="5">
        <f t="shared" si="498"/>
        <v>2.3735265628807191E-5</v>
      </c>
      <c r="BH360" s="5">
        <f t="shared" si="499"/>
        <v>2.0051193480428298E-5</v>
      </c>
      <c r="BI360" s="5">
        <f t="shared" si="500"/>
        <v>1.3551156031777687E-5</v>
      </c>
      <c r="BJ360" s="8">
        <f t="shared" si="501"/>
        <v>0.80639412606409411</v>
      </c>
      <c r="BK360" s="8">
        <f t="shared" si="502"/>
        <v>0.11543247140211732</v>
      </c>
      <c r="BL360" s="8">
        <f t="shared" si="503"/>
        <v>4.5558945054730716E-2</v>
      </c>
      <c r="BM360" s="8">
        <f t="shared" si="504"/>
        <v>0.72236583915923003</v>
      </c>
      <c r="BN360" s="8">
        <f t="shared" si="505"/>
        <v>0.22125085551177037</v>
      </c>
    </row>
    <row r="361" spans="1:66" x14ac:dyDescent="0.25">
      <c r="A361" t="s">
        <v>184</v>
      </c>
      <c r="B361" t="s">
        <v>192</v>
      </c>
      <c r="C361" t="s">
        <v>267</v>
      </c>
      <c r="D361" t="s">
        <v>509</v>
      </c>
      <c r="E361">
        <f>VLOOKUP(A361,home!$A$2:$E$405,3,FALSE)</f>
        <v>1.5952</v>
      </c>
      <c r="F361">
        <f>VLOOKUP(B361,home!$B$2:$E$405,3,FALSE)</f>
        <v>2.2986</v>
      </c>
      <c r="G361">
        <f>VLOOKUP(C361,away!$B$2:$E$405,4,FALSE)</f>
        <v>0.83579999999999999</v>
      </c>
      <c r="H361">
        <f>VLOOKUP(A361,away!$A$2:$E$405,3,FALSE)</f>
        <v>1.1429</v>
      </c>
      <c r="I361">
        <f>VLOOKUP(C361,away!$B$2:$E$405,3,FALSE)</f>
        <v>1.4582999999999999</v>
      </c>
      <c r="J361">
        <f>VLOOKUP(B361,home!$B$2:$E$405,4,FALSE)</f>
        <v>1.1666000000000001</v>
      </c>
      <c r="K361" s="3">
        <f t="shared" si="450"/>
        <v>3.0646501925759999</v>
      </c>
      <c r="L361" s="3">
        <f t="shared" si="451"/>
        <v>1.9443618022620002</v>
      </c>
      <c r="M361" s="5">
        <f t="shared" si="452"/>
        <v>6.6774974501447471E-3</v>
      </c>
      <c r="N361" s="5">
        <f t="shared" si="453"/>
        <v>2.0464193846511849E-2</v>
      </c>
      <c r="O361" s="5">
        <f t="shared" si="454"/>
        <v>1.2983470976763351E-2</v>
      </c>
      <c r="P361" s="5">
        <f t="shared" si="455"/>
        <v>3.9789796829242711E-2</v>
      </c>
      <c r="Q361" s="5">
        <f t="shared" si="456"/>
        <v>3.1357797806312565E-2</v>
      </c>
      <c r="R361" s="5">
        <f t="shared" si="457"/>
        <v>1.2622282513997983E-2</v>
      </c>
      <c r="S361" s="5">
        <f t="shared" si="458"/>
        <v>5.9274748643973439E-2</v>
      </c>
      <c r="T361" s="5">
        <f t="shared" si="459"/>
        <v>6.0970904257649297E-2</v>
      </c>
      <c r="U361" s="5">
        <f t="shared" si="460"/>
        <v>3.8682880537272597E-2</v>
      </c>
      <c r="V361" s="5">
        <f t="shared" si="461"/>
        <v>3.924507851859995E-2</v>
      </c>
      <c r="W361" s="5">
        <f t="shared" si="462"/>
        <v>3.2033560361958362E-2</v>
      </c>
      <c r="X361" s="5">
        <f t="shared" si="463"/>
        <v>6.2284831158245929E-2</v>
      </c>
      <c r="Y361" s="5">
        <f t="shared" si="464"/>
        <v>6.0552123282215736E-2</v>
      </c>
      <c r="Z361" s="5">
        <f t="shared" si="465"/>
        <v>8.1807613258590862E-3</v>
      </c>
      <c r="AA361" s="5">
        <f t="shared" si="466"/>
        <v>2.5071171772712338E-2</v>
      </c>
      <c r="AB361" s="5">
        <f t="shared" si="467"/>
        <v>3.8417185700674428E-2</v>
      </c>
      <c r="AC361" s="5">
        <f t="shared" si="468"/>
        <v>1.4615820826417157E-2</v>
      </c>
      <c r="AD361" s="5">
        <f t="shared" si="469"/>
        <v>2.4542914233042657E-2</v>
      </c>
      <c r="AE361" s="5">
        <f t="shared" si="470"/>
        <v>4.7720304950920514E-2</v>
      </c>
      <c r="AF361" s="5">
        <f t="shared" si="471"/>
        <v>4.6392769069432044E-2</v>
      </c>
      <c r="AG361" s="5">
        <f t="shared" si="472"/>
        <v>3.0068109359921893E-2</v>
      </c>
      <c r="AH361" s="5">
        <f t="shared" si="473"/>
        <v>3.9765899588556589E-3</v>
      </c>
      <c r="AI361" s="5">
        <f t="shared" si="474"/>
        <v>1.2186857183202782E-2</v>
      </c>
      <c r="AJ361" s="5">
        <f t="shared" si="475"/>
        <v>1.8674227106699311E-2</v>
      </c>
      <c r="AK361" s="5">
        <f t="shared" si="476"/>
        <v>1.9076657899584668E-2</v>
      </c>
      <c r="AL361" s="5">
        <f t="shared" si="477"/>
        <v>3.4837035612085257E-3</v>
      </c>
      <c r="AM361" s="5">
        <f t="shared" si="478"/>
        <v>1.504308936613408E-2</v>
      </c>
      <c r="AN361" s="5">
        <f t="shared" si="479"/>
        <v>2.9249208351524791E-2</v>
      </c>
      <c r="AO361" s="5">
        <f t="shared" si="480"/>
        <v>2.8435521732553752E-2</v>
      </c>
      <c r="AP361" s="5">
        <f t="shared" si="481"/>
        <v>1.8429647428056167E-2</v>
      </c>
      <c r="AQ361" s="5">
        <f t="shared" si="482"/>
        <v>8.9584756220671274E-3</v>
      </c>
      <c r="AR361" s="5">
        <f t="shared" si="483"/>
        <v>1.5463859238515119E-3</v>
      </c>
      <c r="AS361" s="5">
        <f t="shared" si="484"/>
        <v>4.7391319193283519E-3</v>
      </c>
      <c r="AT361" s="5">
        <f t="shared" si="485"/>
        <v>7.2618907746063513E-3</v>
      </c>
      <c r="AU361" s="5">
        <f t="shared" si="486"/>
        <v>7.4183849869544115E-3</v>
      </c>
      <c r="AV361" s="5">
        <f t="shared" si="487"/>
        <v>5.6836887447181865E-3</v>
      </c>
      <c r="AW361" s="5">
        <f t="shared" si="488"/>
        <v>5.7662926846107883E-4</v>
      </c>
      <c r="AX361" s="5">
        <f t="shared" si="489"/>
        <v>7.6836344538101292E-3</v>
      </c>
      <c r="AY361" s="5">
        <f t="shared" si="490"/>
        <v>1.4939765334532661E-2</v>
      </c>
      <c r="AZ361" s="5">
        <f t="shared" si="491"/>
        <v>1.4524154525611644E-2</v>
      </c>
      <c r="BA361" s="5">
        <f t="shared" si="492"/>
        <v>9.4134037565833488E-3</v>
      </c>
      <c r="BB361" s="5">
        <f t="shared" si="493"/>
        <v>4.575765673392569E-3</v>
      </c>
      <c r="BC361" s="5">
        <f t="shared" si="494"/>
        <v>1.7793887982892336E-3</v>
      </c>
      <c r="BD361" s="5">
        <f t="shared" si="495"/>
        <v>5.0112228698208621E-4</v>
      </c>
      <c r="BE361" s="5">
        <f t="shared" si="496"/>
        <v>1.535764513303776E-3</v>
      </c>
      <c r="BF361" s="5">
        <f t="shared" si="497"/>
        <v>2.3532905057239025E-3</v>
      </c>
      <c r="BG361" s="5">
        <f t="shared" si="498"/>
        <v>2.4040040671846766E-3</v>
      </c>
      <c r="BH361" s="5">
        <f t="shared" si="499"/>
        <v>1.8418578818627518E-3</v>
      </c>
      <c r="BI361" s="5">
        <f t="shared" si="500"/>
        <v>1.1289300224696609E-3</v>
      </c>
      <c r="BJ361" s="8">
        <f t="shared" si="501"/>
        <v>0.56941956336876631</v>
      </c>
      <c r="BK361" s="8">
        <f t="shared" si="502"/>
        <v>0.17802641116411921</v>
      </c>
      <c r="BL361" s="8">
        <f t="shared" si="503"/>
        <v>0.21810577527674879</v>
      </c>
      <c r="BM361" s="8">
        <f t="shared" si="504"/>
        <v>0.83547433564644835</v>
      </c>
      <c r="BN361" s="8">
        <f t="shared" si="505"/>
        <v>0.12389503942297321</v>
      </c>
    </row>
    <row r="362" spans="1:66" x14ac:dyDescent="0.25">
      <c r="A362" t="s">
        <v>184</v>
      </c>
      <c r="B362" t="s">
        <v>186</v>
      </c>
      <c r="C362" t="s">
        <v>189</v>
      </c>
      <c r="D362" t="s">
        <v>509</v>
      </c>
      <c r="E362">
        <f>VLOOKUP(A362,home!$A$2:$E$405,3,FALSE)</f>
        <v>1.5952</v>
      </c>
      <c r="F362">
        <f>VLOOKUP(B362,home!$B$2:$E$405,3,FALSE)</f>
        <v>0.78359999999999996</v>
      </c>
      <c r="G362">
        <f>VLOOKUP(C362,away!$B$2:$E$405,4,FALSE)</f>
        <v>0.62690000000000001</v>
      </c>
      <c r="H362">
        <f>VLOOKUP(A362,away!$A$2:$E$405,3,FALSE)</f>
        <v>1.1429</v>
      </c>
      <c r="I362">
        <f>VLOOKUP(C362,away!$B$2:$E$405,3,FALSE)</f>
        <v>0.58330000000000004</v>
      </c>
      <c r="J362">
        <f>VLOOKUP(B362,home!$B$2:$E$405,4,FALSE)</f>
        <v>0.65620000000000001</v>
      </c>
      <c r="K362" s="3">
        <f t="shared" si="450"/>
        <v>0.78362419756800006</v>
      </c>
      <c r="L362" s="3">
        <f t="shared" si="451"/>
        <v>0.43745807263399999</v>
      </c>
      <c r="M362" s="5">
        <f t="shared" si="452"/>
        <v>0.29491082095210669</v>
      </c>
      <c r="N362" s="5">
        <f t="shared" si="453"/>
        <v>0.2310992554227147</v>
      </c>
      <c r="O362" s="5">
        <f t="shared" si="454"/>
        <v>0.12901111933261927</v>
      </c>
      <c r="P362" s="5">
        <f t="shared" si="455"/>
        <v>0.10109623486437326</v>
      </c>
      <c r="Q362" s="5">
        <f t="shared" si="456"/>
        <v>9.0547484294593542E-2</v>
      </c>
      <c r="R362" s="5">
        <f t="shared" si="457"/>
        <v>2.8218477805801293E-2</v>
      </c>
      <c r="S362" s="5">
        <f t="shared" si="458"/>
        <v>8.664016354805364E-3</v>
      </c>
      <c r="T362" s="5">
        <f t="shared" si="459"/>
        <v>3.961072796137028E-2</v>
      </c>
      <c r="U362" s="5">
        <f t="shared" si="460"/>
        <v>2.2112682027161452E-2</v>
      </c>
      <c r="V362" s="5">
        <f t="shared" si="461"/>
        <v>3.3000538544965762E-4</v>
      </c>
      <c r="W362" s="5">
        <f t="shared" si="462"/>
        <v>2.3651733240717319E-2</v>
      </c>
      <c r="X362" s="5">
        <f t="shared" si="463"/>
        <v>1.034664163793771E-2</v>
      </c>
      <c r="Y362" s="5">
        <f t="shared" si="464"/>
        <v>2.2631109545834609E-3</v>
      </c>
      <c r="Z362" s="5">
        <f t="shared" si="465"/>
        <v>4.1148003045303801E-3</v>
      </c>
      <c r="AA362" s="5">
        <f t="shared" si="466"/>
        <v>3.224457086790181E-3</v>
      </c>
      <c r="AB362" s="5">
        <f t="shared" si="467"/>
        <v>1.2633812986142031E-3</v>
      </c>
      <c r="AC362" s="5">
        <f t="shared" si="468"/>
        <v>7.0704217138883432E-6</v>
      </c>
      <c r="AD362" s="5">
        <f t="shared" si="469"/>
        <v>4.6335176204623752E-3</v>
      </c>
      <c r="AE362" s="5">
        <f t="shared" si="470"/>
        <v>2.0269696877631485E-3</v>
      </c>
      <c r="AF362" s="5">
        <f t="shared" si="471"/>
        <v>4.4335712644820376E-4</v>
      </c>
      <c r="AG362" s="5">
        <f t="shared" si="472"/>
        <v>6.4650051341526624E-5</v>
      </c>
      <c r="AH362" s="5">
        <f t="shared" si="473"/>
        <v>4.5001315262341394E-4</v>
      </c>
      <c r="AI362" s="5">
        <f t="shared" si="474"/>
        <v>3.5264119561956861E-4</v>
      </c>
      <c r="AJ362" s="5">
        <f t="shared" si="475"/>
        <v>1.381690869734023E-4</v>
      </c>
      <c r="AK362" s="5">
        <f t="shared" si="476"/>
        <v>3.609087996941186E-5</v>
      </c>
      <c r="AL362" s="5">
        <f t="shared" si="477"/>
        <v>9.6950394952581701E-8</v>
      </c>
      <c r="AM362" s="5">
        <f t="shared" si="478"/>
        <v>7.2618730545040379E-4</v>
      </c>
      <c r="AN362" s="5">
        <f t="shared" si="479"/>
        <v>3.1767649901361149E-4</v>
      </c>
      <c r="AO362" s="5">
        <f t="shared" si="480"/>
        <v>6.9485074489805616E-5</v>
      </c>
      <c r="AP362" s="5">
        <f t="shared" si="481"/>
        <v>1.0132268921046764E-5</v>
      </c>
      <c r="AQ362" s="5">
        <f t="shared" si="482"/>
        <v>1.1081107084026237E-6</v>
      </c>
      <c r="AR362" s="5">
        <f t="shared" si="483"/>
        <v>3.9372377281317775E-5</v>
      </c>
      <c r="AS362" s="5">
        <f t="shared" si="484"/>
        <v>3.0853147553417195E-5</v>
      </c>
      <c r="AT362" s="5">
        <f t="shared" si="485"/>
        <v>1.2088636496996826E-5</v>
      </c>
      <c r="AU362" s="5">
        <f t="shared" si="486"/>
        <v>3.1576493582167923E-6</v>
      </c>
      <c r="AV362" s="5">
        <f t="shared" si="487"/>
        <v>6.18602611133436E-7</v>
      </c>
      <c r="AW362" s="5">
        <f t="shared" si="488"/>
        <v>9.2319056040557214E-10</v>
      </c>
      <c r="AX362" s="5">
        <f t="shared" si="489"/>
        <v>9.4842990752940095E-5</v>
      </c>
      <c r="AY362" s="5">
        <f t="shared" si="490"/>
        <v>4.1489831937625461E-5</v>
      </c>
      <c r="AZ362" s="5">
        <f t="shared" si="491"/>
        <v>9.0750309566711038E-6</v>
      </c>
      <c r="BA362" s="5">
        <f t="shared" si="492"/>
        <v>1.3233151837997423E-6</v>
      </c>
      <c r="BB362" s="5">
        <f t="shared" si="493"/>
        <v>1.4472372744808563E-7</v>
      </c>
      <c r="BC362" s="5">
        <f t="shared" si="494"/>
        <v>1.2662112574769582E-8</v>
      </c>
      <c r="BD362" s="5">
        <f t="shared" si="495"/>
        <v>2.8706273800839921E-6</v>
      </c>
      <c r="BE362" s="5">
        <f t="shared" si="496"/>
        <v>2.2494930772350483E-6</v>
      </c>
      <c r="BF362" s="5">
        <f t="shared" si="497"/>
        <v>8.813786037915429E-7</v>
      </c>
      <c r="BG362" s="5">
        <f t="shared" si="498"/>
        <v>2.3022320038325067E-7</v>
      </c>
      <c r="BH362" s="5">
        <f t="shared" si="499"/>
        <v>4.5102117665465423E-8</v>
      </c>
      <c r="BI362" s="5">
        <f t="shared" si="500"/>
        <v>7.0686221528435746E-9</v>
      </c>
      <c r="BJ362" s="8">
        <f t="shared" si="501"/>
        <v>0.40595892581118664</v>
      </c>
      <c r="BK362" s="8">
        <f t="shared" si="502"/>
        <v>0.40504973476078138</v>
      </c>
      <c r="BL362" s="8">
        <f t="shared" si="503"/>
        <v>0.18489940617247455</v>
      </c>
      <c r="BM362" s="8">
        <f t="shared" si="504"/>
        <v>0.1250979854680172</v>
      </c>
      <c r="BN362" s="8">
        <f t="shared" si="505"/>
        <v>0.87488339267220894</v>
      </c>
    </row>
    <row r="363" spans="1:66" x14ac:dyDescent="0.25">
      <c r="A363" t="s">
        <v>184</v>
      </c>
      <c r="B363" t="s">
        <v>268</v>
      </c>
      <c r="C363" t="s">
        <v>193</v>
      </c>
      <c r="D363" t="s">
        <v>509</v>
      </c>
      <c r="E363">
        <f>VLOOKUP(A363,home!$A$2:$E$405,3,FALSE)</f>
        <v>1.5952</v>
      </c>
      <c r="F363">
        <f>VLOOKUP(B363,home!$B$2:$E$405,3,FALSE)</f>
        <v>1.8806</v>
      </c>
      <c r="G363">
        <f>VLOOKUP(C363,away!$B$2:$E$405,4,FALSE)</f>
        <v>1.6717</v>
      </c>
      <c r="H363">
        <f>VLOOKUP(A363,away!$A$2:$E$405,3,FALSE)</f>
        <v>1.1429</v>
      </c>
      <c r="I363">
        <f>VLOOKUP(C363,away!$B$2:$E$405,3,FALSE)</f>
        <v>1.1666000000000001</v>
      </c>
      <c r="J363">
        <f>VLOOKUP(B363,home!$B$2:$E$405,4,FALSE)</f>
        <v>0.21870000000000001</v>
      </c>
      <c r="K363" s="3">
        <f t="shared" si="450"/>
        <v>5.0149881967040004</v>
      </c>
      <c r="L363" s="3">
        <f t="shared" si="451"/>
        <v>0.29159427151799999</v>
      </c>
      <c r="M363" s="5">
        <f t="shared" si="452"/>
        <v>4.9588448018609314E-3</v>
      </c>
      <c r="N363" s="5">
        <f t="shared" si="453"/>
        <v>2.4868548150619559E-2</v>
      </c>
      <c r="O363" s="5">
        <f t="shared" si="454"/>
        <v>1.4459707375694593E-3</v>
      </c>
      <c r="P363" s="5">
        <f t="shared" si="455"/>
        <v>7.2515261816902153E-3</v>
      </c>
      <c r="Q363" s="5">
        <f t="shared" si="456"/>
        <v>6.2357737722261115E-2</v>
      </c>
      <c r="R363" s="5">
        <f t="shared" si="457"/>
        <v>2.1081839192895577E-4</v>
      </c>
      <c r="S363" s="5">
        <f t="shared" si="458"/>
        <v>2.6510525165057085E-3</v>
      </c>
      <c r="T363" s="5">
        <f t="shared" si="459"/>
        <v>1.8183159104633237E-2</v>
      </c>
      <c r="U363" s="5">
        <f t="shared" si="460"/>
        <v>1.0572517471718311E-3</v>
      </c>
      <c r="V363" s="5">
        <f t="shared" si="461"/>
        <v>4.3074944312439061E-4</v>
      </c>
      <c r="W363" s="5">
        <f t="shared" si="462"/>
        <v>0.10424110621676778</v>
      </c>
      <c r="X363" s="5">
        <f t="shared" si="463"/>
        <v>3.0396109429508857E-2</v>
      </c>
      <c r="Y363" s="5">
        <f t="shared" si="464"/>
        <v>4.431665693039522E-3</v>
      </c>
      <c r="Z363" s="5">
        <f t="shared" si="465"/>
        <v>2.0491145139040019E-5</v>
      </c>
      <c r="AA363" s="5">
        <f t="shared" si="466"/>
        <v>1.0276285100923424E-4</v>
      </c>
      <c r="AB363" s="5">
        <f t="shared" si="467"/>
        <v>2.5767724243548081E-4</v>
      </c>
      <c r="AC363" s="5">
        <f t="shared" si="468"/>
        <v>3.9368933055144114E-5</v>
      </c>
      <c r="AD363" s="5">
        <f t="shared" si="469"/>
        <v>0.13069197932211457</v>
      </c>
      <c r="AE363" s="5">
        <f t="shared" si="470"/>
        <v>3.8109032503677517E-2</v>
      </c>
      <c r="AF363" s="5">
        <f t="shared" si="471"/>
        <v>5.5561877855828138E-3</v>
      </c>
      <c r="AG363" s="5">
        <f t="shared" si="472"/>
        <v>5.4005084325140981E-4</v>
      </c>
      <c r="AH363" s="5">
        <f t="shared" si="473"/>
        <v>1.493775134846995E-6</v>
      </c>
      <c r="AI363" s="5">
        <f t="shared" si="474"/>
        <v>7.491264669787607E-6</v>
      </c>
      <c r="AJ363" s="5">
        <f t="shared" si="475"/>
        <v>1.8784301948685275E-5</v>
      </c>
      <c r="AK363" s="5">
        <f t="shared" si="476"/>
        <v>3.1401017518660208E-5</v>
      </c>
      <c r="AL363" s="5">
        <f t="shared" si="477"/>
        <v>2.3028335041859074E-6</v>
      </c>
      <c r="AM363" s="5">
        <f t="shared" si="478"/>
        <v>0.13108374674085754</v>
      </c>
      <c r="AN363" s="5">
        <f t="shared" si="479"/>
        <v>3.8223269638750355E-2</v>
      </c>
      <c r="AO363" s="5">
        <f t="shared" si="480"/>
        <v>5.5728432326737484E-3</v>
      </c>
      <c r="AP363" s="5">
        <f t="shared" si="481"/>
        <v>5.4166972090517241E-4</v>
      </c>
      <c r="AQ363" s="5">
        <f t="shared" si="482"/>
        <v>3.9486946917675531E-5</v>
      </c>
      <c r="AR363" s="5">
        <f t="shared" si="483"/>
        <v>8.7115254451482396E-8</v>
      </c>
      <c r="AS363" s="5">
        <f t="shared" si="484"/>
        <v>4.3688197282704984E-7</v>
      </c>
      <c r="AT363" s="5">
        <f t="shared" si="485"/>
        <v>1.0954789685402068E-6</v>
      </c>
      <c r="AU363" s="5">
        <f t="shared" si="486"/>
        <v>1.8312713656555369E-6</v>
      </c>
      <c r="AV363" s="5">
        <f t="shared" si="487"/>
        <v>2.295951070931133E-6</v>
      </c>
      <c r="AW363" s="5">
        <f t="shared" si="488"/>
        <v>9.3542493345598329E-8</v>
      </c>
      <c r="AX363" s="5">
        <f t="shared" si="489"/>
        <v>0.10956390711418952</v>
      </c>
      <c r="AY363" s="5">
        <f t="shared" si="490"/>
        <v>3.1948207679627909E-2</v>
      </c>
      <c r="AZ363" s="5">
        <f t="shared" si="491"/>
        <v>4.6579571723234358E-3</v>
      </c>
      <c r="BA363" s="5">
        <f t="shared" si="492"/>
        <v>4.5274454280856501E-4</v>
      </c>
      <c r="BB363" s="5">
        <f t="shared" si="493"/>
        <v>3.3004428786003365E-5</v>
      </c>
      <c r="BC363" s="5">
        <f t="shared" si="494"/>
        <v>1.9247804737444733E-6</v>
      </c>
      <c r="BD363" s="5">
        <f t="shared" si="495"/>
        <v>4.2337181933141981E-9</v>
      </c>
      <c r="BE363" s="5">
        <f t="shared" si="496"/>
        <v>2.1232046767641687E-8</v>
      </c>
      <c r="BF363" s="5">
        <f t="shared" si="497"/>
        <v>5.3239231965795214E-8</v>
      </c>
      <c r="BG363" s="5">
        <f t="shared" si="498"/>
        <v>8.899803997001645E-8</v>
      </c>
      <c r="BH363" s="5">
        <f t="shared" si="499"/>
        <v>1.1158102999485581E-7</v>
      </c>
      <c r="BI363" s="5">
        <f t="shared" si="500"/>
        <v>1.1191550968005536E-7</v>
      </c>
      <c r="BJ363" s="8">
        <f t="shared" si="501"/>
        <v>0.74149433876976989</v>
      </c>
      <c r="BK363" s="8">
        <f t="shared" si="502"/>
        <v>4.7282052389368487E-2</v>
      </c>
      <c r="BL363" s="8">
        <f t="shared" si="503"/>
        <v>3.1397892275959178E-3</v>
      </c>
      <c r="BM363" s="8">
        <f t="shared" si="504"/>
        <v>0.65889511140880841</v>
      </c>
      <c r="BN363" s="8">
        <f t="shared" si="505"/>
        <v>0.10109344598593023</v>
      </c>
    </row>
    <row r="364" spans="1:66" x14ac:dyDescent="0.25">
      <c r="A364" t="s">
        <v>184</v>
      </c>
      <c r="B364" t="s">
        <v>194</v>
      </c>
      <c r="C364" t="s">
        <v>191</v>
      </c>
      <c r="D364" t="s">
        <v>509</v>
      </c>
      <c r="E364">
        <f>VLOOKUP(A364,home!$A$2:$E$405,3,FALSE)</f>
        <v>1.5952</v>
      </c>
      <c r="F364">
        <f>VLOOKUP(B364,home!$B$2:$E$405,3,FALSE)</f>
        <v>0.62690000000000001</v>
      </c>
      <c r="G364">
        <f>VLOOKUP(C364,away!$B$2:$E$405,4,FALSE)</f>
        <v>1.097</v>
      </c>
      <c r="H364">
        <f>VLOOKUP(A364,away!$A$2:$E$405,3,FALSE)</f>
        <v>1.1429</v>
      </c>
      <c r="I364">
        <f>VLOOKUP(C364,away!$B$2:$E$405,3,FALSE)</f>
        <v>0.21870000000000001</v>
      </c>
      <c r="J364">
        <f>VLOOKUP(B364,home!$B$2:$E$405,4,FALSE)</f>
        <v>0.21870000000000001</v>
      </c>
      <c r="K364" s="3">
        <f t="shared" si="450"/>
        <v>1.09703387536</v>
      </c>
      <c r="L364" s="3">
        <f t="shared" si="451"/>
        <v>5.4664552701000006E-2</v>
      </c>
      <c r="M364" s="5">
        <f t="shared" si="452"/>
        <v>0.31609944104072674</v>
      </c>
      <c r="N364" s="5">
        <f t="shared" si="453"/>
        <v>0.34677179480403819</v>
      </c>
      <c r="O364" s="5">
        <f t="shared" si="454"/>
        <v>1.7279434553527446E-2</v>
      </c>
      <c r="P364" s="5">
        <f t="shared" si="455"/>
        <v>1.8956125052285704E-2</v>
      </c>
      <c r="Q364" s="5">
        <f t="shared" si="456"/>
        <v>0.19021020295970836</v>
      </c>
      <c r="R364" s="5">
        <f t="shared" si="457"/>
        <v>4.7228628039739089E-4</v>
      </c>
      <c r="S364" s="5">
        <f t="shared" si="458"/>
        <v>2.8419433123230085E-4</v>
      </c>
      <c r="T364" s="5">
        <f t="shared" si="459"/>
        <v>1.0397755663958883E-2</v>
      </c>
      <c r="U364" s="5">
        <f t="shared" si="460"/>
        <v>5.1811404846370925E-4</v>
      </c>
      <c r="V364" s="5">
        <f t="shared" si="461"/>
        <v>1.8936457549396826E-6</v>
      </c>
      <c r="W364" s="5">
        <f t="shared" si="462"/>
        <v>6.9555678695300355E-2</v>
      </c>
      <c r="X364" s="5">
        <f t="shared" si="463"/>
        <v>3.8022300636930688E-3</v>
      </c>
      <c r="Y364" s="5">
        <f t="shared" si="464"/>
        <v>1.039236028490382E-4</v>
      </c>
      <c r="Z364" s="5">
        <f t="shared" si="465"/>
        <v>8.6057727549141534E-6</v>
      </c>
      <c r="AA364" s="5">
        <f t="shared" si="466"/>
        <v>9.4408242357909774E-6</v>
      </c>
      <c r="AB364" s="5">
        <f t="shared" si="467"/>
        <v>5.1784519989911922E-6</v>
      </c>
      <c r="AC364" s="5">
        <f t="shared" si="468"/>
        <v>7.0974867942627988E-9</v>
      </c>
      <c r="AD364" s="5">
        <f t="shared" si="469"/>
        <v>1.9076233938100082E-2</v>
      </c>
      <c r="AE364" s="5">
        <f t="shared" si="470"/>
        <v>1.0427937954458767E-3</v>
      </c>
      <c r="AF364" s="5">
        <f t="shared" si="471"/>
        <v>2.8501928193713473E-5</v>
      </c>
      <c r="AG364" s="5">
        <f t="shared" si="472"/>
        <v>5.193483852751232E-7</v>
      </c>
      <c r="AH364" s="5">
        <f t="shared" si="473"/>
        <v>1.1760767957345858E-7</v>
      </c>
      <c r="AI364" s="5">
        <f t="shared" si="474"/>
        <v>1.2901960849456836E-7</v>
      </c>
      <c r="AJ364" s="5">
        <f t="shared" si="475"/>
        <v>7.0769440552113146E-8</v>
      </c>
      <c r="AK364" s="5">
        <f t="shared" si="476"/>
        <v>2.5878824541981281E-8</v>
      </c>
      <c r="AL364" s="5">
        <f t="shared" si="477"/>
        <v>1.7025129406876428E-11</v>
      </c>
      <c r="AM364" s="5">
        <f t="shared" si="478"/>
        <v>4.1854549688775779E-3</v>
      </c>
      <c r="AN364" s="5">
        <f t="shared" si="479"/>
        <v>2.2879602372387066E-4</v>
      </c>
      <c r="AO364" s="5">
        <f t="shared" si="480"/>
        <v>6.253516148316388E-6</v>
      </c>
      <c r="AP364" s="5">
        <f t="shared" si="481"/>
        <v>1.1394855435206536E-7</v>
      </c>
      <c r="AQ364" s="5">
        <f t="shared" si="482"/>
        <v>1.5572366886453086E-9</v>
      </c>
      <c r="AR364" s="5">
        <f t="shared" si="483"/>
        <v>1.2857942396171287E-9</v>
      </c>
      <c r="AS364" s="5">
        <f t="shared" si="484"/>
        <v>1.410559837602743E-9</v>
      </c>
      <c r="AT364" s="5">
        <f t="shared" si="485"/>
        <v>7.7371596253625455E-10</v>
      </c>
      <c r="AU364" s="5">
        <f t="shared" si="486"/>
        <v>2.8293087360301338E-10</v>
      </c>
      <c r="AV364" s="5">
        <f t="shared" si="487"/>
        <v>7.7596188181926012E-11</v>
      </c>
      <c r="AW364" s="5">
        <f t="shared" si="488"/>
        <v>2.8360491823355245E-14</v>
      </c>
      <c r="AX364" s="5">
        <f t="shared" si="489"/>
        <v>7.6526431410875592E-4</v>
      </c>
      <c r="AY364" s="5">
        <f t="shared" si="490"/>
        <v>4.1832831428792705E-5</v>
      </c>
      <c r="AZ364" s="5">
        <f t="shared" si="491"/>
        <v>1.1433865091356441E-6</v>
      </c>
      <c r="BA364" s="5">
        <f t="shared" si="492"/>
        <v>2.0834237362085968E-8</v>
      </c>
      <c r="BB364" s="5">
        <f t="shared" si="493"/>
        <v>2.8472356656622263E-10</v>
      </c>
      <c r="BC364" s="5">
        <f t="shared" si="494"/>
        <v>3.1128572819551896E-12</v>
      </c>
      <c r="BD364" s="5">
        <f t="shared" si="495"/>
        <v>1.1714561162365486E-11</v>
      </c>
      <c r="BE364" s="5">
        <f t="shared" si="496"/>
        <v>1.2851270430091554E-11</v>
      </c>
      <c r="BF364" s="5">
        <f t="shared" si="497"/>
        <v>7.0491395016113544E-12</v>
      </c>
      <c r="BG364" s="5">
        <f t="shared" si="498"/>
        <v>2.5777149418019886E-12</v>
      </c>
      <c r="BH364" s="5">
        <f t="shared" si="499"/>
        <v>7.0696015304460297E-13</v>
      </c>
      <c r="BI364" s="5">
        <f t="shared" si="500"/>
        <v>1.5511184728392392E-13</v>
      </c>
      <c r="BJ364" s="8">
        <f t="shared" si="501"/>
        <v>0.64621851646833406</v>
      </c>
      <c r="BK364" s="8">
        <f t="shared" si="502"/>
        <v>0.33538349401594036</v>
      </c>
      <c r="BL364" s="8">
        <f t="shared" si="503"/>
        <v>1.8284801299828349E-2</v>
      </c>
      <c r="BM364" s="8">
        <f t="shared" si="504"/>
        <v>0.11006430003477354</v>
      </c>
      <c r="BN364" s="8">
        <f t="shared" si="505"/>
        <v>0.88978928469068386</v>
      </c>
    </row>
    <row r="365" spans="1:66" x14ac:dyDescent="0.25">
      <c r="A365" t="s">
        <v>31</v>
      </c>
      <c r="B365" t="s">
        <v>198</v>
      </c>
      <c r="C365" t="s">
        <v>187</v>
      </c>
      <c r="D365" t="s">
        <v>509</v>
      </c>
      <c r="E365">
        <f>VLOOKUP(A365,home!$A$2:$E$405,3,FALSE)</f>
        <v>1.5143</v>
      </c>
      <c r="F365">
        <f>VLOOKUP(B365,home!$B$2:$E$405,3,FALSE)</f>
        <v>1.1006</v>
      </c>
      <c r="G365">
        <f>VLOOKUP(C365,away!$B$2:$E$405,4,FALSE)</f>
        <v>1.1006</v>
      </c>
      <c r="H365">
        <f>VLOOKUP(A365,away!$A$2:$E$405,3,FALSE)</f>
        <v>1.3714</v>
      </c>
      <c r="I365">
        <f>VLOOKUP(C365,away!$B$2:$E$405,3,FALSE)</f>
        <v>1.2153</v>
      </c>
      <c r="J365">
        <f>VLOOKUP(B365,home!$B$2:$E$405,4,FALSE)</f>
        <v>0.72919999999999996</v>
      </c>
      <c r="K365" s="3">
        <f t="shared" si="450"/>
        <v>1.8343024211480001</v>
      </c>
      <c r="L365" s="3">
        <f t="shared" si="451"/>
        <v>1.215330236664</v>
      </c>
      <c r="M365" s="5">
        <f t="shared" si="452"/>
        <v>4.7376324517752706E-2</v>
      </c>
      <c r="N365" s="5">
        <f t="shared" si="453"/>
        <v>8.6902506768007148E-2</v>
      </c>
      <c r="O365" s="5">
        <f t="shared" si="454"/>
        <v>5.7577879688430866E-2</v>
      </c>
      <c r="P365" s="5">
        <f t="shared" si="455"/>
        <v>0.105615244117057</v>
      </c>
      <c r="Q365" s="5">
        <f t="shared" si="456"/>
        <v>7.9702739284192997E-2</v>
      </c>
      <c r="R365" s="5">
        <f t="shared" si="457"/>
        <v>3.4988069074176002E-2</v>
      </c>
      <c r="S365" s="5">
        <f t="shared" si="458"/>
        <v>5.8861572227525451E-2</v>
      </c>
      <c r="T365" s="5">
        <f t="shared" si="459"/>
        <v>9.6865148997027375E-2</v>
      </c>
      <c r="U365" s="5">
        <f t="shared" si="460"/>
        <v>6.417869981405451E-2</v>
      </c>
      <c r="V365" s="5">
        <f t="shared" si="461"/>
        <v>1.4579901537093201E-2</v>
      </c>
      <c r="W365" s="5">
        <f t="shared" si="462"/>
        <v>4.8732975880374348E-2</v>
      </c>
      <c r="X365" s="5">
        <f t="shared" si="463"/>
        <v>5.9226659110036363E-2</v>
      </c>
      <c r="Y365" s="5">
        <f t="shared" si="464"/>
        <v>3.5989974816509271E-2</v>
      </c>
      <c r="Z365" s="5">
        <f t="shared" si="465"/>
        <v>1.417401942277823E-2</v>
      </c>
      <c r="AA365" s="5">
        <f t="shared" si="466"/>
        <v>2.5999438144600887E-2</v>
      </c>
      <c r="AB365" s="5">
        <f t="shared" si="467"/>
        <v>2.3845416168564539E-2</v>
      </c>
      <c r="AC365" s="5">
        <f t="shared" si="468"/>
        <v>2.0314205931405431E-3</v>
      </c>
      <c r="AD365" s="5">
        <f t="shared" si="469"/>
        <v>2.2347753911779442E-2</v>
      </c>
      <c r="AE365" s="5">
        <f t="shared" si="470"/>
        <v>2.7159901050511741E-2</v>
      </c>
      <c r="AF365" s="5">
        <f t="shared" si="471"/>
        <v>1.6504124485744627E-2</v>
      </c>
      <c r="AG365" s="5">
        <f t="shared" si="472"/>
        <v>6.6859871723973768E-3</v>
      </c>
      <c r="AH365" s="5">
        <f t="shared" si="473"/>
        <v>4.3065285948912999E-3</v>
      </c>
      <c r="AI365" s="5">
        <f t="shared" si="474"/>
        <v>7.8994758283522076E-3</v>
      </c>
      <c r="AJ365" s="5">
        <f t="shared" si="475"/>
        <v>7.2450138188732789E-3</v>
      </c>
      <c r="AK365" s="5">
        <f t="shared" si="476"/>
        <v>4.4298487964033245E-3</v>
      </c>
      <c r="AL365" s="5">
        <f t="shared" si="477"/>
        <v>1.8114447165994051E-4</v>
      </c>
      <c r="AM365" s="5">
        <f t="shared" si="478"/>
        <v>8.1985078215193359E-3</v>
      </c>
      <c r="AN365" s="5">
        <f t="shared" si="479"/>
        <v>9.963894451018751E-3</v>
      </c>
      <c r="AO365" s="5">
        <f t="shared" si="480"/>
        <v>6.0547111006258678E-3</v>
      </c>
      <c r="AP365" s="5">
        <f t="shared" si="481"/>
        <v>2.4528244916185941E-3</v>
      </c>
      <c r="AQ365" s="5">
        <f t="shared" si="482"/>
        <v>7.4524794247352033E-4</v>
      </c>
      <c r="AR365" s="5">
        <f t="shared" si="483"/>
        <v>1.0467708832859054E-3</v>
      </c>
      <c r="AS365" s="5">
        <f t="shared" si="484"/>
        <v>1.9200943655985671E-3</v>
      </c>
      <c r="AT365" s="5">
        <f t="shared" si="485"/>
        <v>1.7610168718250425E-3</v>
      </c>
      <c r="AU365" s="5">
        <f t="shared" si="486"/>
        <v>1.0767458372237177E-3</v>
      </c>
      <c r="AV365" s="5">
        <f t="shared" si="487"/>
        <v>4.93769374045124E-4</v>
      </c>
      <c r="AW365" s="5">
        <f t="shared" si="488"/>
        <v>1.1217286851351113E-5</v>
      </c>
      <c r="AX365" s="5">
        <f t="shared" si="489"/>
        <v>2.5064237911356212E-3</v>
      </c>
      <c r="AY365" s="5">
        <f t="shared" si="490"/>
        <v>3.046132619261135E-3</v>
      </c>
      <c r="AZ365" s="5">
        <f t="shared" si="491"/>
        <v>1.8510285385382828E-3</v>
      </c>
      <c r="BA365" s="5">
        <f t="shared" si="492"/>
        <v>7.4987031727118288E-4</v>
      </c>
      <c r="BB365" s="5">
        <f t="shared" si="493"/>
        <v>2.2783501753912387E-4</v>
      </c>
      <c r="BC365" s="5">
        <f t="shared" si="494"/>
        <v>5.5378957157234003E-5</v>
      </c>
      <c r="BD365" s="5">
        <f t="shared" si="495"/>
        <v>2.1202871755280717E-4</v>
      </c>
      <c r="BE365" s="5">
        <f t="shared" si="496"/>
        <v>3.8892478996001967E-4</v>
      </c>
      <c r="BF365" s="5">
        <f t="shared" si="497"/>
        <v>3.5670284193407077E-4</v>
      </c>
      <c r="BG365" s="5">
        <f t="shared" si="498"/>
        <v>2.181002955300128E-4</v>
      </c>
      <c r="BH365" s="5">
        <f t="shared" si="499"/>
        <v>1.0001547503594921E-4</v>
      </c>
      <c r="BI365" s="5">
        <f t="shared" si="500"/>
        <v>3.6691725602141771E-5</v>
      </c>
      <c r="BJ365" s="8">
        <f t="shared" si="501"/>
        <v>0.51596962652473921</v>
      </c>
      <c r="BK365" s="8">
        <f t="shared" si="502"/>
        <v>0.23169174008348994</v>
      </c>
      <c r="BL365" s="8">
        <f t="shared" si="503"/>
        <v>0.23808123110594023</v>
      </c>
      <c r="BM365" s="8">
        <f t="shared" si="504"/>
        <v>0.58471893835492117</v>
      </c>
      <c r="BN365" s="8">
        <f t="shared" si="505"/>
        <v>0.41216276344961672</v>
      </c>
    </row>
    <row r="366" spans="1:66" x14ac:dyDescent="0.25">
      <c r="A366" t="s">
        <v>31</v>
      </c>
      <c r="B366" t="s">
        <v>202</v>
      </c>
      <c r="C366" t="s">
        <v>308</v>
      </c>
      <c r="D366" t="s">
        <v>509</v>
      </c>
      <c r="E366">
        <f>VLOOKUP(A366,home!$A$2:$E$405,3,FALSE)</f>
        <v>1.5143</v>
      </c>
      <c r="F366">
        <f>VLOOKUP(B366,home!$B$2:$E$405,3,FALSE)</f>
        <v>1.1006</v>
      </c>
      <c r="G366">
        <f>VLOOKUP(C366,away!$B$2:$E$405,4,FALSE)</f>
        <v>1.4858</v>
      </c>
      <c r="H366">
        <f>VLOOKUP(A366,away!$A$2:$E$405,3,FALSE)</f>
        <v>1.3714</v>
      </c>
      <c r="I366">
        <f>VLOOKUP(C366,away!$B$2:$E$405,3,FALSE)</f>
        <v>0.72919999999999996</v>
      </c>
      <c r="J366">
        <f>VLOOKUP(B366,home!$B$2:$E$405,4,FALSE)</f>
        <v>0.72919999999999996</v>
      </c>
      <c r="K366" s="3">
        <f t="shared" si="450"/>
        <v>2.4762916021640002</v>
      </c>
      <c r="L366" s="3">
        <f t="shared" si="451"/>
        <v>0.72921814249599992</v>
      </c>
      <c r="M366" s="5">
        <f t="shared" si="452"/>
        <v>4.0538232222856137E-2</v>
      </c>
      <c r="N366" s="5">
        <f t="shared" si="453"/>
        <v>0.10038448402003272</v>
      </c>
      <c r="O366" s="5">
        <f t="shared" si="454"/>
        <v>2.9561214401622644E-2</v>
      </c>
      <c r="P366" s="5">
        <f t="shared" si="455"/>
        <v>7.3202186972507646E-2</v>
      </c>
      <c r="Q366" s="5">
        <f t="shared" si="456"/>
        <v>0.12429062738318666</v>
      </c>
      <c r="R366" s="5">
        <f t="shared" si="457"/>
        <v>1.0778286927938628E-2</v>
      </c>
      <c r="S366" s="5">
        <f t="shared" si="458"/>
        <v>3.3046336037173822E-2</v>
      </c>
      <c r="T366" s="5">
        <f t="shared" si="459"/>
        <v>9.0634980430029849E-2</v>
      </c>
      <c r="U366" s="5">
        <f t="shared" si="460"/>
        <v>2.6690181405368444E-2</v>
      </c>
      <c r="V366" s="5">
        <f t="shared" si="461"/>
        <v>6.6304049746610631E-3</v>
      </c>
      <c r="W366" s="5">
        <f t="shared" si="462"/>
        <v>0.10259327893889336</v>
      </c>
      <c r="X366" s="5">
        <f t="shared" si="463"/>
        <v>7.4812880300393805E-2</v>
      </c>
      <c r="Y366" s="5">
        <f t="shared" si="464"/>
        <v>2.7277454803714369E-2</v>
      </c>
      <c r="Z366" s="5">
        <f t="shared" si="465"/>
        <v>2.6199074576267758E-3</v>
      </c>
      <c r="AA366" s="5">
        <f t="shared" si="466"/>
        <v>6.4876548357680206E-3</v>
      </c>
      <c r="AB366" s="5">
        <f t="shared" si="467"/>
        <v>8.0326625937755091E-3</v>
      </c>
      <c r="AC366" s="5">
        <f t="shared" si="468"/>
        <v>7.4830616378131318E-4</v>
      </c>
      <c r="AD366" s="5">
        <f t="shared" si="469"/>
        <v>6.3512718768712603E-2</v>
      </c>
      <c r="AE366" s="5">
        <f t="shared" si="470"/>
        <v>4.6314626805391439E-2</v>
      </c>
      <c r="AF366" s="5">
        <f t="shared" si="471"/>
        <v>1.6886733064711487E-2</v>
      </c>
      <c r="AG366" s="5">
        <f t="shared" si="472"/>
        <v>4.1047040394248998E-3</v>
      </c>
      <c r="AH366" s="5">
        <f t="shared" si="473"/>
        <v>4.7762101244050366E-4</v>
      </c>
      <c r="AI366" s="5">
        <f t="shared" si="474"/>
        <v>1.1827289021234867E-3</v>
      </c>
      <c r="AJ366" s="5">
        <f t="shared" si="475"/>
        <v>1.464390823982519E-3</v>
      </c>
      <c r="AK366" s="5">
        <f t="shared" si="476"/>
        <v>1.2087528999046441E-3</v>
      </c>
      <c r="AL366" s="5">
        <f t="shared" si="477"/>
        <v>5.4050356624002023E-5</v>
      </c>
      <c r="AM366" s="5">
        <f t="shared" si="478"/>
        <v>3.1455202423513372E-2</v>
      </c>
      <c r="AN366" s="5">
        <f t="shared" si="479"/>
        <v>2.2937704283110098E-2</v>
      </c>
      <c r="AO366" s="5">
        <f t="shared" si="480"/>
        <v>8.3632950552260405E-3</v>
      </c>
      <c r="AP366" s="5">
        <f t="shared" si="481"/>
        <v>2.0328888284393055E-3</v>
      </c>
      <c r="AQ366" s="5">
        <f t="shared" si="482"/>
        <v>3.7060485384384488E-4</v>
      </c>
      <c r="AR366" s="5">
        <f t="shared" si="483"/>
        <v>6.9657981501784592E-5</v>
      </c>
      <c r="AS366" s="5">
        <f t="shared" si="484"/>
        <v>1.7249347461656444E-4</v>
      </c>
      <c r="AT366" s="5">
        <f t="shared" si="485"/>
        <v>2.1357207131054388E-4</v>
      </c>
      <c r="AU366" s="5">
        <f t="shared" si="486"/>
        <v>1.7628890888102361E-4</v>
      </c>
      <c r="AV366" s="5">
        <f t="shared" si="487"/>
        <v>1.0913568615418333E-4</v>
      </c>
      <c r="AW366" s="5">
        <f t="shared" si="488"/>
        <v>2.7111610273439265E-6</v>
      </c>
      <c r="AX366" s="5">
        <f t="shared" si="489"/>
        <v>1.2982042267619141E-2</v>
      </c>
      <c r="AY366" s="5">
        <f t="shared" si="490"/>
        <v>9.4667407481977897E-3</v>
      </c>
      <c r="AZ366" s="5">
        <f t="shared" si="491"/>
        <v>3.4516595519459908E-3</v>
      </c>
      <c r="BA366" s="5">
        <f t="shared" si="492"/>
        <v>8.3900425566621061E-4</v>
      </c>
      <c r="BB366" s="5">
        <f t="shared" si="493"/>
        <v>1.5295428121578825E-4</v>
      </c>
      <c r="BC366" s="5">
        <f t="shared" si="494"/>
        <v>2.2307407366997585E-5</v>
      </c>
      <c r="BD366" s="5">
        <f t="shared" si="495"/>
        <v>8.4659773134586778E-6</v>
      </c>
      <c r="BE366" s="5">
        <f t="shared" si="496"/>
        <v>2.0964228525428667E-5</v>
      </c>
      <c r="BF366" s="5">
        <f t="shared" si="497"/>
        <v>2.5956771521682997E-5</v>
      </c>
      <c r="BG366" s="5">
        <f t="shared" si="498"/>
        <v>2.1425511779477764E-5</v>
      </c>
      <c r="BH366" s="5">
        <f t="shared" si="499"/>
        <v>1.3263953722896662E-5</v>
      </c>
      <c r="BI366" s="5">
        <f t="shared" si="500"/>
        <v>6.569083443100185E-6</v>
      </c>
      <c r="BJ366" s="8">
        <f t="shared" si="501"/>
        <v>0.74288689251063567</v>
      </c>
      <c r="BK366" s="8">
        <f t="shared" si="502"/>
        <v>0.16368625747580179</v>
      </c>
      <c r="BL366" s="8">
        <f t="shared" si="503"/>
        <v>8.6721287451694551E-2</v>
      </c>
      <c r="BM366" s="8">
        <f t="shared" si="504"/>
        <v>0.60769528338044398</v>
      </c>
      <c r="BN366" s="8">
        <f t="shared" si="505"/>
        <v>0.37875503192814447</v>
      </c>
    </row>
    <row r="367" spans="1:66" x14ac:dyDescent="0.25">
      <c r="A367" t="s">
        <v>31</v>
      </c>
      <c r="B367" t="s">
        <v>345</v>
      </c>
      <c r="C367" t="s">
        <v>341</v>
      </c>
      <c r="D367" t="s">
        <v>509</v>
      </c>
      <c r="E367">
        <f>VLOOKUP(A367,home!$A$2:$E$405,3,FALSE)</f>
        <v>1.5143</v>
      </c>
      <c r="F367">
        <f>VLOOKUP(B367,home!$B$2:$E$405,3,FALSE)</f>
        <v>1.5408999999999999</v>
      </c>
      <c r="G367">
        <f>VLOOKUP(C367,away!$B$2:$E$405,4,FALSE)</f>
        <v>1.1006</v>
      </c>
      <c r="H367">
        <f>VLOOKUP(A367,away!$A$2:$E$405,3,FALSE)</f>
        <v>1.3714</v>
      </c>
      <c r="I367">
        <f>VLOOKUP(C367,away!$B$2:$E$405,3,FALSE)</f>
        <v>1.7014</v>
      </c>
      <c r="J367">
        <f>VLOOKUP(B367,home!$B$2:$E$405,4,FALSE)</f>
        <v>1.4583999999999999</v>
      </c>
      <c r="K367" s="3">
        <f t="shared" si="450"/>
        <v>2.5681233879219998</v>
      </c>
      <c r="L367" s="3">
        <f t="shared" si="451"/>
        <v>3.4028846616640003</v>
      </c>
      <c r="M367" s="5">
        <f t="shared" si="452"/>
        <v>2.5516679143161246E-3</v>
      </c>
      <c r="N367" s="5">
        <f t="shared" si="453"/>
        <v>6.552998048965389E-3</v>
      </c>
      <c r="O367" s="5">
        <f t="shared" si="454"/>
        <v>8.6830316072865101E-3</v>
      </c>
      <c r="P367" s="5">
        <f t="shared" si="455"/>
        <v>2.2299096548738441E-2</v>
      </c>
      <c r="Q367" s="5">
        <f t="shared" si="456"/>
        <v>8.4144537752776274E-3</v>
      </c>
      <c r="R367" s="5">
        <f t="shared" si="457"/>
        <v>1.4773677536589496E-2</v>
      </c>
      <c r="S367" s="5">
        <f t="shared" si="458"/>
        <v>4.8718105528166612E-2</v>
      </c>
      <c r="T367" s="5">
        <f t="shared" si="459"/>
        <v>2.8633415688172979E-2</v>
      </c>
      <c r="U367" s="5">
        <f t="shared" si="460"/>
        <v>3.7940626807333358E-2</v>
      </c>
      <c r="V367" s="5">
        <f t="shared" si="461"/>
        <v>4.7305430335678834E-2</v>
      </c>
      <c r="W367" s="5">
        <f t="shared" si="462"/>
        <v>7.2031185122930132E-3</v>
      </c>
      <c r="X367" s="5">
        <f t="shared" si="463"/>
        <v>2.4511381501629907E-2</v>
      </c>
      <c r="Y367" s="5">
        <f t="shared" si="464"/>
        <v>4.1704702074045578E-2</v>
      </c>
      <c r="Z367" s="5">
        <f t="shared" si="465"/>
        <v>1.6757706895210125E-2</v>
      </c>
      <c r="AA367" s="5">
        <f t="shared" si="466"/>
        <v>4.3035859005530884E-2</v>
      </c>
      <c r="AB367" s="5">
        <f t="shared" si="467"/>
        <v>5.5260698015708765E-2</v>
      </c>
      <c r="AC367" s="5">
        <f t="shared" si="468"/>
        <v>2.5837716587662801E-2</v>
      </c>
      <c r="AD367" s="5">
        <f t="shared" si="469"/>
        <v>4.6246242793484028E-3</v>
      </c>
      <c r="AE367" s="5">
        <f t="shared" si="470"/>
        <v>1.573706302615361E-2</v>
      </c>
      <c r="AF367" s="5">
        <f t="shared" si="471"/>
        <v>2.6775705195668895E-2</v>
      </c>
      <c r="AG367" s="5">
        <f t="shared" si="472"/>
        <v>3.0371545505192919E-2</v>
      </c>
      <c r="AH367" s="5">
        <f t="shared" si="473"/>
        <v>1.42561359395929E-2</v>
      </c>
      <c r="AI367" s="5">
        <f t="shared" si="474"/>
        <v>3.6611516127863897E-2</v>
      </c>
      <c r="AJ367" s="5">
        <f t="shared" si="475"/>
        <v>4.7011445417625405E-2</v>
      </c>
      <c r="AK367" s="5">
        <f t="shared" si="476"/>
        <v>4.0243730825674104E-2</v>
      </c>
      <c r="AL367" s="5">
        <f t="shared" si="477"/>
        <v>9.0318608241253054E-3</v>
      </c>
      <c r="AM367" s="5">
        <f t="shared" si="478"/>
        <v>2.375321154429311E-3</v>
      </c>
      <c r="AN367" s="5">
        <f t="shared" si="479"/>
        <v>8.0829439229335269E-3</v>
      </c>
      <c r="AO367" s="5">
        <f t="shared" si="480"/>
        <v>1.3752662948220378E-2</v>
      </c>
      <c r="AP367" s="5">
        <f t="shared" si="481"/>
        <v>1.5599575267844642E-2</v>
      </c>
      <c r="AQ367" s="5">
        <f t="shared" si="482"/>
        <v>1.3270888851855407E-2</v>
      </c>
      <c r="AR367" s="5">
        <f t="shared" si="483"/>
        <v>9.7023972646875147E-3</v>
      </c>
      <c r="AS367" s="5">
        <f t="shared" si="484"/>
        <v>2.4916953334354442E-2</v>
      </c>
      <c r="AT367" s="5">
        <f t="shared" si="485"/>
        <v>3.1994905306858362E-2</v>
      </c>
      <c r="AU367" s="5">
        <f t="shared" si="486"/>
        <v>2.7388954870964217E-2</v>
      </c>
      <c r="AV367" s="5">
        <f t="shared" si="487"/>
        <v>1.7584553893715847E-2</v>
      </c>
      <c r="AW367" s="5">
        <f t="shared" si="488"/>
        <v>2.19249116106427E-3</v>
      </c>
      <c r="AX367" s="5">
        <f t="shared" si="489"/>
        <v>1.016686301752633E-3</v>
      </c>
      <c r="AY367" s="5">
        <f t="shared" si="490"/>
        <v>3.4596662219579322E-3</v>
      </c>
      <c r="AZ367" s="5">
        <f t="shared" si="491"/>
        <v>5.8864225605888467E-3</v>
      </c>
      <c r="BA367" s="5">
        <f t="shared" si="492"/>
        <v>6.6769390145002376E-3</v>
      </c>
      <c r="BB367" s="5">
        <f t="shared" si="493"/>
        <v>5.680213339827201E-3</v>
      </c>
      <c r="BC367" s="5">
        <f t="shared" si="494"/>
        <v>3.8658221698154448E-3</v>
      </c>
      <c r="BD367" s="5">
        <f t="shared" si="495"/>
        <v>5.5026898055626485E-3</v>
      </c>
      <c r="BE367" s="5">
        <f t="shared" si="496"/>
        <v>1.4131586386145398E-2</v>
      </c>
      <c r="BF367" s="5">
        <f t="shared" si="497"/>
        <v>1.8145828753350073E-2</v>
      </c>
      <c r="BG367" s="5">
        <f t="shared" si="498"/>
        <v>1.5533575738235272E-2</v>
      </c>
      <c r="BH367" s="5">
        <f t="shared" si="499"/>
        <v>9.973034787854938E-3</v>
      </c>
      <c r="BI367" s="5">
        <f t="shared" si="500"/>
        <v>5.1223967774499963E-3</v>
      </c>
      <c r="BJ367" s="8">
        <f t="shared" si="501"/>
        <v>0.27419614936047393</v>
      </c>
      <c r="BK367" s="8">
        <f t="shared" si="502"/>
        <v>0.15920354396064601</v>
      </c>
      <c r="BL367" s="8">
        <f t="shared" si="503"/>
        <v>0.47781359820238406</v>
      </c>
      <c r="BM367" s="8">
        <f t="shared" si="504"/>
        <v>0.86342889792664668</v>
      </c>
      <c r="BN367" s="8">
        <f t="shared" si="505"/>
        <v>6.3274925431173593E-2</v>
      </c>
    </row>
    <row r="368" spans="1:66" x14ac:dyDescent="0.25">
      <c r="A368" t="s">
        <v>31</v>
      </c>
      <c r="B368" t="s">
        <v>201</v>
      </c>
      <c r="C368" t="s">
        <v>32</v>
      </c>
      <c r="D368" t="s">
        <v>509</v>
      </c>
      <c r="E368">
        <f>VLOOKUP(A368,home!$A$2:$E$405,3,FALSE)</f>
        <v>1.5143</v>
      </c>
      <c r="F368">
        <f>VLOOKUP(B368,home!$B$2:$E$405,3,FALSE)</f>
        <v>0.82550000000000001</v>
      </c>
      <c r="G368">
        <f>VLOOKUP(C368,away!$B$2:$E$405,4,FALSE)</f>
        <v>0.66039999999999999</v>
      </c>
      <c r="H368">
        <f>VLOOKUP(A368,away!$A$2:$E$405,3,FALSE)</f>
        <v>1.3714</v>
      </c>
      <c r="I368">
        <f>VLOOKUP(C368,away!$B$2:$E$405,3,FALSE)</f>
        <v>0.72919999999999996</v>
      </c>
      <c r="J368">
        <f>VLOOKUP(B368,home!$B$2:$E$405,4,FALSE)</f>
        <v>1.0938000000000001</v>
      </c>
      <c r="K368" s="3">
        <f t="shared" si="450"/>
        <v>0.82553609086000002</v>
      </c>
      <c r="L368" s="3">
        <f t="shared" si="451"/>
        <v>1.0938272137440002</v>
      </c>
      <c r="M368" s="5">
        <f t="shared" si="452"/>
        <v>0.14670033583030817</v>
      </c>
      <c r="N368" s="5">
        <f t="shared" si="453"/>
        <v>0.12110642176920179</v>
      </c>
      <c r="O368" s="5">
        <f t="shared" si="454"/>
        <v>0.16046481959657508</v>
      </c>
      <c r="P368" s="5">
        <f t="shared" si="455"/>
        <v>0.1324694998903117</v>
      </c>
      <c r="Q368" s="5">
        <f t="shared" si="456"/>
        <v>4.9988861002694625E-2</v>
      </c>
      <c r="R368" s="5">
        <f t="shared" si="457"/>
        <v>8.776039326162767E-2</v>
      </c>
      <c r="S368" s="5">
        <f t="shared" si="458"/>
        <v>2.9904785667102505E-2</v>
      </c>
      <c r="T368" s="5">
        <f t="shared" si="459"/>
        <v>5.467917654881356E-2</v>
      </c>
      <c r="U368" s="5">
        <f t="shared" si="460"/>
        <v>7.2449371985540384E-2</v>
      </c>
      <c r="V368" s="5">
        <f t="shared" si="461"/>
        <v>3.0004263674475711E-3</v>
      </c>
      <c r="W368" s="5">
        <f t="shared" si="462"/>
        <v>1.375586963290281E-2</v>
      </c>
      <c r="X368" s="5">
        <f t="shared" si="463"/>
        <v>1.504654455318378E-2</v>
      </c>
      <c r="Y368" s="5">
        <f t="shared" si="464"/>
        <v>8.2291599525419878E-3</v>
      </c>
      <c r="Z368" s="5">
        <f t="shared" si="465"/>
        <v>3.1998235479481316E-2</v>
      </c>
      <c r="AA368" s="5">
        <f t="shared" si="466"/>
        <v>2.641569823214876E-2</v>
      </c>
      <c r="AB368" s="5">
        <f t="shared" si="467"/>
        <v>1.0903556127952749E-2</v>
      </c>
      <c r="AC368" s="5">
        <f t="shared" si="468"/>
        <v>1.6933540834444718E-4</v>
      </c>
      <c r="AD368" s="5">
        <f t="shared" si="469"/>
        <v>2.8389917107815919E-3</v>
      </c>
      <c r="AE368" s="5">
        <f t="shared" si="470"/>
        <v>3.1053663928465405E-3</v>
      </c>
      <c r="AF368" s="5">
        <f t="shared" si="471"/>
        <v>1.6983671345707939E-3</v>
      </c>
      <c r="AG368" s="5">
        <f t="shared" si="472"/>
        <v>6.1924006357398436E-4</v>
      </c>
      <c r="AH368" s="5">
        <f t="shared" si="473"/>
        <v>8.7501351898113637E-3</v>
      </c>
      <c r="AI368" s="5">
        <f t="shared" si="474"/>
        <v>7.2235523990933966E-3</v>
      </c>
      <c r="AJ368" s="5">
        <f t="shared" si="475"/>
        <v>2.9816516048349682E-3</v>
      </c>
      <c r="AK368" s="5">
        <f t="shared" si="476"/>
        <v>8.20487003387302E-4</v>
      </c>
      <c r="AL368" s="5">
        <f t="shared" si="477"/>
        <v>6.1163532394521664E-6</v>
      </c>
      <c r="AM368" s="5">
        <f t="shared" si="478"/>
        <v>4.6873802378051592E-4</v>
      </c>
      <c r="AN368" s="5">
        <f t="shared" si="479"/>
        <v>5.1271840652771059E-4</v>
      </c>
      <c r="AO368" s="5">
        <f t="shared" si="480"/>
        <v>2.8041267302373463E-4</v>
      </c>
      <c r="AP368" s="5">
        <f t="shared" si="481"/>
        <v>1.0224100427735301E-4</v>
      </c>
      <c r="AQ368" s="5">
        <f t="shared" si="482"/>
        <v>2.795849820977136E-5</v>
      </c>
      <c r="AR368" s="5">
        <f t="shared" si="483"/>
        <v>1.9142271989109388E-3</v>
      </c>
      <c r="AS368" s="5">
        <f t="shared" si="484"/>
        <v>1.580263638806824E-3</v>
      </c>
      <c r="AT368" s="5">
        <f t="shared" si="485"/>
        <v>6.5228233345439215E-4</v>
      </c>
      <c r="AU368" s="5">
        <f t="shared" si="486"/>
        <v>1.7949420256565935E-4</v>
      </c>
      <c r="AV368" s="5">
        <f t="shared" si="487"/>
        <v>3.7044735579521847E-5</v>
      </c>
      <c r="AW368" s="5">
        <f t="shared" si="488"/>
        <v>1.5341748087216547E-7</v>
      </c>
      <c r="AX368" s="5">
        <f t="shared" si="489"/>
        <v>6.4493359298201455E-5</v>
      </c>
      <c r="AY368" s="5">
        <f t="shared" si="490"/>
        <v>7.0544591506142401E-5</v>
      </c>
      <c r="AZ368" s="5">
        <f t="shared" si="491"/>
        <v>3.8581796985936199E-5</v>
      </c>
      <c r="BA368" s="5">
        <f t="shared" si="492"/>
        <v>1.4067273166121087E-5</v>
      </c>
      <c r="BB368" s="5">
        <f t="shared" si="493"/>
        <v>3.8467915530684914E-6</v>
      </c>
      <c r="BC368" s="5">
        <f t="shared" si="494"/>
        <v>8.4154505726937287E-7</v>
      </c>
      <c r="BD368" s="5">
        <f t="shared" si="495"/>
        <v>3.4897230057628892E-4</v>
      </c>
      <c r="BE368" s="5">
        <f t="shared" si="496"/>
        <v>2.8808922883617044E-4</v>
      </c>
      <c r="BF368" s="5">
        <f t="shared" si="497"/>
        <v>1.1891402789614205E-4</v>
      </c>
      <c r="BG368" s="5">
        <f t="shared" si="498"/>
        <v>3.2722607245932706E-5</v>
      </c>
      <c r="BH368" s="5">
        <f t="shared" si="499"/>
        <v>6.7534233171385994E-6</v>
      </c>
      <c r="BI368" s="5">
        <f t="shared" si="500"/>
        <v>1.1150389370306749E-6</v>
      </c>
      <c r="BJ368" s="8">
        <f t="shared" si="501"/>
        <v>0.27265244272449729</v>
      </c>
      <c r="BK368" s="8">
        <f t="shared" si="502"/>
        <v>0.31232104410826</v>
      </c>
      <c r="BL368" s="8">
        <f t="shared" si="503"/>
        <v>0.38292954413709762</v>
      </c>
      <c r="BM368" s="8">
        <f t="shared" si="504"/>
        <v>0.30134054392459197</v>
      </c>
      <c r="BN368" s="8">
        <f t="shared" si="505"/>
        <v>0.69849033135071903</v>
      </c>
    </row>
    <row r="369" spans="1:66" x14ac:dyDescent="0.25">
      <c r="A369" t="s">
        <v>282</v>
      </c>
      <c r="B369" t="s">
        <v>195</v>
      </c>
      <c r="C369" t="s">
        <v>475</v>
      </c>
      <c r="D369" t="s">
        <v>509</v>
      </c>
      <c r="E369">
        <f>VLOOKUP(A369,home!$A$2:$E$405,3,FALSE)</f>
        <v>1.6571</v>
      </c>
      <c r="F369">
        <f>VLOOKUP(B369,home!$B$2:$E$405,3,FALSE)</f>
        <v>1.8104</v>
      </c>
      <c r="G369">
        <f>VLOOKUP(C369,away!$B$2:$E$405,4,FALSE)</f>
        <v>0.9052</v>
      </c>
      <c r="H369">
        <f>VLOOKUP(A369,away!$A$2:$E$405,3,FALSE)</f>
        <v>1.3714</v>
      </c>
      <c r="I369">
        <f>VLOOKUP(C369,away!$B$2:$E$405,3,FALSE)</f>
        <v>2.3698000000000001</v>
      </c>
      <c r="J369">
        <f>VLOOKUP(B369,home!$B$2:$E$405,4,FALSE)</f>
        <v>1.0938000000000001</v>
      </c>
      <c r="K369" s="3">
        <f t="shared" si="450"/>
        <v>2.7156125279680001</v>
      </c>
      <c r="L369" s="3">
        <f t="shared" si="451"/>
        <v>3.5547884409360004</v>
      </c>
      <c r="M369" s="5">
        <f t="shared" si="452"/>
        <v>1.8914700104810118E-3</v>
      </c>
      <c r="N369" s="5">
        <f t="shared" si="453"/>
        <v>5.1364996567380009E-3</v>
      </c>
      <c r="O369" s="5">
        <f t="shared" si="454"/>
        <v>6.7237757296349961E-3</v>
      </c>
      <c r="P369" s="5">
        <f t="shared" si="455"/>
        <v>1.8259169606643977E-2</v>
      </c>
      <c r="Q369" s="5">
        <f t="shared" si="456"/>
        <v>6.9743714088705252E-3</v>
      </c>
      <c r="R369" s="5">
        <f t="shared" si="457"/>
        <v>1.1950800121576252E-2</v>
      </c>
      <c r="S369" s="5">
        <f t="shared" si="458"/>
        <v>4.4065894896135091E-2</v>
      </c>
      <c r="T369" s="5">
        <f t="shared" si="459"/>
        <v>2.4792414867047467E-2</v>
      </c>
      <c r="U369" s="5">
        <f t="shared" si="460"/>
        <v>3.2453742529393974E-2</v>
      </c>
      <c r="V369" s="5">
        <f t="shared" si="461"/>
        <v>4.7265216079356985E-2</v>
      </c>
      <c r="W369" s="5">
        <f t="shared" si="462"/>
        <v>6.3132301242102076E-3</v>
      </c>
      <c r="X369" s="5">
        <f t="shared" si="463"/>
        <v>2.2442197470511398E-2</v>
      </c>
      <c r="Y369" s="5">
        <f t="shared" si="464"/>
        <v>3.9888632078688521E-2</v>
      </c>
      <c r="Z369" s="5">
        <f t="shared" si="465"/>
        <v>1.4160855377371941E-2</v>
      </c>
      <c r="AA369" s="5">
        <f t="shared" si="466"/>
        <v>3.8455396269534266E-2</v>
      </c>
      <c r="AB369" s="5">
        <f t="shared" si="467"/>
        <v>5.2214977938760586E-2</v>
      </c>
      <c r="AC369" s="5">
        <f t="shared" si="468"/>
        <v>2.8516960092727816E-2</v>
      </c>
      <c r="AD369" s="5">
        <f t="shared" si="469"/>
        <v>4.2860717043125551E-3</v>
      </c>
      <c r="AE369" s="5">
        <f t="shared" si="470"/>
        <v>1.5236078151513134E-2</v>
      </c>
      <c r="AF369" s="5">
        <f t="shared" si="471"/>
        <v>2.7080517249098213E-2</v>
      </c>
      <c r="AG369" s="5">
        <f t="shared" si="472"/>
        <v>3.2088503230554108E-2</v>
      </c>
      <c r="AH369" s="5">
        <f t="shared" si="473"/>
        <v>1.2584711252312046E-2</v>
      </c>
      <c r="AI369" s="5">
        <f t="shared" si="474"/>
        <v>3.4175199537638458E-2</v>
      </c>
      <c r="AJ369" s="5">
        <f t="shared" si="475"/>
        <v>4.6403300005108609E-2</v>
      </c>
      <c r="AK369" s="5">
        <f t="shared" si="476"/>
        <v>4.2004460944310158E-2</v>
      </c>
      <c r="AL369" s="5">
        <f t="shared" si="477"/>
        <v>1.1011456869286531E-2</v>
      </c>
      <c r="AM369" s="5">
        <f t="shared" si="478"/>
        <v>2.3278620032000669E-3</v>
      </c>
      <c r="AN369" s="5">
        <f t="shared" si="479"/>
        <v>8.2750569410697198E-3</v>
      </c>
      <c r="AO369" s="5">
        <f t="shared" si="480"/>
        <v>1.4708038381100927E-2</v>
      </c>
      <c r="AP369" s="5">
        <f t="shared" si="481"/>
        <v>1.7427988275326881E-2</v>
      </c>
      <c r="AQ369" s="5">
        <f t="shared" si="482"/>
        <v>1.5488202817475035E-2</v>
      </c>
      <c r="AR369" s="5">
        <f t="shared" si="483"/>
        <v>8.9471972184472157E-3</v>
      </c>
      <c r="AS369" s="5">
        <f t="shared" si="484"/>
        <v>2.4297120856615707E-2</v>
      </c>
      <c r="AT369" s="5">
        <f t="shared" si="485"/>
        <v>3.2990782895889109E-2</v>
      </c>
      <c r="AU369" s="5">
        <f t="shared" si="486"/>
        <v>2.9863394446516287E-2</v>
      </c>
      <c r="AV369" s="5">
        <f t="shared" si="487"/>
        <v>2.0274352021652415E-2</v>
      </c>
      <c r="AW369" s="5">
        <f t="shared" si="488"/>
        <v>2.9527307314539263E-3</v>
      </c>
      <c r="AX369" s="5">
        <f t="shared" si="489"/>
        <v>1.0535952032117971E-3</v>
      </c>
      <c r="AY369" s="5">
        <f t="shared" si="490"/>
        <v>3.7453080498029124E-3</v>
      </c>
      <c r="AZ369" s="5">
        <f t="shared" si="491"/>
        <v>6.6568888815919727E-3</v>
      </c>
      <c r="BA369" s="5">
        <f t="shared" si="492"/>
        <v>7.8879438829595108E-3</v>
      </c>
      <c r="BB369" s="5">
        <f t="shared" si="493"/>
        <v>7.0099929344740759E-3</v>
      </c>
      <c r="BC369" s="5">
        <f t="shared" si="494"/>
        <v>4.983808370902296E-3</v>
      </c>
      <c r="BD369" s="5">
        <f t="shared" si="495"/>
        <v>5.3008988751518148E-3</v>
      </c>
      <c r="BE369" s="5">
        <f t="shared" si="496"/>
        <v>1.4395187394853751E-2</v>
      </c>
      <c r="BF369" s="5">
        <f t="shared" si="497"/>
        <v>1.9545875615955947E-2</v>
      </c>
      <c r="BG369" s="5">
        <f t="shared" si="498"/>
        <v>1.7693008230931402E-2</v>
      </c>
      <c r="BH369" s="5">
        <f t="shared" si="499"/>
        <v>1.2011838702339569E-2</v>
      </c>
      <c r="BI369" s="5">
        <f t="shared" si="500"/>
        <v>6.5238999328008449E-3</v>
      </c>
      <c r="BJ369" s="8">
        <f t="shared" si="501"/>
        <v>0.27380320168265931</v>
      </c>
      <c r="BK369" s="8">
        <f t="shared" si="502"/>
        <v>0.15475547560443431</v>
      </c>
      <c r="BL369" s="8">
        <f t="shared" si="503"/>
        <v>0.4688099205194235</v>
      </c>
      <c r="BM369" s="8">
        <f t="shared" si="504"/>
        <v>0.85980078933159543</v>
      </c>
      <c r="BN369" s="8">
        <f t="shared" si="505"/>
        <v>5.0936086533944769E-2</v>
      </c>
    </row>
    <row r="370" spans="1:66" x14ac:dyDescent="0.25">
      <c r="A370" t="s">
        <v>282</v>
      </c>
      <c r="B370" t="s">
        <v>307</v>
      </c>
      <c r="C370" t="s">
        <v>430</v>
      </c>
      <c r="D370" t="s">
        <v>509</v>
      </c>
      <c r="E370">
        <f>VLOOKUP(A370,home!$A$2:$E$405,3,FALSE)</f>
        <v>1.6571</v>
      </c>
      <c r="F370">
        <f>VLOOKUP(B370,home!$B$2:$E$405,3,FALSE)</f>
        <v>1.4080999999999999</v>
      </c>
      <c r="G370">
        <f>VLOOKUP(C370,away!$B$2:$E$405,4,FALSE)</f>
        <v>1.6595</v>
      </c>
      <c r="H370">
        <f>VLOOKUP(A370,away!$A$2:$E$405,3,FALSE)</f>
        <v>1.3714</v>
      </c>
      <c r="I370">
        <f>VLOOKUP(C370,away!$B$2:$E$405,3,FALSE)</f>
        <v>0.36459999999999998</v>
      </c>
      <c r="J370">
        <f>VLOOKUP(B370,home!$B$2:$E$405,4,FALSE)</f>
        <v>1.4583999999999999</v>
      </c>
      <c r="K370" s="3">
        <f t="shared" si="450"/>
        <v>3.8722150853449997</v>
      </c>
      <c r="L370" s="3">
        <f t="shared" si="451"/>
        <v>0.72921814249599992</v>
      </c>
      <c r="M370" s="5">
        <f t="shared" si="452"/>
        <v>1.0037439492810007E-2</v>
      </c>
      <c r="N370" s="5">
        <f t="shared" si="453"/>
        <v>3.8867124622296564E-2</v>
      </c>
      <c r="O370" s="5">
        <f t="shared" si="454"/>
        <v>7.319482982362905E-3</v>
      </c>
      <c r="P370" s="5">
        <f t="shared" si="455"/>
        <v>2.8342612421231646E-2</v>
      </c>
      <c r="Q370" s="5">
        <f t="shared" si="456"/>
        <v>7.5250933143220428E-2</v>
      </c>
      <c r="R370" s="5">
        <f t="shared" si="457"/>
        <v>2.6687498922148786E-3</v>
      </c>
      <c r="S370" s="5">
        <f t="shared" si="458"/>
        <v>2.0007684216566752E-2</v>
      </c>
      <c r="T370" s="5">
        <f t="shared" si="459"/>
        <v>5.4874345687789879E-2</v>
      </c>
      <c r="U370" s="5">
        <f t="shared" si="460"/>
        <v>1.0333973591647293E-2</v>
      </c>
      <c r="V370" s="5">
        <f t="shared" si="461"/>
        <v>6.2772764087975896E-3</v>
      </c>
      <c r="W370" s="5">
        <f t="shared" si="462"/>
        <v>9.7129266167822068E-2</v>
      </c>
      <c r="X370" s="5">
        <f t="shared" si="463"/>
        <v>7.0828423056898779E-2</v>
      </c>
      <c r="Y370" s="5">
        <f t="shared" si="464"/>
        <v>2.5824685548736279E-2</v>
      </c>
      <c r="Z370" s="5">
        <f t="shared" si="465"/>
        <v>6.487002797291115E-4</v>
      </c>
      <c r="AA370" s="5">
        <f t="shared" si="466"/>
        <v>2.5119070090345863E-3</v>
      </c>
      <c r="AB370" s="5">
        <f t="shared" si="467"/>
        <v>4.8633221066837823E-3</v>
      </c>
      <c r="AC370" s="5">
        <f t="shared" si="468"/>
        <v>1.1078174645718546E-3</v>
      </c>
      <c r="AD370" s="5">
        <f t="shared" si="469"/>
        <v>9.4026352420882586E-2</v>
      </c>
      <c r="AE370" s="5">
        <f t="shared" si="470"/>
        <v>6.8565722058030271E-2</v>
      </c>
      <c r="AF370" s="5">
        <f t="shared" si="471"/>
        <v>2.4999684239026911E-2</v>
      </c>
      <c r="AG370" s="5">
        <f t="shared" si="472"/>
        <v>6.0767411012565787E-3</v>
      </c>
      <c r="AH370" s="5">
        <f t="shared" si="473"/>
        <v>1.1826100325517453E-4</v>
      </c>
      <c r="AI370" s="5">
        <f t="shared" si="474"/>
        <v>4.5793204081272091E-4</v>
      </c>
      <c r="AJ370" s="5">
        <f t="shared" si="475"/>
        <v>8.8660567824892008E-4</v>
      </c>
      <c r="AK370" s="5">
        <f t="shared" si="476"/>
        <v>1.1443759606893347E-3</v>
      </c>
      <c r="AL370" s="5">
        <f t="shared" si="477"/>
        <v>1.2512530134531959E-4</v>
      </c>
      <c r="AM370" s="5">
        <f t="shared" si="478"/>
        <v>7.281805205282138E-2</v>
      </c>
      <c r="AN370" s="5">
        <f t="shared" si="479"/>
        <v>5.310024465813544E-2</v>
      </c>
      <c r="AO370" s="5">
        <f t="shared" si="480"/>
        <v>1.9360830887844328E-2</v>
      </c>
      <c r="AP370" s="5">
        <f t="shared" si="481"/>
        <v>4.7060897124043422E-3</v>
      </c>
      <c r="AQ370" s="5">
        <f t="shared" si="482"/>
        <v>8.5794149962475702E-4</v>
      </c>
      <c r="AR370" s="5">
        <f t="shared" si="483"/>
        <v>1.7247613824690356E-5</v>
      </c>
      <c r="AS370" s="5">
        <f t="shared" si="484"/>
        <v>6.6786470438170956E-5</v>
      </c>
      <c r="AT370" s="5">
        <f t="shared" si="485"/>
        <v>1.2930578916381673E-4</v>
      </c>
      <c r="AU370" s="5">
        <f t="shared" si="486"/>
        <v>1.6689994247419041E-4</v>
      </c>
      <c r="AV370" s="5">
        <f t="shared" si="487"/>
        <v>1.6156811874794321E-4</v>
      </c>
      <c r="AW370" s="5">
        <f t="shared" si="488"/>
        <v>9.8143055160314185E-6</v>
      </c>
      <c r="AX370" s="5">
        <f t="shared" si="489"/>
        <v>4.6994526607395386E-2</v>
      </c>
      <c r="AY370" s="5">
        <f t="shared" si="490"/>
        <v>3.4269261400123707E-2</v>
      </c>
      <c r="AZ370" s="5">
        <f t="shared" si="491"/>
        <v>1.2494883571454035E-2</v>
      </c>
      <c r="BA370" s="5">
        <f t="shared" si="492"/>
        <v>3.037165262893167E-3</v>
      </c>
      <c r="BB370" s="5">
        <f t="shared" si="493"/>
        <v>5.5368900286508252E-4</v>
      </c>
      <c r="BC370" s="5">
        <f t="shared" si="494"/>
        <v>8.0752013237947565E-5</v>
      </c>
      <c r="BD370" s="5">
        <f t="shared" si="495"/>
        <v>2.0962121526215045E-6</v>
      </c>
      <c r="BE370" s="5">
        <f t="shared" si="496"/>
        <v>8.1169843194645035E-6</v>
      </c>
      <c r="BF370" s="5">
        <f t="shared" si="497"/>
        <v>1.5715354564669635E-5</v>
      </c>
      <c r="BG370" s="5">
        <f t="shared" si="498"/>
        <v>2.0284411005619723E-5</v>
      </c>
      <c r="BH370" s="5">
        <f t="shared" si="499"/>
        <v>1.963640057332471E-5</v>
      </c>
      <c r="BI370" s="5">
        <f t="shared" si="500"/>
        <v>1.5207273304381029E-5</v>
      </c>
      <c r="BJ370" s="8">
        <f t="shared" si="501"/>
        <v>0.80471671471476003</v>
      </c>
      <c r="BK370" s="8">
        <f t="shared" si="502"/>
        <v>0.10016721670544687</v>
      </c>
      <c r="BL370" s="8">
        <f t="shared" si="503"/>
        <v>3.0927474835518491E-2</v>
      </c>
      <c r="BM370" s="8">
        <f t="shared" si="504"/>
        <v>0.73971431688671041</v>
      </c>
      <c r="BN370" s="8">
        <f t="shared" si="505"/>
        <v>0.16248634255413644</v>
      </c>
    </row>
    <row r="371" spans="1:66" x14ac:dyDescent="0.25">
      <c r="A371" t="s">
        <v>282</v>
      </c>
      <c r="B371" t="s">
        <v>33</v>
      </c>
      <c r="C371" t="s">
        <v>337</v>
      </c>
      <c r="D371" t="s">
        <v>509</v>
      </c>
      <c r="E371">
        <f>VLOOKUP(A371,home!$A$2:$E$405,3,FALSE)</f>
        <v>1.6571</v>
      </c>
      <c r="F371">
        <f>VLOOKUP(B371,home!$B$2:$E$405,3,FALSE)</f>
        <v>0.60350000000000004</v>
      </c>
      <c r="G371">
        <f>VLOOKUP(C371,away!$B$2:$E$405,4,FALSE)</f>
        <v>0.4526</v>
      </c>
      <c r="H371">
        <f>VLOOKUP(A371,away!$A$2:$E$405,3,FALSE)</f>
        <v>1.3714</v>
      </c>
      <c r="I371">
        <f>VLOOKUP(C371,away!$B$2:$E$405,3,FALSE)</f>
        <v>0.54690000000000005</v>
      </c>
      <c r="J371">
        <f>VLOOKUP(B371,home!$B$2:$E$405,4,FALSE)</f>
        <v>0.36459999999999998</v>
      </c>
      <c r="K371" s="3">
        <f t="shared" si="450"/>
        <v>0.45262708810999996</v>
      </c>
      <c r="L371" s="3">
        <f t="shared" si="451"/>
        <v>0.27345680343599998</v>
      </c>
      <c r="M371" s="5">
        <f t="shared" si="452"/>
        <v>0.48379989804410045</v>
      </c>
      <c r="N371" s="5">
        <f t="shared" si="453"/>
        <v>0.21898093907961602</v>
      </c>
      <c r="O371" s="5">
        <f t="shared" si="454"/>
        <v>0.13229837362180241</v>
      </c>
      <c r="P371" s="5">
        <f t="shared" si="455"/>
        <v>5.9881827614125249E-2</v>
      </c>
      <c r="Q371" s="5">
        <f t="shared" si="456"/>
        <v>4.9558352403599938E-2</v>
      </c>
      <c r="R371" s="5">
        <f t="shared" si="457"/>
        <v>1.8088945175199857E-2</v>
      </c>
      <c r="S371" s="5">
        <f t="shared" si="458"/>
        <v>1.8529526840045702E-3</v>
      </c>
      <c r="T371" s="5">
        <f t="shared" si="459"/>
        <v>1.3552068631843247E-2</v>
      </c>
      <c r="U371" s="5">
        <f t="shared" si="460"/>
        <v>8.1875465816321422E-3</v>
      </c>
      <c r="V371" s="5">
        <f t="shared" si="461"/>
        <v>2.5483031689862926E-5</v>
      </c>
      <c r="W371" s="5">
        <f t="shared" si="462"/>
        <v>7.4771509133235541E-3</v>
      </c>
      <c r="X371" s="5">
        <f t="shared" si="463"/>
        <v>2.0446777875660271E-3</v>
      </c>
      <c r="Y371" s="5">
        <f t="shared" si="464"/>
        <v>2.7956552592219919E-4</v>
      </c>
      <c r="Z371" s="5">
        <f t="shared" si="465"/>
        <v>1.6488483750464024E-3</v>
      </c>
      <c r="AA371" s="5">
        <f t="shared" si="466"/>
        <v>7.463134387321581E-4</v>
      </c>
      <c r="AB371" s="5">
        <f t="shared" si="467"/>
        <v>1.6890083929534878E-4</v>
      </c>
      <c r="AC371" s="5">
        <f t="shared" si="468"/>
        <v>1.9713347875160202E-7</v>
      </c>
      <c r="AD371" s="5">
        <f t="shared" si="469"/>
        <v>8.4609026131416646E-4</v>
      </c>
      <c r="AE371" s="5">
        <f t="shared" si="470"/>
        <v>2.3136913827730187E-4</v>
      </c>
      <c r="AF371" s="5">
        <f t="shared" si="471"/>
        <v>3.1634732483526425E-5</v>
      </c>
      <c r="AG371" s="5">
        <f t="shared" si="472"/>
        <v>2.8835776074993759E-6</v>
      </c>
      <c r="AH371" s="5">
        <f t="shared" si="473"/>
        <v>1.1272220149770803E-4</v>
      </c>
      <c r="AI371" s="5">
        <f t="shared" si="474"/>
        <v>5.1021121829256249E-5</v>
      </c>
      <c r="AJ371" s="5">
        <f t="shared" si="475"/>
        <v>1.1546770902840904E-5</v>
      </c>
      <c r="AK371" s="5">
        <f t="shared" si="476"/>
        <v>1.7421270969420515E-6</v>
      </c>
      <c r="AL371" s="5">
        <f t="shared" si="477"/>
        <v>9.7599962623392023E-10</v>
      </c>
      <c r="AM371" s="5">
        <f t="shared" si="478"/>
        <v>7.6592674251372062E-5</v>
      </c>
      <c r="AN371" s="5">
        <f t="shared" si="479"/>
        <v>2.0944787867395027E-5</v>
      </c>
      <c r="AO371" s="5">
        <f t="shared" si="480"/>
        <v>2.8637473694314798E-6</v>
      </c>
      <c r="AP371" s="5">
        <f t="shared" si="481"/>
        <v>2.6103706716432869E-7</v>
      </c>
      <c r="AQ371" s="5">
        <f t="shared" si="482"/>
        <v>1.7845590491266445E-8</v>
      </c>
      <c r="AR371" s="5">
        <f t="shared" si="483"/>
        <v>6.164930579566389E-6</v>
      </c>
      <c r="AS371" s="5">
        <f t="shared" si="484"/>
        <v>2.7904145766294288E-6</v>
      </c>
      <c r="AT371" s="5">
        <f t="shared" si="485"/>
        <v>6.3150861221973826E-7</v>
      </c>
      <c r="AU371" s="5">
        <f t="shared" si="486"/>
        <v>9.5279301421802432E-8</v>
      </c>
      <c r="AV371" s="5">
        <f t="shared" si="487"/>
        <v>1.078149818992635E-8</v>
      </c>
      <c r="AW371" s="5">
        <f t="shared" si="488"/>
        <v>3.3556482066856686E-12</v>
      </c>
      <c r="AX371" s="5">
        <f t="shared" si="489"/>
        <v>5.7779865194927152E-6</v>
      </c>
      <c r="AY371" s="5">
        <f t="shared" si="490"/>
        <v>1.5800297239167773E-6</v>
      </c>
      <c r="AZ371" s="5">
        <f t="shared" si="491"/>
        <v>2.1603493881807374E-7</v>
      </c>
      <c r="BA371" s="5">
        <f t="shared" si="492"/>
        <v>1.969207459989409E-8</v>
      </c>
      <c r="BB371" s="5">
        <f t="shared" si="493"/>
        <v>1.3462329432775717E-9</v>
      </c>
      <c r="BC371" s="5">
        <f t="shared" si="494"/>
        <v>7.3627311469784576E-11</v>
      </c>
      <c r="BD371" s="5">
        <f t="shared" si="495"/>
        <v>2.8097370161551167E-7</v>
      </c>
      <c r="BE371" s="5">
        <f t="shared" si="496"/>
        <v>1.2717630839771702E-7</v>
      </c>
      <c r="BF371" s="5">
        <f t="shared" si="497"/>
        <v>2.878172107331899E-8</v>
      </c>
      <c r="BG371" s="5">
        <f t="shared" si="498"/>
        <v>4.3424622000701997E-9</v>
      </c>
      <c r="BH371" s="5">
        <f t="shared" si="499"/>
        <v>4.9137900521137952E-10</v>
      </c>
      <c r="BI371" s="5">
        <f t="shared" si="500"/>
        <v>4.4482289657443061E-11</v>
      </c>
      <c r="BJ371" s="8">
        <f t="shared" si="501"/>
        <v>0.2931130073068165</v>
      </c>
      <c r="BK371" s="8">
        <f t="shared" si="502"/>
        <v>0.54556193951312237</v>
      </c>
      <c r="BL371" s="8">
        <f t="shared" si="503"/>
        <v>0.15967724660261123</v>
      </c>
      <c r="BM371" s="8">
        <f t="shared" si="504"/>
        <v>3.7391125832784353E-2</v>
      </c>
      <c r="BN371" s="8">
        <f t="shared" si="505"/>
        <v>0.96260833593844408</v>
      </c>
    </row>
    <row r="372" spans="1:66" x14ac:dyDescent="0.25">
      <c r="A372" t="s">
        <v>282</v>
      </c>
      <c r="B372" t="s">
        <v>319</v>
      </c>
      <c r="C372" t="s">
        <v>342</v>
      </c>
      <c r="D372" t="s">
        <v>509</v>
      </c>
      <c r="E372">
        <f>VLOOKUP(A372,home!$A$2:$E$405,3,FALSE)</f>
        <v>1.6571</v>
      </c>
      <c r="F372">
        <f>VLOOKUP(B372,home!$B$2:$E$405,3,FALSE)</f>
        <v>1.2069000000000001</v>
      </c>
      <c r="G372">
        <f>VLOOKUP(C372,away!$B$2:$E$405,4,FALSE)</f>
        <v>2.0114999999999998</v>
      </c>
      <c r="H372">
        <f>VLOOKUP(A372,away!$A$2:$E$405,3,FALSE)</f>
        <v>1.3714</v>
      </c>
      <c r="I372">
        <f>VLOOKUP(C372,away!$B$2:$E$405,3,FALSE)</f>
        <v>0.72919999999999996</v>
      </c>
      <c r="J372">
        <f>VLOOKUP(B372,home!$B$2:$E$405,4,FALSE)</f>
        <v>0.48609999999999998</v>
      </c>
      <c r="K372" s="3">
        <f t="shared" si="450"/>
        <v>4.0229074508849996</v>
      </c>
      <c r="L372" s="3">
        <f t="shared" si="451"/>
        <v>0.486112094168</v>
      </c>
      <c r="M372" s="5">
        <f t="shared" si="452"/>
        <v>1.1009248958589098E-2</v>
      </c>
      <c r="N372" s="5">
        <f t="shared" si="453"/>
        <v>4.4289189664156008E-2</v>
      </c>
      <c r="O372" s="5">
        <f t="shared" si="454"/>
        <v>5.3517290664766189E-3</v>
      </c>
      <c r="P372" s="5">
        <f t="shared" si="455"/>
        <v>2.1529510736646613E-2</v>
      </c>
      <c r="Q372" s="5">
        <f t="shared" si="456"/>
        <v>8.908565554679608E-2</v>
      </c>
      <c r="R372" s="5">
        <f t="shared" si="457"/>
        <v>1.3007701119623523E-3</v>
      </c>
      <c r="S372" s="5">
        <f t="shared" si="458"/>
        <v>1.0525691495916195E-2</v>
      </c>
      <c r="T372" s="5">
        <f t="shared" si="459"/>
        <v>4.330561457818214E-2</v>
      </c>
      <c r="U372" s="5">
        <f t="shared" si="460"/>
        <v>5.232877775301863E-3</v>
      </c>
      <c r="V372" s="5">
        <f t="shared" si="461"/>
        <v>2.2870970573555869E-3</v>
      </c>
      <c r="W372" s="5">
        <f t="shared" si="462"/>
        <v>0.11946111582206016</v>
      </c>
      <c r="X372" s="5">
        <f t="shared" si="463"/>
        <v>5.8071493183907655E-2</v>
      </c>
      <c r="Y372" s="5">
        <f t="shared" si="464"/>
        <v>1.4114627581546045E-2</v>
      </c>
      <c r="Z372" s="5">
        <f t="shared" si="465"/>
        <v>2.1077336105238762E-4</v>
      </c>
      <c r="AA372" s="5">
        <f t="shared" si="466"/>
        <v>8.479217246257244E-4</v>
      </c>
      <c r="AB372" s="5">
        <f t="shared" si="467"/>
        <v>1.7055553118820433E-3</v>
      </c>
      <c r="AC372" s="5">
        <f t="shared" si="468"/>
        <v>2.7953814582007825E-4</v>
      </c>
      <c r="AD372" s="5">
        <f t="shared" si="469"/>
        <v>0.12014525323290044</v>
      </c>
      <c r="AE372" s="5">
        <f t="shared" si="470"/>
        <v>5.8404060653389898E-2</v>
      </c>
      <c r="AF372" s="5">
        <f t="shared" si="471"/>
        <v>1.4195460116067126E-2</v>
      </c>
      <c r="AG372" s="5">
        <f t="shared" si="472"/>
        <v>2.3001949482332369E-3</v>
      </c>
      <c r="AH372" s="5">
        <f t="shared" si="473"/>
        <v>2.5614869984001027E-5</v>
      </c>
      <c r="AI372" s="5">
        <f t="shared" si="474"/>
        <v>1.0304625131208828E-4</v>
      </c>
      <c r="AJ372" s="5">
        <f t="shared" si="475"/>
        <v>2.0727276609458411E-4</v>
      </c>
      <c r="AK372" s="5">
        <f t="shared" si="476"/>
        <v>2.7794638502914864E-4</v>
      </c>
      <c r="AL372" s="5">
        <f t="shared" si="477"/>
        <v>2.1866412629502195E-5</v>
      </c>
      <c r="AM372" s="5">
        <f t="shared" si="478"/>
        <v>9.6666646883820026E-2</v>
      </c>
      <c r="AN372" s="5">
        <f t="shared" si="479"/>
        <v>4.6990826152892323E-2</v>
      </c>
      <c r="AO372" s="5">
        <f t="shared" si="480"/>
        <v>1.1421404453933455E-2</v>
      </c>
      <c r="AP372" s="5">
        <f t="shared" si="481"/>
        <v>1.8506942791471047E-3</v>
      </c>
      <c r="AQ372" s="5">
        <f t="shared" si="482"/>
        <v>2.2491121792523404E-4</v>
      </c>
      <c r="AR372" s="5">
        <f t="shared" si="483"/>
        <v>2.4903396179527576E-6</v>
      </c>
      <c r="AS372" s="5">
        <f t="shared" si="484"/>
        <v>1.0018405804296253E-5</v>
      </c>
      <c r="AT372" s="5">
        <f t="shared" si="485"/>
        <v>2.0151559678046469E-5</v>
      </c>
      <c r="AU372" s="5">
        <f t="shared" si="486"/>
        <v>2.702261985858895E-5</v>
      </c>
      <c r="AV372" s="5">
        <f t="shared" si="487"/>
        <v>2.7177374692887609E-5</v>
      </c>
      <c r="AW372" s="5">
        <f t="shared" si="488"/>
        <v>1.1878223867586474E-6</v>
      </c>
      <c r="AX372" s="5">
        <f t="shared" si="489"/>
        <v>6.4813495666831478E-2</v>
      </c>
      <c r="AY372" s="5">
        <f t="shared" si="490"/>
        <v>3.1506624108952039E-2</v>
      </c>
      <c r="AZ372" s="5">
        <f t="shared" si="491"/>
        <v>7.6578755128833371E-3</v>
      </c>
      <c r="BA372" s="5">
        <f t="shared" si="492"/>
        <v>1.2408619674818553E-3</v>
      </c>
      <c r="BB372" s="5">
        <f t="shared" si="493"/>
        <v>1.5079950239650733E-4</v>
      </c>
      <c r="BC372" s="5">
        <f t="shared" si="494"/>
        <v>1.4661092381891708E-5</v>
      </c>
      <c r="BD372" s="5">
        <f t="shared" si="495"/>
        <v>2.0176403447875853E-7</v>
      </c>
      <c r="BE372" s="5">
        <f t="shared" si="496"/>
        <v>8.1167803762521572E-7</v>
      </c>
      <c r="BF372" s="5">
        <f t="shared" si="497"/>
        <v>1.632652812641098E-6</v>
      </c>
      <c r="BG372" s="5">
        <f t="shared" si="498"/>
        <v>2.1893370548940745E-6</v>
      </c>
      <c r="BH372" s="5">
        <f t="shared" si="499"/>
        <v>2.2018750876579985E-6</v>
      </c>
      <c r="BI372" s="5">
        <f t="shared" si="500"/>
        <v>1.7715879392114845E-6</v>
      </c>
      <c r="BJ372" s="8">
        <f t="shared" si="501"/>
        <v>0.82591146616588373</v>
      </c>
      <c r="BK372" s="8">
        <f t="shared" si="502"/>
        <v>7.7159576915909106E-2</v>
      </c>
      <c r="BL372" s="8">
        <f t="shared" si="503"/>
        <v>1.5148403457286705E-2</v>
      </c>
      <c r="BM372" s="8">
        <f t="shared" si="504"/>
        <v>0.71435867952894017</v>
      </c>
      <c r="BN372" s="8">
        <f t="shared" si="505"/>
        <v>0.17256610408462678</v>
      </c>
    </row>
    <row r="373" spans="1:66" x14ac:dyDescent="0.25">
      <c r="A373" t="s">
        <v>282</v>
      </c>
      <c r="B373" t="s">
        <v>199</v>
      </c>
      <c r="C373" t="s">
        <v>283</v>
      </c>
      <c r="D373" t="s">
        <v>509</v>
      </c>
      <c r="E373">
        <f>VLOOKUP(A373,home!$A$2:$E$405,3,FALSE)</f>
        <v>1.6571</v>
      </c>
      <c r="F373">
        <f>VLOOKUP(B373,home!$B$2:$E$405,3,FALSE)</f>
        <v>0.9052</v>
      </c>
      <c r="G373">
        <f>VLOOKUP(C373,away!$B$2:$E$405,4,FALSE)</f>
        <v>0.40229999999999999</v>
      </c>
      <c r="H373">
        <f>VLOOKUP(A373,away!$A$2:$E$405,3,FALSE)</f>
        <v>1.3714</v>
      </c>
      <c r="I373">
        <f>VLOOKUP(C373,away!$B$2:$E$405,3,FALSE)</f>
        <v>0.97219999999999995</v>
      </c>
      <c r="J373">
        <f>VLOOKUP(B373,home!$B$2:$E$405,4,FALSE)</f>
        <v>1.4583999999999999</v>
      </c>
      <c r="K373" s="3">
        <f t="shared" si="450"/>
        <v>0.60345278391599999</v>
      </c>
      <c r="L373" s="3">
        <f t="shared" si="451"/>
        <v>1.9444483766719998</v>
      </c>
      <c r="M373" s="5">
        <f t="shared" si="452"/>
        <v>7.8245718979316273E-2</v>
      </c>
      <c r="N373" s="5">
        <f t="shared" si="453"/>
        <v>4.7217596947577399E-2</v>
      </c>
      <c r="O373" s="5">
        <f t="shared" si="454"/>
        <v>0.15214476125086498</v>
      </c>
      <c r="P373" s="5">
        <f t="shared" si="455"/>
        <v>9.1812179735069624E-2</v>
      </c>
      <c r="Q373" s="5">
        <f t="shared" si="456"/>
        <v>1.4246795163919601E-2</v>
      </c>
      <c r="R373" s="5">
        <f t="shared" si="457"/>
        <v>0.14791881701669676</v>
      </c>
      <c r="S373" s="5">
        <f t="shared" si="458"/>
        <v>2.6932707813487569E-2</v>
      </c>
      <c r="T373" s="5">
        <f t="shared" si="459"/>
        <v>2.7702157729261961E-2</v>
      </c>
      <c r="U373" s="5">
        <f t="shared" si="460"/>
        <v>8.9262021922287049E-2</v>
      </c>
      <c r="V373" s="5">
        <f t="shared" si="461"/>
        <v>3.5113750812185937E-3</v>
      </c>
      <c r="W373" s="5">
        <f t="shared" si="462"/>
        <v>2.8657560678494302E-3</v>
      </c>
      <c r="X373" s="5">
        <f t="shared" si="463"/>
        <v>5.5723147340677572E-3</v>
      </c>
      <c r="Y373" s="5">
        <f t="shared" si="464"/>
        <v>5.4175391694817601E-3</v>
      </c>
      <c r="Z373" s="5">
        <f t="shared" si="465"/>
        <v>9.5873501209119527E-2</v>
      </c>
      <c r="AA373" s="5">
        <f t="shared" si="466"/>
        <v>5.7855131208417163E-2</v>
      </c>
      <c r="AB373" s="5">
        <f t="shared" si="467"/>
        <v>1.7456419995772392E-2</v>
      </c>
      <c r="AC373" s="5">
        <f t="shared" si="468"/>
        <v>2.5751169223656438E-4</v>
      </c>
      <c r="AD373" s="5">
        <f t="shared" si="469"/>
        <v>4.3233711929197688E-4</v>
      </c>
      <c r="AE373" s="5">
        <f t="shared" si="470"/>
        <v>8.4065720978233297E-4</v>
      </c>
      <c r="AF373" s="5">
        <f t="shared" si="471"/>
        <v>8.1730727344943549E-4</v>
      </c>
      <c r="AG373" s="5">
        <f t="shared" si="472"/>
        <v>5.2973726703365762E-4</v>
      </c>
      <c r="AH373" s="5">
        <f t="shared" si="473"/>
        <v>4.6605268447983385E-2</v>
      </c>
      <c r="AI373" s="5">
        <f t="shared" si="474"/>
        <v>2.8124078990088085E-2</v>
      </c>
      <c r="AJ373" s="5">
        <f t="shared" si="475"/>
        <v>8.485776880821071E-3</v>
      </c>
      <c r="AK373" s="5">
        <f t="shared" si="476"/>
        <v>1.7069218941405022E-3</v>
      </c>
      <c r="AL373" s="5">
        <f t="shared" si="477"/>
        <v>1.2086391475426358E-5</v>
      </c>
      <c r="AM373" s="5">
        <f t="shared" si="478"/>
        <v>5.2179007645393456E-5</v>
      </c>
      <c r="AN373" s="5">
        <f t="shared" si="479"/>
        <v>1.0145938671244115E-4</v>
      </c>
      <c r="AO373" s="5">
        <f t="shared" si="480"/>
        <v>9.8641269895571475E-5</v>
      </c>
      <c r="AP373" s="5">
        <f t="shared" si="481"/>
        <v>6.3934285707102848E-5</v>
      </c>
      <c r="AQ373" s="5">
        <f t="shared" si="482"/>
        <v>3.1079229514215005E-5</v>
      </c>
      <c r="AR373" s="5">
        <f t="shared" si="483"/>
        <v>1.812430771560879E-2</v>
      </c>
      <c r="AS373" s="5">
        <f t="shared" si="484"/>
        <v>1.0937163947534361E-2</v>
      </c>
      <c r="AT373" s="5">
        <f t="shared" si="485"/>
        <v>3.3000310161426594E-3</v>
      </c>
      <c r="AU373" s="5">
        <f t="shared" si="486"/>
        <v>6.6380430123347809E-4</v>
      </c>
      <c r="AV373" s="5">
        <f t="shared" si="487"/>
        <v>1.0014363838868933E-4</v>
      </c>
      <c r="AW373" s="5">
        <f t="shared" si="488"/>
        <v>3.9394343619815686E-7</v>
      </c>
      <c r="AX373" s="5">
        <f t="shared" si="489"/>
        <v>5.2479279042644875E-6</v>
      </c>
      <c r="AY373" s="5">
        <f t="shared" si="490"/>
        <v>1.0204324894338772E-5</v>
      </c>
      <c r="AZ373" s="5">
        <f t="shared" si="491"/>
        <v>9.9208914879153541E-6</v>
      </c>
      <c r="BA373" s="5">
        <f t="shared" si="492"/>
        <v>6.4302204496053565E-6</v>
      </c>
      <c r="BB373" s="5">
        <f t="shared" si="493"/>
        <v>3.1258079287195589E-6</v>
      </c>
      <c r="BC373" s="5">
        <f t="shared" si="494"/>
        <v>1.215594430557441E-6</v>
      </c>
      <c r="BD373" s="5">
        <f t="shared" si="495"/>
        <v>5.8736301193198876E-3</v>
      </c>
      <c r="BE373" s="5">
        <f t="shared" si="496"/>
        <v>3.5444584471964529E-3</v>
      </c>
      <c r="BF373" s="5">
        <f t="shared" si="497"/>
        <v>1.0694566587176411E-3</v>
      </c>
      <c r="BG373" s="5">
        <f t="shared" si="498"/>
        <v>2.1512219932688802E-4</v>
      </c>
      <c r="BH373" s="5">
        <f t="shared" si="499"/>
        <v>3.2454022516485798E-5</v>
      </c>
      <c r="BI373" s="5">
        <f t="shared" si="500"/>
        <v>3.9168940473691817E-6</v>
      </c>
      <c r="BJ373" s="8">
        <f t="shared" si="501"/>
        <v>0.10602563662828544</v>
      </c>
      <c r="BK373" s="8">
        <f t="shared" si="502"/>
        <v>0.20078178401769842</v>
      </c>
      <c r="BL373" s="8">
        <f t="shared" si="503"/>
        <v>0.59342368656710398</v>
      </c>
      <c r="BM373" s="8">
        <f t="shared" si="504"/>
        <v>0.46450892894730483</v>
      </c>
      <c r="BN373" s="8">
        <f t="shared" si="505"/>
        <v>0.53158586909344463</v>
      </c>
    </row>
    <row r="374" spans="1:66" x14ac:dyDescent="0.25">
      <c r="A374" t="s">
        <v>288</v>
      </c>
      <c r="B374" t="s">
        <v>289</v>
      </c>
      <c r="C374" t="s">
        <v>313</v>
      </c>
      <c r="D374" t="s">
        <v>509</v>
      </c>
      <c r="E374">
        <f>VLOOKUP(A374,home!$A$2:$E$405,3,FALSE)</f>
        <v>1.6215999999999999</v>
      </c>
      <c r="F374">
        <f>VLOOKUP(B374,home!$B$2:$E$405,3,FALSE)</f>
        <v>0.46250000000000002</v>
      </c>
      <c r="G374">
        <f>VLOOKUP(C374,away!$B$2:$E$405,4,FALSE)</f>
        <v>0.77080000000000004</v>
      </c>
      <c r="H374">
        <f>VLOOKUP(A374,away!$A$2:$E$405,3,FALSE)</f>
        <v>1.2972999999999999</v>
      </c>
      <c r="I374">
        <f>VLOOKUP(C374,away!$B$2:$E$405,3,FALSE)</f>
        <v>1.5417000000000001</v>
      </c>
      <c r="J374">
        <f>VLOOKUP(B374,home!$B$2:$E$405,4,FALSE)</f>
        <v>1.349</v>
      </c>
      <c r="K374" s="3">
        <f t="shared" si="450"/>
        <v>0.57809229200000012</v>
      </c>
      <c r="L374" s="3">
        <f t="shared" si="451"/>
        <v>2.6980639560899999</v>
      </c>
      <c r="M374" s="5">
        <f t="shared" si="452"/>
        <v>3.7773168815637449E-2</v>
      </c>
      <c r="N374" s="5">
        <f t="shared" si="453"/>
        <v>2.1836377736734781E-2</v>
      </c>
      <c r="O374" s="5">
        <f t="shared" si="454"/>
        <v>0.10191442528877419</v>
      </c>
      <c r="P374" s="5">
        <f t="shared" si="455"/>
        <v>5.8915943703050241E-2</v>
      </c>
      <c r="Q374" s="5">
        <f t="shared" si="456"/>
        <v>6.3117208274033922E-3</v>
      </c>
      <c r="R374" s="5">
        <f t="shared" si="457"/>
        <v>0.13748581873863441</v>
      </c>
      <c r="S374" s="5">
        <f t="shared" si="458"/>
        <v>2.2973240869482034E-2</v>
      </c>
      <c r="T374" s="5">
        <f t="shared" si="459"/>
        <v>1.7029426465319644E-2</v>
      </c>
      <c r="U374" s="5">
        <f t="shared" si="460"/>
        <v>7.9479492072113744E-2</v>
      </c>
      <c r="V374" s="5">
        <f t="shared" si="461"/>
        <v>3.9813391597532735E-3</v>
      </c>
      <c r="W374" s="5">
        <f t="shared" si="462"/>
        <v>1.2162523865259216E-3</v>
      </c>
      <c r="X374" s="5">
        <f t="shared" si="463"/>
        <v>3.2815267255940318E-3</v>
      </c>
      <c r="Y374" s="5">
        <f t="shared" si="464"/>
        <v>4.4268844896356487E-3</v>
      </c>
      <c r="Z374" s="5">
        <f t="shared" si="465"/>
        <v>0.12364851067074421</v>
      </c>
      <c r="AA374" s="5">
        <f t="shared" si="466"/>
        <v>7.1480250936036993E-2</v>
      </c>
      <c r="AB374" s="5">
        <f t="shared" si="467"/>
        <v>2.0661091048174388E-2</v>
      </c>
      <c r="AC374" s="5">
        <f t="shared" si="468"/>
        <v>3.881133770898834E-4</v>
      </c>
      <c r="AD374" s="5">
        <f t="shared" si="469"/>
        <v>1.7577653244431002E-4</v>
      </c>
      <c r="AE374" s="5">
        <f t="shared" si="470"/>
        <v>4.7425632651447729E-4</v>
      </c>
      <c r="AF374" s="5">
        <f t="shared" si="471"/>
        <v>6.3978695025818067E-4</v>
      </c>
      <c r="AG374" s="5">
        <f t="shared" si="472"/>
        <v>5.75395370022781E-4</v>
      </c>
      <c r="AH374" s="5">
        <f t="shared" si="473"/>
        <v>8.3402897466236164E-2</v>
      </c>
      <c r="AI374" s="5">
        <f t="shared" si="474"/>
        <v>4.8214572155697466E-2</v>
      </c>
      <c r="AJ374" s="5">
        <f t="shared" si="475"/>
        <v>1.3936236262643266E-2</v>
      </c>
      <c r="AK374" s="5">
        <f t="shared" si="476"/>
        <v>2.6854769209749877E-3</v>
      </c>
      <c r="AL374" s="5">
        <f t="shared" si="477"/>
        <v>2.4214082738604785E-5</v>
      </c>
      <c r="AM374" s="5">
        <f t="shared" si="478"/>
        <v>2.0323011704108719E-5</v>
      </c>
      <c r="AN374" s="5">
        <f t="shared" si="479"/>
        <v>5.4832785358050937E-5</v>
      </c>
      <c r="AO374" s="5">
        <f t="shared" si="480"/>
        <v>7.3971180893288372E-5</v>
      </c>
      <c r="AP374" s="5">
        <f t="shared" si="481"/>
        <v>6.6526325652531545E-5</v>
      </c>
      <c r="AQ374" s="5">
        <f t="shared" si="482"/>
        <v>4.4873070343550221E-5</v>
      </c>
      <c r="AR374" s="5">
        <f t="shared" si="483"/>
        <v>4.5005270297424342E-2</v>
      </c>
      <c r="AS374" s="5">
        <f t="shared" si="484"/>
        <v>2.6017199858317564E-2</v>
      </c>
      <c r="AT374" s="5">
        <f t="shared" si="485"/>
        <v>7.5201713487584388E-3</v>
      </c>
      <c r="AU374" s="5">
        <f t="shared" si="486"/>
        <v>1.449117697078833E-3</v>
      </c>
      <c r="AV374" s="5">
        <f t="shared" si="487"/>
        <v>2.094309427205161E-4</v>
      </c>
      <c r="AW374" s="5">
        <f t="shared" si="488"/>
        <v>1.0490952971373975E-6</v>
      </c>
      <c r="AX374" s="5">
        <f t="shared" si="489"/>
        <v>1.9580960693951726E-6</v>
      </c>
      <c r="AY374" s="5">
        <f t="shared" si="490"/>
        <v>5.2830684273966183E-6</v>
      </c>
      <c r="AZ374" s="5">
        <f t="shared" si="491"/>
        <v>7.1270282507579474E-6</v>
      </c>
      <c r="BA374" s="5">
        <f t="shared" si="492"/>
        <v>6.4097260124683937E-6</v>
      </c>
      <c r="BB374" s="5">
        <f t="shared" si="493"/>
        <v>4.3234626806633627E-6</v>
      </c>
      <c r="BC374" s="5">
        <f t="shared" si="494"/>
        <v>2.3329957648396132E-6</v>
      </c>
      <c r="BD374" s="5">
        <f t="shared" si="495"/>
        <v>2.023784960392809E-2</v>
      </c>
      <c r="BE374" s="5">
        <f t="shared" si="496"/>
        <v>1.1699344862686084E-2</v>
      </c>
      <c r="BF374" s="5">
        <f t="shared" si="497"/>
        <v>3.3816505432843124E-3</v>
      </c>
      <c r="BG374" s="5">
        <f t="shared" si="498"/>
        <v>6.516353711034247E-4</v>
      </c>
      <c r="BH374" s="5">
        <f t="shared" si="499"/>
        <v>9.4176346307362358E-5</v>
      </c>
      <c r="BI374" s="5">
        <f t="shared" si="500"/>
        <v>1.0888523977801774E-5</v>
      </c>
      <c r="BJ374" s="8">
        <f t="shared" si="501"/>
        <v>5.6255364561610226E-2</v>
      </c>
      <c r="BK374" s="8">
        <f t="shared" si="502"/>
        <v>0.12406130307617889</v>
      </c>
      <c r="BL374" s="8">
        <f t="shared" si="503"/>
        <v>0.67553699628487229</v>
      </c>
      <c r="BM374" s="8">
        <f t="shared" si="504"/>
        <v>0.61526048551004109</v>
      </c>
      <c r="BN374" s="8">
        <f t="shared" si="505"/>
        <v>0.36423745511023448</v>
      </c>
    </row>
    <row r="375" spans="1:66" x14ac:dyDescent="0.25">
      <c r="A375" t="s">
        <v>288</v>
      </c>
      <c r="B375" t="s">
        <v>312</v>
      </c>
      <c r="C375" t="s">
        <v>293</v>
      </c>
      <c r="D375" t="s">
        <v>509</v>
      </c>
      <c r="E375">
        <f>VLOOKUP(A375,home!$A$2:$E$405,3,FALSE)</f>
        <v>1.6215999999999999</v>
      </c>
      <c r="F375">
        <f>VLOOKUP(B375,home!$B$2:$E$405,3,FALSE)</f>
        <v>1.3875</v>
      </c>
      <c r="G375">
        <f>VLOOKUP(C375,away!$B$2:$E$405,4,FALSE)</f>
        <v>1.4389000000000001</v>
      </c>
      <c r="H375">
        <f>VLOOKUP(A375,away!$A$2:$E$405,3,FALSE)</f>
        <v>1.2972999999999999</v>
      </c>
      <c r="I375">
        <f>VLOOKUP(C375,away!$B$2:$E$405,3,FALSE)</f>
        <v>0.51390000000000002</v>
      </c>
      <c r="J375">
        <f>VLOOKUP(B375,home!$B$2:$E$405,4,FALSE)</f>
        <v>0.19270000000000001</v>
      </c>
      <c r="K375" s="3">
        <f t="shared" si="450"/>
        <v>3.2374818329999999</v>
      </c>
      <c r="L375" s="3">
        <f t="shared" si="451"/>
        <v>0.12846971196900001</v>
      </c>
      <c r="M375" s="5">
        <f t="shared" si="452"/>
        <v>3.4529144447365205E-2</v>
      </c>
      <c r="N375" s="5">
        <f t="shared" si="453"/>
        <v>0.11178747785737768</v>
      </c>
      <c r="O375" s="5">
        <f t="shared" si="454"/>
        <v>4.4359492416890037E-3</v>
      </c>
      <c r="P375" s="5">
        <f t="shared" si="455"/>
        <v>1.4361305082078276E-2</v>
      </c>
      <c r="Q375" s="5">
        <f t="shared" si="456"/>
        <v>0.18095496436007505</v>
      </c>
      <c r="R375" s="5">
        <f t="shared" si="457"/>
        <v>2.8494256069444508E-4</v>
      </c>
      <c r="S375" s="5">
        <f t="shared" si="458"/>
        <v>1.4932826092384204E-3</v>
      </c>
      <c r="T375" s="5">
        <f t="shared" si="459"/>
        <v>2.3247232150699505E-2</v>
      </c>
      <c r="U375" s="5">
        <f t="shared" si="460"/>
        <v>9.2249636369676582E-4</v>
      </c>
      <c r="V375" s="5">
        <f t="shared" si="461"/>
        <v>6.9009294638444843E-5</v>
      </c>
      <c r="W375" s="5">
        <f t="shared" si="462"/>
        <v>0.19527946990230177</v>
      </c>
      <c r="X375" s="5">
        <f t="shared" si="463"/>
        <v>2.5087497251807714E-2</v>
      </c>
      <c r="Y375" s="5">
        <f t="shared" si="464"/>
        <v>1.6114917729814077E-3</v>
      </c>
      <c r="Z375" s="5">
        <f t="shared" si="465"/>
        <v>1.2202162900041551E-5</v>
      </c>
      <c r="AA375" s="5">
        <f t="shared" si="466"/>
        <v>3.9504280712191115E-5</v>
      </c>
      <c r="AB375" s="5">
        <f t="shared" si="467"/>
        <v>6.3947195565725536E-5</v>
      </c>
      <c r="AC375" s="5">
        <f t="shared" si="468"/>
        <v>1.7938895345938684E-6</v>
      </c>
      <c r="AD375" s="5">
        <f t="shared" si="469"/>
        <v>0.15805343404164307</v>
      </c>
      <c r="AE375" s="5">
        <f t="shared" si="470"/>
        <v>2.0305079147041227E-2</v>
      </c>
      <c r="AF375" s="5">
        <f t="shared" si="471"/>
        <v>1.3042938347640671E-3</v>
      </c>
      <c r="AG375" s="5">
        <f t="shared" si="472"/>
        <v>5.5854084425027378E-5</v>
      </c>
      <c r="AH375" s="5">
        <f t="shared" si="473"/>
        <v>3.9190208829178883E-7</v>
      </c>
      <c r="AI375" s="5">
        <f t="shared" si="474"/>
        <v>1.2687758911594283E-6</v>
      </c>
      <c r="AJ375" s="5">
        <f t="shared" si="475"/>
        <v>2.053819448888518E-6</v>
      </c>
      <c r="AK375" s="5">
        <f t="shared" si="476"/>
        <v>2.2164010513462156E-6</v>
      </c>
      <c r="AL375" s="5">
        <f t="shared" si="477"/>
        <v>2.9844463628829707E-8</v>
      </c>
      <c r="AM375" s="5">
        <f t="shared" si="478"/>
        <v>0.1023390242706166</v>
      </c>
      <c r="AN375" s="5">
        <f t="shared" si="479"/>
        <v>1.3147464971234615E-2</v>
      </c>
      <c r="AO375" s="5">
        <f t="shared" si="480"/>
        <v>8.4452551898851367E-4</v>
      </c>
      <c r="AP375" s="5">
        <f t="shared" si="481"/>
        <v>3.6165316724974857E-5</v>
      </c>
      <c r="AQ375" s="5">
        <f t="shared" si="482"/>
        <v>1.1615369557312943E-6</v>
      </c>
      <c r="AR375" s="5">
        <f t="shared" si="483"/>
        <v>1.0069509680579147E-8</v>
      </c>
      <c r="AS375" s="5">
        <f t="shared" si="484"/>
        <v>3.2599854658092621E-8</v>
      </c>
      <c r="AT375" s="5">
        <f t="shared" si="485"/>
        <v>5.2770718607007659E-8</v>
      </c>
      <c r="AU375" s="5">
        <f t="shared" si="486"/>
        <v>5.6948080934847441E-8</v>
      </c>
      <c r="AV375" s="5">
        <f t="shared" si="487"/>
        <v>4.6092094362695561E-8</v>
      </c>
      <c r="AW375" s="5">
        <f t="shared" si="488"/>
        <v>3.4480167570869852E-10</v>
      </c>
      <c r="AX375" s="5">
        <f t="shared" si="489"/>
        <v>5.5220121980511232E-2</v>
      </c>
      <c r="AY375" s="5">
        <f t="shared" si="490"/>
        <v>7.0941131657293235E-3</v>
      </c>
      <c r="AZ375" s="5">
        <f t="shared" si="491"/>
        <v>4.5568933753836841E-4</v>
      </c>
      <c r="BA375" s="5">
        <f t="shared" si="492"/>
        <v>1.9514092646966199E-5</v>
      </c>
      <c r="BB375" s="5">
        <f t="shared" si="493"/>
        <v>6.2674246542303193E-7</v>
      </c>
      <c r="BC375" s="5">
        <f t="shared" si="494"/>
        <v>1.6103484802327575E-8</v>
      </c>
      <c r="BD375" s="5">
        <f t="shared" si="495"/>
        <v>2.1560450138884325E-10</v>
      </c>
      <c r="BE375" s="5">
        <f t="shared" si="496"/>
        <v>6.9801565635940321E-10</v>
      </c>
      <c r="BF375" s="5">
        <f t="shared" si="497"/>
        <v>1.1299065033065697E-9</v>
      </c>
      <c r="BG375" s="5">
        <f t="shared" si="498"/>
        <v>1.219350592481191E-9</v>
      </c>
      <c r="BH375" s="5">
        <f t="shared" si="499"/>
        <v>9.8690634780391068E-10</v>
      </c>
      <c r="BI375" s="5">
        <f t="shared" si="500"/>
        <v>6.3901827437750771E-10</v>
      </c>
      <c r="BJ375" s="8">
        <f t="shared" si="501"/>
        <v>0.89684521744001289</v>
      </c>
      <c r="BK375" s="8">
        <f t="shared" si="502"/>
        <v>5.7548678333047894E-2</v>
      </c>
      <c r="BL375" s="8">
        <f t="shared" si="503"/>
        <v>5.7529739098979354E-3</v>
      </c>
      <c r="BM375" s="8">
        <f t="shared" si="504"/>
        <v>0.60671117547565157</v>
      </c>
      <c r="BN375" s="8">
        <f t="shared" si="505"/>
        <v>0.34635378354927965</v>
      </c>
    </row>
    <row r="376" spans="1:66" x14ac:dyDescent="0.25">
      <c r="A376" t="s">
        <v>288</v>
      </c>
      <c r="B376" t="s">
        <v>320</v>
      </c>
      <c r="C376" t="s">
        <v>316</v>
      </c>
      <c r="D376" t="s">
        <v>509</v>
      </c>
      <c r="E376">
        <f>VLOOKUP(A376,home!$A$2:$E$405,3,FALSE)</f>
        <v>1.6215999999999999</v>
      </c>
      <c r="F376">
        <f>VLOOKUP(B376,home!$B$2:$E$405,3,FALSE)</f>
        <v>1.0278</v>
      </c>
      <c r="G376">
        <f>VLOOKUP(C376,away!$B$2:$E$405,4,FALSE)</f>
        <v>1.3875</v>
      </c>
      <c r="H376">
        <f>VLOOKUP(A376,away!$A$2:$E$405,3,FALSE)</f>
        <v>1.2972999999999999</v>
      </c>
      <c r="I376">
        <f>VLOOKUP(C376,away!$B$2:$E$405,3,FALSE)</f>
        <v>1.5417000000000001</v>
      </c>
      <c r="J376">
        <f>VLOOKUP(B376,home!$B$2:$E$405,4,FALSE)</f>
        <v>1.0278</v>
      </c>
      <c r="K376" s="3">
        <f t="shared" si="450"/>
        <v>2.312519166</v>
      </c>
      <c r="L376" s="3">
        <f t="shared" si="451"/>
        <v>2.0556487279980002</v>
      </c>
      <c r="M376" s="5">
        <f t="shared" si="452"/>
        <v>1.2674440227410958E-2</v>
      </c>
      <c r="N376" s="5">
        <f t="shared" si="453"/>
        <v>2.9309885944209236E-2</v>
      </c>
      <c r="O376" s="5">
        <f t="shared" si="454"/>
        <v>2.6054196931564019E-2</v>
      </c>
      <c r="P376" s="5">
        <f t="shared" si="455"/>
        <v>6.0250829758980183E-2</v>
      </c>
      <c r="Q376" s="5">
        <f t="shared" si="456"/>
        <v>3.3889836499628942E-2</v>
      </c>
      <c r="R376" s="5">
        <f t="shared" si="457"/>
        <v>2.6779138390689492E-2</v>
      </c>
      <c r="S376" s="5">
        <f t="shared" si="458"/>
        <v>7.1604000285446071E-2</v>
      </c>
      <c r="T376" s="5">
        <f t="shared" si="459"/>
        <v>6.9665599292522432E-2</v>
      </c>
      <c r="U376" s="5">
        <f t="shared" si="460"/>
        <v>6.1927270777435837E-2</v>
      </c>
      <c r="V376" s="5">
        <f t="shared" si="461"/>
        <v>3.7820652815630885E-2</v>
      </c>
      <c r="W376" s="5">
        <f t="shared" si="462"/>
        <v>2.6123632145999422E-2</v>
      </c>
      <c r="X376" s="5">
        <f t="shared" si="463"/>
        <v>5.3701011191611379E-2</v>
      </c>
      <c r="Y376" s="5">
        <f t="shared" si="464"/>
        <v>5.5195207674121158E-2</v>
      </c>
      <c r="Z376" s="5">
        <f t="shared" si="465"/>
        <v>1.8349500589901094E-2</v>
      </c>
      <c r="AA376" s="5">
        <f t="shared" si="466"/>
        <v>4.2433571800674585E-2</v>
      </c>
      <c r="AB376" s="5">
        <f t="shared" si="467"/>
        <v>4.9064224035448564E-2</v>
      </c>
      <c r="AC376" s="5">
        <f t="shared" si="468"/>
        <v>1.1236816346925724E-2</v>
      </c>
      <c r="AD376" s="5">
        <f t="shared" si="469"/>
        <v>1.5102850005789346E-2</v>
      </c>
      <c r="AE376" s="5">
        <f t="shared" si="470"/>
        <v>3.1046154403545457E-2</v>
      </c>
      <c r="AF376" s="5">
        <f t="shared" si="471"/>
        <v>3.1909993904438869E-2</v>
      </c>
      <c r="AG376" s="5">
        <f t="shared" si="472"/>
        <v>2.1865246126694576E-2</v>
      </c>
      <c r="AH376" s="5">
        <f t="shared" si="473"/>
        <v>9.4300318867571835E-3</v>
      </c>
      <c r="AI376" s="5">
        <f t="shared" si="474"/>
        <v>2.1807129474117126E-2</v>
      </c>
      <c r="AJ376" s="5">
        <f t="shared" si="475"/>
        <v>2.5214702432169684E-2</v>
      </c>
      <c r="AK376" s="5">
        <f t="shared" si="476"/>
        <v>1.9436494213126401E-2</v>
      </c>
      <c r="AL376" s="5">
        <f t="shared" si="477"/>
        <v>2.1366703273801167E-3</v>
      </c>
      <c r="AM376" s="5">
        <f t="shared" si="478"/>
        <v>6.985126019922217E-3</v>
      </c>
      <c r="AN376" s="5">
        <f t="shared" si="479"/>
        <v>1.4358965417758839E-2</v>
      </c>
      <c r="AO376" s="5">
        <f t="shared" si="480"/>
        <v>1.4758494498191617E-2</v>
      </c>
      <c r="AP376" s="5">
        <f t="shared" si="481"/>
        <v>1.0112760147457697E-2</v>
      </c>
      <c r="AQ376" s="5">
        <f t="shared" si="482"/>
        <v>5.1970706334175699E-3</v>
      </c>
      <c r="AR376" s="5">
        <f t="shared" si="483"/>
        <v>3.876966610598595E-3</v>
      </c>
      <c r="AS376" s="5">
        <f t="shared" si="484"/>
        <v>8.9655595929513093E-3</v>
      </c>
      <c r="AT376" s="5">
        <f t="shared" si="485"/>
        <v>1.0366514196307533E-2</v>
      </c>
      <c r="AU376" s="5">
        <f t="shared" si="486"/>
        <v>7.9909209211907507E-3</v>
      </c>
      <c r="AV376" s="5">
        <f t="shared" si="487"/>
        <v>4.6197894460609972E-3</v>
      </c>
      <c r="AW376" s="5">
        <f t="shared" si="488"/>
        <v>2.8214298890829204E-4</v>
      </c>
      <c r="AX376" s="5">
        <f t="shared" si="489"/>
        <v>2.6922062996659027E-3</v>
      </c>
      <c r="AY376" s="5">
        <f t="shared" si="490"/>
        <v>5.5342304554164157E-3</v>
      </c>
      <c r="AZ376" s="5">
        <f t="shared" si="491"/>
        <v>5.688216898062275E-3</v>
      </c>
      <c r="BA376" s="5">
        <f t="shared" si="492"/>
        <v>3.897658610359483E-3</v>
      </c>
      <c r="BB376" s="5">
        <f t="shared" si="493"/>
        <v>2.003054241138981E-3</v>
      </c>
      <c r="BC376" s="5">
        <f t="shared" si="494"/>
        <v>8.2351518058166868E-4</v>
      </c>
      <c r="BD376" s="5">
        <f t="shared" si="495"/>
        <v>1.3282802469279549E-3</v>
      </c>
      <c r="BE376" s="5">
        <f t="shared" si="496"/>
        <v>3.0716735288401076E-3</v>
      </c>
      <c r="BF376" s="5">
        <f t="shared" si="497"/>
        <v>3.5516519535688023E-3</v>
      </c>
      <c r="BG376" s="5">
        <f t="shared" si="498"/>
        <v>2.737754404529732E-3</v>
      </c>
      <c r="BH376" s="5">
        <f t="shared" si="499"/>
        <v>1.5827773830689809E-3</v>
      </c>
      <c r="BI376" s="5">
        <f t="shared" si="500"/>
        <v>7.3204060677166871E-4</v>
      </c>
      <c r="BJ376" s="8">
        <f t="shared" si="501"/>
        <v>0.43986071559053347</v>
      </c>
      <c r="BK376" s="8">
        <f t="shared" si="502"/>
        <v>0.20125764021719036</v>
      </c>
      <c r="BL376" s="8">
        <f t="shared" si="503"/>
        <v>0.33097068883279929</v>
      </c>
      <c r="BM376" s="8">
        <f t="shared" si="504"/>
        <v>0.79622813001143333</v>
      </c>
      <c r="BN376" s="8">
        <f t="shared" si="505"/>
        <v>0.18895832775248281</v>
      </c>
    </row>
    <row r="377" spans="1:66" x14ac:dyDescent="0.25">
      <c r="A377" t="s">
        <v>288</v>
      </c>
      <c r="B377" t="s">
        <v>355</v>
      </c>
      <c r="C377" t="s">
        <v>354</v>
      </c>
      <c r="D377" t="s">
        <v>509</v>
      </c>
      <c r="E377">
        <f>VLOOKUP(A377,home!$A$2:$E$405,3,FALSE)</f>
        <v>1.6215999999999999</v>
      </c>
      <c r="F377">
        <f>VLOOKUP(B377,home!$B$2:$E$405,3,FALSE)</f>
        <v>1.5417000000000001</v>
      </c>
      <c r="G377">
        <f>VLOOKUP(C377,away!$B$2:$E$405,4,FALSE)</f>
        <v>1.0791999999999999</v>
      </c>
      <c r="H377">
        <f>VLOOKUP(A377,away!$A$2:$E$405,3,FALSE)</f>
        <v>1.2972999999999999</v>
      </c>
      <c r="I377">
        <f>VLOOKUP(C377,away!$B$2:$E$405,3,FALSE)</f>
        <v>0.96350000000000002</v>
      </c>
      <c r="J377">
        <f>VLOOKUP(B377,home!$B$2:$E$405,4,FALSE)</f>
        <v>0.77080000000000004</v>
      </c>
      <c r="K377" s="3">
        <f t="shared" si="450"/>
        <v>2.6980223610239999</v>
      </c>
      <c r="L377" s="3">
        <f t="shared" si="451"/>
        <v>0.96346034233999989</v>
      </c>
      <c r="M377" s="5">
        <f t="shared" si="452"/>
        <v>2.5694387314499214E-2</v>
      </c>
      <c r="N377" s="5">
        <f t="shared" si="453"/>
        <v>6.9324031527330285E-2</v>
      </c>
      <c r="O377" s="5">
        <f t="shared" si="454"/>
        <v>2.4755523198243964E-2</v>
      </c>
      <c r="P377" s="5">
        <f t="shared" si="455"/>
        <v>6.6790955147710593E-2</v>
      </c>
      <c r="Q377" s="5">
        <f t="shared" si="456"/>
        <v>9.351889360853495E-2</v>
      </c>
      <c r="R377" s="5">
        <f t="shared" si="457"/>
        <v>1.1925482427692967E-2</v>
      </c>
      <c r="S377" s="5">
        <f t="shared" si="458"/>
        <v>4.3404729162642347E-2</v>
      </c>
      <c r="T377" s="5">
        <f t="shared" si="459"/>
        <v>9.0101745251337115E-2</v>
      </c>
      <c r="U377" s="5">
        <f t="shared" si="460"/>
        <v>3.2175218255914406E-2</v>
      </c>
      <c r="V377" s="5">
        <f t="shared" si="461"/>
        <v>1.2536431414276027E-2</v>
      </c>
      <c r="W377" s="5">
        <f t="shared" si="462"/>
        <v>8.4105355378017235E-2</v>
      </c>
      <c r="X377" s="5">
        <f t="shared" si="463"/>
        <v>8.1032174485131836E-2</v>
      </c>
      <c r="Y377" s="5">
        <f t="shared" si="464"/>
        <v>3.9035643284999859E-2</v>
      </c>
      <c r="Z377" s="5">
        <f t="shared" si="465"/>
        <v>3.8299097941182402E-3</v>
      </c>
      <c r="AA377" s="5">
        <f t="shared" si="466"/>
        <v>1.0333182265235837E-2</v>
      </c>
      <c r="AB377" s="5">
        <f t="shared" si="467"/>
        <v>1.3939578406071461E-2</v>
      </c>
      <c r="AC377" s="5">
        <f t="shared" si="468"/>
        <v>2.0367294081934688E-3</v>
      </c>
      <c r="AD377" s="5">
        <f t="shared" si="469"/>
        <v>5.6729532372940164E-2</v>
      </c>
      <c r="AE377" s="5">
        <f t="shared" si="470"/>
        <v>5.4656654680821037E-2</v>
      </c>
      <c r="AF377" s="5">
        <f t="shared" si="471"/>
        <v>2.6329759614971495E-2</v>
      </c>
      <c r="AG377" s="5">
        <f t="shared" si="472"/>
        <v>8.4558930707901141E-3</v>
      </c>
      <c r="AH377" s="5">
        <f t="shared" si="473"/>
        <v>9.2249155034311938E-4</v>
      </c>
      <c r="AI377" s="5">
        <f t="shared" si="474"/>
        <v>2.4889028306814332E-3</v>
      </c>
      <c r="AJ377" s="5">
        <f t="shared" si="475"/>
        <v>3.3575577457972193E-3</v>
      </c>
      <c r="AK377" s="5">
        <f t="shared" si="476"/>
        <v>3.0195886255300771E-3</v>
      </c>
      <c r="AL377" s="5">
        <f t="shared" si="477"/>
        <v>2.117740359178118E-4</v>
      </c>
      <c r="AM377" s="5">
        <f t="shared" si="478"/>
        <v>3.0611509374525486E-2</v>
      </c>
      <c r="AN377" s="5">
        <f t="shared" si="479"/>
        <v>2.9492975301524442E-2</v>
      </c>
      <c r="AO377" s="5">
        <f t="shared" si="480"/>
        <v>1.4207656040315948E-2</v>
      </c>
      <c r="AP377" s="5">
        <f t="shared" si="481"/>
        <v>4.562837717483924E-3</v>
      </c>
      <c r="AQ377" s="5">
        <f t="shared" si="482"/>
        <v>1.099028297332231E-3</v>
      </c>
      <c r="AR377" s="5">
        <f t="shared" si="483"/>
        <v>1.7775680497986789E-4</v>
      </c>
      <c r="AS377" s="5">
        <f t="shared" si="484"/>
        <v>4.7959183465986593E-4</v>
      </c>
      <c r="AT377" s="5">
        <f t="shared" si="485"/>
        <v>6.4697474703842171E-4</v>
      </c>
      <c r="AU377" s="5">
        <f t="shared" si="486"/>
        <v>5.818507781758358E-4</v>
      </c>
      <c r="AV377" s="5">
        <f t="shared" si="487"/>
        <v>3.9246160257440512E-4</v>
      </c>
      <c r="AW377" s="5">
        <f t="shared" si="488"/>
        <v>1.5291482793613928E-5</v>
      </c>
      <c r="AX377" s="5">
        <f t="shared" si="489"/>
        <v>1.3765089466194251E-2</v>
      </c>
      <c r="AY377" s="5">
        <f t="shared" si="490"/>
        <v>1.3262117809440241E-2</v>
      </c>
      <c r="AZ377" s="5">
        <f t="shared" si="491"/>
        <v>6.3887622824183501E-3</v>
      </c>
      <c r="BA377" s="5">
        <f t="shared" si="492"/>
        <v>2.0517730319158881E-3</v>
      </c>
      <c r="BB377" s="5">
        <f t="shared" si="493"/>
        <v>4.9420048693341512E-4</v>
      </c>
      <c r="BC377" s="5">
        <f t="shared" si="494"/>
        <v>9.5228514065092595E-5</v>
      </c>
      <c r="BD377" s="5">
        <f t="shared" si="495"/>
        <v>2.8543605363194673E-5</v>
      </c>
      <c r="BE377" s="5">
        <f t="shared" si="496"/>
        <v>7.7011285534143813E-5</v>
      </c>
      <c r="BF377" s="5">
        <f t="shared" si="497"/>
        <v>1.0388908521116205E-4</v>
      </c>
      <c r="BG377" s="5">
        <f t="shared" si="498"/>
        <v>9.3431691655347654E-5</v>
      </c>
      <c r="BH377" s="5">
        <f t="shared" si="499"/>
        <v>6.3020198328606864E-5</v>
      </c>
      <c r="BI377" s="5">
        <f t="shared" si="500"/>
        <v>3.4005980857349718E-5</v>
      </c>
      <c r="BJ377" s="8">
        <f t="shared" si="501"/>
        <v>0.71932086159702313</v>
      </c>
      <c r="BK377" s="8">
        <f t="shared" si="502"/>
        <v>0.1639371242926797</v>
      </c>
      <c r="BL377" s="8">
        <f t="shared" si="503"/>
        <v>0.10559606291988866</v>
      </c>
      <c r="BM377" s="8">
        <f t="shared" si="504"/>
        <v>0.68742785905305137</v>
      </c>
      <c r="BN377" s="8">
        <f t="shared" si="505"/>
        <v>0.29200927322401199</v>
      </c>
    </row>
    <row r="378" spans="1:66" x14ac:dyDescent="0.25">
      <c r="A378" t="s">
        <v>288</v>
      </c>
      <c r="B378" t="s">
        <v>357</v>
      </c>
      <c r="C378" t="s">
        <v>476</v>
      </c>
      <c r="D378" t="s">
        <v>509</v>
      </c>
      <c r="E378">
        <f>VLOOKUP(A378,home!$A$2:$E$405,3,FALSE)</f>
        <v>1.6215999999999999</v>
      </c>
      <c r="F378">
        <f>VLOOKUP(B378,home!$B$2:$E$405,3,FALSE)</f>
        <v>1.2333000000000001</v>
      </c>
      <c r="G378">
        <f>VLOOKUP(C378,away!$B$2:$E$405,4,FALSE)</f>
        <v>0.77080000000000004</v>
      </c>
      <c r="H378">
        <f>VLOOKUP(A378,away!$A$2:$E$405,3,FALSE)</f>
        <v>1.2972999999999999</v>
      </c>
      <c r="I378">
        <f>VLOOKUP(C378,away!$B$2:$E$405,3,FALSE)</f>
        <v>0.96350000000000002</v>
      </c>
      <c r="J378">
        <f>VLOOKUP(B378,home!$B$2:$E$405,4,FALSE)</f>
        <v>1.1561999999999999</v>
      </c>
      <c r="K378" s="3">
        <f t="shared" si="450"/>
        <v>1.5415377810240001</v>
      </c>
      <c r="L378" s="3">
        <f t="shared" si="451"/>
        <v>1.4451905135099996</v>
      </c>
      <c r="M378" s="5">
        <f t="shared" si="452"/>
        <v>5.045223183873309E-2</v>
      </c>
      <c r="N378" s="5">
        <f t="shared" si="453"/>
        <v>7.7774021516389014E-2</v>
      </c>
      <c r="O378" s="5">
        <f t="shared" si="454"/>
        <v>7.2913086838744229E-2</v>
      </c>
      <c r="P378" s="5">
        <f t="shared" si="455"/>
        <v>0.11239827809300799</v>
      </c>
      <c r="Q378" s="5">
        <f t="shared" si="456"/>
        <v>5.9945796274843588E-2</v>
      </c>
      <c r="R378" s="5">
        <f t="shared" si="457"/>
        <v>5.2686650705041992E-2</v>
      </c>
      <c r="S378" s="5">
        <f t="shared" si="458"/>
        <v>6.2600664320732274E-2</v>
      </c>
      <c r="T378" s="5">
        <f t="shared" si="459"/>
        <v>8.6633096101207022E-2</v>
      </c>
      <c r="U378" s="5">
        <f t="shared" si="460"/>
        <v>8.1218462617436996E-2</v>
      </c>
      <c r="V378" s="5">
        <f t="shared" si="461"/>
        <v>1.5495860849612802E-2</v>
      </c>
      <c r="W378" s="5">
        <f t="shared" si="462"/>
        <v>3.0802903257079729E-2</v>
      </c>
      <c r="X378" s="5">
        <f t="shared" si="463"/>
        <v>4.4516063575697894E-2</v>
      </c>
      <c r="Y378" s="5">
        <f t="shared" si="464"/>
        <v>3.2167096389203322E-2</v>
      </c>
      <c r="Z378" s="5">
        <f t="shared" si="465"/>
        <v>2.5380749262513876E-2</v>
      </c>
      <c r="AA378" s="5">
        <f t="shared" si="466"/>
        <v>3.9125383898862165E-2</v>
      </c>
      <c r="AB378" s="5">
        <f t="shared" si="467"/>
        <v>3.0156628738582065E-2</v>
      </c>
      <c r="AC378" s="5">
        <f t="shared" si="468"/>
        <v>2.1576202052772642E-3</v>
      </c>
      <c r="AD378" s="5">
        <f t="shared" si="469"/>
        <v>1.1870959784003906E-2</v>
      </c>
      <c r="AE378" s="5">
        <f t="shared" si="470"/>
        <v>1.7155798466101158E-2</v>
      </c>
      <c r="AF378" s="5">
        <f t="shared" si="471"/>
        <v>1.2396698597449398E-2</v>
      </c>
      <c r="AG378" s="5">
        <f t="shared" si="472"/>
        <v>5.9718637372921969E-3</v>
      </c>
      <c r="AH378" s="5">
        <f t="shared" si="473"/>
        <v>9.1700045149902439E-3</v>
      </c>
      <c r="AI378" s="5">
        <f t="shared" si="474"/>
        <v>1.4135908412018122E-2</v>
      </c>
      <c r="AJ378" s="5">
        <f t="shared" si="475"/>
        <v>1.0895518443110458E-2</v>
      </c>
      <c r="AK378" s="5">
        <f t="shared" si="476"/>
        <v>5.5986177746328563E-3</v>
      </c>
      <c r="AL378" s="5">
        <f t="shared" si="477"/>
        <v>1.9227121339410422E-4</v>
      </c>
      <c r="AM378" s="5">
        <f t="shared" si="478"/>
        <v>3.659906600811703E-3</v>
      </c>
      <c r="AN378" s="5">
        <f t="shared" si="479"/>
        <v>5.2892622998257019E-3</v>
      </c>
      <c r="AO378" s="5">
        <f t="shared" si="480"/>
        <v>3.8219958495870946E-3</v>
      </c>
      <c r="AP378" s="5">
        <f t="shared" si="481"/>
        <v>1.8411707148326204E-3</v>
      </c>
      <c r="AQ378" s="5">
        <f t="shared" si="482"/>
        <v>6.6521061270713195E-4</v>
      </c>
      <c r="AR378" s="5">
        <f t="shared" si="483"/>
        <v>2.6504807067815519E-3</v>
      </c>
      <c r="AS378" s="5">
        <f t="shared" si="484"/>
        <v>4.0858161473789562E-3</v>
      </c>
      <c r="AT378" s="5">
        <f t="shared" si="485"/>
        <v>3.1492199787512931E-3</v>
      </c>
      <c r="AU378" s="5">
        <f t="shared" si="486"/>
        <v>1.6182138593335729E-3</v>
      </c>
      <c r="AV378" s="5">
        <f t="shared" si="487"/>
        <v>6.2363445048483972E-4</v>
      </c>
      <c r="AW378" s="5">
        <f t="shared" si="488"/>
        <v>1.1898467853617152E-5</v>
      </c>
      <c r="AX378" s="5">
        <f t="shared" si="489"/>
        <v>9.4031405002839336E-4</v>
      </c>
      <c r="AY378" s="5">
        <f t="shared" si="490"/>
        <v>1.3589329448212011E-3</v>
      </c>
      <c r="AZ378" s="5">
        <f t="shared" si="491"/>
        <v>9.8195850017590396E-4</v>
      </c>
      <c r="BA378" s="5">
        <f t="shared" si="492"/>
        <v>4.7303903637157467E-4</v>
      </c>
      <c r="BB378" s="5">
        <f t="shared" si="493"/>
        <v>1.7090788197102785E-4</v>
      </c>
      <c r="BC378" s="5">
        <f t="shared" si="494"/>
        <v>4.9398889941723203E-5</v>
      </c>
      <c r="BD378" s="5">
        <f t="shared" si="495"/>
        <v>6.3840826228032954E-4</v>
      </c>
      <c r="BE378" s="5">
        <f t="shared" si="496"/>
        <v>9.8413045602300706E-4</v>
      </c>
      <c r="BF378" s="5">
        <f t="shared" si="497"/>
        <v>7.5853713970792187E-4</v>
      </c>
      <c r="BG378" s="5">
        <f t="shared" si="498"/>
        <v>3.8977121972321409E-4</v>
      </c>
      <c r="BH378" s="5">
        <f t="shared" si="499"/>
        <v>1.5021176528978532E-4</v>
      </c>
      <c r="BI378" s="5">
        <f t="shared" si="500"/>
        <v>4.6311422269702695E-5</v>
      </c>
      <c r="BJ378" s="8">
        <f t="shared" si="501"/>
        <v>0.39848639508034134</v>
      </c>
      <c r="BK378" s="8">
        <f t="shared" si="502"/>
        <v>0.24465585946557872</v>
      </c>
      <c r="BL378" s="8">
        <f t="shared" si="503"/>
        <v>0.33099499735144328</v>
      </c>
      <c r="BM378" s="8">
        <f t="shared" si="504"/>
        <v>0.57200090141614979</v>
      </c>
      <c r="BN378" s="8">
        <f t="shared" si="505"/>
        <v>0.42617006526675988</v>
      </c>
    </row>
    <row r="379" spans="1:66" x14ac:dyDescent="0.25">
      <c r="A379" t="s">
        <v>285</v>
      </c>
      <c r="B379" t="s">
        <v>305</v>
      </c>
      <c r="C379" t="s">
        <v>317</v>
      </c>
      <c r="D379" t="s">
        <v>509</v>
      </c>
      <c r="E379">
        <f>VLOOKUP(A379,home!$A$2:$E$405,3,FALSE)</f>
        <v>1.35</v>
      </c>
      <c r="F379">
        <f>VLOOKUP(B379,home!$B$2:$E$405,3,FALSE)</f>
        <v>1.4815</v>
      </c>
      <c r="G379">
        <f>VLOOKUP(C379,away!$B$2:$E$405,4,FALSE)</f>
        <v>0.98770000000000002</v>
      </c>
      <c r="H379">
        <f>VLOOKUP(A379,away!$A$2:$E$405,3,FALSE)</f>
        <v>1.3</v>
      </c>
      <c r="I379">
        <f>VLOOKUP(C379,away!$B$2:$E$405,3,FALSE)</f>
        <v>1.0256000000000001</v>
      </c>
      <c r="J379">
        <f>VLOOKUP(B379,home!$B$2:$E$405,4,FALSE)</f>
        <v>1.5385</v>
      </c>
      <c r="K379" s="3">
        <f t="shared" si="450"/>
        <v>1.9754246925000005</v>
      </c>
      <c r="L379" s="3">
        <f t="shared" si="451"/>
        <v>2.0512512800000002</v>
      </c>
      <c r="M379" s="5">
        <f t="shared" si="452"/>
        <v>1.7833510619808975E-2</v>
      </c>
      <c r="N379" s="5">
        <f t="shared" si="453"/>
        <v>3.5228757232331633E-2</v>
      </c>
      <c r="O379" s="5">
        <f t="shared" si="454"/>
        <v>3.6581011485776756E-2</v>
      </c>
      <c r="P379" s="5">
        <f t="shared" si="455"/>
        <v>7.2263033365629531E-2</v>
      </c>
      <c r="Q379" s="5">
        <f t="shared" si="456"/>
        <v>3.4795878461417955E-2</v>
      </c>
      <c r="R379" s="5">
        <f t="shared" si="457"/>
        <v>3.7518423316947151E-2</v>
      </c>
      <c r="S379" s="5">
        <f t="shared" si="458"/>
        <v>7.3204122599978924E-2</v>
      </c>
      <c r="T379" s="5">
        <f t="shared" si="459"/>
        <v>7.1375090232708008E-2</v>
      </c>
      <c r="U379" s="5">
        <f t="shared" si="460"/>
        <v>7.4114819843965174E-2</v>
      </c>
      <c r="V379" s="5">
        <f t="shared" si="461"/>
        <v>3.2958874551274268E-2</v>
      </c>
      <c r="W379" s="5">
        <f t="shared" si="462"/>
        <v>2.291221250330466E-2</v>
      </c>
      <c r="X379" s="5">
        <f t="shared" si="463"/>
        <v>4.6998705225035693E-2</v>
      </c>
      <c r="Y379" s="5">
        <f t="shared" si="464"/>
        <v>4.8203077125598591E-2</v>
      </c>
      <c r="Z379" s="5">
        <f t="shared" si="465"/>
        <v>2.5653237950823225E-2</v>
      </c>
      <c r="AA379" s="5">
        <f t="shared" si="466"/>
        <v>5.0676039690634306E-2</v>
      </c>
      <c r="AB379" s="5">
        <f t="shared" si="467"/>
        <v>5.0053350061494556E-2</v>
      </c>
      <c r="AC379" s="5">
        <f t="shared" si="468"/>
        <v>8.3470253774192132E-3</v>
      </c>
      <c r="AD379" s="5">
        <f t="shared" si="469"/>
        <v>1.1315337584708809E-2</v>
      </c>
      <c r="AE379" s="5">
        <f t="shared" si="470"/>
        <v>2.3210600704266053E-2</v>
      </c>
      <c r="AF379" s="5">
        <f t="shared" si="471"/>
        <v>2.3805387202097333E-2</v>
      </c>
      <c r="AG379" s="5">
        <f t="shared" si="472"/>
        <v>1.6276943656399253E-2</v>
      </c>
      <c r="AH379" s="5">
        <f t="shared" si="473"/>
        <v>1.3155309295692683E-2</v>
      </c>
      <c r="AI379" s="5">
        <f t="shared" si="474"/>
        <v>2.5987322820186114E-2</v>
      </c>
      <c r="AJ379" s="5">
        <f t="shared" si="475"/>
        <v>2.5667999595482202E-2</v>
      </c>
      <c r="AK379" s="5">
        <f t="shared" si="476"/>
        <v>1.6901733402665195E-2</v>
      </c>
      <c r="AL379" s="5">
        <f t="shared" si="477"/>
        <v>1.3529167334718807E-3</v>
      </c>
      <c r="AM379" s="5">
        <f t="shared" si="478"/>
        <v>4.47051945376142E-3</v>
      </c>
      <c r="AN379" s="5">
        <f t="shared" si="479"/>
        <v>9.1701587517930144E-3</v>
      </c>
      <c r="AO379" s="5">
        <f t="shared" si="480"/>
        <v>9.4051499387093149E-3</v>
      </c>
      <c r="AP379" s="5">
        <f t="shared" si="481"/>
        <v>6.4307752834564663E-3</v>
      </c>
      <c r="AQ379" s="5">
        <f t="shared" si="482"/>
        <v>3.2977840078956106E-3</v>
      </c>
      <c r="AR379" s="5">
        <f t="shared" si="483"/>
        <v>5.3969690063171046E-3</v>
      </c>
      <c r="AS379" s="5">
        <f t="shared" si="484"/>
        <v>1.0661305839735999E-2</v>
      </c>
      <c r="AT379" s="5">
        <f t="shared" si="485"/>
        <v>1.0530303405054476E-2</v>
      </c>
      <c r="AU379" s="5">
        <f t="shared" si="486"/>
        <v>6.9339404552871504E-3</v>
      </c>
      <c r="AV379" s="5">
        <f t="shared" si="487"/>
        <v>3.4243692979247305E-3</v>
      </c>
      <c r="AW379" s="5">
        <f t="shared" si="488"/>
        <v>1.5228176813375388E-4</v>
      </c>
      <c r="AX379" s="5">
        <f t="shared" si="489"/>
        <v>1.4718624195436555E-3</v>
      </c>
      <c r="AY379" s="5">
        <f t="shared" si="490"/>
        <v>3.0191596720728206E-3</v>
      </c>
      <c r="AZ379" s="5">
        <f t="shared" si="491"/>
        <v>3.0965275709318777E-3</v>
      </c>
      <c r="BA379" s="5">
        <f t="shared" si="492"/>
        <v>2.1172520478097679E-3</v>
      </c>
      <c r="BB379" s="5">
        <f t="shared" si="493"/>
        <v>1.0857539932881022E-3</v>
      </c>
      <c r="BC379" s="5">
        <f t="shared" si="494"/>
        <v>4.4543085369946639E-4</v>
      </c>
      <c r="BD379" s="5">
        <f t="shared" si="495"/>
        <v>1.8450899303880486E-3</v>
      </c>
      <c r="BE379" s="5">
        <f t="shared" si="496"/>
        <v>3.6448362083716579E-3</v>
      </c>
      <c r="BF379" s="5">
        <f t="shared" si="497"/>
        <v>3.6000497230677256E-3</v>
      </c>
      <c r="BG379" s="5">
        <f t="shared" si="498"/>
        <v>2.3705423723919257E-3</v>
      </c>
      <c r="BH379" s="5">
        <f t="shared" si="499"/>
        <v>1.1707069842601344E-3</v>
      </c>
      <c r="BI379" s="5">
        <f t="shared" si="500"/>
        <v>4.6252869687793581E-4</v>
      </c>
      <c r="BJ379" s="8">
        <f t="shared" si="501"/>
        <v>0.37813236392082955</v>
      </c>
      <c r="BK379" s="8">
        <f t="shared" si="502"/>
        <v>0.20897864291965559</v>
      </c>
      <c r="BL379" s="8">
        <f t="shared" si="503"/>
        <v>0.38069665143252107</v>
      </c>
      <c r="BM379" s="8">
        <f t="shared" si="504"/>
        <v>0.75637340383797824</v>
      </c>
      <c r="BN379" s="8">
        <f t="shared" si="505"/>
        <v>0.234220614481912</v>
      </c>
    </row>
    <row r="380" spans="1:66" x14ac:dyDescent="0.25">
      <c r="A380" t="s">
        <v>285</v>
      </c>
      <c r="B380" t="s">
        <v>362</v>
      </c>
      <c r="C380" t="s">
        <v>364</v>
      </c>
      <c r="D380" t="s">
        <v>509</v>
      </c>
      <c r="E380">
        <f>VLOOKUP(A380,home!$A$2:$E$405,3,FALSE)</f>
        <v>1.35</v>
      </c>
      <c r="F380">
        <f>VLOOKUP(B380,home!$B$2:$E$405,3,FALSE)</f>
        <v>0.24690000000000001</v>
      </c>
      <c r="G380">
        <f>VLOOKUP(C380,away!$B$2:$E$405,4,FALSE)</f>
        <v>0.1852</v>
      </c>
      <c r="H380">
        <f>VLOOKUP(A380,away!$A$2:$E$405,3,FALSE)</f>
        <v>1.3</v>
      </c>
      <c r="I380">
        <f>VLOOKUP(C380,away!$B$2:$E$405,3,FALSE)</f>
        <v>0.96150000000000002</v>
      </c>
      <c r="J380">
        <f>VLOOKUP(B380,home!$B$2:$E$405,4,FALSE)</f>
        <v>1.0256000000000001</v>
      </c>
      <c r="K380" s="3">
        <f t="shared" si="450"/>
        <v>6.1729938000000005E-2</v>
      </c>
      <c r="L380" s="3">
        <f t="shared" si="451"/>
        <v>1.2819487200000002</v>
      </c>
      <c r="M380" s="5">
        <f t="shared" si="452"/>
        <v>0.26088419746280744</v>
      </c>
      <c r="N380" s="5">
        <f t="shared" si="453"/>
        <v>1.6104365334558866E-2</v>
      </c>
      <c r="O380" s="5">
        <f t="shared" si="454"/>
        <v>0.33444016300567325</v>
      </c>
      <c r="P380" s="5">
        <f t="shared" si="455"/>
        <v>2.064497052705011E-2</v>
      </c>
      <c r="Q380" s="5">
        <f t="shared" si="456"/>
        <v>4.9706073681583406E-4</v>
      </c>
      <c r="R380" s="5">
        <f t="shared" si="457"/>
        <v>0.21436756944085716</v>
      </c>
      <c r="S380" s="5">
        <f t="shared" si="458"/>
        <v>4.0843294861078196E-4</v>
      </c>
      <c r="T380" s="5">
        <f t="shared" si="459"/>
        <v>6.3720637532331537E-4</v>
      </c>
      <c r="U380" s="5">
        <f t="shared" si="460"/>
        <v>1.3232896770794811E-2</v>
      </c>
      <c r="V380" s="5">
        <f t="shared" si="461"/>
        <v>3.5912426826201201E-6</v>
      </c>
      <c r="W380" s="5">
        <f t="shared" si="462"/>
        <v>1.0227842821958589E-5</v>
      </c>
      <c r="X380" s="5">
        <f t="shared" si="463"/>
        <v>1.3111570013971002E-5</v>
      </c>
      <c r="Y380" s="5">
        <f t="shared" si="464"/>
        <v>8.4041801983002557E-6</v>
      </c>
      <c r="Z380" s="5">
        <f t="shared" si="465"/>
        <v>9.1602743751405993E-2</v>
      </c>
      <c r="AA380" s="5">
        <f t="shared" si="466"/>
        <v>5.6546316924041811E-3</v>
      </c>
      <c r="AB380" s="5">
        <f t="shared" si="467"/>
        <v>1.745300318924726E-4</v>
      </c>
      <c r="AC380" s="5">
        <f t="shared" si="468"/>
        <v>1.7761975442367148E-8</v>
      </c>
      <c r="AD380" s="5">
        <f t="shared" si="469"/>
        <v>1.5784102581831218E-7</v>
      </c>
      <c r="AE380" s="5">
        <f t="shared" si="470"/>
        <v>2.0234410101127229E-7</v>
      </c>
      <c r="AF380" s="5">
        <f t="shared" si="471"/>
        <v>1.2969738064547564E-7</v>
      </c>
      <c r="AG380" s="5">
        <f t="shared" si="472"/>
        <v>5.5421797035273433E-8</v>
      </c>
      <c r="AH380" s="5">
        <f t="shared" si="473"/>
        <v>2.9357505025150742E-2</v>
      </c>
      <c r="AI380" s="5">
        <f t="shared" si="474"/>
        <v>1.812236965037244E-3</v>
      </c>
      <c r="AJ380" s="5">
        <f t="shared" si="475"/>
        <v>5.5934637746528625E-5</v>
      </c>
      <c r="AK380" s="5">
        <f t="shared" si="476"/>
        <v>1.1509472400485578E-6</v>
      </c>
      <c r="AL380" s="5">
        <f t="shared" si="477"/>
        <v>5.6223483534242801E-11</v>
      </c>
      <c r="AM380" s="5">
        <f t="shared" si="478"/>
        <v>1.9487033475241627E-9</v>
      </c>
      <c r="AN380" s="5">
        <f t="shared" si="479"/>
        <v>2.4981377620183159E-9</v>
      </c>
      <c r="AO380" s="5">
        <f t="shared" si="480"/>
        <v>1.601242253201523E-9</v>
      </c>
      <c r="AP380" s="5">
        <f t="shared" si="481"/>
        <v>6.8423681896720277E-10</v>
      </c>
      <c r="AQ380" s="5">
        <f t="shared" si="482"/>
        <v>2.1928912856296942E-10</v>
      </c>
      <c r="AR380" s="5">
        <f t="shared" si="483"/>
        <v>7.526963197877109E-3</v>
      </c>
      <c r="AS380" s="5">
        <f t="shared" si="484"/>
        <v>4.6463897153323577E-4</v>
      </c>
      <c r="AT380" s="5">
        <f t="shared" si="485"/>
        <v>1.4341067452565206E-5</v>
      </c>
      <c r="AU380" s="5">
        <f t="shared" si="486"/>
        <v>2.9509106823355619E-7</v>
      </c>
      <c r="AV380" s="5">
        <f t="shared" si="487"/>
        <v>4.5539883366027985E-9</v>
      </c>
      <c r="AW380" s="5">
        <f t="shared" si="488"/>
        <v>1.2358954788082928E-13</v>
      </c>
      <c r="AX380" s="5">
        <f t="shared" si="489"/>
        <v>2.0048889470509838E-11</v>
      </c>
      <c r="AY380" s="5">
        <f t="shared" si="490"/>
        <v>2.5701648194141568E-11</v>
      </c>
      <c r="AZ380" s="5">
        <f t="shared" si="491"/>
        <v>1.6474097502185052E-11</v>
      </c>
      <c r="BA380" s="5">
        <f t="shared" si="492"/>
        <v>7.0396494020271089E-12</v>
      </c>
      <c r="BB380" s="5">
        <f t="shared" si="493"/>
        <v>2.2561173850443552E-12</v>
      </c>
      <c r="BC380" s="5">
        <f t="shared" si="494"/>
        <v>5.7844535878547152E-13</v>
      </c>
      <c r="BD380" s="5">
        <f t="shared" si="495"/>
        <v>1.6081968061676106E-3</v>
      </c>
      <c r="BE380" s="5">
        <f t="shared" si="496"/>
        <v>9.9273889136524643E-5</v>
      </c>
      <c r="BF380" s="5">
        <f t="shared" si="497"/>
        <v>3.0640855107082701E-6</v>
      </c>
      <c r="BG380" s="5">
        <f t="shared" si="498"/>
        <v>6.3048602867573307E-8</v>
      </c>
      <c r="BH380" s="5">
        <f t="shared" si="499"/>
        <v>9.7299658650048065E-10</v>
      </c>
      <c r="BI380" s="5">
        <f t="shared" si="500"/>
        <v>1.2012603791777267E-11</v>
      </c>
      <c r="BJ380" s="8">
        <f t="shared" si="501"/>
        <v>1.7270928367744919E-2</v>
      </c>
      <c r="BK380" s="8">
        <f t="shared" si="502"/>
        <v>0.28194121002505151</v>
      </c>
      <c r="BL380" s="8">
        <f t="shared" si="503"/>
        <v>0.6088134602131432</v>
      </c>
      <c r="BM380" s="8">
        <f t="shared" si="504"/>
        <v>0.15269001582400446</v>
      </c>
      <c r="BN380" s="8">
        <f t="shared" si="505"/>
        <v>0.8469383265077628</v>
      </c>
    </row>
    <row r="381" spans="1:66" x14ac:dyDescent="0.25">
      <c r="A381" t="s">
        <v>285</v>
      </c>
      <c r="B381" t="s">
        <v>297</v>
      </c>
      <c r="C381" t="s">
        <v>363</v>
      </c>
      <c r="D381" t="s">
        <v>509</v>
      </c>
      <c r="E381">
        <f>VLOOKUP(A381,home!$A$2:$E$405,3,FALSE)</f>
        <v>1.35</v>
      </c>
      <c r="F381">
        <f>VLOOKUP(B381,home!$B$2:$E$405,3,FALSE)</f>
        <v>1.7283999999999999</v>
      </c>
      <c r="G381">
        <f>VLOOKUP(C381,away!$B$2:$E$405,4,FALSE)</f>
        <v>0.92589999999999995</v>
      </c>
      <c r="H381">
        <f>VLOOKUP(A381,away!$A$2:$E$405,3,FALSE)</f>
        <v>1.3</v>
      </c>
      <c r="I381">
        <f>VLOOKUP(C381,away!$B$2:$E$405,3,FALSE)</f>
        <v>0.96150000000000002</v>
      </c>
      <c r="J381">
        <f>VLOOKUP(B381,home!$B$2:$E$405,4,FALSE)</f>
        <v>0</v>
      </c>
      <c r="K381" s="3">
        <f t="shared" si="450"/>
        <v>2.1604395059999999</v>
      </c>
      <c r="L381" s="3">
        <f t="shared" si="451"/>
        <v>0</v>
      </c>
      <c r="M381" s="5">
        <f t="shared" si="452"/>
        <v>0.11527444609220268</v>
      </c>
      <c r="N381" s="5">
        <f t="shared" si="453"/>
        <v>0.24904346736986196</v>
      </c>
      <c r="O381" s="5">
        <f t="shared" si="454"/>
        <v>0</v>
      </c>
      <c r="P381" s="5">
        <f t="shared" si="455"/>
        <v>0</v>
      </c>
      <c r="Q381" s="5">
        <f t="shared" si="456"/>
        <v>0.26902167280853589</v>
      </c>
      <c r="R381" s="5">
        <f t="shared" si="457"/>
        <v>0</v>
      </c>
      <c r="S381" s="5">
        <f t="shared" si="458"/>
        <v>0</v>
      </c>
      <c r="T381" s="5">
        <f t="shared" si="459"/>
        <v>0</v>
      </c>
      <c r="U381" s="5">
        <f t="shared" si="460"/>
        <v>0</v>
      </c>
      <c r="V381" s="5">
        <f t="shared" si="461"/>
        <v>0</v>
      </c>
      <c r="W381" s="5">
        <f t="shared" si="462"/>
        <v>0.19373501663525564</v>
      </c>
      <c r="X381" s="5">
        <f t="shared" si="463"/>
        <v>0</v>
      </c>
      <c r="Y381" s="5">
        <f t="shared" si="464"/>
        <v>0</v>
      </c>
      <c r="Z381" s="5">
        <f t="shared" si="465"/>
        <v>0</v>
      </c>
      <c r="AA381" s="5">
        <f t="shared" si="466"/>
        <v>0</v>
      </c>
      <c r="AB381" s="5">
        <f t="shared" si="467"/>
        <v>0</v>
      </c>
      <c r="AC381" s="5">
        <f t="shared" si="468"/>
        <v>0</v>
      </c>
      <c r="AD381" s="5">
        <f t="shared" si="469"/>
        <v>0.10463819590859338</v>
      </c>
      <c r="AE381" s="5">
        <f t="shared" si="470"/>
        <v>0</v>
      </c>
      <c r="AF381" s="5">
        <f t="shared" si="471"/>
        <v>0</v>
      </c>
      <c r="AG381" s="5">
        <f t="shared" si="472"/>
        <v>0</v>
      </c>
      <c r="AH381" s="5">
        <f t="shared" si="473"/>
        <v>0</v>
      </c>
      <c r="AI381" s="5">
        <f t="shared" si="474"/>
        <v>0</v>
      </c>
      <c r="AJ381" s="5">
        <f t="shared" si="475"/>
        <v>0</v>
      </c>
      <c r="AK381" s="5">
        <f t="shared" si="476"/>
        <v>0</v>
      </c>
      <c r="AL381" s="5">
        <f t="shared" si="477"/>
        <v>0</v>
      </c>
      <c r="AM381" s="5">
        <f t="shared" si="478"/>
        <v>4.5212898455498564E-2</v>
      </c>
      <c r="AN381" s="5">
        <f t="shared" si="479"/>
        <v>0</v>
      </c>
      <c r="AO381" s="5">
        <f t="shared" si="480"/>
        <v>0</v>
      </c>
      <c r="AP381" s="5">
        <f t="shared" si="481"/>
        <v>0</v>
      </c>
      <c r="AQ381" s="5">
        <f t="shared" si="482"/>
        <v>0</v>
      </c>
      <c r="AR381" s="5">
        <f t="shared" si="483"/>
        <v>0</v>
      </c>
      <c r="AS381" s="5">
        <f t="shared" si="484"/>
        <v>0</v>
      </c>
      <c r="AT381" s="5">
        <f t="shared" si="485"/>
        <v>0</v>
      </c>
      <c r="AU381" s="5">
        <f t="shared" si="486"/>
        <v>0</v>
      </c>
      <c r="AV381" s="5">
        <f t="shared" si="487"/>
        <v>0</v>
      </c>
      <c r="AW381" s="5">
        <f t="shared" si="488"/>
        <v>0</v>
      </c>
      <c r="AX381" s="5">
        <f t="shared" si="489"/>
        <v>1.6279955334004208E-2</v>
      </c>
      <c r="AY381" s="5">
        <f t="shared" si="490"/>
        <v>0</v>
      </c>
      <c r="AZ381" s="5">
        <f t="shared" si="491"/>
        <v>0</v>
      </c>
      <c r="BA381" s="5">
        <f t="shared" si="492"/>
        <v>0</v>
      </c>
      <c r="BB381" s="5">
        <f t="shared" si="493"/>
        <v>0</v>
      </c>
      <c r="BC381" s="5">
        <f t="shared" si="494"/>
        <v>0</v>
      </c>
      <c r="BD381" s="5">
        <f t="shared" si="495"/>
        <v>0</v>
      </c>
      <c r="BE381" s="5">
        <f t="shared" si="496"/>
        <v>0</v>
      </c>
      <c r="BF381" s="5">
        <f t="shared" si="497"/>
        <v>0</v>
      </c>
      <c r="BG381" s="5">
        <f t="shared" si="498"/>
        <v>0</v>
      </c>
      <c r="BH381" s="5">
        <f t="shared" si="499"/>
        <v>0</v>
      </c>
      <c r="BI381" s="5">
        <f t="shared" si="500"/>
        <v>0</v>
      </c>
      <c r="BJ381" s="8">
        <f t="shared" si="501"/>
        <v>0.87793120651174961</v>
      </c>
      <c r="BK381" s="8">
        <f t="shared" si="502"/>
        <v>0.11527444609220268</v>
      </c>
      <c r="BL381" s="8">
        <f t="shared" si="503"/>
        <v>0</v>
      </c>
      <c r="BM381" s="8">
        <f t="shared" si="504"/>
        <v>0.35986606633335183</v>
      </c>
      <c r="BN381" s="8">
        <f t="shared" si="505"/>
        <v>0.63333958627060061</v>
      </c>
    </row>
    <row r="382" spans="1:66" x14ac:dyDescent="0.25">
      <c r="A382" t="s">
        <v>287</v>
      </c>
      <c r="B382" t="s">
        <v>314</v>
      </c>
      <c r="C382" t="s">
        <v>359</v>
      </c>
      <c r="D382" t="s">
        <v>509</v>
      </c>
      <c r="E382">
        <f>VLOOKUP(A382,home!$A$2:$E$405,3,FALSE)</f>
        <v>1.2423999999999999</v>
      </c>
      <c r="F382">
        <f>VLOOKUP(B382,home!$B$2:$E$405,3,FALSE)</f>
        <v>1.8781000000000001</v>
      </c>
      <c r="G382">
        <f>VLOOKUP(C382,away!$B$2:$E$405,4,FALSE)</f>
        <v>1.3414999999999999</v>
      </c>
      <c r="H382">
        <f>VLOOKUP(A382,away!$A$2:$E$405,3,FALSE)</f>
        <v>0.87880000000000003</v>
      </c>
      <c r="I382">
        <f>VLOOKUP(C382,away!$B$2:$E$405,3,FALSE)</f>
        <v>0.37930000000000003</v>
      </c>
      <c r="J382">
        <f>VLOOKUP(B382,home!$B$2:$E$405,4,FALSE)</f>
        <v>0.37930000000000003</v>
      </c>
      <c r="K382" s="3">
        <f t="shared" si="450"/>
        <v>3.1301909567599999</v>
      </c>
      <c r="L382" s="3">
        <f t="shared" si="451"/>
        <v>0.126431629012</v>
      </c>
      <c r="M382" s="5">
        <f t="shared" si="452"/>
        <v>3.8518270732730682E-2</v>
      </c>
      <c r="N382" s="5">
        <f t="shared" si="453"/>
        <v>0.12056954271762696</v>
      </c>
      <c r="O382" s="5">
        <f t="shared" si="454"/>
        <v>4.8699277154643835E-3</v>
      </c>
      <c r="P382" s="5">
        <f t="shared" si="455"/>
        <v>1.5243803695021499E-2</v>
      </c>
      <c r="Q382" s="5">
        <f t="shared" si="456"/>
        <v>0.18870284613770227</v>
      </c>
      <c r="R382" s="5">
        <f t="shared" si="457"/>
        <v>3.0785644711842487E-4</v>
      </c>
      <c r="S382" s="5">
        <f t="shared" si="458"/>
        <v>1.5082034231542819E-3</v>
      </c>
      <c r="T382" s="5">
        <f t="shared" si="459"/>
        <v>2.3858008236390494E-2</v>
      </c>
      <c r="U382" s="5">
        <f t="shared" si="460"/>
        <v>9.6364946675035659E-4</v>
      </c>
      <c r="V382" s="5">
        <f t="shared" si="461"/>
        <v>6.6319917729579532E-5</v>
      </c>
      <c r="W382" s="5">
        <f t="shared" si="462"/>
        <v>0.19689198083170312</v>
      </c>
      <c r="X382" s="5">
        <f t="shared" si="463"/>
        <v>2.4893373875951703E-2</v>
      </c>
      <c r="Y382" s="5">
        <f t="shared" si="464"/>
        <v>1.5736549053706693E-3</v>
      </c>
      <c r="Z382" s="5">
        <f t="shared" si="465"/>
        <v>1.2974264037009706E-5</v>
      </c>
      <c r="AA382" s="5">
        <f t="shared" si="466"/>
        <v>4.061192395926427E-5</v>
      </c>
      <c r="AB382" s="5">
        <f t="shared" si="467"/>
        <v>6.3561538556956921E-5</v>
      </c>
      <c r="AC382" s="5">
        <f t="shared" si="468"/>
        <v>1.6404030277516806E-6</v>
      </c>
      <c r="AD382" s="5">
        <f t="shared" si="469"/>
        <v>0.15407737446449007</v>
      </c>
      <c r="AE382" s="5">
        <f t="shared" si="470"/>
        <v>1.9480253447437413E-2</v>
      </c>
      <c r="AF382" s="5">
        <f t="shared" si="471"/>
        <v>1.2314600884630706E-3</v>
      </c>
      <c r="AG382" s="5">
        <f t="shared" si="472"/>
        <v>5.189850168254926E-5</v>
      </c>
      <c r="AH382" s="5">
        <f t="shared" si="473"/>
        <v>4.1008933435773596E-7</v>
      </c>
      <c r="AI382" s="5">
        <f t="shared" si="474"/>
        <v>1.2836579258703128E-6</v>
      </c>
      <c r="AJ382" s="5">
        <f t="shared" si="475"/>
        <v>2.0090472155662767E-6</v>
      </c>
      <c r="AK382" s="5">
        <f t="shared" si="476"/>
        <v>2.096233808623139E-6</v>
      </c>
      <c r="AL382" s="5">
        <f t="shared" si="477"/>
        <v>2.5967917313086255E-8</v>
      </c>
      <c r="AM382" s="5">
        <f t="shared" si="478"/>
        <v>9.64583208380142E-2</v>
      </c>
      <c r="AN382" s="5">
        <f t="shared" si="479"/>
        <v>1.219538263531228E-2</v>
      </c>
      <c r="AO382" s="5">
        <f t="shared" si="480"/>
        <v>7.7094104650359463E-4</v>
      </c>
      <c r="AP382" s="5">
        <f t="shared" si="481"/>
        <v>3.2490444127221865E-5</v>
      </c>
      <c r="AQ382" s="5">
        <f t="shared" si="482"/>
        <v>1.0269549445820066E-6</v>
      </c>
      <c r="AR382" s="5">
        <f t="shared" si="483"/>
        <v>1.0369652516659058E-8</v>
      </c>
      <c r="AS382" s="5">
        <f t="shared" si="484"/>
        <v>3.2458992532389751E-8</v>
      </c>
      <c r="AT382" s="5">
        <f t="shared" si="485"/>
        <v>5.0801422445213409E-8</v>
      </c>
      <c r="AU382" s="5">
        <f t="shared" si="486"/>
        <v>5.3006051042850495E-8</v>
      </c>
      <c r="AV382" s="5">
        <f t="shared" si="487"/>
        <v>4.1479765406972398E-8</v>
      </c>
      <c r="AW382" s="5">
        <f t="shared" si="488"/>
        <v>2.8547046661162385E-10</v>
      </c>
      <c r="AX382" s="5">
        <f t="shared" si="489"/>
        <v>5.0322160598567783E-2</v>
      </c>
      <c r="AY382" s="5">
        <f t="shared" si="490"/>
        <v>6.3623127398804062E-3</v>
      </c>
      <c r="AZ382" s="5">
        <f t="shared" si="491"/>
        <v>4.0219878199344042E-4</v>
      </c>
      <c r="BA382" s="5">
        <f t="shared" si="492"/>
        <v>1.6950215731357656E-5</v>
      </c>
      <c r="BB382" s="5">
        <f t="shared" si="493"/>
        <v>5.3576084675509406E-7</v>
      </c>
      <c r="BC382" s="5">
        <f t="shared" si="494"/>
        <v>1.3547423323219004E-8</v>
      </c>
      <c r="BD382" s="5">
        <f t="shared" si="495"/>
        <v>2.1850867666159858E-10</v>
      </c>
      <c r="BE382" s="5">
        <f t="shared" si="496"/>
        <v>6.8397388365973074E-10</v>
      </c>
      <c r="BF382" s="5">
        <f t="shared" si="497"/>
        <v>1.0704844326458531E-9</v>
      </c>
      <c r="BG382" s="5">
        <f t="shared" si="498"/>
        <v>1.116940230140136E-9</v>
      </c>
      <c r="BH382" s="5">
        <f t="shared" si="499"/>
        <v>8.7405905190652184E-10</v>
      </c>
      <c r="BI382" s="5">
        <f t="shared" si="500"/>
        <v>5.4719434799040274E-10</v>
      </c>
      <c r="BJ382" s="8">
        <f t="shared" si="501"/>
        <v>0.89789272677016319</v>
      </c>
      <c r="BK382" s="8">
        <f t="shared" si="502"/>
        <v>6.1700576879461524E-2</v>
      </c>
      <c r="BL382" s="8">
        <f t="shared" si="503"/>
        <v>6.2515987471783727E-3</v>
      </c>
      <c r="BM382" s="8">
        <f t="shared" si="504"/>
        <v>0.59128331676076573</v>
      </c>
      <c r="BN382" s="8">
        <f t="shared" si="505"/>
        <v>0.36821224744566422</v>
      </c>
    </row>
    <row r="383" spans="1:66" x14ac:dyDescent="0.25">
      <c r="A383" t="s">
        <v>287</v>
      </c>
      <c r="B383" t="s">
        <v>336</v>
      </c>
      <c r="C383" t="s">
        <v>353</v>
      </c>
      <c r="D383" t="s">
        <v>509</v>
      </c>
      <c r="E383">
        <f>VLOOKUP(A383,home!$A$2:$E$405,3,FALSE)</f>
        <v>1.2423999999999999</v>
      </c>
      <c r="F383">
        <f>VLOOKUP(B383,home!$B$2:$E$405,3,FALSE)</f>
        <v>0.80489999999999995</v>
      </c>
      <c r="G383">
        <f>VLOOKUP(C383,away!$B$2:$E$405,4,FALSE)</f>
        <v>0.80489999999999995</v>
      </c>
      <c r="H383">
        <f>VLOOKUP(A383,away!$A$2:$E$405,3,FALSE)</f>
        <v>0.87880000000000003</v>
      </c>
      <c r="I383">
        <f>VLOOKUP(C383,away!$B$2:$E$405,3,FALSE)</f>
        <v>1.5172000000000001</v>
      </c>
      <c r="J383">
        <f>VLOOKUP(B383,home!$B$2:$E$405,4,FALSE)</f>
        <v>1.8965000000000001</v>
      </c>
      <c r="K383" s="3">
        <f t="shared" si="450"/>
        <v>0.80490624602399985</v>
      </c>
      <c r="L383" s="3">
        <f t="shared" si="451"/>
        <v>2.52863258024</v>
      </c>
      <c r="M383" s="5">
        <f t="shared" si="452"/>
        <v>3.5666663346968303E-2</v>
      </c>
      <c r="N383" s="5">
        <f t="shared" si="453"/>
        <v>2.8708320102810044E-2</v>
      </c>
      <c r="O383" s="5">
        <f t="shared" si="454"/>
        <v>9.0187886967595901E-2</v>
      </c>
      <c r="P383" s="5">
        <f t="shared" si="455"/>
        <v>7.2592793535924433E-2</v>
      </c>
      <c r="Q383" s="5">
        <f t="shared" si="456"/>
        <v>1.1553753081804081E-2</v>
      </c>
      <c r="R383" s="5">
        <f t="shared" si="457"/>
        <v>0.11402601466463277</v>
      </c>
      <c r="S383" s="5">
        <f t="shared" si="458"/>
        <v>3.693724881190269E-2</v>
      </c>
      <c r="T383" s="5">
        <f t="shared" si="459"/>
        <v>2.9215196466698106E-2</v>
      </c>
      <c r="U383" s="5">
        <f t="shared" si="460"/>
        <v>9.1780251412787117E-2</v>
      </c>
      <c r="V383" s="5">
        <f t="shared" si="461"/>
        <v>8.3532035089051906E-3</v>
      </c>
      <c r="W383" s="5">
        <f t="shared" si="462"/>
        <v>3.0998960068543808E-3</v>
      </c>
      <c r="X383" s="5">
        <f t="shared" si="463"/>
        <v>7.8384980382878652E-3</v>
      </c>
      <c r="Y383" s="5">
        <f t="shared" si="464"/>
        <v>9.9103407598810159E-3</v>
      </c>
      <c r="Z383" s="5">
        <f t="shared" si="465"/>
        <v>9.6109965225304808E-2</v>
      </c>
      <c r="AA383" s="5">
        <f t="shared" si="466"/>
        <v>7.7359511314997256E-2</v>
      </c>
      <c r="AB383" s="5">
        <f t="shared" si="467"/>
        <v>3.1133576923402788E-2</v>
      </c>
      <c r="AC383" s="5">
        <f t="shared" si="468"/>
        <v>1.062586041106816E-3</v>
      </c>
      <c r="AD383" s="5">
        <f t="shared" si="469"/>
        <v>6.2378141448548674E-4</v>
      </c>
      <c r="AE383" s="5">
        <f t="shared" si="470"/>
        <v>1.5773140076161931E-3</v>
      </c>
      <c r="AF383" s="5">
        <f t="shared" si="471"/>
        <v>1.9942237944636154E-3</v>
      </c>
      <c r="AG383" s="5">
        <f t="shared" si="472"/>
        <v>1.6808864196568448E-3</v>
      </c>
      <c r="AH383" s="5">
        <f t="shared" si="473"/>
        <v>6.0756697338609805E-2</v>
      </c>
      <c r="AI383" s="5">
        <f t="shared" si="474"/>
        <v>4.8903445175636759E-2</v>
      </c>
      <c r="AJ383" s="5">
        <f t="shared" si="475"/>
        <v>1.9681344236981133E-2</v>
      </c>
      <c r="AK383" s="5">
        <f t="shared" si="476"/>
        <v>5.2805456354981899E-3</v>
      </c>
      <c r="AL383" s="5">
        <f t="shared" si="477"/>
        <v>8.6507771524166444E-5</v>
      </c>
      <c r="AM383" s="5">
        <f t="shared" si="478"/>
        <v>1.0041711133461079E-4</v>
      </c>
      <c r="AN383" s="5">
        <f t="shared" si="479"/>
        <v>2.5391797933428423E-4</v>
      </c>
      <c r="AO383" s="5">
        <f t="shared" si="480"/>
        <v>3.2103263762668915E-4</v>
      </c>
      <c r="AP383" s="5">
        <f t="shared" si="481"/>
        <v>2.7059119560774261E-4</v>
      </c>
      <c r="AQ383" s="5">
        <f t="shared" si="482"/>
        <v>1.7105642828495822E-4</v>
      </c>
      <c r="AR383" s="5">
        <f t="shared" si="483"/>
        <v>3.072627287163792E-2</v>
      </c>
      <c r="AS383" s="5">
        <f t="shared" si="484"/>
        <v>2.4731768951419143E-2</v>
      </c>
      <c r="AT383" s="5">
        <f t="shared" si="485"/>
        <v>9.9533776521098481E-3</v>
      </c>
      <c r="AU383" s="5">
        <f t="shared" si="486"/>
        <v>2.6705119470729708E-3</v>
      </c>
      <c r="AV383" s="5">
        <f t="shared" si="487"/>
        <v>5.3737793657018676E-4</v>
      </c>
      <c r="AW383" s="5">
        <f t="shared" si="488"/>
        <v>4.8908421978248376E-6</v>
      </c>
      <c r="AX383" s="5">
        <f t="shared" si="489"/>
        <v>1.3471060020152595E-5</v>
      </c>
      <c r="AY383" s="5">
        <f t="shared" si="490"/>
        <v>3.4063361257326363E-5</v>
      </c>
      <c r="AZ383" s="5">
        <f t="shared" si="491"/>
        <v>4.306686253388022E-5</v>
      </c>
      <c r="BA383" s="5">
        <f t="shared" si="492"/>
        <v>3.6300090577295638E-5</v>
      </c>
      <c r="BB383" s="5">
        <f t="shared" si="493"/>
        <v>2.29473979248532E-5</v>
      </c>
      <c r="BC383" s="5">
        <f t="shared" si="494"/>
        <v>1.160510760490311E-5</v>
      </c>
      <c r="BD383" s="5">
        <f t="shared" si="495"/>
        <v>1.2949242442094697E-2</v>
      </c>
      <c r="BE383" s="5">
        <f t="shared" si="496"/>
        <v>1.0422926122921094E-2</v>
      </c>
      <c r="BF383" s="5">
        <f t="shared" si="497"/>
        <v>4.1947391690929509E-3</v>
      </c>
      <c r="BG383" s="5">
        <f t="shared" si="498"/>
        <v>1.1254572525481465E-3</v>
      </c>
      <c r="BH383" s="5">
        <f t="shared" si="499"/>
        <v>2.264718930522533E-4</v>
      </c>
      <c r="BI383" s="5">
        <f t="shared" si="500"/>
        <v>3.6457728253327603E-5</v>
      </c>
      <c r="BJ383" s="8">
        <f t="shared" si="501"/>
        <v>9.7480679324664338E-2</v>
      </c>
      <c r="BK383" s="8">
        <f t="shared" si="502"/>
        <v>0.15473306637758893</v>
      </c>
      <c r="BL383" s="8">
        <f t="shared" si="503"/>
        <v>0.63668387763691414</v>
      </c>
      <c r="BM383" s="8">
        <f t="shared" si="504"/>
        <v>0.63224298434567727</v>
      </c>
      <c r="BN383" s="8">
        <f t="shared" si="505"/>
        <v>0.35273543169973554</v>
      </c>
    </row>
    <row r="384" spans="1:66" x14ac:dyDescent="0.25">
      <c r="A384" t="s">
        <v>287</v>
      </c>
      <c r="B384" t="s">
        <v>328</v>
      </c>
      <c r="C384" t="s">
        <v>286</v>
      </c>
      <c r="D384" t="s">
        <v>509</v>
      </c>
      <c r="E384">
        <f>VLOOKUP(A384,home!$A$2:$E$405,3,FALSE)</f>
        <v>1.2423999999999999</v>
      </c>
      <c r="F384">
        <f>VLOOKUP(B384,home!$B$2:$E$405,3,FALSE)</f>
        <v>0.80489999999999995</v>
      </c>
      <c r="G384">
        <f>VLOOKUP(C384,away!$B$2:$E$405,4,FALSE)</f>
        <v>0.80489999999999995</v>
      </c>
      <c r="H384">
        <f>VLOOKUP(A384,away!$A$2:$E$405,3,FALSE)</f>
        <v>0.87880000000000003</v>
      </c>
      <c r="I384">
        <f>VLOOKUP(C384,away!$B$2:$E$405,3,FALSE)</f>
        <v>1.8965000000000001</v>
      </c>
      <c r="J384">
        <f>VLOOKUP(B384,home!$B$2:$E$405,4,FALSE)</f>
        <v>1.1378999999999999</v>
      </c>
      <c r="K384" s="3">
        <f t="shared" si="450"/>
        <v>0.80490624602399985</v>
      </c>
      <c r="L384" s="3">
        <f t="shared" si="451"/>
        <v>1.89647443518</v>
      </c>
      <c r="M384" s="5">
        <f t="shared" si="452"/>
        <v>6.7112787378316691E-2</v>
      </c>
      <c r="N384" s="5">
        <f t="shared" si="453"/>
        <v>5.4019501748887762E-2</v>
      </c>
      <c r="O384" s="5">
        <f t="shared" si="454"/>
        <v>0.12727768553664856</v>
      </c>
      <c r="P384" s="5">
        <f t="shared" si="455"/>
        <v>0.10244660406792694</v>
      </c>
      <c r="Q384" s="5">
        <f t="shared" si="456"/>
        <v>2.1740317182392069E-2</v>
      </c>
      <c r="R384" s="5">
        <f t="shared" si="457"/>
        <v>0.12068943839456668</v>
      </c>
      <c r="S384" s="5">
        <f t="shared" si="458"/>
        <v>3.90957785208959E-2</v>
      </c>
      <c r="T384" s="5">
        <f t="shared" si="459"/>
        <v>4.122995574911105E-2</v>
      </c>
      <c r="U384" s="5">
        <f t="shared" si="460"/>
        <v>9.7143682792915451E-2</v>
      </c>
      <c r="V384" s="5">
        <f t="shared" si="461"/>
        <v>6.6310094449743935E-3</v>
      </c>
      <c r="W384" s="5">
        <f t="shared" si="462"/>
        <v>5.8329723635500881E-3</v>
      </c>
      <c r="X384" s="5">
        <f t="shared" si="463"/>
        <v>1.1062082968584203E-2</v>
      </c>
      <c r="Y384" s="5">
        <f t="shared" si="464"/>
        <v>1.0489478774880016E-2</v>
      </c>
      <c r="Z384" s="5">
        <f t="shared" si="465"/>
        <v>7.629481150384243E-2</v>
      </c>
      <c r="AA384" s="5">
        <f t="shared" si="466"/>
        <v>6.1410170318666482E-2</v>
      </c>
      <c r="AB384" s="5">
        <f t="shared" si="467"/>
        <v>2.4714714829446149E-2</v>
      </c>
      <c r="AC384" s="5">
        <f t="shared" si="468"/>
        <v>6.3263316287867448E-4</v>
      </c>
      <c r="AD384" s="5">
        <f t="shared" si="469"/>
        <v>1.1737489720767096E-3</v>
      </c>
      <c r="AE384" s="5">
        <f t="shared" si="470"/>
        <v>2.2259849188622834E-3</v>
      </c>
      <c r="AF384" s="5">
        <f t="shared" si="471"/>
        <v>2.1107617458592746E-3</v>
      </c>
      <c r="AG384" s="5">
        <f t="shared" si="472"/>
        <v>1.3343352299260063E-3</v>
      </c>
      <c r="AH384" s="5">
        <f t="shared" si="473"/>
        <v>3.6172789888478531E-2</v>
      </c>
      <c r="AI384" s="5">
        <f t="shared" si="474"/>
        <v>2.9115704517350151E-2</v>
      </c>
      <c r="AJ384" s="5">
        <f t="shared" si="475"/>
        <v>1.1717706211702162E-2</v>
      </c>
      <c r="AK384" s="5">
        <f t="shared" si="476"/>
        <v>3.1438849729577643E-3</v>
      </c>
      <c r="AL384" s="5">
        <f t="shared" si="477"/>
        <v>3.8628179033798593E-5</v>
      </c>
      <c r="AM384" s="5">
        <f t="shared" si="478"/>
        <v>1.8895157577775864E-4</v>
      </c>
      <c r="AN384" s="5">
        <f t="shared" si="479"/>
        <v>3.5834183294949576E-4</v>
      </c>
      <c r="AO384" s="5">
        <f t="shared" si="480"/>
        <v>3.3979306262213059E-4</v>
      </c>
      <c r="AP384" s="5">
        <f t="shared" si="481"/>
        <v>2.1480295217146255E-4</v>
      </c>
      <c r="AQ384" s="5">
        <f t="shared" si="482"/>
        <v>1.0184207684859273E-4</v>
      </c>
      <c r="AR384" s="5">
        <f t="shared" si="483"/>
        <v>1.372015425452742E-2</v>
      </c>
      <c r="AS384" s="5">
        <f t="shared" si="484"/>
        <v>1.1043437855881875E-2</v>
      </c>
      <c r="AT384" s="5">
        <f t="shared" si="485"/>
        <v>4.4444660538886047E-3</v>
      </c>
      <c r="AU384" s="5">
        <f t="shared" si="486"/>
        <v>1.1924594956721924E-3</v>
      </c>
      <c r="AV384" s="5">
        <f t="shared" si="487"/>
        <v>2.399545240492941E-4</v>
      </c>
      <c r="AW384" s="5">
        <f t="shared" si="488"/>
        <v>1.6379250503886035E-6</v>
      </c>
      <c r="AX384" s="5">
        <f t="shared" si="489"/>
        <v>2.5348050589932497E-5</v>
      </c>
      <c r="AY384" s="5">
        <f t="shared" si="490"/>
        <v>4.8071929925456295E-5</v>
      </c>
      <c r="AZ384" s="5">
        <f t="shared" si="491"/>
        <v>4.5583593076696159E-5</v>
      </c>
      <c r="BA384" s="5">
        <f t="shared" si="492"/>
        <v>2.8816039644534105E-5</v>
      </c>
      <c r="BB384" s="5">
        <f t="shared" si="493"/>
        <v>1.3662220627248075E-5</v>
      </c>
      <c r="BC384" s="5">
        <f t="shared" si="494"/>
        <v>5.1820104294729647E-6</v>
      </c>
      <c r="BD384" s="5">
        <f t="shared" si="495"/>
        <v>4.3366536317395654E-3</v>
      </c>
      <c r="BE384" s="5">
        <f t="shared" si="496"/>
        <v>3.4905995950298388E-3</v>
      </c>
      <c r="BF384" s="5">
        <f t="shared" si="497"/>
        <v>1.4048027082041808E-3</v>
      </c>
      <c r="BG384" s="5">
        <f t="shared" si="498"/>
        <v>3.7691149142165858E-4</v>
      </c>
      <c r="BH384" s="5">
        <f t="shared" si="499"/>
        <v>7.5844603410878543E-5</v>
      </c>
      <c r="BI384" s="5">
        <f t="shared" si="500"/>
        <v>1.2209559002525864E-5</v>
      </c>
      <c r="BJ384" s="8">
        <f t="shared" si="501"/>
        <v>0.15258953499879224</v>
      </c>
      <c r="BK384" s="8">
        <f t="shared" si="502"/>
        <v>0.21600551268395185</v>
      </c>
      <c r="BL384" s="8">
        <f t="shared" si="503"/>
        <v>0.55172327123555998</v>
      </c>
      <c r="BM384" s="8">
        <f t="shared" si="504"/>
        <v>0.50328036210853266</v>
      </c>
      <c r="BN384" s="8">
        <f t="shared" si="505"/>
        <v>0.49328633430873869</v>
      </c>
    </row>
    <row r="385" spans="1:66" x14ac:dyDescent="0.25">
      <c r="A385" t="s">
        <v>287</v>
      </c>
      <c r="B385" t="s">
        <v>327</v>
      </c>
      <c r="C385" t="s">
        <v>368</v>
      </c>
      <c r="D385" t="s">
        <v>509</v>
      </c>
      <c r="E385">
        <f>VLOOKUP(A385,home!$A$2:$E$405,3,FALSE)</f>
        <v>1.2423999999999999</v>
      </c>
      <c r="F385">
        <f>VLOOKUP(B385,home!$B$2:$E$405,3,FALSE)</f>
        <v>0.80489999999999995</v>
      </c>
      <c r="G385">
        <f>VLOOKUP(C385,away!$B$2:$E$405,4,FALSE)</f>
        <v>0.53659999999999997</v>
      </c>
      <c r="H385">
        <f>VLOOKUP(A385,away!$A$2:$E$405,3,FALSE)</f>
        <v>0.87880000000000003</v>
      </c>
      <c r="I385">
        <f>VLOOKUP(C385,away!$B$2:$E$405,3,FALSE)</f>
        <v>0.75860000000000005</v>
      </c>
      <c r="J385">
        <f>VLOOKUP(B385,home!$B$2:$E$405,4,FALSE)</f>
        <v>0</v>
      </c>
      <c r="K385" s="3">
        <f t="shared" si="450"/>
        <v>0.53660416401599997</v>
      </c>
      <c r="L385" s="3">
        <f t="shared" si="451"/>
        <v>0</v>
      </c>
      <c r="M385" s="5">
        <f t="shared" si="452"/>
        <v>0.58473053370522909</v>
      </c>
      <c r="N385" s="5">
        <f t="shared" si="453"/>
        <v>0.31376883921352394</v>
      </c>
      <c r="O385" s="5">
        <f t="shared" si="454"/>
        <v>0</v>
      </c>
      <c r="P385" s="5">
        <f t="shared" si="455"/>
        <v>0</v>
      </c>
      <c r="Q385" s="5">
        <f t="shared" si="456"/>
        <v>8.4184832830221865E-2</v>
      </c>
      <c r="R385" s="5">
        <f t="shared" si="457"/>
        <v>0</v>
      </c>
      <c r="S385" s="5">
        <f t="shared" si="458"/>
        <v>0</v>
      </c>
      <c r="T385" s="5">
        <f t="shared" si="459"/>
        <v>0</v>
      </c>
      <c r="U385" s="5">
        <f t="shared" si="460"/>
        <v>0</v>
      </c>
      <c r="V385" s="5">
        <f t="shared" si="461"/>
        <v>0</v>
      </c>
      <c r="W385" s="5">
        <f t="shared" si="462"/>
        <v>1.5057977281229304E-2</v>
      </c>
      <c r="X385" s="5">
        <f t="shared" si="463"/>
        <v>0</v>
      </c>
      <c r="Y385" s="5">
        <f t="shared" si="464"/>
        <v>0</v>
      </c>
      <c r="Z385" s="5">
        <f t="shared" si="465"/>
        <v>0</v>
      </c>
      <c r="AA385" s="5">
        <f t="shared" si="466"/>
        <v>0</v>
      </c>
      <c r="AB385" s="5">
        <f t="shared" si="467"/>
        <v>0</v>
      </c>
      <c r="AC385" s="5">
        <f t="shared" si="468"/>
        <v>0</v>
      </c>
      <c r="AD385" s="5">
        <f t="shared" si="469"/>
        <v>2.0200433276914929E-3</v>
      </c>
      <c r="AE385" s="5">
        <f t="shared" si="470"/>
        <v>0</v>
      </c>
      <c r="AF385" s="5">
        <f t="shared" si="471"/>
        <v>0</v>
      </c>
      <c r="AG385" s="5">
        <f t="shared" si="472"/>
        <v>0</v>
      </c>
      <c r="AH385" s="5">
        <f t="shared" si="473"/>
        <v>0</v>
      </c>
      <c r="AI385" s="5">
        <f t="shared" si="474"/>
        <v>0</v>
      </c>
      <c r="AJ385" s="5">
        <f t="shared" si="475"/>
        <v>0</v>
      </c>
      <c r="AK385" s="5">
        <f t="shared" si="476"/>
        <v>0</v>
      </c>
      <c r="AL385" s="5">
        <f t="shared" si="477"/>
        <v>0</v>
      </c>
      <c r="AM385" s="5">
        <f t="shared" si="478"/>
        <v>2.1679273222639851E-4</v>
      </c>
      <c r="AN385" s="5">
        <f t="shared" si="479"/>
        <v>0</v>
      </c>
      <c r="AO385" s="5">
        <f t="shared" si="480"/>
        <v>0</v>
      </c>
      <c r="AP385" s="5">
        <f t="shared" si="481"/>
        <v>0</v>
      </c>
      <c r="AQ385" s="5">
        <f t="shared" si="482"/>
        <v>0</v>
      </c>
      <c r="AR385" s="5">
        <f t="shared" si="483"/>
        <v>0</v>
      </c>
      <c r="AS385" s="5">
        <f t="shared" si="484"/>
        <v>0</v>
      </c>
      <c r="AT385" s="5">
        <f t="shared" si="485"/>
        <v>0</v>
      </c>
      <c r="AU385" s="5">
        <f t="shared" si="486"/>
        <v>0</v>
      </c>
      <c r="AV385" s="5">
        <f t="shared" si="487"/>
        <v>0</v>
      </c>
      <c r="AW385" s="5">
        <f t="shared" si="488"/>
        <v>0</v>
      </c>
      <c r="AX385" s="5">
        <f t="shared" si="489"/>
        <v>1.938864714018184E-5</v>
      </c>
      <c r="AY385" s="5">
        <f t="shared" si="490"/>
        <v>0</v>
      </c>
      <c r="AZ385" s="5">
        <f t="shared" si="491"/>
        <v>0</v>
      </c>
      <c r="BA385" s="5">
        <f t="shared" si="492"/>
        <v>0</v>
      </c>
      <c r="BB385" s="5">
        <f t="shared" si="493"/>
        <v>0</v>
      </c>
      <c r="BC385" s="5">
        <f t="shared" si="494"/>
        <v>0</v>
      </c>
      <c r="BD385" s="5">
        <f t="shared" si="495"/>
        <v>0</v>
      </c>
      <c r="BE385" s="5">
        <f t="shared" si="496"/>
        <v>0</v>
      </c>
      <c r="BF385" s="5">
        <f t="shared" si="497"/>
        <v>0</v>
      </c>
      <c r="BG385" s="5">
        <f t="shared" si="498"/>
        <v>0</v>
      </c>
      <c r="BH385" s="5">
        <f t="shared" si="499"/>
        <v>0</v>
      </c>
      <c r="BI385" s="5">
        <f t="shared" si="500"/>
        <v>0</v>
      </c>
      <c r="BJ385" s="8">
        <f t="shared" si="501"/>
        <v>0.41526787403203325</v>
      </c>
      <c r="BK385" s="8">
        <f t="shared" si="502"/>
        <v>0.58473053370522909</v>
      </c>
      <c r="BL385" s="8">
        <f t="shared" si="503"/>
        <v>0</v>
      </c>
      <c r="BM385" s="8">
        <f t="shared" si="504"/>
        <v>1.7314201988287373E-2</v>
      </c>
      <c r="BN385" s="8">
        <f t="shared" si="505"/>
        <v>0.98268420574897486</v>
      </c>
    </row>
    <row r="386" spans="1:66" x14ac:dyDescent="0.25">
      <c r="A386" t="s">
        <v>34</v>
      </c>
      <c r="B386" t="s">
        <v>207</v>
      </c>
      <c r="C386" t="s">
        <v>500</v>
      </c>
      <c r="D386" t="s">
        <v>509</v>
      </c>
      <c r="E386">
        <f>VLOOKUP(A386,home!$A$2:$E$405,3,FALSE)</f>
        <v>1.4921</v>
      </c>
      <c r="F386">
        <f>VLOOKUP(B386,home!$B$2:$E$405,3,FALSE)</f>
        <v>1.117</v>
      </c>
      <c r="G386">
        <f>VLOOKUP(C386,away!$B$2:$E$405,4,FALSE)</f>
        <v>0.44679999999999997</v>
      </c>
      <c r="H386">
        <f>VLOOKUP(A386,away!$A$2:$E$405,3,FALSE)</f>
        <v>1.2222</v>
      </c>
      <c r="I386">
        <f>VLOOKUP(C386,away!$B$2:$E$405,3,FALSE)</f>
        <v>0.54549999999999998</v>
      </c>
      <c r="J386">
        <f>VLOOKUP(B386,home!$B$2:$E$405,4,FALSE)</f>
        <v>0</v>
      </c>
      <c r="K386" s="3">
        <f t="shared" ref="K386:K449" si="506">E386*F386*G386</f>
        <v>0.74467070275999991</v>
      </c>
      <c r="L386" s="3">
        <f t="shared" ref="L386:L449" si="507">H386*I386*J386</f>
        <v>0</v>
      </c>
      <c r="M386" s="5">
        <f t="shared" ref="M386:M449" si="508">_xlfn.POISSON.DIST(0,K386,FALSE) * _xlfn.POISSON.DIST(0,L386,FALSE)</f>
        <v>0.47489065437674538</v>
      </c>
      <c r="N386" s="5">
        <f t="shared" ref="N386:N449" si="509">_xlfn.POISSON.DIST(1,K386,FALSE) * _xlfn.POISSON.DIST(0,L386,FALSE)</f>
        <v>0.35363715732888718</v>
      </c>
      <c r="O386" s="5">
        <f t="shared" ref="O386:O449" si="510">_xlfn.POISSON.DIST(0,K386,FALSE) * _xlfn.POISSON.DIST(1,L386,FALSE)</f>
        <v>0</v>
      </c>
      <c r="P386" s="5">
        <f t="shared" ref="P386:P449" si="511">_xlfn.POISSON.DIST(1,K386,FALSE) * _xlfn.POISSON.DIST(1,L386,FALSE)</f>
        <v>0</v>
      </c>
      <c r="Q386" s="5">
        <f t="shared" ref="Q386:Q449" si="512">_xlfn.POISSON.DIST(2,K386,FALSE) * _xlfn.POISSON.DIST(0,L386,FALSE)</f>
        <v>0.13167161523507551</v>
      </c>
      <c r="R386" s="5">
        <f t="shared" ref="R386:R449" si="513">_xlfn.POISSON.DIST(0,K386,FALSE) * _xlfn.POISSON.DIST(2,L386,FALSE)</f>
        <v>0</v>
      </c>
      <c r="S386" s="5">
        <f t="shared" ref="S386:S449" si="514">_xlfn.POISSON.DIST(2,K386,FALSE) * _xlfn.POISSON.DIST(2,L386,FALSE)</f>
        <v>0</v>
      </c>
      <c r="T386" s="5">
        <f t="shared" ref="T386:T449" si="515">_xlfn.POISSON.DIST(2,K386,FALSE) * _xlfn.POISSON.DIST(1,L386,FALSE)</f>
        <v>0</v>
      </c>
      <c r="U386" s="5">
        <f t="shared" ref="U386:U449" si="516">_xlfn.POISSON.DIST(1,K386,FALSE) * _xlfn.POISSON.DIST(2,L386,FALSE)</f>
        <v>0</v>
      </c>
      <c r="V386" s="5">
        <f t="shared" ref="V386:V449" si="517">_xlfn.POISSON.DIST(3,K386,FALSE) * _xlfn.POISSON.DIST(3,L386,FALSE)</f>
        <v>0</v>
      </c>
      <c r="W386" s="5">
        <f t="shared" ref="W386:W449" si="518">_xlfn.POISSON.DIST(3,K386,FALSE) * _xlfn.POISSON.DIST(0,L386,FALSE)</f>
        <v>3.268399808354934E-2</v>
      </c>
      <c r="X386" s="5">
        <f t="shared" ref="X386:X449" si="519">_xlfn.POISSON.DIST(3,K386,FALSE) * _xlfn.POISSON.DIST(1,L386,FALSE)</f>
        <v>0</v>
      </c>
      <c r="Y386" s="5">
        <f t="shared" ref="Y386:Y449" si="520">_xlfn.POISSON.DIST(3,K386,FALSE) * _xlfn.POISSON.DIST(2,L386,FALSE)</f>
        <v>0</v>
      </c>
      <c r="Z386" s="5">
        <f t="shared" ref="Z386:Z449" si="521">_xlfn.POISSON.DIST(0,K386,FALSE) * _xlfn.POISSON.DIST(3,L386,FALSE)</f>
        <v>0</v>
      </c>
      <c r="AA386" s="5">
        <f t="shared" ref="AA386:AA449" si="522">_xlfn.POISSON.DIST(1,K386,FALSE) * _xlfn.POISSON.DIST(3,L386,FALSE)</f>
        <v>0</v>
      </c>
      <c r="AB386" s="5">
        <f t="shared" ref="AB386:AB449" si="523">_xlfn.POISSON.DIST(2,K386,FALSE) * _xlfn.POISSON.DIST(3,L386,FALSE)</f>
        <v>0</v>
      </c>
      <c r="AC386" s="5">
        <f t="shared" ref="AC386:AC449" si="524">_xlfn.POISSON.DIST(4,K386,FALSE) * _xlfn.POISSON.DIST(4,L386,FALSE)</f>
        <v>0</v>
      </c>
      <c r="AD386" s="5">
        <f t="shared" ref="AD386:AD449" si="525">_xlfn.POISSON.DIST(4,K386,FALSE) * _xlfn.POISSON.DIST(0,L386,FALSE)</f>
        <v>6.0847039554707931E-3</v>
      </c>
      <c r="AE386" s="5">
        <f t="shared" ref="AE386:AE449" si="526">_xlfn.POISSON.DIST(4,K386,FALSE) * _xlfn.POISSON.DIST(1,L386,FALSE)</f>
        <v>0</v>
      </c>
      <c r="AF386" s="5">
        <f t="shared" ref="AF386:AF449" si="527">_xlfn.POISSON.DIST(4,K386,FALSE) * _xlfn.POISSON.DIST(2,L386,FALSE)</f>
        <v>0</v>
      </c>
      <c r="AG386" s="5">
        <f t="shared" ref="AG386:AG449" si="528">_xlfn.POISSON.DIST(4,K386,FALSE) * _xlfn.POISSON.DIST(3,L386,FALSE)</f>
        <v>0</v>
      </c>
      <c r="AH386" s="5">
        <f t="shared" ref="AH386:AH449" si="529">_xlfn.POISSON.DIST(0,K386,FALSE) * _xlfn.POISSON.DIST(4,L386,FALSE)</f>
        <v>0</v>
      </c>
      <c r="AI386" s="5">
        <f t="shared" ref="AI386:AI449" si="530">_xlfn.POISSON.DIST(1,K386,FALSE) * _xlfn.POISSON.DIST(4,L386,FALSE)</f>
        <v>0</v>
      </c>
      <c r="AJ386" s="5">
        <f t="shared" ref="AJ386:AJ449" si="531">_xlfn.POISSON.DIST(2,K386,FALSE) * _xlfn.POISSON.DIST(4,L386,FALSE)</f>
        <v>0</v>
      </c>
      <c r="AK386" s="5">
        <f t="shared" ref="AK386:AK449" si="532">_xlfn.POISSON.DIST(3,K386,FALSE) * _xlfn.POISSON.DIST(4,L386,FALSE)</f>
        <v>0</v>
      </c>
      <c r="AL386" s="5">
        <f t="shared" ref="AL386:AL449" si="533">_xlfn.POISSON.DIST(5,K386,FALSE) * _xlfn.POISSON.DIST(5,L386,FALSE)</f>
        <v>0</v>
      </c>
      <c r="AM386" s="5">
        <f t="shared" ref="AM386:AM449" si="534">_xlfn.POISSON.DIST(5,K386,FALSE) * _xlfn.POISSON.DIST(0,L386,FALSE)</f>
        <v>9.0622015412139762E-4</v>
      </c>
      <c r="AN386" s="5">
        <f t="shared" ref="AN386:AN449" si="535">_xlfn.POISSON.DIST(5,K386,FALSE) * _xlfn.POISSON.DIST(1,L386,FALSE)</f>
        <v>0</v>
      </c>
      <c r="AO386" s="5">
        <f t="shared" ref="AO386:AO449" si="536">_xlfn.POISSON.DIST(5,K386,FALSE) * _xlfn.POISSON.DIST(2,L386,FALSE)</f>
        <v>0</v>
      </c>
      <c r="AP386" s="5">
        <f t="shared" ref="AP386:AP449" si="537">_xlfn.POISSON.DIST(5,K386,FALSE) * _xlfn.POISSON.DIST(3,L386,FALSE)</f>
        <v>0</v>
      </c>
      <c r="AQ386" s="5">
        <f t="shared" ref="AQ386:AQ449" si="538">_xlfn.POISSON.DIST(5,K386,FALSE) * _xlfn.POISSON.DIST(4,L386,FALSE)</f>
        <v>0</v>
      </c>
      <c r="AR386" s="5">
        <f t="shared" ref="AR386:AR449" si="539">_xlfn.POISSON.DIST(0,K386,FALSE) * _xlfn.POISSON.DIST(5,L386,FALSE)</f>
        <v>0</v>
      </c>
      <c r="AS386" s="5">
        <f t="shared" ref="AS386:AS449" si="540">_xlfn.POISSON.DIST(1,K386,FALSE) * _xlfn.POISSON.DIST(5,L386,FALSE)</f>
        <v>0</v>
      </c>
      <c r="AT386" s="5">
        <f t="shared" ref="AT386:AT449" si="541">_xlfn.POISSON.DIST(2,K386,FALSE) * _xlfn.POISSON.DIST(5,L386,FALSE)</f>
        <v>0</v>
      </c>
      <c r="AU386" s="5">
        <f t="shared" ref="AU386:AU449" si="542">_xlfn.POISSON.DIST(3,K386,FALSE) * _xlfn.POISSON.DIST(5,L386,FALSE)</f>
        <v>0</v>
      </c>
      <c r="AV386" s="5">
        <f t="shared" ref="AV386:AV449" si="543">_xlfn.POISSON.DIST(4,K386,FALSE) * _xlfn.POISSON.DIST(5,L386,FALSE)</f>
        <v>0</v>
      </c>
      <c r="AW386" s="5">
        <f t="shared" ref="AW386:AW449" si="544">_xlfn.POISSON.DIST(6,K386,FALSE) * _xlfn.POISSON.DIST(6,L386,FALSE)</f>
        <v>0</v>
      </c>
      <c r="AX386" s="5">
        <f t="shared" ref="AX386:AX449" si="545">_xlfn.POISSON.DIST(6,K386,FALSE) * _xlfn.POISSON.DIST(0,L386,FALSE)</f>
        <v>1.1247259983747607E-4</v>
      </c>
      <c r="AY386" s="5">
        <f t="shared" ref="AY386:AY449" si="546">_xlfn.POISSON.DIST(6,K386,FALSE) * _xlfn.POISSON.DIST(1,L386,FALSE)</f>
        <v>0</v>
      </c>
      <c r="AZ386" s="5">
        <f t="shared" ref="AZ386:AZ449" si="547">_xlfn.POISSON.DIST(6,K386,FALSE) * _xlfn.POISSON.DIST(2,L386,FALSE)</f>
        <v>0</v>
      </c>
      <c r="BA386" s="5">
        <f t="shared" ref="BA386:BA449" si="548">_xlfn.POISSON.DIST(6,K386,FALSE) * _xlfn.POISSON.DIST(3,L386,FALSE)</f>
        <v>0</v>
      </c>
      <c r="BB386" s="5">
        <f t="shared" ref="BB386:BB449" si="549">_xlfn.POISSON.DIST(6,K386,FALSE) * _xlfn.POISSON.DIST(4,L386,FALSE)</f>
        <v>0</v>
      </c>
      <c r="BC386" s="5">
        <f t="shared" ref="BC386:BC449" si="550">_xlfn.POISSON.DIST(6,K386,FALSE) * _xlfn.POISSON.DIST(5,L386,FALSE)</f>
        <v>0</v>
      </c>
      <c r="BD386" s="5">
        <f t="shared" ref="BD386:BD449" si="551">_xlfn.POISSON.DIST(0,K386,FALSE) * _xlfn.POISSON.DIST(6,L386,FALSE)</f>
        <v>0</v>
      </c>
      <c r="BE386" s="5">
        <f t="shared" ref="BE386:BE449" si="552">_xlfn.POISSON.DIST(1,K386,FALSE) * _xlfn.POISSON.DIST(6,L386,FALSE)</f>
        <v>0</v>
      </c>
      <c r="BF386" s="5">
        <f t="shared" ref="BF386:BF449" si="553">_xlfn.POISSON.DIST(2,K386,FALSE) * _xlfn.POISSON.DIST(6,L386,FALSE)</f>
        <v>0</v>
      </c>
      <c r="BG386" s="5">
        <f t="shared" ref="BG386:BG449" si="554">_xlfn.POISSON.DIST(3,K386,FALSE) * _xlfn.POISSON.DIST(6,L386,FALSE)</f>
        <v>0</v>
      </c>
      <c r="BH386" s="5">
        <f t="shared" ref="BH386:BH449" si="555">_xlfn.POISSON.DIST(4,K386,FALSE) * _xlfn.POISSON.DIST(6,L386,FALSE)</f>
        <v>0</v>
      </c>
      <c r="BI386" s="5">
        <f t="shared" ref="BI386:BI449" si="556">_xlfn.POISSON.DIST(5,K386,FALSE) * _xlfn.POISSON.DIST(6,L386,FALSE)</f>
        <v>0</v>
      </c>
      <c r="BJ386" s="8">
        <f t="shared" ref="BJ386:BJ449" si="557">SUM(N386,Q386,T386,W386,X386,Y386,AD386,AE386,AF386,AG386,AM386,AN386,AO386,AP386,AQ386,AX386,AY386,AZ386,BA386,BB386,BC386)</f>
        <v>0.52509616735694176</v>
      </c>
      <c r="BK386" s="8">
        <f t="shared" ref="BK386:BK449" si="558">SUM(M386,P386,S386,V386,AC386,AL386,AY386)</f>
        <v>0.47489065437674538</v>
      </c>
      <c r="BL386" s="8">
        <f t="shared" ref="BL386:BL449" si="559">SUM(O386,R386,U386,AA386,AB386,AH386,AI386,AJ386,AK386,AR386,AS386,AT386,AU386,AV386,BD386,BE386,BF386,BG386,BH386,BI386)</f>
        <v>0</v>
      </c>
      <c r="BM386" s="8">
        <f t="shared" ref="BM386:BM449" si="560">SUM(S386:BI386)</f>
        <v>3.9787394792979006E-2</v>
      </c>
      <c r="BN386" s="8">
        <f t="shared" ref="BN386:BN449" si="561">SUM(M386:R386)</f>
        <v>0.96019942694070803</v>
      </c>
    </row>
    <row r="387" spans="1:66" x14ac:dyDescent="0.25">
      <c r="A387" t="s">
        <v>34</v>
      </c>
      <c r="B387" t="s">
        <v>439</v>
      </c>
      <c r="C387" t="s">
        <v>205</v>
      </c>
      <c r="D387" t="s">
        <v>509</v>
      </c>
      <c r="E387">
        <f>VLOOKUP(A387,home!$A$2:$E$405,3,FALSE)</f>
        <v>1.4921</v>
      </c>
      <c r="F387">
        <f>VLOOKUP(B387,home!$B$2:$E$405,3,FALSE)</f>
        <v>1.5638000000000001</v>
      </c>
      <c r="G387">
        <f>VLOOKUP(C387,away!$B$2:$E$405,4,FALSE)</f>
        <v>1.7871999999999999</v>
      </c>
      <c r="H387">
        <f>VLOOKUP(A387,away!$A$2:$E$405,3,FALSE)</f>
        <v>1.2222</v>
      </c>
      <c r="I387">
        <f>VLOOKUP(C387,away!$B$2:$E$405,3,FALSE)</f>
        <v>0.54549999999999998</v>
      </c>
      <c r="J387">
        <f>VLOOKUP(B387,home!$B$2:$E$405,4,FALSE)</f>
        <v>0.54549999999999998</v>
      </c>
      <c r="K387" s="3">
        <f t="shared" si="506"/>
        <v>4.1701559354560001</v>
      </c>
      <c r="L387" s="3">
        <f t="shared" si="507"/>
        <v>0.36369035954999995</v>
      </c>
      <c r="M387" s="5">
        <f t="shared" si="508"/>
        <v>1.0739290054642558E-2</v>
      </c>
      <c r="N387" s="5">
        <f t="shared" si="509"/>
        <v>4.478451416395126E-2</v>
      </c>
      <c r="O387" s="5">
        <f t="shared" si="510"/>
        <v>3.9057762612846902E-3</v>
      </c>
      <c r="P387" s="5">
        <f t="shared" si="511"/>
        <v>1.6287696058559498E-2</v>
      </c>
      <c r="Q387" s="5">
        <f t="shared" si="512"/>
        <v>9.3379203778657313E-2</v>
      </c>
      <c r="R387" s="5">
        <f t="shared" si="513"/>
        <v>7.1024658639424175E-4</v>
      </c>
      <c r="S387" s="5">
        <f t="shared" si="514"/>
        <v>6.1756652801581375E-3</v>
      </c>
      <c r="T387" s="5">
        <f t="shared" si="515"/>
        <v>3.3961116196752586E-2</v>
      </c>
      <c r="U387" s="5">
        <f t="shared" si="516"/>
        <v>2.9618390178893098E-3</v>
      </c>
      <c r="V387" s="5">
        <f t="shared" si="517"/>
        <v>1.0406994475510656E-3</v>
      </c>
      <c r="W387" s="5">
        <f t="shared" si="518"/>
        <v>0.12980194696190775</v>
      </c>
      <c r="X387" s="5">
        <f t="shared" si="519"/>
        <v>4.7207716760866249E-2</v>
      </c>
      <c r="Y387" s="5">
        <f t="shared" si="520"/>
        <v>8.5844957411470007E-3</v>
      </c>
      <c r="Z387" s="5">
        <f t="shared" si="521"/>
        <v>8.6103278791627302E-5</v>
      </c>
      <c r="AA387" s="5">
        <f t="shared" si="522"/>
        <v>3.5906409911512732E-4</v>
      </c>
      <c r="AB387" s="5">
        <f t="shared" si="523"/>
        <v>7.4867664206705478E-4</v>
      </c>
      <c r="AC387" s="5">
        <f t="shared" si="524"/>
        <v>9.8648259124766628E-5</v>
      </c>
      <c r="AD387" s="5">
        <f t="shared" si="525"/>
        <v>0.13532358988923612</v>
      </c>
      <c r="AE387" s="5">
        <f t="shared" si="526"/>
        <v>4.921588506241302E-2</v>
      </c>
      <c r="AF387" s="5">
        <f t="shared" si="527"/>
        <v>8.9496714669602302E-3</v>
      </c>
      <c r="AG387" s="5">
        <f t="shared" si="528"/>
        <v>1.084969744557714E-3</v>
      </c>
      <c r="AH387" s="5">
        <f t="shared" si="529"/>
        <v>7.8287331055402023E-6</v>
      </c>
      <c r="AI387" s="5">
        <f t="shared" si="530"/>
        <v>3.2647037827169363E-5</v>
      </c>
      <c r="AJ387" s="5">
        <f t="shared" si="531"/>
        <v>6.8071619285013426E-5</v>
      </c>
      <c r="AK387" s="5">
        <f t="shared" si="532"/>
        <v>9.4623089065833314E-5</v>
      </c>
      <c r="AL387" s="5">
        <f t="shared" si="533"/>
        <v>5.9845775769344233E-6</v>
      </c>
      <c r="AM387" s="5">
        <f t="shared" si="534"/>
        <v>0.11286409431676228</v>
      </c>
      <c r="AN387" s="5">
        <f t="shared" si="535"/>
        <v>4.104758304234838E-2</v>
      </c>
      <c r="AO387" s="5">
        <f t="shared" si="536"/>
        <v>7.4643051176650809E-3</v>
      </c>
      <c r="AP387" s="5">
        <f t="shared" si="537"/>
        <v>9.0489860401150608E-4</v>
      </c>
      <c r="AQ387" s="5">
        <f t="shared" si="538"/>
        <v>8.2275724662309401E-5</v>
      </c>
      <c r="AR387" s="5">
        <f t="shared" si="539"/>
        <v>5.694469515949811E-7</v>
      </c>
      <c r="AS387" s="5">
        <f t="shared" si="540"/>
        <v>2.374682585121136E-6</v>
      </c>
      <c r="AT387" s="5">
        <f t="shared" si="541"/>
        <v>4.951398338583451E-6</v>
      </c>
      <c r="AU387" s="5">
        <f t="shared" si="542"/>
        <v>6.8827010568169207E-6</v>
      </c>
      <c r="AV387" s="5">
        <f t="shared" si="543"/>
        <v>7.1754841660135912E-6</v>
      </c>
      <c r="AW387" s="5">
        <f t="shared" si="544"/>
        <v>2.5212452001538301E-7</v>
      </c>
      <c r="AX387" s="5">
        <f t="shared" si="545"/>
        <v>7.8443478802485367E-2</v>
      </c>
      <c r="AY387" s="5">
        <f t="shared" si="546"/>
        <v>2.85291370100287E-2</v>
      </c>
      <c r="AZ387" s="5">
        <f t="shared" si="547"/>
        <v>5.1878860484142735E-3</v>
      </c>
      <c r="BA387" s="5">
        <f t="shared" si="548"/>
        <v>6.2892804741740524E-4</v>
      </c>
      <c r="BB387" s="5">
        <f t="shared" si="549"/>
        <v>5.7183766924078874E-5</v>
      </c>
      <c r="BC387" s="5">
        <f t="shared" si="550"/>
        <v>4.1594369506083297E-6</v>
      </c>
      <c r="BD387" s="5">
        <f t="shared" si="551"/>
        <v>3.4517061095038334E-8</v>
      </c>
      <c r="BE387" s="5">
        <f t="shared" si="552"/>
        <v>1.4394152719997149E-7</v>
      </c>
      <c r="BF387" s="5">
        <f t="shared" si="553"/>
        <v>3.0012930700578116E-7</v>
      </c>
      <c r="BG387" s="5">
        <f t="shared" si="554"/>
        <v>4.1719533700481822E-7</v>
      </c>
      <c r="BH387" s="5">
        <f t="shared" si="555"/>
        <v>4.3494240271380222E-7</v>
      </c>
      <c r="BI387" s="5">
        <f t="shared" si="556"/>
        <v>3.6275552845169115E-7</v>
      </c>
      <c r="BJ387" s="8">
        <f t="shared" si="557"/>
        <v>0.82750703968411932</v>
      </c>
      <c r="BK387" s="8">
        <f t="shared" si="558"/>
        <v>6.2877120687641661E-2</v>
      </c>
      <c r="BL387" s="8">
        <f t="shared" si="559"/>
        <v>8.9124202802955757E-3</v>
      </c>
      <c r="BM387" s="8">
        <f t="shared" si="560"/>
        <v>0.70104707214185025</v>
      </c>
      <c r="BN387" s="8">
        <f t="shared" si="561"/>
        <v>0.16980672690348955</v>
      </c>
    </row>
    <row r="388" spans="1:66" x14ac:dyDescent="0.25">
      <c r="A388" t="s">
        <v>34</v>
      </c>
      <c r="B388" t="s">
        <v>271</v>
      </c>
      <c r="C388" t="s">
        <v>440</v>
      </c>
      <c r="D388" t="s">
        <v>509</v>
      </c>
      <c r="E388">
        <f>VLOOKUP(A388,home!$A$2:$E$405,3,FALSE)</f>
        <v>1.4921</v>
      </c>
      <c r="F388">
        <f>VLOOKUP(B388,home!$B$2:$E$405,3,FALSE)</f>
        <v>0.89359999999999995</v>
      </c>
      <c r="G388">
        <f>VLOOKUP(C388,away!$B$2:$E$405,4,FALSE)</f>
        <v>0.89359999999999995</v>
      </c>
      <c r="H388">
        <f>VLOOKUP(A388,away!$A$2:$E$405,3,FALSE)</f>
        <v>1.2222</v>
      </c>
      <c r="I388">
        <f>VLOOKUP(C388,away!$B$2:$E$405,3,FALSE)</f>
        <v>0.54549999999999998</v>
      </c>
      <c r="J388">
        <f>VLOOKUP(B388,home!$B$2:$E$405,4,FALSE)</f>
        <v>0.81820000000000004</v>
      </c>
      <c r="K388" s="3">
        <f t="shared" si="506"/>
        <v>1.191473124416</v>
      </c>
      <c r="L388" s="3">
        <f t="shared" si="507"/>
        <v>0.54550220382000003</v>
      </c>
      <c r="M388" s="5">
        <f t="shared" si="508"/>
        <v>0.17605209591326662</v>
      </c>
      <c r="N388" s="5">
        <f t="shared" si="509"/>
        <v>0.20976134077776507</v>
      </c>
      <c r="O388" s="5">
        <f t="shared" si="510"/>
        <v>9.6036806307816941E-2</v>
      </c>
      <c r="P388" s="5">
        <f t="shared" si="511"/>
        <v>0.11442527367050886</v>
      </c>
      <c r="Q388" s="5">
        <f t="shared" si="512"/>
        <v>0.12496250003908656</v>
      </c>
      <c r="R388" s="5">
        <f t="shared" si="513"/>
        <v>2.6194144744374308E-2</v>
      </c>
      <c r="S388" s="5">
        <f t="shared" si="514"/>
        <v>1.859271141682586E-2</v>
      </c>
      <c r="T388" s="5">
        <f t="shared" si="515"/>
        <v>6.8167319166178547E-2</v>
      </c>
      <c r="U388" s="5">
        <f t="shared" si="516"/>
        <v>3.1209619479984602E-2</v>
      </c>
      <c r="V388" s="5">
        <f t="shared" si="517"/>
        <v>1.3427061531675578E-3</v>
      </c>
      <c r="W388" s="5">
        <f t="shared" si="518"/>
        <v>4.962982011880164E-2</v>
      </c>
      <c r="X388" s="5">
        <f t="shared" si="519"/>
        <v>2.7073176249996462E-2</v>
      </c>
      <c r="Y388" s="5">
        <f t="shared" si="520"/>
        <v>7.384238654390177E-3</v>
      </c>
      <c r="Z388" s="5">
        <f t="shared" si="521"/>
        <v>4.7629878950787522E-3</v>
      </c>
      <c r="AA388" s="5">
        <f t="shared" si="522"/>
        <v>5.6749720689050678E-3</v>
      </c>
      <c r="AB388" s="5">
        <f t="shared" si="523"/>
        <v>3.3807883509559271E-3</v>
      </c>
      <c r="AC388" s="5">
        <f t="shared" si="524"/>
        <v>5.4543343490982114E-5</v>
      </c>
      <c r="AD388" s="5">
        <f t="shared" si="525"/>
        <v>1.4783149210288166E-2</v>
      </c>
      <c r="AE388" s="5">
        <f t="shared" si="526"/>
        <v>8.0642404736120856E-3</v>
      </c>
      <c r="AF388" s="5">
        <f t="shared" si="527"/>
        <v>2.1995304752449167E-3</v>
      </c>
      <c r="AG388" s="5">
        <f t="shared" si="528"/>
        <v>3.999495738717847E-4</v>
      </c>
      <c r="AH388" s="5">
        <f t="shared" si="529"/>
        <v>6.4955509838336061E-4</v>
      </c>
      <c r="AI388" s="5">
        <f t="shared" si="530"/>
        <v>7.7392744255116487E-4</v>
      </c>
      <c r="AJ388" s="5">
        <f t="shared" si="531"/>
        <v>4.6105687402386045E-4</v>
      </c>
      <c r="AK388" s="5">
        <f t="shared" si="532"/>
        <v>1.8311229140889428E-4</v>
      </c>
      <c r="AL388" s="5">
        <f t="shared" si="533"/>
        <v>1.4180204952368054E-6</v>
      </c>
      <c r="AM388" s="5">
        <f t="shared" si="534"/>
        <v>3.5227449956579913E-3</v>
      </c>
      <c r="AN388" s="5">
        <f t="shared" si="535"/>
        <v>1.9216651586273104E-3</v>
      </c>
      <c r="AO388" s="5">
        <f t="shared" si="536"/>
        <v>5.241362895176538E-4</v>
      </c>
      <c r="AP388" s="5">
        <f t="shared" si="537"/>
        <v>9.5305833677972586E-5</v>
      </c>
      <c r="AQ388" s="5">
        <f t="shared" si="538"/>
        <v>1.2997385577059104E-5</v>
      </c>
      <c r="AR388" s="5">
        <f t="shared" si="539"/>
        <v>7.0866747534128045E-5</v>
      </c>
      <c r="AS388" s="5">
        <f t="shared" si="540"/>
        <v>8.44358251016874E-5</v>
      </c>
      <c r="AT388" s="5">
        <f t="shared" si="541"/>
        <v>5.0301508173275214E-5</v>
      </c>
      <c r="AU388" s="5">
        <f t="shared" si="542"/>
        <v>1.9977631702016385E-5</v>
      </c>
      <c r="AV388" s="5">
        <f t="shared" si="543"/>
        <v>5.9507028156084003E-6</v>
      </c>
      <c r="AW388" s="5">
        <f t="shared" si="544"/>
        <v>2.560122622229691E-8</v>
      </c>
      <c r="AX388" s="5">
        <f t="shared" si="545"/>
        <v>6.9954266441624245E-4</v>
      </c>
      <c r="AY388" s="5">
        <f t="shared" si="546"/>
        <v>3.8160206510517492E-4</v>
      </c>
      <c r="AZ388" s="5">
        <f t="shared" si="547"/>
        <v>1.0408238374856802E-4</v>
      </c>
      <c r="BA388" s="5">
        <f t="shared" si="548"/>
        <v>1.8925723237894269E-5</v>
      </c>
      <c r="BB388" s="5">
        <f t="shared" si="549"/>
        <v>2.5810059337896776E-6</v>
      </c>
      <c r="BC388" s="5">
        <f t="shared" si="550"/>
        <v>2.8158888499095332E-7</v>
      </c>
      <c r="BD388" s="5">
        <f t="shared" si="551"/>
        <v>6.442994492903729E-6</v>
      </c>
      <c r="BE388" s="5">
        <f t="shared" si="552"/>
        <v>7.6766547790550869E-6</v>
      </c>
      <c r="BF388" s="5">
        <f t="shared" si="553"/>
        <v>4.5732639273318921E-6</v>
      </c>
      <c r="BG388" s="5">
        <f t="shared" si="554"/>
        <v>1.8163070200923714E-6</v>
      </c>
      <c r="BH388" s="5">
        <f t="shared" si="555"/>
        <v>5.4102025003204322E-7</v>
      </c>
      <c r="BI388" s="5">
        <f t="shared" si="556"/>
        <v>1.2892221753560076E-7</v>
      </c>
      <c r="BJ388" s="8">
        <f t="shared" si="557"/>
        <v>0.51970912983362005</v>
      </c>
      <c r="BK388" s="8">
        <f t="shared" si="558"/>
        <v>0.31085035058286026</v>
      </c>
      <c r="BL388" s="8">
        <f t="shared" si="559"/>
        <v>0.16481669423641782</v>
      </c>
      <c r="BM388" s="8">
        <f t="shared" si="560"/>
        <v>0.25232542463127977</v>
      </c>
      <c r="BN388" s="8">
        <f t="shared" si="561"/>
        <v>0.74743216145281832</v>
      </c>
    </row>
    <row r="389" spans="1:66" x14ac:dyDescent="0.25">
      <c r="A389" t="s">
        <v>10</v>
      </c>
      <c r="B389" t="s">
        <v>215</v>
      </c>
      <c r="C389" t="s">
        <v>12</v>
      </c>
      <c r="D389" t="s">
        <v>510</v>
      </c>
      <c r="E389">
        <f>VLOOKUP(A389,home!$A$2:$E$405,3,FALSE)</f>
        <v>1.5185</v>
      </c>
      <c r="F389">
        <f>VLOOKUP(B389,home!$B$2:$E$405,3,FALSE)</f>
        <v>0.82320000000000004</v>
      </c>
      <c r="G389">
        <f>VLOOKUP(C389,away!$B$2:$E$405,4,FALSE)</f>
        <v>0.82320000000000004</v>
      </c>
      <c r="H389">
        <f>VLOOKUP(A389,away!$A$2:$E$405,3,FALSE)</f>
        <v>1.4074</v>
      </c>
      <c r="I389">
        <f>VLOOKUP(C389,away!$B$2:$E$405,3,FALSE)</f>
        <v>0.88819999999999999</v>
      </c>
      <c r="J389">
        <f>VLOOKUP(B389,home!$B$2:$E$405,4,FALSE)</f>
        <v>1.2434000000000001</v>
      </c>
      <c r="K389" s="3">
        <f t="shared" si="506"/>
        <v>1.0290240374399999</v>
      </c>
      <c r="L389" s="3">
        <f t="shared" si="507"/>
        <v>1.5543155023120001</v>
      </c>
      <c r="M389" s="5">
        <f t="shared" si="508"/>
        <v>7.5521375790042797E-2</v>
      </c>
      <c r="N389" s="5">
        <f t="shared" si="509"/>
        <v>7.7713311028493312E-2</v>
      </c>
      <c r="O389" s="5">
        <f t="shared" si="510"/>
        <v>0.1173840451463937</v>
      </c>
      <c r="P389" s="5">
        <f t="shared" si="511"/>
        <v>0.12079100406758127</v>
      </c>
      <c r="Q389" s="5">
        <f t="shared" si="512"/>
        <v>3.9984432538685326E-2</v>
      </c>
      <c r="R389" s="5">
        <f t="shared" si="513"/>
        <v>9.1225920547565731E-2</v>
      </c>
      <c r="S389" s="5">
        <f t="shared" si="514"/>
        <v>4.8299128925489369E-2</v>
      </c>
      <c r="T389" s="5">
        <f t="shared" si="515"/>
        <v>6.2148423346026958E-2</v>
      </c>
      <c r="U389" s="5">
        <f t="shared" si="516"/>
        <v>9.3873665081036728E-2</v>
      </c>
      <c r="V389" s="5">
        <f t="shared" si="517"/>
        <v>8.5834422042292881E-3</v>
      </c>
      <c r="W389" s="5">
        <f t="shared" si="518"/>
        <v>1.3714980735235097E-2</v>
      </c>
      <c r="X389" s="5">
        <f t="shared" si="519"/>
        <v>2.131740717068634E-2</v>
      </c>
      <c r="Y389" s="5">
        <f t="shared" si="520"/>
        <v>1.6566988217247388E-2</v>
      </c>
      <c r="Z389" s="5">
        <f t="shared" si="521"/>
        <v>4.726462083992141E-2</v>
      </c>
      <c r="AA389" s="5">
        <f t="shared" si="522"/>
        <v>4.8636430964766685E-2</v>
      </c>
      <c r="AB389" s="5">
        <f t="shared" si="523"/>
        <v>2.5024028279018021E-2</v>
      </c>
      <c r="AC389" s="5">
        <f t="shared" si="524"/>
        <v>8.5803736968402045E-4</v>
      </c>
      <c r="AD389" s="5">
        <f t="shared" si="525"/>
        <v>3.5282612123958587E-3</v>
      </c>
      <c r="AE389" s="5">
        <f t="shared" si="526"/>
        <v>5.4840310986330153E-3</v>
      </c>
      <c r="AF389" s="5">
        <f t="shared" si="527"/>
        <v>4.2619572758832037E-3</v>
      </c>
      <c r="AG389" s="5">
        <f t="shared" si="528"/>
        <v>2.208142088032228E-3</v>
      </c>
      <c r="AH389" s="5">
        <f t="shared" si="529"/>
        <v>1.8366033220597169E-2</v>
      </c>
      <c r="AI389" s="5">
        <f t="shared" si="530"/>
        <v>1.8899089656416065E-2</v>
      </c>
      <c r="AJ389" s="5">
        <f t="shared" si="531"/>
        <v>9.7238087710928983E-3</v>
      </c>
      <c r="AK389" s="5">
        <f t="shared" si="532"/>
        <v>3.3353443203081668E-3</v>
      </c>
      <c r="AL389" s="5">
        <f t="shared" si="533"/>
        <v>5.4894760233064597E-5</v>
      </c>
      <c r="AM389" s="5">
        <f t="shared" si="534"/>
        <v>7.2613311958450734E-4</v>
      </c>
      <c r="AN389" s="5">
        <f t="shared" si="535"/>
        <v>1.128639964512373E-3</v>
      </c>
      <c r="AO389" s="5">
        <f t="shared" si="536"/>
        <v>8.7713129668522377E-4</v>
      </c>
      <c r="AP389" s="5">
        <f t="shared" si="537"/>
        <v>4.5444625733362317E-4</v>
      </c>
      <c r="AQ389" s="5">
        <f t="shared" si="538"/>
        <v>1.7658821568532974E-4</v>
      </c>
      <c r="AR389" s="5">
        <f t="shared" si="539"/>
        <v>5.7093220301502714E-3</v>
      </c>
      <c r="AS389" s="5">
        <f t="shared" si="540"/>
        <v>5.8750296065103692E-3</v>
      </c>
      <c r="AT389" s="5">
        <f t="shared" si="541"/>
        <v>3.0227733428854165E-3</v>
      </c>
      <c r="AU389" s="5">
        <f t="shared" si="542"/>
        <v>1.0368354765206524E-3</v>
      </c>
      <c r="AV389" s="5">
        <f t="shared" si="543"/>
        <v>2.6673215705257699E-4</v>
      </c>
      <c r="AW389" s="5">
        <f t="shared" si="544"/>
        <v>2.4388949255297545E-6</v>
      </c>
      <c r="AX389" s="5">
        <f t="shared" si="545"/>
        <v>1.2453473907229196E-4</v>
      </c>
      <c r="AY389" s="5">
        <f t="shared" si="546"/>
        <v>1.9356627551644332E-4</v>
      </c>
      <c r="AZ389" s="5">
        <f t="shared" si="547"/>
        <v>1.5043153138000185E-4</v>
      </c>
      <c r="BA389" s="5">
        <f t="shared" si="548"/>
        <v>7.7939353753490314E-5</v>
      </c>
      <c r="BB389" s="5">
        <f t="shared" si="549"/>
        <v>3.0285586444807248E-5</v>
      </c>
      <c r="BC389" s="5">
        <f t="shared" si="550"/>
        <v>9.4146713015548106E-6</v>
      </c>
      <c r="BD389" s="5">
        <f t="shared" si="551"/>
        <v>1.4790146231923301E-3</v>
      </c>
      <c r="BE389" s="5">
        <f t="shared" si="552"/>
        <v>1.5219415989901717E-3</v>
      </c>
      <c r="BF389" s="5">
        <f t="shared" si="553"/>
        <v>7.8305724447037773E-4</v>
      </c>
      <c r="BG389" s="5">
        <f t="shared" si="554"/>
        <v>2.6859490908384979E-4</v>
      </c>
      <c r="BH389" s="5">
        <f t="shared" si="555"/>
        <v>6.9097654445323189E-5</v>
      </c>
      <c r="BI389" s="5">
        <f t="shared" si="556"/>
        <v>1.4220629470992091E-5</v>
      </c>
      <c r="BJ389" s="8">
        <f t="shared" si="557"/>
        <v>0.25087704572258834</v>
      </c>
      <c r="BK389" s="8">
        <f t="shared" si="558"/>
        <v>0.25430144939277627</v>
      </c>
      <c r="BL389" s="8">
        <f t="shared" si="559"/>
        <v>0.44651498525996758</v>
      </c>
      <c r="BM389" s="8">
        <f t="shared" si="560"/>
        <v>0.47614688471590039</v>
      </c>
      <c r="BN389" s="8">
        <f t="shared" si="561"/>
        <v>0.52262008911876212</v>
      </c>
    </row>
    <row r="390" spans="1:66" x14ac:dyDescent="0.25">
      <c r="A390" t="s">
        <v>10</v>
      </c>
      <c r="B390" t="s">
        <v>11</v>
      </c>
      <c r="C390" t="s">
        <v>211</v>
      </c>
      <c r="D390" t="s">
        <v>510</v>
      </c>
      <c r="E390">
        <f>VLOOKUP(A390,home!$A$2:$E$405,3,FALSE)</f>
        <v>1.5185</v>
      </c>
      <c r="F390">
        <f>VLOOKUP(B390,home!$B$2:$E$405,3,FALSE)</f>
        <v>0.52680000000000005</v>
      </c>
      <c r="G390">
        <f>VLOOKUP(C390,away!$B$2:$E$405,4,FALSE)</f>
        <v>0.1646</v>
      </c>
      <c r="H390">
        <f>VLOOKUP(A390,away!$A$2:$E$405,3,FALSE)</f>
        <v>1.4074</v>
      </c>
      <c r="I390">
        <f>VLOOKUP(C390,away!$B$2:$E$405,3,FALSE)</f>
        <v>1.2434000000000001</v>
      </c>
      <c r="J390">
        <f>VLOOKUP(B390,home!$B$2:$E$405,4,FALSE)</f>
        <v>1.1368</v>
      </c>
      <c r="K390" s="3">
        <f t="shared" si="506"/>
        <v>0.13167107868</v>
      </c>
      <c r="L390" s="3">
        <f t="shared" si="507"/>
        <v>1.9893558466880001</v>
      </c>
      <c r="M390" s="5">
        <f t="shared" si="508"/>
        <v>0.11990842825673641</v>
      </c>
      <c r="N390" s="5">
        <f t="shared" si="509"/>
        <v>1.5788472091387874E-2</v>
      </c>
      <c r="O390" s="5">
        <f t="shared" si="510"/>
        <v>0.23854053281970716</v>
      </c>
      <c r="P390" s="5">
        <f t="shared" si="511"/>
        <v>3.1408889265272785E-2</v>
      </c>
      <c r="Q390" s="5">
        <f t="shared" si="512"/>
        <v>1.0394425754910583E-3</v>
      </c>
      <c r="R390" s="5">
        <f t="shared" si="513"/>
        <v>0.23727100181847768</v>
      </c>
      <c r="S390" s="5">
        <f t="shared" si="514"/>
        <v>2.0568160620993417E-3</v>
      </c>
      <c r="T390" s="5">
        <f t="shared" si="515"/>
        <v>2.0678211648495694E-3</v>
      </c>
      <c r="U390" s="5">
        <f t="shared" si="516"/>
        <v>3.1241728748923198E-2</v>
      </c>
      <c r="V390" s="5">
        <f t="shared" si="517"/>
        <v>5.9862632837333342E-5</v>
      </c>
      <c r="W390" s="5">
        <f t="shared" si="518"/>
        <v>4.5621508380274986E-5</v>
      </c>
      <c r="X390" s="5">
        <f t="shared" si="519"/>
        <v>9.0757414431025642E-5</v>
      </c>
      <c r="Y390" s="5">
        <f t="shared" si="520"/>
        <v>9.0274396514323393E-5</v>
      </c>
      <c r="Z390" s="5">
        <f t="shared" si="521"/>
        <v>0.15733881823903584</v>
      </c>
      <c r="AA390" s="5">
        <f t="shared" si="522"/>
        <v>2.0716971915770307E-2</v>
      </c>
      <c r="AB390" s="5">
        <f t="shared" si="523"/>
        <v>1.3639130195663711E-3</v>
      </c>
      <c r="AC390" s="5">
        <f t="shared" si="524"/>
        <v>9.8002848572169455E-7</v>
      </c>
      <c r="AD390" s="5">
        <f t="shared" si="525"/>
        <v>1.5017583048598665E-6</v>
      </c>
      <c r="AE390" s="5">
        <f t="shared" si="526"/>
        <v>2.9875316640852355E-6</v>
      </c>
      <c r="AF390" s="5">
        <f t="shared" si="527"/>
        <v>2.9716317915567474E-6</v>
      </c>
      <c r="AG390" s="5">
        <f t="shared" si="528"/>
        <v>1.970544359579117E-6</v>
      </c>
      <c r="AH390" s="5">
        <f t="shared" si="529"/>
        <v>7.8250724493701657E-2</v>
      </c>
      <c r="AI390" s="5">
        <f t="shared" si="530"/>
        <v>1.0303357301577195E-2</v>
      </c>
      <c r="AJ390" s="5">
        <f t="shared" si="531"/>
        <v>6.7832708496206142E-4</v>
      </c>
      <c r="AK390" s="5">
        <f t="shared" si="532"/>
        <v>2.9772019658271547E-5</v>
      </c>
      <c r="AL390" s="5">
        <f t="shared" si="533"/>
        <v>1.0268371167017234E-8</v>
      </c>
      <c r="AM390" s="5">
        <f t="shared" si="534"/>
        <v>3.9547627183509359E-8</v>
      </c>
      <c r="AN390" s="5">
        <f t="shared" si="535"/>
        <v>7.8674303360151627E-8</v>
      </c>
      <c r="AO390" s="5">
        <f t="shared" si="536"/>
        <v>7.8255592686811529E-8</v>
      </c>
      <c r="AP390" s="5">
        <f t="shared" si="537"/>
        <v>5.189274028251439E-8</v>
      </c>
      <c r="AQ390" s="5">
        <f t="shared" si="538"/>
        <v>2.5808281570420487E-8</v>
      </c>
      <c r="AR390" s="5">
        <f t="shared" si="539"/>
        <v>3.1133707255823467E-2</v>
      </c>
      <c r="AS390" s="5">
        <f t="shared" si="540"/>
        <v>4.0994088176816183E-3</v>
      </c>
      <c r="AT390" s="5">
        <f t="shared" si="541"/>
        <v>2.6988679048722103E-4</v>
      </c>
      <c r="AU390" s="5">
        <f t="shared" si="542"/>
        <v>1.1845428274978518E-5</v>
      </c>
      <c r="AV390" s="5">
        <f t="shared" si="543"/>
        <v>3.8992507959824819E-7</v>
      </c>
      <c r="AW390" s="5">
        <f t="shared" si="544"/>
        <v>7.4713989298247197E-11</v>
      </c>
      <c r="AX390" s="5">
        <f t="shared" si="545"/>
        <v>8.6787978841452824E-10</v>
      </c>
      <c r="AY390" s="5">
        <f t="shared" si="546"/>
        <v>1.7265217313047862E-9</v>
      </c>
      <c r="AZ390" s="5">
        <f t="shared" si="547"/>
        <v>1.7173330503025329E-9</v>
      </c>
      <c r="BA390" s="5">
        <f t="shared" si="548"/>
        <v>1.1387955147766269E-9</v>
      </c>
      <c r="BB390" s="5">
        <f t="shared" si="549"/>
        <v>5.663673788757386E-10</v>
      </c>
      <c r="BC390" s="5">
        <f t="shared" si="550"/>
        <v>2.2534125130796172E-10</v>
      </c>
      <c r="BD390" s="5">
        <f t="shared" si="551"/>
        <v>1.0322670426407493E-2</v>
      </c>
      <c r="BE390" s="5">
        <f t="shared" si="552"/>
        <v>1.3591971499032102E-3</v>
      </c>
      <c r="BF390" s="5">
        <f t="shared" si="553"/>
        <v>8.9483477433268657E-5</v>
      </c>
      <c r="BG390" s="5">
        <f t="shared" si="554"/>
        <v>3.9274619992253074E-6</v>
      </c>
      <c r="BH390" s="5">
        <f t="shared" si="555"/>
        <v>1.2928328947817635E-7</v>
      </c>
      <c r="BI390" s="5">
        <f t="shared" si="556"/>
        <v>3.4045740361780328E-9</v>
      </c>
      <c r="BJ390" s="8">
        <f t="shared" si="557"/>
        <v>1.9132101037958007E-2</v>
      </c>
      <c r="BK390" s="8">
        <f t="shared" si="558"/>
        <v>0.15343498824032448</v>
      </c>
      <c r="BL390" s="8">
        <f t="shared" si="559"/>
        <v>0.66568697864329729</v>
      </c>
      <c r="BM390" s="8">
        <f t="shared" si="560"/>
        <v>0.35163611768173514</v>
      </c>
      <c r="BN390" s="8">
        <f t="shared" si="561"/>
        <v>0.64395676682707292</v>
      </c>
    </row>
    <row r="391" spans="1:66" x14ac:dyDescent="0.25">
      <c r="A391" t="s">
        <v>10</v>
      </c>
      <c r="B391" t="s">
        <v>216</v>
      </c>
      <c r="C391" t="s">
        <v>214</v>
      </c>
      <c r="D391" t="s">
        <v>510</v>
      </c>
      <c r="E391">
        <f>VLOOKUP(A391,home!$A$2:$E$405,3,FALSE)</f>
        <v>1.5185</v>
      </c>
      <c r="F391">
        <f>VLOOKUP(B391,home!$B$2:$E$405,3,FALSE)</f>
        <v>1.1525000000000001</v>
      </c>
      <c r="G391">
        <f>VLOOKUP(C391,away!$B$2:$E$405,4,FALSE)</f>
        <v>0.7903</v>
      </c>
      <c r="H391">
        <f>VLOOKUP(A391,away!$A$2:$E$405,3,FALSE)</f>
        <v>1.4074</v>
      </c>
      <c r="I391">
        <f>VLOOKUP(C391,away!$B$2:$E$405,3,FALSE)</f>
        <v>1.2789999999999999</v>
      </c>
      <c r="J391">
        <f>VLOOKUP(B391,home!$B$2:$E$405,4,FALSE)</f>
        <v>1.0658000000000001</v>
      </c>
      <c r="K391" s="3">
        <f t="shared" si="506"/>
        <v>1.383081308875</v>
      </c>
      <c r="L391" s="3">
        <f t="shared" si="507"/>
        <v>1.9185088506799999</v>
      </c>
      <c r="M391" s="5">
        <f t="shared" si="508"/>
        <v>3.6824563886996099E-2</v>
      </c>
      <c r="N391" s="5">
        <f t="shared" si="509"/>
        <v>5.0931366019577623E-2</v>
      </c>
      <c r="O391" s="5">
        <f t="shared" si="510"/>
        <v>7.0648251739633128E-2</v>
      </c>
      <c r="P391" s="5">
        <f t="shared" si="511"/>
        <v>9.7712276485782276E-2</v>
      </c>
      <c r="Q391" s="5">
        <f t="shared" si="512"/>
        <v>3.5221110188574566E-2</v>
      </c>
      <c r="R391" s="5">
        <f t="shared" si="513"/>
        <v>6.7769648123777435E-2</v>
      </c>
      <c r="S391" s="5">
        <f t="shared" si="514"/>
        <v>6.4818751182858875E-2</v>
      </c>
      <c r="T391" s="5">
        <f t="shared" si="515"/>
        <v>6.7572011627555828E-2</v>
      </c>
      <c r="U391" s="5">
        <f t="shared" si="516"/>
        <v>9.3730933629032287E-2</v>
      </c>
      <c r="V391" s="5">
        <f t="shared" si="517"/>
        <v>1.9110395249813804E-2</v>
      </c>
      <c r="W391" s="5">
        <f t="shared" si="518"/>
        <v>1.6237886393214777E-2</v>
      </c>
      <c r="X391" s="5">
        <f t="shared" si="519"/>
        <v>3.1152528761718892E-2</v>
      </c>
      <c r="Y391" s="5">
        <f t="shared" si="520"/>
        <v>2.9883201075210482E-2</v>
      </c>
      <c r="Z391" s="5">
        <f t="shared" si="521"/>
        <v>4.3338889910978763E-2</v>
      </c>
      <c r="AA391" s="5">
        <f t="shared" si="522"/>
        <v>5.9941208583266042E-2</v>
      </c>
      <c r="AB391" s="5">
        <f t="shared" si="523"/>
        <v>4.1451782611446497E-2</v>
      </c>
      <c r="AC391" s="5">
        <f t="shared" si="524"/>
        <v>3.1692843500683589E-3</v>
      </c>
      <c r="AD391" s="5">
        <f t="shared" si="525"/>
        <v>5.6145792915227623E-3</v>
      </c>
      <c r="AE391" s="5">
        <f t="shared" si="526"/>
        <v>1.0771620063631063E-2</v>
      </c>
      <c r="AF391" s="5">
        <f t="shared" si="527"/>
        <v>1.0332724214119232E-2</v>
      </c>
      <c r="AG391" s="5">
        <f t="shared" si="528"/>
        <v>6.6078076188077657E-3</v>
      </c>
      <c r="AH391" s="5">
        <f t="shared" si="529"/>
        <v>2.0786510968214732E-2</v>
      </c>
      <c r="AI391" s="5">
        <f t="shared" si="530"/>
        <v>2.8749434796862976E-2</v>
      </c>
      <c r="AJ391" s="5">
        <f t="shared" si="531"/>
        <v>1.9881402954130861E-2</v>
      </c>
      <c r="AK391" s="5">
        <f t="shared" si="532"/>
        <v>9.1658656066902038E-3</v>
      </c>
      <c r="AL391" s="5">
        <f t="shared" si="533"/>
        <v>3.363819754946767E-4</v>
      </c>
      <c r="AM391" s="5">
        <f t="shared" si="534"/>
        <v>1.5530839350603534E-3</v>
      </c>
      <c r="AN391" s="5">
        <f t="shared" si="535"/>
        <v>2.9796052752622103E-3</v>
      </c>
      <c r="AO391" s="5">
        <f t="shared" si="536"/>
        <v>2.8581995460616847E-3</v>
      </c>
      <c r="AP391" s="5">
        <f t="shared" si="537"/>
        <v>1.8278270420429669E-3</v>
      </c>
      <c r="AQ391" s="5">
        <f t="shared" si="538"/>
        <v>8.7667558941791925E-4</v>
      </c>
      <c r="AR391" s="5">
        <f t="shared" si="539"/>
        <v>7.9758210534553696E-3</v>
      </c>
      <c r="AS391" s="5">
        <f t="shared" si="540"/>
        <v>1.1031209021965834E-2</v>
      </c>
      <c r="AT391" s="5">
        <f t="shared" si="541"/>
        <v>7.6285295062871079E-3</v>
      </c>
      <c r="AU391" s="5">
        <f t="shared" si="542"/>
        <v>3.5169588581157119E-3</v>
      </c>
      <c r="AV391" s="5">
        <f t="shared" si="543"/>
        <v>1.2160600151855513E-3</v>
      </c>
      <c r="AW391" s="5">
        <f t="shared" si="544"/>
        <v>2.4793722454176267E-5</v>
      </c>
      <c r="AX391" s="5">
        <f t="shared" si="545"/>
        <v>3.5800689361600185E-4</v>
      </c>
      <c r="AY391" s="5">
        <f t="shared" si="546"/>
        <v>6.8683939400675275E-4</v>
      </c>
      <c r="AZ391" s="5">
        <f t="shared" si="547"/>
        <v>6.5885372819882149E-4</v>
      </c>
      <c r="BA391" s="5">
        <f t="shared" si="548"/>
        <v>4.2133890295098476E-4</v>
      </c>
      <c r="BB391" s="5">
        <f t="shared" si="549"/>
        <v>2.020856036118165E-4</v>
      </c>
      <c r="BC391" s="5">
        <f t="shared" si="550"/>
        <v>7.7540603824856008E-5</v>
      </c>
      <c r="BD391" s="5">
        <f t="shared" si="551"/>
        <v>2.5502805470823328E-3</v>
      </c>
      <c r="BE391" s="5">
        <f t="shared" si="552"/>
        <v>3.527245357057084E-3</v>
      </c>
      <c r="BF391" s="5">
        <f t="shared" si="553"/>
        <v>2.4392335625808897E-3</v>
      </c>
      <c r="BG391" s="5">
        <f t="shared" si="554"/>
        <v>1.1245527827954025E-3</v>
      </c>
      <c r="BH391" s="5">
        <f t="shared" si="555"/>
        <v>3.8883698368192226E-4</v>
      </c>
      <c r="BI391" s="5">
        <f t="shared" si="556"/>
        <v>1.0755863286595994E-4</v>
      </c>
      <c r="BJ391" s="8">
        <f t="shared" si="557"/>
        <v>0.2768248917679873</v>
      </c>
      <c r="BK391" s="8">
        <f t="shared" si="558"/>
        <v>0.22265849252502087</v>
      </c>
      <c r="BL391" s="8">
        <f t="shared" si="559"/>
        <v>0.45363132533412726</v>
      </c>
      <c r="BM391" s="8">
        <f t="shared" si="560"/>
        <v>0.63668433742222075</v>
      </c>
      <c r="BN391" s="8">
        <f t="shared" si="561"/>
        <v>0.35910721644434113</v>
      </c>
    </row>
    <row r="392" spans="1:66" x14ac:dyDescent="0.25">
      <c r="A392" t="s">
        <v>10</v>
      </c>
      <c r="B392" t="s">
        <v>39</v>
      </c>
      <c r="C392" t="s">
        <v>38</v>
      </c>
      <c r="D392" t="s">
        <v>510</v>
      </c>
      <c r="E392">
        <f>VLOOKUP(A392,home!$A$2:$E$405,3,FALSE)</f>
        <v>1.5185</v>
      </c>
      <c r="F392">
        <f>VLOOKUP(B392,home!$B$2:$E$405,3,FALSE)</f>
        <v>0.65849999999999997</v>
      </c>
      <c r="G392">
        <f>VLOOKUP(C392,away!$B$2:$E$405,4,FALSE)</f>
        <v>0.82320000000000004</v>
      </c>
      <c r="H392">
        <f>VLOOKUP(A392,away!$A$2:$E$405,3,FALSE)</f>
        <v>1.4074</v>
      </c>
      <c r="I392">
        <f>VLOOKUP(C392,away!$B$2:$E$405,3,FALSE)</f>
        <v>2.1316000000000002</v>
      </c>
      <c r="J392">
        <f>VLOOKUP(B392,home!$B$2:$E$405,4,FALSE)</f>
        <v>1.8473999999999999</v>
      </c>
      <c r="K392" s="3">
        <f t="shared" si="506"/>
        <v>0.82314422819999999</v>
      </c>
      <c r="L392" s="3">
        <f t="shared" si="507"/>
        <v>5.5422255680160006</v>
      </c>
      <c r="M392" s="5">
        <f t="shared" si="508"/>
        <v>1.7201052533584282E-3</v>
      </c>
      <c r="N392" s="5">
        <f t="shared" si="509"/>
        <v>1.4158947111984888E-3</v>
      </c>
      <c r="O392" s="5">
        <f t="shared" si="510"/>
        <v>9.5332113148417219E-3</v>
      </c>
      <c r="P392" s="5">
        <f t="shared" si="511"/>
        <v>7.8472078700228959E-3</v>
      </c>
      <c r="Q392" s="5">
        <f t="shared" si="512"/>
        <v>5.8274277963097092E-4</v>
      </c>
      <c r="R392" s="5">
        <f t="shared" si="513"/>
        <v>2.6417603747207617E-2</v>
      </c>
      <c r="S392" s="5">
        <f t="shared" si="514"/>
        <v>8.9498406035211642E-3</v>
      </c>
      <c r="T392" s="5">
        <f t="shared" si="515"/>
        <v>3.2296919328474814E-3</v>
      </c>
      <c r="U392" s="5">
        <f t="shared" si="516"/>
        <v>2.174549804738864E-2</v>
      </c>
      <c r="V392" s="5">
        <f t="shared" si="517"/>
        <v>4.5366254627783442E-3</v>
      </c>
      <c r="W392" s="5">
        <f t="shared" si="518"/>
        <v>1.5989378519281944E-4</v>
      </c>
      <c r="X392" s="5">
        <f t="shared" si="519"/>
        <v>8.8616742446250214E-4</v>
      </c>
      <c r="Y392" s="5">
        <f t="shared" si="520"/>
        <v>2.455669878699484E-3</v>
      </c>
      <c r="Z392" s="5">
        <f t="shared" si="521"/>
        <v>4.8804106311163123E-2</v>
      </c>
      <c r="AA392" s="5">
        <f t="shared" si="522"/>
        <v>4.0172818422493109E-2</v>
      </c>
      <c r="AB392" s="5">
        <f t="shared" si="523"/>
        <v>1.6534011807500918E-2</v>
      </c>
      <c r="AC392" s="5">
        <f t="shared" si="524"/>
        <v>1.293519792079343E-3</v>
      </c>
      <c r="AD392" s="5">
        <f t="shared" si="525"/>
        <v>3.2903911601629978E-5</v>
      </c>
      <c r="AE392" s="5">
        <f t="shared" si="526"/>
        <v>1.8236090016629199E-4</v>
      </c>
      <c r="AF392" s="5">
        <f t="shared" si="527"/>
        <v>5.0534262175401848E-4</v>
      </c>
      <c r="AG392" s="5">
        <f t="shared" si="528"/>
        <v>9.3357426629778672E-4</v>
      </c>
      <c r="AH392" s="5">
        <f t="shared" si="529"/>
        <v>6.7620841455474825E-2</v>
      </c>
      <c r="AI392" s="5">
        <f t="shared" si="530"/>
        <v>5.5661705350101384E-2</v>
      </c>
      <c r="AJ392" s="5">
        <f t="shared" si="531"/>
        <v>2.290880574535251E-2</v>
      </c>
      <c r="AK392" s="5">
        <f t="shared" si="532"/>
        <v>6.2857504080806393E-3</v>
      </c>
      <c r="AL392" s="5">
        <f t="shared" si="533"/>
        <v>2.3604412980233555E-4</v>
      </c>
      <c r="AM392" s="5">
        <f t="shared" si="534"/>
        <v>5.4169329840169483E-6</v>
      </c>
      <c r="AN392" s="5">
        <f t="shared" si="535"/>
        <v>3.0021864484247943E-5</v>
      </c>
      <c r="AO392" s="5">
        <f t="shared" si="536"/>
        <v>8.3193972472055236E-5</v>
      </c>
      <c r="AP392" s="5">
        <f t="shared" si="537"/>
        <v>1.5369325377981462E-4</v>
      </c>
      <c r="AQ392" s="5">
        <f t="shared" si="538"/>
        <v>2.1295067018251509E-4</v>
      </c>
      <c r="AR392" s="5">
        <f t="shared" si="539"/>
        <v>7.4953991289057789E-2</v>
      </c>
      <c r="AS392" s="5">
        <f t="shared" si="540"/>
        <v>6.1697945310140986E-2</v>
      </c>
      <c r="AT392" s="5">
        <f t="shared" si="541"/>
        <v>2.5393153786920905E-2</v>
      </c>
      <c r="AU392" s="5">
        <f t="shared" si="542"/>
        <v>6.9674093251663061E-3</v>
      </c>
      <c r="AV392" s="5">
        <f t="shared" si="543"/>
        <v>1.4337956928793753E-3</v>
      </c>
      <c r="AW392" s="5">
        <f t="shared" si="544"/>
        <v>2.9912370986230906E-5</v>
      </c>
      <c r="AX392" s="5">
        <f t="shared" si="545"/>
        <v>7.4315285338995862E-7</v>
      </c>
      <c r="AY392" s="5">
        <f t="shared" si="546"/>
        <v>4.1187207450018756E-6</v>
      </c>
      <c r="AZ392" s="5">
        <f t="shared" si="547"/>
        <v>1.1413439710233653E-5</v>
      </c>
      <c r="BA392" s="5">
        <f t="shared" si="548"/>
        <v>2.1085285793688698E-5</v>
      </c>
      <c r="BB392" s="5">
        <f t="shared" si="549"/>
        <v>2.9214852508676511E-5</v>
      </c>
      <c r="BC392" s="5">
        <f t="shared" si="550"/>
        <v>3.2383060507880673E-5</v>
      </c>
      <c r="BD392" s="5">
        <f t="shared" si="551"/>
        <v>6.9235321157844087E-2</v>
      </c>
      <c r="BE392" s="5">
        <f t="shared" si="552"/>
        <v>5.6990654998652697E-2</v>
      </c>
      <c r="BF392" s="5">
        <f t="shared" si="553"/>
        <v>2.3455764361739226E-2</v>
      </c>
      <c r="BG392" s="5">
        <f t="shared" si="554"/>
        <v>6.4358256841283001E-3</v>
      </c>
      <c r="BH392" s="5">
        <f t="shared" si="555"/>
        <v>1.3244031913978815E-3</v>
      </c>
      <c r="BI392" s="5">
        <f t="shared" si="556"/>
        <v>2.1803496856176525E-4</v>
      </c>
      <c r="BJ392" s="8">
        <f t="shared" si="557"/>
        <v>1.0968477417872994E-2</v>
      </c>
      <c r="BK392" s="8">
        <f t="shared" si="558"/>
        <v>2.4587461832307513E-2</v>
      </c>
      <c r="BL392" s="8">
        <f t="shared" si="559"/>
        <v>0.59498654606493084</v>
      </c>
      <c r="BM392" s="8">
        <f t="shared" si="560"/>
        <v>0.6318556196002556</v>
      </c>
      <c r="BN392" s="8">
        <f t="shared" si="561"/>
        <v>4.751676567626012E-2</v>
      </c>
    </row>
    <row r="393" spans="1:66" x14ac:dyDescent="0.25">
      <c r="A393" t="s">
        <v>13</v>
      </c>
      <c r="B393" t="s">
        <v>43</v>
      </c>
      <c r="C393" t="s">
        <v>14</v>
      </c>
      <c r="D393" t="s">
        <v>510</v>
      </c>
      <c r="E393">
        <f>VLOOKUP(A393,home!$A$2:$E$405,3,FALSE)</f>
        <v>1.2857000000000001</v>
      </c>
      <c r="F393">
        <f>VLOOKUP(B393,home!$B$2:$E$405,3,FALSE)</f>
        <v>0.25929999999999997</v>
      </c>
      <c r="G393">
        <f>VLOOKUP(C393,away!$B$2:$E$405,4,FALSE)</f>
        <v>0.25929999999999997</v>
      </c>
      <c r="H393">
        <f>VLOOKUP(A393,away!$A$2:$E$405,3,FALSE)</f>
        <v>1.4921</v>
      </c>
      <c r="I393">
        <f>VLOOKUP(C393,away!$B$2:$E$405,3,FALSE)</f>
        <v>1.5638000000000001</v>
      </c>
      <c r="J393">
        <f>VLOOKUP(B393,home!$B$2:$E$405,4,FALSE)</f>
        <v>0.89359999999999995</v>
      </c>
      <c r="K393" s="3">
        <f t="shared" si="506"/>
        <v>8.6445955192999996E-2</v>
      </c>
      <c r="L393" s="3">
        <f t="shared" si="507"/>
        <v>2.085077967728</v>
      </c>
      <c r="M393" s="5">
        <f t="shared" si="508"/>
        <v>0.11400375153572394</v>
      </c>
      <c r="N393" s="5">
        <f t="shared" si="509"/>
        <v>9.855163197091097E-3</v>
      </c>
      <c r="O393" s="5">
        <f t="shared" si="510"/>
        <v>0.23770671056547513</v>
      </c>
      <c r="P393" s="5">
        <f t="shared" si="511"/>
        <v>2.0548783650618484E-2</v>
      </c>
      <c r="Q393" s="5">
        <f t="shared" si="512"/>
        <v>4.2596949807771975E-4</v>
      </c>
      <c r="R393" s="5">
        <f t="shared" si="513"/>
        <v>0.24781851249058445</v>
      </c>
      <c r="S393" s="5">
        <f t="shared" si="514"/>
        <v>9.2596187369239674E-4</v>
      </c>
      <c r="T393" s="5">
        <f t="shared" si="515"/>
        <v>8.8817961536600816E-4</v>
      </c>
      <c r="U393" s="5">
        <f t="shared" si="516"/>
        <v>2.1422908026756976E-2</v>
      </c>
      <c r="V393" s="5">
        <f t="shared" si="517"/>
        <v>1.8544604361125398E-5</v>
      </c>
      <c r="W393" s="5">
        <f t="shared" si="518"/>
        <v>1.2274446714803757E-5</v>
      </c>
      <c r="X393" s="5">
        <f t="shared" si="519"/>
        <v>2.5593178411088644E-5</v>
      </c>
      <c r="Y393" s="5">
        <f t="shared" si="520"/>
        <v>2.6681886214546423E-5</v>
      </c>
      <c r="Z393" s="5">
        <f t="shared" si="521"/>
        <v>0.17224030679641461</v>
      </c>
      <c r="AA393" s="5">
        <f t="shared" si="522"/>
        <v>1.4889477843751431E-2</v>
      </c>
      <c r="AB393" s="5">
        <f t="shared" si="523"/>
        <v>6.4356756726405122E-4</v>
      </c>
      <c r="AC393" s="5">
        <f t="shared" si="524"/>
        <v>2.0891256744283036E-7</v>
      </c>
      <c r="AD393" s="5">
        <f t="shared" si="525"/>
        <v>2.6526906768169783E-7</v>
      </c>
      <c r="AE393" s="5">
        <f t="shared" si="526"/>
        <v>5.5310668854285575E-7</v>
      </c>
      <c r="AF393" s="5">
        <f t="shared" si="527"/>
        <v>5.7663528504185095E-7</v>
      </c>
      <c r="AG393" s="5">
        <f t="shared" si="528"/>
        <v>4.0077650941843953E-7</v>
      </c>
      <c r="AH393" s="5">
        <f t="shared" si="529"/>
        <v>8.9783617213978845E-2</v>
      </c>
      <c r="AI393" s="5">
        <f t="shared" si="530"/>
        <v>7.7614305507450786E-3</v>
      </c>
      <c r="AJ393" s="5">
        <f t="shared" si="531"/>
        <v>3.3547213881164519E-4</v>
      </c>
      <c r="AK393" s="5">
        <f t="shared" si="532"/>
        <v>9.6667364934037868E-6</v>
      </c>
      <c r="AL393" s="5">
        <f t="shared" si="533"/>
        <v>1.5062308362484899E-9</v>
      </c>
      <c r="AM393" s="5">
        <f t="shared" si="534"/>
        <v>4.5862875877801886E-9</v>
      </c>
      <c r="AN393" s="5">
        <f t="shared" si="535"/>
        <v>9.5627672029448668E-9</v>
      </c>
      <c r="AO393" s="5">
        <f t="shared" si="536"/>
        <v>9.9695576026861289E-9</v>
      </c>
      <c r="AP393" s="5">
        <f t="shared" si="537"/>
        <v>6.9291016351186755E-9</v>
      </c>
      <c r="AQ393" s="5">
        <f t="shared" si="538"/>
        <v>3.6119292888835021E-9</v>
      </c>
      <c r="AR393" s="5">
        <f t="shared" si="539"/>
        <v>3.7441168423158325E-2</v>
      </c>
      <c r="AS393" s="5">
        <f t="shared" si="540"/>
        <v>3.2366375678819109E-3</v>
      </c>
      <c r="AT393" s="5">
        <f t="shared" si="541"/>
        <v>1.3989711308455007E-4</v>
      </c>
      <c r="AU393" s="5">
        <f t="shared" si="542"/>
        <v>4.0311798564456912E-6</v>
      </c>
      <c r="AV393" s="5">
        <f t="shared" si="543"/>
        <v>8.7119798311307065E-8</v>
      </c>
      <c r="AW393" s="5">
        <f t="shared" si="544"/>
        <v>7.5414700454595759E-12</v>
      </c>
      <c r="AX393" s="5">
        <f t="shared" si="545"/>
        <v>6.607766855257635E-11</v>
      </c>
      <c r="AY393" s="5">
        <f t="shared" si="546"/>
        <v>1.3777709085781029E-10</v>
      </c>
      <c r="AZ393" s="5">
        <f t="shared" si="547"/>
        <v>1.4363798830263957E-10</v>
      </c>
      <c r="BA393" s="5">
        <f t="shared" si="548"/>
        <v>9.983213491286865E-11</v>
      </c>
      <c r="BB393" s="5">
        <f t="shared" si="549"/>
        <v>5.2039446244517916E-11</v>
      </c>
      <c r="BC393" s="5">
        <f t="shared" si="550"/>
        <v>2.1701260563441975E-11</v>
      </c>
      <c r="BD393" s="5">
        <f t="shared" si="551"/>
        <v>1.3011292560853472E-2</v>
      </c>
      <c r="BE393" s="5">
        <f t="shared" si="552"/>
        <v>1.1247736137185535E-3</v>
      </c>
      <c r="BF393" s="5">
        <f t="shared" si="553"/>
        <v>4.8616064706891385E-5</v>
      </c>
      <c r="BG393" s="5">
        <f t="shared" si="554"/>
        <v>1.4008873837706408E-6</v>
      </c>
      <c r="BH393" s="5">
        <f t="shared" si="555"/>
        <v>3.0275262001968944E-8</v>
      </c>
      <c r="BI393" s="5">
        <f t="shared" si="556"/>
        <v>5.2343478849570873E-10</v>
      </c>
      <c r="BJ393" s="8">
        <f t="shared" si="557"/>
        <v>1.1235692790134855E-2</v>
      </c>
      <c r="BK393" s="8">
        <f t="shared" si="558"/>
        <v>0.13549725222097131</v>
      </c>
      <c r="BL393" s="8">
        <f t="shared" si="559"/>
        <v>0.67537929846299993</v>
      </c>
      <c r="BM393" s="8">
        <f t="shared" si="560"/>
        <v>0.36399365920271426</v>
      </c>
      <c r="BN393" s="8">
        <f t="shared" si="561"/>
        <v>0.6303588909375708</v>
      </c>
    </row>
    <row r="394" spans="1:66" s="10" customFormat="1" x14ac:dyDescent="0.25">
      <c r="A394" t="s">
        <v>13</v>
      </c>
      <c r="B394" t="s">
        <v>217</v>
      </c>
      <c r="C394" t="s">
        <v>50</v>
      </c>
      <c r="D394" t="s">
        <v>510</v>
      </c>
      <c r="E394">
        <f>VLOOKUP(A394,home!$A$2:$E$405,3,FALSE)</f>
        <v>1.2857000000000001</v>
      </c>
      <c r="F394">
        <f>VLOOKUP(B394,home!$B$2:$E$405,3,FALSE)</f>
        <v>1.2963</v>
      </c>
      <c r="G394">
        <f>VLOOKUP(C394,away!$B$2:$E$405,4,FALSE)</f>
        <v>1.1667000000000001</v>
      </c>
      <c r="H394">
        <f>VLOOKUP(A394,away!$A$2:$E$405,3,FALSE)</f>
        <v>1.4921</v>
      </c>
      <c r="I394">
        <f>VLOOKUP(C394,away!$B$2:$E$405,3,FALSE)</f>
        <v>0.16750000000000001</v>
      </c>
      <c r="J394">
        <f>VLOOKUP(B394,home!$B$2:$E$405,4,FALSE)</f>
        <v>0.67020000000000002</v>
      </c>
      <c r="K394" s="3">
        <f t="shared" si="506"/>
        <v>1.9444839500970001</v>
      </c>
      <c r="L394" s="3">
        <f t="shared" si="507"/>
        <v>0.16750090785000002</v>
      </c>
      <c r="M394" s="5">
        <f t="shared" si="508"/>
        <v>0.12099756495254811</v>
      </c>
      <c r="N394" s="5">
        <f t="shared" si="509"/>
        <v>0.23527782305104908</v>
      </c>
      <c r="O394" s="5">
        <f t="shared" si="510"/>
        <v>2.0267201977191156E-2</v>
      </c>
      <c r="P394" s="5">
        <f t="shared" si="511"/>
        <v>3.9409248958022385E-2</v>
      </c>
      <c r="Q394" s="5">
        <f t="shared" si="512"/>
        <v>0.22874697536826355</v>
      </c>
      <c r="R394" s="5">
        <f t="shared" si="513"/>
        <v>1.6973873653794171E-3</v>
      </c>
      <c r="S394" s="5">
        <f t="shared" si="514"/>
        <v>3.2089259483124048E-3</v>
      </c>
      <c r="T394" s="5">
        <f t="shared" si="515"/>
        <v>3.8315326042125737E-2</v>
      </c>
      <c r="U394" s="5">
        <f t="shared" si="516"/>
        <v>3.3005424890777081E-3</v>
      </c>
      <c r="V394" s="5">
        <f t="shared" si="517"/>
        <v>1.1612847253440944E-4</v>
      </c>
      <c r="W394" s="5">
        <f t="shared" si="518"/>
        <v>0.14826494074560745</v>
      </c>
      <c r="X394" s="5">
        <f t="shared" si="519"/>
        <v>2.4834512177215707E-2</v>
      </c>
      <c r="Y394" s="5">
        <f t="shared" si="520"/>
        <v>2.0799016678477557E-3</v>
      </c>
      <c r="Z394" s="5">
        <f t="shared" si="521"/>
        <v>9.4771308224724028E-5</v>
      </c>
      <c r="AA394" s="5">
        <f t="shared" si="522"/>
        <v>1.8428128777267167E-4</v>
      </c>
      <c r="AB394" s="5">
        <f t="shared" si="523"/>
        <v>1.7916600318858335E-4</v>
      </c>
      <c r="AC394" s="5">
        <f t="shared" si="524"/>
        <v>2.3639607370498512E-6</v>
      </c>
      <c r="AD394" s="5">
        <f t="shared" si="525"/>
        <v>7.2074699410479101E-2</v>
      </c>
      <c r="AE394" s="5">
        <f t="shared" si="526"/>
        <v>1.2072577584271112E-2</v>
      </c>
      <c r="AF394" s="5">
        <f t="shared" si="527"/>
        <v>1.0110838527274857E-3</v>
      </c>
      <c r="AG394" s="5">
        <f t="shared" si="528"/>
        <v>5.6452487748109866E-5</v>
      </c>
      <c r="AH394" s="5">
        <f t="shared" si="529"/>
        <v>3.9685700414433612E-6</v>
      </c>
      <c r="AI394" s="5">
        <f t="shared" si="530"/>
        <v>7.7168207504224023E-6</v>
      </c>
      <c r="AJ394" s="5">
        <f t="shared" si="531"/>
        <v>7.5026170474859272E-6</v>
      </c>
      <c r="AK394" s="5">
        <f t="shared" si="532"/>
        <v>4.8629061441868427E-6</v>
      </c>
      <c r="AL394" s="5">
        <f t="shared" si="533"/>
        <v>3.0797947793386819E-8</v>
      </c>
      <c r="AM394" s="5">
        <f t="shared" si="534"/>
        <v>2.8029619242348459E-2</v>
      </c>
      <c r="AN394" s="5">
        <f t="shared" si="535"/>
        <v>4.6949866697831967E-3</v>
      </c>
      <c r="AO394" s="5">
        <f t="shared" si="536"/>
        <v>3.9320726476616685E-4</v>
      </c>
      <c r="AP394" s="5">
        <f t="shared" si="537"/>
        <v>2.1954191273849427E-5</v>
      </c>
      <c r="AQ394" s="5">
        <f t="shared" si="538"/>
        <v>9.193367423705818E-7</v>
      </c>
      <c r="AR394" s="5">
        <f t="shared" si="539"/>
        <v>1.3294781696161512E-7</v>
      </c>
      <c r="AS394" s="5">
        <f t="shared" si="540"/>
        <v>2.5851489628229425E-7</v>
      </c>
      <c r="AT394" s="5">
        <f t="shared" si="541"/>
        <v>2.5133903334095597E-7</v>
      </c>
      <c r="AU394" s="5">
        <f t="shared" si="542"/>
        <v>1.6290823878812793E-7</v>
      </c>
      <c r="AV394" s="5">
        <f t="shared" si="543"/>
        <v>7.9193113915521079E-8</v>
      </c>
      <c r="AW394" s="5">
        <f t="shared" si="544"/>
        <v>2.7863829611909636E-10</v>
      </c>
      <c r="AX394" s="5">
        <f t="shared" si="545"/>
        <v>9.0838574573461027E-3</v>
      </c>
      <c r="AY394" s="5">
        <f t="shared" si="546"/>
        <v>1.5215543708854652E-3</v>
      </c>
      <c r="AZ394" s="5">
        <f t="shared" si="547"/>
        <v>1.2743086923322554E-4</v>
      </c>
      <c r="BA394" s="5">
        <f t="shared" si="548"/>
        <v>7.1149287615599717E-6</v>
      </c>
      <c r="BB394" s="5">
        <f t="shared" si="549"/>
        <v>2.9793925671234288E-7</v>
      </c>
      <c r="BC394" s="5">
        <f t="shared" si="550"/>
        <v>9.9810191966943328E-9</v>
      </c>
      <c r="BD394" s="5">
        <f t="shared" si="551"/>
        <v>3.7114800062910263E-9</v>
      </c>
      <c r="BE394" s="5">
        <f t="shared" si="552"/>
        <v>7.2169133033388127E-9</v>
      </c>
      <c r="BF394" s="5">
        <f t="shared" si="553"/>
        <v>7.0165860437919239E-9</v>
      </c>
      <c r="BG394" s="5">
        <f t="shared" si="554"/>
        <v>4.5478796488760015E-9</v>
      </c>
      <c r="BH394" s="5">
        <f t="shared" si="555"/>
        <v>2.2108197460530415E-9</v>
      </c>
      <c r="BI394" s="5">
        <f t="shared" si="556"/>
        <v>8.5978070255153271E-10</v>
      </c>
      <c r="BJ394" s="8">
        <f t="shared" si="557"/>
        <v>0.80661524463875156</v>
      </c>
      <c r="BK394" s="8">
        <f t="shared" si="558"/>
        <v>0.16525581746098764</v>
      </c>
      <c r="BL394" s="8">
        <f t="shared" si="559"/>
        <v>2.5653540503151807E-2</v>
      </c>
      <c r="BM394" s="8">
        <f t="shared" si="560"/>
        <v>0.34970161814641448</v>
      </c>
      <c r="BN394" s="8">
        <f t="shared" si="561"/>
        <v>0.64639620167245371</v>
      </c>
    </row>
    <row r="395" spans="1:66" x14ac:dyDescent="0.25">
      <c r="A395" t="s">
        <v>16</v>
      </c>
      <c r="B395" t="s">
        <v>56</v>
      </c>
      <c r="C395" t="s">
        <v>17</v>
      </c>
      <c r="D395" t="s">
        <v>510</v>
      </c>
      <c r="E395">
        <f>VLOOKUP(A395,home!$A$2:$E$405,3,FALSE)</f>
        <v>1.7778</v>
      </c>
      <c r="F395">
        <f>VLOOKUP(B395,home!$B$2:$E$405,3,FALSE)</f>
        <v>1.5468999999999999</v>
      </c>
      <c r="G395">
        <f>VLOOKUP(C395,away!$B$2:$E$405,4,FALSE)</f>
        <v>1.125</v>
      </c>
      <c r="H395">
        <f>VLOOKUP(A395,away!$A$2:$E$405,3,FALSE)</f>
        <v>1.2716000000000001</v>
      </c>
      <c r="I395">
        <f>VLOOKUP(C395,away!$B$2:$E$405,3,FALSE)</f>
        <v>0.78639999999999999</v>
      </c>
      <c r="J395">
        <f>VLOOKUP(B395,home!$B$2:$E$405,4,FALSE)</f>
        <v>0.78639999999999999</v>
      </c>
      <c r="K395" s="3">
        <f t="shared" si="506"/>
        <v>3.0938386725</v>
      </c>
      <c r="L395" s="3">
        <f t="shared" si="507"/>
        <v>0.78638917913600004</v>
      </c>
      <c r="M395" s="5">
        <f t="shared" si="508"/>
        <v>2.0646120393427368E-2</v>
      </c>
      <c r="N395" s="5">
        <f t="shared" si="509"/>
        <v>6.3875765710276505E-2</v>
      </c>
      <c r="O395" s="5">
        <f t="shared" si="510"/>
        <v>1.6235885668530379E-2</v>
      </c>
      <c r="P395" s="5">
        <f t="shared" si="511"/>
        <v>5.0231210963587791E-2</v>
      </c>
      <c r="Q395" s="5">
        <f t="shared" si="512"/>
        <v>9.8810657095001461E-2</v>
      </c>
      <c r="R395" s="5">
        <f t="shared" si="513"/>
        <v>6.3838624017107746E-3</v>
      </c>
      <c r="S395" s="5">
        <f t="shared" si="514"/>
        <v>3.0552647504561058E-2</v>
      </c>
      <c r="T395" s="5">
        <f t="shared" si="515"/>
        <v>7.7703631522826971E-2</v>
      </c>
      <c r="U395" s="5">
        <f t="shared" si="516"/>
        <v>1.9750640378331526E-2</v>
      </c>
      <c r="V395" s="5">
        <f t="shared" si="517"/>
        <v>8.259267509681905E-3</v>
      </c>
      <c r="W395" s="5">
        <f t="shared" si="518"/>
        <v>0.10190141072521734</v>
      </c>
      <c r="X395" s="5">
        <f t="shared" si="519"/>
        <v>8.0134166733004053E-2</v>
      </c>
      <c r="Y395" s="5">
        <f t="shared" si="520"/>
        <v>3.1508320798957205E-2</v>
      </c>
      <c r="Z395" s="5">
        <f t="shared" si="521"/>
        <v>1.6734001045995036E-3</v>
      </c>
      <c r="AA395" s="5">
        <f t="shared" si="522"/>
        <v>5.1772299581754888E-3</v>
      </c>
      <c r="AB395" s="5">
        <f t="shared" si="523"/>
        <v>8.0087571305144448E-3</v>
      </c>
      <c r="AC395" s="5">
        <f t="shared" si="524"/>
        <v>1.2559048648663183E-3</v>
      </c>
      <c r="AD395" s="5">
        <f t="shared" si="525"/>
        <v>7.8816631320995936E-2</v>
      </c>
      <c r="AE395" s="5">
        <f t="shared" si="526"/>
        <v>6.1980546006782739E-2</v>
      </c>
      <c r="AF395" s="5">
        <f t="shared" si="527"/>
        <v>2.437041534833748E-2</v>
      </c>
      <c r="AG395" s="5">
        <f t="shared" si="528"/>
        <v>6.3882103069941628E-3</v>
      </c>
      <c r="AH395" s="5">
        <f t="shared" si="529"/>
        <v>3.2898593365552497E-4</v>
      </c>
      <c r="AI395" s="5">
        <f t="shared" si="530"/>
        <v>1.0178294042519824E-3</v>
      </c>
      <c r="AJ395" s="5">
        <f t="shared" si="531"/>
        <v>1.57449998644121E-3</v>
      </c>
      <c r="AK395" s="5">
        <f t="shared" si="532"/>
        <v>1.6237496493008469E-3</v>
      </c>
      <c r="AL395" s="5">
        <f t="shared" si="533"/>
        <v>1.222227149995297E-4</v>
      </c>
      <c r="AM395" s="5">
        <f t="shared" si="534"/>
        <v>4.8769188403414383E-2</v>
      </c>
      <c r="AN395" s="5">
        <f t="shared" si="535"/>
        <v>3.8351562035689971E-2</v>
      </c>
      <c r="AO395" s="5">
        <f t="shared" si="536"/>
        <v>1.5079626693914806E-2</v>
      </c>
      <c r="AP395" s="5">
        <f t="shared" si="537"/>
        <v>3.9528184191683271E-3</v>
      </c>
      <c r="AQ395" s="5">
        <f t="shared" si="538"/>
        <v>7.7711340798086032E-4</v>
      </c>
      <c r="AR395" s="5">
        <f t="shared" si="539"/>
        <v>5.1742195662931787E-5</v>
      </c>
      <c r="AS395" s="5">
        <f t="shared" si="540"/>
        <v>1.6008200594204013E-4</v>
      </c>
      <c r="AT395" s="5">
        <f t="shared" si="541"/>
        <v>2.4763395037742935E-4</v>
      </c>
      <c r="AU395" s="5">
        <f t="shared" si="542"/>
        <v>2.5537983076721226E-4</v>
      </c>
      <c r="AV395" s="5">
        <f t="shared" si="543"/>
        <v>1.9752599915102669E-4</v>
      </c>
      <c r="AW395" s="5">
        <f t="shared" si="544"/>
        <v>8.2600869432839446E-6</v>
      </c>
      <c r="AX395" s="5">
        <f t="shared" si="545"/>
        <v>2.5147333518153656E-2</v>
      </c>
      <c r="AY395" s="5">
        <f t="shared" si="546"/>
        <v>1.9775590962800075E-2</v>
      </c>
      <c r="AZ395" s="5">
        <f t="shared" si="547"/>
        <v>7.7756553720828249E-3</v>
      </c>
      <c r="BA395" s="5">
        <f t="shared" si="548"/>
        <v>2.0382304150988809E-3</v>
      </c>
      <c r="BB395" s="5">
        <f t="shared" si="549"/>
        <v>4.0071058575490923E-4</v>
      </c>
      <c r="BC395" s="5">
        <f t="shared" si="550"/>
        <v>6.3022893720581787E-5</v>
      </c>
      <c r="BD395" s="5">
        <f t="shared" si="551"/>
        <v>6.7815837956778688E-6</v>
      </c>
      <c r="BE395" s="5">
        <f t="shared" si="552"/>
        <v>2.0981126207867529E-5</v>
      </c>
      <c r="BF395" s="5">
        <f t="shared" si="553"/>
        <v>3.2456109827251923E-5</v>
      </c>
      <c r="BG395" s="5">
        <f t="shared" si="554"/>
        <v>3.3471322580819768E-5</v>
      </c>
      <c r="BH395" s="5">
        <f t="shared" si="555"/>
        <v>2.5888718055065677E-5</v>
      </c>
      <c r="BI395" s="5">
        <f t="shared" si="556"/>
        <v>1.6019103420042231E-5</v>
      </c>
      <c r="BJ395" s="8">
        <f t="shared" si="557"/>
        <v>0.7876206082761732</v>
      </c>
      <c r="BK395" s="8">
        <f t="shared" si="558"/>
        <v>0.13084296491392405</v>
      </c>
      <c r="BL395" s="8">
        <f t="shared" si="559"/>
        <v>6.1149402456699545E-2</v>
      </c>
      <c r="BM395" s="8">
        <f t="shared" si="560"/>
        <v>0.70533554264300524</v>
      </c>
      <c r="BN395" s="8">
        <f t="shared" si="561"/>
        <v>0.25618350223253428</v>
      </c>
    </row>
    <row r="396" spans="1:66" x14ac:dyDescent="0.25">
      <c r="A396" t="s">
        <v>16</v>
      </c>
      <c r="B396" t="s">
        <v>57</v>
      </c>
      <c r="C396" t="s">
        <v>225</v>
      </c>
      <c r="D396" t="s">
        <v>510</v>
      </c>
      <c r="E396">
        <f>VLOOKUP(A396,home!$A$2:$E$405,3,FALSE)</f>
        <v>1.7778</v>
      </c>
      <c r="F396">
        <f>VLOOKUP(B396,home!$B$2:$E$405,3,FALSE)</f>
        <v>0.84370000000000001</v>
      </c>
      <c r="G396">
        <f>VLOOKUP(C396,away!$B$2:$E$405,4,FALSE)</f>
        <v>1.125</v>
      </c>
      <c r="H396">
        <f>VLOOKUP(A396,away!$A$2:$E$405,3,FALSE)</f>
        <v>1.2716000000000001</v>
      </c>
      <c r="I396">
        <f>VLOOKUP(C396,away!$B$2:$E$405,3,FALSE)</f>
        <v>0.58979999999999999</v>
      </c>
      <c r="J396">
        <f>VLOOKUP(B396,home!$B$2:$E$405,4,FALSE)</f>
        <v>0.78639999999999999</v>
      </c>
      <c r="K396" s="3">
        <f t="shared" si="506"/>
        <v>1.6874210924999999</v>
      </c>
      <c r="L396" s="3">
        <f t="shared" si="507"/>
        <v>0.58979188435200003</v>
      </c>
      <c r="M396" s="5">
        <f t="shared" si="508"/>
        <v>0.10256967278281748</v>
      </c>
      <c r="N396" s="5">
        <f t="shared" si="509"/>
        <v>0.17307822930454939</v>
      </c>
      <c r="O396" s="5">
        <f t="shared" si="510"/>
        <v>6.0494760587945978E-2</v>
      </c>
      <c r="P396" s="5">
        <f t="shared" si="511"/>
        <v>0.10208013500183774</v>
      </c>
      <c r="Q396" s="5">
        <f t="shared" si="512"/>
        <v>0.14602792739052414</v>
      </c>
      <c r="R396" s="5">
        <f t="shared" si="513"/>
        <v>1.783965942029388E-2</v>
      </c>
      <c r="S396" s="5">
        <f t="shared" si="514"/>
        <v>2.5398233413636867E-2</v>
      </c>
      <c r="T396" s="5">
        <f t="shared" si="515"/>
        <v>8.6126086463674284E-2</v>
      </c>
      <c r="U396" s="5">
        <f t="shared" si="516"/>
        <v>3.0103017588820214E-2</v>
      </c>
      <c r="V396" s="5">
        <f t="shared" si="517"/>
        <v>2.8085571552713823E-3</v>
      </c>
      <c r="W396" s="5">
        <f t="shared" si="518"/>
        <v>8.2136868257609644E-2</v>
      </c>
      <c r="X396" s="5">
        <f t="shared" si="519"/>
        <v>4.8443658304427574E-2</v>
      </c>
      <c r="Y396" s="5">
        <f t="shared" si="520"/>
        <v>1.4285838258136374E-2</v>
      </c>
      <c r="Z396" s="5">
        <f t="shared" si="521"/>
        <v>3.5072287818976792E-3</v>
      </c>
      <c r="AA396" s="5">
        <f t="shared" si="522"/>
        <v>5.918171822797226E-3</v>
      </c>
      <c r="AB396" s="5">
        <f t="shared" si="523"/>
        <v>4.9932239814136064E-3</v>
      </c>
      <c r="AC396" s="5">
        <f t="shared" si="524"/>
        <v>1.7469704116241207E-4</v>
      </c>
      <c r="AD396" s="5">
        <f t="shared" si="525"/>
        <v>3.4649870992446062E-2</v>
      </c>
      <c r="AE396" s="5">
        <f t="shared" si="526"/>
        <v>2.0436212705188469E-2</v>
      </c>
      <c r="AF396" s="5">
        <f t="shared" si="527"/>
        <v>6.0265562002056947E-3</v>
      </c>
      <c r="AG396" s="5">
        <f t="shared" si="528"/>
        <v>1.1848046458241821E-3</v>
      </c>
      <c r="AH396" s="5">
        <f t="shared" si="529"/>
        <v>5.1713376803225045E-4</v>
      </c>
      <c r="AI396" s="5">
        <f t="shared" si="530"/>
        <v>8.7262242782162153E-4</v>
      </c>
      <c r="AJ396" s="5">
        <f t="shared" si="531"/>
        <v>7.3624074524738169E-4</v>
      </c>
      <c r="AK396" s="5">
        <f t="shared" si="532"/>
        <v>4.1411605422945032E-4</v>
      </c>
      <c r="AL396" s="5">
        <f t="shared" si="533"/>
        <v>6.9545303450623979E-6</v>
      </c>
      <c r="AM396" s="5">
        <f t="shared" si="534"/>
        <v>1.1693784633011472E-2</v>
      </c>
      <c r="AN396" s="5">
        <f t="shared" si="535"/>
        <v>6.8968992739102978E-3</v>
      </c>
      <c r="AO396" s="5">
        <f t="shared" si="536"/>
        <v>2.0338676094727474E-3</v>
      </c>
      <c r="AP396" s="5">
        <f t="shared" si="537"/>
        <v>3.9985286997114316E-4</v>
      </c>
      <c r="AQ396" s="5">
        <f t="shared" si="538"/>
        <v>5.8957494410958935E-5</v>
      </c>
      <c r="AR396" s="5">
        <f t="shared" si="539"/>
        <v>6.1000259901958223E-5</v>
      </c>
      <c r="AS396" s="5">
        <f t="shared" si="540"/>
        <v>1.0293312520654629E-4</v>
      </c>
      <c r="AT396" s="5">
        <f t="shared" si="541"/>
        <v>8.6845763295234825E-5</v>
      </c>
      <c r="AU396" s="5">
        <f t="shared" si="542"/>
        <v>4.8848457592880516E-5</v>
      </c>
      <c r="AV396" s="5">
        <f t="shared" si="543"/>
        <v>2.060697941957959E-5</v>
      </c>
      <c r="AW396" s="5">
        <f t="shared" si="544"/>
        <v>1.9225939501455325E-7</v>
      </c>
      <c r="AX396" s="5">
        <f t="shared" si="545"/>
        <v>3.2887231401493209E-3</v>
      </c>
      <c r="AY396" s="5">
        <f t="shared" si="546"/>
        <v>1.939662217940695E-3</v>
      </c>
      <c r="AZ396" s="5">
        <f t="shared" si="547"/>
        <v>5.7199851726281103E-4</v>
      </c>
      <c r="BA396" s="5">
        <f t="shared" si="548"/>
        <v>1.1245336111432779E-4</v>
      </c>
      <c r="BB396" s="5">
        <f t="shared" si="549"/>
        <v>1.6581019938333827E-5</v>
      </c>
      <c r="BC396" s="5">
        <f t="shared" si="550"/>
        <v>1.9558701987815987E-6</v>
      </c>
      <c r="BD396" s="5">
        <f t="shared" si="551"/>
        <v>5.9962430389229457E-6</v>
      </c>
      <c r="BE396" s="5">
        <f t="shared" si="552"/>
        <v>1.0118186979634877E-5</v>
      </c>
      <c r="BF396" s="5">
        <f t="shared" si="553"/>
        <v>8.5368210636473805E-6</v>
      </c>
      <c r="BG396" s="5">
        <f t="shared" si="554"/>
        <v>4.8017373085656252E-6</v>
      </c>
      <c r="BH396" s="5">
        <f t="shared" si="555"/>
        <v>2.0256382037794545E-6</v>
      </c>
      <c r="BI396" s="5">
        <f t="shared" si="556"/>
        <v>6.8362092616625245E-7</v>
      </c>
      <c r="BJ396" s="8">
        <f t="shared" si="557"/>
        <v>0.6394107885299668</v>
      </c>
      <c r="BK396" s="8">
        <f t="shared" si="558"/>
        <v>0.23497791214301164</v>
      </c>
      <c r="BL396" s="8">
        <f t="shared" si="559"/>
        <v>0.1222413432295385</v>
      </c>
      <c r="BM396" s="8">
        <f t="shared" si="560"/>
        <v>0.39610741823790035</v>
      </c>
      <c r="BN396" s="8">
        <f t="shared" si="561"/>
        <v>0.6020903844879687</v>
      </c>
    </row>
    <row r="397" spans="1:66" x14ac:dyDescent="0.25">
      <c r="A397" t="s">
        <v>16</v>
      </c>
      <c r="B397" t="s">
        <v>58</v>
      </c>
      <c r="C397" t="s">
        <v>463</v>
      </c>
      <c r="D397" t="s">
        <v>510</v>
      </c>
      <c r="E397">
        <f>VLOOKUP(A397,home!$A$2:$E$405,3,FALSE)</f>
        <v>1.7778</v>
      </c>
      <c r="F397">
        <f>VLOOKUP(B397,home!$B$2:$E$405,3,FALSE)</f>
        <v>1.2656000000000001</v>
      </c>
      <c r="G397">
        <f>VLOOKUP(C397,away!$B$2:$E$405,4,FALSE)</f>
        <v>1.4624999999999999</v>
      </c>
      <c r="H397">
        <f>VLOOKUP(A397,away!$A$2:$E$405,3,FALSE)</f>
        <v>1.2716000000000001</v>
      </c>
      <c r="I397">
        <f>VLOOKUP(C397,away!$B$2:$E$405,3,FALSE)</f>
        <v>1.2583</v>
      </c>
      <c r="J397">
        <f>VLOOKUP(B397,home!$B$2:$E$405,4,FALSE)</f>
        <v>0.98299999999999998</v>
      </c>
      <c r="K397" s="3">
        <f t="shared" si="506"/>
        <v>3.2906011319999999</v>
      </c>
      <c r="L397" s="3">
        <f t="shared" si="507"/>
        <v>1.5728533572399999</v>
      </c>
      <c r="M397" s="5">
        <f t="shared" si="508"/>
        <v>7.7237561199086698E-3</v>
      </c>
      <c r="N397" s="5">
        <f t="shared" si="509"/>
        <v>2.5415800631463394E-2</v>
      </c>
      <c r="O397" s="5">
        <f t="shared" si="510"/>
        <v>1.2148335743701345E-2</v>
      </c>
      <c r="P397" s="5">
        <f t="shared" si="511"/>
        <v>3.9975327350139707E-2</v>
      </c>
      <c r="Q397" s="5">
        <f t="shared" si="512"/>
        <v>4.1816631164289887E-2</v>
      </c>
      <c r="R397" s="5">
        <f t="shared" si="513"/>
        <v>9.5537753296796781E-3</v>
      </c>
      <c r="S397" s="5">
        <f t="shared" si="514"/>
        <v>5.1724406232602688E-2</v>
      </c>
      <c r="T397" s="5">
        <f t="shared" si="515"/>
        <v>6.5771428715220154E-2</v>
      </c>
      <c r="U397" s="5">
        <f t="shared" si="516"/>
        <v>3.1437663914717619E-2</v>
      </c>
      <c r="V397" s="5">
        <f t="shared" si="517"/>
        <v>2.9745171750916743E-2</v>
      </c>
      <c r="W397" s="5">
        <f t="shared" si="518"/>
        <v>4.5867284615212923E-2</v>
      </c>
      <c r="X397" s="5">
        <f t="shared" si="519"/>
        <v>7.2142512594520231E-2</v>
      </c>
      <c r="Y397" s="5">
        <f t="shared" si="520"/>
        <v>5.6734796567010082E-2</v>
      </c>
      <c r="Z397" s="5">
        <f t="shared" si="521"/>
        <v>5.0088958672011236E-3</v>
      </c>
      <c r="AA397" s="5">
        <f t="shared" si="522"/>
        <v>1.6482278410682137E-2</v>
      </c>
      <c r="AB397" s="5">
        <f t="shared" si="523"/>
        <v>2.7118301998064906E-2</v>
      </c>
      <c r="AC397" s="5">
        <f t="shared" si="524"/>
        <v>9.6218808518248357E-3</v>
      </c>
      <c r="AD397" s="5">
        <f t="shared" si="525"/>
        <v>3.7732734669146464E-2</v>
      </c>
      <c r="AE397" s="5">
        <f t="shared" si="526"/>
        <v>5.934805840221314E-2</v>
      </c>
      <c r="AF397" s="5">
        <f t="shared" si="527"/>
        <v>4.6672896451798278E-2</v>
      </c>
      <c r="AG397" s="5">
        <f t="shared" si="528"/>
        <v>2.4469873958775267E-2</v>
      </c>
      <c r="AH397" s="5">
        <f t="shared" si="529"/>
        <v>1.9695646701982125E-3</v>
      </c>
      <c r="AI397" s="5">
        <f t="shared" si="530"/>
        <v>6.4810517333014446E-3</v>
      </c>
      <c r="AJ397" s="5">
        <f t="shared" si="531"/>
        <v>1.0663278085076151E-2</v>
      </c>
      <c r="AK397" s="5">
        <f t="shared" si="532"/>
        <v>1.1696198312527457E-2</v>
      </c>
      <c r="AL397" s="5">
        <f t="shared" si="533"/>
        <v>1.991972976900709E-3</v>
      </c>
      <c r="AM397" s="5">
        <f t="shared" si="534"/>
        <v>2.4832675883149791E-2</v>
      </c>
      <c r="AN397" s="5">
        <f t="shared" si="535"/>
        <v>3.9058157632064917E-2</v>
      </c>
      <c r="AO397" s="5">
        <f t="shared" si="536"/>
        <v>3.0716377179601229E-2</v>
      </c>
      <c r="AP397" s="5">
        <f t="shared" si="537"/>
        <v>1.6104118989728636E-2</v>
      </c>
      <c r="AQ397" s="5">
        <f t="shared" si="538"/>
        <v>6.3323544045967833E-3</v>
      </c>
      <c r="AR397" s="5">
        <f t="shared" si="539"/>
        <v>6.1956728076450996E-4</v>
      </c>
      <c r="AS397" s="5">
        <f t="shared" si="540"/>
        <v>2.0387487954338581E-3</v>
      </c>
      <c r="AT397" s="5">
        <f t="shared" si="541"/>
        <v>3.3543545470591457E-3</v>
      </c>
      <c r="AU397" s="5">
        <f t="shared" si="542"/>
        <v>3.6792809565607239E-3</v>
      </c>
      <c r="AV397" s="5">
        <f t="shared" si="543"/>
        <v>3.0267615201511901E-3</v>
      </c>
      <c r="AW397" s="5">
        <f t="shared" si="544"/>
        <v>2.8638114304611081E-4</v>
      </c>
      <c r="AX397" s="5">
        <f t="shared" si="545"/>
        <v>1.3619071895280313E-2</v>
      </c>
      <c r="AY397" s="5">
        <f t="shared" si="546"/>
        <v>2.1420802952984565E-2</v>
      </c>
      <c r="AZ397" s="5">
        <f t="shared" si="547"/>
        <v>1.6845890919689143E-2</v>
      </c>
      <c r="BA397" s="5">
        <f t="shared" si="548"/>
        <v>8.8320386962439674E-3</v>
      </c>
      <c r="BB397" s="5">
        <f t="shared" si="549"/>
        <v>3.4728754286652303E-3</v>
      </c>
      <c r="BC397" s="5">
        <f t="shared" si="550"/>
        <v>1.0924647554504815E-3</v>
      </c>
      <c r="BD397" s="5">
        <f t="shared" si="551"/>
        <v>1.6241474626441948E-4</v>
      </c>
      <c r="BE397" s="5">
        <f t="shared" si="552"/>
        <v>5.3444214791119142E-4</v>
      </c>
      <c r="BF397" s="5">
        <f t="shared" si="553"/>
        <v>8.793179684525392E-4</v>
      </c>
      <c r="BG397" s="5">
        <f t="shared" si="554"/>
        <v>9.6449490079262179E-4</v>
      </c>
      <c r="BH397" s="5">
        <f t="shared" si="555"/>
        <v>7.9344200308910731E-4</v>
      </c>
      <c r="BI397" s="5">
        <f t="shared" si="556"/>
        <v>5.221802307082726E-4</v>
      </c>
      <c r="BJ397" s="8">
        <f t="shared" si="557"/>
        <v>0.65829884650710468</v>
      </c>
      <c r="BK397" s="8">
        <f t="shared" si="558"/>
        <v>0.16220331823527792</v>
      </c>
      <c r="BL397" s="8">
        <f t="shared" si="559"/>
        <v>0.14412545329513651</v>
      </c>
      <c r="BM397" s="8">
        <f t="shared" si="560"/>
        <v>0.81186846575559923</v>
      </c>
      <c r="BN397" s="8">
        <f t="shared" si="561"/>
        <v>0.13663362633918269</v>
      </c>
    </row>
    <row r="398" spans="1:66" x14ac:dyDescent="0.25">
      <c r="A398" t="s">
        <v>59</v>
      </c>
      <c r="B398" t="s">
        <v>83</v>
      </c>
      <c r="C398" t="s">
        <v>64</v>
      </c>
      <c r="D398" t="s">
        <v>510</v>
      </c>
      <c r="E398">
        <f>VLOOKUP(A398,home!$A$2:$E$405,3,FALSE)</f>
        <v>1.806</v>
      </c>
      <c r="F398">
        <f>VLOOKUP(B398,home!$B$2:$E$405,3,FALSE)</f>
        <v>0.69210000000000005</v>
      </c>
      <c r="G398">
        <f>VLOOKUP(C398,away!$B$2:$E$405,4,FALSE)</f>
        <v>0.55369999999999997</v>
      </c>
      <c r="H398">
        <f>VLOOKUP(A398,away!$A$2:$E$405,3,FALSE)</f>
        <v>1.1493</v>
      </c>
      <c r="I398">
        <f>VLOOKUP(C398,away!$B$2:$E$405,3,FALSE)</f>
        <v>0.435</v>
      </c>
      <c r="J398">
        <f>VLOOKUP(B398,home!$B$2:$E$405,4,FALSE)</f>
        <v>1.7402</v>
      </c>
      <c r="K398" s="3">
        <f t="shared" si="506"/>
        <v>0.69208768062000003</v>
      </c>
      <c r="L398" s="3">
        <f t="shared" si="507"/>
        <v>0.87000515909999998</v>
      </c>
      <c r="M398" s="5">
        <f t="shared" si="508"/>
        <v>0.20969674995917459</v>
      </c>
      <c r="N398" s="5">
        <f t="shared" si="509"/>
        <v>0.14512853731279721</v>
      </c>
      <c r="O398" s="5">
        <f t="shared" si="510"/>
        <v>0.18243725431098459</v>
      </c>
      <c r="P398" s="5">
        <f t="shared" si="511"/>
        <v>0.12626257619477041</v>
      </c>
      <c r="Q398" s="5">
        <f t="shared" si="512"/>
        <v>5.0220836390293476E-2</v>
      </c>
      <c r="R398" s="5">
        <f t="shared" si="513"/>
        <v>7.9360676231297639E-2</v>
      </c>
      <c r="S398" s="5">
        <f t="shared" si="514"/>
        <v>1.9006300944630718E-2</v>
      </c>
      <c r="T398" s="5">
        <f t="shared" si="515"/>
        <v>4.3692386753872346E-2</v>
      </c>
      <c r="U398" s="5">
        <f t="shared" si="516"/>
        <v>5.4924546345353549E-2</v>
      </c>
      <c r="V398" s="5">
        <f t="shared" si="517"/>
        <v>1.2715634583269956E-3</v>
      </c>
      <c r="W398" s="5">
        <f t="shared" si="518"/>
        <v>1.1585740725384902E-2</v>
      </c>
      <c r="X398" s="5">
        <f t="shared" si="519"/>
        <v>1.0079654203079842E-2</v>
      </c>
      <c r="Y398" s="5">
        <f t="shared" si="520"/>
        <v>4.3846755793117299E-3</v>
      </c>
      <c r="Z398" s="5">
        <f t="shared" si="521"/>
        <v>2.3014732583631233E-2</v>
      </c>
      <c r="AA398" s="5">
        <f t="shared" si="522"/>
        <v>1.5928212893894882E-2</v>
      </c>
      <c r="AB398" s="5">
        <f t="shared" si="523"/>
        <v>5.5118599590786438E-3</v>
      </c>
      <c r="AC398" s="5">
        <f t="shared" si="524"/>
        <v>4.7852100138281634E-5</v>
      </c>
      <c r="AD398" s="5">
        <f t="shared" si="525"/>
        <v>2.0045871067240783E-3</v>
      </c>
      <c r="AE398" s="5">
        <f t="shared" si="526"/>
        <v>1.7440011247152904E-3</v>
      </c>
      <c r="AF398" s="5">
        <f t="shared" si="527"/>
        <v>7.5864498798925253E-4</v>
      </c>
      <c r="AG398" s="5">
        <f t="shared" si="528"/>
        <v>2.2000835115866909E-4</v>
      </c>
      <c r="AH398" s="5">
        <f t="shared" si="529"/>
        <v>5.0057340207665104E-3</v>
      </c>
      <c r="AI398" s="5">
        <f t="shared" si="530"/>
        <v>3.4644068482329211E-3</v>
      </c>
      <c r="AJ398" s="5">
        <f t="shared" si="531"/>
        <v>1.1988366501587834E-3</v>
      </c>
      <c r="AK398" s="5">
        <f t="shared" si="532"/>
        <v>2.7656669221688094E-4</v>
      </c>
      <c r="AL398" s="5">
        <f t="shared" si="533"/>
        <v>1.1525079794447677E-6</v>
      </c>
      <c r="AM398" s="5">
        <f t="shared" si="534"/>
        <v>2.774700082586849E-4</v>
      </c>
      <c r="AN398" s="5">
        <f t="shared" si="535"/>
        <v>2.4140033868057546E-4</v>
      </c>
      <c r="AO398" s="5">
        <f t="shared" si="536"/>
        <v>1.0500977003029395E-4</v>
      </c>
      <c r="AP398" s="5">
        <f t="shared" si="537"/>
        <v>3.0453013894086773E-5</v>
      </c>
      <c r="AQ398" s="5">
        <f t="shared" si="538"/>
        <v>6.6235697994998661E-6</v>
      </c>
      <c r="AR398" s="5">
        <f t="shared" si="539"/>
        <v>8.7100288462985034E-4</v>
      </c>
      <c r="AS398" s="5">
        <f t="shared" si="540"/>
        <v>6.0281036623680267E-4</v>
      </c>
      <c r="AT398" s="5">
        <f t="shared" si="541"/>
        <v>2.0859881411126074E-4</v>
      </c>
      <c r="AU398" s="5">
        <f t="shared" si="542"/>
        <v>4.8122889812781662E-5</v>
      </c>
      <c r="AV398" s="5">
        <f t="shared" si="543"/>
        <v>8.3263147988149718E-6</v>
      </c>
      <c r="AW398" s="5">
        <f t="shared" si="544"/>
        <v>1.9276331522392376E-8</v>
      </c>
      <c r="AX398" s="5">
        <f t="shared" si="545"/>
        <v>3.2005595742894221E-5</v>
      </c>
      <c r="AY398" s="5">
        <f t="shared" si="546"/>
        <v>2.7845033416386966E-5</v>
      </c>
      <c r="AZ398" s="5">
        <f t="shared" si="547"/>
        <v>1.2112661363784278E-5</v>
      </c>
      <c r="BA398" s="5">
        <f t="shared" si="548"/>
        <v>3.5126926256411884E-6</v>
      </c>
      <c r="BB398" s="5">
        <f t="shared" si="549"/>
        <v>7.640151766600895E-7</v>
      </c>
      <c r="BC398" s="5">
        <f t="shared" si="550"/>
        <v>1.3293942906499521E-7</v>
      </c>
      <c r="BD398" s="5">
        <f t="shared" si="551"/>
        <v>1.262961672031586E-4</v>
      </c>
      <c r="BE398" s="5">
        <f t="shared" si="552"/>
        <v>8.7408021430829754E-5</v>
      </c>
      <c r="BF398" s="5">
        <f t="shared" si="553"/>
        <v>3.0247007409823108E-5</v>
      </c>
      <c r="BG398" s="5">
        <f t="shared" si="554"/>
        <v>6.9778604013201433E-6</v>
      </c>
      <c r="BH398" s="5">
        <f t="shared" si="555"/>
        <v>1.2073228052099501E-6</v>
      </c>
      <c r="BI398" s="5">
        <f t="shared" si="556"/>
        <v>1.6711464800347735E-7</v>
      </c>
      <c r="BJ398" s="8">
        <f t="shared" si="557"/>
        <v>0.27055640217374449</v>
      </c>
      <c r="BK398" s="8">
        <f t="shared" si="558"/>
        <v>0.35631404019843688</v>
      </c>
      <c r="BL398" s="8">
        <f t="shared" si="559"/>
        <v>0.35009925871547226</v>
      </c>
      <c r="BM398" s="8">
        <f t="shared" si="560"/>
        <v>0.20684997751488196</v>
      </c>
      <c r="BN398" s="8">
        <f t="shared" si="561"/>
        <v>0.79310663039931795</v>
      </c>
    </row>
    <row r="399" spans="1:66" x14ac:dyDescent="0.25">
      <c r="A399" t="s">
        <v>59</v>
      </c>
      <c r="B399" t="s">
        <v>67</v>
      </c>
      <c r="C399" t="s">
        <v>228</v>
      </c>
      <c r="D399" t="s">
        <v>510</v>
      </c>
      <c r="E399">
        <f>VLOOKUP(A399,home!$A$2:$E$405,3,FALSE)</f>
        <v>1.806</v>
      </c>
      <c r="F399">
        <f>VLOOKUP(B399,home!$B$2:$E$405,3,FALSE)</f>
        <v>1.1073999999999999</v>
      </c>
      <c r="G399">
        <f>VLOOKUP(C399,away!$B$2:$E$405,4,FALSE)</f>
        <v>0.55369999999999997</v>
      </c>
      <c r="H399">
        <f>VLOOKUP(A399,away!$A$2:$E$405,3,FALSE)</f>
        <v>1.1493</v>
      </c>
      <c r="I399">
        <f>VLOOKUP(C399,away!$B$2:$E$405,3,FALSE)</f>
        <v>1.4501999999999999</v>
      </c>
      <c r="J399">
        <f>VLOOKUP(B399,home!$B$2:$E$405,4,FALSE)</f>
        <v>1.1600999999999999</v>
      </c>
      <c r="K399" s="3">
        <f t="shared" si="506"/>
        <v>1.1073802882799999</v>
      </c>
      <c r="L399" s="3">
        <f t="shared" si="507"/>
        <v>1.9335559090859997</v>
      </c>
      <c r="M399" s="5">
        <f t="shared" si="508"/>
        <v>4.779012755292613E-2</v>
      </c>
      <c r="N399" s="5">
        <f t="shared" si="509"/>
        <v>5.2921845226497309E-2</v>
      </c>
      <c r="O399" s="5">
        <f t="shared" si="510"/>
        <v>9.240488352593397E-2</v>
      </c>
      <c r="P399" s="5">
        <f t="shared" si="511"/>
        <v>0.10232734655742858</v>
      </c>
      <c r="Q399" s="5">
        <f t="shared" si="512"/>
        <v>2.9302304111614063E-2</v>
      </c>
      <c r="R399" s="5">
        <f t="shared" si="513"/>
        <v>8.9335004284986599E-2</v>
      </c>
      <c r="S399" s="5">
        <f t="shared" si="514"/>
        <v>5.4775360464815147E-2</v>
      </c>
      <c r="T399" s="5">
        <f t="shared" si="515"/>
        <v>5.6657643264846361E-2</v>
      </c>
      <c r="U399" s="5">
        <f t="shared" si="516"/>
        <v>9.8927822798603501E-2</v>
      </c>
      <c r="V399" s="5">
        <f t="shared" si="517"/>
        <v>1.3031555493185224E-2</v>
      </c>
      <c r="W399" s="5">
        <f t="shared" si="518"/>
        <v>1.0816264658129141E-2</v>
      </c>
      <c r="X399" s="5">
        <f t="shared" si="519"/>
        <v>2.0913852443963661E-2</v>
      </c>
      <c r="Y399" s="5">
        <f t="shared" si="520"/>
        <v>2.0219051487389308E-2</v>
      </c>
      <c r="Z399" s="5">
        <f t="shared" si="521"/>
        <v>5.7578075141152985E-2</v>
      </c>
      <c r="AA399" s="5">
        <f t="shared" si="522"/>
        <v>6.3760825448417491E-2</v>
      </c>
      <c r="AB399" s="5">
        <f t="shared" si="523"/>
        <v>3.5303740633019658E-2</v>
      </c>
      <c r="AC399" s="5">
        <f t="shared" si="524"/>
        <v>1.743933009041371E-3</v>
      </c>
      <c r="AD399" s="5">
        <f t="shared" si="525"/>
        <v>2.9944295688079533E-3</v>
      </c>
      <c r="AE399" s="5">
        <f t="shared" si="526"/>
        <v>5.7898969871104603E-3</v>
      </c>
      <c r="AF399" s="5">
        <f t="shared" si="527"/>
        <v>5.5975447662133292E-3</v>
      </c>
      <c r="AG399" s="5">
        <f t="shared" si="528"/>
        <v>3.6077219196950648E-3</v>
      </c>
      <c r="AH399" s="5">
        <f t="shared" si="529"/>
        <v>2.7832606855743534E-2</v>
      </c>
      <c r="AI399" s="5">
        <f t="shared" si="530"/>
        <v>3.082128020349718E-2</v>
      </c>
      <c r="AJ399" s="5">
        <f t="shared" si="531"/>
        <v>1.7065439078453679E-2</v>
      </c>
      <c r="AK399" s="5">
        <f t="shared" si="532"/>
        <v>6.2993102821076062E-3</v>
      </c>
      <c r="AL399" s="5">
        <f t="shared" si="533"/>
        <v>1.4936309780005114E-4</v>
      </c>
      <c r="AM399" s="5">
        <f t="shared" si="534"/>
        <v>6.6319445582814181E-4</v>
      </c>
      <c r="AN399" s="5">
        <f t="shared" si="535"/>
        <v>1.2823235589395775E-3</v>
      </c>
      <c r="AO399" s="5">
        <f t="shared" si="536"/>
        <v>1.2397221473739049E-3</v>
      </c>
      <c r="AP399" s="5">
        <f t="shared" si="537"/>
        <v>7.9902402789319954E-4</v>
      </c>
      <c r="AQ399" s="5">
        <f t="shared" si="538"/>
        <v>3.862394076586484E-4</v>
      </c>
      <c r="AR399" s="5">
        <f t="shared" si="539"/>
        <v>1.0763180290238081E-2</v>
      </c>
      <c r="AS399" s="5">
        <f t="shared" si="540"/>
        <v>1.1918933692613459E-2</v>
      </c>
      <c r="AT399" s="5">
        <f t="shared" si="541"/>
        <v>6.5993961142582483E-3</v>
      </c>
      <c r="AU399" s="5">
        <f t="shared" si="542"/>
        <v>2.4360137238270707E-3</v>
      </c>
      <c r="AV399" s="5">
        <f t="shared" si="543"/>
        <v>6.7439839493641397E-4</v>
      </c>
      <c r="AW399" s="5">
        <f t="shared" si="544"/>
        <v>8.8837092129485152E-6</v>
      </c>
      <c r="AX399" s="5">
        <f t="shared" si="545"/>
        <v>1.2240141128011081E-4</v>
      </c>
      <c r="AY399" s="5">
        <f t="shared" si="546"/>
        <v>2.3666997206112401E-4</v>
      </c>
      <c r="AZ399" s="5">
        <f t="shared" si="547"/>
        <v>2.2880731149100243E-4</v>
      </c>
      <c r="BA399" s="5">
        <f t="shared" si="548"/>
        <v>1.4747057639183625E-4</v>
      </c>
      <c r="BB399" s="5">
        <f t="shared" si="549"/>
        <v>7.1285651099688372E-5</v>
      </c>
      <c r="BC399" s="5">
        <f t="shared" si="550"/>
        <v>2.7566958383369061E-5</v>
      </c>
      <c r="BD399" s="5">
        <f t="shared" si="551"/>
        <v>3.4685351417913014E-3</v>
      </c>
      <c r="BE399" s="5">
        <f t="shared" si="552"/>
        <v>3.8409874452261616E-3</v>
      </c>
      <c r="BF399" s="5">
        <f t="shared" si="553"/>
        <v>2.1267168921872037E-3</v>
      </c>
      <c r="BG399" s="5">
        <f t="shared" si="554"/>
        <v>7.8502812172007066E-4</v>
      </c>
      <c r="BH399" s="5">
        <f t="shared" si="555"/>
        <v>2.1733116693456952E-4</v>
      </c>
      <c r="BI399" s="5">
        <f t="shared" si="556"/>
        <v>4.8133650058446499E-5</v>
      </c>
      <c r="BJ399" s="8">
        <f t="shared" si="557"/>
        <v>0.21402525991266727</v>
      </c>
      <c r="BK399" s="8">
        <f t="shared" si="558"/>
        <v>0.22005435614725763</v>
      </c>
      <c r="BL399" s="8">
        <f t="shared" si="559"/>
        <v>0.50462956774455436</v>
      </c>
      <c r="BM399" s="8">
        <f t="shared" si="560"/>
        <v>0.58197796142339731</v>
      </c>
      <c r="BN399" s="8">
        <f t="shared" si="561"/>
        <v>0.41408151125938664</v>
      </c>
    </row>
    <row r="400" spans="1:66" x14ac:dyDescent="0.25">
      <c r="A400" t="s">
        <v>70</v>
      </c>
      <c r="B400" t="s">
        <v>71</v>
      </c>
      <c r="C400" t="s">
        <v>227</v>
      </c>
      <c r="D400" t="s">
        <v>510</v>
      </c>
      <c r="E400">
        <f>VLOOKUP(A400,home!$A$2:$E$405,3,FALSE)</f>
        <v>1.359</v>
      </c>
      <c r="F400">
        <f>VLOOKUP(B400,home!$B$2:$E$405,3,FALSE)</f>
        <v>0.98109999999999997</v>
      </c>
      <c r="G400">
        <f>VLOOKUP(C400,away!$B$2:$E$405,4,FALSE)</f>
        <v>0.49059999999999998</v>
      </c>
      <c r="H400">
        <f>VLOOKUP(A400,away!$A$2:$E$405,3,FALSE)</f>
        <v>1.0342</v>
      </c>
      <c r="I400">
        <f>VLOOKUP(C400,away!$B$2:$E$405,3,FALSE)</f>
        <v>1.2891999999999999</v>
      </c>
      <c r="J400">
        <f>VLOOKUP(B400,home!$B$2:$E$405,4,FALSE)</f>
        <v>1.1281000000000001</v>
      </c>
      <c r="K400" s="3">
        <f t="shared" si="506"/>
        <v>0.65412428993999994</v>
      </c>
      <c r="L400" s="3">
        <f t="shared" si="507"/>
        <v>1.5040851709840002</v>
      </c>
      <c r="M400" s="5">
        <f t="shared" si="508"/>
        <v>0.11553180015202218</v>
      </c>
      <c r="N400" s="5">
        <f t="shared" si="509"/>
        <v>7.5572156739931479E-2</v>
      </c>
      <c r="O400" s="5">
        <f t="shared" si="510"/>
        <v>0.17376966738574359</v>
      </c>
      <c r="P400" s="5">
        <f t="shared" si="511"/>
        <v>0.11366696029180948</v>
      </c>
      <c r="Q400" s="5">
        <f t="shared" si="512"/>
        <v>2.4716791683371025E-2</v>
      </c>
      <c r="R400" s="5">
        <f t="shared" si="513"/>
        <v>0.13068218994085953</v>
      </c>
      <c r="S400" s="5">
        <f t="shared" si="514"/>
        <v>2.7958055368692475E-2</v>
      </c>
      <c r="T400" s="5">
        <f t="shared" si="515"/>
        <v>3.7176159845259016E-2</v>
      </c>
      <c r="U400" s="5">
        <f t="shared" si="516"/>
        <v>8.5482394702868933E-2</v>
      </c>
      <c r="V400" s="5">
        <f t="shared" si="517"/>
        <v>3.0563082730351112E-3</v>
      </c>
      <c r="W400" s="5">
        <f t="shared" si="518"/>
        <v>5.389284603159991E-3</v>
      </c>
      <c r="X400" s="5">
        <f t="shared" si="519"/>
        <v>8.1059430538253339E-3</v>
      </c>
      <c r="Y400" s="5">
        <f t="shared" si="520"/>
        <v>6.0960143720497247E-3</v>
      </c>
      <c r="Z400" s="5">
        <f t="shared" si="521"/>
        <v>6.551904800058711E-2</v>
      </c>
      <c r="AA400" s="5">
        <f t="shared" si="522"/>
        <v>4.2857600750928808E-2</v>
      </c>
      <c r="AB400" s="5">
        <f t="shared" si="523"/>
        <v>1.4017098829866657E-2</v>
      </c>
      <c r="AC400" s="5">
        <f t="shared" si="524"/>
        <v>1.8793595716367912E-4</v>
      </c>
      <c r="AD400" s="5">
        <f t="shared" si="525"/>
        <v>8.8131549108165052E-4</v>
      </c>
      <c r="AE400" s="5">
        <f t="shared" si="526"/>
        <v>1.3255735610943923E-3</v>
      </c>
      <c r="AF400" s="5">
        <f t="shared" si="527"/>
        <v>9.9688776814526496E-4</v>
      </c>
      <c r="AG400" s="5">
        <f t="shared" si="528"/>
        <v>4.9980136973420974E-4</v>
      </c>
      <c r="AH400" s="5">
        <f t="shared" si="529"/>
        <v>2.4636557128668E-2</v>
      </c>
      <c r="AI400" s="5">
        <f t="shared" si="530"/>
        <v>1.6115370438356195E-2</v>
      </c>
      <c r="AJ400" s="5">
        <f t="shared" si="531"/>
        <v>5.2707276225549063E-3</v>
      </c>
      <c r="AK400" s="5">
        <f t="shared" si="532"/>
        <v>1.1492369878569578E-3</v>
      </c>
      <c r="AL400" s="5">
        <f t="shared" si="533"/>
        <v>7.3960966425582723E-6</v>
      </c>
      <c r="AM400" s="5">
        <f t="shared" si="534"/>
        <v>1.1529797396338144E-4</v>
      </c>
      <c r="AN400" s="5">
        <f t="shared" si="535"/>
        <v>1.7341797288282135E-4</v>
      </c>
      <c r="AO400" s="5">
        <f t="shared" si="536"/>
        <v>1.3041770069757857E-4</v>
      </c>
      <c r="AP400" s="5">
        <f t="shared" si="537"/>
        <v>6.5386443217685874E-5</v>
      </c>
      <c r="AQ400" s="5">
        <f t="shared" si="538"/>
        <v>2.4586694906777179E-5</v>
      </c>
      <c r="AR400" s="5">
        <f t="shared" si="539"/>
        <v>7.4110960482659319E-3</v>
      </c>
      <c r="AS400" s="5">
        <f t="shared" si="540"/>
        <v>4.8477779402490914E-3</v>
      </c>
      <c r="AT400" s="5">
        <f t="shared" si="541"/>
        <v>1.5855246514761162E-3</v>
      </c>
      <c r="AU400" s="5">
        <f t="shared" si="542"/>
        <v>3.4571006227639356E-4</v>
      </c>
      <c r="AV400" s="5">
        <f t="shared" si="543"/>
        <v>5.6534337252914754E-5</v>
      </c>
      <c r="AW400" s="5">
        <f t="shared" si="544"/>
        <v>2.0213093381068009E-7</v>
      </c>
      <c r="AX400" s="5">
        <f t="shared" si="545"/>
        <v>1.2569867558386248E-5</v>
      </c>
      <c r="AY400" s="5">
        <f t="shared" si="546"/>
        <v>1.8906151395801615E-5</v>
      </c>
      <c r="AZ400" s="5">
        <f t="shared" si="547"/>
        <v>1.4218230977401837E-5</v>
      </c>
      <c r="BA400" s="5">
        <f t="shared" si="548"/>
        <v>7.1284767902451503E-6</v>
      </c>
      <c r="BB400" s="5">
        <f t="shared" si="549"/>
        <v>2.680459057977839E-6</v>
      </c>
      <c r="BC400" s="5">
        <f t="shared" si="550"/>
        <v>8.0632774410684121E-7</v>
      </c>
      <c r="BD400" s="5">
        <f t="shared" si="551"/>
        <v>1.8578199444891507E-3</v>
      </c>
      <c r="BE400" s="5">
        <f t="shared" si="552"/>
        <v>1.2152451520253357E-3</v>
      </c>
      <c r="BF400" s="5">
        <f t="shared" si="553"/>
        <v>3.9746068608579997E-4</v>
      </c>
      <c r="BG400" s="5">
        <f t="shared" si="554"/>
        <v>8.6662896354979733E-5</v>
      </c>
      <c r="BH400" s="5">
        <f t="shared" si="555"/>
        <v>1.4172076385586225E-5</v>
      </c>
      <c r="BI400" s="5">
        <f t="shared" si="556"/>
        <v>1.8540598805394066E-6</v>
      </c>
      <c r="BJ400" s="8">
        <f t="shared" si="557"/>
        <v>0.16132534478684421</v>
      </c>
      <c r="BK400" s="8">
        <f t="shared" si="558"/>
        <v>0.2604273622907613</v>
      </c>
      <c r="BL400" s="8">
        <f t="shared" si="559"/>
        <v>0.5118007016424454</v>
      </c>
      <c r="BM400" s="8">
        <f t="shared" si="560"/>
        <v>0.36511418650643901</v>
      </c>
      <c r="BN400" s="8">
        <f t="shared" si="561"/>
        <v>0.63393956619373726</v>
      </c>
    </row>
    <row r="401" spans="1:66" x14ac:dyDescent="0.25">
      <c r="A401" t="s">
        <v>70</v>
      </c>
      <c r="B401" t="s">
        <v>73</v>
      </c>
      <c r="C401" t="s">
        <v>61</v>
      </c>
      <c r="D401" t="s">
        <v>510</v>
      </c>
      <c r="E401">
        <f>VLOOKUP(A401,home!$A$2:$E$405,3,FALSE)</f>
        <v>1.359</v>
      </c>
      <c r="F401">
        <f>VLOOKUP(B401,home!$B$2:$E$405,3,FALSE)</f>
        <v>1.0302</v>
      </c>
      <c r="G401">
        <f>VLOOKUP(C401,away!$B$2:$E$405,4,FALSE)</f>
        <v>1.0302</v>
      </c>
      <c r="H401">
        <f>VLOOKUP(A401,away!$A$2:$E$405,3,FALSE)</f>
        <v>1.0342</v>
      </c>
      <c r="I401">
        <f>VLOOKUP(C401,away!$B$2:$E$405,3,FALSE)</f>
        <v>1.1603000000000001</v>
      </c>
      <c r="J401">
        <f>VLOOKUP(B401,home!$B$2:$E$405,4,FALSE)</f>
        <v>0.96689999999999998</v>
      </c>
      <c r="K401" s="3">
        <f t="shared" si="506"/>
        <v>1.4423230623599999</v>
      </c>
      <c r="L401" s="3">
        <f t="shared" si="507"/>
        <v>1.160262847194</v>
      </c>
      <c r="M401" s="5">
        <f t="shared" si="508"/>
        <v>7.4081761575947258E-2</v>
      </c>
      <c r="N401" s="5">
        <f t="shared" si="509"/>
        <v>0.10684983322124361</v>
      </c>
      <c r="O401" s="5">
        <f t="shared" si="510"/>
        <v>8.5954315611255633E-2</v>
      </c>
      <c r="P401" s="5">
        <f t="shared" si="511"/>
        <v>0.12397389171548415</v>
      </c>
      <c r="Q401" s="5">
        <f t="shared" si="512"/>
        <v>7.705598933215968E-2</v>
      </c>
      <c r="R401" s="5">
        <f t="shared" si="513"/>
        <v>4.9864799479863567E-2</v>
      </c>
      <c r="S401" s="5">
        <f t="shared" si="514"/>
        <v>5.1866766867193215E-2</v>
      </c>
      <c r="T401" s="5">
        <f t="shared" si="515"/>
        <v>8.9405201575882082E-2</v>
      </c>
      <c r="U401" s="5">
        <f t="shared" si="516"/>
        <v>7.1921150289764146E-2</v>
      </c>
      <c r="V401" s="5">
        <f t="shared" si="517"/>
        <v>9.6441865228620513E-3</v>
      </c>
      <c r="W401" s="5">
        <f t="shared" si="518"/>
        <v>3.7046543502246676E-2</v>
      </c>
      <c r="X401" s="5">
        <f t="shared" si="519"/>
        <v>4.2983728042613106E-2</v>
      </c>
      <c r="Y401" s="5">
        <f t="shared" si="520"/>
        <v>2.4936211340867431E-2</v>
      </c>
      <c r="Z401" s="5">
        <f t="shared" si="521"/>
        <v>1.9285424739754795E-2</v>
      </c>
      <c r="AA401" s="5">
        <f t="shared" si="522"/>
        <v>2.7815812869556436E-2</v>
      </c>
      <c r="AB401" s="5">
        <f t="shared" si="523"/>
        <v>2.0059694200025673E-2</v>
      </c>
      <c r="AC401" s="5">
        <f t="shared" si="524"/>
        <v>1.0087058796883306E-3</v>
      </c>
      <c r="AD401" s="5">
        <f t="shared" si="525"/>
        <v>1.3358271018503346E-2</v>
      </c>
      <c r="AE401" s="5">
        <f t="shared" si="526"/>
        <v>1.5499105565517785E-2</v>
      </c>
      <c r="AF401" s="5">
        <f t="shared" si="527"/>
        <v>8.9915181762040188E-3</v>
      </c>
      <c r="AG401" s="5">
        <f t="shared" si="528"/>
        <v>3.4775081599063584E-3</v>
      </c>
      <c r="AH401" s="5">
        <f t="shared" si="529"/>
        <v>5.5940404544733806E-3</v>
      </c>
      <c r="AI401" s="5">
        <f t="shared" si="530"/>
        <v>8.0684135592617705E-3</v>
      </c>
      <c r="AJ401" s="5">
        <f t="shared" si="531"/>
        <v>5.8186294765906928E-3</v>
      </c>
      <c r="AK401" s="5">
        <f t="shared" si="532"/>
        <v>2.7974478284714835E-3</v>
      </c>
      <c r="AL401" s="5">
        <f t="shared" si="533"/>
        <v>6.7521717000776764E-5</v>
      </c>
      <c r="AM401" s="5">
        <f t="shared" si="534"/>
        <v>3.8533884726485172E-3</v>
      </c>
      <c r="AN401" s="5">
        <f t="shared" si="535"/>
        <v>4.470943480619707E-3</v>
      </c>
      <c r="AO401" s="5">
        <f t="shared" si="536"/>
        <v>2.593734806233637E-3</v>
      </c>
      <c r="AP401" s="5">
        <f t="shared" si="537"/>
        <v>1.0031380437156056E-3</v>
      </c>
      <c r="AQ401" s="5">
        <f t="shared" si="538"/>
        <v>2.9097595068252219E-4</v>
      </c>
      <c r="AR401" s="5">
        <f t="shared" si="539"/>
        <v>1.2981114610051395E-3</v>
      </c>
      <c r="AS401" s="5">
        <f t="shared" si="540"/>
        <v>1.872296097721546E-3</v>
      </c>
      <c r="AT401" s="5">
        <f t="shared" si="541"/>
        <v>1.3502279206552093E-3</v>
      </c>
      <c r="AU401" s="5">
        <f t="shared" si="542"/>
        <v>6.4915495646779872E-4</v>
      </c>
      <c r="AV401" s="5">
        <f t="shared" si="543"/>
        <v>2.3407279118970196E-4</v>
      </c>
      <c r="AW401" s="5">
        <f t="shared" si="544"/>
        <v>3.1387730160952479E-6</v>
      </c>
      <c r="AX401" s="5">
        <f t="shared" si="545"/>
        <v>9.2630517705552073E-4</v>
      </c>
      <c r="AY401" s="5">
        <f t="shared" si="546"/>
        <v>1.0747574821009806E-3</v>
      </c>
      <c r="AZ401" s="5">
        <f t="shared" si="547"/>
        <v>6.2350058811276913E-4</v>
      </c>
      <c r="BA401" s="5">
        <f t="shared" si="548"/>
        <v>2.4114152253028497E-4</v>
      </c>
      <c r="BB401" s="5">
        <f t="shared" si="549"/>
        <v>6.9946887376921182E-5</v>
      </c>
      <c r="BC401" s="5">
        <f t="shared" si="550"/>
        <v>1.6231354940060912E-5</v>
      </c>
      <c r="BD401" s="5">
        <f t="shared" si="551"/>
        <v>2.510250832868312E-4</v>
      </c>
      <c r="BE401" s="5">
        <f t="shared" si="552"/>
        <v>3.6205926685543637E-4</v>
      </c>
      <c r="BF401" s="5">
        <f t="shared" si="553"/>
        <v>2.6110321526337478E-4</v>
      </c>
      <c r="BG401" s="5">
        <f t="shared" si="554"/>
        <v>1.2553172967690431E-4</v>
      </c>
      <c r="BH401" s="5">
        <f t="shared" si="555"/>
        <v>4.5264327192735076E-5</v>
      </c>
      <c r="BI401" s="5">
        <f t="shared" si="556"/>
        <v>1.3057156602458137E-5</v>
      </c>
      <c r="BJ401" s="8">
        <f t="shared" si="557"/>
        <v>0.43476797370116071</v>
      </c>
      <c r="BK401" s="8">
        <f t="shared" si="558"/>
        <v>0.26171759176027676</v>
      </c>
      <c r="BL401" s="8">
        <f t="shared" si="559"/>
        <v>0.28435620777517978</v>
      </c>
      <c r="BM401" s="8">
        <f t="shared" si="560"/>
        <v>0.48127498833133331</v>
      </c>
      <c r="BN401" s="8">
        <f t="shared" si="561"/>
        <v>0.51778059093595397</v>
      </c>
    </row>
    <row r="402" spans="1:66" x14ac:dyDescent="0.25">
      <c r="A402" t="s">
        <v>19</v>
      </c>
      <c r="B402" t="s">
        <v>331</v>
      </c>
      <c r="C402" t="s">
        <v>243</v>
      </c>
      <c r="D402" t="s">
        <v>510</v>
      </c>
      <c r="E402">
        <f>VLOOKUP(A402,home!$A$2:$E$405,3,FALSE)</f>
        <v>1.4750000000000001</v>
      </c>
      <c r="F402">
        <f>VLOOKUP(B402,home!$B$2:$E$405,3,FALSE)</f>
        <v>1.8079000000000001</v>
      </c>
      <c r="G402">
        <f>VLOOKUP(C402,away!$B$2:$E$405,4,FALSE)</f>
        <v>1.3559000000000001</v>
      </c>
      <c r="H402">
        <f>VLOOKUP(A402,away!$A$2:$E$405,3,FALSE)</f>
        <v>1.5625</v>
      </c>
      <c r="I402">
        <f>VLOOKUP(C402,away!$B$2:$E$405,3,FALSE)</f>
        <v>0.64</v>
      </c>
      <c r="J402">
        <f>VLOOKUP(B402,home!$B$2:$E$405,4,FALSE)</f>
        <v>0.85329999999999995</v>
      </c>
      <c r="K402" s="3">
        <f t="shared" si="506"/>
        <v>3.6157141247500002</v>
      </c>
      <c r="L402" s="3">
        <f t="shared" si="507"/>
        <v>0.85329999999999995</v>
      </c>
      <c r="M402" s="5">
        <f t="shared" si="508"/>
        <v>1.1458607040819649E-2</v>
      </c>
      <c r="N402" s="5">
        <f t="shared" si="509"/>
        <v>4.1431047327451412E-2</v>
      </c>
      <c r="O402" s="5">
        <f t="shared" si="510"/>
        <v>9.7776293879314052E-3</v>
      </c>
      <c r="P402" s="5">
        <f t="shared" si="511"/>
        <v>3.5353112684514285E-2</v>
      </c>
      <c r="Q402" s="5">
        <f t="shared" si="512"/>
        <v>7.4901411512525926E-2</v>
      </c>
      <c r="R402" s="5">
        <f t="shared" si="513"/>
        <v>4.1716255783609338E-3</v>
      </c>
      <c r="S402" s="5">
        <f t="shared" si="514"/>
        <v>2.726864120637831E-2</v>
      </c>
      <c r="T402" s="5">
        <f t="shared" si="515"/>
        <v>6.3913374443638357E-2</v>
      </c>
      <c r="U402" s="5">
        <f t="shared" si="516"/>
        <v>1.5083405526848019E-2</v>
      </c>
      <c r="V402" s="5">
        <f t="shared" si="517"/>
        <v>9.3479594459572619E-3</v>
      </c>
      <c r="W402" s="5">
        <f t="shared" si="518"/>
        <v>9.0274030523184084E-2</v>
      </c>
      <c r="X402" s="5">
        <f t="shared" si="519"/>
        <v>7.7030830245432974E-2</v>
      </c>
      <c r="Y402" s="5">
        <f t="shared" si="520"/>
        <v>3.2865203724213976E-2</v>
      </c>
      <c r="Z402" s="5">
        <f t="shared" si="521"/>
        <v>1.186549368671795E-3</v>
      </c>
      <c r="AA402" s="5">
        <f t="shared" si="522"/>
        <v>4.2902233120198051E-3</v>
      </c>
      <c r="AB402" s="5">
        <f t="shared" si="523"/>
        <v>7.7561105138008709E-3</v>
      </c>
      <c r="AC402" s="5">
        <f t="shared" si="524"/>
        <v>1.8025721979442557E-3</v>
      </c>
      <c r="AD402" s="5">
        <f t="shared" si="525"/>
        <v>8.1601271815197343E-2</v>
      </c>
      <c r="AE402" s="5">
        <f t="shared" si="526"/>
        <v>6.9630365239907885E-2</v>
      </c>
      <c r="AF402" s="5">
        <f t="shared" si="527"/>
        <v>2.9707795329606698E-2</v>
      </c>
      <c r="AG402" s="5">
        <f t="shared" si="528"/>
        <v>8.4498872515844665E-3</v>
      </c>
      <c r="AH402" s="5">
        <f t="shared" si="529"/>
        <v>2.5312064407191062E-4</v>
      </c>
      <c r="AI402" s="5">
        <f t="shared" si="530"/>
        <v>9.1521188803662479E-4</v>
      </c>
      <c r="AJ402" s="5">
        <f t="shared" si="531"/>
        <v>1.6545722753565704E-3</v>
      </c>
      <c r="AK402" s="5">
        <f t="shared" si="532"/>
        <v>1.9941534488088328E-3</v>
      </c>
      <c r="AL402" s="5">
        <f t="shared" si="533"/>
        <v>2.2245823705753821E-4</v>
      </c>
      <c r="AM402" s="5">
        <f t="shared" si="534"/>
        <v>5.90093742199546E-2</v>
      </c>
      <c r="AN402" s="5">
        <f t="shared" si="535"/>
        <v>5.035269902188725E-2</v>
      </c>
      <c r="AO402" s="5">
        <f t="shared" si="536"/>
        <v>2.1482979037688196E-2</v>
      </c>
      <c r="AP402" s="5">
        <f t="shared" si="537"/>
        <v>6.11047533761978E-3</v>
      </c>
      <c r="AQ402" s="5">
        <f t="shared" si="538"/>
        <v>1.3035171513977393E-3</v>
      </c>
      <c r="AR402" s="5">
        <f t="shared" si="539"/>
        <v>4.3197569117312277E-5</v>
      </c>
      <c r="AS402" s="5">
        <f t="shared" si="540"/>
        <v>1.5619006081233041E-4</v>
      </c>
      <c r="AT402" s="5">
        <f t="shared" si="541"/>
        <v>2.8236930451235232E-4</v>
      </c>
      <c r="AU402" s="5">
        <f t="shared" si="542"/>
        <v>3.403222275737154E-4</v>
      </c>
      <c r="AV402" s="5">
        <f t="shared" si="543"/>
        <v>3.0762697130116675E-4</v>
      </c>
      <c r="AW402" s="5">
        <f t="shared" si="544"/>
        <v>1.9065220033283123E-5</v>
      </c>
      <c r="AX402" s="5">
        <f t="shared" si="545"/>
        <v>3.5560171309958061E-2</v>
      </c>
      <c r="AY402" s="5">
        <f t="shared" si="546"/>
        <v>3.0343494178787206E-2</v>
      </c>
      <c r="AZ402" s="5">
        <f t="shared" si="547"/>
        <v>1.2946051791379563E-2</v>
      </c>
      <c r="BA402" s="5">
        <f t="shared" si="548"/>
        <v>3.6822886645280603E-3</v>
      </c>
      <c r="BB402" s="5">
        <f t="shared" si="549"/>
        <v>7.8552422936044829E-4</v>
      </c>
      <c r="BC402" s="5">
        <f t="shared" si="550"/>
        <v>1.3405756498265412E-4</v>
      </c>
      <c r="BD402" s="5">
        <f t="shared" si="551"/>
        <v>6.1434142879670916E-6</v>
      </c>
      <c r="BE402" s="5">
        <f t="shared" si="552"/>
        <v>2.2212829815193583E-5</v>
      </c>
      <c r="BF402" s="5">
        <f t="shared" si="553"/>
        <v>4.0157621256731696E-5</v>
      </c>
      <c r="BG402" s="5">
        <f t="shared" si="554"/>
        <v>4.8399492798108542E-5</v>
      </c>
      <c r="BH402" s="5">
        <f t="shared" si="555"/>
        <v>4.3749682435214246E-5</v>
      </c>
      <c r="BI402" s="5">
        <f t="shared" si="556"/>
        <v>3.1637268946866218E-5</v>
      </c>
      <c r="BJ402" s="8">
        <f t="shared" si="557"/>
        <v>0.79151584992028645</v>
      </c>
      <c r="BK402" s="8">
        <f t="shared" si="558"/>
        <v>0.11579684499145851</v>
      </c>
      <c r="BL402" s="8">
        <f t="shared" si="559"/>
        <v>4.7218059018091924E-2</v>
      </c>
      <c r="BM402" s="8">
        <f t="shared" si="560"/>
        <v>0.74829944080815114</v>
      </c>
      <c r="BN402" s="8">
        <f t="shared" si="561"/>
        <v>0.17709343353160362</v>
      </c>
    </row>
    <row r="403" spans="1:66" x14ac:dyDescent="0.25">
      <c r="A403" t="s">
        <v>19</v>
      </c>
      <c r="B403" t="s">
        <v>146</v>
      </c>
      <c r="C403" t="s">
        <v>236</v>
      </c>
      <c r="D403" t="s">
        <v>510</v>
      </c>
      <c r="E403">
        <f>VLOOKUP(A403,home!$A$2:$E$405,3,FALSE)</f>
        <v>1.4750000000000001</v>
      </c>
      <c r="F403">
        <f>VLOOKUP(B403,home!$B$2:$E$405,3,FALSE)</f>
        <v>0.16950000000000001</v>
      </c>
      <c r="G403">
        <f>VLOOKUP(C403,away!$B$2:$E$405,4,FALSE)</f>
        <v>0.33900000000000002</v>
      </c>
      <c r="H403">
        <f>VLOOKUP(A403,away!$A$2:$E$405,3,FALSE)</f>
        <v>1.5625</v>
      </c>
      <c r="I403">
        <f>VLOOKUP(C403,away!$B$2:$E$405,3,FALSE)</f>
        <v>0.8</v>
      </c>
      <c r="J403">
        <f>VLOOKUP(B403,home!$B$2:$E$405,4,FALSE)</f>
        <v>0.8</v>
      </c>
      <c r="K403" s="3">
        <f t="shared" si="506"/>
        <v>8.475423750000001E-2</v>
      </c>
      <c r="L403" s="3">
        <f t="shared" si="507"/>
        <v>1</v>
      </c>
      <c r="M403" s="5">
        <f t="shared" si="508"/>
        <v>0.33798483968770487</v>
      </c>
      <c r="N403" s="5">
        <f t="shared" si="509"/>
        <v>2.8645647374291164E-2</v>
      </c>
      <c r="O403" s="5">
        <f t="shared" si="510"/>
        <v>0.33798483968770487</v>
      </c>
      <c r="P403" s="5">
        <f t="shared" si="511"/>
        <v>2.8645647374291164E-2</v>
      </c>
      <c r="Q403" s="5">
        <f t="shared" si="512"/>
        <v>1.2139200004509622E-3</v>
      </c>
      <c r="R403" s="5">
        <f t="shared" si="513"/>
        <v>0.16899241984385241</v>
      </c>
      <c r="S403" s="5">
        <f t="shared" si="514"/>
        <v>6.0696000022548101E-4</v>
      </c>
      <c r="T403" s="5">
        <f t="shared" si="515"/>
        <v>1.2139200004509622E-3</v>
      </c>
      <c r="U403" s="5">
        <f t="shared" si="516"/>
        <v>1.432282368714558E-2</v>
      </c>
      <c r="V403" s="5">
        <f t="shared" si="517"/>
        <v>5.7158257791233907E-6</v>
      </c>
      <c r="W403" s="5">
        <f t="shared" si="518"/>
        <v>3.4294954674740344E-5</v>
      </c>
      <c r="X403" s="5">
        <f t="shared" si="519"/>
        <v>3.4294954674740344E-5</v>
      </c>
      <c r="Y403" s="5">
        <f t="shared" si="520"/>
        <v>1.7147477337370169E-5</v>
      </c>
      <c r="Z403" s="5">
        <f t="shared" si="521"/>
        <v>5.6330806614617479E-2</v>
      </c>
      <c r="AA403" s="5">
        <f t="shared" si="522"/>
        <v>4.7742745623818609E-3</v>
      </c>
      <c r="AB403" s="5">
        <f t="shared" si="523"/>
        <v>2.0232000007516036E-4</v>
      </c>
      <c r="AC403" s="5">
        <f t="shared" si="524"/>
        <v>3.0277528474527871E-8</v>
      </c>
      <c r="AD403" s="5">
        <f t="shared" si="525"/>
        <v>7.2666068338866897E-7</v>
      </c>
      <c r="AE403" s="5">
        <f t="shared" si="526"/>
        <v>7.2666068338866897E-7</v>
      </c>
      <c r="AF403" s="5">
        <f t="shared" si="527"/>
        <v>3.6333034169433443E-7</v>
      </c>
      <c r="AG403" s="5">
        <f t="shared" si="528"/>
        <v>1.2111011389811151E-7</v>
      </c>
      <c r="AH403" s="5">
        <f t="shared" si="529"/>
        <v>1.4082701653654366E-2</v>
      </c>
      <c r="AI403" s="5">
        <f t="shared" si="530"/>
        <v>1.193568640595465E-3</v>
      </c>
      <c r="AJ403" s="5">
        <f t="shared" si="531"/>
        <v>5.0580000018790084E-5</v>
      </c>
      <c r="AK403" s="5">
        <f t="shared" si="532"/>
        <v>1.4289564447808475E-6</v>
      </c>
      <c r="AL403" s="5">
        <f t="shared" si="533"/>
        <v>1.0264595356972593E-10</v>
      </c>
      <c r="AM403" s="5">
        <f t="shared" si="534"/>
        <v>1.2317514428367109E-8</v>
      </c>
      <c r="AN403" s="5">
        <f t="shared" si="535"/>
        <v>1.2317514428367109E-8</v>
      </c>
      <c r="AO403" s="5">
        <f t="shared" si="536"/>
        <v>6.1587572141835538E-9</v>
      </c>
      <c r="AP403" s="5">
        <f t="shared" si="537"/>
        <v>2.0529190713945183E-9</v>
      </c>
      <c r="AQ403" s="5">
        <f t="shared" si="538"/>
        <v>5.1322976784862948E-10</v>
      </c>
      <c r="AR403" s="5">
        <f t="shared" si="539"/>
        <v>2.8165403307308743E-3</v>
      </c>
      <c r="AS403" s="5">
        <f t="shared" si="540"/>
        <v>2.3871372811909308E-4</v>
      </c>
      <c r="AT403" s="5">
        <f t="shared" si="541"/>
        <v>1.011600000375802E-5</v>
      </c>
      <c r="AU403" s="5">
        <f t="shared" si="542"/>
        <v>2.8579128895616958E-7</v>
      </c>
      <c r="AV403" s="5">
        <f t="shared" si="543"/>
        <v>6.0555056949055759E-9</v>
      </c>
      <c r="AW403" s="5">
        <f t="shared" si="544"/>
        <v>2.4165776464618141E-13</v>
      </c>
      <c r="AX403" s="5">
        <f t="shared" si="545"/>
        <v>1.7399359054525066E-10</v>
      </c>
      <c r="AY403" s="5">
        <f t="shared" si="546"/>
        <v>1.7399359054525066E-10</v>
      </c>
      <c r="AZ403" s="5">
        <f t="shared" si="547"/>
        <v>8.6996795272625315E-11</v>
      </c>
      <c r="BA403" s="5">
        <f t="shared" si="548"/>
        <v>2.8998931757541776E-11</v>
      </c>
      <c r="BB403" s="5">
        <f t="shared" si="549"/>
        <v>7.2497329393854424E-12</v>
      </c>
      <c r="BC403" s="5">
        <f t="shared" si="550"/>
        <v>1.4499465878770891E-12</v>
      </c>
      <c r="BD403" s="5">
        <f t="shared" si="551"/>
        <v>4.6942338845514555E-4</v>
      </c>
      <c r="BE403" s="5">
        <f t="shared" si="552"/>
        <v>3.9785621353182163E-5</v>
      </c>
      <c r="BF403" s="5">
        <f t="shared" si="553"/>
        <v>1.686000000626336E-6</v>
      </c>
      <c r="BG403" s="5">
        <f t="shared" si="554"/>
        <v>4.763188149269491E-8</v>
      </c>
      <c r="BH403" s="5">
        <f t="shared" si="555"/>
        <v>1.009250949150929E-9</v>
      </c>
      <c r="BI403" s="5">
        <f t="shared" si="556"/>
        <v>1.7107658928287647E-11</v>
      </c>
      <c r="BJ403" s="8">
        <f t="shared" si="557"/>
        <v>3.1161196356319806E-2</v>
      </c>
      <c r="BK403" s="8">
        <f t="shared" si="558"/>
        <v>0.36724319344216866</v>
      </c>
      <c r="BL403" s="8">
        <f t="shared" si="559"/>
        <v>0.54518156260557049</v>
      </c>
      <c r="BM403" s="8">
        <f t="shared" si="560"/>
        <v>9.6449444876629251E-2</v>
      </c>
      <c r="BN403" s="8">
        <f t="shared" si="561"/>
        <v>0.90346731396829538</v>
      </c>
    </row>
    <row r="404" spans="1:66" x14ac:dyDescent="0.25">
      <c r="A404" t="s">
        <v>19</v>
      </c>
      <c r="B404" t="s">
        <v>150</v>
      </c>
      <c r="C404" t="s">
        <v>139</v>
      </c>
      <c r="D404" t="s">
        <v>510</v>
      </c>
      <c r="E404">
        <f>VLOOKUP(A404,home!$A$2:$E$405,3,FALSE)</f>
        <v>1.4750000000000001</v>
      </c>
      <c r="F404">
        <f>VLOOKUP(B404,home!$B$2:$E$405,3,FALSE)</f>
        <v>0.67800000000000005</v>
      </c>
      <c r="G404">
        <f>VLOOKUP(C404,away!$B$2:$E$405,4,FALSE)</f>
        <v>1.6949000000000001</v>
      </c>
      <c r="H404">
        <f>VLOOKUP(A404,away!$A$2:$E$405,3,FALSE)</f>
        <v>1.5625</v>
      </c>
      <c r="I404">
        <f>VLOOKUP(C404,away!$B$2:$E$405,3,FALSE)</f>
        <v>0.64</v>
      </c>
      <c r="J404">
        <f>VLOOKUP(B404,home!$B$2:$E$405,4,FALSE)</f>
        <v>1.1200000000000001</v>
      </c>
      <c r="K404" s="3">
        <f t="shared" si="506"/>
        <v>1.6949847450000002</v>
      </c>
      <c r="L404" s="3">
        <f t="shared" si="507"/>
        <v>1.1200000000000001</v>
      </c>
      <c r="M404" s="5">
        <f t="shared" si="508"/>
        <v>5.9905632593566946E-2</v>
      </c>
      <c r="N404" s="5">
        <f t="shared" si="509"/>
        <v>0.10153913338567078</v>
      </c>
      <c r="O404" s="5">
        <f t="shared" si="510"/>
        <v>6.7094308504794975E-2</v>
      </c>
      <c r="P404" s="5">
        <f t="shared" si="511"/>
        <v>0.11372382939195126</v>
      </c>
      <c r="Q404" s="5">
        <f t="shared" si="512"/>
        <v>8.6053641054616103E-2</v>
      </c>
      <c r="R404" s="5">
        <f t="shared" si="513"/>
        <v>3.7572812762685204E-2</v>
      </c>
      <c r="S404" s="5">
        <f t="shared" si="514"/>
        <v>5.3972843669455234E-2</v>
      </c>
      <c r="T404" s="5">
        <f t="shared" si="515"/>
        <v>9.6380077981170029E-2</v>
      </c>
      <c r="U404" s="5">
        <f t="shared" si="516"/>
        <v>6.3685344459492726E-2</v>
      </c>
      <c r="V404" s="5">
        <f t="shared" si="517"/>
        <v>1.1384569362630669E-2</v>
      </c>
      <c r="W404" s="5">
        <f t="shared" si="518"/>
        <v>4.8619869613093343E-2</v>
      </c>
      <c r="X404" s="5">
        <f t="shared" si="519"/>
        <v>5.4454253966664541E-2</v>
      </c>
      <c r="Y404" s="5">
        <f t="shared" si="520"/>
        <v>3.0494382221332154E-2</v>
      </c>
      <c r="Z404" s="5">
        <f t="shared" si="521"/>
        <v>1.4027183431402473E-2</v>
      </c>
      <c r="AA404" s="5">
        <f t="shared" si="522"/>
        <v>2.3775861931543948E-2</v>
      </c>
      <c r="AB404" s="5">
        <f t="shared" si="523"/>
        <v>2.0149861636596617E-2</v>
      </c>
      <c r="AC404" s="5">
        <f t="shared" si="524"/>
        <v>1.3507669978637354E-3</v>
      </c>
      <c r="AD404" s="5">
        <f t="shared" si="525"/>
        <v>2.0602484324520564E-2</v>
      </c>
      <c r="AE404" s="5">
        <f t="shared" si="526"/>
        <v>2.3074782443463029E-2</v>
      </c>
      <c r="AF404" s="5">
        <f t="shared" si="527"/>
        <v>1.2921878168339302E-2</v>
      </c>
      <c r="AG404" s="5">
        <f t="shared" si="528"/>
        <v>4.8241678495133389E-3</v>
      </c>
      <c r="AH404" s="5">
        <f t="shared" si="529"/>
        <v>3.9276113607926936E-3</v>
      </c>
      <c r="AI404" s="5">
        <f t="shared" si="530"/>
        <v>6.6572413408323081E-3</v>
      </c>
      <c r="AJ404" s="5">
        <f t="shared" si="531"/>
        <v>5.6419612582470548E-3</v>
      </c>
      <c r="AK404" s="5">
        <f t="shared" si="532"/>
        <v>3.1876794215365887E-3</v>
      </c>
      <c r="AL404" s="5">
        <f t="shared" si="533"/>
        <v>1.0257091960319573E-4</v>
      </c>
      <c r="AM404" s="5">
        <f t="shared" si="534"/>
        <v>6.9841793278327905E-3</v>
      </c>
      <c r="AN404" s="5">
        <f t="shared" si="535"/>
        <v>7.8222808471727252E-3</v>
      </c>
      <c r="AO404" s="5">
        <f t="shared" si="536"/>
        <v>4.3804772744167279E-3</v>
      </c>
      <c r="AP404" s="5">
        <f t="shared" si="537"/>
        <v>1.6353781824489113E-3</v>
      </c>
      <c r="AQ404" s="5">
        <f t="shared" si="538"/>
        <v>4.5790589108569534E-4</v>
      </c>
      <c r="AR404" s="5">
        <f t="shared" si="539"/>
        <v>8.7978494481756315E-4</v>
      </c>
      <c r="AS404" s="5">
        <f t="shared" si="540"/>
        <v>1.4912220603464366E-3</v>
      </c>
      <c r="AT404" s="5">
        <f t="shared" si="541"/>
        <v>1.2637993218473401E-3</v>
      </c>
      <c r="AU404" s="5">
        <f t="shared" si="542"/>
        <v>7.140401904241956E-4</v>
      </c>
      <c r="AV404" s="5">
        <f t="shared" si="543"/>
        <v>3.0257180752147662E-4</v>
      </c>
      <c r="AW404" s="5">
        <f t="shared" si="544"/>
        <v>5.4088578135834119E-6</v>
      </c>
      <c r="AX404" s="5">
        <f t="shared" si="545"/>
        <v>1.9730129028368241E-3</v>
      </c>
      <c r="AY404" s="5">
        <f t="shared" si="546"/>
        <v>2.209774451177243E-3</v>
      </c>
      <c r="AZ404" s="5">
        <f t="shared" si="547"/>
        <v>1.2374736926592566E-3</v>
      </c>
      <c r="BA404" s="5">
        <f t="shared" si="548"/>
        <v>4.6199017859278901E-4</v>
      </c>
      <c r="BB404" s="5">
        <f t="shared" si="549"/>
        <v>1.2935725000598098E-4</v>
      </c>
      <c r="BC404" s="5">
        <f t="shared" si="550"/>
        <v>2.8976024001339732E-5</v>
      </c>
      <c r="BD404" s="5">
        <f t="shared" si="551"/>
        <v>1.6422652303261164E-4</v>
      </c>
      <c r="BE404" s="5">
        <f t="shared" si="552"/>
        <v>2.7836145126466791E-4</v>
      </c>
      <c r="BF404" s="5">
        <f t="shared" si="553"/>
        <v>2.3590920674483658E-4</v>
      </c>
      <c r="BG404" s="5">
        <f t="shared" si="554"/>
        <v>1.3328750221251639E-4</v>
      </c>
      <c r="BH404" s="5">
        <f t="shared" si="555"/>
        <v>5.6480070737342255E-5</v>
      </c>
      <c r="BI404" s="5">
        <f t="shared" si="556"/>
        <v>1.9146571659263186E-5</v>
      </c>
      <c r="BJ404" s="8">
        <f t="shared" si="557"/>
        <v>0.50628547703061333</v>
      </c>
      <c r="BK404" s="8">
        <f t="shared" si="558"/>
        <v>0.24264998738624827</v>
      </c>
      <c r="BL404" s="8">
        <f t="shared" si="559"/>
        <v>0.23723151232713036</v>
      </c>
      <c r="BM404" s="8">
        <f t="shared" si="560"/>
        <v>0.53210043688874575</v>
      </c>
      <c r="BN404" s="8">
        <f t="shared" si="561"/>
        <v>0.46588935769328527</v>
      </c>
    </row>
    <row r="405" spans="1:66" x14ac:dyDescent="0.25">
      <c r="A405" t="s">
        <v>19</v>
      </c>
      <c r="B405" t="s">
        <v>242</v>
      </c>
      <c r="C405" t="s">
        <v>152</v>
      </c>
      <c r="D405" t="s">
        <v>510</v>
      </c>
      <c r="E405">
        <f>VLOOKUP(A405,home!$A$2:$E$405,3,FALSE)</f>
        <v>1.4750000000000001</v>
      </c>
      <c r="F405">
        <f>VLOOKUP(B405,home!$B$2:$E$405,3,FALSE)</f>
        <v>0.67800000000000005</v>
      </c>
      <c r="G405">
        <f>VLOOKUP(C405,away!$B$2:$E$405,4,FALSE)</f>
        <v>0.84750000000000003</v>
      </c>
      <c r="H405">
        <f>VLOOKUP(A405,away!$A$2:$E$405,3,FALSE)</f>
        <v>1.5625</v>
      </c>
      <c r="I405">
        <f>VLOOKUP(C405,away!$B$2:$E$405,3,FALSE)</f>
        <v>0.8</v>
      </c>
      <c r="J405">
        <f>VLOOKUP(B405,home!$B$2:$E$405,4,FALSE)</f>
        <v>1.44</v>
      </c>
      <c r="K405" s="3">
        <f t="shared" si="506"/>
        <v>0.84754237500000007</v>
      </c>
      <c r="L405" s="3">
        <f t="shared" si="507"/>
        <v>1.7999999999999998</v>
      </c>
      <c r="M405" s="5">
        <f t="shared" si="508"/>
        <v>7.0825060786684144E-2</v>
      </c>
      <c r="N405" s="5">
        <f t="shared" si="509"/>
        <v>6.0027240228665665E-2</v>
      </c>
      <c r="O405" s="5">
        <f t="shared" si="510"/>
        <v>0.12748510941603144</v>
      </c>
      <c r="P405" s="5">
        <f t="shared" si="511"/>
        <v>0.10804903241159819</v>
      </c>
      <c r="Q405" s="5">
        <f t="shared" si="512"/>
        <v>2.5437814874049419E-2</v>
      </c>
      <c r="R405" s="5">
        <f t="shared" si="513"/>
        <v>0.11473659847442833</v>
      </c>
      <c r="S405" s="5">
        <f t="shared" si="514"/>
        <v>4.1209260095960064E-2</v>
      </c>
      <c r="T405" s="5">
        <f t="shared" si="515"/>
        <v>4.5788066773288949E-2</v>
      </c>
      <c r="U405" s="5">
        <f t="shared" si="516"/>
        <v>9.7244129170438384E-2</v>
      </c>
      <c r="V405" s="5">
        <f t="shared" si="517"/>
        <v>6.9853188347445434E-3</v>
      </c>
      <c r="W405" s="5">
        <f t="shared" si="518"/>
        <v>7.1865420110540576E-3</v>
      </c>
      <c r="X405" s="5">
        <f t="shared" si="519"/>
        <v>1.2935775619897302E-2</v>
      </c>
      <c r="Y405" s="5">
        <f t="shared" si="520"/>
        <v>1.1642198057907574E-2</v>
      </c>
      <c r="Z405" s="5">
        <f t="shared" si="521"/>
        <v>6.8841959084656984E-2</v>
      </c>
      <c r="AA405" s="5">
        <f t="shared" si="522"/>
        <v>5.8346477502263024E-2</v>
      </c>
      <c r="AB405" s="5">
        <f t="shared" si="523"/>
        <v>2.4725556057576033E-2</v>
      </c>
      <c r="AC405" s="5">
        <f t="shared" si="524"/>
        <v>6.6603979297480767E-4</v>
      </c>
      <c r="AD405" s="5">
        <f t="shared" si="525"/>
        <v>1.5227247210215077E-3</v>
      </c>
      <c r="AE405" s="5">
        <f t="shared" si="526"/>
        <v>2.740904497838714E-3</v>
      </c>
      <c r="AF405" s="5">
        <f t="shared" si="527"/>
        <v>2.466814048054843E-3</v>
      </c>
      <c r="AG405" s="5">
        <f t="shared" si="528"/>
        <v>1.4800884288329054E-3</v>
      </c>
      <c r="AH405" s="5">
        <f t="shared" si="529"/>
        <v>3.0978881588095655E-2</v>
      </c>
      <c r="AI405" s="5">
        <f t="shared" si="530"/>
        <v>2.6255914876018371E-2</v>
      </c>
      <c r="AJ405" s="5">
        <f t="shared" si="531"/>
        <v>1.1126500225909219E-2</v>
      </c>
      <c r="AK405" s="5">
        <f t="shared" si="532"/>
        <v>3.1433934756350456E-3</v>
      </c>
      <c r="AL405" s="5">
        <f t="shared" si="533"/>
        <v>4.0643780254731143E-5</v>
      </c>
      <c r="AM405" s="5">
        <f t="shared" si="534"/>
        <v>2.5811474530515634E-4</v>
      </c>
      <c r="AN405" s="5">
        <f t="shared" si="535"/>
        <v>4.6460654154928133E-4</v>
      </c>
      <c r="AO405" s="5">
        <f t="shared" si="536"/>
        <v>4.1814588739435329E-4</v>
      </c>
      <c r="AP405" s="5">
        <f t="shared" si="537"/>
        <v>2.5088753243661193E-4</v>
      </c>
      <c r="AQ405" s="5">
        <f t="shared" si="538"/>
        <v>1.1289938959647541E-4</v>
      </c>
      <c r="AR405" s="5">
        <f t="shared" si="539"/>
        <v>1.1152397371714435E-2</v>
      </c>
      <c r="AS405" s="5">
        <f t="shared" si="540"/>
        <v>9.452129355366613E-3</v>
      </c>
      <c r="AT405" s="5">
        <f t="shared" si="541"/>
        <v>4.0055400813273183E-3</v>
      </c>
      <c r="AU405" s="5">
        <f t="shared" si="542"/>
        <v>1.1316216512286164E-3</v>
      </c>
      <c r="AV405" s="5">
        <f t="shared" si="543"/>
        <v>2.3977432547093075E-4</v>
      </c>
      <c r="AW405" s="5">
        <f t="shared" si="544"/>
        <v>1.7223663023036445E-6</v>
      </c>
      <c r="AX405" s="5">
        <f t="shared" si="545"/>
        <v>3.6460530709742042E-5</v>
      </c>
      <c r="AY405" s="5">
        <f t="shared" si="546"/>
        <v>6.562895527753568E-5</v>
      </c>
      <c r="AZ405" s="5">
        <f t="shared" si="547"/>
        <v>5.9066059749782121E-5</v>
      </c>
      <c r="BA405" s="5">
        <f t="shared" si="548"/>
        <v>3.5439635849869262E-5</v>
      </c>
      <c r="BB405" s="5">
        <f t="shared" si="549"/>
        <v>1.5947836132441176E-5</v>
      </c>
      <c r="BC405" s="5">
        <f t="shared" si="550"/>
        <v>5.7412210076788222E-6</v>
      </c>
      <c r="BD405" s="5">
        <f t="shared" si="551"/>
        <v>3.3457192115143265E-3</v>
      </c>
      <c r="BE405" s="5">
        <f t="shared" si="552"/>
        <v>2.8356388066099799E-3</v>
      </c>
      <c r="BF405" s="5">
        <f t="shared" si="553"/>
        <v>1.201662024398194E-3</v>
      </c>
      <c r="BG405" s="5">
        <f t="shared" si="554"/>
        <v>3.3948649536858449E-4</v>
      </c>
      <c r="BH405" s="5">
        <f t="shared" si="555"/>
        <v>7.1932297641279138E-5</v>
      </c>
      <c r="BI405" s="5">
        <f t="shared" si="556"/>
        <v>1.2193134076419328E-5</v>
      </c>
      <c r="BJ405" s="8">
        <f t="shared" si="557"/>
        <v>0.17295110759561985</v>
      </c>
      <c r="BK405" s="8">
        <f t="shared" si="558"/>
        <v>0.22784098465749403</v>
      </c>
      <c r="BL405" s="8">
        <f t="shared" si="559"/>
        <v>0.52783065554111219</v>
      </c>
      <c r="BM405" s="8">
        <f t="shared" si="560"/>
        <v>0.4908399440984505</v>
      </c>
      <c r="BN405" s="8">
        <f t="shared" si="561"/>
        <v>0.50656085619145719</v>
      </c>
    </row>
    <row r="406" spans="1:66" x14ac:dyDescent="0.25">
      <c r="A406" t="s">
        <v>19</v>
      </c>
      <c r="B406" t="s">
        <v>144</v>
      </c>
      <c r="C406" t="s">
        <v>142</v>
      </c>
      <c r="D406" t="s">
        <v>510</v>
      </c>
      <c r="E406">
        <f>VLOOKUP(A406,home!$A$2:$E$405,3,FALSE)</f>
        <v>1.4750000000000001</v>
      </c>
      <c r="F406">
        <f>VLOOKUP(B406,home!$B$2:$E$405,3,FALSE)</f>
        <v>0.90400000000000003</v>
      </c>
      <c r="G406">
        <f>VLOOKUP(C406,away!$B$2:$E$405,4,FALSE)</f>
        <v>1.1863999999999999</v>
      </c>
      <c r="H406">
        <f>VLOOKUP(A406,away!$A$2:$E$405,3,FALSE)</f>
        <v>1.5625</v>
      </c>
      <c r="I406">
        <f>VLOOKUP(C406,away!$B$2:$E$405,3,FALSE)</f>
        <v>0.8</v>
      </c>
      <c r="J406">
        <f>VLOOKUP(B406,home!$B$2:$E$405,4,FALSE)</f>
        <v>1.0667</v>
      </c>
      <c r="K406" s="3">
        <f t="shared" si="506"/>
        <v>1.58194576</v>
      </c>
      <c r="L406" s="3">
        <f t="shared" si="507"/>
        <v>1.333375</v>
      </c>
      <c r="M406" s="5">
        <f t="shared" si="508"/>
        <v>5.418664733612568E-2</v>
      </c>
      <c r="N406" s="5">
        <f t="shared" si="509"/>
        <v>8.5720337001999297E-2</v>
      </c>
      <c r="O406" s="5">
        <f t="shared" si="510"/>
        <v>7.2251120891806575E-2</v>
      </c>
      <c r="P406" s="5">
        <f t="shared" si="511"/>
        <v>0.11429735435004081</v>
      </c>
      <c r="Q406" s="5">
        <f t="shared" si="512"/>
        <v>6.7802461833041977E-2</v>
      </c>
      <c r="R406" s="5">
        <f t="shared" si="513"/>
        <v>4.816891915955631E-2</v>
      </c>
      <c r="S406" s="5">
        <f t="shared" si="514"/>
        <v>6.0272621824995466E-2</v>
      </c>
      <c r="T406" s="5">
        <f t="shared" si="515"/>
        <v>9.0406107546632336E-2</v>
      </c>
      <c r="U406" s="5">
        <f t="shared" si="516"/>
        <v>7.6200617428242856E-2</v>
      </c>
      <c r="V406" s="5">
        <f t="shared" si="517"/>
        <v>1.4126073802328063E-2</v>
      </c>
      <c r="W406" s="5">
        <f t="shared" si="518"/>
        <v>3.5753272338114199E-2</v>
      </c>
      <c r="X406" s="5">
        <f t="shared" si="519"/>
        <v>4.7672519503833014E-2</v>
      </c>
      <c r="Y406" s="5">
        <f t="shared" si="520"/>
        <v>3.1782672846711678E-2</v>
      </c>
      <c r="Z406" s="5">
        <f t="shared" si="521"/>
        <v>2.1409077528124466E-2</v>
      </c>
      <c r="AA406" s="5">
        <f t="shared" si="522"/>
        <v>3.3867999421127774E-2</v>
      </c>
      <c r="AB406" s="5">
        <f t="shared" si="523"/>
        <v>2.6788669041967778E-2</v>
      </c>
      <c r="AC406" s="5">
        <f t="shared" si="524"/>
        <v>1.862281740905821E-3</v>
      </c>
      <c r="AD406" s="5">
        <f t="shared" si="525"/>
        <v>1.4139934395351259E-2</v>
      </c>
      <c r="AE406" s="5">
        <f t="shared" si="526"/>
        <v>1.8853835024401484E-2</v>
      </c>
      <c r="AF406" s="5">
        <f t="shared" si="527"/>
        <v>1.2569616137830667E-2</v>
      </c>
      <c r="AG406" s="5">
        <f t="shared" si="528"/>
        <v>5.5866706392599889E-3</v>
      </c>
      <c r="AH406" s="5">
        <f t="shared" si="529"/>
        <v>7.1365821872657366E-3</v>
      </c>
      <c r="AI406" s="5">
        <f t="shared" si="530"/>
        <v>1.1289685932036556E-2</v>
      </c>
      <c r="AJ406" s="5">
        <f t="shared" si="531"/>
        <v>8.9298353959584419E-3</v>
      </c>
      <c r="AK406" s="5">
        <f t="shared" si="532"/>
        <v>4.7088384140447932E-3</v>
      </c>
      <c r="AL406" s="5">
        <f t="shared" si="533"/>
        <v>1.5712644092524697E-4</v>
      </c>
      <c r="AM406" s="5">
        <f t="shared" si="534"/>
        <v>4.4737218526808183E-3</v>
      </c>
      <c r="AN406" s="5">
        <f t="shared" si="535"/>
        <v>5.9651488753182857E-3</v>
      </c>
      <c r="AO406" s="5">
        <f t="shared" si="536"/>
        <v>3.9768901908137609E-3</v>
      </c>
      <c r="AP406" s="5">
        <f t="shared" si="537"/>
        <v>1.7675619860587661E-3</v>
      </c>
      <c r="AQ406" s="5">
        <f t="shared" si="538"/>
        <v>5.8920574079027654E-4</v>
      </c>
      <c r="AR406" s="5">
        <f t="shared" si="539"/>
        <v>1.9031480547890901E-3</v>
      </c>
      <c r="AS406" s="5">
        <f t="shared" si="540"/>
        <v>3.0106769959258482E-3</v>
      </c>
      <c r="AT406" s="5">
        <f t="shared" si="541"/>
        <v>2.381363854217217E-3</v>
      </c>
      <c r="AU406" s="5">
        <f t="shared" si="542"/>
        <v>1.2557294840653949E-3</v>
      </c>
      <c r="AV406" s="5">
        <f t="shared" si="543"/>
        <v>4.9662398325605976E-4</v>
      </c>
      <c r="AW406" s="5">
        <f t="shared" si="544"/>
        <v>9.2064175806547585E-6</v>
      </c>
      <c r="AX406" s="5">
        <f t="shared" si="545"/>
        <v>1.1795308860446266E-3</v>
      </c>
      <c r="AY406" s="5">
        <f t="shared" si="546"/>
        <v>1.5727569951797537E-3</v>
      </c>
      <c r="AZ406" s="5">
        <f t="shared" si="547"/>
        <v>1.0485374292239025E-3</v>
      </c>
      <c r="BA406" s="5">
        <f t="shared" si="548"/>
        <v>4.6603119823047365E-4</v>
      </c>
      <c r="BB406" s="5">
        <f t="shared" si="549"/>
        <v>1.5534858723513937E-4</v>
      </c>
      <c r="BC406" s="5">
        <f t="shared" si="550"/>
        <v>4.1427584500930785E-5</v>
      </c>
      <c r="BD406" s="5">
        <f t="shared" si="551"/>
        <v>4.2293500625906688E-4</v>
      </c>
      <c r="BE406" s="5">
        <f t="shared" si="552"/>
        <v>6.6906023990710413E-4</v>
      </c>
      <c r="BF406" s="5">
        <f t="shared" si="553"/>
        <v>5.2920850485281329E-4</v>
      </c>
      <c r="BG406" s="5">
        <f t="shared" si="554"/>
        <v>2.7905971680261581E-4</v>
      </c>
      <c r="BH406" s="5">
        <f t="shared" si="555"/>
        <v>1.103643339456747E-4</v>
      </c>
      <c r="BI406" s="5">
        <f t="shared" si="556"/>
        <v>3.4918078028116845E-5</v>
      </c>
      <c r="BJ406" s="8">
        <f t="shared" si="557"/>
        <v>0.43152358859325257</v>
      </c>
      <c r="BK406" s="8">
        <f t="shared" si="558"/>
        <v>0.24647486249050082</v>
      </c>
      <c r="BL406" s="8">
        <f t="shared" si="559"/>
        <v>0.30043535612405586</v>
      </c>
      <c r="BM406" s="8">
        <f t="shared" si="560"/>
        <v>0.55585249358576394</v>
      </c>
      <c r="BN406" s="8">
        <f t="shared" si="561"/>
        <v>0.44242684057257059</v>
      </c>
    </row>
    <row r="407" spans="1:66" x14ac:dyDescent="0.25">
      <c r="A407" t="s">
        <v>19</v>
      </c>
      <c r="B407" t="s">
        <v>237</v>
      </c>
      <c r="C407" t="s">
        <v>239</v>
      </c>
      <c r="D407" t="s">
        <v>510</v>
      </c>
      <c r="E407">
        <f>VLOOKUP(A407,home!$A$2:$E$405,3,FALSE)</f>
        <v>1.4750000000000001</v>
      </c>
      <c r="F407">
        <f>VLOOKUP(B407,home!$B$2:$E$405,3,FALSE)</f>
        <v>0.16950000000000001</v>
      </c>
      <c r="G407">
        <f>VLOOKUP(C407,away!$B$2:$E$405,4,FALSE)</f>
        <v>0.84750000000000003</v>
      </c>
      <c r="H407">
        <f>VLOOKUP(A407,away!$A$2:$E$405,3,FALSE)</f>
        <v>1.5625</v>
      </c>
      <c r="I407">
        <f>VLOOKUP(C407,away!$B$2:$E$405,3,FALSE)</f>
        <v>0.48</v>
      </c>
      <c r="J407">
        <f>VLOOKUP(B407,home!$B$2:$E$405,4,FALSE)</f>
        <v>0.96</v>
      </c>
      <c r="K407" s="3">
        <f t="shared" si="506"/>
        <v>0.21188559375000002</v>
      </c>
      <c r="L407" s="3">
        <f t="shared" si="507"/>
        <v>0.72</v>
      </c>
      <c r="M407" s="5">
        <f t="shared" si="508"/>
        <v>0.39381044333134957</v>
      </c>
      <c r="N407" s="5">
        <f t="shared" si="509"/>
        <v>8.3442759610213732E-2</v>
      </c>
      <c r="O407" s="5">
        <f t="shared" si="510"/>
        <v>0.28354351919857168</v>
      </c>
      <c r="P407" s="5">
        <f t="shared" si="511"/>
        <v>6.007878691935388E-2</v>
      </c>
      <c r="Q407" s="5">
        <f t="shared" si="512"/>
        <v>8.8401593320743266E-3</v>
      </c>
      <c r="R407" s="5">
        <f t="shared" si="513"/>
        <v>0.10207566691148576</v>
      </c>
      <c r="S407" s="5">
        <f t="shared" si="514"/>
        <v>2.2913692988736647E-3</v>
      </c>
      <c r="T407" s="5">
        <f t="shared" si="515"/>
        <v>6.3649147190935158E-3</v>
      </c>
      <c r="U407" s="5">
        <f t="shared" si="516"/>
        <v>2.162836329096739E-2</v>
      </c>
      <c r="V407" s="5">
        <f t="shared" si="517"/>
        <v>3.8840651551389421E-5</v>
      </c>
      <c r="W407" s="5">
        <f t="shared" si="518"/>
        <v>6.2436746964039073E-4</v>
      </c>
      <c r="X407" s="5">
        <f t="shared" si="519"/>
        <v>4.495445781410813E-4</v>
      </c>
      <c r="Y407" s="5">
        <f t="shared" si="520"/>
        <v>1.618360481307892E-4</v>
      </c>
      <c r="Z407" s="5">
        <f t="shared" si="521"/>
        <v>2.4498160058756591E-2</v>
      </c>
      <c r="AA407" s="5">
        <f t="shared" si="522"/>
        <v>5.1908071898321747E-3</v>
      </c>
      <c r="AB407" s="5">
        <f t="shared" si="523"/>
        <v>5.4992863172967962E-4</v>
      </c>
      <c r="AC407" s="5">
        <f t="shared" si="524"/>
        <v>3.7033985320213516E-7</v>
      </c>
      <c r="AD407" s="5">
        <f t="shared" si="525"/>
        <v>3.3073618005734824E-5</v>
      </c>
      <c r="AE407" s="5">
        <f t="shared" si="526"/>
        <v>2.381300496412907E-5</v>
      </c>
      <c r="AF407" s="5">
        <f t="shared" si="527"/>
        <v>8.5726817870864619E-6</v>
      </c>
      <c r="AG407" s="5">
        <f t="shared" si="528"/>
        <v>2.0574436289007516E-6</v>
      </c>
      <c r="AH407" s="5">
        <f t="shared" si="529"/>
        <v>4.4096688105761854E-3</v>
      </c>
      <c r="AI407" s="5">
        <f t="shared" si="530"/>
        <v>9.3434529416979123E-4</v>
      </c>
      <c r="AJ407" s="5">
        <f t="shared" si="531"/>
        <v>9.8987153711342312E-5</v>
      </c>
      <c r="AK407" s="5">
        <f t="shared" si="532"/>
        <v>6.9913172792500932E-6</v>
      </c>
      <c r="AL407" s="5">
        <f t="shared" si="533"/>
        <v>2.259926774928644E-9</v>
      </c>
      <c r="AM407" s="5">
        <f t="shared" si="534"/>
        <v>1.4015646377211643E-6</v>
      </c>
      <c r="AN407" s="5">
        <f t="shared" si="535"/>
        <v>1.0091265391592382E-6</v>
      </c>
      <c r="AO407" s="5">
        <f t="shared" si="536"/>
        <v>3.6328555409732561E-7</v>
      </c>
      <c r="AP407" s="5">
        <f t="shared" si="537"/>
        <v>8.7188532983358172E-8</v>
      </c>
      <c r="AQ407" s="5">
        <f t="shared" si="538"/>
        <v>1.5693935937004467E-8</v>
      </c>
      <c r="AR407" s="5">
        <f t="shared" si="539"/>
        <v>6.3499230872297093E-4</v>
      </c>
      <c r="AS407" s="5">
        <f t="shared" si="540"/>
        <v>1.3454572236044999E-4</v>
      </c>
      <c r="AT407" s="5">
        <f t="shared" si="541"/>
        <v>1.4254150134433298E-5</v>
      </c>
      <c r="AU407" s="5">
        <f t="shared" si="542"/>
        <v>1.0067496882120139E-6</v>
      </c>
      <c r="AV407" s="5">
        <f t="shared" si="543"/>
        <v>5.3328938861107486E-8</v>
      </c>
      <c r="AW407" s="5">
        <f t="shared" si="544"/>
        <v>9.5769185307455464E-12</v>
      </c>
      <c r="AX407" s="5">
        <f t="shared" si="545"/>
        <v>4.9495225907092007E-8</v>
      </c>
      <c r="AY407" s="5">
        <f t="shared" si="546"/>
        <v>3.5636562653106246E-8</v>
      </c>
      <c r="AZ407" s="5">
        <f t="shared" si="547"/>
        <v>1.2829162555118243E-8</v>
      </c>
      <c r="BA407" s="5">
        <f t="shared" si="548"/>
        <v>3.078999013228379E-9</v>
      </c>
      <c r="BB407" s="5">
        <f t="shared" si="549"/>
        <v>5.5421982238110805E-10</v>
      </c>
      <c r="BC407" s="5">
        <f t="shared" si="550"/>
        <v>7.9807654422879593E-11</v>
      </c>
      <c r="BD407" s="5">
        <f t="shared" si="551"/>
        <v>7.619907704675646E-5</v>
      </c>
      <c r="BE407" s="5">
        <f t="shared" si="552"/>
        <v>1.6145486683253989E-5</v>
      </c>
      <c r="BF407" s="5">
        <f t="shared" si="553"/>
        <v>1.7104980161319948E-6</v>
      </c>
      <c r="BG407" s="5">
        <f t="shared" si="554"/>
        <v>1.2080996258544159E-7</v>
      </c>
      <c r="BH407" s="5">
        <f t="shared" si="555"/>
        <v>6.3994726633328942E-9</v>
      </c>
      <c r="BI407" s="5">
        <f t="shared" si="556"/>
        <v>2.7119121299143715E-10</v>
      </c>
      <c r="BJ407" s="8">
        <f t="shared" si="557"/>
        <v>9.9954077038857211E-2</v>
      </c>
      <c r="BK407" s="8">
        <f t="shared" si="558"/>
        <v>0.45621984843747121</v>
      </c>
      <c r="BL407" s="8">
        <f t="shared" si="559"/>
        <v>0.41931731260054089</v>
      </c>
      <c r="BM407" s="8">
        <f t="shared" si="560"/>
        <v>6.8198027205591039E-2</v>
      </c>
      <c r="BN407" s="8">
        <f t="shared" si="561"/>
        <v>0.93179133530304892</v>
      </c>
    </row>
    <row r="408" spans="1:66" x14ac:dyDescent="0.25">
      <c r="A408" t="s">
        <v>19</v>
      </c>
      <c r="B408" t="s">
        <v>233</v>
      </c>
      <c r="C408" t="s">
        <v>137</v>
      </c>
      <c r="D408" t="s">
        <v>510</v>
      </c>
      <c r="E408">
        <f>VLOOKUP(A408,home!$A$2:$E$405,3,FALSE)</f>
        <v>1.4750000000000001</v>
      </c>
      <c r="F408">
        <f>VLOOKUP(B408,home!$B$2:$E$405,3,FALSE)</f>
        <v>0.33900000000000002</v>
      </c>
      <c r="G408">
        <f>VLOOKUP(C408,away!$B$2:$E$405,4,FALSE)</f>
        <v>0.22600000000000001</v>
      </c>
      <c r="H408">
        <f>VLOOKUP(A408,away!$A$2:$E$405,3,FALSE)</f>
        <v>1.5625</v>
      </c>
      <c r="I408">
        <f>VLOOKUP(C408,away!$B$2:$E$405,3,FALSE)</f>
        <v>1.28</v>
      </c>
      <c r="J408">
        <f>VLOOKUP(B408,home!$B$2:$E$405,4,FALSE)</f>
        <v>1.6</v>
      </c>
      <c r="K408" s="3">
        <f t="shared" si="506"/>
        <v>0.11300565000000001</v>
      </c>
      <c r="L408" s="3">
        <f t="shared" si="507"/>
        <v>3.2</v>
      </c>
      <c r="M408" s="5">
        <f t="shared" si="508"/>
        <v>3.6406583693282493E-2</v>
      </c>
      <c r="N408" s="5">
        <f t="shared" si="509"/>
        <v>4.1141496545387879E-3</v>
      </c>
      <c r="O408" s="5">
        <f t="shared" si="510"/>
        <v>0.11650106781850397</v>
      </c>
      <c r="P408" s="5">
        <f t="shared" si="511"/>
        <v>1.316527889452412E-2</v>
      </c>
      <c r="Q408" s="5">
        <f t="shared" si="512"/>
        <v>2.3246107795421559E-4</v>
      </c>
      <c r="R408" s="5">
        <f t="shared" si="513"/>
        <v>0.18640170850960638</v>
      </c>
      <c r="S408" s="5">
        <f t="shared" si="514"/>
        <v>1.1902007191255839E-3</v>
      </c>
      <c r="T408" s="5">
        <f t="shared" si="515"/>
        <v>7.438754494534898E-4</v>
      </c>
      <c r="U408" s="5">
        <f t="shared" si="516"/>
        <v>2.1064446231238598E-2</v>
      </c>
      <c r="V408" s="5">
        <f t="shared" si="517"/>
        <v>4.7822010984979193E-5</v>
      </c>
      <c r="W408" s="5">
        <f t="shared" si="518"/>
        <v>8.7564717379722619E-6</v>
      </c>
      <c r="X408" s="5">
        <f t="shared" si="519"/>
        <v>2.8020709561511235E-5</v>
      </c>
      <c r="Y408" s="5">
        <f t="shared" si="520"/>
        <v>4.4833135298417986E-5</v>
      </c>
      <c r="Z408" s="5">
        <f t="shared" si="521"/>
        <v>0.1988284890769135</v>
      </c>
      <c r="AA408" s="5">
        <f t="shared" si="522"/>
        <v>2.2468742646654504E-2</v>
      </c>
      <c r="AB408" s="5">
        <f t="shared" si="523"/>
        <v>1.2695474337339563E-3</v>
      </c>
      <c r="AC408" s="5">
        <f t="shared" si="524"/>
        <v>1.0808314871329432E-6</v>
      </c>
      <c r="AD408" s="5">
        <f t="shared" si="525"/>
        <v>2.4738269511404633E-7</v>
      </c>
      <c r="AE408" s="5">
        <f t="shared" si="526"/>
        <v>7.916246243649482E-7</v>
      </c>
      <c r="AF408" s="5">
        <f t="shared" si="527"/>
        <v>1.2665993989839175E-6</v>
      </c>
      <c r="AG408" s="5">
        <f t="shared" si="528"/>
        <v>1.3510393589161787E-6</v>
      </c>
      <c r="AH408" s="5">
        <f t="shared" si="529"/>
        <v>0.15906279126153083</v>
      </c>
      <c r="AI408" s="5">
        <f t="shared" si="530"/>
        <v>1.7974994117323607E-2</v>
      </c>
      <c r="AJ408" s="5">
        <f t="shared" si="531"/>
        <v>1.0156379469871651E-3</v>
      </c>
      <c r="AK408" s="5">
        <f t="shared" si="532"/>
        <v>3.825760878798336E-5</v>
      </c>
      <c r="AL408" s="5">
        <f t="shared" si="533"/>
        <v>1.563392828722239E-8</v>
      </c>
      <c r="AM408" s="5">
        <f t="shared" si="534"/>
        <v>5.5911284520229304E-9</v>
      </c>
      <c r="AN408" s="5">
        <f t="shared" si="535"/>
        <v>1.7891611046473377E-8</v>
      </c>
      <c r="AO408" s="5">
        <f t="shared" si="536"/>
        <v>2.8626577674357406E-8</v>
      </c>
      <c r="AP408" s="5">
        <f t="shared" si="537"/>
        <v>3.0535016185981238E-8</v>
      </c>
      <c r="AQ408" s="5">
        <f t="shared" si="538"/>
        <v>2.4428012948784993E-8</v>
      </c>
      <c r="AR408" s="5">
        <f t="shared" si="539"/>
        <v>0.1018001864073797</v>
      </c>
      <c r="AS408" s="5">
        <f t="shared" si="540"/>
        <v>1.1503996235087105E-2</v>
      </c>
      <c r="AT408" s="5">
        <f t="shared" si="541"/>
        <v>6.500082860717855E-4</v>
      </c>
      <c r="AU408" s="5">
        <f t="shared" si="542"/>
        <v>2.4484869624309342E-5</v>
      </c>
      <c r="AV408" s="5">
        <f t="shared" si="543"/>
        <v>6.9173215176508339E-7</v>
      </c>
      <c r="AW408" s="5">
        <f t="shared" si="544"/>
        <v>1.5704197583564002E-10</v>
      </c>
      <c r="AX408" s="5">
        <f t="shared" si="545"/>
        <v>1.05304850825724E-10</v>
      </c>
      <c r="AY408" s="5">
        <f t="shared" si="546"/>
        <v>3.369755226423167E-10</v>
      </c>
      <c r="AZ408" s="5">
        <f t="shared" si="547"/>
        <v>5.3916083622770687E-10</v>
      </c>
      <c r="BA408" s="5">
        <f t="shared" si="548"/>
        <v>5.7510489197622069E-10</v>
      </c>
      <c r="BB408" s="5">
        <f t="shared" si="549"/>
        <v>4.6008391358097667E-10</v>
      </c>
      <c r="BC408" s="5">
        <f t="shared" si="550"/>
        <v>2.9445370469182498E-10</v>
      </c>
      <c r="BD408" s="5">
        <f t="shared" si="551"/>
        <v>5.4293432750602513E-2</v>
      </c>
      <c r="BE408" s="5">
        <f t="shared" si="552"/>
        <v>6.1354646587131242E-3</v>
      </c>
      <c r="BF408" s="5">
        <f t="shared" si="553"/>
        <v>3.4667108590495232E-4</v>
      </c>
      <c r="BG408" s="5">
        <f t="shared" si="554"/>
        <v>1.3058597132964985E-5</v>
      </c>
      <c r="BH408" s="5">
        <f t="shared" si="555"/>
        <v>3.6892381427471122E-7</v>
      </c>
      <c r="BI408" s="5">
        <f t="shared" si="556"/>
        <v>8.3380950865186109E-9</v>
      </c>
      <c r="BJ408" s="8">
        <f t="shared" si="557"/>
        <v>5.1758625280518018E-3</v>
      </c>
      <c r="BK408" s="8">
        <f t="shared" si="558"/>
        <v>5.0810982120308115E-2</v>
      </c>
      <c r="BL408" s="8">
        <f t="shared" si="559"/>
        <v>0.70056556545894466</v>
      </c>
      <c r="BM408" s="8">
        <f t="shared" si="560"/>
        <v>0.59855964935587436</v>
      </c>
      <c r="BN408" s="8">
        <f t="shared" si="561"/>
        <v>0.35682124964841</v>
      </c>
    </row>
    <row r="409" spans="1:66" x14ac:dyDescent="0.25">
      <c r="A409" t="s">
        <v>22</v>
      </c>
      <c r="B409" t="s">
        <v>246</v>
      </c>
      <c r="C409" t="s">
        <v>254</v>
      </c>
      <c r="D409" t="s">
        <v>510</v>
      </c>
      <c r="E409">
        <f>VLOOKUP(A409,home!$A$2:$E$405,3,FALSE)</f>
        <v>1.4</v>
      </c>
      <c r="F409">
        <f>VLOOKUP(B409,home!$B$2:$E$405,3,FALSE)</f>
        <v>1.0713999999999999</v>
      </c>
      <c r="G409">
        <f>VLOOKUP(C409,away!$B$2:$E$405,4,FALSE)</f>
        <v>1.4286000000000001</v>
      </c>
      <c r="H409">
        <f>VLOOKUP(A409,away!$A$2:$E$405,3,FALSE)</f>
        <v>1.0286</v>
      </c>
      <c r="I409">
        <f>VLOOKUP(C409,away!$B$2:$E$405,3,FALSE)</f>
        <v>0.97219999999999995</v>
      </c>
      <c r="J409">
        <f>VLOOKUP(B409,home!$B$2:$E$405,4,FALSE)</f>
        <v>0.72909999999999997</v>
      </c>
      <c r="K409" s="3">
        <f t="shared" si="506"/>
        <v>2.1428428559999997</v>
      </c>
      <c r="L409" s="3">
        <f t="shared" si="507"/>
        <v>0.72910358717199986</v>
      </c>
      <c r="M409" s="5">
        <f t="shared" si="508"/>
        <v>5.6588672677632811E-2</v>
      </c>
      <c r="N409" s="5">
        <f t="shared" si="509"/>
        <v>0.12126063297778786</v>
      </c>
      <c r="O409" s="5">
        <f t="shared" si="510"/>
        <v>4.1259004242564221E-2</v>
      </c>
      <c r="P409" s="5">
        <f t="shared" si="511"/>
        <v>8.8411562486852432E-2</v>
      </c>
      <c r="Q409" s="5">
        <f t="shared" si="512"/>
        <v>0.12992124054524537</v>
      </c>
      <c r="R409" s="5">
        <f t="shared" si="513"/>
        <v>1.5041043998199166E-2</v>
      </c>
      <c r="S409" s="5">
        <f t="shared" si="514"/>
        <v>3.4532548704116345E-2</v>
      </c>
      <c r="T409" s="5">
        <f t="shared" si="515"/>
        <v>9.4726042531374677E-2</v>
      </c>
      <c r="U409" s="5">
        <f t="shared" si="516"/>
        <v>3.2230593678322761E-2</v>
      </c>
      <c r="V409" s="5">
        <f t="shared" si="517"/>
        <v>5.9946755402144345E-3</v>
      </c>
      <c r="W409" s="5">
        <f t="shared" si="518"/>
        <v>9.2800267381678833E-2</v>
      </c>
      <c r="X409" s="5">
        <f t="shared" si="519"/>
        <v>6.7661007838502762E-2</v>
      </c>
      <c r="Y409" s="5">
        <f t="shared" si="520"/>
        <v>2.4665941763362582E-2</v>
      </c>
      <c r="Z409" s="5">
        <f t="shared" si="521"/>
        <v>3.6554930446329641E-3</v>
      </c>
      <c r="AA409" s="5">
        <f t="shared" si="522"/>
        <v>7.8331471558494362E-3</v>
      </c>
      <c r="AB409" s="5">
        <f t="shared" si="523"/>
        <v>8.3926017114543412E-3</v>
      </c>
      <c r="AC409" s="5">
        <f t="shared" si="524"/>
        <v>5.8536298656811482E-4</v>
      </c>
      <c r="AD409" s="5">
        <f t="shared" si="525"/>
        <v>4.9714097498430067E-2</v>
      </c>
      <c r="AE409" s="5">
        <f t="shared" si="526"/>
        <v>3.6246726819123908E-2</v>
      </c>
      <c r="AF409" s="5">
        <f t="shared" si="527"/>
        <v>1.3213809273533385E-2</v>
      </c>
      <c r="AG409" s="5">
        <f t="shared" si="528"/>
        <v>3.2114119138466099E-3</v>
      </c>
      <c r="AH409" s="5">
        <f t="shared" si="529"/>
        <v>6.6630827293104702E-4</v>
      </c>
      <c r="AI409" s="5">
        <f t="shared" si="530"/>
        <v>1.4277939225439923E-3</v>
      </c>
      <c r="AJ409" s="5">
        <f t="shared" si="531"/>
        <v>1.5297690033818057E-3</v>
      </c>
      <c r="AK409" s="5">
        <f t="shared" si="532"/>
        <v>1.092684860075647E-3</v>
      </c>
      <c r="AL409" s="5">
        <f t="shared" si="533"/>
        <v>3.6581777812161502E-5</v>
      </c>
      <c r="AM409" s="5">
        <f t="shared" si="534"/>
        <v>2.130589973339966E-2</v>
      </c>
      <c r="AN409" s="5">
        <f t="shared" si="535"/>
        <v>1.5534207923548649E-2</v>
      </c>
      <c r="AO409" s="5">
        <f t="shared" si="536"/>
        <v>5.6630233604675105E-3</v>
      </c>
      <c r="AP409" s="5">
        <f t="shared" si="537"/>
        <v>1.3763102154518987E-3</v>
      </c>
      <c r="AQ409" s="5">
        <f t="shared" si="538"/>
        <v>2.5086817878686168E-4</v>
      </c>
      <c r="AR409" s="5">
        <f t="shared" si="539"/>
        <v>9.7161550391281298E-5</v>
      </c>
      <c r="AS409" s="5">
        <f t="shared" si="540"/>
        <v>2.0820193413384112E-4</v>
      </c>
      <c r="AT409" s="5">
        <f t="shared" si="541"/>
        <v>2.2307201358204201E-4</v>
      </c>
      <c r="AU409" s="5">
        <f t="shared" si="542"/>
        <v>1.5933609022593785E-4</v>
      </c>
      <c r="AV409" s="5">
        <f t="shared" si="543"/>
        <v>8.535805066090557E-5</v>
      </c>
      <c r="AW409" s="5">
        <f t="shared" si="544"/>
        <v>1.5876028333957239E-6</v>
      </c>
      <c r="AX409" s="5">
        <f t="shared" si="545"/>
        <v>7.6091991723946295E-3</v>
      </c>
      <c r="AY409" s="5">
        <f t="shared" si="546"/>
        <v>5.5478944120991372E-3</v>
      </c>
      <c r="AZ409" s="5">
        <f t="shared" si="547"/>
        <v>2.0224948585564869E-3</v>
      </c>
      <c r="BA409" s="5">
        <f t="shared" si="548"/>
        <v>4.9153608547015373E-4</v>
      </c>
      <c r="BB409" s="5">
        <f t="shared" si="549"/>
        <v>8.9595180785192912E-5</v>
      </c>
      <c r="BC409" s="5">
        <f t="shared" si="550"/>
        <v>1.3064833540761601E-5</v>
      </c>
      <c r="BD409" s="5">
        <f t="shared" si="551"/>
        <v>1.1806805820912703E-5</v>
      </c>
      <c r="BE409" s="5">
        <f t="shared" si="552"/>
        <v>2.5300129505522E-5</v>
      </c>
      <c r="BF409" s="5">
        <f t="shared" si="553"/>
        <v>2.7107100883391315E-5</v>
      </c>
      <c r="BG409" s="5">
        <f t="shared" si="554"/>
        <v>1.9362085824948784E-5</v>
      </c>
      <c r="BH409" s="5">
        <f t="shared" si="555"/>
        <v>1.0372476821812591E-5</v>
      </c>
      <c r="BI409" s="5">
        <f t="shared" si="556"/>
        <v>4.4453175713293373E-6</v>
      </c>
      <c r="BJ409" s="8">
        <f t="shared" si="557"/>
        <v>0.69332527249738718</v>
      </c>
      <c r="BK409" s="8">
        <f t="shared" si="558"/>
        <v>0.19169729858529541</v>
      </c>
      <c r="BL409" s="8">
        <f t="shared" si="559"/>
        <v>0.11034447040074437</v>
      </c>
      <c r="BM409" s="8">
        <f t="shared" si="560"/>
        <v>0.54099407079051232</v>
      </c>
      <c r="BN409" s="8">
        <f t="shared" si="561"/>
        <v>0.45248215692828186</v>
      </c>
    </row>
    <row r="410" spans="1:66" x14ac:dyDescent="0.25">
      <c r="A410" t="s">
        <v>22</v>
      </c>
      <c r="B410" t="s">
        <v>23</v>
      </c>
      <c r="C410" t="s">
        <v>158</v>
      </c>
      <c r="D410" t="s">
        <v>510</v>
      </c>
      <c r="E410">
        <f>VLOOKUP(A410,home!$A$2:$E$405,3,FALSE)</f>
        <v>1.4</v>
      </c>
      <c r="F410">
        <f>VLOOKUP(B410,home!$B$2:$E$405,3,FALSE)</f>
        <v>1.4286000000000001</v>
      </c>
      <c r="G410">
        <f>VLOOKUP(C410,away!$B$2:$E$405,4,FALSE)</f>
        <v>1.4286000000000001</v>
      </c>
      <c r="H410">
        <f>VLOOKUP(A410,away!$A$2:$E$405,3,FALSE)</f>
        <v>1.0286</v>
      </c>
      <c r="I410">
        <f>VLOOKUP(C410,away!$B$2:$E$405,3,FALSE)</f>
        <v>0.97219999999999995</v>
      </c>
      <c r="J410">
        <f>VLOOKUP(B410,home!$B$2:$E$405,4,FALSE)</f>
        <v>0.97219999999999995</v>
      </c>
      <c r="K410" s="3">
        <f t="shared" si="506"/>
        <v>2.8572571440000001</v>
      </c>
      <c r="L410" s="3">
        <f t="shared" si="507"/>
        <v>0.97220478322399984</v>
      </c>
      <c r="M410" s="5">
        <f t="shared" si="508"/>
        <v>2.1721300126269223E-2</v>
      </c>
      <c r="N410" s="5">
        <f t="shared" si="509"/>
        <v>6.2063339962750833E-2</v>
      </c>
      <c r="O410" s="5">
        <f t="shared" si="510"/>
        <v>2.1117551880603009E-2</v>
      </c>
      <c r="P410" s="5">
        <f t="shared" si="511"/>
        <v>6.0338275974643571E-2</v>
      </c>
      <c r="Q410" s="5">
        <f t="shared" si="512"/>
        <v>8.8665460744535296E-2</v>
      </c>
      <c r="R410" s="5">
        <f t="shared" si="513"/>
        <v>1.0265292474151607E-2</v>
      </c>
      <c r="S410" s="5">
        <f t="shared" si="514"/>
        <v>4.1902504988516623E-2</v>
      </c>
      <c r="T410" s="5">
        <f t="shared" si="515"/>
        <v>8.6200985042596989E-2</v>
      </c>
      <c r="U410" s="5">
        <f t="shared" si="516"/>
        <v>2.9330580257019113E-2</v>
      </c>
      <c r="V410" s="5">
        <f t="shared" si="517"/>
        <v>1.2933157240580846E-2</v>
      </c>
      <c r="W410" s="5">
        <f t="shared" si="518"/>
        <v>8.4446673712791673E-2</v>
      </c>
      <c r="X410" s="5">
        <f t="shared" si="519"/>
        <v>8.2099460110932457E-2</v>
      </c>
      <c r="Y410" s="5">
        <f t="shared" si="520"/>
        <v>3.9908743909978249E-2</v>
      </c>
      <c r="Z410" s="5">
        <f t="shared" si="521"/>
        <v>3.3266554815211745E-3</v>
      </c>
      <c r="AA410" s="5">
        <f t="shared" si="522"/>
        <v>9.5051101402031345E-3</v>
      </c>
      <c r="AB410" s="5">
        <f t="shared" si="523"/>
        <v>1.357927192630113E-2</v>
      </c>
      <c r="AC410" s="5">
        <f t="shared" si="524"/>
        <v>2.2453893363577741E-3</v>
      </c>
      <c r="AD410" s="5">
        <f t="shared" si="525"/>
        <v>6.0321465438227757E-2</v>
      </c>
      <c r="AE410" s="5">
        <f t="shared" si="526"/>
        <v>5.8644817230126212E-2</v>
      </c>
      <c r="AF410" s="5">
        <f t="shared" si="527"/>
        <v>2.8507385911212966E-2</v>
      </c>
      <c r="AG410" s="5">
        <f t="shared" si="528"/>
        <v>9.2383389800312389E-3</v>
      </c>
      <c r="AH410" s="5">
        <f t="shared" si="529"/>
        <v>8.085475928183059E-4</v>
      </c>
      <c r="AI410" s="5">
        <f t="shared" si="530"/>
        <v>2.3102283858441072E-3</v>
      </c>
      <c r="AJ410" s="5">
        <f t="shared" si="531"/>
        <v>3.3004582798623334E-3</v>
      </c>
      <c r="AK410" s="5">
        <f t="shared" si="532"/>
        <v>3.1434193328702007E-3</v>
      </c>
      <c r="AL410" s="5">
        <f t="shared" si="533"/>
        <v>2.4949320834405749E-4</v>
      </c>
      <c r="AM410" s="5">
        <f t="shared" si="534"/>
        <v>3.4470787611985076E-2</v>
      </c>
      <c r="AN410" s="5">
        <f t="shared" si="535"/>
        <v>3.3512664597870487E-2</v>
      </c>
      <c r="AO410" s="5">
        <f t="shared" si="536"/>
        <v>1.6290586410315642E-2</v>
      </c>
      <c r="AP410" s="5">
        <f t="shared" si="537"/>
        <v>5.2792620098775864E-3</v>
      </c>
      <c r="AQ410" s="5">
        <f t="shared" si="538"/>
        <v>1.2831309444739341E-3</v>
      </c>
      <c r="AR410" s="5">
        <f t="shared" si="539"/>
        <v>1.5721476744044163E-4</v>
      </c>
      <c r="AS410" s="5">
        <f t="shared" si="540"/>
        <v>4.4920301741150043E-4</v>
      </c>
      <c r="AT410" s="5">
        <f t="shared" si="541"/>
        <v>6.4174426530268322E-4</v>
      </c>
      <c r="AU410" s="5">
        <f t="shared" si="542"/>
        <v>6.1120946221904096E-4</v>
      </c>
      <c r="AV410" s="5">
        <f t="shared" si="543"/>
        <v>4.3659565060143825E-4</v>
      </c>
      <c r="AW410" s="5">
        <f t="shared" si="544"/>
        <v>1.9251443886558684E-5</v>
      </c>
      <c r="AX410" s="5">
        <f t="shared" si="545"/>
        <v>1.6415317360608514E-2</v>
      </c>
      <c r="AY410" s="5">
        <f t="shared" si="546"/>
        <v>1.5959050056123563E-2</v>
      </c>
      <c r="AZ410" s="5">
        <f t="shared" si="547"/>
        <v>7.7577324001372834E-3</v>
      </c>
      <c r="BA410" s="5">
        <f t="shared" si="548"/>
        <v>2.5140348487950898E-3</v>
      </c>
      <c r="BB410" s="5">
        <f t="shared" si="549"/>
        <v>6.1103917629760278E-4</v>
      </c>
      <c r="BC410" s="5">
        <f t="shared" si="550"/>
        <v>1.188110419867565E-4</v>
      </c>
      <c r="BD410" s="5">
        <f t="shared" si="551"/>
        <v>2.5474158149841009E-5</v>
      </c>
      <c r="BE410" s="5">
        <f t="shared" si="552"/>
        <v>7.2786220361019028E-5</v>
      </c>
      <c r="BF410" s="5">
        <f t="shared" si="553"/>
        <v>1.0398447405564E-4</v>
      </c>
      <c r="BG410" s="5">
        <f t="shared" si="554"/>
        <v>9.9036793786853324E-5</v>
      </c>
      <c r="BH410" s="5">
        <f t="shared" si="555"/>
        <v>7.0743396641585377E-5</v>
      </c>
      <c r="BI410" s="5">
        <f t="shared" si="556"/>
        <v>4.0426415088999091E-5</v>
      </c>
      <c r="BJ410" s="8">
        <f t="shared" si="557"/>
        <v>0.73430908750165513</v>
      </c>
      <c r="BK410" s="8">
        <f t="shared" si="558"/>
        <v>0.15534917093083564</v>
      </c>
      <c r="BL410" s="8">
        <f t="shared" si="559"/>
        <v>9.6068878890731957E-2</v>
      </c>
      <c r="BM410" s="8">
        <f t="shared" si="560"/>
        <v>0.70894277302955355</v>
      </c>
      <c r="BN410" s="8">
        <f t="shared" si="561"/>
        <v>0.2641712211629535</v>
      </c>
    </row>
    <row r="411" spans="1:66" x14ac:dyDescent="0.25">
      <c r="A411" t="s">
        <v>22</v>
      </c>
      <c r="B411" t="s">
        <v>256</v>
      </c>
      <c r="C411" t="s">
        <v>24</v>
      </c>
      <c r="D411" t="s">
        <v>510</v>
      </c>
      <c r="E411">
        <f>VLOOKUP(A411,home!$A$2:$E$405,3,FALSE)</f>
        <v>1.4</v>
      </c>
      <c r="F411">
        <f>VLOOKUP(B411,home!$B$2:$E$405,3,FALSE)</f>
        <v>1.25</v>
      </c>
      <c r="G411">
        <f>VLOOKUP(C411,away!$B$2:$E$405,4,FALSE)</f>
        <v>1.0713999999999999</v>
      </c>
      <c r="H411">
        <f>VLOOKUP(A411,away!$A$2:$E$405,3,FALSE)</f>
        <v>1.0286</v>
      </c>
      <c r="I411">
        <f>VLOOKUP(C411,away!$B$2:$E$405,3,FALSE)</f>
        <v>0.97219999999999995</v>
      </c>
      <c r="J411">
        <f>VLOOKUP(B411,home!$B$2:$E$405,4,FALSE)</f>
        <v>1.2152000000000001</v>
      </c>
      <c r="K411" s="3">
        <f t="shared" si="506"/>
        <v>1.8749499999999999</v>
      </c>
      <c r="L411" s="3">
        <f t="shared" si="507"/>
        <v>1.2152059787839999</v>
      </c>
      <c r="M411" s="5">
        <f t="shared" si="508"/>
        <v>4.549485761859233E-2</v>
      </c>
      <c r="N411" s="5">
        <f t="shared" si="509"/>
        <v>8.5300583291979676E-2</v>
      </c>
      <c r="O411" s="5">
        <f t="shared" si="510"/>
        <v>5.5285622982040213E-2</v>
      </c>
      <c r="P411" s="5">
        <f t="shared" si="511"/>
        <v>0.10365777881017629</v>
      </c>
      <c r="Q411" s="5">
        <f t="shared" si="512"/>
        <v>7.9967164321648659E-2</v>
      </c>
      <c r="R411" s="5">
        <f t="shared" si="513"/>
        <v>3.3591709794286689E-2</v>
      </c>
      <c r="S411" s="5">
        <f t="shared" si="514"/>
        <v>5.9044778191966005E-2</v>
      </c>
      <c r="T411" s="5">
        <f t="shared" si="515"/>
        <v>9.717657619007003E-2</v>
      </c>
      <c r="U411" s="5">
        <f t="shared" si="516"/>
        <v>6.2982776278797836E-2</v>
      </c>
      <c r="V411" s="5">
        <f t="shared" si="517"/>
        <v>1.4947844604108244E-2</v>
      </c>
      <c r="W411" s="5">
        <f t="shared" si="518"/>
        <v>4.9978144914958396E-2</v>
      </c>
      <c r="X411" s="5">
        <f t="shared" si="519"/>
        <v>6.0733740509190615E-2</v>
      </c>
      <c r="Y411" s="5">
        <f t="shared" si="520"/>
        <v>3.6902002290342226E-2</v>
      </c>
      <c r="Z411" s="5">
        <f t="shared" si="521"/>
        <v>1.3606948859864744E-2</v>
      </c>
      <c r="AA411" s="5">
        <f t="shared" si="522"/>
        <v>2.5512348764803402E-2</v>
      </c>
      <c r="AB411" s="5">
        <f t="shared" si="523"/>
        <v>2.3917189158284072E-2</v>
      </c>
      <c r="AC411" s="5">
        <f t="shared" si="524"/>
        <v>2.1286202039737826E-3</v>
      </c>
      <c r="AD411" s="5">
        <f t="shared" si="525"/>
        <v>2.3426630702075298E-2</v>
      </c>
      <c r="AE411" s="5">
        <f t="shared" si="526"/>
        <v>2.8468181691926719E-2</v>
      </c>
      <c r="AF411" s="5">
        <f t="shared" si="527"/>
        <v>1.7297352298569279E-2</v>
      </c>
      <c r="AG411" s="5">
        <f t="shared" si="528"/>
        <v>7.0066153101181836E-3</v>
      </c>
      <c r="AH411" s="5">
        <f t="shared" si="529"/>
        <v>4.1338114018789444E-3</v>
      </c>
      <c r="AI411" s="5">
        <f t="shared" si="530"/>
        <v>7.7506896879529271E-3</v>
      </c>
      <c r="AJ411" s="5">
        <f t="shared" si="531"/>
        <v>7.266077815213671E-3</v>
      </c>
      <c r="AK411" s="5">
        <f t="shared" si="532"/>
        <v>4.5411775332116254E-3</v>
      </c>
      <c r="AL411" s="5">
        <f t="shared" si="533"/>
        <v>1.9399822645820483E-4</v>
      </c>
      <c r="AM411" s="5">
        <f t="shared" si="534"/>
        <v>8.7847522469712159E-3</v>
      </c>
      <c r="AN411" s="5">
        <f t="shared" si="535"/>
        <v>1.0675283452655601E-2</v>
      </c>
      <c r="AO411" s="5">
        <f t="shared" si="536"/>
        <v>6.486334138440495E-3</v>
      </c>
      <c r="AP411" s="5">
        <f t="shared" si="537"/>
        <v>2.6274106751412178E-3</v>
      </c>
      <c r="AQ411" s="5">
        <f t="shared" si="538"/>
        <v>7.9821129028812888E-4</v>
      </c>
      <c r="AR411" s="5">
        <f t="shared" si="539"/>
        <v>1.0046864661457512E-3</v>
      </c>
      <c r="AS411" s="5">
        <f t="shared" si="540"/>
        <v>1.8837368896999762E-3</v>
      </c>
      <c r="AT411" s="5">
        <f t="shared" si="541"/>
        <v>1.7659562406714855E-3</v>
      </c>
      <c r="AU411" s="5">
        <f t="shared" si="542"/>
        <v>1.1036932178156674E-3</v>
      </c>
      <c r="AV411" s="5">
        <f t="shared" si="543"/>
        <v>5.1734239968587116E-4</v>
      </c>
      <c r="AW411" s="5">
        <f t="shared" si="544"/>
        <v>1.2278204065488459E-5</v>
      </c>
      <c r="AX411" s="5">
        <f t="shared" si="545"/>
        <v>2.7451618709097804E-3</v>
      </c>
      <c r="AY411" s="5">
        <f t="shared" si="546"/>
        <v>3.3359371182594363E-3</v>
      </c>
      <c r="AZ411" s="5">
        <f t="shared" si="547"/>
        <v>2.0269253654781674E-3</v>
      </c>
      <c r="BA411" s="5">
        <f t="shared" si="548"/>
        <v>8.210439408926711E-4</v>
      </c>
      <c r="BB411" s="5">
        <f t="shared" si="549"/>
        <v>2.4943437645428787E-4</v>
      </c>
      <c r="BC411" s="5">
        <f t="shared" si="550"/>
        <v>6.0622829116301856E-5</v>
      </c>
      <c r="BD411" s="5">
        <f t="shared" si="551"/>
        <v>2.034835000772809E-4</v>
      </c>
      <c r="BE411" s="5">
        <f t="shared" si="552"/>
        <v>3.8152138846989781E-4</v>
      </c>
      <c r="BF411" s="5">
        <f t="shared" si="553"/>
        <v>3.5766676365581748E-4</v>
      </c>
      <c r="BG411" s="5">
        <f t="shared" si="554"/>
        <v>2.2353576617215837E-4</v>
      </c>
      <c r="BH411" s="5">
        <f t="shared" si="555"/>
        <v>1.0477959619612203E-4</v>
      </c>
      <c r="BI411" s="5">
        <f t="shared" si="556"/>
        <v>3.9291300777583802E-5</v>
      </c>
      <c r="BJ411" s="8">
        <f t="shared" si="557"/>
        <v>0.52486810882548651</v>
      </c>
      <c r="BK411" s="8">
        <f t="shared" si="558"/>
        <v>0.22880381477353434</v>
      </c>
      <c r="BL411" s="8">
        <f t="shared" si="559"/>
        <v>0.23256709694583699</v>
      </c>
      <c r="BM411" s="8">
        <f t="shared" si="560"/>
        <v>0.59322459367180447</v>
      </c>
      <c r="BN411" s="8">
        <f t="shared" si="561"/>
        <v>0.40329771681872384</v>
      </c>
    </row>
    <row r="412" spans="1:66" x14ac:dyDescent="0.25">
      <c r="A412" t="s">
        <v>22</v>
      </c>
      <c r="B412" t="s">
        <v>161</v>
      </c>
      <c r="C412" t="s">
        <v>255</v>
      </c>
      <c r="D412" t="s">
        <v>510</v>
      </c>
      <c r="E412">
        <f>VLOOKUP(A412,home!$A$2:$E$405,3,FALSE)</f>
        <v>1.4</v>
      </c>
      <c r="F412">
        <f>VLOOKUP(B412,home!$B$2:$E$405,3,FALSE)</f>
        <v>1.25</v>
      </c>
      <c r="G412">
        <f>VLOOKUP(C412,away!$B$2:$E$405,4,FALSE)</f>
        <v>0.71430000000000005</v>
      </c>
      <c r="H412">
        <f>VLOOKUP(A412,away!$A$2:$E$405,3,FALSE)</f>
        <v>1.0286</v>
      </c>
      <c r="I412">
        <f>VLOOKUP(C412,away!$B$2:$E$405,3,FALSE)</f>
        <v>0.97219999999999995</v>
      </c>
      <c r="J412">
        <f>VLOOKUP(B412,home!$B$2:$E$405,4,FALSE)</f>
        <v>1.2152000000000001</v>
      </c>
      <c r="K412" s="3">
        <f t="shared" si="506"/>
        <v>1.2500250000000002</v>
      </c>
      <c r="L412" s="3">
        <f t="shared" si="507"/>
        <v>1.2152059787839999</v>
      </c>
      <c r="M412" s="5">
        <f t="shared" si="508"/>
        <v>8.4989209400146509E-2</v>
      </c>
      <c r="N412" s="5">
        <f t="shared" si="509"/>
        <v>0.10623863648041813</v>
      </c>
      <c r="O412" s="5">
        <f t="shared" si="510"/>
        <v>0.10327939539518338</v>
      </c>
      <c r="P412" s="5">
        <f t="shared" si="511"/>
        <v>0.1291018262288641</v>
      </c>
      <c r="Q412" s="5">
        <f t="shared" si="512"/>
        <v>6.6400475783217366E-2</v>
      </c>
      <c r="R412" s="5">
        <f t="shared" si="513"/>
        <v>6.2752869384711793E-2</v>
      </c>
      <c r="S412" s="5">
        <f t="shared" si="514"/>
        <v>4.9027640253584644E-2</v>
      </c>
      <c r="T412" s="5">
        <f t="shared" si="515"/>
        <v>8.0690255165867947E-2</v>
      </c>
      <c r="U412" s="5">
        <f t="shared" si="516"/>
        <v>7.8442655552624349E-2</v>
      </c>
      <c r="V412" s="5">
        <f t="shared" si="517"/>
        <v>8.2749823799247793E-3</v>
      </c>
      <c r="W412" s="5">
        <f t="shared" si="518"/>
        <v>2.7667418246972105E-2</v>
      </c>
      <c r="X412" s="5">
        <f t="shared" si="519"/>
        <v>3.3621612071238038E-2</v>
      </c>
      <c r="Y412" s="5">
        <f t="shared" si="520"/>
        <v>2.042859200266239E-2</v>
      </c>
      <c r="Z412" s="5">
        <f t="shared" si="521"/>
        <v>2.5419220687384395E-2</v>
      </c>
      <c r="AA412" s="5">
        <f t="shared" si="522"/>
        <v>3.1774661339747677E-2</v>
      </c>
      <c r="AB412" s="5">
        <f t="shared" si="523"/>
        <v>1.9859560520609051E-2</v>
      </c>
      <c r="AC412" s="5">
        <f t="shared" si="524"/>
        <v>7.8562571707641417E-4</v>
      </c>
      <c r="AD412" s="5">
        <f t="shared" si="525"/>
        <v>8.6462411235428294E-3</v>
      </c>
      <c r="AE412" s="5">
        <f t="shared" si="526"/>
        <v>1.0506963907337335E-2</v>
      </c>
      <c r="AF412" s="5">
        <f t="shared" si="527"/>
        <v>6.3840626795320142E-3</v>
      </c>
      <c r="AG412" s="5">
        <f t="shared" si="528"/>
        <v>2.5859837123663686E-3</v>
      </c>
      <c r="AH412" s="5">
        <f t="shared" si="529"/>
        <v>7.7223972388348675E-3</v>
      </c>
      <c r="AI412" s="5">
        <f t="shared" si="530"/>
        <v>9.653189608474555E-3</v>
      </c>
      <c r="AJ412" s="5">
        <f t="shared" si="531"/>
        <v>6.0333641701667048E-3</v>
      </c>
      <c r="AK412" s="5">
        <f t="shared" si="532"/>
        <v>2.5139520156042127E-3</v>
      </c>
      <c r="AL412" s="5">
        <f t="shared" si="533"/>
        <v>4.7735808120954699E-5</v>
      </c>
      <c r="AM412" s="5">
        <f t="shared" si="534"/>
        <v>2.1616035120913244E-3</v>
      </c>
      <c r="AN412" s="5">
        <f t="shared" si="535"/>
        <v>2.62679351165387E-3</v>
      </c>
      <c r="AO412" s="5">
        <f t="shared" si="536"/>
        <v>1.5960475901964008E-3</v>
      </c>
      <c r="AP412" s="5">
        <f t="shared" si="537"/>
        <v>6.4650885801015388E-4</v>
      </c>
      <c r="AQ412" s="5">
        <f t="shared" si="538"/>
        <v>1.9641035739768889E-4</v>
      </c>
      <c r="AR412" s="5">
        <f t="shared" si="539"/>
        <v>1.8768606590354347E-3</v>
      </c>
      <c r="AS412" s="5">
        <f t="shared" si="540"/>
        <v>2.3461227453107692E-3</v>
      </c>
      <c r="AT412" s="5">
        <f t="shared" si="541"/>
        <v>1.4663560423535476E-3</v>
      </c>
      <c r="AU412" s="5">
        <f t="shared" si="542"/>
        <v>6.1099390394766466E-4</v>
      </c>
      <c r="AV412" s="5">
        <f t="shared" si="543"/>
        <v>1.9093941369554494E-4</v>
      </c>
      <c r="AW412" s="5">
        <f t="shared" si="544"/>
        <v>2.0142360974812021E-6</v>
      </c>
      <c r="AX412" s="5">
        <f t="shared" si="545"/>
        <v>4.5034307170032663E-4</v>
      </c>
      <c r="AY412" s="5">
        <f t="shared" si="546"/>
        <v>5.4725959323418858E-4</v>
      </c>
      <c r="AZ412" s="5">
        <f t="shared" si="547"/>
        <v>3.3251656482254294E-4</v>
      </c>
      <c r="BA412" s="5">
        <f t="shared" si="548"/>
        <v>1.3469203920569054E-4</v>
      </c>
      <c r="BB412" s="5">
        <f t="shared" si="549"/>
        <v>4.0919642834341041E-5</v>
      </c>
      <c r="BC412" s="5">
        <f t="shared" si="550"/>
        <v>9.945158924399408E-6</v>
      </c>
      <c r="BD412" s="5">
        <f t="shared" si="551"/>
        <v>3.80128715700723E-4</v>
      </c>
      <c r="BE412" s="5">
        <f t="shared" si="552"/>
        <v>4.7517039784379628E-4</v>
      </c>
      <c r="BF412" s="5">
        <f t="shared" si="553"/>
        <v>2.9698743828234582E-4</v>
      </c>
      <c r="BG412" s="5">
        <f t="shared" si="554"/>
        <v>1.237472408462965E-4</v>
      </c>
      <c r="BH412" s="5">
        <f t="shared" si="555"/>
        <v>3.8671786184722951E-5</v>
      </c>
      <c r="BI412" s="5">
        <f t="shared" si="556"/>
        <v>9.6681399051116585E-6</v>
      </c>
      <c r="BJ412" s="8">
        <f t="shared" si="557"/>
        <v>0.37191328107322535</v>
      </c>
      <c r="BK412" s="8">
        <f t="shared" si="558"/>
        <v>0.27277427938095161</v>
      </c>
      <c r="BL412" s="8">
        <f t="shared" si="559"/>
        <v>0.32984769170906247</v>
      </c>
      <c r="BM412" s="8">
        <f t="shared" si="560"/>
        <v>0.44664681482094576</v>
      </c>
      <c r="BN412" s="8">
        <f t="shared" si="561"/>
        <v>0.55276241267254134</v>
      </c>
    </row>
    <row r="413" spans="1:66" x14ac:dyDescent="0.25">
      <c r="A413" t="s">
        <v>25</v>
      </c>
      <c r="B413" t="s">
        <v>165</v>
      </c>
      <c r="C413" t="s">
        <v>442</v>
      </c>
      <c r="D413" t="s">
        <v>510</v>
      </c>
      <c r="E413">
        <f>VLOOKUP(A413,home!$A$2:$E$405,3,FALSE)</f>
        <v>1.35</v>
      </c>
      <c r="F413">
        <f>VLOOKUP(B413,home!$B$2:$E$405,3,FALSE)</f>
        <v>0.74070000000000003</v>
      </c>
      <c r="G413">
        <f>VLOOKUP(C413,away!$B$2:$E$405,4,FALSE)</f>
        <v>1.9753000000000001</v>
      </c>
      <c r="H413">
        <f>VLOOKUP(A413,away!$A$2:$E$405,3,FALSE)</f>
        <v>1.0667</v>
      </c>
      <c r="I413">
        <f>VLOOKUP(C413,away!$B$2:$E$405,3,FALSE)</f>
        <v>1.5625</v>
      </c>
      <c r="J413">
        <f>VLOOKUP(B413,home!$B$2:$E$405,4,FALSE)</f>
        <v>1.1718</v>
      </c>
      <c r="K413" s="3">
        <f t="shared" si="506"/>
        <v>1.9751913585000003</v>
      </c>
      <c r="L413" s="3">
        <f t="shared" si="507"/>
        <v>1.9530610312499999</v>
      </c>
      <c r="M413" s="5">
        <f t="shared" si="508"/>
        <v>1.9678032051327447E-2</v>
      </c>
      <c r="N413" s="5">
        <f t="shared" si="509"/>
        <v>3.8867878860068004E-2</v>
      </c>
      <c r="O413" s="5">
        <f t="shared" si="510"/>
        <v>3.8432397571136132E-2</v>
      </c>
      <c r="P413" s="5">
        <f t="shared" si="511"/>
        <v>7.5911339568944497E-2</v>
      </c>
      <c r="Q413" s="5">
        <f t="shared" si="512"/>
        <v>3.8385749223815595E-2</v>
      </c>
      <c r="R413" s="5">
        <f t="shared" si="513"/>
        <v>3.7530409016846566E-2</v>
      </c>
      <c r="S413" s="5">
        <f t="shared" si="514"/>
        <v>7.3210210504292647E-2</v>
      </c>
      <c r="T413" s="5">
        <f t="shared" si="515"/>
        <v>7.4969710964369177E-2</v>
      </c>
      <c r="U413" s="5">
        <f t="shared" si="516"/>
        <v>7.4129739571045836E-2</v>
      </c>
      <c r="V413" s="5">
        <f t="shared" si="517"/>
        <v>3.1380086602886409E-2</v>
      </c>
      <c r="W413" s="5">
        <f t="shared" si="518"/>
        <v>2.5273066718809554E-2</v>
      </c>
      <c r="X413" s="5">
        <f t="shared" si="519"/>
        <v>4.9359841748688245E-2</v>
      </c>
      <c r="Y413" s="5">
        <f t="shared" si="520"/>
        <v>4.8201391714014927E-2</v>
      </c>
      <c r="Z413" s="5">
        <f t="shared" si="521"/>
        <v>2.4433059779225559E-2</v>
      </c>
      <c r="AA413" s="5">
        <f t="shared" si="522"/>
        <v>4.8259968537640245E-2</v>
      </c>
      <c r="AB413" s="5">
        <f t="shared" si="523"/>
        <v>4.7661336408514471E-2</v>
      </c>
      <c r="AC413" s="5">
        <f t="shared" si="524"/>
        <v>7.565874739154572E-3</v>
      </c>
      <c r="AD413" s="5">
        <f t="shared" si="525"/>
        <v>1.2479785746446655E-2</v>
      </c>
      <c r="AE413" s="5">
        <f t="shared" si="526"/>
        <v>2.4373783219734154E-2</v>
      </c>
      <c r="AF413" s="5">
        <f t="shared" si="527"/>
        <v>2.3801743095298963E-2</v>
      </c>
      <c r="AG413" s="5">
        <f t="shared" si="528"/>
        <v>1.5495418971750725E-2</v>
      </c>
      <c r="AH413" s="5">
        <f t="shared" si="529"/>
        <v>1.1929814232251791E-2</v>
      </c>
      <c r="AI413" s="5">
        <f t="shared" si="530"/>
        <v>2.3563665980054056E-2</v>
      </c>
      <c r="AJ413" s="5">
        <f t="shared" si="531"/>
        <v>2.3271374709191613E-2</v>
      </c>
      <c r="AK413" s="5">
        <f t="shared" si="532"/>
        <v>1.5321806075336911E-2</v>
      </c>
      <c r="AL413" s="5">
        <f t="shared" si="533"/>
        <v>1.1674656997447423E-3</v>
      </c>
      <c r="AM413" s="5">
        <f t="shared" si="534"/>
        <v>4.9299929924625802E-3</v>
      </c>
      <c r="AN413" s="5">
        <f t="shared" si="535"/>
        <v>9.6285771979142398E-3</v>
      </c>
      <c r="AO413" s="5">
        <f t="shared" si="536"/>
        <v>9.4025994558143092E-3</v>
      </c>
      <c r="AP413" s="5">
        <f t="shared" si="537"/>
        <v>6.1212835298677963E-3</v>
      </c>
      <c r="AQ413" s="5">
        <f t="shared" si="538"/>
        <v>2.9888100808543095E-3</v>
      </c>
      <c r="AR413" s="5">
        <f t="shared" si="539"/>
        <v>4.65993105741252E-3</v>
      </c>
      <c r="AS413" s="5">
        <f t="shared" si="540"/>
        <v>9.2042555558069783E-3</v>
      </c>
      <c r="AT413" s="5">
        <f t="shared" si="541"/>
        <v>9.0900830176277835E-3</v>
      </c>
      <c r="AU413" s="5">
        <f t="shared" si="542"/>
        <v>5.9848844748220022E-3</v>
      </c>
      <c r="AV413" s="5">
        <f t="shared" si="543"/>
        <v>2.9553230240723094E-3</v>
      </c>
      <c r="AW413" s="5">
        <f t="shared" si="544"/>
        <v>1.2510268209699139E-4</v>
      </c>
      <c r="AX413" s="5">
        <f t="shared" si="545"/>
        <v>1.6229465926962739E-3</v>
      </c>
      <c r="AY413" s="5">
        <f t="shared" si="546"/>
        <v>3.1697137459950585E-3</v>
      </c>
      <c r="AZ413" s="5">
        <f t="shared" si="547"/>
        <v>3.0953221987602047E-3</v>
      </c>
      <c r="BA413" s="5">
        <f t="shared" si="548"/>
        <v>2.0151177218538747E-3</v>
      </c>
      <c r="BB413" s="5">
        <f t="shared" si="549"/>
        <v>9.8391197398351978E-4</v>
      </c>
      <c r="BC413" s="5">
        <f t="shared" si="550"/>
        <v>3.8432802691349511E-4</v>
      </c>
      <c r="BD413" s="5">
        <f t="shared" si="551"/>
        <v>1.5168549594239997E-3</v>
      </c>
      <c r="BE413" s="5">
        <f t="shared" si="552"/>
        <v>2.9960788079521528E-3</v>
      </c>
      <c r="BF413" s="5">
        <f t="shared" si="553"/>
        <v>2.9589144854260379E-3</v>
      </c>
      <c r="BG413" s="5">
        <f t="shared" si="554"/>
        <v>1.9481407740513286E-3</v>
      </c>
      <c r="BH413" s="5">
        <f t="shared" si="555"/>
        <v>9.6198770551192197E-4</v>
      </c>
      <c r="BI413" s="5">
        <f t="shared" si="556"/>
        <v>3.8002196058207815E-4</v>
      </c>
      <c r="BJ413" s="8">
        <f t="shared" si="557"/>
        <v>0.39555097378011173</v>
      </c>
      <c r="BK413" s="8">
        <f t="shared" si="558"/>
        <v>0.21208272291234537</v>
      </c>
      <c r="BL413" s="8">
        <f t="shared" si="559"/>
        <v>0.36275698792470668</v>
      </c>
      <c r="BM413" s="8">
        <f t="shared" si="560"/>
        <v>0.74297332704035335</v>
      </c>
      <c r="BN413" s="8">
        <f t="shared" si="561"/>
        <v>0.24880580629213825</v>
      </c>
    </row>
    <row r="414" spans="1:66" x14ac:dyDescent="0.25">
      <c r="A414" t="s">
        <v>25</v>
      </c>
      <c r="B414" t="s">
        <v>247</v>
      </c>
      <c r="C414" t="s">
        <v>167</v>
      </c>
      <c r="D414" t="s">
        <v>510</v>
      </c>
      <c r="E414">
        <f>VLOOKUP(A414,home!$A$2:$E$405,3,FALSE)</f>
        <v>1.35</v>
      </c>
      <c r="F414">
        <f>VLOOKUP(B414,home!$B$2:$E$405,3,FALSE)</f>
        <v>0.49380000000000002</v>
      </c>
      <c r="G414">
        <f>VLOOKUP(C414,away!$B$2:$E$405,4,FALSE)</f>
        <v>0.55559999999999998</v>
      </c>
      <c r="H414">
        <f>VLOOKUP(A414,away!$A$2:$E$405,3,FALSE)</f>
        <v>1.0667</v>
      </c>
      <c r="I414">
        <f>VLOOKUP(C414,away!$B$2:$E$405,3,FALSE)</f>
        <v>0.70309999999999995</v>
      </c>
      <c r="J414">
        <f>VLOOKUP(B414,home!$B$2:$E$405,4,FALSE)</f>
        <v>1.25</v>
      </c>
      <c r="K414" s="3">
        <f t="shared" si="506"/>
        <v>0.37037962800000002</v>
      </c>
      <c r="L414" s="3">
        <f t="shared" si="507"/>
        <v>0.9374959625</v>
      </c>
      <c r="M414" s="5">
        <f t="shared" si="508"/>
        <v>0.27039387397171882</v>
      </c>
      <c r="N414" s="5">
        <f t="shared" si="509"/>
        <v>0.10014838245512411</v>
      </c>
      <c r="O414" s="5">
        <f t="shared" si="510"/>
        <v>0.25349316513322029</v>
      </c>
      <c r="P414" s="5">
        <f t="shared" si="511"/>
        <v>9.3888704202584702E-2</v>
      </c>
      <c r="Q414" s="5">
        <f t="shared" si="512"/>
        <v>1.8546460319265299E-2</v>
      </c>
      <c r="R414" s="5">
        <f t="shared" si="513"/>
        <v>0.11882440941686986</v>
      </c>
      <c r="S414" s="5">
        <f t="shared" si="514"/>
        <v>8.1502297438906073E-3</v>
      </c>
      <c r="T414" s="5">
        <f t="shared" si="515"/>
        <v>1.7387231667977683E-2</v>
      </c>
      <c r="U414" s="5">
        <f t="shared" si="516"/>
        <v>4.4010140557139962E-2</v>
      </c>
      <c r="V414" s="5">
        <f t="shared" si="517"/>
        <v>3.1444438127210947E-4</v>
      </c>
      <c r="W414" s="5">
        <f t="shared" si="518"/>
        <v>2.2897436912554144E-3</v>
      </c>
      <c r="X414" s="5">
        <f t="shared" si="519"/>
        <v>2.1466254657117978E-3</v>
      </c>
      <c r="Y414" s="5">
        <f t="shared" si="520"/>
        <v>1.0062263535522461E-3</v>
      </c>
      <c r="Z414" s="5">
        <f t="shared" si="521"/>
        <v>3.7132468024920831E-2</v>
      </c>
      <c r="AA414" s="5">
        <f t="shared" si="522"/>
        <v>1.3753109693792074E-2</v>
      </c>
      <c r="AB414" s="5">
        <f t="shared" si="523"/>
        <v>2.5469358261149514E-3</v>
      </c>
      <c r="AC414" s="5">
        <f t="shared" si="524"/>
        <v>6.8240209799718189E-6</v>
      </c>
      <c r="AD414" s="5">
        <f t="shared" si="525"/>
        <v>2.1201860414563184E-4</v>
      </c>
      <c r="AE414" s="5">
        <f t="shared" si="526"/>
        <v>1.987665853614156E-4</v>
      </c>
      <c r="AF414" s="5">
        <f t="shared" si="527"/>
        <v>9.3171435628119345E-5</v>
      </c>
      <c r="AG414" s="5">
        <f t="shared" si="528"/>
        <v>2.9115948240563518E-5</v>
      </c>
      <c r="AH414" s="5">
        <f t="shared" si="529"/>
        <v>8.7028847127559057E-3</v>
      </c>
      <c r="AI414" s="5">
        <f t="shared" si="530"/>
        <v>3.2233712024374197E-3</v>
      </c>
      <c r="AJ414" s="5">
        <f t="shared" si="531"/>
        <v>5.9693551343234215E-4</v>
      </c>
      <c r="AK414" s="5">
        <f t="shared" si="532"/>
        <v>7.3697584468353296E-5</v>
      </c>
      <c r="AL414" s="5">
        <f t="shared" si="533"/>
        <v>9.478003001322713E-8</v>
      </c>
      <c r="AM414" s="5">
        <f t="shared" si="534"/>
        <v>1.5705474346507683E-5</v>
      </c>
      <c r="AN414" s="5">
        <f t="shared" si="535"/>
        <v>1.472381878899828E-5</v>
      </c>
      <c r="AO414" s="5">
        <f t="shared" si="536"/>
        <v>6.9017603336337625E-6</v>
      </c>
      <c r="AP414" s="5">
        <f t="shared" si="537"/>
        <v>2.1567908156414353E-6</v>
      </c>
      <c r="AQ414" s="5">
        <f t="shared" si="538"/>
        <v>5.0549567040523182E-7</v>
      </c>
      <c r="AR414" s="5">
        <f t="shared" si="539"/>
        <v>1.6317838560623273E-3</v>
      </c>
      <c r="AS414" s="5">
        <f t="shared" si="540"/>
        <v>6.0437949758477031E-4</v>
      </c>
      <c r="AT414" s="5">
        <f t="shared" si="541"/>
        <v>1.1192492674313709E-4</v>
      </c>
      <c r="AU414" s="5">
        <f t="shared" si="542"/>
        <v>1.3818237577016788E-5</v>
      </c>
      <c r="AV414" s="5">
        <f t="shared" si="543"/>
        <v>1.2794984233477749E-6</v>
      </c>
      <c r="AW414" s="5">
        <f t="shared" si="544"/>
        <v>9.1417815297787861E-10</v>
      </c>
      <c r="AX414" s="5">
        <f t="shared" si="545"/>
        <v>9.6949795767050905E-7</v>
      </c>
      <c r="AY414" s="5">
        <f t="shared" si="546"/>
        <v>9.0890042096809834E-7</v>
      </c>
      <c r="AZ414" s="5">
        <f t="shared" si="547"/>
        <v>4.2604523748607114E-7</v>
      </c>
      <c r="BA414" s="5">
        <f t="shared" si="548"/>
        <v>1.3313856332851513E-7</v>
      </c>
      <c r="BB414" s="5">
        <f t="shared" si="549"/>
        <v>3.1204216393383371E-8</v>
      </c>
      <c r="BC414" s="5">
        <f t="shared" si="550"/>
        <v>5.8507653763546462E-9</v>
      </c>
      <c r="BD414" s="5">
        <f t="shared" si="551"/>
        <v>2.549651294551854E-4</v>
      </c>
      <c r="BE414" s="5">
        <f t="shared" si="552"/>
        <v>9.4433889800583416E-5</v>
      </c>
      <c r="BF414" s="5">
        <f t="shared" si="553"/>
        <v>1.7488194487466543E-5</v>
      </c>
      <c r="BG414" s="5">
        <f t="shared" si="554"/>
        <v>2.159090322886503E-6</v>
      </c>
      <c r="BH414" s="5">
        <f t="shared" si="555"/>
        <v>1.9992076765227573E-7</v>
      </c>
      <c r="BI414" s="5">
        <f t="shared" si="556"/>
        <v>1.4809315910504871E-8</v>
      </c>
      <c r="BJ414" s="8">
        <f t="shared" si="557"/>
        <v>0.1421002105033787</v>
      </c>
      <c r="BK414" s="8">
        <f t="shared" si="558"/>
        <v>0.37275508000089719</v>
      </c>
      <c r="BL414" s="8">
        <f t="shared" si="559"/>
        <v>0.44795709669077138</v>
      </c>
      <c r="BM414" s="8">
        <f t="shared" si="560"/>
        <v>0.1446489517349423</v>
      </c>
      <c r="BN414" s="8">
        <f t="shared" si="561"/>
        <v>0.85529499549878307</v>
      </c>
    </row>
    <row r="415" spans="1:66" x14ac:dyDescent="0.25">
      <c r="A415" t="s">
        <v>25</v>
      </c>
      <c r="B415" t="s">
        <v>169</v>
      </c>
      <c r="C415" t="s">
        <v>501</v>
      </c>
      <c r="D415" t="s">
        <v>510</v>
      </c>
      <c r="E415">
        <f>VLOOKUP(A415,home!$A$2:$E$405,3,FALSE)</f>
        <v>1.35</v>
      </c>
      <c r="F415">
        <f>VLOOKUP(B415,home!$B$2:$E$405,3,FALSE)</f>
        <v>1.2345999999999999</v>
      </c>
      <c r="G415">
        <f>VLOOKUP(C415,away!$B$2:$E$405,4,FALSE)</f>
        <v>1.4815</v>
      </c>
      <c r="H415">
        <f>VLOOKUP(A415,away!$A$2:$E$405,3,FALSE)</f>
        <v>1.0667</v>
      </c>
      <c r="I415">
        <f>VLOOKUP(C415,away!$B$2:$E$405,3,FALSE)</f>
        <v>0.625</v>
      </c>
      <c r="J415">
        <f>VLOOKUP(B415,home!$B$2:$E$405,4,FALSE)</f>
        <v>0.3125</v>
      </c>
      <c r="K415" s="3">
        <f t="shared" si="506"/>
        <v>2.4692308650000001</v>
      </c>
      <c r="L415" s="3">
        <f t="shared" si="507"/>
        <v>0.20833984375</v>
      </c>
      <c r="M415" s="5">
        <f t="shared" si="508"/>
        <v>6.8729916499879085E-2</v>
      </c>
      <c r="N415" s="5">
        <f t="shared" si="509"/>
        <v>0.16971003117037423</v>
      </c>
      <c r="O415" s="5">
        <f t="shared" si="510"/>
        <v>1.4319180064535354E-2</v>
      </c>
      <c r="P415" s="5">
        <f t="shared" si="511"/>
        <v>3.5357361376843387E-2</v>
      </c>
      <c r="Q415" s="5">
        <f t="shared" si="512"/>
        <v>0.20952662353300008</v>
      </c>
      <c r="R415" s="5">
        <f t="shared" si="513"/>
        <v>1.4916278686367055E-3</v>
      </c>
      <c r="S415" s="5">
        <f t="shared" si="514"/>
        <v>4.5473029329771431E-3</v>
      </c>
      <c r="T415" s="5">
        <f t="shared" si="515"/>
        <v>4.3652744008330309E-2</v>
      </c>
      <c r="U415" s="5">
        <f t="shared" si="516"/>
        <v>3.6831735723319189E-3</v>
      </c>
      <c r="V415" s="5">
        <f t="shared" si="517"/>
        <v>2.5992341759862903E-4</v>
      </c>
      <c r="W415" s="5">
        <f t="shared" si="518"/>
        <v>0.17245653528897309</v>
      </c>
      <c r="X415" s="5">
        <f t="shared" si="519"/>
        <v>3.5929567615771006E-2</v>
      </c>
      <c r="Y415" s="5">
        <f t="shared" si="520"/>
        <v>3.7427802515373966E-3</v>
      </c>
      <c r="Z415" s="5">
        <f t="shared" si="521"/>
        <v>1.0358850569497228E-4</v>
      </c>
      <c r="AA415" s="5">
        <f t="shared" si="522"/>
        <v>2.5578393552125382E-4</v>
      </c>
      <c r="AB415" s="5">
        <f t="shared" si="523"/>
        <v>3.1579479418012498E-4</v>
      </c>
      <c r="AC415" s="5">
        <f t="shared" si="524"/>
        <v>8.3571742429978325E-6</v>
      </c>
      <c r="AD415" s="5">
        <f t="shared" si="525"/>
        <v>0.10645874995162352</v>
      </c>
      <c r="AE415" s="5">
        <f t="shared" si="526"/>
        <v>2.217959933074156E-2</v>
      </c>
      <c r="AF415" s="5">
        <f t="shared" si="527"/>
        <v>2.310447129502151E-3</v>
      </c>
      <c r="AG415" s="5">
        <f t="shared" si="528"/>
        <v>1.6045273131770475E-4</v>
      </c>
      <c r="AH415" s="5">
        <f t="shared" si="529"/>
        <v>5.3954032726966254E-6</v>
      </c>
      <c r="AI415" s="5">
        <f t="shared" si="530"/>
        <v>1.3322496290064519E-5</v>
      </c>
      <c r="AJ415" s="5">
        <f t="shared" si="531"/>
        <v>1.6448159519137654E-5</v>
      </c>
      <c r="AK415" s="5">
        <f t="shared" si="532"/>
        <v>1.3538101052366089E-5</v>
      </c>
      <c r="AL415" s="5">
        <f t="shared" si="533"/>
        <v>1.7197031211259613E-7</v>
      </c>
      <c r="AM415" s="5">
        <f t="shared" si="534"/>
        <v>5.2574246245973177E-2</v>
      </c>
      <c r="AN415" s="5">
        <f t="shared" si="535"/>
        <v>1.0953310248160075E-2</v>
      </c>
      <c r="AO415" s="5">
        <f t="shared" si="536"/>
        <v>1.1410054728234721E-3</v>
      </c>
      <c r="AP415" s="5">
        <f t="shared" si="537"/>
        <v>7.9238967308645688E-5</v>
      </c>
      <c r="AQ415" s="5">
        <f t="shared" si="538"/>
        <v>4.1271585169986492E-6</v>
      </c>
      <c r="AR415" s="5">
        <f t="shared" si="539"/>
        <v>2.2481549496037081E-7</v>
      </c>
      <c r="AS415" s="5">
        <f t="shared" si="540"/>
        <v>5.5512135908639955E-7</v>
      </c>
      <c r="AT415" s="5">
        <f t="shared" si="541"/>
        <v>6.8536139683844316E-7</v>
      </c>
      <c r="AU415" s="5">
        <f t="shared" si="542"/>
        <v>5.641051715843325E-7</v>
      </c>
      <c r="AV415" s="5">
        <f t="shared" si="543"/>
        <v>3.4822647519553873E-7</v>
      </c>
      <c r="AW415" s="5">
        <f t="shared" si="544"/>
        <v>2.4574518076226002E-9</v>
      </c>
      <c r="AX415" s="5">
        <f t="shared" si="545"/>
        <v>2.1636325255777925E-2</v>
      </c>
      <c r="AY415" s="5">
        <f t="shared" si="546"/>
        <v>4.507708623112951E-3</v>
      </c>
      <c r="AZ415" s="5">
        <f t="shared" si="547"/>
        <v>4.6956765510493997E-4</v>
      </c>
      <c r="BA415" s="5">
        <f t="shared" si="548"/>
        <v>3.2609883964872369E-5</v>
      </c>
      <c r="BB415" s="5">
        <f t="shared" si="549"/>
        <v>1.6984845324867843E-6</v>
      </c>
      <c r="BC415" s="5">
        <f t="shared" si="550"/>
        <v>7.0772400422017717E-8</v>
      </c>
      <c r="BD415" s="5">
        <f t="shared" si="551"/>
        <v>7.8063375154370917E-9</v>
      </c>
      <c r="BE415" s="5">
        <f t="shared" si="552"/>
        <v>1.9275649535724682E-8</v>
      </c>
      <c r="BF415" s="5">
        <f t="shared" si="553"/>
        <v>2.3798014388267158E-8</v>
      </c>
      <c r="BG415" s="5">
        <f t="shared" si="554"/>
        <v>1.9587597217741122E-8</v>
      </c>
      <c r="BH415" s="5">
        <f t="shared" si="555"/>
        <v>1.2091574905308627E-8</v>
      </c>
      <c r="BI415" s="5">
        <f t="shared" si="556"/>
        <v>5.9713779925294993E-9</v>
      </c>
      <c r="BJ415" s="8">
        <f t="shared" si="557"/>
        <v>0.85752743977884716</v>
      </c>
      <c r="BK415" s="8">
        <f t="shared" si="558"/>
        <v>0.11341074199496631</v>
      </c>
      <c r="BL415" s="8">
        <f t="shared" si="559"/>
        <v>2.0116730555788841E-2</v>
      </c>
      <c r="BM415" s="8">
        <f t="shared" si="560"/>
        <v>0.48751605415636717</v>
      </c>
      <c r="BN415" s="8">
        <f t="shared" si="561"/>
        <v>0.49913474051326884</v>
      </c>
    </row>
    <row r="416" spans="1:66" x14ac:dyDescent="0.25">
      <c r="A416" t="s">
        <v>25</v>
      </c>
      <c r="B416" t="s">
        <v>502</v>
      </c>
      <c r="C416" t="s">
        <v>26</v>
      </c>
      <c r="D416" t="s">
        <v>510</v>
      </c>
      <c r="E416">
        <f>VLOOKUP(A416,home!$A$2:$E$405,3,FALSE)</f>
        <v>1.35</v>
      </c>
      <c r="F416">
        <f>VLOOKUP(B416,home!$B$2:$E$405,3,FALSE)</f>
        <v>1.2345999999999999</v>
      </c>
      <c r="G416">
        <f>VLOOKUP(C416,away!$B$2:$E$405,4,FALSE)</f>
        <v>0.74070000000000003</v>
      </c>
      <c r="H416">
        <f>VLOOKUP(A416,away!$A$2:$E$405,3,FALSE)</f>
        <v>1.0667</v>
      </c>
      <c r="I416">
        <f>VLOOKUP(C416,away!$B$2:$E$405,3,FALSE)</f>
        <v>0.625</v>
      </c>
      <c r="J416">
        <f>VLOOKUP(B416,home!$B$2:$E$405,4,FALSE)</f>
        <v>1.5625</v>
      </c>
      <c r="K416" s="3">
        <f t="shared" si="506"/>
        <v>1.234532097</v>
      </c>
      <c r="L416" s="3">
        <f t="shared" si="507"/>
        <v>1.04169921875</v>
      </c>
      <c r="M416" s="5">
        <f t="shared" si="508"/>
        <v>0.10267041087807829</v>
      </c>
      <c r="N416" s="5">
        <f t="shared" si="509"/>
        <v>0.12674991764116558</v>
      </c>
      <c r="O416" s="5">
        <f t="shared" si="510"/>
        <v>0.10695168680043564</v>
      </c>
      <c r="P416" s="5">
        <f t="shared" si="511"/>
        <v>0.13203529018342902</v>
      </c>
      <c r="Q416" s="5">
        <f t="shared" si="512"/>
        <v>7.8238420810062728E-2</v>
      </c>
      <c r="R416" s="5">
        <f t="shared" si="513"/>
        <v>5.5705744292004249E-2</v>
      </c>
      <c r="S416" s="5">
        <f t="shared" si="514"/>
        <v>4.2449712883988751E-2</v>
      </c>
      <c r="T416" s="5">
        <f t="shared" si="515"/>
        <v>8.1500901834076073E-2</v>
      </c>
      <c r="U416" s="5">
        <f t="shared" si="516"/>
        <v>6.8770529315753781E-2</v>
      </c>
      <c r="V416" s="5">
        <f t="shared" si="517"/>
        <v>6.0656447611836597E-3</v>
      </c>
      <c r="W416" s="5">
        <f t="shared" si="518"/>
        <v>3.2195947236205079E-2</v>
      </c>
      <c r="X416" s="5">
        <f t="shared" si="519"/>
        <v>3.3538493082871046E-2</v>
      </c>
      <c r="Y416" s="5">
        <f t="shared" si="520"/>
        <v>1.7468511021239523E-2</v>
      </c>
      <c r="Z416" s="5">
        <f t="shared" si="521"/>
        <v>1.9342876769622704E-2</v>
      </c>
      <c r="AA416" s="5">
        <f t="shared" si="522"/>
        <v>2.3879402220414899E-2</v>
      </c>
      <c r="AB416" s="5">
        <f t="shared" si="523"/>
        <v>1.4739944249137632E-2</v>
      </c>
      <c r="AC416" s="5">
        <f t="shared" si="524"/>
        <v>4.8753041366972398E-4</v>
      </c>
      <c r="AD416" s="5">
        <f t="shared" si="525"/>
        <v>9.9367325641033996E-3</v>
      </c>
      <c r="AE416" s="5">
        <f t="shared" si="526"/>
        <v>1.0351086548954194E-2</v>
      </c>
      <c r="AF416" s="5">
        <f t="shared" si="527"/>
        <v>5.3913593856296091E-3</v>
      </c>
      <c r="AG416" s="5">
        <f t="shared" si="528"/>
        <v>1.8720582866702815E-3</v>
      </c>
      <c r="AH416" s="5">
        <f t="shared" si="529"/>
        <v>5.0373649048233741E-3</v>
      </c>
      <c r="AI416" s="5">
        <f t="shared" si="530"/>
        <v>6.2187886593058038E-3</v>
      </c>
      <c r="AJ416" s="5">
        <f t="shared" si="531"/>
        <v>3.8386471021863069E-3</v>
      </c>
      <c r="AK416" s="5">
        <f t="shared" si="532"/>
        <v>1.5796443522350123E-3</v>
      </c>
      <c r="AL416" s="5">
        <f t="shared" si="533"/>
        <v>2.5078781351550409E-5</v>
      </c>
      <c r="AM416" s="5">
        <f t="shared" si="534"/>
        <v>2.4534430579381508E-3</v>
      </c>
      <c r="AN416" s="5">
        <f t="shared" si="535"/>
        <v>2.5557497167017825E-3</v>
      </c>
      <c r="AO416" s="5">
        <f t="shared" si="536"/>
        <v>1.3311612416043903E-3</v>
      </c>
      <c r="AP416" s="5">
        <f t="shared" si="537"/>
        <v>4.6222320846985785E-4</v>
      </c>
      <c r="AQ416" s="5">
        <f t="shared" si="538"/>
        <v>1.2037438878779233E-4</v>
      </c>
      <c r="AR416" s="5">
        <f t="shared" si="539"/>
        <v>1.0494838171826355E-3</v>
      </c>
      <c r="AS416" s="5">
        <f t="shared" si="540"/>
        <v>1.2956214575940432E-3</v>
      </c>
      <c r="AT416" s="5">
        <f t="shared" si="541"/>
        <v>7.9974313748088551E-4</v>
      </c>
      <c r="AU416" s="5">
        <f t="shared" si="542"/>
        <v>3.2910285752521247E-4</v>
      </c>
      <c r="AV416" s="5">
        <f t="shared" si="543"/>
        <v>1.0157201020732317E-4</v>
      </c>
      <c r="AW416" s="5">
        <f t="shared" si="544"/>
        <v>8.9587754773294676E-7</v>
      </c>
      <c r="AX416" s="5">
        <f t="shared" si="545"/>
        <v>5.0480903386441295E-4</v>
      </c>
      <c r="AY416" s="5">
        <f t="shared" si="546"/>
        <v>5.258591761945012E-4</v>
      </c>
      <c r="AZ416" s="5">
        <f t="shared" si="547"/>
        <v>2.7389354650716525E-4</v>
      </c>
      <c r="BA416" s="5">
        <f t="shared" si="548"/>
        <v>9.5104897805726955E-5</v>
      </c>
      <c r="BB416" s="5">
        <f t="shared" si="549"/>
        <v>2.476767443588109E-5</v>
      </c>
      <c r="BC416" s="5">
        <f t="shared" si="550"/>
        <v>5.1600934220223363E-6</v>
      </c>
      <c r="BD416" s="5">
        <f t="shared" si="551"/>
        <v>1.8220774540831983E-4</v>
      </c>
      <c r="BE416" s="5">
        <f t="shared" si="552"/>
        <v>2.2494131002857515E-4</v>
      </c>
      <c r="BF416" s="5">
        <f t="shared" si="553"/>
        <v>1.3884863358575202E-4</v>
      </c>
      <c r="BG416" s="5">
        <f t="shared" si="554"/>
        <v>5.7137698262067719E-5</v>
      </c>
      <c r="BH416" s="5">
        <f t="shared" si="555"/>
        <v>1.7634580613305926E-5</v>
      </c>
      <c r="BI416" s="5">
        <f t="shared" si="556"/>
        <v>4.3540911568520212E-6</v>
      </c>
      <c r="BJ416" s="8">
        <f t="shared" si="557"/>
        <v>0.4055959744467092</v>
      </c>
      <c r="BK416" s="8">
        <f t="shared" si="558"/>
        <v>0.28425952707789554</v>
      </c>
      <c r="BL416" s="8">
        <f t="shared" si="559"/>
        <v>0.29092239923534158</v>
      </c>
      <c r="BM416" s="8">
        <f t="shared" si="560"/>
        <v>0.39724434362574679</v>
      </c>
      <c r="BN416" s="8">
        <f t="shared" si="561"/>
        <v>0.60235147060517558</v>
      </c>
    </row>
    <row r="417" spans="1:66" x14ac:dyDescent="0.25">
      <c r="A417" t="s">
        <v>25</v>
      </c>
      <c r="B417" t="s">
        <v>277</v>
      </c>
      <c r="C417" t="s">
        <v>171</v>
      </c>
      <c r="D417" t="s">
        <v>510</v>
      </c>
      <c r="E417">
        <f>VLOOKUP(A417,home!$A$2:$E$405,3,FALSE)</f>
        <v>1.35</v>
      </c>
      <c r="F417">
        <f>VLOOKUP(B417,home!$B$2:$E$405,3,FALSE)</f>
        <v>0.98770000000000002</v>
      </c>
      <c r="G417">
        <f>VLOOKUP(C417,away!$B$2:$E$405,4,FALSE)</f>
        <v>0.49380000000000002</v>
      </c>
      <c r="H417">
        <f>VLOOKUP(A417,away!$A$2:$E$405,3,FALSE)</f>
        <v>1.0667</v>
      </c>
      <c r="I417">
        <f>VLOOKUP(C417,away!$B$2:$E$405,3,FALSE)</f>
        <v>1.25</v>
      </c>
      <c r="J417">
        <f>VLOOKUP(B417,home!$B$2:$E$405,4,FALSE)</f>
        <v>0.9375</v>
      </c>
      <c r="K417" s="3">
        <f t="shared" si="506"/>
        <v>0.65843045100000008</v>
      </c>
      <c r="L417" s="3">
        <f t="shared" si="507"/>
        <v>1.2500390625</v>
      </c>
      <c r="M417" s="5">
        <f t="shared" si="508"/>
        <v>0.14830719514750226</v>
      </c>
      <c r="N417" s="5">
        <f t="shared" si="509"/>
        <v>9.7649973387514924E-2</v>
      </c>
      <c r="O417" s="5">
        <f t="shared" si="510"/>
        <v>0.18538978718418828</v>
      </c>
      <c r="P417" s="5">
        <f t="shared" si="511"/>
        <v>0.12206628118647909</v>
      </c>
      <c r="Q417" s="5">
        <f t="shared" si="512"/>
        <v>3.2147858008839729E-2</v>
      </c>
      <c r="R417" s="5">
        <f t="shared" si="513"/>
        <v>0.11587223788439863</v>
      </c>
      <c r="S417" s="5">
        <f t="shared" si="514"/>
        <v>2.5117083813562244E-2</v>
      </c>
      <c r="T417" s="5">
        <f t="shared" si="515"/>
        <v>4.0186078286753128E-2</v>
      </c>
      <c r="U417" s="5">
        <f t="shared" si="516"/>
        <v>7.6293809848603872E-2</v>
      </c>
      <c r="V417" s="5">
        <f t="shared" si="517"/>
        <v>2.2969957820929612E-3</v>
      </c>
      <c r="W417" s="5">
        <f t="shared" si="518"/>
        <v>7.055709549148104E-3</v>
      </c>
      <c r="X417" s="5">
        <f t="shared" si="519"/>
        <v>8.8199125500893934E-3</v>
      </c>
      <c r="Y417" s="5">
        <f t="shared" si="520"/>
        <v>5.5126176077228651E-3</v>
      </c>
      <c r="Z417" s="5">
        <f t="shared" si="521"/>
        <v>4.8281607871596882E-2</v>
      </c>
      <c r="AA417" s="5">
        <f t="shared" si="522"/>
        <v>3.1790080845900681E-2</v>
      </c>
      <c r="AB417" s="5">
        <f t="shared" si="523"/>
        <v>1.0465778634346425E-2</v>
      </c>
      <c r="AC417" s="5">
        <f t="shared" si="524"/>
        <v>1.1816087747051482E-4</v>
      </c>
      <c r="AD417" s="5">
        <f t="shared" si="525"/>
        <v>1.1614235051426479E-3</v>
      </c>
      <c r="AE417" s="5">
        <f t="shared" si="526"/>
        <v>1.4518247495339796E-3</v>
      </c>
      <c r="AF417" s="5">
        <f t="shared" si="527"/>
        <v>9.074188244108767E-4</v>
      </c>
      <c r="AG417" s="5">
        <f t="shared" si="528"/>
        <v>3.7810299218714148E-4</v>
      </c>
      <c r="AH417" s="5">
        <f t="shared" si="529"/>
        <v>1.50884739599509E-2</v>
      </c>
      <c r="AI417" s="5">
        <f t="shared" si="530"/>
        <v>9.9347107143522261E-3</v>
      </c>
      <c r="AJ417" s="5">
        <f t="shared" si="531"/>
        <v>3.2706580281027346E-3</v>
      </c>
      <c r="AK417" s="5">
        <f t="shared" si="532"/>
        <v>7.1783361350348496E-4</v>
      </c>
      <c r="AL417" s="5">
        <f t="shared" si="533"/>
        <v>3.8901575557980905E-6</v>
      </c>
      <c r="AM417" s="5">
        <f t="shared" si="534"/>
        <v>1.5294332045861497E-4</v>
      </c>
      <c r="AN417" s="5">
        <f t="shared" si="535"/>
        <v>1.9118512492172411E-4</v>
      </c>
      <c r="AO417" s="5">
        <f t="shared" si="536"/>
        <v>1.1949443716054871E-4</v>
      </c>
      <c r="AP417" s="5">
        <f t="shared" si="537"/>
        <v>4.9790904734045822E-5</v>
      </c>
      <c r="AQ417" s="5">
        <f t="shared" si="538"/>
        <v>1.5560143968693368E-5</v>
      </c>
      <c r="AR417" s="5">
        <f t="shared" si="539"/>
        <v>3.7722363686905308E-3</v>
      </c>
      <c r="AS417" s="5">
        <f t="shared" si="540"/>
        <v>2.4837552935155082E-3</v>
      </c>
      <c r="AT417" s="5">
        <f t="shared" si="541"/>
        <v>8.1769005904152681E-4</v>
      </c>
      <c r="AU417" s="5">
        <f t="shared" si="542"/>
        <v>1.7946401145097645E-4</v>
      </c>
      <c r="AV417" s="5">
        <f t="shared" si="543"/>
        <v>2.9541142499483893E-5</v>
      </c>
      <c r="AW417" s="5">
        <f t="shared" si="544"/>
        <v>8.8940216583984632E-8</v>
      </c>
      <c r="AX417" s="5">
        <f t="shared" si="545"/>
        <v>1.6783756577833896E-5</v>
      </c>
      <c r="AY417" s="5">
        <f t="shared" si="546"/>
        <v>2.0980351337783691E-5</v>
      </c>
      <c r="AZ417" s="5">
        <f t="shared" si="547"/>
        <v>1.3113129358601874E-5</v>
      </c>
      <c r="BA417" s="5">
        <f t="shared" si="548"/>
        <v>5.4639746432893042E-6</v>
      </c>
      <c r="BB417" s="5">
        <f t="shared" si="549"/>
        <v>1.7075454351552839E-6</v>
      </c>
      <c r="BC417" s="5">
        <f t="shared" si="550"/>
        <v>4.2689969898753237E-7</v>
      </c>
      <c r="BD417" s="5">
        <f t="shared" si="551"/>
        <v>7.8590713564105348E-4</v>
      </c>
      <c r="BE417" s="5">
        <f t="shared" si="552"/>
        <v>5.1746518976425698E-4</v>
      </c>
      <c r="BF417" s="5">
        <f t="shared" si="553"/>
        <v>1.7035741913664016E-4</v>
      </c>
      <c r="BG417" s="5">
        <f t="shared" si="554"/>
        <v>3.7389504104444688E-5</v>
      </c>
      <c r="BH417" s="5">
        <f t="shared" si="555"/>
        <v>6.1545970125389663E-6</v>
      </c>
      <c r="BI417" s="5">
        <f t="shared" si="556"/>
        <v>8.1047481733785702E-7</v>
      </c>
      <c r="BJ417" s="8">
        <f t="shared" si="557"/>
        <v>0.19585836904963808</v>
      </c>
      <c r="BK417" s="8">
        <f t="shared" si="558"/>
        <v>0.29793058731600069</v>
      </c>
      <c r="BL417" s="8">
        <f t="shared" si="559"/>
        <v>0.4576241419090214</v>
      </c>
      <c r="BM417" s="8">
        <f t="shared" si="560"/>
        <v>0.29824048193621289</v>
      </c>
      <c r="BN417" s="8">
        <f t="shared" si="561"/>
        <v>0.70143333279892284</v>
      </c>
    </row>
    <row r="418" spans="1:66" x14ac:dyDescent="0.25">
      <c r="A418" t="s">
        <v>25</v>
      </c>
      <c r="B418" t="s">
        <v>170</v>
      </c>
      <c r="C418" t="s">
        <v>251</v>
      </c>
      <c r="D418" t="s">
        <v>510</v>
      </c>
      <c r="E418">
        <f>VLOOKUP(A418,home!$A$2:$E$405,3,FALSE)</f>
        <v>1.35</v>
      </c>
      <c r="F418">
        <f>VLOOKUP(B418,home!$B$2:$E$405,3,FALSE)</f>
        <v>0.49380000000000002</v>
      </c>
      <c r="G418">
        <f>VLOOKUP(C418,away!$B$2:$E$405,4,FALSE)</f>
        <v>0.49380000000000002</v>
      </c>
      <c r="H418">
        <f>VLOOKUP(A418,away!$A$2:$E$405,3,FALSE)</f>
        <v>1.0667</v>
      </c>
      <c r="I418">
        <f>VLOOKUP(C418,away!$B$2:$E$405,3,FALSE)</f>
        <v>0.9375</v>
      </c>
      <c r="J418">
        <f>VLOOKUP(B418,home!$B$2:$E$405,4,FALSE)</f>
        <v>1.5625</v>
      </c>
      <c r="K418" s="3">
        <f t="shared" si="506"/>
        <v>0.32918189400000003</v>
      </c>
      <c r="L418" s="3">
        <f t="shared" si="507"/>
        <v>1.562548828125</v>
      </c>
      <c r="M418" s="5">
        <f t="shared" si="508"/>
        <v>0.15081057164405742</v>
      </c>
      <c r="N418" s="5">
        <f t="shared" si="509"/>
        <v>4.9644109609013519E-2</v>
      </c>
      <c r="O418" s="5">
        <f t="shared" si="510"/>
        <v>0.23564888199128325</v>
      </c>
      <c r="P418" s="5">
        <f t="shared" si="511"/>
        <v>7.7571345292873115E-2</v>
      </c>
      <c r="Q418" s="5">
        <f t="shared" si="512"/>
        <v>8.1709710135193341E-3</v>
      </c>
      <c r="R418" s="5">
        <f t="shared" si="513"/>
        <v>0.18410644220222308</v>
      </c>
      <c r="S418" s="5">
        <f t="shared" si="514"/>
        <v>9.974953255843683E-3</v>
      </c>
      <c r="T418" s="5">
        <f t="shared" si="515"/>
        <v>1.2767541181817978E-2</v>
      </c>
      <c r="U418" s="5">
        <f t="shared" si="516"/>
        <v>6.0604507341729327E-2</v>
      </c>
      <c r="V418" s="5">
        <f t="shared" si="517"/>
        <v>5.7008274600829092E-4</v>
      </c>
      <c r="W418" s="5">
        <f t="shared" si="518"/>
        <v>8.9657857134979818E-4</v>
      </c>
      <c r="X418" s="5">
        <f t="shared" si="519"/>
        <v>1.4009477959846136E-3</v>
      </c>
      <c r="Y418" s="5">
        <f t="shared" si="520"/>
        <v>1.0945246684400303E-3</v>
      </c>
      <c r="Z418" s="5">
        <f t="shared" si="521"/>
        <v>9.5891768504448888E-2</v>
      </c>
      <c r="AA418" s="5">
        <f t="shared" si="522"/>
        <v>3.1565833975304033E-2</v>
      </c>
      <c r="AB418" s="5">
        <f t="shared" si="523"/>
        <v>5.1954505068400655E-3</v>
      </c>
      <c r="AC418" s="5">
        <f t="shared" si="524"/>
        <v>1.8326834225724589E-5</v>
      </c>
      <c r="AD418" s="5">
        <f t="shared" si="525"/>
        <v>7.3784358059185177E-5</v>
      </c>
      <c r="AE418" s="5">
        <f t="shared" si="526"/>
        <v>1.1529166221933517E-4</v>
      </c>
      <c r="AF418" s="5">
        <f t="shared" si="527"/>
        <v>9.0074425846702795E-5</v>
      </c>
      <c r="AG418" s="5">
        <f t="shared" si="528"/>
        <v>4.6915229516932539E-5</v>
      </c>
      <c r="AH418" s="5">
        <f t="shared" si="529"/>
        <v>3.7458892625865096E-2</v>
      </c>
      <c r="AI418" s="5">
        <f t="shared" si="530"/>
        <v>1.2330789221724908E-2</v>
      </c>
      <c r="AJ418" s="5">
        <f t="shared" si="531"/>
        <v>2.0295362752610954E-3</v>
      </c>
      <c r="AK418" s="5">
        <f t="shared" si="532"/>
        <v>2.2269553167738427E-4</v>
      </c>
      <c r="AL418" s="5">
        <f t="shared" si="533"/>
        <v>3.7706565802409925E-7</v>
      </c>
      <c r="AM418" s="5">
        <f t="shared" si="534"/>
        <v>4.8576949466993479E-6</v>
      </c>
      <c r="AN418" s="5">
        <f t="shared" si="535"/>
        <v>7.590385546353799E-6</v>
      </c>
      <c r="AO418" s="5">
        <f t="shared" si="536"/>
        <v>5.9301740202360348E-6</v>
      </c>
      <c r="AP418" s="5">
        <f t="shared" si="537"/>
        <v>3.0887288219657112E-6</v>
      </c>
      <c r="AQ418" s="5">
        <f t="shared" si="538"/>
        <v>1.2065724002896085E-6</v>
      </c>
      <c r="AR418" s="5">
        <f t="shared" si="539"/>
        <v>1.1706269755081142E-2</v>
      </c>
      <c r="AS418" s="5">
        <f t="shared" si="540"/>
        <v>3.8534920496525269E-3</v>
      </c>
      <c r="AT418" s="5">
        <f t="shared" si="541"/>
        <v>6.3424990570928039E-4</v>
      </c>
      <c r="AU418" s="5">
        <f t="shared" si="542"/>
        <v>6.9594528410234119E-5</v>
      </c>
      <c r="AV418" s="5">
        <f t="shared" si="543"/>
        <v>5.7273146685294189E-6</v>
      </c>
      <c r="AW418" s="5">
        <f t="shared" si="544"/>
        <v>5.3874594757091032E-9</v>
      </c>
      <c r="AX418" s="5">
        <f t="shared" si="545"/>
        <v>2.6651087050478675E-7</v>
      </c>
      <c r="AY418" s="5">
        <f t="shared" si="546"/>
        <v>4.1643624838982805E-7</v>
      </c>
      <c r="AZ418" s="5">
        <f t="shared" si="547"/>
        <v>3.2535098595514872E-7</v>
      </c>
      <c r="BA418" s="5">
        <f t="shared" si="548"/>
        <v>1.694589339445103E-7</v>
      </c>
      <c r="BB418" s="5">
        <f t="shared" si="549"/>
        <v>6.619696466257659E-8</v>
      </c>
      <c r="BC418" s="5">
        <f t="shared" si="550"/>
        <v>2.0687197911788218E-8</v>
      </c>
      <c r="BD418" s="5">
        <f t="shared" si="551"/>
        <v>3.0486030145861942E-3</v>
      </c>
      <c r="BE418" s="5">
        <f t="shared" si="552"/>
        <v>1.0035449143955932E-3</v>
      </c>
      <c r="BF418" s="5">
        <f t="shared" si="553"/>
        <v>1.651744078174046E-4</v>
      </c>
      <c r="BG418" s="5">
        <f t="shared" si="554"/>
        <v>1.8124141468553887E-5</v>
      </c>
      <c r="BH418" s="5">
        <f t="shared" si="555"/>
        <v>1.4915348039356275E-6</v>
      </c>
      <c r="BI418" s="5">
        <f t="shared" si="556"/>
        <v>9.8197250345289695E-8</v>
      </c>
      <c r="BJ418" s="8">
        <f t="shared" si="557"/>
        <v>7.4324676712704305E-2</v>
      </c>
      <c r="BK418" s="8">
        <f t="shared" si="558"/>
        <v>0.23894607327491468</v>
      </c>
      <c r="BL418" s="8">
        <f t="shared" si="559"/>
        <v>0.58966939943575214</v>
      </c>
      <c r="BM418" s="8">
        <f t="shared" si="560"/>
        <v>0.29287918512606115</v>
      </c>
      <c r="BN418" s="8">
        <f t="shared" si="561"/>
        <v>0.70595232175296974</v>
      </c>
    </row>
    <row r="419" spans="1:66" x14ac:dyDescent="0.25">
      <c r="A419" t="s">
        <v>173</v>
      </c>
      <c r="B419" t="s">
        <v>503</v>
      </c>
      <c r="C419" t="s">
        <v>436</v>
      </c>
      <c r="D419" t="s">
        <v>510</v>
      </c>
      <c r="E419">
        <f>VLOOKUP(A419,home!$A$2:$E$405,3,FALSE)</f>
        <v>1.8412999999999999</v>
      </c>
      <c r="F419">
        <f>VLOOKUP(B419,home!$B$2:$E$405,3,FALSE)</f>
        <v>0.72409999999999997</v>
      </c>
      <c r="G419">
        <f>VLOOKUP(C419,away!$B$2:$E$405,4,FALSE)</f>
        <v>0.27150000000000002</v>
      </c>
      <c r="H419">
        <f>VLOOKUP(A419,away!$A$2:$E$405,3,FALSE)</f>
        <v>1.4127000000000001</v>
      </c>
      <c r="I419">
        <f>VLOOKUP(C419,away!$B$2:$E$405,3,FALSE)</f>
        <v>0.88480000000000003</v>
      </c>
      <c r="J419">
        <f>VLOOKUP(B419,home!$B$2:$E$405,4,FALSE)</f>
        <v>1.6516999999999999</v>
      </c>
      <c r="K419" s="3">
        <f t="shared" si="506"/>
        <v>0.361986967095</v>
      </c>
      <c r="L419" s="3">
        <f t="shared" si="507"/>
        <v>2.0645539108320001</v>
      </c>
      <c r="M419" s="5">
        <f t="shared" si="508"/>
        <v>8.8341890044514648E-2</v>
      </c>
      <c r="N419" s="5">
        <f t="shared" si="509"/>
        <v>3.1978612844653836E-2</v>
      </c>
      <c r="O419" s="5">
        <f t="shared" si="510"/>
        <v>0.18238659458169323</v>
      </c>
      <c r="P419" s="5">
        <f t="shared" si="511"/>
        <v>6.6021570211412514E-2</v>
      </c>
      <c r="Q419" s="5">
        <f t="shared" si="512"/>
        <v>5.7879205377707257E-3</v>
      </c>
      <c r="R419" s="5">
        <f t="shared" si="513"/>
        <v>0.18827347856348267</v>
      </c>
      <c r="S419" s="5">
        <f t="shared" si="514"/>
        <v>1.233516662079589E-2</v>
      </c>
      <c r="T419" s="5">
        <f t="shared" si="515"/>
        <v>1.1949473981839405E-2</v>
      </c>
      <c r="U419" s="5">
        <f t="shared" si="516"/>
        <v>6.8152545489620603E-2</v>
      </c>
      <c r="V419" s="5">
        <f t="shared" si="517"/>
        <v>1.0242870293960408E-3</v>
      </c>
      <c r="W419" s="5">
        <f t="shared" si="518"/>
        <v>6.9838393375149573E-4</v>
      </c>
      <c r="X419" s="5">
        <f t="shared" si="519"/>
        <v>1.4418512816888869E-3</v>
      </c>
      <c r="Y419" s="5">
        <f t="shared" si="520"/>
        <v>1.4883898512244619E-3</v>
      </c>
      <c r="Z419" s="5">
        <f t="shared" si="521"/>
        <v>0.12956691549139432</v>
      </c>
      <c r="AA419" s="5">
        <f t="shared" si="522"/>
        <v>4.690153477458401E-2</v>
      </c>
      <c r="AB419" s="5">
        <f t="shared" si="523"/>
        <v>8.4888721625761693E-3</v>
      </c>
      <c r="AC419" s="5">
        <f t="shared" si="524"/>
        <v>4.7843269762675857E-5</v>
      </c>
      <c r="AD419" s="5">
        <f t="shared" si="525"/>
        <v>6.3201470511644816E-5</v>
      </c>
      <c r="AE419" s="5">
        <f t="shared" si="526"/>
        <v>1.3048284311514962E-4</v>
      </c>
      <c r="AF419" s="5">
        <f t="shared" si="527"/>
        <v>1.3469443202493027E-4</v>
      </c>
      <c r="AG419" s="5">
        <f t="shared" si="528"/>
        <v>9.2694638801454947E-5</v>
      </c>
      <c r="AH419" s="5">
        <f t="shared" si="529"/>
        <v>6.6874470523049331E-2</v>
      </c>
      <c r="AI419" s="5">
        <f t="shared" si="530"/>
        <v>2.4207686760722609E-2</v>
      </c>
      <c r="AJ419" s="5">
        <f t="shared" si="531"/>
        <v>4.3814335554498802E-3</v>
      </c>
      <c r="AK419" s="5">
        <f t="shared" si="532"/>
        <v>5.2867394808852176E-4</v>
      </c>
      <c r="AL419" s="5">
        <f t="shared" si="533"/>
        <v>1.4302106473784607E-6</v>
      </c>
      <c r="AM419" s="5">
        <f t="shared" si="534"/>
        <v>4.5756217252908777E-6</v>
      </c>
      <c r="AN419" s="5">
        <f t="shared" si="535"/>
        <v>9.4466177274371452E-6</v>
      </c>
      <c r="AO419" s="5">
        <f t="shared" si="536"/>
        <v>9.7515257866576312E-6</v>
      </c>
      <c r="AP419" s="5">
        <f t="shared" si="537"/>
        <v>6.7108502331410375E-6</v>
      </c>
      <c r="AQ419" s="5">
        <f t="shared" si="538"/>
        <v>3.4637280234597916E-6</v>
      </c>
      <c r="AR419" s="5">
        <f t="shared" si="539"/>
        <v>2.7613189930636155E-2</v>
      </c>
      <c r="AS419" s="5">
        <f t="shared" si="540"/>
        <v>9.9956148748091764E-3</v>
      </c>
      <c r="AT419" s="5">
        <f t="shared" si="541"/>
        <v>1.8091411563909206E-3</v>
      </c>
      <c r="AU419" s="5">
        <f t="shared" si="542"/>
        <v>2.1829517341623024E-4</v>
      </c>
      <c r="AV419" s="5">
        <f t="shared" si="543"/>
        <v>1.9755001939104557E-5</v>
      </c>
      <c r="AW419" s="5">
        <f t="shared" si="544"/>
        <v>2.9690442384136845E-8</v>
      </c>
      <c r="AX419" s="5">
        <f t="shared" si="545"/>
        <v>2.760525718186728E-7</v>
      </c>
      <c r="AY419" s="5">
        <f t="shared" si="546"/>
        <v>5.6992541674347249E-7</v>
      </c>
      <c r="AZ419" s="5">
        <f t="shared" si="547"/>
        <v>5.8832087401014688E-7</v>
      </c>
      <c r="BA419" s="5">
        <f t="shared" si="548"/>
        <v>4.048733870872498E-7</v>
      </c>
      <c r="BB419" s="5">
        <f t="shared" si="549"/>
        <v>2.0897073367569489E-7</v>
      </c>
      <c r="BC419" s="5">
        <f t="shared" si="550"/>
        <v>8.6286269091917625E-8</v>
      </c>
      <c r="BD419" s="5">
        <f t="shared" si="551"/>
        <v>9.5014865436402907E-3</v>
      </c>
      <c r="BE419" s="5">
        <f t="shared" si="552"/>
        <v>3.439414296826304E-3</v>
      </c>
      <c r="BF419" s="5">
        <f t="shared" si="553"/>
        <v>6.2251157494566786E-4</v>
      </c>
      <c r="BG419" s="5">
        <f t="shared" si="554"/>
        <v>7.5113692332038064E-5</v>
      </c>
      <c r="BH419" s="5">
        <f t="shared" si="555"/>
        <v>6.7975444186453516E-6</v>
      </c>
      <c r="BI419" s="5">
        <f t="shared" si="556"/>
        <v>4.9212449755979523E-7</v>
      </c>
      <c r="BJ419" s="8">
        <f t="shared" si="557"/>
        <v>5.3801788588130395E-2</v>
      </c>
      <c r="BK419" s="8">
        <f t="shared" si="558"/>
        <v>0.16777275731194594</v>
      </c>
      <c r="BL419" s="8">
        <f t="shared" si="559"/>
        <v>0.64349710227311896</v>
      </c>
      <c r="BM419" s="8">
        <f t="shared" si="560"/>
        <v>0.43184795664608766</v>
      </c>
      <c r="BN419" s="8">
        <f t="shared" si="561"/>
        <v>0.56279006678352761</v>
      </c>
    </row>
    <row r="420" spans="1:66" x14ac:dyDescent="0.25">
      <c r="A420" t="s">
        <v>173</v>
      </c>
      <c r="B420" t="s">
        <v>261</v>
      </c>
      <c r="C420" t="s">
        <v>258</v>
      </c>
      <c r="D420" t="s">
        <v>510</v>
      </c>
      <c r="E420">
        <f>VLOOKUP(A420,home!$A$2:$E$405,3,FALSE)</f>
        <v>1.8412999999999999</v>
      </c>
      <c r="F420">
        <f>VLOOKUP(B420,home!$B$2:$E$405,3,FALSE)</f>
        <v>2.7155</v>
      </c>
      <c r="G420">
        <f>VLOOKUP(C420,away!$B$2:$E$405,4,FALSE)</f>
        <v>1.222</v>
      </c>
      <c r="H420">
        <f>VLOOKUP(A420,away!$A$2:$E$405,3,FALSE)</f>
        <v>1.4127000000000001</v>
      </c>
      <c r="I420">
        <f>VLOOKUP(C420,away!$B$2:$E$405,3,FALSE)</f>
        <v>0.70789999999999997</v>
      </c>
      <c r="J420">
        <f>VLOOKUP(B420,home!$B$2:$E$405,4,FALSE)</f>
        <v>0.23599999999999999</v>
      </c>
      <c r="K420" s="3">
        <f t="shared" si="506"/>
        <v>6.1100612832999994</v>
      </c>
      <c r="L420" s="3">
        <f t="shared" si="507"/>
        <v>0.23601187788</v>
      </c>
      <c r="M420" s="5">
        <f t="shared" si="508"/>
        <v>1.7536198158455817E-3</v>
      </c>
      <c r="N420" s="5">
        <f t="shared" si="509"/>
        <v>1.0714724542425762E-2</v>
      </c>
      <c r="O420" s="5">
        <f t="shared" si="510"/>
        <v>4.1387510582529554E-4</v>
      </c>
      <c r="P420" s="5">
        <f t="shared" si="511"/>
        <v>2.5288022602248284E-3</v>
      </c>
      <c r="Q420" s="5">
        <f t="shared" si="512"/>
        <v>3.2733811793949977E-2</v>
      </c>
      <c r="R420" s="5">
        <f t="shared" si="513"/>
        <v>4.8839720466805862E-5</v>
      </c>
      <c r="S420" s="5">
        <f t="shared" si="514"/>
        <v>9.1166295190309773E-4</v>
      </c>
      <c r="T420" s="5">
        <f t="shared" si="515"/>
        <v>7.7255683916606262E-3</v>
      </c>
      <c r="U420" s="5">
        <f t="shared" si="516"/>
        <v>2.9841368511142503E-4</v>
      </c>
      <c r="V420" s="5">
        <f t="shared" si="517"/>
        <v>1.4607342876997299E-4</v>
      </c>
      <c r="W420" s="5">
        <f t="shared" si="518"/>
        <v>6.6668532032347599E-2</v>
      </c>
      <c r="X420" s="5">
        <f t="shared" si="519"/>
        <v>1.5734565440457291E-2</v>
      </c>
      <c r="Y420" s="5">
        <f t="shared" si="520"/>
        <v>1.856772168614037E-3</v>
      </c>
      <c r="Z420" s="5">
        <f t="shared" si="521"/>
        <v>3.8422513808350414E-6</v>
      </c>
      <c r="AA420" s="5">
        <f t="shared" si="522"/>
        <v>2.3476391402746145E-5</v>
      </c>
      <c r="AB420" s="5">
        <f t="shared" si="523"/>
        <v>7.1721095090758089E-5</v>
      </c>
      <c r="AC420" s="5">
        <f t="shared" si="524"/>
        <v>1.3165297200343442E-5</v>
      </c>
      <c r="AD420" s="5">
        <f t="shared" si="525"/>
        <v>0.10183720409632316</v>
      </c>
      <c r="AE420" s="5">
        <f t="shared" si="526"/>
        <v>2.4034789776822059E-2</v>
      </c>
      <c r="AF420" s="5">
        <f t="shared" si="527"/>
        <v>2.8362479348394E-3</v>
      </c>
      <c r="AG420" s="5">
        <f t="shared" si="528"/>
        <v>2.2312940041157293E-4</v>
      </c>
      <c r="AH420" s="5">
        <f t="shared" si="529"/>
        <v>2.2670424091947527E-7</v>
      </c>
      <c r="AI420" s="5">
        <f t="shared" si="530"/>
        <v>1.3851768052020012E-6</v>
      </c>
      <c r="AJ420" s="5">
        <f t="shared" si="531"/>
        <v>4.2317575839949662E-6</v>
      </c>
      <c r="AK420" s="5">
        <f t="shared" si="532"/>
        <v>8.6187660580929346E-6</v>
      </c>
      <c r="AL420" s="5">
        <f t="shared" si="533"/>
        <v>7.593991129874808E-7</v>
      </c>
      <c r="AM420" s="5">
        <f t="shared" si="534"/>
        <v>0.12444631158969285</v>
      </c>
      <c r="AN420" s="5">
        <f t="shared" si="535"/>
        <v>2.9370807693523019E-2</v>
      </c>
      <c r="AO420" s="5">
        <f t="shared" si="536"/>
        <v>3.4659297393003596E-3</v>
      </c>
      <c r="AP420" s="5">
        <f t="shared" si="537"/>
        <v>2.7266686212413897E-4</v>
      </c>
      <c r="AQ420" s="5">
        <f t="shared" si="538"/>
        <v>1.608815454139127E-5</v>
      </c>
      <c r="AR420" s="5">
        <f t="shared" si="539"/>
        <v>1.0700978724553061E-8</v>
      </c>
      <c r="AS420" s="5">
        <f t="shared" si="540"/>
        <v>6.5383635798308659E-8</v>
      </c>
      <c r="AT420" s="5">
        <f t="shared" si="541"/>
        <v>1.9974901082631678E-7</v>
      </c>
      <c r="AU420" s="5">
        <f t="shared" si="542"/>
        <v>4.0682623247578385E-7</v>
      </c>
      <c r="AV420" s="5">
        <f t="shared" si="543"/>
        <v>6.2143330302027256E-7</v>
      </c>
      <c r="AW420" s="5">
        <f t="shared" si="544"/>
        <v>3.0419145586478776E-8</v>
      </c>
      <c r="AX420" s="5">
        <f t="shared" si="545"/>
        <v>0.12672909838227836</v>
      </c>
      <c r="AY420" s="5">
        <f t="shared" si="546"/>
        <v>2.990957249124079E-2</v>
      </c>
      <c r="AZ420" s="5">
        <f t="shared" si="547"/>
        <v>3.529507185122864E-3</v>
      </c>
      <c r="BA420" s="5">
        <f t="shared" si="548"/>
        <v>2.7766853958393337E-4</v>
      </c>
      <c r="BB420" s="5">
        <f t="shared" si="549"/>
        <v>1.6383268363850306E-5</v>
      </c>
      <c r="BC420" s="5">
        <f t="shared" si="550"/>
        <v>7.7332918647286129E-7</v>
      </c>
      <c r="BD420" s="5">
        <f t="shared" si="551"/>
        <v>4.209263473226158E-10</v>
      </c>
      <c r="BE420" s="5">
        <f t="shared" si="552"/>
        <v>2.5718857778968028E-9</v>
      </c>
      <c r="BF420" s="5">
        <f t="shared" si="553"/>
        <v>7.8571898582985776E-9</v>
      </c>
      <c r="BG420" s="5">
        <f t="shared" si="554"/>
        <v>1.6002637182909192E-8</v>
      </c>
      <c r="BH420" s="5">
        <f t="shared" si="555"/>
        <v>2.4444273470497594E-8</v>
      </c>
      <c r="BI420" s="5">
        <f t="shared" si="556"/>
        <v>2.9871201786096932E-8</v>
      </c>
      <c r="BJ420" s="8">
        <f t="shared" si="557"/>
        <v>0.58240015281280955</v>
      </c>
      <c r="BK420" s="8">
        <f t="shared" si="558"/>
        <v>3.5263655644297599E-2</v>
      </c>
      <c r="BL420" s="8">
        <f t="shared" si="559"/>
        <v>8.7217366386050808E-4</v>
      </c>
      <c r="BM420" s="8">
        <f t="shared" si="560"/>
        <v>0.54043660906151503</v>
      </c>
      <c r="BN420" s="8">
        <f t="shared" si="561"/>
        <v>4.8193673238738251E-2</v>
      </c>
    </row>
    <row r="421" spans="1:66" x14ac:dyDescent="0.25">
      <c r="A421" t="s">
        <v>173</v>
      </c>
      <c r="B421" t="s">
        <v>259</v>
      </c>
      <c r="C421" t="s">
        <v>178</v>
      </c>
      <c r="D421" t="s">
        <v>510</v>
      </c>
      <c r="E421">
        <f>VLOOKUP(A421,home!$A$2:$E$405,3,FALSE)</f>
        <v>1.8412999999999999</v>
      </c>
      <c r="F421">
        <f>VLOOKUP(B421,home!$B$2:$E$405,3,FALSE)</f>
        <v>1.6293</v>
      </c>
      <c r="G421">
        <f>VLOOKUP(C421,away!$B$2:$E$405,4,FALSE)</f>
        <v>1.0862000000000001</v>
      </c>
      <c r="H421">
        <f>VLOOKUP(A421,away!$A$2:$E$405,3,FALSE)</f>
        <v>1.4127000000000001</v>
      </c>
      <c r="I421">
        <f>VLOOKUP(C421,away!$B$2:$E$405,3,FALSE)</f>
        <v>0.47189999999999999</v>
      </c>
      <c r="J421">
        <f>VLOOKUP(B421,home!$B$2:$E$405,4,FALSE)</f>
        <v>0.23599999999999999</v>
      </c>
      <c r="K421" s="3">
        <f t="shared" si="506"/>
        <v>3.258632683758</v>
      </c>
      <c r="L421" s="3">
        <f t="shared" si="507"/>
        <v>0.15733013868000001</v>
      </c>
      <c r="M421" s="5">
        <f t="shared" si="508"/>
        <v>3.2844767793229999E-2</v>
      </c>
      <c r="N421" s="5">
        <f t="shared" si="509"/>
        <v>0.10702903382146142</v>
      </c>
      <c r="O421" s="5">
        <f t="shared" si="510"/>
        <v>5.1674718718212739E-3</v>
      </c>
      <c r="P421" s="5">
        <f t="shared" si="511"/>
        <v>1.6838892733916939E-2</v>
      </c>
      <c r="Q421" s="5">
        <f t="shared" si="512"/>
        <v>0.17438415386082728</v>
      </c>
      <c r="R421" s="5">
        <f t="shared" si="513"/>
        <v>4.0649953310932014E-4</v>
      </c>
      <c r="S421" s="5">
        <f t="shared" si="514"/>
        <v>2.1582456472930664E-3</v>
      </c>
      <c r="T421" s="5">
        <f t="shared" si="515"/>
        <v>2.7435883110518415E-2</v>
      </c>
      <c r="U421" s="5">
        <f t="shared" si="516"/>
        <v>1.3246326645223981E-3</v>
      </c>
      <c r="V421" s="5">
        <f t="shared" si="517"/>
        <v>1.2294353574230141E-4</v>
      </c>
      <c r="W421" s="5">
        <f t="shared" si="518"/>
        <v>0.18941796776679187</v>
      </c>
      <c r="X421" s="5">
        <f t="shared" si="519"/>
        <v>2.9801155137233141E-2</v>
      </c>
      <c r="Y421" s="5">
        <f t="shared" si="520"/>
        <v>2.3443099352825425E-3</v>
      </c>
      <c r="Z421" s="5">
        <f t="shared" si="521"/>
        <v>2.1318209305814866E-5</v>
      </c>
      <c r="AA421" s="5">
        <f t="shared" si="522"/>
        <v>6.9468213603122284E-5</v>
      </c>
      <c r="AB421" s="5">
        <f t="shared" si="523"/>
        <v>1.1318569566470818E-4</v>
      </c>
      <c r="AC421" s="5">
        <f t="shared" si="524"/>
        <v>3.9394269426069267E-6</v>
      </c>
      <c r="AD421" s="5">
        <f t="shared" si="525"/>
        <v>0.15431089516397184</v>
      </c>
      <c r="AE421" s="5">
        <f t="shared" si="526"/>
        <v>2.4277754535982632E-2</v>
      </c>
      <c r="AF421" s="5">
        <f t="shared" si="527"/>
        <v>1.9098112439925737E-3</v>
      </c>
      <c r="AG421" s="5">
        <f t="shared" si="528"/>
        <v>1.0015695595665831E-4</v>
      </c>
      <c r="AH421" s="5">
        <f t="shared" si="529"/>
        <v>8.3849920662327996E-7</v>
      </c>
      <c r="AI421" s="5">
        <f t="shared" si="530"/>
        <v>2.7323609200077732E-6</v>
      </c>
      <c r="AJ421" s="5">
        <f t="shared" si="531"/>
        <v>4.4518802988802036E-6</v>
      </c>
      <c r="AK421" s="5">
        <f t="shared" si="532"/>
        <v>4.8356808820364555E-6</v>
      </c>
      <c r="AL421" s="5">
        <f t="shared" si="533"/>
        <v>8.0786794581429264E-8</v>
      </c>
      <c r="AM421" s="5">
        <f t="shared" si="534"/>
        <v>0.1005685052882546</v>
      </c>
      <c r="AN421" s="5">
        <f t="shared" si="535"/>
        <v>1.5822456883841412E-2</v>
      </c>
      <c r="AO421" s="5">
        <f t="shared" si="536"/>
        <v>1.2446746678965452E-3</v>
      </c>
      <c r="AP421" s="5">
        <f t="shared" si="537"/>
        <v>6.527494603721547E-5</v>
      </c>
      <c r="AQ421" s="5">
        <f t="shared" si="538"/>
        <v>2.5674290780911573E-6</v>
      </c>
      <c r="AR421" s="5">
        <f t="shared" si="539"/>
        <v>2.6384239292222122E-8</v>
      </c>
      <c r="AS421" s="5">
        <f t="shared" si="540"/>
        <v>8.5976544493727064E-8</v>
      </c>
      <c r="AT421" s="5">
        <f t="shared" si="541"/>
        <v>1.4008298896191646E-7</v>
      </c>
      <c r="AU421" s="5">
        <f t="shared" si="542"/>
        <v>1.5215966875660405E-7</v>
      </c>
      <c r="AV421" s="5">
        <f t="shared" si="543"/>
        <v>1.2395811744001522E-7</v>
      </c>
      <c r="AW421" s="5">
        <f t="shared" si="544"/>
        <v>1.1504962583366233E-9</v>
      </c>
      <c r="AX421" s="5">
        <f t="shared" si="545"/>
        <v>5.4619303048165944E-2</v>
      </c>
      <c r="AY421" s="5">
        <f t="shared" si="546"/>
        <v>8.5932625231728964E-3</v>
      </c>
      <c r="AZ421" s="5">
        <f t="shared" si="547"/>
        <v>6.7598959224221935E-4</v>
      </c>
      <c r="BA421" s="5">
        <f t="shared" si="548"/>
        <v>3.5451178764568337E-5</v>
      </c>
      <c r="BB421" s="5">
        <f t="shared" si="549"/>
        <v>1.3943847178497522E-6</v>
      </c>
      <c r="BC421" s="5">
        <f t="shared" si="550"/>
        <v>4.3875748206514839E-8</v>
      </c>
      <c r="BD421" s="5">
        <f t="shared" si="551"/>
        <v>6.9183933780193515E-10</v>
      </c>
      <c r="BE421" s="5">
        <f t="shared" si="552"/>
        <v>2.2544502780708781E-9</v>
      </c>
      <c r="BF421" s="5">
        <f t="shared" si="553"/>
        <v>3.6732126800145372E-9</v>
      </c>
      <c r="BG421" s="5">
        <f t="shared" si="554"/>
        <v>3.9898836311632295E-9</v>
      </c>
      <c r="BH421" s="5">
        <f t="shared" si="555"/>
        <v>3.250391301224887E-9</v>
      </c>
      <c r="BI421" s="5">
        <f t="shared" si="556"/>
        <v>2.1183662658348227E-9</v>
      </c>
      <c r="BJ421" s="8">
        <f t="shared" si="557"/>
        <v>0.89264004534993824</v>
      </c>
      <c r="BK421" s="8">
        <f t="shared" si="558"/>
        <v>6.0562132447092396E-2</v>
      </c>
      <c r="BL421" s="8">
        <f t="shared" si="559"/>
        <v>7.0946609397308106E-3</v>
      </c>
      <c r="BM421" s="8">
        <f t="shared" si="560"/>
        <v>0.61505407595902428</v>
      </c>
      <c r="BN421" s="8">
        <f t="shared" si="561"/>
        <v>0.33667081961436629</v>
      </c>
    </row>
    <row r="422" spans="1:66" x14ac:dyDescent="0.25">
      <c r="A422" t="s">
        <v>173</v>
      </c>
      <c r="B422" t="s">
        <v>175</v>
      </c>
      <c r="C422" t="s">
        <v>179</v>
      </c>
      <c r="D422" t="s">
        <v>510</v>
      </c>
      <c r="E422">
        <f>VLOOKUP(A422,home!$A$2:$E$405,3,FALSE)</f>
        <v>1.8412999999999999</v>
      </c>
      <c r="F422">
        <f>VLOOKUP(B422,home!$B$2:$E$405,3,FALSE)</f>
        <v>1.0862000000000001</v>
      </c>
      <c r="G422">
        <f>VLOOKUP(C422,away!$B$2:$E$405,4,FALSE)</f>
        <v>0.36209999999999998</v>
      </c>
      <c r="H422">
        <f>VLOOKUP(A422,away!$A$2:$E$405,3,FALSE)</f>
        <v>1.4127000000000001</v>
      </c>
      <c r="I422">
        <f>VLOOKUP(C422,away!$B$2:$E$405,3,FALSE)</f>
        <v>1.6516999999999999</v>
      </c>
      <c r="J422">
        <f>VLOOKUP(B422,home!$B$2:$E$405,4,FALSE)</f>
        <v>0.88480000000000003</v>
      </c>
      <c r="K422" s="3">
        <f t="shared" si="506"/>
        <v>0.72420726372600008</v>
      </c>
      <c r="L422" s="3">
        <f t="shared" si="507"/>
        <v>2.0645539108320001</v>
      </c>
      <c r="M422" s="5">
        <f t="shared" si="508"/>
        <v>6.1497351228159601E-2</v>
      </c>
      <c r="N422" s="5">
        <f t="shared" si="509"/>
        <v>4.4536828459342231E-2</v>
      </c>
      <c r="O422" s="5">
        <f t="shared" si="510"/>
        <v>0.126964596983906</v>
      </c>
      <c r="P422" s="5">
        <f t="shared" si="511"/>
        <v>9.1948683371788922E-2</v>
      </c>
      <c r="Q422" s="5">
        <f t="shared" si="512"/>
        <v>1.6126947336787243E-2</v>
      </c>
      <c r="R422" s="5">
        <f t="shared" si="513"/>
        <v>0.13106262762016599</v>
      </c>
      <c r="S422" s="5">
        <f t="shared" si="514"/>
        <v>3.4369611881487655E-2</v>
      </c>
      <c r="T422" s="5">
        <f t="shared" si="515"/>
        <v>3.3294952193945813E-2</v>
      </c>
      <c r="U422" s="5">
        <f t="shared" si="516"/>
        <v>9.4916506925540087E-2</v>
      </c>
      <c r="V422" s="5">
        <f t="shared" si="517"/>
        <v>5.7098042930833169E-3</v>
      </c>
      <c r="W422" s="5">
        <f t="shared" si="518"/>
        <v>3.8930841343426644E-3</v>
      </c>
      <c r="X422" s="5">
        <f t="shared" si="519"/>
        <v>8.0374820747551607E-3</v>
      </c>
      <c r="Y422" s="5">
        <f t="shared" si="520"/>
        <v>8.296907525338933E-3</v>
      </c>
      <c r="Z422" s="5">
        <f t="shared" si="521"/>
        <v>9.0195286805710609E-2</v>
      </c>
      <c r="AA422" s="5">
        <f t="shared" si="522"/>
        <v>6.5320081858545473E-2</v>
      </c>
      <c r="AB422" s="5">
        <f t="shared" si="523"/>
        <v>2.3652638874567779E-2</v>
      </c>
      <c r="AC422" s="5">
        <f t="shared" si="524"/>
        <v>5.3356869907268201E-4</v>
      </c>
      <c r="AD422" s="5">
        <f t="shared" si="525"/>
        <v>7.0484995209685103E-4</v>
      </c>
      <c r="AE422" s="5">
        <f t="shared" si="526"/>
        <v>1.4552007251513019E-3</v>
      </c>
      <c r="AF422" s="5">
        <f t="shared" si="527"/>
        <v>1.5021701740783415E-3</v>
      </c>
      <c r="AG422" s="5">
        <f t="shared" si="528"/>
        <v>1.0337704358762091E-3</v>
      </c>
      <c r="AH422" s="5">
        <f t="shared" si="529"/>
        <v>4.6553258028335924E-2</v>
      </c>
      <c r="AI422" s="5">
        <f t="shared" si="530"/>
        <v>3.3714207614231599E-2</v>
      </c>
      <c r="AJ422" s="5">
        <f t="shared" si="531"/>
        <v>1.2208037022496473E-2</v>
      </c>
      <c r="AK422" s="5">
        <f t="shared" si="532"/>
        <v>2.9470496958426255E-3</v>
      </c>
      <c r="AL422" s="5">
        <f t="shared" si="533"/>
        <v>3.1910928447055719E-5</v>
      </c>
      <c r="AM422" s="5">
        <f t="shared" si="534"/>
        <v>1.0209149102909259E-4</v>
      </c>
      <c r="AN422" s="5">
        <f t="shared" si="535"/>
        <v>2.1077338706678315E-4</v>
      </c>
      <c r="AO422" s="5">
        <f t="shared" si="536"/>
        <v>2.1757651028401709E-4</v>
      </c>
      <c r="AP422" s="5">
        <f t="shared" si="537"/>
        <v>1.497328117373488E-4</v>
      </c>
      <c r="AQ422" s="5">
        <f t="shared" si="538"/>
        <v>7.7282865513053747E-5</v>
      </c>
      <c r="AR422" s="5">
        <f t="shared" si="539"/>
        <v>1.9222342184874421E-2</v>
      </c>
      <c r="AS422" s="5">
        <f t="shared" si="540"/>
        <v>1.3920959836112766E-2</v>
      </c>
      <c r="AT422" s="5">
        <f t="shared" si="541"/>
        <v>5.0408301156753864E-3</v>
      </c>
      <c r="AU422" s="5">
        <f t="shared" si="542"/>
        <v>1.2168685949936293E-3</v>
      </c>
      <c r="AV422" s="5">
        <f t="shared" si="543"/>
        <v>2.203162688736096E-4</v>
      </c>
      <c r="AW422" s="5">
        <f t="shared" si="544"/>
        <v>1.3253361492089882E-6</v>
      </c>
      <c r="AX422" s="5">
        <f t="shared" si="545"/>
        <v>1.2322566561314433E-5</v>
      </c>
      <c r="AY422" s="5">
        <f t="shared" si="546"/>
        <v>2.5440602985649344E-5</v>
      </c>
      <c r="AZ422" s="5">
        <f t="shared" si="547"/>
        <v>2.6261748193973311E-5</v>
      </c>
      <c r="BA422" s="5">
        <f t="shared" si="548"/>
        <v>1.8072931646384275E-5</v>
      </c>
      <c r="BB422" s="5">
        <f t="shared" si="549"/>
        <v>9.3281354276855143E-6</v>
      </c>
      <c r="BC422" s="5">
        <f t="shared" si="550"/>
        <v>3.8516876955997314E-6</v>
      </c>
      <c r="BD422" s="5">
        <f t="shared" si="551"/>
        <v>6.6142602888555778E-3</v>
      </c>
      <c r="BE422" s="5">
        <f t="shared" si="552"/>
        <v>4.7900953453636408E-3</v>
      </c>
      <c r="BF422" s="5">
        <f t="shared" si="553"/>
        <v>1.7345109215262259E-3</v>
      </c>
      <c r="BG422" s="5">
        <f t="shared" si="554"/>
        <v>4.1871513612712363E-4</v>
      </c>
      <c r="BH422" s="5">
        <f t="shared" si="555"/>
        <v>7.580913575382095E-5</v>
      </c>
      <c r="BI422" s="5">
        <f t="shared" si="556"/>
        <v>1.0980305353941514E-5</v>
      </c>
      <c r="BJ422" s="8">
        <f t="shared" si="557"/>
        <v>0.11973492774985565</v>
      </c>
      <c r="BK422" s="8">
        <f t="shared" si="558"/>
        <v>0.19411637100502488</v>
      </c>
      <c r="BL422" s="8">
        <f t="shared" si="559"/>
        <v>0.590604692757142</v>
      </c>
      <c r="BM422" s="8">
        <f t="shared" si="560"/>
        <v>0.52249012805074679</v>
      </c>
      <c r="BN422" s="8">
        <f t="shared" si="561"/>
        <v>0.47213703500015003</v>
      </c>
    </row>
    <row r="423" spans="1:66" x14ac:dyDescent="0.25">
      <c r="A423" t="s">
        <v>27</v>
      </c>
      <c r="B423" t="s">
        <v>183</v>
      </c>
      <c r="C423" t="s">
        <v>263</v>
      </c>
      <c r="D423" t="s">
        <v>510</v>
      </c>
      <c r="E423">
        <f>VLOOKUP(A423,home!$A$2:$E$405,3,FALSE)</f>
        <v>1.381</v>
      </c>
      <c r="F423">
        <f>VLOOKUP(B423,home!$B$2:$E$405,3,FALSE)</f>
        <v>0.90510000000000002</v>
      </c>
      <c r="G423">
        <f>VLOOKUP(C423,away!$B$2:$E$405,4,FALSE)</f>
        <v>0.96550000000000002</v>
      </c>
      <c r="H423">
        <f>VLOOKUP(A423,away!$A$2:$E$405,3,FALSE)</f>
        <v>1.127</v>
      </c>
      <c r="I423">
        <f>VLOOKUP(C423,away!$B$2:$E$405,3,FALSE)</f>
        <v>0.29580000000000001</v>
      </c>
      <c r="J423">
        <f>VLOOKUP(B423,home!$B$2:$E$405,4,FALSE)</f>
        <v>1.1091</v>
      </c>
      <c r="K423" s="3">
        <f t="shared" si="506"/>
        <v>1.2068200630500001</v>
      </c>
      <c r="L423" s="3">
        <f t="shared" si="507"/>
        <v>0.36973689605999999</v>
      </c>
      <c r="M423" s="5">
        <f t="shared" si="508"/>
        <v>0.20668550116174805</v>
      </c>
      <c r="N423" s="5">
        <f t="shared" si="509"/>
        <v>0.24943220954354167</v>
      </c>
      <c r="O423" s="5">
        <f t="shared" si="510"/>
        <v>7.6419255660150259E-2</v>
      </c>
      <c r="P423" s="5">
        <f t="shared" si="511"/>
        <v>9.2224290934016628E-2</v>
      </c>
      <c r="Q423" s="5">
        <f t="shared" si="512"/>
        <v>0.15050989742401896</v>
      </c>
      <c r="R423" s="5">
        <f t="shared" si="513"/>
        <v>1.4127509193499766E-2</v>
      </c>
      <c r="S423" s="5">
        <f t="shared" si="514"/>
        <v>1.0287755781700962E-2</v>
      </c>
      <c r="T423" s="5">
        <f t="shared" si="515"/>
        <v>5.5649062299865763E-2</v>
      </c>
      <c r="U423" s="5">
        <f t="shared" si="516"/>
        <v>1.7049361535638845E-2</v>
      </c>
      <c r="V423" s="5">
        <f t="shared" si="517"/>
        <v>5.1005081899082108E-4</v>
      </c>
      <c r="W423" s="5">
        <f t="shared" si="518"/>
        <v>6.054612129963452E-2</v>
      </c>
      <c r="X423" s="5">
        <f t="shared" si="519"/>
        <v>2.2386134957799123E-2</v>
      </c>
      <c r="Y423" s="5">
        <f t="shared" si="520"/>
        <v>4.1384900270384521E-3</v>
      </c>
      <c r="Z423" s="5">
        <f t="shared" si="521"/>
        <v>1.74115379942124E-3</v>
      </c>
      <c r="AA423" s="5">
        <f t="shared" si="522"/>
        <v>2.101259337997288E-3</v>
      </c>
      <c r="AB423" s="5">
        <f t="shared" si="523"/>
        <v>1.2679209633831448E-3</v>
      </c>
      <c r="AC423" s="5">
        <f t="shared" si="524"/>
        <v>1.4224230430213828E-5</v>
      </c>
      <c r="AD423" s="5">
        <f t="shared" si="525"/>
        <v>1.826706848106447E-2</v>
      </c>
      <c r="AE423" s="5">
        <f t="shared" si="526"/>
        <v>6.7540092003042368E-3</v>
      </c>
      <c r="AF423" s="5">
        <f t="shared" si="527"/>
        <v>1.2486031988405853E-3</v>
      </c>
      <c r="AG423" s="5">
        <f t="shared" si="528"/>
        <v>1.5388489038330172E-4</v>
      </c>
      <c r="AH423" s="5">
        <f t="shared" si="529"/>
        <v>1.6094220034027125E-4</v>
      </c>
      <c r="AI423" s="5">
        <f t="shared" si="530"/>
        <v>1.9422827636205191E-4</v>
      </c>
      <c r="AJ423" s="5">
        <f t="shared" si="531"/>
        <v>1.1719929036267221E-4</v>
      </c>
      <c r="AK423" s="5">
        <f t="shared" si="532"/>
        <v>4.7146151661631766E-5</v>
      </c>
      <c r="AL423" s="5">
        <f t="shared" si="533"/>
        <v>2.5387742403506628E-7</v>
      </c>
      <c r="AM423" s="5">
        <f t="shared" si="534"/>
        <v>4.4090129472113774E-3</v>
      </c>
      <c r="AN423" s="5">
        <f t="shared" si="535"/>
        <v>1.6301747617902874E-3</v>
      </c>
      <c r="AO423" s="5">
        <f t="shared" si="536"/>
        <v>3.0136787822984527E-4</v>
      </c>
      <c r="AP423" s="5">
        <f t="shared" si="537"/>
        <v>3.7142274622963697E-5</v>
      </c>
      <c r="AQ423" s="5">
        <f t="shared" si="538"/>
        <v>3.4332173329256751E-6</v>
      </c>
      <c r="AR423" s="5">
        <f t="shared" si="539"/>
        <v>1.1901253919775721E-5</v>
      </c>
      <c r="AS423" s="5">
        <f t="shared" si="540"/>
        <v>1.4362672005837797E-5</v>
      </c>
      <c r="AT423" s="5">
        <f t="shared" si="541"/>
        <v>8.6665803678258239E-6</v>
      </c>
      <c r="AU423" s="5">
        <f t="shared" si="542"/>
        <v>3.4863343553091503E-6</v>
      </c>
      <c r="AV423" s="5">
        <f t="shared" si="543"/>
        <v>1.0518445616218924E-6</v>
      </c>
      <c r="AW423" s="5">
        <f t="shared" si="544"/>
        <v>3.1467112653153344E-9</v>
      </c>
      <c r="AX423" s="5">
        <f t="shared" si="545"/>
        <v>8.8681421382365083E-4</v>
      </c>
      <c r="AY423" s="5">
        <f t="shared" si="546"/>
        <v>3.2788793480104583E-4</v>
      </c>
      <c r="AZ423" s="5">
        <f t="shared" si="547"/>
        <v>6.0616133634431155E-5</v>
      </c>
      <c r="BA423" s="5">
        <f t="shared" si="548"/>
        <v>7.4706737003842499E-6</v>
      </c>
      <c r="BB423" s="5">
        <f t="shared" si="549"/>
        <v>6.9054592636428668E-7</v>
      </c>
      <c r="BC423" s="5">
        <f t="shared" si="550"/>
        <v>5.1064061480161765E-8</v>
      </c>
      <c r="BD423" s="5">
        <f t="shared" si="551"/>
        <v>7.3338878058663003E-7</v>
      </c>
      <c r="BE423" s="5">
        <f t="shared" si="552"/>
        <v>8.8506829442771964E-7</v>
      </c>
      <c r="BF423" s="5">
        <f t="shared" si="553"/>
        <v>5.3405908744240851E-7</v>
      </c>
      <c r="BG423" s="5">
        <f t="shared" si="554"/>
        <v>2.1483774052655757E-7</v>
      </c>
      <c r="BH423" s="5">
        <f t="shared" si="555"/>
        <v>6.4817623891944951E-8</v>
      </c>
      <c r="BI423" s="5">
        <f t="shared" si="556"/>
        <v>1.5644641790405632E-8</v>
      </c>
      <c r="BJ423" s="8">
        <f t="shared" si="557"/>
        <v>0.57675014296762595</v>
      </c>
      <c r="BK423" s="8">
        <f t="shared" si="558"/>
        <v>0.31004996473911173</v>
      </c>
      <c r="BL423" s="8">
        <f t="shared" si="559"/>
        <v>0.11152673911077494</v>
      </c>
      <c r="BM423" s="8">
        <f t="shared" si="560"/>
        <v>0.21034145191186862</v>
      </c>
      <c r="BN423" s="8">
        <f t="shared" si="561"/>
        <v>0.78939866391697544</v>
      </c>
    </row>
    <row r="424" spans="1:66" x14ac:dyDescent="0.25">
      <c r="A424" t="s">
        <v>27</v>
      </c>
      <c r="B424" t="s">
        <v>431</v>
      </c>
      <c r="C424" t="s">
        <v>29</v>
      </c>
      <c r="D424" t="s">
        <v>510</v>
      </c>
      <c r="E424">
        <f>VLOOKUP(A424,home!$A$2:$E$405,3,FALSE)</f>
        <v>1.381</v>
      </c>
      <c r="F424">
        <f>VLOOKUP(B424,home!$B$2:$E$405,3,FALSE)</f>
        <v>0.48270000000000002</v>
      </c>
      <c r="G424">
        <f>VLOOKUP(C424,away!$B$2:$E$405,4,FALSE)</f>
        <v>0.72409999999999997</v>
      </c>
      <c r="H424">
        <f>VLOOKUP(A424,away!$A$2:$E$405,3,FALSE)</f>
        <v>1.127</v>
      </c>
      <c r="I424">
        <f>VLOOKUP(C424,away!$B$2:$E$405,3,FALSE)</f>
        <v>1.1091</v>
      </c>
      <c r="J424">
        <f>VLOOKUP(B424,home!$B$2:$E$405,4,FALSE)</f>
        <v>1.1831</v>
      </c>
      <c r="K424" s="3">
        <f t="shared" si="506"/>
        <v>0.48269135967000004</v>
      </c>
      <c r="L424" s="3">
        <f t="shared" si="507"/>
        <v>1.4788225886699999</v>
      </c>
      <c r="M424" s="5">
        <f t="shared" si="508"/>
        <v>0.14064532989362127</v>
      </c>
      <c r="N424" s="5">
        <f t="shared" si="509"/>
        <v>6.7888285517587757E-2</v>
      </c>
      <c r="O424" s="5">
        <f t="shared" si="510"/>
        <v>0.20798949083763113</v>
      </c>
      <c r="P424" s="5">
        <f t="shared" si="511"/>
        <v>0.10039473012948719</v>
      </c>
      <c r="Q424" s="5">
        <f t="shared" si="512"/>
        <v>1.6384544421074797E-2</v>
      </c>
      <c r="R424" s="5">
        <f t="shared" si="513"/>
        <v>0.15378977862833046</v>
      </c>
      <c r="S424" s="5">
        <f t="shared" si="514"/>
        <v>1.7915813211494488E-2</v>
      </c>
      <c r="T424" s="5">
        <f t="shared" si="515"/>
        <v>2.4229834394952441E-2</v>
      </c>
      <c r="U424" s="5">
        <f t="shared" si="516"/>
        <v>7.4232997349457153E-2</v>
      </c>
      <c r="V424" s="5">
        <f t="shared" si="517"/>
        <v>1.4209526850891311E-3</v>
      </c>
      <c r="W424" s="5">
        <f t="shared" si="518"/>
        <v>2.6362260080607033E-3</v>
      </c>
      <c r="X424" s="5">
        <f t="shared" si="519"/>
        <v>3.8985105695595094E-3</v>
      </c>
      <c r="Y424" s="5">
        <f t="shared" si="520"/>
        <v>2.882602746216675E-3</v>
      </c>
      <c r="Z424" s="5">
        <f t="shared" si="521"/>
        <v>7.5809266180711279E-2</v>
      </c>
      <c r="AA424" s="5">
        <f t="shared" si="522"/>
        <v>3.6592477768352477E-2</v>
      </c>
      <c r="AB424" s="5">
        <f t="shared" si="523"/>
        <v>8.8314364238501527E-3</v>
      </c>
      <c r="AC424" s="5">
        <f t="shared" si="524"/>
        <v>6.3393573685575425E-5</v>
      </c>
      <c r="AD424" s="5">
        <f t="shared" si="525"/>
        <v>3.1812087905705926E-4</v>
      </c>
      <c r="AE424" s="5">
        <f t="shared" si="526"/>
        <v>4.7044434187713639E-4</v>
      </c>
      <c r="AF424" s="5">
        <f t="shared" si="527"/>
        <v>3.4785185973995071E-4</v>
      </c>
      <c r="AG424" s="5">
        <f t="shared" si="528"/>
        <v>1.7147039589810251E-4</v>
      </c>
      <c r="AH424" s="5">
        <f t="shared" si="529"/>
        <v>2.8027113814633138E-2</v>
      </c>
      <c r="AI424" s="5">
        <f t="shared" si="530"/>
        <v>1.3528445674811112E-2</v>
      </c>
      <c r="AJ424" s="5">
        <f t="shared" si="531"/>
        <v>3.2650319184981528E-3</v>
      </c>
      <c r="AK424" s="5">
        <f t="shared" si="532"/>
        <v>5.2533423203527416E-4</v>
      </c>
      <c r="AL424" s="5">
        <f t="shared" si="533"/>
        <v>1.8100510630309238E-6</v>
      </c>
      <c r="AM424" s="5">
        <f t="shared" si="534"/>
        <v>3.0710839930293525E-5</v>
      </c>
      <c r="AN424" s="5">
        <f t="shared" si="535"/>
        <v>4.5415883805946672E-5</v>
      </c>
      <c r="AO424" s="5">
        <f t="shared" si="536"/>
        <v>3.3581017428322995E-5</v>
      </c>
      <c r="AP424" s="5">
        <f t="shared" si="537"/>
        <v>1.6553455707841663E-5</v>
      </c>
      <c r="AQ424" s="5">
        <f t="shared" si="538"/>
        <v>6.1199060553261493E-6</v>
      </c>
      <c r="AR424" s="5">
        <f t="shared" si="539"/>
        <v>8.2894258008608945E-3</v>
      </c>
      <c r="AS424" s="5">
        <f t="shared" si="540"/>
        <v>4.0012342107011243E-3</v>
      </c>
      <c r="AT424" s="5">
        <f t="shared" si="541"/>
        <v>9.6568059076072236E-4</v>
      </c>
      <c r="AU424" s="5">
        <f t="shared" si="542"/>
        <v>1.5537522578707401E-4</v>
      </c>
      <c r="AV424" s="5">
        <f t="shared" si="543"/>
        <v>1.8749569748548998E-5</v>
      </c>
      <c r="AW424" s="5">
        <f t="shared" si="544"/>
        <v>3.589003870212376E-8</v>
      </c>
      <c r="AX424" s="5">
        <f t="shared" si="545"/>
        <v>2.4706428470935169E-6</v>
      </c>
      <c r="AY424" s="5">
        <f t="shared" si="546"/>
        <v>3.6536424508178536E-6</v>
      </c>
      <c r="AZ424" s="5">
        <f t="shared" si="547"/>
        <v>2.7015444935965308E-6</v>
      </c>
      <c r="BA424" s="5">
        <f t="shared" si="548"/>
        <v>1.3317016738092016E-6</v>
      </c>
      <c r="BB424" s="5">
        <f t="shared" si="549"/>
        <v>4.9233762914967395E-7</v>
      </c>
      <c r="BC424" s="5">
        <f t="shared" si="550"/>
        <v>1.4561600144775416E-7</v>
      </c>
      <c r="BD424" s="5">
        <f t="shared" si="551"/>
        <v>2.0430983535695019E-3</v>
      </c>
      <c r="BE424" s="5">
        <f t="shared" si="552"/>
        <v>9.8618592222400147E-4</v>
      </c>
      <c r="BF424" s="5">
        <f t="shared" si="553"/>
        <v>2.3801171184285804E-4</v>
      </c>
      <c r="BG424" s="5">
        <f t="shared" si="554"/>
        <v>3.8295398935604473E-5</v>
      </c>
      <c r="BH424" s="5">
        <f t="shared" si="555"/>
        <v>4.6212145453329979E-6</v>
      </c>
      <c r="BI424" s="5">
        <f t="shared" si="556"/>
        <v>4.4612406644271332E-7</v>
      </c>
      <c r="BJ424" s="8">
        <f t="shared" si="557"/>
        <v>0.11937106772204779</v>
      </c>
      <c r="BK424" s="8">
        <f t="shared" si="558"/>
        <v>0.26044568318689149</v>
      </c>
      <c r="BL424" s="8">
        <f t="shared" si="559"/>
        <v>0.54352323077064135</v>
      </c>
      <c r="BM424" s="8">
        <f t="shared" si="560"/>
        <v>0.31205347068014705</v>
      </c>
      <c r="BN424" s="8">
        <f t="shared" si="561"/>
        <v>0.68709215942773261</v>
      </c>
    </row>
    <row r="425" spans="1:66" x14ac:dyDescent="0.25">
      <c r="A425" t="s">
        <v>27</v>
      </c>
      <c r="B425" t="s">
        <v>182</v>
      </c>
      <c r="C425" t="s">
        <v>433</v>
      </c>
      <c r="D425" t="s">
        <v>510</v>
      </c>
      <c r="E425">
        <f>VLOOKUP(A425,home!$A$2:$E$405,3,FALSE)</f>
        <v>1.381</v>
      </c>
      <c r="F425">
        <f>VLOOKUP(B425,home!$B$2:$E$405,3,FALSE)</f>
        <v>0.48270000000000002</v>
      </c>
      <c r="G425">
        <f>VLOOKUP(C425,away!$B$2:$E$405,4,FALSE)</f>
        <v>0.2414</v>
      </c>
      <c r="H425">
        <f>VLOOKUP(A425,away!$A$2:$E$405,3,FALSE)</f>
        <v>1.127</v>
      </c>
      <c r="I425">
        <f>VLOOKUP(C425,away!$B$2:$E$405,3,FALSE)</f>
        <v>1.1831</v>
      </c>
      <c r="J425">
        <f>VLOOKUP(B425,home!$B$2:$E$405,4,FALSE)</f>
        <v>0.29580000000000001</v>
      </c>
      <c r="K425" s="3">
        <f t="shared" si="506"/>
        <v>0.16091934018000001</v>
      </c>
      <c r="L425" s="3">
        <f t="shared" si="507"/>
        <v>0.39440602446</v>
      </c>
      <c r="M425" s="5">
        <f t="shared" si="508"/>
        <v>0.57388550876480415</v>
      </c>
      <c r="N425" s="5">
        <f t="shared" si="509"/>
        <v>9.234927740929591E-2</v>
      </c>
      <c r="O425" s="5">
        <f t="shared" si="510"/>
        <v>0.22634390200713089</v>
      </c>
      <c r="P425" s="5">
        <f t="shared" si="511"/>
        <v>3.6423111364754089E-2</v>
      </c>
      <c r="Q425" s="5">
        <f t="shared" si="512"/>
        <v>7.4303923934018398E-3</v>
      </c>
      <c r="R425" s="5">
        <f t="shared" si="513"/>
        <v>4.4635699275698146E-2</v>
      </c>
      <c r="S425" s="5">
        <f t="shared" si="514"/>
        <v>5.7792147616022877E-4</v>
      </c>
      <c r="T425" s="5">
        <f t="shared" si="515"/>
        <v>2.9305915240594436E-3</v>
      </c>
      <c r="U425" s="5">
        <f t="shared" si="516"/>
        <v>7.1827472759182507E-3</v>
      </c>
      <c r="V425" s="5">
        <f t="shared" si="517"/>
        <v>4.0754738173730761E-6</v>
      </c>
      <c r="W425" s="5">
        <f t="shared" si="518"/>
        <v>3.9856461374157152E-4</v>
      </c>
      <c r="X425" s="5">
        <f t="shared" si="519"/>
        <v>1.5719628479624869E-4</v>
      </c>
      <c r="Y425" s="5">
        <f t="shared" si="520"/>
        <v>3.099958087318519E-5</v>
      </c>
      <c r="Z425" s="5">
        <f t="shared" si="521"/>
        <v>5.8681962334400702E-3</v>
      </c>
      <c r="AA425" s="5">
        <f t="shared" si="522"/>
        <v>9.4430626593193761E-4</v>
      </c>
      <c r="AB425" s="5">
        <f t="shared" si="523"/>
        <v>7.5978570620803507E-5</v>
      </c>
      <c r="AC425" s="5">
        <f t="shared" si="524"/>
        <v>1.6166272981196985E-8</v>
      </c>
      <c r="AD425" s="5">
        <f t="shared" si="525"/>
        <v>1.6034188665597572E-5</v>
      </c>
      <c r="AE425" s="5">
        <f t="shared" si="526"/>
        <v>6.3239806070399295E-6</v>
      </c>
      <c r="AF425" s="5">
        <f t="shared" si="527"/>
        <v>1.2471080249923779E-6</v>
      </c>
      <c r="AG425" s="5">
        <f t="shared" si="528"/>
        <v>1.6395563940313541E-7</v>
      </c>
      <c r="AH425" s="5">
        <f t="shared" si="529"/>
        <v>5.786129867955609E-4</v>
      </c>
      <c r="AI425" s="5">
        <f t="shared" si="530"/>
        <v>9.3110020054720737E-5</v>
      </c>
      <c r="AJ425" s="5">
        <f t="shared" si="531"/>
        <v>7.4916014956761148E-6</v>
      </c>
      <c r="AK425" s="5">
        <f t="shared" si="532"/>
        <v>4.0184785652523366E-7</v>
      </c>
      <c r="AL425" s="5">
        <f t="shared" si="533"/>
        <v>4.1041354218161469E-11</v>
      </c>
      <c r="AM425" s="5">
        <f t="shared" si="534"/>
        <v>5.1604221207791955E-7</v>
      </c>
      <c r="AN425" s="5">
        <f t="shared" si="535"/>
        <v>2.0353015731919644E-7</v>
      </c>
      <c r="AO425" s="5">
        <f t="shared" si="536"/>
        <v>4.0136760102991312E-8</v>
      </c>
      <c r="AP425" s="5">
        <f t="shared" si="537"/>
        <v>5.2767266623085158E-9</v>
      </c>
      <c r="AQ425" s="5">
        <f t="shared" si="538"/>
        <v>5.2029319626079648E-10</v>
      </c>
      <c r="AR425" s="5">
        <f t="shared" si="539"/>
        <v>4.5641689564592742E-5</v>
      </c>
      <c r="AS425" s="5">
        <f t="shared" si="540"/>
        <v>7.3446305694346568E-6</v>
      </c>
      <c r="AT425" s="5">
        <f t="shared" si="541"/>
        <v>5.9094655254964139E-7</v>
      </c>
      <c r="AU425" s="5">
        <f t="shared" si="542"/>
        <v>3.1698243105977981E-8</v>
      </c>
      <c r="AV425" s="5">
        <f t="shared" si="543"/>
        <v>1.2752150913698034E-9</v>
      </c>
      <c r="AW425" s="5">
        <f t="shared" si="544"/>
        <v>7.2355402699759333E-14</v>
      </c>
      <c r="AX425" s="5">
        <f t="shared" si="545"/>
        <v>1.3840195378767719E-8</v>
      </c>
      <c r="AY425" s="5">
        <f t="shared" si="546"/>
        <v>5.4586564370894394E-9</v>
      </c>
      <c r="AZ425" s="5">
        <f t="shared" si="547"/>
        <v>1.0764634921227167E-9</v>
      </c>
      <c r="BA425" s="5">
        <f t="shared" si="548"/>
        <v>1.4152122880148311E-10</v>
      </c>
      <c r="BB425" s="5">
        <f t="shared" si="549"/>
        <v>1.3954206307071747E-11</v>
      </c>
      <c r="BC425" s="5">
        <f t="shared" si="550"/>
        <v>1.1007246068133655E-12</v>
      </c>
      <c r="BD425" s="5">
        <f t="shared" si="551"/>
        <v>3.0002262218014145E-6</v>
      </c>
      <c r="BE425" s="5">
        <f t="shared" si="552"/>
        <v>4.8279442400301804E-7</v>
      </c>
      <c r="BF425" s="5">
        <f t="shared" si="553"/>
        <v>3.8845480076574414E-8</v>
      </c>
      <c r="BG425" s="5">
        <f t="shared" si="554"/>
        <v>2.0836630076325625E-9</v>
      </c>
      <c r="BH425" s="5">
        <f t="shared" si="555"/>
        <v>8.3825419086426617E-11</v>
      </c>
      <c r="BI425" s="5">
        <f t="shared" si="556"/>
        <v>2.6978262259399521E-12</v>
      </c>
      <c r="BJ425" s="8">
        <f t="shared" si="557"/>
        <v>0.10332157707714608</v>
      </c>
      <c r="BK425" s="8">
        <f t="shared" si="558"/>
        <v>0.61089063874550664</v>
      </c>
      <c r="BL425" s="8">
        <f t="shared" si="559"/>
        <v>0.27991938412795953</v>
      </c>
      <c r="BM425" s="8">
        <f t="shared" si="560"/>
        <v>1.8931899510383047E-2</v>
      </c>
      <c r="BN425" s="8">
        <f t="shared" si="561"/>
        <v>0.98106789121508498</v>
      </c>
    </row>
    <row r="426" spans="1:66" x14ac:dyDescent="0.25">
      <c r="A426" t="s">
        <v>184</v>
      </c>
      <c r="B426" t="s">
        <v>190</v>
      </c>
      <c r="C426" t="s">
        <v>185</v>
      </c>
      <c r="D426" t="s">
        <v>510</v>
      </c>
      <c r="E426">
        <f>VLOOKUP(A426,home!$A$2:$E$405,3,FALSE)</f>
        <v>1.5952</v>
      </c>
      <c r="F426">
        <f>VLOOKUP(B426,home!$B$2:$E$405,3,FALSE)</f>
        <v>0.62690000000000001</v>
      </c>
      <c r="G426">
        <f>VLOOKUP(C426,away!$B$2:$E$405,4,FALSE)</f>
        <v>0.47020000000000001</v>
      </c>
      <c r="H426">
        <f>VLOOKUP(A426,away!$A$2:$E$405,3,FALSE)</f>
        <v>1.1429</v>
      </c>
      <c r="I426">
        <f>VLOOKUP(C426,away!$B$2:$E$405,3,FALSE)</f>
        <v>3.7185999999999999</v>
      </c>
      <c r="J426">
        <f>VLOOKUP(B426,home!$B$2:$E$405,4,FALSE)</f>
        <v>2.0415999999999999</v>
      </c>
      <c r="K426" s="3">
        <f t="shared" si="506"/>
        <v>0.47021451977599998</v>
      </c>
      <c r="L426" s="3">
        <f t="shared" si="507"/>
        <v>8.6767753783039989</v>
      </c>
      <c r="M426" s="5">
        <f t="shared" si="508"/>
        <v>1.0654001687544961E-4</v>
      </c>
      <c r="N426" s="5">
        <f t="shared" si="509"/>
        <v>5.0096662872016483E-5</v>
      </c>
      <c r="O426" s="5">
        <f t="shared" si="510"/>
        <v>9.2442379522899383E-4</v>
      </c>
      <c r="P426" s="5">
        <f t="shared" si="511"/>
        <v>4.3467749094310877E-4</v>
      </c>
      <c r="Q426" s="5">
        <f t="shared" si="512"/>
        <v>1.1778089137372699E-5</v>
      </c>
      <c r="R426" s="5">
        <f t="shared" si="513"/>
        <v>4.0105088127806356E-3</v>
      </c>
      <c r="S426" s="5">
        <f t="shared" si="514"/>
        <v>4.4336514737340795E-4</v>
      </c>
      <c r="T426" s="5">
        <f t="shared" si="515"/>
        <v>1.0219583383062523E-4</v>
      </c>
      <c r="U426" s="5">
        <f t="shared" si="516"/>
        <v>1.8857994754590628E-3</v>
      </c>
      <c r="V426" s="5">
        <f t="shared" si="517"/>
        <v>2.0098952850864212E-4</v>
      </c>
      <c r="W426" s="5">
        <f t="shared" si="518"/>
        <v>1.8460761758695421E-6</v>
      </c>
      <c r="X426" s="5">
        <f t="shared" si="519"/>
        <v>1.6017988309258446E-5</v>
      </c>
      <c r="Y426" s="5">
        <f t="shared" si="520"/>
        <v>6.9492243285867504E-5</v>
      </c>
      <c r="Z426" s="5">
        <f t="shared" si="521"/>
        <v>1.1599428040402072E-2</v>
      </c>
      <c r="AA426" s="5">
        <f t="shared" si="522"/>
        <v>5.4542194856939301E-3</v>
      </c>
      <c r="AB426" s="5">
        <f t="shared" si="523"/>
        <v>1.2823265981092365E-3</v>
      </c>
      <c r="AC426" s="5">
        <f t="shared" si="524"/>
        <v>5.1251648512097065E-5</v>
      </c>
      <c r="AD426" s="5">
        <f t="shared" si="525"/>
        <v>2.1701295562660274E-7</v>
      </c>
      <c r="AE426" s="5">
        <f t="shared" si="526"/>
        <v>1.8829726701538851E-6</v>
      </c>
      <c r="AF426" s="5">
        <f t="shared" si="527"/>
        <v>8.1690654512052848E-6</v>
      </c>
      <c r="AG426" s="5">
        <f t="shared" si="528"/>
        <v>2.3627048656923948E-5</v>
      </c>
      <c r="AH426" s="5">
        <f t="shared" si="529"/>
        <v>2.5161407905842426E-2</v>
      </c>
      <c r="AI426" s="5">
        <f t="shared" si="530"/>
        <v>1.1831259335333747E-2</v>
      </c>
      <c r="AJ426" s="5">
        <f t="shared" si="531"/>
        <v>2.7816149633546369E-3</v>
      </c>
      <c r="AK426" s="5">
        <f t="shared" si="532"/>
        <v>4.3598524806517887E-4</v>
      </c>
      <c r="AL426" s="5">
        <f t="shared" si="533"/>
        <v>8.3641578574106842E-6</v>
      </c>
      <c r="AM426" s="5">
        <f t="shared" si="534"/>
        <v>2.0408528543026691E-8</v>
      </c>
      <c r="AN426" s="5">
        <f t="shared" si="535"/>
        <v>1.7708021796954839E-7</v>
      </c>
      <c r="AO426" s="5">
        <f t="shared" si="536"/>
        <v>7.6824263763144145E-7</v>
      </c>
      <c r="AP426" s="5">
        <f t="shared" si="537"/>
        <v>2.2219562675879369E-6</v>
      </c>
      <c r="AQ426" s="5">
        <f t="shared" si="538"/>
        <v>4.8198538585688152E-6</v>
      </c>
      <c r="AR426" s="5">
        <f t="shared" si="539"/>
        <v>4.3663976920175429E-2</v>
      </c>
      <c r="AS426" s="5">
        <f t="shared" si="540"/>
        <v>2.0531435939030639E-2</v>
      </c>
      <c r="AT426" s="5">
        <f t="shared" si="541"/>
        <v>4.8270896451914989E-3</v>
      </c>
      <c r="AU426" s="5">
        <f t="shared" si="542"/>
        <v>7.5658921314314105E-4</v>
      </c>
      <c r="AV426" s="5">
        <f t="shared" si="543"/>
        <v>8.8939808381450927E-5</v>
      </c>
      <c r="AW426" s="5">
        <f t="shared" si="544"/>
        <v>9.4792529030082757E-7</v>
      </c>
      <c r="AX426" s="5">
        <f t="shared" si="545"/>
        <v>1.5993977413656799E-9</v>
      </c>
      <c r="AY426" s="5">
        <f t="shared" si="546"/>
        <v>1.3877614942396758E-8</v>
      </c>
      <c r="AZ426" s="5">
        <f t="shared" si="547"/>
        <v>6.0206473820885939E-8</v>
      </c>
      <c r="BA426" s="5">
        <f t="shared" si="548"/>
        <v>1.741326832211891E-7</v>
      </c>
      <c r="BB426" s="5">
        <f t="shared" si="549"/>
        <v>3.7772754458290581E-7</v>
      </c>
      <c r="BC426" s="5">
        <f t="shared" si="550"/>
        <v>6.5549141170883665E-7</v>
      </c>
      <c r="BD426" s="5">
        <f t="shared" si="551"/>
        <v>6.3143753309968728E-2</v>
      </c>
      <c r="BE426" s="5">
        <f t="shared" si="552"/>
        <v>2.9691109639501157E-2</v>
      </c>
      <c r="BF426" s="5">
        <f t="shared" si="553"/>
        <v>6.9805954303772998E-3</v>
      </c>
      <c r="BG426" s="5">
        <f t="shared" si="554"/>
        <v>1.0941257760151341E-3</v>
      </c>
      <c r="BH426" s="5">
        <f t="shared" si="555"/>
        <v>1.2861845658587487E-4</v>
      </c>
      <c r="BI426" s="5">
        <f t="shared" si="556"/>
        <v>1.2095653159571497E-5</v>
      </c>
      <c r="BJ426" s="8">
        <f t="shared" si="557"/>
        <v>2.9461356998123798E-4</v>
      </c>
      <c r="BK426" s="8">
        <f t="shared" si="558"/>
        <v>1.2452018676850586E-3</v>
      </c>
      <c r="BL426" s="8">
        <f t="shared" si="559"/>
        <v>0.22468587541139778</v>
      </c>
      <c r="BM426" s="8">
        <f t="shared" si="560"/>
        <v>0.23228802806930393</v>
      </c>
      <c r="BN426" s="8">
        <f t="shared" si="561"/>
        <v>5.5380248678375769E-3</v>
      </c>
    </row>
    <row r="427" spans="1:66" x14ac:dyDescent="0.25">
      <c r="A427" t="s">
        <v>184</v>
      </c>
      <c r="B427" t="s">
        <v>196</v>
      </c>
      <c r="C427" t="s">
        <v>188</v>
      </c>
      <c r="D427" t="s">
        <v>510</v>
      </c>
      <c r="E427">
        <f>VLOOKUP(A427,home!$A$2:$E$405,3,FALSE)</f>
        <v>1.5952</v>
      </c>
      <c r="F427">
        <f>VLOOKUP(B427,home!$B$2:$E$405,3,FALSE)</f>
        <v>1.8806</v>
      </c>
      <c r="G427">
        <f>VLOOKUP(C427,away!$B$2:$E$405,4,FALSE)</f>
        <v>1.097</v>
      </c>
      <c r="H427">
        <f>VLOOKUP(A427,away!$A$2:$E$405,3,FALSE)</f>
        <v>1.1429</v>
      </c>
      <c r="I427">
        <f>VLOOKUP(C427,away!$B$2:$E$405,3,FALSE)</f>
        <v>0.65620000000000001</v>
      </c>
      <c r="J427">
        <f>VLOOKUP(B427,home!$B$2:$E$405,4,FALSE)</f>
        <v>1.1666000000000001</v>
      </c>
      <c r="K427" s="3">
        <f t="shared" si="506"/>
        <v>3.2909266326400002</v>
      </c>
      <c r="L427" s="3">
        <f t="shared" si="507"/>
        <v>0.8749161452680001</v>
      </c>
      <c r="M427" s="5">
        <f t="shared" si="508"/>
        <v>1.5516632313102156E-2</v>
      </c>
      <c r="N427" s="5">
        <f t="shared" si="509"/>
        <v>5.1064098528070291E-2</v>
      </c>
      <c r="O427" s="5">
        <f t="shared" si="510"/>
        <v>1.3575752130920231E-2</v>
      </c>
      <c r="P427" s="5">
        <f t="shared" si="511"/>
        <v>4.4676804245764618E-2</v>
      </c>
      <c r="Q427" s="5">
        <f t="shared" si="512"/>
        <v>8.4024100908889815E-2</v>
      </c>
      <c r="R427" s="5">
        <f t="shared" si="513"/>
        <v>5.938822361749284E-3</v>
      </c>
      <c r="S427" s="5">
        <f t="shared" si="514"/>
        <v>3.2159311333441652E-2</v>
      </c>
      <c r="T427" s="5">
        <f t="shared" si="515"/>
        <v>7.3514042476815339E-2</v>
      </c>
      <c r="U427" s="5">
        <f t="shared" si="516"/>
        <v>1.9544228676798701E-2</v>
      </c>
      <c r="V427" s="5">
        <f t="shared" si="517"/>
        <v>1.028842418989738E-2</v>
      </c>
      <c r="W427" s="5">
        <f t="shared" si="518"/>
        <v>9.2172383821565423E-2</v>
      </c>
      <c r="X427" s="5">
        <f t="shared" si="519"/>
        <v>8.0643106753326602E-2</v>
      </c>
      <c r="Y427" s="5">
        <f t="shared" si="520"/>
        <v>3.5277978051528172E-2</v>
      </c>
      <c r="Z427" s="5">
        <f t="shared" si="521"/>
        <v>1.7319905227243613E-3</v>
      </c>
      <c r="AA427" s="5">
        <f t="shared" si="522"/>
        <v>5.6998537387136748E-3</v>
      </c>
      <c r="AB427" s="5">
        <f t="shared" si="523"/>
        <v>9.3789002354427598E-3</v>
      </c>
      <c r="AC427" s="5">
        <f t="shared" si="524"/>
        <v>1.8514564897778489E-3</v>
      </c>
      <c r="AD427" s="5">
        <f t="shared" si="525"/>
        <v>7.5833138178076492E-2</v>
      </c>
      <c r="AE427" s="5">
        <f t="shared" si="526"/>
        <v>6.6347636938338297E-2</v>
      </c>
      <c r="AF427" s="5">
        <f t="shared" si="527"/>
        <v>2.902430937886586E-2</v>
      </c>
      <c r="AG427" s="5">
        <f t="shared" si="528"/>
        <v>8.4646122936077265E-3</v>
      </c>
      <c r="AH427" s="5">
        <f t="shared" si="529"/>
        <v>3.7883661794567663E-4</v>
      </c>
      <c r="AI427" s="5">
        <f t="shared" si="530"/>
        <v>1.2467235154166915E-3</v>
      </c>
      <c r="AJ427" s="5">
        <f t="shared" si="531"/>
        <v>2.0514378102116791E-3</v>
      </c>
      <c r="AK427" s="5">
        <f t="shared" si="532"/>
        <v>2.2503771082767652E-3</v>
      </c>
      <c r="AL427" s="5">
        <f t="shared" si="533"/>
        <v>2.132348243980997E-4</v>
      </c>
      <c r="AM427" s="5">
        <f t="shared" si="534"/>
        <v>4.9912258813380184E-2</v>
      </c>
      <c r="AN427" s="5">
        <f t="shared" si="535"/>
        <v>4.366904108262136E-2</v>
      </c>
      <c r="AO427" s="5">
        <f t="shared" si="536"/>
        <v>1.9103374545778509E-2</v>
      </c>
      <c r="AP427" s="5">
        <f t="shared" si="537"/>
        <v>5.5712836064011209E-3</v>
      </c>
      <c r="AQ427" s="5">
        <f t="shared" si="538"/>
        <v>1.2186014942768175E-3</v>
      </c>
      <c r="AR427" s="5">
        <f t="shared" si="539"/>
        <v>6.6290054691879515E-5</v>
      </c>
      <c r="AS427" s="5">
        <f t="shared" si="540"/>
        <v>2.1815570646466844E-4</v>
      </c>
      <c r="AT427" s="5">
        <f t="shared" si="541"/>
        <v>3.5896721223348601E-4</v>
      </c>
      <c r="AU427" s="5">
        <f t="shared" si="542"/>
        <v>3.9377825299457137E-4</v>
      </c>
      <c r="AV427" s="5">
        <f t="shared" si="543"/>
        <v>3.2397383503357172E-4</v>
      </c>
      <c r="AW427" s="5">
        <f t="shared" si="544"/>
        <v>1.7054549946041597E-5</v>
      </c>
      <c r="AX427" s="5">
        <f t="shared" si="545"/>
        <v>2.7376263637362248E-2</v>
      </c>
      <c r="AY427" s="5">
        <f t="shared" si="546"/>
        <v>2.3951935053441498E-2</v>
      </c>
      <c r="AZ427" s="5">
        <f t="shared" si="547"/>
        <v>1.0477967344333263E-2</v>
      </c>
      <c r="BA427" s="5">
        <f t="shared" si="548"/>
        <v>3.0557809330493475E-3</v>
      </c>
      <c r="BB427" s="5">
        <f t="shared" si="549"/>
        <v>6.6838801868174681E-4</v>
      </c>
      <c r="BC427" s="5">
        <f t="shared" si="550"/>
        <v>1.1695669376967003E-4</v>
      </c>
      <c r="BD427" s="5">
        <f t="shared" si="551"/>
        <v>9.6663731867706842E-6</v>
      </c>
      <c r="BE427" s="5">
        <f t="shared" si="552"/>
        <v>3.1811324961380827E-5</v>
      </c>
      <c r="BF427" s="5">
        <f t="shared" si="553"/>
        <v>5.2344368267486919E-5</v>
      </c>
      <c r="BG427" s="5">
        <f t="shared" si="554"/>
        <v>5.7420491866729593E-5</v>
      </c>
      <c r="BH427" s="5">
        <f t="shared" si="555"/>
        <v>4.7241656485877233E-5</v>
      </c>
      <c r="BI427" s="5">
        <f t="shared" si="556"/>
        <v>3.1093765099880697E-5</v>
      </c>
      <c r="BJ427" s="8">
        <f t="shared" si="557"/>
        <v>0.78148725855217982</v>
      </c>
      <c r="BK427" s="8">
        <f t="shared" si="558"/>
        <v>0.12865779844982325</v>
      </c>
      <c r="BL427" s="8">
        <f t="shared" si="559"/>
        <v>6.1655675236761784E-2</v>
      </c>
      <c r="BM427" s="8">
        <f t="shared" si="560"/>
        <v>0.73480163176949731</v>
      </c>
      <c r="BN427" s="8">
        <f t="shared" si="561"/>
        <v>0.21479621048849637</v>
      </c>
    </row>
    <row r="428" spans="1:66" x14ac:dyDescent="0.25">
      <c r="A428" t="s">
        <v>285</v>
      </c>
      <c r="B428" t="s">
        <v>302</v>
      </c>
      <c r="C428" t="s">
        <v>351</v>
      </c>
      <c r="D428" t="s">
        <v>510</v>
      </c>
      <c r="E428">
        <f>VLOOKUP(A428,home!$A$2:$E$405,3,FALSE)</f>
        <v>1.35</v>
      </c>
      <c r="F428">
        <f>VLOOKUP(B428,home!$B$2:$E$405,3,FALSE)</f>
        <v>0</v>
      </c>
      <c r="G428">
        <f>VLOOKUP(C428,away!$B$2:$E$405,4,FALSE)</f>
        <v>0.49380000000000002</v>
      </c>
      <c r="H428">
        <f>VLOOKUP(A428,away!$A$2:$E$405,3,FALSE)</f>
        <v>1.3</v>
      </c>
      <c r="I428">
        <f>VLOOKUP(C428,away!$B$2:$E$405,3,FALSE)</f>
        <v>0.76919999999999999</v>
      </c>
      <c r="J428">
        <f>VLOOKUP(B428,home!$B$2:$E$405,4,FALSE)</f>
        <v>2.3077000000000001</v>
      </c>
      <c r="K428" s="3">
        <f t="shared" si="506"/>
        <v>0</v>
      </c>
      <c r="L428" s="3">
        <f t="shared" si="507"/>
        <v>2.3076076920000004</v>
      </c>
      <c r="M428" s="5">
        <f t="shared" si="508"/>
        <v>9.9498999315382211E-2</v>
      </c>
      <c r="N428" s="5">
        <f t="shared" si="509"/>
        <v>0</v>
      </c>
      <c r="O428" s="5">
        <f t="shared" si="510"/>
        <v>0.22960465616647874</v>
      </c>
      <c r="P428" s="5">
        <f t="shared" si="511"/>
        <v>0</v>
      </c>
      <c r="Q428" s="5">
        <f t="shared" si="512"/>
        <v>0</v>
      </c>
      <c r="R428" s="5">
        <f t="shared" si="513"/>
        <v>0.26491873534439092</v>
      </c>
      <c r="S428" s="5">
        <f t="shared" si="514"/>
        <v>0</v>
      </c>
      <c r="T428" s="5">
        <f t="shared" si="515"/>
        <v>0</v>
      </c>
      <c r="U428" s="5">
        <f t="shared" si="516"/>
        <v>0</v>
      </c>
      <c r="V428" s="5">
        <f t="shared" si="517"/>
        <v>0</v>
      </c>
      <c r="W428" s="5">
        <f t="shared" si="518"/>
        <v>0</v>
      </c>
      <c r="X428" s="5">
        <f t="shared" si="519"/>
        <v>0</v>
      </c>
      <c r="Y428" s="5">
        <f t="shared" si="520"/>
        <v>0</v>
      </c>
      <c r="Z428" s="5">
        <f t="shared" si="521"/>
        <v>0.20377617047854291</v>
      </c>
      <c r="AA428" s="5">
        <f t="shared" si="522"/>
        <v>0</v>
      </c>
      <c r="AB428" s="5">
        <f t="shared" si="523"/>
        <v>0</v>
      </c>
      <c r="AC428" s="5">
        <f t="shared" si="524"/>
        <v>0</v>
      </c>
      <c r="AD428" s="5">
        <f t="shared" si="525"/>
        <v>0</v>
      </c>
      <c r="AE428" s="5">
        <f t="shared" si="526"/>
        <v>0</v>
      </c>
      <c r="AF428" s="5">
        <f t="shared" si="527"/>
        <v>0</v>
      </c>
      <c r="AG428" s="5">
        <f t="shared" si="528"/>
        <v>0</v>
      </c>
      <c r="AH428" s="5">
        <f t="shared" si="529"/>
        <v>0.11755886461064728</v>
      </c>
      <c r="AI428" s="5">
        <f t="shared" si="530"/>
        <v>0</v>
      </c>
      <c r="AJ428" s="5">
        <f t="shared" si="531"/>
        <v>0</v>
      </c>
      <c r="AK428" s="5">
        <f t="shared" si="532"/>
        <v>0</v>
      </c>
      <c r="AL428" s="5">
        <f t="shared" si="533"/>
        <v>0</v>
      </c>
      <c r="AM428" s="5">
        <f t="shared" si="534"/>
        <v>0</v>
      </c>
      <c r="AN428" s="5">
        <f t="shared" si="535"/>
        <v>0</v>
      </c>
      <c r="AO428" s="5">
        <f t="shared" si="536"/>
        <v>0</v>
      </c>
      <c r="AP428" s="5">
        <f t="shared" si="537"/>
        <v>0</v>
      </c>
      <c r="AQ428" s="5">
        <f t="shared" si="538"/>
        <v>0</v>
      </c>
      <c r="AR428" s="5">
        <f t="shared" si="539"/>
        <v>5.4255948047663274E-2</v>
      </c>
      <c r="AS428" s="5">
        <f t="shared" si="540"/>
        <v>0</v>
      </c>
      <c r="AT428" s="5">
        <f t="shared" si="541"/>
        <v>0</v>
      </c>
      <c r="AU428" s="5">
        <f t="shared" si="542"/>
        <v>0</v>
      </c>
      <c r="AV428" s="5">
        <f t="shared" si="543"/>
        <v>0</v>
      </c>
      <c r="AW428" s="5">
        <f t="shared" si="544"/>
        <v>0</v>
      </c>
      <c r="AX428" s="5">
        <f t="shared" si="545"/>
        <v>0</v>
      </c>
      <c r="AY428" s="5">
        <f t="shared" si="546"/>
        <v>0</v>
      </c>
      <c r="AZ428" s="5">
        <f t="shared" si="547"/>
        <v>0</v>
      </c>
      <c r="BA428" s="5">
        <f t="shared" si="548"/>
        <v>0</v>
      </c>
      <c r="BB428" s="5">
        <f t="shared" si="549"/>
        <v>0</v>
      </c>
      <c r="BC428" s="5">
        <f t="shared" si="550"/>
        <v>0</v>
      </c>
      <c r="BD428" s="5">
        <f t="shared" si="551"/>
        <v>2.0866907175256681E-2</v>
      </c>
      <c r="BE428" s="5">
        <f t="shared" si="552"/>
        <v>0</v>
      </c>
      <c r="BF428" s="5">
        <f t="shared" si="553"/>
        <v>0</v>
      </c>
      <c r="BG428" s="5">
        <f t="shared" si="554"/>
        <v>0</v>
      </c>
      <c r="BH428" s="5">
        <f t="shared" si="555"/>
        <v>0</v>
      </c>
      <c r="BI428" s="5">
        <f t="shared" si="556"/>
        <v>0</v>
      </c>
      <c r="BJ428" s="8">
        <f t="shared" si="557"/>
        <v>0</v>
      </c>
      <c r="BK428" s="8">
        <f t="shared" si="558"/>
        <v>9.9498999315382211E-2</v>
      </c>
      <c r="BL428" s="8">
        <f t="shared" si="559"/>
        <v>0.68720511134443685</v>
      </c>
      <c r="BM428" s="8">
        <f t="shared" si="560"/>
        <v>0.39645789031211015</v>
      </c>
      <c r="BN428" s="8">
        <f t="shared" si="561"/>
        <v>0.59402239082625186</v>
      </c>
    </row>
    <row r="429" spans="1:66" x14ac:dyDescent="0.25">
      <c r="A429" t="s">
        <v>285</v>
      </c>
      <c r="B429" t="s">
        <v>361</v>
      </c>
      <c r="C429" t="s">
        <v>322</v>
      </c>
      <c r="D429" t="s">
        <v>510</v>
      </c>
      <c r="E429">
        <f>VLOOKUP(A429,home!$A$2:$E$405,3,FALSE)</f>
        <v>1.35</v>
      </c>
      <c r="F429">
        <f>VLOOKUP(B429,home!$B$2:$E$405,3,FALSE)</f>
        <v>1.6667000000000001</v>
      </c>
      <c r="G429">
        <f>VLOOKUP(C429,away!$B$2:$E$405,4,FALSE)</f>
        <v>0.98770000000000002</v>
      </c>
      <c r="H429">
        <f>VLOOKUP(A429,away!$A$2:$E$405,3,FALSE)</f>
        <v>1.3</v>
      </c>
      <c r="I429">
        <f>VLOOKUP(C429,away!$B$2:$E$405,3,FALSE)</f>
        <v>0.51280000000000003</v>
      </c>
      <c r="J429">
        <f>VLOOKUP(B429,home!$B$2:$E$405,4,FALSE)</f>
        <v>0.3846</v>
      </c>
      <c r="K429" s="3">
        <f t="shared" si="506"/>
        <v>2.2223694465000001</v>
      </c>
      <c r="L429" s="3">
        <f t="shared" si="507"/>
        <v>0.25638974400000003</v>
      </c>
      <c r="M429" s="5">
        <f t="shared" si="508"/>
        <v>8.3847199474622006E-2</v>
      </c>
      <c r="N429" s="5">
        <f t="shared" si="509"/>
        <v>0.18633945428699078</v>
      </c>
      <c r="O429" s="5">
        <f t="shared" si="510"/>
        <v>2.1497562008415273E-2</v>
      </c>
      <c r="P429" s="5">
        <f t="shared" si="511"/>
        <v>4.7775524981741278E-2</v>
      </c>
      <c r="Q429" s="5">
        <f t="shared" si="512"/>
        <v>0.20705755494244596</v>
      </c>
      <c r="R429" s="5">
        <f t="shared" si="513"/>
        <v>2.755877209980859E-3</v>
      </c>
      <c r="S429" s="5">
        <f t="shared" si="514"/>
        <v>6.8055367429768155E-3</v>
      </c>
      <c r="T429" s="5">
        <f t="shared" si="515"/>
        <v>5.3087433504959661E-2</v>
      </c>
      <c r="U429" s="5">
        <f t="shared" si="516"/>
        <v>6.124577309767126E-3</v>
      </c>
      <c r="V429" s="5">
        <f t="shared" si="517"/>
        <v>4.3086059816153574E-4</v>
      </c>
      <c r="W429" s="5">
        <f t="shared" si="518"/>
        <v>0.15338612792369566</v>
      </c>
      <c r="X429" s="5">
        <f t="shared" si="519"/>
        <v>3.9326630071507579E-2</v>
      </c>
      <c r="Y429" s="5">
        <f t="shared" si="520"/>
        <v>5.0414723082082653E-3</v>
      </c>
      <c r="Z429" s="5">
        <f t="shared" si="521"/>
        <v>2.355262174541424E-4</v>
      </c>
      <c r="AA429" s="5">
        <f t="shared" si="522"/>
        <v>5.2342626951980113E-4</v>
      </c>
      <c r="AB429" s="5">
        <f t="shared" si="523"/>
        <v>5.8162327443814026E-4</v>
      </c>
      <c r="AC429" s="5">
        <f t="shared" si="524"/>
        <v>1.5343827372958928E-5</v>
      </c>
      <c r="AD429" s="5">
        <f t="shared" si="525"/>
        <v>8.5220161053640456E-2</v>
      </c>
      <c r="AE429" s="5">
        <f t="shared" si="526"/>
        <v>2.1849575276181647E-2</v>
      </c>
      <c r="AF429" s="5">
        <f t="shared" si="527"/>
        <v>2.8010035057844714E-3</v>
      </c>
      <c r="AG429" s="5">
        <f t="shared" si="528"/>
        <v>2.3938285726372789E-4</v>
      </c>
      <c r="AH429" s="5">
        <f t="shared" si="529"/>
        <v>1.5096626649588971E-5</v>
      </c>
      <c r="AI429" s="5">
        <f t="shared" si="530"/>
        <v>3.3550281811264187E-5</v>
      </c>
      <c r="AJ429" s="5">
        <f t="shared" si="531"/>
        <v>3.7280560609409117E-5</v>
      </c>
      <c r="AK429" s="5">
        <f t="shared" si="532"/>
        <v>2.7617059615580745E-5</v>
      </c>
      <c r="AL429" s="5">
        <f t="shared" si="533"/>
        <v>3.4971205362402099E-7</v>
      </c>
      <c r="AM429" s="5">
        <f t="shared" si="534"/>
        <v>3.7878136430283968E-2</v>
      </c>
      <c r="AN429" s="5">
        <f t="shared" si="535"/>
        <v>9.7115657025575799E-3</v>
      </c>
      <c r="AO429" s="5">
        <f t="shared" si="536"/>
        <v>1.2449729221589592E-3</v>
      </c>
      <c r="AP429" s="5">
        <f t="shared" si="537"/>
        <v>1.0639942959975591E-4</v>
      </c>
      <c r="AQ429" s="5">
        <f t="shared" si="538"/>
        <v>6.8199306292068579E-6</v>
      </c>
      <c r="AR429" s="5">
        <f t="shared" si="539"/>
        <v>7.7412404839033874E-7</v>
      </c>
      <c r="AS429" s="5">
        <f t="shared" si="540"/>
        <v>1.7203896329435762E-6</v>
      </c>
      <c r="AT429" s="5">
        <f t="shared" si="541"/>
        <v>1.9116706781645772E-6</v>
      </c>
      <c r="AU429" s="5">
        <f t="shared" si="542"/>
        <v>1.4161461689742972E-6</v>
      </c>
      <c r="AV429" s="5">
        <f t="shared" si="543"/>
        <v>7.8679999442662636E-7</v>
      </c>
      <c r="AW429" s="5">
        <f t="shared" si="544"/>
        <v>5.5350940821912702E-9</v>
      </c>
      <c r="AX429" s="5">
        <f t="shared" si="545"/>
        <v>1.4029868848836948E-2</v>
      </c>
      <c r="AY429" s="5">
        <f t="shared" si="546"/>
        <v>3.5971144825068802E-3</v>
      </c>
      <c r="AZ429" s="5">
        <f t="shared" si="547"/>
        <v>4.6113163065431581E-4</v>
      </c>
      <c r="BA429" s="5">
        <f t="shared" si="548"/>
        <v>3.9409806911254219E-5</v>
      </c>
      <c r="BB429" s="5">
        <f t="shared" si="549"/>
        <v>2.5260675762664744E-6</v>
      </c>
      <c r="BC429" s="5">
        <f t="shared" si="550"/>
        <v>1.2953156384113236E-7</v>
      </c>
      <c r="BD429" s="5">
        <f t="shared" si="551"/>
        <v>3.30795777651738E-8</v>
      </c>
      <c r="BE429" s="5">
        <f t="shared" si="552"/>
        <v>7.3515042928443005E-8</v>
      </c>
      <c r="BF429" s="5">
        <f t="shared" si="553"/>
        <v>8.1688792631153827E-8</v>
      </c>
      <c r="BG429" s="5">
        <f t="shared" si="554"/>
        <v>6.0514225621650203E-8</v>
      </c>
      <c r="BH429" s="5">
        <f t="shared" si="555"/>
        <v>3.3621241525040732E-8</v>
      </c>
      <c r="BI429" s="5">
        <f t="shared" si="556"/>
        <v>1.4943763983729522E-8</v>
      </c>
      <c r="BJ429" s="8">
        <f t="shared" si="557"/>
        <v>0.82142687051395735</v>
      </c>
      <c r="BK429" s="8">
        <f t="shared" si="558"/>
        <v>0.14247192981943507</v>
      </c>
      <c r="BL429" s="8">
        <f t="shared" si="559"/>
        <v>3.1603517093974402E-2</v>
      </c>
      <c r="BM429" s="8">
        <f t="shared" si="560"/>
        <v>0.44286756179321202</v>
      </c>
      <c r="BN429" s="8">
        <f t="shared" si="561"/>
        <v>0.54927317290419608</v>
      </c>
    </row>
    <row r="430" spans="1:66" x14ac:dyDescent="0.25">
      <c r="A430" t="s">
        <v>285</v>
      </c>
      <c r="B430" t="s">
        <v>291</v>
      </c>
      <c r="C430" t="s">
        <v>347</v>
      </c>
      <c r="D430" t="s">
        <v>510</v>
      </c>
      <c r="E430">
        <f>VLOOKUP(A430,home!$A$2:$E$405,3,FALSE)</f>
        <v>1.35</v>
      </c>
      <c r="F430">
        <f>VLOOKUP(B430,home!$B$2:$E$405,3,FALSE)</f>
        <v>0.74070000000000003</v>
      </c>
      <c r="G430">
        <f>VLOOKUP(C430,away!$B$2:$E$405,4,FALSE)</f>
        <v>0.74070000000000003</v>
      </c>
      <c r="H430">
        <f>VLOOKUP(A430,away!$A$2:$E$405,3,FALSE)</f>
        <v>1.3</v>
      </c>
      <c r="I430">
        <f>VLOOKUP(C430,away!$B$2:$E$405,3,FALSE)</f>
        <v>2.1154000000000002</v>
      </c>
      <c r="J430">
        <f>VLOOKUP(B430,home!$B$2:$E$405,4,FALSE)</f>
        <v>1.0256000000000001</v>
      </c>
      <c r="K430" s="3">
        <f t="shared" si="506"/>
        <v>0.74065926150000005</v>
      </c>
      <c r="L430" s="3">
        <f t="shared" si="507"/>
        <v>2.8204205120000001</v>
      </c>
      <c r="M430" s="5">
        <f t="shared" si="508"/>
        <v>2.8408133797488154E-2</v>
      </c>
      <c r="N430" s="5">
        <f t="shared" si="509"/>
        <v>2.1040747399040768E-2</v>
      </c>
      <c r="O430" s="5">
        <f t="shared" si="510"/>
        <v>8.0122883270076051E-2</v>
      </c>
      <c r="P430" s="5">
        <f t="shared" si="511"/>
        <v>5.9343755552065239E-2</v>
      </c>
      <c r="Q430" s="5">
        <f t="shared" si="512"/>
        <v>7.79201221499079E-3</v>
      </c>
      <c r="R430" s="5">
        <f t="shared" si="513"/>
        <v>0.11299011172775209</v>
      </c>
      <c r="S430" s="5">
        <f t="shared" si="514"/>
        <v>3.0991839767864834E-2</v>
      </c>
      <c r="T430" s="5">
        <f t="shared" si="515"/>
        <v>2.1976751080914583E-2</v>
      </c>
      <c r="U430" s="5">
        <f t="shared" si="516"/>
        <v>8.3687172709079355E-2</v>
      </c>
      <c r="V430" s="5">
        <f t="shared" si="517"/>
        <v>7.1934490327616616E-3</v>
      </c>
      <c r="W430" s="5">
        <f t="shared" si="518"/>
        <v>1.9237420042513534E-3</v>
      </c>
      <c r="X430" s="5">
        <f t="shared" si="519"/>
        <v>5.4257614085865087E-3</v>
      </c>
      <c r="Y430" s="5">
        <f t="shared" si="520"/>
        <v>7.6514643849977023E-3</v>
      </c>
      <c r="Z430" s="5">
        <f t="shared" si="521"/>
        <v>0.10622654292337458</v>
      </c>
      <c r="AA430" s="5">
        <f t="shared" si="522"/>
        <v>7.8677672833324677E-2</v>
      </c>
      <c r="AB430" s="5">
        <f t="shared" si="523"/>
        <v>2.913667352863443E-2</v>
      </c>
      <c r="AC430" s="5">
        <f t="shared" si="524"/>
        <v>9.3918145947999852E-4</v>
      </c>
      <c r="AD430" s="5">
        <f t="shared" si="525"/>
        <v>3.5620933304633424E-4</v>
      </c>
      <c r="AE430" s="5">
        <f t="shared" si="526"/>
        <v>1.0046601094897206E-3</v>
      </c>
      <c r="AF430" s="5">
        <f t="shared" si="527"/>
        <v>1.4167819901964873E-3</v>
      </c>
      <c r="AG430" s="5">
        <f t="shared" si="528"/>
        <v>1.3319736620607851E-3</v>
      </c>
      <c r="AH430" s="5">
        <f t="shared" si="529"/>
        <v>7.4900880144983528E-2</v>
      </c>
      <c r="AI430" s="5">
        <f t="shared" si="530"/>
        <v>5.5476030573883513E-2</v>
      </c>
      <c r="AJ430" s="5">
        <f t="shared" si="531"/>
        <v>2.0544417917901989E-2</v>
      </c>
      <c r="AK430" s="5">
        <f t="shared" si="532"/>
        <v>5.0721378010068876E-3</v>
      </c>
      <c r="AL430" s="5">
        <f t="shared" si="533"/>
        <v>7.8476897282623974E-5</v>
      </c>
      <c r="AM430" s="5">
        <f t="shared" si="534"/>
        <v>5.2765948310701111E-5</v>
      </c>
      <c r="AN430" s="5">
        <f t="shared" si="535"/>
        <v>1.4882216295063319E-4</v>
      </c>
      <c r="AO430" s="5">
        <f t="shared" si="536"/>
        <v>2.0987054051308616E-4</v>
      </c>
      <c r="AP430" s="5">
        <f t="shared" si="537"/>
        <v>1.9730772577587842E-4</v>
      </c>
      <c r="AQ430" s="5">
        <f t="shared" si="538"/>
        <v>1.3912268923858964E-4</v>
      </c>
      <c r="AR430" s="5">
        <f t="shared" si="539"/>
        <v>4.2250395745553011E-2</v>
      </c>
      <c r="AS430" s="5">
        <f t="shared" si="540"/>
        <v>3.1293146910984039E-2</v>
      </c>
      <c r="AT430" s="5">
        <f t="shared" si="541"/>
        <v>1.1588779540550221E-2</v>
      </c>
      <c r="AU430" s="5">
        <f t="shared" si="542"/>
        <v>2.8611122987300796E-3</v>
      </c>
      <c r="AV430" s="5">
        <f t="shared" si="543"/>
        <v>5.2977733056149695E-4</v>
      </c>
      <c r="AW430" s="5">
        <f t="shared" si="544"/>
        <v>4.5537758090532311E-6</v>
      </c>
      <c r="AX430" s="5">
        <f t="shared" si="545"/>
        <v>6.513598051358508E-6</v>
      </c>
      <c r="AY430" s="5">
        <f t="shared" si="546"/>
        <v>1.8371085550974766E-5</v>
      </c>
      <c r="AZ430" s="5">
        <f t="shared" si="547"/>
        <v>2.5907093257838031E-5</v>
      </c>
      <c r="BA430" s="5">
        <f t="shared" si="548"/>
        <v>2.4356299076901094E-5</v>
      </c>
      <c r="BB430" s="5">
        <f t="shared" si="549"/>
        <v>1.7173751378224627E-5</v>
      </c>
      <c r="BC430" s="5">
        <f t="shared" si="550"/>
        <v>9.6874401310266008E-6</v>
      </c>
      <c r="BD430" s="5">
        <f t="shared" si="551"/>
        <v>1.9860647133479202E-2</v>
      </c>
      <c r="BE430" s="5">
        <f t="shared" si="552"/>
        <v>1.4709972238794798E-2</v>
      </c>
      <c r="BF430" s="5">
        <f t="shared" si="553"/>
        <v>5.4475385875356278E-3</v>
      </c>
      <c r="BG430" s="5">
        <f t="shared" si="554"/>
        <v>1.3449233024122977E-3</v>
      </c>
      <c r="BH430" s="5">
        <f t="shared" si="555"/>
        <v>2.4903247498470835E-4</v>
      </c>
      <c r="BI430" s="5">
        <f t="shared" si="556"/>
        <v>3.688964180233827E-5</v>
      </c>
      <c r="BJ430" s="8">
        <f t="shared" si="557"/>
        <v>7.0770001921810238E-2</v>
      </c>
      <c r="BK430" s="8">
        <f t="shared" si="558"/>
        <v>0.12697320759249348</v>
      </c>
      <c r="BL430" s="8">
        <f t="shared" si="559"/>
        <v>0.67078019571203051</v>
      </c>
      <c r="BM430" s="8">
        <f t="shared" si="560"/>
        <v>0.66503848687855405</v>
      </c>
      <c r="BN430" s="8">
        <f t="shared" si="561"/>
        <v>0.30969764396141308</v>
      </c>
    </row>
    <row r="431" spans="1:66" x14ac:dyDescent="0.25">
      <c r="A431" t="s">
        <v>287</v>
      </c>
      <c r="B431" t="s">
        <v>504</v>
      </c>
      <c r="C431" t="s">
        <v>505</v>
      </c>
      <c r="D431" t="s">
        <v>510</v>
      </c>
      <c r="E431">
        <f>VLOOKUP(A431,home!$A$2:$E$405,3,FALSE)</f>
        <v>1.2423999999999999</v>
      </c>
      <c r="F431">
        <f>VLOOKUP(B431,home!$B$2:$E$405,3,FALSE)</f>
        <v>0</v>
      </c>
      <c r="G431">
        <f>VLOOKUP(C431,away!$B$2:$E$405,4,FALSE)</f>
        <v>1.8781000000000001</v>
      </c>
      <c r="H431">
        <f>VLOOKUP(A431,away!$A$2:$E$405,3,FALSE)</f>
        <v>0.87880000000000003</v>
      </c>
      <c r="I431">
        <f>VLOOKUP(C431,away!$B$2:$E$405,3,FALSE)</f>
        <v>1.1378999999999999</v>
      </c>
      <c r="J431">
        <f>VLOOKUP(B431,home!$B$2:$E$405,4,FALSE)</f>
        <v>1.1378999999999999</v>
      </c>
      <c r="K431" s="3">
        <f t="shared" si="506"/>
        <v>0</v>
      </c>
      <c r="L431" s="3">
        <f t="shared" si="507"/>
        <v>1.1378846611079998</v>
      </c>
      <c r="M431" s="5">
        <f t="shared" si="508"/>
        <v>0.32049626347682986</v>
      </c>
      <c r="N431" s="5">
        <f t="shared" si="509"/>
        <v>0</v>
      </c>
      <c r="O431" s="5">
        <f t="shared" si="510"/>
        <v>0.36468778215271275</v>
      </c>
      <c r="P431" s="5">
        <f t="shared" si="511"/>
        <v>0</v>
      </c>
      <c r="Q431" s="5">
        <f t="shared" si="512"/>
        <v>0</v>
      </c>
      <c r="R431" s="5">
        <f t="shared" si="513"/>
        <v>0.20748631670253384</v>
      </c>
      <c r="S431" s="5">
        <f t="shared" si="514"/>
        <v>0</v>
      </c>
      <c r="T431" s="5">
        <f t="shared" si="515"/>
        <v>0</v>
      </c>
      <c r="U431" s="5">
        <f t="shared" si="516"/>
        <v>0</v>
      </c>
      <c r="V431" s="5">
        <f t="shared" si="517"/>
        <v>0</v>
      </c>
      <c r="W431" s="5">
        <f t="shared" si="518"/>
        <v>0</v>
      </c>
      <c r="X431" s="5">
        <f t="shared" si="519"/>
        <v>0</v>
      </c>
      <c r="Y431" s="5">
        <f t="shared" si="520"/>
        <v>0</v>
      </c>
      <c r="Z431" s="5">
        <f t="shared" si="521"/>
        <v>7.8698499055203278E-2</v>
      </c>
      <c r="AA431" s="5">
        <f t="shared" si="522"/>
        <v>0</v>
      </c>
      <c r="AB431" s="5">
        <f t="shared" si="523"/>
        <v>0</v>
      </c>
      <c r="AC431" s="5">
        <f t="shared" si="524"/>
        <v>0</v>
      </c>
      <c r="AD431" s="5">
        <f t="shared" si="525"/>
        <v>0</v>
      </c>
      <c r="AE431" s="5">
        <f t="shared" si="526"/>
        <v>0</v>
      </c>
      <c r="AF431" s="5">
        <f t="shared" si="527"/>
        <v>0</v>
      </c>
      <c r="AG431" s="5">
        <f t="shared" si="528"/>
        <v>0</v>
      </c>
      <c r="AH431" s="5">
        <f t="shared" si="529"/>
        <v>2.2387453731784558E-2</v>
      </c>
      <c r="AI431" s="5">
        <f t="shared" si="530"/>
        <v>0</v>
      </c>
      <c r="AJ431" s="5">
        <f t="shared" si="531"/>
        <v>0</v>
      </c>
      <c r="AK431" s="5">
        <f t="shared" si="532"/>
        <v>0</v>
      </c>
      <c r="AL431" s="5">
        <f t="shared" si="533"/>
        <v>0</v>
      </c>
      <c r="AM431" s="5">
        <f t="shared" si="534"/>
        <v>0</v>
      </c>
      <c r="AN431" s="5">
        <f t="shared" si="535"/>
        <v>0</v>
      </c>
      <c r="AO431" s="5">
        <f t="shared" si="536"/>
        <v>0</v>
      </c>
      <c r="AP431" s="5">
        <f t="shared" si="537"/>
        <v>0</v>
      </c>
      <c r="AQ431" s="5">
        <f t="shared" si="538"/>
        <v>0</v>
      </c>
      <c r="AR431" s="5">
        <f t="shared" si="539"/>
        <v>5.0948680405325311E-3</v>
      </c>
      <c r="AS431" s="5">
        <f t="shared" si="540"/>
        <v>0</v>
      </c>
      <c r="AT431" s="5">
        <f t="shared" si="541"/>
        <v>0</v>
      </c>
      <c r="AU431" s="5">
        <f t="shared" si="542"/>
        <v>0</v>
      </c>
      <c r="AV431" s="5">
        <f t="shared" si="543"/>
        <v>0</v>
      </c>
      <c r="AW431" s="5">
        <f t="shared" si="544"/>
        <v>0</v>
      </c>
      <c r="AX431" s="5">
        <f t="shared" si="545"/>
        <v>0</v>
      </c>
      <c r="AY431" s="5">
        <f t="shared" si="546"/>
        <v>0</v>
      </c>
      <c r="AZ431" s="5">
        <f t="shared" si="547"/>
        <v>0</v>
      </c>
      <c r="BA431" s="5">
        <f t="shared" si="548"/>
        <v>0</v>
      </c>
      <c r="BB431" s="5">
        <f t="shared" si="549"/>
        <v>0</v>
      </c>
      <c r="BC431" s="5">
        <f t="shared" si="550"/>
        <v>0</v>
      </c>
      <c r="BD431" s="5">
        <f t="shared" si="551"/>
        <v>9.6622869894855742E-4</v>
      </c>
      <c r="BE431" s="5">
        <f t="shared" si="552"/>
        <v>0</v>
      </c>
      <c r="BF431" s="5">
        <f t="shared" si="553"/>
        <v>0</v>
      </c>
      <c r="BG431" s="5">
        <f t="shared" si="554"/>
        <v>0</v>
      </c>
      <c r="BH431" s="5">
        <f t="shared" si="555"/>
        <v>0</v>
      </c>
      <c r="BI431" s="5">
        <f t="shared" si="556"/>
        <v>0</v>
      </c>
      <c r="BJ431" s="8">
        <f t="shared" si="557"/>
        <v>0</v>
      </c>
      <c r="BK431" s="8">
        <f t="shared" si="558"/>
        <v>0.32049626347682986</v>
      </c>
      <c r="BL431" s="8">
        <f t="shared" si="559"/>
        <v>0.60062264932651221</v>
      </c>
      <c r="BM431" s="8">
        <f t="shared" si="560"/>
        <v>0.10714704952646892</v>
      </c>
      <c r="BN431" s="8">
        <f t="shared" si="561"/>
        <v>0.89267036233207642</v>
      </c>
    </row>
    <row r="432" spans="1:66" x14ac:dyDescent="0.25">
      <c r="A432" t="s">
        <v>287</v>
      </c>
      <c r="B432" t="s">
        <v>435</v>
      </c>
      <c r="C432" t="s">
        <v>323</v>
      </c>
      <c r="D432" t="s">
        <v>510</v>
      </c>
      <c r="E432">
        <f>VLOOKUP(A432,home!$A$2:$E$405,3,FALSE)</f>
        <v>1.2423999999999999</v>
      </c>
      <c r="F432">
        <f>VLOOKUP(B432,home!$B$2:$E$405,3,FALSE)</f>
        <v>0.53659999999999997</v>
      </c>
      <c r="G432">
        <f>VLOOKUP(C432,away!$B$2:$E$405,4,FALSE)</f>
        <v>1.3414999999999999</v>
      </c>
      <c r="H432">
        <f>VLOOKUP(A432,away!$A$2:$E$405,3,FALSE)</f>
        <v>0.87880000000000003</v>
      </c>
      <c r="I432">
        <f>VLOOKUP(C432,away!$B$2:$E$405,3,FALSE)</f>
        <v>0.75860000000000005</v>
      </c>
      <c r="J432">
        <f>VLOOKUP(B432,home!$B$2:$E$405,4,FALSE)</f>
        <v>1.1378999999999999</v>
      </c>
      <c r="K432" s="3">
        <f t="shared" si="506"/>
        <v>0.89434027335999977</v>
      </c>
      <c r="L432" s="3">
        <f t="shared" si="507"/>
        <v>0.75858977407200001</v>
      </c>
      <c r="M432" s="5">
        <f t="shared" si="508"/>
        <v>0.19148801686592573</v>
      </c>
      <c r="N432" s="5">
        <f t="shared" si="509"/>
        <v>0.17125544534903628</v>
      </c>
      <c r="O432" s="5">
        <f t="shared" si="510"/>
        <v>0.14526085145181794</v>
      </c>
      <c r="P432" s="5">
        <f t="shared" si="511"/>
        <v>0.12991262959592517</v>
      </c>
      <c r="Q432" s="5">
        <f t="shared" si="512"/>
        <v>7.6580320903922777E-2</v>
      </c>
      <c r="R432" s="5">
        <f t="shared" si="513"/>
        <v>5.5096698242170443E-2</v>
      </c>
      <c r="S432" s="5">
        <f t="shared" si="514"/>
        <v>2.2034396204992066E-2</v>
      </c>
      <c r="T432" s="5">
        <f t="shared" si="515"/>
        <v>5.8093048332868047E-2</v>
      </c>
      <c r="U432" s="5">
        <f t="shared" si="516"/>
        <v>4.9275196167136132E-2</v>
      </c>
      <c r="V432" s="5">
        <f t="shared" si="517"/>
        <v>1.660995351272941E-3</v>
      </c>
      <c r="W432" s="5">
        <f t="shared" si="518"/>
        <v>2.2829621710403605E-2</v>
      </c>
      <c r="X432" s="5">
        <f t="shared" si="519"/>
        <v>1.73183175754443E-2</v>
      </c>
      <c r="Y432" s="5">
        <f t="shared" si="520"/>
        <v>6.5687493084317173E-3</v>
      </c>
      <c r="Z432" s="5">
        <f t="shared" si="521"/>
        <v>1.3931930623880415E-2</v>
      </c>
      <c r="AA432" s="5">
        <f t="shared" si="522"/>
        <v>1.2459886642593763E-2</v>
      </c>
      <c r="AB432" s="5">
        <f t="shared" si="523"/>
        <v>5.5716892129859565E-3</v>
      </c>
      <c r="AC432" s="5">
        <f t="shared" si="524"/>
        <v>7.0430084008063853E-5</v>
      </c>
      <c r="AD432" s="5">
        <f t="shared" si="525"/>
        <v>5.104362530296936E-3</v>
      </c>
      <c r="AE432" s="5">
        <f t="shared" si="526"/>
        <v>3.8721172186395353E-3</v>
      </c>
      <c r="AF432" s="5">
        <f t="shared" si="527"/>
        <v>1.4686742630340326E-3</v>
      </c>
      <c r="AG432" s="5">
        <f t="shared" si="528"/>
        <v>3.7137375912678268E-4</v>
      </c>
      <c r="AH432" s="5">
        <f t="shared" si="529"/>
        <v>2.6421550260890552E-3</v>
      </c>
      <c r="AI432" s="5">
        <f t="shared" si="530"/>
        <v>2.3629856482919832E-3</v>
      </c>
      <c r="AJ432" s="5">
        <f t="shared" si="531"/>
        <v>1.0566566153196041E-3</v>
      </c>
      <c r="AK432" s="5">
        <f t="shared" si="532"/>
        <v>3.1500352206419565E-4</v>
      </c>
      <c r="AL432" s="5">
        <f t="shared" si="533"/>
        <v>1.9112960833587592E-6</v>
      </c>
      <c r="AM432" s="5">
        <f t="shared" si="534"/>
        <v>9.1300739613486056E-4</v>
      </c>
      <c r="AN432" s="5">
        <f t="shared" si="535"/>
        <v>6.9259807436000893E-4</v>
      </c>
      <c r="AO432" s="5">
        <f t="shared" si="536"/>
        <v>2.6269890837573066E-4</v>
      </c>
      <c r="AP432" s="5">
        <f t="shared" si="537"/>
        <v>6.6426901851235527E-5</v>
      </c>
      <c r="AQ432" s="5">
        <f t="shared" si="538"/>
        <v>1.2597692116907919E-5</v>
      </c>
      <c r="AR432" s="5">
        <f t="shared" si="539"/>
        <v>4.0086235686081925E-4</v>
      </c>
      <c r="AS432" s="5">
        <f t="shared" si="540"/>
        <v>3.5850734981463889E-4</v>
      </c>
      <c r="AT432" s="5">
        <f t="shared" si="541"/>
        <v>1.6031378061739658E-4</v>
      </c>
      <c r="AU432" s="5">
        <f t="shared" si="542"/>
        <v>4.7791690126912503E-5</v>
      </c>
      <c r="AV432" s="5">
        <f t="shared" si="543"/>
        <v>1.068550830310983E-5</v>
      </c>
      <c r="AW432" s="5">
        <f t="shared" si="544"/>
        <v>3.6019297736030449E-8</v>
      </c>
      <c r="AX432" s="5">
        <f t="shared" si="545"/>
        <v>1.3608988070649207E-4</v>
      </c>
      <c r="AY432" s="5">
        <f t="shared" si="546"/>
        <v>1.0323639185862327E-4</v>
      </c>
      <c r="AZ432" s="5">
        <f t="shared" si="547"/>
        <v>3.9157035588020728E-5</v>
      </c>
      <c r="BA432" s="5">
        <f t="shared" si="548"/>
        <v>9.9013755933486375E-6</v>
      </c>
      <c r="BB432" s="5">
        <f t="shared" si="549"/>
        <v>1.8777705685900895E-6</v>
      </c>
      <c r="BC432" s="5">
        <f t="shared" si="550"/>
        <v>2.8489151027716149E-7</v>
      </c>
      <c r="BD432" s="5">
        <f t="shared" si="551"/>
        <v>5.0681680787503029E-5</v>
      </c>
      <c r="BE432" s="5">
        <f t="shared" si="552"/>
        <v>4.5326668249839707E-5</v>
      </c>
      <c r="BF432" s="5">
        <f t="shared" si="553"/>
        <v>2.0268732436529829E-5</v>
      </c>
      <c r="BG432" s="5">
        <f t="shared" si="554"/>
        <v>6.0423812359822615E-6</v>
      </c>
      <c r="BH432" s="5">
        <f t="shared" si="555"/>
        <v>1.3509862215834271E-6</v>
      </c>
      <c r="BI432" s="5">
        <f t="shared" si="556"/>
        <v>2.4164827734330314E-7</v>
      </c>
      <c r="BJ432" s="8">
        <f t="shared" si="557"/>
        <v>0.36569990726986812</v>
      </c>
      <c r="BK432" s="8">
        <f t="shared" si="558"/>
        <v>0.34527161579006599</v>
      </c>
      <c r="BL432" s="8">
        <f t="shared" si="559"/>
        <v>0.27514319531140069</v>
      </c>
      <c r="BM432" s="8">
        <f t="shared" si="560"/>
        <v>0.23034948621385593</v>
      </c>
      <c r="BN432" s="8">
        <f t="shared" si="561"/>
        <v>0.7695939624087984</v>
      </c>
    </row>
    <row r="433" spans="1:66" x14ac:dyDescent="0.25">
      <c r="A433" t="s">
        <v>287</v>
      </c>
      <c r="B433" t="s">
        <v>438</v>
      </c>
      <c r="C433" t="s">
        <v>333</v>
      </c>
      <c r="D433" t="s">
        <v>510</v>
      </c>
      <c r="E433">
        <f>VLOOKUP(A433,home!$A$2:$E$405,3,FALSE)</f>
        <v>1.2423999999999999</v>
      </c>
      <c r="F433">
        <f>VLOOKUP(B433,home!$B$2:$E$405,3,FALSE)</f>
        <v>0.53659999999999997</v>
      </c>
      <c r="G433">
        <f>VLOOKUP(C433,away!$B$2:$E$405,4,FALSE)</f>
        <v>1.2073</v>
      </c>
      <c r="H433">
        <f>VLOOKUP(A433,away!$A$2:$E$405,3,FALSE)</f>
        <v>0.87880000000000003</v>
      </c>
      <c r="I433">
        <f>VLOOKUP(C433,away!$B$2:$E$405,3,FALSE)</f>
        <v>1.1378999999999999</v>
      </c>
      <c r="J433">
        <f>VLOOKUP(B433,home!$B$2:$E$405,4,FALSE)</f>
        <v>0</v>
      </c>
      <c r="K433" s="3">
        <f t="shared" si="506"/>
        <v>0.80487291243199988</v>
      </c>
      <c r="L433" s="3">
        <f t="shared" si="507"/>
        <v>0</v>
      </c>
      <c r="M433" s="5">
        <f t="shared" si="508"/>
        <v>0.44714474948729249</v>
      </c>
      <c r="N433" s="5">
        <f t="shared" si="509"/>
        <v>0.35989469679851405</v>
      </c>
      <c r="O433" s="5">
        <f t="shared" si="510"/>
        <v>0</v>
      </c>
      <c r="P433" s="5">
        <f t="shared" si="511"/>
        <v>0</v>
      </c>
      <c r="Q433" s="5">
        <f t="shared" si="512"/>
        <v>0.14483474639052579</v>
      </c>
      <c r="R433" s="5">
        <f t="shared" si="513"/>
        <v>0</v>
      </c>
      <c r="S433" s="5">
        <f t="shared" si="514"/>
        <v>0</v>
      </c>
      <c r="T433" s="5">
        <f t="shared" si="515"/>
        <v>0</v>
      </c>
      <c r="U433" s="5">
        <f t="shared" si="516"/>
        <v>0</v>
      </c>
      <c r="V433" s="5">
        <f t="shared" si="517"/>
        <v>0</v>
      </c>
      <c r="W433" s="5">
        <f t="shared" si="518"/>
        <v>3.8857854716230857E-2</v>
      </c>
      <c r="X433" s="5">
        <f t="shared" si="519"/>
        <v>0</v>
      </c>
      <c r="Y433" s="5">
        <f t="shared" si="520"/>
        <v>0</v>
      </c>
      <c r="Z433" s="5">
        <f t="shared" si="521"/>
        <v>0</v>
      </c>
      <c r="AA433" s="5">
        <f t="shared" si="522"/>
        <v>0</v>
      </c>
      <c r="AB433" s="5">
        <f t="shared" si="523"/>
        <v>0</v>
      </c>
      <c r="AC433" s="5">
        <f t="shared" si="524"/>
        <v>0</v>
      </c>
      <c r="AD433" s="5">
        <f t="shared" si="525"/>
        <v>7.8189086740780619E-3</v>
      </c>
      <c r="AE433" s="5">
        <f t="shared" si="526"/>
        <v>0</v>
      </c>
      <c r="AF433" s="5">
        <f t="shared" si="527"/>
        <v>0</v>
      </c>
      <c r="AG433" s="5">
        <f t="shared" si="528"/>
        <v>0</v>
      </c>
      <c r="AH433" s="5">
        <f t="shared" si="529"/>
        <v>0</v>
      </c>
      <c r="AI433" s="5">
        <f t="shared" si="530"/>
        <v>0</v>
      </c>
      <c r="AJ433" s="5">
        <f t="shared" si="531"/>
        <v>0</v>
      </c>
      <c r="AK433" s="5">
        <f t="shared" si="532"/>
        <v>0</v>
      </c>
      <c r="AL433" s="5">
        <f t="shared" si="533"/>
        <v>0</v>
      </c>
      <c r="AM433" s="5">
        <f t="shared" si="534"/>
        <v>1.2586455593090076E-3</v>
      </c>
      <c r="AN433" s="5">
        <f t="shared" si="535"/>
        <v>0</v>
      </c>
      <c r="AO433" s="5">
        <f t="shared" si="536"/>
        <v>0</v>
      </c>
      <c r="AP433" s="5">
        <f t="shared" si="537"/>
        <v>0</v>
      </c>
      <c r="AQ433" s="5">
        <f t="shared" si="538"/>
        <v>0</v>
      </c>
      <c r="AR433" s="5">
        <f t="shared" si="539"/>
        <v>0</v>
      </c>
      <c r="AS433" s="5">
        <f t="shared" si="540"/>
        <v>0</v>
      </c>
      <c r="AT433" s="5">
        <f t="shared" si="541"/>
        <v>0</v>
      </c>
      <c r="AU433" s="5">
        <f t="shared" si="542"/>
        <v>0</v>
      </c>
      <c r="AV433" s="5">
        <f t="shared" si="543"/>
        <v>0</v>
      </c>
      <c r="AW433" s="5">
        <f t="shared" si="544"/>
        <v>0</v>
      </c>
      <c r="AX433" s="5">
        <f t="shared" si="545"/>
        <v>1.6884161950677398E-4</v>
      </c>
      <c r="AY433" s="5">
        <f t="shared" si="546"/>
        <v>0</v>
      </c>
      <c r="AZ433" s="5">
        <f t="shared" si="547"/>
        <v>0</v>
      </c>
      <c r="BA433" s="5">
        <f t="shared" si="548"/>
        <v>0</v>
      </c>
      <c r="BB433" s="5">
        <f t="shared" si="549"/>
        <v>0</v>
      </c>
      <c r="BC433" s="5">
        <f t="shared" si="550"/>
        <v>0</v>
      </c>
      <c r="BD433" s="5">
        <f t="shared" si="551"/>
        <v>0</v>
      </c>
      <c r="BE433" s="5">
        <f t="shared" si="552"/>
        <v>0</v>
      </c>
      <c r="BF433" s="5">
        <f t="shared" si="553"/>
        <v>0</v>
      </c>
      <c r="BG433" s="5">
        <f t="shared" si="554"/>
        <v>0</v>
      </c>
      <c r="BH433" s="5">
        <f t="shared" si="555"/>
        <v>0</v>
      </c>
      <c r="BI433" s="5">
        <f t="shared" si="556"/>
        <v>0</v>
      </c>
      <c r="BJ433" s="8">
        <f t="shared" si="557"/>
        <v>0.5528336937581646</v>
      </c>
      <c r="BK433" s="8">
        <f t="shared" si="558"/>
        <v>0.44714474948729249</v>
      </c>
      <c r="BL433" s="8">
        <f t="shared" si="559"/>
        <v>0</v>
      </c>
      <c r="BM433" s="8">
        <f t="shared" si="560"/>
        <v>4.81042505691247E-2</v>
      </c>
      <c r="BN433" s="8">
        <f t="shared" si="561"/>
        <v>0.95187419267633233</v>
      </c>
    </row>
    <row r="434" spans="1:66" x14ac:dyDescent="0.25">
      <c r="A434" t="s">
        <v>34</v>
      </c>
      <c r="B434" t="s">
        <v>206</v>
      </c>
      <c r="C434" t="s">
        <v>492</v>
      </c>
      <c r="D434" t="s">
        <v>510</v>
      </c>
      <c r="E434">
        <f>VLOOKUP(A434,home!$A$2:$E$405,3,FALSE)</f>
        <v>1.4921</v>
      </c>
      <c r="F434">
        <f>VLOOKUP(B434,home!$B$2:$E$405,3,FALSE)</f>
        <v>1.5638000000000001</v>
      </c>
      <c r="G434">
        <f>VLOOKUP(C434,away!$B$2:$E$405,4,FALSE)</f>
        <v>1.5638000000000001</v>
      </c>
      <c r="H434">
        <f>VLOOKUP(A434,away!$A$2:$E$405,3,FALSE)</f>
        <v>1.2222</v>
      </c>
      <c r="I434">
        <f>VLOOKUP(C434,away!$B$2:$E$405,3,FALSE)</f>
        <v>0.54549999999999998</v>
      </c>
      <c r="J434">
        <f>VLOOKUP(B434,home!$B$2:$E$405,4,FALSE)</f>
        <v>0.81820000000000004</v>
      </c>
      <c r="K434" s="3">
        <f t="shared" si="506"/>
        <v>3.6488864435240007</v>
      </c>
      <c r="L434" s="3">
        <f t="shared" si="507"/>
        <v>0.54550220382000003</v>
      </c>
      <c r="M434" s="5">
        <f t="shared" si="508"/>
        <v>1.5079958817455793E-2</v>
      </c>
      <c r="N434" s="5">
        <f t="shared" si="509"/>
        <v>5.502505729791466E-2</v>
      </c>
      <c r="O434" s="5">
        <f t="shared" si="510"/>
        <v>8.2261507684369753E-3</v>
      </c>
      <c r="P434" s="5">
        <f t="shared" si="511"/>
        <v>3.001629002133422E-2</v>
      </c>
      <c r="Q434" s="5">
        <f t="shared" si="512"/>
        <v>0.10039009281424614</v>
      </c>
      <c r="R434" s="5">
        <f t="shared" si="513"/>
        <v>2.2436916865689782E-3</v>
      </c>
      <c r="S434" s="5">
        <f t="shared" si="514"/>
        <v>1.4936673195717266E-2</v>
      </c>
      <c r="T434" s="5">
        <f t="shared" si="515"/>
        <v>5.4763016871865612E-2</v>
      </c>
      <c r="U434" s="5">
        <f t="shared" si="516"/>
        <v>8.1869761785690453E-3</v>
      </c>
      <c r="V434" s="5">
        <f t="shared" si="517"/>
        <v>3.3034537208826886E-3</v>
      </c>
      <c r="W434" s="5">
        <f t="shared" si="518"/>
        <v>0.12210401624467296</v>
      </c>
      <c r="X434" s="5">
        <f t="shared" si="519"/>
        <v>6.6608009956742167E-2</v>
      </c>
      <c r="Y434" s="5">
        <f t="shared" si="520"/>
        <v>1.8167408111733677E-2</v>
      </c>
      <c r="Z434" s="5">
        <f t="shared" si="521"/>
        <v>4.079795865719968E-4</v>
      </c>
      <c r="AA434" s="5">
        <f t="shared" si="522"/>
        <v>1.4886711826770855E-3</v>
      </c>
      <c r="AB434" s="5">
        <f t="shared" si="523"/>
        <v>2.7159960486676303E-3</v>
      </c>
      <c r="AC434" s="5">
        <f t="shared" si="524"/>
        <v>4.1096525095981554E-4</v>
      </c>
      <c r="AD434" s="5">
        <f t="shared" si="525"/>
        <v>0.11138592239375537</v>
      </c>
      <c r="AE434" s="5">
        <f t="shared" si="526"/>
        <v>6.0761266140317037E-2</v>
      </c>
      <c r="AF434" s="5">
        <f t="shared" si="527"/>
        <v>1.6572702293218243E-2</v>
      </c>
      <c r="AG434" s="5">
        <f t="shared" si="528"/>
        <v>3.0134818747344404E-3</v>
      </c>
      <c r="AH434" s="5">
        <f t="shared" si="529"/>
        <v>5.5638440897149185E-5</v>
      </c>
      <c r="AI434" s="5">
        <f t="shared" si="530"/>
        <v>2.0301835272841897E-4</v>
      </c>
      <c r="AJ434" s="5">
        <f t="shared" si="531"/>
        <v>3.7039545752865107E-4</v>
      </c>
      <c r="AK434" s="5">
        <f t="shared" si="532"/>
        <v>4.5051032123972145E-4</v>
      </c>
      <c r="AL434" s="5">
        <f t="shared" si="533"/>
        <v>3.2720652120670538E-5</v>
      </c>
      <c r="AM434" s="5">
        <f t="shared" si="534"/>
        <v>8.1286916444398088E-2</v>
      </c>
      <c r="AN434" s="5">
        <f t="shared" si="535"/>
        <v>4.4342192062151349E-2</v>
      </c>
      <c r="AO434" s="5">
        <f t="shared" si="536"/>
        <v>1.2094381746056634E-2</v>
      </c>
      <c r="AP434" s="5">
        <f t="shared" si="537"/>
        <v>2.1991706321047582E-3</v>
      </c>
      <c r="AQ434" s="5">
        <f t="shared" si="538"/>
        <v>2.9991310659734197E-4</v>
      </c>
      <c r="AR434" s="5">
        <f t="shared" si="539"/>
        <v>6.0701784253007415E-6</v>
      </c>
      <c r="AS434" s="5">
        <f t="shared" si="540"/>
        <v>2.2149391765851738E-5</v>
      </c>
      <c r="AT434" s="5">
        <f t="shared" si="541"/>
        <v>4.0410307673359291E-5</v>
      </c>
      <c r="AU434" s="5">
        <f t="shared" si="542"/>
        <v>4.9150874615984856E-5</v>
      </c>
      <c r="AV434" s="5">
        <f t="shared" si="543"/>
        <v>4.4836490018403765E-5</v>
      </c>
      <c r="AW434" s="5">
        <f t="shared" si="544"/>
        <v>1.8091572095975448E-6</v>
      </c>
      <c r="AX434" s="5">
        <f t="shared" si="545"/>
        <v>4.9434454574972093E-2</v>
      </c>
      <c r="AY434" s="5">
        <f t="shared" si="546"/>
        <v>2.6966603915286953E-2</v>
      </c>
      <c r="AZ434" s="5">
        <f t="shared" si="547"/>
        <v>7.3551709326650366E-3</v>
      </c>
      <c r="BA434" s="5">
        <f t="shared" si="548"/>
        <v>1.3374206510805276E-3</v>
      </c>
      <c r="BB434" s="5">
        <f t="shared" si="549"/>
        <v>1.8239147814970175E-4</v>
      </c>
      <c r="BC434" s="5">
        <f t="shared" si="550"/>
        <v>1.9898990657729943E-5</v>
      </c>
      <c r="BD434" s="5">
        <f t="shared" si="551"/>
        <v>5.5188261809702827E-7</v>
      </c>
      <c r="BE434" s="5">
        <f t="shared" si="552"/>
        <v>2.0137570035907797E-6</v>
      </c>
      <c r="BF434" s="5">
        <f t="shared" si="553"/>
        <v>3.6739853154769559E-6</v>
      </c>
      <c r="BG434" s="5">
        <f t="shared" si="554"/>
        <v>4.4686517371167032E-6</v>
      </c>
      <c r="BH434" s="5">
        <f t="shared" si="555"/>
        <v>4.0764006860987782E-6</v>
      </c>
      <c r="BI434" s="5">
        <f t="shared" si="556"/>
        <v>2.9748646403755538E-6</v>
      </c>
      <c r="BJ434" s="8">
        <f t="shared" si="557"/>
        <v>0.83430948853332065</v>
      </c>
      <c r="BK434" s="8">
        <f t="shared" si="558"/>
        <v>9.0746665573757421E-2</v>
      </c>
      <c r="BL434" s="8">
        <f t="shared" si="559"/>
        <v>2.4121425221813306E-2</v>
      </c>
      <c r="BM434" s="8">
        <f t="shared" si="560"/>
        <v>0.71163952275142894</v>
      </c>
      <c r="BN434" s="8">
        <f t="shared" si="561"/>
        <v>0.21098124140595678</v>
      </c>
    </row>
    <row r="435" spans="1:66" x14ac:dyDescent="0.25">
      <c r="A435" t="s">
        <v>34</v>
      </c>
      <c r="B435" t="s">
        <v>493</v>
      </c>
      <c r="C435" t="s">
        <v>208</v>
      </c>
      <c r="D435" t="s">
        <v>510</v>
      </c>
      <c r="E435">
        <f>VLOOKUP(A435,home!$A$2:$E$405,3,FALSE)</f>
        <v>1.4921</v>
      </c>
      <c r="F435">
        <f>VLOOKUP(B435,home!$B$2:$E$405,3,FALSE)</f>
        <v>0.16750000000000001</v>
      </c>
      <c r="G435">
        <f>VLOOKUP(C435,away!$B$2:$E$405,4,FALSE)</f>
        <v>1.3404</v>
      </c>
      <c r="H435">
        <f>VLOOKUP(A435,away!$A$2:$E$405,3,FALSE)</f>
        <v>1.2222</v>
      </c>
      <c r="I435">
        <f>VLOOKUP(C435,away!$B$2:$E$405,3,FALSE)</f>
        <v>0.81820000000000004</v>
      </c>
      <c r="J435">
        <f>VLOOKUP(B435,home!$B$2:$E$405,4,FALSE)</f>
        <v>1.0226999999999999</v>
      </c>
      <c r="K435" s="3">
        <f t="shared" si="506"/>
        <v>0.33500181570000004</v>
      </c>
      <c r="L435" s="3">
        <f t="shared" si="507"/>
        <v>1.0227041317080001</v>
      </c>
      <c r="M435" s="5">
        <f t="shared" si="508"/>
        <v>0.2572502461523471</v>
      </c>
      <c r="N435" s="5">
        <f t="shared" si="509"/>
        <v>8.6179299550308217E-2</v>
      </c>
      <c r="O435" s="5">
        <f t="shared" si="510"/>
        <v>0.26309088962290539</v>
      </c>
      <c r="P435" s="5">
        <f t="shared" si="511"/>
        <v>8.81359257178016E-2</v>
      </c>
      <c r="Q435" s="5">
        <f t="shared" si="512"/>
        <v>1.4435110912553723E-2</v>
      </c>
      <c r="R435" s="5">
        <f t="shared" si="513"/>
        <v>0.13453206991603939</v>
      </c>
      <c r="S435" s="5">
        <f t="shared" si="514"/>
        <v>7.5490126037951015E-3</v>
      </c>
      <c r="T435" s="5">
        <f t="shared" si="515"/>
        <v>1.4762847571931931E-2</v>
      </c>
      <c r="U435" s="5">
        <f t="shared" si="516"/>
        <v>4.5068487691752541E-2</v>
      </c>
      <c r="V435" s="5">
        <f t="shared" si="517"/>
        <v>2.8737223947939621E-4</v>
      </c>
      <c r="W435" s="5">
        <f t="shared" si="518"/>
        <v>1.6119294551787933E-3</v>
      </c>
      <c r="X435" s="5">
        <f t="shared" si="519"/>
        <v>1.6485269138331775E-3</v>
      </c>
      <c r="Y435" s="5">
        <f t="shared" si="520"/>
        <v>8.429776430045145E-4</v>
      </c>
      <c r="Z435" s="5">
        <f t="shared" si="521"/>
        <v>4.5862167916787683E-2</v>
      </c>
      <c r="AA435" s="5">
        <f t="shared" si="522"/>
        <v>1.536390952406216E-2</v>
      </c>
      <c r="AB435" s="5">
        <f t="shared" si="523"/>
        <v>2.5734687934056734E-3</v>
      </c>
      <c r="AC435" s="5">
        <f t="shared" si="524"/>
        <v>6.1534971129616722E-6</v>
      </c>
      <c r="AD435" s="5">
        <f t="shared" si="525"/>
        <v>1.3499982356630192E-4</v>
      </c>
      <c r="AE435" s="5">
        <f t="shared" si="526"/>
        <v>1.3806487734110802E-4</v>
      </c>
      <c r="AF435" s="5">
        <f t="shared" si="527"/>
        <v>7.059976025025471E-5</v>
      </c>
      <c r="AG435" s="5">
        <f t="shared" si="528"/>
        <v>2.4067555501843247E-5</v>
      </c>
      <c r="AH435" s="5">
        <f t="shared" si="529"/>
        <v>1.1725857154396209E-2</v>
      </c>
      <c r="AI435" s="5">
        <f t="shared" si="530"/>
        <v>3.9281834373615645E-3</v>
      </c>
      <c r="AJ435" s="5">
        <f t="shared" si="531"/>
        <v>6.5797429195939576E-4</v>
      </c>
      <c r="AK435" s="5">
        <f t="shared" si="532"/>
        <v>7.347419416343981E-5</v>
      </c>
      <c r="AL435" s="5">
        <f t="shared" si="533"/>
        <v>8.4329429816213026E-8</v>
      </c>
      <c r="AM435" s="5">
        <f t="shared" si="534"/>
        <v>9.0450372027781631E-6</v>
      </c>
      <c r="AN435" s="5">
        <f t="shared" si="535"/>
        <v>9.2503969187337995E-6</v>
      </c>
      <c r="AO435" s="5">
        <f t="shared" si="536"/>
        <v>4.730209574364005E-6</v>
      </c>
      <c r="AP435" s="5">
        <f t="shared" si="537"/>
        <v>1.6125349585156031E-6</v>
      </c>
      <c r="AQ435" s="5">
        <f t="shared" si="538"/>
        <v>4.1228654114937383E-7</v>
      </c>
      <c r="AR435" s="5">
        <f t="shared" si="539"/>
        <v>2.3984165119237638E-3</v>
      </c>
      <c r="AS435" s="5">
        <f t="shared" si="540"/>
        <v>8.0347388629932156E-4</v>
      </c>
      <c r="AT435" s="5">
        <f t="shared" si="541"/>
        <v>1.3458260538890405E-4</v>
      </c>
      <c r="AU435" s="5">
        <f t="shared" si="542"/>
        <v>1.5028472388973151E-5</v>
      </c>
      <c r="AV435" s="5">
        <f t="shared" si="543"/>
        <v>1.2586413843758309E-6</v>
      </c>
      <c r="AW435" s="5">
        <f t="shared" si="544"/>
        <v>8.0255320702877739E-10</v>
      </c>
      <c r="AX435" s="5">
        <f t="shared" si="545"/>
        <v>5.0501731433412184E-7</v>
      </c>
      <c r="AY435" s="5">
        <f t="shared" si="546"/>
        <v>5.164832939535842E-7</v>
      </c>
      <c r="AZ435" s="5">
        <f t="shared" si="547"/>
        <v>2.6410479934224407E-7</v>
      </c>
      <c r="BA435" s="5">
        <f t="shared" si="548"/>
        <v>9.0033689830408464E-8</v>
      </c>
      <c r="BB435" s="5">
        <f t="shared" si="549"/>
        <v>2.3019456645618811E-8</v>
      </c>
      <c r="BC435" s="5">
        <f t="shared" si="550"/>
        <v>4.7084186842295098E-9</v>
      </c>
      <c r="BD435" s="5">
        <f t="shared" si="551"/>
        <v>4.088117460501871E-4</v>
      </c>
      <c r="BE435" s="5">
        <f t="shared" si="552"/>
        <v>1.3695267720629999E-4</v>
      </c>
      <c r="BF435" s="5">
        <f t="shared" si="553"/>
        <v>2.293969776454325E-5</v>
      </c>
      <c r="BG435" s="5">
        <f t="shared" si="554"/>
        <v>2.561613467577073E-6</v>
      </c>
      <c r="BH435" s="5">
        <f t="shared" si="555"/>
        <v>2.1453629068997316E-7</v>
      </c>
      <c r="BI435" s="5">
        <f t="shared" si="556"/>
        <v>1.4374009382936811E-8</v>
      </c>
      <c r="BJ435" s="8">
        <f t="shared" si="557"/>
        <v>0.11987487789563819</v>
      </c>
      <c r="BK435" s="8">
        <f t="shared" si="558"/>
        <v>0.35322931102325994</v>
      </c>
      <c r="BL435" s="8">
        <f t="shared" si="559"/>
        <v>0.48093856938821977</v>
      </c>
      <c r="BM435" s="8">
        <f t="shared" si="560"/>
        <v>0.15628086867120938</v>
      </c>
      <c r="BN435" s="8">
        <f t="shared" si="561"/>
        <v>0.84362354187195532</v>
      </c>
    </row>
    <row r="436" spans="1:66" x14ac:dyDescent="0.25">
      <c r="A436" t="s">
        <v>34</v>
      </c>
      <c r="B436" t="s">
        <v>284</v>
      </c>
      <c r="C436" t="s">
        <v>270</v>
      </c>
      <c r="D436" t="s">
        <v>510</v>
      </c>
      <c r="E436">
        <f>VLOOKUP(A436,home!$A$2:$E$405,3,FALSE)</f>
        <v>1.4921</v>
      </c>
      <c r="F436">
        <f>VLOOKUP(B436,home!$B$2:$E$405,3,FALSE)</f>
        <v>1.117</v>
      </c>
      <c r="G436">
        <f>VLOOKUP(C436,away!$B$2:$E$405,4,FALSE)</f>
        <v>1.5638000000000001</v>
      </c>
      <c r="H436">
        <f>VLOOKUP(A436,away!$A$2:$E$405,3,FALSE)</f>
        <v>1.2222</v>
      </c>
      <c r="I436">
        <f>VLOOKUP(C436,away!$B$2:$E$405,3,FALSE)</f>
        <v>2.1819000000000002</v>
      </c>
      <c r="J436">
        <f>VLOOKUP(B436,home!$B$2:$E$405,4,FALSE)</f>
        <v>1.3636999999999999</v>
      </c>
      <c r="K436" s="3">
        <f t="shared" si="506"/>
        <v>2.6063474596599998</v>
      </c>
      <c r="L436" s="3">
        <f t="shared" si="507"/>
        <v>3.6366035820659999</v>
      </c>
      <c r="M436" s="5">
        <f t="shared" si="508"/>
        <v>1.9441098997939334E-3</v>
      </c>
      <c r="N436" s="5">
        <f t="shared" si="509"/>
        <v>5.0670258986277757E-3</v>
      </c>
      <c r="O436" s="5">
        <f t="shared" si="510"/>
        <v>7.0699570255205908E-3</v>
      </c>
      <c r="P436" s="5">
        <f t="shared" si="511"/>
        <v>1.842676453337096E-2</v>
      </c>
      <c r="Q436" s="5">
        <f t="shared" si="512"/>
        <v>6.6032150394599674E-3</v>
      </c>
      <c r="R436" s="5">
        <f t="shared" si="513"/>
        <v>1.2855315522030432E-2</v>
      </c>
      <c r="S436" s="5">
        <f t="shared" si="514"/>
        <v>4.3663381787764188E-2</v>
      </c>
      <c r="T436" s="5">
        <f t="shared" si="515"/>
        <v>2.4013275465652198E-2</v>
      </c>
      <c r="U436" s="5">
        <f t="shared" si="516"/>
        <v>3.3505418953971779E-2</v>
      </c>
      <c r="V436" s="5">
        <f t="shared" si="517"/>
        <v>4.5983617548180887E-2</v>
      </c>
      <c r="W436" s="5">
        <f t="shared" si="518"/>
        <v>5.7367575812283965E-3</v>
      </c>
      <c r="X436" s="5">
        <f t="shared" si="519"/>
        <v>2.0862313169339466E-2</v>
      </c>
      <c r="Y436" s="5">
        <f t="shared" si="520"/>
        <v>3.7933981400901297E-2</v>
      </c>
      <c r="Z436" s="5">
        <f t="shared" si="521"/>
        <v>1.558322882533484E-2</v>
      </c>
      <c r="AA436" s="5">
        <f t="shared" si="522"/>
        <v>4.0615308862211943E-2</v>
      </c>
      <c r="AB436" s="5">
        <f t="shared" si="523"/>
        <v>5.2928803538166203E-2</v>
      </c>
      <c r="AC436" s="5">
        <f t="shared" si="524"/>
        <v>2.7240271146795995E-2</v>
      </c>
      <c r="AD436" s="5">
        <f t="shared" si="525"/>
        <v>3.7379958871299693E-3</v>
      </c>
      <c r="AE436" s="5">
        <f t="shared" si="526"/>
        <v>1.359360923288482E-2</v>
      </c>
      <c r="AF436" s="5">
        <f t="shared" si="527"/>
        <v>2.4717284014757195E-2</v>
      </c>
      <c r="AG436" s="5">
        <f t="shared" si="528"/>
        <v>2.9962321195669567E-2</v>
      </c>
      <c r="AH436" s="5">
        <f t="shared" si="529"/>
        <v>1.4167506441591706E-2</v>
      </c>
      <c r="AI436" s="5">
        <f t="shared" si="530"/>
        <v>3.6925444423759224E-2</v>
      </c>
      <c r="AJ436" s="5">
        <f t="shared" si="531"/>
        <v>4.8120269135340697E-2</v>
      </c>
      <c r="AK436" s="5">
        <f t="shared" si="532"/>
        <v>4.1806047073016897E-2</v>
      </c>
      <c r="AL436" s="5">
        <f t="shared" si="533"/>
        <v>1.0327606732528709E-2</v>
      </c>
      <c r="AM436" s="5">
        <f t="shared" si="534"/>
        <v>1.9485032169281444E-3</v>
      </c>
      <c r="AN436" s="5">
        <f t="shared" si="535"/>
        <v>7.0859337783480136E-3</v>
      </c>
      <c r="AO436" s="5">
        <f t="shared" si="536"/>
        <v>1.2884366080311425E-2</v>
      </c>
      <c r="AP436" s="5">
        <f t="shared" si="537"/>
        <v>1.5618443946770068E-2</v>
      </c>
      <c r="AQ436" s="5">
        <f t="shared" si="538"/>
        <v>1.4199522300780264E-2</v>
      </c>
      <c r="AR436" s="5">
        <f t="shared" si="539"/>
        <v>1.0304320934887102E-2</v>
      </c>
      <c r="AS436" s="5">
        <f t="shared" si="540"/>
        <v>2.6856640692164355E-2</v>
      </c>
      <c r="AT436" s="5">
        <f t="shared" si="541"/>
        <v>3.4998868621511983E-2</v>
      </c>
      <c r="AU436" s="5">
        <f t="shared" si="542"/>
        <v>3.0406404107550609E-2</v>
      </c>
      <c r="AV436" s="5">
        <f t="shared" si="543"/>
        <v>1.9812413525777478E-2</v>
      </c>
      <c r="AW436" s="5">
        <f t="shared" si="544"/>
        <v>2.7191017892577662E-3</v>
      </c>
      <c r="AX436" s="5">
        <f t="shared" si="545"/>
        <v>8.4641273493000157E-4</v>
      </c>
      <c r="AY436" s="5">
        <f t="shared" si="546"/>
        <v>3.0780675837527231E-3</v>
      </c>
      <c r="AZ436" s="5">
        <f t="shared" si="547"/>
        <v>5.5968558004581958E-3</v>
      </c>
      <c r="BA436" s="5">
        <f t="shared" si="548"/>
        <v>6.7845152840843807E-3</v>
      </c>
      <c r="BB436" s="5">
        <f t="shared" si="549"/>
        <v>6.1681481461706962E-3</v>
      </c>
      <c r="BC436" s="5">
        <f t="shared" si="550"/>
        <v>4.4862219286156213E-3</v>
      </c>
      <c r="BD436" s="5">
        <f t="shared" si="551"/>
        <v>6.2454550704280146E-3</v>
      </c>
      <c r="BE436" s="5">
        <f t="shared" si="552"/>
        <v>1.6277825957230721E-2</v>
      </c>
      <c r="BF436" s="5">
        <f t="shared" si="553"/>
        <v>2.1212835166207953E-2</v>
      </c>
      <c r="BG436" s="5">
        <f t="shared" si="554"/>
        <v>1.8429339682544132E-2</v>
      </c>
      <c r="BH436" s="5">
        <f t="shared" si="555"/>
        <v>1.2008315666202533E-2</v>
      </c>
      <c r="BI436" s="5">
        <f t="shared" si="556"/>
        <v>6.2595686062804695E-3</v>
      </c>
      <c r="BJ436" s="8">
        <f t="shared" si="557"/>
        <v>0.25092476968680016</v>
      </c>
      <c r="BK436" s="8">
        <f t="shared" si="558"/>
        <v>0.15066381923218741</v>
      </c>
      <c r="BL436" s="8">
        <f t="shared" si="559"/>
        <v>0.49080605900639485</v>
      </c>
      <c r="BM436" s="8">
        <f t="shared" si="560"/>
        <v>0.85565252303741868</v>
      </c>
      <c r="BN436" s="8">
        <f t="shared" si="561"/>
        <v>5.1966387918803661E-2</v>
      </c>
    </row>
    <row r="437" spans="1:66" x14ac:dyDescent="0.25">
      <c r="A437" t="s">
        <v>59</v>
      </c>
      <c r="B437" t="s">
        <v>229</v>
      </c>
      <c r="C437" t="s">
        <v>232</v>
      </c>
      <c r="D437" t="s">
        <v>511</v>
      </c>
      <c r="E437">
        <f>VLOOKUP(A437,home!$A$2:$E$405,3,FALSE)</f>
        <v>1.806</v>
      </c>
      <c r="F437">
        <f>VLOOKUP(B437,home!$B$2:$E$405,3,FALSE)</f>
        <v>2.2147999999999999</v>
      </c>
      <c r="G437">
        <f>VLOOKUP(C437,away!$B$2:$E$405,4,FALSE)</f>
        <v>0.92279999999999995</v>
      </c>
      <c r="H437">
        <f>VLOOKUP(A437,away!$A$2:$E$405,3,FALSE)</f>
        <v>1.1493</v>
      </c>
      <c r="I437">
        <f>VLOOKUP(C437,away!$B$2:$E$405,3,FALSE)</f>
        <v>0.87009999999999998</v>
      </c>
      <c r="J437">
        <f>VLOOKUP(B437,home!$B$2:$E$405,4,FALSE)</f>
        <v>0.58009999999999995</v>
      </c>
      <c r="K437" s="3">
        <f t="shared" si="506"/>
        <v>3.6911342966399996</v>
      </c>
      <c r="L437" s="3">
        <f t="shared" si="507"/>
        <v>0.58010343999299996</v>
      </c>
      <c r="M437" s="5">
        <f t="shared" si="508"/>
        <v>1.3964488093707188E-2</v>
      </c>
      <c r="N437" s="5">
        <f t="shared" si="509"/>
        <v>5.1544800937703542E-2</v>
      </c>
      <c r="O437" s="5">
        <f t="shared" si="510"/>
        <v>8.1008475809008305E-3</v>
      </c>
      <c r="P437" s="5">
        <f t="shared" si="511"/>
        <v>2.9901316337716234E-2</v>
      </c>
      <c r="Q437" s="5">
        <f t="shared" si="512"/>
        <v>9.5129391277319592E-2</v>
      </c>
      <c r="R437" s="5">
        <f t="shared" si="513"/>
        <v>2.3496647742697716E-3</v>
      </c>
      <c r="S437" s="5">
        <f t="shared" si="514"/>
        <v>1.6006471428248743E-2</v>
      </c>
      <c r="T437" s="5">
        <f t="shared" si="515"/>
        <v>5.5184887124413176E-2</v>
      </c>
      <c r="U437" s="5">
        <f t="shared" si="516"/>
        <v>8.6729282339140373E-3</v>
      </c>
      <c r="V437" s="5">
        <f t="shared" si="517"/>
        <v>3.8081880140459056E-3</v>
      </c>
      <c r="W437" s="5">
        <f t="shared" si="518"/>
        <v>0.1170451195874001</v>
      </c>
      <c r="X437" s="5">
        <f t="shared" si="519"/>
        <v>6.789827650704286E-2</v>
      </c>
      <c r="Y437" s="5">
        <f t="shared" si="520"/>
        <v>1.9694011885665722E-2</v>
      </c>
      <c r="Z437" s="5">
        <f t="shared" si="521"/>
        <v>4.543495394614235E-4</v>
      </c>
      <c r="AA437" s="5">
        <f t="shared" si="522"/>
        <v>1.6770651677686494E-3</v>
      </c>
      <c r="AB437" s="5">
        <f t="shared" si="523"/>
        <v>3.0951363792255885E-3</v>
      </c>
      <c r="AC437" s="5">
        <f t="shared" si="524"/>
        <v>5.0964021075000524E-4</v>
      </c>
      <c r="AD437" s="5">
        <f t="shared" si="525"/>
        <v>0.10800731379084569</v>
      </c>
      <c r="AE437" s="5">
        <f t="shared" si="526"/>
        <v>6.2655414274472965E-2</v>
      </c>
      <c r="AF437" s="5">
        <f t="shared" si="527"/>
        <v>1.8173310677404138E-2</v>
      </c>
      <c r="AG437" s="5">
        <f t="shared" si="528"/>
        <v>3.5141333466745528E-3</v>
      </c>
      <c r="AH437" s="5">
        <f t="shared" si="529"/>
        <v>6.5892432700201745E-5</v>
      </c>
      <c r="AI437" s="5">
        <f t="shared" si="530"/>
        <v>2.4321781822875772E-4</v>
      </c>
      <c r="AJ437" s="5">
        <f t="shared" si="531"/>
        <v>4.4887481520906051E-4</v>
      </c>
      <c r="AK437" s="5">
        <f t="shared" si="532"/>
        <v>5.5228574177203509E-4</v>
      </c>
      <c r="AL437" s="5">
        <f t="shared" si="533"/>
        <v>4.3650474139251485E-5</v>
      </c>
      <c r="AM437" s="5">
        <f t="shared" si="534"/>
        <v>7.9733900044269751E-2</v>
      </c>
      <c r="AN437" s="5">
        <f t="shared" si="535"/>
        <v>4.6253909699738895E-2</v>
      </c>
      <c r="AO437" s="5">
        <f t="shared" si="536"/>
        <v>1.3416026064972058E-2</v>
      </c>
      <c r="AP437" s="5">
        <f t="shared" si="537"/>
        <v>2.5942276237753479E-3</v>
      </c>
      <c r="AQ437" s="5">
        <f t="shared" si="538"/>
        <v>3.7623009216923624E-4</v>
      </c>
      <c r="AR437" s="5">
        <f t="shared" si="539"/>
        <v>7.6448853757788564E-6</v>
      </c>
      <c r="AS437" s="5">
        <f t="shared" si="540"/>
        <v>2.8218298604418911E-5</v>
      </c>
      <c r="AT437" s="5">
        <f t="shared" si="541"/>
        <v>5.2078764885799648E-5</v>
      </c>
      <c r="AU437" s="5">
        <f t="shared" si="542"/>
        <v>6.4076571732208656E-5</v>
      </c>
      <c r="AV437" s="5">
        <f t="shared" si="543"/>
        <v>5.9128807882967115E-5</v>
      </c>
      <c r="AW437" s="5">
        <f t="shared" si="544"/>
        <v>2.5962813411073153E-6</v>
      </c>
      <c r="AX437" s="5">
        <f t="shared" si="545"/>
        <v>4.9051422176378298E-2</v>
      </c>
      <c r="AY437" s="5">
        <f t="shared" si="546"/>
        <v>2.8454898741065975E-2</v>
      </c>
      <c r="AZ437" s="5">
        <f t="shared" si="547"/>
        <v>8.2533923221724276E-3</v>
      </c>
      <c r="BA437" s="5">
        <f t="shared" si="548"/>
        <v>1.5959404259013466E-3</v>
      </c>
      <c r="BB437" s="5">
        <f t="shared" si="549"/>
        <v>2.3145263277231612E-4</v>
      </c>
      <c r="BC437" s="5">
        <f t="shared" si="550"/>
        <v>2.6853293693331433E-5</v>
      </c>
      <c r="BD437" s="5">
        <f t="shared" si="551"/>
        <v>7.3913738414024857E-7</v>
      </c>
      <c r="BE437" s="5">
        <f t="shared" si="552"/>
        <v>2.7282553485288459E-6</v>
      </c>
      <c r="BF437" s="5">
        <f t="shared" si="553"/>
        <v>5.0351784434731699E-6</v>
      </c>
      <c r="BG437" s="5">
        <f t="shared" si="554"/>
        <v>6.195173280802075E-6</v>
      </c>
      <c r="BH437" s="5">
        <f t="shared" si="555"/>
        <v>5.7168041425990717E-6</v>
      </c>
      <c r="BI437" s="5">
        <f t="shared" si="556"/>
        <v>4.2202983675842102E-6</v>
      </c>
      <c r="BJ437" s="8">
        <f t="shared" si="557"/>
        <v>0.8288349125258514</v>
      </c>
      <c r="BK437" s="8">
        <f t="shared" si="558"/>
        <v>9.2688653299673296E-2</v>
      </c>
      <c r="BL437" s="8">
        <f t="shared" si="559"/>
        <v>2.5441695119437235E-2</v>
      </c>
      <c r="BM437" s="8">
        <f t="shared" si="560"/>
        <v>0.71797679902308154</v>
      </c>
      <c r="BN437" s="8">
        <f t="shared" si="561"/>
        <v>0.20099050900161716</v>
      </c>
    </row>
    <row r="438" spans="1:66" x14ac:dyDescent="0.25">
      <c r="A438" t="s">
        <v>141</v>
      </c>
      <c r="B438" t="s">
        <v>428</v>
      </c>
      <c r="C438" t="s">
        <v>240</v>
      </c>
      <c r="D438" t="s">
        <v>511</v>
      </c>
      <c r="E438">
        <f>VLOOKUP(A438,home!$A$2:$E$405,3,FALSE)</f>
        <v>1.3483000000000001</v>
      </c>
      <c r="F438">
        <f>VLOOKUP(B438,home!$B$2:$E$405,3,FALSE)</f>
        <v>1.1867000000000001</v>
      </c>
      <c r="G438">
        <f>VLOOKUP(C438,away!$B$2:$E$405,4,FALSE)</f>
        <v>1.4833000000000001</v>
      </c>
      <c r="H438">
        <f>VLOOKUP(A438,away!$A$2:$E$405,3,FALSE)</f>
        <v>1.1460999999999999</v>
      </c>
      <c r="I438">
        <f>VLOOKUP(C438,away!$B$2:$E$405,3,FALSE)</f>
        <v>1.3959999999999999</v>
      </c>
      <c r="J438">
        <f>VLOOKUP(B438,home!$B$2:$E$405,4,FALSE)</f>
        <v>1.5705</v>
      </c>
      <c r="K438" s="3">
        <f t="shared" si="506"/>
        <v>2.3733209539130002</v>
      </c>
      <c r="L438" s="3">
        <f t="shared" si="507"/>
        <v>2.5127302697999996</v>
      </c>
      <c r="M438" s="5">
        <f t="shared" si="508"/>
        <v>7.5511816071155632E-3</v>
      </c>
      <c r="N438" s="5">
        <f t="shared" si="509"/>
        <v>1.7921377534969814E-2</v>
      </c>
      <c r="O438" s="5">
        <f t="shared" si="510"/>
        <v>1.8974082596956283E-2</v>
      </c>
      <c r="P438" s="5">
        <f t="shared" si="511"/>
        <v>4.5031587808632347E-2</v>
      </c>
      <c r="Q438" s="5">
        <f t="shared" si="512"/>
        <v>2.1266590413364789E-2</v>
      </c>
      <c r="R438" s="5">
        <f t="shared" si="513"/>
        <v>2.383837584152872E-2</v>
      </c>
      <c r="S438" s="5">
        <f t="shared" si="514"/>
        <v>6.7136641855352341E-2</v>
      </c>
      <c r="T438" s="5">
        <f t="shared" si="515"/>
        <v>5.3437205467100186E-2</v>
      </c>
      <c r="U438" s="5">
        <f t="shared" si="516"/>
        <v>5.6576116891953569E-2</v>
      </c>
      <c r="V438" s="5">
        <f t="shared" si="517"/>
        <v>4.4485599740621891E-2</v>
      </c>
      <c r="W438" s="5">
        <f t="shared" si="518"/>
        <v>1.6824148215441329E-2</v>
      </c>
      <c r="X438" s="5">
        <f t="shared" si="519"/>
        <v>4.2274546484541063E-2</v>
      </c>
      <c r="Y438" s="5">
        <f t="shared" si="520"/>
        <v>5.3112266296886756E-2</v>
      </c>
      <c r="Z438" s="5">
        <f t="shared" si="521"/>
        <v>1.996646951995942E-2</v>
      </c>
      <c r="AA438" s="5">
        <f t="shared" si="522"/>
        <v>4.7386840487384937E-2</v>
      </c>
      <c r="AB438" s="5">
        <f t="shared" si="523"/>
        <v>5.6232090734221807E-2</v>
      </c>
      <c r="AC438" s="5">
        <f t="shared" si="524"/>
        <v>1.6580659948071869E-2</v>
      </c>
      <c r="AD438" s="5">
        <f t="shared" si="525"/>
        <v>9.9822758728612283E-3</v>
      </c>
      <c r="AE438" s="5">
        <f t="shared" si="526"/>
        <v>2.5082766747232619E-2</v>
      </c>
      <c r="AF438" s="5">
        <f t="shared" si="527"/>
        <v>3.151311362805214E-2</v>
      </c>
      <c r="AG438" s="5">
        <f t="shared" si="528"/>
        <v>2.6394651502951168E-2</v>
      </c>
      <c r="AH438" s="5">
        <f t="shared" si="529"/>
        <v>1.2542588085960279E-2</v>
      </c>
      <c r="AI438" s="5">
        <f t="shared" si="530"/>
        <v>2.9767587120709083E-2</v>
      </c>
      <c r="AJ438" s="5">
        <f t="shared" si="531"/>
        <v>3.5324019130504813E-2</v>
      </c>
      <c r="AK438" s="5">
        <f t="shared" si="532"/>
        <v>2.794507825961692E-2</v>
      </c>
      <c r="AL438" s="5">
        <f t="shared" si="533"/>
        <v>3.9551608382618775E-3</v>
      </c>
      <c r="AM438" s="5">
        <f t="shared" si="534"/>
        <v>4.7382288993603472E-3</v>
      </c>
      <c r="AN438" s="5">
        <f t="shared" si="535"/>
        <v>1.1905891180663878E-2</v>
      </c>
      <c r="AO438" s="5">
        <f t="shared" si="536"/>
        <v>1.4958146579299492E-2</v>
      </c>
      <c r="AP438" s="5">
        <f t="shared" si="537"/>
        <v>1.2528595896637053E-2</v>
      </c>
      <c r="AQ438" s="5">
        <f t="shared" si="538"/>
        <v>7.8702455368929985E-3</v>
      </c>
      <c r="AR438" s="5">
        <f t="shared" si="539"/>
        <v>6.3032281490450455E-3</v>
      </c>
      <c r="AS438" s="5">
        <f t="shared" si="540"/>
        <v>1.4959583443422863E-2</v>
      </c>
      <c r="AT438" s="5">
        <f t="shared" si="541"/>
        <v>1.775194642404274E-2</v>
      </c>
      <c r="AU438" s="5">
        <f t="shared" si="542"/>
        <v>1.4043688806973863E-2</v>
      </c>
      <c r="AV438" s="5">
        <f t="shared" si="543"/>
        <v>8.3325452289561338E-3</v>
      </c>
      <c r="AW438" s="5">
        <f t="shared" si="544"/>
        <v>6.5518507143902231E-4</v>
      </c>
      <c r="AX438" s="5">
        <f t="shared" si="545"/>
        <v>1.8742229885480065E-3</v>
      </c>
      <c r="AY438" s="5">
        <f t="shared" si="546"/>
        <v>4.7094168356795934E-3</v>
      </c>
      <c r="AZ438" s="5">
        <f t="shared" si="547"/>
        <v>5.9167471180589237E-3</v>
      </c>
      <c r="BA438" s="5">
        <f t="shared" si="548"/>
        <v>4.95572986076619E-3</v>
      </c>
      <c r="BB438" s="5">
        <f t="shared" si="549"/>
        <v>3.1131031075247364E-3</v>
      </c>
      <c r="BC438" s="5">
        <f t="shared" si="550"/>
        <v>1.5644776822571695E-3</v>
      </c>
      <c r="BD438" s="5">
        <f t="shared" si="551"/>
        <v>2.6397186945934835E-3</v>
      </c>
      <c r="BE438" s="5">
        <f t="shared" si="552"/>
        <v>6.2648996903145867E-3</v>
      </c>
      <c r="BF438" s="5">
        <f t="shared" si="553"/>
        <v>7.4343088545933385E-3</v>
      </c>
      <c r="BG438" s="5">
        <f t="shared" si="554"/>
        <v>5.8813336608224426E-3</v>
      </c>
      <c r="BH438" s="5">
        <f t="shared" si="555"/>
        <v>3.4895731035459393E-3</v>
      </c>
      <c r="BI438" s="5">
        <f t="shared" si="556"/>
        <v>1.6563753933713592E-3</v>
      </c>
      <c r="BJ438" s="8">
        <f t="shared" si="557"/>
        <v>0.37194374784908946</v>
      </c>
      <c r="BK438" s="8">
        <f t="shared" si="558"/>
        <v>0.1894502486337355</v>
      </c>
      <c r="BL438" s="8">
        <f t="shared" si="559"/>
        <v>0.39734398059851822</v>
      </c>
      <c r="BM438" s="8">
        <f t="shared" si="560"/>
        <v>0.84006701903449432</v>
      </c>
      <c r="BN438" s="8">
        <f t="shared" si="561"/>
        <v>0.13458319580256753</v>
      </c>
    </row>
    <row r="439" spans="1:66" x14ac:dyDescent="0.25">
      <c r="A439" t="s">
        <v>22</v>
      </c>
      <c r="B439" t="s">
        <v>159</v>
      </c>
      <c r="C439" t="s">
        <v>245</v>
      </c>
      <c r="D439" t="s">
        <v>511</v>
      </c>
      <c r="E439">
        <f>VLOOKUP(A439,home!$A$2:$E$405,3,FALSE)</f>
        <v>1.4</v>
      </c>
      <c r="F439">
        <f>VLOOKUP(B439,home!$B$2:$E$405,3,FALSE)</f>
        <v>0.95240000000000002</v>
      </c>
      <c r="G439">
        <f>VLOOKUP(C439,away!$B$2:$E$405,4,FALSE)</f>
        <v>0.71430000000000005</v>
      </c>
      <c r="H439">
        <f>VLOOKUP(A439,away!$A$2:$E$405,3,FALSE)</f>
        <v>1.0286</v>
      </c>
      <c r="I439">
        <f>VLOOKUP(C439,away!$B$2:$E$405,3,FALSE)</f>
        <v>2.1873999999999998</v>
      </c>
      <c r="J439">
        <f>VLOOKUP(B439,home!$B$2:$E$405,4,FALSE)</f>
        <v>2.2685</v>
      </c>
      <c r="K439" s="3">
        <f t="shared" si="506"/>
        <v>0.95241904799999999</v>
      </c>
      <c r="L439" s="3">
        <f t="shared" si="507"/>
        <v>5.1040334433399996</v>
      </c>
      <c r="M439" s="5">
        <f t="shared" si="508"/>
        <v>2.3426969012835587E-3</v>
      </c>
      <c r="N439" s="5">
        <f t="shared" si="509"/>
        <v>2.2312291524730367E-3</v>
      </c>
      <c r="O439" s="5">
        <f t="shared" si="510"/>
        <v>1.1957203331760268E-2</v>
      </c>
      <c r="P439" s="5">
        <f t="shared" si="511"/>
        <v>1.1388268213977541E-2</v>
      </c>
      <c r="Q439" s="5">
        <f t="shared" si="512"/>
        <v>1.0625325726341082E-3</v>
      </c>
      <c r="R439" s="5">
        <f t="shared" si="513"/>
        <v>3.0514982847060442E-2</v>
      </c>
      <c r="S439" s="5">
        <f t="shared" si="514"/>
        <v>1.3840101641235891E-2</v>
      </c>
      <c r="T439" s="5">
        <f t="shared" si="515"/>
        <v>5.4232017853625752E-3</v>
      </c>
      <c r="U439" s="5">
        <f t="shared" si="516"/>
        <v>2.9063050912933631E-2</v>
      </c>
      <c r="V439" s="5">
        <f t="shared" si="517"/>
        <v>7.4754674368269188E-3</v>
      </c>
      <c r="W439" s="5">
        <f t="shared" si="518"/>
        <v>3.373254204323894E-4</v>
      </c>
      <c r="X439" s="5">
        <f t="shared" si="519"/>
        <v>1.7217202271756413E-3</v>
      </c>
      <c r="Y439" s="5">
        <f t="shared" si="520"/>
        <v>4.393858809789708E-3</v>
      </c>
      <c r="Z439" s="5">
        <f t="shared" si="521"/>
        <v>5.1916497658114305E-2</v>
      </c>
      <c r="AA439" s="5">
        <f t="shared" si="522"/>
        <v>4.9446261275035451E-2</v>
      </c>
      <c r="AB439" s="5">
        <f t="shared" si="523"/>
        <v>2.3546780545364267E-2</v>
      </c>
      <c r="AC439" s="5">
        <f t="shared" si="524"/>
        <v>2.2712239296939188E-3</v>
      </c>
      <c r="AD439" s="5">
        <f t="shared" si="525"/>
        <v>8.0318788948603996E-5</v>
      </c>
      <c r="AE439" s="5">
        <f t="shared" si="526"/>
        <v>4.0994978492224195E-4</v>
      </c>
      <c r="AF439" s="5">
        <f t="shared" si="527"/>
        <v>1.0461987061665815E-3</v>
      </c>
      <c r="AG439" s="5">
        <f t="shared" si="528"/>
        <v>1.7799443948844232E-3</v>
      </c>
      <c r="AH439" s="5">
        <f t="shared" si="529"/>
        <v>6.6245885077024558E-2</v>
      </c>
      <c r="AI439" s="5">
        <f t="shared" si="530"/>
        <v>6.3093842798977132E-2</v>
      </c>
      <c r="AJ439" s="5">
        <f t="shared" si="531"/>
        <v>3.004588884663173E-2</v>
      </c>
      <c r="AK439" s="5">
        <f t="shared" si="532"/>
        <v>9.5387589505409355E-3</v>
      </c>
      <c r="AL439" s="5">
        <f t="shared" si="533"/>
        <v>4.4163301315141337E-4</v>
      </c>
      <c r="AM439" s="5">
        <f t="shared" si="534"/>
        <v>1.5299428901388472E-5</v>
      </c>
      <c r="AN439" s="5">
        <f t="shared" si="535"/>
        <v>7.808879677668932E-5</v>
      </c>
      <c r="AO439" s="5">
        <f t="shared" si="536"/>
        <v>1.9928391514920153E-4</v>
      </c>
      <c r="AP439" s="5">
        <f t="shared" si="537"/>
        <v>3.3905058921375182E-4</v>
      </c>
      <c r="AQ439" s="5">
        <f t="shared" si="538"/>
        <v>4.3263138658278038E-4</v>
      </c>
      <c r="AR439" s="5">
        <f t="shared" si="539"/>
        <v>6.7624242583358293E-2</v>
      </c>
      <c r="AS439" s="5">
        <f t="shared" si="540"/>
        <v>6.4406616742963163E-2</v>
      </c>
      <c r="AT439" s="5">
        <f t="shared" si="541"/>
        <v>3.067104430161692E-2</v>
      </c>
      <c r="AU439" s="5">
        <f t="shared" si="542"/>
        <v>9.7372289383039368E-3</v>
      </c>
      <c r="AV439" s="5">
        <f t="shared" si="543"/>
        <v>2.3184805788943712E-3</v>
      </c>
      <c r="AW439" s="5">
        <f t="shared" si="544"/>
        <v>5.9634916245931833E-5</v>
      </c>
      <c r="AX439" s="5">
        <f t="shared" si="545"/>
        <v>2.4285779182006817E-6</v>
      </c>
      <c r="AY439" s="5">
        <f t="shared" si="546"/>
        <v>1.2395542914253313E-5</v>
      </c>
      <c r="AZ439" s="5">
        <f t="shared" si="547"/>
        <v>3.1633632791352541E-5</v>
      </c>
      <c r="BA439" s="5">
        <f t="shared" si="548"/>
        <v>5.3819706567133409E-5</v>
      </c>
      <c r="BB439" s="5">
        <f t="shared" si="549"/>
        <v>6.8674395557348581E-5</v>
      </c>
      <c r="BC439" s="5">
        <f t="shared" si="550"/>
        <v>7.0103282325173401E-5</v>
      </c>
      <c r="BD439" s="5">
        <f t="shared" si="551"/>
        <v>5.7526065954332954E-2</v>
      </c>
      <c r="BE439" s="5">
        <f t="shared" si="552"/>
        <v>5.4788920971410998E-2</v>
      </c>
      <c r="BF439" s="5">
        <f t="shared" si="553"/>
        <v>2.6091005976269253E-2</v>
      </c>
      <c r="BG439" s="5">
        <f t="shared" si="554"/>
        <v>8.2831903577602235E-3</v>
      </c>
      <c r="BH439" s="5">
        <f t="shared" si="555"/>
        <v>1.9722670687351927E-3</v>
      </c>
      <c r="BI439" s="5">
        <f t="shared" si="556"/>
        <v>3.7568494480130467E-4</v>
      </c>
      <c r="BJ439" s="8">
        <f t="shared" si="557"/>
        <v>1.9789688897486585E-2</v>
      </c>
      <c r="BK439" s="8">
        <f t="shared" si="558"/>
        <v>3.7771786679083499E-2</v>
      </c>
      <c r="BL439" s="8">
        <f t="shared" si="559"/>
        <v>0.63724740300377514</v>
      </c>
      <c r="BM439" s="8">
        <f t="shared" si="560"/>
        <v>0.68727570259260229</v>
      </c>
      <c r="BN439" s="8">
        <f t="shared" si="561"/>
        <v>5.9496913019188954E-2</v>
      </c>
    </row>
    <row r="440" spans="1:66" x14ac:dyDescent="0.25">
      <c r="A440" t="s">
        <v>22</v>
      </c>
      <c r="B440" t="s">
        <v>253</v>
      </c>
      <c r="C440" t="s">
        <v>248</v>
      </c>
      <c r="D440" t="s">
        <v>511</v>
      </c>
      <c r="E440">
        <f>VLOOKUP(A440,home!$A$2:$E$405,3,FALSE)</f>
        <v>1.4</v>
      </c>
      <c r="F440">
        <f>VLOOKUP(B440,home!$B$2:$E$405,3,FALSE)</f>
        <v>1.4286000000000001</v>
      </c>
      <c r="G440">
        <f>VLOOKUP(C440,away!$B$2:$E$405,4,FALSE)</f>
        <v>0.89290000000000003</v>
      </c>
      <c r="H440">
        <f>VLOOKUP(A440,away!$A$2:$E$405,3,FALSE)</f>
        <v>1.0286</v>
      </c>
      <c r="I440">
        <f>VLOOKUP(C440,away!$B$2:$E$405,3,FALSE)</f>
        <v>0.72909999999999997</v>
      </c>
      <c r="J440">
        <f>VLOOKUP(B440,home!$B$2:$E$405,4,FALSE)</f>
        <v>0.72909999999999997</v>
      </c>
      <c r="K440" s="3">
        <f t="shared" si="506"/>
        <v>1.7858357159999998</v>
      </c>
      <c r="L440" s="3">
        <f t="shared" si="507"/>
        <v>0.54679019276599994</v>
      </c>
      <c r="M440" s="5">
        <f t="shared" si="508"/>
        <v>9.7040592487325175E-2</v>
      </c>
      <c r="N440" s="5">
        <f t="shared" si="509"/>
        <v>0.17329855596566657</v>
      </c>
      <c r="O440" s="5">
        <f t="shared" si="510"/>
        <v>5.3060844272271375E-2</v>
      </c>
      <c r="P440" s="5">
        <f t="shared" si="511"/>
        <v>9.4757950822536241E-2</v>
      </c>
      <c r="Q440" s="5">
        <f t="shared" si="512"/>
        <v>0.15474137538735613</v>
      </c>
      <c r="R440" s="5">
        <f t="shared" si="513"/>
        <v>1.4506574633980985E-2</v>
      </c>
      <c r="S440" s="5">
        <f t="shared" si="514"/>
        <v>2.3132250674528263E-2</v>
      </c>
      <c r="T440" s="5">
        <f t="shared" si="515"/>
        <v>8.4611066476928412E-2</v>
      </c>
      <c r="U440" s="5">
        <f t="shared" si="516"/>
        <v>2.5906359098182868E-2</v>
      </c>
      <c r="V440" s="5">
        <f t="shared" si="517"/>
        <v>2.5097912529265976E-3</v>
      </c>
      <c r="W440" s="5">
        <f t="shared" si="518"/>
        <v>9.2114224969901251E-2</v>
      </c>
      <c r="X440" s="5">
        <f t="shared" si="519"/>
        <v>5.0367154827782992E-2</v>
      </c>
      <c r="Y440" s="5">
        <f t="shared" si="520"/>
        <v>1.3770133148679213E-2</v>
      </c>
      <c r="Z440" s="5">
        <f t="shared" si="521"/>
        <v>2.6440175801629427E-3</v>
      </c>
      <c r="AA440" s="5">
        <f t="shared" si="522"/>
        <v>4.7217810283868757E-3</v>
      </c>
      <c r="AB440" s="5">
        <f t="shared" si="523"/>
        <v>4.2161626018122466E-3</v>
      </c>
      <c r="AC440" s="5">
        <f t="shared" si="524"/>
        <v>1.5317216101519136E-4</v>
      </c>
      <c r="AD440" s="5">
        <f t="shared" si="525"/>
        <v>4.1125218225727171E-2</v>
      </c>
      <c r="AE440" s="5">
        <f t="shared" si="526"/>
        <v>2.2486866001189175E-2</v>
      </c>
      <c r="AF440" s="5">
        <f t="shared" si="527"/>
        <v>6.1477988977467193E-3</v>
      </c>
      <c r="AG440" s="5">
        <f t="shared" si="528"/>
        <v>1.1205187147951771E-3</v>
      </c>
      <c r="AH440" s="5">
        <f t="shared" si="529"/>
        <v>3.614307205834971E-4</v>
      </c>
      <c r="AI440" s="5">
        <f t="shared" si="530"/>
        <v>6.4545588967762537E-4</v>
      </c>
      <c r="AJ440" s="5">
        <f t="shared" si="531"/>
        <v>5.7633909044442965E-4</v>
      </c>
      <c r="AK440" s="5">
        <f t="shared" si="532"/>
        <v>3.4308231074753879E-4</v>
      </c>
      <c r="AL440" s="5">
        <f t="shared" si="533"/>
        <v>5.9827664810496154E-6</v>
      </c>
      <c r="AM440" s="5">
        <f t="shared" si="534"/>
        <v>1.4688576707159541E-2</v>
      </c>
      <c r="AN440" s="5">
        <f t="shared" si="535"/>
        <v>8.0315696891659419E-3</v>
      </c>
      <c r="AO440" s="5">
        <f t="shared" si="536"/>
        <v>2.195791769276304E-3</v>
      </c>
      <c r="AP440" s="5">
        <f t="shared" si="537"/>
        <v>4.0021246826552878E-4</v>
      </c>
      <c r="AQ440" s="5">
        <f t="shared" si="538"/>
        <v>5.4708063167566283E-5</v>
      </c>
      <c r="AR440" s="5">
        <f t="shared" si="539"/>
        <v>3.9525354675880942E-5</v>
      </c>
      <c r="AS440" s="5">
        <f t="shared" si="540"/>
        <v>7.0585790067755782E-5</v>
      </c>
      <c r="AT440" s="5">
        <f t="shared" si="541"/>
        <v>6.3027312472538165E-5</v>
      </c>
      <c r="AU440" s="5">
        <f t="shared" si="542"/>
        <v>3.7518808565650295E-5</v>
      </c>
      <c r="AV440" s="5">
        <f t="shared" si="543"/>
        <v>1.6750607089576256E-5</v>
      </c>
      <c r="AW440" s="5">
        <f t="shared" si="544"/>
        <v>1.6227879415744523E-7</v>
      </c>
      <c r="AX440" s="5">
        <f t="shared" si="545"/>
        <v>4.3718974834752022E-3</v>
      </c>
      <c r="AY440" s="5">
        <f t="shared" si="546"/>
        <v>2.3905106677425954E-3</v>
      </c>
      <c r="AZ440" s="5">
        <f t="shared" si="547"/>
        <v>6.535538944120766E-4</v>
      </c>
      <c r="BA440" s="5">
        <f t="shared" si="548"/>
        <v>1.1911895330284978E-4</v>
      </c>
      <c r="BB440" s="5">
        <f t="shared" si="549"/>
        <v>1.6283268859637346E-5</v>
      </c>
      <c r="BC440" s="5">
        <f t="shared" si="550"/>
        <v>1.7807063437243421E-6</v>
      </c>
      <c r="BD440" s="5">
        <f t="shared" si="551"/>
        <v>3.6020127170615732E-6</v>
      </c>
      <c r="BE440" s="5">
        <f t="shared" si="552"/>
        <v>6.4326029596147599E-6</v>
      </c>
      <c r="BF440" s="5">
        <f t="shared" si="553"/>
        <v>5.7437860560636725E-6</v>
      </c>
      <c r="BG440" s="5">
        <f t="shared" si="554"/>
        <v>3.4191527613270931E-6</v>
      </c>
      <c r="BH440" s="5">
        <f t="shared" si="555"/>
        <v>1.5265112799094867E-6</v>
      </c>
      <c r="BI440" s="5">
        <f t="shared" si="556"/>
        <v>5.4521967290784672E-7</v>
      </c>
      <c r="BJ440" s="8">
        <f t="shared" si="557"/>
        <v>0.67270691628694368</v>
      </c>
      <c r="BK440" s="8">
        <f t="shared" si="558"/>
        <v>0.21999025083255511</v>
      </c>
      <c r="BL440" s="8">
        <f t="shared" si="559"/>
        <v>0.10458670680440571</v>
      </c>
      <c r="BM440" s="8">
        <f t="shared" si="560"/>
        <v>0.41013164954598258</v>
      </c>
      <c r="BN440" s="8">
        <f t="shared" si="561"/>
        <v>0.58740589356913642</v>
      </c>
    </row>
    <row r="441" spans="1:66" x14ac:dyDescent="0.25">
      <c r="A441" t="s">
        <v>27</v>
      </c>
      <c r="B441" t="s">
        <v>266</v>
      </c>
      <c r="C441" t="s">
        <v>491</v>
      </c>
      <c r="D441" t="s">
        <v>511</v>
      </c>
      <c r="E441">
        <f>VLOOKUP(A441,home!$A$2:$E$405,3,FALSE)</f>
        <v>1.381</v>
      </c>
      <c r="F441">
        <f>VLOOKUP(B441,home!$B$2:$E$405,3,FALSE)</f>
        <v>0.48270000000000002</v>
      </c>
      <c r="G441">
        <f>VLOOKUP(C441,away!$B$2:$E$405,4,FALSE)</f>
        <v>0.90510000000000002</v>
      </c>
      <c r="H441">
        <f>VLOOKUP(A441,away!$A$2:$E$405,3,FALSE)</f>
        <v>1.127</v>
      </c>
      <c r="I441">
        <f>VLOOKUP(C441,away!$B$2:$E$405,3,FALSE)</f>
        <v>0.88729999999999998</v>
      </c>
      <c r="J441">
        <f>VLOOKUP(B441,home!$B$2:$E$405,4,FALSE)</f>
        <v>1.4789000000000001</v>
      </c>
      <c r="K441" s="3">
        <f t="shared" si="506"/>
        <v>0.6033475343700001</v>
      </c>
      <c r="L441" s="3">
        <f t="shared" si="507"/>
        <v>1.4788809221900001</v>
      </c>
      <c r="M441" s="5">
        <f t="shared" si="508"/>
        <v>0.12465212062025126</v>
      </c>
      <c r="N441" s="5">
        <f t="shared" si="509"/>
        <v>7.5208549630220459E-2</v>
      </c>
      <c r="O441" s="5">
        <f t="shared" si="510"/>
        <v>0.1843456430958163</v>
      </c>
      <c r="P441" s="5">
        <f t="shared" si="511"/>
        <v>0.11122448923371281</v>
      </c>
      <c r="Q441" s="5">
        <f t="shared" si="512"/>
        <v>2.2688446491468645E-2</v>
      </c>
      <c r="R441" s="5">
        <f t="shared" si="513"/>
        <v>0.13631262733162475</v>
      </c>
      <c r="S441" s="5">
        <f t="shared" si="514"/>
        <v>2.4810823401448204E-2</v>
      </c>
      <c r="T441" s="5">
        <f t="shared" si="515"/>
        <v>3.3553510670361615E-2</v>
      </c>
      <c r="U441" s="5">
        <f t="shared" si="516"/>
        <v>8.2243887604032492E-2</v>
      </c>
      <c r="V441" s="5">
        <f t="shared" si="517"/>
        <v>2.4597978460754915E-3</v>
      </c>
      <c r="W441" s="5">
        <f t="shared" si="518"/>
        <v>4.5630060831044292E-3</v>
      </c>
      <c r="X441" s="5">
        <f t="shared" si="519"/>
        <v>6.7481426441400585E-3</v>
      </c>
      <c r="Y441" s="5">
        <f t="shared" si="520"/>
        <v>4.9898497083177588E-3</v>
      </c>
      <c r="Z441" s="5">
        <f t="shared" si="521"/>
        <v>6.7196714671445043E-2</v>
      </c>
      <c r="AA441" s="5">
        <f t="shared" si="522"/>
        <v>4.0542972114780779E-2</v>
      </c>
      <c r="AB441" s="5">
        <f t="shared" si="523"/>
        <v>1.2230751130742325E-2</v>
      </c>
      <c r="AC441" s="5">
        <f t="shared" si="524"/>
        <v>1.3717664693879128E-4</v>
      </c>
      <c r="AD441" s="5">
        <f t="shared" si="525"/>
        <v>6.8826961738909225E-4</v>
      </c>
      <c r="AE441" s="5">
        <f t="shared" si="526"/>
        <v>1.0178688064797392E-3</v>
      </c>
      <c r="AF441" s="5">
        <f t="shared" si="527"/>
        <v>7.5265337959759592E-4</v>
      </c>
      <c r="AG441" s="5">
        <f t="shared" si="528"/>
        <v>3.7102824136957117E-4</v>
      </c>
      <c r="AH441" s="5">
        <f t="shared" si="529"/>
        <v>2.4843984840361225E-2</v>
      </c>
      <c r="AI441" s="5">
        <f t="shared" si="530"/>
        <v>1.4989556997357607E-2</v>
      </c>
      <c r="AJ441" s="5">
        <f t="shared" si="531"/>
        <v>4.521956127827147E-3</v>
      </c>
      <c r="AK441" s="5">
        <f t="shared" si="532"/>
        <v>9.0943702675127418E-4</v>
      </c>
      <c r="AL441" s="5">
        <f t="shared" si="533"/>
        <v>4.8959945212778566E-6</v>
      </c>
      <c r="AM441" s="5">
        <f t="shared" si="534"/>
        <v>8.3053155326698476E-5</v>
      </c>
      <c r="AN441" s="5">
        <f t="shared" si="535"/>
        <v>1.2282572694033715E-4</v>
      </c>
      <c r="AO441" s="5">
        <f t="shared" si="536"/>
        <v>9.0822312163091497E-5</v>
      </c>
      <c r="AP441" s="5">
        <f t="shared" si="537"/>
        <v>4.4771794922393625E-5</v>
      </c>
      <c r="AQ441" s="5">
        <f t="shared" si="538"/>
        <v>1.6553038340732755E-5</v>
      </c>
      <c r="AR441" s="5">
        <f t="shared" si="539"/>
        <v>7.3482590423175577E-3</v>
      </c>
      <c r="AS441" s="5">
        <f t="shared" si="540"/>
        <v>4.4335539750943575E-3</v>
      </c>
      <c r="AT441" s="5">
        <f t="shared" si="541"/>
        <v>1.3374869296847464E-3</v>
      </c>
      <c r="AU441" s="5">
        <f t="shared" si="542"/>
        <v>2.6898981375913123E-4</v>
      </c>
      <c r="AV441" s="5">
        <f t="shared" si="543"/>
        <v>4.0573585225554336E-5</v>
      </c>
      <c r="AW441" s="5">
        <f t="shared" si="544"/>
        <v>1.2134982969905896E-7</v>
      </c>
      <c r="AX441" s="5">
        <f t="shared" si="545"/>
        <v>8.3516527480020228E-6</v>
      </c>
      <c r="AY441" s="5">
        <f t="shared" si="546"/>
        <v>1.2351099917775879E-5</v>
      </c>
      <c r="AZ441" s="5">
        <f t="shared" si="547"/>
        <v>9.1329030182306157E-6</v>
      </c>
      <c r="BA441" s="5">
        <f t="shared" si="548"/>
        <v>4.5021586792909113E-6</v>
      </c>
      <c r="BB441" s="5">
        <f t="shared" si="549"/>
        <v>1.6645391448688631E-6</v>
      </c>
      <c r="BC441" s="5">
        <f t="shared" si="550"/>
        <v>4.923310371170037E-7</v>
      </c>
      <c r="BD441" s="5">
        <f t="shared" si="551"/>
        <v>1.8112000181656001E-3</v>
      </c>
      <c r="BE441" s="5">
        <f t="shared" si="552"/>
        <v>1.0927830652111145E-3</v>
      </c>
      <c r="BF441" s="5">
        <f t="shared" si="553"/>
        <v>3.2966398399820839E-4</v>
      </c>
      <c r="BG441" s="5">
        <f t="shared" si="554"/>
        <v>6.6300650638636757E-5</v>
      </c>
      <c r="BH441" s="5">
        <f t="shared" si="555"/>
        <v>1.0000583522487063E-5</v>
      </c>
      <c r="BI441" s="5">
        <f t="shared" si="556"/>
        <v>1.2067654821107646E-6</v>
      </c>
      <c r="BJ441" s="8">
        <f t="shared" si="557"/>
        <v>0.1509758459846875</v>
      </c>
      <c r="BK441" s="8">
        <f t="shared" si="558"/>
        <v>0.26330165484286561</v>
      </c>
      <c r="BL441" s="8">
        <f t="shared" si="559"/>
        <v>0.51768083468239334</v>
      </c>
      <c r="BM441" s="8">
        <f t="shared" si="560"/>
        <v>0.34471094402820929</v>
      </c>
      <c r="BN441" s="8">
        <f t="shared" si="561"/>
        <v>0.65443187640309419</v>
      </c>
    </row>
    <row r="442" spans="1:66" x14ac:dyDescent="0.25">
      <c r="A442" t="s">
        <v>27</v>
      </c>
      <c r="B442" t="s">
        <v>432</v>
      </c>
      <c r="C442" t="s">
        <v>265</v>
      </c>
      <c r="D442" t="s">
        <v>511</v>
      </c>
      <c r="E442">
        <f>VLOOKUP(A442,home!$A$2:$E$405,3,FALSE)</f>
        <v>1.381</v>
      </c>
      <c r="F442">
        <f>VLOOKUP(B442,home!$B$2:$E$405,3,FALSE)</f>
        <v>0.72409999999999997</v>
      </c>
      <c r="G442">
        <f>VLOOKUP(C442,away!$B$2:$E$405,4,FALSE)</f>
        <v>0.96550000000000002</v>
      </c>
      <c r="H442">
        <f>VLOOKUP(A442,away!$A$2:$E$405,3,FALSE)</f>
        <v>1.127</v>
      </c>
      <c r="I442">
        <f>VLOOKUP(C442,away!$B$2:$E$405,3,FALSE)</f>
        <v>1.1831</v>
      </c>
      <c r="J442">
        <f>VLOOKUP(B442,home!$B$2:$E$405,4,FALSE)</f>
        <v>2.2183000000000002</v>
      </c>
      <c r="K442" s="3">
        <f t="shared" si="506"/>
        <v>0.96548271755000004</v>
      </c>
      <c r="L442" s="3">
        <f t="shared" si="507"/>
        <v>2.95777851271</v>
      </c>
      <c r="M442" s="5">
        <f t="shared" si="508"/>
        <v>1.9776493762393006E-2</v>
      </c>
      <c r="N442" s="5">
        <f t="shared" si="509"/>
        <v>1.9093862941325822E-2</v>
      </c>
      <c r="O442" s="5">
        <f t="shared" si="510"/>
        <v>5.8494488307149373E-2</v>
      </c>
      <c r="P442" s="5">
        <f t="shared" si="511"/>
        <v>5.6475417532483273E-2</v>
      </c>
      <c r="Q442" s="5">
        <f t="shared" si="512"/>
        <v>9.2173973405592444E-3</v>
      </c>
      <c r="R442" s="5">
        <f t="shared" si="513"/>
        <v>8.6506870313426396E-2</v>
      </c>
      <c r="S442" s="5">
        <f t="shared" si="514"/>
        <v>4.0318987073601278E-2</v>
      </c>
      <c r="T442" s="5">
        <f t="shared" si="515"/>
        <v>2.7263019797016431E-2</v>
      </c>
      <c r="U442" s="5">
        <f t="shared" si="516"/>
        <v>8.352088823695232E-2</v>
      </c>
      <c r="V442" s="5">
        <f t="shared" si="517"/>
        <v>1.2793143083153226E-2</v>
      </c>
      <c r="W442" s="5">
        <f t="shared" si="518"/>
        <v>2.9664126110337617E-3</v>
      </c>
      <c r="X442" s="5">
        <f t="shared" si="519"/>
        <v>8.7739914807476276E-3</v>
      </c>
      <c r="Y442" s="5">
        <f t="shared" si="520"/>
        <v>1.2975761736227965E-2</v>
      </c>
      <c r="Z442" s="5">
        <f t="shared" si="521"/>
        <v>8.5289387404947722E-2</v>
      </c>
      <c r="AA442" s="5">
        <f t="shared" si="522"/>
        <v>8.2345429529903674E-2</v>
      </c>
      <c r="AB442" s="5">
        <f t="shared" si="523"/>
        <v>3.9751544540176702E-2</v>
      </c>
      <c r="AC442" s="5">
        <f t="shared" si="524"/>
        <v>2.2833234048411735E-3</v>
      </c>
      <c r="AD442" s="5">
        <f t="shared" si="525"/>
        <v>7.1600502726886677E-4</v>
      </c>
      <c r="AE442" s="5">
        <f t="shared" si="526"/>
        <v>2.1177842846481915E-3</v>
      </c>
      <c r="AF442" s="5">
        <f t="shared" si="527"/>
        <v>3.13196842584367E-3</v>
      </c>
      <c r="AG442" s="5">
        <f t="shared" si="528"/>
        <v>3.0878896374821902E-3</v>
      </c>
      <c r="AH442" s="5">
        <f t="shared" si="529"/>
        <v>6.3066779357138322E-2</v>
      </c>
      <c r="AI442" s="5">
        <f t="shared" si="530"/>
        <v>6.0889885520856155E-2</v>
      </c>
      <c r="AJ442" s="5">
        <f t="shared" si="531"/>
        <v>2.9394066071992294E-2</v>
      </c>
      <c r="AK442" s="5">
        <f t="shared" si="532"/>
        <v>9.4598209303437941E-3</v>
      </c>
      <c r="AL442" s="5">
        <f t="shared" si="533"/>
        <v>2.6081800788228934E-4</v>
      </c>
      <c r="AM442" s="5">
        <f t="shared" si="534"/>
        <v>1.382580959014015E-4</v>
      </c>
      <c r="AN442" s="5">
        <f t="shared" si="535"/>
        <v>4.0893682526536385E-4</v>
      </c>
      <c r="AO442" s="5">
        <f t="shared" si="536"/>
        <v>6.0477227741286856E-4</v>
      </c>
      <c r="AP442" s="5">
        <f t="shared" si="537"/>
        <v>5.9626081573815805E-4</v>
      </c>
      <c r="AQ442" s="5">
        <f t="shared" si="538"/>
        <v>4.4090185719031515E-4</v>
      </c>
      <c r="AR442" s="5">
        <f t="shared" si="539"/>
        <v>3.7307512969673252E-2</v>
      </c>
      <c r="AS442" s="5">
        <f t="shared" si="540"/>
        <v>3.6019759006992003E-2</v>
      </c>
      <c r="AT442" s="5">
        <f t="shared" si="541"/>
        <v>1.7388227405783361E-2</v>
      </c>
      <c r="AU442" s="5">
        <f t="shared" si="542"/>
        <v>5.596011016371037E-3</v>
      </c>
      <c r="AV442" s="5">
        <f t="shared" si="543"/>
        <v>1.3507129808814115E-3</v>
      </c>
      <c r="AW442" s="5">
        <f t="shared" si="544"/>
        <v>2.0689272819590484E-5</v>
      </c>
      <c r="AX442" s="5">
        <f t="shared" si="545"/>
        <v>2.2247633692362265E-5</v>
      </c>
      <c r="AY442" s="5">
        <f t="shared" si="546"/>
        <v>6.580357289391214E-5</v>
      </c>
      <c r="AZ442" s="5">
        <f t="shared" si="547"/>
        <v>9.7316196982579772E-5</v>
      </c>
      <c r="BA442" s="5">
        <f t="shared" si="548"/>
        <v>9.5946585457909399E-5</v>
      </c>
      <c r="BB442" s="5">
        <f t="shared" si="549"/>
        <v>7.0947187208824557E-5</v>
      </c>
      <c r="BC442" s="5">
        <f t="shared" si="550"/>
        <v>4.1969213172694988E-5</v>
      </c>
      <c r="BD442" s="5">
        <f t="shared" si="551"/>
        <v>1.8391226704058225E-2</v>
      </c>
      <c r="BE442" s="5">
        <f t="shared" si="552"/>
        <v>1.7756411537312264E-2</v>
      </c>
      <c r="BF442" s="5">
        <f t="shared" si="553"/>
        <v>8.5717542324902085E-3</v>
      </c>
      <c r="BG442" s="5">
        <f t="shared" si="554"/>
        <v>2.7586268568517876E-3</v>
      </c>
      <c r="BH442" s="5">
        <f t="shared" si="555"/>
        <v>6.6585163861491959E-4</v>
      </c>
      <c r="BI442" s="5">
        <f t="shared" si="556"/>
        <v>1.2857364990701066E-4</v>
      </c>
      <c r="BJ442" s="8">
        <f t="shared" si="557"/>
        <v>9.1927453543070164E-2</v>
      </c>
      <c r="BK442" s="8">
        <f t="shared" si="558"/>
        <v>0.13197398643724814</v>
      </c>
      <c r="BL442" s="8">
        <f t="shared" si="559"/>
        <v>0.65936444080687451</v>
      </c>
      <c r="BM442" s="8">
        <f t="shared" si="560"/>
        <v>0.71894562369472903</v>
      </c>
      <c r="BN442" s="8">
        <f t="shared" si="561"/>
        <v>0.2495645301973371</v>
      </c>
    </row>
    <row r="443" spans="1:66" x14ac:dyDescent="0.25">
      <c r="A443" t="s">
        <v>27</v>
      </c>
      <c r="B443" t="s">
        <v>180</v>
      </c>
      <c r="C443" t="s">
        <v>278</v>
      </c>
      <c r="D443" t="s">
        <v>511</v>
      </c>
      <c r="E443">
        <f>VLOOKUP(A443,home!$A$2:$E$405,3,FALSE)</f>
        <v>1.381</v>
      </c>
      <c r="F443">
        <f>VLOOKUP(B443,home!$B$2:$E$405,3,FALSE)</f>
        <v>0.48270000000000002</v>
      </c>
      <c r="G443">
        <f>VLOOKUP(C443,away!$B$2:$E$405,4,FALSE)</f>
        <v>0.96550000000000002</v>
      </c>
      <c r="H443">
        <f>VLOOKUP(A443,away!$A$2:$E$405,3,FALSE)</f>
        <v>1.127</v>
      </c>
      <c r="I443">
        <f>VLOOKUP(C443,away!$B$2:$E$405,3,FALSE)</f>
        <v>1.1831</v>
      </c>
      <c r="J443">
        <f>VLOOKUP(B443,home!$B$2:$E$405,4,FALSE)</f>
        <v>2.6619000000000002</v>
      </c>
      <c r="K443" s="3">
        <f t="shared" si="506"/>
        <v>0.64361069985000008</v>
      </c>
      <c r="L443" s="3">
        <f t="shared" si="507"/>
        <v>3.5492542140300003</v>
      </c>
      <c r="M443" s="5">
        <f t="shared" si="508"/>
        <v>1.5102954170286866E-2</v>
      </c>
      <c r="N443" s="5">
        <f t="shared" si="509"/>
        <v>9.7204229033408043E-3</v>
      </c>
      <c r="O443" s="5">
        <f t="shared" si="510"/>
        <v>5.3604223733192617E-2</v>
      </c>
      <c r="P443" s="5">
        <f t="shared" si="511"/>
        <v>3.4500251951836078E-2</v>
      </c>
      <c r="Q443" s="5">
        <f t="shared" si="512"/>
        <v>3.1280840938285727E-3</v>
      </c>
      <c r="R443" s="5">
        <f t="shared" si="513"/>
        <v>9.5127508487420465E-2</v>
      </c>
      <c r="S443" s="5">
        <f t="shared" si="514"/>
        <v>1.970255903778529E-2</v>
      </c>
      <c r="T443" s="5">
        <f t="shared" si="515"/>
        <v>1.1102365651861274E-2</v>
      </c>
      <c r="U443" s="5">
        <f t="shared" si="516"/>
        <v>6.12250823125755E-2</v>
      </c>
      <c r="V443" s="5">
        <f t="shared" si="517"/>
        <v>5.0008115648204742E-3</v>
      </c>
      <c r="W443" s="5">
        <f t="shared" si="518"/>
        <v>6.7108946427288699E-4</v>
      </c>
      <c r="X443" s="5">
        <f t="shared" si="519"/>
        <v>2.3818671090616791E-3</v>
      </c>
      <c r="Y443" s="5">
        <f t="shared" si="520"/>
        <v>4.2269259370483108E-3</v>
      </c>
      <c r="Z443" s="5">
        <f t="shared" si="521"/>
        <v>0.11254390345638388</v>
      </c>
      <c r="AA443" s="5">
        <f t="shared" si="522"/>
        <v>7.2434460467414058E-2</v>
      </c>
      <c r="AB443" s="5">
        <f t="shared" si="523"/>
        <v>2.3309796897344762E-2</v>
      </c>
      <c r="AC443" s="5">
        <f t="shared" si="524"/>
        <v>7.1397148947104376E-4</v>
      </c>
      <c r="AD443" s="5">
        <f t="shared" si="525"/>
        <v>1.0798008994065858E-4</v>
      </c>
      <c r="AE443" s="5">
        <f t="shared" si="526"/>
        <v>3.8324878925322087E-4</v>
      </c>
      <c r="AF443" s="5">
        <f t="shared" si="527"/>
        <v>6.8012369013944519E-4</v>
      </c>
      <c r="AG443" s="5">
        <f t="shared" si="528"/>
        <v>8.0464395776301968E-4</v>
      </c>
      <c r="AH443" s="5">
        <f t="shared" si="529"/>
        <v>9.986173090148899E-2</v>
      </c>
      <c r="AI443" s="5">
        <f t="shared" si="530"/>
        <v>6.42720785137397E-2</v>
      </c>
      <c r="AJ443" s="5">
        <f t="shared" si="531"/>
        <v>2.0683098716521079E-2</v>
      </c>
      <c r="AK443" s="5">
        <f t="shared" si="532"/>
        <v>4.4372878800022567E-3</v>
      </c>
      <c r="AL443" s="5">
        <f t="shared" si="533"/>
        <v>6.523808784810962E-5</v>
      </c>
      <c r="AM443" s="5">
        <f t="shared" si="534"/>
        <v>1.3899428251314649E-5</v>
      </c>
      <c r="AN443" s="5">
        <f t="shared" si="535"/>
        <v>4.9332604293586153E-5</v>
      </c>
      <c r="AO443" s="5">
        <f t="shared" si="536"/>
        <v>8.7546976839042602E-5</v>
      </c>
      <c r="AP443" s="5">
        <f t="shared" si="537"/>
        <v>1.0357549215718624E-4</v>
      </c>
      <c r="AQ443" s="5">
        <f t="shared" si="538"/>
        <v>9.1903938002281117E-5</v>
      </c>
      <c r="AR443" s="5">
        <f t="shared" si="539"/>
        <v>7.0886933844487937E-2</v>
      </c>
      <c r="AS443" s="5">
        <f t="shared" si="540"/>
        <v>4.5623589101871524E-2</v>
      </c>
      <c r="AT443" s="5">
        <f t="shared" si="541"/>
        <v>1.4681915055762185E-2</v>
      </c>
      <c r="AU443" s="5">
        <f t="shared" si="542"/>
        <v>3.1498125413924505E-3</v>
      </c>
      <c r="AV443" s="5">
        <f t="shared" si="543"/>
        <v>5.0681326354047552E-4</v>
      </c>
      <c r="AW443" s="5">
        <f t="shared" si="544"/>
        <v>4.1396067327083741E-6</v>
      </c>
      <c r="AX443" s="5">
        <f t="shared" si="545"/>
        <v>1.4909701240572468E-6</v>
      </c>
      <c r="AY443" s="5">
        <f t="shared" si="546"/>
        <v>5.2918319958030143E-6</v>
      </c>
      <c r="AZ443" s="5">
        <f t="shared" si="547"/>
        <v>9.3910285055213216E-6</v>
      </c>
      <c r="BA443" s="5">
        <f t="shared" si="548"/>
        <v>1.1110382499099133E-5</v>
      </c>
      <c r="BB443" s="5">
        <f t="shared" si="549"/>
        <v>9.8583929761031909E-6</v>
      </c>
      <c r="BC443" s="5">
        <f t="shared" si="550"/>
        <v>6.9979885627996003E-6</v>
      </c>
      <c r="BD443" s="5">
        <f t="shared" si="551"/>
        <v>4.1932624777869132E-2</v>
      </c>
      <c r="BE443" s="5">
        <f t="shared" si="552"/>
        <v>2.6988285979831803E-2</v>
      </c>
      <c r="BF443" s="5">
        <f t="shared" si="553"/>
        <v>8.6849748136157458E-3</v>
      </c>
      <c r="BG443" s="5">
        <f t="shared" si="554"/>
        <v>1.8632475726569513E-3</v>
      </c>
      <c r="BH443" s="5">
        <f t="shared" si="555"/>
        <v>2.9980151855788851E-4</v>
      </c>
      <c r="BI443" s="5">
        <f t="shared" si="556"/>
        <v>3.8591093035027094E-5</v>
      </c>
      <c r="BJ443" s="8">
        <f t="shared" si="557"/>
        <v>3.3597150720716673E-2</v>
      </c>
      <c r="BK443" s="8">
        <f t="shared" si="558"/>
        <v>7.5091078134043671E-2</v>
      </c>
      <c r="BL443" s="8">
        <f t="shared" si="559"/>
        <v>0.7096118574723207</v>
      </c>
      <c r="BM443" s="8">
        <f t="shared" si="560"/>
        <v>0.71965939221829656</v>
      </c>
      <c r="BN443" s="8">
        <f t="shared" si="561"/>
        <v>0.21118344533990541</v>
      </c>
    </row>
    <row r="444" spans="1:66" x14ac:dyDescent="0.25">
      <c r="A444" t="s">
        <v>285</v>
      </c>
      <c r="B444" t="s">
        <v>295</v>
      </c>
      <c r="C444" t="s">
        <v>334</v>
      </c>
      <c r="D444" t="s">
        <v>511</v>
      </c>
      <c r="E444">
        <f>VLOOKUP(A444,home!$A$2:$E$405,3,FALSE)</f>
        <v>1.35</v>
      </c>
      <c r="F444">
        <f>VLOOKUP(B444,home!$B$2:$E$405,3,FALSE)</f>
        <v>0.74070000000000003</v>
      </c>
      <c r="G444">
        <f>VLOOKUP(C444,away!$B$2:$E$405,4,FALSE)</f>
        <v>0.98770000000000002</v>
      </c>
      <c r="H444">
        <f>VLOOKUP(A444,away!$A$2:$E$405,3,FALSE)</f>
        <v>1.3</v>
      </c>
      <c r="I444">
        <f>VLOOKUP(C444,away!$B$2:$E$405,3,FALSE)</f>
        <v>0.76919999999999999</v>
      </c>
      <c r="J444">
        <f>VLOOKUP(B444,home!$B$2:$E$405,4,FALSE)</f>
        <v>0.57689999999999997</v>
      </c>
      <c r="K444" s="3">
        <f t="shared" si="506"/>
        <v>0.98764567650000012</v>
      </c>
      <c r="L444" s="3">
        <f t="shared" si="507"/>
        <v>0.57687692400000001</v>
      </c>
      <c r="M444" s="5">
        <f t="shared" si="508"/>
        <v>0.20918785551667396</v>
      </c>
      <c r="N444" s="5">
        <f t="shared" si="509"/>
        <v>0.20660348107734972</v>
      </c>
      <c r="O444" s="5">
        <f t="shared" si="510"/>
        <v>0.1206756466286153</v>
      </c>
      <c r="P444" s="5">
        <f t="shared" si="511"/>
        <v>0.1191847806515937</v>
      </c>
      <c r="Q444" s="5">
        <f t="shared" si="512"/>
        <v>0.10202551741794701</v>
      </c>
      <c r="R444" s="5">
        <f t="shared" si="513"/>
        <v>3.4807497914413281E-2</v>
      </c>
      <c r="S444" s="5">
        <f t="shared" si="514"/>
        <v>1.6976382189926236E-2</v>
      </c>
      <c r="T444" s="5">
        <f t="shared" si="515"/>
        <v>5.8856166657573691E-2</v>
      </c>
      <c r="U444" s="5">
        <f t="shared" si="516"/>
        <v>3.4377474824953048E-2</v>
      </c>
      <c r="V444" s="5">
        <f t="shared" si="517"/>
        <v>1.0746993055949425E-3</v>
      </c>
      <c r="W444" s="5">
        <f t="shared" si="518"/>
        <v>3.3588353723503613E-2</v>
      </c>
      <c r="X444" s="5">
        <f t="shared" si="519"/>
        <v>1.9376346178238711E-2</v>
      </c>
      <c r="Y444" s="5">
        <f t="shared" si="520"/>
        <v>5.5888834908307521E-3</v>
      </c>
      <c r="Z444" s="5">
        <f t="shared" si="521"/>
        <v>6.6932141096677188E-3</v>
      </c>
      <c r="AA444" s="5">
        <f t="shared" si="522"/>
        <v>6.6105239773021195E-3</v>
      </c>
      <c r="AB444" s="5">
        <f t="shared" si="523"/>
        <v>3.2644277127910114E-3</v>
      </c>
      <c r="AC444" s="5">
        <f t="shared" si="524"/>
        <v>3.8269370575848161E-5</v>
      </c>
      <c r="AD444" s="5">
        <f t="shared" si="525"/>
        <v>8.2933480839427545E-3</v>
      </c>
      <c r="AE444" s="5">
        <f t="shared" si="526"/>
        <v>4.7842411323261898E-3</v>
      </c>
      <c r="AF444" s="5">
        <f t="shared" si="527"/>
        <v>1.3799591540453048E-3</v>
      </c>
      <c r="AG444" s="5">
        <f t="shared" si="528"/>
        <v>2.6535553067709927E-4</v>
      </c>
      <c r="AH444" s="5">
        <f t="shared" si="529"/>
        <v>9.6529019181462782E-4</v>
      </c>
      <c r="AI444" s="5">
        <f t="shared" si="530"/>
        <v>9.5336468451357294E-4</v>
      </c>
      <c r="AJ444" s="5">
        <f t="shared" si="531"/>
        <v>4.7079325439380843E-4</v>
      </c>
      <c r="AK444" s="5">
        <f t="shared" si="532"/>
        <v>1.5499230740913657E-4</v>
      </c>
      <c r="AL444" s="5">
        <f t="shared" si="533"/>
        <v>8.7215895521113807E-7</v>
      </c>
      <c r="AM444" s="5">
        <f t="shared" si="534"/>
        <v>1.6381778757631248E-3</v>
      </c>
      <c r="AN444" s="5">
        <f t="shared" si="535"/>
        <v>9.4502701393508548E-4</v>
      </c>
      <c r="AO444" s="5">
        <f t="shared" si="536"/>
        <v>2.7258213844788862E-4</v>
      </c>
      <c r="AP444" s="5">
        <f t="shared" si="537"/>
        <v>5.2415448521720062E-5</v>
      </c>
      <c r="AQ444" s="5">
        <f t="shared" si="538"/>
        <v>7.5593156783225528E-6</v>
      </c>
      <c r="AR444" s="5">
        <f t="shared" si="539"/>
        <v>1.1137072732427856E-4</v>
      </c>
      <c r="AS444" s="5">
        <f t="shared" si="540"/>
        <v>1.0999481733048414E-4</v>
      </c>
      <c r="AT444" s="5">
        <f t="shared" si="541"/>
        <v>5.4317952886929967E-5</v>
      </c>
      <c r="AU444" s="5">
        <f t="shared" si="542"/>
        <v>1.7882297108369034E-5</v>
      </c>
      <c r="AV444" s="5">
        <f t="shared" si="543"/>
        <v>4.4153433562422811E-6</v>
      </c>
      <c r="AW444" s="5">
        <f t="shared" si="544"/>
        <v>1.3803126794736289E-8</v>
      </c>
      <c r="AX444" s="5">
        <f t="shared" si="545"/>
        <v>2.6965654938923398E-4</v>
      </c>
      <c r="AY444" s="5">
        <f t="shared" si="546"/>
        <v>1.5555864074811538E-4</v>
      </c>
      <c r="AZ444" s="5">
        <f t="shared" si="547"/>
        <v>4.4869095088196933E-5</v>
      </c>
      <c r="BA444" s="5">
        <f t="shared" si="548"/>
        <v>8.6279818523808549E-6</v>
      </c>
      <c r="BB444" s="5">
        <f t="shared" si="549"/>
        <v>1.2443209078323221E-6</v>
      </c>
      <c r="BC444" s="5">
        <f t="shared" si="550"/>
        <v>1.4356400355583958E-7</v>
      </c>
      <c r="BD444" s="5">
        <f t="shared" si="551"/>
        <v>1.0707867100412086E-5</v>
      </c>
      <c r="BE444" s="5">
        <f t="shared" si="552"/>
        <v>1.0575578646258589E-5</v>
      </c>
      <c r="BF444" s="5">
        <f t="shared" si="553"/>
        <v>5.2224622632315098E-6</v>
      </c>
      <c r="BG444" s="5">
        <f t="shared" si="554"/>
        <v>1.7193140916550025E-6</v>
      </c>
      <c r="BH444" s="5">
        <f t="shared" si="555"/>
        <v>4.2451828229214691E-7</v>
      </c>
      <c r="BI444" s="5">
        <f t="shared" si="556"/>
        <v>8.3854729220209113E-8</v>
      </c>
      <c r="BJ444" s="8">
        <f t="shared" si="557"/>
        <v>0.44415751439077028</v>
      </c>
      <c r="BK444" s="8">
        <f t="shared" si="558"/>
        <v>0.34661841783406805</v>
      </c>
      <c r="BL444" s="8">
        <f t="shared" si="559"/>
        <v>0.20260672622932527</v>
      </c>
      <c r="BM444" s="8">
        <f t="shared" si="560"/>
        <v>0.2074355485196171</v>
      </c>
      <c r="BN444" s="8">
        <f t="shared" si="561"/>
        <v>0.79248477920659288</v>
      </c>
    </row>
    <row r="445" spans="1:66" x14ac:dyDescent="0.25">
      <c r="A445" t="s">
        <v>285</v>
      </c>
      <c r="B445" t="s">
        <v>321</v>
      </c>
      <c r="C445" t="s">
        <v>296</v>
      </c>
      <c r="D445" t="s">
        <v>511</v>
      </c>
      <c r="E445">
        <f>VLOOKUP(A445,home!$A$2:$E$405,3,FALSE)</f>
        <v>1.35</v>
      </c>
      <c r="F445">
        <f>VLOOKUP(B445,home!$B$2:$E$405,3,FALSE)</f>
        <v>0.49380000000000002</v>
      </c>
      <c r="G445">
        <f>VLOOKUP(C445,away!$B$2:$E$405,4,FALSE)</f>
        <v>0.24690000000000001</v>
      </c>
      <c r="H445">
        <f>VLOOKUP(A445,away!$A$2:$E$405,3,FALSE)</f>
        <v>1.3</v>
      </c>
      <c r="I445">
        <f>VLOOKUP(C445,away!$B$2:$E$405,3,FALSE)</f>
        <v>1.2821</v>
      </c>
      <c r="J445">
        <f>VLOOKUP(B445,home!$B$2:$E$405,4,FALSE)</f>
        <v>1.0256000000000001</v>
      </c>
      <c r="K445" s="3">
        <f t="shared" si="506"/>
        <v>0.16459094700000002</v>
      </c>
      <c r="L445" s="3">
        <f t="shared" si="507"/>
        <v>1.7093982880000003</v>
      </c>
      <c r="M445" s="5">
        <f t="shared" si="508"/>
        <v>0.15351005104162704</v>
      </c>
      <c r="N445" s="5">
        <f t="shared" si="509"/>
        <v>2.526636467495974E-2</v>
      </c>
      <c r="O445" s="5">
        <f t="shared" si="510"/>
        <v>0.26240981844134992</v>
      </c>
      <c r="P445" s="5">
        <f t="shared" si="511"/>
        <v>4.3190280519359858E-2</v>
      </c>
      <c r="Q445" s="5">
        <f t="shared" si="512"/>
        <v>2.0793074445494852E-3</v>
      </c>
      <c r="R445" s="5">
        <f t="shared" si="513"/>
        <v>0.22428144719901724</v>
      </c>
      <c r="S445" s="5">
        <f t="shared" si="514"/>
        <v>3.03791236906559E-3</v>
      </c>
      <c r="T445" s="5">
        <f t="shared" si="515"/>
        <v>3.5543645859385459E-3</v>
      </c>
      <c r="U445" s="5">
        <f t="shared" si="516"/>
        <v>3.6914695789016759E-2</v>
      </c>
      <c r="V445" s="5">
        <f t="shared" si="517"/>
        <v>9.4969016703086835E-5</v>
      </c>
      <c r="W445" s="5">
        <f t="shared" si="518"/>
        <v>1.1407839380084996E-4</v>
      </c>
      <c r="X445" s="5">
        <f t="shared" si="519"/>
        <v>1.9500541106096277E-4</v>
      </c>
      <c r="Y445" s="5">
        <f t="shared" si="520"/>
        <v>1.6667095790917305E-4</v>
      </c>
      <c r="Z445" s="5">
        <f t="shared" si="521"/>
        <v>0.12779544062405418</v>
      </c>
      <c r="AA445" s="5">
        <f t="shared" si="522"/>
        <v>2.1033972594595354E-2</v>
      </c>
      <c r="AB445" s="5">
        <f t="shared" si="523"/>
        <v>1.7310007342582481E-3</v>
      </c>
      <c r="AC445" s="5">
        <f t="shared" si="524"/>
        <v>1.6699796056602481E-6</v>
      </c>
      <c r="AD445" s="5">
        <f t="shared" si="525"/>
        <v>4.6940677169802067E-6</v>
      </c>
      <c r="AE445" s="5">
        <f t="shared" si="526"/>
        <v>8.0240313191620361E-6</v>
      </c>
      <c r="AF445" s="5">
        <f t="shared" si="527"/>
        <v>6.8581326999169841E-6</v>
      </c>
      <c r="AG445" s="5">
        <f t="shared" si="528"/>
        <v>3.9077600987049703E-6</v>
      </c>
      <c r="AH445" s="5">
        <f t="shared" si="529"/>
        <v>5.4613326854241001E-2</v>
      </c>
      <c r="AI445" s="5">
        <f t="shared" si="530"/>
        <v>8.9888591857600602E-3</v>
      </c>
      <c r="AJ445" s="5">
        <f t="shared" si="531"/>
        <v>7.3974242291694858E-4</v>
      </c>
      <c r="AK445" s="5">
        <f t="shared" si="532"/>
        <v>4.0584968641325037E-5</v>
      </c>
      <c r="AL445" s="5">
        <f t="shared" si="533"/>
        <v>1.879404954676681E-8</v>
      </c>
      <c r="AM445" s="5">
        <f t="shared" si="534"/>
        <v>1.5452021016398016E-7</v>
      </c>
      <c r="AN445" s="5">
        <f t="shared" si="535"/>
        <v>2.6413658271570792E-7</v>
      </c>
      <c r="AO445" s="5">
        <f t="shared" si="536"/>
        <v>2.2575731114620079E-7</v>
      </c>
      <c r="AP445" s="5">
        <f t="shared" si="537"/>
        <v>1.2863638705893299E-7</v>
      </c>
      <c r="AQ445" s="5">
        <f t="shared" si="538"/>
        <v>5.4972704953261391E-8</v>
      </c>
      <c r="AR445" s="5">
        <f t="shared" si="539"/>
        <v>1.867118548532478E-2</v>
      </c>
      <c r="AS445" s="5">
        <f t="shared" si="540"/>
        <v>3.0731081006422608E-3</v>
      </c>
      <c r="AT445" s="5">
        <f t="shared" si="541"/>
        <v>2.5290288625904049E-4</v>
      </c>
      <c r="AU445" s="5">
        <f t="shared" si="542"/>
        <v>1.3875175182802926E-5</v>
      </c>
      <c r="AV445" s="5">
        <f t="shared" si="543"/>
        <v>5.7093205578210801E-7</v>
      </c>
      <c r="AW445" s="5">
        <f t="shared" si="544"/>
        <v>1.4688149199926797E-10</v>
      </c>
      <c r="AX445" s="5">
        <f t="shared" si="545"/>
        <v>4.2387712869214166E-9</v>
      </c>
      <c r="AY445" s="5">
        <f t="shared" si="546"/>
        <v>7.2457483810870274E-9</v>
      </c>
      <c r="AZ445" s="5">
        <f t="shared" si="547"/>
        <v>6.1929349389544699E-9</v>
      </c>
      <c r="BA445" s="5">
        <f t="shared" si="548"/>
        <v>3.5287307941147186E-9</v>
      </c>
      <c r="BB445" s="5">
        <f t="shared" si="549"/>
        <v>1.5080015945681463E-9</v>
      </c>
      <c r="BC445" s="5">
        <f t="shared" si="550"/>
        <v>5.1555506881121127E-10</v>
      </c>
      <c r="BD445" s="5">
        <f t="shared" si="551"/>
        <v>5.319415417257444E-3</v>
      </c>
      <c r="BE445" s="5">
        <f t="shared" si="552"/>
        <v>8.7552762101280311E-4</v>
      </c>
      <c r="BF445" s="5">
        <f t="shared" si="553"/>
        <v>7.2051960133577182E-5</v>
      </c>
      <c r="BG445" s="5">
        <f t="shared" si="554"/>
        <v>3.9530334505305731E-6</v>
      </c>
      <c r="BH445" s="5">
        <f t="shared" si="555"/>
        <v>1.626583797863762E-7</v>
      </c>
      <c r="BI445" s="5">
        <f t="shared" si="556"/>
        <v>5.3544193533050663E-9</v>
      </c>
      <c r="BJ445" s="8">
        <f t="shared" si="557"/>
        <v>3.1400126712991611E-2</v>
      </c>
      <c r="BK445" s="8">
        <f t="shared" si="558"/>
        <v>0.19983490896615916</v>
      </c>
      <c r="BL445" s="8">
        <f t="shared" si="559"/>
        <v>0.63903620681391504</v>
      </c>
      <c r="BM445" s="8">
        <f t="shared" si="560"/>
        <v>0.28732940669738982</v>
      </c>
      <c r="BN445" s="8">
        <f t="shared" si="561"/>
        <v>0.71073726932086323</v>
      </c>
    </row>
    <row r="446" spans="1:66" x14ac:dyDescent="0.25">
      <c r="A446" t="s">
        <v>285</v>
      </c>
      <c r="B446" t="s">
        <v>299</v>
      </c>
      <c r="C446" t="s">
        <v>315</v>
      </c>
      <c r="D446" t="s">
        <v>511</v>
      </c>
      <c r="E446">
        <f>VLOOKUP(A446,home!$A$2:$E$405,3,FALSE)</f>
        <v>1.35</v>
      </c>
      <c r="F446">
        <f>VLOOKUP(B446,home!$B$2:$E$405,3,FALSE)</f>
        <v>1.2963</v>
      </c>
      <c r="G446">
        <f>VLOOKUP(C446,away!$B$2:$E$405,4,FALSE)</f>
        <v>2.4691000000000001</v>
      </c>
      <c r="H446">
        <f>VLOOKUP(A446,away!$A$2:$E$405,3,FALSE)</f>
        <v>1.3</v>
      </c>
      <c r="I446">
        <f>VLOOKUP(C446,away!$B$2:$E$405,3,FALSE)</f>
        <v>0</v>
      </c>
      <c r="J446">
        <f>VLOOKUP(B446,home!$B$2:$E$405,4,FALSE)</f>
        <v>0.1923</v>
      </c>
      <c r="K446" s="3">
        <f t="shared" si="506"/>
        <v>4.3209373455</v>
      </c>
      <c r="L446" s="3">
        <f t="shared" si="507"/>
        <v>0</v>
      </c>
      <c r="M446" s="5">
        <f t="shared" si="508"/>
        <v>1.3287422797378746E-2</v>
      </c>
      <c r="N446" s="5">
        <f t="shared" si="509"/>
        <v>5.7414121390641906E-2</v>
      </c>
      <c r="O446" s="5">
        <f t="shared" si="510"/>
        <v>0</v>
      </c>
      <c r="P446" s="5">
        <f t="shared" si="511"/>
        <v>0</v>
      </c>
      <c r="Q446" s="5">
        <f t="shared" si="512"/>
        <v>0.12404141063794751</v>
      </c>
      <c r="R446" s="5">
        <f t="shared" si="513"/>
        <v>0</v>
      </c>
      <c r="S446" s="5">
        <f t="shared" si="514"/>
        <v>0</v>
      </c>
      <c r="T446" s="5">
        <f t="shared" si="515"/>
        <v>0</v>
      </c>
      <c r="U446" s="5">
        <f t="shared" si="516"/>
        <v>0</v>
      </c>
      <c r="V446" s="5">
        <f t="shared" si="517"/>
        <v>0</v>
      </c>
      <c r="W446" s="5">
        <f t="shared" si="518"/>
        <v>0.17865838787133617</v>
      </c>
      <c r="X446" s="5">
        <f t="shared" si="519"/>
        <v>0</v>
      </c>
      <c r="Y446" s="5">
        <f t="shared" si="520"/>
        <v>0</v>
      </c>
      <c r="Z446" s="5">
        <f t="shared" si="521"/>
        <v>0</v>
      </c>
      <c r="AA446" s="5">
        <f t="shared" si="522"/>
        <v>0</v>
      </c>
      <c r="AB446" s="5">
        <f t="shared" si="523"/>
        <v>0</v>
      </c>
      <c r="AC446" s="5">
        <f t="shared" si="524"/>
        <v>0</v>
      </c>
      <c r="AD446" s="5">
        <f t="shared" si="525"/>
        <v>0.19299292506002014</v>
      </c>
      <c r="AE446" s="5">
        <f t="shared" si="526"/>
        <v>0</v>
      </c>
      <c r="AF446" s="5">
        <f t="shared" si="527"/>
        <v>0</v>
      </c>
      <c r="AG446" s="5">
        <f t="shared" si="528"/>
        <v>0</v>
      </c>
      <c r="AH446" s="5">
        <f t="shared" si="529"/>
        <v>0</v>
      </c>
      <c r="AI446" s="5">
        <f t="shared" si="530"/>
        <v>0</v>
      </c>
      <c r="AJ446" s="5">
        <f t="shared" si="531"/>
        <v>0</v>
      </c>
      <c r="AK446" s="5">
        <f t="shared" si="532"/>
        <v>0</v>
      </c>
      <c r="AL446" s="5">
        <f t="shared" si="533"/>
        <v>0</v>
      </c>
      <c r="AM446" s="5">
        <f t="shared" si="534"/>
        <v>0.16678206746182472</v>
      </c>
      <c r="AN446" s="5">
        <f t="shared" si="535"/>
        <v>0</v>
      </c>
      <c r="AO446" s="5">
        <f t="shared" si="536"/>
        <v>0</v>
      </c>
      <c r="AP446" s="5">
        <f t="shared" si="537"/>
        <v>0</v>
      </c>
      <c r="AQ446" s="5">
        <f t="shared" si="538"/>
        <v>0</v>
      </c>
      <c r="AR446" s="5">
        <f t="shared" si="539"/>
        <v>0</v>
      </c>
      <c r="AS446" s="5">
        <f t="shared" si="540"/>
        <v>0</v>
      </c>
      <c r="AT446" s="5">
        <f t="shared" si="541"/>
        <v>0</v>
      </c>
      <c r="AU446" s="5">
        <f t="shared" si="542"/>
        <v>0</v>
      </c>
      <c r="AV446" s="5">
        <f t="shared" si="543"/>
        <v>0</v>
      </c>
      <c r="AW446" s="5">
        <f t="shared" si="544"/>
        <v>0</v>
      </c>
      <c r="AX446" s="5">
        <f t="shared" si="545"/>
        <v>0.12010914397591647</v>
      </c>
      <c r="AY446" s="5">
        <f t="shared" si="546"/>
        <v>0</v>
      </c>
      <c r="AZ446" s="5">
        <f t="shared" si="547"/>
        <v>0</v>
      </c>
      <c r="BA446" s="5">
        <f t="shared" si="548"/>
        <v>0</v>
      </c>
      <c r="BB446" s="5">
        <f t="shared" si="549"/>
        <v>0</v>
      </c>
      <c r="BC446" s="5">
        <f t="shared" si="550"/>
        <v>0</v>
      </c>
      <c r="BD446" s="5">
        <f t="shared" si="551"/>
        <v>0</v>
      </c>
      <c r="BE446" s="5">
        <f t="shared" si="552"/>
        <v>0</v>
      </c>
      <c r="BF446" s="5">
        <f t="shared" si="553"/>
        <v>0</v>
      </c>
      <c r="BG446" s="5">
        <f t="shared" si="554"/>
        <v>0</v>
      </c>
      <c r="BH446" s="5">
        <f t="shared" si="555"/>
        <v>0</v>
      </c>
      <c r="BI446" s="5">
        <f t="shared" si="556"/>
        <v>0</v>
      </c>
      <c r="BJ446" s="8">
        <f t="shared" si="557"/>
        <v>0.83999805639768688</v>
      </c>
      <c r="BK446" s="8">
        <f t="shared" si="558"/>
        <v>1.3287422797378746E-2</v>
      </c>
      <c r="BL446" s="8">
        <f t="shared" si="559"/>
        <v>0</v>
      </c>
      <c r="BM446" s="8">
        <f t="shared" si="560"/>
        <v>0.65854252436909755</v>
      </c>
      <c r="BN446" s="8">
        <f t="shared" si="561"/>
        <v>0.19474295482596815</v>
      </c>
    </row>
    <row r="447" spans="1:66" x14ac:dyDescent="0.25">
      <c r="A447" t="s">
        <v>287</v>
      </c>
      <c r="B447" t="s">
        <v>340</v>
      </c>
      <c r="C447" t="s">
        <v>506</v>
      </c>
      <c r="D447" t="s">
        <v>511</v>
      </c>
      <c r="E447">
        <f>VLOOKUP(A447,home!$A$2:$E$405,3,FALSE)</f>
        <v>1.2423999999999999</v>
      </c>
      <c r="F447">
        <f>VLOOKUP(B447,home!$B$2:$E$405,3,FALSE)</f>
        <v>0.40239999999999998</v>
      </c>
      <c r="G447">
        <f>VLOOKUP(C447,away!$B$2:$E$405,4,FALSE)</f>
        <v>1.4086000000000001</v>
      </c>
      <c r="H447">
        <f>VLOOKUP(A447,away!$A$2:$E$405,3,FALSE)</f>
        <v>0.87880000000000003</v>
      </c>
      <c r="I447">
        <f>VLOOKUP(C447,away!$B$2:$E$405,3,FALSE)</f>
        <v>0.85340000000000005</v>
      </c>
      <c r="J447">
        <f>VLOOKUP(B447,home!$B$2:$E$405,4,FALSE)</f>
        <v>0.85340000000000005</v>
      </c>
      <c r="K447" s="3">
        <f t="shared" si="506"/>
        <v>0.70421796313599994</v>
      </c>
      <c r="L447" s="3">
        <f t="shared" si="507"/>
        <v>0.64002262292800005</v>
      </c>
      <c r="M447" s="5">
        <f t="shared" si="508"/>
        <v>0.26073764049189291</v>
      </c>
      <c r="N447" s="5">
        <f t="shared" si="509"/>
        <v>0.18361613010008743</v>
      </c>
      <c r="O447" s="5">
        <f t="shared" si="510"/>
        <v>0.16687798856367922</v>
      </c>
      <c r="P447" s="5">
        <f t="shared" si="511"/>
        <v>0.11751847719854686</v>
      </c>
      <c r="Q447" s="5">
        <f t="shared" si="512"/>
        <v>6.4652888568999173E-2</v>
      </c>
      <c r="R447" s="5">
        <f t="shared" si="513"/>
        <v>5.340284397473738E-2</v>
      </c>
      <c r="S447" s="5">
        <f t="shared" si="514"/>
        <v>1.324184768356718E-2</v>
      </c>
      <c r="T447" s="5">
        <f t="shared" si="515"/>
        <v>4.1379311321802559E-2</v>
      </c>
      <c r="U447" s="5">
        <f t="shared" si="516"/>
        <v>3.7607242009559158E-2</v>
      </c>
      <c r="V447" s="5">
        <f t="shared" si="517"/>
        <v>6.6314500495685748E-4</v>
      </c>
      <c r="W447" s="5">
        <f t="shared" si="518"/>
        <v>1.5176575166306459E-2</v>
      </c>
      <c r="X447" s="5">
        <f t="shared" si="519"/>
        <v>9.7133514450034094E-3</v>
      </c>
      <c r="Y447" s="5">
        <f t="shared" si="520"/>
        <v>3.1083823346262805E-3</v>
      </c>
      <c r="Z447" s="5">
        <f t="shared" si="521"/>
        <v>1.1393009424175387E-2</v>
      </c>
      <c r="AA447" s="5">
        <f t="shared" si="522"/>
        <v>8.0231618906820429E-3</v>
      </c>
      <c r="AB447" s="5">
        <f t="shared" si="523"/>
        <v>2.8250273622832428E-3</v>
      </c>
      <c r="AC447" s="5">
        <f t="shared" si="524"/>
        <v>1.8680605290947573E-5</v>
      </c>
      <c r="AD447" s="5">
        <f t="shared" si="525"/>
        <v>2.6719042127491825E-3</v>
      </c>
      <c r="AE447" s="5">
        <f t="shared" si="526"/>
        <v>1.7100791424561051E-3</v>
      </c>
      <c r="AF447" s="5">
        <f t="shared" si="527"/>
        <v>5.4724466908461064E-4</v>
      </c>
      <c r="AG447" s="5">
        <f t="shared" si="528"/>
        <v>1.1674965616363264E-4</v>
      </c>
      <c r="AH447" s="5">
        <f t="shared" si="529"/>
        <v>1.8229459436760382E-3</v>
      </c>
      <c r="AI447" s="5">
        <f t="shared" si="530"/>
        <v>1.2837512793625729E-3</v>
      </c>
      <c r="AJ447" s="5">
        <f t="shared" si="531"/>
        <v>4.5202035556297254E-4</v>
      </c>
      <c r="AK447" s="5">
        <f t="shared" si="532"/>
        <v>1.0610695136352235E-4</v>
      </c>
      <c r="AL447" s="5">
        <f t="shared" si="533"/>
        <v>3.3678548027016243E-7</v>
      </c>
      <c r="AM447" s="5">
        <f t="shared" si="534"/>
        <v>3.7632058847934547E-4</v>
      </c>
      <c r="AN447" s="5">
        <f t="shared" si="535"/>
        <v>2.4085369010035923E-4</v>
      </c>
      <c r="AO447" s="5">
        <f t="shared" si="536"/>
        <v>7.7075905239959791E-5</v>
      </c>
      <c r="AP447" s="5">
        <f t="shared" si="537"/>
        <v>1.644344101207635E-5</v>
      </c>
      <c r="AQ447" s="5">
        <f t="shared" si="538"/>
        <v>2.6310435616277372E-6</v>
      </c>
      <c r="AR447" s="5">
        <f t="shared" si="539"/>
        <v>2.333453288654993E-4</v>
      </c>
      <c r="AS447" s="5">
        <f t="shared" si="540"/>
        <v>1.6432597220096196E-4</v>
      </c>
      <c r="AT447" s="5">
        <f t="shared" si="541"/>
        <v>5.7860650716852192E-5</v>
      </c>
      <c r="AU447" s="5">
        <f t="shared" si="542"/>
        <v>1.3582169864515064E-5</v>
      </c>
      <c r="AV447" s="5">
        <f t="shared" si="543"/>
        <v>2.3912019992389889E-6</v>
      </c>
      <c r="AW447" s="5">
        <f t="shared" si="544"/>
        <v>4.2165114400974234E-9</v>
      </c>
      <c r="AX447" s="5">
        <f t="shared" si="545"/>
        <v>4.4168619717510911E-5</v>
      </c>
      <c r="AY447" s="5">
        <f t="shared" si="546"/>
        <v>2.8268915842710712E-5</v>
      </c>
      <c r="AZ447" s="5">
        <f t="shared" si="547"/>
        <v>9.0463728324913012E-6</v>
      </c>
      <c r="BA447" s="5">
        <f t="shared" si="548"/>
        <v>1.9299610894118947E-6</v>
      </c>
      <c r="BB447" s="5">
        <f t="shared" si="549"/>
        <v>3.0880468964859523E-7</v>
      </c>
      <c r="BC447" s="5">
        <f t="shared" si="550"/>
        <v>3.9528397488272201E-8</v>
      </c>
      <c r="BD447" s="5">
        <f t="shared" si="551"/>
        <v>2.4891048238082266E-5</v>
      </c>
      <c r="BE447" s="5">
        <f t="shared" si="552"/>
        <v>1.7528723290542211E-5</v>
      </c>
      <c r="BF447" s="5">
        <f t="shared" si="553"/>
        <v>6.1720209060200999E-6</v>
      </c>
      <c r="BG447" s="5">
        <f t="shared" si="554"/>
        <v>1.4488159969567614E-6</v>
      </c>
      <c r="BH447" s="5">
        <f t="shared" si="555"/>
        <v>2.5507056258393583E-7</v>
      </c>
      <c r="BI447" s="5">
        <f t="shared" si="556"/>
        <v>3.5925054407762584E-8</v>
      </c>
      <c r="BJ447" s="8">
        <f t="shared" si="557"/>
        <v>0.32348970348824158</v>
      </c>
      <c r="BK447" s="8">
        <f t="shared" si="558"/>
        <v>0.39220839668557772</v>
      </c>
      <c r="BL447" s="8">
        <f t="shared" si="559"/>
        <v>0.27292292525860179</v>
      </c>
      <c r="BM447" s="8">
        <f t="shared" si="560"/>
        <v>0.15317980125932215</v>
      </c>
      <c r="BN447" s="8">
        <f t="shared" si="561"/>
        <v>0.84680596889794302</v>
      </c>
    </row>
    <row r="448" spans="1:66" x14ac:dyDescent="0.25">
      <c r="A448" t="s">
        <v>287</v>
      </c>
      <c r="B448" t="s">
        <v>332</v>
      </c>
      <c r="C448" t="s">
        <v>507</v>
      </c>
      <c r="D448" t="s">
        <v>511</v>
      </c>
      <c r="E448">
        <f>VLOOKUP(A448,home!$A$2:$E$405,3,FALSE)</f>
        <v>1.2423999999999999</v>
      </c>
      <c r="F448">
        <f>VLOOKUP(B448,home!$B$2:$E$405,3,FALSE)</f>
        <v>0.80489999999999995</v>
      </c>
      <c r="G448">
        <f>VLOOKUP(C448,away!$B$2:$E$405,4,FALSE)</f>
        <v>1.0731999999999999</v>
      </c>
      <c r="H448">
        <f>VLOOKUP(A448,away!$A$2:$E$405,3,FALSE)</f>
        <v>0.87880000000000003</v>
      </c>
      <c r="I448">
        <f>VLOOKUP(C448,away!$B$2:$E$405,3,FALSE)</f>
        <v>1.8965000000000001</v>
      </c>
      <c r="J448">
        <f>VLOOKUP(B448,home!$B$2:$E$405,4,FALSE)</f>
        <v>1.5172000000000001</v>
      </c>
      <c r="K448" s="3">
        <f t="shared" si="506"/>
        <v>1.0732083280319999</v>
      </c>
      <c r="L448" s="3">
        <f t="shared" si="507"/>
        <v>2.5286325802400005</v>
      </c>
      <c r="M448" s="5">
        <f t="shared" si="508"/>
        <v>2.7273468251492256E-2</v>
      </c>
      <c r="N448" s="5">
        <f t="shared" si="509"/>
        <v>2.9270113261817839E-2</v>
      </c>
      <c r="O448" s="5">
        <f t="shared" si="510"/>
        <v>6.8964580396864594E-2</v>
      </c>
      <c r="P448" s="5">
        <f t="shared" si="511"/>
        <v>7.4013362021147486E-2</v>
      </c>
      <c r="Q448" s="5">
        <f t="shared" si="512"/>
        <v>1.5706464657511396E-2</v>
      </c>
      <c r="R448" s="5">
        <f t="shared" si="513"/>
        <v>8.7193042437046342E-2</v>
      </c>
      <c r="S448" s="5">
        <f t="shared" si="514"/>
        <v>5.0213431852160137E-2</v>
      </c>
      <c r="T448" s="5">
        <f t="shared" si="515"/>
        <v>3.971587825337141E-2</v>
      </c>
      <c r="U448" s="5">
        <f t="shared" si="516"/>
        <v>9.3576299289885728E-2</v>
      </c>
      <c r="V448" s="5">
        <f t="shared" si="517"/>
        <v>1.5140741974858879E-2</v>
      </c>
      <c r="W448" s="5">
        <f t="shared" si="518"/>
        <v>5.6187695581271686E-3</v>
      </c>
      <c r="X448" s="5">
        <f t="shared" si="519"/>
        <v>1.4207803765541068E-2</v>
      </c>
      <c r="Y448" s="5">
        <f t="shared" si="520"/>
        <v>1.7963157747601856E-2</v>
      </c>
      <c r="Z448" s="5">
        <f t="shared" si="521"/>
        <v>7.3493055958854789E-2</v>
      </c>
      <c r="AA448" s="5">
        <f t="shared" si="522"/>
        <v>7.8873359707564761E-2</v>
      </c>
      <c r="AB448" s="5">
        <f t="shared" si="523"/>
        <v>4.2323773249011043E-2</v>
      </c>
      <c r="AC448" s="5">
        <f t="shared" si="524"/>
        <v>2.5680113515465243E-3</v>
      </c>
      <c r="AD448" s="5">
        <f t="shared" si="525"/>
        <v>1.5075275707686889E-3</v>
      </c>
      <c r="AE448" s="5">
        <f t="shared" si="526"/>
        <v>3.8119833310557693E-3</v>
      </c>
      <c r="AF448" s="5">
        <f t="shared" si="527"/>
        <v>4.8195526231197116E-3</v>
      </c>
      <c r="AG448" s="5">
        <f t="shared" si="528"/>
        <v>4.0622925950005535E-3</v>
      </c>
      <c r="AH448" s="5">
        <f t="shared" si="529"/>
        <v>4.645923392974044E-2</v>
      </c>
      <c r="AI448" s="5">
        <f t="shared" si="530"/>
        <v>4.9860436767384303E-2</v>
      </c>
      <c r="AJ448" s="5">
        <f t="shared" si="531"/>
        <v>2.6755317989034879E-2</v>
      </c>
      <c r="AK448" s="5">
        <f t="shared" si="532"/>
        <v>9.5713433616588725E-3</v>
      </c>
      <c r="AL448" s="5">
        <f t="shared" si="533"/>
        <v>2.787575853335481E-4</v>
      </c>
      <c r="AM448" s="5">
        <f t="shared" si="534"/>
        <v>3.235782287373615E-4</v>
      </c>
      <c r="AN448" s="5">
        <f t="shared" si="535"/>
        <v>8.182104514416435E-4</v>
      </c>
      <c r="AO448" s="5">
        <f t="shared" si="536"/>
        <v>1.0344768025041093E-3</v>
      </c>
      <c r="AP448" s="5">
        <f t="shared" si="537"/>
        <v>8.7193724877146386E-4</v>
      </c>
      <c r="AQ448" s="5">
        <f t="shared" si="538"/>
        <v>5.5120223379208854E-4</v>
      </c>
      <c r="AR448" s="5">
        <f t="shared" si="539"/>
        <v>2.3495666513546662E-2</v>
      </c>
      <c r="AS448" s="5">
        <f t="shared" si="540"/>
        <v>2.521574497500086E-2</v>
      </c>
      <c r="AT448" s="5">
        <f t="shared" si="541"/>
        <v>1.3530873752350989E-2</v>
      </c>
      <c r="AU448" s="5">
        <f t="shared" si="542"/>
        <v>4.8404821321908938E-3</v>
      </c>
      <c r="AV448" s="5">
        <f t="shared" si="543"/>
        <v>1.2987114339893394E-3</v>
      </c>
      <c r="AW448" s="5">
        <f t="shared" si="544"/>
        <v>2.1013285277415213E-5</v>
      </c>
      <c r="AX448" s="5">
        <f t="shared" si="545"/>
        <v>5.7877808308463289E-5</v>
      </c>
      <c r="AY448" s="5">
        <f t="shared" si="546"/>
        <v>1.4635171176166563E-4</v>
      </c>
      <c r="AZ448" s="5">
        <f t="shared" si="547"/>
        <v>1.8503485326722073E-4</v>
      </c>
      <c r="BA448" s="5">
        <f t="shared" si="548"/>
        <v>1.5596171948380742E-4</v>
      </c>
      <c r="BB448" s="5">
        <f t="shared" si="549"/>
        <v>9.85924712892518E-5</v>
      </c>
      <c r="BC448" s="5">
        <f t="shared" si="550"/>
        <v>4.986082701367577E-5</v>
      </c>
      <c r="BD448" s="5">
        <f t="shared" si="551"/>
        <v>9.9019846401013443E-3</v>
      </c>
      <c r="BE448" s="5">
        <f t="shared" si="552"/>
        <v>1.0626892379801708E-2</v>
      </c>
      <c r="BF448" s="5">
        <f t="shared" si="553"/>
        <v>5.7024347015514959E-3</v>
      </c>
      <c r="BG448" s="5">
        <f t="shared" si="554"/>
        <v>2.0399668039212462E-3</v>
      </c>
      <c r="BH448" s="5">
        <f t="shared" si="555"/>
        <v>5.4732734071927561E-4</v>
      </c>
      <c r="BI448" s="5">
        <f t="shared" si="556"/>
        <v>1.1747925204390696E-4</v>
      </c>
      <c r="BJ448" s="8">
        <f t="shared" si="557"/>
        <v>0.14097662772028613</v>
      </c>
      <c r="BK448" s="8">
        <f t="shared" si="558"/>
        <v>0.1696341247483005</v>
      </c>
      <c r="BL448" s="8">
        <f t="shared" si="559"/>
        <v>0.60089495105340873</v>
      </c>
      <c r="BM448" s="8">
        <f t="shared" si="560"/>
        <v>0.68245239002848612</v>
      </c>
      <c r="BN448" s="8">
        <f t="shared" si="561"/>
        <v>0.30242103102587992</v>
      </c>
    </row>
    <row r="449" spans="1:66" x14ac:dyDescent="0.25">
      <c r="A449" t="s">
        <v>287</v>
      </c>
      <c r="B449" t="s">
        <v>304</v>
      </c>
      <c r="C449" t="s">
        <v>343</v>
      </c>
      <c r="D449" t="s">
        <v>511</v>
      </c>
      <c r="E449">
        <f>VLOOKUP(A449,home!$A$2:$E$405,3,FALSE)</f>
        <v>1.2423999999999999</v>
      </c>
      <c r="F449">
        <f>VLOOKUP(B449,home!$B$2:$E$405,3,FALSE)</f>
        <v>1.3414999999999999</v>
      </c>
      <c r="G449">
        <f>VLOOKUP(C449,away!$B$2:$E$405,4,FALSE)</f>
        <v>0.80489999999999995</v>
      </c>
      <c r="H449">
        <f>VLOOKUP(A449,away!$A$2:$E$405,3,FALSE)</f>
        <v>0.87880000000000003</v>
      </c>
      <c r="I449">
        <f>VLOOKUP(C449,away!$B$2:$E$405,3,FALSE)</f>
        <v>1.5172000000000001</v>
      </c>
      <c r="J449">
        <f>VLOOKUP(B449,home!$B$2:$E$405,4,FALSE)</f>
        <v>1.5172000000000001</v>
      </c>
      <c r="K449" s="3">
        <f t="shared" si="506"/>
        <v>1.3415104100399999</v>
      </c>
      <c r="L449" s="3">
        <f t="shared" si="507"/>
        <v>2.022906064192</v>
      </c>
      <c r="M449" s="5">
        <f t="shared" si="508"/>
        <v>3.4582189830371063E-2</v>
      </c>
      <c r="N449" s="5">
        <f t="shared" si="509"/>
        <v>4.6392367659422201E-2</v>
      </c>
      <c r="O449" s="5">
        <f t="shared" si="510"/>
        <v>6.9956521520896528E-2</v>
      </c>
      <c r="P449" s="5">
        <f t="shared" si="511"/>
        <v>9.3847401870469985E-2</v>
      </c>
      <c r="Q449" s="5">
        <f t="shared" si="512"/>
        <v>3.1117922080758965E-2</v>
      </c>
      <c r="R449" s="5">
        <f t="shared" si="513"/>
        <v>7.0757735807199892E-2</v>
      </c>
      <c r="S449" s="5">
        <f t="shared" si="514"/>
        <v>6.3669585999602069E-2</v>
      </c>
      <c r="T449" s="5">
        <f t="shared" si="515"/>
        <v>6.2948633282221431E-2</v>
      </c>
      <c r="U449" s="5">
        <f t="shared" si="516"/>
        <v>9.4922239176218712E-2</v>
      </c>
      <c r="V449" s="5">
        <f t="shared" si="517"/>
        <v>1.9198145550065434E-2</v>
      </c>
      <c r="W449" s="5">
        <f t="shared" si="518"/>
        <v>1.3915005470050581E-2</v>
      </c>
      <c r="X449" s="5">
        <f t="shared" si="519"/>
        <v>2.8148748948630169E-2</v>
      </c>
      <c r="Y449" s="5">
        <f t="shared" si="520"/>
        <v>2.8471137473801082E-2</v>
      </c>
      <c r="Z449" s="5">
        <f t="shared" si="521"/>
        <v>4.7712084284293355E-2</v>
      </c>
      <c r="AA449" s="5">
        <f t="shared" si="522"/>
        <v>6.4006257752085419E-2</v>
      </c>
      <c r="AB449" s="5">
        <f t="shared" si="523"/>
        <v>4.2932530541063024E-2</v>
      </c>
      <c r="AC449" s="5">
        <f t="shared" si="524"/>
        <v>3.2561849203344585E-3</v>
      </c>
      <c r="AD449" s="5">
        <f t="shared" si="525"/>
        <v>4.6667811734590987E-3</v>
      </c>
      <c r="AE449" s="5">
        <f t="shared" si="526"/>
        <v>9.440459936047467E-3</v>
      </c>
      <c r="AF449" s="5">
        <f t="shared" si="527"/>
        <v>9.5485818266960246E-3</v>
      </c>
      <c r="AG449" s="5">
        <f t="shared" si="528"/>
        <v>6.4386280272189693E-3</v>
      </c>
      <c r="AH449" s="5">
        <f t="shared" si="529"/>
        <v>2.4129266158484222E-2</v>
      </c>
      <c r="AI449" s="5">
        <f t="shared" si="530"/>
        <v>3.2369661738232462E-2</v>
      </c>
      <c r="AJ449" s="5">
        <f t="shared" si="531"/>
        <v>2.1712119095656169E-2</v>
      </c>
      <c r="AK449" s="5">
        <f t="shared" si="532"/>
        <v>9.7090112636170119E-3</v>
      </c>
      <c r="AL449" s="5">
        <f t="shared" si="533"/>
        <v>3.5345881366346448E-4</v>
      </c>
      <c r="AM449" s="5">
        <f t="shared" si="534"/>
        <v>1.252107105114813E-3</v>
      </c>
      <c r="AN449" s="5">
        <f t="shared" si="535"/>
        <v>2.5328950559546448E-3</v>
      </c>
      <c r="AO449" s="5">
        <f t="shared" si="536"/>
        <v>2.5619043843262941E-3</v>
      </c>
      <c r="AP449" s="5">
        <f t="shared" si="537"/>
        <v>1.7274973049779105E-3</v>
      </c>
      <c r="AQ449" s="5">
        <f t="shared" si="538"/>
        <v>8.7364119352878846E-4</v>
      </c>
      <c r="AR449" s="5">
        <f t="shared" si="539"/>
        <v>9.7622477673001053E-3</v>
      </c>
      <c r="AS449" s="5">
        <f t="shared" si="540"/>
        <v>1.3096157005222838E-2</v>
      </c>
      <c r="AT449" s="5">
        <f t="shared" si="541"/>
        <v>8.7843154770123558E-3</v>
      </c>
      <c r="AU449" s="5">
        <f t="shared" si="542"/>
        <v>3.9280835524958561E-3</v>
      </c>
      <c r="AV449" s="5">
        <f t="shared" si="543"/>
        <v>1.3173912442950237E-3</v>
      </c>
      <c r="AW449" s="5">
        <f t="shared" si="544"/>
        <v>2.6644408174363884E-5</v>
      </c>
      <c r="AX449" s="5">
        <f t="shared" si="545"/>
        <v>2.7995245266609502E-4</v>
      </c>
      <c r="AY449" s="5">
        <f t="shared" si="546"/>
        <v>5.6631751418366742E-4</v>
      </c>
      <c r="AZ449" s="5">
        <f t="shared" si="547"/>
        <v>5.7280356685014005E-4</v>
      </c>
      <c r="BA449" s="5">
        <f t="shared" si="548"/>
        <v>3.8624260299065195E-4</v>
      </c>
      <c r="BB449" s="5">
        <f t="shared" si="549"/>
        <v>1.953331259597733E-4</v>
      </c>
      <c r="BC449" s="5">
        <f t="shared" si="550"/>
        <v>7.9028113008321034E-5</v>
      </c>
      <c r="BD449" s="5">
        <f t="shared" si="551"/>
        <v>3.291351701436033E-3</v>
      </c>
      <c r="BE449" s="5">
        <f t="shared" si="552"/>
        <v>4.4153825705793041E-3</v>
      </c>
      <c r="BF449" s="5">
        <f t="shared" si="553"/>
        <v>2.9616408413706561E-3</v>
      </c>
      <c r="BG449" s="5">
        <f t="shared" si="554"/>
        <v>1.3243573398327871E-3</v>
      </c>
      <c r="BH449" s="5">
        <f t="shared" si="555"/>
        <v>4.441597894996414E-4</v>
      </c>
      <c r="BI449" s="5">
        <f t="shared" si="556"/>
        <v>1.1916899626698876E-4</v>
      </c>
      <c r="BJ449" s="8">
        <f t="shared" si="557"/>
        <v>0.25211598829786708</v>
      </c>
      <c r="BK449" s="8">
        <f t="shared" si="558"/>
        <v>0.21547328449869019</v>
      </c>
      <c r="BL449" s="8">
        <f t="shared" si="559"/>
        <v>0.47993959933876507</v>
      </c>
      <c r="BM449" s="8">
        <f t="shared" si="560"/>
        <v>0.64804714454448753</v>
      </c>
      <c r="BN449" s="8">
        <f t="shared" si="561"/>
        <v>0.34665413876911866</v>
      </c>
    </row>
    <row r="450" spans="1:66" x14ac:dyDescent="0.25">
      <c r="A450" t="s">
        <v>34</v>
      </c>
      <c r="B450" t="s">
        <v>203</v>
      </c>
      <c r="C450" t="s">
        <v>204</v>
      </c>
      <c r="D450" t="s">
        <v>511</v>
      </c>
      <c r="E450">
        <f>VLOOKUP(A450,home!$A$2:$E$405,3,FALSE)</f>
        <v>1.4921</v>
      </c>
      <c r="F450">
        <f>VLOOKUP(B450,home!$B$2:$E$405,3,FALSE)</f>
        <v>0.44679999999999997</v>
      </c>
      <c r="G450">
        <f>VLOOKUP(C450,away!$B$2:$E$405,4,FALSE)</f>
        <v>0</v>
      </c>
      <c r="H450">
        <f>VLOOKUP(A450,away!$A$2:$E$405,3,FALSE)</f>
        <v>1.2222</v>
      </c>
      <c r="I450">
        <f>VLOOKUP(C450,away!$B$2:$E$405,3,FALSE)</f>
        <v>0.40910000000000002</v>
      </c>
      <c r="J450">
        <f>VLOOKUP(B450,home!$B$2:$E$405,4,FALSE)</f>
        <v>0</v>
      </c>
      <c r="K450" s="3">
        <f t="shared" ref="K450:K451" si="562">E450*F450*G450</f>
        <v>0</v>
      </c>
      <c r="L450" s="3">
        <f t="shared" ref="L450:L451" si="563">H450*I450*J450</f>
        <v>0</v>
      </c>
      <c r="M450" s="5">
        <f t="shared" ref="M450:M451" si="564">_xlfn.POISSON.DIST(0,K450,FALSE) * _xlfn.POISSON.DIST(0,L450,FALSE)</f>
        <v>1</v>
      </c>
      <c r="N450" s="5">
        <f t="shared" ref="N450:N451" si="565">_xlfn.POISSON.DIST(1,K450,FALSE) * _xlfn.POISSON.DIST(0,L450,FALSE)</f>
        <v>0</v>
      </c>
      <c r="O450" s="5">
        <f t="shared" ref="O450:O451" si="566">_xlfn.POISSON.DIST(0,K450,FALSE) * _xlfn.POISSON.DIST(1,L450,FALSE)</f>
        <v>0</v>
      </c>
      <c r="P450" s="5">
        <f t="shared" ref="P450:P451" si="567">_xlfn.POISSON.DIST(1,K450,FALSE) * _xlfn.POISSON.DIST(1,L450,FALSE)</f>
        <v>0</v>
      </c>
      <c r="Q450" s="5">
        <f t="shared" ref="Q450:Q451" si="568">_xlfn.POISSON.DIST(2,K450,FALSE) * _xlfn.POISSON.DIST(0,L450,FALSE)</f>
        <v>0</v>
      </c>
      <c r="R450" s="5">
        <f t="shared" ref="R450:R451" si="569">_xlfn.POISSON.DIST(0,K450,FALSE) * _xlfn.POISSON.DIST(2,L450,FALSE)</f>
        <v>0</v>
      </c>
      <c r="S450" s="5">
        <f t="shared" ref="S450:S451" si="570">_xlfn.POISSON.DIST(2,K450,FALSE) * _xlfn.POISSON.DIST(2,L450,FALSE)</f>
        <v>0</v>
      </c>
      <c r="T450" s="5">
        <f t="shared" ref="T450:T451" si="571">_xlfn.POISSON.DIST(2,K450,FALSE) * _xlfn.POISSON.DIST(1,L450,FALSE)</f>
        <v>0</v>
      </c>
      <c r="U450" s="5">
        <f t="shared" ref="U450:U451" si="572">_xlfn.POISSON.DIST(1,K450,FALSE) * _xlfn.POISSON.DIST(2,L450,FALSE)</f>
        <v>0</v>
      </c>
      <c r="V450" s="5">
        <f t="shared" ref="V450:V451" si="573">_xlfn.POISSON.DIST(3,K450,FALSE) * _xlfn.POISSON.DIST(3,L450,FALSE)</f>
        <v>0</v>
      </c>
      <c r="W450" s="5">
        <f t="shared" ref="W450:W451" si="574">_xlfn.POISSON.DIST(3,K450,FALSE) * _xlfn.POISSON.DIST(0,L450,FALSE)</f>
        <v>0</v>
      </c>
      <c r="X450" s="5">
        <f t="shared" ref="X450:X451" si="575">_xlfn.POISSON.DIST(3,K450,FALSE) * _xlfn.POISSON.DIST(1,L450,FALSE)</f>
        <v>0</v>
      </c>
      <c r="Y450" s="5">
        <f t="shared" ref="Y450:Y451" si="576">_xlfn.POISSON.DIST(3,K450,FALSE) * _xlfn.POISSON.DIST(2,L450,FALSE)</f>
        <v>0</v>
      </c>
      <c r="Z450" s="5">
        <f t="shared" ref="Z450:Z451" si="577">_xlfn.POISSON.DIST(0,K450,FALSE) * _xlfn.POISSON.DIST(3,L450,FALSE)</f>
        <v>0</v>
      </c>
      <c r="AA450" s="5">
        <f t="shared" ref="AA450:AA451" si="578">_xlfn.POISSON.DIST(1,K450,FALSE) * _xlfn.POISSON.DIST(3,L450,FALSE)</f>
        <v>0</v>
      </c>
      <c r="AB450" s="5">
        <f t="shared" ref="AB450:AB451" si="579">_xlfn.POISSON.DIST(2,K450,FALSE) * _xlfn.POISSON.DIST(3,L450,FALSE)</f>
        <v>0</v>
      </c>
      <c r="AC450" s="5">
        <f t="shared" ref="AC450:AC451" si="580">_xlfn.POISSON.DIST(4,K450,FALSE) * _xlfn.POISSON.DIST(4,L450,FALSE)</f>
        <v>0</v>
      </c>
      <c r="AD450" s="5">
        <f t="shared" ref="AD450:AD451" si="581">_xlfn.POISSON.DIST(4,K450,FALSE) * _xlfn.POISSON.DIST(0,L450,FALSE)</f>
        <v>0</v>
      </c>
      <c r="AE450" s="5">
        <f t="shared" ref="AE450:AE451" si="582">_xlfn.POISSON.DIST(4,K450,FALSE) * _xlfn.POISSON.DIST(1,L450,FALSE)</f>
        <v>0</v>
      </c>
      <c r="AF450" s="5">
        <f t="shared" ref="AF450:AF451" si="583">_xlfn.POISSON.DIST(4,K450,FALSE) * _xlfn.POISSON.DIST(2,L450,FALSE)</f>
        <v>0</v>
      </c>
      <c r="AG450" s="5">
        <f t="shared" ref="AG450:AG451" si="584">_xlfn.POISSON.DIST(4,K450,FALSE) * _xlfn.POISSON.DIST(3,L450,FALSE)</f>
        <v>0</v>
      </c>
      <c r="AH450" s="5">
        <f t="shared" ref="AH450:AH451" si="585">_xlfn.POISSON.DIST(0,K450,FALSE) * _xlfn.POISSON.DIST(4,L450,FALSE)</f>
        <v>0</v>
      </c>
      <c r="AI450" s="5">
        <f t="shared" ref="AI450:AI451" si="586">_xlfn.POISSON.DIST(1,K450,FALSE) * _xlfn.POISSON.DIST(4,L450,FALSE)</f>
        <v>0</v>
      </c>
      <c r="AJ450" s="5">
        <f t="shared" ref="AJ450:AJ451" si="587">_xlfn.POISSON.DIST(2,K450,FALSE) * _xlfn.POISSON.DIST(4,L450,FALSE)</f>
        <v>0</v>
      </c>
      <c r="AK450" s="5">
        <f t="shared" ref="AK450:AK451" si="588">_xlfn.POISSON.DIST(3,K450,FALSE) * _xlfn.POISSON.DIST(4,L450,FALSE)</f>
        <v>0</v>
      </c>
      <c r="AL450" s="5">
        <f t="shared" ref="AL450:AL451" si="589">_xlfn.POISSON.DIST(5,K450,FALSE) * _xlfn.POISSON.DIST(5,L450,FALSE)</f>
        <v>0</v>
      </c>
      <c r="AM450" s="5">
        <f t="shared" ref="AM450:AM451" si="590">_xlfn.POISSON.DIST(5,K450,FALSE) * _xlfn.POISSON.DIST(0,L450,FALSE)</f>
        <v>0</v>
      </c>
      <c r="AN450" s="5">
        <f t="shared" ref="AN450:AN451" si="591">_xlfn.POISSON.DIST(5,K450,FALSE) * _xlfn.POISSON.DIST(1,L450,FALSE)</f>
        <v>0</v>
      </c>
      <c r="AO450" s="5">
        <f t="shared" ref="AO450:AO451" si="592">_xlfn.POISSON.DIST(5,K450,FALSE) * _xlfn.POISSON.DIST(2,L450,FALSE)</f>
        <v>0</v>
      </c>
      <c r="AP450" s="5">
        <f t="shared" ref="AP450:AP451" si="593">_xlfn.POISSON.DIST(5,K450,FALSE) * _xlfn.POISSON.DIST(3,L450,FALSE)</f>
        <v>0</v>
      </c>
      <c r="AQ450" s="5">
        <f t="shared" ref="AQ450:AQ451" si="594">_xlfn.POISSON.DIST(5,K450,FALSE) * _xlfn.POISSON.DIST(4,L450,FALSE)</f>
        <v>0</v>
      </c>
      <c r="AR450" s="5">
        <f t="shared" ref="AR450:AR451" si="595">_xlfn.POISSON.DIST(0,K450,FALSE) * _xlfn.POISSON.DIST(5,L450,FALSE)</f>
        <v>0</v>
      </c>
      <c r="AS450" s="5">
        <f t="shared" ref="AS450:AS451" si="596">_xlfn.POISSON.DIST(1,K450,FALSE) * _xlfn.POISSON.DIST(5,L450,FALSE)</f>
        <v>0</v>
      </c>
      <c r="AT450" s="5">
        <f t="shared" ref="AT450:AT451" si="597">_xlfn.POISSON.DIST(2,K450,FALSE) * _xlfn.POISSON.DIST(5,L450,FALSE)</f>
        <v>0</v>
      </c>
      <c r="AU450" s="5">
        <f t="shared" ref="AU450:AU451" si="598">_xlfn.POISSON.DIST(3,K450,FALSE) * _xlfn.POISSON.DIST(5,L450,FALSE)</f>
        <v>0</v>
      </c>
      <c r="AV450" s="5">
        <f t="shared" ref="AV450:AV451" si="599">_xlfn.POISSON.DIST(4,K450,FALSE) * _xlfn.POISSON.DIST(5,L450,FALSE)</f>
        <v>0</v>
      </c>
      <c r="AW450" s="5">
        <f t="shared" ref="AW450:AW451" si="600">_xlfn.POISSON.DIST(6,K450,FALSE) * _xlfn.POISSON.DIST(6,L450,FALSE)</f>
        <v>0</v>
      </c>
      <c r="AX450" s="5">
        <f t="shared" ref="AX450:AX451" si="601">_xlfn.POISSON.DIST(6,K450,FALSE) * _xlfn.POISSON.DIST(0,L450,FALSE)</f>
        <v>0</v>
      </c>
      <c r="AY450" s="5">
        <f t="shared" ref="AY450:AY451" si="602">_xlfn.POISSON.DIST(6,K450,FALSE) * _xlfn.POISSON.DIST(1,L450,FALSE)</f>
        <v>0</v>
      </c>
      <c r="AZ450" s="5">
        <f t="shared" ref="AZ450:AZ451" si="603">_xlfn.POISSON.DIST(6,K450,FALSE) * _xlfn.POISSON.DIST(2,L450,FALSE)</f>
        <v>0</v>
      </c>
      <c r="BA450" s="5">
        <f t="shared" ref="BA450:BA451" si="604">_xlfn.POISSON.DIST(6,K450,FALSE) * _xlfn.POISSON.DIST(3,L450,FALSE)</f>
        <v>0</v>
      </c>
      <c r="BB450" s="5">
        <f t="shared" ref="BB450:BB451" si="605">_xlfn.POISSON.DIST(6,K450,FALSE) * _xlfn.POISSON.DIST(4,L450,FALSE)</f>
        <v>0</v>
      </c>
      <c r="BC450" s="5">
        <f t="shared" ref="BC450:BC451" si="606">_xlfn.POISSON.DIST(6,K450,FALSE) * _xlfn.POISSON.DIST(5,L450,FALSE)</f>
        <v>0</v>
      </c>
      <c r="BD450" s="5">
        <f t="shared" ref="BD450:BD451" si="607">_xlfn.POISSON.DIST(0,K450,FALSE) * _xlfn.POISSON.DIST(6,L450,FALSE)</f>
        <v>0</v>
      </c>
      <c r="BE450" s="5">
        <f t="shared" ref="BE450:BE451" si="608">_xlfn.POISSON.DIST(1,K450,FALSE) * _xlfn.POISSON.DIST(6,L450,FALSE)</f>
        <v>0</v>
      </c>
      <c r="BF450" s="5">
        <f t="shared" ref="BF450:BF451" si="609">_xlfn.POISSON.DIST(2,K450,FALSE) * _xlfn.POISSON.DIST(6,L450,FALSE)</f>
        <v>0</v>
      </c>
      <c r="BG450" s="5">
        <f t="shared" ref="BG450:BG451" si="610">_xlfn.POISSON.DIST(3,K450,FALSE) * _xlfn.POISSON.DIST(6,L450,FALSE)</f>
        <v>0</v>
      </c>
      <c r="BH450" s="5">
        <f t="shared" ref="BH450:BH451" si="611">_xlfn.POISSON.DIST(4,K450,FALSE) * _xlfn.POISSON.DIST(6,L450,FALSE)</f>
        <v>0</v>
      </c>
      <c r="BI450" s="5">
        <f t="shared" ref="BI450:BI451" si="612">_xlfn.POISSON.DIST(5,K450,FALSE) * _xlfn.POISSON.DIST(6,L450,FALSE)</f>
        <v>0</v>
      </c>
      <c r="BJ450" s="8">
        <f t="shared" ref="BJ450:BJ451" si="613">SUM(N450,Q450,T450,W450,X450,Y450,AD450,AE450,AF450,AG450,AM450,AN450,AO450,AP450,AQ450,AX450,AY450,AZ450,BA450,BB450,BC450)</f>
        <v>0</v>
      </c>
      <c r="BK450" s="8">
        <f t="shared" ref="BK450:BK451" si="614">SUM(M450,P450,S450,V450,AC450,AL450,AY450)</f>
        <v>1</v>
      </c>
      <c r="BL450" s="8">
        <f t="shared" ref="BL450:BL451" si="615">SUM(O450,R450,U450,AA450,AB450,AH450,AI450,AJ450,AK450,AR450,AS450,AT450,AU450,AV450,BD450,BE450,BF450,BG450,BH450,BI450)</f>
        <v>0</v>
      </c>
      <c r="BM450" s="8">
        <f t="shared" ref="BM450:BM451" si="616">SUM(S450:BI450)</f>
        <v>0</v>
      </c>
      <c r="BN450" s="8">
        <f t="shared" ref="BN450:BN451" si="617">SUM(M450:R450)</f>
        <v>1</v>
      </c>
    </row>
    <row r="451" spans="1:66" s="14" customFormat="1" x14ac:dyDescent="0.25">
      <c r="A451" s="14" t="s">
        <v>34</v>
      </c>
      <c r="B451" s="14" t="s">
        <v>280</v>
      </c>
      <c r="C451" s="14" t="s">
        <v>279</v>
      </c>
      <c r="D451" s="14" t="s">
        <v>511</v>
      </c>
      <c r="E451" s="14">
        <f>VLOOKUP(A451,home!$A$2:$E$405,3,FALSE)</f>
        <v>1.4921</v>
      </c>
      <c r="F451" s="14">
        <f>VLOOKUP(B451,home!$B$2:$E$405,3,FALSE)</f>
        <v>0.67020000000000002</v>
      </c>
      <c r="G451" s="14">
        <f>VLOOKUP(C451,away!$B$2:$E$405,4,FALSE)</f>
        <v>0.33510000000000001</v>
      </c>
      <c r="H451" s="14">
        <f>VLOOKUP(A451,away!$A$2:$E$405,3,FALSE)</f>
        <v>1.2222</v>
      </c>
      <c r="I451" s="14">
        <f>VLOOKUP(C451,away!$B$2:$E$405,3,FALSE)</f>
        <v>2.4546000000000001</v>
      </c>
      <c r="J451" s="14">
        <f>VLOOKUP(B451,home!$B$2:$E$405,4,FALSE)</f>
        <v>2.4546000000000001</v>
      </c>
      <c r="K451" s="16">
        <f t="shared" si="562"/>
        <v>0.33510181624199997</v>
      </c>
      <c r="L451" s="16">
        <f t="shared" si="563"/>
        <v>7.3638297497520009</v>
      </c>
      <c r="M451" s="17">
        <f t="shared" si="564"/>
        <v>4.5331125740262154E-4</v>
      </c>
      <c r="N451" s="17">
        <f t="shared" si="565"/>
        <v>1.519054256785632E-4</v>
      </c>
      <c r="O451" s="17">
        <f t="shared" si="566"/>
        <v>3.3381069231589117E-3</v>
      </c>
      <c r="P451" s="17">
        <f t="shared" si="567"/>
        <v>1.1186056927605453E-3</v>
      </c>
      <c r="Q451" s="17">
        <f t="shared" si="568"/>
        <v>2.5451892020950334E-5</v>
      </c>
      <c r="R451" s="17">
        <f t="shared" si="569"/>
        <v>1.2290625534305358E-2</v>
      </c>
      <c r="S451" s="17">
        <f t="shared" si="570"/>
        <v>6.9007700307613384E-4</v>
      </c>
      <c r="T451" s="17">
        <f t="shared" si="571"/>
        <v>1.8742339965134968E-4</v>
      </c>
      <c r="U451" s="17">
        <f t="shared" si="572"/>
        <v>4.1186109392960264E-3</v>
      </c>
      <c r="V451" s="17">
        <f t="shared" si="573"/>
        <v>1.8920628829124871E-4</v>
      </c>
      <c r="W451" s="17">
        <f t="shared" si="574"/>
        <v>2.842991747671908E-6</v>
      </c>
      <c r="X451" s="17">
        <f t="shared" si="575"/>
        <v>2.0935307209805831E-5</v>
      </c>
      <c r="Y451" s="17">
        <f t="shared" si="576"/>
        <v>7.7082019025882884E-5</v>
      </c>
      <c r="Z451" s="17">
        <f t="shared" si="577"/>
        <v>3.0168691317526457E-2</v>
      </c>
      <c r="AA451" s="17">
        <f t="shared" si="578"/>
        <v>1.0109583254147368E-2</v>
      </c>
      <c r="AB451" s="17">
        <f t="shared" si="579"/>
        <v>1.6938698549572458E-3</v>
      </c>
      <c r="AC451" s="17">
        <f t="shared" si="580"/>
        <v>2.9180726781607243E-5</v>
      </c>
      <c r="AD451" s="17">
        <f t="shared" si="581"/>
        <v>2.3817292455146849E-7</v>
      </c>
      <c r="AE451" s="17">
        <f t="shared" si="582"/>
        <v>1.7538648673975426E-6</v>
      </c>
      <c r="AF451" s="17">
        <f t="shared" si="583"/>
        <v>6.4575811437934375E-6</v>
      </c>
      <c r="AG451" s="17">
        <f t="shared" si="584"/>
        <v>1.5850842712701222E-5</v>
      </c>
      <c r="AH451" s="17">
        <f t="shared" si="585"/>
        <v>5.5539276658771557E-2</v>
      </c>
      <c r="AI451" s="17">
        <f t="shared" si="586"/>
        <v>1.8611312481121262E-2</v>
      </c>
      <c r="AJ451" s="17">
        <f t="shared" si="587"/>
        <v>3.1183423075355687E-3</v>
      </c>
      <c r="AK451" s="17">
        <f t="shared" si="588"/>
        <v>3.4832072363981273E-4</v>
      </c>
      <c r="AL451" s="17">
        <f t="shared" si="589"/>
        <v>2.8802926522342484E-6</v>
      </c>
      <c r="AM451" s="17">
        <f t="shared" si="590"/>
        <v>1.5962435919373188E-8</v>
      </c>
      <c r="AN451" s="17">
        <f t="shared" si="591"/>
        <v>1.1754466050159022E-7</v>
      </c>
      <c r="AO451" s="17">
        <f t="shared" si="592"/>
        <v>4.327894339630546E-7</v>
      </c>
      <c r="AP451" s="17">
        <f t="shared" si="593"/>
        <v>1.0623292363984902E-6</v>
      </c>
      <c r="AQ451" s="17">
        <f t="shared" si="594"/>
        <v>1.9557029087556323E-6</v>
      </c>
      <c r="AR451" s="17">
        <f t="shared" si="595"/>
        <v>8.1796355547913757E-2</v>
      </c>
      <c r="AS451" s="17">
        <f t="shared" si="596"/>
        <v>2.7410107306082288E-2</v>
      </c>
      <c r="AT451" s="17">
        <f t="shared" si="597"/>
        <v>4.5925883708281432E-3</v>
      </c>
      <c r="AU451" s="17">
        <f t="shared" si="598"/>
        <v>5.1299490143879949E-4</v>
      </c>
      <c r="AV451" s="17">
        <f t="shared" si="599"/>
        <v>4.2976380798756863E-5</v>
      </c>
      <c r="AW451" s="17">
        <f t="shared" si="600"/>
        <v>1.9743067784193125E-7</v>
      </c>
      <c r="AX451" s="17">
        <f t="shared" si="601"/>
        <v>8.9150687803808197E-10</v>
      </c>
      <c r="AY451" s="17">
        <f t="shared" si="602"/>
        <v>6.5649048706053576E-9</v>
      </c>
      <c r="AZ451" s="17">
        <f t="shared" si="603"/>
        <v>2.4171420895227775E-8</v>
      </c>
      <c r="BA451" s="17">
        <f t="shared" si="604"/>
        <v>5.9331409427351811E-8</v>
      </c>
      <c r="BB451" s="17">
        <f t="shared" si="605"/>
        <v>1.0922659945896241E-7</v>
      </c>
      <c r="BC451" s="17">
        <f t="shared" si="606"/>
        <v>1.6086521651203059E-7</v>
      </c>
      <c r="BD451" s="17">
        <f t="shared" si="607"/>
        <v>0.1003890727341699</v>
      </c>
      <c r="BE451" s="17">
        <f t="shared" si="608"/>
        <v>3.3640560604070564E-2</v>
      </c>
      <c r="BF451" s="17">
        <f t="shared" si="609"/>
        <v>5.6365064789115592E-3</v>
      </c>
      <c r="BG451" s="17">
        <f t="shared" si="610"/>
        <v>6.2960118611435443E-4</v>
      </c>
      <c r="BH451" s="17">
        <f t="shared" si="611"/>
        <v>5.2745125243759405E-5</v>
      </c>
      <c r="BI451" s="17">
        <f t="shared" si="612"/>
        <v>3.5349974534191085E-6</v>
      </c>
      <c r="BJ451" s="18">
        <f t="shared" si="613"/>
        <v>4.9388687671624791E-4</v>
      </c>
      <c r="BK451" s="18">
        <f t="shared" si="614"/>
        <v>2.4832678258692618E-3</v>
      </c>
      <c r="BL451" s="18">
        <f t="shared" si="615"/>
        <v>0.36387509230995846</v>
      </c>
      <c r="BM451" s="18">
        <f t="shared" si="616"/>
        <v>0.3796431224705164</v>
      </c>
      <c r="BN451" s="18">
        <f t="shared" si="617"/>
        <v>1.7378006725326949E-2</v>
      </c>
    </row>
    <row r="452" spans="1:66" x14ac:dyDescent="0.25">
      <c r="A452" t="s">
        <v>70</v>
      </c>
      <c r="B452" t="s">
        <v>72</v>
      </c>
      <c r="C452" t="s">
        <v>85</v>
      </c>
      <c r="D452" t="s">
        <v>512</v>
      </c>
      <c r="E452">
        <f>VLOOKUP(A452,home!$A$2:$E$405,3,FALSE)</f>
        <v>1.359</v>
      </c>
      <c r="F452">
        <f>VLOOKUP(B452,home!$B$2:$E$405,3,FALSE)</f>
        <v>0.5887</v>
      </c>
      <c r="G452">
        <f>VLOOKUP(C452,away!$B$2:$E$405,4,FALSE)</f>
        <v>0.73580000000000001</v>
      </c>
      <c r="H452">
        <f>VLOOKUP(A452,away!$A$2:$E$405,3,FALSE)</f>
        <v>1.0342</v>
      </c>
      <c r="I452">
        <f>VLOOKUP(C452,away!$B$2:$E$405,3,FALSE)</f>
        <v>0.58020000000000005</v>
      </c>
      <c r="J452">
        <f>VLOOKUP(B452,home!$B$2:$E$405,4,FALSE)</f>
        <v>0.96689999999999998</v>
      </c>
      <c r="K452" s="3">
        <f t="shared" ref="K452:K498" si="618">E452*F452*G452</f>
        <v>0.58867186014000006</v>
      </c>
      <c r="L452" s="3">
        <f t="shared" ref="L452:L498" si="619">H452*I452*J452</f>
        <v>0.58018142199600009</v>
      </c>
      <c r="M452" s="5">
        <f t="shared" ref="M452:M498" si="620">_xlfn.POISSON.DIST(0,K452,FALSE) * _xlfn.POISSON.DIST(0,L452,FALSE)</f>
        <v>0.3107230487197965</v>
      </c>
      <c r="N452" s="5">
        <f t="shared" ref="N452:N498" si="621">_xlfn.POISSON.DIST(1,K452,FALSE) * _xlfn.POISSON.DIST(0,L452,FALSE)</f>
        <v>0.18291391507825444</v>
      </c>
      <c r="O452" s="5">
        <f t="shared" ref="O452:O498" si="622">_xlfn.POISSON.DIST(0,K452,FALSE) * _xlfn.POISSON.DIST(1,L452,FALSE)</f>
        <v>0.18027574025318396</v>
      </c>
      <c r="P452" s="5">
        <f t="shared" ref="P452:P498" si="623">_xlfn.POISSON.DIST(1,K452,FALSE) * _xlfn.POISSON.DIST(1,L452,FALSE)</f>
        <v>0.10612325535295726</v>
      </c>
      <c r="Q452" s="5">
        <f t="shared" ref="Q452:Q498" si="624">_xlfn.POISSON.DIST(2,K452,FALSE) * _xlfn.POISSON.DIST(0,L452,FALSE)</f>
        <v>5.3838137317303018E-2</v>
      </c>
      <c r="R452" s="5">
        <f t="shared" ref="R452:R498" si="625">_xlfn.POISSON.DIST(0,K452,FALSE) * _xlfn.POISSON.DIST(2,L452,FALSE)</f>
        <v>5.2296317665736905E-2</v>
      </c>
      <c r="S452" s="5">
        <f t="shared" ref="S452:S498" si="626">_xlfn.POISSON.DIST(2,K452,FALSE) * _xlfn.POISSON.DIST(2,L452,FALSE)</f>
        <v>9.0612406877361527E-3</v>
      </c>
      <c r="T452" s="5">
        <f t="shared" ref="T452:T498" si="627">_xlfn.POISSON.DIST(2,K452,FALSE) * _xlfn.POISSON.DIST(1,L452,FALSE)</f>
        <v>3.1235887066368782E-2</v>
      </c>
      <c r="U452" s="5">
        <f t="shared" ref="U452:U498" si="628">_xlfn.POISSON.DIST(1,K452,FALSE) * _xlfn.POISSON.DIST(2,L452,FALSE)</f>
        <v>3.0785370598761682E-2</v>
      </c>
      <c r="V452" s="5">
        <f t="shared" ref="V452:V498" si="629">_xlfn.POISSON.DIST(3,K452,FALSE) * _xlfn.POISSON.DIST(3,L452,FALSE)</f>
        <v>3.4386046898646119E-4</v>
      </c>
      <c r="W452" s="5">
        <f t="shared" ref="W452:W498" si="630">_xlfn.POISSON.DIST(3,K452,FALSE) * _xlfn.POISSON.DIST(0,L452,FALSE)</f>
        <v>1.0564332147016511E-2</v>
      </c>
      <c r="X452" s="5">
        <f t="shared" ref="X452:X498" si="631">_xlfn.POISSON.DIST(3,K452,FALSE) * _xlfn.POISSON.DIST(1,L452,FALSE)</f>
        <v>6.1292292474940955E-3</v>
      </c>
      <c r="Y452" s="5">
        <f t="shared" ref="Y452:Y498" si="632">_xlfn.POISSON.DIST(3,K452,FALSE) * _xlfn.POISSON.DIST(2,L452,FALSE)</f>
        <v>1.7780324702752987E-3</v>
      </c>
      <c r="Z452" s="5">
        <f t="shared" ref="Z452:Z498" si="633">_xlfn.POISSON.DIST(0,K452,FALSE) * _xlfn.POISSON.DIST(3,L452,FALSE)</f>
        <v>1.0113783982820593E-2</v>
      </c>
      <c r="AA452" s="5">
        <f t="shared" ref="AA452:AA498" si="634">_xlfn.POISSON.DIST(1,K452,FALSE) * _xlfn.POISSON.DIST(3,L452,FALSE)</f>
        <v>5.9537000302211356E-3</v>
      </c>
      <c r="AB452" s="5">
        <f t="shared" ref="AB452:AB498" si="635">_xlfn.POISSON.DIST(2,K452,FALSE) * _xlfn.POISSON.DIST(3,L452,FALSE)</f>
        <v>1.7523878357529252E-3</v>
      </c>
      <c r="AC452" s="5">
        <f t="shared" ref="AC452:AC498" si="636">_xlfn.POISSON.DIST(4,K452,FALSE) * _xlfn.POISSON.DIST(4,L452,FALSE)</f>
        <v>7.340055820284756E-6</v>
      </c>
      <c r="AD452" s="5">
        <f t="shared" ref="AD452:AD498" si="637">_xlfn.POISSON.DIST(4,K452,FALSE) * _xlfn.POISSON.DIST(0,L452,FALSE)</f>
        <v>1.554731264030252E-3</v>
      </c>
      <c r="AE452" s="5">
        <f t="shared" ref="AE452:AE498" si="638">_xlfn.POISSON.DIST(4,K452,FALSE) * _xlfn.POISSON.DIST(1,L452,FALSE)</f>
        <v>9.0202619558671024E-4</v>
      </c>
      <c r="AF452" s="5">
        <f t="shared" ref="AF452:AF498" si="639">_xlfn.POISSON.DIST(4,K452,FALSE) * _xlfn.POISSON.DIST(2,L452,FALSE)</f>
        <v>2.6166942041656979E-4</v>
      </c>
      <c r="AG452" s="5">
        <f t="shared" ref="AG452:AG498" si="640">_xlfn.POISSON.DIST(4,K452,FALSE) * _xlfn.POISSON.DIST(3,L452,FALSE)</f>
        <v>5.0605245476718218E-5</v>
      </c>
      <c r="AH452" s="5">
        <f t="shared" ref="AH452:AH498" si="641">_xlfn.POISSON.DIST(0,K452,FALSE) * _xlfn.POISSON.DIST(4,L452,FALSE)</f>
        <v>1.466957393228305E-3</v>
      </c>
      <c r="AI452" s="5">
        <f t="shared" ref="AI452:AI498" si="642">_xlfn.POISSON.DIST(1,K452,FALSE) * _xlfn.POISSON.DIST(4,L452,FALSE)</f>
        <v>8.6355653741783172E-4</v>
      </c>
      <c r="AJ452" s="5">
        <f t="shared" ref="AJ452:AJ498" si="643">_xlfn.POISSON.DIST(2,K452,FALSE) * _xlfn.POISSON.DIST(4,L452,FALSE)</f>
        <v>2.5417571660890626E-4</v>
      </c>
      <c r="AK452" s="5">
        <f t="shared" ref="AK452:AK498" si="644">_xlfn.POISSON.DIST(3,K452,FALSE) * _xlfn.POISSON.DIST(4,L452,FALSE)</f>
        <v>4.9875363966194131E-5</v>
      </c>
      <c r="AL452" s="5">
        <f t="shared" ref="AL452:AL498" si="645">_xlfn.POISSON.DIST(5,K452,FALSE) * _xlfn.POISSON.DIST(5,L452,FALSE)</f>
        <v>1.0027587220586024E-7</v>
      </c>
      <c r="AM452" s="5">
        <f t="shared" ref="AM452:AM498" si="646">_xlfn.POISSON.DIST(5,K452,FALSE) * _xlfn.POISSON.DIST(0,L452,FALSE)</f>
        <v>1.8304530904290046E-4</v>
      </c>
      <c r="AN452" s="5">
        <f t="shared" ref="AN452:AN498" si="647">_xlfn.POISSON.DIST(5,K452,FALSE) * _xlfn.POISSON.DIST(1,L452,FALSE)</f>
        <v>1.0619948769020727E-4</v>
      </c>
      <c r="AO452" s="5">
        <f t="shared" ref="AO452:AO498" si="648">_xlfn.POISSON.DIST(5,K452,FALSE) * _xlfn.POISSON.DIST(2,L452,FALSE)</f>
        <v>3.0807484891675577E-5</v>
      </c>
      <c r="AP452" s="5">
        <f t="shared" ref="AP452:AP498" si="649">_xlfn.POISSON.DIST(5,K452,FALSE) * _xlfn.POISSON.DIST(3,L452,FALSE)</f>
        <v>5.9579767975242092E-6</v>
      </c>
      <c r="AQ452" s="5">
        <f t="shared" ref="AQ452:AQ498" si="650">_xlfn.POISSON.DIST(5,K452,FALSE) * _xlfn.POISSON.DIST(4,L452,FALSE)</f>
        <v>8.6417686265169248E-7</v>
      </c>
      <c r="AR452" s="5">
        <f t="shared" ref="AR452:AR498" si="651">_xlfn.POISSON.DIST(0,K452,FALSE) * _xlfn.POISSON.DIST(5,L452,FALSE)</f>
        <v>1.702202852821488E-4</v>
      </c>
      <c r="AS452" s="5">
        <f t="shared" ref="AS452:AS498" si="652">_xlfn.POISSON.DIST(1,K452,FALSE) * _xlfn.POISSON.DIST(5,L452,FALSE)</f>
        <v>1.0020389197060399E-4</v>
      </c>
      <c r="AT452" s="5">
        <f t="shared" ref="AT452:AT498" si="653">_xlfn.POISSON.DIST(2,K452,FALSE) * _xlfn.POISSON.DIST(5,L452,FALSE)</f>
        <v>2.9493605739801529E-5</v>
      </c>
      <c r="AU452" s="5">
        <f t="shared" ref="AU452:AU498" si="654">_xlfn.POISSON.DIST(3,K452,FALSE) * _xlfn.POISSON.DIST(5,L452,FALSE)</f>
        <v>5.7873519176949175E-6</v>
      </c>
      <c r="AV452" s="5">
        <f t="shared" ref="AV452:AV498" si="655">_xlfn.POISSON.DIST(4,K452,FALSE) * _xlfn.POISSON.DIST(5,L452,FALSE)</f>
        <v>8.5171280466856575E-7</v>
      </c>
      <c r="AW452" s="5">
        <f t="shared" ref="AW452:AW498" si="656">_xlfn.POISSON.DIST(6,K452,FALSE) * _xlfn.POISSON.DIST(6,L452,FALSE)</f>
        <v>9.5132966977141861E-10</v>
      </c>
      <c r="AX452" s="5">
        <f t="shared" ref="AX452:AX498" si="657">_xlfn.POISSON.DIST(6,K452,FALSE) * _xlfn.POISSON.DIST(0,L452,FALSE)</f>
        <v>1.7958937094030889E-5</v>
      </c>
      <c r="AY452" s="5">
        <f t="shared" ref="AY452:AY498" si="658">_xlfn.POISSON.DIST(6,K452,FALSE) * _xlfn.POISSON.DIST(1,L452,FALSE)</f>
        <v>1.0419441660751555E-5</v>
      </c>
      <c r="AZ452" s="5">
        <f t="shared" ref="AZ452:AZ498" si="659">_xlfn.POISSON.DIST(6,K452,FALSE) * _xlfn.POISSON.DIST(2,L452,FALSE)</f>
        <v>3.0225832395696004E-6</v>
      </c>
      <c r="BA452" s="5">
        <f t="shared" ref="BA452:BA498" si="660">_xlfn.POISSON.DIST(6,K452,FALSE) * _xlfn.POISSON.DIST(3,L452,FALSE)</f>
        <v>5.8454888067825585E-7</v>
      </c>
      <c r="BB452" s="5">
        <f t="shared" ref="BB452:BB498" si="661">_xlfn.POISSON.DIST(6,K452,FALSE) * _xlfn.POISSON.DIST(4,L452,FALSE)</f>
        <v>8.4786100204520149E-8</v>
      </c>
      <c r="BC452" s="5">
        <f t="shared" ref="BC452:BC498" si="662">_xlfn.POISSON.DIST(6,K452,FALSE) * _xlfn.POISSON.DIST(5,L452,FALSE)</f>
        <v>9.8382640364307762E-9</v>
      </c>
      <c r="BD452" s="5">
        <f t="shared" ref="BD452:BD498" si="663">_xlfn.POISSON.DIST(0,K452,FALSE) * _xlfn.POISSON.DIST(6,L452,FALSE)</f>
        <v>1.6459774527926969E-5</v>
      </c>
      <c r="BE452" s="5">
        <f t="shared" ref="BE452:BE498" si="664">_xlfn.POISSON.DIST(1,K452,FALSE) * _xlfn.POISSON.DIST(6,L452,FALSE)</f>
        <v>9.6894060888397586E-6</v>
      </c>
      <c r="BF452" s="5">
        <f t="shared" ref="BF452:BF498" si="665">_xlfn.POISSON.DIST(2,K452,FALSE) * _xlfn.POISSON.DIST(6,L452,FALSE)</f>
        <v>2.8519403529845716E-6</v>
      </c>
      <c r="BG452" s="5">
        <f t="shared" ref="BG452:BG498" si="666">_xlfn.POISSON.DIST(3,K452,FALSE) * _xlfn.POISSON.DIST(6,L452,FALSE)</f>
        <v>5.5961901086658547E-7</v>
      </c>
      <c r="BH452" s="5">
        <f t="shared" ref="BH452:BH498" si="667">_xlfn.POISSON.DIST(4,K452,FALSE) * _xlfn.POISSON.DIST(6,L452,FALSE)</f>
        <v>8.2357991024134929E-8</v>
      </c>
      <c r="BI452" s="5">
        <f t="shared" ref="BI452:BI498" si="668">_xlfn.POISSON.DIST(5,K452,FALSE) * _xlfn.POISSON.DIST(6,L452,FALSE)</f>
        <v>9.6963663547141897E-9</v>
      </c>
      <c r="BJ452" s="8">
        <f t="shared" ref="BJ452:BJ498" si="669">SUM(N452,Q452,T452,W452,X452,Y452,AD452,AE452,AF452,AG452,AM452,AN452,AO452,AP452,AQ452,AX452,AY452,AZ452,BA452,BB452,BC452)</f>
        <v>0.28958752002274663</v>
      </c>
      <c r="BK452" s="8">
        <f t="shared" ref="BK452:BK498" si="670">SUM(M452,P452,S452,V452,AC452,AL452,AY452)</f>
        <v>0.42626926500282958</v>
      </c>
      <c r="BL452" s="8">
        <f t="shared" ref="BL452:BL498" si="671">SUM(O452,R452,U452,AA452,AB452,AH452,AI452,AJ452,AK452,AR452,AS452,AT452,AU452,AV452,BD452,BE452,BF452,BG452,BH452,BI452)</f>
        <v>0.27403429103693078</v>
      </c>
      <c r="BM452" s="8">
        <f t="shared" ref="BM452:BM498" si="672">SUM(S452:BI452)</f>
        <v>0.11382402716776439</v>
      </c>
      <c r="BN452" s="8">
        <f t="shared" ref="BN452:BN498" si="673">SUM(M452:R452)</f>
        <v>0.88617041438723221</v>
      </c>
    </row>
    <row r="453" spans="1:66" x14ac:dyDescent="0.25">
      <c r="A453" t="s">
        <v>70</v>
      </c>
      <c r="B453" t="s">
        <v>77</v>
      </c>
      <c r="C453" t="s">
        <v>76</v>
      </c>
      <c r="D453" t="s">
        <v>512</v>
      </c>
      <c r="E453">
        <f>VLOOKUP(A453,home!$A$2:$E$405,3,FALSE)</f>
        <v>1.359</v>
      </c>
      <c r="F453">
        <f>VLOOKUP(B453,home!$B$2:$E$405,3,FALSE)</f>
        <v>1.4717</v>
      </c>
      <c r="G453">
        <f>VLOOKUP(C453,away!$B$2:$E$405,4,FALSE)</f>
        <v>0.73580000000000001</v>
      </c>
      <c r="H453">
        <f>VLOOKUP(A453,away!$A$2:$E$405,3,FALSE)</f>
        <v>1.0342</v>
      </c>
      <c r="I453">
        <f>VLOOKUP(C453,away!$B$2:$E$405,3,FALSE)</f>
        <v>1.2087000000000001</v>
      </c>
      <c r="J453">
        <f>VLOOKUP(B453,home!$B$2:$E$405,4,FALSE)</f>
        <v>0.72519999999999996</v>
      </c>
      <c r="K453" s="3">
        <f t="shared" si="618"/>
        <v>1.4716296527399999</v>
      </c>
      <c r="L453" s="3">
        <f t="shared" si="619"/>
        <v>0.90652722400800001</v>
      </c>
      <c r="M453" s="5">
        <f t="shared" si="620"/>
        <v>9.2721316930301154E-2</v>
      </c>
      <c r="N453" s="5">
        <f t="shared" si="621"/>
        <v>0.13645143943573457</v>
      </c>
      <c r="O453" s="5">
        <f t="shared" si="622"/>
        <v>8.4054398043191883E-2</v>
      </c>
      <c r="P453" s="5">
        <f t="shared" si="623"/>
        <v>0.1236969446035722</v>
      </c>
      <c r="Q453" s="5">
        <f t="shared" si="624"/>
        <v>0.10040299221634162</v>
      </c>
      <c r="R453" s="5">
        <f t="shared" si="625"/>
        <v>3.8098800061879094E-2</v>
      </c>
      <c r="S453" s="5">
        <f t="shared" si="626"/>
        <v>4.1255168204095284E-2</v>
      </c>
      <c r="T453" s="5">
        <f t="shared" si="627"/>
        <v>9.1018045815977E-2</v>
      </c>
      <c r="U453" s="5">
        <f t="shared" si="628"/>
        <v>5.6067323904873817E-2</v>
      </c>
      <c r="V453" s="5">
        <f t="shared" si="629"/>
        <v>6.1152643269593056E-3</v>
      </c>
      <c r="W453" s="5">
        <f t="shared" si="630"/>
        <v>4.9252006856463894E-2</v>
      </c>
      <c r="X453" s="5">
        <f t="shared" si="631"/>
        <v>4.4648285052413195E-2</v>
      </c>
      <c r="Y453" s="5">
        <f t="shared" si="632"/>
        <v>2.0237442952641002E-2</v>
      </c>
      <c r="Z453" s="5">
        <f t="shared" si="633"/>
        <v>1.151253315271036E-2</v>
      </c>
      <c r="AA453" s="5">
        <f t="shared" si="634"/>
        <v>1.6942185165680884E-2</v>
      </c>
      <c r="AB453" s="5">
        <f t="shared" si="635"/>
        <v>1.2466311036013871E-2</v>
      </c>
      <c r="AC453" s="5">
        <f t="shared" si="636"/>
        <v>5.0988781337676632E-4</v>
      </c>
      <c r="AD453" s="5">
        <f t="shared" si="637"/>
        <v>1.8120178436731516E-2</v>
      </c>
      <c r="AE453" s="5">
        <f t="shared" si="638"/>
        <v>1.6426435056779844E-2</v>
      </c>
      <c r="AF453" s="5">
        <f t="shared" si="639"/>
        <v>7.4455052861851605E-3</v>
      </c>
      <c r="AG453" s="5">
        <f t="shared" si="640"/>
        <v>2.2498510794741085E-3</v>
      </c>
      <c r="AH453" s="5">
        <f t="shared" si="641"/>
        <v>2.6091061800566475E-3</v>
      </c>
      <c r="AI453" s="5">
        <f t="shared" si="642"/>
        <v>3.8396380217185517E-3</v>
      </c>
      <c r="AJ453" s="5">
        <f t="shared" si="643"/>
        <v>2.8252625842744871E-3</v>
      </c>
      <c r="AK453" s="5">
        <f t="shared" si="644"/>
        <v>1.3859133985983923E-3</v>
      </c>
      <c r="AL453" s="5">
        <f t="shared" si="645"/>
        <v>2.7209089212015189E-5</v>
      </c>
      <c r="AM453" s="5">
        <f t="shared" si="646"/>
        <v>5.3332383800868089E-3</v>
      </c>
      <c r="AN453" s="5">
        <f t="shared" si="647"/>
        <v>4.8347257836730178E-3</v>
      </c>
      <c r="AO453" s="5">
        <f t="shared" si="648"/>
        <v>2.1914052717565014E-3</v>
      </c>
      <c r="AP453" s="5">
        <f t="shared" si="649"/>
        <v>6.6218951256063942E-4</v>
      </c>
      <c r="AQ453" s="5">
        <f t="shared" si="650"/>
        <v>1.5007320514720177E-4</v>
      </c>
      <c r="AR453" s="5">
        <f t="shared" si="651"/>
        <v>4.7304515650977406E-4</v>
      </c>
      <c r="AS453" s="5">
        <f t="shared" si="652"/>
        <v>6.9614727940481779E-4</v>
      </c>
      <c r="AT453" s="5">
        <f t="shared" si="653"/>
        <v>5.1223548952320397E-4</v>
      </c>
      <c r="AU453" s="5">
        <f t="shared" si="654"/>
        <v>2.5127364518937875E-4</v>
      </c>
      <c r="AV453" s="5">
        <f t="shared" si="655"/>
        <v>9.2445436803189864E-5</v>
      </c>
      <c r="AW453" s="5">
        <f t="shared" si="656"/>
        <v>1.0083025949871922E-6</v>
      </c>
      <c r="AX453" s="5">
        <f t="shared" si="657"/>
        <v>1.3080919575444634E-3</v>
      </c>
      <c r="AY453" s="5">
        <f t="shared" si="658"/>
        <v>1.1858209710199732E-3</v>
      </c>
      <c r="AZ453" s="5">
        <f t="shared" si="659"/>
        <v>5.3748949651460346E-4</v>
      </c>
      <c r="BA453" s="5">
        <f t="shared" si="660"/>
        <v>1.6241628706961374E-4</v>
      </c>
      <c r="BB453" s="5">
        <f t="shared" si="661"/>
        <v>3.6808696462725833E-5</v>
      </c>
      <c r="BC453" s="5">
        <f t="shared" si="662"/>
        <v>6.6736170847415905E-6</v>
      </c>
      <c r="BD453" s="5">
        <f t="shared" si="663"/>
        <v>7.1471385426872527E-5</v>
      </c>
      <c r="BE453" s="5">
        <f t="shared" si="664"/>
        <v>1.0517941011659511E-4</v>
      </c>
      <c r="BF453" s="5">
        <f t="shared" si="665"/>
        <v>7.7392569392641469E-5</v>
      </c>
      <c r="BG453" s="5">
        <f t="shared" si="666"/>
        <v>3.7964400006649756E-5</v>
      </c>
      <c r="BH453" s="5">
        <f t="shared" si="667"/>
        <v>1.3967384199567109E-5</v>
      </c>
      <c r="BI453" s="5">
        <f t="shared" si="668"/>
        <v>4.1109633518590234E-6</v>
      </c>
      <c r="BJ453" s="8">
        <f t="shared" si="669"/>
        <v>0.50266111536766211</v>
      </c>
      <c r="BK453" s="8">
        <f t="shared" si="670"/>
        <v>0.26551161193853667</v>
      </c>
      <c r="BL453" s="8">
        <f t="shared" si="671"/>
        <v>0.22062417151621216</v>
      </c>
      <c r="BM453" s="8">
        <f t="shared" si="672"/>
        <v>0.42369872801567582</v>
      </c>
      <c r="BN453" s="8">
        <f t="shared" si="673"/>
        <v>0.57542589129102051</v>
      </c>
    </row>
    <row r="454" spans="1:66" s="10" customFormat="1" x14ac:dyDescent="0.25">
      <c r="A454" t="s">
        <v>70</v>
      </c>
      <c r="B454" t="s">
        <v>65</v>
      </c>
      <c r="C454" t="s">
        <v>100</v>
      </c>
      <c r="D454" t="s">
        <v>512</v>
      </c>
      <c r="E454">
        <f>VLOOKUP(A454,home!$A$2:$E$405,3,FALSE)</f>
        <v>1.359</v>
      </c>
      <c r="F454">
        <f>VLOOKUP(B454,home!$B$2:$E$405,3,FALSE)</f>
        <v>1.3245</v>
      </c>
      <c r="G454">
        <f>VLOOKUP(C454,away!$B$2:$E$405,4,FALSE)</f>
        <v>1.766</v>
      </c>
      <c r="H454">
        <f>VLOOKUP(A454,away!$A$2:$E$405,3,FALSE)</f>
        <v>1.0342</v>
      </c>
      <c r="I454">
        <f>VLOOKUP(C454,away!$B$2:$E$405,3,FALSE)</f>
        <v>0.77349999999999997</v>
      </c>
      <c r="J454">
        <f>VLOOKUP(B454,home!$B$2:$E$405,4,FALSE)</f>
        <v>1.1603000000000001</v>
      </c>
      <c r="K454" s="3">
        <f t="shared" si="618"/>
        <v>3.178792053</v>
      </c>
      <c r="L454" s="3">
        <f t="shared" si="619"/>
        <v>0.9281862781100001</v>
      </c>
      <c r="M454" s="5">
        <f t="shared" si="620"/>
        <v>1.6457428369088613E-2</v>
      </c>
      <c r="N454" s="5">
        <f t="shared" si="621"/>
        <v>5.2314742512475622E-2</v>
      </c>
      <c r="O454" s="5">
        <f t="shared" si="622"/>
        <v>1.527555918516629E-2</v>
      </c>
      <c r="P454" s="5">
        <f t="shared" si="623"/>
        <v>4.8557826142937743E-2</v>
      </c>
      <c r="Q454" s="5">
        <f t="shared" si="624"/>
        <v>8.3148843876699408E-2</v>
      </c>
      <c r="R454" s="5">
        <f t="shared" si="625"/>
        <v>7.0892822130642621E-3</v>
      </c>
      <c r="S454" s="5">
        <f t="shared" si="626"/>
        <v>3.5817602040371883E-2</v>
      </c>
      <c r="T454" s="5">
        <f t="shared" si="627"/>
        <v>7.7177615927063098E-2</v>
      </c>
      <c r="U454" s="5">
        <f t="shared" si="628"/>
        <v>2.2535353960362922E-2</v>
      </c>
      <c r="V454" s="5">
        <f t="shared" si="629"/>
        <v>1.17422483008749E-2</v>
      </c>
      <c r="W454" s="5">
        <f t="shared" si="630"/>
        <v>8.8104294710463257E-2</v>
      </c>
      <c r="X454" s="5">
        <f t="shared" si="631"/>
        <v>8.177719739281146E-2</v>
      </c>
      <c r="Y454" s="5">
        <f t="shared" si="632"/>
        <v>3.7952236241150239E-2</v>
      </c>
      <c r="Z454" s="5">
        <f t="shared" si="633"/>
        <v>2.1933914906051809E-3</v>
      </c>
      <c r="AA454" s="5">
        <f t="shared" si="634"/>
        <v>6.9723354394535713E-3</v>
      </c>
      <c r="AB454" s="5">
        <f t="shared" si="635"/>
        <v>1.1081802242892642E-2</v>
      </c>
      <c r="AC454" s="5">
        <f t="shared" si="636"/>
        <v>2.1653521692977344E-3</v>
      </c>
      <c r="AD454" s="5">
        <f t="shared" si="637"/>
        <v>7.0016307965197644E-2</v>
      </c>
      <c r="AE454" s="5">
        <f t="shared" si="638"/>
        <v>6.4988176297220354E-2</v>
      </c>
      <c r="AF454" s="5">
        <f t="shared" si="639"/>
        <v>3.0160566739236744E-2</v>
      </c>
      <c r="AG454" s="5">
        <f t="shared" si="640"/>
        <v>9.3315413957934731E-3</v>
      </c>
      <c r="AH454" s="5">
        <f t="shared" si="641"/>
        <v>5.0896897102574196E-4</v>
      </c>
      <c r="AI454" s="5">
        <f t="shared" si="642"/>
        <v>1.6179065203202152E-3</v>
      </c>
      <c r="AJ454" s="5">
        <f t="shared" si="643"/>
        <v>2.5714941946453928E-3</v>
      </c>
      <c r="AK454" s="5">
        <f t="shared" si="644"/>
        <v>2.7247484367581361E-3</v>
      </c>
      <c r="AL454" s="5">
        <f t="shared" si="645"/>
        <v>2.5555583002866253E-4</v>
      </c>
      <c r="AM454" s="5">
        <f t="shared" si="646"/>
        <v>4.4513456668034149E-2</v>
      </c>
      <c r="AN454" s="5">
        <f t="shared" si="647"/>
        <v>4.1316779670513379E-2</v>
      </c>
      <c r="AO454" s="5">
        <f t="shared" si="648"/>
        <v>1.9174833972932365E-2</v>
      </c>
      <c r="AP454" s="5">
        <f t="shared" si="649"/>
        <v>5.9326059262377598E-3</v>
      </c>
      <c r="AQ454" s="5">
        <f t="shared" si="650"/>
        <v>1.3766408535419888E-3</v>
      </c>
      <c r="AR454" s="5">
        <f t="shared" si="651"/>
        <v>9.4483602977971993E-5</v>
      </c>
      <c r="AS454" s="5">
        <f t="shared" si="652"/>
        <v>3.0034372628518445E-4</v>
      </c>
      <c r="AT454" s="5">
        <f t="shared" si="653"/>
        <v>4.7736512514187597E-4</v>
      </c>
      <c r="AU454" s="5">
        <f t="shared" si="654"/>
        <v>5.0581482206011523E-4</v>
      </c>
      <c r="AV454" s="5">
        <f t="shared" si="655"/>
        <v>4.0197003416357586E-4</v>
      </c>
      <c r="AW454" s="5">
        <f t="shared" si="656"/>
        <v>2.0945009157441502E-5</v>
      </c>
      <c r="AX454" s="5">
        <f t="shared" si="657"/>
        <v>2.3583170384651148E-2</v>
      </c>
      <c r="AY454" s="5">
        <f t="shared" si="658"/>
        <v>2.188957514536333E-2</v>
      </c>
      <c r="AZ454" s="5">
        <f t="shared" si="659"/>
        <v>1.0158801641791976E-2</v>
      </c>
      <c r="BA454" s="5">
        <f t="shared" si="660"/>
        <v>3.1430867619842177E-3</v>
      </c>
      <c r="BB454" s="5">
        <f t="shared" si="661"/>
        <v>7.2934250084573556E-4</v>
      </c>
      <c r="BC454" s="5">
        <f t="shared" si="662"/>
        <v>1.3539314026548861E-4</v>
      </c>
      <c r="BD454" s="5">
        <f t="shared" si="663"/>
        <v>1.4616397298424452E-5</v>
      </c>
      <c r="BE454" s="5">
        <f t="shared" si="664"/>
        <v>4.6462487575722306E-5</v>
      </c>
      <c r="BF454" s="5">
        <f t="shared" si="665"/>
        <v>7.3847293134158683E-5</v>
      </c>
      <c r="BG454" s="5">
        <f t="shared" si="666"/>
        <v>7.8248396183475024E-5</v>
      </c>
      <c r="BH454" s="5">
        <f t="shared" si="667"/>
        <v>6.2183844987006483E-5</v>
      </c>
      <c r="BI454" s="5">
        <f t="shared" si="668"/>
        <v>3.9533902453935998E-5</v>
      </c>
      <c r="BJ454" s="8">
        <f t="shared" si="669"/>
        <v>0.76692520972427303</v>
      </c>
      <c r="BK454" s="8">
        <f t="shared" si="670"/>
        <v>0.13688558799796288</v>
      </c>
      <c r="BL454" s="8">
        <f t="shared" si="671"/>
        <v>7.2472320795950645E-2</v>
      </c>
      <c r="BM454" s="8">
        <f t="shared" si="672"/>
        <v>0.7337641975731537</v>
      </c>
      <c r="BN454" s="8">
        <f t="shared" si="673"/>
        <v>0.22284368229943194</v>
      </c>
    </row>
    <row r="455" spans="1:66" x14ac:dyDescent="0.25">
      <c r="A455" t="s">
        <v>70</v>
      </c>
      <c r="B455" t="s">
        <v>80</v>
      </c>
      <c r="C455" t="s">
        <v>86</v>
      </c>
      <c r="D455" t="s">
        <v>512</v>
      </c>
      <c r="E455">
        <f>VLOOKUP(A455,home!$A$2:$E$405,3,FALSE)</f>
        <v>1.359</v>
      </c>
      <c r="F455">
        <f>VLOOKUP(B455,home!$B$2:$E$405,3,FALSE)</f>
        <v>1.4717</v>
      </c>
      <c r="G455">
        <f>VLOOKUP(C455,away!$B$2:$E$405,4,FALSE)</f>
        <v>1.4717</v>
      </c>
      <c r="H455">
        <f>VLOOKUP(A455,away!$A$2:$E$405,3,FALSE)</f>
        <v>1.0342</v>
      </c>
      <c r="I455">
        <f>VLOOKUP(C455,away!$B$2:$E$405,3,FALSE)</f>
        <v>0.64459999999999995</v>
      </c>
      <c r="J455">
        <f>VLOOKUP(B455,home!$B$2:$E$405,4,FALSE)</f>
        <v>0.80579999999999996</v>
      </c>
      <c r="K455" s="3">
        <f t="shared" si="618"/>
        <v>2.9434593095099997</v>
      </c>
      <c r="L455" s="3">
        <f t="shared" si="619"/>
        <v>0.53718279885599995</v>
      </c>
      <c r="M455" s="5">
        <f t="shared" si="620"/>
        <v>3.0787635686029394E-2</v>
      </c>
      <c r="N455" s="5">
        <f t="shared" si="621"/>
        <v>9.0622152877845502E-2</v>
      </c>
      <c r="O455" s="5">
        <f t="shared" si="622"/>
        <v>1.6538588307980138E-2</v>
      </c>
      <c r="P455" s="5">
        <f t="shared" si="623"/>
        <v>4.8680661721277364E-2</v>
      </c>
      <c r="Q455" s="5">
        <f t="shared" si="624"/>
        <v>0.13337130976806641</v>
      </c>
      <c r="R455" s="5">
        <f t="shared" si="625"/>
        <v>4.4421225782039428E-3</v>
      </c>
      <c r="S455" s="5">
        <f t="shared" si="626"/>
        <v>1.9243169967552869E-2</v>
      </c>
      <c r="T455" s="5">
        <f t="shared" si="627"/>
        <v>7.1644773468300491E-2</v>
      </c>
      <c r="U455" s="5">
        <f t="shared" si="628"/>
        <v>1.3075207056798956E-2</v>
      </c>
      <c r="V455" s="5">
        <f t="shared" si="629"/>
        <v>3.3807592155522589E-3</v>
      </c>
      <c r="W455" s="5">
        <f t="shared" si="630"/>
        <v>0.13085767445278568</v>
      </c>
      <c r="X455" s="5">
        <f t="shared" si="631"/>
        <v>7.0294491814334698E-2</v>
      </c>
      <c r="Y455" s="5">
        <f t="shared" si="632"/>
        <v>1.8880495928492242E-2</v>
      </c>
      <c r="Z455" s="5">
        <f t="shared" si="633"/>
        <v>7.9541061314034153E-4</v>
      </c>
      <c r="AA455" s="5">
        <f t="shared" si="634"/>
        <v>2.3412587741309951E-3</v>
      </c>
      <c r="AB455" s="5">
        <f t="shared" si="635"/>
        <v>3.4456999673439241E-3</v>
      </c>
      <c r="AC455" s="5">
        <f t="shared" si="636"/>
        <v>3.3409839710440845E-4</v>
      </c>
      <c r="AD455" s="5">
        <f t="shared" si="637"/>
        <v>9.6293560022220212E-2</v>
      </c>
      <c r="AE455" s="5">
        <f t="shared" si="638"/>
        <v>5.1727244084544481E-2</v>
      </c>
      <c r="AF455" s="5">
        <f t="shared" si="639"/>
        <v>1.3893492877221534E-2</v>
      </c>
      <c r="AG455" s="5">
        <f t="shared" si="640"/>
        <v>2.4877817965572547E-3</v>
      </c>
      <c r="AH455" s="5">
        <f t="shared" si="641"/>
        <v>1.068202248516239E-4</v>
      </c>
      <c r="AI455" s="5">
        <f t="shared" si="642"/>
        <v>3.144209852834638E-4</v>
      </c>
      <c r="AJ455" s="5">
        <f t="shared" si="643"/>
        <v>4.6274268811895915E-4</v>
      </c>
      <c r="AK455" s="5">
        <f t="shared" si="644"/>
        <v>4.5402142441714421E-4</v>
      </c>
      <c r="AL455" s="5">
        <f t="shared" si="645"/>
        <v>2.1130730812747564E-5</v>
      </c>
      <c r="AM455" s="5">
        <f t="shared" si="646"/>
        <v>5.6687235138652779E-2</v>
      </c>
      <c r="AN455" s="5">
        <f t="shared" si="647"/>
        <v>3.0451407631189691E-2</v>
      </c>
      <c r="AO455" s="5">
        <f t="shared" si="648"/>
        <v>8.1789861902137155E-3</v>
      </c>
      <c r="AP455" s="5">
        <f t="shared" si="649"/>
        <v>1.4645368978211922E-3</v>
      </c>
      <c r="AQ455" s="5">
        <f t="shared" si="650"/>
        <v>1.9668100744986788E-4</v>
      </c>
      <c r="AR455" s="5">
        <f t="shared" si="651"/>
        <v>1.1476397472044515E-5</v>
      </c>
      <c r="AS455" s="5">
        <f t="shared" si="652"/>
        <v>3.3780308978726453E-5</v>
      </c>
      <c r="AT455" s="5">
        <f t="shared" si="653"/>
        <v>4.9715482470778316E-5</v>
      </c>
      <c r="AU455" s="5">
        <f t="shared" si="654"/>
        <v>4.8778499901797881E-5</v>
      </c>
      <c r="AV455" s="5">
        <f t="shared" si="655"/>
        <v>3.5894382409969893E-5</v>
      </c>
      <c r="AW455" s="5">
        <f t="shared" si="656"/>
        <v>9.2809439721998045E-7</v>
      </c>
      <c r="AX455" s="5">
        <f t="shared" si="657"/>
        <v>2.7809428333208337E-2</v>
      </c>
      <c r="AY455" s="5">
        <f t="shared" si="658"/>
        <v>1.4938746546618203E-2</v>
      </c>
      <c r="AZ455" s="5">
        <f t="shared" si="659"/>
        <v>4.0124188406563841E-3</v>
      </c>
      <c r="BA455" s="5">
        <f t="shared" si="660"/>
        <v>7.184674610021145E-4</v>
      </c>
      <c r="BB455" s="5">
        <f t="shared" si="661"/>
        <v>9.6487090397019934E-5</v>
      </c>
      <c r="BC455" s="5">
        <f t="shared" si="662"/>
        <v>1.036624105458861E-5</v>
      </c>
      <c r="BD455" s="5">
        <f t="shared" si="663"/>
        <v>1.0274872191361326E-6</v>
      </c>
      <c r="BE455" s="5">
        <f t="shared" si="664"/>
        <v>3.0243668205687904E-6</v>
      </c>
      <c r="BF455" s="5">
        <f t="shared" si="665"/>
        <v>4.4510503366881828E-6</v>
      </c>
      <c r="BG455" s="5">
        <f t="shared" si="666"/>
        <v>4.3671618502074839E-6</v>
      </c>
      <c r="BH455" s="5">
        <f t="shared" si="667"/>
        <v>3.2136408010325334E-6</v>
      </c>
      <c r="BI455" s="5">
        <f t="shared" si="668"/>
        <v>1.8918441866440758E-6</v>
      </c>
      <c r="BJ455" s="8">
        <f t="shared" si="669"/>
        <v>0.82463773846863242</v>
      </c>
      <c r="BK455" s="8">
        <f t="shared" si="670"/>
        <v>0.11738620226494725</v>
      </c>
      <c r="BL455" s="8">
        <f t="shared" si="671"/>
        <v>4.1378502629576742E-2</v>
      </c>
      <c r="BM455" s="8">
        <f t="shared" si="672"/>
        <v>0.64481756458467288</v>
      </c>
      <c r="BN455" s="8">
        <f t="shared" si="673"/>
        <v>0.32444247093940276</v>
      </c>
    </row>
    <row r="456" spans="1:66" x14ac:dyDescent="0.25">
      <c r="A456" t="s">
        <v>70</v>
      </c>
      <c r="B456" t="s">
        <v>78</v>
      </c>
      <c r="C456" t="s">
        <v>82</v>
      </c>
      <c r="D456" t="s">
        <v>512</v>
      </c>
      <c r="E456">
        <f>VLOOKUP(A456,home!$A$2:$E$405,3,FALSE)</f>
        <v>1.359</v>
      </c>
      <c r="F456">
        <f>VLOOKUP(B456,home!$B$2:$E$405,3,FALSE)</f>
        <v>0.1226</v>
      </c>
      <c r="G456">
        <f>VLOOKUP(C456,away!$B$2:$E$405,4,FALSE)</f>
        <v>0.73580000000000001</v>
      </c>
      <c r="H456">
        <f>VLOOKUP(A456,away!$A$2:$E$405,3,FALSE)</f>
        <v>1.0342</v>
      </c>
      <c r="I456">
        <f>VLOOKUP(C456,away!$B$2:$E$405,3,FALSE)</f>
        <v>0.2417</v>
      </c>
      <c r="J456">
        <f>VLOOKUP(B456,home!$B$2:$E$405,4,FALSE)</f>
        <v>0.64459999999999995</v>
      </c>
      <c r="K456" s="3">
        <f t="shared" si="618"/>
        <v>0.12259413971999999</v>
      </c>
      <c r="L456" s="3">
        <f t="shared" si="619"/>
        <v>0.16112817384399999</v>
      </c>
      <c r="M456" s="5">
        <f t="shared" si="620"/>
        <v>0.75297570681841741</v>
      </c>
      <c r="N456" s="5">
        <f t="shared" si="621"/>
        <v>9.2310409007462818E-2</v>
      </c>
      <c r="O456" s="5">
        <f t="shared" si="622"/>
        <v>0.12132560058854673</v>
      </c>
      <c r="P456" s="5">
        <f t="shared" si="623"/>
        <v>1.4873807630165211E-2</v>
      </c>
      <c r="Q456" s="5">
        <f t="shared" si="624"/>
        <v>5.6583575897356207E-3</v>
      </c>
      <c r="R456" s="5">
        <f t="shared" si="625"/>
        <v>9.7744862316795304E-3</v>
      </c>
      <c r="S456" s="5">
        <f t="shared" si="626"/>
        <v>7.3451955825352811E-5</v>
      </c>
      <c r="T456" s="5">
        <f t="shared" si="627"/>
        <v>9.1172082539043794E-4</v>
      </c>
      <c r="U456" s="5">
        <f t="shared" si="628"/>
        <v>1.1982947307777366E-3</v>
      </c>
      <c r="V456" s="5">
        <f t="shared" si="629"/>
        <v>1.6121373890473453E-7</v>
      </c>
      <c r="W456" s="5">
        <f t="shared" si="630"/>
        <v>2.3122716031392376E-4</v>
      </c>
      <c r="X456" s="5">
        <f t="shared" si="631"/>
        <v>3.7257210084516365E-5</v>
      </c>
      <c r="Y456" s="5">
        <f t="shared" si="632"/>
        <v>3.0015931117201905E-6</v>
      </c>
      <c r="Z456" s="5">
        <f t="shared" si="633"/>
        <v>5.2498170559128114E-4</v>
      </c>
      <c r="AA456" s="5">
        <f t="shared" si="634"/>
        <v>6.4359680565701422E-5</v>
      </c>
      <c r="AB456" s="5">
        <f t="shared" si="635"/>
        <v>3.9450598358030836E-6</v>
      </c>
      <c r="AC456" s="5">
        <f t="shared" si="636"/>
        <v>1.9903216316404312E-10</v>
      </c>
      <c r="AD456" s="5">
        <f t="shared" si="637"/>
        <v>7.0867736996460016E-6</v>
      </c>
      <c r="AE456" s="5">
        <f t="shared" si="638"/>
        <v>1.1418789046696479E-6</v>
      </c>
      <c r="AF456" s="5">
        <f t="shared" si="639"/>
        <v>9.1994431330203643E-8</v>
      </c>
      <c r="AG456" s="5">
        <f t="shared" si="640"/>
        <v>4.9409649080176563E-9</v>
      </c>
      <c r="AH456" s="5">
        <f t="shared" si="641"/>
        <v>2.1147335880857896E-5</v>
      </c>
      <c r="AI456" s="5">
        <f t="shared" si="642"/>
        <v>2.5925394496836619E-6</v>
      </c>
      <c r="AJ456" s="5">
        <f t="shared" si="643"/>
        <v>1.5891507176206536E-7</v>
      </c>
      <c r="AK456" s="5">
        <f t="shared" si="644"/>
        <v>6.4940188370708233E-9</v>
      </c>
      <c r="AL456" s="5">
        <f t="shared" si="645"/>
        <v>1.5726223729720038E-13</v>
      </c>
      <c r="AM456" s="5">
        <f t="shared" si="646"/>
        <v>1.7375938501968452E-7</v>
      </c>
      <c r="AN456" s="5">
        <f t="shared" si="647"/>
        <v>2.7997532396478256E-8</v>
      </c>
      <c r="AO456" s="5">
        <f t="shared" si="648"/>
        <v>2.2555956335913847E-9</v>
      </c>
      <c r="AP456" s="5">
        <f t="shared" si="649"/>
        <v>1.211466684570266E-10</v>
      </c>
      <c r="AQ456" s="5">
        <f t="shared" si="650"/>
        <v>4.8800353639413041E-12</v>
      </c>
      <c r="AR456" s="5">
        <f t="shared" si="651"/>
        <v>6.8148632242966561E-7</v>
      </c>
      <c r="AS456" s="5">
        <f t="shared" si="652"/>
        <v>8.354622942921139E-8</v>
      </c>
      <c r="AT456" s="5">
        <f t="shared" si="653"/>
        <v>5.1211390618619582E-9</v>
      </c>
      <c r="AU456" s="5">
        <f t="shared" si="654"/>
        <v>2.0927387922515157E-10</v>
      </c>
      <c r="AV456" s="5">
        <f t="shared" si="655"/>
        <v>6.4139377973686597E-12</v>
      </c>
      <c r="AW456" s="5">
        <f t="shared" si="656"/>
        <v>8.6290531607786146E-17</v>
      </c>
      <c r="AX456" s="5">
        <f t="shared" si="657"/>
        <v>3.5503137207940817E-9</v>
      </c>
      <c r="AY456" s="5">
        <f t="shared" si="658"/>
        <v>5.7205556640484724E-10</v>
      </c>
      <c r="AZ456" s="5">
        <f t="shared" si="659"/>
        <v>4.6087134376054045E-11</v>
      </c>
      <c r="BA456" s="5">
        <f t="shared" si="660"/>
        <v>2.4753119332388742E-12</v>
      </c>
      <c r="BB456" s="5">
        <f t="shared" si="661"/>
        <v>9.9710622874260261E-14</v>
      </c>
      <c r="BC456" s="5">
        <f t="shared" si="662"/>
        <v>3.2132381153154648E-15</v>
      </c>
      <c r="BD456" s="5">
        <f t="shared" si="663"/>
        <v>1.830110777212589E-8</v>
      </c>
      <c r="BE456" s="5">
        <f t="shared" si="664"/>
        <v>2.2436085632467791E-9</v>
      </c>
      <c r="BF456" s="5">
        <f t="shared" si="665"/>
        <v>1.3752663083983205E-10</v>
      </c>
      <c r="BG456" s="5">
        <f t="shared" si="666"/>
        <v>5.6199863321330774E-12</v>
      </c>
      <c r="BH456" s="5">
        <f t="shared" si="667"/>
        <v>1.7224434740650322E-13</v>
      </c>
      <c r="BI456" s="5">
        <f t="shared" si="668"/>
        <v>4.2232295183866113E-15</v>
      </c>
      <c r="BJ456" s="8">
        <f t="shared" si="669"/>
        <v>9.916050728367401E-2</v>
      </c>
      <c r="BK456" s="8">
        <f t="shared" si="670"/>
        <v>0.7679231283893917</v>
      </c>
      <c r="BL456" s="8">
        <f t="shared" si="671"/>
        <v>0.13239138263324479</v>
      </c>
      <c r="BM456" s="8">
        <f t="shared" si="672"/>
        <v>3.0816315738391525E-3</v>
      </c>
      <c r="BN456" s="8">
        <f t="shared" si="673"/>
        <v>0.99691836786600729</v>
      </c>
    </row>
    <row r="457" spans="1:66" x14ac:dyDescent="0.25">
      <c r="A457" t="s">
        <v>70</v>
      </c>
      <c r="B457" t="s">
        <v>88</v>
      </c>
      <c r="C457" t="s">
        <v>84</v>
      </c>
      <c r="D457" t="s">
        <v>512</v>
      </c>
      <c r="E457">
        <f>VLOOKUP(A457,home!$A$2:$E$405,3,FALSE)</f>
        <v>1.359</v>
      </c>
      <c r="F457">
        <f>VLOOKUP(B457,home!$B$2:$E$405,3,FALSE)</f>
        <v>0.73580000000000001</v>
      </c>
      <c r="G457">
        <f>VLOOKUP(C457,away!$B$2:$E$405,4,FALSE)</f>
        <v>1.4717</v>
      </c>
      <c r="H457">
        <f>VLOOKUP(A457,away!$A$2:$E$405,3,FALSE)</f>
        <v>1.0342</v>
      </c>
      <c r="I457">
        <f>VLOOKUP(C457,away!$B$2:$E$405,3,FALSE)</f>
        <v>0.48349999999999999</v>
      </c>
      <c r="J457">
        <f>VLOOKUP(B457,home!$B$2:$E$405,4,FALSE)</f>
        <v>1.2891999999999999</v>
      </c>
      <c r="K457" s="3">
        <f t="shared" si="618"/>
        <v>1.4716296527399999</v>
      </c>
      <c r="L457" s="3">
        <f t="shared" si="619"/>
        <v>0.64464602443999997</v>
      </c>
      <c r="M457" s="5">
        <f t="shared" si="620"/>
        <v>0.12047949853323034</v>
      </c>
      <c r="N457" s="5">
        <f t="shared" si="621"/>
        <v>0.1773012025887471</v>
      </c>
      <c r="O457" s="5">
        <f t="shared" si="622"/>
        <v>7.7666629755971744E-2</v>
      </c>
      <c r="P457" s="5">
        <f t="shared" si="623"/>
        <v>0.11429651537726684</v>
      </c>
      <c r="Q457" s="5">
        <f t="shared" si="624"/>
        <v>0.13046085359803117</v>
      </c>
      <c r="R457" s="5">
        <f t="shared" si="625"/>
        <v>2.5033742051920292E-2</v>
      </c>
      <c r="S457" s="5">
        <f t="shared" si="626"/>
        <v>2.7107710412204705E-2</v>
      </c>
      <c r="T457" s="5">
        <f t="shared" si="627"/>
        <v>8.4101070617019658E-2</v>
      </c>
      <c r="U457" s="5">
        <f t="shared" si="628"/>
        <v>3.6840397122650193E-2</v>
      </c>
      <c r="V457" s="5">
        <f t="shared" si="629"/>
        <v>2.8573942525872802E-3</v>
      </c>
      <c r="W457" s="5">
        <f t="shared" si="630"/>
        <v>6.3996686892211496E-2</v>
      </c>
      <c r="X457" s="5">
        <f t="shared" si="631"/>
        <v>4.1255209782395601E-2</v>
      </c>
      <c r="Y457" s="5">
        <f t="shared" si="632"/>
        <v>1.3297503486829758E-2</v>
      </c>
      <c r="Z457" s="5">
        <f t="shared" si="633"/>
        <v>5.3793007635422876E-3</v>
      </c>
      <c r="AA457" s="5">
        <f t="shared" si="634"/>
        <v>7.9163385146357526E-3</v>
      </c>
      <c r="AB457" s="5">
        <f t="shared" si="635"/>
        <v>5.8249592496328511E-3</v>
      </c>
      <c r="AC457" s="5">
        <f t="shared" si="636"/>
        <v>1.69422085347407E-4</v>
      </c>
      <c r="AD457" s="5">
        <f t="shared" si="637"/>
        <v>2.3544855526923932E-2</v>
      </c>
      <c r="AE457" s="5">
        <f t="shared" si="638"/>
        <v>1.5178097511445674E-2</v>
      </c>
      <c r="AF457" s="5">
        <f t="shared" si="639"/>
        <v>4.8922501096580542E-3</v>
      </c>
      <c r="AG457" s="5">
        <f t="shared" si="640"/>
        <v>1.0512565279190728E-3</v>
      </c>
      <c r="AH457" s="5">
        <f t="shared" si="641"/>
        <v>8.669362128711478E-4</v>
      </c>
      <c r="AI457" s="5">
        <f t="shared" si="642"/>
        <v>1.2758090378952979E-3</v>
      </c>
      <c r="AJ457" s="5">
        <f t="shared" si="643"/>
        <v>9.3875920570020551E-4</v>
      </c>
      <c r="AK457" s="5">
        <f t="shared" si="644"/>
        <v>4.6050196129702374E-4</v>
      </c>
      <c r="AL457" s="5">
        <f t="shared" si="645"/>
        <v>6.4290951469448593E-6</v>
      </c>
      <c r="AM457" s="5">
        <f t="shared" si="646"/>
        <v>6.9298615125801093E-3</v>
      </c>
      <c r="AN457" s="5">
        <f t="shared" si="647"/>
        <v>4.4673076740045321E-3</v>
      </c>
      <c r="AO457" s="5">
        <f t="shared" si="648"/>
        <v>1.4399160659986623E-3</v>
      </c>
      <c r="AP457" s="5">
        <f t="shared" si="649"/>
        <v>3.0941205582444078E-4</v>
      </c>
      <c r="AQ457" s="5">
        <f t="shared" si="650"/>
        <v>4.9865312925258261E-5</v>
      </c>
      <c r="AR457" s="5">
        <f t="shared" si="651"/>
        <v>1.1177339661409105E-4</v>
      </c>
      <c r="AS457" s="5">
        <f t="shared" si="652"/>
        <v>1.6448904484476508E-4</v>
      </c>
      <c r="AT457" s="5">
        <f t="shared" si="653"/>
        <v>1.2103347797221799E-4</v>
      </c>
      <c r="AU457" s="5">
        <f t="shared" si="654"/>
        <v>5.9372151719389839E-5</v>
      </c>
      <c r="AV457" s="5">
        <f t="shared" si="655"/>
        <v>2.184345475430807E-5</v>
      </c>
      <c r="AW457" s="5">
        <f t="shared" si="656"/>
        <v>1.6942098062573794E-7</v>
      </c>
      <c r="AX457" s="5">
        <f t="shared" si="657"/>
        <v>1.699698281882424E-3</v>
      </c>
      <c r="AY457" s="5">
        <f t="shared" si="658"/>
        <v>1.0957037401630031E-3</v>
      </c>
      <c r="AZ457" s="5">
        <f t="shared" si="659"/>
        <v>3.5317053003005927E-4</v>
      </c>
      <c r="BA457" s="5">
        <f t="shared" si="660"/>
        <v>7.5889992711081772E-5</v>
      </c>
      <c r="BB457" s="5">
        <f t="shared" si="661"/>
        <v>1.2230545523994858E-5</v>
      </c>
      <c r="BC457" s="5">
        <f t="shared" si="662"/>
        <v>1.576874509755145E-6</v>
      </c>
      <c r="BD457" s="5">
        <f t="shared" si="663"/>
        <v>1.2009045960904851E-5</v>
      </c>
      <c r="BE457" s="5">
        <f t="shared" si="664"/>
        <v>1.7672868137185104E-5</v>
      </c>
      <c r="BF457" s="5">
        <f t="shared" si="665"/>
        <v>1.3003958399822765E-5</v>
      </c>
      <c r="BG457" s="5">
        <f t="shared" si="666"/>
        <v>6.3790035947255247E-6</v>
      </c>
      <c r="BH457" s="5">
        <f t="shared" si="667"/>
        <v>2.3468827112332843E-6</v>
      </c>
      <c r="BI457" s="5">
        <f t="shared" si="668"/>
        <v>6.9074843787074972E-7</v>
      </c>
      <c r="BJ457" s="8">
        <f t="shared" si="669"/>
        <v>0.57151361922733501</v>
      </c>
      <c r="BK457" s="8">
        <f t="shared" si="670"/>
        <v>0.26601267349594654</v>
      </c>
      <c r="BL457" s="8">
        <f t="shared" si="671"/>
        <v>0.15735468714572101</v>
      </c>
      <c r="BM457" s="8">
        <f t="shared" si="672"/>
        <v>0.35392630440819484</v>
      </c>
      <c r="BN457" s="8">
        <f t="shared" si="673"/>
        <v>0.64523844190516744</v>
      </c>
    </row>
    <row r="458" spans="1:66" x14ac:dyDescent="0.25">
      <c r="A458" t="s">
        <v>70</v>
      </c>
      <c r="B458" t="s">
        <v>344</v>
      </c>
      <c r="C458" t="s">
        <v>101</v>
      </c>
      <c r="D458" t="s">
        <v>512</v>
      </c>
      <c r="E458">
        <f>VLOOKUP(A458,home!$A$2:$E$405,3,FALSE)</f>
        <v>1.359</v>
      </c>
      <c r="F458">
        <f>VLOOKUP(B458,home!$B$2:$E$405,3,FALSE)</f>
        <v>1.0302</v>
      </c>
      <c r="G458">
        <f>VLOOKUP(C458,away!$B$2:$E$405,4,FALSE)</f>
        <v>1.2263999999999999</v>
      </c>
      <c r="H458">
        <f>VLOOKUP(A458,away!$A$2:$E$405,3,FALSE)</f>
        <v>1.0342</v>
      </c>
      <c r="I458">
        <f>VLOOKUP(C458,away!$B$2:$E$405,3,FALSE)</f>
        <v>0.96689999999999998</v>
      </c>
      <c r="J458">
        <f>VLOOKUP(B458,home!$B$2:$E$405,4,FALSE)</f>
        <v>0.96689999999999998</v>
      </c>
      <c r="K458" s="3">
        <f t="shared" si="618"/>
        <v>1.7170112635199999</v>
      </c>
      <c r="L458" s="3">
        <f t="shared" si="619"/>
        <v>0.96686903986200001</v>
      </c>
      <c r="M458" s="5">
        <f t="shared" si="620"/>
        <v>6.8297623817632824E-2</v>
      </c>
      <c r="N458" s="5">
        <f t="shared" si="621"/>
        <v>0.11726778936652738</v>
      </c>
      <c r="O458" s="5">
        <f t="shared" si="622"/>
        <v>6.6034857965410698E-2</v>
      </c>
      <c r="P458" s="5">
        <f t="shared" si="623"/>
        <v>0.11338259491155357</v>
      </c>
      <c r="Q458" s="5">
        <f t="shared" si="624"/>
        <v>0.10067505759520921</v>
      </c>
      <c r="R458" s="5">
        <f t="shared" si="625"/>
        <v>3.192352985922009E-2</v>
      </c>
      <c r="S458" s="5">
        <f t="shared" si="626"/>
        <v>4.7057320995545528E-2</v>
      </c>
      <c r="T458" s="5">
        <f t="shared" si="627"/>
        <v>9.7339596275131474E-2</v>
      </c>
      <c r="U458" s="5">
        <f t="shared" si="628"/>
        <v>5.481306033959793E-2</v>
      </c>
      <c r="V458" s="5">
        <f t="shared" si="629"/>
        <v>8.6801151681964433E-3</v>
      </c>
      <c r="W458" s="5">
        <f t="shared" si="630"/>
        <v>5.76200692821663E-2</v>
      </c>
      <c r="X458" s="5">
        <f t="shared" si="631"/>
        <v>5.5711061063630045E-2</v>
      </c>
      <c r="Y458" s="5">
        <f t="shared" si="632"/>
        <v>2.6932650060142612E-2</v>
      </c>
      <c r="Z458" s="5">
        <f t="shared" si="633"/>
        <v>1.0288624221330008E-2</v>
      </c>
      <c r="AA458" s="5">
        <f t="shared" si="634"/>
        <v>1.7665683674148312E-2</v>
      </c>
      <c r="AB458" s="5">
        <f t="shared" si="635"/>
        <v>1.5166088923147018E-2</v>
      </c>
      <c r="AC458" s="5">
        <f t="shared" si="636"/>
        <v>9.0062977934742428E-4</v>
      </c>
      <c r="AD458" s="5">
        <f t="shared" si="637"/>
        <v>2.4733576990570567E-2</v>
      </c>
      <c r="AE458" s="5">
        <f t="shared" si="638"/>
        <v>2.3914129837225819E-2</v>
      </c>
      <c r="AF458" s="5">
        <f t="shared" si="639"/>
        <v>1.1560915877426865E-2</v>
      </c>
      <c r="AG458" s="5">
        <f t="shared" si="640"/>
        <v>3.7259638781110224E-3</v>
      </c>
      <c r="AH458" s="5">
        <f t="shared" si="641"/>
        <v>2.4869380555945647E-3</v>
      </c>
      <c r="AI458" s="5">
        <f t="shared" si="642"/>
        <v>4.270100653132396E-3</v>
      </c>
      <c r="AJ458" s="5">
        <f t="shared" si="643"/>
        <v>3.6659054588962167E-3</v>
      </c>
      <c r="AK458" s="5">
        <f t="shared" si="644"/>
        <v>2.0981336546414191E-3</v>
      </c>
      <c r="AL458" s="5">
        <f t="shared" si="645"/>
        <v>5.9806321642872224E-5</v>
      </c>
      <c r="AM458" s="5">
        <f t="shared" si="646"/>
        <v>8.493566055989759E-3</v>
      </c>
      <c r="AN458" s="5">
        <f t="shared" si="647"/>
        <v>8.2121660575592923E-3</v>
      </c>
      <c r="AO458" s="5">
        <f t="shared" si="648"/>
        <v>3.9700445556298284E-3</v>
      </c>
      <c r="AP458" s="5">
        <f t="shared" si="649"/>
        <v>1.2795043892370578E-3</v>
      </c>
      <c r="AQ458" s="5">
        <f t="shared" si="650"/>
        <v>3.0927829508021213E-4</v>
      </c>
      <c r="AR458" s="5">
        <f t="shared" si="651"/>
        <v>4.8090868200179737E-4</v>
      </c>
      <c r="AS458" s="5">
        <f t="shared" si="652"/>
        <v>8.2572562372164402E-4</v>
      </c>
      <c r="AT458" s="5">
        <f t="shared" si="653"/>
        <v>7.0889009825357021E-4</v>
      </c>
      <c r="AU458" s="5">
        <f t="shared" si="654"/>
        <v>4.0572409443305973E-4</v>
      </c>
      <c r="AV458" s="5">
        <f t="shared" si="655"/>
        <v>1.7415821000575388E-4</v>
      </c>
      <c r="AW458" s="5">
        <f t="shared" si="656"/>
        <v>2.7579436560756971E-6</v>
      </c>
      <c r="AX458" s="5">
        <f t="shared" si="657"/>
        <v>2.4305914309309252E-3</v>
      </c>
      <c r="AY458" s="5">
        <f t="shared" si="658"/>
        <v>2.3500636031209884E-3</v>
      </c>
      <c r="AZ458" s="5">
        <f t="shared" si="659"/>
        <v>1.1361018697821107E-3</v>
      </c>
      <c r="BA458" s="5">
        <f t="shared" si="660"/>
        <v>3.6615390800721762E-4</v>
      </c>
      <c r="BB458" s="5">
        <f t="shared" si="661"/>
        <v>8.8505719369164369E-5</v>
      </c>
      <c r="BC458" s="5">
        <f t="shared" si="662"/>
        <v>1.711468798175192E-5</v>
      </c>
      <c r="BD458" s="5">
        <f t="shared" si="663"/>
        <v>7.7495952604729584E-5</v>
      </c>
      <c r="BE458" s="5">
        <f t="shared" si="664"/>
        <v>1.330614234995328E-4</v>
      </c>
      <c r="BF458" s="5">
        <f t="shared" si="665"/>
        <v>1.1423398144435133E-4</v>
      </c>
      <c r="BG458" s="5">
        <f t="shared" si="666"/>
        <v>6.5380344272228619E-5</v>
      </c>
      <c r="BH458" s="5">
        <f t="shared" si="667"/>
        <v>2.8064696882057958E-5</v>
      </c>
      <c r="BI458" s="5">
        <f t="shared" si="668"/>
        <v>9.6374801307536325E-6</v>
      </c>
      <c r="BJ458" s="8">
        <f t="shared" si="669"/>
        <v>0.5481339007988294</v>
      </c>
      <c r="BK458" s="8">
        <f t="shared" si="670"/>
        <v>0.24072815459703964</v>
      </c>
      <c r="BL458" s="8">
        <f t="shared" si="671"/>
        <v>0.20114757917103812</v>
      </c>
      <c r="BM458" s="8">
        <f t="shared" si="672"/>
        <v>0.50036949961321897</v>
      </c>
      <c r="BN458" s="8">
        <f t="shared" si="673"/>
        <v>0.49758145351555377</v>
      </c>
    </row>
    <row r="459" spans="1:66" x14ac:dyDescent="0.25">
      <c r="A459" t="s">
        <v>89</v>
      </c>
      <c r="B459" t="s">
        <v>87</v>
      </c>
      <c r="C459" t="s">
        <v>94</v>
      </c>
      <c r="D459" t="s">
        <v>512</v>
      </c>
      <c r="E459">
        <f>VLOOKUP(A459,home!$A$2:$E$405,3,FALSE)</f>
        <v>1.3980999999999999</v>
      </c>
      <c r="F459">
        <f>VLOOKUP(B459,home!$B$2:$E$405,3,FALSE)</f>
        <v>0.89410000000000001</v>
      </c>
      <c r="G459">
        <f>VLOOKUP(C459,away!$B$2:$E$405,4,FALSE)</f>
        <v>1.4305000000000001</v>
      </c>
      <c r="H459">
        <f>VLOOKUP(A459,away!$A$2:$E$405,3,FALSE)</f>
        <v>1.1943999999999999</v>
      </c>
      <c r="I459">
        <f>VLOOKUP(C459,away!$B$2:$E$405,3,FALSE)</f>
        <v>1.0466</v>
      </c>
      <c r="J459">
        <f>VLOOKUP(B459,home!$B$2:$E$405,4,FALSE)</f>
        <v>0.83720000000000006</v>
      </c>
      <c r="K459" s="3">
        <f t="shared" si="618"/>
        <v>1.7881839509050002</v>
      </c>
      <c r="L459" s="3">
        <f t="shared" si="619"/>
        <v>1.0465494282879999</v>
      </c>
      <c r="M459" s="5">
        <f t="shared" si="620"/>
        <v>5.8734183501853242E-2</v>
      </c>
      <c r="N459" s="5">
        <f t="shared" si="621"/>
        <v>0.1050275243075232</v>
      </c>
      <c r="O459" s="5">
        <f t="shared" si="622"/>
        <v>6.1468226164826979E-2</v>
      </c>
      <c r="P459" s="5">
        <f t="shared" si="623"/>
        <v>0.10991649551854241</v>
      </c>
      <c r="Q459" s="5">
        <f t="shared" si="624"/>
        <v>9.3904266684998905E-2</v>
      </c>
      <c r="R459" s="5">
        <f t="shared" si="625"/>
        <v>3.216476847533857E-2</v>
      </c>
      <c r="S459" s="5">
        <f t="shared" si="626"/>
        <v>5.1425061466533133E-2</v>
      </c>
      <c r="T459" s="5">
        <f t="shared" si="627"/>
        <v>9.8275456612989476E-2</v>
      </c>
      <c r="U459" s="5">
        <f t="shared" si="628"/>
        <v>5.7516522772175518E-2</v>
      </c>
      <c r="V459" s="5">
        <f t="shared" si="629"/>
        <v>1.0693115247213943E-2</v>
      </c>
      <c r="W459" s="5">
        <f t="shared" si="630"/>
        <v>5.5972700869206034E-2</v>
      </c>
      <c r="X459" s="5">
        <f t="shared" si="631"/>
        <v>5.8578198094402796E-2</v>
      </c>
      <c r="Y459" s="5">
        <f t="shared" si="632"/>
        <v>3.0652489862919224E-2</v>
      </c>
      <c r="Z459" s="5">
        <f t="shared" si="633"/>
        <v>1.1220673352960489E-2</v>
      </c>
      <c r="AA459" s="5">
        <f t="shared" si="634"/>
        <v>2.0064628008111342E-2</v>
      </c>
      <c r="AB459" s="5">
        <f t="shared" si="635"/>
        <v>1.7939622892491836E-2</v>
      </c>
      <c r="AC459" s="5">
        <f t="shared" si="636"/>
        <v>1.2507087909383338E-3</v>
      </c>
      <c r="AD459" s="5">
        <f t="shared" si="637"/>
        <v>2.5022371345780156E-2</v>
      </c>
      <c r="AE459" s="5">
        <f t="shared" si="638"/>
        <v>2.6187148426336248E-2</v>
      </c>
      <c r="AF459" s="5">
        <f t="shared" si="639"/>
        <v>1.3703072607037597E-2</v>
      </c>
      <c r="AG459" s="5">
        <f t="shared" si="640"/>
        <v>4.7803142675613836E-3</v>
      </c>
      <c r="AH459" s="5">
        <f t="shared" si="641"/>
        <v>2.9357473206367986E-3</v>
      </c>
      <c r="AI459" s="5">
        <f t="shared" si="642"/>
        <v>5.2496562426750789E-3</v>
      </c>
      <c r="AJ459" s="5">
        <f t="shared" si="643"/>
        <v>4.6936755204599117E-3</v>
      </c>
      <c r="AK459" s="5">
        <f t="shared" si="644"/>
        <v>2.7977184121473616E-3</v>
      </c>
      <c r="AL459" s="5">
        <f t="shared" si="645"/>
        <v>9.3624202478161513E-5</v>
      </c>
      <c r="AM459" s="5">
        <f t="shared" si="646"/>
        <v>8.9489205708218472E-3</v>
      </c>
      <c r="AN459" s="5">
        <f t="shared" si="647"/>
        <v>9.365487707188324E-3</v>
      </c>
      <c r="AO459" s="5">
        <f t="shared" si="648"/>
        <v>4.9007229027981155E-3</v>
      </c>
      <c r="AP459" s="5">
        <f t="shared" si="649"/>
        <v>1.7096162507070918E-3</v>
      </c>
      <c r="AQ459" s="5">
        <f t="shared" si="650"/>
        <v>4.4729947744234517E-4</v>
      </c>
      <c r="AR459" s="5">
        <f t="shared" si="651"/>
        <v>6.1448093600209401E-4</v>
      </c>
      <c r="AS459" s="5">
        <f t="shared" si="652"/>
        <v>1.098804947896027E-3</v>
      </c>
      <c r="AT459" s="5">
        <f t="shared" si="653"/>
        <v>9.8243268650134046E-4</v>
      </c>
      <c r="AU459" s="5">
        <f t="shared" si="654"/>
        <v>5.855901209487266E-4</v>
      </c>
      <c r="AV459" s="5">
        <f t="shared" si="655"/>
        <v>2.6178571402225783E-4</v>
      </c>
      <c r="AW459" s="5">
        <f t="shared" si="656"/>
        <v>4.8669576587623539E-6</v>
      </c>
      <c r="AX459" s="5">
        <f t="shared" si="657"/>
        <v>2.6670526904445362E-3</v>
      </c>
      <c r="AY459" s="5">
        <f t="shared" si="658"/>
        <v>2.7912024683987009E-3</v>
      </c>
      <c r="AZ459" s="5">
        <f t="shared" si="659"/>
        <v>1.4605656737693572E-3</v>
      </c>
      <c r="BA459" s="5">
        <f t="shared" si="660"/>
        <v>5.0951805695346607E-4</v>
      </c>
      <c r="BB459" s="5">
        <f t="shared" si="661"/>
        <v>1.3330895780176564E-4</v>
      </c>
      <c r="BC459" s="5">
        <f t="shared" si="662"/>
        <v>2.790288271462139E-5</v>
      </c>
      <c r="BD459" s="5">
        <f t="shared" si="663"/>
        <v>1.071807787111444E-4</v>
      </c>
      <c r="BE459" s="5">
        <f t="shared" si="664"/>
        <v>1.9165894833676869E-4</v>
      </c>
      <c r="BF459" s="5">
        <f t="shared" si="665"/>
        <v>1.7136072773157022E-4</v>
      </c>
      <c r="BG459" s="5">
        <f t="shared" si="666"/>
        <v>1.0214150104833173E-4</v>
      </c>
      <c r="BH459" s="5">
        <f t="shared" si="667"/>
        <v>4.5661948223993277E-5</v>
      </c>
      <c r="BI459" s="5">
        <f t="shared" si="668"/>
        <v>1.6330392596239976E-5</v>
      </c>
      <c r="BJ459" s="8">
        <f t="shared" si="669"/>
        <v>0.54506514071779522</v>
      </c>
      <c r="BK459" s="8">
        <f t="shared" si="670"/>
        <v>0.23490439119595793</v>
      </c>
      <c r="BL459" s="8">
        <f t="shared" si="671"/>
        <v>0.20900799451088187</v>
      </c>
      <c r="BM459" s="8">
        <f t="shared" si="672"/>
        <v>0.5361963996137723</v>
      </c>
      <c r="BN459" s="8">
        <f t="shared" si="673"/>
        <v>0.46121546465308327</v>
      </c>
    </row>
    <row r="460" spans="1:66" x14ac:dyDescent="0.25">
      <c r="A460" t="s">
        <v>89</v>
      </c>
      <c r="B460" t="s">
        <v>115</v>
      </c>
      <c r="C460" t="s">
        <v>127</v>
      </c>
      <c r="D460" t="s">
        <v>512</v>
      </c>
      <c r="E460">
        <f>VLOOKUP(A460,home!$A$2:$E$405,3,FALSE)</f>
        <v>1.3980999999999999</v>
      </c>
      <c r="F460">
        <f>VLOOKUP(B460,home!$B$2:$E$405,3,FALSE)</f>
        <v>1.1444000000000001</v>
      </c>
      <c r="G460">
        <f>VLOOKUP(C460,away!$B$2:$E$405,4,FALSE)</f>
        <v>1.1444000000000001</v>
      </c>
      <c r="H460">
        <f>VLOOKUP(A460,away!$A$2:$E$405,3,FALSE)</f>
        <v>1.1943999999999999</v>
      </c>
      <c r="I460">
        <f>VLOOKUP(C460,away!$B$2:$E$405,3,FALSE)</f>
        <v>0.83720000000000006</v>
      </c>
      <c r="J460">
        <f>VLOOKUP(B460,home!$B$2:$E$405,4,FALSE)</f>
        <v>0.50229999999999997</v>
      </c>
      <c r="K460" s="3">
        <f t="shared" si="618"/>
        <v>1.8310235664160002</v>
      </c>
      <c r="L460" s="3">
        <f t="shared" si="619"/>
        <v>0.50227572886399996</v>
      </c>
      <c r="M460" s="5">
        <f t="shared" si="620"/>
        <v>9.6975268657595037E-2</v>
      </c>
      <c r="N460" s="5">
        <f t="shared" si="621"/>
        <v>0.1775640022715794</v>
      </c>
      <c r="O460" s="5">
        <f t="shared" si="622"/>
        <v>4.8708323746775757E-2</v>
      </c>
      <c r="P460" s="5">
        <f t="shared" si="623"/>
        <v>8.9186088660966473E-2</v>
      </c>
      <c r="Q460" s="5">
        <f t="shared" si="624"/>
        <v>0.1625619363532031</v>
      </c>
      <c r="R460" s="5">
        <f t="shared" si="625"/>
        <v>1.2232504405827731E-2</v>
      </c>
      <c r="S460" s="5">
        <f t="shared" si="626"/>
        <v>2.0505636438932443E-2</v>
      </c>
      <c r="T460" s="5">
        <f t="shared" si="627"/>
        <v>8.1650915067348256E-2</v>
      </c>
      <c r="U460" s="5">
        <f t="shared" si="628"/>
        <v>2.2398003843358123E-2</v>
      </c>
      <c r="V460" s="5">
        <f t="shared" si="629"/>
        <v>2.0953996654199101E-3</v>
      </c>
      <c r="W460" s="5">
        <f t="shared" si="630"/>
        <v>9.921824548831093E-2</v>
      </c>
      <c r="X460" s="5">
        <f t="shared" si="631"/>
        <v>4.9834916569248641E-2</v>
      </c>
      <c r="Y460" s="5">
        <f t="shared" si="632"/>
        <v>1.2515434521347991E-2</v>
      </c>
      <c r="Z460" s="5">
        <f t="shared" si="633"/>
        <v>2.0480300220897386E-3</v>
      </c>
      <c r="AA460" s="5">
        <f t="shared" si="634"/>
        <v>3.7499912351737926E-3</v>
      </c>
      <c r="AB460" s="5">
        <f t="shared" si="635"/>
        <v>3.4331611627283309E-3</v>
      </c>
      <c r="AC460" s="5">
        <f t="shared" si="636"/>
        <v>1.2044340204417628E-4</v>
      </c>
      <c r="AD460" s="5">
        <f t="shared" si="637"/>
        <v>4.5417736426886325E-2</v>
      </c>
      <c r="AE460" s="5">
        <f t="shared" si="638"/>
        <v>2.2812226667167368E-2</v>
      </c>
      <c r="AF460" s="5">
        <f t="shared" si="639"/>
        <v>5.7290138881311318E-3</v>
      </c>
      <c r="AG460" s="5">
        <f t="shared" si="640"/>
        <v>9.5918154211101442E-4</v>
      </c>
      <c r="AH460" s="5">
        <f t="shared" si="641"/>
        <v>2.571689430201193E-4</v>
      </c>
      <c r="AI460" s="5">
        <f t="shared" si="642"/>
        <v>4.708823952201319E-4</v>
      </c>
      <c r="AJ460" s="5">
        <f t="shared" si="643"/>
        <v>4.3109838132923738E-4</v>
      </c>
      <c r="AK460" s="5">
        <f t="shared" si="644"/>
        <v>2.6311709855254172E-4</v>
      </c>
      <c r="AL460" s="5">
        <f t="shared" si="645"/>
        <v>4.4307692392245992E-6</v>
      </c>
      <c r="AM460" s="5">
        <f t="shared" si="646"/>
        <v>1.6632189146179848E-2</v>
      </c>
      <c r="AN460" s="5">
        <f t="shared" si="647"/>
        <v>8.3539449260013922E-3</v>
      </c>
      <c r="AO460" s="5">
        <f t="shared" si="648"/>
        <v>2.0979918882985311E-3</v>
      </c>
      <c r="AP460" s="5">
        <f t="shared" si="649"/>
        <v>3.5125680161530152E-4</v>
      </c>
      <c r="AQ460" s="5">
        <f t="shared" si="650"/>
        <v>4.4106941512440745E-5</v>
      </c>
      <c r="AR460" s="5">
        <f t="shared" si="651"/>
        <v>2.5833943659322983E-5</v>
      </c>
      <c r="AS460" s="5">
        <f t="shared" si="652"/>
        <v>4.7302559653683574E-5</v>
      </c>
      <c r="AT460" s="5">
        <f t="shared" si="653"/>
        <v>4.3306050738846665E-5</v>
      </c>
      <c r="AU460" s="5">
        <f t="shared" si="654"/>
        <v>2.6431466490411761E-5</v>
      </c>
      <c r="AV460" s="5">
        <f t="shared" si="655"/>
        <v>1.2099159509719686E-5</v>
      </c>
      <c r="AW460" s="5">
        <f t="shared" si="656"/>
        <v>1.1319122438693015E-7</v>
      </c>
      <c r="AX460" s="5">
        <f t="shared" si="657"/>
        <v>5.0756550479572867E-3</v>
      </c>
      <c r="AY460" s="5">
        <f t="shared" si="658"/>
        <v>2.5493783386749866E-3</v>
      </c>
      <c r="AZ460" s="5">
        <f t="shared" si="659"/>
        <v>6.4024543160403594E-4</v>
      </c>
      <c r="BA460" s="5">
        <f t="shared" si="660"/>
        <v>1.0719324693692116E-4</v>
      </c>
      <c r="BB460" s="5">
        <f t="shared" si="661"/>
        <v>1.3460141558635199E-5</v>
      </c>
      <c r="BC460" s="5">
        <f t="shared" si="662"/>
        <v>1.3521404823952224E-6</v>
      </c>
      <c r="BD460" s="5">
        <f t="shared" si="663"/>
        <v>2.1626271468196605E-6</v>
      </c>
      <c r="BE460" s="5">
        <f t="shared" si="664"/>
        <v>3.9598212711977927E-6</v>
      </c>
      <c r="BF460" s="5">
        <f t="shared" si="665"/>
        <v>3.6252630331792621E-6</v>
      </c>
      <c r="BG460" s="5">
        <f t="shared" si="666"/>
        <v>2.2126473494026599E-6</v>
      </c>
      <c r="BH460" s="5">
        <f t="shared" si="667"/>
        <v>1.0128523602310421E-6</v>
      </c>
      <c r="BI460" s="5">
        <f t="shared" si="668"/>
        <v>3.7091130817662099E-7</v>
      </c>
      <c r="BJ460" s="8">
        <f t="shared" si="669"/>
        <v>0.69413038284615591</v>
      </c>
      <c r="BK460" s="8">
        <f t="shared" si="670"/>
        <v>0.21143664593287226</v>
      </c>
      <c r="BL460" s="8">
        <f t="shared" si="671"/>
        <v>9.2112568514506776E-2</v>
      </c>
      <c r="BM460" s="8">
        <f t="shared" si="672"/>
        <v>0.40995023807222658</v>
      </c>
      <c r="BN460" s="8">
        <f t="shared" si="673"/>
        <v>0.58722812409594749</v>
      </c>
    </row>
    <row r="461" spans="1:66" x14ac:dyDescent="0.25">
      <c r="A461" t="s">
        <v>89</v>
      </c>
      <c r="B461" t="s">
        <v>96</v>
      </c>
      <c r="C461" t="s">
        <v>97</v>
      </c>
      <c r="D461" t="s">
        <v>512</v>
      </c>
      <c r="E461">
        <f>VLOOKUP(A461,home!$A$2:$E$405,3,FALSE)</f>
        <v>1.3980999999999999</v>
      </c>
      <c r="F461">
        <f>VLOOKUP(B461,home!$B$2:$E$405,3,FALSE)</f>
        <v>0</v>
      </c>
      <c r="G461">
        <f>VLOOKUP(C461,away!$B$2:$E$405,4,FALSE)</f>
        <v>0.42920000000000003</v>
      </c>
      <c r="H461">
        <f>VLOOKUP(A461,away!$A$2:$E$405,3,FALSE)</f>
        <v>1.1943999999999999</v>
      </c>
      <c r="I461">
        <f>VLOOKUP(C461,away!$B$2:$E$405,3,FALSE)</f>
        <v>1.6745000000000001</v>
      </c>
      <c r="J461">
        <f>VLOOKUP(B461,home!$B$2:$E$405,4,FALSE)</f>
        <v>1.8837999999999999</v>
      </c>
      <c r="K461" s="3">
        <f t="shared" si="618"/>
        <v>0</v>
      </c>
      <c r="L461" s="3">
        <f t="shared" si="619"/>
        <v>3.76764295064</v>
      </c>
      <c r="M461" s="5">
        <f t="shared" si="620"/>
        <v>2.3106462223547165E-2</v>
      </c>
      <c r="N461" s="5">
        <f t="shared" si="621"/>
        <v>0</v>
      </c>
      <c r="O461" s="5">
        <f t="shared" si="622"/>
        <v>8.7056899510776928E-2</v>
      </c>
      <c r="P461" s="5">
        <f t="shared" si="623"/>
        <v>0</v>
      </c>
      <c r="Q461" s="5">
        <f t="shared" si="624"/>
        <v>0</v>
      </c>
      <c r="R461" s="5">
        <f t="shared" si="625"/>
        <v>0.16399965687317683</v>
      </c>
      <c r="S461" s="5">
        <f t="shared" si="626"/>
        <v>0</v>
      </c>
      <c r="T461" s="5">
        <f t="shared" si="627"/>
        <v>0</v>
      </c>
      <c r="U461" s="5">
        <f t="shared" si="628"/>
        <v>0</v>
      </c>
      <c r="V461" s="5">
        <f t="shared" si="629"/>
        <v>0</v>
      </c>
      <c r="W461" s="5">
        <f t="shared" si="630"/>
        <v>0</v>
      </c>
      <c r="X461" s="5">
        <f t="shared" si="631"/>
        <v>0</v>
      </c>
      <c r="Y461" s="5">
        <f t="shared" si="632"/>
        <v>0</v>
      </c>
      <c r="Z461" s="5">
        <f t="shared" si="633"/>
        <v>0.20596405037520116</v>
      </c>
      <c r="AA461" s="5">
        <f t="shared" si="634"/>
        <v>0</v>
      </c>
      <c r="AB461" s="5">
        <f t="shared" si="635"/>
        <v>0</v>
      </c>
      <c r="AC461" s="5">
        <f t="shared" si="636"/>
        <v>0</v>
      </c>
      <c r="AD461" s="5">
        <f t="shared" si="637"/>
        <v>0</v>
      </c>
      <c r="AE461" s="5">
        <f t="shared" si="638"/>
        <v>0</v>
      </c>
      <c r="AF461" s="5">
        <f t="shared" si="639"/>
        <v>0</v>
      </c>
      <c r="AG461" s="5">
        <f t="shared" si="640"/>
        <v>0</v>
      </c>
      <c r="AH461" s="5">
        <f t="shared" si="641"/>
        <v>0.19399975062034711</v>
      </c>
      <c r="AI461" s="5">
        <f t="shared" si="642"/>
        <v>0</v>
      </c>
      <c r="AJ461" s="5">
        <f t="shared" si="643"/>
        <v>0</v>
      </c>
      <c r="AK461" s="5">
        <f t="shared" si="644"/>
        <v>0</v>
      </c>
      <c r="AL461" s="5">
        <f t="shared" si="645"/>
        <v>0</v>
      </c>
      <c r="AM461" s="5">
        <f t="shared" si="646"/>
        <v>0</v>
      </c>
      <c r="AN461" s="5">
        <f t="shared" si="647"/>
        <v>0</v>
      </c>
      <c r="AO461" s="5">
        <f t="shared" si="648"/>
        <v>0</v>
      </c>
      <c r="AP461" s="5">
        <f t="shared" si="649"/>
        <v>0</v>
      </c>
      <c r="AQ461" s="5">
        <f t="shared" si="650"/>
        <v>0</v>
      </c>
      <c r="AR461" s="5">
        <f t="shared" si="651"/>
        <v>0.14618435857013368</v>
      </c>
      <c r="AS461" s="5">
        <f t="shared" si="652"/>
        <v>0</v>
      </c>
      <c r="AT461" s="5">
        <f t="shared" si="653"/>
        <v>0</v>
      </c>
      <c r="AU461" s="5">
        <f t="shared" si="654"/>
        <v>0</v>
      </c>
      <c r="AV461" s="5">
        <f t="shared" si="655"/>
        <v>0</v>
      </c>
      <c r="AW461" s="5">
        <f t="shared" si="656"/>
        <v>0</v>
      </c>
      <c r="AX461" s="5">
        <f t="shared" si="657"/>
        <v>0</v>
      </c>
      <c r="AY461" s="5">
        <f t="shared" si="658"/>
        <v>0</v>
      </c>
      <c r="AZ461" s="5">
        <f t="shared" si="659"/>
        <v>0</v>
      </c>
      <c r="BA461" s="5">
        <f t="shared" si="660"/>
        <v>0</v>
      </c>
      <c r="BB461" s="5">
        <f t="shared" si="661"/>
        <v>0</v>
      </c>
      <c r="BC461" s="5">
        <f t="shared" si="662"/>
        <v>0</v>
      </c>
      <c r="BD461" s="5">
        <f t="shared" si="663"/>
        <v>9.1795078010099132E-2</v>
      </c>
      <c r="BE461" s="5">
        <f t="shared" si="664"/>
        <v>0</v>
      </c>
      <c r="BF461" s="5">
        <f t="shared" si="665"/>
        <v>0</v>
      </c>
      <c r="BG461" s="5">
        <f t="shared" si="666"/>
        <v>0</v>
      </c>
      <c r="BH461" s="5">
        <f t="shared" si="667"/>
        <v>0</v>
      </c>
      <c r="BI461" s="5">
        <f t="shared" si="668"/>
        <v>0</v>
      </c>
      <c r="BJ461" s="8">
        <f t="shared" si="669"/>
        <v>0</v>
      </c>
      <c r="BK461" s="8">
        <f t="shared" si="670"/>
        <v>2.3106462223547165E-2</v>
      </c>
      <c r="BL461" s="8">
        <f t="shared" si="671"/>
        <v>0.68303574358453367</v>
      </c>
      <c r="BM461" s="8">
        <f t="shared" si="672"/>
        <v>0.63794323757578109</v>
      </c>
      <c r="BN461" s="8">
        <f t="shared" si="673"/>
        <v>0.27416301860750092</v>
      </c>
    </row>
    <row r="462" spans="1:66" s="14" customFormat="1" x14ac:dyDescent="0.25">
      <c r="A462" t="s">
        <v>89</v>
      </c>
      <c r="B462" t="s">
        <v>95</v>
      </c>
      <c r="C462" t="s">
        <v>106</v>
      </c>
      <c r="D462" t="s">
        <v>512</v>
      </c>
      <c r="E462">
        <f>VLOOKUP(A462,home!$A$2:$E$405,3,FALSE)</f>
        <v>1.3980999999999999</v>
      </c>
      <c r="F462">
        <f>VLOOKUP(B462,home!$B$2:$E$405,3,FALSE)</f>
        <v>1.4305000000000001</v>
      </c>
      <c r="G462">
        <f>VLOOKUP(C462,away!$B$2:$E$405,4,FALSE)</f>
        <v>1.5736000000000001</v>
      </c>
      <c r="H462">
        <f>VLOOKUP(A462,away!$A$2:$E$405,3,FALSE)</f>
        <v>1.1943999999999999</v>
      </c>
      <c r="I462">
        <f>VLOOKUP(C462,away!$B$2:$E$405,3,FALSE)</f>
        <v>1.6745000000000001</v>
      </c>
      <c r="J462">
        <f>VLOOKUP(B462,home!$B$2:$E$405,4,FALSE)</f>
        <v>0.62790000000000001</v>
      </c>
      <c r="K462" s="3">
        <f t="shared" si="618"/>
        <v>3.1471717538800004</v>
      </c>
      <c r="L462" s="3">
        <f t="shared" si="619"/>
        <v>1.2558143161199999</v>
      </c>
      <c r="M462" s="5">
        <f t="shared" si="620"/>
        <v>1.2240733588413445E-2</v>
      </c>
      <c r="N462" s="5">
        <f t="shared" si="621"/>
        <v>3.852369099622497E-2</v>
      </c>
      <c r="O462" s="5">
        <f t="shared" si="622"/>
        <v>1.5372088480140539E-2</v>
      </c>
      <c r="P462" s="5">
        <f t="shared" si="623"/>
        <v>4.8378602662842447E-2</v>
      </c>
      <c r="Q462" s="5">
        <f t="shared" si="624"/>
        <v>6.0620336079260283E-2</v>
      </c>
      <c r="R462" s="5">
        <f t="shared" si="625"/>
        <v>9.6522443910119146E-3</v>
      </c>
      <c r="S462" s="5">
        <f t="shared" si="626"/>
        <v>4.7801244482287321E-2</v>
      </c>
      <c r="T462" s="5">
        <f t="shared" si="627"/>
        <v>7.6127885896340799E-2</v>
      </c>
      <c r="U462" s="5">
        <f t="shared" si="628"/>
        <v>3.0377270908939359E-2</v>
      </c>
      <c r="V462" s="5">
        <f t="shared" si="629"/>
        <v>2.099145626176574E-2</v>
      </c>
      <c r="W462" s="5">
        <f t="shared" si="630"/>
        <v>6.3594203139786865E-2</v>
      </c>
      <c r="X462" s="5">
        <f t="shared" si="631"/>
        <v>7.9862510725187782E-2</v>
      </c>
      <c r="Y462" s="5">
        <f t="shared" si="632"/>
        <v>5.0146242144988945E-2</v>
      </c>
      <c r="Z462" s="5">
        <f t="shared" si="633"/>
        <v>4.0404755629739114E-3</v>
      </c>
      <c r="AA462" s="5">
        <f t="shared" si="634"/>
        <v>1.2716070564033885E-2</v>
      </c>
      <c r="AB462" s="5">
        <f t="shared" si="635"/>
        <v>2.0009829049736191E-2</v>
      </c>
      <c r="AC462" s="5">
        <f t="shared" si="636"/>
        <v>5.1852351947867829E-3</v>
      </c>
      <c r="AD462" s="5">
        <f t="shared" si="637"/>
        <v>5.0035469958011024E-2</v>
      </c>
      <c r="AE462" s="5">
        <f t="shared" si="638"/>
        <v>6.2835259487062409E-2</v>
      </c>
      <c r="AF462" s="5">
        <f t="shared" si="639"/>
        <v>3.9454709210484017E-2</v>
      </c>
      <c r="AG462" s="5">
        <f t="shared" si="640"/>
        <v>1.651592955495915E-2</v>
      </c>
      <c r="AH462" s="5">
        <f t="shared" si="641"/>
        <v>1.2685217639789141E-3</v>
      </c>
      <c r="AI462" s="5">
        <f t="shared" si="642"/>
        <v>3.9922558647764702E-3</v>
      </c>
      <c r="AJ462" s="5">
        <f t="shared" si="643"/>
        <v>6.2821574459431435E-3</v>
      </c>
      <c r="AK462" s="5">
        <f t="shared" si="644"/>
        <v>6.5903428224330608E-3</v>
      </c>
      <c r="AL462" s="5">
        <f t="shared" si="645"/>
        <v>8.1973659957577678E-4</v>
      </c>
      <c r="AM462" s="5">
        <f t="shared" si="646"/>
        <v>3.1494043548792712E-2</v>
      </c>
      <c r="AN462" s="5">
        <f t="shared" si="647"/>
        <v>3.9550670761080611E-2</v>
      </c>
      <c r="AO462" s="5">
        <f t="shared" si="648"/>
        <v>2.483414927695687E-2</v>
      </c>
      <c r="AP462" s="5">
        <f t="shared" si="649"/>
        <v>1.0395693396887862E-2</v>
      </c>
      <c r="AQ462" s="5">
        <f t="shared" si="650"/>
        <v>3.2637651484514838E-3</v>
      </c>
      <c r="AR462" s="5">
        <f t="shared" si="651"/>
        <v>3.1860555830290268E-4</v>
      </c>
      <c r="AS462" s="5">
        <f t="shared" si="652"/>
        <v>1.0027064137200629E-3</v>
      </c>
      <c r="AT462" s="5">
        <f t="shared" si="653"/>
        <v>1.5778446513470485E-3</v>
      </c>
      <c r="AU462" s="5">
        <f t="shared" si="654"/>
        <v>1.6552493729100224E-3</v>
      </c>
      <c r="AV462" s="5">
        <f t="shared" si="655"/>
        <v>1.3023385180125017E-3</v>
      </c>
      <c r="AW462" s="5">
        <f t="shared" si="656"/>
        <v>8.9994858724544861E-5</v>
      </c>
      <c r="AX462" s="5">
        <f t="shared" si="657"/>
        <v>1.6519527378704515E-2</v>
      </c>
      <c r="AY462" s="5">
        <f t="shared" si="658"/>
        <v>2.0745458977713419E-2</v>
      </c>
      <c r="AZ462" s="5">
        <f t="shared" si="659"/>
        <v>1.302622218934635E-2</v>
      </c>
      <c r="BA462" s="5">
        <f t="shared" si="660"/>
        <v>5.4528387701137191E-3</v>
      </c>
      <c r="BB462" s="5">
        <f t="shared" si="661"/>
        <v>1.7119382477507462E-3</v>
      </c>
      <c r="BC462" s="5">
        <f t="shared" si="662"/>
        <v>4.2997531196775418E-4</v>
      </c>
      <c r="BD462" s="5">
        <f t="shared" si="663"/>
        <v>6.6684903552031793E-5</v>
      </c>
      <c r="BE462" s="5">
        <f t="shared" si="664"/>
        <v>2.0986884486916653E-4</v>
      </c>
      <c r="BF462" s="5">
        <f t="shared" si="665"/>
        <v>3.3024665029583245E-4</v>
      </c>
      <c r="BG462" s="5">
        <f t="shared" si="666"/>
        <v>3.4644764320817666E-4</v>
      </c>
      <c r="BH462" s="5">
        <f t="shared" si="667"/>
        <v>2.7258255922576747E-4</v>
      </c>
      <c r="BI462" s="5">
        <f t="shared" si="668"/>
        <v>1.7157282619913151E-4</v>
      </c>
      <c r="BJ462" s="8">
        <f t="shared" si="669"/>
        <v>0.70514052020007234</v>
      </c>
      <c r="BK462" s="8">
        <f t="shared" si="670"/>
        <v>0.1561624677673849</v>
      </c>
      <c r="BL462" s="8">
        <f t="shared" si="671"/>
        <v>0.11351492923263615</v>
      </c>
      <c r="BM462" s="8">
        <f t="shared" si="672"/>
        <v>0.77341523244618482</v>
      </c>
      <c r="BN462" s="8">
        <f t="shared" si="673"/>
        <v>0.18478769619789362</v>
      </c>
    </row>
    <row r="463" spans="1:66" x14ac:dyDescent="0.25">
      <c r="A463" t="s">
        <v>89</v>
      </c>
      <c r="B463" t="s">
        <v>125</v>
      </c>
      <c r="C463" t="s">
        <v>367</v>
      </c>
      <c r="D463" t="s">
        <v>512</v>
      </c>
      <c r="E463">
        <f>VLOOKUP(A463,home!$A$2:$E$405,3,FALSE)</f>
        <v>1.3980999999999999</v>
      </c>
      <c r="F463">
        <f>VLOOKUP(B463,home!$B$2:$E$405,3,FALSE)</f>
        <v>1.1444000000000001</v>
      </c>
      <c r="G463">
        <f>VLOOKUP(C463,away!$B$2:$E$405,4,FALSE)</f>
        <v>1.2875000000000001</v>
      </c>
      <c r="H463">
        <f>VLOOKUP(A463,away!$A$2:$E$405,3,FALSE)</f>
        <v>1.1943999999999999</v>
      </c>
      <c r="I463">
        <f>VLOOKUP(C463,away!$B$2:$E$405,3,FALSE)</f>
        <v>1.0046999999999999</v>
      </c>
      <c r="J463">
        <f>VLOOKUP(B463,home!$B$2:$E$405,4,FALSE)</f>
        <v>0.66979999999999995</v>
      </c>
      <c r="K463" s="3">
        <f t="shared" si="618"/>
        <v>2.0599815115000002</v>
      </c>
      <c r="L463" s="3">
        <f t="shared" si="619"/>
        <v>0.8037691628639998</v>
      </c>
      <c r="M463" s="5">
        <f t="shared" si="620"/>
        <v>5.7054366107151762E-2</v>
      </c>
      <c r="N463" s="5">
        <f t="shared" si="621"/>
        <v>0.11753093933108487</v>
      </c>
      <c r="O463" s="5">
        <f t="shared" si="622"/>
        <v>4.5858540083681537E-2</v>
      </c>
      <c r="P463" s="5">
        <f t="shared" si="623"/>
        <v>9.4467744716765625E-2</v>
      </c>
      <c r="Q463" s="5">
        <f t="shared" si="624"/>
        <v>0.12105578102563154</v>
      </c>
      <c r="R463" s="5">
        <f t="shared" si="625"/>
        <v>1.8429840186612943E-2</v>
      </c>
      <c r="S463" s="5">
        <f t="shared" si="626"/>
        <v>3.9103732986498642E-2</v>
      </c>
      <c r="T463" s="5">
        <f t="shared" si="627"/>
        <v>9.7300903774819536E-2</v>
      </c>
      <c r="U463" s="5">
        <f t="shared" si="628"/>
        <v>3.7965130044322372E-2</v>
      </c>
      <c r="V463" s="5">
        <f t="shared" si="629"/>
        <v>7.1939989819991756E-3</v>
      </c>
      <c r="W463" s="5">
        <f t="shared" si="630"/>
        <v>8.3124223590997845E-2</v>
      </c>
      <c r="X463" s="5">
        <f t="shared" si="631"/>
        <v>6.6812687609456273E-2</v>
      </c>
      <c r="Y463" s="5">
        <f t="shared" si="632"/>
        <v>2.6850988994273302E-2</v>
      </c>
      <c r="Z463" s="5">
        <f t="shared" si="633"/>
        <v>4.9377790728370634E-3</v>
      </c>
      <c r="AA463" s="5">
        <f t="shared" si="634"/>
        <v>1.0171733597915962E-2</v>
      </c>
      <c r="AB463" s="5">
        <f t="shared" si="635"/>
        <v>1.0476791575805132E-2</v>
      </c>
      <c r="AC463" s="5">
        <f t="shared" si="636"/>
        <v>7.4446631530336767E-4</v>
      </c>
      <c r="AD463" s="5">
        <f t="shared" si="637"/>
        <v>4.2808590938811932E-2</v>
      </c>
      <c r="AE463" s="5">
        <f t="shared" si="638"/>
        <v>3.4408225302276274E-2</v>
      </c>
      <c r="AF463" s="5">
        <f t="shared" si="639"/>
        <v>1.3828135223423247E-2</v>
      </c>
      <c r="AG463" s="5">
        <f t="shared" si="640"/>
        <v>3.7048762241670315E-3</v>
      </c>
      <c r="AH463" s="5">
        <f t="shared" si="641"/>
        <v>9.9220863794540555E-4</v>
      </c>
      <c r="AI463" s="5">
        <f t="shared" si="642"/>
        <v>2.0439314497181331E-3</v>
      </c>
      <c r="AJ463" s="5">
        <f t="shared" si="643"/>
        <v>2.1052304985963734E-3</v>
      </c>
      <c r="AK463" s="5">
        <f t="shared" si="644"/>
        <v>1.4455786348514857E-3</v>
      </c>
      <c r="AL463" s="5">
        <f t="shared" si="645"/>
        <v>4.9305992598167928E-5</v>
      </c>
      <c r="AM463" s="5">
        <f t="shared" si="646"/>
        <v>1.7636981173463798E-2</v>
      </c>
      <c r="AN463" s="5">
        <f t="shared" si="647"/>
        <v>1.4176061593243122E-2</v>
      </c>
      <c r="AO463" s="5">
        <f t="shared" si="648"/>
        <v>5.6971405797547614E-3</v>
      </c>
      <c r="AP463" s="5">
        <f t="shared" si="649"/>
        <v>1.5263953048360026E-3</v>
      </c>
      <c r="AQ463" s="5">
        <f t="shared" si="650"/>
        <v>3.0671736909189336E-4</v>
      </c>
      <c r="AR463" s="5">
        <f t="shared" si="651"/>
        <v>1.5950134126156167E-4</v>
      </c>
      <c r="AS463" s="5">
        <f t="shared" si="652"/>
        <v>3.2856981405826916E-4</v>
      </c>
      <c r="AT463" s="5">
        <f t="shared" si="653"/>
        <v>3.3842387109851371E-4</v>
      </c>
      <c r="AU463" s="5">
        <f t="shared" si="654"/>
        <v>2.3238230583773253E-4</v>
      </c>
      <c r="AV463" s="5">
        <f t="shared" si="655"/>
        <v>1.1967581340636692E-4</v>
      </c>
      <c r="AW463" s="5">
        <f t="shared" si="656"/>
        <v>2.2677327295078745E-6</v>
      </c>
      <c r="AX463" s="5">
        <f t="shared" si="657"/>
        <v>6.0553091893348326E-3</v>
      </c>
      <c r="AY463" s="5">
        <f t="shared" si="658"/>
        <v>4.8670707979943436E-3</v>
      </c>
      <c r="AZ463" s="5">
        <f t="shared" si="659"/>
        <v>1.9560007104518664E-3</v>
      </c>
      <c r="BA463" s="5">
        <f t="shared" si="660"/>
        <v>5.240576845337619E-4</v>
      </c>
      <c r="BB463" s="5">
        <f t="shared" si="661"/>
        <v>1.0530535159753696E-4</v>
      </c>
      <c r="BC463" s="5">
        <f t="shared" si="662"/>
        <v>1.6928238859730292E-5</v>
      </c>
      <c r="BD463" s="5">
        <f t="shared" si="663"/>
        <v>2.1367043256915093E-5</v>
      </c>
      <c r="BE463" s="5">
        <f t="shared" si="664"/>
        <v>4.401571406466584E-5</v>
      </c>
      <c r="BF463" s="5">
        <f t="shared" si="665"/>
        <v>4.5335778594341085E-5</v>
      </c>
      <c r="BG463" s="5">
        <f t="shared" si="666"/>
        <v>3.1130288571266704E-5</v>
      </c>
      <c r="BH463" s="5">
        <f t="shared" si="667"/>
        <v>1.6031954726117296E-5</v>
      </c>
      <c r="BI463" s="5">
        <f t="shared" si="668"/>
        <v>6.6051060658013338E-6</v>
      </c>
      <c r="BJ463" s="8">
        <f t="shared" si="669"/>
        <v>0.6602933200081037</v>
      </c>
      <c r="BK463" s="8">
        <f t="shared" si="670"/>
        <v>0.20348068589831109</v>
      </c>
      <c r="BL463" s="8">
        <f t="shared" si="671"/>
        <v>0.13083202374039085</v>
      </c>
      <c r="BM463" s="8">
        <f t="shared" si="672"/>
        <v>0.54028179420344946</v>
      </c>
      <c r="BN463" s="8">
        <f t="shared" si="673"/>
        <v>0.45439721145092826</v>
      </c>
    </row>
    <row r="464" spans="1:66" x14ac:dyDescent="0.25">
      <c r="A464" t="s">
        <v>89</v>
      </c>
      <c r="B464" t="s">
        <v>98</v>
      </c>
      <c r="C464" t="s">
        <v>116</v>
      </c>
      <c r="D464" t="s">
        <v>512</v>
      </c>
      <c r="E464">
        <f>VLOOKUP(A464,home!$A$2:$E$405,3,FALSE)</f>
        <v>1.3980999999999999</v>
      </c>
      <c r="F464">
        <f>VLOOKUP(B464,home!$B$2:$E$405,3,FALSE)</f>
        <v>0.57220000000000004</v>
      </c>
      <c r="G464">
        <f>VLOOKUP(C464,away!$B$2:$E$405,4,FALSE)</f>
        <v>0.57220000000000004</v>
      </c>
      <c r="H464">
        <f>VLOOKUP(A464,away!$A$2:$E$405,3,FALSE)</f>
        <v>1.1943999999999999</v>
      </c>
      <c r="I464">
        <f>VLOOKUP(C464,away!$B$2:$E$405,3,FALSE)</f>
        <v>0.50229999999999997</v>
      </c>
      <c r="J464">
        <f>VLOOKUP(B464,home!$B$2:$E$405,4,FALSE)</f>
        <v>0.50229999999999997</v>
      </c>
      <c r="K464" s="3">
        <f t="shared" si="618"/>
        <v>0.45775589160400004</v>
      </c>
      <c r="L464" s="3">
        <f t="shared" si="619"/>
        <v>0.30135343837599993</v>
      </c>
      <c r="M464" s="5">
        <f t="shared" si="620"/>
        <v>0.46808314902916354</v>
      </c>
      <c r="N464" s="5">
        <f t="shared" si="621"/>
        <v>0.21426781922865276</v>
      </c>
      <c r="O464" s="5">
        <f t="shared" si="622"/>
        <v>0.14105846640580402</v>
      </c>
      <c r="P464" s="5">
        <f t="shared" si="623"/>
        <v>6.4570344057881701E-2</v>
      </c>
      <c r="Q464" s="5">
        <f t="shared" si="624"/>
        <v>4.9041178316528315E-2</v>
      </c>
      <c r="R464" s="5">
        <f t="shared" si="625"/>
        <v>2.125422693171726E-2</v>
      </c>
      <c r="S464" s="5">
        <f t="shared" si="626"/>
        <v>2.2268102047684757E-3</v>
      </c>
      <c r="T464" s="5">
        <f t="shared" si="627"/>
        <v>1.4778727707696341E-2</v>
      </c>
      <c r="U464" s="5">
        <f t="shared" si="628"/>
        <v>9.729247599481983E-3</v>
      </c>
      <c r="V464" s="5">
        <f t="shared" si="629"/>
        <v>3.4131139442906524E-5</v>
      </c>
      <c r="W464" s="5">
        <f t="shared" si="630"/>
        <v>7.4829627685310601E-3</v>
      </c>
      <c r="X464" s="5">
        <f t="shared" si="631"/>
        <v>2.2550165595364266E-3</v>
      </c>
      <c r="Y464" s="5">
        <f t="shared" si="632"/>
        <v>3.3977849690555994E-4</v>
      </c>
      <c r="Z464" s="5">
        <f t="shared" si="633"/>
        <v>2.1350114552989262E-3</v>
      </c>
      <c r="AA464" s="5">
        <f t="shared" si="634"/>
        <v>9.7731407230511346E-4</v>
      </c>
      <c r="AB464" s="5">
        <f t="shared" si="635"/>
        <v>2.2368563727258165E-4</v>
      </c>
      <c r="AC464" s="5">
        <f t="shared" si="636"/>
        <v>2.9426655038305761E-7</v>
      </c>
      <c r="AD464" s="5">
        <f t="shared" si="637"/>
        <v>8.5634257348711777E-4</v>
      </c>
      <c r="AE464" s="5">
        <f t="shared" si="638"/>
        <v>2.5806177894809534E-4</v>
      </c>
      <c r="AF464" s="5">
        <f t="shared" si="639"/>
        <v>3.8883902199717875E-5</v>
      </c>
      <c r="AG464" s="5">
        <f t="shared" si="640"/>
        <v>3.905932541787032E-6</v>
      </c>
      <c r="AH464" s="5">
        <f t="shared" si="641"/>
        <v>1.6084826075661964E-4</v>
      </c>
      <c r="AI464" s="5">
        <f t="shared" si="642"/>
        <v>7.3629239015599097E-5</v>
      </c>
      <c r="AJ464" s="5">
        <f t="shared" si="643"/>
        <v>1.6852108976854793E-5</v>
      </c>
      <c r="AK464" s="5">
        <f t="shared" si="644"/>
        <v>2.5713840567026471E-6</v>
      </c>
      <c r="AL464" s="5">
        <f t="shared" si="645"/>
        <v>1.6237194133024585E-9</v>
      </c>
      <c r="AM464" s="5">
        <f t="shared" si="646"/>
        <v>7.8399171649011918E-5</v>
      </c>
      <c r="AN464" s="5">
        <f t="shared" si="647"/>
        <v>2.3625859942259954E-5</v>
      </c>
      <c r="AO464" s="5">
        <f t="shared" si="648"/>
        <v>3.5598670640949197E-6</v>
      </c>
      <c r="AP464" s="5">
        <f t="shared" si="649"/>
        <v>3.5759272664216024E-7</v>
      </c>
      <c r="AQ464" s="5">
        <f t="shared" si="650"/>
        <v>2.6940449427965993E-8</v>
      </c>
      <c r="AR464" s="5">
        <f t="shared" si="651"/>
        <v>9.6944352871613493E-6</v>
      </c>
      <c r="AS464" s="5">
        <f t="shared" si="652"/>
        <v>4.4376848684718224E-6</v>
      </c>
      <c r="AT464" s="5">
        <f t="shared" si="653"/>
        <v>1.0156881968124493E-6</v>
      </c>
      <c r="AU464" s="5">
        <f t="shared" si="654"/>
        <v>1.5497908537451397E-7</v>
      </c>
      <c r="AV464" s="5">
        <f t="shared" si="655"/>
        <v>1.7735647351395768E-8</v>
      </c>
      <c r="AW464" s="5">
        <f t="shared" si="656"/>
        <v>6.221836238322629E-12</v>
      </c>
      <c r="AX464" s="5">
        <f t="shared" si="657"/>
        <v>5.9812804532014134E-6</v>
      </c>
      <c r="AY464" s="5">
        <f t="shared" si="658"/>
        <v>1.802479430463405E-6</v>
      </c>
      <c r="AZ464" s="5">
        <f t="shared" si="659"/>
        <v>2.7159168698608054E-7</v>
      </c>
      <c r="BA464" s="5">
        <f t="shared" si="660"/>
        <v>2.7281696235864574E-8</v>
      </c>
      <c r="BB464" s="5">
        <f t="shared" si="661"/>
        <v>2.05535824135184E-9</v>
      </c>
      <c r="BC464" s="5">
        <f t="shared" si="662"/>
        <v>1.2387785462516507E-10</v>
      </c>
      <c r="BD464" s="5">
        <f t="shared" si="663"/>
        <v>4.8690856781661621E-7</v>
      </c>
      <c r="BE464" s="5">
        <f t="shared" si="664"/>
        <v>2.2288526559052187E-7</v>
      </c>
      <c r="BF464" s="5">
        <f t="shared" si="665"/>
        <v>5.1013521737891838E-8</v>
      </c>
      <c r="BG464" s="5">
        <f t="shared" si="666"/>
        <v>7.7839133756629064E-9</v>
      </c>
      <c r="BH464" s="5">
        <f t="shared" si="667"/>
        <v>8.9078305186121866E-10</v>
      </c>
      <c r="BI464" s="5">
        <f t="shared" si="668"/>
        <v>8.1552238026092887E-11</v>
      </c>
      <c r="BJ464" s="8">
        <f t="shared" si="669"/>
        <v>0.28943673150936156</v>
      </c>
      <c r="BK464" s="8">
        <f t="shared" si="670"/>
        <v>0.53491653280095686</v>
      </c>
      <c r="BL464" s="8">
        <f t="shared" si="671"/>
        <v>0.17351293172607576</v>
      </c>
      <c r="BM464" s="8">
        <f t="shared" si="672"/>
        <v>4.1724221048736923E-2</v>
      </c>
      <c r="BN464" s="8">
        <f t="shared" si="673"/>
        <v>0.95827518396974765</v>
      </c>
    </row>
    <row r="465" spans="1:66" x14ac:dyDescent="0.25">
      <c r="A465" t="s">
        <v>89</v>
      </c>
      <c r="B465" t="s">
        <v>121</v>
      </c>
      <c r="C465" t="s">
        <v>92</v>
      </c>
      <c r="D465" t="s">
        <v>512</v>
      </c>
      <c r="E465">
        <f>VLOOKUP(A465,home!$A$2:$E$405,3,FALSE)</f>
        <v>1.3980999999999999</v>
      </c>
      <c r="F465">
        <f>VLOOKUP(B465,home!$B$2:$E$405,3,FALSE)</f>
        <v>0.57220000000000004</v>
      </c>
      <c r="G465">
        <f>VLOOKUP(C465,away!$B$2:$E$405,4,FALSE)</f>
        <v>0.71530000000000005</v>
      </c>
      <c r="H465">
        <f>VLOOKUP(A465,away!$A$2:$E$405,3,FALSE)</f>
        <v>1.1943999999999999</v>
      </c>
      <c r="I465">
        <f>VLOOKUP(C465,away!$B$2:$E$405,3,FALSE)</f>
        <v>0.62790000000000001</v>
      </c>
      <c r="J465">
        <f>VLOOKUP(B465,home!$B$2:$E$405,4,FALSE)</f>
        <v>1.6745000000000001</v>
      </c>
      <c r="K465" s="3">
        <f t="shared" si="618"/>
        <v>0.57223486414600011</v>
      </c>
      <c r="L465" s="3">
        <f t="shared" si="619"/>
        <v>1.2558143161199999</v>
      </c>
      <c r="M465" s="5">
        <f t="shared" si="620"/>
        <v>0.1607268111701457</v>
      </c>
      <c r="N465" s="5">
        <f t="shared" si="621"/>
        <v>9.1973484954568127E-2</v>
      </c>
      <c r="O465" s="5">
        <f t="shared" si="622"/>
        <v>0.20184303045178484</v>
      </c>
      <c r="P465" s="5">
        <f t="shared" si="623"/>
        <v>0.11550161910939405</v>
      </c>
      <c r="Q465" s="5">
        <f t="shared" si="624"/>
        <v>2.6315217334005735E-2</v>
      </c>
      <c r="R465" s="5">
        <f t="shared" si="625"/>
        <v>0.1267386836251983</v>
      </c>
      <c r="S465" s="5">
        <f t="shared" si="626"/>
        <v>2.0750464592321719E-2</v>
      </c>
      <c r="T465" s="5">
        <f t="shared" si="627"/>
        <v>3.3047026659853575E-2</v>
      </c>
      <c r="U465" s="5">
        <f t="shared" si="628"/>
        <v>7.2524293406308227E-2</v>
      </c>
      <c r="V465" s="5">
        <f t="shared" si="629"/>
        <v>1.6568571231288074E-3</v>
      </c>
      <c r="W465" s="5">
        <f t="shared" si="630"/>
        <v>5.0194949386990796E-3</v>
      </c>
      <c r="X465" s="5">
        <f t="shared" si="631"/>
        <v>6.3035536037101851E-3</v>
      </c>
      <c r="Y465" s="5">
        <f t="shared" si="632"/>
        <v>3.9580464289845352E-3</v>
      </c>
      <c r="Z465" s="5">
        <f t="shared" si="633"/>
        <v>5.3053417767575814E-2</v>
      </c>
      <c r="AA465" s="5">
        <f t="shared" si="634"/>
        <v>3.0359015308709731E-2</v>
      </c>
      <c r="AB465" s="5">
        <f t="shared" si="635"/>
        <v>8.6862435003929248E-3</v>
      </c>
      <c r="AC465" s="5">
        <f t="shared" si="636"/>
        <v>7.4415742682052343E-5</v>
      </c>
      <c r="AD465" s="5">
        <f t="shared" si="637"/>
        <v>7.1808250108200075E-4</v>
      </c>
      <c r="AE465" s="5">
        <f t="shared" si="638"/>
        <v>9.0177828501403169E-4</v>
      </c>
      <c r="AF465" s="5">
        <f t="shared" si="639"/>
        <v>5.6623304014338154E-4</v>
      </c>
      <c r="AG465" s="5">
        <f t="shared" si="640"/>
        <v>2.3702785269073641E-4</v>
      </c>
      <c r="AH465" s="5">
        <f t="shared" si="641"/>
        <v>1.6656310387904227E-2</v>
      </c>
      <c r="AI465" s="5">
        <f t="shared" si="642"/>
        <v>9.5313215119959844E-3</v>
      </c>
      <c r="AJ465" s="5">
        <f t="shared" si="643"/>
        <v>2.727077235274435E-3</v>
      </c>
      <c r="AK465" s="5">
        <f t="shared" si="644"/>
        <v>5.201762237476387E-4</v>
      </c>
      <c r="AL465" s="5">
        <f t="shared" si="645"/>
        <v>2.1390678268123537E-6</v>
      </c>
      <c r="AM465" s="5">
        <f t="shared" si="646"/>
        <v>8.2182368490455739E-5</v>
      </c>
      <c r="AN465" s="5">
        <f t="shared" si="647"/>
        <v>1.0320579488296349E-4</v>
      </c>
      <c r="AO465" s="5">
        <f t="shared" si="648"/>
        <v>6.4803657360284922E-5</v>
      </c>
      <c r="AP465" s="5">
        <f t="shared" si="649"/>
        <v>2.7127120216660336E-5</v>
      </c>
      <c r="AQ465" s="5">
        <f t="shared" si="650"/>
        <v>8.5166564807975855E-6</v>
      </c>
      <c r="AR465" s="5">
        <f t="shared" si="651"/>
        <v>4.1834466077736729E-3</v>
      </c>
      <c r="AS465" s="5">
        <f t="shared" si="652"/>
        <v>2.3939140012614124E-3</v>
      </c>
      <c r="AT465" s="5">
        <f t="shared" si="653"/>
        <v>6.8494052664451596E-4</v>
      </c>
      <c r="AU465" s="5">
        <f t="shared" si="654"/>
        <v>1.3064894973750479E-4</v>
      </c>
      <c r="AV465" s="5">
        <f t="shared" si="655"/>
        <v>1.8690471000964659E-5</v>
      </c>
      <c r="AW465" s="5">
        <f t="shared" si="656"/>
        <v>4.2699402583751542E-8</v>
      </c>
      <c r="AX465" s="5">
        <f t="shared" si="657"/>
        <v>7.8379360780554109E-6</v>
      </c>
      <c r="AY465" s="5">
        <f t="shared" si="658"/>
        <v>9.8429923356554285E-6</v>
      </c>
      <c r="AZ465" s="5">
        <f t="shared" si="659"/>
        <v>6.1804853442877631E-6</v>
      </c>
      <c r="BA465" s="5">
        <f t="shared" si="660"/>
        <v>2.5871806586421402E-6</v>
      </c>
      <c r="BB465" s="5">
        <f t="shared" si="661"/>
        <v>8.1225462737789294E-7</v>
      </c>
      <c r="BC465" s="5">
        <f t="shared" si="662"/>
        <v>2.0400819787917447E-7</v>
      </c>
      <c r="BD465" s="5">
        <f t="shared" si="663"/>
        <v>8.7560535679430537E-4</v>
      </c>
      <c r="BE465" s="5">
        <f t="shared" si="664"/>
        <v>5.010519123906992E-4</v>
      </c>
      <c r="BF465" s="5">
        <f t="shared" si="665"/>
        <v>1.4335968650849265E-4</v>
      </c>
      <c r="BG465" s="5">
        <f t="shared" si="666"/>
        <v>2.7345136911066817E-5</v>
      </c>
      <c r="BH465" s="5">
        <f t="shared" si="667"/>
        <v>3.9119601763395234E-6</v>
      </c>
      <c r="BI465" s="5">
        <f t="shared" si="668"/>
        <v>4.4771200001044199E-7</v>
      </c>
      <c r="BJ465" s="8">
        <f t="shared" si="669"/>
        <v>0.16935324605342444</v>
      </c>
      <c r="BK465" s="8">
        <f t="shared" si="670"/>
        <v>0.29872214979783479</v>
      </c>
      <c r="BL465" s="8">
        <f t="shared" si="671"/>
        <v>0.47854951397251527</v>
      </c>
      <c r="BM465" s="8">
        <f t="shared" si="672"/>
        <v>0.2765696806533206</v>
      </c>
      <c r="BN465" s="8">
        <f t="shared" si="673"/>
        <v>0.72309884664509672</v>
      </c>
    </row>
    <row r="466" spans="1:66" x14ac:dyDescent="0.25">
      <c r="A466" t="s">
        <v>89</v>
      </c>
      <c r="B466" t="s">
        <v>105</v>
      </c>
      <c r="C466" t="s">
        <v>122</v>
      </c>
      <c r="D466" t="s">
        <v>512</v>
      </c>
      <c r="E466">
        <f>VLOOKUP(A466,home!$A$2:$E$405,3,FALSE)</f>
        <v>1.3980999999999999</v>
      </c>
      <c r="F466">
        <f>VLOOKUP(B466,home!$B$2:$E$405,3,FALSE)</f>
        <v>0.53639999999999999</v>
      </c>
      <c r="G466">
        <f>VLOOKUP(C466,away!$B$2:$E$405,4,FALSE)</f>
        <v>1.2517</v>
      </c>
      <c r="H466">
        <f>VLOOKUP(A466,away!$A$2:$E$405,3,FALSE)</f>
        <v>1.1943999999999999</v>
      </c>
      <c r="I466">
        <f>VLOOKUP(C466,away!$B$2:$E$405,3,FALSE)</f>
        <v>0.83720000000000006</v>
      </c>
      <c r="J466">
        <f>VLOOKUP(B466,home!$B$2:$E$405,4,FALSE)</f>
        <v>1.0466</v>
      </c>
      <c r="K466" s="3">
        <f t="shared" si="618"/>
        <v>0.93870094942799998</v>
      </c>
      <c r="L466" s="3">
        <f t="shared" si="619"/>
        <v>1.0465494282879999</v>
      </c>
      <c r="M466" s="5">
        <f t="shared" si="620"/>
        <v>0.13734622137833635</v>
      </c>
      <c r="N466" s="5">
        <f t="shared" si="621"/>
        <v>0.12892702840819259</v>
      </c>
      <c r="O466" s="5">
        <f t="shared" si="622"/>
        <v>0.14373960946101494</v>
      </c>
      <c r="P466" s="5">
        <f t="shared" si="623"/>
        <v>0.13492850787146465</v>
      </c>
      <c r="Q466" s="5">
        <f t="shared" si="624"/>
        <v>6.0511961986850542E-2</v>
      </c>
      <c r="R466" s="5">
        <f t="shared" si="625"/>
        <v>7.5215303051882787E-2</v>
      </c>
      <c r="S466" s="5">
        <f t="shared" si="626"/>
        <v>3.3138338378946273E-2</v>
      </c>
      <c r="T466" s="5">
        <f t="shared" si="627"/>
        <v>6.3328759221923603E-2</v>
      </c>
      <c r="U466" s="5">
        <f t="shared" si="628"/>
        <v>7.0604676386317108E-2</v>
      </c>
      <c r="V466" s="5">
        <f t="shared" si="629"/>
        <v>3.617222476113585E-3</v>
      </c>
      <c r="W466" s="5">
        <f t="shared" si="630"/>
        <v>1.8934212056269217E-2</v>
      </c>
      <c r="X466" s="5">
        <f t="shared" si="631"/>
        <v>1.9815588802572302E-2</v>
      </c>
      <c r="Y466" s="5">
        <f t="shared" si="632"/>
        <v>1.0368996566261068E-2</v>
      </c>
      <c r="Z466" s="5">
        <f t="shared" si="633"/>
        <v>2.6238844135818864E-2</v>
      </c>
      <c r="AA466" s="5">
        <f t="shared" si="634"/>
        <v>2.4630427902186475E-2</v>
      </c>
      <c r="AB466" s="5">
        <f t="shared" si="635"/>
        <v>1.156030302830017E-2</v>
      </c>
      <c r="AC466" s="5">
        <f t="shared" si="636"/>
        <v>2.2209676868206946E-4</v>
      </c>
      <c r="AD466" s="5">
        <f t="shared" si="637"/>
        <v>4.4433907084727494E-3</v>
      </c>
      <c r="AE466" s="5">
        <f t="shared" si="638"/>
        <v>4.6502280056123658E-3</v>
      </c>
      <c r="AF466" s="5">
        <f t="shared" si="639"/>
        <v>2.4333467303412335E-3</v>
      </c>
      <c r="AG466" s="5">
        <f t="shared" si="640"/>
        <v>8.4887254315503069E-4</v>
      </c>
      <c r="AH466" s="5">
        <f t="shared" si="641"/>
        <v>6.8650618323197925E-3</v>
      </c>
      <c r="AI466" s="5">
        <f t="shared" si="642"/>
        <v>6.4442400598805133E-3</v>
      </c>
      <c r="AJ466" s="5">
        <f t="shared" si="643"/>
        <v>3.0246071312758941E-3</v>
      </c>
      <c r="AK466" s="5">
        <f t="shared" si="644"/>
        <v>9.4640052859179394E-4</v>
      </c>
      <c r="AL466" s="5">
        <f t="shared" si="645"/>
        <v>8.727487454874306E-6</v>
      </c>
      <c r="AM466" s="5">
        <f t="shared" si="646"/>
        <v>8.3420301534458481E-4</v>
      </c>
      <c r="AN466" s="5">
        <f t="shared" si="647"/>
        <v>8.7303468878500068E-4</v>
      </c>
      <c r="AO466" s="5">
        <f t="shared" si="648"/>
        <v>4.5683697721176714E-4</v>
      </c>
      <c r="AP466" s="5">
        <f t="shared" si="649"/>
        <v>1.5936749244059768E-4</v>
      </c>
      <c r="AQ466" s="5">
        <f t="shared" si="650"/>
        <v>4.1696489525349912E-5</v>
      </c>
      <c r="AR466" s="5">
        <f t="shared" si="651"/>
        <v>1.4369253071552098E-3</v>
      </c>
      <c r="AS466" s="5">
        <f t="shared" si="652"/>
        <v>1.3488431500837158E-3</v>
      </c>
      <c r="AT466" s="5">
        <f t="shared" si="653"/>
        <v>6.3308017280651904E-4</v>
      </c>
      <c r="AU466" s="5">
        <f t="shared" si="654"/>
        <v>1.9809098642584061E-4</v>
      </c>
      <c r="AV466" s="5">
        <f t="shared" si="655"/>
        <v>4.6487049257766408E-5</v>
      </c>
      <c r="AW466" s="5">
        <f t="shared" si="656"/>
        <v>2.3816269407330569E-7</v>
      </c>
      <c r="AX466" s="5">
        <f t="shared" si="657"/>
        <v>1.30511193753277E-4</v>
      </c>
      <c r="AY466" s="5">
        <f t="shared" si="658"/>
        <v>1.3658641520767641E-4</v>
      </c>
      <c r="AZ466" s="5">
        <f t="shared" si="659"/>
        <v>7.147221737375056E-5</v>
      </c>
      <c r="BA466" s="5">
        <f t="shared" si="660"/>
        <v>2.4933069410324768E-5</v>
      </c>
      <c r="BB466" s="5">
        <f t="shared" si="661"/>
        <v>6.5234223842101014E-6</v>
      </c>
      <c r="BC466" s="5">
        <f t="shared" si="662"/>
        <v>1.3654167933352448E-6</v>
      </c>
      <c r="BD466" s="5">
        <f t="shared" si="663"/>
        <v>2.5063555978264052E-4</v>
      </c>
      <c r="BE466" s="5">
        <f t="shared" si="664"/>
        <v>2.3527183792838288E-4</v>
      </c>
      <c r="BF466" s="5">
        <f t="shared" si="665"/>
        <v>1.1042494881852176E-4</v>
      </c>
      <c r="BG466" s="5">
        <f t="shared" si="666"/>
        <v>3.4552001432161563E-5</v>
      </c>
      <c r="BH466" s="5">
        <f t="shared" si="667"/>
        <v>8.108499137251917E-6</v>
      </c>
      <c r="BI466" s="5">
        <f t="shared" si="668"/>
        <v>1.522291167714899E-6</v>
      </c>
      <c r="BJ466" s="8">
        <f t="shared" si="669"/>
        <v>0.31699891542788067</v>
      </c>
      <c r="BK466" s="8">
        <f t="shared" si="670"/>
        <v>0.30939770077620549</v>
      </c>
      <c r="BL466" s="8">
        <f t="shared" si="671"/>
        <v>0.34733457118576522</v>
      </c>
      <c r="BM466" s="8">
        <f t="shared" si="672"/>
        <v>0.31916505111541477</v>
      </c>
      <c r="BN466" s="8">
        <f t="shared" si="673"/>
        <v>0.68066863215774176</v>
      </c>
    </row>
    <row r="467" spans="1:66" x14ac:dyDescent="0.25">
      <c r="A467" t="s">
        <v>89</v>
      </c>
      <c r="B467" t="s">
        <v>103</v>
      </c>
      <c r="C467" t="s">
        <v>330</v>
      </c>
      <c r="D467" t="s">
        <v>512</v>
      </c>
      <c r="E467">
        <f>VLOOKUP(A467,home!$A$2:$E$405,3,FALSE)</f>
        <v>1.3980999999999999</v>
      </c>
      <c r="F467">
        <f>VLOOKUP(B467,home!$B$2:$E$405,3,FALSE)</f>
        <v>0.85829999999999995</v>
      </c>
      <c r="G467">
        <f>VLOOKUP(C467,away!$B$2:$E$405,4,FALSE)</f>
        <v>1.4305000000000001</v>
      </c>
      <c r="H467">
        <f>VLOOKUP(A467,away!$A$2:$E$405,3,FALSE)</f>
        <v>1.1943999999999999</v>
      </c>
      <c r="I467">
        <f>VLOOKUP(C467,away!$B$2:$E$405,3,FALSE)</f>
        <v>1.3395999999999999</v>
      </c>
      <c r="J467">
        <f>VLOOKUP(B467,home!$B$2:$E$405,4,FALSE)</f>
        <v>1.0046999999999999</v>
      </c>
      <c r="K467" s="3">
        <f t="shared" si="618"/>
        <v>1.7165845935149999</v>
      </c>
      <c r="L467" s="3">
        <f t="shared" si="619"/>
        <v>1.6075383257279996</v>
      </c>
      <c r="M467" s="5">
        <f t="shared" si="620"/>
        <v>3.6004083397756723E-2</v>
      </c>
      <c r="N467" s="5">
        <f t="shared" si="621"/>
        <v>6.1804054864218375E-2</v>
      </c>
      <c r="O467" s="5">
        <f t="shared" si="622"/>
        <v>5.7877943944601114E-2</v>
      </c>
      <c r="P467" s="5">
        <f t="shared" si="623"/>
        <v>9.9352386879627039E-2</v>
      </c>
      <c r="Q467" s="5">
        <f t="shared" si="624"/>
        <v>5.3045944198336546E-2</v>
      </c>
      <c r="R467" s="5">
        <f t="shared" si="625"/>
        <v>4.6520506552641547E-2</v>
      </c>
      <c r="S467" s="5">
        <f t="shared" si="626"/>
        <v>6.854011994715932E-2</v>
      </c>
      <c r="T467" s="5">
        <f t="shared" si="627"/>
        <v>8.5273388323254831E-2</v>
      </c>
      <c r="U467" s="5">
        <f t="shared" si="628"/>
        <v>7.9856384830778074E-2</v>
      </c>
      <c r="V467" s="5">
        <f t="shared" si="629"/>
        <v>2.1014975929679311E-2</v>
      </c>
      <c r="W467" s="5">
        <f t="shared" si="630"/>
        <v>3.0352616853106969E-2</v>
      </c>
      <c r="X467" s="5">
        <f t="shared" si="631"/>
        <v>4.8792994877507039E-2</v>
      </c>
      <c r="Y467" s="5">
        <f t="shared" si="632"/>
        <v>3.921830464632127E-2</v>
      </c>
      <c r="Z467" s="5">
        <f t="shared" si="633"/>
        <v>2.4927832405217284E-2</v>
      </c>
      <c r="AA467" s="5">
        <f t="shared" si="634"/>
        <v>4.2790733056519946E-2</v>
      </c>
      <c r="AB467" s="5">
        <f t="shared" si="635"/>
        <v>3.6726956555017592E-2</v>
      </c>
      <c r="AC467" s="5">
        <f t="shared" si="636"/>
        <v>3.6243944814632425E-3</v>
      </c>
      <c r="AD467" s="5">
        <f t="shared" si="637"/>
        <v>1.3025708615726786E-2</v>
      </c>
      <c r="AE467" s="5">
        <f t="shared" si="638"/>
        <v>2.0939325819546217E-2</v>
      </c>
      <c r="AF467" s="5">
        <f t="shared" si="639"/>
        <v>1.6830384384913202E-2</v>
      </c>
      <c r="AG467" s="5">
        <f t="shared" si="640"/>
        <v>9.0184959784940146E-3</v>
      </c>
      <c r="AH467" s="5">
        <f t="shared" si="641"/>
        <v>1.0018111492177793E-2</v>
      </c>
      <c r="AI467" s="5">
        <f t="shared" si="642"/>
        <v>1.7196935843587963E-2</v>
      </c>
      <c r="AJ467" s="5">
        <f t="shared" si="643"/>
        <v>1.4759997562384495E-2</v>
      </c>
      <c r="AK467" s="5">
        <f t="shared" si="644"/>
        <v>8.4455948053027263E-3</v>
      </c>
      <c r="AL467" s="5">
        <f t="shared" si="645"/>
        <v>4.0005711435404245E-4</v>
      </c>
      <c r="AM467" s="5">
        <f t="shared" si="646"/>
        <v>4.4719461458744411E-3</v>
      </c>
      <c r="AN467" s="5">
        <f t="shared" si="647"/>
        <v>7.1888248200847795E-3</v>
      </c>
      <c r="AO467" s="5">
        <f t="shared" si="648"/>
        <v>5.778155707615488E-3</v>
      </c>
      <c r="AP467" s="5">
        <f t="shared" si="649"/>
        <v>3.0962022506719629E-3</v>
      </c>
      <c r="AQ467" s="5">
        <f t="shared" si="650"/>
        <v>1.2443159455401182E-3</v>
      </c>
      <c r="AR467" s="5">
        <f t="shared" si="651"/>
        <v>3.2208996350183814E-3</v>
      </c>
      <c r="AS467" s="5">
        <f t="shared" si="652"/>
        <v>5.5289466907306392E-3</v>
      </c>
      <c r="AT467" s="5">
        <f t="shared" si="653"/>
        <v>4.7454523538369812E-3</v>
      </c>
      <c r="AU467" s="5">
        <f t="shared" si="654"/>
        <v>2.7153234666186842E-3</v>
      </c>
      <c r="AV467" s="5">
        <f t="shared" si="655"/>
        <v>1.1652706073018433E-3</v>
      </c>
      <c r="AW467" s="5">
        <f t="shared" si="656"/>
        <v>3.0665217084273638E-5</v>
      </c>
      <c r="AX467" s="5">
        <f t="shared" si="657"/>
        <v>1.2794123095061407E-3</v>
      </c>
      <c r="AY467" s="5">
        <f t="shared" si="658"/>
        <v>2.0567043219392946E-3</v>
      </c>
      <c r="AZ467" s="5">
        <f t="shared" si="659"/>
        <v>1.6531155111039176E-3</v>
      </c>
      <c r="BA467" s="5">
        <f t="shared" si="660"/>
        <v>8.8581551365165948E-4</v>
      </c>
      <c r="BB467" s="5">
        <f t="shared" si="661"/>
        <v>3.5599559692986926E-4</v>
      </c>
      <c r="BC467" s="5">
        <f t="shared" si="662"/>
        <v>1.1445531317103626E-4</v>
      </c>
      <c r="BD467" s="5">
        <f t="shared" si="663"/>
        <v>8.6295326776923047E-4</v>
      </c>
      <c r="BE467" s="5">
        <f t="shared" si="664"/>
        <v>1.4813322843760853E-3</v>
      </c>
      <c r="BF467" s="5">
        <f t="shared" si="665"/>
        <v>1.2714160886181847E-3</v>
      </c>
      <c r="BG467" s="5">
        <f t="shared" si="666"/>
        <v>7.2749775655635924E-4</v>
      </c>
      <c r="BH467" s="5">
        <f t="shared" si="667"/>
        <v>3.1220286018034295E-4</v>
      </c>
      <c r="BI467" s="5">
        <f t="shared" si="668"/>
        <v>1.0718452396737891E-4</v>
      </c>
      <c r="BJ467" s="8">
        <f t="shared" si="669"/>
        <v>0.40642616199751391</v>
      </c>
      <c r="BK467" s="8">
        <f t="shared" si="670"/>
        <v>0.23099272207197899</v>
      </c>
      <c r="BL467" s="8">
        <f t="shared" si="671"/>
        <v>0.33633164417798528</v>
      </c>
      <c r="BM467" s="8">
        <f t="shared" si="672"/>
        <v>0.6420474017106591</v>
      </c>
      <c r="BN467" s="8">
        <f t="shared" si="673"/>
        <v>0.35460491983718134</v>
      </c>
    </row>
    <row r="468" spans="1:66" x14ac:dyDescent="0.25">
      <c r="A468" t="s">
        <v>89</v>
      </c>
      <c r="B468" t="s">
        <v>104</v>
      </c>
      <c r="C468" t="s">
        <v>349</v>
      </c>
      <c r="D468" t="s">
        <v>512</v>
      </c>
      <c r="E468">
        <f>VLOOKUP(A468,home!$A$2:$E$405,3,FALSE)</f>
        <v>1.3980999999999999</v>
      </c>
      <c r="F468">
        <f>VLOOKUP(B468,home!$B$2:$E$405,3,FALSE)</f>
        <v>1.6093</v>
      </c>
      <c r="G468">
        <f>VLOOKUP(C468,away!$B$2:$E$405,4,FALSE)</f>
        <v>0.35759999999999997</v>
      </c>
      <c r="H468">
        <f>VLOOKUP(A468,away!$A$2:$E$405,3,FALSE)</f>
        <v>1.1943999999999999</v>
      </c>
      <c r="I468">
        <f>VLOOKUP(C468,away!$B$2:$E$405,3,FALSE)</f>
        <v>1.2559</v>
      </c>
      <c r="J468">
        <f>VLOOKUP(B468,home!$B$2:$E$405,4,FALSE)</f>
        <v>0.20930000000000001</v>
      </c>
      <c r="K468" s="3">
        <f t="shared" si="618"/>
        <v>0.80458652920799989</v>
      </c>
      <c r="L468" s="3">
        <f t="shared" si="619"/>
        <v>0.31395982872799999</v>
      </c>
      <c r="M468" s="5">
        <f t="shared" si="620"/>
        <v>0.32675443355111339</v>
      </c>
      <c r="N468" s="5">
        <f t="shared" si="621"/>
        <v>0.26290221559421639</v>
      </c>
      <c r="O468" s="5">
        <f t="shared" si="622"/>
        <v>0.10258776599382222</v>
      </c>
      <c r="P468" s="5">
        <f t="shared" si="623"/>
        <v>8.2540734580171901E-2</v>
      </c>
      <c r="Q468" s="5">
        <f t="shared" si="624"/>
        <v>0.10576379058302192</v>
      </c>
      <c r="R468" s="5">
        <f t="shared" si="625"/>
        <v>1.6104218720504278E-2</v>
      </c>
      <c r="S468" s="5">
        <f t="shared" si="626"/>
        <v>5.2126093523752037E-3</v>
      </c>
      <c r="T468" s="5">
        <f t="shared" si="627"/>
        <v>3.3205581577069619E-2</v>
      </c>
      <c r="U468" s="5">
        <f t="shared" si="628"/>
        <v>1.2957237445937035E-2</v>
      </c>
      <c r="V468" s="5">
        <f t="shared" si="629"/>
        <v>1.4630511507733433E-4</v>
      </c>
      <c r="W468" s="5">
        <f t="shared" si="630"/>
        <v>2.8365373727025123E-2</v>
      </c>
      <c r="X468" s="5">
        <f t="shared" si="631"/>
        <v>8.9055878771425179E-3</v>
      </c>
      <c r="Y468" s="5">
        <f t="shared" si="632"/>
        <v>1.3979984223149086E-3</v>
      </c>
      <c r="Z468" s="5">
        <f t="shared" si="633"/>
        <v>1.6853592504292583E-3</v>
      </c>
      <c r="AA468" s="5">
        <f t="shared" si="634"/>
        <v>1.3560173497714732E-3</v>
      </c>
      <c r="AB468" s="5">
        <f t="shared" si="635"/>
        <v>5.4551664649922992E-4</v>
      </c>
      <c r="AC468" s="5">
        <f t="shared" si="636"/>
        <v>2.3098637752360284E-6</v>
      </c>
      <c r="AD468" s="5">
        <f t="shared" si="637"/>
        <v>5.7055993991787313E-3</v>
      </c>
      <c r="AE468" s="5">
        <f t="shared" si="638"/>
        <v>1.7913290101567341E-3</v>
      </c>
      <c r="AF468" s="5">
        <f t="shared" si="639"/>
        <v>2.8120267461215296E-4</v>
      </c>
      <c r="AG468" s="5">
        <f t="shared" si="640"/>
        <v>2.9428781186362349E-5</v>
      </c>
      <c r="AH468" s="5">
        <f t="shared" si="641"/>
        <v>1.3228377540248012E-4</v>
      </c>
      <c r="AI468" s="5">
        <f t="shared" si="642"/>
        <v>1.0643374372161208E-4</v>
      </c>
      <c r="AJ468" s="5">
        <f t="shared" si="643"/>
        <v>4.2817578225792802E-5</v>
      </c>
      <c r="AK468" s="5">
        <f t="shared" si="644"/>
        <v>1.1483482217927556E-5</v>
      </c>
      <c r="AL468" s="5">
        <f t="shared" si="645"/>
        <v>2.3339588781222991E-8</v>
      </c>
      <c r="AM468" s="5">
        <f t="shared" si="646"/>
        <v>9.181296835272932E-4</v>
      </c>
      <c r="AN468" s="5">
        <f t="shared" si="647"/>
        <v>2.8825583819032179E-4</v>
      </c>
      <c r="AO468" s="5">
        <f t="shared" si="648"/>
        <v>4.5250376794039744E-5</v>
      </c>
      <c r="AP468" s="5">
        <f t="shared" si="649"/>
        <v>4.7356001827113942E-6</v>
      </c>
      <c r="AQ468" s="5">
        <f t="shared" si="650"/>
        <v>3.7169705557208884E-7</v>
      </c>
      <c r="AR468" s="5">
        <f t="shared" si="651"/>
        <v>8.3063582937711795E-6</v>
      </c>
      <c r="AS468" s="5">
        <f t="shared" si="652"/>
        <v>6.6831839899434372E-6</v>
      </c>
      <c r="AT468" s="5">
        <f t="shared" si="653"/>
        <v>2.688599905263531E-6</v>
      </c>
      <c r="AU468" s="5">
        <f t="shared" si="654"/>
        <v>7.2107042206831409E-7</v>
      </c>
      <c r="AV468" s="5">
        <f t="shared" si="655"/>
        <v>1.4504088705162305E-7</v>
      </c>
      <c r="AW468" s="5">
        <f t="shared" si="656"/>
        <v>1.6377120323329647E-10</v>
      </c>
      <c r="AX468" s="5">
        <f t="shared" si="657"/>
        <v>1.2311912923867733E-4</v>
      </c>
      <c r="AY468" s="5">
        <f t="shared" si="658"/>
        <v>3.865446072891563E-5</v>
      </c>
      <c r="AZ468" s="5">
        <f t="shared" si="659"/>
        <v>6.0679739350117748E-6</v>
      </c>
      <c r="BA468" s="5">
        <f t="shared" si="660"/>
        <v>6.3503335245408835E-7</v>
      </c>
      <c r="BB468" s="5">
        <f t="shared" si="661"/>
        <v>4.9843740643263319E-8</v>
      </c>
      <c r="BC468" s="5">
        <f t="shared" si="662"/>
        <v>3.1297864551043623E-9</v>
      </c>
      <c r="BD468" s="5">
        <f t="shared" si="663"/>
        <v>4.3464380454429984E-7</v>
      </c>
      <c r="BE468" s="5">
        <f t="shared" si="664"/>
        <v>3.4970855014005849E-7</v>
      </c>
      <c r="BF468" s="5">
        <f t="shared" si="665"/>
        <v>1.4068539429577572E-7</v>
      </c>
      <c r="BG468" s="5">
        <f t="shared" si="666"/>
        <v>3.7731191035565722E-8</v>
      </c>
      <c r="BH468" s="5">
        <f t="shared" si="667"/>
        <v>7.5895020095474532E-9</v>
      </c>
      <c r="BI468" s="5">
        <f t="shared" si="668"/>
        <v>1.2212822160557854E-9</v>
      </c>
      <c r="BJ468" s="8">
        <f t="shared" si="669"/>
        <v>0.44977338041245651</v>
      </c>
      <c r="BK468" s="8">
        <f t="shared" si="670"/>
        <v>0.41469507026283081</v>
      </c>
      <c r="BL468" s="8">
        <f t="shared" si="671"/>
        <v>0.13386329056932439</v>
      </c>
      <c r="BM468" s="8">
        <f t="shared" si="672"/>
        <v>0.10332528717523316</v>
      </c>
      <c r="BN468" s="8">
        <f t="shared" si="673"/>
        <v>0.89665315902285003</v>
      </c>
    </row>
    <row r="469" spans="1:66" x14ac:dyDescent="0.25">
      <c r="A469" t="s">
        <v>89</v>
      </c>
      <c r="B469" t="s">
        <v>99</v>
      </c>
      <c r="C469" t="s">
        <v>120</v>
      </c>
      <c r="D469" t="s">
        <v>512</v>
      </c>
      <c r="E469">
        <f>VLOOKUP(A469,home!$A$2:$E$405,3,FALSE)</f>
        <v>1.3980999999999999</v>
      </c>
      <c r="F469">
        <f>VLOOKUP(B469,home!$B$2:$E$405,3,FALSE)</f>
        <v>1.5736000000000001</v>
      </c>
      <c r="G469">
        <f>VLOOKUP(C469,away!$B$2:$E$405,4,FALSE)</f>
        <v>1.4305000000000001</v>
      </c>
      <c r="H469">
        <f>VLOOKUP(A469,away!$A$2:$E$405,3,FALSE)</f>
        <v>1.1943999999999999</v>
      </c>
      <c r="I469">
        <f>VLOOKUP(C469,away!$B$2:$E$405,3,FALSE)</f>
        <v>0.62790000000000001</v>
      </c>
      <c r="J469">
        <f>VLOOKUP(B469,home!$B$2:$E$405,4,FALSE)</f>
        <v>0.83720000000000006</v>
      </c>
      <c r="K469" s="3">
        <f t="shared" si="618"/>
        <v>3.1471717538800004</v>
      </c>
      <c r="L469" s="3">
        <f t="shared" si="619"/>
        <v>0.62786965987200005</v>
      </c>
      <c r="M469" s="5">
        <f t="shared" si="620"/>
        <v>2.293614075061489E-2</v>
      </c>
      <c r="N469" s="5">
        <f t="shared" si="621"/>
        <v>7.2183974313351204E-2</v>
      </c>
      <c r="O469" s="5">
        <f t="shared" si="622"/>
        <v>1.4400906891864889E-2</v>
      </c>
      <c r="P469" s="5">
        <f t="shared" si="623"/>
        <v>4.5322127400333007E-2</v>
      </c>
      <c r="Q469" s="5">
        <f t="shared" si="624"/>
        <v>0.11358768252088926</v>
      </c>
      <c r="R469" s="5">
        <f t="shared" si="625"/>
        <v>4.5209462560217755E-3</v>
      </c>
      <c r="S469" s="5">
        <f t="shared" si="626"/>
        <v>2.2389285695730541E-2</v>
      </c>
      <c r="T469" s="5">
        <f t="shared" si="627"/>
        <v>7.1318259590039457E-2</v>
      </c>
      <c r="U469" s="5">
        <f t="shared" si="628"/>
        <v>1.422819435776127E-2</v>
      </c>
      <c r="V469" s="5">
        <f t="shared" si="629"/>
        <v>4.9157260380633576E-3</v>
      </c>
      <c r="W469" s="5">
        <f t="shared" si="630"/>
        <v>0.11915998200614389</v>
      </c>
      <c r="X469" s="5">
        <f t="shared" si="631"/>
        <v>7.4816937372551184E-2</v>
      </c>
      <c r="Y469" s="5">
        <f t="shared" si="632"/>
        <v>2.3487642510384224E-2</v>
      </c>
      <c r="Z469" s="5">
        <f t="shared" si="633"/>
        <v>9.4618832935599467E-4</v>
      </c>
      <c r="AA469" s="5">
        <f t="shared" si="634"/>
        <v>2.9778171840000927E-3</v>
      </c>
      <c r="AB469" s="5">
        <f t="shared" si="635"/>
        <v>4.6858510648517902E-3</v>
      </c>
      <c r="AC469" s="5">
        <f t="shared" si="636"/>
        <v>6.0709636209251168E-4</v>
      </c>
      <c r="AD469" s="5">
        <f t="shared" si="637"/>
        <v>9.3754232390646286E-2</v>
      </c>
      <c r="AE469" s="5">
        <f t="shared" si="638"/>
        <v>5.8865438002675526E-2</v>
      </c>
      <c r="AF469" s="5">
        <f t="shared" si="639"/>
        <v>1.8479911268478096E-2</v>
      </c>
      <c r="AG469" s="5">
        <f t="shared" si="640"/>
        <v>3.867658534201361E-3</v>
      </c>
      <c r="AH469" s="5">
        <f t="shared" si="641"/>
        <v>1.4852073613190106E-4</v>
      </c>
      <c r="AI469" s="5">
        <f t="shared" si="642"/>
        <v>4.6742026561978378E-4</v>
      </c>
      <c r="AJ469" s="5">
        <f t="shared" si="643"/>
        <v>7.3552592857483562E-4</v>
      </c>
      <c r="AK469" s="5">
        <f t="shared" si="644"/>
        <v>7.7160880888569358E-4</v>
      </c>
      <c r="AL469" s="5">
        <f t="shared" si="645"/>
        <v>4.7985228144883738E-5</v>
      </c>
      <c r="AM469" s="5">
        <f t="shared" si="646"/>
        <v>5.9012134397308666E-2</v>
      </c>
      <c r="AN469" s="5">
        <f t="shared" si="647"/>
        <v>3.7051928752358944E-2</v>
      </c>
      <c r="AO469" s="5">
        <f t="shared" si="648"/>
        <v>1.1631890951672596E-2</v>
      </c>
      <c r="AP469" s="5">
        <f t="shared" si="649"/>
        <v>2.434437138498289E-3</v>
      </c>
      <c r="AQ469" s="5">
        <f t="shared" si="650"/>
        <v>3.8212730453217146E-4</v>
      </c>
      <c r="AR469" s="5">
        <f t="shared" si="651"/>
        <v>1.8650332815815163E-5</v>
      </c>
      <c r="AS469" s="5">
        <f t="shared" si="652"/>
        <v>5.869580063839472E-5</v>
      </c>
      <c r="AT469" s="5">
        <f t="shared" si="653"/>
        <v>9.2362882920263818E-5</v>
      </c>
      <c r="AU469" s="5">
        <f t="shared" si="654"/>
        <v>9.6893952077859919E-5</v>
      </c>
      <c r="AV469" s="5">
        <f t="shared" si="655"/>
        <v>7.6235477275310789E-5</v>
      </c>
      <c r="AW469" s="5">
        <f t="shared" si="656"/>
        <v>2.6338740619044903E-6</v>
      </c>
      <c r="AX469" s="5">
        <f t="shared" si="657"/>
        <v>3.0953553751896703E-2</v>
      </c>
      <c r="AY469" s="5">
        <f t="shared" si="658"/>
        <v>1.943479726603305E-2</v>
      </c>
      <c r="AZ469" s="5">
        <f t="shared" si="659"/>
        <v>6.1012597745527244E-3</v>
      </c>
      <c r="BA469" s="5">
        <f t="shared" si="660"/>
        <v>1.2769319664797116E-3</v>
      </c>
      <c r="BB469" s="5">
        <f t="shared" si="661"/>
        <v>2.0043670986832516E-4</v>
      </c>
      <c r="BC469" s="5">
        <f t="shared" si="662"/>
        <v>2.5169625770177618E-5</v>
      </c>
      <c r="BD469" s="5">
        <f t="shared" si="663"/>
        <v>1.9516630202609103E-6</v>
      </c>
      <c r="BE469" s="5">
        <f t="shared" si="664"/>
        <v>6.1422187304572667E-6</v>
      </c>
      <c r="BF469" s="5">
        <f t="shared" si="665"/>
        <v>9.6653086473238971E-6</v>
      </c>
      <c r="BG469" s="5">
        <f t="shared" si="666"/>
        <v>1.0139462122463293E-5</v>
      </c>
      <c r="BH469" s="5">
        <f t="shared" si="667"/>
        <v>7.9776571978381589E-6</v>
      </c>
      <c r="BI469" s="5">
        <f t="shared" si="668"/>
        <v>5.0214114790347442E-6</v>
      </c>
      <c r="BJ469" s="8">
        <f t="shared" si="669"/>
        <v>0.81802638614833179</v>
      </c>
      <c r="BK469" s="8">
        <f t="shared" si="670"/>
        <v>0.11565315874101223</v>
      </c>
      <c r="BL469" s="8">
        <f t="shared" si="671"/>
        <v>4.3320527660637057E-2</v>
      </c>
      <c r="BM469" s="8">
        <f t="shared" si="672"/>
        <v>0.68556231935429091</v>
      </c>
      <c r="BN469" s="8">
        <f t="shared" si="673"/>
        <v>0.27295177813307503</v>
      </c>
    </row>
    <row r="470" spans="1:66" x14ac:dyDescent="0.25">
      <c r="A470" t="s">
        <v>89</v>
      </c>
      <c r="B470" t="s">
        <v>350</v>
      </c>
      <c r="C470" t="s">
        <v>81</v>
      </c>
      <c r="D470" t="s">
        <v>512</v>
      </c>
      <c r="E470">
        <f>VLOOKUP(A470,home!$A$2:$E$405,3,FALSE)</f>
        <v>1.3980999999999999</v>
      </c>
      <c r="F470">
        <f>VLOOKUP(B470,home!$B$2:$E$405,3,FALSE)</f>
        <v>0.53639999999999999</v>
      </c>
      <c r="G470">
        <f>VLOOKUP(C470,away!$B$2:$E$405,4,FALSE)</f>
        <v>0.53639999999999999</v>
      </c>
      <c r="H470">
        <f>VLOOKUP(A470,away!$A$2:$E$405,3,FALSE)</f>
        <v>1.1943999999999999</v>
      </c>
      <c r="I470">
        <f>VLOOKUP(C470,away!$B$2:$E$405,3,FALSE)</f>
        <v>0</v>
      </c>
      <c r="J470">
        <f>VLOOKUP(B470,home!$B$2:$E$405,4,FALSE)</f>
        <v>1.2559</v>
      </c>
      <c r="K470" s="3">
        <f t="shared" si="618"/>
        <v>0.40226826657599996</v>
      </c>
      <c r="L470" s="3">
        <f t="shared" si="619"/>
        <v>0</v>
      </c>
      <c r="M470" s="5">
        <f t="shared" si="620"/>
        <v>0.66880130458639186</v>
      </c>
      <c r="N470" s="5">
        <f t="shared" si="621"/>
        <v>0.26903754147973524</v>
      </c>
      <c r="O470" s="5">
        <f t="shared" si="622"/>
        <v>0</v>
      </c>
      <c r="P470" s="5">
        <f t="shared" si="623"/>
        <v>0</v>
      </c>
      <c r="Q470" s="5">
        <f t="shared" si="624"/>
        <v>5.4112632727460877E-2</v>
      </c>
      <c r="R470" s="5">
        <f t="shared" si="625"/>
        <v>0</v>
      </c>
      <c r="S470" s="5">
        <f t="shared" si="626"/>
        <v>0</v>
      </c>
      <c r="T470" s="5">
        <f t="shared" si="627"/>
        <v>0</v>
      </c>
      <c r="U470" s="5">
        <f t="shared" si="628"/>
        <v>0</v>
      </c>
      <c r="V470" s="5">
        <f t="shared" si="629"/>
        <v>0</v>
      </c>
      <c r="W470" s="5">
        <f t="shared" si="630"/>
        <v>7.2559316557131376E-3</v>
      </c>
      <c r="X470" s="5">
        <f t="shared" si="631"/>
        <v>0</v>
      </c>
      <c r="Y470" s="5">
        <f t="shared" si="632"/>
        <v>0</v>
      </c>
      <c r="Z470" s="5">
        <f t="shared" si="633"/>
        <v>0</v>
      </c>
      <c r="AA470" s="5">
        <f t="shared" si="634"/>
        <v>0</v>
      </c>
      <c r="AB470" s="5">
        <f t="shared" si="635"/>
        <v>0</v>
      </c>
      <c r="AC470" s="5">
        <f t="shared" si="636"/>
        <v>0</v>
      </c>
      <c r="AD470" s="5">
        <f t="shared" si="637"/>
        <v>7.2970776238441223E-4</v>
      </c>
      <c r="AE470" s="5">
        <f t="shared" si="638"/>
        <v>0</v>
      </c>
      <c r="AF470" s="5">
        <f t="shared" si="639"/>
        <v>0</v>
      </c>
      <c r="AG470" s="5">
        <f t="shared" si="640"/>
        <v>0</v>
      </c>
      <c r="AH470" s="5">
        <f t="shared" si="641"/>
        <v>0</v>
      </c>
      <c r="AI470" s="5">
        <f t="shared" si="642"/>
        <v>0</v>
      </c>
      <c r="AJ470" s="5">
        <f t="shared" si="643"/>
        <v>0</v>
      </c>
      <c r="AK470" s="5">
        <f t="shared" si="644"/>
        <v>0</v>
      </c>
      <c r="AL470" s="5">
        <f t="shared" si="645"/>
        <v>0</v>
      </c>
      <c r="AM470" s="5">
        <f t="shared" si="646"/>
        <v>5.870765533628582E-5</v>
      </c>
      <c r="AN470" s="5">
        <f t="shared" si="647"/>
        <v>0</v>
      </c>
      <c r="AO470" s="5">
        <f t="shared" si="648"/>
        <v>0</v>
      </c>
      <c r="AP470" s="5">
        <f t="shared" si="649"/>
        <v>0</v>
      </c>
      <c r="AQ470" s="5">
        <f t="shared" si="650"/>
        <v>0</v>
      </c>
      <c r="AR470" s="5">
        <f t="shared" si="651"/>
        <v>0</v>
      </c>
      <c r="AS470" s="5">
        <f t="shared" si="652"/>
        <v>0</v>
      </c>
      <c r="AT470" s="5">
        <f t="shared" si="653"/>
        <v>0</v>
      </c>
      <c r="AU470" s="5">
        <f t="shared" si="654"/>
        <v>0</v>
      </c>
      <c r="AV470" s="5">
        <f t="shared" si="655"/>
        <v>0</v>
      </c>
      <c r="AW470" s="5">
        <f t="shared" si="656"/>
        <v>0</v>
      </c>
      <c r="AX470" s="5">
        <f t="shared" si="657"/>
        <v>3.9360377911448253E-6</v>
      </c>
      <c r="AY470" s="5">
        <f t="shared" si="658"/>
        <v>0</v>
      </c>
      <c r="AZ470" s="5">
        <f t="shared" si="659"/>
        <v>0</v>
      </c>
      <c r="BA470" s="5">
        <f t="shared" si="660"/>
        <v>0</v>
      </c>
      <c r="BB470" s="5">
        <f t="shared" si="661"/>
        <v>0</v>
      </c>
      <c r="BC470" s="5">
        <f t="shared" si="662"/>
        <v>0</v>
      </c>
      <c r="BD470" s="5">
        <f t="shared" si="663"/>
        <v>0</v>
      </c>
      <c r="BE470" s="5">
        <f t="shared" si="664"/>
        <v>0</v>
      </c>
      <c r="BF470" s="5">
        <f t="shared" si="665"/>
        <v>0</v>
      </c>
      <c r="BG470" s="5">
        <f t="shared" si="666"/>
        <v>0</v>
      </c>
      <c r="BH470" s="5">
        <f t="shared" si="667"/>
        <v>0</v>
      </c>
      <c r="BI470" s="5">
        <f t="shared" si="668"/>
        <v>0</v>
      </c>
      <c r="BJ470" s="8">
        <f t="shared" si="669"/>
        <v>0.33119845731842107</v>
      </c>
      <c r="BK470" s="8">
        <f t="shared" si="670"/>
        <v>0.66880130458639186</v>
      </c>
      <c r="BL470" s="8">
        <f t="shared" si="671"/>
        <v>0</v>
      </c>
      <c r="BM470" s="8">
        <f t="shared" si="672"/>
        <v>8.0482831112249804E-3</v>
      </c>
      <c r="BN470" s="8">
        <f t="shared" si="673"/>
        <v>0.99195147879358803</v>
      </c>
    </row>
    <row r="471" spans="1:66" x14ac:dyDescent="0.25">
      <c r="A471" t="s">
        <v>112</v>
      </c>
      <c r="B471" t="s">
        <v>113</v>
      </c>
      <c r="C471" t="s">
        <v>132</v>
      </c>
      <c r="D471" t="s">
        <v>512</v>
      </c>
      <c r="E471">
        <f>VLOOKUP(A471,home!$A$2:$E$405,3,FALSE)</f>
        <v>1.3270999999999999</v>
      </c>
      <c r="F471">
        <f>VLOOKUP(B471,home!$B$2:$E$405,3,FALSE)</f>
        <v>1.5069999999999999</v>
      </c>
      <c r="G471">
        <f>VLOOKUP(C471,away!$B$2:$E$405,4,FALSE)</f>
        <v>0.75349999999999995</v>
      </c>
      <c r="H471">
        <f>VLOOKUP(A471,away!$A$2:$E$405,3,FALSE)</f>
        <v>0.94389999999999996</v>
      </c>
      <c r="I471">
        <f>VLOOKUP(C471,away!$B$2:$E$405,3,FALSE)</f>
        <v>0.63570000000000004</v>
      </c>
      <c r="J471">
        <f>VLOOKUP(B471,home!$B$2:$E$405,4,FALSE)</f>
        <v>0.79459999999999997</v>
      </c>
      <c r="K471" s="3">
        <f t="shared" si="618"/>
        <v>1.5069545639499997</v>
      </c>
      <c r="L471" s="3">
        <f t="shared" si="619"/>
        <v>0.47678958295799995</v>
      </c>
      <c r="M471" s="5">
        <f t="shared" si="620"/>
        <v>0.1375532523674243</v>
      </c>
      <c r="N471" s="5">
        <f t="shared" si="621"/>
        <v>0.20728650144125615</v>
      </c>
      <c r="O471" s="5">
        <f t="shared" si="622"/>
        <v>6.5583957830780762E-2</v>
      </c>
      <c r="P471" s="5">
        <f t="shared" si="623"/>
        <v>9.8832044574999389E-2</v>
      </c>
      <c r="Q471" s="5">
        <f t="shared" si="624"/>
        <v>0.15618566969606462</v>
      </c>
      <c r="R471" s="5">
        <f t="shared" si="625"/>
        <v>1.5634873951436503E-2</v>
      </c>
      <c r="S471" s="5">
        <f t="shared" si="626"/>
        <v>1.7752711889326242E-2</v>
      </c>
      <c r="T471" s="5">
        <f t="shared" si="627"/>
        <v>7.4467700318402594E-2</v>
      </c>
      <c r="U471" s="5">
        <f t="shared" si="628"/>
        <v>2.3561044657900206E-2</v>
      </c>
      <c r="V471" s="5">
        <f t="shared" si="629"/>
        <v>1.417258635454301E-3</v>
      </c>
      <c r="W471" s="5">
        <f t="shared" si="630"/>
        <v>7.8454902590690545E-2</v>
      </c>
      <c r="X471" s="5">
        <f t="shared" si="631"/>
        <v>3.740648028722586E-2</v>
      </c>
      <c r="Y471" s="5">
        <f t="shared" si="632"/>
        <v>8.9175100680365296E-3</v>
      </c>
      <c r="Z471" s="5">
        <f t="shared" si="633"/>
        <v>2.4848483436354361E-3</v>
      </c>
      <c r="AA471" s="5">
        <f t="shared" si="634"/>
        <v>3.7445535521650176E-3</v>
      </c>
      <c r="AB471" s="5">
        <f t="shared" si="635"/>
        <v>2.8214360326951288E-3</v>
      </c>
      <c r="AC471" s="5">
        <f t="shared" si="636"/>
        <v>6.3643791687388606E-5</v>
      </c>
      <c r="AD471" s="5">
        <f t="shared" si="637"/>
        <v>2.9556993380823463E-2</v>
      </c>
      <c r="AE471" s="5">
        <f t="shared" si="638"/>
        <v>1.4092466547535187E-2</v>
      </c>
      <c r="AF471" s="5">
        <f t="shared" si="639"/>
        <v>3.3595706240244325E-3</v>
      </c>
      <c r="AG471" s="5">
        <f t="shared" si="640"/>
        <v>5.3393609224885237E-4</v>
      </c>
      <c r="AH471" s="5">
        <f t="shared" si="641"/>
        <v>2.9618745136895404E-4</v>
      </c>
      <c r="AI471" s="5">
        <f t="shared" si="642"/>
        <v>4.4634103162516391E-4</v>
      </c>
      <c r="AJ471" s="5">
        <f t="shared" si="643"/>
        <v>3.3630782734284602E-4</v>
      </c>
      <c r="AK471" s="5">
        <f t="shared" si="644"/>
        <v>1.6893353843547003E-4</v>
      </c>
      <c r="AL471" s="5">
        <f t="shared" si="645"/>
        <v>1.8291231791941506E-6</v>
      </c>
      <c r="AM471" s="5">
        <f t="shared" si="646"/>
        <v>8.908209214374364E-3</v>
      </c>
      <c r="AN471" s="5">
        <f t="shared" si="647"/>
        <v>4.2473413562241656E-3</v>
      </c>
      <c r="AO471" s="5">
        <f t="shared" si="648"/>
        <v>1.0125440569571926E-3</v>
      </c>
      <c r="AP471" s="5">
        <f t="shared" si="649"/>
        <v>1.6092348621440711E-4</v>
      </c>
      <c r="AQ471" s="5">
        <f t="shared" si="650"/>
        <v>1.9181660470078647E-5</v>
      </c>
      <c r="AR471" s="5">
        <f t="shared" si="651"/>
        <v>2.82438182831193E-5</v>
      </c>
      <c r="AS471" s="5">
        <f t="shared" si="652"/>
        <v>4.2562150865121072E-5</v>
      </c>
      <c r="AT471" s="5">
        <f t="shared" si="653"/>
        <v>3.2069613748861325E-5</v>
      </c>
      <c r="AU471" s="5">
        <f t="shared" si="654"/>
        <v>1.6109150267653404E-5</v>
      </c>
      <c r="AV471" s="5">
        <f t="shared" si="655"/>
        <v>6.0689393792991681E-6</v>
      </c>
      <c r="AW471" s="5">
        <f t="shared" si="656"/>
        <v>3.6506262214805173E-8</v>
      </c>
      <c r="AX471" s="5">
        <f t="shared" si="657"/>
        <v>2.2373777553704789E-3</v>
      </c>
      <c r="AY471" s="5">
        <f t="shared" si="658"/>
        <v>1.0667584069025968E-3</v>
      </c>
      <c r="AZ471" s="5">
        <f t="shared" si="659"/>
        <v>2.5430964797201473E-4</v>
      </c>
      <c r="BA471" s="5">
        <f t="shared" si="660"/>
        <v>4.0417396999590899E-5</v>
      </c>
      <c r="BB471" s="5">
        <f t="shared" si="661"/>
        <v>4.8176484649207145E-6</v>
      </c>
      <c r="BC471" s="5">
        <f t="shared" si="662"/>
        <v>4.5940092048555925E-7</v>
      </c>
      <c r="BD471" s="5">
        <f t="shared" si="663"/>
        <v>2.2443930567249974E-6</v>
      </c>
      <c r="BE471" s="5">
        <f t="shared" si="664"/>
        <v>3.3821983601294249E-6</v>
      </c>
      <c r="BF471" s="5">
        <f t="shared" si="665"/>
        <v>2.5484096274906217E-6</v>
      </c>
      <c r="BG471" s="5">
        <f t="shared" si="666"/>
        <v>1.2801125063203695E-6</v>
      </c>
      <c r="BH471" s="5">
        <f t="shared" si="667"/>
        <v>4.8226784594223888E-7</v>
      </c>
      <c r="BI471" s="5">
        <f t="shared" si="668"/>
        <v>1.4535114629779832E-7</v>
      </c>
      <c r="BJ471" s="8">
        <f t="shared" si="669"/>
        <v>0.62821407107717864</v>
      </c>
      <c r="BK471" s="8">
        <f t="shared" si="670"/>
        <v>0.2566874987889734</v>
      </c>
      <c r="BL471" s="8">
        <f t="shared" si="671"/>
        <v>0.11272877227883703</v>
      </c>
      <c r="BM471" s="8">
        <f t="shared" si="672"/>
        <v>0.31797216872602235</v>
      </c>
      <c r="BN471" s="8">
        <f t="shared" si="673"/>
        <v>0.68107629986196172</v>
      </c>
    </row>
    <row r="472" spans="1:66" x14ac:dyDescent="0.25">
      <c r="A472" t="s">
        <v>112</v>
      </c>
      <c r="B472" t="s">
        <v>119</v>
      </c>
      <c r="C472" t="s">
        <v>117</v>
      </c>
      <c r="D472" t="s">
        <v>512</v>
      </c>
      <c r="E472">
        <f>VLOOKUP(A472,home!$A$2:$E$405,3,FALSE)</f>
        <v>1.3270999999999999</v>
      </c>
      <c r="F472">
        <f>VLOOKUP(B472,home!$B$2:$E$405,3,FALSE)</f>
        <v>0.6028</v>
      </c>
      <c r="G472">
        <f>VLOOKUP(C472,away!$B$2:$E$405,4,FALSE)</f>
        <v>1.1303000000000001</v>
      </c>
      <c r="H472">
        <f>VLOOKUP(A472,away!$A$2:$E$405,3,FALSE)</f>
        <v>0.94389999999999996</v>
      </c>
      <c r="I472">
        <f>VLOOKUP(C472,away!$B$2:$E$405,3,FALSE)</f>
        <v>1.8540000000000001</v>
      </c>
      <c r="J472">
        <f>VLOOKUP(B472,home!$B$2:$E$405,4,FALSE)</f>
        <v>1.2713000000000001</v>
      </c>
      <c r="K472" s="3">
        <f t="shared" si="618"/>
        <v>0.90421273716400008</v>
      </c>
      <c r="L472" s="3">
        <f t="shared" si="619"/>
        <v>2.2247630497800004</v>
      </c>
      <c r="M472" s="5">
        <f t="shared" si="620"/>
        <v>4.3762596529562596E-2</v>
      </c>
      <c r="N472" s="5">
        <f t="shared" si="621"/>
        <v>3.9570697193399569E-2</v>
      </c>
      <c r="O472" s="5">
        <f t="shared" si="622"/>
        <v>9.7361407721401338E-2</v>
      </c>
      <c r="P472" s="5">
        <f t="shared" si="623"/>
        <v>8.8035424969908516E-2</v>
      </c>
      <c r="Q472" s="5">
        <f t="shared" si="624"/>
        <v>1.7890164210365815E-2</v>
      </c>
      <c r="R472" s="5">
        <f t="shared" si="625"/>
        <v>0.10830303118656949</v>
      </c>
      <c r="S472" s="5">
        <f t="shared" si="626"/>
        <v>4.427431564987773E-2</v>
      </c>
      <c r="T472" s="5">
        <f t="shared" si="627"/>
        <v>3.9801376289718464E-2</v>
      </c>
      <c r="U472" s="5">
        <f t="shared" si="628"/>
        <v>9.7928980272366059E-2</v>
      </c>
      <c r="V472" s="5">
        <f t="shared" si="629"/>
        <v>9.8960921542412279E-3</v>
      </c>
      <c r="W472" s="5">
        <f t="shared" si="630"/>
        <v>5.3921714496561034E-3</v>
      </c>
      <c r="X472" s="5">
        <f t="shared" si="631"/>
        <v>1.1996303799273559E-2</v>
      </c>
      <c r="Y472" s="5">
        <f t="shared" si="632"/>
        <v>1.3344466713279627E-2</v>
      </c>
      <c r="Z472" s="5">
        <f t="shared" si="633"/>
        <v>8.031619398768361E-2</v>
      </c>
      <c r="AA472" s="5">
        <f t="shared" si="634"/>
        <v>7.2622925604198196E-2</v>
      </c>
      <c r="AB472" s="5">
        <f t="shared" si="635"/>
        <v>3.2833287170714799E-2</v>
      </c>
      <c r="AC472" s="5">
        <f t="shared" si="636"/>
        <v>1.2442227316075223E-3</v>
      </c>
      <c r="AD472" s="5">
        <f t="shared" si="637"/>
        <v>1.2189175264377798E-3</v>
      </c>
      <c r="AE472" s="5">
        <f t="shared" si="638"/>
        <v>2.7118026735480092E-3</v>
      </c>
      <c r="AF472" s="5">
        <f t="shared" si="639"/>
        <v>3.0165591932021143E-3</v>
      </c>
      <c r="AG472" s="5">
        <f t="shared" si="640"/>
        <v>2.2370431435034112E-3</v>
      </c>
      <c r="AH472" s="5">
        <f t="shared" si="641"/>
        <v>4.4671125170690287E-2</v>
      </c>
      <c r="AI472" s="5">
        <f t="shared" si="642"/>
        <v>4.039220036278552E-2</v>
      </c>
      <c r="AJ472" s="5">
        <f t="shared" si="643"/>
        <v>1.8261571025055507E-2</v>
      </c>
      <c r="AK472" s="5">
        <f t="shared" si="644"/>
        <v>5.5041150404934128E-3</v>
      </c>
      <c r="AL472" s="5">
        <f t="shared" si="645"/>
        <v>1.0011807856080473E-4</v>
      </c>
      <c r="AM472" s="5">
        <f t="shared" si="646"/>
        <v>2.204321505914955E-4</v>
      </c>
      <c r="AN472" s="5">
        <f t="shared" si="647"/>
        <v>4.9040930361949979E-4</v>
      </c>
      <c r="AO472" s="5">
        <f t="shared" si="648"/>
        <v>5.4552224898050245E-4</v>
      </c>
      <c r="AP472" s="5">
        <f t="shared" si="649"/>
        <v>4.0455258078823578E-4</v>
      </c>
      <c r="AQ472" s="5">
        <f t="shared" si="650"/>
        <v>2.2500840835770137E-4</v>
      </c>
      <c r="AR472" s="5">
        <f t="shared" si="651"/>
        <v>1.987653373436982E-2</v>
      </c>
      <c r="AS472" s="5">
        <f t="shared" si="652"/>
        <v>1.7972614973287119E-2</v>
      </c>
      <c r="AT472" s="5">
        <f t="shared" si="653"/>
        <v>8.1255336894953175E-3</v>
      </c>
      <c r="AU472" s="5">
        <f t="shared" si="654"/>
        <v>2.4490703527656199E-3</v>
      </c>
      <c r="AV472" s="5">
        <f t="shared" si="655"/>
        <v>5.5362015179535103E-4</v>
      </c>
      <c r="AW472" s="5">
        <f t="shared" si="656"/>
        <v>5.5945400691135303E-6</v>
      </c>
      <c r="AX472" s="5">
        <f t="shared" si="657"/>
        <v>3.3219593040880511E-5</v>
      </c>
      <c r="AY472" s="5">
        <f t="shared" si="658"/>
        <v>7.39057231260798E-5</v>
      </c>
      <c r="AZ472" s="5">
        <f t="shared" si="659"/>
        <v>8.2211360989086824E-5</v>
      </c>
      <c r="BA472" s="5">
        <f t="shared" si="660"/>
        <v>6.096693273354845E-5</v>
      </c>
      <c r="BB472" s="5">
        <f t="shared" si="661"/>
        <v>3.3909244801005351E-5</v>
      </c>
      <c r="BC472" s="5">
        <f t="shared" si="662"/>
        <v>1.5088006975844265E-5</v>
      </c>
      <c r="BD472" s="5">
        <f t="shared" si="663"/>
        <v>7.3700963016552715E-3</v>
      </c>
      <c r="BE472" s="5">
        <f t="shared" si="664"/>
        <v>6.6641349500819874E-3</v>
      </c>
      <c r="BF472" s="5">
        <f t="shared" si="665"/>
        <v>3.0128978520219548E-3</v>
      </c>
      <c r="BG472" s="5">
        <f t="shared" si="666"/>
        <v>9.0810020452410307E-4</v>
      </c>
      <c r="BH472" s="5">
        <f t="shared" si="667"/>
        <v>2.0527894288798184E-4</v>
      </c>
      <c r="BI472" s="5">
        <f t="shared" si="668"/>
        <v>3.7123166966174905E-5</v>
      </c>
      <c r="BJ472" s="8">
        <f t="shared" si="669"/>
        <v>0.13936472774638831</v>
      </c>
      <c r="BK472" s="8">
        <f t="shared" si="670"/>
        <v>0.18738667583688445</v>
      </c>
      <c r="BL472" s="8">
        <f t="shared" si="671"/>
        <v>0.5850536478741255</v>
      </c>
      <c r="BM472" s="8">
        <f t="shared" si="672"/>
        <v>0.59712961245081764</v>
      </c>
      <c r="BN472" s="8">
        <f t="shared" si="673"/>
        <v>0.39492332181120732</v>
      </c>
    </row>
    <row r="473" spans="1:66" x14ac:dyDescent="0.25">
      <c r="A473" t="s">
        <v>112</v>
      </c>
      <c r="B473" t="s">
        <v>118</v>
      </c>
      <c r="C473" t="s">
        <v>102</v>
      </c>
      <c r="D473" t="s">
        <v>512</v>
      </c>
      <c r="E473">
        <f>VLOOKUP(A473,home!$A$2:$E$405,3,FALSE)</f>
        <v>1.3270999999999999</v>
      </c>
      <c r="F473">
        <f>VLOOKUP(B473,home!$B$2:$E$405,3,FALSE)</f>
        <v>0.94189999999999996</v>
      </c>
      <c r="G473">
        <f>VLOOKUP(C473,away!$B$2:$E$405,4,FALSE)</f>
        <v>0.94189999999999996</v>
      </c>
      <c r="H473">
        <f>VLOOKUP(A473,away!$A$2:$E$405,3,FALSE)</f>
        <v>0.94389999999999996</v>
      </c>
      <c r="I473">
        <f>VLOOKUP(C473,away!$B$2:$E$405,3,FALSE)</f>
        <v>2.1189</v>
      </c>
      <c r="J473">
        <f>VLOOKUP(B473,home!$B$2:$E$405,4,FALSE)</f>
        <v>2.1189</v>
      </c>
      <c r="K473" s="3">
        <f t="shared" si="618"/>
        <v>1.1773707520309997</v>
      </c>
      <c r="L473" s="3">
        <f t="shared" si="619"/>
        <v>4.2378629525189995</v>
      </c>
      <c r="M473" s="5">
        <f t="shared" si="620"/>
        <v>4.4482981037571642E-3</v>
      </c>
      <c r="N473" s="5">
        <f t="shared" si="621"/>
        <v>5.2372960836786437E-3</v>
      </c>
      <c r="O473" s="5">
        <f t="shared" si="622"/>
        <v>1.8851277735673001E-2</v>
      </c>
      <c r="P473" s="5">
        <f t="shared" si="623"/>
        <v>2.2194943044394566E-2</v>
      </c>
      <c r="Q473" s="5">
        <f t="shared" si="624"/>
        <v>3.0831196143248671E-3</v>
      </c>
      <c r="R473" s="5">
        <f t="shared" si="625"/>
        <v>3.9944565761827436E-2</v>
      </c>
      <c r="S473" s="5">
        <f t="shared" si="626"/>
        <v>2.7685616231960773E-2</v>
      </c>
      <c r="T473" s="5">
        <f t="shared" si="627"/>
        <v>1.3065838391732018E-2</v>
      </c>
      <c r="U473" s="5">
        <f t="shared" si="628"/>
        <v>4.7029563430554498E-2</v>
      </c>
      <c r="V473" s="5">
        <f t="shared" si="629"/>
        <v>1.5348708429468458E-2</v>
      </c>
      <c r="W473" s="5">
        <f t="shared" si="630"/>
        <v>1.2099916196397318E-3</v>
      </c>
      <c r="X473" s="5">
        <f t="shared" si="631"/>
        <v>5.1277786577296793E-3</v>
      </c>
      <c r="Y473" s="5">
        <f t="shared" si="632"/>
        <v>1.0865411601155107E-2</v>
      </c>
      <c r="Z473" s="5">
        <f t="shared" si="633"/>
        <v>5.6426531798835791E-2</v>
      </c>
      <c r="AA473" s="5">
        <f t="shared" si="634"/>
        <v>6.643494817849642E-2</v>
      </c>
      <c r="AB473" s="5">
        <f t="shared" si="635"/>
        <v>3.9109282449028414E-2</v>
      </c>
      <c r="AC473" s="5">
        <f t="shared" si="636"/>
        <v>4.7864332247277977E-3</v>
      </c>
      <c r="AD473" s="5">
        <f t="shared" si="637"/>
        <v>3.5615218579160957E-4</v>
      </c>
      <c r="AE473" s="5">
        <f t="shared" si="638"/>
        <v>1.5093241536249258E-3</v>
      </c>
      <c r="AF473" s="5">
        <f t="shared" si="639"/>
        <v>3.198154456994584E-3</v>
      </c>
      <c r="AG473" s="5">
        <f t="shared" si="640"/>
        <v>4.5177800965769555E-3</v>
      </c>
      <c r="AH473" s="5">
        <f t="shared" si="641"/>
        <v>5.9781977162355372E-2</v>
      </c>
      <c r="AI473" s="5">
        <f t="shared" si="642"/>
        <v>7.0385551409542405E-2</v>
      </c>
      <c r="AJ473" s="5">
        <f t="shared" si="643"/>
        <v>4.1434944797584763E-2</v>
      </c>
      <c r="AK473" s="5">
        <f t="shared" si="644"/>
        <v>1.6261430705565114E-2</v>
      </c>
      <c r="AL473" s="5">
        <f t="shared" si="645"/>
        <v>9.5528321466497364E-4</v>
      </c>
      <c r="AM473" s="5">
        <f t="shared" si="646"/>
        <v>8.386463336459033E-5</v>
      </c>
      <c r="AN473" s="5">
        <f t="shared" si="647"/>
        <v>3.5540682276238611E-4</v>
      </c>
      <c r="AO473" s="5">
        <f t="shared" si="648"/>
        <v>7.5308270362860132E-4</v>
      </c>
      <c r="AP473" s="5">
        <f t="shared" si="649"/>
        <v>1.0638204299634984E-3</v>
      </c>
      <c r="AQ473" s="5">
        <f t="shared" si="650"/>
        <v>1.1270812970687858E-3</v>
      </c>
      <c r="AR473" s="5">
        <f t="shared" si="651"/>
        <v>5.0669565248936545E-2</v>
      </c>
      <c r="AS473" s="5">
        <f t="shared" si="652"/>
        <v>5.9656864142224229E-2</v>
      </c>
      <c r="AT473" s="5">
        <f t="shared" si="653"/>
        <v>3.5119123499470863E-2</v>
      </c>
      <c r="AU473" s="5">
        <f t="shared" si="654"/>
        <v>1.3782742948413858E-2</v>
      </c>
      <c r="AV473" s="5">
        <f t="shared" si="655"/>
        <v>4.0568496075559955E-3</v>
      </c>
      <c r="AW473" s="5">
        <f t="shared" si="656"/>
        <v>1.3240055238983181E-4</v>
      </c>
      <c r="AX473" s="5">
        <f t="shared" si="657"/>
        <v>1.6456627742211968E-5</v>
      </c>
      <c r="AY473" s="5">
        <f t="shared" si="658"/>
        <v>6.9740933032116473E-5</v>
      </c>
      <c r="AZ473" s="5">
        <f t="shared" si="659"/>
        <v>1.4777625818545749E-4</v>
      </c>
      <c r="BA473" s="5">
        <f t="shared" si="660"/>
        <v>2.087518432753443E-4</v>
      </c>
      <c r="BB473" s="5">
        <f t="shared" si="661"/>
        <v>2.2116542572165853E-4</v>
      </c>
      <c r="BC473" s="5">
        <f t="shared" si="662"/>
        <v>1.8745375280878183E-4</v>
      </c>
      <c r="BD473" s="5">
        <f t="shared" si="663"/>
        <v>3.578844556478538E-2</v>
      </c>
      <c r="BE473" s="5">
        <f t="shared" si="664"/>
        <v>4.2136269068631868E-2</v>
      </c>
      <c r="BF473" s="5">
        <f t="shared" si="665"/>
        <v>2.4805005400557825E-2</v>
      </c>
      <c r="BG473" s="5">
        <f t="shared" si="666"/>
        <v>9.7348959541959292E-3</v>
      </c>
      <c r="BH473" s="5">
        <f t="shared" si="667"/>
        <v>2.8653954426337992E-3</v>
      </c>
      <c r="BI473" s="5">
        <f t="shared" si="668"/>
        <v>6.7472655743199103E-4</v>
      </c>
      <c r="BJ473" s="8">
        <f t="shared" si="669"/>
        <v>5.2405447588801557E-2</v>
      </c>
      <c r="BK473" s="8">
        <f t="shared" si="670"/>
        <v>7.5489023182005857E-2</v>
      </c>
      <c r="BL473" s="8">
        <f t="shared" si="671"/>
        <v>0.6785234250654657</v>
      </c>
      <c r="BM473" s="8">
        <f t="shared" si="672"/>
        <v>0.76914758691081087</v>
      </c>
      <c r="BN473" s="8">
        <f t="shared" si="673"/>
        <v>9.3759500343655683E-2</v>
      </c>
    </row>
    <row r="474" spans="1:66" x14ac:dyDescent="0.25">
      <c r="A474" t="s">
        <v>112</v>
      </c>
      <c r="B474" t="s">
        <v>107</v>
      </c>
      <c r="C474" t="s">
        <v>358</v>
      </c>
      <c r="D474" t="s">
        <v>512</v>
      </c>
      <c r="E474">
        <f>VLOOKUP(A474,home!$A$2:$E$405,3,FALSE)</f>
        <v>1.3270999999999999</v>
      </c>
      <c r="F474">
        <f>VLOOKUP(B474,home!$B$2:$E$405,3,FALSE)</f>
        <v>1.2056</v>
      </c>
      <c r="G474">
        <f>VLOOKUP(C474,away!$B$2:$E$405,4,FALSE)</f>
        <v>1.1303000000000001</v>
      </c>
      <c r="H474">
        <f>VLOOKUP(A474,away!$A$2:$E$405,3,FALSE)</f>
        <v>0.94389999999999996</v>
      </c>
      <c r="I474">
        <f>VLOOKUP(C474,away!$B$2:$E$405,3,FALSE)</f>
        <v>0.79459999999999997</v>
      </c>
      <c r="J474">
        <f>VLOOKUP(B474,home!$B$2:$E$405,4,FALSE)</f>
        <v>0.84750000000000003</v>
      </c>
      <c r="K474" s="3">
        <f t="shared" si="618"/>
        <v>1.8084254743280002</v>
      </c>
      <c r="L474" s="3">
        <f t="shared" si="619"/>
        <v>0.63564444165</v>
      </c>
      <c r="M474" s="5">
        <f t="shared" si="620"/>
        <v>8.680683501721953E-2</v>
      </c>
      <c r="N474" s="5">
        <f t="shared" si="621"/>
        <v>0.15698369179092769</v>
      </c>
      <c r="O474" s="5">
        <f t="shared" si="622"/>
        <v>5.5178282175924166E-2</v>
      </c>
      <c r="P474" s="5">
        <f t="shared" si="623"/>
        <v>9.9785811116599912E-2</v>
      </c>
      <c r="Q474" s="5">
        <f t="shared" si="624"/>
        <v>0.1419466536443845</v>
      </c>
      <c r="R474" s="5">
        <f t="shared" si="625"/>
        <v>1.7536884182460733E-2</v>
      </c>
      <c r="S474" s="5">
        <f t="shared" si="626"/>
        <v>2.867633665661979E-2</v>
      </c>
      <c r="T474" s="5">
        <f t="shared" si="627"/>
        <v>9.022760139987071E-2</v>
      </c>
      <c r="U474" s="5">
        <f t="shared" si="628"/>
        <v>3.1714148095901756E-2</v>
      </c>
      <c r="V474" s="5">
        <f t="shared" si="629"/>
        <v>3.6626551514775049E-3</v>
      </c>
      <c r="W474" s="5">
        <f t="shared" si="630"/>
        <v>8.5566648148706126E-2</v>
      </c>
      <c r="X474" s="5">
        <f t="shared" si="631"/>
        <v>5.4389964286346307E-2</v>
      </c>
      <c r="Y474" s="5">
        <f t="shared" si="632"/>
        <v>1.728633924007902E-2</v>
      </c>
      <c r="Z474" s="5">
        <f t="shared" si="633"/>
        <v>3.7157409848136572E-3</v>
      </c>
      <c r="AA474" s="5">
        <f t="shared" si="634"/>
        <v>6.7196406529416285E-3</v>
      </c>
      <c r="AB474" s="5">
        <f t="shared" si="635"/>
        <v>6.0759846675548391E-3</v>
      </c>
      <c r="AC474" s="5">
        <f t="shared" si="636"/>
        <v>2.6314245233258199E-4</v>
      </c>
      <c r="AD474" s="5">
        <f t="shared" si="637"/>
        <v>3.8685226566245248E-2</v>
      </c>
      <c r="AE474" s="5">
        <f t="shared" si="638"/>
        <v>2.4590049240804705E-2</v>
      </c>
      <c r="AF474" s="5">
        <f t="shared" si="639"/>
        <v>7.8152640599086567E-3</v>
      </c>
      <c r="AG474" s="5">
        <f t="shared" si="640"/>
        <v>1.6559097199026504E-3</v>
      </c>
      <c r="AH474" s="5">
        <f t="shared" si="641"/>
        <v>5.904725259019744E-4</v>
      </c>
      <c r="AI474" s="5">
        <f t="shared" si="642"/>
        <v>1.0678255577319306E-3</v>
      </c>
      <c r="AJ474" s="5">
        <f t="shared" si="643"/>
        <v>9.6554147037046392E-4</v>
      </c>
      <c r="AK474" s="5">
        <f t="shared" si="644"/>
        <v>5.8203659717935357E-4</v>
      </c>
      <c r="AL474" s="5">
        <f t="shared" si="645"/>
        <v>1.2099454168561397E-5</v>
      </c>
      <c r="AM474" s="5">
        <f t="shared" si="646"/>
        <v>1.3991869840509652E-2</v>
      </c>
      <c r="AN474" s="5">
        <f t="shared" si="647"/>
        <v>8.8938542924102311E-3</v>
      </c>
      <c r="AO474" s="5">
        <f t="shared" si="648"/>
        <v>2.8266645229077791E-3</v>
      </c>
      <c r="AP474" s="5">
        <f t="shared" si="649"/>
        <v>5.9891786413185974E-4</v>
      </c>
      <c r="AQ474" s="5">
        <f t="shared" si="650"/>
        <v>9.5174702835076604E-5</v>
      </c>
      <c r="AR474" s="5">
        <f t="shared" si="651"/>
        <v>7.5066115807325185E-5</v>
      </c>
      <c r="AS474" s="5">
        <f t="shared" si="652"/>
        <v>1.3575147608482267E-4</v>
      </c>
      <c r="AT474" s="5">
        <f t="shared" si="653"/>
        <v>1.2274821376471079E-4</v>
      </c>
      <c r="AU474" s="5">
        <f t="shared" si="654"/>
        <v>7.3993665566787279E-5</v>
      </c>
      <c r="AV474" s="5">
        <f t="shared" si="655"/>
        <v>3.3453007437471184E-5</v>
      </c>
      <c r="AW474" s="5">
        <f t="shared" si="656"/>
        <v>3.8634753691871123E-7</v>
      </c>
      <c r="AX474" s="5">
        <f t="shared" si="657"/>
        <v>4.2172089755098743E-3</v>
      </c>
      <c r="AY474" s="5">
        <f t="shared" si="658"/>
        <v>2.6806454445593422E-3</v>
      </c>
      <c r="AZ474" s="5">
        <f t="shared" si="659"/>
        <v>8.5196868843426959E-4</v>
      </c>
      <c r="BA474" s="5">
        <f t="shared" si="660"/>
        <v>1.8051638708769472E-4</v>
      </c>
      <c r="BB474" s="5">
        <f t="shared" si="661"/>
        <v>2.8686059519758242E-5</v>
      </c>
      <c r="BC474" s="5">
        <f t="shared" si="662"/>
        <v>3.6468268573150813E-6</v>
      </c>
      <c r="BD474" s="5">
        <f t="shared" si="663"/>
        <v>7.9525598781969041E-6</v>
      </c>
      <c r="BE474" s="5">
        <f t="shared" si="664"/>
        <v>1.4381611869850061E-5</v>
      </c>
      <c r="BF474" s="5">
        <f t="shared" si="665"/>
        <v>1.3004036633667397E-5</v>
      </c>
      <c r="BG474" s="5">
        <f t="shared" si="666"/>
        <v>7.838943705806217E-6</v>
      </c>
      <c r="BH474" s="5">
        <f t="shared" si="667"/>
        <v>3.5440363723507755E-6</v>
      </c>
      <c r="BI474" s="5">
        <f t="shared" si="668"/>
        <v>1.2818251315408282E-6</v>
      </c>
      <c r="BJ474" s="8">
        <f t="shared" si="669"/>
        <v>0.65351650170193865</v>
      </c>
      <c r="BK474" s="8">
        <f t="shared" si="670"/>
        <v>0.2218875252929772</v>
      </c>
      <c r="BL474" s="8">
        <f t="shared" si="671"/>
        <v>0.12091983141821937</v>
      </c>
      <c r="BM474" s="8">
        <f t="shared" si="672"/>
        <v>0.43912118237340975</v>
      </c>
      <c r="BN474" s="8">
        <f t="shared" si="673"/>
        <v>0.55823815792751652</v>
      </c>
    </row>
    <row r="475" spans="1:66" x14ac:dyDescent="0.25">
      <c r="A475" t="s">
        <v>112</v>
      </c>
      <c r="B475" t="s">
        <v>111</v>
      </c>
      <c r="C475" t="s">
        <v>356</v>
      </c>
      <c r="D475" t="s">
        <v>512</v>
      </c>
      <c r="E475">
        <f>VLOOKUP(A475,home!$A$2:$E$405,3,FALSE)</f>
        <v>1.3270999999999999</v>
      </c>
      <c r="F475">
        <f>VLOOKUP(B475,home!$B$2:$E$405,3,FALSE)</f>
        <v>1.0548999999999999</v>
      </c>
      <c r="G475">
        <f>VLOOKUP(C475,away!$B$2:$E$405,4,FALSE)</f>
        <v>1.6954</v>
      </c>
      <c r="H475">
        <f>VLOOKUP(A475,away!$A$2:$E$405,3,FALSE)</f>
        <v>0.94389999999999996</v>
      </c>
      <c r="I475">
        <f>VLOOKUP(C475,away!$B$2:$E$405,3,FALSE)</f>
        <v>1.3243</v>
      </c>
      <c r="J475">
        <f>VLOOKUP(B475,home!$B$2:$E$405,4,FALSE)</f>
        <v>1.4832000000000001</v>
      </c>
      <c r="K475" s="3">
        <f t="shared" si="618"/>
        <v>2.3734884371659999</v>
      </c>
      <c r="L475" s="3">
        <f t="shared" si="619"/>
        <v>1.8540100412639999</v>
      </c>
      <c r="M475" s="5">
        <f t="shared" si="620"/>
        <v>1.4588839236851414E-2</v>
      </c>
      <c r="N475" s="5">
        <f t="shared" si="621"/>
        <v>3.4626441240340484E-2</v>
      </c>
      <c r="O475" s="5">
        <f t="shared" si="622"/>
        <v>2.704785443550875E-2</v>
      </c>
      <c r="P475" s="5">
        <f t="shared" si="623"/>
        <v>6.419776975282912E-2</v>
      </c>
      <c r="Q475" s="5">
        <f t="shared" si="624"/>
        <v>4.1092728952078036E-2</v>
      </c>
      <c r="R475" s="5">
        <f t="shared" si="625"/>
        <v>2.5073496859040124E-2</v>
      </c>
      <c r="S475" s="5">
        <f t="shared" si="626"/>
        <v>7.0625112360322706E-2</v>
      </c>
      <c r="T475" s="5">
        <f t="shared" si="627"/>
        <v>7.6186332100092555E-2</v>
      </c>
      <c r="U475" s="5">
        <f t="shared" si="628"/>
        <v>5.9511654874249753E-2</v>
      </c>
      <c r="V475" s="5">
        <f t="shared" si="629"/>
        <v>3.4531531859283392E-2</v>
      </c>
      <c r="W475" s="5">
        <f t="shared" si="630"/>
        <v>3.2511039006451241E-2</v>
      </c>
      <c r="X475" s="5">
        <f t="shared" si="631"/>
        <v>6.027579276988617E-2</v>
      </c>
      <c r="Y475" s="5">
        <f t="shared" si="632"/>
        <v>5.587596252025849E-2</v>
      </c>
      <c r="Z475" s="5">
        <f t="shared" si="633"/>
        <v>1.5495504982087254E-2</v>
      </c>
      <c r="AA475" s="5">
        <f t="shared" si="634"/>
        <v>3.6778401903032241E-2</v>
      </c>
      <c r="AB475" s="5">
        <f t="shared" si="635"/>
        <v>4.3646555827145522E-2</v>
      </c>
      <c r="AC475" s="5">
        <f t="shared" si="636"/>
        <v>9.4971886364809341E-3</v>
      </c>
      <c r="AD475" s="5">
        <f t="shared" si="637"/>
        <v>1.9291143790516205E-2</v>
      </c>
      <c r="AE475" s="5">
        <f t="shared" si="638"/>
        <v>3.5765974295084699E-2</v>
      </c>
      <c r="AF475" s="5">
        <f t="shared" si="639"/>
        <v>3.3155237739338581E-2</v>
      </c>
      <c r="AG475" s="5">
        <f t="shared" si="640"/>
        <v>2.0490047896409617E-2</v>
      </c>
      <c r="AH475" s="5">
        <f t="shared" si="641"/>
        <v>7.1822054578115271E-3</v>
      </c>
      <c r="AI475" s="5">
        <f t="shared" si="642"/>
        <v>1.7046881607466199E-2</v>
      </c>
      <c r="AJ475" s="5">
        <f t="shared" si="643"/>
        <v>2.0230288192529387E-2</v>
      </c>
      <c r="AK475" s="5">
        <f t="shared" si="644"/>
        <v>1.6005451701834785E-2</v>
      </c>
      <c r="AL475" s="5">
        <f t="shared" si="645"/>
        <v>1.6716842772354079E-3</v>
      </c>
      <c r="AM475" s="5">
        <f t="shared" si="646"/>
        <v>9.1574613452993763E-3</v>
      </c>
      <c r="AN475" s="5">
        <f t="shared" si="647"/>
        <v>1.6978025286671979E-2</v>
      </c>
      <c r="AO475" s="5">
        <f t="shared" si="648"/>
        <v>1.5738714681161978E-2</v>
      </c>
      <c r="AP475" s="5">
        <f t="shared" si="649"/>
        <v>9.7265783518211482E-3</v>
      </c>
      <c r="AQ475" s="5">
        <f t="shared" si="650"/>
        <v>4.5082934828543642E-3</v>
      </c>
      <c r="AR475" s="5">
        <f t="shared" si="651"/>
        <v>2.6631762074407345E-3</v>
      </c>
      <c r="AS475" s="5">
        <f t="shared" si="652"/>
        <v>6.3210179344961835E-3</v>
      </c>
      <c r="AT475" s="5">
        <f t="shared" si="653"/>
        <v>7.501431489322803E-3</v>
      </c>
      <c r="AU475" s="5">
        <f t="shared" si="654"/>
        <v>5.9348536340335318E-3</v>
      </c>
      <c r="AV475" s="5">
        <f t="shared" si="655"/>
        <v>3.5215766191628007E-3</v>
      </c>
      <c r="AW475" s="5">
        <f t="shared" si="656"/>
        <v>2.0433885677769228E-4</v>
      </c>
      <c r="AX475" s="5">
        <f t="shared" si="657"/>
        <v>3.6225214361437805E-3</v>
      </c>
      <c r="AY475" s="5">
        <f t="shared" si="658"/>
        <v>6.7161911173046537E-3</v>
      </c>
      <c r="AZ475" s="5">
        <f t="shared" si="659"/>
        <v>6.2259428852654564E-3</v>
      </c>
      <c r="BA475" s="5">
        <f t="shared" si="660"/>
        <v>3.8476535418727723E-3</v>
      </c>
      <c r="BB475" s="5">
        <f t="shared" si="661"/>
        <v>1.7833970754842789E-3</v>
      </c>
      <c r="BC475" s="5">
        <f t="shared" si="662"/>
        <v>6.6128721710174076E-4</v>
      </c>
      <c r="BD475" s="5">
        <f t="shared" si="663"/>
        <v>8.2292590504174951E-4</v>
      </c>
      <c r="BE475" s="5">
        <f t="shared" si="664"/>
        <v>1.9532051202609583E-3</v>
      </c>
      <c r="BF475" s="5">
        <f t="shared" si="665"/>
        <v>2.3179548841764054E-3</v>
      </c>
      <c r="BG475" s="5">
        <f t="shared" si="666"/>
        <v>1.8338797051550507E-3</v>
      </c>
      <c r="BH475" s="5">
        <f t="shared" si="667"/>
        <v>1.0881730688347266E-3</v>
      </c>
      <c r="BI475" s="5">
        <f t="shared" si="668"/>
        <v>5.1655323930293294E-4</v>
      </c>
      <c r="BJ475" s="8">
        <f t="shared" si="669"/>
        <v>0.48823676673143773</v>
      </c>
      <c r="BK475" s="8">
        <f t="shared" si="670"/>
        <v>0.20182831724030764</v>
      </c>
      <c r="BL475" s="8">
        <f t="shared" si="671"/>
        <v>0.28699753866584615</v>
      </c>
      <c r="BM475" s="8">
        <f t="shared" si="672"/>
        <v>0.77941914488250363</v>
      </c>
      <c r="BN475" s="8">
        <f t="shared" si="673"/>
        <v>0.20662713047664791</v>
      </c>
    </row>
    <row r="476" spans="1:66" x14ac:dyDescent="0.25">
      <c r="A476" t="s">
        <v>112</v>
      </c>
      <c r="B476" t="s">
        <v>93</v>
      </c>
      <c r="C476" t="s">
        <v>124</v>
      </c>
      <c r="D476" t="s">
        <v>512</v>
      </c>
      <c r="E476">
        <f>VLOOKUP(A476,home!$A$2:$E$405,3,FALSE)</f>
        <v>1.3270999999999999</v>
      </c>
      <c r="F476">
        <f>VLOOKUP(B476,home!$B$2:$E$405,3,FALSE)</f>
        <v>0.1507</v>
      </c>
      <c r="G476">
        <f>VLOOKUP(C476,away!$B$2:$E$405,4,FALSE)</f>
        <v>0.9042</v>
      </c>
      <c r="H476">
        <f>VLOOKUP(A476,away!$A$2:$E$405,3,FALSE)</f>
        <v>0.94389999999999996</v>
      </c>
      <c r="I476">
        <f>VLOOKUP(C476,away!$B$2:$E$405,3,FALSE)</f>
        <v>0.63570000000000004</v>
      </c>
      <c r="J476">
        <f>VLOOKUP(B476,home!$B$2:$E$405,4,FALSE)</f>
        <v>0.84750000000000003</v>
      </c>
      <c r="K476" s="3">
        <f t="shared" si="618"/>
        <v>0.18083454767400001</v>
      </c>
      <c r="L476" s="3">
        <f t="shared" si="619"/>
        <v>0.50853155242500003</v>
      </c>
      <c r="M476" s="5">
        <f t="shared" si="620"/>
        <v>0.50189411888180369</v>
      </c>
      <c r="N476" s="5">
        <f t="shared" si="621"/>
        <v>9.0759795968231763E-2</v>
      </c>
      <c r="O476" s="5">
        <f t="shared" si="622"/>
        <v>0.25522899542794114</v>
      </c>
      <c r="P476" s="5">
        <f t="shared" si="623"/>
        <v>4.6154219941501158E-2</v>
      </c>
      <c r="Q476" s="5">
        <f t="shared" si="624"/>
        <v>8.2062533254498599E-3</v>
      </c>
      <c r="R476" s="5">
        <f t="shared" si="625"/>
        <v>6.4895998634422067E-2</v>
      </c>
      <c r="S476" s="5">
        <f t="shared" si="626"/>
        <v>1.0610863617780948E-3</v>
      </c>
      <c r="T476" s="5">
        <f t="shared" si="627"/>
        <v>4.1731387431838372E-3</v>
      </c>
      <c r="U476" s="5">
        <f t="shared" si="628"/>
        <v>1.1735438558908238E-2</v>
      </c>
      <c r="V476" s="5">
        <f t="shared" si="629"/>
        <v>1.0841953285008567E-5</v>
      </c>
      <c r="W476" s="5">
        <f t="shared" si="630"/>
        <v>4.9465803606866122E-4</v>
      </c>
      <c r="X476" s="5">
        <f t="shared" si="631"/>
        <v>2.5154921900149798E-4</v>
      </c>
      <c r="Y476" s="5">
        <f t="shared" si="632"/>
        <v>6.3960357425064037E-5</v>
      </c>
      <c r="Z476" s="5">
        <f t="shared" si="633"/>
        <v>1.1000554310577781E-2</v>
      </c>
      <c r="AA476" s="5">
        <f t="shared" si="634"/>
        <v>1.9892802629166042E-3</v>
      </c>
      <c r="AB476" s="5">
        <f t="shared" si="635"/>
        <v>1.7986529827066999E-4</v>
      </c>
      <c r="AC476" s="5">
        <f t="shared" si="636"/>
        <v>6.2314176148676293E-8</v>
      </c>
      <c r="AD476" s="5">
        <f t="shared" si="637"/>
        <v>2.2362815551446387E-5</v>
      </c>
      <c r="AE476" s="5">
        <f t="shared" si="638"/>
        <v>1.1372197308970966E-5</v>
      </c>
      <c r="AF476" s="5">
        <f t="shared" si="639"/>
        <v>2.8915605760072058E-6</v>
      </c>
      <c r="AG476" s="5">
        <f t="shared" si="640"/>
        <v>4.9014992954929074E-7</v>
      </c>
      <c r="AH476" s="5">
        <f t="shared" si="641"/>
        <v>1.3985322402734111E-3</v>
      </c>
      <c r="AI476" s="5">
        <f t="shared" si="642"/>
        <v>2.5290294507734819E-4</v>
      </c>
      <c r="AJ476" s="5">
        <f t="shared" si="643"/>
        <v>2.2866794839242365E-5</v>
      </c>
      <c r="AK476" s="5">
        <f t="shared" si="644"/>
        <v>1.3783688338361836E-6</v>
      </c>
      <c r="AL476" s="5">
        <f t="shared" si="645"/>
        <v>2.2921664815257702E-10</v>
      </c>
      <c r="AM476" s="5">
        <f t="shared" si="646"/>
        <v>8.0879392699257997E-7</v>
      </c>
      <c r="AN476" s="5">
        <f t="shared" si="647"/>
        <v>4.1129723128544883E-7</v>
      </c>
      <c r="AO476" s="5">
        <f t="shared" si="648"/>
        <v>1.0457880976684678E-7</v>
      </c>
      <c r="AP476" s="5">
        <f t="shared" si="649"/>
        <v>1.7727208160497789E-8</v>
      </c>
      <c r="AQ476" s="5">
        <f t="shared" si="650"/>
        <v>2.253711171504767E-9</v>
      </c>
      <c r="AR476" s="5">
        <f t="shared" si="651"/>
        <v>1.4223955425253024E-4</v>
      </c>
      <c r="AS476" s="5">
        <f t="shared" si="652"/>
        <v>2.5721825454607692E-5</v>
      </c>
      <c r="AT476" s="5">
        <f t="shared" si="653"/>
        <v>2.3256973357167811E-6</v>
      </c>
      <c r="AU476" s="5">
        <f t="shared" si="654"/>
        <v>1.4018880857699035E-7</v>
      </c>
      <c r="AV476" s="5">
        <f t="shared" si="655"/>
        <v>6.3377449469942556E-9</v>
      </c>
      <c r="AW476" s="5">
        <f t="shared" si="656"/>
        <v>5.8552165990806607E-13</v>
      </c>
      <c r="AX476" s="5">
        <f t="shared" si="657"/>
        <v>2.437631399153023E-8</v>
      </c>
      <c r="AY476" s="5">
        <f t="shared" si="658"/>
        <v>1.2396124796512118E-8</v>
      </c>
      <c r="AZ476" s="5">
        <f t="shared" si="659"/>
        <v>3.1519102934121721E-9</v>
      </c>
      <c r="BA476" s="5">
        <f t="shared" si="660"/>
        <v>5.3428194487107648E-10</v>
      </c>
      <c r="BB476" s="5">
        <f t="shared" si="661"/>
        <v>6.79248067144842E-11</v>
      </c>
      <c r="BC476" s="5">
        <f t="shared" si="662"/>
        <v>6.9083814813369464E-12</v>
      </c>
      <c r="BD476" s="5">
        <f t="shared" si="663"/>
        <v>1.2055550223379861E-5</v>
      </c>
      <c r="BE476" s="5">
        <f t="shared" si="664"/>
        <v>2.1800599716060871E-6</v>
      </c>
      <c r="BF476" s="5">
        <f t="shared" si="665"/>
        <v>1.9711507943379005E-7</v>
      </c>
      <c r="BG476" s="5">
        <f t="shared" si="666"/>
        <v>1.1881738743044667E-8</v>
      </c>
      <c r="BH476" s="5">
        <f t="shared" si="667"/>
        <v>5.3715721279478098E-10</v>
      </c>
      <c r="BI476" s="5">
        <f t="shared" si="668"/>
        <v>1.9427316321114156E-11</v>
      </c>
      <c r="BJ476" s="8">
        <f t="shared" si="669"/>
        <v>0.10398785755707823</v>
      </c>
      <c r="BK476" s="8">
        <f t="shared" si="670"/>
        <v>0.54912034207788551</v>
      </c>
      <c r="BL476" s="8">
        <f t="shared" si="671"/>
        <v>0.33589013729867667</v>
      </c>
      <c r="BM476" s="8">
        <f t="shared" si="672"/>
        <v>3.2859496669329233E-2</v>
      </c>
      <c r="BN476" s="8">
        <f t="shared" si="673"/>
        <v>0.96713938217934969</v>
      </c>
    </row>
    <row r="477" spans="1:66" x14ac:dyDescent="0.25">
      <c r="A477" t="s">
        <v>112</v>
      </c>
      <c r="B477" t="s">
        <v>447</v>
      </c>
      <c r="C477" t="s">
        <v>303</v>
      </c>
      <c r="D477" t="s">
        <v>512</v>
      </c>
      <c r="E477">
        <f>VLOOKUP(A477,home!$A$2:$E$405,3,FALSE)</f>
        <v>1.3270999999999999</v>
      </c>
      <c r="F477">
        <f>VLOOKUP(B477,home!$B$2:$E$405,3,FALSE)</f>
        <v>0.50229999999999997</v>
      </c>
      <c r="G477">
        <f>VLOOKUP(C477,away!$B$2:$E$405,4,FALSE)</f>
        <v>0.75349999999999995</v>
      </c>
      <c r="H477">
        <f>VLOOKUP(A477,away!$A$2:$E$405,3,FALSE)</f>
        <v>0.94389999999999996</v>
      </c>
      <c r="I477">
        <f>VLOOKUP(C477,away!$B$2:$E$405,3,FALSE)</f>
        <v>0.70630000000000004</v>
      </c>
      <c r="J477">
        <f>VLOOKUP(B477,home!$B$2:$E$405,4,FALSE)</f>
        <v>0.70630000000000004</v>
      </c>
      <c r="K477" s="3">
        <f t="shared" si="618"/>
        <v>0.50228485565499992</v>
      </c>
      <c r="L477" s="3">
        <f t="shared" si="619"/>
        <v>0.47087366139100006</v>
      </c>
      <c r="M477" s="5">
        <f t="shared" si="620"/>
        <v>0.37788758678622253</v>
      </c>
      <c r="N477" s="5">
        <f t="shared" si="621"/>
        <v>0.18980721198273401</v>
      </c>
      <c r="O477" s="5">
        <f t="shared" si="622"/>
        <v>0.17793731158423789</v>
      </c>
      <c r="P477" s="5">
        <f t="shared" si="623"/>
        <v>8.9375216864727658E-2</v>
      </c>
      <c r="Q477" s="5">
        <f t="shared" si="624"/>
        <v>4.7668644036512761E-2</v>
      </c>
      <c r="R477" s="5">
        <f t="shared" si="625"/>
        <v>4.1892996701870654E-2</v>
      </c>
      <c r="S477" s="5">
        <f t="shared" si="626"/>
        <v>5.2845936655072038E-3</v>
      </c>
      <c r="T477" s="5">
        <f t="shared" si="627"/>
        <v>2.2445908951017023E-2</v>
      </c>
      <c r="U477" s="5">
        <f t="shared" si="628"/>
        <v>2.1042217801354488E-2</v>
      </c>
      <c r="V477" s="5">
        <f t="shared" si="629"/>
        <v>1.3887484044703698E-4</v>
      </c>
      <c r="W477" s="5">
        <f t="shared" si="630"/>
        <v>7.981079329716461E-3</v>
      </c>
      <c r="X477" s="5">
        <f t="shared" si="631"/>
        <v>3.7580800458356187E-3</v>
      </c>
      <c r="Y477" s="5">
        <f t="shared" si="632"/>
        <v>8.847904554915376E-4</v>
      </c>
      <c r="Z477" s="5">
        <f t="shared" si="633"/>
        <v>6.5754362478836412E-3</v>
      </c>
      <c r="AA477" s="5">
        <f t="shared" si="634"/>
        <v>3.3027420466368888E-3</v>
      </c>
      <c r="AB477" s="5">
        <f t="shared" si="635"/>
        <v>8.2945865608035426E-4</v>
      </c>
      <c r="AC477" s="5">
        <f t="shared" si="636"/>
        <v>2.0528540457572059E-6</v>
      </c>
      <c r="AD477" s="5">
        <f t="shared" si="637"/>
        <v>1.0021938197744341E-3</v>
      </c>
      <c r="AE477" s="5">
        <f t="shared" si="638"/>
        <v>4.7190667334061982E-4</v>
      </c>
      <c r="AF477" s="5">
        <f t="shared" si="639"/>
        <v>1.1110421155537215E-4</v>
      </c>
      <c r="AG477" s="5">
        <f t="shared" si="640"/>
        <v>1.7438682297012781E-5</v>
      </c>
      <c r="AH477" s="5">
        <f t="shared" si="641"/>
        <v>7.7404993532101743E-4</v>
      </c>
      <c r="AI477" s="5">
        <f t="shared" si="642"/>
        <v>3.8879356003247923E-4</v>
      </c>
      <c r="AJ477" s="5">
        <f t="shared" si="643"/>
        <v>9.764255859025368E-5</v>
      </c>
      <c r="AK477" s="5">
        <f t="shared" si="644"/>
        <v>1.6348126149096814E-5</v>
      </c>
      <c r="AL477" s="5">
        <f t="shared" si="645"/>
        <v>1.9421042865319471E-8</v>
      </c>
      <c r="AM477" s="5">
        <f t="shared" si="646"/>
        <v>1.0067735562074695E-4</v>
      </c>
      <c r="AN477" s="5">
        <f t="shared" si="647"/>
        <v>4.7406315060304892E-5</v>
      </c>
      <c r="AO477" s="5">
        <f t="shared" si="648"/>
        <v>1.1161192572750537E-5</v>
      </c>
      <c r="AP477" s="5">
        <f t="shared" si="649"/>
        <v>1.7518372040736937E-6</v>
      </c>
      <c r="AQ477" s="5">
        <f t="shared" si="650"/>
        <v>2.062234996107882E-7</v>
      </c>
      <c r="AR477" s="5">
        <f t="shared" si="651"/>
        <v>7.2895945428814879E-5</v>
      </c>
      <c r="AS477" s="5">
        <f t="shared" si="652"/>
        <v>3.6614529427547035E-5</v>
      </c>
      <c r="AT477" s="5">
        <f t="shared" si="653"/>
        <v>9.1954618141956028E-6</v>
      </c>
      <c r="AU477" s="5">
        <f t="shared" si="654"/>
        <v>1.5395804033414341E-6</v>
      </c>
      <c r="AV477" s="5">
        <f t="shared" si="655"/>
        <v>1.933269801654047E-7</v>
      </c>
      <c r="AW477" s="5">
        <f t="shared" si="656"/>
        <v>1.2759231834797284E-10</v>
      </c>
      <c r="AX477" s="5">
        <f t="shared" si="657"/>
        <v>8.428118505948989E-6</v>
      </c>
      <c r="AY477" s="5">
        <f t="shared" si="658"/>
        <v>3.9685790195334451E-6</v>
      </c>
      <c r="AZ477" s="5">
        <f t="shared" si="659"/>
        <v>9.3434966672360929E-7</v>
      </c>
      <c r="BA477" s="5">
        <f t="shared" si="660"/>
        <v>1.4665354952986886E-7</v>
      </c>
      <c r="BB477" s="5">
        <f t="shared" si="661"/>
        <v>1.7263823455778931E-8</v>
      </c>
      <c r="BC477" s="5">
        <f t="shared" si="662"/>
        <v>1.6258159520460915E-9</v>
      </c>
      <c r="BD477" s="5">
        <f t="shared" si="663"/>
        <v>5.7207967874374288E-6</v>
      </c>
      <c r="BE477" s="5">
        <f t="shared" si="664"/>
        <v>2.873469588609596E-6</v>
      </c>
      <c r="BF477" s="5">
        <f t="shared" si="665"/>
        <v>7.2165012877190149E-7</v>
      </c>
      <c r="BG477" s="5">
        <f t="shared" si="666"/>
        <v>1.2082464358786887E-7</v>
      </c>
      <c r="BH477" s="5">
        <f t="shared" si="667"/>
        <v>1.5172097166024883E-8</v>
      </c>
      <c r="BI477" s="5">
        <f t="shared" si="668"/>
        <v>1.5241429270040886E-9</v>
      </c>
      <c r="BJ477" s="8">
        <f t="shared" si="669"/>
        <v>0.2743230577026135</v>
      </c>
      <c r="BK477" s="8">
        <f t="shared" si="670"/>
        <v>0.47269231301101261</v>
      </c>
      <c r="BL477" s="8">
        <f t="shared" si="671"/>
        <v>0.24641145325171568</v>
      </c>
      <c r="BM477" s="8">
        <f t="shared" si="672"/>
        <v>7.5429323805492596E-2</v>
      </c>
      <c r="BN477" s="8">
        <f t="shared" si="673"/>
        <v>0.9245689679563055</v>
      </c>
    </row>
    <row r="478" spans="1:66" x14ac:dyDescent="0.25">
      <c r="A478" t="s">
        <v>112</v>
      </c>
      <c r="B478" t="s">
        <v>325</v>
      </c>
      <c r="C478" t="s">
        <v>131</v>
      </c>
      <c r="D478" t="s">
        <v>512</v>
      </c>
      <c r="E478">
        <f>VLOOKUP(A478,home!$A$2:$E$405,3,FALSE)</f>
        <v>1.3270999999999999</v>
      </c>
      <c r="F478">
        <f>VLOOKUP(B478,home!$B$2:$E$405,3,FALSE)</f>
        <v>0.37680000000000002</v>
      </c>
      <c r="G478">
        <f>VLOOKUP(C478,away!$B$2:$E$405,4,FALSE)</f>
        <v>0.75349999999999995</v>
      </c>
      <c r="H478">
        <f>VLOOKUP(A478,away!$A$2:$E$405,3,FALSE)</f>
        <v>0.94389999999999996</v>
      </c>
      <c r="I478">
        <f>VLOOKUP(C478,away!$B$2:$E$405,3,FALSE)</f>
        <v>0.42380000000000001</v>
      </c>
      <c r="J478">
        <f>VLOOKUP(B478,home!$B$2:$E$405,4,FALSE)</f>
        <v>1.0593999999999999</v>
      </c>
      <c r="K478" s="3">
        <f t="shared" si="618"/>
        <v>0.37678863947999996</v>
      </c>
      <c r="L478" s="3">
        <f t="shared" si="619"/>
        <v>0.42378629430799997</v>
      </c>
      <c r="M478" s="5">
        <f t="shared" si="620"/>
        <v>0.44907070396218218</v>
      </c>
      <c r="N478" s="5">
        <f t="shared" si="621"/>
        <v>0.16920473957623644</v>
      </c>
      <c r="O478" s="5">
        <f t="shared" si="622"/>
        <v>0.19031000951441807</v>
      </c>
      <c r="P478" s="5">
        <f t="shared" si="623"/>
        <v>7.1706649564363428E-2</v>
      </c>
      <c r="Q478" s="5">
        <f t="shared" si="624"/>
        <v>3.1877211809248913E-2</v>
      </c>
      <c r="R478" s="5">
        <f t="shared" si="625"/>
        <v>4.0325386850917723E-2</v>
      </c>
      <c r="S478" s="5">
        <f t="shared" si="626"/>
        <v>2.862491110185755E-3</v>
      </c>
      <c r="T478" s="5">
        <f t="shared" si="627"/>
        <v>1.3509125465512814E-2</v>
      </c>
      <c r="U478" s="5">
        <f t="shared" si="628"/>
        <v>1.5194147648061967E-2</v>
      </c>
      <c r="V478" s="5">
        <f t="shared" si="629"/>
        <v>5.0786273150846205E-5</v>
      </c>
      <c r="W478" s="5">
        <f t="shared" si="630"/>
        <v>4.0036570893408965E-3</v>
      </c>
      <c r="X478" s="5">
        <f t="shared" si="631"/>
        <v>1.6966950015717317E-3</v>
      </c>
      <c r="Y478" s="5">
        <f t="shared" si="632"/>
        <v>3.5951804364349515E-4</v>
      </c>
      <c r="Z478" s="5">
        <f t="shared" si="633"/>
        <v>5.6964487533623237E-3</v>
      </c>
      <c r="AA478" s="5">
        <f t="shared" si="634"/>
        <v>2.1463571756469317E-3</v>
      </c>
      <c r="AB478" s="5">
        <f t="shared" si="635"/>
        <v>4.0436150002507132E-4</v>
      </c>
      <c r="AC478" s="5">
        <f t="shared" si="636"/>
        <v>5.068402173890263E-7</v>
      </c>
      <c r="AD478" s="5">
        <f t="shared" si="637"/>
        <v>3.771331269093032E-4</v>
      </c>
      <c r="AE478" s="5">
        <f t="shared" si="638"/>
        <v>1.598238503136823E-4</v>
      </c>
      <c r="AF478" s="5">
        <f t="shared" si="639"/>
        <v>3.3865578633235946E-5</v>
      </c>
      <c r="AG478" s="5">
        <f t="shared" si="640"/>
        <v>4.7839226911917482E-6</v>
      </c>
      <c r="AH478" s="5">
        <f t="shared" si="641"/>
        <v>6.0351922697571129E-4</v>
      </c>
      <c r="AI478" s="5">
        <f t="shared" si="642"/>
        <v>2.2739918843219951E-4</v>
      </c>
      <c r="AJ478" s="5">
        <f t="shared" si="643"/>
        <v>4.2840715414112306E-5</v>
      </c>
      <c r="AK478" s="5">
        <f t="shared" si="644"/>
        <v>5.3806316250777471E-6</v>
      </c>
      <c r="AL478" s="5">
        <f t="shared" si="645"/>
        <v>3.2372464765816792E-9</v>
      </c>
      <c r="AM478" s="5">
        <f t="shared" si="646"/>
        <v>2.8419895558198905E-5</v>
      </c>
      <c r="AN478" s="5">
        <f t="shared" si="647"/>
        <v>1.2043962223229504E-5</v>
      </c>
      <c r="AO478" s="5">
        <f t="shared" si="648"/>
        <v>2.5520330596839859E-6</v>
      </c>
      <c r="AP478" s="5">
        <f t="shared" si="649"/>
        <v>3.6050554443832777E-7</v>
      </c>
      <c r="AQ478" s="5">
        <f t="shared" si="650"/>
        <v>3.819432718875173E-8</v>
      </c>
      <c r="AR478" s="5">
        <f t="shared" si="651"/>
        <v>5.1152635348733112E-5</v>
      </c>
      <c r="AS478" s="5">
        <f t="shared" si="652"/>
        <v>1.9273731878865699E-5</v>
      </c>
      <c r="AT478" s="5">
        <f t="shared" si="653"/>
        <v>3.6310616061700555E-6</v>
      </c>
      <c r="AU478" s="5">
        <f t="shared" si="654"/>
        <v>4.5604758748562627E-7</v>
      </c>
      <c r="AV478" s="5">
        <f t="shared" si="655"/>
        <v>4.2958387506711343E-8</v>
      </c>
      <c r="AW478" s="5">
        <f t="shared" si="656"/>
        <v>1.4358794271121989E-11</v>
      </c>
      <c r="AX478" s="5">
        <f t="shared" si="657"/>
        <v>1.7847156302562427E-6</v>
      </c>
      <c r="AY478" s="5">
        <f t="shared" si="658"/>
        <v>7.5633802333985972E-7</v>
      </c>
      <c r="AZ478" s="5">
        <f t="shared" si="659"/>
        <v>1.6026284407771837E-7</v>
      </c>
      <c r="BA478" s="5">
        <f t="shared" si="660"/>
        <v>2.2639065602319024E-8</v>
      </c>
      <c r="BB478" s="5">
        <f t="shared" si="661"/>
        <v>2.3985314295506221E-9</v>
      </c>
      <c r="BC478" s="5">
        <f t="shared" si="662"/>
        <v>2.0329294926210566E-10</v>
      </c>
      <c r="BD478" s="5">
        <f t="shared" si="663"/>
        <v>3.612964296421332E-6</v>
      </c>
      <c r="BE478" s="5">
        <f t="shared" si="664"/>
        <v>1.3613239017384088E-6</v>
      </c>
      <c r="BF478" s="5">
        <f t="shared" si="665"/>
        <v>2.5646569041381011E-7</v>
      </c>
      <c r="BG478" s="5">
        <f t="shared" si="666"/>
        <v>3.2211119521439462E-8</v>
      </c>
      <c r="BH478" s="5">
        <f t="shared" si="667"/>
        <v>3.0341959751527109E-9</v>
      </c>
      <c r="BI478" s="5">
        <f t="shared" si="668"/>
        <v>2.2865011467869635E-10</v>
      </c>
      <c r="BJ478" s="8">
        <f t="shared" si="669"/>
        <v>0.22127269461220211</v>
      </c>
      <c r="BK478" s="8">
        <f t="shared" si="670"/>
        <v>0.52369189732536936</v>
      </c>
      <c r="BL478" s="8">
        <f t="shared" si="671"/>
        <v>0.24933922511417986</v>
      </c>
      <c r="BM478" s="8">
        <f t="shared" si="672"/>
        <v>4.7504808204082323E-2</v>
      </c>
      <c r="BN478" s="8">
        <f t="shared" si="673"/>
        <v>0.9524947012773668</v>
      </c>
    </row>
    <row r="479" spans="1:66" x14ac:dyDescent="0.25">
      <c r="A479" t="s">
        <v>112</v>
      </c>
      <c r="B479" t="s">
        <v>335</v>
      </c>
      <c r="C479" t="s">
        <v>90</v>
      </c>
      <c r="D479" t="s">
        <v>512</v>
      </c>
      <c r="E479">
        <f>VLOOKUP(A479,home!$A$2:$E$405,3,FALSE)</f>
        <v>1.3270999999999999</v>
      </c>
      <c r="F479">
        <f>VLOOKUP(B479,home!$B$2:$E$405,3,FALSE)</f>
        <v>1.5069999999999999</v>
      </c>
      <c r="G479">
        <f>VLOOKUP(C479,away!$B$2:$E$405,4,FALSE)</f>
        <v>1.2056</v>
      </c>
      <c r="H479">
        <f>VLOOKUP(A479,away!$A$2:$E$405,3,FALSE)</f>
        <v>0.94389999999999996</v>
      </c>
      <c r="I479">
        <f>VLOOKUP(C479,away!$B$2:$E$405,3,FALSE)</f>
        <v>1.0593999999999999</v>
      </c>
      <c r="J479">
        <f>VLOOKUP(B479,home!$B$2:$E$405,4,FALSE)</f>
        <v>0.79459999999999997</v>
      </c>
      <c r="K479" s="3">
        <f t="shared" si="618"/>
        <v>2.4111273023199997</v>
      </c>
      <c r="L479" s="3">
        <f t="shared" si="619"/>
        <v>0.79457430263599982</v>
      </c>
      <c r="M479" s="5">
        <f t="shared" si="620"/>
        <v>4.0530455291688583E-2</v>
      </c>
      <c r="N479" s="5">
        <f t="shared" si="621"/>
        <v>9.7724087329250447E-2</v>
      </c>
      <c r="O479" s="5">
        <f t="shared" si="622"/>
        <v>3.220445824891302E-2</v>
      </c>
      <c r="P479" s="5">
        <f t="shared" si="623"/>
        <v>7.7649048540378712E-2</v>
      </c>
      <c r="Q479" s="5">
        <f t="shared" si="624"/>
        <v>0.11781260752692987</v>
      </c>
      <c r="R479" s="5">
        <f t="shared" si="625"/>
        <v>1.2794417477450118E-2</v>
      </c>
      <c r="S479" s="5">
        <f t="shared" si="626"/>
        <v>3.7190396060407145E-2</v>
      </c>
      <c r="T479" s="5">
        <f t="shared" si="627"/>
        <v>9.3610870467439031E-2</v>
      </c>
      <c r="U479" s="5">
        <f t="shared" si="628"/>
        <v>3.0848969297160158E-2</v>
      </c>
      <c r="V479" s="5">
        <f t="shared" si="629"/>
        <v>7.9166774388066789E-3</v>
      </c>
      <c r="W479" s="5">
        <f t="shared" si="630"/>
        <v>9.4687064855230429E-2</v>
      </c>
      <c r="X479" s="5">
        <f t="shared" si="631"/>
        <v>7.5235908525994405E-2</v>
      </c>
      <c r="Y479" s="5">
        <f t="shared" si="632"/>
        <v>2.9890259775113937E-2</v>
      </c>
      <c r="Z479" s="5">
        <f t="shared" si="633"/>
        <v>3.3887051149262587E-3</v>
      </c>
      <c r="AA479" s="5">
        <f t="shared" si="634"/>
        <v>8.1705994221101357E-3</v>
      </c>
      <c r="AB479" s="5">
        <f t="shared" si="635"/>
        <v>9.8501776714848815E-3</v>
      </c>
      <c r="AC479" s="5">
        <f t="shared" si="636"/>
        <v>9.4793295914825221E-4</v>
      </c>
      <c r="AD479" s="5">
        <f t="shared" si="637"/>
        <v>5.7075641812247647E-2</v>
      </c>
      <c r="AE479" s="5">
        <f t="shared" si="638"/>
        <v>4.5350838290468778E-2</v>
      </c>
      <c r="AF479" s="5">
        <f t="shared" si="639"/>
        <v>1.8017305354303615E-2</v>
      </c>
      <c r="AG479" s="5">
        <f t="shared" si="640"/>
        <v>4.7720292790918873E-3</v>
      </c>
      <c r="AH479" s="5">
        <f t="shared" si="641"/>
        <v>6.7314450088289427E-4</v>
      </c>
      <c r="AI479" s="5">
        <f t="shared" si="642"/>
        <v>1.6230370844853156E-3</v>
      </c>
      <c r="AJ479" s="5">
        <f t="shared" si="643"/>
        <v>1.9566745135401989E-3</v>
      </c>
      <c r="AK479" s="5">
        <f t="shared" si="644"/>
        <v>1.5725971137834922E-3</v>
      </c>
      <c r="AL479" s="5">
        <f t="shared" si="645"/>
        <v>7.2642749091468109E-5</v>
      </c>
      <c r="AM479" s="5">
        <f t="shared" si="646"/>
        <v>2.7523327654189446E-2</v>
      </c>
      <c r="AN479" s="5">
        <f t="shared" si="647"/>
        <v>2.1869328877049708E-2</v>
      </c>
      <c r="AO479" s="5">
        <f t="shared" si="648"/>
        <v>8.6884033707995516E-3</v>
      </c>
      <c r="AP479" s="5">
        <f t="shared" si="649"/>
        <v>2.3011940164577751E-3</v>
      </c>
      <c r="AQ479" s="5">
        <f t="shared" si="650"/>
        <v>4.5711740771426794E-4</v>
      </c>
      <c r="AR479" s="5">
        <f t="shared" si="651"/>
        <v>1.069726644724568E-4</v>
      </c>
      <c r="AS479" s="5">
        <f t="shared" si="652"/>
        <v>2.5792471191145723E-4</v>
      </c>
      <c r="AT479" s="5">
        <f t="shared" si="653"/>
        <v>3.1094465741636756E-4</v>
      </c>
      <c r="AU479" s="5">
        <f t="shared" si="654"/>
        <v>2.499090510023809E-4</v>
      </c>
      <c r="AV479" s="5">
        <f t="shared" si="655"/>
        <v>1.5064063399218046E-4</v>
      </c>
      <c r="AW479" s="5">
        <f t="shared" si="656"/>
        <v>3.8658449071853163E-6</v>
      </c>
      <c r="AX479" s="5">
        <f t="shared" si="657"/>
        <v>1.10603744596192E-2</v>
      </c>
      <c r="AY479" s="5">
        <f t="shared" si="658"/>
        <v>8.7882893231449478E-3</v>
      </c>
      <c r="AZ479" s="5">
        <f t="shared" si="659"/>
        <v>3.49147443015065E-3</v>
      </c>
      <c r="BA479" s="5">
        <f t="shared" si="660"/>
        <v>9.2474528683612596E-4</v>
      </c>
      <c r="BB479" s="5">
        <f t="shared" si="661"/>
        <v>1.8369471035093558E-4</v>
      </c>
      <c r="BC479" s="5">
        <f t="shared" si="662"/>
        <v>2.919181927500333E-5</v>
      </c>
      <c r="BD479" s="5">
        <f t="shared" si="663"/>
        <v>1.4166288379052854E-5</v>
      </c>
      <c r="BE479" s="5">
        <f t="shared" si="664"/>
        <v>3.4156724683272866E-5</v>
      </c>
      <c r="BF479" s="5">
        <f t="shared" si="665"/>
        <v>4.1178105720833337E-5</v>
      </c>
      <c r="BG479" s="5">
        <f t="shared" si="666"/>
        <v>3.3095218320440211E-5</v>
      </c>
      <c r="BH479" s="5">
        <f t="shared" si="667"/>
        <v>1.9949196117163604E-5</v>
      </c>
      <c r="BI479" s="5">
        <f t="shared" si="668"/>
        <v>9.6200102834858593E-6</v>
      </c>
      <c r="BJ479" s="8">
        <f t="shared" si="669"/>
        <v>0.71949375457165765</v>
      </c>
      <c r="BK479" s="8">
        <f t="shared" si="670"/>
        <v>0.17309544236266577</v>
      </c>
      <c r="BL479" s="8">
        <f t="shared" si="671"/>
        <v>0.10092263259210932</v>
      </c>
      <c r="BM479" s="8">
        <f t="shared" si="672"/>
        <v>0.60940103674851043</v>
      </c>
      <c r="BN479" s="8">
        <f t="shared" si="673"/>
        <v>0.37871507441461078</v>
      </c>
    </row>
    <row r="480" spans="1:66" x14ac:dyDescent="0.25">
      <c r="A480" t="s">
        <v>112</v>
      </c>
      <c r="B480" t="s">
        <v>128</v>
      </c>
      <c r="C480" t="s">
        <v>129</v>
      </c>
      <c r="D480" t="s">
        <v>512</v>
      </c>
      <c r="E480">
        <f>VLOOKUP(A480,home!$A$2:$E$405,3,FALSE)</f>
        <v>1.3270999999999999</v>
      </c>
      <c r="F480">
        <f>VLOOKUP(B480,home!$B$2:$E$405,3,FALSE)</f>
        <v>0.6028</v>
      </c>
      <c r="G480">
        <f>VLOOKUP(C480,away!$B$2:$E$405,4,FALSE)</f>
        <v>0.75349999999999995</v>
      </c>
      <c r="H480">
        <f>VLOOKUP(A480,away!$A$2:$E$405,3,FALSE)</f>
        <v>0.94389999999999996</v>
      </c>
      <c r="I480">
        <f>VLOOKUP(C480,away!$B$2:$E$405,3,FALSE)</f>
        <v>1.3243</v>
      </c>
      <c r="J480">
        <f>VLOOKUP(B480,home!$B$2:$E$405,4,FALSE)</f>
        <v>1.907</v>
      </c>
      <c r="K480" s="3">
        <f t="shared" si="618"/>
        <v>0.60278182557999993</v>
      </c>
      <c r="L480" s="3">
        <f t="shared" si="619"/>
        <v>2.3837629103899998</v>
      </c>
      <c r="M480" s="5">
        <f t="shared" si="620"/>
        <v>5.0461493627974356E-2</v>
      </c>
      <c r="N480" s="5">
        <f t="shared" si="621"/>
        <v>3.041727125056392E-2</v>
      </c>
      <c r="O480" s="5">
        <f t="shared" si="622"/>
        <v>0.12028823691324658</v>
      </c>
      <c r="P480" s="5">
        <f t="shared" si="623"/>
        <v>7.2507563042366316E-2</v>
      </c>
      <c r="Q480" s="5">
        <f t="shared" si="624"/>
        <v>9.1674891467884833E-3</v>
      </c>
      <c r="R480" s="5">
        <f t="shared" si="625"/>
        <v>0.14336931885500126</v>
      </c>
      <c r="S480" s="5">
        <f t="shared" si="626"/>
        <v>2.6046329192623268E-2</v>
      </c>
      <c r="T480" s="5">
        <f t="shared" si="627"/>
        <v>2.1853120609517249E-2</v>
      </c>
      <c r="U480" s="5">
        <f t="shared" si="628"/>
        <v>8.642041975157877E-2</v>
      </c>
      <c r="V480" s="5">
        <f t="shared" si="629"/>
        <v>4.1584092040109098E-3</v>
      </c>
      <c r="W480" s="5">
        <f t="shared" si="630"/>
        <v>1.8419986146286664E-3</v>
      </c>
      <c r="X480" s="5">
        <f t="shared" si="631"/>
        <v>4.3908879785415772E-3</v>
      </c>
      <c r="Y480" s="5">
        <f t="shared" si="632"/>
        <v>5.2334179534623678E-3</v>
      </c>
      <c r="Z480" s="5">
        <f t="shared" si="633"/>
        <v>0.11391948825814323</v>
      </c>
      <c r="AA480" s="5">
        <f t="shared" si="634"/>
        <v>6.8668597101382942E-2</v>
      </c>
      <c r="AB480" s="5">
        <f t="shared" si="635"/>
        <v>2.0696091160394552E-2</v>
      </c>
      <c r="AC480" s="5">
        <f t="shared" si="636"/>
        <v>3.7344826698290813E-4</v>
      </c>
      <c r="AD480" s="5">
        <f t="shared" si="637"/>
        <v>2.7758082191042452E-4</v>
      </c>
      <c r="AE480" s="5">
        <f t="shared" si="638"/>
        <v>6.6168686790564176E-4</v>
      </c>
      <c r="AF480" s="5">
        <f t="shared" si="639"/>
        <v>7.8865230700279811E-4</v>
      </c>
      <c r="AG480" s="5">
        <f t="shared" si="640"/>
        <v>6.2665337287559251E-4</v>
      </c>
      <c r="AH480" s="5">
        <f t="shared" si="641"/>
        <v>6.7889262720092741E-2</v>
      </c>
      <c r="AI480" s="5">
        <f t="shared" si="642"/>
        <v>4.0922413719697737E-2</v>
      </c>
      <c r="AJ480" s="5">
        <f t="shared" si="643"/>
        <v>1.2333643624549718E-2</v>
      </c>
      <c r="AK480" s="5">
        <f t="shared" si="644"/>
        <v>2.4781654066864025E-3</v>
      </c>
      <c r="AL480" s="5">
        <f t="shared" si="645"/>
        <v>2.1464147661546449E-5</v>
      </c>
      <c r="AM480" s="5">
        <f t="shared" si="646"/>
        <v>3.3464134915432515E-5</v>
      </c>
      <c r="AN480" s="5">
        <f t="shared" si="647"/>
        <v>7.9770563639695006E-5</v>
      </c>
      <c r="AO480" s="5">
        <f t="shared" si="648"/>
        <v>9.5077055472605064E-5</v>
      </c>
      <c r="AP480" s="5">
        <f t="shared" si="649"/>
        <v>7.5547052821562825E-5</v>
      </c>
      <c r="AQ480" s="5">
        <f t="shared" si="650"/>
        <v>4.5021565626328925E-5</v>
      </c>
      <c r="AR480" s="5">
        <f t="shared" si="651"/>
        <v>3.2366381297175929E-2</v>
      </c>
      <c r="AS480" s="5">
        <f t="shared" si="652"/>
        <v>1.9509866405730072E-2</v>
      </c>
      <c r="AT480" s="5">
        <f t="shared" si="653"/>
        <v>5.8800964444339424E-3</v>
      </c>
      <c r="AU480" s="5">
        <f t="shared" si="654"/>
        <v>1.1814717564541197E-3</v>
      </c>
      <c r="AV480" s="5">
        <f t="shared" si="655"/>
        <v>1.7804242555665581E-4</v>
      </c>
      <c r="AW480" s="5">
        <f t="shared" si="656"/>
        <v>8.567110218481658E-7</v>
      </c>
      <c r="AX480" s="5">
        <f t="shared" si="657"/>
        <v>3.3619287226299712E-6</v>
      </c>
      <c r="AY480" s="5">
        <f t="shared" si="658"/>
        <v>8.0140409963801542E-6</v>
      </c>
      <c r="AZ480" s="5">
        <f t="shared" si="659"/>
        <v>9.5517868447579682E-6</v>
      </c>
      <c r="BA480" s="5">
        <f t="shared" si="660"/>
        <v>7.5897317361617217E-6</v>
      </c>
      <c r="BB480" s="5">
        <f t="shared" si="661"/>
        <v>4.5230302531180536E-6</v>
      </c>
      <c r="BC480" s="5">
        <f t="shared" si="662"/>
        <v>2.1563663519909428E-6</v>
      </c>
      <c r="BD480" s="5">
        <f t="shared" si="663"/>
        <v>1.2858963213291422E-2</v>
      </c>
      <c r="BE480" s="5">
        <f t="shared" si="664"/>
        <v>7.7511493207738655E-3</v>
      </c>
      <c r="BF480" s="5">
        <f t="shared" si="665"/>
        <v>2.3361259689596236E-3</v>
      </c>
      <c r="BG480" s="5">
        <f t="shared" si="666"/>
        <v>4.6939142545144284E-4</v>
      </c>
      <c r="BH480" s="5">
        <f t="shared" si="667"/>
        <v>7.0735155086304767E-5</v>
      </c>
      <c r="BI480" s="5">
        <f t="shared" si="668"/>
        <v>8.5275731831214426E-6</v>
      </c>
      <c r="BJ480" s="8">
        <f t="shared" si="669"/>
        <v>7.5622836180577399E-2</v>
      </c>
      <c r="BK480" s="8">
        <f t="shared" si="670"/>
        <v>0.15357672152261567</v>
      </c>
      <c r="BL480" s="8">
        <f t="shared" si="671"/>
        <v>0.64567690023872726</v>
      </c>
      <c r="BM480" s="8">
        <f t="shared" si="672"/>
        <v>0.56257741603414813</v>
      </c>
      <c r="BN480" s="8">
        <f t="shared" si="673"/>
        <v>0.42621137283594096</v>
      </c>
    </row>
    <row r="481" spans="1:66" x14ac:dyDescent="0.25">
      <c r="A481" t="s">
        <v>112</v>
      </c>
      <c r="B481" t="s">
        <v>130</v>
      </c>
      <c r="C481" t="s">
        <v>108</v>
      </c>
      <c r="D481" t="s">
        <v>512</v>
      </c>
      <c r="E481">
        <f>VLOOKUP(A481,home!$A$2:$E$405,3,FALSE)</f>
        <v>1.3270999999999999</v>
      </c>
      <c r="F481">
        <f>VLOOKUP(B481,home!$B$2:$E$405,3,FALSE)</f>
        <v>1.1303000000000001</v>
      </c>
      <c r="G481">
        <f>VLOOKUP(C481,away!$B$2:$E$405,4,FALSE)</f>
        <v>1.6577</v>
      </c>
      <c r="H481">
        <f>VLOOKUP(A481,away!$A$2:$E$405,3,FALSE)</f>
        <v>0.94389999999999996</v>
      </c>
      <c r="I481">
        <f>VLOOKUP(C481,away!$B$2:$E$405,3,FALSE)</f>
        <v>0.63570000000000004</v>
      </c>
      <c r="J481">
        <f>VLOOKUP(B481,home!$B$2:$E$405,4,FALSE)</f>
        <v>0.52969999999999995</v>
      </c>
      <c r="K481" s="3">
        <f t="shared" si="618"/>
        <v>2.4865850272010004</v>
      </c>
      <c r="L481" s="3">
        <f t="shared" si="619"/>
        <v>0.31783972073099998</v>
      </c>
      <c r="M481" s="5">
        <f t="shared" si="620"/>
        <v>6.054158783104268E-2</v>
      </c>
      <c r="N481" s="5">
        <f t="shared" si="621"/>
        <v>0.15054180582364501</v>
      </c>
      <c r="O481" s="5">
        <f t="shared" si="622"/>
        <v>1.9242521368829913E-2</v>
      </c>
      <c r="P481" s="5">
        <f t="shared" si="623"/>
        <v>4.7848165521327764E-2</v>
      </c>
      <c r="Q481" s="5">
        <f t="shared" si="624"/>
        <v>0.18716750016443809</v>
      </c>
      <c r="R481" s="5">
        <f t="shared" si="625"/>
        <v>3.0580188090145988E-3</v>
      </c>
      <c r="S481" s="5">
        <f t="shared" si="626"/>
        <v>9.4540258431348306E-3</v>
      </c>
      <c r="T481" s="5">
        <f t="shared" si="627"/>
        <v>5.9489265982184396E-2</v>
      </c>
      <c r="U481" s="5">
        <f t="shared" si="628"/>
        <v>7.6040237833947377E-3</v>
      </c>
      <c r="V481" s="5">
        <f t="shared" si="629"/>
        <v>8.3020579478477151E-4</v>
      </c>
      <c r="W481" s="5">
        <f t="shared" si="630"/>
        <v>0.15513596782917746</v>
      </c>
      <c r="X481" s="5">
        <f t="shared" si="631"/>
        <v>4.9308372690159169E-2</v>
      </c>
      <c r="Y481" s="5">
        <f t="shared" si="632"/>
        <v>7.8360797027701261E-3</v>
      </c>
      <c r="Z481" s="5">
        <f t="shared" si="633"/>
        <v>3.2398661474911512E-4</v>
      </c>
      <c r="AA481" s="5">
        <f t="shared" si="634"/>
        <v>8.0562026524868852E-4</v>
      </c>
      <c r="AB481" s="5">
        <f t="shared" si="635"/>
        <v>1.0016216445885438E-3</v>
      </c>
      <c r="AC481" s="5">
        <f t="shared" si="636"/>
        <v>4.1008819008520892E-5</v>
      </c>
      <c r="AD481" s="5">
        <f t="shared" si="637"/>
        <v>9.6439693696092205E-2</v>
      </c>
      <c r="AE481" s="5">
        <f t="shared" si="638"/>
        <v>3.0652365311749127E-2</v>
      </c>
      <c r="AF481" s="5">
        <f t="shared" si="639"/>
        <v>4.8712696152154655E-3</v>
      </c>
      <c r="AG481" s="5">
        <f t="shared" si="640"/>
        <v>5.160943247018298E-4</v>
      </c>
      <c r="AH481" s="5">
        <f t="shared" si="641"/>
        <v>2.5743953788110199E-5</v>
      </c>
      <c r="AI481" s="5">
        <f t="shared" si="642"/>
        <v>6.401453003046929E-5</v>
      </c>
      <c r="AJ481" s="5">
        <f t="shared" si="643"/>
        <v>7.9588785948536895E-5</v>
      </c>
      <c r="AK481" s="5">
        <f t="shared" si="644"/>
        <v>6.5968094490912385E-5</v>
      </c>
      <c r="AL481" s="5">
        <f t="shared" si="645"/>
        <v>1.296429003632948E-6</v>
      </c>
      <c r="AM481" s="5">
        <f t="shared" si="646"/>
        <v>4.7961099674510725E-2</v>
      </c>
      <c r="AN481" s="5">
        <f t="shared" si="647"/>
        <v>1.5243942526498144E-2</v>
      </c>
      <c r="AO481" s="5">
        <f t="shared" si="648"/>
        <v>2.4225652177307915E-3</v>
      </c>
      <c r="AP481" s="5">
        <f t="shared" si="649"/>
        <v>2.5666248408539634E-4</v>
      </c>
      <c r="AQ481" s="5">
        <f t="shared" si="650"/>
        <v>2.0394383065956768E-5</v>
      </c>
      <c r="AR481" s="5">
        <f t="shared" si="651"/>
        <v>1.6364902165049443E-6</v>
      </c>
      <c r="AS481" s="5">
        <f t="shared" si="652"/>
        <v>4.0692720695221183E-6</v>
      </c>
      <c r="AT481" s="5">
        <f t="shared" si="653"/>
        <v>5.0592954998404641E-6</v>
      </c>
      <c r="AU481" s="5">
        <f t="shared" si="654"/>
        <v>4.1934561460295662E-6</v>
      </c>
      <c r="AV481" s="5">
        <f t="shared" si="655"/>
        <v>2.6068463162352829E-6</v>
      </c>
      <c r="AW481" s="5">
        <f t="shared" si="656"/>
        <v>2.8461495906653646E-8</v>
      </c>
      <c r="AX481" s="5">
        <f t="shared" si="657"/>
        <v>1.9876558723122172E-2</v>
      </c>
      <c r="AY481" s="5">
        <f t="shared" si="658"/>
        <v>6.3175598736504726E-3</v>
      </c>
      <c r="AZ481" s="5">
        <f t="shared" si="659"/>
        <v>1.0039857329712186E-3</v>
      </c>
      <c r="BA481" s="5">
        <f t="shared" si="660"/>
        <v>1.0636884832849349E-4</v>
      </c>
      <c r="BB481" s="5">
        <f t="shared" si="661"/>
        <v>8.4520612618016141E-6</v>
      </c>
      <c r="BC481" s="5">
        <f t="shared" si="662"/>
        <v>5.3728015821046603E-7</v>
      </c>
      <c r="BD481" s="5">
        <f t="shared" si="663"/>
        <v>8.6690265565490775E-8</v>
      </c>
      <c r="BE481" s="5">
        <f t="shared" si="664"/>
        <v>2.1556271635922785E-7</v>
      </c>
      <c r="BF481" s="5">
        <f t="shared" si="665"/>
        <v>2.680075114608161E-7</v>
      </c>
      <c r="BG481" s="5">
        <f t="shared" si="666"/>
        <v>2.2214115505862192E-7</v>
      </c>
      <c r="BH481" s="5">
        <f t="shared" si="667"/>
        <v>1.3809321752347627E-7</v>
      </c>
      <c r="BI481" s="5">
        <f t="shared" si="668"/>
        <v>6.8676105410377387E-8</v>
      </c>
      <c r="BJ481" s="8">
        <f t="shared" si="669"/>
        <v>0.83517654194551627</v>
      </c>
      <c r="BK481" s="8">
        <f t="shared" si="670"/>
        <v>0.12503385011195267</v>
      </c>
      <c r="BL481" s="8">
        <f t="shared" si="671"/>
        <v>3.1965685766554029E-2</v>
      </c>
      <c r="BM481" s="8">
        <f t="shared" si="672"/>
        <v>0.51778293350831928</v>
      </c>
      <c r="BN481" s="8">
        <f t="shared" si="673"/>
        <v>0.46839959951829802</v>
      </c>
    </row>
    <row r="482" spans="1:66" x14ac:dyDescent="0.25">
      <c r="A482" t="s">
        <v>112</v>
      </c>
      <c r="B482" t="s">
        <v>110</v>
      </c>
      <c r="C482" t="s">
        <v>126</v>
      </c>
      <c r="D482" t="s">
        <v>512</v>
      </c>
      <c r="E482">
        <f>VLOOKUP(A482,home!$A$2:$E$405,3,FALSE)</f>
        <v>1.3270999999999999</v>
      </c>
      <c r="F482">
        <f>VLOOKUP(B482,home!$B$2:$E$405,3,FALSE)</f>
        <v>1.3187</v>
      </c>
      <c r="G482">
        <f>VLOOKUP(C482,away!$B$2:$E$405,4,FALSE)</f>
        <v>0.37680000000000002</v>
      </c>
      <c r="H482">
        <f>VLOOKUP(A482,away!$A$2:$E$405,3,FALSE)</f>
        <v>0.94389999999999996</v>
      </c>
      <c r="I482">
        <f>VLOOKUP(C482,away!$B$2:$E$405,3,FALSE)</f>
        <v>1.5891999999999999</v>
      </c>
      <c r="J482">
        <f>VLOOKUP(B482,home!$B$2:$E$405,4,FALSE)</f>
        <v>0.79459999999999997</v>
      </c>
      <c r="K482" s="3">
        <f t="shared" si="618"/>
        <v>0.65941762293600004</v>
      </c>
      <c r="L482" s="3">
        <f t="shared" si="619"/>
        <v>1.1919364562479999</v>
      </c>
      <c r="M482" s="5">
        <f t="shared" si="620"/>
        <v>0.15702439882429503</v>
      </c>
      <c r="N482" s="5">
        <f t="shared" si="621"/>
        <v>0.10354465581567106</v>
      </c>
      <c r="O482" s="5">
        <f t="shared" si="622"/>
        <v>0.18716310547910278</v>
      </c>
      <c r="P482" s="5">
        <f t="shared" si="623"/>
        <v>0.12341865011634978</v>
      </c>
      <c r="Q482" s="5">
        <f t="shared" si="624"/>
        <v>3.4139585402848033E-2</v>
      </c>
      <c r="R482" s="5">
        <f t="shared" si="625"/>
        <v>0.11154326434256621</v>
      </c>
      <c r="S482" s="5">
        <f t="shared" si="626"/>
        <v>2.4251268131881606E-2</v>
      </c>
      <c r="T482" s="5">
        <f t="shared" si="627"/>
        <v>4.0692216442846624E-2</v>
      </c>
      <c r="U482" s="5">
        <f t="shared" si="628"/>
        <v>7.3553594227296903E-2</v>
      </c>
      <c r="V482" s="5">
        <f t="shared" si="629"/>
        <v>2.1179007132767747E-3</v>
      </c>
      <c r="W482" s="5">
        <f t="shared" si="630"/>
        <v>7.504081418122208E-3</v>
      </c>
      <c r="X482" s="5">
        <f t="shared" si="631"/>
        <v>8.9443882129130476E-3</v>
      </c>
      <c r="Y482" s="5">
        <f t="shared" si="632"/>
        <v>5.330571194902981E-3</v>
      </c>
      <c r="Z482" s="5">
        <f t="shared" si="633"/>
        <v>4.4317494406270745E-2</v>
      </c>
      <c r="AA482" s="5">
        <f t="shared" si="634"/>
        <v>2.9223736815862527E-2</v>
      </c>
      <c r="AB482" s="5">
        <f t="shared" si="635"/>
        <v>9.6353235322116683E-3</v>
      </c>
      <c r="AC482" s="5">
        <f t="shared" si="636"/>
        <v>1.0403974202026672E-4</v>
      </c>
      <c r="AD482" s="5">
        <f t="shared" si="637"/>
        <v>1.2370808827640884E-3</v>
      </c>
      <c r="AE482" s="5">
        <f t="shared" si="638"/>
        <v>1.4745218034939746E-3</v>
      </c>
      <c r="AF482" s="5">
        <f t="shared" si="639"/>
        <v>8.7876814655850908E-4</v>
      </c>
      <c r="AG482" s="5">
        <f t="shared" si="640"/>
        <v>3.4914526349085737E-4</v>
      </c>
      <c r="AH482" s="5">
        <f t="shared" si="641"/>
        <v>1.3205909308100233E-2</v>
      </c>
      <c r="AI482" s="5">
        <f t="shared" si="642"/>
        <v>8.7082093246558523E-3</v>
      </c>
      <c r="AJ482" s="5">
        <f t="shared" si="643"/>
        <v>2.8711733464468355E-3</v>
      </c>
      <c r="AK482" s="5">
        <f t="shared" si="644"/>
        <v>6.3110076771705778E-4</v>
      </c>
      <c r="AL482" s="5">
        <f t="shared" si="645"/>
        <v>3.2709425069571829E-6</v>
      </c>
      <c r="AM482" s="5">
        <f t="shared" si="646"/>
        <v>1.6315058701837278E-4</v>
      </c>
      <c r="AN482" s="5">
        <f t="shared" si="647"/>
        <v>1.9446513252546014E-4</v>
      </c>
      <c r="AO482" s="5">
        <f t="shared" si="648"/>
        <v>1.1589504046309735E-4</v>
      </c>
      <c r="AP482" s="5">
        <f t="shared" si="649"/>
        <v>4.6046507942100923E-5</v>
      </c>
      <c r="AQ482" s="5">
        <f t="shared" si="650"/>
        <v>1.3721127874775796E-5</v>
      </c>
      <c r="AR482" s="5">
        <f t="shared" si="651"/>
        <v>3.1481209484458942E-3</v>
      </c>
      <c r="AS482" s="5">
        <f t="shared" si="652"/>
        <v>2.0759264325392172E-3</v>
      </c>
      <c r="AT482" s="5">
        <f t="shared" si="653"/>
        <v>6.8445123676751053E-4</v>
      </c>
      <c r="AU482" s="5">
        <f t="shared" si="654"/>
        <v>1.5044640252161244E-4</v>
      </c>
      <c r="AV482" s="5">
        <f t="shared" si="655"/>
        <v>2.4801752282518572E-5</v>
      </c>
      <c r="AW482" s="5">
        <f t="shared" si="656"/>
        <v>7.1414115654685569E-8</v>
      </c>
      <c r="AX482" s="5">
        <f t="shared" si="657"/>
        <v>1.7930728712044729E-5</v>
      </c>
      <c r="AY482" s="5">
        <f t="shared" si="658"/>
        <v>2.1372289238978852E-5</v>
      </c>
      <c r="AZ482" s="5">
        <f t="shared" si="659"/>
        <v>1.2737205348707861E-5</v>
      </c>
      <c r="BA482" s="5">
        <f t="shared" si="660"/>
        <v>5.0606464686139717E-6</v>
      </c>
      <c r="BB482" s="5">
        <f t="shared" si="661"/>
        <v>1.5079922545309237E-6</v>
      </c>
      <c r="BC482" s="5">
        <f t="shared" si="662"/>
        <v>3.5948618878300428E-7</v>
      </c>
      <c r="BD482" s="5">
        <f t="shared" si="663"/>
        <v>6.2539335452178164E-4</v>
      </c>
      <c r="BE482" s="5">
        <f t="shared" si="664"/>
        <v>4.1239539923872435E-4</v>
      </c>
      <c r="BF482" s="5">
        <f t="shared" si="665"/>
        <v>1.3597039693787115E-4</v>
      </c>
      <c r="BG482" s="5">
        <f t="shared" si="666"/>
        <v>2.9887091979478467E-5</v>
      </c>
      <c r="BH482" s="5">
        <f t="shared" si="667"/>
        <v>4.9270187873943202E-6</v>
      </c>
      <c r="BI482" s="5">
        <f t="shared" si="668"/>
        <v>6.4979260338891535E-7</v>
      </c>
      <c r="BJ482" s="8">
        <f t="shared" si="669"/>
        <v>0.20468726132764686</v>
      </c>
      <c r="BK482" s="8">
        <f t="shared" si="670"/>
        <v>0.30694090075956942</v>
      </c>
      <c r="BL482" s="8">
        <f t="shared" si="671"/>
        <v>0.44382838697058552</v>
      </c>
      <c r="BM482" s="8">
        <f t="shared" si="672"/>
        <v>0.28291908260811627</v>
      </c>
      <c r="BN482" s="8">
        <f t="shared" si="673"/>
        <v>0.71683365998083293</v>
      </c>
    </row>
    <row r="483" spans="1:66" x14ac:dyDescent="0.25">
      <c r="A483" t="s">
        <v>134</v>
      </c>
      <c r="B483" t="s">
        <v>300</v>
      </c>
      <c r="C483" t="s">
        <v>290</v>
      </c>
      <c r="D483" t="s">
        <v>512</v>
      </c>
      <c r="E483">
        <f>VLOOKUP(A483,home!$A$2:$E$405,3,FALSE)</f>
        <v>1.5832999999999999</v>
      </c>
      <c r="F483">
        <f>VLOOKUP(B483,home!$B$2:$E$405,3,FALSE)</f>
        <v>0.78949999999999998</v>
      </c>
      <c r="G483">
        <f>VLOOKUP(C483,away!$B$2:$E$405,4,FALSE)</f>
        <v>0.94740000000000002</v>
      </c>
      <c r="H483">
        <f>VLOOKUP(A483,away!$A$2:$E$405,3,FALSE)</f>
        <v>1.1943999999999999</v>
      </c>
      <c r="I483">
        <f>VLOOKUP(C483,away!$B$2:$E$405,3,FALSE)</f>
        <v>0.62790000000000001</v>
      </c>
      <c r="J483">
        <f>VLOOKUP(B483,home!$B$2:$E$405,4,FALSE)</f>
        <v>1.0466</v>
      </c>
      <c r="K483" s="3">
        <f t="shared" si="618"/>
        <v>1.18426454259</v>
      </c>
      <c r="L483" s="3">
        <f t="shared" si="619"/>
        <v>0.78491207121599993</v>
      </c>
      <c r="M483" s="5">
        <f t="shared" si="620"/>
        <v>0.13957173035151602</v>
      </c>
      <c r="N483" s="5">
        <f t="shared" si="621"/>
        <v>0.16528985140323293</v>
      </c>
      <c r="O483" s="5">
        <f t="shared" si="622"/>
        <v>0.10955153595340948</v>
      </c>
      <c r="P483" s="5">
        <f t="shared" si="623"/>
        <v>0.12973799961589641</v>
      </c>
      <c r="Q483" s="5">
        <f t="shared" si="624"/>
        <v>9.7873455133409379E-2</v>
      </c>
      <c r="R483" s="5">
        <f t="shared" si="625"/>
        <v>4.2994161495042364E-2</v>
      </c>
      <c r="S483" s="5">
        <f t="shared" si="626"/>
        <v>3.0149279696437315E-2</v>
      </c>
      <c r="T483" s="5">
        <f t="shared" si="627"/>
        <v>7.6822056385830603E-2</v>
      </c>
      <c r="U483" s="5">
        <f t="shared" si="628"/>
        <v>5.0916460996966929E-2</v>
      </c>
      <c r="V483" s="5">
        <f t="shared" si="629"/>
        <v>3.1138964473876054E-3</v>
      </c>
      <c r="W483" s="5">
        <f t="shared" si="630"/>
        <v>3.8636020858423326E-2</v>
      </c>
      <c r="X483" s="5">
        <f t="shared" si="631"/>
        <v>3.0325879155529627E-2</v>
      </c>
      <c r="Y483" s="5">
        <f t="shared" si="632"/>
        <v>1.1901574309706439E-2</v>
      </c>
      <c r="Z483" s="5">
        <f t="shared" si="633"/>
        <v>1.1248878783089632E-2</v>
      </c>
      <c r="AA483" s="5">
        <f t="shared" si="634"/>
        <v>1.3321648286705998E-2</v>
      </c>
      <c r="AB483" s="5">
        <f t="shared" si="635"/>
        <v>7.8881778574003691E-3</v>
      </c>
      <c r="AC483" s="5">
        <f t="shared" si="636"/>
        <v>1.8090639445647868E-4</v>
      </c>
      <c r="AD483" s="5">
        <f t="shared" si="637"/>
        <v>1.1438817392349596E-2</v>
      </c>
      <c r="AE483" s="5">
        <f t="shared" si="638"/>
        <v>8.9784658516907229E-3</v>
      </c>
      <c r="AF483" s="5">
        <f t="shared" si="639"/>
        <v>3.5236531139963465E-3</v>
      </c>
      <c r="AG483" s="5">
        <f t="shared" si="640"/>
        <v>9.2191928798452674E-4</v>
      </c>
      <c r="AH483" s="5">
        <f t="shared" si="641"/>
        <v>2.2073451861231493E-3</v>
      </c>
      <c r="AI483" s="5">
        <f t="shared" si="642"/>
        <v>2.6140806371823698E-3</v>
      </c>
      <c r="AJ483" s="5">
        <f t="shared" si="643"/>
        <v>1.5478815050430778E-3</v>
      </c>
      <c r="AK483" s="5">
        <f t="shared" si="644"/>
        <v>6.1103372751778731E-4</v>
      </c>
      <c r="AL483" s="5">
        <f t="shared" si="645"/>
        <v>6.7264147762291926E-6</v>
      </c>
      <c r="AM483" s="5">
        <f t="shared" si="646"/>
        <v>2.7093171693842867E-3</v>
      </c>
      <c r="AN483" s="5">
        <f t="shared" si="647"/>
        <v>2.1265757510024906E-3</v>
      </c>
      <c r="AO483" s="5">
        <f t="shared" si="648"/>
        <v>8.3458748865854269E-4</v>
      </c>
      <c r="AP483" s="5">
        <f t="shared" si="649"/>
        <v>2.1835926477797887E-4</v>
      </c>
      <c r="AQ483" s="5">
        <f t="shared" si="650"/>
        <v>4.2848205696521577E-5</v>
      </c>
      <c r="AR483" s="5">
        <f t="shared" si="651"/>
        <v>3.4651437638571765E-4</v>
      </c>
      <c r="AS483" s="5">
        <f t="shared" si="652"/>
        <v>4.1036468945129101E-4</v>
      </c>
      <c r="AT483" s="5">
        <f t="shared" si="653"/>
        <v>2.4299017562406033E-4</v>
      </c>
      <c r="AU483" s="5">
        <f t="shared" si="654"/>
        <v>9.5921549729763872E-5</v>
      </c>
      <c r="AV483" s="5">
        <f t="shared" si="655"/>
        <v>2.8399122553810677E-5</v>
      </c>
      <c r="AW483" s="5">
        <f t="shared" si="656"/>
        <v>1.7368042691440009E-7</v>
      </c>
      <c r="AX483" s="5">
        <f t="shared" si="657"/>
        <v>5.3475804305535223E-4</v>
      </c>
      <c r="AY483" s="5">
        <f t="shared" si="658"/>
        <v>4.1973804317399136E-4</v>
      </c>
      <c r="AZ483" s="5">
        <f t="shared" si="659"/>
        <v>1.6472872841792418E-4</v>
      </c>
      <c r="BA483" s="5">
        <f t="shared" si="660"/>
        <v>4.3099189137096943E-5</v>
      </c>
      <c r="BB483" s="5">
        <f t="shared" si="661"/>
        <v>8.45726845333222E-6</v>
      </c>
      <c r="BC483" s="5">
        <f t="shared" si="662"/>
        <v>1.327642419706946E-6</v>
      </c>
      <c r="BD483" s="5">
        <f t="shared" si="663"/>
        <v>4.5330552812505687E-5</v>
      </c>
      <c r="BE483" s="5">
        <f t="shared" si="664"/>
        <v>5.3683366391853883E-5</v>
      </c>
      <c r="BF483" s="5">
        <f t="shared" si="665"/>
        <v>3.1787653672370117E-5</v>
      </c>
      <c r="BG483" s="5">
        <f t="shared" si="666"/>
        <v>1.2548330378772912E-5</v>
      </c>
      <c r="BH483" s="5">
        <f t="shared" si="667"/>
        <v>3.7151356840714244E-6</v>
      </c>
      <c r="BI483" s="5">
        <f t="shared" si="668"/>
        <v>8.7994069231132669E-7</v>
      </c>
      <c r="BJ483" s="8">
        <f t="shared" si="669"/>
        <v>0.45281548968633073</v>
      </c>
      <c r="BK483" s="8">
        <f t="shared" si="670"/>
        <v>0.30318027696364408</v>
      </c>
      <c r="BL483" s="8">
        <f t="shared" si="671"/>
        <v>0.23292446053876809</v>
      </c>
      <c r="BM483" s="8">
        <f t="shared" si="672"/>
        <v>0.31473080765657879</v>
      </c>
      <c r="BN483" s="8">
        <f t="shared" si="673"/>
        <v>0.68501873395250656</v>
      </c>
    </row>
    <row r="484" spans="1:66" x14ac:dyDescent="0.25">
      <c r="A484" t="s">
        <v>134</v>
      </c>
      <c r="B484" t="s">
        <v>444</v>
      </c>
      <c r="C484" t="s">
        <v>360</v>
      </c>
      <c r="D484" t="s">
        <v>512</v>
      </c>
      <c r="E484">
        <f>VLOOKUP(A484,home!$A$2:$E$405,3,FALSE)</f>
        <v>1.5832999999999999</v>
      </c>
      <c r="F484">
        <f>VLOOKUP(B484,home!$B$2:$E$405,3,FALSE)</f>
        <v>0.88419999999999999</v>
      </c>
      <c r="G484">
        <f>VLOOKUP(C484,away!$B$2:$E$405,4,FALSE)</f>
        <v>0.50529999999999997</v>
      </c>
      <c r="H484">
        <f>VLOOKUP(A484,away!$A$2:$E$405,3,FALSE)</f>
        <v>1.1943999999999999</v>
      </c>
      <c r="I484">
        <f>VLOOKUP(C484,away!$B$2:$E$405,3,FALSE)</f>
        <v>0.66979999999999995</v>
      </c>
      <c r="J484">
        <f>VLOOKUP(B484,home!$B$2:$E$405,4,FALSE)</f>
        <v>0.16739999999999999</v>
      </c>
      <c r="K484" s="3">
        <f t="shared" si="618"/>
        <v>0.70739668545799994</v>
      </c>
      <c r="L484" s="3">
        <f t="shared" si="619"/>
        <v>0.13392152668799998</v>
      </c>
      <c r="M484" s="5">
        <f t="shared" si="620"/>
        <v>0.43114181229685389</v>
      </c>
      <c r="N484" s="5">
        <f t="shared" si="621"/>
        <v>0.3049882889811496</v>
      </c>
      <c r="O484" s="5">
        <f t="shared" si="622"/>
        <v>5.773916972182578E-2</v>
      </c>
      <c r="P484" s="5">
        <f t="shared" si="623"/>
        <v>4.0844497282316469E-2</v>
      </c>
      <c r="Q484" s="5">
        <f t="shared" si="624"/>
        <v>0.10787385236438593</v>
      </c>
      <c r="R484" s="5">
        <f t="shared" si="625"/>
        <v>3.8662588794222247E-3</v>
      </c>
      <c r="S484" s="5">
        <f t="shared" si="626"/>
        <v>9.6735743939890817E-4</v>
      </c>
      <c r="T484" s="5">
        <f t="shared" si="627"/>
        <v>1.4446630998354477E-2</v>
      </c>
      <c r="U484" s="5">
        <f t="shared" si="628"/>
        <v>2.734978716425843E-3</v>
      </c>
      <c r="V484" s="5">
        <f t="shared" si="629"/>
        <v>1.0182581120806276E-5</v>
      </c>
      <c r="W484" s="5">
        <f t="shared" si="630"/>
        <v>2.5436535203384077E-2</v>
      </c>
      <c r="X484" s="5">
        <f t="shared" si="631"/>
        <v>3.4064996280902511E-3</v>
      </c>
      <c r="Y484" s="5">
        <f t="shared" si="632"/>
        <v>2.2810181542797523E-4</v>
      </c>
      <c r="Z484" s="5">
        <f t="shared" si="633"/>
        <v>1.725917639010868E-4</v>
      </c>
      <c r="AA484" s="5">
        <f t="shared" si="634"/>
        <v>1.220908417209785E-4</v>
      </c>
      <c r="AB484" s="5">
        <f t="shared" si="635"/>
        <v>4.3183328379098737E-5</v>
      </c>
      <c r="AC484" s="5">
        <f t="shared" si="636"/>
        <v>6.0290836311501403E-8</v>
      </c>
      <c r="AD484" s="5">
        <f t="shared" si="637"/>
        <v>4.4984301731024069E-3</v>
      </c>
      <c r="AE484" s="5">
        <f t="shared" si="638"/>
        <v>6.024366364812383E-4</v>
      </c>
      <c r="AF484" s="5">
        <f t="shared" si="639"/>
        <v>4.0339617045175536E-5</v>
      </c>
      <c r="AG484" s="5">
        <f t="shared" si="640"/>
        <v>1.8007810335663913E-6</v>
      </c>
      <c r="AH484" s="5">
        <f t="shared" si="641"/>
        <v>5.7784381288520955E-6</v>
      </c>
      <c r="AI484" s="5">
        <f t="shared" si="642"/>
        <v>4.0876479794740997E-6</v>
      </c>
      <c r="AJ484" s="5">
        <f t="shared" si="643"/>
        <v>1.4457943159995343E-6</v>
      </c>
      <c r="AK484" s="5">
        <f t="shared" si="644"/>
        <v>3.4091670233069555E-7</v>
      </c>
      <c r="AL484" s="5">
        <f t="shared" si="645"/>
        <v>2.2846764842915947E-10</v>
      </c>
      <c r="AM484" s="5">
        <f t="shared" si="646"/>
        <v>6.3643491884338003E-4</v>
      </c>
      <c r="AN484" s="5">
        <f t="shared" si="647"/>
        <v>8.5232335969058793E-5</v>
      </c>
      <c r="AO484" s="5">
        <f t="shared" si="648"/>
        <v>5.7072222780804426E-6</v>
      </c>
      <c r="AP484" s="5">
        <f t="shared" si="649"/>
        <v>2.5477330687609933E-7</v>
      </c>
      <c r="AQ484" s="5">
        <f t="shared" si="650"/>
        <v>8.5299075540493854E-9</v>
      </c>
      <c r="AR484" s="5">
        <f t="shared" si="651"/>
        <v>1.5477145121760451E-7</v>
      </c>
      <c r="AS484" s="5">
        <f t="shared" si="652"/>
        <v>1.0948481159485797E-7</v>
      </c>
      <c r="AT484" s="5">
        <f t="shared" si="653"/>
        <v>3.8724596415098059E-8</v>
      </c>
      <c r="AU484" s="5">
        <f t="shared" si="654"/>
        <v>9.1312170499130382E-9</v>
      </c>
      <c r="AV484" s="5">
        <f t="shared" si="655"/>
        <v>1.6148481688265148E-9</v>
      </c>
      <c r="AW484" s="5">
        <f t="shared" si="656"/>
        <v>6.012230507720405E-13</v>
      </c>
      <c r="AX484" s="5">
        <f t="shared" si="657"/>
        <v>7.5035325349923017E-5</v>
      </c>
      <c r="AY484" s="5">
        <f t="shared" si="658"/>
        <v>1.0048845326392475E-5</v>
      </c>
      <c r="AZ484" s="5">
        <f t="shared" si="659"/>
        <v>6.7287835378102662E-7</v>
      </c>
      <c r="BA484" s="5">
        <f t="shared" si="660"/>
        <v>3.0037632137887755E-8</v>
      </c>
      <c r="BB484" s="5">
        <f t="shared" si="661"/>
        <v>1.0056713884996148E-9</v>
      </c>
      <c r="BC484" s="5">
        <f t="shared" si="662"/>
        <v>2.6936209538861836E-11</v>
      </c>
      <c r="BD484" s="5">
        <f t="shared" si="663"/>
        <v>3.4545381724631497E-9</v>
      </c>
      <c r="BE484" s="5">
        <f t="shared" si="664"/>
        <v>2.4437288529885691E-9</v>
      </c>
      <c r="BF484" s="5">
        <f t="shared" si="665"/>
        <v>8.6434284538109678E-10</v>
      </c>
      <c r="BG484" s="5">
        <f t="shared" si="666"/>
        <v>2.038110879739748E-10</v>
      </c>
      <c r="BH484" s="5">
        <f t="shared" si="667"/>
        <v>3.6043822023094645E-11</v>
      </c>
      <c r="BI484" s="5">
        <f t="shared" si="668"/>
        <v>5.0994560460750441E-12</v>
      </c>
      <c r="BJ484" s="8">
        <f t="shared" si="669"/>
        <v>0.4623363420980296</v>
      </c>
      <c r="BK484" s="8">
        <f t="shared" si="670"/>
        <v>0.47297395896432043</v>
      </c>
      <c r="BL484" s="8">
        <f t="shared" si="671"/>
        <v>6.4517655019389275E-2</v>
      </c>
      <c r="BM484" s="8">
        <f t="shared" si="672"/>
        <v>5.3536619474961175E-2</v>
      </c>
      <c r="BN484" s="8">
        <f t="shared" si="673"/>
        <v>0.94645387952595394</v>
      </c>
    </row>
    <row r="485" spans="1:66" s="10" customFormat="1" x14ac:dyDescent="0.25">
      <c r="A485" t="s">
        <v>134</v>
      </c>
      <c r="B485" t="s">
        <v>306</v>
      </c>
      <c r="C485" t="s">
        <v>136</v>
      </c>
      <c r="D485" t="s">
        <v>512</v>
      </c>
      <c r="E485">
        <f>VLOOKUP(A485,home!$A$2:$E$405,3,FALSE)</f>
        <v>1.5832999999999999</v>
      </c>
      <c r="F485">
        <f>VLOOKUP(B485,home!$B$2:$E$405,3,FALSE)</f>
        <v>1.4211</v>
      </c>
      <c r="G485">
        <f>VLOOKUP(C485,away!$B$2:$E$405,4,FALSE)</f>
        <v>0.63160000000000005</v>
      </c>
      <c r="H485">
        <f>VLOOKUP(A485,away!$A$2:$E$405,3,FALSE)</f>
        <v>1.1943999999999999</v>
      </c>
      <c r="I485">
        <f>VLOOKUP(C485,away!$B$2:$E$405,3,FALSE)</f>
        <v>1.5069999999999999</v>
      </c>
      <c r="J485">
        <f>VLOOKUP(B485,home!$B$2:$E$405,4,FALSE)</f>
        <v>0.62790000000000001</v>
      </c>
      <c r="K485" s="3">
        <f t="shared" si="618"/>
        <v>1.421117451108</v>
      </c>
      <c r="L485" s="3">
        <f t="shared" si="619"/>
        <v>1.1301953863199998</v>
      </c>
      <c r="M485" s="5">
        <f t="shared" si="620"/>
        <v>7.7979224726669391E-2</v>
      </c>
      <c r="N485" s="5">
        <f t="shared" si="621"/>
        <v>0.11081763708294236</v>
      </c>
      <c r="O485" s="5">
        <f t="shared" si="622"/>
        <v>8.8131760014892216E-2</v>
      </c>
      <c r="P485" s="5">
        <f t="shared" si="623"/>
        <v>0.12524558215402559</v>
      </c>
      <c r="Q485" s="5">
        <f t="shared" si="624"/>
        <v>7.8742438974561207E-2</v>
      </c>
      <c r="R485" s="5">
        <f t="shared" si="625"/>
        <v>4.9803054278546317E-2</v>
      </c>
      <c r="S485" s="5">
        <f t="shared" si="626"/>
        <v>5.0290496937115306E-2</v>
      </c>
      <c r="T485" s="5">
        <f t="shared" si="627"/>
        <v>8.8994341236633231E-2</v>
      </c>
      <c r="U485" s="5">
        <f t="shared" si="628"/>
        <v>7.0775989553721122E-2</v>
      </c>
      <c r="V485" s="5">
        <f t="shared" si="629"/>
        <v>8.9748442439952433E-3</v>
      </c>
      <c r="W485" s="5">
        <f t="shared" si="630"/>
        <v>3.7300751389851887E-2</v>
      </c>
      <c r="X485" s="5">
        <f t="shared" si="631"/>
        <v>4.2157137127079927E-2</v>
      </c>
      <c r="Y485" s="5">
        <f t="shared" si="632"/>
        <v>2.3822900940742658E-2</v>
      </c>
      <c r="Z485" s="5">
        <f t="shared" si="633"/>
        <v>1.8762394056752521E-2</v>
      </c>
      <c r="AA485" s="5">
        <f t="shared" si="634"/>
        <v>2.6663565618616037E-2</v>
      </c>
      <c r="AB485" s="5">
        <f t="shared" si="635"/>
        <v>1.8946029204689262E-2</v>
      </c>
      <c r="AC485" s="5">
        <f t="shared" si="636"/>
        <v>9.0092873776710528E-4</v>
      </c>
      <c r="AD485" s="5">
        <f t="shared" si="637"/>
        <v>1.3252187184889883E-2</v>
      </c>
      <c r="AE485" s="5">
        <f t="shared" si="638"/>
        <v>1.4977560815011575E-2</v>
      </c>
      <c r="AF485" s="5">
        <f t="shared" si="639"/>
        <v>8.4637850657266513E-3</v>
      </c>
      <c r="AG485" s="5">
        <f t="shared" si="640"/>
        <v>3.1885769440294586E-3</v>
      </c>
      <c r="AH485" s="5">
        <f t="shared" si="641"/>
        <v>5.3012927998148758E-3</v>
      </c>
      <c r="AI485" s="5">
        <f t="shared" si="642"/>
        <v>7.5337597112501101E-3</v>
      </c>
      <c r="AJ485" s="5">
        <f t="shared" si="643"/>
        <v>5.3531786990559495E-3</v>
      </c>
      <c r="AK485" s="5">
        <f t="shared" si="644"/>
        <v>2.53583188937601E-3</v>
      </c>
      <c r="AL485" s="5">
        <f t="shared" si="645"/>
        <v>5.7880721249254082E-5</v>
      </c>
      <c r="AM485" s="5">
        <f t="shared" si="646"/>
        <v>3.7665828947593604E-3</v>
      </c>
      <c r="AN485" s="5">
        <f t="shared" si="647"/>
        <v>4.2569746098488591E-3</v>
      </c>
      <c r="AO485" s="5">
        <f t="shared" si="648"/>
        <v>2.4056065318662817E-3</v>
      </c>
      <c r="AP485" s="5">
        <f t="shared" si="649"/>
        <v>9.0626846787217558E-4</v>
      </c>
      <c r="AQ485" s="5">
        <f t="shared" si="650"/>
        <v>2.5606511028910715E-4</v>
      </c>
      <c r="AR485" s="5">
        <f t="shared" si="651"/>
        <v>1.1982993327764398E-3</v>
      </c>
      <c r="AS485" s="5">
        <f t="shared" si="652"/>
        <v>1.7029240934596714E-3</v>
      </c>
      <c r="AT485" s="5">
        <f t="shared" si="653"/>
        <v>1.2100275735639049E-3</v>
      </c>
      <c r="AU485" s="5">
        <f t="shared" si="654"/>
        <v>5.7319710037117817E-4</v>
      </c>
      <c r="AV485" s="5">
        <f t="shared" si="655"/>
        <v>2.0364510056549638E-4</v>
      </c>
      <c r="AW485" s="5">
        <f t="shared" si="656"/>
        <v>2.582349000208341E-6</v>
      </c>
      <c r="AX485" s="5">
        <f t="shared" si="657"/>
        <v>8.9212611379790245E-4</v>
      </c>
      <c r="AY485" s="5">
        <f t="shared" si="658"/>
        <v>1.0082768178299806E-3</v>
      </c>
      <c r="AZ485" s="5">
        <f t="shared" si="659"/>
        <v>5.697749038224277E-4</v>
      </c>
      <c r="BA485" s="5">
        <f t="shared" si="660"/>
        <v>2.1465232251367643E-4</v>
      </c>
      <c r="BB485" s="5">
        <f t="shared" si="661"/>
        <v>6.0649766141957474E-5</v>
      </c>
      <c r="BC485" s="5">
        <f t="shared" si="662"/>
        <v>1.3709217175005436E-5</v>
      </c>
      <c r="BD485" s="5">
        <f t="shared" si="663"/>
        <v>2.2571872955571103E-4</v>
      </c>
      <c r="BE485" s="5">
        <f t="shared" si="664"/>
        <v>3.2077282561354811E-4</v>
      </c>
      <c r="BF485" s="5">
        <f t="shared" si="665"/>
        <v>2.2792793016031824E-4</v>
      </c>
      <c r="BG485" s="5">
        <f t="shared" si="666"/>
        <v>1.0797078638191789E-4</v>
      </c>
      <c r="BH485" s="5">
        <f t="shared" si="667"/>
        <v>3.8359792184299397E-5</v>
      </c>
      <c r="BI485" s="5">
        <f t="shared" si="668"/>
        <v>1.0902754018796822E-5</v>
      </c>
      <c r="BJ485" s="8">
        <f t="shared" si="669"/>
        <v>0.43606800351738556</v>
      </c>
      <c r="BK485" s="8">
        <f t="shared" si="670"/>
        <v>0.26445723433865187</v>
      </c>
      <c r="BL485" s="8">
        <f t="shared" si="671"/>
        <v>0.28086420778861315</v>
      </c>
      <c r="BM485" s="8">
        <f t="shared" si="672"/>
        <v>0.46842644800093619</v>
      </c>
      <c r="BN485" s="8">
        <f t="shared" si="673"/>
        <v>0.53071969723163714</v>
      </c>
    </row>
    <row r="486" spans="1:66" x14ac:dyDescent="0.25">
      <c r="A486" t="s">
        <v>134</v>
      </c>
      <c r="B486" t="s">
        <v>445</v>
      </c>
      <c r="C486" t="s">
        <v>310</v>
      </c>
      <c r="D486" t="s">
        <v>512</v>
      </c>
      <c r="E486">
        <f>VLOOKUP(A486,home!$A$2:$E$405,3,FALSE)</f>
        <v>1.5832999999999999</v>
      </c>
      <c r="F486">
        <f>VLOOKUP(B486,home!$B$2:$E$405,3,FALSE)</f>
        <v>0.78949999999999998</v>
      </c>
      <c r="G486">
        <f>VLOOKUP(C486,away!$B$2:$E$405,4,FALSE)</f>
        <v>1.2632000000000001</v>
      </c>
      <c r="H486">
        <f>VLOOKUP(A486,away!$A$2:$E$405,3,FALSE)</f>
        <v>1.1943999999999999</v>
      </c>
      <c r="I486">
        <f>VLOOKUP(C486,away!$B$2:$E$405,3,FALSE)</f>
        <v>0.41860000000000003</v>
      </c>
      <c r="J486">
        <f>VLOOKUP(B486,home!$B$2:$E$405,4,FALSE)</f>
        <v>0.62790000000000001</v>
      </c>
      <c r="K486" s="3">
        <f t="shared" si="618"/>
        <v>1.57901939012</v>
      </c>
      <c r="L486" s="3">
        <f t="shared" si="619"/>
        <v>0.31393482993600003</v>
      </c>
      <c r="M486" s="5">
        <f t="shared" si="620"/>
        <v>0.15062616805338733</v>
      </c>
      <c r="N486" s="5">
        <f t="shared" si="621"/>
        <v>0.23784164001577232</v>
      </c>
      <c r="O486" s="5">
        <f t="shared" si="622"/>
        <v>4.7286800451751508E-2</v>
      </c>
      <c r="P486" s="5">
        <f t="shared" si="623"/>
        <v>7.4666774810050823E-2</v>
      </c>
      <c r="Q486" s="5">
        <f t="shared" si="624"/>
        <v>0.18777828068142272</v>
      </c>
      <c r="R486" s="5">
        <f t="shared" si="625"/>
        <v>7.4224868290190885E-3</v>
      </c>
      <c r="S486" s="5">
        <f t="shared" si="626"/>
        <v>9.2532514977059187E-3</v>
      </c>
      <c r="T486" s="5">
        <f t="shared" si="627"/>
        <v>5.8950142611396916E-2</v>
      </c>
      <c r="U486" s="5">
        <f t="shared" si="628"/>
        <v>1.1720250625931456E-2</v>
      </c>
      <c r="V486" s="5">
        <f t="shared" si="629"/>
        <v>5.0965797183623036E-4</v>
      </c>
      <c r="W486" s="5">
        <f t="shared" si="630"/>
        <v>9.883518207978742E-2</v>
      </c>
      <c r="X486" s="5">
        <f t="shared" si="631"/>
        <v>3.1027806077911658E-2</v>
      </c>
      <c r="Y486" s="5">
        <f t="shared" si="632"/>
        <v>4.8703545121781917E-3</v>
      </c>
      <c r="Z486" s="5">
        <f t="shared" si="633"/>
        <v>7.7672571345676928E-4</v>
      </c>
      <c r="AA486" s="5">
        <f t="shared" si="634"/>
        <v>1.22646496235303E-3</v>
      </c>
      <c r="AB486" s="5">
        <f t="shared" si="635"/>
        <v>9.6830597842911511E-4</v>
      </c>
      <c r="AC486" s="5">
        <f t="shared" si="636"/>
        <v>1.5790133574165532E-5</v>
      </c>
      <c r="AD486" s="5">
        <f t="shared" si="637"/>
        <v>3.9015667232506296E-2</v>
      </c>
      <c r="AE486" s="5">
        <f t="shared" si="638"/>
        <v>1.2248376857476432E-2</v>
      </c>
      <c r="AF486" s="5">
        <f t="shared" si="639"/>
        <v>1.9225960528719509E-3</v>
      </c>
      <c r="AG486" s="5">
        <f t="shared" si="640"/>
        <v>2.011899549646603E-4</v>
      </c>
      <c r="AH486" s="5">
        <f t="shared" si="641"/>
        <v>6.0960313690242279E-5</v>
      </c>
      <c r="AI486" s="5">
        <f t="shared" si="642"/>
        <v>9.6257517344690264E-5</v>
      </c>
      <c r="AJ486" s="5">
        <f t="shared" si="643"/>
        <v>7.5996243166039071E-5</v>
      </c>
      <c r="AK486" s="5">
        <f t="shared" si="644"/>
        <v>3.9999847178483413E-5</v>
      </c>
      <c r="AL486" s="5">
        <f t="shared" si="645"/>
        <v>3.130925689844172E-7</v>
      </c>
      <c r="AM486" s="5">
        <f t="shared" si="646"/>
        <v>1.2321299015719381E-2</v>
      </c>
      <c r="AN486" s="5">
        <f t="shared" si="647"/>
        <v>3.8680849110904682E-3</v>
      </c>
      <c r="AO486" s="5">
        <f t="shared" si="648"/>
        <v>6.071632893705969E-4</v>
      </c>
      <c r="AP486" s="5">
        <f t="shared" si="649"/>
        <v>6.3536567997313581E-5</v>
      </c>
      <c r="AQ486" s="5">
        <f t="shared" si="650"/>
        <v>4.9865854172384336E-6</v>
      </c>
      <c r="AR486" s="5">
        <f t="shared" si="651"/>
        <v>3.8275131422382854E-6</v>
      </c>
      <c r="AS486" s="5">
        <f t="shared" si="652"/>
        <v>6.0437174675333836E-6</v>
      </c>
      <c r="AT486" s="5">
        <f t="shared" si="653"/>
        <v>4.7715735348210774E-6</v>
      </c>
      <c r="AU486" s="5">
        <f t="shared" si="654"/>
        <v>2.5114690442886366E-6</v>
      </c>
      <c r="AV486" s="5">
        <f t="shared" si="655"/>
        <v>9.9141457965447631E-7</v>
      </c>
      <c r="AW486" s="5">
        <f t="shared" si="656"/>
        <v>4.3111906054091938E-9</v>
      </c>
      <c r="AX486" s="5">
        <f t="shared" si="657"/>
        <v>3.2425950095478998E-3</v>
      </c>
      <c r="AY486" s="5">
        <f t="shared" si="658"/>
        <v>1.0179635128737424E-3</v>
      </c>
      <c r="AZ486" s="5">
        <f t="shared" si="659"/>
        <v>1.5978710114753571E-4</v>
      </c>
      <c r="BA486" s="5">
        <f t="shared" si="660"/>
        <v>1.6720912141572688E-5</v>
      </c>
      <c r="BB486" s="5">
        <f t="shared" si="661"/>
        <v>1.3123191773848546E-6</v>
      </c>
      <c r="BC486" s="5">
        <f t="shared" si="662"/>
        <v>8.2396539554813187E-8</v>
      </c>
      <c r="BD486" s="5">
        <f t="shared" si="663"/>
        <v>2.0026494789773014E-7</v>
      </c>
      <c r="BE486" s="5">
        <f t="shared" si="664"/>
        <v>3.1622223589188743E-7</v>
      </c>
      <c r="BF486" s="5">
        <f t="shared" si="665"/>
        <v>2.4966052103019546E-7</v>
      </c>
      <c r="BG486" s="5">
        <f t="shared" si="666"/>
        <v>1.3140626788471355E-7</v>
      </c>
      <c r="BH486" s="5">
        <f t="shared" si="667"/>
        <v>5.1873261243316472E-8</v>
      </c>
      <c r="BI486" s="5">
        <f t="shared" si="668"/>
        <v>1.6381777066391388E-8</v>
      </c>
      <c r="BJ486" s="8">
        <f t="shared" si="669"/>
        <v>0.69399476769731139</v>
      </c>
      <c r="BK486" s="8">
        <f t="shared" si="670"/>
        <v>0.2360899190719972</v>
      </c>
      <c r="BL486" s="8">
        <f t="shared" si="671"/>
        <v>6.8916634265643179E-2</v>
      </c>
      <c r="BM486" s="8">
        <f t="shared" si="672"/>
        <v>0.29313793670532157</v>
      </c>
      <c r="BN486" s="8">
        <f t="shared" si="673"/>
        <v>0.70562215084140378</v>
      </c>
    </row>
    <row r="487" spans="1:66" x14ac:dyDescent="0.25">
      <c r="A487" t="s">
        <v>134</v>
      </c>
      <c r="B487" t="s">
        <v>483</v>
      </c>
      <c r="C487" t="s">
        <v>338</v>
      </c>
      <c r="D487" t="s">
        <v>512</v>
      </c>
      <c r="E487">
        <f>VLOOKUP(A487,home!$A$2:$E$405,3,FALSE)</f>
        <v>1.5832999999999999</v>
      </c>
      <c r="F487">
        <f>VLOOKUP(B487,home!$B$2:$E$405,3,FALSE)</f>
        <v>1.0105</v>
      </c>
      <c r="G487">
        <f>VLOOKUP(C487,away!$B$2:$E$405,4,FALSE)</f>
        <v>0.88419999999999999</v>
      </c>
      <c r="H487">
        <f>VLOOKUP(A487,away!$A$2:$E$405,3,FALSE)</f>
        <v>1.1943999999999999</v>
      </c>
      <c r="I487">
        <f>VLOOKUP(C487,away!$B$2:$E$405,3,FALSE)</f>
        <v>2.1768000000000001</v>
      </c>
      <c r="J487">
        <f>VLOOKUP(B487,home!$B$2:$E$405,4,FALSE)</f>
        <v>1.0046999999999999</v>
      </c>
      <c r="K487" s="3">
        <f t="shared" si="618"/>
        <v>1.4146533755299999</v>
      </c>
      <c r="L487" s="3">
        <f t="shared" si="619"/>
        <v>2.6121897786239998</v>
      </c>
      <c r="M487" s="5">
        <f t="shared" si="620"/>
        <v>1.783052943321374E-2</v>
      </c>
      <c r="N487" s="5">
        <f t="shared" si="621"/>
        <v>2.5224018650182839E-2</v>
      </c>
      <c r="O487" s="5">
        <f t="shared" si="622"/>
        <v>4.657672673289532E-2</v>
      </c>
      <c r="P487" s="5">
        <f t="shared" si="623"/>
        <v>6.5889923693828761E-2</v>
      </c>
      <c r="Q487" s="5">
        <f t="shared" si="624"/>
        <v>1.7841621563956415E-2</v>
      </c>
      <c r="R487" s="5">
        <f t="shared" si="625"/>
        <v>6.0833624746716192E-2</v>
      </c>
      <c r="S487" s="5">
        <f t="shared" si="626"/>
        <v>6.0871468520327557E-2</v>
      </c>
      <c r="T487" s="5">
        <f t="shared" si="627"/>
        <v>4.6605701483444492E-2</v>
      </c>
      <c r="U487" s="5">
        <f t="shared" si="628"/>
        <v>8.6058492593667407E-2</v>
      </c>
      <c r="V487" s="5">
        <f t="shared" si="629"/>
        <v>2.4993440049355584E-2</v>
      </c>
      <c r="W487" s="5">
        <f t="shared" si="630"/>
        <v>8.4132367234599249E-3</v>
      </c>
      <c r="X487" s="5">
        <f t="shared" si="631"/>
        <v>2.197697097416609E-2</v>
      </c>
      <c r="Y487" s="5">
        <f t="shared" si="632"/>
        <v>2.8704009471916501E-2</v>
      </c>
      <c r="Z487" s="5">
        <f t="shared" si="633"/>
        <v>5.2969657586673345E-2</v>
      </c>
      <c r="AA487" s="5">
        <f t="shared" si="634"/>
        <v>7.4933704905655735E-2</v>
      </c>
      <c r="AB487" s="5">
        <f t="shared" si="635"/>
        <v>5.3002609292877402E-2</v>
      </c>
      <c r="AC487" s="5">
        <f t="shared" si="636"/>
        <v>5.772458495507159E-3</v>
      </c>
      <c r="AD487" s="5">
        <f t="shared" si="637"/>
        <v>2.9754534324938839E-3</v>
      </c>
      <c r="AE487" s="5">
        <f t="shared" si="638"/>
        <v>7.7724490431322199E-3</v>
      </c>
      <c r="AF487" s="5">
        <f t="shared" si="639"/>
        <v>1.0151555972672938E-2</v>
      </c>
      <c r="AG487" s="5">
        <f t="shared" si="640"/>
        <v>8.8392635829818884E-3</v>
      </c>
      <c r="AH487" s="5">
        <f t="shared" si="641"/>
        <v>3.4591699531280322E-2</v>
      </c>
      <c r="AI487" s="5">
        <f t="shared" si="642"/>
        <v>4.8935264507245231E-2</v>
      </c>
      <c r="AJ487" s="5">
        <f t="shared" si="643"/>
        <v>3.4613218558813934E-2</v>
      </c>
      <c r="AK487" s="5">
        <f t="shared" si="644"/>
        <v>1.632190215739459E-2</v>
      </c>
      <c r="AL487" s="5">
        <f t="shared" si="645"/>
        <v>8.532485840521836E-4</v>
      </c>
      <c r="AM487" s="5">
        <f t="shared" si="646"/>
        <v>8.4184704840195926E-4</v>
      </c>
      <c r="AN487" s="5">
        <f t="shared" si="647"/>
        <v>2.1990642550003816E-3</v>
      </c>
      <c r="AO487" s="5">
        <f t="shared" si="648"/>
        <v>2.8721865847246997E-3</v>
      </c>
      <c r="AP487" s="5">
        <f t="shared" si="649"/>
        <v>2.5008988129729451E-3</v>
      </c>
      <c r="AQ487" s="5">
        <f t="shared" si="650"/>
        <v>1.6332055791552049E-3</v>
      </c>
      <c r="AR487" s="5">
        <f t="shared" si="651"/>
        <v>1.807201678816862E-2</v>
      </c>
      <c r="AS487" s="5">
        <f t="shared" si="652"/>
        <v>2.5565639552017568E-2</v>
      </c>
      <c r="AT487" s="5">
        <f t="shared" si="653"/>
        <v>1.8083259144922467E-2</v>
      </c>
      <c r="AU487" s="5">
        <f t="shared" si="654"/>
        <v>8.5271811966494346E-3</v>
      </c>
      <c r="AV487" s="5">
        <f t="shared" si="655"/>
        <v>3.0157514158990159E-3</v>
      </c>
      <c r="AW487" s="5">
        <f t="shared" si="656"/>
        <v>8.7584618258323545E-5</v>
      </c>
      <c r="AX487" s="5">
        <f t="shared" si="657"/>
        <v>1.9848696145029996E-4</v>
      </c>
      <c r="AY487" s="5">
        <f t="shared" si="658"/>
        <v>5.1848561189060953E-4</v>
      </c>
      <c r="AZ487" s="5">
        <f t="shared" si="659"/>
        <v>6.7719140787213033E-4</v>
      </c>
      <c r="BA487" s="5">
        <f t="shared" si="660"/>
        <v>5.8965082460519158E-4</v>
      </c>
      <c r="BB487" s="5">
        <f t="shared" si="661"/>
        <v>3.8506996424772348E-4</v>
      </c>
      <c r="BC487" s="5">
        <f t="shared" si="662"/>
        <v>2.0117516493260254E-4</v>
      </c>
      <c r="BD487" s="5">
        <f t="shared" si="663"/>
        <v>7.867922922195892E-3</v>
      </c>
      <c r="BE487" s="5">
        <f t="shared" si="664"/>
        <v>1.1130383720294283E-2</v>
      </c>
      <c r="BF487" s="5">
        <f t="shared" si="665"/>
        <v>7.8728174504292328E-3</v>
      </c>
      <c r="BG487" s="5">
        <f t="shared" si="666"/>
        <v>3.7124359270604007E-3</v>
      </c>
      <c r="BH487" s="5">
        <f t="shared" si="667"/>
        <v>1.3129525039137096E-3</v>
      </c>
      <c r="BI487" s="5">
        <f t="shared" si="668"/>
        <v>3.7147453831441881E-4</v>
      </c>
      <c r="BJ487" s="8">
        <f t="shared" si="669"/>
        <v>0.19112154311366092</v>
      </c>
      <c r="BK487" s="8">
        <f t="shared" si="670"/>
        <v>0.17672955438817561</v>
      </c>
      <c r="BL487" s="8">
        <f t="shared" si="671"/>
        <v>0.56139907818641122</v>
      </c>
      <c r="BM487" s="8">
        <f t="shared" si="672"/>
        <v>0.74759248746049545</v>
      </c>
      <c r="BN487" s="8">
        <f t="shared" si="673"/>
        <v>0.23419644482079327</v>
      </c>
    </row>
    <row r="488" spans="1:66" x14ac:dyDescent="0.25">
      <c r="A488" t="s">
        <v>134</v>
      </c>
      <c r="B488" t="s">
        <v>324</v>
      </c>
      <c r="C488" t="s">
        <v>123</v>
      </c>
      <c r="D488" t="s">
        <v>512</v>
      </c>
      <c r="E488">
        <f>VLOOKUP(A488,home!$A$2:$E$405,3,FALSE)</f>
        <v>1.5832999999999999</v>
      </c>
      <c r="F488">
        <f>VLOOKUP(B488,home!$B$2:$E$405,3,FALSE)</f>
        <v>0.47370000000000001</v>
      </c>
      <c r="G488">
        <f>VLOOKUP(C488,away!$B$2:$E$405,4,FALSE)</f>
        <v>0.94740000000000002</v>
      </c>
      <c r="H488">
        <f>VLOOKUP(A488,away!$A$2:$E$405,3,FALSE)</f>
        <v>1.1943999999999999</v>
      </c>
      <c r="I488">
        <f>VLOOKUP(C488,away!$B$2:$E$405,3,FALSE)</f>
        <v>0.83720000000000006</v>
      </c>
      <c r="J488">
        <f>VLOOKUP(B488,home!$B$2:$E$405,4,FALSE)</f>
        <v>1.0466</v>
      </c>
      <c r="K488" s="3">
        <f t="shared" si="618"/>
        <v>0.71055872555400001</v>
      </c>
      <c r="L488" s="3">
        <f t="shared" si="619"/>
        <v>1.0465494282879999</v>
      </c>
      <c r="M488" s="5">
        <f t="shared" si="620"/>
        <v>0.17254311118162821</v>
      </c>
      <c r="N488" s="5">
        <f t="shared" si="621"/>
        <v>0.12260201318433987</v>
      </c>
      <c r="O488" s="5">
        <f t="shared" si="622"/>
        <v>0.18057489436216578</v>
      </c>
      <c r="P488" s="5">
        <f t="shared" si="623"/>
        <v>0.12830906680502871</v>
      </c>
      <c r="Q488" s="5">
        <f t="shared" si="624"/>
        <v>4.3557965119309629E-2</v>
      </c>
      <c r="R488" s="5">
        <f t="shared" si="625"/>
        <v>9.4490276228945291E-2</v>
      </c>
      <c r="S488" s="5">
        <f t="shared" si="626"/>
        <v>2.3853772705893846E-2</v>
      </c>
      <c r="T488" s="5">
        <f t="shared" si="627"/>
        <v>4.5585563493002121E-2</v>
      </c>
      <c r="U488" s="5">
        <f t="shared" si="628"/>
        <v>6.7140890254484789E-2</v>
      </c>
      <c r="V488" s="5">
        <f t="shared" si="629"/>
        <v>1.970944018127281E-3</v>
      </c>
      <c r="W488" s="5">
        <f t="shared" si="630"/>
        <v>1.0316830727634079E-2</v>
      </c>
      <c r="X488" s="5">
        <f t="shared" si="631"/>
        <v>1.0797073299749514E-2</v>
      </c>
      <c r="Y488" s="5">
        <f t="shared" si="632"/>
        <v>5.6498354445182405E-3</v>
      </c>
      <c r="Z488" s="5">
        <f t="shared" si="633"/>
        <v>3.2962914855392628E-2</v>
      </c>
      <c r="AA488" s="5">
        <f t="shared" si="634"/>
        <v>2.34220867701928E-2</v>
      </c>
      <c r="AB488" s="5">
        <f t="shared" si="635"/>
        <v>8.3213840626217006E-3</v>
      </c>
      <c r="AC488" s="5">
        <f t="shared" si="636"/>
        <v>9.1603913494067035E-5</v>
      </c>
      <c r="AD488" s="5">
        <f t="shared" si="637"/>
        <v>1.8326785233960042E-3</v>
      </c>
      <c r="AE488" s="5">
        <f t="shared" si="638"/>
        <v>1.9179886608957837E-3</v>
      </c>
      <c r="AF488" s="5">
        <f t="shared" si="639"/>
        <v>1.0036349682616744E-3</v>
      </c>
      <c r="AG488" s="5">
        <f t="shared" si="640"/>
        <v>3.5011786741470012E-4</v>
      </c>
      <c r="AH488" s="5">
        <f t="shared" si="641"/>
        <v>8.624329924154293E-3</v>
      </c>
      <c r="AI488" s="5">
        <f t="shared" si="642"/>
        <v>6.1280928796643005E-3</v>
      </c>
      <c r="AJ488" s="5">
        <f t="shared" si="643"/>
        <v>2.1771849333254035E-3</v>
      </c>
      <c r="AK488" s="5">
        <f t="shared" si="644"/>
        <v>5.1567258383968982E-4</v>
      </c>
      <c r="AL488" s="5">
        <f t="shared" si="645"/>
        <v>2.7247944181880058E-6</v>
      </c>
      <c r="AM488" s="5">
        <f t="shared" si="646"/>
        <v>2.6044514318689034E-4</v>
      </c>
      <c r="AN488" s="5">
        <f t="shared" si="647"/>
        <v>2.7256871570262634E-4</v>
      </c>
      <c r="AO488" s="5">
        <f t="shared" si="648"/>
        <v>1.4262831679388898E-4</v>
      </c>
      <c r="AP488" s="5">
        <f t="shared" si="649"/>
        <v>4.9755861132774748E-5</v>
      </c>
      <c r="AQ488" s="5">
        <f t="shared" si="650"/>
        <v>1.3017992005620632E-5</v>
      </c>
      <c r="AR488" s="5">
        <f t="shared" si="651"/>
        <v>1.8051575102981535E-3</v>
      </c>
      <c r="AS488" s="5">
        <f t="shared" si="652"/>
        <v>1.2826704199416876E-3</v>
      </c>
      <c r="AT488" s="5">
        <f t="shared" si="653"/>
        <v>4.5570632944978977E-4</v>
      </c>
      <c r="AU488" s="5">
        <f t="shared" si="654"/>
        <v>1.0793536956024465E-4</v>
      </c>
      <c r="AV488" s="5">
        <f t="shared" si="655"/>
        <v>1.9173604659231858E-5</v>
      </c>
      <c r="AW488" s="5">
        <f t="shared" si="656"/>
        <v>5.6284778569086847E-8</v>
      </c>
      <c r="AX488" s="5">
        <f t="shared" si="657"/>
        <v>3.0843594836600965E-5</v>
      </c>
      <c r="AY488" s="5">
        <f t="shared" si="658"/>
        <v>3.2279346542591444E-5</v>
      </c>
      <c r="AZ488" s="5">
        <f t="shared" si="659"/>
        <v>1.6890965834829648E-5</v>
      </c>
      <c r="BA488" s="5">
        <f t="shared" si="660"/>
        <v>5.8924102125577033E-6</v>
      </c>
      <c r="BB488" s="5">
        <f t="shared" si="661"/>
        <v>1.5416746347976591E-6</v>
      </c>
      <c r="BC488" s="5">
        <f t="shared" si="662"/>
        <v>3.226877415307203E-7</v>
      </c>
      <c r="BD488" s="5">
        <f t="shared" si="663"/>
        <v>3.1486442672872022E-4</v>
      </c>
      <c r="BE488" s="5">
        <f t="shared" si="664"/>
        <v>2.2372966577865024E-4</v>
      </c>
      <c r="BF488" s="5">
        <f t="shared" si="665"/>
        <v>7.9486533092150045E-5</v>
      </c>
      <c r="BG488" s="5">
        <f t="shared" si="666"/>
        <v>1.8826616550887997E-5</v>
      </c>
      <c r="BH488" s="5">
        <f t="shared" si="667"/>
        <v>3.3443541657232041E-6</v>
      </c>
      <c r="BI488" s="5">
        <f t="shared" si="668"/>
        <v>4.752720067594983E-7</v>
      </c>
      <c r="BJ488" s="8">
        <f t="shared" si="669"/>
        <v>0.24443988799714633</v>
      </c>
      <c r="BK488" s="8">
        <f t="shared" si="670"/>
        <v>0.32680350276513292</v>
      </c>
      <c r="BL488" s="8">
        <f t="shared" si="671"/>
        <v>0.39570618210162606</v>
      </c>
      <c r="BM488" s="8">
        <f t="shared" si="672"/>
        <v>0.2578029377761164</v>
      </c>
      <c r="BN488" s="8">
        <f t="shared" si="673"/>
        <v>0.74207732688141759</v>
      </c>
    </row>
    <row r="489" spans="1:66" x14ac:dyDescent="0.25">
      <c r="A489" t="s">
        <v>134</v>
      </c>
      <c r="B489" t="s">
        <v>135</v>
      </c>
      <c r="C489" t="s">
        <v>292</v>
      </c>
      <c r="D489" t="s">
        <v>512</v>
      </c>
      <c r="E489">
        <f>VLOOKUP(A489,home!$A$2:$E$405,3,FALSE)</f>
        <v>1.5832999999999999</v>
      </c>
      <c r="F489">
        <f>VLOOKUP(B489,home!$B$2:$E$405,3,FALSE)</f>
        <v>0.88419999999999999</v>
      </c>
      <c r="G489">
        <f>VLOOKUP(C489,away!$B$2:$E$405,4,FALSE)</f>
        <v>1.5158</v>
      </c>
      <c r="H489">
        <f>VLOOKUP(A489,away!$A$2:$E$405,3,FALSE)</f>
        <v>1.1943999999999999</v>
      </c>
      <c r="I489">
        <f>VLOOKUP(C489,away!$B$2:$E$405,3,FALSE)</f>
        <v>0.50229999999999997</v>
      </c>
      <c r="J489">
        <f>VLOOKUP(B489,home!$B$2:$E$405,4,FALSE)</f>
        <v>0.66979999999999995</v>
      </c>
      <c r="K489" s="3">
        <f t="shared" si="618"/>
        <v>2.1220500609879998</v>
      </c>
      <c r="L489" s="3">
        <f t="shared" si="619"/>
        <v>0.40184458097599995</v>
      </c>
      <c r="M489" s="5">
        <f t="shared" si="620"/>
        <v>8.0146854812412613E-2</v>
      </c>
      <c r="N489" s="5">
        <f t="shared" si="621"/>
        <v>0.17007563814267651</v>
      </c>
      <c r="O489" s="5">
        <f t="shared" si="622"/>
        <v>3.2206579288638244E-2</v>
      </c>
      <c r="P489" s="5">
        <f t="shared" si="623"/>
        <v>6.8343973543669639E-2</v>
      </c>
      <c r="Q489" s="5">
        <f t="shared" si="624"/>
        <v>0.1804545091466199</v>
      </c>
      <c r="R489" s="5">
        <f t="shared" si="625"/>
        <v>6.4710196794565775E-3</v>
      </c>
      <c r="S489" s="5">
        <f t="shared" si="626"/>
        <v>1.4569812909908535E-2</v>
      </c>
      <c r="T489" s="5">
        <f t="shared" si="627"/>
        <v>7.2514666613253217E-2</v>
      </c>
      <c r="U489" s="5">
        <f t="shared" si="628"/>
        <v>1.3731827705445374E-2</v>
      </c>
      <c r="V489" s="5">
        <f t="shared" si="629"/>
        <v>1.3804643854246259E-3</v>
      </c>
      <c r="W489" s="5">
        <f t="shared" si="630"/>
        <v>0.1276445007133814</v>
      </c>
      <c r="X489" s="5">
        <f t="shared" si="631"/>
        <v>5.1293250903059473E-2</v>
      </c>
      <c r="Y489" s="5">
        <f t="shared" si="632"/>
        <v>1.0305957458018381E-2</v>
      </c>
      <c r="Z489" s="5">
        <f t="shared" si="633"/>
        <v>8.6678139719289246E-4</v>
      </c>
      <c r="AA489" s="5">
        <f t="shared" si="634"/>
        <v>1.8393535167764408E-3</v>
      </c>
      <c r="AB489" s="5">
        <f t="shared" si="635"/>
        <v>1.9516001212269698E-3</v>
      </c>
      <c r="AC489" s="5">
        <f t="shared" si="636"/>
        <v>7.3573084726984131E-5</v>
      </c>
      <c r="AD489" s="5">
        <f t="shared" si="637"/>
        <v>6.7717005130903465E-2</v>
      </c>
      <c r="AE489" s="5">
        <f t="shared" si="638"/>
        <v>2.721171155177754E-2</v>
      </c>
      <c r="AF489" s="5">
        <f t="shared" si="639"/>
        <v>5.4674394130819117E-3</v>
      </c>
      <c r="AG489" s="5">
        <f t="shared" si="640"/>
        <v>7.3235363332052248E-4</v>
      </c>
      <c r="AH489" s="5">
        <f t="shared" si="641"/>
        <v>8.7077851838192425E-5</v>
      </c>
      <c r="AI489" s="5">
        <f t="shared" si="642"/>
        <v>1.8478356080394023E-4</v>
      </c>
      <c r="AJ489" s="5">
        <f t="shared" si="643"/>
        <v>1.9605998323679063E-4</v>
      </c>
      <c r="AK489" s="5">
        <f t="shared" si="644"/>
        <v>1.3868303312831255E-4</v>
      </c>
      <c r="AL489" s="5">
        <f t="shared" si="645"/>
        <v>2.5095317678409644E-6</v>
      </c>
      <c r="AM489" s="5">
        <f t="shared" si="646"/>
        <v>2.8739774973591686E-2</v>
      </c>
      <c r="AN489" s="5">
        <f t="shared" si="647"/>
        <v>1.1548922831607479E-2</v>
      </c>
      <c r="AO489" s="5">
        <f t="shared" si="648"/>
        <v>2.3204360279957333E-3</v>
      </c>
      <c r="AP489" s="5">
        <f t="shared" si="649"/>
        <v>3.1081821445051966E-4</v>
      </c>
      <c r="AQ489" s="5">
        <f t="shared" si="650"/>
        <v>3.1225153786394392E-5</v>
      </c>
      <c r="AR489" s="5">
        <f t="shared" si="651"/>
        <v>6.9983525768417328E-6</v>
      </c>
      <c r="AS489" s="5">
        <f t="shared" si="652"/>
        <v>1.4850854512502522E-5</v>
      </c>
      <c r="AT489" s="5">
        <f t="shared" si="653"/>
        <v>1.575712836198995E-5</v>
      </c>
      <c r="AU489" s="5">
        <f t="shared" si="654"/>
        <v>1.1145805067185501E-5</v>
      </c>
      <c r="AV489" s="5">
        <f t="shared" si="655"/>
        <v>5.9129890806453393E-6</v>
      </c>
      <c r="AW489" s="5">
        <f t="shared" si="656"/>
        <v>5.9443440540683881E-8</v>
      </c>
      <c r="AX489" s="5">
        <f t="shared" si="657"/>
        <v>1.016454020591526E-2</v>
      </c>
      <c r="AY489" s="5">
        <f t="shared" si="658"/>
        <v>4.0845653998597218E-3</v>
      </c>
      <c r="AZ489" s="5">
        <f t="shared" si="659"/>
        <v>8.2068023578784873E-4</v>
      </c>
      <c r="BA489" s="5">
        <f t="shared" si="660"/>
        <v>1.0992863515515095E-4</v>
      </c>
      <c r="BB489" s="5">
        <f t="shared" si="661"/>
        <v>1.1043556582796305E-5</v>
      </c>
      <c r="BC489" s="5">
        <f t="shared" si="662"/>
        <v>8.8755867349970591E-7</v>
      </c>
      <c r="BD489" s="5">
        <f t="shared" si="663"/>
        <v>4.6870834312721206E-7</v>
      </c>
      <c r="BE489" s="5">
        <f t="shared" si="664"/>
        <v>9.9462256811868445E-7</v>
      </c>
      <c r="BF489" s="5">
        <f t="shared" si="665"/>
        <v>1.0553194406681481E-6</v>
      </c>
      <c r="BG489" s="5">
        <f t="shared" si="666"/>
        <v>7.4648022781055497E-7</v>
      </c>
      <c r="BH489" s="5">
        <f t="shared" si="667"/>
        <v>3.9601710323793113E-7</v>
      </c>
      <c r="BI489" s="5">
        <f t="shared" si="668"/>
        <v>1.6807362361566858E-7</v>
      </c>
      <c r="BJ489" s="8">
        <f t="shared" si="669"/>
        <v>0.77155985549949846</v>
      </c>
      <c r="BK489" s="8">
        <f t="shared" si="670"/>
        <v>0.16860175366776994</v>
      </c>
      <c r="BL489" s="8">
        <f t="shared" si="671"/>
        <v>5.6865479091456589E-2</v>
      </c>
      <c r="BM489" s="8">
        <f t="shared" si="672"/>
        <v>0.45611078908602526</v>
      </c>
      <c r="BN489" s="8">
        <f t="shared" si="673"/>
        <v>0.53769857461347348</v>
      </c>
    </row>
    <row r="490" spans="1:66" x14ac:dyDescent="0.25">
      <c r="A490" t="s">
        <v>134</v>
      </c>
      <c r="B490" t="s">
        <v>482</v>
      </c>
      <c r="C490" t="s">
        <v>484</v>
      </c>
      <c r="D490" t="s">
        <v>512</v>
      </c>
      <c r="E490">
        <f>VLOOKUP(A490,home!$A$2:$E$405,3,FALSE)</f>
        <v>1.5832999999999999</v>
      </c>
      <c r="F490">
        <f>VLOOKUP(B490,home!$B$2:$E$405,3,FALSE)</f>
        <v>0.94740000000000002</v>
      </c>
      <c r="G490">
        <f>VLOOKUP(C490,away!$B$2:$E$405,4,FALSE)</f>
        <v>1.2632000000000001</v>
      </c>
      <c r="H490">
        <f>VLOOKUP(A490,away!$A$2:$E$405,3,FALSE)</f>
        <v>1.1943999999999999</v>
      </c>
      <c r="I490">
        <f>VLOOKUP(C490,away!$B$2:$E$405,3,FALSE)</f>
        <v>1.4652000000000001</v>
      </c>
      <c r="J490">
        <f>VLOOKUP(B490,home!$B$2:$E$405,4,FALSE)</f>
        <v>1.2559</v>
      </c>
      <c r="K490" s="3">
        <f t="shared" si="618"/>
        <v>1.894823268144</v>
      </c>
      <c r="L490" s="3">
        <f t="shared" si="619"/>
        <v>2.1978688057919999</v>
      </c>
      <c r="M490" s="5">
        <f t="shared" si="620"/>
        <v>1.6694230906620984E-2</v>
      </c>
      <c r="N490" s="5">
        <f t="shared" si="621"/>
        <v>3.1632617165634147E-2</v>
      </c>
      <c r="O490" s="5">
        <f t="shared" si="622"/>
        <v>3.6691729346350961E-2</v>
      </c>
      <c r="P490" s="5">
        <f t="shared" si="623"/>
        <v>6.9524342513907836E-2</v>
      </c>
      <c r="Q490" s="5">
        <f t="shared" si="624"/>
        <v>2.9969109518867453E-2</v>
      </c>
      <c r="R490" s="5">
        <f t="shared" si="625"/>
        <v>4.0321803680453842E-2</v>
      </c>
      <c r="S490" s="5">
        <f t="shared" si="626"/>
        <v>7.2384799111562259E-2</v>
      </c>
      <c r="T490" s="5">
        <f t="shared" si="627"/>
        <v>6.5868170948882865E-2</v>
      </c>
      <c r="U490" s="5">
        <f t="shared" si="628"/>
        <v>7.6402691827258312E-2</v>
      </c>
      <c r="V490" s="5">
        <f t="shared" si="629"/>
        <v>3.3494641847513641E-2</v>
      </c>
      <c r="W490" s="5">
        <f t="shared" si="630"/>
        <v>1.8928722013968627E-2</v>
      </c>
      <c r="X490" s="5">
        <f t="shared" si="631"/>
        <v>4.1602847648009963E-2</v>
      </c>
      <c r="Y490" s="5">
        <f t="shared" si="632"/>
        <v>4.5718800538839095E-2</v>
      </c>
      <c r="Z490" s="5">
        <f t="shared" si="633"/>
        <v>2.9540678167512848E-2</v>
      </c>
      <c r="AA490" s="5">
        <f t="shared" si="634"/>
        <v>5.59743643485568E-2</v>
      </c>
      <c r="AB490" s="5">
        <f t="shared" si="635"/>
        <v>5.3030763993607719E-2</v>
      </c>
      <c r="AC490" s="5">
        <f t="shared" si="636"/>
        <v>8.718179970421857E-3</v>
      </c>
      <c r="AD490" s="5">
        <f t="shared" si="637"/>
        <v>8.9666457270743266E-3</v>
      </c>
      <c r="AE490" s="5">
        <f t="shared" si="638"/>
        <v>1.970751093612479E-2</v>
      </c>
      <c r="AF490" s="5">
        <f t="shared" si="639"/>
        <v>2.1657261763156691E-2</v>
      </c>
      <c r="AG490" s="5">
        <f t="shared" si="640"/>
        <v>1.5866606682704645E-2</v>
      </c>
      <c r="AH490" s="5">
        <f t="shared" si="641"/>
        <v>1.6231633761579319E-2</v>
      </c>
      <c r="AI490" s="5">
        <f t="shared" si="642"/>
        <v>3.0756077331432211E-2</v>
      </c>
      <c r="AJ490" s="5">
        <f t="shared" si="643"/>
        <v>2.9138665482217E-2</v>
      </c>
      <c r="AK490" s="5">
        <f t="shared" si="644"/>
        <v>1.8404207119456392E-2</v>
      </c>
      <c r="AL490" s="5">
        <f t="shared" si="645"/>
        <v>1.4522998603574107E-3</v>
      </c>
      <c r="AM490" s="5">
        <f t="shared" si="646"/>
        <v>3.3980417921728834E-3</v>
      </c>
      <c r="AN490" s="5">
        <f t="shared" si="647"/>
        <v>7.468450055794322E-3</v>
      </c>
      <c r="AO490" s="5">
        <f t="shared" si="648"/>
        <v>8.2073367026229329E-3</v>
      </c>
      <c r="AP490" s="5">
        <f t="shared" si="649"/>
        <v>6.0128831057755716E-3</v>
      </c>
      <c r="AQ490" s="5">
        <f t="shared" si="650"/>
        <v>3.3038820527644627E-3</v>
      </c>
      <c r="AR490" s="5">
        <f t="shared" si="651"/>
        <v>7.1350003023230926E-3</v>
      </c>
      <c r="AS490" s="5">
        <f t="shared" si="652"/>
        <v>1.3519564591056269E-2</v>
      </c>
      <c r="AT490" s="5">
        <f t="shared" si="653"/>
        <v>1.2808592781154576E-2</v>
      </c>
      <c r="AU490" s="5">
        <f t="shared" si="654"/>
        <v>8.0900065446376512E-3</v>
      </c>
      <c r="AV490" s="5">
        <f t="shared" si="655"/>
        <v>3.8322831600541662E-3</v>
      </c>
      <c r="AW490" s="5">
        <f t="shared" si="656"/>
        <v>1.6800579774661347E-4</v>
      </c>
      <c r="AX490" s="5">
        <f t="shared" si="657"/>
        <v>1.0731147756558182E-3</v>
      </c>
      <c r="AY490" s="5">
        <f t="shared" si="658"/>
        <v>2.3585654904484032E-3</v>
      </c>
      <c r="AZ490" s="5">
        <f t="shared" si="659"/>
        <v>2.5919087589370278E-3</v>
      </c>
      <c r="BA490" s="5">
        <f t="shared" si="660"/>
        <v>1.8988918029089166E-3</v>
      </c>
      <c r="BB490" s="5">
        <f t="shared" si="661"/>
        <v>1.0433787647969098E-3</v>
      </c>
      <c r="BC490" s="5">
        <f t="shared" si="662"/>
        <v>4.5864192795458343E-4</v>
      </c>
      <c r="BD490" s="5">
        <f t="shared" si="663"/>
        <v>2.6136324322987357E-3</v>
      </c>
      <c r="BE490" s="5">
        <f t="shared" si="664"/>
        <v>4.9523715470954424E-3</v>
      </c>
      <c r="BF490" s="5">
        <f t="shared" si="665"/>
        <v>4.6919344199653733E-3</v>
      </c>
      <c r="BG490" s="5">
        <f t="shared" si="666"/>
        <v>2.9634621705187034E-3</v>
      </c>
      <c r="BH490" s="5">
        <f t="shared" si="667"/>
        <v>1.4038092687408403E-3</v>
      </c>
      <c r="BI490" s="5">
        <f t="shared" si="668"/>
        <v>5.3199409328927175E-4</v>
      </c>
      <c r="BJ490" s="8">
        <f t="shared" si="669"/>
        <v>0.33773338817309434</v>
      </c>
      <c r="BK490" s="8">
        <f t="shared" si="670"/>
        <v>0.20462705970083239</v>
      </c>
      <c r="BL490" s="8">
        <f t="shared" si="671"/>
        <v>0.4194945882020466</v>
      </c>
      <c r="BM490" s="8">
        <f t="shared" si="672"/>
        <v>0.76437132141894926</v>
      </c>
      <c r="BN490" s="8">
        <f t="shared" si="673"/>
        <v>0.22483383313183522</v>
      </c>
    </row>
    <row r="491" spans="1:66" x14ac:dyDescent="0.25">
      <c r="A491" t="s">
        <v>134</v>
      </c>
      <c r="B491" t="s">
        <v>133</v>
      </c>
      <c r="C491" t="s">
        <v>365</v>
      </c>
      <c r="D491" t="s">
        <v>512</v>
      </c>
      <c r="E491">
        <f>VLOOKUP(A491,home!$A$2:$E$405,3,FALSE)</f>
        <v>1.5832999999999999</v>
      </c>
      <c r="F491">
        <f>VLOOKUP(B491,home!$B$2:$E$405,3,FALSE)</f>
        <v>1.1369</v>
      </c>
      <c r="G491">
        <f>VLOOKUP(C491,away!$B$2:$E$405,4,FALSE)</f>
        <v>0.47370000000000001</v>
      </c>
      <c r="H491">
        <f>VLOOKUP(A491,away!$A$2:$E$405,3,FALSE)</f>
        <v>1.1943999999999999</v>
      </c>
      <c r="I491">
        <f>VLOOKUP(C491,away!$B$2:$E$405,3,FALSE)</f>
        <v>0.83720000000000006</v>
      </c>
      <c r="J491">
        <f>VLOOKUP(B491,home!$B$2:$E$405,4,FALSE)</f>
        <v>1.5069999999999999</v>
      </c>
      <c r="K491" s="3">
        <f t="shared" si="618"/>
        <v>0.85268547084899993</v>
      </c>
      <c r="L491" s="3">
        <f t="shared" si="619"/>
        <v>1.5069271817599998</v>
      </c>
      <c r="M491" s="5">
        <f t="shared" si="620"/>
        <v>9.4456803707640535E-2</v>
      </c>
      <c r="N491" s="5">
        <f t="shared" si="621"/>
        <v>8.0541944144341016E-2</v>
      </c>
      <c r="O491" s="5">
        <f t="shared" si="622"/>
        <v>0.14233952500921226</v>
      </c>
      <c r="P491" s="5">
        <f t="shared" si="623"/>
        <v>0.12137084490290315</v>
      </c>
      <c r="Q491" s="5">
        <f t="shared" si="624"/>
        <v>3.4338472782905645E-2</v>
      </c>
      <c r="R491" s="5">
        <f t="shared" si="625"/>
        <v>0.10724764963759463</v>
      </c>
      <c r="S491" s="5">
        <f t="shared" si="626"/>
        <v>3.8988409024613771E-2</v>
      </c>
      <c r="T491" s="5">
        <f t="shared" si="627"/>
        <v>5.1745578016686458E-2</v>
      </c>
      <c r="U491" s="5">
        <f t="shared" si="628"/>
        <v>9.144851262868095E-2</v>
      </c>
      <c r="V491" s="5">
        <f t="shared" si="629"/>
        <v>5.5663964420108493E-3</v>
      </c>
      <c r="W491" s="5">
        <f t="shared" si="630"/>
        <v>9.7599722777091547E-3</v>
      </c>
      <c r="X491" s="5">
        <f t="shared" si="631"/>
        <v>1.4707567518503984E-2</v>
      </c>
      <c r="Y491" s="5">
        <f t="shared" si="632"/>
        <v>1.1081616635602063E-2</v>
      </c>
      <c r="Z491" s="5">
        <f t="shared" si="633"/>
        <v>5.3871466139588119E-2</v>
      </c>
      <c r="AA491" s="5">
        <f t="shared" si="634"/>
        <v>4.5935416470560646E-2</v>
      </c>
      <c r="AB491" s="5">
        <f t="shared" si="635"/>
        <v>1.9584231110922456E-2</v>
      </c>
      <c r="AC491" s="5">
        <f t="shared" si="636"/>
        <v>4.4702857067505374E-4</v>
      </c>
      <c r="AD491" s="5">
        <f t="shared" si="637"/>
        <v>2.0805466392729041E-3</v>
      </c>
      <c r="AE491" s="5">
        <f t="shared" si="638"/>
        <v>3.135232283639757E-3</v>
      </c>
      <c r="AF491" s="5">
        <f t="shared" si="639"/>
        <v>2.362283374674114E-3</v>
      </c>
      <c r="AG491" s="5">
        <f t="shared" si="640"/>
        <v>1.1865963427720547E-3</v>
      </c>
      <c r="AH491" s="5">
        <f t="shared" si="641"/>
        <v>2.0295094161752195E-2</v>
      </c>
      <c r="AI491" s="5">
        <f t="shared" si="642"/>
        <v>1.7305331921238457E-2</v>
      </c>
      <c r="AJ491" s="5">
        <f t="shared" si="643"/>
        <v>7.3780025487297221E-3</v>
      </c>
      <c r="AK491" s="5">
        <f t="shared" si="644"/>
        <v>2.0970385257295747E-3</v>
      </c>
      <c r="AL491" s="5">
        <f t="shared" si="645"/>
        <v>2.2976104711948729E-5</v>
      </c>
      <c r="AM491" s="5">
        <f t="shared" si="646"/>
        <v>3.5481037814634421E-4</v>
      </c>
      <c r="AN491" s="5">
        <f t="shared" si="647"/>
        <v>5.3467340319927035E-4</v>
      </c>
      <c r="AO491" s="5">
        <f t="shared" si="648"/>
        <v>4.0285694232255228E-4</v>
      </c>
      <c r="AP491" s="5">
        <f t="shared" si="649"/>
        <v>2.0235869224885817E-4</v>
      </c>
      <c r="AQ491" s="5">
        <f t="shared" si="650"/>
        <v>7.6234953453802742E-5</v>
      </c>
      <c r="AR491" s="5">
        <f t="shared" si="651"/>
        <v>6.1166458097446069E-3</v>
      </c>
      <c r="AS491" s="5">
        <f t="shared" si="652"/>
        <v>5.2155750122986422E-3</v>
      </c>
      <c r="AT491" s="5">
        <f t="shared" si="653"/>
        <v>2.2236225175550732E-3</v>
      </c>
      <c r="AU491" s="5">
        <f t="shared" si="654"/>
        <v>6.3201687112396214E-4</v>
      </c>
      <c r="AV491" s="5">
        <f t="shared" si="655"/>
        <v>1.3472790083471182E-4</v>
      </c>
      <c r="AW491" s="5">
        <f t="shared" si="656"/>
        <v>8.2007775335946233E-7</v>
      </c>
      <c r="AX491" s="5">
        <f t="shared" si="657"/>
        <v>5.0423609058637856E-5</v>
      </c>
      <c r="AY491" s="5">
        <f t="shared" si="658"/>
        <v>7.5984707092901154E-5</v>
      </c>
      <c r="AZ491" s="5">
        <f t="shared" si="659"/>
        <v>5.725171025818231E-5</v>
      </c>
      <c r="BA491" s="5">
        <f t="shared" si="660"/>
        <v>2.875805279676758E-5</v>
      </c>
      <c r="BB491" s="5">
        <f t="shared" si="661"/>
        <v>1.0834072863484562E-5</v>
      </c>
      <c r="BC491" s="5">
        <f t="shared" si="662"/>
        <v>3.2652317774306541E-6</v>
      </c>
      <c r="BD491" s="5">
        <f t="shared" si="663"/>
        <v>1.5362233053170932E-3</v>
      </c>
      <c r="BE491" s="5">
        <f t="shared" si="664"/>
        <v>1.3099152924235125E-3</v>
      </c>
      <c r="BF491" s="5">
        <f t="shared" si="665"/>
        <v>5.5847286894622418E-4</v>
      </c>
      <c r="BG491" s="5">
        <f t="shared" si="666"/>
        <v>1.5873390040460099E-4</v>
      </c>
      <c r="BH491" s="5">
        <f t="shared" si="667"/>
        <v>3.3837522651548866E-5</v>
      </c>
      <c r="BI491" s="5">
        <f t="shared" si="668"/>
        <v>5.7705527868999292E-6</v>
      </c>
      <c r="BJ491" s="8">
        <f t="shared" si="669"/>
        <v>0.21273726176932536</v>
      </c>
      <c r="BK491" s="8">
        <f t="shared" si="670"/>
        <v>0.26092844345964827</v>
      </c>
      <c r="BL491" s="8">
        <f t="shared" si="671"/>
        <v>0.47155634356850773</v>
      </c>
      <c r="BM491" s="8">
        <f t="shared" si="672"/>
        <v>0.41872311012313285</v>
      </c>
      <c r="BN491" s="8">
        <f t="shared" si="673"/>
        <v>0.58029524018459722</v>
      </c>
    </row>
    <row r="492" spans="1:66" x14ac:dyDescent="0.25">
      <c r="A492" t="s">
        <v>134</v>
      </c>
      <c r="B492" t="s">
        <v>366</v>
      </c>
      <c r="C492" t="s">
        <v>114</v>
      </c>
      <c r="D492" t="s">
        <v>512</v>
      </c>
      <c r="E492">
        <f>VLOOKUP(A492,home!$A$2:$E$405,3,FALSE)</f>
        <v>1.5832999999999999</v>
      </c>
      <c r="F492">
        <f>VLOOKUP(B492,home!$B$2:$E$405,3,FALSE)</f>
        <v>1.4211</v>
      </c>
      <c r="G492">
        <f>VLOOKUP(C492,away!$B$2:$E$405,4,FALSE)</f>
        <v>1.2632000000000001</v>
      </c>
      <c r="H492">
        <f>VLOOKUP(A492,away!$A$2:$E$405,3,FALSE)</f>
        <v>1.1943999999999999</v>
      </c>
      <c r="I492">
        <f>VLOOKUP(C492,away!$B$2:$E$405,3,FALSE)</f>
        <v>0.83720000000000006</v>
      </c>
      <c r="J492">
        <f>VLOOKUP(B492,home!$B$2:$E$405,4,FALSE)</f>
        <v>0.62790000000000001</v>
      </c>
      <c r="K492" s="3">
        <f t="shared" si="618"/>
        <v>2.8422349022160001</v>
      </c>
      <c r="L492" s="3">
        <f t="shared" si="619"/>
        <v>0.62786965987200005</v>
      </c>
      <c r="M492" s="5">
        <f t="shared" si="620"/>
        <v>3.1113777169461489E-2</v>
      </c>
      <c r="N492" s="5">
        <f t="shared" si="621"/>
        <v>8.843266341081478E-2</v>
      </c>
      <c r="O492" s="5">
        <f t="shared" si="622"/>
        <v>1.9535396688722981E-2</v>
      </c>
      <c r="P492" s="5">
        <f t="shared" si="623"/>
        <v>5.5524186297323329E-2</v>
      </c>
      <c r="Q492" s="5">
        <f t="shared" si="624"/>
        <v>0.12567320122106881</v>
      </c>
      <c r="R492" s="5">
        <f t="shared" si="625"/>
        <v>6.1328414372065479E-3</v>
      </c>
      <c r="S492" s="5">
        <f t="shared" si="626"/>
        <v>2.4771464158695942E-2</v>
      </c>
      <c r="T492" s="5">
        <f t="shared" si="627"/>
        <v>7.8906390105697874E-2</v>
      </c>
      <c r="U492" s="5">
        <f t="shared" si="628"/>
        <v>1.7430975982584983E-2</v>
      </c>
      <c r="V492" s="5">
        <f t="shared" si="629"/>
        <v>4.9117769108938053E-3</v>
      </c>
      <c r="W492" s="5">
        <f t="shared" si="630"/>
        <v>0.11906425292791209</v>
      </c>
      <c r="X492" s="5">
        <f t="shared" si="631"/>
        <v>7.4756831988761929E-2</v>
      </c>
      <c r="Y492" s="5">
        <f t="shared" si="632"/>
        <v>2.3468773336946105E-2</v>
      </c>
      <c r="Z492" s="5">
        <f t="shared" si="633"/>
        <v>1.2835416890759276E-3</v>
      </c>
      <c r="AA492" s="5">
        <f t="shared" si="634"/>
        <v>3.6481269871408784E-3</v>
      </c>
      <c r="AB492" s="5">
        <f t="shared" si="635"/>
        <v>5.1844169252839535E-3</v>
      </c>
      <c r="AC492" s="5">
        <f t="shared" si="636"/>
        <v>5.478329076818078E-4</v>
      </c>
      <c r="AD492" s="5">
        <f t="shared" si="637"/>
        <v>8.4602143819496323E-2</v>
      </c>
      <c r="AE492" s="5">
        <f t="shared" si="638"/>
        <v>5.3119119264389177E-2</v>
      </c>
      <c r="AF492" s="5">
        <f t="shared" si="639"/>
        <v>1.6675941672616119E-2</v>
      </c>
      <c r="AG492" s="5">
        <f t="shared" si="640"/>
        <v>3.4901059420102648E-3</v>
      </c>
      <c r="AH492" s="5">
        <f t="shared" si="641"/>
        <v>2.0147422093790877E-4</v>
      </c>
      <c r="AI492" s="5">
        <f t="shared" si="642"/>
        <v>5.7263706264650189E-4</v>
      </c>
      <c r="AJ492" s="5">
        <f t="shared" si="643"/>
        <v>8.1378452287816905E-4</v>
      </c>
      <c r="AK492" s="5">
        <f t="shared" si="644"/>
        <v>7.7098892460250904E-4</v>
      </c>
      <c r="AL492" s="5">
        <f t="shared" si="645"/>
        <v>3.9105475700050503E-5</v>
      </c>
      <c r="AM492" s="5">
        <f t="shared" si="646"/>
        <v>4.8091833193214042E-2</v>
      </c>
      <c r="AN492" s="5">
        <f t="shared" si="647"/>
        <v>3.0195402949644255E-2</v>
      </c>
      <c r="AO492" s="5">
        <f t="shared" si="648"/>
        <v>9.4793886898455644E-3</v>
      </c>
      <c r="AP492" s="5">
        <f t="shared" si="649"/>
        <v>1.9839401841626062E-3</v>
      </c>
      <c r="AQ492" s="5">
        <f t="shared" si="650"/>
        <v>3.1141396215914215E-4</v>
      </c>
      <c r="AR492" s="5">
        <f t="shared" si="651"/>
        <v>2.5299910114652197E-5</v>
      </c>
      <c r="AS492" s="5">
        <f t="shared" si="652"/>
        <v>7.1908287550792073E-5</v>
      </c>
      <c r="AT492" s="5">
        <f t="shared" si="653"/>
        <v>1.0219012231772277E-4</v>
      </c>
      <c r="AU492" s="5">
        <f t="shared" si="654"/>
        <v>9.6816110771051311E-5</v>
      </c>
      <c r="AV492" s="5">
        <f t="shared" si="655"/>
        <v>6.8793532282573097E-5</v>
      </c>
      <c r="AW492" s="5">
        <f t="shared" si="656"/>
        <v>1.9384943437588289E-6</v>
      </c>
      <c r="AX492" s="5">
        <f t="shared" si="657"/>
        <v>2.2781381135550467E-2</v>
      </c>
      <c r="AY492" s="5">
        <f t="shared" si="658"/>
        <v>1.4303738024992466E-2</v>
      </c>
      <c r="AZ492" s="5">
        <f t="shared" si="659"/>
        <v>4.490441564325107E-3</v>
      </c>
      <c r="BA492" s="5">
        <f t="shared" si="660"/>
        <v>9.3980400588929895E-4</v>
      </c>
      <c r="BB492" s="5">
        <f t="shared" si="661"/>
        <v>1.475186053810143E-4</v>
      </c>
      <c r="BC492" s="5">
        <f t="shared" si="662"/>
        <v>1.8524491317073852E-5</v>
      </c>
      <c r="BD492" s="5">
        <f t="shared" si="663"/>
        <v>2.6475076597464736E-6</v>
      </c>
      <c r="BE492" s="5">
        <f t="shared" si="664"/>
        <v>7.5248386744156287E-6</v>
      </c>
      <c r="BF492" s="5">
        <f t="shared" si="665"/>
        <v>1.0693679556984443E-5</v>
      </c>
      <c r="BG492" s="5">
        <f t="shared" si="666"/>
        <v>1.0131316423324973E-5</v>
      </c>
      <c r="BH492" s="5">
        <f t="shared" si="667"/>
        <v>7.1988952859421018E-6</v>
      </c>
      <c r="BI492" s="5">
        <f t="shared" si="668"/>
        <v>4.0921902878205771E-6</v>
      </c>
      <c r="BJ492" s="8">
        <f t="shared" si="669"/>
        <v>0.80093281049619469</v>
      </c>
      <c r="BK492" s="8">
        <f t="shared" si="670"/>
        <v>0.13121188094474889</v>
      </c>
      <c r="BL492" s="8">
        <f t="shared" si="671"/>
        <v>5.469793914292944E-2</v>
      </c>
      <c r="BM492" s="8">
        <f t="shared" si="672"/>
        <v>0.64741230651770221</v>
      </c>
      <c r="BN492" s="8">
        <f t="shared" si="673"/>
        <v>0.32641206622459795</v>
      </c>
    </row>
    <row r="493" spans="1:66" x14ac:dyDescent="0.25">
      <c r="A493" t="s">
        <v>134</v>
      </c>
      <c r="B493" t="s">
        <v>446</v>
      </c>
      <c r="C493" t="s">
        <v>298</v>
      </c>
      <c r="D493" t="s">
        <v>512</v>
      </c>
      <c r="E493">
        <f>VLOOKUP(A493,home!$A$2:$E$405,3,FALSE)</f>
        <v>1.5832999999999999</v>
      </c>
      <c r="F493">
        <f>VLOOKUP(B493,home!$B$2:$E$405,3,FALSE)</f>
        <v>0.63160000000000005</v>
      </c>
      <c r="G493">
        <f>VLOOKUP(C493,away!$B$2:$E$405,4,FALSE)</f>
        <v>1.2632000000000001</v>
      </c>
      <c r="H493">
        <f>VLOOKUP(A493,away!$A$2:$E$405,3,FALSE)</f>
        <v>1.1943999999999999</v>
      </c>
      <c r="I493">
        <f>VLOOKUP(C493,away!$B$2:$E$405,3,FALSE)</f>
        <v>1.1720999999999999</v>
      </c>
      <c r="J493">
        <f>VLOOKUP(B493,home!$B$2:$E$405,4,FALSE)</f>
        <v>1.0046999999999999</v>
      </c>
      <c r="K493" s="3">
        <f t="shared" si="618"/>
        <v>1.263215512096</v>
      </c>
      <c r="L493" s="3">
        <f t="shared" si="619"/>
        <v>1.4065360343279998</v>
      </c>
      <c r="M493" s="5">
        <f t="shared" si="620"/>
        <v>6.9269433409988618E-2</v>
      </c>
      <c r="N493" s="5">
        <f t="shared" si="621"/>
        <v>8.7502222797598533E-2</v>
      </c>
      <c r="O493" s="5">
        <f t="shared" si="622"/>
        <v>9.7429954168632843E-2</v>
      </c>
      <c r="P493" s="5">
        <f t="shared" si="623"/>
        <v>0.12307502944861934</v>
      </c>
      <c r="Q493" s="5">
        <f t="shared" si="624"/>
        <v>5.526708259040336E-2</v>
      </c>
      <c r="R493" s="5">
        <f t="shared" si="625"/>
        <v>6.8519370680553818E-2</v>
      </c>
      <c r="S493" s="5">
        <f t="shared" si="626"/>
        <v>5.4668640005052595E-2</v>
      </c>
      <c r="T493" s="5">
        <f t="shared" si="627"/>
        <v>7.7735143175583984E-2</v>
      </c>
      <c r="U493" s="5">
        <f t="shared" si="628"/>
        <v>8.6554731922731429E-2</v>
      </c>
      <c r="V493" s="5">
        <f t="shared" si="629"/>
        <v>1.0792550106824512E-2</v>
      </c>
      <c r="W493" s="5">
        <f t="shared" si="630"/>
        <v>2.3271412012162766E-2</v>
      </c>
      <c r="X493" s="5">
        <f t="shared" si="631"/>
        <v>3.2732079564800398E-2</v>
      </c>
      <c r="Y493" s="5">
        <f t="shared" si="632"/>
        <v>2.3019424693191459E-2</v>
      </c>
      <c r="Z493" s="5">
        <f t="shared" si="633"/>
        <v>3.2124987970558787E-2</v>
      </c>
      <c r="AA493" s="5">
        <f t="shared" si="634"/>
        <v>4.0580783130307253E-2</v>
      </c>
      <c r="AB493" s="5">
        <f t="shared" si="635"/>
        <v>2.5631137371603902E-2</v>
      </c>
      <c r="AC493" s="5">
        <f t="shared" si="636"/>
        <v>1.198484451252553E-3</v>
      </c>
      <c r="AD493" s="5">
        <f t="shared" si="637"/>
        <v>7.3492021605352995E-3</v>
      </c>
      <c r="AE493" s="5">
        <f t="shared" si="638"/>
        <v>1.0336917662354088E-2</v>
      </c>
      <c r="AF493" s="5">
        <f t="shared" si="639"/>
        <v>7.2696235879912896E-3</v>
      </c>
      <c r="AG493" s="5">
        <f t="shared" si="640"/>
        <v>3.408329177503517E-3</v>
      </c>
      <c r="AH493" s="5">
        <f t="shared" si="641"/>
        <v>1.1296238295736118E-2</v>
      </c>
      <c r="AI493" s="5">
        <f t="shared" si="642"/>
        <v>1.4269583443506746E-2</v>
      </c>
      <c r="AJ493" s="5">
        <f t="shared" si="643"/>
        <v>9.0127795784929899E-3</v>
      </c>
      <c r="AK493" s="5">
        <f t="shared" si="644"/>
        <v>3.7950276568847969E-3</v>
      </c>
      <c r="AL493" s="5">
        <f t="shared" si="645"/>
        <v>8.5176680027730862E-5</v>
      </c>
      <c r="AM493" s="5">
        <f t="shared" si="646"/>
        <v>1.8567252341435258E-3</v>
      </c>
      <c r="AN493" s="5">
        <f t="shared" si="647"/>
        <v>2.6115509476689618E-3</v>
      </c>
      <c r="AO493" s="5">
        <f t="shared" si="648"/>
        <v>1.836620256689916E-3</v>
      </c>
      <c r="AP493" s="5">
        <f t="shared" si="649"/>
        <v>8.6109085747036892E-4</v>
      </c>
      <c r="AQ493" s="5">
        <f t="shared" si="650"/>
        <v>3.0278882996561752E-4</v>
      </c>
      <c r="AR493" s="5">
        <f t="shared" si="651"/>
        <v>3.1777132430617495E-3</v>
      </c>
      <c r="AS493" s="5">
        <f t="shared" si="652"/>
        <v>4.0141366616284887E-3</v>
      </c>
      <c r="AT493" s="5">
        <f t="shared" si="653"/>
        <v>2.5353598493211798E-3</v>
      </c>
      <c r="AU493" s="5">
        <f t="shared" si="654"/>
        <v>1.0675686301359637E-3</v>
      </c>
      <c r="AV493" s="5">
        <f t="shared" si="655"/>
        <v>3.3714231345370664E-4</v>
      </c>
      <c r="AW493" s="5">
        <f t="shared" si="656"/>
        <v>4.2038433142258593E-6</v>
      </c>
      <c r="AX493" s="5">
        <f t="shared" si="657"/>
        <v>3.9090735291169625E-4</v>
      </c>
      <c r="AY493" s="5">
        <f t="shared" si="658"/>
        <v>5.4982527795407316E-4</v>
      </c>
      <c r="AZ493" s="5">
        <f t="shared" si="659"/>
        <v>3.8667453301340619E-4</v>
      </c>
      <c r="BA493" s="5">
        <f t="shared" si="660"/>
        <v>1.8129055474676913E-4</v>
      </c>
      <c r="BB493" s="5">
        <f t="shared" si="661"/>
        <v>6.3747924483660969E-5</v>
      </c>
      <c r="BC493" s="5">
        <f t="shared" si="662"/>
        <v>1.7932750579977844E-5</v>
      </c>
      <c r="BD493" s="5">
        <f t="shared" si="663"/>
        <v>7.4492803052127285E-4</v>
      </c>
      <c r="BE493" s="5">
        <f t="shared" si="664"/>
        <v>9.4100464354959432E-4</v>
      </c>
      <c r="BF493" s="5">
        <f t="shared" si="665"/>
        <v>5.9434583134310734E-4</v>
      </c>
      <c r="BG493" s="5">
        <f t="shared" si="666"/>
        <v>2.5026229123406872E-4</v>
      </c>
      <c r="BH493" s="5">
        <f t="shared" si="667"/>
        <v>7.9033802094890602E-5</v>
      </c>
      <c r="BI493" s="5">
        <f t="shared" si="668"/>
        <v>1.9967344957238234E-5</v>
      </c>
      <c r="BJ493" s="8">
        <f t="shared" si="669"/>
        <v>0.33695059194175253</v>
      </c>
      <c r="BK493" s="8">
        <f t="shared" si="670"/>
        <v>0.25963913937971939</v>
      </c>
      <c r="BL493" s="8">
        <f t="shared" si="671"/>
        <v>0.37085106888975122</v>
      </c>
      <c r="BM493" s="8">
        <f t="shared" si="672"/>
        <v>0.49795707365134556</v>
      </c>
      <c r="BN493" s="8">
        <f t="shared" si="673"/>
        <v>0.50106309309579655</v>
      </c>
    </row>
    <row r="494" spans="1:66" x14ac:dyDescent="0.25">
      <c r="A494" t="s">
        <v>70</v>
      </c>
      <c r="B494" t="s">
        <v>74</v>
      </c>
      <c r="C494" t="s">
        <v>71</v>
      </c>
      <c r="D494" t="s">
        <v>513</v>
      </c>
      <c r="E494">
        <f>VLOOKUP(A494,home!$A$2:$E$405,3,FALSE)</f>
        <v>1.359</v>
      </c>
      <c r="F494">
        <f>VLOOKUP(B494,home!$B$2:$E$405,3,FALSE)</f>
        <v>0.91979999999999995</v>
      </c>
      <c r="G494">
        <f>VLOOKUP(C494,away!$B$2:$E$405,4,FALSE)</f>
        <v>1.4717</v>
      </c>
      <c r="H494">
        <f>VLOOKUP(A494,away!$A$2:$E$405,3,FALSE)</f>
        <v>1.0342</v>
      </c>
      <c r="I494">
        <f>VLOOKUP(C494,away!$B$2:$E$405,3,FALSE)</f>
        <v>1.2087000000000001</v>
      </c>
      <c r="J494">
        <f>VLOOKUP(B494,home!$B$2:$E$405,4,FALSE)</f>
        <v>0.96689999999999998</v>
      </c>
      <c r="K494" s="3">
        <f t="shared" si="618"/>
        <v>1.8396370679399998</v>
      </c>
      <c r="L494" s="3">
        <f t="shared" si="619"/>
        <v>1.208661297426</v>
      </c>
      <c r="M494" s="5">
        <f t="shared" si="620"/>
        <v>4.7439580581335149E-2</v>
      </c>
      <c r="N494" s="5">
        <f t="shared" si="621"/>
        <v>8.727161092495074E-2</v>
      </c>
      <c r="O494" s="5">
        <f t="shared" si="622"/>
        <v>5.7338385014781813E-2</v>
      </c>
      <c r="P494" s="5">
        <f t="shared" si="623"/>
        <v>0.10548181848900805</v>
      </c>
      <c r="Q494" s="5">
        <f t="shared" si="624"/>
        <v>8.0274045218188442E-2</v>
      </c>
      <c r="R494" s="5">
        <f t="shared" si="625"/>
        <v>3.4651343412138859E-2</v>
      </c>
      <c r="S494" s="5">
        <f t="shared" si="626"/>
        <v>5.8634656416659346E-2</v>
      </c>
      <c r="T494" s="5">
        <f t="shared" si="627"/>
        <v>9.702413164304903E-2</v>
      </c>
      <c r="U494" s="5">
        <f t="shared" si="628"/>
        <v>6.3745895794889165E-2</v>
      </c>
      <c r="V494" s="5">
        <f t="shared" si="629"/>
        <v>1.4486005402419001E-2</v>
      </c>
      <c r="W494" s="5">
        <f t="shared" si="630"/>
        <v>4.9225036392290367E-2</v>
      </c>
      <c r="X494" s="5">
        <f t="shared" si="631"/>
        <v>5.9496396351747742E-2</v>
      </c>
      <c r="Y494" s="5">
        <f t="shared" si="632"/>
        <v>3.5955495803337484E-2</v>
      </c>
      <c r="Z494" s="5">
        <f t="shared" si="633"/>
        <v>1.3960579228689882E-2</v>
      </c>
      <c r="AA494" s="5">
        <f t="shared" si="634"/>
        <v>2.5682399039011122E-2</v>
      </c>
      <c r="AB494" s="5">
        <f t="shared" si="635"/>
        <v>2.3623146632895751E-2</v>
      </c>
      <c r="AC494" s="5">
        <f t="shared" si="636"/>
        <v>2.0131003659868171E-3</v>
      </c>
      <c r="AD494" s="5">
        <f t="shared" si="637"/>
        <v>2.2639050404488218E-2</v>
      </c>
      <c r="AE494" s="5">
        <f t="shared" si="638"/>
        <v>2.7362944034381342E-2</v>
      </c>
      <c r="AF494" s="5">
        <f t="shared" si="639"/>
        <v>1.6536265718995191E-2</v>
      </c>
      <c r="AG494" s="5">
        <f t="shared" si="640"/>
        <v>6.6622481261672745E-3</v>
      </c>
      <c r="AH494" s="5">
        <f t="shared" si="641"/>
        <v>4.2184029508416914E-3</v>
      </c>
      <c r="AI494" s="5">
        <f t="shared" si="642"/>
        <v>7.760330435875853E-3</v>
      </c>
      <c r="AJ494" s="5">
        <f t="shared" si="643"/>
        <v>7.138095764650099E-3</v>
      </c>
      <c r="AK494" s="5">
        <f t="shared" si="644"/>
        <v>4.3771685210519445E-3</v>
      </c>
      <c r="AL494" s="5">
        <f t="shared" si="645"/>
        <v>1.7904499559485832E-4</v>
      </c>
      <c r="AM494" s="5">
        <f t="shared" si="646"/>
        <v>8.3295272614117045E-3</v>
      </c>
      <c r="AN494" s="5">
        <f t="shared" si="647"/>
        <v>1.0067577226723108E-2</v>
      </c>
      <c r="AO494" s="5">
        <f t="shared" si="648"/>
        <v>6.0841454763938029E-3</v>
      </c>
      <c r="AP494" s="5">
        <f t="shared" si="649"/>
        <v>2.4512237217422217E-3</v>
      </c>
      <c r="AQ494" s="5">
        <f t="shared" si="650"/>
        <v>7.4067481095058487E-4</v>
      </c>
      <c r="AR494" s="5">
        <f t="shared" si="651"/>
        <v>1.0197240767259976E-3</v>
      </c>
      <c r="AS494" s="5">
        <f t="shared" si="652"/>
        <v>1.8759222106160378E-3</v>
      </c>
      <c r="AT494" s="5">
        <f t="shared" si="653"/>
        <v>1.7255080176106056E-3</v>
      </c>
      <c r="AU494" s="5">
        <f t="shared" si="654"/>
        <v>1.0581028367413784E-3</v>
      </c>
      <c r="AV494" s="5">
        <f t="shared" si="655"/>
        <v>4.8663130004047658E-4</v>
      </c>
      <c r="AW494" s="5">
        <f t="shared" si="656"/>
        <v>1.1058505890410126E-5</v>
      </c>
      <c r="AX494" s="5">
        <f t="shared" si="657"/>
        <v>2.5538845180849553E-3</v>
      </c>
      <c r="AY494" s="5">
        <f t="shared" si="658"/>
        <v>3.086781375104737E-3</v>
      </c>
      <c r="AZ494" s="5">
        <f t="shared" si="659"/>
        <v>1.8654365908522522E-3</v>
      </c>
      <c r="BA494" s="5">
        <f t="shared" si="660"/>
        <v>7.5156033672180611E-4</v>
      </c>
      <c r="BB494" s="5">
        <f t="shared" si="661"/>
        <v>2.2709547291902471E-4</v>
      </c>
      <c r="BC494" s="5">
        <f t="shared" si="662"/>
        <v>5.4896301787575918E-5</v>
      </c>
      <c r="BD494" s="5">
        <f t="shared" si="663"/>
        <v>2.0541683759869571E-4</v>
      </c>
      <c r="BE494" s="5">
        <f t="shared" si="664"/>
        <v>3.7789242882557168E-4</v>
      </c>
      <c r="BF494" s="5">
        <f t="shared" si="665"/>
        <v>3.4759245988069996E-4</v>
      </c>
      <c r="BG494" s="5">
        <f t="shared" si="666"/>
        <v>2.1314799124432757E-4</v>
      </c>
      <c r="BH494" s="5">
        <f t="shared" si="667"/>
        <v>9.8028736412503924E-5</v>
      </c>
      <c r="BI494" s="5">
        <f t="shared" si="668"/>
        <v>3.6067459445552321E-5</v>
      </c>
      <c r="BJ494" s="8">
        <f t="shared" si="669"/>
        <v>0.51866002771028763</v>
      </c>
      <c r="BK494" s="8">
        <f t="shared" si="670"/>
        <v>0.23132098762610795</v>
      </c>
      <c r="BL494" s="8">
        <f t="shared" si="671"/>
        <v>0.23597920192127814</v>
      </c>
      <c r="BM494" s="8">
        <f t="shared" si="672"/>
        <v>0.58438828997674619</v>
      </c>
      <c r="BN494" s="8">
        <f t="shared" si="673"/>
        <v>0.41245678364040306</v>
      </c>
    </row>
    <row r="495" spans="1:66" x14ac:dyDescent="0.25">
      <c r="A495" t="s">
        <v>70</v>
      </c>
      <c r="B495" t="s">
        <v>346</v>
      </c>
      <c r="C495" t="s">
        <v>73</v>
      </c>
      <c r="D495" t="s">
        <v>513</v>
      </c>
      <c r="E495">
        <f>VLOOKUP(A495,home!$A$2:$E$405,3,FALSE)</f>
        <v>1.359</v>
      </c>
      <c r="F495">
        <f>VLOOKUP(B495,home!$B$2:$E$405,3,FALSE)</f>
        <v>1.1773</v>
      </c>
      <c r="G495">
        <f>VLOOKUP(C495,away!$B$2:$E$405,4,FALSE)</f>
        <v>1.1773</v>
      </c>
      <c r="H495">
        <f>VLOOKUP(A495,away!$A$2:$E$405,3,FALSE)</f>
        <v>1.0342</v>
      </c>
      <c r="I495">
        <f>VLOOKUP(C495,away!$B$2:$E$405,3,FALSE)</f>
        <v>0.77349999999999997</v>
      </c>
      <c r="J495">
        <f>VLOOKUP(B495,home!$B$2:$E$405,4,FALSE)</f>
        <v>0.96689999999999998</v>
      </c>
      <c r="K495" s="3">
        <f t="shared" si="618"/>
        <v>1.8836219591099999</v>
      </c>
      <c r="L495" s="3">
        <f t="shared" si="619"/>
        <v>0.77347523252999995</v>
      </c>
      <c r="M495" s="5">
        <f t="shared" si="620"/>
        <v>7.0151563015088306E-2</v>
      </c>
      <c r="N495" s="5">
        <f t="shared" si="621"/>
        <v>0.13213902456110924</v>
      </c>
      <c r="O495" s="5">
        <f t="shared" si="622"/>
        <v>5.4260496515438364E-2</v>
      </c>
      <c r="P495" s="5">
        <f t="shared" si="623"/>
        <v>0.10220626274869132</v>
      </c>
      <c r="Q495" s="5">
        <f t="shared" si="624"/>
        <v>0.12444998415934051</v>
      </c>
      <c r="R495" s="5">
        <f t="shared" si="625"/>
        <v>2.098457507973597E-2</v>
      </c>
      <c r="S495" s="5">
        <f t="shared" si="626"/>
        <v>3.7226968637918176E-2</v>
      </c>
      <c r="T495" s="5">
        <f t="shared" si="627"/>
        <v>9.6258980436000702E-2</v>
      </c>
      <c r="U495" s="5">
        <f t="shared" si="628"/>
        <v>3.9527006422783145E-2</v>
      </c>
      <c r="V495" s="5">
        <f t="shared" si="629"/>
        <v>6.0263634501803373E-3</v>
      </c>
      <c r="W495" s="5">
        <f t="shared" si="630"/>
        <v>7.8138907657808468E-2</v>
      </c>
      <c r="X495" s="5">
        <f t="shared" si="631"/>
        <v>6.0438509770263597E-2</v>
      </c>
      <c r="Y495" s="5">
        <f t="shared" si="632"/>
        <v>2.3373845199160651E-2</v>
      </c>
      <c r="Z495" s="5">
        <f t="shared" si="633"/>
        <v>5.4103496964473417E-3</v>
      </c>
      <c r="AA495" s="5">
        <f t="shared" si="634"/>
        <v>1.0191053494692333E-2</v>
      </c>
      <c r="AB495" s="5">
        <f t="shared" si="635"/>
        <v>9.5980460745335953E-3</v>
      </c>
      <c r="AC495" s="5">
        <f t="shared" si="636"/>
        <v>5.4875121427779699E-4</v>
      </c>
      <c r="AD495" s="5">
        <f t="shared" si="637"/>
        <v>3.6796040581279145E-2</v>
      </c>
      <c r="AE495" s="5">
        <f t="shared" si="638"/>
        <v>2.8460826044788199E-2</v>
      </c>
      <c r="AF495" s="5">
        <f t="shared" si="639"/>
        <v>1.1006872021494215E-2</v>
      </c>
      <c r="AG495" s="5">
        <f t="shared" si="640"/>
        <v>2.8378476320843967E-3</v>
      </c>
      <c r="AH495" s="5">
        <f t="shared" si="641"/>
        <v>1.0461928723820551E-3</v>
      </c>
      <c r="AI495" s="5">
        <f t="shared" si="642"/>
        <v>1.9706318678832046E-3</v>
      </c>
      <c r="AJ495" s="5">
        <f t="shared" si="643"/>
        <v>1.8559627298333806E-3</v>
      </c>
      <c r="AK495" s="5">
        <f t="shared" si="644"/>
        <v>1.1653107177346318E-3</v>
      </c>
      <c r="AL495" s="5">
        <f t="shared" si="645"/>
        <v>3.1979792540375402E-5</v>
      </c>
      <c r="AM495" s="5">
        <f t="shared" si="646"/>
        <v>1.3861966009440002E-2</v>
      </c>
      <c r="AN495" s="5">
        <f t="shared" si="647"/>
        <v>1.072188738247456E-2</v>
      </c>
      <c r="AO495" s="5">
        <f t="shared" si="648"/>
        <v>4.1465571681599906E-3</v>
      </c>
      <c r="AP495" s="5">
        <f t="shared" si="649"/>
        <v>1.0690864232804958E-3</v>
      </c>
      <c r="AQ495" s="5">
        <f t="shared" si="650"/>
        <v>2.0672796746038681E-4</v>
      </c>
      <c r="AR495" s="5">
        <f t="shared" si="651"/>
        <v>1.6184085504738777E-4</v>
      </c>
      <c r="AS495" s="5">
        <f t="shared" si="652"/>
        <v>3.0484698844839806E-4</v>
      </c>
      <c r="AT495" s="5">
        <f t="shared" si="653"/>
        <v>2.8710824080497763E-4</v>
      </c>
      <c r="AU495" s="5">
        <f t="shared" si="654"/>
        <v>1.8026779567389918E-4</v>
      </c>
      <c r="AV495" s="5">
        <f t="shared" si="655"/>
        <v>8.4889094612927796E-5</v>
      </c>
      <c r="AW495" s="5">
        <f t="shared" si="656"/>
        <v>1.2942354693457894E-6</v>
      </c>
      <c r="AX495" s="5">
        <f t="shared" si="657"/>
        <v>4.3517839286362683E-3</v>
      </c>
      <c r="AY495" s="5">
        <f t="shared" si="658"/>
        <v>3.3659970861222542E-3</v>
      </c>
      <c r="AZ495" s="5">
        <f t="shared" si="659"/>
        <v>1.3017576894418562E-3</v>
      </c>
      <c r="BA495" s="5">
        <f t="shared" si="660"/>
        <v>3.3562577717958516E-4</v>
      </c>
      <c r="BB495" s="5">
        <f t="shared" si="661"/>
        <v>6.489955651176037E-5</v>
      </c>
      <c r="BC495" s="5">
        <f t="shared" si="662"/>
        <v>1.0039639912805548E-5</v>
      </c>
      <c r="BD495" s="5">
        <f t="shared" si="663"/>
        <v>2.0863315498438708E-5</v>
      </c>
      <c r="BE495" s="5">
        <f t="shared" si="664"/>
        <v>3.9298599212699135E-5</v>
      </c>
      <c r="BF495" s="5">
        <f t="shared" si="665"/>
        <v>3.7011852219651533E-5</v>
      </c>
      <c r="BG495" s="5">
        <f t="shared" si="666"/>
        <v>2.3238779196089938E-5</v>
      </c>
      <c r="BH495" s="5">
        <f t="shared" si="667"/>
        <v>1.0943268699165911E-5</v>
      </c>
      <c r="BI495" s="5">
        <f t="shared" si="668"/>
        <v>4.1225962452380018E-6</v>
      </c>
      <c r="BJ495" s="8">
        <f t="shared" si="669"/>
        <v>0.63333716669194906</v>
      </c>
      <c r="BK495" s="8">
        <f t="shared" si="670"/>
        <v>0.21955788594481859</v>
      </c>
      <c r="BL495" s="8">
        <f t="shared" si="671"/>
        <v>0.14175370716067556</v>
      </c>
      <c r="BM495" s="8">
        <f t="shared" si="672"/>
        <v>0.49250250056383382</v>
      </c>
      <c r="BN495" s="8">
        <f t="shared" si="673"/>
        <v>0.50419190607940367</v>
      </c>
    </row>
    <row r="496" spans="1:66" x14ac:dyDescent="0.25">
      <c r="A496" t="s">
        <v>70</v>
      </c>
      <c r="B496" t="s">
        <v>227</v>
      </c>
      <c r="C496" t="s">
        <v>91</v>
      </c>
      <c r="D496" t="s">
        <v>513</v>
      </c>
      <c r="E496">
        <f>VLOOKUP(A496,home!$A$2:$E$405,3,FALSE)</f>
        <v>1.359</v>
      </c>
      <c r="F496">
        <f>VLOOKUP(B496,home!$B$2:$E$405,3,FALSE)</f>
        <v>2.0234999999999999</v>
      </c>
      <c r="G496">
        <f>VLOOKUP(C496,away!$B$2:$E$405,4,FALSE)</f>
        <v>0.85850000000000004</v>
      </c>
      <c r="H496">
        <f>VLOOKUP(A496,away!$A$2:$E$405,3,FALSE)</f>
        <v>1.0342</v>
      </c>
      <c r="I496">
        <f>VLOOKUP(C496,away!$B$2:$E$405,3,FALSE)</f>
        <v>1.6115999999999999</v>
      </c>
      <c r="J496">
        <f>VLOOKUP(B496,home!$B$2:$E$405,4,FALSE)</f>
        <v>0.2417</v>
      </c>
      <c r="K496" s="3">
        <f t="shared" si="618"/>
        <v>2.3608204852499997</v>
      </c>
      <c r="L496" s="3">
        <f t="shared" si="619"/>
        <v>0.40284543122399996</v>
      </c>
      <c r="M496" s="5">
        <f t="shared" si="620"/>
        <v>6.3060170791381778E-2</v>
      </c>
      <c r="N496" s="5">
        <f t="shared" si="621"/>
        <v>0.14887374300765779</v>
      </c>
      <c r="O496" s="5">
        <f t="shared" si="622"/>
        <v>2.5403501695513281E-2</v>
      </c>
      <c r="P496" s="5">
        <f t="shared" si="623"/>
        <v>5.9973107199850849E-2</v>
      </c>
      <c r="Q496" s="5">
        <f t="shared" si="624"/>
        <v>0.17573209110416124</v>
      </c>
      <c r="R496" s="5">
        <f t="shared" si="625"/>
        <v>5.1168422975643307E-3</v>
      </c>
      <c r="S496" s="5">
        <f t="shared" si="626"/>
        <v>1.4259292125547024E-2</v>
      </c>
      <c r="T496" s="5">
        <f t="shared" si="627"/>
        <v>7.0792870020751075E-2</v>
      </c>
      <c r="U496" s="5">
        <f t="shared" si="628"/>
        <v>1.2079946115883547E-2</v>
      </c>
      <c r="V496" s="5">
        <f t="shared" si="629"/>
        <v>1.5068043470004796E-3</v>
      </c>
      <c r="W496" s="5">
        <f t="shared" si="630"/>
        <v>0.13829064019817436</v>
      </c>
      <c r="X496" s="5">
        <f t="shared" si="631"/>
        <v>5.5709752584876572E-2</v>
      </c>
      <c r="Y496" s="5">
        <f t="shared" si="632"/>
        <v>1.1221209651718475E-2</v>
      </c>
      <c r="Z496" s="5">
        <f t="shared" si="633"/>
        <v>6.8709884728916843E-4</v>
      </c>
      <c r="AA496" s="5">
        <f t="shared" si="634"/>
        <v>1.6221170340719301E-3</v>
      </c>
      <c r="AB496" s="5">
        <f t="shared" si="635"/>
        <v>1.9147635617549922E-3</v>
      </c>
      <c r="AC496" s="5">
        <f t="shared" si="636"/>
        <v>8.9564991556654721E-5</v>
      </c>
      <c r="AD496" s="5">
        <f t="shared" si="637"/>
        <v>8.1619844074546782E-2</v>
      </c>
      <c r="AE496" s="5">
        <f t="shared" si="638"/>
        <v>3.2880181282646435E-2</v>
      </c>
      <c r="AF496" s="5">
        <f t="shared" si="639"/>
        <v>6.6228154037654974E-3</v>
      </c>
      <c r="AG496" s="5">
        <f t="shared" si="640"/>
        <v>8.8932364241562029E-4</v>
      </c>
      <c r="AH496" s="5">
        <f t="shared" si="641"/>
        <v>6.919865785742958E-5</v>
      </c>
      <c r="AI496" s="5">
        <f t="shared" si="642"/>
        <v>1.6336560902162562E-4</v>
      </c>
      <c r="AJ496" s="5">
        <f t="shared" si="643"/>
        <v>1.9283843818179797E-4</v>
      </c>
      <c r="AK496" s="5">
        <f t="shared" si="644"/>
        <v>1.5175231173440146E-4</v>
      </c>
      <c r="AL496" s="5">
        <f t="shared" si="645"/>
        <v>3.4072161699346973E-6</v>
      </c>
      <c r="AM496" s="5">
        <f t="shared" si="646"/>
        <v>3.8537959978820167E-2</v>
      </c>
      <c r="AN496" s="5">
        <f t="shared" si="647"/>
        <v>1.552484110616106E-2</v>
      </c>
      <c r="AO496" s="5">
        <f t="shared" si="648"/>
        <v>3.1270556550477666E-3</v>
      </c>
      <c r="AP496" s="5">
        <f t="shared" si="649"/>
        <v>4.1990669460638836E-4</v>
      </c>
      <c r="AQ496" s="5">
        <f t="shared" si="650"/>
        <v>4.2289373365638741E-5</v>
      </c>
      <c r="AR496" s="5">
        <f t="shared" si="651"/>
        <v>5.5752726329396539E-6</v>
      </c>
      <c r="AS496" s="5">
        <f t="shared" si="652"/>
        <v>1.3162217842697638E-5</v>
      </c>
      <c r="AT496" s="5">
        <f t="shared" si="653"/>
        <v>1.553681675718182E-5</v>
      </c>
      <c r="AU496" s="5">
        <f t="shared" si="654"/>
        <v>1.2226545091976772E-5</v>
      </c>
      <c r="AV496" s="5">
        <f t="shared" si="655"/>
        <v>7.2161695292429015E-6</v>
      </c>
      <c r="AW496" s="5">
        <f t="shared" si="656"/>
        <v>9.0011623487778277E-8</v>
      </c>
      <c r="AX496" s="5">
        <f t="shared" si="657"/>
        <v>1.516353422962388E-2</v>
      </c>
      <c r="AY496" s="5">
        <f t="shared" si="658"/>
        <v>6.1085604856127157E-3</v>
      </c>
      <c r="AZ496" s="5">
        <f t="shared" si="659"/>
        <v>1.2304028414922704E-3</v>
      </c>
      <c r="BA496" s="5">
        <f t="shared" si="660"/>
        <v>1.6522072108672949E-4</v>
      </c>
      <c r="BB496" s="5">
        <f t="shared" si="661"/>
        <v>1.6639603158330943E-5</v>
      </c>
      <c r="BC496" s="5">
        <f t="shared" si="662"/>
        <v>1.3406376219428128E-6</v>
      </c>
      <c r="BD496" s="5">
        <f t="shared" si="663"/>
        <v>3.7432885133465637E-7</v>
      </c>
      <c r="BE496" s="5">
        <f t="shared" si="664"/>
        <v>8.8372322045095839E-7</v>
      </c>
      <c r="BF496" s="5">
        <f t="shared" si="665"/>
        <v>1.0431559410658621E-6</v>
      </c>
      <c r="BG496" s="5">
        <f t="shared" si="666"/>
        <v>8.2090130499284291E-7</v>
      </c>
      <c r="BH496" s="5">
        <f t="shared" si="667"/>
        <v>4.8450015429889041E-7</v>
      </c>
      <c r="BI496" s="5">
        <f t="shared" si="668"/>
        <v>2.2876357787512119E-7</v>
      </c>
      <c r="BJ496" s="8">
        <f t="shared" si="669"/>
        <v>0.80297022229731063</v>
      </c>
      <c r="BK496" s="8">
        <f t="shared" si="670"/>
        <v>0.14500090715711944</v>
      </c>
      <c r="BL496" s="8">
        <f t="shared" si="671"/>
        <v>4.6771878116487378E-2</v>
      </c>
      <c r="BM496" s="8">
        <f t="shared" si="672"/>
        <v>0.51116217984808832</v>
      </c>
      <c r="BN496" s="8">
        <f t="shared" si="673"/>
        <v>0.47815945609612925</v>
      </c>
    </row>
    <row r="497" spans="1:66" x14ac:dyDescent="0.25">
      <c r="A497" t="s">
        <v>70</v>
      </c>
      <c r="B497" t="s">
        <v>61</v>
      </c>
      <c r="C497" t="s">
        <v>79</v>
      </c>
      <c r="D497" t="s">
        <v>513</v>
      </c>
      <c r="E497">
        <f>VLOOKUP(A497,home!$A$2:$E$405,3,FALSE)</f>
        <v>1.359</v>
      </c>
      <c r="F497">
        <f>VLOOKUP(B497,home!$B$2:$E$405,3,FALSE)</f>
        <v>1.3245</v>
      </c>
      <c r="G497">
        <f>VLOOKUP(C497,away!$B$2:$E$405,4,FALSE)</f>
        <v>1.1037999999999999</v>
      </c>
      <c r="H497">
        <f>VLOOKUP(A497,away!$A$2:$E$405,3,FALSE)</f>
        <v>1.0342</v>
      </c>
      <c r="I497">
        <f>VLOOKUP(C497,away!$B$2:$E$405,3,FALSE)</f>
        <v>0.64459999999999995</v>
      </c>
      <c r="J497">
        <f>VLOOKUP(B497,home!$B$2:$E$405,4,FALSE)</f>
        <v>1.3536999999999999</v>
      </c>
      <c r="K497" s="3">
        <f t="shared" si="618"/>
        <v>1.9868350329</v>
      </c>
      <c r="L497" s="3">
        <f t="shared" si="619"/>
        <v>0.90243776968399991</v>
      </c>
      <c r="M497" s="5">
        <f t="shared" si="620"/>
        <v>5.5616642188045365E-2</v>
      </c>
      <c r="N497" s="5">
        <f t="shared" si="621"/>
        <v>0.11050109311147263</v>
      </c>
      <c r="O497" s="5">
        <f t="shared" si="622"/>
        <v>5.0190558533492712E-2</v>
      </c>
      <c r="P497" s="5">
        <f t="shared" si="623"/>
        <v>9.9720360015161366E-2</v>
      </c>
      <c r="Q497" s="5">
        <f t="shared" si="624"/>
        <v>0.10977372148380936</v>
      </c>
      <c r="R497" s="5">
        <f t="shared" si="625"/>
        <v>2.2646927851079704E-2</v>
      </c>
      <c r="S497" s="5">
        <f t="shared" si="626"/>
        <v>4.4699526123544275E-2</v>
      </c>
      <c r="T497" s="5">
        <f t="shared" si="627"/>
        <v>9.9063952385761503E-2</v>
      </c>
      <c r="U497" s="5">
        <f t="shared" si="628"/>
        <v>4.4995709642083867E-2</v>
      </c>
      <c r="V497" s="5">
        <f t="shared" si="629"/>
        <v>8.90511397345152E-3</v>
      </c>
      <c r="W497" s="5">
        <f t="shared" si="630"/>
        <v>7.2700758511946587E-2</v>
      </c>
      <c r="X497" s="5">
        <f t="shared" si="631"/>
        <v>6.5607910365856142E-2</v>
      </c>
      <c r="Y497" s="5">
        <f t="shared" si="632"/>
        <v>2.9603528152095493E-2</v>
      </c>
      <c r="Z497" s="5">
        <f t="shared" si="633"/>
        <v>6.8124810200409433E-3</v>
      </c>
      <c r="AA497" s="5">
        <f t="shared" si="634"/>
        <v>1.3535275951583672E-2</v>
      </c>
      <c r="AB497" s="5">
        <f t="shared" si="635"/>
        <v>1.3446180220287665E-2</v>
      </c>
      <c r="AC497" s="5">
        <f t="shared" si="636"/>
        <v>9.9792653834411549E-4</v>
      </c>
      <c r="AD497" s="5">
        <f t="shared" si="637"/>
        <v>3.6111103482484606E-2</v>
      </c>
      <c r="AE497" s="5">
        <f t="shared" si="638"/>
        <v>3.2588023687561529E-2</v>
      </c>
      <c r="AF497" s="5">
        <f t="shared" si="639"/>
        <v>1.470433170750619E-2</v>
      </c>
      <c r="AG497" s="5">
        <f t="shared" si="640"/>
        <v>4.4232481036052028E-3</v>
      </c>
      <c r="AH497" s="5">
        <f t="shared" si="641"/>
        <v>1.5369600444350825E-3</v>
      </c>
      <c r="AI497" s="5">
        <f t="shared" si="642"/>
        <v>3.0536860604511622E-3</v>
      </c>
      <c r="AJ497" s="5">
        <f t="shared" si="643"/>
        <v>3.0335852221913787E-3</v>
      </c>
      <c r="AK497" s="5">
        <f t="shared" si="644"/>
        <v>2.0090777982458533E-3</v>
      </c>
      <c r="AL497" s="5">
        <f t="shared" si="645"/>
        <v>7.1571090779550214E-5</v>
      </c>
      <c r="AM497" s="5">
        <f t="shared" si="646"/>
        <v>1.4349361095135517E-2</v>
      </c>
      <c r="AN497" s="5">
        <f t="shared" si="647"/>
        <v>1.2949405423084454E-2</v>
      </c>
      <c r="AO497" s="5">
        <f t="shared" si="648"/>
        <v>5.843016274371113E-3</v>
      </c>
      <c r="AP497" s="5">
        <f t="shared" si="649"/>
        <v>1.7576528582902607E-3</v>
      </c>
      <c r="AQ497" s="5">
        <f t="shared" si="650"/>
        <v>3.965430813285426E-4</v>
      </c>
      <c r="AR497" s="5">
        <f t="shared" si="651"/>
        <v>2.7740215891868349E-4</v>
      </c>
      <c r="AS497" s="5">
        <f t="shared" si="652"/>
        <v>5.5115232754173349E-4</v>
      </c>
      <c r="AT497" s="5">
        <f t="shared" si="653"/>
        <v>5.47524376412146E-4</v>
      </c>
      <c r="AU497" s="5">
        <f t="shared" si="654"/>
        <v>3.6261353747412588E-4</v>
      </c>
      <c r="AV497" s="5">
        <f t="shared" si="655"/>
        <v>1.8011331991434767E-4</v>
      </c>
      <c r="AW497" s="5">
        <f t="shared" si="656"/>
        <v>3.5646279494920264E-6</v>
      </c>
      <c r="AX497" s="5">
        <f t="shared" si="657"/>
        <v>4.7516355539245908E-3</v>
      </c>
      <c r="AY497" s="5">
        <f t="shared" si="658"/>
        <v>4.2880553916349049E-3</v>
      </c>
      <c r="AZ497" s="5">
        <f t="shared" si="659"/>
        <v>1.9348515719542268E-3</v>
      </c>
      <c r="BA497" s="5">
        <f t="shared" si="660"/>
        <v>5.8202771242131795E-4</v>
      </c>
      <c r="BB497" s="5">
        <f t="shared" si="661"/>
        <v>1.3131094767294366E-4</v>
      </c>
      <c r="BC497" s="5">
        <f t="shared" si="662"/>
        <v>2.3699991750612746E-5</v>
      </c>
      <c r="BD497" s="5">
        <f t="shared" si="663"/>
        <v>4.1723030933350533E-5</v>
      </c>
      <c r="BE497" s="5">
        <f t="shared" si="664"/>
        <v>8.289677953715122E-5</v>
      </c>
      <c r="BF497" s="5">
        <f t="shared" si="665"/>
        <v>8.2351112849499952E-5</v>
      </c>
      <c r="BG497" s="5">
        <f t="shared" si="666"/>
        <v>5.4539358669229273E-5</v>
      </c>
      <c r="BH497" s="5">
        <f t="shared" si="667"/>
        <v>2.7090177118980774E-5</v>
      </c>
      <c r="BI497" s="5">
        <f t="shared" si="668"/>
        <v>1.0764742589491396E-5</v>
      </c>
      <c r="BJ497" s="8">
        <f t="shared" si="669"/>
        <v>0.62208523089366752</v>
      </c>
      <c r="BK497" s="8">
        <f t="shared" si="670"/>
        <v>0.21429919532096109</v>
      </c>
      <c r="BL497" s="8">
        <f t="shared" si="671"/>
        <v>0.15666613224580989</v>
      </c>
      <c r="BM497" s="8">
        <f t="shared" si="672"/>
        <v>0.54712924553373288</v>
      </c>
      <c r="BN497" s="8">
        <f t="shared" si="673"/>
        <v>0.44844930318306114</v>
      </c>
    </row>
    <row r="498" spans="1:66" s="14" customFormat="1" x14ac:dyDescent="0.25">
      <c r="A498" s="14" t="s">
        <v>134</v>
      </c>
      <c r="B498" s="14" t="s">
        <v>352</v>
      </c>
      <c r="C498" s="14" t="s">
        <v>485</v>
      </c>
      <c r="D498" s="14" t="s">
        <v>513</v>
      </c>
      <c r="E498" s="14">
        <f>VLOOKUP(A498,home!$A$2:$E$405,3,FALSE)</f>
        <v>1.5832999999999999</v>
      </c>
      <c r="F498" s="14">
        <f>VLOOKUP(B498,home!$B$2:$E$405,3,FALSE)</f>
        <v>1.3895</v>
      </c>
      <c r="G498" s="14">
        <f>VLOOKUP(C498,away!$B$2:$E$405,4,FALSE)</f>
        <v>0.50529999999999997</v>
      </c>
      <c r="H498" s="14">
        <f>VLOOKUP(A498,away!$A$2:$E$405,3,FALSE)</f>
        <v>1.1943999999999999</v>
      </c>
      <c r="I498" s="14">
        <f>VLOOKUP(C498,away!$B$2:$E$405,3,FALSE)</f>
        <v>0.83720000000000006</v>
      </c>
      <c r="J498" s="14">
        <f>VLOOKUP(B498,home!$B$2:$E$405,4,FALSE)</f>
        <v>0.66979999999999995</v>
      </c>
      <c r="K498" s="16">
        <f t="shared" si="618"/>
        <v>1.111657650355</v>
      </c>
      <c r="L498" s="16">
        <f t="shared" si="619"/>
        <v>0.66976763526399996</v>
      </c>
      <c r="M498" s="17">
        <f t="shared" si="620"/>
        <v>0.16839796095019186</v>
      </c>
      <c r="N498" s="17">
        <f t="shared" si="621"/>
        <v>0.1872008815944633</v>
      </c>
      <c r="O498" s="17">
        <f t="shared" si="622"/>
        <v>0.11278750408888941</v>
      </c>
      <c r="P498" s="17">
        <f t="shared" si="623"/>
        <v>0.12538109178485976</v>
      </c>
      <c r="Q498" s="17">
        <f t="shared" si="624"/>
        <v>0.10405164608884283</v>
      </c>
      <c r="R498" s="17">
        <f t="shared" si="625"/>
        <v>3.7770709950472089E-2</v>
      </c>
      <c r="S498" s="17">
        <f t="shared" si="626"/>
        <v>2.3338195558396866E-2</v>
      </c>
      <c r="T498" s="17">
        <f t="shared" si="627"/>
        <v>6.9690424946250898E-2</v>
      </c>
      <c r="U498" s="17">
        <f t="shared" si="628"/>
        <v>4.1988098675782022E-2</v>
      </c>
      <c r="V498" s="17">
        <f t="shared" si="629"/>
        <v>1.930723060810732E-3</v>
      </c>
      <c r="W498" s="17">
        <f t="shared" si="630"/>
        <v>3.855660280223102E-2</v>
      </c>
      <c r="X498" s="17">
        <f t="shared" si="631"/>
        <v>2.5823964682663587E-2</v>
      </c>
      <c r="Y498" s="17">
        <f t="shared" si="632"/>
        <v>8.6480278793243191E-3</v>
      </c>
      <c r="Z498" s="17">
        <f t="shared" si="633"/>
        <v>8.4325330285900443E-3</v>
      </c>
      <c r="AA498" s="17">
        <f t="shared" si="634"/>
        <v>9.3740898531033401E-3</v>
      </c>
      <c r="AB498" s="17">
        <f t="shared" si="635"/>
        <v>5.2103893501587537E-3</v>
      </c>
      <c r="AC498" s="17">
        <f t="shared" si="636"/>
        <v>8.9845270369045638E-5</v>
      </c>
      <c r="AD498" s="17">
        <f t="shared" si="637"/>
        <v>1.0715435619199786E-2</v>
      </c>
      <c r="AE498" s="17">
        <f t="shared" si="638"/>
        <v>7.1768519754950759E-3</v>
      </c>
      <c r="AF498" s="17">
        <f t="shared" si="639"/>
        <v>2.4034115881335512E-3</v>
      </c>
      <c r="AG498" s="17">
        <f t="shared" si="640"/>
        <v>5.3657576531676793E-4</v>
      </c>
      <c r="AH498" s="17">
        <f t="shared" si="641"/>
        <v>1.4119594264610819E-3</v>
      </c>
      <c r="AI498" s="17">
        <f t="shared" si="642"/>
        <v>1.5696154984163196E-3</v>
      </c>
      <c r="AJ498" s="17">
        <f t="shared" si="643"/>
        <v>8.7243753846513912E-4</v>
      </c>
      <c r="AK498" s="17">
        <f t="shared" si="644"/>
        <v>3.2328395469721885E-4</v>
      </c>
      <c r="AL498" s="17">
        <f t="shared" si="645"/>
        <v>2.6757801643236618E-6</v>
      </c>
      <c r="AM498" s="17">
        <f t="shared" si="646"/>
        <v>2.3823791965939803E-3</v>
      </c>
      <c r="AN498" s="17">
        <f t="shared" si="647"/>
        <v>1.5956404808048984E-3</v>
      </c>
      <c r="AO498" s="17">
        <f t="shared" si="648"/>
        <v>5.3435417578010435E-4</v>
      </c>
      <c r="AP498" s="17">
        <f t="shared" si="649"/>
        <v>1.1929771090189479E-4</v>
      </c>
      <c r="AQ498" s="17">
        <f t="shared" si="650"/>
        <v>1.9975436430792585E-5</v>
      </c>
      <c r="AR498" s="17">
        <f t="shared" si="651"/>
        <v>1.8913694522991055E-4</v>
      </c>
      <c r="AS498" s="17">
        <f t="shared" si="652"/>
        <v>2.1025553212960466E-4</v>
      </c>
      <c r="AT498" s="17">
        <f t="shared" si="653"/>
        <v>1.1686608541066829E-4</v>
      </c>
      <c r="AU498" s="17">
        <f t="shared" si="654"/>
        <v>4.3305025971270083E-5</v>
      </c>
      <c r="AV498" s="17">
        <f t="shared" si="655"/>
        <v>1.2035090854946087E-5</v>
      </c>
      <c r="AW498" s="17">
        <f t="shared" si="656"/>
        <v>5.5340508823751672E-8</v>
      </c>
      <c r="AX498" s="17">
        <f t="shared" si="657"/>
        <v>4.4139834332338233E-4</v>
      </c>
      <c r="AY498" s="17">
        <f t="shared" si="658"/>
        <v>2.9563432461714899E-4</v>
      </c>
      <c r="AZ498" s="17">
        <f t="shared" si="659"/>
        <v>9.9003151250848787E-5</v>
      </c>
      <c r="BA498" s="17">
        <f t="shared" si="660"/>
        <v>2.210303549898838E-5</v>
      </c>
      <c r="BB498" s="17">
        <f t="shared" si="661"/>
        <v>3.7009744545784215E-6</v>
      </c>
      <c r="BC498" s="17">
        <f t="shared" si="662"/>
        <v>4.9575858172309241E-7</v>
      </c>
      <c r="BD498" s="17">
        <f t="shared" si="663"/>
        <v>2.1112967424615644E-5</v>
      </c>
      <c r="BE498" s="17">
        <f t="shared" si="664"/>
        <v>2.3470391759269878E-5</v>
      </c>
      <c r="BF498" s="17">
        <f t="shared" si="665"/>
        <v>1.3045520278010656E-5</v>
      </c>
      <c r="BG498" s="17">
        <f t="shared" si="666"/>
        <v>4.8340508066372776E-6</v>
      </c>
      <c r="BH498" s="17">
        <f t="shared" si="667"/>
        <v>1.343452390350772E-6</v>
      </c>
      <c r="BI498" s="17">
        <f t="shared" si="668"/>
        <v>2.9869182552422937E-7</v>
      </c>
      <c r="BJ498" s="18">
        <f t="shared" si="669"/>
        <v>0.4603178055301595</v>
      </c>
      <c r="BK498" s="18">
        <f t="shared" si="670"/>
        <v>0.31943612672940974</v>
      </c>
      <c r="BL498" s="18">
        <f t="shared" si="671"/>
        <v>0.21194379209052616</v>
      </c>
      <c r="BM498" s="18">
        <f t="shared" si="672"/>
        <v>0.26424488393685813</v>
      </c>
      <c r="BN498" s="18">
        <f t="shared" si="673"/>
        <v>0.73558979445771921</v>
      </c>
    </row>
    <row r="499" spans="1:66" x14ac:dyDescent="0.25">
      <c r="A499" t="s">
        <v>10</v>
      </c>
      <c r="B499" t="s">
        <v>11</v>
      </c>
      <c r="C499" t="s">
        <v>425</v>
      </c>
      <c r="D499" t="s">
        <v>515</v>
      </c>
      <c r="E499">
        <f>VLOOKUP(A499,home!$A$2:$E$405,3,FALSE)</f>
        <v>1.5185</v>
      </c>
      <c r="F499">
        <f>VLOOKUP(B499,home!$B$2:$E$405,3,FALSE)</f>
        <v>0.52680000000000005</v>
      </c>
      <c r="G499">
        <f>VLOOKUP(C499,away!$B$2:$E$405,4,FALSE)</f>
        <v>1.3170999999999999</v>
      </c>
      <c r="H499">
        <f>VLOOKUP(A499,away!$A$2:$E$405,3,FALSE)</f>
        <v>1.4074</v>
      </c>
      <c r="I499">
        <f>VLOOKUP(C499,away!$B$2:$E$405,3,FALSE)</f>
        <v>1.1368</v>
      </c>
      <c r="J499">
        <f>VLOOKUP(B499,home!$B$2:$E$405,4,FALSE)</f>
        <v>1.1368</v>
      </c>
      <c r="K499" s="3">
        <f t="shared" ref="K499:K562" si="674">E499*F499*G499</f>
        <v>1.05360861318</v>
      </c>
      <c r="L499" s="3">
        <f t="shared" ref="L499:L562" si="675">H499*I499*J499</f>
        <v>1.818803061376</v>
      </c>
      <c r="M499" s="5">
        <f t="shared" ref="M499:M562" si="676">_xlfn.POISSON.DIST(0,K499,FALSE) * _xlfn.POISSON.DIST(0,L499,FALSE)</f>
        <v>5.6562351974207621E-2</v>
      </c>
      <c r="N499" s="5">
        <f t="shared" ref="N499:N562" si="677">_xlfn.POISSON.DIST(1,K499,FALSE) * _xlfn.POISSON.DIST(0,L499,FALSE)</f>
        <v>5.9594581221743936E-2</v>
      </c>
      <c r="O499" s="5">
        <f t="shared" ref="O499:O562" si="678">_xlfn.POISSON.DIST(0,K499,FALSE) * _xlfn.POISSON.DIST(1,L499,FALSE)</f>
        <v>0.10287577892931567</v>
      </c>
      <c r="P499" s="5">
        <f t="shared" ref="P499:P562" si="679">_xlfn.POISSON.DIST(1,K499,FALSE) * _xlfn.POISSON.DIST(1,L499,FALSE)</f>
        <v>0.10839080676752856</v>
      </c>
      <c r="Q499" s="5">
        <f t="shared" ref="Q499:Q562" si="680">_xlfn.POISSON.DIST(2,K499,FALSE) * _xlfn.POISSON.DIST(0,L499,FALSE)</f>
        <v>3.1394682037042244E-2</v>
      </c>
      <c r="R499" s="5">
        <f t="shared" ref="R499:R562" si="681">_xlfn.POISSON.DIST(0,K499,FALSE) * _xlfn.POISSON.DIST(2,L499,FALSE)</f>
        <v>9.3555390829039978E-2</v>
      </c>
      <c r="S499" s="5">
        <f t="shared" ref="S499:S562" si="682">_xlfn.POISSON.DIST(2,K499,FALSE) * _xlfn.POISSON.DIST(2,L499,FALSE)</f>
        <v>5.1927503815051075E-2</v>
      </c>
      <c r="T499" s="5">
        <f t="shared" ref="T499:T562" si="683">_xlfn.POISSON.DIST(2,K499,FALSE) * _xlfn.POISSON.DIST(1,L499,FALSE)</f>
        <v>5.7100743799898553E-2</v>
      </c>
      <c r="U499" s="5">
        <f t="shared" ref="U499:U562" si="684">_xlfn.POISSON.DIST(1,K499,FALSE) * _xlfn.POISSON.DIST(2,L499,FALSE)</f>
        <v>9.8570765586897716E-2</v>
      </c>
      <c r="V499" s="5">
        <f t="shared" ref="V499:V562" si="685">_xlfn.POISSON.DIST(3,K499,FALSE) * _xlfn.POISSON.DIST(3,L499,FALSE)</f>
        <v>1.1056557420431401E-2</v>
      </c>
      <c r="W499" s="5">
        <f t="shared" ref="W499:W562" si="686">_xlfn.POISSON.DIST(3,K499,FALSE) * _xlfn.POISSON.DIST(0,L499,FALSE)</f>
        <v>1.1025902467425047E-2</v>
      </c>
      <c r="X499" s="5">
        <f t="shared" ref="X499:X562" si="687">_xlfn.POISSON.DIST(3,K499,FALSE) * _xlfn.POISSON.DIST(1,L499,FALSE)</f>
        <v>2.0053945162185869E-2</v>
      </c>
      <c r="Y499" s="5">
        <f t="shared" ref="Y499:Y562" si="688">_xlfn.POISSON.DIST(3,K499,FALSE) * _xlfn.POISSON.DIST(2,L499,FALSE)</f>
        <v>1.8237088426825043E-2</v>
      </c>
      <c r="Z499" s="5">
        <f t="shared" ref="Z499:Z562" si="689">_xlfn.POISSON.DIST(0,K499,FALSE) * _xlfn.POISSON.DIST(3,L499,FALSE)</f>
        <v>5.671961041602868E-2</v>
      </c>
      <c r="AA499" s="5">
        <f t="shared" ref="AA499:AA562" si="690">_xlfn.POISSON.DIST(1,K499,FALSE) * _xlfn.POISSON.DIST(3,L499,FALSE)</f>
        <v>5.9760270070541868E-2</v>
      </c>
      <c r="AB499" s="5">
        <f t="shared" ref="AB499:AB562" si="691">_xlfn.POISSON.DIST(2,K499,FALSE) * _xlfn.POISSON.DIST(3,L499,FALSE)</f>
        <v>3.148196763614293E-2</v>
      </c>
      <c r="AC499" s="5">
        <f t="shared" ref="AC499:AC562" si="692">_xlfn.POISSON.DIST(4,K499,FALSE) * _xlfn.POISSON.DIST(4,L499,FALSE)</f>
        <v>1.324234602437663E-3</v>
      </c>
      <c r="AD499" s="5">
        <f t="shared" ref="AD499:AD562" si="693">_xlfn.POISSON.DIST(4,K499,FALSE) * _xlfn.POISSON.DIST(0,L499,FALSE)</f>
        <v>2.9042464519404105E-3</v>
      </c>
      <c r="AE499" s="5">
        <f t="shared" ref="AE499:AE562" si="694">_xlfn.POISSON.DIST(4,K499,FALSE) * _xlfn.POISSON.DIST(1,L499,FALSE)</f>
        <v>5.2822523377796049E-3</v>
      </c>
      <c r="AF499" s="5">
        <f t="shared" ref="AF499:AF562" si="695">_xlfn.POISSON.DIST(4,K499,FALSE) * _xlfn.POISSON.DIST(2,L499,FALSE)</f>
        <v>4.80368836145704E-3</v>
      </c>
      <c r="AG499" s="5">
        <f t="shared" ref="AG499:AG562" si="696">_xlfn.POISSON.DIST(4,K499,FALSE) * _xlfn.POISSON.DIST(3,L499,FALSE)</f>
        <v>2.912321032571441E-3</v>
      </c>
      <c r="AH499" s="5">
        <f t="shared" ref="AH499:AH562" si="697">_xlfn.POISSON.DIST(0,K499,FALSE) * _xlfn.POISSON.DIST(4,L499,FALSE)</f>
        <v>2.579045026618176E-2</v>
      </c>
      <c r="AI499" s="5">
        <f t="shared" ref="AI499:AI562" si="698">_xlfn.POISSON.DIST(1,K499,FALSE) * _xlfn.POISSON.DIST(4,L499,FALSE)</f>
        <v>2.7173040538239532E-2</v>
      </c>
      <c r="AJ499" s="5">
        <f t="shared" ref="AJ499:AJ562" si="699">_xlfn.POISSON.DIST(2,K499,FALSE) * _xlfn.POISSON.DIST(4,L499,FALSE)</f>
        <v>1.4314874778689233E-2</v>
      </c>
      <c r="AK499" s="5">
        <f t="shared" ref="AK499:AK562" si="700">_xlfn.POISSON.DIST(3,K499,FALSE) * _xlfn.POISSON.DIST(4,L499,FALSE)</f>
        <v>5.0274251211400419E-3</v>
      </c>
      <c r="AL499" s="5">
        <f t="shared" ref="AL499:AL562" si="701">_xlfn.POISSON.DIST(5,K499,FALSE) * _xlfn.POISSON.DIST(5,L499,FALSE)</f>
        <v>1.0150557881549717E-4</v>
      </c>
      <c r="AM499" s="5">
        <f t="shared" ref="AM499:AM562" si="702">_xlfn.POISSON.DIST(5,K499,FALSE) * _xlfn.POISSON.DIST(0,L499,FALSE)</f>
        <v>6.119878153123744E-4</v>
      </c>
      <c r="AN499" s="5">
        <f t="shared" ref="AN499:AN562" si="703">_xlfn.POISSON.DIST(5,K499,FALSE) * _xlfn.POISSON.DIST(1,L499,FALSE)</f>
        <v>1.1130853120149568E-3</v>
      </c>
      <c r="AO499" s="5">
        <f t="shared" ref="AO499:AO562" si="704">_xlfn.POISSON.DIST(5,K499,FALSE) * _xlfn.POISSON.DIST(2,L499,FALSE)</f>
        <v>1.0122414865327319E-3</v>
      </c>
      <c r="AP499" s="5">
        <f t="shared" ref="AP499:AP562" si="705">_xlfn.POISSON.DIST(5,K499,FALSE) * _xlfn.POISSON.DIST(3,L499,FALSE)</f>
        <v>6.1368930485250852E-4</v>
      </c>
      <c r="AQ499" s="5">
        <f t="shared" ref="AQ499:AQ562" si="706">_xlfn.POISSON.DIST(5,K499,FALSE) * _xlfn.POISSON.DIST(4,L499,FALSE)</f>
        <v>2.7904499659986301E-4</v>
      </c>
      <c r="AR499" s="5">
        <f t="shared" ref="AR499:AR562" si="707">_xlfn.POISSON.DIST(0,K499,FALSE) * _xlfn.POISSON.DIST(5,L499,FALSE)</f>
        <v>9.3815499796793631E-3</v>
      </c>
      <c r="AS499" s="5">
        <f t="shared" ref="AS499:AS562" si="708">_xlfn.POISSON.DIST(1,K499,FALSE) * _xlfn.POISSON.DIST(5,L499,FALSE)</f>
        <v>9.8844818635688315E-3</v>
      </c>
      <c r="AT499" s="5">
        <f t="shared" ref="AT499:AT562" si="709">_xlfn.POISSON.DIST(2,K499,FALSE) * _xlfn.POISSON.DIST(5,L499,FALSE)</f>
        <v>5.2071876141388078E-3</v>
      </c>
      <c r="AU499" s="5">
        <f t="shared" ref="AU499:AU562" si="710">_xlfn.POISSON.DIST(3,K499,FALSE) * _xlfn.POISSON.DIST(5,L499,FALSE)</f>
        <v>1.8287792402336212E-3</v>
      </c>
      <c r="AV499" s="5">
        <f t="shared" ref="AV499:AV562" si="711">_xlfn.POISSON.DIST(4,K499,FALSE) * _xlfn.POISSON.DIST(5,L499,FALSE)</f>
        <v>4.8170438977872986E-4</v>
      </c>
      <c r="AW499" s="5">
        <f t="shared" ref="AW499:AW562" si="712">_xlfn.POISSON.DIST(6,K499,FALSE) * _xlfn.POISSON.DIST(6,L499,FALSE)</f>
        <v>5.4032168803306372E-6</v>
      </c>
      <c r="AX499" s="5">
        <f t="shared" ref="AX499:AX562" si="713">_xlfn.POISSON.DIST(6,K499,FALSE) * _xlfn.POISSON.DIST(0,L499,FALSE)</f>
        <v>1.0746593889572141E-4</v>
      </c>
      <c r="AY499" s="5">
        <f t="shared" ref="AY499:AY562" si="714">_xlfn.POISSON.DIST(6,K499,FALSE) * _xlfn.POISSON.DIST(1,L499,FALSE)</f>
        <v>1.9545937865718429E-4</v>
      </c>
      <c r="AZ499" s="5">
        <f t="shared" ref="AZ499:AZ562" si="715">_xlfn.POISSON.DIST(6,K499,FALSE) * _xlfn.POISSON.DIST(2,L499,FALSE)</f>
        <v>1.7775105813816878E-4</v>
      </c>
      <c r="BA499" s="5">
        <f t="shared" ref="BA499:BA562" si="716">_xlfn.POISSON.DIST(6,K499,FALSE) * _xlfn.POISSON.DIST(3,L499,FALSE)</f>
        <v>1.0776472290150823E-4</v>
      </c>
      <c r="BB499" s="5">
        <f t="shared" ref="BB499:BB562" si="717">_xlfn.POISSON.DIST(6,K499,FALSE) * _xlfn.POISSON.DIST(4,L499,FALSE)</f>
        <v>4.9000701980399894E-5</v>
      </c>
      <c r="BC499" s="5">
        <f t="shared" ref="BC499:BC562" si="718">_xlfn.POISSON.DIST(6,K499,FALSE) * _xlfn.POISSON.DIST(5,L499,FALSE)</f>
        <v>1.7824525354304853E-5</v>
      </c>
      <c r="BD499" s="5">
        <f t="shared" ref="BD499:BD562" si="719">_xlfn.POISSON.DIST(0,K499,FALSE) * _xlfn.POISSON.DIST(6,L499,FALSE)</f>
        <v>2.8438653039154654E-3</v>
      </c>
      <c r="BE499" s="5">
        <f t="shared" ref="BE499:BE562" si="720">_xlfn.POISSON.DIST(1,K499,FALSE) * _xlfn.POISSON.DIST(6,L499,FALSE)</f>
        <v>2.996320978929093E-3</v>
      </c>
      <c r="BF499" s="5">
        <f t="shared" ref="BF499:BF562" si="721">_xlfn.POISSON.DIST(2,K499,FALSE) * _xlfn.POISSON.DIST(6,L499,FALSE)</f>
        <v>1.5784747956258105E-3</v>
      </c>
      <c r="BG499" s="5">
        <f t="shared" ref="BG499:BG562" si="722">_xlfn.POISSON.DIST(3,K499,FALSE) * _xlfn.POISSON.DIST(6,L499,FALSE)</f>
        <v>5.5436488011963148E-4</v>
      </c>
      <c r="BH499" s="5">
        <f t="shared" ref="BH499:BH562" si="723">_xlfn.POISSON.DIST(4,K499,FALSE) * _xlfn.POISSON.DIST(6,L499,FALSE)</f>
        <v>1.4602090313463545E-4</v>
      </c>
      <c r="BI499" s="5">
        <f t="shared" ref="BI499:BI562" si="724">_xlfn.POISSON.DIST(5,K499,FALSE) * _xlfn.POISSON.DIST(6,L499,FALSE)</f>
        <v>3.0769776249394878E-5</v>
      </c>
      <c r="BJ499" s="8">
        <f t="shared" ref="BJ499:BJ562" si="725">SUM(N499,Q499,T499,W499,X499,Y499,AD499,AE499,AF499,AG499,AM499,AN499,AO499,AP499,AQ499,AX499,AY499,AZ499,BA499,BB499,BC499)</f>
        <v>0.21759476654010887</v>
      </c>
      <c r="BK499" s="8">
        <f t="shared" ref="BK499:BK562" si="726">SUM(M499,P499,S499,V499,AC499,AL499,AY499)</f>
        <v>0.22955841953712902</v>
      </c>
      <c r="BL499" s="8">
        <f t="shared" ref="BL499:BL562" si="727">SUM(O499,R499,U499,AA499,AB499,AH499,AI499,AJ499,AK499,AR499,AS499,AT499,AU499,AV499,BD499,BE499,BF499,BG499,BH499,BI499)</f>
        <v>0.49348348348156207</v>
      </c>
      <c r="BM499" s="8">
        <f t="shared" ref="BM499:BM562" si="728">SUM(S499:BI499)</f>
        <v>0.54479263205417394</v>
      </c>
      <c r="BN499" s="8">
        <f t="shared" ref="BN499:BN562" si="729">SUM(M499:R499)</f>
        <v>0.45237359175887798</v>
      </c>
    </row>
    <row r="500" spans="1:66" x14ac:dyDescent="0.25">
      <c r="A500" t="s">
        <v>13</v>
      </c>
      <c r="B500" t="s">
        <v>53</v>
      </c>
      <c r="C500" t="s">
        <v>45</v>
      </c>
      <c r="D500" t="s">
        <v>515</v>
      </c>
      <c r="E500">
        <f>VLOOKUP(A500,home!$A$2:$E$405,3,FALSE)</f>
        <v>1.2857000000000001</v>
      </c>
      <c r="F500">
        <f>VLOOKUP(B500,home!$B$2:$E$405,3,FALSE)</f>
        <v>1.3611</v>
      </c>
      <c r="G500">
        <f>VLOOKUP(C500,away!$B$2:$E$405,4,FALSE)</f>
        <v>0.97219999999999995</v>
      </c>
      <c r="H500">
        <f>VLOOKUP(A500,away!$A$2:$E$405,3,FALSE)</f>
        <v>1.4921</v>
      </c>
      <c r="I500">
        <f>VLOOKUP(C500,away!$B$2:$E$405,3,FALSE)</f>
        <v>0.67020000000000002</v>
      </c>
      <c r="J500">
        <f>VLOOKUP(B500,home!$B$2:$E$405,4,FALSE)</f>
        <v>0.33510000000000001</v>
      </c>
      <c r="K500" s="3">
        <f t="shared" si="674"/>
        <v>1.701317207694</v>
      </c>
      <c r="L500" s="3">
        <f t="shared" si="675"/>
        <v>0.33510181624199997</v>
      </c>
      <c r="M500" s="5">
        <f t="shared" si="676"/>
        <v>0.1304951752801719</v>
      </c>
      <c r="N500" s="5">
        <f t="shared" si="677"/>
        <v>0.22201368722520118</v>
      </c>
      <c r="O500" s="5">
        <f t="shared" si="678"/>
        <v>4.3729170247203734E-2</v>
      </c>
      <c r="P500" s="5">
        <f t="shared" si="679"/>
        <v>7.4397189819748216E-2</v>
      </c>
      <c r="Q500" s="5">
        <f t="shared" si="680"/>
        <v>0.18885785320991419</v>
      </c>
      <c r="R500" s="5">
        <f t="shared" si="681"/>
        <v>7.3268621862967991E-3</v>
      </c>
      <c r="S500" s="5">
        <f t="shared" si="682"/>
        <v>1.0603728914100042E-2</v>
      </c>
      <c r="T500" s="5">
        <f t="shared" si="683"/>
        <v>6.3286609622207265E-2</v>
      </c>
      <c r="U500" s="5">
        <f t="shared" si="684"/>
        <v>1.2465316715949228E-2</v>
      </c>
      <c r="V500" s="5">
        <f t="shared" si="685"/>
        <v>6.7170438474978874E-4</v>
      </c>
      <c r="W500" s="5">
        <f t="shared" si="686"/>
        <v>0.10710237182472485</v>
      </c>
      <c r="X500" s="5">
        <f t="shared" si="687"/>
        <v>3.5890199322291295E-2</v>
      </c>
      <c r="Y500" s="5">
        <f t="shared" si="688"/>
        <v>6.0134354890936052E-3</v>
      </c>
      <c r="Z500" s="5">
        <f t="shared" si="689"/>
        <v>8.1841494199429599E-4</v>
      </c>
      <c r="AA500" s="5">
        <f t="shared" si="690"/>
        <v>1.3923834238487828E-3</v>
      </c>
      <c r="AB500" s="5">
        <f t="shared" si="691"/>
        <v>1.1844429393509113E-3</v>
      </c>
      <c r="AC500" s="5">
        <f t="shared" si="692"/>
        <v>2.3934275016152817E-5</v>
      </c>
      <c r="AD500" s="5">
        <f t="shared" si="693"/>
        <v>4.5553777042561354E-2</v>
      </c>
      <c r="AE500" s="5">
        <f t="shared" si="694"/>
        <v>1.526515342364543E-2</v>
      </c>
      <c r="AF500" s="5">
        <f t="shared" si="695"/>
        <v>2.5576903187381835E-3</v>
      </c>
      <c r="AG500" s="5">
        <f t="shared" si="696"/>
        <v>2.8569555706458167E-4</v>
      </c>
      <c r="AH500" s="5">
        <f t="shared" si="697"/>
        <v>6.8563083375469913E-5</v>
      </c>
      <c r="AI500" s="5">
        <f t="shared" si="698"/>
        <v>1.1664755355924538E-4</v>
      </c>
      <c r="AJ500" s="5">
        <f t="shared" si="699"/>
        <v>9.9227245052875849E-5</v>
      </c>
      <c r="AK500" s="5">
        <f t="shared" si="700"/>
        <v>5.6272339826842338E-5</v>
      </c>
      <c r="AL500" s="5">
        <f t="shared" si="701"/>
        <v>5.4581107623381622E-7</v>
      </c>
      <c r="AM500" s="5">
        <f t="shared" si="702"/>
        <v>1.5500284951593097E-2</v>
      </c>
      <c r="AN500" s="5">
        <f t="shared" si="703"/>
        <v>5.1941736395473862E-3</v>
      </c>
      <c r="AO500" s="5">
        <f t="shared" si="704"/>
        <v>8.7028851024432421E-4</v>
      </c>
      <c r="AP500" s="5">
        <f t="shared" si="705"/>
        <v>9.7211753479139136E-5</v>
      </c>
      <c r="AQ500" s="5">
        <f t="shared" si="706"/>
        <v>8.143958787732271E-6</v>
      </c>
      <c r="AR500" s="5">
        <f t="shared" si="707"/>
        <v>4.5951227532543294E-6</v>
      </c>
      <c r="AS500" s="5">
        <f t="shared" si="708"/>
        <v>7.817761411577822E-6</v>
      </c>
      <c r="AT500" s="5">
        <f t="shared" si="709"/>
        <v>6.6502460075817422E-6</v>
      </c>
      <c r="AU500" s="5">
        <f t="shared" si="710"/>
        <v>3.7713926560323804E-6</v>
      </c>
      <c r="AV500" s="5">
        <f t="shared" si="711"/>
        <v>1.6040838056696668E-6</v>
      </c>
      <c r="AW500" s="5">
        <f t="shared" si="712"/>
        <v>8.643744481805518E-9</v>
      </c>
      <c r="AX500" s="5">
        <f t="shared" si="713"/>
        <v>4.3951502520509491E-3</v>
      </c>
      <c r="AY500" s="5">
        <f t="shared" si="714"/>
        <v>1.4728228321187569E-3</v>
      </c>
      <c r="AZ500" s="5">
        <f t="shared" si="715"/>
        <v>2.467728030228408E-4</v>
      </c>
      <c r="BA500" s="5">
        <f t="shared" si="716"/>
        <v>2.7564671497361082E-5</v>
      </c>
      <c r="BB500" s="5">
        <f t="shared" si="717"/>
        <v>2.3092428707199468E-6</v>
      </c>
      <c r="BC500" s="5">
        <f t="shared" si="718"/>
        <v>1.5476629602442887E-7</v>
      </c>
      <c r="BD500" s="5">
        <f t="shared" si="719"/>
        <v>2.5663899674507746E-7</v>
      </c>
      <c r="BE500" s="5">
        <f t="shared" si="720"/>
        <v>4.3662434132772475E-7</v>
      </c>
      <c r="BF500" s="5">
        <f t="shared" si="721"/>
        <v>3.7141825259945833E-7</v>
      </c>
      <c r="BG500" s="5">
        <f t="shared" si="722"/>
        <v>2.1063342146636509E-7</v>
      </c>
      <c r="BH500" s="5">
        <f t="shared" si="723"/>
        <v>8.9588566114047411E-8</v>
      </c>
      <c r="BI500" s="5">
        <f t="shared" si="724"/>
        <v>3.0483713828492072E-8</v>
      </c>
      <c r="BJ500" s="8">
        <f t="shared" si="725"/>
        <v>0.71464135041695032</v>
      </c>
      <c r="BK500" s="8">
        <f t="shared" si="726"/>
        <v>0.21766510131698108</v>
      </c>
      <c r="BL500" s="8">
        <f t="shared" si="727"/>
        <v>6.646471972839009E-2</v>
      </c>
      <c r="BM500" s="8">
        <f t="shared" si="728"/>
        <v>0.33129683424740552</v>
      </c>
      <c r="BN500" s="8">
        <f t="shared" si="729"/>
        <v>0.666819937968536</v>
      </c>
    </row>
    <row r="501" spans="1:66" x14ac:dyDescent="0.25">
      <c r="A501" t="s">
        <v>16</v>
      </c>
      <c r="B501" t="s">
        <v>272</v>
      </c>
      <c r="C501" t="s">
        <v>222</v>
      </c>
      <c r="D501" t="s">
        <v>515</v>
      </c>
      <c r="E501">
        <f>VLOOKUP(A501,home!$A$2:$E$405,3,FALSE)</f>
        <v>1.7778</v>
      </c>
      <c r="F501">
        <f>VLOOKUP(B501,home!$B$2:$E$405,3,FALSE)</f>
        <v>0.5625</v>
      </c>
      <c r="G501">
        <f>VLOOKUP(C501,away!$B$2:$E$405,4,FALSE)</f>
        <v>0.84370000000000001</v>
      </c>
      <c r="H501">
        <f>VLOOKUP(A501,away!$A$2:$E$405,3,FALSE)</f>
        <v>1.2716000000000001</v>
      </c>
      <c r="I501">
        <f>VLOOKUP(C501,away!$B$2:$E$405,3,FALSE)</f>
        <v>1.1796</v>
      </c>
      <c r="J501">
        <f>VLOOKUP(B501,home!$B$2:$E$405,4,FALSE)</f>
        <v>0.4718</v>
      </c>
      <c r="K501" s="3">
        <f t="shared" si="674"/>
        <v>0.84371054624999997</v>
      </c>
      <c r="L501" s="3">
        <f t="shared" si="675"/>
        <v>0.70769026204800001</v>
      </c>
      <c r="M501" s="5">
        <f t="shared" si="676"/>
        <v>0.21195086324983778</v>
      </c>
      <c r="N501" s="5">
        <f t="shared" si="677"/>
        <v>0.17882517861067967</v>
      </c>
      <c r="O501" s="5">
        <f t="shared" si="678"/>
        <v>0.1499955619545775</v>
      </c>
      <c r="P501" s="5">
        <f t="shared" si="679"/>
        <v>0.12655283751177229</v>
      </c>
      <c r="Q501" s="5">
        <f t="shared" si="680"/>
        <v>7.543834456443517E-2</v>
      </c>
      <c r="R501" s="5">
        <f t="shared" si="681"/>
        <v>5.3075199272835986E-2</v>
      </c>
      <c r="S501" s="5">
        <f t="shared" si="682"/>
        <v>1.8890723581770193E-2</v>
      </c>
      <c r="T501" s="5">
        <f t="shared" si="683"/>
        <v>5.3386981833272437E-2</v>
      </c>
      <c r="U501" s="5">
        <f t="shared" si="684"/>
        <v>4.4780105370812048E-2</v>
      </c>
      <c r="V501" s="5">
        <f t="shared" si="685"/>
        <v>1.2532646247800647E-3</v>
      </c>
      <c r="W501" s="5">
        <f t="shared" si="686"/>
        <v>2.1216042300218438E-2</v>
      </c>
      <c r="X501" s="5">
        <f t="shared" si="687"/>
        <v>1.501438653506304E-2</v>
      </c>
      <c r="Y501" s="5">
        <f t="shared" si="688"/>
        <v>5.3127675707443627E-3</v>
      </c>
      <c r="Z501" s="5">
        <f t="shared" si="689"/>
        <v>1.2520267227214372E-2</v>
      </c>
      <c r="AA501" s="5">
        <f t="shared" si="690"/>
        <v>1.056348150146901E-2</v>
      </c>
      <c r="AB501" s="5">
        <f t="shared" si="691"/>
        <v>4.4562603739530934E-3</v>
      </c>
      <c r="AC501" s="5">
        <f t="shared" si="692"/>
        <v>4.6769152053443322E-5</v>
      </c>
      <c r="AD501" s="5">
        <f t="shared" si="693"/>
        <v>4.4750496595950999E-3</v>
      </c>
      <c r="AE501" s="5">
        <f t="shared" si="694"/>
        <v>3.1669490662766695E-3</v>
      </c>
      <c r="AF501" s="5">
        <f t="shared" si="695"/>
        <v>1.1206095073030026E-3</v>
      </c>
      <c r="AG501" s="5">
        <f t="shared" si="696"/>
        <v>2.6434814529224739E-4</v>
      </c>
      <c r="AH501" s="5">
        <f t="shared" si="697"/>
        <v>2.215117798734581E-3</v>
      </c>
      <c r="AI501" s="5">
        <f t="shared" si="698"/>
        <v>1.8689182479784509E-3</v>
      </c>
      <c r="AJ501" s="5">
        <f t="shared" si="699"/>
        <v>7.8841301794924578E-4</v>
      </c>
      <c r="AK501" s="5">
        <f t="shared" si="700"/>
        <v>2.2173079268152307E-4</v>
      </c>
      <c r="AL501" s="5">
        <f t="shared" si="701"/>
        <v>1.1170077459710124E-6</v>
      </c>
      <c r="AM501" s="5">
        <f t="shared" si="702"/>
        <v>7.5512931855857199E-4</v>
      </c>
      <c r="AN501" s="5">
        <f t="shared" si="703"/>
        <v>5.3439766533084352E-4</v>
      </c>
      <c r="AO501" s="5">
        <f t="shared" si="704"/>
        <v>1.8909401190791202E-4</v>
      </c>
      <c r="AP501" s="5">
        <f t="shared" si="705"/>
        <v>4.4606663612939298E-5</v>
      </c>
      <c r="AQ501" s="5">
        <f t="shared" si="706"/>
        <v>7.8919253653319982E-6</v>
      </c>
      <c r="AR501" s="5">
        <f t="shared" si="707"/>
        <v>3.1352345909073305E-4</v>
      </c>
      <c r="AS501" s="5">
        <f t="shared" si="708"/>
        <v>2.6452304893163187E-4</v>
      </c>
      <c r="AT501" s="5">
        <f t="shared" si="709"/>
        <v>1.1159044305491129E-4</v>
      </c>
      <c r="AU501" s="5">
        <f t="shared" si="710"/>
        <v>3.1383344555379576E-5</v>
      </c>
      <c r="AV501" s="5">
        <f t="shared" si="711"/>
        <v>6.619614694492815E-6</v>
      </c>
      <c r="AW501" s="5">
        <f t="shared" si="712"/>
        <v>1.8526372052017553E-8</v>
      </c>
      <c r="AX501" s="5">
        <f t="shared" si="713"/>
        <v>1.0618509497507377E-4</v>
      </c>
      <c r="AY501" s="5">
        <f t="shared" si="714"/>
        <v>7.514615768850173E-5</v>
      </c>
      <c r="AZ501" s="5">
        <f t="shared" si="715"/>
        <v>2.6590102013238058E-5</v>
      </c>
      <c r="BA501" s="5">
        <f t="shared" si="716"/>
        <v>6.2725187538771647E-6</v>
      </c>
      <c r="BB501" s="5">
        <f t="shared" si="717"/>
        <v>1.1097501101580811E-6</v>
      </c>
      <c r="BC501" s="5">
        <f t="shared" si="718"/>
        <v>1.5707186925311393E-7</v>
      </c>
      <c r="BD501" s="5">
        <f t="shared" si="719"/>
        <v>3.6979583153686025E-5</v>
      </c>
      <c r="BE501" s="5">
        <f t="shared" si="720"/>
        <v>3.1200064302693737E-5</v>
      </c>
      <c r="BF501" s="5">
        <f t="shared" si="721"/>
        <v>1.3161911647930425E-5</v>
      </c>
      <c r="BG501" s="5">
        <f t="shared" si="722"/>
        <v>3.7016145553898726E-6</v>
      </c>
      <c r="BH501" s="5">
        <f t="shared" si="723"/>
        <v>7.8077280963373485E-7</v>
      </c>
      <c r="BI501" s="5">
        <f t="shared" si="724"/>
        <v>1.3174925074264519E-7</v>
      </c>
      <c r="BJ501" s="8">
        <f t="shared" si="725"/>
        <v>0.35996723807306591</v>
      </c>
      <c r="BK501" s="8">
        <f t="shared" si="726"/>
        <v>0.35877072128564819</v>
      </c>
      <c r="BL501" s="8">
        <f t="shared" si="727"/>
        <v>0.26877838393703862</v>
      </c>
      <c r="BM501" s="8">
        <f t="shared" si="728"/>
        <v>0.20412349772751223</v>
      </c>
      <c r="BN501" s="8">
        <f t="shared" si="729"/>
        <v>0.7958379851641384</v>
      </c>
    </row>
    <row r="502" spans="1:66" x14ac:dyDescent="0.25">
      <c r="A502" t="s">
        <v>16</v>
      </c>
      <c r="B502" t="s">
        <v>463</v>
      </c>
      <c r="C502" t="s">
        <v>57</v>
      </c>
      <c r="D502" t="s">
        <v>515</v>
      </c>
      <c r="E502">
        <f>VLOOKUP(A502,home!$A$2:$E$405,3,FALSE)</f>
        <v>1.7778</v>
      </c>
      <c r="F502">
        <f>VLOOKUP(B502,home!$B$2:$E$405,3,FALSE)</f>
        <v>0.5625</v>
      </c>
      <c r="G502">
        <f>VLOOKUP(C502,away!$B$2:$E$405,4,FALSE)</f>
        <v>0.9</v>
      </c>
      <c r="H502">
        <f>VLOOKUP(A502,away!$A$2:$E$405,3,FALSE)</f>
        <v>1.2716000000000001</v>
      </c>
      <c r="I502">
        <f>VLOOKUP(C502,away!$B$2:$E$405,3,FALSE)</f>
        <v>1.7301</v>
      </c>
      <c r="J502">
        <f>VLOOKUP(B502,home!$B$2:$E$405,4,FALSE)</f>
        <v>1.7694000000000001</v>
      </c>
      <c r="K502" s="3">
        <f t="shared" si="674"/>
        <v>0.90001125000000004</v>
      </c>
      <c r="L502" s="3">
        <f t="shared" si="675"/>
        <v>3.8926714361040009</v>
      </c>
      <c r="M502" s="5">
        <f t="shared" si="676"/>
        <v>8.2901875528509951E-3</v>
      </c>
      <c r="N502" s="5">
        <f t="shared" si="677"/>
        <v>7.4612620621758658E-3</v>
      </c>
      <c r="O502" s="5">
        <f t="shared" si="678"/>
        <v>3.2270976286927995E-2</v>
      </c>
      <c r="P502" s="5">
        <f t="shared" si="679"/>
        <v>2.9044241706718425E-2</v>
      </c>
      <c r="Q502" s="5">
        <f t="shared" si="680"/>
        <v>3.3576098975782393E-3</v>
      </c>
      <c r="R502" s="5">
        <f t="shared" si="681"/>
        <v>6.2810153803657093E-2</v>
      </c>
      <c r="S502" s="5">
        <f t="shared" si="682"/>
        <v>2.5438748247263093E-2</v>
      </c>
      <c r="T502" s="5">
        <f t="shared" si="683"/>
        <v>1.3070072141882891E-2</v>
      </c>
      <c r="U502" s="5">
        <f t="shared" si="684"/>
        <v>5.6529845037521682E-2</v>
      </c>
      <c r="V502" s="5">
        <f t="shared" si="685"/>
        <v>9.9025926480970153E-3</v>
      </c>
      <c r="W502" s="5">
        <f t="shared" si="686"/>
        <v>1.0072955603105877E-3</v>
      </c>
      <c r="X502" s="5">
        <f t="shared" si="687"/>
        <v>3.9210706553354001E-3</v>
      </c>
      <c r="Y502" s="5">
        <f t="shared" si="688"/>
        <v>7.6317198694848551E-3</v>
      </c>
      <c r="Z502" s="5">
        <f t="shared" si="689"/>
        <v>8.1499763869598341E-2</v>
      </c>
      <c r="AA502" s="5">
        <f t="shared" si="690"/>
        <v>7.3350704354982033E-2</v>
      </c>
      <c r="AB502" s="5">
        <f t="shared" si="691"/>
        <v>3.3008229557453916E-2</v>
      </c>
      <c r="AC502" s="5">
        <f t="shared" si="692"/>
        <v>2.168326203123658E-3</v>
      </c>
      <c r="AD502" s="5">
        <f t="shared" si="693"/>
        <v>2.2664433408864558E-4</v>
      </c>
      <c r="AE502" s="5">
        <f t="shared" si="694"/>
        <v>8.8225192546168289E-4</v>
      </c>
      <c r="AF502" s="5">
        <f t="shared" si="695"/>
        <v>1.7171584348462251E-3</v>
      </c>
      <c r="AG502" s="5">
        <f t="shared" si="696"/>
        <v>2.2281111968636509E-3</v>
      </c>
      <c r="AH502" s="5">
        <f t="shared" si="697"/>
        <v>7.9312950716101588E-2</v>
      </c>
      <c r="AI502" s="5">
        <f t="shared" si="698"/>
        <v>7.1382547915186986E-2</v>
      </c>
      <c r="AJ502" s="5">
        <f t="shared" si="699"/>
        <v>3.2122548088666165E-2</v>
      </c>
      <c r="AK502" s="5">
        <f t="shared" si="700"/>
        <v>9.6368848861551823E-3</v>
      </c>
      <c r="AL502" s="5">
        <f t="shared" si="701"/>
        <v>3.038647313636549E-4</v>
      </c>
      <c r="AM502" s="5">
        <f t="shared" si="702"/>
        <v>4.0796490085707924E-5</v>
      </c>
      <c r="AN502" s="5">
        <f t="shared" si="703"/>
        <v>1.5880733164993528E-4</v>
      </c>
      <c r="AO502" s="5">
        <f t="shared" si="704"/>
        <v>3.0909238187879905E-4</v>
      </c>
      <c r="AP502" s="5">
        <f t="shared" si="705"/>
        <v>4.010650286856503E-4</v>
      </c>
      <c r="AQ502" s="5">
        <f t="shared" si="706"/>
        <v>3.9030359529621569E-4</v>
      </c>
      <c r="AR502" s="5">
        <f t="shared" si="707"/>
        <v>6.1747851553138597E-2</v>
      </c>
      <c r="AS502" s="5">
        <f t="shared" si="708"/>
        <v>5.5573761061154706E-2</v>
      </c>
      <c r="AT502" s="5">
        <f t="shared" si="709"/>
        <v>2.5008505079925587E-2</v>
      </c>
      <c r="AU502" s="5">
        <f t="shared" si="710"/>
        <v>7.5026453058717269E-3</v>
      </c>
      <c r="AV502" s="5">
        <f t="shared" si="711"/>
        <v>1.6881162950110611E-3</v>
      </c>
      <c r="AW502" s="5">
        <f t="shared" si="712"/>
        <v>2.9571508644705421E-5</v>
      </c>
      <c r="AX502" s="5">
        <f t="shared" si="713"/>
        <v>6.1195500062750959E-6</v>
      </c>
      <c r="AY502" s="5">
        <f t="shared" si="714"/>
        <v>2.3821397511237124E-5</v>
      </c>
      <c r="AZ502" s="5">
        <f t="shared" si="715"/>
        <v>4.636443683003586E-5</v>
      </c>
      <c r="BA502" s="5">
        <f t="shared" si="716"/>
        <v>6.0160506299776294E-5</v>
      </c>
      <c r="BB502" s="5">
        <f t="shared" si="717"/>
        <v>5.8546271113673502E-5</v>
      </c>
      <c r="BC502" s="5">
        <f t="shared" si="718"/>
        <v>4.5580279450919518E-5</v>
      </c>
      <c r="BD502" s="5">
        <f t="shared" si="719"/>
        <v>4.0060682996948774E-2</v>
      </c>
      <c r="BE502" s="5">
        <f t="shared" si="720"/>
        <v>3.6055065379937613E-2</v>
      </c>
      <c r="BF502" s="5">
        <f t="shared" si="721"/>
        <v>1.6224982230714686E-2</v>
      </c>
      <c r="BG502" s="5">
        <f t="shared" si="722"/>
        <v>4.8675555128977711E-3</v>
      </c>
      <c r="BH502" s="5">
        <f t="shared" si="723"/>
        <v>1.0952136804018785E-3</v>
      </c>
      <c r="BI502" s="5">
        <f t="shared" si="724"/>
        <v>1.9714092670311911E-4</v>
      </c>
      <c r="BJ502" s="8">
        <f t="shared" si="725"/>
        <v>4.3043853346836261E-2</v>
      </c>
      <c r="BK502" s="8">
        <f t="shared" si="726"/>
        <v>7.5171782486928088E-2</v>
      </c>
      <c r="BL502" s="8">
        <f t="shared" si="727"/>
        <v>0.70044636066935817</v>
      </c>
      <c r="BM502" s="8">
        <f t="shared" si="728"/>
        <v>0.75693307917394581</v>
      </c>
      <c r="BN502" s="8">
        <f t="shared" si="729"/>
        <v>0.14323443130990862</v>
      </c>
    </row>
    <row r="503" spans="1:66" x14ac:dyDescent="0.25">
      <c r="A503" t="s">
        <v>70</v>
      </c>
      <c r="B503" t="s">
        <v>80</v>
      </c>
      <c r="C503" t="s">
        <v>84</v>
      </c>
      <c r="D503" t="s">
        <v>515</v>
      </c>
      <c r="E503">
        <f>VLOOKUP(A503,home!$A$2:$E$405,3,FALSE)</f>
        <v>1.359</v>
      </c>
      <c r="F503">
        <f>VLOOKUP(B503,home!$B$2:$E$405,3,FALSE)</f>
        <v>1.4717</v>
      </c>
      <c r="G503">
        <f>VLOOKUP(C503,away!$B$2:$E$405,4,FALSE)</f>
        <v>1.4717</v>
      </c>
      <c r="H503">
        <f>VLOOKUP(A503,away!$A$2:$E$405,3,FALSE)</f>
        <v>1.0342</v>
      </c>
      <c r="I503">
        <f>VLOOKUP(C503,away!$B$2:$E$405,3,FALSE)</f>
        <v>0.48349999999999999</v>
      </c>
      <c r="J503">
        <f>VLOOKUP(B503,home!$B$2:$E$405,4,FALSE)</f>
        <v>0.80579999999999996</v>
      </c>
      <c r="K503" s="3">
        <f t="shared" si="674"/>
        <v>2.9434593095099997</v>
      </c>
      <c r="L503" s="3">
        <f t="shared" si="675"/>
        <v>0.40292876705999997</v>
      </c>
      <c r="M503" s="5">
        <f t="shared" si="676"/>
        <v>3.5211305232314492E-2</v>
      </c>
      <c r="N503" s="5">
        <f t="shared" si="677"/>
        <v>0.10364304418605426</v>
      </c>
      <c r="O503" s="5">
        <f t="shared" si="678"/>
        <v>1.4187647803829806E-2</v>
      </c>
      <c r="P503" s="5">
        <f t="shared" si="679"/>
        <v>4.1760764008231942E-2</v>
      </c>
      <c r="Q503" s="5">
        <f t="shared" si="680"/>
        <v>0.15253454163769886</v>
      </c>
      <c r="R503" s="5">
        <f t="shared" si="681"/>
        <v>2.8583057185393298E-3</v>
      </c>
      <c r="S503" s="5">
        <f t="shared" si="682"/>
        <v>1.2382112783416175E-2</v>
      </c>
      <c r="T503" s="5">
        <f t="shared" si="683"/>
        <v>6.1460554796140231E-2</v>
      </c>
      <c r="U503" s="5">
        <f t="shared" si="684"/>
        <v>8.4133065766602601E-3</v>
      </c>
      <c r="V503" s="5">
        <f t="shared" si="685"/>
        <v>1.6316934021930387E-3</v>
      </c>
      <c r="W503" s="5">
        <f t="shared" si="686"/>
        <v>0.14965973886844181</v>
      </c>
      <c r="X503" s="5">
        <f t="shared" si="687"/>
        <v>6.0302214060782809E-2</v>
      </c>
      <c r="Y503" s="5">
        <f t="shared" si="688"/>
        <v>1.2148748381249706E-2</v>
      </c>
      <c r="Z503" s="5">
        <f t="shared" si="689"/>
        <v>3.8389786635053327E-4</v>
      </c>
      <c r="AA503" s="5">
        <f t="shared" si="690"/>
        <v>1.1299877486105028E-3</v>
      </c>
      <c r="AB503" s="5">
        <f t="shared" si="691"/>
        <v>1.6630364791399151E-3</v>
      </c>
      <c r="AC503" s="5">
        <f t="shared" si="692"/>
        <v>1.209497252608192E-4</v>
      </c>
      <c r="AD503" s="5">
        <f t="shared" si="693"/>
        <v>0.11012933790778763</v>
      </c>
      <c r="AE503" s="5">
        <f t="shared" si="694"/>
        <v>4.4374278340318984E-2</v>
      </c>
      <c r="AF503" s="5">
        <f t="shared" si="695"/>
        <v>8.9398366304209963E-3</v>
      </c>
      <c r="AG503" s="5">
        <f t="shared" si="696"/>
        <v>1.2007057837377859E-3</v>
      </c>
      <c r="AH503" s="5">
        <f t="shared" si="697"/>
        <v>3.8670873491396239E-5</v>
      </c>
      <c r="AI503" s="5">
        <f t="shared" si="698"/>
        <v>1.1382614258513371E-4</v>
      </c>
      <c r="AJ503" s="5">
        <f t="shared" si="699"/>
        <v>1.6752130952891225E-4</v>
      </c>
      <c r="AK503" s="5">
        <f t="shared" si="700"/>
        <v>1.6436405269139434E-4</v>
      </c>
      <c r="AL503" s="5">
        <f t="shared" si="701"/>
        <v>5.7378764009488002E-6</v>
      </c>
      <c r="AM503" s="5">
        <f t="shared" si="702"/>
        <v>6.483224498296998E-2</v>
      </c>
      <c r="AN503" s="5">
        <f t="shared" si="703"/>
        <v>2.6122776536719964E-2</v>
      </c>
      <c r="AO503" s="5">
        <f t="shared" si="704"/>
        <v>5.2628090710622353E-3</v>
      </c>
      <c r="AP503" s="5">
        <f t="shared" si="705"/>
        <v>7.0684572342509695E-4</v>
      </c>
      <c r="AQ503" s="5">
        <f t="shared" si="706"/>
        <v>7.1202118960326982E-5</v>
      </c>
      <c r="AR503" s="5">
        <f t="shared" si="707"/>
        <v>3.1163214754043051E-6</v>
      </c>
      <c r="AS503" s="5">
        <f t="shared" si="708"/>
        <v>9.1727654582047384E-6</v>
      </c>
      <c r="AT503" s="5">
        <f t="shared" si="709"/>
        <v>1.3499830940952251E-5</v>
      </c>
      <c r="AU503" s="5">
        <f t="shared" si="710"/>
        <v>1.3245401019985681E-5</v>
      </c>
      <c r="AV503" s="5">
        <f t="shared" si="711"/>
        <v>9.7468247351175233E-6</v>
      </c>
      <c r="AW503" s="5">
        <f t="shared" si="712"/>
        <v>1.8903185647296774E-7</v>
      </c>
      <c r="AX503" s="5">
        <f t="shared" si="713"/>
        <v>3.1805179175259352E-2</v>
      </c>
      <c r="AY503" s="5">
        <f t="shared" si="714"/>
        <v>1.2815221631209637E-2</v>
      </c>
      <c r="AZ503" s="5">
        <f t="shared" si="715"/>
        <v>2.5818107257319705E-3</v>
      </c>
      <c r="BA503" s="5">
        <f t="shared" si="716"/>
        <v>3.4676193750048892E-4</v>
      </c>
      <c r="BB503" s="5">
        <f t="shared" si="717"/>
        <v>3.493008998510218E-5</v>
      </c>
      <c r="BC503" s="5">
        <f t="shared" si="718"/>
        <v>2.8148676181984149E-6</v>
      </c>
      <c r="BD503" s="5">
        <f t="shared" si="719"/>
        <v>2.0927592830787615E-7</v>
      </c>
      <c r="BE503" s="5">
        <f t="shared" si="720"/>
        <v>6.1599517943416536E-7</v>
      </c>
      <c r="BF503" s="5">
        <f t="shared" si="721"/>
        <v>9.0657837275938847E-7</v>
      </c>
      <c r="BG503" s="5">
        <f t="shared" si="722"/>
        <v>8.8949218369968292E-7</v>
      </c>
      <c r="BH503" s="5">
        <f t="shared" si="723"/>
        <v>6.5454601221180258E-7</v>
      </c>
      <c r="BI503" s="5">
        <f t="shared" si="724"/>
        <v>3.853259106294951E-7</v>
      </c>
      <c r="BJ503" s="8">
        <f t="shared" si="725"/>
        <v>0.84897559745307549</v>
      </c>
      <c r="BK503" s="8">
        <f t="shared" si="726"/>
        <v>0.10392778465902705</v>
      </c>
      <c r="BL503" s="8">
        <f t="shared" si="727"/>
        <v>2.8789109062293355E-2</v>
      </c>
      <c r="BM503" s="8">
        <f t="shared" si="728"/>
        <v>0.61906574785472424</v>
      </c>
      <c r="BN503" s="8">
        <f t="shared" si="729"/>
        <v>0.35019560858666871</v>
      </c>
    </row>
    <row r="504" spans="1:66" x14ac:dyDescent="0.25">
      <c r="A504" t="s">
        <v>19</v>
      </c>
      <c r="B504" t="s">
        <v>243</v>
      </c>
      <c r="C504" t="s">
        <v>144</v>
      </c>
      <c r="D504" t="s">
        <v>515</v>
      </c>
      <c r="E504">
        <f>VLOOKUP(A504,home!$A$2:$E$405,3,FALSE)</f>
        <v>1.4750000000000001</v>
      </c>
      <c r="F504">
        <f>VLOOKUP(B504,home!$B$2:$E$405,3,FALSE)</f>
        <v>1.7626999999999999</v>
      </c>
      <c r="G504">
        <f>VLOOKUP(C504,away!$B$2:$E$405,4,FALSE)</f>
        <v>1.4915</v>
      </c>
      <c r="H504">
        <f>VLOOKUP(A504,away!$A$2:$E$405,3,FALSE)</f>
        <v>1.5625</v>
      </c>
      <c r="I504">
        <f>VLOOKUP(C504,away!$B$2:$E$405,3,FALSE)</f>
        <v>1.28</v>
      </c>
      <c r="J504">
        <f>VLOOKUP(B504,home!$B$2:$E$405,4,FALSE)</f>
        <v>0.51200000000000001</v>
      </c>
      <c r="K504" s="3">
        <f t="shared" si="674"/>
        <v>3.8778738987499999</v>
      </c>
      <c r="L504" s="3">
        <f t="shared" si="675"/>
        <v>1.024</v>
      </c>
      <c r="M504" s="5">
        <f t="shared" si="676"/>
        <v>7.4326419943784236E-3</v>
      </c>
      <c r="N504" s="5">
        <f t="shared" si="677"/>
        <v>2.8822848388753229E-2</v>
      </c>
      <c r="O504" s="5">
        <f t="shared" si="678"/>
        <v>7.6110254022435063E-3</v>
      </c>
      <c r="P504" s="5">
        <f t="shared" si="679"/>
        <v>2.9514596750083309E-2</v>
      </c>
      <c r="Q504" s="5">
        <f t="shared" si="680"/>
        <v>5.5885685727187322E-2</v>
      </c>
      <c r="R504" s="5">
        <f t="shared" si="681"/>
        <v>3.8968450059486751E-3</v>
      </c>
      <c r="S504" s="5">
        <f t="shared" si="682"/>
        <v>2.9300194398535588E-2</v>
      </c>
      <c r="T504" s="5">
        <f t="shared" si="683"/>
        <v>5.7226942184639827E-2</v>
      </c>
      <c r="U504" s="5">
        <f t="shared" si="684"/>
        <v>1.5111473536042653E-2</v>
      </c>
      <c r="V504" s="5">
        <f t="shared" si="685"/>
        <v>1.2927710900495036E-2</v>
      </c>
      <c r="W504" s="5">
        <f t="shared" si="686"/>
        <v>7.2239213998401733E-2</v>
      </c>
      <c r="X504" s="5">
        <f t="shared" si="687"/>
        <v>7.3972955134363375E-2</v>
      </c>
      <c r="Y504" s="5">
        <f t="shared" si="688"/>
        <v>3.7874153028794044E-2</v>
      </c>
      <c r="Z504" s="5">
        <f t="shared" si="689"/>
        <v>1.3301230953638146E-3</v>
      </c>
      <c r="AA504" s="5">
        <f t="shared" si="690"/>
        <v>5.1580496336358934E-3</v>
      </c>
      <c r="AB504" s="5">
        <f t="shared" si="691"/>
        <v>1.0001133021366815E-2</v>
      </c>
      <c r="AC504" s="5">
        <f t="shared" si="692"/>
        <v>3.2084500909833951E-3</v>
      </c>
      <c r="AD504" s="5">
        <f t="shared" si="693"/>
        <v>7.0033640607654421E-2</v>
      </c>
      <c r="AE504" s="5">
        <f t="shared" si="694"/>
        <v>7.1714447982238125E-2</v>
      </c>
      <c r="AF504" s="5">
        <f t="shared" si="695"/>
        <v>3.6717797366905919E-2</v>
      </c>
      <c r="AG504" s="5">
        <f t="shared" si="696"/>
        <v>1.2533008167903889E-2</v>
      </c>
      <c r="AH504" s="5">
        <f t="shared" si="697"/>
        <v>3.4051151241313649E-4</v>
      </c>
      <c r="AI504" s="5">
        <f t="shared" si="698"/>
        <v>1.3204607062107885E-3</v>
      </c>
      <c r="AJ504" s="5">
        <f t="shared" si="699"/>
        <v>2.5602900534699045E-3</v>
      </c>
      <c r="AK504" s="5">
        <f t="shared" si="700"/>
        <v>3.3094939905267289E-3</v>
      </c>
      <c r="AL504" s="5">
        <f t="shared" si="701"/>
        <v>5.0962288079939885E-4</v>
      </c>
      <c r="AM504" s="5">
        <f t="shared" si="702"/>
        <v>5.4316325389372221E-2</v>
      </c>
      <c r="AN504" s="5">
        <f t="shared" si="703"/>
        <v>5.5619917198717159E-2</v>
      </c>
      <c r="AO504" s="5">
        <f t="shared" si="704"/>
        <v>2.8477397605743183E-2</v>
      </c>
      <c r="AP504" s="5">
        <f t="shared" si="705"/>
        <v>9.720285049427008E-3</v>
      </c>
      <c r="AQ504" s="5">
        <f t="shared" si="706"/>
        <v>2.4883929726533141E-3</v>
      </c>
      <c r="AR504" s="5">
        <f t="shared" si="707"/>
        <v>6.9736757742210379E-5</v>
      </c>
      <c r="AS504" s="5">
        <f t="shared" si="708"/>
        <v>2.7043035263196957E-4</v>
      </c>
      <c r="AT504" s="5">
        <f t="shared" si="709"/>
        <v>5.243474029506366E-4</v>
      </c>
      <c r="AU504" s="5">
        <f t="shared" si="710"/>
        <v>6.7778436925987427E-4</v>
      </c>
      <c r="AV504" s="5">
        <f t="shared" si="711"/>
        <v>6.5709057863339959E-4</v>
      </c>
      <c r="AW504" s="5">
        <f t="shared" si="712"/>
        <v>5.6213426280043272E-5</v>
      </c>
      <c r="AX504" s="5">
        <f t="shared" si="713"/>
        <v>3.5105310083909755E-2</v>
      </c>
      <c r="AY504" s="5">
        <f t="shared" si="714"/>
        <v>3.5947837525923593E-2</v>
      </c>
      <c r="AZ504" s="5">
        <f t="shared" si="715"/>
        <v>1.8405292813272876E-2</v>
      </c>
      <c r="BA504" s="5">
        <f t="shared" si="716"/>
        <v>6.2823399469304764E-3</v>
      </c>
      <c r="BB504" s="5">
        <f t="shared" si="717"/>
        <v>1.6082790264142018E-3</v>
      </c>
      <c r="BC504" s="5">
        <f t="shared" si="718"/>
        <v>3.2937554460962863E-4</v>
      </c>
      <c r="BD504" s="5">
        <f t="shared" si="719"/>
        <v>1.19017399880039E-5</v>
      </c>
      <c r="BE504" s="5">
        <f t="shared" si="720"/>
        <v>4.6153446849189456E-5</v>
      </c>
      <c r="BF504" s="5">
        <f t="shared" si="721"/>
        <v>8.9488623436908619E-5</v>
      </c>
      <c r="BG504" s="5">
        <f t="shared" si="722"/>
        <v>1.1567519902035184E-4</v>
      </c>
      <c r="BH504" s="5">
        <f t="shared" si="723"/>
        <v>1.1214345875343349E-4</v>
      </c>
      <c r="BI504" s="5">
        <f t="shared" si="724"/>
        <v>8.6975638323097369E-5</v>
      </c>
      <c r="BJ504" s="8">
        <f t="shared" si="725"/>
        <v>0.76532144574381544</v>
      </c>
      <c r="BK504" s="8">
        <f t="shared" si="726"/>
        <v>0.11884105454119874</v>
      </c>
      <c r="BL504" s="8">
        <f t="shared" si="727"/>
        <v>5.1971010429447163E-2</v>
      </c>
      <c r="BM504" s="8">
        <f t="shared" si="728"/>
        <v>0.76840836644158717</v>
      </c>
      <c r="BN504" s="8">
        <f t="shared" si="729"/>
        <v>0.13316364326859445</v>
      </c>
    </row>
    <row r="505" spans="1:66" x14ac:dyDescent="0.25">
      <c r="A505" t="s">
        <v>448</v>
      </c>
      <c r="B505" t="s">
        <v>452</v>
      </c>
      <c r="C505" t="s">
        <v>450</v>
      </c>
      <c r="D505" t="s">
        <v>515</v>
      </c>
      <c r="E505">
        <f>VLOOKUP(A505,home!$A$2:$E$405,3,FALSE)</f>
        <v>1.2285999999999999</v>
      </c>
      <c r="F505">
        <f>VLOOKUP(B505,home!$B$2:$E$405,3,FALSE)</f>
        <v>1.3566</v>
      </c>
      <c r="G505">
        <f>VLOOKUP(C505,away!$B$2:$E$405,4,FALSE)</f>
        <v>1.0851999999999999</v>
      </c>
      <c r="H505">
        <f>VLOOKUP(A505,away!$A$2:$E$405,3,FALSE)</f>
        <v>0.9143</v>
      </c>
      <c r="I505">
        <f>VLOOKUP(C505,away!$B$2:$E$405,3,FALSE)</f>
        <v>1.4582999999999999</v>
      </c>
      <c r="J505">
        <f>VLOOKUP(B505,home!$B$2:$E$405,4,FALSE)</f>
        <v>1.4582999999999999</v>
      </c>
      <c r="K505" s="3">
        <f t="shared" si="674"/>
        <v>1.8087231983519998</v>
      </c>
      <c r="L505" s="3">
        <f t="shared" si="675"/>
        <v>1.9443859371269996</v>
      </c>
      <c r="M505" s="5">
        <f t="shared" si="676"/>
        <v>2.3444739550041109E-2</v>
      </c>
      <c r="N505" s="5">
        <f t="shared" si="677"/>
        <v>4.2405044303479987E-2</v>
      </c>
      <c r="O505" s="5">
        <f t="shared" si="678"/>
        <v>4.5585621880705113E-2</v>
      </c>
      <c r="P505" s="5">
        <f t="shared" si="679"/>
        <v>8.245177180693386E-2</v>
      </c>
      <c r="Q505" s="5">
        <f t="shared" si="680"/>
        <v>3.8349493679424286E-2</v>
      </c>
      <c r="R505" s="5">
        <f t="shared" si="681"/>
        <v>4.4318021060015943E-2</v>
      </c>
      <c r="S505" s="5">
        <f t="shared" si="682"/>
        <v>7.2492751088066312E-2</v>
      </c>
      <c r="T505" s="5">
        <f t="shared" si="683"/>
        <v>7.4566216206213343E-2</v>
      </c>
      <c r="U505" s="5">
        <f t="shared" si="684"/>
        <v>8.0159032796303334E-2</v>
      </c>
      <c r="V505" s="5">
        <f t="shared" si="685"/>
        <v>2.8327395896741634E-2</v>
      </c>
      <c r="W505" s="5">
        <f t="shared" si="686"/>
        <v>2.3121206287676027E-2</v>
      </c>
      <c r="X505" s="5">
        <f t="shared" si="687"/>
        <v>4.4956548355169622E-2</v>
      </c>
      <c r="Y505" s="5">
        <f t="shared" si="688"/>
        <v>4.3706440201780897E-2</v>
      </c>
      <c r="Z505" s="5">
        <f t="shared" si="689"/>
        <v>2.8723778970131064E-2</v>
      </c>
      <c r="AA505" s="5">
        <f t="shared" si="690"/>
        <v>5.1953365367611373E-2</v>
      </c>
      <c r="AB505" s="5">
        <f t="shared" si="691"/>
        <v>4.6984628586428039E-2</v>
      </c>
      <c r="AC505" s="5">
        <f t="shared" si="692"/>
        <v>6.2264606772916807E-3</v>
      </c>
      <c r="AD505" s="5">
        <f t="shared" si="693"/>
        <v>1.0454965546600442E-2</v>
      </c>
      <c r="AE505" s="5">
        <f t="shared" si="694"/>
        <v>2.0328487981957195E-2</v>
      </c>
      <c r="AF505" s="5">
        <f t="shared" si="695"/>
        <v>1.9763213077586401E-2</v>
      </c>
      <c r="AG505" s="5">
        <f t="shared" si="696"/>
        <v>1.2809104526834467E-2</v>
      </c>
      <c r="AH505" s="5">
        <f t="shared" si="697"/>
        <v>1.3962527972666772E-2</v>
      </c>
      <c r="AI505" s="5">
        <f t="shared" si="698"/>
        <v>2.5254348251801111E-2</v>
      </c>
      <c r="AJ505" s="5">
        <f t="shared" si="699"/>
        <v>2.283906277114647E-2</v>
      </c>
      <c r="AK505" s="5">
        <f t="shared" si="700"/>
        <v>1.3769847554263375E-2</v>
      </c>
      <c r="AL505" s="5">
        <f t="shared" si="701"/>
        <v>8.7590261147174966E-4</v>
      </c>
      <c r="AM505" s="5">
        <f t="shared" si="702"/>
        <v>3.7820277444214228E-3</v>
      </c>
      <c r="AN505" s="5">
        <f t="shared" si="703"/>
        <v>7.3537215600771606E-3</v>
      </c>
      <c r="AO505" s="5">
        <f t="shared" si="704"/>
        <v>7.1492363934808276E-3</v>
      </c>
      <c r="AP505" s="5">
        <f t="shared" si="705"/>
        <v>4.6336249015602226E-3</v>
      </c>
      <c r="AQ505" s="5">
        <f t="shared" si="706"/>
        <v>2.2523887741287933E-3</v>
      </c>
      <c r="AR505" s="5">
        <f t="shared" si="707"/>
        <v>5.4297086073591258E-3</v>
      </c>
      <c r="AS505" s="5">
        <f t="shared" si="708"/>
        <v>9.8208399184219822E-3</v>
      </c>
      <c r="AT505" s="5">
        <f t="shared" si="709"/>
        <v>8.8815904938756001E-3</v>
      </c>
      <c r="AU505" s="5">
        <f t="shared" si="710"/>
        <v>5.3547795881784639E-3</v>
      </c>
      <c r="AV505" s="5">
        <f t="shared" si="711"/>
        <v>2.4213285158000398E-3</v>
      </c>
      <c r="AW505" s="5">
        <f t="shared" si="712"/>
        <v>8.5567314213278134E-5</v>
      </c>
      <c r="AX505" s="5">
        <f t="shared" si="713"/>
        <v>1.1401068863576519E-3</v>
      </c>
      <c r="AY505" s="5">
        <f t="shared" si="714"/>
        <v>2.2168077966554685E-3</v>
      </c>
      <c r="AZ505" s="5">
        <f t="shared" si="715"/>
        <v>2.1551649525651919E-3</v>
      </c>
      <c r="BA505" s="5">
        <f t="shared" si="716"/>
        <v>1.3968241419855785E-3</v>
      </c>
      <c r="BB505" s="5">
        <f t="shared" si="717"/>
        <v>6.7899130457906151E-4</v>
      </c>
      <c r="BC505" s="5">
        <f t="shared" si="718"/>
        <v>2.6404422881100851E-4</v>
      </c>
      <c r="BD505" s="5">
        <f t="shared" si="719"/>
        <v>1.7595748431410855E-3</v>
      </c>
      <c r="BE505" s="5">
        <f t="shared" si="720"/>
        <v>3.1825838380258628E-3</v>
      </c>
      <c r="BF505" s="5">
        <f t="shared" si="721"/>
        <v>2.8782066092687608E-3</v>
      </c>
      <c r="BG505" s="5">
        <f t="shared" si="722"/>
        <v>1.7352930212781524E-3</v>
      </c>
      <c r="BH505" s="5">
        <f t="shared" si="723"/>
        <v>7.8466618588103143E-4</v>
      </c>
      <c r="BI505" s="5">
        <f t="shared" si="724"/>
        <v>2.8384878667308075E-4</v>
      </c>
      <c r="BJ505" s="8">
        <f t="shared" si="725"/>
        <v>0.36348365885134493</v>
      </c>
      <c r="BK505" s="8">
        <f t="shared" si="726"/>
        <v>0.21603582942720181</v>
      </c>
      <c r="BL505" s="8">
        <f t="shared" si="727"/>
        <v>0.38735887664884472</v>
      </c>
      <c r="BM505" s="8">
        <f t="shared" si="728"/>
        <v>0.7169162111344799</v>
      </c>
      <c r="BN505" s="8">
        <f t="shared" si="729"/>
        <v>0.27655469228060031</v>
      </c>
    </row>
    <row r="506" spans="1:66" s="10" customFormat="1" x14ac:dyDescent="0.25">
      <c r="A506" t="s">
        <v>25</v>
      </c>
      <c r="B506" t="s">
        <v>498</v>
      </c>
      <c r="C506" t="s">
        <v>499</v>
      </c>
      <c r="D506" t="s">
        <v>515</v>
      </c>
      <c r="E506">
        <f>VLOOKUP(A506,home!$A$2:$E$405,3,FALSE)</f>
        <v>1.35</v>
      </c>
      <c r="F506">
        <f>VLOOKUP(B506,home!$B$2:$E$405,3,FALSE)</f>
        <v>1.1111</v>
      </c>
      <c r="G506">
        <f>VLOOKUP(C506,away!$B$2:$E$405,4,FALSE)</f>
        <v>1.2345999999999999</v>
      </c>
      <c r="H506">
        <f>VLOOKUP(A506,away!$A$2:$E$405,3,FALSE)</f>
        <v>1.0667</v>
      </c>
      <c r="I506">
        <f>VLOOKUP(C506,away!$B$2:$E$405,3,FALSE)</f>
        <v>0.3125</v>
      </c>
      <c r="J506">
        <f>VLOOKUP(B506,home!$B$2:$E$405,4,FALSE)</f>
        <v>1.4061999999999999</v>
      </c>
      <c r="K506" s="3">
        <f t="shared" si="674"/>
        <v>1.8518814809999999</v>
      </c>
      <c r="L506" s="3">
        <f t="shared" si="675"/>
        <v>0.46874798124999995</v>
      </c>
      <c r="M506" s="5">
        <f t="shared" si="676"/>
        <v>9.8211745557080968E-2</v>
      </c>
      <c r="N506" s="5">
        <f t="shared" si="677"/>
        <v>0.18187651281384226</v>
      </c>
      <c r="O506" s="5">
        <f t="shared" si="678"/>
        <v>4.6036557464920358E-2</v>
      </c>
      <c r="P506" s="5">
        <f t="shared" si="679"/>
        <v>8.5254248218278303E-2</v>
      </c>
      <c r="Q506" s="5">
        <f t="shared" si="680"/>
        <v>0.16840687295440687</v>
      </c>
      <c r="R506" s="5">
        <f t="shared" si="681"/>
        <v>1.0789771687690516E-2</v>
      </c>
      <c r="S506" s="5">
        <f t="shared" si="682"/>
        <v>1.8501572286584247E-2</v>
      </c>
      <c r="T506" s="5">
        <f t="shared" si="683"/>
        <v>7.8940381726003442E-2</v>
      </c>
      <c r="U506" s="5">
        <f t="shared" si="684"/>
        <v>1.9981378372652178E-2</v>
      </c>
      <c r="V506" s="5">
        <f t="shared" si="685"/>
        <v>1.7845089337915612E-3</v>
      </c>
      <c r="W506" s="5">
        <f t="shared" si="686"/>
        <v>0.1039565230991286</v>
      </c>
      <c r="X506" s="5">
        <f t="shared" si="687"/>
        <v>4.8729410340485523E-2</v>
      </c>
      <c r="Y506" s="5">
        <f t="shared" si="688"/>
        <v>1.1420906362302729E-2</v>
      </c>
      <c r="Z506" s="5">
        <f t="shared" si="689"/>
        <v>1.6858945655844441E-3</v>
      </c>
      <c r="AA506" s="5">
        <f t="shared" si="690"/>
        <v>3.1220769249243716E-3</v>
      </c>
      <c r="AB506" s="5">
        <f t="shared" si="691"/>
        <v>2.8908582197624362E-3</v>
      </c>
      <c r="AC506" s="5">
        <f t="shared" si="692"/>
        <v>9.6816937937414628E-5</v>
      </c>
      <c r="AD506" s="5">
        <f t="shared" si="693"/>
        <v>4.8128789989106281E-2</v>
      </c>
      <c r="AE506" s="5">
        <f t="shared" si="694"/>
        <v>2.2560273147398776E-2</v>
      </c>
      <c r="AF506" s="5">
        <f t="shared" si="695"/>
        <v>5.2875412471458791E-3</v>
      </c>
      <c r="AG506" s="5">
        <f t="shared" si="696"/>
        <v>8.2617476179191237E-4</v>
      </c>
      <c r="AH506" s="5">
        <f t="shared" si="697"/>
        <v>1.9756491855451347E-4</v>
      </c>
      <c r="AI506" s="5">
        <f t="shared" si="698"/>
        <v>3.6586681396637673E-4</v>
      </c>
      <c r="AJ506" s="5">
        <f t="shared" si="699"/>
        <v>3.3877098864840268E-4</v>
      </c>
      <c r="AK506" s="5">
        <f t="shared" si="700"/>
        <v>2.0912124005934604E-4</v>
      </c>
      <c r="AL506" s="5">
        <f t="shared" si="701"/>
        <v>3.3617385423020327E-6</v>
      </c>
      <c r="AM506" s="5">
        <f t="shared" si="702"/>
        <v>1.7825762976752799E-2</v>
      </c>
      <c r="AN506" s="5">
        <f t="shared" si="703"/>
        <v>8.3557904095938659E-3</v>
      </c>
      <c r="AO506" s="5">
        <f t="shared" si="704"/>
        <v>1.958379943122617E-3</v>
      </c>
      <c r="AP506" s="5">
        <f t="shared" si="705"/>
        <v>3.0599554828640541E-4</v>
      </c>
      <c r="AQ506" s="5">
        <f t="shared" si="706"/>
        <v>3.5858698882684853E-5</v>
      </c>
      <c r="AR506" s="5">
        <f t="shared" si="707"/>
        <v>1.8521631347649779E-5</v>
      </c>
      <c r="AS506" s="5">
        <f t="shared" si="708"/>
        <v>3.4299866090621697E-5</v>
      </c>
      <c r="AT506" s="5">
        <f t="shared" si="709"/>
        <v>3.1759643407001097E-5</v>
      </c>
      <c r="AU506" s="5">
        <f t="shared" si="710"/>
        <v>1.9605031822863026E-5</v>
      </c>
      <c r="AV506" s="5">
        <f t="shared" si="711"/>
        <v>9.0765488417939349E-6</v>
      </c>
      <c r="AW506" s="5">
        <f t="shared" si="712"/>
        <v>8.106138722814646E-8</v>
      </c>
      <c r="AX506" s="5">
        <f t="shared" si="713"/>
        <v>5.5018667235573263E-3</v>
      </c>
      <c r="AY506" s="5">
        <f t="shared" si="714"/>
        <v>2.5789889197740481E-3</v>
      </c>
      <c r="AZ506" s="5">
        <f t="shared" si="715"/>
        <v>6.0444792490510144E-4</v>
      </c>
      <c r="BA506" s="5">
        <f t="shared" si="716"/>
        <v>9.4444581523339268E-5</v>
      </c>
      <c r="BB506" s="5">
        <f t="shared" si="717"/>
        <v>1.1067676732266583E-5</v>
      </c>
      <c r="BC506" s="5">
        <f t="shared" si="718"/>
        <v>1.037590225075512E-6</v>
      </c>
      <c r="BD506" s="5">
        <f t="shared" si="719"/>
        <v>1.4469962172779234E-6</v>
      </c>
      <c r="BE506" s="5">
        <f t="shared" si="720"/>
        <v>2.6796654978540384E-6</v>
      </c>
      <c r="BF506" s="5">
        <f t="shared" si="721"/>
        <v>2.4812114553752697E-6</v>
      </c>
      <c r="BG506" s="5">
        <f t="shared" si="722"/>
        <v>1.5316365148848398E-6</v>
      </c>
      <c r="BH506" s="5">
        <f t="shared" si="723"/>
        <v>7.0910232438465447E-7</v>
      </c>
      <c r="BI506" s="5">
        <f t="shared" si="724"/>
        <v>2.6263469253239895E-7</v>
      </c>
      <c r="BJ506" s="8">
        <f t="shared" si="725"/>
        <v>0.70740702743496775</v>
      </c>
      <c r="BK506" s="8">
        <f t="shared" si="726"/>
        <v>0.20643124259198883</v>
      </c>
      <c r="BL506" s="8">
        <f t="shared" si="727"/>
        <v>8.4054340599390737E-2</v>
      </c>
      <c r="BM506" s="8">
        <f t="shared" si="728"/>
        <v>0.40642388863732576</v>
      </c>
      <c r="BN506" s="8">
        <f t="shared" si="729"/>
        <v>0.59057570869621923</v>
      </c>
    </row>
    <row r="507" spans="1:66" x14ac:dyDescent="0.25">
      <c r="A507" t="s">
        <v>27</v>
      </c>
      <c r="B507" t="s">
        <v>433</v>
      </c>
      <c r="C507" t="s">
        <v>488</v>
      </c>
      <c r="D507" t="s">
        <v>515</v>
      </c>
      <c r="E507">
        <f>VLOOKUP(A507,home!$A$2:$E$405,3,FALSE)</f>
        <v>1.381</v>
      </c>
      <c r="F507">
        <f>VLOOKUP(B507,home!$B$2:$E$405,3,FALSE)</f>
        <v>0.90510000000000002</v>
      </c>
      <c r="G507">
        <f>VLOOKUP(C507,away!$B$2:$E$405,4,FALSE)</f>
        <v>1.4481999999999999</v>
      </c>
      <c r="H507">
        <f>VLOOKUP(A507,away!$A$2:$E$405,3,FALSE)</f>
        <v>1.127</v>
      </c>
      <c r="I507">
        <f>VLOOKUP(C507,away!$B$2:$E$405,3,FALSE)</f>
        <v>1.1091</v>
      </c>
      <c r="J507">
        <f>VLOOKUP(B507,home!$B$2:$E$405,4,FALSE)</f>
        <v>1.1091</v>
      </c>
      <c r="K507" s="3">
        <f t="shared" si="674"/>
        <v>1.81016759742</v>
      </c>
      <c r="L507" s="3">
        <f t="shared" si="675"/>
        <v>1.3863258668699998</v>
      </c>
      <c r="M507" s="5">
        <f t="shared" si="676"/>
        <v>4.0905388997211113E-2</v>
      </c>
      <c r="N507" s="5">
        <f t="shared" si="677"/>
        <v>7.4045609722612135E-2</v>
      </c>
      <c r="O507" s="5">
        <f t="shared" si="678"/>
        <v>5.6708198861213248E-2</v>
      </c>
      <c r="P507" s="5">
        <f t="shared" si="679"/>
        <v>0.10265134408661795</v>
      </c>
      <c r="Q507" s="5">
        <f t="shared" si="680"/>
        <v>6.7017481725539924E-2</v>
      </c>
      <c r="R507" s="5">
        <f t="shared" si="681"/>
        <v>3.9308021472453901E-2</v>
      </c>
      <c r="S507" s="5">
        <f t="shared" si="682"/>
        <v>6.4400429265613776E-2</v>
      </c>
      <c r="T507" s="5">
        <f t="shared" si="683"/>
        <v>9.2908068448603498E-2</v>
      </c>
      <c r="U507" s="5">
        <f t="shared" si="684"/>
        <v>7.1154106788125657E-2</v>
      </c>
      <c r="V507" s="5">
        <f t="shared" si="685"/>
        <v>1.7956858730551063E-2</v>
      </c>
      <c r="W507" s="5">
        <f t="shared" si="686"/>
        <v>4.0437624626753113E-2</v>
      </c>
      <c r="X507" s="5">
        <f t="shared" si="687"/>
        <v>5.6059725014847163E-2</v>
      </c>
      <c r="Y507" s="5">
        <f t="shared" si="688"/>
        <v>3.8858523438850913E-2</v>
      </c>
      <c r="Z507" s="5">
        <f t="shared" si="689"/>
        <v>1.8164575647581407E-2</v>
      </c>
      <c r="AA507" s="5">
        <f t="shared" si="690"/>
        <v>3.2880926258136274E-2</v>
      </c>
      <c r="AB507" s="5">
        <f t="shared" si="691"/>
        <v>2.9759993642817371E-2</v>
      </c>
      <c r="AC507" s="5">
        <f t="shared" si="692"/>
        <v>2.8164010437449036E-3</v>
      </c>
      <c r="AD507" s="5">
        <f t="shared" si="693"/>
        <v>1.8299719453995378E-2</v>
      </c>
      <c r="AE507" s="5">
        <f t="shared" si="694"/>
        <v>2.5369374435537939E-2</v>
      </c>
      <c r="AF507" s="5">
        <f t="shared" si="695"/>
        <v>1.7585110003148378E-2</v>
      </c>
      <c r="AG507" s="5">
        <f t="shared" si="696"/>
        <v>8.1262309563729929E-3</v>
      </c>
      <c r="AH507" s="5">
        <f t="shared" si="697"/>
        <v>6.2955052702397445E-3</v>
      </c>
      <c r="AI507" s="5">
        <f t="shared" si="698"/>
        <v>1.1395919649574825E-2</v>
      </c>
      <c r="AJ507" s="5">
        <f t="shared" si="699"/>
        <v>1.0314262246231118E-2</v>
      </c>
      <c r="AK507" s="5">
        <f t="shared" si="700"/>
        <v>6.2235144364733309E-3</v>
      </c>
      <c r="AL507" s="5">
        <f t="shared" si="701"/>
        <v>2.8270832740114407E-4</v>
      </c>
      <c r="AM507" s="5">
        <f t="shared" si="702"/>
        <v>6.6251118394997661E-3</v>
      </c>
      <c r="AN507" s="5">
        <f t="shared" si="703"/>
        <v>9.1845639140052115E-3</v>
      </c>
      <c r="AO507" s="5">
        <f t="shared" si="704"/>
        <v>6.3663992649530985E-3</v>
      </c>
      <c r="AP507" s="5">
        <f t="shared" si="705"/>
        <v>2.9419679932755445E-3</v>
      </c>
      <c r="AQ507" s="5">
        <f t="shared" si="706"/>
        <v>1.0196315821453781E-3</v>
      </c>
      <c r="AR507" s="5">
        <f t="shared" si="707"/>
        <v>1.7455243602299529E-3</v>
      </c>
      <c r="AS507" s="5">
        <f t="shared" si="708"/>
        <v>3.1596916373955366E-3</v>
      </c>
      <c r="AT507" s="5">
        <f t="shared" si="709"/>
        <v>2.8597857099261726E-3</v>
      </c>
      <c r="AU507" s="5">
        <f t="shared" si="710"/>
        <v>1.7255638092243696E-3</v>
      </c>
      <c r="AV507" s="5">
        <f t="shared" si="711"/>
        <v>7.8088992368464504E-4</v>
      </c>
      <c r="AW507" s="5">
        <f t="shared" si="712"/>
        <v>1.9706986253752051E-5</v>
      </c>
      <c r="AX507" s="5">
        <f t="shared" si="713"/>
        <v>1.9987604635243487E-3</v>
      </c>
      <c r="AY507" s="5">
        <f t="shared" si="714"/>
        <v>2.7709333322608752E-3</v>
      </c>
      <c r="AZ507" s="5">
        <f t="shared" si="715"/>
        <v>1.9207082769427679E-3</v>
      </c>
      <c r="BA507" s="5">
        <f t="shared" si="716"/>
        <v>8.8757585567902204E-4</v>
      </c>
      <c r="BB507" s="5">
        <f t="shared" si="717"/>
        <v>3.0761734188427549E-4</v>
      </c>
      <c r="BC507" s="5">
        <f t="shared" si="718"/>
        <v>8.5291575630392656E-5</v>
      </c>
      <c r="BD507" s="5">
        <f t="shared" si="719"/>
        <v>4.0331092863974874E-4</v>
      </c>
      <c r="BE507" s="5">
        <f t="shared" si="720"/>
        <v>7.3006037470904302E-4</v>
      </c>
      <c r="BF507" s="5">
        <f t="shared" si="721"/>
        <v>6.6076581722930691E-4</v>
      </c>
      <c r="BG507" s="5">
        <f t="shared" si="722"/>
        <v>3.9869895727707907E-4</v>
      </c>
      <c r="BH507" s="5">
        <f t="shared" si="723"/>
        <v>1.8042798339702734E-4</v>
      </c>
      <c r="BI507" s="5">
        <f t="shared" si="724"/>
        <v>6.5320977842626496E-5</v>
      </c>
      <c r="BJ507" s="8">
        <f t="shared" si="725"/>
        <v>0.4728160292660622</v>
      </c>
      <c r="BK507" s="8">
        <f t="shared" si="726"/>
        <v>0.23178406378340083</v>
      </c>
      <c r="BL507" s="8">
        <f t="shared" si="727"/>
        <v>0.27675048910482097</v>
      </c>
      <c r="BM507" s="8">
        <f t="shared" si="728"/>
        <v>0.61612788659020967</v>
      </c>
      <c r="BN507" s="8">
        <f t="shared" si="729"/>
        <v>0.38063604486564823</v>
      </c>
    </row>
    <row r="508" spans="1:66" x14ac:dyDescent="0.25">
      <c r="A508" t="s">
        <v>31</v>
      </c>
      <c r="B508" t="s">
        <v>341</v>
      </c>
      <c r="C508" t="s">
        <v>202</v>
      </c>
      <c r="D508" t="s">
        <v>515</v>
      </c>
      <c r="E508">
        <f>VLOOKUP(A508,home!$A$2:$E$405,3,FALSE)</f>
        <v>1.5143</v>
      </c>
      <c r="F508">
        <f>VLOOKUP(B508,home!$B$2:$E$405,3,FALSE)</f>
        <v>1.4858</v>
      </c>
      <c r="G508">
        <f>VLOOKUP(C508,away!$B$2:$E$405,4,FALSE)</f>
        <v>0.99060000000000004</v>
      </c>
      <c r="H508">
        <f>VLOOKUP(A508,away!$A$2:$E$405,3,FALSE)</f>
        <v>1.3714</v>
      </c>
      <c r="I508">
        <f>VLOOKUP(C508,away!$B$2:$E$405,3,FALSE)</f>
        <v>1.0938000000000001</v>
      </c>
      <c r="J508">
        <f>VLOOKUP(B508,home!$B$2:$E$405,4,FALSE)</f>
        <v>0.91149999999999998</v>
      </c>
      <c r="K508" s="3">
        <f t="shared" si="674"/>
        <v>2.2287974387639999</v>
      </c>
      <c r="L508" s="3">
        <f t="shared" si="675"/>
        <v>1.36728401718</v>
      </c>
      <c r="M508" s="5">
        <f t="shared" si="676"/>
        <v>2.7431001709461136E-2</v>
      </c>
      <c r="N508" s="5">
        <f t="shared" si="677"/>
        <v>6.1138146352777881E-2</v>
      </c>
      <c r="O508" s="5">
        <f t="shared" si="678"/>
        <v>3.7505970212583471E-2</v>
      </c>
      <c r="P508" s="5">
        <f t="shared" si="679"/>
        <v>8.3593210348164901E-2</v>
      </c>
      <c r="Q508" s="5">
        <f t="shared" si="680"/>
        <v>6.8132272000924976E-2</v>
      </c>
      <c r="R508" s="5">
        <f t="shared" si="681"/>
        <v>2.564065681024728E-2</v>
      </c>
      <c r="S508" s="5">
        <f t="shared" si="682"/>
        <v>6.3685468820323832E-2</v>
      </c>
      <c r="T508" s="5">
        <f t="shared" si="683"/>
        <v>9.3156166561025142E-2</v>
      </c>
      <c r="U508" s="5">
        <f t="shared" si="684"/>
        <v>5.7147830226905845E-2</v>
      </c>
      <c r="V508" s="5">
        <f t="shared" si="685"/>
        <v>2.1563893484075548E-2</v>
      </c>
      <c r="W508" s="5">
        <f t="shared" si="686"/>
        <v>5.0617677777611253E-2</v>
      </c>
      <c r="X508" s="5">
        <f t="shared" si="687"/>
        <v>6.9208741812095131E-2</v>
      </c>
      <c r="Y508" s="5">
        <f t="shared" si="688"/>
        <v>4.7314003264407441E-2</v>
      </c>
      <c r="Z508" s="5">
        <f t="shared" si="689"/>
        <v>1.1686020082216208E-2</v>
      </c>
      <c r="AA508" s="5">
        <f t="shared" si="690"/>
        <v>2.6045771628588153E-2</v>
      </c>
      <c r="AB508" s="5">
        <f t="shared" si="691"/>
        <v>2.9025374548214671E-2</v>
      </c>
      <c r="AC508" s="5">
        <f t="shared" si="692"/>
        <v>4.1071118707041764E-3</v>
      </c>
      <c r="AD508" s="5">
        <f t="shared" si="693"/>
        <v>2.8204137646730364E-2</v>
      </c>
      <c r="AE508" s="5">
        <f t="shared" si="694"/>
        <v>3.8563066622719161E-2</v>
      </c>
      <c r="AF508" s="5">
        <f t="shared" si="695"/>
        <v>2.6363332323345725E-2</v>
      </c>
      <c r="AG508" s="5">
        <f t="shared" si="696"/>
        <v>1.2015387641771827E-2</v>
      </c>
      <c r="AH508" s="5">
        <f t="shared" si="697"/>
        <v>3.9945271207146816E-3</v>
      </c>
      <c r="AI508" s="5">
        <f t="shared" si="698"/>
        <v>8.9029918157222162E-3</v>
      </c>
      <c r="AJ508" s="5">
        <f t="shared" si="699"/>
        <v>9.9214826781092672E-3</v>
      </c>
      <c r="AK508" s="5">
        <f t="shared" si="700"/>
        <v>7.3709917272371077E-3</v>
      </c>
      <c r="AL508" s="5">
        <f t="shared" si="701"/>
        <v>5.0064036329056615E-4</v>
      </c>
      <c r="AM508" s="5">
        <f t="shared" si="702"/>
        <v>1.257226194991598E-2</v>
      </c>
      <c r="AN508" s="5">
        <f t="shared" si="703"/>
        <v>1.7189852823920382E-2</v>
      </c>
      <c r="AO508" s="5">
        <f t="shared" si="704"/>
        <v>1.1751705511911415E-2</v>
      </c>
      <c r="AP508" s="5">
        <f t="shared" si="705"/>
        <v>5.35597304034753E-3</v>
      </c>
      <c r="AQ508" s="5">
        <f t="shared" si="706"/>
        <v>1.8307840836285366E-3</v>
      </c>
      <c r="AR508" s="5">
        <f t="shared" si="707"/>
        <v>1.0923306176690458E-3</v>
      </c>
      <c r="AS508" s="5">
        <f t="shared" si="708"/>
        <v>2.4345836829442673E-3</v>
      </c>
      <c r="AT508" s="5">
        <f t="shared" si="709"/>
        <v>2.713096938501405E-3</v>
      </c>
      <c r="AU508" s="5">
        <f t="shared" si="710"/>
        <v>2.0156478358834603E-3</v>
      </c>
      <c r="AV508" s="5">
        <f t="shared" si="711"/>
        <v>1.1231176835168144E-3</v>
      </c>
      <c r="AW508" s="5">
        <f t="shared" si="712"/>
        <v>4.2379194452838138E-5</v>
      </c>
      <c r="AX508" s="5">
        <f t="shared" si="713"/>
        <v>4.6701708722404756E-3</v>
      </c>
      <c r="AY508" s="5">
        <f t="shared" si="714"/>
        <v>6.3854499911139813E-3</v>
      </c>
      <c r="AZ508" s="5">
        <f t="shared" si="715"/>
        <v>4.3653618576761609E-3</v>
      </c>
      <c r="BA508" s="5">
        <f t="shared" si="716"/>
        <v>1.9895631657359364E-3</v>
      </c>
      <c r="BB508" s="5">
        <f t="shared" si="717"/>
        <v>6.8007447942019703E-4</v>
      </c>
      <c r="BC508" s="5">
        <f t="shared" si="718"/>
        <v>1.8597099324064889E-4</v>
      </c>
      <c r="BD508" s="5">
        <f t="shared" si="719"/>
        <v>2.4892103250254041E-4</v>
      </c>
      <c r="BE508" s="5">
        <f t="shared" si="720"/>
        <v>5.5479455969615244E-4</v>
      </c>
      <c r="BF508" s="5">
        <f t="shared" si="721"/>
        <v>6.1826234684549293E-4</v>
      </c>
      <c r="BG508" s="5">
        <f t="shared" si="722"/>
        <v>4.5932717837781809E-4</v>
      </c>
      <c r="BH508" s="5">
        <f t="shared" si="723"/>
        <v>2.559368096807941E-4</v>
      </c>
      <c r="BI508" s="5">
        <f t="shared" si="724"/>
        <v>1.1408626118039657E-4</v>
      </c>
      <c r="BJ508" s="8">
        <f t="shared" si="725"/>
        <v>0.56169010077256021</v>
      </c>
      <c r="BK508" s="8">
        <f t="shared" si="726"/>
        <v>0.20726677658713413</v>
      </c>
      <c r="BL508" s="8">
        <f t="shared" si="727"/>
        <v>0.21718570171512089</v>
      </c>
      <c r="BM508" s="8">
        <f t="shared" si="728"/>
        <v>0.68804427092621057</v>
      </c>
      <c r="BN508" s="8">
        <f t="shared" si="729"/>
        <v>0.30344125743415967</v>
      </c>
    </row>
    <row r="509" spans="1:66" x14ac:dyDescent="0.25">
      <c r="A509" t="s">
        <v>285</v>
      </c>
      <c r="B509" t="s">
        <v>317</v>
      </c>
      <c r="C509" t="s">
        <v>363</v>
      </c>
      <c r="D509" t="s">
        <v>515</v>
      </c>
      <c r="E509">
        <f>VLOOKUP(A509,home!$A$2:$E$405,3,FALSE)</f>
        <v>1.35</v>
      </c>
      <c r="F509">
        <f>VLOOKUP(B509,home!$B$2:$E$405,3,FALSE)</f>
        <v>0.74070000000000003</v>
      </c>
      <c r="G509">
        <f>VLOOKUP(C509,away!$B$2:$E$405,4,FALSE)</f>
        <v>0.92589999999999995</v>
      </c>
      <c r="H509">
        <f>VLOOKUP(A509,away!$A$2:$E$405,3,FALSE)</f>
        <v>1.3</v>
      </c>
      <c r="I509">
        <f>VLOOKUP(C509,away!$B$2:$E$405,3,FALSE)</f>
        <v>0.96150000000000002</v>
      </c>
      <c r="J509">
        <f>VLOOKUP(B509,home!$B$2:$E$405,4,FALSE)</f>
        <v>2.0512999999999999</v>
      </c>
      <c r="K509" s="3">
        <f t="shared" si="674"/>
        <v>0.92584907550000006</v>
      </c>
      <c r="L509" s="3">
        <f t="shared" si="675"/>
        <v>2.564022435</v>
      </c>
      <c r="M509" s="5">
        <f t="shared" si="676"/>
        <v>3.050479146482098E-2</v>
      </c>
      <c r="N509" s="5">
        <f t="shared" si="677"/>
        <v>2.8242832976024791E-2</v>
      </c>
      <c r="O509" s="5">
        <f t="shared" si="678"/>
        <v>7.8214969690797498E-2</v>
      </c>
      <c r="P509" s="5">
        <f t="shared" si="679"/>
        <v>7.2415257378485379E-2</v>
      </c>
      <c r="Q509" s="5">
        <f t="shared" si="680"/>
        <v>1.3074300400176734E-2</v>
      </c>
      <c r="R509" s="5">
        <f t="shared" si="681"/>
        <v>0.10027246852002492</v>
      </c>
      <c r="S509" s="5">
        <f t="shared" si="682"/>
        <v>4.2976605062517659E-2</v>
      </c>
      <c r="T509" s="5">
        <f t="shared" si="683"/>
        <v>3.3522799547982624E-2</v>
      </c>
      <c r="U509" s="5">
        <f t="shared" si="684"/>
        <v>9.283717227736793E-2</v>
      </c>
      <c r="V509" s="5">
        <f t="shared" si="685"/>
        <v>1.1335785361401599E-2</v>
      </c>
      <c r="W509" s="5">
        <f t="shared" si="686"/>
        <v>4.0349429794376366E-3</v>
      </c>
      <c r="X509" s="5">
        <f t="shared" si="687"/>
        <v>1.0345684323223843E-2</v>
      </c>
      <c r="Y509" s="5">
        <f t="shared" si="688"/>
        <v>1.3263283355086867E-2</v>
      </c>
      <c r="Z509" s="5">
        <f t="shared" si="689"/>
        <v>8.570028629939172E-2</v>
      </c>
      <c r="AA509" s="5">
        <f t="shared" si="690"/>
        <v>7.9345530840377126E-2</v>
      </c>
      <c r="AB509" s="5">
        <f t="shared" si="691"/>
        <v>3.6730993186809953E-2</v>
      </c>
      <c r="AC509" s="5">
        <f t="shared" si="692"/>
        <v>1.68187474638171E-3</v>
      </c>
      <c r="AD509" s="5">
        <f t="shared" si="693"/>
        <v>9.3393705680188798E-4</v>
      </c>
      <c r="AE509" s="5">
        <f t="shared" si="694"/>
        <v>2.3946355665179098E-3</v>
      </c>
      <c r="AF509" s="5">
        <f t="shared" si="695"/>
        <v>3.0699496581004285E-3</v>
      </c>
      <c r="AG509" s="5">
        <f t="shared" si="696"/>
        <v>2.6238065992300261E-3</v>
      </c>
      <c r="AH509" s="5">
        <f t="shared" si="697"/>
        <v>5.4934364189390864E-2</v>
      </c>
      <c r="AI509" s="5">
        <f t="shared" si="698"/>
        <v>5.0860930297927834E-2</v>
      </c>
      <c r="AJ509" s="5">
        <f t="shared" si="699"/>
        <v>2.3544772647703213E-2</v>
      </c>
      <c r="AK509" s="5">
        <f t="shared" si="700"/>
        <v>7.2663019962445697E-3</v>
      </c>
      <c r="AL509" s="5">
        <f t="shared" si="701"/>
        <v>1.5970395048012324E-4</v>
      </c>
      <c r="AM509" s="5">
        <f t="shared" si="702"/>
        <v>1.7293695212304384E-4</v>
      </c>
      <c r="AN509" s="5">
        <f t="shared" si="703"/>
        <v>4.4341422508400525E-4</v>
      </c>
      <c r="AO509" s="5">
        <f t="shared" si="704"/>
        <v>5.6846201055676482E-4</v>
      </c>
      <c r="AP509" s="5">
        <f t="shared" si="705"/>
        <v>4.8584978283758393E-4</v>
      </c>
      <c r="AQ509" s="5">
        <f t="shared" si="706"/>
        <v>3.1143243580886073E-4</v>
      </c>
      <c r="AR509" s="5">
        <f t="shared" si="707"/>
        <v>2.8170588446811747E-2</v>
      </c>
      <c r="AS509" s="5">
        <f t="shared" si="708"/>
        <v>2.6081713269771635E-2</v>
      </c>
      <c r="AT509" s="5">
        <f t="shared" si="709"/>
        <v>1.2073865059137075E-2</v>
      </c>
      <c r="AU509" s="5">
        <f t="shared" si="710"/>
        <v>3.7261922675712717E-3</v>
      </c>
      <c r="AV509" s="5">
        <f t="shared" si="711"/>
        <v>8.6247291651652769E-4</v>
      </c>
      <c r="AW509" s="5">
        <f t="shared" si="712"/>
        <v>1.0531134912687133E-5</v>
      </c>
      <c r="AX509" s="5">
        <f t="shared" si="713"/>
        <v>2.6685586207151308E-5</v>
      </c>
      <c r="AY509" s="5">
        <f t="shared" si="714"/>
        <v>6.8422441726262505E-5</v>
      </c>
      <c r="AZ509" s="5">
        <f t="shared" si="715"/>
        <v>8.7718337821808616E-5</v>
      </c>
      <c r="BA509" s="5">
        <f t="shared" si="716"/>
        <v>7.4970595378675447E-5</v>
      </c>
      <c r="BB509" s="5">
        <f t="shared" si="717"/>
        <v>4.8056572129057782E-5</v>
      </c>
      <c r="BC509" s="5">
        <f t="shared" si="718"/>
        <v>2.4643625817619969E-5</v>
      </c>
      <c r="BD509" s="5">
        <f t="shared" si="719"/>
        <v>1.2038336797462849E-2</v>
      </c>
      <c r="BE509" s="5">
        <f t="shared" si="720"/>
        <v>1.114568299448861E-2</v>
      </c>
      <c r="BF509" s="5">
        <f t="shared" si="721"/>
        <v>5.1596101481316756E-3</v>
      </c>
      <c r="BG509" s="5">
        <f t="shared" si="722"/>
        <v>1.5923400951960434E-3</v>
      </c>
      <c r="BH509" s="5">
        <f t="shared" si="723"/>
        <v>3.6856665125470974E-4</v>
      </c>
      <c r="BI509" s="5">
        <f t="shared" si="724"/>
        <v>6.8247418664860808E-5</v>
      </c>
      <c r="BJ509" s="8">
        <f t="shared" si="725"/>
        <v>0.11381876502807359</v>
      </c>
      <c r="BK509" s="8">
        <f t="shared" si="726"/>
        <v>0.15914244040581368</v>
      </c>
      <c r="BL509" s="8">
        <f t="shared" si="727"/>
        <v>0.62529511971165086</v>
      </c>
      <c r="BM509" s="8">
        <f t="shared" si="728"/>
        <v>0.66117409970778596</v>
      </c>
      <c r="BN509" s="8">
        <f t="shared" si="729"/>
        <v>0.32272462043033034</v>
      </c>
    </row>
    <row r="510" spans="1:66" x14ac:dyDescent="0.25">
      <c r="A510" t="s">
        <v>285</v>
      </c>
      <c r="B510" t="s">
        <v>348</v>
      </c>
      <c r="C510" t="s">
        <v>362</v>
      </c>
      <c r="D510" t="s">
        <v>515</v>
      </c>
      <c r="E510">
        <f>VLOOKUP(A510,home!$A$2:$E$405,3,FALSE)</f>
        <v>1.35</v>
      </c>
      <c r="F510">
        <f>VLOOKUP(B510,home!$B$2:$E$405,3,FALSE)</f>
        <v>0.37040000000000001</v>
      </c>
      <c r="G510">
        <f>VLOOKUP(C510,away!$B$2:$E$405,4,FALSE)</f>
        <v>1.7283999999999999</v>
      </c>
      <c r="H510">
        <f>VLOOKUP(A510,away!$A$2:$E$405,3,FALSE)</f>
        <v>1.3</v>
      </c>
      <c r="I510">
        <f>VLOOKUP(C510,away!$B$2:$E$405,3,FALSE)</f>
        <v>0.51280000000000003</v>
      </c>
      <c r="J510">
        <f>VLOOKUP(B510,home!$B$2:$E$405,4,FALSE)</f>
        <v>1.5385</v>
      </c>
      <c r="K510" s="3">
        <f t="shared" si="674"/>
        <v>0.86426913599999999</v>
      </c>
      <c r="L510" s="3">
        <f t="shared" si="675"/>
        <v>1.0256256400000001</v>
      </c>
      <c r="M510" s="5">
        <f t="shared" si="676"/>
        <v>0.15108770605275351</v>
      </c>
      <c r="N510" s="5">
        <f t="shared" si="677"/>
        <v>0.13058044117043521</v>
      </c>
      <c r="O510" s="5">
        <f t="shared" si="678"/>
        <v>0.1549594252164872</v>
      </c>
      <c r="P510" s="5">
        <f t="shared" si="679"/>
        <v>0.13392664854690997</v>
      </c>
      <c r="Q510" s="5">
        <f t="shared" si="680"/>
        <v>5.642832253443545E-2</v>
      </c>
      <c r="R510" s="5">
        <f t="shared" si="681"/>
        <v>7.9465179830845931E-2</v>
      </c>
      <c r="S510" s="5">
        <f t="shared" si="682"/>
        <v>2.9678700636213466E-2</v>
      </c>
      <c r="T510" s="5">
        <f t="shared" si="683"/>
        <v>5.7874334413506784E-2</v>
      </c>
      <c r="U510" s="5">
        <f t="shared" si="684"/>
        <v>6.8679302314489821E-2</v>
      </c>
      <c r="V510" s="5">
        <f t="shared" si="685"/>
        <v>2.9230769430242886E-3</v>
      </c>
      <c r="W510" s="5">
        <f t="shared" si="686"/>
        <v>1.6256419187588619E-2</v>
      </c>
      <c r="X510" s="5">
        <f t="shared" si="687"/>
        <v>1.6673000333378856E-2</v>
      </c>
      <c r="Y510" s="5">
        <f t="shared" si="688"/>
        <v>8.5501283188209546E-3</v>
      </c>
      <c r="Z510" s="5">
        <f t="shared" si="689"/>
        <v>2.716717530724215E-2</v>
      </c>
      <c r="AA510" s="5">
        <f t="shared" si="690"/>
        <v>2.3479751130350703E-2</v>
      </c>
      <c r="AB510" s="5">
        <f t="shared" si="691"/>
        <v>1.0146412111461615E-2</v>
      </c>
      <c r="AC510" s="5">
        <f t="shared" si="692"/>
        <v>1.6194149273109212E-4</v>
      </c>
      <c r="AD510" s="5">
        <f t="shared" si="693"/>
        <v>3.5124803414277586E-3</v>
      </c>
      <c r="AE510" s="5">
        <f t="shared" si="694"/>
        <v>3.6024898981642638E-3</v>
      </c>
      <c r="AF510" s="5">
        <f t="shared" si="695"/>
        <v>1.8474030036991294E-3</v>
      </c>
      <c r="AG510" s="5">
        <f t="shared" si="696"/>
        <v>6.3158129600228061E-4</v>
      </c>
      <c r="AH510" s="5">
        <f t="shared" si="697"/>
        <v>6.9658378903706053E-3</v>
      </c>
      <c r="AI510" s="5">
        <f t="shared" si="698"/>
        <v>6.0203586950266647E-3</v>
      </c>
      <c r="AJ510" s="5">
        <f t="shared" si="699"/>
        <v>2.601605103880392E-3</v>
      </c>
      <c r="AK510" s="5">
        <f t="shared" si="700"/>
        <v>7.4949566511463219E-4</v>
      </c>
      <c r="AL510" s="5">
        <f t="shared" si="701"/>
        <v>5.741905003067908E-6</v>
      </c>
      <c r="AM510" s="5">
        <f t="shared" si="702"/>
        <v>6.0714566998055098E-4</v>
      </c>
      <c r="AN510" s="5">
        <f t="shared" si="703"/>
        <v>6.2270416634703138E-4</v>
      </c>
      <c r="AO510" s="5">
        <f t="shared" si="704"/>
        <v>3.1933067957017031E-4</v>
      </c>
      <c r="AP510" s="5">
        <f t="shared" si="705"/>
        <v>1.091712442019303E-4</v>
      </c>
      <c r="AQ510" s="5">
        <f t="shared" si="706"/>
        <v>2.7992206801050259E-5</v>
      </c>
      <c r="AR510" s="5">
        <f t="shared" si="707"/>
        <v>1.4288683888895213E-3</v>
      </c>
      <c r="AS510" s="5">
        <f t="shared" si="708"/>
        <v>1.2349268479232584E-3</v>
      </c>
      <c r="AT510" s="5">
        <f t="shared" si="709"/>
        <v>5.336545799389191E-4</v>
      </c>
      <c r="AU510" s="5">
        <f t="shared" si="710"/>
        <v>1.5374039424208416E-4</v>
      </c>
      <c r="AV510" s="5">
        <f t="shared" si="711"/>
        <v>3.3218269424976361E-5</v>
      </c>
      <c r="AW510" s="5">
        <f t="shared" si="712"/>
        <v>1.413811063465494E-7</v>
      </c>
      <c r="AX510" s="5">
        <f t="shared" si="713"/>
        <v>8.7456210603371952E-5</v>
      </c>
      <c r="AY510" s="5">
        <f t="shared" si="714"/>
        <v>8.9697331972058138E-5</v>
      </c>
      <c r="AZ510" s="5">
        <f t="shared" si="715"/>
        <v>4.5997941755067308E-5</v>
      </c>
      <c r="BA510" s="5">
        <f t="shared" si="716"/>
        <v>1.5725556150407878E-5</v>
      </c>
      <c r="BB510" s="5">
        <f t="shared" si="717"/>
        <v>4.0321333977795031E-6</v>
      </c>
      <c r="BC510" s="5">
        <f t="shared" si="718"/>
        <v>8.2709187933259603E-7</v>
      </c>
      <c r="BD510" s="5">
        <f t="shared" si="719"/>
        <v>2.442473426384306E-4</v>
      </c>
      <c r="BE510" s="5">
        <f t="shared" si="720"/>
        <v>2.1109543979241238E-4</v>
      </c>
      <c r="BF510" s="5">
        <f t="shared" si="721"/>
        <v>9.1221636681464141E-5</v>
      </c>
      <c r="BG510" s="5">
        <f t="shared" si="722"/>
        <v>2.6280015039731639E-5</v>
      </c>
      <c r="BH510" s="5">
        <f t="shared" si="723"/>
        <v>5.6782514731139665E-6</v>
      </c>
      <c r="BI510" s="5">
        <f t="shared" si="724"/>
        <v>9.8150749893178721E-7</v>
      </c>
      <c r="BJ510" s="8">
        <f t="shared" si="725"/>
        <v>0.29788668073011809</v>
      </c>
      <c r="BK510" s="8">
        <f t="shared" si="726"/>
        <v>0.31787351290860749</v>
      </c>
      <c r="BL510" s="8">
        <f t="shared" si="727"/>
        <v>0.35703128063157047</v>
      </c>
      <c r="BM510" s="8">
        <f t="shared" si="728"/>
        <v>0.29342137027480508</v>
      </c>
      <c r="BN510" s="8">
        <f t="shared" si="729"/>
        <v>0.70644772335186723</v>
      </c>
    </row>
    <row r="511" spans="1:66" x14ac:dyDescent="0.25">
      <c r="A511" t="s">
        <v>287</v>
      </c>
      <c r="B511" t="s">
        <v>505</v>
      </c>
      <c r="C511" t="s">
        <v>314</v>
      </c>
      <c r="D511" t="s">
        <v>515</v>
      </c>
      <c r="E511">
        <f>VLOOKUP(A511,home!$A$2:$E$405,3,FALSE)</f>
        <v>1.2423999999999999</v>
      </c>
      <c r="F511">
        <f>VLOOKUP(B511,home!$B$2:$E$405,3,FALSE)</f>
        <v>2.1463999999999999</v>
      </c>
      <c r="G511">
        <f>VLOOKUP(C511,away!$B$2:$E$405,4,FALSE)</f>
        <v>1.6097999999999999</v>
      </c>
      <c r="H511">
        <f>VLOOKUP(A511,away!$A$2:$E$405,3,FALSE)</f>
        <v>0.87880000000000003</v>
      </c>
      <c r="I511">
        <f>VLOOKUP(C511,away!$B$2:$E$405,3,FALSE)</f>
        <v>1.1378999999999999</v>
      </c>
      <c r="J511">
        <f>VLOOKUP(B511,home!$B$2:$E$405,4,FALSE)</f>
        <v>1.1378999999999999</v>
      </c>
      <c r="K511" s="3">
        <f t="shared" si="674"/>
        <v>4.2928333121279989</v>
      </c>
      <c r="L511" s="3">
        <f t="shared" si="675"/>
        <v>1.1378846611079998</v>
      </c>
      <c r="M511" s="5">
        <f t="shared" si="676"/>
        <v>4.3799499866326351E-3</v>
      </c>
      <c r="N511" s="5">
        <f t="shared" si="677"/>
        <v>1.8802395208071157E-2</v>
      </c>
      <c r="O511" s="5">
        <f t="shared" si="678"/>
        <v>4.9838779062094636E-3</v>
      </c>
      <c r="P511" s="5">
        <f t="shared" si="679"/>
        <v>2.1394957099354728E-2</v>
      </c>
      <c r="Q511" s="5">
        <f t="shared" si="680"/>
        <v>4.0357774248501871E-2</v>
      </c>
      <c r="R511" s="5">
        <f t="shared" si="681"/>
        <v>2.8355391111554024E-3</v>
      </c>
      <c r="S511" s="5">
        <f t="shared" si="682"/>
        <v>2.6127249779120735E-2</v>
      </c>
      <c r="T511" s="5">
        <f t="shared" si="683"/>
        <v>4.5922492273829711E-2</v>
      </c>
      <c r="U511" s="5">
        <f t="shared" si="684"/>
        <v>1.2172496754209727E-2</v>
      </c>
      <c r="V511" s="5">
        <f t="shared" si="685"/>
        <v>1.4180562432965983E-2</v>
      </c>
      <c r="W511" s="5">
        <f t="shared" si="686"/>
        <v>5.7749732565770116E-2</v>
      </c>
      <c r="X511" s="5">
        <f t="shared" si="687"/>
        <v>6.5712534869678943E-2</v>
      </c>
      <c r="Y511" s="5">
        <f t="shared" si="688"/>
        <v>3.7386642735366127E-2</v>
      </c>
      <c r="Z511" s="5">
        <f t="shared" si="689"/>
        <v>1.0755054868518479E-3</v>
      </c>
      <c r="AA511" s="5">
        <f t="shared" si="690"/>
        <v>4.6169657813340537E-3</v>
      </c>
      <c r="AB511" s="5">
        <f t="shared" si="691"/>
        <v>9.9099322535329531E-3</v>
      </c>
      <c r="AC511" s="5">
        <f t="shared" si="692"/>
        <v>4.3292806685002938E-3</v>
      </c>
      <c r="AD511" s="5">
        <f t="shared" si="693"/>
        <v>6.1977493931205274E-2</v>
      </c>
      <c r="AE511" s="5">
        <f t="shared" si="694"/>
        <v>7.0523239678232624E-2</v>
      </c>
      <c r="AF511" s="5">
        <f t="shared" si="695"/>
        <v>4.0123656340751997E-2</v>
      </c>
      <c r="AG511" s="5">
        <f t="shared" si="696"/>
        <v>1.5218697699236811E-2</v>
      </c>
      <c r="AH511" s="5">
        <f t="shared" si="697"/>
        <v>3.0595029910655233E-4</v>
      </c>
      <c r="AI511" s="5">
        <f t="shared" si="698"/>
        <v>1.3133936358601329E-3</v>
      </c>
      <c r="AJ511" s="5">
        <f t="shared" si="699"/>
        <v>2.8190899759786454E-3</v>
      </c>
      <c r="AK511" s="5">
        <f t="shared" si="700"/>
        <v>4.0339611195890834E-3</v>
      </c>
      <c r="AL511" s="5">
        <f t="shared" si="701"/>
        <v>8.458980075691739E-4</v>
      </c>
      <c r="AM511" s="5">
        <f t="shared" si="702"/>
        <v>5.3211810110017771E-2</v>
      </c>
      <c r="AN511" s="5">
        <f t="shared" si="703"/>
        <v>6.0548902513980804E-2</v>
      </c>
      <c r="AO511" s="5">
        <f t="shared" si="704"/>
        <v>3.4448833708791191E-2</v>
      </c>
      <c r="AP511" s="5">
        <f t="shared" si="705"/>
        <v>1.3066266490097901E-2</v>
      </c>
      <c r="AQ511" s="5">
        <f t="shared" si="706"/>
        <v>3.7169760542579665E-3</v>
      </c>
      <c r="AR511" s="5">
        <f t="shared" si="707"/>
        <v>6.9627230482949989E-5</v>
      </c>
      <c r="AS511" s="5">
        <f t="shared" si="708"/>
        <v>2.9889809444842176E-4</v>
      </c>
      <c r="AT511" s="5">
        <f t="shared" si="709"/>
        <v>6.4155984838988296E-4</v>
      </c>
      <c r="AU511" s="5">
        <f t="shared" si="710"/>
        <v>9.1803649629729276E-4</v>
      </c>
      <c r="AV511" s="5">
        <f t="shared" si="711"/>
        <v>9.8524441326357281E-4</v>
      </c>
      <c r="AW511" s="5">
        <f t="shared" si="712"/>
        <v>1.1477776660062131E-4</v>
      </c>
      <c r="AX511" s="5">
        <f t="shared" si="713"/>
        <v>3.8071571839818956E-2</v>
      </c>
      <c r="AY511" s="5">
        <f t="shared" si="714"/>
        <v>4.3321057620801261E-2</v>
      </c>
      <c r="AZ511" s="5">
        <f t="shared" si="715"/>
        <v>2.4647183484842794E-2</v>
      </c>
      <c r="BA511" s="5">
        <f t="shared" si="716"/>
        <v>9.3485506756390106E-3</v>
      </c>
      <c r="BB511" s="5">
        <f t="shared" si="717"/>
        <v>2.6593931043501148E-3</v>
      </c>
      <c r="BC511" s="5">
        <f t="shared" si="718"/>
        <v>6.0521652425927542E-4</v>
      </c>
      <c r="BD511" s="5">
        <f t="shared" si="719"/>
        <v>1.3204626260330037E-5</v>
      </c>
      <c r="BE511" s="5">
        <f t="shared" si="720"/>
        <v>5.6685259484544945E-5</v>
      </c>
      <c r="BF511" s="5">
        <f t="shared" si="721"/>
        <v>1.216701851109371E-4</v>
      </c>
      <c r="BG511" s="5">
        <f t="shared" si="722"/>
        <v>1.741032745790036E-4</v>
      </c>
      <c r="BH511" s="5">
        <f t="shared" si="723"/>
        <v>1.8684908421582862E-4</v>
      </c>
      <c r="BI511" s="5">
        <f t="shared" si="724"/>
        <v>1.6042239461246379E-4</v>
      </c>
      <c r="BJ511" s="8">
        <f t="shared" si="725"/>
        <v>0.73742042167750144</v>
      </c>
      <c r="BK511" s="8">
        <f t="shared" si="726"/>
        <v>0.1145789555949448</v>
      </c>
      <c r="BL511" s="8">
        <f t="shared" si="727"/>
        <v>4.6617507744121239E-2</v>
      </c>
      <c r="BM511" s="8">
        <f t="shared" si="728"/>
        <v>0.76373161708929338</v>
      </c>
      <c r="BN511" s="8">
        <f t="shared" si="729"/>
        <v>9.2754493559925252E-2</v>
      </c>
    </row>
    <row r="512" spans="1:66" x14ac:dyDescent="0.25">
      <c r="A512" t="s">
        <v>287</v>
      </c>
      <c r="B512" t="s">
        <v>286</v>
      </c>
      <c r="C512" t="s">
        <v>336</v>
      </c>
      <c r="D512" t="s">
        <v>515</v>
      </c>
      <c r="E512">
        <f>VLOOKUP(A512,home!$A$2:$E$405,3,FALSE)</f>
        <v>1.2423999999999999</v>
      </c>
      <c r="F512">
        <f>VLOOKUP(B512,home!$B$2:$E$405,3,FALSE)</f>
        <v>1.0731999999999999</v>
      </c>
      <c r="G512">
        <f>VLOOKUP(C512,away!$B$2:$E$405,4,FALSE)</f>
        <v>1.6097999999999999</v>
      </c>
      <c r="H512">
        <f>VLOOKUP(A512,away!$A$2:$E$405,3,FALSE)</f>
        <v>0.87880000000000003</v>
      </c>
      <c r="I512">
        <f>VLOOKUP(C512,away!$B$2:$E$405,3,FALSE)</f>
        <v>0.37930000000000003</v>
      </c>
      <c r="J512">
        <f>VLOOKUP(B512,home!$B$2:$E$405,4,FALSE)</f>
        <v>0.75860000000000005</v>
      </c>
      <c r="K512" s="3">
        <f t="shared" si="674"/>
        <v>2.1464166560639995</v>
      </c>
      <c r="L512" s="3">
        <f t="shared" si="675"/>
        <v>0.252863258024</v>
      </c>
      <c r="M512" s="5">
        <f t="shared" si="676"/>
        <v>9.0783301534893474E-2</v>
      </c>
      <c r="N512" s="5">
        <f t="shared" si="677"/>
        <v>0.1948587905069758</v>
      </c>
      <c r="O512" s="5">
        <f t="shared" si="678"/>
        <v>2.2955761400288363E-2</v>
      </c>
      <c r="P512" s="5">
        <f t="shared" si="679"/>
        <v>4.9272628622209977E-2</v>
      </c>
      <c r="Q512" s="5">
        <f t="shared" si="680"/>
        <v>0.20912407676232925</v>
      </c>
      <c r="R512" s="5">
        <f t="shared" si="681"/>
        <v>2.9023343090492479E-3</v>
      </c>
      <c r="S512" s="5">
        <f t="shared" si="682"/>
        <v>6.685678671889567E-3</v>
      </c>
      <c r="T512" s="5">
        <f t="shared" si="683"/>
        <v>5.287979538138364E-2</v>
      </c>
      <c r="U512" s="5">
        <f t="shared" si="684"/>
        <v>6.2296187024093045E-3</v>
      </c>
      <c r="V512" s="5">
        <f t="shared" si="685"/>
        <v>4.0318349877351559E-4</v>
      </c>
      <c r="W512" s="5">
        <f t="shared" si="686"/>
        <v>0.14962246718222327</v>
      </c>
      <c r="X512" s="5">
        <f t="shared" si="687"/>
        <v>3.7834024525285996E-2</v>
      </c>
      <c r="Y512" s="5">
        <f t="shared" si="688"/>
        <v>4.7834173528118681E-3</v>
      </c>
      <c r="Z512" s="5">
        <f t="shared" si="689"/>
        <v>2.4463123642034265E-4</v>
      </c>
      <c r="AA512" s="5">
        <f t="shared" si="690"/>
        <v>5.250805604461535E-4</v>
      </c>
      <c r="AB512" s="5">
        <f t="shared" si="691"/>
        <v>5.6352083035852182E-4</v>
      </c>
      <c r="AC512" s="5">
        <f t="shared" si="692"/>
        <v>1.3676737947530899E-5</v>
      </c>
      <c r="AD512" s="5">
        <f t="shared" si="693"/>
        <v>8.0288038920328306E-2</v>
      </c>
      <c r="AE512" s="5">
        <f t="shared" si="694"/>
        <v>2.030189510175193E-2</v>
      </c>
      <c r="AF512" s="5">
        <f t="shared" si="695"/>
        <v>2.5668016697452402E-3</v>
      </c>
      <c r="AG512" s="5">
        <f t="shared" si="696"/>
        <v>2.1634994430440828E-4</v>
      </c>
      <c r="AH512" s="5">
        <f t="shared" si="697"/>
        <v>1.5464562863921805E-5</v>
      </c>
      <c r="AI512" s="5">
        <f t="shared" si="698"/>
        <v>3.3193395309870544E-5</v>
      </c>
      <c r="AJ512" s="5">
        <f t="shared" si="699"/>
        <v>3.56234282822114E-5</v>
      </c>
      <c r="AK512" s="5">
        <f t="shared" si="700"/>
        <v>2.5487573270346631E-5</v>
      </c>
      <c r="AL512" s="5">
        <f t="shared" si="701"/>
        <v>2.9692193090949019E-7</v>
      </c>
      <c r="AM512" s="5">
        <f t="shared" si="702"/>
        <v>3.4466316804261467E-2</v>
      </c>
      <c r="AN512" s="5">
        <f t="shared" si="703"/>
        <v>8.7152651592128927E-3</v>
      </c>
      <c r="AO512" s="5">
        <f t="shared" si="704"/>
        <v>1.1018851713508137E-3</v>
      </c>
      <c r="AP512" s="5">
        <f t="shared" si="705"/>
        <v>9.2875424798700089E-5</v>
      </c>
      <c r="AQ512" s="5">
        <f t="shared" si="706"/>
        <v>5.8711956262405758E-6</v>
      </c>
      <c r="AR512" s="5">
        <f t="shared" si="707"/>
        <v>7.8208394993764568E-7</v>
      </c>
      <c r="AS512" s="5">
        <f t="shared" si="708"/>
        <v>1.6786780165864856E-6</v>
      </c>
      <c r="AT512" s="5">
        <f t="shared" si="709"/>
        <v>1.8015712274848562E-6</v>
      </c>
      <c r="AU512" s="5">
        <f t="shared" si="710"/>
        <v>1.2889741632530533E-6</v>
      </c>
      <c r="AV512" s="5">
        <f t="shared" si="711"/>
        <v>6.9166890331062767E-7</v>
      </c>
      <c r="AW512" s="5">
        <f t="shared" si="712"/>
        <v>4.4765097472461058E-9</v>
      </c>
      <c r="AX512" s="5">
        <f t="shared" si="713"/>
        <v>1.2329846076974205E-2</v>
      </c>
      <c r="AY512" s="5">
        <f t="shared" si="714"/>
        <v>3.1177650499581325E-3</v>
      </c>
      <c r="AZ512" s="5">
        <f t="shared" si="715"/>
        <v>3.9418411414288623E-4</v>
      </c>
      <c r="BA512" s="5">
        <f t="shared" si="716"/>
        <v>3.3224893121158172E-5</v>
      </c>
      <c r="BB512" s="5">
        <f t="shared" si="717"/>
        <v>2.1003386805288096E-6</v>
      </c>
      <c r="BC512" s="5">
        <f t="shared" si="718"/>
        <v>1.0621969634246883E-7</v>
      </c>
      <c r="BD512" s="5">
        <f t="shared" si="719"/>
        <v>3.2960049271585343E-8</v>
      </c>
      <c r="BE512" s="5">
        <f t="shared" si="720"/>
        <v>7.074599874122086E-8</v>
      </c>
      <c r="BF512" s="5">
        <f t="shared" si="721"/>
        <v>7.5925195024019624E-8</v>
      </c>
      <c r="BG512" s="5">
        <f t="shared" si="722"/>
        <v>5.4322367738154395E-8</v>
      </c>
      <c r="BH512" s="5">
        <f t="shared" si="723"/>
        <v>2.9149608727502067E-8</v>
      </c>
      <c r="BI512" s="5">
        <f t="shared" si="724"/>
        <v>1.2513441138091791E-8</v>
      </c>
      <c r="BJ512" s="8">
        <f t="shared" si="725"/>
        <v>0.81273509779496311</v>
      </c>
      <c r="BK512" s="8">
        <f t="shared" si="726"/>
        <v>0.15027653103760311</v>
      </c>
      <c r="BL512" s="8">
        <f t="shared" si="727"/>
        <v>3.3292603355199152E-2</v>
      </c>
      <c r="BM512" s="8">
        <f t="shared" si="728"/>
        <v>0.42353420971499117</v>
      </c>
      <c r="BN512" s="8">
        <f t="shared" si="729"/>
        <v>0.56989689313574621</v>
      </c>
    </row>
    <row r="513" spans="1:66" x14ac:dyDescent="0.25">
      <c r="A513" t="s">
        <v>34</v>
      </c>
      <c r="B513" t="s">
        <v>493</v>
      </c>
      <c r="C513" t="s">
        <v>271</v>
      </c>
      <c r="D513" t="s">
        <v>515</v>
      </c>
      <c r="E513">
        <f>VLOOKUP(A513,home!$A$2:$E$405,3,FALSE)</f>
        <v>1.4921</v>
      </c>
      <c r="F513">
        <f>VLOOKUP(B513,home!$B$2:$E$405,3,FALSE)</f>
        <v>0.16750000000000001</v>
      </c>
      <c r="G513">
        <f>VLOOKUP(C513,away!$B$2:$E$405,4,FALSE)</f>
        <v>0.33510000000000001</v>
      </c>
      <c r="H513">
        <f>VLOOKUP(A513,away!$A$2:$E$405,3,FALSE)</f>
        <v>1.2222</v>
      </c>
      <c r="I513">
        <f>VLOOKUP(C513,away!$B$2:$E$405,3,FALSE)</f>
        <v>1.0226999999999999</v>
      </c>
      <c r="J513">
        <f>VLOOKUP(B513,home!$B$2:$E$405,4,FALSE)</f>
        <v>1.0226999999999999</v>
      </c>
      <c r="K513" s="3">
        <f t="shared" si="674"/>
        <v>8.375045392500001E-2</v>
      </c>
      <c r="L513" s="3">
        <f t="shared" si="675"/>
        <v>1.2783176674379997</v>
      </c>
      <c r="M513" s="5">
        <f t="shared" si="676"/>
        <v>0.25613051982474017</v>
      </c>
      <c r="N513" s="5">
        <f t="shared" si="677"/>
        <v>2.1451047299368201E-2</v>
      </c>
      <c r="O513" s="5">
        <f t="shared" si="678"/>
        <v>0.3274161686620442</v>
      </c>
      <c r="P513" s="5">
        <f t="shared" si="679"/>
        <v>2.7421252747830565E-2</v>
      </c>
      <c r="Q513" s="5">
        <f t="shared" si="680"/>
        <v>8.9826747424436601E-4</v>
      </c>
      <c r="R513" s="5">
        <f t="shared" si="681"/>
        <v>0.20927093650277553</v>
      </c>
      <c r="S513" s="5">
        <f t="shared" si="682"/>
        <v>7.3392766974325965E-4</v>
      </c>
      <c r="T513" s="5">
        <f t="shared" si="683"/>
        <v>1.1482711824114815E-3</v>
      </c>
      <c r="U513" s="5">
        <f t="shared" si="684"/>
        <v>1.7526535925417308E-2</v>
      </c>
      <c r="V513" s="5">
        <f t="shared" si="685"/>
        <v>8.7304516742423712E-6</v>
      </c>
      <c r="W513" s="5">
        <f t="shared" si="686"/>
        <v>2.5076769571342976E-5</v>
      </c>
      <c r="X513" s="5">
        <f t="shared" si="687"/>
        <v>3.205607758531936E-5</v>
      </c>
      <c r="Y513" s="5">
        <f t="shared" si="688"/>
        <v>2.0488925163038499E-5</v>
      </c>
      <c r="Z513" s="5">
        <f t="shared" si="689"/>
        <v>8.9171578470931268E-2</v>
      </c>
      <c r="AA513" s="5">
        <f t="shared" si="690"/>
        <v>7.468160174149252E-3</v>
      </c>
      <c r="AB513" s="5">
        <f t="shared" si="691"/>
        <v>3.1273090228480345E-4</v>
      </c>
      <c r="AC513" s="5">
        <f t="shared" si="692"/>
        <v>5.8417462834459466E-8</v>
      </c>
      <c r="AD513" s="5">
        <f t="shared" si="693"/>
        <v>5.2504770864315043E-7</v>
      </c>
      <c r="AE513" s="5">
        <f t="shared" si="694"/>
        <v>6.7117776220637856E-7</v>
      </c>
      <c r="AF513" s="5">
        <f t="shared" si="695"/>
        <v>4.2898919570995721E-7</v>
      </c>
      <c r="AG513" s="5">
        <f t="shared" si="696"/>
        <v>1.8279482267201871E-7</v>
      </c>
      <c r="AH513" s="5">
        <f t="shared" si="697"/>
        <v>2.8497401048181367E-2</v>
      </c>
      <c r="AI513" s="5">
        <f t="shared" si="698"/>
        <v>2.3866702734679605E-3</v>
      </c>
      <c r="AJ513" s="5">
        <f t="shared" si="699"/>
        <v>9.994235938612279E-5</v>
      </c>
      <c r="AK513" s="5">
        <f t="shared" si="700"/>
        <v>2.7900726549744236E-6</v>
      </c>
      <c r="AL513" s="5">
        <f t="shared" si="701"/>
        <v>2.5016620656793458E-10</v>
      </c>
      <c r="AM513" s="5">
        <f t="shared" si="702"/>
        <v>8.7945967862290037E-9</v>
      </c>
      <c r="AN513" s="5">
        <f t="shared" si="703"/>
        <v>1.124228844982999E-8</v>
      </c>
      <c r="AO513" s="5">
        <f t="shared" si="704"/>
        <v>7.1856079739259202E-9</v>
      </c>
      <c r="AP513" s="5">
        <f t="shared" si="705"/>
        <v>3.0618298747842915E-9</v>
      </c>
      <c r="AQ513" s="5">
        <f t="shared" si="706"/>
        <v>9.784978059065601E-10</v>
      </c>
      <c r="AR513" s="5">
        <f t="shared" si="707"/>
        <v>7.2857462471912745E-3</v>
      </c>
      <c r="AS513" s="5">
        <f t="shared" si="708"/>
        <v>6.101845553846346E-4</v>
      </c>
      <c r="AT513" s="5">
        <f t="shared" si="709"/>
        <v>2.5551616745743722E-5</v>
      </c>
      <c r="AU513" s="5">
        <f t="shared" si="710"/>
        <v>7.133198336578895E-7</v>
      </c>
      <c r="AV513" s="5">
        <f t="shared" si="711"/>
        <v>1.4935214965638434E-8</v>
      </c>
      <c r="AW513" s="5">
        <f t="shared" si="712"/>
        <v>7.4396431249618515E-13</v>
      </c>
      <c r="AX513" s="5">
        <f t="shared" si="713"/>
        <v>1.2275857882233749E-10</v>
      </c>
      <c r="AY513" s="5">
        <f t="shared" si="714"/>
        <v>1.5692446013817429E-10</v>
      </c>
      <c r="AZ513" s="5">
        <f t="shared" si="715"/>
        <v>1.0029965492389918E-10</v>
      </c>
      <c r="BA513" s="5">
        <f t="shared" si="716"/>
        <v>4.273827364238503E-11</v>
      </c>
      <c r="BB513" s="5">
        <f t="shared" si="717"/>
        <v>1.3658272568215151E-11</v>
      </c>
      <c r="BC513" s="5">
        <f t="shared" si="718"/>
        <v>3.4919222261266378E-12</v>
      </c>
      <c r="BD513" s="5">
        <f t="shared" si="719"/>
        <v>1.5522496913757849E-3</v>
      </c>
      <c r="BE513" s="5">
        <f t="shared" si="720"/>
        <v>1.3000161625766318E-4</v>
      </c>
      <c r="BF513" s="5">
        <f t="shared" si="721"/>
        <v>5.4438471862814743E-6</v>
      </c>
      <c r="BG513" s="5">
        <f t="shared" si="722"/>
        <v>1.5197489098313588E-7</v>
      </c>
      <c r="BH513" s="5">
        <f t="shared" si="723"/>
        <v>3.1819915262600047E-9</v>
      </c>
      <c r="BI513" s="5">
        <f t="shared" si="724"/>
        <v>5.3298646941955819E-11</v>
      </c>
      <c r="BJ513" s="8">
        <f t="shared" si="725"/>
        <v>2.3577047440525037E-2</v>
      </c>
      <c r="BK513" s="8">
        <f t="shared" si="726"/>
        <v>0.2842944895185418</v>
      </c>
      <c r="BL513" s="8">
        <f t="shared" si="727"/>
        <v>0.60259139695973274</v>
      </c>
      <c r="BM513" s="8">
        <f t="shared" si="728"/>
        <v>0.15704631972254718</v>
      </c>
      <c r="BN513" s="8">
        <f t="shared" si="729"/>
        <v>0.84258819251100303</v>
      </c>
    </row>
    <row r="514" spans="1:66" x14ac:dyDescent="0.25">
      <c r="A514" t="s">
        <v>10</v>
      </c>
      <c r="B514" t="s">
        <v>36</v>
      </c>
      <c r="C514" t="s">
        <v>215</v>
      </c>
      <c r="D514" t="s">
        <v>516</v>
      </c>
      <c r="E514">
        <f>VLOOKUP(A514,home!$A$2:$E$405,3,FALSE)</f>
        <v>1.5185</v>
      </c>
      <c r="F514">
        <f>VLOOKUP(B514,home!$B$2:$E$405,3,FALSE)</f>
        <v>0.65849999999999997</v>
      </c>
      <c r="G514">
        <f>VLOOKUP(C514,away!$B$2:$E$405,4,FALSE)</f>
        <v>0.13170000000000001</v>
      </c>
      <c r="H514">
        <f>VLOOKUP(A514,away!$A$2:$E$405,3,FALSE)</f>
        <v>1.4074</v>
      </c>
      <c r="I514">
        <f>VLOOKUP(C514,away!$B$2:$E$405,3,FALSE)</f>
        <v>0.71050000000000002</v>
      </c>
      <c r="J514">
        <f>VLOOKUP(B514,home!$B$2:$E$405,4,FALSE)</f>
        <v>0.88819999999999999</v>
      </c>
      <c r="K514" s="3">
        <f t="shared" si="674"/>
        <v>0.13169107732500002</v>
      </c>
      <c r="L514" s="3">
        <f t="shared" si="675"/>
        <v>0.8881624291400001</v>
      </c>
      <c r="M514" s="5">
        <f t="shared" si="676"/>
        <v>0.36064776887000416</v>
      </c>
      <c r="N514" s="5">
        <f t="shared" si="677"/>
        <v>4.749409321734846E-2</v>
      </c>
      <c r="O514" s="5">
        <f t="shared" si="678"/>
        <v>0.32031379846350416</v>
      </c>
      <c r="P514" s="5">
        <f t="shared" si="679"/>
        <v>4.2182469201721813E-2</v>
      </c>
      <c r="Q514" s="5">
        <f t="shared" si="680"/>
        <v>3.1272741511832974E-3</v>
      </c>
      <c r="R514" s="5">
        <f t="shared" si="681"/>
        <v>0.14224534066520314</v>
      </c>
      <c r="S514" s="5">
        <f t="shared" si="682"/>
        <v>1.2334477442695487E-3</v>
      </c>
      <c r="T514" s="5">
        <f t="shared" si="683"/>
        <v>2.7775274067016894E-3</v>
      </c>
      <c r="U514" s="5">
        <f t="shared" si="684"/>
        <v>1.8732442156662241E-2</v>
      </c>
      <c r="V514" s="5">
        <f t="shared" si="685"/>
        <v>1.6029759035343403E-5</v>
      </c>
      <c r="W514" s="5">
        <f t="shared" si="686"/>
        <v>1.3727803401998454E-4</v>
      </c>
      <c r="X514" s="5">
        <f t="shared" si="687"/>
        <v>1.2192519216275304E-4</v>
      </c>
      <c r="Y514" s="5">
        <f t="shared" si="688"/>
        <v>5.4144687422316012E-5</v>
      </c>
      <c r="Z514" s="5">
        <f t="shared" si="689"/>
        <v>4.2112322433017893E-2</v>
      </c>
      <c r="AA514" s="5">
        <f t="shared" si="690"/>
        <v>5.5458171098618936E-3</v>
      </c>
      <c r="AB514" s="5">
        <f t="shared" si="691"/>
        <v>3.6516731492256536E-4</v>
      </c>
      <c r="AC514" s="5">
        <f t="shared" si="692"/>
        <v>1.1718061138607836E-7</v>
      </c>
      <c r="AD514" s="5">
        <f t="shared" si="693"/>
        <v>4.519573048287441E-6</v>
      </c>
      <c r="AE514" s="5">
        <f t="shared" si="694"/>
        <v>4.0141149772426485E-6</v>
      </c>
      <c r="AF514" s="5">
        <f t="shared" si="695"/>
        <v>1.7825930545175434E-6</v>
      </c>
      <c r="AG514" s="5">
        <f t="shared" si="696"/>
        <v>5.2774405915613135E-7</v>
      </c>
      <c r="AH514" s="5">
        <f t="shared" si="697"/>
        <v>9.3506456472090202E-3</v>
      </c>
      <c r="AI514" s="5">
        <f t="shared" si="698"/>
        <v>1.2313965989652783E-3</v>
      </c>
      <c r="AJ514" s="5">
        <f t="shared" si="699"/>
        <v>8.1081972366039241E-5</v>
      </c>
      <c r="AK514" s="5">
        <f t="shared" si="700"/>
        <v>3.5592574308398644E-6</v>
      </c>
      <c r="AL514" s="5">
        <f t="shared" si="701"/>
        <v>5.4823214864960246E-10</v>
      </c>
      <c r="AM514" s="5">
        <f t="shared" si="702"/>
        <v>1.1903748875560165E-7</v>
      </c>
      <c r="AN514" s="5">
        <f t="shared" si="703"/>
        <v>1.057246251719006E-7</v>
      </c>
      <c r="AO514" s="5">
        <f t="shared" si="704"/>
        <v>4.6950319956295618E-8</v>
      </c>
      <c r="AP514" s="5">
        <f t="shared" si="705"/>
        <v>1.3899836740427914E-8</v>
      </c>
      <c r="AQ514" s="5">
        <f t="shared" si="706"/>
        <v>3.0863281910069688E-9</v>
      </c>
      <c r="AR514" s="5">
        <f t="shared" si="707"/>
        <v>1.6609784304105067E-3</v>
      </c>
      <c r="AS514" s="5">
        <f t="shared" si="708"/>
        <v>2.1873603891434725E-4</v>
      </c>
      <c r="AT514" s="5">
        <f t="shared" si="709"/>
        <v>1.4402792307216758E-5</v>
      </c>
      <c r="AU514" s="5">
        <f t="shared" si="710"/>
        <v>6.3223974514186619E-7</v>
      </c>
      <c r="AV514" s="5">
        <f t="shared" si="711"/>
        <v>2.0815083291353947E-8</v>
      </c>
      <c r="AW514" s="5">
        <f t="shared" si="712"/>
        <v>1.7811920446386591E-12</v>
      </c>
      <c r="AX514" s="5">
        <f t="shared" si="713"/>
        <v>2.6126958560479565E-9</v>
      </c>
      <c r="AY514" s="5">
        <f t="shared" si="714"/>
        <v>2.3204982981115651E-9</v>
      </c>
      <c r="AZ514" s="5">
        <f t="shared" si="715"/>
        <v>1.0304897026330016E-9</v>
      </c>
      <c r="BA514" s="5">
        <f t="shared" si="716"/>
        <v>3.0508074583142772E-10</v>
      </c>
      <c r="BB514" s="5">
        <f t="shared" si="717"/>
        <v>6.7740314075370943E-11</v>
      </c>
      <c r="BC514" s="5">
        <f t="shared" si="718"/>
        <v>1.2032880379977602E-11</v>
      </c>
      <c r="BD514" s="5">
        <f t="shared" si="719"/>
        <v>2.4586977291709004E-4</v>
      </c>
      <c r="BE514" s="5">
        <f t="shared" si="720"/>
        <v>3.2378855277104707E-5</v>
      </c>
      <c r="BF514" s="5">
        <f t="shared" si="721"/>
        <v>2.1320031669960903E-6</v>
      </c>
      <c r="BG514" s="5">
        <f t="shared" si="722"/>
        <v>9.3588597974009061E-8</v>
      </c>
      <c r="BH514" s="5">
        <f t="shared" si="723"/>
        <v>3.0811958231333917E-9</v>
      </c>
      <c r="BI514" s="5">
        <f t="shared" si="724"/>
        <v>8.1153199479545414E-11</v>
      </c>
      <c r="BJ514" s="8">
        <f t="shared" si="725"/>
        <v>5.3723381761114318E-2</v>
      </c>
      <c r="BK514" s="8">
        <f t="shared" si="726"/>
        <v>0.40407983562437266</v>
      </c>
      <c r="BL514" s="8">
        <f t="shared" si="727"/>
        <v>0.50004449688489394</v>
      </c>
      <c r="BM514" s="8">
        <f t="shared" si="728"/>
        <v>8.3949289815716602E-2</v>
      </c>
      <c r="BN514" s="8">
        <f t="shared" si="729"/>
        <v>0.91601074456896503</v>
      </c>
    </row>
    <row r="515" spans="1:66" x14ac:dyDescent="0.25">
      <c r="A515" t="s">
        <v>10</v>
      </c>
      <c r="B515" t="s">
        <v>38</v>
      </c>
      <c r="C515" t="s">
        <v>212</v>
      </c>
      <c r="D515" t="s">
        <v>516</v>
      </c>
      <c r="E515">
        <f>VLOOKUP(A515,home!$A$2:$E$405,3,FALSE)</f>
        <v>1.5185</v>
      </c>
      <c r="F515">
        <f>VLOOKUP(B515,home!$B$2:$E$405,3,FALSE)</f>
        <v>1.3170999999999999</v>
      </c>
      <c r="G515">
        <f>VLOOKUP(C515,away!$B$2:$E$405,4,FALSE)</f>
        <v>1.6464000000000001</v>
      </c>
      <c r="H515">
        <f>VLOOKUP(A515,away!$A$2:$E$405,3,FALSE)</f>
        <v>1.4074</v>
      </c>
      <c r="I515">
        <f>VLOOKUP(C515,away!$B$2:$E$405,3,FALSE)</f>
        <v>0.17760000000000001</v>
      </c>
      <c r="J515">
        <f>VLOOKUP(B515,home!$B$2:$E$405,4,FALSE)</f>
        <v>0.56840000000000002</v>
      </c>
      <c r="K515" s="3">
        <f t="shared" si="674"/>
        <v>3.2928269186399994</v>
      </c>
      <c r="L515" s="3">
        <f t="shared" si="675"/>
        <v>0.14207399001600002</v>
      </c>
      <c r="M515" s="5">
        <f t="shared" si="676"/>
        <v>3.2228603649345051E-2</v>
      </c>
      <c r="N515" s="5">
        <f t="shared" si="677"/>
        <v>0.10612321364674272</v>
      </c>
      <c r="O515" s="5">
        <f t="shared" si="678"/>
        <v>4.5788463131066701E-3</v>
      </c>
      <c r="P515" s="5">
        <f t="shared" si="679"/>
        <v>1.507734839611316E-2</v>
      </c>
      <c r="Q515" s="5">
        <f t="shared" si="680"/>
        <v>0.17472268729428914</v>
      </c>
      <c r="R515" s="5">
        <f t="shared" si="681"/>
        <v>3.2526748268655768E-4</v>
      </c>
      <c r="S515" s="5">
        <f t="shared" si="682"/>
        <v>1.7633903498515038E-3</v>
      </c>
      <c r="T515" s="5">
        <f t="shared" si="683"/>
        <v>2.4823549330217524E-2</v>
      </c>
      <c r="U515" s="5">
        <f t="shared" si="684"/>
        <v>1.0710495227485672E-3</v>
      </c>
      <c r="V515" s="5">
        <f t="shared" si="685"/>
        <v>9.1662021560208064E-5</v>
      </c>
      <c r="W515" s="5">
        <f t="shared" si="686"/>
        <v>0.19177718933991805</v>
      </c>
      <c r="X515" s="5">
        <f t="shared" si="687"/>
        <v>2.7246550483576062E-2</v>
      </c>
      <c r="Y515" s="5">
        <f t="shared" si="688"/>
        <v>1.9355130706870125E-3</v>
      </c>
      <c r="Z515" s="5">
        <f t="shared" si="689"/>
        <v>1.5404016362579823E-5</v>
      </c>
      <c r="AA515" s="5">
        <f t="shared" si="690"/>
        <v>5.0722759733873855E-5</v>
      </c>
      <c r="AB515" s="5">
        <f t="shared" si="691"/>
        <v>8.3510634319704461E-5</v>
      </c>
      <c r="AC515" s="5">
        <f t="shared" si="692"/>
        <v>2.6801119139228088E-6</v>
      </c>
      <c r="AD515" s="5">
        <f t="shared" si="693"/>
        <v>0.15787227285990055</v>
      </c>
      <c r="AE515" s="5">
        <f t="shared" si="694"/>
        <v>2.2429543718100738E-2</v>
      </c>
      <c r="AF515" s="5">
        <f t="shared" si="695"/>
        <v>1.5933273851344396E-3</v>
      </c>
      <c r="AG515" s="5">
        <f t="shared" si="696"/>
        <v>7.5456793002603284E-5</v>
      </c>
      <c r="AH515" s="5">
        <f t="shared" si="697"/>
        <v>5.4712751672586646E-7</v>
      </c>
      <c r="AI515" s="5">
        <f t="shared" si="698"/>
        <v>1.8015962150035897E-6</v>
      </c>
      <c r="AJ515" s="5">
        <f t="shared" si="699"/>
        <v>2.9661722566418788E-6</v>
      </c>
      <c r="AK515" s="5">
        <f t="shared" si="700"/>
        <v>3.2556972839978438E-6</v>
      </c>
      <c r="AL515" s="5">
        <f t="shared" si="701"/>
        <v>5.0152940544923731E-8</v>
      </c>
      <c r="AM515" s="5">
        <f t="shared" si="702"/>
        <v>0.10396921395599187</v>
      </c>
      <c r="AN515" s="5">
        <f t="shared" si="703"/>
        <v>1.4771321065554958E-2</v>
      </c>
      <c r="AO515" s="5">
        <f t="shared" si="704"/>
        <v>1.0493102607953926E-3</v>
      </c>
      <c r="AP515" s="5">
        <f t="shared" si="705"/>
        <v>4.9693231838643674E-5</v>
      </c>
      <c r="AQ515" s="5">
        <f t="shared" si="706"/>
        <v>1.7650289310265584E-6</v>
      </c>
      <c r="AR515" s="5">
        <f t="shared" si="707"/>
        <v>1.554651786975794E-8</v>
      </c>
      <c r="AS515" s="5">
        <f t="shared" si="708"/>
        <v>5.1191992532656732E-8</v>
      </c>
      <c r="AT515" s="5">
        <f t="shared" si="709"/>
        <v>8.4283185515174991E-8</v>
      </c>
      <c r="AU515" s="5">
        <f t="shared" si="710"/>
        <v>9.2509980684365676E-8</v>
      </c>
      <c r="AV515" s="5">
        <f t="shared" si="711"/>
        <v>7.6154838660086427E-8</v>
      </c>
      <c r="AW515" s="5">
        <f t="shared" si="712"/>
        <v>6.5174450993277751E-10</v>
      </c>
      <c r="AX515" s="5">
        <f t="shared" si="713"/>
        <v>5.7058771070688595E-2</v>
      </c>
      <c r="AY515" s="5">
        <f t="shared" si="714"/>
        <v>8.1065672714222409E-3</v>
      </c>
      <c r="AZ515" s="5">
        <f t="shared" si="715"/>
        <v>5.7586617879203789E-4</v>
      </c>
      <c r="BA515" s="5">
        <f t="shared" si="716"/>
        <v>2.7271868578750696E-5</v>
      </c>
      <c r="BB515" s="5">
        <f t="shared" si="717"/>
        <v>9.6865579604377243E-7</v>
      </c>
      <c r="BC515" s="5">
        <f t="shared" si="718"/>
        <v>2.7524158779212716E-8</v>
      </c>
      <c r="BD515" s="5">
        <f t="shared" si="719"/>
        <v>3.6812597076859238E-10</v>
      </c>
      <c r="BE515" s="5">
        <f t="shared" si="720"/>
        <v>1.2121751059973026E-9</v>
      </c>
      <c r="BF515" s="5">
        <f t="shared" si="721"/>
        <v>1.9957414095666068E-9</v>
      </c>
      <c r="BG515" s="5">
        <f t="shared" si="722"/>
        <v>2.1905436786884861E-9</v>
      </c>
      <c r="BH515" s="5">
        <f t="shared" si="723"/>
        <v>1.8032702979105343E-9</v>
      </c>
      <c r="BI515" s="5">
        <f t="shared" si="724"/>
        <v>1.1875713957087554E-9</v>
      </c>
      <c r="BJ515" s="8">
        <f t="shared" si="725"/>
        <v>0.89421008003411706</v>
      </c>
      <c r="BK515" s="8">
        <f t="shared" si="726"/>
        <v>5.7270301953146634E-2</v>
      </c>
      <c r="BL515" s="8">
        <f t="shared" si="727"/>
        <v>6.1182957498108637E-3</v>
      </c>
      <c r="BM515" s="8">
        <f t="shared" si="728"/>
        <v>0.6164515483514762</v>
      </c>
      <c r="BN515" s="8">
        <f t="shared" si="729"/>
        <v>0.33305596678228333</v>
      </c>
    </row>
    <row r="516" spans="1:66" x14ac:dyDescent="0.25">
      <c r="A516" t="s">
        <v>13</v>
      </c>
      <c r="B516" t="s">
        <v>49</v>
      </c>
      <c r="C516" t="s">
        <v>43</v>
      </c>
      <c r="D516" t="s">
        <v>516</v>
      </c>
      <c r="E516">
        <f>VLOOKUP(A516,home!$A$2:$E$405,3,FALSE)</f>
        <v>1.2857000000000001</v>
      </c>
      <c r="F516">
        <f>VLOOKUP(B516,home!$B$2:$E$405,3,FALSE)</f>
        <v>0.38890000000000002</v>
      </c>
      <c r="G516">
        <f>VLOOKUP(C516,away!$B$2:$E$405,4,FALSE)</f>
        <v>1.1667000000000001</v>
      </c>
      <c r="H516">
        <f>VLOOKUP(A516,away!$A$2:$E$405,3,FALSE)</f>
        <v>1.4921</v>
      </c>
      <c r="I516">
        <f>VLOOKUP(C516,away!$B$2:$E$405,3,FALSE)</f>
        <v>1.0053000000000001</v>
      </c>
      <c r="J516">
        <f>VLOOKUP(B516,home!$B$2:$E$405,4,FALSE)</f>
        <v>1.3404</v>
      </c>
      <c r="K516" s="3">
        <f t="shared" si="674"/>
        <v>0.58336018529100009</v>
      </c>
      <c r="L516" s="3">
        <f t="shared" si="675"/>
        <v>2.0106108974520001</v>
      </c>
      <c r="M516" s="5">
        <f t="shared" si="676"/>
        <v>7.4722720030749451E-2</v>
      </c>
      <c r="N516" s="5">
        <f t="shared" si="677"/>
        <v>4.3590259802585518E-2</v>
      </c>
      <c r="O516" s="5">
        <f t="shared" si="678"/>
        <v>0.15023831518107969</v>
      </c>
      <c r="P516" s="5">
        <f t="shared" si="679"/>
        <v>8.7643051381842307E-2</v>
      </c>
      <c r="Q516" s="5">
        <f t="shared" si="680"/>
        <v>1.2714411017659558E-2</v>
      </c>
      <c r="R516" s="5">
        <f t="shared" si="681"/>
        <v>0.15103539685895359</v>
      </c>
      <c r="S516" s="5">
        <f t="shared" si="682"/>
        <v>2.569936042330662E-2</v>
      </c>
      <c r="T516" s="5">
        <f t="shared" si="683"/>
        <v>2.5563733346790081E-2</v>
      </c>
      <c r="U516" s="5">
        <f t="shared" si="684"/>
        <v>8.810803709713888E-2</v>
      </c>
      <c r="V516" s="5">
        <f t="shared" si="685"/>
        <v>3.3492273020002267E-3</v>
      </c>
      <c r="W516" s="5">
        <f t="shared" si="686"/>
        <v>2.4723603890426044E-3</v>
      </c>
      <c r="X516" s="5">
        <f t="shared" si="687"/>
        <v>4.9709547406377261E-3</v>
      </c>
      <c r="Y516" s="5">
        <f t="shared" si="688"/>
        <v>4.9973278861334481E-3</v>
      </c>
      <c r="Z516" s="5">
        <f t="shared" si="689"/>
        <v>0.10122447160853323</v>
      </c>
      <c r="AA516" s="5">
        <f t="shared" si="690"/>
        <v>5.9050326513537518E-2</v>
      </c>
      <c r="AB516" s="5">
        <f t="shared" si="691"/>
        <v>1.7223804708215648E-2</v>
      </c>
      <c r="AC516" s="5">
        <f t="shared" si="692"/>
        <v>2.4552145953556738E-4</v>
      </c>
      <c r="AD516" s="5">
        <f t="shared" si="693"/>
        <v>3.6056915366450564E-4</v>
      </c>
      <c r="AE516" s="5">
        <f t="shared" si="694"/>
        <v>7.2496426964289973E-4</v>
      </c>
      <c r="AF516" s="5">
        <f t="shared" si="695"/>
        <v>7.2881053040367235E-4</v>
      </c>
      <c r="AG516" s="5">
        <f t="shared" si="696"/>
        <v>4.88451464869132E-4</v>
      </c>
      <c r="AH516" s="5">
        <f t="shared" si="697"/>
        <v>5.0880756426234366E-2</v>
      </c>
      <c r="AI516" s="5">
        <f t="shared" si="698"/>
        <v>2.968180749655432E-2</v>
      </c>
      <c r="AJ516" s="5">
        <f t="shared" si="699"/>
        <v>8.6575923604808609E-3</v>
      </c>
      <c r="AK516" s="5">
        <f t="shared" si="700"/>
        <v>1.6834982278613538E-3</v>
      </c>
      <c r="AL516" s="5">
        <f t="shared" si="701"/>
        <v>1.1518986399084826E-5</v>
      </c>
      <c r="AM516" s="5">
        <f t="shared" si="702"/>
        <v>4.2068337658389026E-5</v>
      </c>
      <c r="AN516" s="5">
        <f t="shared" si="703"/>
        <v>8.4583058133647323E-5</v>
      </c>
      <c r="AO516" s="5">
        <f t="shared" si="704"/>
        <v>8.5031809211663707E-5</v>
      </c>
      <c r="AP516" s="5">
        <f t="shared" si="705"/>
        <v>5.6988627410343477E-5</v>
      </c>
      <c r="AQ516" s="5">
        <f t="shared" si="706"/>
        <v>2.8645488825517083E-5</v>
      </c>
      <c r="AR516" s="5">
        <f t="shared" si="707"/>
        <v>2.0460280668237539E-2</v>
      </c>
      <c r="AS516" s="5">
        <f t="shared" si="708"/>
        <v>1.1935713121728916E-2</v>
      </c>
      <c r="AT516" s="5">
        <f t="shared" si="709"/>
        <v>3.481409909136E-3</v>
      </c>
      <c r="AU516" s="5">
        <f t="shared" si="710"/>
        <v>6.7697197655583355E-4</v>
      </c>
      <c r="AV516" s="5">
        <f t="shared" si="711"/>
        <v>9.8729624420106397E-5</v>
      </c>
      <c r="AW516" s="5">
        <f t="shared" si="712"/>
        <v>3.7529828664720767E-7</v>
      </c>
      <c r="AX516" s="5">
        <f t="shared" si="713"/>
        <v>4.0901655418803617E-6</v>
      </c>
      <c r="AY516" s="5">
        <f t="shared" si="714"/>
        <v>8.2237314108873195E-6</v>
      </c>
      <c r="AZ516" s="5">
        <f t="shared" si="715"/>
        <v>8.2673619962241804E-6</v>
      </c>
      <c r="BA516" s="5">
        <f t="shared" si="716"/>
        <v>5.5408160409296205E-6</v>
      </c>
      <c r="BB516" s="5">
        <f t="shared" si="717"/>
        <v>2.785106278167485E-6</v>
      </c>
      <c r="BC516" s="5">
        <f t="shared" si="718"/>
        <v>1.1199530066891052E-6</v>
      </c>
      <c r="BD516" s="5">
        <f t="shared" si="719"/>
        <v>6.856277212747475E-3</v>
      </c>
      <c r="BE516" s="5">
        <f t="shared" si="720"/>
        <v>3.9996791452348284E-3</v>
      </c>
      <c r="BF516" s="5">
        <f t="shared" si="721"/>
        <v>1.166626783634369E-3</v>
      </c>
      <c r="BG516" s="5">
        <f t="shared" si="722"/>
        <v>2.2685453888879632E-4</v>
      </c>
      <c r="BH516" s="5">
        <f t="shared" si="723"/>
        <v>3.3084476460068147E-5</v>
      </c>
      <c r="BI516" s="5">
        <f t="shared" si="724"/>
        <v>3.8600332636002181E-6</v>
      </c>
      <c r="BJ516" s="8">
        <f t="shared" si="725"/>
        <v>9.6939187056943529E-2</v>
      </c>
      <c r="BK516" s="8">
        <f t="shared" si="726"/>
        <v>0.19167962331524416</v>
      </c>
      <c r="BL516" s="8">
        <f t="shared" si="727"/>
        <v>0.60549902236036401</v>
      </c>
      <c r="BM516" s="8">
        <f t="shared" si="728"/>
        <v>0.47539030163509011</v>
      </c>
      <c r="BN516" s="8">
        <f t="shared" si="729"/>
        <v>0.51994415427287011</v>
      </c>
    </row>
    <row r="517" spans="1:66" x14ac:dyDescent="0.25">
      <c r="A517" t="s">
        <v>13</v>
      </c>
      <c r="B517" t="s">
        <v>42</v>
      </c>
      <c r="C517" t="s">
        <v>48</v>
      </c>
      <c r="D517" t="s">
        <v>516</v>
      </c>
      <c r="E517">
        <f>VLOOKUP(A517,home!$A$2:$E$405,3,FALSE)</f>
        <v>1.2857000000000001</v>
      </c>
      <c r="F517">
        <f>VLOOKUP(B517,home!$B$2:$E$405,3,FALSE)</f>
        <v>0.97219999999999995</v>
      </c>
      <c r="G517">
        <f>VLOOKUP(C517,away!$B$2:$E$405,4,FALSE)</f>
        <v>0.97219999999999995</v>
      </c>
      <c r="H517">
        <f>VLOOKUP(A517,away!$A$2:$E$405,3,FALSE)</f>
        <v>1.4921</v>
      </c>
      <c r="I517">
        <f>VLOOKUP(C517,away!$B$2:$E$405,3,FALSE)</f>
        <v>1.3404</v>
      </c>
      <c r="J517">
        <f>VLOOKUP(B517,home!$B$2:$E$405,4,FALSE)</f>
        <v>0.50260000000000005</v>
      </c>
      <c r="K517" s="3">
        <f t="shared" si="674"/>
        <v>1.215208720388</v>
      </c>
      <c r="L517" s="3">
        <f t="shared" si="675"/>
        <v>1.005205448184</v>
      </c>
      <c r="M517" s="5">
        <f t="shared" si="676"/>
        <v>0.10856413565932853</v>
      </c>
      <c r="N517" s="5">
        <f t="shared" si="677"/>
        <v>0.13192808437460185</v>
      </c>
      <c r="O517" s="5">
        <f t="shared" si="678"/>
        <v>0.10912926064214391</v>
      </c>
      <c r="P517" s="5">
        <f t="shared" si="679"/>
        <v>0.13261482918182824</v>
      </c>
      <c r="Q517" s="5">
        <f t="shared" si="680"/>
        <v>8.016007929805001E-2</v>
      </c>
      <c r="R517" s="5">
        <f t="shared" si="681"/>
        <v>5.4848663676887406E-2</v>
      </c>
      <c r="S517" s="5">
        <f t="shared" si="682"/>
        <v>4.0498394824677812E-2</v>
      </c>
      <c r="T517" s="5">
        <f t="shared" si="683"/>
        <v>8.0577348437261345E-2</v>
      </c>
      <c r="U517" s="5">
        <f t="shared" si="684"/>
        <v>6.6652574401782114E-2</v>
      </c>
      <c r="V517" s="5">
        <f t="shared" si="685"/>
        <v>5.4966870547644318E-3</v>
      </c>
      <c r="W517" s="5">
        <f t="shared" si="686"/>
        <v>3.2470409129994666E-2</v>
      </c>
      <c r="X517" s="5">
        <f t="shared" si="687"/>
        <v>3.2639432162234139E-2</v>
      </c>
      <c r="Y517" s="5">
        <f t="shared" si="688"/>
        <v>1.6404667517554913E-2</v>
      </c>
      <c r="Z517" s="5">
        <f t="shared" si="689"/>
        <v>1.8378058517873032E-2</v>
      </c>
      <c r="AA517" s="5">
        <f t="shared" si="690"/>
        <v>2.2333176974720269E-2</v>
      </c>
      <c r="AB517" s="5">
        <f t="shared" si="691"/>
        <v>1.3569735706824284E-2</v>
      </c>
      <c r="AC517" s="5">
        <f t="shared" si="692"/>
        <v>4.1964952928893177E-4</v>
      </c>
      <c r="AD517" s="5">
        <f t="shared" si="693"/>
        <v>9.8645810823339078E-3</v>
      </c>
      <c r="AE517" s="5">
        <f t="shared" si="694"/>
        <v>9.9159306480148639E-3</v>
      </c>
      <c r="AF517" s="5">
        <f t="shared" si="695"/>
        <v>4.9837737555996206E-3</v>
      </c>
      <c r="AG517" s="5">
        <f t="shared" si="696"/>
        <v>1.6699055105483915E-3</v>
      </c>
      <c r="AH517" s="5">
        <f t="shared" si="697"/>
        <v>4.6184311373025852E-3</v>
      </c>
      <c r="AI517" s="5">
        <f t="shared" si="698"/>
        <v>5.6123577925615694E-3</v>
      </c>
      <c r="AJ517" s="5">
        <f t="shared" si="699"/>
        <v>3.4100930657291828E-3</v>
      </c>
      <c r="AK517" s="5">
        <f t="shared" si="700"/>
        <v>1.3813249436029178E-3</v>
      </c>
      <c r="AL517" s="5">
        <f t="shared" si="701"/>
        <v>2.0504653882206585E-5</v>
      </c>
      <c r="AM517" s="5">
        <f t="shared" si="702"/>
        <v>2.3975049908453315E-3</v>
      </c>
      <c r="AN517" s="5">
        <f t="shared" si="703"/>
        <v>2.4099850788460585E-3</v>
      </c>
      <c r="AO517" s="5">
        <f t="shared" si="704"/>
        <v>1.2112650656491023E-3</v>
      </c>
      <c r="AP517" s="5">
        <f t="shared" si="705"/>
        <v>4.058567477284761E-4</v>
      </c>
      <c r="AQ517" s="5">
        <f t="shared" si="706"/>
        <v>1.0199235349972585E-4</v>
      </c>
      <c r="AR517" s="5">
        <f t="shared" si="707"/>
        <v>9.2849442825583745E-4</v>
      </c>
      <c r="AS517" s="5">
        <f t="shared" si="708"/>
        <v>1.1283145260481638E-3</v>
      </c>
      <c r="AT517" s="5">
        <f t="shared" si="709"/>
        <v>6.85568825697091E-4</v>
      </c>
      <c r="AU517" s="5">
        <f t="shared" si="710"/>
        <v>2.7770307180442202E-4</v>
      </c>
      <c r="AV517" s="5">
        <f t="shared" si="711"/>
        <v>8.436679863381709E-5</v>
      </c>
      <c r="AW517" s="5">
        <f t="shared" si="712"/>
        <v>6.957539060787125E-7</v>
      </c>
      <c r="AX517" s="5">
        <f t="shared" si="713"/>
        <v>4.8557816200816618E-4</v>
      </c>
      <c r="AY517" s="5">
        <f t="shared" si="714"/>
        <v>4.8810581396978168E-4</v>
      </c>
      <c r="AZ517" s="5">
        <f t="shared" si="715"/>
        <v>2.4532331174635522E-4</v>
      </c>
      <c r="BA517" s="5">
        <f t="shared" si="716"/>
        <v>8.2200109844659402E-5</v>
      </c>
      <c r="BB517" s="5">
        <f t="shared" si="717"/>
        <v>2.0656999564293722E-5</v>
      </c>
      <c r="BC517" s="5">
        <f t="shared" si="718"/>
        <v>4.1529057010325141E-6</v>
      </c>
      <c r="BD517" s="5">
        <f t="shared" si="719"/>
        <v>1.5555460964854258E-4</v>
      </c>
      <c r="BE517" s="5">
        <f t="shared" si="720"/>
        <v>1.8903131814146027E-4</v>
      </c>
      <c r="BF517" s="5">
        <f t="shared" si="721"/>
        <v>1.1485625311597044E-4</v>
      </c>
      <c r="BG517" s="5">
        <f t="shared" si="722"/>
        <v>4.6524773459206239E-5</v>
      </c>
      <c r="BH517" s="5">
        <f t="shared" si="723"/>
        <v>1.4134327605425893E-5</v>
      </c>
      <c r="BI517" s="5">
        <f t="shared" si="724"/>
        <v>3.4352316325868762E-6</v>
      </c>
      <c r="BJ517" s="8">
        <f t="shared" si="725"/>
        <v>0.40846683345559676</v>
      </c>
      <c r="BK517" s="8">
        <f t="shared" si="726"/>
        <v>0.2881023067177399</v>
      </c>
      <c r="BL517" s="8">
        <f t="shared" si="727"/>
        <v>0.28518360250559688</v>
      </c>
      <c r="BM517" s="8">
        <f t="shared" si="728"/>
        <v>0.38239833830390302</v>
      </c>
      <c r="BN517" s="8">
        <f t="shared" si="729"/>
        <v>0.61724505283284004</v>
      </c>
    </row>
    <row r="518" spans="1:66" x14ac:dyDescent="0.25">
      <c r="A518" t="s">
        <v>13</v>
      </c>
      <c r="B518" t="s">
        <v>15</v>
      </c>
      <c r="C518" t="s">
        <v>46</v>
      </c>
      <c r="D518" t="s">
        <v>516</v>
      </c>
      <c r="E518">
        <f>VLOOKUP(A518,home!$A$2:$E$405,3,FALSE)</f>
        <v>1.2857000000000001</v>
      </c>
      <c r="F518">
        <f>VLOOKUP(B518,home!$B$2:$E$405,3,FALSE)</f>
        <v>0.77780000000000005</v>
      </c>
      <c r="G518">
        <f>VLOOKUP(C518,away!$B$2:$E$405,4,FALSE)</f>
        <v>1.0369999999999999</v>
      </c>
      <c r="H518">
        <f>VLOOKUP(A518,away!$A$2:$E$405,3,FALSE)</f>
        <v>1.4921</v>
      </c>
      <c r="I518">
        <f>VLOOKUP(C518,away!$B$2:$E$405,3,FALSE)</f>
        <v>0.89359999999999995</v>
      </c>
      <c r="J518">
        <f>VLOOKUP(B518,home!$B$2:$E$405,4,FALSE)</f>
        <v>1.5079</v>
      </c>
      <c r="K518" s="3">
        <f t="shared" si="674"/>
        <v>1.0370181060199999</v>
      </c>
      <c r="L518" s="3">
        <f t="shared" si="675"/>
        <v>2.0105442304239998</v>
      </c>
      <c r="M518" s="5">
        <f t="shared" si="676"/>
        <v>4.747451033776915E-2</v>
      </c>
      <c r="N518" s="5">
        <f t="shared" si="677"/>
        <v>4.9231926794700273E-2</v>
      </c>
      <c r="O518" s="5">
        <f t="shared" si="678"/>
        <v>9.5449602851806301E-2</v>
      </c>
      <c r="P518" s="5">
        <f t="shared" si="679"/>
        <v>9.8982966369741354E-2</v>
      </c>
      <c r="Q518" s="5">
        <f t="shared" si="680"/>
        <v>2.5527199740177677E-2</v>
      </c>
      <c r="R518" s="5">
        <f t="shared" si="681"/>
        <v>9.5952824154980687E-2</v>
      </c>
      <c r="S518" s="5">
        <f t="shared" si="682"/>
        <v>5.1594147899818782E-2</v>
      </c>
      <c r="T518" s="5">
        <f t="shared" si="683"/>
        <v>5.1323564156495256E-2</v>
      </c>
      <c r="U518" s="5">
        <f t="shared" si="684"/>
        <v>9.9504815972468172E-2</v>
      </c>
      <c r="V518" s="5">
        <f t="shared" si="685"/>
        <v>1.1952476696579145E-2</v>
      </c>
      <c r="W518" s="5">
        <f t="shared" si="686"/>
        <v>8.8240561088510968E-3</v>
      </c>
      <c r="X518" s="5">
        <f t="shared" si="687"/>
        <v>1.7741155098588222E-2</v>
      </c>
      <c r="Y518" s="5">
        <f t="shared" si="688"/>
        <v>1.7834688512261946E-2</v>
      </c>
      <c r="Z518" s="5">
        <f t="shared" si="689"/>
        <v>6.4305798999228322E-2</v>
      </c>
      <c r="AA518" s="5">
        <f t="shared" si="690"/>
        <v>6.6686277884282566E-2</v>
      </c>
      <c r="AB518" s="5">
        <f t="shared" si="691"/>
        <v>3.4577438794541053E-2</v>
      </c>
      <c r="AC518" s="5">
        <f t="shared" si="692"/>
        <v>1.5575352837701919E-3</v>
      </c>
      <c r="AD518" s="5">
        <f t="shared" si="693"/>
        <v>2.2876764883537435E-3</v>
      </c>
      <c r="AE518" s="5">
        <f t="shared" si="694"/>
        <v>4.5994747647362553E-3</v>
      </c>
      <c r="AF518" s="5">
        <f t="shared" si="695"/>
        <v>4.6237237256106321E-3</v>
      </c>
      <c r="AG518" s="5">
        <f t="shared" si="696"/>
        <v>3.0987336865336721E-3</v>
      </c>
      <c r="AH518" s="5">
        <f t="shared" si="697"/>
        <v>3.2322413290175989E-2</v>
      </c>
      <c r="AI518" s="5">
        <f t="shared" si="698"/>
        <v>3.3518927812173978E-2</v>
      </c>
      <c r="AJ518" s="5">
        <f t="shared" si="699"/>
        <v>1.7379867517800879E-2</v>
      </c>
      <c r="AK518" s="5">
        <f t="shared" si="700"/>
        <v>6.0077457653961285E-3</v>
      </c>
      <c r="AL518" s="5">
        <f t="shared" si="701"/>
        <v>1.2989662159018281E-4</v>
      </c>
      <c r="AM518" s="5">
        <f t="shared" si="702"/>
        <v>4.7447238782781677E-4</v>
      </c>
      <c r="AN518" s="5">
        <f t="shared" si="703"/>
        <v>9.539477218427154E-4</v>
      </c>
      <c r="AO518" s="5">
        <f t="shared" si="704"/>
        <v>9.5897704413849523E-4</v>
      </c>
      <c r="AP518" s="5">
        <f t="shared" si="705"/>
        <v>6.4268858773390417E-4</v>
      </c>
      <c r="AQ518" s="5">
        <f t="shared" si="706"/>
        <v>3.2303845800693754E-4</v>
      </c>
      <c r="AR518" s="5">
        <f t="shared" si="707"/>
        <v>1.2997128310788674E-2</v>
      </c>
      <c r="AS518" s="5">
        <f t="shared" si="708"/>
        <v>1.3478257384552992E-2</v>
      </c>
      <c r="AT518" s="5">
        <f t="shared" si="709"/>
        <v>6.9885984726896101E-3</v>
      </c>
      <c r="AU518" s="5">
        <f t="shared" si="710"/>
        <v>2.4157677172942814E-3</v>
      </c>
      <c r="AV518" s="5">
        <f t="shared" si="711"/>
        <v>6.2629871569319347E-4</v>
      </c>
      <c r="AW518" s="5">
        <f t="shared" si="712"/>
        <v>7.5230738645771446E-6</v>
      </c>
      <c r="AX518" s="5">
        <f t="shared" si="713"/>
        <v>8.2006076163998205E-5</v>
      </c>
      <c r="AY518" s="5">
        <f t="shared" si="714"/>
        <v>1.6487684329123767E-4</v>
      </c>
      <c r="AZ518" s="5">
        <f t="shared" si="715"/>
        <v>1.6574609300485998E-4</v>
      </c>
      <c r="BA518" s="5">
        <f t="shared" si="716"/>
        <v>1.1107995033541362E-4</v>
      </c>
      <c r="BB518" s="5">
        <f t="shared" si="717"/>
        <v>5.5832788315662588E-5</v>
      </c>
      <c r="BC518" s="5">
        <f t="shared" si="718"/>
        <v>2.2450858083307995E-5</v>
      </c>
      <c r="BD518" s="5">
        <f t="shared" si="719"/>
        <v>4.3552168895560957E-3</v>
      </c>
      <c r="BE518" s="5">
        <f t="shared" si="720"/>
        <v>4.5164387701137777E-3</v>
      </c>
      <c r="BF518" s="5">
        <f t="shared" si="721"/>
        <v>2.3418143896693435E-3</v>
      </c>
      <c r="BG518" s="5">
        <f t="shared" si="722"/>
        <v>8.0950130767509494E-4</v>
      </c>
      <c r="BH518" s="5">
        <f t="shared" si="723"/>
        <v>2.0986687822648501E-4</v>
      </c>
      <c r="BI518" s="5">
        <f t="shared" si="724"/>
        <v>4.3527150514951894E-5</v>
      </c>
      <c r="BJ518" s="8">
        <f t="shared" si="725"/>
        <v>0.18904731588505311</v>
      </c>
      <c r="BK518" s="8">
        <f t="shared" si="726"/>
        <v>0.21185641005256006</v>
      </c>
      <c r="BL518" s="8">
        <f t="shared" si="727"/>
        <v>0.53018233003040005</v>
      </c>
      <c r="BM518" s="8">
        <f t="shared" si="728"/>
        <v>0.58261547094863952</v>
      </c>
      <c r="BN518" s="8">
        <f t="shared" si="729"/>
        <v>0.41261903024917546</v>
      </c>
    </row>
    <row r="519" spans="1:66" x14ac:dyDescent="0.25">
      <c r="A519" t="s">
        <v>13</v>
      </c>
      <c r="B519" t="s">
        <v>52</v>
      </c>
      <c r="C519" t="s">
        <v>218</v>
      </c>
      <c r="D519" t="s">
        <v>516</v>
      </c>
      <c r="E519">
        <f>VLOOKUP(A519,home!$A$2:$E$405,3,FALSE)</f>
        <v>1.2857000000000001</v>
      </c>
      <c r="F519">
        <f>VLOOKUP(B519,home!$B$2:$E$405,3,FALSE)</f>
        <v>0.58330000000000004</v>
      </c>
      <c r="G519">
        <f>VLOOKUP(C519,away!$B$2:$E$405,4,FALSE)</f>
        <v>0.38890000000000002</v>
      </c>
      <c r="H519">
        <f>VLOOKUP(A519,away!$A$2:$E$405,3,FALSE)</f>
        <v>1.4921</v>
      </c>
      <c r="I519">
        <f>VLOOKUP(C519,away!$B$2:$E$405,3,FALSE)</f>
        <v>1.3404</v>
      </c>
      <c r="J519">
        <f>VLOOKUP(B519,home!$B$2:$E$405,4,FALSE)</f>
        <v>1.0053000000000001</v>
      </c>
      <c r="K519" s="3">
        <f t="shared" si="674"/>
        <v>0.29165509220900004</v>
      </c>
      <c r="L519" s="3">
        <f t="shared" si="675"/>
        <v>2.0106108974520001</v>
      </c>
      <c r="M519" s="5">
        <f t="shared" si="676"/>
        <v>0.10003191542519302</v>
      </c>
      <c r="N519" s="5">
        <f t="shared" si="677"/>
        <v>2.9174817517177563E-2</v>
      </c>
      <c r="O519" s="5">
        <f t="shared" si="678"/>
        <v>0.20112525924688987</v>
      </c>
      <c r="P519" s="5">
        <f t="shared" si="679"/>
        <v>5.8659206031210706E-2</v>
      </c>
      <c r="Q519" s="5">
        <f t="shared" si="680"/>
        <v>4.2544920465765849E-3</v>
      </c>
      <c r="R519" s="5">
        <f t="shared" si="681"/>
        <v>0.20219231899732779</v>
      </c>
      <c r="S519" s="5">
        <f t="shared" si="682"/>
        <v>8.5995115598512199E-3</v>
      </c>
      <c r="T519" s="5">
        <f t="shared" si="683"/>
        <v>8.5541280719697438E-3</v>
      </c>
      <c r="U519" s="5">
        <f t="shared" si="684"/>
        <v>5.8970419441117188E-2</v>
      </c>
      <c r="V519" s="5">
        <f t="shared" si="685"/>
        <v>5.6031064153978522E-4</v>
      </c>
      <c r="W519" s="5">
        <f t="shared" si="686"/>
        <v>4.1361475671558372E-4</v>
      </c>
      <c r="X519" s="5">
        <f t="shared" si="687"/>
        <v>8.3161833719931036E-4</v>
      </c>
      <c r="Y519" s="5">
        <f t="shared" si="688"/>
        <v>8.3603044564692299E-4</v>
      </c>
      <c r="Z519" s="5">
        <f t="shared" si="689"/>
        <v>0.13551002665237277</v>
      </c>
      <c r="AA519" s="5">
        <f t="shared" si="690"/>
        <v>3.9522189318541838E-2</v>
      </c>
      <c r="AB519" s="5">
        <f t="shared" si="691"/>
        <v>5.7634238850004368E-3</v>
      </c>
      <c r="AC519" s="5">
        <f t="shared" si="692"/>
        <v>2.0535556841944451E-5</v>
      </c>
      <c r="AD519" s="5">
        <f t="shared" si="693"/>
        <v>3.0158212502221662E-5</v>
      </c>
      <c r="AE519" s="5">
        <f t="shared" si="694"/>
        <v>6.0636430704640024E-5</v>
      </c>
      <c r="AF519" s="5">
        <f t="shared" si="695"/>
        <v>6.0958134178671166E-5</v>
      </c>
      <c r="AG519" s="5">
        <f t="shared" si="696"/>
        <v>4.0854362955992497E-5</v>
      </c>
      <c r="AH519" s="5">
        <f t="shared" si="697"/>
        <v>6.8114484075317908E-2</v>
      </c>
      <c r="AI519" s="5">
        <f t="shared" si="698"/>
        <v>1.986593613375531E-2</v>
      </c>
      <c r="AJ519" s="5">
        <f t="shared" si="699"/>
        <v>2.8970007174542551E-3</v>
      </c>
      <c r="AK519" s="5">
        <f t="shared" si="700"/>
        <v>2.8164167045955334E-4</v>
      </c>
      <c r="AL519" s="5">
        <f t="shared" si="701"/>
        <v>4.8168605175139148E-7</v>
      </c>
      <c r="AM519" s="5">
        <f t="shared" si="702"/>
        <v>1.7591592496388161E-6</v>
      </c>
      <c r="AN519" s="5">
        <f t="shared" si="703"/>
        <v>3.5369847576772865E-6</v>
      </c>
      <c r="AO519" s="5">
        <f t="shared" si="704"/>
        <v>3.5557500489537883E-6</v>
      </c>
      <c r="AP519" s="5">
        <f t="shared" si="705"/>
        <v>2.38307659901399E-6</v>
      </c>
      <c r="AQ519" s="5">
        <f t="shared" si="706"/>
        <v>1.1978599448600946E-6</v>
      </c>
      <c r="AR519" s="5">
        <f t="shared" si="707"/>
        <v>2.7390344791230977E-2</v>
      </c>
      <c r="AS519" s="5">
        <f t="shared" si="708"/>
        <v>7.9885335357227742E-3</v>
      </c>
      <c r="AT519" s="5">
        <f t="shared" si="709"/>
        <v>1.1649482424879573E-3</v>
      </c>
      <c r="AU519" s="5">
        <f t="shared" si="710"/>
        <v>1.1325436236051258E-4</v>
      </c>
      <c r="AV519" s="5">
        <f t="shared" si="711"/>
        <v>8.2578028743316973E-6</v>
      </c>
      <c r="AW519" s="5">
        <f t="shared" si="712"/>
        <v>7.8461962286802668E-9</v>
      </c>
      <c r="AX519" s="5">
        <f t="shared" si="713"/>
        <v>8.5511292193953979E-8</v>
      </c>
      <c r="AY519" s="5">
        <f t="shared" si="714"/>
        <v>1.7192993594036601E-7</v>
      </c>
      <c r="AZ519" s="5">
        <f t="shared" si="715"/>
        <v>1.7284210139996216E-7</v>
      </c>
      <c r="BA519" s="5">
        <f t="shared" si="716"/>
        <v>1.1583940420442251E-7</v>
      </c>
      <c r="BB519" s="5">
        <f t="shared" si="717"/>
        <v>5.8226992111939725E-8</v>
      </c>
      <c r="BC519" s="5">
        <f t="shared" si="718"/>
        <v>2.3414364973223529E-8</v>
      </c>
      <c r="BD519" s="5">
        <f t="shared" si="719"/>
        <v>9.1785542870360982E-3</v>
      </c>
      <c r="BE519" s="5">
        <f t="shared" si="720"/>
        <v>2.6769720969308259E-3</v>
      </c>
      <c r="BF519" s="5">
        <f t="shared" si="721"/>
        <v>3.9037627188564004E-4</v>
      </c>
      <c r="BG519" s="5">
        <f t="shared" si="722"/>
        <v>3.7951742524337341E-5</v>
      </c>
      <c r="BH519" s="5">
        <f t="shared" si="723"/>
        <v>2.767204741356958E-6</v>
      </c>
      <c r="BI519" s="5">
        <f t="shared" si="724"/>
        <v>1.6141387080032919E-7</v>
      </c>
      <c r="BJ519" s="8">
        <f t="shared" si="725"/>
        <v>4.42703689103182E-2</v>
      </c>
      <c r="BK519" s="8">
        <f t="shared" si="726"/>
        <v>0.16787213283062435</v>
      </c>
      <c r="BL519" s="8">
        <f t="shared" si="727"/>
        <v>0.64768479523752964</v>
      </c>
      <c r="BM519" s="8">
        <f t="shared" si="728"/>
        <v>0.39989915028273004</v>
      </c>
      <c r="BN519" s="8">
        <f t="shared" si="729"/>
        <v>0.59543800926437551</v>
      </c>
    </row>
    <row r="520" spans="1:66" x14ac:dyDescent="0.25">
      <c r="A520" t="s">
        <v>13</v>
      </c>
      <c r="B520" t="s">
        <v>50</v>
      </c>
      <c r="C520" t="s">
        <v>220</v>
      </c>
      <c r="D520" t="s">
        <v>516</v>
      </c>
      <c r="E520">
        <f>VLOOKUP(A520,home!$A$2:$E$405,3,FALSE)</f>
        <v>1.2857000000000001</v>
      </c>
      <c r="F520">
        <f>VLOOKUP(B520,home!$B$2:$E$405,3,FALSE)</f>
        <v>1.0369999999999999</v>
      </c>
      <c r="G520">
        <f>VLOOKUP(C520,away!$B$2:$E$405,4,FALSE)</f>
        <v>0.97219999999999995</v>
      </c>
      <c r="H520">
        <f>VLOOKUP(A520,away!$A$2:$E$405,3,FALSE)</f>
        <v>1.4921</v>
      </c>
      <c r="I520">
        <f>VLOOKUP(C520,away!$B$2:$E$405,3,FALSE)</f>
        <v>0.33510000000000001</v>
      </c>
      <c r="J520">
        <f>VLOOKUP(B520,home!$B$2:$E$405,4,FALSE)</f>
        <v>1.3404</v>
      </c>
      <c r="K520" s="3">
        <f t="shared" si="674"/>
        <v>1.2962059689800001</v>
      </c>
      <c r="L520" s="3">
        <f t="shared" si="675"/>
        <v>0.67020363248399994</v>
      </c>
      <c r="M520" s="5">
        <f t="shared" si="676"/>
        <v>0.13995846185066232</v>
      </c>
      <c r="N520" s="5">
        <f t="shared" si="677"/>
        <v>0.18141499366008815</v>
      </c>
      <c r="O520" s="5">
        <f t="shared" si="678"/>
        <v>9.3800669529187225E-2</v>
      </c>
      <c r="P520" s="5">
        <f t="shared" si="679"/>
        <v>0.12158498773805289</v>
      </c>
      <c r="Q520" s="5">
        <f t="shared" si="680"/>
        <v>0.11757559882233758</v>
      </c>
      <c r="R520" s="5">
        <f t="shared" si="681"/>
        <v>3.1432774723946261E-2</v>
      </c>
      <c r="S520" s="5">
        <f t="shared" si="682"/>
        <v>2.6405886874914443E-2</v>
      </c>
      <c r="T520" s="5">
        <f t="shared" si="683"/>
        <v>7.8799593422212141E-2</v>
      </c>
      <c r="U520" s="5">
        <f t="shared" si="684"/>
        <v>4.0743350218782816E-2</v>
      </c>
      <c r="V520" s="5">
        <f t="shared" si="685"/>
        <v>2.5488192785883676E-3</v>
      </c>
      <c r="W520" s="5">
        <f t="shared" si="686"/>
        <v>5.0800730999970602E-2</v>
      </c>
      <c r="X520" s="5">
        <f t="shared" si="687"/>
        <v>3.4046834449022845E-2</v>
      </c>
      <c r="Y520" s="5">
        <f t="shared" si="688"/>
        <v>1.1409156061158247E-2</v>
      </c>
      <c r="Z520" s="5">
        <f t="shared" si="689"/>
        <v>7.0221199330133483E-3</v>
      </c>
      <c r="AA520" s="5">
        <f t="shared" si="690"/>
        <v>9.1021137720653407E-3</v>
      </c>
      <c r="AB520" s="5">
        <f t="shared" si="691"/>
        <v>5.8991071008430793E-3</v>
      </c>
      <c r="AC520" s="5">
        <f t="shared" si="692"/>
        <v>1.3838845318635742E-4</v>
      </c>
      <c r="AD520" s="5">
        <f t="shared" si="693"/>
        <v>1.6462052687677316E-2</v>
      </c>
      <c r="AE520" s="5">
        <f t="shared" si="694"/>
        <v>1.1032927509424331E-2</v>
      </c>
      <c r="AF520" s="5">
        <f t="shared" si="695"/>
        <v>3.6971540468744186E-3</v>
      </c>
      <c r="AG520" s="5">
        <f t="shared" si="696"/>
        <v>8.2594869068938542E-4</v>
      </c>
      <c r="AH520" s="5">
        <f t="shared" si="697"/>
        <v>1.1765625717109619E-3</v>
      </c>
      <c r="AI520" s="5">
        <f t="shared" si="698"/>
        <v>1.5250674283302083E-3</v>
      </c>
      <c r="AJ520" s="5">
        <f t="shared" si="699"/>
        <v>9.884007518492974E-4</v>
      </c>
      <c r="AK520" s="5">
        <f t="shared" si="700"/>
        <v>4.2705698476379296E-4</v>
      </c>
      <c r="AL520" s="5">
        <f t="shared" si="701"/>
        <v>4.8088434700589721E-6</v>
      </c>
      <c r="AM520" s="5">
        <f t="shared" si="702"/>
        <v>4.2676421910861186E-3</v>
      </c>
      <c r="AN520" s="5">
        <f t="shared" si="703"/>
        <v>2.8601892986078931E-3</v>
      </c>
      <c r="AO520" s="5">
        <f t="shared" si="704"/>
        <v>9.5845462875943695E-4</v>
      </c>
      <c r="AP520" s="5">
        <f t="shared" si="705"/>
        <v>2.1411992458855944E-4</v>
      </c>
      <c r="AQ520" s="5">
        <f t="shared" si="706"/>
        <v>3.5875987811613165E-5</v>
      </c>
      <c r="AR520" s="5">
        <f t="shared" si="707"/>
        <v>1.5770730188108075E-4</v>
      </c>
      <c r="AS520" s="5">
        <f t="shared" si="708"/>
        <v>2.0442114604998766E-4</v>
      </c>
      <c r="AT520" s="5">
        <f t="shared" si="709"/>
        <v>1.3248595484786319E-4</v>
      </c>
      <c r="AU520" s="5">
        <f t="shared" si="710"/>
        <v>5.724302849327168E-5</v>
      </c>
      <c r="AV520" s="5">
        <f t="shared" si="711"/>
        <v>1.8549688803867752E-5</v>
      </c>
      <c r="AW520" s="5">
        <f t="shared" si="712"/>
        <v>1.1604299641838659E-7</v>
      </c>
      <c r="AX520" s="5">
        <f t="shared" si="713"/>
        <v>9.2195721359278479E-4</v>
      </c>
      <c r="AY520" s="5">
        <f t="shared" si="714"/>
        <v>6.1789907354471143E-4</v>
      </c>
      <c r="AZ520" s="5">
        <f t="shared" si="715"/>
        <v>2.0705910179908188E-4</v>
      </c>
      <c r="BA520" s="5">
        <f t="shared" si="716"/>
        <v>4.6257254054873006E-5</v>
      </c>
      <c r="BB520" s="5">
        <f t="shared" si="717"/>
        <v>7.7504449240777799E-6</v>
      </c>
      <c r="BC520" s="5">
        <f t="shared" si="718"/>
        <v>1.0388752682968219E-6</v>
      </c>
      <c r="BD520" s="5">
        <f t="shared" si="719"/>
        <v>1.7616001098325165E-5</v>
      </c>
      <c r="BE520" s="5">
        <f t="shared" si="720"/>
        <v>2.2833965773207317E-5</v>
      </c>
      <c r="BF520" s="5">
        <f t="shared" si="721"/>
        <v>1.4798761365358175E-5</v>
      </c>
      <c r="BG520" s="5">
        <f t="shared" si="722"/>
        <v>6.3940809384292928E-6</v>
      </c>
      <c r="BH520" s="5">
        <f t="shared" si="723"/>
        <v>2.0720114696333238E-6</v>
      </c>
      <c r="BI520" s="5">
        <f t="shared" si="724"/>
        <v>5.3715072694674726E-7</v>
      </c>
      <c r="BJ520" s="8">
        <f t="shared" si="725"/>
        <v>0.51620323434349236</v>
      </c>
      <c r="BK520" s="8">
        <f t="shared" si="726"/>
        <v>0.29125925211241915</v>
      </c>
      <c r="BL520" s="8">
        <f t="shared" si="727"/>
        <v>0.18572976217292692</v>
      </c>
      <c r="BM520" s="8">
        <f t="shared" si="728"/>
        <v>0.31382909920702906</v>
      </c>
      <c r="BN520" s="8">
        <f t="shared" si="729"/>
        <v>0.68576748632427442</v>
      </c>
    </row>
    <row r="521" spans="1:66" x14ac:dyDescent="0.25">
      <c r="A521" t="s">
        <v>13</v>
      </c>
      <c r="B521" t="s">
        <v>14</v>
      </c>
      <c r="C521" t="s">
        <v>51</v>
      </c>
      <c r="D521" t="s">
        <v>516</v>
      </c>
      <c r="E521">
        <f>VLOOKUP(A521,home!$A$2:$E$405,3,FALSE)</f>
        <v>1.2857000000000001</v>
      </c>
      <c r="F521">
        <f>VLOOKUP(B521,home!$B$2:$E$405,3,FALSE)</f>
        <v>1.5556000000000001</v>
      </c>
      <c r="G521">
        <f>VLOOKUP(C521,away!$B$2:$E$405,4,FALSE)</f>
        <v>1.9444999999999999</v>
      </c>
      <c r="H521">
        <f>VLOOKUP(A521,away!$A$2:$E$405,3,FALSE)</f>
        <v>1.4921</v>
      </c>
      <c r="I521">
        <f>VLOOKUP(C521,away!$B$2:$E$405,3,FALSE)</f>
        <v>0.33510000000000001</v>
      </c>
      <c r="J521">
        <f>VLOOKUP(B521,home!$B$2:$E$405,4,FALSE)</f>
        <v>0.50260000000000005</v>
      </c>
      <c r="K521" s="3">
        <f t="shared" si="674"/>
        <v>3.8890679019399998</v>
      </c>
      <c r="L521" s="3">
        <f t="shared" si="675"/>
        <v>0.25130136204600001</v>
      </c>
      <c r="M521" s="5">
        <f t="shared" si="676"/>
        <v>1.5916972854350345E-2</v>
      </c>
      <c r="N521" s="5">
        <f t="shared" si="677"/>
        <v>6.1902188223904218E-2</v>
      </c>
      <c r="O521" s="5">
        <f t="shared" si="678"/>
        <v>3.9999569579474504E-3</v>
      </c>
      <c r="P521" s="5">
        <f t="shared" si="679"/>
        <v>1.5556104214294993E-2</v>
      </c>
      <c r="Q521" s="5">
        <f t="shared" si="680"/>
        <v>0.12037090664071713</v>
      </c>
      <c r="R521" s="5">
        <f t="shared" si="681"/>
        <v>5.0259731582878438E-4</v>
      </c>
      <c r="S521" s="5">
        <f t="shared" si="682"/>
        <v>3.80085429152231E-3</v>
      </c>
      <c r="T521" s="5">
        <f t="shared" si="683"/>
        <v>3.024937278952412E-2</v>
      </c>
      <c r="U521" s="5">
        <f t="shared" si="684"/>
        <v>1.9546350885909255E-3</v>
      </c>
      <c r="V521" s="5">
        <f t="shared" si="685"/>
        <v>4.1274239492168022E-4</v>
      </c>
      <c r="W521" s="5">
        <f t="shared" si="686"/>
        <v>0.15604354311460975</v>
      </c>
      <c r="X521" s="5">
        <f t="shared" si="687"/>
        <v>3.9213954923185156E-2</v>
      </c>
      <c r="Y521" s="5">
        <f t="shared" si="688"/>
        <v>4.9272601417034373E-3</v>
      </c>
      <c r="Z521" s="5">
        <f t="shared" si="689"/>
        <v>4.2101130009479042E-5</v>
      </c>
      <c r="AA521" s="5">
        <f t="shared" si="690"/>
        <v>1.6373415335526782E-4</v>
      </c>
      <c r="AB521" s="5">
        <f t="shared" si="691"/>
        <v>3.1838662013264693E-4</v>
      </c>
      <c r="AC521" s="5">
        <f t="shared" si="692"/>
        <v>2.521154527863198E-5</v>
      </c>
      <c r="AD521" s="5">
        <f t="shared" si="693"/>
        <v>0.15171598370800482</v>
      </c>
      <c r="AE521" s="5">
        <f t="shared" si="694"/>
        <v>3.8126433349970359E-2</v>
      </c>
      <c r="AF521" s="5">
        <f t="shared" si="695"/>
        <v>4.7906123154017929E-3</v>
      </c>
      <c r="AG521" s="5">
        <f t="shared" si="696"/>
        <v>4.0129579996493747E-4</v>
      </c>
      <c r="AH521" s="5">
        <f t="shared" si="697"/>
        <v>2.6450178287644514E-6</v>
      </c>
      <c r="AI521" s="5">
        <f t="shared" si="698"/>
        <v>1.0286653937906859E-5</v>
      </c>
      <c r="AJ521" s="5">
        <f t="shared" si="699"/>
        <v>2.000274782413914E-5</v>
      </c>
      <c r="AK521" s="5">
        <f t="shared" si="700"/>
        <v>2.5930681504486562E-5</v>
      </c>
      <c r="AL521" s="5">
        <f t="shared" si="701"/>
        <v>9.855980263247704E-7</v>
      </c>
      <c r="AM521" s="5">
        <f t="shared" si="702"/>
        <v>0.11800675249001069</v>
      </c>
      <c r="AN521" s="5">
        <f t="shared" si="703"/>
        <v>2.9655257631364892E-2</v>
      </c>
      <c r="AO521" s="5">
        <f t="shared" si="704"/>
        <v>3.7262033172935152E-3</v>
      </c>
      <c r="AP521" s="5">
        <f t="shared" si="705"/>
        <v>3.1213332296539464E-4</v>
      </c>
      <c r="AQ521" s="5">
        <f t="shared" si="706"/>
        <v>1.9609882300286916E-5</v>
      </c>
      <c r="AR521" s="5">
        <f t="shared" si="707"/>
        <v>1.3293931660089214E-7</v>
      </c>
      <c r="AS521" s="5">
        <f t="shared" si="708"/>
        <v>5.1701002909836895E-7</v>
      </c>
      <c r="AT521" s="5">
        <f t="shared" si="709"/>
        <v>1.0053435545737663E-6</v>
      </c>
      <c r="AU521" s="5">
        <f t="shared" si="710"/>
        <v>1.3032831161716995E-6</v>
      </c>
      <c r="AV521" s="5">
        <f t="shared" si="711"/>
        <v>1.2671391335609242E-6</v>
      </c>
      <c r="AW521" s="5">
        <f t="shared" si="712"/>
        <v>2.6757016884514447E-8</v>
      </c>
      <c r="AX521" s="5">
        <f t="shared" si="713"/>
        <v>7.6489378886846454E-2</v>
      </c>
      <c r="AY521" s="5">
        <f t="shared" si="714"/>
        <v>1.9221885096317066E-2</v>
      </c>
      <c r="AZ521" s="5">
        <f t="shared" si="715"/>
        <v>2.4152429528980931E-3</v>
      </c>
      <c r="BA521" s="5">
        <f t="shared" si="716"/>
        <v>2.0231794791176458E-4</v>
      </c>
      <c r="BB521" s="5">
        <f t="shared" si="717"/>
        <v>1.2710693969144528E-5</v>
      </c>
      <c r="BC521" s="5">
        <f t="shared" si="718"/>
        <v>6.3884294139917989E-7</v>
      </c>
      <c r="BD521" s="5">
        <f t="shared" si="719"/>
        <v>5.5679718885447619E-9</v>
      </c>
      <c r="BE521" s="5">
        <f t="shared" si="720"/>
        <v>2.1654220750643675E-8</v>
      </c>
      <c r="BF521" s="5">
        <f t="shared" si="721"/>
        <v>4.2107367431425719E-8</v>
      </c>
      <c r="BG521" s="5">
        <f t="shared" si="722"/>
        <v>5.4586137037583822E-8</v>
      </c>
      <c r="BH521" s="5">
        <f t="shared" si="723"/>
        <v>5.3072298360941361E-8</v>
      </c>
      <c r="BI521" s="5">
        <f t="shared" si="724"/>
        <v>4.1280354407543983E-8</v>
      </c>
      <c r="BJ521" s="8">
        <f t="shared" si="725"/>
        <v>0.85780368207180457</v>
      </c>
      <c r="BK521" s="8">
        <f t="shared" si="726"/>
        <v>5.4934755994711357E-2</v>
      </c>
      <c r="BL521" s="8">
        <f t="shared" si="727"/>
        <v>7.0026192204502551E-3</v>
      </c>
      <c r="BM521" s="8">
        <f t="shared" si="728"/>
        <v>0.6823125738706326</v>
      </c>
      <c r="BN521" s="8">
        <f t="shared" si="729"/>
        <v>0.21824872620704291</v>
      </c>
    </row>
    <row r="522" spans="1:66" x14ac:dyDescent="0.25">
      <c r="A522" t="s">
        <v>16</v>
      </c>
      <c r="B522" t="s">
        <v>18</v>
      </c>
      <c r="C522" t="s">
        <v>223</v>
      </c>
      <c r="D522" t="s">
        <v>516</v>
      </c>
      <c r="E522">
        <f>VLOOKUP(A522,home!$A$2:$E$405,3,FALSE)</f>
        <v>1.7778</v>
      </c>
      <c r="F522">
        <f>VLOOKUP(B522,home!$B$2:$E$405,3,FALSE)</f>
        <v>2.25</v>
      </c>
      <c r="G522">
        <f>VLOOKUP(C522,away!$B$2:$E$405,4,FALSE)</f>
        <v>1.575</v>
      </c>
      <c r="H522">
        <f>VLOOKUP(A522,away!$A$2:$E$405,3,FALSE)</f>
        <v>1.2716000000000001</v>
      </c>
      <c r="I522">
        <f>VLOOKUP(C522,away!$B$2:$E$405,3,FALSE)</f>
        <v>1.2583</v>
      </c>
      <c r="J522">
        <f>VLOOKUP(B522,home!$B$2:$E$405,4,FALSE)</f>
        <v>0.62909999999999999</v>
      </c>
      <c r="K522" s="3">
        <f t="shared" si="674"/>
        <v>6.3000787499999999</v>
      </c>
      <c r="L522" s="3">
        <f t="shared" si="675"/>
        <v>1.006594147548</v>
      </c>
      <c r="M522" s="5">
        <f t="shared" si="676"/>
        <v>6.7104598080668511E-4</v>
      </c>
      <c r="N522" s="5">
        <f t="shared" si="677"/>
        <v>4.2276425239531051E-3</v>
      </c>
      <c r="O522" s="5">
        <f t="shared" si="678"/>
        <v>6.7547095701561677E-4</v>
      </c>
      <c r="P522" s="5">
        <f t="shared" si="679"/>
        <v>4.2555202225362512E-3</v>
      </c>
      <c r="Q522" s="5">
        <f t="shared" si="680"/>
        <v>1.3317240413876661E-2</v>
      </c>
      <c r="R522" s="5">
        <f t="shared" si="681"/>
        <v>3.3996255608528326E-4</v>
      </c>
      <c r="S522" s="5">
        <f t="shared" si="682"/>
        <v>6.7467255904897338E-3</v>
      </c>
      <c r="T522" s="5">
        <f t="shared" si="683"/>
        <v>1.3405056262097953E-2</v>
      </c>
      <c r="U522" s="5">
        <f t="shared" si="684"/>
        <v>2.1417908753885765E-3</v>
      </c>
      <c r="V522" s="5">
        <f t="shared" si="685"/>
        <v>4.7539095692763315E-3</v>
      </c>
      <c r="W522" s="5">
        <f t="shared" si="686"/>
        <v>2.7966554446701861E-2</v>
      </c>
      <c r="X522" s="5">
        <f t="shared" si="687"/>
        <v>2.8150970033132588E-2</v>
      </c>
      <c r="Y522" s="5">
        <f t="shared" si="688"/>
        <v>1.4168300841575195E-2</v>
      </c>
      <c r="Z522" s="5">
        <f t="shared" si="689"/>
        <v>1.1406810644696828E-4</v>
      </c>
      <c r="AA522" s="5">
        <f t="shared" si="690"/>
        <v>7.1863805347928292E-4</v>
      </c>
      <c r="AB522" s="5">
        <f t="shared" si="691"/>
        <v>2.2637381648330968E-3</v>
      </c>
      <c r="AC522" s="5">
        <f t="shared" si="692"/>
        <v>1.8842187129118632E-3</v>
      </c>
      <c r="AD522" s="5">
        <f t="shared" si="693"/>
        <v>4.4047873845096085E-2</v>
      </c>
      <c r="AE522" s="5">
        <f t="shared" si="694"/>
        <v>4.4338332024406339E-2</v>
      </c>
      <c r="AF522" s="5">
        <f t="shared" si="695"/>
        <v>2.2315352763903742E-2</v>
      </c>
      <c r="AG522" s="5">
        <f t="shared" si="696"/>
        <v>7.4875011642048647E-3</v>
      </c>
      <c r="AH522" s="5">
        <f t="shared" si="697"/>
        <v>2.8705072092850136E-5</v>
      </c>
      <c r="AI522" s="5">
        <f t="shared" si="698"/>
        <v>1.8084421470938319E-4</v>
      </c>
      <c r="AJ522" s="5">
        <f t="shared" si="699"/>
        <v>5.6966639707551117E-4</v>
      </c>
      <c r="AK522" s="5">
        <f t="shared" si="700"/>
        <v>1.1963143876014971E-3</v>
      </c>
      <c r="AL522" s="5">
        <f t="shared" si="701"/>
        <v>4.7796014376472862E-4</v>
      </c>
      <c r="AM522" s="5">
        <f t="shared" si="702"/>
        <v>5.5501014798834132E-2</v>
      </c>
      <c r="AN522" s="5">
        <f t="shared" si="703"/>
        <v>5.5866996679481369E-2</v>
      </c>
      <c r="AO522" s="5">
        <f t="shared" si="704"/>
        <v>2.8117695949324749E-2</v>
      </c>
      <c r="AP522" s="5">
        <f t="shared" si="705"/>
        <v>9.4343693950414663E-3</v>
      </c>
      <c r="AQ522" s="5">
        <f t="shared" si="706"/>
        <v>2.3741452547136762E-3</v>
      </c>
      <c r="AR522" s="5">
        <f t="shared" si="707"/>
        <v>5.7788715147212761E-6</v>
      </c>
      <c r="AS522" s="5">
        <f t="shared" si="708"/>
        <v>3.6407345628875826E-5</v>
      </c>
      <c r="AT522" s="5">
        <f t="shared" si="709"/>
        <v>1.1468457227019299E-4</v>
      </c>
      <c r="AU522" s="5">
        <f t="shared" si="710"/>
        <v>2.4084061223742743E-4</v>
      </c>
      <c r="AV522" s="5">
        <f t="shared" si="711"/>
        <v>3.7932870582350149E-4</v>
      </c>
      <c r="AW522" s="5">
        <f t="shared" si="712"/>
        <v>8.419563204033095E-5</v>
      </c>
      <c r="AX522" s="5">
        <f t="shared" si="713"/>
        <v>5.8276793989595073E-2</v>
      </c>
      <c r="AY522" s="5">
        <f t="shared" si="714"/>
        <v>5.866107976778686E-2</v>
      </c>
      <c r="AZ522" s="5">
        <f t="shared" si="715"/>
        <v>2.9523949791550323E-2</v>
      </c>
      <c r="BA522" s="5">
        <f t="shared" si="716"/>
        <v>9.9062116908918505E-3</v>
      </c>
      <c r="BB522" s="5">
        <f t="shared" si="717"/>
        <v>2.492883678105828E-3</v>
      </c>
      <c r="BC522" s="5">
        <f t="shared" si="718"/>
        <v>5.0186442417985192E-4</v>
      </c>
      <c r="BD522" s="5">
        <f t="shared" si="719"/>
        <v>9.6949637435837982E-7</v>
      </c>
      <c r="BE522" s="5">
        <f t="shared" si="720"/>
        <v>6.1079035062972749E-6</v>
      </c>
      <c r="BF522" s="5">
        <f t="shared" si="721"/>
        <v>1.9240136543536974E-5</v>
      </c>
      <c r="BG522" s="5">
        <f t="shared" si="722"/>
        <v>4.0404791795011923E-5</v>
      </c>
      <c r="BH522" s="5">
        <f t="shared" si="723"/>
        <v>6.363834254648223E-5</v>
      </c>
      <c r="BI522" s="5">
        <f t="shared" si="724"/>
        <v>8.0185313912462707E-5</v>
      </c>
      <c r="BJ522" s="8">
        <f t="shared" si="725"/>
        <v>0.53008182973845364</v>
      </c>
      <c r="BK522" s="8">
        <f t="shared" si="726"/>
        <v>7.7450459987572454E-2</v>
      </c>
      <c r="BL522" s="8">
        <f t="shared" si="727"/>
        <v>9.1027167704339686E-3</v>
      </c>
      <c r="BM522" s="8">
        <f t="shared" si="728"/>
        <v>0.53468530781288703</v>
      </c>
      <c r="BN522" s="8">
        <f t="shared" si="729"/>
        <v>2.3486882654273605E-2</v>
      </c>
    </row>
    <row r="523" spans="1:66" x14ac:dyDescent="0.25">
      <c r="A523" t="s">
        <v>16</v>
      </c>
      <c r="B523" t="s">
        <v>225</v>
      </c>
      <c r="C523" t="s">
        <v>224</v>
      </c>
      <c r="D523" t="s">
        <v>516</v>
      </c>
      <c r="E523">
        <f>VLOOKUP(A523,home!$A$2:$E$405,3,FALSE)</f>
        <v>1.7778</v>
      </c>
      <c r="F523">
        <f>VLOOKUP(B523,home!$B$2:$E$405,3,FALSE)</f>
        <v>0.45</v>
      </c>
      <c r="G523">
        <f>VLOOKUP(C523,away!$B$2:$E$405,4,FALSE)</f>
        <v>1.0125</v>
      </c>
      <c r="H523">
        <f>VLOOKUP(A523,away!$A$2:$E$405,3,FALSE)</f>
        <v>1.2716000000000001</v>
      </c>
      <c r="I523">
        <f>VLOOKUP(C523,away!$B$2:$E$405,3,FALSE)</f>
        <v>1.2583</v>
      </c>
      <c r="J523">
        <f>VLOOKUP(B523,home!$B$2:$E$405,4,FALSE)</f>
        <v>0.94369999999999998</v>
      </c>
      <c r="K523" s="3">
        <f t="shared" si="674"/>
        <v>0.81001012499999991</v>
      </c>
      <c r="L523" s="3">
        <f t="shared" si="675"/>
        <v>1.5099712240359999</v>
      </c>
      <c r="M523" s="5">
        <f t="shared" si="676"/>
        <v>9.8275418518561558E-2</v>
      </c>
      <c r="N523" s="5">
        <f t="shared" si="677"/>
        <v>7.9604084038647355E-2</v>
      </c>
      <c r="O523" s="5">
        <f t="shared" si="678"/>
        <v>0.14839305399312258</v>
      </c>
      <c r="P523" s="5">
        <f t="shared" si="679"/>
        <v>0.12019987621410096</v>
      </c>
      <c r="Q523" s="5">
        <f t="shared" si="680"/>
        <v>3.2240057031327617E-2</v>
      </c>
      <c r="R523" s="5">
        <f t="shared" si="681"/>
        <v>0.11203462068821778</v>
      </c>
      <c r="S523" s="5">
        <f t="shared" si="682"/>
        <v>3.6753876146445395E-2</v>
      </c>
      <c r="T523" s="5">
        <f t="shared" si="683"/>
        <v>4.8681558378584205E-2</v>
      </c>
      <c r="U523" s="5">
        <f t="shared" si="684"/>
        <v>9.0749177107990853E-2</v>
      </c>
      <c r="V523" s="5">
        <f t="shared" si="685"/>
        <v>4.9948190162196855E-3</v>
      </c>
      <c r="W523" s="5">
        <f t="shared" si="686"/>
        <v>8.7049242086509361E-3</v>
      </c>
      <c r="X523" s="5">
        <f t="shared" si="687"/>
        <v>1.3144185062477264E-2</v>
      </c>
      <c r="Y523" s="5">
        <f t="shared" si="688"/>
        <v>9.9236706038722498E-3</v>
      </c>
      <c r="Z523" s="5">
        <f t="shared" si="689"/>
        <v>5.6389684444999068E-2</v>
      </c>
      <c r="AA523" s="5">
        <f t="shared" si="690"/>
        <v>4.5676215346004245E-2</v>
      </c>
      <c r="AB523" s="5">
        <f t="shared" si="691"/>
        <v>1.8499098450971904E-2</v>
      </c>
      <c r="AC523" s="5">
        <f t="shared" si="692"/>
        <v>3.8182019249557357E-4</v>
      </c>
      <c r="AD523" s="5">
        <f t="shared" si="693"/>
        <v>1.7627691865912173E-3</v>
      </c>
      <c r="AE523" s="5">
        <f t="shared" si="694"/>
        <v>2.6617307463700844E-3</v>
      </c>
      <c r="AF523" s="5">
        <f t="shared" si="695"/>
        <v>2.009568416575346E-3</v>
      </c>
      <c r="AG523" s="5">
        <f t="shared" si="696"/>
        <v>1.0114634939201207E-3</v>
      </c>
      <c r="AH523" s="5">
        <f t="shared" si="697"/>
        <v>2.1286700211104761E-2</v>
      </c>
      <c r="AI523" s="5">
        <f t="shared" si="698"/>
        <v>1.724244269883449E-2</v>
      </c>
      <c r="AJ523" s="5">
        <f t="shared" si="699"/>
        <v>6.9832765828941297E-3</v>
      </c>
      <c r="AK523" s="5">
        <f t="shared" si="700"/>
        <v>1.8855082459398823E-3</v>
      </c>
      <c r="AL523" s="5">
        <f t="shared" si="701"/>
        <v>1.868004860863306E-5</v>
      </c>
      <c r="AM523" s="5">
        <f t="shared" si="702"/>
        <v>2.8557217783538015E-4</v>
      </c>
      <c r="AN523" s="5">
        <f t="shared" si="703"/>
        <v>4.3120577091671522E-4</v>
      </c>
      <c r="AO523" s="5">
        <f t="shared" si="704"/>
        <v>3.2555415286124979E-4</v>
      </c>
      <c r="AP523" s="5">
        <f t="shared" si="705"/>
        <v>1.6385913422863483E-4</v>
      </c>
      <c r="AQ523" s="5">
        <f t="shared" si="706"/>
        <v>6.1855644370172749E-5</v>
      </c>
      <c r="AR523" s="5">
        <f t="shared" si="707"/>
        <v>6.4284609546898493E-3</v>
      </c>
      <c r="AS523" s="5">
        <f t="shared" si="708"/>
        <v>5.2071184614659437E-3</v>
      </c>
      <c r="AT523" s="5">
        <f t="shared" si="709"/>
        <v>2.108909337930918E-3</v>
      </c>
      <c r="AU523" s="5">
        <f t="shared" si="710"/>
        <v>5.6941263881036327E-4</v>
      </c>
      <c r="AV523" s="5">
        <f t="shared" si="711"/>
        <v>1.1530750068484052E-4</v>
      </c>
      <c r="AW523" s="5">
        <f t="shared" si="712"/>
        <v>6.3465048994112709E-7</v>
      </c>
      <c r="AX523" s="5">
        <f t="shared" si="713"/>
        <v>3.8552725910826389E-5</v>
      </c>
      <c r="AY523" s="5">
        <f t="shared" si="714"/>
        <v>5.8213506733494941E-5</v>
      </c>
      <c r="AZ523" s="5">
        <f t="shared" si="715"/>
        <v>4.3950360008901641E-5</v>
      </c>
      <c r="BA523" s="5">
        <f t="shared" si="716"/>
        <v>2.2121259633154698E-5</v>
      </c>
      <c r="BB523" s="5">
        <f t="shared" si="717"/>
        <v>8.3506163713731895E-6</v>
      </c>
      <c r="BC523" s="5">
        <f t="shared" si="718"/>
        <v>2.5218380847474882E-6</v>
      </c>
      <c r="BD523" s="5">
        <f t="shared" si="719"/>
        <v>1.6177985094034425E-3</v>
      </c>
      <c r="BE523" s="5">
        <f t="shared" si="720"/>
        <v>1.3104331728266961E-3</v>
      </c>
      <c r="BF523" s="5">
        <f t="shared" si="721"/>
        <v>5.3073206906274913E-4</v>
      </c>
      <c r="BG523" s="5">
        <f t="shared" si="722"/>
        <v>1.4329944986767536E-4</v>
      </c>
      <c r="BH523" s="5">
        <f t="shared" si="723"/>
        <v>2.9018501324936729E-5</v>
      </c>
      <c r="BI523" s="5">
        <f t="shared" si="724"/>
        <v>4.7010559771049343E-6</v>
      </c>
      <c r="BJ523" s="8">
        <f t="shared" si="725"/>
        <v>0.20118576835397103</v>
      </c>
      <c r="BK523" s="8">
        <f t="shared" si="726"/>
        <v>0.26068270364316526</v>
      </c>
      <c r="BL523" s="8">
        <f t="shared" si="727"/>
        <v>0.48081528497712511</v>
      </c>
      <c r="BM523" s="8">
        <f t="shared" si="728"/>
        <v>0.40826875207903907</v>
      </c>
      <c r="BN523" s="8">
        <f t="shared" si="729"/>
        <v>0.59074711048397777</v>
      </c>
    </row>
    <row r="524" spans="1:66" x14ac:dyDescent="0.25">
      <c r="A524" t="s">
        <v>16</v>
      </c>
      <c r="B524" t="s">
        <v>226</v>
      </c>
      <c r="C524" t="s">
        <v>55</v>
      </c>
      <c r="D524" t="s">
        <v>516</v>
      </c>
      <c r="E524">
        <f>VLOOKUP(A524,home!$A$2:$E$405,3,FALSE)</f>
        <v>1.7778</v>
      </c>
      <c r="F524">
        <f>VLOOKUP(B524,home!$B$2:$E$405,3,FALSE)</f>
        <v>0.67500000000000004</v>
      </c>
      <c r="G524">
        <f>VLOOKUP(C524,away!$B$2:$E$405,4,FALSE)</f>
        <v>1.125</v>
      </c>
      <c r="H524">
        <f>VLOOKUP(A524,away!$A$2:$E$405,3,FALSE)</f>
        <v>1.2716000000000001</v>
      </c>
      <c r="I524">
        <f>VLOOKUP(C524,away!$B$2:$E$405,3,FALSE)</f>
        <v>0.94369999999999998</v>
      </c>
      <c r="J524">
        <f>VLOOKUP(B524,home!$B$2:$E$405,4,FALSE)</f>
        <v>0.94369999999999998</v>
      </c>
      <c r="K524" s="3">
        <f t="shared" si="674"/>
        <v>1.3500168750000001</v>
      </c>
      <c r="L524" s="3">
        <f t="shared" si="675"/>
        <v>1.1324484178040002</v>
      </c>
      <c r="M524" s="5">
        <f t="shared" si="676"/>
        <v>8.3537028293551252E-2</v>
      </c>
      <c r="N524" s="5">
        <f t="shared" si="677"/>
        <v>0.11277639788364664</v>
      </c>
      <c r="O524" s="5">
        <f t="shared" si="678"/>
        <v>9.4601375519080114E-2</v>
      </c>
      <c r="P524" s="5">
        <f t="shared" si="679"/>
        <v>0.12771345334897002</v>
      </c>
      <c r="Q524" s="5">
        <f t="shared" si="680"/>
        <v>7.6125020122318643E-2</v>
      </c>
      <c r="R524" s="5">
        <f t="shared" si="681"/>
        <v>5.3565589014332185E-2</v>
      </c>
      <c r="S524" s="5">
        <f t="shared" si="682"/>
        <v>4.8812863288011765E-2</v>
      </c>
      <c r="T524" s="5">
        <f t="shared" si="683"/>
        <v>8.6207658592817427E-2</v>
      </c>
      <c r="U524" s="5">
        <f t="shared" si="684"/>
        <v>7.2314449088663066E-2</v>
      </c>
      <c r="V524" s="5">
        <f t="shared" si="685"/>
        <v>8.2918111161921545E-3</v>
      </c>
      <c r="W524" s="5">
        <f t="shared" si="686"/>
        <v>3.4256687258281571E-2</v>
      </c>
      <c r="X524" s="5">
        <f t="shared" si="687"/>
        <v>3.879393128484742E-2</v>
      </c>
      <c r="Y524" s="5">
        <f t="shared" si="688"/>
        <v>2.1966063051961287E-2</v>
      </c>
      <c r="Z524" s="5">
        <f t="shared" si="689"/>
        <v>2.0220088842673269E-2</v>
      </c>
      <c r="AA524" s="5">
        <f t="shared" si="690"/>
        <v>2.7297461151608131E-2</v>
      </c>
      <c r="AB524" s="5">
        <f t="shared" si="691"/>
        <v>1.8426016599663957E-2</v>
      </c>
      <c r="AC524" s="5">
        <f t="shared" si="692"/>
        <v>7.9229523556683344E-4</v>
      </c>
      <c r="AD524" s="5">
        <f t="shared" si="693"/>
        <v>1.156177647006941E-2</v>
      </c>
      <c r="AE524" s="5">
        <f t="shared" si="694"/>
        <v>1.3093115470533621E-2</v>
      </c>
      <c r="AF524" s="5">
        <f t="shared" si="695"/>
        <v>7.4136389493654406E-3</v>
      </c>
      <c r="AG524" s="5">
        <f t="shared" si="696"/>
        <v>2.7985212327930006E-3</v>
      </c>
      <c r="AH524" s="5">
        <f t="shared" si="697"/>
        <v>5.7245519044354159E-3</v>
      </c>
      <c r="AI524" s="5">
        <f t="shared" si="698"/>
        <v>7.7282416728011987E-3</v>
      </c>
      <c r="AJ524" s="5">
        <f t="shared" si="699"/>
        <v>5.2166283361799242E-3</v>
      </c>
      <c r="AK524" s="5">
        <f t="shared" si="700"/>
        <v>2.3475120948153569E-3</v>
      </c>
      <c r="AL524" s="5">
        <f t="shared" si="701"/>
        <v>4.8451213873973626E-5</v>
      </c>
      <c r="AM524" s="5">
        <f t="shared" si="702"/>
        <v>3.1217186679143249E-3</v>
      </c>
      <c r="AN524" s="5">
        <f t="shared" si="703"/>
        <v>3.5351853663087881E-3</v>
      </c>
      <c r="AO524" s="5">
        <f t="shared" si="704"/>
        <v>2.0017075373601214E-3</v>
      </c>
      <c r="AP524" s="5">
        <f t="shared" si="705"/>
        <v>7.5561017786327021E-4</v>
      </c>
      <c r="AQ524" s="5">
        <f t="shared" si="706"/>
        <v>2.1392238759946491E-4</v>
      </c>
      <c r="AR524" s="5">
        <f t="shared" si="707"/>
        <v>1.2965519493629526E-3</v>
      </c>
      <c r="AS524" s="5">
        <f t="shared" si="708"/>
        <v>1.7503670109541316E-3</v>
      </c>
      <c r="AT524" s="5">
        <f t="shared" si="709"/>
        <v>1.1815125011156939E-3</v>
      </c>
      <c r="AU524" s="5">
        <f t="shared" si="710"/>
        <v>5.3168727150988096E-4</v>
      </c>
      <c r="AV524" s="5">
        <f t="shared" si="711"/>
        <v>1.7944669719026165E-4</v>
      </c>
      <c r="AW524" s="5">
        <f t="shared" si="712"/>
        <v>2.0575944880695316E-6</v>
      </c>
      <c r="AX524" s="5">
        <f t="shared" si="713"/>
        <v>7.0239548011447755E-4</v>
      </c>
      <c r="AY524" s="5">
        <f t="shared" si="714"/>
        <v>7.9542665012832109E-4</v>
      </c>
      <c r="AZ524" s="5">
        <f t="shared" si="715"/>
        <v>4.5038982570847673E-4</v>
      </c>
      <c r="BA524" s="5">
        <f t="shared" si="716"/>
        <v>1.7001441517286125E-4</v>
      </c>
      <c r="BB524" s="5">
        <f t="shared" si="717"/>
        <v>4.8133138866594793E-5</v>
      </c>
      <c r="BC524" s="5">
        <f t="shared" si="718"/>
        <v>1.09016593906831E-5</v>
      </c>
      <c r="BD524" s="5">
        <f t="shared" si="719"/>
        <v>2.4471303394279451E-4</v>
      </c>
      <c r="BE524" s="5">
        <f t="shared" si="720"/>
        <v>3.3036672535522035E-4</v>
      </c>
      <c r="BF524" s="5">
        <f t="shared" si="721"/>
        <v>2.2300032708401897E-4</v>
      </c>
      <c r="BG524" s="5">
        <f t="shared" si="722"/>
        <v>1.0035140156464837E-4</v>
      </c>
      <c r="BH524" s="5">
        <f t="shared" si="723"/>
        <v>3.3869021385544198E-5</v>
      </c>
      <c r="BI524" s="5">
        <f t="shared" si="724"/>
        <v>9.1447500820441034E-6</v>
      </c>
      <c r="BJ524" s="8">
        <f t="shared" si="725"/>
        <v>0.41679821562306185</v>
      </c>
      <c r="BK524" s="8">
        <f t="shared" si="726"/>
        <v>0.26999132914629437</v>
      </c>
      <c r="BL524" s="8">
        <f t="shared" si="727"/>
        <v>0.29310283607112664</v>
      </c>
      <c r="BM524" s="8">
        <f t="shared" si="728"/>
        <v>0.45100023644561704</v>
      </c>
      <c r="BN524" s="8">
        <f t="shared" si="729"/>
        <v>0.5483188641818989</v>
      </c>
    </row>
    <row r="525" spans="1:66" x14ac:dyDescent="0.25">
      <c r="A525" t="s">
        <v>16</v>
      </c>
      <c r="B525" t="s">
        <v>464</v>
      </c>
      <c r="C525" t="s">
        <v>56</v>
      </c>
      <c r="D525" t="s">
        <v>516</v>
      </c>
      <c r="E525">
        <f>VLOOKUP(A525,home!$A$2:$E$405,3,FALSE)</f>
        <v>1.7778</v>
      </c>
      <c r="F525">
        <f>VLOOKUP(B525,home!$B$2:$E$405,3,FALSE)</f>
        <v>0.9</v>
      </c>
      <c r="G525">
        <f>VLOOKUP(C525,away!$B$2:$E$405,4,FALSE)</f>
        <v>0.9</v>
      </c>
      <c r="H525">
        <f>VLOOKUP(A525,away!$A$2:$E$405,3,FALSE)</f>
        <v>1.2716000000000001</v>
      </c>
      <c r="I525">
        <f>VLOOKUP(C525,away!$B$2:$E$405,3,FALSE)</f>
        <v>0.78639999999999999</v>
      </c>
      <c r="J525">
        <f>VLOOKUP(B525,home!$B$2:$E$405,4,FALSE)</f>
        <v>1.2583</v>
      </c>
      <c r="K525" s="3">
        <f t="shared" si="674"/>
        <v>1.440018</v>
      </c>
      <c r="L525" s="3">
        <f t="shared" si="675"/>
        <v>1.258282685792</v>
      </c>
      <c r="M525" s="5">
        <f t="shared" si="676"/>
        <v>6.7319813111021642E-2</v>
      </c>
      <c r="N525" s="5">
        <f t="shared" si="677"/>
        <v>9.6941742636507164E-2</v>
      </c>
      <c r="O525" s="5">
        <f t="shared" si="678"/>
        <v>8.4707355248351823E-2</v>
      </c>
      <c r="P525" s="5">
        <f t="shared" si="679"/>
        <v>0.12198011629002109</v>
      </c>
      <c r="Q525" s="5">
        <f t="shared" si="680"/>
        <v>6.9798927173968919E-2</v>
      </c>
      <c r="R525" s="5">
        <f t="shared" si="681"/>
        <v>5.3292899234116606E-2</v>
      </c>
      <c r="S525" s="5">
        <f t="shared" si="682"/>
        <v>5.5255459286513715E-2</v>
      </c>
      <c r="T525" s="5">
        <f t="shared" si="683"/>
        <v>8.7826781549861829E-2</v>
      </c>
      <c r="U525" s="5">
        <f t="shared" si="684"/>
        <v>7.6742734169314125E-2</v>
      </c>
      <c r="V525" s="5">
        <f t="shared" si="685"/>
        <v>1.1124457088488231E-2</v>
      </c>
      <c r="W525" s="5">
        <f t="shared" si="686"/>
        <v>3.3503903837068125E-2</v>
      </c>
      <c r="X525" s="5">
        <f t="shared" si="687"/>
        <v>4.2157382104622977E-2</v>
      </c>
      <c r="Y525" s="5">
        <f t="shared" si="688"/>
        <v>2.65229519902823E-2</v>
      </c>
      <c r="Z525" s="5">
        <f t="shared" si="689"/>
        <v>2.2352510793982226E-2</v>
      </c>
      <c r="AA525" s="5">
        <f t="shared" si="690"/>
        <v>3.2188017888528701E-2</v>
      </c>
      <c r="AB525" s="5">
        <f t="shared" si="691"/>
        <v>2.3175662571901668E-2</v>
      </c>
      <c r="AC525" s="5">
        <f t="shared" si="692"/>
        <v>1.2598098043209848E-3</v>
      </c>
      <c r="AD525" s="5">
        <f t="shared" si="693"/>
        <v>1.2061556148911792E-2</v>
      </c>
      <c r="AE525" s="5">
        <f t="shared" si="694"/>
        <v>1.5176847265883744E-2</v>
      </c>
      <c r="AF525" s="5">
        <f t="shared" si="695"/>
        <v>9.5483820697855847E-3</v>
      </c>
      <c r="AG525" s="5">
        <f t="shared" si="696"/>
        <v>4.0048546119126624E-3</v>
      </c>
      <c r="AH525" s="5">
        <f t="shared" si="697"/>
        <v>7.0314443290116525E-3</v>
      </c>
      <c r="AI525" s="5">
        <f t="shared" si="698"/>
        <v>1.0125406399774701E-2</v>
      </c>
      <c r="AJ525" s="5">
        <f t="shared" si="699"/>
        <v>7.2903837364953856E-3</v>
      </c>
      <c r="AK525" s="5">
        <f t="shared" si="700"/>
        <v>3.4994279358202041E-3</v>
      </c>
      <c r="AL525" s="5">
        <f t="shared" si="701"/>
        <v>9.1308480717824909E-5</v>
      </c>
      <c r="AM525" s="5">
        <f t="shared" si="702"/>
        <v>3.4737715924887291E-3</v>
      </c>
      <c r="AN525" s="5">
        <f t="shared" si="703"/>
        <v>4.3709866492246709E-3</v>
      </c>
      <c r="AO525" s="5">
        <f t="shared" si="704"/>
        <v>2.7499684102736972E-3</v>
      </c>
      <c r="AP525" s="5">
        <f t="shared" si="705"/>
        <v>1.1534125457074486E-3</v>
      </c>
      <c r="AQ525" s="5">
        <f t="shared" si="706"/>
        <v>3.6282975895973881E-4</v>
      </c>
      <c r="AR525" s="5">
        <f t="shared" si="707"/>
        <v>1.7695089310611435E-3</v>
      </c>
      <c r="AS525" s="5">
        <f t="shared" si="708"/>
        <v>2.5481247118888059E-3</v>
      </c>
      <c r="AT525" s="5">
        <f t="shared" si="709"/>
        <v>1.8346727256823478E-3</v>
      </c>
      <c r="AU525" s="5">
        <f t="shared" si="710"/>
        <v>8.8065391636388095E-4</v>
      </c>
      <c r="AV525" s="5">
        <f t="shared" si="711"/>
        <v>3.1703937283362083E-4</v>
      </c>
      <c r="AW525" s="5">
        <f t="shared" si="712"/>
        <v>4.5957326600686488E-6</v>
      </c>
      <c r="AX525" s="5">
        <f t="shared" si="713"/>
        <v>8.3371560351207306E-4</v>
      </c>
      <c r="AY525" s="5">
        <f t="shared" si="714"/>
        <v>1.0490499087738696E-3</v>
      </c>
      <c r="AZ525" s="5">
        <f t="shared" si="715"/>
        <v>6.6000066837091872E-4</v>
      </c>
      <c r="BA525" s="5">
        <f t="shared" si="716"/>
        <v>2.7682247120742499E-4</v>
      </c>
      <c r="BB525" s="5">
        <f t="shared" si="717"/>
        <v>8.7080230639614273E-5</v>
      </c>
      <c r="BC525" s="5">
        <f t="shared" si="718"/>
        <v>2.1914309297720151E-5</v>
      </c>
      <c r="BD525" s="5">
        <f t="shared" si="719"/>
        <v>3.7109040838475757E-4</v>
      </c>
      <c r="BE525" s="5">
        <f t="shared" si="720"/>
        <v>5.3437686770140187E-4</v>
      </c>
      <c r="BF525" s="5">
        <f t="shared" si="721"/>
        <v>3.8475615413681875E-4</v>
      </c>
      <c r="BG525" s="5">
        <f t="shared" si="722"/>
        <v>1.8468526252259782E-4</v>
      </c>
      <c r="BH525" s="5">
        <f t="shared" si="723"/>
        <v>6.6487525591816572E-5</v>
      </c>
      <c r="BI525" s="5">
        <f t="shared" si="724"/>
        <v>1.9148646725535287E-5</v>
      </c>
      <c r="BJ525" s="8">
        <f t="shared" si="725"/>
        <v>0.41258288153726114</v>
      </c>
      <c r="BK525" s="8">
        <f t="shared" si="726"/>
        <v>0.25808001396985736</v>
      </c>
      <c r="BL525" s="8">
        <f t="shared" si="727"/>
        <v>0.30696387603620751</v>
      </c>
      <c r="BM525" s="8">
        <f t="shared" si="728"/>
        <v>0.50489397446720741</v>
      </c>
      <c r="BN525" s="8">
        <f t="shared" si="729"/>
        <v>0.49404085369398726</v>
      </c>
    </row>
    <row r="526" spans="1:66" x14ac:dyDescent="0.25">
      <c r="A526" t="s">
        <v>59</v>
      </c>
      <c r="B526" t="s">
        <v>228</v>
      </c>
      <c r="C526" t="s">
        <v>60</v>
      </c>
      <c r="D526" t="s">
        <v>516</v>
      </c>
      <c r="E526">
        <f>VLOOKUP(A526,home!$A$2:$E$405,3,FALSE)</f>
        <v>1.806</v>
      </c>
      <c r="F526">
        <f>VLOOKUP(B526,home!$B$2:$E$405,3,FALSE)</f>
        <v>1.7996000000000001</v>
      </c>
      <c r="G526">
        <f>VLOOKUP(C526,away!$B$2:$E$405,4,FALSE)</f>
        <v>0.55369999999999997</v>
      </c>
      <c r="H526">
        <f>VLOOKUP(A526,away!$A$2:$E$405,3,FALSE)</f>
        <v>1.1493</v>
      </c>
      <c r="I526">
        <f>VLOOKUP(C526,away!$B$2:$E$405,3,FALSE)</f>
        <v>0.28999999999999998</v>
      </c>
      <c r="J526">
        <f>VLOOKUP(B526,home!$B$2:$E$405,4,FALSE)</f>
        <v>0.87009999999999998</v>
      </c>
      <c r="K526" s="3">
        <f t="shared" si="674"/>
        <v>1.7995679671200002</v>
      </c>
      <c r="L526" s="3">
        <f t="shared" si="675"/>
        <v>0.29000171969999994</v>
      </c>
      <c r="M526" s="5">
        <f t="shared" si="676"/>
        <v>0.12374037147537466</v>
      </c>
      <c r="N526" s="5">
        <f t="shared" si="677"/>
        <v>0.22267920874661362</v>
      </c>
      <c r="O526" s="5">
        <f t="shared" si="678"/>
        <v>3.5884920524175468E-2</v>
      </c>
      <c r="P526" s="5">
        <f t="shared" si="679"/>
        <v>6.4577353477953209E-2</v>
      </c>
      <c r="Q526" s="5">
        <f t="shared" si="680"/>
        <v>0.2003631855020169</v>
      </c>
      <c r="R526" s="5">
        <f t="shared" si="681"/>
        <v>5.2033443316543537E-3</v>
      </c>
      <c r="S526" s="5">
        <f t="shared" si="682"/>
        <v>8.4253718743814102E-3</v>
      </c>
      <c r="T526" s="5">
        <f t="shared" si="683"/>
        <v>5.8105668360154988E-2</v>
      </c>
      <c r="U526" s="5">
        <f t="shared" si="684"/>
        <v>9.3637717811406018E-3</v>
      </c>
      <c r="V526" s="5">
        <f t="shared" si="685"/>
        <v>4.8855717573810216E-4</v>
      </c>
      <c r="W526" s="5">
        <f t="shared" si="686"/>
        <v>0.12018905680651736</v>
      </c>
      <c r="X526" s="5">
        <f t="shared" si="687"/>
        <v>3.4855033163011015E-2</v>
      </c>
      <c r="Y526" s="5">
        <f t="shared" si="688"/>
        <v>5.0540097787368605E-3</v>
      </c>
      <c r="Z526" s="5">
        <f t="shared" si="689"/>
        <v>5.0299293479033678E-4</v>
      </c>
      <c r="AA526" s="5">
        <f t="shared" si="690"/>
        <v>9.0516997313636906E-4</v>
      </c>
      <c r="AB526" s="5">
        <f t="shared" si="691"/>
        <v>8.144574442275407E-4</v>
      </c>
      <c r="AC526" s="5">
        <f t="shared" si="692"/>
        <v>1.5935446661252238E-5</v>
      </c>
      <c r="AD526" s="5">
        <f t="shared" si="693"/>
        <v>5.4072094156843685E-2</v>
      </c>
      <c r="AE526" s="5">
        <f t="shared" si="694"/>
        <v>1.5681000293264986E-2</v>
      </c>
      <c r="AF526" s="5">
        <f t="shared" si="695"/>
        <v>2.2737585258315244E-3</v>
      </c>
      <c r="AG526" s="5">
        <f t="shared" si="696"/>
        <v>2.1979796089122641E-4</v>
      </c>
      <c r="AH526" s="5">
        <f t="shared" si="697"/>
        <v>3.6467204021536883E-5</v>
      </c>
      <c r="AI526" s="5">
        <f t="shared" si="698"/>
        <v>6.5625212207587409E-5</v>
      </c>
      <c r="AJ526" s="5">
        <f t="shared" si="699"/>
        <v>5.9048514862113373E-5</v>
      </c>
      <c r="AK526" s="5">
        <f t="shared" si="700"/>
        <v>3.5420605283956165E-5</v>
      </c>
      <c r="AL526" s="5">
        <f t="shared" si="701"/>
        <v>3.3265423712665956E-7</v>
      </c>
      <c r="AM526" s="5">
        <f t="shared" si="702"/>
        <v>1.9461281711950485E-2</v>
      </c>
      <c r="AN526" s="5">
        <f t="shared" si="703"/>
        <v>5.6438051640317994E-3</v>
      </c>
      <c r="AO526" s="5">
        <f t="shared" si="704"/>
        <v>8.1835660161048095E-4</v>
      </c>
      <c r="AP526" s="5">
        <f t="shared" si="705"/>
        <v>7.9108273931629118E-5</v>
      </c>
      <c r="AQ526" s="5">
        <f t="shared" si="706"/>
        <v>5.7353838706677774E-6</v>
      </c>
      <c r="AR526" s="5">
        <f t="shared" si="707"/>
        <v>2.1151103757792901E-6</v>
      </c>
      <c r="AS526" s="5">
        <f t="shared" si="708"/>
        <v>3.8062848791755567E-6</v>
      </c>
      <c r="AT526" s="5">
        <f t="shared" si="709"/>
        <v>3.4248341711487773E-6</v>
      </c>
      <c r="AU526" s="5">
        <f t="shared" si="710"/>
        <v>2.0544072890324387E-6</v>
      </c>
      <c r="AV526" s="5">
        <f t="shared" si="711"/>
        <v>9.2426138719015444E-7</v>
      </c>
      <c r="AW526" s="5">
        <f t="shared" si="712"/>
        <v>4.8223573098916117E-9</v>
      </c>
      <c r="AX526" s="5">
        <f t="shared" si="713"/>
        <v>5.8369831946540581E-3</v>
      </c>
      <c r="AY526" s="5">
        <f t="shared" si="714"/>
        <v>1.692735164309676E-3</v>
      </c>
      <c r="AZ526" s="5">
        <f t="shared" si="715"/>
        <v>2.4544805432323401E-4</v>
      </c>
      <c r="BA526" s="5">
        <f t="shared" si="716"/>
        <v>2.3726785950252301E-5</v>
      </c>
      <c r="BB526" s="5">
        <f t="shared" si="717"/>
        <v>1.7202021821317404E-6</v>
      </c>
      <c r="BC526" s="5">
        <f t="shared" si="718"/>
        <v>9.9772318209979458E-8</v>
      </c>
      <c r="BD526" s="5">
        <f t="shared" si="719"/>
        <v>1.022309410552179E-7</v>
      </c>
      <c r="BE526" s="5">
        <f t="shared" si="720"/>
        <v>1.8397152677150305E-7</v>
      </c>
      <c r="BF526" s="5">
        <f t="shared" si="721"/>
        <v>1.6553463322007827E-7</v>
      </c>
      <c r="BG526" s="5">
        <f t="shared" si="722"/>
        <v>9.9296941130603709E-8</v>
      </c>
      <c r="BH526" s="5">
        <f t="shared" si="723"/>
        <v>4.4672898622908731E-8</v>
      </c>
      <c r="BI526" s="5">
        <f t="shared" si="724"/>
        <v>1.6078383472037144E-8</v>
      </c>
      <c r="BJ526" s="8">
        <f t="shared" si="725"/>
        <v>0.74730181360301495</v>
      </c>
      <c r="BK526" s="8">
        <f t="shared" si="726"/>
        <v>0.19894065726865545</v>
      </c>
      <c r="BL526" s="8">
        <f t="shared" si="727"/>
        <v>5.2381162274136119E-2</v>
      </c>
      <c r="BM526" s="8">
        <f t="shared" si="728"/>
        <v>0.34498551168085601</v>
      </c>
      <c r="BN526" s="8">
        <f t="shared" si="729"/>
        <v>0.65244838405778827</v>
      </c>
    </row>
    <row r="527" spans="1:66" x14ac:dyDescent="0.25">
      <c r="A527" t="s">
        <v>59</v>
      </c>
      <c r="B527" t="s">
        <v>232</v>
      </c>
      <c r="C527" t="s">
        <v>294</v>
      </c>
      <c r="D527" t="s">
        <v>516</v>
      </c>
      <c r="E527">
        <f>VLOOKUP(A527,home!$A$2:$E$405,3,FALSE)</f>
        <v>1.806</v>
      </c>
      <c r="F527">
        <f>VLOOKUP(B527,home!$B$2:$E$405,3,FALSE)</f>
        <v>0.73829999999999996</v>
      </c>
      <c r="G527">
        <f>VLOOKUP(C527,away!$B$2:$E$405,4,FALSE)</f>
        <v>1.292</v>
      </c>
      <c r="H527">
        <f>VLOOKUP(A527,away!$A$2:$E$405,3,FALSE)</f>
        <v>1.1493</v>
      </c>
      <c r="I527">
        <f>VLOOKUP(C527,away!$B$2:$E$405,3,FALSE)</f>
        <v>0.58009999999999995</v>
      </c>
      <c r="J527">
        <f>VLOOKUP(B527,home!$B$2:$E$405,4,FALSE)</f>
        <v>1.1600999999999999</v>
      </c>
      <c r="K527" s="3">
        <f t="shared" si="674"/>
        <v>1.7227137816000002</v>
      </c>
      <c r="L527" s="3">
        <f t="shared" si="675"/>
        <v>0.77344902969299989</v>
      </c>
      <c r="M527" s="5">
        <f t="shared" si="676"/>
        <v>8.2400579337790367E-2</v>
      </c>
      <c r="N527" s="5">
        <f t="shared" si="677"/>
        <v>0.14195261363703571</v>
      </c>
      <c r="O527" s="5">
        <f t="shared" si="678"/>
        <v>6.3732648134955022E-2</v>
      </c>
      <c r="P527" s="5">
        <f t="shared" si="679"/>
        <v>0.10979311127995058</v>
      </c>
      <c r="Q527" s="5">
        <f t="shared" si="680"/>
        <v>0.1222718619233308</v>
      </c>
      <c r="R527" s="5">
        <f t="shared" si="681"/>
        <v>2.4646977429873165E-2</v>
      </c>
      <c r="S527" s="5">
        <f t="shared" si="682"/>
        <v>3.6572944575776749E-2</v>
      </c>
      <c r="T527" s="5">
        <f t="shared" si="683"/>
        <v>9.4571052963356661E-2</v>
      </c>
      <c r="U527" s="5">
        <f t="shared" si="684"/>
        <v>4.245968769322666E-2</v>
      </c>
      <c r="V527" s="5">
        <f t="shared" si="685"/>
        <v>5.4145484654407033E-3</v>
      </c>
      <c r="W527" s="5">
        <f t="shared" si="686"/>
        <v>7.0213140545738073E-2</v>
      </c>
      <c r="X527" s="5">
        <f t="shared" si="687"/>
        <v>5.4306285426799342E-2</v>
      </c>
      <c r="Y527" s="5">
        <f t="shared" si="688"/>
        <v>2.1001571884794519E-2</v>
      </c>
      <c r="Z527" s="5">
        <f t="shared" si="689"/>
        <v>6.3543935926668894E-3</v>
      </c>
      <c r="AA527" s="5">
        <f t="shared" si="690"/>
        <v>1.0946801415797989E-2</v>
      </c>
      <c r="AB527" s="5">
        <f t="shared" si="691"/>
        <v>9.4291028317167978E-3</v>
      </c>
      <c r="AC527" s="5">
        <f t="shared" si="692"/>
        <v>4.5090711662340355E-4</v>
      </c>
      <c r="AD527" s="5">
        <f t="shared" si="693"/>
        <v>3.0239286216890197E-2</v>
      </c>
      <c r="AE527" s="5">
        <f t="shared" si="694"/>
        <v>2.3388546583062629E-2</v>
      </c>
      <c r="AF527" s="5">
        <f t="shared" si="695"/>
        <v>9.0449243302996567E-3</v>
      </c>
      <c r="AG527" s="5">
        <f t="shared" si="696"/>
        <v>2.3319293156389589E-3</v>
      </c>
      <c r="AH527" s="5">
        <f t="shared" si="697"/>
        <v>1.2286998896339054E-3</v>
      </c>
      <c r="AI527" s="5">
        <f t="shared" si="698"/>
        <v>2.1166982333227281E-3</v>
      </c>
      <c r="AJ527" s="5">
        <f t="shared" si="699"/>
        <v>1.8232326090167187E-3</v>
      </c>
      <c r="AK527" s="5">
        <f t="shared" si="700"/>
        <v>1.0469693142052083E-3</v>
      </c>
      <c r="AL527" s="5">
        <f t="shared" si="701"/>
        <v>2.4032110274084152E-5</v>
      </c>
      <c r="AM527" s="5">
        <f t="shared" si="702"/>
        <v>1.0418727022316722E-2</v>
      </c>
      <c r="AN527" s="5">
        <f t="shared" si="703"/>
        <v>8.058354306047108E-3</v>
      </c>
      <c r="AO527" s="5">
        <f t="shared" si="704"/>
        <v>3.1163631594672706E-3</v>
      </c>
      <c r="AP527" s="5">
        <f t="shared" si="705"/>
        <v>8.0344935395365742E-4</v>
      </c>
      <c r="AQ527" s="5">
        <f t="shared" si="706"/>
        <v>1.5535678080573099E-4</v>
      </c>
      <c r="AR527" s="5">
        <f t="shared" si="707"/>
        <v>1.9006734748424812E-4</v>
      </c>
      <c r="AS527" s="5">
        <f t="shared" si="708"/>
        <v>3.2743163894327035E-4</v>
      </c>
      <c r="AT527" s="5">
        <f t="shared" si="709"/>
        <v>2.8203549846972365E-4</v>
      </c>
      <c r="AU527" s="5">
        <f t="shared" si="710"/>
        <v>1.6195548003807285E-4</v>
      </c>
      <c r="AV527" s="5">
        <f t="shared" si="711"/>
        <v>6.9750734366807993E-5</v>
      </c>
      <c r="AW527" s="5">
        <f t="shared" si="712"/>
        <v>8.8947600005406822E-7</v>
      </c>
      <c r="AX527" s="5">
        <f t="shared" si="713"/>
        <v>2.991414104678894E-3</v>
      </c>
      <c r="AY527" s="5">
        <f t="shared" si="714"/>
        <v>2.3137063366738446E-3</v>
      </c>
      <c r="AZ527" s="5">
        <f t="shared" si="715"/>
        <v>8.9476696054746499E-4</v>
      </c>
      <c r="BA527" s="5">
        <f t="shared" si="716"/>
        <v>2.3068554581226385E-4</v>
      </c>
      <c r="BB527" s="5">
        <f t="shared" si="717"/>
        <v>4.4605877893173891E-5</v>
      </c>
      <c r="BC527" s="5">
        <f t="shared" si="718"/>
        <v>6.9000745950159586E-6</v>
      </c>
      <c r="BD527" s="5">
        <f t="shared" si="719"/>
        <v>2.4501234248002311E-5</v>
      </c>
      <c r="BE527" s="5">
        <f t="shared" si="720"/>
        <v>4.2208613905243501E-5</v>
      </c>
      <c r="BF527" s="5">
        <f t="shared" si="721"/>
        <v>3.6356680438398201E-5</v>
      </c>
      <c r="BG527" s="5">
        <f t="shared" si="722"/>
        <v>2.0877384814818564E-5</v>
      </c>
      <c r="BH527" s="5">
        <f t="shared" si="723"/>
        <v>8.9914396360636319E-6</v>
      </c>
      <c r="BI527" s="5">
        <f t="shared" si="724"/>
        <v>3.0979353954942579E-6</v>
      </c>
      <c r="BJ527" s="8">
        <f t="shared" si="725"/>
        <v>0.59835554234973765</v>
      </c>
      <c r="BK527" s="8">
        <f t="shared" si="726"/>
        <v>0.23696982922252974</v>
      </c>
      <c r="BL527" s="8">
        <f t="shared" si="727"/>
        <v>0.15859809153948828</v>
      </c>
      <c r="BM527" s="8">
        <f t="shared" si="728"/>
        <v>0.45316724810081321</v>
      </c>
      <c r="BN527" s="8">
        <f t="shared" si="729"/>
        <v>0.54479779174293563</v>
      </c>
    </row>
    <row r="528" spans="1:66" x14ac:dyDescent="0.25">
      <c r="A528" t="s">
        <v>59</v>
      </c>
      <c r="B528" t="s">
        <v>318</v>
      </c>
      <c r="C528" t="s">
        <v>83</v>
      </c>
      <c r="D528" t="s">
        <v>516</v>
      </c>
      <c r="E528">
        <f>VLOOKUP(A528,home!$A$2:$E$405,3,FALSE)</f>
        <v>1.806</v>
      </c>
      <c r="F528">
        <f>VLOOKUP(B528,home!$B$2:$E$405,3,FALSE)</f>
        <v>0.27689999999999998</v>
      </c>
      <c r="G528">
        <f>VLOOKUP(C528,away!$B$2:$E$405,4,FALSE)</f>
        <v>1.6611</v>
      </c>
      <c r="H528">
        <f>VLOOKUP(A528,away!$A$2:$E$405,3,FALSE)</f>
        <v>1.1493</v>
      </c>
      <c r="I528">
        <f>VLOOKUP(C528,away!$B$2:$E$405,3,FALSE)</f>
        <v>0.28999999999999998</v>
      </c>
      <c r="J528">
        <f>VLOOKUP(B528,home!$B$2:$E$405,4,FALSE)</f>
        <v>0.435</v>
      </c>
      <c r="K528" s="3">
        <f t="shared" si="674"/>
        <v>0.83068521354000002</v>
      </c>
      <c r="L528" s="3">
        <f t="shared" si="675"/>
        <v>0.14498419499999998</v>
      </c>
      <c r="M528" s="5">
        <f t="shared" si="676"/>
        <v>0.37693994227302124</v>
      </c>
      <c r="N528" s="5">
        <f t="shared" si="677"/>
        <v>0.31311843643881992</v>
      </c>
      <c r="O528" s="5">
        <f t="shared" si="678"/>
        <v>5.4650334093800455E-2</v>
      </c>
      <c r="P528" s="5">
        <f t="shared" si="679"/>
        <v>4.5397224446740971E-2</v>
      </c>
      <c r="Q528" s="5">
        <f t="shared" si="680"/>
        <v>0.13005142761824601</v>
      </c>
      <c r="R528" s="5">
        <f t="shared" si="681"/>
        <v>3.9617173475353555E-3</v>
      </c>
      <c r="S528" s="5">
        <f t="shared" si="682"/>
        <v>1.3668676069721474E-3</v>
      </c>
      <c r="T528" s="5">
        <f t="shared" si="683"/>
        <v>1.8855401541832167E-2</v>
      </c>
      <c r="U528" s="5">
        <f t="shared" si="684"/>
        <v>3.290940020822529E-3</v>
      </c>
      <c r="V528" s="5">
        <f t="shared" si="685"/>
        <v>1.8291153041076775E-5</v>
      </c>
      <c r="W528" s="5">
        <f t="shared" si="686"/>
        <v>3.6010599307414855E-2</v>
      </c>
      <c r="X528" s="5">
        <f t="shared" si="687"/>
        <v>5.2209677520531003E-3</v>
      </c>
      <c r="Y528" s="5">
        <f t="shared" si="688"/>
        <v>3.7847890332618904E-4</v>
      </c>
      <c r="Z528" s="5">
        <f t="shared" si="689"/>
        <v>1.9146213348331619E-4</v>
      </c>
      <c r="AA528" s="5">
        <f t="shared" si="690"/>
        <v>1.5904476323741248E-4</v>
      </c>
      <c r="AB528" s="5">
        <f t="shared" si="691"/>
        <v>6.6058066556144368E-5</v>
      </c>
      <c r="AC528" s="5">
        <f t="shared" si="692"/>
        <v>1.3768234121531617E-7</v>
      </c>
      <c r="AD528" s="5">
        <f t="shared" si="693"/>
        <v>7.47836809384582E-3</v>
      </c>
      <c r="AE528" s="5">
        <f t="shared" si="694"/>
        <v>1.0842451779999205E-3</v>
      </c>
      <c r="AF528" s="5">
        <f t="shared" si="695"/>
        <v>7.8599207157475077E-5</v>
      </c>
      <c r="AG528" s="5">
        <f t="shared" si="696"/>
        <v>3.7985475924549194E-6</v>
      </c>
      <c r="AH528" s="5">
        <f t="shared" si="697"/>
        <v>6.9397458240152873E-6</v>
      </c>
      <c r="AI528" s="5">
        <f t="shared" si="698"/>
        <v>5.7647442417354617E-6</v>
      </c>
      <c r="AJ528" s="5">
        <f t="shared" si="699"/>
        <v>2.3943439007247537E-6</v>
      </c>
      <c r="AK528" s="5">
        <f t="shared" si="700"/>
        <v>6.6298202482057964E-7</v>
      </c>
      <c r="AL528" s="5">
        <f t="shared" si="701"/>
        <v>6.6327766792910109E-10</v>
      </c>
      <c r="AM528" s="5">
        <f t="shared" si="702"/>
        <v>1.2424339593934079E-3</v>
      </c>
      <c r="AN528" s="5">
        <f t="shared" si="703"/>
        <v>1.8013328744331591E-4</v>
      </c>
      <c r="AO528" s="5">
        <f t="shared" si="704"/>
        <v>1.3058239836336379E-5</v>
      </c>
      <c r="AP528" s="5">
        <f t="shared" si="705"/>
        <v>6.3107946359605361E-7</v>
      </c>
      <c r="AQ528" s="5">
        <f t="shared" si="706"/>
        <v>2.2874137002626415E-8</v>
      </c>
      <c r="AR528" s="5">
        <f t="shared" si="707"/>
        <v>2.0123069235989372E-7</v>
      </c>
      <c r="AS528" s="5">
        <f t="shared" si="708"/>
        <v>1.6715936065378035E-7</v>
      </c>
      <c r="AT528" s="5">
        <f t="shared" si="709"/>
        <v>6.9428404599947707E-8</v>
      </c>
      <c r="AU528" s="5">
        <f t="shared" si="710"/>
        <v>1.9224383033616362E-8</v>
      </c>
      <c r="AV528" s="5">
        <f t="shared" si="711"/>
        <v>3.9923526813635896E-9</v>
      </c>
      <c r="AW528" s="5">
        <f t="shared" si="712"/>
        <v>2.2189627713276558E-12</v>
      </c>
      <c r="AX528" s="5">
        <f t="shared" si="713"/>
        <v>1.7201191981134343E-4</v>
      </c>
      <c r="AY528" s="5">
        <f t="shared" si="714"/>
        <v>2.4939009724252178E-5</v>
      </c>
      <c r="AZ528" s="5">
        <f t="shared" si="715"/>
        <v>1.8078811244839364E-6</v>
      </c>
      <c r="BA528" s="5">
        <f t="shared" si="716"/>
        <v>8.7371396496332735E-8</v>
      </c>
      <c r="BB528" s="5">
        <f t="shared" si="717"/>
        <v>3.1668678967616561E-9</v>
      </c>
      <c r="BC528" s="5">
        <f t="shared" si="718"/>
        <v>9.1829158536666419E-11</v>
      </c>
      <c r="BD528" s="5">
        <f t="shared" si="719"/>
        <v>4.862544990181965E-9</v>
      </c>
      <c r="BE528" s="5">
        <f t="shared" si="720"/>
        <v>4.0392442235171624E-9</v>
      </c>
      <c r="BF528" s="5">
        <f t="shared" si="721"/>
        <v>1.6776702251762829E-9</v>
      </c>
      <c r="BG528" s="5">
        <f t="shared" si="722"/>
        <v>4.6453861641675356E-10</v>
      </c>
      <c r="BH528" s="5">
        <f t="shared" si="723"/>
        <v>9.6471339943931748E-11</v>
      </c>
      <c r="BI528" s="5">
        <f t="shared" si="724"/>
        <v>1.6027463124362977E-11</v>
      </c>
      <c r="BJ528" s="8">
        <f t="shared" si="725"/>
        <v>0.51391545146931505</v>
      </c>
      <c r="BK528" s="8">
        <f t="shared" si="726"/>
        <v>0.42374740283511858</v>
      </c>
      <c r="BL528" s="8">
        <f t="shared" si="727"/>
        <v>6.2144328299633393E-2</v>
      </c>
      <c r="BM528" s="8">
        <f t="shared" si="728"/>
        <v>7.58546235118812E-2</v>
      </c>
      <c r="BN528" s="8">
        <f t="shared" si="729"/>
        <v>0.92411908221816408</v>
      </c>
    </row>
    <row r="529" spans="1:66" x14ac:dyDescent="0.25">
      <c r="A529" t="s">
        <v>59</v>
      </c>
      <c r="B529" t="s">
        <v>66</v>
      </c>
      <c r="C529" t="s">
        <v>301</v>
      </c>
      <c r="D529" t="s">
        <v>516</v>
      </c>
      <c r="E529">
        <f>VLOOKUP(A529,home!$A$2:$E$405,3,FALSE)</f>
        <v>1.806</v>
      </c>
      <c r="F529">
        <f>VLOOKUP(B529,home!$B$2:$E$405,3,FALSE)</f>
        <v>1.292</v>
      </c>
      <c r="G529">
        <f>VLOOKUP(C529,away!$B$2:$E$405,4,FALSE)</f>
        <v>1.1073999999999999</v>
      </c>
      <c r="H529">
        <f>VLOOKUP(A529,away!$A$2:$E$405,3,FALSE)</f>
        <v>1.1493</v>
      </c>
      <c r="I529">
        <f>VLOOKUP(C529,away!$B$2:$E$405,3,FALSE)</f>
        <v>1.4501999999999999</v>
      </c>
      <c r="J529">
        <f>VLOOKUP(B529,home!$B$2:$E$405,4,FALSE)</f>
        <v>1.4501999999999999</v>
      </c>
      <c r="K529" s="3">
        <f t="shared" si="674"/>
        <v>2.5839540047999998</v>
      </c>
      <c r="L529" s="3">
        <f t="shared" si="675"/>
        <v>2.4170698899719998</v>
      </c>
      <c r="M529" s="5">
        <f t="shared" si="676"/>
        <v>6.7310515810727264E-3</v>
      </c>
      <c r="N529" s="5">
        <f t="shared" si="677"/>
        <v>1.739272768942824E-2</v>
      </c>
      <c r="O529" s="5">
        <f t="shared" si="678"/>
        <v>1.6269422104459311E-2</v>
      </c>
      <c r="P529" s="5">
        <f t="shared" si="679"/>
        <v>4.2039438402599272E-2</v>
      </c>
      <c r="Q529" s="5">
        <f t="shared" si="680"/>
        <v>2.2471004183746979E-2</v>
      </c>
      <c r="R529" s="5">
        <f t="shared" si="681"/>
        <v>1.9662165147966745E-2</v>
      </c>
      <c r="S529" s="5">
        <f t="shared" si="682"/>
        <v>6.5640352028184981E-2</v>
      </c>
      <c r="T529" s="5">
        <f t="shared" si="683"/>
        <v>5.4313987609969659E-2</v>
      </c>
      <c r="U529" s="5">
        <f t="shared" si="684"/>
        <v>5.0806130377127653E-2</v>
      </c>
      <c r="V529" s="5">
        <f t="shared" si="685"/>
        <v>4.5551468156811575E-2</v>
      </c>
      <c r="W529" s="5">
        <f t="shared" si="686"/>
        <v>1.9354680417490187E-2</v>
      </c>
      <c r="X529" s="5">
        <f t="shared" si="687"/>
        <v>4.6781615267146227E-2</v>
      </c>
      <c r="Y529" s="5">
        <f t="shared" si="688"/>
        <v>5.6537216833236786E-2</v>
      </c>
      <c r="Z529" s="5">
        <f t="shared" si="689"/>
        <v>1.5841609116935756E-2</v>
      </c>
      <c r="AA529" s="5">
        <f t="shared" si="690"/>
        <v>4.0933989320182336E-2</v>
      </c>
      <c r="AB529" s="5">
        <f t="shared" si="691"/>
        <v>5.2885772818162792E-2</v>
      </c>
      <c r="AC529" s="5">
        <f t="shared" si="692"/>
        <v>1.7781008255743604E-2</v>
      </c>
      <c r="AD529" s="5">
        <f t="shared" si="693"/>
        <v>1.2502900994099475E-2</v>
      </c>
      <c r="AE529" s="5">
        <f t="shared" si="694"/>
        <v>3.0220385530138828E-2</v>
      </c>
      <c r="AF529" s="5">
        <f t="shared" si="695"/>
        <v>3.652239196412204E-2</v>
      </c>
      <c r="AG529" s="5">
        <f t="shared" si="696"/>
        <v>2.9425724642078235E-2</v>
      </c>
      <c r="AH529" s="5">
        <f t="shared" si="697"/>
        <v>9.5725691013128361E-3</v>
      </c>
      <c r="AI529" s="5">
        <f t="shared" si="698"/>
        <v>2.4735078265562038E-2</v>
      </c>
      <c r="AJ529" s="5">
        <f t="shared" si="699"/>
        <v>3.1957152271670237E-2</v>
      </c>
      <c r="AK529" s="5">
        <f t="shared" si="700"/>
        <v>2.7525270531461907E-2</v>
      </c>
      <c r="AL529" s="5">
        <f t="shared" si="701"/>
        <v>4.4421207729584047E-3</v>
      </c>
      <c r="AM529" s="5">
        <f t="shared" si="702"/>
        <v>6.4613842190642447E-3</v>
      </c>
      <c r="AN529" s="5">
        <f t="shared" si="703"/>
        <v>1.5617617243440431E-2</v>
      </c>
      <c r="AO529" s="5">
        <f t="shared" si="704"/>
        <v>1.8874436196113689E-2</v>
      </c>
      <c r="AP529" s="5">
        <f t="shared" si="705"/>
        <v>1.5206943806608014E-2</v>
      </c>
      <c r="AQ529" s="5">
        <f t="shared" si="706"/>
        <v>9.1890614983621052E-3</v>
      </c>
      <c r="AR529" s="5">
        <f t="shared" si="707"/>
        <v>4.6275137088919146E-3</v>
      </c>
      <c r="AS529" s="5">
        <f t="shared" si="708"/>
        <v>1.1957282580358164E-2</v>
      </c>
      <c r="AT529" s="5">
        <f t="shared" si="709"/>
        <v>1.5448534105020879E-2</v>
      </c>
      <c r="AU529" s="5">
        <f t="shared" si="710"/>
        <v>1.3306100522986027E-2</v>
      </c>
      <c r="AV529" s="5">
        <f t="shared" si="711"/>
        <v>8.5955879336602793E-3</v>
      </c>
      <c r="AW529" s="5">
        <f t="shared" si="712"/>
        <v>7.7065827911481245E-4</v>
      </c>
      <c r="AX529" s="5">
        <f t="shared" si="713"/>
        <v>2.7826532715670973E-3</v>
      </c>
      <c r="AY529" s="5">
        <f t="shared" si="714"/>
        <v>6.7258674369369094E-3</v>
      </c>
      <c r="AZ529" s="5">
        <f t="shared" si="715"/>
        <v>8.1284458328816766E-3</v>
      </c>
      <c r="BA529" s="5">
        <f t="shared" si="716"/>
        <v>6.5490072249755581E-3</v>
      </c>
      <c r="BB529" s="5">
        <f t="shared" si="717"/>
        <v>3.9573520431743763E-3</v>
      </c>
      <c r="BC529" s="5">
        <f t="shared" si="718"/>
        <v>1.9130392935151912E-3</v>
      </c>
      <c r="BD529" s="5">
        <f t="shared" si="719"/>
        <v>1.8641706751992167E-3</v>
      </c>
      <c r="BE529" s="5">
        <f t="shared" si="720"/>
        <v>4.8169312818117354E-3</v>
      </c>
      <c r="BF529" s="5">
        <f t="shared" si="721"/>
        <v>6.2233644382419162E-3</v>
      </c>
      <c r="BG529" s="5">
        <f t="shared" si="722"/>
        <v>5.3602958211750335E-3</v>
      </c>
      <c r="BH529" s="5">
        <f t="shared" si="723"/>
        <v>3.4626894635094831E-3</v>
      </c>
      <c r="BI529" s="5">
        <f t="shared" si="724"/>
        <v>1.7894860613228176E-3</v>
      </c>
      <c r="BJ529" s="8">
        <f t="shared" si="725"/>
        <v>0.42092844319809591</v>
      </c>
      <c r="BK529" s="8">
        <f t="shared" si="726"/>
        <v>0.18891130663430747</v>
      </c>
      <c r="BL529" s="8">
        <f t="shared" si="727"/>
        <v>0.35179950653008329</v>
      </c>
      <c r="BM529" s="8">
        <f t="shared" si="728"/>
        <v>0.8469598472123272</v>
      </c>
      <c r="BN529" s="8">
        <f t="shared" si="729"/>
        <v>0.12456580910927327</v>
      </c>
    </row>
    <row r="530" spans="1:66" s="14" customFormat="1" x14ac:dyDescent="0.25">
      <c r="A530" t="s">
        <v>59</v>
      </c>
      <c r="B530" t="s">
        <v>68</v>
      </c>
      <c r="C530" t="s">
        <v>69</v>
      </c>
      <c r="D530" t="s">
        <v>516</v>
      </c>
      <c r="E530">
        <f>VLOOKUP(A530,home!$A$2:$E$405,3,FALSE)</f>
        <v>1.806</v>
      </c>
      <c r="F530">
        <f>VLOOKUP(B530,home!$B$2:$E$405,3,FALSE)</f>
        <v>0.55369999999999997</v>
      </c>
      <c r="G530">
        <f>VLOOKUP(C530,away!$B$2:$E$405,4,FALSE)</f>
        <v>0.96899999999999997</v>
      </c>
      <c r="H530">
        <f>VLOOKUP(A530,away!$A$2:$E$405,3,FALSE)</f>
        <v>1.1493</v>
      </c>
      <c r="I530">
        <f>VLOOKUP(C530,away!$B$2:$E$405,3,FALSE)</f>
        <v>0.65259999999999996</v>
      </c>
      <c r="J530">
        <f>VLOOKUP(B530,home!$B$2:$E$405,4,FALSE)</f>
        <v>1.4501999999999999</v>
      </c>
      <c r="K530" s="3">
        <f t="shared" si="674"/>
        <v>0.96898275179999993</v>
      </c>
      <c r="L530" s="3">
        <f t="shared" si="675"/>
        <v>1.0876981176359999</v>
      </c>
      <c r="M530" s="5">
        <f t="shared" si="676"/>
        <v>0.12787770909565346</v>
      </c>
      <c r="N530" s="5">
        <f t="shared" si="677"/>
        <v>0.12391129445338615</v>
      </c>
      <c r="O530" s="5">
        <f t="shared" si="678"/>
        <v>0.13909234347094623</v>
      </c>
      <c r="P530" s="5">
        <f t="shared" si="679"/>
        <v>0.13477808173078823</v>
      </c>
      <c r="Q530" s="5">
        <f t="shared" si="680"/>
        <v>6.0033953539271087E-2</v>
      </c>
      <c r="R530" s="5">
        <f t="shared" si="681"/>
        <v>7.5645240085464083E-2</v>
      </c>
      <c r="S530" s="5">
        <f t="shared" si="682"/>
        <v>3.5512700852037039E-2</v>
      </c>
      <c r="T530" s="5">
        <f t="shared" si="683"/>
        <v>6.5298818258912233E-2</v>
      </c>
      <c r="U530" s="5">
        <f t="shared" si="684"/>
        <v>7.3298932898584634E-2</v>
      </c>
      <c r="V530" s="5">
        <f t="shared" si="685"/>
        <v>4.1587768430094161E-3</v>
      </c>
      <c r="W530" s="5">
        <f t="shared" si="686"/>
        <v>1.9390621833972086E-2</v>
      </c>
      <c r="X530" s="5">
        <f t="shared" si="687"/>
        <v>2.1091142868602957E-2</v>
      </c>
      <c r="Y530" s="5">
        <f t="shared" si="688"/>
        <v>1.1470398198485688E-2</v>
      </c>
      <c r="Z530" s="5">
        <f t="shared" si="689"/>
        <v>2.7426395083027529E-2</v>
      </c>
      <c r="AA530" s="5">
        <f t="shared" si="690"/>
        <v>2.6575703779505997E-2</v>
      </c>
      <c r="AB530" s="5">
        <f t="shared" si="691"/>
        <v>1.2875699289643688E-2</v>
      </c>
      <c r="AC530" s="5">
        <f t="shared" si="692"/>
        <v>2.7394921347666495E-4</v>
      </c>
      <c r="AD530" s="5">
        <f t="shared" si="693"/>
        <v>4.6972945259488568E-3</v>
      </c>
      <c r="AE530" s="5">
        <f t="shared" si="694"/>
        <v>5.1092384138564581E-3</v>
      </c>
      <c r="AF530" s="5">
        <f t="shared" si="695"/>
        <v>2.7786545026526051E-3</v>
      </c>
      <c r="AG530" s="5">
        <f t="shared" si="696"/>
        <v>1.007445757365345E-3</v>
      </c>
      <c r="AH530" s="5">
        <f t="shared" si="697"/>
        <v>7.4579095763375701E-3</v>
      </c>
      <c r="AI530" s="5">
        <f t="shared" si="698"/>
        <v>7.226585743955149E-3</v>
      </c>
      <c r="AJ530" s="5">
        <f t="shared" si="699"/>
        <v>3.5012184701481547E-3</v>
      </c>
      <c r="AK530" s="5">
        <f t="shared" si="700"/>
        <v>1.130873435952382E-3</v>
      </c>
      <c r="AL530" s="5">
        <f t="shared" si="701"/>
        <v>1.1549268358076367E-5</v>
      </c>
      <c r="AM530" s="5">
        <f t="shared" si="702"/>
        <v>9.1031947515380024E-4</v>
      </c>
      <c r="AN530" s="5">
        <f t="shared" si="703"/>
        <v>9.9015277957217982E-4</v>
      </c>
      <c r="AO530" s="5">
        <f t="shared" si="704"/>
        <v>5.3849365725635646E-4</v>
      </c>
      <c r="AP530" s="5">
        <f t="shared" si="705"/>
        <v>1.9523951245222146E-4</v>
      </c>
      <c r="AQ530" s="5">
        <f t="shared" si="706"/>
        <v>5.30904125456129E-5</v>
      </c>
      <c r="AR530" s="5">
        <f t="shared" si="707"/>
        <v>1.6223908415363747E-3</v>
      </c>
      <c r="AS530" s="5">
        <f t="shared" si="708"/>
        <v>1.5720687421270339E-3</v>
      </c>
      <c r="AT530" s="5">
        <f t="shared" si="709"/>
        <v>7.6165374788250879E-4</v>
      </c>
      <c r="AU530" s="5">
        <f t="shared" si="710"/>
        <v>2.460097815139923E-4</v>
      </c>
      <c r="AV530" s="5">
        <f t="shared" si="711"/>
        <v>5.9594808765286234E-5</v>
      </c>
      <c r="AW530" s="5">
        <f t="shared" si="712"/>
        <v>3.3812430939418565E-7</v>
      </c>
      <c r="AX530" s="5">
        <f t="shared" si="713"/>
        <v>1.4701397834194344E-4</v>
      </c>
      <c r="AY530" s="5">
        <f t="shared" si="714"/>
        <v>1.5990682750871153E-4</v>
      </c>
      <c r="AZ530" s="5">
        <f t="shared" si="715"/>
        <v>8.696517763918501E-5</v>
      </c>
      <c r="BA530" s="5">
        <f t="shared" si="716"/>
        <v>3.1530620006007301E-5</v>
      </c>
      <c r="BB530" s="5">
        <f t="shared" si="717"/>
        <v>8.5739490071075348E-6</v>
      </c>
      <c r="BC530" s="5">
        <f t="shared" si="718"/>
        <v>1.8651736391475834E-6</v>
      </c>
      <c r="BD530" s="5">
        <f t="shared" si="719"/>
        <v>2.9411191073483336E-4</v>
      </c>
      <c r="BE530" s="5">
        <f t="shared" si="720"/>
        <v>2.8498936860099476E-4</v>
      </c>
      <c r="BF530" s="5">
        <f t="shared" si="721"/>
        <v>1.3807489131036817E-4</v>
      </c>
      <c r="BG530" s="5">
        <f t="shared" si="722"/>
        <v>4.4597396045468834E-5</v>
      </c>
      <c r="BH530" s="5">
        <f t="shared" si="723"/>
        <v>1.0803526885813202E-5</v>
      </c>
      <c r="BI530" s="5">
        <f t="shared" si="724"/>
        <v>2.0936862421921128E-6</v>
      </c>
      <c r="BJ530" s="8">
        <f t="shared" si="725"/>
        <v>0.31791201391557566</v>
      </c>
      <c r="BK530" s="8">
        <f t="shared" si="726"/>
        <v>0.30277267383083162</v>
      </c>
      <c r="BL530" s="8">
        <f t="shared" si="727"/>
        <v>0.35184089545218272</v>
      </c>
      <c r="BM530" s="8">
        <f t="shared" si="728"/>
        <v>0.33845378720290892</v>
      </c>
      <c r="BN530" s="8">
        <f t="shared" si="729"/>
        <v>0.66133862237550933</v>
      </c>
    </row>
    <row r="531" spans="1:66" x14ac:dyDescent="0.25">
      <c r="A531" t="s">
        <v>59</v>
      </c>
      <c r="B531" t="s">
        <v>75</v>
      </c>
      <c r="C531" t="s">
        <v>273</v>
      </c>
      <c r="D531" t="s">
        <v>516</v>
      </c>
      <c r="E531">
        <f>VLOOKUP(A531,home!$A$2:$E$405,3,FALSE)</f>
        <v>1.806</v>
      </c>
      <c r="F531">
        <f>VLOOKUP(B531,home!$B$2:$E$405,3,FALSE)</f>
        <v>0.36909999999999998</v>
      </c>
      <c r="G531">
        <f>VLOOKUP(C531,away!$B$2:$E$405,4,FALSE)</f>
        <v>0.4153</v>
      </c>
      <c r="H531">
        <f>VLOOKUP(A531,away!$A$2:$E$405,3,FALSE)</f>
        <v>1.1493</v>
      </c>
      <c r="I531">
        <f>VLOOKUP(C531,away!$B$2:$E$405,3,FALSE)</f>
        <v>1.9577</v>
      </c>
      <c r="J531">
        <f>VLOOKUP(B531,home!$B$2:$E$405,4,FALSE)</f>
        <v>0.87009999999999998</v>
      </c>
      <c r="K531" s="3">
        <f t="shared" si="674"/>
        <v>0.27683673738000003</v>
      </c>
      <c r="L531" s="3">
        <f t="shared" si="675"/>
        <v>1.9577116091609998</v>
      </c>
      <c r="M531" s="5">
        <f t="shared" si="676"/>
        <v>0.10704046413299913</v>
      </c>
      <c r="N531" s="5">
        <f t="shared" si="677"/>
        <v>2.9632732858220392E-2</v>
      </c>
      <c r="O531" s="5">
        <f t="shared" si="678"/>
        <v>0.20955435928315397</v>
      </c>
      <c r="P531" s="5">
        <f t="shared" si="679"/>
        <v>5.8012345127704666E-2</v>
      </c>
      <c r="Q531" s="5">
        <f t="shared" si="680"/>
        <v>4.1017145420614281E-3</v>
      </c>
      <c r="R531" s="5">
        <f t="shared" si="681"/>
        <v>0.20512350095946291</v>
      </c>
      <c r="S531" s="5">
        <f t="shared" si="682"/>
        <v>7.8601868332575826E-3</v>
      </c>
      <c r="T531" s="5">
        <f t="shared" si="683"/>
        <v>8.0299741764581507E-3</v>
      </c>
      <c r="U531" s="5">
        <f t="shared" si="684"/>
        <v>5.6785720765581013E-2</v>
      </c>
      <c r="V531" s="5">
        <f t="shared" si="685"/>
        <v>4.7332865611208721E-4</v>
      </c>
      <c r="W531" s="5">
        <f t="shared" si="686"/>
        <v>3.7850175716279557E-4</v>
      </c>
      <c r="X531" s="5">
        <f t="shared" si="687"/>
        <v>7.4099728408544242E-4</v>
      </c>
      <c r="Y531" s="5">
        <f t="shared" si="688"/>
        <v>7.253294927054212E-4</v>
      </c>
      <c r="Z531" s="5">
        <f t="shared" si="689"/>
        <v>0.13385755304669597</v>
      </c>
      <c r="AA531" s="5">
        <f t="shared" si="690"/>
        <v>3.7056688259117593E-2</v>
      </c>
      <c r="AB531" s="5">
        <f t="shared" si="691"/>
        <v>5.1293263378809333E-3</v>
      </c>
      <c r="AC531" s="5">
        <f t="shared" si="692"/>
        <v>1.6033017034502607E-5</v>
      </c>
      <c r="AD531" s="5">
        <f t="shared" si="693"/>
        <v>2.6195797886386341E-5</v>
      </c>
      <c r="AE531" s="5">
        <f t="shared" si="694"/>
        <v>5.1283817633413716E-5</v>
      </c>
      <c r="AF531" s="5">
        <f t="shared" si="695"/>
        <v>5.0199462571514829E-5</v>
      </c>
      <c r="AG531" s="5">
        <f t="shared" si="696"/>
        <v>3.2758690216632547E-5</v>
      </c>
      <c r="AH531" s="5">
        <f t="shared" si="697"/>
        <v>6.5513621393350291E-2</v>
      </c>
      <c r="AI531" s="5">
        <f t="shared" si="698"/>
        <v>1.8136577200483665E-2</v>
      </c>
      <c r="AJ531" s="5">
        <f t="shared" si="699"/>
        <v>2.510435429711196E-3</v>
      </c>
      <c r="AK531" s="5">
        <f t="shared" si="700"/>
        <v>2.31660251254802E-4</v>
      </c>
      <c r="AL531" s="5">
        <f t="shared" si="701"/>
        <v>3.4757432160916549E-7</v>
      </c>
      <c r="AM531" s="5">
        <f t="shared" si="702"/>
        <v>1.4503918439866196E-6</v>
      </c>
      <c r="AN531" s="5">
        <f t="shared" si="703"/>
        <v>2.8394489508050343E-6</v>
      </c>
      <c r="AO531" s="5">
        <f t="shared" si="704"/>
        <v>2.779411087305519E-6</v>
      </c>
      <c r="AP531" s="5">
        <f t="shared" si="705"/>
        <v>1.813761784082937E-6</v>
      </c>
      <c r="AQ531" s="5">
        <f t="shared" si="706"/>
        <v>8.8770562523793331E-7</v>
      </c>
      <c r="AR531" s="5">
        <f t="shared" si="707"/>
        <v>2.5651355431988078E-2</v>
      </c>
      <c r="AS531" s="5">
        <f t="shared" si="708"/>
        <v>7.1012375471663208E-3</v>
      </c>
      <c r="AT531" s="5">
        <f t="shared" si="709"/>
        <v>9.8294171695893903E-4</v>
      </c>
      <c r="AU531" s="5">
        <f t="shared" si="710"/>
        <v>9.070479265253606E-5</v>
      </c>
      <c r="AV531" s="5">
        <f t="shared" si="711"/>
        <v>6.2776047156643687E-6</v>
      </c>
      <c r="AW531" s="5">
        <f t="shared" si="712"/>
        <v>5.2326010194262124E-9</v>
      </c>
      <c r="AX531" s="5">
        <f t="shared" si="713"/>
        <v>6.6920291001969606E-8</v>
      </c>
      <c r="AY531" s="5">
        <f t="shared" si="714"/>
        <v>1.3101063058298828E-7</v>
      </c>
      <c r="AZ531" s="5">
        <f t="shared" si="715"/>
        <v>1.2824051620790967E-7</v>
      </c>
      <c r="BA531" s="5">
        <f t="shared" si="716"/>
        <v>8.3685982448341355E-8</v>
      </c>
      <c r="BB531" s="5">
        <f t="shared" si="717"/>
        <v>4.0958254840790397E-8</v>
      </c>
      <c r="BC531" s="5">
        <f t="shared" si="718"/>
        <v>1.6036890198558027E-8</v>
      </c>
      <c r="BD531" s="5">
        <f t="shared" si="719"/>
        <v>8.3696593866530149E-3</v>
      </c>
      <c r="BE531" s="5">
        <f t="shared" si="720"/>
        <v>2.3170291975829127E-3</v>
      </c>
      <c r="BF531" s="5">
        <f t="shared" si="721"/>
        <v>3.207194017365265E-4</v>
      </c>
      <c r="BG531" s="5">
        <f t="shared" si="722"/>
        <v>2.9595637597068506E-5</v>
      </c>
      <c r="BH531" s="5">
        <f t="shared" si="723"/>
        <v>2.0482899382633269E-6</v>
      </c>
      <c r="BI531" s="5">
        <f t="shared" si="724"/>
        <v>1.1340838074342026E-7</v>
      </c>
      <c r="BJ531" s="8">
        <f t="shared" si="725"/>
        <v>4.3779925450858279E-2</v>
      </c>
      <c r="BK531" s="8">
        <f t="shared" si="726"/>
        <v>0.17340283635206016</v>
      </c>
      <c r="BL531" s="8">
        <f t="shared" si="727"/>
        <v>0.64491357229536617</v>
      </c>
      <c r="BM531" s="8">
        <f t="shared" si="728"/>
        <v>0.38248864446334863</v>
      </c>
      <c r="BN531" s="8">
        <f t="shared" si="729"/>
        <v>0.6134651169036025</v>
      </c>
    </row>
    <row r="532" spans="1:66" x14ac:dyDescent="0.25">
      <c r="A532" t="s">
        <v>70</v>
      </c>
      <c r="B532" t="s">
        <v>72</v>
      </c>
      <c r="C532" t="s">
        <v>109</v>
      </c>
      <c r="D532" t="s">
        <v>516</v>
      </c>
      <c r="E532">
        <f>VLOOKUP(A532,home!$A$2:$E$405,3,FALSE)</f>
        <v>1.359</v>
      </c>
      <c r="F532">
        <f>VLOOKUP(B532,home!$B$2:$E$405,3,FALSE)</f>
        <v>0.5887</v>
      </c>
      <c r="G532">
        <f>VLOOKUP(C532,away!$B$2:$E$405,4,FALSE)</f>
        <v>0.55189999999999995</v>
      </c>
      <c r="H532">
        <f>VLOOKUP(A532,away!$A$2:$E$405,3,FALSE)</f>
        <v>1.0342</v>
      </c>
      <c r="I532">
        <f>VLOOKUP(C532,away!$B$2:$E$405,3,FALSE)</f>
        <v>1.4503999999999999</v>
      </c>
      <c r="J532">
        <f>VLOOKUP(B532,home!$B$2:$E$405,4,FALSE)</f>
        <v>0.96689999999999998</v>
      </c>
      <c r="K532" s="3">
        <f t="shared" si="674"/>
        <v>0.44154389726999999</v>
      </c>
      <c r="L532" s="3">
        <f t="shared" si="675"/>
        <v>1.4503535581919997</v>
      </c>
      <c r="M532" s="5">
        <f t="shared" si="676"/>
        <v>0.15078542859034322</v>
      </c>
      <c r="N532" s="5">
        <f t="shared" si="677"/>
        <v>6.6578385791307426E-2</v>
      </c>
      <c r="O532" s="5">
        <f t="shared" si="678"/>
        <v>0.21869218287950998</v>
      </c>
      <c r="P532" s="5">
        <f t="shared" si="679"/>
        <v>9.6562198731102403E-2</v>
      </c>
      <c r="Q532" s="5">
        <f t="shared" si="680"/>
        <v>1.4698639968119731E-2</v>
      </c>
      <c r="R532" s="5">
        <f t="shared" si="681"/>
        <v>0.15859049279403645</v>
      </c>
      <c r="S532" s="5">
        <f t="shared" si="682"/>
        <v>1.5459481580805196E-2</v>
      </c>
      <c r="T532" s="5">
        <f t="shared" si="683"/>
        <v>2.1318224778345593E-2</v>
      </c>
      <c r="U532" s="5">
        <f t="shared" si="684"/>
        <v>7.0024664258248687E-2</v>
      </c>
      <c r="V532" s="5">
        <f t="shared" si="685"/>
        <v>1.1000190039296772E-3</v>
      </c>
      <c r="W532" s="5">
        <f t="shared" si="686"/>
        <v>2.1633649253640585E-3</v>
      </c>
      <c r="X532" s="5">
        <f t="shared" si="687"/>
        <v>3.1376440171695321E-3</v>
      </c>
      <c r="Y532" s="5">
        <f t="shared" si="688"/>
        <v>2.2753465823208358E-3</v>
      </c>
      <c r="Z532" s="5">
        <f t="shared" si="689"/>
        <v>7.6670761839751189E-2</v>
      </c>
      <c r="AA532" s="5">
        <f t="shared" si="690"/>
        <v>3.3853506989383733E-2</v>
      </c>
      <c r="AB532" s="5">
        <f t="shared" si="691"/>
        <v>7.4739047061748365E-3</v>
      </c>
      <c r="AC532" s="5">
        <f t="shared" si="692"/>
        <v>4.4027900548180613E-5</v>
      </c>
      <c r="AD532" s="5">
        <f t="shared" si="693"/>
        <v>2.3880514509061723E-4</v>
      </c>
      <c r="AE532" s="5">
        <f t="shared" si="694"/>
        <v>3.4635189189673345E-4</v>
      </c>
      <c r="AF532" s="5">
        <f t="shared" si="695"/>
        <v>2.5116634939947917E-4</v>
      </c>
      <c r="AG532" s="5">
        <f t="shared" si="696"/>
        <v>1.2142666951654327E-4</v>
      </c>
      <c r="AH532" s="5">
        <f t="shared" si="697"/>
        <v>2.7799928060893615E-2</v>
      </c>
      <c r="AI532" s="5">
        <f t="shared" si="698"/>
        <v>1.22748885798326E-2</v>
      </c>
      <c r="AJ532" s="5">
        <f t="shared" si="699"/>
        <v>2.7099510710471499E-3</v>
      </c>
      <c r="AK532" s="5">
        <f t="shared" si="700"/>
        <v>3.9885411910705638E-4</v>
      </c>
      <c r="AL532" s="5">
        <f t="shared" si="701"/>
        <v>1.1278094766032068E-6</v>
      </c>
      <c r="AM532" s="5">
        <f t="shared" si="702"/>
        <v>2.1088590890287795E-5</v>
      </c>
      <c r="AN532" s="5">
        <f t="shared" si="703"/>
        <v>3.0585912834984297E-5</v>
      </c>
      <c r="AO532" s="5">
        <f t="shared" si="704"/>
        <v>2.2180193755384916E-5</v>
      </c>
      <c r="AP532" s="5">
        <f t="shared" si="705"/>
        <v>1.0723040978170168E-5</v>
      </c>
      <c r="AQ532" s="5">
        <f t="shared" si="706"/>
        <v>3.8880501593319287E-6</v>
      </c>
      <c r="AR532" s="5">
        <f t="shared" si="707"/>
        <v>8.0639449161197339E-3</v>
      </c>
      <c r="AS532" s="5">
        <f t="shared" si="708"/>
        <v>3.5605856656341106E-3</v>
      </c>
      <c r="AT532" s="5">
        <f t="shared" si="709"/>
        <v>7.8607743568389081E-4</v>
      </c>
      <c r="AU532" s="5">
        <f t="shared" si="710"/>
        <v>1.1569589816929099E-4</v>
      </c>
      <c r="AV532" s="5">
        <f t="shared" si="711"/>
        <v>1.2771204443955448E-5</v>
      </c>
      <c r="AW532" s="5">
        <f t="shared" si="712"/>
        <v>2.0062313386625424E-8</v>
      </c>
      <c r="AX532" s="5">
        <f t="shared" si="713"/>
        <v>1.5519231016050477E-6</v>
      </c>
      <c r="AY532" s="5">
        <f t="shared" si="714"/>
        <v>2.2508371924532451E-6</v>
      </c>
      <c r="AZ532" s="5">
        <f t="shared" si="715"/>
        <v>1.6322548654927278E-6</v>
      </c>
      <c r="BA532" s="5">
        <f t="shared" si="716"/>
        <v>7.8911555068119434E-7</v>
      </c>
      <c r="BB532" s="5">
        <f t="shared" si="717"/>
        <v>2.8612413668877717E-7</v>
      </c>
      <c r="BC532" s="5">
        <f t="shared" si="718"/>
        <v>8.2996231946236415E-8</v>
      </c>
      <c r="BD532" s="5">
        <f t="shared" si="719"/>
        <v>1.9492618670264247E-3</v>
      </c>
      <c r="BE532" s="5">
        <f t="shared" si="720"/>
        <v>8.6068468156664407E-4</v>
      </c>
      <c r="BF532" s="5">
        <f t="shared" si="721"/>
        <v>1.9001503430976242E-4</v>
      </c>
      <c r="BG532" s="5">
        <f t="shared" si="722"/>
        <v>2.7966659596341755E-5</v>
      </c>
      <c r="BH532" s="5">
        <f t="shared" si="723"/>
        <v>3.0871269679480456E-6</v>
      </c>
      <c r="BI532" s="5">
        <f t="shared" si="724"/>
        <v>2.7262041455901976E-7</v>
      </c>
      <c r="BJ532" s="8">
        <f t="shared" si="725"/>
        <v>0.11122441515822759</v>
      </c>
      <c r="BK532" s="8">
        <f t="shared" si="726"/>
        <v>0.26395453445339773</v>
      </c>
      <c r="BL532" s="8">
        <f t="shared" si="727"/>
        <v>0.54738873656816667</v>
      </c>
      <c r="BM532" s="8">
        <f t="shared" si="728"/>
        <v>0.29332888849024497</v>
      </c>
      <c r="BN532" s="8">
        <f t="shared" si="729"/>
        <v>0.70590732875441919</v>
      </c>
    </row>
    <row r="533" spans="1:66" x14ac:dyDescent="0.25">
      <c r="A533" t="s">
        <v>70</v>
      </c>
      <c r="B533" t="s">
        <v>65</v>
      </c>
      <c r="C533" t="s">
        <v>101</v>
      </c>
      <c r="D533" t="s">
        <v>516</v>
      </c>
      <c r="E533">
        <f>VLOOKUP(A533,home!$A$2:$E$405,3,FALSE)</f>
        <v>1.359</v>
      </c>
      <c r="F533">
        <f>VLOOKUP(B533,home!$B$2:$E$405,3,FALSE)</f>
        <v>1.3245</v>
      </c>
      <c r="G533">
        <f>VLOOKUP(C533,away!$B$2:$E$405,4,FALSE)</f>
        <v>1.2263999999999999</v>
      </c>
      <c r="H533">
        <f>VLOOKUP(A533,away!$A$2:$E$405,3,FALSE)</f>
        <v>1.0342</v>
      </c>
      <c r="I533">
        <f>VLOOKUP(C533,away!$B$2:$E$405,3,FALSE)</f>
        <v>0.96689999999999998</v>
      </c>
      <c r="J533">
        <f>VLOOKUP(B533,home!$B$2:$E$405,4,FALSE)</f>
        <v>1.1603000000000001</v>
      </c>
      <c r="K533" s="3">
        <f t="shared" si="674"/>
        <v>2.2075144812</v>
      </c>
      <c r="L533" s="3">
        <f t="shared" si="675"/>
        <v>1.1602628471940002</v>
      </c>
      <c r="M533" s="5">
        <f t="shared" si="676"/>
        <v>3.4466159223938933E-2</v>
      </c>
      <c r="N533" s="5">
        <f t="shared" si="677"/>
        <v>7.608454559819014E-2</v>
      </c>
      <c r="O533" s="5">
        <f t="shared" si="678"/>
        <v>3.9989804033009141E-2</v>
      </c>
      <c r="P533" s="5">
        <f t="shared" si="679"/>
        <v>8.8278071503217842E-2</v>
      </c>
      <c r="Q533" s="5">
        <f t="shared" si="680"/>
        <v>8.3978868101763249E-2</v>
      </c>
      <c r="R533" s="5">
        <f t="shared" si="681"/>
        <v>2.3199341943034659E-2</v>
      </c>
      <c r="S533" s="5">
        <f t="shared" si="682"/>
        <v>5.6526590747269144E-2</v>
      </c>
      <c r="T533" s="5">
        <f t="shared" si="683"/>
        <v>9.7437560607881238E-2</v>
      </c>
      <c r="U533" s="5">
        <f t="shared" si="684"/>
        <v>5.1212883293559545E-2</v>
      </c>
      <c r="V533" s="5">
        <f t="shared" si="685"/>
        <v>1.6086821044757314E-2</v>
      </c>
      <c r="W533" s="5">
        <f t="shared" si="686"/>
        <v>6.1794855816475702E-2</v>
      </c>
      <c r="X533" s="5">
        <f t="shared" si="687"/>
        <v>7.1698275351566837E-2</v>
      </c>
      <c r="Y533" s="5">
        <f t="shared" si="688"/>
        <v>4.1594422549154179E-2</v>
      </c>
      <c r="Z533" s="5">
        <f t="shared" si="689"/>
        <v>8.9724448452841912E-3</v>
      </c>
      <c r="AA533" s="5">
        <f t="shared" si="690"/>
        <v>1.9806801927733146E-2</v>
      </c>
      <c r="AB533" s="5">
        <f t="shared" si="691"/>
        <v>2.1861901040865505E-2</v>
      </c>
      <c r="AC533" s="5">
        <f t="shared" si="692"/>
        <v>2.575195442472956E-3</v>
      </c>
      <c r="AD533" s="5">
        <f t="shared" si="693"/>
        <v>3.4103259769634041E-2</v>
      </c>
      <c r="AE533" s="5">
        <f t="shared" si="694"/>
        <v>3.9568745278912194E-2</v>
      </c>
      <c r="AF533" s="5">
        <f t="shared" si="695"/>
        <v>2.2955072528602415E-2</v>
      </c>
      <c r="AG533" s="5">
        <f t="shared" si="696"/>
        <v>8.87797260319367E-3</v>
      </c>
      <c r="AH533" s="5">
        <f t="shared" si="697"/>
        <v>2.6025986006201433E-3</v>
      </c>
      <c r="AI533" s="5">
        <f t="shared" si="698"/>
        <v>5.7452740996198209E-3</v>
      </c>
      <c r="AJ533" s="5">
        <f t="shared" si="699"/>
        <v>6.3413878866870246E-3</v>
      </c>
      <c r="AK533" s="5">
        <f t="shared" si="700"/>
        <v>4.6662351969226235E-3</v>
      </c>
      <c r="AL533" s="5">
        <f t="shared" si="701"/>
        <v>2.6383361827852364E-4</v>
      </c>
      <c r="AM533" s="5">
        <f t="shared" si="702"/>
        <v>1.5056687959518505E-2</v>
      </c>
      <c r="AN533" s="5">
        <f t="shared" si="703"/>
        <v>1.7469715641222565E-2</v>
      </c>
      <c r="AO533" s="5">
        <f t="shared" si="704"/>
        <v>1.0134731004777228E-2</v>
      </c>
      <c r="AP533" s="5">
        <f t="shared" si="705"/>
        <v>3.9196506170493788E-3</v>
      </c>
      <c r="AQ533" s="5">
        <f t="shared" si="706"/>
        <v>1.1369562462358585E-3</v>
      </c>
      <c r="AR533" s="5">
        <f t="shared" si="707"/>
        <v>6.0393969249172884E-4</v>
      </c>
      <c r="AS533" s="5">
        <f t="shared" si="708"/>
        <v>1.3332056169469662E-3</v>
      </c>
      <c r="AT533" s="5">
        <f t="shared" si="709"/>
        <v>1.4715353529138042E-3</v>
      </c>
      <c r="AU533" s="5">
        <f t="shared" si="710"/>
        <v>1.0828118670516585E-3</v>
      </c>
      <c r="AV533" s="5">
        <f t="shared" si="711"/>
        <v>5.9758071923293624E-4</v>
      </c>
      <c r="AW533" s="5">
        <f t="shared" si="712"/>
        <v>1.8771007355695107E-5</v>
      </c>
      <c r="AX533" s="5">
        <f t="shared" si="713"/>
        <v>5.5396427849244622E-3</v>
      </c>
      <c r="AY533" s="5">
        <f t="shared" si="714"/>
        <v>6.4274417100741573E-3</v>
      </c>
      <c r="AZ533" s="5">
        <f t="shared" si="715"/>
        <v>3.7287609093520592E-3</v>
      </c>
      <c r="BA533" s="5">
        <f t="shared" si="716"/>
        <v>1.4421142497301695E-3</v>
      </c>
      <c r="BB533" s="5">
        <f t="shared" si="717"/>
        <v>4.1830789634274165E-4</v>
      </c>
      <c r="BC533" s="5">
        <f t="shared" si="718"/>
        <v>9.7069422162872316E-5</v>
      </c>
      <c r="BD533" s="5">
        <f t="shared" si="719"/>
        <v>1.1678813119065374E-4</v>
      </c>
      <c r="BE533" s="5">
        <f t="shared" si="720"/>
        <v>2.5781149083565352E-4</v>
      </c>
      <c r="BF533" s="5">
        <f t="shared" si="721"/>
        <v>2.8456129971973315E-4</v>
      </c>
      <c r="BG533" s="5">
        <f t="shared" si="722"/>
        <v>2.0939106330680147E-4</v>
      </c>
      <c r="BH533" s="5">
        <f t="shared" si="723"/>
        <v>1.1555845112090754E-4</v>
      </c>
      <c r="BI533" s="5">
        <f t="shared" si="724"/>
        <v>5.1019390854889158E-5</v>
      </c>
      <c r="BJ533" s="8">
        <f t="shared" si="725"/>
        <v>0.60346465664676385</v>
      </c>
      <c r="BK533" s="8">
        <f t="shared" si="726"/>
        <v>0.20462411329000885</v>
      </c>
      <c r="BL533" s="8">
        <f t="shared" si="727"/>
        <v>0.18155043109771737</v>
      </c>
      <c r="BM533" s="8">
        <f t="shared" si="728"/>
        <v>0.64620618477390168</v>
      </c>
      <c r="BN533" s="8">
        <f t="shared" si="729"/>
        <v>0.3459967904031539</v>
      </c>
    </row>
    <row r="534" spans="1:66" x14ac:dyDescent="0.25">
      <c r="A534" t="s">
        <v>70</v>
      </c>
      <c r="B534" t="s">
        <v>78</v>
      </c>
      <c r="C534" t="s">
        <v>85</v>
      </c>
      <c r="D534" t="s">
        <v>516</v>
      </c>
      <c r="E534">
        <f>VLOOKUP(A534,home!$A$2:$E$405,3,FALSE)</f>
        <v>1.359</v>
      </c>
      <c r="F534">
        <f>VLOOKUP(B534,home!$B$2:$E$405,3,FALSE)</f>
        <v>0.1226</v>
      </c>
      <c r="G534">
        <f>VLOOKUP(C534,away!$B$2:$E$405,4,FALSE)</f>
        <v>0.73580000000000001</v>
      </c>
      <c r="H534">
        <f>VLOOKUP(A534,away!$A$2:$E$405,3,FALSE)</f>
        <v>1.0342</v>
      </c>
      <c r="I534">
        <f>VLOOKUP(C534,away!$B$2:$E$405,3,FALSE)</f>
        <v>0.58020000000000005</v>
      </c>
      <c r="J534">
        <f>VLOOKUP(B534,home!$B$2:$E$405,4,FALSE)</f>
        <v>0.64459999999999995</v>
      </c>
      <c r="K534" s="3">
        <f t="shared" si="674"/>
        <v>0.12259413971999999</v>
      </c>
      <c r="L534" s="3">
        <f t="shared" si="675"/>
        <v>0.38678761466400002</v>
      </c>
      <c r="M534" s="5">
        <f t="shared" si="676"/>
        <v>0.60086694735795276</v>
      </c>
      <c r="N534" s="5">
        <f t="shared" si="677"/>
        <v>7.3662766497530729E-2</v>
      </c>
      <c r="O534" s="5">
        <f t="shared" si="678"/>
        <v>0.23240789329902181</v>
      </c>
      <c r="P534" s="5">
        <f t="shared" si="679"/>
        <v>2.8491845743131128E-2</v>
      </c>
      <c r="Q534" s="5">
        <f t="shared" si="680"/>
        <v>4.5153117440800087E-3</v>
      </c>
      <c r="R534" s="5">
        <f t="shared" si="681"/>
        <v>4.4946247339107036E-2</v>
      </c>
      <c r="S534" s="5">
        <f t="shared" si="682"/>
        <v>3.3775583655410189E-4</v>
      </c>
      <c r="T534" s="5">
        <f t="shared" si="683"/>
        <v>1.7464666589570522E-3</v>
      </c>
      <c r="U534" s="5">
        <f t="shared" si="684"/>
        <v>5.510146526180165E-3</v>
      </c>
      <c r="V534" s="5">
        <f t="shared" si="685"/>
        <v>1.7795189723145206E-6</v>
      </c>
      <c r="W534" s="5">
        <f t="shared" si="686"/>
        <v>1.8451691961103383E-4</v>
      </c>
      <c r="X534" s="5">
        <f t="shared" si="687"/>
        <v>7.1368859201500825E-5</v>
      </c>
      <c r="Y534" s="5">
        <f t="shared" si="688"/>
        <v>1.3802295405919686E-5</v>
      </c>
      <c r="Z534" s="5">
        <f t="shared" si="689"/>
        <v>5.7948839321304568E-3</v>
      </c>
      <c r="AA534" s="5">
        <f t="shared" si="690"/>
        <v>7.1041881043678408E-4</v>
      </c>
      <c r="AB534" s="5">
        <f t="shared" si="691"/>
        <v>4.3546591453201647E-5</v>
      </c>
      <c r="AC534" s="5">
        <f t="shared" si="692"/>
        <v>5.2738152222279879E-9</v>
      </c>
      <c r="AD534" s="5">
        <f t="shared" si="693"/>
        <v>5.655173255874773E-6</v>
      </c>
      <c r="AE534" s="5">
        <f t="shared" si="694"/>
        <v>2.1873509741514502E-6</v>
      </c>
      <c r="AF534" s="5">
        <f t="shared" si="695"/>
        <v>4.2302013286250802E-7</v>
      </c>
      <c r="AG534" s="5">
        <f t="shared" si="696"/>
        <v>5.4539649381579285E-8</v>
      </c>
      <c r="AH534" s="5">
        <f t="shared" si="697"/>
        <v>5.6034733334086998E-4</v>
      </c>
      <c r="AI534" s="5">
        <f t="shared" si="698"/>
        <v>6.8695299275320026E-5</v>
      </c>
      <c r="AJ534" s="5">
        <f t="shared" si="699"/>
        <v>4.2108205587328985E-6</v>
      </c>
      <c r="AK534" s="5">
        <f t="shared" si="700"/>
        <v>1.7207397463771649E-7</v>
      </c>
      <c r="AL534" s="5">
        <f t="shared" si="701"/>
        <v>1.000292863171801E-11</v>
      </c>
      <c r="AM534" s="5">
        <f t="shared" si="702"/>
        <v>1.3865822005430373E-7</v>
      </c>
      <c r="AN534" s="5">
        <f t="shared" si="703"/>
        <v>5.3631282188360152E-8</v>
      </c>
      <c r="AO534" s="5">
        <f t="shared" si="704"/>
        <v>1.0371957854503845E-8</v>
      </c>
      <c r="AP534" s="5">
        <f t="shared" si="705"/>
        <v>1.3372482793130274E-9</v>
      </c>
      <c r="AQ534" s="5">
        <f t="shared" si="706"/>
        <v>1.2930776804225605E-10</v>
      </c>
      <c r="AR534" s="5">
        <f t="shared" si="707"/>
        <v>4.3347081689249695E-5</v>
      </c>
      <c r="AS534" s="5">
        <f t="shared" si="708"/>
        <v>5.3140981890661302E-6</v>
      </c>
      <c r="AT534" s="5">
        <f t="shared" si="709"/>
        <v>3.2573864793808604E-7</v>
      </c>
      <c r="AU534" s="5">
        <f t="shared" si="710"/>
        <v>1.3311216439175205E-8</v>
      </c>
      <c r="AV534" s="5">
        <f t="shared" si="711"/>
        <v>4.0796928199685147E-10</v>
      </c>
      <c r="AW534" s="5">
        <f t="shared" si="712"/>
        <v>1.317549495254914E-14</v>
      </c>
      <c r="AX534" s="5">
        <f t="shared" si="713"/>
        <v>2.833114200443971E-9</v>
      </c>
      <c r="AY534" s="5">
        <f t="shared" si="714"/>
        <v>1.0958134836604293E-9</v>
      </c>
      <c r="AZ534" s="5">
        <f t="shared" si="715"/>
        <v>2.1192354173083276E-10</v>
      </c>
      <c r="BA534" s="5">
        <f t="shared" si="716"/>
        <v>2.7323133732405161E-11</v>
      </c>
      <c r="BB534" s="5">
        <f t="shared" si="717"/>
        <v>2.6420624303756165E-12</v>
      </c>
      <c r="BC534" s="5">
        <f t="shared" si="718"/>
        <v>2.0438340504767115E-13</v>
      </c>
      <c r="BD534" s="5">
        <f t="shared" si="719"/>
        <v>2.7943523882050726E-6</v>
      </c>
      <c r="BE534" s="5">
        <f t="shared" si="720"/>
        <v>3.425712271065283E-7</v>
      </c>
      <c r="BF534" s="5">
        <f t="shared" si="721"/>
        <v>2.0998612439974791E-8</v>
      </c>
      <c r="BG534" s="5">
        <f t="shared" si="722"/>
        <v>8.5810227579746659E-10</v>
      </c>
      <c r="BH534" s="5">
        <f t="shared" si="723"/>
        <v>2.629957757329115E-11</v>
      </c>
      <c r="BI534" s="5">
        <f t="shared" si="724"/>
        <v>6.4483481751940621E-13</v>
      </c>
      <c r="BJ534" s="8">
        <f t="shared" si="725"/>
        <v>8.0202761357835495E-2</v>
      </c>
      <c r="BK534" s="8">
        <f t="shared" si="726"/>
        <v>0.62969833483624194</v>
      </c>
      <c r="BL534" s="8">
        <f t="shared" si="727"/>
        <v>0.28430383753833494</v>
      </c>
      <c r="BM534" s="8">
        <f t="shared" si="728"/>
        <v>1.510880458791905E-2</v>
      </c>
      <c r="BN534" s="8">
        <f t="shared" si="729"/>
        <v>0.98489101198082352</v>
      </c>
    </row>
    <row r="535" spans="1:66" x14ac:dyDescent="0.25">
      <c r="A535" t="s">
        <v>70</v>
      </c>
      <c r="B535" t="s">
        <v>344</v>
      </c>
      <c r="C535" t="s">
        <v>82</v>
      </c>
      <c r="D535" t="s">
        <v>516</v>
      </c>
      <c r="E535">
        <f>VLOOKUP(A535,home!$A$2:$E$405,3,FALSE)</f>
        <v>1.359</v>
      </c>
      <c r="F535">
        <f>VLOOKUP(B535,home!$B$2:$E$405,3,FALSE)</f>
        <v>1.0302</v>
      </c>
      <c r="G535">
        <f>VLOOKUP(C535,away!$B$2:$E$405,4,FALSE)</f>
        <v>0.73580000000000001</v>
      </c>
      <c r="H535">
        <f>VLOOKUP(A535,away!$A$2:$E$405,3,FALSE)</f>
        <v>1.0342</v>
      </c>
      <c r="I535">
        <f>VLOOKUP(C535,away!$B$2:$E$405,3,FALSE)</f>
        <v>0.2417</v>
      </c>
      <c r="J535">
        <f>VLOOKUP(B535,home!$B$2:$E$405,4,FALSE)</f>
        <v>0.96689999999999998</v>
      </c>
      <c r="K535" s="3">
        <f t="shared" si="674"/>
        <v>1.0301507564399999</v>
      </c>
      <c r="L535" s="3">
        <f t="shared" si="675"/>
        <v>0.24169226076600001</v>
      </c>
      <c r="M535" s="5">
        <f t="shared" si="676"/>
        <v>0.280314520926707</v>
      </c>
      <c r="N535" s="5">
        <f t="shared" si="677"/>
        <v>0.28876621577376343</v>
      </c>
      <c r="O535" s="5">
        <f t="shared" si="678"/>
        <v>6.774985028831404E-2</v>
      </c>
      <c r="P535" s="5">
        <f t="shared" si="679"/>
        <v>6.9792559523203457E-2</v>
      </c>
      <c r="Q535" s="5">
        <f t="shared" si="680"/>
        <v>0.14873636780682931</v>
      </c>
      <c r="R535" s="5">
        <f t="shared" si="681"/>
        <v>8.1873072413703278E-3</v>
      </c>
      <c r="S535" s="5">
        <f t="shared" si="682"/>
        <v>4.3442285371951012E-3</v>
      </c>
      <c r="T535" s="5">
        <f t="shared" si="683"/>
        <v>3.5948428993355874E-2</v>
      </c>
      <c r="U535" s="5">
        <f t="shared" si="684"/>
        <v>8.4341607479043335E-3</v>
      </c>
      <c r="V535" s="5">
        <f t="shared" si="685"/>
        <v>1.201804109034539E-4</v>
      </c>
      <c r="W535" s="5">
        <f t="shared" si="686"/>
        <v>5.1073627268781091E-2</v>
      </c>
      <c r="X535" s="5">
        <f t="shared" si="687"/>
        <v>1.2344100440111729E-2</v>
      </c>
      <c r="Y535" s="5">
        <f t="shared" si="688"/>
        <v>1.4917367712465896E-3</v>
      </c>
      <c r="Z535" s="5">
        <f t="shared" si="689"/>
        <v>6.5960293225087927E-4</v>
      </c>
      <c r="AA535" s="5">
        <f t="shared" si="690"/>
        <v>6.7949045960828539E-4</v>
      </c>
      <c r="AB535" s="5">
        <f t="shared" si="691"/>
        <v>3.4998880547961912E-4</v>
      </c>
      <c r="AC535" s="5">
        <f t="shared" si="692"/>
        <v>1.8701534025451581E-6</v>
      </c>
      <c r="AD535" s="5">
        <f t="shared" si="693"/>
        <v>1.3153383941267357E-2</v>
      </c>
      <c r="AE535" s="5">
        <f t="shared" si="694"/>
        <v>3.1790711014881073E-3</v>
      </c>
      <c r="AF535" s="5">
        <f t="shared" si="695"/>
        <v>3.8417844082725924E-4</v>
      </c>
      <c r="AG535" s="5">
        <f t="shared" si="696"/>
        <v>3.0950985300365752E-5</v>
      </c>
      <c r="AH535" s="5">
        <f t="shared" si="697"/>
        <v>3.9855230975899442E-5</v>
      </c>
      <c r="AI535" s="5">
        <f t="shared" si="698"/>
        <v>4.105689633791373E-5</v>
      </c>
      <c r="AJ535" s="5">
        <f t="shared" si="699"/>
        <v>2.1147396409790243E-5</v>
      </c>
      <c r="AK535" s="5">
        <f t="shared" si="700"/>
        <v>7.2616688027606529E-6</v>
      </c>
      <c r="AL535" s="5">
        <f t="shared" si="701"/>
        <v>1.8625191764329889E-8</v>
      </c>
      <c r="AM535" s="5">
        <f t="shared" si="702"/>
        <v>2.7099936833684642E-3</v>
      </c>
      <c r="AN535" s="5">
        <f t="shared" si="703"/>
        <v>6.5498449999490372E-4</v>
      </c>
      <c r="AO535" s="5">
        <f t="shared" si="704"/>
        <v>7.91523422852282E-5</v>
      </c>
      <c r="AP535" s="5">
        <f t="shared" si="705"/>
        <v>6.3768361839470211E-6</v>
      </c>
      <c r="AQ535" s="5">
        <f t="shared" si="706"/>
        <v>3.8530798845814705E-7</v>
      </c>
      <c r="AR535" s="5">
        <f t="shared" si="707"/>
        <v>1.926540175583251E-6</v>
      </c>
      <c r="AS535" s="5">
        <f t="shared" si="708"/>
        <v>1.9846268191891365E-6</v>
      </c>
      <c r="AT535" s="5">
        <f t="shared" si="709"/>
        <v>1.0222324095193996E-6</v>
      </c>
      <c r="AU535" s="5">
        <f t="shared" si="710"/>
        <v>3.510178299746312E-7</v>
      </c>
      <c r="AV535" s="5">
        <f t="shared" si="711"/>
        <v>9.0400320768073368E-8</v>
      </c>
      <c r="AW535" s="5">
        <f t="shared" si="712"/>
        <v>1.2881361904811435E-10</v>
      </c>
      <c r="AX535" s="5">
        <f t="shared" si="713"/>
        <v>4.652836738116073E-4</v>
      </c>
      <c r="AY535" s="5">
        <f t="shared" si="714"/>
        <v>1.1245546302103748E-4</v>
      </c>
      <c r="AZ535" s="5">
        <f t="shared" si="715"/>
        <v>1.358980754652093E-5</v>
      </c>
      <c r="BA535" s="5">
        <f t="shared" si="716"/>
        <v>1.094850436431164E-6</v>
      </c>
      <c r="BB535" s="5">
        <f t="shared" si="717"/>
        <v>6.6154219295422459E-8</v>
      </c>
      <c r="BC535" s="5">
        <f t="shared" si="718"/>
        <v>3.1977925641440804E-9</v>
      </c>
      <c r="BD535" s="5">
        <f t="shared" si="719"/>
        <v>7.7604975082206997E-8</v>
      </c>
      <c r="BE535" s="5">
        <f t="shared" si="720"/>
        <v>7.9944823784442889E-8</v>
      </c>
      <c r="BF535" s="5">
        <f t="shared" si="721"/>
        <v>4.1177610347503163E-8</v>
      </c>
      <c r="BG535" s="5">
        <f t="shared" si="722"/>
        <v>1.4139715482623986E-8</v>
      </c>
      <c r="BH535" s="5">
        <f t="shared" si="723"/>
        <v>3.6415096500678682E-9</v>
      </c>
      <c r="BI535" s="5">
        <f t="shared" si="724"/>
        <v>7.5026078412019502E-10</v>
      </c>
      <c r="BJ535" s="8">
        <f t="shared" si="725"/>
        <v>0.55915144733961952</v>
      </c>
      <c r="BK535" s="8">
        <f t="shared" si="726"/>
        <v>0.35468583363962436</v>
      </c>
      <c r="BL535" s="8">
        <f t="shared" si="727"/>
        <v>8.5515710811653156E-2</v>
      </c>
      <c r="BM535" s="8">
        <f t="shared" si="728"/>
        <v>0.13635331782875298</v>
      </c>
      <c r="BN535" s="8">
        <f t="shared" si="729"/>
        <v>0.86354682156018747</v>
      </c>
    </row>
    <row r="536" spans="1:66" x14ac:dyDescent="0.25">
      <c r="A536" t="s">
        <v>70</v>
      </c>
      <c r="B536" t="s">
        <v>346</v>
      </c>
      <c r="C536" t="s">
        <v>71</v>
      </c>
      <c r="D536" t="s">
        <v>516</v>
      </c>
      <c r="E536">
        <f>VLOOKUP(A536,home!$A$2:$E$405,3,FALSE)</f>
        <v>1.359</v>
      </c>
      <c r="F536">
        <f>VLOOKUP(B536,home!$B$2:$E$405,3,FALSE)</f>
        <v>1.1773</v>
      </c>
      <c r="G536">
        <f>VLOOKUP(C536,away!$B$2:$E$405,4,FALSE)</f>
        <v>1.4717</v>
      </c>
      <c r="H536">
        <f>VLOOKUP(A536,away!$A$2:$E$405,3,FALSE)</f>
        <v>1.0342</v>
      </c>
      <c r="I536">
        <f>VLOOKUP(C536,away!$B$2:$E$405,3,FALSE)</f>
        <v>1.2087000000000001</v>
      </c>
      <c r="J536">
        <f>VLOOKUP(B536,home!$B$2:$E$405,4,FALSE)</f>
        <v>0.96689999999999998</v>
      </c>
      <c r="K536" s="3">
        <f t="shared" si="674"/>
        <v>2.3546474451899999</v>
      </c>
      <c r="L536" s="3">
        <f t="shared" si="675"/>
        <v>1.208661297426</v>
      </c>
      <c r="M536" s="5">
        <f t="shared" si="676"/>
        <v>2.8344883462319434E-2</v>
      </c>
      <c r="N536" s="5">
        <f t="shared" si="677"/>
        <v>6.6742207428758735E-2</v>
      </c>
      <c r="O536" s="5">
        <f t="shared" si="678"/>
        <v>3.4259363620955781E-2</v>
      </c>
      <c r="P536" s="5">
        <f t="shared" si="679"/>
        <v>8.0668723023918754E-2</v>
      </c>
      <c r="Q536" s="5">
        <f t="shared" si="680"/>
        <v>7.8577184104233908E-2</v>
      </c>
      <c r="R536" s="5">
        <f t="shared" si="681"/>
        <v>2.070398344154676E-2</v>
      </c>
      <c r="S536" s="5">
        <f t="shared" si="682"/>
        <v>5.7395216344428249E-2</v>
      </c>
      <c r="T536" s="5">
        <f t="shared" si="683"/>
        <v>9.4973201287505027E-2</v>
      </c>
      <c r="U536" s="5">
        <f t="shared" si="684"/>
        <v>4.8750581715894144E-2</v>
      </c>
      <c r="V536" s="5">
        <f t="shared" si="685"/>
        <v>1.8149459422785598E-2</v>
      </c>
      <c r="W536" s="5">
        <f t="shared" si="686"/>
        <v>6.1673855267086207E-2</v>
      </c>
      <c r="X536" s="5">
        <f t="shared" si="687"/>
        <v>7.4542801924379759E-2</v>
      </c>
      <c r="Y536" s="5">
        <f t="shared" si="688"/>
        <v>4.5048499843845097E-2</v>
      </c>
      <c r="Z536" s="5">
        <f t="shared" si="689"/>
        <v>8.3413678294487793E-3</v>
      </c>
      <c r="AA536" s="5">
        <f t="shared" si="690"/>
        <v>1.9640980449001626E-2</v>
      </c>
      <c r="AB536" s="5">
        <f t="shared" si="691"/>
        <v>2.312379221763421E-2</v>
      </c>
      <c r="AC536" s="5">
        <f t="shared" si="692"/>
        <v>3.228302466732775E-3</v>
      </c>
      <c r="AD536" s="5">
        <f t="shared" si="693"/>
        <v>3.6305046434915583E-2</v>
      </c>
      <c r="AE536" s="5">
        <f t="shared" si="694"/>
        <v>4.3880504527136245E-2</v>
      </c>
      <c r="AF536" s="5">
        <f t="shared" si="695"/>
        <v>2.6518333766737984E-2</v>
      </c>
      <c r="AG536" s="5">
        <f t="shared" si="696"/>
        <v>1.0683894565360416E-2</v>
      </c>
      <c r="AH536" s="5">
        <f t="shared" si="697"/>
        <v>2.5204721157622628E-3</v>
      </c>
      <c r="AI536" s="5">
        <f t="shared" si="698"/>
        <v>5.934823228052246E-3</v>
      </c>
      <c r="AJ536" s="5">
        <f t="shared" si="699"/>
        <v>6.9872081757937458E-3</v>
      </c>
      <c r="AK536" s="5">
        <f t="shared" si="700"/>
        <v>5.4841372933811406E-3</v>
      </c>
      <c r="AL536" s="5">
        <f t="shared" si="701"/>
        <v>3.6750623846804124E-4</v>
      </c>
      <c r="AM536" s="5">
        <f t="shared" si="702"/>
        <v>1.7097116967095663E-2</v>
      </c>
      <c r="AN536" s="5">
        <f t="shared" si="703"/>
        <v>2.0664623575693923E-2</v>
      </c>
      <c r="AO536" s="5">
        <f t="shared" si="704"/>
        <v>1.2488265370909064E-2</v>
      </c>
      <c r="AP536" s="5">
        <f t="shared" si="705"/>
        <v>5.0313610086010476E-3</v>
      </c>
      <c r="AQ536" s="5">
        <f t="shared" si="706"/>
        <v>1.5203028311185811E-3</v>
      </c>
      <c r="AR536" s="5">
        <f t="shared" si="707"/>
        <v>6.0927941951265465E-4</v>
      </c>
      <c r="AS536" s="5">
        <f t="shared" si="708"/>
        <v>1.4346382285623186E-3</v>
      </c>
      <c r="AT536" s="5">
        <f t="shared" si="709"/>
        <v>1.6890336198280855E-3</v>
      </c>
      <c r="AU536" s="5">
        <f t="shared" si="710"/>
        <v>1.3256928992560729E-3</v>
      </c>
      <c r="AV536" s="5">
        <f t="shared" si="711"/>
        <v>7.8038484958495888E-4</v>
      </c>
      <c r="AW536" s="5">
        <f t="shared" si="712"/>
        <v>2.9053116215598103E-5</v>
      </c>
      <c r="AX536" s="5">
        <f t="shared" si="713"/>
        <v>6.7096137977810649E-3</v>
      </c>
      <c r="AY536" s="5">
        <f t="shared" si="714"/>
        <v>8.1096505180534538E-3</v>
      </c>
      <c r="AZ536" s="5">
        <f t="shared" si="715"/>
        <v>4.9009103584109611E-3</v>
      </c>
      <c r="BA536" s="5">
        <f t="shared" si="716"/>
        <v>1.9745135574551725E-3</v>
      </c>
      <c r="BB536" s="5">
        <f t="shared" si="717"/>
        <v>5.966295295347484E-4</v>
      </c>
      <c r="BC536" s="5">
        <f t="shared" si="718"/>
        <v>1.4422460425002665E-4</v>
      </c>
      <c r="BD536" s="5">
        <f t="shared" si="719"/>
        <v>1.2273540894718757E-4</v>
      </c>
      <c r="BE536" s="5">
        <f t="shared" si="720"/>
        <v>2.8899861711184502E-4</v>
      </c>
      <c r="BF536" s="5">
        <f t="shared" si="721"/>
        <v>3.4024492772292454E-4</v>
      </c>
      <c r="BG536" s="5">
        <f t="shared" si="722"/>
        <v>2.6705228326721344E-4</v>
      </c>
      <c r="BH536" s="5">
        <f t="shared" si="723"/>
        <v>1.5720349413182502E-4</v>
      </c>
      <c r="BI536" s="5">
        <f t="shared" si="724"/>
        <v>7.4031761166488613E-5</v>
      </c>
      <c r="BJ536" s="8">
        <f t="shared" si="725"/>
        <v>0.61818274126886263</v>
      </c>
      <c r="BK536" s="8">
        <f t="shared" si="726"/>
        <v>0.1962637414767063</v>
      </c>
      <c r="BL536" s="8">
        <f t="shared" si="727"/>
        <v>0.17449463776711349</v>
      </c>
      <c r="BM536" s="8">
        <f t="shared" si="728"/>
        <v>0.67990554585855989</v>
      </c>
      <c r="BN536" s="8">
        <f t="shared" si="729"/>
        <v>0.30929634508173337</v>
      </c>
    </row>
    <row r="537" spans="1:66" s="10" customFormat="1" x14ac:dyDescent="0.25">
      <c r="A537" t="s">
        <v>70</v>
      </c>
      <c r="B537" t="s">
        <v>227</v>
      </c>
      <c r="C537" t="s">
        <v>73</v>
      </c>
      <c r="D537" t="s">
        <v>516</v>
      </c>
      <c r="E537">
        <f>VLOOKUP(A537,home!$A$2:$E$405,3,FALSE)</f>
        <v>1.359</v>
      </c>
      <c r="F537">
        <f>VLOOKUP(B537,home!$B$2:$E$405,3,FALSE)</f>
        <v>2.0234999999999999</v>
      </c>
      <c r="G537">
        <f>VLOOKUP(C537,away!$B$2:$E$405,4,FALSE)</f>
        <v>1.1773</v>
      </c>
      <c r="H537">
        <f>VLOOKUP(A537,away!$A$2:$E$405,3,FALSE)</f>
        <v>1.0342</v>
      </c>
      <c r="I537">
        <f>VLOOKUP(C537,away!$B$2:$E$405,3,FALSE)</f>
        <v>0.77349999999999997</v>
      </c>
      <c r="J537">
        <f>VLOOKUP(B537,home!$B$2:$E$405,4,FALSE)</f>
        <v>0.2417</v>
      </c>
      <c r="K537" s="3">
        <f t="shared" si="674"/>
        <v>3.2375002414499994</v>
      </c>
      <c r="L537" s="3">
        <f t="shared" si="675"/>
        <v>0.19334880929000001</v>
      </c>
      <c r="M537" s="5">
        <f t="shared" si="676"/>
        <v>3.2359454287239214E-2</v>
      </c>
      <c r="N537" s="5">
        <f t="shared" si="677"/>
        <v>0.10476374106812716</v>
      </c>
      <c r="O537" s="5">
        <f t="shared" si="678"/>
        <v>6.2566619557118874E-3</v>
      </c>
      <c r="P537" s="5">
        <f t="shared" si="679"/>
        <v>2.0255944592288262E-2</v>
      </c>
      <c r="Q537" s="5">
        <f t="shared" si="680"/>
        <v>0.1695863185016335</v>
      </c>
      <c r="R537" s="5">
        <f t="shared" si="681"/>
        <v>6.0485906963346817E-4</v>
      </c>
      <c r="S537" s="5">
        <f t="shared" si="682"/>
        <v>3.1698872892276589E-3</v>
      </c>
      <c r="T537" s="5">
        <f t="shared" si="683"/>
        <v>3.2789312754165537E-2</v>
      </c>
      <c r="U537" s="5">
        <f t="shared" si="684"/>
        <v>1.9582313839815748E-3</v>
      </c>
      <c r="V537" s="5">
        <f t="shared" si="685"/>
        <v>2.2047158399191477E-4</v>
      </c>
      <c r="W537" s="5">
        <f t="shared" si="686"/>
        <v>0.18301191569855163</v>
      </c>
      <c r="X537" s="5">
        <f t="shared" si="687"/>
        <v>3.5385135986196817E-2</v>
      </c>
      <c r="Y537" s="5">
        <f t="shared" si="688"/>
        <v>3.4208369547479426E-3</v>
      </c>
      <c r="Z537" s="5">
        <f t="shared" si="689"/>
        <v>3.8982926967296088E-5</v>
      </c>
      <c r="AA537" s="5">
        <f t="shared" si="690"/>
        <v>1.2620723546904878E-4</v>
      </c>
      <c r="AB537" s="5">
        <f t="shared" si="691"/>
        <v>2.0429797765189123E-4</v>
      </c>
      <c r="AC537" s="5">
        <f t="shared" si="692"/>
        <v>8.6254934760969991E-6</v>
      </c>
      <c r="AD537" s="5">
        <f t="shared" si="693"/>
        <v>0.14812528031557196</v>
      </c>
      <c r="AE537" s="5">
        <f t="shared" si="694"/>
        <v>2.8639846574763317E-2</v>
      </c>
      <c r="AF537" s="5">
        <f t="shared" si="695"/>
        <v>2.7687401167393864E-3</v>
      </c>
      <c r="AG537" s="5">
        <f t="shared" si="696"/>
        <v>1.7844420160167198E-4</v>
      </c>
      <c r="AH537" s="5">
        <f t="shared" si="697"/>
        <v>1.8843256279414327E-6</v>
      </c>
      <c r="AI537" s="5">
        <f t="shared" si="698"/>
        <v>6.1005046754308098E-6</v>
      </c>
      <c r="AJ537" s="5">
        <f t="shared" si="699"/>
        <v>9.8751926798370508E-6</v>
      </c>
      <c r="AK537" s="5">
        <f t="shared" si="700"/>
        <v>1.0656979561779238E-5</v>
      </c>
      <c r="AL537" s="5">
        <f t="shared" si="701"/>
        <v>2.1597090776881684E-7</v>
      </c>
      <c r="AM537" s="5">
        <f t="shared" si="702"/>
        <v>9.5911126157302601E-2</v>
      </c>
      <c r="AN537" s="5">
        <f t="shared" si="703"/>
        <v>1.8544302040177433E-2</v>
      </c>
      <c r="AO537" s="5">
        <f t="shared" si="704"/>
        <v>1.7927593592912123E-3</v>
      </c>
      <c r="AP537" s="5">
        <f t="shared" si="705"/>
        <v>1.1554262915415306E-4</v>
      </c>
      <c r="AQ537" s="5">
        <f t="shared" si="706"/>
        <v>5.585007442297885E-6</v>
      </c>
      <c r="AR537" s="5">
        <f t="shared" si="707"/>
        <v>7.2866423295421492E-8</v>
      </c>
      <c r="AS537" s="5">
        <f t="shared" si="708"/>
        <v>2.3590506301252493E-7</v>
      </c>
      <c r="AT537" s="5">
        <f t="shared" si="709"/>
        <v>3.8187134923116354E-7</v>
      </c>
      <c r="AU537" s="5">
        <f t="shared" si="710"/>
        <v>4.1210286177957624E-7</v>
      </c>
      <c r="AV537" s="5">
        <f t="shared" si="711"/>
        <v>3.3354577862840348E-7</v>
      </c>
      <c r="AW537" s="5">
        <f t="shared" si="712"/>
        <v>3.755295045803052E-9</v>
      </c>
      <c r="AX537" s="5">
        <f t="shared" si="713"/>
        <v>5.1752049015334742E-2</v>
      </c>
      <c r="AY537" s="5">
        <f t="shared" si="714"/>
        <v>1.0006197055432689E-2</v>
      </c>
      <c r="AZ537" s="5">
        <f t="shared" si="715"/>
        <v>9.6734314309450745E-4</v>
      </c>
      <c r="BA537" s="5">
        <f t="shared" si="716"/>
        <v>6.2344881630723041E-5</v>
      </c>
      <c r="BB537" s="5">
        <f t="shared" si="717"/>
        <v>3.0135771571565735E-6</v>
      </c>
      <c r="BC537" s="5">
        <f t="shared" si="718"/>
        <v>1.1653431100795331E-7</v>
      </c>
      <c r="BD537" s="5">
        <f t="shared" si="719"/>
        <v>2.3481060302318107E-9</v>
      </c>
      <c r="BE537" s="5">
        <f t="shared" si="720"/>
        <v>7.6019938398256864E-9</v>
      </c>
      <c r="BF537" s="5">
        <f t="shared" si="721"/>
        <v>1.2305728445968538E-8</v>
      </c>
      <c r="BG537" s="5">
        <f t="shared" si="722"/>
        <v>1.3279932938347086E-8</v>
      </c>
      <c r="BH537" s="5">
        <f t="shared" si="723"/>
        <v>1.0748446523584623E-8</v>
      </c>
      <c r="BI537" s="5">
        <f t="shared" si="724"/>
        <v>6.9596196430635242E-9</v>
      </c>
      <c r="BJ537" s="8">
        <f t="shared" si="725"/>
        <v>0.88782995157242717</v>
      </c>
      <c r="BK537" s="8">
        <f t="shared" si="726"/>
        <v>6.6020796272563603E-2</v>
      </c>
      <c r="BL537" s="8">
        <f t="shared" si="727"/>
        <v>9.1802641602962264E-3</v>
      </c>
      <c r="BM537" s="8">
        <f t="shared" si="728"/>
        <v>0.61923682215748344</v>
      </c>
      <c r="BN537" s="8">
        <f t="shared" si="729"/>
        <v>0.33382697947463352</v>
      </c>
    </row>
    <row r="538" spans="1:66" x14ac:dyDescent="0.25">
      <c r="A538" t="s">
        <v>70</v>
      </c>
      <c r="B538" t="s">
        <v>74</v>
      </c>
      <c r="C538" t="s">
        <v>91</v>
      </c>
      <c r="D538" t="s">
        <v>516</v>
      </c>
      <c r="E538">
        <f>VLOOKUP(A538,home!$A$2:$E$405,3,FALSE)</f>
        <v>1.359</v>
      </c>
      <c r="F538">
        <f>VLOOKUP(B538,home!$B$2:$E$405,3,FALSE)</f>
        <v>0.91979999999999995</v>
      </c>
      <c r="G538">
        <f>VLOOKUP(C538,away!$B$2:$E$405,4,FALSE)</f>
        <v>0.85850000000000004</v>
      </c>
      <c r="H538">
        <f>VLOOKUP(A538,away!$A$2:$E$405,3,FALSE)</f>
        <v>1.0342</v>
      </c>
      <c r="I538">
        <f>VLOOKUP(C538,away!$B$2:$E$405,3,FALSE)</f>
        <v>1.6115999999999999</v>
      </c>
      <c r="J538">
        <f>VLOOKUP(B538,home!$B$2:$E$405,4,FALSE)</f>
        <v>0.96689999999999998</v>
      </c>
      <c r="K538" s="3">
        <f t="shared" si="674"/>
        <v>1.0731320396999999</v>
      </c>
      <c r="L538" s="3">
        <f t="shared" si="675"/>
        <v>1.611548396568</v>
      </c>
      <c r="M538" s="5">
        <f t="shared" si="676"/>
        <v>6.8242998499451743E-2</v>
      </c>
      <c r="N538" s="5">
        <f t="shared" si="677"/>
        <v>7.3233748174960672E-2</v>
      </c>
      <c r="O538" s="5">
        <f t="shared" si="678"/>
        <v>0.10997689480878386</v>
      </c>
      <c r="P538" s="5">
        <f t="shared" si="679"/>
        <v>0.11801972944602257</v>
      </c>
      <c r="Q538" s="5">
        <f t="shared" si="680"/>
        <v>3.9294740776935844E-2</v>
      </c>
      <c r="R538" s="5">
        <f t="shared" si="681"/>
        <v>8.8616544244311632E-2</v>
      </c>
      <c r="S538" s="5">
        <f t="shared" si="682"/>
        <v>5.1025954474378313E-2</v>
      </c>
      <c r="T538" s="5">
        <f t="shared" si="683"/>
        <v>6.3325376492626151E-2</v>
      </c>
      <c r="U538" s="5">
        <f t="shared" si="684"/>
        <v>9.5097252876063437E-2</v>
      </c>
      <c r="V538" s="5">
        <f t="shared" si="685"/>
        <v>9.80494454328458E-3</v>
      </c>
      <c r="W538" s="5">
        <f t="shared" si="686"/>
        <v>1.4056148439811974E-2</v>
      </c>
      <c r="X538" s="5">
        <f t="shared" si="687"/>
        <v>2.2652163480100778E-2</v>
      </c>
      <c r="Y538" s="5">
        <f t="shared" si="688"/>
        <v>1.8252528867576313E-2</v>
      </c>
      <c r="Z538" s="5">
        <f t="shared" si="689"/>
        <v>4.7603283262105882E-2</v>
      </c>
      <c r="AA538" s="5">
        <f t="shared" si="690"/>
        <v>5.1084608463480549E-2</v>
      </c>
      <c r="AB538" s="5">
        <f t="shared" si="691"/>
        <v>2.7410265038845374E-2</v>
      </c>
      <c r="AC538" s="5">
        <f t="shared" si="692"/>
        <v>1.059794528079865E-3</v>
      </c>
      <c r="AD538" s="5">
        <f t="shared" si="693"/>
        <v>3.7710258113853481E-3</v>
      </c>
      <c r="AE538" s="5">
        <f t="shared" si="694"/>
        <v>6.077190599754599E-3</v>
      </c>
      <c r="AF538" s="5">
        <f t="shared" si="695"/>
        <v>4.8968433833363242E-3</v>
      </c>
      <c r="AG538" s="5">
        <f t="shared" si="696"/>
        <v>2.6305000342200908E-3</v>
      </c>
      <c r="AH538" s="5">
        <f t="shared" si="697"/>
        <v>1.9178748703104775E-2</v>
      </c>
      <c r="AI538" s="5">
        <f t="shared" si="698"/>
        <v>2.0581329714656555E-2</v>
      </c>
      <c r="AJ538" s="5">
        <f t="shared" si="699"/>
        <v>1.1043242168213801E-2</v>
      </c>
      <c r="AK538" s="5">
        <f t="shared" si="700"/>
        <v>3.9502856642921087E-3</v>
      </c>
      <c r="AL538" s="5">
        <f t="shared" si="701"/>
        <v>7.3312525078080048E-5</v>
      </c>
      <c r="AM538" s="5">
        <f t="shared" si="702"/>
        <v>8.0936172414666156E-4</v>
      </c>
      <c r="AN538" s="5">
        <f t="shared" si="703"/>
        <v>1.3043255887920642E-3</v>
      </c>
      <c r="AO538" s="5">
        <f t="shared" si="704"/>
        <v>1.050991905610232E-3</v>
      </c>
      <c r="AP538" s="5">
        <f t="shared" si="705"/>
        <v>5.6457477343070542E-4</v>
      </c>
      <c r="AQ538" s="5">
        <f t="shared" si="706"/>
        <v>2.2745989271624894E-4</v>
      </c>
      <c r="AR538" s="5">
        <f t="shared" si="707"/>
        <v>6.1814963441338203E-3</v>
      </c>
      <c r="AS538" s="5">
        <f t="shared" si="708"/>
        <v>6.6335617801784198E-3</v>
      </c>
      <c r="AT538" s="5">
        <f t="shared" si="709"/>
        <v>3.5593438418194145E-3</v>
      </c>
      <c r="AU538" s="5">
        <f t="shared" si="710"/>
        <v>1.2732153056551007E-3</v>
      </c>
      <c r="AV538" s="5">
        <f t="shared" si="711"/>
        <v>3.4158203448372924E-4</v>
      </c>
      <c r="AW538" s="5">
        <f t="shared" si="712"/>
        <v>3.5218608359382957E-6</v>
      </c>
      <c r="AX538" s="5">
        <f t="shared" si="713"/>
        <v>1.4475866631476919E-4</v>
      </c>
      <c r="AY538" s="5">
        <f t="shared" si="714"/>
        <v>2.3328559658888841E-4</v>
      </c>
      <c r="AZ538" s="5">
        <f t="shared" si="715"/>
        <v>1.8797551456261623E-4</v>
      </c>
      <c r="BA538" s="5">
        <f t="shared" si="716"/>
        <v>1.0097721302914297E-4</v>
      </c>
      <c r="BB538" s="5">
        <f t="shared" si="717"/>
        <v>4.0682416436755211E-5</v>
      </c>
      <c r="BC538" s="5">
        <f t="shared" si="718"/>
        <v>1.3112336595432898E-5</v>
      </c>
      <c r="BD538" s="5">
        <f t="shared" si="719"/>
        <v>1.6602967536299671E-3</v>
      </c>
      <c r="BE538" s="5">
        <f t="shared" si="720"/>
        <v>1.7817176417302151E-3</v>
      </c>
      <c r="BF538" s="5">
        <f t="shared" si="721"/>
        <v>9.5600914351970942E-4</v>
      </c>
      <c r="BG538" s="5">
        <f t="shared" si="722"/>
        <v>3.4197468071905197E-4</v>
      </c>
      <c r="BH538" s="5">
        <f t="shared" si="723"/>
        <v>9.1745996661448097E-5</v>
      </c>
      <c r="BI538" s="5">
        <f t="shared" si="724"/>
        <v>1.9691113706321846E-5</v>
      </c>
      <c r="BJ538" s="8">
        <f t="shared" si="725"/>
        <v>0.2528677716889316</v>
      </c>
      <c r="BK538" s="8">
        <f t="shared" si="726"/>
        <v>0.24846001961288403</v>
      </c>
      <c r="BL538" s="8">
        <f t="shared" si="727"/>
        <v>0.44977980631798942</v>
      </c>
      <c r="BM538" s="8">
        <f t="shared" si="728"/>
        <v>0.50109646119569162</v>
      </c>
      <c r="BN538" s="8">
        <f t="shared" si="729"/>
        <v>0.49738465595046633</v>
      </c>
    </row>
    <row r="539" spans="1:66" x14ac:dyDescent="0.25">
      <c r="A539" t="s">
        <v>70</v>
      </c>
      <c r="B539" t="s">
        <v>88</v>
      </c>
      <c r="C539" t="s">
        <v>76</v>
      </c>
      <c r="D539" t="s">
        <v>516</v>
      </c>
      <c r="E539">
        <f>VLOOKUP(A539,home!$A$2:$E$405,3,FALSE)</f>
        <v>1.359</v>
      </c>
      <c r="F539">
        <f>VLOOKUP(B539,home!$B$2:$E$405,3,FALSE)</f>
        <v>0.73580000000000001</v>
      </c>
      <c r="G539">
        <f>VLOOKUP(C539,away!$B$2:$E$405,4,FALSE)</f>
        <v>0.73580000000000001</v>
      </c>
      <c r="H539">
        <f>VLOOKUP(A539,away!$A$2:$E$405,3,FALSE)</f>
        <v>1.0342</v>
      </c>
      <c r="I539">
        <f>VLOOKUP(C539,away!$B$2:$E$405,3,FALSE)</f>
        <v>1.2087000000000001</v>
      </c>
      <c r="J539">
        <f>VLOOKUP(B539,home!$B$2:$E$405,4,FALSE)</f>
        <v>1.2891999999999999</v>
      </c>
      <c r="K539" s="3">
        <f t="shared" si="674"/>
        <v>0.73576482875999993</v>
      </c>
      <c r="L539" s="3">
        <f t="shared" si="675"/>
        <v>1.611548396568</v>
      </c>
      <c r="M539" s="5">
        <f t="shared" si="676"/>
        <v>9.5625742197028962E-2</v>
      </c>
      <c r="N539" s="5">
        <f t="shared" si="677"/>
        <v>7.0358057832644927E-2</v>
      </c>
      <c r="O539" s="5">
        <f t="shared" si="678"/>
        <v>0.15410551150824695</v>
      </c>
      <c r="P539" s="5">
        <f t="shared" si="679"/>
        <v>0.11338541528583752</v>
      </c>
      <c r="Q539" s="5">
        <f t="shared" si="680"/>
        <v>2.5883492186561077E-2</v>
      </c>
      <c r="R539" s="5">
        <f t="shared" si="681"/>
        <v>0.12417424498670344</v>
      </c>
      <c r="S539" s="5">
        <f t="shared" si="682"/>
        <v>3.3610856512497934E-2</v>
      </c>
      <c r="T539" s="5">
        <f t="shared" si="683"/>
        <v>4.1712500330832861E-2</v>
      </c>
      <c r="U539" s="5">
        <f t="shared" si="684"/>
        <v>9.1363042099044153E-2</v>
      </c>
      <c r="V539" s="5">
        <f t="shared" si="685"/>
        <v>4.4281206622399779E-3</v>
      </c>
      <c r="W539" s="5">
        <f t="shared" si="686"/>
        <v>6.3480543987853031E-3</v>
      </c>
      <c r="X539" s="5">
        <f t="shared" si="687"/>
        <v>1.0230196887688893E-2</v>
      </c>
      <c r="Y539" s="5">
        <f t="shared" si="688"/>
        <v>8.2432286954649912E-3</v>
      </c>
      <c r="Z539" s="5">
        <f t="shared" si="689"/>
        <v>6.6704268467787986E-2</v>
      </c>
      <c r="AA539" s="5">
        <f t="shared" si="690"/>
        <v>4.9078654666763089E-2</v>
      </c>
      <c r="AB539" s="5">
        <f t="shared" si="691"/>
        <v>1.8055173973331055E-2</v>
      </c>
      <c r="AC539" s="5">
        <f t="shared" si="692"/>
        <v>3.2815712634507891E-4</v>
      </c>
      <c r="AD539" s="5">
        <f t="shared" si="693"/>
        <v>1.167668789420358E-3</v>
      </c>
      <c r="AE539" s="5">
        <f t="shared" si="694"/>
        <v>1.8817547653128756E-3</v>
      </c>
      <c r="AF539" s="5">
        <f t="shared" si="695"/>
        <v>1.516269437387079E-3</v>
      </c>
      <c r="AG539" s="5">
        <f t="shared" si="696"/>
        <v>8.1451386019540362E-4</v>
      </c>
      <c r="AH539" s="5">
        <f t="shared" si="697"/>
        <v>2.6874289223376299E-2</v>
      </c>
      <c r="AI539" s="5">
        <f t="shared" si="698"/>
        <v>1.9773156808484176E-2</v>
      </c>
      <c r="AJ539" s="5">
        <f t="shared" si="699"/>
        <v>7.2741966666194924E-3</v>
      </c>
      <c r="AK539" s="5">
        <f t="shared" si="700"/>
        <v>1.7840326882606178E-3</v>
      </c>
      <c r="AL539" s="5">
        <f t="shared" si="701"/>
        <v>1.5564106984071018E-5</v>
      </c>
      <c r="AM539" s="5">
        <f t="shared" si="702"/>
        <v>1.7182592537925328E-4</v>
      </c>
      <c r="AN539" s="5">
        <f t="shared" si="703"/>
        <v>2.7690579453374845E-4</v>
      </c>
      <c r="AO539" s="5">
        <f t="shared" si="704"/>
        <v>2.2312354459062521E-4</v>
      </c>
      <c r="AP539" s="5">
        <f t="shared" si="705"/>
        <v>1.1985813017386357E-4</v>
      </c>
      <c r="AQ539" s="5">
        <f t="shared" si="706"/>
        <v>4.8289294374332146E-5</v>
      </c>
      <c r="AR539" s="5">
        <f t="shared" si="707"/>
        <v>8.6618435413673509E-3</v>
      </c>
      <c r="AS539" s="5">
        <f t="shared" si="708"/>
        <v>6.3730798299600601E-3</v>
      </c>
      <c r="AT539" s="5">
        <f t="shared" si="709"/>
        <v>2.3445439948821863E-3</v>
      </c>
      <c r="AU539" s="5">
        <f t="shared" si="710"/>
        <v>5.7501100363825935E-4</v>
      </c>
      <c r="AV539" s="5">
        <f t="shared" si="711"/>
        <v>1.0576821815675489E-4</v>
      </c>
      <c r="AW539" s="5">
        <f t="shared" si="712"/>
        <v>5.1263007608755125E-7</v>
      </c>
      <c r="AX539" s="5">
        <f t="shared" si="713"/>
        <v>2.1070578760532463E-5</v>
      </c>
      <c r="AY539" s="5">
        <f t="shared" si="714"/>
        <v>3.3956257416295844E-5</v>
      </c>
      <c r="AZ539" s="5">
        <f t="shared" si="715"/>
        <v>2.736107609634092E-5</v>
      </c>
      <c r="BA539" s="5">
        <f t="shared" si="716"/>
        <v>1.4697899437144413E-5</v>
      </c>
      <c r="BB539" s="5">
        <f t="shared" si="717"/>
        <v>5.9215940677119515E-6</v>
      </c>
      <c r="BC539" s="5">
        <f t="shared" si="718"/>
        <v>1.9085870849895547E-6</v>
      </c>
      <c r="BD539" s="5">
        <f t="shared" si="719"/>
        <v>2.326496678402238E-3</v>
      </c>
      <c r="BE539" s="5">
        <f t="shared" si="720"/>
        <v>1.7117544301953312E-3</v>
      </c>
      <c r="BF539" s="5">
        <f t="shared" si="721"/>
        <v>6.2972435260591952E-4</v>
      </c>
      <c r="BG539" s="5">
        <f t="shared" si="722"/>
        <v>1.5444301015369875E-4</v>
      </c>
      <c r="BH539" s="5">
        <f t="shared" si="723"/>
        <v>2.8408433729728765E-5</v>
      </c>
      <c r="BI539" s="5">
        <f t="shared" si="724"/>
        <v>4.1803852756987394E-6</v>
      </c>
      <c r="BJ539" s="8">
        <f t="shared" si="725"/>
        <v>0.16910065586620857</v>
      </c>
      <c r="BK539" s="8">
        <f t="shared" si="726"/>
        <v>0.2474278121483498</v>
      </c>
      <c r="BL539" s="8">
        <f t="shared" si="727"/>
        <v>0.5153975564991965</v>
      </c>
      <c r="BM539" s="8">
        <f t="shared" si="728"/>
        <v>0.41506438535718004</v>
      </c>
      <c r="BN539" s="8">
        <f t="shared" si="729"/>
        <v>0.58353246399702285</v>
      </c>
    </row>
    <row r="540" spans="1:66" x14ac:dyDescent="0.25">
      <c r="A540" t="s">
        <v>70</v>
      </c>
      <c r="B540" t="s">
        <v>61</v>
      </c>
      <c r="C540" t="s">
        <v>100</v>
      </c>
      <c r="D540" t="s">
        <v>516</v>
      </c>
      <c r="E540">
        <f>VLOOKUP(A540,home!$A$2:$E$405,3,FALSE)</f>
        <v>1.359</v>
      </c>
      <c r="F540">
        <f>VLOOKUP(B540,home!$B$2:$E$405,3,FALSE)</f>
        <v>1.3245</v>
      </c>
      <c r="G540">
        <f>VLOOKUP(C540,away!$B$2:$E$405,4,FALSE)</f>
        <v>1.766</v>
      </c>
      <c r="H540">
        <f>VLOOKUP(A540,away!$A$2:$E$405,3,FALSE)</f>
        <v>1.0342</v>
      </c>
      <c r="I540">
        <f>VLOOKUP(C540,away!$B$2:$E$405,3,FALSE)</f>
        <v>0.77349999999999997</v>
      </c>
      <c r="J540">
        <f>VLOOKUP(B540,home!$B$2:$E$405,4,FALSE)</f>
        <v>1.3536999999999999</v>
      </c>
      <c r="K540" s="3">
        <f t="shared" si="674"/>
        <v>3.178792053</v>
      </c>
      <c r="L540" s="3">
        <f t="shared" si="675"/>
        <v>1.0828973236899999</v>
      </c>
      <c r="M540" s="5">
        <f t="shared" si="676"/>
        <v>1.4098464662799865E-2</v>
      </c>
      <c r="N540" s="5">
        <f t="shared" si="677"/>
        <v>4.4816087429609526E-2</v>
      </c>
      <c r="O540" s="5">
        <f t="shared" si="678"/>
        <v>1.5267189651484011E-2</v>
      </c>
      <c r="P540" s="5">
        <f t="shared" si="679"/>
        <v>4.8531221135781205E-2</v>
      </c>
      <c r="Q540" s="5">
        <f t="shared" si="680"/>
        <v>7.1230511283898013E-2</v>
      </c>
      <c r="R540" s="5">
        <f t="shared" si="681"/>
        <v>8.2663994069298481E-3</v>
      </c>
      <c r="S540" s="5">
        <f t="shared" si="682"/>
        <v>4.1764821228100206E-2</v>
      </c>
      <c r="T540" s="5">
        <f t="shared" si="683"/>
        <v>7.7135330034403496E-2</v>
      </c>
      <c r="U540" s="5">
        <f t="shared" si="684"/>
        <v>2.627716474167251E-2</v>
      </c>
      <c r="V540" s="5">
        <f t="shared" si="685"/>
        <v>1.5974141102876122E-2</v>
      </c>
      <c r="W540" s="5">
        <f t="shared" si="686"/>
        <v>7.5475661066793931E-2</v>
      </c>
      <c r="X540" s="5">
        <f t="shared" si="687"/>
        <v>8.1732391372964674E-2</v>
      </c>
      <c r="Y540" s="5">
        <f t="shared" si="688"/>
        <v>4.4253893938283537E-2</v>
      </c>
      <c r="Z540" s="5">
        <f t="shared" si="689"/>
        <v>2.9838872647723123E-3</v>
      </c>
      <c r="AA540" s="5">
        <f t="shared" si="690"/>
        <v>9.4851571243061324E-3</v>
      </c>
      <c r="AB540" s="5">
        <f t="shared" si="691"/>
        <v>1.5075671044100337E-2</v>
      </c>
      <c r="AC540" s="5">
        <f t="shared" si="692"/>
        <v>3.4367420179243395E-3</v>
      </c>
      <c r="AD540" s="5">
        <f t="shared" si="693"/>
        <v>5.998035789851152E-2</v>
      </c>
      <c r="AE540" s="5">
        <f t="shared" si="694"/>
        <v>6.495256904226647E-2</v>
      </c>
      <c r="AF540" s="5">
        <f t="shared" si="695"/>
        <v>3.5168481591330146E-2</v>
      </c>
      <c r="AG540" s="5">
        <f t="shared" si="696"/>
        <v>1.2694618197830819E-2</v>
      </c>
      <c r="AH540" s="5">
        <f t="shared" si="697"/>
        <v>8.0781088330365261E-4</v>
      </c>
      <c r="AI540" s="5">
        <f t="shared" si="698"/>
        <v>2.5678628161725607E-3</v>
      </c>
      <c r="AJ540" s="5">
        <f t="shared" si="699"/>
        <v>4.0813509566217697E-3</v>
      </c>
      <c r="AK540" s="5">
        <f t="shared" si="700"/>
        <v>4.3245886621377421E-3</v>
      </c>
      <c r="AL540" s="5">
        <f t="shared" si="701"/>
        <v>4.7321262519771075E-4</v>
      </c>
      <c r="AM540" s="5">
        <f t="shared" si="702"/>
        <v>3.8133017004776816E-2</v>
      </c>
      <c r="AN540" s="5">
        <f t="shared" si="703"/>
        <v>4.1294142058698066E-2</v>
      </c>
      <c r="AO540" s="5">
        <f t="shared" si="704"/>
        <v>2.2358657959719402E-2</v>
      </c>
      <c r="AP540" s="5">
        <f t="shared" si="705"/>
        <v>8.0707102886267527E-3</v>
      </c>
      <c r="AQ540" s="5">
        <f t="shared" si="706"/>
        <v>2.1849376429578134E-3</v>
      </c>
      <c r="AR540" s="5">
        <f t="shared" si="707"/>
        <v>1.7495524871543613E-4</v>
      </c>
      <c r="AS540" s="5">
        <f t="shared" si="708"/>
        <v>5.561463542472667E-4</v>
      </c>
      <c r="AT540" s="5">
        <f t="shared" si="709"/>
        <v>8.8393680559306739E-4</v>
      </c>
      <c r="AU540" s="5">
        <f t="shared" si="710"/>
        <v>9.3661709765781613E-4</v>
      </c>
      <c r="AV540" s="5">
        <f t="shared" si="711"/>
        <v>7.4432774668464774E-4</v>
      </c>
      <c r="AW540" s="5">
        <f t="shared" si="712"/>
        <v>4.5248399396264546E-5</v>
      </c>
      <c r="AX540" s="5">
        <f t="shared" si="713"/>
        <v>2.0202821901949747E-2</v>
      </c>
      <c r="AY540" s="5">
        <f t="shared" si="714"/>
        <v>2.1877581768607091E-2</v>
      </c>
      <c r="AZ540" s="5">
        <f t="shared" si="715"/>
        <v>1.1845587373016877E-2</v>
      </c>
      <c r="BA540" s="5">
        <f t="shared" si="716"/>
        <v>4.2758516212586788E-3</v>
      </c>
      <c r="BB540" s="5">
        <f t="shared" si="717"/>
        <v>1.1575770692891423E-3</v>
      </c>
      <c r="BC540" s="5">
        <f t="shared" si="718"/>
        <v>2.5070742205962523E-4</v>
      </c>
      <c r="BD540" s="5">
        <f t="shared" si="719"/>
        <v>3.1576428433243998E-5</v>
      </c>
      <c r="BE540" s="5">
        <f t="shared" si="720"/>
        <v>1.0037489976571923E-4</v>
      </c>
      <c r="BF540" s="5">
        <f t="shared" si="721"/>
        <v>1.5953546684796999E-4</v>
      </c>
      <c r="BG540" s="5">
        <f t="shared" si="722"/>
        <v>1.6904335806265731E-4</v>
      </c>
      <c r="BH540" s="5">
        <f t="shared" si="723"/>
        <v>1.3433842080550214E-4</v>
      </c>
      <c r="BI540" s="5">
        <f t="shared" si="724"/>
        <v>8.540678089381996E-5</v>
      </c>
      <c r="BJ540" s="8">
        <f t="shared" si="725"/>
        <v>0.73909149396685192</v>
      </c>
      <c r="BK540" s="8">
        <f t="shared" si="726"/>
        <v>0.14615618454128654</v>
      </c>
      <c r="BL540" s="8">
        <f t="shared" si="727"/>
        <v>9.012945389443569E-2</v>
      </c>
      <c r="BM540" s="8">
        <f t="shared" si="728"/>
        <v>0.75431881272763313</v>
      </c>
      <c r="BN540" s="8">
        <f t="shared" si="729"/>
        <v>0.20220987357050246</v>
      </c>
    </row>
    <row r="541" spans="1:66" x14ac:dyDescent="0.25">
      <c r="A541" t="s">
        <v>89</v>
      </c>
      <c r="B541" t="s">
        <v>87</v>
      </c>
      <c r="C541" t="s">
        <v>367</v>
      </c>
      <c r="D541" t="s">
        <v>516</v>
      </c>
      <c r="E541">
        <f>VLOOKUP(A541,home!$A$2:$E$405,3,FALSE)</f>
        <v>1.3980999999999999</v>
      </c>
      <c r="F541">
        <f>VLOOKUP(B541,home!$B$2:$E$405,3,FALSE)</f>
        <v>0.89410000000000001</v>
      </c>
      <c r="G541">
        <f>VLOOKUP(C541,away!$B$2:$E$405,4,FALSE)</f>
        <v>1.2875000000000001</v>
      </c>
      <c r="H541">
        <f>VLOOKUP(A541,away!$A$2:$E$405,3,FALSE)</f>
        <v>1.1943999999999999</v>
      </c>
      <c r="I541">
        <f>VLOOKUP(C541,away!$B$2:$E$405,3,FALSE)</f>
        <v>1.0046999999999999</v>
      </c>
      <c r="J541">
        <f>VLOOKUP(B541,home!$B$2:$E$405,4,FALSE)</f>
        <v>0.83720000000000006</v>
      </c>
      <c r="K541" s="3">
        <f t="shared" si="674"/>
        <v>1.6094280578750002</v>
      </c>
      <c r="L541" s="3">
        <f t="shared" si="675"/>
        <v>1.004651452896</v>
      </c>
      <c r="M541" s="5">
        <f t="shared" si="676"/>
        <v>7.3235169864448835E-2</v>
      </c>
      <c r="N541" s="5">
        <f t="shared" si="677"/>
        <v>0.11786673720308564</v>
      </c>
      <c r="O541" s="5">
        <f t="shared" si="678"/>
        <v>7.3575819807403881E-2</v>
      </c>
      <c r="P541" s="5">
        <f t="shared" si="679"/>
        <v>0.11841498877919099</v>
      </c>
      <c r="Q541" s="5">
        <f t="shared" si="680"/>
        <v>9.4849016972412603E-2</v>
      </c>
      <c r="R541" s="5">
        <f t="shared" si="681"/>
        <v>3.6959027133761299E-2</v>
      </c>
      <c r="S541" s="5">
        <f t="shared" si="682"/>
        <v>4.7866720298217001E-2</v>
      </c>
      <c r="T541" s="5">
        <f t="shared" si="683"/>
        <v>9.5290202707091667E-2</v>
      </c>
      <c r="U541" s="5">
        <f t="shared" si="684"/>
        <v>5.9482895260838879E-2</v>
      </c>
      <c r="V541" s="5">
        <f t="shared" si="685"/>
        <v>8.5995979459067909E-3</v>
      </c>
      <c r="W541" s="5">
        <f t="shared" si="686"/>
        <v>5.0884223059087651E-2</v>
      </c>
      <c r="X541" s="5">
        <f t="shared" si="687"/>
        <v>5.1120908625796553E-2</v>
      </c>
      <c r="Y541" s="5">
        <f t="shared" si="688"/>
        <v>2.567934756213508E-2</v>
      </c>
      <c r="Z541" s="5">
        <f t="shared" si="689"/>
        <v>1.2376980102518661E-2</v>
      </c>
      <c r="AA541" s="5">
        <f t="shared" si="690"/>
        <v>1.9919859048754131E-2</v>
      </c>
      <c r="AB541" s="5">
        <f t="shared" si="691"/>
        <v>1.6029790030990056E-2</v>
      </c>
      <c r="AC541" s="5">
        <f t="shared" si="692"/>
        <v>8.6905077177649071E-4</v>
      </c>
      <c r="AD541" s="5">
        <f t="shared" si="693"/>
        <v>2.0473624073616439E-2</v>
      </c>
      <c r="AE541" s="5">
        <f t="shared" si="694"/>
        <v>2.0568856171605275E-2</v>
      </c>
      <c r="AF541" s="5">
        <f t="shared" si="695"/>
        <v>1.0332265618606049E-2</v>
      </c>
      <c r="AG541" s="5">
        <f t="shared" si="696"/>
        <v>3.4601085551466521E-3</v>
      </c>
      <c r="AH541" s="5">
        <f t="shared" si="697"/>
        <v>3.1086377606150636E-3</v>
      </c>
      <c r="AI541" s="5">
        <f t="shared" si="698"/>
        <v>5.0031288337035913E-3</v>
      </c>
      <c r="AJ541" s="5">
        <f t="shared" si="699"/>
        <v>4.0260879610629942E-3</v>
      </c>
      <c r="AK541" s="5">
        <f t="shared" si="700"/>
        <v>2.1598996426691781E-3</v>
      </c>
      <c r="AL541" s="5">
        <f t="shared" si="701"/>
        <v>5.6207222611176731E-5</v>
      </c>
      <c r="AM541" s="5">
        <f t="shared" si="702"/>
        <v>6.5901650060926709E-3</v>
      </c>
      <c r="AN541" s="5">
        <f t="shared" si="703"/>
        <v>6.6208188481953773E-3</v>
      </c>
      <c r="AO541" s="5">
        <f t="shared" si="704"/>
        <v>3.3258076376003537E-3</v>
      </c>
      <c r="AP541" s="5">
        <f t="shared" si="705"/>
        <v>1.1137591583892698E-3</v>
      </c>
      <c r="AQ541" s="5">
        <f t="shared" si="706"/>
        <v>2.7973493916300151E-4</v>
      </c>
      <c r="AR541" s="5">
        <f t="shared" si="707"/>
        <v>6.2461948854585837E-4</v>
      </c>
      <c r="AS541" s="5">
        <f t="shared" si="708"/>
        <v>1.0052801303612367E-3</v>
      </c>
      <c r="AT541" s="5">
        <f t="shared" si="709"/>
        <v>8.0896302391380637E-4</v>
      </c>
      <c r="AU541" s="5">
        <f t="shared" si="710"/>
        <v>4.3398926282342824E-4</v>
      </c>
      <c r="AV541" s="5">
        <f t="shared" si="711"/>
        <v>1.7461862410112834E-4</v>
      </c>
      <c r="AW541" s="5">
        <f t="shared" si="712"/>
        <v>2.5245071790003427E-6</v>
      </c>
      <c r="AX541" s="5">
        <f t="shared" si="713"/>
        <v>1.7677327444719198E-3</v>
      </c>
      <c r="AY541" s="5">
        <f t="shared" si="714"/>
        <v>1.7759552700655477E-3</v>
      </c>
      <c r="AZ541" s="5">
        <f t="shared" si="715"/>
        <v>8.9210802117483019E-4</v>
      </c>
      <c r="BA541" s="5">
        <f t="shared" si="716"/>
        <v>2.987525398711563E-4</v>
      </c>
      <c r="BB541" s="5">
        <f t="shared" si="717"/>
        <v>7.5035543309481825E-5</v>
      </c>
      <c r="BC541" s="5">
        <f t="shared" si="718"/>
        <v>1.5076913520942332E-5</v>
      </c>
      <c r="BD541" s="5">
        <f t="shared" si="719"/>
        <v>1.0458747944579213E-4</v>
      </c>
      <c r="BE541" s="5">
        <f t="shared" si="720"/>
        <v>1.6832602392248273E-4</v>
      </c>
      <c r="BF541" s="5">
        <f t="shared" si="721"/>
        <v>1.3545431288569115E-4</v>
      </c>
      <c r="BG541" s="5">
        <f t="shared" si="722"/>
        <v>7.2667990572803512E-5</v>
      </c>
      <c r="BH541" s="5">
        <f t="shared" si="723"/>
        <v>2.9238475734316501E-5</v>
      </c>
      <c r="BI541" s="5">
        <f t="shared" si="724"/>
        <v>9.4114446432612636E-6</v>
      </c>
      <c r="BJ541" s="8">
        <f t="shared" si="725"/>
        <v>0.51328023717043814</v>
      </c>
      <c r="BK541" s="8">
        <f t="shared" si="726"/>
        <v>0.25081769015221683</v>
      </c>
      <c r="BL541" s="8">
        <f t="shared" si="727"/>
        <v>0.22383230173674892</v>
      </c>
      <c r="BM541" s="8">
        <f t="shared" si="728"/>
        <v>0.4836330186387327</v>
      </c>
      <c r="BN541" s="8">
        <f t="shared" si="729"/>
        <v>0.51490075976030325</v>
      </c>
    </row>
    <row r="542" spans="1:66" x14ac:dyDescent="0.25">
      <c r="A542" t="s">
        <v>89</v>
      </c>
      <c r="B542" t="s">
        <v>115</v>
      </c>
      <c r="C542" t="s">
        <v>349</v>
      </c>
      <c r="D542" t="s">
        <v>516</v>
      </c>
      <c r="E542">
        <f>VLOOKUP(A542,home!$A$2:$E$405,3,FALSE)</f>
        <v>1.3980999999999999</v>
      </c>
      <c r="F542">
        <f>VLOOKUP(B542,home!$B$2:$E$405,3,FALSE)</f>
        <v>1.1444000000000001</v>
      </c>
      <c r="G542">
        <f>VLOOKUP(C542,away!$B$2:$E$405,4,FALSE)</f>
        <v>0.35759999999999997</v>
      </c>
      <c r="H542">
        <f>VLOOKUP(A542,away!$A$2:$E$405,3,FALSE)</f>
        <v>1.1943999999999999</v>
      </c>
      <c r="I542">
        <f>VLOOKUP(C542,away!$B$2:$E$405,3,FALSE)</f>
        <v>1.2559</v>
      </c>
      <c r="J542">
        <f>VLOOKUP(B542,home!$B$2:$E$405,4,FALSE)</f>
        <v>0.50229999999999997</v>
      </c>
      <c r="K542" s="3">
        <f t="shared" si="674"/>
        <v>0.57215486486400002</v>
      </c>
      <c r="L542" s="3">
        <f t="shared" si="675"/>
        <v>0.75347358800799991</v>
      </c>
      <c r="M542" s="5">
        <f t="shared" si="676"/>
        <v>0.26563596693474673</v>
      </c>
      <c r="N542" s="5">
        <f t="shared" si="677"/>
        <v>0.15198491076456799</v>
      </c>
      <c r="O542" s="5">
        <f t="shared" si="678"/>
        <v>0.20014968511029804</v>
      </c>
      <c r="P542" s="5">
        <f t="shared" si="679"/>
        <v>0.11451661603685474</v>
      </c>
      <c r="Q542" s="5">
        <f t="shared" si="680"/>
        <v>4.3479453039934238E-2</v>
      </c>
      <c r="R542" s="5">
        <f t="shared" si="681"/>
        <v>7.5403750689363794E-2</v>
      </c>
      <c r="S542" s="5">
        <f t="shared" si="682"/>
        <v>1.2342130754975913E-2</v>
      </c>
      <c r="T542" s="5">
        <f t="shared" si="683"/>
        <v>3.2760619486624593E-2</v>
      </c>
      <c r="U542" s="5">
        <f t="shared" si="684"/>
        <v>4.3142622785911688E-2</v>
      </c>
      <c r="V542" s="5">
        <f t="shared" si="685"/>
        <v>5.9119297111491791E-4</v>
      </c>
      <c r="W542" s="5">
        <f t="shared" si="686"/>
        <v>8.2923268594747371E-3</v>
      </c>
      <c r="X542" s="5">
        <f t="shared" si="687"/>
        <v>6.2480492717435412E-3</v>
      </c>
      <c r="Y542" s="5">
        <f t="shared" si="688"/>
        <v>2.3538700514156878E-3</v>
      </c>
      <c r="Z542" s="5">
        <f t="shared" si="689"/>
        <v>1.8938244860391883E-2</v>
      </c>
      <c r="AA542" s="5">
        <f t="shared" si="690"/>
        <v>1.083560892885886E-2</v>
      </c>
      <c r="AB542" s="5">
        <f t="shared" si="691"/>
        <v>3.0998231812051956E-3</v>
      </c>
      <c r="AC542" s="5">
        <f t="shared" si="692"/>
        <v>1.5929087855195544E-5</v>
      </c>
      <c r="AD542" s="5">
        <f t="shared" si="693"/>
        <v>1.1861237884227213E-3</v>
      </c>
      <c r="AE542" s="5">
        <f t="shared" si="694"/>
        <v>8.9371294668450971E-4</v>
      </c>
      <c r="AF542" s="5">
        <f t="shared" si="695"/>
        <v>3.3669455029378982E-4</v>
      </c>
      <c r="AG542" s="5">
        <f t="shared" si="696"/>
        <v>8.456348362420062E-5</v>
      </c>
      <c r="AH542" s="5">
        <f t="shared" si="697"/>
        <v>3.5673668263833834E-3</v>
      </c>
      <c r="AI542" s="5">
        <f t="shared" si="698"/>
        <v>2.0410862844697014E-3</v>
      </c>
      <c r="AJ542" s="5">
        <f t="shared" si="699"/>
        <v>5.8390872363326286E-4</v>
      </c>
      <c r="AK542" s="5">
        <f t="shared" si="700"/>
        <v>1.1136207228776676E-4</v>
      </c>
      <c r="AL542" s="5">
        <f t="shared" si="701"/>
        <v>2.7468347133562004E-7</v>
      </c>
      <c r="AM542" s="5">
        <f t="shared" si="702"/>
        <v>1.357292991753956E-4</v>
      </c>
      <c r="AN542" s="5">
        <f t="shared" si="703"/>
        <v>1.0226844204749661E-4</v>
      </c>
      <c r="AO542" s="5">
        <f t="shared" si="704"/>
        <v>3.8528284984757724E-5</v>
      </c>
      <c r="AP542" s="5">
        <f t="shared" si="705"/>
        <v>9.6766817090867197E-6</v>
      </c>
      <c r="AQ542" s="5">
        <f t="shared" si="706"/>
        <v>1.8227810218392388E-6</v>
      </c>
      <c r="AR542" s="5">
        <f t="shared" si="707"/>
        <v>5.3758333648316013E-4</v>
      </c>
      <c r="AS542" s="5">
        <f t="shared" si="708"/>
        <v>3.0758092123866072E-4</v>
      </c>
      <c r="AT542" s="5">
        <f t="shared" si="709"/>
        <v>8.7991960213025267E-5</v>
      </c>
      <c r="AU542" s="5">
        <f t="shared" si="710"/>
        <v>1.678167603493398E-5</v>
      </c>
      <c r="AV542" s="5">
        <f t="shared" si="711"/>
        <v>2.4004293959897694E-6</v>
      </c>
      <c r="AW542" s="5">
        <f t="shared" si="712"/>
        <v>3.2893618767892674E-9</v>
      </c>
      <c r="AX542" s="5">
        <f t="shared" si="713"/>
        <v>1.2943029804630648E-5</v>
      </c>
      <c r="AY542" s="5">
        <f t="shared" si="714"/>
        <v>9.7522311065895379E-6</v>
      </c>
      <c r="AZ542" s="5">
        <f t="shared" si="715"/>
        <v>3.6740242814826222E-6</v>
      </c>
      <c r="BA542" s="5">
        <f t="shared" si="716"/>
        <v>9.227600859324085E-7</v>
      </c>
      <c r="BB542" s="5">
        <f t="shared" si="717"/>
        <v>1.7381883820451555E-7</v>
      </c>
      <c r="BC542" s="5">
        <f t="shared" si="718"/>
        <v>2.6193580737067677E-8</v>
      </c>
      <c r="BD542" s="5">
        <f t="shared" si="719"/>
        <v>6.7509140898879729E-5</v>
      </c>
      <c r="BE542" s="5">
        <f t="shared" si="720"/>
        <v>3.8625683388083268E-5</v>
      </c>
      <c r="BF542" s="5">
        <f t="shared" si="721"/>
        <v>1.1049936329594214E-5</v>
      </c>
      <c r="BG542" s="5">
        <f t="shared" si="722"/>
        <v>2.1074249424715945E-6</v>
      </c>
      <c r="BH542" s="5">
        <f t="shared" si="723"/>
        <v>3.0144335829271445E-7</v>
      </c>
      <c r="BI542" s="5">
        <f t="shared" si="724"/>
        <v>3.4494456785623685E-8</v>
      </c>
      <c r="BJ542" s="8">
        <f t="shared" si="725"/>
        <v>0.24793584178942216</v>
      </c>
      <c r="BK542" s="8">
        <f t="shared" si="726"/>
        <v>0.39311186270012549</v>
      </c>
      <c r="BL542" s="8">
        <f t="shared" si="727"/>
        <v>0.34000718104915167</v>
      </c>
      <c r="BM542" s="8">
        <f t="shared" si="728"/>
        <v>0.14881299888158075</v>
      </c>
      <c r="BN542" s="8">
        <f t="shared" si="729"/>
        <v>0.85117038257576549</v>
      </c>
    </row>
    <row r="543" spans="1:66" x14ac:dyDescent="0.25">
      <c r="A543" t="s">
        <v>89</v>
      </c>
      <c r="B543" t="s">
        <v>96</v>
      </c>
      <c r="C543" t="s">
        <v>122</v>
      </c>
      <c r="D543" t="s">
        <v>516</v>
      </c>
      <c r="E543">
        <f>VLOOKUP(A543,home!$A$2:$E$405,3,FALSE)</f>
        <v>1.3980999999999999</v>
      </c>
      <c r="F543">
        <f>VLOOKUP(B543,home!$B$2:$E$405,3,FALSE)</f>
        <v>0</v>
      </c>
      <c r="G543">
        <f>VLOOKUP(C543,away!$B$2:$E$405,4,FALSE)</f>
        <v>1.2517</v>
      </c>
      <c r="H543">
        <f>VLOOKUP(A543,away!$A$2:$E$405,3,FALSE)</f>
        <v>1.1943999999999999</v>
      </c>
      <c r="I543">
        <f>VLOOKUP(C543,away!$B$2:$E$405,3,FALSE)</f>
        <v>0.83720000000000006</v>
      </c>
      <c r="J543">
        <f>VLOOKUP(B543,home!$B$2:$E$405,4,FALSE)</f>
        <v>1.8837999999999999</v>
      </c>
      <c r="K543" s="3">
        <f t="shared" si="674"/>
        <v>0</v>
      </c>
      <c r="L543" s="3">
        <f t="shared" si="675"/>
        <v>1.8837089747839999</v>
      </c>
      <c r="M543" s="5">
        <f t="shared" si="676"/>
        <v>0.15202520115839138</v>
      </c>
      <c r="N543" s="5">
        <f t="shared" si="677"/>
        <v>0</v>
      </c>
      <c r="O543" s="5">
        <f t="shared" si="678"/>
        <v>0.28637123581540475</v>
      </c>
      <c r="P543" s="5">
        <f t="shared" si="679"/>
        <v>0</v>
      </c>
      <c r="Q543" s="5">
        <f t="shared" si="680"/>
        <v>0</v>
      </c>
      <c r="R543" s="5">
        <f t="shared" si="681"/>
        <v>0.26972003351273161</v>
      </c>
      <c r="S543" s="5">
        <f t="shared" si="682"/>
        <v>0</v>
      </c>
      <c r="T543" s="5">
        <f t="shared" si="683"/>
        <v>0</v>
      </c>
      <c r="U543" s="5">
        <f t="shared" si="684"/>
        <v>0</v>
      </c>
      <c r="V543" s="5">
        <f t="shared" si="685"/>
        <v>0</v>
      </c>
      <c r="W543" s="5">
        <f t="shared" si="686"/>
        <v>0</v>
      </c>
      <c r="X543" s="5">
        <f t="shared" si="687"/>
        <v>0</v>
      </c>
      <c r="Y543" s="5">
        <f t="shared" si="688"/>
        <v>0</v>
      </c>
      <c r="Z543" s="5">
        <f t="shared" si="689"/>
        <v>0.16935801593565791</v>
      </c>
      <c r="AA543" s="5">
        <f t="shared" si="690"/>
        <v>0</v>
      </c>
      <c r="AB543" s="5">
        <f t="shared" si="691"/>
        <v>0</v>
      </c>
      <c r="AC543" s="5">
        <f t="shared" si="692"/>
        <v>0</v>
      </c>
      <c r="AD543" s="5">
        <f t="shared" si="693"/>
        <v>0</v>
      </c>
      <c r="AE543" s="5">
        <f t="shared" si="694"/>
        <v>0</v>
      </c>
      <c r="AF543" s="5">
        <f t="shared" si="695"/>
        <v>0</v>
      </c>
      <c r="AG543" s="5">
        <f t="shared" si="696"/>
        <v>0</v>
      </c>
      <c r="AH543" s="5">
        <f t="shared" si="697"/>
        <v>7.9755303642402686E-2</v>
      </c>
      <c r="AI543" s="5">
        <f t="shared" si="698"/>
        <v>0</v>
      </c>
      <c r="AJ543" s="5">
        <f t="shared" si="699"/>
        <v>0</v>
      </c>
      <c r="AK543" s="5">
        <f t="shared" si="700"/>
        <v>0</v>
      </c>
      <c r="AL543" s="5">
        <f t="shared" si="701"/>
        <v>0</v>
      </c>
      <c r="AM543" s="5">
        <f t="shared" si="702"/>
        <v>0</v>
      </c>
      <c r="AN543" s="5">
        <f t="shared" si="703"/>
        <v>0</v>
      </c>
      <c r="AO543" s="5">
        <f t="shared" si="704"/>
        <v>0</v>
      </c>
      <c r="AP543" s="5">
        <f t="shared" si="705"/>
        <v>0</v>
      </c>
      <c r="AQ543" s="5">
        <f t="shared" si="706"/>
        <v>0</v>
      </c>
      <c r="AR543" s="5">
        <f t="shared" si="707"/>
        <v>3.0047156251563383E-2</v>
      </c>
      <c r="AS543" s="5">
        <f t="shared" si="708"/>
        <v>0</v>
      </c>
      <c r="AT543" s="5">
        <f t="shared" si="709"/>
        <v>0</v>
      </c>
      <c r="AU543" s="5">
        <f t="shared" si="710"/>
        <v>0</v>
      </c>
      <c r="AV543" s="5">
        <f t="shared" si="711"/>
        <v>0</v>
      </c>
      <c r="AW543" s="5">
        <f t="shared" si="712"/>
        <v>0</v>
      </c>
      <c r="AX543" s="5">
        <f t="shared" si="713"/>
        <v>0</v>
      </c>
      <c r="AY543" s="5">
        <f t="shared" si="714"/>
        <v>0</v>
      </c>
      <c r="AZ543" s="5">
        <f t="shared" si="715"/>
        <v>0</v>
      </c>
      <c r="BA543" s="5">
        <f t="shared" si="716"/>
        <v>0</v>
      </c>
      <c r="BB543" s="5">
        <f t="shared" si="717"/>
        <v>0</v>
      </c>
      <c r="BC543" s="5">
        <f t="shared" si="718"/>
        <v>0</v>
      </c>
      <c r="BD543" s="5">
        <f t="shared" si="719"/>
        <v>9.4333496496345204E-3</v>
      </c>
      <c r="BE543" s="5">
        <f t="shared" si="720"/>
        <v>0</v>
      </c>
      <c r="BF543" s="5">
        <f t="shared" si="721"/>
        <v>0</v>
      </c>
      <c r="BG543" s="5">
        <f t="shared" si="722"/>
        <v>0</v>
      </c>
      <c r="BH543" s="5">
        <f t="shared" si="723"/>
        <v>0</v>
      </c>
      <c r="BI543" s="5">
        <f t="shared" si="724"/>
        <v>0</v>
      </c>
      <c r="BJ543" s="8">
        <f t="shared" si="725"/>
        <v>0</v>
      </c>
      <c r="BK543" s="8">
        <f t="shared" si="726"/>
        <v>0.15202520115839138</v>
      </c>
      <c r="BL543" s="8">
        <f t="shared" si="727"/>
        <v>0.67532707887173693</v>
      </c>
      <c r="BM543" s="8">
        <f t="shared" si="728"/>
        <v>0.28859382547925849</v>
      </c>
      <c r="BN543" s="8">
        <f t="shared" si="729"/>
        <v>0.7081164704865277</v>
      </c>
    </row>
    <row r="544" spans="1:66" x14ac:dyDescent="0.25">
      <c r="A544" t="s">
        <v>89</v>
      </c>
      <c r="B544" t="s">
        <v>95</v>
      </c>
      <c r="C544" t="s">
        <v>120</v>
      </c>
      <c r="D544" t="s">
        <v>516</v>
      </c>
      <c r="E544">
        <f>VLOOKUP(A544,home!$A$2:$E$405,3,FALSE)</f>
        <v>1.3980999999999999</v>
      </c>
      <c r="F544">
        <f>VLOOKUP(B544,home!$B$2:$E$405,3,FALSE)</f>
        <v>1.4305000000000001</v>
      </c>
      <c r="G544">
        <f>VLOOKUP(C544,away!$B$2:$E$405,4,FALSE)</f>
        <v>1.4305000000000001</v>
      </c>
      <c r="H544">
        <f>VLOOKUP(A544,away!$A$2:$E$405,3,FALSE)</f>
        <v>1.1943999999999999</v>
      </c>
      <c r="I544">
        <f>VLOOKUP(C544,away!$B$2:$E$405,3,FALSE)</f>
        <v>0.62790000000000001</v>
      </c>
      <c r="J544">
        <f>VLOOKUP(B544,home!$B$2:$E$405,4,FALSE)</f>
        <v>0.62790000000000001</v>
      </c>
      <c r="K544" s="3">
        <f t="shared" si="674"/>
        <v>2.8609743225250002</v>
      </c>
      <c r="L544" s="3">
        <f t="shared" si="675"/>
        <v>0.47090224490400001</v>
      </c>
      <c r="M544" s="5">
        <f t="shared" si="676"/>
        <v>3.572599987590374E-2</v>
      </c>
      <c r="N544" s="5">
        <f t="shared" si="677"/>
        <v>0.10221116829149196</v>
      </c>
      <c r="O544" s="5">
        <f t="shared" si="678"/>
        <v>1.6823453543003096E-2</v>
      </c>
      <c r="P544" s="5">
        <f t="shared" si="679"/>
        <v>4.8131468602724103E-2</v>
      </c>
      <c r="Q544" s="5">
        <f t="shared" si="680"/>
        <v>0.14621176397862001</v>
      </c>
      <c r="R544" s="5">
        <f t="shared" si="681"/>
        <v>3.9611010202191552E-3</v>
      </c>
      <c r="S544" s="5">
        <f t="shared" si="682"/>
        <v>1.6211150687888295E-2</v>
      </c>
      <c r="T544" s="5">
        <f t="shared" si="683"/>
        <v>6.8851447888905959E-2</v>
      </c>
      <c r="U544" s="5">
        <f t="shared" si="684"/>
        <v>1.1332608307774586E-2</v>
      </c>
      <c r="V544" s="5">
        <f t="shared" si="685"/>
        <v>2.4266997986478068E-3</v>
      </c>
      <c r="W544" s="5">
        <f t="shared" si="686"/>
        <v>0.13943603413130587</v>
      </c>
      <c r="X544" s="5">
        <f t="shared" si="687"/>
        <v>6.5660741492942695E-2</v>
      </c>
      <c r="Y544" s="5">
        <f t="shared" si="688"/>
        <v>1.5459895285543968E-2</v>
      </c>
      <c r="Z544" s="5">
        <f t="shared" si="689"/>
        <v>6.2176378757090834E-4</v>
      </c>
      <c r="AA544" s="5">
        <f t="shared" si="690"/>
        <v>1.7788502309162579E-3</v>
      </c>
      <c r="AB544" s="5">
        <f t="shared" si="691"/>
        <v>2.5446224171345407E-3</v>
      </c>
      <c r="AC544" s="5">
        <f t="shared" si="692"/>
        <v>2.0433407317599112E-4</v>
      </c>
      <c r="AD544" s="5">
        <f t="shared" si="693"/>
        <v>9.9730728321096404E-2</v>
      </c>
      <c r="AE544" s="5">
        <f t="shared" si="694"/>
        <v>4.6963423852315223E-2</v>
      </c>
      <c r="AF544" s="5">
        <f t="shared" si="695"/>
        <v>1.105759086021665E-2</v>
      </c>
      <c r="AG544" s="5">
        <f t="shared" si="696"/>
        <v>1.735681453101991E-3</v>
      </c>
      <c r="AH544" s="5">
        <f t="shared" si="697"/>
        <v>7.3197490841788639E-5</v>
      </c>
      <c r="AI544" s="5">
        <f t="shared" si="698"/>
        <v>2.0941614177161618E-4</v>
      </c>
      <c r="AJ544" s="5">
        <f t="shared" si="699"/>
        <v>2.9956710216542454E-4</v>
      </c>
      <c r="AK544" s="5">
        <f t="shared" si="700"/>
        <v>2.8568459572283431E-4</v>
      </c>
      <c r="AL544" s="5">
        <f t="shared" si="701"/>
        <v>1.1011475185242141E-5</v>
      </c>
      <c r="AM544" s="5">
        <f t="shared" si="702"/>
        <v>5.7065410578674695E-2</v>
      </c>
      <c r="AN544" s="5">
        <f t="shared" si="703"/>
        <v>2.6872229947866384E-2</v>
      </c>
      <c r="AO544" s="5">
        <f t="shared" si="704"/>
        <v>6.3270967040133901E-3</v>
      </c>
      <c r="AP544" s="5">
        <f t="shared" si="705"/>
        <v>9.9314801388153493E-4</v>
      </c>
      <c r="AQ544" s="5">
        <f t="shared" si="706"/>
        <v>1.1691890731469096E-4</v>
      </c>
      <c r="AR544" s="5">
        <f t="shared" si="707"/>
        <v>6.893772551747654E-6</v>
      </c>
      <c r="AS544" s="5">
        <f t="shared" si="708"/>
        <v>1.972290625587769E-5</v>
      </c>
      <c r="AT544" s="5">
        <f t="shared" si="709"/>
        <v>2.8213364181816881E-5</v>
      </c>
      <c r="AU544" s="5">
        <f t="shared" si="710"/>
        <v>2.6905903492074884E-5</v>
      </c>
      <c r="AV544" s="5">
        <f t="shared" si="711"/>
        <v>1.9244274753790497E-5</v>
      </c>
      <c r="AW544" s="5">
        <f t="shared" si="712"/>
        <v>4.1208587115914371E-7</v>
      </c>
      <c r="AX544" s="5">
        <f t="shared" si="713"/>
        <v>2.7210445728322472E-2</v>
      </c>
      <c r="AY544" s="5">
        <f t="shared" si="714"/>
        <v>1.2813459978305509E-2</v>
      </c>
      <c r="AZ544" s="5">
        <f t="shared" si="715"/>
        <v>3.0169435343858119E-3</v>
      </c>
      <c r="BA544" s="5">
        <f t="shared" si="716"/>
        <v>4.7356182769696229E-4</v>
      </c>
      <c r="BB544" s="5">
        <f t="shared" si="717"/>
        <v>5.5750331940835204E-5</v>
      </c>
      <c r="BC544" s="5">
        <f t="shared" si="718"/>
        <v>5.2505912930164975E-6</v>
      </c>
      <c r="BD544" s="5">
        <f t="shared" si="719"/>
        <v>5.4104882841259057E-7</v>
      </c>
      <c r="BE544" s="5">
        <f t="shared" si="720"/>
        <v>1.5479268053206566E-6</v>
      </c>
      <c r="BF544" s="5">
        <f t="shared" si="721"/>
        <v>2.2142894215852771E-6</v>
      </c>
      <c r="BG544" s="5">
        <f t="shared" si="722"/>
        <v>2.1116750592647375E-6</v>
      </c>
      <c r="BH544" s="5">
        <f t="shared" si="723"/>
        <v>1.510362030518218E-6</v>
      </c>
      <c r="BI544" s="5">
        <f t="shared" si="724"/>
        <v>8.6422139740586804E-7</v>
      </c>
      <c r="BJ544" s="8">
        <f t="shared" si="725"/>
        <v>0.8322686916992359</v>
      </c>
      <c r="BK544" s="8">
        <f t="shared" si="726"/>
        <v>0.11552412449183069</v>
      </c>
      <c r="BL544" s="8">
        <f t="shared" si="727"/>
        <v>3.7418270594327098E-2</v>
      </c>
      <c r="BM544" s="8">
        <f t="shared" si="728"/>
        <v>0.61995484736856832</v>
      </c>
      <c r="BN544" s="8">
        <f t="shared" si="729"/>
        <v>0.35306495531196214</v>
      </c>
    </row>
    <row r="545" spans="1:66" s="14" customFormat="1" x14ac:dyDescent="0.25">
      <c r="A545" t="s">
        <v>89</v>
      </c>
      <c r="B545" t="s">
        <v>125</v>
      </c>
      <c r="C545" t="s">
        <v>116</v>
      </c>
      <c r="D545" t="s">
        <v>516</v>
      </c>
      <c r="E545">
        <f>VLOOKUP(A545,home!$A$2:$E$405,3,FALSE)</f>
        <v>1.3980999999999999</v>
      </c>
      <c r="F545">
        <f>VLOOKUP(B545,home!$B$2:$E$405,3,FALSE)</f>
        <v>1.1444000000000001</v>
      </c>
      <c r="G545">
        <f>VLOOKUP(C545,away!$B$2:$E$405,4,FALSE)</f>
        <v>0.57220000000000004</v>
      </c>
      <c r="H545">
        <f>VLOOKUP(A545,away!$A$2:$E$405,3,FALSE)</f>
        <v>1.1943999999999999</v>
      </c>
      <c r="I545">
        <f>VLOOKUP(C545,away!$B$2:$E$405,3,FALSE)</f>
        <v>0.50229999999999997</v>
      </c>
      <c r="J545">
        <f>VLOOKUP(B545,home!$B$2:$E$405,4,FALSE)</f>
        <v>0.66979999999999995</v>
      </c>
      <c r="K545" s="3">
        <f t="shared" si="674"/>
        <v>0.91551178320800009</v>
      </c>
      <c r="L545" s="3">
        <f t="shared" si="675"/>
        <v>0.40184458097599995</v>
      </c>
      <c r="M545" s="5">
        <f t="shared" si="676"/>
        <v>0.26784244471996066</v>
      </c>
      <c r="N545" s="5">
        <f t="shared" si="677"/>
        <v>0.24521291418436134</v>
      </c>
      <c r="O545" s="5">
        <f t="shared" si="678"/>
        <v>0.10763103496608001</v>
      </c>
      <c r="P545" s="5">
        <f t="shared" si="679"/>
        <v>9.8537480750318512E-2</v>
      </c>
      <c r="Q545" s="5">
        <f t="shared" si="680"/>
        <v>0.11224765616527746</v>
      </c>
      <c r="R545" s="5">
        <f t="shared" si="681"/>
        <v>2.1625474072978809E-2</v>
      </c>
      <c r="S545" s="5">
        <f t="shared" si="682"/>
        <v>9.0628234098325787E-3</v>
      </c>
      <c r="T545" s="5">
        <f t="shared" si="683"/>
        <v>4.5106112357274034E-2</v>
      </c>
      <c r="U545" s="5">
        <f t="shared" si="684"/>
        <v>1.9798376331271201E-2</v>
      </c>
      <c r="V545" s="5">
        <f t="shared" si="685"/>
        <v>3.704614845590404E-4</v>
      </c>
      <c r="W545" s="5">
        <f t="shared" si="686"/>
        <v>3.4254683952263887E-2</v>
      </c>
      <c r="X545" s="5">
        <f t="shared" si="687"/>
        <v>1.376505911926279E-2</v>
      </c>
      <c r="Y545" s="5">
        <f t="shared" si="688"/>
        <v>2.7657072069450115E-3</v>
      </c>
      <c r="Z545" s="5">
        <f t="shared" si="689"/>
        <v>2.8966931890878401E-3</v>
      </c>
      <c r="AA545" s="5">
        <f t="shared" si="690"/>
        <v>2.6519567469482767E-3</v>
      </c>
      <c r="AB545" s="5">
        <f t="shared" si="691"/>
        <v>1.2139488251945519E-3</v>
      </c>
      <c r="AC545" s="5">
        <f t="shared" si="692"/>
        <v>8.5181470774818586E-6</v>
      </c>
      <c r="AD545" s="5">
        <f t="shared" si="693"/>
        <v>7.8401416970908938E-3</v>
      </c>
      <c r="AE545" s="5">
        <f t="shared" si="694"/>
        <v>3.1505184550599547E-3</v>
      </c>
      <c r="AF545" s="5">
        <f t="shared" si="695"/>
        <v>6.3300938421536116E-4</v>
      </c>
      <c r="AG545" s="5">
        <f t="shared" si="696"/>
        <v>8.4790463584632507E-5</v>
      </c>
      <c r="AH545" s="5">
        <f t="shared" si="697"/>
        <v>2.9100511519625905E-4</v>
      </c>
      <c r="AI545" s="5">
        <f t="shared" si="698"/>
        <v>2.6641861193597659E-4</v>
      </c>
      <c r="AJ545" s="5">
        <f t="shared" si="699"/>
        <v>1.2195468924665304E-4</v>
      </c>
      <c r="AK545" s="5">
        <f t="shared" si="700"/>
        <v>3.7216985007593622E-5</v>
      </c>
      <c r="AL545" s="5">
        <f t="shared" si="701"/>
        <v>1.2535082026350685E-7</v>
      </c>
      <c r="AM545" s="5">
        <f t="shared" si="702"/>
        <v>1.4355484211414163E-3</v>
      </c>
      <c r="AN545" s="5">
        <f t="shared" si="703"/>
        <v>5.7686735376433066E-4</v>
      </c>
      <c r="AO545" s="5">
        <f t="shared" si="704"/>
        <v>1.1590551002608069E-4</v>
      </c>
      <c r="AP545" s="5">
        <f t="shared" si="705"/>
        <v>1.5525333703079981E-5</v>
      </c>
      <c r="AQ545" s="5">
        <f t="shared" si="706"/>
        <v>1.5596928041066866E-6</v>
      </c>
      <c r="AR545" s="5">
        <f t="shared" si="707"/>
        <v>2.3387765715582678E-5</v>
      </c>
      <c r="AS545" s="5">
        <f t="shared" si="708"/>
        <v>2.1411775095524021E-5</v>
      </c>
      <c r="AT545" s="5">
        <f t="shared" si="709"/>
        <v>9.801366199675921E-6</v>
      </c>
      <c r="AU545" s="5">
        <f t="shared" si="710"/>
        <v>2.9910887491133078E-6</v>
      </c>
      <c r="AV545" s="5">
        <f t="shared" si="711"/>
        <v>6.845942486085276E-7</v>
      </c>
      <c r="AW545" s="5">
        <f t="shared" si="712"/>
        <v>1.2809929330392294E-9</v>
      </c>
      <c r="AX545" s="5">
        <f t="shared" si="713"/>
        <v>2.1904358248676773E-4</v>
      </c>
      <c r="AY545" s="5">
        <f t="shared" si="714"/>
        <v>8.8021476619877059E-5</v>
      </c>
      <c r="AZ545" s="5">
        <f t="shared" si="715"/>
        <v>1.7685476694601636E-5</v>
      </c>
      <c r="BA545" s="5">
        <f t="shared" si="716"/>
        <v>2.3689376572343355E-6</v>
      </c>
      <c r="BB545" s="5">
        <f t="shared" si="717"/>
        <v>2.3798619005739966E-7</v>
      </c>
      <c r="BC545" s="5">
        <f t="shared" si="718"/>
        <v>1.9126692164338101E-8</v>
      </c>
      <c r="BD545" s="5">
        <f t="shared" si="719"/>
        <v>1.5663744856571945E-6</v>
      </c>
      <c r="BE545" s="5">
        <f t="shared" si="720"/>
        <v>1.434034298535532E-6</v>
      </c>
      <c r="BF545" s="5">
        <f t="shared" si="721"/>
        <v>6.5643764891684917E-7</v>
      </c>
      <c r="BG545" s="5">
        <f t="shared" si="722"/>
        <v>2.0032546750824395E-7</v>
      </c>
      <c r="BH545" s="5">
        <f t="shared" si="723"/>
        <v>4.5850081495112171E-8</v>
      </c>
      <c r="BI545" s="5">
        <f t="shared" si="724"/>
        <v>8.3952579739644551E-9</v>
      </c>
      <c r="BJ545" s="8">
        <f t="shared" si="725"/>
        <v>0.46753337588311517</v>
      </c>
      <c r="BK545" s="8">
        <f t="shared" si="726"/>
        <v>0.37590987533918846</v>
      </c>
      <c r="BL545" s="8">
        <f t="shared" si="727"/>
        <v>0.15369957435110784</v>
      </c>
      <c r="BM545" s="8">
        <f t="shared" si="728"/>
        <v>0.14685449370789536</v>
      </c>
      <c r="BN545" s="8">
        <f t="shared" si="729"/>
        <v>0.85309700485897666</v>
      </c>
    </row>
    <row r="546" spans="1:66" x14ac:dyDescent="0.25">
      <c r="A546" t="s">
        <v>89</v>
      </c>
      <c r="B546" t="s">
        <v>98</v>
      </c>
      <c r="C546" t="s">
        <v>81</v>
      </c>
      <c r="D546" t="s">
        <v>516</v>
      </c>
      <c r="E546">
        <f>VLOOKUP(A546,home!$A$2:$E$405,3,FALSE)</f>
        <v>1.3980999999999999</v>
      </c>
      <c r="F546">
        <f>VLOOKUP(B546,home!$B$2:$E$405,3,FALSE)</f>
        <v>0.57220000000000004</v>
      </c>
      <c r="G546">
        <f>VLOOKUP(C546,away!$B$2:$E$405,4,FALSE)</f>
        <v>0.53639999999999999</v>
      </c>
      <c r="H546">
        <f>VLOOKUP(A546,away!$A$2:$E$405,3,FALSE)</f>
        <v>1.1943999999999999</v>
      </c>
      <c r="I546">
        <f>VLOOKUP(C546,away!$B$2:$E$405,3,FALSE)</f>
        <v>0</v>
      </c>
      <c r="J546">
        <f>VLOOKUP(B546,home!$B$2:$E$405,4,FALSE)</f>
        <v>0.50229999999999997</v>
      </c>
      <c r="K546" s="3">
        <f t="shared" si="674"/>
        <v>0.42911614864800002</v>
      </c>
      <c r="L546" s="3">
        <f t="shared" si="675"/>
        <v>0</v>
      </c>
      <c r="M546" s="5">
        <f t="shared" si="676"/>
        <v>0.65108430222769553</v>
      </c>
      <c r="N546" s="5">
        <f t="shared" si="677"/>
        <v>0.27939078821711916</v>
      </c>
      <c r="O546" s="5">
        <f t="shared" si="678"/>
        <v>0</v>
      </c>
      <c r="P546" s="5">
        <f t="shared" si="679"/>
        <v>0</v>
      </c>
      <c r="Q546" s="5">
        <f t="shared" si="680"/>
        <v>5.99455495037296E-2</v>
      </c>
      <c r="R546" s="5">
        <f t="shared" si="681"/>
        <v>0</v>
      </c>
      <c r="S546" s="5">
        <f t="shared" si="682"/>
        <v>0</v>
      </c>
      <c r="T546" s="5">
        <f t="shared" si="683"/>
        <v>0</v>
      </c>
      <c r="U546" s="5">
        <f t="shared" si="684"/>
        <v>0</v>
      </c>
      <c r="V546" s="5">
        <f t="shared" si="685"/>
        <v>0</v>
      </c>
      <c r="W546" s="5">
        <f t="shared" si="686"/>
        <v>8.574534443876158E-3</v>
      </c>
      <c r="X546" s="5">
        <f t="shared" si="687"/>
        <v>0</v>
      </c>
      <c r="Y546" s="5">
        <f t="shared" si="688"/>
        <v>0</v>
      </c>
      <c r="Z546" s="5">
        <f t="shared" si="689"/>
        <v>0</v>
      </c>
      <c r="AA546" s="5">
        <f t="shared" si="690"/>
        <v>0</v>
      </c>
      <c r="AB546" s="5">
        <f t="shared" si="691"/>
        <v>0</v>
      </c>
      <c r="AC546" s="5">
        <f t="shared" si="692"/>
        <v>0</v>
      </c>
      <c r="AD546" s="5">
        <f t="shared" si="693"/>
        <v>9.1986779925143944E-4</v>
      </c>
      <c r="AE546" s="5">
        <f t="shared" si="694"/>
        <v>0</v>
      </c>
      <c r="AF546" s="5">
        <f t="shared" si="695"/>
        <v>0</v>
      </c>
      <c r="AG546" s="5">
        <f t="shared" si="696"/>
        <v>0</v>
      </c>
      <c r="AH546" s="5">
        <f t="shared" si="697"/>
        <v>0</v>
      </c>
      <c r="AI546" s="5">
        <f t="shared" si="698"/>
        <v>0</v>
      </c>
      <c r="AJ546" s="5">
        <f t="shared" si="699"/>
        <v>0</v>
      </c>
      <c r="AK546" s="5">
        <f t="shared" si="700"/>
        <v>0</v>
      </c>
      <c r="AL546" s="5">
        <f t="shared" si="701"/>
        <v>0</v>
      </c>
      <c r="AM546" s="5">
        <f t="shared" si="702"/>
        <v>7.8946025456017854E-5</v>
      </c>
      <c r="AN546" s="5">
        <f t="shared" si="703"/>
        <v>0</v>
      </c>
      <c r="AO546" s="5">
        <f t="shared" si="704"/>
        <v>0</v>
      </c>
      <c r="AP546" s="5">
        <f t="shared" si="705"/>
        <v>0</v>
      </c>
      <c r="AQ546" s="5">
        <f t="shared" si="706"/>
        <v>0</v>
      </c>
      <c r="AR546" s="5">
        <f t="shared" si="707"/>
        <v>0</v>
      </c>
      <c r="AS546" s="5">
        <f t="shared" si="708"/>
        <v>0</v>
      </c>
      <c r="AT546" s="5">
        <f t="shared" si="709"/>
        <v>0</v>
      </c>
      <c r="AU546" s="5">
        <f t="shared" si="710"/>
        <v>0</v>
      </c>
      <c r="AV546" s="5">
        <f t="shared" si="711"/>
        <v>0</v>
      </c>
      <c r="AW546" s="5">
        <f t="shared" si="712"/>
        <v>0</v>
      </c>
      <c r="AX546" s="5">
        <f t="shared" si="713"/>
        <v>5.6461690657922241E-6</v>
      </c>
      <c r="AY546" s="5">
        <f t="shared" si="714"/>
        <v>0</v>
      </c>
      <c r="AZ546" s="5">
        <f t="shared" si="715"/>
        <v>0</v>
      </c>
      <c r="BA546" s="5">
        <f t="shared" si="716"/>
        <v>0</v>
      </c>
      <c r="BB546" s="5">
        <f t="shared" si="717"/>
        <v>0</v>
      </c>
      <c r="BC546" s="5">
        <f t="shared" si="718"/>
        <v>0</v>
      </c>
      <c r="BD546" s="5">
        <f t="shared" si="719"/>
        <v>0</v>
      </c>
      <c r="BE546" s="5">
        <f t="shared" si="720"/>
        <v>0</v>
      </c>
      <c r="BF546" s="5">
        <f t="shared" si="721"/>
        <v>0</v>
      </c>
      <c r="BG546" s="5">
        <f t="shared" si="722"/>
        <v>0</v>
      </c>
      <c r="BH546" s="5">
        <f t="shared" si="723"/>
        <v>0</v>
      </c>
      <c r="BI546" s="5">
        <f t="shared" si="724"/>
        <v>0</v>
      </c>
      <c r="BJ546" s="8">
        <f t="shared" si="725"/>
        <v>0.34891533215849818</v>
      </c>
      <c r="BK546" s="8">
        <f t="shared" si="726"/>
        <v>0.65108430222769553</v>
      </c>
      <c r="BL546" s="8">
        <f t="shared" si="727"/>
        <v>0</v>
      </c>
      <c r="BM546" s="8">
        <f t="shared" si="728"/>
        <v>9.5789944376494067E-3</v>
      </c>
      <c r="BN546" s="8">
        <f t="shared" si="729"/>
        <v>0.99042063994854423</v>
      </c>
    </row>
    <row r="547" spans="1:66" x14ac:dyDescent="0.25">
      <c r="A547" t="s">
        <v>89</v>
      </c>
      <c r="B547" t="s">
        <v>121</v>
      </c>
      <c r="C547" t="s">
        <v>106</v>
      </c>
      <c r="D547" t="s">
        <v>516</v>
      </c>
      <c r="E547">
        <f>VLOOKUP(A547,home!$A$2:$E$405,3,FALSE)</f>
        <v>1.3980999999999999</v>
      </c>
      <c r="F547">
        <f>VLOOKUP(B547,home!$B$2:$E$405,3,FALSE)</f>
        <v>0.57220000000000004</v>
      </c>
      <c r="G547">
        <f>VLOOKUP(C547,away!$B$2:$E$405,4,FALSE)</f>
        <v>1.5736000000000001</v>
      </c>
      <c r="H547">
        <f>VLOOKUP(A547,away!$A$2:$E$405,3,FALSE)</f>
        <v>1.1943999999999999</v>
      </c>
      <c r="I547">
        <f>VLOOKUP(C547,away!$B$2:$E$405,3,FALSE)</f>
        <v>1.6745000000000001</v>
      </c>
      <c r="J547">
        <f>VLOOKUP(B547,home!$B$2:$E$405,4,FALSE)</f>
        <v>1.6745000000000001</v>
      </c>
      <c r="K547" s="3">
        <f t="shared" si="674"/>
        <v>1.2588687015520001</v>
      </c>
      <c r="L547" s="3">
        <f t="shared" si="675"/>
        <v>3.3490381786000003</v>
      </c>
      <c r="M547" s="5">
        <f t="shared" si="676"/>
        <v>9.9726704716982407E-3</v>
      </c>
      <c r="N547" s="5">
        <f t="shared" si="677"/>
        <v>1.2554282727712735E-2</v>
      </c>
      <c r="O547" s="5">
        <f t="shared" si="678"/>
        <v>3.3398854152314278E-2</v>
      </c>
      <c r="P547" s="5">
        <f t="shared" si="679"/>
        <v>4.2044772160048503E-2</v>
      </c>
      <c r="Q547" s="5">
        <f t="shared" si="680"/>
        <v>7.9020967981762186E-3</v>
      </c>
      <c r="R547" s="5">
        <f t="shared" si="681"/>
        <v>5.5927018838796839E-2</v>
      </c>
      <c r="S547" s="5">
        <f t="shared" si="682"/>
        <v>4.4315182954434845E-2</v>
      </c>
      <c r="T547" s="5">
        <f t="shared" si="683"/>
        <v>2.6464423868084976E-2</v>
      </c>
      <c r="U547" s="5">
        <f t="shared" si="684"/>
        <v>7.0404773587270431E-2</v>
      </c>
      <c r="V547" s="5">
        <f t="shared" si="685"/>
        <v>2.0759198026221049E-2</v>
      </c>
      <c r="W547" s="5">
        <f t="shared" si="686"/>
        <v>3.315900778619439E-3</v>
      </c>
      <c r="X547" s="5">
        <f t="shared" si="687"/>
        <v>1.1105078304045968E-2</v>
      </c>
      <c r="Y547" s="5">
        <f t="shared" si="688"/>
        <v>1.8595665608296248E-2</v>
      </c>
      <c r="Z547" s="5">
        <f t="shared" si="689"/>
        <v>6.2433907102137372E-2</v>
      </c>
      <c r="AA547" s="5">
        <f t="shared" si="690"/>
        <v>7.8596091566485865E-2</v>
      </c>
      <c r="AB547" s="5">
        <f t="shared" si="691"/>
        <v>4.94710798686821E-2</v>
      </c>
      <c r="AC547" s="5">
        <f t="shared" si="692"/>
        <v>5.4700478279287382E-3</v>
      </c>
      <c r="AD547" s="5">
        <f t="shared" si="693"/>
        <v>1.0435709269139796E-3</v>
      </c>
      <c r="AE547" s="5">
        <f t="shared" si="694"/>
        <v>3.4949588763119079E-3</v>
      </c>
      <c r="AF547" s="5">
        <f t="shared" si="695"/>
        <v>5.8523753547027688E-3</v>
      </c>
      <c r="AG547" s="5">
        <f t="shared" si="696"/>
        <v>6.5332761661324318E-3</v>
      </c>
      <c r="AH547" s="5">
        <f t="shared" si="697"/>
        <v>5.2273384631055943E-2</v>
      </c>
      <c r="AI547" s="5">
        <f t="shared" si="698"/>
        <v>6.5805327836225669E-2</v>
      </c>
      <c r="AJ547" s="5">
        <f t="shared" si="699"/>
        <v>4.1420133804196561E-2</v>
      </c>
      <c r="AK547" s="5">
        <f t="shared" si="700"/>
        <v>1.7380836686733014E-2</v>
      </c>
      <c r="AL547" s="5">
        <f t="shared" si="701"/>
        <v>9.2246872202393171E-4</v>
      </c>
      <c r="AM547" s="5">
        <f t="shared" si="702"/>
        <v>2.6274375554832368E-4</v>
      </c>
      <c r="AN547" s="5">
        <f t="shared" si="703"/>
        <v>8.7993886852008151E-4</v>
      </c>
      <c r="AO547" s="5">
        <f t="shared" si="704"/>
        <v>1.4734744327539197E-3</v>
      </c>
      <c r="AP547" s="5">
        <f t="shared" si="705"/>
        <v>1.6449073768279524E-3</v>
      </c>
      <c r="AQ547" s="5">
        <f t="shared" si="706"/>
        <v>1.3772144013143976E-3</v>
      </c>
      <c r="AR547" s="5">
        <f t="shared" si="707"/>
        <v>3.5013112170809761E-2</v>
      </c>
      <c r="AS547" s="5">
        <f t="shared" si="708"/>
        <v>4.4076911055761815E-2</v>
      </c>
      <c r="AT547" s="5">
        <f t="shared" si="709"/>
        <v>2.7743521894594943E-2</v>
      </c>
      <c r="AU547" s="5">
        <f t="shared" si="710"/>
        <v>1.1641817127976078E-2</v>
      </c>
      <c r="AV547" s="5">
        <f t="shared" si="711"/>
        <v>3.6638798029002689E-3</v>
      </c>
      <c r="AW547" s="5">
        <f t="shared" si="712"/>
        <v>1.0803132017518526E-4</v>
      </c>
      <c r="AX547" s="5">
        <f t="shared" si="713"/>
        <v>5.5126648398002391E-5</v>
      </c>
      <c r="AY547" s="5">
        <f t="shared" si="714"/>
        <v>1.8462125014316854E-4</v>
      </c>
      <c r="AZ547" s="5">
        <f t="shared" si="715"/>
        <v>3.0915180765516613E-4</v>
      </c>
      <c r="BA547" s="5">
        <f t="shared" si="716"/>
        <v>3.4512040227345183E-4</v>
      </c>
      <c r="BB547" s="5">
        <f t="shared" si="717"/>
        <v>2.8895535085689516E-4</v>
      </c>
      <c r="BC547" s="5">
        <f t="shared" si="718"/>
        <v>1.9354450038609999E-4</v>
      </c>
      <c r="BD547" s="5">
        <f t="shared" si="719"/>
        <v>1.9543374901941041E-2</v>
      </c>
      <c r="BE547" s="5">
        <f t="shared" si="720"/>
        <v>2.4602542986750468E-2</v>
      </c>
      <c r="BF547" s="5">
        <f t="shared" si="721"/>
        <v>1.5485685672303918E-2</v>
      </c>
      <c r="BG547" s="5">
        <f t="shared" si="722"/>
        <v>6.4981483383118833E-3</v>
      </c>
      <c r="BH547" s="5">
        <f t="shared" si="723"/>
        <v>2.0450788902857415E-3</v>
      </c>
      <c r="BI547" s="5">
        <f t="shared" si="724"/>
        <v>5.1489716143708316E-4</v>
      </c>
      <c r="BJ547" s="8">
        <f t="shared" si="725"/>
        <v>0.10387642820367415</v>
      </c>
      <c r="BK547" s="8">
        <f t="shared" si="726"/>
        <v>0.12366896141249847</v>
      </c>
      <c r="BL547" s="8">
        <f t="shared" si="727"/>
        <v>0.65550647097483361</v>
      </c>
      <c r="BM547" s="8">
        <f t="shared" si="728"/>
        <v>0.78360948261442909</v>
      </c>
      <c r="BN547" s="8">
        <f t="shared" si="729"/>
        <v>0.16179969514874681</v>
      </c>
    </row>
    <row r="548" spans="1:66" x14ac:dyDescent="0.25">
      <c r="A548" t="s">
        <v>89</v>
      </c>
      <c r="B548" t="s">
        <v>105</v>
      </c>
      <c r="C548" t="s">
        <v>92</v>
      </c>
      <c r="D548" t="s">
        <v>516</v>
      </c>
      <c r="E548">
        <f>VLOOKUP(A548,home!$A$2:$E$405,3,FALSE)</f>
        <v>1.3980999999999999</v>
      </c>
      <c r="F548">
        <f>VLOOKUP(B548,home!$B$2:$E$405,3,FALSE)</f>
        <v>0.53639999999999999</v>
      </c>
      <c r="G548">
        <f>VLOOKUP(C548,away!$B$2:$E$405,4,FALSE)</f>
        <v>0.71530000000000005</v>
      </c>
      <c r="H548">
        <f>VLOOKUP(A548,away!$A$2:$E$405,3,FALSE)</f>
        <v>1.1943999999999999</v>
      </c>
      <c r="I548">
        <f>VLOOKUP(C548,away!$B$2:$E$405,3,FALSE)</f>
        <v>0.62790000000000001</v>
      </c>
      <c r="J548">
        <f>VLOOKUP(B548,home!$B$2:$E$405,4,FALSE)</f>
        <v>1.0466</v>
      </c>
      <c r="K548" s="3">
        <f t="shared" si="674"/>
        <v>0.53643268285199996</v>
      </c>
      <c r="L548" s="3">
        <f t="shared" si="675"/>
        <v>0.78491207121599993</v>
      </c>
      <c r="M548" s="5">
        <f t="shared" si="676"/>
        <v>0.26677631211245695</v>
      </c>
      <c r="N548" s="5">
        <f t="shared" si="677"/>
        <v>0.14310753282784777</v>
      </c>
      <c r="O548" s="5">
        <f t="shared" si="678"/>
        <v>0.20939594769155462</v>
      </c>
      <c r="P548" s="5">
        <f t="shared" si="679"/>
        <v>0.11232682999851769</v>
      </c>
      <c r="Q548" s="5">
        <f t="shared" si="680"/>
        <v>3.8383778885586514E-2</v>
      </c>
      <c r="R548" s="5">
        <f t="shared" si="681"/>
        <v>8.2178703503407655E-2</v>
      </c>
      <c r="S548" s="5">
        <f t="shared" si="682"/>
        <v>1.1823872814649663E-2</v>
      </c>
      <c r="T548" s="5">
        <f t="shared" si="683"/>
        <v>3.0127891386182673E-2</v>
      </c>
      <c r="U548" s="5">
        <f t="shared" si="684"/>
        <v>4.4083342393632013E-2</v>
      </c>
      <c r="V548" s="5">
        <f t="shared" si="685"/>
        <v>5.5316345203983478E-4</v>
      </c>
      <c r="W548" s="5">
        <f t="shared" si="686"/>
        <v>6.8634378285310407E-3</v>
      </c>
      <c r="X548" s="5">
        <f t="shared" si="687"/>
        <v>5.3871952016545438E-3</v>
      </c>
      <c r="Y548" s="5">
        <f t="shared" si="688"/>
        <v>2.1142372718877824E-3</v>
      </c>
      <c r="Z548" s="5">
        <f t="shared" si="689"/>
        <v>2.1501018792235087E-2</v>
      </c>
      <c r="AA548" s="5">
        <f t="shared" si="690"/>
        <v>1.1533849194769935E-2</v>
      </c>
      <c r="AB548" s="5">
        <f t="shared" si="691"/>
        <v>3.0935668335804072E-3</v>
      </c>
      <c r="AC548" s="5">
        <f t="shared" si="692"/>
        <v>1.455692799021809E-5</v>
      </c>
      <c r="AD548" s="5">
        <f t="shared" si="693"/>
        <v>9.2044309198670261E-4</v>
      </c>
      <c r="AE548" s="5">
        <f t="shared" si="694"/>
        <v>7.2246689376774195E-4</v>
      </c>
      <c r="AF548" s="5">
        <f t="shared" si="695"/>
        <v>2.8353649298611404E-4</v>
      </c>
      <c r="AG548" s="5">
        <f t="shared" si="696"/>
        <v>7.4183738658350541E-5</v>
      </c>
      <c r="AH548" s="5">
        <f t="shared" si="697"/>
        <v>4.219102298366844E-3</v>
      </c>
      <c r="AI548" s="5">
        <f t="shared" si="698"/>
        <v>2.2632643651399652E-3</v>
      </c>
      <c r="AJ548" s="5">
        <f t="shared" si="699"/>
        <v>6.0704448769767993E-4</v>
      </c>
      <c r="AK548" s="5">
        <f t="shared" si="700"/>
        <v>1.0854616771539478E-4</v>
      </c>
      <c r="AL548" s="5">
        <f t="shared" si="701"/>
        <v>2.4516923001298822E-7</v>
      </c>
      <c r="AM548" s="5">
        <f t="shared" si="702"/>
        <v>9.8751151449403478E-5</v>
      </c>
      <c r="AN548" s="5">
        <f t="shared" si="703"/>
        <v>7.7510970819116173E-5</v>
      </c>
      <c r="AO548" s="5">
        <f t="shared" si="704"/>
        <v>3.0419648323797704E-5</v>
      </c>
      <c r="AP548" s="5">
        <f t="shared" si="705"/>
        <v>7.9589163904981262E-6</v>
      </c>
      <c r="AQ548" s="5">
        <f t="shared" si="706"/>
        <v>1.5617623871752133E-6</v>
      </c>
      <c r="AR548" s="5">
        <f t="shared" si="707"/>
        <v>6.6232486473666113E-4</v>
      </c>
      <c r="AS548" s="5">
        <f t="shared" si="708"/>
        <v>3.5529270411027508E-4</v>
      </c>
      <c r="AT548" s="5">
        <f t="shared" si="709"/>
        <v>9.529530923180832E-5</v>
      </c>
      <c r="AU548" s="5">
        <f t="shared" si="710"/>
        <v>1.7039839464809966E-5</v>
      </c>
      <c r="AV548" s="5">
        <f t="shared" si="711"/>
        <v>2.2851816998688491E-6</v>
      </c>
      <c r="AW548" s="5">
        <f t="shared" si="712"/>
        <v>2.8674753977373325E-9</v>
      </c>
      <c r="AX548" s="5">
        <f t="shared" si="713"/>
        <v>8.8288908511212725E-6</v>
      </c>
      <c r="AY548" s="5">
        <f t="shared" si="714"/>
        <v>6.9299030044935905E-6</v>
      </c>
      <c r="AZ548" s="5">
        <f t="shared" si="715"/>
        <v>2.7196822602915225E-6</v>
      </c>
      <c r="BA548" s="5">
        <f t="shared" si="716"/>
        <v>7.1157047865827711E-7</v>
      </c>
      <c r="BB548" s="5">
        <f t="shared" si="717"/>
        <v>1.3963006455495715E-7</v>
      </c>
      <c r="BC548" s="5">
        <f t="shared" si="718"/>
        <v>2.1919464634771042E-8</v>
      </c>
      <c r="BD548" s="5">
        <f t="shared" si="719"/>
        <v>8.6644463566384924E-5</v>
      </c>
      <c r="BE548" s="5">
        <f t="shared" si="720"/>
        <v>4.6478922045188218E-5</v>
      </c>
      <c r="BF548" s="5">
        <f t="shared" si="721"/>
        <v>1.246640642438464E-5</v>
      </c>
      <c r="BG548" s="5">
        <f t="shared" si="722"/>
        <v>2.22912928125202E-6</v>
      </c>
      <c r="BH548" s="5">
        <f t="shared" si="723"/>
        <v>2.9894445019149287E-7</v>
      </c>
      <c r="BI548" s="5">
        <f t="shared" si="724"/>
        <v>3.2072714687987735E-8</v>
      </c>
      <c r="BJ548" s="8">
        <f t="shared" si="725"/>
        <v>0.22822025766458298</v>
      </c>
      <c r="BK548" s="8">
        <f t="shared" si="726"/>
        <v>0.39150191037788884</v>
      </c>
      <c r="BL548" s="8">
        <f t="shared" si="727"/>
        <v>0.35876375477359007</v>
      </c>
      <c r="BM548" s="8">
        <f t="shared" si="728"/>
        <v>0.14781090955339657</v>
      </c>
      <c r="BN548" s="8">
        <f t="shared" si="729"/>
        <v>0.85216910501937126</v>
      </c>
    </row>
    <row r="549" spans="1:66" x14ac:dyDescent="0.25">
      <c r="A549" t="s">
        <v>89</v>
      </c>
      <c r="B549" t="s">
        <v>103</v>
      </c>
      <c r="C549" t="s">
        <v>127</v>
      </c>
      <c r="D549" t="s">
        <v>516</v>
      </c>
      <c r="E549">
        <f>VLOOKUP(A549,home!$A$2:$E$405,3,FALSE)</f>
        <v>1.3980999999999999</v>
      </c>
      <c r="F549">
        <f>VLOOKUP(B549,home!$B$2:$E$405,3,FALSE)</f>
        <v>0.85829999999999995</v>
      </c>
      <c r="G549">
        <f>VLOOKUP(C549,away!$B$2:$E$405,4,FALSE)</f>
        <v>1.1444000000000001</v>
      </c>
      <c r="H549">
        <f>VLOOKUP(A549,away!$A$2:$E$405,3,FALSE)</f>
        <v>1.1943999999999999</v>
      </c>
      <c r="I549">
        <f>VLOOKUP(C549,away!$B$2:$E$405,3,FALSE)</f>
        <v>0.83720000000000006</v>
      </c>
      <c r="J549">
        <f>VLOOKUP(B549,home!$B$2:$E$405,4,FALSE)</f>
        <v>1.0046999999999999</v>
      </c>
      <c r="K549" s="3">
        <f t="shared" si="674"/>
        <v>1.3732676748120001</v>
      </c>
      <c r="L549" s="3">
        <f t="shared" si="675"/>
        <v>1.004651452896</v>
      </c>
      <c r="M549" s="5">
        <f t="shared" si="676"/>
        <v>9.2743363955114483E-2</v>
      </c>
      <c r="N549" s="5">
        <f t="shared" si="677"/>
        <v>0.12736146377288313</v>
      </c>
      <c r="O549" s="5">
        <f t="shared" si="678"/>
        <v>9.3174755343968282E-2</v>
      </c>
      <c r="P549" s="5">
        <f t="shared" si="679"/>
        <v>0.1279538796223883</v>
      </c>
      <c r="Q549" s="5">
        <f t="shared" si="680"/>
        <v>8.7450690608020021E-2</v>
      </c>
      <c r="R549" s="5">
        <f t="shared" si="681"/>
        <v>4.6804076664773535E-2</v>
      </c>
      <c r="S549" s="5">
        <f t="shared" si="682"/>
        <v>4.4133064114280939E-2</v>
      </c>
      <c r="T549" s="5">
        <f t="shared" si="683"/>
        <v>8.7857463376105879E-2</v>
      </c>
      <c r="U549" s="5">
        <f t="shared" si="684"/>
        <v>6.4274525533156143E-2</v>
      </c>
      <c r="V549" s="5">
        <f t="shared" si="685"/>
        <v>6.7653798518420268E-3</v>
      </c>
      <c r="W549" s="5">
        <f t="shared" si="686"/>
        <v>4.0031068850659775E-2</v>
      </c>
      <c r="X549" s="5">
        <f t="shared" si="687"/>
        <v>4.0217271481795144E-2</v>
      </c>
      <c r="Y549" s="5">
        <f t="shared" si="688"/>
        <v>2.020217011284918E-2</v>
      </c>
      <c r="Z549" s="5">
        <f t="shared" si="689"/>
        <v>1.5673927874240171E-2</v>
      </c>
      <c r="AA549" s="5">
        <f t="shared" si="690"/>
        <v>2.1524498487028795E-2</v>
      </c>
      <c r="AB549" s="5">
        <f t="shared" si="691"/>
        <v>1.4779448994388225E-2</v>
      </c>
      <c r="AC549" s="5">
        <f t="shared" si="692"/>
        <v>5.8336828793303301E-4</v>
      </c>
      <c r="AD549" s="5">
        <f t="shared" si="693"/>
        <v>1.3743343210196143E-2</v>
      </c>
      <c r="AE549" s="5">
        <f t="shared" si="694"/>
        <v>1.380726972377193E-2</v>
      </c>
      <c r="AF549" s="5">
        <f t="shared" si="695"/>
        <v>6.9357467942572108E-3</v>
      </c>
      <c r="AG549" s="5">
        <f t="shared" si="696"/>
        <v>2.322669364589761E-3</v>
      </c>
      <c r="AH549" s="5">
        <f t="shared" si="697"/>
        <v>3.936708602860624E-3</v>
      </c>
      <c r="AI549" s="5">
        <f t="shared" si="698"/>
        <v>5.4061546694628071E-3</v>
      </c>
      <c r="AJ549" s="5">
        <f t="shared" si="699"/>
        <v>3.7120487263036135E-3</v>
      </c>
      <c r="AK549" s="5">
        <f t="shared" si="700"/>
        <v>1.6992121743866042E-3</v>
      </c>
      <c r="AL549" s="5">
        <f t="shared" si="701"/>
        <v>3.219388752205627E-5</v>
      </c>
      <c r="AM549" s="5">
        <f t="shared" si="702"/>
        <v>3.7746577948818698E-3</v>
      </c>
      <c r="AN549" s="5">
        <f t="shared" si="703"/>
        <v>3.7922154378132815E-3</v>
      </c>
      <c r="AO549" s="5">
        <f t="shared" si="704"/>
        <v>1.9049273746468769E-3</v>
      </c>
      <c r="AP549" s="5">
        <f t="shared" si="705"/>
        <v>6.3792935153344946E-4</v>
      </c>
      <c r="AQ549" s="5">
        <f t="shared" si="706"/>
        <v>1.6022416246577075E-4</v>
      </c>
      <c r="AR549" s="5">
        <f t="shared" si="707"/>
        <v>7.9100400349842181E-4</v>
      </c>
      <c r="AS549" s="5">
        <f t="shared" si="708"/>
        <v>1.0862602286512608E-3</v>
      </c>
      <c r="AT549" s="5">
        <f t="shared" si="709"/>
        <v>7.4586302922033442E-4</v>
      </c>
      <c r="AU549" s="5">
        <f t="shared" si="710"/>
        <v>3.4142319595521466E-4</v>
      </c>
      <c r="AV549" s="5">
        <f t="shared" si="711"/>
        <v>1.1721635960907476E-4</v>
      </c>
      <c r="AW549" s="5">
        <f t="shared" si="712"/>
        <v>1.2337908230787739E-6</v>
      </c>
      <c r="AX549" s="5">
        <f t="shared" si="713"/>
        <v>8.6393592219807032E-4</v>
      </c>
      <c r="AY549" s="5">
        <f t="shared" si="714"/>
        <v>8.6795447944533683E-4</v>
      </c>
      <c r="AZ549" s="5">
        <f t="shared" si="715"/>
        <v>4.3599586441117448E-4</v>
      </c>
      <c r="BA549" s="5">
        <f t="shared" si="716"/>
        <v>1.4600795954577798E-4</v>
      </c>
      <c r="BB549" s="5">
        <f t="shared" si="717"/>
        <v>3.6671777173011555E-5</v>
      </c>
      <c r="BC549" s="5">
        <f t="shared" si="718"/>
        <v>7.3684708434288867E-6</v>
      </c>
      <c r="BD549" s="5">
        <f t="shared" si="719"/>
        <v>1.3244722022687366E-4</v>
      </c>
      <c r="BE549" s="5">
        <f t="shared" si="720"/>
        <v>1.8188548615627166E-4</v>
      </c>
      <c r="BF549" s="5">
        <f t="shared" si="721"/>
        <v>1.2488872932793675E-4</v>
      </c>
      <c r="BG549" s="5">
        <f t="shared" si="722"/>
        <v>5.7168551644800334E-5</v>
      </c>
      <c r="BH549" s="5">
        <f t="shared" si="723"/>
        <v>1.9626930997406153E-5</v>
      </c>
      <c r="BI549" s="5">
        <f t="shared" si="724"/>
        <v>5.3906059789007043E-6</v>
      </c>
      <c r="BJ549" s="8">
        <f t="shared" si="725"/>
        <v>0.45255704589008627</v>
      </c>
      <c r="BK549" s="8">
        <f t="shared" si="726"/>
        <v>0.27307920419852616</v>
      </c>
      <c r="BL549" s="8">
        <f t="shared" si="727"/>
        <v>0.25891460353759516</v>
      </c>
      <c r="BM549" s="8">
        <f t="shared" si="728"/>
        <v>0.42386983084467772</v>
      </c>
      <c r="BN549" s="8">
        <f t="shared" si="729"/>
        <v>0.57548822996714777</v>
      </c>
    </row>
    <row r="550" spans="1:66" x14ac:dyDescent="0.25">
      <c r="A550" t="s">
        <v>89</v>
      </c>
      <c r="B550" t="s">
        <v>104</v>
      </c>
      <c r="C550" t="s">
        <v>330</v>
      </c>
      <c r="D550" t="s">
        <v>516</v>
      </c>
      <c r="E550">
        <f>VLOOKUP(A550,home!$A$2:$E$405,3,FALSE)</f>
        <v>1.3980999999999999</v>
      </c>
      <c r="F550">
        <f>VLOOKUP(B550,home!$B$2:$E$405,3,FALSE)</f>
        <v>1.6093</v>
      </c>
      <c r="G550">
        <f>VLOOKUP(C550,away!$B$2:$E$405,4,FALSE)</f>
        <v>1.4305000000000001</v>
      </c>
      <c r="H550">
        <f>VLOOKUP(A550,away!$A$2:$E$405,3,FALSE)</f>
        <v>1.1943999999999999</v>
      </c>
      <c r="I550">
        <f>VLOOKUP(C550,away!$B$2:$E$405,3,FALSE)</f>
        <v>1.3395999999999999</v>
      </c>
      <c r="J550">
        <f>VLOOKUP(B550,home!$B$2:$E$405,4,FALSE)</f>
        <v>0.20930000000000001</v>
      </c>
      <c r="K550" s="3">
        <f t="shared" si="674"/>
        <v>3.2185711130649999</v>
      </c>
      <c r="L550" s="3">
        <f t="shared" si="675"/>
        <v>0.33488381763199998</v>
      </c>
      <c r="M550" s="5">
        <f t="shared" si="676"/>
        <v>2.8625569254167441E-2</v>
      </c>
      <c r="N550" s="5">
        <f t="shared" si="677"/>
        <v>9.2133430296504934E-2</v>
      </c>
      <c r="O550" s="5">
        <f t="shared" si="678"/>
        <v>9.5862399137247954E-3</v>
      </c>
      <c r="P550" s="5">
        <f t="shared" si="679"/>
        <v>3.085399486922534E-2</v>
      </c>
      <c r="Q550" s="5">
        <f t="shared" si="680"/>
        <v>0.14826899864995927</v>
      </c>
      <c r="R550" s="5">
        <f t="shared" si="681"/>
        <v>1.6051383095222066E-3</v>
      </c>
      <c r="S550" s="5">
        <f t="shared" si="682"/>
        <v>8.3139743959117236E-3</v>
      </c>
      <c r="T550" s="5">
        <f t="shared" si="683"/>
        <v>4.9652888304372207E-2</v>
      </c>
      <c r="U550" s="5">
        <f t="shared" si="684"/>
        <v>5.1662517955021608E-3</v>
      </c>
      <c r="V550" s="5">
        <f t="shared" si="685"/>
        <v>9.9568839264989133E-4</v>
      </c>
      <c r="W550" s="5">
        <f t="shared" si="686"/>
        <v>0.15907143867261078</v>
      </c>
      <c r="X550" s="5">
        <f t="shared" si="687"/>
        <v>5.3270450658898454E-2</v>
      </c>
      <c r="Y550" s="5">
        <f t="shared" si="688"/>
        <v>8.9197059418145014E-3</v>
      </c>
      <c r="Z550" s="5">
        <f t="shared" si="689"/>
        <v>1.7917828164005711E-4</v>
      </c>
      <c r="AA550" s="5">
        <f t="shared" si="690"/>
        <v>5.7669804137531263E-4</v>
      </c>
      <c r="AB550" s="5">
        <f t="shared" si="691"/>
        <v>9.2807182846587287E-4</v>
      </c>
      <c r="AC550" s="5">
        <f t="shared" si="692"/>
        <v>6.7075007935637991E-5</v>
      </c>
      <c r="AD550" s="5">
        <f t="shared" si="693"/>
        <v>0.12799568435633893</v>
      </c>
      <c r="AE550" s="5">
        <f t="shared" si="694"/>
        <v>4.2863683417671238E-2</v>
      </c>
      <c r="AF550" s="5">
        <f t="shared" si="695"/>
        <v>7.177176970339599E-3</v>
      </c>
      <c r="AG550" s="5">
        <f t="shared" si="696"/>
        <v>8.0117347454926541E-4</v>
      </c>
      <c r="AH550" s="5">
        <f t="shared" si="697"/>
        <v>1.5000976748091005E-5</v>
      </c>
      <c r="AI550" s="5">
        <f t="shared" si="698"/>
        <v>4.8281710429165448E-5</v>
      </c>
      <c r="AJ550" s="5">
        <f t="shared" si="699"/>
        <v>7.769905923834054E-5</v>
      </c>
      <c r="AK550" s="5">
        <f t="shared" si="700"/>
        <v>8.3359982525616354E-5</v>
      </c>
      <c r="AL550" s="5">
        <f t="shared" si="701"/>
        <v>2.8918648671388545E-6</v>
      </c>
      <c r="AM550" s="5">
        <f t="shared" si="702"/>
        <v>8.2392642453259626E-2</v>
      </c>
      <c r="AN550" s="5">
        <f t="shared" si="703"/>
        <v>2.7591962649535978E-2</v>
      </c>
      <c r="AO550" s="5">
        <f t="shared" si="704"/>
        <v>4.6200508940180806E-3</v>
      </c>
      <c r="AP550" s="5">
        <f t="shared" si="705"/>
        <v>5.157267603476364E-4</v>
      </c>
      <c r="AQ550" s="5">
        <f t="shared" si="706"/>
        <v>4.3177136590050011E-5</v>
      </c>
      <c r="AR550" s="5">
        <f t="shared" si="707"/>
        <v>1.0047168723219169E-6</v>
      </c>
      <c r="AS550" s="5">
        <f t="shared" si="708"/>
        <v>3.2337527020643368E-6</v>
      </c>
      <c r="AT550" s="5">
        <f t="shared" si="709"/>
        <v>5.204031516830083E-6</v>
      </c>
      <c r="AU550" s="5">
        <f t="shared" si="710"/>
        <v>5.5831818371830466E-6</v>
      </c>
      <c r="AV550" s="5">
        <f t="shared" si="711"/>
        <v>4.4924669450366321E-6</v>
      </c>
      <c r="AW550" s="5">
        <f t="shared" si="712"/>
        <v>8.6583027088045747E-8</v>
      </c>
      <c r="AX550" s="5">
        <f t="shared" si="713"/>
        <v>4.4197763154859057E-2</v>
      </c>
      <c r="AY550" s="5">
        <f t="shared" si="714"/>
        <v>1.4801115656094148E-2</v>
      </c>
      <c r="AZ550" s="5">
        <f t="shared" si="715"/>
        <v>2.4783270580627861E-3</v>
      </c>
      <c r="BA550" s="5">
        <f t="shared" si="716"/>
        <v>2.7665054218158303E-4</v>
      </c>
      <c r="BB550" s="5">
        <f t="shared" si="717"/>
        <v>2.3161447428932795E-5</v>
      </c>
      <c r="BC550" s="5">
        <f t="shared" si="718"/>
        <v>1.5512787873767779E-6</v>
      </c>
      <c r="BD550" s="5">
        <f t="shared" si="719"/>
        <v>5.6077236973740972E-8</v>
      </c>
      <c r="BE550" s="5">
        <f t="shared" si="720"/>
        <v>1.8048857502418326E-7</v>
      </c>
      <c r="BF550" s="5">
        <f t="shared" si="721"/>
        <v>2.9045765690555063E-7</v>
      </c>
      <c r="BG550" s="5">
        <f t="shared" si="722"/>
        <v>3.1161954136158334E-7</v>
      </c>
      <c r="BH550" s="5">
        <f t="shared" si="723"/>
        <v>2.5074241352323904E-7</v>
      </c>
      <c r="BI550" s="5">
        <f t="shared" si="724"/>
        <v>1.6140645779721915E-7</v>
      </c>
      <c r="BJ550" s="8">
        <f t="shared" si="725"/>
        <v>0.8670967597742244</v>
      </c>
      <c r="BK550" s="8">
        <f t="shared" si="726"/>
        <v>8.3660309440851316E-2</v>
      </c>
      <c r="BL550" s="8">
        <f t="shared" si="727"/>
        <v>1.8107510559286579E-2</v>
      </c>
      <c r="BM550" s="8">
        <f t="shared" si="728"/>
        <v>0.64316935768983141</v>
      </c>
      <c r="BN550" s="8">
        <f t="shared" si="729"/>
        <v>0.31107337129310392</v>
      </c>
    </row>
    <row r="551" spans="1:66" x14ac:dyDescent="0.25">
      <c r="A551" t="s">
        <v>89</v>
      </c>
      <c r="B551" t="s">
        <v>99</v>
      </c>
      <c r="C551" t="s">
        <v>94</v>
      </c>
      <c r="D551" t="s">
        <v>516</v>
      </c>
      <c r="E551">
        <f>VLOOKUP(A551,home!$A$2:$E$405,3,FALSE)</f>
        <v>1.3980999999999999</v>
      </c>
      <c r="F551">
        <f>VLOOKUP(B551,home!$B$2:$E$405,3,FALSE)</f>
        <v>1.5736000000000001</v>
      </c>
      <c r="G551">
        <f>VLOOKUP(C551,away!$B$2:$E$405,4,FALSE)</f>
        <v>1.4305000000000001</v>
      </c>
      <c r="H551">
        <f>VLOOKUP(A551,away!$A$2:$E$405,3,FALSE)</f>
        <v>1.1943999999999999</v>
      </c>
      <c r="I551">
        <f>VLOOKUP(C551,away!$B$2:$E$405,3,FALSE)</f>
        <v>1.0466</v>
      </c>
      <c r="J551">
        <f>VLOOKUP(B551,home!$B$2:$E$405,4,FALSE)</f>
        <v>0.83720000000000006</v>
      </c>
      <c r="K551" s="3">
        <f t="shared" si="674"/>
        <v>3.1471717538800004</v>
      </c>
      <c r="L551" s="3">
        <f t="shared" si="675"/>
        <v>1.0465494282879999</v>
      </c>
      <c r="M551" s="5">
        <f t="shared" si="676"/>
        <v>1.5090027524703887E-2</v>
      </c>
      <c r="N551" s="5">
        <f t="shared" si="677"/>
        <v>4.7490908391019805E-2</v>
      </c>
      <c r="O551" s="5">
        <f t="shared" si="678"/>
        <v>1.5792459678829033E-2</v>
      </c>
      <c r="P551" s="5">
        <f t="shared" si="679"/>
        <v>4.9701583025499554E-2</v>
      </c>
      <c r="Q551" s="5">
        <f t="shared" si="680"/>
        <v>7.4731022727160146E-2</v>
      </c>
      <c r="R551" s="5">
        <f t="shared" si="681"/>
        <v>8.2637948240699075E-3</v>
      </c>
      <c r="S551" s="5">
        <f t="shared" si="682"/>
        <v>4.0925163178075458E-2</v>
      </c>
      <c r="T551" s="5">
        <f t="shared" si="683"/>
        <v>7.8209709110486969E-2</v>
      </c>
      <c r="U551" s="5">
        <f t="shared" si="684"/>
        <v>2.6007581650172557E-2</v>
      </c>
      <c r="V551" s="5">
        <f t="shared" si="685"/>
        <v>1.4977112770502083E-2</v>
      </c>
      <c r="W551" s="5">
        <f t="shared" si="686"/>
        <v>7.8397121288494243E-2</v>
      </c>
      <c r="X551" s="5">
        <f t="shared" si="687"/>
        <v>8.2046462463898628E-2</v>
      </c>
      <c r="Y551" s="5">
        <f t="shared" si="688"/>
        <v>4.293283919232297E-2</v>
      </c>
      <c r="Z551" s="5">
        <f t="shared" si="689"/>
        <v>2.8828232495398984E-3</v>
      </c>
      <c r="AA551" s="5">
        <f t="shared" si="690"/>
        <v>9.0727399023805225E-3</v>
      </c>
      <c r="AB551" s="5">
        <f t="shared" si="691"/>
        <v>1.4276735375535993E-2</v>
      </c>
      <c r="AC551" s="5">
        <f t="shared" si="692"/>
        <v>3.0831049372952776E-3</v>
      </c>
      <c r="AD551" s="5">
        <f t="shared" si="693"/>
        <v>6.1682301426163391E-2</v>
      </c>
      <c r="AE551" s="5">
        <f t="shared" si="694"/>
        <v>6.4553577293039371E-2</v>
      </c>
      <c r="AF551" s="5">
        <f t="shared" si="695"/>
        <v>3.3779254704987778E-2</v>
      </c>
      <c r="AG551" s="5">
        <f t="shared" si="696"/>
        <v>1.1783886566499899E-2</v>
      </c>
      <c r="AH551" s="5">
        <f t="shared" si="697"/>
        <v>7.5425425591533362E-4</v>
      </c>
      <c r="AI551" s="5">
        <f t="shared" si="698"/>
        <v>2.3737676894605149E-3</v>
      </c>
      <c r="AJ551" s="5">
        <f t="shared" si="699"/>
        <v>3.7353273112715642E-3</v>
      </c>
      <c r="AK551" s="5">
        <f t="shared" si="700"/>
        <v>3.9185722018434642E-3</v>
      </c>
      <c r="AL551" s="5">
        <f t="shared" si="701"/>
        <v>4.0618930818104204E-4</v>
      </c>
      <c r="AM551" s="5">
        <f t="shared" si="702"/>
        <v>3.8824959352546685E-2</v>
      </c>
      <c r="AN551" s="5">
        <f t="shared" si="703"/>
        <v>4.0632239013712566E-2</v>
      </c>
      <c r="AO551" s="5">
        <f t="shared" si="704"/>
        <v>2.1261823254931124E-2</v>
      </c>
      <c r="AP551" s="5">
        <f t="shared" si="705"/>
        <v>7.4171829906028901E-3</v>
      </c>
      <c r="AQ551" s="5">
        <f t="shared" si="706"/>
        <v>1.940612154580733E-3</v>
      </c>
      <c r="AR551" s="5">
        <f t="shared" si="707"/>
        <v>1.5787287206239667E-4</v>
      </c>
      <c r="AS551" s="5">
        <f t="shared" si="708"/>
        <v>4.9685304365868583E-4</v>
      </c>
      <c r="AT551" s="5">
        <f t="shared" si="709"/>
        <v>7.8184093241596162E-4</v>
      </c>
      <c r="AU551" s="5">
        <f t="shared" si="710"/>
        <v>8.2019589950890542E-4</v>
      </c>
      <c r="AV551" s="5">
        <f t="shared" si="711"/>
        <v>6.4532434189565671E-4</v>
      </c>
      <c r="AW551" s="5">
        <f t="shared" si="712"/>
        <v>3.7162607320151032E-5</v>
      </c>
      <c r="AX551" s="5">
        <f t="shared" si="713"/>
        <v>2.0364802569979013E-2</v>
      </c>
      <c r="AY551" s="5">
        <f t="shared" si="714"/>
        <v>2.1312772486809524E-2</v>
      </c>
      <c r="AZ551" s="5">
        <f t="shared" si="715"/>
        <v>1.1152434930651361E-2</v>
      </c>
      <c r="BA551" s="5">
        <f t="shared" si="716"/>
        <v>3.8905248002307673E-3</v>
      </c>
      <c r="BB551" s="5">
        <f t="shared" si="717"/>
        <v>1.0179066263554487E-3</v>
      </c>
      <c r="BC551" s="5">
        <f t="shared" si="718"/>
        <v>2.1305791957257236E-4</v>
      </c>
      <c r="BD551" s="5">
        <f t="shared" si="719"/>
        <v>2.753696066651429E-5</v>
      </c>
      <c r="BE551" s="5">
        <f t="shared" si="720"/>
        <v>8.6663544797358356E-5</v>
      </c>
      <c r="BF551" s="5">
        <f t="shared" si="721"/>
        <v>1.3637253013868019E-4</v>
      </c>
      <c r="BG551" s="5">
        <f t="shared" si="722"/>
        <v>1.4306259161920109E-4</v>
      </c>
      <c r="BH551" s="5">
        <f t="shared" si="723"/>
        <v>1.1256063684520485E-4</v>
      </c>
      <c r="BI551" s="5">
        <f t="shared" si="724"/>
        <v>7.0849531375594607E-5</v>
      </c>
      <c r="BJ551" s="8">
        <f t="shared" si="725"/>
        <v>0.74363539926404587</v>
      </c>
      <c r="BK551" s="8">
        <f t="shared" si="726"/>
        <v>0.14549595323106682</v>
      </c>
      <c r="BL551" s="8">
        <f t="shared" si="727"/>
        <v>8.7674365774463039E-2</v>
      </c>
      <c r="BM551" s="8">
        <f t="shared" si="728"/>
        <v>0.74734313546834386</v>
      </c>
      <c r="BN551" s="8">
        <f t="shared" si="729"/>
        <v>0.21106979617128235</v>
      </c>
    </row>
    <row r="552" spans="1:66" x14ac:dyDescent="0.25">
      <c r="A552" t="s">
        <v>89</v>
      </c>
      <c r="B552" t="s">
        <v>350</v>
      </c>
      <c r="C552" t="s">
        <v>97</v>
      </c>
      <c r="D552" t="s">
        <v>516</v>
      </c>
      <c r="E552">
        <f>VLOOKUP(A552,home!$A$2:$E$405,3,FALSE)</f>
        <v>1.3980999999999999</v>
      </c>
      <c r="F552">
        <f>VLOOKUP(B552,home!$B$2:$E$405,3,FALSE)</f>
        <v>0.53639999999999999</v>
      </c>
      <c r="G552">
        <f>VLOOKUP(C552,away!$B$2:$E$405,4,FALSE)</f>
        <v>0.42920000000000003</v>
      </c>
      <c r="H552">
        <f>VLOOKUP(A552,away!$A$2:$E$405,3,FALSE)</f>
        <v>1.1943999999999999</v>
      </c>
      <c r="I552">
        <f>VLOOKUP(C552,away!$B$2:$E$405,3,FALSE)</f>
        <v>1.6745000000000001</v>
      </c>
      <c r="J552">
        <f>VLOOKUP(B552,home!$B$2:$E$405,4,FALSE)</f>
        <v>1.2559</v>
      </c>
      <c r="K552" s="3">
        <f t="shared" si="674"/>
        <v>0.32187460852799998</v>
      </c>
      <c r="L552" s="3">
        <f t="shared" si="675"/>
        <v>2.51182863452</v>
      </c>
      <c r="M552" s="5">
        <f t="shared" si="676"/>
        <v>5.8794718881713726E-2</v>
      </c>
      <c r="N552" s="5">
        <f t="shared" si="677"/>
        <v>1.8924527123565415E-2</v>
      </c>
      <c r="O552" s="5">
        <f t="shared" si="678"/>
        <v>0.14768225844564223</v>
      </c>
      <c r="P552" s="5">
        <f t="shared" si="679"/>
        <v>4.7535169123722007E-2</v>
      </c>
      <c r="Q552" s="5">
        <f t="shared" si="680"/>
        <v>3.0456623797375671E-3</v>
      </c>
      <c r="R552" s="5">
        <f t="shared" si="681"/>
        <v>0.18547626278717372</v>
      </c>
      <c r="S552" s="5">
        <f t="shared" si="682"/>
        <v>9.6079730739372215E-3</v>
      </c>
      <c r="T552" s="5">
        <f t="shared" si="683"/>
        <v>7.6501819765051457E-3</v>
      </c>
      <c r="U552" s="5">
        <f t="shared" si="684"/>
        <v>5.9700099475857984E-2</v>
      </c>
      <c r="V552" s="5">
        <f t="shared" si="685"/>
        <v>8.6310969135513984E-4</v>
      </c>
      <c r="W552" s="5">
        <f t="shared" si="686"/>
        <v>3.2677379539549554E-4</v>
      </c>
      <c r="X552" s="5">
        <f t="shared" si="687"/>
        <v>8.2079977628518532E-4</v>
      </c>
      <c r="Y552" s="5">
        <f t="shared" si="688"/>
        <v>1.0308541906403697E-3</v>
      </c>
      <c r="Z552" s="5">
        <f t="shared" si="689"/>
        <v>0.15529486263085976</v>
      </c>
      <c r="AA552" s="5">
        <f t="shared" si="690"/>
        <v>4.9985473115717514E-2</v>
      </c>
      <c r="AB552" s="5">
        <f t="shared" si="691"/>
        <v>8.0445272956042192E-3</v>
      </c>
      <c r="AC552" s="5">
        <f t="shared" si="692"/>
        <v>4.3613680288012396E-5</v>
      </c>
      <c r="AD552" s="5">
        <f t="shared" si="693"/>
        <v>2.6295046867533453E-5</v>
      </c>
      <c r="AE552" s="5">
        <f t="shared" si="694"/>
        <v>6.6048651667915948E-5</v>
      </c>
      <c r="AF552" s="5">
        <f t="shared" si="695"/>
        <v>8.2951447265454259E-5</v>
      </c>
      <c r="AG552" s="5">
        <f t="shared" si="696"/>
        <v>6.9453273505414592E-5</v>
      </c>
      <c r="AH552" s="5">
        <f t="shared" si="697"/>
        <v>9.7518520687510837E-2</v>
      </c>
      <c r="AI552" s="5">
        <f t="shared" si="698"/>
        <v>3.1388735670522215E-2</v>
      </c>
      <c r="AJ552" s="5">
        <f t="shared" si="699"/>
        <v>5.0516185030691028E-3</v>
      </c>
      <c r="AK552" s="5">
        <f t="shared" si="700"/>
        <v>5.4199590936938977E-4</v>
      </c>
      <c r="AL552" s="5">
        <f t="shared" si="701"/>
        <v>1.4104557062477333E-6</v>
      </c>
      <c r="AM552" s="5">
        <f t="shared" si="702"/>
        <v>1.6927415833425489E-6</v>
      </c>
      <c r="AN552" s="5">
        <f t="shared" si="703"/>
        <v>4.2518767798825368E-6</v>
      </c>
      <c r="AO552" s="5">
        <f t="shared" si="704"/>
        <v>5.3399929230798256E-6</v>
      </c>
      <c r="AP552" s="5">
        <f t="shared" si="705"/>
        <v>4.4710490441086875E-6</v>
      </c>
      <c r="AQ552" s="5">
        <f t="shared" si="706"/>
        <v>2.8076272538338685E-6</v>
      </c>
      <c r="AR552" s="5">
        <f t="shared" si="707"/>
        <v>4.8989962531784163E-2</v>
      </c>
      <c r="AS552" s="5">
        <f t="shared" si="708"/>
        <v>1.5768625011719415E-2</v>
      </c>
      <c r="AT552" s="5">
        <f t="shared" si="709"/>
        <v>2.5377600013360073E-3</v>
      </c>
      <c r="AU552" s="5">
        <f t="shared" si="710"/>
        <v>2.7228016898934814E-4</v>
      </c>
      <c r="AV552" s="5">
        <f t="shared" si="711"/>
        <v>2.1910018200846014E-5</v>
      </c>
      <c r="AW552" s="5">
        <f t="shared" si="712"/>
        <v>3.1676243780071055E-8</v>
      </c>
      <c r="AX552" s="5">
        <f t="shared" si="713"/>
        <v>9.0808422412908296E-8</v>
      </c>
      <c r="AY552" s="5">
        <f t="shared" si="714"/>
        <v>2.2809519567233079E-7</v>
      </c>
      <c r="AZ552" s="5">
        <f t="shared" si="715"/>
        <v>2.8646802194310154E-7</v>
      </c>
      <c r="BA552" s="5">
        <f t="shared" si="716"/>
        <v>2.3985286013032874E-7</v>
      </c>
      <c r="BB552" s="5">
        <f t="shared" si="717"/>
        <v>1.5061732053672002E-7</v>
      </c>
      <c r="BC552" s="5">
        <f t="shared" si="718"/>
        <v>7.566497971576215E-8</v>
      </c>
      <c r="BD552" s="5">
        <f t="shared" si="719"/>
        <v>2.0509065115232896E-2</v>
      </c>
      <c r="BE552" s="5">
        <f t="shared" si="720"/>
        <v>6.6013473052408487E-3</v>
      </c>
      <c r="BF552" s="5">
        <f t="shared" si="721"/>
        <v>1.0624030398158828E-3</v>
      </c>
      <c r="BG552" s="5">
        <f t="shared" si="722"/>
        <v>1.1398685417989818E-4</v>
      </c>
      <c r="BH552" s="5">
        <f t="shared" si="723"/>
        <v>9.1723685166232309E-6</v>
      </c>
      <c r="BI552" s="5">
        <f t="shared" si="724"/>
        <v>5.9047050511253092E-7</v>
      </c>
      <c r="BJ552" s="8">
        <f t="shared" si="725"/>
        <v>3.2063182455820148E-2</v>
      </c>
      <c r="BK552" s="8">
        <f t="shared" si="726"/>
        <v>0.11684622300191803</v>
      </c>
      <c r="BL552" s="8">
        <f t="shared" si="727"/>
        <v>0.68127659477598823</v>
      </c>
      <c r="BM552" s="8">
        <f t="shared" si="728"/>
        <v>0.52402206770407966</v>
      </c>
      <c r="BN552" s="8">
        <f t="shared" si="729"/>
        <v>0.4614585987415547</v>
      </c>
    </row>
    <row r="553" spans="1:66" x14ac:dyDescent="0.25">
      <c r="A553" t="s">
        <v>112</v>
      </c>
      <c r="B553" t="s">
        <v>325</v>
      </c>
      <c r="C553" t="s">
        <v>117</v>
      </c>
      <c r="D553" t="s">
        <v>516</v>
      </c>
      <c r="E553">
        <f>VLOOKUP(A553,home!$A$2:$E$405,3,FALSE)</f>
        <v>1.3270999999999999</v>
      </c>
      <c r="F553">
        <f>VLOOKUP(B553,home!$B$2:$E$405,3,FALSE)</f>
        <v>0.37680000000000002</v>
      </c>
      <c r="G553">
        <f>VLOOKUP(C553,away!$B$2:$E$405,4,FALSE)</f>
        <v>1.1303000000000001</v>
      </c>
      <c r="H553">
        <f>VLOOKUP(A553,away!$A$2:$E$405,3,FALSE)</f>
        <v>0.94389999999999996</v>
      </c>
      <c r="I553">
        <f>VLOOKUP(C553,away!$B$2:$E$405,3,FALSE)</f>
        <v>1.8540000000000001</v>
      </c>
      <c r="J553">
        <f>VLOOKUP(B553,home!$B$2:$E$405,4,FALSE)</f>
        <v>1.0593999999999999</v>
      </c>
      <c r="K553" s="3">
        <f t="shared" si="674"/>
        <v>0.56520796178400001</v>
      </c>
      <c r="L553" s="3">
        <f t="shared" si="675"/>
        <v>1.8539400416399998</v>
      </c>
      <c r="M553" s="5">
        <f t="shared" si="676"/>
        <v>8.8997410656181372E-2</v>
      </c>
      <c r="N553" s="5">
        <f t="shared" si="677"/>
        <v>5.0302045081033912E-2</v>
      </c>
      <c r="O553" s="5">
        <f t="shared" si="678"/>
        <v>0.16499586321777301</v>
      </c>
      <c r="P553" s="5">
        <f t="shared" si="679"/>
        <v>9.3256975552109142E-2</v>
      </c>
      <c r="Q553" s="5">
        <f t="shared" si="680"/>
        <v>1.4215558186909028E-2</v>
      </c>
      <c r="R553" s="5">
        <f t="shared" si="681"/>
        <v>0.15294621876219294</v>
      </c>
      <c r="S553" s="5">
        <f t="shared" si="682"/>
        <v>2.4430102586705537E-2</v>
      </c>
      <c r="T553" s="5">
        <f t="shared" si="683"/>
        <v>2.635479253697396E-2</v>
      </c>
      <c r="U553" s="5">
        <f t="shared" si="684"/>
        <v>8.6446420569148863E-2</v>
      </c>
      <c r="V553" s="5">
        <f t="shared" si="685"/>
        <v>2.8443742387385686E-3</v>
      </c>
      <c r="W553" s="5">
        <f t="shared" si="686"/>
        <v>2.678248889481569E-3</v>
      </c>
      <c r="X553" s="5">
        <f t="shared" si="687"/>
        <v>4.9653128576877424E-3</v>
      </c>
      <c r="Y553" s="5">
        <f t="shared" si="688"/>
        <v>4.602696163068621E-3</v>
      </c>
      <c r="Z553" s="5">
        <f t="shared" si="689"/>
        <v>9.4517706393553502E-2</v>
      </c>
      <c r="AA553" s="5">
        <f t="shared" si="690"/>
        <v>5.3422160183198918E-2</v>
      </c>
      <c r="AB553" s="5">
        <f t="shared" si="691"/>
        <v>1.5097315135622107E-2</v>
      </c>
      <c r="AC553" s="5">
        <f t="shared" si="692"/>
        <v>1.8628192163635458E-4</v>
      </c>
      <c r="AD553" s="5">
        <f t="shared" si="693"/>
        <v>3.7844189899353481E-4</v>
      </c>
      <c r="AE553" s="5">
        <f t="shared" si="694"/>
        <v>7.0160858997839431E-4</v>
      </c>
      <c r="AF553" s="5">
        <f t="shared" si="695"/>
        <v>6.5037012925976321E-4</v>
      </c>
      <c r="AG553" s="5">
        <f t="shared" si="696"/>
        <v>4.0191574150708574E-4</v>
      </c>
      <c r="AH553" s="5">
        <f t="shared" si="697"/>
        <v>4.3807540131745488E-2</v>
      </c>
      <c r="AI553" s="5">
        <f t="shared" si="698"/>
        <v>2.4760370468634649E-2</v>
      </c>
      <c r="AJ553" s="5">
        <f t="shared" si="699"/>
        <v>6.9973792627968665E-3</v>
      </c>
      <c r="AK553" s="5">
        <f t="shared" si="700"/>
        <v>1.3183248236516819E-3</v>
      </c>
      <c r="AL553" s="5">
        <f t="shared" si="701"/>
        <v>7.8079074362979088E-6</v>
      </c>
      <c r="AM553" s="5">
        <f t="shared" si="702"/>
        <v>4.2779674876760458E-5</v>
      </c>
      <c r="AN553" s="5">
        <f t="shared" si="703"/>
        <v>7.9310952222366913E-5</v>
      </c>
      <c r="AO553" s="5">
        <f t="shared" si="704"/>
        <v>7.3518875032821507E-5</v>
      </c>
      <c r="AP553" s="5">
        <f t="shared" si="705"/>
        <v>4.5433195413225007E-5</v>
      </c>
      <c r="AQ553" s="5">
        <f t="shared" si="706"/>
        <v>2.1057605049058166E-5</v>
      </c>
      <c r="AR553" s="5">
        <f t="shared" si="707"/>
        <v>1.6243310555198828E-2</v>
      </c>
      <c r="AS553" s="5">
        <f t="shared" si="708"/>
        <v>9.1808484515284641E-3</v>
      </c>
      <c r="AT553" s="5">
        <f t="shared" si="709"/>
        <v>2.5945443203680973E-3</v>
      </c>
      <c r="AU553" s="5">
        <f t="shared" si="710"/>
        <v>4.8881903569116859E-4</v>
      </c>
      <c r="AV553" s="5">
        <f t="shared" si="711"/>
        <v>6.9071102711056447E-5</v>
      </c>
      <c r="AW553" s="5">
        <f t="shared" si="712"/>
        <v>2.2726685951726853E-7</v>
      </c>
      <c r="AX553" s="5">
        <f t="shared" si="713"/>
        <v>4.0299021404793265E-6</v>
      </c>
      <c r="AY553" s="5">
        <f t="shared" si="714"/>
        <v>7.471196942125365E-6</v>
      </c>
      <c r="AZ553" s="5">
        <f t="shared" si="715"/>
        <v>6.9255755849922709E-6</v>
      </c>
      <c r="BA553" s="5">
        <f t="shared" si="716"/>
        <v>4.279867296140512E-6</v>
      </c>
      <c r="BB553" s="5">
        <f t="shared" si="717"/>
        <v>1.9836543383051046E-6</v>
      </c>
      <c r="BC553" s="5">
        <f t="shared" si="718"/>
        <v>7.3551524131134602E-7</v>
      </c>
      <c r="BD553" s="5">
        <f t="shared" si="719"/>
        <v>5.0190206411794601E-3</v>
      </c>
      <c r="BE553" s="5">
        <f t="shared" si="720"/>
        <v>2.8367904267528675E-3</v>
      </c>
      <c r="BF553" s="5">
        <f t="shared" si="721"/>
        <v>8.0168826755667576E-4</v>
      </c>
      <c r="BG553" s="5">
        <f t="shared" si="722"/>
        <v>1.5104019723061828E-4</v>
      </c>
      <c r="BH553" s="5">
        <f t="shared" si="723"/>
        <v>2.1342280506042778E-5</v>
      </c>
      <c r="BI553" s="5">
        <f t="shared" si="724"/>
        <v>2.4125653729285681E-6</v>
      </c>
      <c r="BJ553" s="8">
        <f t="shared" si="725"/>
        <v>0.10553851608903117</v>
      </c>
      <c r="BK553" s="8">
        <f t="shared" si="726"/>
        <v>0.2097304240597494</v>
      </c>
      <c r="BL553" s="8">
        <f t="shared" si="727"/>
        <v>0.58720048039886086</v>
      </c>
      <c r="BM553" s="8">
        <f t="shared" si="728"/>
        <v>0.43226581155491289</v>
      </c>
      <c r="BN553" s="8">
        <f t="shared" si="729"/>
        <v>0.56471407145619934</v>
      </c>
    </row>
    <row r="554" spans="1:66" x14ac:dyDescent="0.25">
      <c r="A554" t="s">
        <v>112</v>
      </c>
      <c r="B554" t="s">
        <v>113</v>
      </c>
      <c r="C554" t="s">
        <v>124</v>
      </c>
      <c r="D554" t="s">
        <v>516</v>
      </c>
      <c r="E554">
        <f>VLOOKUP(A554,home!$A$2:$E$405,3,FALSE)</f>
        <v>1.3270999999999999</v>
      </c>
      <c r="F554">
        <f>VLOOKUP(B554,home!$B$2:$E$405,3,FALSE)</f>
        <v>1.5069999999999999</v>
      </c>
      <c r="G554">
        <f>VLOOKUP(C554,away!$B$2:$E$405,4,FALSE)</f>
        <v>0.9042</v>
      </c>
      <c r="H554">
        <f>VLOOKUP(A554,away!$A$2:$E$405,3,FALSE)</f>
        <v>0.94389999999999996</v>
      </c>
      <c r="I554">
        <f>VLOOKUP(C554,away!$B$2:$E$405,3,FALSE)</f>
        <v>0.63570000000000004</v>
      </c>
      <c r="J554">
        <f>VLOOKUP(B554,home!$B$2:$E$405,4,FALSE)</f>
        <v>0.79459999999999997</v>
      </c>
      <c r="K554" s="3">
        <f t="shared" si="674"/>
        <v>1.8083454767399998</v>
      </c>
      <c r="L554" s="3">
        <f t="shared" si="675"/>
        <v>0.47678958295799995</v>
      </c>
      <c r="M554" s="5">
        <f t="shared" si="676"/>
        <v>0.1017603174603862</v>
      </c>
      <c r="N554" s="5">
        <f t="shared" si="677"/>
        <v>0.18401780979111584</v>
      </c>
      <c r="O554" s="5">
        <f t="shared" si="678"/>
        <v>4.8518259323611229E-2</v>
      </c>
      <c r="P554" s="5">
        <f t="shared" si="679"/>
        <v>8.7737774787150696E-2</v>
      </c>
      <c r="Q554" s="5">
        <f t="shared" si="680"/>
        <v>0.16638388698768303</v>
      </c>
      <c r="R554" s="5">
        <f t="shared" si="681"/>
        <v>1.1566500314376343E-2</v>
      </c>
      <c r="S554" s="5">
        <f t="shared" si="682"/>
        <v>1.8911883622015672E-2</v>
      </c>
      <c r="T554" s="5">
        <f t="shared" si="683"/>
        <v>7.9330104087788386E-2</v>
      </c>
      <c r="U554" s="5">
        <f t="shared" si="684"/>
        <v>2.0916228525214246E-2</v>
      </c>
      <c r="V554" s="5">
        <f t="shared" si="685"/>
        <v>1.8117590513339239E-3</v>
      </c>
      <c r="W554" s="5">
        <f t="shared" si="686"/>
        <v>0.10029318314553194</v>
      </c>
      <c r="X554" s="5">
        <f t="shared" si="687"/>
        <v>4.7818744965488491E-2</v>
      </c>
      <c r="Y554" s="5">
        <f t="shared" si="688"/>
        <v>1.1399739734835107E-2</v>
      </c>
      <c r="Z554" s="5">
        <f t="shared" si="689"/>
        <v>1.8382622870583573E-3</v>
      </c>
      <c r="AA554" s="5">
        <f t="shared" si="690"/>
        <v>3.324213291863708E-3</v>
      </c>
      <c r="AB554" s="5">
        <f t="shared" si="691"/>
        <v>3.005663035030361E-3</v>
      </c>
      <c r="AC554" s="5">
        <f t="shared" si="692"/>
        <v>9.7631198229849176E-5</v>
      </c>
      <c r="AD554" s="5">
        <f t="shared" si="693"/>
        <v>4.5341181022269784E-2</v>
      </c>
      <c r="AE554" s="5">
        <f t="shared" si="694"/>
        <v>2.1618202790431196E-2</v>
      </c>
      <c r="AF554" s="5">
        <f t="shared" si="695"/>
        <v>5.1536669463755789E-3</v>
      </c>
      <c r="AG554" s="5">
        <f t="shared" si="696"/>
        <v>8.1907157135561385E-4</v>
      </c>
      <c r="AH554" s="5">
        <f t="shared" si="697"/>
        <v>2.191160773034933E-4</v>
      </c>
      <c r="AI554" s="5">
        <f t="shared" si="698"/>
        <v>3.9623756727278427E-4</v>
      </c>
      <c r="AJ554" s="5">
        <f t="shared" si="699"/>
        <v>3.5826720624610044E-4</v>
      </c>
      <c r="AK554" s="5">
        <f t="shared" si="700"/>
        <v>2.1595696062647073E-4</v>
      </c>
      <c r="AL554" s="5">
        <f t="shared" si="701"/>
        <v>3.3671058802758795E-6</v>
      </c>
      <c r="AM554" s="5">
        <f t="shared" si="702"/>
        <v>1.6398503922334207E-2</v>
      </c>
      <c r="AN554" s="5">
        <f t="shared" si="703"/>
        <v>7.8186358462648542E-3</v>
      </c>
      <c r="AO554" s="5">
        <f t="shared" si="704"/>
        <v>1.8639220622205439E-3</v>
      </c>
      <c r="AP554" s="5">
        <f t="shared" si="705"/>
        <v>2.9623287423744947E-4</v>
      </c>
      <c r="AQ554" s="5">
        <f t="shared" si="706"/>
        <v>3.5310187141530787E-5</v>
      </c>
      <c r="AR554" s="5">
        <f t="shared" si="707"/>
        <v>2.0894452623385092E-5</v>
      </c>
      <c r="AS554" s="5">
        <f t="shared" si="708"/>
        <v>3.7784388890456658E-5</v>
      </c>
      <c r="AT554" s="5">
        <f t="shared" si="709"/>
        <v>3.4163614370721199E-5</v>
      </c>
      <c r="AU554" s="5">
        <f t="shared" si="710"/>
        <v>2.0593205838794442E-5</v>
      </c>
      <c r="AV554" s="5">
        <f t="shared" si="711"/>
        <v>9.3099076575399231E-6</v>
      </c>
      <c r="AW554" s="5">
        <f t="shared" si="712"/>
        <v>8.0642212554226181E-8</v>
      </c>
      <c r="AX554" s="5">
        <f t="shared" si="713"/>
        <v>4.9423600655427039E-3</v>
      </c>
      <c r="AY554" s="5">
        <f t="shared" si="714"/>
        <v>2.3564657944783792E-3</v>
      </c>
      <c r="AZ554" s="5">
        <f t="shared" si="715"/>
        <v>5.6176917170206917E-4</v>
      </c>
      <c r="BA554" s="5">
        <f t="shared" si="716"/>
        <v>8.9281896364830208E-5</v>
      </c>
      <c r="BB554" s="5">
        <f t="shared" si="717"/>
        <v>1.064216953337169E-5</v>
      </c>
      <c r="BC554" s="5">
        <f t="shared" si="718"/>
        <v>1.0148151147169242E-6</v>
      </c>
      <c r="BD554" s="5">
        <f t="shared" si="719"/>
        <v>1.6603762254065772E-6</v>
      </c>
      <c r="BE554" s="5">
        <f t="shared" si="720"/>
        <v>3.0025338369006188E-6</v>
      </c>
      <c r="BF554" s="5">
        <f t="shared" si="721"/>
        <v>2.7148092413590155E-6</v>
      </c>
      <c r="BG554" s="5">
        <f t="shared" si="722"/>
        <v>1.6364376706078416E-6</v>
      </c>
      <c r="BH554" s="5">
        <f t="shared" si="723"/>
        <v>7.3981116490265828E-7</v>
      </c>
      <c r="BI554" s="5">
        <f t="shared" si="724"/>
        <v>2.6756683473869427E-7</v>
      </c>
      <c r="BJ554" s="8">
        <f t="shared" si="725"/>
        <v>0.6965497298478095</v>
      </c>
      <c r="BK554" s="8">
        <f t="shared" si="726"/>
        <v>0.21267919901947499</v>
      </c>
      <c r="BL554" s="8">
        <f t="shared" si="727"/>
        <v>8.8653209405899561E-2</v>
      </c>
      <c r="BM554" s="8">
        <f t="shared" si="728"/>
        <v>0.39737946674365349</v>
      </c>
      <c r="BN554" s="8">
        <f t="shared" si="729"/>
        <v>0.59998454866432338</v>
      </c>
    </row>
    <row r="555" spans="1:66" x14ac:dyDescent="0.25">
      <c r="A555" t="s">
        <v>112</v>
      </c>
      <c r="B555" t="s">
        <v>119</v>
      </c>
      <c r="C555" t="s">
        <v>126</v>
      </c>
      <c r="D555" t="s">
        <v>516</v>
      </c>
      <c r="E555">
        <f>VLOOKUP(A555,home!$A$2:$E$405,3,FALSE)</f>
        <v>1.3270999999999999</v>
      </c>
      <c r="F555">
        <f>VLOOKUP(B555,home!$B$2:$E$405,3,FALSE)</f>
        <v>0.6028</v>
      </c>
      <c r="G555">
        <f>VLOOKUP(C555,away!$B$2:$E$405,4,FALSE)</f>
        <v>0.37680000000000002</v>
      </c>
      <c r="H555">
        <f>VLOOKUP(A555,away!$A$2:$E$405,3,FALSE)</f>
        <v>0.94389999999999996</v>
      </c>
      <c r="I555">
        <f>VLOOKUP(C555,away!$B$2:$E$405,3,FALSE)</f>
        <v>1.5891999999999999</v>
      </c>
      <c r="J555">
        <f>VLOOKUP(B555,home!$B$2:$E$405,4,FALSE)</f>
        <v>1.2713000000000001</v>
      </c>
      <c r="K555" s="3">
        <f t="shared" si="674"/>
        <v>0.30143091158399998</v>
      </c>
      <c r="L555" s="3">
        <f t="shared" si="675"/>
        <v>1.9070083272439999</v>
      </c>
      <c r="M555" s="5">
        <f t="shared" si="676"/>
        <v>0.10987199871184052</v>
      </c>
      <c r="N555" s="5">
        <f t="shared" si="677"/>
        <v>3.3118816729266157E-2</v>
      </c>
      <c r="O555" s="5">
        <f t="shared" si="678"/>
        <v>0.2095268164744219</v>
      </c>
      <c r="P555" s="5">
        <f t="shared" si="679"/>
        <v>6.3157859291178453E-2</v>
      </c>
      <c r="Q555" s="5">
        <f t="shared" si="680"/>
        <v>4.9915175586430624E-3</v>
      </c>
      <c r="R555" s="5">
        <f t="shared" si="681"/>
        <v>0.199784691898824</v>
      </c>
      <c r="S555" s="5">
        <f t="shared" si="682"/>
        <v>9.0762779348038444E-3</v>
      </c>
      <c r="T555" s="5">
        <f t="shared" si="683"/>
        <v>9.5188655499169605E-3</v>
      </c>
      <c r="U555" s="5">
        <f t="shared" si="684"/>
        <v>6.0221281799591089E-2</v>
      </c>
      <c r="V555" s="5">
        <f t="shared" si="685"/>
        <v>5.7970314084138271E-4</v>
      </c>
      <c r="W555" s="5">
        <f t="shared" si="686"/>
        <v>5.0153256262977335E-4</v>
      </c>
      <c r="X555" s="5">
        <f t="shared" si="687"/>
        <v>9.5642677331900065E-4</v>
      </c>
      <c r="Y555" s="5">
        <f t="shared" si="688"/>
        <v>9.1195691055922211E-4</v>
      </c>
      <c r="Z555" s="5">
        <f t="shared" si="689"/>
        <v>0.12699702370231139</v>
      </c>
      <c r="AA555" s="5">
        <f t="shared" si="690"/>
        <v>3.8280828623042572E-2</v>
      </c>
      <c r="AB555" s="5">
        <f t="shared" si="691"/>
        <v>5.7695125340173001E-3</v>
      </c>
      <c r="AC555" s="5">
        <f t="shared" si="692"/>
        <v>2.0826967874645925E-5</v>
      </c>
      <c r="AD555" s="5">
        <f t="shared" si="693"/>
        <v>3.7794354385638034E-5</v>
      </c>
      <c r="AE555" s="5">
        <f t="shared" si="694"/>
        <v>7.2074148536222521E-5</v>
      </c>
      <c r="AF555" s="5">
        <f t="shared" si="695"/>
        <v>6.8723000718798663E-5</v>
      </c>
      <c r="AG555" s="5">
        <f t="shared" si="696"/>
        <v>4.3685111547981477E-5</v>
      </c>
      <c r="AH555" s="5">
        <f t="shared" si="697"/>
        <v>6.0546095433877865E-2</v>
      </c>
      <c r="AI555" s="5">
        <f t="shared" si="698"/>
        <v>1.8250464739485661E-2</v>
      </c>
      <c r="AJ555" s="5">
        <f t="shared" si="699"/>
        <v>2.7506271116274059E-3</v>
      </c>
      <c r="AK555" s="5">
        <f t="shared" si="700"/>
        <v>2.7637467922850452E-4</v>
      </c>
      <c r="AL555" s="5">
        <f t="shared" si="701"/>
        <v>4.7887968614774191E-7</v>
      </c>
      <c r="AM555" s="5">
        <f t="shared" si="702"/>
        <v>2.2784773390383256E-6</v>
      </c>
      <c r="AN555" s="5">
        <f t="shared" si="703"/>
        <v>4.3450752589828368E-6</v>
      </c>
      <c r="AO555" s="5">
        <f t="shared" si="704"/>
        <v>4.1430473506910764E-6</v>
      </c>
      <c r="AP555" s="5">
        <f t="shared" si="705"/>
        <v>2.6336085993113579E-6</v>
      </c>
      <c r="AQ555" s="5">
        <f t="shared" si="706"/>
        <v>1.2555783823970414E-6</v>
      </c>
      <c r="AR555" s="5">
        <f t="shared" si="707"/>
        <v>2.3092381634903004E-2</v>
      </c>
      <c r="AS555" s="5">
        <f t="shared" si="708"/>
        <v>6.9607576468544317E-3</v>
      </c>
      <c r="AT555" s="5">
        <f t="shared" si="709"/>
        <v>1.0490937614033148E-3</v>
      </c>
      <c r="AU555" s="5">
        <f t="shared" si="710"/>
        <v>1.0540976294562949E-4</v>
      </c>
      <c r="AV555" s="5">
        <f t="shared" si="711"/>
        <v>7.9434402336386092E-6</v>
      </c>
      <c r="AW555" s="5">
        <f t="shared" si="712"/>
        <v>7.6465281291262328E-9</v>
      </c>
      <c r="AX555" s="5">
        <f t="shared" si="713"/>
        <v>1.1446725022163469E-7</v>
      </c>
      <c r="AY555" s="5">
        <f t="shared" si="714"/>
        <v>2.1828999936937995E-7</v>
      </c>
      <c r="AZ555" s="5">
        <f t="shared" si="715"/>
        <v>2.0814042327574759E-7</v>
      </c>
      <c r="BA555" s="5">
        <f t="shared" si="716"/>
        <v>1.3230850680764716E-7</v>
      </c>
      <c r="BB555" s="5">
        <f t="shared" si="717"/>
        <v>6.3078356061850649E-8</v>
      </c>
      <c r="BC555" s="5">
        <f t="shared" si="718"/>
        <v>2.4058190055762244E-8</v>
      </c>
      <c r="BD555" s="5">
        <f t="shared" si="719"/>
        <v>7.3395606789427416E-3</v>
      </c>
      <c r="BE555" s="5">
        <f t="shared" si="720"/>
        <v>2.2123704660797919E-3</v>
      </c>
      <c r="BF555" s="5">
        <f t="shared" si="721"/>
        <v>3.334384231759753E-4</v>
      </c>
      <c r="BG555" s="5">
        <f t="shared" si="722"/>
        <v>3.3502882618355253E-5</v>
      </c>
      <c r="BH555" s="5">
        <f t="shared" si="723"/>
        <v>2.5247011120856426E-6</v>
      </c>
      <c r="BI555" s="5">
        <f t="shared" si="724"/>
        <v>1.5220459153862286E-7</v>
      </c>
      <c r="BJ555" s="8">
        <f t="shared" si="725"/>
        <v>5.0236808829179039E-2</v>
      </c>
      <c r="BK555" s="8">
        <f t="shared" si="726"/>
        <v>0.18270736321622436</v>
      </c>
      <c r="BL555" s="8">
        <f t="shared" si="727"/>
        <v>0.6365438288969768</v>
      </c>
      <c r="BM555" s="8">
        <f t="shared" si="728"/>
        <v>0.3760331133370462</v>
      </c>
      <c r="BN555" s="8">
        <f t="shared" si="729"/>
        <v>0.6204517006641741</v>
      </c>
    </row>
    <row r="556" spans="1:66" x14ac:dyDescent="0.25">
      <c r="A556" t="s">
        <v>112</v>
      </c>
      <c r="B556" t="s">
        <v>118</v>
      </c>
      <c r="C556" t="s">
        <v>90</v>
      </c>
      <c r="D556" t="s">
        <v>516</v>
      </c>
      <c r="E556">
        <f>VLOOKUP(A556,home!$A$2:$E$405,3,FALSE)</f>
        <v>1.3270999999999999</v>
      </c>
      <c r="F556">
        <f>VLOOKUP(B556,home!$B$2:$E$405,3,FALSE)</f>
        <v>0.94189999999999996</v>
      </c>
      <c r="G556">
        <f>VLOOKUP(C556,away!$B$2:$E$405,4,FALSE)</f>
        <v>1.2056</v>
      </c>
      <c r="H556">
        <f>VLOOKUP(A556,away!$A$2:$E$405,3,FALSE)</f>
        <v>0.94389999999999996</v>
      </c>
      <c r="I556">
        <f>VLOOKUP(C556,away!$B$2:$E$405,3,FALSE)</f>
        <v>1.0593999999999999</v>
      </c>
      <c r="J556">
        <f>VLOOKUP(B556,home!$B$2:$E$405,4,FALSE)</f>
        <v>2.1189</v>
      </c>
      <c r="K556" s="3">
        <f t="shared" si="674"/>
        <v>1.5069945627439998</v>
      </c>
      <c r="L556" s="3">
        <f t="shared" si="675"/>
        <v>2.1188314747739998</v>
      </c>
      <c r="M556" s="5">
        <f t="shared" si="676"/>
        <v>2.6627093271477584E-2</v>
      </c>
      <c r="N556" s="5">
        <f t="shared" si="677"/>
        <v>4.0126884781794055E-2</v>
      </c>
      <c r="O556" s="5">
        <f t="shared" si="678"/>
        <v>5.6418323305349696E-2</v>
      </c>
      <c r="P556" s="5">
        <f t="shared" si="679"/>
        <v>8.5022106460295066E-2</v>
      </c>
      <c r="Q556" s="5">
        <f t="shared" si="680"/>
        <v>3.0235498593009308E-2</v>
      </c>
      <c r="R556" s="5">
        <f t="shared" si="681"/>
        <v>5.977045958667522E-2</v>
      </c>
      <c r="S556" s="5">
        <f t="shared" si="682"/>
        <v>6.7870331481967056E-2</v>
      </c>
      <c r="T556" s="5">
        <f t="shared" si="683"/>
        <v>6.4063926074353114E-2</v>
      </c>
      <c r="U556" s="5">
        <f t="shared" si="684"/>
        <v>9.0073757609829525E-2</v>
      </c>
      <c r="V556" s="5">
        <f t="shared" si="685"/>
        <v>2.4079394497101864E-2</v>
      </c>
      <c r="W556" s="5">
        <f t="shared" si="686"/>
        <v>1.5188243993839622E-2</v>
      </c>
      <c r="X556" s="5">
        <f t="shared" si="687"/>
        <v>3.218132942069455E-2</v>
      </c>
      <c r="Y556" s="5">
        <f t="shared" si="688"/>
        <v>3.4093406838319074E-2</v>
      </c>
      <c r="Z556" s="5">
        <f t="shared" si="689"/>
        <v>4.221451034465161E-2</v>
      </c>
      <c r="AA556" s="5">
        <f t="shared" si="690"/>
        <v>6.3617037558290304E-2</v>
      </c>
      <c r="AB556" s="5">
        <f t="shared" si="691"/>
        <v>4.7935264849112168E-2</v>
      </c>
      <c r="AC556" s="5">
        <f t="shared" si="692"/>
        <v>4.8054457671151563E-3</v>
      </c>
      <c r="AD556" s="5">
        <f t="shared" si="693"/>
        <v>5.7221502790863838E-3</v>
      </c>
      <c r="AE556" s="5">
        <f t="shared" si="694"/>
        <v>1.2124272114715057E-2</v>
      </c>
      <c r="AF556" s="5">
        <f t="shared" si="695"/>
        <v>1.2844644682691494E-2</v>
      </c>
      <c r="AG556" s="5">
        <f t="shared" si="696"/>
        <v>9.0718791453250798E-3</v>
      </c>
      <c r="AH556" s="5">
        <f t="shared" si="697"/>
        <v>2.2361358302605102E-2</v>
      </c>
      <c r="AI556" s="5">
        <f t="shared" si="698"/>
        <v>3.3698445377596281E-2</v>
      </c>
      <c r="AJ556" s="5">
        <f t="shared" si="699"/>
        <v>2.5391686978481647E-2</v>
      </c>
      <c r="AK556" s="5">
        <f t="shared" si="700"/>
        <v>1.2755044738489815E-2</v>
      </c>
      <c r="AL556" s="5">
        <f t="shared" si="701"/>
        <v>6.1376451035831327E-4</v>
      </c>
      <c r="AM556" s="5">
        <f t="shared" si="702"/>
        <v>1.7246498715574475E-3</v>
      </c>
      <c r="AN556" s="5">
        <f t="shared" si="703"/>
        <v>3.6542424308208558E-3</v>
      </c>
      <c r="AO556" s="5">
        <f t="shared" si="704"/>
        <v>3.8713619394389405E-3</v>
      </c>
      <c r="AP556" s="5">
        <f t="shared" si="705"/>
        <v>2.7342545091751146E-3</v>
      </c>
      <c r="AQ556" s="5">
        <f t="shared" si="706"/>
        <v>1.4483561285207414E-3</v>
      </c>
      <c r="AR556" s="5">
        <f t="shared" si="707"/>
        <v>9.4759899580517289E-3</v>
      </c>
      <c r="AS556" s="5">
        <f t="shared" si="708"/>
        <v>1.4280265343400697E-2</v>
      </c>
      <c r="AT556" s="5">
        <f t="shared" si="709"/>
        <v>1.0760141113523218E-2</v>
      </c>
      <c r="AU556" s="5">
        <f t="shared" si="710"/>
        <v>5.4051580508125505E-3</v>
      </c>
      <c r="AV556" s="5">
        <f t="shared" si="711"/>
        <v>2.0363859483366184E-3</v>
      </c>
      <c r="AW556" s="5">
        <f t="shared" si="712"/>
        <v>5.4438653276524527E-5</v>
      </c>
      <c r="AX556" s="5">
        <f t="shared" si="713"/>
        <v>4.3317299651236823E-4</v>
      </c>
      <c r="AY556" s="5">
        <f t="shared" si="714"/>
        <v>9.1782057903257381E-4</v>
      </c>
      <c r="AZ556" s="5">
        <f t="shared" si="715"/>
        <v>9.7235356552475758E-4</v>
      </c>
      <c r="BA556" s="5">
        <f t="shared" si="716"/>
        <v>6.8675111308085976E-4</v>
      </c>
      <c r="BB556" s="5">
        <f t="shared" si="717"/>
        <v>3.6377746843295093E-4</v>
      </c>
      <c r="BC556" s="5">
        <f t="shared" si="718"/>
        <v>1.5415662998586848E-4</v>
      </c>
      <c r="BD556" s="5">
        <f t="shared" si="719"/>
        <v>3.3463376296270562E-3</v>
      </c>
      <c r="BE556" s="5">
        <f t="shared" si="720"/>
        <v>5.0429126129536176E-3</v>
      </c>
      <c r="BF556" s="5">
        <f t="shared" si="721"/>
        <v>3.7998209440571209E-3</v>
      </c>
      <c r="BG556" s="5">
        <f t="shared" si="722"/>
        <v>1.908769834031617E-3</v>
      </c>
      <c r="BH556" s="5">
        <f t="shared" si="723"/>
        <v>7.191264403538538E-4</v>
      </c>
      <c r="BI556" s="5">
        <f t="shared" si="724"/>
        <v>2.167439271077409E-4</v>
      </c>
      <c r="BJ556" s="8">
        <f t="shared" si="725"/>
        <v>0.27261313315591018</v>
      </c>
      <c r="BK556" s="8">
        <f t="shared" si="726"/>
        <v>0.20993595656734762</v>
      </c>
      <c r="BL556" s="8">
        <f t="shared" si="727"/>
        <v>0.4690130301086855</v>
      </c>
      <c r="BM556" s="8">
        <f t="shared" si="728"/>
        <v>0.69471288225223793</v>
      </c>
      <c r="BN556" s="8">
        <f t="shared" si="729"/>
        <v>0.29820036599860095</v>
      </c>
    </row>
    <row r="557" spans="1:66" x14ac:dyDescent="0.25">
      <c r="A557" t="s">
        <v>112</v>
      </c>
      <c r="B557" t="s">
        <v>107</v>
      </c>
      <c r="C557" t="s">
        <v>102</v>
      </c>
      <c r="D557" t="s">
        <v>516</v>
      </c>
      <c r="E557">
        <f>VLOOKUP(A557,home!$A$2:$E$405,3,FALSE)</f>
        <v>1.3270999999999999</v>
      </c>
      <c r="F557">
        <f>VLOOKUP(B557,home!$B$2:$E$405,3,FALSE)</f>
        <v>1.2056</v>
      </c>
      <c r="G557">
        <f>VLOOKUP(C557,away!$B$2:$E$405,4,FALSE)</f>
        <v>0.94189999999999996</v>
      </c>
      <c r="H557">
        <f>VLOOKUP(A557,away!$A$2:$E$405,3,FALSE)</f>
        <v>0.94389999999999996</v>
      </c>
      <c r="I557">
        <f>VLOOKUP(C557,away!$B$2:$E$405,3,FALSE)</f>
        <v>2.1189</v>
      </c>
      <c r="J557">
        <f>VLOOKUP(B557,home!$B$2:$E$405,4,FALSE)</f>
        <v>0.84750000000000003</v>
      </c>
      <c r="K557" s="3">
        <f t="shared" si="674"/>
        <v>1.5069945627439998</v>
      </c>
      <c r="L557" s="3">
        <f t="shared" si="675"/>
        <v>1.6950251792249997</v>
      </c>
      <c r="M557" s="5">
        <f t="shared" si="676"/>
        <v>4.0679957930099174E-2</v>
      </c>
      <c r="N557" s="5">
        <f t="shared" si="677"/>
        <v>6.1304475413314102E-2</v>
      </c>
      <c r="O557" s="5">
        <f t="shared" si="678"/>
        <v>6.8953552981331795E-2</v>
      </c>
      <c r="P557" s="5">
        <f t="shared" si="679"/>
        <v>0.10391262942474733</v>
      </c>
      <c r="Q557" s="5">
        <f t="shared" si="680"/>
        <v>4.6192755559868806E-2</v>
      </c>
      <c r="R557" s="5">
        <f t="shared" si="681"/>
        <v>5.8439004250191239E-2</v>
      </c>
      <c r="S557" s="5">
        <f t="shared" si="682"/>
        <v>6.6358442236585602E-2</v>
      </c>
      <c r="T557" s="5">
        <f t="shared" si="683"/>
        <v>7.8297883771763221E-2</v>
      </c>
      <c r="U557" s="5">
        <f t="shared" si="684"/>
        <v>8.8067261657211682E-2</v>
      </c>
      <c r="V557" s="5">
        <f t="shared" si="685"/>
        <v>1.8833954300276207E-2</v>
      </c>
      <c r="W557" s="5">
        <f t="shared" si="686"/>
        <v>2.3204077155628309E-2</v>
      </c>
      <c r="X557" s="5">
        <f t="shared" si="687"/>
        <v>3.9331495039469595E-2</v>
      </c>
      <c r="Y557" s="5">
        <f t="shared" si="688"/>
        <v>3.3333937214232078E-2</v>
      </c>
      <c r="Z557" s="5">
        <f t="shared" si="689"/>
        <v>3.3018527884303643E-2</v>
      </c>
      <c r="AA557" s="5">
        <f t="shared" si="690"/>
        <v>4.9758741991456724E-2</v>
      </c>
      <c r="AB557" s="5">
        <f t="shared" si="691"/>
        <v>3.7493076815053428E-2</v>
      </c>
      <c r="AC557" s="5">
        <f t="shared" si="692"/>
        <v>3.0068334220780665E-3</v>
      </c>
      <c r="AD557" s="5">
        <f t="shared" si="693"/>
        <v>8.7421045267560334E-3</v>
      </c>
      <c r="AE557" s="5">
        <f t="shared" si="694"/>
        <v>1.4818087292268328E-2</v>
      </c>
      <c r="AF557" s="5">
        <f t="shared" si="695"/>
        <v>1.2558515534174411E-2</v>
      </c>
      <c r="AG557" s="5">
        <f t="shared" si="696"/>
        <v>7.0956666813713079E-3</v>
      </c>
      <c r="AH557" s="5">
        <f t="shared" si="697"/>
        <v>1.3991809036209363E-2</v>
      </c>
      <c r="AI557" s="5">
        <f t="shared" si="698"/>
        <v>2.1085580140519873E-2</v>
      </c>
      <c r="AJ557" s="5">
        <f t="shared" si="699"/>
        <v>1.5887927312033163E-2</v>
      </c>
      <c r="AK557" s="5">
        <f t="shared" si="700"/>
        <v>7.9810066908352854E-3</v>
      </c>
      <c r="AL557" s="5">
        <f t="shared" si="701"/>
        <v>3.0722545747684926E-4</v>
      </c>
      <c r="AM557" s="5">
        <f t="shared" si="702"/>
        <v>2.6348607977522091E-3</v>
      </c>
      <c r="AN557" s="5">
        <f t="shared" si="703"/>
        <v>4.4661553959428639E-3</v>
      </c>
      <c r="AO557" s="5">
        <f t="shared" si="704"/>
        <v>3.7851229252273775E-3</v>
      </c>
      <c r="AP557" s="5">
        <f t="shared" si="705"/>
        <v>2.1386262215740636E-3</v>
      </c>
      <c r="AQ557" s="5">
        <f t="shared" si="706"/>
        <v>9.0625632362971561E-4</v>
      </c>
      <c r="AR557" s="5">
        <f t="shared" si="707"/>
        <v>4.7432937238565441E-3</v>
      </c>
      <c r="AS557" s="5">
        <f t="shared" si="708"/>
        <v>7.1481178513495506E-3</v>
      </c>
      <c r="AT557" s="5">
        <f t="shared" si="709"/>
        <v>5.3860873679185501E-3</v>
      </c>
      <c r="AU557" s="5">
        <f t="shared" si="710"/>
        <v>2.7056014593057976E-3</v>
      </c>
      <c r="AV557" s="5">
        <f t="shared" si="711"/>
        <v>1.0193316720315175E-3</v>
      </c>
      <c r="AW557" s="5">
        <f t="shared" si="712"/>
        <v>2.1799299497458202E-5</v>
      </c>
      <c r="AX557" s="5">
        <f t="shared" si="713"/>
        <v>6.6178681596664899E-4</v>
      </c>
      <c r="AY557" s="5">
        <f t="shared" si="714"/>
        <v>1.1217453163426111E-3</v>
      </c>
      <c r="AZ557" s="5">
        <f t="shared" si="715"/>
        <v>9.5069327793921956E-4</v>
      </c>
      <c r="BA557" s="5">
        <f t="shared" si="716"/>
        <v>5.3714968127564267E-4</v>
      </c>
      <c r="BB557" s="5">
        <f t="shared" si="717"/>
        <v>2.2762055869372452E-4</v>
      </c>
      <c r="BC557" s="5">
        <f t="shared" si="718"/>
        <v>7.7164515659024915E-5</v>
      </c>
      <c r="BD557" s="5">
        <f t="shared" si="719"/>
        <v>1.3400003823994613E-3</v>
      </c>
      <c r="BE557" s="5">
        <f t="shared" si="720"/>
        <v>2.0193732903508684E-3</v>
      </c>
      <c r="BF557" s="5">
        <f t="shared" si="721"/>
        <v>1.5215922843546102E-3</v>
      </c>
      <c r="BG557" s="5">
        <f t="shared" si="722"/>
        <v>7.6434376641187289E-4</v>
      </c>
      <c r="BH557" s="5">
        <f t="shared" si="723"/>
        <v>2.8796547501249077E-4</v>
      </c>
      <c r="BI557" s="5">
        <f t="shared" si="724"/>
        <v>8.6792481020363303E-5</v>
      </c>
      <c r="BJ557" s="8">
        <f t="shared" si="725"/>
        <v>0.34238618001884941</v>
      </c>
      <c r="BK557" s="8">
        <f t="shared" si="726"/>
        <v>0.23422078808760582</v>
      </c>
      <c r="BL557" s="8">
        <f t="shared" si="727"/>
        <v>0.38868046062885414</v>
      </c>
      <c r="BM557" s="8">
        <f t="shared" si="728"/>
        <v>0.61772363504321492</v>
      </c>
      <c r="BN557" s="8">
        <f t="shared" si="729"/>
        <v>0.37948237555955244</v>
      </c>
    </row>
    <row r="558" spans="1:66" x14ac:dyDescent="0.25">
      <c r="A558" t="s">
        <v>112</v>
      </c>
      <c r="B558" t="s">
        <v>111</v>
      </c>
      <c r="C558" t="s">
        <v>129</v>
      </c>
      <c r="D558" t="s">
        <v>516</v>
      </c>
      <c r="E558">
        <f>VLOOKUP(A558,home!$A$2:$E$405,3,FALSE)</f>
        <v>1.3270999999999999</v>
      </c>
      <c r="F558">
        <f>VLOOKUP(B558,home!$B$2:$E$405,3,FALSE)</f>
        <v>1.0548999999999999</v>
      </c>
      <c r="G558">
        <f>VLOOKUP(C558,away!$B$2:$E$405,4,FALSE)</f>
        <v>0.75349999999999995</v>
      </c>
      <c r="H558">
        <f>VLOOKUP(A558,away!$A$2:$E$405,3,FALSE)</f>
        <v>0.94389999999999996</v>
      </c>
      <c r="I558">
        <f>VLOOKUP(C558,away!$B$2:$E$405,3,FALSE)</f>
        <v>1.3243</v>
      </c>
      <c r="J558">
        <f>VLOOKUP(B558,home!$B$2:$E$405,4,FALSE)</f>
        <v>1.4832000000000001</v>
      </c>
      <c r="K558" s="3">
        <f t="shared" si="674"/>
        <v>1.0548681947649998</v>
      </c>
      <c r="L558" s="3">
        <f t="shared" si="675"/>
        <v>1.8540100412639999</v>
      </c>
      <c r="M558" s="5">
        <f t="shared" si="676"/>
        <v>5.4536873067958139E-2</v>
      </c>
      <c r="N558" s="5">
        <f t="shared" si="677"/>
        <v>5.7529212841324937E-2</v>
      </c>
      <c r="O558" s="5">
        <f t="shared" si="678"/>
        <v>0.10111191028713458</v>
      </c>
      <c r="P558" s="5">
        <f t="shared" si="679"/>
        <v>0.10665973827383027</v>
      </c>
      <c r="Q558" s="5">
        <f t="shared" si="680"/>
        <v>3.0342868448089942E-2</v>
      </c>
      <c r="R558" s="5">
        <f t="shared" si="681"/>
        <v>9.3731248481866133E-2</v>
      </c>
      <c r="S558" s="5">
        <f t="shared" si="682"/>
        <v>5.2149578480902375E-2</v>
      </c>
      <c r="T558" s="5">
        <f t="shared" si="683"/>
        <v>5.6255982783511342E-2</v>
      </c>
      <c r="U558" s="5">
        <f t="shared" si="684"/>
        <v>9.8874112879135764E-2</v>
      </c>
      <c r="V558" s="5">
        <f t="shared" si="685"/>
        <v>1.1332313307716932E-2</v>
      </c>
      <c r="W558" s="5">
        <f t="shared" si="686"/>
        <v>1.0669242287942837E-2</v>
      </c>
      <c r="X558" s="5">
        <f t="shared" si="687"/>
        <v>1.9780882334524508E-2</v>
      </c>
      <c r="Y558" s="5">
        <f t="shared" si="688"/>
        <v>1.833697723663506E-2</v>
      </c>
      <c r="Z558" s="5">
        <f t="shared" si="689"/>
        <v>5.7926225288530295E-2</v>
      </c>
      <c r="AA558" s="5">
        <f t="shared" si="690"/>
        <v>6.1104532699662636E-2</v>
      </c>
      <c r="AB558" s="5">
        <f t="shared" si="691"/>
        <v>3.2228614050426013E-2</v>
      </c>
      <c r="AC558" s="5">
        <f t="shared" si="692"/>
        <v>1.3851884782750273E-3</v>
      </c>
      <c r="AD558" s="5">
        <f t="shared" si="693"/>
        <v>2.8136610879481638E-3</v>
      </c>
      <c r="AE558" s="5">
        <f t="shared" si="694"/>
        <v>5.2165559097696853E-3</v>
      </c>
      <c r="AF558" s="5">
        <f t="shared" si="695"/>
        <v>4.8357735187640289E-3</v>
      </c>
      <c r="AG558" s="5">
        <f t="shared" si="696"/>
        <v>2.9885242203556857E-3</v>
      </c>
      <c r="AH558" s="5">
        <f t="shared" si="697"/>
        <v>2.6848950834363956E-2</v>
      </c>
      <c r="AI558" s="5">
        <f t="shared" si="698"/>
        <v>2.8322104297979746E-2</v>
      </c>
      <c r="AJ558" s="5">
        <f t="shared" si="699"/>
        <v>1.4938043516377966E-2</v>
      </c>
      <c r="AK558" s="5">
        <f t="shared" si="700"/>
        <v>5.2525556658142118E-3</v>
      </c>
      <c r="AL558" s="5">
        <f t="shared" si="701"/>
        <v>1.083625314334665E-4</v>
      </c>
      <c r="AM558" s="5">
        <f t="shared" si="702"/>
        <v>5.9360831850488124E-4</v>
      </c>
      <c r="AN558" s="5">
        <f t="shared" si="703"/>
        <v>1.1005557830858883E-3</v>
      </c>
      <c r="AO558" s="5">
        <f t="shared" si="704"/>
        <v>1.0202207364062008E-3</v>
      </c>
      <c r="AP558" s="5">
        <f t="shared" si="705"/>
        <v>6.3049982986761643E-4</v>
      </c>
      <c r="AQ558" s="5">
        <f t="shared" si="706"/>
        <v>2.9223825389745114E-4</v>
      </c>
      <c r="AR558" s="5">
        <f t="shared" si="707"/>
        <v>9.9556448888628423E-3</v>
      </c>
      <c r="AS558" s="5">
        <f t="shared" si="708"/>
        <v>1.0501893151636145E-2</v>
      </c>
      <c r="AT558" s="5">
        <f t="shared" si="709"/>
        <v>5.5390565352406666E-3</v>
      </c>
      <c r="AU558" s="5">
        <f t="shared" si="710"/>
        <v>1.9476581893435323E-3</v>
      </c>
      <c r="AV558" s="5">
        <f t="shared" si="711"/>
        <v>5.1363066955301996E-4</v>
      </c>
      <c r="AW558" s="5">
        <f t="shared" si="712"/>
        <v>5.886903560836399E-6</v>
      </c>
      <c r="AX558" s="5">
        <f t="shared" si="713"/>
        <v>1.043630892231218E-4</v>
      </c>
      <c r="AY558" s="5">
        <f t="shared" si="714"/>
        <v>1.9349021535699853E-4</v>
      </c>
      <c r="AZ558" s="5">
        <f t="shared" si="715"/>
        <v>1.7936640107910456E-4</v>
      </c>
      <c r="BA558" s="5">
        <f t="shared" si="716"/>
        <v>1.1084903622201528E-4</v>
      </c>
      <c r="BB558" s="5">
        <f t="shared" si="717"/>
        <v>5.1378806555013304E-5</v>
      </c>
      <c r="BC558" s="5">
        <f t="shared" si="718"/>
        <v>1.9051364652231053E-5</v>
      </c>
      <c r="BD558" s="5">
        <f t="shared" si="719"/>
        <v>3.0763109318683872E-3</v>
      </c>
      <c r="BE558" s="5">
        <f t="shared" si="720"/>
        <v>3.2451025592358401E-3</v>
      </c>
      <c r="BF558" s="5">
        <f t="shared" si="721"/>
        <v>1.7115777392441957E-3</v>
      </c>
      <c r="BG558" s="5">
        <f t="shared" si="722"/>
        <v>6.0182963999882814E-4</v>
      </c>
      <c r="BH558" s="5">
        <f t="shared" si="723"/>
        <v>1.5871273647540836E-4</v>
      </c>
      <c r="BI558" s="5">
        <f t="shared" si="724"/>
        <v>3.3484203562405444E-5</v>
      </c>
      <c r="BJ558" s="8">
        <f t="shared" si="725"/>
        <v>0.21306530250371672</v>
      </c>
      <c r="BK558" s="8">
        <f t="shared" si="726"/>
        <v>0.22636554435547321</v>
      </c>
      <c r="BL558" s="8">
        <f t="shared" si="727"/>
        <v>0.49969697395778234</v>
      </c>
      <c r="BM558" s="8">
        <f t="shared" si="728"/>
        <v>0.55295459139350212</v>
      </c>
      <c r="BN558" s="8">
        <f t="shared" si="729"/>
        <v>0.44391185140020395</v>
      </c>
    </row>
    <row r="559" spans="1:66" x14ac:dyDescent="0.25">
      <c r="A559" t="s">
        <v>112</v>
      </c>
      <c r="B559" t="s">
        <v>93</v>
      </c>
      <c r="C559" t="s">
        <v>132</v>
      </c>
      <c r="D559" t="s">
        <v>516</v>
      </c>
      <c r="E559">
        <f>VLOOKUP(A559,home!$A$2:$E$405,3,FALSE)</f>
        <v>1.3270999999999999</v>
      </c>
      <c r="F559">
        <f>VLOOKUP(B559,home!$B$2:$E$405,3,FALSE)</f>
        <v>0.1507</v>
      </c>
      <c r="G559">
        <f>VLOOKUP(C559,away!$B$2:$E$405,4,FALSE)</f>
        <v>0.75349999999999995</v>
      </c>
      <c r="H559">
        <f>VLOOKUP(A559,away!$A$2:$E$405,3,FALSE)</f>
        <v>0.94389999999999996</v>
      </c>
      <c r="I559">
        <f>VLOOKUP(C559,away!$B$2:$E$405,3,FALSE)</f>
        <v>0.63570000000000004</v>
      </c>
      <c r="J559">
        <f>VLOOKUP(B559,home!$B$2:$E$405,4,FALSE)</f>
        <v>0.84750000000000003</v>
      </c>
      <c r="K559" s="3">
        <f t="shared" si="674"/>
        <v>0.15069545639499998</v>
      </c>
      <c r="L559" s="3">
        <f t="shared" si="675"/>
        <v>0.50853155242500003</v>
      </c>
      <c r="M559" s="5">
        <f t="shared" si="676"/>
        <v>0.5172510104677337</v>
      </c>
      <c r="N559" s="5">
        <f t="shared" si="677"/>
        <v>7.7947377093210021E-2</v>
      </c>
      <c r="O559" s="5">
        <f t="shared" si="678"/>
        <v>0.26303845934655656</v>
      </c>
      <c r="P559" s="5">
        <f t="shared" si="679"/>
        <v>3.963870068066698E-2</v>
      </c>
      <c r="Q559" s="5">
        <f t="shared" si="680"/>
        <v>5.873157782927226E-3</v>
      </c>
      <c r="R559" s="5">
        <f t="shared" si="681"/>
        <v>6.6881678039492326E-2</v>
      </c>
      <c r="S559" s="5">
        <f t="shared" si="682"/>
        <v>7.5941204553215801E-4</v>
      </c>
      <c r="T559" s="5">
        <f t="shared" si="683"/>
        <v>2.9866860449889541E-3</v>
      </c>
      <c r="U559" s="5">
        <f t="shared" si="684"/>
        <v>1.0078764996624742E-2</v>
      </c>
      <c r="V559" s="5">
        <f t="shared" si="685"/>
        <v>6.4662580872425465E-6</v>
      </c>
      <c r="W559" s="5">
        <f t="shared" si="686"/>
        <v>2.9501939752602142E-4</v>
      </c>
      <c r="X559" s="5">
        <f t="shared" si="687"/>
        <v>1.5002667221939591E-4</v>
      </c>
      <c r="Y559" s="5">
        <f t="shared" si="688"/>
        <v>3.8146648264443012E-5</v>
      </c>
      <c r="Z559" s="5">
        <f t="shared" si="689"/>
        <v>1.1337147854070691E-2</v>
      </c>
      <c r="AA559" s="5">
        <f t="shared" si="690"/>
        <v>1.708456670086777E-3</v>
      </c>
      <c r="AB559" s="5">
        <f t="shared" si="691"/>
        <v>1.2872832881490441E-4</v>
      </c>
      <c r="AC559" s="5">
        <f t="shared" si="692"/>
        <v>3.0970706636751286E-8</v>
      </c>
      <c r="AD559" s="5">
        <f t="shared" si="693"/>
        <v>1.1114520688890434E-5</v>
      </c>
      <c r="AE559" s="5">
        <f t="shared" si="694"/>
        <v>5.6520844603812339E-6</v>
      </c>
      <c r="AF559" s="5">
        <f t="shared" si="695"/>
        <v>1.4371316425374437E-6</v>
      </c>
      <c r="AG559" s="5">
        <f t="shared" si="696"/>
        <v>2.4360892840621887E-7</v>
      </c>
      <c r="AH559" s="5">
        <f t="shared" si="697"/>
        <v>1.4413243495755813E-3</v>
      </c>
      <c r="AI559" s="5">
        <f t="shared" si="698"/>
        <v>2.1720103067251868E-4</v>
      </c>
      <c r="AJ559" s="5">
        <f t="shared" si="699"/>
        <v>1.6365604223329797E-5</v>
      </c>
      <c r="AK559" s="5">
        <f t="shared" si="700"/>
        <v>8.2207406587154076E-7</v>
      </c>
      <c r="AL559" s="5">
        <f t="shared" si="701"/>
        <v>9.4935615041742784E-11</v>
      </c>
      <c r="AM559" s="5">
        <f t="shared" si="702"/>
        <v>3.3498155356480254E-7</v>
      </c>
      <c r="AN559" s="5">
        <f t="shared" si="703"/>
        <v>1.7034868946804737E-7</v>
      </c>
      <c r="AO559" s="5">
        <f t="shared" si="704"/>
        <v>4.3313841754375185E-8</v>
      </c>
      <c r="AP559" s="5">
        <f t="shared" si="705"/>
        <v>7.3421517296144019E-9</v>
      </c>
      <c r="AQ559" s="5">
        <f t="shared" si="706"/>
        <v>9.3342895430017744E-10</v>
      </c>
      <c r="AR559" s="5">
        <f t="shared" si="707"/>
        <v>1.4659178180752484E-4</v>
      </c>
      <c r="AS559" s="5">
        <f t="shared" si="708"/>
        <v>2.2090715463241204E-5</v>
      </c>
      <c r="AT559" s="5">
        <f t="shared" si="709"/>
        <v>1.6644852244126085E-6</v>
      </c>
      <c r="AU559" s="5">
        <f t="shared" si="710"/>
        <v>8.3610120185197313E-8</v>
      </c>
      <c r="AV559" s="5">
        <f t="shared" si="711"/>
        <v>3.1499163051372779E-9</v>
      </c>
      <c r="AW559" s="5">
        <f t="shared" si="712"/>
        <v>2.0208995634933564E-13</v>
      </c>
      <c r="AX559" s="5">
        <f t="shared" si="713"/>
        <v>8.4133663497256762E-9</v>
      </c>
      <c r="AY559" s="5">
        <f t="shared" si="714"/>
        <v>4.2784622509462537E-9</v>
      </c>
      <c r="AZ559" s="5">
        <f t="shared" si="715"/>
        <v>1.0878665252327291E-9</v>
      </c>
      <c r="BA559" s="5">
        <f t="shared" si="716"/>
        <v>1.8440481763593011E-10</v>
      </c>
      <c r="BB559" s="5">
        <f t="shared" si="717"/>
        <v>2.3443917046762137E-11</v>
      </c>
      <c r="BC559" s="5">
        <f t="shared" si="718"/>
        <v>2.3843943061425755E-12</v>
      </c>
      <c r="BD559" s="5">
        <f t="shared" si="719"/>
        <v>1.2424424395887905E-5</v>
      </c>
      <c r="BE559" s="5">
        <f t="shared" si="720"/>
        <v>1.8723043047834993E-6</v>
      </c>
      <c r="BF559" s="5">
        <f t="shared" si="721"/>
        <v>1.4107387585983631E-7</v>
      </c>
      <c r="BG559" s="5">
        <f t="shared" si="722"/>
        <v>7.0863973693698657E-9</v>
      </c>
      <c r="BH559" s="5">
        <f t="shared" si="723"/>
        <v>2.6697197144337981E-10</v>
      </c>
      <c r="BI559" s="5">
        <f t="shared" si="724"/>
        <v>8.0462926162666016E-12</v>
      </c>
      <c r="BJ559" s="8">
        <f t="shared" si="725"/>
        <v>8.7309431894450007E-2</v>
      </c>
      <c r="BK559" s="8">
        <f t="shared" si="726"/>
        <v>0.55765562479612463</v>
      </c>
      <c r="BL559" s="8">
        <f t="shared" si="727"/>
        <v>0.34369667934663634</v>
      </c>
      <c r="BM559" s="8">
        <f t="shared" si="728"/>
        <v>2.9368496202434743E-2</v>
      </c>
      <c r="BN559" s="8">
        <f t="shared" si="729"/>
        <v>0.97063038341058672</v>
      </c>
    </row>
    <row r="560" spans="1:66" x14ac:dyDescent="0.25">
      <c r="A560" t="s">
        <v>112</v>
      </c>
      <c r="B560" t="s">
        <v>447</v>
      </c>
      <c r="C560" t="s">
        <v>358</v>
      </c>
      <c r="D560" t="s">
        <v>516</v>
      </c>
      <c r="E560">
        <f>VLOOKUP(A560,home!$A$2:$E$405,3,FALSE)</f>
        <v>1.3270999999999999</v>
      </c>
      <c r="F560">
        <f>VLOOKUP(B560,home!$B$2:$E$405,3,FALSE)</f>
        <v>0.50229999999999997</v>
      </c>
      <c r="G560">
        <f>VLOOKUP(C560,away!$B$2:$E$405,4,FALSE)</f>
        <v>1.1303000000000001</v>
      </c>
      <c r="H560">
        <f>VLOOKUP(A560,away!$A$2:$E$405,3,FALSE)</f>
        <v>0.94389999999999996</v>
      </c>
      <c r="I560">
        <f>VLOOKUP(C560,away!$B$2:$E$405,3,FALSE)</f>
        <v>0.79459999999999997</v>
      </c>
      <c r="J560">
        <f>VLOOKUP(B560,home!$B$2:$E$405,4,FALSE)</f>
        <v>0.70630000000000004</v>
      </c>
      <c r="K560" s="3">
        <f t="shared" si="674"/>
        <v>0.75346061359899996</v>
      </c>
      <c r="L560" s="3">
        <f t="shared" si="675"/>
        <v>0.52974120252199997</v>
      </c>
      <c r="M560" s="5">
        <f t="shared" si="676"/>
        <v>0.27714849978981421</v>
      </c>
      <c r="N560" s="5">
        <f t="shared" si="677"/>
        <v>0.20882047870967574</v>
      </c>
      <c r="O560" s="5">
        <f t="shared" si="678"/>
        <v>0.14681697955582443</v>
      </c>
      <c r="P560" s="5">
        <f t="shared" si="679"/>
        <v>0.1106208115028833</v>
      </c>
      <c r="Q560" s="5">
        <f t="shared" si="680"/>
        <v>7.8669003010314598E-2</v>
      </c>
      <c r="R560" s="5">
        <f t="shared" si="681"/>
        <v>3.8887501650275151E-2</v>
      </c>
      <c r="S560" s="5">
        <f t="shared" si="682"/>
        <v>1.1038273657296351E-2</v>
      </c>
      <c r="T560" s="5">
        <f t="shared" si="683"/>
        <v>4.167421225589088E-2</v>
      </c>
      <c r="U560" s="5">
        <f t="shared" si="684"/>
        <v>2.9300200854748441E-2</v>
      </c>
      <c r="V560" s="5">
        <f t="shared" si="685"/>
        <v>4.895341067602787E-4</v>
      </c>
      <c r="W560" s="5">
        <f t="shared" si="686"/>
        <v>1.9757998426457736E-2</v>
      </c>
      <c r="X560" s="5">
        <f t="shared" si="687"/>
        <v>1.0466625845859502E-2</v>
      </c>
      <c r="Y560" s="5">
        <f t="shared" si="688"/>
        <v>2.7723014809667283E-3</v>
      </c>
      <c r="Z560" s="5">
        <f t="shared" si="689"/>
        <v>6.8667706290976727E-3</v>
      </c>
      <c r="AA560" s="5">
        <f t="shared" si="690"/>
        <v>5.1738412116435232E-3</v>
      </c>
      <c r="AB560" s="5">
        <f t="shared" si="691"/>
        <v>1.9491427869943612E-3</v>
      </c>
      <c r="AC560" s="5">
        <f t="shared" si="692"/>
        <v>1.2212013638272848E-5</v>
      </c>
      <c r="AD560" s="5">
        <f t="shared" si="693"/>
        <v>3.7217184044717297E-3</v>
      </c>
      <c r="AE560" s="5">
        <f t="shared" si="694"/>
        <v>1.9715475830331128E-3</v>
      </c>
      <c r="AF560" s="5">
        <f t="shared" si="695"/>
        <v>5.2220499373265179E-4</v>
      </c>
      <c r="AG560" s="5">
        <f t="shared" si="696"/>
        <v>9.221116711430948E-5</v>
      </c>
      <c r="AH560" s="5">
        <f t="shared" si="697"/>
        <v>9.0940283262523766E-4</v>
      </c>
      <c r="AI560" s="5">
        <f t="shared" si="698"/>
        <v>6.8519921627848031E-4</v>
      </c>
      <c r="AJ560" s="5">
        <f t="shared" si="699"/>
        <v>2.5813531096736877E-4</v>
      </c>
      <c r="AK560" s="5">
        <f t="shared" si="700"/>
        <v>6.483159659768078E-5</v>
      </c>
      <c r="AL560" s="5">
        <f t="shared" si="701"/>
        <v>1.9497170069829405E-7</v>
      </c>
      <c r="AM560" s="5">
        <f t="shared" si="702"/>
        <v>5.6083364653519219E-4</v>
      </c>
      <c r="AN560" s="5">
        <f t="shared" si="703"/>
        <v>2.9709669033035094E-4</v>
      </c>
      <c r="AO560" s="5">
        <f t="shared" si="704"/>
        <v>7.8692179000453157E-5</v>
      </c>
      <c r="AP560" s="5">
        <f t="shared" si="705"/>
        <v>1.389549651092551E-5</v>
      </c>
      <c r="AQ560" s="5">
        <f t="shared" si="706"/>
        <v>1.8402542578344835E-6</v>
      </c>
      <c r="AR560" s="5">
        <f t="shared" si="707"/>
        <v>9.6349630026361331E-5</v>
      </c>
      <c r="AS560" s="5">
        <f t="shared" si="708"/>
        <v>7.2595651359698849E-5</v>
      </c>
      <c r="AT560" s="5">
        <f t="shared" si="709"/>
        <v>2.7348982009048883E-5</v>
      </c>
      <c r="AU560" s="5">
        <f t="shared" si="710"/>
        <v>6.8687935886153273E-6</v>
      </c>
      <c r="AV560" s="5">
        <f t="shared" si="711"/>
        <v>1.293841357990745E-6</v>
      </c>
      <c r="AW560" s="5">
        <f t="shared" si="712"/>
        <v>2.1616898689991692E-9</v>
      </c>
      <c r="AX560" s="5">
        <f t="shared" si="713"/>
        <v>7.0427677240895073E-5</v>
      </c>
      <c r="AY560" s="5">
        <f t="shared" si="714"/>
        <v>3.7308442432423044E-5</v>
      </c>
      <c r="AZ560" s="5">
        <f t="shared" si="715"/>
        <v>9.8819095791872946E-6</v>
      </c>
      <c r="BA560" s="5">
        <f t="shared" si="716"/>
        <v>1.7449515545641159E-6</v>
      </c>
      <c r="BB560" s="5">
        <f t="shared" si="717"/>
        <v>2.3109318371435698E-7</v>
      </c>
      <c r="BC560" s="5">
        <f t="shared" si="718"/>
        <v>2.4483916207096196E-8</v>
      </c>
      <c r="BD560" s="5">
        <f t="shared" si="719"/>
        <v>8.5067281454524038E-6</v>
      </c>
      <c r="BE560" s="5">
        <f t="shared" si="720"/>
        <v>6.4094846081924512E-6</v>
      </c>
      <c r="BF560" s="5">
        <f t="shared" si="721"/>
        <v>2.4146471028710147E-6</v>
      </c>
      <c r="BG560" s="5">
        <f t="shared" si="722"/>
        <v>6.064471625847474E-7</v>
      </c>
      <c r="BH560" s="5">
        <f t="shared" si="723"/>
        <v>1.1423351280911906E-7</v>
      </c>
      <c r="BI560" s="5">
        <f t="shared" si="724"/>
        <v>1.7214090530945616E-8</v>
      </c>
      <c r="BJ560" s="8">
        <f t="shared" si="725"/>
        <v>0.36954027870205886</v>
      </c>
      <c r="BK560" s="8">
        <f t="shared" si="726"/>
        <v>0.39934683448452557</v>
      </c>
      <c r="BL560" s="8">
        <f t="shared" si="727"/>
        <v>0.22426776066891885</v>
      </c>
      <c r="BM560" s="8">
        <f t="shared" si="728"/>
        <v>0.13902106398507078</v>
      </c>
      <c r="BN560" s="8">
        <f t="shared" si="729"/>
        <v>0.86096327421878727</v>
      </c>
    </row>
    <row r="561" spans="1:66" x14ac:dyDescent="0.25">
      <c r="A561" t="s">
        <v>112</v>
      </c>
      <c r="B561" t="s">
        <v>335</v>
      </c>
      <c r="C561" t="s">
        <v>356</v>
      </c>
      <c r="D561" t="s">
        <v>516</v>
      </c>
      <c r="E561">
        <f>VLOOKUP(A561,home!$A$2:$E$405,3,FALSE)</f>
        <v>1.3270999999999999</v>
      </c>
      <c r="F561">
        <f>VLOOKUP(B561,home!$B$2:$E$405,3,FALSE)</f>
        <v>1.5069999999999999</v>
      </c>
      <c r="G561">
        <f>VLOOKUP(C561,away!$B$2:$E$405,4,FALSE)</f>
        <v>1.6954</v>
      </c>
      <c r="H561">
        <f>VLOOKUP(A561,away!$A$2:$E$405,3,FALSE)</f>
        <v>0.94389999999999996</v>
      </c>
      <c r="I561">
        <f>VLOOKUP(C561,away!$B$2:$E$405,3,FALSE)</f>
        <v>1.3243</v>
      </c>
      <c r="J561">
        <f>VLOOKUP(B561,home!$B$2:$E$405,4,FALSE)</f>
        <v>0.79459999999999997</v>
      </c>
      <c r="K561" s="3">
        <f t="shared" si="674"/>
        <v>3.3906977673799998</v>
      </c>
      <c r="L561" s="3">
        <f t="shared" si="675"/>
        <v>0.99325537944199993</v>
      </c>
      <c r="M561" s="5">
        <f t="shared" si="676"/>
        <v>1.2475941779816152E-2</v>
      </c>
      <c r="N561" s="5">
        <f t="shared" si="677"/>
        <v>4.2302147938785492E-2</v>
      </c>
      <c r="O561" s="5">
        <f t="shared" si="678"/>
        <v>1.2391796286407589E-2</v>
      </c>
      <c r="P561" s="5">
        <f t="shared" si="679"/>
        <v>4.201683600214999E-2</v>
      </c>
      <c r="Q561" s="5">
        <f t="shared" si="680"/>
        <v>7.1716899285709221E-2</v>
      </c>
      <c r="R561" s="5">
        <f t="shared" si="681"/>
        <v>6.1541091612118673E-3</v>
      </c>
      <c r="S561" s="5">
        <f t="shared" si="682"/>
        <v>3.5376377567096648E-2</v>
      </c>
      <c r="T561" s="5">
        <f t="shared" si="683"/>
        <v>7.1233196012430791E-2</v>
      </c>
      <c r="U561" s="5">
        <f t="shared" si="684"/>
        <v>2.0866724193133884E-2</v>
      </c>
      <c r="V561" s="5">
        <f t="shared" si="685"/>
        <v>1.3237953680236825E-2</v>
      </c>
      <c r="W561" s="5">
        <f t="shared" si="686"/>
        <v>8.1056776763823515E-2</v>
      </c>
      <c r="X561" s="5">
        <f t="shared" si="687"/>
        <v>8.0510079560897008E-2</v>
      </c>
      <c r="Y561" s="5">
        <f t="shared" si="688"/>
        <v>3.9983534811582178E-2</v>
      </c>
      <c r="Z561" s="5">
        <f t="shared" si="689"/>
        <v>2.0375340100156612E-3</v>
      </c>
      <c r="AA561" s="5">
        <f t="shared" si="690"/>
        <v>6.908662018720921E-3</v>
      </c>
      <c r="AB561" s="5">
        <f t="shared" si="691"/>
        <v>1.1712592441230015E-2</v>
      </c>
      <c r="AC561" s="5">
        <f t="shared" si="692"/>
        <v>2.786447601527106E-3</v>
      </c>
      <c r="AD561" s="5">
        <f t="shared" si="693"/>
        <v>6.8709758001028867E-2</v>
      </c>
      <c r="AE561" s="5">
        <f t="shared" si="694"/>
        <v>6.8246336754679907E-2</v>
      </c>
      <c r="AF561" s="5">
        <f t="shared" si="695"/>
        <v>3.3893020554398044E-2</v>
      </c>
      <c r="AG561" s="5">
        <f t="shared" si="696"/>
        <v>1.1221474997064714E-2</v>
      </c>
      <c r="AH561" s="5">
        <f t="shared" si="697"/>
        <v>5.0594790406102111E-4</v>
      </c>
      <c r="AI561" s="5">
        <f t="shared" si="698"/>
        <v>1.715516428710295E-3</v>
      </c>
      <c r="AJ561" s="5">
        <f t="shared" si="699"/>
        <v>2.908398862365854E-3</v>
      </c>
      <c r="AK561" s="5">
        <f t="shared" si="700"/>
        <v>3.2871671764248111E-3</v>
      </c>
      <c r="AL561" s="5">
        <f t="shared" si="701"/>
        <v>3.7537113900726761E-4</v>
      </c>
      <c r="AM561" s="5">
        <f t="shared" si="702"/>
        <v>4.6594804610261734E-2</v>
      </c>
      <c r="AN561" s="5">
        <f t="shared" si="703"/>
        <v>4.6280540333191358E-2</v>
      </c>
      <c r="AO561" s="5">
        <f t="shared" si="704"/>
        <v>2.2984197824712383E-2</v>
      </c>
      <c r="AP561" s="5">
        <f t="shared" si="705"/>
        <v>7.6097260438515637E-3</v>
      </c>
      <c r="AQ561" s="5">
        <f t="shared" si="706"/>
        <v>1.8896003322838629E-3</v>
      </c>
      <c r="AR561" s="5">
        <f t="shared" si="707"/>
        <v>1.0050709548520285E-4</v>
      </c>
      <c r="AS561" s="5">
        <f t="shared" si="708"/>
        <v>3.407891842675258E-4</v>
      </c>
      <c r="AT561" s="5">
        <f t="shared" si="709"/>
        <v>5.7775656312157564E-4</v>
      </c>
      <c r="AU561" s="5">
        <f t="shared" si="710"/>
        <v>6.5299929622182281E-4</v>
      </c>
      <c r="AV561" s="5">
        <f t="shared" si="711"/>
        <v>5.5353081395001144E-4</v>
      </c>
      <c r="AW561" s="5">
        <f t="shared" si="712"/>
        <v>3.5116270325100453E-5</v>
      </c>
      <c r="AX561" s="5">
        <f t="shared" si="713"/>
        <v>2.6331483327253619E-2</v>
      </c>
      <c r="AY561" s="5">
        <f t="shared" si="714"/>
        <v>2.6153887463481986E-2</v>
      </c>
      <c r="AZ561" s="5">
        <f t="shared" si="715"/>
        <v>1.2988744708212081E-2</v>
      </c>
      <c r="BA561" s="5">
        <f t="shared" si="716"/>
        <v>4.3003801845434876E-3</v>
      </c>
      <c r="BB561" s="5">
        <f t="shared" si="717"/>
        <v>1.0678439379858996E-3</v>
      </c>
      <c r="BC561" s="5">
        <f t="shared" si="718"/>
        <v>2.121283471618049E-4</v>
      </c>
      <c r="BD561" s="5">
        <f t="shared" si="719"/>
        <v>1.6638202210461407E-5</v>
      </c>
      <c r="BE561" s="5">
        <f t="shared" si="720"/>
        <v>5.6415115088228479E-5</v>
      </c>
      <c r="BF561" s="5">
        <f t="shared" si="721"/>
        <v>9.5643302388071037E-5</v>
      </c>
      <c r="BG561" s="5">
        <f t="shared" si="722"/>
        <v>1.0809917729069422E-4</v>
      </c>
      <c r="BH561" s="5">
        <f t="shared" si="723"/>
        <v>9.1632909773792915E-5</v>
      </c>
      <c r="BI561" s="5">
        <f t="shared" si="724"/>
        <v>6.2139900517706528E-5</v>
      </c>
      <c r="BJ561" s="8">
        <f t="shared" si="725"/>
        <v>0.76528656179333965</v>
      </c>
      <c r="BK561" s="8">
        <f t="shared" si="726"/>
        <v>0.13242281523331595</v>
      </c>
      <c r="BL561" s="8">
        <f t="shared" si="727"/>
        <v>6.9107066032581363E-2</v>
      </c>
      <c r="BM561" s="8">
        <f t="shared" si="728"/>
        <v>0.75567747542201569</v>
      </c>
      <c r="BN561" s="8">
        <f t="shared" si="729"/>
        <v>0.18705773045408031</v>
      </c>
    </row>
    <row r="562" spans="1:66" x14ac:dyDescent="0.25">
      <c r="A562" t="s">
        <v>112</v>
      </c>
      <c r="B562" t="s">
        <v>128</v>
      </c>
      <c r="C562" t="s">
        <v>131</v>
      </c>
      <c r="D562" t="s">
        <v>516</v>
      </c>
      <c r="E562">
        <f>VLOOKUP(A562,home!$A$2:$E$405,3,FALSE)</f>
        <v>1.3270999999999999</v>
      </c>
      <c r="F562">
        <f>VLOOKUP(B562,home!$B$2:$E$405,3,FALSE)</f>
        <v>0.6028</v>
      </c>
      <c r="G562">
        <f>VLOOKUP(C562,away!$B$2:$E$405,4,FALSE)</f>
        <v>0.75349999999999995</v>
      </c>
      <c r="H562">
        <f>VLOOKUP(A562,away!$A$2:$E$405,3,FALSE)</f>
        <v>0.94389999999999996</v>
      </c>
      <c r="I562">
        <f>VLOOKUP(C562,away!$B$2:$E$405,3,FALSE)</f>
        <v>0.42380000000000001</v>
      </c>
      <c r="J562">
        <f>VLOOKUP(B562,home!$B$2:$E$405,4,FALSE)</f>
        <v>1.907</v>
      </c>
      <c r="K562" s="3">
        <f t="shared" si="674"/>
        <v>0.60278182557999993</v>
      </c>
      <c r="L562" s="3">
        <f t="shared" si="675"/>
        <v>0.76284733173999997</v>
      </c>
      <c r="M562" s="5">
        <f t="shared" si="676"/>
        <v>0.25522005190060193</v>
      </c>
      <c r="N562" s="5">
        <f t="shared" si="677"/>
        <v>0.15384200880926716</v>
      </c>
      <c r="O562" s="5">
        <f t="shared" si="678"/>
        <v>0.19469393559891846</v>
      </c>
      <c r="P562" s="5">
        <f t="shared" si="679"/>
        <v>0.11735796592967102</v>
      </c>
      <c r="Q562" s="5">
        <f t="shared" si="680"/>
        <v>4.6366583460472247E-2</v>
      </c>
      <c r="R562" s="5">
        <f t="shared" si="681"/>
        <v>7.4260874638797159E-2</v>
      </c>
      <c r="S562" s="5">
        <f t="shared" si="682"/>
        <v>1.3491193251259324E-2</v>
      </c>
      <c r="T562" s="5">
        <f t="shared" si="683"/>
        <v>3.5370624474721266E-2</v>
      </c>
      <c r="U562" s="5">
        <f t="shared" si="684"/>
        <v>4.476310558394167E-2</v>
      </c>
      <c r="V562" s="5">
        <f t="shared" si="685"/>
        <v>6.8929580403751694E-4</v>
      </c>
      <c r="W562" s="5">
        <f t="shared" si="686"/>
        <v>9.3163112747369648E-3</v>
      </c>
      <c r="X562" s="5">
        <f t="shared" si="687"/>
        <v>7.1069231975923715E-3</v>
      </c>
      <c r="Y562" s="5">
        <f t="shared" si="688"/>
        <v>2.7107486990822242E-3</v>
      </c>
      <c r="Z562" s="5">
        <f t="shared" si="689"/>
        <v>1.8883236690295017E-2</v>
      </c>
      <c r="AA562" s="5">
        <f t="shared" si="690"/>
        <v>1.1382471885035267E-2</v>
      </c>
      <c r="AB562" s="5">
        <f t="shared" si="691"/>
        <v>3.4305735912372906E-3</v>
      </c>
      <c r="AC562" s="5">
        <f t="shared" si="692"/>
        <v>1.9809952451640933E-5</v>
      </c>
      <c r="AD562" s="5">
        <f t="shared" si="693"/>
        <v>1.4039257794643707E-3</v>
      </c>
      <c r="AE562" s="5">
        <f t="shared" si="694"/>
        <v>1.0709810348253949E-3</v>
      </c>
      <c r="AF562" s="5">
        <f t="shared" si="695"/>
        <v>4.0849751238034818E-4</v>
      </c>
      <c r="AG562" s="5">
        <f t="shared" si="696"/>
        <v>1.0387374578059207E-4</v>
      </c>
      <c r="AH562" s="5">
        <f t="shared" si="697"/>
        <v>3.6012566809516052E-3</v>
      </c>
      <c r="AI562" s="5">
        <f t="shared" si="698"/>
        <v>2.17077207652618E-3</v>
      </c>
      <c r="AJ562" s="5">
        <f t="shared" si="699"/>
        <v>6.5425097760326905E-4</v>
      </c>
      <c r="AK562" s="5">
        <f t="shared" si="700"/>
        <v>1.3145686622239943E-4</v>
      </c>
      <c r="AL562" s="5">
        <f t="shared" si="701"/>
        <v>3.6436881938939802E-7</v>
      </c>
      <c r="AM562" s="5">
        <f t="shared" si="702"/>
        <v>1.692521888648716E-4</v>
      </c>
      <c r="AN562" s="5">
        <f t="shared" si="703"/>
        <v>1.2911358066672183E-4</v>
      </c>
      <c r="AO562" s="5">
        <f t="shared" si="704"/>
        <v>4.9246975251502984E-5</v>
      </c>
      <c r="AP562" s="5">
        <f t="shared" si="705"/>
        <v>1.2522641222291623E-5</v>
      </c>
      <c r="AQ562" s="5">
        <f t="shared" si="706"/>
        <v>2.3882158606906239E-6</v>
      </c>
      <c r="AR562" s="5">
        <f t="shared" si="707"/>
        <v>5.4944180999495621E-4</v>
      </c>
      <c r="AS562" s="5">
        <f t="shared" si="708"/>
        <v>3.3119353727873916E-4</v>
      </c>
      <c r="AT562" s="5">
        <f t="shared" si="709"/>
        <v>9.9818722510588073E-5</v>
      </c>
      <c r="AU562" s="5">
        <f t="shared" si="710"/>
        <v>2.0056303927331909E-5</v>
      </c>
      <c r="AV562" s="5">
        <f t="shared" si="711"/>
        <v>3.0223938739261117E-6</v>
      </c>
      <c r="AW562" s="5">
        <f t="shared" si="712"/>
        <v>4.6541083069833661E-9</v>
      </c>
      <c r="AX562" s="5">
        <f t="shared" si="713"/>
        <v>1.7003690564563042E-5</v>
      </c>
      <c r="AY562" s="5">
        <f t="shared" si="714"/>
        <v>1.2971219976909528E-5</v>
      </c>
      <c r="AZ562" s="5">
        <f t="shared" si="715"/>
        <v>4.9475302743990084E-6</v>
      </c>
      <c r="BA562" s="5">
        <f t="shared" si="716"/>
        <v>1.2580700895093845E-6</v>
      </c>
      <c r="BB562" s="5">
        <f t="shared" si="717"/>
        <v>2.3992885273103419E-7</v>
      </c>
      <c r="BC562" s="5">
        <f t="shared" si="718"/>
        <v>3.6605817022661773E-8</v>
      </c>
      <c r="BD562" s="5">
        <f t="shared" si="719"/>
        <v>6.9856703116841378E-5</v>
      </c>
      <c r="BE562" s="5">
        <f t="shared" si="720"/>
        <v>4.2108351033769717E-5</v>
      </c>
      <c r="BF562" s="5">
        <f t="shared" si="721"/>
        <v>1.2691074354149593E-5</v>
      </c>
      <c r="BG562" s="5">
        <f t="shared" si="722"/>
        <v>2.5499829892552705E-6</v>
      </c>
      <c r="BH562" s="5">
        <f t="shared" si="723"/>
        <v>3.8427085036530927E-7</v>
      </c>
      <c r="BI562" s="5">
        <f t="shared" si="724"/>
        <v>4.6326296940076032E-8</v>
      </c>
      <c r="BJ562" s="8">
        <f t="shared" si="725"/>
        <v>0.25809945863576417</v>
      </c>
      <c r="BK562" s="8">
        <f t="shared" si="726"/>
        <v>0.38679165242681773</v>
      </c>
      <c r="BL562" s="8">
        <f t="shared" si="727"/>
        <v>0.33621986737546011</v>
      </c>
      <c r="BM562" s="8">
        <f t="shared" si="728"/>
        <v>0.15823982822474042</v>
      </c>
      <c r="BN562" s="8">
        <f t="shared" si="729"/>
        <v>0.84174142033772803</v>
      </c>
    </row>
    <row r="563" spans="1:66" x14ac:dyDescent="0.25">
      <c r="A563" t="s">
        <v>112</v>
      </c>
      <c r="B563" t="s">
        <v>130</v>
      </c>
      <c r="C563" t="s">
        <v>303</v>
      </c>
      <c r="D563" t="s">
        <v>516</v>
      </c>
      <c r="E563">
        <f>VLOOKUP(A563,home!$A$2:$E$405,3,FALSE)</f>
        <v>1.3270999999999999</v>
      </c>
      <c r="F563">
        <f>VLOOKUP(B563,home!$B$2:$E$405,3,FALSE)</f>
        <v>1.1303000000000001</v>
      </c>
      <c r="G563">
        <f>VLOOKUP(C563,away!$B$2:$E$405,4,FALSE)</f>
        <v>0.75349999999999995</v>
      </c>
      <c r="H563">
        <f>VLOOKUP(A563,away!$A$2:$E$405,3,FALSE)</f>
        <v>0.94389999999999996</v>
      </c>
      <c r="I563">
        <f>VLOOKUP(C563,away!$B$2:$E$405,3,FALSE)</f>
        <v>0.70630000000000004</v>
      </c>
      <c r="J563">
        <f>VLOOKUP(B563,home!$B$2:$E$405,4,FALSE)</f>
        <v>0.52969999999999995</v>
      </c>
      <c r="K563" s="3">
        <f t="shared" ref="K563:K626" si="730">E563*F563*G563</f>
        <v>1.1302659214549999</v>
      </c>
      <c r="L563" s="3">
        <f t="shared" ref="L563:L626" si="731">H563*I563*J563</f>
        <v>0.35313857912899999</v>
      </c>
      <c r="M563" s="5">
        <f t="shared" ref="M563:M626" si="732">_xlfn.POISSON.DIST(0,K563,FALSE) * _xlfn.POISSON.DIST(0,L563,FALSE)</f>
        <v>0.22686401347638785</v>
      </c>
      <c r="N563" s="5">
        <f t="shared" ref="N563:N626" si="733">_xlfn.POISSON.DIST(1,K563,FALSE) * _xlfn.POISSON.DIST(0,L563,FALSE)</f>
        <v>0.25641666323686907</v>
      </c>
      <c r="O563" s="5">
        <f t="shared" ref="O563:O626" si="734">_xlfn.POISSON.DIST(0,K563,FALSE) * _xlfn.POISSON.DIST(1,L563,FALSE)</f>
        <v>8.0114435374553913E-2</v>
      </c>
      <c r="P563" s="5">
        <f t="shared" ref="P563:P626" si="735">_xlfn.POISSON.DIST(1,K563,FALSE) * _xlfn.POISSON.DIST(1,L563,FALSE)</f>
        <v>9.055061612046722E-2</v>
      </c>
      <c r="Q563" s="5">
        <f t="shared" ref="Q563:Q626" si="736">_xlfn.POISSON.DIST(2,K563,FALSE) * _xlfn.POISSON.DIST(0,L563,FALSE)</f>
        <v>0.14490950807491815</v>
      </c>
      <c r="R563" s="5">
        <f t="shared" ref="R563:R626" si="737">_xlfn.POISSON.DIST(0,K563,FALSE) * _xlfn.POISSON.DIST(2,L563,FALSE)</f>
        <v>1.414574893794603E-2</v>
      </c>
      <c r="S563" s="5">
        <f t="shared" ref="S563:S626" si="738">_xlfn.POISSON.DIST(2,K563,FALSE) * _xlfn.POISSON.DIST(2,L563,FALSE)</f>
        <v>9.0356045832822446E-3</v>
      </c>
      <c r="T563" s="5">
        <f t="shared" ref="T563:T626" si="739">_xlfn.POISSON.DIST(2,K563,FALSE) * _xlfn.POISSON.DIST(1,L563,FALSE)</f>
        <v>5.1173137783858944E-2</v>
      </c>
      <c r="U563" s="5">
        <f t="shared" ref="U563:U626" si="740">_xlfn.POISSON.DIST(1,K563,FALSE) * _xlfn.POISSON.DIST(2,L563,FALSE)</f>
        <v>1.5988457958018659E-2</v>
      </c>
      <c r="V563" s="5">
        <f t="shared" ref="V563:V626" si="741">_xlfn.POISSON.DIST(3,K563,FALSE) * _xlfn.POISSON.DIST(3,L563,FALSE)</f>
        <v>4.0071952723259462E-4</v>
      </c>
      <c r="W563" s="5">
        <f t="shared" ref="W563:W626" si="742">_xlfn.POISSON.DIST(3,K563,FALSE) * _xlfn.POISSON.DIST(0,L563,FALSE)</f>
        <v>5.4595426223962663E-2</v>
      </c>
      <c r="X563" s="5">
        <f t="shared" ref="X563:X626" si="743">_xlfn.POISSON.DIST(3,K563,FALSE) * _xlfn.POISSON.DIST(1,L563,FALSE)</f>
        <v>1.927975124367232E-2</v>
      </c>
      <c r="Y563" s="5">
        <f t="shared" ref="Y563:Y626" si="744">_xlfn.POISSON.DIST(3,K563,FALSE) * _xlfn.POISSON.DIST(2,L563,FALSE)</f>
        <v>3.4042119800755067E-3</v>
      </c>
      <c r="Z563" s="5">
        <f t="shared" ref="Z563:Z626" si="745">_xlfn.POISSON.DIST(0,K563,FALSE) * _xlfn.POISSON.DIST(3,L563,FALSE)</f>
        <v>1.6651365602206071E-3</v>
      </c>
      <c r="AA563" s="5">
        <f t="shared" ref="AA563:AA626" si="746">_xlfn.POISSON.DIST(1,K563,FALSE) * _xlfn.POISSON.DIST(3,L563,FALSE)</f>
        <v>1.8820471085861535E-3</v>
      </c>
      <c r="AB563" s="5">
        <f t="shared" ref="AB563:AB626" si="747">_xlfn.POISSON.DIST(2,K563,FALSE) * _xlfn.POISSON.DIST(3,L563,FALSE)</f>
        <v>1.0636068547039239E-3</v>
      </c>
      <c r="AC563" s="5">
        <f t="shared" ref="AC563:AC626" si="748">_xlfn.POISSON.DIST(4,K563,FALSE) * _xlfn.POISSON.DIST(4,L563,FALSE)</f>
        <v>9.9964620672943427E-6</v>
      </c>
      <c r="AD563" s="5">
        <f t="shared" ref="AD563:AD626" si="749">_xlfn.POISSON.DIST(4,K563,FALSE) * _xlfn.POISSON.DIST(0,L563,FALSE)</f>
        <v>1.542683743206392E-2</v>
      </c>
      <c r="AE563" s="5">
        <f t="shared" ref="AE563:AE626" si="750">_xlfn.POISSON.DIST(4,K563,FALSE) * _xlfn.POISSON.DIST(1,L563,FALSE)</f>
        <v>5.4478114512131236E-3</v>
      </c>
      <c r="AF563" s="5">
        <f t="shared" ref="AF563:AF626" si="751">_xlfn.POISSON.DIST(4,K563,FALSE) * _xlfn.POISSON.DIST(2,L563,FALSE)</f>
        <v>9.6191619762204888E-4</v>
      </c>
      <c r="AG563" s="5">
        <f t="shared" ref="AG563:AG626" si="752">_xlfn.POISSON.DIST(4,K563,FALSE) * _xlfn.POISSON.DIST(3,L563,FALSE)</f>
        <v>1.1322990642314022E-4</v>
      </c>
      <c r="AH563" s="5">
        <f t="shared" ref="AH563:AH626" si="753">_xlfn.POISSON.DIST(0,K563,FALSE) * _xlfn.POISSON.DIST(4,L563,FALSE)</f>
        <v>1.4700598973301394E-4</v>
      </c>
      <c r="AI563" s="5">
        <f t="shared" ref="AI563:AI626" si="754">_xlfn.POISSON.DIST(1,K563,FALSE) * _xlfn.POISSON.DIST(4,L563,FALSE)</f>
        <v>1.6615586044498926E-4</v>
      </c>
      <c r="AJ563" s="5">
        <f t="shared" ref="AJ563:AJ626" si="755">_xlfn.POISSON.DIST(2,K563,FALSE) * _xlfn.POISSON.DIST(4,L563,FALSE)</f>
        <v>9.3900153355502104E-5</v>
      </c>
      <c r="AK563" s="5">
        <f t="shared" ref="AK563:AK626" si="756">_xlfn.POISSON.DIST(3,K563,FALSE) * _xlfn.POISSON.DIST(4,L563,FALSE)</f>
        <v>3.5377381119040769E-5</v>
      </c>
      <c r="AL563" s="5">
        <f t="shared" ref="AL563:AL626" si="757">_xlfn.POISSON.DIST(5,K563,FALSE) * _xlfn.POISSON.DIST(5,L563,FALSE)</f>
        <v>1.5959971532683743E-7</v>
      </c>
      <c r="AM563" s="5">
        <f t="shared" ref="AM563:AM626" si="758">_xlfn.POISSON.DIST(5,K563,FALSE) * _xlfn.POISSON.DIST(0,L563,FALSE)</f>
        <v>3.4872857250576434E-3</v>
      </c>
      <c r="AN563" s="5">
        <f t="shared" ref="AN563:AN626" si="759">_xlfn.POISSON.DIST(5,K563,FALSE) * _xlfn.POISSON.DIST(1,L563,FALSE)</f>
        <v>1.2314951259637006E-3</v>
      </c>
      <c r="AO563" s="5">
        <f t="shared" ref="AO563:AO626" si="760">_xlfn.POISSON.DIST(5,K563,FALSE) * _xlfn.POISSON.DIST(2,L563,FALSE)</f>
        <v>2.1744421949355505E-4</v>
      </c>
      <c r="AP563" s="5">
        <f t="shared" ref="AP563:AP626" si="761">_xlfn.POISSON.DIST(5,K563,FALSE) * _xlfn.POISSON.DIST(3,L563,FALSE)</f>
        <v>2.5595980903922806E-5</v>
      </c>
      <c r="AQ563" s="5">
        <f t="shared" ref="AQ563:AQ626" si="762">_xlfn.POISSON.DIST(5,K563,FALSE) * _xlfn.POISSON.DIST(4,L563,FALSE)</f>
        <v>2.2597320819560795E-6</v>
      </c>
      <c r="AR563" s="5">
        <f t="shared" ref="AR563:AR626" si="763">_xlfn.POISSON.DIST(0,K563,FALSE) * _xlfn.POISSON.DIST(5,L563,FALSE)</f>
        <v>1.0382697267553784E-5</v>
      </c>
      <c r="AS563" s="5">
        <f t="shared" ref="AS563:AS626" si="764">_xlfn.POISSON.DIST(1,K563,FALSE) * _xlfn.POISSON.DIST(5,L563,FALSE)</f>
        <v>1.1735208894299989E-5</v>
      </c>
      <c r="AT563" s="5">
        <f t="shared" ref="AT563:AT626" si="765">_xlfn.POISSON.DIST(2,K563,FALSE) * _xlfn.POISSON.DIST(5,L563,FALSE)</f>
        <v>6.631953347191446E-6</v>
      </c>
      <c r="AU563" s="5">
        <f t="shared" ref="AU563:AU626" si="766">_xlfn.POISSON.DIST(3,K563,FALSE) * _xlfn.POISSON.DIST(5,L563,FALSE)</f>
        <v>2.4986236203366348E-6</v>
      </c>
      <c r="AV563" s="5">
        <f t="shared" ref="AV563:AV626" si="767">_xlfn.POISSON.DIST(4,K563,FALSE) * _xlfn.POISSON.DIST(5,L563,FALSE)</f>
        <v>7.0602728215225424E-7</v>
      </c>
      <c r="AW563" s="5">
        <f t="shared" ref="AW563:AW626" si="768">_xlfn.POISSON.DIST(6,K563,FALSE) * _xlfn.POISSON.DIST(6,L563,FALSE)</f>
        <v>1.7695197339245124E-9</v>
      </c>
      <c r="AX563" s="5">
        <f t="shared" ref="AX563:AX626" si="769">_xlfn.POISSON.DIST(6,K563,FALSE) * _xlfn.POISSON.DIST(0,L563,FALSE)</f>
        <v>6.5692670223485583E-4</v>
      </c>
      <c r="AY563" s="5">
        <f t="shared" ref="AY563:AY626" si="770">_xlfn.POISSON.DIST(6,K563,FALSE) * _xlfn.POISSON.DIST(1,L563,FALSE)</f>
        <v>2.3198616221911664E-4</v>
      </c>
      <c r="AZ563" s="5">
        <f t="shared" ref="AZ563:AZ626" si="771">_xlfn.POISSON.DIST(6,K563,FALSE) * _xlfn.POISSON.DIST(2,L563,FALSE)</f>
        <v>4.0961631851824276E-5</v>
      </c>
      <c r="BA563" s="5">
        <f t="shared" ref="BA563:BA626" si="772">_xlfn.POISSON.DIST(6,K563,FALSE) * _xlfn.POISSON.DIST(3,L563,FALSE)</f>
        <v>4.8217108236528031E-6</v>
      </c>
      <c r="BB563" s="5">
        <f t="shared" ref="BB563:BB626" si="773">_xlfn.POISSON.DIST(6,K563,FALSE) * _xlfn.POISSON.DIST(4,L563,FALSE)</f>
        <v>4.2568302730891785E-7</v>
      </c>
      <c r="BC563" s="5">
        <f t="shared" ref="BC563:BC626" si="774">_xlfn.POISSON.DIST(6,K563,FALSE) * _xlfn.POISSON.DIST(5,L563,FALSE)</f>
        <v>3.0065019884640523E-8</v>
      </c>
      <c r="BD563" s="5">
        <f t="shared" ref="BD563:BD626" si="775">_xlfn.POISSON.DIST(0,K563,FALSE) * _xlfn.POISSON.DIST(6,L563,FALSE)</f>
        <v>6.110884934317484E-7</v>
      </c>
      <c r="BE563" s="5">
        <f t="shared" ref="BE563:BE626" si="776">_xlfn.POISSON.DIST(1,K563,FALSE) * _xlfn.POISSON.DIST(6,L563,FALSE)</f>
        <v>6.9069249911918284E-7</v>
      </c>
      <c r="BF563" s="5">
        <f t="shared" ref="BF563:BF626" si="777">_xlfn.POISSON.DIST(2,K563,FALSE) * _xlfn.POISSON.DIST(6,L563,FALSE)</f>
        <v>3.9033309697950004E-7</v>
      </c>
      <c r="BG563" s="5">
        <f t="shared" ref="BG563:BG626" si="778">_xlfn.POISSON.DIST(3,K563,FALSE) * _xlfn.POISSON.DIST(6,L563,FALSE)</f>
        <v>1.4706006584397272E-7</v>
      </c>
      <c r="BH563" s="5">
        <f t="shared" ref="BH563:BH626" si="779">_xlfn.POISSON.DIST(4,K563,FALSE) * _xlfn.POISSON.DIST(6,L563,FALSE)</f>
        <v>4.1554245207592732E-8</v>
      </c>
      <c r="BI563" s="5">
        <f t="shared" ref="BI563:BI626" si="780">_xlfn.POISSON.DIST(5,K563,FALSE) * _xlfn.POISSON.DIST(6,L563,FALSE)</f>
        <v>9.3934694499853656E-9</v>
      </c>
      <c r="BJ563" s="8">
        <f t="shared" ref="BJ563:BJ626" si="781">SUM(N563,Q563,T563,W563,X563,Y563,AD563,AE563,AF563,AG563,AM563,AN563,AO563,AP563,AQ563,AX563,AY563,AZ563,BA563,BB563,BC563)</f>
        <v>0.55762772626935619</v>
      </c>
      <c r="BK563" s="8">
        <f t="shared" ref="BK563:BK626" si="782">SUM(M563,P563,S563,V563,AC563,AL563,AY563)</f>
        <v>0.32709309593137165</v>
      </c>
      <c r="BL563" s="8">
        <f t="shared" ref="BL563:BL626" si="783">SUM(O563,R563,U563,AA563,AB563,AH563,AI563,AJ563,AK563,AR563,AS563,AT563,AU563,AV563,BD563,BE563,BF563,BG563,BH563,BI563)</f>
        <v>0.11367058025074281</v>
      </c>
      <c r="BM563" s="8">
        <f t="shared" ref="BM563:BM626" si="784">SUM(S563:BI563)</f>
        <v>0.18682356939784972</v>
      </c>
      <c r="BN563" s="8">
        <f t="shared" ref="BN563:BN626" si="785">SUM(M563:R563)</f>
        <v>0.81300098522114228</v>
      </c>
    </row>
    <row r="564" spans="1:66" x14ac:dyDescent="0.25">
      <c r="A564" t="s">
        <v>112</v>
      </c>
      <c r="B564" t="s">
        <v>110</v>
      </c>
      <c r="C564" t="s">
        <v>108</v>
      </c>
      <c r="D564" t="s">
        <v>516</v>
      </c>
      <c r="E564">
        <f>VLOOKUP(A564,home!$A$2:$E$405,3,FALSE)</f>
        <v>1.3270999999999999</v>
      </c>
      <c r="F564">
        <f>VLOOKUP(B564,home!$B$2:$E$405,3,FALSE)</f>
        <v>1.3187</v>
      </c>
      <c r="G564">
        <f>VLOOKUP(C564,away!$B$2:$E$405,4,FALSE)</f>
        <v>1.6577</v>
      </c>
      <c r="H564">
        <f>VLOOKUP(A564,away!$A$2:$E$405,3,FALSE)</f>
        <v>0.94389999999999996</v>
      </c>
      <c r="I564">
        <f>VLOOKUP(C564,away!$B$2:$E$405,3,FALSE)</f>
        <v>0.63570000000000004</v>
      </c>
      <c r="J564">
        <f>VLOOKUP(B564,home!$B$2:$E$405,4,FALSE)</f>
        <v>0.79459999999999997</v>
      </c>
      <c r="K564" s="3">
        <f t="shared" si="730"/>
        <v>2.9010525306289998</v>
      </c>
      <c r="L564" s="3">
        <f t="shared" si="731"/>
        <v>0.47678958295799995</v>
      </c>
      <c r="M564" s="5">
        <f t="shared" si="732"/>
        <v>3.412100460215807E-2</v>
      </c>
      <c r="N564" s="5">
        <f t="shared" si="733"/>
        <v>9.8986826748694398E-2</v>
      </c>
      <c r="O564" s="5">
        <f t="shared" si="734"/>
        <v>1.6268539554370944E-2</v>
      </c>
      <c r="P564" s="5">
        <f t="shared" si="735"/>
        <v>4.7195887843845805E-2</v>
      </c>
      <c r="Q564" s="5">
        <f t="shared" si="736"/>
        <v>0.14358299211911715</v>
      </c>
      <c r="R564" s="5">
        <f t="shared" si="737"/>
        <v>3.8783350947321233E-3</v>
      </c>
      <c r="S564" s="5">
        <f t="shared" si="738"/>
        <v>1.6320239214381096E-2</v>
      </c>
      <c r="T564" s="5">
        <f t="shared" si="739"/>
        <v>6.845887493233567E-2</v>
      </c>
      <c r="U564" s="5">
        <f t="shared" si="740"/>
        <v>1.1251253841199889E-2</v>
      </c>
      <c r="V564" s="5">
        <f t="shared" si="741"/>
        <v>2.5082242465782373E-3</v>
      </c>
      <c r="W564" s="5">
        <f t="shared" si="742"/>
        <v>0.13884726754748283</v>
      </c>
      <c r="X564" s="5">
        <f t="shared" si="743"/>
        <v>6.6200930788822193E-2</v>
      </c>
      <c r="Y564" s="5">
        <f t="shared" si="744"/>
        <v>1.5781957091116974E-2</v>
      </c>
      <c r="Z564" s="5">
        <f t="shared" si="745"/>
        <v>6.1638325746290155E-4</v>
      </c>
      <c r="AA564" s="5">
        <f t="shared" si="746"/>
        <v>1.7881602089000967E-3</v>
      </c>
      <c r="AB564" s="5">
        <f t="shared" si="747"/>
        <v>2.5937733495998536E-3</v>
      </c>
      <c r="AC564" s="5">
        <f t="shared" si="748"/>
        <v>2.1683467340897477E-4</v>
      </c>
      <c r="AD564" s="5">
        <f t="shared" si="749"/>
        <v>0.10070080422238675</v>
      </c>
      <c r="AE564" s="5">
        <f t="shared" si="750"/>
        <v>4.8013094448726985E-2</v>
      </c>
      <c r="AF564" s="5">
        <f t="shared" si="751"/>
        <v>1.1446071639365799E-2</v>
      </c>
      <c r="AG564" s="5">
        <f t="shared" si="752"/>
        <v>1.8191225744802035E-3</v>
      </c>
      <c r="AH564" s="5">
        <f t="shared" si="753"/>
        <v>7.3471279067007555E-5</v>
      </c>
      <c r="AI564" s="5">
        <f t="shared" si="754"/>
        <v>2.1314404006589173E-4</v>
      </c>
      <c r="AJ564" s="5">
        <f t="shared" si="755"/>
        <v>3.091710284108221E-4</v>
      </c>
      <c r="AK564" s="5">
        <f t="shared" si="756"/>
        <v>2.989737981227953E-4</v>
      </c>
      <c r="AL564" s="5">
        <f t="shared" si="757"/>
        <v>1.1996956181319059E-5</v>
      </c>
      <c r="AM564" s="5">
        <f t="shared" si="758"/>
        <v>5.8427664585146102E-2</v>
      </c>
      <c r="AN564" s="5">
        <f t="shared" si="759"/>
        <v>2.7857701830761715E-2</v>
      </c>
      <c r="AO564" s="5">
        <f t="shared" si="760"/>
        <v>6.6411310190285936E-3</v>
      </c>
      <c r="AP564" s="5">
        <f t="shared" si="761"/>
        <v>1.0554740296440269E-3</v>
      </c>
      <c r="AQ564" s="5">
        <f t="shared" si="762"/>
        <v>1.2580975560424378E-4</v>
      </c>
      <c r="AR564" s="5">
        <f t="shared" si="763"/>
        <v>7.006068101149874E-6</v>
      </c>
      <c r="AS564" s="5">
        <f t="shared" si="764"/>
        <v>2.0324971594599951E-5</v>
      </c>
      <c r="AT564" s="5">
        <f t="shared" si="765"/>
        <v>2.9481905139738366E-5</v>
      </c>
      <c r="AU564" s="5">
        <f t="shared" si="766"/>
        <v>2.850951850446737E-5</v>
      </c>
      <c r="AV564" s="5">
        <f t="shared" si="767"/>
        <v>2.0676902701099844E-5</v>
      </c>
      <c r="AW564" s="5">
        <f t="shared" si="768"/>
        <v>4.6094692583619492E-7</v>
      </c>
      <c r="AX564" s="5">
        <f t="shared" si="769"/>
        <v>2.8250287367246763E-2</v>
      </c>
      <c r="AY564" s="5">
        <f t="shared" si="770"/>
        <v>1.346944273227324E-2</v>
      </c>
      <c r="AZ564" s="5">
        <f t="shared" si="771"/>
        <v>3.2110449914986099E-3</v>
      </c>
      <c r="BA564" s="5">
        <f t="shared" si="772"/>
        <v>5.1033093411866569E-4</v>
      </c>
      <c r="BB564" s="5">
        <f t="shared" si="773"/>
        <v>6.0830118312251271E-5</v>
      </c>
      <c r="BC564" s="5">
        <f t="shared" si="774"/>
        <v>5.8006333482768166E-6</v>
      </c>
      <c r="BD564" s="5">
        <f t="shared" si="775"/>
        <v>5.5673671468709903E-7</v>
      </c>
      <c r="BE564" s="5">
        <f t="shared" si="776"/>
        <v>1.615122455037084E-6</v>
      </c>
      <c r="BF564" s="5">
        <f t="shared" si="777"/>
        <v>2.3427775427305281E-6</v>
      </c>
      <c r="BG564" s="5">
        <f t="shared" si="778"/>
        <v>2.2655069063463963E-6</v>
      </c>
      <c r="BH564" s="5">
        <f t="shared" si="779"/>
        <v>1.6430886359534226E-6</v>
      </c>
      <c r="BI564" s="5">
        <f t="shared" si="780"/>
        <v>9.5333728907608547E-7</v>
      </c>
      <c r="BJ564" s="8">
        <f t="shared" si="781"/>
        <v>0.83345346010951182</v>
      </c>
      <c r="BK564" s="8">
        <f t="shared" si="782"/>
        <v>0.11384363026882674</v>
      </c>
      <c r="BL564" s="8">
        <f t="shared" si="783"/>
        <v>3.6790198130054304E-2</v>
      </c>
      <c r="BM564" s="8">
        <f t="shared" si="784"/>
        <v>0.62720110401758966</v>
      </c>
      <c r="BN564" s="8">
        <f t="shared" si="785"/>
        <v>0.34403358596291844</v>
      </c>
    </row>
    <row r="565" spans="1:66" x14ac:dyDescent="0.25">
      <c r="A565" t="s">
        <v>134</v>
      </c>
      <c r="B565" t="s">
        <v>290</v>
      </c>
      <c r="C565" t="s">
        <v>444</v>
      </c>
      <c r="D565" t="s">
        <v>516</v>
      </c>
      <c r="E565">
        <f>VLOOKUP(A565,home!$A$2:$E$405,3,FALSE)</f>
        <v>1.5832999999999999</v>
      </c>
      <c r="F565">
        <f>VLOOKUP(B565,home!$B$2:$E$405,3,FALSE)</f>
        <v>1.2632000000000001</v>
      </c>
      <c r="G565">
        <f>VLOOKUP(C565,away!$B$2:$E$405,4,FALSE)</f>
        <v>1.4211</v>
      </c>
      <c r="H565">
        <f>VLOOKUP(A565,away!$A$2:$E$405,3,FALSE)</f>
        <v>1.1943999999999999</v>
      </c>
      <c r="I565">
        <f>VLOOKUP(C565,away!$B$2:$E$405,3,FALSE)</f>
        <v>1.0466</v>
      </c>
      <c r="J565">
        <f>VLOOKUP(B565,home!$B$2:$E$405,4,FALSE)</f>
        <v>1.6745000000000001</v>
      </c>
      <c r="K565" s="3">
        <f t="shared" si="730"/>
        <v>2.8422349022160001</v>
      </c>
      <c r="L565" s="3">
        <f t="shared" si="731"/>
        <v>2.0932238624799999</v>
      </c>
      <c r="M565" s="5">
        <f t="shared" si="732"/>
        <v>7.1871629728211522E-3</v>
      </c>
      <c r="N565" s="5">
        <f t="shared" si="733"/>
        <v>2.0427605449266781E-2</v>
      </c>
      <c r="O565" s="5">
        <f t="shared" si="734"/>
        <v>1.5044341038241931E-2</v>
      </c>
      <c r="P565" s="5">
        <f t="shared" si="735"/>
        <v>4.2759551179731702E-2</v>
      </c>
      <c r="Q565" s="5">
        <f t="shared" si="736"/>
        <v>2.9030026588301904E-2</v>
      </c>
      <c r="R565" s="5">
        <f t="shared" si="737"/>
        <v>1.5745586828267575E-2</v>
      </c>
      <c r="S565" s="5">
        <f t="shared" si="738"/>
        <v>6.3598781049151884E-2</v>
      </c>
      <c r="T565" s="5">
        <f t="shared" si="739"/>
        <v>6.0766344383062408E-2</v>
      </c>
      <c r="U565" s="5">
        <f t="shared" si="740"/>
        <v>4.4752656439174629E-2</v>
      </c>
      <c r="V565" s="5">
        <f t="shared" si="741"/>
        <v>4.204186058337013E-2</v>
      </c>
      <c r="W565" s="5">
        <f t="shared" si="742"/>
        <v>2.7503384927176716E-2</v>
      </c>
      <c r="X565" s="5">
        <f t="shared" si="743"/>
        <v>5.7570741628539063E-2</v>
      </c>
      <c r="Y565" s="5">
        <f t="shared" si="744"/>
        <v>6.0254225078764337E-2</v>
      </c>
      <c r="Z565" s="5">
        <f t="shared" si="745"/>
        <v>1.0986346025893491E-2</v>
      </c>
      <c r="AA565" s="5">
        <f t="shared" si="746"/>
        <v>3.1225776122616521E-2</v>
      </c>
      <c r="AB565" s="5">
        <f t="shared" si="747"/>
        <v>4.4375495372241849E-2</v>
      </c>
      <c r="AC565" s="5">
        <f t="shared" si="748"/>
        <v>1.5632829463655174E-2</v>
      </c>
      <c r="AD565" s="5">
        <f t="shared" si="749"/>
        <v>1.9542770142275779E-2</v>
      </c>
      <c r="AE565" s="5">
        <f t="shared" si="750"/>
        <v>4.090739280077333E-2</v>
      </c>
      <c r="AF565" s="5">
        <f t="shared" si="751"/>
        <v>4.2814165381210655E-2</v>
      </c>
      <c r="AG565" s="5">
        <f t="shared" si="752"/>
        <v>2.9873210876038423E-2</v>
      </c>
      <c r="AH565" s="5">
        <f t="shared" si="753"/>
        <v>5.7492204157156435E-3</v>
      </c>
      <c r="AI565" s="5">
        <f t="shared" si="754"/>
        <v>1.6340634926079779E-2</v>
      </c>
      <c r="AJ565" s="5">
        <f t="shared" si="755"/>
        <v>2.3221961455636864E-2</v>
      </c>
      <c r="AK565" s="5">
        <f t="shared" si="756"/>
        <v>2.2000756449041925E-2</v>
      </c>
      <c r="AL565" s="5">
        <f t="shared" si="757"/>
        <v>3.7202594351233732E-3</v>
      </c>
      <c r="AM565" s="5">
        <f t="shared" si="758"/>
        <v>1.1109028676872199E-2</v>
      </c>
      <c r="AN565" s="5">
        <f t="shared" si="759"/>
        <v>2.3253683915403507E-2</v>
      </c>
      <c r="AO565" s="5">
        <f t="shared" si="760"/>
        <v>2.4337583031144996E-2</v>
      </c>
      <c r="AP565" s="5">
        <f t="shared" si="761"/>
        <v>1.6981336518627013E-2</v>
      </c>
      <c r="AQ565" s="5">
        <f t="shared" si="762"/>
        <v>8.8864347043982779E-3</v>
      </c>
      <c r="AR565" s="5">
        <f t="shared" si="763"/>
        <v>2.4068810729666319E-3</v>
      </c>
      <c r="AS565" s="5">
        <f t="shared" si="764"/>
        <v>6.8409213910688551E-3</v>
      </c>
      <c r="AT565" s="5">
        <f t="shared" si="765"/>
        <v>9.7217527705059665E-3</v>
      </c>
      <c r="AU565" s="5">
        <f t="shared" si="766"/>
        <v>9.2105016783490534E-3</v>
      </c>
      <c r="AV565" s="5">
        <f t="shared" si="767"/>
        <v>6.5446023342806805E-3</v>
      </c>
      <c r="AW565" s="5">
        <f t="shared" si="768"/>
        <v>6.1481771319070715E-4</v>
      </c>
      <c r="AX565" s="5">
        <f t="shared" si="769"/>
        <v>5.2624115058540954E-3</v>
      </c>
      <c r="AY565" s="5">
        <f t="shared" si="770"/>
        <v>1.1015405338243103E-2</v>
      </c>
      <c r="AZ565" s="5">
        <f t="shared" si="771"/>
        <v>1.152885465445002E-2</v>
      </c>
      <c r="BA565" s="5">
        <f t="shared" si="772"/>
        <v>8.0441578899194659E-3</v>
      </c>
      <c r="BB565" s="5">
        <f t="shared" si="773"/>
        <v>4.2095558121840486E-3</v>
      </c>
      <c r="BC565" s="5">
        <f t="shared" si="774"/>
        <v>1.7623085353010038E-3</v>
      </c>
      <c r="BD565" s="5">
        <f t="shared" si="775"/>
        <v>8.3969014934753762E-4</v>
      </c>
      <c r="BE565" s="5">
        <f t="shared" si="776"/>
        <v>2.3865966495225368E-3</v>
      </c>
      <c r="BF565" s="5">
        <f t="shared" si="777"/>
        <v>3.391634147392361E-3</v>
      </c>
      <c r="BG565" s="5">
        <f t="shared" si="778"/>
        <v>3.2132736497553918E-3</v>
      </c>
      <c r="BH565" s="5">
        <f t="shared" si="779"/>
        <v>2.283219629426441E-3</v>
      </c>
      <c r="BI565" s="5">
        <f t="shared" si="780"/>
        <v>1.2978893040361031E-3</v>
      </c>
      <c r="BJ565" s="8">
        <f t="shared" si="781"/>
        <v>0.51508062783780695</v>
      </c>
      <c r="BK565" s="8">
        <f t="shared" si="782"/>
        <v>0.18595585002209655</v>
      </c>
      <c r="BL565" s="8">
        <f t="shared" si="783"/>
        <v>0.26659339182366831</v>
      </c>
      <c r="BM565" s="8">
        <f t="shared" si="784"/>
        <v>0.83802135402778177</v>
      </c>
      <c r="BN565" s="8">
        <f t="shared" si="785"/>
        <v>0.13019427405663106</v>
      </c>
    </row>
    <row r="566" spans="1:66" x14ac:dyDescent="0.25">
      <c r="A566" t="s">
        <v>134</v>
      </c>
      <c r="B566" t="s">
        <v>292</v>
      </c>
      <c r="C566" t="s">
        <v>446</v>
      </c>
      <c r="D566" t="s">
        <v>516</v>
      </c>
      <c r="E566">
        <f>VLOOKUP(A566,home!$A$2:$E$405,3,FALSE)</f>
        <v>1.5832999999999999</v>
      </c>
      <c r="F566">
        <f>VLOOKUP(B566,home!$B$2:$E$405,3,FALSE)</f>
        <v>0.94740000000000002</v>
      </c>
      <c r="G566">
        <f>VLOOKUP(C566,away!$B$2:$E$405,4,FALSE)</f>
        <v>0.78949999999999998</v>
      </c>
      <c r="H566">
        <f>VLOOKUP(A566,away!$A$2:$E$405,3,FALSE)</f>
        <v>1.1943999999999999</v>
      </c>
      <c r="I566">
        <f>VLOOKUP(C566,away!$B$2:$E$405,3,FALSE)</f>
        <v>0.83720000000000006</v>
      </c>
      <c r="J566">
        <f>VLOOKUP(B566,home!$B$2:$E$405,4,FALSE)</f>
        <v>1.4652000000000001</v>
      </c>
      <c r="K566" s="3">
        <f t="shared" si="730"/>
        <v>1.18426454259</v>
      </c>
      <c r="L566" s="3">
        <f t="shared" si="731"/>
        <v>1.465129201536</v>
      </c>
      <c r="M566" s="5">
        <f t="shared" si="732"/>
        <v>7.0694058759768835E-2</v>
      </c>
      <c r="N566" s="5">
        <f t="shared" si="733"/>
        <v>8.3720467160968218E-2</v>
      </c>
      <c r="O566" s="5">
        <f t="shared" si="734"/>
        <v>0.10357592986403918</v>
      </c>
      <c r="P566" s="5">
        <f t="shared" si="735"/>
        <v>0.12266130120377029</v>
      </c>
      <c r="Q566" s="5">
        <f t="shared" si="736"/>
        <v>4.9573590373902583E-2</v>
      </c>
      <c r="R566" s="5">
        <f t="shared" si="737"/>
        <v>7.5876059710024243E-2</v>
      </c>
      <c r="S566" s="5">
        <f t="shared" si="738"/>
        <v>5.3207423215472699E-2</v>
      </c>
      <c r="T566" s="5">
        <f t="shared" si="739"/>
        <v>7.2631714881788628E-2</v>
      </c>
      <c r="U566" s="5">
        <f t="shared" si="740"/>
        <v>8.9857327146023389E-2</v>
      </c>
      <c r="V566" s="5">
        <f t="shared" si="741"/>
        <v>1.0257803334864505E-2</v>
      </c>
      <c r="W566" s="5">
        <f t="shared" si="742"/>
        <v>1.9569415109564593E-2</v>
      </c>
      <c r="X566" s="5">
        <f t="shared" si="743"/>
        <v>2.8671721534002909E-2</v>
      </c>
      <c r="Y566" s="5">
        <f t="shared" si="744"/>
        <v>2.1003888238888112E-2</v>
      </c>
      <c r="Z566" s="5">
        <f t="shared" si="745"/>
        <v>3.7056076926215223E-2</v>
      </c>
      <c r="AA566" s="5">
        <f t="shared" si="746"/>
        <v>4.3884197991204119E-2</v>
      </c>
      <c r="AB566" s="5">
        <f t="shared" si="747"/>
        <v>2.5985249830491178E-2</v>
      </c>
      <c r="AC566" s="5">
        <f t="shared" si="748"/>
        <v>1.1123950217854994E-3</v>
      </c>
      <c r="AD566" s="5">
        <f t="shared" si="749"/>
        <v>5.7938411083705843E-3</v>
      </c>
      <c r="AE566" s="5">
        <f t="shared" si="750"/>
        <v>8.4887257969334488E-3</v>
      </c>
      <c r="AF566" s="5">
        <f t="shared" si="751"/>
        <v>6.2185400244595748E-3</v>
      </c>
      <c r="AG566" s="5">
        <f t="shared" si="752"/>
        <v>3.0369881935853713E-3</v>
      </c>
      <c r="AH566" s="5">
        <f t="shared" si="753"/>
        <v>1.3572985099740585E-2</v>
      </c>
      <c r="AI566" s="5">
        <f t="shared" si="754"/>
        <v>1.6074004990725168E-2</v>
      </c>
      <c r="AJ566" s="5">
        <f t="shared" si="755"/>
        <v>9.5179370839652607E-3</v>
      </c>
      <c r="AK566" s="5">
        <f t="shared" si="756"/>
        <v>3.7572518023808402E-3</v>
      </c>
      <c r="AL566" s="5">
        <f t="shared" si="757"/>
        <v>7.7204689173940275E-5</v>
      </c>
      <c r="AM566" s="5">
        <f t="shared" si="758"/>
        <v>1.3722881180087262E-3</v>
      </c>
      <c r="AN566" s="5">
        <f t="shared" si="759"/>
        <v>2.0105793946154651E-3</v>
      </c>
      <c r="AO566" s="5">
        <f t="shared" si="760"/>
        <v>1.4728792915288456E-3</v>
      </c>
      <c r="AP566" s="5">
        <f t="shared" si="761"/>
        <v>7.1931948678552221E-4</v>
      </c>
      <c r="AQ566" s="5">
        <f t="shared" si="762"/>
        <v>2.6347399633083952E-4</v>
      </c>
      <c r="AR566" s="5">
        <f t="shared" si="763"/>
        <v>3.9772353643285838E-3</v>
      </c>
      <c r="AS566" s="5">
        <f t="shared" si="764"/>
        <v>4.7100988195093616E-3</v>
      </c>
      <c r="AT566" s="5">
        <f t="shared" si="765"/>
        <v>2.7890015120199774E-3</v>
      </c>
      <c r="AU566" s="5">
        <f t="shared" si="766"/>
        <v>1.1009718666383859E-3</v>
      </c>
      <c r="AV566" s="5">
        <f t="shared" si="767"/>
        <v>3.259604860122415E-4</v>
      </c>
      <c r="AW566" s="5">
        <f t="shared" si="768"/>
        <v>3.7210527695942003E-6</v>
      </c>
      <c r="AX566" s="5">
        <f t="shared" si="769"/>
        <v>2.7085869339588245E-4</v>
      </c>
      <c r="AY566" s="5">
        <f t="shared" si="770"/>
        <v>3.9684298118419352E-4</v>
      </c>
      <c r="AZ566" s="5">
        <f t="shared" si="771"/>
        <v>2.9071312007878172E-4</v>
      </c>
      <c r="BA566" s="5">
        <f t="shared" si="772"/>
        <v>1.4197742716568824E-4</v>
      </c>
      <c r="BB566" s="5">
        <f t="shared" si="773"/>
        <v>5.2003818624850135E-5</v>
      </c>
      <c r="BC566" s="5">
        <f t="shared" si="774"/>
        <v>1.5238462651729905E-5</v>
      </c>
      <c r="BD566" s="5">
        <f t="shared" si="775"/>
        <v>9.7119394560991358E-4</v>
      </c>
      <c r="BE566" s="5">
        <f t="shared" si="776"/>
        <v>1.1501505537639017E-3</v>
      </c>
      <c r="BF566" s="5">
        <f t="shared" si="777"/>
        <v>6.8104125973142123E-4</v>
      </c>
      <c r="BG566" s="5">
        <f t="shared" si="778"/>
        <v>2.6884433864691641E-4</v>
      </c>
      <c r="BH566" s="5">
        <f t="shared" si="779"/>
        <v>7.9595704433900344E-5</v>
      </c>
      <c r="BI566" s="5">
        <f t="shared" si="780"/>
        <v>1.8852474100708367E-5</v>
      </c>
      <c r="BJ566" s="8">
        <f t="shared" si="781"/>
        <v>0.30571506721283459</v>
      </c>
      <c r="BK566" s="8">
        <f t="shared" si="782"/>
        <v>0.25840702920601999</v>
      </c>
      <c r="BL566" s="8">
        <f t="shared" si="783"/>
        <v>0.39817388984338925</v>
      </c>
      <c r="BM566" s="8">
        <f t="shared" si="784"/>
        <v>0.49285753418757094</v>
      </c>
      <c r="BN566" s="8">
        <f t="shared" si="785"/>
        <v>0.50610140707247331</v>
      </c>
    </row>
    <row r="567" spans="1:66" x14ac:dyDescent="0.25">
      <c r="A567" t="s">
        <v>134</v>
      </c>
      <c r="B567" t="s">
        <v>298</v>
      </c>
      <c r="C567" t="s">
        <v>366</v>
      </c>
      <c r="D567" t="s">
        <v>516</v>
      </c>
      <c r="E567">
        <f>VLOOKUP(A567,home!$A$2:$E$405,3,FALSE)</f>
        <v>1.5832999999999999</v>
      </c>
      <c r="F567">
        <f>VLOOKUP(B567,home!$B$2:$E$405,3,FALSE)</f>
        <v>1.1052999999999999</v>
      </c>
      <c r="G567">
        <f>VLOOKUP(C567,away!$B$2:$E$405,4,FALSE)</f>
        <v>0.88419999999999999</v>
      </c>
      <c r="H567">
        <f>VLOOKUP(A567,away!$A$2:$E$405,3,FALSE)</f>
        <v>1.1943999999999999</v>
      </c>
      <c r="I567">
        <f>VLOOKUP(C567,away!$B$2:$E$405,3,FALSE)</f>
        <v>0.66979999999999995</v>
      </c>
      <c r="J567">
        <f>VLOOKUP(B567,home!$B$2:$E$405,4,FALSE)</f>
        <v>0.41860000000000003</v>
      </c>
      <c r="K567" s="3">
        <f t="shared" si="730"/>
        <v>1.5473690014579997</v>
      </c>
      <c r="L567" s="3">
        <f t="shared" si="731"/>
        <v>0.33488381763199998</v>
      </c>
      <c r="M567" s="5">
        <f t="shared" si="732"/>
        <v>0.15224673477526371</v>
      </c>
      <c r="N567" s="5">
        <f t="shared" si="733"/>
        <v>0.23558187796444072</v>
      </c>
      <c r="O567" s="5">
        <f t="shared" si="734"/>
        <v>5.0984967763546885E-2</v>
      </c>
      <c r="P567" s="5">
        <f t="shared" si="735"/>
        <v>7.889255865764784E-2</v>
      </c>
      <c r="Q567" s="5">
        <f t="shared" si="736"/>
        <v>0.18226604763371854</v>
      </c>
      <c r="R567" s="5">
        <f t="shared" si="737"/>
        <v>8.537020323250516E-3</v>
      </c>
      <c r="S567" s="5">
        <f t="shared" si="738"/>
        <v>1.0220310834150082E-2</v>
      </c>
      <c r="T567" s="5">
        <f t="shared" si="739"/>
        <v>6.1037949856275614E-2</v>
      </c>
      <c r="U567" s="5">
        <f t="shared" si="740"/>
        <v>1.32099206130148E-2</v>
      </c>
      <c r="V567" s="5">
        <f t="shared" si="741"/>
        <v>5.8845011113250112E-4</v>
      </c>
      <c r="W567" s="5">
        <f t="shared" si="742"/>
        <v>9.4010944042227762E-2</v>
      </c>
      <c r="X567" s="5">
        <f t="shared" si="743"/>
        <v>3.1482743840049558E-2</v>
      </c>
      <c r="Y567" s="5">
        <f t="shared" si="744"/>
        <v>5.2715307233430634E-3</v>
      </c>
      <c r="Z567" s="5">
        <f t="shared" si="745"/>
        <v>9.5296998568403441E-4</v>
      </c>
      <c r="AA567" s="5">
        <f t="shared" si="746"/>
        <v>1.4745962151673487E-3</v>
      </c>
      <c r="AB567" s="5">
        <f t="shared" si="747"/>
        <v>1.140872236508623E-3</v>
      </c>
      <c r="AC567" s="5">
        <f t="shared" si="748"/>
        <v>1.9058017474951383E-5</v>
      </c>
      <c r="AD567" s="5">
        <f t="shared" si="749"/>
        <v>3.6367405152186463E-2</v>
      </c>
      <c r="AE567" s="5">
        <f t="shared" si="750"/>
        <v>1.2178855474733867E-2</v>
      </c>
      <c r="AF567" s="5">
        <f t="shared" si="751"/>
        <v>2.0392508078836305E-3</v>
      </c>
      <c r="AG567" s="5">
        <f t="shared" si="752"/>
        <v>2.2763736521773677E-4</v>
      </c>
      <c r="AH567" s="5">
        <f t="shared" si="753"/>
        <v>7.9783556723645461E-5</v>
      </c>
      <c r="AI567" s="5">
        <f t="shared" si="754"/>
        <v>1.2345460250023495E-4</v>
      </c>
      <c r="AJ567" s="5">
        <f t="shared" si="755"/>
        <v>9.5514912498091432E-5</v>
      </c>
      <c r="AK567" s="5">
        <f t="shared" si="756"/>
        <v>4.9265604925506656E-5</v>
      </c>
      <c r="AL567" s="5">
        <f t="shared" si="757"/>
        <v>3.9502607757348564E-7</v>
      </c>
      <c r="AM567" s="5">
        <f t="shared" si="758"/>
        <v>1.1254759079191452E-2</v>
      </c>
      <c r="AN567" s="5">
        <f t="shared" si="759"/>
        <v>3.7690366869680462E-3</v>
      </c>
      <c r="AO567" s="5">
        <f t="shared" si="760"/>
        <v>6.3109469726346226E-4</v>
      </c>
      <c r="AP567" s="5">
        <f t="shared" si="761"/>
        <v>7.0447800502299848E-5</v>
      </c>
      <c r="AQ567" s="5">
        <f t="shared" si="762"/>
        <v>5.897957093996925E-6</v>
      </c>
      <c r="AR567" s="5">
        <f t="shared" si="763"/>
        <v>5.3436444119747259E-6</v>
      </c>
      <c r="AS567" s="5">
        <f t="shared" si="764"/>
        <v>8.2685897179039508E-6</v>
      </c>
      <c r="AT567" s="5">
        <f t="shared" si="765"/>
        <v>6.3972797076294614E-6</v>
      </c>
      <c r="AU567" s="5">
        <f t="shared" si="766"/>
        <v>3.2996507710807084E-6</v>
      </c>
      <c r="AV567" s="5">
        <f t="shared" si="767"/>
        <v>1.2764443297018186E-6</v>
      </c>
      <c r="AW567" s="5">
        <f t="shared" si="768"/>
        <v>5.6860584531254201E-9</v>
      </c>
      <c r="AX567" s="5">
        <f t="shared" si="769"/>
        <v>2.9025442196698079E-3</v>
      </c>
      <c r="AY567" s="5">
        <f t="shared" si="770"/>
        <v>9.7201508912871961E-4</v>
      </c>
      <c r="AZ567" s="5">
        <f t="shared" si="771"/>
        <v>1.6275606192166719E-4</v>
      </c>
      <c r="BA567" s="5">
        <f t="shared" si="772"/>
        <v>1.816812378635936E-5</v>
      </c>
      <c r="BB567" s="5">
        <f t="shared" si="773"/>
        <v>1.5210526631966925E-6</v>
      </c>
      <c r="BC567" s="5">
        <f t="shared" si="774"/>
        <v>1.0187518453412588E-7</v>
      </c>
      <c r="BD567" s="5">
        <f t="shared" si="775"/>
        <v>2.9825000679166636E-7</v>
      </c>
      <c r="BE567" s="5">
        <f t="shared" si="776"/>
        <v>4.6150281519406239E-7</v>
      </c>
      <c r="BF567" s="5">
        <f t="shared" si="777"/>
        <v>3.5705757515844608E-7</v>
      </c>
      <c r="BG567" s="5">
        <f t="shared" si="778"/>
        <v>1.8416660784531317E-7</v>
      </c>
      <c r="BH567" s="5">
        <f t="shared" si="779"/>
        <v>7.1243425020877302E-8</v>
      </c>
      <c r="BI567" s="5">
        <f t="shared" si="780"/>
        <v>2.2047973487000549E-8</v>
      </c>
      <c r="BJ567" s="8">
        <f t="shared" si="781"/>
        <v>0.68025258550345036</v>
      </c>
      <c r="BK567" s="8">
        <f t="shared" si="782"/>
        <v>0.24293952251087542</v>
      </c>
      <c r="BL567" s="8">
        <f t="shared" si="783"/>
        <v>7.5721375705477434E-2</v>
      </c>
      <c r="BM567" s="8">
        <f t="shared" si="784"/>
        <v>0.29038523718454889</v>
      </c>
      <c r="BN567" s="8">
        <f t="shared" si="785"/>
        <v>0.70850920711786824</v>
      </c>
    </row>
    <row r="568" spans="1:66" x14ac:dyDescent="0.25">
      <c r="A568" t="s">
        <v>134</v>
      </c>
      <c r="B568" t="s">
        <v>310</v>
      </c>
      <c r="C568" t="s">
        <v>135</v>
      </c>
      <c r="D568" t="s">
        <v>516</v>
      </c>
      <c r="E568">
        <f>VLOOKUP(A568,home!$A$2:$E$405,3,FALSE)</f>
        <v>1.5832999999999999</v>
      </c>
      <c r="F568">
        <f>VLOOKUP(B568,home!$B$2:$E$405,3,FALSE)</f>
        <v>1.3895</v>
      </c>
      <c r="G568">
        <f>VLOOKUP(C568,away!$B$2:$E$405,4,FALSE)</f>
        <v>1.1052999999999999</v>
      </c>
      <c r="H568">
        <f>VLOOKUP(A568,away!$A$2:$E$405,3,FALSE)</f>
        <v>1.1943999999999999</v>
      </c>
      <c r="I568">
        <f>VLOOKUP(C568,away!$B$2:$E$405,3,FALSE)</f>
        <v>0</v>
      </c>
      <c r="J568">
        <f>VLOOKUP(B568,home!$B$2:$E$405,4,FALSE)</f>
        <v>1.5069999999999999</v>
      </c>
      <c r="K568" s="3">
        <f t="shared" si="730"/>
        <v>2.4316548603550001</v>
      </c>
      <c r="L568" s="3">
        <f t="shared" si="731"/>
        <v>0</v>
      </c>
      <c r="M568" s="5">
        <f t="shared" si="732"/>
        <v>8.7891264399080585E-2</v>
      </c>
      <c r="N568" s="5">
        <f t="shared" si="733"/>
        <v>0.21372122025877066</v>
      </c>
      <c r="O568" s="5">
        <f t="shared" si="734"/>
        <v>0</v>
      </c>
      <c r="P568" s="5">
        <f t="shared" si="735"/>
        <v>0</v>
      </c>
      <c r="Q568" s="5">
        <f t="shared" si="736"/>
        <v>0.25984812200162066</v>
      </c>
      <c r="R568" s="5">
        <f t="shared" si="737"/>
        <v>0</v>
      </c>
      <c r="S568" s="5">
        <f t="shared" si="738"/>
        <v>0</v>
      </c>
      <c r="T568" s="5">
        <f t="shared" si="739"/>
        <v>0</v>
      </c>
      <c r="U568" s="5">
        <f t="shared" si="740"/>
        <v>0</v>
      </c>
      <c r="V568" s="5">
        <f t="shared" si="741"/>
        <v>0</v>
      </c>
      <c r="W568" s="5">
        <f t="shared" si="742"/>
        <v>0.21062031627311997</v>
      </c>
      <c r="X568" s="5">
        <f t="shared" si="743"/>
        <v>0</v>
      </c>
      <c r="Y568" s="5">
        <f t="shared" si="744"/>
        <v>0</v>
      </c>
      <c r="Z568" s="5">
        <f t="shared" si="745"/>
        <v>0</v>
      </c>
      <c r="AA568" s="5">
        <f t="shared" si="746"/>
        <v>0</v>
      </c>
      <c r="AB568" s="5">
        <f t="shared" si="747"/>
        <v>0</v>
      </c>
      <c r="AC568" s="5">
        <f t="shared" si="748"/>
        <v>0</v>
      </c>
      <c r="AD568" s="5">
        <f t="shared" si="749"/>
        <v>0.12803897893875987</v>
      </c>
      <c r="AE568" s="5">
        <f t="shared" si="750"/>
        <v>0</v>
      </c>
      <c r="AF568" s="5">
        <f t="shared" si="751"/>
        <v>0</v>
      </c>
      <c r="AG568" s="5">
        <f t="shared" si="752"/>
        <v>0</v>
      </c>
      <c r="AH568" s="5">
        <f t="shared" si="753"/>
        <v>0</v>
      </c>
      <c r="AI568" s="5">
        <f t="shared" si="754"/>
        <v>0</v>
      </c>
      <c r="AJ568" s="5">
        <f t="shared" si="755"/>
        <v>0</v>
      </c>
      <c r="AK568" s="5">
        <f t="shared" si="756"/>
        <v>0</v>
      </c>
      <c r="AL568" s="5">
        <f t="shared" si="757"/>
        <v>0</v>
      </c>
      <c r="AM568" s="5">
        <f t="shared" si="758"/>
        <v>6.2269321090265367E-2</v>
      </c>
      <c r="AN568" s="5">
        <f t="shared" si="759"/>
        <v>0</v>
      </c>
      <c r="AO568" s="5">
        <f t="shared" si="760"/>
        <v>0</v>
      </c>
      <c r="AP568" s="5">
        <f t="shared" si="761"/>
        <v>0</v>
      </c>
      <c r="AQ568" s="5">
        <f t="shared" si="762"/>
        <v>0</v>
      </c>
      <c r="AR568" s="5">
        <f t="shared" si="763"/>
        <v>0</v>
      </c>
      <c r="AS568" s="5">
        <f t="shared" si="764"/>
        <v>0</v>
      </c>
      <c r="AT568" s="5">
        <f t="shared" si="765"/>
        <v>0</v>
      </c>
      <c r="AU568" s="5">
        <f t="shared" si="766"/>
        <v>0</v>
      </c>
      <c r="AV568" s="5">
        <f t="shared" si="767"/>
        <v>0</v>
      </c>
      <c r="AW568" s="5">
        <f t="shared" si="768"/>
        <v>0</v>
      </c>
      <c r="AX568" s="5">
        <f t="shared" si="769"/>
        <v>2.5236249546691646E-2</v>
      </c>
      <c r="AY568" s="5">
        <f t="shared" si="770"/>
        <v>0</v>
      </c>
      <c r="AZ568" s="5">
        <f t="shared" si="771"/>
        <v>0</v>
      </c>
      <c r="BA568" s="5">
        <f t="shared" si="772"/>
        <v>0</v>
      </c>
      <c r="BB568" s="5">
        <f t="shared" si="773"/>
        <v>0</v>
      </c>
      <c r="BC568" s="5">
        <f t="shared" si="774"/>
        <v>0</v>
      </c>
      <c r="BD568" s="5">
        <f t="shared" si="775"/>
        <v>0</v>
      </c>
      <c r="BE568" s="5">
        <f t="shared" si="776"/>
        <v>0</v>
      </c>
      <c r="BF568" s="5">
        <f t="shared" si="777"/>
        <v>0</v>
      </c>
      <c r="BG568" s="5">
        <f t="shared" si="778"/>
        <v>0</v>
      </c>
      <c r="BH568" s="5">
        <f t="shared" si="779"/>
        <v>0</v>
      </c>
      <c r="BI568" s="5">
        <f t="shared" si="780"/>
        <v>0</v>
      </c>
      <c r="BJ568" s="8">
        <f t="shared" si="781"/>
        <v>0.89973420810922822</v>
      </c>
      <c r="BK568" s="8">
        <f t="shared" si="782"/>
        <v>8.7891264399080585E-2</v>
      </c>
      <c r="BL568" s="8">
        <f t="shared" si="783"/>
        <v>0</v>
      </c>
      <c r="BM568" s="8">
        <f t="shared" si="784"/>
        <v>0.42616486584883689</v>
      </c>
      <c r="BN568" s="8">
        <f t="shared" si="785"/>
        <v>0.56146060665947184</v>
      </c>
    </row>
    <row r="569" spans="1:66" x14ac:dyDescent="0.25">
      <c r="A569" t="s">
        <v>134</v>
      </c>
      <c r="B569" t="s">
        <v>484</v>
      </c>
      <c r="C569" t="s">
        <v>483</v>
      </c>
      <c r="D569" t="s">
        <v>516</v>
      </c>
      <c r="E569">
        <f>VLOOKUP(A569,home!$A$2:$E$405,3,FALSE)</f>
        <v>1.5832999999999999</v>
      </c>
      <c r="F569">
        <f>VLOOKUP(B569,home!$B$2:$E$405,3,FALSE)</f>
        <v>1.0105</v>
      </c>
      <c r="G569">
        <f>VLOOKUP(C569,away!$B$2:$E$405,4,FALSE)</f>
        <v>1.4211</v>
      </c>
      <c r="H569">
        <f>VLOOKUP(A569,away!$A$2:$E$405,3,FALSE)</f>
        <v>1.1943999999999999</v>
      </c>
      <c r="I569">
        <f>VLOOKUP(C569,away!$B$2:$E$405,3,FALSE)</f>
        <v>0.83720000000000006</v>
      </c>
      <c r="J569">
        <f>VLOOKUP(B569,home!$B$2:$E$405,4,FALSE)</f>
        <v>2.1768000000000001</v>
      </c>
      <c r="K569" s="3">
        <f t="shared" si="730"/>
        <v>2.273652920115</v>
      </c>
      <c r="L569" s="3">
        <f t="shared" si="731"/>
        <v>2.1766948170239999</v>
      </c>
      <c r="M569" s="5">
        <f t="shared" si="732"/>
        <v>1.1674506604940389E-2</v>
      </c>
      <c r="N569" s="5">
        <f t="shared" si="733"/>
        <v>2.654377603322457E-2</v>
      </c>
      <c r="O569" s="5">
        <f t="shared" si="734"/>
        <v>2.5411838018286198E-2</v>
      </c>
      <c r="P569" s="5">
        <f t="shared" si="735"/>
        <v>5.7777699715765789E-2</v>
      </c>
      <c r="Q569" s="5">
        <f t="shared" si="736"/>
        <v>3.0175666944409804E-2</v>
      </c>
      <c r="R569" s="5">
        <f t="shared" si="737"/>
        <v>2.765690805272851E-2</v>
      </c>
      <c r="S569" s="5">
        <f t="shared" si="738"/>
        <v>7.1486159916868061E-2</v>
      </c>
      <c r="T569" s="5">
        <f t="shared" si="739"/>
        <v>6.5683217838139255E-2</v>
      </c>
      <c r="U569" s="5">
        <f t="shared" si="740"/>
        <v>6.2882209755438234E-2</v>
      </c>
      <c r="V569" s="5">
        <f t="shared" si="741"/>
        <v>3.9309830492462013E-2</v>
      </c>
      <c r="W569" s="5">
        <f t="shared" si="742"/>
        <v>2.2869664421525011E-2</v>
      </c>
      <c r="X569" s="5">
        <f t="shared" si="743"/>
        <v>4.9780280013411664E-2</v>
      </c>
      <c r="Y569" s="5">
        <f t="shared" si="744"/>
        <v>5.4178238747598306E-2</v>
      </c>
      <c r="Z569" s="5">
        <f t="shared" si="745"/>
        <v>2.0066882804427821E-2</v>
      </c>
      <c r="AA569" s="5">
        <f t="shared" si="746"/>
        <v>4.5625126685892789E-2</v>
      </c>
      <c r="AB569" s="5">
        <f t="shared" si="747"/>
        <v>5.1867851259998488E-2</v>
      </c>
      <c r="AC569" s="5">
        <f t="shared" si="748"/>
        <v>1.2159141168276391E-2</v>
      </c>
      <c r="AD569" s="5">
        <f t="shared" si="749"/>
        <v>1.2999419823512616E-2</v>
      </c>
      <c r="AE569" s="5">
        <f t="shared" si="750"/>
        <v>2.8295769754158949E-2</v>
      </c>
      <c r="AF569" s="5">
        <f t="shared" si="751"/>
        <v>3.0795627683791134E-2</v>
      </c>
      <c r="AG569" s="5">
        <f t="shared" si="752"/>
        <v>2.2344227722102983E-2</v>
      </c>
      <c r="AH569" s="5">
        <f t="shared" si="753"/>
        <v>1.091986994855652E-2</v>
      </c>
      <c r="AI569" s="5">
        <f t="shared" si="754"/>
        <v>2.4827994195811567E-2</v>
      </c>
      <c r="AJ569" s="5">
        <f t="shared" si="755"/>
        <v>2.8225120751952625E-2</v>
      </c>
      <c r="AK569" s="5">
        <f t="shared" si="756"/>
        <v>2.1391376072758525E-2</v>
      </c>
      <c r="AL569" s="5">
        <f t="shared" si="757"/>
        <v>2.4070471875016451E-3</v>
      </c>
      <c r="AM569" s="5">
        <f t="shared" si="758"/>
        <v>5.9112337683060534E-3</v>
      </c>
      <c r="AN569" s="5">
        <f t="shared" si="759"/>
        <v>1.2866951905689034E-2</v>
      </c>
      <c r="AO569" s="5">
        <f t="shared" si="760"/>
        <v>1.4003713762005205E-2</v>
      </c>
      <c r="AP569" s="5">
        <f t="shared" si="761"/>
        <v>1.0160603721614793E-2</v>
      </c>
      <c r="AQ569" s="5">
        <f t="shared" si="762"/>
        <v>5.5291333646684234E-3</v>
      </c>
      <c r="AR569" s="5">
        <f t="shared" si="763"/>
        <v>4.7538448639198212E-3</v>
      </c>
      <c r="AS569" s="5">
        <f t="shared" si="764"/>
        <v>1.0808593256624996E-2</v>
      </c>
      <c r="AT569" s="5">
        <f t="shared" si="765"/>
        <v>1.2287494810130363E-2</v>
      </c>
      <c r="AU569" s="5">
        <f t="shared" si="766"/>
        <v>9.3124994853169361E-3</v>
      </c>
      <c r="AV569" s="5">
        <f t="shared" si="767"/>
        <v>5.2933479120900713E-3</v>
      </c>
      <c r="AW569" s="5">
        <f t="shared" si="768"/>
        <v>3.3090537048738685E-4</v>
      </c>
      <c r="AX569" s="5">
        <f t="shared" si="769"/>
        <v>2.2400156531319085E-3</v>
      </c>
      <c r="AY569" s="5">
        <f t="shared" si="770"/>
        <v>4.875830462224855E-3</v>
      </c>
      <c r="AZ569" s="5">
        <f t="shared" si="771"/>
        <v>5.3065974479062899E-3</v>
      </c>
      <c r="BA569" s="5">
        <f t="shared" si="772"/>
        <v>3.8502810536301343E-3</v>
      </c>
      <c r="BB569" s="5">
        <f t="shared" si="773"/>
        <v>2.0952217033806055E-3</v>
      </c>
      <c r="BC569" s="5">
        <f t="shared" si="774"/>
        <v>9.1213164445295199E-4</v>
      </c>
      <c r="BD569" s="5">
        <f t="shared" si="775"/>
        <v>1.724611579371742E-3</v>
      </c>
      <c r="BE569" s="5">
        <f t="shared" si="776"/>
        <v>3.9211681535027028E-3</v>
      </c>
      <c r="BF569" s="5">
        <f t="shared" si="777"/>
        <v>4.4576877112366825E-3</v>
      </c>
      <c r="BG569" s="5">
        <f t="shared" si="778"/>
        <v>3.3784115605380114E-3</v>
      </c>
      <c r="BH569" s="5">
        <f t="shared" si="779"/>
        <v>1.9203338274918812E-3</v>
      </c>
      <c r="BI569" s="5">
        <f t="shared" si="780"/>
        <v>8.7323452289450577E-4</v>
      </c>
      <c r="BJ569" s="8">
        <f t="shared" si="781"/>
        <v>0.41141760346888456</v>
      </c>
      <c r="BK569" s="8">
        <f t="shared" si="782"/>
        <v>0.19969021554803912</v>
      </c>
      <c r="BL569" s="8">
        <f t="shared" si="783"/>
        <v>0.35753952242454118</v>
      </c>
      <c r="BM569" s="8">
        <f t="shared" si="784"/>
        <v>0.80492890378479987</v>
      </c>
      <c r="BN569" s="8">
        <f t="shared" si="785"/>
        <v>0.17924039536935527</v>
      </c>
    </row>
    <row r="570" spans="1:66" x14ac:dyDescent="0.25">
      <c r="A570" t="s">
        <v>134</v>
      </c>
      <c r="B570" t="s">
        <v>114</v>
      </c>
      <c r="C570" t="s">
        <v>352</v>
      </c>
      <c r="D570" t="s">
        <v>516</v>
      </c>
      <c r="E570">
        <f>VLOOKUP(A570,home!$A$2:$E$405,3,FALSE)</f>
        <v>1.5832999999999999</v>
      </c>
      <c r="F570">
        <f>VLOOKUP(B570,home!$B$2:$E$405,3,FALSE)</f>
        <v>0.75790000000000002</v>
      </c>
      <c r="G570">
        <f>VLOOKUP(C570,away!$B$2:$E$405,4,FALSE)</f>
        <v>0.94740000000000002</v>
      </c>
      <c r="H570">
        <f>VLOOKUP(A570,away!$A$2:$E$405,3,FALSE)</f>
        <v>1.1943999999999999</v>
      </c>
      <c r="I570">
        <f>VLOOKUP(C570,away!$B$2:$E$405,3,FALSE)</f>
        <v>2.5116999999999998</v>
      </c>
      <c r="J570">
        <f>VLOOKUP(B570,home!$B$2:$E$405,4,FALSE)</f>
        <v>1.6745000000000001</v>
      </c>
      <c r="K570" s="3">
        <f t="shared" si="730"/>
        <v>1.136863960518</v>
      </c>
      <c r="L570" s="3">
        <f t="shared" si="731"/>
        <v>5.0234572667599995</v>
      </c>
      <c r="M570" s="5">
        <f t="shared" si="732"/>
        <v>2.1115748673306233E-3</v>
      </c>
      <c r="N570" s="5">
        <f t="shared" si="733"/>
        <v>2.400573366603763E-3</v>
      </c>
      <c r="O570" s="5">
        <f t="shared" si="734"/>
        <v>1.0607406111599802E-2</v>
      </c>
      <c r="P570" s="5">
        <f t="shared" si="735"/>
        <v>1.2059177722856189E-2</v>
      </c>
      <c r="Q570" s="5">
        <f t="shared" si="736"/>
        <v>1.3645626725355916E-3</v>
      </c>
      <c r="R570" s="5">
        <f t="shared" si="737"/>
        <v>2.6642925656395231E-2</v>
      </c>
      <c r="S570" s="5">
        <f t="shared" si="738"/>
        <v>1.7217453380574482E-2</v>
      </c>
      <c r="T570" s="5">
        <f t="shared" si="739"/>
        <v>6.8548222732983631E-3</v>
      </c>
      <c r="U570" s="5">
        <f t="shared" si="740"/>
        <v>3.0289381981516116E-2</v>
      </c>
      <c r="V570" s="5">
        <f t="shared" si="741"/>
        <v>1.0925406827528215E-2</v>
      </c>
      <c r="W570" s="5">
        <f t="shared" si="742"/>
        <v>5.1710737475794629E-4</v>
      </c>
      <c r="X570" s="5">
        <f t="shared" si="743"/>
        <v>2.5976667994229916E-3</v>
      </c>
      <c r="Y570" s="5">
        <f t="shared" si="744"/>
        <v>6.52463408009131E-3</v>
      </c>
      <c r="Z570" s="5">
        <f t="shared" si="745"/>
        <v>4.4613199498788364E-2</v>
      </c>
      <c r="AA570" s="5">
        <f t="shared" si="746"/>
        <v>5.0719138673572195E-2</v>
      </c>
      <c r="AB570" s="5">
        <f t="shared" si="747"/>
        <v>2.8830380433249481E-2</v>
      </c>
      <c r="AC570" s="5">
        <f t="shared" si="748"/>
        <v>3.8996788802658157E-3</v>
      </c>
      <c r="AD570" s="5">
        <f t="shared" si="749"/>
        <v>1.4697018452009618E-4</v>
      </c>
      <c r="AE570" s="5">
        <f t="shared" si="750"/>
        <v>7.3829844142453524E-4</v>
      </c>
      <c r="AF570" s="5">
        <f t="shared" si="751"/>
        <v>1.8544053353058319E-3</v>
      </c>
      <c r="AG570" s="5">
        <f t="shared" si="752"/>
        <v>3.1051753190535327E-3</v>
      </c>
      <c r="AH570" s="5">
        <f t="shared" si="753"/>
        <v>5.6028125303900479E-2</v>
      </c>
      <c r="AI570" s="5">
        <f t="shared" si="754"/>
        <v>6.3696356433391069E-2</v>
      </c>
      <c r="AJ570" s="5">
        <f t="shared" si="755"/>
        <v>3.6207046022715593E-2</v>
      </c>
      <c r="AK570" s="5">
        <f t="shared" si="756"/>
        <v>1.3720828580013977E-2</v>
      </c>
      <c r="AL570" s="5">
        <f t="shared" si="757"/>
        <v>8.9084069727812115E-4</v>
      </c>
      <c r="AM570" s="5">
        <f t="shared" si="758"/>
        <v>3.3417021210315516E-5</v>
      </c>
      <c r="AN570" s="5">
        <f t="shared" si="759"/>
        <v>1.6786897803243249E-4</v>
      </c>
      <c r="AO570" s="5">
        <f t="shared" si="760"/>
        <v>4.2164131878029892E-4</v>
      </c>
      <c r="AP570" s="5">
        <f t="shared" si="761"/>
        <v>7.0603238226438756E-4</v>
      </c>
      <c r="AQ570" s="5">
        <f t="shared" si="762"/>
        <v>8.8668087531347767E-4</v>
      </c>
      <c r="AR570" s="5">
        <f t="shared" si="763"/>
        <v>5.6290978640163726E-2</v>
      </c>
      <c r="AS570" s="5">
        <f t="shared" si="764"/>
        <v>6.3995184918290676E-2</v>
      </c>
      <c r="AT570" s="5">
        <f t="shared" si="765"/>
        <v>3.6376909690144871E-2</v>
      </c>
      <c r="AU570" s="5">
        <f t="shared" si="766"/>
        <v>1.3785199207247897E-2</v>
      </c>
      <c r="AV570" s="5">
        <f t="shared" si="767"/>
        <v>3.9179740418203617E-3</v>
      </c>
      <c r="AW570" s="5">
        <f t="shared" si="768"/>
        <v>1.4132166966200927E-4</v>
      </c>
      <c r="AX570" s="5">
        <f t="shared" si="769"/>
        <v>6.3317678469788759E-6</v>
      </c>
      <c r="AY570" s="5">
        <f t="shared" si="770"/>
        <v>3.1807365202343351E-5</v>
      </c>
      <c r="AZ570" s="5">
        <f t="shared" si="771"/>
        <v>7.9891469931100433E-5</v>
      </c>
      <c r="BA570" s="5">
        <f t="shared" si="772"/>
        <v>1.337771283925082E-4</v>
      </c>
      <c r="BB570" s="5">
        <f t="shared" si="773"/>
        <v>1.6800592193740767E-4</v>
      </c>
      <c r="BC570" s="5">
        <f t="shared" si="774"/>
        <v>1.6879411388303671E-4</v>
      </c>
      <c r="BD570" s="5">
        <f t="shared" si="775"/>
        <v>4.7129220950493732E-2</v>
      </c>
      <c r="BE570" s="5">
        <f t="shared" si="776"/>
        <v>5.3579512785906204E-2</v>
      </c>
      <c r="BF570" s="5">
        <f t="shared" si="777"/>
        <v>3.0456308554205079E-2</v>
      </c>
      <c r="BG570" s="5">
        <f t="shared" si="778"/>
        <v>1.1541559855230605E-2</v>
      </c>
      <c r="BH570" s="5">
        <f t="shared" si="779"/>
        <v>3.2802958618932568E-3</v>
      </c>
      <c r="BI570" s="5">
        <f t="shared" si="780"/>
        <v>7.4585002904455381E-4</v>
      </c>
      <c r="BJ570" s="8">
        <f t="shared" si="781"/>
        <v>2.8908464189808244E-2</v>
      </c>
      <c r="BK570" s="8">
        <f t="shared" si="782"/>
        <v>4.7135939741035783E-2</v>
      </c>
      <c r="BL570" s="8">
        <f t="shared" si="783"/>
        <v>0.637840583730795</v>
      </c>
      <c r="BM570" s="8">
        <f t="shared" si="784"/>
        <v>0.70342148106756597</v>
      </c>
      <c r="BN570" s="8">
        <f t="shared" si="785"/>
        <v>5.5186220397321198E-2</v>
      </c>
    </row>
    <row r="571" spans="1:66" x14ac:dyDescent="0.25">
      <c r="A571" t="s">
        <v>134</v>
      </c>
      <c r="B571" t="s">
        <v>123</v>
      </c>
      <c r="C571" t="s">
        <v>133</v>
      </c>
      <c r="D571" t="s">
        <v>516</v>
      </c>
      <c r="E571">
        <f>VLOOKUP(A571,home!$A$2:$E$405,3,FALSE)</f>
        <v>1.5832999999999999</v>
      </c>
      <c r="F571">
        <f>VLOOKUP(B571,home!$B$2:$E$405,3,FALSE)</f>
        <v>0.50529999999999997</v>
      </c>
      <c r="G571">
        <f>VLOOKUP(C571,away!$B$2:$E$405,4,FALSE)</f>
        <v>0.78949999999999998</v>
      </c>
      <c r="H571">
        <f>VLOOKUP(A571,away!$A$2:$E$405,3,FALSE)</f>
        <v>1.1943999999999999</v>
      </c>
      <c r="I571">
        <f>VLOOKUP(C571,away!$B$2:$E$405,3,FALSE)</f>
        <v>0.20930000000000001</v>
      </c>
      <c r="J571">
        <f>VLOOKUP(B571,home!$B$2:$E$405,4,FALSE)</f>
        <v>0.50229999999999997</v>
      </c>
      <c r="K571" s="3">
        <f t="shared" si="730"/>
        <v>0.63163275635499994</v>
      </c>
      <c r="L571" s="3">
        <f t="shared" si="731"/>
        <v>0.12556893221599999</v>
      </c>
      <c r="M571" s="5">
        <f t="shared" si="732"/>
        <v>0.46897693606864238</v>
      </c>
      <c r="N571" s="5">
        <f t="shared" si="733"/>
        <v>0.29622119479595915</v>
      </c>
      <c r="O571" s="5">
        <f t="shared" si="734"/>
        <v>5.8888933096070725E-2</v>
      </c>
      <c r="P571" s="5">
        <f t="shared" si="735"/>
        <v>3.7196179130276327E-2</v>
      </c>
      <c r="Q571" s="5">
        <f t="shared" si="736"/>
        <v>9.3551504879871503E-2</v>
      </c>
      <c r="R571" s="5">
        <f t="shared" si="737"/>
        <v>3.6973102241065316E-3</v>
      </c>
      <c r="S571" s="5">
        <f t="shared" si="738"/>
        <v>7.3753933055307975E-4</v>
      </c>
      <c r="T571" s="5">
        <f t="shared" si="739"/>
        <v>1.1747162574965379E-2</v>
      </c>
      <c r="U571" s="5">
        <f t="shared" si="740"/>
        <v>2.3353422479519309E-3</v>
      </c>
      <c r="V571" s="5">
        <f t="shared" si="741"/>
        <v>6.4996432648214701E-6</v>
      </c>
      <c r="W571" s="5">
        <f t="shared" si="742"/>
        <v>1.969673162947716E-2</v>
      </c>
      <c r="X571" s="5">
        <f t="shared" si="743"/>
        <v>2.4732975588585612E-3</v>
      </c>
      <c r="Y571" s="5">
        <f t="shared" si="744"/>
        <v>1.5528466675915445E-4</v>
      </c>
      <c r="Z571" s="5">
        <f t="shared" si="745"/>
        <v>1.5475576563745225E-4</v>
      </c>
      <c r="AA571" s="5">
        <f t="shared" si="746"/>
        <v>9.7748810811412355E-5</v>
      </c>
      <c r="AB571" s="5">
        <f t="shared" si="747"/>
        <v>3.0870675401617894E-5</v>
      </c>
      <c r="AC571" s="5">
        <f t="shared" si="748"/>
        <v>3.2219321005933186E-8</v>
      </c>
      <c r="AD571" s="5">
        <f t="shared" si="749"/>
        <v>3.1102752225778416E-3</v>
      </c>
      <c r="AE571" s="5">
        <f t="shared" si="750"/>
        <v>3.9055393859698136E-4</v>
      </c>
      <c r="AF571" s="5">
        <f t="shared" si="751"/>
        <v>2.4520720521188085E-5</v>
      </c>
      <c r="AG571" s="5">
        <f t="shared" si="752"/>
        <v>1.0263468976708488E-6</v>
      </c>
      <c r="AH571" s="5">
        <f t="shared" si="753"/>
        <v>4.8581290613411073E-6</v>
      </c>
      <c r="AI571" s="5">
        <f t="shared" si="754"/>
        <v>3.0685534497432119E-6</v>
      </c>
      <c r="AJ571" s="5">
        <f t="shared" si="755"/>
        <v>9.6909943674197421E-7</v>
      </c>
      <c r="AK571" s="5">
        <f t="shared" si="756"/>
        <v>2.0403831613713707E-7</v>
      </c>
      <c r="AL571" s="5">
        <f t="shared" si="757"/>
        <v>1.0221702121548738E-10</v>
      </c>
      <c r="AM571" s="5">
        <f t="shared" si="758"/>
        <v>3.929103423719008E-4</v>
      </c>
      <c r="AN571" s="5">
        <f t="shared" si="759"/>
        <v>4.9337332148262567E-5</v>
      </c>
      <c r="AO571" s="5">
        <f t="shared" si="760"/>
        <v>3.0976180581217295E-6</v>
      </c>
      <c r="AP571" s="5">
        <f t="shared" si="761"/>
        <v>1.2965486399044832E-7</v>
      </c>
      <c r="AQ571" s="5">
        <f t="shared" si="762"/>
        <v>4.0701557069728267E-9</v>
      </c>
      <c r="AR571" s="5">
        <f t="shared" si="763"/>
        <v>1.2200601576002434E-7</v>
      </c>
      <c r="AS571" s="5">
        <f t="shared" si="764"/>
        <v>7.7062996026395736E-8</v>
      </c>
      <c r="AT571" s="5">
        <f t="shared" si="765"/>
        <v>2.4337756296563365E-8</v>
      </c>
      <c r="AU571" s="5">
        <f t="shared" si="766"/>
        <v>5.1241746976981933E-9</v>
      </c>
      <c r="AV571" s="5">
        <f t="shared" si="767"/>
        <v>8.0914914708791446E-10</v>
      </c>
      <c r="AW571" s="5">
        <f t="shared" si="768"/>
        <v>2.2519957444003048E-13</v>
      </c>
      <c r="AX571" s="5">
        <f t="shared" si="769"/>
        <v>4.136250709212504E-5</v>
      </c>
      <c r="AY571" s="5">
        <f t="shared" si="770"/>
        <v>5.1938458493348693E-6</v>
      </c>
      <c r="AZ571" s="5">
        <f t="shared" si="771"/>
        <v>3.2609283869774154E-7</v>
      </c>
      <c r="BA571" s="5">
        <f t="shared" si="772"/>
        <v>1.3649043186186574E-8</v>
      </c>
      <c r="BB571" s="5">
        <f t="shared" si="773"/>
        <v>4.2847394466487973E-10</v>
      </c>
      <c r="BC571" s="5">
        <f t="shared" si="774"/>
        <v>1.0760603142789293E-11</v>
      </c>
      <c r="BD571" s="5">
        <f t="shared" si="775"/>
        <v>2.5533608538191163E-9</v>
      </c>
      <c r="BE571" s="5">
        <f t="shared" si="776"/>
        <v>1.6127863540667243E-9</v>
      </c>
      <c r="BF571" s="5">
        <f t="shared" si="777"/>
        <v>5.0934434511544788E-10</v>
      </c>
      <c r="BG571" s="5">
        <f t="shared" si="778"/>
        <v>1.0723952421303427E-10</v>
      </c>
      <c r="BH571" s="5">
        <f t="shared" si="779"/>
        <v>1.6933999067219396E-11</v>
      </c>
      <c r="BI571" s="5">
        <f t="shared" si="780"/>
        <v>2.1392137013881579E-12</v>
      </c>
      <c r="BJ571" s="8">
        <f t="shared" si="781"/>
        <v>0.42786392788614047</v>
      </c>
      <c r="BK571" s="8">
        <f t="shared" si="782"/>
        <v>0.50692238034012393</v>
      </c>
      <c r="BL571" s="8">
        <f t="shared" si="783"/>
        <v>6.5059539016502382E-2</v>
      </c>
      <c r="BM571" s="8">
        <f t="shared" si="784"/>
        <v>4.1463350967853536E-2</v>
      </c>
      <c r="BN571" s="8">
        <f t="shared" si="785"/>
        <v>0.9585320581949266</v>
      </c>
    </row>
    <row r="572" spans="1:66" x14ac:dyDescent="0.25">
      <c r="A572" t="s">
        <v>134</v>
      </c>
      <c r="B572" t="s">
        <v>360</v>
      </c>
      <c r="C572" t="s">
        <v>300</v>
      </c>
      <c r="D572" t="s">
        <v>516</v>
      </c>
      <c r="E572">
        <f>VLOOKUP(A572,home!$A$2:$E$405,3,FALSE)</f>
        <v>1.5832999999999999</v>
      </c>
      <c r="F572">
        <f>VLOOKUP(B572,home!$B$2:$E$405,3,FALSE)</f>
        <v>0.31580000000000003</v>
      </c>
      <c r="G572">
        <f>VLOOKUP(C572,away!$B$2:$E$405,4,FALSE)</f>
        <v>0.25259999999999999</v>
      </c>
      <c r="H572">
        <f>VLOOKUP(A572,away!$A$2:$E$405,3,FALSE)</f>
        <v>1.1943999999999999</v>
      </c>
      <c r="I572">
        <f>VLOOKUP(C572,away!$B$2:$E$405,3,FALSE)</f>
        <v>1.5069999999999999</v>
      </c>
      <c r="J572">
        <f>VLOOKUP(B572,home!$B$2:$E$405,4,FALSE)</f>
        <v>1.6745000000000001</v>
      </c>
      <c r="K572" s="3">
        <f t="shared" si="730"/>
        <v>0.126301550964</v>
      </c>
      <c r="L572" s="3">
        <f t="shared" si="731"/>
        <v>3.0140343595999997</v>
      </c>
      <c r="M572" s="5">
        <f t="shared" si="732"/>
        <v>4.3268261194564644E-2</v>
      </c>
      <c r="N572" s="5">
        <f t="shared" si="733"/>
        <v>5.4648484963889694E-3</v>
      </c>
      <c r="O572" s="5">
        <f t="shared" si="734"/>
        <v>0.13041202592056517</v>
      </c>
      <c r="P572" s="5">
        <f t="shared" si="735"/>
        <v>1.6471241138124749E-2</v>
      </c>
      <c r="Q572" s="5">
        <f t="shared" si="736"/>
        <v>3.4510942043860501E-4</v>
      </c>
      <c r="R572" s="5">
        <f t="shared" si="737"/>
        <v>0.19653316351481462</v>
      </c>
      <c r="S572" s="5">
        <f t="shared" si="738"/>
        <v>1.5675565480334922E-3</v>
      </c>
      <c r="T572" s="5">
        <f t="shared" si="739"/>
        <v>1.0401716510235978E-3</v>
      </c>
      <c r="U572" s="5">
        <f t="shared" si="740"/>
        <v>2.4822443367782502E-2</v>
      </c>
      <c r="V572" s="5">
        <f t="shared" si="741"/>
        <v>6.6303673325101152E-5</v>
      </c>
      <c r="W572" s="5">
        <f t="shared" si="742"/>
        <v>1.4529285017894325E-5</v>
      </c>
      <c r="X572" s="5">
        <f t="shared" si="743"/>
        <v>4.379176426435499E-5</v>
      </c>
      <c r="Y572" s="5">
        <f t="shared" si="744"/>
        <v>6.5994941080134683E-5</v>
      </c>
      <c r="Z572" s="5">
        <f t="shared" si="745"/>
        <v>0.19745256921151211</v>
      </c>
      <c r="AA572" s="5">
        <f t="shared" si="746"/>
        <v>2.493856573324053E-2</v>
      </c>
      <c r="AB572" s="5">
        <f t="shared" si="747"/>
        <v>1.5748897654629711E-3</v>
      </c>
      <c r="AC572" s="5">
        <f t="shared" si="748"/>
        <v>1.5775186036051938E-6</v>
      </c>
      <c r="AD572" s="5">
        <f t="shared" si="749"/>
        <v>4.5876780803951532E-7</v>
      </c>
      <c r="AE572" s="5">
        <f t="shared" si="750"/>
        <v>1.3827419365094761E-6</v>
      </c>
      <c r="AF572" s="5">
        <f t="shared" si="751"/>
        <v>2.0838158535497012E-6</v>
      </c>
      <c r="AG572" s="5">
        <f t="shared" si="752"/>
        <v>2.093564193892667E-6</v>
      </c>
      <c r="AH572" s="5">
        <f t="shared" si="753"/>
        <v>0.14878220699869865</v>
      </c>
      <c r="AI572" s="5">
        <f t="shared" si="754"/>
        <v>1.8791423499782533E-2</v>
      </c>
      <c r="AJ572" s="5">
        <f t="shared" si="755"/>
        <v>1.1866929664219451E-3</v>
      </c>
      <c r="AK572" s="5">
        <f t="shared" si="756"/>
        <v>4.9960387392387221E-5</v>
      </c>
      <c r="AL572" s="5">
        <f t="shared" si="757"/>
        <v>2.4021015499576418E-8</v>
      </c>
      <c r="AM572" s="5">
        <f t="shared" si="758"/>
        <v>1.1588617137549076E-8</v>
      </c>
      <c r="AN572" s="5">
        <f t="shared" si="759"/>
        <v>3.4928490232822309E-8</v>
      </c>
      <c r="AO572" s="5">
        <f t="shared" si="760"/>
        <v>5.263783484533972E-8</v>
      </c>
      <c r="AP572" s="5">
        <f t="shared" si="761"/>
        <v>5.2884080946268023E-8</v>
      </c>
      <c r="AQ572" s="5">
        <f t="shared" si="762"/>
        <v>3.9848609261979878E-8</v>
      </c>
      <c r="AR572" s="5">
        <f t="shared" si="763"/>
        <v>8.9686936798239428E-2</v>
      </c>
      <c r="AS572" s="5">
        <f t="shared" si="764"/>
        <v>1.1327599218827882E-2</v>
      </c>
      <c r="AT572" s="5">
        <f t="shared" si="765"/>
        <v>7.1534667501827799E-4</v>
      </c>
      <c r="AU572" s="5">
        <f t="shared" si="766"/>
        <v>3.011646484391633E-5</v>
      </c>
      <c r="AV572" s="5">
        <f t="shared" si="767"/>
        <v>9.509390548348529E-7</v>
      </c>
      <c r="AW572" s="5">
        <f t="shared" si="768"/>
        <v>2.5400703512404955E-10</v>
      </c>
      <c r="AX572" s="5">
        <f t="shared" si="769"/>
        <v>2.4394338633340659E-10</v>
      </c>
      <c r="AY572" s="5">
        <f t="shared" si="770"/>
        <v>7.3525374820606443E-10</v>
      </c>
      <c r="AZ572" s="5">
        <f t="shared" si="771"/>
        <v>1.1080400300588826E-9</v>
      </c>
      <c r="BA572" s="5">
        <f t="shared" si="772"/>
        <v>1.1132235741365629E-9</v>
      </c>
      <c r="BB572" s="5">
        <f t="shared" si="773"/>
        <v>8.3882352559107968E-10</v>
      </c>
      <c r="BC572" s="5">
        <f t="shared" si="774"/>
        <v>5.0564858555446455E-10</v>
      </c>
      <c r="BD572" s="5">
        <f t="shared" si="775"/>
        <v>4.5053251519527902E-2</v>
      </c>
      <c r="BE572" s="5">
        <f t="shared" si="776"/>
        <v>5.6902955428875628E-3</v>
      </c>
      <c r="BF572" s="5">
        <f t="shared" si="777"/>
        <v>3.5934657625511765E-4</v>
      </c>
      <c r="BG572" s="5">
        <f t="shared" si="778"/>
        <v>1.5128676638208222E-5</v>
      </c>
      <c r="BH572" s="5">
        <f t="shared" si="779"/>
        <v>4.7769383085963283E-7</v>
      </c>
      <c r="BI572" s="5">
        <f t="shared" si="780"/>
        <v>1.2066694344701254E-8</v>
      </c>
      <c r="BJ572" s="8">
        <f t="shared" si="781"/>
        <v>6.9806608805708216E-3</v>
      </c>
      <c r="BK572" s="8">
        <f t="shared" si="782"/>
        <v>6.1374964828920832E-2</v>
      </c>
      <c r="BL572" s="8">
        <f t="shared" si="783"/>
        <v>0.69997083432597973</v>
      </c>
      <c r="BM572" s="8">
        <f t="shared" si="784"/>
        <v>0.57328437908084007</v>
      </c>
      <c r="BN572" s="8">
        <f t="shared" si="785"/>
        <v>0.39249464968489678</v>
      </c>
    </row>
    <row r="573" spans="1:66" x14ac:dyDescent="0.25">
      <c r="A573" t="s">
        <v>134</v>
      </c>
      <c r="B573" t="s">
        <v>365</v>
      </c>
      <c r="C573" t="s">
        <v>324</v>
      </c>
      <c r="D573" t="s">
        <v>516</v>
      </c>
      <c r="E573">
        <f>VLOOKUP(A573,home!$A$2:$E$405,3,FALSE)</f>
        <v>1.5832999999999999</v>
      </c>
      <c r="F573">
        <f>VLOOKUP(B573,home!$B$2:$E$405,3,FALSE)</f>
        <v>0.75790000000000002</v>
      </c>
      <c r="G573">
        <f>VLOOKUP(C573,away!$B$2:$E$405,4,FALSE)</f>
        <v>1.1369</v>
      </c>
      <c r="H573">
        <f>VLOOKUP(A573,away!$A$2:$E$405,3,FALSE)</f>
        <v>1.1943999999999999</v>
      </c>
      <c r="I573">
        <f>VLOOKUP(C573,away!$B$2:$E$405,3,FALSE)</f>
        <v>0.66979999999999995</v>
      </c>
      <c r="J573">
        <f>VLOOKUP(B573,home!$B$2:$E$405,4,FALSE)</f>
        <v>0.66979999999999995</v>
      </c>
      <c r="K573" s="3">
        <f t="shared" si="730"/>
        <v>1.3642607522830001</v>
      </c>
      <c r="L573" s="3">
        <f t="shared" si="731"/>
        <v>0.5358461085759999</v>
      </c>
      <c r="M573" s="5">
        <f t="shared" si="732"/>
        <v>0.14955263704545524</v>
      </c>
      <c r="N573" s="5">
        <f t="shared" si="733"/>
        <v>0.20402879312153929</v>
      </c>
      <c r="O573" s="5">
        <f t="shared" si="734"/>
        <v>8.0137198588086128E-2</v>
      </c>
      <c r="P573" s="5">
        <f t="shared" si="735"/>
        <v>0.10932803483163457</v>
      </c>
      <c r="Q573" s="5">
        <f t="shared" si="736"/>
        <v>0.1391742373956919</v>
      </c>
      <c r="R573" s="5">
        <f t="shared" si="737"/>
        <v>2.147060300780403E-2</v>
      </c>
      <c r="S573" s="5">
        <f t="shared" si="738"/>
        <v>1.9980622602652941E-2</v>
      </c>
      <c r="T573" s="5">
        <f t="shared" si="739"/>
        <v>7.4575973522513911E-2</v>
      </c>
      <c r="U573" s="5">
        <f t="shared" si="740"/>
        <v>2.9291501011396374E-2</v>
      </c>
      <c r="V573" s="5">
        <f t="shared" si="741"/>
        <v>1.6229456412405652E-3</v>
      </c>
      <c r="W573" s="5">
        <f t="shared" si="742"/>
        <v>6.328998326928649E-2</v>
      </c>
      <c r="X573" s="5">
        <f t="shared" si="743"/>
        <v>3.3913691246687305E-2</v>
      </c>
      <c r="Y573" s="5">
        <f t="shared" si="744"/>
        <v>9.086259740992671E-3</v>
      </c>
      <c r="Z573" s="5">
        <f t="shared" si="745"/>
        <v>3.8349796901706499E-3</v>
      </c>
      <c r="AA573" s="5">
        <f t="shared" si="746"/>
        <v>5.2319122771022387E-3</v>
      </c>
      <c r="AB573" s="5">
        <f t="shared" si="747"/>
        <v>3.568846289519082E-3</v>
      </c>
      <c r="AC573" s="5">
        <f t="shared" si="748"/>
        <v>7.4151758998016145E-5</v>
      </c>
      <c r="AD573" s="5">
        <f t="shared" si="749"/>
        <v>2.1586010046733831E-2</v>
      </c>
      <c r="AE573" s="5">
        <f t="shared" si="750"/>
        <v>1.1566779483224762E-2</v>
      </c>
      <c r="AF573" s="5">
        <f t="shared" si="751"/>
        <v>3.0990068874213513E-3</v>
      </c>
      <c r="AG573" s="5">
        <f t="shared" si="752"/>
        <v>5.5353026035831769E-4</v>
      </c>
      <c r="AH573" s="5">
        <f t="shared" si="753"/>
        <v>5.1373973586148398E-4</v>
      </c>
      <c r="AI573" s="5">
        <f t="shared" si="754"/>
        <v>7.0087495852405807E-4</v>
      </c>
      <c r="AJ573" s="5">
        <f t="shared" si="755"/>
        <v>4.7808809908617405E-4</v>
      </c>
      <c r="AK573" s="5">
        <f t="shared" si="756"/>
        <v>2.1741227657228439E-4</v>
      </c>
      <c r="AL573" s="5">
        <f t="shared" si="757"/>
        <v>2.1682977313460693E-6</v>
      </c>
      <c r="AM573" s="5">
        <f t="shared" si="758"/>
        <v>5.889789261029091E-3</v>
      </c>
      <c r="AN573" s="5">
        <f t="shared" si="759"/>
        <v>3.1560206558551526E-3</v>
      </c>
      <c r="AO573" s="5">
        <f t="shared" si="760"/>
        <v>8.4557069351272915E-4</v>
      </c>
      <c r="AP573" s="5">
        <f t="shared" si="761"/>
        <v>1.5103192188156849E-4</v>
      </c>
      <c r="AQ573" s="5">
        <f t="shared" si="762"/>
        <v>2.0232466902748217E-5</v>
      </c>
      <c r="AR573" s="5">
        <f t="shared" si="763"/>
        <v>5.5057087656447657E-5</v>
      </c>
      <c r="AS573" s="5">
        <f t="shared" si="764"/>
        <v>7.5112223824696375E-5</v>
      </c>
      <c r="AT573" s="5">
        <f t="shared" si="765"/>
        <v>5.1236329490364682E-5</v>
      </c>
      <c r="AU573" s="5">
        <f t="shared" si="766"/>
        <v>2.3299904471581526E-5</v>
      </c>
      <c r="AV573" s="5">
        <f t="shared" si="767"/>
        <v>7.9467863006304667E-6</v>
      </c>
      <c r="AW573" s="5">
        <f t="shared" si="768"/>
        <v>4.403052675061115E-8</v>
      </c>
      <c r="AX573" s="5">
        <f t="shared" si="769"/>
        <v>1.3392013880066452E-3</v>
      </c>
      <c r="AY573" s="5">
        <f t="shared" si="770"/>
        <v>7.1760585236293865E-4</v>
      </c>
      <c r="AZ573" s="5">
        <f t="shared" si="771"/>
        <v>1.9226315174002205E-4</v>
      </c>
      <c r="BA573" s="5">
        <f t="shared" si="772"/>
        <v>3.4341153894149271E-5</v>
      </c>
      <c r="BB573" s="5">
        <f t="shared" si="773"/>
        <v>4.6003934195473578E-6</v>
      </c>
      <c r="BC573" s="5">
        <f t="shared" si="774"/>
        <v>4.9302058235661781E-7</v>
      </c>
      <c r="BD573" s="5">
        <f t="shared" si="775"/>
        <v>4.9170210283725329E-6</v>
      </c>
      <c r="BE573" s="5">
        <f t="shared" si="776"/>
        <v>6.708098807158843E-6</v>
      </c>
      <c r="BF573" s="5">
        <f t="shared" si="777"/>
        <v>4.57579796252161E-6</v>
      </c>
      <c r="BG573" s="5">
        <f t="shared" si="778"/>
        <v>2.08086052354825E-6</v>
      </c>
      <c r="BH573" s="5">
        <f t="shared" si="779"/>
        <v>7.0970908581298369E-7</v>
      </c>
      <c r="BI573" s="5">
        <f t="shared" si="780"/>
        <v>1.9364565026266001E-7</v>
      </c>
      <c r="BJ573" s="8">
        <f t="shared" si="781"/>
        <v>0.57322541493363688</v>
      </c>
      <c r="BK573" s="8">
        <f t="shared" si="782"/>
        <v>0.28127816603007555</v>
      </c>
      <c r="BL573" s="8">
        <f t="shared" si="783"/>
        <v>0.14184201370875321</v>
      </c>
      <c r="BM573" s="8">
        <f t="shared" si="784"/>
        <v>0.29577150855058898</v>
      </c>
      <c r="BN573" s="8">
        <f t="shared" si="785"/>
        <v>0.70369150399021108</v>
      </c>
    </row>
    <row r="574" spans="1:66" x14ac:dyDescent="0.25">
      <c r="A574" t="s">
        <v>134</v>
      </c>
      <c r="B574" t="s">
        <v>136</v>
      </c>
      <c r="C574" t="s">
        <v>482</v>
      </c>
      <c r="D574" t="s">
        <v>516</v>
      </c>
      <c r="E574">
        <f>VLOOKUP(A574,home!$A$2:$E$405,3,FALSE)</f>
        <v>1.5832999999999999</v>
      </c>
      <c r="F574">
        <f>VLOOKUP(B574,home!$B$2:$E$405,3,FALSE)</f>
        <v>2.2105999999999999</v>
      </c>
      <c r="G574">
        <f>VLOOKUP(C574,away!$B$2:$E$405,4,FALSE)</f>
        <v>1.7685</v>
      </c>
      <c r="H574">
        <f>VLOOKUP(A574,away!$A$2:$E$405,3,FALSE)</f>
        <v>1.1943999999999999</v>
      </c>
      <c r="I574">
        <f>VLOOKUP(C574,away!$B$2:$E$405,3,FALSE)</f>
        <v>0.83720000000000006</v>
      </c>
      <c r="J574">
        <f>VLOOKUP(B574,home!$B$2:$E$405,4,FALSE)</f>
        <v>0.62790000000000001</v>
      </c>
      <c r="K574" s="3">
        <f t="shared" si="730"/>
        <v>6.1898260101299991</v>
      </c>
      <c r="L574" s="3">
        <f t="shared" si="731"/>
        <v>0.62786965987200005</v>
      </c>
      <c r="M574" s="5">
        <f t="shared" si="732"/>
        <v>1.0942395082623208E-3</v>
      </c>
      <c r="N574" s="5">
        <f t="shared" si="733"/>
        <v>6.7731521695539717E-3</v>
      </c>
      <c r="O574" s="5">
        <f t="shared" si="734"/>
        <v>6.8703978787116769E-4</v>
      </c>
      <c r="P574" s="5">
        <f t="shared" si="735"/>
        <v>4.2526567489591504E-3</v>
      </c>
      <c r="Q574" s="5">
        <f t="shared" si="736"/>
        <v>2.0962316734836808E-2</v>
      </c>
      <c r="R574" s="5">
        <f t="shared" si="737"/>
        <v>2.156857189646006E-4</v>
      </c>
      <c r="S574" s="5">
        <f t="shared" si="738"/>
        <v>4.1318854985384753E-3</v>
      </c>
      <c r="T574" s="5">
        <f t="shared" si="739"/>
        <v>1.3161602678431118E-2</v>
      </c>
      <c r="U574" s="5">
        <f t="shared" si="740"/>
        <v>1.335057073260674E-3</v>
      </c>
      <c r="V574" s="5">
        <f t="shared" si="741"/>
        <v>1.7842417921415134E-3</v>
      </c>
      <c r="W574" s="5">
        <f t="shared" si="742"/>
        <v>4.3251031119292085E-2</v>
      </c>
      <c r="X574" s="5">
        <f t="shared" si="743"/>
        <v>2.7156010197983204E-2</v>
      </c>
      <c r="Y574" s="5">
        <f t="shared" si="744"/>
        <v>8.5252174432441409E-3</v>
      </c>
      <c r="Z574" s="5">
        <f t="shared" si="745"/>
        <v>4.5140839668517189E-5</v>
      </c>
      <c r="AA574" s="5">
        <f t="shared" si="746"/>
        <v>2.7941394349929573E-4</v>
      </c>
      <c r="AB574" s="5">
        <f t="shared" si="747"/>
        <v>8.647618475324673E-4</v>
      </c>
      <c r="AC574" s="5">
        <f t="shared" si="748"/>
        <v>4.3339277197955163E-4</v>
      </c>
      <c r="AD574" s="5">
        <f t="shared" si="749"/>
        <v>6.6929089346784029E-2</v>
      </c>
      <c r="AE574" s="5">
        <f t="shared" si="750"/>
        <v>4.2022744563707984E-2</v>
      </c>
      <c r="AF574" s="5">
        <f t="shared" si="751"/>
        <v>1.3192403168051635E-2</v>
      </c>
      <c r="AG574" s="5">
        <f t="shared" si="752"/>
        <v>2.7610365633396255E-3</v>
      </c>
      <c r="AH574" s="5">
        <f t="shared" si="753"/>
        <v>7.0856409122520937E-6</v>
      </c>
      <c r="AI574" s="5">
        <f t="shared" si="754"/>
        <v>4.3858884417099261E-5</v>
      </c>
      <c r="AJ574" s="5">
        <f t="shared" si="755"/>
        <v>1.3573943177012316E-4</v>
      </c>
      <c r="AK574" s="5">
        <f t="shared" si="756"/>
        <v>2.8006782179032497E-4</v>
      </c>
      <c r="AL574" s="5">
        <f t="shared" si="757"/>
        <v>6.7373575265466224E-5</v>
      </c>
      <c r="AM574" s="5">
        <f t="shared" si="758"/>
        <v>8.2855883614607675E-2</v>
      </c>
      <c r="AN574" s="5">
        <f t="shared" si="759"/>
        <v>5.2022695463497734E-2</v>
      </c>
      <c r="AO574" s="5">
        <f t="shared" si="760"/>
        <v>1.6331736053145484E-2</v>
      </c>
      <c r="AP574" s="5">
        <f t="shared" si="761"/>
        <v>3.4180671869359115E-3</v>
      </c>
      <c r="AQ574" s="5">
        <f t="shared" si="762"/>
        <v>5.3652517052027373E-4</v>
      </c>
      <c r="AR574" s="5">
        <f t="shared" si="763"/>
        <v>8.8977178991017013E-7</v>
      </c>
      <c r="AS574" s="5">
        <f t="shared" si="764"/>
        <v>5.5075325682658953E-6</v>
      </c>
      <c r="AT574" s="5">
        <f t="shared" si="765"/>
        <v>1.7045334171345157E-5</v>
      </c>
      <c r="AU574" s="5">
        <f t="shared" si="766"/>
        <v>3.5169217601716656E-5</v>
      </c>
      <c r="AV574" s="5">
        <f t="shared" si="767"/>
        <v>5.4422834466756879E-5</v>
      </c>
      <c r="AW574" s="5">
        <f t="shared" si="768"/>
        <v>7.2733591430085172E-6</v>
      </c>
      <c r="AX574" s="5">
        <f t="shared" si="769"/>
        <v>8.5477250581667094E-2</v>
      </c>
      <c r="AY574" s="5">
        <f t="shared" si="770"/>
        <v>5.3668572249505025E-2</v>
      </c>
      <c r="AZ574" s="5">
        <f t="shared" si="771"/>
        <v>1.6848434102056293E-2</v>
      </c>
      <c r="BA574" s="5">
        <f t="shared" si="772"/>
        <v>3.526206863011297E-3</v>
      </c>
      <c r="BB574" s="5">
        <f t="shared" si="773"/>
        <v>5.5349957592930375E-4</v>
      </c>
      <c r="BC574" s="5">
        <f t="shared" si="774"/>
        <v>6.9505118095605661E-5</v>
      </c>
      <c r="BD574" s="5">
        <f t="shared" si="775"/>
        <v>9.3110118515766497E-8</v>
      </c>
      <c r="BE574" s="5">
        <f t="shared" si="776"/>
        <v>5.7633543339517823E-7</v>
      </c>
      <c r="BF574" s="5">
        <f t="shared" si="777"/>
        <v>1.7837080280945101E-6</v>
      </c>
      <c r="BG574" s="5">
        <f t="shared" si="778"/>
        <v>3.6802807822590304E-6</v>
      </c>
      <c r="BH574" s="5">
        <f t="shared" si="779"/>
        <v>5.6950744276521311E-6</v>
      </c>
      <c r="BI574" s="5">
        <f t="shared" si="780"/>
        <v>7.0503039643814762E-6</v>
      </c>
      <c r="BJ574" s="8">
        <f t="shared" si="781"/>
        <v>0.56004297996419627</v>
      </c>
      <c r="BK574" s="8">
        <f t="shared" si="782"/>
        <v>6.5432362144651507E-2</v>
      </c>
      <c r="BL574" s="8">
        <f t="shared" si="783"/>
        <v>3.9806236533702979E-3</v>
      </c>
      <c r="BM574" s="8">
        <f t="shared" si="784"/>
        <v>0.54185471704307653</v>
      </c>
      <c r="BN574" s="8">
        <f t="shared" si="785"/>
        <v>3.3985090668448022E-2</v>
      </c>
    </row>
    <row r="575" spans="1:66" x14ac:dyDescent="0.25">
      <c r="A575" t="s">
        <v>134</v>
      </c>
      <c r="B575" t="s">
        <v>485</v>
      </c>
      <c r="C575" t="s">
        <v>445</v>
      </c>
      <c r="D575" t="s">
        <v>516</v>
      </c>
      <c r="E575">
        <f>VLOOKUP(A575,home!$A$2:$E$405,3,FALSE)</f>
        <v>1.5832999999999999</v>
      </c>
      <c r="F575">
        <f>VLOOKUP(B575,home!$B$2:$E$405,3,FALSE)</f>
        <v>0.78949999999999998</v>
      </c>
      <c r="G575">
        <f>VLOOKUP(C575,away!$B$2:$E$405,4,FALSE)</f>
        <v>1.2632000000000001</v>
      </c>
      <c r="H575">
        <f>VLOOKUP(A575,away!$A$2:$E$405,3,FALSE)</f>
        <v>1.1943999999999999</v>
      </c>
      <c r="I575">
        <f>VLOOKUP(C575,away!$B$2:$E$405,3,FALSE)</f>
        <v>1.0046999999999999</v>
      </c>
      <c r="J575">
        <f>VLOOKUP(B575,home!$B$2:$E$405,4,FALSE)</f>
        <v>0.62790000000000001</v>
      </c>
      <c r="K575" s="3">
        <f t="shared" si="730"/>
        <v>1.57901939012</v>
      </c>
      <c r="L575" s="3">
        <f t="shared" si="731"/>
        <v>0.75348858967199994</v>
      </c>
      <c r="M575" s="5">
        <f t="shared" si="732"/>
        <v>9.7052037059643617E-2</v>
      </c>
      <c r="N575" s="5">
        <f t="shared" si="733"/>
        <v>0.15324704836782213</v>
      </c>
      <c r="O575" s="5">
        <f t="shared" si="734"/>
        <v>7.3127602528865548E-2</v>
      </c>
      <c r="P575" s="5">
        <f t="shared" si="735"/>
        <v>0.11546990234606705</v>
      </c>
      <c r="Q575" s="5">
        <f t="shared" si="736"/>
        <v>0.12099003042572433</v>
      </c>
      <c r="R575" s="5">
        <f t="shared" si="737"/>
        <v>2.7550407047784737E-2</v>
      </c>
      <c r="S575" s="5">
        <f t="shared" si="738"/>
        <v>3.4345745725090353E-2</v>
      </c>
      <c r="T575" s="5">
        <f t="shared" si="739"/>
        <v>9.1164607389851382E-2</v>
      </c>
      <c r="U575" s="5">
        <f t="shared" si="740"/>
        <v>4.3502626934150808E-2</v>
      </c>
      <c r="V575" s="5">
        <f t="shared" si="741"/>
        <v>4.5404049037708807E-3</v>
      </c>
      <c r="W575" s="5">
        <f t="shared" si="742"/>
        <v>6.368186801780916E-2</v>
      </c>
      <c r="X575" s="5">
        <f t="shared" si="743"/>
        <v>4.7983560920417459E-2</v>
      </c>
      <c r="Y575" s="5">
        <f t="shared" si="744"/>
        <v>1.8077532822682922E-2</v>
      </c>
      <c r="Z575" s="5">
        <f t="shared" si="745"/>
        <v>6.9196391171082823E-3</v>
      </c>
      <c r="AA575" s="5">
        <f t="shared" si="746"/>
        <v>1.0926244338546817E-2</v>
      </c>
      <c r="AB575" s="5">
        <f t="shared" si="747"/>
        <v>8.6263758358771491E-3</v>
      </c>
      <c r="AC575" s="5">
        <f t="shared" si="748"/>
        <v>3.3762822420707535E-4</v>
      </c>
      <c r="AD575" s="5">
        <f t="shared" si="749"/>
        <v>2.5138726099795852E-2</v>
      </c>
      <c r="AE575" s="5">
        <f t="shared" si="750"/>
        <v>1.8941743275085875E-2</v>
      </c>
      <c r="AF575" s="5">
        <f t="shared" si="751"/>
        <v>7.1361937131367717E-3</v>
      </c>
      <c r="AG575" s="5">
        <f t="shared" si="752"/>
        <v>1.7923468455125393E-3</v>
      </c>
      <c r="AH575" s="5">
        <f t="shared" si="753"/>
        <v>1.3034672798472808E-3</v>
      </c>
      <c r="AI575" s="5">
        <f t="shared" si="754"/>
        <v>2.0582001092658286E-3</v>
      </c>
      <c r="AJ575" s="5">
        <f t="shared" si="755"/>
        <v>1.6249689406389234E-3</v>
      </c>
      <c r="AK575" s="5">
        <f t="shared" si="756"/>
        <v>8.5528582187053843E-4</v>
      </c>
      <c r="AL575" s="5">
        <f t="shared" si="757"/>
        <v>1.6068039068364154E-5</v>
      </c>
      <c r="AM575" s="5">
        <f t="shared" si="758"/>
        <v>7.9389071908986669E-3</v>
      </c>
      <c r="AN575" s="5">
        <f t="shared" si="759"/>
        <v>5.9818759828071362E-3</v>
      </c>
      <c r="AO575" s="5">
        <f t="shared" si="760"/>
        <v>2.2536376489390784E-3</v>
      </c>
      <c r="AP575" s="5">
        <f t="shared" si="761"/>
        <v>5.6603008457694259E-4</v>
      </c>
      <c r="AQ575" s="5">
        <f t="shared" si="762"/>
        <v>1.0662430253495085E-4</v>
      </c>
      <c r="AR575" s="5">
        <f t="shared" si="763"/>
        <v>1.9642954447514514E-4</v>
      </c>
      <c r="AS575" s="5">
        <f t="shared" si="764"/>
        <v>3.1016605951869315E-4</v>
      </c>
      <c r="AT575" s="5">
        <f t="shared" si="765"/>
        <v>2.448791110685653E-4</v>
      </c>
      <c r="AU575" s="5">
        <f t="shared" si="766"/>
        <v>1.2888962153753789E-4</v>
      </c>
      <c r="AV575" s="5">
        <f t="shared" si="767"/>
        <v>5.087980289825021E-5</v>
      </c>
      <c r="AW575" s="5">
        <f t="shared" si="768"/>
        <v>5.3103668183485669E-7</v>
      </c>
      <c r="AX575" s="5">
        <f t="shared" si="769"/>
        <v>2.0892813984653524E-3</v>
      </c>
      <c r="AY575" s="5">
        <f t="shared" si="770"/>
        <v>1.574249694357602E-3</v>
      </c>
      <c r="AZ575" s="5">
        <f t="shared" si="771"/>
        <v>5.9308959099654325E-4</v>
      </c>
      <c r="BA575" s="5">
        <f t="shared" si="772"/>
        <v>1.4896207982304286E-4</v>
      </c>
      <c r="BB575" s="5">
        <f t="shared" si="773"/>
        <v>2.8060306860118115E-5</v>
      </c>
      <c r="BC575" s="5">
        <f t="shared" si="774"/>
        <v>4.228624208358789E-6</v>
      </c>
      <c r="BD575" s="5">
        <f t="shared" si="775"/>
        <v>2.466790340608174E-5</v>
      </c>
      <c r="BE575" s="5">
        <f t="shared" si="776"/>
        <v>3.8951097791810267E-5</v>
      </c>
      <c r="BF575" s="5">
        <f t="shared" si="777"/>
        <v>3.0752269339864363E-5</v>
      </c>
      <c r="BG575" s="5">
        <f t="shared" si="778"/>
        <v>1.6186143192612868E-5</v>
      </c>
      <c r="BH575" s="5">
        <f t="shared" si="779"/>
        <v>6.3895584880986446E-6</v>
      </c>
      <c r="BI575" s="5">
        <f t="shared" si="780"/>
        <v>2.0178473494027164E-6</v>
      </c>
      <c r="BJ575" s="8">
        <f t="shared" si="781"/>
        <v>0.56943860478230612</v>
      </c>
      <c r="BK575" s="8">
        <f t="shared" si="782"/>
        <v>0.25333603599220494</v>
      </c>
      <c r="BL575" s="8">
        <f t="shared" si="783"/>
        <v>0.17062538779591374</v>
      </c>
      <c r="BM575" s="8">
        <f t="shared" si="784"/>
        <v>0.41130892125394997</v>
      </c>
      <c r="BN575" s="8">
        <f t="shared" si="785"/>
        <v>0.58743702777590745</v>
      </c>
    </row>
    <row r="576" spans="1:66" x14ac:dyDescent="0.25">
      <c r="A576" t="s">
        <v>134</v>
      </c>
      <c r="B576" t="s">
        <v>338</v>
      </c>
      <c r="C576" t="s">
        <v>306</v>
      </c>
      <c r="D576" t="s">
        <v>516</v>
      </c>
      <c r="E576">
        <f>VLOOKUP(A576,home!$A$2:$E$405,3,FALSE)</f>
        <v>1.5832999999999999</v>
      </c>
      <c r="F576">
        <f>VLOOKUP(B576,home!$B$2:$E$405,3,FALSE)</f>
        <v>1.2632000000000001</v>
      </c>
      <c r="G576">
        <f>VLOOKUP(C576,away!$B$2:$E$405,4,FALSE)</f>
        <v>0.88419999999999999</v>
      </c>
      <c r="H576">
        <f>VLOOKUP(A576,away!$A$2:$E$405,3,FALSE)</f>
        <v>1.1943999999999999</v>
      </c>
      <c r="I576">
        <f>VLOOKUP(C576,away!$B$2:$E$405,3,FALSE)</f>
        <v>1.6745000000000001</v>
      </c>
      <c r="J576">
        <f>VLOOKUP(B576,home!$B$2:$E$405,4,FALSE)</f>
        <v>0.41860000000000003</v>
      </c>
      <c r="K576" s="3">
        <f t="shared" si="730"/>
        <v>1.7684217159519999</v>
      </c>
      <c r="L576" s="3">
        <f t="shared" si="731"/>
        <v>0.83720954408000003</v>
      </c>
      <c r="M576" s="5">
        <f t="shared" si="732"/>
        <v>7.3856499822507859E-2</v>
      </c>
      <c r="N576" s="5">
        <f t="shared" si="733"/>
        <v>0.13060943815032794</v>
      </c>
      <c r="O576" s="5">
        <f t="shared" si="734"/>
        <v>6.183336654374641E-2</v>
      </c>
      <c r="P576" s="5">
        <f t="shared" si="735"/>
        <v>0.10934746816638102</v>
      </c>
      <c r="Q576" s="5">
        <f t="shared" si="736"/>
        <v>0.11548628336666479</v>
      </c>
      <c r="R576" s="5">
        <f t="shared" si="737"/>
        <v>2.5883742306510724E-2</v>
      </c>
      <c r="S576" s="5">
        <f t="shared" si="738"/>
        <v>4.0473312515257591E-2</v>
      </c>
      <c r="T576" s="5">
        <f t="shared" si="739"/>
        <v>9.6686218644899125E-2</v>
      </c>
      <c r="U576" s="5">
        <f t="shared" si="740"/>
        <v>4.5773371984939082E-2</v>
      </c>
      <c r="V576" s="5">
        <f t="shared" si="741"/>
        <v>6.6580377150072022E-3</v>
      </c>
      <c r="W576" s="5">
        <f t="shared" si="742"/>
        <v>6.8076150466732085E-2</v>
      </c>
      <c r="X576" s="5">
        <f t="shared" si="743"/>
        <v>5.6994002894974249E-2</v>
      </c>
      <c r="Y576" s="5">
        <f t="shared" si="744"/>
        <v>2.3857961589497795E-2</v>
      </c>
      <c r="Z576" s="5">
        <f t="shared" si="745"/>
        <v>7.2233720318393528E-3</v>
      </c>
      <c r="AA576" s="5">
        <f t="shared" si="746"/>
        <v>1.2773967963505035E-2</v>
      </c>
      <c r="AB576" s="5">
        <f t="shared" si="747"/>
        <v>1.1294881172768726E-2</v>
      </c>
      <c r="AC576" s="5">
        <f t="shared" si="748"/>
        <v>6.1609300539047058E-4</v>
      </c>
      <c r="AD576" s="5">
        <f t="shared" si="749"/>
        <v>3.009683570594622E-2</v>
      </c>
      <c r="AE576" s="5">
        <f t="shared" si="750"/>
        <v>2.5197358099625901E-2</v>
      </c>
      <c r="AF576" s="5">
        <f t="shared" si="751"/>
        <v>1.0547734343304147E-2</v>
      </c>
      <c r="AG576" s="5">
        <f t="shared" si="752"/>
        <v>2.9435546202115415E-3</v>
      </c>
      <c r="AH576" s="5">
        <f t="shared" si="753"/>
        <v>1.5118690013741119E-3</v>
      </c>
      <c r="AI576" s="5">
        <f t="shared" si="754"/>
        <v>2.673621973704644E-3</v>
      </c>
      <c r="AJ576" s="5">
        <f t="shared" si="755"/>
        <v>2.3640455792728701E-3</v>
      </c>
      <c r="AK576" s="5">
        <f t="shared" si="756"/>
        <v>1.393543179962156E-3</v>
      </c>
      <c r="AL576" s="5">
        <f t="shared" si="757"/>
        <v>3.6486002156270038E-5</v>
      </c>
      <c r="AM576" s="5">
        <f t="shared" si="758"/>
        <v>1.0644779568766966E-2</v>
      </c>
      <c r="AN576" s="5">
        <f t="shared" si="759"/>
        <v>8.911911049599491E-3</v>
      </c>
      <c r="AO576" s="5">
        <f t="shared" si="760"/>
        <v>3.7305684933583516E-3</v>
      </c>
      <c r="AP576" s="5">
        <f t="shared" si="761"/>
        <v>1.0410891824945863E-3</v>
      </c>
      <c r="AQ576" s="5">
        <f t="shared" si="762"/>
        <v>2.179024499557281E-4</v>
      </c>
      <c r="AR576" s="5">
        <f t="shared" si="763"/>
        <v>2.5315023146982107E-4</v>
      </c>
      <c r="AS576" s="5">
        <f t="shared" si="764"/>
        <v>4.4767636672950705E-4</v>
      </c>
      <c r="AT576" s="5">
        <f t="shared" si="765"/>
        <v>3.958403043214759E-4</v>
      </c>
      <c r="AU576" s="5">
        <f t="shared" si="766"/>
        <v>2.3333753007038206E-4</v>
      </c>
      <c r="AV576" s="5">
        <f t="shared" si="767"/>
        <v>1.031597888307666E-4</v>
      </c>
      <c r="AW576" s="5">
        <f t="shared" si="768"/>
        <v>1.5005269110027892E-6</v>
      </c>
      <c r="AX576" s="5">
        <f t="shared" si="769"/>
        <v>3.1374098918216129E-3</v>
      </c>
      <c r="AY576" s="5">
        <f t="shared" si="770"/>
        <v>2.6266695051240549E-3</v>
      </c>
      <c r="AZ576" s="5">
        <f t="shared" si="771"/>
        <v>1.0995363894168745E-3</v>
      </c>
      <c r="BA576" s="5">
        <f t="shared" si="772"/>
        <v>3.0684745309435702E-4</v>
      </c>
      <c r="BB576" s="5">
        <f t="shared" si="773"/>
        <v>6.4223904076808952E-5</v>
      </c>
      <c r="BC576" s="5">
        <f t="shared" si="774"/>
        <v>1.0753773090236578E-5</v>
      </c>
      <c r="BD576" s="5">
        <f t="shared" si="775"/>
        <v>3.5323298312099219E-5</v>
      </c>
      <c r="BE576" s="5">
        <f t="shared" si="776"/>
        <v>6.246648781416689E-5</v>
      </c>
      <c r="BF576" s="5">
        <f t="shared" si="777"/>
        <v>5.5233546784911861E-5</v>
      </c>
      <c r="BG576" s="5">
        <f t="shared" si="778"/>
        <v>3.2558734527829635E-5</v>
      </c>
      <c r="BH576" s="5">
        <f t="shared" si="779"/>
        <v>1.4394393295732524E-5</v>
      </c>
      <c r="BI576" s="5">
        <f t="shared" si="780"/>
        <v>5.0910715384254546E-6</v>
      </c>
      <c r="BJ576" s="8">
        <f t="shared" si="781"/>
        <v>0.59228722954298285</v>
      </c>
      <c r="BK576" s="8">
        <f t="shared" si="782"/>
        <v>0.23361456673182449</v>
      </c>
      <c r="BL576" s="8">
        <f t="shared" si="783"/>
        <v>0.16714064145947885</v>
      </c>
      <c r="BM576" s="8">
        <f t="shared" si="784"/>
        <v>0.48062384243177381</v>
      </c>
      <c r="BN576" s="8">
        <f t="shared" si="785"/>
        <v>0.51701679835613878</v>
      </c>
    </row>
    <row r="577" spans="1:66" x14ac:dyDescent="0.25">
      <c r="A577" t="s">
        <v>19</v>
      </c>
      <c r="B577" t="s">
        <v>21</v>
      </c>
      <c r="C577" t="s">
        <v>236</v>
      </c>
      <c r="D577" t="s">
        <v>516</v>
      </c>
      <c r="E577">
        <f>VLOOKUP(A577,home!$A$2:$E$405,3,FALSE)</f>
        <v>1.4750000000000001</v>
      </c>
      <c r="F577">
        <f>VLOOKUP(B577,home!$B$2:$E$405,3,FALSE)</f>
        <v>1.0168999999999999</v>
      </c>
      <c r="G577">
        <f>VLOOKUP(C577,away!$B$2:$E$405,4,FALSE)</f>
        <v>0.33900000000000002</v>
      </c>
      <c r="H577">
        <f>VLOOKUP(A577,away!$A$2:$E$405,3,FALSE)</f>
        <v>1.5625</v>
      </c>
      <c r="I577">
        <f>VLOOKUP(C577,away!$B$2:$E$405,3,FALSE)</f>
        <v>0.8</v>
      </c>
      <c r="J577">
        <f>VLOOKUP(B577,home!$B$2:$E$405,4,FALSE)</f>
        <v>1.6</v>
      </c>
      <c r="K577" s="3">
        <f t="shared" si="730"/>
        <v>0.5084754225</v>
      </c>
      <c r="L577" s="3">
        <f t="shared" si="731"/>
        <v>2</v>
      </c>
      <c r="M577" s="5">
        <f t="shared" si="732"/>
        <v>8.1392233465288275E-2</v>
      </c>
      <c r="N577" s="5">
        <f t="shared" si="733"/>
        <v>4.1385950299481097E-2</v>
      </c>
      <c r="O577" s="5">
        <f t="shared" si="734"/>
        <v>0.16278446693057649</v>
      </c>
      <c r="P577" s="5">
        <f t="shared" si="735"/>
        <v>8.2771900598962167E-2</v>
      </c>
      <c r="Q577" s="5">
        <f t="shared" si="736"/>
        <v>1.0521869282046323E-2</v>
      </c>
      <c r="R577" s="5">
        <f t="shared" si="737"/>
        <v>0.16278446693057658</v>
      </c>
      <c r="S577" s="5">
        <f t="shared" si="738"/>
        <v>2.104373856409265E-2</v>
      </c>
      <c r="T577" s="5">
        <f t="shared" si="739"/>
        <v>2.104373856409264E-2</v>
      </c>
      <c r="U577" s="5">
        <f t="shared" si="740"/>
        <v>8.2771900598962209E-2</v>
      </c>
      <c r="V577" s="5">
        <f t="shared" si="741"/>
        <v>2.3778275238570119E-3</v>
      </c>
      <c r="W577" s="5">
        <f t="shared" si="742"/>
        <v>1.7833706428927584E-3</v>
      </c>
      <c r="X577" s="5">
        <f t="shared" si="743"/>
        <v>3.5667412857855159E-3</v>
      </c>
      <c r="Y577" s="5">
        <f t="shared" si="744"/>
        <v>3.5667412857855177E-3</v>
      </c>
      <c r="Z577" s="5">
        <f t="shared" si="745"/>
        <v>0.10852297795371771</v>
      </c>
      <c r="AA577" s="5">
        <f t="shared" si="746"/>
        <v>5.5181267065974801E-2</v>
      </c>
      <c r="AB577" s="5">
        <f t="shared" si="747"/>
        <v>1.4029159042728433E-2</v>
      </c>
      <c r="AC577" s="5">
        <f t="shared" si="748"/>
        <v>1.5113335685316534E-4</v>
      </c>
      <c r="AD577" s="5">
        <f t="shared" si="749"/>
        <v>2.2670003527974796E-4</v>
      </c>
      <c r="AE577" s="5">
        <f t="shared" si="750"/>
        <v>4.5340007055949582E-4</v>
      </c>
      <c r="AF577" s="5">
        <f t="shared" si="751"/>
        <v>4.5340007055949598E-4</v>
      </c>
      <c r="AG577" s="5">
        <f t="shared" si="752"/>
        <v>3.0226671370633067E-4</v>
      </c>
      <c r="AH577" s="5">
        <f t="shared" si="753"/>
        <v>5.4261488976858854E-2</v>
      </c>
      <c r="AI577" s="5">
        <f t="shared" si="754"/>
        <v>2.7590633532987401E-2</v>
      </c>
      <c r="AJ577" s="5">
        <f t="shared" si="755"/>
        <v>7.0145795213642165E-3</v>
      </c>
      <c r="AK577" s="5">
        <f t="shared" si="756"/>
        <v>1.188913761928506E-3</v>
      </c>
      <c r="AL577" s="5">
        <f t="shared" si="757"/>
        <v>6.1478077983805214E-6</v>
      </c>
      <c r="AM577" s="5">
        <f t="shared" si="758"/>
        <v>2.3054279243926959E-5</v>
      </c>
      <c r="AN577" s="5">
        <f t="shared" si="759"/>
        <v>4.6108558487853911E-5</v>
      </c>
      <c r="AO577" s="5">
        <f t="shared" si="760"/>
        <v>4.6108558487853931E-5</v>
      </c>
      <c r="AP577" s="5">
        <f t="shared" si="761"/>
        <v>3.0739038991902621E-5</v>
      </c>
      <c r="AQ577" s="5">
        <f t="shared" si="762"/>
        <v>1.536951949595131E-5</v>
      </c>
      <c r="AR577" s="5">
        <f t="shared" si="763"/>
        <v>2.1704595590743534E-2</v>
      </c>
      <c r="AS577" s="5">
        <f t="shared" si="764"/>
        <v>1.1036253413194957E-2</v>
      </c>
      <c r="AT577" s="5">
        <f t="shared" si="765"/>
        <v>2.8058318085456856E-3</v>
      </c>
      <c r="AU577" s="5">
        <f t="shared" si="766"/>
        <v>4.755655047714022E-4</v>
      </c>
      <c r="AV577" s="5">
        <f t="shared" si="767"/>
        <v>6.0453342741266112E-5</v>
      </c>
      <c r="AW577" s="5">
        <f t="shared" si="768"/>
        <v>1.7366717598501823E-7</v>
      </c>
      <c r="AX577" s="5">
        <f t="shared" si="769"/>
        <v>1.9537557298314552E-6</v>
      </c>
      <c r="AY577" s="5">
        <f t="shared" si="770"/>
        <v>3.9075114596629096E-6</v>
      </c>
      <c r="AZ577" s="5">
        <f t="shared" si="771"/>
        <v>3.9075114596629113E-6</v>
      </c>
      <c r="BA577" s="5">
        <f t="shared" si="772"/>
        <v>2.6050076397752743E-6</v>
      </c>
      <c r="BB577" s="5">
        <f t="shared" si="773"/>
        <v>1.3025038198876372E-6</v>
      </c>
      <c r="BC577" s="5">
        <f t="shared" si="774"/>
        <v>5.2100152795505464E-7</v>
      </c>
      <c r="BD577" s="5">
        <f t="shared" si="775"/>
        <v>7.2348651969145117E-3</v>
      </c>
      <c r="BE577" s="5">
        <f t="shared" si="776"/>
        <v>3.6787511377316521E-3</v>
      </c>
      <c r="BF577" s="5">
        <f t="shared" si="777"/>
        <v>9.3527726951522859E-4</v>
      </c>
      <c r="BG577" s="5">
        <f t="shared" si="778"/>
        <v>1.5852183492380073E-4</v>
      </c>
      <c r="BH577" s="5">
        <f t="shared" si="779"/>
        <v>2.0151114247088705E-5</v>
      </c>
      <c r="BI577" s="5">
        <f t="shared" si="780"/>
        <v>2.0492692661268403E-6</v>
      </c>
      <c r="BJ577" s="8">
        <f t="shared" si="781"/>
        <v>8.3479755496533192E-2</v>
      </c>
      <c r="BK577" s="8">
        <f t="shared" si="782"/>
        <v>0.18774688882831128</v>
      </c>
      <c r="BL577" s="8">
        <f t="shared" si="783"/>
        <v>0.61571919184455282</v>
      </c>
      <c r="BM577" s="8">
        <f t="shared" si="784"/>
        <v>0.45382419277190039</v>
      </c>
      <c r="BN577" s="8">
        <f t="shared" si="785"/>
        <v>0.54164088750693096</v>
      </c>
    </row>
    <row r="578" spans="1:66" x14ac:dyDescent="0.25">
      <c r="A578" t="s">
        <v>19</v>
      </c>
      <c r="B578" t="s">
        <v>137</v>
      </c>
      <c r="C578" t="s">
        <v>235</v>
      </c>
      <c r="D578" t="s">
        <v>516</v>
      </c>
      <c r="E578">
        <f>VLOOKUP(A578,home!$A$2:$E$405,3,FALSE)</f>
        <v>1.4750000000000001</v>
      </c>
      <c r="F578">
        <f>VLOOKUP(B578,home!$B$2:$E$405,3,FALSE)</f>
        <v>1.3559000000000001</v>
      </c>
      <c r="G578">
        <f>VLOOKUP(C578,away!$B$2:$E$405,4,FALSE)</f>
        <v>1.0168999999999999</v>
      </c>
      <c r="H578">
        <f>VLOOKUP(A578,away!$A$2:$E$405,3,FALSE)</f>
        <v>1.5625</v>
      </c>
      <c r="I578">
        <f>VLOOKUP(C578,away!$B$2:$E$405,3,FALSE)</f>
        <v>0.64</v>
      </c>
      <c r="J578">
        <f>VLOOKUP(B578,home!$B$2:$E$405,4,FALSE)</f>
        <v>0.51200000000000001</v>
      </c>
      <c r="K578" s="3">
        <f t="shared" si="730"/>
        <v>2.03375169725</v>
      </c>
      <c r="L578" s="3">
        <f t="shared" si="731"/>
        <v>0.51200000000000001</v>
      </c>
      <c r="M578" s="5">
        <f t="shared" si="732"/>
        <v>7.8414086168343736E-2</v>
      </c>
      <c r="N578" s="5">
        <f t="shared" si="733"/>
        <v>0.15947478083317682</v>
      </c>
      <c r="O578" s="5">
        <f t="shared" si="734"/>
        <v>4.0148012118191995E-2</v>
      </c>
      <c r="P578" s="5">
        <f t="shared" si="735"/>
        <v>8.1651087786586529E-2</v>
      </c>
      <c r="Q578" s="5">
        <f t="shared" si="736"/>
        <v>0.16216605309402263</v>
      </c>
      <c r="R578" s="5">
        <f t="shared" si="737"/>
        <v>1.027789110225715E-2</v>
      </c>
      <c r="S578" s="5">
        <f t="shared" si="738"/>
        <v>2.1255428911139733E-2</v>
      </c>
      <c r="T578" s="5">
        <f t="shared" si="739"/>
        <v>8.3029019184139588E-2</v>
      </c>
      <c r="U578" s="5">
        <f t="shared" si="740"/>
        <v>2.0902678473366153E-2</v>
      </c>
      <c r="V578" s="5">
        <f t="shared" si="741"/>
        <v>2.4592079430432513E-3</v>
      </c>
      <c r="W578" s="5">
        <f t="shared" si="742"/>
        <v>0.10993516190543404</v>
      </c>
      <c r="X578" s="5">
        <f t="shared" si="743"/>
        <v>5.6286802895582223E-2</v>
      </c>
      <c r="Y578" s="5">
        <f t="shared" si="744"/>
        <v>1.4409421541269049E-2</v>
      </c>
      <c r="Z578" s="5">
        <f t="shared" si="745"/>
        <v>1.7540934147852205E-3</v>
      </c>
      <c r="AA578" s="5">
        <f t="shared" si="746"/>
        <v>3.5673904594544898E-3</v>
      </c>
      <c r="AB578" s="5">
        <f t="shared" si="747"/>
        <v>3.627593200834515E-3</v>
      </c>
      <c r="AC578" s="5">
        <f t="shared" si="748"/>
        <v>1.6004538649775656E-4</v>
      </c>
      <c r="AD578" s="5">
        <f t="shared" si="749"/>
        <v>5.58952055281575E-2</v>
      </c>
      <c r="AE578" s="5">
        <f t="shared" si="750"/>
        <v>2.8618345230416641E-2</v>
      </c>
      <c r="AF578" s="5">
        <f t="shared" si="751"/>
        <v>7.3262963789866593E-3</v>
      </c>
      <c r="AG578" s="5">
        <f t="shared" si="752"/>
        <v>1.2503545820137232E-3</v>
      </c>
      <c r="AH578" s="5">
        <f t="shared" si="753"/>
        <v>2.2452395709250821E-4</v>
      </c>
      <c r="AI578" s="5">
        <f t="shared" si="754"/>
        <v>4.5662597881017473E-4</v>
      </c>
      <c r="AJ578" s="5">
        <f t="shared" si="755"/>
        <v>4.6433192970681789E-4</v>
      </c>
      <c r="AK578" s="5">
        <f t="shared" si="756"/>
        <v>3.1477861670953613E-4</v>
      </c>
      <c r="AL578" s="5">
        <f t="shared" si="757"/>
        <v>6.6660879652217861E-6</v>
      </c>
      <c r="AM578" s="5">
        <f t="shared" si="758"/>
        <v>2.2735393822205591E-2</v>
      </c>
      <c r="AN578" s="5">
        <f t="shared" si="759"/>
        <v>1.1640521636969261E-2</v>
      </c>
      <c r="AO578" s="5">
        <f t="shared" si="760"/>
        <v>2.9799735390641309E-3</v>
      </c>
      <c r="AP578" s="5">
        <f t="shared" si="761"/>
        <v>5.08582150666945E-4</v>
      </c>
      <c r="AQ578" s="5">
        <f t="shared" si="762"/>
        <v>6.5098515285368959E-5</v>
      </c>
      <c r="AR578" s="5">
        <f t="shared" si="763"/>
        <v>2.2991253206272854E-5</v>
      </c>
      <c r="AS578" s="5">
        <f t="shared" si="764"/>
        <v>4.6758500230161921E-5</v>
      </c>
      <c r="AT578" s="5">
        <f t="shared" si="765"/>
        <v>4.7547589601978179E-5</v>
      </c>
      <c r="AU578" s="5">
        <f t="shared" si="766"/>
        <v>3.2233330351056522E-5</v>
      </c>
      <c r="AV578" s="5">
        <f t="shared" si="767"/>
        <v>1.6388647577370284E-5</v>
      </c>
      <c r="AW578" s="5">
        <f t="shared" si="768"/>
        <v>1.9281305192231233E-7</v>
      </c>
      <c r="AX578" s="5">
        <f t="shared" si="769"/>
        <v>7.7063576289262917E-3</v>
      </c>
      <c r="AY578" s="5">
        <f t="shared" si="770"/>
        <v>3.9456551060102615E-3</v>
      </c>
      <c r="AZ578" s="5">
        <f t="shared" si="771"/>
        <v>1.0100877071386267E-3</v>
      </c>
      <c r="BA578" s="5">
        <f t="shared" si="772"/>
        <v>1.7238830201832565E-4</v>
      </c>
      <c r="BB578" s="5">
        <f t="shared" si="773"/>
        <v>2.2065702658345682E-5</v>
      </c>
      <c r="BC578" s="5">
        <f t="shared" si="774"/>
        <v>2.2595279522145995E-6</v>
      </c>
      <c r="BD578" s="5">
        <f t="shared" si="775"/>
        <v>1.9619202736019486E-6</v>
      </c>
      <c r="BE578" s="5">
        <f t="shared" si="776"/>
        <v>3.9900586863071473E-6</v>
      </c>
      <c r="BF578" s="5">
        <f t="shared" si="777"/>
        <v>4.0573943127021344E-6</v>
      </c>
      <c r="BG578" s="5">
        <f t="shared" si="778"/>
        <v>2.7505775232901544E-6</v>
      </c>
      <c r="BH578" s="5">
        <f t="shared" si="779"/>
        <v>1.398497926602263E-6</v>
      </c>
      <c r="BI578" s="5">
        <f t="shared" si="780"/>
        <v>5.6883950636559193E-7</v>
      </c>
      <c r="BJ578" s="8">
        <f t="shared" si="781"/>
        <v>0.72917982481209409</v>
      </c>
      <c r="BK578" s="8">
        <f t="shared" si="782"/>
        <v>0.18789217738958647</v>
      </c>
      <c r="BL578" s="8">
        <f t="shared" si="783"/>
        <v>8.0164472445619028E-2</v>
      </c>
      <c r="BM578" s="8">
        <f t="shared" si="784"/>
        <v>0.46291319466654773</v>
      </c>
      <c r="BN578" s="8">
        <f t="shared" si="785"/>
        <v>0.53213191110257885</v>
      </c>
    </row>
    <row r="579" spans="1:66" x14ac:dyDescent="0.25">
      <c r="A579" t="s">
        <v>141</v>
      </c>
      <c r="B579" t="s">
        <v>240</v>
      </c>
      <c r="C579" t="s">
        <v>149</v>
      </c>
      <c r="D579" t="s">
        <v>516</v>
      </c>
      <c r="E579">
        <f>VLOOKUP(A579,home!$A$2:$E$405,3,FALSE)</f>
        <v>1.3483000000000001</v>
      </c>
      <c r="F579">
        <f>VLOOKUP(B579,home!$B$2:$E$405,3,FALSE)</f>
        <v>1.4833000000000001</v>
      </c>
      <c r="G579">
        <f>VLOOKUP(C579,away!$B$2:$E$405,4,FALSE)</f>
        <v>0.37080000000000002</v>
      </c>
      <c r="H579">
        <f>VLOOKUP(A579,away!$A$2:$E$405,3,FALSE)</f>
        <v>1.1460999999999999</v>
      </c>
      <c r="I579">
        <f>VLOOKUP(C579,away!$B$2:$E$405,3,FALSE)</f>
        <v>2.1812999999999998</v>
      </c>
      <c r="J579">
        <f>VLOOKUP(B579,home!$B$2:$E$405,4,FALSE)</f>
        <v>1.5268999999999999</v>
      </c>
      <c r="K579" s="3">
        <f t="shared" si="730"/>
        <v>0.74157530101200009</v>
      </c>
      <c r="L579" s="3">
        <f t="shared" si="731"/>
        <v>3.8172315703169994</v>
      </c>
      <c r="M579" s="5">
        <f t="shared" si="732"/>
        <v>1.0474548975535916E-2</v>
      </c>
      <c r="N579" s="5">
        <f t="shared" si="733"/>
        <v>7.7676668094979846E-3</v>
      </c>
      <c r="O579" s="5">
        <f t="shared" si="734"/>
        <v>3.9983779034247283E-2</v>
      </c>
      <c r="P579" s="5">
        <f t="shared" si="735"/>
        <v>2.9650982972919231E-2</v>
      </c>
      <c r="Q579" s="5">
        <f t="shared" si="736"/>
        <v>2.8801549262071945E-3</v>
      </c>
      <c r="R579" s="5">
        <f t="shared" si="737"/>
        <v>7.631367181505383E-2</v>
      </c>
      <c r="S579" s="5">
        <f t="shared" si="738"/>
        <v>2.0983738615231489E-2</v>
      </c>
      <c r="T579" s="5">
        <f t="shared" si="739"/>
        <v>1.0994218311722131E-2</v>
      </c>
      <c r="U579" s="5">
        <f t="shared" si="740"/>
        <v>5.6592334147579547E-2</v>
      </c>
      <c r="V579" s="5">
        <f t="shared" si="741"/>
        <v>6.6000028348246146E-3</v>
      </c>
      <c r="W579" s="5">
        <f t="shared" si="742"/>
        <v>7.1195058545443183E-4</v>
      </c>
      <c r="X579" s="5">
        <f t="shared" si="743"/>
        <v>2.717680251302328E-3</v>
      </c>
      <c r="Y579" s="5">
        <f t="shared" si="744"/>
        <v>5.1870074266491418E-3</v>
      </c>
      <c r="Z579" s="5">
        <f t="shared" si="745"/>
        <v>9.7102319099744719E-2</v>
      </c>
      <c r="AA579" s="5">
        <f t="shared" si="746"/>
        <v>7.2008681515356485E-2</v>
      </c>
      <c r="AB579" s="5">
        <f t="shared" si="747"/>
        <v>2.6699929835113857E-2</v>
      </c>
      <c r="AC579" s="5">
        <f t="shared" si="748"/>
        <v>1.1676909199960963E-3</v>
      </c>
      <c r="AD579" s="5">
        <f t="shared" si="749"/>
        <v>1.3199124242850997E-4</v>
      </c>
      <c r="AE579" s="5">
        <f t="shared" si="750"/>
        <v>5.0384113760347288E-4</v>
      </c>
      <c r="AF579" s="5">
        <f t="shared" si="751"/>
        <v>9.6163914844220409E-4</v>
      </c>
      <c r="AG579" s="5">
        <f t="shared" si="752"/>
        <v>1.2235997722287791E-3</v>
      </c>
      <c r="AH579" s="5">
        <f t="shared" si="753"/>
        <v>9.2665509504635216E-2</v>
      </c>
      <c r="AI579" s="5">
        <f t="shared" si="754"/>
        <v>6.8718453104330224E-2</v>
      </c>
      <c r="AJ579" s="5">
        <f t="shared" si="755"/>
        <v>2.547995377296134E-2</v>
      </c>
      <c r="AK579" s="5">
        <f t="shared" si="756"/>
        <v>6.2984347963185522E-3</v>
      </c>
      <c r="AL579" s="5">
        <f t="shared" si="757"/>
        <v>1.3221832717495201E-4</v>
      </c>
      <c r="AM579" s="5">
        <f t="shared" si="758"/>
        <v>1.9576289066974039E-5</v>
      </c>
      <c r="AN579" s="5">
        <f t="shared" si="759"/>
        <v>7.4727228656104824E-5</v>
      </c>
      <c r="AO579" s="5">
        <f t="shared" si="760"/>
        <v>1.4262556819419025E-4</v>
      </c>
      <c r="AP579" s="5">
        <f t="shared" si="761"/>
        <v>1.8147827388175441E-4</v>
      </c>
      <c r="AQ579" s="5">
        <f t="shared" si="762"/>
        <v>1.7318614909701696E-4</v>
      </c>
      <c r="AR579" s="5">
        <f t="shared" si="763"/>
        <v>7.0745141672120704E-2</v>
      </c>
      <c r="AS579" s="5">
        <f t="shared" si="764"/>
        <v>5.2462849730639506E-2</v>
      </c>
      <c r="AT579" s="5">
        <f t="shared" si="765"/>
        <v>1.9452576790473155E-2</v>
      </c>
      <c r="AU579" s="5">
        <f t="shared" si="766"/>
        <v>4.8085168296180597E-3</v>
      </c>
      <c r="AV579" s="5">
        <f t="shared" si="767"/>
        <v>8.9146932883632003E-4</v>
      </c>
      <c r="AW579" s="5">
        <f t="shared" si="768"/>
        <v>1.0396637965374603E-5</v>
      </c>
      <c r="AX579" s="5">
        <f t="shared" si="769"/>
        <v>2.4195487429231984E-6</v>
      </c>
      <c r="AY579" s="5">
        <f t="shared" si="770"/>
        <v>9.2359778474072441E-6</v>
      </c>
      <c r="AZ579" s="5">
        <f t="shared" si="771"/>
        <v>1.7627933110935686E-5</v>
      </c>
      <c r="BA579" s="5">
        <f t="shared" si="772"/>
        <v>2.2429967596833357E-5</v>
      </c>
      <c r="BB579" s="5">
        <f t="shared" si="773"/>
        <v>2.14050951079549E-5</v>
      </c>
      <c r="BC579" s="5">
        <f t="shared" si="774"/>
        <v>1.6341640962344681E-5</v>
      </c>
      <c r="BD579" s="5">
        <f t="shared" si="775"/>
        <v>4.5008431372894668E-2</v>
      </c>
      <c r="BE579" s="5">
        <f t="shared" si="776"/>
        <v>3.3377141043432319E-2</v>
      </c>
      <c r="BF579" s="5">
        <f t="shared" si="777"/>
        <v>1.2375831708101649E-2</v>
      </c>
      <c r="BG579" s="5">
        <f t="shared" si="778"/>
        <v>3.0592037080697789E-3</v>
      </c>
      <c r="BH579" s="5">
        <f t="shared" si="779"/>
        <v>5.6715747766721816E-4</v>
      </c>
      <c r="BI579" s="5">
        <f t="shared" si="780"/>
        <v>8.4117995444454847E-5</v>
      </c>
      <c r="BJ579" s="8">
        <f t="shared" si="781"/>
        <v>3.3760803283800621E-2</v>
      </c>
      <c r="BK579" s="8">
        <f t="shared" si="782"/>
        <v>6.9018418623529712E-2</v>
      </c>
      <c r="BL579" s="8">
        <f t="shared" si="783"/>
        <v>0.70759318518289427</v>
      </c>
      <c r="BM579" s="8">
        <f t="shared" si="784"/>
        <v>0.74040508231662583</v>
      </c>
      <c r="BN579" s="8">
        <f t="shared" si="785"/>
        <v>0.16707080453346143</v>
      </c>
    </row>
    <row r="580" spans="1:66" x14ac:dyDescent="0.25">
      <c r="A580" t="s">
        <v>141</v>
      </c>
      <c r="B580" t="s">
        <v>148</v>
      </c>
      <c r="C580" t="s">
        <v>427</v>
      </c>
      <c r="D580" t="s">
        <v>516</v>
      </c>
      <c r="E580">
        <f>VLOOKUP(A580,home!$A$2:$E$405,3,FALSE)</f>
        <v>1.3483000000000001</v>
      </c>
      <c r="F580">
        <f>VLOOKUP(B580,home!$B$2:$E$405,3,FALSE)</f>
        <v>1.335</v>
      </c>
      <c r="G580">
        <f>VLOOKUP(C580,away!$B$2:$E$405,4,FALSE)</f>
        <v>1.6688000000000001</v>
      </c>
      <c r="H580">
        <f>VLOOKUP(A580,away!$A$2:$E$405,3,FALSE)</f>
        <v>1.1460999999999999</v>
      </c>
      <c r="I580">
        <f>VLOOKUP(C580,away!$B$2:$E$405,3,FALSE)</f>
        <v>1.0907</v>
      </c>
      <c r="J580">
        <f>VLOOKUP(B580,home!$B$2:$E$405,4,FALSE)</f>
        <v>0.34899999999999998</v>
      </c>
      <c r="K580" s="3">
        <f t="shared" si="730"/>
        <v>3.0038074584000003</v>
      </c>
      <c r="L580" s="3">
        <f t="shared" si="731"/>
        <v>0.43626789322999993</v>
      </c>
      <c r="M580" s="5">
        <f t="shared" si="732"/>
        <v>3.2062269292583108E-2</v>
      </c>
      <c r="N580" s="5">
        <f t="shared" si="733"/>
        <v>9.6308883634290465E-2</v>
      </c>
      <c r="O580" s="5">
        <f t="shared" si="734"/>
        <v>1.3987738676448151E-2</v>
      </c>
      <c r="P580" s="5">
        <f t="shared" si="735"/>
        <v>4.2016473762465111E-2</v>
      </c>
      <c r="Q580" s="5">
        <f t="shared" si="736"/>
        <v>0.14464667148542973</v>
      </c>
      <c r="R580" s="5">
        <f t="shared" si="737"/>
        <v>3.0512006417129115E-3</v>
      </c>
      <c r="S580" s="5">
        <f t="shared" si="738"/>
        <v>1.3765276962478619E-2</v>
      </c>
      <c r="T580" s="5">
        <f t="shared" si="739"/>
        <v>6.3104698631680334E-2</v>
      </c>
      <c r="U580" s="5">
        <f t="shared" si="740"/>
        <v>9.1652192446521116E-3</v>
      </c>
      <c r="V580" s="5">
        <f t="shared" si="741"/>
        <v>2.0043233616198804E-3</v>
      </c>
      <c r="W580" s="5">
        <f t="shared" si="742"/>
        <v>0.14483025021355614</v>
      </c>
      <c r="X580" s="5">
        <f t="shared" si="743"/>
        <v>6.318478813664187E-2</v>
      </c>
      <c r="Y580" s="5">
        <f t="shared" si="744"/>
        <v>1.3782747202278322E-2</v>
      </c>
      <c r="Z580" s="5">
        <f t="shared" si="745"/>
        <v>4.4371362526070539E-4</v>
      </c>
      <c r="AA580" s="5">
        <f t="shared" si="746"/>
        <v>1.3328302969518098E-3</v>
      </c>
      <c r="AB580" s="5">
        <f t="shared" si="747"/>
        <v>2.0017827933826674E-3</v>
      </c>
      <c r="AC580" s="5">
        <f t="shared" si="748"/>
        <v>1.6416219475628074E-4</v>
      </c>
      <c r="AD580" s="5">
        <f t="shared" si="749"/>
        <v>0.10876054644835456</v>
      </c>
      <c r="AE580" s="5">
        <f t="shared" si="750"/>
        <v>4.7448734465567188E-2</v>
      </c>
      <c r="AF580" s="5">
        <f t="shared" si="751"/>
        <v>1.0350179710861343E-2</v>
      </c>
      <c r="AG580" s="5">
        <f t="shared" si="752"/>
        <v>1.5051503656697898E-3</v>
      </c>
      <c r="AH580" s="5">
        <f t="shared" si="753"/>
        <v>4.8394502122483388E-5</v>
      </c>
      <c r="AI580" s="5">
        <f t="shared" si="754"/>
        <v>1.4536776642107025E-4</v>
      </c>
      <c r="AJ580" s="5">
        <f t="shared" si="755"/>
        <v>2.1832839049328005E-4</v>
      </c>
      <c r="AK580" s="5">
        <f t="shared" si="756"/>
        <v>2.1860548258139406E-4</v>
      </c>
      <c r="AL580" s="5">
        <f t="shared" si="757"/>
        <v>8.6051507905730769E-6</v>
      </c>
      <c r="AM580" s="5">
        <f t="shared" si="758"/>
        <v>6.5339148120245411E-2</v>
      </c>
      <c r="AN580" s="5">
        <f t="shared" si="759"/>
        <v>2.8505372495862373E-2</v>
      </c>
      <c r="AO580" s="5">
        <f t="shared" si="760"/>
        <v>6.2179894022531311E-3</v>
      </c>
      <c r="AP580" s="5">
        <f t="shared" si="761"/>
        <v>9.042363788824804E-4</v>
      </c>
      <c r="AQ580" s="5">
        <f t="shared" si="762"/>
        <v>9.8622324999245891E-5</v>
      </c>
      <c r="AR580" s="5">
        <f t="shared" si="763"/>
        <v>4.2225934969781199E-6</v>
      </c>
      <c r="AS580" s="5">
        <f t="shared" si="764"/>
        <v>1.2683857840014218E-5</v>
      </c>
      <c r="AT580" s="5">
        <f t="shared" si="765"/>
        <v>1.9049933390560016E-5</v>
      </c>
      <c r="AU580" s="5">
        <f t="shared" si="766"/>
        <v>1.9074110666862458E-5</v>
      </c>
      <c r="AV580" s="5">
        <f t="shared" si="767"/>
        <v>1.4323738970867116E-5</v>
      </c>
      <c r="AW580" s="5">
        <f t="shared" si="768"/>
        <v>3.1324296646592411E-7</v>
      </c>
      <c r="AX580" s="5">
        <f t="shared" si="769"/>
        <v>3.2711036741515917E-2</v>
      </c>
      <c r="AY580" s="5">
        <f t="shared" si="770"/>
        <v>1.427077508459027E-2</v>
      </c>
      <c r="AZ580" s="5">
        <f t="shared" si="771"/>
        <v>3.1129404904566859E-3</v>
      </c>
      <c r="BA580" s="5">
        <f t="shared" si="772"/>
        <v>4.5269199650730047E-4</v>
      </c>
      <c r="BB580" s="5">
        <f t="shared" si="773"/>
        <v>4.9373745899580596E-5</v>
      </c>
      <c r="BC580" s="5">
        <f t="shared" si="774"/>
        <v>4.3080360208966774E-6</v>
      </c>
      <c r="BD580" s="5">
        <f t="shared" si="775"/>
        <v>3.0703032814889033E-7</v>
      </c>
      <c r="BE580" s="5">
        <f t="shared" si="776"/>
        <v>9.222599896486364E-7</v>
      </c>
      <c r="BF580" s="5">
        <f t="shared" si="777"/>
        <v>1.3851457177452408E-6</v>
      </c>
      <c r="BG580" s="5">
        <f t="shared" si="778"/>
        <v>1.3869036793113252E-6</v>
      </c>
      <c r="BH580" s="5">
        <f t="shared" si="779"/>
        <v>1.0414979039994402E-6</v>
      </c>
      <c r="BI580" s="5">
        <f t="shared" si="780"/>
        <v>6.2569183438829718E-7</v>
      </c>
      <c r="BJ580" s="8">
        <f t="shared" si="781"/>
        <v>0.84558914511156313</v>
      </c>
      <c r="BK580" s="8">
        <f t="shared" si="782"/>
        <v>0.10429188580928382</v>
      </c>
      <c r="BL580" s="8">
        <f t="shared" si="783"/>
        <v>3.0244490558584403E-2</v>
      </c>
      <c r="BM580" s="8">
        <f t="shared" si="784"/>
        <v>0.63422553577013863</v>
      </c>
      <c r="BN580" s="8">
        <f t="shared" si="785"/>
        <v>0.3320732374929295</v>
      </c>
    </row>
    <row r="581" spans="1:66" x14ac:dyDescent="0.25">
      <c r="A581" t="s">
        <v>141</v>
      </c>
      <c r="B581" t="s">
        <v>147</v>
      </c>
      <c r="C581" t="s">
        <v>153</v>
      </c>
      <c r="D581" t="s">
        <v>516</v>
      </c>
      <c r="E581">
        <f>VLOOKUP(A581,home!$A$2:$E$405,3,FALSE)</f>
        <v>1.3483000000000001</v>
      </c>
      <c r="F581">
        <f>VLOOKUP(B581,home!$B$2:$E$405,3,FALSE)</f>
        <v>1.6688000000000001</v>
      </c>
      <c r="G581">
        <f>VLOOKUP(C581,away!$B$2:$E$405,4,FALSE)</f>
        <v>1.4833000000000001</v>
      </c>
      <c r="H581">
        <f>VLOOKUP(A581,away!$A$2:$E$405,3,FALSE)</f>
        <v>1.1460999999999999</v>
      </c>
      <c r="I581">
        <f>VLOOKUP(C581,away!$B$2:$E$405,3,FALSE)</f>
        <v>2.1812999999999998</v>
      </c>
      <c r="J581">
        <f>VLOOKUP(B581,home!$B$2:$E$405,4,FALSE)</f>
        <v>0.65439999999999998</v>
      </c>
      <c r="K581" s="3">
        <f t="shared" si="730"/>
        <v>3.3374888412320001</v>
      </c>
      <c r="L581" s="3">
        <f t="shared" si="731"/>
        <v>1.6359921013919998</v>
      </c>
      <c r="M581" s="5">
        <f t="shared" si="732"/>
        <v>6.9190213509700265E-3</v>
      </c>
      <c r="N581" s="5">
        <f t="shared" si="733"/>
        <v>2.3092156551108422E-2</v>
      </c>
      <c r="O581" s="5">
        <f t="shared" si="734"/>
        <v>1.1319464279549569E-2</v>
      </c>
      <c r="P581" s="5">
        <f t="shared" si="735"/>
        <v>3.7778585721720909E-2</v>
      </c>
      <c r="Q581" s="5">
        <f t="shared" si="736"/>
        <v>3.8534907404653408E-2</v>
      </c>
      <c r="R581" s="5">
        <f t="shared" si="737"/>
        <v>9.259277076665991E-3</v>
      </c>
      <c r="S581" s="5">
        <f t="shared" si="738"/>
        <v>5.1568764812863419E-2</v>
      </c>
      <c r="T581" s="5">
        <f t="shared" si="739"/>
        <v>6.3042804141885067E-2</v>
      </c>
      <c r="U581" s="5">
        <f t="shared" si="740"/>
        <v>3.0902733921247996E-2</v>
      </c>
      <c r="V581" s="5">
        <f t="shared" si="741"/>
        <v>3.1285654481771369E-2</v>
      </c>
      <c r="W581" s="5">
        <f t="shared" si="742"/>
        <v>4.2869941153646361E-2</v>
      </c>
      <c r="X581" s="5">
        <f t="shared" si="743"/>
        <v>7.0134885114505288E-2</v>
      </c>
      <c r="Y581" s="5">
        <f t="shared" si="744"/>
        <v>5.7370059039683008E-2</v>
      </c>
      <c r="Z581" s="5">
        <f t="shared" si="745"/>
        <v>5.0493680540085227E-3</v>
      </c>
      <c r="AA581" s="5">
        <f t="shared" si="746"/>
        <v>1.6852209535526786E-2</v>
      </c>
      <c r="AB581" s="5">
        <f t="shared" si="747"/>
        <v>2.8122030637462082E-2</v>
      </c>
      <c r="AC581" s="5">
        <f t="shared" si="748"/>
        <v>1.067643565240298E-2</v>
      </c>
      <c r="AD581" s="5">
        <f t="shared" si="749"/>
        <v>3.5769487556141816E-2</v>
      </c>
      <c r="AE581" s="5">
        <f t="shared" si="750"/>
        <v>5.8518599112687433E-2</v>
      </c>
      <c r="AF581" s="5">
        <f t="shared" si="751"/>
        <v>4.7867982966440778E-2</v>
      </c>
      <c r="AG581" s="5">
        <f t="shared" si="752"/>
        <v>2.610388068088797E-2</v>
      </c>
      <c r="AH581" s="5">
        <f t="shared" si="753"/>
        <v>2.0651815633447581E-3</v>
      </c>
      <c r="AI581" s="5">
        <f t="shared" si="754"/>
        <v>6.8925204227811877E-3</v>
      </c>
      <c r="AJ581" s="5">
        <f t="shared" si="755"/>
        <v>1.1501854999497943E-2</v>
      </c>
      <c r="AK581" s="5">
        <f t="shared" si="756"/>
        <v>1.2795770904764291E-2</v>
      </c>
      <c r="AL581" s="5">
        <f t="shared" si="757"/>
        <v>2.3317785509662887E-3</v>
      </c>
      <c r="AM581" s="5">
        <f t="shared" si="758"/>
        <v>2.3876053115042026E-2</v>
      </c>
      <c r="AN581" s="5">
        <f t="shared" si="759"/>
        <v>3.9061034308624613E-2</v>
      </c>
      <c r="AO581" s="5">
        <f t="shared" si="760"/>
        <v>3.1951771800555896E-2</v>
      </c>
      <c r="AP581" s="5">
        <f t="shared" si="761"/>
        <v>1.742428209706303E-2</v>
      </c>
      <c r="AQ581" s="5">
        <f t="shared" si="762"/>
        <v>7.1264969708052838E-3</v>
      </c>
      <c r="AR581" s="5">
        <f t="shared" si="763"/>
        <v>6.7572414511448049E-4</v>
      </c>
      <c r="AS581" s="5">
        <f t="shared" si="764"/>
        <v>2.2552217940706113E-3</v>
      </c>
      <c r="AT581" s="5">
        <f t="shared" si="765"/>
        <v>3.7633887861069398E-3</v>
      </c>
      <c r="AU581" s="5">
        <f t="shared" si="766"/>
        <v>4.1867560262831838E-3</v>
      </c>
      <c r="AV581" s="5">
        <f t="shared" si="767"/>
        <v>3.4933128796702396E-3</v>
      </c>
      <c r="AW581" s="5">
        <f t="shared" si="768"/>
        <v>3.5365990604132073E-4</v>
      </c>
      <c r="AX581" s="5">
        <f t="shared" si="769"/>
        <v>1.3281010140685889E-2</v>
      </c>
      <c r="AY581" s="5">
        <f t="shared" si="770"/>
        <v>2.172762768866917E-2</v>
      </c>
      <c r="AZ581" s="5">
        <f t="shared" si="771"/>
        <v>1.7773113640324439E-2</v>
      </c>
      <c r="BA581" s="5">
        <f t="shared" si="772"/>
        <v>9.6922245109043997E-3</v>
      </c>
      <c r="BB581" s="5">
        <f t="shared" si="773"/>
        <v>3.964100686189383E-3</v>
      </c>
      <c r="BC581" s="5">
        <f t="shared" si="774"/>
        <v>1.2970474823456859E-3</v>
      </c>
      <c r="BD581" s="5">
        <f t="shared" si="775"/>
        <v>1.8424656068785888E-4</v>
      </c>
      <c r="BE581" s="5">
        <f t="shared" si="776"/>
        <v>6.1492084033110345E-4</v>
      </c>
      <c r="BF581" s="5">
        <f t="shared" si="777"/>
        <v>1.0261457214230313E-3</v>
      </c>
      <c r="BG581" s="5">
        <f t="shared" si="778"/>
        <v>1.1415832982424425E-3</v>
      </c>
      <c r="BH581" s="5">
        <f t="shared" si="779"/>
        <v>9.5250537980524365E-4</v>
      </c>
      <c r="BI581" s="5">
        <f t="shared" si="780"/>
        <v>6.3579521526268938E-4</v>
      </c>
      <c r="BJ581" s="8">
        <f t="shared" si="781"/>
        <v>0.65047946616284935</v>
      </c>
      <c r="BK581" s="8">
        <f t="shared" si="782"/>
        <v>0.16228786825936414</v>
      </c>
      <c r="BL581" s="8">
        <f t="shared" si="783"/>
        <v>0.14864064398783844</v>
      </c>
      <c r="BM581" s="8">
        <f t="shared" si="784"/>
        <v>0.81817996629676437</v>
      </c>
      <c r="BN581" s="8">
        <f t="shared" si="785"/>
        <v>0.12690341238466832</v>
      </c>
    </row>
    <row r="582" spans="1:66" x14ac:dyDescent="0.25">
      <c r="A582" t="s">
        <v>141</v>
      </c>
      <c r="B582" t="s">
        <v>311</v>
      </c>
      <c r="C582" t="s">
        <v>138</v>
      </c>
      <c r="D582" t="s">
        <v>516</v>
      </c>
      <c r="E582">
        <f>VLOOKUP(A582,home!$A$2:$E$405,3,FALSE)</f>
        <v>1.3483000000000001</v>
      </c>
      <c r="F582">
        <f>VLOOKUP(B582,home!$B$2:$E$405,3,FALSE)</f>
        <v>0.89</v>
      </c>
      <c r="G582">
        <f>VLOOKUP(C582,away!$B$2:$E$405,4,FALSE)</f>
        <v>1.78</v>
      </c>
      <c r="H582">
        <f>VLOOKUP(A582,away!$A$2:$E$405,3,FALSE)</f>
        <v>1.1460999999999999</v>
      </c>
      <c r="I582">
        <f>VLOOKUP(C582,away!$B$2:$E$405,3,FALSE)</f>
        <v>1.2215</v>
      </c>
      <c r="J582">
        <f>VLOOKUP(B582,home!$B$2:$E$405,4,FALSE)</f>
        <v>1.3959999999999999</v>
      </c>
      <c r="K582" s="3">
        <f t="shared" si="730"/>
        <v>2.1359768600000004</v>
      </c>
      <c r="L582" s="3">
        <f t="shared" si="731"/>
        <v>1.9543457653999998</v>
      </c>
      <c r="M582" s="5">
        <f t="shared" si="732"/>
        <v>1.6733833927733963E-2</v>
      </c>
      <c r="N582" s="5">
        <f t="shared" si="733"/>
        <v>3.574308204872266E-2</v>
      </c>
      <c r="O582" s="5">
        <f t="shared" si="734"/>
        <v>3.2703697475573716E-2</v>
      </c>
      <c r="P582" s="5">
        <f t="shared" si="735"/>
        <v>6.9854341044265883E-2</v>
      </c>
      <c r="Q582" s="5">
        <f t="shared" si="736"/>
        <v>3.8173198080576509E-2</v>
      </c>
      <c r="R582" s="5">
        <f t="shared" si="737"/>
        <v>3.1957166337155077E-2</v>
      </c>
      <c r="S582" s="5">
        <f t="shared" si="738"/>
        <v>7.2900642252719444E-2</v>
      </c>
      <c r="T582" s="5">
        <f t="shared" si="739"/>
        <v>7.4603628020550108E-2</v>
      </c>
      <c r="U582" s="5">
        <f t="shared" si="740"/>
        <v>6.8259767807334226E-2</v>
      </c>
      <c r="V582" s="5">
        <f t="shared" si="741"/>
        <v>3.3813240277548041E-2</v>
      </c>
      <c r="W582" s="5">
        <f t="shared" si="742"/>
        <v>2.7179022590769285E-2</v>
      </c>
      <c r="X582" s="5">
        <f t="shared" si="743"/>
        <v>5.3117207707980889E-2</v>
      </c>
      <c r="Y582" s="5">
        <f t="shared" si="744"/>
        <v>5.1904694976982343E-2</v>
      </c>
      <c r="Z582" s="5">
        <f t="shared" si="745"/>
        <v>2.0818450901734158E-2</v>
      </c>
      <c r="AA582" s="5">
        <f t="shared" si="746"/>
        <v>4.4467729387150309E-2</v>
      </c>
      <c r="AB582" s="5">
        <f t="shared" si="747"/>
        <v>4.7491020493847534E-2</v>
      </c>
      <c r="AC582" s="5">
        <f t="shared" si="748"/>
        <v>8.8219532817463975E-3</v>
      </c>
      <c r="AD582" s="5">
        <f t="shared" si="749"/>
        <v>1.451344083282512E-2</v>
      </c>
      <c r="AE582" s="5">
        <f t="shared" si="750"/>
        <v>2.8364281633015225E-2</v>
      </c>
      <c r="AF582" s="5">
        <f t="shared" si="751"/>
        <v>2.7716806849048148E-2</v>
      </c>
      <c r="AG582" s="5">
        <f t="shared" si="752"/>
        <v>1.805607469861566E-2</v>
      </c>
      <c r="AH582" s="5">
        <f t="shared" si="753"/>
        <v>1.0171612840497989E-2</v>
      </c>
      <c r="AI582" s="5">
        <f t="shared" si="754"/>
        <v>2.172632965618258E-2</v>
      </c>
      <c r="AJ582" s="5">
        <f t="shared" si="755"/>
        <v>2.320346869916888E-2</v>
      </c>
      <c r="AK582" s="5">
        <f t="shared" si="756"/>
        <v>1.6520690737719678E-2</v>
      </c>
      <c r="AL582" s="5">
        <f t="shared" si="757"/>
        <v>1.47306764458405E-3</v>
      </c>
      <c r="AM582" s="5">
        <f t="shared" si="758"/>
        <v>6.2000747555787158E-3</v>
      </c>
      <c r="AN582" s="5">
        <f t="shared" si="759"/>
        <v>1.2117089843728704E-2</v>
      </c>
      <c r="AO582" s="5">
        <f t="shared" si="760"/>
        <v>1.184049161253127E-2</v>
      </c>
      <c r="AP582" s="5">
        <f t="shared" si="761"/>
        <v>7.7134715477349038E-3</v>
      </c>
      <c r="AQ582" s="5">
        <f t="shared" si="762"/>
        <v>3.7686976139622722E-3</v>
      </c>
      <c r="AR582" s="5">
        <f t="shared" si="763"/>
        <v>3.9757696964231011E-3</v>
      </c>
      <c r="AS582" s="5">
        <f t="shared" si="764"/>
        <v>8.4921520722489718E-3</v>
      </c>
      <c r="AT582" s="5">
        <f t="shared" si="765"/>
        <v>9.0695201589624276E-3</v>
      </c>
      <c r="AU582" s="5">
        <f t="shared" si="766"/>
        <v>6.4574283969490902E-3</v>
      </c>
      <c r="AV582" s="5">
        <f t="shared" si="767"/>
        <v>3.4482294077475403E-3</v>
      </c>
      <c r="AW582" s="5">
        <f t="shared" si="768"/>
        <v>1.7081190464252795E-4</v>
      </c>
      <c r="AX582" s="5">
        <f t="shared" si="769"/>
        <v>2.2072027013643834E-3</v>
      </c>
      <c r="AY582" s="5">
        <f t="shared" si="770"/>
        <v>4.3136372527909231E-3</v>
      </c>
      <c r="AZ582" s="5">
        <f t="shared" si="771"/>
        <v>4.2151693492318149E-3</v>
      </c>
      <c r="BA582" s="5">
        <f t="shared" si="772"/>
        <v>2.7459661227050244E-3</v>
      </c>
      <c r="BB582" s="5">
        <f t="shared" si="773"/>
        <v>1.341641815960105E-3</v>
      </c>
      <c r="BC582" s="5">
        <f t="shared" si="774"/>
        <v>5.2440640034103934E-4</v>
      </c>
      <c r="BD582" s="5">
        <f t="shared" si="775"/>
        <v>1.295004778401689E-3</v>
      </c>
      <c r="BE582" s="5">
        <f t="shared" si="776"/>
        <v>2.7661002402554363E-3</v>
      </c>
      <c r="BF582" s="5">
        <f t="shared" si="777"/>
        <v>2.9541630528130271E-3</v>
      </c>
      <c r="BG582" s="5">
        <f t="shared" si="778"/>
        <v>2.1033413071585281E-3</v>
      </c>
      <c r="BH582" s="5">
        <f t="shared" si="779"/>
        <v>1.1231720901931929E-3</v>
      </c>
      <c r="BI582" s="5">
        <f t="shared" si="780"/>
        <v>4.798139188900985E-4</v>
      </c>
      <c r="BJ582" s="8">
        <f t="shared" si="781"/>
        <v>0.42635928645501503</v>
      </c>
      <c r="BK582" s="8">
        <f t="shared" si="782"/>
        <v>0.20791071568138872</v>
      </c>
      <c r="BL582" s="8">
        <f t="shared" si="783"/>
        <v>0.33866617855467307</v>
      </c>
      <c r="BM582" s="8">
        <f t="shared" si="784"/>
        <v>0.76444648733063514</v>
      </c>
      <c r="BN582" s="8">
        <f t="shared" si="785"/>
        <v>0.2251653189140278</v>
      </c>
    </row>
    <row r="583" spans="1:66" x14ac:dyDescent="0.25">
      <c r="A583" t="s">
        <v>141</v>
      </c>
      <c r="B583" t="s">
        <v>474</v>
      </c>
      <c r="C583" t="s">
        <v>244</v>
      </c>
      <c r="D583" t="s">
        <v>516</v>
      </c>
      <c r="E583">
        <f>VLOOKUP(A583,home!$A$2:$E$405,3,FALSE)</f>
        <v>1.3483000000000001</v>
      </c>
      <c r="F583">
        <f>VLOOKUP(B583,home!$B$2:$E$405,3,FALSE)</f>
        <v>0.92710000000000004</v>
      </c>
      <c r="G583">
        <f>VLOOKUP(C583,away!$B$2:$E$405,4,FALSE)</f>
        <v>1.1125</v>
      </c>
      <c r="H583">
        <f>VLOOKUP(A583,away!$A$2:$E$405,3,FALSE)</f>
        <v>1.1460999999999999</v>
      </c>
      <c r="I583">
        <f>VLOOKUP(C583,away!$B$2:$E$405,3,FALSE)</f>
        <v>1.5268999999999999</v>
      </c>
      <c r="J583">
        <f>VLOOKUP(B583,home!$B$2:$E$405,4,FALSE)</f>
        <v>1.9632000000000001</v>
      </c>
      <c r="K583" s="3">
        <f t="shared" si="730"/>
        <v>1.3906349346250002</v>
      </c>
      <c r="L583" s="3">
        <f t="shared" si="731"/>
        <v>3.4355609126879996</v>
      </c>
      <c r="M583" s="5">
        <f t="shared" si="732"/>
        <v>8.0169610744194215E-3</v>
      </c>
      <c r="N583" s="5">
        <f t="shared" si="733"/>
        <v>1.1148666139616424E-2</v>
      </c>
      <c r="O583" s="5">
        <f t="shared" si="734"/>
        <v>2.7542758105816561E-2</v>
      </c>
      <c r="P583" s="5">
        <f t="shared" si="735"/>
        <v>3.8301921617874407E-2</v>
      </c>
      <c r="Q583" s="5">
        <f t="shared" si="736"/>
        <v>7.7518623041107218E-3</v>
      </c>
      <c r="R583" s="5">
        <f t="shared" si="737"/>
        <v>4.7312411587981981E-2</v>
      </c>
      <c r="S583" s="5">
        <f t="shared" si="738"/>
        <v>4.5747920752129766E-2</v>
      </c>
      <c r="T583" s="5">
        <f t="shared" si="739"/>
        <v>2.6631995132542333E-2</v>
      </c>
      <c r="U583" s="5">
        <f t="shared" si="740"/>
        <v>6.5794292395604428E-2</v>
      </c>
      <c r="V583" s="5">
        <f t="shared" si="741"/>
        <v>2.4285085618454067E-2</v>
      </c>
      <c r="W583" s="5">
        <f t="shared" si="742"/>
        <v>3.5933368428330038E-3</v>
      </c>
      <c r="X583" s="5">
        <f t="shared" si="743"/>
        <v>1.2345127603358772E-2</v>
      </c>
      <c r="Y583" s="5">
        <f t="shared" si="744"/>
        <v>2.1206218928122543E-2</v>
      </c>
      <c r="Z583" s="5">
        <f t="shared" si="745"/>
        <v>5.4181557312225875E-2</v>
      </c>
      <c r="AA583" s="5">
        <f t="shared" si="746"/>
        <v>7.5346766410767929E-2</v>
      </c>
      <c r="AB583" s="5">
        <f t="shared" si="747"/>
        <v>5.2389922790921722E-2</v>
      </c>
      <c r="AC583" s="5">
        <f t="shared" si="748"/>
        <v>7.2515432999401752E-3</v>
      </c>
      <c r="AD583" s="5">
        <f t="shared" si="749"/>
        <v>1.2492549363796711E-3</v>
      </c>
      <c r="AE583" s="5">
        <f t="shared" si="750"/>
        <v>4.2918914294085321E-3</v>
      </c>
      <c r="AF583" s="5">
        <f t="shared" si="751"/>
        <v>7.3725272181882915E-3</v>
      </c>
      <c r="AG583" s="5">
        <f t="shared" si="752"/>
        <v>8.4429221128453601E-3</v>
      </c>
      <c r="AH583" s="5">
        <f t="shared" si="753"/>
        <v>4.6536010122611979E-2</v>
      </c>
      <c r="AI583" s="5">
        <f t="shared" si="754"/>
        <v>6.4714601394566862E-2</v>
      </c>
      <c r="AJ583" s="5">
        <f t="shared" si="755"/>
        <v>4.4997192739808227E-2</v>
      </c>
      <c r="AK583" s="5">
        <f t="shared" si="756"/>
        <v>2.0858222728010571E-2</v>
      </c>
      <c r="AL583" s="5">
        <f t="shared" si="757"/>
        <v>1.3858021287850397E-3</v>
      </c>
      <c r="AM583" s="5">
        <f t="shared" si="758"/>
        <v>3.4745151135646057E-4</v>
      </c>
      <c r="AN583" s="5">
        <f t="shared" si="759"/>
        <v>1.1936908314706268E-3</v>
      </c>
      <c r="AO583" s="5">
        <f t="shared" si="760"/>
        <v>2.0504987812172623E-3</v>
      </c>
      <c r="AP583" s="5">
        <f t="shared" si="761"/>
        <v>2.3482044880881354E-3</v>
      </c>
      <c r="AQ583" s="5">
        <f t="shared" si="762"/>
        <v>2.0168498885685332E-3</v>
      </c>
      <c r="AR583" s="5">
        <f t="shared" si="763"/>
        <v>3.1975459481939757E-2</v>
      </c>
      <c r="AS583" s="5">
        <f t="shared" si="764"/>
        <v>4.4466191006271631E-2</v>
      </c>
      <c r="AT583" s="5">
        <f t="shared" si="765"/>
        <v>3.0918119311514669E-2</v>
      </c>
      <c r="AU583" s="5">
        <f t="shared" si="766"/>
        <v>1.4331938942498712E-2</v>
      </c>
      <c r="AV583" s="5">
        <f t="shared" si="767"/>
        <v>4.9826237435878027E-3</v>
      </c>
      <c r="AW583" s="5">
        <f t="shared" si="768"/>
        <v>1.8391176470142529E-4</v>
      </c>
      <c r="AX583" s="5">
        <f t="shared" si="769"/>
        <v>8.0529701630091321E-5</v>
      </c>
      <c r="AY583" s="5">
        <f t="shared" si="770"/>
        <v>2.7666469523076888E-4</v>
      </c>
      <c r="AZ583" s="5">
        <f t="shared" si="771"/>
        <v>4.752492064277839E-4</v>
      </c>
      <c r="BA583" s="5">
        <f t="shared" si="772"/>
        <v>5.4424919912976141E-4</v>
      </c>
      <c r="BB583" s="5">
        <f t="shared" si="773"/>
        <v>4.6745031882298906E-4</v>
      </c>
      <c r="BC583" s="5">
        <f t="shared" si="774"/>
        <v>3.2119080879436092E-4</v>
      </c>
      <c r="BD583" s="5">
        <f t="shared" si="775"/>
        <v>1.8308939793565189E-2</v>
      </c>
      <c r="BE583" s="5">
        <f t="shared" si="776"/>
        <v>2.5461051292877592E-2</v>
      </c>
      <c r="BF583" s="5">
        <f t="shared" si="777"/>
        <v>1.7703513700077306E-2</v>
      </c>
      <c r="BG583" s="5">
        <f t="shared" si="778"/>
        <v>8.2063748723132622E-3</v>
      </c>
      <c r="BH583" s="5">
        <f t="shared" si="779"/>
        <v>2.8530178960169024E-3</v>
      </c>
      <c r="BI583" s="5">
        <f t="shared" si="780"/>
        <v>7.9350127106228433E-4</v>
      </c>
      <c r="BJ583" s="8">
        <f t="shared" si="781"/>
        <v>0.11415583207814245</v>
      </c>
      <c r="BK583" s="8">
        <f t="shared" si="782"/>
        <v>0.12526589918683362</v>
      </c>
      <c r="BL583" s="8">
        <f t="shared" si="783"/>
        <v>0.64549290958781536</v>
      </c>
      <c r="BM583" s="8">
        <f t="shared" si="784"/>
        <v>0.79892886440466837</v>
      </c>
      <c r="BN583" s="8">
        <f t="shared" si="785"/>
        <v>0.14007458082981952</v>
      </c>
    </row>
    <row r="584" spans="1:66" x14ac:dyDescent="0.25">
      <c r="A584" t="s">
        <v>141</v>
      </c>
      <c r="B584" t="s">
        <v>151</v>
      </c>
      <c r="C584" t="s">
        <v>157</v>
      </c>
      <c r="D584" t="s">
        <v>516</v>
      </c>
      <c r="E584">
        <f>VLOOKUP(A584,home!$A$2:$E$405,3,FALSE)</f>
        <v>1.3483000000000001</v>
      </c>
      <c r="F584">
        <f>VLOOKUP(B584,home!$B$2:$E$405,3,FALSE)</f>
        <v>0.55630000000000002</v>
      </c>
      <c r="G584">
        <f>VLOOKUP(C584,away!$B$2:$E$405,4,FALSE)</f>
        <v>0.59330000000000005</v>
      </c>
      <c r="H584">
        <f>VLOOKUP(A584,away!$A$2:$E$405,3,FALSE)</f>
        <v>1.1460999999999999</v>
      </c>
      <c r="I584">
        <f>VLOOKUP(C584,away!$B$2:$E$405,3,FALSE)</f>
        <v>0.69799999999999995</v>
      </c>
      <c r="J584">
        <f>VLOOKUP(B584,home!$B$2:$E$405,4,FALSE)</f>
        <v>1.5268999999999999</v>
      </c>
      <c r="K584" s="3">
        <f t="shared" si="730"/>
        <v>0.44501017675700005</v>
      </c>
      <c r="L584" s="3">
        <f t="shared" si="731"/>
        <v>1.2214861028199997</v>
      </c>
      <c r="M584" s="5">
        <f t="shared" si="732"/>
        <v>0.18890778754368973</v>
      </c>
      <c r="N584" s="5">
        <f t="shared" si="733"/>
        <v>8.4065887925591193E-2</v>
      </c>
      <c r="O584" s="5">
        <f t="shared" si="734"/>
        <v>0.23074823719909004</v>
      </c>
      <c r="P584" s="5">
        <f t="shared" si="735"/>
        <v>0.10268531382233326</v>
      </c>
      <c r="Q584" s="5">
        <f t="shared" si="736"/>
        <v>1.8705087822500743E-2</v>
      </c>
      <c r="R584" s="5">
        <f t="shared" si="737"/>
        <v>0.14092788249445076</v>
      </c>
      <c r="S584" s="5">
        <f t="shared" si="738"/>
        <v>1.3954260186802032E-2</v>
      </c>
      <c r="T584" s="5">
        <f t="shared" si="739"/>
        <v>2.2848004827212266E-2</v>
      </c>
      <c r="U584" s="5">
        <f t="shared" si="740"/>
        <v>6.2714341898845269E-2</v>
      </c>
      <c r="V584" s="5">
        <f t="shared" si="741"/>
        <v>8.4279660996497961E-4</v>
      </c>
      <c r="W584" s="5">
        <f t="shared" si="742"/>
        <v>2.7746514793820891E-3</v>
      </c>
      <c r="X584" s="5">
        <f t="shared" si="743"/>
        <v>3.389198222234175E-3</v>
      </c>
      <c r="Y584" s="5">
        <f t="shared" si="744"/>
        <v>2.0699292640806474E-3</v>
      </c>
      <c r="Z584" s="5">
        <f t="shared" si="745"/>
        <v>5.7380483322273801E-2</v>
      </c>
      <c r="AA584" s="5">
        <f t="shared" si="746"/>
        <v>2.5534899025647161E-2</v>
      </c>
      <c r="AB584" s="5">
        <f t="shared" si="747"/>
        <v>5.6816449644376951E-3</v>
      </c>
      <c r="AC584" s="5">
        <f t="shared" si="748"/>
        <v>2.8632631927176802E-5</v>
      </c>
      <c r="AD584" s="5">
        <f t="shared" si="749"/>
        <v>3.0868703631972374E-4</v>
      </c>
      <c r="AE584" s="5">
        <f t="shared" si="750"/>
        <v>3.7705692498523507E-4</v>
      </c>
      <c r="AF584" s="5">
        <f t="shared" si="751"/>
        <v>2.3028489692075396E-4</v>
      </c>
      <c r="AG584" s="5">
        <f t="shared" si="752"/>
        <v>9.3763267092678978E-5</v>
      </c>
      <c r="AH584" s="5">
        <f t="shared" si="753"/>
        <v>1.7522365737813059E-2</v>
      </c>
      <c r="AI584" s="5">
        <f t="shared" si="754"/>
        <v>7.7976310741849917E-3</v>
      </c>
      <c r="AJ584" s="5">
        <f t="shared" si="755"/>
        <v>1.7350125913044693E-3</v>
      </c>
      <c r="AK584" s="5">
        <f t="shared" si="756"/>
        <v>2.5736608664400764E-4</v>
      </c>
      <c r="AL584" s="5">
        <f t="shared" si="757"/>
        <v>6.2255788037780557E-7</v>
      </c>
      <c r="AM584" s="5">
        <f t="shared" si="758"/>
        <v>2.7473774519046957E-5</v>
      </c>
      <c r="AN584" s="5">
        <f t="shared" si="759"/>
        <v>3.3558833767026076E-5</v>
      </c>
      <c r="AO584" s="5">
        <f t="shared" si="760"/>
        <v>2.0495824536634454E-5</v>
      </c>
      <c r="AP584" s="5">
        <f t="shared" si="761"/>
        <v>8.3451216124453767E-6</v>
      </c>
      <c r="AQ584" s="5">
        <f t="shared" si="762"/>
        <v>2.5483625189862147E-6</v>
      </c>
      <c r="AR584" s="5">
        <f t="shared" si="763"/>
        <v>4.2806652474535909E-3</v>
      </c>
      <c r="AS584" s="5">
        <f t="shared" si="764"/>
        <v>1.9049395984068699E-3</v>
      </c>
      <c r="AT584" s="5">
        <f t="shared" si="765"/>
        <v>4.2385875369922488E-4</v>
      </c>
      <c r="AU584" s="5">
        <f t="shared" si="766"/>
        <v>6.2873819634564625E-5</v>
      </c>
      <c r="AV584" s="5">
        <f t="shared" si="767"/>
        <v>6.9948723972413352E-6</v>
      </c>
      <c r="AW584" s="5">
        <f t="shared" si="768"/>
        <v>9.4001699851069367E-9</v>
      </c>
      <c r="AX584" s="5">
        <f t="shared" si="769"/>
        <v>2.0376848758171741E-6</v>
      </c>
      <c r="AY584" s="5">
        <f t="shared" si="770"/>
        <v>2.4890037577371751E-6</v>
      </c>
      <c r="AZ584" s="5">
        <f t="shared" si="771"/>
        <v>1.520141749971359E-6</v>
      </c>
      <c r="BA584" s="5">
        <f t="shared" si="772"/>
        <v>6.189440073021629E-7</v>
      </c>
      <c r="BB584" s="5">
        <f t="shared" si="773"/>
        <v>1.8900787583582815E-7</v>
      </c>
      <c r="BC584" s="5">
        <f t="shared" si="774"/>
        <v>4.6174098731398403E-8</v>
      </c>
      <c r="BD584" s="5">
        <f t="shared" si="775"/>
        <v>8.7146218509818107E-4</v>
      </c>
      <c r="BE584" s="5">
        <f t="shared" si="776"/>
        <v>3.8780954102758311E-4</v>
      </c>
      <c r="BF584" s="5">
        <f t="shared" si="777"/>
        <v>8.6289596200367897E-5</v>
      </c>
      <c r="BG584" s="5">
        <f t="shared" si="778"/>
        <v>1.2799916152471963E-5</v>
      </c>
      <c r="BH584" s="5">
        <f t="shared" si="779"/>
        <v>1.4240232373715819E-6</v>
      </c>
      <c r="BI584" s="5">
        <f t="shared" si="780"/>
        <v>1.2674096651376063E-7</v>
      </c>
      <c r="BJ584" s="8">
        <f t="shared" si="781"/>
        <v>0.13496187453963904</v>
      </c>
      <c r="BK584" s="8">
        <f t="shared" si="782"/>
        <v>0.30642190235635525</v>
      </c>
      <c r="BL584" s="8">
        <f t="shared" si="783"/>
        <v>0.50095862536669133</v>
      </c>
      <c r="BM584" s="8">
        <f t="shared" si="784"/>
        <v>0.23368020917371607</v>
      </c>
      <c r="BN584" s="8">
        <f t="shared" si="785"/>
        <v>0.76604019680765567</v>
      </c>
    </row>
    <row r="585" spans="1:66" x14ac:dyDescent="0.25">
      <c r="A585" t="s">
        <v>141</v>
      </c>
      <c r="B585" t="s">
        <v>155</v>
      </c>
      <c r="C585" t="s">
        <v>145</v>
      </c>
      <c r="D585" t="s">
        <v>516</v>
      </c>
      <c r="E585">
        <f>VLOOKUP(A585,home!$A$2:$E$405,3,FALSE)</f>
        <v>1.3483000000000001</v>
      </c>
      <c r="F585">
        <f>VLOOKUP(B585,home!$B$2:$E$405,3,FALSE)</f>
        <v>0.55630000000000002</v>
      </c>
      <c r="G585">
        <f>VLOOKUP(C585,away!$B$2:$E$405,4,FALSE)</f>
        <v>0.37080000000000002</v>
      </c>
      <c r="H585">
        <f>VLOOKUP(A585,away!$A$2:$E$405,3,FALSE)</f>
        <v>1.1460999999999999</v>
      </c>
      <c r="I585">
        <f>VLOOKUP(C585,away!$B$2:$E$405,3,FALSE)</f>
        <v>1.5268999999999999</v>
      </c>
      <c r="J585">
        <f>VLOOKUP(B585,home!$B$2:$E$405,4,FALSE)</f>
        <v>1.0907</v>
      </c>
      <c r="K585" s="3">
        <f t="shared" si="730"/>
        <v>0.278121984732</v>
      </c>
      <c r="L585" s="3">
        <f t="shared" si="731"/>
        <v>1.9087032841629998</v>
      </c>
      <c r="M585" s="5">
        <f t="shared" si="732"/>
        <v>0.11227261879750115</v>
      </c>
      <c r="N585" s="5">
        <f t="shared" si="733"/>
        <v>3.1225483571020275E-2</v>
      </c>
      <c r="O585" s="5">
        <f t="shared" si="734"/>
        <v>0.21429511622037101</v>
      </c>
      <c r="P585" s="5">
        <f t="shared" si="735"/>
        <v>5.9600183041584195E-2</v>
      </c>
      <c r="Q585" s="5">
        <f t="shared" si="736"/>
        <v>4.3422467324943084E-3</v>
      </c>
      <c r="R585" s="5">
        <f t="shared" si="737"/>
        <v>0.20451289605495698</v>
      </c>
      <c r="S585" s="5">
        <f t="shared" si="738"/>
        <v>7.9097242422864929E-3</v>
      </c>
      <c r="T585" s="5">
        <f t="shared" si="739"/>
        <v>8.2880605989579404E-3</v>
      </c>
      <c r="U585" s="5">
        <f t="shared" si="740"/>
        <v>5.6879532554093858E-2</v>
      </c>
      <c r="V585" s="5">
        <f t="shared" si="741"/>
        <v>4.6654396305656894E-4</v>
      </c>
      <c r="W585" s="5">
        <f t="shared" si="742"/>
        <v>4.0255809314578624E-4</v>
      </c>
      <c r="X585" s="5">
        <f t="shared" si="743"/>
        <v>7.6836395445375701E-4</v>
      </c>
      <c r="Y585" s="5">
        <f t="shared" si="744"/>
        <v>7.3328940164917803E-4</v>
      </c>
      <c r="Z585" s="5">
        <f t="shared" si="745"/>
        <v>0.13011814545126085</v>
      </c>
      <c r="AA585" s="5">
        <f t="shared" si="746"/>
        <v>3.6188716862551727E-2</v>
      </c>
      <c r="AB585" s="5">
        <f t="shared" si="747"/>
        <v>5.0324388793586408E-3</v>
      </c>
      <c r="AC585" s="5">
        <f t="shared" si="748"/>
        <v>1.5479122321261202E-5</v>
      </c>
      <c r="AD585" s="5">
        <f t="shared" si="749"/>
        <v>2.7990063958908849E-5</v>
      </c>
      <c r="AE585" s="5">
        <f t="shared" si="750"/>
        <v>5.3424727002301738E-5</v>
      </c>
      <c r="AF585" s="5">
        <f t="shared" si="751"/>
        <v>5.0985975942402522E-5</v>
      </c>
      <c r="AG585" s="5">
        <f t="shared" si="752"/>
        <v>3.2439033242506457E-5</v>
      </c>
      <c r="AH585" s="5">
        <f t="shared" si="753"/>
        <v>6.2089232888005129E-2</v>
      </c>
      <c r="AI585" s="5">
        <f t="shared" si="754"/>
        <v>1.7268380681299357E-2</v>
      </c>
      <c r="AJ585" s="5">
        <f t="shared" si="755"/>
        <v>2.4013581540953512E-3</v>
      </c>
      <c r="AK585" s="5">
        <f t="shared" si="756"/>
        <v>2.2262349862312364E-4</v>
      </c>
      <c r="AL585" s="5">
        <f t="shared" si="757"/>
        <v>3.2868513571744452E-7</v>
      </c>
      <c r="AM585" s="5">
        <f t="shared" si="758"/>
        <v>1.5569304282054708E-6</v>
      </c>
      <c r="AN585" s="5">
        <f t="shared" si="759"/>
        <v>2.9717182215290875E-6</v>
      </c>
      <c r="AO585" s="5">
        <f t="shared" si="760"/>
        <v>2.8360641645198003E-6</v>
      </c>
      <c r="AP585" s="5">
        <f t="shared" si="761"/>
        <v>1.8044016616386453E-6</v>
      </c>
      <c r="AQ585" s="5">
        <f t="shared" si="762"/>
        <v>8.6101684437971418E-7</v>
      </c>
      <c r="AR585" s="5">
        <f t="shared" si="763"/>
        <v>2.370198454489934E-2</v>
      </c>
      <c r="AS585" s="5">
        <f t="shared" si="764"/>
        <v>6.5920429837145944E-3</v>
      </c>
      <c r="AT585" s="5">
        <f t="shared" si="765"/>
        <v>9.1669603903467897E-4</v>
      </c>
      <c r="AU585" s="5">
        <f t="shared" si="766"/>
        <v>8.4984440590762616E-5</v>
      </c>
      <c r="AV585" s="5">
        <f t="shared" si="767"/>
        <v>5.9090103221104095E-6</v>
      </c>
      <c r="AW585" s="5">
        <f t="shared" si="768"/>
        <v>4.8467576466064742E-9</v>
      </c>
      <c r="AX585" s="5">
        <f t="shared" si="769"/>
        <v>7.2169430130357961E-8</v>
      </c>
      <c r="AY585" s="5">
        <f t="shared" si="770"/>
        <v>1.3775002830598639E-7</v>
      </c>
      <c r="AZ585" s="5">
        <f t="shared" si="771"/>
        <v>1.3146196571059123E-7</v>
      </c>
      <c r="BA585" s="5">
        <f t="shared" si="772"/>
        <v>8.3640628564776372E-8</v>
      </c>
      <c r="BB585" s="5">
        <f t="shared" si="773"/>
        <v>3.9911285607761579E-8</v>
      </c>
      <c r="BC585" s="5">
        <f t="shared" si="774"/>
        <v>1.5235760382940394E-8</v>
      </c>
      <c r="BD585" s="5">
        <f t="shared" si="775"/>
        <v>7.540009290338337E-3</v>
      </c>
      <c r="BE585" s="5">
        <f t="shared" si="776"/>
        <v>2.0970423487266174E-3</v>
      </c>
      <c r="BF585" s="5">
        <f t="shared" si="777"/>
        <v>2.9161679004745077E-4</v>
      </c>
      <c r="BG585" s="5">
        <f t="shared" si="778"/>
        <v>2.7035013476390649E-5</v>
      </c>
      <c r="BH585" s="5">
        <f t="shared" si="779"/>
        <v>1.8797579013275335E-6</v>
      </c>
      <c r="BI585" s="5">
        <f t="shared" si="780"/>
        <v>1.0456039966657457E-7</v>
      </c>
      <c r="BJ585" s="8">
        <f t="shared" si="781"/>
        <v>4.5935352452286332E-2</v>
      </c>
      <c r="BK585" s="8">
        <f t="shared" si="782"/>
        <v>0.18026501560191369</v>
      </c>
      <c r="BL585" s="8">
        <f t="shared" si="783"/>
        <v>0.64014960057280657</v>
      </c>
      <c r="BM585" s="8">
        <f t="shared" si="784"/>
        <v>0.37021943675706881</v>
      </c>
      <c r="BN585" s="8">
        <f t="shared" si="785"/>
        <v>0.62624854441792799</v>
      </c>
    </row>
    <row r="586" spans="1:66" x14ac:dyDescent="0.25">
      <c r="A586" t="s">
        <v>141</v>
      </c>
      <c r="B586" t="s">
        <v>154</v>
      </c>
      <c r="C586" t="s">
        <v>473</v>
      </c>
      <c r="D586" t="s">
        <v>516</v>
      </c>
      <c r="E586">
        <f>VLOOKUP(A586,home!$A$2:$E$405,3,FALSE)</f>
        <v>1.3483000000000001</v>
      </c>
      <c r="F586">
        <f>VLOOKUP(B586,home!$B$2:$E$405,3,FALSE)</f>
        <v>0.74170000000000003</v>
      </c>
      <c r="G586">
        <f>VLOOKUP(C586,away!$B$2:$E$405,4,FALSE)</f>
        <v>0.74170000000000003</v>
      </c>
      <c r="H586">
        <f>VLOOKUP(A586,away!$A$2:$E$405,3,FALSE)</f>
        <v>1.1460999999999999</v>
      </c>
      <c r="I586">
        <f>VLOOKUP(C586,away!$B$2:$E$405,3,FALSE)</f>
        <v>0.69799999999999995</v>
      </c>
      <c r="J586">
        <f>VLOOKUP(B586,home!$B$2:$E$405,4,FALSE)</f>
        <v>2.1812999999999998</v>
      </c>
      <c r="K586" s="3">
        <f t="shared" si="730"/>
        <v>0.74172529938700005</v>
      </c>
      <c r="L586" s="3">
        <f t="shared" si="731"/>
        <v>1.7449915751399996</v>
      </c>
      <c r="M586" s="5">
        <f t="shared" si="732"/>
        <v>8.3182617727466046E-2</v>
      </c>
      <c r="N586" s="5">
        <f t="shared" si="733"/>
        <v>6.1698652037699121E-2</v>
      </c>
      <c r="O586" s="5">
        <f t="shared" si="734"/>
        <v>0.14515296713251941</v>
      </c>
      <c r="P586" s="5">
        <f t="shared" si="735"/>
        <v>0.10766362800327932</v>
      </c>
      <c r="Q586" s="5">
        <f t="shared" si="736"/>
        <v>2.2881725577218362E-2</v>
      </c>
      <c r="R586" s="5">
        <f t="shared" si="737"/>
        <v>0.12664535237640984</v>
      </c>
      <c r="S586" s="5">
        <f t="shared" si="738"/>
        <v>3.4837376820737932E-2</v>
      </c>
      <c r="T586" s="5">
        <f t="shared" si="739"/>
        <v>3.992841835691148E-2</v>
      </c>
      <c r="U586" s="5">
        <f t="shared" si="740"/>
        <v>9.3936061907364699E-2</v>
      </c>
      <c r="V586" s="5">
        <f t="shared" si="741"/>
        <v>5.0100188945812352E-3</v>
      </c>
      <c r="W586" s="5">
        <f t="shared" si="742"/>
        <v>5.6573182514178229E-3</v>
      </c>
      <c r="X586" s="5">
        <f t="shared" si="743"/>
        <v>9.8719726866098537E-3</v>
      </c>
      <c r="Y586" s="5">
        <f t="shared" si="744"/>
        <v>8.6132545840731933E-3</v>
      </c>
      <c r="Z586" s="5">
        <f t="shared" si="745"/>
        <v>7.3665024309157237E-2</v>
      </c>
      <c r="AA586" s="5">
        <f t="shared" si="746"/>
        <v>5.4639212210060288E-2</v>
      </c>
      <c r="AB586" s="5">
        <f t="shared" si="747"/>
        <v>2.0263643017388398E-2</v>
      </c>
      <c r="AC586" s="5">
        <f t="shared" si="748"/>
        <v>4.0528059323857073E-4</v>
      </c>
      <c r="AD586" s="5">
        <f t="shared" si="749"/>
        <v>1.0490440184401058E-3</v>
      </c>
      <c r="AE586" s="5">
        <f t="shared" si="750"/>
        <v>1.8305729741289946E-3</v>
      </c>
      <c r="AF586" s="5">
        <f t="shared" si="751"/>
        <v>1.5971672087670345E-3</v>
      </c>
      <c r="AG586" s="5">
        <f t="shared" si="752"/>
        <v>9.2901444112944811E-4</v>
      </c>
      <c r="AH586" s="5">
        <f t="shared" si="753"/>
        <v>3.2136211700490684E-2</v>
      </c>
      <c r="AI586" s="5">
        <f t="shared" si="754"/>
        <v>2.3836241244710461E-2</v>
      </c>
      <c r="AJ586" s="5">
        <f t="shared" si="755"/>
        <v>8.8399715867468146E-3</v>
      </c>
      <c r="AK586" s="5">
        <f t="shared" si="756"/>
        <v>2.1856101905841185E-3</v>
      </c>
      <c r="AL586" s="5">
        <f t="shared" si="757"/>
        <v>2.0982258178190676E-5</v>
      </c>
      <c r="AM586" s="5">
        <f t="shared" si="758"/>
        <v>1.5562049772952587E-4</v>
      </c>
      <c r="AN586" s="5">
        <f t="shared" si="759"/>
        <v>2.7155645745711602E-4</v>
      </c>
      <c r="AO586" s="5">
        <f t="shared" si="760"/>
        <v>2.3693186521876565E-4</v>
      </c>
      <c r="AP586" s="5">
        <f t="shared" si="761"/>
        <v>1.3781470289631734E-4</v>
      </c>
      <c r="AQ586" s="5">
        <f t="shared" si="762"/>
        <v>6.0121373871123997E-5</v>
      </c>
      <c r="AR586" s="5">
        <f t="shared" si="763"/>
        <v>1.1215483734854334E-2</v>
      </c>
      <c r="AS586" s="5">
        <f t="shared" si="764"/>
        <v>8.3188080310048589E-3</v>
      </c>
      <c r="AT586" s="5">
        <f t="shared" si="765"/>
        <v>3.0851351886700298E-3</v>
      </c>
      <c r="AU586" s="5">
        <f t="shared" si="766"/>
        <v>7.627742738218824E-4</v>
      </c>
      <c r="AV586" s="5">
        <f t="shared" si="767"/>
        <v>1.4144224415380926E-4</v>
      </c>
      <c r="AW586" s="5">
        <f t="shared" si="768"/>
        <v>7.5437302917954158E-7</v>
      </c>
      <c r="AX586" s="5">
        <f t="shared" si="769"/>
        <v>1.9237943378197746E-5</v>
      </c>
      <c r="AY586" s="5">
        <f t="shared" si="770"/>
        <v>3.3570049117975406E-5</v>
      </c>
      <c r="AZ586" s="5">
        <f t="shared" si="771"/>
        <v>2.9289726443951536E-5</v>
      </c>
      <c r="BA586" s="5">
        <f t="shared" si="772"/>
        <v>1.7036775294283567E-5</v>
      </c>
      <c r="BB586" s="5">
        <f t="shared" si="773"/>
        <v>7.4322573390195312E-6</v>
      </c>
      <c r="BC586" s="5">
        <f t="shared" si="774"/>
        <v>2.5938452881723005E-6</v>
      </c>
      <c r="BD586" s="5">
        <f t="shared" si="775"/>
        <v>3.2618207714067522E-3</v>
      </c>
      <c r="BE586" s="5">
        <f t="shared" si="776"/>
        <v>2.4193749882184083E-3</v>
      </c>
      <c r="BF586" s="5">
        <f t="shared" si="777"/>
        <v>8.9725581873285941E-4</v>
      </c>
      <c r="BG586" s="5">
        <f t="shared" si="778"/>
        <v>2.2183911359211937E-4</v>
      </c>
      <c r="BH586" s="5">
        <f t="shared" si="779"/>
        <v>4.1135920736215344E-5</v>
      </c>
      <c r="BI586" s="5">
        <f t="shared" si="780"/>
        <v>6.1023106247258484E-6</v>
      </c>
      <c r="BJ586" s="8">
        <f t="shared" si="781"/>
        <v>0.1550283456304298</v>
      </c>
      <c r="BK586" s="8">
        <f t="shared" si="782"/>
        <v>0.2311534743465993</v>
      </c>
      <c r="BL586" s="8">
        <f t="shared" si="783"/>
        <v>0.53800644376209072</v>
      </c>
      <c r="BM586" s="8">
        <f t="shared" si="784"/>
        <v>0.45059552951759624</v>
      </c>
      <c r="BN586" s="8">
        <f t="shared" si="785"/>
        <v>0.54722494285459211</v>
      </c>
    </row>
    <row r="587" spans="1:66" x14ac:dyDescent="0.25">
      <c r="A587" t="s">
        <v>141</v>
      </c>
      <c r="B587" t="s">
        <v>156</v>
      </c>
      <c r="C587" t="s">
        <v>428</v>
      </c>
      <c r="D587" t="s">
        <v>516</v>
      </c>
      <c r="E587">
        <f>VLOOKUP(A587,home!$A$2:$E$405,3,FALSE)</f>
        <v>1.3483000000000001</v>
      </c>
      <c r="F587">
        <f>VLOOKUP(B587,home!$B$2:$E$405,3,FALSE)</f>
        <v>1.1125</v>
      </c>
      <c r="G587">
        <f>VLOOKUP(C587,away!$B$2:$E$405,4,FALSE)</f>
        <v>1.2979000000000001</v>
      </c>
      <c r="H587">
        <f>VLOOKUP(A587,away!$A$2:$E$405,3,FALSE)</f>
        <v>1.1460999999999999</v>
      </c>
      <c r="I587">
        <f>VLOOKUP(C587,away!$B$2:$E$405,3,FALSE)</f>
        <v>0.21809999999999999</v>
      </c>
      <c r="J587">
        <f>VLOOKUP(B587,home!$B$2:$E$405,4,FALSE)</f>
        <v>0.87250000000000005</v>
      </c>
      <c r="K587" s="3">
        <f t="shared" si="730"/>
        <v>1.9468289091250004</v>
      </c>
      <c r="L587" s="3">
        <f t="shared" si="731"/>
        <v>0.21809394772499999</v>
      </c>
      <c r="M587" s="5">
        <f t="shared" si="732"/>
        <v>0.11475878711014681</v>
      </c>
      <c r="N587" s="5">
        <f t="shared" si="733"/>
        <v>0.22341572432215526</v>
      </c>
      <c r="O587" s="5">
        <f t="shared" si="734"/>
        <v>2.5028196916984762E-2</v>
      </c>
      <c r="P587" s="5">
        <f t="shared" si="735"/>
        <v>4.8725617301259135E-2</v>
      </c>
      <c r="Q587" s="5">
        <f t="shared" si="736"/>
        <v>0.21747609543173674</v>
      </c>
      <c r="R587" s="5">
        <f t="shared" si="737"/>
        <v>2.7292491350319401E-3</v>
      </c>
      <c r="S587" s="5">
        <f t="shared" si="738"/>
        <v>5.1721219811908473E-3</v>
      </c>
      <c r="T587" s="5">
        <f t="shared" si="739"/>
        <v>4.7430220188526301E-2</v>
      </c>
      <c r="U587" s="5">
        <f t="shared" si="740"/>
        <v>5.3133811162845825E-3</v>
      </c>
      <c r="V587" s="5">
        <f t="shared" si="741"/>
        <v>2.4400439549691577E-4</v>
      </c>
      <c r="W587" s="5">
        <f t="shared" si="742"/>
        <v>0.14112958321004418</v>
      </c>
      <c r="X587" s="5">
        <f t="shared" si="743"/>
        <v>3.0779507943062411E-2</v>
      </c>
      <c r="Y587" s="5">
        <f t="shared" si="744"/>
        <v>3.3564121981677379E-3</v>
      </c>
      <c r="Z587" s="5">
        <f t="shared" si="745"/>
        <v>1.9841090606138591E-4</v>
      </c>
      <c r="AA587" s="5">
        <f t="shared" si="746"/>
        <v>3.8627208780599084E-4</v>
      </c>
      <c r="AB587" s="5">
        <f t="shared" si="747"/>
        <v>3.7600283366438688E-4</v>
      </c>
      <c r="AC587" s="5">
        <f t="shared" si="748"/>
        <v>6.4751385788198585E-6</v>
      </c>
      <c r="AD587" s="5">
        <f t="shared" si="749"/>
        <v>6.8688788131519046E-2</v>
      </c>
      <c r="AE587" s="5">
        <f t="shared" si="750"/>
        <v>1.4980608968049116E-2</v>
      </c>
      <c r="AF587" s="5">
        <f t="shared" si="751"/>
        <v>1.633590074583185E-3</v>
      </c>
      <c r="AG587" s="5">
        <f t="shared" si="752"/>
        <v>1.1875870277674139E-4</v>
      </c>
      <c r="AH587" s="5">
        <f t="shared" si="753"/>
        <v>1.0818054443655439E-5</v>
      </c>
      <c r="AI587" s="5">
        <f t="shared" si="754"/>
        <v>2.1060901131396582E-5</v>
      </c>
      <c r="AJ587" s="5">
        <f t="shared" si="755"/>
        <v>2.0500985587413152E-5</v>
      </c>
      <c r="AK587" s="5">
        <f t="shared" si="756"/>
        <v>1.3303970469043635E-5</v>
      </c>
      <c r="AL587" s="5">
        <f t="shared" si="757"/>
        <v>1.0997157858120963E-7</v>
      </c>
      <c r="AM587" s="5">
        <f t="shared" si="758"/>
        <v>2.6745063693440693E-2</v>
      </c>
      <c r="AN587" s="5">
        <f t="shared" si="759"/>
        <v>5.8329365230590496E-3</v>
      </c>
      <c r="AO587" s="5">
        <f t="shared" si="760"/>
        <v>6.3606407657164181E-4</v>
      </c>
      <c r="AP587" s="5">
        <f t="shared" si="761"/>
        <v>4.6240575155188705E-5</v>
      </c>
      <c r="AQ587" s="5">
        <f t="shared" si="762"/>
        <v>2.5211973951674132E-6</v>
      </c>
      <c r="AR587" s="5">
        <f t="shared" si="763"/>
        <v>4.7187044006415884E-7</v>
      </c>
      <c r="AS587" s="5">
        <f t="shared" si="764"/>
        <v>9.1865101407844018E-7</v>
      </c>
      <c r="AT587" s="5">
        <f t="shared" si="765"/>
        <v>8.9422817580245284E-7</v>
      </c>
      <c r="AU587" s="5">
        <f t="shared" si="766"/>
        <v>5.8030308800210949E-7</v>
      </c>
      <c r="AV587" s="5">
        <f t="shared" si="767"/>
        <v>2.8243770694425388E-7</v>
      </c>
      <c r="AW587" s="5">
        <f t="shared" si="768"/>
        <v>1.2970280211455586E-9</v>
      </c>
      <c r="AX587" s="5">
        <f t="shared" si="769"/>
        <v>8.6780105291299741E-3</v>
      </c>
      <c r="AY587" s="5">
        <f t="shared" si="770"/>
        <v>1.892621574697072E-3</v>
      </c>
      <c r="AZ587" s="5">
        <f t="shared" si="771"/>
        <v>2.0638465538759518E-4</v>
      </c>
      <c r="BA587" s="5">
        <f t="shared" si="772"/>
        <v>1.5003748081114783E-5</v>
      </c>
      <c r="BB587" s="5">
        <f t="shared" si="773"/>
        <v>8.1805666242042858E-7</v>
      </c>
      <c r="BC587" s="5">
        <f t="shared" si="774"/>
        <v>3.56826413940018E-8</v>
      </c>
      <c r="BD587" s="5">
        <f t="shared" si="775"/>
        <v>1.7152014514720907E-8</v>
      </c>
      <c r="BE587" s="5">
        <f t="shared" si="776"/>
        <v>3.3392037706990271E-8</v>
      </c>
      <c r="BF587" s="5">
        <f t="shared" si="777"/>
        <v>3.2504292171280383E-8</v>
      </c>
      <c r="BG587" s="5">
        <f t="shared" si="778"/>
        <v>2.109343188989803E-8</v>
      </c>
      <c r="BH587" s="5">
        <f t="shared" si="779"/>
        <v>1.0266325748978165E-8</v>
      </c>
      <c r="BI587" s="5">
        <f t="shared" si="780"/>
        <v>3.9973559517210116E-9</v>
      </c>
      <c r="BJ587" s="8">
        <f t="shared" si="781"/>
        <v>0.7930649894828421</v>
      </c>
      <c r="BK587" s="8">
        <f t="shared" si="782"/>
        <v>0.17079973747294819</v>
      </c>
      <c r="BL587" s="8">
        <f t="shared" si="783"/>
        <v>3.3902051897286047E-2</v>
      </c>
      <c r="BM587" s="8">
        <f t="shared" si="784"/>
        <v>0.36393889926415385</v>
      </c>
      <c r="BN587" s="8">
        <f t="shared" si="785"/>
        <v>0.63213367021731459</v>
      </c>
    </row>
    <row r="588" spans="1:66" x14ac:dyDescent="0.25">
      <c r="A588" t="s">
        <v>448</v>
      </c>
      <c r="B588" t="s">
        <v>459</v>
      </c>
      <c r="C588" t="s">
        <v>461</v>
      </c>
      <c r="D588" t="s">
        <v>516</v>
      </c>
      <c r="E588">
        <f>VLOOKUP(A588,home!$A$2:$E$405,3,FALSE)</f>
        <v>1.2285999999999999</v>
      </c>
      <c r="F588">
        <f>VLOOKUP(B588,home!$B$2:$E$405,3,FALSE)</f>
        <v>1.0851999999999999</v>
      </c>
      <c r="G588">
        <f>VLOOKUP(C588,away!$B$2:$E$405,4,FALSE)</f>
        <v>1.2209000000000001</v>
      </c>
      <c r="H588">
        <f>VLOOKUP(A588,away!$A$2:$E$405,3,FALSE)</f>
        <v>0.9143</v>
      </c>
      <c r="I588">
        <f>VLOOKUP(C588,away!$B$2:$E$405,3,FALSE)</f>
        <v>1.0936999999999999</v>
      </c>
      <c r="J588">
        <f>VLOOKUP(B588,home!$B$2:$E$405,4,FALSE)</f>
        <v>0.72919999999999996</v>
      </c>
      <c r="K588" s="3">
        <f t="shared" si="730"/>
        <v>1.6277975474479998</v>
      </c>
      <c r="L588" s="3">
        <f t="shared" si="731"/>
        <v>0.72917805837199989</v>
      </c>
      <c r="M588" s="5">
        <f t="shared" si="732"/>
        <v>9.4706219434491062E-2</v>
      </c>
      <c r="N588" s="5">
        <f t="shared" si="733"/>
        <v>0.15416255172353666</v>
      </c>
      <c r="O588" s="5">
        <f t="shared" si="734"/>
        <v>6.9057697202994761E-2</v>
      </c>
      <c r="P588" s="5">
        <f t="shared" si="735"/>
        <v>0.11241195013944147</v>
      </c>
      <c r="Q588" s="5">
        <f t="shared" si="736"/>
        <v>0.12547271180194919</v>
      </c>
      <c r="R588" s="5">
        <f t="shared" si="737"/>
        <v>2.5177678781060593E-2</v>
      </c>
      <c r="S588" s="5">
        <f t="shared" si="738"/>
        <v>3.3356960634705161E-2</v>
      </c>
      <c r="T588" s="5">
        <f t="shared" si="739"/>
        <v>9.1491948370414841E-2</v>
      </c>
      <c r="U588" s="5">
        <f t="shared" si="740"/>
        <v>4.0984163770243984E-2</v>
      </c>
      <c r="V588" s="5">
        <f t="shared" si="741"/>
        <v>4.3992429290659633E-3</v>
      </c>
      <c r="W588" s="5">
        <f t="shared" si="742"/>
        <v>6.8081390847620854E-2</v>
      </c>
      <c r="X588" s="5">
        <f t="shared" si="743"/>
        <v>4.9643456389533422E-2</v>
      </c>
      <c r="Y588" s="5">
        <f t="shared" si="744"/>
        <v>1.8099459570497512E-2</v>
      </c>
      <c r="Z588" s="5">
        <f t="shared" si="745"/>
        <v>6.1196703092958899E-3</v>
      </c>
      <c r="AA588" s="5">
        <f t="shared" si="746"/>
        <v>9.961584320662192E-3</v>
      </c>
      <c r="AB588" s="5">
        <f t="shared" si="747"/>
        <v>8.1077212629351841E-3</v>
      </c>
      <c r="AC588" s="5">
        <f t="shared" si="748"/>
        <v>3.2635625710907072E-4</v>
      </c>
      <c r="AD588" s="5">
        <f t="shared" si="749"/>
        <v>2.7705680262151481E-2</v>
      </c>
      <c r="AE588" s="5">
        <f t="shared" si="750"/>
        <v>2.0202374139431059E-2</v>
      </c>
      <c r="AF588" s="5">
        <f t="shared" si="751"/>
        <v>7.3655639747475183E-3</v>
      </c>
      <c r="AG588" s="5">
        <f t="shared" si="752"/>
        <v>1.7902692126403824E-3</v>
      </c>
      <c r="AH588" s="5">
        <f t="shared" si="753"/>
        <v>1.115582328502288E-3</v>
      </c>
      <c r="AI588" s="5">
        <f t="shared" si="754"/>
        <v>1.8159421783123535E-3</v>
      </c>
      <c r="AJ588" s="5">
        <f t="shared" si="755"/>
        <v>1.4779931120821137E-3</v>
      </c>
      <c r="AK588" s="5">
        <f t="shared" si="756"/>
        <v>8.0195785433076711E-4</v>
      </c>
      <c r="AL588" s="5">
        <f t="shared" si="757"/>
        <v>1.5494797921784118E-5</v>
      </c>
      <c r="AM588" s="5">
        <f t="shared" si="758"/>
        <v>9.0198476762217185E-3</v>
      </c>
      <c r="AN588" s="5">
        <f t="shared" si="759"/>
        <v>6.5770750153585486E-3</v>
      </c>
      <c r="AO588" s="5">
        <f t="shared" si="760"/>
        <v>2.3979293947330683E-3</v>
      </c>
      <c r="AP588" s="5">
        <f t="shared" si="761"/>
        <v>5.8283916672153472E-4</v>
      </c>
      <c r="AQ588" s="5">
        <f t="shared" si="762"/>
        <v>1.0624838298329073E-4</v>
      </c>
      <c r="AR588" s="5">
        <f t="shared" si="763"/>
        <v>1.6269163125028264E-4</v>
      </c>
      <c r="AS588" s="5">
        <f t="shared" si="764"/>
        <v>2.6482903833952449E-4</v>
      </c>
      <c r="AT588" s="5">
        <f t="shared" si="765"/>
        <v>2.1554402955104515E-4</v>
      </c>
      <c r="AU588" s="5">
        <f t="shared" si="766"/>
        <v>1.169540142234168E-4</v>
      </c>
      <c r="AV588" s="5">
        <f t="shared" si="767"/>
        <v>4.7594364379269086E-5</v>
      </c>
      <c r="AW588" s="5">
        <f t="shared" si="768"/>
        <v>5.1087823124234478E-7</v>
      </c>
      <c r="AX588" s="5">
        <f t="shared" si="769"/>
        <v>2.447080987618045E-3</v>
      </c>
      <c r="AY588" s="5">
        <f t="shared" si="770"/>
        <v>1.784357763230362E-3</v>
      </c>
      <c r="AZ588" s="5">
        <f t="shared" si="771"/>
        <v>6.5055726461665992E-4</v>
      </c>
      <c r="BA588" s="5">
        <f t="shared" si="772"/>
        <v>1.5812402769099183E-4</v>
      </c>
      <c r="BB588" s="5">
        <f t="shared" si="773"/>
        <v>2.8825142873419438E-5</v>
      </c>
      <c r="BC588" s="5">
        <f t="shared" si="774"/>
        <v>4.2037323425470968E-6</v>
      </c>
      <c r="BD588" s="5">
        <f t="shared" si="775"/>
        <v>1.9771861298075735E-5</v>
      </c>
      <c r="BE588" s="5">
        <f t="shared" si="776"/>
        <v>3.2184587329489712E-5</v>
      </c>
      <c r="BF588" s="5">
        <f t="shared" si="777"/>
        <v>2.6194996160284663E-5</v>
      </c>
      <c r="BG588" s="5">
        <f t="shared" si="778"/>
        <v>1.4213383501707046E-5</v>
      </c>
      <c r="BH588" s="5">
        <f t="shared" si="779"/>
        <v>5.7841277012541478E-6</v>
      </c>
      <c r="BI588" s="5">
        <f t="shared" si="780"/>
        <v>1.8830777772455061E-6</v>
      </c>
      <c r="BJ588" s="8">
        <f t="shared" si="781"/>
        <v>0.58777249484691318</v>
      </c>
      <c r="BK588" s="8">
        <f t="shared" si="782"/>
        <v>0.24700058195596489</v>
      </c>
      <c r="BL588" s="8">
        <f t="shared" si="783"/>
        <v>0.15940796592263579</v>
      </c>
      <c r="BM588" s="8">
        <f t="shared" si="784"/>
        <v>0.41752805706633689</v>
      </c>
      <c r="BN588" s="8">
        <f t="shared" si="785"/>
        <v>0.58098880908347372</v>
      </c>
    </row>
    <row r="589" spans="1:66" x14ac:dyDescent="0.25">
      <c r="A589" t="s">
        <v>448</v>
      </c>
      <c r="B589" t="s">
        <v>453</v>
      </c>
      <c r="C589" t="s">
        <v>456</v>
      </c>
      <c r="D589" t="s">
        <v>516</v>
      </c>
      <c r="E589">
        <f>VLOOKUP(A589,home!$A$2:$E$405,3,FALSE)</f>
        <v>1.2285999999999999</v>
      </c>
      <c r="F589">
        <f>VLOOKUP(B589,home!$B$2:$E$405,3,FALSE)</f>
        <v>0</v>
      </c>
      <c r="G589">
        <f>VLOOKUP(C589,away!$B$2:$E$405,4,FALSE)</f>
        <v>0.54259999999999997</v>
      </c>
      <c r="H589">
        <f>VLOOKUP(A589,away!$A$2:$E$405,3,FALSE)</f>
        <v>0.9143</v>
      </c>
      <c r="I589">
        <f>VLOOKUP(C589,away!$B$2:$E$405,3,FALSE)</f>
        <v>2.1875</v>
      </c>
      <c r="J589">
        <f>VLOOKUP(B589,home!$B$2:$E$405,4,FALSE)</f>
        <v>1.6406000000000001</v>
      </c>
      <c r="K589" s="3">
        <f t="shared" si="730"/>
        <v>0</v>
      </c>
      <c r="L589" s="3">
        <f t="shared" si="731"/>
        <v>3.2812512687500002</v>
      </c>
      <c r="M589" s="5">
        <f t="shared" si="732"/>
        <v>3.7581203189816115E-2</v>
      </c>
      <c r="N589" s="5">
        <f t="shared" si="733"/>
        <v>0</v>
      </c>
      <c r="O589" s="5">
        <f t="shared" si="734"/>
        <v>0.12331337064773569</v>
      </c>
      <c r="P589" s="5">
        <f t="shared" si="735"/>
        <v>0</v>
      </c>
      <c r="Q589" s="5">
        <f t="shared" si="736"/>
        <v>0</v>
      </c>
      <c r="R589" s="5">
        <f t="shared" si="737"/>
        <v>0.20231107694586095</v>
      </c>
      <c r="S589" s="5">
        <f t="shared" si="738"/>
        <v>0</v>
      </c>
      <c r="T589" s="5">
        <f t="shared" si="739"/>
        <v>0</v>
      </c>
      <c r="U589" s="5">
        <f t="shared" si="740"/>
        <v>0</v>
      </c>
      <c r="V589" s="5">
        <f t="shared" si="741"/>
        <v>0</v>
      </c>
      <c r="W589" s="5">
        <f t="shared" si="742"/>
        <v>0</v>
      </c>
      <c r="X589" s="5">
        <f t="shared" si="743"/>
        <v>0</v>
      </c>
      <c r="Y589" s="5">
        <f t="shared" si="744"/>
        <v>0</v>
      </c>
      <c r="Z589" s="5">
        <f t="shared" si="745"/>
        <v>0.22127782597026166</v>
      </c>
      <c r="AA589" s="5">
        <f t="shared" si="746"/>
        <v>0</v>
      </c>
      <c r="AB589" s="5">
        <f t="shared" si="747"/>
        <v>0</v>
      </c>
      <c r="AC589" s="5">
        <f t="shared" si="748"/>
        <v>0</v>
      </c>
      <c r="AD589" s="5">
        <f t="shared" si="749"/>
        <v>0</v>
      </c>
      <c r="AE589" s="5">
        <f t="shared" si="750"/>
        <v>0</v>
      </c>
      <c r="AF589" s="5">
        <f t="shared" si="751"/>
        <v>0</v>
      </c>
      <c r="AG589" s="5">
        <f t="shared" si="752"/>
        <v>0</v>
      </c>
      <c r="AH589" s="5">
        <f t="shared" si="753"/>
        <v>0.18151703680279069</v>
      </c>
      <c r="AI589" s="5">
        <f t="shared" si="754"/>
        <v>0</v>
      </c>
      <c r="AJ589" s="5">
        <f t="shared" si="755"/>
        <v>0</v>
      </c>
      <c r="AK589" s="5">
        <f t="shared" si="756"/>
        <v>0</v>
      </c>
      <c r="AL589" s="5">
        <f t="shared" si="757"/>
        <v>0</v>
      </c>
      <c r="AM589" s="5">
        <f t="shared" si="758"/>
        <v>0</v>
      </c>
      <c r="AN589" s="5">
        <f t="shared" si="759"/>
        <v>0</v>
      </c>
      <c r="AO589" s="5">
        <f t="shared" si="760"/>
        <v>0</v>
      </c>
      <c r="AP589" s="5">
        <f t="shared" si="761"/>
        <v>0</v>
      </c>
      <c r="AQ589" s="5">
        <f t="shared" si="762"/>
        <v>0</v>
      </c>
      <c r="AR589" s="5">
        <f t="shared" si="763"/>
        <v>0.1191206014617795</v>
      </c>
      <c r="AS589" s="5">
        <f t="shared" si="764"/>
        <v>0</v>
      </c>
      <c r="AT589" s="5">
        <f t="shared" si="765"/>
        <v>0</v>
      </c>
      <c r="AU589" s="5">
        <f t="shared" si="766"/>
        <v>0</v>
      </c>
      <c r="AV589" s="5">
        <f t="shared" si="767"/>
        <v>0</v>
      </c>
      <c r="AW589" s="5">
        <f t="shared" si="768"/>
        <v>0</v>
      </c>
      <c r="AX589" s="5">
        <f t="shared" si="769"/>
        <v>0</v>
      </c>
      <c r="AY589" s="5">
        <f t="shared" si="770"/>
        <v>0</v>
      </c>
      <c r="AZ589" s="5">
        <f t="shared" si="771"/>
        <v>0</v>
      </c>
      <c r="BA589" s="5">
        <f t="shared" si="772"/>
        <v>0</v>
      </c>
      <c r="BB589" s="5">
        <f t="shared" si="773"/>
        <v>0</v>
      </c>
      <c r="BC589" s="5">
        <f t="shared" si="774"/>
        <v>0</v>
      </c>
      <c r="BD589" s="5">
        <f t="shared" si="775"/>
        <v>6.5144104113454546E-2</v>
      </c>
      <c r="BE589" s="5">
        <f t="shared" si="776"/>
        <v>0</v>
      </c>
      <c r="BF589" s="5">
        <f t="shared" si="777"/>
        <v>0</v>
      </c>
      <c r="BG589" s="5">
        <f t="shared" si="778"/>
        <v>0</v>
      </c>
      <c r="BH589" s="5">
        <f t="shared" si="779"/>
        <v>0</v>
      </c>
      <c r="BI589" s="5">
        <f t="shared" si="780"/>
        <v>0</v>
      </c>
      <c r="BJ589" s="8">
        <f t="shared" si="781"/>
        <v>0</v>
      </c>
      <c r="BK589" s="8">
        <f t="shared" si="782"/>
        <v>3.7581203189816115E-2</v>
      </c>
      <c r="BL589" s="8">
        <f t="shared" si="783"/>
        <v>0.69140618997162129</v>
      </c>
      <c r="BM589" s="8">
        <f t="shared" si="784"/>
        <v>0.58705956834828632</v>
      </c>
      <c r="BN589" s="8">
        <f t="shared" si="785"/>
        <v>0.36320565078341271</v>
      </c>
    </row>
    <row r="590" spans="1:66" x14ac:dyDescent="0.25">
      <c r="A590" t="s">
        <v>448</v>
      </c>
      <c r="B590" t="s">
        <v>454</v>
      </c>
      <c r="C590" t="s">
        <v>449</v>
      </c>
      <c r="D590" t="s">
        <v>516</v>
      </c>
      <c r="E590">
        <f>VLOOKUP(A590,home!$A$2:$E$405,3,FALSE)</f>
        <v>1.2285999999999999</v>
      </c>
      <c r="F590">
        <f>VLOOKUP(B590,home!$B$2:$E$405,3,FALSE)</f>
        <v>1.0851999999999999</v>
      </c>
      <c r="G590">
        <f>VLOOKUP(C590,away!$B$2:$E$405,4,FALSE)</f>
        <v>0.81389999999999996</v>
      </c>
      <c r="H590">
        <f>VLOOKUP(A590,away!$A$2:$E$405,3,FALSE)</f>
        <v>0.9143</v>
      </c>
      <c r="I590">
        <f>VLOOKUP(C590,away!$B$2:$E$405,3,FALSE)</f>
        <v>1.0936999999999999</v>
      </c>
      <c r="J590">
        <f>VLOOKUP(B590,home!$B$2:$E$405,4,FALSE)</f>
        <v>0.36459999999999998</v>
      </c>
      <c r="K590" s="3">
        <f t="shared" si="730"/>
        <v>1.0851539224079998</v>
      </c>
      <c r="L590" s="3">
        <f t="shared" si="731"/>
        <v>0.36458902918599995</v>
      </c>
      <c r="M590" s="5">
        <f t="shared" si="732"/>
        <v>0.2346305917625961</v>
      </c>
      <c r="N590" s="5">
        <f t="shared" si="733"/>
        <v>0.25461030696809128</v>
      </c>
      <c r="O590" s="5">
        <f t="shared" si="734"/>
        <v>8.5543739668061586E-2</v>
      </c>
      <c r="P590" s="5">
        <f t="shared" si="735"/>
        <v>9.2828124638245857E-2</v>
      </c>
      <c r="Q590" s="5">
        <f t="shared" si="736"/>
        <v>0.13814568664596458</v>
      </c>
      <c r="R590" s="5">
        <f t="shared" si="737"/>
        <v>1.5594154499259242E-2</v>
      </c>
      <c r="S590" s="5">
        <f t="shared" si="738"/>
        <v>9.181518764369628E-3</v>
      </c>
      <c r="T590" s="5">
        <f t="shared" si="739"/>
        <v>5.0366401780485584E-2</v>
      </c>
      <c r="U590" s="5">
        <f t="shared" si="740"/>
        <v>1.6922057921507527E-2</v>
      </c>
      <c r="V590" s="5">
        <f t="shared" si="741"/>
        <v>4.0361468346410232E-4</v>
      </c>
      <c r="W590" s="5">
        <f t="shared" si="742"/>
        <v>4.9969777909204968E-2</v>
      </c>
      <c r="X590" s="5">
        <f t="shared" si="743"/>
        <v>1.8218432816557065E-2</v>
      </c>
      <c r="Y590" s="5">
        <f t="shared" si="744"/>
        <v>3.3211203669394509E-3</v>
      </c>
      <c r="Z590" s="5">
        <f t="shared" si="745"/>
        <v>1.8951525499538075E-3</v>
      </c>
      <c r="AA590" s="5">
        <f t="shared" si="746"/>
        <v>2.0565322231438973E-3</v>
      </c>
      <c r="AB590" s="5">
        <f t="shared" si="747"/>
        <v>1.1158270042515219E-3</v>
      </c>
      <c r="AC590" s="5">
        <f t="shared" si="748"/>
        <v>9.9802613815650323E-6</v>
      </c>
      <c r="AD590" s="5">
        <f t="shared" si="749"/>
        <v>1.3556225125007596E-2</v>
      </c>
      <c r="AE590" s="5">
        <f t="shared" si="750"/>
        <v>4.9424509577533802E-3</v>
      </c>
      <c r="AF590" s="5">
        <f t="shared" si="751"/>
        <v>9.0098169824336018E-4</v>
      </c>
      <c r="AG590" s="5">
        <f t="shared" si="752"/>
        <v>1.0949601422563346E-4</v>
      </c>
      <c r="AH590" s="5">
        <f t="shared" si="753"/>
        <v>1.727379570867577E-4</v>
      </c>
      <c r="AI590" s="5">
        <f t="shared" si="754"/>
        <v>1.8744727168143986E-4</v>
      </c>
      <c r="AJ590" s="5">
        <f t="shared" si="755"/>
        <v>1.0170457105489621E-4</v>
      </c>
      <c r="AK590" s="5">
        <f t="shared" si="756"/>
        <v>3.6788371402347923E-5</v>
      </c>
      <c r="AL590" s="5">
        <f t="shared" si="757"/>
        <v>1.5794171433324263E-7</v>
      </c>
      <c r="AM590" s="5">
        <f t="shared" si="758"/>
        <v>2.9421181734895748E-3</v>
      </c>
      <c r="AN590" s="5">
        <f t="shared" si="759"/>
        <v>1.0726640086230516E-3</v>
      </c>
      <c r="AO590" s="5">
        <f t="shared" si="760"/>
        <v>1.955407647733207E-4</v>
      </c>
      <c r="AP590" s="5">
        <f t="shared" si="761"/>
        <v>2.3764005864997664E-5</v>
      </c>
      <c r="AQ590" s="5">
        <f t="shared" si="762"/>
        <v>2.1660239569724762E-6</v>
      </c>
      <c r="AR590" s="5">
        <f t="shared" si="763"/>
        <v>1.2595672815566782E-5</v>
      </c>
      <c r="AS590" s="5">
        <f t="shared" si="764"/>
        <v>1.3668243761180109E-5</v>
      </c>
      <c r="AT590" s="5">
        <f t="shared" si="765"/>
        <v>7.4160741649366328E-6</v>
      </c>
      <c r="AU590" s="5">
        <f t="shared" si="766"/>
        <v>2.6825273229832061E-6</v>
      </c>
      <c r="AV590" s="5">
        <f t="shared" si="767"/>
        <v>7.277387616254643E-7</v>
      </c>
      <c r="AW590" s="5">
        <f t="shared" si="768"/>
        <v>1.7357584478227135E-9</v>
      </c>
      <c r="AX590" s="5">
        <f t="shared" si="769"/>
        <v>5.3210851269167849E-4</v>
      </c>
      <c r="AY590" s="5">
        <f t="shared" si="770"/>
        <v>1.940009260638654E-4</v>
      </c>
      <c r="AZ590" s="5">
        <f t="shared" si="771"/>
        <v>3.5365304647404814E-5</v>
      </c>
      <c r="BA590" s="5">
        <f t="shared" si="772"/>
        <v>4.2979340294214866E-6</v>
      </c>
      <c r="BB590" s="5">
        <f t="shared" si="773"/>
        <v>3.917448988230631E-7</v>
      </c>
      <c r="BC590" s="5">
        <f t="shared" si="774"/>
        <v>2.8565178470093666E-8</v>
      </c>
      <c r="BD590" s="5">
        <f t="shared" si="775"/>
        <v>7.6537402062866415E-7</v>
      </c>
      <c r="BE590" s="5">
        <f t="shared" si="776"/>
        <v>8.3054862059437626E-7</v>
      </c>
      <c r="BF590" s="5">
        <f t="shared" si="777"/>
        <v>4.5063654669427048E-7</v>
      </c>
      <c r="BG590" s="5">
        <f t="shared" si="778"/>
        <v>1.6300333874189448E-7</v>
      </c>
      <c r="BH590" s="5">
        <f t="shared" si="779"/>
        <v>4.422092810034166E-8</v>
      </c>
      <c r="BI590" s="5">
        <f t="shared" si="780"/>
        <v>9.5973027161215818E-9</v>
      </c>
      <c r="BJ590" s="8">
        <f t="shared" si="781"/>
        <v>0.5391433262466907</v>
      </c>
      <c r="BK590" s="8">
        <f t="shared" si="782"/>
        <v>0.33724798897783542</v>
      </c>
      <c r="BL590" s="8">
        <f t="shared" si="783"/>
        <v>0.12177034312503299</v>
      </c>
      <c r="BM590" s="8">
        <f t="shared" si="784"/>
        <v>0.17851020752698865</v>
      </c>
      <c r="BN590" s="8">
        <f t="shared" si="785"/>
        <v>0.82135260418221867</v>
      </c>
    </row>
    <row r="591" spans="1:66" x14ac:dyDescent="0.25">
      <c r="A591" t="s">
        <v>22</v>
      </c>
      <c r="B591" t="s">
        <v>160</v>
      </c>
      <c r="C591" t="s">
        <v>23</v>
      </c>
      <c r="D591" t="s">
        <v>516</v>
      </c>
      <c r="E591">
        <f>VLOOKUP(A591,home!$A$2:$E$405,3,FALSE)</f>
        <v>1.4</v>
      </c>
      <c r="F591">
        <f>VLOOKUP(B591,home!$B$2:$E$405,3,FALSE)</f>
        <v>0.23810000000000001</v>
      </c>
      <c r="G591">
        <f>VLOOKUP(C591,away!$B$2:$E$405,4,FALSE)</f>
        <v>0.23810000000000001</v>
      </c>
      <c r="H591">
        <f>VLOOKUP(A591,away!$A$2:$E$405,3,FALSE)</f>
        <v>1.0286</v>
      </c>
      <c r="I591">
        <f>VLOOKUP(C591,away!$B$2:$E$405,3,FALSE)</f>
        <v>1.6203000000000001</v>
      </c>
      <c r="J591">
        <f>VLOOKUP(B591,home!$B$2:$E$405,4,FALSE)</f>
        <v>0.3241</v>
      </c>
      <c r="K591" s="3">
        <f t="shared" si="730"/>
        <v>7.9368253999999999E-2</v>
      </c>
      <c r="L591" s="3">
        <f t="shared" si="731"/>
        <v>0.54015821197799996</v>
      </c>
      <c r="M591" s="5">
        <f t="shared" si="732"/>
        <v>0.53819923291018534</v>
      </c>
      <c r="N591" s="5">
        <f t="shared" si="733"/>
        <v>4.2715933420220752E-2</v>
      </c>
      <c r="O591" s="5">
        <f t="shared" si="734"/>
        <v>0.29071273533669689</v>
      </c>
      <c r="P591" s="5">
        <f t="shared" si="735"/>
        <v>2.3073362219237736E-2</v>
      </c>
      <c r="Q591" s="5">
        <f t="shared" si="736"/>
        <v>1.6951445267715845E-3</v>
      </c>
      <c r="R591" s="5">
        <f t="shared" si="737"/>
        <v>7.8515435659351859E-2</v>
      </c>
      <c r="S591" s="5">
        <f t="shared" si="738"/>
        <v>2.4729691698993498E-4</v>
      </c>
      <c r="T591" s="5">
        <f t="shared" si="739"/>
        <v>9.1564623662523199E-4</v>
      </c>
      <c r="U591" s="5">
        <f t="shared" si="740"/>
        <v>6.2316330403320965E-3</v>
      </c>
      <c r="V591" s="5">
        <f t="shared" si="741"/>
        <v>1.1779965056508577E-6</v>
      </c>
      <c r="W591" s="5">
        <f t="shared" si="742"/>
        <v>4.4846887122505627E-5</v>
      </c>
      <c r="X591" s="5">
        <f t="shared" si="743"/>
        <v>2.4224414360871831E-5</v>
      </c>
      <c r="Y591" s="5">
        <f t="shared" si="744"/>
        <v>6.5425081736913563E-6</v>
      </c>
      <c r="Z591" s="5">
        <f t="shared" si="745"/>
        <v>1.4136919112809733E-2</v>
      </c>
      <c r="AA591" s="5">
        <f t="shared" si="746"/>
        <v>1.1220225869229376E-3</v>
      </c>
      <c r="AB591" s="5">
        <f t="shared" si="747"/>
        <v>4.452648683631839E-5</v>
      </c>
      <c r="AC591" s="5">
        <f t="shared" si="748"/>
        <v>3.1563985051719723E-9</v>
      </c>
      <c r="AD591" s="5">
        <f t="shared" si="749"/>
        <v>8.8985478206208924E-7</v>
      </c>
      <c r="AE591" s="5">
        <f t="shared" si="750"/>
        <v>4.8066236799873102E-7</v>
      </c>
      <c r="AF591" s="5">
        <f t="shared" si="751"/>
        <v>1.2981686263165299E-7</v>
      </c>
      <c r="AG591" s="5">
        <f t="shared" si="752"/>
        <v>2.3373881467902439E-8</v>
      </c>
      <c r="AH591" s="5">
        <f t="shared" si="753"/>
        <v>1.9090432377132296E-3</v>
      </c>
      <c r="AI591" s="5">
        <f t="shared" si="754"/>
        <v>1.51517428587806E-4</v>
      </c>
      <c r="AJ591" s="5">
        <f t="shared" si="755"/>
        <v>6.0128368787919229E-6</v>
      </c>
      <c r="AK591" s="5">
        <f t="shared" si="756"/>
        <v>1.590761215521748E-7</v>
      </c>
      <c r="AL591" s="5">
        <f t="shared" si="757"/>
        <v>5.412770703836894E-12</v>
      </c>
      <c r="AM591" s="5">
        <f t="shared" si="758"/>
        <v>1.4125244073163721E-8</v>
      </c>
      <c r="AN591" s="5">
        <f t="shared" si="759"/>
        <v>7.6298665823129578E-9</v>
      </c>
      <c r="AO591" s="5">
        <f t="shared" si="760"/>
        <v>2.0606675453664301E-9</v>
      </c>
      <c r="AP591" s="5">
        <f t="shared" si="761"/>
        <v>3.7102883226207502E-10</v>
      </c>
      <c r="AQ591" s="5">
        <f t="shared" si="762"/>
        <v>5.0103567656741926E-11</v>
      </c>
      <c r="AR591" s="5">
        <f t="shared" si="763"/>
        <v>2.0623707637437404E-4</v>
      </c>
      <c r="AS591" s="5">
        <f t="shared" si="764"/>
        <v>1.636867666189872E-5</v>
      </c>
      <c r="AT591" s="5">
        <f t="shared" si="765"/>
        <v>6.4957664347272472E-7</v>
      </c>
      <c r="AU591" s="5">
        <f t="shared" si="766"/>
        <v>1.7185254677203546E-8</v>
      </c>
      <c r="AV591" s="5">
        <f t="shared" si="767"/>
        <v>3.4099091456874491E-10</v>
      </c>
      <c r="AW591" s="5">
        <f t="shared" si="768"/>
        <v>6.4459204067520746E-15</v>
      </c>
      <c r="AX591" s="5">
        <f t="shared" si="769"/>
        <v>1.8684932656847511E-10</v>
      </c>
      <c r="AY591" s="5">
        <f t="shared" si="770"/>
        <v>1.0092819814852093E-10</v>
      </c>
      <c r="AZ591" s="5">
        <f t="shared" si="771"/>
        <v>2.7258597525033173E-11</v>
      </c>
      <c r="BA591" s="5">
        <f t="shared" si="772"/>
        <v>4.9079851000499515E-12</v>
      </c>
      <c r="BB591" s="5">
        <f t="shared" si="773"/>
        <v>6.6277211401441172E-13</v>
      </c>
      <c r="BC591" s="5">
        <f t="shared" si="774"/>
        <v>7.1600360010980758E-14</v>
      </c>
      <c r="BD591" s="5">
        <f t="shared" si="775"/>
        <v>1.8566775069658676E-5</v>
      </c>
      <c r="BE591" s="5">
        <f t="shared" si="776"/>
        <v>1.4736125196895377E-6</v>
      </c>
      <c r="BF591" s="5">
        <f t="shared" si="777"/>
        <v>5.847902638014961E-8</v>
      </c>
      <c r="BG591" s="5">
        <f t="shared" si="778"/>
        <v>1.5471260731374711E-9</v>
      </c>
      <c r="BH591" s="5">
        <f t="shared" si="779"/>
        <v>3.0698173785699359E-11</v>
      </c>
      <c r="BI591" s="5">
        <f t="shared" si="780"/>
        <v>4.8729209087190607E-13</v>
      </c>
      <c r="BJ591" s="8">
        <f t="shared" si="781"/>
        <v>4.5403886258757895E-2</v>
      </c>
      <c r="BK591" s="8">
        <f t="shared" si="782"/>
        <v>0.56152107330565804</v>
      </c>
      <c r="BL591" s="8">
        <f t="shared" si="783"/>
        <v>0.3789364589902941</v>
      </c>
      <c r="BM591" s="8">
        <f t="shared" si="784"/>
        <v>2.5086493494133923E-2</v>
      </c>
      <c r="BN591" s="8">
        <f t="shared" si="785"/>
        <v>0.97491184407246401</v>
      </c>
    </row>
    <row r="592" spans="1:66" x14ac:dyDescent="0.25">
      <c r="A592" t="s">
        <v>22</v>
      </c>
      <c r="B592" t="s">
        <v>163</v>
      </c>
      <c r="C592" t="s">
        <v>256</v>
      </c>
      <c r="D592" t="s">
        <v>516</v>
      </c>
      <c r="E592">
        <f>VLOOKUP(A592,home!$A$2:$E$405,3,FALSE)</f>
        <v>1.4</v>
      </c>
      <c r="F592">
        <f>VLOOKUP(B592,home!$B$2:$E$405,3,FALSE)</f>
        <v>1.4286000000000001</v>
      </c>
      <c r="G592">
        <f>VLOOKUP(C592,away!$B$2:$E$405,4,FALSE)</f>
        <v>0.71430000000000005</v>
      </c>
      <c r="H592">
        <f>VLOOKUP(A592,away!$A$2:$E$405,3,FALSE)</f>
        <v>1.0286</v>
      </c>
      <c r="I592">
        <f>VLOOKUP(C592,away!$B$2:$E$405,3,FALSE)</f>
        <v>0.97219999999999995</v>
      </c>
      <c r="J592">
        <f>VLOOKUP(B592,home!$B$2:$E$405,4,FALSE)</f>
        <v>0.24299999999999999</v>
      </c>
      <c r="K592" s="3">
        <f t="shared" si="730"/>
        <v>1.428628572</v>
      </c>
      <c r="L592" s="3">
        <f t="shared" si="731"/>
        <v>0.24300119555999997</v>
      </c>
      <c r="M592" s="5">
        <f t="shared" si="732"/>
        <v>0.18794051654763883</v>
      </c>
      <c r="N592" s="5">
        <f t="shared" si="733"/>
        <v>0.26849719177639564</v>
      </c>
      <c r="O592" s="5">
        <f t="shared" si="734"/>
        <v>4.5669770215240192E-2</v>
      </c>
      <c r="P592" s="5">
        <f t="shared" si="735"/>
        <v>6.5245138606166736E-2</v>
      </c>
      <c r="Q592" s="5">
        <f t="shared" si="736"/>
        <v>0.19179137983676117</v>
      </c>
      <c r="R592" s="5">
        <f t="shared" si="737"/>
        <v>5.5489043816269222E-3</v>
      </c>
      <c r="S592" s="5">
        <f t="shared" si="738"/>
        <v>5.6626003135663277E-3</v>
      </c>
      <c r="T592" s="5">
        <f t="shared" si="739"/>
        <v>4.6605534598435028E-2</v>
      </c>
      <c r="U592" s="5">
        <f t="shared" si="740"/>
        <v>7.9273233428882126E-3</v>
      </c>
      <c r="V592" s="5">
        <f t="shared" si="741"/>
        <v>2.184243948367147E-4</v>
      </c>
      <c r="W592" s="5">
        <f t="shared" si="742"/>
        <v>9.1332881699367263E-2</v>
      </c>
      <c r="X592" s="5">
        <f t="shared" si="743"/>
        <v>2.2193999446886284E-2</v>
      </c>
      <c r="Y592" s="5">
        <f t="shared" si="744"/>
        <v>2.6965841999256725E-3</v>
      </c>
      <c r="Z592" s="5">
        <f t="shared" si="745"/>
        <v>4.4946346626115457E-4</v>
      </c>
      <c r="AA592" s="5">
        <f t="shared" si="746"/>
        <v>6.4211634997084351E-4</v>
      </c>
      <c r="AB592" s="5">
        <f t="shared" si="747"/>
        <v>4.5867288205834924E-4</v>
      </c>
      <c r="AC592" s="5">
        <f t="shared" si="748"/>
        <v>4.7392421608558505E-6</v>
      </c>
      <c r="AD592" s="5">
        <f t="shared" si="749"/>
        <v>3.2620191089703002E-2</v>
      </c>
      <c r="AE592" s="5">
        <f t="shared" si="750"/>
        <v>7.9267454341934874E-3</v>
      </c>
      <c r="AF592" s="5">
        <f t="shared" si="751"/>
        <v>9.6310430870439419E-4</v>
      </c>
      <c r="AG592" s="5">
        <f t="shared" si="752"/>
        <v>7.8011832821384984E-5</v>
      </c>
      <c r="AH592" s="5">
        <f t="shared" si="753"/>
        <v>2.7305039915500572E-5</v>
      </c>
      <c r="AI592" s="5">
        <f t="shared" si="754"/>
        <v>3.9008760182884587E-5</v>
      </c>
      <c r="AJ592" s="5">
        <f t="shared" si="755"/>
        <v>2.7864514677782438E-5</v>
      </c>
      <c r="AK592" s="5">
        <f t="shared" si="756"/>
        <v>1.3269347271197793E-5</v>
      </c>
      <c r="AL592" s="5">
        <f t="shared" si="757"/>
        <v>6.5810718700424636E-8</v>
      </c>
      <c r="AM592" s="5">
        <f t="shared" si="758"/>
        <v>9.3204274029698962E-3</v>
      </c>
      <c r="AN592" s="5">
        <f t="shared" si="759"/>
        <v>2.2648750020518699E-3</v>
      </c>
      <c r="AO592" s="5">
        <f t="shared" si="760"/>
        <v>2.751836666462809E-4</v>
      </c>
      <c r="AP592" s="5">
        <f t="shared" si="761"/>
        <v>2.2289986664543571E-5</v>
      </c>
      <c r="AQ592" s="5">
        <f t="shared" si="762"/>
        <v>1.3541233521251363E-6</v>
      </c>
      <c r="AR592" s="5">
        <f t="shared" si="763"/>
        <v>1.3270314688560331E-6</v>
      </c>
      <c r="AS592" s="5">
        <f t="shared" si="764"/>
        <v>1.895835072350857E-6</v>
      </c>
      <c r="AT592" s="5">
        <f t="shared" si="765"/>
        <v>1.3542220760800608E-6</v>
      </c>
      <c r="AU592" s="5">
        <f t="shared" si="766"/>
        <v>6.4489345024037781E-7</v>
      </c>
      <c r="AV592" s="5">
        <f t="shared" si="767"/>
        <v>2.3032830222726604E-7</v>
      </c>
      <c r="AW592" s="5">
        <f t="shared" si="768"/>
        <v>6.3463186565856547E-10</v>
      </c>
      <c r="AX592" s="5">
        <f t="shared" si="769"/>
        <v>2.2192381485224275E-3</v>
      </c>
      <c r="AY592" s="5">
        <f t="shared" si="770"/>
        <v>5.3927752332331058E-4</v>
      </c>
      <c r="AZ592" s="5">
        <f t="shared" si="771"/>
        <v>6.5522541453100116E-5</v>
      </c>
      <c r="BA592" s="5">
        <f t="shared" si="772"/>
        <v>5.3073519697443268E-6</v>
      </c>
      <c r="BB592" s="5">
        <f t="shared" si="773"/>
        <v>3.2242321847639809E-7</v>
      </c>
      <c r="BC592" s="5">
        <f t="shared" si="774"/>
        <v>1.5669845513213574E-8</v>
      </c>
      <c r="BD592" s="5">
        <f t="shared" si="775"/>
        <v>5.374503891295972E-8</v>
      </c>
      <c r="BE592" s="5">
        <f t="shared" si="776"/>
        <v>7.6781698194306084E-8</v>
      </c>
      <c r="BF592" s="5">
        <f t="shared" si="777"/>
        <v>5.4846263923533245E-8</v>
      </c>
      <c r="BG592" s="5">
        <f t="shared" si="778"/>
        <v>2.6118313236204147E-8</v>
      </c>
      <c r="BH592" s="5">
        <f t="shared" si="779"/>
        <v>9.3283421354217589E-9</v>
      </c>
      <c r="BI592" s="5">
        <f t="shared" si="780"/>
        <v>2.6653472208110011E-9</v>
      </c>
      <c r="BJ592" s="8">
        <f t="shared" si="781"/>
        <v>0.6794194380632107</v>
      </c>
      <c r="BK592" s="8">
        <f t="shared" si="782"/>
        <v>0.25961076243841147</v>
      </c>
      <c r="BL592" s="8">
        <f t="shared" si="783"/>
        <v>6.0359910629205267E-2</v>
      </c>
      <c r="BM592" s="8">
        <f t="shared" si="784"/>
        <v>0.23460739634456754</v>
      </c>
      <c r="BN592" s="8">
        <f t="shared" si="785"/>
        <v>0.7646929013638295</v>
      </c>
    </row>
    <row r="593" spans="1:66" x14ac:dyDescent="0.25">
      <c r="A593" t="s">
        <v>22</v>
      </c>
      <c r="B593" t="s">
        <v>252</v>
      </c>
      <c r="C593" t="s">
        <v>161</v>
      </c>
      <c r="D593" t="s">
        <v>516</v>
      </c>
      <c r="E593">
        <f>VLOOKUP(A593,home!$A$2:$E$405,3,FALSE)</f>
        <v>1.4</v>
      </c>
      <c r="F593">
        <f>VLOOKUP(B593,home!$B$2:$E$405,3,FALSE)</f>
        <v>1.6667000000000001</v>
      </c>
      <c r="G593">
        <f>VLOOKUP(C593,away!$B$2:$E$405,4,FALSE)</f>
        <v>1.4286000000000001</v>
      </c>
      <c r="H593">
        <f>VLOOKUP(A593,away!$A$2:$E$405,3,FALSE)</f>
        <v>1.0286</v>
      </c>
      <c r="I593">
        <f>VLOOKUP(C593,away!$B$2:$E$405,3,FALSE)</f>
        <v>0</v>
      </c>
      <c r="J593">
        <f>VLOOKUP(B593,home!$B$2:$E$405,4,FALSE)</f>
        <v>0.3241</v>
      </c>
      <c r="K593" s="3">
        <f t="shared" si="730"/>
        <v>3.3334666680000002</v>
      </c>
      <c r="L593" s="3">
        <f t="shared" si="731"/>
        <v>0</v>
      </c>
      <c r="M593" s="5">
        <f t="shared" si="732"/>
        <v>3.5669237084335177E-2</v>
      </c>
      <c r="N593" s="5">
        <f t="shared" si="733"/>
        <v>0.11890221289362082</v>
      </c>
      <c r="O593" s="5">
        <f t="shared" si="734"/>
        <v>0</v>
      </c>
      <c r="P593" s="5">
        <f t="shared" si="735"/>
        <v>0</v>
      </c>
      <c r="Q593" s="5">
        <f t="shared" si="736"/>
        <v>0.19817828171616245</v>
      </c>
      <c r="R593" s="5">
        <f t="shared" si="737"/>
        <v>0</v>
      </c>
      <c r="S593" s="5">
        <f t="shared" si="738"/>
        <v>0</v>
      </c>
      <c r="T593" s="5">
        <f t="shared" si="739"/>
        <v>0</v>
      </c>
      <c r="U593" s="5">
        <f t="shared" si="740"/>
        <v>0</v>
      </c>
      <c r="V593" s="5">
        <f t="shared" si="741"/>
        <v>0</v>
      </c>
      <c r="W593" s="5">
        <f t="shared" si="742"/>
        <v>0.22020689880744715</v>
      </c>
      <c r="X593" s="5">
        <f t="shared" si="743"/>
        <v>0</v>
      </c>
      <c r="Y593" s="5">
        <f t="shared" si="744"/>
        <v>0</v>
      </c>
      <c r="Z593" s="5">
        <f t="shared" si="745"/>
        <v>0</v>
      </c>
      <c r="AA593" s="5">
        <f t="shared" si="746"/>
        <v>0</v>
      </c>
      <c r="AB593" s="5">
        <f t="shared" si="747"/>
        <v>0</v>
      </c>
      <c r="AC593" s="5">
        <f t="shared" si="748"/>
        <v>0</v>
      </c>
      <c r="AD593" s="5">
        <f t="shared" si="749"/>
        <v>0.18351308930956853</v>
      </c>
      <c r="AE593" s="5">
        <f t="shared" si="750"/>
        <v>0</v>
      </c>
      <c r="AF593" s="5">
        <f t="shared" si="751"/>
        <v>0</v>
      </c>
      <c r="AG593" s="5">
        <f t="shared" si="752"/>
        <v>0</v>
      </c>
      <c r="AH593" s="5">
        <f t="shared" si="753"/>
        <v>0</v>
      </c>
      <c r="AI593" s="5">
        <f t="shared" si="754"/>
        <v>0</v>
      </c>
      <c r="AJ593" s="5">
        <f t="shared" si="755"/>
        <v>0</v>
      </c>
      <c r="AK593" s="5">
        <f t="shared" si="756"/>
        <v>0</v>
      </c>
      <c r="AL593" s="5">
        <f t="shared" si="757"/>
        <v>0</v>
      </c>
      <c r="AM593" s="5">
        <f t="shared" si="758"/>
        <v>0.12234695327103079</v>
      </c>
      <c r="AN593" s="5">
        <f t="shared" si="759"/>
        <v>0</v>
      </c>
      <c r="AO593" s="5">
        <f t="shared" si="760"/>
        <v>0</v>
      </c>
      <c r="AP593" s="5">
        <f t="shared" si="761"/>
        <v>0</v>
      </c>
      <c r="AQ593" s="5">
        <f t="shared" si="762"/>
        <v>0</v>
      </c>
      <c r="AR593" s="5">
        <f t="shared" si="763"/>
        <v>0</v>
      </c>
      <c r="AS593" s="5">
        <f t="shared" si="764"/>
        <v>0</v>
      </c>
      <c r="AT593" s="5">
        <f t="shared" si="765"/>
        <v>0</v>
      </c>
      <c r="AU593" s="5">
        <f t="shared" si="766"/>
        <v>0</v>
      </c>
      <c r="AV593" s="5">
        <f t="shared" si="767"/>
        <v>0</v>
      </c>
      <c r="AW593" s="5">
        <f t="shared" si="768"/>
        <v>0</v>
      </c>
      <c r="AX593" s="5">
        <f t="shared" si="769"/>
        <v>6.7973248443389089E-2</v>
      </c>
      <c r="AY593" s="5">
        <f t="shared" si="770"/>
        <v>0</v>
      </c>
      <c r="AZ593" s="5">
        <f t="shared" si="771"/>
        <v>0</v>
      </c>
      <c r="BA593" s="5">
        <f t="shared" si="772"/>
        <v>0</v>
      </c>
      <c r="BB593" s="5">
        <f t="shared" si="773"/>
        <v>0</v>
      </c>
      <c r="BC593" s="5">
        <f t="shared" si="774"/>
        <v>0</v>
      </c>
      <c r="BD593" s="5">
        <f t="shared" si="775"/>
        <v>0</v>
      </c>
      <c r="BE593" s="5">
        <f t="shared" si="776"/>
        <v>0</v>
      </c>
      <c r="BF593" s="5">
        <f t="shared" si="777"/>
        <v>0</v>
      </c>
      <c r="BG593" s="5">
        <f t="shared" si="778"/>
        <v>0</v>
      </c>
      <c r="BH593" s="5">
        <f t="shared" si="779"/>
        <v>0</v>
      </c>
      <c r="BI593" s="5">
        <f t="shared" si="780"/>
        <v>0</v>
      </c>
      <c r="BJ593" s="8">
        <f t="shared" si="781"/>
        <v>0.91112068444121874</v>
      </c>
      <c r="BK593" s="8">
        <f t="shared" si="782"/>
        <v>3.5669237084335177E-2</v>
      </c>
      <c r="BL593" s="8">
        <f t="shared" si="783"/>
        <v>0</v>
      </c>
      <c r="BM593" s="8">
        <f t="shared" si="784"/>
        <v>0.59404018983143558</v>
      </c>
      <c r="BN593" s="8">
        <f t="shared" si="785"/>
        <v>0.35274973169411844</v>
      </c>
    </row>
    <row r="594" spans="1:66" x14ac:dyDescent="0.25">
      <c r="A594" t="s">
        <v>22</v>
      </c>
      <c r="B594" t="s">
        <v>248</v>
      </c>
      <c r="C594" t="s">
        <v>172</v>
      </c>
      <c r="D594" t="s">
        <v>516</v>
      </c>
      <c r="E594">
        <f>VLOOKUP(A594,home!$A$2:$E$405,3,FALSE)</f>
        <v>1.4</v>
      </c>
      <c r="F594">
        <f>VLOOKUP(B594,home!$B$2:$E$405,3,FALSE)</f>
        <v>0.47620000000000001</v>
      </c>
      <c r="G594">
        <f>VLOOKUP(C594,away!$B$2:$E$405,4,FALSE)</f>
        <v>0.71430000000000005</v>
      </c>
      <c r="H594">
        <f>VLOOKUP(A594,away!$A$2:$E$405,3,FALSE)</f>
        <v>1.0286</v>
      </c>
      <c r="I594">
        <f>VLOOKUP(C594,away!$B$2:$E$405,3,FALSE)</f>
        <v>0.72909999999999997</v>
      </c>
      <c r="J594">
        <f>VLOOKUP(B594,home!$B$2:$E$405,4,FALSE)</f>
        <v>0.97219999999999995</v>
      </c>
      <c r="K594" s="3">
        <f t="shared" si="730"/>
        <v>0.476209524</v>
      </c>
      <c r="L594" s="3">
        <f t="shared" si="731"/>
        <v>0.72910358717199986</v>
      </c>
      <c r="M594" s="5">
        <f t="shared" si="732"/>
        <v>0.29959817728919957</v>
      </c>
      <c r="N594" s="5">
        <f t="shared" si="733"/>
        <v>0.14267150539815734</v>
      </c>
      <c r="O594" s="5">
        <f t="shared" si="734"/>
        <v>0.21843810577174821</v>
      </c>
      <c r="P594" s="5">
        <f t="shared" si="735"/>
        <v>0.10402230637302587</v>
      </c>
      <c r="Q594" s="5">
        <f t="shared" si="736"/>
        <v>3.3970764837009962E-2</v>
      </c>
      <c r="R594" s="5">
        <f t="shared" si="737"/>
        <v>7.9632003246619162E-2</v>
      </c>
      <c r="S594" s="5">
        <f t="shared" si="738"/>
        <v>9.0292941040814329E-3</v>
      </c>
      <c r="T594" s="5">
        <f t="shared" si="739"/>
        <v>2.4768206501640404E-2</v>
      </c>
      <c r="U594" s="5">
        <f t="shared" si="740"/>
        <v>3.7921518361238964E-2</v>
      </c>
      <c r="V594" s="5">
        <f t="shared" si="741"/>
        <v>3.483361933957098E-4</v>
      </c>
      <c r="W594" s="5">
        <f t="shared" si="742"/>
        <v>5.3924005843161513E-3</v>
      </c>
      <c r="X594" s="5">
        <f t="shared" si="743"/>
        <v>3.9316186094932939E-3</v>
      </c>
      <c r="Y594" s="5">
        <f t="shared" si="744"/>
        <v>1.4332786157868753E-3</v>
      </c>
      <c r="Z594" s="5">
        <f t="shared" si="745"/>
        <v>1.9353326406934126E-2</v>
      </c>
      <c r="AA594" s="5">
        <f t="shared" si="746"/>
        <v>9.2162383560627295E-3</v>
      </c>
      <c r="AB594" s="5">
        <f t="shared" si="747"/>
        <v>2.1944302403055873E-3</v>
      </c>
      <c r="AC594" s="5">
        <f t="shared" si="748"/>
        <v>7.5590275944930493E-6</v>
      </c>
      <c r="AD594" s="5">
        <f t="shared" si="749"/>
        <v>6.4197812886862896E-4</v>
      </c>
      <c r="AE594" s="5">
        <f t="shared" si="750"/>
        <v>4.6806855664408578E-4</v>
      </c>
      <c r="AF594" s="5">
        <f t="shared" si="751"/>
        <v>1.7063523184581165E-4</v>
      </c>
      <c r="AG594" s="5">
        <f t="shared" si="752"/>
        <v>4.1470253212235719E-5</v>
      </c>
      <c r="AH594" s="5">
        <f t="shared" si="753"/>
        <v>3.5276449267515639E-3</v>
      </c>
      <c r="AI594" s="5">
        <f t="shared" si="754"/>
        <v>1.6798981114093769E-3</v>
      </c>
      <c r="AJ594" s="5">
        <f t="shared" si="755"/>
        <v>3.9999174000137912E-4</v>
      </c>
      <c r="AK594" s="5">
        <f t="shared" si="756"/>
        <v>6.3493292036662848E-5</v>
      </c>
      <c r="AL594" s="5">
        <f t="shared" si="757"/>
        <v>1.049816112275606E-7</v>
      </c>
      <c r="AM594" s="5">
        <f t="shared" si="758"/>
        <v>6.11432198333881E-5</v>
      </c>
      <c r="AN594" s="5">
        <f t="shared" si="759"/>
        <v>4.4579740911769438E-5</v>
      </c>
      <c r="AO594" s="5">
        <f t="shared" si="760"/>
        <v>1.6251624506984728E-5</v>
      </c>
      <c r="AP594" s="5">
        <f t="shared" si="761"/>
        <v>3.9497059084716494E-6</v>
      </c>
      <c r="AQ594" s="5">
        <f t="shared" si="762"/>
        <v>7.199361865352802E-7</v>
      </c>
      <c r="AR594" s="5">
        <f t="shared" si="763"/>
        <v>5.1440371407273451E-4</v>
      </c>
      <c r="AS594" s="5">
        <f t="shared" si="764"/>
        <v>2.44963947822409E-4</v>
      </c>
      <c r="AT594" s="5">
        <f t="shared" si="765"/>
        <v>5.8327082494835099E-5</v>
      </c>
      <c r="AU594" s="5">
        <f t="shared" si="766"/>
        <v>9.2586373970580537E-6</v>
      </c>
      <c r="AV594" s="5">
        <f t="shared" si="767"/>
        <v>1.1022628269354035E-6</v>
      </c>
      <c r="AW594" s="5">
        <f t="shared" si="768"/>
        <v>1.0125070246362568E-9</v>
      </c>
      <c r="AX594" s="5">
        <f t="shared" si="769"/>
        <v>4.8528306021141836E-6</v>
      </c>
      <c r="AY594" s="5">
        <f t="shared" si="770"/>
        <v>3.5382161999395072E-6</v>
      </c>
      <c r="AZ594" s="5">
        <f t="shared" si="771"/>
        <v>1.2898630617829882E-6</v>
      </c>
      <c r="BA594" s="5">
        <f t="shared" si="772"/>
        <v>3.1348126176887853E-7</v>
      </c>
      <c r="BB594" s="5">
        <f t="shared" si="773"/>
        <v>5.7140078116723482E-8</v>
      </c>
      <c r="BC594" s="5">
        <f t="shared" si="774"/>
        <v>8.3322071852382784E-9</v>
      </c>
      <c r="BD594" s="5">
        <f t="shared" si="775"/>
        <v>6.2508932197505079E-5</v>
      </c>
      <c r="BE594" s="5">
        <f t="shared" si="776"/>
        <v>2.9767348847522166E-5</v>
      </c>
      <c r="BF594" s="5">
        <f t="shared" si="777"/>
        <v>7.0877475127102383E-6</v>
      </c>
      <c r="BG594" s="5">
        <f t="shared" si="778"/>
        <v>1.1250842897533091E-6</v>
      </c>
      <c r="BH594" s="5">
        <f t="shared" si="779"/>
        <v>1.3394396352082531E-7</v>
      </c>
      <c r="BI594" s="5">
        <f t="shared" si="780"/>
        <v>1.2757078222185121E-8</v>
      </c>
      <c r="BJ594" s="8">
        <f t="shared" si="781"/>
        <v>0.21362663080773286</v>
      </c>
      <c r="BK594" s="8">
        <f t="shared" si="782"/>
        <v>0.41300931618510822</v>
      </c>
      <c r="BL594" s="8">
        <f t="shared" si="783"/>
        <v>0.35400201550467686</v>
      </c>
      <c r="BM594" s="8">
        <f t="shared" si="784"/>
        <v>0.12165488878499899</v>
      </c>
      <c r="BN594" s="8">
        <f t="shared" si="785"/>
        <v>0.87833286291576007</v>
      </c>
    </row>
    <row r="595" spans="1:66" x14ac:dyDescent="0.25">
      <c r="A595" t="s">
        <v>25</v>
      </c>
      <c r="B595" t="s">
        <v>165</v>
      </c>
      <c r="C595" t="s">
        <v>277</v>
      </c>
      <c r="D595" t="s">
        <v>516</v>
      </c>
      <c r="E595">
        <f>VLOOKUP(A595,home!$A$2:$E$405,3,FALSE)</f>
        <v>1.35</v>
      </c>
      <c r="F595">
        <f>VLOOKUP(B595,home!$B$2:$E$405,3,FALSE)</f>
        <v>0.74070000000000003</v>
      </c>
      <c r="G595">
        <f>VLOOKUP(C595,away!$B$2:$E$405,4,FALSE)</f>
        <v>1.4815</v>
      </c>
      <c r="H595">
        <f>VLOOKUP(A595,away!$A$2:$E$405,3,FALSE)</f>
        <v>1.0667</v>
      </c>
      <c r="I595">
        <f>VLOOKUP(C595,away!$B$2:$E$405,3,FALSE)</f>
        <v>1.8749</v>
      </c>
      <c r="J595">
        <f>VLOOKUP(B595,home!$B$2:$E$405,4,FALSE)</f>
        <v>1.1718</v>
      </c>
      <c r="K595" s="3">
        <f t="shared" si="730"/>
        <v>1.4814185175000001</v>
      </c>
      <c r="L595" s="3">
        <f t="shared" si="731"/>
        <v>2.3435482415940001</v>
      </c>
      <c r="M595" s="5">
        <f t="shared" si="732"/>
        <v>2.1819160807661678E-2</v>
      </c>
      <c r="N595" s="5">
        <f t="shared" si="733"/>
        <v>3.232330885678026E-2</v>
      </c>
      <c r="O595" s="5">
        <f t="shared" si="734"/>
        <v>5.1134255943852236E-2</v>
      </c>
      <c r="P595" s="5">
        <f t="shared" si="735"/>
        <v>7.5751233633807147E-2</v>
      </c>
      <c r="Q595" s="5">
        <f t="shared" si="736"/>
        <v>2.3942174143653024E-2</v>
      </c>
      <c r="R595" s="5">
        <f t="shared" si="737"/>
        <v>5.9917797801216248E-2</v>
      </c>
      <c r="S595" s="5">
        <f t="shared" si="738"/>
        <v>6.5747824213164566E-2</v>
      </c>
      <c r="T595" s="5">
        <f t="shared" si="739"/>
        <v>5.6109640114295374E-2</v>
      </c>
      <c r="U595" s="5">
        <f t="shared" si="740"/>
        <v>8.8763335190542525E-2</v>
      </c>
      <c r="V595" s="5">
        <f t="shared" si="741"/>
        <v>2.5362411387910056E-2</v>
      </c>
      <c r="W595" s="5">
        <f t="shared" si="742"/>
        <v>1.1822793375205767E-2</v>
      </c>
      <c r="X595" s="5">
        <f t="shared" si="743"/>
        <v>2.7707286625192666E-2</v>
      </c>
      <c r="Y595" s="5">
        <f t="shared" si="744"/>
        <v>3.2466681424905629E-2</v>
      </c>
      <c r="Z595" s="5">
        <f t="shared" si="745"/>
        <v>4.6806749892408392E-2</v>
      </c>
      <c r="AA595" s="5">
        <f t="shared" si="746"/>
        <v>6.934038603460492E-2</v>
      </c>
      <c r="AB595" s="5">
        <f t="shared" si="747"/>
        <v>5.136106594113108E-2</v>
      </c>
      <c r="AC595" s="5">
        <f t="shared" si="748"/>
        <v>5.5032878197579342E-3</v>
      </c>
      <c r="AD595" s="5">
        <f t="shared" si="749"/>
        <v>4.3786262586515395E-3</v>
      </c>
      <c r="AE595" s="5">
        <f t="shared" si="750"/>
        <v>1.0261521869060129E-2</v>
      </c>
      <c r="AF595" s="5">
        <f t="shared" si="751"/>
        <v>1.2024185766157125E-2</v>
      </c>
      <c r="AG595" s="5">
        <f t="shared" si="752"/>
        <v>9.3930864696257117E-3</v>
      </c>
      <c r="AH595" s="5">
        <f t="shared" si="753"/>
        <v>2.742346910127097E-2</v>
      </c>
      <c r="AI595" s="5">
        <f t="shared" si="754"/>
        <v>4.0625634940711891E-2</v>
      </c>
      <c r="AJ595" s="5">
        <f t="shared" si="755"/>
        <v>3.0091783943182817E-2</v>
      </c>
      <c r="AK595" s="5">
        <f t="shared" si="756"/>
        <v>1.4859508652680067E-2</v>
      </c>
      <c r="AL595" s="5">
        <f t="shared" si="757"/>
        <v>7.6424725050320533E-4</v>
      </c>
      <c r="AM595" s="5">
        <f t="shared" si="758"/>
        <v>1.2973156041556266E-3</v>
      </c>
      <c r="AN595" s="5">
        <f t="shared" si="759"/>
        <v>3.0403217029113761E-3</v>
      </c>
      <c r="AO595" s="5">
        <f t="shared" si="760"/>
        <v>3.5625702903690172E-3</v>
      </c>
      <c r="AP595" s="5">
        <f t="shared" si="761"/>
        <v>2.7830184465164453E-3</v>
      </c>
      <c r="AQ595" s="5">
        <f t="shared" si="762"/>
        <v>1.6305344966643207E-3</v>
      </c>
      <c r="AR595" s="5">
        <f t="shared" si="763"/>
        <v>1.2853644558138193E-2</v>
      </c>
      <c r="AS595" s="5">
        <f t="shared" si="764"/>
        <v>1.9041627065789022E-2</v>
      </c>
      <c r="AT595" s="5">
        <f t="shared" si="765"/>
        <v>1.4104309469294529E-2</v>
      </c>
      <c r="AU595" s="5">
        <f t="shared" si="766"/>
        <v>6.9647950747878393E-3</v>
      </c>
      <c r="AV595" s="5">
        <f t="shared" si="767"/>
        <v>2.5794440985958769E-3</v>
      </c>
      <c r="AW595" s="5">
        <f t="shared" si="768"/>
        <v>7.370264111896035E-5</v>
      </c>
      <c r="AX595" s="5">
        <f t="shared" si="769"/>
        <v>3.2031122650630746E-4</v>
      </c>
      <c r="AY595" s="5">
        <f t="shared" si="770"/>
        <v>7.5066481164167418E-4</v>
      </c>
      <c r="AZ595" s="5">
        <f t="shared" si="771"/>
        <v>8.7960959967466859E-4</v>
      </c>
      <c r="BA595" s="5">
        <f t="shared" si="772"/>
        <v>6.8713584353559073E-4</v>
      </c>
      <c r="BB595" s="5">
        <f t="shared" si="773"/>
        <v>4.0258399946351101E-4</v>
      </c>
      <c r="BC595" s="5">
        <f t="shared" si="774"/>
        <v>1.8869500480731818E-4</v>
      </c>
      <c r="BD595" s="5">
        <f t="shared" si="775"/>
        <v>5.02052268371651E-3</v>
      </c>
      <c r="BE595" s="5">
        <f t="shared" si="776"/>
        <v>7.4374952711864332E-3</v>
      </c>
      <c r="BF595" s="5">
        <f t="shared" si="777"/>
        <v>5.5090216092771351E-3</v>
      </c>
      <c r="BG595" s="5">
        <f t="shared" si="778"/>
        <v>2.7203888750969331E-3</v>
      </c>
      <c r="BH595" s="5">
        <f t="shared" si="779"/>
        <v>1.0075086135923983E-3</v>
      </c>
      <c r="BI595" s="5">
        <f t="shared" si="780"/>
        <v>2.9850838334330611E-4</v>
      </c>
      <c r="BJ595" s="8">
        <f t="shared" si="781"/>
        <v>0.2359720659297731</v>
      </c>
      <c r="BK595" s="8">
        <f t="shared" si="782"/>
        <v>0.19569882992444626</v>
      </c>
      <c r="BL595" s="8">
        <f t="shared" si="783"/>
        <v>0.51105450325201107</v>
      </c>
      <c r="BM595" s="8">
        <f t="shared" si="784"/>
        <v>0.7239672556411455</v>
      </c>
      <c r="BN595" s="8">
        <f t="shared" si="785"/>
        <v>0.26488793118697057</v>
      </c>
    </row>
    <row r="596" spans="1:66" x14ac:dyDescent="0.25">
      <c r="A596" t="s">
        <v>25</v>
      </c>
      <c r="B596" t="s">
        <v>251</v>
      </c>
      <c r="C596" t="s">
        <v>247</v>
      </c>
      <c r="D596" t="s">
        <v>516</v>
      </c>
      <c r="E596">
        <f>VLOOKUP(A596,home!$A$2:$E$405,3,FALSE)</f>
        <v>1.35</v>
      </c>
      <c r="F596">
        <f>VLOOKUP(B596,home!$B$2:$E$405,3,FALSE)</f>
        <v>0.98770000000000002</v>
      </c>
      <c r="G596">
        <f>VLOOKUP(C596,away!$B$2:$E$405,4,FALSE)</f>
        <v>0.24690000000000001</v>
      </c>
      <c r="H596">
        <f>VLOOKUP(A596,away!$A$2:$E$405,3,FALSE)</f>
        <v>1.0667</v>
      </c>
      <c r="I596">
        <f>VLOOKUP(C596,away!$B$2:$E$405,3,FALSE)</f>
        <v>0.625</v>
      </c>
      <c r="J596">
        <f>VLOOKUP(B596,home!$B$2:$E$405,4,FALSE)</f>
        <v>0.9375</v>
      </c>
      <c r="K596" s="3">
        <f t="shared" si="730"/>
        <v>0.32921522550000004</v>
      </c>
      <c r="L596" s="3">
        <f t="shared" si="731"/>
        <v>0.62501953124999998</v>
      </c>
      <c r="M596" s="5">
        <f t="shared" si="732"/>
        <v>0.38510673215032515</v>
      </c>
      <c r="N596" s="5">
        <f t="shared" si="733"/>
        <v>0.12678299966643741</v>
      </c>
      <c r="O596" s="5">
        <f t="shared" si="734"/>
        <v>0.24069922920981549</v>
      </c>
      <c r="P596" s="5">
        <f t="shared" si="735"/>
        <v>7.924185102198561E-2</v>
      </c>
      <c r="Q596" s="5">
        <f t="shared" si="736"/>
        <v>2.0869446912376313E-2</v>
      </c>
      <c r="R596" s="5">
        <f t="shared" si="737"/>
        <v>7.5220859706477572E-2</v>
      </c>
      <c r="S596" s="5">
        <f t="shared" si="738"/>
        <v>4.0763186080446578E-3</v>
      </c>
      <c r="T596" s="5">
        <f t="shared" si="739"/>
        <v>1.3043811926620201E-2</v>
      </c>
      <c r="U596" s="5">
        <f t="shared" si="740"/>
        <v>2.4763852290571885E-2</v>
      </c>
      <c r="V596" s="5">
        <f t="shared" si="741"/>
        <v>9.3196394918364483E-5</v>
      </c>
      <c r="W596" s="5">
        <f t="shared" si="742"/>
        <v>2.290179890439416E-3</v>
      </c>
      <c r="X596" s="5">
        <f t="shared" si="743"/>
        <v>1.4314071616006198E-3</v>
      </c>
      <c r="Y596" s="5">
        <f t="shared" si="744"/>
        <v>4.4732871658575616E-4</v>
      </c>
      <c r="Z596" s="5">
        <f t="shared" si="745"/>
        <v>1.5671502157988213E-2</v>
      </c>
      <c r="AA596" s="5">
        <f t="shared" si="746"/>
        <v>5.1592971168658271E-3</v>
      </c>
      <c r="AB596" s="5">
        <f t="shared" si="747"/>
        <v>8.4925958187524167E-4</v>
      </c>
      <c r="AC596" s="5">
        <f t="shared" si="748"/>
        <v>1.198540272308269E-6</v>
      </c>
      <c r="AD596" s="5">
        <f t="shared" si="749"/>
        <v>1.8849052226664441E-4</v>
      </c>
      <c r="AE596" s="5">
        <f t="shared" si="750"/>
        <v>1.1781025787216576E-4</v>
      </c>
      <c r="AF596" s="5">
        <f t="shared" si="751"/>
        <v>3.6816856075851322E-5</v>
      </c>
      <c r="AG596" s="5">
        <f t="shared" si="752"/>
        <v>7.6704180422091048E-6</v>
      </c>
      <c r="AH596" s="5">
        <f t="shared" si="753"/>
        <v>2.4487487331922883E-3</v>
      </c>
      <c r="AI596" s="5">
        <f t="shared" si="754"/>
        <v>8.0616536639073868E-4</v>
      </c>
      <c r="AJ596" s="5">
        <f t="shared" si="755"/>
        <v>1.3270095644330859E-4</v>
      </c>
      <c r="AK596" s="5">
        <f t="shared" si="756"/>
        <v>1.4562391766516508E-5</v>
      </c>
      <c r="AL596" s="5">
        <f t="shared" si="757"/>
        <v>9.8647509143027892E-9</v>
      </c>
      <c r="AM596" s="5">
        <f t="shared" si="758"/>
        <v>1.2410789958525224E-5</v>
      </c>
      <c r="AN596" s="5">
        <f t="shared" si="759"/>
        <v>7.7569861223196404E-6</v>
      </c>
      <c r="AO596" s="5">
        <f t="shared" si="760"/>
        <v>2.4241339150424881E-6</v>
      </c>
      <c r="AP596" s="5">
        <f t="shared" si="761"/>
        <v>5.0504368108902781E-7</v>
      </c>
      <c r="AQ596" s="5">
        <f t="shared" si="762"/>
        <v>7.8915541203759644E-8</v>
      </c>
      <c r="AR596" s="5">
        <f t="shared" si="763"/>
        <v>3.0610315707377522E-4</v>
      </c>
      <c r="AS596" s="5">
        <f t="shared" si="764"/>
        <v>1.0077381988230486E-4</v>
      </c>
      <c r="AT596" s="5">
        <f t="shared" si="765"/>
        <v>1.6588137918524692E-5</v>
      </c>
      <c r="AU596" s="5">
        <f t="shared" si="766"/>
        <v>1.8203558551574027E-6</v>
      </c>
      <c r="AV596" s="5">
        <f t="shared" si="767"/>
        <v>1.4982221583647242E-7</v>
      </c>
      <c r="AW596" s="5">
        <f t="shared" si="768"/>
        <v>5.6384161199169628E-11</v>
      </c>
      <c r="AX596" s="5">
        <f t="shared" si="769"/>
        <v>6.8097016913816962E-7</v>
      </c>
      <c r="AY596" s="5">
        <f t="shared" si="770"/>
        <v>4.2561965590997193E-7</v>
      </c>
      <c r="AZ596" s="5">
        <f t="shared" si="771"/>
        <v>1.3301029891381844E-7</v>
      </c>
      <c r="BA596" s="5">
        <f t="shared" si="772"/>
        <v>2.7711344892845733E-8</v>
      </c>
      <c r="BB596" s="5">
        <f t="shared" si="773"/>
        <v>4.3300329488083788E-9</v>
      </c>
      <c r="BC596" s="5">
        <f t="shared" si="774"/>
        <v>5.4127103279225401E-10</v>
      </c>
      <c r="BD596" s="5">
        <f t="shared" si="775"/>
        <v>3.1886741958065997E-5</v>
      </c>
      <c r="BE596" s="5">
        <f t="shared" si="776"/>
        <v>1.0497600944185012E-5</v>
      </c>
      <c r="BF596" s="5">
        <f t="shared" si="777"/>
        <v>1.7279850310244412E-6</v>
      </c>
      <c r="BG596" s="5">
        <f t="shared" si="778"/>
        <v>1.8962632721644532E-7</v>
      </c>
      <c r="BH596" s="5">
        <f t="shared" si="779"/>
        <v>1.5606968518824709E-8</v>
      </c>
      <c r="BI596" s="5">
        <f t="shared" si="780"/>
        <v>1.0276103320592555E-9</v>
      </c>
      <c r="BJ596" s="8">
        <f t="shared" si="781"/>
        <v>0.1652404103803076</v>
      </c>
      <c r="BK596" s="8">
        <f t="shared" si="782"/>
        <v>0.46851973219995285</v>
      </c>
      <c r="BL596" s="8">
        <f t="shared" si="783"/>
        <v>0.35056442923518383</v>
      </c>
      <c r="BM596" s="8">
        <f t="shared" si="784"/>
        <v>7.2074529742743212E-2</v>
      </c>
      <c r="BN596" s="8">
        <f t="shared" si="785"/>
        <v>0.92792111866741744</v>
      </c>
    </row>
    <row r="597" spans="1:66" x14ac:dyDescent="0.25">
      <c r="A597" t="s">
        <v>25</v>
      </c>
      <c r="B597" t="s">
        <v>441</v>
      </c>
      <c r="C597" t="s">
        <v>249</v>
      </c>
      <c r="D597" t="s">
        <v>516</v>
      </c>
      <c r="E597">
        <f>VLOOKUP(A597,home!$A$2:$E$405,3,FALSE)</f>
        <v>1.35</v>
      </c>
      <c r="F597">
        <f>VLOOKUP(B597,home!$B$2:$E$405,3,FALSE)</f>
        <v>0.49380000000000002</v>
      </c>
      <c r="G597">
        <f>VLOOKUP(C597,away!$B$2:$E$405,4,FALSE)</f>
        <v>0.98770000000000002</v>
      </c>
      <c r="H597">
        <f>VLOOKUP(A597,away!$A$2:$E$405,3,FALSE)</f>
        <v>1.0667</v>
      </c>
      <c r="I597">
        <f>VLOOKUP(C597,away!$B$2:$E$405,3,FALSE)</f>
        <v>1.8749</v>
      </c>
      <c r="J597">
        <f>VLOOKUP(B597,home!$B$2:$E$405,4,FALSE)</f>
        <v>0.9375</v>
      </c>
      <c r="K597" s="3">
        <f t="shared" si="730"/>
        <v>0.65843045100000008</v>
      </c>
      <c r="L597" s="3">
        <f t="shared" si="731"/>
        <v>1.8749585906249999</v>
      </c>
      <c r="M597" s="5">
        <f t="shared" si="732"/>
        <v>7.9389509499936187E-2</v>
      </c>
      <c r="N597" s="5">
        <f t="shared" si="733"/>
        <v>5.2272470544711763E-2</v>
      </c>
      <c r="O597" s="5">
        <f t="shared" si="734"/>
        <v>0.14885204284241038</v>
      </c>
      <c r="P597" s="5">
        <f t="shared" si="735"/>
        <v>9.8008717700999601E-2</v>
      </c>
      <c r="Q597" s="5">
        <f t="shared" si="736"/>
        <v>1.7208893177819391E-2</v>
      </c>
      <c r="R597" s="5">
        <f t="shared" si="737"/>
        <v>0.13954570822972898</v>
      </c>
      <c r="S597" s="5">
        <f t="shared" si="738"/>
        <v>3.0248671411057006E-2</v>
      </c>
      <c r="T597" s="5">
        <f t="shared" si="739"/>
        <v>3.2265962098900425E-2</v>
      </c>
      <c r="U597" s="5">
        <f t="shared" si="740"/>
        <v>9.1881143604814849E-2</v>
      </c>
      <c r="V597" s="5">
        <f t="shared" si="741"/>
        <v>4.1492096875412991E-3</v>
      </c>
      <c r="W597" s="5">
        <f t="shared" si="742"/>
        <v>3.7769530987608164E-3</v>
      </c>
      <c r="X597" s="5">
        <f t="shared" si="743"/>
        <v>7.0816306589093067E-3</v>
      </c>
      <c r="Y597" s="5">
        <f t="shared" si="744"/>
        <v>6.6388821197776926E-3</v>
      </c>
      <c r="Z597" s="5">
        <f t="shared" si="745"/>
        <v>8.7214141476726709E-2</v>
      </c>
      <c r="AA597" s="5">
        <f t="shared" si="746"/>
        <v>5.7424446506098972E-2</v>
      </c>
      <c r="AB597" s="5">
        <f t="shared" si="747"/>
        <v>1.890500210571806E-2</v>
      </c>
      <c r="AC597" s="5">
        <f t="shared" si="748"/>
        <v>3.2014519574907979E-4</v>
      </c>
      <c r="AD597" s="5">
        <f t="shared" si="749"/>
        <v>6.2171523305573292E-4</v>
      </c>
      <c r="AE597" s="5">
        <f t="shared" si="750"/>
        <v>1.1656903171402705E-3</v>
      </c>
      <c r="AF597" s="5">
        <f t="shared" si="751"/>
        <v>1.0928105370652656E-3</v>
      </c>
      <c r="AG597" s="5">
        <f t="shared" si="752"/>
        <v>6.8299150146534655E-4</v>
      </c>
      <c r="AH597" s="5">
        <f t="shared" si="753"/>
        <v>4.0880725946443229E-2</v>
      </c>
      <c r="AI597" s="5">
        <f t="shared" si="754"/>
        <v>2.6917114822124014E-2</v>
      </c>
      <c r="AJ597" s="5">
        <f t="shared" si="755"/>
        <v>8.8615240259749505E-3</v>
      </c>
      <c r="AK597" s="5">
        <f t="shared" si="756"/>
        <v>1.9448990869900082E-3</v>
      </c>
      <c r="AL597" s="5">
        <f t="shared" si="757"/>
        <v>1.580915176886337E-5</v>
      </c>
      <c r="AM597" s="5">
        <f t="shared" si="758"/>
        <v>8.1871248258891298E-5</v>
      </c>
      <c r="AN597" s="5">
        <f t="shared" si="759"/>
        <v>1.5350520024820031E-4</v>
      </c>
      <c r="AO597" s="5">
        <f t="shared" si="760"/>
        <v>1.4390794695548704E-4</v>
      </c>
      <c r="AP597" s="5">
        <f t="shared" si="761"/>
        <v>8.9940480467799088E-5</v>
      </c>
      <c r="AQ597" s="5">
        <f t="shared" si="762"/>
        <v>4.215866912450999E-5</v>
      </c>
      <c r="AR597" s="5">
        <f t="shared" si="763"/>
        <v>1.5329933660853994E-2</v>
      </c>
      <c r="AS597" s="5">
        <f t="shared" si="764"/>
        <v>1.0093695134116176E-2</v>
      </c>
      <c r="AT597" s="5">
        <f t="shared" si="765"/>
        <v>3.3229981197063097E-3</v>
      </c>
      <c r="AU597" s="5">
        <f t="shared" si="766"/>
        <v>7.293210502101261E-4</v>
      </c>
      <c r="AV597" s="5">
        <f t="shared" si="767"/>
        <v>1.2005179700341173E-4</v>
      </c>
      <c r="AW597" s="5">
        <f t="shared" si="768"/>
        <v>5.4213526256892903E-7</v>
      </c>
      <c r="AX597" s="5">
        <f t="shared" si="769"/>
        <v>8.9844204858391263E-6</v>
      </c>
      <c r="AY597" s="5">
        <f t="shared" si="770"/>
        <v>1.6845416371711305E-5</v>
      </c>
      <c r="AZ597" s="5">
        <f t="shared" si="771"/>
        <v>1.5792229069397569E-5</v>
      </c>
      <c r="BA597" s="5">
        <f t="shared" si="772"/>
        <v>9.8699251862616085E-6</v>
      </c>
      <c r="BB597" s="5">
        <f t="shared" si="773"/>
        <v>4.6264252542018147E-6</v>
      </c>
      <c r="BC597" s="5">
        <f t="shared" si="774"/>
        <v>1.7348711548500262E-6</v>
      </c>
      <c r="BD597" s="5">
        <f t="shared" si="775"/>
        <v>4.7904984685215963E-3</v>
      </c>
      <c r="BE597" s="5">
        <f t="shared" si="776"/>
        <v>3.1542100671434837E-3</v>
      </c>
      <c r="BF597" s="5">
        <f t="shared" si="777"/>
        <v>1.0384139785290121E-3</v>
      </c>
      <c r="BG597" s="5">
        <f t="shared" si="778"/>
        <v>2.2790779473585402E-4</v>
      </c>
      <c r="BH597" s="5">
        <f t="shared" si="779"/>
        <v>3.7515358018585944E-5</v>
      </c>
      <c r="BI597" s="5">
        <f t="shared" si="780"/>
        <v>4.9402508199208031E-6</v>
      </c>
      <c r="BJ597" s="8">
        <f t="shared" si="781"/>
        <v>0.12337723612018317</v>
      </c>
      <c r="BK597" s="8">
        <f t="shared" si="782"/>
        <v>0.21214890806342371</v>
      </c>
      <c r="BL597" s="8">
        <f t="shared" si="783"/>
        <v>0.57406209284996179</v>
      </c>
      <c r="BM597" s="8">
        <f t="shared" si="784"/>
        <v>0.46150873323357999</v>
      </c>
      <c r="BN597" s="8">
        <f t="shared" si="785"/>
        <v>0.53527734199560628</v>
      </c>
    </row>
    <row r="598" spans="1:66" x14ac:dyDescent="0.25">
      <c r="A598" t="s">
        <v>173</v>
      </c>
      <c r="B598" t="s">
        <v>174</v>
      </c>
      <c r="C598" t="s">
        <v>260</v>
      </c>
      <c r="D598" t="s">
        <v>516</v>
      </c>
      <c r="E598">
        <f>VLOOKUP(A598,home!$A$2:$E$405,3,FALSE)</f>
        <v>1.8412999999999999</v>
      </c>
      <c r="F598">
        <f>VLOOKUP(B598,home!$B$2:$E$405,3,FALSE)</f>
        <v>0.67889999999999995</v>
      </c>
      <c r="G598">
        <f>VLOOKUP(C598,away!$B$2:$E$405,4,FALSE)</f>
        <v>0.9052</v>
      </c>
      <c r="H598">
        <f>VLOOKUP(A598,away!$A$2:$E$405,3,FALSE)</f>
        <v>1.4127000000000001</v>
      </c>
      <c r="I598">
        <f>VLOOKUP(C598,away!$B$2:$E$405,3,FALSE)</f>
        <v>0.94379999999999997</v>
      </c>
      <c r="J598">
        <f>VLOOKUP(B598,home!$B$2:$E$405,4,FALSE)</f>
        <v>2.1236000000000002</v>
      </c>
      <c r="K598" s="3">
        <f t="shared" si="730"/>
        <v>1.1315530175639998</v>
      </c>
      <c r="L598" s="3">
        <f t="shared" si="731"/>
        <v>2.8314091737360005</v>
      </c>
      <c r="M598" s="5">
        <f t="shared" si="732"/>
        <v>1.9006729253170835E-2</v>
      </c>
      <c r="N598" s="5">
        <f t="shared" si="733"/>
        <v>2.150712184044741E-2</v>
      </c>
      <c r="O598" s="5">
        <f t="shared" si="734"/>
        <v>5.381582757014431E-2</v>
      </c>
      <c r="P598" s="5">
        <f t="shared" si="735"/>
        <v>6.0895462079700702E-2</v>
      </c>
      <c r="Q598" s="5">
        <f t="shared" si="736"/>
        <v>1.2168224308837437E-2</v>
      </c>
      <c r="R598" s="5">
        <f t="shared" si="737"/>
        <v>7.6187313937150697E-2</v>
      </c>
      <c r="S598" s="5">
        <f t="shared" si="738"/>
        <v>4.8775584327345911E-2</v>
      </c>
      <c r="T598" s="5">
        <f t="shared" si="739"/>
        <v>3.4453221936119729E-2</v>
      </c>
      <c r="U598" s="5">
        <f t="shared" si="740"/>
        <v>8.6209984985678667E-2</v>
      </c>
      <c r="V598" s="5">
        <f t="shared" si="741"/>
        <v>1.7363509676889974E-2</v>
      </c>
      <c r="W598" s="5">
        <f t="shared" si="742"/>
        <v>4.5896636450202056E-3</v>
      </c>
      <c r="X598" s="5">
        <f t="shared" si="743"/>
        <v>1.2995215748872822E-2</v>
      </c>
      <c r="Y598" s="5">
        <f t="shared" si="744"/>
        <v>1.8397386543018535E-2</v>
      </c>
      <c r="Z598" s="5">
        <f t="shared" si="745"/>
        <v>7.1905819867984389E-2</v>
      </c>
      <c r="AA598" s="5">
        <f t="shared" si="746"/>
        <v>8.136524745203115E-2</v>
      </c>
      <c r="AB598" s="5">
        <f t="shared" si="747"/>
        <v>4.6034545639593701E-2</v>
      </c>
      <c r="AC598" s="5">
        <f t="shared" si="748"/>
        <v>3.4769229986110479E-3</v>
      </c>
      <c r="AD598" s="5">
        <f t="shared" si="749"/>
        <v>1.2983619367815998E-3</v>
      </c>
      <c r="AE598" s="5">
        <f t="shared" si="750"/>
        <v>3.6761938986330628E-3</v>
      </c>
      <c r="AF598" s="5">
        <f t="shared" si="751"/>
        <v>5.204404564510985E-3</v>
      </c>
      <c r="AG598" s="5">
        <f t="shared" si="752"/>
        <v>4.9119329425966387E-3</v>
      </c>
      <c r="AH598" s="5">
        <f t="shared" si="753"/>
        <v>5.0898699504804835E-2</v>
      </c>
      <c r="AI598" s="5">
        <f t="shared" si="754"/>
        <v>5.7594577014745185E-2</v>
      </c>
      <c r="AJ598" s="5">
        <f t="shared" si="755"/>
        <v>3.2585658708178554E-2</v>
      </c>
      <c r="AK598" s="5">
        <f t="shared" si="756"/>
        <v>1.2290800146850023E-2</v>
      </c>
      <c r="AL598" s="5">
        <f t="shared" si="757"/>
        <v>4.4558709664501849E-4</v>
      </c>
      <c r="AM598" s="5">
        <f t="shared" si="758"/>
        <v>2.9383307349109176E-4</v>
      </c>
      <c r="AN598" s="5">
        <f t="shared" si="759"/>
        <v>8.3196165982972166E-4</v>
      </c>
      <c r="AO598" s="5">
        <f t="shared" si="760"/>
        <v>1.177811937919252E-3</v>
      </c>
      <c r="AP598" s="5">
        <f t="shared" si="761"/>
        <v>1.111622508653449E-3</v>
      </c>
      <c r="AQ598" s="5">
        <f t="shared" si="762"/>
        <v>7.8686454218320054E-4</v>
      </c>
      <c r="AR598" s="5">
        <f t="shared" si="763"/>
        <v>2.8823008941827294E-2</v>
      </c>
      <c r="AS598" s="5">
        <f t="shared" si="764"/>
        <v>3.2614762743398827E-2</v>
      </c>
      <c r="AT598" s="5">
        <f t="shared" si="765"/>
        <v>1.8452666599713431E-2</v>
      </c>
      <c r="AU598" s="5">
        <f t="shared" si="766"/>
        <v>6.9600568576693878E-3</v>
      </c>
      <c r="AV598" s="5">
        <f t="shared" si="767"/>
        <v>1.9689183349282011E-3</v>
      </c>
      <c r="AW598" s="5">
        <f t="shared" si="768"/>
        <v>3.9655885066226565E-5</v>
      </c>
      <c r="AX598" s="5">
        <f t="shared" si="769"/>
        <v>5.5414616828158228E-5</v>
      </c>
      <c r="AY598" s="5">
        <f t="shared" si="770"/>
        <v>1.5690145444631257E-4</v>
      </c>
      <c r="AZ598" s="5">
        <f t="shared" si="771"/>
        <v>2.2212610874590533E-4</v>
      </c>
      <c r="BA598" s="5">
        <f t="shared" si="772"/>
        <v>2.0964330067647894E-4</v>
      </c>
      <c r="BB598" s="5">
        <f t="shared" si="773"/>
        <v>1.4839649118691928E-4</v>
      </c>
      <c r="BC598" s="5">
        <f t="shared" si="774"/>
        <v>8.4034237299375369E-5</v>
      </c>
      <c r="BD598" s="5">
        <f t="shared" si="775"/>
        <v>1.360162198876076E-2</v>
      </c>
      <c r="BE598" s="5">
        <f t="shared" si="776"/>
        <v>1.5390956405147094E-2</v>
      </c>
      <c r="BF598" s="5">
        <f t="shared" si="777"/>
        <v>8.7078415817200827E-3</v>
      </c>
      <c r="BG598" s="5">
        <f t="shared" si="778"/>
        <v>3.2844614727548776E-3</v>
      </c>
      <c r="BH598" s="5">
        <f t="shared" si="779"/>
        <v>9.2913557264211991E-4</v>
      </c>
      <c r="BI598" s="5">
        <f t="shared" si="780"/>
        <v>2.1027323218984919E-4</v>
      </c>
      <c r="BJ598" s="8">
        <f t="shared" si="781"/>
        <v>0.12428033729609829</v>
      </c>
      <c r="BK598" s="8">
        <f t="shared" si="782"/>
        <v>0.15012069688680979</v>
      </c>
      <c r="BL598" s="8">
        <f t="shared" si="783"/>
        <v>0.62792635868992897</v>
      </c>
      <c r="BM598" s="8">
        <f t="shared" si="784"/>
        <v>0.73053528818199009</v>
      </c>
      <c r="BN598" s="8">
        <f t="shared" si="785"/>
        <v>0.24358067898945138</v>
      </c>
    </row>
    <row r="599" spans="1:66" x14ac:dyDescent="0.25">
      <c r="A599" t="s">
        <v>173</v>
      </c>
      <c r="B599" t="s">
        <v>178</v>
      </c>
      <c r="C599" t="s">
        <v>437</v>
      </c>
      <c r="D599" t="s">
        <v>516</v>
      </c>
      <c r="E599">
        <f>VLOOKUP(A599,home!$A$2:$E$405,3,FALSE)</f>
        <v>1.8412999999999999</v>
      </c>
      <c r="F599">
        <f>VLOOKUP(B599,home!$B$2:$E$405,3,FALSE)</f>
        <v>0.95040000000000002</v>
      </c>
      <c r="G599">
        <f>VLOOKUP(C599,away!$B$2:$E$405,4,FALSE)</f>
        <v>1.3576999999999999</v>
      </c>
      <c r="H599">
        <f>VLOOKUP(A599,away!$A$2:$E$405,3,FALSE)</f>
        <v>1.4127000000000001</v>
      </c>
      <c r="I599">
        <f>VLOOKUP(C599,away!$B$2:$E$405,3,FALSE)</f>
        <v>0.88480000000000003</v>
      </c>
      <c r="J599">
        <f>VLOOKUP(B599,home!$B$2:$E$405,4,FALSE)</f>
        <v>1.9466000000000001</v>
      </c>
      <c r="K599" s="3">
        <f t="shared" si="730"/>
        <v>2.3759363327039997</v>
      </c>
      <c r="L599" s="3">
        <f t="shared" si="731"/>
        <v>2.4331662183360003</v>
      </c>
      <c r="M599" s="5">
        <f t="shared" si="732"/>
        <v>8.1551752680764106E-3</v>
      </c>
      <c r="N599" s="5">
        <f t="shared" si="733"/>
        <v>1.9376177218991826E-2</v>
      </c>
      <c r="O599" s="5">
        <f t="shared" si="734"/>
        <v>1.9842896966892756E-2</v>
      </c>
      <c r="P599" s="5">
        <f t="shared" si="735"/>
        <v>4.7145459849742492E-2</v>
      </c>
      <c r="Q599" s="5">
        <f t="shared" si="736"/>
        <v>2.3018281721757117E-2</v>
      </c>
      <c r="R599" s="5">
        <f t="shared" si="737"/>
        <v>2.4140533286882676E-2</v>
      </c>
      <c r="S599" s="5">
        <f t="shared" si="738"/>
        <v>6.8137541848562799E-2</v>
      </c>
      <c r="T599" s="5">
        <f t="shared" si="739"/>
        <v>5.6007305489520431E-2</v>
      </c>
      <c r="U599" s="5">
        <f t="shared" si="740"/>
        <v>5.7356370127154853E-2</v>
      </c>
      <c r="V599" s="5">
        <f t="shared" si="741"/>
        <v>4.3767377944877568E-2</v>
      </c>
      <c r="W599" s="5">
        <f t="shared" si="742"/>
        <v>1.8229990619713039E-2</v>
      </c>
      <c r="X599" s="5">
        <f t="shared" si="743"/>
        <v>4.4356597336467928E-2</v>
      </c>
      <c r="Y599" s="5">
        <f t="shared" si="744"/>
        <v>5.39634870997132E-2</v>
      </c>
      <c r="Z599" s="5">
        <f t="shared" si="745"/>
        <v>1.9579310028752885E-2</v>
      </c>
      <c r="AA599" s="5">
        <f t="shared" si="746"/>
        <v>4.6519194066589768E-2</v>
      </c>
      <c r="AB599" s="5">
        <f t="shared" si="747"/>
        <v>5.5263321675459491E-2</v>
      </c>
      <c r="AC599" s="5">
        <f t="shared" si="748"/>
        <v>1.5813832105071968E-2</v>
      </c>
      <c r="AD599" s="5">
        <f t="shared" si="749"/>
        <v>1.0828324264557323E-2</v>
      </c>
      <c r="AE599" s="5">
        <f t="shared" si="750"/>
        <v>2.6347112801708889E-2</v>
      </c>
      <c r="AF599" s="5">
        <f t="shared" si="751"/>
        <v>3.2053452409903031E-2</v>
      </c>
      <c r="AG599" s="5">
        <f t="shared" si="752"/>
        <v>2.5997125861605568E-2</v>
      </c>
      <c r="AH599" s="5">
        <f t="shared" si="753"/>
        <v>1.1909928935072197E-2</v>
      </c>
      <c r="AI599" s="5">
        <f t="shared" si="754"/>
        <v>2.8297232876760687E-2</v>
      </c>
      <c r="AJ599" s="5">
        <f t="shared" si="755"/>
        <v>3.3616211853440929E-2</v>
      </c>
      <c r="AK599" s="5">
        <f t="shared" si="756"/>
        <v>2.6623326370155059E-2</v>
      </c>
      <c r="AL599" s="5">
        <f t="shared" si="757"/>
        <v>3.6568209122308398E-3</v>
      </c>
      <c r="AM599" s="5">
        <f t="shared" si="758"/>
        <v>5.145481808492414E-3</v>
      </c>
      <c r="AN599" s="5">
        <f t="shared" si="759"/>
        <v>1.2519812513486168E-2</v>
      </c>
      <c r="AO599" s="5">
        <f t="shared" si="760"/>
        <v>1.5231392433857441E-2</v>
      </c>
      <c r="AP599" s="5">
        <f t="shared" si="761"/>
        <v>1.2353503176093492E-2</v>
      </c>
      <c r="AQ599" s="5">
        <f t="shared" si="762"/>
        <v>7.5145316515442939E-3</v>
      </c>
      <c r="AR599" s="5">
        <f t="shared" si="763"/>
        <v>5.7957673495200217E-3</v>
      </c>
      <c r="AS599" s="5">
        <f t="shared" si="764"/>
        <v>1.3770374221624181E-2</v>
      </c>
      <c r="AT599" s="5">
        <f t="shared" si="765"/>
        <v>1.6358766214043731E-2</v>
      </c>
      <c r="AU599" s="5">
        <f t="shared" si="766"/>
        <v>1.2955795668719051E-2</v>
      </c>
      <c r="AV599" s="5">
        <f t="shared" si="767"/>
        <v>7.6955364120996732E-3</v>
      </c>
      <c r="AW599" s="5">
        <f t="shared" si="768"/>
        <v>5.8722936944971018E-4</v>
      </c>
      <c r="AX599" s="5">
        <f t="shared" si="769"/>
        <v>2.0375561963441001E-3</v>
      </c>
      <c r="AY599" s="5">
        <f t="shared" si="770"/>
        <v>4.9577129049056586E-3</v>
      </c>
      <c r="AZ599" s="5">
        <f t="shared" si="771"/>
        <v>6.0314697802124461E-3</v>
      </c>
      <c r="BA599" s="5">
        <f t="shared" si="772"/>
        <v>4.891856172042461E-3</v>
      </c>
      <c r="BB599" s="5">
        <f t="shared" si="773"/>
        <v>2.9756747956930451E-3</v>
      </c>
      <c r="BC599" s="5">
        <f t="shared" si="774"/>
        <v>1.4480622779268384E-3</v>
      </c>
      <c r="BD599" s="5">
        <f t="shared" si="775"/>
        <v>2.3503442206978167E-3</v>
      </c>
      <c r="BE599" s="5">
        <f t="shared" si="776"/>
        <v>5.5842682283168098E-3</v>
      </c>
      <c r="BF599" s="5">
        <f t="shared" si="777"/>
        <v>6.633932887611254E-3</v>
      </c>
      <c r="BG599" s="5">
        <f t="shared" si="778"/>
        <v>5.253934058798513E-3</v>
      </c>
      <c r="BH599" s="5">
        <f t="shared" si="779"/>
        <v>3.1207532049825934E-3</v>
      </c>
      <c r="BI599" s="5">
        <f t="shared" si="780"/>
        <v>1.4829421850241196E-3</v>
      </c>
      <c r="BJ599" s="8">
        <f t="shared" si="781"/>
        <v>0.38528490853453673</v>
      </c>
      <c r="BK599" s="8">
        <f t="shared" si="782"/>
        <v>0.19163392083346775</v>
      </c>
      <c r="BL599" s="8">
        <f t="shared" si="783"/>
        <v>0.38457143080984635</v>
      </c>
      <c r="BM599" s="8">
        <f t="shared" si="784"/>
        <v>0.83502056235880395</v>
      </c>
      <c r="BN599" s="8">
        <f t="shared" si="785"/>
        <v>0.14167852431234329</v>
      </c>
    </row>
    <row r="600" spans="1:66" x14ac:dyDescent="0.25">
      <c r="A600" t="s">
        <v>173</v>
      </c>
      <c r="B600" t="s">
        <v>487</v>
      </c>
      <c r="C600" t="s">
        <v>177</v>
      </c>
      <c r="D600" t="s">
        <v>516</v>
      </c>
      <c r="E600">
        <f>VLOOKUP(A600,home!$A$2:$E$405,3,FALSE)</f>
        <v>1.8412999999999999</v>
      </c>
      <c r="F600">
        <f>VLOOKUP(B600,home!$B$2:$E$405,3,FALSE)</f>
        <v>0.72409999999999997</v>
      </c>
      <c r="G600">
        <f>VLOOKUP(C600,away!$B$2:$E$405,4,FALSE)</f>
        <v>1.4482999999999999</v>
      </c>
      <c r="H600">
        <f>VLOOKUP(A600,away!$A$2:$E$405,3,FALSE)</f>
        <v>1.4127000000000001</v>
      </c>
      <c r="I600">
        <f>VLOOKUP(C600,away!$B$2:$E$405,3,FALSE)</f>
        <v>1.8875999999999999</v>
      </c>
      <c r="J600">
        <f>VLOOKUP(B600,home!$B$2:$E$405,4,FALSE)</f>
        <v>1.4157</v>
      </c>
      <c r="K600" s="3">
        <f t="shared" si="730"/>
        <v>1.9309971434389996</v>
      </c>
      <c r="L600" s="3">
        <f t="shared" si="731"/>
        <v>3.7751233445640002</v>
      </c>
      <c r="M600" s="5">
        <f t="shared" si="732"/>
        <v>3.3255490589253365E-3</v>
      </c>
      <c r="N600" s="5">
        <f t="shared" si="733"/>
        <v>6.4216257331510783E-3</v>
      </c>
      <c r="O600" s="5">
        <f t="shared" si="734"/>
        <v>1.2554357885841883E-2</v>
      </c>
      <c r="P600" s="5">
        <f t="shared" si="735"/>
        <v>2.4242429215271553E-2</v>
      </c>
      <c r="Q600" s="5">
        <f t="shared" si="736"/>
        <v>6.2000704734745523E-3</v>
      </c>
      <c r="R600" s="5">
        <f t="shared" si="737"/>
        <v>2.3697124765426417E-2</v>
      </c>
      <c r="S600" s="5">
        <f t="shared" si="738"/>
        <v>4.4180326605027409E-2</v>
      </c>
      <c r="T600" s="5">
        <f t="shared" si="739"/>
        <v>2.3406030782355765E-2</v>
      </c>
      <c r="U600" s="5">
        <f t="shared" si="740"/>
        <v>4.5759080229755986E-2</v>
      </c>
      <c r="V600" s="5">
        <f t="shared" si="741"/>
        <v>3.5784849073115348E-2</v>
      </c>
      <c r="W600" s="5">
        <f t="shared" si="742"/>
        <v>3.9907727911332822E-3</v>
      </c>
      <c r="X600" s="5">
        <f t="shared" si="743"/>
        <v>1.5065659526658091E-2</v>
      </c>
      <c r="Y600" s="5">
        <f t="shared" si="744"/>
        <v>2.8437361490169989E-2</v>
      </c>
      <c r="Z600" s="5">
        <f t="shared" si="745"/>
        <v>2.9819856300335661E-2</v>
      </c>
      <c r="AA600" s="5">
        <f t="shared" si="746"/>
        <v>5.7582057333709614E-2</v>
      </c>
      <c r="AB600" s="5">
        <f t="shared" si="747"/>
        <v>5.559539411236699E-2</v>
      </c>
      <c r="AC600" s="5">
        <f t="shared" si="748"/>
        <v>1.6303918076059638E-2</v>
      </c>
      <c r="AD600" s="5">
        <f t="shared" si="749"/>
        <v>1.9265427149481129E-3</v>
      </c>
      <c r="AE600" s="5">
        <f t="shared" si="750"/>
        <v>7.2729363775003312E-3</v>
      </c>
      <c r="AF600" s="5">
        <f t="shared" si="751"/>
        <v>1.3728115951115116E-2</v>
      </c>
      <c r="AG600" s="5">
        <f t="shared" si="752"/>
        <v>1.7275110334645367E-2</v>
      </c>
      <c r="AH600" s="5">
        <f t="shared" si="753"/>
        <v>2.8143408912735261E-2</v>
      </c>
      <c r="AI600" s="5">
        <f t="shared" si="754"/>
        <v>5.4344842217127466E-2</v>
      </c>
      <c r="AJ600" s="5">
        <f t="shared" si="755"/>
        <v>5.2469867540958157E-2</v>
      </c>
      <c r="AK600" s="5">
        <f t="shared" si="756"/>
        <v>3.3773054779404295E-2</v>
      </c>
      <c r="AL600" s="5">
        <f t="shared" si="757"/>
        <v>4.7540610333763941E-3</v>
      </c>
      <c r="AM600" s="5">
        <f t="shared" si="758"/>
        <v>7.4402969585560415E-4</v>
      </c>
      <c r="AN600" s="5">
        <f t="shared" si="759"/>
        <v>2.8088038738733451E-3</v>
      </c>
      <c r="AO600" s="5">
        <f t="shared" si="760"/>
        <v>5.3017905372805306E-3</v>
      </c>
      <c r="AP600" s="5">
        <f t="shared" si="761"/>
        <v>6.6716377417587484E-3</v>
      </c>
      <c r="AQ600" s="5">
        <f t="shared" si="762"/>
        <v>6.2965638463469255E-3</v>
      </c>
      <c r="AR600" s="5">
        <f t="shared" si="763"/>
        <v>2.1248967996415482E-2</v>
      </c>
      <c r="AS600" s="5">
        <f t="shared" si="764"/>
        <v>4.1031696502105017E-2</v>
      </c>
      <c r="AT600" s="5">
        <f t="shared" si="765"/>
        <v>3.9616044368010396E-2</v>
      </c>
      <c r="AU600" s="5">
        <f t="shared" si="766"/>
        <v>2.5499489502993584E-2</v>
      </c>
      <c r="AV600" s="5">
        <f t="shared" si="767"/>
        <v>1.2309860347358342E-2</v>
      </c>
      <c r="AW600" s="5">
        <f t="shared" si="768"/>
        <v>9.6266466115482621E-4</v>
      </c>
      <c r="AX600" s="5">
        <f t="shared" si="769"/>
        <v>2.3945320288849326E-4</v>
      </c>
      <c r="AY600" s="5">
        <f t="shared" si="770"/>
        <v>9.0396537615497106E-4</v>
      </c>
      <c r="AZ600" s="5">
        <f t="shared" si="771"/>
        <v>1.7062903971001042E-3</v>
      </c>
      <c r="BA600" s="5">
        <f t="shared" si="772"/>
        <v>2.1471522368993272E-3</v>
      </c>
      <c r="BB600" s="5">
        <f t="shared" si="773"/>
        <v>2.0264411334628661E-3</v>
      </c>
      <c r="BC600" s="5">
        <f t="shared" si="774"/>
        <v>1.5300130458640795E-3</v>
      </c>
      <c r="BD600" s="5">
        <f t="shared" si="775"/>
        <v>1.3369579188526905E-2</v>
      </c>
      <c r="BE600" s="5">
        <f t="shared" si="776"/>
        <v>2.5816619222026951E-2</v>
      </c>
      <c r="BF600" s="5">
        <f t="shared" si="777"/>
        <v>2.4925908985493211E-2</v>
      </c>
      <c r="BG600" s="5">
        <f t="shared" si="778"/>
        <v>1.6043953016202629E-2</v>
      </c>
      <c r="BH600" s="5">
        <f t="shared" si="779"/>
        <v>7.7452068609391994E-3</v>
      </c>
      <c r="BI600" s="5">
        <f t="shared" si="780"/>
        <v>2.9911944647635471E-3</v>
      </c>
      <c r="BJ600" s="8">
        <f t="shared" si="781"/>
        <v>0.15410036726263665</v>
      </c>
      <c r="BK600" s="8">
        <f t="shared" si="782"/>
        <v>0.12949509843793064</v>
      </c>
      <c r="BL600" s="8">
        <f t="shared" si="783"/>
        <v>0.59451770823216132</v>
      </c>
      <c r="BM600" s="8">
        <f t="shared" si="784"/>
        <v>0.83155057238597341</v>
      </c>
      <c r="BN600" s="8">
        <f t="shared" si="785"/>
        <v>7.644115713209082E-2</v>
      </c>
    </row>
    <row r="601" spans="1:66" x14ac:dyDescent="0.25">
      <c r="A601" t="s">
        <v>27</v>
      </c>
      <c r="B601" t="s">
        <v>263</v>
      </c>
      <c r="C601" t="s">
        <v>432</v>
      </c>
      <c r="D601" t="s">
        <v>516</v>
      </c>
      <c r="E601">
        <f>VLOOKUP(A601,home!$A$2:$E$405,3,FALSE)</f>
        <v>1.381</v>
      </c>
      <c r="F601">
        <f>VLOOKUP(B601,home!$B$2:$E$405,3,FALSE)</f>
        <v>0.72409999999999997</v>
      </c>
      <c r="G601">
        <f>VLOOKUP(C601,away!$B$2:$E$405,4,FALSE)</f>
        <v>1.2069000000000001</v>
      </c>
      <c r="H601">
        <f>VLOOKUP(A601,away!$A$2:$E$405,3,FALSE)</f>
        <v>1.127</v>
      </c>
      <c r="I601">
        <f>VLOOKUP(C601,away!$B$2:$E$405,3,FALSE)</f>
        <v>0.59150000000000003</v>
      </c>
      <c r="J601">
        <f>VLOOKUP(B601,home!$B$2:$E$405,4,FALSE)</f>
        <v>0.88729999999999998</v>
      </c>
      <c r="K601" s="3">
        <f t="shared" si="730"/>
        <v>1.2068783964900001</v>
      </c>
      <c r="L601" s="3">
        <f t="shared" si="731"/>
        <v>0.59149236965000007</v>
      </c>
      <c r="M601" s="5">
        <f t="shared" si="732"/>
        <v>0.1655684182714191</v>
      </c>
      <c r="N601" s="5">
        <f t="shared" si="733"/>
        <v>0.19982094715279586</v>
      </c>
      <c r="O601" s="5">
        <f t="shared" si="734"/>
        <v>9.7932456062564066E-2</v>
      </c>
      <c r="P601" s="5">
        <f t="shared" si="735"/>
        <v>0.11819256553711469</v>
      </c>
      <c r="Q601" s="5">
        <f t="shared" si="736"/>
        <v>0.1205797921424397</v>
      </c>
      <c r="R601" s="5">
        <f t="shared" si="737"/>
        <v>2.8963150251045264E-2</v>
      </c>
      <c r="S601" s="5">
        <f t="shared" si="738"/>
        <v>2.1093217375165032E-2</v>
      </c>
      <c r="T601" s="5">
        <f t="shared" si="739"/>
        <v>7.1322026986236131E-2</v>
      </c>
      <c r="U601" s="5">
        <f t="shared" si="740"/>
        <v>3.4955000332280446E-2</v>
      </c>
      <c r="V601" s="5">
        <f t="shared" si="741"/>
        <v>1.6730656345583172E-3</v>
      </c>
      <c r="W601" s="5">
        <f t="shared" si="742"/>
        <v>4.8508382063321691E-2</v>
      </c>
      <c r="X601" s="5">
        <f t="shared" si="743"/>
        <v>2.8692337854521709E-2</v>
      </c>
      <c r="Y601" s="5">
        <f t="shared" si="744"/>
        <v>8.4856494541847224E-3</v>
      </c>
      <c r="Z601" s="5">
        <f t="shared" si="745"/>
        <v>5.7104941248399205E-3</v>
      </c>
      <c r="AA601" s="5">
        <f t="shared" si="746"/>
        <v>6.8918719925523684E-3</v>
      </c>
      <c r="AB601" s="5">
        <f t="shared" si="747"/>
        <v>4.1588257095929735E-3</v>
      </c>
      <c r="AC601" s="5">
        <f t="shared" si="748"/>
        <v>7.4645847969124525E-5</v>
      </c>
      <c r="AD601" s="5">
        <f t="shared" si="749"/>
        <v>1.4635929590226493E-2</v>
      </c>
      <c r="AE601" s="5">
        <f t="shared" si="750"/>
        <v>8.657040675353625E-3</v>
      </c>
      <c r="AF601" s="5">
        <f t="shared" si="751"/>
        <v>2.5602867516106762E-3</v>
      </c>
      <c r="AG601" s="5">
        <f t="shared" si="752"/>
        <v>5.0479669256456674E-4</v>
      </c>
      <c r="AH601" s="5">
        <f t="shared" si="753"/>
        <v>8.4442842544349178E-4</v>
      </c>
      <c r="AI601" s="5">
        <f t="shared" si="754"/>
        <v>1.0191224240498169E-3</v>
      </c>
      <c r="AJ601" s="5">
        <f t="shared" si="755"/>
        <v>6.1497841848212262E-4</v>
      </c>
      <c r="AK601" s="5">
        <f t="shared" si="756"/>
        <v>2.4740138919122001E-4</v>
      </c>
      <c r="AL601" s="5">
        <f t="shared" si="757"/>
        <v>2.1314654981365437E-6</v>
      </c>
      <c r="AM601" s="5">
        <f t="shared" si="758"/>
        <v>3.532757446998617E-3</v>
      </c>
      <c r="AN601" s="5">
        <f t="shared" si="759"/>
        <v>2.0895990737238969E-3</v>
      </c>
      <c r="AO601" s="5">
        <f t="shared" si="760"/>
        <v>6.1799095386769643E-4</v>
      </c>
      <c r="AP601" s="5">
        <f t="shared" si="761"/>
        <v>1.218456445751559E-4</v>
      </c>
      <c r="AQ601" s="5">
        <f t="shared" si="762"/>
        <v>1.8017692260322657E-5</v>
      </c>
      <c r="AR601" s="5">
        <f t="shared" si="763"/>
        <v>9.9894594073077897E-5</v>
      </c>
      <c r="AS601" s="5">
        <f t="shared" si="764"/>
        <v>1.2056062751293571E-4</v>
      </c>
      <c r="AT601" s="5">
        <f t="shared" si="765"/>
        <v>7.2751008406320042E-5</v>
      </c>
      <c r="AU601" s="5">
        <f t="shared" si="766"/>
        <v>2.9267206789483333E-5</v>
      </c>
      <c r="AV601" s="5">
        <f t="shared" si="767"/>
        <v>8.830489899958225E-6</v>
      </c>
      <c r="AW601" s="5">
        <f t="shared" si="768"/>
        <v>4.2265738942908413E-8</v>
      </c>
      <c r="AX601" s="5">
        <f t="shared" si="769"/>
        <v>7.1060144047030037E-4</v>
      </c>
      <c r="AY601" s="5">
        <f t="shared" si="770"/>
        <v>4.2031532990048143E-4</v>
      </c>
      <c r="AZ601" s="5">
        <f t="shared" si="771"/>
        <v>1.2430665524152865E-4</v>
      </c>
      <c r="BA601" s="5">
        <f t="shared" si="772"/>
        <v>2.4508812690692465E-5</v>
      </c>
      <c r="BB601" s="5">
        <f t="shared" si="773"/>
        <v>3.6241939239314195E-6</v>
      </c>
      <c r="BC601" s="5">
        <f t="shared" si="774"/>
        <v>4.287366104274656E-7</v>
      </c>
      <c r="BD601" s="5">
        <f t="shared" si="775"/>
        <v>9.8478150272516149E-6</v>
      </c>
      <c r="BE601" s="5">
        <f t="shared" si="776"/>
        <v>1.1885115209019552E-5</v>
      </c>
      <c r="BF601" s="5">
        <f t="shared" si="777"/>
        <v>7.1719443927802173E-6</v>
      </c>
      <c r="BG601" s="5">
        <f t="shared" si="778"/>
        <v>2.8852215828246769E-6</v>
      </c>
      <c r="BH601" s="5">
        <f t="shared" si="779"/>
        <v>8.7052789934944678E-7</v>
      </c>
      <c r="BI601" s="5">
        <f t="shared" si="780"/>
        <v>2.101242630533336E-7</v>
      </c>
      <c r="BJ601" s="8">
        <f t="shared" si="781"/>
        <v>0.51143118534351828</v>
      </c>
      <c r="BK601" s="8">
        <f t="shared" si="782"/>
        <v>0.30702435946162487</v>
      </c>
      <c r="BL601" s="8">
        <f t="shared" si="783"/>
        <v>0.17599140968025778</v>
      </c>
      <c r="BM601" s="8">
        <f t="shared" si="784"/>
        <v>0.26867984612870077</v>
      </c>
      <c r="BN601" s="8">
        <f t="shared" si="785"/>
        <v>0.73105732941737867</v>
      </c>
    </row>
    <row r="602" spans="1:66" x14ac:dyDescent="0.25">
      <c r="A602" t="s">
        <v>27</v>
      </c>
      <c r="B602" t="s">
        <v>491</v>
      </c>
      <c r="C602" t="s">
        <v>431</v>
      </c>
      <c r="D602" t="s">
        <v>516</v>
      </c>
      <c r="E602">
        <f>VLOOKUP(A602,home!$A$2:$E$405,3,FALSE)</f>
        <v>1.381</v>
      </c>
      <c r="F602">
        <f>VLOOKUP(B602,home!$B$2:$E$405,3,FALSE)</f>
        <v>0.48270000000000002</v>
      </c>
      <c r="G602">
        <f>VLOOKUP(C602,away!$B$2:$E$405,4,FALSE)</f>
        <v>0.90510000000000002</v>
      </c>
      <c r="H602">
        <f>VLOOKUP(A602,away!$A$2:$E$405,3,FALSE)</f>
        <v>1.127</v>
      </c>
      <c r="I602">
        <f>VLOOKUP(C602,away!$B$2:$E$405,3,FALSE)</f>
        <v>0.66549999999999998</v>
      </c>
      <c r="J602">
        <f>VLOOKUP(B602,home!$B$2:$E$405,4,FALSE)</f>
        <v>0.88729999999999998</v>
      </c>
      <c r="K602" s="3">
        <f t="shared" si="730"/>
        <v>0.6033475343700001</v>
      </c>
      <c r="L602" s="3">
        <f t="shared" si="731"/>
        <v>0.66549141504999998</v>
      </c>
      <c r="M602" s="5">
        <f t="shared" si="732"/>
        <v>0.28115787085491795</v>
      </c>
      <c r="N602" s="5">
        <f t="shared" si="733"/>
        <v>0.16963590814903368</v>
      </c>
      <c r="O602" s="5">
        <f t="shared" si="734"/>
        <v>0.18710814932768449</v>
      </c>
      <c r="P602" s="5">
        <f t="shared" si="735"/>
        <v>0.11289124055739225</v>
      </c>
      <c r="Q602" s="5">
        <f t="shared" si="736"/>
        <v>5.1174703461167634E-2</v>
      </c>
      <c r="R602" s="5">
        <f t="shared" si="737"/>
        <v>6.2259433531733716E-2</v>
      </c>
      <c r="S602" s="5">
        <f t="shared" si="738"/>
        <v>1.1332096231056014E-2</v>
      </c>
      <c r="T602" s="5">
        <f t="shared" si="739"/>
        <v>3.4056325821136581E-2</v>
      </c>
      <c r="U602" s="5">
        <f t="shared" si="740"/>
        <v>3.7564075712644446E-2</v>
      </c>
      <c r="V602" s="5">
        <f t="shared" si="741"/>
        <v>5.055658657969976E-4</v>
      </c>
      <c r="W602" s="5">
        <f t="shared" si="742"/>
        <v>1.029204371847047E-2</v>
      </c>
      <c r="X602" s="5">
        <f t="shared" si="743"/>
        <v>6.8492667379613766E-3</v>
      </c>
      <c r="Y602" s="5">
        <f t="shared" si="744"/>
        <v>2.2790641067504062E-3</v>
      </c>
      <c r="Z602" s="5">
        <f t="shared" si="745"/>
        <v>1.3811039507081634E-2</v>
      </c>
      <c r="AA602" s="5">
        <f t="shared" si="746"/>
        <v>8.3328566336843667E-3</v>
      </c>
      <c r="AB602" s="5">
        <f t="shared" si="747"/>
        <v>2.5138042520960807E-3</v>
      </c>
      <c r="AC602" s="5">
        <f t="shared" si="748"/>
        <v>1.2687257696127731E-5</v>
      </c>
      <c r="AD602" s="5">
        <f t="shared" si="749"/>
        <v>1.5524198002918512E-3</v>
      </c>
      <c r="AE602" s="5">
        <f t="shared" si="750"/>
        <v>1.0331220496478625E-3</v>
      </c>
      <c r="AF602" s="5">
        <f t="shared" si="751"/>
        <v>3.4376692736975609E-4</v>
      </c>
      <c r="AG602" s="5">
        <f t="shared" si="752"/>
        <v>7.625797964756321E-5</v>
      </c>
      <c r="AH602" s="5">
        <f t="shared" si="753"/>
        <v>2.2977820562198022E-3</v>
      </c>
      <c r="AI602" s="5">
        <f t="shared" si="754"/>
        <v>1.3863611381398468E-3</v>
      </c>
      <c r="AJ602" s="5">
        <f t="shared" si="755"/>
        <v>4.1822878722153176E-4</v>
      </c>
      <c r="AK602" s="5">
        <f t="shared" si="756"/>
        <v>8.4112435857555557E-5</v>
      </c>
      <c r="AL602" s="5">
        <f t="shared" si="757"/>
        <v>2.0376883012124712E-7</v>
      </c>
      <c r="AM602" s="5">
        <f t="shared" si="758"/>
        <v>1.8732973176265136E-4</v>
      </c>
      <c r="AN602" s="5">
        <f t="shared" si="759"/>
        <v>1.2466632827166379E-4</v>
      </c>
      <c r="AO602" s="5">
        <f t="shared" si="760"/>
        <v>4.1482185605298668E-5</v>
      </c>
      <c r="AP602" s="5">
        <f t="shared" si="761"/>
        <v>9.2020127992789869E-6</v>
      </c>
      <c r="AQ602" s="5">
        <f t="shared" si="762"/>
        <v>1.5309651297750956E-6</v>
      </c>
      <c r="AR602" s="5">
        <f t="shared" si="763"/>
        <v>3.0583084641404307E-4</v>
      </c>
      <c r="AS602" s="5">
        <f t="shared" si="764"/>
        <v>1.8452228711820308E-4</v>
      </c>
      <c r="AT602" s="5">
        <f t="shared" si="765"/>
        <v>5.5665533484540523E-5</v>
      </c>
      <c r="AU602" s="5">
        <f t="shared" si="766"/>
        <v>1.1195220792429404E-5</v>
      </c>
      <c r="AV602" s="5">
        <f t="shared" si="767"/>
        <v>1.6886522154600098E-6</v>
      </c>
      <c r="AW602" s="5">
        <f t="shared" si="768"/>
        <v>2.2727164269123354E-9</v>
      </c>
      <c r="AX602" s="5">
        <f t="shared" si="769"/>
        <v>1.8837488628864854E-5</v>
      </c>
      <c r="AY602" s="5">
        <f t="shared" si="770"/>
        <v>1.2536186963611556E-5</v>
      </c>
      <c r="AZ602" s="5">
        <f t="shared" si="771"/>
        <v>4.1713624008726078E-6</v>
      </c>
      <c r="BA602" s="5">
        <f t="shared" si="772"/>
        <v>9.253352889476926E-7</v>
      </c>
      <c r="BB602" s="5">
        <f t="shared" si="773"/>
        <v>1.5395067270937511E-7</v>
      </c>
      <c r="BC602" s="5">
        <f t="shared" si="774"/>
        <v>2.0490570205852296E-8</v>
      </c>
      <c r="BD602" s="5">
        <f t="shared" si="775"/>
        <v>3.3921300457670113E-5</v>
      </c>
      <c r="BE602" s="5">
        <f t="shared" si="776"/>
        <v>2.0466332993759222E-5</v>
      </c>
      <c r="BF602" s="5">
        <f t="shared" si="777"/>
        <v>6.1741557746900032E-6</v>
      </c>
      <c r="BG602" s="5">
        <f t="shared" si="778"/>
        <v>1.2417205544918374E-6</v>
      </c>
      <c r="BH602" s="5">
        <f t="shared" si="779"/>
        <v>1.8729725873229984E-7</v>
      </c>
      <c r="BI602" s="5">
        <f t="shared" si="780"/>
        <v>2.2601067850078629E-8</v>
      </c>
      <c r="BJ602" s="8">
        <f t="shared" si="781"/>
        <v>0.2776937347895711</v>
      </c>
      <c r="BK602" s="8">
        <f t="shared" si="782"/>
        <v>0.4059122007226531</v>
      </c>
      <c r="BL602" s="8">
        <f t="shared" si="783"/>
        <v>0.30258571982341359</v>
      </c>
      <c r="BM602" s="8">
        <f t="shared" si="784"/>
        <v>0.13576285504654259</v>
      </c>
      <c r="BN602" s="8">
        <f t="shared" si="785"/>
        <v>0.86422730588192964</v>
      </c>
    </row>
    <row r="603" spans="1:66" x14ac:dyDescent="0.25">
      <c r="A603" t="s">
        <v>27</v>
      </c>
      <c r="B603" t="s">
        <v>29</v>
      </c>
      <c r="C603" t="s">
        <v>28</v>
      </c>
      <c r="D603" t="s">
        <v>516</v>
      </c>
      <c r="E603">
        <f>VLOOKUP(A603,home!$A$2:$E$405,3,FALSE)</f>
        <v>1.381</v>
      </c>
      <c r="F603">
        <f>VLOOKUP(B603,home!$B$2:$E$405,3,FALSE)</f>
        <v>2.6551</v>
      </c>
      <c r="G603">
        <f>VLOOKUP(C603,away!$B$2:$E$405,4,FALSE)</f>
        <v>1.4481999999999999</v>
      </c>
      <c r="H603">
        <f>VLOOKUP(A603,away!$A$2:$E$405,3,FALSE)</f>
        <v>1.127</v>
      </c>
      <c r="I603">
        <f>VLOOKUP(C603,away!$B$2:$E$405,3,FALSE)</f>
        <v>1.331</v>
      </c>
      <c r="J603">
        <f>VLOOKUP(B603,home!$B$2:$E$405,4,FALSE)</f>
        <v>0.29580000000000001</v>
      </c>
      <c r="K603" s="3">
        <f t="shared" si="730"/>
        <v>5.3101049474199993</v>
      </c>
      <c r="L603" s="3">
        <f t="shared" si="731"/>
        <v>0.44371094460000005</v>
      </c>
      <c r="M603" s="5">
        <f t="shared" si="732"/>
        <v>3.1706587915070082E-3</v>
      </c>
      <c r="N603" s="5">
        <f t="shared" si="733"/>
        <v>1.6836530935362082E-2</v>
      </c>
      <c r="O603" s="5">
        <f t="shared" si="734"/>
        <v>1.4068560073838691E-3</v>
      </c>
      <c r="P603" s="5">
        <f t="shared" si="735"/>
        <v>7.4705530451166305E-3</v>
      </c>
      <c r="Q603" s="5">
        <f t="shared" si="736"/>
        <v>4.470187310862804E-2</v>
      </c>
      <c r="R603" s="5">
        <f t="shared" si="737"/>
        <v>3.1211870397624059E-4</v>
      </c>
      <c r="S603" s="5">
        <f t="shared" si="738"/>
        <v>4.4004390309509925E-3</v>
      </c>
      <c r="T603" s="5">
        <f t="shared" si="739"/>
        <v>1.9834710342418686E-2</v>
      </c>
      <c r="U603" s="5">
        <f t="shared" si="740"/>
        <v>1.6573830741665534E-3</v>
      </c>
      <c r="V603" s="5">
        <f t="shared" si="741"/>
        <v>1.1520113138834538E-3</v>
      </c>
      <c r="W603" s="5">
        <f t="shared" si="742"/>
        <v>7.9123879184355567E-2</v>
      </c>
      <c r="X603" s="5">
        <f t="shared" si="743"/>
        <v>3.5108131173306689E-2</v>
      </c>
      <c r="Y603" s="5">
        <f t="shared" si="744"/>
        <v>7.7889310230243097E-3</v>
      </c>
      <c r="Z603" s="5">
        <f t="shared" si="745"/>
        <v>4.6163494989541839E-5</v>
      </c>
      <c r="AA603" s="5">
        <f t="shared" si="746"/>
        <v>2.451330031341645E-4</v>
      </c>
      <c r="AB603" s="5">
        <f t="shared" si="747"/>
        <v>6.508409863593247E-4</v>
      </c>
      <c r="AC603" s="5">
        <f t="shared" si="748"/>
        <v>1.6964458719102569E-4</v>
      </c>
      <c r="AD603" s="5">
        <f t="shared" si="749"/>
        <v>0.10503902557897721</v>
      </c>
      <c r="AE603" s="5">
        <f t="shared" si="750"/>
        <v>4.6606965259511544E-2</v>
      </c>
      <c r="AF603" s="5">
        <f t="shared" si="751"/>
        <v>1.0340010290118625E-2</v>
      </c>
      <c r="AG603" s="5">
        <f t="shared" si="752"/>
        <v>1.5293252443340855E-3</v>
      </c>
      <c r="AH603" s="5">
        <f t="shared" si="753"/>
        <v>5.1208119919617434E-6</v>
      </c>
      <c r="AI603" s="5">
        <f t="shared" si="754"/>
        <v>2.7192049093323719E-5</v>
      </c>
      <c r="AJ603" s="5">
        <f t="shared" si="755"/>
        <v>7.2196317210472907E-5</v>
      </c>
      <c r="AK603" s="5">
        <f t="shared" si="756"/>
        <v>1.2779000706827857E-4</v>
      </c>
      <c r="AL603" s="5">
        <f t="shared" si="757"/>
        <v>1.5988335179076236E-5</v>
      </c>
      <c r="AM603" s="5">
        <f t="shared" si="758"/>
        <v>0.11155364987982054</v>
      </c>
      <c r="AN603" s="5">
        <f t="shared" si="759"/>
        <v>4.9497575361752852E-2</v>
      </c>
      <c r="AO603" s="5">
        <f t="shared" si="760"/>
        <v>1.0981307959586524E-2</v>
      </c>
      <c r="AP603" s="5">
        <f t="shared" si="761"/>
        <v>1.6241755092305454E-3</v>
      </c>
      <c r="AQ603" s="5">
        <f t="shared" si="762"/>
        <v>1.8016611234921779E-4</v>
      </c>
      <c r="AR603" s="5">
        <f t="shared" si="763"/>
        <v>4.5443206521447075E-7</v>
      </c>
      <c r="AS603" s="5">
        <f t="shared" si="764"/>
        <v>2.413081957761649E-6</v>
      </c>
      <c r="AT603" s="5">
        <f t="shared" si="765"/>
        <v>6.4068592212200369E-6</v>
      </c>
      <c r="AU603" s="5">
        <f t="shared" si="766"/>
        <v>1.1340364949341318E-5</v>
      </c>
      <c r="AV603" s="5">
        <f t="shared" si="767"/>
        <v>1.5054632005761422E-5</v>
      </c>
      <c r="AW603" s="5">
        <f t="shared" si="768"/>
        <v>1.0464150785243423E-6</v>
      </c>
      <c r="AX603" s="5">
        <f t="shared" si="769"/>
        <v>9.8726931354932226E-2</v>
      </c>
      <c r="AY603" s="5">
        <f t="shared" si="770"/>
        <v>4.3806219968956339E-2</v>
      </c>
      <c r="AZ603" s="5">
        <f t="shared" si="771"/>
        <v>9.7186496208904998E-3</v>
      </c>
      <c r="BA603" s="5">
        <f t="shared" si="772"/>
        <v>1.4374237345072523E-3</v>
      </c>
      <c r="BB603" s="5">
        <f t="shared" si="773"/>
        <v>1.594501607571681E-4</v>
      </c>
      <c r="BC603" s="5">
        <f t="shared" si="774"/>
        <v>1.4149956289236989E-5</v>
      </c>
      <c r="BD603" s="5">
        <f t="shared" si="775"/>
        <v>3.3606080152140268E-8</v>
      </c>
      <c r="BE603" s="5">
        <f t="shared" si="776"/>
        <v>1.7845181247927307E-7</v>
      </c>
      <c r="BF603" s="5">
        <f t="shared" si="777"/>
        <v>4.7379892616112715E-7</v>
      </c>
      <c r="BG603" s="5">
        <f t="shared" si="778"/>
        <v>8.3864067396349442E-7</v>
      </c>
      <c r="BH603" s="5">
        <f t="shared" si="779"/>
        <v>1.1133174979802988E-6</v>
      </c>
      <c r="BI603" s="5">
        <f t="shared" si="780"/>
        <v>1.1823665508148877E-6</v>
      </c>
      <c r="BJ603" s="8">
        <f t="shared" si="781"/>
        <v>0.69460908175910907</v>
      </c>
      <c r="BK603" s="8">
        <f t="shared" si="782"/>
        <v>6.0185515072784523E-2</v>
      </c>
      <c r="BL603" s="8">
        <f t="shared" si="783"/>
        <v>4.5441205121250381E-3</v>
      </c>
      <c r="BM603" s="8">
        <f t="shared" si="784"/>
        <v>0.64168111669315642</v>
      </c>
      <c r="BN603" s="8">
        <f t="shared" si="785"/>
        <v>7.3898590591973873E-2</v>
      </c>
    </row>
    <row r="604" spans="1:66" x14ac:dyDescent="0.25">
      <c r="A604" t="s">
        <v>184</v>
      </c>
      <c r="B604" t="s">
        <v>189</v>
      </c>
      <c r="C604" t="s">
        <v>268</v>
      </c>
      <c r="D604" t="s">
        <v>516</v>
      </c>
      <c r="E604">
        <f>VLOOKUP(A604,home!$A$2:$E$405,3,FALSE)</f>
        <v>1.5952</v>
      </c>
      <c r="F604">
        <f>VLOOKUP(B604,home!$B$2:$E$405,3,FALSE)</f>
        <v>1.097</v>
      </c>
      <c r="G604">
        <f>VLOOKUP(C604,away!$B$2:$E$405,4,FALSE)</f>
        <v>1.4626999999999999</v>
      </c>
      <c r="H604">
        <f>VLOOKUP(A604,away!$A$2:$E$405,3,FALSE)</f>
        <v>1.1429</v>
      </c>
      <c r="I604">
        <f>VLOOKUP(C604,away!$B$2:$E$405,3,FALSE)</f>
        <v>1.1666000000000001</v>
      </c>
      <c r="J604">
        <f>VLOOKUP(B604,home!$B$2:$E$405,4,FALSE)</f>
        <v>0.875</v>
      </c>
      <c r="K604" s="3">
        <f t="shared" si="730"/>
        <v>2.5596290468799996</v>
      </c>
      <c r="L604" s="3">
        <f t="shared" si="731"/>
        <v>1.1666437475</v>
      </c>
      <c r="M604" s="5">
        <f t="shared" si="732"/>
        <v>2.4082428931503343E-2</v>
      </c>
      <c r="N604" s="5">
        <f t="shared" si="733"/>
        <v>6.1642084612499225E-2</v>
      </c>
      <c r="O604" s="5">
        <f t="shared" si="734"/>
        <v>2.8095615137551481E-2</v>
      </c>
      <c r="P604" s="5">
        <f t="shared" si="735"/>
        <v>7.1914352596038192E-2</v>
      </c>
      <c r="Q604" s="5">
        <f t="shared" si="736"/>
        <v>7.8890435142193863E-2</v>
      </c>
      <c r="R604" s="5">
        <f t="shared" si="737"/>
        <v>1.6388786866195399E-2</v>
      </c>
      <c r="S604" s="5">
        <f t="shared" si="738"/>
        <v>5.3687214483398721E-2</v>
      </c>
      <c r="T604" s="5">
        <f t="shared" si="739"/>
        <v>9.2037032896194748E-2</v>
      </c>
      <c r="U604" s="5">
        <f t="shared" si="740"/>
        <v>4.194921490583918E-2</v>
      </c>
      <c r="V604" s="5">
        <f t="shared" si="741"/>
        <v>1.7813269967445779E-2</v>
      </c>
      <c r="W604" s="5">
        <f t="shared" si="742"/>
        <v>6.7310083103654036E-2</v>
      </c>
      <c r="X604" s="5">
        <f t="shared" si="743"/>
        <v>7.852688759658337E-2</v>
      </c>
      <c r="Y604" s="5">
        <f t="shared" si="744"/>
        <v>4.5806451212594655E-2</v>
      </c>
      <c r="Z604" s="5">
        <f t="shared" si="745"/>
        <v>6.3732919088523255E-3</v>
      </c>
      <c r="AA604" s="5">
        <f t="shared" si="746"/>
        <v>1.6313263094143691E-2</v>
      </c>
      <c r="AB604" s="5">
        <f t="shared" si="747"/>
        <v>2.0877951032582848E-2</v>
      </c>
      <c r="AC604" s="5">
        <f t="shared" si="748"/>
        <v>3.3245965891015765E-3</v>
      </c>
      <c r="AD604" s="5">
        <f t="shared" si="749"/>
        <v>4.3072210965004895E-2</v>
      </c>
      <c r="AE604" s="5">
        <f t="shared" si="750"/>
        <v>5.0249925613323906E-2</v>
      </c>
      <c r="AF604" s="5">
        <f t="shared" si="751"/>
        <v>2.9311880764562225E-2</v>
      </c>
      <c r="AG604" s="5">
        <f t="shared" si="752"/>
        <v>1.1398840807147344E-2</v>
      </c>
      <c r="AH604" s="5">
        <f t="shared" si="753"/>
        <v>1.8588402891137269E-3</v>
      </c>
      <c r="AI604" s="5">
        <f t="shared" si="754"/>
        <v>4.7579415975263113E-3</v>
      </c>
      <c r="AJ604" s="5">
        <f t="shared" si="755"/>
        <v>6.0892827581934894E-3</v>
      </c>
      <c r="AK604" s="5">
        <f t="shared" si="756"/>
        <v>5.1954350075125383E-3</v>
      </c>
      <c r="AL604" s="5">
        <f t="shared" si="757"/>
        <v>3.9711311849524692E-4</v>
      </c>
      <c r="AM604" s="5">
        <f t="shared" si="758"/>
        <v>2.2049776459873948E-2</v>
      </c>
      <c r="AN604" s="5">
        <f t="shared" si="759"/>
        <v>2.5724233840684625E-2</v>
      </c>
      <c r="AO604" s="5">
        <f t="shared" si="760"/>
        <v>1.5005508284731319E-2</v>
      </c>
      <c r="AP604" s="5">
        <f t="shared" si="761"/>
        <v>5.83536080614708E-3</v>
      </c>
      <c r="AQ604" s="5">
        <f t="shared" si="762"/>
        <v>1.7019467997245131E-3</v>
      </c>
      <c r="AR604" s="5">
        <f t="shared" si="763"/>
        <v>4.3372088017912367E-4</v>
      </c>
      <c r="AS604" s="5">
        <f t="shared" si="764"/>
        <v>1.1101645631448448E-3</v>
      </c>
      <c r="AT604" s="5">
        <f t="shared" si="765"/>
        <v>1.4208047313211953E-3</v>
      </c>
      <c r="AU604" s="5">
        <f t="shared" si="766"/>
        <v>1.2122443534114218E-3</v>
      </c>
      <c r="AV604" s="5">
        <f t="shared" si="767"/>
        <v>7.7572396472703488E-4</v>
      </c>
      <c r="AW604" s="5">
        <f t="shared" si="768"/>
        <v>3.2940259871172554E-5</v>
      </c>
      <c r="AX604" s="5">
        <f t="shared" si="769"/>
        <v>9.4065413839840382E-3</v>
      </c>
      <c r="AY604" s="5">
        <f t="shared" si="770"/>
        <v>1.0974082691224976E-2</v>
      </c>
      <c r="AZ604" s="5">
        <f t="shared" si="771"/>
        <v>6.4014224781327976E-3</v>
      </c>
      <c r="BA604" s="5">
        <f t="shared" si="772"/>
        <v>2.4893931697398605E-3</v>
      </c>
      <c r="BB604" s="5">
        <f t="shared" si="773"/>
        <v>7.2605874413655383E-4</v>
      </c>
      <c r="BC604" s="5">
        <f t="shared" si="774"/>
        <v>1.694103788329223E-4</v>
      </c>
      <c r="BD604" s="5">
        <f t="shared" si="775"/>
        <v>8.4332958836861978E-5</v>
      </c>
      <c r="BE604" s="5">
        <f t="shared" si="776"/>
        <v>2.1586109104816724E-4</v>
      </c>
      <c r="BF604" s="5">
        <f t="shared" si="777"/>
        <v>2.762621593690486E-4</v>
      </c>
      <c r="BG604" s="5">
        <f t="shared" si="778"/>
        <v>2.3570954922493614E-4</v>
      </c>
      <c r="BH604" s="5">
        <f t="shared" si="779"/>
        <v>1.5083225220578446E-4</v>
      </c>
      <c r="BI604" s="5">
        <f t="shared" si="780"/>
        <v>7.7214922790451158E-5</v>
      </c>
      <c r="BJ604" s="8">
        <f t="shared" si="781"/>
        <v>0.65872956775097091</v>
      </c>
      <c r="BK604" s="8">
        <f t="shared" si="782"/>
        <v>0.18219305837720784</v>
      </c>
      <c r="BL604" s="8">
        <f t="shared" si="783"/>
        <v>0.14751920211491751</v>
      </c>
      <c r="BM604" s="8">
        <f t="shared" si="784"/>
        <v>0.7028602744346133</v>
      </c>
      <c r="BN604" s="8">
        <f t="shared" si="785"/>
        <v>0.28101370328598146</v>
      </c>
    </row>
    <row r="605" spans="1:66" x14ac:dyDescent="0.25">
      <c r="A605" t="s">
        <v>184</v>
      </c>
      <c r="B605" t="s">
        <v>188</v>
      </c>
      <c r="C605" t="s">
        <v>194</v>
      </c>
      <c r="D605" t="s">
        <v>516</v>
      </c>
      <c r="E605">
        <f>VLOOKUP(A605,home!$A$2:$E$405,3,FALSE)</f>
        <v>1.5952</v>
      </c>
      <c r="F605">
        <f>VLOOKUP(B605,home!$B$2:$E$405,3,FALSE)</f>
        <v>0</v>
      </c>
      <c r="G605">
        <f>VLOOKUP(C605,away!$B$2:$E$405,4,FALSE)</f>
        <v>1.4626999999999999</v>
      </c>
      <c r="H605">
        <f>VLOOKUP(A605,away!$A$2:$E$405,3,FALSE)</f>
        <v>1.1429</v>
      </c>
      <c r="I605">
        <f>VLOOKUP(C605,away!$B$2:$E$405,3,FALSE)</f>
        <v>1.1666000000000001</v>
      </c>
      <c r="J605">
        <f>VLOOKUP(B605,home!$B$2:$E$405,4,FALSE)</f>
        <v>3.7915000000000001</v>
      </c>
      <c r="K605" s="3">
        <f t="shared" si="730"/>
        <v>0</v>
      </c>
      <c r="L605" s="3">
        <f t="shared" si="731"/>
        <v>5.0552340213100004</v>
      </c>
      <c r="M605" s="5">
        <f t="shared" si="732"/>
        <v>6.3758744972257945E-3</v>
      </c>
      <c r="N605" s="5">
        <f t="shared" si="733"/>
        <v>0</v>
      </c>
      <c r="O605" s="5">
        <f t="shared" si="734"/>
        <v>3.2231537673978634E-2</v>
      </c>
      <c r="P605" s="5">
        <f t="shared" si="735"/>
        <v>0</v>
      </c>
      <c r="Q605" s="5">
        <f t="shared" si="736"/>
        <v>0</v>
      </c>
      <c r="R605" s="5">
        <f t="shared" si="737"/>
        <v>8.1468982904315895E-2</v>
      </c>
      <c r="S605" s="5">
        <f t="shared" si="738"/>
        <v>0</v>
      </c>
      <c r="T605" s="5">
        <f t="shared" si="739"/>
        <v>0</v>
      </c>
      <c r="U605" s="5">
        <f t="shared" si="740"/>
        <v>0</v>
      </c>
      <c r="V605" s="5">
        <f t="shared" si="741"/>
        <v>0</v>
      </c>
      <c r="W605" s="5">
        <f t="shared" si="742"/>
        <v>0</v>
      </c>
      <c r="X605" s="5">
        <f t="shared" si="743"/>
        <v>0</v>
      </c>
      <c r="Y605" s="5">
        <f t="shared" si="744"/>
        <v>0</v>
      </c>
      <c r="Z605" s="5">
        <f t="shared" si="745"/>
        <v>0.13728159135314016</v>
      </c>
      <c r="AA605" s="5">
        <f t="shared" si="746"/>
        <v>0</v>
      </c>
      <c r="AB605" s="5">
        <f t="shared" si="747"/>
        <v>0</v>
      </c>
      <c r="AC605" s="5">
        <f t="shared" si="748"/>
        <v>0</v>
      </c>
      <c r="AD605" s="5">
        <f t="shared" si="749"/>
        <v>0</v>
      </c>
      <c r="AE605" s="5">
        <f t="shared" si="750"/>
        <v>0</v>
      </c>
      <c r="AF605" s="5">
        <f t="shared" si="751"/>
        <v>0</v>
      </c>
      <c r="AG605" s="5">
        <f t="shared" si="752"/>
        <v>0</v>
      </c>
      <c r="AH605" s="5">
        <f t="shared" si="753"/>
        <v>0.17349764277699276</v>
      </c>
      <c r="AI605" s="5">
        <f t="shared" si="754"/>
        <v>0</v>
      </c>
      <c r="AJ605" s="5">
        <f t="shared" si="755"/>
        <v>0</v>
      </c>
      <c r="AK605" s="5">
        <f t="shared" si="756"/>
        <v>0</v>
      </c>
      <c r="AL605" s="5">
        <f t="shared" si="757"/>
        <v>0</v>
      </c>
      <c r="AM605" s="5">
        <f t="shared" si="758"/>
        <v>0</v>
      </c>
      <c r="AN605" s="5">
        <f t="shared" si="759"/>
        <v>0</v>
      </c>
      <c r="AO605" s="5">
        <f t="shared" si="760"/>
        <v>0</v>
      </c>
      <c r="AP605" s="5">
        <f t="shared" si="761"/>
        <v>0</v>
      </c>
      <c r="AQ605" s="5">
        <f t="shared" si="762"/>
        <v>0</v>
      </c>
      <c r="AR605" s="5">
        <f t="shared" si="763"/>
        <v>0.17541423727666858</v>
      </c>
      <c r="AS605" s="5">
        <f t="shared" si="764"/>
        <v>0</v>
      </c>
      <c r="AT605" s="5">
        <f t="shared" si="765"/>
        <v>0</v>
      </c>
      <c r="AU605" s="5">
        <f t="shared" si="766"/>
        <v>0</v>
      </c>
      <c r="AV605" s="5">
        <f t="shared" si="767"/>
        <v>0</v>
      </c>
      <c r="AW605" s="5">
        <f t="shared" si="768"/>
        <v>0</v>
      </c>
      <c r="AX605" s="5">
        <f t="shared" si="769"/>
        <v>0</v>
      </c>
      <c r="AY605" s="5">
        <f t="shared" si="770"/>
        <v>0</v>
      </c>
      <c r="AZ605" s="5">
        <f t="shared" si="771"/>
        <v>0</v>
      </c>
      <c r="BA605" s="5">
        <f t="shared" si="772"/>
        <v>0</v>
      </c>
      <c r="BB605" s="5">
        <f t="shared" si="773"/>
        <v>0</v>
      </c>
      <c r="BC605" s="5">
        <f t="shared" si="774"/>
        <v>0</v>
      </c>
      <c r="BD605" s="5">
        <f t="shared" si="775"/>
        <v>0.14779333668385999</v>
      </c>
      <c r="BE605" s="5">
        <f t="shared" si="776"/>
        <v>0</v>
      </c>
      <c r="BF605" s="5">
        <f t="shared" si="777"/>
        <v>0</v>
      </c>
      <c r="BG605" s="5">
        <f t="shared" si="778"/>
        <v>0</v>
      </c>
      <c r="BH605" s="5">
        <f t="shared" si="779"/>
        <v>0</v>
      </c>
      <c r="BI605" s="5">
        <f t="shared" si="780"/>
        <v>0</v>
      </c>
      <c r="BJ605" s="8">
        <f t="shared" si="781"/>
        <v>0</v>
      </c>
      <c r="BK605" s="8">
        <f t="shared" si="782"/>
        <v>6.3758744972257945E-3</v>
      </c>
      <c r="BL605" s="8">
        <f t="shared" si="783"/>
        <v>0.61040573731581582</v>
      </c>
      <c r="BM605" s="8">
        <f t="shared" si="784"/>
        <v>0.63398680809066144</v>
      </c>
      <c r="BN605" s="8">
        <f t="shared" si="785"/>
        <v>0.12007639507552031</v>
      </c>
    </row>
    <row r="606" spans="1:66" x14ac:dyDescent="0.25">
      <c r="A606" t="s">
        <v>184</v>
      </c>
      <c r="B606" t="s">
        <v>267</v>
      </c>
      <c r="C606" t="s">
        <v>186</v>
      </c>
      <c r="D606" t="s">
        <v>516</v>
      </c>
      <c r="E606">
        <f>VLOOKUP(A606,home!$A$2:$E$405,3,FALSE)</f>
        <v>1.5952</v>
      </c>
      <c r="F606">
        <f>VLOOKUP(B606,home!$B$2:$E$405,3,FALSE)</f>
        <v>0.31340000000000001</v>
      </c>
      <c r="G606">
        <f>VLOOKUP(C606,away!$B$2:$E$405,4,FALSE)</f>
        <v>1.2538</v>
      </c>
      <c r="H606">
        <f>VLOOKUP(A606,away!$A$2:$E$405,3,FALSE)</f>
        <v>1.1429</v>
      </c>
      <c r="I606">
        <f>VLOOKUP(C606,away!$B$2:$E$405,3,FALSE)</f>
        <v>0.29170000000000001</v>
      </c>
      <c r="J606">
        <f>VLOOKUP(B606,home!$B$2:$E$405,4,FALSE)</f>
        <v>1.0936999999999999</v>
      </c>
      <c r="K606" s="3">
        <f t="shared" si="730"/>
        <v>0.62681935558400004</v>
      </c>
      <c r="L606" s="3">
        <f t="shared" si="731"/>
        <v>0.364622004241</v>
      </c>
      <c r="M606" s="5">
        <f t="shared" si="732"/>
        <v>0.37104150110098111</v>
      </c>
      <c r="N606" s="5">
        <f t="shared" si="733"/>
        <v>0.23257599461503703</v>
      </c>
      <c r="O606" s="5">
        <f t="shared" si="734"/>
        <v>0.13528989578802894</v>
      </c>
      <c r="P606" s="5">
        <f t="shared" si="735"/>
        <v>8.4802325294878814E-2</v>
      </c>
      <c r="Q606" s="5">
        <f t="shared" si="736"/>
        <v>7.2891567534452681E-2</v>
      </c>
      <c r="R606" s="5">
        <f t="shared" si="737"/>
        <v>2.4664836477893567E-2</v>
      </c>
      <c r="S606" s="5">
        <f t="shared" si="738"/>
        <v>4.845438013052112E-3</v>
      </c>
      <c r="T606" s="5">
        <f t="shared" si="739"/>
        <v>2.6577869446680339E-2</v>
      </c>
      <c r="U606" s="5">
        <f t="shared" si="740"/>
        <v>1.5460396906657983E-2</v>
      </c>
      <c r="V606" s="5">
        <f t="shared" si="741"/>
        <v>1.2304835303979966E-4</v>
      </c>
      <c r="W606" s="5">
        <f t="shared" si="742"/>
        <v>1.5229948463151085E-2</v>
      </c>
      <c r="X606" s="5">
        <f t="shared" si="743"/>
        <v>5.5531743331212859E-3</v>
      </c>
      <c r="Y606" s="5">
        <f t="shared" si="744"/>
        <v>1.0124047776211809E-3</v>
      </c>
      <c r="Z606" s="5">
        <f t="shared" si="745"/>
        <v>2.9977807036153607E-3</v>
      </c>
      <c r="AA606" s="5">
        <f t="shared" si="746"/>
        <v>1.8790669688223305E-3</v>
      </c>
      <c r="AB606" s="5">
        <f t="shared" si="747"/>
        <v>5.889177732481967E-4</v>
      </c>
      <c r="AC606" s="5">
        <f t="shared" si="748"/>
        <v>1.7576851966891382E-6</v>
      </c>
      <c r="AD606" s="5">
        <f t="shared" si="749"/>
        <v>2.3866066203124736E-3</v>
      </c>
      <c r="AE606" s="5">
        <f t="shared" si="750"/>
        <v>8.7020928923317337E-4</v>
      </c>
      <c r="AF606" s="5">
        <f t="shared" si="751"/>
        <v>1.5864872757466786E-4</v>
      </c>
      <c r="AG606" s="5">
        <f t="shared" si="752"/>
        <v>1.9282272339519937E-5</v>
      </c>
      <c r="AH606" s="5">
        <f t="shared" si="753"/>
        <v>2.7326420210680688E-4</v>
      </c>
      <c r="AI606" s="5">
        <f t="shared" si="754"/>
        <v>1.7128729106876463E-4</v>
      </c>
      <c r="AJ606" s="5">
        <f t="shared" si="755"/>
        <v>5.3683094703726043E-5</v>
      </c>
      <c r="AK606" s="5">
        <f t="shared" si="756"/>
        <v>1.1216534275981469E-5</v>
      </c>
      <c r="AL606" s="5">
        <f t="shared" si="757"/>
        <v>1.6068907803934204E-8</v>
      </c>
      <c r="AM606" s="5">
        <f t="shared" si="758"/>
        <v>2.9919424475535468E-4</v>
      </c>
      <c r="AN606" s="5">
        <f t="shared" si="759"/>
        <v>1.0909280518006972E-4</v>
      </c>
      <c r="AO606" s="5">
        <f t="shared" si="760"/>
        <v>1.9888818636514984E-5</v>
      </c>
      <c r="AP606" s="5">
        <f t="shared" si="761"/>
        <v>2.4173003044106161E-6</v>
      </c>
      <c r="AQ606" s="5">
        <f t="shared" si="762"/>
        <v>2.2035022046164446E-7</v>
      </c>
      <c r="AR606" s="5">
        <f t="shared" si="763"/>
        <v>1.9927628211900324E-5</v>
      </c>
      <c r="AS606" s="5">
        <f t="shared" si="764"/>
        <v>1.2491023074100901E-5</v>
      </c>
      <c r="AT606" s="5">
        <f t="shared" si="765"/>
        <v>3.9148075169464009E-6</v>
      </c>
      <c r="AU606" s="5">
        <f t="shared" si="766"/>
        <v>8.1795904166924752E-7</v>
      </c>
      <c r="AV606" s="5">
        <f t="shared" si="767"/>
        <v>1.2817813984830598E-7</v>
      </c>
      <c r="AW606" s="5">
        <f t="shared" si="768"/>
        <v>1.0201619725071187E-10</v>
      </c>
      <c r="AX606" s="5">
        <f t="shared" si="769"/>
        <v>3.1256790615332154E-5</v>
      </c>
      <c r="AY606" s="5">
        <f t="shared" si="770"/>
        <v>1.1396913640303689E-5</v>
      </c>
      <c r="AZ606" s="5">
        <f t="shared" si="771"/>
        <v>2.077782746844561E-6</v>
      </c>
      <c r="BA606" s="5">
        <f t="shared" si="772"/>
        <v>2.5253510317727815E-7</v>
      </c>
      <c r="BB606" s="5">
        <f t="shared" si="773"/>
        <v>2.3019963865426713E-8</v>
      </c>
      <c r="BC606" s="5">
        <f t="shared" si="774"/>
        <v>1.6787170724334572E-9</v>
      </c>
      <c r="BD606" s="5">
        <f t="shared" si="775"/>
        <v>1.2110086230654322E-6</v>
      </c>
      <c r="BE606" s="5">
        <f t="shared" si="776"/>
        <v>7.5908364471654141E-7</v>
      </c>
      <c r="BF606" s="5">
        <f t="shared" si="777"/>
        <v>2.3790416050778824E-7</v>
      </c>
      <c r="BG606" s="5">
        <f t="shared" si="778"/>
        <v>4.9707644193414782E-8</v>
      </c>
      <c r="BH606" s="5">
        <f t="shared" si="779"/>
        <v>7.7894283752287534E-9</v>
      </c>
      <c r="BI606" s="5">
        <f t="shared" si="780"/>
        <v>9.7651289490572265E-10</v>
      </c>
      <c r="BJ606" s="8">
        <f t="shared" si="781"/>
        <v>0.35775152831940676</v>
      </c>
      <c r="BK606" s="8">
        <f t="shared" si="782"/>
        <v>0.46082548342969659</v>
      </c>
      <c r="BL606" s="8">
        <f t="shared" si="783"/>
        <v>0.17843211110280455</v>
      </c>
      <c r="BM606" s="8">
        <f t="shared" si="784"/>
        <v>7.8729385932627113E-2</v>
      </c>
      <c r="BN606" s="8">
        <f t="shared" si="785"/>
        <v>0.92126612081127213</v>
      </c>
    </row>
    <row r="607" spans="1:66" x14ac:dyDescent="0.25">
      <c r="A607" t="s">
        <v>184</v>
      </c>
      <c r="B607" t="s">
        <v>191</v>
      </c>
      <c r="C607" t="s">
        <v>190</v>
      </c>
      <c r="D607" t="s">
        <v>516</v>
      </c>
      <c r="E607">
        <f>VLOOKUP(A607,home!$A$2:$E$405,3,FALSE)</f>
        <v>1.5952</v>
      </c>
      <c r="F607">
        <f>VLOOKUP(B607,home!$B$2:$E$405,3,FALSE)</f>
        <v>0.62690000000000001</v>
      </c>
      <c r="G607">
        <f>VLOOKUP(C607,away!$B$2:$E$405,4,FALSE)</f>
        <v>0.78359999999999996</v>
      </c>
      <c r="H607">
        <f>VLOOKUP(A607,away!$A$2:$E$405,3,FALSE)</f>
        <v>1.1429</v>
      </c>
      <c r="I607">
        <f>VLOOKUP(C607,away!$B$2:$E$405,3,FALSE)</f>
        <v>0</v>
      </c>
      <c r="J607">
        <f>VLOOKUP(B607,home!$B$2:$E$405,4,FALSE)</f>
        <v>1.1666000000000001</v>
      </c>
      <c r="K607" s="3">
        <f t="shared" si="730"/>
        <v>0.78362419756799995</v>
      </c>
      <c r="L607" s="3">
        <f t="shared" si="731"/>
        <v>0</v>
      </c>
      <c r="M607" s="5">
        <f t="shared" si="732"/>
        <v>0.45674766425773489</v>
      </c>
      <c r="N607" s="5">
        <f t="shared" si="733"/>
        <v>0.35791852189502577</v>
      </c>
      <c r="O607" s="5">
        <f t="shared" si="734"/>
        <v>0</v>
      </c>
      <c r="P607" s="5">
        <f t="shared" si="735"/>
        <v>0</v>
      </c>
      <c r="Q607" s="5">
        <f t="shared" si="736"/>
        <v>0.14023680725735707</v>
      </c>
      <c r="R607" s="5">
        <f t="shared" si="737"/>
        <v>0</v>
      </c>
      <c r="S607" s="5">
        <f t="shared" si="738"/>
        <v>0</v>
      </c>
      <c r="T607" s="5">
        <f t="shared" si="739"/>
        <v>0</v>
      </c>
      <c r="U607" s="5">
        <f t="shared" si="740"/>
        <v>0</v>
      </c>
      <c r="V607" s="5">
        <f t="shared" si="741"/>
        <v>0</v>
      </c>
      <c r="W607" s="5">
        <f t="shared" si="742"/>
        <v>3.6630985185514907E-2</v>
      </c>
      <c r="X607" s="5">
        <f t="shared" si="743"/>
        <v>0</v>
      </c>
      <c r="Y607" s="5">
        <f t="shared" si="744"/>
        <v>0</v>
      </c>
      <c r="Z607" s="5">
        <f t="shared" si="745"/>
        <v>0</v>
      </c>
      <c r="AA607" s="5">
        <f t="shared" si="746"/>
        <v>0</v>
      </c>
      <c r="AB607" s="5">
        <f t="shared" si="747"/>
        <v>0</v>
      </c>
      <c r="AC607" s="5">
        <f t="shared" si="748"/>
        <v>0</v>
      </c>
      <c r="AD607" s="5">
        <f t="shared" si="749"/>
        <v>7.1762315930311016E-3</v>
      </c>
      <c r="AE607" s="5">
        <f t="shared" si="750"/>
        <v>0</v>
      </c>
      <c r="AF607" s="5">
        <f t="shared" si="751"/>
        <v>0</v>
      </c>
      <c r="AG607" s="5">
        <f t="shared" si="752"/>
        <v>0</v>
      </c>
      <c r="AH607" s="5">
        <f t="shared" si="753"/>
        <v>0</v>
      </c>
      <c r="AI607" s="5">
        <f t="shared" si="754"/>
        <v>0</v>
      </c>
      <c r="AJ607" s="5">
        <f t="shared" si="755"/>
        <v>0</v>
      </c>
      <c r="AK607" s="5">
        <f t="shared" si="756"/>
        <v>0</v>
      </c>
      <c r="AL607" s="5">
        <f t="shared" si="757"/>
        <v>0</v>
      </c>
      <c r="AM607" s="5">
        <f t="shared" si="758"/>
        <v>1.1246937447302256E-3</v>
      </c>
      <c r="AN607" s="5">
        <f t="shared" si="759"/>
        <v>0</v>
      </c>
      <c r="AO607" s="5">
        <f t="shared" si="760"/>
        <v>0</v>
      </c>
      <c r="AP607" s="5">
        <f t="shared" si="761"/>
        <v>0</v>
      </c>
      <c r="AQ607" s="5">
        <f t="shared" si="762"/>
        <v>0</v>
      </c>
      <c r="AR607" s="5">
        <f t="shared" si="763"/>
        <v>0</v>
      </c>
      <c r="AS607" s="5">
        <f t="shared" si="764"/>
        <v>0</v>
      </c>
      <c r="AT607" s="5">
        <f t="shared" si="765"/>
        <v>0</v>
      </c>
      <c r="AU607" s="5">
        <f t="shared" si="766"/>
        <v>0</v>
      </c>
      <c r="AV607" s="5">
        <f t="shared" si="767"/>
        <v>0</v>
      </c>
      <c r="AW607" s="5">
        <f t="shared" si="768"/>
        <v>0</v>
      </c>
      <c r="AX607" s="5">
        <f t="shared" si="769"/>
        <v>1.46889538870662E-4</v>
      </c>
      <c r="AY607" s="5">
        <f t="shared" si="770"/>
        <v>0</v>
      </c>
      <c r="AZ607" s="5">
        <f t="shared" si="771"/>
        <v>0</v>
      </c>
      <c r="BA607" s="5">
        <f t="shared" si="772"/>
        <v>0</v>
      </c>
      <c r="BB607" s="5">
        <f t="shared" si="773"/>
        <v>0</v>
      </c>
      <c r="BC607" s="5">
        <f t="shared" si="774"/>
        <v>0</v>
      </c>
      <c r="BD607" s="5">
        <f t="shared" si="775"/>
        <v>0</v>
      </c>
      <c r="BE607" s="5">
        <f t="shared" si="776"/>
        <v>0</v>
      </c>
      <c r="BF607" s="5">
        <f t="shared" si="777"/>
        <v>0</v>
      </c>
      <c r="BG607" s="5">
        <f t="shared" si="778"/>
        <v>0</v>
      </c>
      <c r="BH607" s="5">
        <f t="shared" si="779"/>
        <v>0</v>
      </c>
      <c r="BI607" s="5">
        <f t="shared" si="780"/>
        <v>0</v>
      </c>
      <c r="BJ607" s="8">
        <f t="shared" si="781"/>
        <v>0.54323412921452963</v>
      </c>
      <c r="BK607" s="8">
        <f t="shared" si="782"/>
        <v>0.45674766425773489</v>
      </c>
      <c r="BL607" s="8">
        <f t="shared" si="783"/>
        <v>0</v>
      </c>
      <c r="BM607" s="8">
        <f t="shared" si="784"/>
        <v>4.5078800062146894E-2</v>
      </c>
      <c r="BN607" s="8">
        <f t="shared" si="785"/>
        <v>0.95490299341011775</v>
      </c>
    </row>
    <row r="608" spans="1:66" x14ac:dyDescent="0.25">
      <c r="A608" t="s">
        <v>184</v>
      </c>
      <c r="B608" t="s">
        <v>193</v>
      </c>
      <c r="C608" t="s">
        <v>192</v>
      </c>
      <c r="D608" t="s">
        <v>516</v>
      </c>
      <c r="E608">
        <f>VLOOKUP(A608,home!$A$2:$E$405,3,FALSE)</f>
        <v>1.5952</v>
      </c>
      <c r="F608">
        <f>VLOOKUP(B608,home!$B$2:$E$405,3,FALSE)</f>
        <v>0.47020000000000001</v>
      </c>
      <c r="G608">
        <f>VLOOKUP(C608,away!$B$2:$E$405,4,FALSE)</f>
        <v>0.94030000000000002</v>
      </c>
      <c r="H608">
        <f>VLOOKUP(A608,away!$A$2:$E$405,3,FALSE)</f>
        <v>1.1429</v>
      </c>
      <c r="I608">
        <f>VLOOKUP(C608,away!$B$2:$E$405,3,FALSE)</f>
        <v>0.65620000000000001</v>
      </c>
      <c r="J608">
        <f>VLOOKUP(B608,home!$B$2:$E$405,4,FALSE)</f>
        <v>0.4375</v>
      </c>
      <c r="K608" s="3">
        <f t="shared" si="730"/>
        <v>0.70528427651199999</v>
      </c>
      <c r="L608" s="3">
        <f t="shared" si="731"/>
        <v>0.32811230375</v>
      </c>
      <c r="M608" s="5">
        <f t="shared" si="732"/>
        <v>0.35579641479523672</v>
      </c>
      <c r="N608" s="5">
        <f t="shared" si="733"/>
        <v>0.25093761699442196</v>
      </c>
      <c r="O608" s="5">
        <f t="shared" si="734"/>
        <v>0.1167411813244557</v>
      </c>
      <c r="P608" s="5">
        <f t="shared" si="735"/>
        <v>8.2335719609574934E-2</v>
      </c>
      <c r="Q608" s="5">
        <f t="shared" si="736"/>
        <v>8.8491177825778117E-2</v>
      </c>
      <c r="R608" s="5">
        <f t="shared" si="737"/>
        <v>1.9152108973431815E-2</v>
      </c>
      <c r="S608" s="5">
        <f t="shared" si="738"/>
        <v>4.7633776239201292E-3</v>
      </c>
      <c r="T608" s="5">
        <f t="shared" si="739"/>
        <v>2.9035044217966974E-2</v>
      </c>
      <c r="U608" s="5">
        <f t="shared" si="740"/>
        <v>1.3507681321005841E-2</v>
      </c>
      <c r="V608" s="5">
        <f t="shared" si="741"/>
        <v>1.2247832003819834E-4</v>
      </c>
      <c r="W608" s="5">
        <f t="shared" si="742"/>
        <v>2.0803812110182889E-2</v>
      </c>
      <c r="X608" s="5">
        <f t="shared" si="743"/>
        <v>6.8259867182542565E-3</v>
      </c>
      <c r="Y608" s="5">
        <f t="shared" si="744"/>
        <v>1.1198451137466529E-3</v>
      </c>
      <c r="Z608" s="5">
        <f t="shared" si="745"/>
        <v>2.0946808656479195E-3</v>
      </c>
      <c r="AA608" s="5">
        <f t="shared" si="746"/>
        <v>1.4773454788520228E-3</v>
      </c>
      <c r="AB608" s="5">
        <f t="shared" si="747"/>
        <v>5.2097426860521154E-4</v>
      </c>
      <c r="AC608" s="5">
        <f t="shared" si="748"/>
        <v>1.7714379975414603E-6</v>
      </c>
      <c r="AD608" s="5">
        <f t="shared" si="749"/>
        <v>3.6681503932054793E-3</v>
      </c>
      <c r="AE608" s="5">
        <f t="shared" si="750"/>
        <v>1.2035652760161181E-3</v>
      </c>
      <c r="AF608" s="5">
        <f t="shared" si="751"/>
        <v>1.9745228771357655E-4</v>
      </c>
      <c r="AG608" s="5">
        <f t="shared" si="752"/>
        <v>2.1595508334136468E-5</v>
      </c>
      <c r="AH608" s="5">
        <f t="shared" si="753"/>
        <v>1.7182264111219577E-4</v>
      </c>
      <c r="AI608" s="5">
        <f t="shared" si="754"/>
        <v>1.2118380712519602E-4</v>
      </c>
      <c r="AJ608" s="5">
        <f t="shared" si="755"/>
        <v>4.2734516866631805E-5</v>
      </c>
      <c r="AK608" s="5">
        <f t="shared" si="756"/>
        <v>1.0046660936790761E-5</v>
      </c>
      <c r="AL608" s="5">
        <f t="shared" si="757"/>
        <v>1.6397312193857815E-8</v>
      </c>
      <c r="AM608" s="5">
        <f t="shared" si="758"/>
        <v>5.1741775924182712E-4</v>
      </c>
      <c r="AN608" s="5">
        <f t="shared" si="759"/>
        <v>1.6977113298599877E-4</v>
      </c>
      <c r="AO608" s="5">
        <f t="shared" si="760"/>
        <v>2.7851998777141831E-5</v>
      </c>
      <c r="AP608" s="5">
        <f t="shared" si="761"/>
        <v>3.0461944942700624E-6</v>
      </c>
      <c r="AQ608" s="5">
        <f t="shared" si="762"/>
        <v>2.4987347329637905E-7</v>
      </c>
      <c r="AR608" s="5">
        <f t="shared" si="763"/>
        <v>1.1275424522346409E-5</v>
      </c>
      <c r="AS608" s="5">
        <f t="shared" si="764"/>
        <v>7.9523796266087497E-6</v>
      </c>
      <c r="AT608" s="5">
        <f t="shared" si="765"/>
        <v>2.8043441557507598E-6</v>
      </c>
      <c r="AU608" s="5">
        <f t="shared" si="766"/>
        <v>6.5928661299311015E-7</v>
      </c>
      <c r="AV608" s="5">
        <f t="shared" si="767"/>
        <v>1.1624612046472311E-7</v>
      </c>
      <c r="AW608" s="5">
        <f t="shared" si="768"/>
        <v>1.0540394910958048E-10</v>
      </c>
      <c r="AX608" s="5">
        <f t="shared" si="769"/>
        <v>6.0821101663555374E-5</v>
      </c>
      <c r="AY608" s="5">
        <f t="shared" si="770"/>
        <v>1.9956151783442111E-5</v>
      </c>
      <c r="AZ608" s="5">
        <f t="shared" si="771"/>
        <v>3.2739294678249304E-6</v>
      </c>
      <c r="BA608" s="5">
        <f t="shared" si="772"/>
        <v>3.5807218000101638E-7</v>
      </c>
      <c r="BB608" s="5">
        <f t="shared" si="773"/>
        <v>2.9371971972229539E-8</v>
      </c>
      <c r="BC608" s="5">
        <f t="shared" si="774"/>
        <v>1.9274610778977338E-9</v>
      </c>
      <c r="BD608" s="5">
        <f t="shared" si="775"/>
        <v>6.1660091929771991E-7</v>
      </c>
      <c r="BE608" s="5">
        <f t="shared" si="776"/>
        <v>4.3487893326352644E-7</v>
      </c>
      <c r="BF608" s="5">
        <f t="shared" si="777"/>
        <v>1.5335663690853828E-7</v>
      </c>
      <c r="BG608" s="5">
        <f t="shared" si="778"/>
        <v>3.6053341570117308E-8</v>
      </c>
      <c r="BH608" s="5">
        <f t="shared" si="779"/>
        <v>6.3569637312800469E-9</v>
      </c>
      <c r="BI608" s="5">
        <f t="shared" si="780"/>
        <v>8.9669331320577475E-10</v>
      </c>
      <c r="BJ608" s="8">
        <f t="shared" si="781"/>
        <v>0.40310702395912051</v>
      </c>
      <c r="BK608" s="8">
        <f t="shared" si="782"/>
        <v>0.44303973433586319</v>
      </c>
      <c r="BL608" s="8">
        <f t="shared" si="783"/>
        <v>0.15176913481691764</v>
      </c>
      <c r="BM608" s="8">
        <f t="shared" si="784"/>
        <v>8.6536398408270584E-2</v>
      </c>
      <c r="BN608" s="8">
        <f t="shared" si="785"/>
        <v>0.91345421952289918</v>
      </c>
    </row>
    <row r="609" spans="1:66" x14ac:dyDescent="0.25">
      <c r="A609" t="s">
        <v>31</v>
      </c>
      <c r="B609" t="s">
        <v>200</v>
      </c>
      <c r="C609" t="s">
        <v>345</v>
      </c>
      <c r="D609" t="s">
        <v>516</v>
      </c>
      <c r="E609">
        <f>VLOOKUP(A609,home!$A$2:$E$405,3,FALSE)</f>
        <v>1.5143</v>
      </c>
      <c r="F609">
        <f>VLOOKUP(B609,home!$B$2:$E$405,3,FALSE)</f>
        <v>0.22009999999999999</v>
      </c>
      <c r="G609">
        <f>VLOOKUP(C609,away!$B$2:$E$405,4,FALSE)</f>
        <v>0.82550000000000001</v>
      </c>
      <c r="H609">
        <f>VLOOKUP(A609,away!$A$2:$E$405,3,FALSE)</f>
        <v>1.3714</v>
      </c>
      <c r="I609">
        <f>VLOOKUP(C609,away!$B$2:$E$405,3,FALSE)</f>
        <v>0.91149999999999998</v>
      </c>
      <c r="J609">
        <f>VLOOKUP(B609,home!$B$2:$E$405,4,FALSE)</f>
        <v>0.97219999999999995</v>
      </c>
      <c r="K609" s="3">
        <f t="shared" si="730"/>
        <v>0.27513702846499999</v>
      </c>
      <c r="L609" s="3">
        <f t="shared" si="731"/>
        <v>1.2152802354199999</v>
      </c>
      <c r="M609" s="5">
        <f t="shared" si="732"/>
        <v>0.22527863528660774</v>
      </c>
      <c r="N609" s="5">
        <f t="shared" si="733"/>
        <v>6.198249428940774E-2</v>
      </c>
      <c r="O609" s="5">
        <f t="shared" si="734"/>
        <v>0.27377667292620489</v>
      </c>
      <c r="P609" s="5">
        <f t="shared" si="735"/>
        <v>7.5326100251950232E-2</v>
      </c>
      <c r="Q609" s="5">
        <f t="shared" si="736"/>
        <v>8.5268396478182362E-3</v>
      </c>
      <c r="R609" s="5">
        <f t="shared" si="737"/>
        <v>0.16635768976313134</v>
      </c>
      <c r="S609" s="5">
        <f t="shared" si="738"/>
        <v>6.2966705341899812E-3</v>
      </c>
      <c r="T609" s="5">
        <f t="shared" si="739"/>
        <v>1.0362499694589135E-2</v>
      </c>
      <c r="U609" s="5">
        <f t="shared" si="740"/>
        <v>4.5771160423730306E-2</v>
      </c>
      <c r="V609" s="5">
        <f t="shared" si="741"/>
        <v>2.3393431837494608E-4</v>
      </c>
      <c r="W609" s="5">
        <f t="shared" si="742"/>
        <v>7.8201644096608587E-4</v>
      </c>
      <c r="X609" s="5">
        <f t="shared" si="743"/>
        <v>9.5036912447957526E-4</v>
      </c>
      <c r="Y609" s="5">
        <f t="shared" si="744"/>
        <v>5.7748240666671878E-4</v>
      </c>
      <c r="Z609" s="5">
        <f t="shared" si="745"/>
        <v>6.739040412642186E-2</v>
      </c>
      <c r="AA609" s="5">
        <f t="shared" si="746"/>
        <v>1.8541595538399187E-2</v>
      </c>
      <c r="AB609" s="5">
        <f t="shared" si="747"/>
        <v>2.5507397497175261E-3</v>
      </c>
      <c r="AC609" s="5">
        <f t="shared" si="748"/>
        <v>4.888768051579849E-6</v>
      </c>
      <c r="AD609" s="5">
        <f t="shared" si="749"/>
        <v>5.3790419944545966E-5</v>
      </c>
      <c r="AE609" s="5">
        <f t="shared" si="750"/>
        <v>6.5370434213548464E-5</v>
      </c>
      <c r="AF609" s="5">
        <f t="shared" si="751"/>
        <v>3.972169834027441E-5</v>
      </c>
      <c r="AG609" s="5">
        <f t="shared" si="752"/>
        <v>1.609099830341697E-5</v>
      </c>
      <c r="AH609" s="5">
        <f t="shared" si="753"/>
        <v>2.0474556547951724E-2</v>
      </c>
      <c r="AI609" s="5">
        <f t="shared" si="754"/>
        <v>5.6333086477420458E-3</v>
      </c>
      <c r="AJ609" s="5">
        <f t="shared" si="755"/>
        <v>7.7496590088296671E-4</v>
      </c>
      <c r="AK609" s="5">
        <f t="shared" si="756"/>
        <v>7.107393837688042E-5</v>
      </c>
      <c r="AL609" s="5">
        <f t="shared" si="757"/>
        <v>6.5386019742765498E-8</v>
      </c>
      <c r="AM609" s="5">
        <f t="shared" si="758"/>
        <v>2.9599472606853692E-6</v>
      </c>
      <c r="AN609" s="5">
        <f t="shared" si="759"/>
        <v>3.597165403796499E-6</v>
      </c>
      <c r="AO609" s="5">
        <f t="shared" si="760"/>
        <v>2.1857820093852447E-6</v>
      </c>
      <c r="AP609" s="5">
        <f t="shared" si="761"/>
        <v>8.8544589164750031E-7</v>
      </c>
      <c r="AQ609" s="5">
        <f t="shared" si="762"/>
        <v>2.6901622291326146E-7</v>
      </c>
      <c r="AR609" s="5">
        <f t="shared" si="763"/>
        <v>4.9764647803429733E-3</v>
      </c>
      <c r="AS609" s="5">
        <f t="shared" si="764"/>
        <v>1.3692097319242947E-3</v>
      </c>
      <c r="AT609" s="5">
        <f t="shared" si="765"/>
        <v>1.8836014849350478E-4</v>
      </c>
      <c r="AU609" s="5">
        <f t="shared" si="766"/>
        <v>1.7274950512576357E-5</v>
      </c>
      <c r="AV609" s="5">
        <f t="shared" si="767"/>
        <v>1.1882446377275464E-6</v>
      </c>
      <c r="AW609" s="5">
        <f t="shared" si="768"/>
        <v>6.0730642792565639E-10</v>
      </c>
      <c r="AX609" s="5">
        <f t="shared" si="769"/>
        <v>1.3573184895301489E-7</v>
      </c>
      <c r="AY609" s="5">
        <f t="shared" si="770"/>
        <v>1.649522333496118E-7</v>
      </c>
      <c r="AZ609" s="5">
        <f t="shared" si="771"/>
        <v>1.0023159448908551E-7</v>
      </c>
      <c r="BA609" s="5">
        <f t="shared" si="772"/>
        <v>4.0603158582405938E-8</v>
      </c>
      <c r="BB609" s="5">
        <f t="shared" si="773"/>
        <v>1.2336054030205471E-8</v>
      </c>
      <c r="BC609" s="5">
        <f t="shared" si="774"/>
        <v>2.9983525291963878E-9</v>
      </c>
      <c r="BD609" s="5">
        <f t="shared" si="775"/>
        <v>1.0079665483024244E-3</v>
      </c>
      <c r="BE609" s="5">
        <f t="shared" si="776"/>
        <v>2.7732892089205193E-4</v>
      </c>
      <c r="BF609" s="5">
        <f t="shared" si="777"/>
        <v>3.8151727600822103E-5</v>
      </c>
      <c r="BG609" s="5">
        <f t="shared" si="778"/>
        <v>3.4989843209654407E-6</v>
      </c>
      <c r="BH609" s="5">
        <f t="shared" si="779"/>
        <v>2.4067503717901417E-7</v>
      </c>
      <c r="BI609" s="5">
        <f t="shared" si="780"/>
        <v>1.3243722911027469E-8</v>
      </c>
      <c r="BJ609" s="8">
        <f t="shared" si="781"/>
        <v>8.3367029364759621E-2</v>
      </c>
      <c r="BK609" s="8">
        <f t="shared" si="782"/>
        <v>0.30714045949742763</v>
      </c>
      <c r="BL609" s="8">
        <f t="shared" si="783"/>
        <v>0.5418314613919244</v>
      </c>
      <c r="BM609" s="8">
        <f t="shared" si="784"/>
        <v>0.18848075787048624</v>
      </c>
      <c r="BN609" s="8">
        <f t="shared" si="785"/>
        <v>0.8112484321651201</v>
      </c>
    </row>
    <row r="610" spans="1:66" x14ac:dyDescent="0.25">
      <c r="A610" t="s">
        <v>31</v>
      </c>
      <c r="B610" t="s">
        <v>308</v>
      </c>
      <c r="C610" t="s">
        <v>198</v>
      </c>
      <c r="D610" t="s">
        <v>516</v>
      </c>
      <c r="E610">
        <f>VLOOKUP(A610,home!$A$2:$E$405,3,FALSE)</f>
        <v>1.5143</v>
      </c>
      <c r="F610">
        <f>VLOOKUP(B610,home!$B$2:$E$405,3,FALSE)</f>
        <v>1.1006</v>
      </c>
      <c r="G610">
        <f>VLOOKUP(C610,away!$B$2:$E$405,4,FALSE)</f>
        <v>1.1556</v>
      </c>
      <c r="H610">
        <f>VLOOKUP(A610,away!$A$2:$E$405,3,FALSE)</f>
        <v>1.3714</v>
      </c>
      <c r="I610">
        <f>VLOOKUP(C610,away!$B$2:$E$405,3,FALSE)</f>
        <v>1.6407</v>
      </c>
      <c r="J610">
        <f>VLOOKUP(B610,home!$B$2:$E$405,4,FALSE)</f>
        <v>0.97219999999999995</v>
      </c>
      <c r="K610" s="3">
        <f t="shared" si="730"/>
        <v>1.9259675430480001</v>
      </c>
      <c r="L610" s="3">
        <f t="shared" si="731"/>
        <v>2.1875044237559997</v>
      </c>
      <c r="M610" s="5">
        <f t="shared" si="732"/>
        <v>1.6350906057654487E-2</v>
      </c>
      <c r="N610" s="5">
        <f t="shared" si="733"/>
        <v>3.1491314366469472E-2</v>
      </c>
      <c r="O610" s="5">
        <f t="shared" si="734"/>
        <v>3.5767679333537972E-2</v>
      </c>
      <c r="P610" s="5">
        <f t="shared" si="735"/>
        <v>6.8887389486542841E-2</v>
      </c>
      <c r="Q610" s="5">
        <f t="shared" si="736"/>
        <v>3.0325624678870709E-2</v>
      </c>
      <c r="R610" s="5">
        <f t="shared" si="737"/>
        <v>3.9120978384800179E-2</v>
      </c>
      <c r="S610" s="5">
        <f t="shared" si="738"/>
        <v>7.2556719693969457E-2</v>
      </c>
      <c r="T610" s="5">
        <f t="shared" si="739"/>
        <v>6.6337438138193802E-2</v>
      </c>
      <c r="U610" s="5">
        <f t="shared" si="740"/>
        <v>7.534573462140752E-2</v>
      </c>
      <c r="V610" s="5">
        <f t="shared" si="741"/>
        <v>3.3965110705317887E-2</v>
      </c>
      <c r="W610" s="5">
        <f t="shared" si="742"/>
        <v>1.9468722951386807E-2</v>
      </c>
      <c r="X610" s="5">
        <f t="shared" si="743"/>
        <v>4.2587917581038602E-2</v>
      </c>
      <c r="Y610" s="5">
        <f t="shared" si="744"/>
        <v>4.6580629053538936E-2</v>
      </c>
      <c r="Z610" s="5">
        <f t="shared" si="745"/>
        <v>2.8525771092804415E-2</v>
      </c>
      <c r="AA610" s="5">
        <f t="shared" si="746"/>
        <v>5.4939709265158176E-2</v>
      </c>
      <c r="AB610" s="5">
        <f t="shared" si="747"/>
        <v>5.2906048434594087E-2</v>
      </c>
      <c r="AC610" s="5">
        <f t="shared" si="748"/>
        <v>8.9435709321726096E-3</v>
      </c>
      <c r="AD610" s="5">
        <f t="shared" si="749"/>
        <v>9.3740321272411629E-3</v>
      </c>
      <c r="AE610" s="5">
        <f t="shared" si="750"/>
        <v>2.0505736746770909E-2</v>
      </c>
      <c r="AF610" s="5">
        <f t="shared" si="751"/>
        <v>2.2428194922968662E-2</v>
      </c>
      <c r="AG610" s="5">
        <f t="shared" si="752"/>
        <v>1.6353925203618603E-2</v>
      </c>
      <c r="AH610" s="5">
        <f t="shared" si="753"/>
        <v>1.5600062614140171E-2</v>
      </c>
      <c r="AI610" s="5">
        <f t="shared" si="754"/>
        <v>3.0045214264350504E-2</v>
      </c>
      <c r="AJ610" s="5">
        <f t="shared" si="755"/>
        <v>2.8933053748530942E-2</v>
      </c>
      <c r="AK610" s="5">
        <f t="shared" si="756"/>
        <v>1.857470748031129E-2</v>
      </c>
      <c r="AL610" s="5">
        <f t="shared" si="757"/>
        <v>1.5071929397250199E-3</v>
      </c>
      <c r="AM610" s="5">
        <f t="shared" si="758"/>
        <v>3.6108163249111355E-3</v>
      </c>
      <c r="AN610" s="5">
        <f t="shared" si="759"/>
        <v>7.8986766841134919E-3</v>
      </c>
      <c r="AO610" s="5">
        <f t="shared" si="760"/>
        <v>8.6391950941583171E-3</v>
      </c>
      <c r="AP610" s="5">
        <f t="shared" si="761"/>
        <v>6.2994258287208168E-3</v>
      </c>
      <c r="AQ610" s="5">
        <f t="shared" si="762"/>
        <v>3.4450054668623982E-3</v>
      </c>
      <c r="AR610" s="5">
        <f t="shared" si="763"/>
        <v>6.825041195860442E-3</v>
      </c>
      <c r="AS610" s="5">
        <f t="shared" si="764"/>
        <v>1.3144807823192719E-2</v>
      </c>
      <c r="AT610" s="5">
        <f t="shared" si="765"/>
        <v>1.265823661353631E-2</v>
      </c>
      <c r="AU610" s="5">
        <f t="shared" si="766"/>
        <v>8.1264509566309207E-3</v>
      </c>
      <c r="AV610" s="5">
        <f t="shared" si="767"/>
        <v>3.9128201956606309E-3</v>
      </c>
      <c r="AW610" s="5">
        <f t="shared" si="768"/>
        <v>1.7638605792803176E-4</v>
      </c>
      <c r="AX610" s="5">
        <f t="shared" si="769"/>
        <v>1.1590525076144523E-3</v>
      </c>
      <c r="AY610" s="5">
        <f t="shared" si="770"/>
        <v>2.535432487772099E-3</v>
      </c>
      <c r="AZ610" s="5">
        <f t="shared" si="771"/>
        <v>2.7731348915680733E-3</v>
      </c>
      <c r="BA610" s="5">
        <f t="shared" si="772"/>
        <v>2.0220816143257585E-3</v>
      </c>
      <c r="BB610" s="5">
        <f t="shared" si="773"/>
        <v>1.1058281191333175E-3</v>
      </c>
      <c r="BC610" s="5">
        <f t="shared" si="774"/>
        <v>4.8380078050358179E-4</v>
      </c>
      <c r="BD610" s="5">
        <f t="shared" si="775"/>
        <v>2.4883013013769426E-3</v>
      </c>
      <c r="BE610" s="5">
        <f t="shared" si="776"/>
        <v>4.7923875437760905E-3</v>
      </c>
      <c r="BF610" s="5">
        <f t="shared" si="777"/>
        <v>4.6149914315101398E-3</v>
      </c>
      <c r="BG610" s="5">
        <f t="shared" si="778"/>
        <v>2.9627745695110525E-3</v>
      </c>
      <c r="BH610" s="5">
        <f t="shared" si="779"/>
        <v>1.4265519145615743E-3</v>
      </c>
      <c r="BI610" s="5">
        <f t="shared" si="780"/>
        <v>5.4949853718371509E-4</v>
      </c>
      <c r="BJ610" s="8">
        <f t="shared" si="781"/>
        <v>0.3454259855697811</v>
      </c>
      <c r="BK610" s="8">
        <f t="shared" si="782"/>
        <v>0.2047463223031544</v>
      </c>
      <c r="BL610" s="8">
        <f t="shared" si="783"/>
        <v>0.41273505022963142</v>
      </c>
      <c r="BM610" s="8">
        <f t="shared" si="784"/>
        <v>0.7671301904576513</v>
      </c>
      <c r="BN610" s="8">
        <f t="shared" si="785"/>
        <v>0.22194389230787565</v>
      </c>
    </row>
    <row r="611" spans="1:66" x14ac:dyDescent="0.25">
      <c r="A611" t="s">
        <v>31</v>
      </c>
      <c r="B611" t="s">
        <v>187</v>
      </c>
      <c r="C611" t="s">
        <v>201</v>
      </c>
      <c r="D611" t="s">
        <v>516</v>
      </c>
      <c r="E611">
        <f>VLOOKUP(A611,home!$A$2:$E$405,3,FALSE)</f>
        <v>1.5143</v>
      </c>
      <c r="F611">
        <f>VLOOKUP(B611,home!$B$2:$E$405,3,FALSE)</f>
        <v>0.33019999999999999</v>
      </c>
      <c r="G611">
        <f>VLOOKUP(C611,away!$B$2:$E$405,4,FALSE)</f>
        <v>0.88049999999999995</v>
      </c>
      <c r="H611">
        <f>VLOOKUP(A611,away!$A$2:$E$405,3,FALSE)</f>
        <v>1.3714</v>
      </c>
      <c r="I611">
        <f>VLOOKUP(C611,away!$B$2:$E$405,3,FALSE)</f>
        <v>0.72919999999999996</v>
      </c>
      <c r="J611">
        <f>VLOOKUP(B611,home!$B$2:$E$405,4,FALSE)</f>
        <v>0.91149999999999998</v>
      </c>
      <c r="K611" s="3">
        <f t="shared" si="730"/>
        <v>0.44026924772999992</v>
      </c>
      <c r="L611" s="3">
        <f t="shared" si="731"/>
        <v>0.91152267811999999</v>
      </c>
      <c r="M611" s="5">
        <f t="shared" si="732"/>
        <v>0.25877613728299675</v>
      </c>
      <c r="N611" s="5">
        <f t="shared" si="733"/>
        <v>0.11393117529206018</v>
      </c>
      <c r="O611" s="5">
        <f t="shared" si="734"/>
        <v>0.23588031768974596</v>
      </c>
      <c r="P611" s="5">
        <f t="shared" si="735"/>
        <v>0.10385085002357784</v>
      </c>
      <c r="Q611" s="5">
        <f t="shared" si="736"/>
        <v>2.5080196419415047E-2</v>
      </c>
      <c r="R611" s="5">
        <f t="shared" si="737"/>
        <v>0.10750512944817685</v>
      </c>
      <c r="S611" s="5">
        <f t="shared" si="738"/>
        <v>1.0419236452649826E-2</v>
      </c>
      <c r="T611" s="5">
        <f t="shared" si="739"/>
        <v>2.2861167808000835E-2</v>
      </c>
      <c r="U611" s="5">
        <f t="shared" si="740"/>
        <v>4.7331202469265081E-2</v>
      </c>
      <c r="V611" s="5">
        <f t="shared" si="741"/>
        <v>4.6460000934707944E-4</v>
      </c>
      <c r="W611" s="5">
        <f t="shared" si="742"/>
        <v>3.680679736832167E-3</v>
      </c>
      <c r="X611" s="5">
        <f t="shared" si="743"/>
        <v>3.3550230510192734E-3</v>
      </c>
      <c r="Y611" s="5">
        <f t="shared" si="744"/>
        <v>1.5290897983097108E-3</v>
      </c>
      <c r="Z611" s="5">
        <f t="shared" si="745"/>
        <v>3.2664454502079811E-2</v>
      </c>
      <c r="AA611" s="5">
        <f t="shared" si="746"/>
        <v>1.4381154811141486E-2</v>
      </c>
      <c r="AB611" s="5">
        <f t="shared" si="747"/>
        <v>3.1657901050949661E-3</v>
      </c>
      <c r="AC611" s="5">
        <f t="shared" si="748"/>
        <v>1.1653196271844446E-5</v>
      </c>
      <c r="AD611" s="5">
        <f t="shared" si="749"/>
        <v>4.0512252471753798E-4</v>
      </c>
      <c r="AE611" s="5">
        <f t="shared" si="750"/>
        <v>3.6927836869726603E-4</v>
      </c>
      <c r="AF611" s="5">
        <f t="shared" si="751"/>
        <v>1.6830280380335838E-4</v>
      </c>
      <c r="AG611" s="5">
        <f t="shared" si="752"/>
        <v>5.1137274152647383E-5</v>
      </c>
      <c r="AH611" s="5">
        <f t="shared" si="753"/>
        <v>7.4435977617661681E-3</v>
      </c>
      <c r="AI611" s="5">
        <f t="shared" si="754"/>
        <v>3.2771871869775016E-3</v>
      </c>
      <c r="AJ611" s="5">
        <f t="shared" si="755"/>
        <v>7.2142236874048974E-4</v>
      </c>
      <c r="AK611" s="5">
        <f t="shared" si="756"/>
        <v>1.0587336119365668E-4</v>
      </c>
      <c r="AL611" s="5">
        <f t="shared" si="757"/>
        <v>1.8706428668871748E-7</v>
      </c>
      <c r="AM611" s="5">
        <f t="shared" si="758"/>
        <v>3.5672597839173769E-5</v>
      </c>
      <c r="AN611" s="5">
        <f t="shared" si="759"/>
        <v>3.2516381917861389E-5</v>
      </c>
      <c r="AO611" s="5">
        <f t="shared" si="760"/>
        <v>1.481970976427088E-5</v>
      </c>
      <c r="AP611" s="5">
        <f t="shared" si="761"/>
        <v>4.5028338444297691E-6</v>
      </c>
      <c r="AQ611" s="5">
        <f t="shared" si="762"/>
        <v>1.0261087912509994E-6</v>
      </c>
      <c r="AR611" s="5">
        <f t="shared" si="763"/>
        <v>1.3570016333306276E-3</v>
      </c>
      <c r="AS611" s="5">
        <f t="shared" si="764"/>
        <v>5.9744608827485657E-4</v>
      </c>
      <c r="AT611" s="5">
        <f t="shared" si="765"/>
        <v>1.3151856992200112E-4</v>
      </c>
      <c r="AU611" s="5">
        <f t="shared" si="766"/>
        <v>1.9301193947361613E-5</v>
      </c>
      <c r="AV611" s="5">
        <f t="shared" si="767"/>
        <v>2.1244305348739309E-6</v>
      </c>
      <c r="AW611" s="5">
        <f t="shared" si="768"/>
        <v>2.0853272151717926E-9</v>
      </c>
      <c r="AX611" s="5">
        <f t="shared" si="769"/>
        <v>2.6175913025379736E-6</v>
      </c>
      <c r="AY611" s="5">
        <f t="shared" si="770"/>
        <v>2.3859938343130329E-6</v>
      </c>
      <c r="AZ611" s="5">
        <f t="shared" si="771"/>
        <v>1.0874437449154116E-6</v>
      </c>
      <c r="BA611" s="5">
        <f t="shared" si="772"/>
        <v>3.3040987822337941E-7</v>
      </c>
      <c r="BB611" s="5">
        <f t="shared" si="773"/>
        <v>7.529402426886944E-8</v>
      </c>
      <c r="BC611" s="5">
        <f t="shared" si="774"/>
        <v>1.3726442129598437E-8</v>
      </c>
      <c r="BD611" s="5">
        <f t="shared" si="775"/>
        <v>2.0615629383779121E-4</v>
      </c>
      <c r="BE611" s="5">
        <f t="shared" si="776"/>
        <v>9.0764276402769149E-5</v>
      </c>
      <c r="BF611" s="5">
        <f t="shared" si="777"/>
        <v>1.998035984630248E-5</v>
      </c>
      <c r="BG611" s="5">
        <f t="shared" si="778"/>
        <v>2.9322459996354303E-6</v>
      </c>
      <c r="BH611" s="5">
        <f t="shared" si="779"/>
        <v>3.2274443510469807E-7</v>
      </c>
      <c r="BI611" s="5">
        <f t="shared" si="780"/>
        <v>2.8418889930517853E-8</v>
      </c>
      <c r="BJ611" s="8">
        <f t="shared" si="781"/>
        <v>0.17152622116839142</v>
      </c>
      <c r="BK611" s="8">
        <f t="shared" si="782"/>
        <v>0.37352505002296427</v>
      </c>
      <c r="BL611" s="8">
        <f t="shared" si="783"/>
        <v>0.42223925145752345</v>
      </c>
      <c r="BM611" s="8">
        <f t="shared" si="784"/>
        <v>0.15492878708647928</v>
      </c>
      <c r="BN611" s="8">
        <f t="shared" si="785"/>
        <v>0.84502380615597261</v>
      </c>
    </row>
    <row r="612" spans="1:66" x14ac:dyDescent="0.25">
      <c r="A612" t="s">
        <v>31</v>
      </c>
      <c r="B612" t="s">
        <v>32</v>
      </c>
      <c r="C612" t="s">
        <v>197</v>
      </c>
      <c r="D612" t="s">
        <v>516</v>
      </c>
      <c r="E612">
        <f>VLOOKUP(A612,home!$A$2:$E$405,3,FALSE)</f>
        <v>1.5143</v>
      </c>
      <c r="F612">
        <f>VLOOKUP(B612,home!$B$2:$E$405,3,FALSE)</f>
        <v>0.49530000000000002</v>
      </c>
      <c r="G612">
        <f>VLOOKUP(C612,away!$B$2:$E$405,4,FALSE)</f>
        <v>0.66039999999999999</v>
      </c>
      <c r="H612">
        <f>VLOOKUP(A612,away!$A$2:$E$405,3,FALSE)</f>
        <v>1.3714</v>
      </c>
      <c r="I612">
        <f>VLOOKUP(C612,away!$B$2:$E$405,3,FALSE)</f>
        <v>0.48609999999999998</v>
      </c>
      <c r="J612">
        <f>VLOOKUP(B612,home!$B$2:$E$405,4,FALSE)</f>
        <v>0.72919999999999996</v>
      </c>
      <c r="K612" s="3">
        <f t="shared" si="730"/>
        <v>0.49532165451600002</v>
      </c>
      <c r="L612" s="3">
        <f t="shared" si="731"/>
        <v>0.48611209416799994</v>
      </c>
      <c r="M612" s="5">
        <f t="shared" si="732"/>
        <v>0.37477338262440951</v>
      </c>
      <c r="N612" s="5">
        <f t="shared" si="733"/>
        <v>0.18563337195008045</v>
      </c>
      <c r="O612" s="5">
        <f t="shared" si="734"/>
        <v>0.18218187386597684</v>
      </c>
      <c r="P612" s="5">
        <f t="shared" si="735"/>
        <v>9.0238627186120871E-2</v>
      </c>
      <c r="Q612" s="5">
        <f t="shared" si="736"/>
        <v>4.5974114463848935E-2</v>
      </c>
      <c r="R612" s="5">
        <f t="shared" si="737"/>
        <v>4.4280406112220207E-2</v>
      </c>
      <c r="S612" s="5">
        <f t="shared" si="738"/>
        <v>5.4319558258199962E-3</v>
      </c>
      <c r="T612" s="5">
        <f t="shared" si="739"/>
        <v>2.2348573059540942E-2</v>
      </c>
      <c r="U612" s="5">
        <f t="shared" si="740"/>
        <v>2.1933044018145314E-2</v>
      </c>
      <c r="V612" s="5">
        <f t="shared" si="741"/>
        <v>1.4532403947542909E-4</v>
      </c>
      <c r="W612" s="5">
        <f t="shared" si="742"/>
        <v>7.5906581470472105E-3</v>
      </c>
      <c r="X612" s="5">
        <f t="shared" si="743"/>
        <v>3.6899107279745095E-3</v>
      </c>
      <c r="Y612" s="5">
        <f t="shared" si="744"/>
        <v>8.9685511563432894E-4</v>
      </c>
      <c r="Z612" s="5">
        <f t="shared" si="745"/>
        <v>7.1750803152736218E-3</v>
      </c>
      <c r="AA612" s="5">
        <f t="shared" si="746"/>
        <v>3.5539726530465134E-3</v>
      </c>
      <c r="AB612" s="5">
        <f t="shared" si="747"/>
        <v>8.801798073058085E-4</v>
      </c>
      <c r="AC612" s="5">
        <f t="shared" si="748"/>
        <v>2.1869619127518835E-6</v>
      </c>
      <c r="AD612" s="5">
        <f t="shared" si="749"/>
        <v>9.3995433806519455E-4</v>
      </c>
      <c r="AE612" s="5">
        <f t="shared" si="750"/>
        <v>4.5692317169916788E-4</v>
      </c>
      <c r="AF612" s="5">
        <f t="shared" si="751"/>
        <v>1.1105793993428355E-4</v>
      </c>
      <c r="AG612" s="5">
        <f t="shared" si="752"/>
        <v>1.7995535918479505E-5</v>
      </c>
      <c r="AH612" s="5">
        <f t="shared" si="753"/>
        <v>8.719733294703134E-4</v>
      </c>
      <c r="AI612" s="5">
        <f t="shared" si="754"/>
        <v>4.3190727224706082E-4</v>
      </c>
      <c r="AJ612" s="5">
        <f t="shared" si="755"/>
        <v>1.0696651234345331E-4</v>
      </c>
      <c r="AK612" s="5">
        <f t="shared" si="756"/>
        <v>1.7660943290588483E-5</v>
      </c>
      <c r="AL612" s="5">
        <f t="shared" si="757"/>
        <v>2.1063229126156149E-8</v>
      </c>
      <c r="AM612" s="5">
        <f t="shared" si="758"/>
        <v>9.3115947579988764E-5</v>
      </c>
      <c r="AN612" s="5">
        <f t="shared" si="759"/>
        <v>4.5264788278546041E-5</v>
      </c>
      <c r="AO612" s="5">
        <f t="shared" si="760"/>
        <v>1.1001880511077577E-5</v>
      </c>
      <c r="AP612" s="5">
        <f t="shared" si="761"/>
        <v>1.782715725008675E-6</v>
      </c>
      <c r="AQ612" s="5">
        <f t="shared" si="762"/>
        <v>2.1664991859754783E-7</v>
      </c>
      <c r="AR612" s="5">
        <f t="shared" si="763"/>
        <v>8.4775356249491523E-5</v>
      </c>
      <c r="AS612" s="5">
        <f t="shared" si="764"/>
        <v>4.1991069719681463E-5</v>
      </c>
      <c r="AT612" s="5">
        <f t="shared" si="765"/>
        <v>1.0399543064224666E-5</v>
      </c>
      <c r="AU612" s="5">
        <f t="shared" si="766"/>
        <v>1.717039625594052E-6</v>
      </c>
      <c r="AV612" s="5">
        <f t="shared" si="767"/>
        <v>2.1262172705469472E-7</v>
      </c>
      <c r="AW612" s="5">
        <f t="shared" si="768"/>
        <v>1.4087897799442429E-10</v>
      </c>
      <c r="AX612" s="5">
        <f t="shared" si="769"/>
        <v>7.68705753619086E-6</v>
      </c>
      <c r="AY612" s="5">
        <f t="shared" si="770"/>
        <v>3.7367716369076453E-6</v>
      </c>
      <c r="AZ612" s="5">
        <f t="shared" si="771"/>
        <v>9.0824494292238025E-7</v>
      </c>
      <c r="BA612" s="5">
        <f t="shared" si="772"/>
        <v>1.4716961707383126E-7</v>
      </c>
      <c r="BB612" s="5">
        <f t="shared" si="773"/>
        <v>1.7885232688415687E-8</v>
      </c>
      <c r="BC612" s="5">
        <f t="shared" si="774"/>
        <v>1.7388455833695444E-9</v>
      </c>
      <c r="BD612" s="5">
        <f t="shared" si="775"/>
        <v>6.8683876600464198E-6</v>
      </c>
      <c r="BE612" s="5">
        <f t="shared" si="776"/>
        <v>3.4020611396314704E-6</v>
      </c>
      <c r="BF612" s="5">
        <f t="shared" si="777"/>
        <v>8.4255727622342422E-7</v>
      </c>
      <c r="BG612" s="5">
        <f t="shared" si="778"/>
        <v>1.3911228802782704E-7</v>
      </c>
      <c r="BH612" s="5">
        <f t="shared" si="779"/>
        <v>1.7226332167362403E-8</v>
      </c>
      <c r="BI612" s="5">
        <f t="shared" si="780"/>
        <v>1.7065150700760276E-9</v>
      </c>
      <c r="BJ612" s="8">
        <f t="shared" si="781"/>
        <v>0.267823295299568</v>
      </c>
      <c r="BK612" s="8">
        <f t="shared" si="782"/>
        <v>0.47059523447260454</v>
      </c>
      <c r="BL612" s="8">
        <f t="shared" si="783"/>
        <v>0.25440835119564337</v>
      </c>
      <c r="BM612" s="8">
        <f t="shared" si="784"/>
        <v>7.6916448449674893E-2</v>
      </c>
      <c r="BN612" s="8">
        <f t="shared" si="785"/>
        <v>0.92308177620265675</v>
      </c>
    </row>
    <row r="613" spans="1:66" x14ac:dyDescent="0.25">
      <c r="A613" t="s">
        <v>282</v>
      </c>
      <c r="B613" t="s">
        <v>283</v>
      </c>
      <c r="C613" t="s">
        <v>195</v>
      </c>
      <c r="D613" t="s">
        <v>516</v>
      </c>
      <c r="E613">
        <f>VLOOKUP(A613,home!$A$2:$E$405,3,FALSE)</f>
        <v>1.6571</v>
      </c>
      <c r="F613">
        <f>VLOOKUP(B613,home!$B$2:$E$405,3,FALSE)</f>
        <v>1.6595</v>
      </c>
      <c r="G613">
        <f>VLOOKUP(C613,away!$B$2:$E$405,4,FALSE)</f>
        <v>1.0058</v>
      </c>
      <c r="H613">
        <f>VLOOKUP(A613,away!$A$2:$E$405,3,FALSE)</f>
        <v>1.3714</v>
      </c>
      <c r="I613">
        <f>VLOOKUP(C613,away!$B$2:$E$405,3,FALSE)</f>
        <v>0.97219999999999995</v>
      </c>
      <c r="J613">
        <f>VLOOKUP(B613,home!$B$2:$E$405,4,FALSE)</f>
        <v>1.0938000000000001</v>
      </c>
      <c r="K613" s="3">
        <f t="shared" si="730"/>
        <v>2.7659072032100003</v>
      </c>
      <c r="L613" s="3">
        <f t="shared" si="731"/>
        <v>1.458336282504</v>
      </c>
      <c r="M613" s="5">
        <f t="shared" si="732"/>
        <v>1.4636403170436041E-2</v>
      </c>
      <c r="N613" s="5">
        <f t="shared" si="733"/>
        <v>4.0482932958194724E-2</v>
      </c>
      <c r="O613" s="5">
        <f t="shared" si="734"/>
        <v>2.1344797788803455E-2</v>
      </c>
      <c r="P613" s="5">
        <f t="shared" si="735"/>
        <v>5.9037729955112347E-2</v>
      </c>
      <c r="Q613" s="5">
        <f t="shared" si="736"/>
        <v>5.5986017938069177E-2</v>
      </c>
      <c r="R613" s="5">
        <f t="shared" si="737"/>
        <v>1.556394652906162E-2</v>
      </c>
      <c r="S613" s="5">
        <f t="shared" si="738"/>
        <v>5.953398382214925E-2</v>
      </c>
      <c r="T613" s="5">
        <f t="shared" si="739"/>
        <v>8.1646441272006057E-2</v>
      </c>
      <c r="U613" s="5">
        <f t="shared" si="740"/>
        <v>4.3048431815106807E-2</v>
      </c>
      <c r="V613" s="5">
        <f t="shared" si="741"/>
        <v>2.6681959579488743E-2</v>
      </c>
      <c r="W613" s="5">
        <f t="shared" si="742"/>
        <v>5.161737676464994E-2</v>
      </c>
      <c r="X613" s="5">
        <f t="shared" si="743"/>
        <v>7.5275493343567937E-2</v>
      </c>
      <c r="Y613" s="5">
        <f t="shared" si="744"/>
        <v>5.4888491563156741E-2</v>
      </c>
      <c r="Z613" s="5">
        <f t="shared" si="745"/>
        <v>7.5658226407609233E-3</v>
      </c>
      <c r="AA613" s="5">
        <f t="shared" si="746"/>
        <v>2.0926363340289942E-2</v>
      </c>
      <c r="AB613" s="5">
        <f t="shared" si="747"/>
        <v>2.8940189549948824E-2</v>
      </c>
      <c r="AC613" s="5">
        <f t="shared" si="748"/>
        <v>6.7265600792759091E-3</v>
      </c>
      <c r="AD613" s="5">
        <f t="shared" si="749"/>
        <v>3.5692218551037436E-2</v>
      </c>
      <c r="AE613" s="5">
        <f t="shared" si="750"/>
        <v>5.2051257316040239E-2</v>
      </c>
      <c r="AF613" s="5">
        <f t="shared" si="751"/>
        <v>3.7954118546966641E-2</v>
      </c>
      <c r="AG613" s="5">
        <f t="shared" si="752"/>
        <v>1.8449956049166494E-2</v>
      </c>
      <c r="AH613" s="5">
        <f t="shared" si="753"/>
        <v>2.7583784160029687E-3</v>
      </c>
      <c r="AI613" s="5">
        <f t="shared" si="754"/>
        <v>7.6294187300016006E-3</v>
      </c>
      <c r="AJ613" s="5">
        <f t="shared" si="755"/>
        <v>1.0551132110808364E-2</v>
      </c>
      <c r="AK613" s="5">
        <f t="shared" si="756"/>
        <v>9.727817435768395E-3</v>
      </c>
      <c r="AL613" s="5">
        <f t="shared" si="757"/>
        <v>1.0852962517164644E-3</v>
      </c>
      <c r="AM613" s="5">
        <f t="shared" si="758"/>
        <v>1.9744272877772005E-2</v>
      </c>
      <c r="AN613" s="5">
        <f t="shared" si="759"/>
        <v>2.8793789509314577E-2</v>
      </c>
      <c r="AO613" s="5">
        <f t="shared" si="760"/>
        <v>2.0995513976108254E-2</v>
      </c>
      <c r="AP613" s="5">
        <f t="shared" si="761"/>
        <v>1.0206173267059502E-2</v>
      </c>
      <c r="AQ613" s="5">
        <f t="shared" si="762"/>
        <v>3.7210081952188125E-3</v>
      </c>
      <c r="AR613" s="5">
        <f t="shared" si="763"/>
        <v>8.0452866498660841E-4</v>
      </c>
      <c r="AS613" s="5">
        <f t="shared" si="764"/>
        <v>2.2252516296753849E-3</v>
      </c>
      <c r="AT613" s="5">
        <f t="shared" si="765"/>
        <v>3.0774197557369705E-3</v>
      </c>
      <c r="AU613" s="5">
        <f t="shared" si="766"/>
        <v>2.8372858232312156E-3</v>
      </c>
      <c r="AV613" s="5">
        <f t="shared" si="767"/>
        <v>1.9619173240102085E-3</v>
      </c>
      <c r="AW613" s="5">
        <f t="shared" si="768"/>
        <v>1.216021037941014E-4</v>
      </c>
      <c r="AX613" s="5">
        <f t="shared" si="769"/>
        <v>9.101804429128911E-3</v>
      </c>
      <c r="AY613" s="5">
        <f t="shared" si="770"/>
        <v>1.3273491635254297E-2</v>
      </c>
      <c r="AZ613" s="5">
        <f t="shared" si="771"/>
        <v>9.678607223602349E-3</v>
      </c>
      <c r="BA613" s="5">
        <f t="shared" si="772"/>
        <v>4.7048880260948727E-3</v>
      </c>
      <c r="BB613" s="5">
        <f t="shared" si="773"/>
        <v>1.7153272283931939E-3</v>
      </c>
      <c r="BC613" s="5">
        <f t="shared" si="774"/>
        <v>5.0030478670656407E-4</v>
      </c>
      <c r="BD613" s="5">
        <f t="shared" si="775"/>
        <v>1.9554555707741305E-4</v>
      </c>
      <c r="BE613" s="5">
        <f t="shared" si="776"/>
        <v>5.4086086487612893E-4</v>
      </c>
      <c r="BF613" s="5">
        <f t="shared" si="777"/>
        <v>7.4798548104763809E-4</v>
      </c>
      <c r="BG613" s="5">
        <f t="shared" si="778"/>
        <v>6.8961947664205301E-4</v>
      </c>
      <c r="BH613" s="5">
        <f t="shared" si="779"/>
        <v>4.768558694795412E-4</v>
      </c>
      <c r="BI613" s="5">
        <f t="shared" si="780"/>
        <v>2.6378781685728605E-4</v>
      </c>
      <c r="BJ613" s="8">
        <f t="shared" si="781"/>
        <v>0.62647948545750864</v>
      </c>
      <c r="BK613" s="8">
        <f t="shared" si="782"/>
        <v>0.18097542449343304</v>
      </c>
      <c r="BL613" s="8">
        <f t="shared" si="783"/>
        <v>0.1743115339794124</v>
      </c>
      <c r="BM613" s="8">
        <f t="shared" si="784"/>
        <v>0.76912854869997749</v>
      </c>
      <c r="BN613" s="8">
        <f t="shared" si="785"/>
        <v>0.20705182833967736</v>
      </c>
    </row>
    <row r="614" spans="1:66" x14ac:dyDescent="0.25">
      <c r="A614" t="s">
        <v>282</v>
      </c>
      <c r="B614" t="s">
        <v>475</v>
      </c>
      <c r="C614" t="s">
        <v>319</v>
      </c>
      <c r="D614" t="s">
        <v>516</v>
      </c>
      <c r="E614">
        <f>VLOOKUP(A614,home!$A$2:$E$405,3,FALSE)</f>
        <v>1.6571</v>
      </c>
      <c r="F614">
        <f>VLOOKUP(B614,home!$B$2:$E$405,3,FALSE)</f>
        <v>0.40229999999999999</v>
      </c>
      <c r="G614">
        <f>VLOOKUP(C614,away!$B$2:$E$405,4,FALSE)</f>
        <v>1.0561</v>
      </c>
      <c r="H614">
        <f>VLOOKUP(A614,away!$A$2:$E$405,3,FALSE)</f>
        <v>1.3714</v>
      </c>
      <c r="I614">
        <f>VLOOKUP(C614,away!$B$2:$E$405,3,FALSE)</f>
        <v>0.72919999999999996</v>
      </c>
      <c r="J614">
        <f>VLOOKUP(B614,home!$B$2:$E$405,4,FALSE)</f>
        <v>1.4583999999999999</v>
      </c>
      <c r="K614" s="3">
        <f t="shared" si="730"/>
        <v>0.704050469613</v>
      </c>
      <c r="L614" s="3">
        <f t="shared" si="731"/>
        <v>1.4584362849919998</v>
      </c>
      <c r="M614" s="5">
        <f t="shared" si="732"/>
        <v>0.1150386920491577</v>
      </c>
      <c r="N614" s="5">
        <f t="shared" si="733"/>
        <v>8.0993045160874758E-2</v>
      </c>
      <c r="O614" s="5">
        <f t="shared" si="734"/>
        <v>0.16777660266251226</v>
      </c>
      <c r="P614" s="5">
        <f t="shared" si="735"/>
        <v>0.11812319589461545</v>
      </c>
      <c r="Q614" s="5">
        <f t="shared" si="736"/>
        <v>2.8511595740450393E-2</v>
      </c>
      <c r="R614" s="5">
        <f t="shared" si="737"/>
        <v>0.12234574254784665</v>
      </c>
      <c r="S614" s="5">
        <f t="shared" si="738"/>
        <v>3.0322600943679327E-2</v>
      </c>
      <c r="T614" s="5">
        <f t="shared" si="739"/>
        <v>4.1582345770896194E-2</v>
      </c>
      <c r="U614" s="5">
        <f t="shared" si="740"/>
        <v>8.6137577495962611E-2</v>
      </c>
      <c r="V614" s="5">
        <f t="shared" si="741"/>
        <v>3.4595148114494366E-3</v>
      </c>
      <c r="W614" s="5">
        <f t="shared" si="742"/>
        <v>6.6912007901600377E-3</v>
      </c>
      <c r="X614" s="5">
        <f t="shared" si="743"/>
        <v>9.758690022536539E-3</v>
      </c>
      <c r="Y614" s="5">
        <f t="shared" si="744"/>
        <v>7.1162138114283435E-3</v>
      </c>
      <c r="Z614" s="5">
        <f t="shared" si="745"/>
        <v>5.9477823415356353E-2</v>
      </c>
      <c r="AA614" s="5">
        <f t="shared" si="746"/>
        <v>4.1875389507140724E-2</v>
      </c>
      <c r="AB614" s="5">
        <f t="shared" si="747"/>
        <v>1.4741193823864858E-2</v>
      </c>
      <c r="AC614" s="5">
        <f t="shared" si="748"/>
        <v>2.220171201173689E-4</v>
      </c>
      <c r="AD614" s="5">
        <f t="shared" si="749"/>
        <v>1.1777357646467626E-3</v>
      </c>
      <c r="AE614" s="5">
        <f t="shared" si="750"/>
        <v>1.7176525732936366E-3</v>
      </c>
      <c r="AF614" s="5">
        <f t="shared" si="751"/>
        <v>1.2525434189506602E-3</v>
      </c>
      <c r="AG614" s="5">
        <f t="shared" si="752"/>
        <v>6.089182569085262E-4</v>
      </c>
      <c r="AH614" s="5">
        <f t="shared" si="753"/>
        <v>2.1686153955325641E-2</v>
      </c>
      <c r="AI614" s="5">
        <f t="shared" si="754"/>
        <v>1.5268146876346832E-2</v>
      </c>
      <c r="AJ614" s="5">
        <f t="shared" si="755"/>
        <v>5.3747729892061223E-3</v>
      </c>
      <c r="AK614" s="5">
        <f t="shared" si="756"/>
        <v>1.2613704823712796E-3</v>
      </c>
      <c r="AL614" s="5">
        <f t="shared" si="757"/>
        <v>9.1188003981741608E-6</v>
      </c>
      <c r="AM614" s="5">
        <f t="shared" si="758"/>
        <v>1.658370836359158E-4</v>
      </c>
      <c r="AN614" s="5">
        <f t="shared" si="759"/>
        <v>2.4186282017187261E-4</v>
      </c>
      <c r="AO614" s="5">
        <f t="shared" si="760"/>
        <v>1.7637075646457703E-4</v>
      </c>
      <c r="AP614" s="5">
        <f t="shared" si="761"/>
        <v>8.5741836946475467E-5</v>
      </c>
      <c r="AQ614" s="5">
        <f t="shared" si="762"/>
        <v>3.1262251536151886E-5</v>
      </c>
      <c r="AR614" s="5">
        <f t="shared" si="763"/>
        <v>6.3255747620739392E-3</v>
      </c>
      <c r="AS614" s="5">
        <f t="shared" si="764"/>
        <v>4.4535238818102967E-3</v>
      </c>
      <c r="AT614" s="5">
        <f t="shared" si="765"/>
        <v>1.567752790210625E-3</v>
      </c>
      <c r="AU614" s="5">
        <f t="shared" si="766"/>
        <v>3.6792569606162724E-4</v>
      </c>
      <c r="AV614" s="5">
        <f t="shared" si="767"/>
        <v>6.4759564773719634E-5</v>
      </c>
      <c r="AW614" s="5">
        <f t="shared" si="768"/>
        <v>2.6009168127371944E-7</v>
      </c>
      <c r="AX614" s="5">
        <f t="shared" si="769"/>
        <v>1.9459612768852808E-5</v>
      </c>
      <c r="AY614" s="5">
        <f t="shared" si="770"/>
        <v>2.8380605353988568E-5</v>
      </c>
      <c r="AZ614" s="5">
        <f t="shared" si="771"/>
        <v>2.0695652319147579E-5</v>
      </c>
      <c r="BA614" s="5">
        <f t="shared" si="772"/>
        <v>1.0061096761274551E-5</v>
      </c>
      <c r="BB614" s="5">
        <f t="shared" si="773"/>
        <v>3.6683671458645763E-6</v>
      </c>
      <c r="BC614" s="5">
        <f t="shared" si="774"/>
        <v>1.0700159504402879E-6</v>
      </c>
      <c r="BD614" s="5">
        <f t="shared" si="775"/>
        <v>1.5375746260730442E-3</v>
      </c>
      <c r="BE614" s="5">
        <f t="shared" si="776"/>
        <v>1.0825301375517594E-3</v>
      </c>
      <c r="BF614" s="5">
        <f t="shared" si="777"/>
        <v>3.8107792585677082E-4</v>
      </c>
      <c r="BG614" s="5">
        <f t="shared" si="778"/>
        <v>8.9432697552869179E-5</v>
      </c>
      <c r="BH614" s="5">
        <f t="shared" si="779"/>
        <v>1.5741283177713734E-5</v>
      </c>
      <c r="BI614" s="5">
        <f t="shared" si="780"/>
        <v>2.2165315627161145E-6</v>
      </c>
      <c r="BJ614" s="8">
        <f t="shared" si="781"/>
        <v>0.18019435140920043</v>
      </c>
      <c r="BK614" s="8">
        <f t="shared" si="782"/>
        <v>0.26720352022477145</v>
      </c>
      <c r="BL614" s="8">
        <f t="shared" si="783"/>
        <v>0.49235506023728215</v>
      </c>
      <c r="BM614" s="8">
        <f t="shared" si="784"/>
        <v>0.36641376071748044</v>
      </c>
      <c r="BN614" s="8">
        <f t="shared" si="785"/>
        <v>0.63278887405545725</v>
      </c>
    </row>
    <row r="615" spans="1:66" x14ac:dyDescent="0.25">
      <c r="A615" t="s">
        <v>282</v>
      </c>
      <c r="B615" t="s">
        <v>430</v>
      </c>
      <c r="C615" t="s">
        <v>33</v>
      </c>
      <c r="D615" t="s">
        <v>516</v>
      </c>
      <c r="E615">
        <f>VLOOKUP(A615,home!$A$2:$E$405,3,FALSE)</f>
        <v>1.6571</v>
      </c>
      <c r="F615">
        <f>VLOOKUP(B615,home!$B$2:$E$405,3,FALSE)</f>
        <v>0.40229999999999999</v>
      </c>
      <c r="G615">
        <f>VLOOKUP(C615,away!$B$2:$E$405,4,FALSE)</f>
        <v>0</v>
      </c>
      <c r="H615">
        <f>VLOOKUP(A615,away!$A$2:$E$405,3,FALSE)</f>
        <v>1.3714</v>
      </c>
      <c r="I615">
        <f>VLOOKUP(C615,away!$B$2:$E$405,3,FALSE)</f>
        <v>1.2153</v>
      </c>
      <c r="J615">
        <f>VLOOKUP(B615,home!$B$2:$E$405,4,FALSE)</f>
        <v>0.48609999999999998</v>
      </c>
      <c r="K615" s="3">
        <f t="shared" si="730"/>
        <v>0</v>
      </c>
      <c r="L615" s="3">
        <f t="shared" si="731"/>
        <v>0.81016460236199994</v>
      </c>
      <c r="M615" s="5">
        <f t="shared" si="732"/>
        <v>0.4447848475606338</v>
      </c>
      <c r="N615" s="5">
        <f t="shared" si="733"/>
        <v>0</v>
      </c>
      <c r="O615" s="5">
        <f t="shared" si="734"/>
        <v>0.36034893916060368</v>
      </c>
      <c r="P615" s="5">
        <f t="shared" si="735"/>
        <v>0</v>
      </c>
      <c r="Q615" s="5">
        <f t="shared" si="736"/>
        <v>0</v>
      </c>
      <c r="R615" s="5">
        <f t="shared" si="737"/>
        <v>0.14597097750330945</v>
      </c>
      <c r="S615" s="5">
        <f t="shared" si="738"/>
        <v>0</v>
      </c>
      <c r="T615" s="5">
        <f t="shared" si="739"/>
        <v>0</v>
      </c>
      <c r="U615" s="5">
        <f t="shared" si="740"/>
        <v>0</v>
      </c>
      <c r="V615" s="5">
        <f t="shared" si="741"/>
        <v>0</v>
      </c>
      <c r="W615" s="5">
        <f t="shared" si="742"/>
        <v>0</v>
      </c>
      <c r="X615" s="5">
        <f t="shared" si="743"/>
        <v>0</v>
      </c>
      <c r="Y615" s="5">
        <f t="shared" si="744"/>
        <v>0</v>
      </c>
      <c r="Z615" s="5">
        <f t="shared" si="745"/>
        <v>3.9420172981787051E-2</v>
      </c>
      <c r="AA615" s="5">
        <f t="shared" si="746"/>
        <v>0</v>
      </c>
      <c r="AB615" s="5">
        <f t="shared" si="747"/>
        <v>0</v>
      </c>
      <c r="AC615" s="5">
        <f t="shared" si="748"/>
        <v>0</v>
      </c>
      <c r="AD615" s="5">
        <f t="shared" si="749"/>
        <v>0</v>
      </c>
      <c r="AE615" s="5">
        <f t="shared" si="750"/>
        <v>0</v>
      </c>
      <c r="AF615" s="5">
        <f t="shared" si="751"/>
        <v>0</v>
      </c>
      <c r="AG615" s="5">
        <f t="shared" si="752"/>
        <v>0</v>
      </c>
      <c r="AH615" s="5">
        <f t="shared" si="753"/>
        <v>7.9842071922076908E-3</v>
      </c>
      <c r="AI615" s="5">
        <f t="shared" si="754"/>
        <v>0</v>
      </c>
      <c r="AJ615" s="5">
        <f t="shared" si="755"/>
        <v>0</v>
      </c>
      <c r="AK615" s="5">
        <f t="shared" si="756"/>
        <v>0</v>
      </c>
      <c r="AL615" s="5">
        <f t="shared" si="757"/>
        <v>0</v>
      </c>
      <c r="AM615" s="5">
        <f t="shared" si="758"/>
        <v>0</v>
      </c>
      <c r="AN615" s="5">
        <f t="shared" si="759"/>
        <v>0</v>
      </c>
      <c r="AO615" s="5">
        <f t="shared" si="760"/>
        <v>0</v>
      </c>
      <c r="AP615" s="5">
        <f t="shared" si="761"/>
        <v>0</v>
      </c>
      <c r="AQ615" s="5">
        <f t="shared" si="762"/>
        <v>0</v>
      </c>
      <c r="AR615" s="5">
        <f t="shared" si="763"/>
        <v>1.2937044090101531E-3</v>
      </c>
      <c r="AS615" s="5">
        <f t="shared" si="764"/>
        <v>0</v>
      </c>
      <c r="AT615" s="5">
        <f t="shared" si="765"/>
        <v>0</v>
      </c>
      <c r="AU615" s="5">
        <f t="shared" si="766"/>
        <v>0</v>
      </c>
      <c r="AV615" s="5">
        <f t="shared" si="767"/>
        <v>0</v>
      </c>
      <c r="AW615" s="5">
        <f t="shared" si="768"/>
        <v>0</v>
      </c>
      <c r="AX615" s="5">
        <f t="shared" si="769"/>
        <v>0</v>
      </c>
      <c r="AY615" s="5">
        <f t="shared" si="770"/>
        <v>0</v>
      </c>
      <c r="AZ615" s="5">
        <f t="shared" si="771"/>
        <v>0</v>
      </c>
      <c r="BA615" s="5">
        <f t="shared" si="772"/>
        <v>0</v>
      </c>
      <c r="BB615" s="5">
        <f t="shared" si="773"/>
        <v>0</v>
      </c>
      <c r="BC615" s="5">
        <f t="shared" si="774"/>
        <v>0</v>
      </c>
      <c r="BD615" s="5">
        <f t="shared" si="775"/>
        <v>1.7468558634994605E-4</v>
      </c>
      <c r="BE615" s="5">
        <f t="shared" si="776"/>
        <v>0</v>
      </c>
      <c r="BF615" s="5">
        <f t="shared" si="777"/>
        <v>0</v>
      </c>
      <c r="BG615" s="5">
        <f t="shared" si="778"/>
        <v>0</v>
      </c>
      <c r="BH615" s="5">
        <f t="shared" si="779"/>
        <v>0</v>
      </c>
      <c r="BI615" s="5">
        <f t="shared" si="780"/>
        <v>0</v>
      </c>
      <c r="BJ615" s="8">
        <f t="shared" si="781"/>
        <v>0</v>
      </c>
      <c r="BK615" s="8">
        <f t="shared" si="782"/>
        <v>0.4447848475606338</v>
      </c>
      <c r="BL615" s="8">
        <f t="shared" si="783"/>
        <v>0.51577251385148093</v>
      </c>
      <c r="BM615" s="8">
        <f t="shared" si="784"/>
        <v>4.8872770169354846E-2</v>
      </c>
      <c r="BN615" s="8">
        <f t="shared" si="785"/>
        <v>0.95110476422454693</v>
      </c>
    </row>
    <row r="616" spans="1:66" x14ac:dyDescent="0.25">
      <c r="A616" t="s">
        <v>282</v>
      </c>
      <c r="B616" t="s">
        <v>337</v>
      </c>
      <c r="C616" t="s">
        <v>307</v>
      </c>
      <c r="D616" t="s">
        <v>516</v>
      </c>
      <c r="E616">
        <f>VLOOKUP(A616,home!$A$2:$E$405,3,FALSE)</f>
        <v>1.6571</v>
      </c>
      <c r="F616">
        <f>VLOOKUP(B616,home!$B$2:$E$405,3,FALSE)</f>
        <v>1.0058</v>
      </c>
      <c r="G616">
        <f>VLOOKUP(C616,away!$B$2:$E$405,4,FALSE)</f>
        <v>1.5086999999999999</v>
      </c>
      <c r="H616">
        <f>VLOOKUP(A616,away!$A$2:$E$405,3,FALSE)</f>
        <v>1.3714</v>
      </c>
      <c r="I616">
        <f>VLOOKUP(C616,away!$B$2:$E$405,3,FALSE)</f>
        <v>0.91149999999999998</v>
      </c>
      <c r="J616">
        <f>VLOOKUP(B616,home!$B$2:$E$405,4,FALSE)</f>
        <v>0.24310000000000001</v>
      </c>
      <c r="K616" s="3">
        <f t="shared" si="730"/>
        <v>2.5145671572659998</v>
      </c>
      <c r="L616" s="3">
        <f t="shared" si="731"/>
        <v>0.30388256041</v>
      </c>
      <c r="M616" s="5">
        <f t="shared" si="732"/>
        <v>5.9698420413079892E-2</v>
      </c>
      <c r="N616" s="5">
        <f t="shared" si="733"/>
        <v>0.15011568731138883</v>
      </c>
      <c r="O616" s="5">
        <f t="shared" si="734"/>
        <v>1.814130884755933E-2</v>
      </c>
      <c r="P616" s="5">
        <f t="shared" si="735"/>
        <v>4.5617539417891789E-2</v>
      </c>
      <c r="Q616" s="5">
        <f t="shared" si="736"/>
        <v>0.18873798855181539</v>
      </c>
      <c r="R616" s="5">
        <f t="shared" si="737"/>
        <v>2.7564136908924579E-3</v>
      </c>
      <c r="S616" s="5">
        <f t="shared" si="738"/>
        <v>8.7144680216990067E-3</v>
      </c>
      <c r="T616" s="5">
        <f t="shared" si="739"/>
        <v>5.7354183207758938E-2</v>
      </c>
      <c r="U616" s="5">
        <f t="shared" si="740"/>
        <v>6.9311873389565296E-3</v>
      </c>
      <c r="V616" s="5">
        <f t="shared" si="741"/>
        <v>7.3989039079930133E-4</v>
      </c>
      <c r="W616" s="5">
        <f t="shared" si="742"/>
        <v>0.15819811578028042</v>
      </c>
      <c r="X616" s="5">
        <f t="shared" si="743"/>
        <v>4.8073648475349243E-2</v>
      </c>
      <c r="Y616" s="5">
        <f t="shared" si="744"/>
        <v>7.3043716934697109E-3</v>
      </c>
      <c r="Z616" s="5">
        <f t="shared" si="745"/>
        <v>2.7920868331252622E-4</v>
      </c>
      <c r="AA616" s="5">
        <f t="shared" si="746"/>
        <v>7.0208898508116184E-4</v>
      </c>
      <c r="AB616" s="5">
        <f t="shared" si="747"/>
        <v>8.8272495168165415E-4</v>
      </c>
      <c r="AC616" s="5">
        <f t="shared" si="748"/>
        <v>3.5335921404684518E-5</v>
      </c>
      <c r="AD616" s="5">
        <f t="shared" si="749"/>
        <v>9.9449946570614303E-2</v>
      </c>
      <c r="AE616" s="5">
        <f t="shared" si="750"/>
        <v>3.0221104396515978E-2</v>
      </c>
      <c r="AF616" s="5">
        <f t="shared" si="751"/>
        <v>4.5918332912155916E-3</v>
      </c>
      <c r="AG616" s="5">
        <f t="shared" si="752"/>
        <v>4.6512601917015722E-4</v>
      </c>
      <c r="AH616" s="5">
        <f t="shared" si="753"/>
        <v>2.1211662393428821E-5</v>
      </c>
      <c r="AI616" s="5">
        <f t="shared" si="754"/>
        <v>5.3338149605530421E-5</v>
      </c>
      <c r="AJ616" s="5">
        <f t="shared" si="755"/>
        <v>6.7061179613703631E-5</v>
      </c>
      <c r="AK616" s="5">
        <f t="shared" si="756"/>
        <v>5.6209946594711784E-5</v>
      </c>
      <c r="AL616" s="5">
        <f t="shared" si="757"/>
        <v>1.0800538951563595E-6</v>
      </c>
      <c r="AM616" s="5">
        <f t="shared" si="758"/>
        <v>5.0014713887665006E-2</v>
      </c>
      <c r="AN616" s="5">
        <f t="shared" si="759"/>
        <v>1.519859931435723E-2</v>
      </c>
      <c r="AO616" s="5">
        <f t="shared" si="760"/>
        <v>2.3092946371462727E-3</v>
      </c>
      <c r="AP616" s="5">
        <f t="shared" si="761"/>
        <v>2.3391812235903052E-4</v>
      </c>
      <c r="AQ616" s="5">
        <f t="shared" si="762"/>
        <v>1.7770909487190459E-5</v>
      </c>
      <c r="AR616" s="5">
        <f t="shared" si="763"/>
        <v>1.2891708557335317E-6</v>
      </c>
      <c r="AS616" s="5">
        <f t="shared" si="764"/>
        <v>3.2417066939320431E-6</v>
      </c>
      <c r="AT616" s="5">
        <f t="shared" si="765"/>
        <v>4.0757445930254314E-6</v>
      </c>
      <c r="AU616" s="5">
        <f t="shared" si="766"/>
        <v>3.4162444983420758E-6</v>
      </c>
      <c r="AV616" s="5">
        <f t="shared" si="767"/>
        <v>2.147594054180411E-6</v>
      </c>
      <c r="AW616" s="5">
        <f t="shared" si="768"/>
        <v>2.2925137156443041E-8</v>
      </c>
      <c r="AX616" s="5">
        <f t="shared" si="769"/>
        <v>2.0960892820329681E-2</v>
      </c>
      <c r="AY616" s="5">
        <f t="shared" si="770"/>
        <v>6.3696497787213702E-3</v>
      </c>
      <c r="AZ616" s="5">
        <f t="shared" si="771"/>
        <v>9.6781274183642006E-4</v>
      </c>
      <c r="BA616" s="5">
        <f t="shared" si="772"/>
        <v>9.8033804662224589E-5</v>
      </c>
      <c r="BB616" s="5">
        <f t="shared" si="773"/>
        <v>7.447690891872648E-6</v>
      </c>
      <c r="BC616" s="5">
        <f t="shared" si="774"/>
        <v>4.5264467547289937E-7</v>
      </c>
      <c r="BD616" s="5">
        <f t="shared" si="775"/>
        <v>6.5292756741042751E-8</v>
      </c>
      <c r="BE616" s="5">
        <f t="shared" si="776"/>
        <v>1.641830217083843E-7</v>
      </c>
      <c r="BF616" s="5">
        <f t="shared" si="777"/>
        <v>2.0642461708429697E-7</v>
      </c>
      <c r="BG616" s="5">
        <f t="shared" si="778"/>
        <v>1.7302285419046105E-7</v>
      </c>
      <c r="BH616" s="5">
        <f t="shared" si="779"/>
        <v>1.0876939665093931E-7</v>
      </c>
      <c r="BI616" s="5">
        <f t="shared" si="780"/>
        <v>5.4701590506818052E-8</v>
      </c>
      <c r="BJ616" s="8">
        <f t="shared" si="781"/>
        <v>0.84069059164971027</v>
      </c>
      <c r="BK616" s="8">
        <f t="shared" si="782"/>
        <v>0.1211763839974912</v>
      </c>
      <c r="BL616" s="8">
        <f t="shared" si="783"/>
        <v>2.9626487607310601E-2</v>
      </c>
      <c r="BM616" s="8">
        <f t="shared" si="784"/>
        <v>0.5203356868516128</v>
      </c>
      <c r="BN616" s="8">
        <f t="shared" si="785"/>
        <v>0.46506735823262768</v>
      </c>
    </row>
    <row r="617" spans="1:66" x14ac:dyDescent="0.25">
      <c r="A617" t="s">
        <v>282</v>
      </c>
      <c r="B617" t="s">
        <v>342</v>
      </c>
      <c r="C617" t="s">
        <v>199</v>
      </c>
      <c r="D617" t="s">
        <v>516</v>
      </c>
      <c r="E617">
        <f>VLOOKUP(A617,home!$A$2:$E$405,3,FALSE)</f>
        <v>1.6571</v>
      </c>
      <c r="F617">
        <f>VLOOKUP(B617,home!$B$2:$E$405,3,FALSE)</f>
        <v>0.4526</v>
      </c>
      <c r="G617">
        <f>VLOOKUP(C617,away!$B$2:$E$405,4,FALSE)</f>
        <v>0.80459999999999998</v>
      </c>
      <c r="H617">
        <f>VLOOKUP(A617,away!$A$2:$E$405,3,FALSE)</f>
        <v>1.3714</v>
      </c>
      <c r="I617">
        <f>VLOOKUP(C617,away!$B$2:$E$405,3,FALSE)</f>
        <v>1.2153</v>
      </c>
      <c r="J617">
        <f>VLOOKUP(B617,home!$B$2:$E$405,4,FALSE)</f>
        <v>1.6407</v>
      </c>
      <c r="K617" s="3">
        <f t="shared" si="730"/>
        <v>0.60345278391599999</v>
      </c>
      <c r="L617" s="3">
        <f t="shared" si="731"/>
        <v>2.734493032494</v>
      </c>
      <c r="M617" s="5">
        <f t="shared" si="732"/>
        <v>3.5509826555988236E-2</v>
      </c>
      <c r="N617" s="5">
        <f t="shared" si="733"/>
        <v>2.1428503691585405E-2</v>
      </c>
      <c r="O617" s="5">
        <f t="shared" si="734"/>
        <v>9.710137330242026E-2</v>
      </c>
      <c r="P617" s="5">
        <f t="shared" si="735"/>
        <v>5.859609404141225E-2</v>
      </c>
      <c r="Q617" s="5">
        <f t="shared" si="736"/>
        <v>6.4655451039207475E-3</v>
      </c>
      <c r="R617" s="5">
        <f t="shared" si="737"/>
        <v>0.13276151437053357</v>
      </c>
      <c r="S617" s="5">
        <f t="shared" si="738"/>
        <v>2.4172902052171649E-2</v>
      </c>
      <c r="T617" s="5">
        <f t="shared" si="739"/>
        <v>1.767998803794698E-2</v>
      </c>
      <c r="U617" s="5">
        <f t="shared" si="740"/>
        <v>8.011530544380252E-2</v>
      </c>
      <c r="V617" s="5">
        <f t="shared" si="741"/>
        <v>4.4320678379909679E-3</v>
      </c>
      <c r="W617" s="5">
        <f t="shared" si="742"/>
        <v>1.3005503974984798E-3</v>
      </c>
      <c r="X617" s="5">
        <f t="shared" si="743"/>
        <v>3.5563460003668955E-3</v>
      </c>
      <c r="Y617" s="5">
        <f t="shared" si="744"/>
        <v>4.8624016795705913E-3</v>
      </c>
      <c r="Z617" s="5">
        <f t="shared" si="745"/>
        <v>0.12101181200985871</v>
      </c>
      <c r="AA617" s="5">
        <f t="shared" si="746"/>
        <v>7.3024914844068867E-2</v>
      </c>
      <c r="AB617" s="5">
        <f t="shared" si="747"/>
        <v>2.2033544078941095E-2</v>
      </c>
      <c r="AC617" s="5">
        <f t="shared" si="748"/>
        <v>4.5709506533241973E-4</v>
      </c>
      <c r="AD617" s="5">
        <f t="shared" si="749"/>
        <v>1.9620518949837944E-4</v>
      </c>
      <c r="AE617" s="5">
        <f t="shared" si="750"/>
        <v>5.3652172362248353E-4</v>
      </c>
      <c r="AF617" s="5">
        <f t="shared" si="751"/>
        <v>7.335574575136766E-4</v>
      </c>
      <c r="AG617" s="5">
        <f t="shared" si="752"/>
        <v>6.6863591883505405E-4</v>
      </c>
      <c r="AH617" s="5">
        <f t="shared" si="753"/>
        <v>8.2726489197608097E-2</v>
      </c>
      <c r="AI617" s="5">
        <f t="shared" si="754"/>
        <v>4.9921530209893504E-2</v>
      </c>
      <c r="AJ617" s="5">
        <f t="shared" si="755"/>
        <v>1.5062643191253465E-2</v>
      </c>
      <c r="AK617" s="5">
        <f t="shared" si="756"/>
        <v>3.0298646556317622E-3</v>
      </c>
      <c r="AL617" s="5">
        <f t="shared" si="757"/>
        <v>3.0170787110833912E-5</v>
      </c>
      <c r="AM617" s="5">
        <f t="shared" si="758"/>
        <v>2.3680113564312685E-5</v>
      </c>
      <c r="AN617" s="5">
        <f t="shared" si="759"/>
        <v>6.4753105550279693E-5</v>
      </c>
      <c r="AO617" s="5">
        <f t="shared" si="760"/>
        <v>8.8533457979794226E-5</v>
      </c>
      <c r="AP617" s="5">
        <f t="shared" si="761"/>
        <v>8.06980413294492E-5</v>
      </c>
      <c r="AQ617" s="5">
        <f t="shared" si="762"/>
        <v>5.5167057937822931E-5</v>
      </c>
      <c r="AR617" s="5">
        <f t="shared" si="763"/>
        <v>4.5243001662709885E-2</v>
      </c>
      <c r="AS617" s="5">
        <f t="shared" si="764"/>
        <v>2.7302015306078491E-2</v>
      </c>
      <c r="AT617" s="5">
        <f t="shared" si="765"/>
        <v>8.237738571485154E-3</v>
      </c>
      <c r="AU617" s="5">
        <f t="shared" si="766"/>
        <v>1.6570287580449767E-3</v>
      </c>
      <c r="AV617" s="5">
        <f t="shared" si="767"/>
        <v>2.4998465426777822E-4</v>
      </c>
      <c r="AW617" s="5">
        <f t="shared" si="768"/>
        <v>1.3829429221220288E-6</v>
      </c>
      <c r="AX617" s="5">
        <f t="shared" si="769"/>
        <v>2.3816384089719205E-6</v>
      </c>
      <c r="AY617" s="5">
        <f t="shared" si="770"/>
        <v>6.512573635253812E-6</v>
      </c>
      <c r="AZ617" s="5">
        <f t="shared" si="771"/>
        <v>8.9042936146028371E-6</v>
      </c>
      <c r="BA617" s="5">
        <f t="shared" si="772"/>
        <v>8.1162429494707574E-6</v>
      </c>
      <c r="BB617" s="5">
        <f t="shared" si="773"/>
        <v>5.548452448839085E-6</v>
      </c>
      <c r="BC617" s="5">
        <f t="shared" si="774"/>
        <v>3.0344409124949488E-6</v>
      </c>
      <c r="BD617" s="5">
        <f t="shared" si="775"/>
        <v>2.0619445469299107E-2</v>
      </c>
      <c r="BE617" s="5">
        <f t="shared" si="776"/>
        <v>1.2442861771252697E-2</v>
      </c>
      <c r="BF617" s="5">
        <f t="shared" si="777"/>
        <v>3.7543397878722052E-3</v>
      </c>
      <c r="BG617" s="5">
        <f t="shared" si="778"/>
        <v>7.5518893225269578E-4</v>
      </c>
      <c r="BH617" s="5">
        <f t="shared" si="779"/>
        <v>1.1393021588761016E-4</v>
      </c>
      <c r="BI617" s="5">
        <f t="shared" si="780"/>
        <v>1.3750301189905851E-5</v>
      </c>
      <c r="BJ617" s="8">
        <f t="shared" si="781"/>
        <v>5.7775584618689986E-2</v>
      </c>
      <c r="BK617" s="8">
        <f t="shared" si="782"/>
        <v>0.12320466891364161</v>
      </c>
      <c r="BL617" s="8">
        <f t="shared" si="783"/>
        <v>0.67616646472449338</v>
      </c>
      <c r="BM617" s="8">
        <f t="shared" si="784"/>
        <v>0.62629054357011005</v>
      </c>
      <c r="BN617" s="8">
        <f t="shared" si="785"/>
        <v>0.35186285706586051</v>
      </c>
    </row>
    <row r="618" spans="1:66" x14ac:dyDescent="0.25">
      <c r="A618" t="s">
        <v>288</v>
      </c>
      <c r="B618" t="s">
        <v>293</v>
      </c>
      <c r="C618" t="s">
        <v>355</v>
      </c>
      <c r="D618" t="s">
        <v>516</v>
      </c>
      <c r="E618">
        <f>VLOOKUP(A618,home!$A$2:$E$405,3,FALSE)</f>
        <v>1.6215999999999999</v>
      </c>
      <c r="F618">
        <f>VLOOKUP(B618,home!$B$2:$E$405,3,FALSE)</f>
        <v>1.0791999999999999</v>
      </c>
      <c r="G618">
        <f>VLOOKUP(C618,away!$B$2:$E$405,4,FALSE)</f>
        <v>0.82220000000000004</v>
      </c>
      <c r="H618">
        <f>VLOOKUP(A618,away!$A$2:$E$405,3,FALSE)</f>
        <v>1.2972999999999999</v>
      </c>
      <c r="I618">
        <f>VLOOKUP(C618,away!$B$2:$E$405,3,FALSE)</f>
        <v>0.51390000000000002</v>
      </c>
      <c r="J618">
        <f>VLOOKUP(B618,home!$B$2:$E$405,4,FALSE)</f>
        <v>1.1561999999999999</v>
      </c>
      <c r="K618" s="3">
        <f t="shared" si="730"/>
        <v>1.4388752579839998</v>
      </c>
      <c r="L618" s="3">
        <f t="shared" si="731"/>
        <v>0.77081827181399998</v>
      </c>
      <c r="M618" s="5">
        <f t="shared" si="732"/>
        <v>0.10973427364770885</v>
      </c>
      <c r="N618" s="5">
        <f t="shared" si="733"/>
        <v>0.15789393130453389</v>
      </c>
      <c r="O618" s="5">
        <f t="shared" si="734"/>
        <v>8.4585183171891509E-2</v>
      </c>
      <c r="P618" s="5">
        <f t="shared" si="735"/>
        <v>0.12170752725807926</v>
      </c>
      <c r="Q618" s="5">
        <f t="shared" si="736"/>
        <v>0.1135948355699596</v>
      </c>
      <c r="R618" s="5">
        <f t="shared" si="737"/>
        <v>3.2599902356814016E-2</v>
      </c>
      <c r="S618" s="5">
        <f t="shared" si="738"/>
        <v>3.374679965265661E-2</v>
      </c>
      <c r="T618" s="5">
        <f t="shared" si="739"/>
        <v>8.7560974841031758E-2</v>
      </c>
      <c r="U618" s="5">
        <f t="shared" si="740"/>
        <v>4.6907192913913966E-2</v>
      </c>
      <c r="V618" s="5">
        <f t="shared" si="741"/>
        <v>4.1587731304285266E-3</v>
      </c>
      <c r="W618" s="5">
        <f t="shared" si="742"/>
        <v>5.4482932778791897E-2</v>
      </c>
      <c r="X618" s="5">
        <f t="shared" si="743"/>
        <v>4.1996440087906706E-2</v>
      </c>
      <c r="Y618" s="5">
        <f t="shared" si="744"/>
        <v>1.6185811685450215E-2</v>
      </c>
      <c r="Z618" s="5">
        <f t="shared" si="745"/>
        <v>8.3762001319948407E-3</v>
      </c>
      <c r="AA618" s="5">
        <f t="shared" si="746"/>
        <v>1.205230712584969E-2</v>
      </c>
      <c r="AB618" s="5">
        <f t="shared" si="747"/>
        <v>8.6708832625046889E-3</v>
      </c>
      <c r="AC618" s="5">
        <f t="shared" si="748"/>
        <v>2.8828390239130964E-4</v>
      </c>
      <c r="AD618" s="5">
        <f t="shared" si="749"/>
        <v>1.9598535989452284E-2</v>
      </c>
      <c r="AE618" s="5">
        <f t="shared" si="750"/>
        <v>1.5106909641474093E-2</v>
      </c>
      <c r="AF618" s="5">
        <f t="shared" si="751"/>
        <v>5.8223409911456565E-3</v>
      </c>
      <c r="AG618" s="5">
        <f t="shared" si="752"/>
        <v>1.4959889402355688E-3</v>
      </c>
      <c r="AH618" s="5">
        <f t="shared" si="753"/>
        <v>1.6141320275281155E-3</v>
      </c>
      <c r="AI618" s="5">
        <f t="shared" si="754"/>
        <v>2.322534637529754E-3</v>
      </c>
      <c r="AJ618" s="5">
        <f t="shared" si="755"/>
        <v>1.6709188128762006E-3</v>
      </c>
      <c r="AK618" s="5">
        <f t="shared" si="756"/>
        <v>8.0141457931585404E-4</v>
      </c>
      <c r="AL618" s="5">
        <f t="shared" si="757"/>
        <v>1.278955780798149E-5</v>
      </c>
      <c r="AM618" s="5">
        <f t="shared" si="758"/>
        <v>5.6399697055863739E-3</v>
      </c>
      <c r="AN618" s="5">
        <f t="shared" si="759"/>
        <v>4.347391701543404E-3</v>
      </c>
      <c r="AO618" s="5">
        <f t="shared" si="760"/>
        <v>1.6755244791411053E-3</v>
      </c>
      <c r="AP618" s="5">
        <f t="shared" si="761"/>
        <v>4.3050829446453313E-4</v>
      </c>
      <c r="AQ618" s="5">
        <f t="shared" si="762"/>
        <v>8.2960914885186007E-5</v>
      </c>
      <c r="AR618" s="5">
        <f t="shared" si="763"/>
        <v>2.4884049198777009E-4</v>
      </c>
      <c r="AS618" s="5">
        <f t="shared" si="764"/>
        <v>3.5805042710576813E-4</v>
      </c>
      <c r="AT618" s="5">
        <f t="shared" si="765"/>
        <v>2.5759495033654675E-4</v>
      </c>
      <c r="AU618" s="5">
        <f t="shared" si="766"/>
        <v>1.2354900020695813E-4</v>
      </c>
      <c r="AV618" s="5">
        <f t="shared" si="767"/>
        <v>4.4442899886613047E-5</v>
      </c>
      <c r="AW618" s="5">
        <f t="shared" si="768"/>
        <v>3.9402898874374127E-7</v>
      </c>
      <c r="AX618" s="5">
        <f t="shared" si="769"/>
        <v>1.352535477524588E-3</v>
      </c>
      <c r="AY618" s="5">
        <f t="shared" si="770"/>
        <v>1.0425590593526263E-3</v>
      </c>
      <c r="AZ618" s="5">
        <f t="shared" si="771"/>
        <v>4.0181178619711031E-4</v>
      </c>
      <c r="BA618" s="5">
        <f t="shared" si="772"/>
        <v>1.0324128887698434E-4</v>
      </c>
      <c r="BB618" s="5">
        <f t="shared" si="773"/>
        <v>1.9895067968001753E-5</v>
      </c>
      <c r="BC618" s="5">
        <f t="shared" si="774"/>
        <v>3.0670963817434376E-6</v>
      </c>
      <c r="BD618" s="5">
        <f t="shared" si="775"/>
        <v>3.196846633189306E-5</v>
      </c>
      <c r="BE618" s="5">
        <f t="shared" si="776"/>
        <v>4.5998635240655436E-5</v>
      </c>
      <c r="BF618" s="5">
        <f t="shared" si="777"/>
        <v>3.3093149074405004E-5</v>
      </c>
      <c r="BG618" s="5">
        <f t="shared" si="778"/>
        <v>1.5872304470645825E-5</v>
      </c>
      <c r="BH618" s="5">
        <f t="shared" si="779"/>
        <v>5.7095665475002782E-6</v>
      </c>
      <c r="BI618" s="5">
        <f t="shared" si="780"/>
        <v>1.6430708078022563E-6</v>
      </c>
      <c r="BJ618" s="8">
        <f t="shared" si="781"/>
        <v>0.52883816670190309</v>
      </c>
      <c r="BK618" s="8">
        <f t="shared" si="782"/>
        <v>0.27069100620842518</v>
      </c>
      <c r="BL618" s="8">
        <f t="shared" si="783"/>
        <v>0.19239123185022033</v>
      </c>
      <c r="BM618" s="8">
        <f t="shared" si="784"/>
        <v>0.37913878655319283</v>
      </c>
      <c r="BN618" s="8">
        <f t="shared" si="785"/>
        <v>0.6201156533089871</v>
      </c>
    </row>
    <row r="619" spans="1:66" x14ac:dyDescent="0.25">
      <c r="A619" t="s">
        <v>288</v>
      </c>
      <c r="B619" t="s">
        <v>476</v>
      </c>
      <c r="C619" t="s">
        <v>289</v>
      </c>
      <c r="D619" t="s">
        <v>516</v>
      </c>
      <c r="E619">
        <f>VLOOKUP(A619,home!$A$2:$E$405,3,FALSE)</f>
        <v>1.6215999999999999</v>
      </c>
      <c r="F619">
        <f>VLOOKUP(B619,home!$B$2:$E$405,3,FALSE)</f>
        <v>0.61670000000000003</v>
      </c>
      <c r="G619">
        <f>VLOOKUP(C619,away!$B$2:$E$405,4,FALSE)</f>
        <v>0.41110000000000002</v>
      </c>
      <c r="H619">
        <f>VLOOKUP(A619,away!$A$2:$E$405,3,FALSE)</f>
        <v>1.2972999999999999</v>
      </c>
      <c r="I619">
        <f>VLOOKUP(C619,away!$B$2:$E$405,3,FALSE)</f>
        <v>0.77080000000000004</v>
      </c>
      <c r="J619">
        <f>VLOOKUP(B619,home!$B$2:$E$405,4,FALSE)</f>
        <v>0.51390000000000002</v>
      </c>
      <c r="K619" s="3">
        <f t="shared" si="730"/>
        <v>0.41111673999200005</v>
      </c>
      <c r="L619" s="3">
        <f t="shared" si="731"/>
        <v>0.51387884787600002</v>
      </c>
      <c r="M619" s="5">
        <f t="shared" si="732"/>
        <v>0.39653316862781557</v>
      </c>
      <c r="N619" s="5">
        <f t="shared" si="733"/>
        <v>0.16302142358496557</v>
      </c>
      <c r="O619" s="5">
        <f t="shared" si="734"/>
        <v>0.2037700078390815</v>
      </c>
      <c r="P619" s="5">
        <f t="shared" si="735"/>
        <v>8.3773261330947479E-2</v>
      </c>
      <c r="Q619" s="5">
        <f t="shared" si="736"/>
        <v>3.3510418106552989E-2</v>
      </c>
      <c r="R619" s="5">
        <f t="shared" si="737"/>
        <v>5.2356548430015346E-2</v>
      </c>
      <c r="S619" s="5">
        <f t="shared" si="738"/>
        <v>4.4245726897881822E-3</v>
      </c>
      <c r="T619" s="5">
        <f t="shared" si="739"/>
        <v>1.72202950484385E-2</v>
      </c>
      <c r="U619" s="5">
        <f t="shared" si="740"/>
        <v>2.1524653507781176E-2</v>
      </c>
      <c r="V619" s="5">
        <f t="shared" si="741"/>
        <v>1.0386153277810652E-4</v>
      </c>
      <c r="W619" s="5">
        <f t="shared" si="742"/>
        <v>4.5922312825783214E-3</v>
      </c>
      <c r="X619" s="5">
        <f t="shared" si="743"/>
        <v>2.3598505206714735E-3</v>
      </c>
      <c r="Y619" s="5">
        <f t="shared" si="744"/>
        <v>6.0633863336111767E-4</v>
      </c>
      <c r="Z619" s="5">
        <f t="shared" si="745"/>
        <v>8.9683075953267601E-3</v>
      </c>
      <c r="AA619" s="5">
        <f t="shared" si="746"/>
        <v>3.6870213818362314E-3</v>
      </c>
      <c r="AB619" s="5">
        <f t="shared" si="747"/>
        <v>7.578981053906552E-4</v>
      </c>
      <c r="AC619" s="5">
        <f t="shared" si="748"/>
        <v>1.3713889555824956E-6</v>
      </c>
      <c r="AD619" s="5">
        <f t="shared" si="749"/>
        <v>4.7198578854572E-4</v>
      </c>
      <c r="AE619" s="5">
        <f t="shared" si="750"/>
        <v>2.4254351323171994E-4</v>
      </c>
      <c r="AF619" s="5">
        <f t="shared" si="751"/>
        <v>6.2318990569656799E-5</v>
      </c>
      <c r="AG619" s="5">
        <f t="shared" si="752"/>
        <v>1.067480369157685E-5</v>
      </c>
      <c r="AH619" s="5">
        <f t="shared" si="753"/>
        <v>1.1521558936210239E-3</v>
      </c>
      <c r="AI619" s="5">
        <f t="shared" si="754"/>
        <v>4.7367057494804494E-4</v>
      </c>
      <c r="AJ619" s="5">
        <f t="shared" si="755"/>
        <v>9.7366951301388265E-5</v>
      </c>
      <c r="AK619" s="5">
        <f t="shared" si="756"/>
        <v>1.3343061200662196E-5</v>
      </c>
      <c r="AL619" s="5">
        <f t="shared" si="757"/>
        <v>1.1589015442006457E-8</v>
      </c>
      <c r="AM619" s="5">
        <f t="shared" si="758"/>
        <v>3.8808251741893998E-5</v>
      </c>
      <c r="AN619" s="5">
        <f t="shared" si="759"/>
        <v>1.9942739693206256E-5</v>
      </c>
      <c r="AO619" s="5">
        <f t="shared" si="760"/>
        <v>5.1240760485179023E-6</v>
      </c>
      <c r="AP619" s="5">
        <f t="shared" si="761"/>
        <v>8.7771809874712878E-7</v>
      </c>
      <c r="AQ619" s="5">
        <f t="shared" si="762"/>
        <v>1.1276019133602193E-7</v>
      </c>
      <c r="AR619" s="5">
        <f t="shared" si="763"/>
        <v>1.1841370863750303E-4</v>
      </c>
      <c r="AS619" s="5">
        <f t="shared" si="764"/>
        <v>4.8681857865412784E-5</v>
      </c>
      <c r="AT619" s="5">
        <f t="shared" si="765"/>
        <v>1.0006963351191203E-5</v>
      </c>
      <c r="AU619" s="5">
        <f t="shared" si="766"/>
        <v>1.3713433833870496E-6</v>
      </c>
      <c r="AV619" s="5">
        <f t="shared" si="767"/>
        <v>1.4094555529692078E-7</v>
      </c>
      <c r="AW619" s="5">
        <f t="shared" si="768"/>
        <v>6.8009556604976786E-11</v>
      </c>
      <c r="AX619" s="5">
        <f t="shared" si="769"/>
        <v>2.6591203234860523E-6</v>
      </c>
      <c r="AY619" s="5">
        <f t="shared" si="770"/>
        <v>1.366465688196669E-6</v>
      </c>
      <c r="AZ619" s="5">
        <f t="shared" si="771"/>
        <v>3.5109890675629482E-7</v>
      </c>
      <c r="BA619" s="5">
        <f t="shared" si="772"/>
        <v>6.0140767231482654E-8</v>
      </c>
      <c r="BB619" s="5">
        <f t="shared" si="773"/>
        <v>7.7262670438232496E-9</v>
      </c>
      <c r="BC619" s="5">
        <f t="shared" si="774"/>
        <v>7.9407304137244011E-10</v>
      </c>
      <c r="BD619" s="5">
        <f t="shared" si="775"/>
        <v>1.0141716694560732E-5</v>
      </c>
      <c r="BE619" s="5">
        <f t="shared" si="776"/>
        <v>4.169429505390251E-6</v>
      </c>
      <c r="BF619" s="5">
        <f t="shared" si="777"/>
        <v>8.5706113294124837E-7</v>
      </c>
      <c r="BG619" s="5">
        <f t="shared" si="778"/>
        <v>1.1745072631621878E-7</v>
      </c>
      <c r="BH619" s="5">
        <f t="shared" si="779"/>
        <v>1.2071489928204114E-8</v>
      </c>
      <c r="BI619" s="5">
        <f t="shared" si="780"/>
        <v>9.9255831722590826E-10</v>
      </c>
      <c r="BJ619" s="8">
        <f t="shared" si="781"/>
        <v>0.22216739116440609</v>
      </c>
      <c r="BK619" s="8">
        <f t="shared" si="782"/>
        <v>0.48483761362498856</v>
      </c>
      <c r="BL619" s="8">
        <f t="shared" si="783"/>
        <v>0.28402657928607633</v>
      </c>
      <c r="BM619" s="8">
        <f t="shared" si="784"/>
        <v>6.7033697353740609E-2</v>
      </c>
      <c r="BN619" s="8">
        <f t="shared" si="785"/>
        <v>0.93296482791937851</v>
      </c>
    </row>
    <row r="620" spans="1:66" x14ac:dyDescent="0.25">
      <c r="A620" t="s">
        <v>288</v>
      </c>
      <c r="B620" t="s">
        <v>313</v>
      </c>
      <c r="C620" t="s">
        <v>320</v>
      </c>
      <c r="D620" t="s">
        <v>516</v>
      </c>
      <c r="E620">
        <f>VLOOKUP(A620,home!$A$2:$E$405,3,FALSE)</f>
        <v>1.6215999999999999</v>
      </c>
      <c r="F620">
        <f>VLOOKUP(B620,home!$B$2:$E$405,3,FALSE)</f>
        <v>0.30830000000000002</v>
      </c>
      <c r="G620">
        <f>VLOOKUP(C620,away!$B$2:$E$405,4,FALSE)</f>
        <v>0.77080000000000004</v>
      </c>
      <c r="H620">
        <f>VLOOKUP(A620,away!$A$2:$E$405,3,FALSE)</f>
        <v>1.2972999999999999</v>
      </c>
      <c r="I620">
        <f>VLOOKUP(C620,away!$B$2:$E$405,3,FALSE)</f>
        <v>0.57809999999999995</v>
      </c>
      <c r="J620">
        <f>VLOOKUP(B620,home!$B$2:$E$405,4,FALSE)</f>
        <v>1.1561999999999999</v>
      </c>
      <c r="K620" s="3">
        <f t="shared" si="730"/>
        <v>0.385353197024</v>
      </c>
      <c r="L620" s="3">
        <f t="shared" si="731"/>
        <v>0.86711430810599976</v>
      </c>
      <c r="M620" s="5">
        <f t="shared" si="732"/>
        <v>0.28579871629113357</v>
      </c>
      <c r="N620" s="5">
        <f t="shared" si="733"/>
        <v>0.11013344902814348</v>
      </c>
      <c r="O620" s="5">
        <f t="shared" si="734"/>
        <v>0.2478201561343692</v>
      </c>
      <c r="P620" s="5">
        <f t="shared" si="735"/>
        <v>9.5498289453366025E-2</v>
      </c>
      <c r="Q620" s="5">
        <f t="shared" si="736"/>
        <v>2.1220138341137416E-2</v>
      </c>
      <c r="R620" s="5">
        <f t="shared" si="737"/>
        <v>0.10744420161058718</v>
      </c>
      <c r="S620" s="5">
        <f t="shared" si="738"/>
        <v>7.977575447914817E-3</v>
      </c>
      <c r="T620" s="5">
        <f t="shared" si="739"/>
        <v>1.8400285575588968E-2</v>
      </c>
      <c r="U620" s="5">
        <f t="shared" si="740"/>
        <v>4.1403966592330983E-2</v>
      </c>
      <c r="V620" s="5">
        <f t="shared" si="741"/>
        <v>2.9618545649798028E-4</v>
      </c>
      <c r="W620" s="5">
        <f t="shared" si="742"/>
        <v>2.7257493836829543E-3</v>
      </c>
      <c r="X620" s="5">
        <f t="shared" si="743"/>
        <v>2.3635362909026E-3</v>
      </c>
      <c r="Y620" s="5">
        <f t="shared" si="744"/>
        <v>1.0247280677847144E-3</v>
      </c>
      <c r="Z620" s="5">
        <f t="shared" si="745"/>
        <v>3.1055468179855286E-2</v>
      </c>
      <c r="AA620" s="5">
        <f t="shared" si="746"/>
        <v>1.1967323948184337E-2</v>
      </c>
      <c r="AB620" s="5">
        <f t="shared" si="747"/>
        <v>2.3058232716273558E-3</v>
      </c>
      <c r="AC620" s="5">
        <f t="shared" si="748"/>
        <v>6.1855605982910262E-6</v>
      </c>
      <c r="AD620" s="5">
        <f t="shared" si="749"/>
        <v>2.6259405982210598E-4</v>
      </c>
      <c r="AE620" s="5">
        <f t="shared" si="750"/>
        <v>2.2769906649539094E-4</v>
      </c>
      <c r="AF620" s="5">
        <f t="shared" si="751"/>
        <v>9.8720559250266461E-5</v>
      </c>
      <c r="AG620" s="5">
        <f t="shared" si="752"/>
        <v>2.8534003143377389E-5</v>
      </c>
      <c r="AH620" s="5">
        <f t="shared" si="753"/>
        <v>6.7321602009207766E-3</v>
      </c>
      <c r="AI620" s="5">
        <f t="shared" si="754"/>
        <v>2.5942594563025554E-3</v>
      </c>
      <c r="AJ620" s="5">
        <f t="shared" si="755"/>
        <v>4.9985308769796681E-4</v>
      </c>
      <c r="AK620" s="5">
        <f t="shared" si="756"/>
        <v>6.4206661795576458E-5</v>
      </c>
      <c r="AL620" s="5">
        <f t="shared" si="757"/>
        <v>8.2675032850070025E-8</v>
      </c>
      <c r="AM620" s="5">
        <f t="shared" si="758"/>
        <v>2.0238292094392021E-5</v>
      </c>
      <c r="AN620" s="5">
        <f t="shared" si="759"/>
        <v>1.7548912646675862E-5</v>
      </c>
      <c r="AO620" s="5">
        <f t="shared" si="760"/>
        <v>7.6084566238174842E-6</v>
      </c>
      <c r="AP620" s="5">
        <f t="shared" si="761"/>
        <v>2.1991338670386696E-6</v>
      </c>
      <c r="AQ620" s="5">
        <f t="shared" si="762"/>
        <v>4.7672511038742689E-7</v>
      </c>
      <c r="AR620" s="5">
        <f t="shared" si="763"/>
        <v>1.1675104869360339E-3</v>
      </c>
      <c r="AS620" s="5">
        <f t="shared" si="764"/>
        <v>4.4990389869984759E-4</v>
      </c>
      <c r="AT620" s="5">
        <f t="shared" si="765"/>
        <v>8.6685952858774049E-5</v>
      </c>
      <c r="AU620" s="5">
        <f t="shared" si="766"/>
        <v>1.1134903023733444E-5</v>
      </c>
      <c r="AV620" s="5">
        <f t="shared" si="767"/>
        <v>1.0727176196869717E-6</v>
      </c>
      <c r="AW620" s="5">
        <f t="shared" si="768"/>
        <v>7.6737420114540982E-10</v>
      </c>
      <c r="AX620" s="5">
        <f t="shared" si="769"/>
        <v>1.2998150934799175E-6</v>
      </c>
      <c r="AY620" s="5">
        <f t="shared" si="770"/>
        <v>1.1270882654485739E-6</v>
      </c>
      <c r="AZ620" s="5">
        <f t="shared" si="771"/>
        <v>4.8865718073441576E-7</v>
      </c>
      <c r="BA620" s="5">
        <f t="shared" si="772"/>
        <v>1.412405443911838E-7</v>
      </c>
      <c r="BB620" s="5">
        <f t="shared" si="773"/>
        <v>3.0617924231569019E-8</v>
      </c>
      <c r="BC620" s="5">
        <f t="shared" si="774"/>
        <v>5.3098480371397804E-9</v>
      </c>
      <c r="BD620" s="5">
        <f t="shared" si="775"/>
        <v>1.6872750801433955E-4</v>
      </c>
      <c r="BE620" s="5">
        <f t="shared" si="776"/>
        <v>6.5019684639218319E-5</v>
      </c>
      <c r="BF620" s="5">
        <f t="shared" si="777"/>
        <v>1.2527771672607521E-5</v>
      </c>
      <c r="BG620" s="5">
        <f t="shared" si="778"/>
        <v>1.6092056218753376E-6</v>
      </c>
      <c r="BH620" s="5">
        <f t="shared" si="779"/>
        <v>1.5502813276466382E-7</v>
      </c>
      <c r="BI620" s="5">
        <f t="shared" si="780"/>
        <v>1.1948117317904872E-8</v>
      </c>
      <c r="BJ620" s="8">
        <f t="shared" si="781"/>
        <v>0.15653659862514988</v>
      </c>
      <c r="BK620" s="8">
        <f t="shared" si="782"/>
        <v>0.38957816197280898</v>
      </c>
      <c r="BL620" s="8">
        <f t="shared" si="783"/>
        <v>0.42279631006915208</v>
      </c>
      <c r="BM620" s="8">
        <f t="shared" si="784"/>
        <v>0.13205046166733811</v>
      </c>
      <c r="BN620" s="8">
        <f t="shared" si="785"/>
        <v>0.86791495085873693</v>
      </c>
    </row>
    <row r="621" spans="1:66" x14ac:dyDescent="0.25">
      <c r="A621" t="s">
        <v>288</v>
      </c>
      <c r="B621" t="s">
        <v>316</v>
      </c>
      <c r="C621" t="s">
        <v>357</v>
      </c>
      <c r="D621" t="s">
        <v>516</v>
      </c>
      <c r="E621">
        <f>VLOOKUP(A621,home!$A$2:$E$405,3,FALSE)</f>
        <v>1.6215999999999999</v>
      </c>
      <c r="F621">
        <f>VLOOKUP(B621,home!$B$2:$E$405,3,FALSE)</f>
        <v>1.0278</v>
      </c>
      <c r="G621">
        <f>VLOOKUP(C621,away!$B$2:$E$405,4,FALSE)</f>
        <v>1.6959</v>
      </c>
      <c r="H621">
        <f>VLOOKUP(A621,away!$A$2:$E$405,3,FALSE)</f>
        <v>1.2972999999999999</v>
      </c>
      <c r="I621">
        <f>VLOOKUP(C621,away!$B$2:$E$405,3,FALSE)</f>
        <v>0.77080000000000004</v>
      </c>
      <c r="J621">
        <f>VLOOKUP(B621,home!$B$2:$E$405,4,FALSE)</f>
        <v>1.2847</v>
      </c>
      <c r="K621" s="3">
        <f t="shared" si="730"/>
        <v>2.8265234260319998</v>
      </c>
      <c r="L621" s="3">
        <f t="shared" si="731"/>
        <v>1.284647121748</v>
      </c>
      <c r="M621" s="5">
        <f t="shared" si="732"/>
        <v>1.638857967868099E-2</v>
      </c>
      <c r="N621" s="5">
        <f t="shared" si="733"/>
        <v>4.6322704381183813E-2</v>
      </c>
      <c r="O621" s="5">
        <f t="shared" si="734"/>
        <v>2.1053541713755296E-2</v>
      </c>
      <c r="P621" s="5">
        <f t="shared" si="735"/>
        <v>5.9508328854871249E-2</v>
      </c>
      <c r="Q621" s="5">
        <f t="shared" si="736"/>
        <v>6.5466104545285606E-2</v>
      </c>
      <c r="R621" s="5">
        <f t="shared" si="737"/>
        <v>1.3523185882588603E-2</v>
      </c>
      <c r="S621" s="5">
        <f t="shared" si="738"/>
        <v>5.4019952804484191E-2</v>
      </c>
      <c r="T621" s="5">
        <f t="shared" si="739"/>
        <v>8.4100842776154802E-2</v>
      </c>
      <c r="U621" s="5">
        <f t="shared" si="740"/>
        <v>3.8223601691721912E-2</v>
      </c>
      <c r="V621" s="5">
        <f t="shared" si="741"/>
        <v>2.1794561139802708E-2</v>
      </c>
      <c r="W621" s="5">
        <f t="shared" si="742"/>
        <v>6.1680492702769915E-2</v>
      </c>
      <c r="X621" s="5">
        <f t="shared" si="743"/>
        <v>7.9237667418611879E-2</v>
      </c>
      <c r="Y621" s="5">
        <f t="shared" si="744"/>
        <v>5.0896220691672531E-2</v>
      </c>
      <c r="Z621" s="5">
        <f t="shared" si="745"/>
        <v>5.7908406069768787E-3</v>
      </c>
      <c r="AA621" s="5">
        <f t="shared" si="746"/>
        <v>1.6367946632037514E-2</v>
      </c>
      <c r="AB621" s="5">
        <f t="shared" si="747"/>
        <v>2.3132192295747808E-2</v>
      </c>
      <c r="AC621" s="5">
        <f t="shared" si="748"/>
        <v>4.9461192526422792E-3</v>
      </c>
      <c r="AD621" s="5">
        <f t="shared" si="749"/>
        <v>4.3585339388393741E-2</v>
      </c>
      <c r="AE621" s="5">
        <f t="shared" si="750"/>
        <v>5.5991780795709753E-2</v>
      </c>
      <c r="AF621" s="5">
        <f t="shared" si="751"/>
        <v>3.5964840020376747E-2</v>
      </c>
      <c r="AG621" s="5">
        <f t="shared" si="752"/>
        <v>1.5400709405434757E-2</v>
      </c>
      <c r="AH621" s="5">
        <f t="shared" si="753"/>
        <v>1.8597966795635727E-3</v>
      </c>
      <c r="AI621" s="5">
        <f t="shared" si="754"/>
        <v>5.2567588824429671E-3</v>
      </c>
      <c r="AJ621" s="5">
        <f t="shared" si="755"/>
        <v>7.4291760631134216E-3</v>
      </c>
      <c r="AK621" s="5">
        <f t="shared" si="756"/>
        <v>6.9995800595020908E-3</v>
      </c>
      <c r="AL621" s="5">
        <f t="shared" si="757"/>
        <v>7.1839121342414161E-4</v>
      </c>
      <c r="AM621" s="5">
        <f t="shared" si="758"/>
        <v>2.4638996562570032E-2</v>
      </c>
      <c r="AN621" s="5">
        <f t="shared" si="759"/>
        <v>3.1652416016864457E-2</v>
      </c>
      <c r="AO621" s="5">
        <f t="shared" si="760"/>
        <v>2.0331092566217613E-2</v>
      </c>
      <c r="AP621" s="5">
        <f t="shared" si="761"/>
        <v>8.7060931823945403E-3</v>
      </c>
      <c r="AQ621" s="5">
        <f t="shared" si="762"/>
        <v>2.7960643871082582E-3</v>
      </c>
      <c r="AR621" s="5">
        <f t="shared" si="763"/>
        <v>4.7783649028756596E-4</v>
      </c>
      <c r="AS621" s="5">
        <f t="shared" si="764"/>
        <v>1.3506160336107173E-3</v>
      </c>
      <c r="AT621" s="5">
        <f t="shared" si="765"/>
        <v>1.908773929287558E-3</v>
      </c>
      <c r="AU621" s="5">
        <f t="shared" si="766"/>
        <v>1.7983980753768101E-3</v>
      </c>
      <c r="AV621" s="5">
        <f t="shared" si="767"/>
        <v>1.2708035723458539E-3</v>
      </c>
      <c r="AW621" s="5">
        <f t="shared" si="768"/>
        <v>7.2459435867786544E-5</v>
      </c>
      <c r="AX621" s="5">
        <f t="shared" si="769"/>
        <v>1.1607116829671029E-2</v>
      </c>
      <c r="AY621" s="5">
        <f t="shared" si="770"/>
        <v>1.4911049227029658E-2</v>
      </c>
      <c r="AZ621" s="5">
        <f t="shared" si="771"/>
        <v>9.5777182358731967E-3</v>
      </c>
      <c r="BA621" s="5">
        <f t="shared" si="772"/>
        <v>4.1013293882092789E-3</v>
      </c>
      <c r="BB621" s="5">
        <f t="shared" si="773"/>
        <v>1.3171902484758842E-3</v>
      </c>
      <c r="BC621" s="5">
        <f t="shared" si="774"/>
        <v>3.3842493229981535E-4</v>
      </c>
      <c r="BD621" s="5">
        <f t="shared" si="775"/>
        <v>1.0230854531901456E-4</v>
      </c>
      <c r="BE621" s="5">
        <f t="shared" si="776"/>
        <v>2.8917750002745119E-4</v>
      </c>
      <c r="BF621" s="5">
        <f t="shared" si="777"/>
        <v>4.0868348905448009E-4</v>
      </c>
      <c r="BG621" s="5">
        <f t="shared" si="778"/>
        <v>3.850511518816601E-4</v>
      </c>
      <c r="BH621" s="5">
        <f t="shared" si="779"/>
        <v>2.7208902525352945E-4</v>
      </c>
      <c r="BI621" s="5">
        <f t="shared" si="780"/>
        <v>1.5381320076906268E-4</v>
      </c>
      <c r="BJ621" s="8">
        <f t="shared" si="781"/>
        <v>0.66862419370230741</v>
      </c>
      <c r="BK621" s="8">
        <f t="shared" si="782"/>
        <v>0.17228698217093522</v>
      </c>
      <c r="BL621" s="8">
        <f t="shared" si="783"/>
        <v>0.14226333091368693</v>
      </c>
      <c r="BM621" s="8">
        <f t="shared" si="784"/>
        <v>0.75186431254637887</v>
      </c>
      <c r="BN621" s="8">
        <f t="shared" si="785"/>
        <v>0.22226244505636555</v>
      </c>
    </row>
    <row r="622" spans="1:66" x14ac:dyDescent="0.25">
      <c r="A622" t="s">
        <v>288</v>
      </c>
      <c r="B622" t="s">
        <v>354</v>
      </c>
      <c r="C622" t="s">
        <v>312</v>
      </c>
      <c r="D622" t="s">
        <v>516</v>
      </c>
      <c r="E622">
        <f>VLOOKUP(A622,home!$A$2:$E$405,3,FALSE)</f>
        <v>1.6215999999999999</v>
      </c>
      <c r="F622">
        <f>VLOOKUP(B622,home!$B$2:$E$405,3,FALSE)</f>
        <v>1.2333000000000001</v>
      </c>
      <c r="G622">
        <f>VLOOKUP(C622,away!$B$2:$E$405,4,FALSE)</f>
        <v>0.77080000000000004</v>
      </c>
      <c r="H622">
        <f>VLOOKUP(A622,away!$A$2:$E$405,3,FALSE)</f>
        <v>1.2972999999999999</v>
      </c>
      <c r="I622">
        <f>VLOOKUP(C622,away!$B$2:$E$405,3,FALSE)</f>
        <v>1.5417000000000001</v>
      </c>
      <c r="J622">
        <f>VLOOKUP(B622,home!$B$2:$E$405,4,FALSE)</f>
        <v>1.349</v>
      </c>
      <c r="K622" s="3">
        <f t="shared" si="730"/>
        <v>1.5415377810240001</v>
      </c>
      <c r="L622" s="3">
        <f t="shared" si="731"/>
        <v>2.6980639560899999</v>
      </c>
      <c r="M622" s="5">
        <f t="shared" si="732"/>
        <v>1.4413330994989839E-2</v>
      </c>
      <c r="N622" s="5">
        <f t="shared" si="733"/>
        <v>2.2218694279181078E-2</v>
      </c>
      <c r="O622" s="5">
        <f t="shared" si="734"/>
        <v>3.8888088844776895E-2</v>
      </c>
      <c r="P622" s="5">
        <f t="shared" si="735"/>
        <v>5.9947458186041545E-2</v>
      </c>
      <c r="Q622" s="5">
        <f t="shared" si="736"/>
        <v>1.7125478338189726E-2</v>
      </c>
      <c r="R622" s="5">
        <f t="shared" si="737"/>
        <v>5.2461275416659077E-2</v>
      </c>
      <c r="S622" s="5">
        <f t="shared" si="738"/>
        <v>6.2332880307411104E-2</v>
      </c>
      <c r="T622" s="5">
        <f t="shared" si="739"/>
        <v>4.6205635835069765E-2</v>
      </c>
      <c r="U622" s="5">
        <f t="shared" si="740"/>
        <v>8.0871038095485556E-2</v>
      </c>
      <c r="V622" s="5">
        <f t="shared" si="741"/>
        <v>2.8805876827523696E-2</v>
      </c>
      <c r="W622" s="5">
        <f t="shared" si="742"/>
        <v>8.7998572921425267E-3</v>
      </c>
      <c r="X622" s="5">
        <f t="shared" si="743"/>
        <v>2.3742577778665497E-2</v>
      </c>
      <c r="Y622" s="5">
        <f t="shared" si="744"/>
        <v>3.2029496664640382E-2</v>
      </c>
      <c r="Z622" s="5">
        <f t="shared" si="745"/>
        <v>4.7181292097399422E-2</v>
      </c>
      <c r="AA622" s="5">
        <f t="shared" si="746"/>
        <v>7.2731744325670283E-2</v>
      </c>
      <c r="AB622" s="5">
        <f t="shared" si="747"/>
        <v>5.6059365878899349E-2</v>
      </c>
      <c r="AC622" s="5">
        <f t="shared" si="748"/>
        <v>7.4880292124635296E-3</v>
      </c>
      <c r="AD622" s="5">
        <f t="shared" si="749"/>
        <v>3.3913281208643132E-3</v>
      </c>
      <c r="AE622" s="5">
        <f t="shared" si="750"/>
        <v>9.1500201661784339E-3</v>
      </c>
      <c r="AF622" s="5">
        <f t="shared" si="751"/>
        <v>1.2343669803931333E-2</v>
      </c>
      <c r="AG622" s="5">
        <f t="shared" si="752"/>
        <v>1.1101336861287883E-2</v>
      </c>
      <c r="AH622" s="5">
        <f t="shared" si="753"/>
        <v>3.1824535902436828E-2</v>
      </c>
      <c r="AI622" s="5">
        <f t="shared" si="754"/>
        <v>4.9058724457161085E-2</v>
      </c>
      <c r="AJ622" s="5">
        <f t="shared" si="755"/>
        <v>3.7812938619779975E-2</v>
      </c>
      <c r="AK622" s="5">
        <f t="shared" si="756"/>
        <v>1.9430024497977455E-2</v>
      </c>
      <c r="AL622" s="5">
        <f t="shared" si="757"/>
        <v>1.2457587167492403E-3</v>
      </c>
      <c r="AM622" s="5">
        <f t="shared" si="758"/>
        <v>1.0455720852322926E-3</v>
      </c>
      <c r="AN622" s="5">
        <f t="shared" si="759"/>
        <v>2.8210203566591098E-3</v>
      </c>
      <c r="AO622" s="5">
        <f t="shared" si="760"/>
        <v>3.8056466718490506E-3</v>
      </c>
      <c r="AP622" s="5">
        <f t="shared" si="761"/>
        <v>3.4226260383099305E-3</v>
      </c>
      <c r="AQ622" s="5">
        <f t="shared" si="762"/>
        <v>2.308615987284783E-3</v>
      </c>
      <c r="AR622" s="5">
        <f t="shared" si="763"/>
        <v>1.7172926647531384E-2</v>
      </c>
      <c r="AS622" s="5">
        <f t="shared" si="764"/>
        <v>2.6472715237923449E-2</v>
      </c>
      <c r="AT622" s="5">
        <f t="shared" si="765"/>
        <v>2.0404345352774376E-2</v>
      </c>
      <c r="AU622" s="5">
        <f t="shared" si="766"/>
        <v>1.0484689752787732E-2</v>
      </c>
      <c r="AV622" s="5">
        <f t="shared" si="767"/>
        <v>4.0406363440593663E-3</v>
      </c>
      <c r="AW622" s="5">
        <f t="shared" si="768"/>
        <v>1.4392553325995585E-4</v>
      </c>
      <c r="AX622" s="5">
        <f t="shared" si="769"/>
        <v>2.6863147869493734E-4</v>
      </c>
      <c r="AY622" s="5">
        <f t="shared" si="770"/>
        <v>7.2478491013796913E-4</v>
      </c>
      <c r="AZ622" s="5">
        <f t="shared" si="771"/>
        <v>9.7775802098059206E-4</v>
      </c>
      <c r="BA622" s="5">
        <f t="shared" si="772"/>
        <v>8.7935122472854188E-4</v>
      </c>
      <c r="BB622" s="5">
        <f t="shared" si="773"/>
        <v>5.9313646104591897E-4</v>
      </c>
      <c r="BC622" s="5">
        <f t="shared" si="774"/>
        <v>3.2006402131815476E-4</v>
      </c>
      <c r="BD622" s="5">
        <f t="shared" si="775"/>
        <v>7.7222757347136543E-3</v>
      </c>
      <c r="BE622" s="5">
        <f t="shared" si="776"/>
        <v>1.1904179800545965E-2</v>
      </c>
      <c r="BF622" s="5">
        <f t="shared" si="777"/>
        <v>9.1753714573221783E-3</v>
      </c>
      <c r="BG622" s="5">
        <f t="shared" si="778"/>
        <v>4.7147272521304608E-3</v>
      </c>
      <c r="BH622" s="5">
        <f t="shared" si="779"/>
        <v>1.8169825465956424E-3</v>
      </c>
      <c r="BI622" s="5">
        <f t="shared" si="780"/>
        <v>5.601894486076764E-4</v>
      </c>
      <c r="BJ622" s="8">
        <f t="shared" si="781"/>
        <v>0.20327530239639222</v>
      </c>
      <c r="BK622" s="8">
        <f t="shared" si="782"/>
        <v>0.17495811915531689</v>
      </c>
      <c r="BL622" s="8">
        <f t="shared" si="783"/>
        <v>0.55360677561383842</v>
      </c>
      <c r="BM622" s="8">
        <f t="shared" si="784"/>
        <v>0.77338630382623075</v>
      </c>
      <c r="BN622" s="8">
        <f t="shared" si="785"/>
        <v>0.20505432605983817</v>
      </c>
    </row>
    <row r="623" spans="1:66" x14ac:dyDescent="0.25">
      <c r="A623" t="s">
        <v>285</v>
      </c>
      <c r="B623" t="s">
        <v>339</v>
      </c>
      <c r="C623" t="s">
        <v>302</v>
      </c>
      <c r="D623" t="s">
        <v>516</v>
      </c>
      <c r="E623">
        <f>VLOOKUP(A623,home!$A$2:$E$405,3,FALSE)</f>
        <v>1.35</v>
      </c>
      <c r="F623">
        <f>VLOOKUP(B623,home!$B$2:$E$405,3,FALSE)</f>
        <v>1.1111</v>
      </c>
      <c r="G623">
        <f>VLOOKUP(C623,away!$B$2:$E$405,4,FALSE)</f>
        <v>1.2345999999999999</v>
      </c>
      <c r="H623">
        <f>VLOOKUP(A623,away!$A$2:$E$405,3,FALSE)</f>
        <v>1.3</v>
      </c>
      <c r="I623">
        <f>VLOOKUP(C623,away!$B$2:$E$405,3,FALSE)</f>
        <v>0.25640000000000002</v>
      </c>
      <c r="J623">
        <f>VLOOKUP(B623,home!$B$2:$E$405,4,FALSE)</f>
        <v>0.76919999999999999</v>
      </c>
      <c r="K623" s="3">
        <f t="shared" si="730"/>
        <v>1.8518814809999999</v>
      </c>
      <c r="L623" s="3">
        <f t="shared" si="731"/>
        <v>0.25638974400000003</v>
      </c>
      <c r="M623" s="5">
        <f t="shared" si="732"/>
        <v>0.12144774087296052</v>
      </c>
      <c r="N623" s="5">
        <f t="shared" si="733"/>
        <v>0.22490682223192232</v>
      </c>
      <c r="O623" s="5">
        <f t="shared" si="734"/>
        <v>3.1137955191796685E-2</v>
      </c>
      <c r="P623" s="5">
        <f t="shared" si="735"/>
        <v>5.7663802575896081E-2</v>
      </c>
      <c r="Q623" s="5">
        <f t="shared" si="736"/>
        <v>0.20825038952092806</v>
      </c>
      <c r="R623" s="5">
        <f t="shared" si="737"/>
        <v>3.9917261801541122E-3</v>
      </c>
      <c r="S623" s="5">
        <f t="shared" si="738"/>
        <v>6.8447426514712415E-3</v>
      </c>
      <c r="T623" s="5">
        <f t="shared" si="739"/>
        <v>5.3393264057171035E-2</v>
      </c>
      <c r="U623" s="5">
        <f t="shared" si="740"/>
        <v>7.3922037902502688E-3</v>
      </c>
      <c r="V623" s="5">
        <f t="shared" si="741"/>
        <v>3.6110080132703147E-4</v>
      </c>
      <c r="W623" s="5">
        <f t="shared" si="742"/>
        <v>0.12855167992161437</v>
      </c>
      <c r="X623" s="5">
        <f t="shared" si="743"/>
        <v>3.2959332305872648E-2</v>
      </c>
      <c r="Y623" s="5">
        <f t="shared" si="744"/>
        <v>4.2252173861568095E-3</v>
      </c>
      <c r="Z623" s="5">
        <f t="shared" si="745"/>
        <v>3.411458844826038E-4</v>
      </c>
      <c r="AA623" s="5">
        <f t="shared" si="746"/>
        <v>6.3176174579269919E-4</v>
      </c>
      <c r="AB623" s="5">
        <f t="shared" si="747"/>
        <v>5.8497393871886471E-4</v>
      </c>
      <c r="AC623" s="5">
        <f t="shared" si="748"/>
        <v>1.0715743438314026E-5</v>
      </c>
      <c r="AD623" s="5">
        <f t="shared" si="749"/>
        <v>5.9515618849569338E-2</v>
      </c>
      <c r="AE623" s="5">
        <f t="shared" si="750"/>
        <v>1.5259194280842658E-2</v>
      </c>
      <c r="AF623" s="5">
        <f t="shared" si="751"/>
        <v>1.9561504576557569E-3</v>
      </c>
      <c r="AG623" s="5">
        <f t="shared" si="752"/>
        <v>1.6717897168794756E-4</v>
      </c>
      <c r="AH623" s="5">
        <f t="shared" si="753"/>
        <v>2.1866576497287083E-5</v>
      </c>
      <c r="AI623" s="5">
        <f t="shared" si="754"/>
        <v>4.0494308068195793E-5</v>
      </c>
      <c r="AJ623" s="5">
        <f t="shared" si="755"/>
        <v>3.7495329598700342E-5</v>
      </c>
      <c r="AK623" s="5">
        <f t="shared" si="756"/>
        <v>2.3145635502608107E-5</v>
      </c>
      <c r="AL623" s="5">
        <f t="shared" si="757"/>
        <v>2.0351486479349291E-7</v>
      </c>
      <c r="AM623" s="5">
        <f t="shared" si="758"/>
        <v>2.2043174475554369E-2</v>
      </c>
      <c r="AN623" s="5">
        <f t="shared" si="759"/>
        <v>5.6516438607347192E-3</v>
      </c>
      <c r="AO623" s="5">
        <f t="shared" si="760"/>
        <v>7.2451176131647324E-4</v>
      </c>
      <c r="AP623" s="5">
        <f t="shared" si="761"/>
        <v>6.1919128336306603E-5</v>
      </c>
      <c r="AQ623" s="5">
        <f t="shared" si="762"/>
        <v>3.9688573657121976E-6</v>
      </c>
      <c r="AR623" s="5">
        <f t="shared" si="763"/>
        <v>1.1212731900591702E-6</v>
      </c>
      <c r="AS623" s="5">
        <f t="shared" si="764"/>
        <v>2.0764650558123706E-6</v>
      </c>
      <c r="AT623" s="5">
        <f t="shared" si="765"/>
        <v>1.9226835914012803E-6</v>
      </c>
      <c r="AU623" s="5">
        <f t="shared" si="766"/>
        <v>1.1868607122462005E-6</v>
      </c>
      <c r="AV623" s="5">
        <f t="shared" si="767"/>
        <v>5.4948134338380256E-7</v>
      </c>
      <c r="AW623" s="5">
        <f t="shared" si="768"/>
        <v>2.6841542663074652E-9</v>
      </c>
      <c r="AX623" s="5">
        <f t="shared" si="769"/>
        <v>6.8035577656218394E-3</v>
      </c>
      <c r="AY623" s="5">
        <f t="shared" si="770"/>
        <v>1.7443624338169955E-3</v>
      </c>
      <c r="AZ623" s="5">
        <f t="shared" si="771"/>
        <v>2.2361831892477824E-4</v>
      </c>
      <c r="BA623" s="5">
        <f t="shared" si="772"/>
        <v>1.9111147847611429E-5</v>
      </c>
      <c r="BB623" s="5">
        <f t="shared" si="773"/>
        <v>1.224975576048811E-6</v>
      </c>
      <c r="BC623" s="5">
        <f t="shared" si="774"/>
        <v>6.281423486988142E-8</v>
      </c>
      <c r="BD623" s="5">
        <f t="shared" si="775"/>
        <v>4.7913824358889062E-8</v>
      </c>
      <c r="BE623" s="5">
        <f t="shared" si="776"/>
        <v>8.8730724014113336E-8</v>
      </c>
      <c r="BF623" s="5">
        <f t="shared" si="777"/>
        <v>8.2159392298729244E-8</v>
      </c>
      <c r="BG623" s="5">
        <f t="shared" si="778"/>
        <v>5.0716485696076901E-8</v>
      </c>
      <c r="BH623" s="5">
        <f t="shared" si="779"/>
        <v>2.3480230160491571E-8</v>
      </c>
      <c r="BI623" s="5">
        <f t="shared" si="780"/>
        <v>8.6965206807663876E-9</v>
      </c>
      <c r="BJ623" s="8">
        <f t="shared" si="781"/>
        <v>0.76646200352275085</v>
      </c>
      <c r="BK623" s="8">
        <f t="shared" si="782"/>
        <v>0.18807266859377497</v>
      </c>
      <c r="BL623" s="8">
        <f t="shared" si="783"/>
        <v>4.3868781157449542E-2</v>
      </c>
      <c r="BM623" s="8">
        <f t="shared" si="784"/>
        <v>0.34960180283513714</v>
      </c>
      <c r="BN623" s="8">
        <f t="shared" si="785"/>
        <v>0.64739843657365781</v>
      </c>
    </row>
    <row r="624" spans="1:66" x14ac:dyDescent="0.25">
      <c r="A624" t="s">
        <v>285</v>
      </c>
      <c r="B624" t="s">
        <v>334</v>
      </c>
      <c r="C624" t="s">
        <v>299</v>
      </c>
      <c r="D624" t="s">
        <v>516</v>
      </c>
      <c r="E624">
        <f>VLOOKUP(A624,home!$A$2:$E$405,3,FALSE)</f>
        <v>1.35</v>
      </c>
      <c r="F624">
        <f>VLOOKUP(B624,home!$B$2:$E$405,3,FALSE)</f>
        <v>0.74070000000000003</v>
      </c>
      <c r="G624">
        <f>VLOOKUP(C624,away!$B$2:$E$405,4,FALSE)</f>
        <v>1.1111</v>
      </c>
      <c r="H624">
        <f>VLOOKUP(A624,away!$A$2:$E$405,3,FALSE)</f>
        <v>1.3</v>
      </c>
      <c r="I624">
        <f>VLOOKUP(C624,away!$B$2:$E$405,3,FALSE)</f>
        <v>1.1537999999999999</v>
      </c>
      <c r="J624">
        <f>VLOOKUP(B624,home!$B$2:$E$405,4,FALSE)</f>
        <v>0.76919999999999999</v>
      </c>
      <c r="K624" s="3">
        <f t="shared" si="730"/>
        <v>1.1110388895000001</v>
      </c>
      <c r="L624" s="3">
        <f t="shared" si="731"/>
        <v>1.153753848</v>
      </c>
      <c r="M624" s="5">
        <f t="shared" si="732"/>
        <v>0.10385155684363703</v>
      </c>
      <c r="N624" s="5">
        <f t="shared" si="733"/>
        <v>0.11538311838840061</v>
      </c>
      <c r="O624" s="5">
        <f t="shared" si="734"/>
        <v>0.11981913332913698</v>
      </c>
      <c r="P624" s="5">
        <f t="shared" si="735"/>
        <v>0.13312371683485677</v>
      </c>
      <c r="Q624" s="5">
        <f t="shared" si="736"/>
        <v>6.409756586064784E-2</v>
      </c>
      <c r="R624" s="5">
        <f t="shared" si="737"/>
        <v>6.9120893071258419E-2</v>
      </c>
      <c r="S624" s="5">
        <f t="shared" si="738"/>
        <v>4.2661671434088264E-2</v>
      </c>
      <c r="T624" s="5">
        <f t="shared" si="739"/>
        <v>7.3952813259155883E-2</v>
      </c>
      <c r="U624" s="5">
        <f t="shared" si="740"/>
        <v>7.6796000279139187E-2</v>
      </c>
      <c r="V624" s="5">
        <f t="shared" si="741"/>
        <v>6.0762800292432024E-3</v>
      </c>
      <c r="W624" s="5">
        <f t="shared" si="742"/>
        <v>2.3738296131155762E-2</v>
      </c>
      <c r="X624" s="5">
        <f t="shared" si="743"/>
        <v>2.7388150506284476E-2</v>
      </c>
      <c r="Y624" s="5">
        <f t="shared" si="744"/>
        <v>1.5799592018114431E-2</v>
      </c>
      <c r="Z624" s="5">
        <f t="shared" si="745"/>
        <v>2.6582832119386977E-2</v>
      </c>
      <c r="AA624" s="5">
        <f t="shared" si="746"/>
        <v>2.9534560277688634E-2</v>
      </c>
      <c r="AB624" s="5">
        <f t="shared" si="747"/>
        <v>1.6407022526397003E-2</v>
      </c>
      <c r="AC624" s="5">
        <f t="shared" si="748"/>
        <v>4.8681081837329546E-4</v>
      </c>
      <c r="AD624" s="5">
        <f t="shared" si="749"/>
        <v>6.593542543045363E-3</v>
      </c>
      <c r="AE624" s="5">
        <f t="shared" si="750"/>
        <v>7.6073250809902942E-3</v>
      </c>
      <c r="AF624" s="5">
        <f t="shared" si="751"/>
        <v>4.3884902925897312E-3</v>
      </c>
      <c r="AG624" s="5">
        <f t="shared" si="752"/>
        <v>1.6877458539953493E-3</v>
      </c>
      <c r="AH624" s="5">
        <f t="shared" si="753"/>
        <v>7.6675112121201853E-3</v>
      </c>
      <c r="AI624" s="5">
        <f t="shared" si="754"/>
        <v>8.518903142342809E-3</v>
      </c>
      <c r="AJ624" s="5">
        <f t="shared" si="755"/>
        <v>4.7324163435133086E-3</v>
      </c>
      <c r="AK624" s="5">
        <f t="shared" si="756"/>
        <v>1.7526328663162256E-3</v>
      </c>
      <c r="AL624" s="5">
        <f t="shared" si="757"/>
        <v>2.4961037660647079E-5</v>
      </c>
      <c r="AM624" s="5">
        <f t="shared" si="758"/>
        <v>1.4651364369792242E-3</v>
      </c>
      <c r="AN624" s="5">
        <f t="shared" si="759"/>
        <v>1.6904068020097897E-3</v>
      </c>
      <c r="AO624" s="5">
        <f t="shared" si="760"/>
        <v>9.7515667625208441E-4</v>
      </c>
      <c r="AP624" s="5">
        <f t="shared" si="761"/>
        <v>3.7503025587624418E-4</v>
      </c>
      <c r="AQ624" s="5">
        <f t="shared" si="762"/>
        <v>1.081731502084104E-4</v>
      </c>
      <c r="AR624" s="5">
        <f t="shared" si="763"/>
        <v>1.7692841131133599E-3</v>
      </c>
      <c r="AS624" s="5">
        <f t="shared" si="764"/>
        <v>1.9657434562434599E-3</v>
      </c>
      <c r="AT624" s="5">
        <f t="shared" si="765"/>
        <v>1.092008713333313E-3</v>
      </c>
      <c r="AU624" s="5">
        <f t="shared" si="766"/>
        <v>4.0442138272872265E-4</v>
      </c>
      <c r="AV624" s="5">
        <f t="shared" si="767"/>
        <v>1.1233197098924365E-4</v>
      </c>
      <c r="AW624" s="5">
        <f t="shared" si="768"/>
        <v>8.8879695490193162E-7</v>
      </c>
      <c r="AX624" s="5">
        <f t="shared" si="769"/>
        <v>2.7130392665123071E-4</v>
      </c>
      <c r="AY624" s="5">
        <f t="shared" si="770"/>
        <v>3.1301794935136723E-4</v>
      </c>
      <c r="AZ624" s="5">
        <f t="shared" si="771"/>
        <v>1.8057283177860451E-4</v>
      </c>
      <c r="BA624" s="5">
        <f t="shared" si="772"/>
        <v>6.9445533169607202E-5</v>
      </c>
      <c r="BB624" s="5">
        <f t="shared" si="773"/>
        <v>2.0030762780211501E-5</v>
      </c>
      <c r="BC624" s="5">
        <f t="shared" si="774"/>
        <v>4.6221139272088355E-6</v>
      </c>
      <c r="BD624" s="5">
        <f t="shared" si="775"/>
        <v>3.4021972561830134E-4</v>
      </c>
      <c r="BE624" s="5">
        <f t="shared" si="776"/>
        <v>3.779973461369522E-4</v>
      </c>
      <c r="BF624" s="5">
        <f t="shared" si="777"/>
        <v>2.0998487584297329E-4</v>
      </c>
      <c r="BG624" s="5">
        <f t="shared" si="778"/>
        <v>7.7767121089457474E-5</v>
      </c>
      <c r="BH624" s="5">
        <f t="shared" si="779"/>
        <v>2.160057396371072E-5</v>
      </c>
      <c r="BI624" s="5">
        <f t="shared" si="780"/>
        <v>4.7998155418407519E-6</v>
      </c>
      <c r="BJ624" s="8">
        <f t="shared" si="781"/>
        <v>0.34610953637336361</v>
      </c>
      <c r="BK624" s="8">
        <f t="shared" si="782"/>
        <v>0.2865380149472106</v>
      </c>
      <c r="BL624" s="8">
        <f t="shared" si="783"/>
        <v>0.3407252321425141</v>
      </c>
      <c r="BM624" s="8">
        <f t="shared" si="784"/>
        <v>0.39424750210214127</v>
      </c>
      <c r="BN624" s="8">
        <f t="shared" si="785"/>
        <v>0.60539598432793773</v>
      </c>
    </row>
    <row r="625" spans="1:66" x14ac:dyDescent="0.25">
      <c r="A625" t="s">
        <v>285</v>
      </c>
      <c r="B625" t="s">
        <v>305</v>
      </c>
      <c r="C625" t="s">
        <v>347</v>
      </c>
      <c r="D625" t="s">
        <v>516</v>
      </c>
      <c r="E625">
        <f>VLOOKUP(A625,home!$A$2:$E$405,3,FALSE)</f>
        <v>1.35</v>
      </c>
      <c r="F625">
        <f>VLOOKUP(B625,home!$B$2:$E$405,3,FALSE)</f>
        <v>1.4815</v>
      </c>
      <c r="G625">
        <f>VLOOKUP(C625,away!$B$2:$E$405,4,FALSE)</f>
        <v>0.74070000000000003</v>
      </c>
      <c r="H625">
        <f>VLOOKUP(A625,away!$A$2:$E$405,3,FALSE)</f>
        <v>1.3</v>
      </c>
      <c r="I625">
        <f>VLOOKUP(C625,away!$B$2:$E$405,3,FALSE)</f>
        <v>2.1154000000000002</v>
      </c>
      <c r="J625">
        <f>VLOOKUP(B625,home!$B$2:$E$405,4,FALSE)</f>
        <v>1.5385</v>
      </c>
      <c r="K625" s="3">
        <f t="shared" si="730"/>
        <v>1.4814185175000003</v>
      </c>
      <c r="L625" s="3">
        <f t="shared" si="731"/>
        <v>4.2309057700000006</v>
      </c>
      <c r="M625" s="5">
        <f t="shared" si="732"/>
        <v>3.3049818826295561E-3</v>
      </c>
      <c r="N625" s="5">
        <f t="shared" si="733"/>
        <v>4.8960613609294375E-3</v>
      </c>
      <c r="O625" s="5">
        <f t="shared" si="734"/>
        <v>1.3983066916962855E-2</v>
      </c>
      <c r="P625" s="5">
        <f t="shared" si="735"/>
        <v>2.0714774262230413E-2</v>
      </c>
      <c r="Q625" s="5">
        <f t="shared" si="736"/>
        <v>3.6265579814485612E-3</v>
      </c>
      <c r="R625" s="5">
        <f t="shared" si="737"/>
        <v>2.9580519250637129E-2</v>
      </c>
      <c r="S625" s="5">
        <f t="shared" si="738"/>
        <v>3.2458715960778241E-2</v>
      </c>
      <c r="T625" s="5">
        <f t="shared" si="739"/>
        <v>1.5343625088950272E-2</v>
      </c>
      <c r="U625" s="5">
        <f t="shared" si="740"/>
        <v>4.3821128975159079E-2</v>
      </c>
      <c r="V625" s="5">
        <f t="shared" si="741"/>
        <v>2.2604762475006791E-2</v>
      </c>
      <c r="W625" s="5">
        <f t="shared" si="742"/>
        <v>1.7908167161684414E-3</v>
      </c>
      <c r="X625" s="5">
        <f t="shared" si="743"/>
        <v>7.5767767774495122E-3</v>
      </c>
      <c r="Y625" s="5">
        <f t="shared" si="744"/>
        <v>1.6028314292856574E-2</v>
      </c>
      <c r="Z625" s="5">
        <f t="shared" si="745"/>
        <v>4.1717463192372246E-2</v>
      </c>
      <c r="AA625" s="5">
        <f t="shared" si="746"/>
        <v>6.1801022476304923E-2</v>
      </c>
      <c r="AB625" s="5">
        <f t="shared" si="747"/>
        <v>4.577658954841593E-2</v>
      </c>
      <c r="AC625" s="5">
        <f t="shared" si="748"/>
        <v>8.8550514146189634E-3</v>
      </c>
      <c r="AD625" s="5">
        <f t="shared" si="749"/>
        <v>6.6323726119511752E-4</v>
      </c>
      <c r="AE625" s="5">
        <f t="shared" si="750"/>
        <v>2.8060943552694201E-3</v>
      </c>
      <c r="AF625" s="5">
        <f t="shared" si="751"/>
        <v>5.9361603994369109E-3</v>
      </c>
      <c r="AG625" s="5">
        <f t="shared" si="752"/>
        <v>8.3717784285410463E-3</v>
      </c>
      <c r="AH625" s="5">
        <f t="shared" si="753"/>
        <v>4.4125663932592596E-2</v>
      </c>
      <c r="AI625" s="5">
        <f t="shared" si="754"/>
        <v>6.5368575646724561E-2</v>
      </c>
      <c r="AJ625" s="5">
        <f t="shared" si="755"/>
        <v>4.8419109212828673E-2</v>
      </c>
      <c r="AK625" s="5">
        <f t="shared" si="756"/>
        <v>2.3909654996246432E-2</v>
      </c>
      <c r="AL625" s="5">
        <f t="shared" si="757"/>
        <v>2.2200471609040394E-3</v>
      </c>
      <c r="AM625" s="5">
        <f t="shared" si="758"/>
        <v>1.9650639204608626E-4</v>
      </c>
      <c r="AN625" s="5">
        <f t="shared" si="759"/>
        <v>8.3140002794966866E-4</v>
      </c>
      <c r="AO625" s="5">
        <f t="shared" si="760"/>
        <v>1.7587875877152074E-3</v>
      </c>
      <c r="AP625" s="5">
        <f t="shared" si="761"/>
        <v>2.4804215176895514E-3</v>
      </c>
      <c r="AQ625" s="5">
        <f t="shared" si="762"/>
        <v>2.6236074278062206E-3</v>
      </c>
      <c r="AR625" s="5">
        <f t="shared" si="763"/>
        <v>3.7338305227497384E-2</v>
      </c>
      <c r="AS625" s="5">
        <f t="shared" si="764"/>
        <v>5.5313656776081688E-2</v>
      </c>
      <c r="AT625" s="5">
        <f t="shared" si="765"/>
        <v>4.0971337709363398E-2</v>
      </c>
      <c r="AU625" s="5">
        <f t="shared" si="766"/>
        <v>2.0231899456465672E-2</v>
      </c>
      <c r="AV625" s="5">
        <f t="shared" si="767"/>
        <v>7.492977624751606E-3</v>
      </c>
      <c r="AW625" s="5">
        <f t="shared" si="768"/>
        <v>3.8651897703061356E-4</v>
      </c>
      <c r="AX625" s="5">
        <f t="shared" si="769"/>
        <v>4.8518034664031199E-5</v>
      </c>
      <c r="AY625" s="5">
        <f t="shared" si="770"/>
        <v>2.0527523280910965E-4</v>
      </c>
      <c r="AZ625" s="5">
        <f t="shared" si="771"/>
        <v>4.3425008346507774E-4</v>
      </c>
      <c r="BA625" s="5">
        <f t="shared" si="772"/>
        <v>6.1242372791845984E-4</v>
      </c>
      <c r="BB625" s="5">
        <f t="shared" si="773"/>
        <v>6.4777677103378052E-4</v>
      </c>
      <c r="BC625" s="5">
        <f t="shared" si="774"/>
        <v>5.4813649564775815E-4</v>
      </c>
      <c r="BD625" s="5">
        <f t="shared" si="775"/>
        <v>2.6329141838173323E-2</v>
      </c>
      <c r="BE625" s="5">
        <f t="shared" si="776"/>
        <v>3.9004478268953958E-2</v>
      </c>
      <c r="BF625" s="5">
        <f t="shared" si="777"/>
        <v>2.8890978186527378E-2</v>
      </c>
      <c r="BG625" s="5">
        <f t="shared" si="778"/>
        <v>1.4266543358070087E-2</v>
      </c>
      <c r="BH625" s="5">
        <f t="shared" si="779"/>
        <v>5.2836803778404141E-3</v>
      </c>
      <c r="BI625" s="5">
        <f t="shared" si="780"/>
        <v>1.5654683904568374E-3</v>
      </c>
      <c r="BJ625" s="8">
        <f t="shared" si="781"/>
        <v>7.742652596099027E-2</v>
      </c>
      <c r="BK625" s="8">
        <f t="shared" si="782"/>
        <v>9.0363608388977126E-2</v>
      </c>
      <c r="BL625" s="8">
        <f t="shared" si="783"/>
        <v>0.65347379817005391</v>
      </c>
      <c r="BM625" s="8">
        <f t="shared" si="784"/>
        <v>0.78705667780177702</v>
      </c>
      <c r="BN625" s="8">
        <f t="shared" si="785"/>
        <v>7.6105961654837961E-2</v>
      </c>
    </row>
    <row r="626" spans="1:66" x14ac:dyDescent="0.25">
      <c r="A626" t="s">
        <v>287</v>
      </c>
      <c r="B626" t="s">
        <v>353</v>
      </c>
      <c r="C626" t="s">
        <v>506</v>
      </c>
      <c r="D626" t="s">
        <v>516</v>
      </c>
      <c r="E626">
        <f>VLOOKUP(A626,home!$A$2:$E$405,3,FALSE)</f>
        <v>1.2423999999999999</v>
      </c>
      <c r="F626">
        <f>VLOOKUP(B626,home!$B$2:$E$405,3,FALSE)</f>
        <v>1.0731999999999999</v>
      </c>
      <c r="G626">
        <f>VLOOKUP(C626,away!$B$2:$E$405,4,FALSE)</f>
        <v>1.4086000000000001</v>
      </c>
      <c r="H626">
        <f>VLOOKUP(A626,away!$A$2:$E$405,3,FALSE)</f>
        <v>0.87880000000000003</v>
      </c>
      <c r="I626">
        <f>VLOOKUP(C626,away!$B$2:$E$405,3,FALSE)</f>
        <v>0.85340000000000005</v>
      </c>
      <c r="J626">
        <f>VLOOKUP(B626,home!$B$2:$E$405,4,FALSE)</f>
        <v>1.1378999999999999</v>
      </c>
      <c r="K626" s="3">
        <f t="shared" si="730"/>
        <v>1.8781479076479999</v>
      </c>
      <c r="L626" s="3">
        <f t="shared" si="731"/>
        <v>0.85338849616799994</v>
      </c>
      <c r="M626" s="5">
        <f t="shared" si="732"/>
        <v>6.511916343946049E-2</v>
      </c>
      <c r="N626" s="5">
        <f t="shared" si="733"/>
        <v>0.12230342056161085</v>
      </c>
      <c r="O626" s="5">
        <f t="shared" si="734"/>
        <v>5.5571944959319386E-2</v>
      </c>
      <c r="P626" s="5">
        <f t="shared" si="735"/>
        <v>0.10437233214927552</v>
      </c>
      <c r="Q626" s="5">
        <f t="shared" si="736"/>
        <v>0.11485195671299141</v>
      </c>
      <c r="R626" s="5">
        <f t="shared" si="737"/>
        <v>2.371222926898222E-2</v>
      </c>
      <c r="S626" s="5">
        <f t="shared" si="738"/>
        <v>4.182172782519758E-2</v>
      </c>
      <c r="T626" s="5">
        <f t="shared" si="739"/>
        <v>9.8013338621251958E-2</v>
      </c>
      <c r="U626" s="5">
        <f t="shared" si="740"/>
        <v>4.4535073787208619E-2</v>
      </c>
      <c r="V626" s="5">
        <f t="shared" si="741"/>
        <v>7.4479377277596147E-3</v>
      </c>
      <c r="W626" s="5">
        <f t="shared" si="742"/>
        <v>7.1902987396594495E-2</v>
      </c>
      <c r="X626" s="5">
        <f t="shared" si="743"/>
        <v>6.1361182284366426E-2</v>
      </c>
      <c r="Y626" s="5">
        <f t="shared" si="744"/>
        <v>2.6182463536372998E-2</v>
      </c>
      <c r="Z626" s="5">
        <f t="shared" si="745"/>
        <v>6.7452478922158561E-3</v>
      </c>
      <c r="AA626" s="5">
        <f t="shared" si="746"/>
        <v>1.2668573215332293E-2</v>
      </c>
      <c r="AB626" s="5">
        <f t="shared" si="747"/>
        <v>1.189672713863092E-2</v>
      </c>
      <c r="AC626" s="5">
        <f t="shared" si="748"/>
        <v>7.4609242242448337E-4</v>
      </c>
      <c r="AD626" s="5">
        <f t="shared" si="749"/>
        <v>3.376111133313861E-2</v>
      </c>
      <c r="AE626" s="5">
        <f t="shared" si="750"/>
        <v>2.8811344029547579E-2</v>
      </c>
      <c r="AF626" s="5">
        <f t="shared" si="751"/>
        <v>1.2293634776977248E-2</v>
      </c>
      <c r="AG626" s="5">
        <f t="shared" si="752"/>
        <v>3.4970821649210793E-3</v>
      </c>
      <c r="AH626" s="5">
        <f t="shared" si="753"/>
        <v>1.439079238754615E-3</v>
      </c>
      <c r="AI626" s="5">
        <f t="shared" si="754"/>
        <v>2.7028036612066573E-3</v>
      </c>
      <c r="AJ626" s="5">
        <f t="shared" si="755"/>
        <v>2.5381325205393185E-3</v>
      </c>
      <c r="AK626" s="5">
        <f t="shared" si="756"/>
        <v>1.5889960942614219E-3</v>
      </c>
      <c r="AL626" s="5">
        <f t="shared" si="757"/>
        <v>4.783317353254436E-5</v>
      </c>
      <c r="AM626" s="5">
        <f t="shared" si="758"/>
        <v>1.2681672122041097E-2</v>
      </c>
      <c r="AN626" s="5">
        <f t="shared" si="759"/>
        <v>1.08223931011243E-2</v>
      </c>
      <c r="AO626" s="5">
        <f t="shared" si="760"/>
        <v>4.6178528867537021E-3</v>
      </c>
      <c r="AP626" s="5">
        <f t="shared" si="761"/>
        <v>1.3136075101839329E-3</v>
      </c>
      <c r="AQ626" s="5">
        <f t="shared" si="762"/>
        <v>2.8025438441771431E-4</v>
      </c>
      <c r="AR626" s="5">
        <f t="shared" si="763"/>
        <v>2.4561873348547827E-4</v>
      </c>
      <c r="AS626" s="5">
        <f t="shared" si="764"/>
        <v>4.6130831037490271E-4</v>
      </c>
      <c r="AT626" s="5">
        <f t="shared" si="765"/>
        <v>4.3320261895562887E-4</v>
      </c>
      <c r="AU626" s="5">
        <f t="shared" si="766"/>
        <v>2.7120619745971608E-4</v>
      </c>
      <c r="AV626" s="5">
        <f t="shared" si="767"/>
        <v>1.27341338075034E-4</v>
      </c>
      <c r="AW626" s="5">
        <f t="shared" si="768"/>
        <v>2.1296256534436154E-6</v>
      </c>
      <c r="AX626" s="5">
        <f t="shared" si="769"/>
        <v>3.9696759935815762E-3</v>
      </c>
      <c r="AY626" s="5">
        <f t="shared" si="770"/>
        <v>3.3876758264367924E-3</v>
      </c>
      <c r="AZ626" s="5">
        <f t="shared" si="771"/>
        <v>1.4455017895137904E-3</v>
      </c>
      <c r="BA626" s="5">
        <f t="shared" si="772"/>
        <v>4.111915327871088E-4</v>
      </c>
      <c r="BB626" s="5">
        <f t="shared" si="773"/>
        <v>8.7726530950551395E-5</v>
      </c>
      <c r="BC626" s="5">
        <f t="shared" si="774"/>
        <v>1.4972962464385313E-5</v>
      </c>
      <c r="BD626" s="5">
        <f t="shared" si="775"/>
        <v>3.4934700266643508E-5</v>
      </c>
      <c r="BE626" s="5">
        <f t="shared" si="776"/>
        <v>6.5612534210106538E-5</v>
      </c>
      <c r="BF626" s="5">
        <f t="shared" si="777"/>
        <v>6.1615021921097206E-5</v>
      </c>
      <c r="BG626" s="5">
        <f t="shared" si="778"/>
        <v>3.8574041500264793E-5</v>
      </c>
      <c r="BH626" s="5">
        <f t="shared" si="779"/>
        <v>1.8111938833312358E-5</v>
      </c>
      <c r="BI626" s="5">
        <f t="shared" si="780"/>
        <v>6.803380004646834E-6</v>
      </c>
      <c r="BJ626" s="8">
        <f t="shared" si="781"/>
        <v>0.61201104605802747</v>
      </c>
      <c r="BK626" s="8">
        <f t="shared" si="782"/>
        <v>0.22294276256408702</v>
      </c>
      <c r="BL626" s="8">
        <f t="shared" si="783"/>
        <v>0.15841788869932225</v>
      </c>
      <c r="BM626" s="8">
        <f t="shared" si="784"/>
        <v>0.51080035192122963</v>
      </c>
      <c r="BN626" s="8">
        <f t="shared" si="785"/>
        <v>0.48593104709163987</v>
      </c>
    </row>
    <row r="627" spans="1:66" x14ac:dyDescent="0.25">
      <c r="A627" t="s">
        <v>287</v>
      </c>
      <c r="B627" t="s">
        <v>507</v>
      </c>
      <c r="C627" t="s">
        <v>438</v>
      </c>
      <c r="D627" t="s">
        <v>516</v>
      </c>
      <c r="E627">
        <f>VLOOKUP(A627,home!$A$2:$E$405,3,FALSE)</f>
        <v>1.2423999999999999</v>
      </c>
      <c r="F627">
        <f>VLOOKUP(B627,home!$B$2:$E$405,3,FALSE)</f>
        <v>0.53659999999999997</v>
      </c>
      <c r="G627">
        <f>VLOOKUP(C627,away!$B$2:$E$405,4,FALSE)</f>
        <v>0</v>
      </c>
      <c r="H627">
        <f>VLOOKUP(A627,away!$A$2:$E$405,3,FALSE)</f>
        <v>0.87880000000000003</v>
      </c>
      <c r="I627">
        <f>VLOOKUP(C627,away!$B$2:$E$405,3,FALSE)</f>
        <v>0</v>
      </c>
      <c r="J627">
        <f>VLOOKUP(B627,home!$B$2:$E$405,4,FALSE)</f>
        <v>0.75860000000000005</v>
      </c>
      <c r="K627" s="3">
        <f t="shared" ref="K627:K690" si="786">E627*F627*G627</f>
        <v>0</v>
      </c>
      <c r="L627" s="3">
        <f t="shared" ref="L627:L690" si="787">H627*I627*J627</f>
        <v>0</v>
      </c>
      <c r="M627" s="5">
        <f t="shared" ref="M627:M690" si="788">_xlfn.POISSON.DIST(0,K627,FALSE) * _xlfn.POISSON.DIST(0,L627,FALSE)</f>
        <v>1</v>
      </c>
      <c r="N627" s="5">
        <f t="shared" ref="N627:N690" si="789">_xlfn.POISSON.DIST(1,K627,FALSE) * _xlfn.POISSON.DIST(0,L627,FALSE)</f>
        <v>0</v>
      </c>
      <c r="O627" s="5">
        <f t="shared" ref="O627:O690" si="790">_xlfn.POISSON.DIST(0,K627,FALSE) * _xlfn.POISSON.DIST(1,L627,FALSE)</f>
        <v>0</v>
      </c>
      <c r="P627" s="5">
        <f t="shared" ref="P627:P690" si="791">_xlfn.POISSON.DIST(1,K627,FALSE) * _xlfn.POISSON.DIST(1,L627,FALSE)</f>
        <v>0</v>
      </c>
      <c r="Q627" s="5">
        <f t="shared" ref="Q627:Q690" si="792">_xlfn.POISSON.DIST(2,K627,FALSE) * _xlfn.POISSON.DIST(0,L627,FALSE)</f>
        <v>0</v>
      </c>
      <c r="R627" s="5">
        <f t="shared" ref="R627:R690" si="793">_xlfn.POISSON.DIST(0,K627,FALSE) * _xlfn.POISSON.DIST(2,L627,FALSE)</f>
        <v>0</v>
      </c>
      <c r="S627" s="5">
        <f t="shared" ref="S627:S690" si="794">_xlfn.POISSON.DIST(2,K627,FALSE) * _xlfn.POISSON.DIST(2,L627,FALSE)</f>
        <v>0</v>
      </c>
      <c r="T627" s="5">
        <f t="shared" ref="T627:T690" si="795">_xlfn.POISSON.DIST(2,K627,FALSE) * _xlfn.POISSON.DIST(1,L627,FALSE)</f>
        <v>0</v>
      </c>
      <c r="U627" s="5">
        <f t="shared" ref="U627:U690" si="796">_xlfn.POISSON.DIST(1,K627,FALSE) * _xlfn.POISSON.DIST(2,L627,FALSE)</f>
        <v>0</v>
      </c>
      <c r="V627" s="5">
        <f t="shared" ref="V627:V690" si="797">_xlfn.POISSON.DIST(3,K627,FALSE) * _xlfn.POISSON.DIST(3,L627,FALSE)</f>
        <v>0</v>
      </c>
      <c r="W627" s="5">
        <f t="shared" ref="W627:W690" si="798">_xlfn.POISSON.DIST(3,K627,FALSE) * _xlfn.POISSON.DIST(0,L627,FALSE)</f>
        <v>0</v>
      </c>
      <c r="X627" s="5">
        <f t="shared" ref="X627:X690" si="799">_xlfn.POISSON.DIST(3,K627,FALSE) * _xlfn.POISSON.DIST(1,L627,FALSE)</f>
        <v>0</v>
      </c>
      <c r="Y627" s="5">
        <f t="shared" ref="Y627:Y690" si="800">_xlfn.POISSON.DIST(3,K627,FALSE) * _xlfn.POISSON.DIST(2,L627,FALSE)</f>
        <v>0</v>
      </c>
      <c r="Z627" s="5">
        <f t="shared" ref="Z627:Z690" si="801">_xlfn.POISSON.DIST(0,K627,FALSE) * _xlfn.POISSON.DIST(3,L627,FALSE)</f>
        <v>0</v>
      </c>
      <c r="AA627" s="5">
        <f t="shared" ref="AA627:AA690" si="802">_xlfn.POISSON.DIST(1,K627,FALSE) * _xlfn.POISSON.DIST(3,L627,FALSE)</f>
        <v>0</v>
      </c>
      <c r="AB627" s="5">
        <f t="shared" ref="AB627:AB690" si="803">_xlfn.POISSON.DIST(2,K627,FALSE) * _xlfn.POISSON.DIST(3,L627,FALSE)</f>
        <v>0</v>
      </c>
      <c r="AC627" s="5">
        <f t="shared" ref="AC627:AC690" si="804">_xlfn.POISSON.DIST(4,K627,FALSE) * _xlfn.POISSON.DIST(4,L627,FALSE)</f>
        <v>0</v>
      </c>
      <c r="AD627" s="5">
        <f t="shared" ref="AD627:AD690" si="805">_xlfn.POISSON.DIST(4,K627,FALSE) * _xlfn.POISSON.DIST(0,L627,FALSE)</f>
        <v>0</v>
      </c>
      <c r="AE627" s="5">
        <f t="shared" ref="AE627:AE690" si="806">_xlfn.POISSON.DIST(4,K627,FALSE) * _xlfn.POISSON.DIST(1,L627,FALSE)</f>
        <v>0</v>
      </c>
      <c r="AF627" s="5">
        <f t="shared" ref="AF627:AF690" si="807">_xlfn.POISSON.DIST(4,K627,FALSE) * _xlfn.POISSON.DIST(2,L627,FALSE)</f>
        <v>0</v>
      </c>
      <c r="AG627" s="5">
        <f t="shared" ref="AG627:AG690" si="808">_xlfn.POISSON.DIST(4,K627,FALSE) * _xlfn.POISSON.DIST(3,L627,FALSE)</f>
        <v>0</v>
      </c>
      <c r="AH627" s="5">
        <f t="shared" ref="AH627:AH690" si="809">_xlfn.POISSON.DIST(0,K627,FALSE) * _xlfn.POISSON.DIST(4,L627,FALSE)</f>
        <v>0</v>
      </c>
      <c r="AI627" s="5">
        <f t="shared" ref="AI627:AI690" si="810">_xlfn.POISSON.DIST(1,K627,FALSE) * _xlfn.POISSON.DIST(4,L627,FALSE)</f>
        <v>0</v>
      </c>
      <c r="AJ627" s="5">
        <f t="shared" ref="AJ627:AJ690" si="811">_xlfn.POISSON.DIST(2,K627,FALSE) * _xlfn.POISSON.DIST(4,L627,FALSE)</f>
        <v>0</v>
      </c>
      <c r="AK627" s="5">
        <f t="shared" ref="AK627:AK690" si="812">_xlfn.POISSON.DIST(3,K627,FALSE) * _xlfn.POISSON.DIST(4,L627,FALSE)</f>
        <v>0</v>
      </c>
      <c r="AL627" s="5">
        <f t="shared" ref="AL627:AL690" si="813">_xlfn.POISSON.DIST(5,K627,FALSE) * _xlfn.POISSON.DIST(5,L627,FALSE)</f>
        <v>0</v>
      </c>
      <c r="AM627" s="5">
        <f t="shared" ref="AM627:AM690" si="814">_xlfn.POISSON.DIST(5,K627,FALSE) * _xlfn.POISSON.DIST(0,L627,FALSE)</f>
        <v>0</v>
      </c>
      <c r="AN627" s="5">
        <f t="shared" ref="AN627:AN690" si="815">_xlfn.POISSON.DIST(5,K627,FALSE) * _xlfn.POISSON.DIST(1,L627,FALSE)</f>
        <v>0</v>
      </c>
      <c r="AO627" s="5">
        <f t="shared" ref="AO627:AO690" si="816">_xlfn.POISSON.DIST(5,K627,FALSE) * _xlfn.POISSON.DIST(2,L627,FALSE)</f>
        <v>0</v>
      </c>
      <c r="AP627" s="5">
        <f t="shared" ref="AP627:AP690" si="817">_xlfn.POISSON.DIST(5,K627,FALSE) * _xlfn.POISSON.DIST(3,L627,FALSE)</f>
        <v>0</v>
      </c>
      <c r="AQ627" s="5">
        <f t="shared" ref="AQ627:AQ690" si="818">_xlfn.POISSON.DIST(5,K627,FALSE) * _xlfn.POISSON.DIST(4,L627,FALSE)</f>
        <v>0</v>
      </c>
      <c r="AR627" s="5">
        <f t="shared" ref="AR627:AR690" si="819">_xlfn.POISSON.DIST(0,K627,FALSE) * _xlfn.POISSON.DIST(5,L627,FALSE)</f>
        <v>0</v>
      </c>
      <c r="AS627" s="5">
        <f t="shared" ref="AS627:AS690" si="820">_xlfn.POISSON.DIST(1,K627,FALSE) * _xlfn.POISSON.DIST(5,L627,FALSE)</f>
        <v>0</v>
      </c>
      <c r="AT627" s="5">
        <f t="shared" ref="AT627:AT690" si="821">_xlfn.POISSON.DIST(2,K627,FALSE) * _xlfn.POISSON.DIST(5,L627,FALSE)</f>
        <v>0</v>
      </c>
      <c r="AU627" s="5">
        <f t="shared" ref="AU627:AU690" si="822">_xlfn.POISSON.DIST(3,K627,FALSE) * _xlfn.POISSON.DIST(5,L627,FALSE)</f>
        <v>0</v>
      </c>
      <c r="AV627" s="5">
        <f t="shared" ref="AV627:AV690" si="823">_xlfn.POISSON.DIST(4,K627,FALSE) * _xlfn.POISSON.DIST(5,L627,FALSE)</f>
        <v>0</v>
      </c>
      <c r="AW627" s="5">
        <f t="shared" ref="AW627:AW690" si="824">_xlfn.POISSON.DIST(6,K627,FALSE) * _xlfn.POISSON.DIST(6,L627,FALSE)</f>
        <v>0</v>
      </c>
      <c r="AX627" s="5">
        <f t="shared" ref="AX627:AX690" si="825">_xlfn.POISSON.DIST(6,K627,FALSE) * _xlfn.POISSON.DIST(0,L627,FALSE)</f>
        <v>0</v>
      </c>
      <c r="AY627" s="5">
        <f t="shared" ref="AY627:AY690" si="826">_xlfn.POISSON.DIST(6,K627,FALSE) * _xlfn.POISSON.DIST(1,L627,FALSE)</f>
        <v>0</v>
      </c>
      <c r="AZ627" s="5">
        <f t="shared" ref="AZ627:AZ690" si="827">_xlfn.POISSON.DIST(6,K627,FALSE) * _xlfn.POISSON.DIST(2,L627,FALSE)</f>
        <v>0</v>
      </c>
      <c r="BA627" s="5">
        <f t="shared" ref="BA627:BA690" si="828">_xlfn.POISSON.DIST(6,K627,FALSE) * _xlfn.POISSON.DIST(3,L627,FALSE)</f>
        <v>0</v>
      </c>
      <c r="BB627" s="5">
        <f t="shared" ref="BB627:BB690" si="829">_xlfn.POISSON.DIST(6,K627,FALSE) * _xlfn.POISSON.DIST(4,L627,FALSE)</f>
        <v>0</v>
      </c>
      <c r="BC627" s="5">
        <f t="shared" ref="BC627:BC690" si="830">_xlfn.POISSON.DIST(6,K627,FALSE) * _xlfn.POISSON.DIST(5,L627,FALSE)</f>
        <v>0</v>
      </c>
      <c r="BD627" s="5">
        <f t="shared" ref="BD627:BD690" si="831">_xlfn.POISSON.DIST(0,K627,FALSE) * _xlfn.POISSON.DIST(6,L627,FALSE)</f>
        <v>0</v>
      </c>
      <c r="BE627" s="5">
        <f t="shared" ref="BE627:BE690" si="832">_xlfn.POISSON.DIST(1,K627,FALSE) * _xlfn.POISSON.DIST(6,L627,FALSE)</f>
        <v>0</v>
      </c>
      <c r="BF627" s="5">
        <f t="shared" ref="BF627:BF690" si="833">_xlfn.POISSON.DIST(2,K627,FALSE) * _xlfn.POISSON.DIST(6,L627,FALSE)</f>
        <v>0</v>
      </c>
      <c r="BG627" s="5">
        <f t="shared" ref="BG627:BG690" si="834">_xlfn.POISSON.DIST(3,K627,FALSE) * _xlfn.POISSON.DIST(6,L627,FALSE)</f>
        <v>0</v>
      </c>
      <c r="BH627" s="5">
        <f t="shared" ref="BH627:BH690" si="835">_xlfn.POISSON.DIST(4,K627,FALSE) * _xlfn.POISSON.DIST(6,L627,FALSE)</f>
        <v>0</v>
      </c>
      <c r="BI627" s="5">
        <f t="shared" ref="BI627:BI690" si="836">_xlfn.POISSON.DIST(5,K627,FALSE) * _xlfn.POISSON.DIST(6,L627,FALSE)</f>
        <v>0</v>
      </c>
      <c r="BJ627" s="8">
        <f t="shared" ref="BJ627:BJ690" si="837">SUM(N627,Q627,T627,W627,X627,Y627,AD627,AE627,AF627,AG627,AM627,AN627,AO627,AP627,AQ627,AX627,AY627,AZ627,BA627,BB627,BC627)</f>
        <v>0</v>
      </c>
      <c r="BK627" s="8">
        <f t="shared" ref="BK627:BK690" si="838">SUM(M627,P627,S627,V627,AC627,AL627,AY627)</f>
        <v>1</v>
      </c>
      <c r="BL627" s="8">
        <f t="shared" ref="BL627:BL690" si="839">SUM(O627,R627,U627,AA627,AB627,AH627,AI627,AJ627,AK627,AR627,AS627,AT627,AU627,AV627,BD627,BE627,BF627,BG627,BH627,BI627)</f>
        <v>0</v>
      </c>
      <c r="BM627" s="8">
        <f t="shared" ref="BM627:BM690" si="840">SUM(S627:BI627)</f>
        <v>0</v>
      </c>
      <c r="BN627" s="8">
        <f t="shared" ref="BN627:BN690" si="841">SUM(M627:R627)</f>
        <v>1</v>
      </c>
    </row>
    <row r="628" spans="1:66" x14ac:dyDescent="0.25">
      <c r="A628" t="s">
        <v>287</v>
      </c>
      <c r="B628" t="s">
        <v>368</v>
      </c>
      <c r="C628" t="s">
        <v>329</v>
      </c>
      <c r="D628" t="s">
        <v>516</v>
      </c>
      <c r="E628">
        <f>VLOOKUP(A628,home!$A$2:$E$405,3,FALSE)</f>
        <v>1.2423999999999999</v>
      </c>
      <c r="F628">
        <f>VLOOKUP(B628,home!$B$2:$E$405,3,FALSE)</f>
        <v>0.53659999999999997</v>
      </c>
      <c r="G628">
        <f>VLOOKUP(C628,away!$B$2:$E$405,4,FALSE)</f>
        <v>0.40239999999999998</v>
      </c>
      <c r="H628">
        <f>VLOOKUP(A628,away!$A$2:$E$405,3,FALSE)</f>
        <v>0.87880000000000003</v>
      </c>
      <c r="I628">
        <f>VLOOKUP(C628,away!$B$2:$E$405,3,FALSE)</f>
        <v>0.56899999999999995</v>
      </c>
      <c r="J628">
        <f>VLOOKUP(B628,home!$B$2:$E$405,4,FALSE)</f>
        <v>0.75860000000000005</v>
      </c>
      <c r="K628" s="3">
        <f t="shared" si="786"/>
        <v>0.26826874841599996</v>
      </c>
      <c r="L628" s="3">
        <f t="shared" si="787"/>
        <v>0.37932821991999999</v>
      </c>
      <c r="M628" s="5">
        <f t="shared" si="788"/>
        <v>0.52330177779335108</v>
      </c>
      <c r="N628" s="5">
        <f t="shared" si="789"/>
        <v>0.14038551297249</v>
      </c>
      <c r="O628" s="5">
        <f t="shared" si="790"/>
        <v>0.19850313185132323</v>
      </c>
      <c r="P628" s="5">
        <f t="shared" si="791"/>
        <v>5.3252186738410694E-2</v>
      </c>
      <c r="Q628" s="5">
        <f t="shared" si="792"/>
        <v>1.883052293043401E-2</v>
      </c>
      <c r="R628" s="5">
        <f t="shared" si="793"/>
        <v>3.7648919826853741E-2</v>
      </c>
      <c r="S628" s="5">
        <f t="shared" si="794"/>
        <v>1.3547610159000852E-3</v>
      </c>
      <c r="T628" s="5">
        <f t="shared" si="795"/>
        <v>7.1429487433642734E-3</v>
      </c>
      <c r="U628" s="5">
        <f t="shared" si="796"/>
        <v>1.0100028601164377E-2</v>
      </c>
      <c r="V628" s="5">
        <f t="shared" si="797"/>
        <v>1.5318118247996987E-5</v>
      </c>
      <c r="W628" s="5">
        <f t="shared" si="798"/>
        <v>1.6838802728554401E-3</v>
      </c>
      <c r="X628" s="5">
        <f t="shared" si="799"/>
        <v>6.3874330646065784E-4</v>
      </c>
      <c r="Y628" s="5">
        <f t="shared" si="800"/>
        <v>1.2114668071276818E-4</v>
      </c>
      <c r="Z628" s="5">
        <f t="shared" si="801"/>
        <v>4.7604325799437425E-3</v>
      </c>
      <c r="AA628" s="5">
        <f t="shared" si="802"/>
        <v>1.2770752901402572E-3</v>
      </c>
      <c r="AB628" s="5">
        <f t="shared" si="803"/>
        <v>1.712996948594634E-4</v>
      </c>
      <c r="AC628" s="5">
        <f t="shared" si="804"/>
        <v>9.742505759094664E-8</v>
      </c>
      <c r="AD628" s="5">
        <f t="shared" si="805"/>
        <v>1.1293311332033033E-4</v>
      </c>
      <c r="AE628" s="5">
        <f t="shared" si="806"/>
        <v>4.2838716845824534E-5</v>
      </c>
      <c r="AF628" s="5">
        <f t="shared" si="807"/>
        <v>8.1249671023917676E-6</v>
      </c>
      <c r="AG628" s="5">
        <f t="shared" si="808"/>
        <v>1.0273431026196101E-6</v>
      </c>
      <c r="AH628" s="5">
        <f t="shared" si="809"/>
        <v>4.5144160414980816E-4</v>
      </c>
      <c r="AI628" s="5">
        <f t="shared" si="810"/>
        <v>1.2110767412818031E-4</v>
      </c>
      <c r="AJ628" s="5">
        <f t="shared" si="811"/>
        <v>1.6244702080969854E-5</v>
      </c>
      <c r="AK628" s="5">
        <f t="shared" si="812"/>
        <v>1.4526486318841912E-6</v>
      </c>
      <c r="AL628" s="5">
        <f t="shared" si="813"/>
        <v>3.9656638520974103E-10</v>
      </c>
      <c r="AM628" s="5">
        <f t="shared" si="814"/>
        <v>6.0592849930334619E-6</v>
      </c>
      <c r="AN628" s="5">
        <f t="shared" si="815"/>
        <v>2.2984577903953523E-6</v>
      </c>
      <c r="AO628" s="5">
        <f t="shared" si="816"/>
        <v>4.3593495109596267E-7</v>
      </c>
      <c r="AP628" s="5">
        <f t="shared" si="817"/>
        <v>5.5120809666714598E-8</v>
      </c>
      <c r="AQ628" s="5">
        <f t="shared" si="818"/>
        <v>5.2272196528559941E-9</v>
      </c>
      <c r="AR628" s="5">
        <f t="shared" si="819"/>
        <v>3.4248908019995214E-5</v>
      </c>
      <c r="AS628" s="5">
        <f t="shared" si="820"/>
        <v>9.1879116891388186E-6</v>
      </c>
      <c r="AT628" s="5">
        <f t="shared" si="821"/>
        <v>1.2324147847010033E-6</v>
      </c>
      <c r="AU628" s="5">
        <f t="shared" si="822"/>
        <v>1.1020612394037076E-7</v>
      </c>
      <c r="AV628" s="5">
        <f t="shared" si="823"/>
        <v>7.3912147343154566E-9</v>
      </c>
      <c r="AW628" s="5">
        <f t="shared" si="824"/>
        <v>1.1209819869572373E-12</v>
      </c>
      <c r="AX628" s="5">
        <f t="shared" si="825"/>
        <v>2.7091946689615632E-7</v>
      </c>
      <c r="AY628" s="5">
        <f t="shared" si="826"/>
        <v>1.0276739911939431E-7</v>
      </c>
      <c r="AZ628" s="5">
        <f t="shared" si="827"/>
        <v>1.9491287286884009E-8</v>
      </c>
      <c r="BA628" s="5">
        <f t="shared" si="828"/>
        <v>2.464531770161013E-9</v>
      </c>
      <c r="BB628" s="5">
        <f t="shared" si="829"/>
        <v>2.3371661232786589E-10</v>
      </c>
      <c r="BC628" s="5">
        <f t="shared" si="830"/>
        <v>1.7731061304012422E-11</v>
      </c>
      <c r="BD628" s="5">
        <f t="shared" si="831"/>
        <v>2.1652628855714319E-6</v>
      </c>
      <c r="BE628" s="5">
        <f t="shared" si="832"/>
        <v>5.8087236430386443E-7</v>
      </c>
      <c r="BF628" s="5">
        <f t="shared" si="833"/>
        <v>7.7914951080620239E-8</v>
      </c>
      <c r="BG628" s="5">
        <f t="shared" si="834"/>
        <v>6.9673821364306197E-9</v>
      </c>
      <c r="BH628" s="5">
        <f t="shared" si="835"/>
        <v>4.6728272136905948E-10</v>
      </c>
      <c r="BI628" s="5">
        <f t="shared" si="836"/>
        <v>2.5071470163620001E-11</v>
      </c>
      <c r="BJ628" s="8">
        <f t="shared" si="837"/>
        <v>0.16897692896658489</v>
      </c>
      <c r="BK628" s="8">
        <f t="shared" si="838"/>
        <v>0.57792424425493283</v>
      </c>
      <c r="BL628" s="8">
        <f t="shared" si="839"/>
        <v>0.24833832023510172</v>
      </c>
      <c r="BM628" s="8">
        <f t="shared" si="840"/>
        <v>2.807777115742241E-2</v>
      </c>
      <c r="BN628" s="8">
        <f t="shared" si="841"/>
        <v>0.97192205211286276</v>
      </c>
    </row>
    <row r="629" spans="1:66" x14ac:dyDescent="0.25">
      <c r="A629" t="s">
        <v>287</v>
      </c>
      <c r="B629" t="s">
        <v>323</v>
      </c>
      <c r="C629" t="s">
        <v>504</v>
      </c>
      <c r="D629" t="s">
        <v>516</v>
      </c>
      <c r="E629">
        <f>VLOOKUP(A629,home!$A$2:$E$405,3,FALSE)</f>
        <v>1.2423999999999999</v>
      </c>
      <c r="F629">
        <f>VLOOKUP(B629,home!$B$2:$E$405,3,FALSE)</f>
        <v>1.8781000000000001</v>
      </c>
      <c r="G629">
        <f>VLOOKUP(C629,away!$B$2:$E$405,4,FALSE)</f>
        <v>0.80489999999999995</v>
      </c>
      <c r="H629">
        <f>VLOOKUP(A629,away!$A$2:$E$405,3,FALSE)</f>
        <v>0.87880000000000003</v>
      </c>
      <c r="I629">
        <f>VLOOKUP(C629,away!$B$2:$E$405,3,FALSE)</f>
        <v>0.75860000000000005</v>
      </c>
      <c r="J629">
        <f>VLOOKUP(B629,home!$B$2:$E$405,4,FALSE)</f>
        <v>0.37930000000000003</v>
      </c>
      <c r="K629" s="3">
        <f t="shared" si="786"/>
        <v>1.8781145740559999</v>
      </c>
      <c r="L629" s="3">
        <f t="shared" si="787"/>
        <v>0.252863258024</v>
      </c>
      <c r="M629" s="5">
        <f t="shared" si="788"/>
        <v>0.1187211477291375</v>
      </c>
      <c r="N629" s="5">
        <f t="shared" si="789"/>
        <v>0.22297191779874853</v>
      </c>
      <c r="O629" s="5">
        <f t="shared" si="790"/>
        <v>3.0020216211138318E-2</v>
      </c>
      <c r="P629" s="5">
        <f t="shared" si="791"/>
        <v>5.6381405582451062E-2</v>
      </c>
      <c r="Q629" s="5">
        <f t="shared" si="792"/>
        <v>0.20938340421152304</v>
      </c>
      <c r="R629" s="5">
        <f t="shared" si="793"/>
        <v>3.7955048388666679E-3</v>
      </c>
      <c r="S629" s="5">
        <f t="shared" si="794"/>
        <v>6.6939693480419886E-3</v>
      </c>
      <c r="T629" s="5">
        <f t="shared" si="795"/>
        <v>5.2945369765081844E-2</v>
      </c>
      <c r="U629" s="5">
        <f t="shared" si="796"/>
        <v>7.1283929537755584E-3</v>
      </c>
      <c r="V629" s="5">
        <f t="shared" si="797"/>
        <v>3.5322303845564855E-4</v>
      </c>
      <c r="W629" s="5">
        <f t="shared" si="798"/>
        <v>0.13108200767170658</v>
      </c>
      <c r="X629" s="5">
        <f t="shared" si="799"/>
        <v>3.3145823528194687E-2</v>
      </c>
      <c r="Y629" s="5">
        <f t="shared" si="800"/>
        <v>4.1906804636139315E-3</v>
      </c>
      <c r="Z629" s="5">
        <f t="shared" si="801"/>
        <v>3.1991457313389432E-4</v>
      </c>
      <c r="AA629" s="5">
        <f t="shared" si="802"/>
        <v>6.00836222255671E-4</v>
      </c>
      <c r="AB629" s="5">
        <f t="shared" si="803"/>
        <v>5.6421963281956295E-4</v>
      </c>
      <c r="AC629" s="5">
        <f t="shared" si="804"/>
        <v>1.0484237524845939E-5</v>
      </c>
      <c r="AD629" s="5">
        <f t="shared" si="805"/>
        <v>6.154675725118814E-2</v>
      </c>
      <c r="AE629" s="5">
        <f t="shared" si="806"/>
        <v>1.5562913559347679E-2</v>
      </c>
      <c r="AF629" s="5">
        <f t="shared" si="807"/>
        <v>1.9676445134812698E-3</v>
      </c>
      <c r="AG629" s="5">
        <f t="shared" si="808"/>
        <v>1.6584833410397416E-4</v>
      </c>
      <c r="AH629" s="5">
        <f t="shared" si="809"/>
        <v>2.0223660312998428E-5</v>
      </c>
      <c r="AI629" s="5">
        <f t="shared" si="810"/>
        <v>3.7982351174600274E-5</v>
      </c>
      <c r="AJ629" s="5">
        <f t="shared" si="811"/>
        <v>3.566760364896491E-5</v>
      </c>
      <c r="AK629" s="5">
        <f t="shared" si="812"/>
        <v>2.2329282078257978E-5</v>
      </c>
      <c r="AL629" s="5">
        <f t="shared" si="813"/>
        <v>1.9916116358973354E-7</v>
      </c>
      <c r="AM629" s="5">
        <f t="shared" si="814"/>
        <v>2.3118372355868649E-2</v>
      </c>
      <c r="AN629" s="5">
        <f t="shared" si="815"/>
        <v>5.845786954116923E-3</v>
      </c>
      <c r="AO629" s="5">
        <f t="shared" si="816"/>
        <v>7.390923674661002E-4</v>
      </c>
      <c r="AP629" s="5">
        <f t="shared" si="817"/>
        <v>6.2296434672716523E-5</v>
      </c>
      <c r="AQ629" s="5">
        <f t="shared" si="818"/>
        <v>3.9381198586555928E-6</v>
      </c>
      <c r="AR629" s="5">
        <f t="shared" si="819"/>
        <v>1.02276412718309E-6</v>
      </c>
      <c r="AS629" s="5">
        <f t="shared" si="820"/>
        <v>1.9208682130842255E-6</v>
      </c>
      <c r="AT629" s="5">
        <f t="shared" si="821"/>
        <v>1.8038052929171956E-6</v>
      </c>
      <c r="AU629" s="5">
        <f t="shared" si="822"/>
        <v>1.1292510031290452E-6</v>
      </c>
      <c r="AV629" s="5">
        <f t="shared" si="823"/>
        <v>5.3021569168600445E-7</v>
      </c>
      <c r="AW629" s="5">
        <f t="shared" si="824"/>
        <v>2.6273018177960944E-9</v>
      </c>
      <c r="AX629" s="5">
        <f t="shared" si="825"/>
        <v>7.2364920083350433E-3</v>
      </c>
      <c r="AY629" s="5">
        <f t="shared" si="826"/>
        <v>1.8298429458922379E-3</v>
      </c>
      <c r="AZ629" s="5">
        <f t="shared" si="827"/>
        <v>2.3135002448527263E-4</v>
      </c>
      <c r="BA629" s="5">
        <f t="shared" si="828"/>
        <v>1.949997364509274E-5</v>
      </c>
      <c r="BB629" s="5">
        <f t="shared" si="829"/>
        <v>1.2327067168200709E-6</v>
      </c>
      <c r="BC629" s="5">
        <f t="shared" si="830"/>
        <v>6.2341247320638298E-8</v>
      </c>
      <c r="BD629" s="5">
        <f t="shared" si="831"/>
        <v>4.3103244898264819E-8</v>
      </c>
      <c r="BE629" s="5">
        <f t="shared" si="832"/>
        <v>8.0952832432536087E-8</v>
      </c>
      <c r="BF629" s="5">
        <f t="shared" si="833"/>
        <v>7.6019347201329635E-8</v>
      </c>
      <c r="BG629" s="5">
        <f t="shared" si="834"/>
        <v>4.7591014629680114E-8</v>
      </c>
      <c r="BH629" s="5">
        <f t="shared" si="835"/>
        <v>2.2345344542528636E-8</v>
      </c>
      <c r="BI629" s="5">
        <f t="shared" si="836"/>
        <v>8.3934234495251466E-9</v>
      </c>
      <c r="BJ629" s="8">
        <f t="shared" si="837"/>
        <v>0.77205033332929474</v>
      </c>
      <c r="BK629" s="8">
        <f t="shared" si="838"/>
        <v>0.18399027204266685</v>
      </c>
      <c r="BL629" s="8">
        <f t="shared" si="839"/>
        <v>4.2232058065605753E-2</v>
      </c>
      <c r="BM629" s="8">
        <f t="shared" si="840"/>
        <v>0.35548914132024551</v>
      </c>
      <c r="BN629" s="8">
        <f t="shared" si="841"/>
        <v>0.64127359637186521</v>
      </c>
    </row>
    <row r="630" spans="1:66" x14ac:dyDescent="0.25">
      <c r="A630" t="s">
        <v>34</v>
      </c>
      <c r="B630" t="s">
        <v>440</v>
      </c>
      <c r="C630" t="s">
        <v>280</v>
      </c>
      <c r="D630" t="s">
        <v>516</v>
      </c>
      <c r="E630">
        <f>VLOOKUP(A630,home!$A$2:$E$405,3,FALSE)</f>
        <v>1.4921</v>
      </c>
      <c r="F630">
        <f>VLOOKUP(B630,home!$B$2:$E$405,3,FALSE)</f>
        <v>0.67020000000000002</v>
      </c>
      <c r="G630">
        <f>VLOOKUP(C630,away!$B$2:$E$405,4,FALSE)</f>
        <v>1.0053000000000001</v>
      </c>
      <c r="H630">
        <f>VLOOKUP(A630,away!$A$2:$E$405,3,FALSE)</f>
        <v>1.2222</v>
      </c>
      <c r="I630">
        <f>VLOOKUP(C630,away!$B$2:$E$405,3,FALSE)</f>
        <v>0.81820000000000004</v>
      </c>
      <c r="J630">
        <f>VLOOKUP(B630,home!$B$2:$E$405,4,FALSE)</f>
        <v>1.0909</v>
      </c>
      <c r="K630" s="3">
        <f t="shared" si="786"/>
        <v>1.005305448726</v>
      </c>
      <c r="L630" s="3">
        <f t="shared" si="787"/>
        <v>1.0909044072360001</v>
      </c>
      <c r="M630" s="5">
        <f t="shared" si="788"/>
        <v>0.12292143642174812</v>
      </c>
      <c r="N630" s="5">
        <f t="shared" si="789"/>
        <v>0.12357358980000996</v>
      </c>
      <c r="O630" s="5">
        <f t="shared" si="790"/>
        <v>0.13409553673626481</v>
      </c>
      <c r="P630" s="5">
        <f t="shared" si="791"/>
        <v>0.1348069737308045</v>
      </c>
      <c r="Q630" s="5">
        <f t="shared" si="792"/>
        <v>6.2114601572290838E-2</v>
      </c>
      <c r="R630" s="5">
        <f t="shared" si="793"/>
        <v>7.3142706008134106E-2</v>
      </c>
      <c r="S630" s="5">
        <f t="shared" si="794"/>
        <v>3.6960437283098925E-2</v>
      </c>
      <c r="T630" s="5">
        <f t="shared" si="795"/>
        <v>6.7761092608920256E-2</v>
      </c>
      <c r="U630" s="5">
        <f t="shared" si="796"/>
        <v>7.3530760884541149E-2</v>
      </c>
      <c r="V630" s="5">
        <f t="shared" si="797"/>
        <v>4.5038023589550995E-3</v>
      </c>
      <c r="W630" s="5">
        <f t="shared" si="798"/>
        <v>2.0814715802022848E-2</v>
      </c>
      <c r="X630" s="5">
        <f t="shared" si="799"/>
        <v>2.2706865203791542E-2</v>
      </c>
      <c r="Y630" s="5">
        <f t="shared" si="800"/>
        <v>1.2385509662664983E-2</v>
      </c>
      <c r="Z630" s="5">
        <f t="shared" si="801"/>
        <v>2.6597233447146863E-2</v>
      </c>
      <c r="AA630" s="5">
        <f t="shared" si="802"/>
        <v>2.6738343705454151E-2</v>
      </c>
      <c r="AB630" s="5">
        <f t="shared" si="803"/>
        <v>1.3440101308500801E-2</v>
      </c>
      <c r="AC630" s="5">
        <f t="shared" si="804"/>
        <v>3.0870529175300906E-4</v>
      </c>
      <c r="AD630" s="5">
        <f t="shared" si="805"/>
        <v>5.2312868023641854E-3</v>
      </c>
      <c r="AE630" s="5">
        <f t="shared" si="806"/>
        <v>5.7068338282146129E-3</v>
      </c>
      <c r="AF630" s="5">
        <f t="shared" si="807"/>
        <v>3.1128050872814071E-3</v>
      </c>
      <c r="AG630" s="5">
        <f t="shared" si="808"/>
        <v>1.1319242628606433E-3</v>
      </c>
      <c r="AH630" s="5">
        <f t="shared" si="809"/>
        <v>7.2537597969443137E-3</v>
      </c>
      <c r="AI630" s="5">
        <f t="shared" si="810"/>
        <v>7.2922442476177221E-3</v>
      </c>
      <c r="AJ630" s="5">
        <f t="shared" si="811"/>
        <v>3.6654664377854633E-3</v>
      </c>
      <c r="AK630" s="5">
        <f t="shared" si="812"/>
        <v>1.2283044606760027E-3</v>
      </c>
      <c r="AL630" s="5">
        <f t="shared" si="813"/>
        <v>1.3542186738893439E-5</v>
      </c>
      <c r="AM630" s="5">
        <f t="shared" si="814"/>
        <v>1.0518082252530261E-3</v>
      </c>
      <c r="AN630" s="5">
        <f t="shared" si="815"/>
        <v>1.1474222284956017E-3</v>
      </c>
      <c r="AO630" s="5">
        <f t="shared" si="816"/>
        <v>6.2586398301320225E-4</v>
      </c>
      <c r="AP630" s="5">
        <f t="shared" si="817"/>
        <v>2.2758592579979323E-4</v>
      </c>
      <c r="AQ630" s="5">
        <f t="shared" si="818"/>
        <v>6.2068622369969908E-5</v>
      </c>
      <c r="AR630" s="5">
        <f t="shared" si="819"/>
        <v>1.5826317063035737E-3</v>
      </c>
      <c r="AS630" s="5">
        <f t="shared" si="820"/>
        <v>1.5910282776735092E-3</v>
      </c>
      <c r="AT630" s="5">
        <f t="shared" si="821"/>
        <v>7.9973469831116104E-4</v>
      </c>
      <c r="AU630" s="5">
        <f t="shared" si="822"/>
        <v>2.6799254991581801E-4</v>
      </c>
      <c r="AV630" s="5">
        <f t="shared" si="823"/>
        <v>6.7353592662086593E-5</v>
      </c>
      <c r="AW630" s="5">
        <f t="shared" si="824"/>
        <v>4.1254471715847682E-7</v>
      </c>
      <c r="AX630" s="5">
        <f t="shared" si="825"/>
        <v>1.7623142331028179E-4</v>
      </c>
      <c r="AY630" s="5">
        <f t="shared" si="826"/>
        <v>1.9225163638265957E-4</v>
      </c>
      <c r="AZ630" s="5">
        <f t="shared" si="827"/>
        <v>1.0486407871408812E-4</v>
      </c>
      <c r="BA630" s="5">
        <f t="shared" si="828"/>
        <v>3.8132228543313865E-5</v>
      </c>
      <c r="BB630" s="5">
        <f t="shared" si="829"/>
        <v>1.0399654043907871E-5</v>
      </c>
      <c r="BC630" s="5">
        <f t="shared" si="830"/>
        <v>2.2690056860457583E-6</v>
      </c>
      <c r="BD630" s="5">
        <f t="shared" si="831"/>
        <v>2.8774998390633316E-4</v>
      </c>
      <c r="BE630" s="5">
        <f t="shared" si="832"/>
        <v>2.8927662669185551E-4</v>
      </c>
      <c r="BF630" s="5">
        <f t="shared" si="833"/>
        <v>1.4540568450119968E-4</v>
      </c>
      <c r="BG630" s="5">
        <f t="shared" si="834"/>
        <v>4.8725708968263246E-5</v>
      </c>
      <c r="BH630" s="5">
        <f t="shared" si="835"/>
        <v>1.224605517970809E-5</v>
      </c>
      <c r="BI630" s="5">
        <f t="shared" si="836"/>
        <v>2.4622051995119605E-6</v>
      </c>
      <c r="BJ630" s="8">
        <f t="shared" si="837"/>
        <v>0.32817812164203319</v>
      </c>
      <c r="BK630" s="8">
        <f t="shared" si="838"/>
        <v>0.29970714890948119</v>
      </c>
      <c r="BL630" s="8">
        <f t="shared" si="839"/>
        <v>0.34548183067523158</v>
      </c>
      <c r="BM630" s="8">
        <f t="shared" si="840"/>
        <v>0.34911765131297501</v>
      </c>
      <c r="BN630" s="8">
        <f t="shared" si="841"/>
        <v>0.65065484426925235</v>
      </c>
    </row>
    <row r="631" spans="1:66" x14ac:dyDescent="0.25">
      <c r="A631" t="s">
        <v>34</v>
      </c>
      <c r="B631" t="s">
        <v>269</v>
      </c>
      <c r="C631" t="s">
        <v>206</v>
      </c>
      <c r="D631" t="s">
        <v>516</v>
      </c>
      <c r="E631">
        <f>VLOOKUP(A631,home!$A$2:$E$405,3,FALSE)</f>
        <v>1.4921</v>
      </c>
      <c r="F631">
        <f>VLOOKUP(B631,home!$B$2:$E$405,3,FALSE)</f>
        <v>0.44679999999999997</v>
      </c>
      <c r="G631">
        <f>VLOOKUP(C631,away!$B$2:$E$405,4,FALSE)</f>
        <v>1.1728000000000001</v>
      </c>
      <c r="H631">
        <f>VLOOKUP(A631,away!$A$2:$E$405,3,FALSE)</f>
        <v>1.2222</v>
      </c>
      <c r="I631">
        <f>VLOOKUP(C631,away!$B$2:$E$405,3,FALSE)</f>
        <v>1.2273000000000001</v>
      </c>
      <c r="J631">
        <f>VLOOKUP(B631,home!$B$2:$E$405,4,FALSE)</f>
        <v>1.9091</v>
      </c>
      <c r="K631" s="3">
        <f t="shared" si="786"/>
        <v>0.78187090438399998</v>
      </c>
      <c r="L631" s="3">
        <f t="shared" si="787"/>
        <v>2.8636615691460001</v>
      </c>
      <c r="M631" s="5">
        <f t="shared" si="788"/>
        <v>2.6107504597023896E-2</v>
      </c>
      <c r="N631" s="5">
        <f t="shared" si="789"/>
        <v>2.041269823048451E-2</v>
      </c>
      <c r="O631" s="5">
        <f t="shared" si="790"/>
        <v>7.4763057580799874E-2</v>
      </c>
      <c r="P631" s="5">
        <f t="shared" si="791"/>
        <v>5.8455059445213058E-2</v>
      </c>
      <c r="Q631" s="5">
        <f t="shared" si="792"/>
        <v>7.9800474131932978E-3</v>
      </c>
      <c r="R631" s="5">
        <f t="shared" si="793"/>
        <v>0.10704804739299305</v>
      </c>
      <c r="S631" s="5">
        <f t="shared" si="794"/>
        <v>3.27204191618998E-2</v>
      </c>
      <c r="T631" s="5">
        <f t="shared" si="795"/>
        <v>2.2852155097124602E-2</v>
      </c>
      <c r="U631" s="5">
        <f t="shared" si="796"/>
        <v>8.3697753627700766E-2</v>
      </c>
      <c r="V631" s="5">
        <f t="shared" si="797"/>
        <v>8.1401628327170111E-3</v>
      </c>
      <c r="W631" s="5">
        <f t="shared" si="798"/>
        <v>2.0797889626602154E-3</v>
      </c>
      <c r="X631" s="5">
        <f t="shared" si="799"/>
        <v>5.9558117243040847E-3</v>
      </c>
      <c r="Y631" s="5">
        <f t="shared" si="800"/>
        <v>8.5277145739793888E-3</v>
      </c>
      <c r="Z631" s="5">
        <f t="shared" si="801"/>
        <v>0.10218312645714463</v>
      </c>
      <c r="AA631" s="5">
        <f t="shared" si="802"/>
        <v>7.9894013495832306E-2</v>
      </c>
      <c r="AB631" s="5">
        <f t="shared" si="803"/>
        <v>3.1233402293426946E-2</v>
      </c>
      <c r="AC631" s="5">
        <f t="shared" si="804"/>
        <v>1.1391209865343397E-3</v>
      </c>
      <c r="AD631" s="5">
        <f t="shared" si="805"/>
        <v>4.065316192907508E-4</v>
      </c>
      <c r="AE631" s="5">
        <f t="shared" si="806"/>
        <v>1.1641689748056159E-3</v>
      </c>
      <c r="AF631" s="5">
        <f t="shared" si="807"/>
        <v>1.6668929765714701E-3</v>
      </c>
      <c r="AG631" s="5">
        <f t="shared" si="808"/>
        <v>1.5911391189623678E-3</v>
      </c>
      <c r="AH631" s="5">
        <f t="shared" si="809"/>
        <v>7.3154473062627734E-2</v>
      </c>
      <c r="AI631" s="5">
        <f t="shared" si="810"/>
        <v>5.7197354013211708E-2</v>
      </c>
      <c r="AJ631" s="5">
        <f t="shared" si="811"/>
        <v>2.2360473455340823E-2</v>
      </c>
      <c r="AK631" s="5">
        <f t="shared" si="812"/>
        <v>5.8276678676605865E-3</v>
      </c>
      <c r="AL631" s="5">
        <f t="shared" si="813"/>
        <v>1.0202029801154588E-4</v>
      </c>
      <c r="AM631" s="5">
        <f t="shared" si="814"/>
        <v>6.3571048967110279E-5</v>
      </c>
      <c r="AN631" s="5">
        <f t="shared" si="815"/>
        <v>1.8204596983741227E-4</v>
      </c>
      <c r="AO631" s="5">
        <f t="shared" si="816"/>
        <v>2.606590238206547E-4</v>
      </c>
      <c r="AP631" s="5">
        <f t="shared" si="817"/>
        <v>2.4881307638877353E-4</v>
      </c>
      <c r="AQ631" s="5">
        <f t="shared" si="818"/>
        <v>1.7812911118887971E-4</v>
      </c>
      <c r="AR631" s="5">
        <f t="shared" si="819"/>
        <v>4.1897930624114649E-2</v>
      </c>
      <c r="AS631" s="5">
        <f t="shared" si="820"/>
        <v>3.2758772908894611E-2</v>
      </c>
      <c r="AT631" s="5">
        <f t="shared" si="821"/>
        <v>1.2806565700393752E-2</v>
      </c>
      <c r="AU631" s="5">
        <f t="shared" si="822"/>
        <v>3.3376937020733266E-3</v>
      </c>
      <c r="AV631" s="5">
        <f t="shared" si="823"/>
        <v>6.5241139834921308E-4</v>
      </c>
      <c r="AW631" s="5">
        <f t="shared" si="824"/>
        <v>6.3451344705212627E-6</v>
      </c>
      <c r="AX631" s="5">
        <f t="shared" si="825"/>
        <v>8.2840589247590073E-6</v>
      </c>
      <c r="AY631" s="5">
        <f t="shared" si="826"/>
        <v>2.3722741179373309E-5</v>
      </c>
      <c r="AZ631" s="5">
        <f t="shared" si="827"/>
        <v>3.3966951115084301E-5</v>
      </c>
      <c r="BA631" s="5">
        <f t="shared" si="828"/>
        <v>3.2423284176442595E-5</v>
      </c>
      <c r="BB631" s="5">
        <f t="shared" si="829"/>
        <v>2.3212328210394573E-5</v>
      </c>
      <c r="BC631" s="5">
        <f t="shared" si="830"/>
        <v>1.3294450445302091E-5</v>
      </c>
      <c r="BD631" s="5">
        <f t="shared" si="831"/>
        <v>1.9996915625837094E-2</v>
      </c>
      <c r="BE631" s="5">
        <f t="shared" si="832"/>
        <v>1.5635006505263789E-2</v>
      </c>
      <c r="BF631" s="5">
        <f t="shared" si="833"/>
        <v>6.1122783381601601E-3</v>
      </c>
      <c r="BG631" s="5">
        <f t="shared" si="834"/>
        <v>1.5930041973680061E-3</v>
      </c>
      <c r="BH631" s="5">
        <f t="shared" si="835"/>
        <v>3.1138090812090767E-4</v>
      </c>
      <c r="BI631" s="5">
        <f t="shared" si="836"/>
        <v>4.8691934448081066E-5</v>
      </c>
      <c r="BJ631" s="8">
        <f t="shared" si="837"/>
        <v>7.3705070735630485E-2</v>
      </c>
      <c r="BK631" s="8">
        <f t="shared" si="838"/>
        <v>0.12668801006257902</v>
      </c>
      <c r="BL631" s="8">
        <f t="shared" si="839"/>
        <v>0.67032689463261752</v>
      </c>
      <c r="BM631" s="8">
        <f t="shared" si="840"/>
        <v>0.67811930962155498</v>
      </c>
      <c r="BN631" s="8">
        <f t="shared" si="841"/>
        <v>0.29476641465970771</v>
      </c>
    </row>
    <row r="632" spans="1:66" x14ac:dyDescent="0.25">
      <c r="A632" t="s">
        <v>34</v>
      </c>
      <c r="B632" t="s">
        <v>208</v>
      </c>
      <c r="C632" t="s">
        <v>209</v>
      </c>
      <c r="D632" t="s">
        <v>516</v>
      </c>
      <c r="E632">
        <f>VLOOKUP(A632,home!$A$2:$E$405,3,FALSE)</f>
        <v>1.4921</v>
      </c>
      <c r="F632">
        <f>VLOOKUP(B632,home!$B$2:$E$405,3,FALSE)</f>
        <v>0.8377</v>
      </c>
      <c r="G632">
        <f>VLOOKUP(C632,away!$B$2:$E$405,4,FALSE)</f>
        <v>1.3404</v>
      </c>
      <c r="H632">
        <f>VLOOKUP(A632,away!$A$2:$E$405,3,FALSE)</f>
        <v>1.2222</v>
      </c>
      <c r="I632">
        <f>VLOOKUP(C632,away!$B$2:$E$405,3,FALSE)</f>
        <v>1.4318</v>
      </c>
      <c r="J632">
        <f>VLOOKUP(B632,home!$B$2:$E$405,4,FALSE)</f>
        <v>1.6364000000000001</v>
      </c>
      <c r="K632" s="3">
        <f t="shared" si="786"/>
        <v>1.675409080668</v>
      </c>
      <c r="L632" s="3">
        <f t="shared" si="787"/>
        <v>2.8636115689439996</v>
      </c>
      <c r="M632" s="5">
        <f t="shared" si="788"/>
        <v>1.0683864678620952E-2</v>
      </c>
      <c r="N632" s="5">
        <f t="shared" si="789"/>
        <v>1.7899843899189645E-2</v>
      </c>
      <c r="O632" s="5">
        <f t="shared" si="790"/>
        <v>3.0594438494731126E-2</v>
      </c>
      <c r="P632" s="5">
        <f t="shared" si="791"/>
        <v>5.1258200072011144E-2</v>
      </c>
      <c r="Q632" s="5">
        <f t="shared" si="792"/>
        <v>1.499478050562102E-2</v>
      </c>
      <c r="R632" s="5">
        <f t="shared" si="793"/>
        <v>4.3805294009428848E-2</v>
      </c>
      <c r="S632" s="5">
        <f t="shared" si="794"/>
        <v>6.1480633498660682E-2</v>
      </c>
      <c r="T632" s="5">
        <f t="shared" si="795"/>
        <v>4.2939226929672308E-2</v>
      </c>
      <c r="U632" s="5">
        <f t="shared" si="796"/>
        <v>7.3391787364728636E-2</v>
      </c>
      <c r="V632" s="5">
        <f t="shared" si="797"/>
        <v>3.2774101748805587E-2</v>
      </c>
      <c r="W632" s="5">
        <f t="shared" si="798"/>
        <v>8.3741304739136518E-3</v>
      </c>
      <c r="X632" s="5">
        <f t="shared" si="799"/>
        <v>2.3980256904945631E-2</v>
      </c>
      <c r="Y632" s="5">
        <f t="shared" si="800"/>
        <v>3.4335070549625771E-2</v>
      </c>
      <c r="Z632" s="5">
        <f t="shared" si="801"/>
        <v>4.1813782235464579E-2</v>
      </c>
      <c r="AA632" s="5">
        <f t="shared" si="802"/>
        <v>7.0055190454371669E-2</v>
      </c>
      <c r="AB632" s="5">
        <f t="shared" si="803"/>
        <v>5.8685551117590246E-2</v>
      </c>
      <c r="AC632" s="5">
        <f t="shared" si="804"/>
        <v>9.8275619073404565E-3</v>
      </c>
      <c r="AD632" s="5">
        <f t="shared" si="805"/>
        <v>3.5075235596733886E-3</v>
      </c>
      <c r="AE632" s="5">
        <f t="shared" si="806"/>
        <v>1.0044185043824356E-2</v>
      </c>
      <c r="AF632" s="5">
        <f t="shared" si="807"/>
        <v>1.4381322246054859E-2</v>
      </c>
      <c r="AG632" s="5">
        <f t="shared" si="808"/>
        <v>1.3727506920171467E-2</v>
      </c>
      <c r="AH632" s="5">
        <f t="shared" si="809"/>
        <v>2.9934607637695367E-2</v>
      </c>
      <c r="AI632" s="5">
        <f t="shared" si="810"/>
        <v>5.0152713462428486E-2</v>
      </c>
      <c r="AJ632" s="5">
        <f t="shared" si="811"/>
        <v>4.2013155777546475E-2</v>
      </c>
      <c r="AK632" s="5">
        <f t="shared" si="812"/>
        <v>2.3463074232406865E-2</v>
      </c>
      <c r="AL632" s="5">
        <f t="shared" si="813"/>
        <v>1.8859959373111591E-3</v>
      </c>
      <c r="AM632" s="5">
        <f t="shared" si="814"/>
        <v>1.1753073645067486E-3</v>
      </c>
      <c r="AN632" s="5">
        <f t="shared" si="815"/>
        <v>3.365623766066608E-3</v>
      </c>
      <c r="AO632" s="5">
        <f t="shared" si="816"/>
        <v>4.8189195766106061E-3</v>
      </c>
      <c r="AP632" s="5">
        <f t="shared" si="817"/>
        <v>4.5998379497976171E-3</v>
      </c>
      <c r="AQ632" s="5">
        <f t="shared" si="818"/>
        <v>3.2930372920770262E-3</v>
      </c>
      <c r="AR632" s="5">
        <f t="shared" si="819"/>
        <v>1.7144217748620776E-2</v>
      </c>
      <c r="AS632" s="5">
        <f t="shared" si="820"/>
        <v>2.8723578096988743E-2</v>
      </c>
      <c r="AT632" s="5">
        <f t="shared" si="821"/>
        <v>2.4061871786485712E-2</v>
      </c>
      <c r="AU632" s="5">
        <f t="shared" si="822"/>
        <v>1.3437826162982433E-2</v>
      </c>
      <c r="AV632" s="5">
        <f t="shared" si="823"/>
        <v>5.6284639944746999E-3</v>
      </c>
      <c r="AW632" s="5">
        <f t="shared" si="824"/>
        <v>2.5134672184459658E-4</v>
      </c>
      <c r="AX632" s="5">
        <f t="shared" si="825"/>
        <v>3.2818677184509647E-4</v>
      </c>
      <c r="AY632" s="5">
        <f t="shared" si="826"/>
        <v>9.3979943663000315E-4</v>
      </c>
      <c r="AZ632" s="5">
        <f t="shared" si="827"/>
        <v>1.3456102696103652E-3</v>
      </c>
      <c r="BA632" s="5">
        <f t="shared" si="828"/>
        <v>1.2844350451153654E-3</v>
      </c>
      <c r="BB632" s="5">
        <f t="shared" si="829"/>
        <v>9.1953076368736714E-4</v>
      </c>
      <c r="BC632" s="5">
        <f t="shared" si="830"/>
        <v>5.2663578657901125E-4</v>
      </c>
      <c r="BD632" s="5">
        <f t="shared" si="831"/>
        <v>8.1823967142409179E-3</v>
      </c>
      <c r="BE632" s="5">
        <f t="shared" si="832"/>
        <v>1.3708861756667239E-2</v>
      </c>
      <c r="BF632" s="5">
        <f t="shared" si="833"/>
        <v>1.1483975736371282E-2</v>
      </c>
      <c r="BG632" s="5">
        <f t="shared" si="834"/>
        <v>6.4134524102958078E-3</v>
      </c>
      <c r="BH632" s="5">
        <f t="shared" si="835"/>
        <v>2.6862891016604172E-3</v>
      </c>
      <c r="BI632" s="5">
        <f t="shared" si="836"/>
        <v>9.0012663084426952E-4</v>
      </c>
      <c r="BJ632" s="8">
        <f t="shared" si="837"/>
        <v>0.20678077105521786</v>
      </c>
      <c r="BK632" s="8">
        <f t="shared" si="838"/>
        <v>0.16885015727937999</v>
      </c>
      <c r="BL632" s="8">
        <f t="shared" si="839"/>
        <v>0.55446687269055994</v>
      </c>
      <c r="BM632" s="8">
        <f t="shared" si="840"/>
        <v>0.80198670888623413</v>
      </c>
      <c r="BN632" s="8">
        <f t="shared" si="841"/>
        <v>0.16923642165960273</v>
      </c>
    </row>
    <row r="633" spans="1:66" x14ac:dyDescent="0.25">
      <c r="A633" t="s">
        <v>10</v>
      </c>
      <c r="B633" t="s">
        <v>214</v>
      </c>
      <c r="C633" t="s">
        <v>37</v>
      </c>
      <c r="D633" t="s">
        <v>517</v>
      </c>
      <c r="E633">
        <f>VLOOKUP(A633,home!$A$2:$E$405,3,FALSE)</f>
        <v>1.5185</v>
      </c>
      <c r="F633">
        <f>VLOOKUP(B633,home!$B$2:$E$405,3,FALSE)</f>
        <v>1.6464000000000001</v>
      </c>
      <c r="G633">
        <f>VLOOKUP(C633,away!$B$2:$E$405,4,FALSE)</f>
        <v>1.0537000000000001</v>
      </c>
      <c r="H633">
        <f>VLOOKUP(A633,away!$A$2:$E$405,3,FALSE)</f>
        <v>1.4074</v>
      </c>
      <c r="I633">
        <f>VLOOKUP(C633,away!$B$2:$E$405,3,FALSE)</f>
        <v>0.71050000000000002</v>
      </c>
      <c r="J633">
        <f>VLOOKUP(B633,home!$B$2:$E$405,4,FALSE)</f>
        <v>0.71050000000000002</v>
      </c>
      <c r="K633" s="3">
        <f t="shared" si="786"/>
        <v>2.6343115360800002</v>
      </c>
      <c r="L633" s="3">
        <f t="shared" si="787"/>
        <v>0.71046994585000012</v>
      </c>
      <c r="M633" s="5">
        <f t="shared" si="788"/>
        <v>3.5267920993679688E-2</v>
      </c>
      <c r="N633" s="5">
        <f t="shared" si="789"/>
        <v>9.2906691127208424E-2</v>
      </c>
      <c r="O633" s="5">
        <f t="shared" si="790"/>
        <v>2.5056797918621691E-2</v>
      </c>
      <c r="P633" s="5">
        <f t="shared" si="791"/>
        <v>6.6007411814250461E-2</v>
      </c>
      <c r="Q633" s="5">
        <f t="shared" si="792"/>
        <v>0.1223725841077133</v>
      </c>
      <c r="R633" s="5">
        <f t="shared" si="793"/>
        <v>8.9010509302087735E-3</v>
      </c>
      <c r="S633" s="5">
        <f t="shared" si="794"/>
        <v>3.0884854363805985E-2</v>
      </c>
      <c r="T633" s="5">
        <f t="shared" si="795"/>
        <v>8.6942043204531652E-2</v>
      </c>
      <c r="U633" s="5">
        <f t="shared" si="796"/>
        <v>2.3448141148684588E-2</v>
      </c>
      <c r="V633" s="5">
        <f t="shared" si="797"/>
        <v>6.4226742142754461E-3</v>
      </c>
      <c r="W633" s="5">
        <f t="shared" si="798"/>
        <v>0.10745583667162306</v>
      </c>
      <c r="X633" s="5">
        <f t="shared" si="799"/>
        <v>7.6344142461354486E-2</v>
      </c>
      <c r="Y633" s="5">
        <f t="shared" si="800"/>
        <v>2.7120109380241609E-2</v>
      </c>
      <c r="Z633" s="5">
        <f t="shared" si="801"/>
        <v>2.1079763907978404E-3</v>
      </c>
      <c r="AA633" s="5">
        <f t="shared" si="802"/>
        <v>5.553066524063034E-3</v>
      </c>
      <c r="AB633" s="5">
        <f t="shared" si="803"/>
        <v>7.3142536024794601E-3</v>
      </c>
      <c r="AC633" s="5">
        <f t="shared" si="804"/>
        <v>7.5129198480118327E-4</v>
      </c>
      <c r="AD633" s="5">
        <f t="shared" si="805"/>
        <v>7.0768037540796247E-2</v>
      </c>
      <c r="AE633" s="5">
        <f t="shared" si="806"/>
        <v>5.0278563799520282E-2</v>
      </c>
      <c r="AF633" s="5">
        <f t="shared" si="807"/>
        <v>1.7860704250030474E-2</v>
      </c>
      <c r="AG633" s="5">
        <f t="shared" si="808"/>
        <v>4.2298311937873402E-3</v>
      </c>
      <c r="AH633" s="5">
        <f t="shared" si="809"/>
        <v>3.7441346805580514E-4</v>
      </c>
      <c r="AI633" s="5">
        <f t="shared" si="810"/>
        <v>9.86321718163128E-4</v>
      </c>
      <c r="AJ633" s="5">
        <f t="shared" si="811"/>
        <v>1.2991393402216878E-3</v>
      </c>
      <c r="AK633" s="5">
        <f t="shared" si="812"/>
        <v>1.1407792503071172E-3</v>
      </c>
      <c r="AL633" s="5">
        <f t="shared" si="813"/>
        <v>5.6244698339212472E-5</v>
      </c>
      <c r="AM633" s="5">
        <f t="shared" si="814"/>
        <v>3.7285011535892421E-2</v>
      </c>
      <c r="AN633" s="5">
        <f t="shared" si="815"/>
        <v>2.6489880126922116E-2</v>
      </c>
      <c r="AO633" s="5">
        <f t="shared" si="816"/>
        <v>9.4101318496736738E-3</v>
      </c>
      <c r="AP633" s="5">
        <f t="shared" si="817"/>
        <v>2.2285386218930058E-3</v>
      </c>
      <c r="AQ633" s="5">
        <f t="shared" si="818"/>
        <v>3.9582742850523945E-4</v>
      </c>
      <c r="AR633" s="5">
        <f t="shared" si="819"/>
        <v>5.3201903275023742E-5</v>
      </c>
      <c r="AS633" s="5">
        <f t="shared" si="820"/>
        <v>1.4015038753880738E-4</v>
      </c>
      <c r="AT633" s="5">
        <f t="shared" si="821"/>
        <v>1.8459989133978152E-4</v>
      </c>
      <c r="AU633" s="5">
        <f t="shared" si="822"/>
        <v>1.620978744385003E-4</v>
      </c>
      <c r="AV633" s="5">
        <f t="shared" si="823"/>
        <v>1.0675407515184719E-4</v>
      </c>
      <c r="AW633" s="5">
        <f t="shared" si="824"/>
        <v>2.9240980826535818E-6</v>
      </c>
      <c r="AX633" s="5">
        <f t="shared" si="825"/>
        <v>1.6370056001979546E-2</v>
      </c>
      <c r="AY633" s="5">
        <f t="shared" si="826"/>
        <v>1.1630432801287876E-2</v>
      </c>
      <c r="AZ633" s="5">
        <f t="shared" si="827"/>
        <v>4.1315364812715312E-3</v>
      </c>
      <c r="BA633" s="5">
        <f t="shared" si="828"/>
        <v>9.7844416670876178E-4</v>
      </c>
      <c r="BB633" s="5">
        <f t="shared" si="829"/>
        <v>1.7378879353470561E-4</v>
      </c>
      <c r="BC633" s="5">
        <f t="shared" si="830"/>
        <v>2.4694342946387835E-5</v>
      </c>
      <c r="BD633" s="5">
        <f t="shared" si="831"/>
        <v>6.2997255564871735E-6</v>
      </c>
      <c r="BE633" s="5">
        <f t="shared" si="832"/>
        <v>1.6595439707592158E-5</v>
      </c>
      <c r="BF633" s="5">
        <f t="shared" si="833"/>
        <v>2.185877913401507E-5</v>
      </c>
      <c r="BG633" s="5">
        <f t="shared" si="834"/>
        <v>1.919427801245356E-5</v>
      </c>
      <c r="BH633" s="5">
        <f t="shared" si="835"/>
        <v>1.2640926998733279E-5</v>
      </c>
      <c r="BI633" s="5">
        <f t="shared" si="836"/>
        <v>6.6600279639016425E-6</v>
      </c>
      <c r="BJ633" s="8">
        <f t="shared" si="837"/>
        <v>0.76539688588742194</v>
      </c>
      <c r="BK633" s="8">
        <f t="shared" si="838"/>
        <v>0.15102083087043983</v>
      </c>
      <c r="BL633" s="8">
        <f t="shared" si="839"/>
        <v>7.4804017209922455E-2</v>
      </c>
      <c r="BM633" s="8">
        <f t="shared" si="840"/>
        <v>0.63118974476369427</v>
      </c>
      <c r="BN633" s="8">
        <f t="shared" si="841"/>
        <v>0.35051245689168231</v>
      </c>
    </row>
    <row r="634" spans="1:66" x14ac:dyDescent="0.25">
      <c r="A634" t="s">
        <v>10</v>
      </c>
      <c r="B634" t="s">
        <v>39</v>
      </c>
      <c r="C634" t="s">
        <v>40</v>
      </c>
      <c r="D634" t="s">
        <v>517</v>
      </c>
      <c r="E634">
        <f>VLOOKUP(A634,home!$A$2:$E$405,3,FALSE)</f>
        <v>1.5185</v>
      </c>
      <c r="F634">
        <f>VLOOKUP(B634,home!$B$2:$E$405,3,FALSE)</f>
        <v>0.65849999999999997</v>
      </c>
      <c r="G634">
        <f>VLOOKUP(C634,away!$B$2:$E$405,4,FALSE)</f>
        <v>0.82320000000000004</v>
      </c>
      <c r="H634">
        <f>VLOOKUP(A634,away!$A$2:$E$405,3,FALSE)</f>
        <v>1.4074</v>
      </c>
      <c r="I634">
        <f>VLOOKUP(C634,away!$B$2:$E$405,3,FALSE)</f>
        <v>1.0658000000000001</v>
      </c>
      <c r="J634">
        <f>VLOOKUP(B634,home!$B$2:$E$405,4,FALSE)</f>
        <v>1.8473999999999999</v>
      </c>
      <c r="K634" s="3">
        <f t="shared" si="786"/>
        <v>0.82314422819999999</v>
      </c>
      <c r="L634" s="3">
        <f t="shared" si="787"/>
        <v>2.7711127840080003</v>
      </c>
      <c r="M634" s="5">
        <f t="shared" si="788"/>
        <v>2.7481093709825641E-2</v>
      </c>
      <c r="N634" s="5">
        <f t="shared" si="789"/>
        <v>2.2620903671866296E-2</v>
      </c>
      <c r="O634" s="5">
        <f t="shared" si="790"/>
        <v>7.6153210097819668E-2</v>
      </c>
      <c r="P634" s="5">
        <f t="shared" si="791"/>
        <v>6.2685075350922215E-2</v>
      </c>
      <c r="Q634" s="5">
        <f t="shared" si="792"/>
        <v>9.3101331470824659E-3</v>
      </c>
      <c r="R634" s="5">
        <f t="shared" si="793"/>
        <v>0.10551456702265763</v>
      </c>
      <c r="S634" s="5">
        <f t="shared" si="794"/>
        <v>3.5746563739800008E-2</v>
      </c>
      <c r="T634" s="5">
        <f t="shared" si="795"/>
        <v>2.5799428984696855E-2</v>
      </c>
      <c r="U634" s="5">
        <f t="shared" si="796"/>
        <v>8.6853706835722674E-2</v>
      </c>
      <c r="V634" s="5">
        <f t="shared" si="797"/>
        <v>9.0598692453250605E-3</v>
      </c>
      <c r="W634" s="5">
        <f t="shared" si="798"/>
        <v>2.5545274545981447E-3</v>
      </c>
      <c r="X634" s="5">
        <f t="shared" si="799"/>
        <v>7.078883686536335E-3</v>
      </c>
      <c r="Y634" s="5">
        <f t="shared" si="800"/>
        <v>9.8081925401332613E-3</v>
      </c>
      <c r="Z634" s="5">
        <f t="shared" si="801"/>
        <v>9.746425519185184E-2</v>
      </c>
      <c r="AA634" s="5">
        <f t="shared" si="802"/>
        <v>8.0227139116984716E-2</v>
      </c>
      <c r="AB634" s="5">
        <f t="shared" si="803"/>
        <v>3.3019253254572209E-2</v>
      </c>
      <c r="AC634" s="5">
        <f t="shared" si="804"/>
        <v>1.2916120449694146E-3</v>
      </c>
      <c r="AD634" s="5">
        <f t="shared" si="805"/>
        <v>5.2568613250772499E-4</v>
      </c>
      <c r="AE634" s="5">
        <f t="shared" si="806"/>
        <v>1.4567355621678802E-3</v>
      </c>
      <c r="AF634" s="5">
        <f t="shared" si="807"/>
        <v>2.0183892696212474E-3</v>
      </c>
      <c r="AG634" s="5">
        <f t="shared" si="808"/>
        <v>1.8643947693840028E-3</v>
      </c>
      <c r="AH634" s="5">
        <f t="shared" si="809"/>
        <v>6.7521110886489696E-2</v>
      </c>
      <c r="AI634" s="5">
        <f t="shared" si="810"/>
        <v>5.5579612707866169E-2</v>
      </c>
      <c r="AJ634" s="5">
        <f t="shared" si="811"/>
        <v>2.2875018703035706E-2</v>
      </c>
      <c r="AK634" s="5">
        <f t="shared" si="812"/>
        <v>6.2764798717902977E-3</v>
      </c>
      <c r="AL634" s="5">
        <f t="shared" si="813"/>
        <v>1.1784800010942533E-4</v>
      </c>
      <c r="AM634" s="5">
        <f t="shared" si="814"/>
        <v>8.654310116370285E-5</v>
      </c>
      <c r="AN634" s="5">
        <f t="shared" si="815"/>
        <v>2.3982069400243461E-4</v>
      </c>
      <c r="AO634" s="5">
        <f t="shared" si="816"/>
        <v>3.3228509550990872E-4</v>
      </c>
      <c r="AP634" s="5">
        <f t="shared" si="817"/>
        <v>3.0693315870094248E-4</v>
      </c>
      <c r="AQ634" s="5">
        <f t="shared" si="818"/>
        <v>2.1263659997803453E-4</v>
      </c>
      <c r="AR634" s="5">
        <f t="shared" si="819"/>
        <v>3.742172271359466E-2</v>
      </c>
      <c r="AS634" s="5">
        <f t="shared" si="820"/>
        <v>3.0803475060996281E-2</v>
      </c>
      <c r="AT634" s="5">
        <f t="shared" si="821"/>
        <v>1.2677851352480866E-2</v>
      </c>
      <c r="AU634" s="5">
        <f t="shared" si="822"/>
        <v>3.4785667222573965E-3</v>
      </c>
      <c r="AV634" s="5">
        <f t="shared" si="823"/>
        <v>7.1584052995869198E-4</v>
      </c>
      <c r="AW634" s="5">
        <f t="shared" si="824"/>
        <v>7.4670636846814609E-6</v>
      </c>
      <c r="AX634" s="5">
        <f t="shared" si="825"/>
        <v>1.187290903557178E-5</v>
      </c>
      <c r="AY634" s="5">
        <f t="shared" si="826"/>
        <v>3.2901170011837056E-5</v>
      </c>
      <c r="AZ634" s="5">
        <f t="shared" si="827"/>
        <v>4.5586426414311169E-5</v>
      </c>
      <c r="BA634" s="5">
        <f t="shared" si="828"/>
        <v>4.2108376337979217E-5</v>
      </c>
      <c r="BB634" s="5">
        <f t="shared" si="829"/>
        <v>2.917176499599855E-5</v>
      </c>
      <c r="BC634" s="5">
        <f t="shared" si="830"/>
        <v>1.6167650182497729E-5</v>
      </c>
      <c r="BD634" s="5">
        <f t="shared" si="831"/>
        <v>1.7283302368540795E-2</v>
      </c>
      <c r="BE634" s="5">
        <f t="shared" si="832"/>
        <v>1.4226650588899744E-2</v>
      </c>
      <c r="BF634" s="5">
        <f t="shared" si="833"/>
        <v>5.8552926594354774E-3</v>
      </c>
      <c r="BG634" s="5">
        <f t="shared" si="834"/>
        <v>1.6065834523453807E-3</v>
      </c>
      <c r="BH634" s="5">
        <f t="shared" si="835"/>
        <v>3.3061247397993238E-4</v>
      </c>
      <c r="BI634" s="5">
        <f t="shared" si="836"/>
        <v>5.4428349945500821E-5</v>
      </c>
      <c r="BJ634" s="8">
        <f t="shared" si="837"/>
        <v>8.4393302164927408E-2</v>
      </c>
      <c r="BK634" s="8">
        <f t="shared" si="838"/>
        <v>0.13641496326096361</v>
      </c>
      <c r="BL634" s="8">
        <f t="shared" si="839"/>
        <v>0.65847442476937346</v>
      </c>
      <c r="BM634" s="8">
        <f t="shared" si="840"/>
        <v>0.67295652828061525</v>
      </c>
      <c r="BN634" s="8">
        <f t="shared" si="841"/>
        <v>0.3037649830001739</v>
      </c>
    </row>
    <row r="635" spans="1:66" s="10" customFormat="1" x14ac:dyDescent="0.25">
      <c r="A635" t="s">
        <v>10</v>
      </c>
      <c r="B635" t="s">
        <v>213</v>
      </c>
      <c r="C635" t="s">
        <v>216</v>
      </c>
      <c r="D635" t="s">
        <v>517</v>
      </c>
      <c r="E635">
        <f>VLOOKUP(A635,home!$A$2:$E$405,3,FALSE)</f>
        <v>1.5185</v>
      </c>
      <c r="F635">
        <f>VLOOKUP(B635,home!$B$2:$E$405,3,FALSE)</f>
        <v>1.1854</v>
      </c>
      <c r="G635">
        <f>VLOOKUP(C635,away!$B$2:$E$405,4,FALSE)</f>
        <v>0.92200000000000004</v>
      </c>
      <c r="H635">
        <f>VLOOKUP(A635,away!$A$2:$E$405,3,FALSE)</f>
        <v>1.4074</v>
      </c>
      <c r="I635">
        <f>VLOOKUP(C635,away!$B$2:$E$405,3,FALSE)</f>
        <v>1.2789999999999999</v>
      </c>
      <c r="J635">
        <f>VLOOKUP(B635,home!$B$2:$E$405,4,FALSE)</f>
        <v>0.71050000000000002</v>
      </c>
      <c r="K635" s="3">
        <f t="shared" si="786"/>
        <v>1.6596275678000001</v>
      </c>
      <c r="L635" s="3">
        <f t="shared" si="787"/>
        <v>1.2789458982999999</v>
      </c>
      <c r="M635" s="5">
        <f t="shared" si="788"/>
        <v>5.2941197308982814E-2</v>
      </c>
      <c r="N635" s="5">
        <f t="shared" si="789"/>
        <v>8.7862670526327055E-2</v>
      </c>
      <c r="O635" s="5">
        <f t="shared" si="790"/>
        <v>6.7708927149414566E-2</v>
      </c>
      <c r="P635" s="5">
        <f t="shared" si="791"/>
        <v>0.11237160208333027</v>
      </c>
      <c r="Q635" s="5">
        <f t="shared" si="792"/>
        <v>7.2909655093010478E-2</v>
      </c>
      <c r="R635" s="5">
        <f t="shared" si="793"/>
        <v>4.329802732801865E-2</v>
      </c>
      <c r="S635" s="5">
        <f t="shared" si="794"/>
        <v>5.9629256593294745E-2</v>
      </c>
      <c r="T635" s="5">
        <f t="shared" si="795"/>
        <v>9.3247504327673439E-2</v>
      </c>
      <c r="U635" s="5">
        <f t="shared" si="796"/>
        <v>7.1858599784937527E-2</v>
      </c>
      <c r="V635" s="5">
        <f t="shared" si="797"/>
        <v>1.4063055773872893E-2</v>
      </c>
      <c r="W635" s="5">
        <f t="shared" si="798"/>
        <v>4.0334291183716606E-2</v>
      </c>
      <c r="X635" s="5">
        <f t="shared" si="799"/>
        <v>5.1585376270252198E-2</v>
      </c>
      <c r="Y635" s="5">
        <f t="shared" si="800"/>
        <v>3.2987452696550609E-2</v>
      </c>
      <c r="Z635" s="5">
        <f t="shared" si="801"/>
        <v>1.8458611485216918E-2</v>
      </c>
      <c r="AA635" s="5">
        <f t="shared" si="802"/>
        <v>3.0634420484175702E-2</v>
      </c>
      <c r="AB635" s="5">
        <f t="shared" si="803"/>
        <v>2.5420864379557512E-2</v>
      </c>
      <c r="AC635" s="5">
        <f t="shared" si="804"/>
        <v>1.865617170351082E-3</v>
      </c>
      <c r="AD635" s="5">
        <f t="shared" si="805"/>
        <v>1.6734975394042145E-2</v>
      </c>
      <c r="AE635" s="5">
        <f t="shared" si="806"/>
        <v>2.1403128138361625E-2</v>
      </c>
      <c r="AF635" s="5">
        <f t="shared" si="807"/>
        <v>1.3686721471673463E-2</v>
      </c>
      <c r="AG635" s="5">
        <f t="shared" si="808"/>
        <v>5.8348587624571045E-3</v>
      </c>
      <c r="AH635" s="5">
        <f t="shared" si="809"/>
        <v>5.9018913618328617E-3</v>
      </c>
      <c r="AI635" s="5">
        <f t="shared" si="810"/>
        <v>9.7949416062585032E-3</v>
      </c>
      <c r="AJ635" s="5">
        <f t="shared" si="811"/>
        <v>8.1279775573689129E-3</v>
      </c>
      <c r="AK635" s="5">
        <f t="shared" si="812"/>
        <v>4.4964718748897164E-3</v>
      </c>
      <c r="AL635" s="5">
        <f t="shared" si="813"/>
        <v>1.5839641032897394E-4</v>
      </c>
      <c r="AM635" s="5">
        <f t="shared" si="814"/>
        <v>5.5547653020814013E-3</v>
      </c>
      <c r="AN635" s="5">
        <f t="shared" si="815"/>
        <v>7.1042442991161676E-3</v>
      </c>
      <c r="AO635" s="5">
        <f t="shared" si="816"/>
        <v>4.5429720534378923E-3</v>
      </c>
      <c r="AP635" s="5">
        <f t="shared" si="817"/>
        <v>1.9367384912786401E-3</v>
      </c>
      <c r="AQ635" s="5">
        <f t="shared" si="818"/>
        <v>6.1924593737513675E-4</v>
      </c>
      <c r="AR635" s="5">
        <f t="shared" si="819"/>
        <v>1.5096399498856679E-3</v>
      </c>
      <c r="AS635" s="5">
        <f t="shared" si="820"/>
        <v>2.505440078282465E-3</v>
      </c>
      <c r="AT635" s="5">
        <f t="shared" si="821"/>
        <v>2.0790487116942847E-3</v>
      </c>
      <c r="AU635" s="5">
        <f t="shared" si="822"/>
        <v>1.1501488522423027E-3</v>
      </c>
      <c r="AV635" s="5">
        <f t="shared" si="823"/>
        <v>4.7720468556371366E-4</v>
      </c>
      <c r="AW635" s="5">
        <f t="shared" si="824"/>
        <v>9.3391133820042552E-6</v>
      </c>
      <c r="AX635" s="5">
        <f t="shared" si="825"/>
        <v>1.5364736046655314E-3</v>
      </c>
      <c r="AY635" s="5">
        <f t="shared" si="826"/>
        <v>1.965066614533197E-3</v>
      </c>
      <c r="AZ635" s="5">
        <f t="shared" si="827"/>
        <v>1.2566069432717502E-3</v>
      </c>
      <c r="BA635" s="5">
        <f t="shared" si="828"/>
        <v>5.3571076529090184E-4</v>
      </c>
      <c r="BB635" s="5">
        <f t="shared" si="829"/>
        <v>1.7128627148598822E-4</v>
      </c>
      <c r="BC635" s="5">
        <f t="shared" si="830"/>
        <v>4.3813174870420968E-5</v>
      </c>
      <c r="BD635" s="5">
        <f t="shared" si="831"/>
        <v>3.2179130363601535E-4</v>
      </c>
      <c r="BE635" s="5">
        <f t="shared" si="832"/>
        <v>5.3405371859263152E-4</v>
      </c>
      <c r="BF635" s="5">
        <f t="shared" si="833"/>
        <v>4.431651370312174E-4</v>
      </c>
      <c r="BG635" s="5">
        <f t="shared" si="834"/>
        <v>2.4516302616829091E-4</v>
      </c>
      <c r="BH635" s="5">
        <f t="shared" si="835"/>
        <v>1.0171982920854213E-4</v>
      </c>
      <c r="BI635" s="5">
        <f t="shared" si="836"/>
        <v>3.3763406549280821E-5</v>
      </c>
      <c r="BJ635" s="8">
        <f t="shared" si="837"/>
        <v>0.46185355732147171</v>
      </c>
      <c r="BK635" s="8">
        <f t="shared" si="838"/>
        <v>0.24299419195469396</v>
      </c>
      <c r="BL635" s="8">
        <f t="shared" si="839"/>
        <v>0.27664326022530839</v>
      </c>
      <c r="BM635" s="8">
        <f t="shared" si="840"/>
        <v>0.56090181399645622</v>
      </c>
      <c r="BN635" s="8">
        <f t="shared" si="841"/>
        <v>0.43709207948908385</v>
      </c>
    </row>
    <row r="636" spans="1:66" x14ac:dyDescent="0.25">
      <c r="A636" t="s">
        <v>10</v>
      </c>
      <c r="B636" t="s">
        <v>41</v>
      </c>
      <c r="C636" t="s">
        <v>468</v>
      </c>
      <c r="D636" t="s">
        <v>517</v>
      </c>
      <c r="E636">
        <f>VLOOKUP(A636,home!$A$2:$E$405,3,FALSE)</f>
        <v>1.5185</v>
      </c>
      <c r="F636">
        <f>VLOOKUP(B636,home!$B$2:$E$405,3,FALSE)</f>
        <v>1.3170999999999999</v>
      </c>
      <c r="G636">
        <f>VLOOKUP(C636,away!$B$2:$E$405,4,FALSE)</f>
        <v>1.8439000000000001</v>
      </c>
      <c r="H636">
        <f>VLOOKUP(A636,away!$A$2:$E$405,3,FALSE)</f>
        <v>1.4074</v>
      </c>
      <c r="I636">
        <f>VLOOKUP(C636,away!$B$2:$E$405,3,FALSE)</f>
        <v>1.1368</v>
      </c>
      <c r="J636">
        <f>VLOOKUP(B636,home!$B$2:$E$405,4,FALSE)</f>
        <v>1.2789999999999999</v>
      </c>
      <c r="K636" s="3">
        <f t="shared" si="786"/>
        <v>3.6878301477649997</v>
      </c>
      <c r="L636" s="3">
        <f t="shared" si="787"/>
        <v>2.0463134372799998</v>
      </c>
      <c r="M636" s="5">
        <f t="shared" si="788"/>
        <v>3.2336505295012001E-3</v>
      </c>
      <c r="N636" s="5">
        <f t="shared" si="789"/>
        <v>1.1925153910030777E-2</v>
      </c>
      <c r="O636" s="5">
        <f t="shared" si="790"/>
        <v>6.6170625299858911E-3</v>
      </c>
      <c r="P636" s="5">
        <f t="shared" si="791"/>
        <v>2.4402602687728106E-2</v>
      </c>
      <c r="Q636" s="5">
        <f t="shared" si="792"/>
        <v>2.1988971053074596E-2</v>
      </c>
      <c r="R636" s="5">
        <f t="shared" si="793"/>
        <v>6.7702919852160618E-3</v>
      </c>
      <c r="S636" s="5">
        <f t="shared" si="794"/>
        <v>4.6038294220601149E-2</v>
      </c>
      <c r="T636" s="5">
        <f t="shared" si="795"/>
        <v>4.4996326937867488E-2</v>
      </c>
      <c r="U636" s="5">
        <f t="shared" si="796"/>
        <v>2.4967686892251539E-2</v>
      </c>
      <c r="V636" s="5">
        <f t="shared" si="797"/>
        <v>3.8602886601263639E-2</v>
      </c>
      <c r="W636" s="5">
        <f t="shared" si="798"/>
        <v>2.7030530122620119E-2</v>
      </c>
      <c r="X636" s="5">
        <f t="shared" si="799"/>
        <v>5.531293700671934E-2</v>
      </c>
      <c r="Y636" s="5">
        <f t="shared" si="800"/>
        <v>5.6593803126135996E-2</v>
      </c>
      <c r="Z636" s="5">
        <f t="shared" si="801"/>
        <v>4.6180464878855703E-3</v>
      </c>
      <c r="AA636" s="5">
        <f t="shared" si="802"/>
        <v>1.7030571061804677E-2</v>
      </c>
      <c r="AB636" s="5">
        <f t="shared" si="803"/>
        <v>3.1402926697688752E-2</v>
      </c>
      <c r="AC636" s="5">
        <f t="shared" si="804"/>
        <v>1.8207187506347672E-2</v>
      </c>
      <c r="AD636" s="5">
        <f t="shared" si="805"/>
        <v>2.4921000974067114E-2</v>
      </c>
      <c r="AE636" s="5">
        <f t="shared" si="806"/>
        <v>5.0996179163701486E-2</v>
      </c>
      <c r="AF636" s="5">
        <f t="shared" si="807"/>
        <v>5.2177083336310361E-2</v>
      </c>
      <c r="AG636" s="5">
        <f t="shared" si="808"/>
        <v>3.5590222249723413E-2</v>
      </c>
      <c r="AH636" s="5">
        <f t="shared" si="809"/>
        <v>2.3624926455359896E-3</v>
      </c>
      <c r="AI636" s="5">
        <f t="shared" si="810"/>
        <v>8.7124716020807111E-3</v>
      </c>
      <c r="AJ636" s="5">
        <f t="shared" si="811"/>
        <v>1.6065057717849846E-2</v>
      </c>
      <c r="AK636" s="5">
        <f t="shared" si="812"/>
        <v>1.9748401392490476E-2</v>
      </c>
      <c r="AL636" s="5">
        <f t="shared" si="813"/>
        <v>5.4959898569732482E-3</v>
      </c>
      <c r="AM636" s="5">
        <f t="shared" si="814"/>
        <v>1.8380883740929121E-2</v>
      </c>
      <c r="AN636" s="5">
        <f t="shared" si="815"/>
        <v>3.761304938814472E-2</v>
      </c>
      <c r="AO636" s="5">
        <f t="shared" si="816"/>
        <v>3.848404419001842E-2</v>
      </c>
      <c r="AP636" s="5">
        <f t="shared" si="817"/>
        <v>2.6250138915637329E-2</v>
      </c>
      <c r="AQ636" s="5">
        <f t="shared" si="818"/>
        <v>1.3429002998383835E-2</v>
      </c>
      <c r="AR636" s="5">
        <f t="shared" si="819"/>
        <v>9.668800892070939E-4</v>
      </c>
      <c r="AS636" s="5">
        <f t="shared" si="820"/>
        <v>3.5656895422516324E-3</v>
      </c>
      <c r="AT636" s="5">
        <f t="shared" si="821"/>
        <v>6.5748286957429802E-3</v>
      </c>
      <c r="AU636" s="5">
        <f t="shared" si="822"/>
        <v>8.0822838268504622E-3</v>
      </c>
      <c r="AV636" s="5">
        <f t="shared" si="823"/>
        <v>7.451522489863153E-3</v>
      </c>
      <c r="AW636" s="5">
        <f t="shared" si="824"/>
        <v>1.1520902153423832E-3</v>
      </c>
      <c r="AX636" s="5">
        <f t="shared" si="825"/>
        <v>1.1297596200393651E-2</v>
      </c>
      <c r="AY636" s="5">
        <f t="shared" si="826"/>
        <v>2.3118422913828995E-2</v>
      </c>
      <c r="AZ636" s="5">
        <f t="shared" si="827"/>
        <v>2.3653769728645066E-2</v>
      </c>
      <c r="BA636" s="5">
        <f t="shared" si="828"/>
        <v>1.6134342279351094E-2</v>
      </c>
      <c r="BB636" s="5">
        <f t="shared" si="829"/>
        <v>8.2539803519777466E-3</v>
      </c>
      <c r="BC636" s="5">
        <f t="shared" si="830"/>
        <v>3.3780461810594322E-3</v>
      </c>
      <c r="BD636" s="5">
        <f t="shared" si="831"/>
        <v>3.2975661979716005E-4</v>
      </c>
      <c r="BE636" s="5">
        <f t="shared" si="832"/>
        <v>1.2160864039130472E-3</v>
      </c>
      <c r="BF636" s="5">
        <f t="shared" si="833"/>
        <v>2.2423600513188317E-3</v>
      </c>
      <c r="BG636" s="5">
        <f t="shared" si="834"/>
        <v>2.7564809997991518E-3</v>
      </c>
      <c r="BH636" s="5">
        <f t="shared" si="835"/>
        <v>2.5413584332001807E-3</v>
      </c>
      <c r="BI636" s="5">
        <f t="shared" si="836"/>
        <v>1.8744196492464895E-3</v>
      </c>
      <c r="BJ636" s="8">
        <f t="shared" si="837"/>
        <v>0.60152548476862011</v>
      </c>
      <c r="BK636" s="8">
        <f t="shared" si="838"/>
        <v>0.159099034316244</v>
      </c>
      <c r="BL636" s="8">
        <f t="shared" si="839"/>
        <v>0.17127862932609414</v>
      </c>
      <c r="BM636" s="8">
        <f t="shared" si="840"/>
        <v>0.83961712950482048</v>
      </c>
      <c r="BN636" s="8">
        <f t="shared" si="841"/>
        <v>7.4937732695536635E-2</v>
      </c>
    </row>
    <row r="637" spans="1:66" x14ac:dyDescent="0.25">
      <c r="A637" t="s">
        <v>13</v>
      </c>
      <c r="B637" t="s">
        <v>219</v>
      </c>
      <c r="C637" t="s">
        <v>44</v>
      </c>
      <c r="D637" t="s">
        <v>517</v>
      </c>
      <c r="E637">
        <f>VLOOKUP(A637,home!$A$2:$E$405,3,FALSE)</f>
        <v>1.2857000000000001</v>
      </c>
      <c r="F637">
        <f>VLOOKUP(B637,home!$B$2:$E$405,3,FALSE)</f>
        <v>1.1667000000000001</v>
      </c>
      <c r="G637">
        <f>VLOOKUP(C637,away!$B$2:$E$405,4,FALSE)</f>
        <v>1.1667000000000001</v>
      </c>
      <c r="H637">
        <f>VLOOKUP(A637,away!$A$2:$E$405,3,FALSE)</f>
        <v>1.4921</v>
      </c>
      <c r="I637">
        <f>VLOOKUP(C637,away!$B$2:$E$405,3,FALSE)</f>
        <v>1.3404</v>
      </c>
      <c r="J637">
        <f>VLOOKUP(B637,home!$B$2:$E$405,4,FALSE)</f>
        <v>1.3404</v>
      </c>
      <c r="K637" s="3">
        <f t="shared" si="786"/>
        <v>1.7500805558730004</v>
      </c>
      <c r="L637" s="3">
        <f t="shared" si="787"/>
        <v>2.6808145299359998</v>
      </c>
      <c r="M637" s="5">
        <f t="shared" si="788"/>
        <v>1.1903829953555453E-2</v>
      </c>
      <c r="N637" s="5">
        <f t="shared" si="789"/>
        <v>2.0832661342135999E-2</v>
      </c>
      <c r="O637" s="5">
        <f t="shared" si="790"/>
        <v>3.1911960301378835E-2</v>
      </c>
      <c r="P637" s="5">
        <f t="shared" si="791"/>
        <v>5.5848501223234197E-2</v>
      </c>
      <c r="Q637" s="5">
        <f t="shared" si="792"/>
        <v>1.822941777097967E-2</v>
      </c>
      <c r="R637" s="5">
        <f t="shared" si="793"/>
        <v>4.2775023427338597E-2</v>
      </c>
      <c r="S637" s="5">
        <f t="shared" si="794"/>
        <v>6.5505284875772035E-2</v>
      </c>
      <c r="T637" s="5">
        <f t="shared" si="795"/>
        <v>4.8869688032715831E-2</v>
      </c>
      <c r="U637" s="5">
        <f t="shared" si="796"/>
        <v>7.4859736777197344E-2</v>
      </c>
      <c r="V637" s="5">
        <f t="shared" si="797"/>
        <v>3.4147478367947626E-2</v>
      </c>
      <c r="W637" s="5">
        <f t="shared" si="798"/>
        <v>1.0634316528625745E-2</v>
      </c>
      <c r="X637" s="5">
        <f t="shared" si="799"/>
        <v>2.8508630265878465E-2</v>
      </c>
      <c r="Y637" s="5">
        <f t="shared" si="800"/>
        <v>3.8213175122670098E-2</v>
      </c>
      <c r="Z637" s="5">
        <f t="shared" si="801"/>
        <v>3.8223968107454036E-2</v>
      </c>
      <c r="AA637" s="5">
        <f t="shared" si="802"/>
        <v>6.6895023353164995E-2</v>
      </c>
      <c r="AB637" s="5">
        <f t="shared" si="803"/>
        <v>5.8535839827522182E-2</v>
      </c>
      <c r="AC637" s="5">
        <f t="shared" si="804"/>
        <v>1.0012982664211129E-2</v>
      </c>
      <c r="AD637" s="5">
        <f t="shared" si="805"/>
        <v>4.6527276454366951E-3</v>
      </c>
      <c r="AE637" s="5">
        <f t="shared" si="806"/>
        <v>1.2473099875721606E-2</v>
      </c>
      <c r="AF637" s="5">
        <f t="shared" si="807"/>
        <v>1.6719033690088699E-2</v>
      </c>
      <c r="AG637" s="5">
        <f t="shared" si="808"/>
        <v>1.4940209480959761E-2</v>
      </c>
      <c r="AH637" s="5">
        <f t="shared" si="809"/>
        <v>2.5617842273568264E-2</v>
      </c>
      <c r="AI637" s="5">
        <f t="shared" si="810"/>
        <v>4.4833287646393195E-2</v>
      </c>
      <c r="AJ637" s="5">
        <f t="shared" si="811"/>
        <v>3.9230932482906974E-2</v>
      </c>
      <c r="AK637" s="5">
        <f t="shared" si="812"/>
        <v>2.2885764042367314E-2</v>
      </c>
      <c r="AL637" s="5">
        <f t="shared" si="813"/>
        <v>1.8790929532839699E-3</v>
      </c>
      <c r="AM637" s="5">
        <f t="shared" si="814"/>
        <v>1.628529636810304E-3</v>
      </c>
      <c r="AN637" s="5">
        <f t="shared" si="815"/>
        <v>4.3657859127924602E-3</v>
      </c>
      <c r="AO637" s="5">
        <f t="shared" si="816"/>
        <v>5.851931154801965E-3</v>
      </c>
      <c r="AP637" s="5">
        <f t="shared" si="817"/>
        <v>5.2293140226594209E-3</v>
      </c>
      <c r="AQ637" s="5">
        <f t="shared" si="818"/>
        <v>3.5047052533858625E-3</v>
      </c>
      <c r="AR637" s="5">
        <f t="shared" si="819"/>
        <v>1.3735336758518096E-2</v>
      </c>
      <c r="AS637" s="5">
        <f t="shared" si="820"/>
        <v>2.4037945789450205E-2</v>
      </c>
      <c r="AT637" s="5">
        <f t="shared" si="821"/>
        <v>2.103417076462304E-2</v>
      </c>
      <c r="AU637" s="5">
        <f t="shared" si="822"/>
        <v>1.2270497754693027E-2</v>
      </c>
      <c r="AV637" s="5">
        <f t="shared" si="823"/>
        <v>5.3685898828428943E-3</v>
      </c>
      <c r="AW637" s="5">
        <f t="shared" si="824"/>
        <v>2.448897294902078E-4</v>
      </c>
      <c r="AX637" s="5">
        <f t="shared" si="825"/>
        <v>4.7500967534077243E-4</v>
      </c>
      <c r="AY637" s="5">
        <f t="shared" si="826"/>
        <v>1.2734128395137248E-3</v>
      </c>
      <c r="AZ637" s="5">
        <f t="shared" si="827"/>
        <v>1.7068918213877266E-3</v>
      </c>
      <c r="BA637" s="5">
        <f t="shared" si="828"/>
        <v>1.5252867986017137E-3</v>
      </c>
      <c r="BB637" s="5">
        <f t="shared" si="829"/>
        <v>1.0222527530027599E-3</v>
      </c>
      <c r="BC637" s="5">
        <f t="shared" si="830"/>
        <v>5.4809400670337511E-4</v>
      </c>
      <c r="BD637" s="5">
        <f t="shared" si="831"/>
        <v>6.1369817259665574E-3</v>
      </c>
      <c r="BE637" s="5">
        <f t="shared" si="832"/>
        <v>1.0740212390361999E-2</v>
      </c>
      <c r="BF637" s="5">
        <f t="shared" si="833"/>
        <v>9.3981184351594072E-3</v>
      </c>
      <c r="BG637" s="5">
        <f t="shared" si="834"/>
        <v>5.4824881117213533E-3</v>
      </c>
      <c r="BH637" s="5">
        <f t="shared" si="835"/>
        <v>2.3986989605321056E-3</v>
      </c>
      <c r="BI637" s="5">
        <f t="shared" si="836"/>
        <v>8.3958328204400239E-4</v>
      </c>
      <c r="BJ637" s="8">
        <f t="shared" si="837"/>
        <v>0.24120417363021268</v>
      </c>
      <c r="BK637" s="8">
        <f t="shared" si="838"/>
        <v>0.18057058287751818</v>
      </c>
      <c r="BL637" s="8">
        <f t="shared" si="839"/>
        <v>0.51898803398775051</v>
      </c>
      <c r="BM637" s="8">
        <f t="shared" si="840"/>
        <v>0.79645684147428897</v>
      </c>
      <c r="BN637" s="8">
        <f t="shared" si="841"/>
        <v>0.18150139401862275</v>
      </c>
    </row>
    <row r="638" spans="1:66" s="10" customFormat="1" x14ac:dyDescent="0.25">
      <c r="A638" t="s">
        <v>13</v>
      </c>
      <c r="B638" t="s">
        <v>54</v>
      </c>
      <c r="C638" t="s">
        <v>217</v>
      </c>
      <c r="D638" t="s">
        <v>517</v>
      </c>
      <c r="E638">
        <f>VLOOKUP(A638,home!$A$2:$E$405,3,FALSE)</f>
        <v>1.2857000000000001</v>
      </c>
      <c r="F638">
        <f>VLOOKUP(B638,home!$B$2:$E$405,3,FALSE)</f>
        <v>0.38890000000000002</v>
      </c>
      <c r="G638">
        <f>VLOOKUP(C638,away!$B$2:$E$405,4,FALSE)</f>
        <v>0.58330000000000004</v>
      </c>
      <c r="H638">
        <f>VLOOKUP(A638,away!$A$2:$E$405,3,FALSE)</f>
        <v>1.4921</v>
      </c>
      <c r="I638">
        <f>VLOOKUP(C638,away!$B$2:$E$405,3,FALSE)</f>
        <v>2.3456999999999999</v>
      </c>
      <c r="J638">
        <f>VLOOKUP(B638,home!$B$2:$E$405,4,FALSE)</f>
        <v>2.0106000000000002</v>
      </c>
      <c r="K638" s="3">
        <f t="shared" si="786"/>
        <v>0.29165509220900004</v>
      </c>
      <c r="L638" s="3">
        <f t="shared" si="787"/>
        <v>7.037138141082</v>
      </c>
      <c r="M638" s="5">
        <f t="shared" si="788"/>
        <v>6.5636518904929641E-4</v>
      </c>
      <c r="N638" s="5">
        <f t="shared" si="789"/>
        <v>1.9143224973495031E-4</v>
      </c>
      <c r="O638" s="5">
        <f t="shared" si="790"/>
        <v>4.6189325063373012E-3</v>
      </c>
      <c r="P638" s="5">
        <f t="shared" si="791"/>
        <v>1.3471351860429534E-3</v>
      </c>
      <c r="Q638" s="5">
        <f t="shared" si="792"/>
        <v>2.7916095224111621E-5</v>
      </c>
      <c r="R638" s="5">
        <f t="shared" si="793"/>
        <v>1.6252033055714855E-2</v>
      </c>
      <c r="S638" s="5">
        <f t="shared" si="794"/>
        <v>6.9122084768982316E-4</v>
      </c>
      <c r="T638" s="5">
        <f t="shared" si="795"/>
        <v>1.9644941845167296E-4</v>
      </c>
      <c r="U638" s="5">
        <f t="shared" si="796"/>
        <v>4.7399881994482328E-3</v>
      </c>
      <c r="V638" s="5">
        <f t="shared" si="797"/>
        <v>1.5763039315864452E-4</v>
      </c>
      <c r="W638" s="5">
        <f t="shared" si="798"/>
        <v>2.7139571089011669E-6</v>
      </c>
      <c r="X638" s="5">
        <f t="shared" si="799"/>
        <v>1.9098491084309037E-5</v>
      </c>
      <c r="Y638" s="5">
        <f t="shared" si="800"/>
        <v>6.7199360023252846E-5</v>
      </c>
      <c r="Z638" s="5">
        <f t="shared" si="801"/>
        <v>3.812260056216548E-2</v>
      </c>
      <c r="AA638" s="5">
        <f t="shared" si="802"/>
        <v>1.1118650582205252E-2</v>
      </c>
      <c r="AB638" s="5">
        <f t="shared" si="803"/>
        <v>1.6214055303963621E-3</v>
      </c>
      <c r="AC638" s="5">
        <f t="shared" si="804"/>
        <v>2.0220207873280986E-5</v>
      </c>
      <c r="AD638" s="5">
        <f t="shared" si="805"/>
        <v>1.978848527119602E-7</v>
      </c>
      <c r="AE638" s="5">
        <f t="shared" si="806"/>
        <v>1.3925430445617288E-6</v>
      </c>
      <c r="AF638" s="5">
        <f t="shared" si="807"/>
        <v>4.8997588859918984E-6</v>
      </c>
      <c r="AG638" s="5">
        <f t="shared" si="808"/>
        <v>1.1493426712906346E-5</v>
      </c>
      <c r="AH638" s="5">
        <f t="shared" si="809"/>
        <v>6.7068501613312195E-2</v>
      </c>
      <c r="AI638" s="5">
        <f t="shared" si="810"/>
        <v>1.9560870022350036E-2</v>
      </c>
      <c r="AJ638" s="5">
        <f t="shared" si="811"/>
        <v>2.8525136750283818E-3</v>
      </c>
      <c r="AK638" s="5">
        <f t="shared" si="812"/>
        <v>2.7731671297261205E-4</v>
      </c>
      <c r="AL638" s="5">
        <f t="shared" si="813"/>
        <v>1.6600120755736038E-6</v>
      </c>
      <c r="AM638" s="5">
        <f t="shared" si="814"/>
        <v>1.1542824992894232E-8</v>
      </c>
      <c r="AN638" s="5">
        <f t="shared" si="815"/>
        <v>8.1228454013330562E-8</v>
      </c>
      <c r="AO638" s="5">
        <f t="shared" si="816"/>
        <v>2.8580792593916698E-7</v>
      </c>
      <c r="AP638" s="5">
        <f t="shared" si="817"/>
        <v>6.7042328555001708E-7</v>
      </c>
      <c r="AQ638" s="5">
        <f t="shared" si="818"/>
        <v>1.1794653183533833E-6</v>
      </c>
      <c r="AR638" s="5">
        <f t="shared" si="819"/>
        <v>9.4394062153651787E-2</v>
      </c>
      <c r="AS638" s="5">
        <f t="shared" si="820"/>
        <v>2.7530508901405393E-2</v>
      </c>
      <c r="AT638" s="5">
        <f t="shared" si="821"/>
        <v>4.0147065561000426E-3</v>
      </c>
      <c r="AU638" s="5">
        <f t="shared" si="822"/>
        <v>3.9030320360381165E-4</v>
      </c>
      <c r="AV638" s="5">
        <f t="shared" si="823"/>
        <v>2.8458479209134442E-5</v>
      </c>
      <c r="AW638" s="5">
        <f t="shared" si="824"/>
        <v>9.4639924777769787E-8</v>
      </c>
      <c r="AX638" s="5">
        <f t="shared" si="825"/>
        <v>5.6108728127581924E-10</v>
      </c>
      <c r="AY638" s="5">
        <f t="shared" si="826"/>
        <v>3.9484487075420715E-9</v>
      </c>
      <c r="AZ638" s="5">
        <f t="shared" si="827"/>
        <v>1.3892889498975125E-8</v>
      </c>
      <c r="BA638" s="5">
        <f t="shared" si="828"/>
        <v>3.2588727527691816E-8</v>
      </c>
      <c r="BB638" s="5">
        <f t="shared" si="829"/>
        <v>5.7332844363612237E-8</v>
      </c>
      <c r="BC638" s="5">
        <f t="shared" si="830"/>
        <v>8.0691829161578781E-8</v>
      </c>
      <c r="BD638" s="5">
        <f t="shared" si="831"/>
        <v>0.1107106758455213</v>
      </c>
      <c r="BE638" s="5">
        <f t="shared" si="832"/>
        <v>3.2289332372246231E-2</v>
      </c>
      <c r="BF638" s="5">
        <f t="shared" si="833"/>
        <v>4.708674105197261E-3</v>
      </c>
      <c r="BG638" s="5">
        <f t="shared" si="834"/>
        <v>4.5776959344447934E-4</v>
      </c>
      <c r="BH638" s="5">
        <f t="shared" si="835"/>
        <v>3.3377708246631511E-5</v>
      </c>
      <c r="BI638" s="5">
        <f t="shared" si="836"/>
        <v>1.9469557152792834E-6</v>
      </c>
      <c r="BJ638" s="8">
        <f t="shared" si="837"/>
        <v>5.2521066875875944E-4</v>
      </c>
      <c r="BK638" s="8">
        <f t="shared" si="838"/>
        <v>2.8742357843382802E-3</v>
      </c>
      <c r="BL638" s="8">
        <f t="shared" si="839"/>
        <v>0.40267002777210659</v>
      </c>
      <c r="BM638" s="8">
        <f t="shared" si="840"/>
        <v>0.42109835119674183</v>
      </c>
      <c r="BN638" s="8">
        <f t="shared" si="841"/>
        <v>2.309381428210347E-2</v>
      </c>
    </row>
    <row r="639" spans="1:66" x14ac:dyDescent="0.25">
      <c r="A639" t="s">
        <v>16</v>
      </c>
      <c r="B639" t="s">
        <v>17</v>
      </c>
      <c r="C639" t="s">
        <v>462</v>
      </c>
      <c r="D639" t="s">
        <v>517</v>
      </c>
      <c r="E639">
        <f>VLOOKUP(A639,home!$A$2:$E$405,3,FALSE)</f>
        <v>1.7778</v>
      </c>
      <c r="F639">
        <f>VLOOKUP(B639,home!$B$2:$E$405,3,FALSE)</f>
        <v>0.9</v>
      </c>
      <c r="G639">
        <f>VLOOKUP(C639,away!$B$2:$E$405,4,FALSE)</f>
        <v>0.70309999999999995</v>
      </c>
      <c r="H639">
        <f>VLOOKUP(A639,away!$A$2:$E$405,3,FALSE)</f>
        <v>1.2716000000000001</v>
      </c>
      <c r="I639">
        <f>VLOOKUP(C639,away!$B$2:$E$405,3,FALSE)</f>
        <v>1.3762000000000001</v>
      </c>
      <c r="J639">
        <f>VLOOKUP(B639,home!$B$2:$E$405,4,FALSE)</f>
        <v>1.4155</v>
      </c>
      <c r="K639" s="3">
        <f t="shared" si="786"/>
        <v>1.1249740619999999</v>
      </c>
      <c r="L639" s="3">
        <f t="shared" si="787"/>
        <v>2.4770909147600002</v>
      </c>
      <c r="M639" s="5">
        <f t="shared" si="788"/>
        <v>2.7267357811302746E-2</v>
      </c>
      <c r="N639" s="5">
        <f t="shared" si="789"/>
        <v>3.0675070276988681E-2</v>
      </c>
      <c r="O639" s="5">
        <f t="shared" si="790"/>
        <v>6.754372430388815E-2</v>
      </c>
      <c r="P639" s="5">
        <f t="shared" si="791"/>
        <v>7.5984937892753179E-2</v>
      </c>
      <c r="Q639" s="5">
        <f t="shared" si="792"/>
        <v>1.7254329205819718E-2</v>
      </c>
      <c r="R639" s="5">
        <f t="shared" si="793"/>
        <v>8.3655972911107809E-2</v>
      </c>
      <c r="S639" s="5">
        <f t="shared" si="794"/>
        <v>5.2936104283747912E-2</v>
      </c>
      <c r="T639" s="5">
        <f t="shared" si="795"/>
        <v>4.2740542116014142E-2</v>
      </c>
      <c r="U639" s="5">
        <f t="shared" si="796"/>
        <v>9.4110799656370911E-2</v>
      </c>
      <c r="V639" s="5">
        <f t="shared" si="797"/>
        <v>1.6390564963428594E-2</v>
      </c>
      <c r="W639" s="5">
        <f t="shared" si="798"/>
        <v>6.4702242712520765E-3</v>
      </c>
      <c r="X639" s="5">
        <f t="shared" si="799"/>
        <v>1.602733375877816E-2</v>
      </c>
      <c r="Y639" s="5">
        <f t="shared" si="800"/>
        <v>1.9850581420847821E-2</v>
      </c>
      <c r="Z639" s="5">
        <f t="shared" si="801"/>
        <v>6.9074483487837929E-2</v>
      </c>
      <c r="AA639" s="5">
        <f t="shared" si="802"/>
        <v>7.7707002269864961E-2</v>
      </c>
      <c r="AB639" s="5">
        <f t="shared" si="803"/>
        <v>4.3709180994686618E-2</v>
      </c>
      <c r="AC639" s="5">
        <f t="shared" si="804"/>
        <v>2.8546863373048511E-3</v>
      </c>
      <c r="AD639" s="5">
        <f t="shared" si="805"/>
        <v>1.8197086201203604E-3</v>
      </c>
      <c r="AE639" s="5">
        <f t="shared" si="806"/>
        <v>4.507583690410601E-3</v>
      </c>
      <c r="AF639" s="5">
        <f t="shared" si="807"/>
        <v>5.5828473035182289E-3</v>
      </c>
      <c r="AG639" s="5">
        <f t="shared" si="808"/>
        <v>4.6097401113457887E-3</v>
      </c>
      <c r="AH639" s="5">
        <f t="shared" si="809"/>
        <v>4.2775943872365753E-2</v>
      </c>
      <c r="AI639" s="5">
        <f t="shared" si="810"/>
        <v>4.8121827333979308E-2</v>
      </c>
      <c r="AJ639" s="5">
        <f t="shared" si="811"/>
        <v>2.7067903783384674E-2</v>
      </c>
      <c r="AK639" s="5">
        <f t="shared" si="812"/>
        <v>1.0150229889673136E-2</v>
      </c>
      <c r="AL639" s="5">
        <f t="shared" si="813"/>
        <v>3.1820195494480411E-4</v>
      </c>
      <c r="AM639" s="5">
        <f t="shared" si="814"/>
        <v>4.0942499960664347E-4</v>
      </c>
      <c r="AN639" s="5">
        <f t="shared" si="815"/>
        <v>1.0141829468012331E-3</v>
      </c>
      <c r="AO639" s="5">
        <f t="shared" si="816"/>
        <v>1.2561116817129301E-3</v>
      </c>
      <c r="AP639" s="5">
        <f t="shared" si="817"/>
        <v>1.0371676115650012E-3</v>
      </c>
      <c r="AQ639" s="5">
        <f t="shared" si="818"/>
        <v>6.4228961692274834E-4</v>
      </c>
      <c r="AR639" s="5">
        <f t="shared" si="819"/>
        <v>2.1191980387304177E-2</v>
      </c>
      <c r="AS639" s="5">
        <f t="shared" si="820"/>
        <v>2.3840428258129914E-2</v>
      </c>
      <c r="AT639" s="5">
        <f t="shared" si="821"/>
        <v>1.3409931708684E-2</v>
      </c>
      <c r="AU639" s="5">
        <f t="shared" si="822"/>
        <v>5.0286084484869441E-3</v>
      </c>
      <c r="AV639" s="5">
        <f t="shared" si="823"/>
        <v>1.4142635181254696E-3</v>
      </c>
      <c r="AW639" s="5">
        <f t="shared" si="824"/>
        <v>2.463115620511395E-5</v>
      </c>
      <c r="AX639" s="5">
        <f t="shared" si="825"/>
        <v>7.6765417481972238E-5</v>
      </c>
      <c r="AY639" s="5">
        <f t="shared" si="826"/>
        <v>1.9015491821235191E-4</v>
      </c>
      <c r="AZ639" s="5">
        <f t="shared" si="827"/>
        <v>2.3551551015037398E-4</v>
      </c>
      <c r="BA639" s="5">
        <f t="shared" si="828"/>
        <v>1.9446444349285262E-4</v>
      </c>
      <c r="BB639" s="5">
        <f t="shared" si="829"/>
        <v>1.2042652655500117E-4</v>
      </c>
      <c r="BC639" s="5">
        <f t="shared" si="830"/>
        <v>5.9661490965099458E-5</v>
      </c>
      <c r="BD639" s="5">
        <f t="shared" si="831"/>
        <v>8.7490770138605491E-3</v>
      </c>
      <c r="BE639" s="5">
        <f t="shared" si="832"/>
        <v>9.842484707033531E-3</v>
      </c>
      <c r="BF639" s="5">
        <f t="shared" si="833"/>
        <v>5.536270000522198E-3</v>
      </c>
      <c r="BG639" s="5">
        <f t="shared" si="834"/>
        <v>2.0760533836053988E-3</v>
      </c>
      <c r="BH639" s="5">
        <f t="shared" si="835"/>
        <v>5.8387655197085259E-4</v>
      </c>
      <c r="BI639" s="5">
        <f t="shared" si="836"/>
        <v>1.3136919527544089E-4</v>
      </c>
      <c r="BJ639" s="8">
        <f t="shared" si="837"/>
        <v>0.1547741259385618</v>
      </c>
      <c r="BK639" s="8">
        <f t="shared" si="838"/>
        <v>0.17594200816169442</v>
      </c>
      <c r="BL639" s="8">
        <f t="shared" si="839"/>
        <v>0.58664692818831976</v>
      </c>
      <c r="BM639" s="8">
        <f t="shared" si="840"/>
        <v>0.68389062961254632</v>
      </c>
      <c r="BN639" s="8">
        <f t="shared" si="841"/>
        <v>0.30238139240186029</v>
      </c>
    </row>
    <row r="640" spans="1:66" x14ac:dyDescent="0.25">
      <c r="A640" t="s">
        <v>16</v>
      </c>
      <c r="B640" t="s">
        <v>426</v>
      </c>
      <c r="C640" t="s">
        <v>58</v>
      </c>
      <c r="D640" t="s">
        <v>517</v>
      </c>
      <c r="E640">
        <f>VLOOKUP(A640,home!$A$2:$E$405,3,FALSE)</f>
        <v>1.7778</v>
      </c>
      <c r="F640">
        <f>VLOOKUP(B640,home!$B$2:$E$405,3,FALSE)</f>
        <v>0.78749999999999998</v>
      </c>
      <c r="G640">
        <f>VLOOKUP(C640,away!$B$2:$E$405,4,FALSE)</f>
        <v>1.125</v>
      </c>
      <c r="H640">
        <f>VLOOKUP(A640,away!$A$2:$E$405,3,FALSE)</f>
        <v>1.2716000000000001</v>
      </c>
      <c r="I640">
        <f>VLOOKUP(C640,away!$B$2:$E$405,3,FALSE)</f>
        <v>0.78639999999999999</v>
      </c>
      <c r="J640">
        <f>VLOOKUP(B640,home!$B$2:$E$405,4,FALSE)</f>
        <v>0.62909999999999999</v>
      </c>
      <c r="K640" s="3">
        <f t="shared" si="786"/>
        <v>1.5750196875</v>
      </c>
      <c r="L640" s="3">
        <f t="shared" si="787"/>
        <v>0.62909134358399998</v>
      </c>
      <c r="M640" s="5">
        <f t="shared" si="788"/>
        <v>0.11034857817097149</v>
      </c>
      <c r="N640" s="5">
        <f t="shared" si="789"/>
        <v>0.17380118310691278</v>
      </c>
      <c r="O640" s="5">
        <f t="shared" si="790"/>
        <v>6.9419335304160501E-2</v>
      </c>
      <c r="P640" s="5">
        <f t="shared" si="791"/>
        <v>0.10933681979721657</v>
      </c>
      <c r="Q640" s="5">
        <f t="shared" si="792"/>
        <v>0.13687014255209007</v>
      </c>
      <c r="R640" s="5">
        <f t="shared" si="793"/>
        <v>2.1835551458601266E-2</v>
      </c>
      <c r="S640" s="5">
        <f t="shared" si="794"/>
        <v>2.7083584495413551E-2</v>
      </c>
      <c r="T640" s="5">
        <f t="shared" si="795"/>
        <v>8.610382187462795E-2</v>
      </c>
      <c r="U640" s="5">
        <f t="shared" si="796"/>
        <v>3.439142343471633E-2</v>
      </c>
      <c r="V640" s="5">
        <f t="shared" si="797"/>
        <v>2.981695768607062E-3</v>
      </c>
      <c r="W640" s="5">
        <f t="shared" si="798"/>
        <v>7.1857723050157807E-2</v>
      </c>
      <c r="X640" s="5">
        <f t="shared" si="799"/>
        <v>4.5205071540510733E-2</v>
      </c>
      <c r="Y640" s="5">
        <f t="shared" si="800"/>
        <v>1.4219059596115368E-2</v>
      </c>
      <c r="Z640" s="5">
        <f t="shared" si="801"/>
        <v>4.5788521349963479E-3</v>
      </c>
      <c r="AA640" s="5">
        <f t="shared" si="802"/>
        <v>7.2117822587706533E-3</v>
      </c>
      <c r="AB640" s="5">
        <f t="shared" si="803"/>
        <v>5.6793495197635007E-3</v>
      </c>
      <c r="AC640" s="5">
        <f t="shared" si="804"/>
        <v>1.846473343528283E-4</v>
      </c>
      <c r="AD640" s="5">
        <f t="shared" si="805"/>
        <v>2.8294332125730258E-2</v>
      </c>
      <c r="AE640" s="5">
        <f t="shared" si="806"/>
        <v>1.779971941278758E-2</v>
      </c>
      <c r="AF640" s="5">
        <f t="shared" si="807"/>
        <v>5.598824700404373E-3</v>
      </c>
      <c r="AG640" s="5">
        <f t="shared" si="808"/>
        <v>1.1740573844228911E-3</v>
      </c>
      <c r="AH640" s="5">
        <f t="shared" si="809"/>
        <v>7.201290604193296E-4</v>
      </c>
      <c r="AI640" s="5">
        <f t="shared" si="810"/>
        <v>1.1342174477013208E-3</v>
      </c>
      <c r="AJ640" s="5">
        <f t="shared" si="811"/>
        <v>8.9320740501779125E-4</v>
      </c>
      <c r="AK640" s="5">
        <f t="shared" si="812"/>
        <v>4.6893974930793593E-4</v>
      </c>
      <c r="AL640" s="5">
        <f t="shared" si="813"/>
        <v>7.3181739744363942E-6</v>
      </c>
      <c r="AM640" s="5">
        <f t="shared" si="814"/>
        <v>8.9128260285377733E-3</v>
      </c>
      <c r="AN640" s="5">
        <f t="shared" si="815"/>
        <v>5.6069817014232741E-3</v>
      </c>
      <c r="AO640" s="5">
        <f t="shared" si="816"/>
        <v>1.7636518259996348E-3</v>
      </c>
      <c r="AP640" s="5">
        <f t="shared" si="817"/>
        <v>3.6983269894416178E-4</v>
      </c>
      <c r="AQ640" s="5">
        <f t="shared" si="818"/>
        <v>5.8164637370019909E-5</v>
      </c>
      <c r="AR640" s="5">
        <f t="shared" si="819"/>
        <v>9.0605391634615949E-5</v>
      </c>
      <c r="AS640" s="5">
        <f t="shared" si="820"/>
        <v>1.4270527561816788E-4</v>
      </c>
      <c r="AT640" s="5">
        <f t="shared" si="821"/>
        <v>1.123818093043641E-4</v>
      </c>
      <c r="AU640" s="5">
        <f t="shared" si="822"/>
        <v>5.9001187390414729E-5</v>
      </c>
      <c r="AV640" s="5">
        <f t="shared" si="823"/>
        <v>2.3232007931444974E-5</v>
      </c>
      <c r="AW640" s="5">
        <f t="shared" si="824"/>
        <v>2.0141876324755417E-7</v>
      </c>
      <c r="AX640" s="5">
        <f t="shared" si="825"/>
        <v>2.3396460777015725E-3</v>
      </c>
      <c r="AY640" s="5">
        <f t="shared" si="826"/>
        <v>1.4718510945323177E-3</v>
      </c>
      <c r="AZ640" s="5">
        <f t="shared" si="827"/>
        <v>4.6296439130745834E-4</v>
      </c>
      <c r="BA640" s="5">
        <f t="shared" si="828"/>
        <v>9.7082296986385913E-5</v>
      </c>
      <c r="BB640" s="5">
        <f t="shared" si="829"/>
        <v>1.52684081623466E-5</v>
      </c>
      <c r="BC640" s="5">
        <f t="shared" si="830"/>
        <v>1.9210446810479079E-6</v>
      </c>
      <c r="BD640" s="5">
        <f t="shared" si="831"/>
        <v>9.4998445932291762E-6</v>
      </c>
      <c r="BE640" s="5">
        <f t="shared" si="832"/>
        <v>1.4962442262526377E-5</v>
      </c>
      <c r="BF640" s="5">
        <f t="shared" si="833"/>
        <v>1.1783070568280547E-5</v>
      </c>
      <c r="BG640" s="5">
        <f t="shared" si="834"/>
        <v>6.1861893747478928E-6</v>
      </c>
      <c r="BH640" s="5">
        <f t="shared" si="835"/>
        <v>2.4358425139578104E-6</v>
      </c>
      <c r="BI640" s="5">
        <f t="shared" si="836"/>
        <v>7.6729998302660868E-7</v>
      </c>
      <c r="BJ640" s="8">
        <f t="shared" si="837"/>
        <v>0.60202412554940576</v>
      </c>
      <c r="BK640" s="8">
        <f t="shared" si="838"/>
        <v>0.25141449483506828</v>
      </c>
      <c r="BL640" s="8">
        <f t="shared" si="839"/>
        <v>0.14222749599963341</v>
      </c>
      <c r="BM640" s="8">
        <f t="shared" si="840"/>
        <v>0.37716170845338204</v>
      </c>
      <c r="BN640" s="8">
        <f t="shared" si="841"/>
        <v>0.62161161038995272</v>
      </c>
    </row>
    <row r="641" spans="1:66" x14ac:dyDescent="0.25">
      <c r="A641" t="s">
        <v>16</v>
      </c>
      <c r="B641" t="s">
        <v>221</v>
      </c>
      <c r="C641" t="s">
        <v>47</v>
      </c>
      <c r="D641" t="s">
        <v>517</v>
      </c>
      <c r="E641">
        <f>VLOOKUP(A641,home!$A$2:$E$405,3,FALSE)</f>
        <v>1.7778</v>
      </c>
      <c r="F641">
        <f>VLOOKUP(B641,home!$B$2:$E$405,3,FALSE)</f>
        <v>1.125</v>
      </c>
      <c r="G641">
        <f>VLOOKUP(C641,away!$B$2:$E$405,4,FALSE)</f>
        <v>0.78749999999999998</v>
      </c>
      <c r="H641">
        <f>VLOOKUP(A641,away!$A$2:$E$405,3,FALSE)</f>
        <v>1.2716000000000001</v>
      </c>
      <c r="I641">
        <f>VLOOKUP(C641,away!$B$2:$E$405,3,FALSE)</f>
        <v>0.62909999999999999</v>
      </c>
      <c r="J641">
        <f>VLOOKUP(B641,home!$B$2:$E$405,4,FALSE)</f>
        <v>0.78639999999999999</v>
      </c>
      <c r="K641" s="3">
        <f t="shared" si="786"/>
        <v>1.5750196875</v>
      </c>
      <c r="L641" s="3">
        <f t="shared" si="787"/>
        <v>0.62909134358399998</v>
      </c>
      <c r="M641" s="5">
        <f t="shared" si="788"/>
        <v>0.11034857817097149</v>
      </c>
      <c r="N641" s="5">
        <f t="shared" si="789"/>
        <v>0.17380118310691278</v>
      </c>
      <c r="O641" s="5">
        <f t="shared" si="790"/>
        <v>6.9419335304160501E-2</v>
      </c>
      <c r="P641" s="5">
        <f t="shared" si="791"/>
        <v>0.10933681979721657</v>
      </c>
      <c r="Q641" s="5">
        <f t="shared" si="792"/>
        <v>0.13687014255209007</v>
      </c>
      <c r="R641" s="5">
        <f t="shared" si="793"/>
        <v>2.1835551458601266E-2</v>
      </c>
      <c r="S641" s="5">
        <f t="shared" si="794"/>
        <v>2.7083584495413551E-2</v>
      </c>
      <c r="T641" s="5">
        <f t="shared" si="795"/>
        <v>8.610382187462795E-2</v>
      </c>
      <c r="U641" s="5">
        <f t="shared" si="796"/>
        <v>3.439142343471633E-2</v>
      </c>
      <c r="V641" s="5">
        <f t="shared" si="797"/>
        <v>2.981695768607062E-3</v>
      </c>
      <c r="W641" s="5">
        <f t="shared" si="798"/>
        <v>7.1857723050157807E-2</v>
      </c>
      <c r="X641" s="5">
        <f t="shared" si="799"/>
        <v>4.5205071540510733E-2</v>
      </c>
      <c r="Y641" s="5">
        <f t="shared" si="800"/>
        <v>1.4219059596115368E-2</v>
      </c>
      <c r="Z641" s="5">
        <f t="shared" si="801"/>
        <v>4.5788521349963479E-3</v>
      </c>
      <c r="AA641" s="5">
        <f t="shared" si="802"/>
        <v>7.2117822587706533E-3</v>
      </c>
      <c r="AB641" s="5">
        <f t="shared" si="803"/>
        <v>5.6793495197635007E-3</v>
      </c>
      <c r="AC641" s="5">
        <f t="shared" si="804"/>
        <v>1.846473343528283E-4</v>
      </c>
      <c r="AD641" s="5">
        <f t="shared" si="805"/>
        <v>2.8294332125730258E-2</v>
      </c>
      <c r="AE641" s="5">
        <f t="shared" si="806"/>
        <v>1.779971941278758E-2</v>
      </c>
      <c r="AF641" s="5">
        <f t="shared" si="807"/>
        <v>5.598824700404373E-3</v>
      </c>
      <c r="AG641" s="5">
        <f t="shared" si="808"/>
        <v>1.1740573844228911E-3</v>
      </c>
      <c r="AH641" s="5">
        <f t="shared" si="809"/>
        <v>7.201290604193296E-4</v>
      </c>
      <c r="AI641" s="5">
        <f t="shared" si="810"/>
        <v>1.1342174477013208E-3</v>
      </c>
      <c r="AJ641" s="5">
        <f t="shared" si="811"/>
        <v>8.9320740501779125E-4</v>
      </c>
      <c r="AK641" s="5">
        <f t="shared" si="812"/>
        <v>4.6893974930793593E-4</v>
      </c>
      <c r="AL641" s="5">
        <f t="shared" si="813"/>
        <v>7.3181739744363942E-6</v>
      </c>
      <c r="AM641" s="5">
        <f t="shared" si="814"/>
        <v>8.9128260285377733E-3</v>
      </c>
      <c r="AN641" s="5">
        <f t="shared" si="815"/>
        <v>5.6069817014232741E-3</v>
      </c>
      <c r="AO641" s="5">
        <f t="shared" si="816"/>
        <v>1.7636518259996348E-3</v>
      </c>
      <c r="AP641" s="5">
        <f t="shared" si="817"/>
        <v>3.6983269894416178E-4</v>
      </c>
      <c r="AQ641" s="5">
        <f t="shared" si="818"/>
        <v>5.8164637370019909E-5</v>
      </c>
      <c r="AR641" s="5">
        <f t="shared" si="819"/>
        <v>9.0605391634615949E-5</v>
      </c>
      <c r="AS641" s="5">
        <f t="shared" si="820"/>
        <v>1.4270527561816788E-4</v>
      </c>
      <c r="AT641" s="5">
        <f t="shared" si="821"/>
        <v>1.123818093043641E-4</v>
      </c>
      <c r="AU641" s="5">
        <f t="shared" si="822"/>
        <v>5.9001187390414729E-5</v>
      </c>
      <c r="AV641" s="5">
        <f t="shared" si="823"/>
        <v>2.3232007931444974E-5</v>
      </c>
      <c r="AW641" s="5">
        <f t="shared" si="824"/>
        <v>2.0141876324755417E-7</v>
      </c>
      <c r="AX641" s="5">
        <f t="shared" si="825"/>
        <v>2.3396460777015725E-3</v>
      </c>
      <c r="AY641" s="5">
        <f t="shared" si="826"/>
        <v>1.4718510945323177E-3</v>
      </c>
      <c r="AZ641" s="5">
        <f t="shared" si="827"/>
        <v>4.6296439130745834E-4</v>
      </c>
      <c r="BA641" s="5">
        <f t="shared" si="828"/>
        <v>9.7082296986385913E-5</v>
      </c>
      <c r="BB641" s="5">
        <f t="shared" si="829"/>
        <v>1.52684081623466E-5</v>
      </c>
      <c r="BC641" s="5">
        <f t="shared" si="830"/>
        <v>1.9210446810479079E-6</v>
      </c>
      <c r="BD641" s="5">
        <f t="shared" si="831"/>
        <v>9.4998445932291762E-6</v>
      </c>
      <c r="BE641" s="5">
        <f t="shared" si="832"/>
        <v>1.4962442262526377E-5</v>
      </c>
      <c r="BF641" s="5">
        <f t="shared" si="833"/>
        <v>1.1783070568280547E-5</v>
      </c>
      <c r="BG641" s="5">
        <f t="shared" si="834"/>
        <v>6.1861893747478928E-6</v>
      </c>
      <c r="BH641" s="5">
        <f t="shared" si="835"/>
        <v>2.4358425139578104E-6</v>
      </c>
      <c r="BI641" s="5">
        <f t="shared" si="836"/>
        <v>7.6729998302660868E-7</v>
      </c>
      <c r="BJ641" s="8">
        <f t="shared" si="837"/>
        <v>0.60202412554940576</v>
      </c>
      <c r="BK641" s="8">
        <f t="shared" si="838"/>
        <v>0.25141449483506828</v>
      </c>
      <c r="BL641" s="8">
        <f t="shared" si="839"/>
        <v>0.14222749599963341</v>
      </c>
      <c r="BM641" s="8">
        <f t="shared" si="840"/>
        <v>0.37716170845338204</v>
      </c>
      <c r="BN641" s="8">
        <f t="shared" si="841"/>
        <v>0.62161161038995272</v>
      </c>
    </row>
    <row r="642" spans="1:66" x14ac:dyDescent="0.25">
      <c r="A642" t="s">
        <v>59</v>
      </c>
      <c r="B642" t="s">
        <v>62</v>
      </c>
      <c r="C642" t="s">
        <v>67</v>
      </c>
      <c r="D642" t="s">
        <v>517</v>
      </c>
      <c r="E642">
        <f>VLOOKUP(A642,home!$A$2:$E$405,3,FALSE)</f>
        <v>1.806</v>
      </c>
      <c r="F642">
        <f>VLOOKUP(B642,home!$B$2:$E$405,3,FALSE)</f>
        <v>1.1073999999999999</v>
      </c>
      <c r="G642">
        <f>VLOOKUP(C642,away!$B$2:$E$405,4,FALSE)</f>
        <v>0.92279999999999995</v>
      </c>
      <c r="H642">
        <f>VLOOKUP(A642,away!$A$2:$E$405,3,FALSE)</f>
        <v>1.1493</v>
      </c>
      <c r="I642">
        <f>VLOOKUP(C642,away!$B$2:$E$405,3,FALSE)</f>
        <v>0.58009999999999995</v>
      </c>
      <c r="J642">
        <f>VLOOKUP(B642,home!$B$2:$E$405,4,FALSE)</f>
        <v>0.58009999999999995</v>
      </c>
      <c r="K642" s="3">
        <f t="shared" si="786"/>
        <v>1.8455671483199998</v>
      </c>
      <c r="L642" s="3">
        <f t="shared" si="787"/>
        <v>0.38675785029299997</v>
      </c>
      <c r="M642" s="5">
        <f t="shared" si="788"/>
        <v>0.10727871708860315</v>
      </c>
      <c r="N642" s="5">
        <f t="shared" si="789"/>
        <v>0.19799007597264134</v>
      </c>
      <c r="O642" s="5">
        <f t="shared" si="790"/>
        <v>4.1490886003379072E-2</v>
      </c>
      <c r="P642" s="5">
        <f t="shared" si="791"/>
        <v>7.6574216162526507E-2</v>
      </c>
      <c r="Q642" s="5">
        <f t="shared" si="792"/>
        <v>0.18270198995424394</v>
      </c>
      <c r="R642" s="5">
        <f t="shared" si="793"/>
        <v>8.0234629387094056E-3</v>
      </c>
      <c r="S642" s="5">
        <f t="shared" si="794"/>
        <v>1.3664431165928493E-2</v>
      </c>
      <c r="T642" s="5">
        <f t="shared" si="795"/>
        <v>7.066142887895667E-2</v>
      </c>
      <c r="U642" s="5">
        <f t="shared" si="796"/>
        <v>1.4807839615445122E-2</v>
      </c>
      <c r="V642" s="5">
        <f t="shared" si="797"/>
        <v>1.0837223658916862E-3</v>
      </c>
      <c r="W642" s="5">
        <f t="shared" si="798"/>
        <v>0.11239626353074775</v>
      </c>
      <c r="X642" s="5">
        <f t="shared" si="799"/>
        <v>4.3470137264117512E-2</v>
      </c>
      <c r="Y642" s="5">
        <f t="shared" si="800"/>
        <v>8.4062084201058599E-3</v>
      </c>
      <c r="Z642" s="5">
        <f t="shared" si="801"/>
        <v>1.0343790926936021E-3</v>
      </c>
      <c r="AA642" s="5">
        <f t="shared" si="802"/>
        <v>1.9090160723843599E-3</v>
      </c>
      <c r="AB642" s="5">
        <f t="shared" si="803"/>
        <v>1.7616086744037254E-3</v>
      </c>
      <c r="AC642" s="5">
        <f t="shared" si="804"/>
        <v>4.834672300227538E-5</v>
      </c>
      <c r="AD642" s="5">
        <f t="shared" si="805"/>
        <v>5.1858712891566329E-2</v>
      </c>
      <c r="AE642" s="5">
        <f t="shared" si="806"/>
        <v>2.0056764316904081E-2</v>
      </c>
      <c r="AF642" s="5">
        <f t="shared" si="807"/>
        <v>3.8785555255195854E-3</v>
      </c>
      <c r="AG642" s="5">
        <f t="shared" si="808"/>
        <v>5.0002059909733066E-4</v>
      </c>
      <c r="AH642" s="5">
        <f t="shared" si="809"/>
        <v>1.0001355856955031E-4</v>
      </c>
      <c r="AI642" s="5">
        <f t="shared" si="810"/>
        <v>1.8458173808254022E-4</v>
      </c>
      <c r="AJ642" s="5">
        <f t="shared" si="811"/>
        <v>1.7032899599247149E-4</v>
      </c>
      <c r="AK642" s="5">
        <f t="shared" si="812"/>
        <v>1.0478453313667809E-4</v>
      </c>
      <c r="AL642" s="5">
        <f t="shared" si="813"/>
        <v>1.3803716220313833E-6</v>
      </c>
      <c r="AM642" s="5">
        <f t="shared" si="814"/>
        <v>1.914174737336672E-2</v>
      </c>
      <c r="AN642" s="5">
        <f t="shared" si="815"/>
        <v>7.4032210649749922E-3</v>
      </c>
      <c r="AO642" s="5">
        <f t="shared" si="816"/>
        <v>1.4316269321667907E-3</v>
      </c>
      <c r="AP642" s="5">
        <f t="shared" si="817"/>
        <v>1.8456431823546352E-4</v>
      </c>
      <c r="AQ642" s="5">
        <f t="shared" si="818"/>
        <v>1.7845424740385247E-5</v>
      </c>
      <c r="AR642" s="5">
        <f t="shared" si="819"/>
        <v>7.7362057825024665E-6</v>
      </c>
      <c r="AS642" s="5">
        <f t="shared" si="820"/>
        <v>1.4277687244829767E-5</v>
      </c>
      <c r="AT642" s="5">
        <f t="shared" si="821"/>
        <v>1.3175215266522659E-5</v>
      </c>
      <c r="AU642" s="5">
        <f t="shared" si="822"/>
        <v>8.1052481559794498E-6</v>
      </c>
      <c r="AV642" s="5">
        <f t="shared" si="823"/>
        <v>3.7396949314142325E-6</v>
      </c>
      <c r="AW642" s="5">
        <f t="shared" si="824"/>
        <v>2.7369225653674474E-8</v>
      </c>
      <c r="AX642" s="5">
        <f t="shared" si="825"/>
        <v>5.8878966856210505E-3</v>
      </c>
      <c r="AY642" s="5">
        <f t="shared" si="826"/>
        <v>2.2771902648780771E-3</v>
      </c>
      <c r="AZ642" s="5">
        <f t="shared" si="827"/>
        <v>4.4036060577619612E-4</v>
      </c>
      <c r="BA642" s="5">
        <f t="shared" si="828"/>
        <v>5.6770973747908295E-5</v>
      </c>
      <c r="BB642" s="5">
        <f t="shared" si="829"/>
        <v>5.489154941445335E-6</v>
      </c>
      <c r="BC642" s="5">
        <f t="shared" si="830"/>
        <v>4.2459475301571929E-7</v>
      </c>
      <c r="BD642" s="5">
        <f t="shared" si="831"/>
        <v>4.9867305297748816E-7</v>
      </c>
      <c r="BE642" s="5">
        <f t="shared" si="832"/>
        <v>9.2033460432769096E-7</v>
      </c>
      <c r="BF642" s="5">
        <f t="shared" si="833"/>
        <v>8.4926965560463626E-7</v>
      </c>
      <c r="BG642" s="5">
        <f t="shared" si="834"/>
        <v>5.224613921496523E-7</v>
      </c>
      <c r="BH642" s="5">
        <f t="shared" si="835"/>
        <v>2.4105939540423275E-7</v>
      </c>
      <c r="BI642" s="5">
        <f t="shared" si="836"/>
        <v>8.8978260190386545E-8</v>
      </c>
      <c r="BJ642" s="8">
        <f t="shared" si="837"/>
        <v>0.72876729474710256</v>
      </c>
      <c r="BK642" s="8">
        <f t="shared" si="838"/>
        <v>0.20092800414245224</v>
      </c>
      <c r="BL642" s="8">
        <f t="shared" si="839"/>
        <v>6.8602676957844819E-2</v>
      </c>
      <c r="BM642" s="8">
        <f t="shared" si="840"/>
        <v>0.38299584392433705</v>
      </c>
      <c r="BN642" s="8">
        <f t="shared" si="841"/>
        <v>0.61405934812010343</v>
      </c>
    </row>
    <row r="643" spans="1:66" x14ac:dyDescent="0.25">
      <c r="A643" t="s">
        <v>59</v>
      </c>
      <c r="B643" t="s">
        <v>64</v>
      </c>
      <c r="C643" t="s">
        <v>63</v>
      </c>
      <c r="D643" t="s">
        <v>517</v>
      </c>
      <c r="E643">
        <f>VLOOKUP(A643,home!$A$2:$E$405,3,FALSE)</f>
        <v>1.806</v>
      </c>
      <c r="F643">
        <f>VLOOKUP(B643,home!$B$2:$E$405,3,FALSE)</f>
        <v>0.18459999999999999</v>
      </c>
      <c r="G643">
        <f>VLOOKUP(C643,away!$B$2:$E$405,4,FALSE)</f>
        <v>0.55369999999999997</v>
      </c>
      <c r="H643">
        <f>VLOOKUP(A643,away!$A$2:$E$405,3,FALSE)</f>
        <v>1.1493</v>
      </c>
      <c r="I643">
        <f>VLOOKUP(C643,away!$B$2:$E$405,3,FALSE)</f>
        <v>1.4501999999999999</v>
      </c>
      <c r="J643">
        <f>VLOOKUP(B643,home!$B$2:$E$405,4,FALSE)</f>
        <v>1.4501999999999999</v>
      </c>
      <c r="K643" s="3">
        <f t="shared" si="786"/>
        <v>0.18459671412000001</v>
      </c>
      <c r="L643" s="3">
        <f t="shared" si="787"/>
        <v>2.4170698899719998</v>
      </c>
      <c r="M643" s="5">
        <f t="shared" si="788"/>
        <v>7.4149896657676448E-2</v>
      </c>
      <c r="N643" s="5">
        <f t="shared" si="789"/>
        <v>1.3687827275344648E-2</v>
      </c>
      <c r="O643" s="5">
        <f t="shared" si="790"/>
        <v>0.17922548255580517</v>
      </c>
      <c r="P643" s="5">
        <f t="shared" si="791"/>
        <v>3.3084435166373022E-2</v>
      </c>
      <c r="Q643" s="5">
        <f t="shared" si="792"/>
        <v>1.2633639692353673E-3</v>
      </c>
      <c r="R643" s="5">
        <f t="shared" si="793"/>
        <v>0.21660025870066932</v>
      </c>
      <c r="S643" s="5">
        <f t="shared" si="794"/>
        <v>3.6904294530956112E-3</v>
      </c>
      <c r="T643" s="5">
        <f t="shared" si="795"/>
        <v>3.0536390101143177E-3</v>
      </c>
      <c r="U643" s="5">
        <f t="shared" si="796"/>
        <v>3.9983696033685512E-2</v>
      </c>
      <c r="V643" s="5">
        <f t="shared" si="797"/>
        <v>1.8295638591632184E-4</v>
      </c>
      <c r="W643" s="5">
        <f t="shared" si="798"/>
        <v>7.7737612486149815E-5</v>
      </c>
      <c r="X643" s="5">
        <f t="shared" si="799"/>
        <v>1.878972424585841E-4</v>
      </c>
      <c r="Y643" s="5">
        <f t="shared" si="800"/>
        <v>2.2708038357770606E-4</v>
      </c>
      <c r="Z643" s="5">
        <f t="shared" si="801"/>
        <v>0.17451265448851117</v>
      </c>
      <c r="AA643" s="5">
        <f t="shared" si="802"/>
        <v>3.2214462590938041E-2</v>
      </c>
      <c r="AB643" s="5">
        <f t="shared" si="803"/>
        <v>2.9733419707144116E-3</v>
      </c>
      <c r="AC643" s="5">
        <f t="shared" si="804"/>
        <v>5.10200364478174E-6</v>
      </c>
      <c r="AD643" s="5">
        <f t="shared" si="805"/>
        <v>3.5875269571192866E-6</v>
      </c>
      <c r="AE643" s="5">
        <f t="shared" si="806"/>
        <v>8.6713033875158973E-6</v>
      </c>
      <c r="AF643" s="5">
        <f t="shared" si="807"/>
        <v>1.0479573162388442E-5</v>
      </c>
      <c r="AG643" s="5">
        <f t="shared" si="808"/>
        <v>8.4432869168559171E-6</v>
      </c>
      <c r="AH643" s="5">
        <f t="shared" si="809"/>
        <v>0.10545232064581683</v>
      </c>
      <c r="AI643" s="5">
        <f t="shared" si="810"/>
        <v>1.946615188754643E-2</v>
      </c>
      <c r="AJ643" s="5">
        <f t="shared" si="811"/>
        <v>1.7966938375009534E-3</v>
      </c>
      <c r="AK643" s="5">
        <f t="shared" si="812"/>
        <v>1.105545928941097E-4</v>
      </c>
      <c r="AL643" s="5">
        <f t="shared" si="813"/>
        <v>9.1057124237761439E-8</v>
      </c>
      <c r="AM643" s="5">
        <f t="shared" si="814"/>
        <v>1.3244913762022864E-7</v>
      </c>
      <c r="AN643" s="5">
        <f t="shared" si="815"/>
        <v>3.2013882249461231E-7</v>
      </c>
      <c r="AO643" s="5">
        <f t="shared" si="816"/>
        <v>3.868989542314091E-7</v>
      </c>
      <c r="AP643" s="5">
        <f t="shared" si="817"/>
        <v>3.1172060424479793E-7</v>
      </c>
      <c r="AQ643" s="5">
        <f t="shared" si="818"/>
        <v>1.8836262165099477E-7</v>
      </c>
      <c r="AR643" s="5">
        <f t="shared" si="819"/>
        <v>5.0977125812135288E-2</v>
      </c>
      <c r="AS643" s="5">
        <f t="shared" si="820"/>
        <v>9.4102099202020128E-3</v>
      </c>
      <c r="AT643" s="5">
        <f t="shared" si="821"/>
        <v>8.6854691522435961E-4</v>
      </c>
      <c r="AU643" s="5">
        <f t="shared" si="822"/>
        <v>5.3443635536492969E-5</v>
      </c>
      <c r="AV643" s="5">
        <f t="shared" si="823"/>
        <v>2.4663798776658674E-6</v>
      </c>
      <c r="AW643" s="5">
        <f t="shared" si="824"/>
        <v>1.1285598718395764E-9</v>
      </c>
      <c r="AX643" s="5">
        <f t="shared" si="825"/>
        <v>4.0749459321203068E-9</v>
      </c>
      <c r="AY643" s="5">
        <f t="shared" si="826"/>
        <v>9.8494291157918776E-9</v>
      </c>
      <c r="AZ643" s="5">
        <f t="shared" si="827"/>
        <v>1.1903379274597044E-8</v>
      </c>
      <c r="BA643" s="5">
        <f t="shared" si="828"/>
        <v>9.590433211181754E-9</v>
      </c>
      <c r="BB643" s="5">
        <f t="shared" si="829"/>
        <v>5.7951868366337241E-9</v>
      </c>
      <c r="BC643" s="5">
        <f t="shared" si="830"/>
        <v>2.8014743219178907E-9</v>
      </c>
      <c r="BD643" s="5">
        <f t="shared" si="831"/>
        <v>2.0535879312971104E-2</v>
      </c>
      <c r="BE643" s="5">
        <f t="shared" si="832"/>
        <v>3.7908558427393502E-3</v>
      </c>
      <c r="BF643" s="5">
        <f t="shared" si="833"/>
        <v>3.4988976613614377E-4</v>
      </c>
      <c r="BG643" s="5">
        <f t="shared" si="834"/>
        <v>2.1529500377649119E-5</v>
      </c>
      <c r="BH643" s="5">
        <f t="shared" si="835"/>
        <v>9.9356875658983209E-7</v>
      </c>
      <c r="BI643" s="5">
        <f t="shared" si="836"/>
        <v>3.6681905543755457E-8</v>
      </c>
      <c r="BJ643" s="8">
        <f t="shared" si="837"/>
        <v>1.8530110768629589E-2</v>
      </c>
      <c r="BK643" s="8">
        <f t="shared" si="838"/>
        <v>0.11111292057325955</v>
      </c>
      <c r="BL643" s="8">
        <f t="shared" si="839"/>
        <v>0.68383394015143295</v>
      </c>
      <c r="BM643" s="8">
        <f t="shared" si="840"/>
        <v>0.46997835293586016</v>
      </c>
      <c r="BN643" s="8">
        <f t="shared" si="841"/>
        <v>0.51801126432510392</v>
      </c>
    </row>
    <row r="644" spans="1:66" x14ac:dyDescent="0.25">
      <c r="A644" t="s">
        <v>59</v>
      </c>
      <c r="B644" t="s">
        <v>274</v>
      </c>
      <c r="C644" t="s">
        <v>231</v>
      </c>
      <c r="D644" t="s">
        <v>517</v>
      </c>
      <c r="E644">
        <f>VLOOKUP(A644,home!$A$2:$E$405,3,FALSE)</f>
        <v>1.806</v>
      </c>
      <c r="F644">
        <f>VLOOKUP(B644,home!$B$2:$E$405,3,FALSE)</f>
        <v>0.8306</v>
      </c>
      <c r="G644">
        <f>VLOOKUP(C644,away!$B$2:$E$405,4,FALSE)</f>
        <v>0.55369999999999997</v>
      </c>
      <c r="H644">
        <f>VLOOKUP(A644,away!$A$2:$E$405,3,FALSE)</f>
        <v>1.1493</v>
      </c>
      <c r="I644">
        <f>VLOOKUP(C644,away!$B$2:$E$405,3,FALSE)</f>
        <v>1.9577</v>
      </c>
      <c r="J644">
        <f>VLOOKUP(B644,home!$B$2:$E$405,4,FALSE)</f>
        <v>0.87009999999999998</v>
      </c>
      <c r="K644" s="3">
        <f t="shared" si="786"/>
        <v>0.83058521531999996</v>
      </c>
      <c r="L644" s="3">
        <f t="shared" si="787"/>
        <v>1.9577116091609998</v>
      </c>
      <c r="M644" s="5">
        <f t="shared" si="788"/>
        <v>6.1525914159024059E-2</v>
      </c>
      <c r="N644" s="5">
        <f t="shared" si="789"/>
        <v>5.1102514659532833E-2</v>
      </c>
      <c r="O644" s="5">
        <f t="shared" si="790"/>
        <v>0.12044999641336453</v>
      </c>
      <c r="P644" s="5">
        <f t="shared" si="791"/>
        <v>0.10004398620628759</v>
      </c>
      <c r="Q644" s="5">
        <f t="shared" si="792"/>
        <v>2.1222496570940764E-2</v>
      </c>
      <c r="R644" s="5">
        <f t="shared" si="793"/>
        <v>0.11790317815092229</v>
      </c>
      <c r="S644" s="5">
        <f t="shared" si="794"/>
        <v>4.0669038862935228E-2</v>
      </c>
      <c r="T644" s="5">
        <f t="shared" si="795"/>
        <v>4.1547527912310235E-2</v>
      </c>
      <c r="U644" s="5">
        <f t="shared" si="796"/>
        <v>9.79286366113961E-2</v>
      </c>
      <c r="V644" s="5">
        <f t="shared" si="797"/>
        <v>7.3477489907933504E-3</v>
      </c>
      <c r="W644" s="5">
        <f t="shared" si="798"/>
        <v>5.8756972946675994E-3</v>
      </c>
      <c r="X644" s="5">
        <f t="shared" si="799"/>
        <v>1.1502920805686637E-2</v>
      </c>
      <c r="Y644" s="5">
        <f t="shared" si="800"/>
        <v>1.1259700800276169E-2</v>
      </c>
      <c r="Z644" s="5">
        <f t="shared" si="801"/>
        <v>7.694014020767935E-2</v>
      </c>
      <c r="AA644" s="5">
        <f t="shared" si="802"/>
        <v>6.3905342921146344E-2</v>
      </c>
      <c r="AB644" s="5">
        <f t="shared" si="803"/>
        <v>2.6539416505129379E-2</v>
      </c>
      <c r="AC644" s="5">
        <f t="shared" si="804"/>
        <v>7.4673626220145349E-4</v>
      </c>
      <c r="AD644" s="5">
        <f t="shared" si="805"/>
        <v>1.220066825661657E-3</v>
      </c>
      <c r="AE644" s="5">
        <f t="shared" si="806"/>
        <v>2.3885389885500352E-3</v>
      </c>
      <c r="AF644" s="5">
        <f t="shared" si="807"/>
        <v>2.338035253409039E-3</v>
      </c>
      <c r="AG644" s="5">
        <f t="shared" si="808"/>
        <v>1.5257329194088515E-3</v>
      </c>
      <c r="AH644" s="5">
        <f t="shared" si="809"/>
        <v>3.7656651423762233E-2</v>
      </c>
      <c r="AI644" s="5">
        <f t="shared" si="810"/>
        <v>3.1277057931035739E-2</v>
      </c>
      <c r="AJ644" s="5">
        <f t="shared" si="811"/>
        <v>1.2989130948112713E-2</v>
      </c>
      <c r="AK644" s="5">
        <f t="shared" si="812"/>
        <v>3.5961933751192917E-3</v>
      </c>
      <c r="AL644" s="5">
        <f t="shared" si="813"/>
        <v>4.8569109999617801E-5</v>
      </c>
      <c r="AM644" s="5">
        <f t="shared" si="814"/>
        <v>2.026738934193953E-4</v>
      </c>
      <c r="AN644" s="5">
        <f t="shared" si="815"/>
        <v>3.9677703402100928E-4</v>
      </c>
      <c r="AO644" s="5">
        <f t="shared" si="816"/>
        <v>3.8838750287569954E-4</v>
      </c>
      <c r="AP644" s="5">
        <f t="shared" si="817"/>
        <v>2.5345024107760266E-4</v>
      </c>
      <c r="AQ644" s="5">
        <f t="shared" si="818"/>
        <v>1.2404561982556927E-4</v>
      </c>
      <c r="AR644" s="5">
        <f t="shared" si="819"/>
        <v>1.4744172730885696E-2</v>
      </c>
      <c r="AS644" s="5">
        <f t="shared" si="820"/>
        <v>1.2246291882397967E-2</v>
      </c>
      <c r="AT644" s="5">
        <f t="shared" si="821"/>
        <v>5.0857944900065408E-3</v>
      </c>
      <c r="AU644" s="5">
        <f t="shared" si="822"/>
        <v>1.4080619038517842E-3</v>
      </c>
      <c r="AV644" s="5">
        <f t="shared" si="823"/>
        <v>2.9237884989865578E-4</v>
      </c>
      <c r="AW644" s="5">
        <f t="shared" si="824"/>
        <v>2.1937672917853763E-6</v>
      </c>
      <c r="AX644" s="5">
        <f t="shared" si="825"/>
        <v>2.8056323234248521E-5</v>
      </c>
      <c r="AY644" s="5">
        <f t="shared" si="826"/>
        <v>5.4926189706061809E-5</v>
      </c>
      <c r="AZ644" s="5">
        <f t="shared" si="827"/>
        <v>5.3764819617268317E-5</v>
      </c>
      <c r="BA644" s="5">
        <f t="shared" si="828"/>
        <v>3.5085337176391076E-5</v>
      </c>
      <c r="BB644" s="5">
        <f t="shared" si="829"/>
        <v>1.7171742975387209E-5</v>
      </c>
      <c r="BC644" s="5">
        <f t="shared" si="830"/>
        <v>6.7234641144888838E-6</v>
      </c>
      <c r="BD644" s="5">
        <f t="shared" si="831"/>
        <v>4.8108063537883232E-3</v>
      </c>
      <c r="BE644" s="5">
        <f t="shared" si="832"/>
        <v>3.9957846312240987E-3</v>
      </c>
      <c r="BF644" s="5">
        <f t="shared" si="833"/>
        <v>1.659419819148807E-3</v>
      </c>
      <c r="BG644" s="5">
        <f t="shared" si="834"/>
        <v>4.5942985593132915E-4</v>
      </c>
      <c r="BH644" s="5">
        <f t="shared" si="835"/>
        <v>9.5398911453289887E-5</v>
      </c>
      <c r="BI644" s="5">
        <f t="shared" si="836"/>
        <v>1.5847385082144882E-5</v>
      </c>
      <c r="BJ644" s="8">
        <f t="shared" si="837"/>
        <v>0.15154429419848697</v>
      </c>
      <c r="BK644" s="8">
        <f t="shared" si="838"/>
        <v>0.21043691978094736</v>
      </c>
      <c r="BL644" s="8">
        <f t="shared" si="839"/>
        <v>0.55705899109365709</v>
      </c>
      <c r="BM644" s="8">
        <f t="shared" si="840"/>
        <v>0.52367952669828444</v>
      </c>
      <c r="BN644" s="8">
        <f t="shared" si="841"/>
        <v>0.47224808616007202</v>
      </c>
    </row>
    <row r="645" spans="1:66" x14ac:dyDescent="0.25">
      <c r="A645" t="s">
        <v>70</v>
      </c>
      <c r="B645" t="s">
        <v>77</v>
      </c>
      <c r="C645" t="s">
        <v>79</v>
      </c>
      <c r="D645" t="s">
        <v>517</v>
      </c>
      <c r="E645">
        <f>VLOOKUP(A645,home!$A$2:$E$405,3,FALSE)</f>
        <v>1.359</v>
      </c>
      <c r="F645">
        <f>VLOOKUP(B645,home!$B$2:$E$405,3,FALSE)</f>
        <v>1.4717</v>
      </c>
      <c r="G645">
        <f>VLOOKUP(C645,away!$B$2:$E$405,4,FALSE)</f>
        <v>1.1037999999999999</v>
      </c>
      <c r="H645">
        <f>VLOOKUP(A645,away!$A$2:$E$405,3,FALSE)</f>
        <v>1.0342</v>
      </c>
      <c r="I645">
        <f>VLOOKUP(C645,away!$B$2:$E$405,3,FALSE)</f>
        <v>0.64459999999999995</v>
      </c>
      <c r="J645">
        <f>VLOOKUP(B645,home!$B$2:$E$405,4,FALSE)</f>
        <v>0.72519999999999996</v>
      </c>
      <c r="K645" s="3">
        <f t="shared" si="786"/>
        <v>2.2076444831399997</v>
      </c>
      <c r="L645" s="3">
        <f t="shared" si="787"/>
        <v>0.48345118606399995</v>
      </c>
      <c r="M645" s="5">
        <f t="shared" si="788"/>
        <v>6.7806605047304763E-2</v>
      </c>
      <c r="N645" s="5">
        <f t="shared" si="789"/>
        <v>0.14969287755313521</v>
      </c>
      <c r="O645" s="5">
        <f t="shared" si="790"/>
        <v>3.2781183633092688E-2</v>
      </c>
      <c r="P645" s="5">
        <f t="shared" si="791"/>
        <v>7.2369199198396308E-2</v>
      </c>
      <c r="Q645" s="5">
        <f t="shared" si="792"/>
        <v>0.16523432764776524</v>
      </c>
      <c r="R645" s="5">
        <f t="shared" si="793"/>
        <v>7.9240510540002206E-3</v>
      </c>
      <c r="S645" s="5">
        <f t="shared" si="794"/>
        <v>1.9309700688315706E-2</v>
      </c>
      <c r="T645" s="5">
        <f t="shared" si="795"/>
        <v>7.9882731679799673E-2</v>
      </c>
      <c r="U645" s="5">
        <f t="shared" si="796"/>
        <v>1.7493487593483285E-2</v>
      </c>
      <c r="V645" s="5">
        <f t="shared" si="797"/>
        <v>2.2898909407280477E-3</v>
      </c>
      <c r="W645" s="5">
        <f t="shared" si="798"/>
        <v>0.12159288395231203</v>
      </c>
      <c r="X645" s="5">
        <f t="shared" si="799"/>
        <v>5.878422396368755E-2</v>
      </c>
      <c r="Y645" s="5">
        <f t="shared" si="800"/>
        <v>1.4209651398548276E-2</v>
      </c>
      <c r="Z645" s="5">
        <f t="shared" si="801"/>
        <v>1.2769639601626992E-3</v>
      </c>
      <c r="AA645" s="5">
        <f t="shared" si="802"/>
        <v>2.8190824418217889E-3</v>
      </c>
      <c r="AB645" s="5">
        <f t="shared" si="803"/>
        <v>3.1117659001023562E-3</v>
      </c>
      <c r="AC645" s="5">
        <f t="shared" si="804"/>
        <v>1.5274836934814424E-4</v>
      </c>
      <c r="AD645" s="5">
        <f t="shared" si="805"/>
        <v>6.7108464861600964E-2</v>
      </c>
      <c r="AE645" s="5">
        <f t="shared" si="806"/>
        <v>3.2443666932275246E-2</v>
      </c>
      <c r="AF645" s="5">
        <f t="shared" si="807"/>
        <v>7.8424646293369198E-3</v>
      </c>
      <c r="AG645" s="5">
        <f t="shared" si="808"/>
        <v>1.2638162755726347E-3</v>
      </c>
      <c r="AH645" s="5">
        <f t="shared" si="809"/>
        <v>1.5433743527540979E-4</v>
      </c>
      <c r="AI645" s="5">
        <f t="shared" si="810"/>
        <v>3.407221875277351E-4</v>
      </c>
      <c r="AJ645" s="5">
        <f t="shared" si="811"/>
        <v>3.760967287894985E-4</v>
      </c>
      <c r="AK645" s="5">
        <f t="shared" si="812"/>
        <v>2.7676262281304572E-4</v>
      </c>
      <c r="AL645" s="5">
        <f t="shared" si="813"/>
        <v>6.5210621654773217E-6</v>
      </c>
      <c r="AM645" s="5">
        <f t="shared" si="814"/>
        <v>2.9630326444741572E-2</v>
      </c>
      <c r="AN645" s="5">
        <f t="shared" si="815"/>
        <v>1.4324816463173814E-2</v>
      </c>
      <c r="AO645" s="5">
        <f t="shared" si="816"/>
        <v>3.4626747546352464E-3</v>
      </c>
      <c r="AP645" s="5">
        <f t="shared" si="817"/>
        <v>5.5801140569409352E-4</v>
      </c>
      <c r="AQ645" s="5">
        <f t="shared" si="818"/>
        <v>6.7442818980012329E-5</v>
      </c>
      <c r="AR645" s="5">
        <f t="shared" si="819"/>
        <v>1.4922923227594536E-5</v>
      </c>
      <c r="AS645" s="5">
        <f t="shared" si="820"/>
        <v>3.2944509135720835E-5</v>
      </c>
      <c r="AT645" s="5">
        <f t="shared" si="821"/>
        <v>3.6364881921614716E-5</v>
      </c>
      <c r="AU645" s="5">
        <f t="shared" si="822"/>
        <v>2.6760243651430081E-5</v>
      </c>
      <c r="AV645" s="5">
        <f t="shared" si="823"/>
        <v>1.4769276066140455E-5</v>
      </c>
      <c r="AW645" s="5">
        <f t="shared" si="824"/>
        <v>1.9332926773026841E-7</v>
      </c>
      <c r="AX645" s="5">
        <f t="shared" si="825"/>
        <v>1.090220445156183E-2</v>
      </c>
      <c r="AY645" s="5">
        <f t="shared" si="826"/>
        <v>5.270683672819786E-3</v>
      </c>
      <c r="AZ645" s="5">
        <f t="shared" si="827"/>
        <v>1.2740591364964423E-3</v>
      </c>
      <c r="BA645" s="5">
        <f t="shared" si="828"/>
        <v>2.0531513355162697E-4</v>
      </c>
      <c r="BB645" s="5">
        <f t="shared" si="829"/>
        <v>2.4814961208105647E-5</v>
      </c>
      <c r="BC645" s="5">
        <f t="shared" si="830"/>
        <v>2.3993644856381649E-6</v>
      </c>
      <c r="BD645" s="5">
        <f t="shared" si="831"/>
        <v>1.2024174889870994E-6</v>
      </c>
      <c r="BE645" s="5">
        <f t="shared" si="832"/>
        <v>2.6545103359934211E-6</v>
      </c>
      <c r="BF645" s="5">
        <f t="shared" si="833"/>
        <v>2.930107549346992E-6</v>
      </c>
      <c r="BG645" s="5">
        <f t="shared" si="834"/>
        <v>2.1562119221075838E-6</v>
      </c>
      <c r="BH645" s="5">
        <f t="shared" si="835"/>
        <v>1.1900373385803757E-6</v>
      </c>
      <c r="BI645" s="5">
        <f t="shared" si="836"/>
        <v>5.2543587304951478E-7</v>
      </c>
      <c r="BJ645" s="8">
        <f t="shared" si="837"/>
        <v>0.76377785750138194</v>
      </c>
      <c r="BK645" s="8">
        <f t="shared" si="838"/>
        <v>0.16720534897907824</v>
      </c>
      <c r="BL645" s="8">
        <f t="shared" si="839"/>
        <v>6.5413910151416579E-2</v>
      </c>
      <c r="BM645" s="8">
        <f t="shared" si="840"/>
        <v>0.49659534611479295</v>
      </c>
      <c r="BN645" s="8">
        <f t="shared" si="841"/>
        <v>0.49580824413369445</v>
      </c>
    </row>
    <row r="646" spans="1:66" x14ac:dyDescent="0.25">
      <c r="A646" t="s">
        <v>19</v>
      </c>
      <c r="B646" t="s">
        <v>239</v>
      </c>
      <c r="C646" t="s">
        <v>242</v>
      </c>
      <c r="D646" t="s">
        <v>517</v>
      </c>
      <c r="E646">
        <f>VLOOKUP(A646,home!$A$2:$E$405,3,FALSE)</f>
        <v>1.4750000000000001</v>
      </c>
      <c r="F646">
        <f>VLOOKUP(B646,home!$B$2:$E$405,3,FALSE)</f>
        <v>0.50849999999999995</v>
      </c>
      <c r="G646">
        <f>VLOOKUP(C646,away!$B$2:$E$405,4,FALSE)</f>
        <v>1.3559000000000001</v>
      </c>
      <c r="H646">
        <f>VLOOKUP(A646,away!$A$2:$E$405,3,FALSE)</f>
        <v>1.5625</v>
      </c>
      <c r="I646">
        <f>VLOOKUP(C646,away!$B$2:$E$405,3,FALSE)</f>
        <v>0.96</v>
      </c>
      <c r="J646">
        <f>VLOOKUP(B646,home!$B$2:$E$405,4,FALSE)</f>
        <v>0.64</v>
      </c>
      <c r="K646" s="3">
        <f t="shared" si="786"/>
        <v>1.01697584625</v>
      </c>
      <c r="L646" s="3">
        <f t="shared" si="787"/>
        <v>0.96</v>
      </c>
      <c r="M646" s="5">
        <f t="shared" si="788"/>
        <v>0.13848741190609984</v>
      </c>
      <c r="N646" s="5">
        <f t="shared" si="789"/>
        <v>0.14083835291817823</v>
      </c>
      <c r="O646" s="5">
        <f t="shared" si="790"/>
        <v>0.13294791542985582</v>
      </c>
      <c r="P646" s="5">
        <f t="shared" si="791"/>
        <v>0.13520481880145108</v>
      </c>
      <c r="Q646" s="5">
        <f t="shared" si="792"/>
        <v>7.1614601571710221E-2</v>
      </c>
      <c r="R646" s="5">
        <f t="shared" si="793"/>
        <v>6.38149994063308E-2</v>
      </c>
      <c r="S646" s="5">
        <f t="shared" si="794"/>
        <v>3.3000008404244066E-2</v>
      </c>
      <c r="T646" s="5">
        <f t="shared" si="795"/>
        <v>6.8750017508841799E-2</v>
      </c>
      <c r="U646" s="5">
        <f t="shared" si="796"/>
        <v>6.4898313024696522E-2</v>
      </c>
      <c r="V646" s="5">
        <f t="shared" si="797"/>
        <v>3.579755890470744E-3</v>
      </c>
      <c r="W646" s="5">
        <f t="shared" si="798"/>
        <v>2.4276773345748865E-2</v>
      </c>
      <c r="X646" s="5">
        <f t="shared" si="799"/>
        <v>2.3305702411918903E-2</v>
      </c>
      <c r="Y646" s="5">
        <f t="shared" si="800"/>
        <v>1.1186737157721074E-2</v>
      </c>
      <c r="Z646" s="5">
        <f t="shared" si="801"/>
        <v>2.0420799810025855E-2</v>
      </c>
      <c r="AA646" s="5">
        <f t="shared" si="802"/>
        <v>2.0767460167902884E-2</v>
      </c>
      <c r="AB646" s="5">
        <f t="shared" si="803"/>
        <v>1.0560002689358101E-2</v>
      </c>
      <c r="AC646" s="5">
        <f t="shared" si="804"/>
        <v>2.1843151656479433E-4</v>
      </c>
      <c r="AD646" s="5">
        <f t="shared" si="805"/>
        <v>6.1722230293780973E-3</v>
      </c>
      <c r="AE646" s="5">
        <f t="shared" si="806"/>
        <v>5.9253341082029717E-3</v>
      </c>
      <c r="AF646" s="5">
        <f t="shared" si="807"/>
        <v>2.8441603719374267E-3</v>
      </c>
      <c r="AG646" s="5">
        <f t="shared" si="808"/>
        <v>9.1013131901997656E-4</v>
      </c>
      <c r="AH646" s="5">
        <f t="shared" si="809"/>
        <v>4.9009919544062046E-3</v>
      </c>
      <c r="AI646" s="5">
        <f t="shared" si="810"/>
        <v>4.9841904402966918E-3</v>
      </c>
      <c r="AJ646" s="5">
        <f t="shared" si="811"/>
        <v>2.5344006454459437E-3</v>
      </c>
      <c r="AK646" s="5">
        <f t="shared" si="812"/>
        <v>8.5914141371297838E-4</v>
      </c>
      <c r="AL646" s="5">
        <f t="shared" si="813"/>
        <v>8.5301597339962662E-6</v>
      </c>
      <c r="AM646" s="5">
        <f t="shared" si="814"/>
        <v>1.2554003477091063E-3</v>
      </c>
      <c r="AN646" s="5">
        <f t="shared" si="815"/>
        <v>1.205184333800742E-3</v>
      </c>
      <c r="AO646" s="5">
        <f t="shared" si="816"/>
        <v>5.7848848022435621E-4</v>
      </c>
      <c r="AP646" s="5">
        <f t="shared" si="817"/>
        <v>1.8511631367179398E-4</v>
      </c>
      <c r="AQ646" s="5">
        <f t="shared" si="818"/>
        <v>4.4427915281230547E-5</v>
      </c>
      <c r="AR646" s="5">
        <f t="shared" si="819"/>
        <v>9.4099045524599157E-4</v>
      </c>
      <c r="AS646" s="5">
        <f t="shared" si="820"/>
        <v>9.5696456453696506E-4</v>
      </c>
      <c r="AT646" s="5">
        <f t="shared" si="821"/>
        <v>4.8660492392562136E-4</v>
      </c>
      <c r="AU646" s="5">
        <f t="shared" si="822"/>
        <v>1.6495515143289188E-4</v>
      </c>
      <c r="AV646" s="5">
        <f t="shared" si="823"/>
        <v>4.193885118044052E-5</v>
      </c>
      <c r="AW646" s="5">
        <f t="shared" si="824"/>
        <v>2.3133243771009389E-7</v>
      </c>
      <c r="AX646" s="5">
        <f t="shared" si="825"/>
        <v>2.1278530516566873E-4</v>
      </c>
      <c r="AY646" s="5">
        <f t="shared" si="826"/>
        <v>2.0427389295904196E-4</v>
      </c>
      <c r="AZ646" s="5">
        <f t="shared" si="827"/>
        <v>9.8051468620340138E-5</v>
      </c>
      <c r="BA646" s="5">
        <f t="shared" si="828"/>
        <v>3.1376469958508841E-5</v>
      </c>
      <c r="BB646" s="5">
        <f t="shared" si="829"/>
        <v>7.5303527900421212E-6</v>
      </c>
      <c r="BC646" s="5">
        <f t="shared" si="830"/>
        <v>1.4458277356880878E-6</v>
      </c>
      <c r="BD646" s="5">
        <f t="shared" si="831"/>
        <v>1.5055847283935856E-4</v>
      </c>
      <c r="BE646" s="5">
        <f t="shared" si="832"/>
        <v>1.5311433032591431E-4</v>
      </c>
      <c r="BF646" s="5">
        <f t="shared" si="833"/>
        <v>7.785678782809937E-5</v>
      </c>
      <c r="BG646" s="5">
        <f t="shared" si="834"/>
        <v>2.6392824229262686E-5</v>
      </c>
      <c r="BH646" s="5">
        <f t="shared" si="835"/>
        <v>6.7102161888704792E-6</v>
      </c>
      <c r="BI646" s="5">
        <f t="shared" si="836"/>
        <v>1.3648255574394018E-6</v>
      </c>
      <c r="BJ646" s="8">
        <f t="shared" si="837"/>
        <v>0.35964811445057399</v>
      </c>
      <c r="BK646" s="8">
        <f t="shared" si="838"/>
        <v>0.31070323057152355</v>
      </c>
      <c r="BL646" s="8">
        <f t="shared" si="839"/>
        <v>0.30927486657529674</v>
      </c>
      <c r="BM646" s="8">
        <f t="shared" si="840"/>
        <v>0.31693486881327287</v>
      </c>
      <c r="BN646" s="8">
        <f t="shared" si="841"/>
        <v>0.68290810003362601</v>
      </c>
    </row>
    <row r="647" spans="1:66" x14ac:dyDescent="0.25">
      <c r="A647" t="s">
        <v>19</v>
      </c>
      <c r="B647" t="s">
        <v>139</v>
      </c>
      <c r="C647" t="s">
        <v>233</v>
      </c>
      <c r="D647" t="s">
        <v>517</v>
      </c>
      <c r="E647">
        <f>VLOOKUP(A647,home!$A$2:$E$405,3,FALSE)</f>
        <v>1.4750000000000001</v>
      </c>
      <c r="F647">
        <f>VLOOKUP(B647,home!$B$2:$E$405,3,FALSE)</f>
        <v>0.84750000000000003</v>
      </c>
      <c r="G647">
        <f>VLOOKUP(C647,away!$B$2:$E$405,4,FALSE)</f>
        <v>1.3559000000000001</v>
      </c>
      <c r="H647">
        <f>VLOOKUP(A647,away!$A$2:$E$405,3,FALSE)</f>
        <v>1.5625</v>
      </c>
      <c r="I647">
        <f>VLOOKUP(C647,away!$B$2:$E$405,3,FALSE)</f>
        <v>0.96</v>
      </c>
      <c r="J647">
        <f>VLOOKUP(B647,home!$B$2:$E$405,4,FALSE)</f>
        <v>1.28</v>
      </c>
      <c r="K647" s="3">
        <f t="shared" si="786"/>
        <v>1.6949597437500001</v>
      </c>
      <c r="L647" s="3">
        <f t="shared" si="787"/>
        <v>1.92</v>
      </c>
      <c r="M647" s="5">
        <f t="shared" si="788"/>
        <v>2.691800881350951E-2</v>
      </c>
      <c r="N647" s="5">
        <f t="shared" si="789"/>
        <v>4.5624941320806314E-2</v>
      </c>
      <c r="O647" s="5">
        <f t="shared" si="790"/>
        <v>5.1682576921938256E-2</v>
      </c>
      <c r="P647" s="5">
        <f t="shared" si="791"/>
        <v>8.7599887335948132E-2</v>
      </c>
      <c r="Q647" s="5">
        <f t="shared" si="792"/>
        <v>3.8666219424861342E-2</v>
      </c>
      <c r="R647" s="5">
        <f t="shared" si="793"/>
        <v>4.9615273845060731E-2</v>
      </c>
      <c r="S647" s="5">
        <f t="shared" si="794"/>
        <v>7.1269575643904445E-2</v>
      </c>
      <c r="T647" s="5">
        <f t="shared" si="795"/>
        <v>7.4239141295733779E-2</v>
      </c>
      <c r="U647" s="5">
        <f t="shared" si="796"/>
        <v>8.409589184251022E-2</v>
      </c>
      <c r="V647" s="5">
        <f t="shared" si="797"/>
        <v>2.5770466489720211E-2</v>
      </c>
      <c r="W647" s="5">
        <f t="shared" si="798"/>
        <v>2.1845895122714752E-2</v>
      </c>
      <c r="X647" s="5">
        <f t="shared" si="799"/>
        <v>4.1944118635612322E-2</v>
      </c>
      <c r="Y647" s="5">
        <f t="shared" si="800"/>
        <v>4.0266353890187838E-2</v>
      </c>
      <c r="Z647" s="5">
        <f t="shared" si="801"/>
        <v>3.1753775260838862E-2</v>
      </c>
      <c r="AA647" s="5">
        <f t="shared" si="802"/>
        <v>5.3821370779206526E-2</v>
      </c>
      <c r="AB647" s="5">
        <f t="shared" si="803"/>
        <v>4.5612528412098834E-2</v>
      </c>
      <c r="AC647" s="5">
        <f t="shared" si="804"/>
        <v>5.2415883933280985E-3</v>
      </c>
      <c r="AD647" s="5">
        <f t="shared" si="805"/>
        <v>9.2569781997964996E-3</v>
      </c>
      <c r="AE647" s="5">
        <f t="shared" si="806"/>
        <v>1.7773398143609277E-2</v>
      </c>
      <c r="AF647" s="5">
        <f t="shared" si="807"/>
        <v>1.7062462217864911E-2</v>
      </c>
      <c r="AG647" s="5">
        <f t="shared" si="808"/>
        <v>1.091997581943354E-2</v>
      </c>
      <c r="AH647" s="5">
        <f t="shared" si="809"/>
        <v>1.5241812125202654E-2</v>
      </c>
      <c r="AI647" s="5">
        <f t="shared" si="810"/>
        <v>2.5834257974019132E-2</v>
      </c>
      <c r="AJ647" s="5">
        <f t="shared" si="811"/>
        <v>2.1894013637807439E-2</v>
      </c>
      <c r="AK647" s="5">
        <f t="shared" si="812"/>
        <v>1.2369823915065701E-2</v>
      </c>
      <c r="AL647" s="5">
        <f t="shared" si="813"/>
        <v>6.8231280537587441E-4</v>
      </c>
      <c r="AM647" s="5">
        <f t="shared" si="814"/>
        <v>3.1380410794852815E-3</v>
      </c>
      <c r="AN647" s="5">
        <f t="shared" si="815"/>
        <v>6.0250388726117397E-3</v>
      </c>
      <c r="AO647" s="5">
        <f t="shared" si="816"/>
        <v>5.7840373177072716E-3</v>
      </c>
      <c r="AP647" s="5">
        <f t="shared" si="817"/>
        <v>3.7017838833326528E-3</v>
      </c>
      <c r="AQ647" s="5">
        <f t="shared" si="818"/>
        <v>1.7768562639996733E-3</v>
      </c>
      <c r="AR647" s="5">
        <f t="shared" si="819"/>
        <v>5.8528558560778177E-3</v>
      </c>
      <c r="AS647" s="5">
        <f t="shared" si="820"/>
        <v>9.9203550620233436E-3</v>
      </c>
      <c r="AT647" s="5">
        <f t="shared" si="821"/>
        <v>8.4073012369180553E-3</v>
      </c>
      <c r="AU647" s="5">
        <f t="shared" si="822"/>
        <v>4.7500123833852277E-3</v>
      </c>
      <c r="AV647" s="5">
        <f t="shared" si="823"/>
        <v>2.0127699430379895E-3</v>
      </c>
      <c r="AW647" s="5">
        <f t="shared" si="824"/>
        <v>6.1679612680385907E-5</v>
      </c>
      <c r="AX647" s="5">
        <f t="shared" si="825"/>
        <v>8.8647555066022408E-4</v>
      </c>
      <c r="AY647" s="5">
        <f t="shared" si="826"/>
        <v>1.7020330572676302E-3</v>
      </c>
      <c r="AZ647" s="5">
        <f t="shared" si="827"/>
        <v>1.6339517349769253E-3</v>
      </c>
      <c r="BA647" s="5">
        <f t="shared" si="828"/>
        <v>1.045729110385232E-3</v>
      </c>
      <c r="BB647" s="5">
        <f t="shared" si="829"/>
        <v>5.019499729849113E-4</v>
      </c>
      <c r="BC647" s="5">
        <f t="shared" si="830"/>
        <v>1.9274878962620591E-4</v>
      </c>
      <c r="BD647" s="5">
        <f t="shared" si="831"/>
        <v>1.8729138739449023E-3</v>
      </c>
      <c r="BE647" s="5">
        <f t="shared" si="832"/>
        <v>3.174513619847471E-3</v>
      </c>
      <c r="BF647" s="5">
        <f t="shared" si="833"/>
        <v>2.6903363958137782E-3</v>
      </c>
      <c r="BG647" s="5">
        <f t="shared" si="834"/>
        <v>1.5200039626832734E-3</v>
      </c>
      <c r="BH647" s="5">
        <f t="shared" si="835"/>
        <v>6.4408638177215684E-4</v>
      </c>
      <c r="BI647" s="5">
        <f t="shared" si="836"/>
        <v>2.1834009772027987E-4</v>
      </c>
      <c r="BJ647" s="8">
        <f t="shared" si="837"/>
        <v>0.34398812970365833</v>
      </c>
      <c r="BK647" s="8">
        <f t="shared" si="838"/>
        <v>0.21918387253905389</v>
      </c>
      <c r="BL647" s="8">
        <f t="shared" si="839"/>
        <v>0.40123103826613377</v>
      </c>
      <c r="BM647" s="8">
        <f t="shared" si="840"/>
        <v>0.69440955466297327</v>
      </c>
      <c r="BN647" s="8">
        <f t="shared" si="841"/>
        <v>0.30010690766212422</v>
      </c>
    </row>
    <row r="648" spans="1:66" x14ac:dyDescent="0.25">
      <c r="A648" t="s">
        <v>19</v>
      </c>
      <c r="B648" t="s">
        <v>152</v>
      </c>
      <c r="C648" t="s">
        <v>237</v>
      </c>
      <c r="D648" t="s">
        <v>517</v>
      </c>
      <c r="E648">
        <f>VLOOKUP(A648,home!$A$2:$E$405,3,FALSE)</f>
        <v>1.4750000000000001</v>
      </c>
      <c r="F648">
        <f>VLOOKUP(B648,home!$B$2:$E$405,3,FALSE)</f>
        <v>0.67800000000000005</v>
      </c>
      <c r="G648">
        <f>VLOOKUP(C648,away!$B$2:$E$405,4,FALSE)</f>
        <v>0.50849999999999995</v>
      </c>
      <c r="H648">
        <f>VLOOKUP(A648,away!$A$2:$E$405,3,FALSE)</f>
        <v>1.5625</v>
      </c>
      <c r="I648">
        <f>VLOOKUP(C648,away!$B$2:$E$405,3,FALSE)</f>
        <v>0.64</v>
      </c>
      <c r="J648">
        <f>VLOOKUP(B648,home!$B$2:$E$405,4,FALSE)</f>
        <v>1.28</v>
      </c>
      <c r="K648" s="3">
        <f t="shared" si="786"/>
        <v>0.50852542499999998</v>
      </c>
      <c r="L648" s="3">
        <f t="shared" si="787"/>
        <v>1.28</v>
      </c>
      <c r="M648" s="5">
        <f t="shared" si="788"/>
        <v>0.16720654656519188</v>
      </c>
      <c r="N648" s="5">
        <f t="shared" si="789"/>
        <v>8.5028780154846495E-2</v>
      </c>
      <c r="O648" s="5">
        <f t="shared" si="790"/>
        <v>0.21402437960344561</v>
      </c>
      <c r="P648" s="5">
        <f t="shared" si="791"/>
        <v>0.10883683859820351</v>
      </c>
      <c r="Q648" s="5">
        <f t="shared" si="792"/>
        <v>2.1619648282737436E-2</v>
      </c>
      <c r="R648" s="5">
        <f t="shared" si="793"/>
        <v>0.1369756029462052</v>
      </c>
      <c r="S648" s="5">
        <f t="shared" si="794"/>
        <v>1.7710815873218509E-2</v>
      </c>
      <c r="T648" s="5">
        <f t="shared" si="795"/>
        <v>2.7673149801903916E-2</v>
      </c>
      <c r="U648" s="5">
        <f t="shared" si="796"/>
        <v>6.9655576702850247E-2</v>
      </c>
      <c r="V648" s="5">
        <f t="shared" si="797"/>
        <v>1.2809102462613604E-3</v>
      </c>
      <c r="W648" s="5">
        <f t="shared" si="798"/>
        <v>3.6647136104431921E-3</v>
      </c>
      <c r="X648" s="5">
        <f t="shared" si="799"/>
        <v>4.6908334213672858E-3</v>
      </c>
      <c r="Y648" s="5">
        <f t="shared" si="800"/>
        <v>3.0021333896750632E-3</v>
      </c>
      <c r="Z648" s="5">
        <f t="shared" si="801"/>
        <v>5.8442923923714224E-2</v>
      </c>
      <c r="AA648" s="5">
        <f t="shared" si="802"/>
        <v>2.9719712726549441E-2</v>
      </c>
      <c r="AB648" s="5">
        <f t="shared" si="803"/>
        <v>7.5566147725732308E-3</v>
      </c>
      <c r="AC648" s="5">
        <f t="shared" si="804"/>
        <v>5.2110034189353023E-5</v>
      </c>
      <c r="AD648" s="5">
        <f t="shared" si="805"/>
        <v>4.6590001156347711E-4</v>
      </c>
      <c r="AE648" s="5">
        <f t="shared" si="806"/>
        <v>5.9635201480125069E-4</v>
      </c>
      <c r="AF648" s="5">
        <f t="shared" si="807"/>
        <v>3.8166528947280049E-4</v>
      </c>
      <c r="AG648" s="5">
        <f t="shared" si="808"/>
        <v>1.6284385684172821E-4</v>
      </c>
      <c r="AH648" s="5">
        <f t="shared" si="809"/>
        <v>1.8701735655588549E-2</v>
      </c>
      <c r="AI648" s="5">
        <f t="shared" si="810"/>
        <v>9.5103080724958187E-3</v>
      </c>
      <c r="AJ648" s="5">
        <f t="shared" si="811"/>
        <v>2.4181167272234335E-3</v>
      </c>
      <c r="AK648" s="5">
        <f t="shared" si="812"/>
        <v>4.0989127880363524E-4</v>
      </c>
      <c r="AL648" s="5">
        <f t="shared" si="813"/>
        <v>1.3567629968847502E-6</v>
      </c>
      <c r="AM648" s="5">
        <f t="shared" si="814"/>
        <v>4.738440027756443E-5</v>
      </c>
      <c r="AN648" s="5">
        <f t="shared" si="815"/>
        <v>6.065203235528247E-5</v>
      </c>
      <c r="AO648" s="5">
        <f t="shared" si="816"/>
        <v>3.8817300707380787E-5</v>
      </c>
      <c r="AP648" s="5">
        <f t="shared" si="817"/>
        <v>1.6562048301815803E-5</v>
      </c>
      <c r="AQ648" s="5">
        <f t="shared" si="818"/>
        <v>5.2998554565810562E-6</v>
      </c>
      <c r="AR648" s="5">
        <f t="shared" si="819"/>
        <v>4.7876443278306677E-3</v>
      </c>
      <c r="AS648" s="5">
        <f t="shared" si="820"/>
        <v>2.4346388665589295E-3</v>
      </c>
      <c r="AT648" s="5">
        <f t="shared" si="821"/>
        <v>6.1903788216919893E-4</v>
      </c>
      <c r="AU648" s="5">
        <f t="shared" si="822"/>
        <v>1.0493216737373062E-4</v>
      </c>
      <c r="AV648" s="5">
        <f t="shared" si="823"/>
        <v>1.3340168752474372E-5</v>
      </c>
      <c r="AW648" s="5">
        <f t="shared" si="824"/>
        <v>2.4531501497425459E-8</v>
      </c>
      <c r="AX648" s="5">
        <f t="shared" si="825"/>
        <v>4.01602871491976E-6</v>
      </c>
      <c r="AY648" s="5">
        <f t="shared" si="826"/>
        <v>5.1405167550972928E-6</v>
      </c>
      <c r="AZ648" s="5">
        <f t="shared" si="827"/>
        <v>3.2899307232622679E-6</v>
      </c>
      <c r="BA648" s="5">
        <f t="shared" si="828"/>
        <v>1.4037037752585676E-6</v>
      </c>
      <c r="BB648" s="5">
        <f t="shared" si="829"/>
        <v>4.4918520808274156E-7</v>
      </c>
      <c r="BC648" s="5">
        <f t="shared" si="830"/>
        <v>1.1499141326918183E-7</v>
      </c>
      <c r="BD648" s="5">
        <f t="shared" si="831"/>
        <v>1.0213641232705425E-3</v>
      </c>
      <c r="BE648" s="5">
        <f t="shared" si="832"/>
        <v>5.1938962486590499E-4</v>
      </c>
      <c r="BF648" s="5">
        <f t="shared" si="833"/>
        <v>1.3206141486276244E-4</v>
      </c>
      <c r="BG648" s="5">
        <f t="shared" si="834"/>
        <v>2.23855290397292E-5</v>
      </c>
      <c r="BH648" s="5">
        <f t="shared" si="835"/>
        <v>2.8459026671945332E-6</v>
      </c>
      <c r="BI648" s="5">
        <f t="shared" si="836"/>
        <v>2.8944277266874673E-7</v>
      </c>
      <c r="BJ648" s="8">
        <f t="shared" si="837"/>
        <v>0.14746914982734113</v>
      </c>
      <c r="BK648" s="8">
        <f t="shared" si="838"/>
        <v>0.2950937185968166</v>
      </c>
      <c r="BL648" s="8">
        <f t="shared" si="839"/>
        <v>0.49862986793589903</v>
      </c>
      <c r="BM648" s="8">
        <f t="shared" si="840"/>
        <v>0.26593874814788726</v>
      </c>
      <c r="BN648" s="8">
        <f t="shared" si="841"/>
        <v>0.73369179615063018</v>
      </c>
    </row>
    <row r="649" spans="1:66" x14ac:dyDescent="0.25">
      <c r="A649" t="s">
        <v>19</v>
      </c>
      <c r="B649" t="s">
        <v>20</v>
      </c>
      <c r="C649" t="s">
        <v>150</v>
      </c>
      <c r="D649" t="s">
        <v>517</v>
      </c>
      <c r="E649">
        <f>VLOOKUP(A649,home!$A$2:$E$405,3,FALSE)</f>
        <v>1.4750000000000001</v>
      </c>
      <c r="F649">
        <f>VLOOKUP(B649,home!$B$2:$E$405,3,FALSE)</f>
        <v>1.2202999999999999</v>
      </c>
      <c r="G649">
        <f>VLOOKUP(C649,away!$B$2:$E$405,4,FALSE)</f>
        <v>2.0339</v>
      </c>
      <c r="H649">
        <f>VLOOKUP(A649,away!$A$2:$E$405,3,FALSE)</f>
        <v>1.5625</v>
      </c>
      <c r="I649">
        <f>VLOOKUP(C649,away!$B$2:$E$405,3,FALSE)</f>
        <v>0.64</v>
      </c>
      <c r="J649">
        <f>VLOOKUP(B649,home!$B$2:$E$405,4,FALSE)</f>
        <v>1.024</v>
      </c>
      <c r="K649" s="3">
        <f t="shared" si="786"/>
        <v>3.66090305075</v>
      </c>
      <c r="L649" s="3">
        <f t="shared" si="787"/>
        <v>1.024</v>
      </c>
      <c r="M649" s="5">
        <f t="shared" si="788"/>
        <v>9.233629762319083E-3</v>
      </c>
      <c r="N649" s="5">
        <f t="shared" si="789"/>
        <v>3.3803423366369927E-2</v>
      </c>
      <c r="O649" s="5">
        <f t="shared" si="790"/>
        <v>9.4552368766147414E-3</v>
      </c>
      <c r="P649" s="5">
        <f t="shared" si="791"/>
        <v>3.4614705527162809E-2</v>
      </c>
      <c r="Q649" s="5">
        <f t="shared" si="792"/>
        <v>6.1875527863868768E-2</v>
      </c>
      <c r="R649" s="5">
        <f t="shared" si="793"/>
        <v>4.841081280826747E-3</v>
      </c>
      <c r="S649" s="5">
        <f t="shared" si="794"/>
        <v>3.2440596752692029E-2</v>
      </c>
      <c r="T649" s="5">
        <f t="shared" si="795"/>
        <v>6.3360540532601622E-2</v>
      </c>
      <c r="U649" s="5">
        <f t="shared" si="796"/>
        <v>1.7722729229907357E-2</v>
      </c>
      <c r="V649" s="5">
        <f t="shared" si="797"/>
        <v>1.3512462747884745E-2</v>
      </c>
      <c r="W649" s="5">
        <f t="shared" si="798"/>
        <v>7.5506769574534574E-2</v>
      </c>
      <c r="X649" s="5">
        <f t="shared" si="799"/>
        <v>7.7318932044323413E-2</v>
      </c>
      <c r="Y649" s="5">
        <f t="shared" si="800"/>
        <v>3.9587293206693588E-2</v>
      </c>
      <c r="Z649" s="5">
        <f t="shared" si="801"/>
        <v>1.6524224105221967E-3</v>
      </c>
      <c r="AA649" s="5">
        <f t="shared" si="802"/>
        <v>6.0493582438083783E-3</v>
      </c>
      <c r="AB649" s="5">
        <f t="shared" si="803"/>
        <v>1.107305702491888E-2</v>
      </c>
      <c r="AC649" s="5">
        <f t="shared" si="804"/>
        <v>3.165940230200128E-3</v>
      </c>
      <c r="AD649" s="5">
        <f t="shared" si="805"/>
        <v>6.9105740771922747E-2</v>
      </c>
      <c r="AE649" s="5">
        <f t="shared" si="806"/>
        <v>7.0764278550448895E-2</v>
      </c>
      <c r="AF649" s="5">
        <f t="shared" si="807"/>
        <v>3.6231310617829832E-2</v>
      </c>
      <c r="AG649" s="5">
        <f t="shared" si="808"/>
        <v>1.2366954024219251E-2</v>
      </c>
      <c r="AH649" s="5">
        <f t="shared" si="809"/>
        <v>4.230201370936823E-4</v>
      </c>
      <c r="AI649" s="5">
        <f t="shared" si="810"/>
        <v>1.5486357104149448E-3</v>
      </c>
      <c r="AJ649" s="5">
        <f t="shared" si="811"/>
        <v>2.8347025983792335E-3</v>
      </c>
      <c r="AK649" s="5">
        <f t="shared" si="812"/>
        <v>3.4591904634584947E-3</v>
      </c>
      <c r="AL649" s="5">
        <f t="shared" si="813"/>
        <v>4.7473460212661483E-4</v>
      </c>
      <c r="AM649" s="5">
        <f t="shared" si="814"/>
        <v>5.0597883443254117E-2</v>
      </c>
      <c r="AN649" s="5">
        <f t="shared" si="815"/>
        <v>5.1812232645892221E-2</v>
      </c>
      <c r="AO649" s="5">
        <f t="shared" si="816"/>
        <v>2.6527863114696817E-2</v>
      </c>
      <c r="AP649" s="5">
        <f t="shared" si="817"/>
        <v>9.0548439431498481E-3</v>
      </c>
      <c r="AQ649" s="5">
        <f t="shared" si="818"/>
        <v>2.318040049446361E-3</v>
      </c>
      <c r="AR649" s="5">
        <f t="shared" si="819"/>
        <v>8.663452407678617E-5</v>
      </c>
      <c r="AS649" s="5">
        <f t="shared" si="820"/>
        <v>3.1716059349298076E-4</v>
      </c>
      <c r="AT649" s="5">
        <f t="shared" si="821"/>
        <v>5.8054709214806722E-4</v>
      </c>
      <c r="AU649" s="5">
        <f t="shared" si="822"/>
        <v>7.0844220691629995E-4</v>
      </c>
      <c r="AV649" s="5">
        <f t="shared" si="823"/>
        <v>6.4838455914498639E-4</v>
      </c>
      <c r="AW649" s="5">
        <f t="shared" si="824"/>
        <v>4.9435231380534372E-5</v>
      </c>
      <c r="AX649" s="5">
        <f t="shared" si="825"/>
        <v>3.0872324309816991E-2</v>
      </c>
      <c r="AY649" s="5">
        <f t="shared" si="826"/>
        <v>3.1613260093252604E-2</v>
      </c>
      <c r="AZ649" s="5">
        <f t="shared" si="827"/>
        <v>1.6185989167745329E-2</v>
      </c>
      <c r="BA649" s="5">
        <f t="shared" si="828"/>
        <v>5.5248176359237403E-3</v>
      </c>
      <c r="BB649" s="5">
        <f t="shared" si="829"/>
        <v>1.4143533147964774E-3</v>
      </c>
      <c r="BC649" s="5">
        <f t="shared" si="830"/>
        <v>2.8965955887031867E-4</v>
      </c>
      <c r="BD649" s="5">
        <f t="shared" si="831"/>
        <v>1.4785625442438168E-5</v>
      </c>
      <c r="BE649" s="5">
        <f t="shared" si="832"/>
        <v>5.41287412894687E-5</v>
      </c>
      <c r="BF649" s="5">
        <f t="shared" si="833"/>
        <v>9.9080037059936764E-5</v>
      </c>
      <c r="BG649" s="5">
        <f t="shared" si="834"/>
        <v>1.2090746998038181E-4</v>
      </c>
      <c r="BH649" s="5">
        <f t="shared" si="835"/>
        <v>1.1065763142741098E-4</v>
      </c>
      <c r="BI649" s="5">
        <f t="shared" si="836"/>
        <v>8.1021372096275567E-5</v>
      </c>
      <c r="BJ649" s="8">
        <f t="shared" si="837"/>
        <v>0.76613203782965722</v>
      </c>
      <c r="BK649" s="8">
        <f t="shared" si="838"/>
        <v>0.12505532971563801</v>
      </c>
      <c r="BL649" s="8">
        <f t="shared" si="839"/>
        <v>6.0228761418497499E-2</v>
      </c>
      <c r="BM649" s="8">
        <f t="shared" si="840"/>
        <v>0.76768112183528092</v>
      </c>
      <c r="BN649" s="8">
        <f t="shared" si="841"/>
        <v>0.15382360467716208</v>
      </c>
    </row>
    <row r="650" spans="1:66" x14ac:dyDescent="0.25">
      <c r="A650" t="s">
        <v>19</v>
      </c>
      <c r="B650" t="s">
        <v>142</v>
      </c>
      <c r="C650" t="s">
        <v>331</v>
      </c>
      <c r="D650" t="s">
        <v>517</v>
      </c>
      <c r="E650">
        <f>VLOOKUP(A650,home!$A$2:$E$405,3,FALSE)</f>
        <v>1.4750000000000001</v>
      </c>
      <c r="F650">
        <f>VLOOKUP(B650,home!$B$2:$E$405,3,FALSE)</f>
        <v>0.67800000000000005</v>
      </c>
      <c r="G650">
        <f>VLOOKUP(C650,away!$B$2:$E$405,4,FALSE)</f>
        <v>1.0847</v>
      </c>
      <c r="H650">
        <f>VLOOKUP(A650,away!$A$2:$E$405,3,FALSE)</f>
        <v>1.5625</v>
      </c>
      <c r="I650">
        <f>VLOOKUP(C650,away!$B$2:$E$405,3,FALSE)</f>
        <v>1.1519999999999999</v>
      </c>
      <c r="J650">
        <f>VLOOKUP(B650,home!$B$2:$E$405,4,FALSE)</f>
        <v>0.96</v>
      </c>
      <c r="K650" s="3">
        <f t="shared" si="786"/>
        <v>1.0847542350000001</v>
      </c>
      <c r="L650" s="3">
        <f t="shared" si="787"/>
        <v>1.7279999999999998</v>
      </c>
      <c r="M650" s="5">
        <f t="shared" si="788"/>
        <v>6.0039401837480917E-2</v>
      </c>
      <c r="N650" s="5">
        <f t="shared" si="789"/>
        <v>6.5127995410074205E-2</v>
      </c>
      <c r="O650" s="5">
        <f t="shared" si="790"/>
        <v>0.103748086375167</v>
      </c>
      <c r="P650" s="5">
        <f t="shared" si="791"/>
        <v>0.1125411760686082</v>
      </c>
      <c r="Q650" s="5">
        <f t="shared" si="792"/>
        <v>3.5323934419069281E-2</v>
      </c>
      <c r="R650" s="5">
        <f t="shared" si="793"/>
        <v>8.9638346628144308E-2</v>
      </c>
      <c r="S650" s="5">
        <f t="shared" si="794"/>
        <v>5.2738351496195081E-2</v>
      </c>
      <c r="T650" s="5">
        <f t="shared" si="795"/>
        <v>6.1039758676151704E-2</v>
      </c>
      <c r="U650" s="5">
        <f t="shared" si="796"/>
        <v>9.7235576123277503E-2</v>
      </c>
      <c r="V650" s="5">
        <f t="shared" si="797"/>
        <v>1.098396482542391E-2</v>
      </c>
      <c r="W650" s="5">
        <f t="shared" si="798"/>
        <v>1.2772595819315892E-2</v>
      </c>
      <c r="X650" s="5">
        <f t="shared" si="799"/>
        <v>2.2071045575777857E-2</v>
      </c>
      <c r="Y650" s="5">
        <f t="shared" si="800"/>
        <v>1.9069383377472073E-2</v>
      </c>
      <c r="Z650" s="5">
        <f t="shared" si="801"/>
        <v>5.1631687657811107E-2</v>
      </c>
      <c r="AA650" s="5">
        <f t="shared" si="802"/>
        <v>5.6007691847007823E-2</v>
      </c>
      <c r="AB650" s="5">
        <f t="shared" si="803"/>
        <v>3.0377290461808357E-2</v>
      </c>
      <c r="AC650" s="5">
        <f t="shared" si="804"/>
        <v>1.2868094550387188E-3</v>
      </c>
      <c r="AD650" s="5">
        <f t="shared" si="805"/>
        <v>3.4637818517365519E-3</v>
      </c>
      <c r="AE650" s="5">
        <f t="shared" si="806"/>
        <v>5.9854150398007608E-3</v>
      </c>
      <c r="AF650" s="5">
        <f t="shared" si="807"/>
        <v>5.1713985943878582E-3</v>
      </c>
      <c r="AG650" s="5">
        <f t="shared" si="808"/>
        <v>2.9787255903674053E-3</v>
      </c>
      <c r="AH650" s="5">
        <f t="shared" si="809"/>
        <v>2.2304889068174391E-2</v>
      </c>
      <c r="AI650" s="5">
        <f t="shared" si="810"/>
        <v>2.4195322877907374E-2</v>
      </c>
      <c r="AJ650" s="5">
        <f t="shared" si="811"/>
        <v>1.3122989479501206E-2</v>
      </c>
      <c r="AK650" s="5">
        <f t="shared" si="812"/>
        <v>4.7450728045831279E-3</v>
      </c>
      <c r="AL650" s="5">
        <f t="shared" si="813"/>
        <v>9.6482673054118138E-5</v>
      </c>
      <c r="AM650" s="5">
        <f t="shared" si="814"/>
        <v>7.5147040655747384E-4</v>
      </c>
      <c r="AN650" s="5">
        <f t="shared" si="815"/>
        <v>1.2985408625313145E-3</v>
      </c>
      <c r="AO650" s="5">
        <f t="shared" si="816"/>
        <v>1.1219393052270558E-3</v>
      </c>
      <c r="AP650" s="5">
        <f t="shared" si="817"/>
        <v>6.4623703981078404E-4</v>
      </c>
      <c r="AQ650" s="5">
        <f t="shared" si="818"/>
        <v>2.7917440119825862E-4</v>
      </c>
      <c r="AR650" s="5">
        <f t="shared" si="819"/>
        <v>7.708569661961066E-3</v>
      </c>
      <c r="AS650" s="5">
        <f t="shared" si="820"/>
        <v>8.3619035866047842E-3</v>
      </c>
      <c r="AT650" s="5">
        <f t="shared" si="821"/>
        <v>4.5353051641156151E-3</v>
      </c>
      <c r="AU650" s="5">
        <f t="shared" si="822"/>
        <v>1.6398971612639282E-3</v>
      </c>
      <c r="AV650" s="5">
        <f t="shared" si="823"/>
        <v>4.4472134766138099E-4</v>
      </c>
      <c r="AW650" s="5">
        <f t="shared" si="824"/>
        <v>5.023679433579601E-6</v>
      </c>
      <c r="AX650" s="5">
        <f t="shared" si="825"/>
        <v>1.3586011766506521E-4</v>
      </c>
      <c r="AY650" s="5">
        <f t="shared" si="826"/>
        <v>2.3476628332523263E-4</v>
      </c>
      <c r="AZ650" s="5">
        <f t="shared" si="827"/>
        <v>2.0283806879300105E-4</v>
      </c>
      <c r="BA650" s="5">
        <f t="shared" si="828"/>
        <v>1.1683472762476857E-4</v>
      </c>
      <c r="BB650" s="5">
        <f t="shared" si="829"/>
        <v>5.0472602333900002E-5</v>
      </c>
      <c r="BC650" s="5">
        <f t="shared" si="830"/>
        <v>1.7443331366595833E-5</v>
      </c>
      <c r="BD650" s="5">
        <f t="shared" si="831"/>
        <v>2.2200680626447873E-3</v>
      </c>
      <c r="BE650" s="5">
        <f t="shared" si="832"/>
        <v>2.4082282329421782E-3</v>
      </c>
      <c r="BF650" s="5">
        <f t="shared" si="833"/>
        <v>1.3061678872652973E-3</v>
      </c>
      <c r="BG650" s="5">
        <f t="shared" si="834"/>
        <v>4.7229038244401135E-4</v>
      </c>
      <c r="BH650" s="5">
        <f t="shared" si="835"/>
        <v>1.2807974812647775E-4</v>
      </c>
      <c r="BI650" s="5">
        <f t="shared" si="836"/>
        <v>2.7787009839586025E-5</v>
      </c>
      <c r="BJ650" s="8">
        <f t="shared" si="837"/>
        <v>0.23785961150058707</v>
      </c>
      <c r="BK650" s="8">
        <f t="shared" si="838"/>
        <v>0.23792095263912616</v>
      </c>
      <c r="BL650" s="8">
        <f t="shared" si="839"/>
        <v>0.47062828391044015</v>
      </c>
      <c r="BM650" s="8">
        <f t="shared" si="840"/>
        <v>0.5313918523655291</v>
      </c>
      <c r="BN650" s="8">
        <f t="shared" si="841"/>
        <v>0.4664189407385439</v>
      </c>
    </row>
    <row r="651" spans="1:66" x14ac:dyDescent="0.25">
      <c r="A651" t="s">
        <v>19</v>
      </c>
      <c r="B651" t="s">
        <v>234</v>
      </c>
      <c r="C651" t="s">
        <v>146</v>
      </c>
      <c r="D651" t="s">
        <v>517</v>
      </c>
      <c r="E651">
        <f>VLOOKUP(A651,home!$A$2:$E$405,3,FALSE)</f>
        <v>1.4750000000000001</v>
      </c>
      <c r="F651">
        <f>VLOOKUP(B651,home!$B$2:$E$405,3,FALSE)</f>
        <v>1.6949000000000001</v>
      </c>
      <c r="G651">
        <f>VLOOKUP(C651,away!$B$2:$E$405,4,FALSE)</f>
        <v>1.0168999999999999</v>
      </c>
      <c r="H651">
        <f>VLOOKUP(A651,away!$A$2:$E$405,3,FALSE)</f>
        <v>1.5625</v>
      </c>
      <c r="I651">
        <f>VLOOKUP(C651,away!$B$2:$E$405,3,FALSE)</f>
        <v>0.48</v>
      </c>
      <c r="J651">
        <f>VLOOKUP(B651,home!$B$2:$E$405,4,FALSE)</f>
        <v>0.48</v>
      </c>
      <c r="K651" s="3">
        <f t="shared" si="786"/>
        <v>2.5422271197500002</v>
      </c>
      <c r="L651" s="3">
        <f t="shared" si="787"/>
        <v>0.36</v>
      </c>
      <c r="M651" s="5">
        <f t="shared" si="788"/>
        <v>5.4900813114365572E-2</v>
      </c>
      <c r="N651" s="5">
        <f t="shared" si="789"/>
        <v>0.13957033599566662</v>
      </c>
      <c r="O651" s="5">
        <f t="shared" si="790"/>
        <v>1.9764292721171604E-2</v>
      </c>
      <c r="P651" s="5">
        <f t="shared" si="791"/>
        <v>5.0245320958439983E-2</v>
      </c>
      <c r="Q651" s="5">
        <f t="shared" si="792"/>
        <v>0.17740974664040174</v>
      </c>
      <c r="R651" s="5">
        <f t="shared" si="793"/>
        <v>3.5575726898108887E-3</v>
      </c>
      <c r="S651" s="5">
        <f t="shared" si="794"/>
        <v>1.1496151582298031E-2</v>
      </c>
      <c r="T651" s="5">
        <f t="shared" si="795"/>
        <v>6.3867508790544619E-2</v>
      </c>
      <c r="U651" s="5">
        <f t="shared" si="796"/>
        <v>9.0441577725191968E-3</v>
      </c>
      <c r="V651" s="5">
        <f t="shared" si="797"/>
        <v>1.1690331330109968E-3</v>
      </c>
      <c r="W651" s="5">
        <f t="shared" si="798"/>
        <v>0.15033862307240189</v>
      </c>
      <c r="X651" s="5">
        <f t="shared" si="799"/>
        <v>5.4121904306064679E-2</v>
      </c>
      <c r="Y651" s="5">
        <f t="shared" si="800"/>
        <v>9.7419427750916419E-3</v>
      </c>
      <c r="Z651" s="5">
        <f t="shared" si="801"/>
        <v>4.2690872277730658E-4</v>
      </c>
      <c r="AA651" s="5">
        <f t="shared" si="802"/>
        <v>1.0852989327023034E-3</v>
      </c>
      <c r="AB651" s="5">
        <f t="shared" si="803"/>
        <v>1.3795381898757636E-3</v>
      </c>
      <c r="AC651" s="5">
        <f t="shared" si="804"/>
        <v>6.6868824029104511E-5</v>
      </c>
      <c r="AD651" s="5">
        <f t="shared" si="805"/>
        <v>9.5548731180133351E-2</v>
      </c>
      <c r="AE651" s="5">
        <f t="shared" si="806"/>
        <v>3.4397543224848004E-2</v>
      </c>
      <c r="AF651" s="5">
        <f t="shared" si="807"/>
        <v>6.19155778047264E-3</v>
      </c>
      <c r="AG651" s="5">
        <f t="shared" si="808"/>
        <v>7.4298693365671667E-4</v>
      </c>
      <c r="AH651" s="5">
        <f t="shared" si="809"/>
        <v>3.8421785049957594E-5</v>
      </c>
      <c r="AI651" s="5">
        <f t="shared" si="810"/>
        <v>9.7676903943207319E-5</v>
      </c>
      <c r="AJ651" s="5">
        <f t="shared" si="811"/>
        <v>1.2415843708881872E-4</v>
      </c>
      <c r="AK651" s="5">
        <f t="shared" si="812"/>
        <v>1.0521298197098972E-4</v>
      </c>
      <c r="AL651" s="5">
        <f t="shared" si="813"/>
        <v>2.4479386259411503E-6</v>
      </c>
      <c r="AM651" s="5">
        <f t="shared" si="814"/>
        <v>4.8581315132767443E-2</v>
      </c>
      <c r="AN651" s="5">
        <f t="shared" si="815"/>
        <v>1.7489273447796279E-2</v>
      </c>
      <c r="AO651" s="5">
        <f t="shared" si="816"/>
        <v>3.1480692206033297E-3</v>
      </c>
      <c r="AP651" s="5">
        <f t="shared" si="817"/>
        <v>3.7776830647239955E-4</v>
      </c>
      <c r="AQ651" s="5">
        <f t="shared" si="818"/>
        <v>3.3999147582515962E-5</v>
      </c>
      <c r="AR651" s="5">
        <f t="shared" si="819"/>
        <v>2.7663685235969483E-6</v>
      </c>
      <c r="AS651" s="5">
        <f t="shared" si="820"/>
        <v>7.0327370839109301E-6</v>
      </c>
      <c r="AT651" s="5">
        <f t="shared" si="821"/>
        <v>8.9394074703949517E-6</v>
      </c>
      <c r="AU651" s="5">
        <f t="shared" si="822"/>
        <v>7.575334701911264E-6</v>
      </c>
      <c r="AV651" s="5">
        <f t="shared" si="823"/>
        <v>4.8145553300955267E-6</v>
      </c>
      <c r="AW651" s="5">
        <f t="shared" si="824"/>
        <v>6.22321596235114E-8</v>
      </c>
      <c r="AX651" s="5">
        <f t="shared" si="825"/>
        <v>2.0584122807273751E-2</v>
      </c>
      <c r="AY651" s="5">
        <f t="shared" si="826"/>
        <v>7.41028421061855E-3</v>
      </c>
      <c r="AZ651" s="5">
        <f t="shared" si="827"/>
        <v>1.3338511579113388E-3</v>
      </c>
      <c r="BA651" s="5">
        <f t="shared" si="828"/>
        <v>1.6006213894936063E-4</v>
      </c>
      <c r="BB651" s="5">
        <f t="shared" si="829"/>
        <v>1.4405592505442459E-5</v>
      </c>
      <c r="BC651" s="5">
        <f t="shared" si="830"/>
        <v>1.0372026603918575E-6</v>
      </c>
      <c r="BD651" s="5">
        <f t="shared" si="831"/>
        <v>1.6598211141581675E-7</v>
      </c>
      <c r="BE651" s="5">
        <f t="shared" si="832"/>
        <v>4.2196422503465543E-7</v>
      </c>
      <c r="BF651" s="5">
        <f t="shared" si="833"/>
        <v>5.363644482236967E-7</v>
      </c>
      <c r="BG651" s="5">
        <f t="shared" si="834"/>
        <v>4.545200821146754E-7</v>
      </c>
      <c r="BH651" s="5">
        <f t="shared" si="835"/>
        <v>2.888733198057314E-7</v>
      </c>
      <c r="BI651" s="5">
        <f t="shared" si="836"/>
        <v>1.4687631755646889E-7</v>
      </c>
      <c r="BJ651" s="8">
        <f t="shared" si="837"/>
        <v>0.83106506906442257</v>
      </c>
      <c r="BK651" s="8">
        <f t="shared" si="838"/>
        <v>0.12529091976138818</v>
      </c>
      <c r="BL651" s="8">
        <f t="shared" si="839"/>
        <v>3.5229473397746784E-2</v>
      </c>
      <c r="BM651" s="8">
        <f t="shared" si="840"/>
        <v>0.53915406684801936</v>
      </c>
      <c r="BN651" s="8">
        <f t="shared" si="841"/>
        <v>0.44544808211985637</v>
      </c>
    </row>
    <row r="652" spans="1:66" x14ac:dyDescent="0.25">
      <c r="A652" t="s">
        <v>19</v>
      </c>
      <c r="B652" t="s">
        <v>241</v>
      </c>
      <c r="C652" t="s">
        <v>140</v>
      </c>
      <c r="D652" t="s">
        <v>517</v>
      </c>
      <c r="E652">
        <f>VLOOKUP(A652,home!$A$2:$E$405,3,FALSE)</f>
        <v>1.4750000000000001</v>
      </c>
      <c r="F652">
        <f>VLOOKUP(B652,home!$B$2:$E$405,3,FALSE)</f>
        <v>1.3559000000000001</v>
      </c>
      <c r="G652">
        <f>VLOOKUP(C652,away!$B$2:$E$405,4,FALSE)</f>
        <v>0.1356</v>
      </c>
      <c r="H652">
        <f>VLOOKUP(A652,away!$A$2:$E$405,3,FALSE)</f>
        <v>1.5625</v>
      </c>
      <c r="I652">
        <f>VLOOKUP(C652,away!$B$2:$E$405,3,FALSE)</f>
        <v>2.4319999999999999</v>
      </c>
      <c r="J652">
        <f>VLOOKUP(B652,home!$B$2:$E$405,4,FALSE)</f>
        <v>1.76</v>
      </c>
      <c r="K652" s="3">
        <f t="shared" si="786"/>
        <v>0.27119355900000003</v>
      </c>
      <c r="L652" s="3">
        <f t="shared" si="787"/>
        <v>6.6879999999999997</v>
      </c>
      <c r="M652" s="5">
        <f t="shared" si="788"/>
        <v>9.4986227363561655E-4</v>
      </c>
      <c r="N652" s="5">
        <f t="shared" si="789"/>
        <v>2.5759653054707477E-4</v>
      </c>
      <c r="O652" s="5">
        <f t="shared" si="790"/>
        <v>6.3526788860750029E-3</v>
      </c>
      <c r="P652" s="5">
        <f t="shared" si="791"/>
        <v>1.7228055962988358E-3</v>
      </c>
      <c r="Q652" s="5">
        <f t="shared" si="792"/>
        <v>3.4929259952556711E-5</v>
      </c>
      <c r="R652" s="5">
        <f t="shared" si="793"/>
        <v>2.1243358195034819E-2</v>
      </c>
      <c r="S652" s="5">
        <f t="shared" si="794"/>
        <v>7.8118144204166666E-4</v>
      </c>
      <c r="T652" s="5">
        <f t="shared" si="795"/>
        <v>2.3360689056269927E-4</v>
      </c>
      <c r="U652" s="5">
        <f t="shared" si="796"/>
        <v>5.7610619140233098E-3</v>
      </c>
      <c r="V652" s="5">
        <f t="shared" si="797"/>
        <v>1.5742911103230095E-4</v>
      </c>
      <c r="W652" s="5">
        <f t="shared" si="798"/>
        <v>3.1575301065900088E-6</v>
      </c>
      <c r="X652" s="5">
        <f t="shared" si="799"/>
        <v>2.1117561352873979E-5</v>
      </c>
      <c r="Y652" s="5">
        <f t="shared" si="800"/>
        <v>7.0617125164010604E-5</v>
      </c>
      <c r="Z652" s="5">
        <f t="shared" si="801"/>
        <v>4.735852653613095E-2</v>
      </c>
      <c r="AA652" s="5">
        <f t="shared" si="802"/>
        <v>1.2843327360329296E-2</v>
      </c>
      <c r="AB652" s="5">
        <f t="shared" si="803"/>
        <v>1.7415138281248886E-3</v>
      </c>
      <c r="AC652" s="5">
        <f t="shared" si="804"/>
        <v>1.7845992060821353E-5</v>
      </c>
      <c r="AD652" s="5">
        <f t="shared" si="805"/>
        <v>2.140754568139485E-7</v>
      </c>
      <c r="AE652" s="5">
        <f t="shared" si="806"/>
        <v>1.4317366551716875E-6</v>
      </c>
      <c r="AF652" s="5">
        <f t="shared" si="807"/>
        <v>4.7877273748941249E-6</v>
      </c>
      <c r="AG652" s="5">
        <f t="shared" si="808"/>
        <v>1.0673440227763967E-5</v>
      </c>
      <c r="AH652" s="5">
        <f t="shared" si="809"/>
        <v>7.918345636841094E-2</v>
      </c>
      <c r="AI652" s="5">
        <f t="shared" si="810"/>
        <v>2.1474043346470583E-2</v>
      </c>
      <c r="AJ652" s="5">
        <f t="shared" si="811"/>
        <v>2.9118111206248138E-3</v>
      </c>
      <c r="AK652" s="5">
        <f t="shared" si="812"/>
        <v>2.6322147364600719E-4</v>
      </c>
      <c r="AL652" s="5">
        <f t="shared" si="813"/>
        <v>1.2947213863420378E-6</v>
      </c>
      <c r="AM652" s="5">
        <f t="shared" si="814"/>
        <v>1.1611177005585108E-8</v>
      </c>
      <c r="AN652" s="5">
        <f t="shared" si="815"/>
        <v>7.7655551813353187E-8</v>
      </c>
      <c r="AO652" s="5">
        <f t="shared" si="816"/>
        <v>2.5968016526385317E-7</v>
      </c>
      <c r="AP652" s="5">
        <f t="shared" si="817"/>
        <v>5.7891364842821659E-7</v>
      </c>
      <c r="AQ652" s="5">
        <f t="shared" si="818"/>
        <v>9.679436201719781E-7</v>
      </c>
      <c r="AR652" s="5">
        <f t="shared" si="819"/>
        <v>0.10591579123838646</v>
      </c>
      <c r="AS652" s="5">
        <f t="shared" si="820"/>
        <v>2.8723680380239047E-2</v>
      </c>
      <c r="AT652" s="5">
        <f t="shared" si="821"/>
        <v>3.8948385549477504E-3</v>
      </c>
      <c r="AU652" s="5">
        <f t="shared" si="822"/>
        <v>3.520850431488992E-4</v>
      </c>
      <c r="AV652" s="5">
        <f t="shared" si="823"/>
        <v>2.387079898055464E-5</v>
      </c>
      <c r="AW652" s="5">
        <f t="shared" si="824"/>
        <v>6.5230312036606014E-8</v>
      </c>
      <c r="AX652" s="5">
        <f t="shared" si="825"/>
        <v>5.2481273605393093E-10</v>
      </c>
      <c r="AY652" s="5">
        <f t="shared" si="826"/>
        <v>3.5099475787286898E-9</v>
      </c>
      <c r="AZ652" s="5">
        <f t="shared" si="827"/>
        <v>1.1737264703268744E-8</v>
      </c>
      <c r="BA652" s="5">
        <f t="shared" si="828"/>
        <v>2.6166275445153784E-8</v>
      </c>
      <c r="BB652" s="5">
        <f t="shared" si="829"/>
        <v>4.375001254429712E-8</v>
      </c>
      <c r="BC652" s="5">
        <f t="shared" si="830"/>
        <v>5.8520016779251825E-8</v>
      </c>
      <c r="BD652" s="5">
        <f t="shared" si="831"/>
        <v>0.11806080196705475</v>
      </c>
      <c r="BE652" s="5">
        <f t="shared" si="832"/>
        <v>3.2017329063839785E-2</v>
      </c>
      <c r="BF652" s="5">
        <f t="shared" si="833"/>
        <v>4.3414467092484244E-3</v>
      </c>
      <c r="BG652" s="5">
        <f t="shared" si="834"/>
        <v>3.9245746142997287E-4</v>
      </c>
      <c r="BH652" s="5">
        <f t="shared" si="835"/>
        <v>2.6607983930324899E-5</v>
      </c>
      <c r="BI652" s="5">
        <f t="shared" si="836"/>
        <v>1.4431827719759243E-6</v>
      </c>
      <c r="BJ652" s="8">
        <f t="shared" si="837"/>
        <v>6.4017188989291861E-4</v>
      </c>
      <c r="BK652" s="8">
        <f t="shared" si="838"/>
        <v>3.6304226464031618E-3</v>
      </c>
      <c r="BL652" s="8">
        <f t="shared" si="839"/>
        <v>0.44552482487671757</v>
      </c>
      <c r="BM652" s="8">
        <f t="shared" si="840"/>
        <v>0.46659277692796514</v>
      </c>
      <c r="BN652" s="8">
        <f t="shared" si="841"/>
        <v>3.0561230741543904E-2</v>
      </c>
    </row>
    <row r="653" spans="1:66" x14ac:dyDescent="0.25">
      <c r="A653" t="s">
        <v>448</v>
      </c>
      <c r="B653" t="s">
        <v>451</v>
      </c>
      <c r="C653" t="s">
        <v>457</v>
      </c>
      <c r="D653" t="s">
        <v>517</v>
      </c>
      <c r="E653">
        <f>VLOOKUP(A653,home!$A$2:$E$405,3,FALSE)</f>
        <v>1.2285999999999999</v>
      </c>
      <c r="F653">
        <f>VLOOKUP(B653,home!$B$2:$E$405,3,FALSE)</f>
        <v>1.4244000000000001</v>
      </c>
      <c r="G653">
        <f>VLOOKUP(C653,away!$B$2:$E$405,4,FALSE)</f>
        <v>1.6278999999999999</v>
      </c>
      <c r="H653">
        <f>VLOOKUP(A653,away!$A$2:$E$405,3,FALSE)</f>
        <v>0.9143</v>
      </c>
      <c r="I653">
        <f>VLOOKUP(C653,away!$B$2:$E$405,3,FALSE)</f>
        <v>0.36459999999999998</v>
      </c>
      <c r="J653">
        <f>VLOOKUP(B653,home!$B$2:$E$405,4,FALSE)</f>
        <v>0.27339999999999998</v>
      </c>
      <c r="K653" s="3">
        <f t="shared" si="786"/>
        <v>2.8488540417359998</v>
      </c>
      <c r="L653" s="3">
        <f t="shared" si="787"/>
        <v>9.113892345199999E-2</v>
      </c>
      <c r="M653" s="5">
        <f t="shared" si="788"/>
        <v>5.286610064012142E-2</v>
      </c>
      <c r="N653" s="5">
        <f t="shared" si="789"/>
        <v>0.15060780447943206</v>
      </c>
      <c r="O653" s="5">
        <f t="shared" si="790"/>
        <v>4.8181594994457545E-3</v>
      </c>
      <c r="P653" s="5">
        <f t="shared" si="791"/>
        <v>1.3726233163724741E-2</v>
      </c>
      <c r="Q653" s="5">
        <f t="shared" si="792"/>
        <v>0.21452982625410763</v>
      </c>
      <c r="R653" s="5">
        <f t="shared" si="793"/>
        <v>2.1956093489975661E-4</v>
      </c>
      <c r="S653" s="5">
        <f t="shared" si="794"/>
        <v>8.9097490917434984E-4</v>
      </c>
      <c r="T653" s="5">
        <f t="shared" si="795"/>
        <v>1.9552017413143975E-2</v>
      </c>
      <c r="U653" s="5">
        <f t="shared" si="796"/>
        <v>6.2549705679650644E-4</v>
      </c>
      <c r="V653" s="5">
        <f t="shared" si="797"/>
        <v>2.5703783706537662E-5</v>
      </c>
      <c r="W653" s="5">
        <f t="shared" si="798"/>
        <v>0.20372138753231209</v>
      </c>
      <c r="X653" s="5">
        <f t="shared" si="799"/>
        <v>1.8566947943842619E-2</v>
      </c>
      <c r="Y653" s="5">
        <f t="shared" si="800"/>
        <v>8.4608582369557052E-4</v>
      </c>
      <c r="Z653" s="5">
        <f t="shared" si="801"/>
        <v>6.6701824129594921E-6</v>
      </c>
      <c r="AA653" s="5">
        <f t="shared" si="802"/>
        <v>1.9002376126276035E-5</v>
      </c>
      <c r="AB653" s="5">
        <f t="shared" si="803"/>
        <v>2.7067498014964581E-5</v>
      </c>
      <c r="AC653" s="5">
        <f t="shared" si="804"/>
        <v>4.1711054446264052E-7</v>
      </c>
      <c r="AD653" s="5">
        <f t="shared" si="805"/>
        <v>0.1450931245648733</v>
      </c>
      <c r="AE653" s="5">
        <f t="shared" si="806"/>
        <v>1.3223631173129488E-2</v>
      </c>
      <c r="AF653" s="5">
        <f t="shared" si="807"/>
        <v>6.025937546226646E-4</v>
      </c>
      <c r="AG653" s="5">
        <f t="shared" si="808"/>
        <v>1.8306582025069437E-5</v>
      </c>
      <c r="AH653" s="5">
        <f t="shared" si="809"/>
        <v>1.5197831108639789E-7</v>
      </c>
      <c r="AI653" s="5">
        <f t="shared" si="810"/>
        <v>4.3296402579469581E-7</v>
      </c>
      <c r="AJ653" s="5">
        <f t="shared" si="811"/>
        <v>6.1672565740575447E-7</v>
      </c>
      <c r="AK653" s="5">
        <f t="shared" si="812"/>
        <v>5.8565379391422505E-7</v>
      </c>
      <c r="AL653" s="5">
        <f t="shared" si="813"/>
        <v>4.3319681376290219E-9</v>
      </c>
      <c r="AM653" s="5">
        <f t="shared" si="814"/>
        <v>8.2669826868948831E-2</v>
      </c>
      <c r="AN653" s="5">
        <f t="shared" si="815"/>
        <v>7.5344390227992204E-3</v>
      </c>
      <c r="AO653" s="5">
        <f t="shared" si="816"/>
        <v>3.4334033067632988E-4</v>
      </c>
      <c r="AP653" s="5">
        <f t="shared" si="817"/>
        <v>1.0430556038498133E-5</v>
      </c>
      <c r="AQ653" s="5">
        <f t="shared" si="818"/>
        <v>2.3765741208861937E-7</v>
      </c>
      <c r="AR653" s="5">
        <f t="shared" si="819"/>
        <v>2.7702279320934936E-9</v>
      </c>
      <c r="AS653" s="5">
        <f t="shared" si="820"/>
        <v>7.8919750408745103E-9</v>
      </c>
      <c r="AT653" s="5">
        <f t="shared" si="821"/>
        <v>1.1241542496237493E-8</v>
      </c>
      <c r="AU653" s="5">
        <f t="shared" si="822"/>
        <v>1.0675171258584393E-8</v>
      </c>
      <c r="AV653" s="5">
        <f t="shared" si="823"/>
        <v>7.6030011965605308E-9</v>
      </c>
      <c r="AW653" s="5">
        <f t="shared" si="824"/>
        <v>3.1243296215943192E-11</v>
      </c>
      <c r="AX653" s="5">
        <f t="shared" si="825"/>
        <v>3.9252378400870064E-2</v>
      </c>
      <c r="AY653" s="5">
        <f t="shared" si="826"/>
        <v>3.5774195103858352E-3</v>
      </c>
      <c r="AZ653" s="5">
        <f t="shared" si="827"/>
        <v>1.6302108145637296E-4</v>
      </c>
      <c r="BA653" s="5">
        <f t="shared" si="828"/>
        <v>4.9525219546382108E-6</v>
      </c>
      <c r="BB653" s="5">
        <f t="shared" si="829"/>
        <v>1.1284187982953031E-7</v>
      </c>
      <c r="BC653" s="5">
        <f t="shared" si="830"/>
        <v>2.0568574895926703E-9</v>
      </c>
      <c r="BD653" s="5">
        <f t="shared" si="831"/>
        <v>4.2079265241276843E-11</v>
      </c>
      <c r="BE653" s="5">
        <f t="shared" si="832"/>
        <v>1.1987768485589271E-10</v>
      </c>
      <c r="BF653" s="5">
        <f t="shared" si="833"/>
        <v>1.7075701350783225E-10</v>
      </c>
      <c r="BG653" s="5">
        <f t="shared" si="834"/>
        <v>1.6215393602885219E-10</v>
      </c>
      <c r="BH653" s="5">
        <f t="shared" si="835"/>
        <v>1.1548822400979907E-10</v>
      </c>
      <c r="BI653" s="5">
        <f t="shared" si="836"/>
        <v>6.5801818748645718E-11</v>
      </c>
      <c r="BJ653" s="8">
        <f t="shared" si="837"/>
        <v>0.90031788637046373</v>
      </c>
      <c r="BK653" s="8">
        <f t="shared" si="838"/>
        <v>7.1086853449625467E-2</v>
      </c>
      <c r="BL653" s="8">
        <f t="shared" si="839"/>
        <v>5.7111155451473258E-3</v>
      </c>
      <c r="BM653" s="8">
        <f t="shared" si="840"/>
        <v>0.53677742109677529</v>
      </c>
      <c r="BN653" s="8">
        <f t="shared" si="841"/>
        <v>0.43676768497173141</v>
      </c>
    </row>
    <row r="654" spans="1:66" x14ac:dyDescent="0.25">
      <c r="A654" t="s">
        <v>448</v>
      </c>
      <c r="B654" t="s">
        <v>460</v>
      </c>
      <c r="C654" t="s">
        <v>514</v>
      </c>
      <c r="D654" t="s">
        <v>517</v>
      </c>
      <c r="E654">
        <f>VLOOKUP(A654,home!$A$2:$E$405,3,FALSE)</f>
        <v>1.2285999999999999</v>
      </c>
      <c r="F654">
        <f>VLOOKUP(B654,home!$B$2:$E$405,3,FALSE)</f>
        <v>1.3566</v>
      </c>
      <c r="G654">
        <f>VLOOKUP(C654,away!$B$2:$E$405,4,FALSE)</f>
        <v>1.2209000000000001</v>
      </c>
      <c r="H654">
        <f>VLOOKUP(A654,away!$A$2:$E$405,3,FALSE)</f>
        <v>0.9143</v>
      </c>
      <c r="I654">
        <f>VLOOKUP(C654,away!$B$2:$E$405,3,FALSE)</f>
        <v>0.27339999999999998</v>
      </c>
      <c r="J654">
        <f>VLOOKUP(B654,home!$B$2:$E$405,4,FALSE)</f>
        <v>0.36459999999999998</v>
      </c>
      <c r="K654" s="3">
        <f t="shared" si="786"/>
        <v>2.0348969340840002</v>
      </c>
      <c r="L654" s="3">
        <f t="shared" si="787"/>
        <v>9.113892345199999E-2</v>
      </c>
      <c r="M654" s="5">
        <f t="shared" si="788"/>
        <v>0.11930931678021224</v>
      </c>
      <c r="N654" s="5">
        <f t="shared" si="789"/>
        <v>0.24278216292371066</v>
      </c>
      <c r="O654" s="5">
        <f t="shared" si="790"/>
        <v>1.0873722689142183E-2</v>
      </c>
      <c r="P654" s="5">
        <f t="shared" si="791"/>
        <v>2.212690496221506E-2</v>
      </c>
      <c r="Q654" s="5">
        <f t="shared" si="792"/>
        <v>0.24701833949187058</v>
      </c>
      <c r="R654" s="5">
        <f t="shared" si="793"/>
        <v>4.9550968990200249E-4</v>
      </c>
      <c r="S654" s="5">
        <f t="shared" si="794"/>
        <v>1.025904632638251E-3</v>
      </c>
      <c r="T654" s="5">
        <f t="shared" si="795"/>
        <v>2.251298553418974E-2</v>
      </c>
      <c r="U654" s="5">
        <f t="shared" si="796"/>
        <v>1.0083111487904986E-3</v>
      </c>
      <c r="V654" s="5">
        <f t="shared" si="797"/>
        <v>2.1140282827944625E-5</v>
      </c>
      <c r="W654" s="5">
        <f t="shared" si="798"/>
        <v>0.16755228723150942</v>
      </c>
      <c r="X654" s="5">
        <f t="shared" si="799"/>
        <v>1.5270535080200053E-2</v>
      </c>
      <c r="Y654" s="5">
        <f t="shared" si="800"/>
        <v>6.9587006387271659E-4</v>
      </c>
      <c r="Z654" s="5">
        <f t="shared" si="801"/>
        <v>1.5053406565900956E-5</v>
      </c>
      <c r="AA654" s="5">
        <f t="shared" si="802"/>
        <v>3.0632130868471815E-5</v>
      </c>
      <c r="AB654" s="5">
        <f t="shared" si="803"/>
        <v>3.1166614594356581E-5</v>
      </c>
      <c r="AC654" s="5">
        <f t="shared" si="804"/>
        <v>2.4504007819334141E-7</v>
      </c>
      <c r="AD654" s="5">
        <f t="shared" si="805"/>
        <v>8.5237908896540066E-2</v>
      </c>
      <c r="AE654" s="5">
        <f t="shared" si="806"/>
        <v>7.7684912541303155E-3</v>
      </c>
      <c r="AF654" s="5">
        <f t="shared" si="807"/>
        <v>3.5400596487385709E-4</v>
      </c>
      <c r="AG654" s="5">
        <f t="shared" si="808"/>
        <v>1.0754574178063289E-5</v>
      </c>
      <c r="AH654" s="5">
        <f t="shared" si="809"/>
        <v>3.4298781717537023E-7</v>
      </c>
      <c r="AI654" s="5">
        <f t="shared" si="810"/>
        <v>6.9794485759832449E-7</v>
      </c>
      <c r="AJ654" s="5">
        <f t="shared" si="811"/>
        <v>7.1012292544326243E-7</v>
      </c>
      <c r="AK654" s="5">
        <f t="shared" si="812"/>
        <v>4.8167565460241869E-7</v>
      </c>
      <c r="AL654" s="5">
        <f t="shared" si="813"/>
        <v>1.8177888092699427E-9</v>
      </c>
      <c r="AM654" s="5">
        <f t="shared" si="814"/>
        <v>3.4690071896260111E-2</v>
      </c>
      <c r="AN654" s="5">
        <f t="shared" si="815"/>
        <v>3.161615807097627E-3</v>
      </c>
      <c r="AO654" s="5">
        <f t="shared" si="816"/>
        <v>1.4407313051385188E-4</v>
      </c>
      <c r="AP654" s="5">
        <f t="shared" si="817"/>
        <v>4.3768900044639853E-6</v>
      </c>
      <c r="AQ654" s="5">
        <f t="shared" si="818"/>
        <v>9.9726260768666735E-8</v>
      </c>
      <c r="AR654" s="5">
        <f t="shared" si="819"/>
        <v>6.2519080829029311E-9</v>
      </c>
      <c r="AS654" s="5">
        <f t="shared" si="820"/>
        <v>1.2721988590074155E-8</v>
      </c>
      <c r="AT654" s="5">
        <f t="shared" si="821"/>
        <v>1.2943967788696767E-8</v>
      </c>
      <c r="AU654" s="5">
        <f t="shared" si="822"/>
        <v>8.7798801227003702E-9</v>
      </c>
      <c r="AV654" s="5">
        <f t="shared" si="823"/>
        <v>4.4665377858270099E-9</v>
      </c>
      <c r="AW654" s="5">
        <f t="shared" si="824"/>
        <v>9.3645569789988885E-12</v>
      </c>
      <c r="AX654" s="5">
        <f t="shared" si="825"/>
        <v>1.1765120157475554E-2</v>
      </c>
      <c r="AY654" s="5">
        <f t="shared" si="826"/>
        <v>1.0722603854357467E-3</v>
      </c>
      <c r="AZ654" s="5">
        <f t="shared" si="827"/>
        <v>4.8862328594420263E-5</v>
      </c>
      <c r="BA654" s="5">
        <f t="shared" si="828"/>
        <v>1.4844200084844466E-6</v>
      </c>
      <c r="BB654" s="5">
        <f t="shared" si="829"/>
        <v>3.3822110380970279E-8</v>
      </c>
      <c r="BC654" s="5">
        <f t="shared" si="830"/>
        <v>6.165021457992694E-10</v>
      </c>
      <c r="BD654" s="5">
        <f t="shared" si="831"/>
        <v>9.4965362032771675E-11</v>
      </c>
      <c r="BE654" s="5">
        <f t="shared" si="832"/>
        <v>1.932447240446642E-10</v>
      </c>
      <c r="BF654" s="5">
        <f t="shared" si="833"/>
        <v>1.9661654824319799E-10</v>
      </c>
      <c r="BG654" s="5">
        <f t="shared" si="834"/>
        <v>1.3336480373675419E-10</v>
      </c>
      <c r="BH654" s="5">
        <f t="shared" si="835"/>
        <v>6.7845907559658873E-11</v>
      </c>
      <c r="BI654" s="5">
        <f t="shared" si="836"/>
        <v>2.7611885856659244E-11</v>
      </c>
      <c r="BJ654" s="8">
        <f t="shared" si="837"/>
        <v>0.84009134019533904</v>
      </c>
      <c r="BK654" s="8">
        <f t="shared" si="838"/>
        <v>0.14355577390119628</v>
      </c>
      <c r="BL654" s="8">
        <f t="shared" si="839"/>
        <v>1.244162088248393E-2</v>
      </c>
      <c r="BM654" s="8">
        <f t="shared" si="840"/>
        <v>0.35242557147246106</v>
      </c>
      <c r="BN654" s="8">
        <f t="shared" si="841"/>
        <v>0.64260595653705266</v>
      </c>
    </row>
    <row r="655" spans="1:66" x14ac:dyDescent="0.25">
      <c r="A655" t="s">
        <v>448</v>
      </c>
      <c r="B655" t="s">
        <v>458</v>
      </c>
      <c r="C655" t="s">
        <v>455</v>
      </c>
      <c r="D655" t="s">
        <v>517</v>
      </c>
      <c r="E655">
        <f>VLOOKUP(A655,home!$A$2:$E$405,3,FALSE)</f>
        <v>1.2285999999999999</v>
      </c>
      <c r="F655">
        <f>VLOOKUP(B655,home!$B$2:$E$405,3,FALSE)</f>
        <v>1.6278999999999999</v>
      </c>
      <c r="G655">
        <f>VLOOKUP(C655,away!$B$2:$E$405,4,FALSE)</f>
        <v>1.8992</v>
      </c>
      <c r="H655">
        <f>VLOOKUP(A655,away!$A$2:$E$405,3,FALSE)</f>
        <v>0.9143</v>
      </c>
      <c r="I655">
        <f>VLOOKUP(C655,away!$B$2:$E$405,3,FALSE)</f>
        <v>0</v>
      </c>
      <c r="J655">
        <f>VLOOKUP(B655,home!$B$2:$E$405,4,FALSE)</f>
        <v>0.72919999999999996</v>
      </c>
      <c r="K655" s="3">
        <f t="shared" si="786"/>
        <v>3.7984720556479998</v>
      </c>
      <c r="L655" s="3">
        <f t="shared" si="787"/>
        <v>0</v>
      </c>
      <c r="M655" s="5">
        <f t="shared" si="788"/>
        <v>2.2404979277536156E-2</v>
      </c>
      <c r="N655" s="5">
        <f t="shared" si="789"/>
        <v>8.5104687693093595E-2</v>
      </c>
      <c r="O655" s="5">
        <f t="shared" si="790"/>
        <v>0</v>
      </c>
      <c r="P655" s="5">
        <f t="shared" si="791"/>
        <v>0</v>
      </c>
      <c r="Q655" s="5">
        <f t="shared" si="792"/>
        <v>0.16163388900343315</v>
      </c>
      <c r="R655" s="5">
        <f t="shared" si="793"/>
        <v>0</v>
      </c>
      <c r="S655" s="5">
        <f t="shared" si="794"/>
        <v>0</v>
      </c>
      <c r="T655" s="5">
        <f t="shared" si="795"/>
        <v>0</v>
      </c>
      <c r="U655" s="5">
        <f t="shared" si="796"/>
        <v>0</v>
      </c>
      <c r="V655" s="5">
        <f t="shared" si="797"/>
        <v>0</v>
      </c>
      <c r="W655" s="5">
        <f t="shared" si="798"/>
        <v>0.20465393687508379</v>
      </c>
      <c r="X655" s="5">
        <f t="shared" si="799"/>
        <v>0</v>
      </c>
      <c r="Y655" s="5">
        <f t="shared" si="800"/>
        <v>0</v>
      </c>
      <c r="Z655" s="5">
        <f t="shared" si="801"/>
        <v>0</v>
      </c>
      <c r="AA655" s="5">
        <f t="shared" si="802"/>
        <v>0</v>
      </c>
      <c r="AB655" s="5">
        <f t="shared" si="803"/>
        <v>0</v>
      </c>
      <c r="AC655" s="5">
        <f t="shared" si="804"/>
        <v>0</v>
      </c>
      <c r="AD655" s="5">
        <f t="shared" si="805"/>
        <v>0.1943430650745889</v>
      </c>
      <c r="AE655" s="5">
        <f t="shared" si="806"/>
        <v>0</v>
      </c>
      <c r="AF655" s="5">
        <f t="shared" si="807"/>
        <v>0</v>
      </c>
      <c r="AG655" s="5">
        <f t="shared" si="808"/>
        <v>0</v>
      </c>
      <c r="AH655" s="5">
        <f t="shared" si="809"/>
        <v>0</v>
      </c>
      <c r="AI655" s="5">
        <f t="shared" si="810"/>
        <v>0</v>
      </c>
      <c r="AJ655" s="5">
        <f t="shared" si="811"/>
        <v>0</v>
      </c>
      <c r="AK655" s="5">
        <f t="shared" si="812"/>
        <v>0</v>
      </c>
      <c r="AL655" s="5">
        <f t="shared" si="813"/>
        <v>0</v>
      </c>
      <c r="AM655" s="5">
        <f t="shared" si="814"/>
        <v>0.14764134037896132</v>
      </c>
      <c r="AN655" s="5">
        <f t="shared" si="815"/>
        <v>0</v>
      </c>
      <c r="AO655" s="5">
        <f t="shared" si="816"/>
        <v>0</v>
      </c>
      <c r="AP655" s="5">
        <f t="shared" si="817"/>
        <v>0</v>
      </c>
      <c r="AQ655" s="5">
        <f t="shared" si="818"/>
        <v>0</v>
      </c>
      <c r="AR655" s="5">
        <f t="shared" si="819"/>
        <v>0</v>
      </c>
      <c r="AS655" s="5">
        <f t="shared" si="820"/>
        <v>0</v>
      </c>
      <c r="AT655" s="5">
        <f t="shared" si="821"/>
        <v>0</v>
      </c>
      <c r="AU655" s="5">
        <f t="shared" si="822"/>
        <v>0</v>
      </c>
      <c r="AV655" s="5">
        <f t="shared" si="823"/>
        <v>0</v>
      </c>
      <c r="AW655" s="5">
        <f t="shared" si="824"/>
        <v>0</v>
      </c>
      <c r="AX655" s="5">
        <f t="shared" si="825"/>
        <v>9.3468584281316547E-2</v>
      </c>
      <c r="AY655" s="5">
        <f t="shared" si="826"/>
        <v>0</v>
      </c>
      <c r="AZ655" s="5">
        <f t="shared" si="827"/>
        <v>0</v>
      </c>
      <c r="BA655" s="5">
        <f t="shared" si="828"/>
        <v>0</v>
      </c>
      <c r="BB655" s="5">
        <f t="shared" si="829"/>
        <v>0</v>
      </c>
      <c r="BC655" s="5">
        <f t="shared" si="830"/>
        <v>0</v>
      </c>
      <c r="BD655" s="5">
        <f t="shared" si="831"/>
        <v>0</v>
      </c>
      <c r="BE655" s="5">
        <f t="shared" si="832"/>
        <v>0</v>
      </c>
      <c r="BF655" s="5">
        <f t="shared" si="833"/>
        <v>0</v>
      </c>
      <c r="BG655" s="5">
        <f t="shared" si="834"/>
        <v>0</v>
      </c>
      <c r="BH655" s="5">
        <f t="shared" si="835"/>
        <v>0</v>
      </c>
      <c r="BI655" s="5">
        <f t="shared" si="836"/>
        <v>0</v>
      </c>
      <c r="BJ655" s="8">
        <f t="shared" si="837"/>
        <v>0.88684550330647727</v>
      </c>
      <c r="BK655" s="8">
        <f t="shared" si="838"/>
        <v>2.2404979277536156E-2</v>
      </c>
      <c r="BL655" s="8">
        <f t="shared" si="839"/>
        <v>0</v>
      </c>
      <c r="BM655" s="8">
        <f t="shared" si="840"/>
        <v>0.64010692660995061</v>
      </c>
      <c r="BN655" s="8">
        <f t="shared" si="841"/>
        <v>0.26914355597406292</v>
      </c>
    </row>
    <row r="656" spans="1:66" x14ac:dyDescent="0.25">
      <c r="A656" t="s">
        <v>22</v>
      </c>
      <c r="B656" t="s">
        <v>255</v>
      </c>
      <c r="C656" t="s">
        <v>246</v>
      </c>
      <c r="D656" t="s">
        <v>517</v>
      </c>
      <c r="E656">
        <f>VLOOKUP(A656,home!$A$2:$E$405,3,FALSE)</f>
        <v>1.4</v>
      </c>
      <c r="F656">
        <f>VLOOKUP(B656,home!$B$2:$E$405,3,FALSE)</f>
        <v>0.47620000000000001</v>
      </c>
      <c r="G656">
        <f>VLOOKUP(C656,away!$B$2:$E$405,4,FALSE)</f>
        <v>0.71430000000000005</v>
      </c>
      <c r="H656">
        <f>VLOOKUP(A656,away!$A$2:$E$405,3,FALSE)</f>
        <v>1.0286</v>
      </c>
      <c r="I656">
        <f>VLOOKUP(C656,away!$B$2:$E$405,3,FALSE)</f>
        <v>0.3241</v>
      </c>
      <c r="J656">
        <f>VLOOKUP(B656,home!$B$2:$E$405,4,FALSE)</f>
        <v>0.97219999999999995</v>
      </c>
      <c r="K656" s="3">
        <f t="shared" si="786"/>
        <v>0.476209524</v>
      </c>
      <c r="L656" s="3">
        <f t="shared" si="787"/>
        <v>0.324101594572</v>
      </c>
      <c r="M656" s="5">
        <f t="shared" si="788"/>
        <v>0.44918919127563811</v>
      </c>
      <c r="N656" s="5">
        <f t="shared" si="789"/>
        <v>0.21390817096331657</v>
      </c>
      <c r="O656" s="5">
        <f t="shared" si="790"/>
        <v>0.14558293315694143</v>
      </c>
      <c r="P656" s="5">
        <f t="shared" si="791"/>
        <v>6.932797930119089E-2</v>
      </c>
      <c r="Q656" s="5">
        <f t="shared" si="792"/>
        <v>5.0932554137075793E-2</v>
      </c>
      <c r="R656" s="5">
        <f t="shared" si="793"/>
        <v>2.3591830389316799E-2</v>
      </c>
      <c r="S656" s="5">
        <f t="shared" si="794"/>
        <v>2.6750246930123682E-3</v>
      </c>
      <c r="T656" s="5">
        <f t="shared" si="795"/>
        <v>1.650732201145098E-2</v>
      </c>
      <c r="U656" s="5">
        <f t="shared" si="796"/>
        <v>1.1234654319985288E-2</v>
      </c>
      <c r="V656" s="5">
        <f t="shared" si="797"/>
        <v>4.5873780320757486E-5</v>
      </c>
      <c r="W656" s="5">
        <f t="shared" si="798"/>
        <v>8.0848557872403668E-3</v>
      </c>
      <c r="X656" s="5">
        <f t="shared" si="799"/>
        <v>2.6203146525292649E-3</v>
      </c>
      <c r="Y656" s="5">
        <f t="shared" si="800"/>
        <v>4.2462407858255541E-4</v>
      </c>
      <c r="Z656" s="5">
        <f t="shared" si="801"/>
        <v>2.548716616016581E-3</v>
      </c>
      <c r="AA656" s="5">
        <f t="shared" si="802"/>
        <v>1.2137231265241467E-3</v>
      </c>
      <c r="AB656" s="5">
        <f t="shared" si="803"/>
        <v>2.8899325617492782E-4</v>
      </c>
      <c r="AC656" s="5">
        <f t="shared" si="804"/>
        <v>4.4251071629655578E-7</v>
      </c>
      <c r="AD656" s="5">
        <f t="shared" si="805"/>
        <v>9.6252133151259476E-4</v>
      </c>
      <c r="AE656" s="5">
        <f t="shared" si="806"/>
        <v>3.1195469835279663E-4</v>
      </c>
      <c r="AF656" s="5">
        <f t="shared" si="807"/>
        <v>5.0552507585184313E-5</v>
      </c>
      <c r="AG656" s="5">
        <f t="shared" si="808"/>
        <v>5.4613827726571211E-6</v>
      </c>
      <c r="AH656" s="5">
        <f t="shared" si="809"/>
        <v>2.0651077984078139E-4</v>
      </c>
      <c r="AI656" s="5">
        <f t="shared" si="810"/>
        <v>9.8342400168847292E-5</v>
      </c>
      <c r="AJ656" s="5">
        <f t="shared" si="811"/>
        <v>2.3415793786712141E-5</v>
      </c>
      <c r="AK656" s="5">
        <f t="shared" si="812"/>
        <v>3.7169413377507828E-6</v>
      </c>
      <c r="AL656" s="5">
        <f t="shared" si="813"/>
        <v>2.7318888678367584E-9</v>
      </c>
      <c r="AM656" s="5">
        <f t="shared" si="814"/>
        <v>9.1672365023891822E-5</v>
      </c>
      <c r="AN656" s="5">
        <f t="shared" si="815"/>
        <v>2.9711159682429779E-5</v>
      </c>
      <c r="AO656" s="5">
        <f t="shared" si="816"/>
        <v>4.8147171148294035E-6</v>
      </c>
      <c r="AP656" s="5">
        <f t="shared" si="817"/>
        <v>5.2015249810976972E-7</v>
      </c>
      <c r="AQ656" s="5">
        <f t="shared" si="818"/>
        <v>4.2145563514496384E-8</v>
      </c>
      <c r="AR656" s="5">
        <f t="shared" si="819"/>
        <v>1.3386094608540905E-5</v>
      </c>
      <c r="AS656" s="5">
        <f t="shared" si="820"/>
        <v>6.3745857417522311E-6</v>
      </c>
      <c r="AT656" s="5">
        <f t="shared" si="821"/>
        <v>1.5178192208885081E-6</v>
      </c>
      <c r="AU656" s="5">
        <f t="shared" si="822"/>
        <v>2.4093332289912246E-7</v>
      </c>
      <c r="AV656" s="5">
        <f t="shared" si="823"/>
        <v>2.8683685753382347E-8</v>
      </c>
      <c r="AW656" s="5">
        <f t="shared" si="824"/>
        <v>1.1712234854432307E-11</v>
      </c>
      <c r="AX656" s="5">
        <f t="shared" si="825"/>
        <v>7.2758755519969595E-6</v>
      </c>
      <c r="AY656" s="5">
        <f t="shared" si="826"/>
        <v>2.3581228683096455E-6</v>
      </c>
      <c r="AZ656" s="5">
        <f t="shared" si="827"/>
        <v>3.8213569090792714E-7</v>
      </c>
      <c r="BA656" s="5">
        <f t="shared" si="828"/>
        <v>4.128359558871071E-8</v>
      </c>
      <c r="BB656" s="5">
        <f t="shared" si="829"/>
        <v>3.3450197899916808E-9</v>
      </c>
      <c r="BC656" s="5">
        <f t="shared" si="830"/>
        <v>2.168252495622402E-10</v>
      </c>
      <c r="BD656" s="5">
        <f t="shared" si="831"/>
        <v>7.2307576795329258E-7</v>
      </c>
      <c r="BE656" s="5">
        <f t="shared" si="832"/>
        <v>3.4433556727297192E-7</v>
      </c>
      <c r="BF656" s="5">
        <f t="shared" si="833"/>
        <v>8.1987938293665958E-8</v>
      </c>
      <c r="BG656" s="5">
        <f t="shared" si="834"/>
        <v>1.3014479022856015E-8</v>
      </c>
      <c r="BH656" s="5">
        <f t="shared" si="835"/>
        <v>1.5494047151455615E-9</v>
      </c>
      <c r="BI656" s="5">
        <f t="shared" si="836"/>
        <v>1.4756825637656473E-10</v>
      </c>
      <c r="BJ656" s="8">
        <f t="shared" si="837"/>
        <v>0.29394515306985347</v>
      </c>
      <c r="BK656" s="8">
        <f t="shared" si="838"/>
        <v>0.52124087241563555</v>
      </c>
      <c r="BL656" s="8">
        <f t="shared" si="839"/>
        <v>0.18226683239138208</v>
      </c>
      <c r="BM656" s="8">
        <f t="shared" si="840"/>
        <v>4.7466557158251932E-2</v>
      </c>
      <c r="BN656" s="8">
        <f t="shared" si="841"/>
        <v>0.95253265922347952</v>
      </c>
    </row>
    <row r="657" spans="1:66" s="14" customFormat="1" x14ac:dyDescent="0.25">
      <c r="A657" t="s">
        <v>22</v>
      </c>
      <c r="B657" t="s">
        <v>245</v>
      </c>
      <c r="C657" t="s">
        <v>166</v>
      </c>
      <c r="D657" t="s">
        <v>517</v>
      </c>
      <c r="E657">
        <f>VLOOKUP(A657,home!$A$2:$E$405,3,FALSE)</f>
        <v>1.4</v>
      </c>
      <c r="F657">
        <f>VLOOKUP(B657,home!$B$2:$E$405,3,FALSE)</f>
        <v>1.4286000000000001</v>
      </c>
      <c r="G657">
        <f>VLOOKUP(C657,away!$B$2:$E$405,4,FALSE)</f>
        <v>1.9048</v>
      </c>
      <c r="H657">
        <f>VLOOKUP(A657,away!$A$2:$E$405,3,FALSE)</f>
        <v>1.0286</v>
      </c>
      <c r="I657">
        <f>VLOOKUP(C657,away!$B$2:$E$405,3,FALSE)</f>
        <v>0.3241</v>
      </c>
      <c r="J657">
        <f>VLOOKUP(B657,home!$B$2:$E$405,4,FALSE)</f>
        <v>0.3241</v>
      </c>
      <c r="K657" s="3">
        <f t="shared" si="786"/>
        <v>3.809676192</v>
      </c>
      <c r="L657" s="3">
        <f t="shared" si="787"/>
        <v>0.10804497716600001</v>
      </c>
      <c r="M657" s="5">
        <f t="shared" si="788"/>
        <v>1.9886360800106698E-2</v>
      </c>
      <c r="N657" s="5">
        <f t="shared" si="789"/>
        <v>7.5760595285688556E-2</v>
      </c>
      <c r="O657" s="5">
        <f t="shared" si="790"/>
        <v>2.1486213985623661E-3</v>
      </c>
      <c r="P657" s="5">
        <f t="shared" si="791"/>
        <v>8.1855517877247892E-3</v>
      </c>
      <c r="Q657" s="5">
        <f t="shared" si="792"/>
        <v>0.14431166807581758</v>
      </c>
      <c r="R657" s="5">
        <f t="shared" si="793"/>
        <v>1.1607387497302491E-4</v>
      </c>
      <c r="S657" s="5">
        <f t="shared" si="794"/>
        <v>8.4232679300936988E-4</v>
      </c>
      <c r="T657" s="5">
        <f t="shared" si="795"/>
        <v>1.5592150882039087E-2</v>
      </c>
      <c r="U657" s="5">
        <f t="shared" si="796"/>
        <v>4.4220387799791765E-4</v>
      </c>
      <c r="V657" s="5">
        <f t="shared" si="797"/>
        <v>3.8523944770614061E-5</v>
      </c>
      <c r="W657" s="5">
        <f t="shared" si="798"/>
        <v>0.18326024203208291</v>
      </c>
      <c r="X657" s="5">
        <f t="shared" si="799"/>
        <v>1.9800348665792035E-2</v>
      </c>
      <c r="Y657" s="5">
        <f t="shared" si="800"/>
        <v>1.0696641097371693E-3</v>
      </c>
      <c r="Z657" s="5">
        <f t="shared" si="801"/>
        <v>4.1803997236765385E-6</v>
      </c>
      <c r="AA657" s="5">
        <f t="shared" si="802"/>
        <v>1.5925969300333887E-5</v>
      </c>
      <c r="AB657" s="5">
        <f t="shared" si="803"/>
        <v>3.0336393039002456E-5</v>
      </c>
      <c r="AC657" s="5">
        <f t="shared" si="804"/>
        <v>9.9106791130940302E-7</v>
      </c>
      <c r="AD657" s="5">
        <f t="shared" si="805"/>
        <v>0.174540545252446</v>
      </c>
      <c r="AE657" s="5">
        <f t="shared" si="806"/>
        <v>1.885822922634172E-2</v>
      </c>
      <c r="AF657" s="5">
        <f t="shared" si="807"/>
        <v>1.0187684730756424E-3</v>
      </c>
      <c r="AG657" s="5">
        <f t="shared" si="808"/>
        <v>3.6690938803632824E-5</v>
      </c>
      <c r="AH657" s="5">
        <f t="shared" si="809"/>
        <v>1.1291779817234607E-7</v>
      </c>
      <c r="AI657" s="5">
        <f t="shared" si="810"/>
        <v>4.3018024735024797E-7</v>
      </c>
      <c r="AJ657" s="5">
        <f t="shared" si="811"/>
        <v>8.194237232994555E-7</v>
      </c>
      <c r="AK657" s="5">
        <f t="shared" si="812"/>
        <v>1.0405796832713103E-6</v>
      </c>
      <c r="AL657" s="5">
        <f t="shared" si="813"/>
        <v>1.6317591327482779E-8</v>
      </c>
      <c r="AM657" s="5">
        <f t="shared" si="814"/>
        <v>0.13298859195738841</v>
      </c>
      <c r="AN657" s="5">
        <f t="shared" si="815"/>
        <v>1.4368749381374526E-2</v>
      </c>
      <c r="AO657" s="5">
        <f t="shared" si="816"/>
        <v>7.7623559940729356E-4</v>
      </c>
      <c r="AP657" s="5">
        <f t="shared" si="817"/>
        <v>2.7956119204465785E-5</v>
      </c>
      <c r="AQ657" s="5">
        <f t="shared" si="818"/>
        <v>7.5512956527411995E-7</v>
      </c>
      <c r="AR657" s="5">
        <f t="shared" si="819"/>
        <v>2.4400401850332288E-9</v>
      </c>
      <c r="AS657" s="5">
        <f t="shared" si="820"/>
        <v>9.2957630004443663E-9</v>
      </c>
      <c r="AT657" s="5">
        <f t="shared" si="821"/>
        <v>1.7706923494633694E-8</v>
      </c>
      <c r="AU657" s="5">
        <f t="shared" si="822"/>
        <v>2.2485881623690475E-8</v>
      </c>
      <c r="AV657" s="5">
        <f t="shared" si="823"/>
        <v>2.1415981969475975E-8</v>
      </c>
      <c r="AW657" s="5">
        <f t="shared" si="824"/>
        <v>1.8657188406756635E-10</v>
      </c>
      <c r="AX657" s="5">
        <f t="shared" si="825"/>
        <v>8.4440578764610877E-2</v>
      </c>
      <c r="AY657" s="5">
        <f t="shared" si="826"/>
        <v>9.1233804045062084E-3</v>
      </c>
      <c r="AZ657" s="5">
        <f t="shared" si="827"/>
        <v>4.9286771374080249E-4</v>
      </c>
      <c r="BA657" s="5">
        <f t="shared" si="828"/>
        <v>1.7750626958994545E-5</v>
      </c>
      <c r="BB657" s="5">
        <f t="shared" si="829"/>
        <v>4.7946652111668739E-7</v>
      </c>
      <c r="BC657" s="5">
        <f t="shared" si="830"/>
        <v>1.0360789865182802E-8</v>
      </c>
      <c r="BD657" s="5">
        <f t="shared" si="831"/>
        <v>4.3939014346006185E-11</v>
      </c>
      <c r="BE657" s="5">
        <f t="shared" si="832"/>
        <v>1.6739341685392622E-10</v>
      </c>
      <c r="BF657" s="5">
        <f t="shared" si="833"/>
        <v>3.1885735744296718E-10</v>
      </c>
      <c r="BG657" s="5">
        <f t="shared" si="834"/>
        <v>4.0491442776483534E-10</v>
      </c>
      <c r="BH657" s="5">
        <f t="shared" si="835"/>
        <v>3.8564821381324927E-10</v>
      </c>
      <c r="BI657" s="5">
        <f t="shared" si="836"/>
        <v>2.9383896373033223E-10</v>
      </c>
      <c r="BJ657" s="8">
        <f t="shared" si="837"/>
        <v>0.87648625846589245</v>
      </c>
      <c r="BK657" s="8">
        <f t="shared" si="838"/>
        <v>3.8077151115620322E-2</v>
      </c>
      <c r="BL657" s="8">
        <f t="shared" si="839"/>
        <v>2.7556395745064067E-3</v>
      </c>
      <c r="BM657" s="8">
        <f t="shared" si="840"/>
        <v>0.65779097811493537</v>
      </c>
      <c r="BN657" s="8">
        <f t="shared" si="841"/>
        <v>0.25040887122287303</v>
      </c>
    </row>
    <row r="658" spans="1:66" x14ac:dyDescent="0.25">
      <c r="A658" t="s">
        <v>22</v>
      </c>
      <c r="B658" t="s">
        <v>250</v>
      </c>
      <c r="C658" t="s">
        <v>276</v>
      </c>
      <c r="D658" t="s">
        <v>517</v>
      </c>
      <c r="E658">
        <f>VLOOKUP(A658,home!$A$2:$E$405,3,FALSE)</f>
        <v>1.4</v>
      </c>
      <c r="F658">
        <f>VLOOKUP(B658,home!$B$2:$E$405,3,FALSE)</f>
        <v>1.1904999999999999</v>
      </c>
      <c r="G658">
        <f>VLOOKUP(C658,away!$B$2:$E$405,4,FALSE)</f>
        <v>0.47620000000000001</v>
      </c>
      <c r="H658">
        <f>VLOOKUP(A658,away!$A$2:$E$405,3,FALSE)</f>
        <v>1.0286</v>
      </c>
      <c r="I658">
        <f>VLOOKUP(C658,away!$B$2:$E$405,3,FALSE)</f>
        <v>0.97219999999999995</v>
      </c>
      <c r="J658">
        <f>VLOOKUP(B658,home!$B$2:$E$405,4,FALSE)</f>
        <v>0.97219999999999995</v>
      </c>
      <c r="K658" s="3">
        <f t="shared" si="786"/>
        <v>0.79368253999999994</v>
      </c>
      <c r="L658" s="3">
        <f t="shared" si="787"/>
        <v>0.97220478322399984</v>
      </c>
      <c r="M658" s="5">
        <f t="shared" si="788"/>
        <v>0.1710349558450393</v>
      </c>
      <c r="N658" s="5">
        <f t="shared" si="789"/>
        <v>0.13574745818387862</v>
      </c>
      <c r="O658" s="5">
        <f t="shared" si="790"/>
        <v>0.16628100217105279</v>
      </c>
      <c r="P658" s="5">
        <f t="shared" si="791"/>
        <v>0.13197432815686669</v>
      </c>
      <c r="Q658" s="5">
        <f t="shared" si="792"/>
        <v>5.3870193704962273E-2</v>
      </c>
      <c r="R658" s="5">
        <f t="shared" si="793"/>
        <v>8.0829592834988903E-2</v>
      </c>
      <c r="S658" s="5">
        <f t="shared" si="794"/>
        <v>2.5458572498239254E-2</v>
      </c>
      <c r="T658" s="5">
        <f t="shared" si="795"/>
        <v>5.2372859993167722E-2</v>
      </c>
      <c r="U658" s="5">
        <f t="shared" si="796"/>
        <v>6.415303654843979E-2</v>
      </c>
      <c r="V658" s="5">
        <f t="shared" si="797"/>
        <v>2.1827104060477814E-3</v>
      </c>
      <c r="W658" s="5">
        <f t="shared" si="798"/>
        <v>1.4251944056682158E-2</v>
      </c>
      <c r="X658" s="5">
        <f t="shared" si="799"/>
        <v>1.3855808182147249E-2</v>
      </c>
      <c r="Y658" s="5">
        <f t="shared" si="800"/>
        <v>6.7353414950588938E-3</v>
      </c>
      <c r="Z658" s="5">
        <f t="shared" si="801"/>
        <v>2.6194305593408195E-2</v>
      </c>
      <c r="AA658" s="5">
        <f t="shared" si="802"/>
        <v>2.0789962996912419E-2</v>
      </c>
      <c r="AB658" s="5">
        <f t="shared" si="803"/>
        <v>8.2503153189477287E-3</v>
      </c>
      <c r="AC658" s="5">
        <f t="shared" si="804"/>
        <v>1.05264205340335E-4</v>
      </c>
      <c r="AD658" s="5">
        <f t="shared" si="805"/>
        <v>2.827879789711349E-3</v>
      </c>
      <c r="AE658" s="5">
        <f t="shared" si="806"/>
        <v>2.7492782579398517E-3</v>
      </c>
      <c r="AF658" s="5">
        <f t="shared" si="807"/>
        <v>1.3364307363914346E-3</v>
      </c>
      <c r="AG658" s="5">
        <f t="shared" si="808"/>
        <v>4.3309478478910851E-4</v>
      </c>
      <c r="AH658" s="5">
        <f t="shared" si="809"/>
        <v>6.3665572977856539E-3</v>
      </c>
      <c r="AI658" s="5">
        <f t="shared" si="810"/>
        <v>5.0530253671620534E-3</v>
      </c>
      <c r="AJ658" s="5">
        <f t="shared" si="811"/>
        <v>2.0052490040468052E-3</v>
      </c>
      <c r="AK658" s="5">
        <f t="shared" si="812"/>
        <v>5.3051037428811297E-4</v>
      </c>
      <c r="AL658" s="5">
        <f t="shared" si="813"/>
        <v>3.2489669050679281E-6</v>
      </c>
      <c r="AM658" s="5">
        <f t="shared" si="814"/>
        <v>4.4888776286255381E-4</v>
      </c>
      <c r="AN658" s="5">
        <f t="shared" si="815"/>
        <v>4.3641083018569534E-4</v>
      </c>
      <c r="AO658" s="5">
        <f t="shared" si="816"/>
        <v>2.1214034827864484E-4</v>
      </c>
      <c r="AP658" s="5">
        <f t="shared" si="817"/>
        <v>6.874795377043459E-5</v>
      </c>
      <c r="AQ658" s="5">
        <f t="shared" si="818"/>
        <v>1.6709272373119731E-5</v>
      </c>
      <c r="AR658" s="5">
        <f t="shared" si="819"/>
        <v>1.2379194915153756E-3</v>
      </c>
      <c r="AS658" s="5">
        <f t="shared" si="820"/>
        <v>9.8251508634143161E-4</v>
      </c>
      <c r="AT658" s="5">
        <f t="shared" si="821"/>
        <v>3.8990253465789323E-4</v>
      </c>
      <c r="AU658" s="5">
        <f t="shared" si="822"/>
        <v>1.0315294468657159E-4</v>
      </c>
      <c r="AV658" s="5">
        <f t="shared" si="823"/>
        <v>2.0467672786829407E-5</v>
      </c>
      <c r="AW658" s="5">
        <f t="shared" si="824"/>
        <v>6.963817269298065E-8</v>
      </c>
      <c r="AX658" s="5">
        <f t="shared" si="825"/>
        <v>5.937906330061154E-5</v>
      </c>
      <c r="AY658" s="5">
        <f t="shared" si="826"/>
        <v>5.7728609364215202E-5</v>
      </c>
      <c r="AZ658" s="5">
        <f t="shared" si="827"/>
        <v>2.8062015076379899E-5</v>
      </c>
      <c r="BA658" s="5">
        <f t="shared" si="828"/>
        <v>9.094008428053514E-6</v>
      </c>
      <c r="BB658" s="5">
        <f t="shared" si="829"/>
        <v>2.2103096231082484E-6</v>
      </c>
      <c r="BC658" s="5">
        <f t="shared" si="830"/>
        <v>4.2977471759837518E-7</v>
      </c>
      <c r="BD658" s="5">
        <f t="shared" si="831"/>
        <v>2.0058520848291155E-4</v>
      </c>
      <c r="BE658" s="5">
        <f t="shared" si="832"/>
        <v>1.5920097775514675E-4</v>
      </c>
      <c r="BF658" s="5">
        <f t="shared" si="833"/>
        <v>6.3177518197594164E-5</v>
      </c>
      <c r="BG658" s="5">
        <f t="shared" si="834"/>
        <v>1.6714297704654256E-5</v>
      </c>
      <c r="BH658" s="5">
        <f t="shared" si="835"/>
        <v>3.316461564136539E-6</v>
      </c>
      <c r="BI658" s="5">
        <f t="shared" si="836"/>
        <v>5.2644352760725219E-7</v>
      </c>
      <c r="BJ658" s="8">
        <f t="shared" si="837"/>
        <v>0.2855200891327091</v>
      </c>
      <c r="BK658" s="8">
        <f t="shared" si="838"/>
        <v>0.33081680868780261</v>
      </c>
      <c r="BL658" s="8">
        <f t="shared" si="839"/>
        <v>0.35743673055084452</v>
      </c>
      <c r="BM658" s="8">
        <f t="shared" si="840"/>
        <v>0.26017274409678426</v>
      </c>
      <c r="BN658" s="8">
        <f t="shared" si="841"/>
        <v>0.73973753089678862</v>
      </c>
    </row>
    <row r="659" spans="1:66" x14ac:dyDescent="0.25">
      <c r="A659" t="s">
        <v>22</v>
      </c>
      <c r="B659" t="s">
        <v>158</v>
      </c>
      <c r="C659" t="s">
        <v>159</v>
      </c>
      <c r="D659" t="s">
        <v>517</v>
      </c>
      <c r="E659">
        <f>VLOOKUP(A659,home!$A$2:$E$405,3,FALSE)</f>
        <v>1.4</v>
      </c>
      <c r="F659">
        <f>VLOOKUP(B659,home!$B$2:$E$405,3,FALSE)</f>
        <v>0.71430000000000005</v>
      </c>
      <c r="G659">
        <f>VLOOKUP(C659,away!$B$2:$E$405,4,FALSE)</f>
        <v>1.0713999999999999</v>
      </c>
      <c r="H659">
        <f>VLOOKUP(A659,away!$A$2:$E$405,3,FALSE)</f>
        <v>1.0286</v>
      </c>
      <c r="I659">
        <f>VLOOKUP(C659,away!$B$2:$E$405,3,FALSE)</f>
        <v>0.48609999999999998</v>
      </c>
      <c r="J659">
        <f>VLOOKUP(B659,home!$B$2:$E$405,4,FALSE)</f>
        <v>0.97219999999999995</v>
      </c>
      <c r="K659" s="3">
        <f t="shared" si="786"/>
        <v>1.0714214279999998</v>
      </c>
      <c r="L659" s="3">
        <f t="shared" si="787"/>
        <v>0.48610239161199992</v>
      </c>
      <c r="M659" s="5">
        <f t="shared" si="788"/>
        <v>0.21065705077258512</v>
      </c>
      <c r="N659" s="5">
        <f t="shared" si="789"/>
        <v>0.22570247815703162</v>
      </c>
      <c r="O659" s="5">
        <f t="shared" si="790"/>
        <v>0.10240089619048412</v>
      </c>
      <c r="P659" s="5">
        <f t="shared" si="791"/>
        <v>0.10971451442488823</v>
      </c>
      <c r="Q659" s="5">
        <f t="shared" si="792"/>
        <v>0.12091123572507279</v>
      </c>
      <c r="R659" s="5">
        <f t="shared" si="793"/>
        <v>2.4888660270703227E-2</v>
      </c>
      <c r="S659" s="5">
        <f t="shared" si="794"/>
        <v>1.4285392574497601E-2</v>
      </c>
      <c r="T659" s="5">
        <f t="shared" si="795"/>
        <v>5.8775240858720164E-2</v>
      </c>
      <c r="U659" s="5">
        <f t="shared" si="796"/>
        <v>2.6666243928243714E-2</v>
      </c>
      <c r="V659" s="5">
        <f t="shared" si="797"/>
        <v>8.2668061874437279E-4</v>
      </c>
      <c r="W659" s="5">
        <f t="shared" si="798"/>
        <v>4.3182296280600697E-2</v>
      </c>
      <c r="X659" s="5">
        <f t="shared" si="799"/>
        <v>2.0991017497297967E-2</v>
      </c>
      <c r="Y659" s="5">
        <f t="shared" si="800"/>
        <v>5.1018919039029385E-3</v>
      </c>
      <c r="Z659" s="5">
        <f t="shared" si="801"/>
        <v>4.032812427202468E-3</v>
      </c>
      <c r="AA659" s="5">
        <f t="shared" si="802"/>
        <v>4.3208416496094137E-3</v>
      </c>
      <c r="AB659" s="5">
        <f t="shared" si="803"/>
        <v>2.3147211651931964E-3</v>
      </c>
      <c r="AC659" s="5">
        <f t="shared" si="804"/>
        <v>2.6909514284404064E-5</v>
      </c>
      <c r="AD659" s="5">
        <f t="shared" si="805"/>
        <v>1.1566609386320068E-2</v>
      </c>
      <c r="AE659" s="5">
        <f t="shared" si="806"/>
        <v>5.6225564855319913E-3</v>
      </c>
      <c r="AF659" s="5">
        <f t="shared" si="807"/>
        <v>1.3665690772953309E-3</v>
      </c>
      <c r="AG659" s="5">
        <f t="shared" si="808"/>
        <v>2.214308322587548E-4</v>
      </c>
      <c r="AH659" s="5">
        <f t="shared" si="809"/>
        <v>4.9008994144642839E-4</v>
      </c>
      <c r="AI659" s="5">
        <f t="shared" si="810"/>
        <v>5.2509286491296862E-4</v>
      </c>
      <c r="AJ659" s="5">
        <f t="shared" si="811"/>
        <v>2.812978735788319E-4</v>
      </c>
      <c r="AK659" s="5">
        <f t="shared" si="812"/>
        <v>1.0046285646773185E-4</v>
      </c>
      <c r="AL659" s="5">
        <f t="shared" si="813"/>
        <v>5.606010873683434E-7</v>
      </c>
      <c r="AM659" s="5">
        <f t="shared" si="814"/>
        <v>2.4785426291618509E-3</v>
      </c>
      <c r="AN659" s="5">
        <f t="shared" si="815"/>
        <v>1.2048254997478699E-3</v>
      </c>
      <c r="AO659" s="5">
        <f t="shared" si="816"/>
        <v>2.9283427845128125E-4</v>
      </c>
      <c r="AP659" s="5">
        <f t="shared" si="817"/>
        <v>4.744914770038072E-5</v>
      </c>
      <c r="AQ659" s="5">
        <f t="shared" si="818"/>
        <v>5.7662860442765223E-6</v>
      </c>
      <c r="AR659" s="5">
        <f t="shared" si="819"/>
        <v>4.7646778528418793E-5</v>
      </c>
      <c r="AS659" s="5">
        <f t="shared" si="820"/>
        <v>5.1049779490518192E-5</v>
      </c>
      <c r="AT659" s="5">
        <f t="shared" si="821"/>
        <v>2.7347913820408054E-5</v>
      </c>
      <c r="AU659" s="5">
        <f t="shared" si="822"/>
        <v>9.7670469594275098E-6</v>
      </c>
      <c r="AV659" s="5">
        <f t="shared" si="823"/>
        <v>2.6161558501532191E-6</v>
      </c>
      <c r="AW659" s="5">
        <f t="shared" si="824"/>
        <v>8.1103485843602759E-9</v>
      </c>
      <c r="AX659" s="5">
        <f t="shared" si="825"/>
        <v>4.4259394718257719E-4</v>
      </c>
      <c r="AY659" s="5">
        <f t="shared" si="826"/>
        <v>2.1514597623844593E-4</v>
      </c>
      <c r="AZ659" s="5">
        <f t="shared" si="827"/>
        <v>5.2291486797603527E-5</v>
      </c>
      <c r="BA659" s="5">
        <f t="shared" si="828"/>
        <v>8.4730055977541328E-6</v>
      </c>
      <c r="BB659" s="5">
        <f t="shared" si="829"/>
        <v>1.0296870713025363E-6</v>
      </c>
      <c r="BC659" s="5">
        <f t="shared" si="830"/>
        <v>1.0010666959442381E-7</v>
      </c>
      <c r="BD659" s="5">
        <f t="shared" si="831"/>
        <v>3.8602021658786078E-6</v>
      </c>
      <c r="BE659" s="5">
        <f t="shared" si="832"/>
        <v>4.1359033169343504E-6</v>
      </c>
      <c r="BF659" s="5">
        <f t="shared" si="833"/>
        <v>2.2156477189498688E-6</v>
      </c>
      <c r="BG659" s="5">
        <f t="shared" si="834"/>
        <v>7.9129748099407026E-7</v>
      </c>
      <c r="BH659" s="5">
        <f t="shared" si="835"/>
        <v>2.1195326926486735E-7</v>
      </c>
      <c r="BI659" s="5">
        <f t="shared" si="836"/>
        <v>4.5418254885006551E-8</v>
      </c>
      <c r="BJ659" s="8">
        <f t="shared" si="837"/>
        <v>0.49819037825469531</v>
      </c>
      <c r="BK659" s="8">
        <f t="shared" si="838"/>
        <v>0.33572625448232557</v>
      </c>
      <c r="BL659" s="8">
        <f t="shared" si="839"/>
        <v>0.16213799483749547</v>
      </c>
      <c r="BM659" s="8">
        <f t="shared" si="840"/>
        <v>0.20559746659506384</v>
      </c>
      <c r="BN659" s="8">
        <f t="shared" si="841"/>
        <v>0.79427483554076506</v>
      </c>
    </row>
    <row r="660" spans="1:66" x14ac:dyDescent="0.25">
      <c r="A660" t="s">
        <v>25</v>
      </c>
      <c r="B660" t="s">
        <v>275</v>
      </c>
      <c r="C660" t="s">
        <v>164</v>
      </c>
      <c r="D660" t="s">
        <v>517</v>
      </c>
      <c r="E660">
        <f>VLOOKUP(A660,home!$A$2:$E$405,3,FALSE)</f>
        <v>1.35</v>
      </c>
      <c r="F660">
        <f>VLOOKUP(B660,home!$B$2:$E$405,3,FALSE)</f>
        <v>0.74070000000000003</v>
      </c>
      <c r="G660">
        <f>VLOOKUP(C660,away!$B$2:$E$405,4,FALSE)</f>
        <v>1.2345999999999999</v>
      </c>
      <c r="H660">
        <f>VLOOKUP(A660,away!$A$2:$E$405,3,FALSE)</f>
        <v>1.0667</v>
      </c>
      <c r="I660">
        <f>VLOOKUP(C660,away!$B$2:$E$405,3,FALSE)</f>
        <v>0.3125</v>
      </c>
      <c r="J660">
        <f>VLOOKUP(B660,home!$B$2:$E$405,4,FALSE)</f>
        <v>0.625</v>
      </c>
      <c r="K660" s="3">
        <f t="shared" si="786"/>
        <v>1.234532097</v>
      </c>
      <c r="L660" s="3">
        <f t="shared" si="787"/>
        <v>0.20833984375</v>
      </c>
      <c r="M660" s="5">
        <f t="shared" si="788"/>
        <v>0.23624829235769138</v>
      </c>
      <c r="N660" s="5">
        <f t="shared" si="789"/>
        <v>0.29165609977700979</v>
      </c>
      <c r="O660" s="5">
        <f t="shared" si="790"/>
        <v>4.9219932316005736E-2</v>
      </c>
      <c r="P660" s="5">
        <f t="shared" si="791"/>
        <v>6.0763586256276619E-2</v>
      </c>
      <c r="Q660" s="5">
        <f t="shared" si="792"/>
        <v>0.18002940823027658</v>
      </c>
      <c r="R660" s="5">
        <f t="shared" si="793"/>
        <v>5.1272365040511058E-3</v>
      </c>
      <c r="S660" s="5">
        <f t="shared" si="794"/>
        <v>3.9071323837695515E-3</v>
      </c>
      <c r="T660" s="5">
        <f t="shared" si="795"/>
        <v>3.7507298781100783E-2</v>
      </c>
      <c r="U660" s="5">
        <f t="shared" si="796"/>
        <v>6.3297380331611601E-3</v>
      </c>
      <c r="V660" s="5">
        <f t="shared" si="797"/>
        <v>1.1165812659148391E-4</v>
      </c>
      <c r="W660" s="5">
        <f t="shared" si="798"/>
        <v>7.40840276213975E-2</v>
      </c>
      <c r="X660" s="5">
        <f t="shared" si="799"/>
        <v>1.5434654739012638E-2</v>
      </c>
      <c r="Y660" s="5">
        <f t="shared" si="800"/>
        <v>1.6078267783305451E-3</v>
      </c>
      <c r="Z660" s="5">
        <f t="shared" si="801"/>
        <v>3.5606921737443462E-4</v>
      </c>
      <c r="AA660" s="5">
        <f t="shared" si="802"/>
        <v>4.3957887760240957E-4</v>
      </c>
      <c r="AB660" s="5">
        <f t="shared" si="803"/>
        <v>2.713371167817045E-4</v>
      </c>
      <c r="AC660" s="5">
        <f t="shared" si="804"/>
        <v>1.7949199067869469E-6</v>
      </c>
      <c r="AD660" s="5">
        <f t="shared" si="805"/>
        <v>2.2864777493412439E-2</v>
      </c>
      <c r="AE660" s="5">
        <f t="shared" si="806"/>
        <v>4.7636441703560635E-3</v>
      </c>
      <c r="AF660" s="5">
        <f t="shared" si="807"/>
        <v>4.962284410662904E-4</v>
      </c>
      <c r="AG660" s="5">
        <f t="shared" si="808"/>
        <v>3.4461385292019014E-5</v>
      </c>
      <c r="AH660" s="5">
        <f t="shared" si="809"/>
        <v>1.8545851277993619E-5</v>
      </c>
      <c r="AI660" s="5">
        <f t="shared" si="810"/>
        <v>2.2895448668871587E-5</v>
      </c>
      <c r="AJ660" s="5">
        <f t="shared" si="811"/>
        <v>1.4132583128468951E-5</v>
      </c>
      <c r="AK660" s="5">
        <f t="shared" si="812"/>
        <v>5.8157091618718677E-6</v>
      </c>
      <c r="AL660" s="5">
        <f t="shared" si="813"/>
        <v>1.8466295690980202E-8</v>
      </c>
      <c r="AM660" s="5">
        <f t="shared" si="814"/>
        <v>5.6454603412761711E-3</v>
      </c>
      <c r="AN660" s="5">
        <f t="shared" si="815"/>
        <v>1.1761743253982991E-3</v>
      </c>
      <c r="AO660" s="5">
        <f t="shared" si="816"/>
        <v>1.2252198758812166E-4</v>
      </c>
      <c r="AP660" s="5">
        <f t="shared" si="817"/>
        <v>8.5087372500162365E-6</v>
      </c>
      <c r="AQ660" s="5">
        <f t="shared" si="818"/>
        <v>4.431772472945467E-7</v>
      </c>
      <c r="AR660" s="5">
        <f t="shared" si="819"/>
        <v>7.7276795149358593E-7</v>
      </c>
      <c r="AS660" s="5">
        <f t="shared" si="820"/>
        <v>9.540068396517707E-7</v>
      </c>
      <c r="AT660" s="5">
        <f t="shared" si="821"/>
        <v>5.8887603215382168E-7</v>
      </c>
      <c r="AU660" s="5">
        <f t="shared" si="822"/>
        <v>2.4232878761596577E-7</v>
      </c>
      <c r="AV660" s="5">
        <f t="shared" si="823"/>
        <v>7.4790666584751449E-8</v>
      </c>
      <c r="AW660" s="5">
        <f t="shared" si="824"/>
        <v>1.3193256456477761E-10</v>
      </c>
      <c r="AX660" s="5">
        <f t="shared" si="825"/>
        <v>1.1615836656076678E-3</v>
      </c>
      <c r="AY660" s="5">
        <f t="shared" si="826"/>
        <v>2.4200415939525373E-4</v>
      </c>
      <c r="AZ660" s="5">
        <f t="shared" si="827"/>
        <v>2.5209554377628631E-5</v>
      </c>
      <c r="BA660" s="5">
        <f t="shared" si="828"/>
        <v>1.7507182066807595E-6</v>
      </c>
      <c r="BB660" s="5">
        <f t="shared" si="829"/>
        <v>9.1186089407537381E-8</v>
      </c>
      <c r="BC660" s="5">
        <f t="shared" si="830"/>
        <v>3.7995391238679752E-9</v>
      </c>
      <c r="BD660" s="5">
        <f t="shared" si="831"/>
        <v>2.6833059044863535E-8</v>
      </c>
      <c r="BE660" s="5">
        <f t="shared" si="832"/>
        <v>3.3126272651580196E-8</v>
      </c>
      <c r="BF660" s="5">
        <f t="shared" si="833"/>
        <v>2.0447723421174527E-8</v>
      </c>
      <c r="BG660" s="5">
        <f t="shared" si="834"/>
        <v>8.4144569580062044E-9</v>
      </c>
      <c r="BH660" s="5">
        <f t="shared" si="835"/>
        <v>2.5969792983709096E-9</v>
      </c>
      <c r="BI660" s="5">
        <f t="shared" si="836"/>
        <v>6.4121085981668541E-10</v>
      </c>
      <c r="BJ660" s="8">
        <f t="shared" si="837"/>
        <v>0.63686217906923048</v>
      </c>
      <c r="BK660" s="8">
        <f t="shared" si="838"/>
        <v>0.30127448666992673</v>
      </c>
      <c r="BL660" s="8">
        <f t="shared" si="839"/>
        <v>6.1451937269819061E-2</v>
      </c>
      <c r="BM660" s="8">
        <f t="shared" si="840"/>
        <v>0.17665811275757667</v>
      </c>
      <c r="BN660" s="8">
        <f t="shared" si="841"/>
        <v>0.82304455544131128</v>
      </c>
    </row>
    <row r="661" spans="1:66" x14ac:dyDescent="0.25">
      <c r="A661" t="s">
        <v>25</v>
      </c>
      <c r="B661" t="s">
        <v>167</v>
      </c>
      <c r="C661" t="s">
        <v>502</v>
      </c>
      <c r="D661" t="s">
        <v>517</v>
      </c>
      <c r="E661">
        <f>VLOOKUP(A661,home!$A$2:$E$405,3,FALSE)</f>
        <v>1.35</v>
      </c>
      <c r="F661">
        <f>VLOOKUP(B661,home!$B$2:$E$405,3,FALSE)</f>
        <v>0.74070000000000003</v>
      </c>
      <c r="G661">
        <f>VLOOKUP(C661,away!$B$2:$E$405,4,FALSE)</f>
        <v>0.98770000000000002</v>
      </c>
      <c r="H661">
        <f>VLOOKUP(A661,away!$A$2:$E$405,3,FALSE)</f>
        <v>1.0667</v>
      </c>
      <c r="I661">
        <f>VLOOKUP(C661,away!$B$2:$E$405,3,FALSE)</f>
        <v>0.3125</v>
      </c>
      <c r="J661">
        <f>VLOOKUP(B661,home!$B$2:$E$405,4,FALSE)</f>
        <v>0.9375</v>
      </c>
      <c r="K661" s="3">
        <f t="shared" si="786"/>
        <v>0.98764567650000012</v>
      </c>
      <c r="L661" s="3">
        <f t="shared" si="787"/>
        <v>0.31250976562499999</v>
      </c>
      <c r="M661" s="5">
        <f t="shared" si="788"/>
        <v>0.27248943340529391</v>
      </c>
      <c r="N661" s="5">
        <f t="shared" si="789"/>
        <v>0.26912301079467321</v>
      </c>
      <c r="O661" s="5">
        <f t="shared" si="790"/>
        <v>8.5155608968777469E-2</v>
      </c>
      <c r="P661" s="5">
        <f t="shared" si="791"/>
        <v>8.410356902773769E-2</v>
      </c>
      <c r="Q661" s="5">
        <f t="shared" si="792"/>
        <v>0.13289908902901093</v>
      </c>
      <c r="R661" s="5">
        <f t="shared" si="793"/>
        <v>1.3305979700243395E-2</v>
      </c>
      <c r="S661" s="5">
        <f t="shared" si="794"/>
        <v>6.4896189136650151E-3</v>
      </c>
      <c r="T661" s="5">
        <f t="shared" si="795"/>
        <v>4.1532263164232218E-2</v>
      </c>
      <c r="U661" s="5">
        <f t="shared" si="796"/>
        <v>1.3141593322542154E-2</v>
      </c>
      <c r="V661" s="5">
        <f t="shared" si="797"/>
        <v>2.2255709574100089E-4</v>
      </c>
      <c r="W661" s="5">
        <f t="shared" si="798"/>
        <v>4.3752403563430423E-2</v>
      </c>
      <c r="X661" s="5">
        <f t="shared" si="799"/>
        <v>1.3673053383138059E-2</v>
      </c>
      <c r="Y661" s="5">
        <f t="shared" si="800"/>
        <v>2.136481354071294E-3</v>
      </c>
      <c r="Z661" s="5">
        <f t="shared" si="801"/>
        <v>1.3860828658446903E-3</v>
      </c>
      <c r="AA661" s="5">
        <f t="shared" si="802"/>
        <v>1.368958749722238E-3</v>
      </c>
      <c r="AB661" s="5">
        <f t="shared" si="803"/>
        <v>6.7602309523500693E-4</v>
      </c>
      <c r="AC661" s="5">
        <f t="shared" si="804"/>
        <v>4.2932504368952988E-6</v>
      </c>
      <c r="AD661" s="5">
        <f t="shared" si="805"/>
        <v>1.0802968053976313E-2</v>
      </c>
      <c r="AE661" s="5">
        <f t="shared" si="806"/>
        <v>3.3760330146025003E-3</v>
      </c>
      <c r="AF661" s="5">
        <f t="shared" si="807"/>
        <v>5.2752164306784472E-4</v>
      </c>
      <c r="AG661" s="5">
        <f t="shared" si="808"/>
        <v>5.4951888345749015E-5</v>
      </c>
      <c r="AH661" s="5">
        <f t="shared" si="809"/>
        <v>1.0829110788548812E-4</v>
      </c>
      <c r="AI661" s="5">
        <f t="shared" si="810"/>
        <v>1.0695324450649741E-4</v>
      </c>
      <c r="AJ661" s="5">
        <f t="shared" si="811"/>
        <v>5.2815954762244771E-5</v>
      </c>
      <c r="AK661" s="5">
        <f t="shared" si="812"/>
        <v>1.7387816457050217E-5</v>
      </c>
      <c r="AL661" s="5">
        <f t="shared" si="813"/>
        <v>5.30042842337642E-8</v>
      </c>
      <c r="AM661" s="5">
        <f t="shared" si="814"/>
        <v>2.1339009383754656E-3</v>
      </c>
      <c r="AN661" s="5">
        <f t="shared" si="815"/>
        <v>6.6686488211868439E-4</v>
      </c>
      <c r="AO661" s="5">
        <f t="shared" si="816"/>
        <v>1.0420089400722665E-4</v>
      </c>
      <c r="AP661" s="5">
        <f t="shared" si="817"/>
        <v>1.0854598988037955E-5</v>
      </c>
      <c r="AQ661" s="5">
        <f t="shared" si="818"/>
        <v>8.4804204642627582E-7</v>
      </c>
      <c r="AR661" s="5">
        <f t="shared" si="819"/>
        <v>6.7684057489131002E-6</v>
      </c>
      <c r="AS661" s="5">
        <f t="shared" si="820"/>
        <v>6.6847866747117682E-6</v>
      </c>
      <c r="AT661" s="5">
        <f t="shared" si="821"/>
        <v>3.3011003288019449E-6</v>
      </c>
      <c r="AU661" s="5">
        <f t="shared" si="822"/>
        <v>1.0867724891446569E-6</v>
      </c>
      <c r="AV661" s="5">
        <f t="shared" si="823"/>
        <v>2.6833653756071587E-7</v>
      </c>
      <c r="AW661" s="5">
        <f t="shared" si="824"/>
        <v>4.5443652847078338E-10</v>
      </c>
      <c r="AX661" s="5">
        <f t="shared" si="825"/>
        <v>3.5125633931097015E-4</v>
      </c>
      <c r="AY661" s="5">
        <f t="shared" si="826"/>
        <v>1.0977103627236677E-4</v>
      </c>
      <c r="AZ661" s="5">
        <f t="shared" si="827"/>
        <v>1.7152260408945354E-5</v>
      </c>
      <c r="BA661" s="5">
        <f t="shared" si="828"/>
        <v>1.7867496267794933E-6</v>
      </c>
      <c r="BB661" s="5">
        <f t="shared" si="829"/>
        <v>1.3959417677385391E-7</v>
      </c>
      <c r="BC661" s="5">
        <f t="shared" si="830"/>
        <v>8.7249086932423854E-9</v>
      </c>
      <c r="BD661" s="5">
        <f t="shared" si="831"/>
        <v>3.5253214904128895E-7</v>
      </c>
      <c r="BE661" s="5">
        <f t="shared" si="832"/>
        <v>3.4817685282788264E-7</v>
      </c>
      <c r="BF661" s="5">
        <f t="shared" si="833"/>
        <v>1.7193768167641756E-7</v>
      </c>
      <c r="BG661" s="5">
        <f t="shared" si="834"/>
        <v>5.6604502645049044E-8</v>
      </c>
      <c r="BH661" s="5">
        <f t="shared" si="835"/>
        <v>1.3976298076953874E-8</v>
      </c>
      <c r="BI661" s="5">
        <f t="shared" si="836"/>
        <v>2.7607260738357526E-9</v>
      </c>
      <c r="BJ661" s="8">
        <f t="shared" si="837"/>
        <v>0.52127455994878902</v>
      </c>
      <c r="BK661" s="8">
        <f t="shared" si="838"/>
        <v>0.36341929573343107</v>
      </c>
      <c r="BL661" s="8">
        <f t="shared" si="839"/>
        <v>0.113952667350121</v>
      </c>
      <c r="BM661" s="8">
        <f t="shared" si="840"/>
        <v>0.14284614439061319</v>
      </c>
      <c r="BN661" s="8">
        <f t="shared" si="841"/>
        <v>0.85707669092573668</v>
      </c>
    </row>
    <row r="662" spans="1:66" x14ac:dyDescent="0.25">
      <c r="A662" t="s">
        <v>25</v>
      </c>
      <c r="B662" t="s">
        <v>26</v>
      </c>
      <c r="C662" t="s">
        <v>169</v>
      </c>
      <c r="D662" t="s">
        <v>517</v>
      </c>
      <c r="E662">
        <f>VLOOKUP(A662,home!$A$2:$E$405,3,FALSE)</f>
        <v>1.35</v>
      </c>
      <c r="F662">
        <f>VLOOKUP(B662,home!$B$2:$E$405,3,FALSE)</f>
        <v>1.4815</v>
      </c>
      <c r="G662">
        <f>VLOOKUP(C662,away!$B$2:$E$405,4,FALSE)</f>
        <v>0.98770000000000002</v>
      </c>
      <c r="H662">
        <f>VLOOKUP(A662,away!$A$2:$E$405,3,FALSE)</f>
        <v>1.0667</v>
      </c>
      <c r="I662">
        <f>VLOOKUP(C662,away!$B$2:$E$405,3,FALSE)</f>
        <v>1.25</v>
      </c>
      <c r="J662">
        <f>VLOOKUP(B662,home!$B$2:$E$405,4,FALSE)</f>
        <v>0</v>
      </c>
      <c r="K662" s="3">
        <f t="shared" si="786"/>
        <v>1.9754246925000005</v>
      </c>
      <c r="L662" s="3">
        <f t="shared" si="787"/>
        <v>0</v>
      </c>
      <c r="M662" s="5">
        <f t="shared" si="788"/>
        <v>0.13870239386633734</v>
      </c>
      <c r="N662" s="5">
        <f t="shared" si="789"/>
        <v>0.27399613375242338</v>
      </c>
      <c r="O662" s="5">
        <f t="shared" si="790"/>
        <v>0</v>
      </c>
      <c r="P662" s="5">
        <f t="shared" si="791"/>
        <v>0</v>
      </c>
      <c r="Q662" s="5">
        <f t="shared" si="792"/>
        <v>0.27062936413203503</v>
      </c>
      <c r="R662" s="5">
        <f t="shared" si="793"/>
        <v>0</v>
      </c>
      <c r="S662" s="5">
        <f t="shared" si="794"/>
        <v>0</v>
      </c>
      <c r="T662" s="5">
        <f t="shared" si="795"/>
        <v>0</v>
      </c>
      <c r="U662" s="5">
        <f t="shared" si="796"/>
        <v>0</v>
      </c>
      <c r="V662" s="5">
        <f t="shared" si="797"/>
        <v>0</v>
      </c>
      <c r="W662" s="5">
        <f t="shared" si="798"/>
        <v>0.17820264280733206</v>
      </c>
      <c r="X662" s="5">
        <f t="shared" si="799"/>
        <v>0</v>
      </c>
      <c r="Y662" s="5">
        <f t="shared" si="800"/>
        <v>0</v>
      </c>
      <c r="Z662" s="5">
        <f t="shared" si="801"/>
        <v>0</v>
      </c>
      <c r="AA662" s="5">
        <f t="shared" si="802"/>
        <v>0</v>
      </c>
      <c r="AB662" s="5">
        <f t="shared" si="803"/>
        <v>0</v>
      </c>
      <c r="AC662" s="5">
        <f t="shared" si="804"/>
        <v>0</v>
      </c>
      <c r="AD662" s="5">
        <f t="shared" si="805"/>
        <v>8.8006475217590266E-2</v>
      </c>
      <c r="AE662" s="5">
        <f t="shared" si="806"/>
        <v>0</v>
      </c>
      <c r="AF662" s="5">
        <f t="shared" si="807"/>
        <v>0</v>
      </c>
      <c r="AG662" s="5">
        <f t="shared" si="808"/>
        <v>0</v>
      </c>
      <c r="AH662" s="5">
        <f t="shared" si="809"/>
        <v>0</v>
      </c>
      <c r="AI662" s="5">
        <f t="shared" si="810"/>
        <v>0</v>
      </c>
      <c r="AJ662" s="5">
        <f t="shared" si="811"/>
        <v>0</v>
      </c>
      <c r="AK662" s="5">
        <f t="shared" si="812"/>
        <v>0</v>
      </c>
      <c r="AL662" s="5">
        <f t="shared" si="813"/>
        <v>0</v>
      </c>
      <c r="AM662" s="5">
        <f t="shared" si="814"/>
        <v>3.4770032848943436E-2</v>
      </c>
      <c r="AN662" s="5">
        <f t="shared" si="815"/>
        <v>0</v>
      </c>
      <c r="AO662" s="5">
        <f t="shared" si="816"/>
        <v>0</v>
      </c>
      <c r="AP662" s="5">
        <f t="shared" si="817"/>
        <v>0</v>
      </c>
      <c r="AQ662" s="5">
        <f t="shared" si="818"/>
        <v>0</v>
      </c>
      <c r="AR662" s="5">
        <f t="shared" si="819"/>
        <v>0</v>
      </c>
      <c r="AS662" s="5">
        <f t="shared" si="820"/>
        <v>0</v>
      </c>
      <c r="AT662" s="5">
        <f t="shared" si="821"/>
        <v>0</v>
      </c>
      <c r="AU662" s="5">
        <f t="shared" si="822"/>
        <v>0</v>
      </c>
      <c r="AV662" s="5">
        <f t="shared" si="823"/>
        <v>0</v>
      </c>
      <c r="AW662" s="5">
        <f t="shared" si="824"/>
        <v>0</v>
      </c>
      <c r="AX662" s="5">
        <f t="shared" si="825"/>
        <v>1.1447596908139847E-2</v>
      </c>
      <c r="AY662" s="5">
        <f t="shared" si="826"/>
        <v>0</v>
      </c>
      <c r="AZ662" s="5">
        <f t="shared" si="827"/>
        <v>0</v>
      </c>
      <c r="BA662" s="5">
        <f t="shared" si="828"/>
        <v>0</v>
      </c>
      <c r="BB662" s="5">
        <f t="shared" si="829"/>
        <v>0</v>
      </c>
      <c r="BC662" s="5">
        <f t="shared" si="830"/>
        <v>0</v>
      </c>
      <c r="BD662" s="5">
        <f t="shared" si="831"/>
        <v>0</v>
      </c>
      <c r="BE662" s="5">
        <f t="shared" si="832"/>
        <v>0</v>
      </c>
      <c r="BF662" s="5">
        <f t="shared" si="833"/>
        <v>0</v>
      </c>
      <c r="BG662" s="5">
        <f t="shared" si="834"/>
        <v>0</v>
      </c>
      <c r="BH662" s="5">
        <f t="shared" si="835"/>
        <v>0</v>
      </c>
      <c r="BI662" s="5">
        <f t="shared" si="836"/>
        <v>0</v>
      </c>
      <c r="BJ662" s="8">
        <f t="shared" si="837"/>
        <v>0.8570522456664641</v>
      </c>
      <c r="BK662" s="8">
        <f t="shared" si="838"/>
        <v>0.13870239386633734</v>
      </c>
      <c r="BL662" s="8">
        <f t="shared" si="839"/>
        <v>0</v>
      </c>
      <c r="BM662" s="8">
        <f t="shared" si="840"/>
        <v>0.31242674778200558</v>
      </c>
      <c r="BN662" s="8">
        <f t="shared" si="841"/>
        <v>0.68332789175079567</v>
      </c>
    </row>
    <row r="663" spans="1:66" x14ac:dyDescent="0.25">
      <c r="A663" t="s">
        <v>25</v>
      </c>
      <c r="B663" t="s">
        <v>168</v>
      </c>
      <c r="C663" t="s">
        <v>443</v>
      </c>
      <c r="D663" t="s">
        <v>517</v>
      </c>
      <c r="E663">
        <f>VLOOKUP(A663,home!$A$2:$E$405,3,FALSE)</f>
        <v>1.35</v>
      </c>
      <c r="F663">
        <f>VLOOKUP(B663,home!$B$2:$E$405,3,FALSE)</f>
        <v>0.49380000000000002</v>
      </c>
      <c r="G663">
        <f>VLOOKUP(C663,away!$B$2:$E$405,4,FALSE)</f>
        <v>1.4815</v>
      </c>
      <c r="H663">
        <f>VLOOKUP(A663,away!$A$2:$E$405,3,FALSE)</f>
        <v>1.0667</v>
      </c>
      <c r="I663">
        <f>VLOOKUP(C663,away!$B$2:$E$405,3,FALSE)</f>
        <v>0.9375</v>
      </c>
      <c r="J663">
        <f>VLOOKUP(B663,home!$B$2:$E$405,4,FALSE)</f>
        <v>1.25</v>
      </c>
      <c r="K663" s="3">
        <f t="shared" si="786"/>
        <v>0.98761234500000006</v>
      </c>
      <c r="L663" s="3">
        <f t="shared" si="787"/>
        <v>1.2500390625</v>
      </c>
      <c r="M663" s="5">
        <f t="shared" si="788"/>
        <v>0.10670882586071406</v>
      </c>
      <c r="N663" s="5">
        <f t="shared" si="789"/>
        <v>0.10538695374049646</v>
      </c>
      <c r="O663" s="5">
        <f t="shared" si="790"/>
        <v>0.13339020063940274</v>
      </c>
      <c r="P663" s="5">
        <f t="shared" si="791"/>
        <v>0.13173780885350106</v>
      </c>
      <c r="Q663" s="5">
        <f t="shared" si="792"/>
        <v>5.2040728258029113E-2</v>
      </c>
      <c r="R663" s="5">
        <f t="shared" si="793"/>
        <v>8.3371480676982967E-2</v>
      </c>
      <c r="S663" s="5">
        <f t="shared" si="794"/>
        <v>4.0659360042473648E-2</v>
      </c>
      <c r="T663" s="5">
        <f t="shared" si="795"/>
        <v>6.5052943163483964E-2</v>
      </c>
      <c r="U663" s="5">
        <f t="shared" si="796"/>
        <v>8.2338703537517335E-2</v>
      </c>
      <c r="V663" s="5">
        <f t="shared" si="797"/>
        <v>5.5773528865182822E-3</v>
      </c>
      <c r="W663" s="5">
        <f t="shared" si="798"/>
        <v>1.7132021890139969E-2</v>
      </c>
      <c r="X663" s="5">
        <f t="shared" si="799"/>
        <v>2.1415696582280042E-2</v>
      </c>
      <c r="Y663" s="5">
        <f t="shared" si="800"/>
        <v>1.3385228639248901E-2</v>
      </c>
      <c r="Z663" s="5">
        <f t="shared" si="801"/>
        <v>3.4739202514897552E-2</v>
      </c>
      <c r="AA663" s="5">
        <f t="shared" si="802"/>
        <v>3.4308865259167869E-2</v>
      </c>
      <c r="AB663" s="5">
        <f t="shared" si="803"/>
        <v>1.6941929436447907E-2</v>
      </c>
      <c r="AC663" s="5">
        <f t="shared" si="804"/>
        <v>4.3034646065249522E-4</v>
      </c>
      <c r="AD663" s="5">
        <f t="shared" si="805"/>
        <v>4.2299490783781167E-3</v>
      </c>
      <c r="AE663" s="5">
        <f t="shared" si="806"/>
        <v>5.2876015803585193E-3</v>
      </c>
      <c r="AF663" s="5">
        <f t="shared" si="807"/>
        <v>3.3048542611924412E-3</v>
      </c>
      <c r="AG663" s="5">
        <f t="shared" si="808"/>
        <v>1.3770656407867097E-3</v>
      </c>
      <c r="AH663" s="5">
        <f t="shared" si="809"/>
        <v>1.0856340035930048E-2</v>
      </c>
      <c r="AI663" s="5">
        <f t="shared" si="810"/>
        <v>1.0721855441002258E-2</v>
      </c>
      <c r="AJ663" s="5">
        <f t="shared" si="811"/>
        <v>5.2945183974196248E-3</v>
      </c>
      <c r="AK663" s="5">
        <f t="shared" si="812"/>
        <v>1.742977243373746E-3</v>
      </c>
      <c r="AL663" s="5">
        <f t="shared" si="813"/>
        <v>2.1251437945056098E-5</v>
      </c>
      <c r="AM663" s="5">
        <f t="shared" si="814"/>
        <v>8.3550998570552037E-4</v>
      </c>
      <c r="AN663" s="5">
        <f t="shared" si="815"/>
        <v>1.044420119240717E-3</v>
      </c>
      <c r="AO663" s="5">
        <f t="shared" si="816"/>
        <v>6.5278297335590214E-4</v>
      </c>
      <c r="AP663" s="5">
        <f t="shared" si="817"/>
        <v>2.720014053432581E-4</v>
      </c>
      <c r="AQ663" s="5">
        <f t="shared" si="818"/>
        <v>8.5003095433492244E-5</v>
      </c>
      <c r="AR663" s="5">
        <f t="shared" si="819"/>
        <v>2.714169824139038E-3</v>
      </c>
      <c r="AS663" s="5">
        <f t="shared" si="820"/>
        <v>2.6805476247461929E-3</v>
      </c>
      <c r="AT663" s="5">
        <f t="shared" si="821"/>
        <v>1.3236709627798839E-3</v>
      </c>
      <c r="AU663" s="5">
        <f t="shared" si="822"/>
        <v>4.3575792785314961E-4</v>
      </c>
      <c r="AV663" s="5">
        <f t="shared" si="823"/>
        <v>1.0758997724484748E-4</v>
      </c>
      <c r="AW663" s="5">
        <f t="shared" si="824"/>
        <v>7.2877910917502913E-7</v>
      </c>
      <c r="AX663" s="5">
        <f t="shared" si="825"/>
        <v>1.3752666270892421E-4</v>
      </c>
      <c r="AY663" s="5">
        <f t="shared" si="826"/>
        <v>1.7191370052141731E-4</v>
      </c>
      <c r="AZ663" s="5">
        <f t="shared" si="827"/>
        <v>1.0744942051534914E-4</v>
      </c>
      <c r="BA663" s="5">
        <f t="shared" si="828"/>
        <v>4.4771990962391771E-5</v>
      </c>
      <c r="BB663" s="5">
        <f t="shared" si="829"/>
        <v>1.3991684402221674E-5</v>
      </c>
      <c r="BC663" s="5">
        <f t="shared" si="830"/>
        <v>3.4980304105898049E-6</v>
      </c>
      <c r="BD663" s="5">
        <f t="shared" si="831"/>
        <v>5.6546971707209276E-4</v>
      </c>
      <c r="BE663" s="5">
        <f t="shared" si="832"/>
        <v>5.5846487330405608E-4</v>
      </c>
      <c r="BF663" s="5">
        <f t="shared" si="833"/>
        <v>2.7577340156197339E-4</v>
      </c>
      <c r="BG663" s="5">
        <f t="shared" si="834"/>
        <v>9.0785738601749076E-5</v>
      </c>
      <c r="BH663" s="5">
        <f t="shared" si="835"/>
        <v>2.2415279048257606E-5</v>
      </c>
      <c r="BI663" s="5">
        <f t="shared" si="836"/>
        <v>4.4275212609358139E-6</v>
      </c>
      <c r="BJ663" s="8">
        <f t="shared" si="837"/>
        <v>0.29198191190299405</v>
      </c>
      <c r="BK663" s="8">
        <f t="shared" si="838"/>
        <v>0.28530685924232607</v>
      </c>
      <c r="BL663" s="8">
        <f t="shared" si="839"/>
        <v>0.38774594351485681</v>
      </c>
      <c r="BM663" s="8">
        <f t="shared" si="840"/>
        <v>0.38696673422453576</v>
      </c>
      <c r="BN663" s="8">
        <f t="shared" si="841"/>
        <v>0.61263599802912638</v>
      </c>
    </row>
    <row r="664" spans="1:66" x14ac:dyDescent="0.25">
      <c r="A664" t="s">
        <v>25</v>
      </c>
      <c r="B664" t="s">
        <v>501</v>
      </c>
      <c r="C664" t="s">
        <v>170</v>
      </c>
      <c r="D664" t="s">
        <v>517</v>
      </c>
      <c r="E664">
        <f>VLOOKUP(A664,home!$A$2:$E$405,3,FALSE)</f>
        <v>1.35</v>
      </c>
      <c r="F664">
        <f>VLOOKUP(B664,home!$B$2:$E$405,3,FALSE)</f>
        <v>0.98770000000000002</v>
      </c>
      <c r="G664">
        <f>VLOOKUP(C664,away!$B$2:$E$405,4,FALSE)</f>
        <v>0.98770000000000002</v>
      </c>
      <c r="H664">
        <f>VLOOKUP(A664,away!$A$2:$E$405,3,FALSE)</f>
        <v>1.0667</v>
      </c>
      <c r="I664">
        <f>VLOOKUP(C664,away!$B$2:$E$405,3,FALSE)</f>
        <v>0.9375</v>
      </c>
      <c r="J664">
        <f>VLOOKUP(B664,home!$B$2:$E$405,4,FALSE)</f>
        <v>1.25</v>
      </c>
      <c r="K664" s="3">
        <f t="shared" si="786"/>
        <v>1.3169942415000002</v>
      </c>
      <c r="L664" s="3">
        <f t="shared" si="787"/>
        <v>1.2500390625</v>
      </c>
      <c r="M664" s="5">
        <f t="shared" si="788"/>
        <v>7.6762940259272133E-2</v>
      </c>
      <c r="N664" s="5">
        <f t="shared" si="789"/>
        <v>0.10109635028206991</v>
      </c>
      <c r="O664" s="5">
        <f t="shared" si="790"/>
        <v>9.5956673876444035E-2</v>
      </c>
      <c r="P664" s="5">
        <f t="shared" si="791"/>
        <v>0.12637438692877029</v>
      </c>
      <c r="Q664" s="5">
        <f t="shared" si="792"/>
        <v>6.657165557907653E-2</v>
      </c>
      <c r="R664" s="5">
        <f t="shared" si="793"/>
        <v>5.9974795326564176E-2</v>
      </c>
      <c r="S664" s="5">
        <f t="shared" si="794"/>
        <v>5.2012356541063752E-2</v>
      </c>
      <c r="T664" s="5">
        <f t="shared" si="795"/>
        <v>8.3217169929141716E-2</v>
      </c>
      <c r="U664" s="5">
        <f t="shared" si="796"/>
        <v>7.898646008022614E-2</v>
      </c>
      <c r="V664" s="5">
        <f t="shared" si="797"/>
        <v>9.5141825938354074E-3</v>
      </c>
      <c r="W664" s="5">
        <f t="shared" si="798"/>
        <v>2.9224829014921714E-2</v>
      </c>
      <c r="X664" s="5">
        <f t="shared" si="799"/>
        <v>3.6532177863535534E-2</v>
      </c>
      <c r="Y664" s="5">
        <f t="shared" si="800"/>
        <v>2.2833324683808609E-2</v>
      </c>
      <c r="Z664" s="5">
        <f t="shared" si="801"/>
        <v>2.4990278974549224E-2</v>
      </c>
      <c r="AA664" s="5">
        <f t="shared" si="802"/>
        <v>3.2912053502959851E-2</v>
      </c>
      <c r="AB664" s="5">
        <f t="shared" si="803"/>
        <v>2.1672492469669027E-2</v>
      </c>
      <c r="AC664" s="5">
        <f t="shared" si="804"/>
        <v>9.7894650429890934E-4</v>
      </c>
      <c r="AD664" s="5">
        <f t="shared" si="805"/>
        <v>9.6222328803685035E-3</v>
      </c>
      <c r="AE664" s="5">
        <f t="shared" si="806"/>
        <v>1.2028166968932517E-2</v>
      </c>
      <c r="AF664" s="5">
        <f t="shared" si="807"/>
        <v>7.5178392807189361E-3</v>
      </c>
      <c r="AG664" s="5">
        <f t="shared" si="808"/>
        <v>3.1325309221651911E-3</v>
      </c>
      <c r="AH664" s="5">
        <f t="shared" si="809"/>
        <v>7.8097062252397449E-3</v>
      </c>
      <c r="AI664" s="5">
        <f t="shared" si="810"/>
        <v>1.0285338126447446E-2</v>
      </c>
      <c r="AJ664" s="5">
        <f t="shared" si="811"/>
        <v>6.7728655422058465E-3</v>
      </c>
      <c r="AK664" s="5">
        <f t="shared" si="812"/>
        <v>2.9732749725129583E-3</v>
      </c>
      <c r="AL664" s="5">
        <f t="shared" si="813"/>
        <v>6.4465359924455949E-5</v>
      </c>
      <c r="AM664" s="5">
        <f t="shared" si="814"/>
        <v>2.5344850587634546E-3</v>
      </c>
      <c r="AN664" s="5">
        <f t="shared" si="815"/>
        <v>3.1682053267769262E-3</v>
      </c>
      <c r="AO664" s="5">
        <f t="shared" si="816"/>
        <v>1.9801902082458678E-3</v>
      </c>
      <c r="AP664" s="5">
        <f t="shared" si="817"/>
        <v>8.2510503716244805E-4</v>
      </c>
      <c r="AQ664" s="5">
        <f t="shared" si="818"/>
        <v>2.578533817796436E-4</v>
      </c>
      <c r="AR664" s="5">
        <f t="shared" si="819"/>
        <v>1.9524875696398177E-3</v>
      </c>
      <c r="AS664" s="5">
        <f t="shared" si="820"/>
        <v>2.5714148858159698E-3</v>
      </c>
      <c r="AT664" s="5">
        <f t="shared" si="821"/>
        <v>1.6932692985635071E-3</v>
      </c>
      <c r="AU664" s="5">
        <f t="shared" si="822"/>
        <v>7.433419718389611E-4</v>
      </c>
      <c r="AV664" s="5">
        <f t="shared" si="823"/>
        <v>2.4474427409429172E-4</v>
      </c>
      <c r="AW664" s="5">
        <f t="shared" si="824"/>
        <v>2.9480264214445157E-6</v>
      </c>
      <c r="AX664" s="5">
        <f t="shared" si="825"/>
        <v>5.5631703792654284E-4</v>
      </c>
      <c r="AY664" s="5">
        <f t="shared" si="826"/>
        <v>6.9541802854247248E-4</v>
      </c>
      <c r="AZ664" s="5">
        <f t="shared" si="827"/>
        <v>4.3464985022241532E-4</v>
      </c>
      <c r="BA664" s="5">
        <f t="shared" si="828"/>
        <v>1.8110976376259783E-4</v>
      </c>
      <c r="BB664" s="5">
        <f t="shared" si="829"/>
        <v>5.6598569825848578E-5</v>
      </c>
      <c r="BC664" s="5">
        <f t="shared" si="830"/>
        <v>1.4150084632788885E-5</v>
      </c>
      <c r="BD664" s="5">
        <f t="shared" si="831"/>
        <v>4.0678095518257733E-4</v>
      </c>
      <c r="BE664" s="5">
        <f t="shared" si="832"/>
        <v>5.3572817552732387E-4</v>
      </c>
      <c r="BF664" s="5">
        <f t="shared" si="833"/>
        <v>3.527754610893936E-4</v>
      </c>
      <c r="BG664" s="5">
        <f t="shared" si="834"/>
        <v>1.5486775026574625E-4</v>
      </c>
      <c r="BH664" s="5">
        <f t="shared" si="835"/>
        <v>5.0989983823511972E-5</v>
      </c>
      <c r="BI664" s="5">
        <f t="shared" si="836"/>
        <v>1.3430703013948681E-5</v>
      </c>
      <c r="BJ664" s="8">
        <f t="shared" si="837"/>
        <v>0.38248035975238009</v>
      </c>
      <c r="BK664" s="8">
        <f t="shared" si="838"/>
        <v>0.26640269621570739</v>
      </c>
      <c r="BL664" s="8">
        <f t="shared" si="839"/>
        <v>0.32606349115112432</v>
      </c>
      <c r="BM664" s="8">
        <f t="shared" si="840"/>
        <v>0.47250755383944298</v>
      </c>
      <c r="BN664" s="8">
        <f t="shared" si="841"/>
        <v>0.52673680225219699</v>
      </c>
    </row>
    <row r="665" spans="1:66" x14ac:dyDescent="0.25">
      <c r="A665" t="s">
        <v>25</v>
      </c>
      <c r="B665" t="s">
        <v>442</v>
      </c>
      <c r="C665" t="s">
        <v>171</v>
      </c>
      <c r="D665" t="s">
        <v>517</v>
      </c>
      <c r="E665">
        <f>VLOOKUP(A665,home!$A$2:$E$405,3,FALSE)</f>
        <v>1.35</v>
      </c>
      <c r="F665">
        <f>VLOOKUP(B665,home!$B$2:$E$405,3,FALSE)</f>
        <v>0.74070000000000003</v>
      </c>
      <c r="G665">
        <f>VLOOKUP(C665,away!$B$2:$E$405,4,FALSE)</f>
        <v>0.49380000000000002</v>
      </c>
      <c r="H665">
        <f>VLOOKUP(A665,away!$A$2:$E$405,3,FALSE)</f>
        <v>1.0667</v>
      </c>
      <c r="I665">
        <f>VLOOKUP(C665,away!$B$2:$E$405,3,FALSE)</f>
        <v>1.25</v>
      </c>
      <c r="J665">
        <f>VLOOKUP(B665,home!$B$2:$E$405,4,FALSE)</f>
        <v>0.3125</v>
      </c>
      <c r="K665" s="3">
        <f t="shared" si="786"/>
        <v>0.49377284100000007</v>
      </c>
      <c r="L665" s="3">
        <f t="shared" si="787"/>
        <v>0.41667968750000001</v>
      </c>
      <c r="M665" s="5">
        <f t="shared" si="788"/>
        <v>0.40234211155897059</v>
      </c>
      <c r="N665" s="5">
        <f t="shared" si="789"/>
        <v>0.19866560747841189</v>
      </c>
      <c r="O665" s="5">
        <f t="shared" si="790"/>
        <v>0.16764778531248203</v>
      </c>
      <c r="P665" s="5">
        <f t="shared" si="791"/>
        <v>8.2779923241102338E-2</v>
      </c>
      <c r="Q665" s="5">
        <f t="shared" si="792"/>
        <v>4.9047840706803146E-2</v>
      </c>
      <c r="R665" s="5">
        <f t="shared" si="793"/>
        <v>3.4927713397036042E-2</v>
      </c>
      <c r="S665" s="5">
        <f t="shared" si="794"/>
        <v>4.2578911670786111E-3</v>
      </c>
      <c r="T665" s="5">
        <f t="shared" si="795"/>
        <v>2.0437238938260518E-2</v>
      </c>
      <c r="U665" s="5">
        <f t="shared" si="796"/>
        <v>1.724635627368825E-2</v>
      </c>
      <c r="V665" s="5">
        <f t="shared" si="797"/>
        <v>9.7337811074376464E-5</v>
      </c>
      <c r="W665" s="5">
        <f t="shared" si="798"/>
        <v>8.0728305502378809E-3</v>
      </c>
      <c r="X665" s="5">
        <f t="shared" si="799"/>
        <v>3.3637845109135735E-3</v>
      </c>
      <c r="Y665" s="5">
        <f t="shared" si="800"/>
        <v>7.0081033941240384E-4</v>
      </c>
      <c r="Z665" s="5">
        <f t="shared" si="801"/>
        <v>4.8512229011221809E-3</v>
      </c>
      <c r="AA665" s="5">
        <f t="shared" si="802"/>
        <v>2.3954021142113618E-3</v>
      </c>
      <c r="AB665" s="5">
        <f t="shared" si="803"/>
        <v>5.9139225363577541E-4</v>
      </c>
      <c r="AC665" s="5">
        <f t="shared" si="804"/>
        <v>1.2516736841771053E-6</v>
      </c>
      <c r="AD665" s="5">
        <f t="shared" si="805"/>
        <v>9.9653611892563791E-4</v>
      </c>
      <c r="AE665" s="5">
        <f t="shared" si="806"/>
        <v>4.1523635861639768E-4</v>
      </c>
      <c r="AF665" s="5">
        <f t="shared" si="807"/>
        <v>8.6510278073459248E-5</v>
      </c>
      <c r="AG665" s="5">
        <f t="shared" si="808"/>
        <v>1.2015691877729035E-5</v>
      </c>
      <c r="AH665" s="5">
        <f t="shared" si="809"/>
        <v>5.0535151060810833E-4</v>
      </c>
      <c r="AI665" s="5">
        <f t="shared" si="810"/>
        <v>2.4952885109660736E-4</v>
      </c>
      <c r="AJ665" s="5">
        <f t="shared" si="811"/>
        <v>6.1605284858718892E-5</v>
      </c>
      <c r="AK665" s="5">
        <f t="shared" si="812"/>
        <v>1.0139672175101304E-5</v>
      </c>
      <c r="AL665" s="5">
        <f t="shared" si="813"/>
        <v>1.0301029747804775E-8</v>
      </c>
      <c r="AM665" s="5">
        <f t="shared" si="814"/>
        <v>9.8412494120205275E-5</v>
      </c>
      <c r="AN665" s="5">
        <f t="shared" si="815"/>
        <v>4.1006487296102727E-5</v>
      </c>
      <c r="AO665" s="5">
        <f t="shared" si="816"/>
        <v>8.5432851560064001E-6</v>
      </c>
      <c r="AP665" s="5">
        <f t="shared" si="817"/>
        <v>1.1866044630093785E-6</v>
      </c>
      <c r="AQ665" s="5">
        <f t="shared" si="818"/>
        <v>1.2360849420821327E-7</v>
      </c>
      <c r="AR665" s="5">
        <f t="shared" si="819"/>
        <v>4.2113941903567913E-5</v>
      </c>
      <c r="AS665" s="5">
        <f t="shared" si="820"/>
        <v>2.0794720739433678E-5</v>
      </c>
      <c r="AT665" s="5">
        <f t="shared" si="821"/>
        <v>5.1339341686558944E-6</v>
      </c>
      <c r="AU665" s="5">
        <f t="shared" si="822"/>
        <v>8.4499908665473151E-7</v>
      </c>
      <c r="AV665" s="5">
        <f t="shared" si="823"/>
        <v>1.04309399914978E-7</v>
      </c>
      <c r="AW665" s="5">
        <f t="shared" si="824"/>
        <v>5.8871848065065865E-11</v>
      </c>
      <c r="AX665" s="5">
        <f t="shared" si="825"/>
        <v>8.098902801938255E-6</v>
      </c>
      <c r="AY665" s="5">
        <f t="shared" si="826"/>
        <v>3.3746482886045068E-6</v>
      </c>
      <c r="AZ665" s="5">
        <f t="shared" si="827"/>
        <v>7.0307369715906768E-7</v>
      </c>
      <c r="BA665" s="5">
        <f t="shared" si="828"/>
        <v>9.7652176140569998E-8</v>
      </c>
      <c r="BB665" s="5">
        <f t="shared" si="829"/>
        <v>1.0172419559486914E-8</v>
      </c>
      <c r="BC665" s="5">
        <f t="shared" si="830"/>
        <v>8.4772812063317908E-10</v>
      </c>
      <c r="BD665" s="5">
        <f t="shared" si="831"/>
        <v>2.9246706919619709E-6</v>
      </c>
      <c r="BE665" s="5">
        <f t="shared" si="832"/>
        <v>1.4441229565594986E-6</v>
      </c>
      <c r="BF665" s="5">
        <f t="shared" si="833"/>
        <v>3.5653434750685162E-7</v>
      </c>
      <c r="BG665" s="5">
        <f t="shared" si="834"/>
        <v>5.8682325894179804E-8</v>
      </c>
      <c r="BH665" s="5">
        <f t="shared" si="835"/>
        <v>7.2439346933142574E-9</v>
      </c>
      <c r="BI665" s="5">
        <f t="shared" si="836"/>
        <v>7.1537164270724928E-10</v>
      </c>
      <c r="BJ665" s="8">
        <f t="shared" si="837"/>
        <v>0.28195996874817364</v>
      </c>
      <c r="BK665" s="8">
        <f t="shared" si="838"/>
        <v>0.48948190040122841</v>
      </c>
      <c r="BL665" s="8">
        <f t="shared" si="839"/>
        <v>0.22370905854471848</v>
      </c>
      <c r="BM665" s="8">
        <f t="shared" si="840"/>
        <v>6.4587794311019991E-2</v>
      </c>
      <c r="BN665" s="8">
        <f t="shared" si="841"/>
        <v>0.93541098169480597</v>
      </c>
    </row>
    <row r="666" spans="1:66" x14ac:dyDescent="0.25">
      <c r="A666" t="s">
        <v>173</v>
      </c>
      <c r="B666" t="s">
        <v>258</v>
      </c>
      <c r="C666" t="s">
        <v>434</v>
      </c>
      <c r="D666" t="s">
        <v>517</v>
      </c>
      <c r="E666">
        <f>VLOOKUP(A666,home!$A$2:$E$405,3,FALSE)</f>
        <v>1.8412999999999999</v>
      </c>
      <c r="F666">
        <f>VLOOKUP(B666,home!$B$2:$E$405,3,FALSE)</f>
        <v>0.54310000000000003</v>
      </c>
      <c r="G666">
        <f>VLOOKUP(C666,away!$B$2:$E$405,4,FALSE)</f>
        <v>0.9052</v>
      </c>
      <c r="H666">
        <f>VLOOKUP(A666,away!$A$2:$E$405,3,FALSE)</f>
        <v>1.4127000000000001</v>
      </c>
      <c r="I666">
        <f>VLOOKUP(C666,away!$B$2:$E$405,3,FALSE)</f>
        <v>0.70789999999999997</v>
      </c>
      <c r="J666">
        <f>VLOOKUP(B666,home!$B$2:$E$405,4,FALSE)</f>
        <v>0.70789999999999997</v>
      </c>
      <c r="K666" s="3">
        <f t="shared" si="786"/>
        <v>0.90520907915600013</v>
      </c>
      <c r="L666" s="3">
        <f t="shared" si="787"/>
        <v>0.70793562860699999</v>
      </c>
      <c r="M666" s="5">
        <f t="shared" si="788"/>
        <v>0.19926001327120002</v>
      </c>
      <c r="N666" s="5">
        <f t="shared" si="789"/>
        <v>0.18037197312583531</v>
      </c>
      <c r="O666" s="5">
        <f t="shared" si="790"/>
        <v>0.14106326275138611</v>
      </c>
      <c r="P666" s="5">
        <f t="shared" si="791"/>
        <v>0.12769174617792312</v>
      </c>
      <c r="Q666" s="5">
        <f t="shared" si="792"/>
        <v>8.163717384939409E-2</v>
      </c>
      <c r="R666" s="5">
        <f t="shared" si="793"/>
        <v>4.9931854794628472E-2</v>
      </c>
      <c r="S666" s="5">
        <f t="shared" si="794"/>
        <v>2.0457167715550648E-2</v>
      </c>
      <c r="T666" s="5">
        <f t="shared" si="795"/>
        <v>5.7793863986769736E-2</v>
      </c>
      <c r="U666" s="5">
        <f t="shared" si="796"/>
        <v>4.5198768299196744E-2</v>
      </c>
      <c r="V666" s="5">
        <f t="shared" si="797"/>
        <v>1.4566179829110376E-3</v>
      </c>
      <c r="W666" s="5">
        <f t="shared" si="798"/>
        <v>2.463290365503611E-2</v>
      </c>
      <c r="X666" s="5">
        <f t="shared" si="799"/>
        <v>1.7438510133443653E-2</v>
      </c>
      <c r="Y666" s="5">
        <f t="shared" si="800"/>
        <v>6.172671316644486E-3</v>
      </c>
      <c r="Z666" s="5">
        <f t="shared" si="801"/>
        <v>1.1782846337182918E-2</v>
      </c>
      <c r="AA666" s="5">
        <f t="shared" si="802"/>
        <v>1.0665939482717997E-2</v>
      </c>
      <c r="AB666" s="5">
        <f t="shared" si="803"/>
        <v>4.8274526287423918E-3</v>
      </c>
      <c r="AC666" s="5">
        <f t="shared" si="804"/>
        <v>5.8340259386025334E-5</v>
      </c>
      <c r="AD666" s="5">
        <f t="shared" si="805"/>
        <v>5.5744820086284256E-3</v>
      </c>
      <c r="AE666" s="5">
        <f t="shared" si="806"/>
        <v>3.9463744249367758E-3</v>
      </c>
      <c r="AF666" s="5">
        <f t="shared" si="807"/>
        <v>1.3968895296181023E-3</v>
      </c>
      <c r="AG666" s="5">
        <f t="shared" si="808"/>
        <v>3.2963595574824259E-4</v>
      </c>
      <c r="AH666" s="5">
        <f t="shared" si="809"/>
        <v>2.0853741821233187E-3</v>
      </c>
      <c r="AI666" s="5">
        <f t="shared" si="810"/>
        <v>1.8876996430955461E-3</v>
      </c>
      <c r="AJ666" s="5">
        <f t="shared" si="811"/>
        <v>8.5438142782481472E-4</v>
      </c>
      <c r="AK666" s="5">
        <f t="shared" si="812"/>
        <v>2.5779794184309639E-4</v>
      </c>
      <c r="AL666" s="5">
        <f t="shared" si="813"/>
        <v>1.4954469732641078E-6</v>
      </c>
      <c r="AM666" s="5">
        <f t="shared" si="814"/>
        <v>1.0092143451604456E-3</v>
      </c>
      <c r="AN666" s="5">
        <f t="shared" si="815"/>
        <v>7.1445879184036179E-4</v>
      </c>
      <c r="AO666" s="5">
        <f t="shared" si="816"/>
        <v>2.5289541695765216E-4</v>
      </c>
      <c r="AP666" s="5">
        <f t="shared" si="817"/>
        <v>5.9677891991914953E-5</v>
      </c>
      <c r="AQ666" s="5">
        <f t="shared" si="818"/>
        <v>1.0562026495309239E-5</v>
      </c>
      <c r="AR666" s="5">
        <f t="shared" si="819"/>
        <v>2.9526213650045619E-4</v>
      </c>
      <c r="AS666" s="5">
        <f t="shared" si="820"/>
        <v>2.6727396669121113E-4</v>
      </c>
      <c r="AT666" s="5">
        <f t="shared" si="821"/>
        <v>1.2096941063546134E-4</v>
      </c>
      <c r="AU666" s="5">
        <f t="shared" si="822"/>
        <v>3.6500869602456673E-5</v>
      </c>
      <c r="AV666" s="5">
        <f t="shared" si="823"/>
        <v>8.2602296403082582E-6</v>
      </c>
      <c r="AW666" s="5">
        <f t="shared" si="824"/>
        <v>2.662019229683654E-8</v>
      </c>
      <c r="AX666" s="5">
        <f t="shared" si="825"/>
        <v>1.5225833134228537E-4</v>
      </c>
      <c r="AY666" s="5">
        <f t="shared" si="826"/>
        <v>1.0778909750945367E-4</v>
      </c>
      <c r="AZ666" s="5">
        <f t="shared" si="827"/>
        <v>3.8153871251168154E-5</v>
      </c>
      <c r="BA666" s="5">
        <f t="shared" si="828"/>
        <v>9.0034949426620909E-6</v>
      </c>
      <c r="BB666" s="5">
        <f t="shared" si="829"/>
        <v>1.593473712973358E-6</v>
      </c>
      <c r="BC666" s="5">
        <f t="shared" si="830"/>
        <v>2.2561536293250499E-7</v>
      </c>
      <c r="BD666" s="5">
        <f t="shared" si="831"/>
        <v>3.4837764367882688E-5</v>
      </c>
      <c r="BE666" s="5">
        <f t="shared" si="832"/>
        <v>3.1535460603304794E-5</v>
      </c>
      <c r="BF666" s="5">
        <f t="shared" si="833"/>
        <v>1.4273092626738928E-5</v>
      </c>
      <c r="BG666" s="5">
        <f t="shared" si="834"/>
        <v>4.3067110111195469E-6</v>
      </c>
      <c r="BH666" s="5">
        <f t="shared" si="835"/>
        <v>9.7461847714163255E-7</v>
      </c>
      <c r="BI666" s="5">
        <f t="shared" si="836"/>
        <v>1.7644669884436012E-7</v>
      </c>
      <c r="BJ666" s="8">
        <f t="shared" si="837"/>
        <v>0.38165031034262209</v>
      </c>
      <c r="BK666" s="8">
        <f t="shared" si="838"/>
        <v>0.34903316995145356</v>
      </c>
      <c r="BL666" s="8">
        <f t="shared" si="839"/>
        <v>0.25758690185841332</v>
      </c>
      <c r="BM666" s="8">
        <f t="shared" si="840"/>
        <v>0.21998944204198773</v>
      </c>
      <c r="BN666" s="8">
        <f t="shared" si="841"/>
        <v>0.77995602397036712</v>
      </c>
    </row>
    <row r="667" spans="1:66" x14ac:dyDescent="0.25">
      <c r="A667" t="s">
        <v>173</v>
      </c>
      <c r="B667" t="s">
        <v>175</v>
      </c>
      <c r="C667" t="s">
        <v>261</v>
      </c>
      <c r="D667" t="s">
        <v>517</v>
      </c>
      <c r="E667">
        <f>VLOOKUP(A667,home!$A$2:$E$405,3,FALSE)</f>
        <v>1.8412999999999999</v>
      </c>
      <c r="F667">
        <f>VLOOKUP(B667,home!$B$2:$E$405,3,FALSE)</f>
        <v>1.0862000000000001</v>
      </c>
      <c r="G667">
        <f>VLOOKUP(C667,away!$B$2:$E$405,4,FALSE)</f>
        <v>0.54310000000000003</v>
      </c>
      <c r="H667">
        <f>VLOOKUP(A667,away!$A$2:$E$405,3,FALSE)</f>
        <v>1.4127000000000001</v>
      </c>
      <c r="I667">
        <f>VLOOKUP(C667,away!$B$2:$E$405,3,FALSE)</f>
        <v>1.2387999999999999</v>
      </c>
      <c r="J667">
        <f>VLOOKUP(B667,home!$B$2:$E$405,4,FALSE)</f>
        <v>0.88480000000000003</v>
      </c>
      <c r="K667" s="3">
        <f t="shared" si="786"/>
        <v>1.0862108945860001</v>
      </c>
      <c r="L667" s="3">
        <f t="shared" si="787"/>
        <v>1.5484466820480001</v>
      </c>
      <c r="M667" s="5">
        <f t="shared" si="788"/>
        <v>7.1743531864641163E-2</v>
      </c>
      <c r="N667" s="5">
        <f t="shared" si="789"/>
        <v>7.7928605927451072E-2</v>
      </c>
      <c r="O667" s="5">
        <f t="shared" si="790"/>
        <v>0.11109103387420859</v>
      </c>
      <c r="P667" s="5">
        <f t="shared" si="791"/>
        <v>0.12066829128498772</v>
      </c>
      <c r="Q667" s="5">
        <f t="shared" si="792"/>
        <v>4.2323450379148246E-2</v>
      </c>
      <c r="R667" s="5">
        <f t="shared" si="793"/>
        <v>8.6009271403900148E-2</v>
      </c>
      <c r="S667" s="5">
        <f t="shared" si="794"/>
        <v>5.073919607523171E-2</v>
      </c>
      <c r="T667" s="5">
        <f t="shared" si="795"/>
        <v>6.5535606312415284E-2</v>
      </c>
      <c r="U667" s="5">
        <f t="shared" si="796"/>
        <v>9.3424207634320425E-2</v>
      </c>
      <c r="V667" s="5">
        <f t="shared" si="797"/>
        <v>9.4822517753992627E-3</v>
      </c>
      <c r="W667" s="5">
        <f t="shared" si="798"/>
        <v>1.5324064299433601E-2</v>
      </c>
      <c r="X667" s="5">
        <f t="shared" si="799"/>
        <v>2.3728496519948173E-2</v>
      </c>
      <c r="Y667" s="5">
        <f t="shared" si="800"/>
        <v>1.8371155853150634E-2</v>
      </c>
      <c r="Z667" s="5">
        <f t="shared" si="801"/>
        <v>4.4393590310245028E-2</v>
      </c>
      <c r="AA667" s="5">
        <f t="shared" si="802"/>
        <v>4.8220801444775627E-2</v>
      </c>
      <c r="AB667" s="5">
        <f t="shared" si="803"/>
        <v>2.6188979937491811E-2</v>
      </c>
      <c r="AC667" s="5">
        <f t="shared" si="804"/>
        <v>9.9678595541394135E-4</v>
      </c>
      <c r="AD667" s="5">
        <f t="shared" si="805"/>
        <v>4.1612913978452881E-3</v>
      </c>
      <c r="AE667" s="5">
        <f t="shared" si="806"/>
        <v>6.4435378580284209E-3</v>
      </c>
      <c r="AF667" s="5">
        <f t="shared" si="807"/>
        <v>4.9887374084573938E-3</v>
      </c>
      <c r="AG667" s="5">
        <f t="shared" si="808"/>
        <v>2.5749312959115296E-3</v>
      </c>
      <c r="AH667" s="5">
        <f t="shared" si="809"/>
        <v>1.7185276905024291E-2</v>
      </c>
      <c r="AI667" s="5">
        <f t="shared" si="810"/>
        <v>1.866683500071456E-2</v>
      </c>
      <c r="AJ667" s="5">
        <f t="shared" si="811"/>
        <v>1.013805977260771E-2</v>
      </c>
      <c r="AK667" s="5">
        <f t="shared" si="812"/>
        <v>3.6706903249901874E-3</v>
      </c>
      <c r="AL667" s="5">
        <f t="shared" si="813"/>
        <v>6.7061353067260704E-5</v>
      </c>
      <c r="AM667" s="5">
        <f t="shared" si="814"/>
        <v>9.0400801037731195E-4</v>
      </c>
      <c r="AN667" s="5">
        <f t="shared" si="815"/>
        <v>1.3998082042135627E-3</v>
      </c>
      <c r="AO667" s="5">
        <f t="shared" si="816"/>
        <v>1.0837641846590303E-3</v>
      </c>
      <c r="AP667" s="5">
        <f t="shared" si="817"/>
        <v>5.5938368528591048E-4</v>
      </c>
      <c r="AQ667" s="5">
        <f t="shared" si="818"/>
        <v>2.165439528681877E-4</v>
      </c>
      <c r="AR667" s="5">
        <f t="shared" si="819"/>
        <v>5.3220970007321934E-3</v>
      </c>
      <c r="AS667" s="5">
        <f t="shared" si="820"/>
        <v>5.7809197442387824E-3</v>
      </c>
      <c r="AT667" s="5">
        <f t="shared" si="821"/>
        <v>3.1396490034597394E-3</v>
      </c>
      <c r="AU667" s="5">
        <f t="shared" si="822"/>
        <v>1.1367736509113491E-3</v>
      </c>
      <c r="AV667" s="5">
        <f t="shared" si="823"/>
        <v>3.086939810745524E-4</v>
      </c>
      <c r="AW667" s="5">
        <f t="shared" si="824"/>
        <v>3.133143030290939E-6</v>
      </c>
      <c r="AX667" s="5">
        <f t="shared" si="825"/>
        <v>1.6365722494414157E-4</v>
      </c>
      <c r="AY667" s="5">
        <f t="shared" si="826"/>
        <v>2.5341448695793923E-4</v>
      </c>
      <c r="AZ667" s="5">
        <f t="shared" si="827"/>
        <v>1.9619941075645861E-4</v>
      </c>
      <c r="BA667" s="5">
        <f t="shared" si="828"/>
        <v>1.01268108868537E-4</v>
      </c>
      <c r="BB667" s="5">
        <f t="shared" si="829"/>
        <v>3.9202066793690447E-5</v>
      </c>
      <c r="BC667" s="5">
        <f t="shared" si="830"/>
        <v>1.2140462051222801E-5</v>
      </c>
      <c r="BD667" s="5">
        <f t="shared" si="831"/>
        <v>1.3734972403868985E-3</v>
      </c>
      <c r="BE667" s="5">
        <f t="shared" si="832"/>
        <v>1.4919076661920553E-3</v>
      </c>
      <c r="BF667" s="5">
        <f t="shared" si="833"/>
        <v>8.1026318036709201E-4</v>
      </c>
      <c r="BG667" s="5">
        <f t="shared" si="834"/>
        <v>2.933722313322122E-4</v>
      </c>
      <c r="BH667" s="5">
        <f t="shared" si="835"/>
        <v>7.9666028460513263E-5</v>
      </c>
      <c r="BI667" s="5">
        <f t="shared" si="836"/>
        <v>1.730682160844158E-5</v>
      </c>
      <c r="BJ667" s="8">
        <f t="shared" si="837"/>
        <v>0.26630926704956559</v>
      </c>
      <c r="BK667" s="8">
        <f t="shared" si="838"/>
        <v>0.25395053279569896</v>
      </c>
      <c r="BL667" s="8">
        <f t="shared" si="839"/>
        <v>0.43434930284679718</v>
      </c>
      <c r="BM667" s="8">
        <f t="shared" si="840"/>
        <v>0.48898822692404226</v>
      </c>
      <c r="BN667" s="8">
        <f t="shared" si="841"/>
        <v>0.50976418473433693</v>
      </c>
    </row>
    <row r="668" spans="1:66" x14ac:dyDescent="0.25">
      <c r="A668" t="s">
        <v>173</v>
      </c>
      <c r="B668" t="s">
        <v>257</v>
      </c>
      <c r="C668" t="s">
        <v>262</v>
      </c>
      <c r="D668" t="s">
        <v>517</v>
      </c>
      <c r="E668">
        <f>VLOOKUP(A668,home!$A$2:$E$405,3,FALSE)</f>
        <v>1.8412999999999999</v>
      </c>
      <c r="F668">
        <f>VLOOKUP(B668,home!$B$2:$E$405,3,FALSE)</f>
        <v>1.6293</v>
      </c>
      <c r="G668">
        <f>VLOOKUP(C668,away!$B$2:$E$405,4,FALSE)</f>
        <v>1.222</v>
      </c>
      <c r="H668">
        <f>VLOOKUP(A668,away!$A$2:$E$405,3,FALSE)</f>
        <v>1.4127000000000001</v>
      </c>
      <c r="I668">
        <f>VLOOKUP(C668,away!$B$2:$E$405,3,FALSE)</f>
        <v>2.3006000000000002</v>
      </c>
      <c r="J668">
        <f>VLOOKUP(B668,home!$B$2:$E$405,4,FALSE)</f>
        <v>1.0618000000000001</v>
      </c>
      <c r="K668" s="3">
        <f t="shared" si="786"/>
        <v>3.6660367699799994</v>
      </c>
      <c r="L668" s="3">
        <f t="shared" si="787"/>
        <v>3.4509111809160009</v>
      </c>
      <c r="M668" s="5">
        <f t="shared" si="788"/>
        <v>8.1123891762998961E-4</v>
      </c>
      <c r="N668" s="5">
        <f t="shared" si="789"/>
        <v>2.9740317012703177E-3</v>
      </c>
      <c r="O668" s="5">
        <f t="shared" si="790"/>
        <v>2.7995134512435256E-3</v>
      </c>
      <c r="P668" s="5">
        <f t="shared" si="791"/>
        <v>1.0263119250312374E-2</v>
      </c>
      <c r="Q668" s="5">
        <f t="shared" si="792"/>
        <v>5.45145478597158E-3</v>
      </c>
      <c r="R668" s="5">
        <f t="shared" si="793"/>
        <v>4.8304361350105128E-3</v>
      </c>
      <c r="S668" s="5">
        <f t="shared" si="794"/>
        <v>3.2460109610451038E-2</v>
      </c>
      <c r="T668" s="5">
        <f t="shared" si="795"/>
        <v>1.881248627316737E-2</v>
      </c>
      <c r="U668" s="5">
        <f t="shared" si="796"/>
        <v>1.7708556485988611E-2</v>
      </c>
      <c r="V668" s="5">
        <f t="shared" si="797"/>
        <v>4.5628697398012487E-2</v>
      </c>
      <c r="W668" s="5">
        <f t="shared" si="798"/>
        <v>6.6617445650850871E-3</v>
      </c>
      <c r="X668" s="5">
        <f t="shared" si="799"/>
        <v>2.2989088804058526E-2</v>
      </c>
      <c r="Y668" s="5">
        <f t="shared" si="800"/>
        <v>3.9666651796498219E-2</v>
      </c>
      <c r="Z668" s="5">
        <f t="shared" si="801"/>
        <v>5.5564686890028168E-3</v>
      </c>
      <c r="AA668" s="5">
        <f t="shared" si="802"/>
        <v>2.0370218525126889E-2</v>
      </c>
      <c r="AB668" s="5">
        <f t="shared" si="803"/>
        <v>3.7338985062821468E-2</v>
      </c>
      <c r="AC668" s="5">
        <f t="shared" si="804"/>
        <v>3.6078517719564322E-2</v>
      </c>
      <c r="AD668" s="5">
        <f t="shared" si="805"/>
        <v>6.1055501319540869E-3</v>
      </c>
      <c r="AE668" s="5">
        <f t="shared" si="806"/>
        <v>2.1069711216003522E-2</v>
      </c>
      <c r="AF668" s="5">
        <f t="shared" si="807"/>
        <v>3.6354851006988917E-2</v>
      </c>
      <c r="AG668" s="5">
        <f t="shared" si="808"/>
        <v>4.1819120606851126E-2</v>
      </c>
      <c r="AH668" s="5">
        <f t="shared" si="809"/>
        <v>4.7937199813223742E-3</v>
      </c>
      <c r="AI668" s="5">
        <f t="shared" si="810"/>
        <v>1.7573953716515659E-2</v>
      </c>
      <c r="AJ668" s="5">
        <f t="shared" si="811"/>
        <v>3.2213380259336545E-2</v>
      </c>
      <c r="AK668" s="5">
        <f t="shared" si="812"/>
        <v>3.9365145505358537E-2</v>
      </c>
      <c r="AL668" s="5">
        <f t="shared" si="813"/>
        <v>1.8257414514192848E-2</v>
      </c>
      <c r="AM668" s="5">
        <f t="shared" si="814"/>
        <v>4.4766342569399842E-3</v>
      </c>
      <c r="AN668" s="5">
        <f t="shared" si="815"/>
        <v>1.5448467210145783E-2</v>
      </c>
      <c r="AO668" s="5">
        <f t="shared" si="816"/>
        <v>2.6655644111753158E-2</v>
      </c>
      <c r="AP668" s="5">
        <f t="shared" si="817"/>
        <v>3.0662086766588909E-2</v>
      </c>
      <c r="AQ668" s="5">
        <f t="shared" si="818"/>
        <v>2.6453034513259557E-2</v>
      </c>
      <c r="AR668" s="5">
        <f t="shared" si="819"/>
        <v>3.3085403763451638E-3</v>
      </c>
      <c r="AS668" s="5">
        <f t="shared" si="820"/>
        <v>1.2129230674644836E-2</v>
      </c>
      <c r="AT668" s="5">
        <f t="shared" si="821"/>
        <v>2.2233102822408646E-2</v>
      </c>
      <c r="AU668" s="5">
        <f t="shared" si="822"/>
        <v>2.7169124152565401E-2</v>
      </c>
      <c r="AV668" s="5">
        <f t="shared" si="823"/>
        <v>2.4900752037864109E-2</v>
      </c>
      <c r="AW668" s="5">
        <f t="shared" si="824"/>
        <v>6.4160445862293837E-3</v>
      </c>
      <c r="AX668" s="5">
        <f t="shared" si="825"/>
        <v>2.7352509652823461E-3</v>
      </c>
      <c r="AY668" s="5">
        <f t="shared" si="826"/>
        <v>9.4391081387041314E-3</v>
      </c>
      <c r="AZ668" s="5">
        <f t="shared" si="827"/>
        <v>1.6286761906864657E-2</v>
      </c>
      <c r="BA668" s="5">
        <f t="shared" si="828"/>
        <v>1.8734722921772015E-2</v>
      </c>
      <c r="BB668" s="5">
        <f t="shared" si="829"/>
        <v>1.6162966200526586E-2</v>
      </c>
      <c r="BC668" s="5">
        <f t="shared" si="830"/>
        <v>1.115539215563292E-2</v>
      </c>
      <c r="BD668" s="5">
        <f t="shared" si="831"/>
        <v>1.9029131628735937E-3</v>
      </c>
      <c r="BE668" s="5">
        <f t="shared" si="832"/>
        <v>6.9761496251735337E-3</v>
      </c>
      <c r="BF668" s="5">
        <f t="shared" si="833"/>
        <v>1.2787410519384186E-2</v>
      </c>
      <c r="BG668" s="5">
        <f t="shared" si="834"/>
        <v>1.5626372385630489E-2</v>
      </c>
      <c r="BH668" s="5">
        <f t="shared" si="835"/>
        <v>1.4321713936780363E-2</v>
      </c>
      <c r="BI668" s="5">
        <f t="shared" si="836"/>
        <v>1.0500785980274365E-2</v>
      </c>
      <c r="BJ668" s="8">
        <f t="shared" si="837"/>
        <v>0.3801147600353188</v>
      </c>
      <c r="BK668" s="8">
        <f t="shared" si="838"/>
        <v>0.1529382055488672</v>
      </c>
      <c r="BL668" s="8">
        <f t="shared" si="839"/>
        <v>0.32885000479666882</v>
      </c>
      <c r="BM668" s="8">
        <f t="shared" si="840"/>
        <v>0.83730658127594459</v>
      </c>
      <c r="BN668" s="8">
        <f t="shared" si="841"/>
        <v>2.7129794241438302E-2</v>
      </c>
    </row>
    <row r="669" spans="1:66" x14ac:dyDescent="0.25">
      <c r="A669" t="s">
        <v>27</v>
      </c>
      <c r="B669" t="s">
        <v>490</v>
      </c>
      <c r="C669" t="s">
        <v>183</v>
      </c>
      <c r="D669" t="s">
        <v>517</v>
      </c>
      <c r="E669">
        <f>VLOOKUP(A669,home!$A$2:$E$405,3,FALSE)</f>
        <v>1.381</v>
      </c>
      <c r="F669">
        <f>VLOOKUP(B669,home!$B$2:$E$405,3,FALSE)</f>
        <v>0.54310000000000003</v>
      </c>
      <c r="G669">
        <f>VLOOKUP(C669,away!$B$2:$E$405,4,FALSE)</f>
        <v>0.72409999999999997</v>
      </c>
      <c r="H669">
        <f>VLOOKUP(A669,away!$A$2:$E$405,3,FALSE)</f>
        <v>1.127</v>
      </c>
      <c r="I669">
        <f>VLOOKUP(C669,away!$B$2:$E$405,3,FALSE)</f>
        <v>0.88729999999999998</v>
      </c>
      <c r="J669">
        <f>VLOOKUP(B669,home!$B$2:$E$405,4,FALSE)</f>
        <v>0.2218</v>
      </c>
      <c r="K669" s="3">
        <f t="shared" si="786"/>
        <v>0.54309027851000002</v>
      </c>
      <c r="L669" s="3">
        <f t="shared" si="787"/>
        <v>0.22179713878000001</v>
      </c>
      <c r="M669" s="5">
        <f t="shared" si="788"/>
        <v>0.46538632247845085</v>
      </c>
      <c r="N669" s="5">
        <f t="shared" si="789"/>
        <v>0.25274678748956658</v>
      </c>
      <c r="O669" s="5">
        <f t="shared" si="790"/>
        <v>0.1032213547530668</v>
      </c>
      <c r="P669" s="5">
        <f t="shared" si="791"/>
        <v>5.6058514301022572E-2</v>
      </c>
      <c r="Q669" s="5">
        <f t="shared" si="792"/>
        <v>6.8632161605108238E-2</v>
      </c>
      <c r="R669" s="5">
        <f t="shared" si="793"/>
        <v>1.1447100572612785E-2</v>
      </c>
      <c r="S669" s="5">
        <f t="shared" si="794"/>
        <v>1.6881442759759356E-3</v>
      </c>
      <c r="T669" s="5">
        <f t="shared" si="795"/>
        <v>1.5222417072299581E-2</v>
      </c>
      <c r="U669" s="5">
        <f t="shared" si="796"/>
        <v>6.2168090381122584E-3</v>
      </c>
      <c r="V669" s="5">
        <f t="shared" si="797"/>
        <v>2.2594098581487487E-5</v>
      </c>
      <c r="W669" s="5">
        <f t="shared" si="798"/>
        <v>1.2424486586953856E-2</v>
      </c>
      <c r="X669" s="5">
        <f t="shared" si="799"/>
        <v>2.7557155757968535E-3</v>
      </c>
      <c r="Y669" s="5">
        <f t="shared" si="800"/>
        <v>3.0560491500161111E-4</v>
      </c>
      <c r="Z669" s="5">
        <f t="shared" si="801"/>
        <v>8.4631138477747191E-4</v>
      </c>
      <c r="AA669" s="5">
        <f t="shared" si="802"/>
        <v>4.5962348566498109E-4</v>
      </c>
      <c r="AB669" s="5">
        <f t="shared" si="803"/>
        <v>1.2480852341976577E-4</v>
      </c>
      <c r="AC669" s="5">
        <f t="shared" si="804"/>
        <v>1.7009948741398572E-7</v>
      </c>
      <c r="AD669" s="5">
        <f t="shared" si="805"/>
        <v>1.6869044702131322E-3</v>
      </c>
      <c r="AE669" s="5">
        <f t="shared" si="806"/>
        <v>3.741505848884645E-4</v>
      </c>
      <c r="AF669" s="5">
        <f t="shared" si="807"/>
        <v>4.1492764600562465E-5</v>
      </c>
      <c r="AG669" s="5">
        <f t="shared" si="808"/>
        <v>3.0676588228256087E-6</v>
      </c>
      <c r="AH669" s="5">
        <f t="shared" si="809"/>
        <v>4.6927360915145731E-5</v>
      </c>
      <c r="AI669" s="5">
        <f t="shared" si="810"/>
        <v>2.5485793509145785E-5</v>
      </c>
      <c r="AJ669" s="5">
        <f t="shared" si="811"/>
        <v>6.9205433474651666E-6</v>
      </c>
      <c r="AK669" s="5">
        <f t="shared" si="812"/>
        <v>1.2528266046717952E-6</v>
      </c>
      <c r="AL669" s="5">
        <f t="shared" si="813"/>
        <v>8.1957926885443109E-10</v>
      </c>
      <c r="AM669" s="5">
        <f t="shared" si="814"/>
        <v>1.8322828370956283E-4</v>
      </c>
      <c r="AN669" s="5">
        <f t="shared" si="815"/>
        <v>4.0639509070351122E-5</v>
      </c>
      <c r="AO669" s="5">
        <f t="shared" si="816"/>
        <v>4.5068634166138679E-6</v>
      </c>
      <c r="AP669" s="5">
        <f t="shared" si="817"/>
        <v>3.3320313689240378E-7</v>
      </c>
      <c r="AQ669" s="5">
        <f t="shared" si="818"/>
        <v>1.8475875598813952E-8</v>
      </c>
      <c r="AR669" s="5">
        <f t="shared" si="819"/>
        <v>2.0816708762951458E-6</v>
      </c>
      <c r="AS669" s="5">
        <f t="shared" si="820"/>
        <v>1.1305352159732868E-6</v>
      </c>
      <c r="AT669" s="5">
        <f t="shared" si="821"/>
        <v>3.0699134265414758E-7</v>
      </c>
      <c r="AU669" s="5">
        <f t="shared" si="822"/>
        <v>5.5574671260733295E-8</v>
      </c>
      <c r="AV669" s="5">
        <f t="shared" si="823"/>
        <v>7.5455159232733351E-9</v>
      </c>
      <c r="AW669" s="5">
        <f t="shared" si="824"/>
        <v>2.7423092710981659E-12</v>
      </c>
      <c r="AX669" s="5">
        <f t="shared" si="825"/>
        <v>1.6584916605122623E-5</v>
      </c>
      <c r="AY669" s="5">
        <f t="shared" si="826"/>
        <v>3.6784870499211093E-6</v>
      </c>
      <c r="AZ669" s="5">
        <f t="shared" si="827"/>
        <v>4.0793895135589248E-7</v>
      </c>
      <c r="BA669" s="5">
        <f t="shared" si="828"/>
        <v>3.0159897402550195E-8</v>
      </c>
      <c r="BB669" s="5">
        <f t="shared" si="829"/>
        <v>1.6723447374459966E-9</v>
      </c>
      <c r="BC669" s="5">
        <f t="shared" si="830"/>
        <v>7.4184255563862505E-11</v>
      </c>
      <c r="BD669" s="5">
        <f t="shared" si="831"/>
        <v>7.6951440707319766E-8</v>
      </c>
      <c r="BE669" s="5">
        <f t="shared" si="832"/>
        <v>4.1791579365484046E-8</v>
      </c>
      <c r="BF669" s="5">
        <f t="shared" si="833"/>
        <v>1.1348300238486748E-8</v>
      </c>
      <c r="BG669" s="5">
        <f t="shared" si="834"/>
        <v>2.0543838457116228E-9</v>
      </c>
      <c r="BH669" s="5">
        <f t="shared" si="835"/>
        <v>2.7892897373349252E-10</v>
      </c>
      <c r="BI669" s="5">
        <f t="shared" si="836"/>
        <v>3.0296722805886188E-11</v>
      </c>
      <c r="BJ669" s="8">
        <f t="shared" si="837"/>
        <v>0.35444221830749356</v>
      </c>
      <c r="BK669" s="8">
        <f t="shared" si="838"/>
        <v>0.52315942456014752</v>
      </c>
      <c r="BL669" s="8">
        <f t="shared" si="839"/>
        <v>0.12155399766980499</v>
      </c>
      <c r="BM669" s="8">
        <f t="shared" si="840"/>
        <v>4.2506032238087972E-2</v>
      </c>
      <c r="BN669" s="8">
        <f t="shared" si="841"/>
        <v>0.9574922411998279</v>
      </c>
    </row>
    <row r="670" spans="1:66" x14ac:dyDescent="0.25">
      <c r="A670" t="s">
        <v>27</v>
      </c>
      <c r="B670" t="s">
        <v>181</v>
      </c>
      <c r="C670" t="s">
        <v>266</v>
      </c>
      <c r="D670" t="s">
        <v>517</v>
      </c>
      <c r="E670">
        <f>VLOOKUP(A670,home!$A$2:$E$405,3,FALSE)</f>
        <v>1.381</v>
      </c>
      <c r="F670">
        <f>VLOOKUP(B670,home!$B$2:$E$405,3,FALSE)</f>
        <v>1.9913000000000001</v>
      </c>
      <c r="G670">
        <f>VLOOKUP(C670,away!$B$2:$E$405,4,FALSE)</f>
        <v>3.0775000000000001</v>
      </c>
      <c r="H670">
        <f>VLOOKUP(A670,away!$A$2:$E$405,3,FALSE)</f>
        <v>1.127</v>
      </c>
      <c r="I670">
        <f>VLOOKUP(C670,away!$B$2:$E$405,3,FALSE)</f>
        <v>0.44369999999999998</v>
      </c>
      <c r="J670">
        <f>VLOOKUP(B670,home!$B$2:$E$405,4,FALSE)</f>
        <v>0.66549999999999998</v>
      </c>
      <c r="K670" s="3">
        <f t="shared" si="786"/>
        <v>8.4630797607500003</v>
      </c>
      <c r="L670" s="3">
        <f t="shared" si="787"/>
        <v>0.33278320844999992</v>
      </c>
      <c r="M670" s="5">
        <f t="shared" si="788"/>
        <v>1.5135795415043886E-4</v>
      </c>
      <c r="N670" s="5">
        <f t="shared" si="789"/>
        <v>1.2809544383991056E-3</v>
      </c>
      <c r="O670" s="5">
        <f t="shared" si="790"/>
        <v>5.0369385606611012E-5</v>
      </c>
      <c r="P670" s="5">
        <f t="shared" si="791"/>
        <v>4.2628012788872209E-4</v>
      </c>
      <c r="Q670" s="5">
        <f t="shared" si="792"/>
        <v>5.4204097910291772E-3</v>
      </c>
      <c r="R670" s="5">
        <f t="shared" si="793"/>
        <v>8.3810428749116287E-6</v>
      </c>
      <c r="S670" s="5">
        <f t="shared" si="794"/>
        <v>3.0014073005409081E-4</v>
      </c>
      <c r="T670" s="5">
        <f t="shared" si="795"/>
        <v>1.8038213613724831E-3</v>
      </c>
      <c r="U670" s="5">
        <f t="shared" si="796"/>
        <v>7.0929434328642602E-5</v>
      </c>
      <c r="V670" s="5">
        <f t="shared" si="797"/>
        <v>9.3923066540589352E-5</v>
      </c>
      <c r="W670" s="5">
        <f t="shared" si="798"/>
        <v>1.5291120132476728E-2</v>
      </c>
      <c r="X670" s="5">
        <f t="shared" si="799"/>
        <v>5.0886280184799923E-3</v>
      </c>
      <c r="Y670" s="5">
        <f t="shared" si="800"/>
        <v>8.4670497929916855E-4</v>
      </c>
      <c r="Z670" s="5">
        <f t="shared" si="801"/>
        <v>9.2969011269003432E-7</v>
      </c>
      <c r="AA670" s="5">
        <f t="shared" si="802"/>
        <v>7.8680415764764162E-6</v>
      </c>
      <c r="AB670" s="5">
        <f t="shared" si="803"/>
        <v>3.329393171130855E-5</v>
      </c>
      <c r="AC670" s="5">
        <f t="shared" si="804"/>
        <v>1.6532636590422002E-5</v>
      </c>
      <c r="AD670" s="5">
        <f t="shared" si="805"/>
        <v>3.2352492328090163E-2</v>
      </c>
      <c r="AE670" s="5">
        <f t="shared" si="806"/>
        <v>1.076636619829585E-2</v>
      </c>
      <c r="AF670" s="5">
        <f t="shared" si="807"/>
        <v>1.7914329434082603E-3</v>
      </c>
      <c r="AG670" s="5">
        <f t="shared" si="808"/>
        <v>1.9871960087680931E-4</v>
      </c>
      <c r="AH670" s="5">
        <f t="shared" si="809"/>
        <v>7.7346314641307885E-8</v>
      </c>
      <c r="AI670" s="5">
        <f t="shared" si="810"/>
        <v>6.545880300094542E-7</v>
      </c>
      <c r="AJ670" s="5">
        <f t="shared" si="811"/>
        <v>2.7699153542011131E-6</v>
      </c>
      <c r="AK670" s="5">
        <f t="shared" si="812"/>
        <v>7.8140048577100374E-6</v>
      </c>
      <c r="AL670" s="5">
        <f t="shared" si="813"/>
        <v>1.86248142151766E-6</v>
      </c>
      <c r="AM670" s="5">
        <f t="shared" si="814"/>
        <v>5.4760344606335859E-2</v>
      </c>
      <c r="AN670" s="5">
        <f t="shared" si="815"/>
        <v>1.8223323173924093E-2</v>
      </c>
      <c r="AO670" s="5">
        <f t="shared" si="816"/>
        <v>3.0322079772198474E-3</v>
      </c>
      <c r="AP670" s="5">
        <f t="shared" si="817"/>
        <v>3.3635596644896831E-4</v>
      </c>
      <c r="AQ670" s="5">
        <f t="shared" si="818"/>
        <v>2.7983404424047046E-5</v>
      </c>
      <c r="AR670" s="5">
        <f t="shared" si="819"/>
        <v>5.14791094962353E-9</v>
      </c>
      <c r="AS670" s="5">
        <f t="shared" si="820"/>
        <v>4.3567180967902213E-8</v>
      </c>
      <c r="AT670" s="5">
        <f t="shared" si="821"/>
        <v>1.8435626374119294E-7</v>
      </c>
      <c r="AU670" s="5">
        <f t="shared" si="822"/>
        <v>5.2007392147852645E-7</v>
      </c>
      <c r="AV670" s="5">
        <f t="shared" si="823"/>
        <v>1.1003567697397004E-6</v>
      </c>
      <c r="AW670" s="5">
        <f t="shared" si="824"/>
        <v>1.4570662106763132E-7</v>
      </c>
      <c r="AX670" s="5">
        <f t="shared" si="825"/>
        <v>7.7240194021596084E-2</v>
      </c>
      <c r="AY670" s="5">
        <f t="shared" si="826"/>
        <v>2.5704239587807241E-2</v>
      </c>
      <c r="AZ670" s="5">
        <f t="shared" si="827"/>
        <v>4.2769696603989979E-3</v>
      </c>
      <c r="BA670" s="5">
        <f t="shared" si="828"/>
        <v>4.7443456201029505E-4</v>
      </c>
      <c r="BB670" s="5">
        <f t="shared" si="829"/>
        <v>3.9470963936339101E-5</v>
      </c>
      <c r="BC670" s="5">
        <f t="shared" si="830"/>
        <v>2.6270548038698332E-6</v>
      </c>
      <c r="BD670" s="5">
        <f t="shared" si="831"/>
        <v>2.855230537717672E-10</v>
      </c>
      <c r="BE670" s="5">
        <f t="shared" si="832"/>
        <v>2.4164043776033771E-9</v>
      </c>
      <c r="BF670" s="5">
        <f t="shared" si="833"/>
        <v>1.0225111490941422E-8</v>
      </c>
      <c r="BG670" s="5">
        <f t="shared" si="834"/>
        <v>2.8845311370132875E-8</v>
      </c>
      <c r="BH670" s="5">
        <f t="shared" si="835"/>
        <v>6.1030042712275847E-8</v>
      </c>
      <c r="BI670" s="5">
        <f t="shared" si="836"/>
        <v>1.0330042385519388E-7</v>
      </c>
      <c r="BJ670" s="8">
        <f t="shared" si="837"/>
        <v>0.25895880077063338</v>
      </c>
      <c r="BK670" s="8">
        <f t="shared" si="838"/>
        <v>2.669433658445302E-2</v>
      </c>
      <c r="BL670" s="8">
        <f t="shared" si="839"/>
        <v>1.8421729551824901E-4</v>
      </c>
      <c r="BM670" s="8">
        <f t="shared" si="840"/>
        <v>0.25279643771958221</v>
      </c>
      <c r="BN670" s="8">
        <f t="shared" si="841"/>
        <v>7.3377527399489662E-3</v>
      </c>
    </row>
    <row r="671" spans="1:66" x14ac:dyDescent="0.25">
      <c r="A671" t="s">
        <v>27</v>
      </c>
      <c r="B671" t="s">
        <v>278</v>
      </c>
      <c r="C671" t="s">
        <v>182</v>
      </c>
      <c r="D671" t="s">
        <v>517</v>
      </c>
      <c r="E671">
        <f>VLOOKUP(A671,home!$A$2:$E$405,3,FALSE)</f>
        <v>1.381</v>
      </c>
      <c r="F671">
        <f>VLOOKUP(B671,home!$B$2:$E$405,3,FALSE)</f>
        <v>0.72409999999999997</v>
      </c>
      <c r="G671">
        <f>VLOOKUP(C671,away!$B$2:$E$405,4,FALSE)</f>
        <v>0.90510000000000002</v>
      </c>
      <c r="H671">
        <f>VLOOKUP(A671,away!$A$2:$E$405,3,FALSE)</f>
        <v>1.127</v>
      </c>
      <c r="I671">
        <f>VLOOKUP(C671,away!$B$2:$E$405,3,FALSE)</f>
        <v>0.88729999999999998</v>
      </c>
      <c r="J671">
        <f>VLOOKUP(B671,home!$B$2:$E$405,4,FALSE)</f>
        <v>0.44369999999999998</v>
      </c>
      <c r="K671" s="3">
        <f t="shared" si="786"/>
        <v>0.90508379871</v>
      </c>
      <c r="L671" s="3">
        <f t="shared" si="787"/>
        <v>0.44369427626999997</v>
      </c>
      <c r="M671" s="5">
        <f t="shared" si="788"/>
        <v>0.25955722642133333</v>
      </c>
      <c r="N671" s="5">
        <f t="shared" si="789"/>
        <v>0.23492104047205192</v>
      </c>
      <c r="O671" s="5">
        <f t="shared" si="790"/>
        <v>0.115164055727662</v>
      </c>
      <c r="P671" s="5">
        <f t="shared" si="791"/>
        <v>0.10423312103284246</v>
      </c>
      <c r="Q671" s="5">
        <f t="shared" si="792"/>
        <v>0.10631161385367517</v>
      </c>
      <c r="R671" s="5">
        <f t="shared" si="793"/>
        <v>2.5548816179201461E-2</v>
      </c>
      <c r="S671" s="5">
        <f t="shared" si="794"/>
        <v>1.0464497242133237E-2</v>
      </c>
      <c r="T671" s="5">
        <f t="shared" si="795"/>
        <v>4.7169854567902111E-2</v>
      </c>
      <c r="U671" s="5">
        <f t="shared" si="796"/>
        <v>2.3123819600015166E-2</v>
      </c>
      <c r="V671" s="5">
        <f t="shared" si="797"/>
        <v>4.6692644950526254E-4</v>
      </c>
      <c r="W671" s="5">
        <f t="shared" si="798"/>
        <v>3.2073639771225002E-2</v>
      </c>
      <c r="X671" s="5">
        <f t="shared" si="799"/>
        <v>1.4230890385638366E-2</v>
      </c>
      <c r="Y671" s="5">
        <f t="shared" si="800"/>
        <v>3.1570823051667572E-3</v>
      </c>
      <c r="Z671" s="5">
        <f t="shared" si="801"/>
        <v>3.7786211680620198E-3</v>
      </c>
      <c r="AA671" s="5">
        <f t="shared" si="802"/>
        <v>3.4199688006755903E-3</v>
      </c>
      <c r="AB671" s="5">
        <f t="shared" si="803"/>
        <v>1.5476791767925725E-3</v>
      </c>
      <c r="AC671" s="5">
        <f t="shared" si="804"/>
        <v>1.1719284846098307E-5</v>
      </c>
      <c r="AD671" s="5">
        <f t="shared" si="805"/>
        <v>7.2573329306491142E-3</v>
      </c>
      <c r="AE671" s="5">
        <f t="shared" si="806"/>
        <v>3.2200370823147967E-3</v>
      </c>
      <c r="AF671" s="5">
        <f t="shared" si="807"/>
        <v>7.1435601140011282E-4</v>
      </c>
      <c r="AG671" s="5">
        <f t="shared" si="808"/>
        <v>1.0565189115909898E-4</v>
      </c>
      <c r="AH671" s="5">
        <f t="shared" si="809"/>
        <v>4.1913814611544494E-4</v>
      </c>
      <c r="AI671" s="5">
        <f t="shared" si="810"/>
        <v>3.7935514547043393E-4</v>
      </c>
      <c r="AJ671" s="5">
        <f t="shared" si="811"/>
        <v>1.7167409806128245E-4</v>
      </c>
      <c r="AK671" s="5">
        <f t="shared" si="812"/>
        <v>5.1793148271139531E-5</v>
      </c>
      <c r="AL671" s="5">
        <f t="shared" si="813"/>
        <v>1.8824945120947281E-7</v>
      </c>
      <c r="AM671" s="5">
        <f t="shared" si="814"/>
        <v>1.3136988914750161E-3</v>
      </c>
      <c r="AN671" s="5">
        <f t="shared" si="815"/>
        <v>5.8288067888970848E-4</v>
      </c>
      <c r="AO671" s="5">
        <f t="shared" si="816"/>
        <v>1.293104104858677E-4</v>
      </c>
      <c r="AP671" s="5">
        <f t="shared" si="817"/>
        <v>1.9124762998234562E-5</v>
      </c>
      <c r="AQ671" s="5">
        <f t="shared" si="818"/>
        <v>2.1213869693342394E-6</v>
      </c>
      <c r="AR671" s="5">
        <f t="shared" si="819"/>
        <v>3.719383927956837E-5</v>
      </c>
      <c r="AS671" s="5">
        <f t="shared" si="820"/>
        <v>3.3663541343760948E-5</v>
      </c>
      <c r="AT671" s="5">
        <f t="shared" si="821"/>
        <v>1.5234162938721143E-5</v>
      </c>
      <c r="AU671" s="5">
        <f t="shared" si="822"/>
        <v>4.5960646875816112E-6</v>
      </c>
      <c r="AV671" s="5">
        <f t="shared" si="823"/>
        <v>1.0399559216383133E-6</v>
      </c>
      <c r="AW671" s="5">
        <f t="shared" si="824"/>
        <v>2.0999252482156183E-9</v>
      </c>
      <c r="AX671" s="5">
        <f t="shared" si="825"/>
        <v>1.9816793050955381E-4</v>
      </c>
      <c r="AY671" s="5">
        <f t="shared" si="826"/>
        <v>8.7925976507360131E-5</v>
      </c>
      <c r="AZ671" s="5">
        <f t="shared" si="827"/>
        <v>1.950612625588308E-5</v>
      </c>
      <c r="BA671" s="5">
        <f t="shared" si="828"/>
        <v>2.884918857311763E-6</v>
      </c>
      <c r="BB671" s="5">
        <f t="shared" si="829"/>
        <v>3.2000549612315445E-7</v>
      </c>
      <c r="BC671" s="5">
        <f t="shared" si="830"/>
        <v>2.8396921400957062E-8</v>
      </c>
      <c r="BD671" s="5">
        <f t="shared" si="831"/>
        <v>2.7504489334751295E-6</v>
      </c>
      <c r="BE671" s="5">
        <f t="shared" si="832"/>
        <v>2.489386768867538E-6</v>
      </c>
      <c r="BF671" s="5">
        <f t="shared" si="833"/>
        <v>1.1265518166125218E-6</v>
      </c>
      <c r="BG671" s="5">
        <f t="shared" si="834"/>
        <v>3.3987459920777093E-7</v>
      </c>
      <c r="BH671" s="5">
        <f t="shared" si="835"/>
        <v>7.6903748334002003E-8</v>
      </c>
      <c r="BI671" s="5">
        <f t="shared" si="836"/>
        <v>1.3920867335435278E-8</v>
      </c>
      <c r="BJ671" s="8">
        <f t="shared" si="837"/>
        <v>0.45151746875654825</v>
      </c>
      <c r="BK671" s="8">
        <f t="shared" si="838"/>
        <v>0.37482160465661896</v>
      </c>
      <c r="BL671" s="8">
        <f t="shared" si="839"/>
        <v>0.16992482467317022</v>
      </c>
      <c r="BM671" s="8">
        <f t="shared" si="840"/>
        <v>0.15421872169105097</v>
      </c>
      <c r="BN671" s="8">
        <f t="shared" si="841"/>
        <v>0.84573587368676628</v>
      </c>
    </row>
    <row r="672" spans="1:66" x14ac:dyDescent="0.25">
      <c r="A672" t="s">
        <v>184</v>
      </c>
      <c r="B672" t="s">
        <v>185</v>
      </c>
      <c r="C672" t="s">
        <v>196</v>
      </c>
      <c r="D672" t="s">
        <v>517</v>
      </c>
      <c r="E672">
        <f>VLOOKUP(A672,home!$A$2:$E$405,3,FALSE)</f>
        <v>1.5952</v>
      </c>
      <c r="F672">
        <f>VLOOKUP(B672,home!$B$2:$E$405,3,FALSE)</f>
        <v>1.6717</v>
      </c>
      <c r="G672">
        <f>VLOOKUP(C672,away!$B$2:$E$405,4,FALSE)</f>
        <v>0.62690000000000001</v>
      </c>
      <c r="H672">
        <f>VLOOKUP(A672,away!$A$2:$E$405,3,FALSE)</f>
        <v>1.1429</v>
      </c>
      <c r="I672">
        <f>VLOOKUP(C672,away!$B$2:$E$405,3,FALSE)</f>
        <v>0.875</v>
      </c>
      <c r="J672">
        <f>VLOOKUP(B672,home!$B$2:$E$405,4,FALSE)</f>
        <v>0</v>
      </c>
      <c r="K672" s="3">
        <f t="shared" si="786"/>
        <v>1.671751622096</v>
      </c>
      <c r="L672" s="3">
        <f t="shared" si="787"/>
        <v>0</v>
      </c>
      <c r="M672" s="5">
        <f t="shared" si="788"/>
        <v>0.18791761653846265</v>
      </c>
      <c r="N672" s="5">
        <f t="shared" si="789"/>
        <v>0.31415158026858903</v>
      </c>
      <c r="O672" s="5">
        <f t="shared" si="790"/>
        <v>0</v>
      </c>
      <c r="P672" s="5">
        <f t="shared" si="791"/>
        <v>0</v>
      </c>
      <c r="Q672" s="5">
        <f t="shared" si="792"/>
        <v>0.26259170694901779</v>
      </c>
      <c r="R672" s="5">
        <f t="shared" si="793"/>
        <v>0</v>
      </c>
      <c r="S672" s="5">
        <f t="shared" si="794"/>
        <v>0</v>
      </c>
      <c r="T672" s="5">
        <f t="shared" si="795"/>
        <v>0</v>
      </c>
      <c r="U672" s="5">
        <f t="shared" si="796"/>
        <v>0</v>
      </c>
      <c r="V672" s="5">
        <f t="shared" si="797"/>
        <v>0</v>
      </c>
      <c r="W672" s="5">
        <f t="shared" si="798"/>
        <v>0.14632937068032598</v>
      </c>
      <c r="X672" s="5">
        <f t="shared" si="799"/>
        <v>0</v>
      </c>
      <c r="Y672" s="5">
        <f t="shared" si="800"/>
        <v>0</v>
      </c>
      <c r="Z672" s="5">
        <f t="shared" si="801"/>
        <v>0</v>
      </c>
      <c r="AA672" s="5">
        <f t="shared" si="802"/>
        <v>0</v>
      </c>
      <c r="AB672" s="5">
        <f t="shared" si="803"/>
        <v>0</v>
      </c>
      <c r="AC672" s="5">
        <f t="shared" si="804"/>
        <v>0</v>
      </c>
      <c r="AD672" s="5">
        <f t="shared" si="805"/>
        <v>6.1156590698780461E-2</v>
      </c>
      <c r="AE672" s="5">
        <f t="shared" si="806"/>
        <v>0</v>
      </c>
      <c r="AF672" s="5">
        <f t="shared" si="807"/>
        <v>0</v>
      </c>
      <c r="AG672" s="5">
        <f t="shared" si="808"/>
        <v>0</v>
      </c>
      <c r="AH672" s="5">
        <f t="shared" si="809"/>
        <v>0</v>
      </c>
      <c r="AI672" s="5">
        <f t="shared" si="810"/>
        <v>0</v>
      </c>
      <c r="AJ672" s="5">
        <f t="shared" si="811"/>
        <v>0</v>
      </c>
      <c r="AK672" s="5">
        <f t="shared" si="812"/>
        <v>0</v>
      </c>
      <c r="AL672" s="5">
        <f t="shared" si="813"/>
        <v>0</v>
      </c>
      <c r="AM672" s="5">
        <f t="shared" si="814"/>
        <v>2.0447725940509483E-2</v>
      </c>
      <c r="AN672" s="5">
        <f t="shared" si="815"/>
        <v>0</v>
      </c>
      <c r="AO672" s="5">
        <f t="shared" si="816"/>
        <v>0</v>
      </c>
      <c r="AP672" s="5">
        <f t="shared" si="817"/>
        <v>0</v>
      </c>
      <c r="AQ672" s="5">
        <f t="shared" si="818"/>
        <v>0</v>
      </c>
      <c r="AR672" s="5">
        <f t="shared" si="819"/>
        <v>0</v>
      </c>
      <c r="AS672" s="5">
        <f t="shared" si="820"/>
        <v>0</v>
      </c>
      <c r="AT672" s="5">
        <f t="shared" si="821"/>
        <v>0</v>
      </c>
      <c r="AU672" s="5">
        <f t="shared" si="822"/>
        <v>0</v>
      </c>
      <c r="AV672" s="5">
        <f t="shared" si="823"/>
        <v>0</v>
      </c>
      <c r="AW672" s="5">
        <f t="shared" si="824"/>
        <v>0</v>
      </c>
      <c r="AX672" s="5">
        <f t="shared" si="825"/>
        <v>5.6972531682035294E-3</v>
      </c>
      <c r="AY672" s="5">
        <f t="shared" si="826"/>
        <v>0</v>
      </c>
      <c r="AZ672" s="5">
        <f t="shared" si="827"/>
        <v>0</v>
      </c>
      <c r="BA672" s="5">
        <f t="shared" si="828"/>
        <v>0</v>
      </c>
      <c r="BB672" s="5">
        <f t="shared" si="829"/>
        <v>0</v>
      </c>
      <c r="BC672" s="5">
        <f t="shared" si="830"/>
        <v>0</v>
      </c>
      <c r="BD672" s="5">
        <f t="shared" si="831"/>
        <v>0</v>
      </c>
      <c r="BE672" s="5">
        <f t="shared" si="832"/>
        <v>0</v>
      </c>
      <c r="BF672" s="5">
        <f t="shared" si="833"/>
        <v>0</v>
      </c>
      <c r="BG672" s="5">
        <f t="shared" si="834"/>
        <v>0</v>
      </c>
      <c r="BH672" s="5">
        <f t="shared" si="835"/>
        <v>0</v>
      </c>
      <c r="BI672" s="5">
        <f t="shared" si="836"/>
        <v>0</v>
      </c>
      <c r="BJ672" s="8">
        <f t="shared" si="837"/>
        <v>0.81037422770542622</v>
      </c>
      <c r="BK672" s="8">
        <f t="shared" si="838"/>
        <v>0.18791761653846265</v>
      </c>
      <c r="BL672" s="8">
        <f t="shared" si="839"/>
        <v>0</v>
      </c>
      <c r="BM672" s="8">
        <f t="shared" si="840"/>
        <v>0.23363094048781943</v>
      </c>
      <c r="BN672" s="8">
        <f t="shared" si="841"/>
        <v>0.76466090375606943</v>
      </c>
    </row>
    <row r="673" spans="1:66" x14ac:dyDescent="0.25">
      <c r="A673" t="s">
        <v>285</v>
      </c>
      <c r="B673" t="s">
        <v>295</v>
      </c>
      <c r="C673" t="s">
        <v>361</v>
      </c>
      <c r="D673" t="s">
        <v>517</v>
      </c>
      <c r="E673">
        <f>VLOOKUP(A673,home!$A$2:$E$405,3,FALSE)</f>
        <v>1.35</v>
      </c>
      <c r="F673">
        <f>VLOOKUP(B673,home!$B$2:$E$405,3,FALSE)</f>
        <v>0.74070000000000003</v>
      </c>
      <c r="G673">
        <f>VLOOKUP(C673,away!$B$2:$E$405,4,FALSE)</f>
        <v>1.1111</v>
      </c>
      <c r="H673">
        <f>VLOOKUP(A673,away!$A$2:$E$405,3,FALSE)</f>
        <v>1.3</v>
      </c>
      <c r="I673">
        <f>VLOOKUP(C673,away!$B$2:$E$405,3,FALSE)</f>
        <v>0.3846</v>
      </c>
      <c r="J673">
        <f>VLOOKUP(B673,home!$B$2:$E$405,4,FALSE)</f>
        <v>0.57689999999999997</v>
      </c>
      <c r="K673" s="3">
        <f t="shared" si="786"/>
        <v>1.1110388895000001</v>
      </c>
      <c r="L673" s="3">
        <f t="shared" si="787"/>
        <v>0.28843846200000001</v>
      </c>
      <c r="M673" s="5">
        <f t="shared" si="788"/>
        <v>0.24672588116117622</v>
      </c>
      <c r="N673" s="5">
        <f t="shared" si="789"/>
        <v>0.27412204901622217</v>
      </c>
      <c r="O673" s="5">
        <f t="shared" si="790"/>
        <v>7.1165233697724442E-2</v>
      </c>
      <c r="P673" s="5">
        <f t="shared" si="791"/>
        <v>7.9067342218527736E-2</v>
      </c>
      <c r="Q673" s="5">
        <f t="shared" si="792"/>
        <v>0.15228012846322406</v>
      </c>
      <c r="R673" s="5">
        <f t="shared" si="793"/>
        <v>1.0263395277821106E-2</v>
      </c>
      <c r="S673" s="5">
        <f t="shared" si="794"/>
        <v>6.3346056117819984E-3</v>
      </c>
      <c r="T673" s="5">
        <f t="shared" si="795"/>
        <v>4.3923446047094777E-2</v>
      </c>
      <c r="U673" s="5">
        <f t="shared" si="796"/>
        <v>1.1403031291969904E-2</v>
      </c>
      <c r="V673" s="5">
        <f t="shared" si="797"/>
        <v>2.2555865885066613E-4</v>
      </c>
      <c r="W673" s="5">
        <f t="shared" si="798"/>
        <v>5.6396381606899269E-2</v>
      </c>
      <c r="X673" s="5">
        <f t="shared" si="799"/>
        <v>1.6266885573059116E-2</v>
      </c>
      <c r="Y673" s="5">
        <f t="shared" si="800"/>
        <v>2.34599772811158E-3</v>
      </c>
      <c r="Z673" s="5">
        <f t="shared" si="801"/>
        <v>9.8678598294426115E-4</v>
      </c>
      <c r="AA673" s="5">
        <f t="shared" si="802"/>
        <v>1.0963576026645576E-3</v>
      </c>
      <c r="AB673" s="5">
        <f t="shared" si="803"/>
        <v>6.0904796667965639E-4</v>
      </c>
      <c r="AC673" s="5">
        <f t="shared" si="804"/>
        <v>4.5177474860367702E-6</v>
      </c>
      <c r="AD673" s="5">
        <f t="shared" si="805"/>
        <v>1.5664643298086901E-2</v>
      </c>
      <c r="AE673" s="5">
        <f t="shared" si="806"/>
        <v>4.5182856206787934E-3</v>
      </c>
      <c r="AF673" s="5">
        <f t="shared" si="807"/>
        <v>6.5162367765265333E-4</v>
      </c>
      <c r="AG673" s="5">
        <f t="shared" si="808"/>
        <v>6.2651110461638379E-5</v>
      </c>
      <c r="AH673" s="5">
        <f t="shared" si="809"/>
        <v>7.1156757810900208E-5</v>
      </c>
      <c r="AI673" s="5">
        <f t="shared" si="810"/>
        <v>7.9057925178643019E-5</v>
      </c>
      <c r="AJ673" s="5">
        <f t="shared" si="811"/>
        <v>4.3918214698326827E-5</v>
      </c>
      <c r="AK673" s="5">
        <f t="shared" si="812"/>
        <v>1.6264948162417204E-5</v>
      </c>
      <c r="AL673" s="5">
        <f t="shared" si="813"/>
        <v>5.7911441613539355E-8</v>
      </c>
      <c r="AM673" s="5">
        <f t="shared" si="814"/>
        <v>3.4808055788640153E-3</v>
      </c>
      <c r="AN673" s="5">
        <f t="shared" si="815"/>
        <v>1.0039982076885563E-3</v>
      </c>
      <c r="AO673" s="5">
        <f t="shared" si="816"/>
        <v>1.4479584943822188E-4</v>
      </c>
      <c r="AP673" s="5">
        <f t="shared" si="817"/>
        <v>1.3921564038648098E-5</v>
      </c>
      <c r="AQ673" s="5">
        <f t="shared" si="818"/>
        <v>1.0038786299855414E-6</v>
      </c>
      <c r="AR673" s="5">
        <f t="shared" si="819"/>
        <v>4.1048691567765113E-6</v>
      </c>
      <c r="AS673" s="5">
        <f t="shared" si="820"/>
        <v>4.5606692694877762E-6</v>
      </c>
      <c r="AT673" s="5">
        <f t="shared" si="821"/>
        <v>2.5335404602742381E-6</v>
      </c>
      <c r="AU673" s="5">
        <f t="shared" si="822"/>
        <v>9.3828732649546944E-7</v>
      </c>
      <c r="AV673" s="5">
        <f t="shared" si="823"/>
        <v>2.6061842731536262E-7</v>
      </c>
      <c r="AW673" s="5">
        <f t="shared" si="824"/>
        <v>5.1551856196711097E-10</v>
      </c>
      <c r="AX673" s="5">
        <f t="shared" si="825"/>
        <v>6.4455172748441346E-4</v>
      </c>
      <c r="AY673" s="5">
        <f t="shared" si="826"/>
        <v>1.8591350895504736E-4</v>
      </c>
      <c r="AZ673" s="5">
        <f t="shared" si="827"/>
        <v>2.6812303294008543E-5</v>
      </c>
      <c r="BA673" s="5">
        <f t="shared" si="828"/>
        <v>2.5778998416004533E-6</v>
      </c>
      <c r="BB673" s="5">
        <f t="shared" si="829"/>
        <v>1.8589136637531957E-7</v>
      </c>
      <c r="BC673" s="5">
        <f t="shared" si="830"/>
        <v>1.0723643963275144E-8</v>
      </c>
      <c r="BD673" s="5">
        <f t="shared" si="831"/>
        <v>1.9733369104864219E-7</v>
      </c>
      <c r="BE673" s="5">
        <f t="shared" si="832"/>
        <v>2.192454049636195E-7</v>
      </c>
      <c r="BF673" s="5">
        <f t="shared" si="833"/>
        <v>1.2179508562937884E-7</v>
      </c>
      <c r="BG673" s="5">
        <f t="shared" si="834"/>
        <v>4.5106358894740823E-8</v>
      </c>
      <c r="BH673" s="5">
        <f t="shared" si="835"/>
        <v>1.2528729723950326E-8</v>
      </c>
      <c r="BI673" s="5">
        <f t="shared" si="836"/>
        <v>2.7839811918686807E-9</v>
      </c>
      <c r="BJ673" s="8">
        <f t="shared" si="837"/>
        <v>0.5717366692747361</v>
      </c>
      <c r="BK673" s="8">
        <f t="shared" si="838"/>
        <v>0.33254387681821929</v>
      </c>
      <c r="BL673" s="8">
        <f t="shared" si="839"/>
        <v>9.4760460460601784E-2</v>
      </c>
      <c r="BM673" s="8">
        <f t="shared" si="840"/>
        <v>0.16621784970836898</v>
      </c>
      <c r="BN673" s="8">
        <f t="shared" si="841"/>
        <v>0.83362402983469563</v>
      </c>
    </row>
    <row r="674" spans="1:66" x14ac:dyDescent="0.25">
      <c r="A674" t="s">
        <v>285</v>
      </c>
      <c r="B674" t="s">
        <v>296</v>
      </c>
      <c r="C674" t="s">
        <v>364</v>
      </c>
      <c r="D674" t="s">
        <v>517</v>
      </c>
      <c r="E674">
        <f>VLOOKUP(A674,home!$A$2:$E$405,3,FALSE)</f>
        <v>1.35</v>
      </c>
      <c r="F674">
        <f>VLOOKUP(B674,home!$B$2:$E$405,3,FALSE)</f>
        <v>1.2345999999999999</v>
      </c>
      <c r="G674">
        <f>VLOOKUP(C674,away!$B$2:$E$405,4,FALSE)</f>
        <v>0.1852</v>
      </c>
      <c r="H674">
        <f>VLOOKUP(A674,away!$A$2:$E$405,3,FALSE)</f>
        <v>1.3</v>
      </c>
      <c r="I674">
        <f>VLOOKUP(C674,away!$B$2:$E$405,3,FALSE)</f>
        <v>0.96150000000000002</v>
      </c>
      <c r="J674">
        <f>VLOOKUP(B674,home!$B$2:$E$405,4,FALSE)</f>
        <v>1.2821</v>
      </c>
      <c r="K674" s="3">
        <f t="shared" si="786"/>
        <v>0.30867469199999997</v>
      </c>
      <c r="L674" s="3">
        <f t="shared" si="787"/>
        <v>1.6025608950000001</v>
      </c>
      <c r="M674" s="5">
        <f t="shared" si="788"/>
        <v>0.14789753338361894</v>
      </c>
      <c r="N674" s="5">
        <f t="shared" si="789"/>
        <v>4.5652225564748294E-2</v>
      </c>
      <c r="O674" s="5">
        <f t="shared" si="790"/>
        <v>0.23701480346754478</v>
      </c>
      <c r="P674" s="5">
        <f t="shared" si="791"/>
        <v>7.3160471459784909E-2</v>
      </c>
      <c r="Q674" s="5">
        <f t="shared" si="792"/>
        <v>7.0458433326566015E-3</v>
      </c>
      <c r="R674" s="5">
        <f t="shared" si="793"/>
        <v>0.18991532778659889</v>
      </c>
      <c r="S674" s="5">
        <f t="shared" si="794"/>
        <v>9.0475724337043574E-3</v>
      </c>
      <c r="T674" s="5">
        <f t="shared" si="795"/>
        <v>1.1291392997211947E-2</v>
      </c>
      <c r="U674" s="5">
        <f t="shared" si="796"/>
        <v>5.8622055310607449E-2</v>
      </c>
      <c r="V674" s="5">
        <f t="shared" si="797"/>
        <v>4.9728473015725179E-4</v>
      </c>
      <c r="W674" s="5">
        <f t="shared" si="798"/>
        <v>7.2495784019601035E-4</v>
      </c>
      <c r="X674" s="5">
        <f t="shared" si="799"/>
        <v>1.1617890852217855E-3</v>
      </c>
      <c r="Y674" s="5">
        <f t="shared" si="800"/>
        <v>9.3091887810712811E-4</v>
      </c>
      <c r="Z674" s="5">
        <f t="shared" si="801"/>
        <v>0.10145029255730344</v>
      </c>
      <c r="AA674" s="5">
        <f t="shared" si="802"/>
        <v>3.1315137808435527E-2</v>
      </c>
      <c r="AB674" s="5">
        <f t="shared" si="803"/>
        <v>4.8330952589781947E-3</v>
      </c>
      <c r="AC674" s="5">
        <f t="shared" si="804"/>
        <v>1.5374489551868203E-5</v>
      </c>
      <c r="AD674" s="5">
        <f t="shared" si="805"/>
        <v>5.5944034508872151E-5</v>
      </c>
      <c r="AE674" s="5">
        <f t="shared" si="806"/>
        <v>8.9653722012449045E-5</v>
      </c>
      <c r="AF674" s="5">
        <f t="shared" si="807"/>
        <v>7.1837774494175793E-5</v>
      </c>
      <c r="AG674" s="5">
        <f t="shared" si="808"/>
        <v>3.837480272939818E-5</v>
      </c>
      <c r="AH674" s="5">
        <f t="shared" si="809"/>
        <v>4.064506790966102E-2</v>
      </c>
      <c r="AI674" s="5">
        <f t="shared" si="810"/>
        <v>1.2546103818333699E-2</v>
      </c>
      <c r="AJ674" s="5">
        <f t="shared" si="811"/>
        <v>1.9363323659620888E-3</v>
      </c>
      <c r="AK674" s="5">
        <f t="shared" si="812"/>
        <v>1.9923226555765977E-4</v>
      </c>
      <c r="AL674" s="5">
        <f t="shared" si="813"/>
        <v>3.0421194413044822E-7</v>
      </c>
      <c r="AM674" s="5">
        <f t="shared" si="814"/>
        <v>3.4537015242526963E-6</v>
      </c>
      <c r="AN674" s="5">
        <f t="shared" si="815"/>
        <v>5.5347670057692656E-6</v>
      </c>
      <c r="AO674" s="5">
        <f t="shared" si="816"/>
        <v>4.4349005831910337E-6</v>
      </c>
      <c r="AP674" s="5">
        <f t="shared" si="817"/>
        <v>2.3690660826115484E-6</v>
      </c>
      <c r="AQ674" s="5">
        <f t="shared" si="818"/>
        <v>9.4914316541602704E-7</v>
      </c>
      <c r="AR674" s="5">
        <f t="shared" si="819"/>
        <v>1.3027239281328427E-2</v>
      </c>
      <c r="AS674" s="5">
        <f t="shared" si="820"/>
        <v>4.0211790727743531E-3</v>
      </c>
      <c r="AT674" s="5">
        <f t="shared" si="821"/>
        <v>6.2061810588273441E-4</v>
      </c>
      <c r="AU674" s="5">
        <f t="shared" si="822"/>
        <v>6.3856367560992175E-5</v>
      </c>
      <c r="AV674" s="5">
        <f t="shared" si="823"/>
        <v>4.9277111472820105E-6</v>
      </c>
      <c r="AW674" s="5">
        <f t="shared" si="824"/>
        <v>4.1801255435095814E-9</v>
      </c>
      <c r="AX674" s="5">
        <f t="shared" si="825"/>
        <v>1.7767837570977202E-7</v>
      </c>
      <c r="AY674" s="5">
        <f t="shared" si="826"/>
        <v>2.8474041679959854E-7</v>
      </c>
      <c r="AZ674" s="5">
        <f t="shared" si="827"/>
        <v>2.2815692859451887E-7</v>
      </c>
      <c r="BA674" s="5">
        <f t="shared" si="828"/>
        <v>1.2187845722962776E-7</v>
      </c>
      <c r="BB674" s="5">
        <f t="shared" si="829"/>
        <v>4.8829412374782889E-8</v>
      </c>
      <c r="BC674" s="5">
        <f t="shared" si="830"/>
        <v>1.5650421359531224E-8</v>
      </c>
      <c r="BD674" s="5">
        <f t="shared" si="831"/>
        <v>3.4794907070108084E-3</v>
      </c>
      <c r="BE674" s="5">
        <f t="shared" si="832"/>
        <v>1.0740307223034234E-3</v>
      </c>
      <c r="BF674" s="5">
        <f t="shared" si="833"/>
        <v>1.6576305120277334E-4</v>
      </c>
      <c r="BG674" s="5">
        <f t="shared" si="834"/>
        <v>1.7055619591665438E-5</v>
      </c>
      <c r="BH674" s="5">
        <f t="shared" si="835"/>
        <v>1.3161595310816231E-6</v>
      </c>
      <c r="BI674" s="5">
        <f t="shared" si="836"/>
        <v>8.1253027575896892E-8</v>
      </c>
      <c r="BJ674" s="8">
        <f t="shared" si="837"/>
        <v>6.708055654425997E-2</v>
      </c>
      <c r="BK674" s="8">
        <f t="shared" si="838"/>
        <v>0.23061882544917825</v>
      </c>
      <c r="BL674" s="8">
        <f t="shared" si="839"/>
        <v>0.59950271404304023</v>
      </c>
      <c r="BM674" s="8">
        <f t="shared" si="840"/>
        <v>0.29796590303853837</v>
      </c>
      <c r="BN674" s="8">
        <f t="shared" si="841"/>
        <v>0.70068620499495238</v>
      </c>
    </row>
    <row r="675" spans="1:66" x14ac:dyDescent="0.25">
      <c r="A675" t="s">
        <v>285</v>
      </c>
      <c r="B675" t="s">
        <v>351</v>
      </c>
      <c r="C675" t="s">
        <v>297</v>
      </c>
      <c r="D675" t="s">
        <v>517</v>
      </c>
      <c r="E675">
        <f>VLOOKUP(A675,home!$A$2:$E$405,3,FALSE)</f>
        <v>1.35</v>
      </c>
      <c r="F675">
        <f>VLOOKUP(B675,home!$B$2:$E$405,3,FALSE)</f>
        <v>0.98770000000000002</v>
      </c>
      <c r="G675">
        <f>VLOOKUP(C675,away!$B$2:$E$405,4,FALSE)</f>
        <v>0.24690000000000001</v>
      </c>
      <c r="H675">
        <f>VLOOKUP(A675,away!$A$2:$E$405,3,FALSE)</f>
        <v>1.3</v>
      </c>
      <c r="I675">
        <f>VLOOKUP(C675,away!$B$2:$E$405,3,FALSE)</f>
        <v>2.8205</v>
      </c>
      <c r="J675">
        <f>VLOOKUP(B675,home!$B$2:$E$405,4,FALSE)</f>
        <v>1.5385</v>
      </c>
      <c r="K675" s="3">
        <f t="shared" si="786"/>
        <v>0.32921522550000004</v>
      </c>
      <c r="L675" s="3">
        <f t="shared" si="787"/>
        <v>5.6411410250000005</v>
      </c>
      <c r="M675" s="5">
        <f t="shared" si="788"/>
        <v>2.5533316312761462E-3</v>
      </c>
      <c r="N675" s="5">
        <f t="shared" si="789"/>
        <v>8.4059564876685954E-4</v>
      </c>
      <c r="O675" s="5">
        <f t="shared" si="790"/>
        <v>1.4403703815622044E-2</v>
      </c>
      <c r="P675" s="5">
        <f t="shared" si="791"/>
        <v>4.7419185996952226E-3</v>
      </c>
      <c r="Q675" s="5">
        <f t="shared" si="792"/>
        <v>1.3836844303155026E-4</v>
      </c>
      <c r="R675" s="5">
        <f t="shared" si="793"/>
        <v>4.0626662253127277E-2</v>
      </c>
      <c r="S675" s="5">
        <f t="shared" si="794"/>
        <v>2.2016129564510563E-3</v>
      </c>
      <c r="T675" s="5">
        <f t="shared" si="795"/>
        <v>7.8055590055065363E-4</v>
      </c>
      <c r="U675" s="5">
        <f t="shared" si="796"/>
        <v>1.3374915774975637E-2</v>
      </c>
      <c r="V675" s="5">
        <f t="shared" si="797"/>
        <v>4.5430271482889726E-4</v>
      </c>
      <c r="W675" s="5">
        <f t="shared" si="798"/>
        <v>1.5184332724905242E-5</v>
      </c>
      <c r="X675" s="5">
        <f t="shared" si="799"/>
        <v>8.5656962271713017E-5</v>
      </c>
      <c r="Y675" s="5">
        <f t="shared" si="800"/>
        <v>2.4160150197391874E-4</v>
      </c>
      <c r="Z675" s="5">
        <f t="shared" si="801"/>
        <v>7.6393577048311748E-2</v>
      </c>
      <c r="AA675" s="5">
        <f t="shared" si="802"/>
        <v>2.5149928694711582E-2</v>
      </c>
      <c r="AB675" s="5">
        <f t="shared" si="803"/>
        <v>4.139869723269198E-3</v>
      </c>
      <c r="AC675" s="5">
        <f t="shared" si="804"/>
        <v>5.2731754146015676E-5</v>
      </c>
      <c r="AD675" s="5">
        <f t="shared" si="805"/>
        <v>1.2497283805241771E-6</v>
      </c>
      <c r="AE675" s="5">
        <f t="shared" si="806"/>
        <v>7.0498940374817478E-6</v>
      </c>
      <c r="AF675" s="5">
        <f t="shared" si="807"/>
        <v>1.9884723238370588E-5</v>
      </c>
      <c r="AG675" s="5">
        <f t="shared" si="808"/>
        <v>3.7390842676914399E-5</v>
      </c>
      <c r="AH675" s="5">
        <f t="shared" si="809"/>
        <v>0.10773673538343247</v>
      </c>
      <c r="AI675" s="5">
        <f t="shared" si="810"/>
        <v>3.5468573633890561E-2</v>
      </c>
      <c r="AJ675" s="5">
        <f t="shared" si="811"/>
        <v>5.8383972335223182E-3</v>
      </c>
      <c r="AK675" s="5">
        <f t="shared" si="812"/>
        <v>6.4069642059754221E-4</v>
      </c>
      <c r="AL675" s="5">
        <f t="shared" si="813"/>
        <v>3.9172300646990116E-6</v>
      </c>
      <c r="AM675" s="5">
        <f t="shared" si="814"/>
        <v>8.228592212160338E-8</v>
      </c>
      <c r="AN675" s="5">
        <f t="shared" si="815"/>
        <v>4.6418649106013188E-7</v>
      </c>
      <c r="AO675" s="5">
        <f t="shared" si="816"/>
        <v>1.309270728985053E-6</v>
      </c>
      <c r="AP675" s="5">
        <f t="shared" si="817"/>
        <v>2.4619269407030801E-6</v>
      </c>
      <c r="AQ675" s="5">
        <f t="shared" si="818"/>
        <v>3.4720192664382224E-6</v>
      </c>
      <c r="AR675" s="5">
        <f t="shared" si="819"/>
        <v>0.12155162357420998</v>
      </c>
      <c r="AS675" s="5">
        <f t="shared" si="820"/>
        <v>4.0016645164874666E-2</v>
      </c>
      <c r="AT675" s="5">
        <f t="shared" si="821"/>
        <v>6.5870444308538502E-3</v>
      </c>
      <c r="AU675" s="5">
        <f t="shared" si="822"/>
        <v>7.2285177256068995E-4</v>
      </c>
      <c r="AV675" s="5">
        <f t="shared" si="823"/>
        <v>5.9493452326660564E-5</v>
      </c>
      <c r="AW675" s="5">
        <f t="shared" si="824"/>
        <v>2.0208005314780908E-7</v>
      </c>
      <c r="AX675" s="5">
        <f t="shared" si="825"/>
        <v>4.5149630677898492E-9</v>
      </c>
      <c r="AY675" s="5">
        <f t="shared" si="826"/>
        <v>2.5469543388069179E-8</v>
      </c>
      <c r="AZ675" s="5">
        <f t="shared" si="827"/>
        <v>7.1838643047227276E-8</v>
      </c>
      <c r="BA675" s="5">
        <f t="shared" si="828"/>
        <v>1.3508397215801495E-7</v>
      </c>
      <c r="BB675" s="5">
        <f t="shared" si="829"/>
        <v>1.9050693429013401E-7</v>
      </c>
      <c r="BC675" s="5">
        <f t="shared" si="830"/>
        <v>2.1493529651421083E-7</v>
      </c>
      <c r="BD675" s="5">
        <f t="shared" si="831"/>
        <v>0.11428164173330553</v>
      </c>
      <c r="BE675" s="5">
        <f t="shared" si="832"/>
        <v>3.76232564537404E-2</v>
      </c>
      <c r="BF675" s="5">
        <f t="shared" si="833"/>
        <v>6.1930744287312395E-3</v>
      </c>
      <c r="BG675" s="5">
        <f t="shared" si="834"/>
        <v>6.7961813153101297E-4</v>
      </c>
      <c r="BH675" s="5">
        <f t="shared" si="835"/>
        <v>5.593515910646778E-5</v>
      </c>
      <c r="BI675" s="5">
        <f t="shared" si="836"/>
        <v>3.6829412037228342E-6</v>
      </c>
      <c r="BJ675" s="8">
        <f t="shared" si="837"/>
        <v>2.1759700163546652E-3</v>
      </c>
      <c r="BK675" s="8">
        <f t="shared" si="838"/>
        <v>1.0007840356005424E-2</v>
      </c>
      <c r="BL675" s="8">
        <f t="shared" si="839"/>
        <v>0.57515435017559302</v>
      </c>
      <c r="BM675" s="8">
        <f t="shared" si="840"/>
        <v>0.60042733381525548</v>
      </c>
      <c r="BN675" s="8">
        <f t="shared" si="841"/>
        <v>6.3304580391519094E-2</v>
      </c>
    </row>
    <row r="676" spans="1:66" x14ac:dyDescent="0.25">
      <c r="A676" t="s">
        <v>287</v>
      </c>
      <c r="B676" t="s">
        <v>340</v>
      </c>
      <c r="C676" t="s">
        <v>328</v>
      </c>
      <c r="D676" t="s">
        <v>517</v>
      </c>
      <c r="E676">
        <f>VLOOKUP(A676,home!$A$2:$E$405,3,FALSE)</f>
        <v>1.2423999999999999</v>
      </c>
      <c r="F676">
        <f>VLOOKUP(B676,home!$B$2:$E$405,3,FALSE)</f>
        <v>0.40239999999999998</v>
      </c>
      <c r="G676">
        <f>VLOOKUP(C676,away!$B$2:$E$405,4,FALSE)</f>
        <v>0.80489999999999995</v>
      </c>
      <c r="H676">
        <f>VLOOKUP(A676,away!$A$2:$E$405,3,FALSE)</f>
        <v>0.87880000000000003</v>
      </c>
      <c r="I676">
        <f>VLOOKUP(C676,away!$B$2:$E$405,3,FALSE)</f>
        <v>0</v>
      </c>
      <c r="J676">
        <f>VLOOKUP(B676,home!$B$2:$E$405,4,FALSE)</f>
        <v>0.85340000000000005</v>
      </c>
      <c r="K676" s="3">
        <f t="shared" si="786"/>
        <v>0.40240312262399996</v>
      </c>
      <c r="L676" s="3">
        <f t="shared" si="787"/>
        <v>0</v>
      </c>
      <c r="M676" s="5">
        <f t="shared" si="788"/>
        <v>0.66871111876674638</v>
      </c>
      <c r="N676" s="5">
        <f t="shared" si="789"/>
        <v>0.26909144232512727</v>
      </c>
      <c r="O676" s="5">
        <f t="shared" si="790"/>
        <v>0</v>
      </c>
      <c r="P676" s="5">
        <f t="shared" si="791"/>
        <v>0</v>
      </c>
      <c r="Q676" s="5">
        <f t="shared" si="792"/>
        <v>5.4141618331513604E-2</v>
      </c>
      <c r="R676" s="5">
        <f t="shared" si="793"/>
        <v>0</v>
      </c>
      <c r="S676" s="5">
        <f t="shared" si="794"/>
        <v>0</v>
      </c>
      <c r="T676" s="5">
        <f t="shared" si="795"/>
        <v>0</v>
      </c>
      <c r="U676" s="5">
        <f t="shared" si="796"/>
        <v>0</v>
      </c>
      <c r="V676" s="5">
        <f t="shared" si="797"/>
        <v>0</v>
      </c>
      <c r="W676" s="5">
        <f t="shared" si="798"/>
        <v>7.2622520935059585E-3</v>
      </c>
      <c r="X676" s="5">
        <f t="shared" si="799"/>
        <v>0</v>
      </c>
      <c r="Y676" s="5">
        <f t="shared" si="800"/>
        <v>0</v>
      </c>
      <c r="Z676" s="5">
        <f t="shared" si="801"/>
        <v>0</v>
      </c>
      <c r="AA676" s="5">
        <f t="shared" si="802"/>
        <v>0</v>
      </c>
      <c r="AB676" s="5">
        <f t="shared" si="803"/>
        <v>0</v>
      </c>
      <c r="AC676" s="5">
        <f t="shared" si="804"/>
        <v>0</v>
      </c>
      <c r="AD676" s="5">
        <f t="shared" si="805"/>
        <v>7.3058822992736968E-4</v>
      </c>
      <c r="AE676" s="5">
        <f t="shared" si="806"/>
        <v>0</v>
      </c>
      <c r="AF676" s="5">
        <f t="shared" si="807"/>
        <v>0</v>
      </c>
      <c r="AG676" s="5">
        <f t="shared" si="808"/>
        <v>0</v>
      </c>
      <c r="AH676" s="5">
        <f t="shared" si="809"/>
        <v>0</v>
      </c>
      <c r="AI676" s="5">
        <f t="shared" si="810"/>
        <v>0</v>
      </c>
      <c r="AJ676" s="5">
        <f t="shared" si="811"/>
        <v>0</v>
      </c>
      <c r="AK676" s="5">
        <f t="shared" si="812"/>
        <v>0</v>
      </c>
      <c r="AL676" s="5">
        <f t="shared" si="813"/>
        <v>0</v>
      </c>
      <c r="AM676" s="5">
        <f t="shared" si="814"/>
        <v>5.8798197015022916E-5</v>
      </c>
      <c r="AN676" s="5">
        <f t="shared" si="815"/>
        <v>0</v>
      </c>
      <c r="AO676" s="5">
        <f t="shared" si="816"/>
        <v>0</v>
      </c>
      <c r="AP676" s="5">
        <f t="shared" si="817"/>
        <v>0</v>
      </c>
      <c r="AQ676" s="5">
        <f t="shared" si="818"/>
        <v>0</v>
      </c>
      <c r="AR676" s="5">
        <f t="shared" si="819"/>
        <v>0</v>
      </c>
      <c r="AS676" s="5">
        <f t="shared" si="820"/>
        <v>0</v>
      </c>
      <c r="AT676" s="5">
        <f t="shared" si="821"/>
        <v>0</v>
      </c>
      <c r="AU676" s="5">
        <f t="shared" si="822"/>
        <v>0</v>
      </c>
      <c r="AV676" s="5">
        <f t="shared" si="823"/>
        <v>0</v>
      </c>
      <c r="AW676" s="5">
        <f t="shared" si="824"/>
        <v>0</v>
      </c>
      <c r="AX676" s="5">
        <f t="shared" si="825"/>
        <v>3.9434296805843929E-6</v>
      </c>
      <c r="AY676" s="5">
        <f t="shared" si="826"/>
        <v>0</v>
      </c>
      <c r="AZ676" s="5">
        <f t="shared" si="827"/>
        <v>0</v>
      </c>
      <c r="BA676" s="5">
        <f t="shared" si="828"/>
        <v>0</v>
      </c>
      <c r="BB676" s="5">
        <f t="shared" si="829"/>
        <v>0</v>
      </c>
      <c r="BC676" s="5">
        <f t="shared" si="830"/>
        <v>0</v>
      </c>
      <c r="BD676" s="5">
        <f t="shared" si="831"/>
        <v>0</v>
      </c>
      <c r="BE676" s="5">
        <f t="shared" si="832"/>
        <v>0</v>
      </c>
      <c r="BF676" s="5">
        <f t="shared" si="833"/>
        <v>0</v>
      </c>
      <c r="BG676" s="5">
        <f t="shared" si="834"/>
        <v>0</v>
      </c>
      <c r="BH676" s="5">
        <f t="shared" si="835"/>
        <v>0</v>
      </c>
      <c r="BI676" s="5">
        <f t="shared" si="836"/>
        <v>0</v>
      </c>
      <c r="BJ676" s="8">
        <f t="shared" si="837"/>
        <v>0.33128864260676982</v>
      </c>
      <c r="BK676" s="8">
        <f t="shared" si="838"/>
        <v>0.66871111876674638</v>
      </c>
      <c r="BL676" s="8">
        <f t="shared" si="839"/>
        <v>0</v>
      </c>
      <c r="BM676" s="8">
        <f t="shared" si="840"/>
        <v>8.0555819501289348E-3</v>
      </c>
      <c r="BN676" s="8">
        <f t="shared" si="841"/>
        <v>0.99194417942338731</v>
      </c>
    </row>
    <row r="677" spans="1:66" x14ac:dyDescent="0.25">
      <c r="A677" t="s">
        <v>287</v>
      </c>
      <c r="B677" t="s">
        <v>326</v>
      </c>
      <c r="C677" t="s">
        <v>304</v>
      </c>
      <c r="D677" t="s">
        <v>517</v>
      </c>
      <c r="E677">
        <f>VLOOKUP(A677,home!$A$2:$E$405,3,FALSE)</f>
        <v>1.2423999999999999</v>
      </c>
      <c r="F677">
        <f>VLOOKUP(B677,home!$B$2:$E$405,3,FALSE)</f>
        <v>1.6097999999999999</v>
      </c>
      <c r="G677">
        <f>VLOOKUP(C677,away!$B$2:$E$405,4,FALSE)</f>
        <v>0.80489999999999995</v>
      </c>
      <c r="H677">
        <f>VLOOKUP(A677,away!$A$2:$E$405,3,FALSE)</f>
        <v>0.87880000000000003</v>
      </c>
      <c r="I677">
        <f>VLOOKUP(C677,away!$B$2:$E$405,3,FALSE)</f>
        <v>1.5172000000000001</v>
      </c>
      <c r="J677">
        <f>VLOOKUP(B677,home!$B$2:$E$405,4,FALSE)</f>
        <v>1.1378999999999999</v>
      </c>
      <c r="K677" s="3">
        <f t="shared" si="786"/>
        <v>1.6098124920479997</v>
      </c>
      <c r="L677" s="3">
        <f t="shared" si="787"/>
        <v>1.517179548144</v>
      </c>
      <c r="M677" s="5">
        <f t="shared" si="788"/>
        <v>4.3849496603659312E-2</v>
      </c>
      <c r="N677" s="5">
        <f t="shared" si="789"/>
        <v>7.0589467402587092E-2</v>
      </c>
      <c r="O677" s="5">
        <f t="shared" si="790"/>
        <v>6.6527559443481696E-2</v>
      </c>
      <c r="P677" s="5">
        <f t="shared" si="791"/>
        <v>0.10709689625758269</v>
      </c>
      <c r="Q677" s="5">
        <f t="shared" si="792"/>
        <v>5.681790321584989E-2</v>
      </c>
      <c r="R677" s="5">
        <f t="shared" si="793"/>
        <v>5.0467126287792347E-2</v>
      </c>
      <c r="S677" s="5">
        <f t="shared" si="794"/>
        <v>6.5392684502621326E-2</v>
      </c>
      <c r="T677" s="5">
        <f t="shared" si="795"/>
        <v>8.6202960727512656E-2</v>
      </c>
      <c r="U677" s="5">
        <f t="shared" si="796"/>
        <v>8.1242610335852103E-2</v>
      </c>
      <c r="V677" s="5">
        <f t="shared" si="797"/>
        <v>1.7745936772681558E-2</v>
      </c>
      <c r="W677" s="5">
        <f t="shared" si="798"/>
        <v>3.0488723456283125E-2</v>
      </c>
      <c r="X677" s="5">
        <f t="shared" si="799"/>
        <v>4.6256867676891002E-2</v>
      </c>
      <c r="Y677" s="5">
        <f t="shared" si="800"/>
        <v>3.5089986800291156E-2</v>
      </c>
      <c r="Z677" s="5">
        <f t="shared" si="801"/>
        <v>2.5522563952479666E-2</v>
      </c>
      <c r="AA677" s="5">
        <f t="shared" si="802"/>
        <v>4.1086542279795732E-2</v>
      </c>
      <c r="AB677" s="5">
        <f t="shared" si="803"/>
        <v>3.3070814508536737E-2</v>
      </c>
      <c r="AC677" s="5">
        <f t="shared" si="804"/>
        <v>2.7088890647875988E-3</v>
      </c>
      <c r="AD677" s="5">
        <f t="shared" si="805"/>
        <v>1.2270281971630362E-2</v>
      </c>
      <c r="AE677" s="5">
        <f t="shared" si="806"/>
        <v>1.8616220857317622E-2</v>
      </c>
      <c r="AF677" s="5">
        <f t="shared" si="807"/>
        <v>1.4122074774227033E-2</v>
      </c>
      <c r="AG677" s="5">
        <f t="shared" si="808"/>
        <v>7.1419076749391856E-3</v>
      </c>
      <c r="AH677" s="5">
        <f t="shared" si="809"/>
        <v>9.6805780112248566E-3</v>
      </c>
      <c r="AI677" s="5">
        <f t="shared" si="810"/>
        <v>1.5583915412714953E-2</v>
      </c>
      <c r="AJ677" s="5">
        <f t="shared" si="811"/>
        <v>1.2543590853203947E-2</v>
      </c>
      <c r="AK677" s="5">
        <f t="shared" si="812"/>
        <v>6.7309430835422474E-3</v>
      </c>
      <c r="AL677" s="5">
        <f t="shared" si="813"/>
        <v>2.6464487268083897E-4</v>
      </c>
      <c r="AM677" s="5">
        <f t="shared" si="814"/>
        <v>3.9505706397763808E-3</v>
      </c>
      <c r="AN677" s="5">
        <f t="shared" si="815"/>
        <v>5.9937249781668814E-3</v>
      </c>
      <c r="AO677" s="5">
        <f t="shared" si="816"/>
        <v>4.546778477037319E-3</v>
      </c>
      <c r="AP677" s="5">
        <f t="shared" si="817"/>
        <v>2.2994264384341156E-3</v>
      </c>
      <c r="AQ677" s="5">
        <f t="shared" si="818"/>
        <v>8.7216069121345927E-4</v>
      </c>
      <c r="AR677" s="5">
        <f t="shared" si="819"/>
        <v>2.9374349945685734E-3</v>
      </c>
      <c r="AS677" s="5">
        <f t="shared" si="820"/>
        <v>4.7287195488354373E-3</v>
      </c>
      <c r="AT677" s="5">
        <f t="shared" si="821"/>
        <v>3.8061759005534345E-3</v>
      </c>
      <c r="AU677" s="5">
        <f t="shared" si="822"/>
        <v>2.0424098372143215E-3</v>
      </c>
      <c r="AV677" s="5">
        <f t="shared" si="823"/>
        <v>8.219742174573342E-4</v>
      </c>
      <c r="AW677" s="5">
        <f t="shared" si="824"/>
        <v>1.7954497561651065E-5</v>
      </c>
      <c r="AX677" s="5">
        <f t="shared" si="825"/>
        <v>1.0599463277716791E-3</v>
      </c>
      <c r="AY677" s="5">
        <f t="shared" si="826"/>
        <v>1.6081288906255281E-3</v>
      </c>
      <c r="AZ677" s="5">
        <f t="shared" si="827"/>
        <v>1.2199101318182757E-3</v>
      </c>
      <c r="BA677" s="5">
        <f t="shared" si="828"/>
        <v>6.1694090085611319E-4</v>
      </c>
      <c r="BB677" s="5">
        <f t="shared" si="829"/>
        <v>2.3400252929810743E-4</v>
      </c>
      <c r="BC677" s="5">
        <f t="shared" si="830"/>
        <v>7.1004770333011138E-5</v>
      </c>
      <c r="BD677" s="5">
        <f t="shared" si="831"/>
        <v>7.4276938296032047E-4</v>
      </c>
      <c r="BE677" s="5">
        <f t="shared" si="832"/>
        <v>1.1957194314003085E-3</v>
      </c>
      <c r="BF677" s="5">
        <f t="shared" si="833"/>
        <v>9.6244203882637396E-4</v>
      </c>
      <c r="BG677" s="5">
        <f t="shared" si="834"/>
        <v>5.1645040565828095E-4</v>
      </c>
      <c r="BH677" s="5">
        <f t="shared" si="835"/>
        <v>2.0784707863798945E-4</v>
      </c>
      <c r="BI677" s="5">
        <f t="shared" si="836"/>
        <v>6.6918964725423623E-5</v>
      </c>
      <c r="BJ677" s="8">
        <f t="shared" si="837"/>
        <v>0.40006898933286006</v>
      </c>
      <c r="BK677" s="8">
        <f t="shared" si="838"/>
        <v>0.23866667696463886</v>
      </c>
      <c r="BL677" s="8">
        <f t="shared" si="839"/>
        <v>0.33496254201698239</v>
      </c>
      <c r="BM677" s="8">
        <f t="shared" si="840"/>
        <v>0.60228214866294416</v>
      </c>
      <c r="BN677" s="8">
        <f t="shared" si="841"/>
        <v>0.39534844921095302</v>
      </c>
    </row>
    <row r="678" spans="1:66" x14ac:dyDescent="0.25">
      <c r="A678" t="s">
        <v>287</v>
      </c>
      <c r="B678" t="s">
        <v>359</v>
      </c>
      <c r="C678" t="s">
        <v>332</v>
      </c>
      <c r="D678" t="s">
        <v>517</v>
      </c>
      <c r="E678">
        <f>VLOOKUP(A678,home!$A$2:$E$405,3,FALSE)</f>
        <v>1.2423999999999999</v>
      </c>
      <c r="F678">
        <f>VLOOKUP(B678,home!$B$2:$E$405,3,FALSE)</f>
        <v>1.3414999999999999</v>
      </c>
      <c r="G678">
        <f>VLOOKUP(C678,away!$B$2:$E$405,4,FALSE)</f>
        <v>1.3414999999999999</v>
      </c>
      <c r="H678">
        <f>VLOOKUP(A678,away!$A$2:$E$405,3,FALSE)</f>
        <v>0.87880000000000003</v>
      </c>
      <c r="I678">
        <f>VLOOKUP(C678,away!$B$2:$E$405,3,FALSE)</f>
        <v>1.5172000000000001</v>
      </c>
      <c r="J678">
        <f>VLOOKUP(B678,home!$B$2:$E$405,4,FALSE)</f>
        <v>0.75860000000000005</v>
      </c>
      <c r="K678" s="3">
        <f t="shared" si="786"/>
        <v>2.2358506833999998</v>
      </c>
      <c r="L678" s="3">
        <f t="shared" si="787"/>
        <v>1.011453032096</v>
      </c>
      <c r="M678" s="5">
        <f t="shared" si="788"/>
        <v>3.8878895197491957E-2</v>
      </c>
      <c r="N678" s="5">
        <f t="shared" si="789"/>
        <v>8.6927404397149369E-2</v>
      </c>
      <c r="O678" s="5">
        <f t="shared" si="790"/>
        <v>3.9324176432045846E-2</v>
      </c>
      <c r="P678" s="5">
        <f t="shared" si="791"/>
        <v>8.7922986749731882E-2</v>
      </c>
      <c r="Q678" s="5">
        <f t="shared" si="792"/>
        <v>9.7178348263777289E-2</v>
      </c>
      <c r="R678" s="5">
        <f t="shared" si="793"/>
        <v>1.9887278743435422E-2</v>
      </c>
      <c r="S678" s="5">
        <f t="shared" si="794"/>
        <v>4.9708534410027511E-2</v>
      </c>
      <c r="T678" s="5">
        <f t="shared" si="795"/>
        <v>9.8291335005478583E-2</v>
      </c>
      <c r="U678" s="5">
        <f t="shared" si="796"/>
        <v>4.4464985769476377E-2</v>
      </c>
      <c r="V678" s="5">
        <f t="shared" si="797"/>
        <v>1.2490417830606861E-2</v>
      </c>
      <c r="W678" s="5">
        <f t="shared" si="798"/>
        <v>7.2425425459083217E-2</v>
      </c>
      <c r="X678" s="5">
        <f t="shared" si="799"/>
        <v>7.3254916181432539E-2</v>
      </c>
      <c r="Y678" s="5">
        <f t="shared" si="800"/>
        <v>3.7046953543824139E-2</v>
      </c>
      <c r="Z678" s="5">
        <f t="shared" si="801"/>
        <v>6.7050161283953615E-3</v>
      </c>
      <c r="AA678" s="5">
        <f t="shared" si="802"/>
        <v>1.499141489288079E-2</v>
      </c>
      <c r="AB678" s="5">
        <f t="shared" si="803"/>
        <v>1.6759282616690227E-2</v>
      </c>
      <c r="AC678" s="5">
        <f t="shared" si="804"/>
        <v>1.7654096712377536E-3</v>
      </c>
      <c r="AD678" s="5">
        <f t="shared" si="805"/>
        <v>4.0483109252056733E-2</v>
      </c>
      <c r="AE678" s="5">
        <f t="shared" si="806"/>
        <v>4.0946763601666408E-2</v>
      </c>
      <c r="AF678" s="5">
        <f t="shared" si="807"/>
        <v>2.0707864099711811E-2</v>
      </c>
      <c r="AG678" s="5">
        <f t="shared" si="808"/>
        <v>6.9816773106284721E-3</v>
      </c>
      <c r="AH678" s="5">
        <f t="shared" si="809"/>
        <v>1.6954522233295179E-3</v>
      </c>
      <c r="AI678" s="5">
        <f t="shared" si="810"/>
        <v>3.7907780122033515E-3</v>
      </c>
      <c r="AJ678" s="5">
        <f t="shared" si="811"/>
        <v>4.237806804601279E-3</v>
      </c>
      <c r="AK678" s="5">
        <f t="shared" si="812"/>
        <v>3.1583677467283129E-3</v>
      </c>
      <c r="AL678" s="5">
        <f t="shared" si="813"/>
        <v>1.5969598965569247E-4</v>
      </c>
      <c r="AM678" s="5">
        <f t="shared" si="814"/>
        <v>1.810283749747359E-2</v>
      </c>
      <c r="AN678" s="5">
        <f t="shared" si="815"/>
        <v>1.8310169876360825E-2</v>
      </c>
      <c r="AO678" s="5">
        <f t="shared" si="816"/>
        <v>9.2599384198189996E-3</v>
      </c>
      <c r="AP678" s="5">
        <f t="shared" si="817"/>
        <v>3.1219975972493902E-3</v>
      </c>
      <c r="AQ678" s="5">
        <f t="shared" si="818"/>
        <v>7.8943848398358059E-4</v>
      </c>
      <c r="AR678" s="5">
        <f t="shared" si="819"/>
        <v>3.429740584121092E-4</v>
      </c>
      <c r="AS678" s="5">
        <f t="shared" si="820"/>
        <v>7.6683878288918582E-4</v>
      </c>
      <c r="AT678" s="5">
        <f t="shared" si="821"/>
        <v>8.5726850839020516E-4</v>
      </c>
      <c r="AU678" s="5">
        <f t="shared" si="822"/>
        <v>6.3890812678051294E-4</v>
      </c>
      <c r="AV678" s="5">
        <f t="shared" si="823"/>
        <v>3.5712579297300586E-4</v>
      </c>
      <c r="AW678" s="5">
        <f t="shared" si="824"/>
        <v>1.0031826829868726E-5</v>
      </c>
      <c r="AX678" s="5">
        <f t="shared" si="825"/>
        <v>6.745873598367572E-3</v>
      </c>
      <c r="AY678" s="5">
        <f t="shared" si="826"/>
        <v>6.8231343052052333E-3</v>
      </c>
      <c r="AZ678" s="5">
        <f t="shared" si="827"/>
        <v>3.450639940699034E-3</v>
      </c>
      <c r="BA678" s="5">
        <f t="shared" si="828"/>
        <v>1.1633867435638667E-3</v>
      </c>
      <c r="BB678" s="5">
        <f t="shared" si="829"/>
        <v>2.9417776231949113E-4</v>
      </c>
      <c r="BC678" s="5">
        <f t="shared" si="830"/>
        <v>5.9509397934653161E-5</v>
      </c>
      <c r="BD678" s="5">
        <f t="shared" si="831"/>
        <v>5.7817025218533058E-5</v>
      </c>
      <c r="BE678" s="5">
        <f t="shared" si="832"/>
        <v>1.2927023534701216E-4</v>
      </c>
      <c r="BF678" s="5">
        <f t="shared" si="833"/>
        <v>1.44514472021948E-4</v>
      </c>
      <c r="BG678" s="5">
        <f t="shared" si="834"/>
        <v>1.0770426034382085E-4</v>
      </c>
      <c r="BH678" s="5">
        <f t="shared" si="835"/>
        <v>6.0202661023705829E-5</v>
      </c>
      <c r="BI678" s="5">
        <f t="shared" si="836"/>
        <v>2.6920832158470258E-5</v>
      </c>
      <c r="BJ678" s="8">
        <f t="shared" si="837"/>
        <v>0.64236490073778463</v>
      </c>
      <c r="BK678" s="8">
        <f t="shared" si="838"/>
        <v>0.1977490741539569</v>
      </c>
      <c r="BL678" s="8">
        <f t="shared" si="839"/>
        <v>0.15179908799694966</v>
      </c>
      <c r="BM678" s="8">
        <f t="shared" si="840"/>
        <v>0.62168588675507941</v>
      </c>
      <c r="BN678" s="8">
        <f t="shared" si="841"/>
        <v>0.37011908978363178</v>
      </c>
    </row>
    <row r="679" spans="1:66" x14ac:dyDescent="0.25">
      <c r="A679" t="s">
        <v>34</v>
      </c>
      <c r="B679" t="s">
        <v>204</v>
      </c>
      <c r="C679" t="s">
        <v>207</v>
      </c>
      <c r="D679" t="s">
        <v>517</v>
      </c>
      <c r="E679">
        <f>VLOOKUP(A679,home!$A$2:$E$405,3,FALSE)</f>
        <v>1.4921</v>
      </c>
      <c r="F679">
        <f>VLOOKUP(B679,home!$B$2:$E$405,3,FALSE)</f>
        <v>1.3404</v>
      </c>
      <c r="G679">
        <f>VLOOKUP(C679,away!$B$2:$E$405,4,FALSE)</f>
        <v>0.8377</v>
      </c>
      <c r="H679">
        <f>VLOOKUP(A679,away!$A$2:$E$405,3,FALSE)</f>
        <v>1.2222</v>
      </c>
      <c r="I679">
        <f>VLOOKUP(C679,away!$B$2:$E$405,3,FALSE)</f>
        <v>0.81820000000000004</v>
      </c>
      <c r="J679">
        <f>VLOOKUP(B679,home!$B$2:$E$405,4,FALSE)</f>
        <v>0</v>
      </c>
      <c r="K679" s="3">
        <f t="shared" si="786"/>
        <v>1.6754090806679998</v>
      </c>
      <c r="L679" s="3">
        <f t="shared" si="787"/>
        <v>0</v>
      </c>
      <c r="M679" s="5">
        <f t="shared" si="788"/>
        <v>0.18723157099736609</v>
      </c>
      <c r="N679" s="5">
        <f t="shared" si="789"/>
        <v>0.31368947423672244</v>
      </c>
      <c r="O679" s="5">
        <f t="shared" si="790"/>
        <v>0</v>
      </c>
      <c r="P679" s="5">
        <f t="shared" si="791"/>
        <v>0</v>
      </c>
      <c r="Q679" s="5">
        <f t="shared" si="792"/>
        <v>0.26277909682308775</v>
      </c>
      <c r="R679" s="5">
        <f t="shared" si="793"/>
        <v>0</v>
      </c>
      <c r="S679" s="5">
        <f t="shared" si="794"/>
        <v>0</v>
      </c>
      <c r="T679" s="5">
        <f t="shared" si="795"/>
        <v>0</v>
      </c>
      <c r="U679" s="5">
        <f t="shared" si="796"/>
        <v>0</v>
      </c>
      <c r="V679" s="5">
        <f t="shared" si="797"/>
        <v>0</v>
      </c>
      <c r="W679" s="5">
        <f t="shared" si="798"/>
        <v>0.1467541616757122</v>
      </c>
      <c r="X679" s="5">
        <f t="shared" si="799"/>
        <v>0</v>
      </c>
      <c r="Y679" s="5">
        <f t="shared" si="800"/>
        <v>0</v>
      </c>
      <c r="Z679" s="5">
        <f t="shared" si="801"/>
        <v>0</v>
      </c>
      <c r="AA679" s="5">
        <f t="shared" si="802"/>
        <v>0</v>
      </c>
      <c r="AB679" s="5">
        <f t="shared" si="803"/>
        <v>0</v>
      </c>
      <c r="AC679" s="5">
        <f t="shared" si="804"/>
        <v>0</v>
      </c>
      <c r="AD679" s="5">
        <f t="shared" si="805"/>
        <v>6.1468313774327023E-2</v>
      </c>
      <c r="AE679" s="5">
        <f t="shared" si="806"/>
        <v>0</v>
      </c>
      <c r="AF679" s="5">
        <f t="shared" si="807"/>
        <v>0</v>
      </c>
      <c r="AG679" s="5">
        <f t="shared" si="808"/>
        <v>0</v>
      </c>
      <c r="AH679" s="5">
        <f t="shared" si="809"/>
        <v>0</v>
      </c>
      <c r="AI679" s="5">
        <f t="shared" si="810"/>
        <v>0</v>
      </c>
      <c r="AJ679" s="5">
        <f t="shared" si="811"/>
        <v>0</v>
      </c>
      <c r="AK679" s="5">
        <f t="shared" si="812"/>
        <v>0</v>
      </c>
      <c r="AL679" s="5">
        <f t="shared" si="813"/>
        <v>0</v>
      </c>
      <c r="AM679" s="5">
        <f t="shared" si="814"/>
        <v>2.059691421417147E-2</v>
      </c>
      <c r="AN679" s="5">
        <f t="shared" si="815"/>
        <v>0</v>
      </c>
      <c r="AO679" s="5">
        <f t="shared" si="816"/>
        <v>0</v>
      </c>
      <c r="AP679" s="5">
        <f t="shared" si="817"/>
        <v>0</v>
      </c>
      <c r="AQ679" s="5">
        <f t="shared" si="818"/>
        <v>0</v>
      </c>
      <c r="AR679" s="5">
        <f t="shared" si="819"/>
        <v>0</v>
      </c>
      <c r="AS679" s="5">
        <f t="shared" si="820"/>
        <v>0</v>
      </c>
      <c r="AT679" s="5">
        <f t="shared" si="821"/>
        <v>0</v>
      </c>
      <c r="AU679" s="5">
        <f t="shared" si="822"/>
        <v>0</v>
      </c>
      <c r="AV679" s="5">
        <f t="shared" si="823"/>
        <v>0</v>
      </c>
      <c r="AW679" s="5">
        <f t="shared" si="824"/>
        <v>0</v>
      </c>
      <c r="AX679" s="5">
        <f t="shared" si="825"/>
        <v>5.751376184693781E-3</v>
      </c>
      <c r="AY679" s="5">
        <f t="shared" si="826"/>
        <v>0</v>
      </c>
      <c r="AZ679" s="5">
        <f t="shared" si="827"/>
        <v>0</v>
      </c>
      <c r="BA679" s="5">
        <f t="shared" si="828"/>
        <v>0</v>
      </c>
      <c r="BB679" s="5">
        <f t="shared" si="829"/>
        <v>0</v>
      </c>
      <c r="BC679" s="5">
        <f t="shared" si="830"/>
        <v>0</v>
      </c>
      <c r="BD679" s="5">
        <f t="shared" si="831"/>
        <v>0</v>
      </c>
      <c r="BE679" s="5">
        <f t="shared" si="832"/>
        <v>0</v>
      </c>
      <c r="BF679" s="5">
        <f t="shared" si="833"/>
        <v>0</v>
      </c>
      <c r="BG679" s="5">
        <f t="shared" si="834"/>
        <v>0</v>
      </c>
      <c r="BH679" s="5">
        <f t="shared" si="835"/>
        <v>0</v>
      </c>
      <c r="BI679" s="5">
        <f t="shared" si="836"/>
        <v>0</v>
      </c>
      <c r="BJ679" s="8">
        <f t="shared" si="837"/>
        <v>0.81103933690871466</v>
      </c>
      <c r="BK679" s="8">
        <f t="shared" si="838"/>
        <v>0.18723157099736609</v>
      </c>
      <c r="BL679" s="8">
        <f t="shared" si="839"/>
        <v>0</v>
      </c>
      <c r="BM679" s="8">
        <f t="shared" si="840"/>
        <v>0.23457076584890449</v>
      </c>
      <c r="BN679" s="8">
        <f t="shared" si="841"/>
        <v>0.76370014205717629</v>
      </c>
    </row>
    <row r="680" spans="1:66" x14ac:dyDescent="0.25">
      <c r="A680" t="s">
        <v>34</v>
      </c>
      <c r="B680" t="s">
        <v>270</v>
      </c>
      <c r="C680" t="s">
        <v>35</v>
      </c>
      <c r="D680" t="s">
        <v>517</v>
      </c>
      <c r="E680">
        <f>VLOOKUP(A680,home!$A$2:$E$405,3,FALSE)</f>
        <v>1.4921</v>
      </c>
      <c r="F680">
        <f>VLOOKUP(B680,home!$B$2:$E$405,3,FALSE)</f>
        <v>1.3404</v>
      </c>
      <c r="G680">
        <f>VLOOKUP(C680,away!$B$2:$E$405,4,FALSE)</f>
        <v>0.89359999999999995</v>
      </c>
      <c r="H680">
        <f>VLOOKUP(A680,away!$A$2:$E$405,3,FALSE)</f>
        <v>1.2222</v>
      </c>
      <c r="I680">
        <f>VLOOKUP(C680,away!$B$2:$E$405,3,FALSE)</f>
        <v>0.2727</v>
      </c>
      <c r="J680">
        <f>VLOOKUP(B680,home!$B$2:$E$405,4,FALSE)</f>
        <v>0.61360000000000003</v>
      </c>
      <c r="K680" s="3">
        <f t="shared" si="786"/>
        <v>1.7872096866239997</v>
      </c>
      <c r="L680" s="3">
        <f t="shared" si="787"/>
        <v>0.20450916158400001</v>
      </c>
      <c r="M680" s="5">
        <f t="shared" si="788"/>
        <v>0.13646066857196867</v>
      </c>
      <c r="N680" s="5">
        <f t="shared" si="789"/>
        <v>0.2438838287150096</v>
      </c>
      <c r="O680" s="5">
        <f t="shared" si="790"/>
        <v>2.790745691884541E-2</v>
      </c>
      <c r="P680" s="5">
        <f t="shared" si="791"/>
        <v>4.9876477334402473E-2</v>
      </c>
      <c r="Q680" s="5">
        <f t="shared" si="792"/>
        <v>0.21793577054520685</v>
      </c>
      <c r="R680" s="5">
        <f t="shared" si="793"/>
        <v>2.8536653082073368E-3</v>
      </c>
      <c r="S680" s="5">
        <f t="shared" si="794"/>
        <v>4.5574725254573694E-3</v>
      </c>
      <c r="T680" s="5">
        <f t="shared" si="795"/>
        <v>4.4569861713363246E-2</v>
      </c>
      <c r="U680" s="5">
        <f t="shared" si="796"/>
        <v>5.1000982812110136E-3</v>
      </c>
      <c r="V680" s="5">
        <f t="shared" si="797"/>
        <v>1.8508440522898843E-4</v>
      </c>
      <c r="W680" s="5">
        <f t="shared" si="798"/>
        <v>0.12983230672675303</v>
      </c>
      <c r="X680" s="5">
        <f t="shared" si="799"/>
        <v>2.6551896195204979E-2</v>
      </c>
      <c r="Y680" s="5">
        <f t="shared" si="800"/>
        <v>2.7150530146733847E-3</v>
      </c>
      <c r="Z680" s="5">
        <f t="shared" si="801"/>
        <v>1.9453356654094305E-4</v>
      </c>
      <c r="AA680" s="5">
        <f t="shared" si="802"/>
        <v>3.476722744954878E-4</v>
      </c>
      <c r="AB680" s="5">
        <f t="shared" si="803"/>
        <v>3.1068162837446709E-4</v>
      </c>
      <c r="AC680" s="5">
        <f t="shared" si="804"/>
        <v>4.2280306108342299E-6</v>
      </c>
      <c r="AD680" s="5">
        <f t="shared" si="805"/>
        <v>5.8009389054697824E-2</v>
      </c>
      <c r="AE680" s="5">
        <f t="shared" si="806"/>
        <v>1.1863451519576317E-2</v>
      </c>
      <c r="AF680" s="5">
        <f t="shared" si="807"/>
        <v>1.2130922618804915E-3</v>
      </c>
      <c r="AG680" s="5">
        <f t="shared" si="808"/>
        <v>8.269616046707246E-5</v>
      </c>
      <c r="AH680" s="5">
        <f t="shared" si="809"/>
        <v>9.9459741483083877E-6</v>
      </c>
      <c r="AI680" s="5">
        <f t="shared" si="810"/>
        <v>1.7775541340768637E-5</v>
      </c>
      <c r="AJ680" s="5">
        <f t="shared" si="811"/>
        <v>1.5884309834603536E-5</v>
      </c>
      <c r="AK680" s="5">
        <f t="shared" si="812"/>
        <v>9.462864133913436E-6</v>
      </c>
      <c r="AL680" s="5">
        <f t="shared" si="813"/>
        <v>6.1813935146951656E-8</v>
      </c>
      <c r="AM680" s="5">
        <f t="shared" si="814"/>
        <v>2.0734988406739228E-2</v>
      </c>
      <c r="AN680" s="5">
        <f t="shared" si="815"/>
        <v>4.2404950945161991E-3</v>
      </c>
      <c r="AO680" s="5">
        <f t="shared" si="816"/>
        <v>4.3361004824028629E-4</v>
      </c>
      <c r="AP680" s="5">
        <f t="shared" si="817"/>
        <v>2.9559075806672903E-5</v>
      </c>
      <c r="AQ680" s="5">
        <f t="shared" si="818"/>
        <v>1.511275452605144E-6</v>
      </c>
      <c r="AR680" s="5">
        <f t="shared" si="819"/>
        <v>4.0680856684133762E-7</v>
      </c>
      <c r="AS680" s="5">
        <f t="shared" si="820"/>
        <v>7.2705221126046535E-7</v>
      </c>
      <c r="AT680" s="5">
        <f t="shared" si="821"/>
        <v>6.4969737732305139E-7</v>
      </c>
      <c r="AU680" s="5">
        <f t="shared" si="822"/>
        <v>3.8704848204198844E-7</v>
      </c>
      <c r="AV680" s="5">
        <f t="shared" si="823"/>
        <v>1.7293419907463926E-7</v>
      </c>
      <c r="AW680" s="5">
        <f t="shared" si="824"/>
        <v>6.2758444278216744E-10</v>
      </c>
      <c r="AX680" s="5">
        <f t="shared" si="825"/>
        <v>6.1762953554267844E-3</v>
      </c>
      <c r="AY680" s="5">
        <f t="shared" si="826"/>
        <v>1.2631089848334847E-3</v>
      </c>
      <c r="AZ680" s="5">
        <f t="shared" si="827"/>
        <v>1.2915867973875664E-4</v>
      </c>
      <c r="BA680" s="5">
        <f t="shared" si="828"/>
        <v>8.8047111015564931E-6</v>
      </c>
      <c r="BB680" s="5">
        <f t="shared" si="829"/>
        <v>4.5016102134216404E-7</v>
      </c>
      <c r="BC680" s="5">
        <f t="shared" si="830"/>
        <v>1.8412410610496629E-8</v>
      </c>
      <c r="BD680" s="5">
        <f t="shared" si="831"/>
        <v>1.3866013154985072E-8</v>
      </c>
      <c r="BE680" s="5">
        <f t="shared" si="832"/>
        <v>2.4781473025445128E-8</v>
      </c>
      <c r="BF680" s="5">
        <f t="shared" si="833"/>
        <v>2.2144844319943449E-8</v>
      </c>
      <c r="BG680" s="5">
        <f t="shared" si="834"/>
        <v>1.3192493425794466E-8</v>
      </c>
      <c r="BH680" s="5">
        <f t="shared" si="835"/>
        <v>5.8944380103258266E-9</v>
      </c>
      <c r="BI680" s="5">
        <f t="shared" si="836"/>
        <v>2.1069193418518017E-9</v>
      </c>
      <c r="BJ680" s="8">
        <f t="shared" si="837"/>
        <v>0.76967534611212018</v>
      </c>
      <c r="BK680" s="8">
        <f t="shared" si="838"/>
        <v>0.19234710166643698</v>
      </c>
      <c r="BL680" s="8">
        <f t="shared" si="839"/>
        <v>3.657506862760912E-2</v>
      </c>
      <c r="BM680" s="8">
        <f t="shared" si="840"/>
        <v>0.318611074221818</v>
      </c>
      <c r="BN680" s="8">
        <f t="shared" si="841"/>
        <v>0.67891786739364035</v>
      </c>
    </row>
    <row r="681" spans="1:66" x14ac:dyDescent="0.25">
      <c r="A681" t="s">
        <v>59</v>
      </c>
      <c r="B681" t="s">
        <v>230</v>
      </c>
      <c r="C681" t="s">
        <v>229</v>
      </c>
      <c r="D681" t="s">
        <v>518</v>
      </c>
      <c r="E681">
        <f>VLOOKUP(A681,home!$A$2:$E$405,3,FALSE)</f>
        <v>1.806</v>
      </c>
      <c r="F681">
        <f>VLOOKUP(B681,home!$B$2:$E$405,3,FALSE)</f>
        <v>1.1073999999999999</v>
      </c>
      <c r="G681">
        <f>VLOOKUP(C681,away!$B$2:$E$405,4,FALSE)</f>
        <v>0.73829999999999996</v>
      </c>
      <c r="H681">
        <f>VLOOKUP(A681,away!$A$2:$E$405,3,FALSE)</f>
        <v>1.1493</v>
      </c>
      <c r="I681">
        <f>VLOOKUP(C681,away!$B$2:$E$405,3,FALSE)</f>
        <v>0.87009999999999998</v>
      </c>
      <c r="J681">
        <f>VLOOKUP(B681,home!$B$2:$E$405,4,FALSE)</f>
        <v>1.1600999999999999</v>
      </c>
      <c r="K681" s="3">
        <f t="shared" si="786"/>
        <v>1.4765737165199999</v>
      </c>
      <c r="L681" s="3">
        <f t="shared" si="787"/>
        <v>1.1601068793929998</v>
      </c>
      <c r="M681" s="5">
        <f t="shared" si="788"/>
        <v>7.1598540026626814E-2</v>
      </c>
      <c r="N681" s="5">
        <f t="shared" si="789"/>
        <v>0.10572052234452232</v>
      </c>
      <c r="O681" s="5">
        <f t="shared" si="790"/>
        <v>8.3061958839384817E-2</v>
      </c>
      <c r="P681" s="5">
        <f t="shared" si="791"/>
        <v>0.12264710526490169</v>
      </c>
      <c r="Q681" s="5">
        <f t="shared" si="792"/>
        <v>7.8052072295343528E-2</v>
      </c>
      <c r="R681" s="5">
        <f t="shared" si="793"/>
        <v>4.8180374932714272E-2</v>
      </c>
      <c r="S681" s="5">
        <f t="shared" si="794"/>
        <v>5.2523111589516322E-2</v>
      </c>
      <c r="T681" s="5">
        <f t="shared" si="795"/>
        <v>9.0548746020707782E-2</v>
      </c>
      <c r="U681" s="5">
        <f t="shared" si="796"/>
        <v>7.1141875277724947E-2</v>
      </c>
      <c r="V681" s="5">
        <f t="shared" si="797"/>
        <v>9.996801600771224E-3</v>
      </c>
      <c r="W681" s="5">
        <f t="shared" si="798"/>
        <v>3.8416546157074377E-2</v>
      </c>
      <c r="X681" s="5">
        <f t="shared" si="799"/>
        <v>4.456729947934069E-2</v>
      </c>
      <c r="Y681" s="5">
        <f t="shared" si="800"/>
        <v>2.5851415360975606E-2</v>
      </c>
      <c r="Z681" s="5">
        <f t="shared" si="801"/>
        <v>1.8631461470391956E-2</v>
      </c>
      <c r="AA681" s="5">
        <f t="shared" si="802"/>
        <v>2.7510726307535833E-2</v>
      </c>
      <c r="AB681" s="5">
        <f t="shared" si="803"/>
        <v>2.0310807694041363E-2</v>
      </c>
      <c r="AC681" s="5">
        <f t="shared" si="804"/>
        <v>1.0702721537566955E-3</v>
      </c>
      <c r="AD681" s="5">
        <f t="shared" si="805"/>
        <v>1.4181215583753355E-2</v>
      </c>
      <c r="AE681" s="5">
        <f t="shared" si="806"/>
        <v>1.6451725756867482E-2</v>
      </c>
      <c r="AF681" s="5">
        <f t="shared" si="807"/>
        <v>9.5428801142144887E-3</v>
      </c>
      <c r="AG681" s="5">
        <f t="shared" si="808"/>
        <v>3.6902536232409616E-3</v>
      </c>
      <c r="AH681" s="5">
        <f t="shared" si="809"/>
        <v>5.4036216562368296E-3</v>
      </c>
      <c r="AI681" s="5">
        <f t="shared" si="810"/>
        <v>7.9788457116175722E-3</v>
      </c>
      <c r="AJ681" s="5">
        <f t="shared" si="811"/>
        <v>5.890676932971412E-3</v>
      </c>
      <c r="AK681" s="5">
        <f t="shared" si="812"/>
        <v>2.8993395772454115E-3</v>
      </c>
      <c r="AL681" s="5">
        <f t="shared" si="813"/>
        <v>7.3334334166631879E-5</v>
      </c>
      <c r="AM681" s="5">
        <f t="shared" si="814"/>
        <v>4.1879220398548071E-3</v>
      </c>
      <c r="AN681" s="5">
        <f t="shared" si="815"/>
        <v>4.8584371687971258E-3</v>
      </c>
      <c r="AO681" s="5">
        <f t="shared" si="816"/>
        <v>2.8181531913100983E-3</v>
      </c>
      <c r="AP681" s="5">
        <f t="shared" si="817"/>
        <v>1.0897863014740607E-3</v>
      </c>
      <c r="AQ681" s="5">
        <f t="shared" si="818"/>
        <v>3.1606714635207776E-4</v>
      </c>
      <c r="AR681" s="5">
        <f t="shared" si="819"/>
        <v>1.2537557314074681E-3</v>
      </c>
      <c r="AS681" s="5">
        <f t="shared" si="820"/>
        <v>1.8512627599325756E-3</v>
      </c>
      <c r="AT681" s="5">
        <f t="shared" si="821"/>
        <v>1.3667629668443581E-3</v>
      </c>
      <c r="AU681" s="5">
        <f t="shared" si="822"/>
        <v>6.7270875785175861E-4</v>
      </c>
      <c r="AV681" s="5">
        <f t="shared" si="823"/>
        <v>2.4832601767918087E-4</v>
      </c>
      <c r="AW681" s="5">
        <f t="shared" si="824"/>
        <v>3.4894581023585364E-6</v>
      </c>
      <c r="AX681" s="5">
        <f t="shared" si="825"/>
        <v>1.030629268480738E-3</v>
      </c>
      <c r="AY681" s="5">
        <f t="shared" si="826"/>
        <v>1.1956401044682791E-3</v>
      </c>
      <c r="AZ681" s="5">
        <f t="shared" si="827"/>
        <v>6.9353515523590801E-4</v>
      </c>
      <c r="BA681" s="5">
        <f t="shared" si="828"/>
        <v>2.6819163489668962E-4</v>
      </c>
      <c r="BB681" s="5">
        <f t="shared" si="829"/>
        <v>7.7782740159826328E-5</v>
      </c>
      <c r="BC681" s="5">
        <f t="shared" si="830"/>
        <v>1.8047258391490532E-5</v>
      </c>
      <c r="BD681" s="5">
        <f t="shared" si="831"/>
        <v>2.4241510818070108E-4</v>
      </c>
      <c r="BE681" s="5">
        <f t="shared" si="832"/>
        <v>3.5794377722697559E-4</v>
      </c>
      <c r="BF681" s="5">
        <f t="shared" si="833"/>
        <v>2.6426518672262116E-4</v>
      </c>
      <c r="BG681" s="5">
        <f t="shared" si="834"/>
        <v>1.3006900963529087E-4</v>
      </c>
      <c r="BH681" s="5">
        <f t="shared" si="835"/>
        <v>4.8014120240314265E-5</v>
      </c>
      <c r="BI681" s="5">
        <f t="shared" si="836"/>
        <v>1.41792775937358E-5</v>
      </c>
      <c r="BJ681" s="8">
        <f t="shared" si="837"/>
        <v>0.44357686874546171</v>
      </c>
      <c r="BK681" s="8">
        <f t="shared" si="838"/>
        <v>0.25910480507420763</v>
      </c>
      <c r="BL681" s="8">
        <f t="shared" si="839"/>
        <v>0.27882792964278735</v>
      </c>
      <c r="BM681" s="8">
        <f t="shared" si="840"/>
        <v>0.48968834058298927</v>
      </c>
      <c r="BN681" s="8">
        <f t="shared" si="841"/>
        <v>0.50926057370349354</v>
      </c>
    </row>
    <row r="682" spans="1:66" s="10" customFormat="1" x14ac:dyDescent="0.25">
      <c r="A682" t="s">
        <v>141</v>
      </c>
      <c r="B682" t="s">
        <v>143</v>
      </c>
      <c r="C682" t="s">
        <v>238</v>
      </c>
      <c r="D682" t="s">
        <v>518</v>
      </c>
      <c r="E682">
        <f>VLOOKUP(A682,home!$A$2:$E$405,3,FALSE)</f>
        <v>1.3483000000000001</v>
      </c>
      <c r="F682">
        <f>VLOOKUP(B682,home!$B$2:$E$405,3,FALSE)</f>
        <v>0.89</v>
      </c>
      <c r="G682">
        <f>VLOOKUP(C682,away!$B$2:$E$405,4,FALSE)</f>
        <v>0.55630000000000002</v>
      </c>
      <c r="H682">
        <f>VLOOKUP(A682,away!$A$2:$E$405,3,FALSE)</f>
        <v>1.1460999999999999</v>
      </c>
      <c r="I682">
        <f>VLOOKUP(C682,away!$B$2:$E$405,3,FALSE)</f>
        <v>1.3088</v>
      </c>
      <c r="J682">
        <f>VLOOKUP(B682,home!$B$2:$E$405,4,FALSE)</f>
        <v>0.69799999999999995</v>
      </c>
      <c r="K682" s="3">
        <f t="shared" si="786"/>
        <v>0.66755276810000008</v>
      </c>
      <c r="L682" s="3">
        <f t="shared" si="787"/>
        <v>1.0470109446399998</v>
      </c>
      <c r="M682" s="5">
        <f t="shared" si="788"/>
        <v>0.18004225372195146</v>
      </c>
      <c r="N682" s="5">
        <f t="shared" si="789"/>
        <v>0.12018770484705121</v>
      </c>
      <c r="O682" s="5">
        <f t="shared" si="790"/>
        <v>0.18850621014453489</v>
      </c>
      <c r="P682" s="5">
        <f t="shared" si="791"/>
        <v>0.12583784238602458</v>
      </c>
      <c r="Q682" s="5">
        <f t="shared" si="792"/>
        <v>4.0115817531117419E-2</v>
      </c>
      <c r="R682" s="5">
        <f t="shared" si="793"/>
        <v>9.8684032576967895E-2</v>
      </c>
      <c r="S682" s="5">
        <f t="shared" si="794"/>
        <v>2.1988119801067674E-2</v>
      </c>
      <c r="T682" s="5">
        <f t="shared" si="795"/>
        <v>4.200170000826111E-2</v>
      </c>
      <c r="U682" s="5">
        <f t="shared" si="796"/>
        <v>6.5876799114025497E-2</v>
      </c>
      <c r="V682" s="5">
        <f t="shared" si="797"/>
        <v>1.7075853008525837E-3</v>
      </c>
      <c r="W682" s="5">
        <f t="shared" si="798"/>
        <v>8.9264750124973154E-3</v>
      </c>
      <c r="X682" s="5">
        <f t="shared" si="799"/>
        <v>9.3461170351401678E-3</v>
      </c>
      <c r="Y682" s="5">
        <f t="shared" si="800"/>
        <v>4.89274341283905E-3</v>
      </c>
      <c r="Z682" s="5">
        <f t="shared" si="801"/>
        <v>3.4441087389765229E-2</v>
      </c>
      <c r="AA682" s="5">
        <f t="shared" si="802"/>
        <v>2.299124322341178E-2</v>
      </c>
      <c r="AB682" s="5">
        <f t="shared" si="803"/>
        <v>7.6739340279244513E-3</v>
      </c>
      <c r="AC682" s="5">
        <f t="shared" si="804"/>
        <v>7.4593201563543873E-5</v>
      </c>
      <c r="AD682" s="5">
        <f t="shared" si="805"/>
        <v>1.489723275992016E-3</v>
      </c>
      <c r="AE682" s="5">
        <f t="shared" si="806"/>
        <v>1.5597565744485955E-3</v>
      </c>
      <c r="AF682" s="5">
        <f t="shared" si="807"/>
        <v>8.1654110221093703E-4</v>
      </c>
      <c r="AG682" s="5">
        <f t="shared" si="808"/>
        <v>2.8497582358775331E-4</v>
      </c>
      <c r="AH682" s="5">
        <f t="shared" si="809"/>
        <v>9.0150488605967184E-3</v>
      </c>
      <c r="AI682" s="5">
        <f t="shared" si="810"/>
        <v>6.0180208214480899E-3</v>
      </c>
      <c r="AJ682" s="5">
        <f t="shared" si="811"/>
        <v>2.0086732289205543E-3</v>
      </c>
      <c r="AK682" s="5">
        <f t="shared" si="812"/>
        <v>4.4696512472476043E-4</v>
      </c>
      <c r="AL682" s="5">
        <f t="shared" si="813"/>
        <v>2.0854321354849265E-6</v>
      </c>
      <c r="AM682" s="5">
        <f t="shared" si="814"/>
        <v>1.9889377931829418E-4</v>
      </c>
      <c r="AN682" s="5">
        <f t="shared" si="815"/>
        <v>2.0824396376706682E-4</v>
      </c>
      <c r="AO682" s="5">
        <f t="shared" si="816"/>
        <v>1.0901685460966727E-4</v>
      </c>
      <c r="AP682" s="5">
        <f t="shared" si="817"/>
        <v>3.8047279975516421E-5</v>
      </c>
      <c r="AQ682" s="5">
        <f t="shared" si="818"/>
        <v>9.9589796370369963E-6</v>
      </c>
      <c r="AR682" s="5">
        <f t="shared" si="819"/>
        <v>1.8877709647018254E-3</v>
      </c>
      <c r="AS682" s="5">
        <f t="shared" si="820"/>
        <v>1.2601867330255109E-3</v>
      </c>
      <c r="AT682" s="5">
        <f t="shared" si="821"/>
        <v>4.2062057097703775E-4</v>
      </c>
      <c r="AU682" s="5">
        <f t="shared" si="822"/>
        <v>9.359547549184139E-5</v>
      </c>
      <c r="AV682" s="5">
        <f t="shared" si="823"/>
        <v>1.5619979686553603E-5</v>
      </c>
      <c r="AW682" s="5">
        <f t="shared" si="824"/>
        <v>4.0488378414087468E-8</v>
      </c>
      <c r="AX682" s="5">
        <f t="shared" si="825"/>
        <v>2.2128682156966299E-5</v>
      </c>
      <c r="AY682" s="5">
        <f t="shared" si="826"/>
        <v>2.3168972408803591E-5</v>
      </c>
      <c r="AZ682" s="5">
        <f t="shared" si="827"/>
        <v>1.2129083844039769E-5</v>
      </c>
      <c r="BA682" s="5">
        <f t="shared" si="828"/>
        <v>4.2330945110552802E-6</v>
      </c>
      <c r="BB682" s="5">
        <f t="shared" si="829"/>
        <v>1.1080240706925967E-6</v>
      </c>
      <c r="BC682" s="5">
        <f t="shared" si="830"/>
        <v>2.3202266578794278E-7</v>
      </c>
      <c r="BD682" s="5">
        <f t="shared" si="831"/>
        <v>3.2941947683607015E-4</v>
      </c>
      <c r="BE682" s="5">
        <f t="shared" si="832"/>
        <v>2.1990488362797243E-4</v>
      </c>
      <c r="BF682" s="5">
        <f t="shared" si="833"/>
        <v>7.3399056892280688E-5</v>
      </c>
      <c r="BG682" s="5">
        <f t="shared" si="834"/>
        <v>1.6332581201457122E-5</v>
      </c>
      <c r="BH682" s="5">
        <f t="shared" si="835"/>
        <v>2.7257149478126812E-6</v>
      </c>
      <c r="BI682" s="5">
        <f t="shared" si="836"/>
        <v>3.6391171169278062E-7</v>
      </c>
      <c r="BJ682" s="8">
        <f t="shared" si="837"/>
        <v>0.23024871536011052</v>
      </c>
      <c r="BK682" s="8">
        <f t="shared" si="838"/>
        <v>0.32967564881600414</v>
      </c>
      <c r="BL682" s="8">
        <f t="shared" si="839"/>
        <v>0.40554086647165477</v>
      </c>
      <c r="BM682" s="8">
        <f t="shared" si="840"/>
        <v>0.24650932834585668</v>
      </c>
      <c r="BN682" s="8">
        <f t="shared" si="841"/>
        <v>0.75337386120764738</v>
      </c>
    </row>
    <row r="683" spans="1:66" x14ac:dyDescent="0.25">
      <c r="A683" t="s">
        <v>22</v>
      </c>
      <c r="B683" t="s">
        <v>24</v>
      </c>
      <c r="C683" t="s">
        <v>254</v>
      </c>
      <c r="D683" t="s">
        <v>518</v>
      </c>
      <c r="E683">
        <f>VLOOKUP(A683,home!$A$2:$E$405,3,FALSE)</f>
        <v>1.4</v>
      </c>
      <c r="F683">
        <f>VLOOKUP(B683,home!$B$2:$E$405,3,FALSE)</f>
        <v>0.95240000000000002</v>
      </c>
      <c r="G683">
        <f>VLOOKUP(C683,away!$B$2:$E$405,4,FALSE)</f>
        <v>1.4286000000000001</v>
      </c>
      <c r="H683">
        <f>VLOOKUP(A683,away!$A$2:$E$405,3,FALSE)</f>
        <v>1.0286</v>
      </c>
      <c r="I683">
        <f>VLOOKUP(C683,away!$B$2:$E$405,3,FALSE)</f>
        <v>0.97219999999999995</v>
      </c>
      <c r="J683">
        <f>VLOOKUP(B683,home!$B$2:$E$405,4,FALSE)</f>
        <v>0.3241</v>
      </c>
      <c r="K683" s="3">
        <f t="shared" si="786"/>
        <v>1.904838096</v>
      </c>
      <c r="L683" s="3">
        <f t="shared" si="787"/>
        <v>0.32410159457199994</v>
      </c>
      <c r="M683" s="5">
        <f t="shared" si="788"/>
        <v>0.10764250401016087</v>
      </c>
      <c r="N683" s="5">
        <f t="shared" si="789"/>
        <v>0.2050415423873872</v>
      </c>
      <c r="O683" s="5">
        <f t="shared" si="790"/>
        <v>3.4887107193416034E-2</v>
      </c>
      <c r="P683" s="5">
        <f t="shared" si="791"/>
        <v>6.6454290841254496E-2</v>
      </c>
      <c r="Q683" s="5">
        <f t="shared" si="792"/>
        <v>0.19528547060104701</v>
      </c>
      <c r="R683" s="5">
        <f t="shared" si="793"/>
        <v>5.6534835356952121E-3</v>
      </c>
      <c r="S683" s="5">
        <f t="shared" si="794"/>
        <v>1.0256572930515392E-2</v>
      </c>
      <c r="T683" s="5">
        <f t="shared" si="795"/>
        <v>6.3292332418542735E-2</v>
      </c>
      <c r="U683" s="5">
        <f t="shared" si="796"/>
        <v>1.0768970813901017E-2</v>
      </c>
      <c r="V683" s="5">
        <f t="shared" si="797"/>
        <v>7.0355653117870544E-4</v>
      </c>
      <c r="W683" s="5">
        <f t="shared" si="798"/>
        <v>0.12399573466538745</v>
      </c>
      <c r="X683" s="5">
        <f t="shared" si="799"/>
        <v>4.0187215325178674E-2</v>
      </c>
      <c r="Y683" s="5">
        <f t="shared" si="800"/>
        <v>6.5123702841493603E-3</v>
      </c>
      <c r="Z683" s="5">
        <f t="shared" si="801"/>
        <v>6.1076767626845564E-4</v>
      </c>
      <c r="AA683" s="5">
        <f t="shared" si="802"/>
        <v>1.1634135375615494E-3</v>
      </c>
      <c r="AB683" s="5">
        <f t="shared" si="803"/>
        <v>1.1080572138746833E-3</v>
      </c>
      <c r="AC683" s="5">
        <f t="shared" si="804"/>
        <v>2.7146775555894988E-5</v>
      </c>
      <c r="AD683" s="5">
        <f t="shared" si="805"/>
        <v>5.9047949783034445E-2</v>
      </c>
      <c r="AE683" s="5">
        <f t="shared" si="806"/>
        <v>1.9137534680888836E-2</v>
      </c>
      <c r="AF683" s="5">
        <f t="shared" si="807"/>
        <v>3.1012527531265109E-3</v>
      </c>
      <c r="AG683" s="5">
        <f t="shared" si="808"/>
        <v>3.3504032081970239E-4</v>
      </c>
      <c r="AH683" s="5">
        <f t="shared" si="809"/>
        <v>4.9487694447910366E-5</v>
      </c>
      <c r="AI683" s="5">
        <f t="shared" si="810"/>
        <v>9.4266045667587355E-5</v>
      </c>
      <c r="AJ683" s="5">
        <f t="shared" si="811"/>
        <v>8.9780777473448086E-5</v>
      </c>
      <c r="AK683" s="5">
        <f t="shared" si="812"/>
        <v>5.7005948406640847E-5</v>
      </c>
      <c r="AL683" s="5">
        <f t="shared" si="813"/>
        <v>6.7037448999641088E-7</v>
      </c>
      <c r="AM683" s="5">
        <f t="shared" si="814"/>
        <v>2.2495356847483799E-2</v>
      </c>
      <c r="AN683" s="5">
        <f t="shared" si="815"/>
        <v>7.290781024735655E-3</v>
      </c>
      <c r="AO683" s="5">
        <f t="shared" si="816"/>
        <v>1.1814768778960526E-3</v>
      </c>
      <c r="AP683" s="5">
        <f t="shared" si="817"/>
        <v>1.2763951335868626E-4</v>
      </c>
      <c r="AQ683" s="5">
        <f t="shared" si="818"/>
        <v>1.0342042452486075E-5</v>
      </c>
      <c r="AR683" s="5">
        <f t="shared" si="819"/>
        <v>3.2078081364519318E-6</v>
      </c>
      <c r="AS683" s="5">
        <f t="shared" si="820"/>
        <v>6.1103551429724058E-6</v>
      </c>
      <c r="AT683" s="5">
        <f t="shared" si="821"/>
        <v>5.8196186282116832E-6</v>
      </c>
      <c r="AU683" s="5">
        <f t="shared" si="822"/>
        <v>3.6951437557362919E-6</v>
      </c>
      <c r="AV683" s="5">
        <f t="shared" si="823"/>
        <v>1.7596626490307513E-6</v>
      </c>
      <c r="AW683" s="5">
        <f t="shared" si="824"/>
        <v>1.1496197462051987E-8</v>
      </c>
      <c r="AX683" s="5">
        <f t="shared" si="825"/>
        <v>7.1416687843669346E-3</v>
      </c>
      <c r="AY683" s="5">
        <f t="shared" si="826"/>
        <v>2.3146262409183996E-3</v>
      </c>
      <c r="AZ683" s="5">
        <f t="shared" si="827"/>
        <v>3.7508702775992367E-4</v>
      </c>
      <c r="BA683" s="5">
        <f t="shared" si="828"/>
        <v>4.0522101266754432E-5</v>
      </c>
      <c r="BB683" s="5">
        <f t="shared" si="829"/>
        <v>3.2833194089907915E-6</v>
      </c>
      <c r="BC683" s="5">
        <f t="shared" si="830"/>
        <v>2.1282581118862241E-7</v>
      </c>
      <c r="BD683" s="5">
        <f t="shared" si="831"/>
        <v>1.7327595535085115E-7</v>
      </c>
      <c r="BE683" s="5">
        <f t="shared" si="832"/>
        <v>3.3006264087309628E-7</v>
      </c>
      <c r="BF683" s="5">
        <f t="shared" si="833"/>
        <v>3.1435794620072032E-7</v>
      </c>
      <c r="BG683" s="5">
        <f t="shared" si="834"/>
        <v>1.9960033056781684E-7</v>
      </c>
      <c r="BH683" s="5">
        <f t="shared" si="835"/>
        <v>9.5051578409942692E-8</v>
      </c>
      <c r="BI683" s="5">
        <f t="shared" si="836"/>
        <v>3.6211573528038003E-8</v>
      </c>
      <c r="BJ683" s="8">
        <f t="shared" si="837"/>
        <v>0.75691743982502091</v>
      </c>
      <c r="BK683" s="8">
        <f t="shared" si="838"/>
        <v>0.18739936770407381</v>
      </c>
      <c r="BL683" s="8">
        <f t="shared" si="839"/>
        <v>5.3893313908781423E-2</v>
      </c>
      <c r="BM683" s="8">
        <f t="shared" si="840"/>
        <v>0.38154187580046256</v>
      </c>
      <c r="BN683" s="8">
        <f t="shared" si="841"/>
        <v>0.61496439856896079</v>
      </c>
    </row>
    <row r="684" spans="1:66" x14ac:dyDescent="0.25">
      <c r="A684" t="s">
        <v>22</v>
      </c>
      <c r="B684" t="s">
        <v>162</v>
      </c>
      <c r="C684" t="s">
        <v>253</v>
      </c>
      <c r="D684" t="s">
        <v>518</v>
      </c>
      <c r="E684">
        <f>VLOOKUP(A684,home!$A$2:$E$405,3,FALSE)</f>
        <v>1.4</v>
      </c>
      <c r="F684">
        <f>VLOOKUP(B684,home!$B$2:$E$405,3,FALSE)</f>
        <v>0.35709999999999997</v>
      </c>
      <c r="G684">
        <f>VLOOKUP(C684,away!$B$2:$E$405,4,FALSE)</f>
        <v>0.47620000000000001</v>
      </c>
      <c r="H684">
        <f>VLOOKUP(A684,away!$A$2:$E$405,3,FALSE)</f>
        <v>1.0286</v>
      </c>
      <c r="I684">
        <f>VLOOKUP(C684,away!$B$2:$E$405,3,FALSE)</f>
        <v>0.3241</v>
      </c>
      <c r="J684">
        <f>VLOOKUP(B684,home!$B$2:$E$405,4,FALSE)</f>
        <v>1.2152000000000001</v>
      </c>
      <c r="K684" s="3">
        <f t="shared" si="786"/>
        <v>0.23807142799999997</v>
      </c>
      <c r="L684" s="3">
        <f t="shared" si="787"/>
        <v>0.40511032475200004</v>
      </c>
      <c r="M684" s="5">
        <f t="shared" si="788"/>
        <v>0.52561737612901493</v>
      </c>
      <c r="N684" s="5">
        <f t="shared" si="789"/>
        <v>0.12513447931664767</v>
      </c>
      <c r="O684" s="5">
        <f t="shared" si="790"/>
        <v>0.21293302593891941</v>
      </c>
      <c r="P684" s="5">
        <f t="shared" si="791"/>
        <v>5.0693269553639578E-2</v>
      </c>
      <c r="Q684" s="5">
        <f t="shared" si="792"/>
        <v>1.4895472091475384E-2</v>
      </c>
      <c r="R684" s="5">
        <f t="shared" si="793"/>
        <v>4.3130683644270841E-2</v>
      </c>
      <c r="S684" s="5">
        <f t="shared" si="794"/>
        <v>1.2222805479547116E-3</v>
      </c>
      <c r="T684" s="5">
        <f t="shared" si="795"/>
        <v>6.0343095363119461E-3</v>
      </c>
      <c r="U684" s="5">
        <f t="shared" si="796"/>
        <v>1.0268183445807801E-2</v>
      </c>
      <c r="V684" s="5">
        <f t="shared" si="797"/>
        <v>1.309812044139242E-5</v>
      </c>
      <c r="W684" s="5">
        <f t="shared" si="798"/>
        <v>1.1820621038505638E-3</v>
      </c>
      <c r="X684" s="5">
        <f t="shared" si="799"/>
        <v>4.7886556276793433E-4</v>
      </c>
      <c r="Y684" s="5">
        <f t="shared" si="800"/>
        <v>9.6996691822733559E-5</v>
      </c>
      <c r="Z684" s="5">
        <f t="shared" si="801"/>
        <v>5.8242284193021129E-3</v>
      </c>
      <c r="AA684" s="5">
        <f t="shared" si="802"/>
        <v>1.3865823767814365E-3</v>
      </c>
      <c r="AB684" s="5">
        <f t="shared" si="803"/>
        <v>1.6505282323999528E-4</v>
      </c>
      <c r="AC684" s="5">
        <f t="shared" si="804"/>
        <v>7.8953172537736386E-8</v>
      </c>
      <c r="AD684" s="5">
        <f t="shared" si="805"/>
        <v>7.0353803262096983E-5</v>
      </c>
      <c r="AE684" s="5">
        <f t="shared" si="806"/>
        <v>2.8501052087046431E-5</v>
      </c>
      <c r="AF684" s="5">
        <f t="shared" si="807"/>
        <v>5.7730352333785236E-6</v>
      </c>
      <c r="AG684" s="5">
        <f t="shared" si="808"/>
        <v>7.7957205939957074E-7</v>
      </c>
      <c r="AH684" s="5">
        <f t="shared" si="809"/>
        <v>5.8986376659332662E-4</v>
      </c>
      <c r="AI684" s="5">
        <f t="shared" si="810"/>
        <v>1.4042970923833193E-4</v>
      </c>
      <c r="AJ684" s="5">
        <f t="shared" si="811"/>
        <v>1.6716150705997233E-5</v>
      </c>
      <c r="AK684" s="5">
        <f t="shared" si="812"/>
        <v>1.3265459564133233E-6</v>
      </c>
      <c r="AL684" s="5">
        <f t="shared" si="813"/>
        <v>3.0458616014917141E-10</v>
      </c>
      <c r="AM684" s="5">
        <f t="shared" si="814"/>
        <v>3.349846081567697E-6</v>
      </c>
      <c r="AN684" s="5">
        <f t="shared" si="815"/>
        <v>1.3570572339731046E-6</v>
      </c>
      <c r="AO684" s="5">
        <f t="shared" si="816"/>
        <v>2.7487894838094765E-7</v>
      </c>
      <c r="AP684" s="5">
        <f t="shared" si="817"/>
        <v>3.7118766682031321E-8</v>
      </c>
      <c r="AQ684" s="5">
        <f t="shared" si="818"/>
        <v>3.759298906237856E-9</v>
      </c>
      <c r="AR684" s="5">
        <f t="shared" si="819"/>
        <v>4.7791980408812122E-5</v>
      </c>
      <c r="AS684" s="5">
        <f t="shared" si="820"/>
        <v>1.1377905022873922E-5</v>
      </c>
      <c r="AT684" s="5">
        <f t="shared" si="821"/>
        <v>1.3543770482219833E-6</v>
      </c>
      <c r="AU684" s="5">
        <f t="shared" si="822"/>
        <v>1.0747949264021081E-7</v>
      </c>
      <c r="AV684" s="5">
        <f t="shared" si="823"/>
        <v>6.3969490733926177E-9</v>
      </c>
      <c r="AW684" s="5">
        <f t="shared" si="824"/>
        <v>8.1599642101211452E-13</v>
      </c>
      <c r="AX684" s="5">
        <f t="shared" si="825"/>
        <v>1.3291710670317095E-7</v>
      </c>
      <c r="AY684" s="5">
        <f t="shared" si="826"/>
        <v>5.3846092261617826E-8</v>
      </c>
      <c r="AZ684" s="5">
        <f t="shared" si="827"/>
        <v>1.0906803961365077E-8</v>
      </c>
      <c r="BA684" s="5">
        <f t="shared" si="828"/>
        <v>1.4728196315983358E-9</v>
      </c>
      <c r="BB684" s="5">
        <f t="shared" si="829"/>
        <v>1.4916360981448069E-10</v>
      </c>
      <c r="BC684" s="5">
        <f t="shared" si="830"/>
        <v>1.2085543682624982E-11</v>
      </c>
      <c r="BD684" s="5">
        <f t="shared" si="831"/>
        <v>3.2268374506591821E-6</v>
      </c>
      <c r="BE684" s="5">
        <f t="shared" si="832"/>
        <v>7.6821779980231087E-7</v>
      </c>
      <c r="BF684" s="5">
        <f t="shared" si="833"/>
        <v>9.1445354306977098E-8</v>
      </c>
      <c r="BG684" s="5">
        <f t="shared" si="834"/>
        <v>7.2568420279426633E-9</v>
      </c>
      <c r="BH684" s="5">
        <f t="shared" si="835"/>
        <v>4.3191168609068129E-10</v>
      </c>
      <c r="BI684" s="5">
        <f t="shared" si="836"/>
        <v>2.0565166375499244E-11</v>
      </c>
      <c r="BJ684" s="8">
        <f t="shared" si="837"/>
        <v>0.14793281472991937</v>
      </c>
      <c r="BK684" s="8">
        <f t="shared" si="838"/>
        <v>0.57754615745490157</v>
      </c>
      <c r="BL684" s="8">
        <f t="shared" si="839"/>
        <v>0.26869659675035873</v>
      </c>
      <c r="BM684" s="8">
        <f t="shared" si="840"/>
        <v>2.7595436835237803E-2</v>
      </c>
      <c r="BN684" s="8">
        <f t="shared" si="841"/>
        <v>0.97240430667396782</v>
      </c>
    </row>
    <row r="685" spans="1:66" x14ac:dyDescent="0.25">
      <c r="A685" t="s">
        <v>27</v>
      </c>
      <c r="B685" t="s">
        <v>265</v>
      </c>
      <c r="C685" t="s">
        <v>264</v>
      </c>
      <c r="D685" t="s">
        <v>518</v>
      </c>
      <c r="E685">
        <f>VLOOKUP(A685,home!$A$2:$E$405,3,FALSE)</f>
        <v>1.381</v>
      </c>
      <c r="F685">
        <f>VLOOKUP(B685,home!$B$2:$E$405,3,FALSE)</f>
        <v>0.54310000000000003</v>
      </c>
      <c r="G685">
        <f>VLOOKUP(C685,away!$B$2:$E$405,4,FALSE)</f>
        <v>0.72409999999999997</v>
      </c>
      <c r="H685">
        <f>VLOOKUP(A685,away!$A$2:$E$405,3,FALSE)</f>
        <v>1.127</v>
      </c>
      <c r="I685">
        <f>VLOOKUP(C685,away!$B$2:$E$405,3,FALSE)</f>
        <v>0</v>
      </c>
      <c r="J685">
        <f>VLOOKUP(B685,home!$B$2:$E$405,4,FALSE)</f>
        <v>0.88729999999999998</v>
      </c>
      <c r="K685" s="3">
        <f t="shared" si="786"/>
        <v>0.54309027851000002</v>
      </c>
      <c r="L685" s="3">
        <f t="shared" si="787"/>
        <v>0</v>
      </c>
      <c r="M685" s="5">
        <f t="shared" si="788"/>
        <v>0.58095017767967261</v>
      </c>
      <c r="N685" s="5">
        <f t="shared" si="789"/>
        <v>0.31550839379648743</v>
      </c>
      <c r="O685" s="5">
        <f t="shared" si="790"/>
        <v>0</v>
      </c>
      <c r="P685" s="5">
        <f t="shared" si="791"/>
        <v>0</v>
      </c>
      <c r="Q685" s="5">
        <f t="shared" si="792"/>
        <v>8.567477072958854E-2</v>
      </c>
      <c r="R685" s="5">
        <f t="shared" si="793"/>
        <v>0</v>
      </c>
      <c r="S685" s="5">
        <f t="shared" si="794"/>
        <v>0</v>
      </c>
      <c r="T685" s="5">
        <f t="shared" si="795"/>
        <v>0</v>
      </c>
      <c r="U685" s="5">
        <f t="shared" si="796"/>
        <v>0</v>
      </c>
      <c r="V685" s="5">
        <f t="shared" si="797"/>
        <v>0</v>
      </c>
      <c r="W685" s="5">
        <f t="shared" si="798"/>
        <v>1.5509711698937549E-2</v>
      </c>
      <c r="X685" s="5">
        <f t="shared" si="799"/>
        <v>0</v>
      </c>
      <c r="Y685" s="5">
        <f t="shared" si="800"/>
        <v>0</v>
      </c>
      <c r="Z685" s="5">
        <f t="shared" si="801"/>
        <v>0</v>
      </c>
      <c r="AA685" s="5">
        <f t="shared" si="802"/>
        <v>0</v>
      </c>
      <c r="AB685" s="5">
        <f t="shared" si="803"/>
        <v>0</v>
      </c>
      <c r="AC685" s="5">
        <f t="shared" si="804"/>
        <v>0</v>
      </c>
      <c r="AD685" s="5">
        <f t="shared" si="805"/>
        <v>2.1057934115464496E-3</v>
      </c>
      <c r="AE685" s="5">
        <f t="shared" si="806"/>
        <v>0</v>
      </c>
      <c r="AF685" s="5">
        <f t="shared" si="807"/>
        <v>0</v>
      </c>
      <c r="AG685" s="5">
        <f t="shared" si="808"/>
        <v>0</v>
      </c>
      <c r="AH685" s="5">
        <f t="shared" si="809"/>
        <v>0</v>
      </c>
      <c r="AI685" s="5">
        <f t="shared" si="810"/>
        <v>0</v>
      </c>
      <c r="AJ685" s="5">
        <f t="shared" si="811"/>
        <v>0</v>
      </c>
      <c r="AK685" s="5">
        <f t="shared" si="812"/>
        <v>0</v>
      </c>
      <c r="AL685" s="5">
        <f t="shared" si="813"/>
        <v>0</v>
      </c>
      <c r="AM685" s="5">
        <f t="shared" si="814"/>
        <v>2.2872718607225691E-4</v>
      </c>
      <c r="AN685" s="5">
        <f t="shared" si="815"/>
        <v>0</v>
      </c>
      <c r="AO685" s="5">
        <f t="shared" si="816"/>
        <v>0</v>
      </c>
      <c r="AP685" s="5">
        <f t="shared" si="817"/>
        <v>0</v>
      </c>
      <c r="AQ685" s="5">
        <f t="shared" si="818"/>
        <v>0</v>
      </c>
      <c r="AR685" s="5">
        <f t="shared" si="819"/>
        <v>0</v>
      </c>
      <c r="AS685" s="5">
        <f t="shared" si="820"/>
        <v>0</v>
      </c>
      <c r="AT685" s="5">
        <f t="shared" si="821"/>
        <v>0</v>
      </c>
      <c r="AU685" s="5">
        <f t="shared" si="822"/>
        <v>0</v>
      </c>
      <c r="AV685" s="5">
        <f t="shared" si="823"/>
        <v>0</v>
      </c>
      <c r="AW685" s="5">
        <f t="shared" si="824"/>
        <v>0</v>
      </c>
      <c r="AX685" s="5">
        <f t="shared" si="825"/>
        <v>2.0703251864465093E-5</v>
      </c>
      <c r="AY685" s="5">
        <f t="shared" si="826"/>
        <v>0</v>
      </c>
      <c r="AZ685" s="5">
        <f t="shared" si="827"/>
        <v>0</v>
      </c>
      <c r="BA685" s="5">
        <f t="shared" si="828"/>
        <v>0</v>
      </c>
      <c r="BB685" s="5">
        <f t="shared" si="829"/>
        <v>0</v>
      </c>
      <c r="BC685" s="5">
        <f t="shared" si="830"/>
        <v>0</v>
      </c>
      <c r="BD685" s="5">
        <f t="shared" si="831"/>
        <v>0</v>
      </c>
      <c r="BE685" s="5">
        <f t="shared" si="832"/>
        <v>0</v>
      </c>
      <c r="BF685" s="5">
        <f t="shared" si="833"/>
        <v>0</v>
      </c>
      <c r="BG685" s="5">
        <f t="shared" si="834"/>
        <v>0</v>
      </c>
      <c r="BH685" s="5">
        <f t="shared" si="835"/>
        <v>0</v>
      </c>
      <c r="BI685" s="5">
        <f t="shared" si="836"/>
        <v>0</v>
      </c>
      <c r="BJ685" s="8">
        <f t="shared" si="837"/>
        <v>0.41904810007449667</v>
      </c>
      <c r="BK685" s="8">
        <f t="shared" si="838"/>
        <v>0.58095017767967261</v>
      </c>
      <c r="BL685" s="8">
        <f t="shared" si="839"/>
        <v>0</v>
      </c>
      <c r="BM685" s="8">
        <f t="shared" si="840"/>
        <v>1.786493554842072E-2</v>
      </c>
      <c r="BN685" s="8">
        <f t="shared" si="841"/>
        <v>0.98213334220574855</v>
      </c>
    </row>
    <row r="686" spans="1:66" x14ac:dyDescent="0.25">
      <c r="A686" t="s">
        <v>285</v>
      </c>
      <c r="B686" t="s">
        <v>315</v>
      </c>
      <c r="C686" t="s">
        <v>291</v>
      </c>
      <c r="D686" t="s">
        <v>518</v>
      </c>
      <c r="E686">
        <f>VLOOKUP(A686,home!$A$2:$E$405,3,FALSE)</f>
        <v>1.35</v>
      </c>
      <c r="F686">
        <f>VLOOKUP(B686,home!$B$2:$E$405,3,FALSE)</f>
        <v>0.49380000000000002</v>
      </c>
      <c r="G686">
        <f>VLOOKUP(C686,away!$B$2:$E$405,4,FALSE)</f>
        <v>0.74070000000000003</v>
      </c>
      <c r="H686">
        <f>VLOOKUP(A686,away!$A$2:$E$405,3,FALSE)</f>
        <v>1.3</v>
      </c>
      <c r="I686">
        <f>VLOOKUP(C686,away!$B$2:$E$405,3,FALSE)</f>
        <v>0.25640000000000002</v>
      </c>
      <c r="J686">
        <f>VLOOKUP(B686,home!$B$2:$E$405,4,FALSE)</f>
        <v>1.5385</v>
      </c>
      <c r="K686" s="3">
        <f t="shared" si="786"/>
        <v>0.49377284100000007</v>
      </c>
      <c r="L686" s="3">
        <f t="shared" si="787"/>
        <v>0.51281282000000006</v>
      </c>
      <c r="M686" s="5">
        <f t="shared" si="788"/>
        <v>0.36546467203603633</v>
      </c>
      <c r="N686" s="5">
        <f t="shared" si="789"/>
        <v>0.18045652939636694</v>
      </c>
      <c r="O686" s="5">
        <f t="shared" si="790"/>
        <v>0.18741496907717495</v>
      </c>
      <c r="P686" s="5">
        <f t="shared" si="791"/>
        <v>9.2540421727163841E-2</v>
      </c>
      <c r="Q686" s="5">
        <f t="shared" si="792"/>
        <v>4.4552266598522065E-2</v>
      </c>
      <c r="R686" s="5">
        <f t="shared" si="793"/>
        <v>4.8054399401339445E-2</v>
      </c>
      <c r="S686" s="5">
        <f t="shared" si="794"/>
        <v>5.8581104472643234E-3</v>
      </c>
      <c r="T686" s="5">
        <f t="shared" si="795"/>
        <v>2.284697347177991E-2</v>
      </c>
      <c r="U686" s="5">
        <f t="shared" si="796"/>
        <v>2.3727957314948082E-2</v>
      </c>
      <c r="V686" s="5">
        <f t="shared" si="797"/>
        <v>1.6481666364144359E-4</v>
      </c>
      <c r="W686" s="5">
        <f t="shared" si="798"/>
        <v>7.332899750447216E-3</v>
      </c>
      <c r="X686" s="5">
        <f t="shared" si="799"/>
        <v>3.7604049998041338E-3</v>
      </c>
      <c r="Y686" s="5">
        <f t="shared" si="800"/>
        <v>9.6419194614582866E-4</v>
      </c>
      <c r="Z686" s="5">
        <f t="shared" si="801"/>
        <v>8.2143040234690691E-3</v>
      </c>
      <c r="AA686" s="5">
        <f t="shared" si="802"/>
        <v>4.0560002345060532E-3</v>
      </c>
      <c r="AB686" s="5">
        <f t="shared" si="803"/>
        <v>1.0013713794443601E-3</v>
      </c>
      <c r="AC686" s="5">
        <f t="shared" si="804"/>
        <v>2.6083580589458736E-6</v>
      </c>
      <c r="AD686" s="5">
        <f t="shared" si="805"/>
        <v>9.0519668563662835E-4</v>
      </c>
      <c r="AE686" s="5">
        <f t="shared" si="806"/>
        <v>4.6419646501597294E-4</v>
      </c>
      <c r="AF686" s="5">
        <f t="shared" si="807"/>
        <v>1.1902294912943622E-4</v>
      </c>
      <c r="AG686" s="5">
        <f t="shared" si="808"/>
        <v>2.0345498062594256E-5</v>
      </c>
      <c r="AH686" s="5">
        <f t="shared" si="809"/>
        <v>1.0531001026531297E-3</v>
      </c>
      <c r="AI686" s="5">
        <f t="shared" si="810"/>
        <v>5.1999222954442756E-4</v>
      </c>
      <c r="AJ686" s="5">
        <f t="shared" si="811"/>
        <v>1.2837902024003808E-4</v>
      </c>
      <c r="AK686" s="5">
        <f t="shared" si="812"/>
        <v>2.1130024516240034E-5</v>
      </c>
      <c r="AL686" s="5">
        <f t="shared" si="813"/>
        <v>2.6418811256973894E-8</v>
      </c>
      <c r="AM686" s="5">
        <f t="shared" si="814"/>
        <v>8.9392307826116418E-5</v>
      </c>
      <c r="AN686" s="5">
        <f t="shared" si="815"/>
        <v>4.5841521462618837E-5</v>
      </c>
      <c r="AO686" s="5">
        <f t="shared" si="816"/>
        <v>1.1754059947168047E-5</v>
      </c>
      <c r="AP686" s="5">
        <f t="shared" si="817"/>
        <v>2.0092108759854334E-6</v>
      </c>
      <c r="AQ686" s="5">
        <f t="shared" si="818"/>
        <v>2.5758727382219003E-7</v>
      </c>
      <c r="AR686" s="5">
        <f t="shared" si="819"/>
        <v>1.0800864667676819E-4</v>
      </c>
      <c r="AS686" s="5">
        <f t="shared" si="820"/>
        <v>5.3331736322153045E-5</v>
      </c>
      <c r="AT686" s="5">
        <f t="shared" si="821"/>
        <v>1.3166881479626202E-5</v>
      </c>
      <c r="AU686" s="5">
        <f t="shared" si="822"/>
        <v>2.1671494917684381E-6</v>
      </c>
      <c r="AV686" s="5">
        <f t="shared" si="823"/>
        <v>2.6751989035555195E-7</v>
      </c>
      <c r="AW686" s="5">
        <f t="shared" si="824"/>
        <v>1.8582187754674553E-10</v>
      </c>
      <c r="AX686" s="5">
        <f t="shared" si="825"/>
        <v>7.3565822998080019E-6</v>
      </c>
      <c r="AY686" s="5">
        <f t="shared" si="826"/>
        <v>3.7725497147266276E-6</v>
      </c>
      <c r="AZ686" s="5">
        <f t="shared" si="827"/>
        <v>9.6730592889957879E-7</v>
      </c>
      <c r="BA686" s="5">
        <f t="shared" si="828"/>
        <v>1.653489604005709E-7</v>
      </c>
      <c r="BB686" s="5">
        <f t="shared" si="829"/>
        <v>2.1198266666771271E-8</v>
      </c>
      <c r="BC686" s="5">
        <f t="shared" si="830"/>
        <v>2.1741485816997956E-9</v>
      </c>
      <c r="BD686" s="5">
        <f t="shared" si="831"/>
        <v>9.2313697811161924E-6</v>
      </c>
      <c r="BE686" s="5">
        <f t="shared" si="832"/>
        <v>4.5581996831432913E-6</v>
      </c>
      <c r="BF686" s="5">
        <f t="shared" si="833"/>
        <v>1.1253576036954815E-6</v>
      </c>
      <c r="BG686" s="5">
        <f t="shared" si="834"/>
        <v>1.8522367370589002E-7</v>
      </c>
      <c r="BH686" s="5">
        <f t="shared" si="835"/>
        <v>2.286460489655358E-8</v>
      </c>
      <c r="BI686" s="5">
        <f t="shared" si="836"/>
        <v>2.2579841836227559E-9</v>
      </c>
      <c r="BJ686" s="8">
        <f t="shared" si="837"/>
        <v>0.26158356760761564</v>
      </c>
      <c r="BK686" s="8">
        <f t="shared" si="838"/>
        <v>0.46403442820069085</v>
      </c>
      <c r="BL686" s="8">
        <f t="shared" si="839"/>
        <v>0.2661693659915581</v>
      </c>
      <c r="BM686" s="8">
        <f t="shared" si="840"/>
        <v>8.1514635222837181E-2</v>
      </c>
      <c r="BN686" s="8">
        <f t="shared" si="841"/>
        <v>0.91848325823660359</v>
      </c>
    </row>
    <row r="687" spans="1:66" x14ac:dyDescent="0.25">
      <c r="A687" t="s">
        <v>285</v>
      </c>
      <c r="B687" t="s">
        <v>322</v>
      </c>
      <c r="C687" t="s">
        <v>321</v>
      </c>
      <c r="D687" t="s">
        <v>518</v>
      </c>
      <c r="E687">
        <f>VLOOKUP(A687,home!$A$2:$E$405,3,FALSE)</f>
        <v>1.35</v>
      </c>
      <c r="F687">
        <f>VLOOKUP(B687,home!$B$2:$E$405,3,FALSE)</f>
        <v>1.2345999999999999</v>
      </c>
      <c r="G687">
        <f>VLOOKUP(C687,away!$B$2:$E$405,4,FALSE)</f>
        <v>1.9753000000000001</v>
      </c>
      <c r="H687">
        <f>VLOOKUP(A687,away!$A$2:$E$405,3,FALSE)</f>
        <v>1.3</v>
      </c>
      <c r="I687">
        <f>VLOOKUP(C687,away!$B$2:$E$405,3,FALSE)</f>
        <v>1.0256000000000001</v>
      </c>
      <c r="J687">
        <f>VLOOKUP(B687,home!$B$2:$E$405,4,FALSE)</f>
        <v>0.76919999999999999</v>
      </c>
      <c r="K687" s="3">
        <f t="shared" si="786"/>
        <v>3.292252263</v>
      </c>
      <c r="L687" s="3">
        <f t="shared" si="787"/>
        <v>1.0255589760000001</v>
      </c>
      <c r="M687" s="5">
        <f t="shared" si="788"/>
        <v>1.3329025689809608E-2</v>
      </c>
      <c r="N687" s="5">
        <f t="shared" si="789"/>
        <v>4.3882514990860808E-2</v>
      </c>
      <c r="O687" s="5">
        <f t="shared" si="790"/>
        <v>1.3669701937518836E-2</v>
      </c>
      <c r="P687" s="5">
        <f t="shared" si="791"/>
        <v>4.5004107138331868E-2</v>
      </c>
      <c r="Q687" s="5">
        <f t="shared" si="792"/>
        <v>7.223615464239648E-2</v>
      </c>
      <c r="R687" s="5">
        <f t="shared" si="793"/>
        <v>7.0095427606335168E-3</v>
      </c>
      <c r="S687" s="5">
        <f t="shared" si="794"/>
        <v>3.7987954004524552E-2</v>
      </c>
      <c r="T687" s="5">
        <f t="shared" si="795"/>
        <v>7.4082436785233796E-2</v>
      </c>
      <c r="U687" s="5">
        <f t="shared" si="796"/>
        <v>2.3077183016290959E-2</v>
      </c>
      <c r="V687" s="5">
        <f t="shared" si="797"/>
        <v>1.4251387175388984E-2</v>
      </c>
      <c r="W687" s="5">
        <f t="shared" si="798"/>
        <v>7.9273214530615921E-2</v>
      </c>
      <c r="X687" s="5">
        <f t="shared" si="799"/>
        <v>8.1299356718246799E-2</v>
      </c>
      <c r="Y687" s="5">
        <f t="shared" si="800"/>
        <v>4.1688642512711947E-2</v>
      </c>
      <c r="Z687" s="5">
        <f t="shared" si="801"/>
        <v>2.3962331652745083E-3</v>
      </c>
      <c r="AA687" s="5">
        <f t="shared" si="802"/>
        <v>7.8890040610506522E-3</v>
      </c>
      <c r="AB687" s="5">
        <f t="shared" si="803"/>
        <v>1.2986295736405104E-2</v>
      </c>
      <c r="AC687" s="5">
        <f t="shared" si="804"/>
        <v>3.0073979628974287E-3</v>
      </c>
      <c r="AD687" s="5">
        <f t="shared" si="805"/>
        <v>6.5246854983426195E-2</v>
      </c>
      <c r="AE687" s="5">
        <f t="shared" si="806"/>
        <v>6.6914497784023072E-2</v>
      </c>
      <c r="AF687" s="5">
        <f t="shared" si="807"/>
        <v>3.4312381913468484E-2</v>
      </c>
      <c r="AG687" s="5">
        <f t="shared" si="808"/>
        <v>1.1729790419765891E-2</v>
      </c>
      <c r="AH687" s="5">
        <f t="shared" si="809"/>
        <v>6.1436960780904086E-4</v>
      </c>
      <c r="AI687" s="5">
        <f t="shared" si="810"/>
        <v>2.0226597316277367E-3</v>
      </c>
      <c r="AJ687" s="5">
        <f t="shared" si="811"/>
        <v>3.3295530393651954E-3</v>
      </c>
      <c r="AK687" s="5">
        <f t="shared" si="812"/>
        <v>3.653909509542864E-3</v>
      </c>
      <c r="AL687" s="5">
        <f t="shared" si="813"/>
        <v>4.0616700208871828E-4</v>
      </c>
      <c r="AM687" s="5">
        <f t="shared" si="814"/>
        <v>4.2961821194563543E-2</v>
      </c>
      <c r="AN687" s="5">
        <f t="shared" si="815"/>
        <v>4.4059881351391689E-2</v>
      </c>
      <c r="AO687" s="5">
        <f t="shared" si="816"/>
        <v>2.2593003400707377E-2</v>
      </c>
      <c r="AP687" s="5">
        <f t="shared" si="817"/>
        <v>7.7234858107979951E-3</v>
      </c>
      <c r="AQ687" s="5">
        <f t="shared" si="818"/>
        <v>1.9802225498181301E-3</v>
      </c>
      <c r="AR687" s="5">
        <f t="shared" si="819"/>
        <v>1.2601445317403237E-4</v>
      </c>
      <c r="AS687" s="5">
        <f t="shared" si="820"/>
        <v>4.1487136863291551E-4</v>
      </c>
      <c r="AT687" s="5">
        <f t="shared" si="821"/>
        <v>6.8293060111781188E-4</v>
      </c>
      <c r="AU687" s="5">
        <f t="shared" si="822"/>
        <v>7.4945993900068868E-4</v>
      </c>
      <c r="AV687" s="5">
        <f t="shared" si="823"/>
        <v>6.1685279505071492E-4</v>
      </c>
      <c r="AW687" s="5">
        <f t="shared" si="824"/>
        <v>3.8093938962492634E-5</v>
      </c>
      <c r="AX687" s="5">
        <f t="shared" si="825"/>
        <v>2.3573525508400518E-2</v>
      </c>
      <c r="AY687" s="5">
        <f t="shared" si="826"/>
        <v>2.417604068110512E-2</v>
      </c>
      <c r="AZ687" s="5">
        <f t="shared" si="827"/>
        <v>1.2396977762324254E-2</v>
      </c>
      <c r="BA687" s="5">
        <f t="shared" si="828"/>
        <v>4.2379439398080128E-3</v>
      </c>
      <c r="BB687" s="5">
        <f t="shared" si="829"/>
        <v>1.0865653618137277E-3</v>
      </c>
      <c r="BC687" s="5">
        <f t="shared" si="830"/>
        <v>2.228673719637513E-4</v>
      </c>
      <c r="BD687" s="5">
        <f t="shared" si="831"/>
        <v>2.153920892639342E-5</v>
      </c>
      <c r="BE687" s="5">
        <f t="shared" si="832"/>
        <v>7.091250933114852E-5</v>
      </c>
      <c r="BF687" s="5">
        <f t="shared" si="833"/>
        <v>1.1673093466024121E-4</v>
      </c>
      <c r="BG687" s="5">
        <f t="shared" si="834"/>
        <v>1.2810256126576141E-4</v>
      </c>
      <c r="BH687" s="5">
        <f t="shared" si="835"/>
        <v>1.054364868058248E-4</v>
      </c>
      <c r="BI687" s="5">
        <f t="shared" si="836"/>
        <v>6.9424702457849272E-5</v>
      </c>
      <c r="BJ687" s="8">
        <f t="shared" si="837"/>
        <v>0.75567818021344346</v>
      </c>
      <c r="BK687" s="8">
        <f t="shared" si="838"/>
        <v>0.13816207965414626</v>
      </c>
      <c r="BL687" s="8">
        <f t="shared" si="839"/>
        <v>7.7354494960667292E-2</v>
      </c>
      <c r="BM687" s="8">
        <f t="shared" si="840"/>
        <v>0.75432199409183787</v>
      </c>
      <c r="BN687" s="8">
        <f t="shared" si="841"/>
        <v>0.19513104715955112</v>
      </c>
    </row>
    <row r="688" spans="1:66" x14ac:dyDescent="0.25">
      <c r="A688" t="s">
        <v>287</v>
      </c>
      <c r="B688" t="s">
        <v>343</v>
      </c>
      <c r="C688" t="s">
        <v>435</v>
      </c>
      <c r="D688" t="s">
        <v>518</v>
      </c>
      <c r="E688">
        <f>VLOOKUP(A688,home!$A$2:$E$405,3,FALSE)</f>
        <v>1.2423999999999999</v>
      </c>
      <c r="F688">
        <f>VLOOKUP(B688,home!$B$2:$E$405,3,FALSE)</f>
        <v>1.0731999999999999</v>
      </c>
      <c r="G688">
        <f>VLOOKUP(C688,away!$B$2:$E$405,4,FALSE)</f>
        <v>1.3414999999999999</v>
      </c>
      <c r="H688">
        <f>VLOOKUP(A688,away!$A$2:$E$405,3,FALSE)</f>
        <v>0.87880000000000003</v>
      </c>
      <c r="I688">
        <f>VLOOKUP(C688,away!$B$2:$E$405,3,FALSE)</f>
        <v>0.75860000000000005</v>
      </c>
      <c r="J688">
        <f>VLOOKUP(B688,home!$B$2:$E$405,4,FALSE)</f>
        <v>2.2757999999999998</v>
      </c>
      <c r="K688" s="3">
        <f t="shared" si="786"/>
        <v>1.7886805467199995</v>
      </c>
      <c r="L688" s="3">
        <f t="shared" si="787"/>
        <v>1.517179548144</v>
      </c>
      <c r="M688" s="5">
        <f t="shared" si="788"/>
        <v>3.6667660603245056E-2</v>
      </c>
      <c r="N688" s="5">
        <f t="shared" si="789"/>
        <v>6.558673121475575E-2</v>
      </c>
      <c r="O688" s="5">
        <f t="shared" si="790"/>
        <v>5.5631424745528887E-2</v>
      </c>
      <c r="P688" s="5">
        <f t="shared" si="791"/>
        <v>9.9506847228645112E-2</v>
      </c>
      <c r="Q688" s="5">
        <f t="shared" si="792"/>
        <v>5.8656855123393511E-2</v>
      </c>
      <c r="R688" s="5">
        <f t="shared" si="793"/>
        <v>4.2201429929014239E-2</v>
      </c>
      <c r="S688" s="5">
        <f t="shared" si="794"/>
        <v>6.7509165314112232E-2</v>
      </c>
      <c r="T688" s="5">
        <f t="shared" si="795"/>
        <v>8.8992980951658224E-2</v>
      </c>
      <c r="U688" s="5">
        <f t="shared" si="796"/>
        <v>7.548487675779493E-2</v>
      </c>
      <c r="V688" s="5">
        <f t="shared" si="797"/>
        <v>2.0355885173681757E-2</v>
      </c>
      <c r="W688" s="5">
        <f t="shared" si="798"/>
        <v>3.4972791896995772E-2</v>
      </c>
      <c r="X688" s="5">
        <f t="shared" si="799"/>
        <v>5.3060004607618186E-2</v>
      </c>
      <c r="Y688" s="5">
        <f t="shared" si="800"/>
        <v>4.0250776907552369E-2</v>
      </c>
      <c r="Z688" s="5">
        <f t="shared" si="801"/>
        <v>2.1342382130244173E-2</v>
      </c>
      <c r="AA688" s="5">
        <f t="shared" si="802"/>
        <v>3.8174703737032294E-2</v>
      </c>
      <c r="AB688" s="5">
        <f t="shared" si="803"/>
        <v>3.4141174975614474E-2</v>
      </c>
      <c r="AC688" s="5">
        <f t="shared" si="804"/>
        <v>3.4525483812876063E-3</v>
      </c>
      <c r="AD688" s="5">
        <f t="shared" si="805"/>
        <v>1.5638788132660796E-2</v>
      </c>
      <c r="AE688" s="5">
        <f t="shared" si="806"/>
        <v>2.3726849512630058E-2</v>
      </c>
      <c r="AF688" s="5">
        <f t="shared" si="807"/>
        <v>1.7998945411226385E-2</v>
      </c>
      <c r="AG688" s="5">
        <f t="shared" si="808"/>
        <v>9.1025439553576587E-3</v>
      </c>
      <c r="AH688" s="5">
        <f t="shared" si="809"/>
        <v>8.0950564191701047E-3</v>
      </c>
      <c r="AI688" s="5">
        <f t="shared" si="810"/>
        <v>1.4479469941570424E-2</v>
      </c>
      <c r="AJ688" s="5">
        <f t="shared" si="811"/>
        <v>1.2949573105651997E-2</v>
      </c>
      <c r="AK688" s="5">
        <f t="shared" si="812"/>
        <v>7.7208831674694068E-3</v>
      </c>
      <c r="AL688" s="5">
        <f t="shared" si="813"/>
        <v>3.7477406376548326E-4</v>
      </c>
      <c r="AM688" s="5">
        <f t="shared" si="814"/>
        <v>5.5945592214331867E-3</v>
      </c>
      <c r="AN688" s="5">
        <f t="shared" si="815"/>
        <v>8.4879508316388508E-3</v>
      </c>
      <c r="AO688" s="5">
        <f t="shared" si="816"/>
        <v>6.438872703707162E-3</v>
      </c>
      <c r="AP688" s="5">
        <f t="shared" si="817"/>
        <v>3.2563086597223903E-3</v>
      </c>
      <c r="AQ688" s="5">
        <f t="shared" si="818"/>
        <v>1.235101225243752E-3</v>
      </c>
      <c r="AR688" s="5">
        <f t="shared" si="819"/>
        <v>2.456330808047337E-3</v>
      </c>
      <c r="AS688" s="5">
        <f t="shared" si="820"/>
        <v>4.3935911326632889E-3</v>
      </c>
      <c r="AT688" s="5">
        <f t="shared" si="821"/>
        <v>3.9293654946181578E-3</v>
      </c>
      <c r="AU688" s="5">
        <f t="shared" si="822"/>
        <v>2.3427932070587696E-3</v>
      </c>
      <c r="AV688" s="5">
        <f t="shared" si="823"/>
        <v>1.0476271586134457E-3</v>
      </c>
      <c r="AW688" s="5">
        <f t="shared" si="824"/>
        <v>2.8251192903171329E-5</v>
      </c>
      <c r="AX688" s="5">
        <f t="shared" si="825"/>
        <v>1.6678132078084232E-3</v>
      </c>
      <c r="AY688" s="5">
        <f t="shared" si="826"/>
        <v>2.5303720890113785E-3</v>
      </c>
      <c r="AZ688" s="5">
        <f t="shared" si="827"/>
        <v>1.9195143913212369E-3</v>
      </c>
      <c r="BA688" s="5">
        <f t="shared" si="828"/>
        <v>9.7074932562688681E-4</v>
      </c>
      <c r="BB688" s="5">
        <f t="shared" si="829"/>
        <v>3.6820025580392303E-4</v>
      </c>
      <c r="BC688" s="5">
        <f t="shared" si="830"/>
        <v>1.1172517954542022E-4</v>
      </c>
      <c r="BD688" s="5">
        <f t="shared" si="831"/>
        <v>6.2111581090757448E-4</v>
      </c>
      <c r="BE688" s="5">
        <f t="shared" si="832"/>
        <v>1.1109777682305961E-3</v>
      </c>
      <c r="BF688" s="5">
        <f t="shared" si="833"/>
        <v>9.9359216093623391E-4</v>
      </c>
      <c r="BG688" s="5">
        <f t="shared" si="834"/>
        <v>5.9240632321337628E-4</v>
      </c>
      <c r="BH688" s="5">
        <f t="shared" si="835"/>
        <v>2.6490641652142177E-4</v>
      </c>
      <c r="BI688" s="5">
        <f t="shared" si="836"/>
        <v>9.4766590786634451E-5</v>
      </c>
      <c r="BJ688" s="8">
        <f t="shared" si="837"/>
        <v>0.44056843480471125</v>
      </c>
      <c r="BK688" s="8">
        <f t="shared" si="838"/>
        <v>0.23039725285374862</v>
      </c>
      <c r="BL688" s="8">
        <f t="shared" si="839"/>
        <v>0.30672606565044358</v>
      </c>
      <c r="BM688" s="8">
        <f t="shared" si="840"/>
        <v>0.63828106569845688</v>
      </c>
      <c r="BN688" s="8">
        <f t="shared" si="841"/>
        <v>0.35825094884458253</v>
      </c>
    </row>
    <row r="689" spans="1:66" x14ac:dyDescent="0.25">
      <c r="A689" t="s">
        <v>287</v>
      </c>
      <c r="B689" t="s">
        <v>333</v>
      </c>
      <c r="C689" t="s">
        <v>327</v>
      </c>
      <c r="D689" t="s">
        <v>518</v>
      </c>
      <c r="E689">
        <f>VLOOKUP(A689,home!$A$2:$E$405,3,FALSE)</f>
        <v>1.2423999999999999</v>
      </c>
      <c r="F689">
        <f>VLOOKUP(B689,home!$B$2:$E$405,3,FALSE)</f>
        <v>0.40239999999999998</v>
      </c>
      <c r="G689">
        <f>VLOOKUP(C689,away!$B$2:$E$405,4,FALSE)</f>
        <v>0.26829999999999998</v>
      </c>
      <c r="H689">
        <f>VLOOKUP(A689,away!$A$2:$E$405,3,FALSE)</f>
        <v>0.87880000000000003</v>
      </c>
      <c r="I689">
        <f>VLOOKUP(C689,away!$B$2:$E$405,3,FALSE)</f>
        <v>1.8965000000000001</v>
      </c>
      <c r="J689">
        <f>VLOOKUP(B689,home!$B$2:$E$405,4,FALSE)</f>
        <v>3.4137</v>
      </c>
      <c r="K689" s="3">
        <f t="shared" si="786"/>
        <v>0.13413437420799998</v>
      </c>
      <c r="L689" s="3">
        <f t="shared" si="787"/>
        <v>5.6894233055400001</v>
      </c>
      <c r="M689" s="5">
        <f t="shared" si="788"/>
        <v>2.9570661144208499E-3</v>
      </c>
      <c r="N689" s="5">
        <f t="shared" si="789"/>
        <v>3.9664421274952273E-4</v>
      </c>
      <c r="O689" s="5">
        <f t="shared" si="790"/>
        <v>1.6824000867408595E-2</v>
      </c>
      <c r="P689" s="5">
        <f t="shared" si="791"/>
        <v>2.2566768280247004E-3</v>
      </c>
      <c r="Q689" s="5">
        <f t="shared" si="792"/>
        <v>2.6601811630191015E-5</v>
      </c>
      <c r="R689" s="5">
        <f t="shared" si="793"/>
        <v>4.7859431313729828E-2</v>
      </c>
      <c r="S689" s="5">
        <f t="shared" si="794"/>
        <v>4.3054417022571573E-4</v>
      </c>
      <c r="T689" s="5">
        <f t="shared" si="795"/>
        <v>1.5134896705839377E-4</v>
      </c>
      <c r="U689" s="5">
        <f t="shared" si="796"/>
        <v>6.4195948692179084E-3</v>
      </c>
      <c r="V689" s="5">
        <f t="shared" si="797"/>
        <v>3.6507621435661713E-5</v>
      </c>
      <c r="W689" s="5">
        <f t="shared" si="798"/>
        <v>1.1894057852715896E-6</v>
      </c>
      <c r="X689" s="5">
        <f t="shared" si="799"/>
        <v>6.7670329944682862E-6</v>
      </c>
      <c r="Y689" s="5">
        <f t="shared" si="800"/>
        <v>1.9250257614043006E-5</v>
      </c>
      <c r="Z689" s="5">
        <f t="shared" si="801"/>
        <v>9.0764187968741805E-2</v>
      </c>
      <c r="AA689" s="5">
        <f t="shared" si="802"/>
        <v>1.2174597553684462E-2</v>
      </c>
      <c r="AB689" s="5">
        <f t="shared" si="803"/>
        <v>8.1651601204885626E-4</v>
      </c>
      <c r="AC689" s="5">
        <f t="shared" si="804"/>
        <v>1.741293146490299E-6</v>
      </c>
      <c r="AD689" s="5">
        <f t="shared" si="805"/>
        <v>3.9885050171694841E-8</v>
      </c>
      <c r="AE689" s="5">
        <f t="shared" si="806"/>
        <v>2.2692293398947281E-7</v>
      </c>
      <c r="AF689" s="5">
        <f t="shared" si="807"/>
        <v>6.4553031460061101E-7</v>
      </c>
      <c r="AG689" s="5">
        <f t="shared" si="808"/>
        <v>1.2242317387737616E-6</v>
      </c>
      <c r="AH689" s="5">
        <f t="shared" si="809"/>
        <v>0.1290989715844432</v>
      </c>
      <c r="AI689" s="5">
        <f t="shared" si="810"/>
        <v>1.7316609764375657E-2</v>
      </c>
      <c r="AJ689" s="5">
        <f t="shared" si="811"/>
        <v>1.1613763070743353E-3</v>
      </c>
      <c r="AK689" s="5">
        <f t="shared" si="812"/>
        <v>5.192682805647135E-5</v>
      </c>
      <c r="AL689" s="5">
        <f t="shared" si="813"/>
        <v>5.315452198135905E-8</v>
      </c>
      <c r="AM689" s="5">
        <f t="shared" si="814"/>
        <v>1.0699912490069936E-9</v>
      </c>
      <c r="AN689" s="5">
        <f t="shared" si="815"/>
        <v>6.0876331488242423E-9</v>
      </c>
      <c r="AO689" s="5">
        <f t="shared" si="816"/>
        <v>1.7317560956249255E-8</v>
      </c>
      <c r="AP689" s="5">
        <f t="shared" si="817"/>
        <v>3.2842311633198031E-8</v>
      </c>
      <c r="AQ689" s="5">
        <f t="shared" si="818"/>
        <v>4.6713453303431076E-8</v>
      </c>
      <c r="AR689" s="5">
        <f t="shared" si="819"/>
        <v>0.14689973953075544</v>
      </c>
      <c r="AS689" s="5">
        <f t="shared" si="820"/>
        <v>1.9704304633276076E-2</v>
      </c>
      <c r="AT689" s="5">
        <f t="shared" si="821"/>
        <v>1.3215122855941403E-3</v>
      </c>
      <c r="AU689" s="5">
        <f t="shared" si="822"/>
        <v>5.9086741145451275E-5</v>
      </c>
      <c r="AV689" s="5">
        <f t="shared" si="823"/>
        <v>1.9813907618837963E-6</v>
      </c>
      <c r="AW689" s="5">
        <f t="shared" si="824"/>
        <v>1.1267979572639852E-9</v>
      </c>
      <c r="AX689" s="5">
        <f t="shared" si="825"/>
        <v>2.3920434432264915E-11</v>
      </c>
      <c r="AY689" s="5">
        <f t="shared" si="826"/>
        <v>1.3609347713756947E-10</v>
      </c>
      <c r="AZ689" s="5">
        <f t="shared" si="827"/>
        <v>3.871467002792316E-10</v>
      </c>
      <c r="BA689" s="5">
        <f t="shared" si="828"/>
        <v>7.3421381974385665E-10</v>
      </c>
      <c r="BB689" s="5">
        <f t="shared" si="829"/>
        <v>1.0443133043250606E-9</v>
      </c>
      <c r="BC689" s="5">
        <f t="shared" si="830"/>
        <v>1.188308090382497E-9</v>
      </c>
      <c r="BD689" s="5">
        <f t="shared" si="831"/>
        <v>0.13929580027733929</v>
      </c>
      <c r="BE689" s="5">
        <f t="shared" si="832"/>
        <v>1.8684355000003455E-2</v>
      </c>
      <c r="BF689" s="5">
        <f t="shared" si="833"/>
        <v>1.2531071327027891E-3</v>
      </c>
      <c r="BG689" s="5">
        <f t="shared" si="834"/>
        <v>5.6028247020223293E-5</v>
      </c>
      <c r="BH689" s="5">
        <f t="shared" si="835"/>
        <v>1.8788284630072215E-6</v>
      </c>
      <c r="BI689" s="5">
        <f t="shared" si="836"/>
        <v>5.0403096025930401E-8</v>
      </c>
      <c r="BJ689" s="8">
        <f t="shared" si="837"/>
        <v>6.0404580281554277E-4</v>
      </c>
      <c r="BK689" s="8">
        <f t="shared" si="838"/>
        <v>5.6825893178688762E-3</v>
      </c>
      <c r="BL689" s="8">
        <f t="shared" si="839"/>
        <v>0.55900086957019712</v>
      </c>
      <c r="BM689" s="8">
        <f t="shared" si="840"/>
        <v>0.58573127250236412</v>
      </c>
      <c r="BN689" s="8">
        <f t="shared" si="841"/>
        <v>7.0320421147963691E-2</v>
      </c>
    </row>
    <row r="690" spans="1:66" x14ac:dyDescent="0.25">
      <c r="A690" t="s">
        <v>34</v>
      </c>
      <c r="B690" t="s">
        <v>500</v>
      </c>
      <c r="C690" t="s">
        <v>203</v>
      </c>
      <c r="D690" t="s">
        <v>518</v>
      </c>
      <c r="E690">
        <f>VLOOKUP(A690,home!$A$2:$E$405,3,FALSE)</f>
        <v>1.4921</v>
      </c>
      <c r="F690">
        <f>VLOOKUP(B690,home!$B$2:$E$405,3,FALSE)</f>
        <v>0.44679999999999997</v>
      </c>
      <c r="G690">
        <f>VLOOKUP(C690,away!$B$2:$E$405,4,FALSE)</f>
        <v>0.33510000000000001</v>
      </c>
      <c r="H690">
        <f>VLOOKUP(A690,away!$A$2:$E$405,3,FALSE)</f>
        <v>1.2222</v>
      </c>
      <c r="I690">
        <f>VLOOKUP(C690,away!$B$2:$E$405,3,FALSE)</f>
        <v>1.2273000000000001</v>
      </c>
      <c r="J690">
        <f>VLOOKUP(B690,home!$B$2:$E$405,4,FALSE)</f>
        <v>2.1819000000000002</v>
      </c>
      <c r="K690" s="3">
        <f t="shared" si="786"/>
        <v>0.22340121082799999</v>
      </c>
      <c r="L690" s="3">
        <f t="shared" si="787"/>
        <v>3.2728632223140002</v>
      </c>
      <c r="M690" s="5">
        <f t="shared" si="788"/>
        <v>3.0310398723714136E-2</v>
      </c>
      <c r="N690" s="5">
        <f t="shared" si="789"/>
        <v>6.7713797755572036E-3</v>
      </c>
      <c r="O690" s="5">
        <f t="shared" si="790"/>
        <v>9.9201789236517221E-2</v>
      </c>
      <c r="P690" s="5">
        <f t="shared" si="791"/>
        <v>2.2161799831742001E-2</v>
      </c>
      <c r="Q690" s="5">
        <f t="shared" si="792"/>
        <v>7.5636722041785495E-4</v>
      </c>
      <c r="R690" s="5">
        <f t="shared" si="793"/>
        <v>0.16233694378997104</v>
      </c>
      <c r="S690" s="5">
        <f t="shared" si="794"/>
        <v>4.0509642933032356E-3</v>
      </c>
      <c r="T690" s="5">
        <f t="shared" si="795"/>
        <v>2.4754864582694643E-3</v>
      </c>
      <c r="U690" s="5">
        <f t="shared" si="796"/>
        <v>3.6266269804796497E-2</v>
      </c>
      <c r="V690" s="5">
        <f t="shared" si="797"/>
        <v>3.2910106239282685E-4</v>
      </c>
      <c r="W690" s="5">
        <f t="shared" si="798"/>
        <v>5.6324450957319214E-5</v>
      </c>
      <c r="X690" s="5">
        <f t="shared" si="799"/>
        <v>1.8434222405523863E-4</v>
      </c>
      <c r="Y690" s="5">
        <f t="shared" si="800"/>
        <v>3.0166344271497891E-4</v>
      </c>
      <c r="Z690" s="5">
        <f t="shared" si="801"/>
        <v>0.17710220431768378</v>
      </c>
      <c r="AA690" s="5">
        <f t="shared" si="802"/>
        <v>3.95648468848784E-2</v>
      </c>
      <c r="AB690" s="5">
        <f t="shared" si="803"/>
        <v>4.419417350153128E-3</v>
      </c>
      <c r="AC690" s="5">
        <f t="shared" si="804"/>
        <v>1.5039128847423456E-5</v>
      </c>
      <c r="AD690" s="5">
        <f t="shared" si="805"/>
        <v>3.1457376357718521E-6</v>
      </c>
      <c r="AE690" s="5">
        <f t="shared" si="806"/>
        <v>1.0295569015166689E-5</v>
      </c>
      <c r="AF690" s="5">
        <f t="shared" si="807"/>
        <v>1.6847994591267316E-5</v>
      </c>
      <c r="AG690" s="5">
        <f t="shared" si="808"/>
        <v>1.8380393955834663E-5</v>
      </c>
      <c r="AH690" s="5">
        <f t="shared" si="809"/>
        <v>0.14490782277552175</v>
      </c>
      <c r="AI690" s="5">
        <f t="shared" si="810"/>
        <v>3.2372583066500794E-2</v>
      </c>
      <c r="AJ690" s="5">
        <f t="shared" si="811"/>
        <v>3.6160371273431424E-3</v>
      </c>
      <c r="AK690" s="5">
        <f t="shared" si="812"/>
        <v>2.692756908824871E-4</v>
      </c>
      <c r="AL690" s="5">
        <f t="shared" si="813"/>
        <v>4.3984134448170611E-7</v>
      </c>
      <c r="AM690" s="5">
        <f t="shared" si="814"/>
        <v>1.4055231935572837E-7</v>
      </c>
      <c r="AN690" s="5">
        <f t="shared" si="815"/>
        <v>4.6000851683029559E-7</v>
      </c>
      <c r="AO690" s="5">
        <f t="shared" si="816"/>
        <v>7.5277247834254269E-7</v>
      </c>
      <c r="AP690" s="5">
        <f t="shared" si="817"/>
        <v>8.2124045304582339E-7</v>
      </c>
      <c r="AQ690" s="5">
        <f t="shared" si="818"/>
        <v>6.719519188625408E-7</v>
      </c>
      <c r="AR690" s="5">
        <f t="shared" si="819"/>
        <v>9.4852696757520033E-2</v>
      </c>
      <c r="AS690" s="5">
        <f t="shared" si="820"/>
        <v>2.1190207305931082E-2</v>
      </c>
      <c r="AT690" s="5">
        <f t="shared" si="821"/>
        <v>2.3669589849206673E-3</v>
      </c>
      <c r="AU690" s="5">
        <f t="shared" si="822"/>
        <v>1.7626050107049705E-4</v>
      </c>
      <c r="AV690" s="5">
        <f t="shared" si="823"/>
        <v>9.8442023400747516E-6</v>
      </c>
      <c r="AW690" s="5">
        <f t="shared" si="824"/>
        <v>8.9331973372681176E-9</v>
      </c>
      <c r="AX690" s="5">
        <f t="shared" si="825"/>
        <v>5.2332597214589102E-9</v>
      </c>
      <c r="AY690" s="5">
        <f t="shared" si="826"/>
        <v>1.7127743275180077E-8</v>
      </c>
      <c r="AZ690" s="5">
        <f t="shared" si="827"/>
        <v>2.802838052328641E-8</v>
      </c>
      <c r="BA690" s="5">
        <f t="shared" si="828"/>
        <v>3.0577685265228707E-8</v>
      </c>
      <c r="BB690" s="5">
        <f t="shared" si="829"/>
        <v>2.501914538201494E-8</v>
      </c>
      <c r="BC690" s="5">
        <f t="shared" si="830"/>
        <v>1.6376848154904769E-8</v>
      </c>
      <c r="BD690" s="5">
        <f t="shared" si="831"/>
        <v>5.1739983792498279E-2</v>
      </c>
      <c r="BE690" s="5">
        <f t="shared" si="832"/>
        <v>1.1558775027465209E-2</v>
      </c>
      <c r="BF690" s="5">
        <f t="shared" si="833"/>
        <v>1.2911221684120881E-3</v>
      </c>
      <c r="BG690" s="5">
        <f t="shared" si="834"/>
        <v>9.6146085250044529E-5</v>
      </c>
      <c r="BH690" s="5">
        <f t="shared" si="835"/>
        <v>5.3697879653080118E-6</v>
      </c>
      <c r="BI690" s="5">
        <f t="shared" si="836"/>
        <v>2.3992342666788647E-7</v>
      </c>
      <c r="BJ690" s="8">
        <f t="shared" si="837"/>
        <v>1.0597202155918861E-2</v>
      </c>
      <c r="BK690" s="8">
        <f t="shared" si="838"/>
        <v>5.6867760009087373E-2</v>
      </c>
      <c r="BL690" s="8">
        <f t="shared" si="839"/>
        <v>0.70624259026336433</v>
      </c>
      <c r="BM690" s="8">
        <f t="shared" si="840"/>
        <v>0.62927106997358873</v>
      </c>
      <c r="BN690" s="8">
        <f t="shared" si="841"/>
        <v>0.32153867857791946</v>
      </c>
    </row>
    <row r="691" spans="1:66" x14ac:dyDescent="0.25">
      <c r="A691" t="s">
        <v>34</v>
      </c>
      <c r="B691" t="s">
        <v>205</v>
      </c>
      <c r="C691" t="s">
        <v>284</v>
      </c>
      <c r="D691" t="s">
        <v>518</v>
      </c>
      <c r="E691">
        <f>VLOOKUP(A691,home!$A$2:$E$405,3,FALSE)</f>
        <v>1.4921</v>
      </c>
      <c r="F691">
        <f>VLOOKUP(B691,home!$B$2:$E$405,3,FALSE)</f>
        <v>0.50260000000000005</v>
      </c>
      <c r="G691">
        <f>VLOOKUP(C691,away!$B$2:$E$405,4,FALSE)</f>
        <v>1.6755</v>
      </c>
      <c r="H691">
        <f>VLOOKUP(A691,away!$A$2:$E$405,3,FALSE)</f>
        <v>1.2222</v>
      </c>
      <c r="I691">
        <f>VLOOKUP(C691,away!$B$2:$E$405,3,FALSE)</f>
        <v>1.0226999999999999</v>
      </c>
      <c r="J691">
        <f>VLOOKUP(B691,home!$B$2:$E$405,4,FALSE)</f>
        <v>0.61360000000000003</v>
      </c>
      <c r="K691" s="3">
        <f t="shared" ref="K691:K692" si="842">E691*F691*G691</f>
        <v>1.2565068102300001</v>
      </c>
      <c r="L691" s="3">
        <f t="shared" ref="L691:L692" si="843">H691*I691*J691</f>
        <v>0.76696560158399996</v>
      </c>
      <c r="M691" s="5">
        <f t="shared" ref="M691:M692" si="844">_xlfn.POISSON.DIST(0,K691,FALSE) * _xlfn.POISSON.DIST(0,L691,FALSE)</f>
        <v>0.13219562950726804</v>
      </c>
      <c r="N691" s="5">
        <f t="shared" ref="N691:N692" si="845">_xlfn.POISSON.DIST(1,K691,FALSE) * _xlfn.POISSON.DIST(0,L691,FALSE)</f>
        <v>0.16610470875852426</v>
      </c>
      <c r="O691" s="5">
        <f t="shared" ref="O691:O692" si="846">_xlfn.POISSON.DIST(0,K691,FALSE) * _xlfn.POISSON.DIST(1,L691,FALSE)</f>
        <v>0.1013895005118174</v>
      </c>
      <c r="P691" s="5">
        <f t="shared" ref="P691:P692" si="847">_xlfn.POISSON.DIST(1,K691,FALSE) * _xlfn.POISSON.DIST(1,L691,FALSE)</f>
        <v>0.12739659787891666</v>
      </c>
      <c r="Q691" s="5">
        <f t="shared" ref="Q691:Q692" si="848">_xlfn.POISSON.DIST(2,K691,FALSE) * _xlfn.POISSON.DIST(0,L691,FALSE)</f>
        <v>0.10435584888317825</v>
      </c>
      <c r="R691" s="5">
        <f t="shared" ref="R691:R692" si="849">_xlfn.POISSON.DIST(0,K691,FALSE) * _xlfn.POISSON.DIST(2,L691,FALSE)</f>
        <v>3.8881129627173647E-2</v>
      </c>
      <c r="S691" s="5">
        <f t="shared" ref="S691:S692" si="850">_xlfn.POISSON.DIST(2,K691,FALSE) * _xlfn.POISSON.DIST(2,L691,FALSE)</f>
        <v>3.069294577214083E-2</v>
      </c>
      <c r="T691" s="5">
        <f t="shared" ref="T691:T692" si="851">_xlfn.POISSON.DIST(2,K691,FALSE) * _xlfn.POISSON.DIST(1,L691,FALSE)</f>
        <v>8.0037346417495797E-2</v>
      </c>
      <c r="U691" s="5">
        <f t="shared" ref="U691:U692" si="852">_xlfn.POISSON.DIST(1,K691,FALSE) * _xlfn.POISSON.DIST(2,L691,FALSE)</f>
        <v>4.8854404165979116E-2</v>
      </c>
      <c r="V691" s="5">
        <f t="shared" ref="V691:V692" si="853">_xlfn.POISSON.DIST(3,K691,FALSE) * _xlfn.POISSON.DIST(3,L691,FALSE)</f>
        <v>3.2865239063812699E-3</v>
      </c>
      <c r="W691" s="5">
        <f t="shared" ref="W691:W692" si="854">_xlfn.POISSON.DIST(3,K691,FALSE) * _xlfn.POISSON.DIST(0,L691,FALSE)</f>
        <v>4.3707944936348726E-2</v>
      </c>
      <c r="X691" s="5">
        <f t="shared" ref="X691:X692" si="855">_xlfn.POISSON.DIST(3,K691,FALSE) * _xlfn.POISSON.DIST(1,L691,FALSE)</f>
        <v>3.3522490282107041E-2</v>
      </c>
      <c r="Y691" s="5">
        <f t="shared" ref="Y691:Y692" si="856">_xlfn.POISSON.DIST(3,K691,FALSE) * _xlfn.POISSON.DIST(2,L691,FALSE)</f>
        <v>1.2855298462905009E-2</v>
      </c>
      <c r="Z691" s="5">
        <f t="shared" ref="Z691:Z692" si="857">_xlfn.POISSON.DIST(0,K691,FALSE) * _xlfn.POISSON.DIST(3,L691,FALSE)</f>
        <v>9.9401629915902394E-3</v>
      </c>
      <c r="AA691" s="5">
        <f t="shared" ref="AA691:AA692" si="858">_xlfn.POISSON.DIST(1,K691,FALSE) * _xlfn.POISSON.DIST(3,L691,FALSE)</f>
        <v>1.2489882493729348E-2</v>
      </c>
      <c r="AB691" s="5">
        <f t="shared" ref="AB691:AB692" si="859">_xlfn.POISSON.DIST(2,K691,FALSE) * _xlfn.POISSON.DIST(3,L691,FALSE)</f>
        <v>7.846811206171693E-3</v>
      </c>
      <c r="AC691" s="5">
        <f t="shared" ref="AC691:AC692" si="860">_xlfn.POISSON.DIST(4,K691,FALSE) * _xlfn.POISSON.DIST(4,L691,FALSE)</f>
        <v>1.9795092984602116E-4</v>
      </c>
      <c r="AD691" s="5">
        <f t="shared" ref="AD691:AD692" si="861">_xlfn.POISSON.DIST(4,K691,FALSE) * _xlfn.POISSON.DIST(0,L691,FALSE)</f>
        <v>1.3729832618420012E-2</v>
      </c>
      <c r="AE691" s="5">
        <f t="shared" ref="AE691:AE692" si="862">_xlfn.POISSON.DIST(4,K691,FALSE) * _xlfn.POISSON.DIST(1,L691,FALSE)</f>
        <v>1.0530309333834129E-2</v>
      </c>
      <c r="AF691" s="5">
        <f t="shared" ref="AF691:AF692" si="863">_xlfn.POISSON.DIST(4,K691,FALSE) * _xlfn.POISSON.DIST(2,L691,FALSE)</f>
        <v>4.0381925165448506E-3</v>
      </c>
      <c r="AG691" s="5">
        <f t="shared" ref="AG691:AG692" si="864">_xlfn.POISSON.DIST(4,K691,FALSE) * _xlfn.POISSON.DIST(3,L691,FALSE)</f>
        <v>1.0323849175879426E-3</v>
      </c>
      <c r="AH691" s="5">
        <f t="shared" ref="AH691:AH692" si="865">_xlfn.POISSON.DIST(0,K691,FALSE) * _xlfn.POISSON.DIST(4,L691,FALSE)</f>
        <v>1.9059407721720052E-3</v>
      </c>
      <c r="AI691" s="5">
        <f t="shared" ref="AI691:AI692" si="866">_xlfn.POISSON.DIST(1,K691,FALSE) * _xlfn.POISSON.DIST(4,L691,FALSE)</f>
        <v>2.3948275601291496E-3</v>
      </c>
      <c r="AJ691" s="5">
        <f t="shared" ref="AJ691:AJ692" si="867">_xlfn.POISSON.DIST(2,K691,FALSE) * _xlfn.POISSON.DIST(4,L691,FALSE)</f>
        <v>1.504558569314386E-3</v>
      </c>
      <c r="AK691" s="5">
        <f t="shared" ref="AK691:AK692" si="868">_xlfn.POISSON.DIST(3,K691,FALSE) * _xlfn.POISSON.DIST(4,L691,FALSE)</f>
        <v>6.3016269624447698E-4</v>
      </c>
      <c r="AL691" s="5">
        <f t="shared" ref="AL691:AL692" si="869">_xlfn.POISSON.DIST(5,K691,FALSE) * _xlfn.POISSON.DIST(5,L691,FALSE)</f>
        <v>7.6305926612996529E-6</v>
      </c>
      <c r="AM691" s="5">
        <f t="shared" ref="AM691:AM692" si="870">_xlfn.POISSON.DIST(5,K691,FALSE) * _xlfn.POISSON.DIST(0,L691,FALSE)</f>
        <v>3.4503256376725439E-3</v>
      </c>
      <c r="AN691" s="5">
        <f t="shared" ref="AN691:AN692" si="871">_xlfn.POISSON.DIST(5,K691,FALSE) * _xlfn.POISSON.DIST(1,L691,FALSE)</f>
        <v>2.6462810783582208E-3</v>
      </c>
      <c r="AO691" s="5">
        <f t="shared" ref="AO691:AO692" si="872">_xlfn.POISSON.DIST(5,K691,FALSE) * _xlfn.POISSON.DIST(2,L691,FALSE)</f>
        <v>1.0148032796116844E-3</v>
      </c>
      <c r="AP691" s="5">
        <f t="shared" ref="AP691:AP692" si="873">_xlfn.POISSON.DIST(5,K691,FALSE) * _xlfn.POISSON.DIST(3,L691,FALSE)</f>
        <v>2.594397359455972E-4</v>
      </c>
      <c r="AQ691" s="5">
        <f t="shared" ref="AQ691:AQ692" si="874">_xlfn.POISSON.DIST(5,K691,FALSE) * _xlfn.POISSON.DIST(4,L691,FALSE)</f>
        <v>4.9745338288577258E-5</v>
      </c>
      <c r="AR691" s="5">
        <f t="shared" ref="AR691:AR692" si="875">_xlfn.POISSON.DIST(0,K691,FALSE) * _xlfn.POISSON.DIST(5,L691,FALSE)</f>
        <v>2.9235820218247518E-4</v>
      </c>
      <c r="AS691" s="5">
        <f t="shared" ref="AS691:AS692" si="876">_xlfn.POISSON.DIST(1,K691,FALSE) * _xlfn.POISSON.DIST(5,L691,FALSE)</f>
        <v>3.6735007206887941E-4</v>
      </c>
      <c r="AT691" s="5">
        <f t="shared" ref="AT691:AT692" si="877">_xlfn.POISSON.DIST(2,K691,FALSE) * _xlfn.POISSON.DIST(5,L691,FALSE)</f>
        <v>2.3078893364651419E-4</v>
      </c>
      <c r="AU691" s="5">
        <f t="shared" ref="AU691:AU692" si="878">_xlfn.POISSON.DIST(3,K691,FALSE) * _xlfn.POISSON.DIST(5,L691,FALSE)</f>
        <v>9.6662622284188185E-5</v>
      </c>
      <c r="AV691" s="5">
        <f t="shared" ref="AV691:AV692" si="879">_xlfn.POISSON.DIST(4,K691,FALSE) * _xlfn.POISSON.DIST(5,L691,FALSE)</f>
        <v>3.0364310798693171E-5</v>
      </c>
      <c r="AW691" s="5">
        <f t="shared" ref="AW691:AW692" si="880">_xlfn.POISSON.DIST(6,K691,FALSE) * _xlfn.POISSON.DIST(6,L691,FALSE)</f>
        <v>2.0426619676223408E-7</v>
      </c>
      <c r="AX691" s="5">
        <f t="shared" ref="AX691:AX692" si="881">_xlfn.POISSON.DIST(6,K691,FALSE) * _xlfn.POISSON.DIST(0,L691,FALSE)</f>
        <v>7.2255961020778719E-4</v>
      </c>
      <c r="AY691" s="5">
        <f t="shared" ref="AY691:AY692" si="882">_xlfn.POISSON.DIST(6,K691,FALSE) * _xlfn.POISSON.DIST(1,L691,FALSE)</f>
        <v>5.5417836612331602E-4</v>
      </c>
      <c r="AZ691" s="5">
        <f t="shared" ref="AZ691:AZ692" si="883">_xlfn.POISSON.DIST(6,K691,FALSE) * _xlfn.POISSON.DIST(2,L691,FALSE)</f>
        <v>2.1251787197930358E-4</v>
      </c>
      <c r="BA691" s="5">
        <f t="shared" ref="BA691:BA692" si="884">_xlfn.POISSON.DIST(6,K691,FALSE) * _xlfn.POISSON.DIST(3,L691,FALSE)</f>
        <v>5.4331299176652689E-5</v>
      </c>
      <c r="BB691" s="5">
        <f t="shared" ref="BB691:BB692" si="885">_xlfn.POISSON.DIST(6,K691,FALSE) * _xlfn.POISSON.DIST(4,L691,FALSE)</f>
        <v>1.0417559389465427E-5</v>
      </c>
      <c r="BC691" s="5">
        <f t="shared" ref="BC691:BC692" si="886">_xlfn.POISSON.DIST(6,K691,FALSE) * _xlfn.POISSON.DIST(5,L691,FALSE)</f>
        <v>1.5979819408356803E-6</v>
      </c>
      <c r="BD691" s="5">
        <f t="shared" ref="BD691:BD692" si="887">_xlfn.POISSON.DIST(0,K691,FALSE) * _xlfn.POISSON.DIST(6,L691,FALSE)</f>
        <v>3.7371447402483102E-5</v>
      </c>
      <c r="BE691" s="5">
        <f t="shared" ref="BE691:BE692" si="888">_xlfn.POISSON.DIST(1,K691,FALSE) * _xlfn.POISSON.DIST(6,L691,FALSE)</f>
        <v>4.6957478169372266E-5</v>
      </c>
      <c r="BF691" s="5">
        <f t="shared" ref="BF691:BF692" si="889">_xlfn.POISSON.DIST(2,K691,FALSE) * _xlfn.POISSON.DIST(6,L691,FALSE)</f>
        <v>2.950119555552141E-5</v>
      </c>
      <c r="BG691" s="5">
        <f t="shared" ref="BG691:BG692" si="890">_xlfn.POISSON.DIST(3,K691,FALSE) * _xlfn.POISSON.DIST(6,L691,FALSE)</f>
        <v>1.2356151041813217E-5</v>
      </c>
      <c r="BH691" s="5">
        <f t="shared" ref="BH691:BH692" si="891">_xlfn.POISSON.DIST(4,K691,FALSE) * _xlfn.POISSON.DIST(6,L691,FALSE)</f>
        <v>3.8813969830672065E-6</v>
      </c>
      <c r="BI691" s="5">
        <f t="shared" ref="BI691:BI692" si="892">_xlfn.POISSON.DIST(5,K691,FALSE) * _xlfn.POISSON.DIST(6,L691,FALSE)</f>
        <v>9.7540034848602306E-7</v>
      </c>
      <c r="BJ691" s="8">
        <f t="shared" ref="BJ691:BJ692" si="893">SUM(N691,Q691,T691,W691,X691,Y691,AD691,AE691,AF691,AG691,AM691,AN691,AO691,AP691,AQ691,AX691,AY691,AZ691,BA691,BB691,BC691)</f>
        <v>0.47889055488564003</v>
      </c>
      <c r="BK691" s="8">
        <f t="shared" ref="BK691:BK692" si="894">SUM(M691,P691,S691,V691,AC691,AL691,AY691)</f>
        <v>0.29433145695333746</v>
      </c>
      <c r="BL691" s="8">
        <f t="shared" ref="BL691:BL692" si="895">SUM(O691,R691,U691,AA691,AB691,AH691,AI691,AJ691,AK691,AR691,AS691,AT691,AU691,AV691,BD691,BE691,BF691,BG691,BH691,BI691)</f>
        <v>0.21704578481321274</v>
      </c>
      <c r="BM691" s="8">
        <f t="shared" ref="BM691:BM692" si="896">SUM(S691:BI691)</f>
        <v>0.3293305703769755</v>
      </c>
      <c r="BN691" s="8">
        <f t="shared" ref="BN691:BN692" si="897">SUM(M691:R691)</f>
        <v>0.67032341516687821</v>
      </c>
    </row>
    <row r="692" spans="1:66" s="14" customFormat="1" x14ac:dyDescent="0.25">
      <c r="A692" s="14" t="s">
        <v>34</v>
      </c>
      <c r="B692" s="14" t="s">
        <v>279</v>
      </c>
      <c r="C692" s="14" t="s">
        <v>439</v>
      </c>
      <c r="D692" s="14" t="s">
        <v>518</v>
      </c>
      <c r="E692" s="14">
        <f>VLOOKUP(A692,home!$A$2:$E$405,3,FALSE)</f>
        <v>1.4921</v>
      </c>
      <c r="F692" s="14">
        <f>VLOOKUP(B692,home!$B$2:$E$405,3,FALSE)</f>
        <v>2.3456999999999999</v>
      </c>
      <c r="G692" s="14">
        <f>VLOOKUP(C692,away!$B$2:$E$405,4,FALSE)</f>
        <v>1.1728000000000001</v>
      </c>
      <c r="H692" s="14">
        <f>VLOOKUP(A692,away!$A$2:$E$405,3,FALSE)</f>
        <v>1.2222</v>
      </c>
      <c r="I692" s="14">
        <f>VLOOKUP(C692,away!$B$2:$E$405,3,FALSE)</f>
        <v>1.8409</v>
      </c>
      <c r="J692" s="14">
        <f>VLOOKUP(B692,home!$B$2:$E$405,4,FALSE)</f>
        <v>1.0226999999999999</v>
      </c>
      <c r="K692" s="16">
        <f t="shared" si="842"/>
        <v>4.1048222480160002</v>
      </c>
      <c r="L692" s="16">
        <f t="shared" si="843"/>
        <v>2.301021799146</v>
      </c>
      <c r="M692" s="17">
        <f t="shared" si="844"/>
        <v>1.6518753724048874E-3</v>
      </c>
      <c r="N692" s="17">
        <f t="shared" si="845"/>
        <v>6.7806547795972979E-3</v>
      </c>
      <c r="O692" s="17">
        <f t="shared" si="846"/>
        <v>3.8010012413760624E-3</v>
      </c>
      <c r="P692" s="17">
        <f t="shared" si="847"/>
        <v>1.5602434460336895E-2</v>
      </c>
      <c r="Q692" s="17">
        <f t="shared" si="848"/>
        <v>1.3916691297703506E-2</v>
      </c>
      <c r="R692" s="17">
        <f t="shared" si="849"/>
        <v>4.3730933574936638E-3</v>
      </c>
      <c r="S692" s="17">
        <f t="shared" si="850"/>
        <v>3.6842361893001253E-2</v>
      </c>
      <c r="T692" s="17">
        <f t="shared" si="851"/>
        <v>3.20226100480012E-2</v>
      </c>
      <c r="U692" s="17">
        <f t="shared" si="852"/>
        <v>1.7950770906490981E-2</v>
      </c>
      <c r="V692" s="17">
        <f t="shared" si="853"/>
        <v>3.8665180625225254E-2</v>
      </c>
      <c r="W692" s="17">
        <f t="shared" si="854"/>
        <v>1.9041848019194674E-2</v>
      </c>
      <c r="X692" s="17">
        <f t="shared" si="855"/>
        <v>4.3815707388192023E-2</v>
      </c>
      <c r="Y692" s="17">
        <f t="shared" si="856"/>
        <v>5.0410448922616154E-2</v>
      </c>
      <c r="Z692" s="17">
        <f t="shared" si="857"/>
        <v>3.3541943817644976E-3</v>
      </c>
      <c r="AA692" s="17">
        <f t="shared" si="858"/>
        <v>1.3768371722437183E-2</v>
      </c>
      <c r="AB692" s="17">
        <f t="shared" si="859"/>
        <v>2.8258359282607261E-2</v>
      </c>
      <c r="AC692" s="17">
        <f t="shared" si="860"/>
        <v>2.282522930754953E-2</v>
      </c>
      <c r="AD692" s="17">
        <f t="shared" si="861"/>
        <v>1.9540850348132428E-2</v>
      </c>
      <c r="AE692" s="17">
        <f t="shared" si="862"/>
        <v>4.4963922624902411E-2</v>
      </c>
      <c r="AF692" s="17">
        <f t="shared" si="863"/>
        <v>5.1731483067507252E-2</v>
      </c>
      <c r="AG692" s="17">
        <f t="shared" si="864"/>
        <v>3.9678423413495457E-2</v>
      </c>
      <c r="AH692" s="17">
        <f t="shared" si="865"/>
        <v>1.9295185977532879E-3</v>
      </c>
      <c r="AI692" s="17">
        <f t="shared" si="866"/>
        <v>7.9203308680183323E-3</v>
      </c>
      <c r="AJ692" s="17">
        <f t="shared" si="867"/>
        <v>1.6255775179344761E-2</v>
      </c>
      <c r="AK692" s="17">
        <f t="shared" si="868"/>
        <v>2.2242355871640227E-2</v>
      </c>
      <c r="AL692" s="17">
        <f t="shared" si="869"/>
        <v>8.6236322730504911E-3</v>
      </c>
      <c r="AM692" s="17">
        <f t="shared" si="870"/>
        <v>1.6042343450833035E-2</v>
      </c>
      <c r="AN692" s="17">
        <f t="shared" si="871"/>
        <v>3.6913781989753876E-2</v>
      </c>
      <c r="AO692" s="17">
        <f t="shared" si="872"/>
        <v>4.2469708523673343E-2</v>
      </c>
      <c r="AP692" s="17">
        <f t="shared" si="873"/>
        <v>3.257457503878302E-2</v>
      </c>
      <c r="AQ692" s="17">
        <f t="shared" si="874"/>
        <v>1.8738701815539226E-2</v>
      </c>
      <c r="AR692" s="17">
        <f t="shared" si="875"/>
        <v>8.8797287105758685E-4</v>
      </c>
      <c r="AS692" s="17">
        <f t="shared" si="876"/>
        <v>3.644970796751826E-3</v>
      </c>
      <c r="AT692" s="17">
        <f t="shared" si="877"/>
        <v>7.4809786099377497E-3</v>
      </c>
      <c r="AU692" s="17">
        <f t="shared" si="878"/>
        <v>1.023602914500143E-2</v>
      </c>
      <c r="AV692" s="17">
        <f t="shared" si="879"/>
        <v>1.0504270041435518E-2</v>
      </c>
      <c r="AW692" s="17">
        <f t="shared" si="880"/>
        <v>2.2625741290107104E-3</v>
      </c>
      <c r="AX692" s="17">
        <f t="shared" si="881"/>
        <v>1.0975161384548866E-2</v>
      </c>
      <c r="AY692" s="17">
        <f t="shared" si="882"/>
        <v>2.5254085594992329E-2</v>
      </c>
      <c r="AZ692" s="17">
        <f t="shared" si="883"/>
        <v>2.9055100735788174E-2</v>
      </c>
      <c r="BA692" s="17">
        <f t="shared" si="884"/>
        <v>2.2285473389810524E-2</v>
      </c>
      <c r="BB692" s="17">
        <f t="shared" si="885"/>
        <v>1.2819840018560532E-2</v>
      </c>
      <c r="BC692" s="17">
        <f t="shared" si="886"/>
        <v>5.8997462688544057E-3</v>
      </c>
      <c r="BD692" s="17">
        <f t="shared" si="887"/>
        <v>3.4054082222562793E-4</v>
      </c>
      <c r="BE692" s="17">
        <f t="shared" si="888"/>
        <v>1.3978595434294191E-3</v>
      </c>
      <c r="BF692" s="17">
        <f t="shared" si="889"/>
        <v>2.8689824767352836E-3</v>
      </c>
      <c r="BG692" s="17">
        <f t="shared" si="890"/>
        <v>3.9255543665570134E-3</v>
      </c>
      <c r="BH692" s="17">
        <f t="shared" si="891"/>
        <v>4.0284257249098964E-3</v>
      </c>
      <c r="BI692" s="17">
        <f t="shared" si="892"/>
        <v>3.307194308018025E-3</v>
      </c>
      <c r="BJ692" s="18">
        <f t="shared" si="893"/>
        <v>0.57493115812047979</v>
      </c>
      <c r="BK692" s="18">
        <f t="shared" si="894"/>
        <v>0.14946479952656064</v>
      </c>
      <c r="BL692" s="18">
        <f t="shared" si="895"/>
        <v>0.16512235573322107</v>
      </c>
      <c r="BM692" s="18">
        <f t="shared" si="896"/>
        <v>0.82375524578713255</v>
      </c>
      <c r="BN692" s="18">
        <f t="shared" si="897"/>
        <v>4.6125750508912315E-2</v>
      </c>
    </row>
    <row r="693" spans="1:66" x14ac:dyDescent="0.25">
      <c r="A693" t="s">
        <v>10</v>
      </c>
      <c r="B693" t="s">
        <v>40</v>
      </c>
      <c r="C693" t="s">
        <v>214</v>
      </c>
      <c r="D693" t="s">
        <v>519</v>
      </c>
      <c r="E693">
        <f>VLOOKUP(A693,home!$A$2:$E$405,3,FALSE)</f>
        <v>1.5185</v>
      </c>
      <c r="F693">
        <f>VLOOKUP(B693,home!$B$2:$E$405,3,FALSE)</f>
        <v>1.1854</v>
      </c>
      <c r="G693">
        <f>VLOOKUP(C693,away!$B$2:$E$405,4,FALSE)</f>
        <v>0.7903</v>
      </c>
      <c r="H693">
        <f>VLOOKUP(A693,away!$A$2:$E$405,3,FALSE)</f>
        <v>1.4074</v>
      </c>
      <c r="I693">
        <f>VLOOKUP(C693,away!$B$2:$E$405,3,FALSE)</f>
        <v>1.2789999999999999</v>
      </c>
      <c r="J693">
        <f>VLOOKUP(B693,home!$B$2:$E$405,4,FALSE)</f>
        <v>1.5631999999999999</v>
      </c>
      <c r="K693" s="3">
        <f t="shared" ref="K693:K756" si="898">E693*F693*G693</f>
        <v>1.42256362997</v>
      </c>
      <c r="L693" s="3">
        <f t="shared" ref="L693:L756" si="899">H693*I693*J693</f>
        <v>2.8138609827199996</v>
      </c>
      <c r="M693" s="5">
        <f t="shared" ref="M693:M756" si="900">_xlfn.POISSON.DIST(0,K693,FALSE) * _xlfn.POISSON.DIST(0,L693,FALSE)</f>
        <v>1.4459196762969853E-2</v>
      </c>
      <c r="N693" s="5">
        <f t="shared" ref="N693:N756" si="901">_xlfn.POISSON.DIST(1,K693,FALSE) * _xlfn.POISSON.DIST(0,L693,FALSE)</f>
        <v>2.0569127433580865E-2</v>
      </c>
      <c r="O693" s="5">
        <f t="shared" ref="O693:O756" si="902">_xlfn.POISSON.DIST(0,K693,FALSE) * _xlfn.POISSON.DIST(1,L693,FALSE)</f>
        <v>4.0686169612792193E-2</v>
      </c>
      <c r="P693" s="5">
        <f t="shared" ref="P693:P756" si="903">_xlfn.POISSON.DIST(1,K693,FALSE) * _xlfn.POISSON.DIST(1,L693,FALSE)</f>
        <v>5.7878665133948771E-2</v>
      </c>
      <c r="Q693" s="5">
        <f t="shared" ref="Q693:Q756" si="904">_xlfn.POISSON.DIST(2,K693,FALSE) * _xlfn.POISSON.DIST(0,L693,FALSE)</f>
        <v>1.4630446293615157E-2</v>
      </c>
      <c r="R693" s="5">
        <f t="shared" ref="R693:R756" si="905">_xlfn.POISSON.DIST(0,K693,FALSE) * _xlfn.POISSON.DIST(2,L693,FALSE)</f>
        <v>5.7242612604882018E-2</v>
      </c>
      <c r="S693" s="5">
        <f t="shared" ref="S693:S756" si="906">_xlfn.POISSON.DIST(2,K693,FALSE) * _xlfn.POISSON.DIST(2,L693,FALSE)</f>
        <v>5.7920573538825598E-2</v>
      </c>
      <c r="T693" s="5">
        <f t="shared" ref="T693:T756" si="907">_xlfn.POISSON.DIST(2,K693,FALSE) * _xlfn.POISSON.DIST(1,L693,FALSE)</f>
        <v>4.1168041985384124E-2</v>
      </c>
      <c r="U693" s="5">
        <f t="shared" ref="U693:U756" si="908">_xlfn.POISSON.DIST(1,K693,FALSE) * _xlfn.POISSON.DIST(2,L693,FALSE)</f>
        <v>8.1431258776167442E-2</v>
      </c>
      <c r="V693" s="5">
        <f t="shared" ref="V693:V756" si="909">_xlfn.POISSON.DIST(3,K693,FALSE) * _xlfn.POISSON.DIST(3,L693,FALSE)</f>
        <v>2.5761116572651465E-2</v>
      </c>
      <c r="W693" s="5">
        <f t="shared" ref="W693:W756" si="910">_xlfn.POISSON.DIST(3,K693,FALSE) * _xlfn.POISSON.DIST(0,L693,FALSE)</f>
        <v>6.9375802625087687E-3</v>
      </c>
      <c r="X693" s="5">
        <f t="shared" ref="X693:X756" si="911">_xlfn.POISSON.DIST(3,K693,FALSE) * _xlfn.POISSON.DIST(1,L693,FALSE)</f>
        <v>1.9521386415161799E-2</v>
      </c>
      <c r="Y693" s="5">
        <f t="shared" ref="Y693:Y756" si="912">_xlfn.POISSON.DIST(3,K693,FALSE) * _xlfn.POISSON.DIST(2,L693,FALSE)</f>
        <v>2.7465233781112021E-2</v>
      </c>
      <c r="Z693" s="5">
        <f t="shared" ref="Z693:Z756" si="913">_xlfn.POISSON.DIST(0,K693,FALSE) * _xlfn.POISSON.DIST(3,L693,FALSE)</f>
        <v>5.3690918052611183E-2</v>
      </c>
      <c r="AA693" s="5">
        <f t="shared" ref="AA693:AA756" si="914">_xlfn.POISSON.DIST(1,K693,FALSE) * _xlfn.POISSON.DIST(3,L693,FALSE)</f>
        <v>7.6378747281344361E-2</v>
      </c>
      <c r="AB693" s="5">
        <f t="shared" ref="AB693:AB756" si="915">_xlfn.POISSON.DIST(2,K693,FALSE) * _xlfn.POISSON.DIST(3,L693,FALSE)</f>
        <v>5.4326813992555262E-2</v>
      </c>
      <c r="AC693" s="5">
        <f t="shared" ref="AC693:AC756" si="916">_xlfn.POISSON.DIST(4,K693,FALSE) * _xlfn.POISSON.DIST(4,L693,FALSE)</f>
        <v>6.4449423783156951E-3</v>
      </c>
      <c r="AD693" s="5">
        <f t="shared" ref="AD693:AD756" si="917">_xlfn.POISSON.DIST(4,K693,FALSE) * _xlfn.POISSON.DIST(0,L693,FALSE)</f>
        <v>2.4672873403606748E-3</v>
      </c>
      <c r="AE693" s="5">
        <f t="shared" ref="AE693:AE756" si="918">_xlfn.POISSON.DIST(4,K693,FALSE) * _xlfn.POISSON.DIST(1,L693,FALSE)</f>
        <v>6.9426035801999041E-3</v>
      </c>
      <c r="AF693" s="5">
        <f t="shared" ref="AF693:AF756" si="919">_xlfn.POISSON.DIST(4,K693,FALSE) * _xlfn.POISSON.DIST(2,L693,FALSE)</f>
        <v>9.7677606664083472E-3</v>
      </c>
      <c r="AG693" s="5">
        <f t="shared" ref="AG693:AG756" si="920">_xlfn.POISSON.DIST(4,K693,FALSE) * _xlfn.POISSON.DIST(3,L693,FALSE)</f>
        <v>9.161706875917849E-3</v>
      </c>
      <c r="AH693" s="5">
        <f t="shared" ref="AH693:AH756" si="921">_xlfn.POISSON.DIST(0,K693,FALSE) * _xlfn.POISSON.DIST(4,L693,FALSE)</f>
        <v>3.7769694858664875E-2</v>
      </c>
      <c r="AI693" s="5">
        <f t="shared" ref="AI693:AI756" si="922">_xlfn.POISSON.DIST(1,K693,FALSE) * _xlfn.POISSON.DIST(4,L693,FALSE)</f>
        <v>5.3729794221001548E-2</v>
      </c>
      <c r="AJ693" s="5">
        <f t="shared" ref="AJ693:AJ756" si="923">_xlfn.POISSON.DIST(2,K693,FALSE) * _xlfn.POISSON.DIST(4,L693,FALSE)</f>
        <v>3.8217025552284553E-2</v>
      </c>
      <c r="AK693" s="5">
        <f t="shared" ref="AK693:AK756" si="924">_xlfn.POISSON.DIST(3,K693,FALSE) * _xlfn.POISSON.DIST(4,L693,FALSE)</f>
        <v>1.8122050198771382E-2</v>
      </c>
      <c r="AL693" s="5">
        <f t="shared" ref="AL693:AL756" si="925">_xlfn.POISSON.DIST(5,K693,FALSE) * _xlfn.POISSON.DIST(5,L693,FALSE)</f>
        <v>1.0319374383989271E-3</v>
      </c>
      <c r="AM693" s="5">
        <f t="shared" ref="AM693:AM756" si="926">_xlfn.POISSON.DIST(5,K693,FALSE) * _xlfn.POISSON.DIST(0,L693,FALSE)</f>
        <v>7.0197464701650175E-4</v>
      </c>
      <c r="AN693" s="5">
        <f t="shared" ref="AN693:AN756" si="927">_xlfn.POISSON.DIST(5,K693,FALSE) * _xlfn.POISSON.DIST(1,L693,FALSE)</f>
        <v>1.975259070098379E-3</v>
      </c>
      <c r="AO693" s="5">
        <f t="shared" ref="AO693:AO756" si="928">_xlfn.POISSON.DIST(5,K693,FALSE) * _xlfn.POISSON.DIST(2,L693,FALSE)</f>
        <v>2.7790522140568089E-3</v>
      </c>
      <c r="AP693" s="5">
        <f t="shared" ref="AP693:AP756" si="929">_xlfn.POISSON.DIST(5,K693,FALSE) * _xlfn.POISSON.DIST(3,L693,FALSE)</f>
        <v>2.6066221980253607E-3</v>
      </c>
      <c r="AQ693" s="5">
        <f t="shared" ref="AQ693:AQ756" si="930">_xlfn.POISSON.DIST(5,K693,FALSE) * _xlfn.POISSON.DIST(4,L693,FALSE)</f>
        <v>1.8336681249288523E-3</v>
      </c>
      <c r="AR693" s="5">
        <f t="shared" ref="AR693:AR756" si="931">_xlfn.POISSON.DIST(0,K693,FALSE) * _xlfn.POISSON.DIST(5,L693,FALSE)</f>
        <v>2.125573413840744E-2</v>
      </c>
      <c r="AS693" s="5">
        <f t="shared" ref="AS693:AS756" si="932">_xlfn.POISSON.DIST(1,K693,FALSE) * _xlfn.POISSON.DIST(5,L693,FALSE)</f>
        <v>3.0237634313610137E-2</v>
      </c>
      <c r="AT693" s="5">
        <f t="shared" ref="AT693:AT756" si="933">_xlfn.POISSON.DIST(2,K693,FALSE) * _xlfn.POISSON.DIST(5,L693,FALSE)</f>
        <v>2.1507479415437337E-2</v>
      </c>
      <c r="AU693" s="5">
        <f t="shared" ref="AU693:AU756" si="934">_xlfn.POISSON.DIST(3,K693,FALSE) * _xlfn.POISSON.DIST(5,L693,FALSE)</f>
        <v>1.0198585996243195E-2</v>
      </c>
      <c r="AV693" s="5">
        <f t="shared" ref="AV693:AV756" si="935">_xlfn.POISSON.DIST(4,K693,FALSE) * _xlfn.POISSON.DIST(5,L693,FALSE)</f>
        <v>3.6270343788442324E-3</v>
      </c>
      <c r="AW693" s="5">
        <f t="shared" ref="AW693:AW756" si="936">_xlfn.POISSON.DIST(6,K693,FALSE) * _xlfn.POISSON.DIST(6,L693,FALSE)</f>
        <v>1.1474273743360927E-4</v>
      </c>
      <c r="AX693" s="5">
        <f t="shared" ref="AX693:AX756" si="937">_xlfn.POISSON.DIST(6,K693,FALSE) * _xlfn.POISSON.DIST(0,L693,FALSE)</f>
        <v>1.6643393366778391E-4</v>
      </c>
      <c r="AY693" s="5">
        <f t="shared" ref="AY693:AY756" si="938">_xlfn.POISSON.DIST(6,K693,FALSE) * _xlfn.POISSON.DIST(1,L693,FALSE)</f>
        <v>4.6832195214838575E-4</v>
      </c>
      <c r="AZ693" s="5">
        <f t="shared" ref="AZ693:AZ756" si="939">_xlfn.POISSON.DIST(6,K693,FALSE) * _xlfn.POISSON.DIST(2,L693,FALSE)</f>
        <v>6.588964342508027E-4</v>
      </c>
      <c r="BA693" s="5">
        <f t="shared" ref="BA693:BA756" si="940">_xlfn.POISSON.DIST(6,K693,FALSE) * _xlfn.POISSON.DIST(3,L693,FALSE)</f>
        <v>6.1801432266388905E-4</v>
      </c>
      <c r="BB693" s="5">
        <f t="shared" ref="BB693:BB756" si="941">_xlfn.POISSON.DIST(6,K693,FALSE) * _xlfn.POISSON.DIST(4,L693,FALSE)</f>
        <v>4.3475159732651159E-4</v>
      </c>
      <c r="BC693" s="5">
        <f t="shared" ref="BC693:BC756" si="942">_xlfn.POISSON.DIST(6,K693,FALSE) * _xlfn.POISSON.DIST(5,L693,FALSE)</f>
        <v>2.4466611137845333E-4</v>
      </c>
      <c r="BD693" s="5">
        <f t="shared" ref="BD693:BD756" si="943">_xlfn.POISSON.DIST(0,K693,FALSE) * _xlfn.POISSON.DIST(6,L693,FALSE)</f>
        <v>9.968446825189034E-3</v>
      </c>
      <c r="BE693" s="5">
        <f t="shared" ref="BE693:BE756" si="944">_xlfn.POISSON.DIST(1,K693,FALSE) * _xlfn.POISSON.DIST(6,L693,FALSE)</f>
        <v>1.4180749900803835E-2</v>
      </c>
      <c r="BF693" s="5">
        <f t="shared" ref="BF693:BF756" si="945">_xlfn.POISSON.DIST(2,K693,FALSE) * _xlfn.POISSON.DIST(6,L693,FALSE)</f>
        <v>1.0086509527292111E-2</v>
      </c>
      <c r="BG693" s="5">
        <f t="shared" ref="BG693:BG756" si="946">_xlfn.POISSON.DIST(3,K693,FALSE) * _xlfn.POISSON.DIST(6,L693,FALSE)</f>
        <v>4.7829005356238843E-3</v>
      </c>
      <c r="BH693" s="5">
        <f t="shared" ref="BH693:BH756" si="947">_xlfn.POISSON.DIST(4,K693,FALSE) * _xlfn.POISSON.DIST(6,L693,FALSE)</f>
        <v>1.7009950869356428E-3</v>
      </c>
      <c r="BI693" s="5">
        <f t="shared" ref="BI693:BI756" si="948">_xlfn.POISSON.DIST(5,K693,FALSE) * _xlfn.POISSON.DIST(6,L693,FALSE)</f>
        <v>4.8395474908646076E-4</v>
      </c>
      <c r="BJ693" s="8">
        <f t="shared" ref="BJ693:BJ756" si="949">SUM(N693,Q693,T693,W693,X693,Y693,AD693,AE693,AF693,AG693,AM693,AN693,AO693,AP693,AQ693,AX693,AY693,AZ693,BA693,BB693,BC693)</f>
        <v>0.17111883523981122</v>
      </c>
      <c r="BK693" s="8">
        <f t="shared" ref="BK693:BK756" si="950">SUM(M693,P693,S693,V693,AC693,AL693,AY693)</f>
        <v>0.16396475377725869</v>
      </c>
      <c r="BL693" s="8">
        <f t="shared" ref="BL693:BL756" si="951">SUM(O693,R693,U693,AA693,AB693,AH693,AI693,AJ693,AK693,AR693,AS693,AT693,AU693,AV693,BD693,BE693,BF693,BG693,BH693,BI693)</f>
        <v>0.58593419196593699</v>
      </c>
      <c r="BM693" s="8">
        <f t="shared" ref="BM693:BM756" si="952">SUM(S693:BI693)</f>
        <v>0.7688889019791143</v>
      </c>
      <c r="BN693" s="8">
        <f t="shared" ref="BN693:BN756" si="953">SUM(M693:R693)</f>
        <v>0.20546621784178887</v>
      </c>
    </row>
    <row r="694" spans="1:66" x14ac:dyDescent="0.25">
      <c r="A694" t="s">
        <v>13</v>
      </c>
      <c r="B694" t="s">
        <v>218</v>
      </c>
      <c r="C694" t="s">
        <v>54</v>
      </c>
      <c r="D694" t="s">
        <v>519</v>
      </c>
      <c r="E694">
        <f>VLOOKUP(A694,home!$A$2:$E$405,3,FALSE)</f>
        <v>1.2857000000000001</v>
      </c>
      <c r="F694">
        <f>VLOOKUP(B694,home!$B$2:$E$405,3,FALSE)</f>
        <v>0.51849999999999996</v>
      </c>
      <c r="G694">
        <f>VLOOKUP(C694,away!$B$2:$E$405,4,FALSE)</f>
        <v>1.8148</v>
      </c>
      <c r="H694">
        <f>VLOOKUP(A694,away!$A$2:$E$405,3,FALSE)</f>
        <v>1.4921</v>
      </c>
      <c r="I694">
        <f>VLOOKUP(C694,away!$B$2:$E$405,3,FALSE)</f>
        <v>0.67020000000000002</v>
      </c>
      <c r="J694">
        <f>VLOOKUP(B694,home!$B$2:$E$405,4,FALSE)</f>
        <v>0.67020000000000002</v>
      </c>
      <c r="K694" s="3">
        <f t="shared" si="898"/>
        <v>1.2098100146599999</v>
      </c>
      <c r="L694" s="3">
        <f t="shared" si="899"/>
        <v>0.67020363248399994</v>
      </c>
      <c r="M694" s="5">
        <f t="shared" si="900"/>
        <v>0.1525880233519471</v>
      </c>
      <c r="N694" s="5">
        <f t="shared" si="901"/>
        <v>0.18460251876835954</v>
      </c>
      <c r="O694" s="5">
        <f t="shared" si="902"/>
        <v>0.10226504752402836</v>
      </c>
      <c r="P694" s="5">
        <f t="shared" si="903"/>
        <v>0.12372127864425034</v>
      </c>
      <c r="Q694" s="5">
        <f t="shared" si="904"/>
        <v>0.11166698796871101</v>
      </c>
      <c r="R694" s="5">
        <f t="shared" si="905"/>
        <v>3.4269203163376345E-2</v>
      </c>
      <c r="S694" s="5">
        <f t="shared" si="906"/>
        <v>2.5078892912293749E-2</v>
      </c>
      <c r="T694" s="5">
        <f t="shared" si="907"/>
        <v>7.4839620965177239E-2</v>
      </c>
      <c r="U694" s="5">
        <f t="shared" si="908"/>
        <v>4.1459225181470855E-2</v>
      </c>
      <c r="V694" s="5">
        <f t="shared" si="909"/>
        <v>2.2593827265012375E-3</v>
      </c>
      <c r="W694" s="5">
        <f t="shared" si="910"/>
        <v>4.5031946783821442E-2</v>
      </c>
      <c r="X694" s="5">
        <f t="shared" si="911"/>
        <v>3.0180574312343309E-2</v>
      </c>
      <c r="Y694" s="5">
        <f t="shared" si="912"/>
        <v>1.0113565267292892E-2</v>
      </c>
      <c r="Z694" s="5">
        <f t="shared" si="913"/>
        <v>7.6557814808090032E-3</v>
      </c>
      <c r="AA694" s="5">
        <f t="shared" si="914"/>
        <v>9.2620411055312959E-3</v>
      </c>
      <c r="AB694" s="5">
        <f t="shared" si="915"/>
        <v>5.6026550428321708E-3</v>
      </c>
      <c r="AC694" s="5">
        <f t="shared" si="916"/>
        <v>1.1449691206461692E-4</v>
      </c>
      <c r="AD694" s="5">
        <f t="shared" si="917"/>
        <v>1.3620025049675839E-2</v>
      </c>
      <c r="AE694" s="5">
        <f t="shared" si="918"/>
        <v>9.128190262815819E-3</v>
      </c>
      <c r="AF694" s="5">
        <f t="shared" si="919"/>
        <v>3.0588731360721199E-3</v>
      </c>
      <c r="AG694" s="5">
        <f t="shared" si="920"/>
        <v>6.8335596236775316E-4</v>
      </c>
      <c r="AH694" s="5">
        <f t="shared" si="921"/>
        <v>1.2827331394854823E-3</v>
      </c>
      <c r="AI694" s="5">
        <f t="shared" si="922"/>
        <v>1.5518633982857992E-3</v>
      </c>
      <c r="AJ694" s="5">
        <f t="shared" si="923"/>
        <v>9.3872994031523021E-4</v>
      </c>
      <c r="AK694" s="5">
        <f t="shared" si="924"/>
        <v>3.7856162761818325E-4</v>
      </c>
      <c r="AL694" s="5">
        <f t="shared" si="925"/>
        <v>3.7134511740228104E-6</v>
      </c>
      <c r="AM694" s="5">
        <f t="shared" si="926"/>
        <v>3.2955285410035773E-3</v>
      </c>
      <c r="AN694" s="5">
        <f t="shared" si="927"/>
        <v>2.208675199135294E-3</v>
      </c>
      <c r="AO694" s="5">
        <f t="shared" si="928"/>
        <v>7.4013107071889796E-4</v>
      </c>
      <c r="AP694" s="5">
        <f t="shared" si="929"/>
        <v>1.6534617737002589E-4</v>
      </c>
      <c r="AQ694" s="5">
        <f t="shared" si="930"/>
        <v>2.7703902172683773E-5</v>
      </c>
      <c r="AR694" s="5">
        <f t="shared" si="931"/>
        <v>1.7193848191815521E-4</v>
      </c>
      <c r="AS694" s="5">
        <f t="shared" si="932"/>
        <v>2.0801289733002147E-4</v>
      </c>
      <c r="AT694" s="5">
        <f t="shared" si="933"/>
        <v>1.2582804318415122E-4</v>
      </c>
      <c r="AU694" s="5">
        <f t="shared" si="934"/>
        <v>5.0742675589752364E-5</v>
      </c>
      <c r="AV694" s="5">
        <f t="shared" si="935"/>
        <v>1.5347249274781481E-5</v>
      </c>
      <c r="AW694" s="5">
        <f t="shared" si="936"/>
        <v>8.3637139283169994E-8</v>
      </c>
      <c r="AX694" s="5">
        <f t="shared" si="937"/>
        <v>6.64493905417331E-4</v>
      </c>
      <c r="AY694" s="5">
        <f t="shared" si="938"/>
        <v>4.453462291741747E-4</v>
      </c>
      <c r="AZ694" s="5">
        <f t="shared" si="939"/>
        <v>1.492363302527919E-4</v>
      </c>
      <c r="BA694" s="5">
        <f t="shared" si="940"/>
        <v>3.3339576878000996E-5</v>
      </c>
      <c r="BB694" s="5">
        <f t="shared" si="941"/>
        <v>5.58607638227896E-6</v>
      </c>
      <c r="BC694" s="5">
        <f t="shared" si="942"/>
        <v>7.4876173654728836E-7</v>
      </c>
      <c r="BD694" s="5">
        <f t="shared" si="943"/>
        <v>1.9205632524222012E-5</v>
      </c>
      <c r="BE694" s="5">
        <f t="shared" si="944"/>
        <v>2.3235166565683603E-5</v>
      </c>
      <c r="BF694" s="5">
        <f t="shared" si="945"/>
        <v>1.4055068601728614E-5</v>
      </c>
      <c r="BG694" s="5">
        <f t="shared" si="946"/>
        <v>5.667987583701534E-6</v>
      </c>
      <c r="BH694" s="5">
        <f t="shared" si="947"/>
        <v>1.7142970354326625E-6</v>
      </c>
      <c r="BI694" s="5">
        <f t="shared" si="948"/>
        <v>4.147947443136766E-7</v>
      </c>
      <c r="BJ694" s="8">
        <f t="shared" si="949"/>
        <v>0.49066179424687861</v>
      </c>
      <c r="BK694" s="8">
        <f t="shared" si="950"/>
        <v>0.3042111342274052</v>
      </c>
      <c r="BL694" s="8">
        <f t="shared" si="951"/>
        <v>0.19764622241729568</v>
      </c>
      <c r="BM694" s="8">
        <f t="shared" si="952"/>
        <v>0.29061661035968089</v>
      </c>
      <c r="BN694" s="8">
        <f t="shared" si="953"/>
        <v>0.70911305942067271</v>
      </c>
    </row>
    <row r="695" spans="1:66" x14ac:dyDescent="0.25">
      <c r="A695" t="s">
        <v>16</v>
      </c>
      <c r="B695" t="s">
        <v>47</v>
      </c>
      <c r="C695" t="s">
        <v>464</v>
      </c>
      <c r="D695" t="s">
        <v>519</v>
      </c>
      <c r="E695">
        <f>VLOOKUP(A695,home!$A$2:$E$405,3,FALSE)</f>
        <v>1.7778</v>
      </c>
      <c r="F695">
        <f>VLOOKUP(B695,home!$B$2:$E$405,3,FALSE)</f>
        <v>1.125</v>
      </c>
      <c r="G695">
        <f>VLOOKUP(C695,away!$B$2:$E$405,4,FALSE)</f>
        <v>1.5468999999999999</v>
      </c>
      <c r="H695">
        <f>VLOOKUP(A695,away!$A$2:$E$405,3,FALSE)</f>
        <v>1.2716000000000001</v>
      </c>
      <c r="I695">
        <f>VLOOKUP(C695,away!$B$2:$E$405,3,FALSE)</f>
        <v>0.39319999999999999</v>
      </c>
      <c r="J695">
        <f>VLOOKUP(B695,home!$B$2:$E$405,4,FALSE)</f>
        <v>1.5728</v>
      </c>
      <c r="K695" s="3">
        <f t="shared" si="898"/>
        <v>3.0938386725</v>
      </c>
      <c r="L695" s="3">
        <f t="shared" si="899"/>
        <v>0.78638917913600004</v>
      </c>
      <c r="M695" s="5">
        <f t="shared" si="900"/>
        <v>2.0646120393427368E-2</v>
      </c>
      <c r="N695" s="5">
        <f t="shared" si="901"/>
        <v>6.3875765710276505E-2</v>
      </c>
      <c r="O695" s="5">
        <f t="shared" si="902"/>
        <v>1.6235885668530379E-2</v>
      </c>
      <c r="P695" s="5">
        <f t="shared" si="903"/>
        <v>5.0231210963587791E-2</v>
      </c>
      <c r="Q695" s="5">
        <f t="shared" si="904"/>
        <v>9.8810657095001461E-2</v>
      </c>
      <c r="R695" s="5">
        <f t="shared" si="905"/>
        <v>6.3838624017107746E-3</v>
      </c>
      <c r="S695" s="5">
        <f t="shared" si="906"/>
        <v>3.0552647504561058E-2</v>
      </c>
      <c r="T695" s="5">
        <f t="shared" si="907"/>
        <v>7.7703631522826971E-2</v>
      </c>
      <c r="U695" s="5">
        <f t="shared" si="908"/>
        <v>1.9750640378331526E-2</v>
      </c>
      <c r="V695" s="5">
        <f t="shared" si="909"/>
        <v>8.259267509681905E-3</v>
      </c>
      <c r="W695" s="5">
        <f t="shared" si="910"/>
        <v>0.10190141072521734</v>
      </c>
      <c r="X695" s="5">
        <f t="shared" si="911"/>
        <v>8.0134166733004053E-2</v>
      </c>
      <c r="Y695" s="5">
        <f t="shared" si="912"/>
        <v>3.1508320798957205E-2</v>
      </c>
      <c r="Z695" s="5">
        <f t="shared" si="913"/>
        <v>1.6734001045995036E-3</v>
      </c>
      <c r="AA695" s="5">
        <f t="shared" si="914"/>
        <v>5.1772299581754888E-3</v>
      </c>
      <c r="AB695" s="5">
        <f t="shared" si="915"/>
        <v>8.0087571305144448E-3</v>
      </c>
      <c r="AC695" s="5">
        <f t="shared" si="916"/>
        <v>1.2559048648663183E-3</v>
      </c>
      <c r="AD695" s="5">
        <f t="shared" si="917"/>
        <v>7.8816631320995936E-2</v>
      </c>
      <c r="AE695" s="5">
        <f t="shared" si="918"/>
        <v>6.1980546006782739E-2</v>
      </c>
      <c r="AF695" s="5">
        <f t="shared" si="919"/>
        <v>2.437041534833748E-2</v>
      </c>
      <c r="AG695" s="5">
        <f t="shared" si="920"/>
        <v>6.3882103069941628E-3</v>
      </c>
      <c r="AH695" s="5">
        <f t="shared" si="921"/>
        <v>3.2898593365552497E-4</v>
      </c>
      <c r="AI695" s="5">
        <f t="shared" si="922"/>
        <v>1.0178294042519824E-3</v>
      </c>
      <c r="AJ695" s="5">
        <f t="shared" si="923"/>
        <v>1.57449998644121E-3</v>
      </c>
      <c r="AK695" s="5">
        <f t="shared" si="924"/>
        <v>1.6237496493008469E-3</v>
      </c>
      <c r="AL695" s="5">
        <f t="shared" si="925"/>
        <v>1.222227149995297E-4</v>
      </c>
      <c r="AM695" s="5">
        <f t="shared" si="926"/>
        <v>4.8769188403414383E-2</v>
      </c>
      <c r="AN695" s="5">
        <f t="shared" si="927"/>
        <v>3.8351562035689971E-2</v>
      </c>
      <c r="AO695" s="5">
        <f t="shared" si="928"/>
        <v>1.5079626693914806E-2</v>
      </c>
      <c r="AP695" s="5">
        <f t="shared" si="929"/>
        <v>3.9528184191683271E-3</v>
      </c>
      <c r="AQ695" s="5">
        <f t="shared" si="930"/>
        <v>7.7711340798086032E-4</v>
      </c>
      <c r="AR695" s="5">
        <f t="shared" si="931"/>
        <v>5.1742195662931787E-5</v>
      </c>
      <c r="AS695" s="5">
        <f t="shared" si="932"/>
        <v>1.6008200594204013E-4</v>
      </c>
      <c r="AT695" s="5">
        <f t="shared" si="933"/>
        <v>2.4763395037742935E-4</v>
      </c>
      <c r="AU695" s="5">
        <f t="shared" si="934"/>
        <v>2.5537983076721226E-4</v>
      </c>
      <c r="AV695" s="5">
        <f t="shared" si="935"/>
        <v>1.9752599915102669E-4</v>
      </c>
      <c r="AW695" s="5">
        <f t="shared" si="936"/>
        <v>8.2600869432839446E-6</v>
      </c>
      <c r="AX695" s="5">
        <f t="shared" si="937"/>
        <v>2.5147333518153656E-2</v>
      </c>
      <c r="AY695" s="5">
        <f t="shared" si="938"/>
        <v>1.9775590962800075E-2</v>
      </c>
      <c r="AZ695" s="5">
        <f t="shared" si="939"/>
        <v>7.7756553720828249E-3</v>
      </c>
      <c r="BA695" s="5">
        <f t="shared" si="940"/>
        <v>2.0382304150988809E-3</v>
      </c>
      <c r="BB695" s="5">
        <f t="shared" si="941"/>
        <v>4.0071058575490923E-4</v>
      </c>
      <c r="BC695" s="5">
        <f t="shared" si="942"/>
        <v>6.3022893720581787E-5</v>
      </c>
      <c r="BD695" s="5">
        <f t="shared" si="943"/>
        <v>6.7815837956778688E-6</v>
      </c>
      <c r="BE695" s="5">
        <f t="shared" si="944"/>
        <v>2.0981126207867529E-5</v>
      </c>
      <c r="BF695" s="5">
        <f t="shared" si="945"/>
        <v>3.2456109827251923E-5</v>
      </c>
      <c r="BG695" s="5">
        <f t="shared" si="946"/>
        <v>3.3471322580819768E-5</v>
      </c>
      <c r="BH695" s="5">
        <f t="shared" si="947"/>
        <v>2.5888718055065677E-5</v>
      </c>
      <c r="BI695" s="5">
        <f t="shared" si="948"/>
        <v>1.6019103420042231E-5</v>
      </c>
      <c r="BJ695" s="8">
        <f t="shared" si="949"/>
        <v>0.7876206082761732</v>
      </c>
      <c r="BK695" s="8">
        <f t="shared" si="950"/>
        <v>0.13084296491392405</v>
      </c>
      <c r="BL695" s="8">
        <f t="shared" si="951"/>
        <v>6.1149402456699545E-2</v>
      </c>
      <c r="BM695" s="8">
        <f t="shared" si="952"/>
        <v>0.70533554264300524</v>
      </c>
      <c r="BN695" s="8">
        <f t="shared" si="953"/>
        <v>0.25618350223253428</v>
      </c>
    </row>
    <row r="696" spans="1:66" x14ac:dyDescent="0.25">
      <c r="A696" t="s">
        <v>16</v>
      </c>
      <c r="B696" t="s">
        <v>56</v>
      </c>
      <c r="C696" t="s">
        <v>225</v>
      </c>
      <c r="D696" t="s">
        <v>519</v>
      </c>
      <c r="E696">
        <f>VLOOKUP(A696,home!$A$2:$E$405,3,FALSE)</f>
        <v>1.7778</v>
      </c>
      <c r="F696">
        <f>VLOOKUP(B696,home!$B$2:$E$405,3,FALSE)</f>
        <v>1.5468999999999999</v>
      </c>
      <c r="G696">
        <f>VLOOKUP(C696,away!$B$2:$E$405,4,FALSE)</f>
        <v>1.125</v>
      </c>
      <c r="H696">
        <f>VLOOKUP(A696,away!$A$2:$E$405,3,FALSE)</f>
        <v>1.2716000000000001</v>
      </c>
      <c r="I696">
        <f>VLOOKUP(C696,away!$B$2:$E$405,3,FALSE)</f>
        <v>0.58979999999999999</v>
      </c>
      <c r="J696">
        <f>VLOOKUP(B696,home!$B$2:$E$405,4,FALSE)</f>
        <v>0.78639999999999999</v>
      </c>
      <c r="K696" s="3">
        <f t="shared" si="898"/>
        <v>3.0938386725</v>
      </c>
      <c r="L696" s="3">
        <f t="shared" si="899"/>
        <v>0.58979188435200003</v>
      </c>
      <c r="M696" s="5">
        <f t="shared" si="900"/>
        <v>2.5131567421420583E-2</v>
      </c>
      <c r="N696" s="5">
        <f t="shared" si="901"/>
        <v>7.7753015188932101E-2</v>
      </c>
      <c r="O696" s="5">
        <f t="shared" si="902"/>
        <v>1.4822394506198983E-2</v>
      </c>
      <c r="P696" s="5">
        <f t="shared" si="903"/>
        <v>4.585809734232995E-2</v>
      </c>
      <c r="Q696" s="5">
        <f t="shared" si="904"/>
        <v>0.12027764264749906</v>
      </c>
      <c r="R696" s="5">
        <f t="shared" si="905"/>
        <v>4.371063993209915E-3</v>
      </c>
      <c r="S696" s="5">
        <f t="shared" si="906"/>
        <v>2.0919557628408931E-2</v>
      </c>
      <c r="T696" s="5">
        <f t="shared" si="907"/>
        <v>7.0938777502484951E-2</v>
      </c>
      <c r="U696" s="5">
        <f t="shared" si="908"/>
        <v>1.3523366822165111E-2</v>
      </c>
      <c r="V696" s="5">
        <f t="shared" si="909"/>
        <v>4.2413727634759623E-3</v>
      </c>
      <c r="W696" s="5">
        <f t="shared" si="910"/>
        <v>0.12403987408665595</v>
      </c>
      <c r="X696" s="5">
        <f t="shared" si="911"/>
        <v>7.3157711072353637E-2</v>
      </c>
      <c r="Y696" s="5">
        <f t="shared" si="912"/>
        <v>2.1573912134121312E-2</v>
      </c>
      <c r="Z696" s="5">
        <f t="shared" si="913"/>
        <v>8.5933935639281791E-4</v>
      </c>
      <c r="AA696" s="5">
        <f t="shared" si="914"/>
        <v>2.6586573336093602E-3</v>
      </c>
      <c r="AB696" s="5">
        <f t="shared" si="915"/>
        <v>4.1127284378231869E-3</v>
      </c>
      <c r="AC696" s="5">
        <f t="shared" si="916"/>
        <v>4.8370760613305124E-4</v>
      </c>
      <c r="AD696" s="5">
        <f t="shared" si="917"/>
        <v>9.5939839845331706E-2</v>
      </c>
      <c r="AE696" s="5">
        <f t="shared" si="918"/>
        <v>5.6584538926807287E-2</v>
      </c>
      <c r="AF696" s="5">
        <f t="shared" si="919"/>
        <v>1.6686550919415382E-2</v>
      </c>
      <c r="AG696" s="5">
        <f t="shared" si="920"/>
        <v>3.2805307700325328E-3</v>
      </c>
      <c r="AH696" s="5">
        <f t="shared" si="921"/>
        <v>1.2670784457618873E-4</v>
      </c>
      <c r="AI696" s="5">
        <f t="shared" si="922"/>
        <v>3.9201362965893207E-4</v>
      </c>
      <c r="AJ696" s="5">
        <f t="shared" si="923"/>
        <v>6.0641346379294869E-4</v>
      </c>
      <c r="AK696" s="5">
        <f t="shared" si="924"/>
        <v>6.2538180860243441E-4</v>
      </c>
      <c r="AL696" s="5">
        <f t="shared" si="925"/>
        <v>3.5305255920278779E-5</v>
      </c>
      <c r="AM696" s="5">
        <f t="shared" si="926"/>
        <v>5.9364477349388718E-2</v>
      </c>
      <c r="AN696" s="5">
        <f t="shared" si="927"/>
        <v>3.5012686959467604E-2</v>
      </c>
      <c r="AO696" s="5">
        <f t="shared" si="928"/>
        <v>1.0325099309025546E-2</v>
      </c>
      <c r="AP696" s="5">
        <f t="shared" si="929"/>
        <v>2.0298865925305705E-3</v>
      </c>
      <c r="AQ696" s="5">
        <f t="shared" si="930"/>
        <v>2.9930265960736633E-4</v>
      </c>
      <c r="AR696" s="5">
        <f t="shared" si="931"/>
        <v>1.4946251682954145E-5</v>
      </c>
      <c r="AS696" s="5">
        <f t="shared" si="932"/>
        <v>4.6241291465641735E-5</v>
      </c>
      <c r="AT696" s="5">
        <f t="shared" si="933"/>
        <v>7.1531547901373322E-5</v>
      </c>
      <c r="AU696" s="5">
        <f t="shared" si="934"/>
        <v>7.3769023067018339E-5</v>
      </c>
      <c r="AV696" s="5">
        <f t="shared" si="935"/>
        <v>5.7057364099321479E-5</v>
      </c>
      <c r="AW696" s="5">
        <f t="shared" si="936"/>
        <v>1.7895066607965328E-6</v>
      </c>
      <c r="AX696" s="5">
        <f t="shared" si="937"/>
        <v>3.0610685966048184E-2</v>
      </c>
      <c r="AY696" s="5">
        <f t="shared" si="938"/>
        <v>1.8053934157222885E-2</v>
      </c>
      <c r="AZ696" s="5">
        <f t="shared" si="939"/>
        <v>5.3240319232777103E-3</v>
      </c>
      <c r="BA696" s="5">
        <f t="shared" si="940"/>
        <v>1.0466902734600546E-3</v>
      </c>
      <c r="BB696" s="5">
        <f t="shared" si="941"/>
        <v>1.5433235717922893E-4</v>
      </c>
      <c r="BC696" s="5">
        <f t="shared" si="942"/>
        <v>1.8204794351444675E-5</v>
      </c>
      <c r="BD696" s="5">
        <f t="shared" si="943"/>
        <v>1.4691963240147954E-6</v>
      </c>
      <c r="BE696" s="5">
        <f t="shared" si="944"/>
        <v>4.5454564047318142E-6</v>
      </c>
      <c r="BF696" s="5">
        <f t="shared" si="945"/>
        <v>7.0314544045610515E-6</v>
      </c>
      <c r="BG696" s="5">
        <f t="shared" si="946"/>
        <v>7.2513951869171468E-6</v>
      </c>
      <c r="BH696" s="5">
        <f t="shared" si="947"/>
        <v>5.6086617147161596E-6</v>
      </c>
      <c r="BI696" s="5">
        <f t="shared" si="948"/>
        <v>3.4704589027918029E-6</v>
      </c>
      <c r="BJ696" s="8">
        <f t="shared" si="949"/>
        <v>0.8224717254351932</v>
      </c>
      <c r="BK696" s="8">
        <f t="shared" si="950"/>
        <v>0.11472354217491162</v>
      </c>
      <c r="BL696" s="8">
        <f t="shared" si="951"/>
        <v>4.1531649940791102E-2</v>
      </c>
      <c r="BM696" s="8">
        <f t="shared" si="952"/>
        <v>0.67332033115713608</v>
      </c>
      <c r="BN696" s="8">
        <f t="shared" si="953"/>
        <v>0.28821378109959062</v>
      </c>
    </row>
    <row r="697" spans="1:66" x14ac:dyDescent="0.25">
      <c r="A697" t="s">
        <v>70</v>
      </c>
      <c r="B697" t="s">
        <v>76</v>
      </c>
      <c r="C697" t="s">
        <v>227</v>
      </c>
      <c r="D697" t="s">
        <v>519</v>
      </c>
      <c r="E697">
        <f>VLOOKUP(A697,home!$A$2:$E$405,3,FALSE)</f>
        <v>1.359</v>
      </c>
      <c r="F697">
        <f>VLOOKUP(B697,home!$B$2:$E$405,3,FALSE)</f>
        <v>0.73580000000000001</v>
      </c>
      <c r="G697">
        <f>VLOOKUP(C697,away!$B$2:$E$405,4,FALSE)</f>
        <v>0.49059999999999998</v>
      </c>
      <c r="H697">
        <f>VLOOKUP(A697,away!$A$2:$E$405,3,FALSE)</f>
        <v>1.0342</v>
      </c>
      <c r="I697">
        <f>VLOOKUP(C697,away!$B$2:$E$405,3,FALSE)</f>
        <v>1.2891999999999999</v>
      </c>
      <c r="J697">
        <f>VLOOKUP(B697,home!$B$2:$E$405,4,FALSE)</f>
        <v>0.96689999999999998</v>
      </c>
      <c r="K697" s="3">
        <f t="shared" si="898"/>
        <v>0.49057654931999994</v>
      </c>
      <c r="L697" s="3">
        <f t="shared" si="899"/>
        <v>1.2891587198159999</v>
      </c>
      <c r="M697" s="5">
        <f t="shared" si="900"/>
        <v>0.1686827969008324</v>
      </c>
      <c r="N697" s="5">
        <f t="shared" si="901"/>
        <v>8.2751824433256738E-2</v>
      </c>
      <c r="O697" s="5">
        <f t="shared" si="902"/>
        <v>0.21745889850765945</v>
      </c>
      <c r="P697" s="5">
        <f t="shared" si="903"/>
        <v>0.10668023604881564</v>
      </c>
      <c r="Q697" s="5">
        <f t="shared" si="904"/>
        <v>2.0298052240200773E-2</v>
      </c>
      <c r="R697" s="5">
        <f t="shared" si="905"/>
        <v>0.1401695176063659</v>
      </c>
      <c r="S697" s="5">
        <f t="shared" si="906"/>
        <v>1.6866973059086837E-2</v>
      </c>
      <c r="T697" s="5">
        <f t="shared" si="907"/>
        <v>2.6167411040735517E-2</v>
      </c>
      <c r="U697" s="5">
        <f t="shared" si="908"/>
        <v>6.8763878267179945E-2</v>
      </c>
      <c r="V697" s="5">
        <f t="shared" si="909"/>
        <v>1.1852441389873837E-3</v>
      </c>
      <c r="W697" s="5">
        <f t="shared" si="910"/>
        <v>3.3192494753049302E-3</v>
      </c>
      <c r="X697" s="5">
        <f t="shared" si="911"/>
        <v>4.2790394043340334E-3</v>
      </c>
      <c r="Y697" s="5">
        <f t="shared" si="912"/>
        <v>2.7581804802667411E-3</v>
      </c>
      <c r="Z697" s="5">
        <f t="shared" si="913"/>
        <v>6.0233585291549617E-2</v>
      </c>
      <c r="AA697" s="5">
        <f t="shared" si="914"/>
        <v>2.9549184425500311E-2</v>
      </c>
      <c r="AB697" s="5">
        <f t="shared" si="915"/>
        <v>7.2480684653411127E-3</v>
      </c>
      <c r="AC697" s="5">
        <f t="shared" si="916"/>
        <v>4.6849073692508765E-5</v>
      </c>
      <c r="AD697" s="5">
        <f t="shared" si="917"/>
        <v>4.0708648848182825E-4</v>
      </c>
      <c r="AE697" s="5">
        <f t="shared" si="918"/>
        <v>5.2479909634562446E-4</v>
      </c>
      <c r="AF697" s="5">
        <f t="shared" si="919"/>
        <v>3.3827466560275949E-4</v>
      </c>
      <c r="AG697" s="5">
        <f t="shared" si="920"/>
        <v>1.4536324495154627E-4</v>
      </c>
      <c r="AH697" s="5">
        <f t="shared" si="921"/>
        <v>1.9412662926095493E-2</v>
      </c>
      <c r="AI697" s="5">
        <f t="shared" si="922"/>
        <v>9.5233971913962195E-3</v>
      </c>
      <c r="AJ697" s="5">
        <f t="shared" si="923"/>
        <v>2.3359776659794677E-3</v>
      </c>
      <c r="AK697" s="5">
        <f t="shared" si="924"/>
        <v>3.8199195422159826E-4</v>
      </c>
      <c r="AL697" s="5">
        <f t="shared" si="925"/>
        <v>1.1851523289890452E-6</v>
      </c>
      <c r="AM697" s="5">
        <f t="shared" si="926"/>
        <v>3.9941416958842259E-5</v>
      </c>
      <c r="AN697" s="5">
        <f t="shared" si="927"/>
        <v>5.149082595429815E-5</v>
      </c>
      <c r="AO697" s="5">
        <f t="shared" si="928"/>
        <v>3.3189923634755745E-5</v>
      </c>
      <c r="AP697" s="5">
        <f t="shared" si="929"/>
        <v>1.42623598212575E-5</v>
      </c>
      <c r="AQ697" s="5">
        <f t="shared" si="930"/>
        <v>4.5966113821818692E-6</v>
      </c>
      <c r="AR697" s="5">
        <f t="shared" si="931"/>
        <v>5.005200737204952E-3</v>
      </c>
      <c r="AS697" s="5">
        <f t="shared" si="932"/>
        <v>2.4554341063119252E-3</v>
      </c>
      <c r="AT697" s="5">
        <f t="shared" si="933"/>
        <v>6.0228919547857093E-4</v>
      </c>
      <c r="AU697" s="5">
        <f t="shared" si="934"/>
        <v>9.8489651736865415E-5</v>
      </c>
      <c r="AV697" s="5">
        <f t="shared" si="935"/>
        <v>1.2079178373199993E-5</v>
      </c>
      <c r="AW697" s="5">
        <f t="shared" si="936"/>
        <v>2.0820197655215197E-8</v>
      </c>
      <c r="AX697" s="5">
        <f t="shared" si="937"/>
        <v>3.2657204177700239E-6</v>
      </c>
      <c r="AY697" s="5">
        <f t="shared" si="938"/>
        <v>4.2100319530493766E-6</v>
      </c>
      <c r="AZ697" s="5">
        <f t="shared" si="939"/>
        <v>2.7136997014887948E-6</v>
      </c>
      <c r="BA697" s="5">
        <f t="shared" si="940"/>
        <v>1.1661298777121182E-6</v>
      </c>
      <c r="BB697" s="5">
        <f t="shared" si="941"/>
        <v>3.7583162507263584E-7</v>
      </c>
      <c r="BC697" s="5">
        <f t="shared" si="942"/>
        <v>9.6901323329001105E-8</v>
      </c>
      <c r="BD697" s="5">
        <f t="shared" si="943"/>
        <v>1.0754163624662042E-3</v>
      </c>
      <c r="BE697" s="5">
        <f t="shared" si="944"/>
        <v>5.2757404818093683E-4</v>
      </c>
      <c r="BF697" s="5">
        <f t="shared" si="945"/>
        <v>1.2940772803369366E-4</v>
      </c>
      <c r="BG697" s="5">
        <f t="shared" si="946"/>
        <v>2.116146555803682E-5</v>
      </c>
      <c r="BH697" s="5">
        <f t="shared" si="947"/>
        <v>2.5953296880039324E-6</v>
      </c>
      <c r="BI697" s="5">
        <f t="shared" si="948"/>
        <v>2.5464157653774433E-7</v>
      </c>
      <c r="BJ697" s="8">
        <f t="shared" si="949"/>
        <v>0.14114459002213028</v>
      </c>
      <c r="BK697" s="8">
        <f t="shared" si="950"/>
        <v>0.29346749440569686</v>
      </c>
      <c r="BL697" s="8">
        <f t="shared" si="951"/>
        <v>0.50477347945434847</v>
      </c>
      <c r="BM697" s="8">
        <f t="shared" si="952"/>
        <v>0.26357363422483898</v>
      </c>
      <c r="BN697" s="8">
        <f t="shared" si="953"/>
        <v>0.73604132573713077</v>
      </c>
    </row>
    <row r="698" spans="1:66" x14ac:dyDescent="0.25">
      <c r="A698" t="s">
        <v>134</v>
      </c>
      <c r="B698" t="s">
        <v>306</v>
      </c>
      <c r="C698" t="s">
        <v>298</v>
      </c>
      <c r="D698" t="s">
        <v>519</v>
      </c>
      <c r="E698">
        <f>VLOOKUP(A698,home!$A$2:$E$405,3,FALSE)</f>
        <v>1.5832999999999999</v>
      </c>
      <c r="F698">
        <f>VLOOKUP(B698,home!$B$2:$E$405,3,FALSE)</f>
        <v>1.4211</v>
      </c>
      <c r="G698">
        <f>VLOOKUP(C698,away!$B$2:$E$405,4,FALSE)</f>
        <v>1.2632000000000001</v>
      </c>
      <c r="H698">
        <f>VLOOKUP(A698,away!$A$2:$E$405,3,FALSE)</f>
        <v>1.1943999999999999</v>
      </c>
      <c r="I698">
        <f>VLOOKUP(C698,away!$B$2:$E$405,3,FALSE)</f>
        <v>1.1720999999999999</v>
      </c>
      <c r="J698">
        <f>VLOOKUP(B698,home!$B$2:$E$405,4,FALSE)</f>
        <v>0.62790000000000001</v>
      </c>
      <c r="K698" s="3">
        <f t="shared" si="898"/>
        <v>2.8422349022160001</v>
      </c>
      <c r="L698" s="3">
        <f t="shared" si="899"/>
        <v>0.87903252309599988</v>
      </c>
      <c r="M698" s="5">
        <f t="shared" si="900"/>
        <v>2.4203272557534874E-2</v>
      </c>
      <c r="N698" s="5">
        <f t="shared" si="901"/>
        <v>6.8791386010872313E-2</v>
      </c>
      <c r="O698" s="5">
        <f t="shared" si="902"/>
        <v>2.1275463743430052E-2</v>
      </c>
      <c r="P698" s="5">
        <f t="shared" si="903"/>
        <v>6.0469865612407962E-2</v>
      </c>
      <c r="Q698" s="5">
        <f t="shared" si="904"/>
        <v>9.7760639145957423E-2</v>
      </c>
      <c r="R698" s="5">
        <f t="shared" si="905"/>
        <v>9.3509122872123904E-3</v>
      </c>
      <c r="S698" s="5">
        <f t="shared" si="906"/>
        <v>3.7769733808624147E-2</v>
      </c>
      <c r="T698" s="5">
        <f t="shared" si="907"/>
        <v>8.5934781287948514E-2</v>
      </c>
      <c r="U698" s="5">
        <f t="shared" si="908"/>
        <v>2.6577489270275499E-2</v>
      </c>
      <c r="V698" s="5">
        <f t="shared" si="909"/>
        <v>1.048494910115368E-2</v>
      </c>
      <c r="W698" s="5">
        <f t="shared" si="910"/>
        <v>9.2619566881194659E-2</v>
      </c>
      <c r="X698" s="5">
        <f t="shared" si="911"/>
        <v>8.1415611563635248E-2</v>
      </c>
      <c r="Y698" s="5">
        <f t="shared" si="912"/>
        <v>3.5783485226093072E-2</v>
      </c>
      <c r="Z698" s="5">
        <f t="shared" si="913"/>
        <v>2.7399186736925658E-3</v>
      </c>
      <c r="AA698" s="5">
        <f t="shared" si="914"/>
        <v>7.7874924836023821E-3</v>
      </c>
      <c r="AB698" s="5">
        <f t="shared" si="915"/>
        <v>1.1066941468819728E-2</v>
      </c>
      <c r="AC698" s="5">
        <f t="shared" si="916"/>
        <v>1.6372358882268141E-3</v>
      </c>
      <c r="AD698" s="5">
        <f t="shared" si="917"/>
        <v>6.5811641404465146E-2</v>
      </c>
      <c r="AE698" s="5">
        <f t="shared" si="918"/>
        <v>5.7850573192856164E-2</v>
      </c>
      <c r="AF698" s="5">
        <f t="shared" si="919"/>
        <v>2.5426267658133078E-2</v>
      </c>
      <c r="AG698" s="5">
        <f t="shared" si="920"/>
        <v>7.4501720708143159E-3</v>
      </c>
      <c r="AH698" s="5">
        <f t="shared" si="921"/>
        <v>6.0211940620345523E-4</v>
      </c>
      <c r="AI698" s="5">
        <f t="shared" si="922"/>
        <v>1.7113647916130335E-3</v>
      </c>
      <c r="AJ698" s="5">
        <f t="shared" si="923"/>
        <v>2.4320503705730881E-3</v>
      </c>
      <c r="AK698" s="5">
        <f t="shared" si="924"/>
        <v>2.3041528157300632E-3</v>
      </c>
      <c r="AL698" s="5">
        <f t="shared" si="925"/>
        <v>1.6361991363199443E-4</v>
      </c>
      <c r="AM698" s="5">
        <f t="shared" si="926"/>
        <v>3.7410428834378909E-2</v>
      </c>
      <c r="AN698" s="5">
        <f t="shared" si="927"/>
        <v>3.2884983648387434E-2</v>
      </c>
      <c r="AO698" s="5">
        <f t="shared" si="928"/>
        <v>1.445348507420635E-2</v>
      </c>
      <c r="AP698" s="5">
        <f t="shared" si="929"/>
        <v>4.2350278174366623E-3</v>
      </c>
      <c r="AQ698" s="5">
        <f t="shared" si="930"/>
        <v>9.3068179693577338E-4</v>
      </c>
      <c r="AR698" s="5">
        <f t="shared" si="931"/>
        <v>1.0585650816801774E-4</v>
      </c>
      <c r="AS698" s="5">
        <f t="shared" si="932"/>
        <v>3.0086906214185307E-4</v>
      </c>
      <c r="AT698" s="5">
        <f t="shared" si="933"/>
        <v>4.2757027470828477E-4</v>
      </c>
      <c r="AU698" s="5">
        <f t="shared" si="934"/>
        <v>4.0508505264199007E-4</v>
      </c>
      <c r="AV698" s="5">
        <f t="shared" si="935"/>
        <v>2.8783671874626745E-4</v>
      </c>
      <c r="AW698" s="5">
        <f t="shared" si="936"/>
        <v>1.13552988952685E-5</v>
      </c>
      <c r="AX698" s="5">
        <f t="shared" si="937"/>
        <v>1.772153775665658E-2</v>
      </c>
      <c r="AY698" s="5">
        <f t="shared" si="938"/>
        <v>1.5577808047374858E-2</v>
      </c>
      <c r="AZ698" s="5">
        <f t="shared" si="939"/>
        <v>6.846699956094545E-3</v>
      </c>
      <c r="BA698" s="5">
        <f t="shared" si="940"/>
        <v>2.0061573124290203E-3</v>
      </c>
      <c r="BB698" s="5">
        <f t="shared" si="941"/>
        <v>4.4086938101799286E-4</v>
      </c>
      <c r="BC698" s="5">
        <f t="shared" si="942"/>
        <v>7.7507704870403624E-5</v>
      </c>
      <c r="BD698" s="5">
        <f t="shared" si="943"/>
        <v>1.5508552243510823E-5</v>
      </c>
      <c r="BE698" s="5">
        <f t="shared" si="944"/>
        <v>4.4078948469346703E-5</v>
      </c>
      <c r="BF698" s="5">
        <f t="shared" si="945"/>
        <v>6.2641362896278876E-5</v>
      </c>
      <c r="BG698" s="5">
        <f t="shared" si="946"/>
        <v>5.9347155982060729E-5</v>
      </c>
      <c r="BH698" s="5">
        <f t="shared" si="947"/>
        <v>4.2169639519867519E-5</v>
      </c>
      <c r="BI698" s="5">
        <f t="shared" si="948"/>
        <v>2.3971204251446937E-5</v>
      </c>
      <c r="BJ698" s="8">
        <f t="shared" si="949"/>
        <v>0.75142931177175842</v>
      </c>
      <c r="BK698" s="8">
        <f t="shared" si="950"/>
        <v>0.15030648492895435</v>
      </c>
      <c r="BL698" s="8">
        <f t="shared" si="951"/>
        <v>8.488292111722863E-2</v>
      </c>
      <c r="BM698" s="8">
        <f t="shared" si="952"/>
        <v>0.69194064438573932</v>
      </c>
      <c r="BN698" s="8">
        <f t="shared" si="953"/>
        <v>0.28185153935741503</v>
      </c>
    </row>
    <row r="699" spans="1:66" x14ac:dyDescent="0.25">
      <c r="A699" t="s">
        <v>134</v>
      </c>
      <c r="B699" t="s">
        <v>133</v>
      </c>
      <c r="C699" t="s">
        <v>290</v>
      </c>
      <c r="D699" t="s">
        <v>519</v>
      </c>
      <c r="E699">
        <f>VLOOKUP(A699,home!$A$2:$E$405,3,FALSE)</f>
        <v>1.5832999999999999</v>
      </c>
      <c r="F699">
        <f>VLOOKUP(B699,home!$B$2:$E$405,3,FALSE)</f>
        <v>1.1369</v>
      </c>
      <c r="G699">
        <f>VLOOKUP(C699,away!$B$2:$E$405,4,FALSE)</f>
        <v>0.94740000000000002</v>
      </c>
      <c r="H699">
        <f>VLOOKUP(A699,away!$A$2:$E$405,3,FALSE)</f>
        <v>1.1943999999999999</v>
      </c>
      <c r="I699">
        <f>VLOOKUP(C699,away!$B$2:$E$405,3,FALSE)</f>
        <v>0.62790000000000001</v>
      </c>
      <c r="J699">
        <f>VLOOKUP(B699,home!$B$2:$E$405,4,FALSE)</f>
        <v>1.5069999999999999</v>
      </c>
      <c r="K699" s="3">
        <f t="shared" si="898"/>
        <v>1.7053709416979999</v>
      </c>
      <c r="L699" s="3">
        <f t="shared" si="899"/>
        <v>1.1301953863199998</v>
      </c>
      <c r="M699" s="5">
        <f t="shared" si="900"/>
        <v>5.8685281302060362E-2</v>
      </c>
      <c r="N699" s="5">
        <f t="shared" si="901"/>
        <v>0.10008017343790671</v>
      </c>
      <c r="O699" s="5">
        <f t="shared" si="902"/>
        <v>6.6325834172479975E-2</v>
      </c>
      <c r="P699" s="5">
        <f t="shared" si="903"/>
        <v>0.11311015028162756</v>
      </c>
      <c r="Q699" s="5">
        <f t="shared" si="904"/>
        <v>8.5336909810551059E-2</v>
      </c>
      <c r="R699" s="5">
        <f t="shared" si="905"/>
        <v>3.7480575887781135E-2</v>
      </c>
      <c r="S699" s="5">
        <f t="shared" si="906"/>
        <v>5.4502192938637228E-2</v>
      </c>
      <c r="T699" s="5">
        <f t="shared" si="907"/>
        <v>9.6447381750690744E-2</v>
      </c>
      <c r="U699" s="5">
        <f t="shared" si="908"/>
        <v>6.3918284997128663E-2</v>
      </c>
      <c r="V699" s="5">
        <f t="shared" si="909"/>
        <v>1.1671961761656847E-2</v>
      </c>
      <c r="W699" s="5">
        <f t="shared" si="910"/>
        <v>4.8510362081738916E-2</v>
      </c>
      <c r="X699" s="5">
        <f t="shared" si="911"/>
        <v>5.4826187413493994E-2</v>
      </c>
      <c r="Y699" s="5">
        <f t="shared" si="912"/>
        <v>3.0982152032123286E-2</v>
      </c>
      <c r="Z699" s="5">
        <f t="shared" si="913"/>
        <v>1.4120124648328954E-2</v>
      </c>
      <c r="AA699" s="5">
        <f t="shared" si="914"/>
        <v>2.4080050268413887E-2</v>
      </c>
      <c r="AB699" s="5">
        <f t="shared" si="915"/>
        <v>2.0532709001190086E-2</v>
      </c>
      <c r="AC699" s="5">
        <f t="shared" si="916"/>
        <v>1.4060354228208173E-3</v>
      </c>
      <c r="AD699" s="5">
        <f t="shared" si="917"/>
        <v>2.0682040466361504E-2</v>
      </c>
      <c r="AE699" s="5">
        <f t="shared" si="918"/>
        <v>2.3374746714765315E-2</v>
      </c>
      <c r="AF699" s="5">
        <f t="shared" si="919"/>
        <v>1.3209015446713167E-2</v>
      </c>
      <c r="AG699" s="5">
        <f t="shared" si="920"/>
        <v>4.9762561052349441E-3</v>
      </c>
      <c r="AH699" s="5">
        <f t="shared" si="921"/>
        <v>3.989624932951177E-3</v>
      </c>
      <c r="AI699" s="5">
        <f t="shared" si="922"/>
        <v>6.803790428928768E-3</v>
      </c>
      <c r="AJ699" s="5">
        <f t="shared" si="923"/>
        <v>5.8014932454490461E-3</v>
      </c>
      <c r="AK699" s="5">
        <f t="shared" si="924"/>
        <v>3.297899333082009E-3</v>
      </c>
      <c r="AL699" s="5">
        <f t="shared" si="925"/>
        <v>1.0839984026520837E-4</v>
      </c>
      <c r="AM699" s="5">
        <f t="shared" si="926"/>
        <v>7.0541101652710067E-3</v>
      </c>
      <c r="AN699" s="5">
        <f t="shared" si="927"/>
        <v>7.9725227633823045E-3</v>
      </c>
      <c r="AO699" s="5">
        <f t="shared" si="928"/>
        <v>4.5052542222529289E-3</v>
      </c>
      <c r="AP699" s="5">
        <f t="shared" si="929"/>
        <v>1.6972725120629863E-3</v>
      </c>
      <c r="AQ699" s="5">
        <f t="shared" si="930"/>
        <v>4.7956239061533619E-4</v>
      </c>
      <c r="AR699" s="5">
        <f t="shared" si="931"/>
        <v>9.018111384737305E-4</v>
      </c>
      <c r="AS699" s="5">
        <f t="shared" si="932"/>
        <v>1.5379225104526911E-3</v>
      </c>
      <c r="AT699" s="5">
        <f t="shared" si="933"/>
        <v>1.3113641799546291E-3</v>
      </c>
      <c r="AU699" s="5">
        <f t="shared" si="934"/>
        <v>7.4545412215941713E-4</v>
      </c>
      <c r="AV699" s="5">
        <f t="shared" si="935"/>
        <v>3.1781894957491516E-4</v>
      </c>
      <c r="AW699" s="5">
        <f t="shared" si="936"/>
        <v>5.8036141406719494E-6</v>
      </c>
      <c r="AX699" s="5">
        <f t="shared" si="937"/>
        <v>2.0049790825649436E-3</v>
      </c>
      <c r="AY699" s="5">
        <f t="shared" si="938"/>
        <v>2.2660181087830059E-3</v>
      </c>
      <c r="AZ699" s="5">
        <f t="shared" si="939"/>
        <v>1.2805216059320625E-3</v>
      </c>
      <c r="BA699" s="5">
        <f t="shared" si="940"/>
        <v>4.8241320370249796E-4</v>
      </c>
      <c r="BB699" s="5">
        <f t="shared" si="941"/>
        <v>1.3630529428110348E-4</v>
      </c>
      <c r="BC699" s="5">
        <f t="shared" si="942"/>
        <v>3.0810322945498554E-5</v>
      </c>
      <c r="BD699" s="5">
        <f t="shared" si="943"/>
        <v>1.6987046467249945E-4</v>
      </c>
      <c r="BE699" s="5">
        <f t="shared" si="944"/>
        <v>2.8969215430521718E-4</v>
      </c>
      <c r="BF699" s="5">
        <f t="shared" si="945"/>
        <v>2.4701629099500529E-4</v>
      </c>
      <c r="BG699" s="5">
        <f t="shared" si="946"/>
        <v>1.4041813492963312E-4</v>
      </c>
      <c r="BH699" s="5">
        <f t="shared" si="947"/>
        <v>5.9866251749106295E-5</v>
      </c>
      <c r="BI699" s="5">
        <f t="shared" si="948"/>
        <v>2.0418833224260571E-5</v>
      </c>
      <c r="BJ699" s="8">
        <f t="shared" si="949"/>
        <v>0.50633499493137324</v>
      </c>
      <c r="BK699" s="8">
        <f t="shared" si="950"/>
        <v>0.24175003965585104</v>
      </c>
      <c r="BL699" s="8">
        <f t="shared" si="951"/>
        <v>0.23797191529789588</v>
      </c>
      <c r="BM699" s="8">
        <f t="shared" si="952"/>
        <v>0.53689793514639994</v>
      </c>
      <c r="BN699" s="8">
        <f t="shared" si="953"/>
        <v>0.46101892489240676</v>
      </c>
    </row>
    <row r="700" spans="1:66" x14ac:dyDescent="0.25">
      <c r="A700" t="s">
        <v>19</v>
      </c>
      <c r="B700" t="s">
        <v>146</v>
      </c>
      <c r="C700" t="s">
        <v>241</v>
      </c>
      <c r="D700" t="s">
        <v>519</v>
      </c>
      <c r="E700">
        <f>VLOOKUP(A700,home!$A$2:$E$405,3,FALSE)</f>
        <v>1.4750000000000001</v>
      </c>
      <c r="F700">
        <f>VLOOKUP(B700,home!$B$2:$E$405,3,FALSE)</f>
        <v>0.16950000000000001</v>
      </c>
      <c r="G700">
        <f>VLOOKUP(C700,away!$B$2:$E$405,4,FALSE)</f>
        <v>0.84750000000000003</v>
      </c>
      <c r="H700">
        <f>VLOOKUP(A700,away!$A$2:$E$405,3,FALSE)</f>
        <v>1.5625</v>
      </c>
      <c r="I700">
        <f>VLOOKUP(C700,away!$B$2:$E$405,3,FALSE)</f>
        <v>1.28</v>
      </c>
      <c r="J700">
        <f>VLOOKUP(B700,home!$B$2:$E$405,4,FALSE)</f>
        <v>0.8</v>
      </c>
      <c r="K700" s="3">
        <f t="shared" si="898"/>
        <v>0.21188559375000002</v>
      </c>
      <c r="L700" s="3">
        <f t="shared" si="899"/>
        <v>1.6</v>
      </c>
      <c r="M700" s="5">
        <f t="shared" si="900"/>
        <v>0.16334584233559155</v>
      </c>
      <c r="N700" s="5">
        <f t="shared" si="901"/>
        <v>3.46106307898707E-2</v>
      </c>
      <c r="O700" s="5">
        <f t="shared" si="902"/>
        <v>0.26135334773694652</v>
      </c>
      <c r="P700" s="5">
        <f t="shared" si="903"/>
        <v>5.5377009263793124E-2</v>
      </c>
      <c r="Q700" s="5">
        <f t="shared" si="904"/>
        <v>3.6667470274868923E-3</v>
      </c>
      <c r="R700" s="5">
        <f t="shared" si="905"/>
        <v>0.20908267818955728</v>
      </c>
      <c r="S700" s="5">
        <f t="shared" si="906"/>
        <v>4.6934361951832242E-3</v>
      </c>
      <c r="T700" s="5">
        <f t="shared" si="907"/>
        <v>5.866795243979029E-3</v>
      </c>
      <c r="U700" s="5">
        <f t="shared" si="908"/>
        <v>4.4301607411034512E-2</v>
      </c>
      <c r="V700" s="5">
        <f t="shared" si="909"/>
        <v>1.7679493599006901E-4</v>
      </c>
      <c r="W700" s="5">
        <f t="shared" si="910"/>
        <v>2.5897695701670255E-4</v>
      </c>
      <c r="X700" s="5">
        <f t="shared" si="911"/>
        <v>4.1436313122672415E-4</v>
      </c>
      <c r="Y700" s="5">
        <f t="shared" si="912"/>
        <v>3.3149050498137945E-4</v>
      </c>
      <c r="Z700" s="5">
        <f t="shared" si="913"/>
        <v>0.11151076170109719</v>
      </c>
      <c r="AA700" s="5">
        <f t="shared" si="914"/>
        <v>2.3627523952551736E-2</v>
      </c>
      <c r="AB700" s="5">
        <f t="shared" si="915"/>
        <v>2.5031659707643859E-3</v>
      </c>
      <c r="AC700" s="5">
        <f t="shared" si="916"/>
        <v>3.7460299984249009E-6</v>
      </c>
      <c r="AD700" s="5">
        <f t="shared" si="917"/>
        <v>1.3718371576263063E-5</v>
      </c>
      <c r="AE700" s="5">
        <f t="shared" si="918"/>
        <v>2.1949394522020904E-5</v>
      </c>
      <c r="AF700" s="5">
        <f t="shared" si="919"/>
        <v>1.7559515617616728E-5</v>
      </c>
      <c r="AG700" s="5">
        <f t="shared" si="920"/>
        <v>9.3650749960622551E-6</v>
      </c>
      <c r="AH700" s="5">
        <f t="shared" si="921"/>
        <v>4.4604304680438869E-2</v>
      </c>
      <c r="AI700" s="5">
        <f t="shared" si="922"/>
        <v>9.4510095810206932E-3</v>
      </c>
      <c r="AJ700" s="5">
        <f t="shared" si="923"/>
        <v>1.0012663883057541E-3</v>
      </c>
      <c r="AK700" s="5">
        <f t="shared" si="924"/>
        <v>7.071797439602759E-5</v>
      </c>
      <c r="AL700" s="5">
        <f t="shared" si="925"/>
        <v>5.0798706586980633E-8</v>
      </c>
      <c r="AM700" s="5">
        <f t="shared" si="926"/>
        <v>5.8134506134392516E-7</v>
      </c>
      <c r="AN700" s="5">
        <f t="shared" si="927"/>
        <v>9.3015209815028036E-7</v>
      </c>
      <c r="AO700" s="5">
        <f t="shared" si="928"/>
        <v>7.4412167852022452E-7</v>
      </c>
      <c r="AP700" s="5">
        <f t="shared" si="929"/>
        <v>3.9686489521078636E-7</v>
      </c>
      <c r="AQ700" s="5">
        <f t="shared" si="930"/>
        <v>1.5874595808431452E-7</v>
      </c>
      <c r="AR700" s="5">
        <f t="shared" si="931"/>
        <v>1.4273377497740434E-2</v>
      </c>
      <c r="AS700" s="5">
        <f t="shared" si="932"/>
        <v>3.0243230659266211E-3</v>
      </c>
      <c r="AT700" s="5">
        <f t="shared" si="933"/>
        <v>3.2040524425784128E-4</v>
      </c>
      <c r="AU700" s="5">
        <f t="shared" si="934"/>
        <v>2.2629751806728823E-5</v>
      </c>
      <c r="AV700" s="5">
        <f t="shared" si="935"/>
        <v>1.198729599495968E-6</v>
      </c>
      <c r="AW700" s="5">
        <f t="shared" si="936"/>
        <v>4.7837840475175192E-10</v>
      </c>
      <c r="AX700" s="5">
        <f t="shared" si="937"/>
        <v>2.0529773916081256E-8</v>
      </c>
      <c r="AY700" s="5">
        <f t="shared" si="938"/>
        <v>3.2847638265730019E-8</v>
      </c>
      <c r="AZ700" s="5">
        <f t="shared" si="939"/>
        <v>2.6278110612584022E-8</v>
      </c>
      <c r="BA700" s="5">
        <f t="shared" si="940"/>
        <v>1.4014992326711476E-8</v>
      </c>
      <c r="BB700" s="5">
        <f t="shared" si="941"/>
        <v>5.6059969306845896E-9</v>
      </c>
      <c r="BC700" s="5">
        <f t="shared" si="942"/>
        <v>1.7939190178190683E-9</v>
      </c>
      <c r="BD700" s="5">
        <f t="shared" si="943"/>
        <v>3.8062339993974524E-3</v>
      </c>
      <c r="BE700" s="5">
        <f t="shared" si="944"/>
        <v>8.0648615091376632E-4</v>
      </c>
      <c r="BF700" s="5">
        <f t="shared" si="945"/>
        <v>8.5441398468757743E-5</v>
      </c>
      <c r="BG700" s="5">
        <f t="shared" si="946"/>
        <v>6.0346004817943578E-6</v>
      </c>
      <c r="BH700" s="5">
        <f t="shared" si="947"/>
        <v>3.196612265322584E-7</v>
      </c>
      <c r="BI700" s="5">
        <f t="shared" si="948"/>
        <v>1.3546321756528179E-8</v>
      </c>
      <c r="BJ700" s="8">
        <f t="shared" si="949"/>
        <v>4.5214508311395785E-2</v>
      </c>
      <c r="BK700" s="8">
        <f t="shared" si="950"/>
        <v>0.22359691240690124</v>
      </c>
      <c r="BL700" s="8">
        <f t="shared" si="951"/>
        <v>0.61834208553115688</v>
      </c>
      <c r="BM700" s="8">
        <f t="shared" si="952"/>
        <v>0.27122798023804534</v>
      </c>
      <c r="BN700" s="8">
        <f t="shared" si="953"/>
        <v>0.72743625534324607</v>
      </c>
    </row>
    <row r="701" spans="1:66" x14ac:dyDescent="0.25">
      <c r="A701" t="s">
        <v>448</v>
      </c>
      <c r="B701" t="s">
        <v>457</v>
      </c>
      <c r="C701" t="s">
        <v>514</v>
      </c>
      <c r="D701" t="s">
        <v>519</v>
      </c>
      <c r="E701">
        <f>VLOOKUP(A701,home!$A$2:$E$405,3,FALSE)</f>
        <v>1.2285999999999999</v>
      </c>
      <c r="F701">
        <f>VLOOKUP(B701,home!$B$2:$E$405,3,FALSE)</f>
        <v>0.40699999999999997</v>
      </c>
      <c r="G701">
        <f>VLOOKUP(C701,away!$B$2:$E$405,4,FALSE)</f>
        <v>1.2209000000000001</v>
      </c>
      <c r="H701">
        <f>VLOOKUP(A701,away!$A$2:$E$405,3,FALSE)</f>
        <v>0.9143</v>
      </c>
      <c r="I701">
        <f>VLOOKUP(C701,away!$B$2:$E$405,3,FALSE)</f>
        <v>0.27339999999999998</v>
      </c>
      <c r="J701">
        <f>VLOOKUP(B701,home!$B$2:$E$405,4,FALSE)</f>
        <v>2.1875</v>
      </c>
      <c r="K701" s="3">
        <f t="shared" si="898"/>
        <v>0.61049908017999999</v>
      </c>
      <c r="L701" s="3">
        <f t="shared" si="899"/>
        <v>0.54680854374999999</v>
      </c>
      <c r="M701" s="5">
        <f t="shared" si="900"/>
        <v>0.31433134080792935</v>
      </c>
      <c r="N701" s="5">
        <f t="shared" si="901"/>
        <v>0.19189899443498695</v>
      </c>
      <c r="O701" s="5">
        <f t="shared" si="902"/>
        <v>0.1718790627221688</v>
      </c>
      <c r="P701" s="5">
        <f t="shared" si="903"/>
        <v>0.10493200969408457</v>
      </c>
      <c r="Q701" s="5">
        <f t="shared" si="904"/>
        <v>5.8577079795013219E-2</v>
      </c>
      <c r="R701" s="5">
        <f t="shared" si="905"/>
        <v>4.6992469994112003E-2</v>
      </c>
      <c r="S701" s="5">
        <f t="shared" si="906"/>
        <v>8.757261231204674E-3</v>
      </c>
      <c r="T701" s="5">
        <f t="shared" si="907"/>
        <v>3.2030447699838725E-2</v>
      </c>
      <c r="U701" s="5">
        <f t="shared" si="908"/>
        <v>2.8688859706791629E-2</v>
      </c>
      <c r="V701" s="5">
        <f t="shared" si="909"/>
        <v>3.2482249747617614E-4</v>
      </c>
      <c r="W701" s="5">
        <f t="shared" si="910"/>
        <v>1.1920417778162011E-2</v>
      </c>
      <c r="X701" s="5">
        <f t="shared" si="911"/>
        <v>6.5181862861683803E-3</v>
      </c>
      <c r="Y701" s="5">
        <f t="shared" si="912"/>
        <v>1.782099975515476E-3</v>
      </c>
      <c r="Z701" s="5">
        <f t="shared" si="913"/>
        <v>8.5652946948986536E-3</v>
      </c>
      <c r="AA701" s="5">
        <f t="shared" si="914"/>
        <v>5.229104532706262E-3</v>
      </c>
      <c r="AB701" s="5">
        <f t="shared" si="915"/>
        <v>1.5961817536911205E-3</v>
      </c>
      <c r="AC701" s="5">
        <f t="shared" si="916"/>
        <v>6.7771394840909887E-6</v>
      </c>
      <c r="AD701" s="5">
        <f t="shared" si="917"/>
        <v>1.819351022232307E-3</v>
      </c>
      <c r="AE701" s="5">
        <f t="shared" si="918"/>
        <v>9.9483668303692154E-4</v>
      </c>
      <c r="AF701" s="5">
        <f t="shared" si="919"/>
        <v>2.7199259896024965E-4</v>
      </c>
      <c r="AG701" s="5">
        <f t="shared" si="920"/>
        <v>4.9575958982743976E-5</v>
      </c>
      <c r="AH701" s="5">
        <f t="shared" si="921"/>
        <v>1.1708940797267829E-3</v>
      </c>
      <c r="AI701" s="5">
        <f t="shared" si="922"/>
        <v>7.1482975866140859E-4</v>
      </c>
      <c r="AJ701" s="5">
        <f t="shared" si="923"/>
        <v>2.182014550740406E-4</v>
      </c>
      <c r="AK701" s="5">
        <f t="shared" si="924"/>
        <v>4.4403929205546466E-5</v>
      </c>
      <c r="AL701" s="5">
        <f t="shared" si="925"/>
        <v>9.0495445247674158E-8</v>
      </c>
      <c r="AM701" s="5">
        <f t="shared" si="926"/>
        <v>2.221424251194733E-4</v>
      </c>
      <c r="AN701" s="5">
        <f t="shared" si="927"/>
        <v>1.2146937598467262E-4</v>
      </c>
      <c r="AO701" s="5">
        <f t="shared" si="928"/>
        <v>3.3210246296200024E-5</v>
      </c>
      <c r="AP701" s="5">
        <f t="shared" si="929"/>
        <v>6.0532154716013229E-6</v>
      </c>
      <c r="AQ701" s="5">
        <f t="shared" si="930"/>
        <v>8.2748748425782194E-7</v>
      </c>
      <c r="AR701" s="5">
        <f t="shared" si="931"/>
        <v>1.2805097732417975E-4</v>
      </c>
      <c r="AS701" s="5">
        <f t="shared" si="932"/>
        <v>7.8175003872561779E-5</v>
      </c>
      <c r="AT701" s="5">
        <f t="shared" si="933"/>
        <v>2.3862883978633446E-5</v>
      </c>
      <c r="AU701" s="5">
        <f t="shared" si="934"/>
        <v>4.8560895731325922E-6</v>
      </c>
      <c r="AV701" s="5">
        <f t="shared" si="935"/>
        <v>7.4115955441728414E-7</v>
      </c>
      <c r="AW701" s="5">
        <f t="shared" si="936"/>
        <v>8.3915952029686081E-10</v>
      </c>
      <c r="AX701" s="5">
        <f t="shared" si="937"/>
        <v>2.2602957700732152E-5</v>
      </c>
      <c r="AY701" s="5">
        <f t="shared" si="938"/>
        <v>1.2359490384780195E-5</v>
      </c>
      <c r="AZ701" s="5">
        <f t="shared" si="939"/>
        <v>3.3791374693968924E-6</v>
      </c>
      <c r="BA701" s="5">
        <f t="shared" si="940"/>
        <v>6.1591374625732511E-7</v>
      </c>
      <c r="BB701" s="5">
        <f t="shared" si="941"/>
        <v>8.4196724666643703E-8</v>
      </c>
      <c r="BC701" s="5">
        <f t="shared" si="942"/>
        <v>9.2078976806974336E-9</v>
      </c>
      <c r="BD701" s="5">
        <f t="shared" si="943"/>
        <v>1.1669894739399832E-5</v>
      </c>
      <c r="BE701" s="5">
        <f t="shared" si="944"/>
        <v>7.1244600042010182E-6</v>
      </c>
      <c r="BF701" s="5">
        <f t="shared" si="945"/>
        <v>2.1747381396719598E-6</v>
      </c>
      <c r="BG701" s="5">
        <f t="shared" si="946"/>
        <v>4.4255854463403193E-7</v>
      </c>
      <c r="BH701" s="5">
        <f t="shared" si="947"/>
        <v>6.7545396106218998E-8</v>
      </c>
      <c r="BI701" s="5">
        <f t="shared" si="948"/>
        <v>8.2472804386480928E-9</v>
      </c>
      <c r="BJ701" s="8">
        <f t="shared" si="949"/>
        <v>0.30628573588717672</v>
      </c>
      <c r="BK701" s="8">
        <f t="shared" si="950"/>
        <v>0.42836466135600892</v>
      </c>
      <c r="BL701" s="8">
        <f t="shared" si="951"/>
        <v>0.25679118149054497</v>
      </c>
      <c r="BM701" s="8">
        <f t="shared" si="952"/>
        <v>0.11138355732910908</v>
      </c>
      <c r="BN701" s="8">
        <f t="shared" si="953"/>
        <v>0.88861095744829488</v>
      </c>
    </row>
    <row r="702" spans="1:66" x14ac:dyDescent="0.25">
      <c r="A702" t="s">
        <v>22</v>
      </c>
      <c r="B702" t="s">
        <v>166</v>
      </c>
      <c r="C702" t="s">
        <v>163</v>
      </c>
      <c r="D702" t="s">
        <v>519</v>
      </c>
      <c r="E702">
        <f>VLOOKUP(A702,home!$A$2:$E$405,3,FALSE)</f>
        <v>1.4</v>
      </c>
      <c r="F702">
        <f>VLOOKUP(B702,home!$B$2:$E$405,3,FALSE)</f>
        <v>0.53569999999999995</v>
      </c>
      <c r="G702">
        <f>VLOOKUP(C702,away!$B$2:$E$405,4,FALSE)</f>
        <v>1.4286000000000001</v>
      </c>
      <c r="H702">
        <f>VLOOKUP(A702,away!$A$2:$E$405,3,FALSE)</f>
        <v>1.0286</v>
      </c>
      <c r="I702">
        <f>VLOOKUP(C702,away!$B$2:$E$405,3,FALSE)</f>
        <v>2.2685</v>
      </c>
      <c r="J702">
        <f>VLOOKUP(B702,home!$B$2:$E$405,4,FALSE)</f>
        <v>1.4582999999999999</v>
      </c>
      <c r="K702" s="3">
        <f t="shared" si="898"/>
        <v>1.0714214279999998</v>
      </c>
      <c r="L702" s="3">
        <f t="shared" si="899"/>
        <v>3.4027667415299994</v>
      </c>
      <c r="M702" s="5">
        <f t="shared" si="900"/>
        <v>1.1399472808379576E-2</v>
      </c>
      <c r="N702" s="5">
        <f t="shared" si="901"/>
        <v>1.2213639434801214E-2</v>
      </c>
      <c r="O702" s="5">
        <f t="shared" si="902"/>
        <v>3.8789746943329602E-2</v>
      </c>
      <c r="P702" s="5">
        <f t="shared" si="903"/>
        <v>4.1560166061780833E-2</v>
      </c>
      <c r="Q702" s="5">
        <f t="shared" si="904"/>
        <v>6.5429775021559134E-3</v>
      </c>
      <c r="R702" s="5">
        <f t="shared" si="905"/>
        <v>6.5996230405563475E-2</v>
      </c>
      <c r="S702" s="5">
        <f t="shared" si="906"/>
        <v>3.7879984279034523E-2</v>
      </c>
      <c r="T702" s="5">
        <f t="shared" si="907"/>
        <v>2.2264226234915172E-2</v>
      </c>
      <c r="U702" s="5">
        <f t="shared" si="908"/>
        <v>7.0709775423745833E-2</v>
      </c>
      <c r="V702" s="5">
        <f t="shared" si="909"/>
        <v>1.5344748963566879E-2</v>
      </c>
      <c r="W702" s="5">
        <f t="shared" si="910"/>
        <v>2.3367620995772536E-3</v>
      </c>
      <c r="X702" s="5">
        <f t="shared" si="911"/>
        <v>7.9514563553092915E-3</v>
      </c>
      <c r="Y702" s="5">
        <f t="shared" si="912"/>
        <v>1.3528475616286905E-2</v>
      </c>
      <c r="Z702" s="5">
        <f t="shared" si="913"/>
        <v>7.4856592630134097E-2</v>
      </c>
      <c r="AA702" s="5">
        <f t="shared" si="914"/>
        <v>8.0202957370992534E-2</v>
      </c>
      <c r="AB702" s="5">
        <f t="shared" si="915"/>
        <v>4.2965583558125964E-2</v>
      </c>
      <c r="AC702" s="5">
        <f t="shared" si="916"/>
        <v>3.4964901766849311E-3</v>
      </c>
      <c r="AD702" s="5">
        <f t="shared" si="917"/>
        <v>6.2591424640633467E-4</v>
      </c>
      <c r="AE702" s="5">
        <f t="shared" si="918"/>
        <v>2.1298401807212887E-3</v>
      </c>
      <c r="AF702" s="5">
        <f t="shared" si="919"/>
        <v>3.6236746658663229E-3</v>
      </c>
      <c r="AG702" s="5">
        <f t="shared" si="920"/>
        <v>4.1101732117115848E-3</v>
      </c>
      <c r="AH702" s="5">
        <f t="shared" si="921"/>
        <v>6.3679880946519996E-2</v>
      </c>
      <c r="AI702" s="5">
        <f t="shared" si="922"/>
        <v>6.8227988978590434E-2</v>
      </c>
      <c r="AJ702" s="5">
        <f t="shared" si="923"/>
        <v>3.6550464690504804E-2</v>
      </c>
      <c r="AK702" s="5">
        <f t="shared" si="924"/>
        <v>1.3053650357588079E-2</v>
      </c>
      <c r="AL702" s="5">
        <f t="shared" si="925"/>
        <v>5.0989976402976314E-4</v>
      </c>
      <c r="AM702" s="5">
        <f t="shared" si="926"/>
        <v>1.3412358713804382E-4</v>
      </c>
      <c r="AN702" s="5">
        <f t="shared" si="927"/>
        <v>4.563912815680363E-4</v>
      </c>
      <c r="AO702" s="5">
        <f t="shared" si="928"/>
        <v>7.7649653702198396E-4</v>
      </c>
      <c r="AP702" s="5">
        <f t="shared" si="929"/>
        <v>8.8074553036387483E-4</v>
      </c>
      <c r="AQ702" s="5">
        <f t="shared" si="930"/>
        <v>7.4924289961834846E-4</v>
      </c>
      <c r="AR702" s="5">
        <f t="shared" si="931"/>
        <v>4.333755619788162E-2</v>
      </c>
      <c r="AS702" s="5">
        <f t="shared" si="932"/>
        <v>4.6432786347564571E-2</v>
      </c>
      <c r="AT702" s="5">
        <f t="shared" si="933"/>
        <v>2.4874541127263262E-2</v>
      </c>
      <c r="AU702" s="5">
        <f t="shared" si="934"/>
        <v>8.8837054584723785E-3</v>
      </c>
      <c r="AV702" s="5">
        <f t="shared" si="935"/>
        <v>2.3795480970619665E-3</v>
      </c>
      <c r="AW702" s="5">
        <f t="shared" si="936"/>
        <v>5.1638642574287029E-5</v>
      </c>
      <c r="AX702" s="5">
        <f t="shared" si="937"/>
        <v>2.395048087665421E-5</v>
      </c>
      <c r="AY702" s="5">
        <f t="shared" si="938"/>
        <v>8.1497899770729206E-5</v>
      </c>
      <c r="AZ702" s="5">
        <f t="shared" si="939"/>
        <v>1.386591714221914E-4</v>
      </c>
      <c r="BA702" s="5">
        <f t="shared" si="940"/>
        <v>1.5727493897451324E-4</v>
      </c>
      <c r="BB702" s="5">
        <f t="shared" si="941"/>
        <v>1.3379248290465852E-4</v>
      </c>
      <c r="BC702" s="5">
        <f t="shared" si="942"/>
        <v>9.105292221893858E-5</v>
      </c>
      <c r="BD702" s="5">
        <f t="shared" si="943"/>
        <v>2.4577932481556482E-2</v>
      </c>
      <c r="BE702" s="5">
        <f t="shared" si="944"/>
        <v>2.6333323516676829E-2</v>
      </c>
      <c r="BF702" s="5">
        <f t="shared" si="945"/>
        <v>1.410704354311193E-2</v>
      </c>
      <c r="BG702" s="5">
        <f t="shared" si="946"/>
        <v>5.0381962459397208E-3</v>
      </c>
      <c r="BH702" s="5">
        <f t="shared" si="947"/>
        <v>1.3495078540922433E-3</v>
      </c>
      <c r="BI702" s="5">
        <f t="shared" si="948"/>
        <v>2.891783264257455E-4</v>
      </c>
      <c r="BJ702" s="8">
        <f t="shared" si="949"/>
        <v>7.8950367279629258E-2</v>
      </c>
      <c r="BK702" s="8">
        <f t="shared" si="950"/>
        <v>0.11027225995324724</v>
      </c>
      <c r="BL702" s="8">
        <f t="shared" si="951"/>
        <v>0.67777959787100761</v>
      </c>
      <c r="BM702" s="8">
        <f t="shared" si="952"/>
        <v>0.76532672532081103</v>
      </c>
      <c r="BN702" s="8">
        <f t="shared" si="953"/>
        <v>0.17650223315601063</v>
      </c>
    </row>
    <row r="703" spans="1:66" x14ac:dyDescent="0.25">
      <c r="A703" t="s">
        <v>22</v>
      </c>
      <c r="B703" t="s">
        <v>23</v>
      </c>
      <c r="C703" t="s">
        <v>252</v>
      </c>
      <c r="D703" t="s">
        <v>519</v>
      </c>
      <c r="E703">
        <f>VLOOKUP(A703,home!$A$2:$E$405,3,FALSE)</f>
        <v>1.4</v>
      </c>
      <c r="F703">
        <f>VLOOKUP(B703,home!$B$2:$E$405,3,FALSE)</f>
        <v>1.4286000000000001</v>
      </c>
      <c r="G703">
        <f>VLOOKUP(C703,away!$B$2:$E$405,4,FALSE)</f>
        <v>1.7857000000000001</v>
      </c>
      <c r="H703">
        <f>VLOOKUP(A703,away!$A$2:$E$405,3,FALSE)</f>
        <v>1.0286</v>
      </c>
      <c r="I703">
        <f>VLOOKUP(C703,away!$B$2:$E$405,3,FALSE)</f>
        <v>1.4582999999999999</v>
      </c>
      <c r="J703">
        <f>VLOOKUP(B703,home!$B$2:$E$405,4,FALSE)</f>
        <v>0.97219999999999995</v>
      </c>
      <c r="K703" s="3">
        <f t="shared" si="898"/>
        <v>3.5714714279999997</v>
      </c>
      <c r="L703" s="3">
        <f t="shared" si="899"/>
        <v>1.4583071748359997</v>
      </c>
      <c r="M703" s="5">
        <f t="shared" si="900"/>
        <v>6.5402584049326215E-3</v>
      </c>
      <c r="N703" s="5">
        <f t="shared" si="901"/>
        <v>2.3358346024953711E-2</v>
      </c>
      <c r="O703" s="5">
        <f t="shared" si="902"/>
        <v>9.5377057571946929E-3</v>
      </c>
      <c r="P703" s="5">
        <f t="shared" si="903"/>
        <v>3.4063643600491952E-2</v>
      </c>
      <c r="Q703" s="5">
        <f t="shared" si="904"/>
        <v>4.171183271672977E-2</v>
      </c>
      <c r="R703" s="5">
        <f t="shared" si="905"/>
        <v>6.9544523685958221E-3</v>
      </c>
      <c r="S703" s="5">
        <f t="shared" si="906"/>
        <v>4.435343924890725E-2</v>
      </c>
      <c r="T703" s="5">
        <f t="shared" si="907"/>
        <v>6.0828664926366016E-2</v>
      </c>
      <c r="U703" s="5">
        <f t="shared" si="908"/>
        <v>2.4837627931826901E-2</v>
      </c>
      <c r="V703" s="5">
        <f t="shared" si="909"/>
        <v>2.566734716121007E-2</v>
      </c>
      <c r="W703" s="5">
        <f t="shared" si="910"/>
        <v>4.9657539585772001E-2</v>
      </c>
      <c r="X703" s="5">
        <f t="shared" si="911"/>
        <v>7.2415946262633993E-2</v>
      </c>
      <c r="Y703" s="5">
        <f t="shared" si="912"/>
        <v>5.2802347003668676E-2</v>
      </c>
      <c r="Z703" s="5">
        <f t="shared" si="913"/>
        <v>3.3805759287261678E-3</v>
      </c>
      <c r="AA703" s="5">
        <f t="shared" si="914"/>
        <v>1.2073630339630072E-2</v>
      </c>
      <c r="AB703" s="5">
        <f t="shared" si="915"/>
        <v>2.1560312895111365E-2</v>
      </c>
      <c r="AC703" s="5">
        <f t="shared" si="916"/>
        <v>8.3552066269483131E-3</v>
      </c>
      <c r="AD703" s="5">
        <f t="shared" si="917"/>
        <v>4.433762095384091E-2</v>
      </c>
      <c r="AE703" s="5">
        <f t="shared" si="918"/>
        <v>6.4657870752145172E-2</v>
      </c>
      <c r="AF703" s="5">
        <f t="shared" si="919"/>
        <v>4.7145518413736015E-2</v>
      </c>
      <c r="AG703" s="5">
        <f t="shared" si="920"/>
        <v>2.2917549254704666E-2</v>
      </c>
      <c r="AH703" s="5">
        <f t="shared" si="921"/>
        <v>1.2324795329848115E-3</v>
      </c>
      <c r="AI703" s="5">
        <f t="shared" si="922"/>
        <v>4.4017654376500379E-3</v>
      </c>
      <c r="AJ703" s="5">
        <f t="shared" si="923"/>
        <v>7.8603897466625119E-3</v>
      </c>
      <c r="AK703" s="5">
        <f t="shared" si="924"/>
        <v>9.3577191310497739E-3</v>
      </c>
      <c r="AL703" s="5">
        <f t="shared" si="925"/>
        <v>1.7406577118371062E-3</v>
      </c>
      <c r="AM703" s="5">
        <f t="shared" si="926"/>
        <v>3.1670109284427386E-2</v>
      </c>
      <c r="AN703" s="5">
        <f t="shared" si="927"/>
        <v>4.618474759732067E-2</v>
      </c>
      <c r="AO703" s="5">
        <f t="shared" si="928"/>
        <v>3.3675774394581214E-2</v>
      </c>
      <c r="AP703" s="5">
        <f t="shared" si="929"/>
        <v>1.6369874472592083E-2</v>
      </c>
      <c r="AQ703" s="5">
        <f t="shared" si="930"/>
        <v>5.9680763486364315E-3</v>
      </c>
      <c r="AR703" s="5">
        <f t="shared" si="931"/>
        <v>3.5946674915805408E-4</v>
      </c>
      <c r="AS703" s="5">
        <f t="shared" si="932"/>
        <v>1.2838252239340331E-3</v>
      </c>
      <c r="AT703" s="5">
        <f t="shared" si="933"/>
        <v>2.2925725529130501E-3</v>
      </c>
      <c r="AU703" s="5">
        <f t="shared" si="934"/>
        <v>2.7292857897819925E-3</v>
      </c>
      <c r="AV703" s="5">
        <f t="shared" si="935"/>
        <v>2.4368915542632001E-3</v>
      </c>
      <c r="AW703" s="5">
        <f t="shared" si="936"/>
        <v>2.5182977089911523E-4</v>
      </c>
      <c r="AX703" s="5">
        <f t="shared" si="937"/>
        <v>1.8851481738494977E-2</v>
      </c>
      <c r="AY703" s="5">
        <f t="shared" si="938"/>
        <v>2.7491251075537054E-2</v>
      </c>
      <c r="AZ703" s="5">
        <f t="shared" si="939"/>
        <v>2.0045344344336791E-2</v>
      </c>
      <c r="BA703" s="5">
        <f t="shared" si="940"/>
        <v>9.7440898264681934E-3</v>
      </c>
      <c r="BB703" s="5">
        <f t="shared" si="941"/>
        <v>3.5524690265462612E-3</v>
      </c>
      <c r="BC703" s="5">
        <f t="shared" si="942"/>
        <v>1.036118213959013E-3</v>
      </c>
      <c r="BD703" s="5">
        <f t="shared" si="943"/>
        <v>8.7368823235360545E-5</v>
      </c>
      <c r="BE703" s="5">
        <f t="shared" si="944"/>
        <v>3.1203525588307271E-4</v>
      </c>
      <c r="BF703" s="5">
        <f t="shared" si="945"/>
        <v>5.5721250045753139E-4</v>
      </c>
      <c r="BG703" s="5">
        <f t="shared" si="946"/>
        <v>6.6335617490283683E-4</v>
      </c>
      <c r="BH703" s="5">
        <f t="shared" si="947"/>
        <v>5.9228940631321308E-4</v>
      </c>
      <c r="BI703" s="5">
        <f t="shared" si="948"/>
        <v>4.2306893835094471E-4</v>
      </c>
      <c r="BJ703" s="8">
        <f t="shared" si="949"/>
        <v>0.69442257221745107</v>
      </c>
      <c r="BK703" s="8">
        <f t="shared" si="950"/>
        <v>0.14821180382986437</v>
      </c>
      <c r="BL703" s="8">
        <f t="shared" si="951"/>
        <v>0.10955345610989929</v>
      </c>
      <c r="BM703" s="8">
        <f t="shared" si="952"/>
        <v>0.80616274790840425</v>
      </c>
      <c r="BN703" s="8">
        <f t="shared" si="953"/>
        <v>0.12216623887289857</v>
      </c>
    </row>
    <row r="704" spans="1:66" x14ac:dyDescent="0.25">
      <c r="A704" t="s">
        <v>173</v>
      </c>
      <c r="B704" t="s">
        <v>436</v>
      </c>
      <c r="C704" t="s">
        <v>258</v>
      </c>
      <c r="D704" t="s">
        <v>519</v>
      </c>
      <c r="E704">
        <f>VLOOKUP(A704,home!$A$2:$E$405,3,FALSE)</f>
        <v>1.8412999999999999</v>
      </c>
      <c r="F704">
        <f>VLOOKUP(B704,home!$B$2:$E$405,3,FALSE)</f>
        <v>0.36209999999999998</v>
      </c>
      <c r="G704">
        <f>VLOOKUP(C704,away!$B$2:$E$405,4,FALSE)</f>
        <v>1.222</v>
      </c>
      <c r="H704">
        <f>VLOOKUP(A704,away!$A$2:$E$405,3,FALSE)</f>
        <v>1.4127000000000001</v>
      </c>
      <c r="I704">
        <f>VLOOKUP(C704,away!$B$2:$E$405,3,FALSE)</f>
        <v>0.70789999999999997</v>
      </c>
      <c r="J704">
        <f>VLOOKUP(B704,home!$B$2:$E$405,4,FALSE)</f>
        <v>0.70789999999999997</v>
      </c>
      <c r="K704" s="3">
        <f t="shared" si="898"/>
        <v>0.81474984005999995</v>
      </c>
      <c r="L704" s="3">
        <f t="shared" si="899"/>
        <v>0.70793562860699999</v>
      </c>
      <c r="M704" s="5">
        <f t="shared" si="900"/>
        <v>0.21812533097406203</v>
      </c>
      <c r="N704" s="5">
        <f t="shared" si="901"/>
        <v>0.1777175785241516</v>
      </c>
      <c r="O704" s="5">
        <f t="shared" si="902"/>
        <v>0.15441869329823249</v>
      </c>
      <c r="P704" s="5">
        <f t="shared" si="903"/>
        <v>0.12581260566700911</v>
      </c>
      <c r="Q704" s="5">
        <f t="shared" si="904"/>
        <v>7.239768433920149E-2</v>
      </c>
      <c r="R704" s="5">
        <f t="shared" si="905"/>
        <v>5.4659247354377882E-2</v>
      </c>
      <c r="S704" s="5">
        <f t="shared" si="906"/>
        <v>1.8141877050727079E-2</v>
      </c>
      <c r="T704" s="5">
        <f t="shared" si="907"/>
        <v>5.1252900172363759E-2</v>
      </c>
      <c r="U704" s="5">
        <f t="shared" si="908"/>
        <v>4.4533613039779353E-2</v>
      </c>
      <c r="V704" s="5">
        <f t="shared" si="909"/>
        <v>1.1626734721984753E-3</v>
      </c>
      <c r="W704" s="5">
        <f t="shared" si="910"/>
        <v>1.9662000578692929E-2</v>
      </c>
      <c r="X704" s="5">
        <f t="shared" si="911"/>
        <v>1.3919430739348175E-2</v>
      </c>
      <c r="Y704" s="5">
        <f t="shared" si="912"/>
        <v>4.9270304751560245E-3</v>
      </c>
      <c r="Z704" s="5">
        <f t="shared" si="913"/>
        <v>1.2898409545002336E-2</v>
      </c>
      <c r="AA704" s="5">
        <f t="shared" si="914"/>
        <v>1.050897711381903E-2</v>
      </c>
      <c r="AB704" s="5">
        <f t="shared" si="915"/>
        <v>4.2810937113391271E-3</v>
      </c>
      <c r="AC704" s="5">
        <f t="shared" si="916"/>
        <v>4.1913683988459353E-5</v>
      </c>
      <c r="AD704" s="5">
        <f t="shared" si="917"/>
        <v>4.0049029566874223E-3</v>
      </c>
      <c r="AE704" s="5">
        <f t="shared" si="918"/>
        <v>2.8352134921525423E-3</v>
      </c>
      <c r="AF704" s="5">
        <f t="shared" si="919"/>
        <v>1.003574322901029E-3</v>
      </c>
      <c r="AG704" s="5">
        <f t="shared" si="920"/>
        <v>2.3682200637892812E-4</v>
      </c>
      <c r="AH704" s="5">
        <f t="shared" si="921"/>
        <v>2.2828109173179392E-3</v>
      </c>
      <c r="AI704" s="5">
        <f t="shared" si="922"/>
        <v>1.8599198297720126E-3</v>
      </c>
      <c r="AJ704" s="5">
        <f t="shared" si="923"/>
        <v>7.5768469191558484E-4</v>
      </c>
      <c r="AK704" s="5">
        <f t="shared" si="924"/>
        <v>2.0577449385137772E-4</v>
      </c>
      <c r="AL704" s="5">
        <f t="shared" si="925"/>
        <v>9.6701648949130749E-7</v>
      </c>
      <c r="AM704" s="5">
        <f t="shared" si="926"/>
        <v>6.5259880868337981E-4</v>
      </c>
      <c r="AN704" s="5">
        <f t="shared" si="927"/>
        <v>4.6199794785344771E-4</v>
      </c>
      <c r="AO704" s="5">
        <f t="shared" si="928"/>
        <v>1.6353240381438726E-4</v>
      </c>
      <c r="AP704" s="5">
        <f t="shared" si="929"/>
        <v>3.8590138363984002E-5</v>
      </c>
      <c r="AQ704" s="5">
        <f t="shared" si="930"/>
        <v>6.8298334651845295E-6</v>
      </c>
      <c r="AR704" s="5">
        <f t="shared" si="931"/>
        <v>3.2321663634847969E-4</v>
      </c>
      <c r="AS704" s="5">
        <f t="shared" si="932"/>
        <v>2.6334070276965495E-4</v>
      </c>
      <c r="AT704" s="5">
        <f t="shared" si="933"/>
        <v>1.0727839773143218E-4</v>
      </c>
      <c r="AU704" s="5">
        <f t="shared" si="934"/>
        <v>2.9135019131192485E-5</v>
      </c>
      <c r="AV704" s="5">
        <f t="shared" si="935"/>
        <v>5.9344380443210278E-6</v>
      </c>
      <c r="AW704" s="5">
        <f t="shared" si="936"/>
        <v>1.5493496295425747E-8</v>
      </c>
      <c r="AX704" s="5">
        <f t="shared" si="937"/>
        <v>8.8617462499688337E-5</v>
      </c>
      <c r="AY704" s="5">
        <f t="shared" si="938"/>
        <v>6.2735459020274103E-5</v>
      </c>
      <c r="AZ704" s="5">
        <f t="shared" si="939"/>
        <v>2.2206333308733218E-5</v>
      </c>
      <c r="BA704" s="5">
        <f t="shared" si="940"/>
        <v>5.240218176658204E-6</v>
      </c>
      <c r="BB704" s="5">
        <f t="shared" si="941"/>
        <v>9.2743428723258813E-7</v>
      </c>
      <c r="BC704" s="5">
        <f t="shared" si="942"/>
        <v>1.3131275502473751E-7</v>
      </c>
      <c r="BD704" s="5">
        <f t="shared" si="943"/>
        <v>3.8136095438266816E-5</v>
      </c>
      <c r="BE704" s="5">
        <f t="shared" si="944"/>
        <v>3.1071377658840779E-5</v>
      </c>
      <c r="BF704" s="5">
        <f t="shared" si="945"/>
        <v>1.2657699988992189E-5</v>
      </c>
      <c r="BG704" s="5">
        <f t="shared" si="946"/>
        <v>3.4376196805196172E-6</v>
      </c>
      <c r="BH704" s="5">
        <f t="shared" si="947"/>
        <v>7.0020002122261641E-7</v>
      </c>
      <c r="BI704" s="5">
        <f t="shared" si="948"/>
        <v>1.140975710602271E-7</v>
      </c>
      <c r="BJ704" s="8">
        <f t="shared" si="949"/>
        <v>0.34946054495926188</v>
      </c>
      <c r="BK704" s="8">
        <f t="shared" si="950"/>
        <v>0.36334810332349488</v>
      </c>
      <c r="BL704" s="8">
        <f t="shared" si="951"/>
        <v>0.27432283673478886</v>
      </c>
      <c r="BM704" s="8">
        <f t="shared" si="952"/>
        <v>0.19683603443998934</v>
      </c>
      <c r="BN704" s="8">
        <f t="shared" si="953"/>
        <v>0.80313114015703468</v>
      </c>
    </row>
    <row r="705" spans="1:66" x14ac:dyDescent="0.25">
      <c r="A705" t="s">
        <v>27</v>
      </c>
      <c r="B705" t="s">
        <v>180</v>
      </c>
      <c r="C705" t="s">
        <v>433</v>
      </c>
      <c r="D705" t="s">
        <v>519</v>
      </c>
      <c r="E705">
        <f>VLOOKUP(A705,home!$A$2:$E$405,3,FALSE)</f>
        <v>1.381</v>
      </c>
      <c r="F705">
        <f>VLOOKUP(B705,home!$B$2:$E$405,3,FALSE)</f>
        <v>0.48270000000000002</v>
      </c>
      <c r="G705">
        <f>VLOOKUP(C705,away!$B$2:$E$405,4,FALSE)</f>
        <v>0.2414</v>
      </c>
      <c r="H705">
        <f>VLOOKUP(A705,away!$A$2:$E$405,3,FALSE)</f>
        <v>1.127</v>
      </c>
      <c r="I705">
        <f>VLOOKUP(C705,away!$B$2:$E$405,3,FALSE)</f>
        <v>1.1831</v>
      </c>
      <c r="J705">
        <f>VLOOKUP(B705,home!$B$2:$E$405,4,FALSE)</f>
        <v>2.6619000000000002</v>
      </c>
      <c r="K705" s="3">
        <f t="shared" si="898"/>
        <v>0.16091934018000001</v>
      </c>
      <c r="L705" s="3">
        <f t="shared" si="899"/>
        <v>3.5492542140300003</v>
      </c>
      <c r="M705" s="5">
        <f t="shared" si="900"/>
        <v>2.4473275463061689E-2</v>
      </c>
      <c r="N705" s="5">
        <f t="shared" si="901"/>
        <v>3.9382233395592716E-3</v>
      </c>
      <c r="O705" s="5">
        <f t="shared" si="902"/>
        <v>8.6861876068388702E-2</v>
      </c>
      <c r="P705" s="5">
        <f t="shared" si="903"/>
        <v>1.3977755783722045E-2</v>
      </c>
      <c r="Q705" s="5">
        <f t="shared" si="904"/>
        <v>3.1686815064167707E-4</v>
      </c>
      <c r="R705" s="5">
        <f t="shared" si="905"/>
        <v>0.15414743983714019</v>
      </c>
      <c r="S705" s="5">
        <f t="shared" si="906"/>
        <v>1.9958266011865168E-3</v>
      </c>
      <c r="T705" s="5">
        <f t="shared" si="907"/>
        <v>1.1246456189568652E-3</v>
      </c>
      <c r="U705" s="5">
        <f t="shared" si="908"/>
        <v>2.4805304309028848E-2</v>
      </c>
      <c r="V705" s="5">
        <f t="shared" si="909"/>
        <v>1.2665596469888708E-4</v>
      </c>
      <c r="W705" s="5">
        <f t="shared" si="910"/>
        <v>1.69967379084385E-5</v>
      </c>
      <c r="X705" s="5">
        <f t="shared" si="911"/>
        <v>6.032574364628879E-5</v>
      </c>
      <c r="Y705" s="5">
        <f t="shared" si="912"/>
        <v>1.0705569992554206E-4</v>
      </c>
      <c r="Z705" s="5">
        <f t="shared" si="913"/>
        <v>0.18236948347463519</v>
      </c>
      <c r="AA705" s="5">
        <f t="shared" si="914"/>
        <v>2.9346776949705715E-2</v>
      </c>
      <c r="AB705" s="5">
        <f t="shared" si="915"/>
        <v>2.3612319915781387E-3</v>
      </c>
      <c r="AC705" s="5">
        <f t="shared" si="916"/>
        <v>4.5211718436117073E-6</v>
      </c>
      <c r="AD705" s="5">
        <f t="shared" si="917"/>
        <v>6.8377596235957953E-7</v>
      </c>
      <c r="AE705" s="5">
        <f t="shared" si="918"/>
        <v>2.4268947158571563E-6</v>
      </c>
      <c r="AF705" s="5">
        <f t="shared" si="919"/>
        <v>4.3068331486315778E-6</v>
      </c>
      <c r="AG705" s="5">
        <f t="shared" si="920"/>
        <v>5.0953485673015724E-6</v>
      </c>
      <c r="AH705" s="5">
        <f t="shared" si="921"/>
        <v>0.16181891443320584</v>
      </c>
      <c r="AI705" s="5">
        <f t="shared" si="922"/>
        <v>2.6039792939235369E-2</v>
      </c>
      <c r="AJ705" s="5">
        <f t="shared" si="923"/>
        <v>2.0951531491027893E-3</v>
      </c>
      <c r="AK705" s="5">
        <f t="shared" si="924"/>
        <v>1.1238355410988997E-4</v>
      </c>
      <c r="AL705" s="5">
        <f t="shared" si="925"/>
        <v>1.0328954288383404E-7</v>
      </c>
      <c r="AM705" s="5">
        <f t="shared" si="926"/>
        <v>2.200655533876963E-8</v>
      </c>
      <c r="AN705" s="5">
        <f t="shared" si="927"/>
        <v>7.8106859272412497E-8</v>
      </c>
      <c r="AO705" s="5">
        <f t="shared" si="928"/>
        <v>1.3861054970862919E-7</v>
      </c>
      <c r="AP705" s="5">
        <f t="shared" si="929"/>
        <v>1.6398802588745562E-7</v>
      </c>
      <c r="AQ705" s="5">
        <f t="shared" si="930"/>
        <v>1.4550879798287815E-7</v>
      </c>
      <c r="AR705" s="5">
        <f t="shared" si="931"/>
        <v>0.11486729279236316</v>
      </c>
      <c r="AS705" s="5">
        <f t="shared" si="932"/>
        <v>1.8484368964409952E-2</v>
      </c>
      <c r="AT705" s="5">
        <f t="shared" si="933"/>
        <v>1.48724622869826E-3</v>
      </c>
      <c r="AU705" s="5">
        <f t="shared" si="934"/>
        <v>7.9775560602439092E-5</v>
      </c>
      <c r="AV705" s="5">
        <f t="shared" si="935"/>
        <v>3.2093576436585269E-6</v>
      </c>
      <c r="AW705" s="5">
        <f t="shared" si="936"/>
        <v>1.638699059512696E-9</v>
      </c>
      <c r="AX705" s="5">
        <f t="shared" si="937"/>
        <v>5.9021339412490991E-10</v>
      </c>
      <c r="AY705" s="5">
        <f t="shared" si="938"/>
        <v>2.0948173762747858E-9</v>
      </c>
      <c r="AZ705" s="5">
        <f t="shared" si="939"/>
        <v>3.7175197001832773E-9</v>
      </c>
      <c r="BA705" s="5">
        <f t="shared" si="940"/>
        <v>4.3981408205383455E-9</v>
      </c>
      <c r="BB705" s="5">
        <f t="shared" si="941"/>
        <v>3.9025299602982714E-9</v>
      </c>
      <c r="BC705" s="5">
        <f t="shared" si="942"/>
        <v>2.7702141813933937E-9</v>
      </c>
      <c r="BD705" s="5">
        <f t="shared" si="943"/>
        <v>6.794887049958552E-2</v>
      </c>
      <c r="BE705" s="5">
        <f t="shared" si="944"/>
        <v>1.093428740676957E-2</v>
      </c>
      <c r="BF705" s="5">
        <f t="shared" si="945"/>
        <v>8.7976915741792144E-4</v>
      </c>
      <c r="BG705" s="5">
        <f t="shared" si="946"/>
        <v>4.7190624107468804E-5</v>
      </c>
      <c r="BH705" s="5">
        <f t="shared" si="947"/>
        <v>1.8984710235140712E-6</v>
      </c>
      <c r="BI705" s="5">
        <f t="shared" si="948"/>
        <v>6.1100140890946778E-8</v>
      </c>
      <c r="BJ705" s="8">
        <f t="shared" si="949"/>
        <v>5.5771938372558543E-3</v>
      </c>
      <c r="BK705" s="8">
        <f t="shared" si="950"/>
        <v>4.0578140368873007E-2</v>
      </c>
      <c r="BL705" s="8">
        <f t="shared" si="951"/>
        <v>0.70232284339425777</v>
      </c>
      <c r="BM705" s="8">
        <f t="shared" si="952"/>
        <v>0.64713222197639009</v>
      </c>
      <c r="BN705" s="8">
        <f t="shared" si="953"/>
        <v>0.28371543864251358</v>
      </c>
    </row>
    <row r="706" spans="1:66" x14ac:dyDescent="0.25">
      <c r="A706" t="s">
        <v>31</v>
      </c>
      <c r="B706" t="s">
        <v>198</v>
      </c>
      <c r="C706" t="s">
        <v>197</v>
      </c>
      <c r="D706" t="s">
        <v>519</v>
      </c>
      <c r="E706">
        <f>VLOOKUP(A706,home!$A$2:$E$405,3,FALSE)</f>
        <v>1.5143</v>
      </c>
      <c r="F706">
        <f>VLOOKUP(B706,home!$B$2:$E$405,3,FALSE)</f>
        <v>1.1006</v>
      </c>
      <c r="G706">
        <f>VLOOKUP(C706,away!$B$2:$E$405,4,FALSE)</f>
        <v>0.66039999999999999</v>
      </c>
      <c r="H706">
        <f>VLOOKUP(A706,away!$A$2:$E$405,3,FALSE)</f>
        <v>1.3714</v>
      </c>
      <c r="I706">
        <f>VLOOKUP(C706,away!$B$2:$E$405,3,FALSE)</f>
        <v>0.48609999999999998</v>
      </c>
      <c r="J706">
        <f>VLOOKUP(B706,home!$B$2:$E$405,4,FALSE)</f>
        <v>0.72919999999999996</v>
      </c>
      <c r="K706" s="3">
        <f t="shared" si="898"/>
        <v>1.100648118232</v>
      </c>
      <c r="L706" s="3">
        <f t="shared" si="899"/>
        <v>0.48611209416799994</v>
      </c>
      <c r="M706" s="5">
        <f t="shared" si="900"/>
        <v>0.20458735878355441</v>
      </c>
      <c r="N706" s="5">
        <f t="shared" si="901"/>
        <v>0.22517869145917419</v>
      </c>
      <c r="O706" s="5">
        <f t="shared" si="902"/>
        <v>9.9452389418573595E-2</v>
      </c>
      <c r="P706" s="5">
        <f t="shared" si="903"/>
        <v>0.10946208526722909</v>
      </c>
      <c r="Q706" s="5">
        <f t="shared" si="904"/>
        <v>0.12392125151024214</v>
      </c>
      <c r="R706" s="5">
        <f t="shared" si="905"/>
        <v>2.4172504645137125E-2</v>
      </c>
      <c r="S706" s="5">
        <f t="shared" si="906"/>
        <v>1.4641603692296766E-2</v>
      </c>
      <c r="T706" s="5">
        <f t="shared" si="907"/>
        <v>6.0239619083563227E-2</v>
      </c>
      <c r="U706" s="5">
        <f t="shared" si="908"/>
        <v>2.6605421750624452E-2</v>
      </c>
      <c r="V706" s="5">
        <f t="shared" si="909"/>
        <v>8.7042440579177969E-4</v>
      </c>
      <c r="W706" s="5">
        <f t="shared" si="910"/>
        <v>4.5464564094567471E-2</v>
      </c>
      <c r="X706" s="5">
        <f t="shared" si="911"/>
        <v>2.2100874462445453E-2</v>
      </c>
      <c r="Y706" s="5">
        <f t="shared" si="912"/>
        <v>5.3717511839417144E-3</v>
      </c>
      <c r="Z706" s="5">
        <f t="shared" si="913"/>
        <v>3.9168489514444368E-3</v>
      </c>
      <c r="AA706" s="5">
        <f t="shared" si="914"/>
        <v>4.3110724278063017E-3</v>
      </c>
      <c r="AB706" s="5">
        <f t="shared" si="915"/>
        <v>2.3724868776134334E-3</v>
      </c>
      <c r="AC706" s="5">
        <f t="shared" si="916"/>
        <v>2.9106903003431038E-5</v>
      </c>
      <c r="AD706" s="5">
        <f t="shared" si="917"/>
        <v>1.2510121729230961E-2</v>
      </c>
      <c r="AE706" s="5">
        <f t="shared" si="918"/>
        <v>6.0813214720930632E-3</v>
      </c>
      <c r="AF706" s="5">
        <f t="shared" si="919"/>
        <v>1.4781019580539915E-3</v>
      </c>
      <c r="AG706" s="5">
        <f t="shared" si="920"/>
        <v>2.395077460744823E-4</v>
      </c>
      <c r="AH706" s="5">
        <f t="shared" si="921"/>
        <v>4.7600691158159754E-4</v>
      </c>
      <c r="AI706" s="5">
        <f t="shared" si="922"/>
        <v>5.2391611149771127E-4</v>
      </c>
      <c r="AJ706" s="5">
        <f t="shared" si="923"/>
        <v>2.8832364111569135E-4</v>
      </c>
      <c r="AK706" s="5">
        <f t="shared" si="924"/>
        <v>1.0578095767859476E-4</v>
      </c>
      <c r="AL706" s="5">
        <f t="shared" si="925"/>
        <v>6.2293238787980281E-7</v>
      </c>
      <c r="AM706" s="5">
        <f t="shared" si="926"/>
        <v>2.7538483880262627E-3</v>
      </c>
      <c r="AN706" s="5">
        <f t="shared" si="927"/>
        <v>1.3386790069246175E-3</v>
      </c>
      <c r="AO706" s="5">
        <f t="shared" si="928"/>
        <v>3.2537402773743216E-4</v>
      </c>
      <c r="AP706" s="5">
        <f t="shared" si="929"/>
        <v>5.2722750003773341E-5</v>
      </c>
      <c r="AQ706" s="5">
        <f t="shared" si="930"/>
        <v>6.4072916036575464E-6</v>
      </c>
      <c r="AR706" s="5">
        <f t="shared" si="931"/>
        <v>4.6278543325474496E-5</v>
      </c>
      <c r="AS706" s="5">
        <f t="shared" si="932"/>
        <v>5.0936391625701582E-5</v>
      </c>
      <c r="AT706" s="5">
        <f t="shared" si="933"/>
        <v>2.8031521796178331E-5</v>
      </c>
      <c r="AU706" s="5">
        <f t="shared" si="934"/>
        <v>1.0284280572047659E-5</v>
      </c>
      <c r="AV706" s="5">
        <f t="shared" si="935"/>
        <v>2.8298435147485434E-6</v>
      </c>
      <c r="AW706" s="5">
        <f t="shared" si="936"/>
        <v>9.2581312294021611E-9</v>
      </c>
      <c r="AX706" s="5">
        <f t="shared" si="937"/>
        <v>5.0516967436288831E-4</v>
      </c>
      <c r="AY706" s="5">
        <f t="shared" si="938"/>
        <v>2.4556908831471026E-4</v>
      </c>
      <c r="AZ706" s="5">
        <f t="shared" si="939"/>
        <v>5.9687051891795161E-5</v>
      </c>
      <c r="BA706" s="5">
        <f t="shared" si="940"/>
        <v>9.6715325966115406E-6</v>
      </c>
      <c r="BB706" s="5">
        <f t="shared" si="941"/>
        <v>1.1753622410882275E-6</v>
      </c>
      <c r="BC706" s="5">
        <f t="shared" si="942"/>
        <v>1.1427156008427845E-7</v>
      </c>
      <c r="BD706" s="5">
        <f t="shared" si="943"/>
        <v>3.7494266018318163E-6</v>
      </c>
      <c r="BE706" s="5">
        <f t="shared" si="944"/>
        <v>4.1267993337551901E-6</v>
      </c>
      <c r="BF706" s="5">
        <f t="shared" si="945"/>
        <v>2.2710769605093612E-6</v>
      </c>
      <c r="BG706" s="5">
        <f t="shared" si="946"/>
        <v>8.3321886098155971E-7</v>
      </c>
      <c r="BH706" s="5">
        <f t="shared" si="947"/>
        <v>2.2927019285369105E-7</v>
      </c>
      <c r="BI706" s="5">
        <f t="shared" si="948"/>
        <v>5.0469161266220571E-8</v>
      </c>
      <c r="BJ706" s="8">
        <f t="shared" si="949"/>
        <v>0.50788422314464965</v>
      </c>
      <c r="BK706" s="8">
        <f t="shared" si="950"/>
        <v>0.32983677107257808</v>
      </c>
      <c r="BL706" s="8">
        <f t="shared" si="951"/>
        <v>0.15845752358357384</v>
      </c>
      <c r="BM706" s="8">
        <f t="shared" si="952"/>
        <v>0.21307552583815192</v>
      </c>
      <c r="BN706" s="8">
        <f t="shared" si="953"/>
        <v>0.78677428108391056</v>
      </c>
    </row>
    <row r="707" spans="1:66" x14ac:dyDescent="0.25">
      <c r="A707" t="s">
        <v>285</v>
      </c>
      <c r="B707" t="s">
        <v>322</v>
      </c>
      <c r="C707" t="s">
        <v>305</v>
      </c>
      <c r="D707" t="s">
        <v>519</v>
      </c>
      <c r="E707">
        <f>VLOOKUP(A707,home!$A$2:$E$405,3,FALSE)</f>
        <v>1.35</v>
      </c>
      <c r="F707">
        <f>VLOOKUP(B707,home!$B$2:$E$405,3,FALSE)</f>
        <v>1.2345999999999999</v>
      </c>
      <c r="G707">
        <f>VLOOKUP(C707,away!$B$2:$E$405,4,FALSE)</f>
        <v>1.7283999999999999</v>
      </c>
      <c r="H707">
        <f>VLOOKUP(A707,away!$A$2:$E$405,3,FALSE)</f>
        <v>1.3</v>
      </c>
      <c r="I707">
        <f>VLOOKUP(C707,away!$B$2:$E$405,3,FALSE)</f>
        <v>0.51280000000000003</v>
      </c>
      <c r="J707">
        <f>VLOOKUP(B707,home!$B$2:$E$405,4,FALSE)</f>
        <v>0.76919999999999999</v>
      </c>
      <c r="K707" s="3">
        <f t="shared" si="898"/>
        <v>2.8807415639999996</v>
      </c>
      <c r="L707" s="3">
        <f t="shared" si="899"/>
        <v>0.51277948800000006</v>
      </c>
      <c r="M707" s="5">
        <f t="shared" si="900"/>
        <v>3.3590195607162615E-2</v>
      </c>
      <c r="N707" s="5">
        <f t="shared" si="901"/>
        <v>9.6764672628443543E-2</v>
      </c>
      <c r="O707" s="5">
        <f t="shared" si="902"/>
        <v>1.7224363305260698E-2</v>
      </c>
      <c r="P707" s="5">
        <f t="shared" si="903"/>
        <v>4.9618939286900907E-2</v>
      </c>
      <c r="Q707" s="5">
        <f t="shared" si="904"/>
        <v>0.13937700718380522</v>
      </c>
      <c r="R707" s="5">
        <f t="shared" si="905"/>
        <v>4.4161500983987837E-3</v>
      </c>
      <c r="S707" s="5">
        <f t="shared" si="906"/>
        <v>1.8324090493180727E-2</v>
      </c>
      <c r="T707" s="5">
        <f t="shared" si="907"/>
        <v>7.1469670382683981E-2</v>
      </c>
      <c r="U707" s="5">
        <f t="shared" si="908"/>
        <v>1.2721787141320065E-2</v>
      </c>
      <c r="V707" s="5">
        <f t="shared" si="909"/>
        <v>3.0075638879278424E-3</v>
      </c>
      <c r="W707" s="5">
        <f t="shared" si="910"/>
        <v>0.13383637922010475</v>
      </c>
      <c r="X707" s="5">
        <f t="shared" si="911"/>
        <v>6.8628550012259162E-2</v>
      </c>
      <c r="Y707" s="5">
        <f t="shared" si="912"/>
        <v>1.7595656368734322E-2</v>
      </c>
      <c r="Z707" s="5">
        <f t="shared" si="913"/>
        <v>7.5483706212935956E-4</v>
      </c>
      <c r="AA707" s="5">
        <f t="shared" si="914"/>
        <v>2.174490498923696E-3</v>
      </c>
      <c r="AB707" s="5">
        <f t="shared" si="915"/>
        <v>3.1320725803862942E-3</v>
      </c>
      <c r="AC707" s="5">
        <f t="shared" si="916"/>
        <v>2.7767055099544007E-4</v>
      </c>
      <c r="AD707" s="5">
        <f t="shared" si="917"/>
        <v>9.6387005098655401E-2</v>
      </c>
      <c r="AE707" s="5">
        <f t="shared" si="918"/>
        <v>4.9425279124341914E-2</v>
      </c>
      <c r="AF707" s="5">
        <f t="shared" si="919"/>
        <v>1.2672134661818567E-2</v>
      </c>
      <c r="AG707" s="5">
        <f t="shared" si="920"/>
        <v>2.1660035745847931E-3</v>
      </c>
      <c r="AH707" s="5">
        <f t="shared" si="921"/>
        <v>9.6766240560529316E-5</v>
      </c>
      <c r="AI707" s="5">
        <f t="shared" si="922"/>
        <v>2.7875853117473944E-4</v>
      </c>
      <c r="AJ707" s="5">
        <f t="shared" si="923"/>
        <v>4.0151564353733081E-4</v>
      </c>
      <c r="AK707" s="5">
        <f t="shared" si="924"/>
        <v>3.855542676447322E-4</v>
      </c>
      <c r="AL707" s="5">
        <f t="shared" si="925"/>
        <v>1.6406832961300373E-5</v>
      </c>
      <c r="AM707" s="5">
        <f t="shared" si="926"/>
        <v>5.5533210363435295E-2</v>
      </c>
      <c r="AN707" s="5">
        <f t="shared" si="927"/>
        <v>2.8476291177158646E-2</v>
      </c>
      <c r="AO707" s="5">
        <f t="shared" si="928"/>
        <v>7.3010290049811636E-3</v>
      </c>
      <c r="AP707" s="5">
        <f t="shared" si="929"/>
        <v>1.2479393050157971E-3</v>
      </c>
      <c r="AQ707" s="5">
        <f t="shared" si="930"/>
        <v>1.5997941947026913E-4</v>
      </c>
      <c r="AR707" s="5">
        <f t="shared" si="931"/>
        <v>9.923948658062617E-6</v>
      </c>
      <c r="AS707" s="5">
        <f t="shared" si="932"/>
        <v>2.8588331378282997E-5</v>
      </c>
      <c r="AT707" s="5">
        <f t="shared" si="933"/>
        <v>4.117779722341262E-5</v>
      </c>
      <c r="AU707" s="5">
        <f t="shared" si="934"/>
        <v>3.9540863991816165E-5</v>
      </c>
      <c r="AV707" s="5">
        <f t="shared" si="935"/>
        <v>2.8476752594423945E-5</v>
      </c>
      <c r="AW707" s="5">
        <f t="shared" si="936"/>
        <v>6.732202936352369E-7</v>
      </c>
      <c r="AX707" s="5">
        <f t="shared" si="937"/>
        <v>2.6662804546050557E-2</v>
      </c>
      <c r="AY707" s="5">
        <f t="shared" si="938"/>
        <v>1.3672139263767881E-2</v>
      </c>
      <c r="AZ707" s="5">
        <f t="shared" si="939"/>
        <v>3.505396285769795E-3</v>
      </c>
      <c r="BA707" s="5">
        <f t="shared" si="940"/>
        <v>5.991651042180459E-4</v>
      </c>
      <c r="BB707" s="5">
        <f t="shared" si="941"/>
        <v>7.6809893842099067E-5</v>
      </c>
      <c r="BC707" s="5">
        <f t="shared" si="942"/>
        <v>7.8773076075371876E-6</v>
      </c>
      <c r="BD707" s="5">
        <f t="shared" si="943"/>
        <v>8.4813288530327204E-7</v>
      </c>
      <c r="BE707" s="5">
        <f t="shared" si="944"/>
        <v>2.4432516544883803E-6</v>
      </c>
      <c r="BF707" s="5">
        <f t="shared" si="945"/>
        <v>3.5191882961982222E-6</v>
      </c>
      <c r="BG707" s="5">
        <f t="shared" si="946"/>
        <v>3.3792906654668531E-6</v>
      </c>
      <c r="BH707" s="5">
        <f t="shared" si="947"/>
        <v>2.4337157692118955E-6</v>
      </c>
      <c r="BI707" s="5">
        <f t="shared" si="948"/>
        <v>1.4021812342661875E-6</v>
      </c>
      <c r="BJ707" s="8">
        <f t="shared" si="949"/>
        <v>0.82556499992674881</v>
      </c>
      <c r="BK707" s="8">
        <f t="shared" si="950"/>
        <v>0.1185070059228967</v>
      </c>
      <c r="BL707" s="8">
        <f t="shared" si="951"/>
        <v>4.0993191761557801E-2</v>
      </c>
      <c r="BM707" s="8">
        <f t="shared" si="952"/>
        <v>0.63115724051988675</v>
      </c>
      <c r="BN707" s="8">
        <f t="shared" si="953"/>
        <v>0.34099132810997179</v>
      </c>
    </row>
    <row r="708" spans="1:66" x14ac:dyDescent="0.25">
      <c r="A708" t="s">
        <v>285</v>
      </c>
      <c r="B708" t="s">
        <v>299</v>
      </c>
      <c r="C708" t="s">
        <v>339</v>
      </c>
      <c r="D708" t="s">
        <v>519</v>
      </c>
      <c r="E708">
        <f>VLOOKUP(A708,home!$A$2:$E$405,3,FALSE)</f>
        <v>1.35</v>
      </c>
      <c r="F708">
        <f>VLOOKUP(B708,home!$B$2:$E$405,3,FALSE)</f>
        <v>1.2963</v>
      </c>
      <c r="G708">
        <f>VLOOKUP(C708,away!$B$2:$E$405,4,FALSE)</f>
        <v>0.37040000000000001</v>
      </c>
      <c r="H708">
        <f>VLOOKUP(A708,away!$A$2:$E$405,3,FALSE)</f>
        <v>1.3</v>
      </c>
      <c r="I708">
        <f>VLOOKUP(C708,away!$B$2:$E$405,3,FALSE)</f>
        <v>0.3846</v>
      </c>
      <c r="J708">
        <f>VLOOKUP(B708,home!$B$2:$E$405,4,FALSE)</f>
        <v>0.1923</v>
      </c>
      <c r="K708" s="3">
        <f t="shared" si="898"/>
        <v>0.64820185200000002</v>
      </c>
      <c r="L708" s="3">
        <f t="shared" si="899"/>
        <v>9.6146154000000011E-2</v>
      </c>
      <c r="M708" s="5">
        <f t="shared" si="900"/>
        <v>0.47504392478086838</v>
      </c>
      <c r="N708" s="5">
        <f t="shared" si="901"/>
        <v>0.30792435182430755</v>
      </c>
      <c r="O708" s="5">
        <f t="shared" si="902"/>
        <v>4.5673646348745794E-2</v>
      </c>
      <c r="P708" s="5">
        <f t="shared" si="903"/>
        <v>2.9605742150850056E-2</v>
      </c>
      <c r="Q708" s="5">
        <f t="shared" si="904"/>
        <v>9.9798567564207866E-2</v>
      </c>
      <c r="R708" s="5">
        <f t="shared" si="905"/>
        <v>2.1956727177940261E-3</v>
      </c>
      <c r="S708" s="5">
        <f t="shared" si="906"/>
        <v>4.6127311737906041E-4</v>
      </c>
      <c r="T708" s="5">
        <f t="shared" si="907"/>
        <v>9.5952484460077366E-3</v>
      </c>
      <c r="U708" s="5">
        <f t="shared" si="908"/>
        <v>1.4232391220599609E-3</v>
      </c>
      <c r="V708" s="5">
        <f t="shared" si="909"/>
        <v>3.1941684785705149E-6</v>
      </c>
      <c r="W708" s="5">
        <f t="shared" si="910"/>
        <v>2.1563205440688894E-2</v>
      </c>
      <c r="X708" s="5">
        <f t="shared" si="911"/>
        <v>2.0732192710341125E-3</v>
      </c>
      <c r="Y708" s="5">
        <f t="shared" si="912"/>
        <v>9.9666029654306792E-5</v>
      </c>
      <c r="Z708" s="5">
        <f t="shared" si="913"/>
        <v>7.03684957528743E-5</v>
      </c>
      <c r="AA708" s="5">
        <f t="shared" si="914"/>
        <v>4.5612989269467257E-5</v>
      </c>
      <c r="AB708" s="5">
        <f t="shared" si="915"/>
        <v>1.4783212059862402E-5</v>
      </c>
      <c r="AC708" s="5">
        <f t="shared" si="916"/>
        <v>1.2441708470242212E-8</v>
      </c>
      <c r="AD708" s="5">
        <f t="shared" si="917"/>
        <v>3.494327425427754E-3</v>
      </c>
      <c r="AE708" s="5">
        <f t="shared" si="918"/>
        <v>3.3596614277160041E-4</v>
      </c>
      <c r="AF708" s="5">
        <f t="shared" si="919"/>
        <v>1.6150926250852144E-5</v>
      </c>
      <c r="AG708" s="5">
        <f t="shared" si="920"/>
        <v>5.1761648085235749E-7</v>
      </c>
      <c r="AH708" s="5">
        <f t="shared" si="921"/>
        <v>1.6914150573510508E-6</v>
      </c>
      <c r="AI708" s="5">
        <f t="shared" si="922"/>
        <v>1.0963783726756372E-6</v>
      </c>
      <c r="AJ708" s="5">
        <f t="shared" si="923"/>
        <v>3.5533724583054716E-7</v>
      </c>
      <c r="AK708" s="5">
        <f t="shared" si="924"/>
        <v>7.6776753610646649E-8</v>
      </c>
      <c r="AL708" s="5">
        <f t="shared" si="925"/>
        <v>3.101574348569569E-11</v>
      </c>
      <c r="AM708" s="5">
        <f t="shared" si="926"/>
        <v>4.5300590173133243E-4</v>
      </c>
      <c r="AN708" s="5">
        <f t="shared" si="927"/>
        <v>4.3554775190769557E-5</v>
      </c>
      <c r="AO708" s="5">
        <f t="shared" si="928"/>
        <v>2.0938120614635555E-6</v>
      </c>
      <c r="AP708" s="5">
        <f t="shared" si="929"/>
        <v>6.7103992302844137E-8</v>
      </c>
      <c r="AQ708" s="5">
        <f t="shared" si="930"/>
        <v>1.6129476944910176E-9</v>
      </c>
      <c r="AR708" s="5">
        <f t="shared" si="931"/>
        <v>3.2524610516398616E-8</v>
      </c>
      <c r="AS708" s="5">
        <f t="shared" si="932"/>
        <v>2.1082512772308257E-8</v>
      </c>
      <c r="AT708" s="5">
        <f t="shared" si="933"/>
        <v>6.832861911911934E-9</v>
      </c>
      <c r="AU708" s="5">
        <f t="shared" si="934"/>
        <v>1.476357915253859E-9</v>
      </c>
      <c r="AV708" s="5">
        <f t="shared" si="935"/>
        <v>2.3924448372060261E-10</v>
      </c>
      <c r="AW708" s="5">
        <f t="shared" si="936"/>
        <v>5.3693520416032323E-14</v>
      </c>
      <c r="AX708" s="5">
        <f t="shared" si="937"/>
        <v>4.8939877411529933E-5</v>
      </c>
      <c r="AY708" s="5">
        <f t="shared" si="938"/>
        <v>4.7053809903500793E-6</v>
      </c>
      <c r="AZ708" s="5">
        <f t="shared" si="939"/>
        <v>2.2620214266343569E-7</v>
      </c>
      <c r="BA708" s="5">
        <f t="shared" si="940"/>
        <v>7.2494886812162176E-9</v>
      </c>
      <c r="BB708" s="5">
        <f t="shared" si="941"/>
        <v>1.7425261379136793E-10</v>
      </c>
      <c r="BC708" s="5">
        <f t="shared" si="942"/>
        <v>3.35074372809748E-12</v>
      </c>
      <c r="BD708" s="5">
        <f t="shared" si="943"/>
        <v>5.2118603524994602E-10</v>
      </c>
      <c r="BE708" s="5">
        <f t="shared" si="944"/>
        <v>3.3783375328555231E-10</v>
      </c>
      <c r="BF708" s="5">
        <f t="shared" si="945"/>
        <v>1.0949223227390305E-10</v>
      </c>
      <c r="BG708" s="5">
        <f t="shared" si="946"/>
        <v>2.365768924651938E-11</v>
      </c>
      <c r="BH708" s="5">
        <f t="shared" si="947"/>
        <v>3.8337394959085861E-12</v>
      </c>
      <c r="BI708" s="5">
        <f t="shared" si="948"/>
        <v>4.9700740826669838E-13</v>
      </c>
      <c r="BJ708" s="8">
        <f t="shared" si="949"/>
        <v>0.44545382278039164</v>
      </c>
      <c r="BK708" s="8">
        <f t="shared" si="950"/>
        <v>0.5051188520712907</v>
      </c>
      <c r="BL708" s="8">
        <f t="shared" si="951"/>
        <v>4.9356237449446623E-2</v>
      </c>
      <c r="BM708" s="8">
        <f t="shared" si="952"/>
        <v>3.9752670029171468E-2</v>
      </c>
      <c r="BN708" s="8">
        <f t="shared" si="953"/>
        <v>0.96024190538677379</v>
      </c>
    </row>
    <row r="709" spans="1:66" x14ac:dyDescent="0.25">
      <c r="A709" t="s">
        <v>287</v>
      </c>
      <c r="B709" t="s">
        <v>507</v>
      </c>
      <c r="C709" t="s">
        <v>326</v>
      </c>
      <c r="D709" t="s">
        <v>519</v>
      </c>
      <c r="E709">
        <f>VLOOKUP(A709,home!$A$2:$E$405,3,FALSE)</f>
        <v>1.2423999999999999</v>
      </c>
      <c r="F709">
        <f>VLOOKUP(B709,home!$B$2:$E$405,3,FALSE)</f>
        <v>0.53659999999999997</v>
      </c>
      <c r="G709">
        <f>VLOOKUP(C709,away!$B$2:$E$405,4,FALSE)</f>
        <v>1.0731999999999999</v>
      </c>
      <c r="H709">
        <f>VLOOKUP(A709,away!$A$2:$E$405,3,FALSE)</f>
        <v>0.87880000000000003</v>
      </c>
      <c r="I709">
        <f>VLOOKUP(C709,away!$B$2:$E$405,3,FALSE)</f>
        <v>0.75860000000000005</v>
      </c>
      <c r="J709">
        <f>VLOOKUP(B709,home!$B$2:$E$405,4,FALSE)</f>
        <v>0.75860000000000005</v>
      </c>
      <c r="K709" s="3">
        <f t="shared" si="898"/>
        <v>0.71547221868799982</v>
      </c>
      <c r="L709" s="3">
        <f t="shared" si="899"/>
        <v>0.50572651604800001</v>
      </c>
      <c r="M709" s="5">
        <f t="shared" si="900"/>
        <v>0.29487647630077873</v>
      </c>
      <c r="N709" s="5">
        <f t="shared" si="901"/>
        <v>0.21097592673781754</v>
      </c>
      <c r="O709" s="5">
        <f t="shared" si="902"/>
        <v>0.14912685302410345</v>
      </c>
      <c r="P709" s="5">
        <f t="shared" si="903"/>
        <v>0.10669612039911455</v>
      </c>
      <c r="Q709" s="5">
        <f t="shared" si="904"/>
        <v>7.5473707196431594E-2</v>
      </c>
      <c r="R709" s="5">
        <f t="shared" si="905"/>
        <v>3.7708701914540996E-2</v>
      </c>
      <c r="S709" s="5">
        <f t="shared" si="906"/>
        <v>9.6515516013986995E-3</v>
      </c>
      <c r="T709" s="5">
        <f t="shared" si="907"/>
        <v>3.8169054993678217E-2</v>
      </c>
      <c r="U709" s="5">
        <f t="shared" si="908"/>
        <v>2.6979528622641073E-2</v>
      </c>
      <c r="V709" s="5">
        <f t="shared" si="909"/>
        <v>3.8802805561151805E-4</v>
      </c>
      <c r="W709" s="5">
        <f t="shared" si="910"/>
        <v>1.7999780246813132E-2</v>
      </c>
      <c r="X709" s="5">
        <f t="shared" si="911"/>
        <v>9.1029661538504138E-3</v>
      </c>
      <c r="Y709" s="5">
        <f t="shared" si="912"/>
        <v>2.3018056793448162E-3</v>
      </c>
      <c r="Z709" s="5">
        <f t="shared" si="913"/>
        <v>6.3567634813111243E-3</v>
      </c>
      <c r="AA709" s="5">
        <f t="shared" si="914"/>
        <v>4.5480876716485234E-3</v>
      </c>
      <c r="AB709" s="5">
        <f t="shared" si="915"/>
        <v>1.6270151886109538E-3</v>
      </c>
      <c r="AC709" s="5">
        <f t="shared" si="916"/>
        <v>8.775091323648657E-6</v>
      </c>
      <c r="AD709" s="5">
        <f t="shared" si="917"/>
        <v>3.2195856772709555E-3</v>
      </c>
      <c r="AE709" s="5">
        <f t="shared" si="918"/>
        <v>1.6282298476842808E-3</v>
      </c>
      <c r="AF709" s="5">
        <f t="shared" si="919"/>
        <v>4.1171950409736851E-4</v>
      </c>
      <c r="AG709" s="5">
        <f t="shared" si="920"/>
        <v>6.9405823465390837E-5</v>
      </c>
      <c r="AH709" s="5">
        <f t="shared" si="921"/>
        <v>8.0369596218615746E-4</v>
      </c>
      <c r="AI709" s="5">
        <f t="shared" si="922"/>
        <v>5.7502213321591682E-4</v>
      </c>
      <c r="AJ709" s="5">
        <f t="shared" si="923"/>
        <v>2.0570618072334926E-4</v>
      </c>
      <c r="AK709" s="5">
        <f t="shared" si="924"/>
        <v>4.9059019173323139E-5</v>
      </c>
      <c r="AL709" s="5">
        <f t="shared" si="925"/>
        <v>1.2700480040004742E-7</v>
      </c>
      <c r="AM709" s="5">
        <f t="shared" si="926"/>
        <v>4.6070482155463155E-4</v>
      </c>
      <c r="AN709" s="5">
        <f t="shared" si="927"/>
        <v>2.3299064433133935E-4</v>
      </c>
      <c r="AO709" s="5">
        <f t="shared" si="928"/>
        <v>5.8914773414733467E-5</v>
      </c>
      <c r="AP709" s="5">
        <f t="shared" si="929"/>
        <v>9.9315877009301681E-6</v>
      </c>
      <c r="AQ709" s="5">
        <f t="shared" si="930"/>
        <v>1.2556668117041445E-6</v>
      </c>
      <c r="AR709" s="5">
        <f t="shared" si="931"/>
        <v>8.1290071783650112E-5</v>
      </c>
      <c r="AS709" s="5">
        <f t="shared" si="932"/>
        <v>5.816078801635492E-5</v>
      </c>
      <c r="AT709" s="5">
        <f t="shared" si="933"/>
        <v>2.0806214021351938E-5</v>
      </c>
      <c r="AU709" s="5">
        <f t="shared" si="934"/>
        <v>4.9620893694513493E-6</v>
      </c>
      <c r="AV709" s="5">
        <f t="shared" si="935"/>
        <v>8.875592726223736E-7</v>
      </c>
      <c r="AW709" s="5">
        <f t="shared" si="936"/>
        <v>1.2765156263946585E-9</v>
      </c>
      <c r="AX709" s="5">
        <f t="shared" si="937"/>
        <v>5.4936916806325204E-5</v>
      </c>
      <c r="AY709" s="5">
        <f t="shared" si="938"/>
        <v>2.7783055538881662E-5</v>
      </c>
      <c r="AZ709" s="5">
        <f t="shared" si="939"/>
        <v>7.0253139414233555E-6</v>
      </c>
      <c r="BA709" s="5">
        <f t="shared" si="940"/>
        <v>1.1842958479131594E-6</v>
      </c>
      <c r="BB709" s="5">
        <f t="shared" si="941"/>
        <v>1.4973245328380851E-7</v>
      </c>
      <c r="BC709" s="5">
        <f t="shared" si="942"/>
        <v>1.5144734387708079E-8</v>
      </c>
      <c r="BD709" s="5">
        <f t="shared" si="943"/>
        <v>6.8517574654062035E-6</v>
      </c>
      <c r="BE709" s="5">
        <f t="shared" si="944"/>
        <v>4.9022421156862422E-6</v>
      </c>
      <c r="BF709" s="5">
        <f t="shared" si="945"/>
        <v>1.7537090215278947E-6</v>
      </c>
      <c r="BG709" s="5">
        <f t="shared" si="946"/>
        <v>4.1824336152190817E-7</v>
      </c>
      <c r="BH709" s="5">
        <f t="shared" si="947"/>
        <v>7.4810376454901711E-8</v>
      </c>
      <c r="BI709" s="5">
        <f t="shared" si="948"/>
        <v>1.0704949204614608E-8</v>
      </c>
      <c r="BJ709" s="8">
        <f t="shared" si="949"/>
        <v>0.36020707381358918</v>
      </c>
      <c r="BK709" s="8">
        <f t="shared" si="950"/>
        <v>0.41164886150856639</v>
      </c>
      <c r="BL709" s="8">
        <f t="shared" si="951"/>
        <v>0.22180378790659697</v>
      </c>
      <c r="BM709" s="8">
        <f t="shared" si="952"/>
        <v>0.12513091935825368</v>
      </c>
      <c r="BN709" s="8">
        <f t="shared" si="953"/>
        <v>0.87485778557278682</v>
      </c>
    </row>
    <row r="710" spans="1:66" x14ac:dyDescent="0.25">
      <c r="A710" t="s">
        <v>287</v>
      </c>
      <c r="B710" t="s">
        <v>304</v>
      </c>
      <c r="C710" t="s">
        <v>368</v>
      </c>
      <c r="D710" t="s">
        <v>519</v>
      </c>
      <c r="E710">
        <f>VLOOKUP(A710,home!$A$2:$E$405,3,FALSE)</f>
        <v>1.2423999999999999</v>
      </c>
      <c r="F710">
        <f>VLOOKUP(B710,home!$B$2:$E$405,3,FALSE)</f>
        <v>1.3414999999999999</v>
      </c>
      <c r="G710">
        <f>VLOOKUP(C710,away!$B$2:$E$405,4,FALSE)</f>
        <v>0.53659999999999997</v>
      </c>
      <c r="H710">
        <f>VLOOKUP(A710,away!$A$2:$E$405,3,FALSE)</f>
        <v>0.87880000000000003</v>
      </c>
      <c r="I710">
        <f>VLOOKUP(C710,away!$B$2:$E$405,3,FALSE)</f>
        <v>0.75860000000000005</v>
      </c>
      <c r="J710">
        <f>VLOOKUP(B710,home!$B$2:$E$405,4,FALSE)</f>
        <v>1.5172000000000001</v>
      </c>
      <c r="K710" s="3">
        <f t="shared" si="898"/>
        <v>0.89434027335999988</v>
      </c>
      <c r="L710" s="3">
        <f t="shared" si="899"/>
        <v>1.011453032096</v>
      </c>
      <c r="M710" s="5">
        <f t="shared" si="900"/>
        <v>0.14870462762493175</v>
      </c>
      <c r="N710" s="5">
        <f t="shared" si="901"/>
        <v>0.13299253731997845</v>
      </c>
      <c r="O710" s="5">
        <f t="shared" si="902"/>
        <v>0.15040774649794378</v>
      </c>
      <c r="P710" s="5">
        <f t="shared" si="903"/>
        <v>0.13451570511843261</v>
      </c>
      <c r="Q710" s="5">
        <f t="shared" si="904"/>
        <v>5.9470291090794755E-2</v>
      </c>
      <c r="R710" s="5">
        <f t="shared" si="905"/>
        <v>7.6065185623035894E-2</v>
      </c>
      <c r="S710" s="5">
        <f t="shared" si="906"/>
        <v>3.0420161114870736E-2</v>
      </c>
      <c r="T710" s="5">
        <f t="shared" si="907"/>
        <v>6.0151406243416083E-2</v>
      </c>
      <c r="U710" s="5">
        <f t="shared" si="908"/>
        <v>6.8028158903285063E-2</v>
      </c>
      <c r="V710" s="5">
        <f t="shared" si="909"/>
        <v>3.0575073460421065E-3</v>
      </c>
      <c r="W710" s="5">
        <f t="shared" si="910"/>
        <v>1.7728892130313385E-2</v>
      </c>
      <c r="X710" s="5">
        <f t="shared" si="911"/>
        <v>1.7931941700908383E-2</v>
      </c>
      <c r="Y710" s="5">
        <f t="shared" si="912"/>
        <v>9.0686584023762437E-3</v>
      </c>
      <c r="Z710" s="5">
        <f t="shared" si="913"/>
        <v>2.5645454211788241E-2</v>
      </c>
      <c r="AA710" s="5">
        <f t="shared" si="914"/>
        <v>2.2935762530212057E-2</v>
      </c>
      <c r="AB710" s="5">
        <f t="shared" si="915"/>
        <v>1.0256188065494947E-2</v>
      </c>
      <c r="AC710" s="5">
        <f t="shared" si="916"/>
        <v>1.7286060760454022E-4</v>
      </c>
      <c r="AD710" s="5">
        <f t="shared" si="917"/>
        <v>3.963915558548606E-3</v>
      </c>
      <c r="AE710" s="5">
        <f t="shared" si="918"/>
        <v>4.0093144106664964E-3</v>
      </c>
      <c r="AF710" s="5">
        <f t="shared" si="919"/>
        <v>2.0276166086474075E-3</v>
      </c>
      <c r="AG710" s="5">
        <f t="shared" si="920"/>
        <v>6.8361298891487631E-4</v>
      </c>
      <c r="AH710" s="5">
        <f t="shared" si="921"/>
        <v>6.4847931054980877E-3</v>
      </c>
      <c r="AI710" s="5">
        <f t="shared" si="922"/>
        <v>5.7996116386542021E-3</v>
      </c>
      <c r="AJ710" s="5">
        <f t="shared" si="923"/>
        <v>2.5934131291479182E-3</v>
      </c>
      <c r="AK710" s="5">
        <f t="shared" si="924"/>
        <v>7.7313126895252066E-4</v>
      </c>
      <c r="AL710" s="5">
        <f t="shared" si="925"/>
        <v>6.2546719333506303E-6</v>
      </c>
      <c r="AM710" s="5">
        <f t="shared" si="926"/>
        <v>7.0901786484166328E-4</v>
      </c>
      <c r="AN710" s="5">
        <f t="shared" si="927"/>
        <v>7.171382692043322E-4</v>
      </c>
      <c r="AO710" s="5">
        <f t="shared" si="928"/>
        <v>3.6267583840939965E-4</v>
      </c>
      <c r="AP710" s="5">
        <f t="shared" si="929"/>
        <v>1.2227652547571542E-4</v>
      </c>
      <c r="AQ710" s="5">
        <f t="shared" si="930"/>
        <v>3.0919240611644033E-5</v>
      </c>
      <c r="AR710" s="5">
        <f t="shared" si="931"/>
        <v>1.3118127298142558E-3</v>
      </c>
      <c r="AS710" s="5">
        <f t="shared" si="932"/>
        <v>1.1732069553792093E-3</v>
      </c>
      <c r="AT710" s="5">
        <f t="shared" si="933"/>
        <v>5.2462311459084755E-4</v>
      </c>
      <c r="AU710" s="5">
        <f t="shared" si="934"/>
        <v>1.5639719323805106E-4</v>
      </c>
      <c r="AV710" s="5">
        <f t="shared" si="935"/>
        <v>3.4968077138313831E-5</v>
      </c>
      <c r="AW710" s="5">
        <f t="shared" si="936"/>
        <v>1.5716308430360681E-7</v>
      </c>
      <c r="AX710" s="5">
        <f t="shared" si="937"/>
        <v>1.0568387184326941E-4</v>
      </c>
      <c r="AY710" s="5">
        <f t="shared" si="938"/>
        <v>1.0689427261951991E-4</v>
      </c>
      <c r="AZ710" s="5">
        <f t="shared" si="939"/>
        <v>5.405926807735493E-5</v>
      </c>
      <c r="BA710" s="5">
        <f t="shared" si="940"/>
        <v>1.8226136869910382E-5</v>
      </c>
      <c r="BB710" s="5">
        <f t="shared" si="941"/>
        <v>4.6087203501168888E-6</v>
      </c>
      <c r="BC710" s="5">
        <f t="shared" si="942"/>
        <v>9.3230083444165337E-7</v>
      </c>
      <c r="BD710" s="5">
        <f t="shared" si="943"/>
        <v>2.2113949385212656E-4</v>
      </c>
      <c r="BE710" s="5">
        <f t="shared" si="944"/>
        <v>1.9777395538240287E-4</v>
      </c>
      <c r="BF710" s="5">
        <f t="shared" si="945"/>
        <v>8.8438606660093305E-5</v>
      </c>
      <c r="BG710" s="5">
        <f t="shared" si="946"/>
        <v>2.6364735885321785E-5</v>
      </c>
      <c r="BH710" s="5">
        <f t="shared" si="947"/>
        <v>5.8947612746857212E-6</v>
      </c>
      <c r="BI710" s="5">
        <f t="shared" si="948"/>
        <v>1.0543844819588739E-6</v>
      </c>
      <c r="BJ710" s="8">
        <f t="shared" si="949"/>
        <v>0.31026061876370203</v>
      </c>
      <c r="BK710" s="8">
        <f t="shared" si="950"/>
        <v>0.31698401075643451</v>
      </c>
      <c r="BL710" s="8">
        <f t="shared" si="951"/>
        <v>0.34708566476992164</v>
      </c>
      <c r="BM710" s="8">
        <f t="shared" si="952"/>
        <v>0.29771291811719403</v>
      </c>
      <c r="BN710" s="8">
        <f t="shared" si="953"/>
        <v>0.70215609327511719</v>
      </c>
    </row>
    <row r="711" spans="1:66" x14ac:dyDescent="0.25">
      <c r="A711" t="s">
        <v>34</v>
      </c>
      <c r="B711" t="s">
        <v>206</v>
      </c>
      <c r="C711" t="s">
        <v>208</v>
      </c>
      <c r="D711" t="s">
        <v>519</v>
      </c>
      <c r="E711">
        <f>VLOOKUP(A711,home!$A$2:$E$405,3,FALSE)</f>
        <v>1.4921</v>
      </c>
      <c r="F711">
        <f>VLOOKUP(B711,home!$B$2:$E$405,3,FALSE)</f>
        <v>1.5638000000000001</v>
      </c>
      <c r="G711">
        <f>VLOOKUP(C711,away!$B$2:$E$405,4,FALSE)</f>
        <v>1.3404</v>
      </c>
      <c r="H711">
        <f>VLOOKUP(A711,away!$A$2:$E$405,3,FALSE)</f>
        <v>1.2222</v>
      </c>
      <c r="I711">
        <f>VLOOKUP(C711,away!$B$2:$E$405,3,FALSE)</f>
        <v>0.81820000000000004</v>
      </c>
      <c r="J711">
        <f>VLOOKUP(B711,home!$B$2:$E$405,4,FALSE)</f>
        <v>0.81820000000000004</v>
      </c>
      <c r="K711" s="3">
        <f t="shared" si="898"/>
        <v>3.1276169515920005</v>
      </c>
      <c r="L711" s="3">
        <f t="shared" si="899"/>
        <v>0.81820330552800014</v>
      </c>
      <c r="M711" s="5">
        <f t="shared" si="900"/>
        <v>1.9335349904849676E-2</v>
      </c>
      <c r="N711" s="5">
        <f t="shared" si="901"/>
        <v>6.0473568127370619E-2</v>
      </c>
      <c r="O711" s="5">
        <f t="shared" si="902"/>
        <v>1.582024720568851E-2</v>
      </c>
      <c r="P711" s="5">
        <f t="shared" si="903"/>
        <v>4.9479673338887357E-2</v>
      </c>
      <c r="Q711" s="5">
        <f t="shared" si="904"/>
        <v>9.4569078399209042E-2</v>
      </c>
      <c r="R711" s="5">
        <f t="shared" si="905"/>
        <v>6.4720892789822222E-3</v>
      </c>
      <c r="S711" s="5">
        <f t="shared" si="906"/>
        <v>3.1654949170443189E-2</v>
      </c>
      <c r="T711" s="5">
        <f t="shared" si="907"/>
        <v>7.7376732546969432E-2</v>
      </c>
      <c r="U711" s="5">
        <f t="shared" si="908"/>
        <v>2.0242216141161645E-2</v>
      </c>
      <c r="V711" s="5">
        <f t="shared" si="909"/>
        <v>9.0006505196173255E-3</v>
      </c>
      <c r="W711" s="5">
        <f t="shared" si="910"/>
        <v>9.8591950899266367E-2</v>
      </c>
      <c r="X711" s="5">
        <f t="shared" si="911"/>
        <v>8.0668260124234031E-2</v>
      </c>
      <c r="Y711" s="5">
        <f t="shared" si="912"/>
        <v>3.3001518542420422E-2</v>
      </c>
      <c r="Z711" s="5">
        <f t="shared" si="913"/>
        <v>1.765161613911862E-3</v>
      </c>
      <c r="AA711" s="5">
        <f t="shared" si="914"/>
        <v>5.5207493859702333E-3</v>
      </c>
      <c r="AB711" s="5">
        <f t="shared" si="915"/>
        <v>8.6333946825258162E-3</v>
      </c>
      <c r="AC711" s="5">
        <f t="shared" si="916"/>
        <v>1.4395564656824813E-3</v>
      </c>
      <c r="AD711" s="5">
        <f t="shared" si="917"/>
        <v>7.7089464230767915E-2</v>
      </c>
      <c r="AE711" s="5">
        <f t="shared" si="918"/>
        <v>6.3074854454996845E-2</v>
      </c>
      <c r="AF711" s="5">
        <f t="shared" si="919"/>
        <v>2.580402720538796E-2</v>
      </c>
      <c r="AG711" s="5">
        <f t="shared" si="920"/>
        <v>7.0376467851276251E-3</v>
      </c>
      <c r="AH711" s="5">
        <f t="shared" si="921"/>
        <v>3.6106526682345622E-4</v>
      </c>
      <c r="AI711" s="5">
        <f t="shared" si="922"/>
        <v>1.1292738491481304E-3</v>
      </c>
      <c r="AJ711" s="5">
        <f t="shared" si="923"/>
        <v>1.7659680167926202E-3</v>
      </c>
      <c r="AK711" s="5">
        <f t="shared" si="924"/>
        <v>1.8410905017633018E-3</v>
      </c>
      <c r="AL711" s="5">
        <f t="shared" si="925"/>
        <v>1.4735452738196764E-4</v>
      </c>
      <c r="AM711" s="5">
        <f t="shared" si="926"/>
        <v>4.8221263023459006E-2</v>
      </c>
      <c r="AN711" s="5">
        <f t="shared" si="927"/>
        <v>3.9454796802529286E-2</v>
      </c>
      <c r="AO711" s="5">
        <f t="shared" si="928"/>
        <v>1.6141022581382513E-2</v>
      </c>
      <c r="AP711" s="5">
        <f t="shared" si="929"/>
        <v>4.4022126768964226E-3</v>
      </c>
      <c r="AQ711" s="5">
        <f t="shared" si="930"/>
        <v>9.0047624096847964E-4</v>
      </c>
      <c r="AR711" s="5">
        <f t="shared" si="931"/>
        <v>5.9084958965260267E-5</v>
      </c>
      <c r="AS711" s="5">
        <f t="shared" si="932"/>
        <v>1.8479511924386575E-4</v>
      </c>
      <c r="AT711" s="5">
        <f t="shared" si="933"/>
        <v>2.8898417375928983E-4</v>
      </c>
      <c r="AU711" s="5">
        <f t="shared" si="934"/>
        <v>3.0127726686378766E-4</v>
      </c>
      <c r="AV711" s="5">
        <f t="shared" si="935"/>
        <v>2.3556997174312234E-4</v>
      </c>
      <c r="AW711" s="5">
        <f t="shared" si="936"/>
        <v>1.0474559572874389E-5</v>
      </c>
      <c r="AX711" s="5">
        <f t="shared" si="937"/>
        <v>2.5136273276557809E-2</v>
      </c>
      <c r="AY711" s="5">
        <f t="shared" si="938"/>
        <v>2.0566581883534735E-2</v>
      </c>
      <c r="AZ711" s="5">
        <f t="shared" si="939"/>
        <v>8.4138226402602004E-3</v>
      </c>
      <c r="BA711" s="5">
        <f t="shared" si="940"/>
        <v>2.2947391654624077E-3</v>
      </c>
      <c r="BB711" s="5">
        <f t="shared" si="941"/>
        <v>4.6939079262647653E-4</v>
      </c>
      <c r="BC711" s="5">
        <f t="shared" si="942"/>
        <v>7.6811419622278243E-5</v>
      </c>
      <c r="BD711" s="5">
        <f t="shared" si="943"/>
        <v>8.0572514553936972E-6</v>
      </c>
      <c r="BE711" s="5">
        <f t="shared" si="944"/>
        <v>2.519999623512864E-5</v>
      </c>
      <c r="BF711" s="5">
        <f t="shared" si="945"/>
        <v>3.9407967702521465E-5</v>
      </c>
      <c r="BG711" s="5">
        <f t="shared" si="946"/>
        <v>4.1084342604732068E-5</v>
      </c>
      <c r="BH711" s="5">
        <f t="shared" si="947"/>
        <v>3.2124021593893367E-5</v>
      </c>
      <c r="BI711" s="5">
        <f t="shared" si="948"/>
        <v>2.0094326898073682E-5</v>
      </c>
      <c r="BJ711" s="8">
        <f t="shared" si="949"/>
        <v>0.78376449181904972</v>
      </c>
      <c r="BK711" s="8">
        <f t="shared" si="950"/>
        <v>0.13162411581039674</v>
      </c>
      <c r="BL711" s="8">
        <f t="shared" si="951"/>
        <v>6.3021773725920993E-2</v>
      </c>
      <c r="BM711" s="8">
        <f t="shared" si="952"/>
        <v>0.71346942939033031</v>
      </c>
      <c r="BN711" s="8">
        <f t="shared" si="953"/>
        <v>0.24615000625498742</v>
      </c>
    </row>
    <row r="712" spans="1:66" x14ac:dyDescent="0.25">
      <c r="A712" t="s">
        <v>10</v>
      </c>
      <c r="B712" t="s">
        <v>425</v>
      </c>
      <c r="C712" t="s">
        <v>38</v>
      </c>
      <c r="D712" t="s">
        <v>520</v>
      </c>
      <c r="E712">
        <f>VLOOKUP(A712,home!$A$2:$E$405,3,FALSE)</f>
        <v>1.5185</v>
      </c>
      <c r="F712">
        <f>VLOOKUP(B712,home!$B$2:$E$405,3,FALSE)</f>
        <v>0</v>
      </c>
      <c r="G712">
        <f>VLOOKUP(C712,away!$B$2:$E$405,4,FALSE)</f>
        <v>0.82320000000000004</v>
      </c>
      <c r="H712">
        <f>VLOOKUP(A712,away!$A$2:$E$405,3,FALSE)</f>
        <v>1.4074</v>
      </c>
      <c r="I712">
        <f>VLOOKUP(C712,away!$B$2:$E$405,3,FALSE)</f>
        <v>2.1316000000000002</v>
      </c>
      <c r="J712">
        <f>VLOOKUP(B712,home!$B$2:$E$405,4,FALSE)</f>
        <v>1.4211</v>
      </c>
      <c r="K712" s="3">
        <f t="shared" si="898"/>
        <v>0</v>
      </c>
      <c r="L712" s="3">
        <f t="shared" si="899"/>
        <v>4.2633196680240006</v>
      </c>
      <c r="M712" s="5">
        <f t="shared" si="900"/>
        <v>1.4075498783660911E-2</v>
      </c>
      <c r="N712" s="5">
        <f t="shared" si="901"/>
        <v>0</v>
      </c>
      <c r="O712" s="5">
        <f t="shared" si="902"/>
        <v>6.0008350801629452E-2</v>
      </c>
      <c r="P712" s="5">
        <f t="shared" si="903"/>
        <v>0</v>
      </c>
      <c r="Q712" s="5">
        <f t="shared" si="904"/>
        <v>0</v>
      </c>
      <c r="R712" s="5">
        <f t="shared" si="905"/>
        <v>0.12791739110913533</v>
      </c>
      <c r="S712" s="5">
        <f t="shared" si="906"/>
        <v>0</v>
      </c>
      <c r="T712" s="5">
        <f t="shared" si="907"/>
        <v>0</v>
      </c>
      <c r="U712" s="5">
        <f t="shared" si="908"/>
        <v>0</v>
      </c>
      <c r="V712" s="5">
        <f t="shared" si="909"/>
        <v>0</v>
      </c>
      <c r="W712" s="5">
        <f t="shared" si="910"/>
        <v>0</v>
      </c>
      <c r="X712" s="5">
        <f t="shared" si="911"/>
        <v>0</v>
      </c>
      <c r="Y712" s="5">
        <f t="shared" si="912"/>
        <v>0</v>
      </c>
      <c r="Z712" s="5">
        <f t="shared" si="913"/>
        <v>0.18178424313263172</v>
      </c>
      <c r="AA712" s="5">
        <f t="shared" si="914"/>
        <v>0</v>
      </c>
      <c r="AB712" s="5">
        <f t="shared" si="915"/>
        <v>0</v>
      </c>
      <c r="AC712" s="5">
        <f t="shared" si="916"/>
        <v>0</v>
      </c>
      <c r="AD712" s="5">
        <f t="shared" si="917"/>
        <v>0</v>
      </c>
      <c r="AE712" s="5">
        <f t="shared" si="918"/>
        <v>0</v>
      </c>
      <c r="AF712" s="5">
        <f t="shared" si="919"/>
        <v>0</v>
      </c>
      <c r="AG712" s="5">
        <f t="shared" si="920"/>
        <v>0</v>
      </c>
      <c r="AH712" s="5">
        <f t="shared" si="921"/>
        <v>0.19375108477105146</v>
      </c>
      <c r="AI712" s="5">
        <f t="shared" si="922"/>
        <v>0</v>
      </c>
      <c r="AJ712" s="5">
        <f t="shared" si="923"/>
        <v>0</v>
      </c>
      <c r="AK712" s="5">
        <f t="shared" si="924"/>
        <v>0</v>
      </c>
      <c r="AL712" s="5">
        <f t="shared" si="925"/>
        <v>0</v>
      </c>
      <c r="AM712" s="5">
        <f t="shared" si="926"/>
        <v>0</v>
      </c>
      <c r="AN712" s="5">
        <f t="shared" si="927"/>
        <v>0</v>
      </c>
      <c r="AO712" s="5">
        <f t="shared" si="928"/>
        <v>0</v>
      </c>
      <c r="AP712" s="5">
        <f t="shared" si="929"/>
        <v>0</v>
      </c>
      <c r="AQ712" s="5">
        <f t="shared" si="930"/>
        <v>0</v>
      </c>
      <c r="AR712" s="5">
        <f t="shared" si="931"/>
        <v>0.16520456208108181</v>
      </c>
      <c r="AS712" s="5">
        <f t="shared" si="932"/>
        <v>0</v>
      </c>
      <c r="AT712" s="5">
        <f t="shared" si="933"/>
        <v>0</v>
      </c>
      <c r="AU712" s="5">
        <f t="shared" si="934"/>
        <v>0</v>
      </c>
      <c r="AV712" s="5">
        <f t="shared" si="935"/>
        <v>0</v>
      </c>
      <c r="AW712" s="5">
        <f t="shared" si="936"/>
        <v>0</v>
      </c>
      <c r="AX712" s="5">
        <f t="shared" si="937"/>
        <v>0</v>
      </c>
      <c r="AY712" s="5">
        <f t="shared" si="938"/>
        <v>0</v>
      </c>
      <c r="AZ712" s="5">
        <f t="shared" si="939"/>
        <v>0</v>
      </c>
      <c r="BA712" s="5">
        <f t="shared" si="940"/>
        <v>0</v>
      </c>
      <c r="BB712" s="5">
        <f t="shared" si="941"/>
        <v>0</v>
      </c>
      <c r="BC712" s="5">
        <f t="shared" si="942"/>
        <v>0</v>
      </c>
      <c r="BD712" s="5">
        <f t="shared" si="943"/>
        <v>0.11738664312792801</v>
      </c>
      <c r="BE712" s="5">
        <f t="shared" si="944"/>
        <v>0</v>
      </c>
      <c r="BF712" s="5">
        <f t="shared" si="945"/>
        <v>0</v>
      </c>
      <c r="BG712" s="5">
        <f t="shared" si="946"/>
        <v>0</v>
      </c>
      <c r="BH712" s="5">
        <f t="shared" si="947"/>
        <v>0</v>
      </c>
      <c r="BI712" s="5">
        <f t="shared" si="948"/>
        <v>0</v>
      </c>
      <c r="BJ712" s="8">
        <f t="shared" si="949"/>
        <v>0</v>
      </c>
      <c r="BK712" s="8">
        <f t="shared" si="950"/>
        <v>1.4075498783660911E-2</v>
      </c>
      <c r="BL712" s="8">
        <f t="shared" si="951"/>
        <v>0.66426803189082606</v>
      </c>
      <c r="BM712" s="8">
        <f t="shared" si="952"/>
        <v>0.65812653311269298</v>
      </c>
      <c r="BN712" s="8">
        <f t="shared" si="953"/>
        <v>0.20200124069442571</v>
      </c>
    </row>
    <row r="713" spans="1:66" x14ac:dyDescent="0.25">
      <c r="A713" t="s">
        <v>10</v>
      </c>
      <c r="B713" t="s">
        <v>212</v>
      </c>
      <c r="C713" t="s">
        <v>39</v>
      </c>
      <c r="D713" t="s">
        <v>520</v>
      </c>
      <c r="E713">
        <f>VLOOKUP(A713,home!$A$2:$E$405,3,FALSE)</f>
        <v>1.5185</v>
      </c>
      <c r="F713">
        <f>VLOOKUP(B713,home!$B$2:$E$405,3,FALSE)</f>
        <v>0.52680000000000005</v>
      </c>
      <c r="G713">
        <f>VLOOKUP(C713,away!$B$2:$E$405,4,FALSE)</f>
        <v>0.82320000000000004</v>
      </c>
      <c r="H713">
        <f>VLOOKUP(A713,away!$A$2:$E$405,3,FALSE)</f>
        <v>1.4074</v>
      </c>
      <c r="I713">
        <f>VLOOKUP(C713,away!$B$2:$E$405,3,FALSE)</f>
        <v>0.3553</v>
      </c>
      <c r="J713">
        <f>VLOOKUP(B713,home!$B$2:$E$405,4,FALSE)</f>
        <v>0.71050000000000002</v>
      </c>
      <c r="K713" s="3">
        <f t="shared" si="898"/>
        <v>0.65851538256000008</v>
      </c>
      <c r="L713" s="3">
        <f t="shared" si="899"/>
        <v>0.35528497080999999</v>
      </c>
      <c r="M713" s="5">
        <f t="shared" si="900"/>
        <v>0.36283744556655123</v>
      </c>
      <c r="N713" s="5">
        <f t="shared" si="901"/>
        <v>0.23893403927435064</v>
      </c>
      <c r="O713" s="5">
        <f t="shared" si="902"/>
        <v>0.12891069125688709</v>
      </c>
      <c r="P713" s="5">
        <f t="shared" si="903"/>
        <v>8.488967316910305E-2</v>
      </c>
      <c r="Q713" s="5">
        <f t="shared" si="904"/>
        <v>7.8670870139677551E-2</v>
      </c>
      <c r="R713" s="5">
        <f t="shared" si="905"/>
        <v>2.2900015590150022E-2</v>
      </c>
      <c r="S713" s="5">
        <f t="shared" si="906"/>
        <v>4.9652101091061255E-3</v>
      </c>
      <c r="T713" s="5">
        <f t="shared" si="907"/>
        <v>2.7950577801172636E-2</v>
      </c>
      <c r="U713" s="5">
        <f t="shared" si="908"/>
        <v>1.5080012526977604E-2</v>
      </c>
      <c r="V713" s="5">
        <f t="shared" si="909"/>
        <v>1.2907373644041858E-4</v>
      </c>
      <c r="W713" s="5">
        <f t="shared" si="910"/>
        <v>1.7268659382119286E-2</v>
      </c>
      <c r="X713" s="5">
        <f t="shared" si="911"/>
        <v>6.1352951445040821E-3</v>
      </c>
      <c r="Y713" s="5">
        <f t="shared" si="912"/>
        <v>1.0898890781629335E-3</v>
      </c>
      <c r="Z713" s="5">
        <f t="shared" si="913"/>
        <v>2.7120104568316653E-3</v>
      </c>
      <c r="AA713" s="5">
        <f t="shared" si="914"/>
        <v>1.7859006034872242E-3</v>
      </c>
      <c r="AB713" s="5">
        <f t="shared" si="915"/>
        <v>5.8802150955976232E-4</v>
      </c>
      <c r="AC713" s="5">
        <f t="shared" si="916"/>
        <v>1.8873857003708064E-6</v>
      </c>
      <c r="AD713" s="5">
        <f t="shared" si="917"/>
        <v>2.8429194598286532E-3</v>
      </c>
      <c r="AE713" s="5">
        <f t="shared" si="918"/>
        <v>1.0100465573004039E-3</v>
      </c>
      <c r="AF713" s="5">
        <f t="shared" si="919"/>
        <v>1.7942718081360743E-4</v>
      </c>
      <c r="AG713" s="5">
        <f t="shared" si="920"/>
        <v>2.1249260232627706E-5</v>
      </c>
      <c r="AH713" s="5">
        <f t="shared" si="921"/>
        <v>2.4088413899796317E-4</v>
      </c>
      <c r="AI713" s="5">
        <f t="shared" si="922"/>
        <v>1.5862591094487991E-4</v>
      </c>
      <c r="AJ713" s="5">
        <f t="shared" si="923"/>
        <v>5.2228801214898052E-5</v>
      </c>
      <c r="AK713" s="5">
        <f t="shared" si="924"/>
        <v>1.1464489670892932E-5</v>
      </c>
      <c r="AL713" s="5">
        <f t="shared" si="925"/>
        <v>1.7662957030065322E-8</v>
      </c>
      <c r="AM713" s="5">
        <f t="shared" si="926"/>
        <v>3.7442123913526698E-4</v>
      </c>
      <c r="AN713" s="5">
        <f t="shared" si="927"/>
        <v>1.3302623901681733E-4</v>
      </c>
      <c r="AO713" s="5">
        <f t="shared" si="928"/>
        <v>2.3631111723027007E-5</v>
      </c>
      <c r="AP713" s="5">
        <f t="shared" si="929"/>
        <v>2.7985929462411666E-6</v>
      </c>
      <c r="AQ713" s="5">
        <f t="shared" si="930"/>
        <v>2.485745033035911E-7</v>
      </c>
      <c r="AR713" s="5">
        <f t="shared" si="931"/>
        <v>1.7116502858496664E-5</v>
      </c>
      <c r="AS713" s="5">
        <f t="shared" si="932"/>
        <v>1.1271480427952262E-5</v>
      </c>
      <c r="AT713" s="5">
        <f t="shared" si="933"/>
        <v>3.711221623015269E-6</v>
      </c>
      <c r="AU713" s="5">
        <f t="shared" si="934"/>
        <v>8.1463217561494818E-7</v>
      </c>
      <c r="AV713" s="5">
        <f t="shared" si="935"/>
        <v>1.3411195469269065E-7</v>
      </c>
      <c r="AW713" s="5">
        <f t="shared" si="936"/>
        <v>1.1478989863268446E-10</v>
      </c>
      <c r="AX713" s="5">
        <f t="shared" si="937"/>
        <v>4.1093690921291603E-5</v>
      </c>
      <c r="AY713" s="5">
        <f t="shared" si="938"/>
        <v>1.4599970779446246E-5</v>
      </c>
      <c r="AZ713" s="5">
        <f t="shared" si="939"/>
        <v>2.5935750961012055E-6</v>
      </c>
      <c r="BA713" s="5">
        <f t="shared" si="940"/>
        <v>3.0715275077061995E-7</v>
      </c>
      <c r="BB713" s="5">
        <f t="shared" si="941"/>
        <v>2.7281689022937718E-8</v>
      </c>
      <c r="BC713" s="5">
        <f t="shared" si="942"/>
        <v>1.9385548176323846E-9</v>
      </c>
      <c r="BD713" s="5">
        <f t="shared" si="943"/>
        <v>1.0135393697417117E-6</v>
      </c>
      <c r="BE713" s="5">
        <f t="shared" si="944"/>
        <v>6.6743126580508446E-7</v>
      </c>
      <c r="BF713" s="5">
        <f t="shared" si="945"/>
        <v>2.1975687766707016E-7</v>
      </c>
      <c r="BG713" s="5">
        <f t="shared" si="946"/>
        <v>4.8237761455707291E-8</v>
      </c>
      <c r="BH713" s="5">
        <f t="shared" si="947"/>
        <v>7.9413269847107755E-9</v>
      </c>
      <c r="BI713" s="5">
        <f t="shared" si="948"/>
        <v>1.0458971954741739E-9</v>
      </c>
      <c r="BJ713" s="8">
        <f t="shared" si="949"/>
        <v>0.37469572264527862</v>
      </c>
      <c r="BK713" s="8">
        <f t="shared" si="950"/>
        <v>0.45283790760063775</v>
      </c>
      <c r="BL713" s="8">
        <f t="shared" si="951"/>
        <v>0.16976285072942893</v>
      </c>
      <c r="BM713" s="8">
        <f t="shared" si="952"/>
        <v>8.2851156579467719E-2</v>
      </c>
      <c r="BN713" s="8">
        <f t="shared" si="953"/>
        <v>0.91714273499671961</v>
      </c>
    </row>
    <row r="714" spans="1:66" x14ac:dyDescent="0.25">
      <c r="A714" t="s">
        <v>10</v>
      </c>
      <c r="B714" t="s">
        <v>216</v>
      </c>
      <c r="C714" t="s">
        <v>36</v>
      </c>
      <c r="D714" t="s">
        <v>520</v>
      </c>
      <c r="E714">
        <f>VLOOKUP(A714,home!$A$2:$E$405,3,FALSE)</f>
        <v>1.5185</v>
      </c>
      <c r="F714">
        <f>VLOOKUP(B714,home!$B$2:$E$405,3,FALSE)</f>
        <v>1.1525000000000001</v>
      </c>
      <c r="G714">
        <f>VLOOKUP(C714,away!$B$2:$E$405,4,FALSE)</f>
        <v>1.0537000000000001</v>
      </c>
      <c r="H714">
        <f>VLOOKUP(A714,away!$A$2:$E$405,3,FALSE)</f>
        <v>1.4074</v>
      </c>
      <c r="I714">
        <f>VLOOKUP(C714,away!$B$2:$E$405,3,FALSE)</f>
        <v>0.85260000000000002</v>
      </c>
      <c r="J714">
        <f>VLOOKUP(B714,home!$B$2:$E$405,4,FALSE)</f>
        <v>1.0658000000000001</v>
      </c>
      <c r="K714" s="3">
        <f t="shared" si="898"/>
        <v>1.844050076125</v>
      </c>
      <c r="L714" s="3">
        <f t="shared" si="899"/>
        <v>1.2789058999920002</v>
      </c>
      <c r="M714" s="5">
        <f t="shared" si="900"/>
        <v>4.4026833612641536E-2</v>
      </c>
      <c r="N714" s="5">
        <f t="shared" si="901"/>
        <v>8.1187685874934343E-2</v>
      </c>
      <c r="O714" s="5">
        <f t="shared" si="902"/>
        <v>5.6306177265173375E-2</v>
      </c>
      <c r="P714" s="5">
        <f t="shared" si="903"/>
        <v>0.10383141047215071</v>
      </c>
      <c r="Q714" s="5">
        <f t="shared" si="904"/>
        <v>7.4857079159042647E-2</v>
      </c>
      <c r="R714" s="5">
        <f t="shared" si="905"/>
        <v>3.6005151155212842E-2</v>
      </c>
      <c r="S714" s="5">
        <f t="shared" si="906"/>
        <v>6.1218130603541115E-2</v>
      </c>
      <c r="T714" s="5">
        <f t="shared" si="907"/>
        <v>9.573516019266784E-2</v>
      </c>
      <c r="U714" s="5">
        <f t="shared" si="908"/>
        <v>6.639530172866237E-2</v>
      </c>
      <c r="V714" s="5">
        <f t="shared" si="909"/>
        <v>1.6041643307702351E-2</v>
      </c>
      <c r="W714" s="5">
        <f t="shared" si="910"/>
        <v>4.6013400840575903E-2</v>
      </c>
      <c r="X714" s="5">
        <f t="shared" si="911"/>
        <v>5.8846809813709391E-2</v>
      </c>
      <c r="Y714" s="5">
        <f t="shared" si="912"/>
        <v>3.7629766133230054E-2</v>
      </c>
      <c r="Z714" s="5">
        <f t="shared" si="913"/>
        <v>1.5349066747501822E-2</v>
      </c>
      <c r="AA714" s="5">
        <f t="shared" si="914"/>
        <v>2.8304447704178445E-2</v>
      </c>
      <c r="AB714" s="5">
        <f t="shared" si="915"/>
        <v>2.6097409471783177E-2</v>
      </c>
      <c r="AC714" s="5">
        <f t="shared" si="916"/>
        <v>2.3645046586594884E-3</v>
      </c>
      <c r="AD714" s="5">
        <f t="shared" si="917"/>
        <v>2.1212753830708541E-2</v>
      </c>
      <c r="AE714" s="5">
        <f t="shared" si="918"/>
        <v>2.7129116029171056E-2</v>
      </c>
      <c r="AF714" s="5">
        <f t="shared" si="919"/>
        <v>1.7347793275637211E-2</v>
      </c>
      <c r="AG714" s="5">
        <f t="shared" si="920"/>
        <v>7.3953983906846557E-3</v>
      </c>
      <c r="AH714" s="5">
        <f t="shared" si="921"/>
        <v>4.9075030056877772E-3</v>
      </c>
      <c r="AI714" s="5">
        <f t="shared" si="922"/>
        <v>9.0496812912222117E-3</v>
      </c>
      <c r="AJ714" s="5">
        <f t="shared" si="923"/>
        <v>8.3440327369926574E-3</v>
      </c>
      <c r="AK714" s="5">
        <f t="shared" si="924"/>
        <v>5.1289380679469324E-3</v>
      </c>
      <c r="AL714" s="5">
        <f t="shared" si="925"/>
        <v>2.2305474514623482E-4</v>
      </c>
      <c r="AM714" s="5">
        <f t="shared" si="926"/>
        <v>7.8234760632677966E-3</v>
      </c>
      <c r="AN714" s="5">
        <f t="shared" si="927"/>
        <v>1.0005489695759371E-2</v>
      </c>
      <c r="AO714" s="5">
        <f t="shared" si="928"/>
        <v>6.3980399021079139E-3</v>
      </c>
      <c r="AP714" s="5">
        <f t="shared" si="929"/>
        <v>2.7274969930633493E-3</v>
      </c>
      <c r="AQ714" s="5">
        <f t="shared" si="930"/>
        <v>8.7205299915978963E-4</v>
      </c>
      <c r="AR714" s="5">
        <f t="shared" si="931"/>
        <v>1.2552469096405148E-3</v>
      </c>
      <c r="AS714" s="5">
        <f t="shared" si="932"/>
        <v>2.3147381592782627E-3</v>
      </c>
      <c r="AT714" s="5">
        <f t="shared" si="933"/>
        <v>2.1342465394132617E-3</v>
      </c>
      <c r="AU714" s="5">
        <f t="shared" si="934"/>
        <v>1.3118858311581807E-3</v>
      </c>
      <c r="AV714" s="5">
        <f t="shared" si="935"/>
        <v>6.0479579170363818E-4</v>
      </c>
      <c r="AW714" s="5">
        <f t="shared" si="936"/>
        <v>1.4612356766082683E-5</v>
      </c>
      <c r="AX714" s="5">
        <f t="shared" si="937"/>
        <v>2.4044802716718487E-3</v>
      </c>
      <c r="AY714" s="5">
        <f t="shared" si="938"/>
        <v>3.0751040058554953E-3</v>
      </c>
      <c r="AZ714" s="5">
        <f t="shared" si="939"/>
        <v>1.9663843280888142E-3</v>
      </c>
      <c r="BA714" s="5">
        <f t="shared" si="940"/>
        <v>8.3827350628152956E-4</v>
      </c>
      <c r="BB714" s="5">
        <f t="shared" si="941"/>
        <v>2.6801823324760739E-4</v>
      </c>
      <c r="BC714" s="5">
        <f t="shared" si="942"/>
        <v>6.8554019961159456E-5</v>
      </c>
      <c r="BD714" s="5">
        <f t="shared" si="943"/>
        <v>2.6755711311432967E-4</v>
      </c>
      <c r="BE714" s="5">
        <f t="shared" si="944"/>
        <v>4.9338871480626495E-4</v>
      </c>
      <c r="BF714" s="5">
        <f t="shared" si="945"/>
        <v>4.549167485488545E-4</v>
      </c>
      <c r="BG714" s="5">
        <f t="shared" si="946"/>
        <v>2.7962975493068414E-4</v>
      </c>
      <c r="BH714" s="5">
        <f t="shared" si="947"/>
        <v>1.2891281771668583E-4</v>
      </c>
      <c r="BI714" s="5">
        <f t="shared" si="948"/>
        <v>4.7544338264788566E-5</v>
      </c>
      <c r="BJ714" s="8">
        <f t="shared" si="949"/>
        <v>0.50380233355882631</v>
      </c>
      <c r="BK714" s="8">
        <f t="shared" si="950"/>
        <v>0.23078068140569694</v>
      </c>
      <c r="BL714" s="8">
        <f t="shared" si="951"/>
        <v>0.24983150514543528</v>
      </c>
      <c r="BM714" s="8">
        <f t="shared" si="952"/>
        <v>0.6004887576692155</v>
      </c>
      <c r="BN714" s="8">
        <f t="shared" si="953"/>
        <v>0.39621433753915547</v>
      </c>
    </row>
    <row r="715" spans="1:66" x14ac:dyDescent="0.25">
      <c r="A715" t="s">
        <v>10</v>
      </c>
      <c r="B715" t="s">
        <v>215</v>
      </c>
      <c r="C715" t="s">
        <v>41</v>
      </c>
      <c r="D715" t="s">
        <v>520</v>
      </c>
      <c r="E715">
        <f>VLOOKUP(A715,home!$A$2:$E$405,3,FALSE)</f>
        <v>1.5185</v>
      </c>
      <c r="F715">
        <f>VLOOKUP(B715,home!$B$2:$E$405,3,FALSE)</f>
        <v>0.82320000000000004</v>
      </c>
      <c r="G715">
        <f>VLOOKUP(C715,away!$B$2:$E$405,4,FALSE)</f>
        <v>0.98780000000000001</v>
      </c>
      <c r="H715">
        <f>VLOOKUP(A715,away!$A$2:$E$405,3,FALSE)</f>
        <v>1.4074</v>
      </c>
      <c r="I715">
        <f>VLOOKUP(C715,away!$B$2:$E$405,3,FALSE)</f>
        <v>1.0658000000000001</v>
      </c>
      <c r="J715">
        <f>VLOOKUP(B715,home!$B$2:$E$405,4,FALSE)</f>
        <v>1.2434000000000001</v>
      </c>
      <c r="K715" s="3">
        <f t="shared" si="898"/>
        <v>1.23477884376</v>
      </c>
      <c r="L715" s="3">
        <f t="shared" si="899"/>
        <v>1.8651086043280003</v>
      </c>
      <c r="M715" s="5">
        <f t="shared" si="900"/>
        <v>4.5054273052772098E-2</v>
      </c>
      <c r="N715" s="5">
        <f t="shared" si="901"/>
        <v>5.5632063186549265E-2</v>
      </c>
      <c r="O715" s="5">
        <f t="shared" si="902"/>
        <v>8.4031112332468405E-2</v>
      </c>
      <c r="P715" s="5">
        <f t="shared" si="903"/>
        <v>0.10375983972575201</v>
      </c>
      <c r="Q715" s="5">
        <f t="shared" si="904"/>
        <v>3.4346647328735276E-2</v>
      </c>
      <c r="R715" s="5">
        <f t="shared" si="905"/>
        <v>7.8363575321269793E-2</v>
      </c>
      <c r="S715" s="5">
        <f t="shared" si="906"/>
        <v>5.9739640717892631E-2</v>
      </c>
      <c r="T715" s="5">
        <f t="shared" si="907"/>
        <v>6.406022746264349E-2</v>
      </c>
      <c r="U715" s="5">
        <f t="shared" si="908"/>
        <v>9.6761684928097183E-2</v>
      </c>
      <c r="V715" s="5">
        <f t="shared" si="909"/>
        <v>1.5286688022545002E-2</v>
      </c>
      <c r="W715" s="5">
        <f t="shared" si="910"/>
        <v>1.4136837825202747E-2</v>
      </c>
      <c r="X715" s="5">
        <f t="shared" si="911"/>
        <v>2.6366737865775175E-2</v>
      </c>
      <c r="Y715" s="5">
        <f t="shared" si="912"/>
        <v>2.4588414830759093E-2</v>
      </c>
      <c r="Z715" s="5">
        <f t="shared" si="913"/>
        <v>4.8718859532535214E-2</v>
      </c>
      <c r="AA715" s="5">
        <f t="shared" si="914"/>
        <v>6.0157017042889692E-2</v>
      </c>
      <c r="AB715" s="5">
        <f t="shared" si="915"/>
        <v>3.7140305974134973E-2</v>
      </c>
      <c r="AC715" s="5">
        <f t="shared" si="916"/>
        <v>2.2003244527147728E-3</v>
      </c>
      <c r="AD715" s="5">
        <f t="shared" si="917"/>
        <v>4.3639670660566227E-3</v>
      </c>
      <c r="AE715" s="5">
        <f t="shared" si="918"/>
        <v>8.1392725239062252E-3</v>
      </c>
      <c r="AF715" s="5">
        <f t="shared" si="919"/>
        <v>7.5903136086539914E-3</v>
      </c>
      <c r="AG715" s="5">
        <f t="shared" si="920"/>
        <v>4.718919740349492E-3</v>
      </c>
      <c r="AH715" s="5">
        <f t="shared" si="921"/>
        <v>2.2716491026794662E-2</v>
      </c>
      <c r="AI715" s="5">
        <f t="shared" si="922"/>
        <v>2.804984252434993E-2</v>
      </c>
      <c r="AJ715" s="5">
        <f t="shared" si="923"/>
        <v>1.7317676059933444E-2</v>
      </c>
      <c r="AK715" s="5">
        <f t="shared" si="924"/>
        <v>7.1278333406316167E-3</v>
      </c>
      <c r="AL715" s="5">
        <f t="shared" si="925"/>
        <v>2.0269359338318332E-4</v>
      </c>
      <c r="AM715" s="5">
        <f t="shared" si="926"/>
        <v>1.0777068416064218E-3</v>
      </c>
      <c r="AN715" s="5">
        <f t="shared" si="927"/>
        <v>2.0100403032232905E-3</v>
      </c>
      <c r="AO715" s="5">
        <f t="shared" si="928"/>
        <v>1.8744717322939112E-3</v>
      </c>
      <c r="AP715" s="5">
        <f t="shared" si="929"/>
        <v>1.1653644521569956E-3</v>
      </c>
      <c r="AQ715" s="5">
        <f t="shared" si="930"/>
        <v>5.4338281672399965E-4</v>
      </c>
      <c r="AR715" s="5">
        <f t="shared" si="931"/>
        <v>8.4737445748429077E-3</v>
      </c>
      <c r="AS715" s="5">
        <f t="shared" si="932"/>
        <v>1.0463200528442098E-2</v>
      </c>
      <c r="AT715" s="5">
        <f t="shared" si="933"/>
        <v>6.4598693252693774E-3</v>
      </c>
      <c r="AU715" s="5">
        <f t="shared" si="934"/>
        <v>2.6588366587656045E-3</v>
      </c>
      <c r="AV715" s="5">
        <f t="shared" si="935"/>
        <v>8.2076881381432413E-4</v>
      </c>
      <c r="AW715" s="5">
        <f t="shared" si="936"/>
        <v>1.2966740714299612E-5</v>
      </c>
      <c r="AX715" s="5">
        <f t="shared" si="937"/>
        <v>2.2178826796516996E-4</v>
      </c>
      <c r="AY715" s="5">
        <f t="shared" si="938"/>
        <v>4.1365920692084263E-4</v>
      </c>
      <c r="AZ715" s="5">
        <f t="shared" si="939"/>
        <v>3.8575967304378022E-4</v>
      </c>
      <c r="BA715" s="5">
        <f t="shared" si="940"/>
        <v>2.3982789513223693E-4</v>
      </c>
      <c r="BB715" s="5">
        <f t="shared" si="941"/>
        <v>1.1182626769225211E-4</v>
      </c>
      <c r="BC715" s="5">
        <f t="shared" si="942"/>
        <v>4.171362681254114E-5</v>
      </c>
      <c r="BD715" s="5">
        <f t="shared" si="943"/>
        <v>2.6340756529028707E-3</v>
      </c>
      <c r="BE715" s="5">
        <f t="shared" si="944"/>
        <v>3.2525008890677736E-3</v>
      </c>
      <c r="BF715" s="5">
        <f t="shared" si="945"/>
        <v>2.0080596435657389E-3</v>
      </c>
      <c r="BG715" s="5">
        <f t="shared" si="946"/>
        <v>8.2650318829440689E-4</v>
      </c>
      <c r="BH715" s="5">
        <f t="shared" si="947"/>
        <v>2.5513716280153046E-4</v>
      </c>
      <c r="BI715" s="5">
        <f t="shared" si="948"/>
        <v>6.3007594176856061E-5</v>
      </c>
      <c r="BJ715" s="8">
        <f t="shared" si="949"/>
        <v>0.25202894252220281</v>
      </c>
      <c r="BK715" s="8">
        <f t="shared" si="950"/>
        <v>0.22665711877198058</v>
      </c>
      <c r="BL715" s="8">
        <f t="shared" si="951"/>
        <v>0.46958124258251316</v>
      </c>
      <c r="BM715" s="8">
        <f t="shared" si="952"/>
        <v>0.5953979599954784</v>
      </c>
      <c r="BN715" s="8">
        <f t="shared" si="953"/>
        <v>0.40118751094754684</v>
      </c>
    </row>
    <row r="716" spans="1:66" x14ac:dyDescent="0.25">
      <c r="A716" t="s">
        <v>13</v>
      </c>
      <c r="B716" t="s">
        <v>45</v>
      </c>
      <c r="C716" t="s">
        <v>42</v>
      </c>
      <c r="D716" t="s">
        <v>520</v>
      </c>
      <c r="E716">
        <f>VLOOKUP(A716,home!$A$2:$E$405,3,FALSE)</f>
        <v>1.2857000000000001</v>
      </c>
      <c r="F716">
        <f>VLOOKUP(B716,home!$B$2:$E$405,3,FALSE)</f>
        <v>0.77780000000000005</v>
      </c>
      <c r="G716">
        <f>VLOOKUP(C716,away!$B$2:$E$405,4,FALSE)</f>
        <v>1.0369999999999999</v>
      </c>
      <c r="H716">
        <f>VLOOKUP(A716,away!$A$2:$E$405,3,FALSE)</f>
        <v>1.4921</v>
      </c>
      <c r="I716">
        <f>VLOOKUP(C716,away!$B$2:$E$405,3,FALSE)</f>
        <v>0.89359999999999995</v>
      </c>
      <c r="J716">
        <f>VLOOKUP(B716,home!$B$2:$E$405,4,FALSE)</f>
        <v>0.89359999999999995</v>
      </c>
      <c r="K716" s="3">
        <f t="shared" si="898"/>
        <v>1.0370181060199999</v>
      </c>
      <c r="L716" s="3">
        <f t="shared" si="899"/>
        <v>1.191473124416</v>
      </c>
      <c r="M716" s="5">
        <f t="shared" si="900"/>
        <v>0.10769078820810842</v>
      </c>
      <c r="N716" s="5">
        <f t="shared" si="901"/>
        <v>0.11167729722337354</v>
      </c>
      <c r="O716" s="5">
        <f t="shared" si="902"/>
        <v>0.12831067989713665</v>
      </c>
      <c r="P716" s="5">
        <f t="shared" si="903"/>
        <v>0.13306049824906713</v>
      </c>
      <c r="Q716" s="5">
        <f t="shared" si="904"/>
        <v>5.79056896260077E-2</v>
      </c>
      <c r="R716" s="5">
        <f t="shared" si="905"/>
        <v>7.6439363336491345E-2</v>
      </c>
      <c r="S716" s="5">
        <f t="shared" si="906"/>
        <v>4.1101696089538231E-2</v>
      </c>
      <c r="T716" s="5">
        <f t="shared" si="907"/>
        <v>6.8993072940162548E-2</v>
      </c>
      <c r="U716" s="5">
        <f t="shared" si="908"/>
        <v>7.9269003792582879E-2</v>
      </c>
      <c r="V716" s="5">
        <f t="shared" si="909"/>
        <v>5.6427112100361403E-3</v>
      </c>
      <c r="W716" s="5">
        <f t="shared" si="910"/>
        <v>2.0016416194581488E-2</v>
      </c>
      <c r="X716" s="5">
        <f t="shared" si="911"/>
        <v>2.3849021942969027E-2</v>
      </c>
      <c r="Y716" s="5">
        <f t="shared" si="912"/>
        <v>1.4207734344327526E-2</v>
      </c>
      <c r="Z716" s="5">
        <f t="shared" si="913"/>
        <v>3.035848235429971E-2</v>
      </c>
      <c r="AA716" s="5">
        <f t="shared" si="914"/>
        <v>3.1482295872697477E-2</v>
      </c>
      <c r="AB716" s="5">
        <f t="shared" si="915"/>
        <v>1.6323855419532997E-2</v>
      </c>
      <c r="AC716" s="5">
        <f t="shared" si="916"/>
        <v>4.3575103867755515E-4</v>
      </c>
      <c r="AD716" s="5">
        <f t="shared" si="917"/>
        <v>5.1893465028532365E-3</v>
      </c>
      <c r="AE716" s="5">
        <f t="shared" si="918"/>
        <v>6.1829668914317884E-3</v>
      </c>
      <c r="AF716" s="5">
        <f t="shared" si="919"/>
        <v>3.6834194401474587E-3</v>
      </c>
      <c r="AG716" s="5">
        <f t="shared" si="920"/>
        <v>1.4628984229623748E-3</v>
      </c>
      <c r="AH716" s="5">
        <f t="shared" si="921"/>
        <v>9.0428289558013731E-3</v>
      </c>
      <c r="AI716" s="5">
        <f t="shared" si="922"/>
        <v>9.3775773568079545E-3</v>
      </c>
      <c r="AJ716" s="5">
        <f t="shared" si="923"/>
        <v>4.8623587548065105E-3</v>
      </c>
      <c r="AK716" s="5">
        <f t="shared" si="924"/>
        <v>1.6807846888997377E-3</v>
      </c>
      <c r="AL716" s="5">
        <f t="shared" si="925"/>
        <v>2.1536196840508735E-5</v>
      </c>
      <c r="AM716" s="5">
        <f t="shared" si="926"/>
        <v>1.076289256374075E-3</v>
      </c>
      <c r="AN716" s="5">
        <f t="shared" si="927"/>
        <v>1.2823697230673922E-3</v>
      </c>
      <c r="AO716" s="5">
        <f t="shared" si="928"/>
        <v>7.6395453029979329E-4</v>
      </c>
      <c r="AP716" s="5">
        <f t="shared" si="929"/>
        <v>3.0341043037601737E-4</v>
      </c>
      <c r="AQ716" s="5">
        <f t="shared" si="930"/>
        <v>9.0376343365129193E-5</v>
      </c>
      <c r="AR716" s="5">
        <f t="shared" si="931"/>
        <v>2.1548575339056268E-3</v>
      </c>
      <c r="AS716" s="5">
        <f t="shared" si="932"/>
        <v>2.2346262785537408E-3</v>
      </c>
      <c r="AT716" s="5">
        <f t="shared" si="933"/>
        <v>1.1586739555241603E-3</v>
      </c>
      <c r="AU716" s="5">
        <f t="shared" si="934"/>
        <v>4.0052195695078883E-4</v>
      </c>
      <c r="AV716" s="5">
        <f t="shared" si="935"/>
        <v>1.0383713030413272E-4</v>
      </c>
      <c r="AW716" s="5">
        <f t="shared" si="936"/>
        <v>7.3915769235381445E-7</v>
      </c>
      <c r="AX716" s="5">
        <f t="shared" si="937"/>
        <v>1.8602190769578616E-4</v>
      </c>
      <c r="AY716" s="5">
        <f t="shared" si="938"/>
        <v>2.2164010357212307E-4</v>
      </c>
      <c r="AZ716" s="5">
        <f t="shared" si="939"/>
        <v>1.3203911334948168E-4</v>
      </c>
      <c r="BA716" s="5">
        <f t="shared" si="940"/>
        <v>5.2440351642541751E-5</v>
      </c>
      <c r="BB716" s="5">
        <f t="shared" si="941"/>
        <v>1.562031740425324E-5</v>
      </c>
      <c r="BC716" s="5">
        <f t="shared" si="942"/>
        <v>3.7222376764030445E-6</v>
      </c>
      <c r="BD716" s="5">
        <f t="shared" si="943"/>
        <v>4.279091397656489E-4</v>
      </c>
      <c r="BE716" s="5">
        <f t="shared" si="944"/>
        <v>4.4374952566842064E-4</v>
      </c>
      <c r="BF716" s="5">
        <f t="shared" si="945"/>
        <v>2.3008814632796942E-4</v>
      </c>
      <c r="BG716" s="5">
        <f t="shared" si="946"/>
        <v>7.9535191240894489E-5</v>
      </c>
      <c r="BH716" s="5">
        <f t="shared" si="947"/>
        <v>2.0619858345642722E-5</v>
      </c>
      <c r="BI716" s="5">
        <f t="shared" si="948"/>
        <v>4.2766332895998211E-6</v>
      </c>
      <c r="BJ716" s="8">
        <f t="shared" si="949"/>
        <v>0.31729574784363967</v>
      </c>
      <c r="BK716" s="8">
        <f t="shared" si="950"/>
        <v>0.28817462109584008</v>
      </c>
      <c r="BL716" s="8">
        <f t="shared" si="951"/>
        <v>0.36404744342463363</v>
      </c>
      <c r="BM716" s="8">
        <f t="shared" si="952"/>
        <v>0.38457107723234862</v>
      </c>
      <c r="BN716" s="8">
        <f t="shared" si="953"/>
        <v>0.61508431654018481</v>
      </c>
    </row>
    <row r="717" spans="1:66" x14ac:dyDescent="0.25">
      <c r="A717" t="s">
        <v>13</v>
      </c>
      <c r="B717" t="s">
        <v>46</v>
      </c>
      <c r="C717" t="s">
        <v>49</v>
      </c>
      <c r="D717" t="s">
        <v>520</v>
      </c>
      <c r="E717">
        <f>VLOOKUP(A717,home!$A$2:$E$405,3,FALSE)</f>
        <v>1.2857000000000001</v>
      </c>
      <c r="F717">
        <f>VLOOKUP(B717,home!$B$2:$E$405,3,FALSE)</f>
        <v>1.5556000000000001</v>
      </c>
      <c r="G717">
        <f>VLOOKUP(C717,away!$B$2:$E$405,4,FALSE)</f>
        <v>0.51849999999999996</v>
      </c>
      <c r="H717">
        <f>VLOOKUP(A717,away!$A$2:$E$405,3,FALSE)</f>
        <v>1.4921</v>
      </c>
      <c r="I717">
        <f>VLOOKUP(C717,away!$B$2:$E$405,3,FALSE)</f>
        <v>0.67020000000000002</v>
      </c>
      <c r="J717">
        <f>VLOOKUP(B717,home!$B$2:$E$405,4,FALSE)</f>
        <v>0.50260000000000005</v>
      </c>
      <c r="K717" s="3">
        <f t="shared" si="898"/>
        <v>1.0370181060199999</v>
      </c>
      <c r="L717" s="3">
        <f t="shared" si="899"/>
        <v>0.50260272409200002</v>
      </c>
      <c r="M717" s="5">
        <f t="shared" si="900"/>
        <v>0.21446240369790776</v>
      </c>
      <c r="N717" s="5">
        <f t="shared" si="901"/>
        <v>0.22240139569530093</v>
      </c>
      <c r="O717" s="5">
        <f t="shared" si="902"/>
        <v>0.10778938831388664</v>
      </c>
      <c r="P717" s="5">
        <f t="shared" si="903"/>
        <v>0.11177954731832103</v>
      </c>
      <c r="Q717" s="5">
        <f t="shared" si="904"/>
        <v>0.11531713707007275</v>
      </c>
      <c r="R717" s="5">
        <f t="shared" si="905"/>
        <v>2.7087620097384909E-2</v>
      </c>
      <c r="S717" s="5">
        <f t="shared" si="906"/>
        <v>1.4565102068296303E-2</v>
      </c>
      <c r="T717" s="5">
        <f t="shared" si="907"/>
        <v>5.7958707225909109E-2</v>
      </c>
      <c r="U717" s="5">
        <f t="shared" si="908"/>
        <v>2.8090352489979382E-2</v>
      </c>
      <c r="V717" s="5">
        <f t="shared" si="909"/>
        <v>8.4349439330200237E-4</v>
      </c>
      <c r="W717" s="5">
        <f t="shared" si="910"/>
        <v>3.9861986358685195E-2</v>
      </c>
      <c r="X717" s="5">
        <f t="shared" si="911"/>
        <v>2.0034742931593318E-2</v>
      </c>
      <c r="Y717" s="5">
        <f t="shared" si="912"/>
        <v>5.0347581869508717E-3</v>
      </c>
      <c r="Z717" s="5">
        <f t="shared" si="913"/>
        <v>4.5381038833716197E-3</v>
      </c>
      <c r="AA717" s="5">
        <f t="shared" si="914"/>
        <v>4.706095894056044E-3</v>
      </c>
      <c r="AB717" s="5">
        <f t="shared" si="915"/>
        <v>2.4401533254012481E-3</v>
      </c>
      <c r="AC717" s="5">
        <f t="shared" si="916"/>
        <v>2.7477258199778203E-5</v>
      </c>
      <c r="AD717" s="5">
        <f t="shared" si="917"/>
        <v>1.0334400398969696E-2</v>
      </c>
      <c r="AE717" s="5">
        <f t="shared" si="918"/>
        <v>5.1940977923796202E-3</v>
      </c>
      <c r="AF717" s="5">
        <f t="shared" si="919"/>
        <v>1.3052838498251204E-3</v>
      </c>
      <c r="AG717" s="5">
        <f t="shared" si="920"/>
        <v>2.1867973954513281E-4</v>
      </c>
      <c r="AH717" s="5">
        <f t="shared" si="921"/>
        <v>5.7021584349876498E-4</v>
      </c>
      <c r="AI717" s="5">
        <f t="shared" si="922"/>
        <v>5.9132415404768602E-4</v>
      </c>
      <c r="AJ717" s="5">
        <f t="shared" si="923"/>
        <v>3.0660692713720491E-4</v>
      </c>
      <c r="AK717" s="5">
        <f t="shared" si="924"/>
        <v>1.059856449574788E-4</v>
      </c>
      <c r="AL717" s="5">
        <f t="shared" si="925"/>
        <v>5.7285480907809085E-7</v>
      </c>
      <c r="AM717" s="5">
        <f t="shared" si="926"/>
        <v>2.1433920657183774E-3</v>
      </c>
      <c r="AN717" s="5">
        <f t="shared" si="927"/>
        <v>1.0772746910272355E-3</v>
      </c>
      <c r="AO717" s="5">
        <f t="shared" si="928"/>
        <v>2.7072059715282812E-4</v>
      </c>
      <c r="AP717" s="5">
        <f t="shared" si="929"/>
        <v>4.5354969865608106E-5</v>
      </c>
      <c r="AQ717" s="5">
        <f t="shared" si="930"/>
        <v>5.6988828513913016E-6</v>
      </c>
      <c r="AR717" s="5">
        <f t="shared" si="931"/>
        <v>5.73184072525794E-5</v>
      </c>
      <c r="AS717" s="5">
        <f t="shared" si="932"/>
        <v>5.9440226129152919E-5</v>
      </c>
      <c r="AT717" s="5">
        <f t="shared" si="933"/>
        <v>3.0820295360927332E-5</v>
      </c>
      <c r="AU717" s="5">
        <f t="shared" si="934"/>
        <v>1.0653734774055284E-5</v>
      </c>
      <c r="AV717" s="5">
        <f t="shared" si="935"/>
        <v>2.7620289643575555E-6</v>
      </c>
      <c r="AW717" s="5">
        <f t="shared" si="936"/>
        <v>8.2937939152042366E-9</v>
      </c>
      <c r="AX717" s="5">
        <f t="shared" si="937"/>
        <v>3.7045606340826108E-4</v>
      </c>
      <c r="AY717" s="5">
        <f t="shared" si="938"/>
        <v>1.8619222662539066E-4</v>
      </c>
      <c r="AZ717" s="5">
        <f t="shared" si="939"/>
        <v>4.679036015333818E-5</v>
      </c>
      <c r="BA717" s="5">
        <f t="shared" si="940"/>
        <v>7.8389874914378469E-6</v>
      </c>
      <c r="BB717" s="5">
        <f t="shared" si="941"/>
        <v>9.8497411682994386E-7</v>
      </c>
      <c r="BC717" s="5">
        <f t="shared" si="942"/>
        <v>9.9010134855768379E-8</v>
      </c>
      <c r="BD717" s="5">
        <f t="shared" si="943"/>
        <v>4.8013979376268382E-6</v>
      </c>
      <c r="BE717" s="5">
        <f t="shared" si="944"/>
        <v>4.9791365955261178E-6</v>
      </c>
      <c r="BF717" s="5">
        <f t="shared" si="945"/>
        <v>2.5817274009536821E-6</v>
      </c>
      <c r="BG717" s="5">
        <f t="shared" si="946"/>
        <v>8.9243268653230812E-7</v>
      </c>
      <c r="BH717" s="5">
        <f t="shared" si="947"/>
        <v>2.3136721358451861E-7</v>
      </c>
      <c r="BI717" s="5">
        <f t="shared" si="948"/>
        <v>4.7986397925308461E-8</v>
      </c>
      <c r="BJ717" s="8">
        <f t="shared" si="949"/>
        <v>0.48181599207777742</v>
      </c>
      <c r="BK717" s="8">
        <f t="shared" si="950"/>
        <v>0.34186478981746138</v>
      </c>
      <c r="BL717" s="8">
        <f t="shared" si="951"/>
        <v>0.17186227143106253</v>
      </c>
      <c r="BM717" s="8">
        <f t="shared" si="952"/>
        <v>0.20105748108396726</v>
      </c>
      <c r="BN717" s="8">
        <f t="shared" si="953"/>
        <v>0.79883749219287403</v>
      </c>
    </row>
    <row r="718" spans="1:66" x14ac:dyDescent="0.25">
      <c r="A718" t="s">
        <v>13</v>
      </c>
      <c r="B718" t="s">
        <v>43</v>
      </c>
      <c r="C718" t="s">
        <v>15</v>
      </c>
      <c r="D718" t="s">
        <v>520</v>
      </c>
      <c r="E718">
        <f>VLOOKUP(A718,home!$A$2:$E$405,3,FALSE)</f>
        <v>1.2857000000000001</v>
      </c>
      <c r="F718">
        <f>VLOOKUP(B718,home!$B$2:$E$405,3,FALSE)</f>
        <v>0.25929999999999997</v>
      </c>
      <c r="G718">
        <f>VLOOKUP(C718,away!$B$2:$E$405,4,FALSE)</f>
        <v>0.77780000000000005</v>
      </c>
      <c r="H718">
        <f>VLOOKUP(A718,away!$A$2:$E$405,3,FALSE)</f>
        <v>1.4921</v>
      </c>
      <c r="I718">
        <f>VLOOKUP(C718,away!$B$2:$E$405,3,FALSE)</f>
        <v>1.117</v>
      </c>
      <c r="J718">
        <f>VLOOKUP(B718,home!$B$2:$E$405,4,FALSE)</f>
        <v>0.89359999999999995</v>
      </c>
      <c r="K718" s="3">
        <f t="shared" si="898"/>
        <v>0.25930452737800003</v>
      </c>
      <c r="L718" s="3">
        <f t="shared" si="899"/>
        <v>1.4893414055199998</v>
      </c>
      <c r="M718" s="5">
        <f t="shared" si="900"/>
        <v>0.17400940440944895</v>
      </c>
      <c r="N718" s="5">
        <f t="shared" si="901"/>
        <v>4.5121426369719435E-2</v>
      </c>
      <c r="O718" s="5">
        <f t="shared" si="902"/>
        <v>0.25915941093686679</v>
      </c>
      <c r="P718" s="5">
        <f t="shared" si="903"/>
        <v>6.720120856854514E-2</v>
      </c>
      <c r="Q718" s="5">
        <f t="shared" si="904"/>
        <v>5.8500950697106613E-3</v>
      </c>
      <c r="R718" s="5">
        <f t="shared" si="905"/>
        <v>0.1929884206692242</v>
      </c>
      <c r="S718" s="5">
        <f t="shared" si="906"/>
        <v>6.4881585687846261E-3</v>
      </c>
      <c r="T718" s="5">
        <f t="shared" si="907"/>
        <v>8.7127888135484985E-3</v>
      </c>
      <c r="U718" s="5">
        <f t="shared" si="908"/>
        <v>5.0042771211059829E-2</v>
      </c>
      <c r="V718" s="5">
        <f t="shared" si="909"/>
        <v>2.7840902474745969E-4</v>
      </c>
      <c r="W718" s="5">
        <f t="shared" si="910"/>
        <v>5.0565204572256385E-4</v>
      </c>
      <c r="X718" s="5">
        <f t="shared" si="911"/>
        <v>7.5308852848050649E-4</v>
      </c>
      <c r="Y718" s="5">
        <f t="shared" si="912"/>
        <v>5.6080296374407294E-4</v>
      </c>
      <c r="Z718" s="5">
        <f t="shared" si="913"/>
        <v>9.5808548562862458E-2</v>
      </c>
      <c r="AA718" s="5">
        <f t="shared" si="914"/>
        <v>2.4843590403865211E-2</v>
      </c>
      <c r="AB718" s="5">
        <f t="shared" si="915"/>
        <v>3.2210277340234419E-3</v>
      </c>
      <c r="AC718" s="5">
        <f t="shared" si="916"/>
        <v>6.7199754960497328E-6</v>
      </c>
      <c r="AD718" s="5">
        <f t="shared" si="917"/>
        <v>3.2779466183452056E-5</v>
      </c>
      <c r="AE718" s="5">
        <f t="shared" si="918"/>
        <v>4.8819816237857795E-5</v>
      </c>
      <c r="AF718" s="5">
        <f t="shared" si="919"/>
        <v>3.6354686866459615E-5</v>
      </c>
      <c r="AG718" s="5">
        <f t="shared" si="920"/>
        <v>1.8048180144977481E-5</v>
      </c>
      <c r="AH718" s="5">
        <f t="shared" si="921"/>
        <v>3.5672909594361202E-2</v>
      </c>
      <c r="AI718" s="5">
        <f t="shared" si="922"/>
        <v>9.2501469625639529E-3</v>
      </c>
      <c r="AJ718" s="5">
        <f t="shared" si="923"/>
        <v>1.1993024931523438E-3</v>
      </c>
      <c r="AK718" s="5">
        <f t="shared" si="924"/>
        <v>1.0366152205670857E-4</v>
      </c>
      <c r="AL718" s="5">
        <f t="shared" si="925"/>
        <v>1.0380829160772139E-7</v>
      </c>
      <c r="AM718" s="5">
        <f t="shared" si="926"/>
        <v>1.6999727972806338E-6</v>
      </c>
      <c r="AN718" s="5">
        <f t="shared" si="927"/>
        <v>2.531839875247705E-6</v>
      </c>
      <c r="AO718" s="5">
        <f t="shared" si="928"/>
        <v>1.8853869791764989E-6</v>
      </c>
      <c r="AP718" s="5">
        <f t="shared" si="929"/>
        <v>9.3599496450527788E-7</v>
      </c>
      <c r="AQ718" s="5">
        <f t="shared" si="930"/>
        <v>3.4850401399898343E-7</v>
      </c>
      <c r="AR718" s="5">
        <f t="shared" si="931"/>
        <v>1.0625828262850743E-2</v>
      </c>
      <c r="AS718" s="5">
        <f t="shared" si="932"/>
        <v>2.755325375698307E-3</v>
      </c>
      <c r="AT718" s="5">
        <f t="shared" si="933"/>
        <v>3.5723417215902987E-4</v>
      </c>
      <c r="AU718" s="5">
        <f t="shared" si="934"/>
        <v>3.0877479391656115E-5</v>
      </c>
      <c r="AV718" s="5">
        <f t="shared" si="935"/>
        <v>2.0016675500693306E-6</v>
      </c>
      <c r="AW718" s="5">
        <f t="shared" si="936"/>
        <v>1.113612010280271E-9</v>
      </c>
      <c r="AX718" s="5">
        <f t="shared" si="937"/>
        <v>7.3468440459051916E-8</v>
      </c>
      <c r="AY718" s="5">
        <f t="shared" si="938"/>
        <v>1.0941959037464682E-7</v>
      </c>
      <c r="AZ718" s="5">
        <f t="shared" si="939"/>
        <v>8.148156325999956E-8</v>
      </c>
      <c r="BA718" s="5">
        <f t="shared" si="940"/>
        <v>4.0451288649871512E-8</v>
      </c>
      <c r="BB718" s="5">
        <f t="shared" si="941"/>
        <v>1.5061444773223721E-8</v>
      </c>
      <c r="BC718" s="5">
        <f t="shared" si="942"/>
        <v>4.4863266655429681E-9</v>
      </c>
      <c r="BD718" s="5">
        <f t="shared" si="943"/>
        <v>2.6375809999680476E-3</v>
      </c>
      <c r="BE718" s="5">
        <f t="shared" si="944"/>
        <v>6.8393669461790725E-4</v>
      </c>
      <c r="BF718" s="5">
        <f t="shared" si="945"/>
        <v>8.867394067718397E-5</v>
      </c>
      <c r="BG718" s="5">
        <f t="shared" si="946"/>
        <v>7.6645180926806681E-6</v>
      </c>
      <c r="BH718" s="5">
        <f t="shared" si="947"/>
        <v>4.9686106040067257E-7</v>
      </c>
      <c r="BI718" s="5">
        <f t="shared" si="948"/>
        <v>2.5767664487945662E-8</v>
      </c>
      <c r="BJ718" s="8">
        <f t="shared" si="949"/>
        <v>6.1647582007642879E-2</v>
      </c>
      <c r="BK718" s="8">
        <f t="shared" si="950"/>
        <v>0.24798411377490423</v>
      </c>
      <c r="BL718" s="8">
        <f t="shared" si="951"/>
        <v>0.59367088726690409</v>
      </c>
      <c r="BM718" s="8">
        <f t="shared" si="952"/>
        <v>0.25478105728282024</v>
      </c>
      <c r="BN718" s="8">
        <f t="shared" si="953"/>
        <v>0.7443299660235152</v>
      </c>
    </row>
    <row r="719" spans="1:66" x14ac:dyDescent="0.25">
      <c r="A719" t="s">
        <v>13</v>
      </c>
      <c r="B719" t="s">
        <v>51</v>
      </c>
      <c r="C719" t="s">
        <v>50</v>
      </c>
      <c r="D719" t="s">
        <v>520</v>
      </c>
      <c r="E719">
        <f>VLOOKUP(A719,home!$A$2:$E$405,3,FALSE)</f>
        <v>1.2857000000000001</v>
      </c>
      <c r="F719">
        <f>VLOOKUP(B719,home!$B$2:$E$405,3,FALSE)</f>
        <v>1.8148</v>
      </c>
      <c r="G719">
        <f>VLOOKUP(C719,away!$B$2:$E$405,4,FALSE)</f>
        <v>1.1667000000000001</v>
      </c>
      <c r="H719">
        <f>VLOOKUP(A719,away!$A$2:$E$405,3,FALSE)</f>
        <v>1.4921</v>
      </c>
      <c r="I719">
        <f>VLOOKUP(C719,away!$B$2:$E$405,3,FALSE)</f>
        <v>0.16750000000000001</v>
      </c>
      <c r="J719">
        <f>VLOOKUP(B719,home!$B$2:$E$405,4,FALSE)</f>
        <v>0.44679999999999997</v>
      </c>
      <c r="K719" s="3">
        <f t="shared" si="898"/>
        <v>2.7222475296120003</v>
      </c>
      <c r="L719" s="3">
        <f t="shared" si="899"/>
        <v>0.11166727189999999</v>
      </c>
      <c r="M719" s="5">
        <f t="shared" si="900"/>
        <v>5.8782281676940148E-2</v>
      </c>
      <c r="N719" s="5">
        <f t="shared" si="901"/>
        <v>0.16001992108000704</v>
      </c>
      <c r="O719" s="5">
        <f t="shared" si="902"/>
        <v>6.5640570309212628E-3</v>
      </c>
      <c r="P719" s="5">
        <f t="shared" si="903"/>
        <v>1.7868988036657686E-2</v>
      </c>
      <c r="Q719" s="5">
        <f t="shared" si="904"/>
        <v>0.21780691742437827</v>
      </c>
      <c r="R719" s="5">
        <f t="shared" si="905"/>
        <v>3.6649517061949568E-4</v>
      </c>
      <c r="S719" s="5">
        <f t="shared" si="906"/>
        <v>1.3579803486067938E-3</v>
      </c>
      <c r="T719" s="5">
        <f t="shared" si="907"/>
        <v>2.4321904269728894E-2</v>
      </c>
      <c r="U719" s="5">
        <f t="shared" si="908"/>
        <v>9.976905728336506E-4</v>
      </c>
      <c r="V719" s="5">
        <f t="shared" si="909"/>
        <v>4.5867439248355658E-5</v>
      </c>
      <c r="W719" s="5">
        <f t="shared" si="910"/>
        <v>0.19764144763030625</v>
      </c>
      <c r="X719" s="5">
        <f t="shared" si="911"/>
        <v>2.2070081271243016E-2</v>
      </c>
      <c r="Y719" s="5">
        <f t="shared" si="912"/>
        <v>1.2322528830854959E-3</v>
      </c>
      <c r="Z719" s="5">
        <f t="shared" si="913"/>
        <v>1.3641838622534706E-5</v>
      </c>
      <c r="AA719" s="5">
        <f t="shared" si="914"/>
        <v>3.7136461489560669E-5</v>
      </c>
      <c r="AB719" s="5">
        <f t="shared" si="915"/>
        <v>5.0547320274243869E-5</v>
      </c>
      <c r="AC719" s="5">
        <f t="shared" si="916"/>
        <v>8.714410829030001E-7</v>
      </c>
      <c r="AD719" s="5">
        <f t="shared" si="917"/>
        <v>0.13450723564013517</v>
      </c>
      <c r="AE719" s="5">
        <f t="shared" si="918"/>
        <v>1.5020056054744343E-2</v>
      </c>
      <c r="AF719" s="5">
        <f t="shared" si="919"/>
        <v>8.3862434170918899E-4</v>
      </c>
      <c r="AG719" s="5">
        <f t="shared" si="920"/>
        <v>3.1215630795866169E-5</v>
      </c>
      <c r="AH719" s="5">
        <f t="shared" si="921"/>
        <v>3.8083672566962602E-7</v>
      </c>
      <c r="AI719" s="5">
        <f t="shared" si="922"/>
        <v>1.0367318356396625E-6</v>
      </c>
      <c r="AJ719" s="5">
        <f t="shared" si="923"/>
        <v>1.4111203392200929E-6</v>
      </c>
      <c r="AK719" s="5">
        <f t="shared" si="924"/>
        <v>1.2804729524757155E-6</v>
      </c>
      <c r="AL719" s="5">
        <f t="shared" si="925"/>
        <v>1.059623399488041E-8</v>
      </c>
      <c r="AM719" s="5">
        <f t="shared" si="926"/>
        <v>7.3232397987259432E-2</v>
      </c>
      <c r="AN719" s="5">
        <f t="shared" si="927"/>
        <v>8.177662097932312E-3</v>
      </c>
      <c r="AO719" s="5">
        <f t="shared" si="928"/>
        <v>4.5658860849806597E-4</v>
      </c>
      <c r="AP719" s="5">
        <f t="shared" si="929"/>
        <v>1.6995334763865394E-5</v>
      </c>
      <c r="AQ719" s="5">
        <f t="shared" si="930"/>
        <v>4.744556670270197E-7</v>
      </c>
      <c r="AR719" s="5">
        <f t="shared" si="931"/>
        <v>8.5053996389711644E-9</v>
      </c>
      <c r="AS719" s="5">
        <f t="shared" si="932"/>
        <v>2.3153803155552046E-8</v>
      </c>
      <c r="AT719" s="5">
        <f t="shared" si="933"/>
        <v>3.1515191720662056E-8</v>
      </c>
      <c r="AU719" s="5">
        <f t="shared" si="934"/>
        <v>2.8597384268940284E-8</v>
      </c>
      <c r="AV719" s="5">
        <f t="shared" si="935"/>
        <v>1.9462289669871942E-8</v>
      </c>
      <c r="AW719" s="5">
        <f t="shared" si="936"/>
        <v>8.9475175307243583E-11</v>
      </c>
      <c r="AX719" s="5">
        <f t="shared" si="937"/>
        <v>3.3226119084729985E-2</v>
      </c>
      <c r="AY719" s="5">
        <f t="shared" si="938"/>
        <v>3.710270074016322E-3</v>
      </c>
      <c r="AZ719" s="5">
        <f t="shared" si="939"/>
        <v>2.0715786858880686E-4</v>
      </c>
      <c r="BA719" s="5">
        <f t="shared" si="940"/>
        <v>7.7109180126435882E-6</v>
      </c>
      <c r="BB719" s="5">
        <f t="shared" si="941"/>
        <v>2.1526429457911978E-7</v>
      </c>
      <c r="BC719" s="5">
        <f t="shared" si="942"/>
        <v>4.8075953026256507E-9</v>
      </c>
      <c r="BD719" s="5">
        <f t="shared" si="943"/>
        <v>1.5829579568385918E-10</v>
      </c>
      <c r="BE719" s="5">
        <f t="shared" si="944"/>
        <v>4.3092033874835156E-10</v>
      </c>
      <c r="BF719" s="5">
        <f t="shared" si="945"/>
        <v>5.865359138086334E-10</v>
      </c>
      <c r="BG719" s="5">
        <f t="shared" si="946"/>
        <v>5.3223198079808977E-10</v>
      </c>
      <c r="BH719" s="5">
        <f t="shared" si="947"/>
        <v>3.6221679872702537E-10</v>
      </c>
      <c r="BI719" s="5">
        <f t="shared" si="948"/>
        <v>1.9720875710372241E-10</v>
      </c>
      <c r="BJ719" s="8">
        <f t="shared" si="949"/>
        <v>0.89252525272749206</v>
      </c>
      <c r="BK719" s="8">
        <f t="shared" si="950"/>
        <v>8.1766269612786213E-2</v>
      </c>
      <c r="BL719" s="8">
        <f t="shared" si="951"/>
        <v>8.020149219469256E-3</v>
      </c>
      <c r="BM719" s="8">
        <f t="shared" si="952"/>
        <v>0.5172063829943051</v>
      </c>
      <c r="BN719" s="8">
        <f t="shared" si="953"/>
        <v>0.46140866041952389</v>
      </c>
    </row>
    <row r="720" spans="1:66" x14ac:dyDescent="0.25">
      <c r="A720" t="s">
        <v>13</v>
      </c>
      <c r="B720" t="s">
        <v>220</v>
      </c>
      <c r="C720" t="s">
        <v>14</v>
      </c>
      <c r="D720" t="s">
        <v>520</v>
      </c>
      <c r="E720">
        <f>VLOOKUP(A720,home!$A$2:$E$405,3,FALSE)</f>
        <v>1.2857000000000001</v>
      </c>
      <c r="F720">
        <f>VLOOKUP(B720,home!$B$2:$E$405,3,FALSE)</f>
        <v>1.5556000000000001</v>
      </c>
      <c r="G720">
        <f>VLOOKUP(C720,away!$B$2:$E$405,4,FALSE)</f>
        <v>0.25929999999999997</v>
      </c>
      <c r="H720">
        <f>VLOOKUP(A720,away!$A$2:$E$405,3,FALSE)</f>
        <v>1.4921</v>
      </c>
      <c r="I720">
        <f>VLOOKUP(C720,away!$B$2:$E$405,3,FALSE)</f>
        <v>1.5638000000000001</v>
      </c>
      <c r="J720">
        <f>VLOOKUP(B720,home!$B$2:$E$405,4,FALSE)</f>
        <v>2.0106000000000002</v>
      </c>
      <c r="K720" s="3">
        <f t="shared" si="898"/>
        <v>0.51860905475599994</v>
      </c>
      <c r="L720" s="3">
        <f t="shared" si="899"/>
        <v>4.6914254273880012</v>
      </c>
      <c r="M720" s="5">
        <f t="shared" si="900"/>
        <v>5.4614853606691719E-3</v>
      </c>
      <c r="N720" s="5">
        <f t="shared" si="901"/>
        <v>2.8323757604603707E-3</v>
      </c>
      <c r="O720" s="5">
        <f t="shared" si="902"/>
        <v>2.5622151292350678E-2</v>
      </c>
      <c r="P720" s="5">
        <f t="shared" si="903"/>
        <v>1.3287879662541207E-2</v>
      </c>
      <c r="Q720" s="5">
        <f t="shared" si="904"/>
        <v>7.3444785792307953E-4</v>
      </c>
      <c r="R720" s="5">
        <f t="shared" si="905"/>
        <v>6.0102206038658165E-2</v>
      </c>
      <c r="S720" s="5">
        <f t="shared" si="906"/>
        <v>8.0824049807826544E-3</v>
      </c>
      <c r="T720" s="5">
        <f t="shared" si="907"/>
        <v>3.4456073557509845E-3</v>
      </c>
      <c r="U720" s="5">
        <f t="shared" si="908"/>
        <v>3.1169548262458862E-2</v>
      </c>
      <c r="V720" s="5">
        <f t="shared" si="909"/>
        <v>2.1849575848193106E-3</v>
      </c>
      <c r="W720" s="5">
        <f t="shared" si="910"/>
        <v>1.2696376978835243E-4</v>
      </c>
      <c r="X720" s="5">
        <f t="shared" si="911"/>
        <v>5.9564105794211297E-4</v>
      </c>
      <c r="Y720" s="5">
        <f t="shared" si="912"/>
        <v>1.3972028024129596E-3</v>
      </c>
      <c r="Z720" s="5">
        <f t="shared" si="913"/>
        <v>9.3988339217291175E-2</v>
      </c>
      <c r="AA720" s="5">
        <f t="shared" si="914"/>
        <v>4.8743203759565652E-2</v>
      </c>
      <c r="AB720" s="5">
        <f t="shared" si="915"/>
        <v>1.263933341376372E-2</v>
      </c>
      <c r="AC720" s="5">
        <f t="shared" si="916"/>
        <v>3.3225225759918466E-4</v>
      </c>
      <c r="AD720" s="5">
        <f t="shared" si="917"/>
        <v>1.6461140159548956E-5</v>
      </c>
      <c r="AE720" s="5">
        <f t="shared" si="918"/>
        <v>7.7226211508305738E-5</v>
      </c>
      <c r="AF720" s="5">
        <f t="shared" si="919"/>
        <v>1.8115050616545475E-4</v>
      </c>
      <c r="AG720" s="5">
        <f t="shared" si="920"/>
        <v>2.8328469693627374E-4</v>
      </c>
      <c r="AH720" s="5">
        <f t="shared" si="921"/>
        <v>0.11023482112049221</v>
      </c>
      <c r="AI720" s="5">
        <f t="shared" si="922"/>
        <v>5.71687763824952E-2</v>
      </c>
      <c r="AJ720" s="5">
        <f t="shared" si="923"/>
        <v>1.4824122540641482E-2</v>
      </c>
      <c r="AK720" s="5">
        <f t="shared" si="924"/>
        <v>2.5626413927963975E-3</v>
      </c>
      <c r="AL720" s="5">
        <f t="shared" si="925"/>
        <v>3.2334998448441634E-5</v>
      </c>
      <c r="AM720" s="5">
        <f t="shared" si="926"/>
        <v>1.7073792676699434E-6</v>
      </c>
      <c r="AN720" s="5">
        <f t="shared" si="927"/>
        <v>8.0100425105418747E-6</v>
      </c>
      <c r="AO720" s="5">
        <f t="shared" si="928"/>
        <v>1.8789258554207493E-5</v>
      </c>
      <c r="AP720" s="5">
        <f t="shared" si="929"/>
        <v>2.9382801780992176E-5</v>
      </c>
      <c r="AQ720" s="5">
        <f t="shared" si="930"/>
        <v>3.4461805850812045E-5</v>
      </c>
      <c r="AR720" s="5">
        <f t="shared" si="931"/>
        <v>0.10343168855764898</v>
      </c>
      <c r="AS720" s="5">
        <f t="shared" si="932"/>
        <v>5.3640610234699307E-2</v>
      </c>
      <c r="AT720" s="5">
        <f t="shared" si="933"/>
        <v>1.390925308517621E-2</v>
      </c>
      <c r="AU720" s="5">
        <f t="shared" si="934"/>
        <v>2.4044881982884041E-3</v>
      </c>
      <c r="AV720" s="5">
        <f t="shared" si="935"/>
        <v>3.1174733792157659E-4</v>
      </c>
      <c r="AW720" s="5">
        <f t="shared" si="936"/>
        <v>2.1853210858348304E-6</v>
      </c>
      <c r="AX720" s="5">
        <f t="shared" si="937"/>
        <v>1.4757705801938339E-7</v>
      </c>
      <c r="AY720" s="5">
        <f t="shared" si="938"/>
        <v>6.923467624912495E-7</v>
      </c>
      <c r="AZ720" s="5">
        <f t="shared" si="939"/>
        <v>1.624046603060605E-6</v>
      </c>
      <c r="BA720" s="5">
        <f t="shared" si="940"/>
        <v>2.539697842953876E-6</v>
      </c>
      <c r="BB720" s="5">
        <f t="shared" si="941"/>
        <v>2.9787007595790693E-6</v>
      </c>
      <c r="BC720" s="5">
        <f t="shared" si="942"/>
        <v>2.7948704968138392E-6</v>
      </c>
      <c r="BD720" s="5">
        <f t="shared" si="943"/>
        <v>8.0873675616171856E-2</v>
      </c>
      <c r="BE720" s="5">
        <f t="shared" si="944"/>
        <v>4.1941820465946245E-2</v>
      </c>
      <c r="BF720" s="5">
        <f t="shared" si="945"/>
        <v>1.0875703933295115E-2</v>
      </c>
      <c r="BG720" s="5">
        <f t="shared" si="946"/>
        <v>1.8800795122174306E-3</v>
      </c>
      <c r="BH720" s="5">
        <f t="shared" si="947"/>
        <v>2.4375656467430073E-4</v>
      </c>
      <c r="BI720" s="5">
        <f t="shared" si="948"/>
        <v>2.528287231926178E-5</v>
      </c>
      <c r="BJ720" s="8">
        <f t="shared" si="949"/>
        <v>9.7934896865345868E-3</v>
      </c>
      <c r="BK720" s="8">
        <f t="shared" si="950"/>
        <v>2.9382007191622459E-2</v>
      </c>
      <c r="BL720" s="8">
        <f t="shared" si="951"/>
        <v>0.67260491058158112</v>
      </c>
      <c r="BM720" s="8">
        <f t="shared" si="952"/>
        <v>0.69772969367875015</v>
      </c>
      <c r="BN720" s="8">
        <f t="shared" si="953"/>
        <v>0.10804054597260267</v>
      </c>
    </row>
    <row r="721" spans="1:66" x14ac:dyDescent="0.25">
      <c r="A721" t="s">
        <v>13</v>
      </c>
      <c r="B721" t="s">
        <v>217</v>
      </c>
      <c r="C721" t="s">
        <v>53</v>
      </c>
      <c r="D721" t="s">
        <v>520</v>
      </c>
      <c r="E721">
        <f>VLOOKUP(A721,home!$A$2:$E$405,3,FALSE)</f>
        <v>1.2857000000000001</v>
      </c>
      <c r="F721">
        <f>VLOOKUP(B721,home!$B$2:$E$405,3,FALSE)</f>
        <v>1.2963</v>
      </c>
      <c r="G721">
        <f>VLOOKUP(C721,away!$B$2:$E$405,4,FALSE)</f>
        <v>0.77780000000000005</v>
      </c>
      <c r="H721">
        <f>VLOOKUP(A721,away!$A$2:$E$405,3,FALSE)</f>
        <v>1.4921</v>
      </c>
      <c r="I721">
        <f>VLOOKUP(C721,away!$B$2:$E$405,3,FALSE)</f>
        <v>0.67020000000000002</v>
      </c>
      <c r="J721">
        <f>VLOOKUP(B721,home!$B$2:$E$405,4,FALSE)</f>
        <v>0.67020000000000002</v>
      </c>
      <c r="K721" s="3">
        <f t="shared" si="898"/>
        <v>1.296322633398</v>
      </c>
      <c r="L721" s="3">
        <f t="shared" si="899"/>
        <v>0.67020363248399994</v>
      </c>
      <c r="M721" s="5">
        <f t="shared" si="900"/>
        <v>0.13994213463058772</v>
      </c>
      <c r="N721" s="5">
        <f t="shared" si="901"/>
        <v>0.1814101564876609</v>
      </c>
      <c r="O721" s="5">
        <f t="shared" si="902"/>
        <v>9.3789726966984843E-2</v>
      </c>
      <c r="P721" s="5">
        <f t="shared" si="903"/>
        <v>0.1215817458475212</v>
      </c>
      <c r="Q721" s="5">
        <f t="shared" si="904"/>
        <v>0.11758304589161395</v>
      </c>
      <c r="R721" s="5">
        <f t="shared" si="905"/>
        <v>3.14291078514779E-2</v>
      </c>
      <c r="S721" s="5">
        <f t="shared" si="906"/>
        <v>2.6407559385799619E-2</v>
      </c>
      <c r="T721" s="5">
        <f t="shared" si="907"/>
        <v>7.8804584475092532E-2</v>
      </c>
      <c r="U721" s="5">
        <f t="shared" si="908"/>
        <v>4.0742263855377589E-2</v>
      </c>
      <c r="V721" s="5">
        <f t="shared" si="909"/>
        <v>2.5492101369636337E-3</v>
      </c>
      <c r="W721" s="5">
        <f t="shared" si="910"/>
        <v>5.0808521231058307E-2</v>
      </c>
      <c r="X721" s="5">
        <f t="shared" si="911"/>
        <v>3.4052055490195708E-2</v>
      </c>
      <c r="Y721" s="5">
        <f t="shared" si="912"/>
        <v>1.1410905641537948E-2</v>
      </c>
      <c r="Z721" s="5">
        <f t="shared" si="913"/>
        <v>7.0213007492639654E-3</v>
      </c>
      <c r="AA721" s="5">
        <f t="shared" si="914"/>
        <v>9.1018710771652127E-3</v>
      </c>
      <c r="AB721" s="5">
        <f t="shared" si="915"/>
        <v>5.8994807417999508E-3</v>
      </c>
      <c r="AC721" s="5">
        <f t="shared" si="916"/>
        <v>1.3842213238814507E-4</v>
      </c>
      <c r="AD721" s="5">
        <f t="shared" si="917"/>
        <v>1.6466059010325929E-2</v>
      </c>
      <c r="AE721" s="5">
        <f t="shared" si="918"/>
        <v>1.1035612561416335E-2</v>
      </c>
      <c r="AF721" s="5">
        <f t="shared" si="919"/>
        <v>3.6980538126736434E-3</v>
      </c>
      <c r="AG721" s="5">
        <f t="shared" si="920"/>
        <v>8.2614969945839375E-4</v>
      </c>
      <c r="AH721" s="5">
        <f t="shared" si="921"/>
        <v>1.1764253167298349E-3</v>
      </c>
      <c r="AI721" s="5">
        <f t="shared" si="922"/>
        <v>1.5250267645792956E-3</v>
      </c>
      <c r="AJ721" s="5">
        <f t="shared" si="923"/>
        <v>9.8846335573093231E-4</v>
      </c>
      <c r="AK721" s="5">
        <f t="shared" si="924"/>
        <v>4.271224734395155E-4</v>
      </c>
      <c r="AL721" s="5">
        <f t="shared" si="925"/>
        <v>4.810446707594772E-6</v>
      </c>
      <c r="AM721" s="5">
        <f t="shared" si="926"/>
        <v>4.2690649955905097E-3</v>
      </c>
      <c r="AN721" s="5">
        <f t="shared" si="927"/>
        <v>2.8611428673550507E-3</v>
      </c>
      <c r="AO721" s="5">
        <f t="shared" si="928"/>
        <v>9.5877417137852109E-4</v>
      </c>
      <c r="AP721" s="5">
        <f t="shared" si="929"/>
        <v>2.1419131079657399E-4</v>
      </c>
      <c r="AQ721" s="5">
        <f t="shared" si="930"/>
        <v>3.5887948635593314E-5</v>
      </c>
      <c r="AR721" s="5">
        <f t="shared" si="931"/>
        <v>1.5768890412369517E-4</v>
      </c>
      <c r="AS721" s="5">
        <f t="shared" si="932"/>
        <v>2.0441569545127323E-4</v>
      </c>
      <c r="AT721" s="5">
        <f t="shared" si="933"/>
        <v>1.3249434631763907E-4</v>
      </c>
      <c r="AU721" s="5">
        <f t="shared" si="934"/>
        <v>5.7251806642942841E-5</v>
      </c>
      <c r="AV721" s="5">
        <f t="shared" si="935"/>
        <v>1.8554203188543203E-5</v>
      </c>
      <c r="AW721" s="5">
        <f t="shared" si="936"/>
        <v>1.1609213228654264E-7</v>
      </c>
      <c r="AX721" s="5">
        <f t="shared" si="937"/>
        <v>9.2234759620518549E-4</v>
      </c>
      <c r="AY721" s="5">
        <f t="shared" si="938"/>
        <v>6.1816070938960086E-4</v>
      </c>
      <c r="AZ721" s="5">
        <f t="shared" si="939"/>
        <v>2.0714677644589837E-4</v>
      </c>
      <c r="BA721" s="5">
        <f t="shared" si="940"/>
        <v>4.6276840677130728E-5</v>
      </c>
      <c r="BB721" s="5">
        <f t="shared" si="941"/>
        <v>7.753726680424085E-6</v>
      </c>
      <c r="BC721" s="5">
        <f t="shared" si="942"/>
        <v>1.0393151573016661E-6</v>
      </c>
      <c r="BD721" s="5">
        <f t="shared" si="943"/>
        <v>1.7613946057686935E-5</v>
      </c>
      <c r="BE721" s="5">
        <f t="shared" si="944"/>
        <v>2.2833356938031046E-5</v>
      </c>
      <c r="BF721" s="5">
        <f t="shared" si="945"/>
        <v>1.4799698697612452E-5</v>
      </c>
      <c r="BG721" s="5">
        <f t="shared" si="946"/>
        <v>6.395061463061977E-6</v>
      </c>
      <c r="BH721" s="5">
        <f t="shared" si="947"/>
        <v>2.0725157291346429E-6</v>
      </c>
      <c r="BI721" s="5">
        <f t="shared" si="948"/>
        <v>5.3732980955011863E-7</v>
      </c>
      <c r="BJ721" s="8">
        <f t="shared" si="949"/>
        <v>0.51623693055934539</v>
      </c>
      <c r="BK721" s="8">
        <f t="shared" si="950"/>
        <v>0.29124204328935749</v>
      </c>
      <c r="BL721" s="8">
        <f t="shared" si="951"/>
        <v>0.18571414526770427</v>
      </c>
      <c r="BM721" s="8">
        <f t="shared" si="952"/>
        <v>0.31386045757256731</v>
      </c>
      <c r="BN721" s="8">
        <f t="shared" si="953"/>
        <v>0.68573591767584652</v>
      </c>
    </row>
    <row r="722" spans="1:66" x14ac:dyDescent="0.25">
      <c r="A722" t="s">
        <v>16</v>
      </c>
      <c r="B722" t="s">
        <v>222</v>
      </c>
      <c r="C722" t="s">
        <v>221</v>
      </c>
      <c r="D722" t="s">
        <v>520</v>
      </c>
      <c r="E722">
        <f>VLOOKUP(A722,home!$A$2:$E$405,3,FALSE)</f>
        <v>1.7778</v>
      </c>
      <c r="F722">
        <f>VLOOKUP(B722,home!$B$2:$E$405,3,FALSE)</f>
        <v>1.2375</v>
      </c>
      <c r="G722">
        <f>VLOOKUP(C722,away!$B$2:$E$405,4,FALSE)</f>
        <v>0.33750000000000002</v>
      </c>
      <c r="H722">
        <f>VLOOKUP(A722,away!$A$2:$E$405,3,FALSE)</f>
        <v>1.2716000000000001</v>
      </c>
      <c r="I722">
        <f>VLOOKUP(C722,away!$B$2:$E$405,3,FALSE)</f>
        <v>0.94369999999999998</v>
      </c>
      <c r="J722">
        <f>VLOOKUP(B722,home!$B$2:$E$405,4,FALSE)</f>
        <v>0.62909999999999999</v>
      </c>
      <c r="K722" s="3">
        <f t="shared" si="898"/>
        <v>0.74250928125000004</v>
      </c>
      <c r="L722" s="3">
        <f t="shared" si="899"/>
        <v>0.75492561157200011</v>
      </c>
      <c r="M722" s="5">
        <f t="shared" si="900"/>
        <v>0.22370324762502258</v>
      </c>
      <c r="N722" s="5">
        <f t="shared" si="901"/>
        <v>0.16610173760734626</v>
      </c>
      <c r="O722" s="5">
        <f t="shared" si="902"/>
        <v>0.16887931102396272</v>
      </c>
      <c r="P722" s="5">
        <f t="shared" si="903"/>
        <v>0.12539445584639775</v>
      </c>
      <c r="Q722" s="5">
        <f t="shared" si="904"/>
        <v>6.1666040902603386E-2</v>
      </c>
      <c r="R722" s="5">
        <f t="shared" si="905"/>
        <v>6.3745658578311534E-2</v>
      </c>
      <c r="S722" s="5">
        <f t="shared" si="906"/>
        <v>1.7572129287290017E-2</v>
      </c>
      <c r="T722" s="5">
        <f t="shared" si="907"/>
        <v>4.6553273641621831E-2</v>
      </c>
      <c r="U722" s="5">
        <f t="shared" si="908"/>
        <v>4.7331743133789995E-2</v>
      </c>
      <c r="V722" s="5">
        <f t="shared" si="909"/>
        <v>1.0944298422304731E-3</v>
      </c>
      <c r="W722" s="5">
        <f t="shared" si="910"/>
        <v>1.5262535902708383E-2</v>
      </c>
      <c r="X722" s="5">
        <f t="shared" si="911"/>
        <v>1.1522079250491733E-2</v>
      </c>
      <c r="Y722" s="5">
        <f t="shared" si="912"/>
        <v>4.3491563623792619E-3</v>
      </c>
      <c r="Z722" s="5">
        <f t="shared" si="913"/>
        <v>1.6041076762430585E-2</v>
      </c>
      <c r="AA722" s="5">
        <f t="shared" si="914"/>
        <v>1.1910648377348409E-2</v>
      </c>
      <c r="AB722" s="5">
        <f t="shared" si="915"/>
        <v>4.4218834829432233E-3</v>
      </c>
      <c r="AC722" s="5">
        <f t="shared" si="916"/>
        <v>3.8341931773881445E-5</v>
      </c>
      <c r="AD722" s="5">
        <f t="shared" si="917"/>
        <v>2.8331436407930803E-3</v>
      </c>
      <c r="AE722" s="5">
        <f t="shared" si="918"/>
        <v>2.138812695697039E-3</v>
      </c>
      <c r="AF722" s="5">
        <f t="shared" si="919"/>
        <v>8.0732224116852262E-4</v>
      </c>
      <c r="AG722" s="5">
        <f t="shared" si="920"/>
        <v>2.031560788832749E-4</v>
      </c>
      <c r="AH722" s="5">
        <f t="shared" si="921"/>
        <v>3.027454921287827E-3</v>
      </c>
      <c r="AI722" s="5">
        <f t="shared" si="922"/>
        <v>2.2479133776221994E-3</v>
      </c>
      <c r="AJ722" s="5">
        <f t="shared" si="923"/>
        <v>8.3454827316525968E-4</v>
      </c>
      <c r="AK722" s="5">
        <f t="shared" si="924"/>
        <v>2.0655327949212188E-4</v>
      </c>
      <c r="AL722" s="5">
        <f t="shared" si="925"/>
        <v>8.5968634285446789E-7</v>
      </c>
      <c r="AM722" s="5">
        <f t="shared" si="926"/>
        <v>4.2072708968065578E-4</v>
      </c>
      <c r="AN722" s="5">
        <f t="shared" si="927"/>
        <v>3.1761765548207678E-4</v>
      </c>
      <c r="AO722" s="5">
        <f t="shared" si="928"/>
        <v>1.1988885140543582E-4</v>
      </c>
      <c r="AP722" s="5">
        <f t="shared" si="929"/>
        <v>3.0169054822637761E-5</v>
      </c>
      <c r="AQ722" s="5">
        <f t="shared" si="930"/>
        <v>5.6938480406322527E-6</v>
      </c>
      <c r="AR722" s="5">
        <f t="shared" si="931"/>
        <v>4.5710065159197504E-4</v>
      </c>
      <c r="AS722" s="5">
        <f t="shared" si="932"/>
        <v>3.3940147627246404E-4</v>
      </c>
      <c r="AT722" s="5">
        <f t="shared" si="933"/>
        <v>1.260043731011281E-4</v>
      </c>
      <c r="AU722" s="5">
        <f t="shared" si="934"/>
        <v>3.1186472168558493E-5</v>
      </c>
      <c r="AV722" s="5">
        <f t="shared" si="935"/>
        <v>5.7890612586498734E-6</v>
      </c>
      <c r="AW722" s="5">
        <f t="shared" si="936"/>
        <v>1.3385776606743368E-8</v>
      </c>
      <c r="AX722" s="5">
        <f t="shared" si="937"/>
        <v>5.2065628160197988E-5</v>
      </c>
      <c r="AY722" s="5">
        <f t="shared" si="938"/>
        <v>3.9305676180717813E-5</v>
      </c>
      <c r="AZ722" s="5">
        <f t="shared" si="939"/>
        <v>1.4836430814489695E-5</v>
      </c>
      <c r="BA722" s="5">
        <f t="shared" si="940"/>
        <v>3.7334672020581003E-6</v>
      </c>
      <c r="BB722" s="5">
        <f t="shared" si="941"/>
        <v>7.0462250269942887E-7</v>
      </c>
      <c r="BC722" s="5">
        <f t="shared" si="942"/>
        <v>1.0638751475555197E-7</v>
      </c>
      <c r="BD722" s="5">
        <f t="shared" si="943"/>
        <v>5.7512831492171883E-5</v>
      </c>
      <c r="BE722" s="5">
        <f t="shared" si="944"/>
        <v>4.2703811173904903E-5</v>
      </c>
      <c r="BF722" s="5">
        <f t="shared" si="945"/>
        <v>1.5853988070685924E-5</v>
      </c>
      <c r="BG722" s="5">
        <f t="shared" si="946"/>
        <v>3.9239110957703603E-6</v>
      </c>
      <c r="BH722" s="5">
        <f t="shared" si="947"/>
        <v>7.2838510185233764E-7</v>
      </c>
      <c r="BI722" s="5">
        <f t="shared" si="948"/>
        <v>1.0816653968991748E-7</v>
      </c>
      <c r="BJ722" s="8">
        <f t="shared" si="949"/>
        <v>0.31244210703549907</v>
      </c>
      <c r="BK722" s="8">
        <f t="shared" si="950"/>
        <v>0.36784276989523823</v>
      </c>
      <c r="BL722" s="8">
        <f t="shared" si="951"/>
        <v>0.30368602757579005</v>
      </c>
      <c r="BM722" s="8">
        <f t="shared" si="952"/>
        <v>0.19048223739490977</v>
      </c>
      <c r="BN722" s="8">
        <f t="shared" si="953"/>
        <v>0.80949045158364419</v>
      </c>
    </row>
    <row r="723" spans="1:66" x14ac:dyDescent="0.25">
      <c r="A723" t="s">
        <v>16</v>
      </c>
      <c r="B723" t="s">
        <v>224</v>
      </c>
      <c r="C723" t="s">
        <v>426</v>
      </c>
      <c r="D723" t="s">
        <v>520</v>
      </c>
      <c r="E723">
        <f>VLOOKUP(A723,home!$A$2:$E$405,3,FALSE)</f>
        <v>1.7778</v>
      </c>
      <c r="F723">
        <f>VLOOKUP(B723,home!$B$2:$E$405,3,FALSE)</f>
        <v>0.98440000000000005</v>
      </c>
      <c r="G723">
        <f>VLOOKUP(C723,away!$B$2:$E$405,4,FALSE)</f>
        <v>1.2656000000000001</v>
      </c>
      <c r="H723">
        <f>VLOOKUP(A723,away!$A$2:$E$405,3,FALSE)</f>
        <v>1.2716000000000001</v>
      </c>
      <c r="I723">
        <f>VLOOKUP(C723,away!$B$2:$E$405,3,FALSE)</f>
        <v>0.39319999999999999</v>
      </c>
      <c r="J723">
        <f>VLOOKUP(B723,home!$B$2:$E$405,4,FALSE)</f>
        <v>0.98299999999999998</v>
      </c>
      <c r="K723" s="3">
        <f t="shared" si="898"/>
        <v>2.2148839345920002</v>
      </c>
      <c r="L723" s="3">
        <f t="shared" si="899"/>
        <v>0.49149323696000002</v>
      </c>
      <c r="M723" s="5">
        <f t="shared" si="900"/>
        <v>6.67782953229967E-2</v>
      </c>
      <c r="N723" s="5">
        <f t="shared" si="901"/>
        <v>0.14790617349034546</v>
      </c>
      <c r="O723" s="5">
        <f t="shared" si="902"/>
        <v>3.2821080526970477E-2</v>
      </c>
      <c r="P723" s="5">
        <f t="shared" si="903"/>
        <v>7.2694883975137251E-2</v>
      </c>
      <c r="Q723" s="5">
        <f t="shared" si="904"/>
        <v>0.16379750374537172</v>
      </c>
      <c r="R723" s="5">
        <f t="shared" si="905"/>
        <v>8.0656695543627702E-3</v>
      </c>
      <c r="S723" s="5">
        <f t="shared" si="906"/>
        <v>1.9783921297324605E-2</v>
      </c>
      <c r="T723" s="5">
        <f t="shared" si="907"/>
        <v>8.0505365321780473E-2</v>
      </c>
      <c r="U723" s="5">
        <f t="shared" si="908"/>
        <v>1.7864521917685915E-2</v>
      </c>
      <c r="V723" s="5">
        <f t="shared" si="909"/>
        <v>2.3929762346448858E-3</v>
      </c>
      <c r="W723" s="5">
        <f t="shared" si="910"/>
        <v>0.12093081985729894</v>
      </c>
      <c r="X723" s="5">
        <f t="shared" si="911"/>
        <v>5.9436680099890504E-2</v>
      </c>
      <c r="Y723" s="5">
        <f t="shared" si="912"/>
        <v>1.4606363148225597E-2</v>
      </c>
      <c r="Z723" s="5">
        <f t="shared" si="913"/>
        <v>1.3214073458411599E-3</v>
      </c>
      <c r="AA723" s="5">
        <f t="shared" si="914"/>
        <v>2.9267639013554401E-3</v>
      </c>
      <c r="AB723" s="5">
        <f t="shared" si="915"/>
        <v>3.2412211727279859E-3</v>
      </c>
      <c r="AC723" s="5">
        <f t="shared" si="916"/>
        <v>1.6281219153184981E-4</v>
      </c>
      <c r="AD723" s="5">
        <f t="shared" si="917"/>
        <v>6.6961932524742654E-2</v>
      </c>
      <c r="AE723" s="5">
        <f t="shared" si="918"/>
        <v>3.2911336969682875E-2</v>
      </c>
      <c r="AF723" s="5">
        <f t="shared" si="919"/>
        <v>8.0878497699553749E-3</v>
      </c>
      <c r="AG723" s="5">
        <f t="shared" si="920"/>
        <v>1.3250411544938534E-3</v>
      </c>
      <c r="AH723" s="5">
        <f t="shared" si="921"/>
        <v>1.6236569343754841E-4</v>
      </c>
      <c r="AI723" s="5">
        <f t="shared" si="922"/>
        <v>3.596211659237157E-4</v>
      </c>
      <c r="AJ723" s="5">
        <f t="shared" si="923"/>
        <v>3.9825957147184108E-4</v>
      </c>
      <c r="AK723" s="5">
        <f t="shared" si="924"/>
        <v>2.9403290888349175E-4</v>
      </c>
      <c r="AL723" s="5">
        <f t="shared" si="925"/>
        <v>7.0894971582599092E-6</v>
      </c>
      <c r="AM723" s="5">
        <f t="shared" si="926"/>
        <v>2.9662581715657225E-2</v>
      </c>
      <c r="AN723" s="5">
        <f t="shared" si="927"/>
        <v>1.4578958304018882E-2</v>
      </c>
      <c r="AO723" s="5">
        <f t="shared" si="928"/>
        <v>3.5827297041735552E-3</v>
      </c>
      <c r="AP723" s="5">
        <f t="shared" si="929"/>
        <v>5.8696247315233492E-4</v>
      </c>
      <c r="AQ723" s="5">
        <f t="shared" si="930"/>
        <v>7.2122021475922018E-5</v>
      </c>
      <c r="AR723" s="5">
        <f t="shared" si="931"/>
        <v>1.5960328047775139E-5</v>
      </c>
      <c r="AS723" s="5">
        <f t="shared" si="932"/>
        <v>3.5350274183835255E-5</v>
      </c>
      <c r="AT723" s="5">
        <f t="shared" si="933"/>
        <v>3.9148377186599532E-5</v>
      </c>
      <c r="AU723" s="5">
        <f t="shared" si="934"/>
        <v>2.8903037231982421E-5</v>
      </c>
      <c r="AV723" s="5">
        <f t="shared" si="935"/>
        <v>1.600421820650807E-5</v>
      </c>
      <c r="AW723" s="5">
        <f t="shared" si="936"/>
        <v>2.1437861029088036E-7</v>
      </c>
      <c r="AX723" s="5">
        <f t="shared" si="937"/>
        <v>1.0949862616755256E-2</v>
      </c>
      <c r="AY723" s="5">
        <f t="shared" si="938"/>
        <v>5.3817834217763372E-3</v>
      </c>
      <c r="AZ723" s="5">
        <f t="shared" si="939"/>
        <v>1.3225550772932584E-3</v>
      </c>
      <c r="BA723" s="5">
        <f t="shared" si="940"/>
        <v>2.1667562533224892E-4</v>
      </c>
      <c r="BB723" s="5">
        <f t="shared" si="941"/>
        <v>2.6623651116219791E-5</v>
      </c>
      <c r="BC723" s="5">
        <f t="shared" si="942"/>
        <v>2.6170688933609161E-6</v>
      </c>
      <c r="BD723" s="5">
        <f t="shared" si="943"/>
        <v>1.3073988825240806E-6</v>
      </c>
      <c r="BE723" s="5">
        <f t="shared" si="944"/>
        <v>2.8957367810061198E-6</v>
      </c>
      <c r="BF723" s="5">
        <f t="shared" si="945"/>
        <v>3.2068604375288045E-6</v>
      </c>
      <c r="BG723" s="5">
        <f t="shared" si="946"/>
        <v>2.3676078878537405E-6</v>
      </c>
      <c r="BH723" s="5">
        <f t="shared" si="947"/>
        <v>1.3109941685551368E-6</v>
      </c>
      <c r="BI723" s="5">
        <f t="shared" si="948"/>
        <v>5.8073998445531419E-7</v>
      </c>
      <c r="BJ723" s="8">
        <f t="shared" si="949"/>
        <v>0.76285253776143203</v>
      </c>
      <c r="BK723" s="8">
        <f t="shared" si="950"/>
        <v>0.16720176194056988</v>
      </c>
      <c r="BL723" s="8">
        <f t="shared" si="951"/>
        <v>6.6280571985817813E-2</v>
      </c>
      <c r="BM723" s="8">
        <f t="shared" si="952"/>
        <v>0.50021110337531038</v>
      </c>
      <c r="BN723" s="8">
        <f t="shared" si="953"/>
        <v>0.49206360661518439</v>
      </c>
    </row>
    <row r="724" spans="1:66" x14ac:dyDescent="0.25">
      <c r="A724" t="s">
        <v>16</v>
      </c>
      <c r="B724" t="s">
        <v>58</v>
      </c>
      <c r="C724" t="s">
        <v>18</v>
      </c>
      <c r="D724" t="s">
        <v>520</v>
      </c>
      <c r="E724">
        <f>VLOOKUP(A724,home!$A$2:$E$405,3,FALSE)</f>
        <v>1.7778</v>
      </c>
      <c r="F724">
        <f>VLOOKUP(B724,home!$B$2:$E$405,3,FALSE)</f>
        <v>1.2656000000000001</v>
      </c>
      <c r="G724">
        <f>VLOOKUP(C724,away!$B$2:$E$405,4,FALSE)</f>
        <v>0.84370000000000001</v>
      </c>
      <c r="H724">
        <f>VLOOKUP(A724,away!$A$2:$E$405,3,FALSE)</f>
        <v>1.2716000000000001</v>
      </c>
      <c r="I724">
        <f>VLOOKUP(C724,away!$B$2:$E$405,3,FALSE)</f>
        <v>0.98299999999999998</v>
      </c>
      <c r="J724">
        <f>VLOOKUP(B724,home!$B$2:$E$405,4,FALSE)</f>
        <v>0.98299999999999998</v>
      </c>
      <c r="K724" s="3">
        <f t="shared" si="898"/>
        <v>1.8983112308160002</v>
      </c>
      <c r="L724" s="3">
        <f t="shared" si="899"/>
        <v>1.2287330923999999</v>
      </c>
      <c r="M724" s="5">
        <f t="shared" si="900"/>
        <v>4.3847204079306548E-2</v>
      </c>
      <c r="N724" s="5">
        <f t="shared" si="901"/>
        <v>8.3235639943628745E-2</v>
      </c>
      <c r="O724" s="5">
        <f t="shared" si="902"/>
        <v>5.3876510661460222E-2</v>
      </c>
      <c r="P724" s="5">
        <f t="shared" si="903"/>
        <v>0.1022743852658279</v>
      </c>
      <c r="Q724" s="5">
        <f t="shared" si="904"/>
        <v>7.9003575054573685E-2</v>
      </c>
      <c r="R724" s="5">
        <f t="shared" si="905"/>
        <v>3.3099925776388803E-2</v>
      </c>
      <c r="S724" s="5">
        <f t="shared" si="906"/>
        <v>5.9639206770082109E-2</v>
      </c>
      <c r="T724" s="5">
        <f t="shared" si="907"/>
        <v>9.7074307087461814E-2</v>
      </c>
      <c r="U724" s="5">
        <f t="shared" si="908"/>
        <v>6.2833960840494862E-2</v>
      </c>
      <c r="V724" s="5">
        <f t="shared" si="909"/>
        <v>1.54566125663704E-2</v>
      </c>
      <c r="W724" s="5">
        <f t="shared" si="910"/>
        <v>4.9991124600237344E-2</v>
      </c>
      <c r="X724" s="5">
        <f t="shared" si="911"/>
        <v>6.1425749122603339E-2</v>
      </c>
      <c r="Y724" s="5">
        <f t="shared" si="912"/>
        <v>3.7737925336201503E-2</v>
      </c>
      <c r="Z724" s="5">
        <f t="shared" si="913"/>
        <v>1.35569913858109E-2</v>
      </c>
      <c r="AA724" s="5">
        <f t="shared" si="914"/>
        <v>2.5735389003760597E-2</v>
      </c>
      <c r="AB724" s="5">
        <f t="shared" si="915"/>
        <v>2.4426888987628678E-2</v>
      </c>
      <c r="AC724" s="5">
        <f t="shared" si="916"/>
        <v>2.2533015241667106E-3</v>
      </c>
      <c r="AD724" s="5">
        <f t="shared" si="917"/>
        <v>2.3724678317438141E-2</v>
      </c>
      <c r="AE724" s="5">
        <f t="shared" si="918"/>
        <v>2.9151297355180995E-2</v>
      </c>
      <c r="AF724" s="5">
        <f t="shared" si="919"/>
        <v>1.7909581873351746E-2</v>
      </c>
      <c r="AG724" s="5">
        <f t="shared" si="920"/>
        <v>7.3353653062781608E-3</v>
      </c>
      <c r="AH724" s="5">
        <f t="shared" si="921"/>
        <v>4.1644809872818985E-3</v>
      </c>
      <c r="AI724" s="5">
        <f t="shared" si="922"/>
        <v>7.9054810286769313E-3</v>
      </c>
      <c r="AJ724" s="5">
        <f t="shared" si="923"/>
        <v>7.5035317108701248E-3</v>
      </c>
      <c r="AK724" s="5">
        <f t="shared" si="924"/>
        <v>4.7480128391762522E-3</v>
      </c>
      <c r="AL724" s="5">
        <f t="shared" si="925"/>
        <v>2.1023463916730327E-4</v>
      </c>
      <c r="AM724" s="5">
        <f t="shared" si="926"/>
        <v>9.0073646594979306E-3</v>
      </c>
      <c r="AN724" s="5">
        <f t="shared" si="927"/>
        <v>1.1067647032439364E-2</v>
      </c>
      <c r="AO724" s="5">
        <f t="shared" si="928"/>
        <v>6.7995920818804531E-3</v>
      </c>
      <c r="AP724" s="5">
        <f t="shared" si="929"/>
        <v>2.7849612686091751E-3</v>
      </c>
      <c r="AQ724" s="5">
        <f t="shared" si="930"/>
        <v>8.5549351794809503E-4</v>
      </c>
      <c r="AR724" s="5">
        <f t="shared" si="931"/>
        <v>1.023407120348777E-3</v>
      </c>
      <c r="AS724" s="5">
        <f t="shared" si="932"/>
        <v>1.9427452302551451E-3</v>
      </c>
      <c r="AT724" s="5">
        <f t="shared" si="933"/>
        <v>1.8439675446037798E-3</v>
      </c>
      <c r="AU724" s="5">
        <f t="shared" si="934"/>
        <v>1.1668080997271864E-3</v>
      </c>
      <c r="AV724" s="5">
        <f t="shared" si="935"/>
        <v>5.5374122997979829E-4</v>
      </c>
      <c r="AW724" s="5">
        <f t="shared" si="936"/>
        <v>1.3621556781292572E-5</v>
      </c>
      <c r="AX724" s="5">
        <f t="shared" si="937"/>
        <v>2.8497969155300111E-3</v>
      </c>
      <c r="AY724" s="5">
        <f t="shared" si="938"/>
        <v>3.5016397767311715E-3</v>
      </c>
      <c r="AZ724" s="5">
        <f t="shared" si="939"/>
        <v>2.1512903356668694E-3</v>
      </c>
      <c r="BA724" s="5">
        <f t="shared" si="940"/>
        <v>8.811205422647291E-4</v>
      </c>
      <c r="BB724" s="5">
        <f t="shared" si="941"/>
        <v>2.7066549216852649E-4</v>
      </c>
      <c r="BC724" s="5">
        <f t="shared" si="942"/>
        <v>6.6515129439640209E-5</v>
      </c>
      <c r="BD724" s="5">
        <f t="shared" si="943"/>
        <v>2.0958236596172204E-4</v>
      </c>
      <c r="BE724" s="5">
        <f t="shared" si="944"/>
        <v>3.9785255908612589E-4</v>
      </c>
      <c r="BF724" s="5">
        <f t="shared" si="945"/>
        <v>3.7762399056103971E-4</v>
      </c>
      <c r="BG724" s="5">
        <f t="shared" si="946"/>
        <v>2.3894928743585899E-4</v>
      </c>
      <c r="BH724" s="5">
        <f t="shared" si="947"/>
        <v>1.134000289837429E-4</v>
      </c>
      <c r="BI724" s="5">
        <f t="shared" si="948"/>
        <v>4.3053709718939796E-5</v>
      </c>
      <c r="BJ724" s="8">
        <f t="shared" si="949"/>
        <v>0.5268253307491314</v>
      </c>
      <c r="BK724" s="8">
        <f t="shared" si="950"/>
        <v>0.22718258462165217</v>
      </c>
      <c r="BL724" s="8">
        <f t="shared" si="951"/>
        <v>0.23220531300240052</v>
      </c>
      <c r="BM724" s="8">
        <f t="shared" si="952"/>
        <v>0.60094496075785908</v>
      </c>
      <c r="BN724" s="8">
        <f t="shared" si="953"/>
        <v>0.39533724078118587</v>
      </c>
    </row>
    <row r="725" spans="1:66" x14ac:dyDescent="0.25">
      <c r="A725" t="s">
        <v>16</v>
      </c>
      <c r="B725" t="s">
        <v>55</v>
      </c>
      <c r="C725" t="s">
        <v>272</v>
      </c>
      <c r="D725" t="s">
        <v>520</v>
      </c>
      <c r="E725">
        <f>VLOOKUP(A725,home!$A$2:$E$405,3,FALSE)</f>
        <v>1.7778</v>
      </c>
      <c r="F725">
        <f>VLOOKUP(B725,home!$B$2:$E$405,3,FALSE)</f>
        <v>0.4219</v>
      </c>
      <c r="G725">
        <f>VLOOKUP(C725,away!$B$2:$E$405,4,FALSE)</f>
        <v>0.28120000000000001</v>
      </c>
      <c r="H725">
        <f>VLOOKUP(A725,away!$A$2:$E$405,3,FALSE)</f>
        <v>1.2716000000000001</v>
      </c>
      <c r="I725">
        <f>VLOOKUP(C725,away!$B$2:$E$405,3,FALSE)</f>
        <v>1.7694000000000001</v>
      </c>
      <c r="J725">
        <f>VLOOKUP(B725,home!$B$2:$E$405,4,FALSE)</f>
        <v>0.98299999999999998</v>
      </c>
      <c r="K725" s="3">
        <f t="shared" si="898"/>
        <v>0.21091513418399999</v>
      </c>
      <c r="L725" s="3">
        <f t="shared" si="899"/>
        <v>2.2117195663200002</v>
      </c>
      <c r="M725" s="5">
        <f t="shared" si="900"/>
        <v>8.868764398940597E-2</v>
      </c>
      <c r="N725" s="5">
        <f t="shared" si="901"/>
        <v>1.8705566332488377E-2</v>
      </c>
      <c r="O725" s="5">
        <f t="shared" si="902"/>
        <v>0.19615219750219154</v>
      </c>
      <c r="P725" s="5">
        <f t="shared" si="903"/>
        <v>4.1371467056661192E-2</v>
      </c>
      <c r="Q725" s="5">
        <f t="shared" si="904"/>
        <v>1.9726435165022494E-3</v>
      </c>
      <c r="R725" s="5">
        <f t="shared" si="905"/>
        <v>0.21691682659613107</v>
      </c>
      <c r="S725" s="5">
        <f t="shared" si="906"/>
        <v>4.8247935378260215E-3</v>
      </c>
      <c r="T725" s="5">
        <f t="shared" si="907"/>
        <v>4.3629342628223149E-3</v>
      </c>
      <c r="U725" s="5">
        <f t="shared" si="908"/>
        <v>4.5751041588290443E-2</v>
      </c>
      <c r="V725" s="5">
        <f t="shared" si="909"/>
        <v>2.5007715960122928E-4</v>
      </c>
      <c r="W725" s="5">
        <f t="shared" si="910"/>
        <v>1.3868679066008984E-4</v>
      </c>
      <c r="X725" s="5">
        <f t="shared" si="911"/>
        <v>3.0673628849304656E-4</v>
      </c>
      <c r="Y725" s="5">
        <f t="shared" si="912"/>
        <v>3.3920732548022378E-4</v>
      </c>
      <c r="Z725" s="5">
        <f t="shared" si="913"/>
        <v>0.15991972988223527</v>
      </c>
      <c r="AA725" s="5">
        <f t="shared" si="914"/>
        <v>3.3729491286780683E-2</v>
      </c>
      <c r="AB725" s="5">
        <f t="shared" si="915"/>
        <v>3.557030090354703E-3</v>
      </c>
      <c r="AC725" s="5">
        <f t="shared" si="916"/>
        <v>7.2910797552176018E-6</v>
      </c>
      <c r="AD725" s="5">
        <f t="shared" si="917"/>
        <v>7.3127857654052922E-6</v>
      </c>
      <c r="AE725" s="5">
        <f t="shared" si="918"/>
        <v>1.6173831361653262E-5</v>
      </c>
      <c r="AF725" s="5">
        <f t="shared" si="919"/>
        <v>1.788598964246429E-5</v>
      </c>
      <c r="AG725" s="5">
        <f t="shared" si="920"/>
        <v>1.3186264418411714E-5</v>
      </c>
      <c r="AH725" s="5">
        <f t="shared" si="921"/>
        <v>8.8424398905287249E-2</v>
      </c>
      <c r="AI725" s="5">
        <f t="shared" si="922"/>
        <v>1.8650043960248198E-2</v>
      </c>
      <c r="AJ725" s="5">
        <f t="shared" si="923"/>
        <v>1.9667882622066237E-3</v>
      </c>
      <c r="AK725" s="5">
        <f t="shared" si="924"/>
        <v>1.3827513674494207E-4</v>
      </c>
      <c r="AL725" s="5">
        <f t="shared" si="925"/>
        <v>1.3604721123790665E-7</v>
      </c>
      <c r="AM725" s="5">
        <f t="shared" si="926"/>
        <v>3.0847543819386068E-7</v>
      </c>
      <c r="AN725" s="5">
        <f t="shared" si="927"/>
        <v>6.8226116238249748E-7</v>
      </c>
      <c r="AO725" s="5">
        <f t="shared" si="928"/>
        <v>7.5448518109079851E-7</v>
      </c>
      <c r="AP725" s="5">
        <f t="shared" si="929"/>
        <v>5.5623654583900262E-7</v>
      </c>
      <c r="AQ725" s="5">
        <f t="shared" si="930"/>
        <v>3.0755981298359349E-7</v>
      </c>
      <c r="AR725" s="5">
        <f t="shared" si="931"/>
        <v>3.9113994639781692E-2</v>
      </c>
      <c r="AS725" s="5">
        <f t="shared" si="932"/>
        <v>8.2497334279218112E-3</v>
      </c>
      <c r="AT725" s="5">
        <f t="shared" si="933"/>
        <v>8.6999681646617955E-4</v>
      </c>
      <c r="AU725" s="5">
        <f t="shared" si="934"/>
        <v>6.1165165094872358E-5</v>
      </c>
      <c r="AV725" s="5">
        <f t="shared" si="935"/>
        <v>3.2251647508428794E-6</v>
      </c>
      <c r="AW725" s="5">
        <f t="shared" si="936"/>
        <v>1.7628889138629357E-9</v>
      </c>
      <c r="AX725" s="5">
        <f t="shared" si="937"/>
        <v>1.0843689739854377E-8</v>
      </c>
      <c r="AY725" s="5">
        <f t="shared" si="938"/>
        <v>2.3983200768739357E-8</v>
      </c>
      <c r="AZ725" s="5">
        <f t="shared" si="939"/>
        <v>2.6522057201600858E-8</v>
      </c>
      <c r="BA725" s="5">
        <f t="shared" si="940"/>
        <v>1.9553117617279632E-8</v>
      </c>
      <c r="BB725" s="5">
        <f t="shared" si="941"/>
        <v>1.0811503204173417E-8</v>
      </c>
      <c r="BC725" s="5">
        <f t="shared" si="942"/>
        <v>4.782402635600341E-9</v>
      </c>
      <c r="BD725" s="5">
        <f t="shared" si="943"/>
        <v>1.4418197876956798E-2</v>
      </c>
      <c r="BE725" s="5">
        <f t="shared" si="944"/>
        <v>3.0410161399098069E-3</v>
      </c>
      <c r="BF725" s="5">
        <f t="shared" si="945"/>
        <v>3.2069816360239331E-4</v>
      </c>
      <c r="BG725" s="5">
        <f t="shared" si="946"/>
        <v>2.2546698736253723E-5</v>
      </c>
      <c r="BH725" s="5">
        <f t="shared" si="947"/>
        <v>1.1888599973407942E-6</v>
      </c>
      <c r="BI725" s="5">
        <f t="shared" si="948"/>
        <v>5.0149713173024731E-8</v>
      </c>
      <c r="BJ725" s="8">
        <f t="shared" si="949"/>
        <v>2.5883038901745901E-2</v>
      </c>
      <c r="BK725" s="8">
        <f t="shared" si="950"/>
        <v>0.13514143285366165</v>
      </c>
      <c r="BL725" s="8">
        <f t="shared" si="951"/>
        <v>0.67138790643116653</v>
      </c>
      <c r="BM725" s="8">
        <f t="shared" si="952"/>
        <v>0.42852574085511719</v>
      </c>
      <c r="BN725" s="8">
        <f t="shared" si="953"/>
        <v>0.56380634499338034</v>
      </c>
    </row>
    <row r="726" spans="1:66" x14ac:dyDescent="0.25">
      <c r="A726" t="s">
        <v>59</v>
      </c>
      <c r="B726" t="s">
        <v>69</v>
      </c>
      <c r="C726" t="s">
        <v>230</v>
      </c>
      <c r="D726" t="s">
        <v>520</v>
      </c>
      <c r="E726">
        <f>VLOOKUP(A726,home!$A$2:$E$405,3,FALSE)</f>
        <v>1.806</v>
      </c>
      <c r="F726">
        <f>VLOOKUP(B726,home!$B$2:$E$405,3,FALSE)</f>
        <v>0.73829999999999996</v>
      </c>
      <c r="G726">
        <f>VLOOKUP(C726,away!$B$2:$E$405,4,FALSE)</f>
        <v>0.73829999999999996</v>
      </c>
      <c r="H726">
        <f>VLOOKUP(A726,away!$A$2:$E$405,3,FALSE)</f>
        <v>1.1493</v>
      </c>
      <c r="I726">
        <f>VLOOKUP(C726,away!$B$2:$E$405,3,FALSE)</f>
        <v>0.58009999999999995</v>
      </c>
      <c r="J726">
        <f>VLOOKUP(B726,home!$B$2:$E$405,4,FALSE)</f>
        <v>1.1600999999999999</v>
      </c>
      <c r="K726" s="3">
        <f t="shared" si="898"/>
        <v>0.98442692333999993</v>
      </c>
      <c r="L726" s="3">
        <f t="shared" si="899"/>
        <v>0.77344902969299989</v>
      </c>
      <c r="M726" s="5">
        <f t="shared" si="900"/>
        <v>0.17241068356586417</v>
      </c>
      <c r="N726" s="5">
        <f t="shared" si="901"/>
        <v>0.16972571877368994</v>
      </c>
      <c r="O726" s="5">
        <f t="shared" si="902"/>
        <v>0.13335087591272449</v>
      </c>
      <c r="P726" s="5">
        <f t="shared" si="903"/>
        <v>0.13127419249945746</v>
      </c>
      <c r="Q726" s="5">
        <f t="shared" si="904"/>
        <v>8.3541283572026809E-2</v>
      </c>
      <c r="R726" s="5">
        <f t="shared" si="905"/>
        <v>5.157005279170418E-2</v>
      </c>
      <c r="S726" s="5">
        <f t="shared" si="906"/>
        <v>2.4988175413447201E-2</v>
      </c>
      <c r="T726" s="5">
        <f t="shared" si="907"/>
        <v>6.4614924718091896E-2</v>
      </c>
      <c r="U726" s="5">
        <f t="shared" si="908"/>
        <v>5.0766948406218718E-2</v>
      </c>
      <c r="V726" s="5">
        <f t="shared" si="909"/>
        <v>2.1140108809388517E-3</v>
      </c>
      <c r="W726" s="5">
        <f t="shared" si="910"/>
        <v>2.7413429586228284E-2</v>
      </c>
      <c r="X726" s="5">
        <f t="shared" si="911"/>
        <v>2.1202890514025644E-2</v>
      </c>
      <c r="Y726" s="5">
        <f t="shared" si="912"/>
        <v>8.1996775473800205E-3</v>
      </c>
      <c r="Z726" s="5">
        <f t="shared" si="913"/>
        <v>1.3295602430986793E-2</v>
      </c>
      <c r="AA726" s="5">
        <f t="shared" si="914"/>
        <v>1.3088548995088153E-2</v>
      </c>
      <c r="AB726" s="5">
        <f t="shared" si="915"/>
        <v>6.4423600091097384E-3</v>
      </c>
      <c r="AC726" s="5">
        <f t="shared" si="916"/>
        <v>1.0060102772876394E-4</v>
      </c>
      <c r="AD726" s="5">
        <f t="shared" si="917"/>
        <v>6.7466295364421074E-3</v>
      </c>
      <c r="AE726" s="5">
        <f t="shared" si="918"/>
        <v>5.2181740686592813E-3</v>
      </c>
      <c r="AF726" s="5">
        <f t="shared" si="919"/>
        <v>2.0179958350868468E-3</v>
      </c>
      <c r="AG726" s="5">
        <f t="shared" si="920"/>
        <v>5.20272306857479E-4</v>
      </c>
      <c r="AH726" s="5">
        <f t="shared" si="921"/>
        <v>2.5708676998576563E-3</v>
      </c>
      <c r="AI726" s="5">
        <f t="shared" si="922"/>
        <v>2.5308313800850549E-3</v>
      </c>
      <c r="AJ726" s="5">
        <f t="shared" si="923"/>
        <v>1.2457092744947282E-3</v>
      </c>
      <c r="AK726" s="5">
        <f t="shared" si="924"/>
        <v>4.0876991615564968E-4</v>
      </c>
      <c r="AL726" s="5">
        <f t="shared" si="925"/>
        <v>3.0639211924854911E-6</v>
      </c>
      <c r="AM726" s="5">
        <f t="shared" si="926"/>
        <v>1.3283127514948953E-3</v>
      </c>
      <c r="AN726" s="5">
        <f t="shared" si="927"/>
        <v>1.0273822087725657E-3</v>
      </c>
      <c r="AO726" s="5">
        <f t="shared" si="928"/>
        <v>3.9731388624949593E-4</v>
      </c>
      <c r="AP726" s="5">
        <f t="shared" si="929"/>
        <v>1.0243401326774252E-4</v>
      </c>
      <c r="AQ726" s="5">
        <f t="shared" si="930"/>
        <v>1.9806872042373831E-5</v>
      </c>
      <c r="AR726" s="5">
        <f t="shared" si="931"/>
        <v>3.9768702558479592E-4</v>
      </c>
      <c r="AS726" s="5">
        <f t="shared" si="932"/>
        <v>3.9149381504867647E-4</v>
      </c>
      <c r="AT726" s="5">
        <f t="shared" si="933"/>
        <v>1.9269852592750377E-4</v>
      </c>
      <c r="AU726" s="5">
        <f t="shared" si="934"/>
        <v>6.323253900365526E-5</v>
      </c>
      <c r="AV726" s="5">
        <f t="shared" si="935"/>
        <v>1.5561953456586218E-5</v>
      </c>
      <c r="AW726" s="5">
        <f t="shared" si="936"/>
        <v>6.4802277798240355E-8</v>
      </c>
      <c r="AX726" s="5">
        <f t="shared" si="937"/>
        <v>2.1793780586456816E-4</v>
      </c>
      <c r="AY726" s="5">
        <f t="shared" si="938"/>
        <v>1.6856378447937162E-4</v>
      </c>
      <c r="AZ726" s="5">
        <f t="shared" si="939"/>
        <v>6.5187747773474961E-5</v>
      </c>
      <c r="BA726" s="5">
        <f t="shared" si="940"/>
        <v>1.6806466754422074E-5</v>
      </c>
      <c r="BB726" s="5">
        <f t="shared" si="941"/>
        <v>3.2497363509438534E-6</v>
      </c>
      <c r="BC726" s="5">
        <f t="shared" si="942"/>
        <v>5.0270108547911899E-7</v>
      </c>
      <c r="BD726" s="5">
        <f t="shared" si="943"/>
        <v>5.126510734334258E-5</v>
      </c>
      <c r="BE726" s="5">
        <f t="shared" si="944"/>
        <v>5.0466751896701565E-5</v>
      </c>
      <c r="BF726" s="5">
        <f t="shared" si="945"/>
        <v>2.4840414650316513E-5</v>
      </c>
      <c r="BG726" s="5">
        <f t="shared" si="946"/>
        <v>8.1511909895669829E-6</v>
      </c>
      <c r="BH726" s="5">
        <f t="shared" si="947"/>
        <v>2.0060629668540382E-6</v>
      </c>
      <c r="BI726" s="5">
        <f t="shared" si="948"/>
        <v>3.9496447889728681E-7</v>
      </c>
      <c r="BJ726" s="8">
        <f t="shared" si="949"/>
        <v>0.39254849443262368</v>
      </c>
      <c r="BK726" s="8">
        <f t="shared" si="950"/>
        <v>0.33105929109310833</v>
      </c>
      <c r="BL726" s="8">
        <f t="shared" si="951"/>
        <v>0.26317276273678519</v>
      </c>
      <c r="BM726" s="8">
        <f t="shared" si="952"/>
        <v>0.25803484459583548</v>
      </c>
      <c r="BN726" s="8">
        <f t="shared" si="953"/>
        <v>0.74187280711546699</v>
      </c>
    </row>
    <row r="727" spans="1:66" s="10" customFormat="1" x14ac:dyDescent="0.25">
      <c r="A727" t="s">
        <v>59</v>
      </c>
      <c r="B727" t="s">
        <v>301</v>
      </c>
      <c r="C727" t="s">
        <v>318</v>
      </c>
      <c r="D727" t="s">
        <v>520</v>
      </c>
      <c r="E727">
        <f>VLOOKUP(A727,home!$A$2:$E$405,3,FALSE)</f>
        <v>1.806</v>
      </c>
      <c r="F727">
        <f>VLOOKUP(B727,home!$B$2:$E$405,3,FALSE)</f>
        <v>1.3843000000000001</v>
      </c>
      <c r="G727">
        <f>VLOOKUP(C727,away!$B$2:$E$405,4,FALSE)</f>
        <v>0.73829999999999996</v>
      </c>
      <c r="H727">
        <f>VLOOKUP(A727,away!$A$2:$E$405,3,FALSE)</f>
        <v>1.1493</v>
      </c>
      <c r="I727">
        <f>VLOOKUP(C727,away!$B$2:$E$405,3,FALSE)</f>
        <v>0.87009999999999998</v>
      </c>
      <c r="J727">
        <f>VLOOKUP(B727,home!$B$2:$E$405,4,FALSE)</f>
        <v>1.3050999999999999</v>
      </c>
      <c r="K727" s="3">
        <f t="shared" si="898"/>
        <v>1.84578381414</v>
      </c>
      <c r="L727" s="3">
        <f t="shared" si="899"/>
        <v>1.3051077392429999</v>
      </c>
      <c r="M727" s="5">
        <f t="shared" si="900"/>
        <v>4.2813938934183018E-2</v>
      </c>
      <c r="N727" s="5">
        <f t="shared" si="901"/>
        <v>7.9025275504293391E-2</v>
      </c>
      <c r="O727" s="5">
        <f t="shared" si="902"/>
        <v>5.587680305047945E-2</v>
      </c>
      <c r="P727" s="5">
        <f t="shared" si="903"/>
        <v>0.10313649865646354</v>
      </c>
      <c r="Q727" s="5">
        <f t="shared" si="904"/>
        <v>7.293178721688949E-2</v>
      </c>
      <c r="R727" s="5">
        <f t="shared" si="905"/>
        <v>3.6462624052668806E-2</v>
      </c>
      <c r="S727" s="5">
        <f t="shared" si="906"/>
        <v>6.2112583074095118E-2</v>
      </c>
      <c r="T727" s="5">
        <f t="shared" si="907"/>
        <v>9.5183839933586159E-2</v>
      </c>
      <c r="U727" s="5">
        <f t="shared" si="908"/>
        <v>6.7302121297487943E-2</v>
      </c>
      <c r="V727" s="5">
        <f t="shared" si="909"/>
        <v>1.6625100506581437E-2</v>
      </c>
      <c r="W727" s="5">
        <f t="shared" si="910"/>
        <v>4.4872104127079065E-2</v>
      </c>
      <c r="X727" s="5">
        <f t="shared" si="911"/>
        <v>5.8562930372368635E-2</v>
      </c>
      <c r="Y727" s="5">
        <f t="shared" si="912"/>
        <v>3.8215466830863631E-2</v>
      </c>
      <c r="Z727" s="5">
        <f t="shared" si="913"/>
        <v>1.5862550948082015E-2</v>
      </c>
      <c r="AA727" s="5">
        <f t="shared" si="914"/>
        <v>2.9278839790940894E-2</v>
      </c>
      <c r="AB727" s="5">
        <f t="shared" si="915"/>
        <v>2.7021204291458448E-2</v>
      </c>
      <c r="AC727" s="5">
        <f t="shared" si="916"/>
        <v>2.5030613550538275E-3</v>
      </c>
      <c r="AD727" s="5">
        <f t="shared" si="917"/>
        <v>2.0706050876041809E-2</v>
      </c>
      <c r="AE727" s="5">
        <f t="shared" si="918"/>
        <v>2.702362724748146E-2</v>
      </c>
      <c r="AF727" s="5">
        <f t="shared" si="919"/>
        <v>1.7634372531553037E-2</v>
      </c>
      <c r="AG727" s="5">
        <f t="shared" si="920"/>
        <v>7.6715853558746838E-3</v>
      </c>
      <c r="AH727" s="5">
        <f t="shared" si="921"/>
        <v>5.1755845016195545E-3</v>
      </c>
      <c r="AI727" s="5">
        <f t="shared" si="922"/>
        <v>9.5530101018032124E-3</v>
      </c>
      <c r="AJ727" s="5">
        <f t="shared" si="923"/>
        <v>8.8163957111121426E-3</v>
      </c>
      <c r="AK727" s="5">
        <f t="shared" si="924"/>
        <v>5.4243868342080375E-3</v>
      </c>
      <c r="AL727" s="5">
        <f t="shared" si="925"/>
        <v>2.4118965973153207E-4</v>
      </c>
      <c r="AM727" s="5">
        <f t="shared" si="926"/>
        <v>7.6437787123514664E-3</v>
      </c>
      <c r="AN727" s="5">
        <f t="shared" si="927"/>
        <v>9.9759547545507903E-3</v>
      </c>
      <c r="AO727" s="5">
        <f t="shared" si="928"/>
        <v>6.5098478782511203E-3</v>
      </c>
      <c r="AP727" s="5">
        <f t="shared" si="929"/>
        <v>2.8320176157333879E-3</v>
      </c>
      <c r="AQ727" s="5">
        <f t="shared" si="930"/>
        <v>9.2402202699153795E-4</v>
      </c>
      <c r="AR727" s="5">
        <f t="shared" si="931"/>
        <v>1.3509390776339611E-3</v>
      </c>
      <c r="AS727" s="5">
        <f t="shared" si="932"/>
        <v>2.4935414833859863E-3</v>
      </c>
      <c r="AT727" s="5">
        <f t="shared" si="933"/>
        <v>2.3012692549602498E-3</v>
      </c>
      <c r="AU727" s="5">
        <f t="shared" si="934"/>
        <v>1.4158818475945489E-3</v>
      </c>
      <c r="AV727" s="5">
        <f t="shared" si="935"/>
        <v>6.5335294925616418E-4</v>
      </c>
      <c r="AW727" s="5">
        <f t="shared" si="936"/>
        <v>1.6139251242383275E-5</v>
      </c>
      <c r="AX727" s="5">
        <f t="shared" si="937"/>
        <v>2.3514605043543709E-3</v>
      </c>
      <c r="AY727" s="5">
        <f t="shared" si="938"/>
        <v>3.0689093027571374E-3</v>
      </c>
      <c r="AZ727" s="5">
        <f t="shared" si="939"/>
        <v>2.0026286410315896E-3</v>
      </c>
      <c r="BA727" s="5">
        <f t="shared" si="940"/>
        <v>8.7121537941334021E-4</v>
      </c>
      <c r="BB727" s="5">
        <f t="shared" si="941"/>
        <v>2.8425748355496918E-4</v>
      </c>
      <c r="BC727" s="5">
        <f t="shared" si="942"/>
        <v>7.4197328345066002E-5</v>
      </c>
      <c r="BD727" s="5">
        <f t="shared" si="943"/>
        <v>2.9385350757764708E-4</v>
      </c>
      <c r="BE727" s="5">
        <f t="shared" si="944"/>
        <v>5.4239004801508682E-4</v>
      </c>
      <c r="BF727" s="5">
        <f t="shared" si="945"/>
        <v>5.0056738578843239E-4</v>
      </c>
      <c r="BG727" s="5">
        <f t="shared" si="946"/>
        <v>3.0797972619155388E-4</v>
      </c>
      <c r="BH727" s="5">
        <f t="shared" si="947"/>
        <v>1.4211599842190979E-4</v>
      </c>
      <c r="BI727" s="5">
        <f t="shared" si="948"/>
        <v>5.2463081923501371E-5</v>
      </c>
      <c r="BJ727" s="8">
        <f t="shared" si="949"/>
        <v>0.49836532962336605</v>
      </c>
      <c r="BK727" s="8">
        <f t="shared" si="950"/>
        <v>0.23050128148886562</v>
      </c>
      <c r="BL727" s="8">
        <f t="shared" si="951"/>
        <v>0.25496532399252758</v>
      </c>
      <c r="BM727" s="8">
        <f t="shared" si="952"/>
        <v>0.60639478858634877</v>
      </c>
      <c r="BN727" s="8">
        <f t="shared" si="953"/>
        <v>0.39024692741497768</v>
      </c>
    </row>
    <row r="728" spans="1:66" x14ac:dyDescent="0.25">
      <c r="A728" t="s">
        <v>59</v>
      </c>
      <c r="B728" t="s">
        <v>63</v>
      </c>
      <c r="C728" t="s">
        <v>62</v>
      </c>
      <c r="D728" t="s">
        <v>520</v>
      </c>
      <c r="E728">
        <f>VLOOKUP(A728,home!$A$2:$E$405,3,FALSE)</f>
        <v>1.806</v>
      </c>
      <c r="F728">
        <f>VLOOKUP(B728,home!$B$2:$E$405,3,FALSE)</f>
        <v>1.1073999999999999</v>
      </c>
      <c r="G728">
        <f>VLOOKUP(C728,away!$B$2:$E$405,4,FALSE)</f>
        <v>1.4765999999999999</v>
      </c>
      <c r="H728">
        <f>VLOOKUP(A728,away!$A$2:$E$405,3,FALSE)</f>
        <v>1.1493</v>
      </c>
      <c r="I728">
        <f>VLOOKUP(C728,away!$B$2:$E$405,3,FALSE)</f>
        <v>1.1600999999999999</v>
      </c>
      <c r="J728">
        <f>VLOOKUP(B728,home!$B$2:$E$405,4,FALSE)</f>
        <v>0.58009999999999995</v>
      </c>
      <c r="K728" s="3">
        <f t="shared" si="898"/>
        <v>2.9531474330399998</v>
      </c>
      <c r="L728" s="3">
        <f t="shared" si="899"/>
        <v>0.77344902969299989</v>
      </c>
      <c r="M728" s="5">
        <f t="shared" si="900"/>
        <v>2.4074635472710864E-2</v>
      </c>
      <c r="N728" s="5">
        <f t="shared" si="901"/>
        <v>7.1095947947609817E-2</v>
      </c>
      <c r="O728" s="5">
        <f t="shared" si="902"/>
        <v>1.8620503446580894E-2</v>
      </c>
      <c r="P728" s="5">
        <f t="shared" si="903"/>
        <v>5.4989091955182839E-2</v>
      </c>
      <c r="Q728" s="5">
        <f t="shared" si="904"/>
        <v>0.1049784080905147</v>
      </c>
      <c r="R728" s="5">
        <f t="shared" si="905"/>
        <v>7.2010051615765749E-3</v>
      </c>
      <c r="S728" s="5">
        <f t="shared" si="906"/>
        <v>3.1400270187715809E-2</v>
      </c>
      <c r="T728" s="5">
        <f t="shared" si="907"/>
        <v>8.1195447876324364E-2</v>
      </c>
      <c r="U728" s="5">
        <f t="shared" si="908"/>
        <v>2.1265629908217652E-2</v>
      </c>
      <c r="V728" s="5">
        <f t="shared" si="909"/>
        <v>7.9690711400253259E-3</v>
      </c>
      <c r="W728" s="5">
        <f t="shared" si="910"/>
        <v>0.10333890545904301</v>
      </c>
      <c r="X728" s="5">
        <f t="shared" si="911"/>
        <v>7.9927376156833471E-2</v>
      </c>
      <c r="Y728" s="5">
        <f t="shared" si="912"/>
        <v>3.0909875767205126E-2</v>
      </c>
      <c r="Z728" s="5">
        <f t="shared" si="913"/>
        <v>1.8565368183452288E-3</v>
      </c>
      <c r="AA728" s="5">
        <f t="shared" si="914"/>
        <v>5.4826269394404603E-3</v>
      </c>
      <c r="AB728" s="5">
        <f t="shared" si="915"/>
        <v>8.0955028362622757E-3</v>
      </c>
      <c r="AC728" s="5">
        <f t="shared" si="916"/>
        <v>1.1376392028162E-3</v>
      </c>
      <c r="AD728" s="5">
        <f t="shared" si="917"/>
        <v>7.6293755847384029E-2</v>
      </c>
      <c r="AE728" s="5">
        <f t="shared" si="918"/>
        <v>5.9009331431793821E-2</v>
      </c>
      <c r="AF728" s="5">
        <f t="shared" si="919"/>
        <v>2.2820355069376779E-2</v>
      </c>
      <c r="AG728" s="5">
        <f t="shared" si="920"/>
        <v>5.8834604952197342E-3</v>
      </c>
      <c r="AH728" s="5">
        <f t="shared" si="921"/>
        <v>3.5898415018461162E-4</v>
      </c>
      <c r="AI728" s="5">
        <f t="shared" si="922"/>
        <v>1.0601331216197314E-3</v>
      </c>
      <c r="AJ728" s="5">
        <f t="shared" si="923"/>
        <v>1.5653647033959963E-3</v>
      </c>
      <c r="AK728" s="5">
        <f t="shared" si="924"/>
        <v>1.5409175852017689E-3</v>
      </c>
      <c r="AL728" s="5">
        <f t="shared" si="925"/>
        <v>1.0393967843274974E-4</v>
      </c>
      <c r="AM728" s="5">
        <f t="shared" si="926"/>
        <v>4.5061341847536518E-2</v>
      </c>
      <c r="AN728" s="5">
        <f t="shared" si="927"/>
        <v>3.4852651128641693E-2</v>
      </c>
      <c r="AO728" s="5">
        <f t="shared" si="928"/>
        <v>1.3478374598838274E-2</v>
      </c>
      <c r="AP728" s="5">
        <f t="shared" si="929"/>
        <v>3.4749452517700802E-3</v>
      </c>
      <c r="AQ728" s="5">
        <f t="shared" si="930"/>
        <v>6.7192325830446641E-4</v>
      </c>
      <c r="AR728" s="5">
        <f t="shared" si="931"/>
        <v>5.5531188527090824E-5</v>
      </c>
      <c r="AS728" s="5">
        <f t="shared" si="932"/>
        <v>1.6399178685243853E-4</v>
      </c>
      <c r="AT728" s="5">
        <f t="shared" si="933"/>
        <v>2.421459621914609E-4</v>
      </c>
      <c r="AU728" s="5">
        <f t="shared" si="934"/>
        <v>2.3836424222223784E-4</v>
      </c>
      <c r="AV728" s="5">
        <f t="shared" si="935"/>
        <v>1.7598118751178162E-4</v>
      </c>
      <c r="AW728" s="5">
        <f t="shared" si="936"/>
        <v>6.5947099081489843E-6</v>
      </c>
      <c r="AX728" s="5">
        <f t="shared" si="937"/>
        <v>2.2178797667731738E-2</v>
      </c>
      <c r="AY728" s="5">
        <f t="shared" si="938"/>
        <v>1.7154169535864482E-2</v>
      </c>
      <c r="AZ728" s="5">
        <f t="shared" si="939"/>
        <v>6.6339378913518E-3</v>
      </c>
      <c r="BA728" s="5">
        <f t="shared" si="940"/>
        <v>1.7103376083698919E-3</v>
      </c>
      <c r="BB728" s="5">
        <f t="shared" si="941"/>
        <v>3.3071474091028469E-4</v>
      </c>
      <c r="BC728" s="5">
        <f t="shared" si="942"/>
        <v>5.1158199092446339E-5</v>
      </c>
      <c r="BD728" s="5">
        <f t="shared" si="943"/>
        <v>7.1584239806629033E-6</v>
      </c>
      <c r="BE728" s="5">
        <f t="shared" si="944"/>
        <v>2.1139881403106627E-5</v>
      </c>
      <c r="BF728" s="5">
        <f t="shared" si="945"/>
        <v>3.121459325017719E-5</v>
      </c>
      <c r="BG728" s="5">
        <f t="shared" si="946"/>
        <v>3.0727098643382829E-5</v>
      </c>
      <c r="BH728" s="5">
        <f t="shared" si="947"/>
        <v>2.2685413120868217E-5</v>
      </c>
      <c r="BI728" s="5">
        <f t="shared" si="948"/>
        <v>1.3398673905068777E-5</v>
      </c>
      <c r="BJ728" s="8">
        <f t="shared" si="949"/>
        <v>0.78105121586971649</v>
      </c>
      <c r="BK728" s="8">
        <f t="shared" si="950"/>
        <v>0.13682881717274828</v>
      </c>
      <c r="BL728" s="8">
        <f t="shared" si="951"/>
        <v>6.6193006304088225E-2</v>
      </c>
      <c r="BM728" s="8">
        <f t="shared" si="952"/>
        <v>0.68782240926476601</v>
      </c>
      <c r="BN728" s="8">
        <f t="shared" si="953"/>
        <v>0.2809595920741757</v>
      </c>
    </row>
    <row r="729" spans="1:66" x14ac:dyDescent="0.25">
      <c r="A729" t="s">
        <v>59</v>
      </c>
      <c r="B729" t="s">
        <v>67</v>
      </c>
      <c r="C729" t="s">
        <v>68</v>
      </c>
      <c r="D729" t="s">
        <v>520</v>
      </c>
      <c r="E729">
        <f>VLOOKUP(A729,home!$A$2:$E$405,3,FALSE)</f>
        <v>1.806</v>
      </c>
      <c r="F729">
        <f>VLOOKUP(B729,home!$B$2:$E$405,3,FALSE)</f>
        <v>1.1073999999999999</v>
      </c>
      <c r="G729">
        <f>VLOOKUP(C729,away!$B$2:$E$405,4,FALSE)</f>
        <v>2.3532999999999999</v>
      </c>
      <c r="H729">
        <f>VLOOKUP(A729,away!$A$2:$E$405,3,FALSE)</f>
        <v>1.1493</v>
      </c>
      <c r="I729">
        <f>VLOOKUP(C729,away!$B$2:$E$405,3,FALSE)</f>
        <v>1.5226999999999999</v>
      </c>
      <c r="J729">
        <f>VLOOKUP(B729,home!$B$2:$E$405,4,FALSE)</f>
        <v>1.1600999999999999</v>
      </c>
      <c r="K729" s="3">
        <f t="shared" si="898"/>
        <v>4.7065162225199995</v>
      </c>
      <c r="L729" s="3">
        <f t="shared" si="899"/>
        <v>2.0302203715109997</v>
      </c>
      <c r="M729" s="5">
        <f t="shared" si="900"/>
        <v>1.1865129187505021E-3</v>
      </c>
      <c r="N729" s="5">
        <f t="shared" si="901"/>
        <v>5.584342300328793E-3</v>
      </c>
      <c r="O729" s="5">
        <f t="shared" si="902"/>
        <v>2.4088826987082456E-3</v>
      </c>
      <c r="P729" s="5">
        <f t="shared" si="903"/>
        <v>1.1337445499618114E-2</v>
      </c>
      <c r="Q729" s="5">
        <f t="shared" si="904"/>
        <v>1.3141398814301057E-2</v>
      </c>
      <c r="R729" s="5">
        <f t="shared" si="905"/>
        <v>2.4452813637489373E-3</v>
      </c>
      <c r="S729" s="5">
        <f t="shared" si="906"/>
        <v>2.7083074365547573E-2</v>
      </c>
      <c r="T729" s="5">
        <f t="shared" si="907"/>
        <v>2.6679935582944507E-2</v>
      </c>
      <c r="U729" s="5">
        <f t="shared" si="908"/>
        <v>1.1508756407110202E-2</v>
      </c>
      <c r="V729" s="5">
        <f t="shared" si="909"/>
        <v>2.8753995073306685E-2</v>
      </c>
      <c r="W729" s="5">
        <f t="shared" si="910"/>
        <v>2.0616735568704348E-2</v>
      </c>
      <c r="X729" s="5">
        <f t="shared" si="911"/>
        <v>4.1856516545638989E-2</v>
      </c>
      <c r="Y729" s="5">
        <f t="shared" si="912"/>
        <v>4.2488976285721756E-2</v>
      </c>
      <c r="Z729" s="5">
        <f t="shared" si="913"/>
        <v>1.6548200129197633E-3</v>
      </c>
      <c r="AA729" s="5">
        <f t="shared" si="914"/>
        <v>7.7884372361576217E-3</v>
      </c>
      <c r="AB729" s="5">
        <f t="shared" si="915"/>
        <v>1.8328203100027338E-2</v>
      </c>
      <c r="AC729" s="5">
        <f t="shared" si="916"/>
        <v>1.7172002875409282E-2</v>
      </c>
      <c r="AD729" s="5">
        <f t="shared" si="917"/>
        <v>2.4258250102378018E-2</v>
      </c>
      <c r="AE729" s="5">
        <f t="shared" si="918"/>
        <v>4.9249593535056653E-2</v>
      </c>
      <c r="AF729" s="5">
        <f t="shared" si="919"/>
        <v>4.9993764041754228E-2</v>
      </c>
      <c r="AG729" s="5">
        <f t="shared" si="920"/>
        <v>3.3832786068694498E-2</v>
      </c>
      <c r="AH729" s="5">
        <f t="shared" si="921"/>
        <v>8.3991232535344997E-4</v>
      </c>
      <c r="AI729" s="5">
        <f t="shared" si="922"/>
        <v>3.9530609847705078E-3</v>
      </c>
      <c r="AJ729" s="5">
        <f t="shared" si="923"/>
        <v>9.3025728267166416E-3</v>
      </c>
      <c r="AK729" s="5">
        <f t="shared" si="924"/>
        <v>1.459423664003854E-2</v>
      </c>
      <c r="AL729" s="5">
        <f t="shared" si="925"/>
        <v>6.5633216003837432E-3</v>
      </c>
      <c r="AM729" s="5">
        <f t="shared" si="926"/>
        <v>2.2834369527357914E-2</v>
      </c>
      <c r="AN729" s="5">
        <f t="shared" si="927"/>
        <v>4.6358802185052041E-2</v>
      </c>
      <c r="AO729" s="5">
        <f t="shared" si="928"/>
        <v>4.7059292297470655E-2</v>
      </c>
      <c r="AP729" s="5">
        <f t="shared" si="929"/>
        <v>3.1846911297071859E-2</v>
      </c>
      <c r="AQ729" s="5">
        <f t="shared" si="930"/>
        <v>1.6164062021254772E-2</v>
      </c>
      <c r="AR729" s="5">
        <f t="shared" si="931"/>
        <v>3.4104142264314985E-4</v>
      </c>
      <c r="AS729" s="5">
        <f t="shared" si="932"/>
        <v>1.6051169882212843E-3</v>
      </c>
      <c r="AT729" s="5">
        <f t="shared" si="933"/>
        <v>3.7772545720529591E-3</v>
      </c>
      <c r="AU729" s="5">
        <f t="shared" si="934"/>
        <v>5.9259033066516994E-3</v>
      </c>
      <c r="AV729" s="5">
        <f t="shared" si="935"/>
        <v>6.9725900114602805E-3</v>
      </c>
      <c r="AW729" s="5">
        <f t="shared" si="936"/>
        <v>1.7420632755234271E-3</v>
      </c>
      <c r="AX729" s="5">
        <f t="shared" si="937"/>
        <v>1.7911721768587727E-2</v>
      </c>
      <c r="AY729" s="5">
        <f t="shared" si="938"/>
        <v>3.6364742423423836E-2</v>
      </c>
      <c r="AZ729" s="5">
        <f t="shared" si="939"/>
        <v>3.6914220436392683E-2</v>
      </c>
      <c r="BA729" s="5">
        <f t="shared" si="940"/>
        <v>2.498133410947069E-2</v>
      </c>
      <c r="BB729" s="5">
        <f t="shared" si="941"/>
        <v>1.2679403354142499E-2</v>
      </c>
      <c r="BC729" s="5">
        <f t="shared" si="942"/>
        <v>5.1483965976370019E-3</v>
      </c>
      <c r="BD729" s="5">
        <f t="shared" si="943"/>
        <v>1.1539820729653594E-4</v>
      </c>
      <c r="BE729" s="5">
        <f t="shared" si="944"/>
        <v>5.4312353469087216E-4</v>
      </c>
      <c r="BF729" s="5">
        <f t="shared" si="945"/>
        <v>1.278109863427497E-3</v>
      </c>
      <c r="BG729" s="5">
        <f t="shared" si="946"/>
        <v>2.0051482687947794E-3</v>
      </c>
      <c r="BH729" s="5">
        <f t="shared" si="947"/>
        <v>2.3593157139101296E-3</v>
      </c>
      <c r="BI729" s="5">
        <f t="shared" si="948"/>
        <v>2.2208315363128756E-3</v>
      </c>
      <c r="BJ729" s="8">
        <f t="shared" si="949"/>
        <v>0.60596555486338444</v>
      </c>
      <c r="BK729" s="8">
        <f t="shared" si="950"/>
        <v>0.12846109475643971</v>
      </c>
      <c r="BL729" s="8">
        <f t="shared" si="951"/>
        <v>9.8313177008093514E-2</v>
      </c>
      <c r="BM729" s="8">
        <f t="shared" si="952"/>
        <v>0.76366810389748141</v>
      </c>
      <c r="BN729" s="8">
        <f t="shared" si="953"/>
        <v>3.6103863595455643E-2</v>
      </c>
    </row>
    <row r="730" spans="1:66" x14ac:dyDescent="0.25">
      <c r="A730" t="s">
        <v>59</v>
      </c>
      <c r="B730" t="s">
        <v>229</v>
      </c>
      <c r="C730" t="s">
        <v>75</v>
      </c>
      <c r="D730" t="s">
        <v>520</v>
      </c>
      <c r="E730">
        <f>VLOOKUP(A730,home!$A$2:$E$405,3,FALSE)</f>
        <v>1.806</v>
      </c>
      <c r="F730">
        <f>VLOOKUP(B730,home!$B$2:$E$405,3,FALSE)</f>
        <v>2.2147999999999999</v>
      </c>
      <c r="G730">
        <f>VLOOKUP(C730,away!$B$2:$E$405,4,FALSE)</f>
        <v>2.2147999999999999</v>
      </c>
      <c r="H730">
        <f>VLOOKUP(A730,away!$A$2:$E$405,3,FALSE)</f>
        <v>1.1493</v>
      </c>
      <c r="I730">
        <f>VLOOKUP(C730,away!$B$2:$E$405,3,FALSE)</f>
        <v>0.87009999999999998</v>
      </c>
      <c r="J730">
        <f>VLOOKUP(B730,home!$B$2:$E$405,4,FALSE)</f>
        <v>0.58009999999999995</v>
      </c>
      <c r="K730" s="3">
        <f t="shared" si="898"/>
        <v>8.8590423062399992</v>
      </c>
      <c r="L730" s="3">
        <f t="shared" si="899"/>
        <v>0.58010343999299996</v>
      </c>
      <c r="M730" s="5">
        <f t="shared" si="900"/>
        <v>7.9548333997617613E-5</v>
      </c>
      <c r="N730" s="5">
        <f t="shared" si="901"/>
        <v>7.0472205627580408E-4</v>
      </c>
      <c r="O730" s="5">
        <f t="shared" si="902"/>
        <v>4.6146262197730082E-5</v>
      </c>
      <c r="P730" s="5">
        <f t="shared" si="903"/>
        <v>4.0881168908453441E-4</v>
      </c>
      <c r="Q730" s="5">
        <f t="shared" si="904"/>
        <v>3.1215812553438975E-3</v>
      </c>
      <c r="R730" s="5">
        <f t="shared" si="905"/>
        <v>1.3384802721861074E-5</v>
      </c>
      <c r="S730" s="5">
        <f t="shared" si="906"/>
        <v>5.2523726372809808E-4</v>
      </c>
      <c r="T730" s="5">
        <f t="shared" si="907"/>
        <v>1.8108400244426621E-3</v>
      </c>
      <c r="U730" s="5">
        <f t="shared" si="908"/>
        <v>1.1857653357364357E-4</v>
      </c>
      <c r="V730" s="5">
        <f t="shared" si="909"/>
        <v>2.9991986864971612E-4</v>
      </c>
      <c r="W730" s="5">
        <f t="shared" si="910"/>
        <v>9.2180734678191205E-3</v>
      </c>
      <c r="X730" s="5">
        <f t="shared" si="911"/>
        <v>5.3474361287900738E-3</v>
      </c>
      <c r="Y730" s="5">
        <f t="shared" si="912"/>
        <v>1.5510330467269861E-3</v>
      </c>
      <c r="Z730" s="5">
        <f t="shared" si="913"/>
        <v>2.5881900341930936E-6</v>
      </c>
      <c r="AA730" s="5">
        <f t="shared" si="914"/>
        <v>2.2928885009505369E-5</v>
      </c>
      <c r="AB730" s="5">
        <f t="shared" si="915"/>
        <v>1.015639811670601E-4</v>
      </c>
      <c r="AC730" s="5">
        <f t="shared" si="916"/>
        <v>9.6333529197775296E-5</v>
      </c>
      <c r="AD730" s="5">
        <f t="shared" si="917"/>
        <v>2.0415825708359502E-2</v>
      </c>
      <c r="AE730" s="5">
        <f t="shared" si="918"/>
        <v>1.1843290723716871E-2</v>
      </c>
      <c r="AF730" s="5">
        <f t="shared" si="919"/>
        <v>3.4351668448326707E-3</v>
      </c>
      <c r="AG730" s="5">
        <f t="shared" si="920"/>
        <v>6.6425070121244425E-4</v>
      </c>
      <c r="AH730" s="5">
        <f t="shared" si="921"/>
        <v>3.7535448554775334E-7</v>
      </c>
      <c r="AI730" s="5">
        <f t="shared" si="922"/>
        <v>3.3252812673044974E-6</v>
      </c>
      <c r="AJ730" s="5">
        <f t="shared" si="923"/>
        <v>1.4729403713598954E-5</v>
      </c>
      <c r="AK730" s="5">
        <f t="shared" si="924"/>
        <v>4.3496136881487243E-5</v>
      </c>
      <c r="AL730" s="5">
        <f t="shared" si="925"/>
        <v>1.9802940329584436E-5</v>
      </c>
      <c r="AM730" s="5">
        <f t="shared" si="926"/>
        <v>3.6172932733435817E-2</v>
      </c>
      <c r="AN730" s="5">
        <f t="shared" si="927"/>
        <v>2.0984042713301509E-2</v>
      </c>
      <c r="AO730" s="5">
        <f t="shared" si="928"/>
        <v>6.0864576814731236E-3</v>
      </c>
      <c r="AP730" s="5">
        <f t="shared" si="929"/>
        <v>1.1769250127981264E-3</v>
      </c>
      <c r="AQ730" s="5">
        <f t="shared" si="930"/>
        <v>1.7068456213449961E-4</v>
      </c>
      <c r="AR730" s="5">
        <f t="shared" si="931"/>
        <v>4.3548885656610909E-8</v>
      </c>
      <c r="AS730" s="5">
        <f t="shared" si="932"/>
        <v>3.8580142042152435E-7</v>
      </c>
      <c r="AT730" s="5">
        <f t="shared" si="933"/>
        <v>1.7089155526608847E-6</v>
      </c>
      <c r="AU730" s="5">
        <f t="shared" si="934"/>
        <v>5.0464517262714303E-6</v>
      </c>
      <c r="AV730" s="5">
        <f t="shared" si="935"/>
        <v>1.1176682334859112E-5</v>
      </c>
      <c r="AW730" s="5">
        <f t="shared" si="936"/>
        <v>2.826958249482535E-6</v>
      </c>
      <c r="AX730" s="5">
        <f t="shared" si="937"/>
        <v>5.3409590237713585E-2</v>
      </c>
      <c r="AY730" s="5">
        <f t="shared" si="938"/>
        <v>3.0983087025514198E-2</v>
      </c>
      <c r="AZ730" s="5">
        <f t="shared" si="939"/>
        <v>8.9866976825516351E-3</v>
      </c>
      <c r="BA730" s="5">
        <f t="shared" si="940"/>
        <v>1.7377380799417749E-3</v>
      </c>
      <c r="BB730" s="5">
        <f t="shared" si="941"/>
        <v>2.5201695949526355E-4</v>
      </c>
      <c r="BC730" s="5">
        <f t="shared" si="942"/>
        <v>2.9239181027955788E-5</v>
      </c>
      <c r="BD730" s="5">
        <f t="shared" si="943"/>
        <v>4.2104763962102991E-9</v>
      </c>
      <c r="BE730" s="5">
        <f t="shared" si="944"/>
        <v>3.7300788523451971E-8</v>
      </c>
      <c r="BF730" s="5">
        <f t="shared" si="945"/>
        <v>1.6522463179268626E-7</v>
      </c>
      <c r="BG730" s="5">
        <f t="shared" si="946"/>
        <v>4.8791066769477821E-7</v>
      </c>
      <c r="BH730" s="5">
        <f t="shared" si="947"/>
        <v>1.0806053116934608E-6</v>
      </c>
      <c r="BI730" s="5">
        <f t="shared" si="948"/>
        <v>1.9146256345280068E-6</v>
      </c>
      <c r="BJ730" s="8">
        <f t="shared" si="949"/>
        <v>0.2181016318269075</v>
      </c>
      <c r="BK730" s="8">
        <f t="shared" si="950"/>
        <v>3.2412740650501523E-2</v>
      </c>
      <c r="BL730" s="8">
        <f t="shared" si="951"/>
        <v>3.8657791844823683E-4</v>
      </c>
      <c r="BM730" s="8">
        <f t="shared" si="952"/>
        <v>0.21554908411900531</v>
      </c>
      <c r="BN730" s="8">
        <f t="shared" si="953"/>
        <v>4.374194399621445E-3</v>
      </c>
    </row>
    <row r="731" spans="1:66" x14ac:dyDescent="0.25">
      <c r="A731" t="s">
        <v>59</v>
      </c>
      <c r="B731" t="s">
        <v>231</v>
      </c>
      <c r="C731" t="s">
        <v>232</v>
      </c>
      <c r="D731" t="s">
        <v>520</v>
      </c>
      <c r="E731">
        <f>VLOOKUP(A731,home!$A$2:$E$405,3,FALSE)</f>
        <v>1.806</v>
      </c>
      <c r="F731">
        <f>VLOOKUP(B731,home!$B$2:$E$405,3,FALSE)</f>
        <v>2.5840000000000001</v>
      </c>
      <c r="G731">
        <f>VLOOKUP(C731,away!$B$2:$E$405,4,FALSE)</f>
        <v>0.92279999999999995</v>
      </c>
      <c r="H731">
        <f>VLOOKUP(A731,away!$A$2:$E$405,3,FALSE)</f>
        <v>1.1493</v>
      </c>
      <c r="I731">
        <f>VLOOKUP(C731,away!$B$2:$E$405,3,FALSE)</f>
        <v>0.87009999999999998</v>
      </c>
      <c r="J731">
        <f>VLOOKUP(B731,home!$B$2:$E$405,4,FALSE)</f>
        <v>0.58009999999999995</v>
      </c>
      <c r="K731" s="3">
        <f t="shared" si="898"/>
        <v>4.3064344512000003</v>
      </c>
      <c r="L731" s="3">
        <f t="shared" si="899"/>
        <v>0.58010343999299996</v>
      </c>
      <c r="M731" s="5">
        <f t="shared" si="900"/>
        <v>7.5475075866774507E-3</v>
      </c>
      <c r="N731" s="5">
        <f t="shared" si="901"/>
        <v>3.250284669196115E-2</v>
      </c>
      <c r="O731" s="5">
        <f t="shared" si="902"/>
        <v>4.3783351144048542E-3</v>
      </c>
      <c r="P731" s="5">
        <f t="shared" si="903"/>
        <v>1.8855013175571759E-2</v>
      </c>
      <c r="Q731" s="5">
        <f t="shared" si="904"/>
        <v>6.9985689378166738E-2</v>
      </c>
      <c r="R731" s="5">
        <f t="shared" si="905"/>
        <v>1.2699436306542002E-3</v>
      </c>
      <c r="S731" s="5">
        <f t="shared" si="906"/>
        <v>1.1775792132972446E-2</v>
      </c>
      <c r="T731" s="5">
        <f t="shared" si="907"/>
        <v>4.0598939158556085E-2</v>
      </c>
      <c r="U731" s="5">
        <f t="shared" si="908"/>
        <v>5.468929002131257E-3</v>
      </c>
      <c r="V731" s="5">
        <f t="shared" si="909"/>
        <v>3.2686686928706959E-3</v>
      </c>
      <c r="W731" s="5">
        <f t="shared" si="910"/>
        <v>0.10046292794303972</v>
      </c>
      <c r="X731" s="5">
        <f t="shared" si="911"/>
        <v>5.8278890091526224E-2</v>
      </c>
      <c r="Y731" s="5">
        <f t="shared" si="912"/>
        <v>1.6903892310534158E-2</v>
      </c>
      <c r="Z731" s="5">
        <f t="shared" si="913"/>
        <v>2.4556622291323384E-4</v>
      </c>
      <c r="AA731" s="5">
        <f t="shared" si="914"/>
        <v>1.0575148424046092E-3</v>
      </c>
      <c r="AB731" s="5">
        <f t="shared" si="915"/>
        <v>2.2770591749932743E-3</v>
      </c>
      <c r="AC731" s="5">
        <f t="shared" si="916"/>
        <v>5.1035714905610038E-4</v>
      </c>
      <c r="AD731" s="5">
        <f t="shared" si="917"/>
        <v>0.10815925349058236</v>
      </c>
      <c r="AE731" s="5">
        <f t="shared" si="918"/>
        <v>6.2743555016961716E-2</v>
      </c>
      <c r="AF731" s="5">
        <f t="shared" si="919"/>
        <v>1.8198876051364769E-2</v>
      </c>
      <c r="AG731" s="5">
        <f t="shared" si="920"/>
        <v>3.5190768671343096E-3</v>
      </c>
      <c r="AH731" s="5">
        <f t="shared" si="921"/>
        <v>3.5613452664513694E-5</v>
      </c>
      <c r="AI731" s="5">
        <f t="shared" si="922"/>
        <v>1.5336699948064223E-4</v>
      </c>
      <c r="AJ731" s="5">
        <f t="shared" si="923"/>
        <v>3.3023246512030519E-4</v>
      </c>
      <c r="AK731" s="5">
        <f t="shared" si="924"/>
        <v>4.7404148823292823E-4</v>
      </c>
      <c r="AL731" s="5">
        <f t="shared" si="925"/>
        <v>5.0998508629183857E-5</v>
      </c>
      <c r="AM731" s="5">
        <f t="shared" si="926"/>
        <v>9.3156147089583544E-2</v>
      </c>
      <c r="AN731" s="5">
        <f t="shared" si="927"/>
        <v>5.4040201383161304E-2</v>
      </c>
      <c r="AO731" s="5">
        <f t="shared" si="928"/>
        <v>1.567445336014317E-2</v>
      </c>
      <c r="AP731" s="5">
        <f t="shared" si="929"/>
        <v>3.0309347714096309E-3</v>
      </c>
      <c r="AQ731" s="5">
        <f t="shared" si="930"/>
        <v>4.3956392182228085E-4</v>
      </c>
      <c r="AR731" s="5">
        <f t="shared" si="931"/>
        <v>4.1318972801424537E-6</v>
      </c>
      <c r="AS731" s="5">
        <f t="shared" si="932"/>
        <v>1.7793744796025042E-5</v>
      </c>
      <c r="AT731" s="5">
        <f t="shared" si="933"/>
        <v>3.8313797802731488E-5</v>
      </c>
      <c r="AU731" s="5">
        <f t="shared" si="934"/>
        <v>5.4998619604664584E-5</v>
      </c>
      <c r="AV731" s="5">
        <f t="shared" si="935"/>
        <v>5.9211987558492827E-5</v>
      </c>
      <c r="AW731" s="5">
        <f t="shared" si="936"/>
        <v>3.5389812136831484E-6</v>
      </c>
      <c r="AX731" s="5">
        <f t="shared" si="937"/>
        <v>6.6861806861272868E-2</v>
      </c>
      <c r="AY731" s="5">
        <f t="shared" si="938"/>
        <v>3.8786764164371955E-2</v>
      </c>
      <c r="AZ731" s="5">
        <f t="shared" si="939"/>
        <v>1.1250167658974691E-2</v>
      </c>
      <c r="BA731" s="5">
        <f t="shared" si="940"/>
        <v>2.1754203198230716E-3</v>
      </c>
      <c r="BB731" s="5">
        <f t="shared" si="941"/>
        <v>3.1549220274000893E-4</v>
      </c>
      <c r="BC731" s="5">
        <f t="shared" si="942"/>
        <v>3.6603622420089639E-5</v>
      </c>
      <c r="BD731" s="5">
        <f t="shared" si="943"/>
        <v>3.9948797098472613E-7</v>
      </c>
      <c r="BE731" s="5">
        <f t="shared" si="944"/>
        <v>1.7203687610886108E-6</v>
      </c>
      <c r="BF731" s="5">
        <f t="shared" si="945"/>
        <v>3.704327650760129E-6</v>
      </c>
      <c r="BG731" s="5">
        <f t="shared" si="946"/>
        <v>5.3174814045887271E-6</v>
      </c>
      <c r="BH731" s="5">
        <f t="shared" si="947"/>
        <v>5.7248462785840658E-6</v>
      </c>
      <c r="BI731" s="5">
        <f t="shared" si="948"/>
        <v>4.9307350483837069E-6</v>
      </c>
      <c r="BJ731" s="8">
        <f t="shared" si="949"/>
        <v>0.79712150235554979</v>
      </c>
      <c r="BK731" s="8">
        <f t="shared" si="950"/>
        <v>8.0795101410149589E-2</v>
      </c>
      <c r="BL731" s="8">
        <f t="shared" si="951"/>
        <v>1.5641283464243028E-2</v>
      </c>
      <c r="BM731" s="8">
        <f t="shared" si="952"/>
        <v>0.72048089269226134</v>
      </c>
      <c r="BN731" s="8">
        <f t="shared" si="953"/>
        <v>0.13453933557743614</v>
      </c>
    </row>
    <row r="732" spans="1:66" x14ac:dyDescent="0.25">
      <c r="A732" t="s">
        <v>59</v>
      </c>
      <c r="B732" t="s">
        <v>273</v>
      </c>
      <c r="C732" t="s">
        <v>66</v>
      </c>
      <c r="D732" t="s">
        <v>520</v>
      </c>
      <c r="E732">
        <f>VLOOKUP(A732,home!$A$2:$E$405,3,FALSE)</f>
        <v>1.806</v>
      </c>
      <c r="F732">
        <f>VLOOKUP(B732,home!$B$2:$E$405,3,FALSE)</f>
        <v>1.4765999999999999</v>
      </c>
      <c r="G732">
        <f>VLOOKUP(C732,away!$B$2:$E$405,4,FALSE)</f>
        <v>0.8306</v>
      </c>
      <c r="H732">
        <f>VLOOKUP(A732,away!$A$2:$E$405,3,FALSE)</f>
        <v>1.1493</v>
      </c>
      <c r="I732">
        <f>VLOOKUP(C732,away!$B$2:$E$405,3,FALSE)</f>
        <v>1.0875999999999999</v>
      </c>
      <c r="J732">
        <f>VLOOKUP(B732,home!$B$2:$E$405,4,FALSE)</f>
        <v>1.1600999999999999</v>
      </c>
      <c r="K732" s="3">
        <f t="shared" si="898"/>
        <v>2.2149939117600002</v>
      </c>
      <c r="L732" s="3">
        <f t="shared" si="899"/>
        <v>1.4501002666679998</v>
      </c>
      <c r="M732" s="5">
        <f t="shared" si="900"/>
        <v>2.5601760036656429E-2</v>
      </c>
      <c r="N732" s="5">
        <f t="shared" si="901"/>
        <v>5.670774261153446E-2</v>
      </c>
      <c r="O732" s="5">
        <f t="shared" si="902"/>
        <v>3.712511905632563E-2</v>
      </c>
      <c r="P732" s="5">
        <f t="shared" si="903"/>
        <v>8.2231912683126421E-2</v>
      </c>
      <c r="Q732" s="5">
        <f t="shared" si="904"/>
        <v>6.2803652317101E-2</v>
      </c>
      <c r="R732" s="5">
        <f t="shared" si="905"/>
        <v>2.6917572521829521E-2</v>
      </c>
      <c r="S732" s="5">
        <f t="shared" si="906"/>
        <v>6.6031470627833988E-2</v>
      </c>
      <c r="T732" s="5">
        <f t="shared" si="907"/>
        <v>9.107159297275251E-2</v>
      </c>
      <c r="U732" s="5">
        <f t="shared" si="908"/>
        <v>5.9622259255210662E-2</v>
      </c>
      <c r="V732" s="5">
        <f t="shared" si="909"/>
        <v>2.3565628644419519E-2</v>
      </c>
      <c r="W732" s="5">
        <f t="shared" si="910"/>
        <v>4.6369902506223505E-2</v>
      </c>
      <c r="X732" s="5">
        <f t="shared" si="911"/>
        <v>6.7241007989643858E-2</v>
      </c>
      <c r="Y732" s="5">
        <f t="shared" si="912"/>
        <v>4.8753101808403844E-2</v>
      </c>
      <c r="Z732" s="5">
        <f t="shared" si="913"/>
        <v>1.3011059697320072E-2</v>
      </c>
      <c r="AA732" s="5">
        <f t="shared" si="914"/>
        <v>2.8819418015109868E-2</v>
      </c>
      <c r="AB732" s="5">
        <f t="shared" si="915"/>
        <v>3.191741772196742E-2</v>
      </c>
      <c r="AC732" s="5">
        <f t="shared" si="916"/>
        <v>4.7307458409018921E-3</v>
      </c>
      <c r="AD732" s="5">
        <f t="shared" si="917"/>
        <v>2.5677262935047466E-2</v>
      </c>
      <c r="AE732" s="5">
        <f t="shared" si="918"/>
        <v>3.7234605829416678E-2</v>
      </c>
      <c r="AF732" s="5">
        <f t="shared" si="919"/>
        <v>2.6996955921257497E-2</v>
      </c>
      <c r="AG732" s="5">
        <f t="shared" si="920"/>
        <v>1.3049430993546579E-2</v>
      </c>
      <c r="AH732" s="5">
        <f t="shared" si="921"/>
        <v>4.7168352841792782E-3</v>
      </c>
      <c r="AI732" s="5">
        <f t="shared" si="922"/>
        <v>1.044776143723185E-2</v>
      </c>
      <c r="AJ732" s="5">
        <f t="shared" si="923"/>
        <v>1.1570863987494731E-2</v>
      </c>
      <c r="AK732" s="5">
        <f t="shared" si="924"/>
        <v>8.5431310953679555E-3</v>
      </c>
      <c r="AL732" s="5">
        <f t="shared" si="925"/>
        <v>6.077992737344829E-4</v>
      </c>
      <c r="AM732" s="5">
        <f t="shared" si="926"/>
        <v>1.1374996214358168E-2</v>
      </c>
      <c r="AN732" s="5">
        <f t="shared" si="927"/>
        <v>1.6494885043788269E-2</v>
      </c>
      <c r="AO732" s="5">
        <f t="shared" si="928"/>
        <v>1.1959618600327687E-2</v>
      </c>
      <c r="AP732" s="5">
        <f t="shared" si="929"/>
        <v>5.7808820405275832E-3</v>
      </c>
      <c r="AQ732" s="5">
        <f t="shared" si="930"/>
        <v>2.0957146471363261E-3</v>
      </c>
      <c r="AR732" s="5">
        <f t="shared" si="931"/>
        <v>1.3679768206834781E-3</v>
      </c>
      <c r="AS732" s="5">
        <f t="shared" si="932"/>
        <v>3.0300603292427049E-3</v>
      </c>
      <c r="AT732" s="5">
        <f t="shared" si="933"/>
        <v>3.3557825907690477E-3</v>
      </c>
      <c r="AU732" s="5">
        <f t="shared" si="934"/>
        <v>2.4776793359145466E-3</v>
      </c>
      <c r="AV732" s="5">
        <f t="shared" si="935"/>
        <v>1.3720111610860705E-3</v>
      </c>
      <c r="AW732" s="5">
        <f t="shared" si="936"/>
        <v>5.4228581610361533E-5</v>
      </c>
      <c r="AX732" s="5">
        <f t="shared" si="937"/>
        <v>4.1992578935160663E-3</v>
      </c>
      <c r="AY732" s="5">
        <f t="shared" si="938"/>
        <v>6.0893449911953524E-3</v>
      </c>
      <c r="AZ732" s="5">
        <f t="shared" si="939"/>
        <v>4.4150803977829152E-3</v>
      </c>
      <c r="BA732" s="5">
        <f t="shared" si="940"/>
        <v>2.1341030873952213E-3</v>
      </c>
      <c r="BB732" s="5">
        <f t="shared" si="941"/>
        <v>7.7366586403220352E-4</v>
      </c>
      <c r="BC732" s="5">
        <f t="shared" si="942"/>
        <v>2.2437861514900499E-4</v>
      </c>
      <c r="BD732" s="5">
        <f t="shared" si="943"/>
        <v>3.3061725874479291E-4</v>
      </c>
      <c r="BE732" s="5">
        <f t="shared" si="944"/>
        <v>7.3231521524249688E-4</v>
      </c>
      <c r="BF732" s="5">
        <f t="shared" si="945"/>
        <v>8.1103687162567258E-4</v>
      </c>
      <c r="BG732" s="5">
        <f t="shared" si="946"/>
        <v>5.9881391095458045E-4</v>
      </c>
      <c r="BH732" s="5">
        <f t="shared" si="947"/>
        <v>3.3159229176039771E-4</v>
      </c>
      <c r="BI732" s="5">
        <f t="shared" si="948"/>
        <v>1.4689498148716528E-4</v>
      </c>
      <c r="BJ732" s="8">
        <f t="shared" si="949"/>
        <v>0.5414471832801363</v>
      </c>
      <c r="BK732" s="8">
        <f t="shared" si="950"/>
        <v>0.20885866209786805</v>
      </c>
      <c r="BL732" s="8">
        <f t="shared" si="951"/>
        <v>0.23423515914222789</v>
      </c>
      <c r="BM732" s="8">
        <f t="shared" si="952"/>
        <v>0.70012918858139406</v>
      </c>
      <c r="BN732" s="8">
        <f t="shared" si="953"/>
        <v>0.29138775922657345</v>
      </c>
    </row>
    <row r="733" spans="1:66" x14ac:dyDescent="0.25">
      <c r="A733" t="s">
        <v>70</v>
      </c>
      <c r="B733" t="s">
        <v>91</v>
      </c>
      <c r="C733" t="s">
        <v>80</v>
      </c>
      <c r="D733" t="s">
        <v>520</v>
      </c>
      <c r="E733">
        <f>VLOOKUP(A733,home!$A$2:$E$405,3,FALSE)</f>
        <v>1.359</v>
      </c>
      <c r="F733">
        <f>VLOOKUP(B733,home!$B$2:$E$405,3,FALSE)</f>
        <v>1.1037999999999999</v>
      </c>
      <c r="G733">
        <f>VLOOKUP(C733,away!$B$2:$E$405,4,FALSE)</f>
        <v>0.73580000000000001</v>
      </c>
      <c r="H733">
        <f>VLOOKUP(A733,away!$A$2:$E$405,3,FALSE)</f>
        <v>1.0342</v>
      </c>
      <c r="I733">
        <f>VLOOKUP(C733,away!$B$2:$E$405,3,FALSE)</f>
        <v>0.96689999999999998</v>
      </c>
      <c r="J733">
        <f>VLOOKUP(B733,home!$B$2:$E$405,4,FALSE)</f>
        <v>0.96689999999999998</v>
      </c>
      <c r="K733" s="3">
        <f t="shared" si="898"/>
        <v>1.1037472383599998</v>
      </c>
      <c r="L733" s="3">
        <f t="shared" si="899"/>
        <v>0.96686903986200001</v>
      </c>
      <c r="M733" s="5">
        <f t="shared" si="900"/>
        <v>0.12610804011353333</v>
      </c>
      <c r="N733" s="5">
        <f t="shared" si="901"/>
        <v>0.13919140101030447</v>
      </c>
      <c r="O733" s="5">
        <f t="shared" si="902"/>
        <v>0.12192995966345055</v>
      </c>
      <c r="P733" s="5">
        <f t="shared" si="903"/>
        <v>0.13457985625187968</v>
      </c>
      <c r="Q733" s="5">
        <f t="shared" si="904"/>
        <v>7.6816062234291438E-2</v>
      </c>
      <c r="R733" s="5">
        <f t="shared" si="905"/>
        <v>5.8945151515106396E-2</v>
      </c>
      <c r="S733" s="5">
        <f t="shared" si="906"/>
        <v>3.5905200200698657E-2</v>
      </c>
      <c r="T733" s="5">
        <f t="shared" si="907"/>
        <v>7.4271072338448998E-2</v>
      </c>
      <c r="U733" s="5">
        <f t="shared" si="908"/>
        <v>6.5060548199510432E-2</v>
      </c>
      <c r="V733" s="5">
        <f t="shared" si="909"/>
        <v>4.2574752017350455E-3</v>
      </c>
      <c r="W733" s="5">
        <f t="shared" si="910"/>
        <v>2.8261838850929678E-2</v>
      </c>
      <c r="X733" s="5">
        <f t="shared" si="911"/>
        <v>2.7325496994532947E-2</v>
      </c>
      <c r="Y733" s="5">
        <f t="shared" si="912"/>
        <v>1.3210088521428015E-2</v>
      </c>
      <c r="Z733" s="5">
        <f t="shared" si="913"/>
        <v>1.8997414016643687E-2</v>
      </c>
      <c r="AA733" s="5">
        <f t="shared" si="914"/>
        <v>2.0968343256852016E-2</v>
      </c>
      <c r="AB733" s="5">
        <f t="shared" si="915"/>
        <v>1.1571875481367469E-2</v>
      </c>
      <c r="AC733" s="5">
        <f t="shared" si="916"/>
        <v>2.839680166950536E-4</v>
      </c>
      <c r="AD733" s="5">
        <f t="shared" si="917"/>
        <v>7.7984816456722495E-3</v>
      </c>
      <c r="AE733" s="5">
        <f t="shared" si="918"/>
        <v>7.5401104611325567E-3</v>
      </c>
      <c r="AF733" s="5">
        <f t="shared" si="919"/>
        <v>3.6451496810043279E-3</v>
      </c>
      <c r="AG733" s="5">
        <f t="shared" si="920"/>
        <v>1.1747941240753104E-3</v>
      </c>
      <c r="AH733" s="5">
        <f t="shared" si="921"/>
        <v>4.5920028625332943E-3</v>
      </c>
      <c r="AI733" s="5">
        <f t="shared" si="922"/>
        <v>5.068410478062336E-3</v>
      </c>
      <c r="AJ733" s="5">
        <f t="shared" si="923"/>
        <v>2.7971220340180952E-3</v>
      </c>
      <c r="AK733" s="5">
        <f t="shared" si="924"/>
        <v>1.0291052401344592E-3</v>
      </c>
      <c r="AL733" s="5">
        <f t="shared" si="925"/>
        <v>1.2121788533878099E-5</v>
      </c>
      <c r="AM733" s="5">
        <f t="shared" si="926"/>
        <v>1.7215105159623777E-3</v>
      </c>
      <c r="AN733" s="5">
        <f t="shared" si="927"/>
        <v>1.6644752196808804E-3</v>
      </c>
      <c r="AO733" s="5">
        <f t="shared" si="928"/>
        <v>8.0466477876347197E-4</v>
      </c>
      <c r="AP733" s="5">
        <f t="shared" si="929"/>
        <v>2.5933515401793569E-4</v>
      </c>
      <c r="AQ733" s="5">
        <f t="shared" si="930"/>
        <v>6.2685782841946324E-5</v>
      </c>
      <c r="AR733" s="5">
        <f t="shared" si="931"/>
        <v>8.8797307974822464E-4</v>
      </c>
      <c r="AS733" s="5">
        <f t="shared" si="932"/>
        <v>9.8009783451012667E-4</v>
      </c>
      <c r="AT733" s="5">
        <f t="shared" si="933"/>
        <v>5.4089013908158428E-4</v>
      </c>
      <c r="AU733" s="5">
        <f t="shared" si="934"/>
        <v>1.9900199908915158E-4</v>
      </c>
      <c r="AV733" s="5">
        <f t="shared" si="935"/>
        <v>5.4911976730692592E-5</v>
      </c>
      <c r="AW733" s="5">
        <f t="shared" si="936"/>
        <v>3.5933662669466176E-7</v>
      </c>
      <c r="AX733" s="5">
        <f t="shared" si="937"/>
        <v>3.1668541296686208E-4</v>
      </c>
      <c r="AY733" s="5">
        <f t="shared" si="938"/>
        <v>3.0619332117357088E-4</v>
      </c>
      <c r="AZ733" s="5">
        <f t="shared" si="939"/>
        <v>1.4802442122762371E-4</v>
      </c>
      <c r="BA733" s="5">
        <f t="shared" si="940"/>
        <v>4.7706743342826949E-5</v>
      </c>
      <c r="BB733" s="5">
        <f t="shared" si="941"/>
        <v>1.1531543282705483E-5</v>
      </c>
      <c r="BC733" s="5">
        <f t="shared" si="942"/>
        <v>2.2298984363753104E-6</v>
      </c>
      <c r="BD733" s="5">
        <f t="shared" si="943"/>
        <v>1.4309227983991146E-4</v>
      </c>
      <c r="BE733" s="5">
        <f t="shared" si="944"/>
        <v>1.579377087039385E-4</v>
      </c>
      <c r="BF733" s="5">
        <f t="shared" si="945"/>
        <v>8.7161654907439139E-5</v>
      </c>
      <c r="BG733" s="5">
        <f t="shared" si="946"/>
        <v>3.2068145298324416E-5</v>
      </c>
      <c r="BH733" s="5">
        <f t="shared" si="947"/>
        <v>8.8487817030882008E-6</v>
      </c>
      <c r="BI733" s="5">
        <f t="shared" si="948"/>
        <v>1.953363673526819E-6</v>
      </c>
      <c r="BJ733" s="8">
        <f t="shared" si="949"/>
        <v>0.38457953865351663</v>
      </c>
      <c r="BK733" s="8">
        <f t="shared" si="950"/>
        <v>0.30145285489424922</v>
      </c>
      <c r="BL733" s="8">
        <f t="shared" si="951"/>
        <v>0.29505645569432115</v>
      </c>
      <c r="BM733" s="8">
        <f t="shared" si="952"/>
        <v>0.34220995848561792</v>
      </c>
      <c r="BN733" s="8">
        <f t="shared" si="953"/>
        <v>0.65757047078856579</v>
      </c>
    </row>
    <row r="734" spans="1:66" x14ac:dyDescent="0.25">
      <c r="A734" t="s">
        <v>70</v>
      </c>
      <c r="B734" t="s">
        <v>73</v>
      </c>
      <c r="C734" t="s">
        <v>74</v>
      </c>
      <c r="D734" t="s">
        <v>520</v>
      </c>
      <c r="E734">
        <f>VLOOKUP(A734,home!$A$2:$E$405,3,FALSE)</f>
        <v>1.359</v>
      </c>
      <c r="F734">
        <f>VLOOKUP(B734,home!$B$2:$E$405,3,FALSE)</f>
        <v>1.0302</v>
      </c>
      <c r="G734">
        <f>VLOOKUP(C734,away!$B$2:$E$405,4,FALSE)</f>
        <v>0.85850000000000004</v>
      </c>
      <c r="H734">
        <f>VLOOKUP(A734,away!$A$2:$E$405,3,FALSE)</f>
        <v>1.0342</v>
      </c>
      <c r="I734">
        <f>VLOOKUP(C734,away!$B$2:$E$405,3,FALSE)</f>
        <v>0.96689999999999998</v>
      </c>
      <c r="J734">
        <f>VLOOKUP(B734,home!$B$2:$E$405,4,FALSE)</f>
        <v>0.96689999999999998</v>
      </c>
      <c r="K734" s="3">
        <f t="shared" si="898"/>
        <v>1.2019358853</v>
      </c>
      <c r="L734" s="3">
        <f t="shared" si="899"/>
        <v>0.96686903986200001</v>
      </c>
      <c r="M734" s="5">
        <f t="shared" si="900"/>
        <v>0.11431414927481616</v>
      </c>
      <c r="N734" s="5">
        <f t="shared" si="901"/>
        <v>0.13739827821094253</v>
      </c>
      <c r="O734" s="5">
        <f t="shared" si="902"/>
        <v>0.11052681175198284</v>
      </c>
      <c r="P734" s="5">
        <f t="shared" si="903"/>
        <v>0.13284614133250594</v>
      </c>
      <c r="Q734" s="5">
        <f t="shared" si="904"/>
        <v>8.257196058008244E-2</v>
      </c>
      <c r="R734" s="5">
        <f t="shared" si="905"/>
        <v>5.3432476178823816E-2</v>
      </c>
      <c r="S734" s="5">
        <f t="shared" si="906"/>
        <v>3.8595609946126069E-2</v>
      </c>
      <c r="T734" s="5">
        <f t="shared" si="907"/>
        <v>7.9836272245587217E-2</v>
      </c>
      <c r="U734" s="5">
        <f t="shared" si="908"/>
        <v>6.4222410559765769E-2</v>
      </c>
      <c r="V734" s="5">
        <f t="shared" si="909"/>
        <v>4.9836135151769259E-3</v>
      </c>
      <c r="W734" s="5">
        <f t="shared" si="910"/>
        <v>3.3082067513592696E-2</v>
      </c>
      <c r="X734" s="5">
        <f t="shared" si="911"/>
        <v>3.198602685351723E-2</v>
      </c>
      <c r="Y734" s="5">
        <f t="shared" si="912"/>
        <v>1.5463149536430174E-2</v>
      </c>
      <c r="Z734" s="5">
        <f t="shared" si="913"/>
        <v>1.7220735646822864E-2</v>
      </c>
      <c r="AA734" s="5">
        <f t="shared" si="914"/>
        <v>2.0698220145181308E-2</v>
      </c>
      <c r="AB734" s="5">
        <f t="shared" si="915"/>
        <v>1.2438966777166393E-2</v>
      </c>
      <c r="AC734" s="5">
        <f t="shared" si="916"/>
        <v>3.6197062523739623E-4</v>
      </c>
      <c r="AD734" s="5">
        <f t="shared" si="917"/>
        <v>9.9406310261260962E-3</v>
      </c>
      <c r="AE734" s="5">
        <f t="shared" si="918"/>
        <v>9.6112883758529451E-3</v>
      </c>
      <c r="AF734" s="5">
        <f t="shared" si="919"/>
        <v>4.6464285818988687E-3</v>
      </c>
      <c r="AG734" s="5">
        <f t="shared" si="920"/>
        <v>1.4974959805893048E-3</v>
      </c>
      <c r="AH734" s="5">
        <f t="shared" si="921"/>
        <v>4.1625490351402334E-3</v>
      </c>
      <c r="AI734" s="5">
        <f t="shared" si="922"/>
        <v>5.0031170596559378E-3</v>
      </c>
      <c r="AJ734" s="5">
        <f t="shared" si="923"/>
        <v>3.0067129661785459E-3</v>
      </c>
      <c r="AK734" s="5">
        <f t="shared" si="924"/>
        <v>1.2046254036155999E-3</v>
      </c>
      <c r="AL734" s="5">
        <f t="shared" si="925"/>
        <v>1.682605386771533E-5</v>
      </c>
      <c r="AM734" s="5">
        <f t="shared" si="926"/>
        <v>2.3896002305655029E-3</v>
      </c>
      <c r="AN734" s="5">
        <f t="shared" si="927"/>
        <v>2.3104304805808815E-3</v>
      </c>
      <c r="AO734" s="5">
        <f t="shared" si="928"/>
        <v>1.1169418502135679E-3</v>
      </c>
      <c r="AP734" s="5">
        <f t="shared" si="929"/>
        <v>3.5997883143255952E-4</v>
      </c>
      <c r="AQ734" s="5">
        <f t="shared" si="930"/>
        <v>8.7013096779460858E-5</v>
      </c>
      <c r="AR734" s="5">
        <f t="shared" si="931"/>
        <v>8.0492795779690677E-4</v>
      </c>
      <c r="AS734" s="5">
        <f t="shared" si="932"/>
        <v>9.6747179755734614E-4</v>
      </c>
      <c r="AT734" s="5">
        <f t="shared" si="933"/>
        <v>5.8141953574993564E-4</v>
      </c>
      <c r="AU734" s="5">
        <f t="shared" si="934"/>
        <v>2.3294300147743793E-4</v>
      </c>
      <c r="AV734" s="5">
        <f t="shared" si="935"/>
        <v>6.9995638176305851E-5</v>
      </c>
      <c r="AW734" s="5">
        <f t="shared" si="936"/>
        <v>5.4316118840517013E-7</v>
      </c>
      <c r="AX734" s="5">
        <f t="shared" si="937"/>
        <v>4.7869104477297157E-4</v>
      </c>
      <c r="AY734" s="5">
        <f t="shared" si="938"/>
        <v>4.6283155085018066E-4</v>
      </c>
      <c r="AZ734" s="5">
        <f t="shared" si="939"/>
        <v>2.2374874859417725E-4</v>
      </c>
      <c r="BA734" s="5">
        <f t="shared" si="940"/>
        <v>7.2111912574525415E-5</v>
      </c>
      <c r="BB734" s="5">
        <f t="shared" si="941"/>
        <v>1.7430693918385962E-5</v>
      </c>
      <c r="BC734" s="5">
        <f t="shared" si="942"/>
        <v>3.370639658599649E-6</v>
      </c>
      <c r="BD734" s="5">
        <f t="shared" si="943"/>
        <v>1.297099869521959E-4</v>
      </c>
      <c r="BE734" s="5">
        <f t="shared" si="944"/>
        <v>1.5590308799963903E-4</v>
      </c>
      <c r="BF734" s="5">
        <f t="shared" si="945"/>
        <v>9.3692758047924965E-5</v>
      </c>
      <c r="BG734" s="5">
        <f t="shared" si="946"/>
        <v>3.7537562696843794E-5</v>
      </c>
      <c r="BH734" s="5">
        <f t="shared" si="947"/>
        <v>1.1279435913008794E-5</v>
      </c>
      <c r="BI734" s="5">
        <f t="shared" si="948"/>
        <v>2.7114317579573673E-6</v>
      </c>
      <c r="BJ734" s="8">
        <f t="shared" si="949"/>
        <v>0.41355574798456024</v>
      </c>
      <c r="BK734" s="8">
        <f t="shared" si="950"/>
        <v>0.29158114229858034</v>
      </c>
      <c r="BL734" s="8">
        <f t="shared" si="951"/>
        <v>0.27778348207163595</v>
      </c>
      <c r="BM734" s="8">
        <f t="shared" si="952"/>
        <v>0.36858900228278396</v>
      </c>
      <c r="BN734" s="8">
        <f t="shared" si="953"/>
        <v>0.6310898173291537</v>
      </c>
    </row>
    <row r="735" spans="1:66" x14ac:dyDescent="0.25">
      <c r="A735" t="s">
        <v>70</v>
      </c>
      <c r="B735" t="s">
        <v>101</v>
      </c>
      <c r="C735" t="s">
        <v>77</v>
      </c>
      <c r="D735" t="s">
        <v>520</v>
      </c>
      <c r="E735">
        <f>VLOOKUP(A735,home!$A$2:$E$405,3,FALSE)</f>
        <v>1.359</v>
      </c>
      <c r="F735">
        <f>VLOOKUP(B735,home!$B$2:$E$405,3,FALSE)</f>
        <v>0.73580000000000001</v>
      </c>
      <c r="G735">
        <f>VLOOKUP(C735,away!$B$2:$E$405,4,FALSE)</f>
        <v>1.5943000000000001</v>
      </c>
      <c r="H735">
        <f>VLOOKUP(A735,away!$A$2:$E$405,3,FALSE)</f>
        <v>1.0342</v>
      </c>
      <c r="I735">
        <f>VLOOKUP(C735,away!$B$2:$E$405,3,FALSE)</f>
        <v>1.7726999999999999</v>
      </c>
      <c r="J735">
        <f>VLOOKUP(B735,home!$B$2:$E$405,4,FALSE)</f>
        <v>1.2087000000000001</v>
      </c>
      <c r="K735" s="3">
        <f t="shared" si="898"/>
        <v>1.59422379246</v>
      </c>
      <c r="L735" s="3">
        <f t="shared" si="899"/>
        <v>2.2159415471580002</v>
      </c>
      <c r="M735" s="5">
        <f t="shared" si="900"/>
        <v>2.2144517288306957E-2</v>
      </c>
      <c r="N735" s="5">
        <f t="shared" si="901"/>
        <v>3.5303316333560757E-2</v>
      </c>
      <c r="O735" s="5">
        <f t="shared" si="902"/>
        <v>4.9070955900917992E-2</v>
      </c>
      <c r="P735" s="5">
        <f t="shared" si="903"/>
        <v>7.8230085415998907E-2</v>
      </c>
      <c r="Q735" s="5">
        <f t="shared" si="904"/>
        <v>2.8140693425852143E-2</v>
      </c>
      <c r="R735" s="5">
        <f t="shared" si="905"/>
        <v>5.4369184969801122E-2</v>
      </c>
      <c r="S735" s="5">
        <f t="shared" si="906"/>
        <v>6.9090987449814747E-2</v>
      </c>
      <c r="T735" s="5">
        <f t="shared" si="907"/>
        <v>6.2358131728181755E-2</v>
      </c>
      <c r="U735" s="5">
        <f t="shared" si="908"/>
        <v>8.667664825551559E-2</v>
      </c>
      <c r="V735" s="5">
        <f t="shared" si="909"/>
        <v>2.7119799649152558E-2</v>
      </c>
      <c r="W735" s="5">
        <f t="shared" si="910"/>
        <v>1.4954187665272069E-2</v>
      </c>
      <c r="X735" s="5">
        <f t="shared" si="911"/>
        <v>3.3137605751474064E-2</v>
      </c>
      <c r="Y735" s="5">
        <f t="shared" si="912"/>
        <v>3.6715498679016655E-2</v>
      </c>
      <c r="Z735" s="5">
        <f t="shared" si="913"/>
        <v>4.0159645286566861E-2</v>
      </c>
      <c r="AA735" s="5">
        <f t="shared" si="914"/>
        <v>6.4023462012598994E-2</v>
      </c>
      <c r="AB735" s="5">
        <f t="shared" si="915"/>
        <v>5.1033863208072155E-2</v>
      </c>
      <c r="AC735" s="5">
        <f t="shared" si="916"/>
        <v>5.9878936832206547E-3</v>
      </c>
      <c r="AD735" s="5">
        <f t="shared" si="917"/>
        <v>5.9600804432221443E-3</v>
      </c>
      <c r="AE735" s="5">
        <f t="shared" si="918"/>
        <v>1.3207189878539817E-2</v>
      </c>
      <c r="AF735" s="5">
        <f t="shared" si="919"/>
        <v>1.4633180386530505E-2</v>
      </c>
      <c r="AG735" s="5">
        <f t="shared" si="920"/>
        <v>1.0808757461856836E-2</v>
      </c>
      <c r="AH735" s="5">
        <f t="shared" si="921"/>
        <v>2.2247856627407869E-2</v>
      </c>
      <c r="AI735" s="5">
        <f t="shared" si="922"/>
        <v>3.5468062366652522E-2</v>
      </c>
      <c r="AJ735" s="5">
        <f t="shared" si="923"/>
        <v>2.8272014448686291E-2</v>
      </c>
      <c r="AK735" s="5">
        <f t="shared" si="924"/>
        <v>1.502397269828953E-2</v>
      </c>
      <c r="AL735" s="5">
        <f t="shared" si="925"/>
        <v>8.4613889424922401E-4</v>
      </c>
      <c r="AM735" s="5">
        <f t="shared" si="926"/>
        <v>1.9003404095120564E-3</v>
      </c>
      <c r="AN735" s="5">
        <f t="shared" si="927"/>
        <v>4.2110432671810128E-3</v>
      </c>
      <c r="AO735" s="5">
        <f t="shared" si="928"/>
        <v>4.6657128663131885E-3</v>
      </c>
      <c r="AP735" s="5">
        <f t="shared" si="929"/>
        <v>3.4463156625243446E-3</v>
      </c>
      <c r="AQ735" s="5">
        <f t="shared" si="930"/>
        <v>1.9092085153022613E-3</v>
      </c>
      <c r="AR735" s="5">
        <f t="shared" si="931"/>
        <v>9.8599899671775095E-3</v>
      </c>
      <c r="AS735" s="5">
        <f t="shared" si="932"/>
        <v>1.5719030599091278E-2</v>
      </c>
      <c r="AT735" s="5">
        <f t="shared" si="933"/>
        <v>1.2529826287739044E-2</v>
      </c>
      <c r="AU735" s="5">
        <f t="shared" si="934"/>
        <v>6.6584490611014489E-3</v>
      </c>
      <c r="AV735" s="5">
        <f t="shared" si="935"/>
        <v>2.6537644785227178E-3</v>
      </c>
      <c r="AW735" s="5">
        <f t="shared" si="936"/>
        <v>8.3032238119561016E-5</v>
      </c>
      <c r="AX735" s="5">
        <f t="shared" si="937"/>
        <v>5.049279824362173E-4</v>
      </c>
      <c r="AY735" s="5">
        <f t="shared" si="938"/>
        <v>1.1188908946030787E-3</v>
      </c>
      <c r="AZ735" s="5">
        <f t="shared" si="939"/>
        <v>1.239698410043873E-3</v>
      </c>
      <c r="BA735" s="5">
        <f t="shared" si="940"/>
        <v>9.1569973758731085E-4</v>
      </c>
      <c r="BB735" s="5">
        <f t="shared" si="941"/>
        <v>5.0728427331035014E-4</v>
      </c>
      <c r="BC735" s="5">
        <f t="shared" si="942"/>
        <v>2.2482245948965174E-4</v>
      </c>
      <c r="BD735" s="5">
        <f t="shared" si="943"/>
        <v>3.6415269038049505E-3</v>
      </c>
      <c r="BE735" s="5">
        <f t="shared" si="944"/>
        <v>5.8054088309290501E-3</v>
      </c>
      <c r="BF735" s="5">
        <f t="shared" si="945"/>
        <v>4.6275604416122426E-3</v>
      </c>
      <c r="BG735" s="5">
        <f t="shared" si="946"/>
        <v>2.4591223190216479E-3</v>
      </c>
      <c r="BH735" s="5">
        <f t="shared" si="947"/>
        <v>9.8009782738842977E-4</v>
      </c>
      <c r="BI735" s="5">
        <f t="shared" si="948"/>
        <v>3.1249905507219772E-4</v>
      </c>
      <c r="BJ735" s="8">
        <f t="shared" si="949"/>
        <v>0.27586258623181009</v>
      </c>
      <c r="BK735" s="8">
        <f t="shared" si="950"/>
        <v>0.20453831327534613</v>
      </c>
      <c r="BL735" s="8">
        <f t="shared" si="951"/>
        <v>0.47143329625940256</v>
      </c>
      <c r="BM735" s="8">
        <f t="shared" si="952"/>
        <v>0.72369922906220441</v>
      </c>
      <c r="BN735" s="8">
        <f t="shared" si="953"/>
        <v>0.26725875333443788</v>
      </c>
    </row>
    <row r="736" spans="1:66" s="14" customFormat="1" x14ac:dyDescent="0.25">
      <c r="A736" t="s">
        <v>70</v>
      </c>
      <c r="B736" t="s">
        <v>79</v>
      </c>
      <c r="C736" t="s">
        <v>78</v>
      </c>
      <c r="D736" t="s">
        <v>520</v>
      </c>
      <c r="E736">
        <f>VLOOKUP(A736,home!$A$2:$E$405,3,FALSE)</f>
        <v>1.359</v>
      </c>
      <c r="F736">
        <f>VLOOKUP(B736,home!$B$2:$E$405,3,FALSE)</f>
        <v>0.55189999999999995</v>
      </c>
      <c r="G736">
        <f>VLOOKUP(C736,away!$B$2:$E$405,4,FALSE)</f>
        <v>0</v>
      </c>
      <c r="H736">
        <f>VLOOKUP(A736,away!$A$2:$E$405,3,FALSE)</f>
        <v>1.0342</v>
      </c>
      <c r="I736">
        <f>VLOOKUP(C736,away!$B$2:$E$405,3,FALSE)</f>
        <v>0.48349999999999999</v>
      </c>
      <c r="J736">
        <f>VLOOKUP(B736,home!$B$2:$E$405,4,FALSE)</f>
        <v>0.48349999999999999</v>
      </c>
      <c r="K736" s="3">
        <f t="shared" si="898"/>
        <v>0</v>
      </c>
      <c r="L736" s="3">
        <f t="shared" si="899"/>
        <v>0.24176726094999998</v>
      </c>
      <c r="M736" s="5">
        <f t="shared" si="900"/>
        <v>0.78523891204469087</v>
      </c>
      <c r="N736" s="5">
        <f t="shared" si="901"/>
        <v>0</v>
      </c>
      <c r="O736" s="5">
        <f t="shared" si="902"/>
        <v>0.18984506095640283</v>
      </c>
      <c r="P736" s="5">
        <f t="shared" si="903"/>
        <v>0</v>
      </c>
      <c r="Q736" s="5">
        <f t="shared" si="904"/>
        <v>0</v>
      </c>
      <c r="R736" s="5">
        <f t="shared" si="905"/>
        <v>2.2949160196157645E-2</v>
      </c>
      <c r="S736" s="5">
        <f t="shared" si="906"/>
        <v>0</v>
      </c>
      <c r="T736" s="5">
        <f t="shared" si="907"/>
        <v>0</v>
      </c>
      <c r="U736" s="5">
        <f t="shared" si="908"/>
        <v>0</v>
      </c>
      <c r="V736" s="5">
        <f t="shared" si="909"/>
        <v>0</v>
      </c>
      <c r="W736" s="5">
        <f t="shared" si="910"/>
        <v>0</v>
      </c>
      <c r="X736" s="5">
        <f t="shared" si="911"/>
        <v>0</v>
      </c>
      <c r="Y736" s="5">
        <f t="shared" si="912"/>
        <v>0</v>
      </c>
      <c r="Z736" s="5">
        <f t="shared" si="913"/>
        <v>1.8494518672425991E-3</v>
      </c>
      <c r="AA736" s="5">
        <f t="shared" si="914"/>
        <v>0</v>
      </c>
      <c r="AB736" s="5">
        <f t="shared" si="915"/>
        <v>0</v>
      </c>
      <c r="AC736" s="5">
        <f t="shared" si="916"/>
        <v>0</v>
      </c>
      <c r="AD736" s="5">
        <f t="shared" si="917"/>
        <v>0</v>
      </c>
      <c r="AE736" s="5">
        <f t="shared" si="918"/>
        <v>0</v>
      </c>
      <c r="AF736" s="5">
        <f t="shared" si="919"/>
        <v>0</v>
      </c>
      <c r="AG736" s="5">
        <f t="shared" si="920"/>
        <v>0</v>
      </c>
      <c r="AH736" s="5">
        <f t="shared" si="921"/>
        <v>1.1178422805052654E-4</v>
      </c>
      <c r="AI736" s="5">
        <f t="shared" si="922"/>
        <v>0</v>
      </c>
      <c r="AJ736" s="5">
        <f t="shared" si="923"/>
        <v>0</v>
      </c>
      <c r="AK736" s="5">
        <f t="shared" si="924"/>
        <v>0</v>
      </c>
      <c r="AL736" s="5">
        <f t="shared" si="925"/>
        <v>0</v>
      </c>
      <c r="AM736" s="5">
        <f t="shared" si="926"/>
        <v>0</v>
      </c>
      <c r="AN736" s="5">
        <f t="shared" si="927"/>
        <v>0</v>
      </c>
      <c r="AO736" s="5">
        <f t="shared" si="928"/>
        <v>0</v>
      </c>
      <c r="AP736" s="5">
        <f t="shared" si="929"/>
        <v>0</v>
      </c>
      <c r="AQ736" s="5">
        <f t="shared" si="930"/>
        <v>0</v>
      </c>
      <c r="AR736" s="5">
        <f t="shared" si="931"/>
        <v>5.4051533266371948E-6</v>
      </c>
      <c r="AS736" s="5">
        <f t="shared" si="932"/>
        <v>0</v>
      </c>
      <c r="AT736" s="5">
        <f t="shared" si="933"/>
        <v>0</v>
      </c>
      <c r="AU736" s="5">
        <f t="shared" si="934"/>
        <v>0</v>
      </c>
      <c r="AV736" s="5">
        <f t="shared" si="935"/>
        <v>0</v>
      </c>
      <c r="AW736" s="5">
        <f t="shared" si="936"/>
        <v>0</v>
      </c>
      <c r="AX736" s="5">
        <f t="shared" si="937"/>
        <v>0</v>
      </c>
      <c r="AY736" s="5">
        <f t="shared" si="938"/>
        <v>0</v>
      </c>
      <c r="AZ736" s="5">
        <f t="shared" si="939"/>
        <v>0</v>
      </c>
      <c r="BA736" s="5">
        <f t="shared" si="940"/>
        <v>0</v>
      </c>
      <c r="BB736" s="5">
        <f t="shared" si="941"/>
        <v>0</v>
      </c>
      <c r="BC736" s="5">
        <f t="shared" si="942"/>
        <v>0</v>
      </c>
      <c r="BD736" s="5">
        <f t="shared" si="943"/>
        <v>2.1779818579930895E-7</v>
      </c>
      <c r="BE736" s="5">
        <f t="shared" si="944"/>
        <v>0</v>
      </c>
      <c r="BF736" s="5">
        <f t="shared" si="945"/>
        <v>0</v>
      </c>
      <c r="BG736" s="5">
        <f t="shared" si="946"/>
        <v>0</v>
      </c>
      <c r="BH736" s="5">
        <f t="shared" si="947"/>
        <v>0</v>
      </c>
      <c r="BI736" s="5">
        <f t="shared" si="948"/>
        <v>0</v>
      </c>
      <c r="BJ736" s="8">
        <f t="shared" si="949"/>
        <v>0</v>
      </c>
      <c r="BK736" s="8">
        <f t="shared" si="950"/>
        <v>0.78523891204469087</v>
      </c>
      <c r="BL736" s="8">
        <f t="shared" si="951"/>
        <v>0.21291162833212343</v>
      </c>
      <c r="BM736" s="8">
        <f t="shared" si="952"/>
        <v>1.9668590468055625E-3</v>
      </c>
      <c r="BN736" s="8">
        <f t="shared" si="953"/>
        <v>0.9980331331972514</v>
      </c>
    </row>
    <row r="737" spans="1:66" x14ac:dyDescent="0.25">
      <c r="A737" t="s">
        <v>70</v>
      </c>
      <c r="B737" t="s">
        <v>86</v>
      </c>
      <c r="C737" t="s">
        <v>61</v>
      </c>
      <c r="D737" t="s">
        <v>520</v>
      </c>
      <c r="E737">
        <f>VLOOKUP(A737,home!$A$2:$E$405,3,FALSE)</f>
        <v>1.359</v>
      </c>
      <c r="F737">
        <f>VLOOKUP(B737,home!$B$2:$E$405,3,FALSE)</f>
        <v>0.85850000000000004</v>
      </c>
      <c r="G737">
        <f>VLOOKUP(C737,away!$B$2:$E$405,4,FALSE)</f>
        <v>1.0302</v>
      </c>
      <c r="H737">
        <f>VLOOKUP(A737,away!$A$2:$E$405,3,FALSE)</f>
        <v>1.0342</v>
      </c>
      <c r="I737">
        <f>VLOOKUP(C737,away!$B$2:$E$405,3,FALSE)</f>
        <v>1.1603000000000001</v>
      </c>
      <c r="J737">
        <f>VLOOKUP(B737,home!$B$2:$E$405,4,FALSE)</f>
        <v>1.1281000000000001</v>
      </c>
      <c r="K737" s="3">
        <f t="shared" si="898"/>
        <v>1.2019358853000002</v>
      </c>
      <c r="L737" s="3">
        <f t="shared" si="899"/>
        <v>1.3536999875060003</v>
      </c>
      <c r="M737" s="5">
        <f t="shared" si="900"/>
        <v>7.764284539317888E-2</v>
      </c>
      <c r="N737" s="5">
        <f t="shared" si="901"/>
        <v>9.3321722114861491E-2</v>
      </c>
      <c r="O737" s="5">
        <f t="shared" si="902"/>
        <v>0.10510511883867658</v>
      </c>
      <c r="P737" s="5">
        <f t="shared" si="903"/>
        <v>0.12632961406092644</v>
      </c>
      <c r="Q737" s="5">
        <f t="shared" si="904"/>
        <v>5.6083363343923325E-2</v>
      </c>
      <c r="R737" s="5">
        <f t="shared" si="905"/>
        <v>7.1140399029366586E-2</v>
      </c>
      <c r="S737" s="5">
        <f t="shared" si="906"/>
        <v>5.1386484189130062E-2</v>
      </c>
      <c r="T737" s="5">
        <f t="shared" si="907"/>
        <v>7.5920048257963488E-2</v>
      </c>
      <c r="U737" s="5">
        <f t="shared" si="908"/>
        <v>8.5506198487957E-2</v>
      </c>
      <c r="V737" s="5">
        <f t="shared" si="909"/>
        <v>9.2898803813902808E-3</v>
      </c>
      <c r="W737" s="5">
        <f t="shared" si="910"/>
        <v>2.2469535657126685E-2</v>
      </c>
      <c r="X737" s="5">
        <f t="shared" si="911"/>
        <v>3.0417010138318028E-2</v>
      </c>
      <c r="Y737" s="5">
        <f t="shared" si="912"/>
        <v>2.05877531221055E-2</v>
      </c>
      <c r="Z737" s="5">
        <f t="shared" si="913"/>
        <v>3.2100919092408482E-2</v>
      </c>
      <c r="AA737" s="5">
        <f t="shared" si="914"/>
        <v>3.8583246608277666E-2</v>
      </c>
      <c r="AB737" s="5">
        <f t="shared" si="915"/>
        <v>2.3187294334934223E-2</v>
      </c>
      <c r="AC737" s="5">
        <f t="shared" si="916"/>
        <v>9.4469989259009452E-4</v>
      </c>
      <c r="AD737" s="5">
        <f t="shared" si="917"/>
        <v>6.7517353080821206E-3</v>
      </c>
      <c r="AE737" s="5">
        <f t="shared" si="918"/>
        <v>9.1398240021945878E-3</v>
      </c>
      <c r="AF737" s="5">
        <f t="shared" si="919"/>
        <v>6.1862898187889283E-3</v>
      </c>
      <c r="AG737" s="5">
        <f t="shared" si="920"/>
        <v>2.7914601501343572E-3</v>
      </c>
      <c r="AH737" s="5">
        <f t="shared" si="921"/>
        <v>1.0863753443581125E-2</v>
      </c>
      <c r="AI737" s="5">
        <f t="shared" si="922"/>
        <v>1.3057535112891604E-2</v>
      </c>
      <c r="AJ737" s="5">
        <f t="shared" si="923"/>
        <v>7.847160012874603E-3</v>
      </c>
      <c r="AK737" s="5">
        <f t="shared" si="924"/>
        <v>3.1439277390550658E-3</v>
      </c>
      <c r="AL737" s="5">
        <f t="shared" si="925"/>
        <v>6.1483358694523012E-5</v>
      </c>
      <c r="AM737" s="5">
        <f t="shared" si="926"/>
        <v>1.6230305909661904E-3</v>
      </c>
      <c r="AN737" s="5">
        <f t="shared" si="927"/>
        <v>2.1970964907127885E-3</v>
      </c>
      <c r="AO737" s="5">
        <f t="shared" si="928"/>
        <v>1.4871047460136896E-3</v>
      </c>
      <c r="AP737" s="5">
        <f t="shared" si="929"/>
        <v>6.7103122536628194E-4</v>
      </c>
      <c r="AQ737" s="5">
        <f t="shared" si="930"/>
        <v>2.2709374034861804E-4</v>
      </c>
      <c r="AR737" s="5">
        <f t="shared" si="931"/>
        <v>2.9412525801688068E-3</v>
      </c>
      <c r="AS737" s="5">
        <f t="shared" si="932"/>
        <v>3.5351970238361044E-3</v>
      </c>
      <c r="AT737" s="5">
        <f t="shared" si="933"/>
        <v>2.1245400822771871E-3</v>
      </c>
      <c r="AU737" s="5">
        <f t="shared" si="934"/>
        <v>8.5118698821572191E-4</v>
      </c>
      <c r="AV737" s="5">
        <f t="shared" si="935"/>
        <v>2.5576804655922611E-4</v>
      </c>
      <c r="AW737" s="5">
        <f t="shared" si="936"/>
        <v>2.7788097236619891E-6</v>
      </c>
      <c r="AX737" s="5">
        <f t="shared" si="937"/>
        <v>3.2512978503698839E-4</v>
      </c>
      <c r="AY737" s="5">
        <f t="shared" si="938"/>
        <v>4.4012818594239979E-4</v>
      </c>
      <c r="AZ737" s="5">
        <f t="shared" si="939"/>
        <v>2.9790075990563265E-4</v>
      </c>
      <c r="BA737" s="5">
        <f t="shared" si="940"/>
        <v>1.3442275165409433E-4</v>
      </c>
      <c r="BB737" s="5">
        <f t="shared" si="941"/>
        <v>4.5492019308667428E-5</v>
      </c>
      <c r="BC737" s="5">
        <f t="shared" si="942"/>
        <v>1.2316509193953163E-5</v>
      </c>
      <c r="BD737" s="5">
        <f t="shared" si="943"/>
        <v>6.6359559683775088E-4</v>
      </c>
      <c r="BE737" s="5">
        <f t="shared" si="944"/>
        <v>7.9759936116636403E-4</v>
      </c>
      <c r="BF737" s="5">
        <f t="shared" si="945"/>
        <v>4.7933164713910413E-4</v>
      </c>
      <c r="BG737" s="5">
        <f t="shared" si="946"/>
        <v>1.9204196921881548E-4</v>
      </c>
      <c r="BH737" s="5">
        <f t="shared" si="947"/>
        <v>5.7705533571943082E-5</v>
      </c>
      <c r="BI737" s="5">
        <f t="shared" si="948"/>
        <v>1.3871670316100457E-5</v>
      </c>
      <c r="BJ737" s="8">
        <f t="shared" si="949"/>
        <v>0.3311294887179479</v>
      </c>
      <c r="BK737" s="8">
        <f t="shared" si="950"/>
        <v>0.26609513546185271</v>
      </c>
      <c r="BL737" s="8">
        <f t="shared" si="951"/>
        <v>0.37034672410692154</v>
      </c>
      <c r="BM737" s="8">
        <f t="shared" si="952"/>
        <v>0.46961185522197862</v>
      </c>
      <c r="BN737" s="8">
        <f t="shared" si="953"/>
        <v>0.5296230627809333</v>
      </c>
    </row>
    <row r="738" spans="1:66" x14ac:dyDescent="0.25">
      <c r="A738" t="s">
        <v>70</v>
      </c>
      <c r="B738" t="s">
        <v>100</v>
      </c>
      <c r="C738" t="s">
        <v>309</v>
      </c>
      <c r="D738" t="s">
        <v>520</v>
      </c>
      <c r="E738">
        <f>VLOOKUP(A738,home!$A$2:$E$405,3,FALSE)</f>
        <v>1.359</v>
      </c>
      <c r="F738">
        <f>VLOOKUP(B738,home!$B$2:$E$405,3,FALSE)</f>
        <v>1.0302</v>
      </c>
      <c r="G738">
        <f>VLOOKUP(C738,away!$B$2:$E$405,4,FALSE)</f>
        <v>1.4717</v>
      </c>
      <c r="H738">
        <f>VLOOKUP(A738,away!$A$2:$E$405,3,FALSE)</f>
        <v>1.0342</v>
      </c>
      <c r="I738">
        <f>VLOOKUP(C738,away!$B$2:$E$405,3,FALSE)</f>
        <v>1.1281000000000001</v>
      </c>
      <c r="J738">
        <f>VLOOKUP(B738,home!$B$2:$E$405,4,FALSE)</f>
        <v>1.7404999999999999</v>
      </c>
      <c r="K738" s="3">
        <f t="shared" si="898"/>
        <v>2.0604415170599997</v>
      </c>
      <c r="L738" s="3">
        <f t="shared" si="899"/>
        <v>2.0306083153100003</v>
      </c>
      <c r="M738" s="5">
        <f t="shared" si="900"/>
        <v>1.6721669390671046E-2</v>
      </c>
      <c r="N738" s="5">
        <f t="shared" si="901"/>
        <v>3.4454021847090004E-2</v>
      </c>
      <c r="O738" s="5">
        <f t="shared" si="902"/>
        <v>3.3955160910561333E-2</v>
      </c>
      <c r="P738" s="5">
        <f t="shared" si="903"/>
        <v>6.9962623258573386E-2</v>
      </c>
      <c r="Q738" s="5">
        <f t="shared" si="904"/>
        <v>3.5495248521718259E-2</v>
      </c>
      <c r="R738" s="5">
        <f t="shared" si="905"/>
        <v>3.4474816046337474E-2</v>
      </c>
      <c r="S738" s="5">
        <f t="shared" si="906"/>
        <v>7.3180023759347984E-2</v>
      </c>
      <c r="T738" s="5">
        <f t="shared" si="907"/>
        <v>7.2076946802196104E-2</v>
      </c>
      <c r="U738" s="5">
        <f t="shared" si="908"/>
        <v>7.1033342274879993E-2</v>
      </c>
      <c r="V738" s="5">
        <f t="shared" si="909"/>
        <v>3.402017075842298E-2</v>
      </c>
      <c r="W738" s="5">
        <f t="shared" si="910"/>
        <v>2.4378627904170298E-2</v>
      </c>
      <c r="X738" s="5">
        <f t="shared" si="911"/>
        <v>4.9503444538056614E-2</v>
      </c>
      <c r="Y738" s="5">
        <f t="shared" si="912"/>
        <v>5.0261053057732603E-2</v>
      </c>
      <c r="Z738" s="5">
        <f t="shared" si="913"/>
        <v>2.333494937749183E-2</v>
      </c>
      <c r="AA738" s="5">
        <f t="shared" si="914"/>
        <v>4.8080298495877562E-2</v>
      </c>
      <c r="AB738" s="5">
        <f t="shared" si="915"/>
        <v>4.9533321586771803E-2</v>
      </c>
      <c r="AC738" s="5">
        <f t="shared" si="916"/>
        <v>8.8961676551107104E-3</v>
      </c>
      <c r="AD738" s="5">
        <f t="shared" si="917"/>
        <v>1.2557684265677467E-2</v>
      </c>
      <c r="AE738" s="5">
        <f t="shared" si="918"/>
        <v>2.5499738090922222E-2</v>
      </c>
      <c r="AF738" s="5">
        <f t="shared" si="919"/>
        <v>2.5889990102826915E-2</v>
      </c>
      <c r="AG738" s="5">
        <f t="shared" si="920"/>
        <v>1.7524143062031313E-2</v>
      </c>
      <c r="AH738" s="5">
        <f t="shared" si="921"/>
        <v>1.1846035560818207E-2</v>
      </c>
      <c r="AI738" s="5">
        <f t="shared" si="922"/>
        <v>2.4408063482078971E-2</v>
      </c>
      <c r="AJ738" s="5">
        <f t="shared" si="923"/>
        <v>2.5145693674755793E-2</v>
      </c>
      <c r="AK738" s="5">
        <f t="shared" si="924"/>
        <v>1.7270410407579956E-2</v>
      </c>
      <c r="AL738" s="5">
        <f t="shared" si="925"/>
        <v>1.4888447117531246E-3</v>
      </c>
      <c r="AM738" s="5">
        <f t="shared" si="926"/>
        <v>5.1748748038265985E-3</v>
      </c>
      <c r="AN738" s="5">
        <f t="shared" si="927"/>
        <v>1.0508143807338497E-2</v>
      </c>
      <c r="AO738" s="5">
        <f t="shared" si="928"/>
        <v>1.0668962096827423E-2</v>
      </c>
      <c r="AP738" s="5">
        <f t="shared" si="929"/>
        <v>7.2214943831816602E-3</v>
      </c>
      <c r="AQ738" s="5">
        <f t="shared" si="930"/>
        <v>3.6660066358632855E-3</v>
      </c>
      <c r="AR738" s="5">
        <f t="shared" si="931"/>
        <v>4.8109316626510799E-3</v>
      </c>
      <c r="AS738" s="5">
        <f t="shared" si="932"/>
        <v>9.9126433334647771E-3</v>
      </c>
      <c r="AT738" s="5">
        <f t="shared" si="933"/>
        <v>1.021221093403943E-2</v>
      </c>
      <c r="AU738" s="5">
        <f t="shared" si="934"/>
        <v>7.0138877964896415E-3</v>
      </c>
      <c r="AV738" s="5">
        <f t="shared" si="935"/>
        <v>3.6129264029719321E-3</v>
      </c>
      <c r="AW738" s="5">
        <f t="shared" si="936"/>
        <v>1.7303475977672864E-4</v>
      </c>
      <c r="AX738" s="5">
        <f t="shared" si="937"/>
        <v>1.7770878152320066E-3</v>
      </c>
      <c r="AY738" s="5">
        <f t="shared" si="938"/>
        <v>3.608569294646194E-3</v>
      </c>
      <c r="AZ738" s="5">
        <f t="shared" si="939"/>
        <v>3.6637954080404535E-3</v>
      </c>
      <c r="BA738" s="5">
        <f t="shared" si="940"/>
        <v>2.4799111403871798E-3</v>
      </c>
      <c r="BB738" s="5">
        <f t="shared" si="941"/>
        <v>1.2589320457250283E-3</v>
      </c>
      <c r="BC738" s="5">
        <f t="shared" si="942"/>
        <v>5.1127957609189403E-4</v>
      </c>
      <c r="BD738" s="5">
        <f t="shared" si="943"/>
        <v>1.6281863064279078E-3</v>
      </c>
      <c r="BE738" s="5">
        <f t="shared" si="944"/>
        <v>3.3547826632726353E-3</v>
      </c>
      <c r="BF738" s="5">
        <f t="shared" si="945"/>
        <v>3.4561667400600285E-3</v>
      </c>
      <c r="BG738" s="5">
        <f t="shared" si="946"/>
        <v>2.3737431470338662E-3</v>
      </c>
      <c r="BH738" s="5">
        <f t="shared" si="947"/>
        <v>1.222739732746309E-3</v>
      </c>
      <c r="BI738" s="5">
        <f t="shared" si="948"/>
        <v>5.0387674198186906E-4</v>
      </c>
      <c r="BJ738" s="8">
        <f t="shared" si="949"/>
        <v>0.3981799551995821</v>
      </c>
      <c r="BK738" s="8">
        <f t="shared" si="950"/>
        <v>0.20787806882852541</v>
      </c>
      <c r="BL738" s="8">
        <f t="shared" si="951"/>
        <v>0.36384923790080065</v>
      </c>
      <c r="BM738" s="8">
        <f t="shared" si="952"/>
        <v>0.76474313679657868</v>
      </c>
      <c r="BN738" s="8">
        <f t="shared" si="953"/>
        <v>0.22506353997495152</v>
      </c>
    </row>
    <row r="739" spans="1:66" x14ac:dyDescent="0.25">
      <c r="A739" t="s">
        <v>70</v>
      </c>
      <c r="B739" t="s">
        <v>71</v>
      </c>
      <c r="C739" t="s">
        <v>88</v>
      </c>
      <c r="D739" t="s">
        <v>520</v>
      </c>
      <c r="E739">
        <f>VLOOKUP(A739,home!$A$2:$E$405,3,FALSE)</f>
        <v>1.359</v>
      </c>
      <c r="F739">
        <f>VLOOKUP(B739,home!$B$2:$E$405,3,FALSE)</f>
        <v>0.98109999999999997</v>
      </c>
      <c r="G739">
        <f>VLOOKUP(C739,away!$B$2:$E$405,4,FALSE)</f>
        <v>0.73580000000000001</v>
      </c>
      <c r="H739">
        <f>VLOOKUP(A739,away!$A$2:$E$405,3,FALSE)</f>
        <v>1.0342</v>
      </c>
      <c r="I739">
        <f>VLOOKUP(C739,away!$B$2:$E$405,3,FALSE)</f>
        <v>0.96689999999999998</v>
      </c>
      <c r="J739">
        <f>VLOOKUP(B739,home!$B$2:$E$405,4,FALSE)</f>
        <v>1.1281000000000001</v>
      </c>
      <c r="K739" s="3">
        <f t="shared" si="898"/>
        <v>0.98105310341999996</v>
      </c>
      <c r="L739" s="3">
        <f t="shared" si="899"/>
        <v>1.1280638782380001</v>
      </c>
      <c r="M739" s="5">
        <f t="shared" si="900"/>
        <v>0.12134506906132241</v>
      </c>
      <c r="N739" s="5">
        <f t="shared" si="901"/>
        <v>0.11904595658732456</v>
      </c>
      <c r="O739" s="5">
        <f t="shared" si="902"/>
        <v>0.13688498921037329</v>
      </c>
      <c r="P739" s="5">
        <f t="shared" si="903"/>
        <v>0.13429144347644995</v>
      </c>
      <c r="Q739" s="5">
        <f t="shared" si="904"/>
        <v>5.8395202579798675E-2</v>
      </c>
      <c r="R739" s="5">
        <f t="shared" si="905"/>
        <v>7.7207505900610263E-2</v>
      </c>
      <c r="S739" s="5">
        <f t="shared" si="906"/>
        <v>3.7154768484813486E-2</v>
      </c>
      <c r="T739" s="5">
        <f t="shared" si="907"/>
        <v>6.5873518692661351E-2</v>
      </c>
      <c r="U739" s="5">
        <f t="shared" si="908"/>
        <v>7.5744663271111651E-2</v>
      </c>
      <c r="V739" s="5">
        <f t="shared" si="909"/>
        <v>4.5687590956345874E-3</v>
      </c>
      <c r="W739" s="5">
        <f t="shared" si="910"/>
        <v>1.9096264905250359E-2</v>
      </c>
      <c r="X739" s="5">
        <f t="shared" si="911"/>
        <v>2.1541806648876935E-2</v>
      </c>
      <c r="Y739" s="5">
        <f t="shared" si="912"/>
        <v>1.2150266976292626E-2</v>
      </c>
      <c r="Z739" s="5">
        <f t="shared" si="913"/>
        <v>2.9031666178441898E-2</v>
      </c>
      <c r="AA739" s="5">
        <f t="shared" si="914"/>
        <v>2.8481606201813878E-2</v>
      </c>
      <c r="AB739" s="5">
        <f t="shared" si="915"/>
        <v>1.3970984077337909E-2</v>
      </c>
      <c r="AC739" s="5">
        <f t="shared" si="916"/>
        <v>3.1601266258441345E-4</v>
      </c>
      <c r="AD739" s="5">
        <f t="shared" si="917"/>
        <v>4.6836124872565738E-3</v>
      </c>
      <c r="AE739" s="5">
        <f t="shared" si="918"/>
        <v>5.283414066538576E-3</v>
      </c>
      <c r="AF739" s="5">
        <f t="shared" si="919"/>
        <v>2.9800142811183552E-3</v>
      </c>
      <c r="AG739" s="5">
        <f t="shared" si="920"/>
        <v>1.1205488223876661E-3</v>
      </c>
      <c r="AH739" s="5">
        <f t="shared" si="921"/>
        <v>8.1873934852410343E-3</v>
      </c>
      <c r="AI739" s="5">
        <f t="shared" si="922"/>
        <v>8.0322677876164053E-3</v>
      </c>
      <c r="AJ739" s="5">
        <f t="shared" si="923"/>
        <v>3.9400406202707858E-3</v>
      </c>
      <c r="AK739" s="5">
        <f t="shared" si="924"/>
        <v>1.288463026039172E-3</v>
      </c>
      <c r="AL739" s="5">
        <f t="shared" si="925"/>
        <v>1.3989129329631363E-5</v>
      </c>
      <c r="AM739" s="5">
        <f t="shared" si="926"/>
        <v>9.1897451316794566E-4</v>
      </c>
      <c r="AN739" s="5">
        <f t="shared" si="927"/>
        <v>1.0366619533261109E-3</v>
      </c>
      <c r="AO739" s="5">
        <f t="shared" si="928"/>
        <v>5.8471045174541669E-4</v>
      </c>
      <c r="AP739" s="5">
        <f t="shared" si="929"/>
        <v>2.1986357994740926E-4</v>
      </c>
      <c r="AQ739" s="5">
        <f t="shared" si="930"/>
        <v>6.2005040669691248E-5</v>
      </c>
      <c r="AR739" s="5">
        <f t="shared" si="931"/>
        <v>1.847180569524307E-3</v>
      </c>
      <c r="AS739" s="5">
        <f t="shared" si="932"/>
        <v>1.8121822303089443E-3</v>
      </c>
      <c r="AT739" s="5">
        <f t="shared" si="933"/>
        <v>8.8892350050358347E-4</v>
      </c>
      <c r="AU739" s="5">
        <f t="shared" si="934"/>
        <v>2.9069371962400347E-4</v>
      </c>
      <c r="AV739" s="5">
        <f t="shared" si="935"/>
        <v>7.1296493945457984E-5</v>
      </c>
      <c r="AW739" s="5">
        <f t="shared" si="936"/>
        <v>4.3004548589022612E-7</v>
      </c>
      <c r="AX739" s="5">
        <f t="shared" si="937"/>
        <v>1.5026046635121604E-4</v>
      </c>
      <c r="AY739" s="5">
        <f t="shared" si="938"/>
        <v>1.6950340441800328E-4</v>
      </c>
      <c r="AZ739" s="5">
        <f t="shared" si="939"/>
        <v>9.5605333881158483E-5</v>
      </c>
      <c r="BA739" s="5">
        <f t="shared" si="940"/>
        <v>3.5949641239406176E-5</v>
      </c>
      <c r="BB739" s="5">
        <f t="shared" si="941"/>
        <v>1.0138372929447314E-5</v>
      </c>
      <c r="BC739" s="5">
        <f t="shared" si="942"/>
        <v>2.2873464571630979E-6</v>
      </c>
      <c r="BD739" s="5">
        <f t="shared" si="943"/>
        <v>3.4728961284391166E-4</v>
      </c>
      <c r="BE739" s="5">
        <f t="shared" si="944"/>
        <v>3.4070955246604982E-4</v>
      </c>
      <c r="BF739" s="5">
        <f t="shared" si="945"/>
        <v>1.6712708190582873E-4</v>
      </c>
      <c r="BG739" s="5">
        <f t="shared" si="946"/>
        <v>5.4653514123080602E-5</v>
      </c>
      <c r="BH739" s="5">
        <f t="shared" si="947"/>
        <v>1.3404499910814255E-5</v>
      </c>
      <c r="BI739" s="5">
        <f t="shared" si="948"/>
        <v>2.6301052474594884E-6</v>
      </c>
      <c r="BJ739" s="8">
        <f t="shared" si="949"/>
        <v>0.31345656615163869</v>
      </c>
      <c r="BK739" s="8">
        <f t="shared" si="950"/>
        <v>0.2978595453145525</v>
      </c>
      <c r="BL739" s="8">
        <f t="shared" si="951"/>
        <v>0.35957400446081794</v>
      </c>
      <c r="BM739" s="8">
        <f t="shared" si="952"/>
        <v>0.35258254193063976</v>
      </c>
      <c r="BN739" s="8">
        <f t="shared" si="953"/>
        <v>0.64717016681587913</v>
      </c>
    </row>
    <row r="740" spans="1:66" x14ac:dyDescent="0.25">
      <c r="A740" t="s">
        <v>70</v>
      </c>
      <c r="B740" t="s">
        <v>84</v>
      </c>
      <c r="C740" t="s">
        <v>346</v>
      </c>
      <c r="D740" t="s">
        <v>520</v>
      </c>
      <c r="E740">
        <f>VLOOKUP(A740,home!$A$2:$E$405,3,FALSE)</f>
        <v>1.359</v>
      </c>
      <c r="F740">
        <f>VLOOKUP(B740,home!$B$2:$E$405,3,FALSE)</f>
        <v>1.1037999999999999</v>
      </c>
      <c r="G740">
        <f>VLOOKUP(C740,away!$B$2:$E$405,4,FALSE)</f>
        <v>1.3245</v>
      </c>
      <c r="H740">
        <f>VLOOKUP(A740,away!$A$2:$E$405,3,FALSE)</f>
        <v>1.0342</v>
      </c>
      <c r="I740">
        <f>VLOOKUP(C740,away!$B$2:$E$405,3,FALSE)</f>
        <v>0.38679999999999998</v>
      </c>
      <c r="J740">
        <f>VLOOKUP(B740,home!$B$2:$E$405,4,FALSE)</f>
        <v>0.96689999999999998</v>
      </c>
      <c r="K740" s="3">
        <f t="shared" si="898"/>
        <v>1.9868350328999997</v>
      </c>
      <c r="L740" s="3">
        <f t="shared" si="899"/>
        <v>0.38678761466399997</v>
      </c>
      <c r="M740" s="5">
        <f t="shared" si="900"/>
        <v>9.3142691213363812E-2</v>
      </c>
      <c r="N740" s="5">
        <f t="shared" si="901"/>
        <v>0.18505916196129821</v>
      </c>
      <c r="O740" s="5">
        <f t="shared" si="902"/>
        <v>3.6026439357802496E-2</v>
      </c>
      <c r="P740" s="5">
        <f t="shared" si="903"/>
        <v>7.1578591826729376E-2</v>
      </c>
      <c r="Q740" s="5">
        <f t="shared" si="904"/>
        <v>0.18384101307191117</v>
      </c>
      <c r="R740" s="5">
        <f t="shared" si="905"/>
        <v>6.9672902720208374E-3</v>
      </c>
      <c r="S740" s="5">
        <f t="shared" si="906"/>
        <v>1.3751736022317194E-2</v>
      </c>
      <c r="T740" s="5">
        <f t="shared" si="907"/>
        <v>7.1107426923497766E-2</v>
      </c>
      <c r="U740" s="5">
        <f t="shared" si="908"/>
        <v>1.384285639683437E-2</v>
      </c>
      <c r="V740" s="5">
        <f t="shared" si="909"/>
        <v>1.1742197635185938E-3</v>
      </c>
      <c r="W740" s="5">
        <f t="shared" si="910"/>
        <v>0.12175392175169995</v>
      </c>
      <c r="X740" s="5">
        <f t="shared" si="911"/>
        <v>4.7092908970327328E-2</v>
      </c>
      <c r="Y740" s="5">
        <f t="shared" si="912"/>
        <v>9.1074769641108968E-3</v>
      </c>
      <c r="Z740" s="5">
        <f t="shared" si="913"/>
        <v>8.982871949955438E-4</v>
      </c>
      <c r="AA740" s="5">
        <f t="shared" si="914"/>
        <v>1.7847484686226197E-3</v>
      </c>
      <c r="AB740" s="5">
        <f t="shared" si="915"/>
        <v>1.7730003911870236E-3</v>
      </c>
      <c r="AC740" s="5">
        <f t="shared" si="916"/>
        <v>5.6398008845940627E-5</v>
      </c>
      <c r="AD740" s="5">
        <f t="shared" si="917"/>
        <v>6.0476239282310704E-2</v>
      </c>
      <c r="AE740" s="5">
        <f t="shared" si="918"/>
        <v>2.339146033585425E-2</v>
      </c>
      <c r="AF740" s="5">
        <f t="shared" si="919"/>
        <v>4.5237635734063164E-3</v>
      </c>
      <c r="AG740" s="5">
        <f t="shared" si="920"/>
        <v>5.8324524062057395E-4</v>
      </c>
      <c r="AH740" s="5">
        <f t="shared" si="921"/>
        <v>8.6861590358885442E-5</v>
      </c>
      <c r="AI740" s="5">
        <f t="shared" si="922"/>
        <v>1.7257965073844248E-4</v>
      </c>
      <c r="AJ740" s="5">
        <f t="shared" si="923"/>
        <v>1.7144364802639192E-4</v>
      </c>
      <c r="AK740" s="5">
        <f t="shared" si="924"/>
        <v>1.1354341535567078E-4</v>
      </c>
      <c r="AL740" s="5">
        <f t="shared" si="925"/>
        <v>1.7336368543513385E-6</v>
      </c>
      <c r="AM740" s="5">
        <f t="shared" si="926"/>
        <v>2.403126217282759E-2</v>
      </c>
      <c r="AN740" s="5">
        <f t="shared" si="927"/>
        <v>9.2949945731931952E-3</v>
      </c>
      <c r="AO740" s="5">
        <f t="shared" si="928"/>
        <v>1.7975943896401103E-3</v>
      </c>
      <c r="AP740" s="5">
        <f t="shared" si="929"/>
        <v>2.3176241536742906E-4</v>
      </c>
      <c r="AQ740" s="5">
        <f t="shared" si="930"/>
        <v>2.2410707952183764E-5</v>
      </c>
      <c r="AR740" s="5">
        <f t="shared" si="931"/>
        <v>6.7193974681669588E-6</v>
      </c>
      <c r="AS740" s="5">
        <f t="shared" si="932"/>
        <v>1.3350334289733675E-5</v>
      </c>
      <c r="AT740" s="5">
        <f t="shared" si="933"/>
        <v>1.3262455933884501E-5</v>
      </c>
      <c r="AU740" s="5">
        <f t="shared" si="934"/>
        <v>8.7834373572447353E-6</v>
      </c>
      <c r="AV740" s="5">
        <f t="shared" si="935"/>
        <v>4.3628102626641079E-6</v>
      </c>
      <c r="AW740" s="5">
        <f t="shared" si="936"/>
        <v>3.7007521338395558E-8</v>
      </c>
      <c r="AX740" s="5">
        <f t="shared" si="937"/>
        <v>7.9576922616297306E-3</v>
      </c>
      <c r="AY740" s="5">
        <f t="shared" si="938"/>
        <v>3.0779368081059345E-3</v>
      </c>
      <c r="AZ740" s="5">
        <f t="shared" si="939"/>
        <v>5.952539180469101E-4</v>
      </c>
      <c r="BA740" s="5">
        <f t="shared" si="940"/>
        <v>7.6745614360254819E-5</v>
      </c>
      <c r="BB740" s="5">
        <f t="shared" si="941"/>
        <v>7.4210632785815465E-6</v>
      </c>
      <c r="BC740" s="5">
        <f t="shared" si="942"/>
        <v>5.7407507275863186E-7</v>
      </c>
      <c r="BD740" s="5">
        <f t="shared" si="943"/>
        <v>4.3316328644860295E-7</v>
      </c>
      <c r="BE740" s="5">
        <f t="shared" si="944"/>
        <v>8.6062399248218215E-7</v>
      </c>
      <c r="BF740" s="5">
        <f t="shared" si="945"/>
        <v>8.5495894920893277E-7</v>
      </c>
      <c r="BG740" s="5">
        <f t="shared" si="946"/>
        <v>5.6622079732655961E-7</v>
      </c>
      <c r="BH740" s="5">
        <f t="shared" si="947"/>
        <v>2.8124682912124482E-7</v>
      </c>
      <c r="BI740" s="5">
        <f t="shared" si="948"/>
        <v>1.1175821059802573E-7</v>
      </c>
      <c r="BJ740" s="8">
        <f t="shared" si="949"/>
        <v>0.75403026607451173</v>
      </c>
      <c r="BK740" s="8">
        <f t="shared" si="950"/>
        <v>0.18278330727973521</v>
      </c>
      <c r="BL740" s="8">
        <f t="shared" si="951"/>
        <v>6.0988349598323624E-2</v>
      </c>
      <c r="BM740" s="8">
        <f t="shared" si="952"/>
        <v>0.41900712264385565</v>
      </c>
      <c r="BN740" s="8">
        <f t="shared" si="953"/>
        <v>0.57661518770312581</v>
      </c>
    </row>
    <row r="741" spans="1:66" x14ac:dyDescent="0.25">
      <c r="A741" t="s">
        <v>70</v>
      </c>
      <c r="B741" t="s">
        <v>82</v>
      </c>
      <c r="C741" t="s">
        <v>72</v>
      </c>
      <c r="D741" t="s">
        <v>520</v>
      </c>
      <c r="E741">
        <f>VLOOKUP(A741,home!$A$2:$E$405,3,FALSE)</f>
        <v>1.359</v>
      </c>
      <c r="F741">
        <f>VLOOKUP(B741,home!$B$2:$E$405,3,FALSE)</f>
        <v>1.6188</v>
      </c>
      <c r="G741">
        <f>VLOOKUP(C741,away!$B$2:$E$405,4,FALSE)</f>
        <v>0.73580000000000001</v>
      </c>
      <c r="H741">
        <f>VLOOKUP(A741,away!$A$2:$E$405,3,FALSE)</f>
        <v>1.0342</v>
      </c>
      <c r="I741">
        <f>VLOOKUP(C741,away!$B$2:$E$405,3,FALSE)</f>
        <v>0.77349999999999997</v>
      </c>
      <c r="J741">
        <f>VLOOKUP(B741,home!$B$2:$E$405,4,FALSE)</f>
        <v>0.38679999999999998</v>
      </c>
      <c r="K741" s="3">
        <f t="shared" si="898"/>
        <v>1.6187226213599999</v>
      </c>
      <c r="L741" s="3">
        <f t="shared" si="899"/>
        <v>0.30942209115999997</v>
      </c>
      <c r="M741" s="5">
        <f t="shared" si="900"/>
        <v>0.14541774008027419</v>
      </c>
      <c r="N741" s="5">
        <f t="shared" si="901"/>
        <v>0.2353909854149886</v>
      </c>
      <c r="O741" s="5">
        <f t="shared" si="902"/>
        <v>4.499546122739978E-2</v>
      </c>
      <c r="P741" s="5">
        <f t="shared" si="903"/>
        <v>7.2835170947318811E-2</v>
      </c>
      <c r="Q741" s="5">
        <f t="shared" si="904"/>
        <v>0.19051635647773196</v>
      </c>
      <c r="R741" s="5">
        <f t="shared" si="905"/>
        <v>6.9612948528453679E-3</v>
      </c>
      <c r="S741" s="5">
        <f t="shared" si="906"/>
        <v>9.1202114061129744E-3</v>
      </c>
      <c r="T741" s="5">
        <f t="shared" si="907"/>
        <v>5.8949969421523814E-2</v>
      </c>
      <c r="U741" s="5">
        <f t="shared" si="908"/>
        <v>1.1268405452257728E-2</v>
      </c>
      <c r="V741" s="5">
        <f t="shared" si="909"/>
        <v>5.0755855087497917E-4</v>
      </c>
      <c r="W741" s="5">
        <f t="shared" si="910"/>
        <v>0.10279771198986347</v>
      </c>
      <c r="X741" s="5">
        <f t="shared" si="911"/>
        <v>3.1807883010366952E-2</v>
      </c>
      <c r="Y741" s="5">
        <f t="shared" si="912"/>
        <v>4.9210308382201876E-3</v>
      </c>
      <c r="Z741" s="5">
        <f t="shared" si="913"/>
        <v>7.1799280351625243E-4</v>
      </c>
      <c r="AA741" s="5">
        <f t="shared" si="914"/>
        <v>1.1622311930254436E-3</v>
      </c>
      <c r="AB741" s="5">
        <f t="shared" si="915"/>
        <v>9.406649617002532E-4</v>
      </c>
      <c r="AC741" s="5">
        <f t="shared" si="916"/>
        <v>1.5888756849037643E-5</v>
      </c>
      <c r="AD741" s="5">
        <f t="shared" si="917"/>
        <v>4.1600245455510519E-2</v>
      </c>
      <c r="AE741" s="5">
        <f t="shared" si="918"/>
        <v>1.2872034941613347E-2</v>
      </c>
      <c r="AF741" s="5">
        <f t="shared" si="919"/>
        <v>1.9914459845592944E-3</v>
      </c>
      <c r="AG741" s="5">
        <f t="shared" si="920"/>
        <v>2.0539912699150725E-4</v>
      </c>
      <c r="AH741" s="5">
        <f t="shared" si="921"/>
        <v>5.5540708675457462E-5</v>
      </c>
      <c r="AI741" s="5">
        <f t="shared" si="922"/>
        <v>8.9905001539328588E-5</v>
      </c>
      <c r="AJ741" s="5">
        <f t="shared" si="923"/>
        <v>7.2765629882558423E-5</v>
      </c>
      <c r="AK741" s="5">
        <f t="shared" si="924"/>
        <v>3.9262457049468826E-5</v>
      </c>
      <c r="AL741" s="5">
        <f t="shared" si="925"/>
        <v>3.1832713686822614E-7</v>
      </c>
      <c r="AM741" s="5">
        <f t="shared" si="926"/>
        <v>1.3467851674592678E-2</v>
      </c>
      <c r="AN741" s="5">
        <f t="shared" si="927"/>
        <v>4.1672508285851726E-3</v>
      </c>
      <c r="AO741" s="5">
        <f t="shared" si="928"/>
        <v>6.4471973288453331E-4</v>
      </c>
      <c r="AP741" s="5">
        <f t="shared" si="929"/>
        <v>6.6496842653749615E-5</v>
      </c>
      <c r="AQ741" s="5">
        <f t="shared" si="930"/>
        <v>5.1438980273651726E-6</v>
      </c>
      <c r="AR741" s="5">
        <f t="shared" si="931"/>
        <v>3.4371044445736807E-6</v>
      </c>
      <c r="AS741" s="5">
        <f t="shared" si="932"/>
        <v>5.563718716408415E-6</v>
      </c>
      <c r="AT741" s="5">
        <f t="shared" si="933"/>
        <v>4.5030586725671632E-6</v>
      </c>
      <c r="AU741" s="5">
        <f t="shared" si="934"/>
        <v>2.4297343128652659E-6</v>
      </c>
      <c r="AV741" s="5">
        <f t="shared" si="935"/>
        <v>9.8326647403240019E-7</v>
      </c>
      <c r="AW741" s="5">
        <f t="shared" si="936"/>
        <v>4.4288902169724749E-9</v>
      </c>
      <c r="AX741" s="5">
        <f t="shared" si="937"/>
        <v>3.6334526944640584E-3</v>
      </c>
      <c r="AY741" s="5">
        <f t="shared" si="938"/>
        <v>1.1242705308520053E-3</v>
      </c>
      <c r="AZ741" s="5">
        <f t="shared" si="939"/>
        <v>1.7393706934289532E-4</v>
      </c>
      <c r="BA741" s="5">
        <f t="shared" si="940"/>
        <v>1.7939990575440192E-5</v>
      </c>
      <c r="BB741" s="5">
        <f t="shared" si="941"/>
        <v>1.387757349810849E-6</v>
      </c>
      <c r="BC741" s="5">
        <f t="shared" si="942"/>
        <v>8.5880556240226528E-8</v>
      </c>
      <c r="BD741" s="5">
        <f t="shared" si="943"/>
        <v>1.7725267412921958E-7</v>
      </c>
      <c r="BE741" s="5">
        <f t="shared" si="944"/>
        <v>2.8692291330952014E-7</v>
      </c>
      <c r="BF741" s="5">
        <f t="shared" si="945"/>
        <v>2.322243051803173E-7</v>
      </c>
      <c r="BG741" s="5">
        <f t="shared" si="946"/>
        <v>1.2530224534166258E-7</v>
      </c>
      <c r="BH741" s="5">
        <f t="shared" si="947"/>
        <v>5.0707394760437466E-8</v>
      </c>
      <c r="BI741" s="5">
        <f t="shared" si="948"/>
        <v>1.6416241393790326E-8</v>
      </c>
      <c r="BJ741" s="8">
        <f t="shared" si="949"/>
        <v>0.70435559956125326</v>
      </c>
      <c r="BK741" s="8">
        <f t="shared" si="950"/>
        <v>0.22902115859941888</v>
      </c>
      <c r="BL741" s="8">
        <f t="shared" si="951"/>
        <v>6.5603337192769937E-2</v>
      </c>
      <c r="BM741" s="8">
        <f t="shared" si="952"/>
        <v>0.30245681305443822</v>
      </c>
      <c r="BN741" s="8">
        <f t="shared" si="953"/>
        <v>0.69611700900055873</v>
      </c>
    </row>
    <row r="742" spans="1:66" x14ac:dyDescent="0.25">
      <c r="A742" t="s">
        <v>70</v>
      </c>
      <c r="B742" t="s">
        <v>85</v>
      </c>
      <c r="C742" t="s">
        <v>344</v>
      </c>
      <c r="D742" t="s">
        <v>520</v>
      </c>
      <c r="E742">
        <f>VLOOKUP(A742,home!$A$2:$E$405,3,FALSE)</f>
        <v>1.359</v>
      </c>
      <c r="F742">
        <f>VLOOKUP(B742,home!$B$2:$E$405,3,FALSE)</f>
        <v>1.1773</v>
      </c>
      <c r="G742">
        <f>VLOOKUP(C742,away!$B$2:$E$405,4,FALSE)</f>
        <v>0.88300000000000001</v>
      </c>
      <c r="H742">
        <f>VLOOKUP(A742,away!$A$2:$E$405,3,FALSE)</f>
        <v>1.0342</v>
      </c>
      <c r="I742">
        <f>VLOOKUP(C742,away!$B$2:$E$405,3,FALSE)</f>
        <v>1.3536999999999999</v>
      </c>
      <c r="J742">
        <f>VLOOKUP(B742,home!$B$2:$E$405,4,FALSE)</f>
        <v>1.1603000000000001</v>
      </c>
      <c r="K742" s="3">
        <f t="shared" si="898"/>
        <v>1.4127564681</v>
      </c>
      <c r="L742" s="3">
        <f t="shared" si="899"/>
        <v>1.6244159853619999</v>
      </c>
      <c r="M742" s="5">
        <f t="shared" si="900"/>
        <v>4.7970336271174342E-2</v>
      </c>
      <c r="N742" s="5">
        <f t="shared" si="901"/>
        <v>6.77704028440336E-2</v>
      </c>
      <c r="O742" s="5">
        <f t="shared" si="902"/>
        <v>7.7923781062086153E-2</v>
      </c>
      <c r="P742" s="5">
        <f t="shared" si="903"/>
        <v>0.1100873257142705</v>
      </c>
      <c r="Q742" s="5">
        <f t="shared" si="904"/>
        <v>4.7871537481825557E-2</v>
      </c>
      <c r="R742" s="5">
        <f t="shared" si="905"/>
        <v>6.3290317798550724E-2</v>
      </c>
      <c r="S742" s="5">
        <f t="shared" si="906"/>
        <v>6.3159966267541043E-2</v>
      </c>
      <c r="T742" s="5">
        <f t="shared" si="907"/>
        <v>7.7763290729333565E-2</v>
      </c>
      <c r="U742" s="5">
        <f t="shared" si="908"/>
        <v>8.9413805838007107E-2</v>
      </c>
      <c r="V742" s="5">
        <f t="shared" si="909"/>
        <v>1.6105119026733228E-2</v>
      </c>
      <c r="W742" s="5">
        <f t="shared" si="910"/>
        <v>2.2543608071780213E-2</v>
      </c>
      <c r="X742" s="5">
        <f t="shared" si="911"/>
        <v>3.6620197319535586E-2</v>
      </c>
      <c r="Y742" s="5">
        <f t="shared" si="912"/>
        <v>2.9743216956482146E-2</v>
      </c>
      <c r="Z742" s="5">
        <f t="shared" si="913"/>
        <v>3.4269934650202304E-2</v>
      </c>
      <c r="AA742" s="5">
        <f t="shared" si="914"/>
        <v>4.8415071838437615E-2</v>
      </c>
      <c r="AB742" s="5">
        <f t="shared" si="915"/>
        <v>3.4199352946639457E-2</v>
      </c>
      <c r="AC742" s="5">
        <f t="shared" si="916"/>
        <v>2.3099815711377226E-3</v>
      </c>
      <c r="AD742" s="5">
        <f t="shared" si="917"/>
        <v>7.9621570294297131E-3</v>
      </c>
      <c r="AE742" s="5">
        <f t="shared" si="918"/>
        <v>1.2933855156568041E-2</v>
      </c>
      <c r="AF742" s="5">
        <f t="shared" si="919"/>
        <v>1.0504980534342932E-2</v>
      </c>
      <c r="AG742" s="5">
        <f t="shared" si="920"/>
        <v>5.688152768634434E-3</v>
      </c>
      <c r="AH742" s="5">
        <f t="shared" si="921"/>
        <v>1.3917157415774928E-2</v>
      </c>
      <c r="AI742" s="5">
        <f t="shared" si="922"/>
        <v>1.966155415670191E-2</v>
      </c>
      <c r="AJ742" s="5">
        <f t="shared" si="923"/>
        <v>1.3888493903889536E-2</v>
      </c>
      <c r="AK742" s="5">
        <f t="shared" si="924"/>
        <v>6.5403531982957874E-3</v>
      </c>
      <c r="AL742" s="5">
        <f t="shared" si="925"/>
        <v>2.1204745547603E-4</v>
      </c>
      <c r="AM742" s="5">
        <f t="shared" si="926"/>
        <v>2.2497177686709412E-3</v>
      </c>
      <c r="AN742" s="5">
        <f t="shared" si="927"/>
        <v>3.6544775059820065E-3</v>
      </c>
      <c r="AO742" s="5">
        <f t="shared" si="928"/>
        <v>2.9681958394315133E-3</v>
      </c>
      <c r="AP742" s="5">
        <f t="shared" si="929"/>
        <v>1.6071949230858434E-3</v>
      </c>
      <c r="AQ742" s="5">
        <f t="shared" si="930"/>
        <v>6.5268828116332343E-4</v>
      </c>
      <c r="AR742" s="5">
        <f t="shared" si="931"/>
        <v>4.5214505953968184E-3</v>
      </c>
      <c r="AS742" s="5">
        <f t="shared" si="932"/>
        <v>6.3877085738414515E-3</v>
      </c>
      <c r="AT742" s="5">
        <f t="shared" si="933"/>
        <v>4.5121383020161688E-3</v>
      </c>
      <c r="AU742" s="5">
        <f t="shared" si="934"/>
        <v>2.1248508570450315E-3</v>
      </c>
      <c r="AV742" s="5">
        <f t="shared" si="935"/>
        <v>7.5047419800954886E-4</v>
      </c>
      <c r="AW742" s="5">
        <f t="shared" si="936"/>
        <v>1.3517460947063672E-5</v>
      </c>
      <c r="AX742" s="5">
        <f t="shared" si="937"/>
        <v>5.2971722151489548E-4</v>
      </c>
      <c r="AY742" s="5">
        <f t="shared" si="938"/>
        <v>8.6048112235033957E-4</v>
      </c>
      <c r="AZ742" s="5">
        <f t="shared" si="939"/>
        <v>6.988896451240635E-4</v>
      </c>
      <c r="BA742" s="5">
        <f t="shared" si="940"/>
        <v>3.7842917051450134E-4</v>
      </c>
      <c r="BB742" s="5">
        <f t="shared" si="941"/>
        <v>1.5368159847775948E-4</v>
      </c>
      <c r="BC742" s="5">
        <f t="shared" si="942"/>
        <v>4.9928569044651373E-5</v>
      </c>
      <c r="BD742" s="5">
        <f t="shared" si="943"/>
        <v>1.224119437364521E-3</v>
      </c>
      <c r="BE742" s="5">
        <f t="shared" si="944"/>
        <v>1.7293826528636598E-3</v>
      </c>
      <c r="BF742" s="5">
        <f t="shared" si="945"/>
        <v>1.2215982643265365E-3</v>
      </c>
      <c r="BG742" s="5">
        <f t="shared" si="946"/>
        <v>5.7527361644901603E-4</v>
      </c>
      <c r="BH742" s="5">
        <f t="shared" si="947"/>
        <v>2.0318038064140638E-4</v>
      </c>
      <c r="BI742" s="5">
        <f t="shared" si="948"/>
        <v>5.7408879388433359E-5</v>
      </c>
      <c r="BJ742" s="8">
        <f t="shared" si="949"/>
        <v>0.33320480053732571</v>
      </c>
      <c r="BK742" s="8">
        <f t="shared" si="950"/>
        <v>0.24070525742868323</v>
      </c>
      <c r="BL742" s="8">
        <f t="shared" si="951"/>
        <v>0.39055747391572582</v>
      </c>
      <c r="BM742" s="8">
        <f t="shared" si="952"/>
        <v>0.58297680169859256</v>
      </c>
      <c r="BN742" s="8">
        <f t="shared" si="953"/>
        <v>0.41491370117194082</v>
      </c>
    </row>
    <row r="743" spans="1:66" x14ac:dyDescent="0.25">
      <c r="A743" t="s">
        <v>70</v>
      </c>
      <c r="B743" t="s">
        <v>109</v>
      </c>
      <c r="C743" t="s">
        <v>65</v>
      </c>
      <c r="D743" t="s">
        <v>520</v>
      </c>
      <c r="E743">
        <f>VLOOKUP(A743,home!$A$2:$E$405,3,FALSE)</f>
        <v>1.359</v>
      </c>
      <c r="F743">
        <f>VLOOKUP(B743,home!$B$2:$E$405,3,FALSE)</f>
        <v>0.4415</v>
      </c>
      <c r="G743">
        <f>VLOOKUP(C743,away!$B$2:$E$405,4,FALSE)</f>
        <v>0.5887</v>
      </c>
      <c r="H743">
        <f>VLOOKUP(A743,away!$A$2:$E$405,3,FALSE)</f>
        <v>1.0342</v>
      </c>
      <c r="I743">
        <f>VLOOKUP(C743,away!$B$2:$E$405,3,FALSE)</f>
        <v>1.5470999999999999</v>
      </c>
      <c r="J743">
        <f>VLOOKUP(B743,home!$B$2:$E$405,4,FALSE)</f>
        <v>1.5470999999999999</v>
      </c>
      <c r="K743" s="3">
        <f t="shared" si="898"/>
        <v>0.35321911694999997</v>
      </c>
      <c r="L743" s="3">
        <f t="shared" si="899"/>
        <v>2.4753767396219994</v>
      </c>
      <c r="M743" s="5">
        <f t="shared" si="900"/>
        <v>5.9095774382758676E-2</v>
      </c>
      <c r="N743" s="5">
        <f t="shared" si="901"/>
        <v>2.0873757242954451E-2</v>
      </c>
      <c r="O743" s="5">
        <f t="shared" si="902"/>
        <v>0.14628430531703046</v>
      </c>
      <c r="P743" s="5">
        <f t="shared" si="903"/>
        <v>5.1670413147725684E-2</v>
      </c>
      <c r="Q743" s="5">
        <f t="shared" si="904"/>
        <v>3.6865050503925184E-3</v>
      </c>
      <c r="R743" s="5">
        <f t="shared" si="905"/>
        <v>0.18105438337676999</v>
      </c>
      <c r="S743" s="5">
        <f t="shared" si="906"/>
        <v>1.1294511421258202E-2</v>
      </c>
      <c r="T743" s="5">
        <f t="shared" si="907"/>
        <v>9.1254888522406662E-3</v>
      </c>
      <c r="U743" s="5">
        <f t="shared" si="908"/>
        <v>6.3951869416269458E-2</v>
      </c>
      <c r="V743" s="5">
        <f t="shared" si="909"/>
        <v>1.0972622690945298E-3</v>
      </c>
      <c r="W743" s="5">
        <f t="shared" si="910"/>
        <v>4.340480195104534E-4</v>
      </c>
      <c r="X743" s="5">
        <f t="shared" si="911"/>
        <v>1.0744323713751721E-3</v>
      </c>
      <c r="Y743" s="5">
        <f t="shared" si="912"/>
        <v>1.3298124501995036E-3</v>
      </c>
      <c r="Z743" s="5">
        <f t="shared" si="913"/>
        <v>0.14939260307248681</v>
      </c>
      <c r="AA743" s="5">
        <f t="shared" si="914"/>
        <v>5.2768323336125647E-2</v>
      </c>
      <c r="AB743" s="5">
        <f t="shared" si="915"/>
        <v>9.3193902858591873E-3</v>
      </c>
      <c r="AC743" s="5">
        <f t="shared" si="916"/>
        <v>5.996198053890222E-5</v>
      </c>
      <c r="AD743" s="5">
        <f t="shared" si="917"/>
        <v>3.8328514541344681E-5</v>
      </c>
      <c r="AE743" s="5">
        <f t="shared" si="918"/>
        <v>9.4877513359908192E-5</v>
      </c>
      <c r="AF743" s="5">
        <f t="shared" si="919"/>
        <v>1.1742879484214612E-4</v>
      </c>
      <c r="AG743" s="5">
        <f t="shared" si="920"/>
        <v>9.6893502438030778E-5</v>
      </c>
      <c r="AH743" s="5">
        <f t="shared" si="921"/>
        <v>9.2450743679303962E-2</v>
      </c>
      <c r="AI743" s="5">
        <f t="shared" si="922"/>
        <v>3.2655370043774543E-2</v>
      </c>
      <c r="AJ743" s="5">
        <f t="shared" si="923"/>
        <v>5.7672504852687616E-3</v>
      </c>
      <c r="AK743" s="5">
        <f t="shared" si="924"/>
        <v>6.7903437454536349E-4</v>
      </c>
      <c r="AL743" s="5">
        <f t="shared" si="925"/>
        <v>2.0971112333912591E-6</v>
      </c>
      <c r="AM743" s="5">
        <f t="shared" si="926"/>
        <v>2.7076728120598018E-6</v>
      </c>
      <c r="AN743" s="5">
        <f t="shared" si="927"/>
        <v>6.7025102974797232E-6</v>
      </c>
      <c r="AO743" s="5">
        <f t="shared" si="928"/>
        <v>8.2956190437291187E-6</v>
      </c>
      <c r="AP743" s="5">
        <f t="shared" si="929"/>
        <v>6.8449274738707841E-6</v>
      </c>
      <c r="AQ743" s="5">
        <f t="shared" si="930"/>
        <v>4.2359435633048278E-6</v>
      </c>
      <c r="AR743" s="5">
        <f t="shared" si="931"/>
        <v>4.5770084092900919E-2</v>
      </c>
      <c r="AS743" s="5">
        <f t="shared" si="932"/>
        <v>1.6166868686021702E-2</v>
      </c>
      <c r="AT743" s="5">
        <f t="shared" si="933"/>
        <v>2.855223540561596E-3</v>
      </c>
      <c r="AU743" s="5">
        <f t="shared" si="934"/>
        <v>3.3617317923067305E-4</v>
      </c>
      <c r="AV743" s="5">
        <f t="shared" si="935"/>
        <v>2.9685698377533105E-5</v>
      </c>
      <c r="AW743" s="5">
        <f t="shared" si="936"/>
        <v>5.0933611571800506E-8</v>
      </c>
      <c r="AX743" s="5">
        <f t="shared" si="937"/>
        <v>1.5940029994421424E-7</v>
      </c>
      <c r="AY743" s="5">
        <f t="shared" si="938"/>
        <v>3.9457579477067787E-7</v>
      </c>
      <c r="AZ743" s="5">
        <f t="shared" si="939"/>
        <v>4.8836187219659987E-7</v>
      </c>
      <c r="BA743" s="5">
        <f t="shared" si="940"/>
        <v>4.0295987298457168E-7</v>
      </c>
      <c r="BB743" s="5">
        <f t="shared" si="941"/>
        <v>2.4936937414676097E-7</v>
      </c>
      <c r="BC743" s="5">
        <f t="shared" si="942"/>
        <v>1.2345662966739753E-7</v>
      </c>
      <c r="BD743" s="5">
        <f t="shared" si="943"/>
        <v>1.88830335890183E-2</v>
      </c>
      <c r="BE743" s="5">
        <f t="shared" si="944"/>
        <v>6.6698484496502319E-3</v>
      </c>
      <c r="BF743" s="5">
        <f t="shared" si="945"/>
        <v>1.1779589897878905E-3</v>
      </c>
      <c r="BG743" s="5">
        <f t="shared" si="946"/>
        <v>1.3869254472539757E-4</v>
      </c>
      <c r="BH743" s="5">
        <f t="shared" si="947"/>
        <v>1.2247214543863327E-5</v>
      </c>
      <c r="BI743" s="5">
        <f t="shared" si="948"/>
        <v>8.6519006125612078E-7</v>
      </c>
      <c r="BJ743" s="8">
        <f t="shared" si="949"/>
        <v>3.6902177108888365E-2</v>
      </c>
      <c r="BK743" s="8">
        <f t="shared" si="950"/>
        <v>0.12322041488840416</v>
      </c>
      <c r="BL743" s="8">
        <f t="shared" si="951"/>
        <v>0.67697135148982679</v>
      </c>
      <c r="BM743" s="8">
        <f t="shared" si="952"/>
        <v>0.52382106439979115</v>
      </c>
      <c r="BN743" s="8">
        <f t="shared" si="953"/>
        <v>0.4626651385176318</v>
      </c>
    </row>
    <row r="744" spans="1:66" x14ac:dyDescent="0.25">
      <c r="A744" t="s">
        <v>89</v>
      </c>
      <c r="B744" t="s">
        <v>92</v>
      </c>
      <c r="C744" t="s">
        <v>125</v>
      </c>
      <c r="D744" t="s">
        <v>520</v>
      </c>
      <c r="E744">
        <f>VLOOKUP(A744,home!$A$2:$E$405,3,FALSE)</f>
        <v>1.3980999999999999</v>
      </c>
      <c r="F744">
        <f>VLOOKUP(B744,home!$B$2:$E$405,3,FALSE)</f>
        <v>1.0014000000000001</v>
      </c>
      <c r="G744">
        <f>VLOOKUP(C744,away!$B$2:$E$405,4,FALSE)</f>
        <v>1.0729</v>
      </c>
      <c r="H744">
        <f>VLOOKUP(A744,away!$A$2:$E$405,3,FALSE)</f>
        <v>1.1943999999999999</v>
      </c>
      <c r="I744">
        <f>VLOOKUP(C744,away!$B$2:$E$405,3,FALSE)</f>
        <v>0.83720000000000006</v>
      </c>
      <c r="J744">
        <f>VLOOKUP(B744,home!$B$2:$E$405,4,FALSE)</f>
        <v>1.3395999999999999</v>
      </c>
      <c r="K744" s="3">
        <f t="shared" si="898"/>
        <v>1.5021215200860001</v>
      </c>
      <c r="L744" s="3">
        <f t="shared" si="899"/>
        <v>1.3395352705279999</v>
      </c>
      <c r="M744" s="5">
        <f t="shared" si="900"/>
        <v>5.8328947013163622E-2</v>
      </c>
      <c r="N744" s="5">
        <f t="shared" si="901"/>
        <v>8.7617166552429085E-2</v>
      </c>
      <c r="O744" s="5">
        <f t="shared" si="902"/>
        <v>7.8133681816891509E-2</v>
      </c>
      <c r="P744" s="5">
        <f t="shared" si="903"/>
        <v>0.1173662849007049</v>
      </c>
      <c r="Q744" s="5">
        <f t="shared" si="904"/>
        <v>6.5805815703681533E-2</v>
      </c>
      <c r="R744" s="5">
        <f t="shared" si="905"/>
        <v>5.2331411304969225E-2</v>
      </c>
      <c r="S744" s="5">
        <f t="shared" si="906"/>
        <v>5.9039488696258947E-2</v>
      </c>
      <c r="T744" s="5">
        <f t="shared" si="907"/>
        <v>8.8149211140946745E-2</v>
      </c>
      <c r="U744" s="5">
        <f t="shared" si="908"/>
        <v>7.8608139097666035E-2</v>
      </c>
      <c r="V744" s="5">
        <f t="shared" si="909"/>
        <v>1.3199555291423862E-2</v>
      </c>
      <c r="W744" s="5">
        <f t="shared" si="910"/>
        <v>3.2949443971771103E-2</v>
      </c>
      <c r="X744" s="5">
        <f t="shared" si="911"/>
        <v>4.4136942344473573E-2</v>
      </c>
      <c r="Y744" s="5">
        <f t="shared" si="912"/>
        <v>2.9561495501841579E-2</v>
      </c>
      <c r="Z744" s="5">
        <f t="shared" si="913"/>
        <v>2.3366590399837982E-2</v>
      </c>
      <c r="AA744" s="5">
        <f t="shared" si="914"/>
        <v>3.5099458290631554E-2</v>
      </c>
      <c r="AB744" s="5">
        <f t="shared" si="915"/>
        <v>2.6361825820859327E-2</v>
      </c>
      <c r="AC744" s="5">
        <f t="shared" si="916"/>
        <v>1.6599634982119636E-3</v>
      </c>
      <c r="AD744" s="5">
        <f t="shared" si="917"/>
        <v>1.237351721621632E-2</v>
      </c>
      <c r="AE744" s="5">
        <f t="shared" si="918"/>
        <v>1.6574762731607191E-2</v>
      </c>
      <c r="AF744" s="5">
        <f t="shared" si="919"/>
        <v>1.1101239639810427E-2</v>
      </c>
      <c r="AG744" s="5">
        <f t="shared" si="920"/>
        <v>4.9568340147032024E-3</v>
      </c>
      <c r="AH744" s="5">
        <f t="shared" si="921"/>
        <v>7.8250929981409922E-3</v>
      </c>
      <c r="AI744" s="5">
        <f t="shared" si="922"/>
        <v>1.1754240589181862E-2</v>
      </c>
      <c r="AJ744" s="5">
        <f t="shared" si="923"/>
        <v>8.8281488706392127E-3</v>
      </c>
      <c r="AK744" s="5">
        <f t="shared" si="924"/>
        <v>4.420317467036694E-3</v>
      </c>
      <c r="AL744" s="5">
        <f t="shared" si="925"/>
        <v>1.3360347397455911E-4</v>
      </c>
      <c r="AM744" s="5">
        <f t="shared" si="926"/>
        <v>3.7173052979266293E-3</v>
      </c>
      <c r="AN744" s="5">
        <f t="shared" si="927"/>
        <v>4.979461557893315E-3</v>
      </c>
      <c r="AO744" s="5">
        <f t="shared" si="928"/>
        <v>3.3350821925181989E-3</v>
      </c>
      <c r="AP744" s="5">
        <f t="shared" si="929"/>
        <v>1.4891534089959929E-3</v>
      </c>
      <c r="AQ744" s="5">
        <f t="shared" si="930"/>
        <v>4.9869337864428577E-4</v>
      </c>
      <c r="AR744" s="5">
        <f t="shared" si="931"/>
        <v>2.0963976132343104E-3</v>
      </c>
      <c r="AS744" s="5">
        <f t="shared" si="932"/>
        <v>3.1490439694961845E-3</v>
      </c>
      <c r="AT744" s="5">
        <f t="shared" si="933"/>
        <v>2.365123357138631E-3</v>
      </c>
      <c r="AU744" s="5">
        <f t="shared" si="934"/>
        <v>1.1842342308053283E-3</v>
      </c>
      <c r="AV744" s="5">
        <f t="shared" si="935"/>
        <v>4.4471593072879356E-4</v>
      </c>
      <c r="AW744" s="5">
        <f t="shared" si="936"/>
        <v>7.4674869345762436E-6</v>
      </c>
      <c r="AX744" s="5">
        <f t="shared" si="937"/>
        <v>9.3064071412421532E-4</v>
      </c>
      <c r="AY744" s="5">
        <f t="shared" si="938"/>
        <v>1.2466260607587518E-3</v>
      </c>
      <c r="AZ744" s="5">
        <f t="shared" si="939"/>
        <v>8.3494978877286482E-4</v>
      </c>
      <c r="BA744" s="5">
        <f t="shared" si="940"/>
        <v>3.7281489706038508E-4</v>
      </c>
      <c r="BB744" s="5">
        <f t="shared" si="941"/>
        <v>1.2484967599766299E-4</v>
      </c>
      <c r="BC744" s="5">
        <f t="shared" si="942"/>
        <v>3.3448108902572523E-5</v>
      </c>
      <c r="BD744" s="5">
        <f t="shared" si="943"/>
        <v>4.6803309066301228E-4</v>
      </c>
      <c r="BE744" s="5">
        <f t="shared" si="944"/>
        <v>7.030425775972726E-4</v>
      </c>
      <c r="BF744" s="5">
        <f t="shared" si="945"/>
        <v>5.2802769267279762E-4</v>
      </c>
      <c r="BG744" s="5">
        <f t="shared" si="946"/>
        <v>2.6438725345505538E-4</v>
      </c>
      <c r="BH744" s="5">
        <f t="shared" si="947"/>
        <v>9.9285445762817563E-5</v>
      </c>
      <c r="BI744" s="5">
        <f t="shared" si="948"/>
        <v>2.9827760942331919E-5</v>
      </c>
      <c r="BJ744" s="8">
        <f t="shared" si="949"/>
        <v>0.41078945389907562</v>
      </c>
      <c r="BK744" s="8">
        <f t="shared" si="950"/>
        <v>0.2509744689344966</v>
      </c>
      <c r="BL744" s="8">
        <f t="shared" si="951"/>
        <v>0.31469443517851292</v>
      </c>
      <c r="BM744" s="8">
        <f t="shared" si="952"/>
        <v>0.53900248254625915</v>
      </c>
      <c r="BN744" s="8">
        <f t="shared" si="953"/>
        <v>0.45958330729183988</v>
      </c>
    </row>
    <row r="745" spans="1:66" x14ac:dyDescent="0.25">
      <c r="A745" t="s">
        <v>89</v>
      </c>
      <c r="B745" t="s">
        <v>94</v>
      </c>
      <c r="C745" t="s">
        <v>350</v>
      </c>
      <c r="D745" t="s">
        <v>520</v>
      </c>
      <c r="E745">
        <f>VLOOKUP(A745,home!$A$2:$E$405,3,FALSE)</f>
        <v>1.3980999999999999</v>
      </c>
      <c r="F745">
        <f>VLOOKUP(B745,home!$B$2:$E$405,3,FALSE)</f>
        <v>1.1444000000000001</v>
      </c>
      <c r="G745">
        <f>VLOOKUP(C745,away!$B$2:$E$405,4,FALSE)</f>
        <v>0.57220000000000004</v>
      </c>
      <c r="H745">
        <f>VLOOKUP(A745,away!$A$2:$E$405,3,FALSE)</f>
        <v>1.1943999999999999</v>
      </c>
      <c r="I745">
        <f>VLOOKUP(C745,away!$B$2:$E$405,3,FALSE)</f>
        <v>1.0046999999999999</v>
      </c>
      <c r="J745">
        <f>VLOOKUP(B745,home!$B$2:$E$405,4,FALSE)</f>
        <v>1.8419000000000001</v>
      </c>
      <c r="K745" s="3">
        <f t="shared" si="898"/>
        <v>0.91551178320800009</v>
      </c>
      <c r="L745" s="3">
        <f t="shared" si="899"/>
        <v>2.210305197192</v>
      </c>
      <c r="M745" s="5">
        <f t="shared" si="900"/>
        <v>4.3901052668815055E-2</v>
      </c>
      <c r="N745" s="5">
        <f t="shared" si="901"/>
        <v>4.0191931013535194E-2</v>
      </c>
      <c r="O745" s="5">
        <f t="shared" si="902"/>
        <v>9.7034724876081641E-2</v>
      </c>
      <c r="P745" s="5">
        <f t="shared" si="903"/>
        <v>8.8836434004399181E-2</v>
      </c>
      <c r="Q745" s="5">
        <f t="shared" si="904"/>
        <v>1.8398093216387263E-2</v>
      </c>
      <c r="R745" s="5">
        <f t="shared" si="905"/>
        <v>0.10723817835084956</v>
      </c>
      <c r="S745" s="5">
        <f t="shared" si="906"/>
        <v>4.4941473648443746E-2</v>
      </c>
      <c r="T745" s="5">
        <f t="shared" si="907"/>
        <v>4.0665401054603652E-2</v>
      </c>
      <c r="U745" s="5">
        <f t="shared" si="908"/>
        <v>9.8177815889963813E-2</v>
      </c>
      <c r="V745" s="5">
        <f t="shared" si="909"/>
        <v>1.0104643194749213E-2</v>
      </c>
      <c r="W745" s="5">
        <f t="shared" si="910"/>
        <v>5.6145570427205728E-3</v>
      </c>
      <c r="X745" s="5">
        <f t="shared" si="911"/>
        <v>1.2409884611456227E-2</v>
      </c>
      <c r="Y745" s="5">
        <f t="shared" si="912"/>
        <v>1.3714816226627364E-2</v>
      </c>
      <c r="Z745" s="5">
        <f t="shared" si="913"/>
        <v>7.9009700982095143E-2</v>
      </c>
      <c r="AA745" s="5">
        <f t="shared" si="914"/>
        <v>7.2334312236848788E-2</v>
      </c>
      <c r="AB745" s="5">
        <f t="shared" si="915"/>
        <v>3.3111457591540848E-2</v>
      </c>
      <c r="AC745" s="5">
        <f t="shared" si="916"/>
        <v>1.2779597722294333E-3</v>
      </c>
      <c r="AD745" s="5">
        <f t="shared" si="917"/>
        <v>1.2850482825260366E-3</v>
      </c>
      <c r="AE745" s="5">
        <f t="shared" si="918"/>
        <v>2.8403488975099521E-3</v>
      </c>
      <c r="AF745" s="5">
        <f t="shared" si="919"/>
        <v>3.1390189650024078E-3</v>
      </c>
      <c r="AG745" s="5">
        <f t="shared" si="920"/>
        <v>2.3127299774763584E-3</v>
      </c>
      <c r="AH745" s="5">
        <f t="shared" si="921"/>
        <v>4.3658888177327701E-2</v>
      </c>
      <c r="AI745" s="5">
        <f t="shared" si="922"/>
        <v>3.997022656810395E-2</v>
      </c>
      <c r="AJ745" s="5">
        <f t="shared" si="923"/>
        <v>1.8296606700296314E-2</v>
      </c>
      <c r="AK745" s="5">
        <f t="shared" si="924"/>
        <v>5.5835863422812413E-3</v>
      </c>
      <c r="AL745" s="5">
        <f t="shared" si="925"/>
        <v>1.0344115419955043E-4</v>
      </c>
      <c r="AM745" s="5">
        <f t="shared" si="926"/>
        <v>2.3529536892875796E-4</v>
      </c>
      <c r="AN745" s="5">
        <f t="shared" si="927"/>
        <v>5.2007457681844276E-4</v>
      </c>
      <c r="AO745" s="5">
        <f t="shared" si="928"/>
        <v>5.7476177003461715E-4</v>
      </c>
      <c r="AP745" s="5">
        <f t="shared" si="929"/>
        <v>4.2346630915159587E-4</v>
      </c>
      <c r="AQ745" s="5">
        <f t="shared" si="930"/>
        <v>2.339974459883717E-4</v>
      </c>
      <c r="AR745" s="5">
        <f t="shared" si="931"/>
        <v>1.9299893488394355E-2</v>
      </c>
      <c r="AS745" s="5">
        <f t="shared" si="932"/>
        <v>1.7669279903284381E-2</v>
      </c>
      <c r="AT745" s="5">
        <f t="shared" si="933"/>
        <v>8.0882169761285812E-3</v>
      </c>
      <c r="AU745" s="5">
        <f t="shared" si="934"/>
        <v>2.4682859822628992E-3</v>
      </c>
      <c r="AV745" s="5">
        <f t="shared" si="935"/>
        <v>5.6493622527220414E-4</v>
      </c>
      <c r="AW745" s="5">
        <f t="shared" si="936"/>
        <v>5.814428577798124E-6</v>
      </c>
      <c r="AX745" s="5">
        <f t="shared" si="937"/>
        <v>3.5902613798091898E-5</v>
      </c>
      <c r="AY745" s="5">
        <f t="shared" si="938"/>
        <v>7.9355733870699726E-5</v>
      </c>
      <c r="AZ745" s="5">
        <f t="shared" si="939"/>
        <v>8.7700195500696433E-5</v>
      </c>
      <c r="BA745" s="5">
        <f t="shared" si="940"/>
        <v>6.4614732636647938E-5</v>
      </c>
      <c r="BB745" s="5">
        <f t="shared" si="941"/>
        <v>3.5704569840488627E-5</v>
      </c>
      <c r="BC745" s="5">
        <f t="shared" si="942"/>
        <v>1.5783599256387349E-5</v>
      </c>
      <c r="BD745" s="5">
        <f t="shared" si="943"/>
        <v>7.109775813775014E-3</v>
      </c>
      <c r="BE745" s="5">
        <f t="shared" si="944"/>
        <v>6.5090835334782726E-3</v>
      </c>
      <c r="BF745" s="5">
        <f t="shared" si="945"/>
        <v>2.9795713363922616E-3</v>
      </c>
      <c r="BG745" s="5">
        <f t="shared" si="946"/>
        <v>9.0927755579197462E-4</v>
      </c>
      <c r="BH745" s="5">
        <f t="shared" si="947"/>
        <v>2.0811357913353061E-4</v>
      </c>
      <c r="BI745" s="5">
        <f t="shared" si="948"/>
        <v>3.8106086788467571E-5</v>
      </c>
      <c r="BJ745" s="8">
        <f t="shared" si="949"/>
        <v>0.1428784862036698</v>
      </c>
      <c r="BK745" s="8">
        <f t="shared" si="950"/>
        <v>0.18924436017670687</v>
      </c>
      <c r="BL745" s="8">
        <f t="shared" si="951"/>
        <v>0.58125033721399577</v>
      </c>
      <c r="BM745" s="8">
        <f t="shared" si="952"/>
        <v>0.59670892914110685</v>
      </c>
      <c r="BN745" s="8">
        <f t="shared" si="953"/>
        <v>0.39560041413006786</v>
      </c>
    </row>
    <row r="746" spans="1:66" x14ac:dyDescent="0.25">
      <c r="A746" t="s">
        <v>89</v>
      </c>
      <c r="B746" t="s">
        <v>120</v>
      </c>
      <c r="C746" t="s">
        <v>96</v>
      </c>
      <c r="D746" t="s">
        <v>520</v>
      </c>
      <c r="E746">
        <f>VLOOKUP(A746,home!$A$2:$E$405,3,FALSE)</f>
        <v>1.3980999999999999</v>
      </c>
      <c r="F746">
        <f>VLOOKUP(B746,home!$B$2:$E$405,3,FALSE)</f>
        <v>1.2875000000000001</v>
      </c>
      <c r="G746">
        <f>VLOOKUP(C746,away!$B$2:$E$405,4,FALSE)</f>
        <v>1.8596999999999999</v>
      </c>
      <c r="H746">
        <f>VLOOKUP(A746,away!$A$2:$E$405,3,FALSE)</f>
        <v>1.1943999999999999</v>
      </c>
      <c r="I746">
        <f>VLOOKUP(C746,away!$B$2:$E$405,3,FALSE)</f>
        <v>1.6745000000000001</v>
      </c>
      <c r="J746">
        <f>VLOOKUP(B746,home!$B$2:$E$405,4,FALSE)</f>
        <v>1.1720999999999999</v>
      </c>
      <c r="K746" s="3">
        <f t="shared" si="898"/>
        <v>3.3475599588749998</v>
      </c>
      <c r="L746" s="3">
        <f t="shared" si="899"/>
        <v>2.3442267238799999</v>
      </c>
      <c r="M746" s="5">
        <f t="shared" si="900"/>
        <v>3.3735600999161858E-3</v>
      </c>
      <c r="N746" s="5">
        <f t="shared" si="901"/>
        <v>1.1293194709337769E-2</v>
      </c>
      <c r="O746" s="5">
        <f t="shared" si="902"/>
        <v>7.9083897408388053E-3</v>
      </c>
      <c r="P746" s="5">
        <f t="shared" si="903"/>
        <v>2.6473808835609822E-2</v>
      </c>
      <c r="Q746" s="5">
        <f t="shared" si="904"/>
        <v>1.8902323208379056E-2</v>
      </c>
      <c r="R746" s="5">
        <f t="shared" si="905"/>
        <v>9.2695292866663784E-3</v>
      </c>
      <c r="S746" s="5">
        <f t="shared" si="906"/>
        <v>5.1937903394830988E-2</v>
      </c>
      <c r="T746" s="5">
        <f t="shared" si="907"/>
        <v>4.4311331208499317E-2</v>
      </c>
      <c r="U746" s="5">
        <f t="shared" si="908"/>
        <v>3.1030305077663512E-2</v>
      </c>
      <c r="V746" s="5">
        <f t="shared" si="909"/>
        <v>4.5286617271874073E-2</v>
      </c>
      <c r="W746" s="5">
        <f t="shared" si="910"/>
        <v>2.1092220100694448E-2</v>
      </c>
      <c r="X746" s="5">
        <f t="shared" si="911"/>
        <v>4.9444946026006825E-2</v>
      </c>
      <c r="Y746" s="5">
        <f t="shared" si="912"/>
        <v>5.7955081917484712E-2</v>
      </c>
      <c r="Z746" s="5">
        <f t="shared" si="913"/>
        <v>7.2432927571972122E-3</v>
      </c>
      <c r="AA746" s="5">
        <f t="shared" si="914"/>
        <v>2.4247356804402688E-2</v>
      </c>
      <c r="AB746" s="5">
        <f t="shared" si="915"/>
        <v>4.0584740373486854E-2</v>
      </c>
      <c r="AC746" s="5">
        <f t="shared" si="916"/>
        <v>2.2211499368589994E-2</v>
      </c>
      <c r="AD746" s="5">
        <f t="shared" si="917"/>
        <v>1.7651867863215789E-2</v>
      </c>
      <c r="AE746" s="5">
        <f t="shared" si="918"/>
        <v>4.1379980371348997E-2</v>
      </c>
      <c r="AF746" s="5">
        <f t="shared" si="919"/>
        <v>4.8502027910073089E-2</v>
      </c>
      <c r="AG746" s="5">
        <f t="shared" si="920"/>
        <v>3.7899916663055658E-2</v>
      </c>
      <c r="AH746" s="5">
        <f t="shared" si="921"/>
        <v>4.2449801125770386E-3</v>
      </c>
      <c r="AI746" s="5">
        <f t="shared" si="922"/>
        <v>1.4210325451083585E-2</v>
      </c>
      <c r="AJ746" s="5">
        <f t="shared" si="923"/>
        <v>2.3784958241314866E-2</v>
      </c>
      <c r="AK746" s="5">
        <f t="shared" si="924"/>
        <v>2.6540524610713195E-2</v>
      </c>
      <c r="AL746" s="5">
        <f t="shared" si="925"/>
        <v>6.972135913641246E-3</v>
      </c>
      <c r="AM746" s="5">
        <f t="shared" si="926"/>
        <v>1.1818137211650714E-2</v>
      </c>
      <c r="AN746" s="5">
        <f t="shared" si="927"/>
        <v>2.7704393078032265E-2</v>
      </c>
      <c r="AO746" s="5">
        <f t="shared" si="928"/>
        <v>3.2472689311199669E-2</v>
      </c>
      <c r="AP746" s="5">
        <f t="shared" si="929"/>
        <v>2.5374448693188896E-2</v>
      </c>
      <c r="AQ746" s="5">
        <f t="shared" si="930"/>
        <v>1.487086518257384E-2</v>
      </c>
      <c r="AR746" s="5">
        <f t="shared" si="931"/>
        <v>1.9902391644484449E-3</v>
      </c>
      <c r="AS746" s="5">
        <f t="shared" si="932"/>
        <v>6.6624449354924509E-3</v>
      </c>
      <c r="AT746" s="5">
        <f t="shared" si="933"/>
        <v>1.115146694713203E-2</v>
      </c>
      <c r="AU746" s="5">
        <f t="shared" si="934"/>
        <v>1.244340141164574E-2</v>
      </c>
      <c r="AV746" s="5">
        <f t="shared" si="935"/>
        <v>1.0413758079458482E-2</v>
      </c>
      <c r="AW746" s="5">
        <f t="shared" si="936"/>
        <v>1.5198170798707224E-3</v>
      </c>
      <c r="AX746" s="5">
        <f t="shared" si="937"/>
        <v>6.5936538197020897E-3</v>
      </c>
      <c r="AY746" s="5">
        <f t="shared" si="938"/>
        <v>1.5457019492159075E-2</v>
      </c>
      <c r="AZ746" s="5">
        <f t="shared" si="939"/>
        <v>1.811737908252669E-2</v>
      </c>
      <c r="BA746" s="5">
        <f t="shared" si="940"/>
        <v>1.4157081403974526E-2</v>
      </c>
      <c r="BB746" s="5">
        <f t="shared" si="941"/>
        <v>8.2968521398354197E-3</v>
      </c>
      <c r="BC746" s="5">
        <f t="shared" si="942"/>
        <v>3.8899405020566299E-3</v>
      </c>
      <c r="BD746" s="5">
        <f t="shared" si="943"/>
        <v>7.7759530603544087E-4</v>
      </c>
      <c r="BE746" s="5">
        <f t="shared" si="944"/>
        <v>2.6030469106933939E-3</v>
      </c>
      <c r="BF746" s="5">
        <f t="shared" si="945"/>
        <v>4.3569278046552366E-3</v>
      </c>
      <c r="BG746" s="5">
        <f t="shared" si="946"/>
        <v>4.8616923541910089E-3</v>
      </c>
      <c r="BH746" s="5">
        <f t="shared" si="947"/>
        <v>4.068701664314639E-3</v>
      </c>
      <c r="BI746" s="5">
        <f t="shared" si="948"/>
        <v>2.7240445552135506E-3</v>
      </c>
      <c r="BJ746" s="8">
        <f t="shared" si="949"/>
        <v>0.52718534989499544</v>
      </c>
      <c r="BK746" s="8">
        <f t="shared" si="950"/>
        <v>0.17171254437662137</v>
      </c>
      <c r="BL746" s="8">
        <f t="shared" si="951"/>
        <v>0.24387442883202734</v>
      </c>
      <c r="BM746" s="8">
        <f t="shared" si="952"/>
        <v>0.85885760756780494</v>
      </c>
      <c r="BN746" s="8">
        <f t="shared" si="953"/>
        <v>7.7220805880748034E-2</v>
      </c>
    </row>
    <row r="747" spans="1:66" x14ac:dyDescent="0.25">
      <c r="A747" t="s">
        <v>89</v>
      </c>
      <c r="B747" t="s">
        <v>116</v>
      </c>
      <c r="C747" t="s">
        <v>103</v>
      </c>
      <c r="D747" t="s">
        <v>520</v>
      </c>
      <c r="E747">
        <f>VLOOKUP(A747,home!$A$2:$E$405,3,FALSE)</f>
        <v>1.3980999999999999</v>
      </c>
      <c r="F747">
        <f>VLOOKUP(B747,home!$B$2:$E$405,3,FALSE)</f>
        <v>0.89410000000000001</v>
      </c>
      <c r="G747">
        <f>VLOOKUP(C747,away!$B$2:$E$405,4,FALSE)</f>
        <v>0.71530000000000005</v>
      </c>
      <c r="H747">
        <f>VLOOKUP(A747,away!$A$2:$E$405,3,FALSE)</f>
        <v>1.1943999999999999</v>
      </c>
      <c r="I747">
        <f>VLOOKUP(C747,away!$B$2:$E$405,3,FALSE)</f>
        <v>0.41860000000000003</v>
      </c>
      <c r="J747">
        <f>VLOOKUP(B747,home!$B$2:$E$405,4,FALSE)</f>
        <v>1.6745000000000001</v>
      </c>
      <c r="K747" s="3">
        <f t="shared" si="898"/>
        <v>0.89415447751300003</v>
      </c>
      <c r="L747" s="3">
        <f t="shared" si="899"/>
        <v>0.83720954408000003</v>
      </c>
      <c r="M747" s="5">
        <f t="shared" si="900"/>
        <v>0.17704275505530506</v>
      </c>
      <c r="N747" s="5">
        <f t="shared" si="901"/>
        <v>0.15830357214393834</v>
      </c>
      <c r="O747" s="5">
        <f t="shared" si="902"/>
        <v>0.14822188424251909</v>
      </c>
      <c r="P747" s="5">
        <f t="shared" si="903"/>
        <v>0.132533261460862</v>
      </c>
      <c r="Q747" s="5">
        <f t="shared" si="904"/>
        <v>7.0773923919402335E-2</v>
      </c>
      <c r="R747" s="5">
        <f t="shared" si="905"/>
        <v>6.2046388064678958E-2</v>
      </c>
      <c r="S747" s="5">
        <f t="shared" si="906"/>
        <v>2.4803423031863388E-2</v>
      </c>
      <c r="T747" s="5">
        <f t="shared" si="907"/>
        <v>5.9252604577315446E-2</v>
      </c>
      <c r="U747" s="5">
        <f t="shared" si="908"/>
        <v>5.5479055701541852E-2</v>
      </c>
      <c r="V747" s="5">
        <f t="shared" si="909"/>
        <v>2.0630788991427714E-3</v>
      </c>
      <c r="W747" s="5">
        <f t="shared" si="910"/>
        <v>2.1094273654566009E-2</v>
      </c>
      <c r="X747" s="5">
        <f t="shared" si="911"/>
        <v>1.7660327229037966E-2</v>
      </c>
      <c r="Y747" s="5">
        <f t="shared" si="912"/>
        <v>7.3926972538632413E-3</v>
      </c>
      <c r="Z747" s="5">
        <f t="shared" si="913"/>
        <v>1.7315276087813546E-2</v>
      </c>
      <c r="AA747" s="5">
        <f t="shared" si="914"/>
        <v>1.5482531643292264E-2</v>
      </c>
      <c r="AB747" s="5">
        <f t="shared" si="915"/>
        <v>6.9218874960432419E-3</v>
      </c>
      <c r="AC747" s="5">
        <f t="shared" si="916"/>
        <v>9.6525615757710095E-5</v>
      </c>
      <c r="AD747" s="5">
        <f t="shared" si="917"/>
        <v>4.7153848095286771E-3</v>
      </c>
      <c r="AE747" s="5">
        <f t="shared" si="918"/>
        <v>3.947765166547261E-3</v>
      </c>
      <c r="AF747" s="5">
        <f t="shared" si="919"/>
        <v>1.6525533376099688E-3</v>
      </c>
      <c r="AG747" s="5">
        <f t="shared" si="920"/>
        <v>4.6117780878277492E-4</v>
      </c>
      <c r="AH747" s="5">
        <f t="shared" si="921"/>
        <v>3.6241285997744262E-3</v>
      </c>
      <c r="AI747" s="5">
        <f t="shared" si="922"/>
        <v>3.2405308145712223E-3</v>
      </c>
      <c r="AJ747" s="5">
        <f t="shared" si="923"/>
        <v>1.4487675686838536E-3</v>
      </c>
      <c r="AK747" s="5">
        <f t="shared" si="924"/>
        <v>4.3180733613809699E-4</v>
      </c>
      <c r="AL747" s="5">
        <f t="shared" si="925"/>
        <v>2.8903424298590559E-6</v>
      </c>
      <c r="AM747" s="5">
        <f t="shared" si="926"/>
        <v>8.4325648812737057E-4</v>
      </c>
      <c r="AN747" s="5">
        <f t="shared" si="927"/>
        <v>7.0598237996761788E-4</v>
      </c>
      <c r="AO747" s="5">
        <f t="shared" si="928"/>
        <v>2.9552759323060133E-4</v>
      </c>
      <c r="AP747" s="5">
        <f t="shared" si="929"/>
        <v>8.2472840530550495E-5</v>
      </c>
      <c r="AQ747" s="5">
        <f t="shared" si="930"/>
        <v>1.726176230489118E-5</v>
      </c>
      <c r="AR747" s="5">
        <f t="shared" si="931"/>
        <v>6.0683101054088734E-4</v>
      </c>
      <c r="AS747" s="5">
        <f t="shared" si="932"/>
        <v>5.4260066516887296E-4</v>
      </c>
      <c r="AT747" s="5">
        <f t="shared" si="933"/>
        <v>2.425844071311399E-4</v>
      </c>
      <c r="AU747" s="5">
        <f t="shared" si="934"/>
        <v>7.2302644603715118E-5</v>
      </c>
      <c r="AV747" s="5">
        <f t="shared" si="935"/>
        <v>1.6162433352110749E-5</v>
      </c>
      <c r="AW747" s="5">
        <f t="shared" si="936"/>
        <v>6.0102636546163015E-8</v>
      </c>
      <c r="AX747" s="5">
        <f t="shared" si="937"/>
        <v>1.2566692742516268E-4</v>
      </c>
      <c r="AY747" s="5">
        <f t="shared" si="938"/>
        <v>1.052095510155549E-4</v>
      </c>
      <c r="AZ747" s="5">
        <f t="shared" si="939"/>
        <v>4.4041220119297099E-5</v>
      </c>
      <c r="BA747" s="5">
        <f t="shared" si="940"/>
        <v>1.229057660560122E-5</v>
      </c>
      <c r="BB747" s="5">
        <f t="shared" si="941"/>
        <v>2.5724470091139275E-6</v>
      </c>
      <c r="BC747" s="5">
        <f t="shared" si="942"/>
        <v>4.307354375340463E-7</v>
      </c>
      <c r="BD747" s="5">
        <f t="shared" si="943"/>
        <v>8.4674118944756967E-5</v>
      </c>
      <c r="BE747" s="5">
        <f t="shared" si="944"/>
        <v>7.5711742583922773E-5</v>
      </c>
      <c r="BF747" s="5">
        <f t="shared" si="945"/>
        <v>3.3848996815863114E-5</v>
      </c>
      <c r="BG747" s="5">
        <f t="shared" si="946"/>
        <v>1.008874402074243E-5</v>
      </c>
      <c r="BH747" s="5">
        <f t="shared" si="947"/>
        <v>2.2552239096573372E-6</v>
      </c>
      <c r="BI747" s="5">
        <f t="shared" si="948"/>
        <v>4.0330371132289646E-7</v>
      </c>
      <c r="BJ747" s="8">
        <f t="shared" si="949"/>
        <v>0.34748899242236536</v>
      </c>
      <c r="BK747" s="8">
        <f t="shared" si="950"/>
        <v>0.33664714395637635</v>
      </c>
      <c r="BL747" s="8">
        <f t="shared" si="951"/>
        <v>0.29858444475802598</v>
      </c>
      <c r="BM747" s="8">
        <f t="shared" si="952"/>
        <v>0.25100892288949656</v>
      </c>
      <c r="BN747" s="8">
        <f t="shared" si="953"/>
        <v>0.7489217848867058</v>
      </c>
    </row>
    <row r="748" spans="1:66" s="10" customFormat="1" x14ac:dyDescent="0.25">
      <c r="A748" t="s">
        <v>89</v>
      </c>
      <c r="B748" t="s">
        <v>81</v>
      </c>
      <c r="C748" t="s">
        <v>104</v>
      </c>
      <c r="D748" t="s">
        <v>520</v>
      </c>
      <c r="E748">
        <f>VLOOKUP(A748,home!$A$2:$E$405,3,FALSE)</f>
        <v>1.3980999999999999</v>
      </c>
      <c r="F748">
        <f>VLOOKUP(B748,home!$B$2:$E$405,3,FALSE)</f>
        <v>1.2875000000000001</v>
      </c>
      <c r="G748">
        <f>VLOOKUP(C748,away!$B$2:$E$405,4,FALSE)</f>
        <v>1.2875000000000001</v>
      </c>
      <c r="H748">
        <f>VLOOKUP(A748,away!$A$2:$E$405,3,FALSE)</f>
        <v>1.1943999999999999</v>
      </c>
      <c r="I748">
        <f>VLOOKUP(C748,away!$B$2:$E$405,3,FALSE)</f>
        <v>0.83720000000000006</v>
      </c>
      <c r="J748">
        <f>VLOOKUP(B748,home!$B$2:$E$405,4,FALSE)</f>
        <v>1.0046999999999999</v>
      </c>
      <c r="K748" s="3">
        <f t="shared" si="898"/>
        <v>2.3175692031250001</v>
      </c>
      <c r="L748" s="3">
        <f t="shared" si="899"/>
        <v>1.004651452896</v>
      </c>
      <c r="M748" s="5">
        <f t="shared" si="900"/>
        <v>3.6072637825056333E-2</v>
      </c>
      <c r="N748" s="5">
        <f t="shared" si="901"/>
        <v>8.3600834498832544E-2</v>
      </c>
      <c r="O748" s="5">
        <f t="shared" si="902"/>
        <v>3.624042800073405E-2</v>
      </c>
      <c r="P748" s="5">
        <f t="shared" si="903"/>
        <v>8.398969984257014E-2</v>
      </c>
      <c r="Q748" s="5">
        <f t="shared" si="904"/>
        <v>9.6875359695022173E-2</v>
      </c>
      <c r="R748" s="5">
        <f t="shared" si="905"/>
        <v>1.8204499322255169E-2</v>
      </c>
      <c r="S748" s="5">
        <f t="shared" si="906"/>
        <v>4.8889339018236957E-2</v>
      </c>
      <c r="T748" s="5">
        <f t="shared" si="907"/>
        <v>9.7325970867426614E-2</v>
      </c>
      <c r="U748" s="5">
        <f t="shared" si="908"/>
        <v>4.2190186987568518E-2</v>
      </c>
      <c r="V748" s="5">
        <f t="shared" si="909"/>
        <v>1.2647939630270671E-2</v>
      </c>
      <c r="W748" s="5">
        <f t="shared" si="910"/>
        <v>7.4838450056946781E-2</v>
      </c>
      <c r="X748" s="5">
        <f t="shared" si="911"/>
        <v>7.5186557582196306E-2</v>
      </c>
      <c r="Y748" s="5">
        <f t="shared" si="912"/>
        <v>3.7768142156601139E-2</v>
      </c>
      <c r="Z748" s="5">
        <f t="shared" si="913"/>
        <v>6.0963922311159692E-3</v>
      </c>
      <c r="AA748" s="5">
        <f t="shared" si="914"/>
        <v>1.4128810885004877E-2</v>
      </c>
      <c r="AB748" s="5">
        <f t="shared" si="915"/>
        <v>1.6372248491932292E-2</v>
      </c>
      <c r="AC748" s="5">
        <f t="shared" si="916"/>
        <v>1.8405513105342931E-3</v>
      </c>
      <c r="AD748" s="5">
        <f t="shared" si="917"/>
        <v>4.336082176539708E-2</v>
      </c>
      <c r="AE748" s="5">
        <f t="shared" si="918"/>
        <v>4.3562512585370673E-2</v>
      </c>
      <c r="AF748" s="5">
        <f t="shared" si="919"/>
        <v>2.1882570780346465E-2</v>
      </c>
      <c r="AG748" s="5">
        <f t="shared" si="920"/>
        <v>7.3281188425248786E-3</v>
      </c>
      <c r="AH748" s="5">
        <f t="shared" si="921"/>
        <v>1.5311873281036361E-3</v>
      </c>
      <c r="AI748" s="5">
        <f t="shared" si="922"/>
        <v>3.5486325958282417E-3</v>
      </c>
      <c r="AJ748" s="5">
        <f t="shared" si="923"/>
        <v>4.1121008086485297E-3</v>
      </c>
      <c r="AK748" s="5">
        <f t="shared" si="924"/>
        <v>3.176692731423081E-3</v>
      </c>
      <c r="AL748" s="5">
        <f t="shared" si="925"/>
        <v>1.7141785179818135E-4</v>
      </c>
      <c r="AM748" s="5">
        <f t="shared" si="926"/>
        <v>2.0098341029135294E-2</v>
      </c>
      <c r="AN748" s="5">
        <f t="shared" si="927"/>
        <v>2.0191827515720059E-2</v>
      </c>
      <c r="AO748" s="5">
        <f t="shared" si="928"/>
        <v>1.0142874425146792E-2</v>
      </c>
      <c r="AP748" s="5">
        <f t="shared" si="929"/>
        <v>3.3966845092551364E-3</v>
      </c>
      <c r="AQ748" s="5">
        <f t="shared" si="930"/>
        <v>8.5312100681312719E-4</v>
      </c>
      <c r="AR748" s="5">
        <f t="shared" si="931"/>
        <v>3.0766191476705251E-4</v>
      </c>
      <c r="AS748" s="5">
        <f t="shared" si="932"/>
        <v>7.1302777863858956E-4</v>
      </c>
      <c r="AT748" s="5">
        <f t="shared" si="933"/>
        <v>8.2624561037271253E-4</v>
      </c>
      <c r="AU748" s="5">
        <f t="shared" si="934"/>
        <v>6.3829379360567234E-4</v>
      </c>
      <c r="AV748" s="5">
        <f t="shared" si="935"/>
        <v>3.6982250965158294E-4</v>
      </c>
      <c r="AW748" s="5">
        <f t="shared" si="936"/>
        <v>1.1086684155646542E-5</v>
      </c>
      <c r="AX748" s="5">
        <f t="shared" si="937"/>
        <v>7.7632160338379263E-3</v>
      </c>
      <c r="AY748" s="5">
        <f t="shared" si="938"/>
        <v>7.7993262675407947E-3</v>
      </c>
      <c r="AZ748" s="5">
        <f t="shared" si="939"/>
        <v>3.9178022331473978E-3</v>
      </c>
      <c r="BA748" s="5">
        <f t="shared" si="940"/>
        <v>1.3120085685635759E-3</v>
      </c>
      <c r="BB748" s="5">
        <f t="shared" si="941"/>
        <v>3.2952782865484936E-4</v>
      </c>
      <c r="BC748" s="5">
        <f t="shared" si="942"/>
        <v>6.6212122365551715E-5</v>
      </c>
      <c r="BD748" s="5">
        <f t="shared" si="943"/>
        <v>5.1515498278580754E-5</v>
      </c>
      <c r="BE748" s="5">
        <f t="shared" si="944"/>
        <v>1.1939073229407771E-4</v>
      </c>
      <c r="BF748" s="5">
        <f t="shared" si="945"/>
        <v>1.3834814215164795E-4</v>
      </c>
      <c r="BG748" s="5">
        <f t="shared" si="946"/>
        <v>1.0687713118673967E-4</v>
      </c>
      <c r="BH748" s="5">
        <f t="shared" si="947"/>
        <v>6.1923786939184602E-5</v>
      </c>
      <c r="BI748" s="5">
        <f t="shared" si="948"/>
        <v>2.870253231022567E-5</v>
      </c>
      <c r="BJ748" s="8">
        <f t="shared" si="949"/>
        <v>0.65760028037084517</v>
      </c>
      <c r="BK748" s="8">
        <f t="shared" si="950"/>
        <v>0.19141091174600736</v>
      </c>
      <c r="BL748" s="8">
        <f t="shared" si="951"/>
        <v>0.14286659658169443</v>
      </c>
      <c r="BM748" s="8">
        <f t="shared" si="952"/>
        <v>0.6352024821618073</v>
      </c>
      <c r="BN748" s="8">
        <f t="shared" si="953"/>
        <v>0.35498345918447044</v>
      </c>
    </row>
    <row r="749" spans="1:66" x14ac:dyDescent="0.25">
      <c r="A749" t="s">
        <v>89</v>
      </c>
      <c r="B749" t="s">
        <v>97</v>
      </c>
      <c r="C749" t="s">
        <v>87</v>
      </c>
      <c r="D749" t="s">
        <v>520</v>
      </c>
      <c r="E749">
        <f>VLOOKUP(A749,home!$A$2:$E$405,3,FALSE)</f>
        <v>1.3980999999999999</v>
      </c>
      <c r="F749">
        <f>VLOOKUP(B749,home!$B$2:$E$405,3,FALSE)</f>
        <v>1.4305000000000001</v>
      </c>
      <c r="G749">
        <f>VLOOKUP(C749,away!$B$2:$E$405,4,FALSE)</f>
        <v>0.71530000000000005</v>
      </c>
      <c r="H749">
        <f>VLOOKUP(A749,away!$A$2:$E$405,3,FALSE)</f>
        <v>1.1943999999999999</v>
      </c>
      <c r="I749">
        <f>VLOOKUP(C749,away!$B$2:$E$405,3,FALSE)</f>
        <v>1.3395999999999999</v>
      </c>
      <c r="J749">
        <f>VLOOKUP(B749,home!$B$2:$E$405,4,FALSE)</f>
        <v>0.62790000000000001</v>
      </c>
      <c r="K749" s="3">
        <f t="shared" si="898"/>
        <v>1.4305871603650002</v>
      </c>
      <c r="L749" s="3">
        <f t="shared" si="899"/>
        <v>1.004651452896</v>
      </c>
      <c r="M749" s="5">
        <f t="shared" si="900"/>
        <v>8.7576847557525178E-2</v>
      </c>
      <c r="N749" s="5">
        <f t="shared" si="901"/>
        <v>0.12528631366103843</v>
      </c>
      <c r="O749" s="5">
        <f t="shared" si="902"/>
        <v>8.798420713871917E-2</v>
      </c>
      <c r="P749" s="5">
        <f t="shared" si="903"/>
        <v>0.12586907704754621</v>
      </c>
      <c r="Q749" s="5">
        <f t="shared" si="904"/>
        <v>8.9616495846471883E-2</v>
      </c>
      <c r="R749" s="5">
        <f t="shared" si="905"/>
        <v>4.4196730766908415E-2</v>
      </c>
      <c r="S749" s="5">
        <f t="shared" si="906"/>
        <v>4.5226064304251717E-2</v>
      </c>
      <c r="T749" s="5">
        <f t="shared" si="907"/>
        <v>9.0033342755606316E-2</v>
      </c>
      <c r="U749" s="5">
        <f t="shared" si="908"/>
        <v>6.3227275565247945E-2</v>
      </c>
      <c r="V749" s="5">
        <f t="shared" si="909"/>
        <v>7.2223083449715524E-3</v>
      </c>
      <c r="W749" s="5">
        <f t="shared" si="910"/>
        <v>4.2734736104955331E-2</v>
      </c>
      <c r="X749" s="5">
        <f t="shared" si="911"/>
        <v>4.2933514716970517E-2</v>
      </c>
      <c r="Y749" s="5">
        <f t="shared" si="912"/>
        <v>2.1566608969168115E-2</v>
      </c>
      <c r="Z749" s="5">
        <f t="shared" si="913"/>
        <v>1.4800769926075964E-2</v>
      </c>
      <c r="AA749" s="5">
        <f t="shared" si="914"/>
        <v>2.1173791419760706E-2</v>
      </c>
      <c r="AB749" s="5">
        <f t="shared" si="915"/>
        <v>1.5145477070678141E-2</v>
      </c>
      <c r="AC749" s="5">
        <f t="shared" si="916"/>
        <v>6.4876256602611074E-4</v>
      </c>
      <c r="AD749" s="5">
        <f t="shared" si="917"/>
        <v>1.5283941193333936E-2</v>
      </c>
      <c r="AE749" s="5">
        <f t="shared" si="918"/>
        <v>1.5355033725859963E-2</v>
      </c>
      <c r="AF749" s="5">
        <f t="shared" si="919"/>
        <v>7.7132284709761452E-3</v>
      </c>
      <c r="AG749" s="5">
        <f t="shared" si="920"/>
        <v>2.5830353966283261E-3</v>
      </c>
      <c r="AH749" s="5">
        <f t="shared" si="921"/>
        <v>3.7174037525529095E-3</v>
      </c>
      <c r="AI749" s="5">
        <f t="shared" si="922"/>
        <v>5.3180700782948622E-3</v>
      </c>
      <c r="AJ749" s="5">
        <f t="shared" si="923"/>
        <v>3.8039813859649615E-3</v>
      </c>
      <c r="AK749" s="5">
        <f t="shared" si="924"/>
        <v>1.8139756430096434E-3</v>
      </c>
      <c r="AL749" s="5">
        <f t="shared" si="925"/>
        <v>3.7297138541126934E-5</v>
      </c>
      <c r="AM749" s="5">
        <f t="shared" si="926"/>
        <v>4.373002006191444E-3</v>
      </c>
      <c r="AN749" s="5">
        <f t="shared" si="927"/>
        <v>4.3933428190373568E-3</v>
      </c>
      <c r="AO749" s="5">
        <f t="shared" si="928"/>
        <v>2.2068891231080442E-3</v>
      </c>
      <c r="AP749" s="5">
        <f t="shared" si="929"/>
        <v>7.3905145463695895E-4</v>
      </c>
      <c r="AQ749" s="5">
        <f t="shared" si="930"/>
        <v>1.8562227941648071E-4</v>
      </c>
      <c r="AR749" s="5">
        <f t="shared" si="931"/>
        <v>7.4693901620066468E-4</v>
      </c>
      <c r="AS749" s="5">
        <f t="shared" si="932"/>
        <v>1.0685613661523357E-3</v>
      </c>
      <c r="AT749" s="5">
        <f t="shared" si="933"/>
        <v>7.6433508523980772E-4</v>
      </c>
      <c r="AU749" s="5">
        <f t="shared" si="934"/>
        <v>3.6448265305351888E-4</v>
      </c>
      <c r="AV749" s="5">
        <f t="shared" si="935"/>
        <v>1.3035605090853388E-4</v>
      </c>
      <c r="AW749" s="5">
        <f t="shared" si="936"/>
        <v>1.489027616448028E-6</v>
      </c>
      <c r="AX749" s="5">
        <f t="shared" si="937"/>
        <v>1.0426600870513099E-3</v>
      </c>
      <c r="AY749" s="5">
        <f t="shared" si="938"/>
        <v>1.0475099713327682E-3</v>
      </c>
      <c r="AZ749" s="5">
        <f t="shared" si="939"/>
        <v>5.2619120731125645E-4</v>
      </c>
      <c r="BA749" s="5">
        <f t="shared" si="940"/>
        <v>1.7621292030878475E-4</v>
      </c>
      <c r="BB749" s="5">
        <f t="shared" si="941"/>
        <v>4.425814160181691E-5</v>
      </c>
      <c r="BC749" s="5">
        <f t="shared" si="942"/>
        <v>8.8928012525484535E-6</v>
      </c>
      <c r="BD749" s="5">
        <f t="shared" si="943"/>
        <v>1.2506889464178439E-4</v>
      </c>
      <c r="BE749" s="5">
        <f t="shared" si="944"/>
        <v>1.7892195483557971E-4</v>
      </c>
      <c r="BF749" s="5">
        <f t="shared" si="945"/>
        <v>1.2798172564759344E-4</v>
      </c>
      <c r="BG749" s="5">
        <f t="shared" si="946"/>
        <v>6.1029671157601048E-5</v>
      </c>
      <c r="BH749" s="5">
        <f t="shared" si="947"/>
        <v>2.1827065989840579E-5</v>
      </c>
      <c r="BI749" s="5">
        <f t="shared" si="948"/>
        <v>6.2451040707010929E-6</v>
      </c>
      <c r="BJ749" s="8">
        <f t="shared" si="949"/>
        <v>0.46784988365225783</v>
      </c>
      <c r="BK749" s="8">
        <f t="shared" si="950"/>
        <v>0.26762786693019464</v>
      </c>
      <c r="BL749" s="8">
        <f t="shared" si="951"/>
        <v>0.24997666140903466</v>
      </c>
      <c r="BM749" s="8">
        <f t="shared" si="952"/>
        <v>0.43867948895563769</v>
      </c>
      <c r="BN749" s="8">
        <f t="shared" si="953"/>
        <v>0.56052967201820936</v>
      </c>
    </row>
    <row r="750" spans="1:66" x14ac:dyDescent="0.25">
      <c r="A750" t="s">
        <v>89</v>
      </c>
      <c r="B750" t="s">
        <v>330</v>
      </c>
      <c r="C750" t="s">
        <v>98</v>
      </c>
      <c r="D750" t="s">
        <v>520</v>
      </c>
      <c r="E750">
        <f>VLOOKUP(A750,home!$A$2:$E$405,3,FALSE)</f>
        <v>1.3980999999999999</v>
      </c>
      <c r="F750">
        <f>VLOOKUP(B750,home!$B$2:$E$405,3,FALSE)</f>
        <v>1.0729</v>
      </c>
      <c r="G750">
        <f>VLOOKUP(C750,away!$B$2:$E$405,4,FALSE)</f>
        <v>0.89410000000000001</v>
      </c>
      <c r="H750">
        <f>VLOOKUP(A750,away!$A$2:$E$405,3,FALSE)</f>
        <v>1.1943999999999999</v>
      </c>
      <c r="I750">
        <f>VLOOKUP(C750,away!$B$2:$E$405,3,FALSE)</f>
        <v>1.0466</v>
      </c>
      <c r="J750">
        <f>VLOOKUP(B750,home!$B$2:$E$405,4,FALSE)</f>
        <v>0.83720000000000006</v>
      </c>
      <c r="K750" s="3">
        <f t="shared" si="898"/>
        <v>1.3411692142089997</v>
      </c>
      <c r="L750" s="3">
        <f t="shared" si="899"/>
        <v>1.0465494282879999</v>
      </c>
      <c r="M750" s="5">
        <f t="shared" si="900"/>
        <v>9.1838962573310284E-2</v>
      </c>
      <c r="N750" s="5">
        <f t="shared" si="901"/>
        <v>0.12317158926821629</v>
      </c>
      <c r="O750" s="5">
        <f t="shared" si="902"/>
        <v>9.6114013775660895E-2</v>
      </c>
      <c r="P750" s="5">
        <f t="shared" si="903"/>
        <v>0.12890515632997609</v>
      </c>
      <c r="Q750" s="5">
        <f t="shared" si="904"/>
        <v>8.2596971795863686E-2</v>
      </c>
      <c r="R750" s="5">
        <f t="shared" si="905"/>
        <v>5.0294033083691424E-2</v>
      </c>
      <c r="S750" s="5">
        <f t="shared" si="906"/>
        <v>4.5232815307532079E-2</v>
      </c>
      <c r="T750" s="5">
        <f t="shared" si="907"/>
        <v>8.6441813611281171E-2</v>
      </c>
      <c r="U750" s="5">
        <f t="shared" si="908"/>
        <v>6.7452808830255853E-2</v>
      </c>
      <c r="V750" s="5">
        <f t="shared" si="909"/>
        <v>7.0543082092175769E-3</v>
      </c>
      <c r="W750" s="5">
        <f t="shared" si="910"/>
        <v>3.6925505253167117E-2</v>
      </c>
      <c r="X750" s="5">
        <f t="shared" si="911"/>
        <v>3.864436641194758E-2</v>
      </c>
      <c r="Y750" s="5">
        <f t="shared" si="912"/>
        <v>2.0221619787487859E-2</v>
      </c>
      <c r="Z750" s="5">
        <f t="shared" si="913"/>
        <v>1.7545063856678339E-2</v>
      </c>
      <c r="AA750" s="5">
        <f t="shared" si="914"/>
        <v>2.3530899505908011E-2</v>
      </c>
      <c r="AB750" s="5">
        <f t="shared" si="915"/>
        <v>1.5779458999984796E-2</v>
      </c>
      <c r="AC750" s="5">
        <f t="shared" si="916"/>
        <v>6.1883913226313755E-4</v>
      </c>
      <c r="AD750" s="5">
        <f t="shared" si="917"/>
        <v>1.238083771616511E-2</v>
      </c>
      <c r="AE750" s="5">
        <f t="shared" si="918"/>
        <v>1.2957158633579101E-2</v>
      </c>
      <c r="AF750" s="5">
        <f t="shared" si="919"/>
        <v>6.7801534801045643E-3</v>
      </c>
      <c r="AG750" s="5">
        <f t="shared" si="920"/>
        <v>2.3652552494361086E-3</v>
      </c>
      <c r="AH750" s="5">
        <f t="shared" si="921"/>
        <v>4.5904441371207912E-3</v>
      </c>
      <c r="AI750" s="5">
        <f t="shared" si="922"/>
        <v>6.1565623562526012E-3</v>
      </c>
      <c r="AJ750" s="5">
        <f t="shared" si="923"/>
        <v>4.1284959487820055E-3</v>
      </c>
      <c r="AK750" s="5">
        <f t="shared" si="924"/>
        <v>1.8456705558309997E-3</v>
      </c>
      <c r="AL750" s="5">
        <f t="shared" si="925"/>
        <v>3.4744101131939064E-5</v>
      </c>
      <c r="AM750" s="5">
        <f t="shared" si="926"/>
        <v>3.3209596782076602E-3</v>
      </c>
      <c r="AN750" s="5">
        <f t="shared" si="927"/>
        <v>3.4755484525957267E-3</v>
      </c>
      <c r="AO750" s="5">
        <f t="shared" si="928"/>
        <v>1.81866662302565E-3</v>
      </c>
      <c r="AP750" s="5">
        <f t="shared" si="929"/>
        <v>6.3444150485798725E-4</v>
      </c>
      <c r="AQ750" s="5">
        <f t="shared" si="930"/>
        <v>1.6599359854782621E-4</v>
      </c>
      <c r="AR750" s="5">
        <f t="shared" si="931"/>
        <v>9.6082533745835326E-4</v>
      </c>
      <c r="AS750" s="5">
        <f t="shared" si="932"/>
        <v>1.2886293628311166E-3</v>
      </c>
      <c r="AT750" s="5">
        <f t="shared" si="933"/>
        <v>8.6413501497742656E-4</v>
      </c>
      <c r="AU750" s="5">
        <f t="shared" si="934"/>
        <v>3.8631709300258562E-4</v>
      </c>
      <c r="AV750" s="5">
        <f t="shared" si="935"/>
        <v>1.2952914801444572E-4</v>
      </c>
      <c r="AW750" s="5">
        <f t="shared" si="936"/>
        <v>1.3546337773281951E-6</v>
      </c>
      <c r="AX750" s="5">
        <f t="shared" si="937"/>
        <v>7.4232814700692248E-4</v>
      </c>
      <c r="AY750" s="5">
        <f t="shared" si="938"/>
        <v>7.7688309785218493E-4</v>
      </c>
      <c r="AZ750" s="5">
        <f t="shared" si="939"/>
        <v>4.0652328095190719E-4</v>
      </c>
      <c r="BA750" s="5">
        <f t="shared" si="940"/>
        <v>1.4181556908866014E-4</v>
      </c>
      <c r="BB750" s="5">
        <f t="shared" si="941"/>
        <v>3.7104250688018659E-5</v>
      </c>
      <c r="BC750" s="5">
        <f t="shared" si="942"/>
        <v>7.7662864689201117E-6</v>
      </c>
      <c r="BD750" s="5">
        <f t="shared" si="943"/>
        <v>1.6759186793361064E-4</v>
      </c>
      <c r="BE750" s="5">
        <f t="shared" si="944"/>
        <v>2.2476905382433904E-4</v>
      </c>
      <c r="BF750" s="5">
        <f t="shared" si="945"/>
        <v>1.5072666764804463E-4</v>
      </c>
      <c r="BG750" s="5">
        <f t="shared" si="946"/>
        <v>6.7383322136622988E-5</v>
      </c>
      <c r="BH750" s="5">
        <f t="shared" si="947"/>
        <v>2.2593109300191645E-5</v>
      </c>
      <c r="BI750" s="5">
        <f t="shared" si="948"/>
        <v>6.0602365293352115E-6</v>
      </c>
      <c r="BJ750" s="8">
        <f t="shared" si="949"/>
        <v>0.43401330169654012</v>
      </c>
      <c r="BK750" s="8">
        <f t="shared" si="950"/>
        <v>0.27446170875128328</v>
      </c>
      <c r="BL750" s="8">
        <f t="shared" si="951"/>
        <v>0.27416094740714353</v>
      </c>
      <c r="BM750" s="8">
        <f t="shared" si="952"/>
        <v>0.42648476642085176</v>
      </c>
      <c r="BN750" s="8">
        <f t="shared" si="953"/>
        <v>0.57292072682671868</v>
      </c>
    </row>
    <row r="751" spans="1:66" x14ac:dyDescent="0.25">
      <c r="A751" t="s">
        <v>89</v>
      </c>
      <c r="B751" t="s">
        <v>127</v>
      </c>
      <c r="C751" t="s">
        <v>105</v>
      </c>
      <c r="D751" t="s">
        <v>520</v>
      </c>
      <c r="E751">
        <f>VLOOKUP(A751,home!$A$2:$E$405,3,FALSE)</f>
        <v>1.3980999999999999</v>
      </c>
      <c r="F751">
        <f>VLOOKUP(B751,home!$B$2:$E$405,3,FALSE)</f>
        <v>0.17879999999999999</v>
      </c>
      <c r="G751">
        <f>VLOOKUP(C751,away!$B$2:$E$405,4,FALSE)</f>
        <v>0.85829999999999995</v>
      </c>
      <c r="H751">
        <f>VLOOKUP(A751,away!$A$2:$E$405,3,FALSE)</f>
        <v>1.1943999999999999</v>
      </c>
      <c r="I751">
        <f>VLOOKUP(C751,away!$B$2:$E$405,3,FALSE)</f>
        <v>1.0046999999999999</v>
      </c>
      <c r="J751">
        <f>VLOOKUP(B751,home!$B$2:$E$405,4,FALSE)</f>
        <v>1.6745000000000001</v>
      </c>
      <c r="K751" s="3">
        <f t="shared" si="898"/>
        <v>0.21455807432399995</v>
      </c>
      <c r="L751" s="3">
        <f t="shared" si="899"/>
        <v>2.0094229071599998</v>
      </c>
      <c r="M751" s="5">
        <f t="shared" si="900"/>
        <v>0.10817759746299337</v>
      </c>
      <c r="N751" s="5">
        <f t="shared" si="901"/>
        <v>2.3210376996656679E-2</v>
      </c>
      <c r="O751" s="5">
        <f t="shared" si="902"/>
        <v>0.21737454238367232</v>
      </c>
      <c r="P751" s="5">
        <f t="shared" si="903"/>
        <v>4.6639463220901449E-2</v>
      </c>
      <c r="Q751" s="5">
        <f t="shared" si="904"/>
        <v>2.4899868963683611E-3</v>
      </c>
      <c r="R751" s="5">
        <f t="shared" si="905"/>
        <v>0.21839869244958679</v>
      </c>
      <c r="S751" s="5">
        <f t="shared" si="906"/>
        <v>5.0270101678814563E-3</v>
      </c>
      <c r="T751" s="5">
        <f t="shared" si="907"/>
        <v>5.0034367080908177E-3</v>
      </c>
      <c r="U751" s="5">
        <f t="shared" si="908"/>
        <v>4.685920288686285E-2</v>
      </c>
      <c r="V751" s="5">
        <f t="shared" si="909"/>
        <v>2.4081496162539626E-4</v>
      </c>
      <c r="W751" s="5">
        <f t="shared" si="910"/>
        <v>1.7808226452559626E-4</v>
      </c>
      <c r="X751" s="5">
        <f t="shared" si="911"/>
        <v>3.5784258169665973E-4</v>
      </c>
      <c r="Y751" s="5">
        <f t="shared" si="912"/>
        <v>3.5952854040927101E-4</v>
      </c>
      <c r="Z751" s="5">
        <f t="shared" si="913"/>
        <v>0.14628511183399712</v>
      </c>
      <c r="AA751" s="5">
        <f t="shared" si="914"/>
        <v>3.1386651897373399E-2</v>
      </c>
      <c r="AB751" s="5">
        <f t="shared" si="915"/>
        <v>3.3671297952890785E-3</v>
      </c>
      <c r="AC751" s="5">
        <f t="shared" si="916"/>
        <v>6.4890286951583584E-6</v>
      </c>
      <c r="AD751" s="5">
        <f t="shared" si="917"/>
        <v>9.5522469369672758E-6</v>
      </c>
      <c r="AE751" s="5">
        <f t="shared" si="918"/>
        <v>1.9194503809990986E-5</v>
      </c>
      <c r="AF751" s="5">
        <f t="shared" si="919"/>
        <v>1.9284937823682895E-5</v>
      </c>
      <c r="AG751" s="5">
        <f t="shared" si="920"/>
        <v>1.291719860868824E-5</v>
      </c>
      <c r="AH751" s="5">
        <f t="shared" si="921"/>
        <v>7.3487163673924064E-2</v>
      </c>
      <c r="AI751" s="5">
        <f t="shared" si="922"/>
        <v>1.5767264325409747E-2</v>
      </c>
      <c r="AJ751" s="5">
        <f t="shared" si="923"/>
        <v>1.6914969355087089E-3</v>
      </c>
      <c r="AK751" s="5">
        <f t="shared" si="924"/>
        <v>1.209747750692319E-4</v>
      </c>
      <c r="AL751" s="5">
        <f t="shared" si="925"/>
        <v>1.1190665064298353E-7</v>
      </c>
      <c r="AM751" s="5">
        <f t="shared" si="926"/>
        <v>4.0990234165260549E-7</v>
      </c>
      <c r="AN751" s="5">
        <f t="shared" si="927"/>
        <v>8.2366715501527001E-7</v>
      </c>
      <c r="AO751" s="5">
        <f t="shared" si="928"/>
        <v>8.2754782458149528E-7</v>
      </c>
      <c r="AP751" s="5">
        <f t="shared" si="929"/>
        <v>5.542978518281606E-7</v>
      </c>
      <c r="AQ751" s="5">
        <f t="shared" si="930"/>
        <v>2.7845470021327137E-7</v>
      </c>
      <c r="AR751" s="5">
        <f t="shared" si="931"/>
        <v>2.9533358013719826E-2</v>
      </c>
      <c r="AS751" s="5">
        <f t="shared" si="932"/>
        <v>6.3366204237449986E-3</v>
      </c>
      <c r="AT751" s="5">
        <f t="shared" si="933"/>
        <v>6.7978653792042775E-4</v>
      </c>
      <c r="AU751" s="5">
        <f t="shared" si="934"/>
        <v>4.8617896842528578E-5</v>
      </c>
      <c r="AV751" s="5">
        <f t="shared" si="935"/>
        <v>2.6078405810539522E-6</v>
      </c>
      <c r="AW751" s="5">
        <f t="shared" si="936"/>
        <v>1.3401999836999416E-9</v>
      </c>
      <c r="AX751" s="5">
        <f t="shared" si="937"/>
        <v>1.4657976180980208E-8</v>
      </c>
      <c r="AY751" s="5">
        <f t="shared" si="938"/>
        <v>2.945407311066728E-8</v>
      </c>
      <c r="AZ751" s="5">
        <f t="shared" si="939"/>
        <v>2.9592844608870122E-8</v>
      </c>
      <c r="BA751" s="5">
        <f t="shared" si="940"/>
        <v>1.9821513281696643E-8</v>
      </c>
      <c r="BB751" s="5">
        <f t="shared" si="941"/>
        <v>9.9574507107043549E-9</v>
      </c>
      <c r="BC751" s="5">
        <f t="shared" si="942"/>
        <v>4.0017459110011879E-9</v>
      </c>
      <c r="BD751" s="5">
        <f t="shared" si="943"/>
        <v>9.8908343530209955E-3</v>
      </c>
      <c r="BE751" s="5">
        <f t="shared" si="944"/>
        <v>2.1221583722418509E-3</v>
      </c>
      <c r="BF751" s="5">
        <f t="shared" si="945"/>
        <v>2.2766310687938289E-4</v>
      </c>
      <c r="BG751" s="5">
        <f t="shared" si="946"/>
        <v>1.6282319268886459E-5</v>
      </c>
      <c r="BH751" s="5">
        <f t="shared" si="947"/>
        <v>8.7337576696520934E-7</v>
      </c>
      <c r="BI751" s="5">
        <f t="shared" si="948"/>
        <v>3.7477964544260406E-8</v>
      </c>
      <c r="BJ751" s="8">
        <f t="shared" si="949"/>
        <v>3.1663204230403814E-2</v>
      </c>
      <c r="BK751" s="8">
        <f t="shared" si="950"/>
        <v>0.16009151620282056</v>
      </c>
      <c r="BL751" s="8">
        <f t="shared" si="951"/>
        <v>0.65731195884064753</v>
      </c>
      <c r="BM751" s="8">
        <f t="shared" si="952"/>
        <v>0.37906110358381706</v>
      </c>
      <c r="BN751" s="8">
        <f t="shared" si="953"/>
        <v>0.61629065941017902</v>
      </c>
    </row>
    <row r="752" spans="1:66" x14ac:dyDescent="0.25">
      <c r="A752" t="s">
        <v>89</v>
      </c>
      <c r="B752" t="s">
        <v>106</v>
      </c>
      <c r="C752" t="s">
        <v>115</v>
      </c>
      <c r="D752" t="s">
        <v>520</v>
      </c>
      <c r="E752">
        <f>VLOOKUP(A752,home!$A$2:$E$405,3,FALSE)</f>
        <v>1.3980999999999999</v>
      </c>
      <c r="F752">
        <f>VLOOKUP(B752,home!$B$2:$E$405,3,FALSE)</f>
        <v>1.0729</v>
      </c>
      <c r="G752">
        <f>VLOOKUP(C752,away!$B$2:$E$405,4,FALSE)</f>
        <v>0.53639999999999999</v>
      </c>
      <c r="H752">
        <f>VLOOKUP(A752,away!$A$2:$E$405,3,FALSE)</f>
        <v>1.1943999999999999</v>
      </c>
      <c r="I752">
        <f>VLOOKUP(C752,away!$B$2:$E$405,3,FALSE)</f>
        <v>0.62790000000000001</v>
      </c>
      <c r="J752">
        <f>VLOOKUP(B752,home!$B$2:$E$405,4,FALSE)</f>
        <v>0</v>
      </c>
      <c r="K752" s="3">
        <f t="shared" si="898"/>
        <v>0.80461152723599982</v>
      </c>
      <c r="L752" s="3">
        <f t="shared" si="899"/>
        <v>0</v>
      </c>
      <c r="M752" s="5">
        <f t="shared" si="900"/>
        <v>0.44726164178156969</v>
      </c>
      <c r="N752" s="5">
        <f t="shared" si="901"/>
        <v>0.35987187266794946</v>
      </c>
      <c r="O752" s="5">
        <f t="shared" si="902"/>
        <v>0</v>
      </c>
      <c r="P752" s="5">
        <f t="shared" si="903"/>
        <v>0</v>
      </c>
      <c r="Q752" s="5">
        <f t="shared" si="904"/>
        <v>0.14477852853831902</v>
      </c>
      <c r="R752" s="5">
        <f t="shared" si="905"/>
        <v>0</v>
      </c>
      <c r="S752" s="5">
        <f t="shared" si="906"/>
        <v>0</v>
      </c>
      <c r="T752" s="5">
        <f t="shared" si="907"/>
        <v>0</v>
      </c>
      <c r="U752" s="5">
        <f t="shared" si="908"/>
        <v>0</v>
      </c>
      <c r="V752" s="5">
        <f t="shared" si="909"/>
        <v>0</v>
      </c>
      <c r="W752" s="5">
        <f t="shared" si="910"/>
        <v>3.8830157652732553E-2</v>
      </c>
      <c r="X752" s="5">
        <f t="shared" si="911"/>
        <v>0</v>
      </c>
      <c r="Y752" s="5">
        <f t="shared" si="912"/>
        <v>0</v>
      </c>
      <c r="Z752" s="5">
        <f t="shared" si="913"/>
        <v>0</v>
      </c>
      <c r="AA752" s="5">
        <f t="shared" si="914"/>
        <v>0</v>
      </c>
      <c r="AB752" s="5">
        <f t="shared" si="915"/>
        <v>0</v>
      </c>
      <c r="AC752" s="5">
        <f t="shared" si="916"/>
        <v>0</v>
      </c>
      <c r="AD752" s="5">
        <f t="shared" si="917"/>
        <v>7.8107981129449458E-3</v>
      </c>
      <c r="AE752" s="5">
        <f t="shared" si="918"/>
        <v>0</v>
      </c>
      <c r="AF752" s="5">
        <f t="shared" si="919"/>
        <v>0</v>
      </c>
      <c r="AG752" s="5">
        <f t="shared" si="920"/>
        <v>0</v>
      </c>
      <c r="AH752" s="5">
        <f t="shared" si="921"/>
        <v>0</v>
      </c>
      <c r="AI752" s="5">
        <f t="shared" si="922"/>
        <v>0</v>
      </c>
      <c r="AJ752" s="5">
        <f t="shared" si="923"/>
        <v>0</v>
      </c>
      <c r="AK752" s="5">
        <f t="shared" si="924"/>
        <v>0</v>
      </c>
      <c r="AL752" s="5">
        <f t="shared" si="925"/>
        <v>0</v>
      </c>
      <c r="AM752" s="5">
        <f t="shared" si="926"/>
        <v>1.2569316397177401E-3</v>
      </c>
      <c r="AN752" s="5">
        <f t="shared" si="927"/>
        <v>0</v>
      </c>
      <c r="AO752" s="5">
        <f t="shared" si="928"/>
        <v>0</v>
      </c>
      <c r="AP752" s="5">
        <f t="shared" si="929"/>
        <v>0</v>
      </c>
      <c r="AQ752" s="5">
        <f t="shared" si="930"/>
        <v>0</v>
      </c>
      <c r="AR752" s="5">
        <f t="shared" si="931"/>
        <v>0</v>
      </c>
      <c r="AS752" s="5">
        <f t="shared" si="932"/>
        <v>0</v>
      </c>
      <c r="AT752" s="5">
        <f t="shared" si="933"/>
        <v>0</v>
      </c>
      <c r="AU752" s="5">
        <f t="shared" si="934"/>
        <v>0</v>
      </c>
      <c r="AV752" s="5">
        <f t="shared" si="935"/>
        <v>0</v>
      </c>
      <c r="AW752" s="5">
        <f t="shared" si="936"/>
        <v>0</v>
      </c>
      <c r="AX752" s="5">
        <f t="shared" si="937"/>
        <v>1.6855694771075662E-4</v>
      </c>
      <c r="AY752" s="5">
        <f t="shared" si="938"/>
        <v>0</v>
      </c>
      <c r="AZ752" s="5">
        <f t="shared" si="939"/>
        <v>0</v>
      </c>
      <c r="BA752" s="5">
        <f t="shared" si="940"/>
        <v>0</v>
      </c>
      <c r="BB752" s="5">
        <f t="shared" si="941"/>
        <v>0</v>
      </c>
      <c r="BC752" s="5">
        <f t="shared" si="942"/>
        <v>0</v>
      </c>
      <c r="BD752" s="5">
        <f t="shared" si="943"/>
        <v>0</v>
      </c>
      <c r="BE752" s="5">
        <f t="shared" si="944"/>
        <v>0</v>
      </c>
      <c r="BF752" s="5">
        <f t="shared" si="945"/>
        <v>0</v>
      </c>
      <c r="BG752" s="5">
        <f t="shared" si="946"/>
        <v>0</v>
      </c>
      <c r="BH752" s="5">
        <f t="shared" si="947"/>
        <v>0</v>
      </c>
      <c r="BI752" s="5">
        <f t="shared" si="948"/>
        <v>0</v>
      </c>
      <c r="BJ752" s="8">
        <f t="shared" si="949"/>
        <v>0.5527168455593745</v>
      </c>
      <c r="BK752" s="8">
        <f t="shared" si="950"/>
        <v>0.44726164178156969</v>
      </c>
      <c r="BL752" s="8">
        <f t="shared" si="951"/>
        <v>0</v>
      </c>
      <c r="BM752" s="8">
        <f t="shared" si="952"/>
        <v>4.8066444353105996E-2</v>
      </c>
      <c r="BN752" s="8">
        <f t="shared" si="953"/>
        <v>0.95191204298783805</v>
      </c>
    </row>
    <row r="753" spans="1:66" x14ac:dyDescent="0.25">
      <c r="A753" t="s">
        <v>89</v>
      </c>
      <c r="B753" t="s">
        <v>122</v>
      </c>
      <c r="C753" t="s">
        <v>99</v>
      </c>
      <c r="D753" t="s">
        <v>520</v>
      </c>
      <c r="E753">
        <f>VLOOKUP(A753,home!$A$2:$E$405,3,FALSE)</f>
        <v>1.3980999999999999</v>
      </c>
      <c r="F753">
        <f>VLOOKUP(B753,home!$B$2:$E$405,3,FALSE)</f>
        <v>0.85829999999999995</v>
      </c>
      <c r="G753">
        <f>VLOOKUP(C753,away!$B$2:$E$405,4,FALSE)</f>
        <v>0.53639999999999999</v>
      </c>
      <c r="H753">
        <f>VLOOKUP(A753,away!$A$2:$E$405,3,FALSE)</f>
        <v>1.1943999999999999</v>
      </c>
      <c r="I753">
        <f>VLOOKUP(C753,away!$B$2:$E$405,3,FALSE)</f>
        <v>1.6745000000000001</v>
      </c>
      <c r="J753">
        <f>VLOOKUP(B753,home!$B$2:$E$405,4,FALSE)</f>
        <v>0.83720000000000006</v>
      </c>
      <c r="K753" s="3">
        <f t="shared" si="898"/>
        <v>0.64367422297199994</v>
      </c>
      <c r="L753" s="3">
        <f t="shared" si="899"/>
        <v>1.6744190881600001</v>
      </c>
      <c r="M753" s="5">
        <f t="shared" si="900"/>
        <v>9.8461141504604333E-2</v>
      </c>
      <c r="N753" s="5">
        <f t="shared" si="901"/>
        <v>6.3376898750912319E-2</v>
      </c>
      <c r="O753" s="5">
        <f t="shared" si="902"/>
        <v>0.16486521477733232</v>
      </c>
      <c r="P753" s="5">
        <f t="shared" si="903"/>
        <v>0.10611948901691126</v>
      </c>
      <c r="Q753" s="5">
        <f t="shared" si="904"/>
        <v>2.0397038028934299E-2</v>
      </c>
      <c r="R753" s="5">
        <f t="shared" si="905"/>
        <v>0.13802673129838172</v>
      </c>
      <c r="S753" s="5">
        <f t="shared" si="906"/>
        <v>2.859337647604801E-2</v>
      </c>
      <c r="T753" s="5">
        <f t="shared" si="907"/>
        <v>3.4153189817573017E-2</v>
      </c>
      <c r="U753" s="5">
        <f t="shared" si="908"/>
        <v>8.8844249017850874E-2</v>
      </c>
      <c r="V753" s="5">
        <f t="shared" si="909"/>
        <v>3.4241534325549043E-3</v>
      </c>
      <c r="W753" s="5">
        <f t="shared" si="910"/>
        <v>4.3763492014015394E-3</v>
      </c>
      <c r="X753" s="5">
        <f t="shared" si="911"/>
        <v>7.3278426392805098E-3</v>
      </c>
      <c r="Y753" s="5">
        <f t="shared" si="912"/>
        <v>6.1349397951220219E-3</v>
      </c>
      <c r="Z753" s="5">
        <f t="shared" si="913"/>
        <v>7.703819785411388E-2</v>
      </c>
      <c r="AA753" s="5">
        <f t="shared" si="914"/>
        <v>4.9587502142909946E-2</v>
      </c>
      <c r="AB753" s="5">
        <f t="shared" si="915"/>
        <v>1.5959098455479968E-2</v>
      </c>
      <c r="AC753" s="5">
        <f t="shared" si="916"/>
        <v>2.3065534218976439E-4</v>
      </c>
      <c r="AD753" s="5">
        <f t="shared" si="917"/>
        <v>7.0423579291656693E-4</v>
      </c>
      <c r="AE753" s="5">
        <f t="shared" si="918"/>
        <v>1.1791858542249927E-3</v>
      </c>
      <c r="AF753" s="5">
        <f t="shared" si="919"/>
        <v>9.8722565140129184E-4</v>
      </c>
      <c r="AG753" s="5">
        <f t="shared" si="920"/>
        <v>5.5100982500917099E-4</v>
      </c>
      <c r="AH753" s="5">
        <f t="shared" si="921"/>
        <v>3.2248557251093768E-2</v>
      </c>
      <c r="AI753" s="5">
        <f t="shared" si="922"/>
        <v>2.0757565030565837E-2</v>
      </c>
      <c r="AJ753" s="5">
        <f t="shared" si="923"/>
        <v>6.6805547709201099E-3</v>
      </c>
      <c r="AK753" s="5">
        <f t="shared" si="924"/>
        <v>1.4333669670646297E-3</v>
      </c>
      <c r="AL753" s="5">
        <f t="shared" si="925"/>
        <v>9.9438323294490793E-6</v>
      </c>
      <c r="AM753" s="5">
        <f t="shared" si="926"/>
        <v>9.0659685358928329E-5</v>
      </c>
      <c r="AN753" s="5">
        <f t="shared" si="927"/>
        <v>1.5180230769156928E-4</v>
      </c>
      <c r="AO753" s="5">
        <f t="shared" si="928"/>
        <v>1.2709034081275064E-4</v>
      </c>
      <c r="AP753" s="5">
        <f t="shared" si="929"/>
        <v>7.0934164192543183E-5</v>
      </c>
      <c r="AQ753" s="5">
        <f t="shared" si="930"/>
        <v>2.969337963166748E-5</v>
      </c>
      <c r="AR753" s="5">
        <f t="shared" si="931"/>
        <v>1.07995199653704E-2</v>
      </c>
      <c r="AS753" s="5">
        <f t="shared" si="932"/>
        <v>6.9513726221803931E-3</v>
      </c>
      <c r="AT753" s="5">
        <f t="shared" si="933"/>
        <v>2.2372096855853988E-3</v>
      </c>
      <c r="AU753" s="5">
        <f t="shared" si="934"/>
        <v>4.800114019982046E-4</v>
      </c>
      <c r="AV753" s="5">
        <f t="shared" si="935"/>
        <v>7.7242741549723648E-5</v>
      </c>
      <c r="AW753" s="5">
        <f t="shared" si="936"/>
        <v>2.9770187889628596E-7</v>
      </c>
      <c r="AX753" s="5">
        <f t="shared" si="937"/>
        <v>9.7258837547156951E-6</v>
      </c>
      <c r="AY753" s="5">
        <f t="shared" si="938"/>
        <v>1.6285205408121214E-5</v>
      </c>
      <c r="AZ753" s="5">
        <f t="shared" si="939"/>
        <v>1.3634129394982315E-5</v>
      </c>
      <c r="BA753" s="5">
        <f t="shared" si="940"/>
        <v>7.609748836467247E-6</v>
      </c>
      <c r="BB753" s="5">
        <f t="shared" si="941"/>
        <v>3.185477176971028E-6</v>
      </c>
      <c r="BC753" s="5">
        <f t="shared" si="942"/>
        <v>1.0667647580036644E-6</v>
      </c>
      <c r="BD753" s="5">
        <f t="shared" si="943"/>
        <v>3.0138203954968652E-3</v>
      </c>
      <c r="BE753" s="5">
        <f t="shared" si="944"/>
        <v>1.9399185012486104E-3</v>
      </c>
      <c r="BF753" s="5">
        <f t="shared" si="945"/>
        <v>6.2433776696010294E-4</v>
      </c>
      <c r="BG753" s="5">
        <f t="shared" si="946"/>
        <v>1.3395670900670593E-4</v>
      </c>
      <c r="BH753" s="5">
        <f t="shared" si="947"/>
        <v>2.1556120145444434E-5</v>
      </c>
      <c r="BI753" s="5">
        <f t="shared" si="948"/>
        <v>2.7750237769820051E-6</v>
      </c>
      <c r="BJ753" s="8">
        <f t="shared" si="949"/>
        <v>0.13970960244379246</v>
      </c>
      <c r="BK753" s="8">
        <f t="shared" si="950"/>
        <v>0.23685504481004582</v>
      </c>
      <c r="BL753" s="8">
        <f t="shared" si="951"/>
        <v>0.5446845606449181</v>
      </c>
      <c r="BM753" s="8">
        <f t="shared" si="952"/>
        <v>0.40702490487226467</v>
      </c>
      <c r="BN753" s="8">
        <f t="shared" si="953"/>
        <v>0.59124651337707623</v>
      </c>
    </row>
    <row r="754" spans="1:66" x14ac:dyDescent="0.25">
      <c r="A754" t="s">
        <v>89</v>
      </c>
      <c r="B754" t="s">
        <v>349</v>
      </c>
      <c r="C754" t="s">
        <v>121</v>
      </c>
      <c r="D754" t="s">
        <v>520</v>
      </c>
      <c r="E754">
        <f>VLOOKUP(A754,home!$A$2:$E$405,3,FALSE)</f>
        <v>1.3980999999999999</v>
      </c>
      <c r="F754">
        <f>VLOOKUP(B754,home!$B$2:$E$405,3,FALSE)</f>
        <v>1.5736000000000001</v>
      </c>
      <c r="G754">
        <f>VLOOKUP(C754,away!$B$2:$E$405,4,FALSE)</f>
        <v>1.4305000000000001</v>
      </c>
      <c r="H754">
        <f>VLOOKUP(A754,away!$A$2:$E$405,3,FALSE)</f>
        <v>1.1943999999999999</v>
      </c>
      <c r="I754">
        <f>VLOOKUP(C754,away!$B$2:$E$405,3,FALSE)</f>
        <v>0.83720000000000006</v>
      </c>
      <c r="J754">
        <f>VLOOKUP(B754,home!$B$2:$E$405,4,FALSE)</f>
        <v>1.1720999999999999</v>
      </c>
      <c r="K754" s="3">
        <f t="shared" si="898"/>
        <v>3.1471717538800004</v>
      </c>
      <c r="L754" s="3">
        <f t="shared" si="899"/>
        <v>1.1720433641279999</v>
      </c>
      <c r="M754" s="5">
        <f t="shared" si="900"/>
        <v>1.3310326479232339E-2</v>
      </c>
      <c r="N754" s="5">
        <f t="shared" si="901"/>
        <v>4.188988353036105E-2</v>
      </c>
      <c r="O754" s="5">
        <f t="shared" si="902"/>
        <v>1.5600279824361464E-2</v>
      </c>
      <c r="P754" s="5">
        <f t="shared" si="903"/>
        <v>4.9096760015854446E-2</v>
      </c>
      <c r="Q754" s="5">
        <f t="shared" si="904"/>
        <v>6.5917329110037684E-2</v>
      </c>
      <c r="R754" s="5">
        <f t="shared" si="905"/>
        <v>9.1421022233413914E-3</v>
      </c>
      <c r="S754" s="5">
        <f t="shared" si="906"/>
        <v>4.5274844456584466E-2</v>
      </c>
      <c r="T754" s="5">
        <f t="shared" si="907"/>
        <v>7.7257968164461094E-2</v>
      </c>
      <c r="U754" s="5">
        <f t="shared" si="908"/>
        <v>2.8771765888383573E-2</v>
      </c>
      <c r="V754" s="5">
        <f t="shared" si="909"/>
        <v>1.8555752987963491E-2</v>
      </c>
      <c r="W754" s="5">
        <f t="shared" si="910"/>
        <v>6.9151052088774159E-2</v>
      </c>
      <c r="X754" s="5">
        <f t="shared" si="911"/>
        <v>8.1048031723117406E-2</v>
      </c>
      <c r="Y754" s="5">
        <f t="shared" si="912"/>
        <v>4.7495903878357712E-2</v>
      </c>
      <c r="Z754" s="5">
        <f t="shared" si="913"/>
        <v>3.5716467483490359E-3</v>
      </c>
      <c r="AA754" s="5">
        <f t="shared" si="914"/>
        <v>1.1240585761241435E-2</v>
      </c>
      <c r="AB754" s="5">
        <f t="shared" si="915"/>
        <v>1.7688027002422391E-2</v>
      </c>
      <c r="AC754" s="5">
        <f t="shared" si="916"/>
        <v>4.2778221517751815E-3</v>
      </c>
      <c r="AD754" s="5">
        <f t="shared" si="917"/>
        <v>5.4407559471218662E-2</v>
      </c>
      <c r="AE754" s="5">
        <f t="shared" si="918"/>
        <v>6.3768019036641338E-2</v>
      </c>
      <c r="AF754" s="5">
        <f t="shared" si="919"/>
        <v>3.7369441777741742E-2</v>
      </c>
      <c r="AG754" s="5">
        <f t="shared" si="920"/>
        <v>1.459953541892328E-2</v>
      </c>
      <c r="AH754" s="5">
        <f t="shared" si="921"/>
        <v>1.0465312176029587E-3</v>
      </c>
      <c r="AI754" s="5">
        <f t="shared" si="922"/>
        <v>3.2936134875936759E-3</v>
      </c>
      <c r="AJ754" s="5">
        <f t="shared" si="923"/>
        <v>5.1827836681765087E-3</v>
      </c>
      <c r="AK754" s="5">
        <f t="shared" si="924"/>
        <v>5.4370367889852271E-3</v>
      </c>
      <c r="AL754" s="5">
        <f t="shared" si="925"/>
        <v>6.311707166729854E-4</v>
      </c>
      <c r="AM754" s="5">
        <f t="shared" si="926"/>
        <v>3.424598687307312E-2</v>
      </c>
      <c r="AN754" s="5">
        <f t="shared" si="927"/>
        <v>4.0137781662599938E-2</v>
      </c>
      <c r="AO754" s="5">
        <f t="shared" si="928"/>
        <v>2.3521610324234398E-2</v>
      </c>
      <c r="AP754" s="5">
        <f t="shared" si="929"/>
        <v>9.1894490980411903E-3</v>
      </c>
      <c r="AQ754" s="5">
        <f t="shared" si="930"/>
        <v>2.6926082088378021E-3</v>
      </c>
      <c r="AR754" s="5">
        <f t="shared" si="931"/>
        <v>2.4531599378886882E-4</v>
      </c>
      <c r="AS754" s="5">
        <f t="shared" si="932"/>
        <v>7.7205156642732946E-4</v>
      </c>
      <c r="AT754" s="5">
        <f t="shared" si="933"/>
        <v>1.2148894411994505E-3</v>
      </c>
      <c r="AU754" s="5">
        <f t="shared" si="934"/>
        <v>1.2744885778099891E-3</v>
      </c>
      <c r="AV754" s="5">
        <f t="shared" si="935"/>
        <v>1.0027586131815729E-3</v>
      </c>
      <c r="AW754" s="5">
        <f t="shared" si="936"/>
        <v>6.4670834612423067E-5</v>
      </c>
      <c r="AX754" s="5">
        <f t="shared" si="937"/>
        <v>1.7963000428446837E-2</v>
      </c>
      <c r="AY754" s="5">
        <f t="shared" si="938"/>
        <v>2.1053415451989528E-2</v>
      </c>
      <c r="AZ754" s="5">
        <f t="shared" si="939"/>
        <v>1.2337757936367117E-2</v>
      </c>
      <c r="BA754" s="5">
        <f t="shared" si="940"/>
        <v>4.820129105845547E-3</v>
      </c>
      <c r="BB754" s="5">
        <f t="shared" si="941"/>
        <v>1.4123500831866253E-3</v>
      </c>
      <c r="BC754" s="5">
        <f t="shared" si="942"/>
        <v>3.3106710856490267E-4</v>
      </c>
      <c r="BD754" s="5">
        <f t="shared" si="943"/>
        <v>4.7920163772451569E-5</v>
      </c>
      <c r="BE754" s="5">
        <f t="shared" si="944"/>
        <v>1.5081298586596325E-4</v>
      </c>
      <c r="BF754" s="5">
        <f t="shared" si="945"/>
        <v>2.3731718461783173E-4</v>
      </c>
      <c r="BG754" s="5">
        <f t="shared" si="946"/>
        <v>2.4895931337985504E-4</v>
      </c>
      <c r="BH754" s="5">
        <f t="shared" si="947"/>
        <v>1.9587942973360979E-4</v>
      </c>
      <c r="BI754" s="5">
        <f t="shared" si="948"/>
        <v>1.2329324168474778E-4</v>
      </c>
      <c r="BJ754" s="8">
        <f t="shared" si="949"/>
        <v>0.72060988048082109</v>
      </c>
      <c r="BK754" s="8">
        <f t="shared" si="950"/>
        <v>0.15220009226007244</v>
      </c>
      <c r="BL754" s="8">
        <f t="shared" si="951"/>
        <v>0.10291641237357028</v>
      </c>
      <c r="BM754" s="8">
        <f t="shared" si="952"/>
        <v>0.7633526060622472</v>
      </c>
      <c r="BN754" s="8">
        <f t="shared" si="953"/>
        <v>0.19495668118318837</v>
      </c>
    </row>
    <row r="755" spans="1:66" x14ac:dyDescent="0.25">
      <c r="A755" t="s">
        <v>89</v>
      </c>
      <c r="B755" t="s">
        <v>367</v>
      </c>
      <c r="C755" t="s">
        <v>95</v>
      </c>
      <c r="D755" t="s">
        <v>520</v>
      </c>
      <c r="E755">
        <f>VLOOKUP(A755,home!$A$2:$E$405,3,FALSE)</f>
        <v>1.3980999999999999</v>
      </c>
      <c r="F755">
        <f>VLOOKUP(B755,home!$B$2:$E$405,3,FALSE)</f>
        <v>1.0729</v>
      </c>
      <c r="G755">
        <f>VLOOKUP(C755,away!$B$2:$E$405,4,FALSE)</f>
        <v>1.1444000000000001</v>
      </c>
      <c r="H755">
        <f>VLOOKUP(A755,away!$A$2:$E$405,3,FALSE)</f>
        <v>1.1943999999999999</v>
      </c>
      <c r="I755">
        <f>VLOOKUP(C755,away!$B$2:$E$405,3,FALSE)</f>
        <v>0.83720000000000006</v>
      </c>
      <c r="J755">
        <f>VLOOKUP(B755,home!$B$2:$E$405,4,FALSE)</f>
        <v>0.62790000000000001</v>
      </c>
      <c r="K755" s="3">
        <f t="shared" si="898"/>
        <v>1.7166245931559998</v>
      </c>
      <c r="L755" s="3">
        <f t="shared" si="899"/>
        <v>0.62786965987200005</v>
      </c>
      <c r="M755" s="5">
        <f t="shared" si="900"/>
        <v>9.5895688822716249E-2</v>
      </c>
      <c r="N755" s="5">
        <f t="shared" si="901"/>
        <v>0.16461689781070962</v>
      </c>
      <c r="O755" s="5">
        <f t="shared" si="902"/>
        <v>6.0209993524309995E-2</v>
      </c>
      <c r="P755" s="5">
        <f t="shared" si="903"/>
        <v>0.10335795563759402</v>
      </c>
      <c r="Q755" s="5">
        <f t="shared" si="904"/>
        <v>0.14129270761545615</v>
      </c>
      <c r="R755" s="5">
        <f t="shared" si="905"/>
        <v>1.8902014077501923E-2</v>
      </c>
      <c r="S755" s="5">
        <f t="shared" si="906"/>
        <v>2.7850227483459739E-2</v>
      </c>
      <c r="T755" s="5">
        <f t="shared" si="907"/>
        <v>8.8713404272910371E-2</v>
      </c>
      <c r="U755" s="5">
        <f t="shared" si="908"/>
        <v>3.2447662225620719E-2</v>
      </c>
      <c r="V755" s="5">
        <f t="shared" si="909"/>
        <v>3.3352705216254269E-3</v>
      </c>
      <c r="W755" s="5">
        <f t="shared" si="910"/>
        <v>8.0848845575430664E-2</v>
      </c>
      <c r="X755" s="5">
        <f t="shared" si="911"/>
        <v>5.0762537172489498E-2</v>
      </c>
      <c r="Y755" s="5">
        <f t="shared" si="912"/>
        <v>1.5936128474365371E-2</v>
      </c>
      <c r="Z755" s="5">
        <f t="shared" si="913"/>
        <v>3.95600038324563E-3</v>
      </c>
      <c r="AA755" s="5">
        <f t="shared" si="914"/>
        <v>6.790967548414008E-3</v>
      </c>
      <c r="AB755" s="5">
        <f t="shared" si="915"/>
        <v>5.8287709524658983E-3</v>
      </c>
      <c r="AC755" s="5">
        <f t="shared" si="916"/>
        <v>2.2467559989247632E-4</v>
      </c>
      <c r="AD755" s="5">
        <f t="shared" si="917"/>
        <v>3.4696779160763996E-2</v>
      </c>
      <c r="AE755" s="5">
        <f t="shared" si="918"/>
        <v>2.1785054930322786E-2</v>
      </c>
      <c r="AF755" s="5">
        <f t="shared" si="919"/>
        <v>6.8390875146973028E-3</v>
      </c>
      <c r="AG755" s="5">
        <f t="shared" si="920"/>
        <v>1.4313518505626125E-3</v>
      </c>
      <c r="AH755" s="5">
        <f t="shared" si="921"/>
        <v>6.2096315377048385E-4</v>
      </c>
      <c r="AI755" s="5">
        <f t="shared" si="922"/>
        <v>1.0659606212061233E-3</v>
      </c>
      <c r="AJ755" s="5">
        <f t="shared" si="923"/>
        <v>9.1492710884913929E-4</v>
      </c>
      <c r="AK755" s="5">
        <f t="shared" si="924"/>
        <v>5.2352879199851624E-4</v>
      </c>
      <c r="AL755" s="5">
        <f t="shared" si="925"/>
        <v>9.6863627433626336E-6</v>
      </c>
      <c r="AM755" s="5">
        <f t="shared" si="926"/>
        <v>1.1912268882134001E-2</v>
      </c>
      <c r="AN755" s="5">
        <f t="shared" si="927"/>
        <v>7.4793522113292847E-3</v>
      </c>
      <c r="AO755" s="5">
        <f t="shared" si="928"/>
        <v>2.3480291644951048E-3</v>
      </c>
      <c r="AP755" s="5">
        <f t="shared" si="929"/>
        <v>4.9141875762702598E-4</v>
      </c>
      <c r="AQ755" s="5">
        <f t="shared" si="930"/>
        <v>7.7136732051500407E-5</v>
      </c>
      <c r="AR755" s="5">
        <f t="shared" si="931"/>
        <v>7.7976784830183644E-5</v>
      </c>
      <c r="AS755" s="5">
        <f t="shared" si="932"/>
        <v>1.3385686653472691E-4</v>
      </c>
      <c r="AT755" s="5">
        <f t="shared" si="933"/>
        <v>1.148909945281563E-4</v>
      </c>
      <c r="AU755" s="5">
        <f t="shared" si="934"/>
        <v>6.5741568913061497E-5</v>
      </c>
      <c r="AV755" s="5">
        <f t="shared" si="935"/>
        <v>2.8213398497205339E-5</v>
      </c>
      <c r="AW755" s="5">
        <f t="shared" si="936"/>
        <v>2.9000337734130838E-7</v>
      </c>
      <c r="AX755" s="5">
        <f t="shared" si="937"/>
        <v>3.4081489538930285E-3</v>
      </c>
      <c r="AY755" s="5">
        <f t="shared" si="938"/>
        <v>2.1398733244739282E-3</v>
      </c>
      <c r="AZ755" s="5">
        <f t="shared" si="939"/>
        <v>6.7178076820330573E-4</v>
      </c>
      <c r="BA755" s="5">
        <f t="shared" si="940"/>
        <v>1.4059692081345347E-4</v>
      </c>
      <c r="BB755" s="5">
        <f t="shared" si="941"/>
        <v>2.2069135212548391E-5</v>
      </c>
      <c r="BC755" s="5">
        <f t="shared" si="942"/>
        <v>2.771308083914388E-6</v>
      </c>
      <c r="BD755" s="5">
        <f t="shared" si="943"/>
        <v>8.1598762282065856E-6</v>
      </c>
      <c r="BE755" s="5">
        <f t="shared" si="944"/>
        <v>1.4007444210448444E-5</v>
      </c>
      <c r="BF755" s="5">
        <f t="shared" si="945"/>
        <v>1.2022761609458215E-5</v>
      </c>
      <c r="BG755" s="5">
        <f t="shared" si="946"/>
        <v>6.8795227521492594E-6</v>
      </c>
      <c r="BH755" s="5">
        <f t="shared" si="947"/>
        <v>2.9523894863789177E-6</v>
      </c>
      <c r="BI755" s="5">
        <f t="shared" si="948"/>
        <v>1.0136288801786512E-6</v>
      </c>
      <c r="BJ755" s="8">
        <f t="shared" si="949"/>
        <v>0.63561624053602539</v>
      </c>
      <c r="BK755" s="8">
        <f t="shared" si="950"/>
        <v>0.23281337775250524</v>
      </c>
      <c r="BL755" s="8">
        <f t="shared" si="951"/>
        <v>0.12777050324060701</v>
      </c>
      <c r="BM755" s="8">
        <f t="shared" si="952"/>
        <v>0.41374128110299863</v>
      </c>
      <c r="BN755" s="8">
        <f t="shared" si="953"/>
        <v>0.58427525748828801</v>
      </c>
    </row>
    <row r="756" spans="1:66" x14ac:dyDescent="0.25">
      <c r="A756" t="s">
        <v>112</v>
      </c>
      <c r="B756" t="s">
        <v>90</v>
      </c>
      <c r="C756" t="s">
        <v>113</v>
      </c>
      <c r="D756" t="s">
        <v>520</v>
      </c>
      <c r="E756">
        <f>VLOOKUP(A756,home!$A$2:$E$405,3,FALSE)</f>
        <v>1.3270999999999999</v>
      </c>
      <c r="F756">
        <f>VLOOKUP(B756,home!$B$2:$E$405,3,FALSE)</f>
        <v>0.75349999999999995</v>
      </c>
      <c r="G756">
        <f>VLOOKUP(C756,away!$B$2:$E$405,4,FALSE)</f>
        <v>0.9042</v>
      </c>
      <c r="H756">
        <f>VLOOKUP(A756,away!$A$2:$E$405,3,FALSE)</f>
        <v>0.94389999999999996</v>
      </c>
      <c r="I756">
        <f>VLOOKUP(C756,away!$B$2:$E$405,3,FALSE)</f>
        <v>1.4832000000000001</v>
      </c>
      <c r="J756">
        <f>VLOOKUP(B756,home!$B$2:$E$405,4,FALSE)</f>
        <v>1.3243</v>
      </c>
      <c r="K756" s="3">
        <f t="shared" si="898"/>
        <v>0.9041727383699999</v>
      </c>
      <c r="L756" s="3">
        <f t="shared" si="899"/>
        <v>1.8540100412640002</v>
      </c>
      <c r="M756" s="5">
        <f t="shared" si="900"/>
        <v>6.3406888017317364E-2</v>
      </c>
      <c r="N756" s="5">
        <f t="shared" si="901"/>
        <v>5.7330779570137783E-2</v>
      </c>
      <c r="O756" s="5">
        <f t="shared" si="902"/>
        <v>0.11755700706940839</v>
      </c>
      <c r="P756" s="5">
        <f t="shared" si="903"/>
        <v>0.10629184099652843</v>
      </c>
      <c r="Q756" s="5">
        <f t="shared" si="904"/>
        <v>2.5918463978409162E-2</v>
      </c>
      <c r="R756" s="5">
        <f t="shared" si="905"/>
        <v>0.10897593576381315</v>
      </c>
      <c r="S756" s="5">
        <f t="shared" si="906"/>
        <v>4.4545457976685611E-2</v>
      </c>
      <c r="T756" s="5">
        <f t="shared" si="907"/>
        <v>4.8053092470109859E-2</v>
      </c>
      <c r="U756" s="5">
        <f t="shared" si="908"/>
        <v>9.8533070256000138E-2</v>
      </c>
      <c r="V756" s="5">
        <f t="shared" si="909"/>
        <v>8.2970634131215391E-3</v>
      </c>
      <c r="W756" s="5">
        <f t="shared" si="910"/>
        <v>7.8115895165674718E-3</v>
      </c>
      <c r="X756" s="5">
        <f t="shared" si="911"/>
        <v>1.4482765401948686E-2</v>
      </c>
      <c r="Y756" s="5">
        <f t="shared" si="912"/>
        <v>1.3425596240241863E-2</v>
      </c>
      <c r="Z756" s="5">
        <f t="shared" si="913"/>
        <v>6.7347493054083399E-2</v>
      </c>
      <c r="AA756" s="5">
        <f t="shared" si="914"/>
        <v>6.0893767217065138E-2</v>
      </c>
      <c r="AB756" s="5">
        <f t="shared" si="915"/>
        <v>2.7529242127159556E-2</v>
      </c>
      <c r="AC756" s="5">
        <f t="shared" si="916"/>
        <v>8.6929647217977052E-4</v>
      </c>
      <c r="AD756" s="5">
        <f t="shared" si="917"/>
        <v>1.7657565710542981E-3</v>
      </c>
      <c r="AE756" s="5">
        <f t="shared" si="918"/>
        <v>3.2737304131625579E-3</v>
      </c>
      <c r="AF756" s="5">
        <f t="shared" si="919"/>
        <v>3.0347645291973644E-3</v>
      </c>
      <c r="AG756" s="5">
        <f t="shared" si="920"/>
        <v>1.8754946366679095E-3</v>
      </c>
      <c r="AH756" s="5">
        <f t="shared" si="921"/>
        <v>3.1215732094057033E-2</v>
      </c>
      <c r="AI756" s="5">
        <f t="shared" si="922"/>
        <v>2.8224413967707841E-2</v>
      </c>
      <c r="AJ756" s="5">
        <f t="shared" si="923"/>
        <v>1.2759872833035436E-2</v>
      </c>
      <c r="AK756" s="5">
        <f t="shared" si="924"/>
        <v>3.845709720232873E-3</v>
      </c>
      <c r="AL756" s="5">
        <f t="shared" si="925"/>
        <v>5.828964346872831E-5</v>
      </c>
      <c r="AM756" s="5">
        <f t="shared" si="926"/>
        <v>3.1930979082899733E-4</v>
      </c>
      <c r="AN756" s="5">
        <f t="shared" si="927"/>
        <v>5.9200355847086842E-4</v>
      </c>
      <c r="AO756" s="5">
        <f t="shared" si="928"/>
        <v>5.4879027093450504E-4</v>
      </c>
      <c r="AP756" s="5">
        <f t="shared" si="929"/>
        <v>3.3915422428685448E-4</v>
      </c>
      <c r="AQ756" s="5">
        <f t="shared" si="930"/>
        <v>1.5719883434123276E-4</v>
      </c>
      <c r="AR756" s="5">
        <f t="shared" si="931"/>
        <v>1.1574856149557727E-2</v>
      </c>
      <c r="AS756" s="5">
        <f t="shared" si="932"/>
        <v>1.0465669380984444E-2</v>
      </c>
      <c r="AT756" s="5">
        <f t="shared" si="933"/>
        <v>4.7313864715398824E-3</v>
      </c>
      <c r="AU756" s="5">
        <f t="shared" si="934"/>
        <v>1.4259968874196626E-3</v>
      </c>
      <c r="AV756" s="5">
        <f t="shared" si="935"/>
        <v>3.2233687765133312E-4</v>
      </c>
      <c r="AW756" s="5">
        <f t="shared" si="936"/>
        <v>2.7142658879015794E-6</v>
      </c>
      <c r="AX756" s="5">
        <f t="shared" si="937"/>
        <v>4.8118534660367712E-5</v>
      </c>
      <c r="AY756" s="5">
        <f t="shared" si="938"/>
        <v>8.921224643123154E-5</v>
      </c>
      <c r="AZ756" s="5">
        <f t="shared" si="939"/>
        <v>8.27002003436109E-5</v>
      </c>
      <c r="BA756" s="5">
        <f t="shared" si="940"/>
        <v>5.1109000617199706E-5</v>
      </c>
      <c r="BB756" s="5">
        <f t="shared" si="941"/>
        <v>2.368915008581406E-5</v>
      </c>
      <c r="BC756" s="5">
        <f t="shared" si="942"/>
        <v>8.7839844256218406E-6</v>
      </c>
      <c r="BD756" s="5">
        <f t="shared" si="943"/>
        <v>3.5766499212443962E-3</v>
      </c>
      <c r="BE756" s="5">
        <f t="shared" si="944"/>
        <v>3.2339093534823906E-3</v>
      </c>
      <c r="BF756" s="5">
        <f t="shared" si="945"/>
        <v>1.4620063378892644E-3</v>
      </c>
      <c r="BG756" s="5">
        <f t="shared" si="946"/>
        <v>4.4063542468121054E-4</v>
      </c>
      <c r="BH756" s="5">
        <f t="shared" si="947"/>
        <v>9.960263463920947E-5</v>
      </c>
      <c r="BI756" s="5">
        <f t="shared" si="948"/>
        <v>1.8011597382120131E-5</v>
      </c>
      <c r="BJ756" s="8">
        <f t="shared" si="949"/>
        <v>0.17923210312292329</v>
      </c>
      <c r="BK756" s="8">
        <f t="shared" si="950"/>
        <v>0.22355804876573268</v>
      </c>
      <c r="BL756" s="8">
        <f t="shared" si="951"/>
        <v>0.52688581208495144</v>
      </c>
      <c r="BM756" s="8">
        <f t="shared" si="952"/>
        <v>0.51745604365153308</v>
      </c>
      <c r="BN756" s="8">
        <f t="shared" si="953"/>
        <v>0.47948091539561433</v>
      </c>
    </row>
    <row r="757" spans="1:66" x14ac:dyDescent="0.25">
      <c r="A757" t="s">
        <v>112</v>
      </c>
      <c r="B757" t="s">
        <v>117</v>
      </c>
      <c r="C757" t="s">
        <v>107</v>
      </c>
      <c r="D757" t="s">
        <v>520</v>
      </c>
      <c r="E757">
        <f>VLOOKUP(A757,home!$A$2:$E$405,3,FALSE)</f>
        <v>1.3270999999999999</v>
      </c>
      <c r="F757">
        <f>VLOOKUP(B757,home!$B$2:$E$405,3,FALSE)</f>
        <v>1.0548999999999999</v>
      </c>
      <c r="G757">
        <f>VLOOKUP(C757,away!$B$2:$E$405,4,FALSE)</f>
        <v>0.94189999999999996</v>
      </c>
      <c r="H757">
        <f>VLOOKUP(A757,away!$A$2:$E$405,3,FALSE)</f>
        <v>0.94389999999999996</v>
      </c>
      <c r="I757">
        <f>VLOOKUP(C757,away!$B$2:$E$405,3,FALSE)</f>
        <v>0.79459999999999997</v>
      </c>
      <c r="J757">
        <f>VLOOKUP(B757,home!$B$2:$E$405,4,FALSE)</f>
        <v>0.21190000000000001</v>
      </c>
      <c r="K757" s="3">
        <f t="shared" ref="K757:K820" si="954">E757*F757*G757</f>
        <v>1.3186202424009998</v>
      </c>
      <c r="L757" s="3">
        <f t="shared" ref="L757:L820" si="955">H757*I757*J757</f>
        <v>0.15892986098599998</v>
      </c>
      <c r="M757" s="5">
        <f t="shared" ref="M757:M820" si="956">_xlfn.POISSON.DIST(0,K757,FALSE) * _xlfn.POISSON.DIST(0,L757,FALSE)</f>
        <v>0.22819606088374467</v>
      </c>
      <c r="N757" s="5">
        <f t="shared" ref="N757:N820" si="957">_xlfn.POISSON.DIST(1,K757,FALSE) * _xlfn.POISSON.DIST(0,L757,FALSE)</f>
        <v>0.3009039451174767</v>
      </c>
      <c r="O757" s="5">
        <f t="shared" ref="O757:O820" si="958">_xlfn.POISSON.DIST(0,K757,FALSE) * _xlfn.POISSON.DIST(1,L757,FALSE)</f>
        <v>3.6267168233806331E-2</v>
      </c>
      <c r="P757" s="5">
        <f t="shared" ref="P757:P820" si="959">_xlfn.POISSON.DIST(1,K757,FALSE) * _xlfn.POISSON.DIST(1,L757,FALSE)</f>
        <v>4.7822622167659541E-2</v>
      </c>
      <c r="Q757" s="5">
        <f t="shared" ref="Q757:Q820" si="960">_xlfn.POISSON.DIST(2,K757,FALSE) * _xlfn.POISSON.DIST(0,L757,FALSE)</f>
        <v>0.19838901652511212</v>
      </c>
      <c r="R757" s="5">
        <f t="shared" ref="R757:R820" si="961">_xlfn.POISSON.DIST(0,K757,FALSE) * _xlfn.POISSON.DIST(2,L757,FALSE)</f>
        <v>2.8819680028773567E-3</v>
      </c>
      <c r="S757" s="5">
        <f t="shared" ref="S757:S820" si="962">_xlfn.POISSON.DIST(2,K757,FALSE) * _xlfn.POISSON.DIST(2,L757,FALSE)</f>
        <v>2.505524396580013E-3</v>
      </c>
      <c r="T757" s="5">
        <f t="shared" ref="T757:T820" si="963">_xlfn.POISSON.DIST(2,K757,FALSE) * _xlfn.POISSON.DIST(1,L757,FALSE)</f>
        <v>3.1529938817485323E-2</v>
      </c>
      <c r="U757" s="5">
        <f t="shared" ref="U757:U820" si="964">_xlfn.POISSON.DIST(1,K757,FALSE) * _xlfn.POISSON.DIST(2,L757,FALSE)</f>
        <v>3.8002213465460652E-3</v>
      </c>
      <c r="V757" s="5">
        <f t="shared" ref="V757:V820" si="965">_xlfn.POISSON.DIST(3,K757,FALSE) * _xlfn.POISSON.DIST(3,L757,FALSE)</f>
        <v>5.8342007446220816E-5</v>
      </c>
      <c r="W757" s="5">
        <f t="shared" ref="W757:W820" si="966">_xlfn.POISSON.DIST(3,K757,FALSE) * _xlfn.POISSON.DIST(0,L757,FALSE)</f>
        <v>8.7199924353346489E-2</v>
      </c>
      <c r="X757" s="5">
        <f t="shared" ref="X757:X820" si="967">_xlfn.POISSON.DIST(3,K757,FALSE) * _xlfn.POISSON.DIST(1,L757,FALSE)</f>
        <v>1.3858671855467072E-2</v>
      </c>
      <c r="Y757" s="5">
        <f t="shared" ref="Y757:Y820" si="968">_xlfn.POISSON.DIST(3,K757,FALSE) * _xlfn.POISSON.DIST(2,L757,FALSE)</f>
        <v>1.1012783957199859E-3</v>
      </c>
      <c r="Z757" s="5">
        <f t="shared" ref="Z757:Z820" si="969">_xlfn.POISSON.DIST(0,K757,FALSE) * _xlfn.POISSON.DIST(3,L757,FALSE)</f>
        <v>1.5267692468779945E-4</v>
      </c>
      <c r="AA757" s="5">
        <f t="shared" ref="AA757:AA820" si="970">_xlfn.POISSON.DIST(1,K757,FALSE) * _xlfn.POISSON.DIST(3,L757,FALSE)</f>
        <v>2.0132288344086531E-4</v>
      </c>
      <c r="AB757" s="5">
        <f t="shared" ref="AB757:AB820" si="971">_xlfn.POISSON.DIST(2,K757,FALSE) * _xlfn.POISSON.DIST(3,L757,FALSE)</f>
        <v>1.3273421468183101E-4</v>
      </c>
      <c r="AC757" s="5">
        <f t="shared" ref="AC757:AC820" si="972">_xlfn.POISSON.DIST(4,K757,FALSE) * _xlfn.POISSON.DIST(4,L757,FALSE)</f>
        <v>7.6416409418894543E-7</v>
      </c>
      <c r="AD757" s="5">
        <f t="shared" ref="AD757:AD820" si="973">_xlfn.POISSON.DIST(4,K757,FALSE) * _xlfn.POISSON.DIST(0,L757,FALSE)</f>
        <v>2.8745896347039623E-2</v>
      </c>
      <c r="AE757" s="5">
        <f t="shared" ref="AE757:AE820" si="974">_xlfn.POISSON.DIST(4,K757,FALSE) * _xlfn.POISSON.DIST(1,L757,FALSE)</f>
        <v>4.568581310352972E-3</v>
      </c>
      <c r="AF757" s="5">
        <f t="shared" ref="AF757:AF820" si="975">_xlfn.POISSON.DIST(4,K757,FALSE) * _xlfn.POISSON.DIST(2,L757,FALSE)</f>
        <v>3.6304199627881767E-4</v>
      </c>
      <c r="AG757" s="5">
        <f t="shared" ref="AG757:AG820" si="976">_xlfn.POISSON.DIST(4,K757,FALSE) * _xlfn.POISSON.DIST(3,L757,FALSE)</f>
        <v>1.9232738000224142E-5</v>
      </c>
      <c r="AH757" s="5">
        <f t="shared" ref="AH757:AH820" si="977">_xlfn.POISSON.DIST(0,K757,FALSE) * _xlfn.POISSON.DIST(4,L757,FALSE)</f>
        <v>6.0662306041004879E-6</v>
      </c>
      <c r="AI757" s="5">
        <f t="shared" ref="AI757:AI820" si="978">_xlfn.POISSON.DIST(1,K757,FALSE) * _xlfn.POISSON.DIST(4,L757,FALSE)</f>
        <v>7.999054469639349E-6</v>
      </c>
      <c r="AJ757" s="5">
        <f t="shared" ref="AJ757:AJ820" si="979">_xlfn.POISSON.DIST(2,K757,FALSE) * _xlfn.POISSON.DIST(4,L757,FALSE)</f>
        <v>5.2738575718673193E-6</v>
      </c>
      <c r="AK757" s="5">
        <f t="shared" ref="AK757:AK820" si="980">_xlfn.POISSON.DIST(3,K757,FALSE) * _xlfn.POISSON.DIST(4,L757,FALSE)</f>
        <v>2.3180717832680124E-6</v>
      </c>
      <c r="AL757" s="5">
        <f t="shared" ref="AL757:AL820" si="981">_xlfn.POISSON.DIST(5,K757,FALSE) * _xlfn.POISSON.DIST(5,L757,FALSE)</f>
        <v>6.4057776648664306E-9</v>
      </c>
      <c r="AM757" s="5">
        <f t="shared" ref="AM757:AM820" si="982">_xlfn.POISSON.DIST(5,K757,FALSE) * _xlfn.POISSON.DIST(0,L757,FALSE)</f>
        <v>7.5809841618334909E-3</v>
      </c>
      <c r="AN757" s="5">
        <f t="shared" ref="AN757:AN820" si="983">_xlfn.POISSON.DIST(5,K757,FALSE) * _xlfn.POISSON.DIST(1,L757,FALSE)</f>
        <v>1.2048447589772643E-3</v>
      </c>
      <c r="AO757" s="5">
        <f t="shared" ref="AO757:AO820" si="984">_xlfn.POISSON.DIST(5,K757,FALSE) * _xlfn.POISSON.DIST(2,L757,FALSE)</f>
        <v>9.5742905026983618E-5</v>
      </c>
      <c r="AP757" s="5">
        <f t="shared" ref="AP757:AP820" si="985">_xlfn.POISSON.DIST(5,K757,FALSE) * _xlfn.POISSON.DIST(3,L757,FALSE)</f>
        <v>5.0721355287781025E-6</v>
      </c>
      <c r="AQ757" s="5">
        <f t="shared" ref="AQ757:AQ820" si="986">_xlfn.POISSON.DIST(5,K757,FALSE) * _xlfn.POISSON.DIST(4,L757,FALSE)</f>
        <v>2.0152844862271378E-7</v>
      </c>
      <c r="AR757" s="5">
        <f t="shared" ref="AR757:AR820" si="987">_xlfn.POISSON.DIST(0,K757,FALSE) * _xlfn.POISSON.DIST(5,L757,FALSE)</f>
        <v>1.928210373237419E-7</v>
      </c>
      <c r="AS757" s="5">
        <f t="shared" ref="AS757:AS820" si="988">_xlfn.POISSON.DIST(1,K757,FALSE) * _xlfn.POISSON.DIST(5,L757,FALSE)</f>
        <v>2.5425772297584479E-7</v>
      </c>
      <c r="AT757" s="5">
        <f t="shared" ref="AT757:AT820" si="989">_xlfn.POISSON.DIST(2,K757,FALSE) * _xlfn.POISSON.DIST(5,L757,FALSE)</f>
        <v>1.6763469015136735E-7</v>
      </c>
      <c r="AU757" s="5">
        <f t="shared" ref="AU757:AU820" si="990">_xlfn.POISSON.DIST(3,K757,FALSE) * _xlfn.POISSON.DIST(5,L757,FALSE)</f>
        <v>7.3682165254070882E-8</v>
      </c>
      <c r="AV757" s="5">
        <f t="shared" ref="AV757:AV820" si="991">_xlfn.POISSON.DIST(4,K757,FALSE) * _xlfn.POISSON.DIST(5,L757,FALSE)</f>
        <v>2.4289698651988346E-8</v>
      </c>
      <c r="AW757" s="5">
        <f t="shared" ref="AW757:AW820" si="992">_xlfn.POISSON.DIST(6,K757,FALSE) * _xlfn.POISSON.DIST(6,L757,FALSE)</f>
        <v>3.7290190501896458E-11</v>
      </c>
      <c r="AX757" s="5">
        <f t="shared" ref="AX757:AX820" si="993">_xlfn.POISSON.DIST(6,K757,FALSE) * _xlfn.POISSON.DIST(0,L757,FALSE)</f>
        <v>1.6660731955191676E-3</v>
      </c>
      <c r="AY757" s="5">
        <f t="shared" ref="AY757:AY820" si="994">_xlfn.POISSON.DIST(6,K757,FALSE) * _xlfn.POISSON.DIST(1,L757,FALSE)</f>
        <v>2.6478878135636211E-4</v>
      </c>
      <c r="AZ757" s="5">
        <f t="shared" ref="AZ757:AZ820" si="995">_xlfn.POISSON.DIST(6,K757,FALSE) * _xlfn.POISSON.DIST(2,L757,FALSE)</f>
        <v>2.104142210580948E-5</v>
      </c>
      <c r="BA757" s="5">
        <f t="shared" ref="BA757:BA820" si="996">_xlfn.POISSON.DIST(6,K757,FALSE) * _xlfn.POISSON.DIST(3,L757,FALSE)</f>
        <v>1.1147034300746827E-6</v>
      </c>
      <c r="BB757" s="5">
        <f t="shared" ref="BB757:BB820" si="997">_xlfn.POISSON.DIST(6,K757,FALSE) * _xlfn.POISSON.DIST(4,L757,FALSE)</f>
        <v>4.4289915295596662E-8</v>
      </c>
      <c r="BC757" s="5">
        <f t="shared" ref="BC757:BC820" si="998">_xlfn.POISSON.DIST(6,K757,FALSE) * _xlfn.POISSON.DIST(5,L757,FALSE)</f>
        <v>1.4077980162021788E-9</v>
      </c>
      <c r="BD757" s="5">
        <f t="shared" ref="BD757:BD820" si="999">_xlfn.POISSON.DIST(0,K757,FALSE) * _xlfn.POISSON.DIST(6,L757,FALSE)</f>
        <v>5.1075034428397673E-9</v>
      </c>
      <c r="BE757" s="5">
        <f t="shared" ref="BE757:BE820" si="1000">_xlfn.POISSON.DIST(1,K757,FALSE) * _xlfn.POISSON.DIST(6,L757,FALSE)</f>
        <v>6.7348574278613154E-9</v>
      </c>
      <c r="BF757" s="5">
        <f t="shared" ref="BF757:BF820" si="1001">_xlfn.POISSON.DIST(2,K757,FALSE) * _xlfn.POISSON.DIST(6,L757,FALSE)</f>
        <v>4.4403596670313304E-9</v>
      </c>
      <c r="BG757" s="5">
        <f t="shared" ref="BG757:BG820" si="1002">_xlfn.POISSON.DIST(3,K757,FALSE) * _xlfn.POISSON.DIST(6,L757,FALSE)</f>
        <v>1.9517160468294932E-9</v>
      </c>
      <c r="BH757" s="5">
        <f t="shared" ref="BH757:BH820" si="1003">_xlfn.POISSON.DIST(4,K757,FALSE) * _xlfn.POISSON.DIST(6,L757,FALSE)</f>
        <v>6.4339307169205627E-10</v>
      </c>
      <c r="BI757" s="5">
        <f t="shared" ref="BI757:BI820" si="1004">_xlfn.POISSON.DIST(5,K757,FALSE) * _xlfn.POISSON.DIST(6,L757,FALSE)</f>
        <v>1.6967822563074084E-10</v>
      </c>
      <c r="BJ757" s="8">
        <f t="shared" ref="BJ757:BJ820" si="1005">SUM(N757,Q757,T757,W757,X757,Y757,AD757,AE757,AF757,AG757,AM757,AN757,AO757,AP757,AQ757,AX757,AY757,AZ757,BA757,BB757,BC757)</f>
        <v>0.67751943674621917</v>
      </c>
      <c r="BK757" s="8">
        <f t="shared" ref="BK757:BK820" si="1006">SUM(M757,P757,S757,V757,AC757,AL757,AY757)</f>
        <v>0.27884810880665867</v>
      </c>
      <c r="BL757" s="8">
        <f t="shared" ref="BL757:BL820" si="1007">SUM(O757,R757,U757,AA757,AB757,AH757,AI757,AJ757,AK757,AR757,AS757,AT757,AU757,AV757,BD757,BE757,BF757,BG757,BH757,BI757)</f>
        <v>4.3305803628603555E-2</v>
      </c>
      <c r="BM757" s="8">
        <f t="shared" ref="BM757:BM820" si="1008">SUM(S757:BI757)</f>
        <v>0.18510045643142631</v>
      </c>
      <c r="BN757" s="8">
        <f t="shared" ref="BN757:BN820" si="1009">SUM(M757:R757)</f>
        <v>0.81446078093067675</v>
      </c>
    </row>
    <row r="758" spans="1:66" x14ac:dyDescent="0.25">
      <c r="A758" t="s">
        <v>112</v>
      </c>
      <c r="B758" t="s">
        <v>303</v>
      </c>
      <c r="C758" t="s">
        <v>93</v>
      </c>
      <c r="D758" t="s">
        <v>520</v>
      </c>
      <c r="E758">
        <f>VLOOKUP(A758,home!$A$2:$E$405,3,FALSE)</f>
        <v>1.3270999999999999</v>
      </c>
      <c r="F758">
        <f>VLOOKUP(B758,home!$B$2:$E$405,3,FALSE)</f>
        <v>1.2056</v>
      </c>
      <c r="G758">
        <f>VLOOKUP(C758,away!$B$2:$E$405,4,FALSE)</f>
        <v>1.3187</v>
      </c>
      <c r="H758">
        <f>VLOOKUP(A758,away!$A$2:$E$405,3,FALSE)</f>
        <v>0.94389999999999996</v>
      </c>
      <c r="I758">
        <f>VLOOKUP(C758,away!$B$2:$E$405,3,FALSE)</f>
        <v>0.26490000000000002</v>
      </c>
      <c r="J758">
        <f>VLOOKUP(B758,home!$B$2:$E$405,4,FALSE)</f>
        <v>1.0593999999999999</v>
      </c>
      <c r="K758" s="3">
        <f t="shared" si="954"/>
        <v>2.1098563859119999</v>
      </c>
      <c r="L758" s="3">
        <f t="shared" si="955"/>
        <v>0.26489143313399999</v>
      </c>
      <c r="M758" s="5">
        <f t="shared" si="956"/>
        <v>9.3037948651176192E-2</v>
      </c>
      <c r="N758" s="5">
        <f t="shared" si="957"/>
        <v>0.19629671009383681</v>
      </c>
      <c r="O758" s="5">
        <f t="shared" si="958"/>
        <v>2.464495555405756E-2</v>
      </c>
      <c r="P758" s="5">
        <f t="shared" si="959"/>
        <v>5.199731685624575E-2</v>
      </c>
      <c r="Q758" s="5">
        <f t="shared" si="960"/>
        <v>0.20707893366249908</v>
      </c>
      <c r="R758" s="5">
        <f t="shared" si="961"/>
        <v>3.2641187981190195E-3</v>
      </c>
      <c r="S758" s="5">
        <f t="shared" si="962"/>
        <v>7.2651025722465729E-3</v>
      </c>
      <c r="T758" s="5">
        <f t="shared" si="963"/>
        <v>5.485343550971989E-2</v>
      </c>
      <c r="U758" s="5">
        <f t="shared" si="964"/>
        <v>6.8868218905868148E-3</v>
      </c>
      <c r="V758" s="5">
        <f t="shared" si="965"/>
        <v>4.5114905132668555E-4</v>
      </c>
      <c r="W758" s="5">
        <f t="shared" si="966"/>
        <v>0.1456356035252237</v>
      </c>
      <c r="X758" s="5">
        <f t="shared" si="967"/>
        <v>3.8577623733131526E-2</v>
      </c>
      <c r="Y758" s="5">
        <f t="shared" si="968"/>
        <v>5.1094410187867102E-3</v>
      </c>
      <c r="Z758" s="5">
        <f t="shared" si="969"/>
        <v>2.8821236878445896E-4</v>
      </c>
      <c r="AA758" s="5">
        <f t="shared" si="970"/>
        <v>6.0808670677871496E-4</v>
      </c>
      <c r="AB758" s="5">
        <f t="shared" si="971"/>
        <v>6.4148781074263486E-4</v>
      </c>
      <c r="AC758" s="5">
        <f t="shared" si="972"/>
        <v>1.5758717619611189E-5</v>
      </c>
      <c r="AD758" s="5">
        <f t="shared" si="973"/>
        <v>7.6817552028460342E-2</v>
      </c>
      <c r="AE758" s="5">
        <f t="shared" si="974"/>
        <v>2.034831144666447E-2</v>
      </c>
      <c r="AF758" s="5">
        <f t="shared" si="975"/>
        <v>2.6950466904819637E-3</v>
      </c>
      <c r="AG758" s="5">
        <f t="shared" si="976"/>
        <v>2.3796492673493704E-4</v>
      </c>
      <c r="AH758" s="5">
        <f t="shared" si="977"/>
        <v>1.9086246853565058E-5</v>
      </c>
      <c r="AI758" s="5">
        <f t="shared" si="978"/>
        <v>4.0269239807087047E-5</v>
      </c>
      <c r="AJ758" s="5">
        <f t="shared" si="979"/>
        <v>4.248115638140216E-5</v>
      </c>
      <c r="AK758" s="5">
        <f t="shared" si="980"/>
        <v>2.9876379690742555E-5</v>
      </c>
      <c r="AL758" s="5">
        <f t="shared" si="981"/>
        <v>3.5229110065064477E-7</v>
      </c>
      <c r="AM758" s="5">
        <f t="shared" si="982"/>
        <v>3.2414800539474868E-2</v>
      </c>
      <c r="AN758" s="5">
        <f t="shared" si="983"/>
        <v>8.5864029696542526E-3</v>
      </c>
      <c r="AO758" s="5">
        <f t="shared" si="984"/>
        <v>1.1372322940488742E-3</v>
      </c>
      <c r="AP758" s="5">
        <f t="shared" si="985"/>
        <v>1.004143640589576E-4</v>
      </c>
      <c r="AQ758" s="5">
        <f t="shared" si="986"/>
        <v>6.6497262007041226E-6</v>
      </c>
      <c r="AR758" s="5">
        <f t="shared" si="987"/>
        <v>1.0111566564380292E-6</v>
      </c>
      <c r="AS758" s="5">
        <f t="shared" si="988"/>
        <v>2.1333953287432017E-6</v>
      </c>
      <c r="AT758" s="5">
        <f t="shared" si="989"/>
        <v>2.2505788790118375E-6</v>
      </c>
      <c r="AU758" s="5">
        <f t="shared" si="990"/>
        <v>1.5827994066272652E-6</v>
      </c>
      <c r="AV758" s="5">
        <f t="shared" si="991"/>
        <v>8.3486985892256496E-7</v>
      </c>
      <c r="AW758" s="5">
        <f t="shared" si="992"/>
        <v>5.4691518209434195E-9</v>
      </c>
      <c r="AX758" s="5">
        <f t="shared" si="993"/>
        <v>1.1398428986045794E-2</v>
      </c>
      <c r="AY758" s="5">
        <f t="shared" si="994"/>
        <v>3.0193461895897966E-3</v>
      </c>
      <c r="AZ758" s="5">
        <f t="shared" si="995"/>
        <v>3.998994696440616E-4</v>
      </c>
      <c r="BA758" s="5">
        <f t="shared" si="996"/>
        <v>3.5309981207847337E-5</v>
      </c>
      <c r="BB758" s="5">
        <f t="shared" si="997"/>
        <v>2.3383278815203217E-6</v>
      </c>
      <c r="BC758" s="5">
        <f t="shared" si="998"/>
        <v>1.2388060473462161E-7</v>
      </c>
      <c r="BD758" s="5">
        <f t="shared" si="999"/>
        <v>4.4641122641142215E-8</v>
      </c>
      <c r="BE758" s="5">
        <f t="shared" si="1000"/>
        <v>9.4186357678694657E-8</v>
      </c>
      <c r="BF758" s="5">
        <f t="shared" si="1001"/>
        <v>9.9359844107092838E-8</v>
      </c>
      <c r="BG758" s="5">
        <f t="shared" si="1002"/>
        <v>6.9878333864190211E-8</v>
      </c>
      <c r="BH758" s="5">
        <f t="shared" si="1003"/>
        <v>3.6858312235063116E-8</v>
      </c>
      <c r="BI758" s="5">
        <f t="shared" si="1004"/>
        <v>1.555314908861726E-8</v>
      </c>
      <c r="BJ758" s="8">
        <f t="shared" si="1005"/>
        <v>0.80475156936395076</v>
      </c>
      <c r="BK758" s="8">
        <f t="shared" si="1006"/>
        <v>0.15578697432930524</v>
      </c>
      <c r="BL758" s="8">
        <f t="shared" si="1007"/>
        <v>3.618535706026689E-2</v>
      </c>
      <c r="BM758" s="8">
        <f t="shared" si="1008"/>
        <v>0.41767278878593506</v>
      </c>
      <c r="BN758" s="8">
        <f t="shared" si="1009"/>
        <v>0.57631998361593451</v>
      </c>
    </row>
    <row r="759" spans="1:66" x14ac:dyDescent="0.25">
      <c r="A759" t="s">
        <v>112</v>
      </c>
      <c r="B759" t="s">
        <v>124</v>
      </c>
      <c r="C759" t="s">
        <v>128</v>
      </c>
      <c r="D759" t="s">
        <v>520</v>
      </c>
      <c r="E759">
        <f>VLOOKUP(A759,home!$A$2:$E$405,3,FALSE)</f>
        <v>1.3270999999999999</v>
      </c>
      <c r="F759">
        <f>VLOOKUP(B759,home!$B$2:$E$405,3,FALSE)</f>
        <v>0.56510000000000005</v>
      </c>
      <c r="G759">
        <f>VLOOKUP(C759,away!$B$2:$E$405,4,FALSE)</f>
        <v>0.75349999999999995</v>
      </c>
      <c r="H759">
        <f>VLOOKUP(A759,away!$A$2:$E$405,3,FALSE)</f>
        <v>0.94389999999999996</v>
      </c>
      <c r="I759">
        <f>VLOOKUP(C759,away!$B$2:$E$405,3,FALSE)</f>
        <v>1.3243</v>
      </c>
      <c r="J759">
        <f>VLOOKUP(B759,home!$B$2:$E$405,4,FALSE)</f>
        <v>1.3243</v>
      </c>
      <c r="K759" s="3">
        <f t="shared" si="954"/>
        <v>0.56508296223499999</v>
      </c>
      <c r="L759" s="3">
        <f t="shared" si="955"/>
        <v>1.6553839655109999</v>
      </c>
      <c r="M759" s="5">
        <f t="shared" si="956"/>
        <v>0.10855840805629825</v>
      </c>
      <c r="N759" s="5">
        <f t="shared" si="957"/>
        <v>6.1344506799968897E-2</v>
      </c>
      <c r="O759" s="5">
        <f t="shared" si="958"/>
        <v>0.17970584801779627</v>
      </c>
      <c r="P759" s="5">
        <f t="shared" si="959"/>
        <v>0.101548712928849</v>
      </c>
      <c r="Q759" s="5">
        <f t="shared" si="960"/>
        <v>1.7332367809685764E-2</v>
      </c>
      <c r="R759" s="5">
        <f t="shared" si="961"/>
        <v>0.14874108965860833</v>
      </c>
      <c r="S759" s="5">
        <f t="shared" si="962"/>
        <v>2.3747909724684629E-2</v>
      </c>
      <c r="T759" s="5">
        <f t="shared" si="963"/>
        <v>2.8691723756492822E-2</v>
      </c>
      <c r="U759" s="5">
        <f t="shared" si="964"/>
        <v>8.4051055550348114E-2</v>
      </c>
      <c r="V759" s="5">
        <f t="shared" si="965"/>
        <v>2.4682766637083666E-3</v>
      </c>
      <c r="W759" s="5">
        <f t="shared" si="966"/>
        <v>3.2647419148145972E-3</v>
      </c>
      <c r="X759" s="5">
        <f t="shared" si="967"/>
        <v>5.4044014173157623E-3</v>
      </c>
      <c r="Y759" s="5">
        <f t="shared" si="968"/>
        <v>4.4731797247047188E-3</v>
      </c>
      <c r="Z759" s="5">
        <f t="shared" si="969"/>
        <v>8.2074538277831413E-2</v>
      </c>
      <c r="AA759" s="5">
        <f t="shared" si="970"/>
        <v>4.6378923214106867E-2</v>
      </c>
      <c r="AB759" s="5">
        <f t="shared" si="971"/>
        <v>1.3103969657548561E-2</v>
      </c>
      <c r="AC759" s="5">
        <f t="shared" si="972"/>
        <v>1.4430614060653368E-4</v>
      </c>
      <c r="AD759" s="5">
        <f t="shared" si="973"/>
        <v>4.6121250803904948E-4</v>
      </c>
      <c r="AE759" s="5">
        <f t="shared" si="974"/>
        <v>7.6348379050095562E-4</v>
      </c>
      <c r="AF759" s="5">
        <f t="shared" si="975"/>
        <v>6.3192941236142077E-4</v>
      </c>
      <c r="AG759" s="5">
        <f t="shared" si="976"/>
        <v>3.4869527218596154E-4</v>
      </c>
      <c r="AH759" s="5">
        <f t="shared" si="977"/>
        <v>3.3966218660460248E-2</v>
      </c>
      <c r="AI759" s="5">
        <f t="shared" si="978"/>
        <v>1.9193731456574607E-2</v>
      </c>
      <c r="AJ759" s="5">
        <f t="shared" si="979"/>
        <v>5.4230253139121408E-3</v>
      </c>
      <c r="AK759" s="5">
        <f t="shared" si="980"/>
        <v>1.0214864028869545E-3</v>
      </c>
      <c r="AL759" s="5">
        <f t="shared" si="981"/>
        <v>5.3995275386586048E-6</v>
      </c>
      <c r="AM759" s="5">
        <f t="shared" si="982"/>
        <v>5.2124666052507978E-5</v>
      </c>
      <c r="AN759" s="5">
        <f t="shared" si="983"/>
        <v>8.6286336390937248E-5</v>
      </c>
      <c r="AO759" s="5">
        <f t="shared" si="984"/>
        <v>7.1418508852122913E-5</v>
      </c>
      <c r="AP759" s="5">
        <f t="shared" si="985"/>
        <v>3.9408351464836563E-5</v>
      </c>
      <c r="AQ759" s="5">
        <f t="shared" si="986"/>
        <v>1.63089882805281E-5</v>
      </c>
      <c r="AR759" s="5">
        <f t="shared" si="987"/>
        <v>1.1245426747913279E-2</v>
      </c>
      <c r="AS759" s="5">
        <f t="shared" si="988"/>
        <v>6.3545990583075375E-3</v>
      </c>
      <c r="AT759" s="5">
        <f t="shared" si="989"/>
        <v>1.7954378298420826E-3</v>
      </c>
      <c r="AU759" s="5">
        <f t="shared" si="990"/>
        <v>3.381904424653147E-4</v>
      </c>
      <c r="AV759" s="5">
        <f t="shared" si="991"/>
        <v>4.7776414256966327E-5</v>
      </c>
      <c r="AW759" s="5">
        <f t="shared" si="992"/>
        <v>1.4030211472536958E-7</v>
      </c>
      <c r="AX759" s="5">
        <f t="shared" si="993"/>
        <v>4.9091267830768915E-6</v>
      </c>
      <c r="AY759" s="5">
        <f t="shared" si="994"/>
        <v>8.1264897613660822E-6</v>
      </c>
      <c r="AZ759" s="5">
        <f t="shared" si="995"/>
        <v>6.7262304234273629E-6</v>
      </c>
      <c r="BA759" s="5">
        <f t="shared" si="996"/>
        <v>3.711497997091307E-6</v>
      </c>
      <c r="BB759" s="5">
        <f t="shared" si="997"/>
        <v>1.535988568102786E-6</v>
      </c>
      <c r="BC759" s="5">
        <f t="shared" si="998"/>
        <v>5.0853016936911043E-7</v>
      </c>
      <c r="BD759" s="5">
        <f t="shared" si="999"/>
        <v>3.1025831873040225E-3</v>
      </c>
      <c r="BE759" s="5">
        <f t="shared" si="1000"/>
        <v>1.7532168980622645E-3</v>
      </c>
      <c r="BF759" s="5">
        <f t="shared" si="1001"/>
        <v>4.9535649909874136E-4</v>
      </c>
      <c r="BG759" s="5">
        <f t="shared" si="1002"/>
        <v>9.3305839291025298E-5</v>
      </c>
      <c r="BH759" s="5">
        <f t="shared" si="1003"/>
        <v>1.3181385015098851E-5</v>
      </c>
      <c r="BI759" s="5">
        <f t="shared" si="1004"/>
        <v>1.4897152181384203E-6</v>
      </c>
      <c r="BJ759" s="8">
        <f t="shared" si="1005"/>
        <v>0.12300730712081331</v>
      </c>
      <c r="BK759" s="8">
        <f t="shared" si="1006"/>
        <v>0.23648113953144681</v>
      </c>
      <c r="BL759" s="8">
        <f t="shared" si="1007"/>
        <v>0.55682591194901654</v>
      </c>
      <c r="BM759" s="8">
        <f t="shared" si="1008"/>
        <v>0.3811499774202548</v>
      </c>
      <c r="BN759" s="8">
        <f t="shared" si="1009"/>
        <v>0.61723093327120648</v>
      </c>
    </row>
    <row r="760" spans="1:66" x14ac:dyDescent="0.25">
      <c r="A760" t="s">
        <v>112</v>
      </c>
      <c r="B760" t="s">
        <v>126</v>
      </c>
      <c r="C760" t="s">
        <v>325</v>
      </c>
      <c r="D760" t="s">
        <v>520</v>
      </c>
      <c r="E760">
        <f>VLOOKUP(A760,home!$A$2:$E$405,3,FALSE)</f>
        <v>1.3270999999999999</v>
      </c>
      <c r="F760">
        <f>VLOOKUP(B760,home!$B$2:$E$405,3,FALSE)</f>
        <v>1.5069999999999999</v>
      </c>
      <c r="G760">
        <f>VLOOKUP(C760,away!$B$2:$E$405,4,FALSE)</f>
        <v>1.9592000000000001</v>
      </c>
      <c r="H760">
        <f>VLOOKUP(A760,away!$A$2:$E$405,3,FALSE)</f>
        <v>0.94389999999999996</v>
      </c>
      <c r="I760">
        <f>VLOOKUP(C760,away!$B$2:$E$405,3,FALSE)</f>
        <v>0.84750000000000003</v>
      </c>
      <c r="J760">
        <f>VLOOKUP(B760,home!$B$2:$E$405,4,FALSE)</f>
        <v>0.42380000000000001</v>
      </c>
      <c r="K760" s="3">
        <f t="shared" si="954"/>
        <v>3.91828186024</v>
      </c>
      <c r="L760" s="3">
        <f t="shared" si="955"/>
        <v>0.33902103495000002</v>
      </c>
      <c r="M760" s="5">
        <f t="shared" si="956"/>
        <v>1.4160443151590433E-2</v>
      </c>
      <c r="N760" s="5">
        <f t="shared" si="957"/>
        <v>5.5484607533836529E-2</v>
      </c>
      <c r="O760" s="5">
        <f t="shared" si="958"/>
        <v>4.8006880926028273E-3</v>
      </c>
      <c r="P760" s="5">
        <f t="shared" si="959"/>
        <v>1.8810449069915823E-2</v>
      </c>
      <c r="Q760" s="5">
        <f t="shared" si="960"/>
        <v>0.10870216561118363</v>
      </c>
      <c r="R760" s="5">
        <f t="shared" si="961"/>
        <v>8.1376712281317604E-4</v>
      </c>
      <c r="S760" s="5">
        <f t="shared" si="962"/>
        <v>6.246855949775771E-3</v>
      </c>
      <c r="T760" s="5">
        <f t="shared" si="963"/>
        <v>3.685232068680977E-2</v>
      </c>
      <c r="U760" s="5">
        <f t="shared" si="964"/>
        <v>3.1885689557785636E-3</v>
      </c>
      <c r="V760" s="5">
        <f t="shared" si="965"/>
        <v>9.2202203649223837E-4</v>
      </c>
      <c r="W760" s="5">
        <f t="shared" si="966"/>
        <v>0.14197524122770175</v>
      </c>
      <c r="X760" s="5">
        <f t="shared" si="967"/>
        <v>4.8132593218291352E-2</v>
      </c>
      <c r="Y760" s="5">
        <f t="shared" si="968"/>
        <v>8.1589807838462428E-3</v>
      </c>
      <c r="Z760" s="5">
        <f t="shared" si="969"/>
        <v>9.1961390728135552E-5</v>
      </c>
      <c r="AA760" s="5">
        <f t="shared" si="970"/>
        <v>3.6033064913249647E-4</v>
      </c>
      <c r="AB760" s="5">
        <f t="shared" si="971"/>
        <v>7.0593852309218234E-4</v>
      </c>
      <c r="AC760" s="5">
        <f t="shared" si="972"/>
        <v>7.6549725408970375E-5</v>
      </c>
      <c r="AD760" s="5">
        <f t="shared" si="973"/>
        <v>0.1390747530764255</v>
      </c>
      <c r="AE760" s="5">
        <f t="shared" si="974"/>
        <v>4.7149266723385465E-2</v>
      </c>
      <c r="AF760" s="5">
        <f t="shared" si="975"/>
        <v>7.9922966008478674E-3</v>
      </c>
      <c r="AG760" s="5">
        <f t="shared" si="976"/>
        <v>9.0318555508227033E-4</v>
      </c>
      <c r="AH760" s="5">
        <f t="shared" si="977"/>
        <v>7.7942114650234622E-6</v>
      </c>
      <c r="AI760" s="5">
        <f t="shared" si="978"/>
        <v>3.0539917398276066E-5</v>
      </c>
      <c r="AJ760" s="5">
        <f t="shared" si="979"/>
        <v>5.9832002177446536E-5</v>
      </c>
      <c r="AK760" s="5">
        <f t="shared" si="980"/>
        <v>7.8146216264576322E-5</v>
      </c>
      <c r="AL760" s="5">
        <f t="shared" si="981"/>
        <v>4.0674848822361964E-6</v>
      </c>
      <c r="AM760" s="5">
        <f t="shared" si="982"/>
        <v>0.10898681643934303</v>
      </c>
      <c r="AN760" s="5">
        <f t="shared" si="983"/>
        <v>3.6948823305171748E-2</v>
      </c>
      <c r="AO760" s="5">
        <f t="shared" si="984"/>
        <v>6.2632141585520018E-3</v>
      </c>
      <c r="AP760" s="5">
        <f t="shared" si="985"/>
        <v>7.0778711538193098E-4</v>
      </c>
      <c r="AQ760" s="5">
        <f t="shared" si="986"/>
        <v>5.9988680095264328E-5</v>
      </c>
      <c r="AR760" s="5">
        <f t="shared" si="987"/>
        <v>5.2848032749828217E-7</v>
      </c>
      <c r="AS760" s="5">
        <f t="shared" si="988"/>
        <v>2.0707348807302134E-6</v>
      </c>
      <c r="AT760" s="5">
        <f t="shared" si="989"/>
        <v>4.0568614602657164E-6</v>
      </c>
      <c r="AU760" s="5">
        <f t="shared" si="990"/>
        <v>5.2986422230886394E-6</v>
      </c>
      <c r="AV760" s="5">
        <f t="shared" si="991"/>
        <v>5.1903934266574915E-6</v>
      </c>
      <c r="AW760" s="5">
        <f t="shared" si="992"/>
        <v>1.5008792921883471E-7</v>
      </c>
      <c r="AX760" s="5">
        <f t="shared" si="993"/>
        <v>7.1173510976597437E-2</v>
      </c>
      <c r="AY760" s="5">
        <f t="shared" si="994"/>
        <v>2.4129317352311247E-2</v>
      </c>
      <c r="AZ760" s="5">
        <f t="shared" si="995"/>
        <v>4.0901730707087764E-3</v>
      </c>
      <c r="BA760" s="5">
        <f t="shared" si="996"/>
        <v>4.622182358521029E-4</v>
      </c>
      <c r="BB760" s="5">
        <f t="shared" si="997"/>
        <v>3.9175426172835781E-5</v>
      </c>
      <c r="BC760" s="5">
        <f t="shared" si="998"/>
        <v>2.6562587051444216E-6</v>
      </c>
      <c r="BD760" s="5">
        <f t="shared" si="999"/>
        <v>2.9860991263197078E-8</v>
      </c>
      <c r="BE760" s="5">
        <f t="shared" si="1000"/>
        <v>1.1700378039537025E-7</v>
      </c>
      <c r="BF760" s="5">
        <f t="shared" si="1001"/>
        <v>2.2922689515134185E-7</v>
      </c>
      <c r="BG760" s="5">
        <f t="shared" si="1002"/>
        <v>2.9939186171687978E-7</v>
      </c>
      <c r="BH760" s="5">
        <f t="shared" si="1003"/>
        <v>2.9327542521718318E-7</v>
      </c>
      <c r="BI760" s="5">
        <f t="shared" si="1004"/>
        <v>2.2982715573653228E-7</v>
      </c>
      <c r="BJ760" s="8">
        <f t="shared" si="1005"/>
        <v>0.84728909203630198</v>
      </c>
      <c r="BK760" s="8">
        <f t="shared" si="1006"/>
        <v>6.4349704770376714E-2</v>
      </c>
      <c r="BL760" s="8">
        <f t="shared" si="1007"/>
        <v>1.0063949389152291E-2</v>
      </c>
      <c r="BM760" s="8">
        <f t="shared" si="1008"/>
        <v>0.69489341974023444</v>
      </c>
      <c r="BN760" s="8">
        <f t="shared" si="1009"/>
        <v>0.20277212058194244</v>
      </c>
    </row>
    <row r="761" spans="1:66" x14ac:dyDescent="0.25">
      <c r="A761" t="s">
        <v>112</v>
      </c>
      <c r="B761" t="s">
        <v>102</v>
      </c>
      <c r="C761" t="s">
        <v>111</v>
      </c>
      <c r="D761" t="s">
        <v>520</v>
      </c>
      <c r="E761">
        <f>VLOOKUP(A761,home!$A$2:$E$405,3,FALSE)</f>
        <v>1.3270999999999999</v>
      </c>
      <c r="F761">
        <f>VLOOKUP(B761,home!$B$2:$E$405,3,FALSE)</f>
        <v>1.6577</v>
      </c>
      <c r="G761">
        <f>VLOOKUP(C761,away!$B$2:$E$405,4,FALSE)</f>
        <v>0.75349999999999995</v>
      </c>
      <c r="H761">
        <f>VLOOKUP(A761,away!$A$2:$E$405,3,FALSE)</f>
        <v>0.94389999999999996</v>
      </c>
      <c r="I761">
        <f>VLOOKUP(C761,away!$B$2:$E$405,3,FALSE)</f>
        <v>0.79459999999999997</v>
      </c>
      <c r="J761">
        <f>VLOOKUP(B761,home!$B$2:$E$405,4,FALSE)</f>
        <v>1.0593999999999999</v>
      </c>
      <c r="K761" s="3">
        <f t="shared" si="954"/>
        <v>1.657650020345</v>
      </c>
      <c r="L761" s="3">
        <f t="shared" si="955"/>
        <v>0.79457430263599982</v>
      </c>
      <c r="M761" s="5">
        <f t="shared" si="956"/>
        <v>8.6101855007240213E-2</v>
      </c>
      <c r="N761" s="5">
        <f t="shared" si="957"/>
        <v>0.14272674170449401</v>
      </c>
      <c r="O761" s="5">
        <f t="shared" si="958"/>
        <v>6.8414321398043862E-2</v>
      </c>
      <c r="P761" s="5">
        <f t="shared" si="959"/>
        <v>0.11340700125735678</v>
      </c>
      <c r="Q761" s="5">
        <f t="shared" si="960"/>
        <v>0.11829549314511502</v>
      </c>
      <c r="R761" s="5">
        <f t="shared" si="961"/>
        <v>2.7180130857582929E-2</v>
      </c>
      <c r="S761" s="5">
        <f t="shared" si="962"/>
        <v>3.7342830572885573E-2</v>
      </c>
      <c r="T761" s="5">
        <f t="shared" si="963"/>
        <v>9.3994558970761463E-2</v>
      </c>
      <c r="U761" s="5">
        <f t="shared" si="964"/>
        <v>4.5055144469052108E-2</v>
      </c>
      <c r="V761" s="5">
        <f t="shared" si="965"/>
        <v>5.4650241254337473E-3</v>
      </c>
      <c r="W761" s="5">
        <f t="shared" si="966"/>
        <v>6.5364175539573924E-2</v>
      </c>
      <c r="X761" s="5">
        <f t="shared" si="967"/>
        <v>5.1936694196734023E-2</v>
      </c>
      <c r="Y761" s="5">
        <f t="shared" si="968"/>
        <v>2.0633781286294558E-2</v>
      </c>
      <c r="Z761" s="5">
        <f t="shared" si="969"/>
        <v>7.1988778405730593E-3</v>
      </c>
      <c r="AA761" s="5">
        <f t="shared" si="970"/>
        <v>1.1933219998887103E-2</v>
      </c>
      <c r="AB761" s="5">
        <f t="shared" si="971"/>
        <v>9.8905511869682838E-3</v>
      </c>
      <c r="AC761" s="5">
        <f t="shared" si="972"/>
        <v>4.4988287259638168E-4</v>
      </c>
      <c r="AD761" s="5">
        <f t="shared" si="973"/>
        <v>2.7087731728252216E-2</v>
      </c>
      <c r="AE761" s="5">
        <f t="shared" si="974"/>
        <v>2.1523215547967049E-2</v>
      </c>
      <c r="AF761" s="5">
        <f t="shared" si="975"/>
        <v>8.5508969922551137E-3</v>
      </c>
      <c r="AG761" s="5">
        <f t="shared" si="976"/>
        <v>2.264774338177792E-3</v>
      </c>
      <c r="AH761" s="5">
        <f t="shared" si="977"/>
        <v>1.4300108349837725E-3</v>
      </c>
      <c r="AI761" s="5">
        <f t="shared" si="978"/>
        <v>2.370457489704421E-3</v>
      </c>
      <c r="AJ761" s="5">
        <f t="shared" si="979"/>
        <v>1.9646944530177456E-3</v>
      </c>
      <c r="AK761" s="5">
        <f t="shared" si="980"/>
        <v>1.0855919333388586E-3</v>
      </c>
      <c r="AL761" s="5">
        <f t="shared" si="981"/>
        <v>2.370209909828816E-5</v>
      </c>
      <c r="AM761" s="5">
        <f t="shared" si="982"/>
        <v>8.9803958100874385E-3</v>
      </c>
      <c r="AN761" s="5">
        <f t="shared" si="983"/>
        <v>7.1355917381954806E-3</v>
      </c>
      <c r="AO761" s="5">
        <f t="shared" si="984"/>
        <v>2.834878914635938E-3</v>
      </c>
      <c r="AP761" s="5">
        <f t="shared" si="985"/>
        <v>7.5084064555145031E-4</v>
      </c>
      <c r="AQ761" s="5">
        <f t="shared" si="986"/>
        <v>1.4914967058245185E-4</v>
      </c>
      <c r="AR761" s="5">
        <f t="shared" si="987"/>
        <v>2.2724997239383102E-4</v>
      </c>
      <c r="AS761" s="5">
        <f t="shared" si="988"/>
        <v>3.7670092136203468E-4</v>
      </c>
      <c r="AT761" s="5">
        <f t="shared" si="989"/>
        <v>3.1221914497987855E-4</v>
      </c>
      <c r="AU761" s="5">
        <f t="shared" si="990"/>
        <v>1.7251669067599808E-4</v>
      </c>
      <c r="AV761" s="5">
        <f t="shared" si="991"/>
        <v>7.1493073952230083E-5</v>
      </c>
      <c r="AW761" s="5">
        <f t="shared" si="992"/>
        <v>8.6718482107793882E-7</v>
      </c>
      <c r="AX761" s="5">
        <f t="shared" si="993"/>
        <v>2.4810588828829338E-3</v>
      </c>
      <c r="AY761" s="5">
        <f t="shared" si="994"/>
        <v>1.9713856316655597E-3</v>
      </c>
      <c r="AZ761" s="5">
        <f t="shared" si="995"/>
        <v>7.8320618175364615E-4</v>
      </c>
      <c r="BA761" s="5">
        <f t="shared" si="996"/>
        <v>2.0743850189570252E-4</v>
      </c>
      <c r="BB761" s="5">
        <f t="shared" si="997"/>
        <v>4.1206325745908584E-5</v>
      </c>
      <c r="BC761" s="5">
        <f t="shared" si="998"/>
        <v>6.5482975087494322E-6</v>
      </c>
      <c r="BD761" s="5">
        <f t="shared" si="999"/>
        <v>3.0094498056479736E-5</v>
      </c>
      <c r="BE761" s="5">
        <f t="shared" si="1000"/>
        <v>4.9886145315596202E-5</v>
      </c>
      <c r="BF761" s="5">
        <f t="shared" si="1001"/>
        <v>4.1346884898665838E-5</v>
      </c>
      <c r="BG761" s="5">
        <f t="shared" si="1002"/>
        <v>2.2846221531158602E-5</v>
      </c>
      <c r="BH761" s="5">
        <f t="shared" si="1003"/>
        <v>9.4677598964828583E-6</v>
      </c>
      <c r="BI761" s="5">
        <f t="shared" si="1004"/>
        <v>3.1388464770052781E-6</v>
      </c>
      <c r="BJ761" s="8">
        <f t="shared" si="1005"/>
        <v>0.57771976405013059</v>
      </c>
      <c r="BK761" s="8">
        <f t="shared" si="1006"/>
        <v>0.24476168156627656</v>
      </c>
      <c r="BL761" s="8">
        <f t="shared" si="1007"/>
        <v>0.17064108278111847</v>
      </c>
      <c r="BM761" s="8">
        <f t="shared" si="1008"/>
        <v>0.44222534442142103</v>
      </c>
      <c r="BN761" s="8">
        <f t="shared" si="1009"/>
        <v>0.55612554336983289</v>
      </c>
    </row>
    <row r="762" spans="1:66" x14ac:dyDescent="0.25">
      <c r="A762" t="s">
        <v>112</v>
      </c>
      <c r="B762" t="s">
        <v>108</v>
      </c>
      <c r="C762" t="s">
        <v>118</v>
      </c>
      <c r="D762" t="s">
        <v>520</v>
      </c>
      <c r="E762">
        <f>VLOOKUP(A762,home!$A$2:$E$405,3,FALSE)</f>
        <v>1.3270999999999999</v>
      </c>
      <c r="F762">
        <f>VLOOKUP(B762,home!$B$2:$E$405,3,FALSE)</f>
        <v>0.37680000000000002</v>
      </c>
      <c r="G762">
        <f>VLOOKUP(C762,away!$B$2:$E$405,4,FALSE)</f>
        <v>0.75349999999999995</v>
      </c>
      <c r="H762">
        <f>VLOOKUP(A762,away!$A$2:$E$405,3,FALSE)</f>
        <v>0.94389999999999996</v>
      </c>
      <c r="I762">
        <f>VLOOKUP(C762,away!$B$2:$E$405,3,FALSE)</f>
        <v>0.63570000000000004</v>
      </c>
      <c r="J762">
        <f>VLOOKUP(B762,home!$B$2:$E$405,4,FALSE)</f>
        <v>1.3243</v>
      </c>
      <c r="K762" s="3">
        <f t="shared" si="954"/>
        <v>0.37678863947999996</v>
      </c>
      <c r="L762" s="3">
        <f t="shared" si="955"/>
        <v>0.79462930368899998</v>
      </c>
      <c r="M762" s="5">
        <f t="shared" si="956"/>
        <v>0.3099271704399354</v>
      </c>
      <c r="N762" s="5">
        <f t="shared" si="957"/>
        <v>0.11677703688794931</v>
      </c>
      <c r="O762" s="5">
        <f t="shared" si="958"/>
        <v>0.2462772116409879</v>
      </c>
      <c r="P762" s="5">
        <f t="shared" si="959"/>
        <v>9.2794455509135829E-2</v>
      </c>
      <c r="Q762" s="5">
        <f t="shared" si="960"/>
        <v>2.2000130425758095E-2</v>
      </c>
      <c r="R762" s="5">
        <f t="shared" si="961"/>
        <v>9.7849544600373345E-2</v>
      </c>
      <c r="S762" s="5">
        <f t="shared" si="962"/>
        <v>6.9458342108358198E-3</v>
      </c>
      <c r="T762" s="5">
        <f t="shared" si="963"/>
        <v>1.7481948321287338E-2</v>
      </c>
      <c r="U762" s="5">
        <f t="shared" si="964"/>
        <v>3.6868596783712244E-2</v>
      </c>
      <c r="V762" s="5">
        <f t="shared" si="965"/>
        <v>2.3107038080245104E-4</v>
      </c>
      <c r="W762" s="5">
        <f t="shared" si="966"/>
        <v>2.7631330705013154E-3</v>
      </c>
      <c r="X762" s="5">
        <f t="shared" si="967"/>
        <v>2.1956665078125088E-3</v>
      </c>
      <c r="Y762" s="5">
        <f t="shared" si="968"/>
        <v>8.7237047411815611E-4</v>
      </c>
      <c r="Z762" s="5">
        <f t="shared" si="969"/>
        <v>2.591803849736014E-2</v>
      </c>
      <c r="AA762" s="5">
        <f t="shared" si="970"/>
        <v>9.7656224634105893E-3</v>
      </c>
      <c r="AB762" s="5">
        <f t="shared" si="971"/>
        <v>1.8397878008319006E-3</v>
      </c>
      <c r="AC762" s="5">
        <f t="shared" si="972"/>
        <v>4.3240098432672819E-6</v>
      </c>
      <c r="AD762" s="5">
        <f t="shared" si="973"/>
        <v>2.6027928758409638E-4</v>
      </c>
      <c r="AE762" s="5">
        <f t="shared" si="974"/>
        <v>2.0682554905761946E-4</v>
      </c>
      <c r="AF762" s="5">
        <f t="shared" si="975"/>
        <v>8.2174821016375629E-5</v>
      </c>
      <c r="AG762" s="5">
        <f t="shared" si="976"/>
        <v>2.1766173601670255E-5</v>
      </c>
      <c r="AH762" s="5">
        <f t="shared" si="977"/>
        <v>5.1488082210354958E-3</v>
      </c>
      <c r="AI762" s="5">
        <f t="shared" si="978"/>
        <v>1.9400124445474031E-3</v>
      </c>
      <c r="AJ762" s="5">
        <f t="shared" si="979"/>
        <v>3.6548732477764245E-4</v>
      </c>
      <c r="AK762" s="5">
        <f t="shared" si="980"/>
        <v>4.5903823950050933E-5</v>
      </c>
      <c r="AL762" s="5">
        <f t="shared" si="981"/>
        <v>5.1785603495501649E-8</v>
      </c>
      <c r="AM762" s="5">
        <f t="shared" si="982"/>
        <v>1.9614055730727063E-5</v>
      </c>
      <c r="AN762" s="5">
        <f t="shared" si="983"/>
        <v>1.5585903447824887E-5</v>
      </c>
      <c r="AO762" s="5">
        <f t="shared" si="984"/>
        <v>6.1925078020545368E-6</v>
      </c>
      <c r="AP762" s="5">
        <f t="shared" si="985"/>
        <v>1.6402493876117654E-6</v>
      </c>
      <c r="AQ762" s="5">
        <f t="shared" si="986"/>
        <v>3.2584755718856145E-7</v>
      </c>
      <c r="AR762" s="5">
        <f t="shared" si="987"/>
        <v>8.1827877830192711E-4</v>
      </c>
      <c r="AS762" s="5">
        <f t="shared" si="988"/>
        <v>3.0831814759173958E-4</v>
      </c>
      <c r="AT762" s="5">
        <f t="shared" si="989"/>
        <v>5.8085387679042694E-5</v>
      </c>
      <c r="AU762" s="5">
        <f t="shared" si="990"/>
        <v>7.2953047324182844E-6</v>
      </c>
      <c r="AV762" s="5">
        <f t="shared" si="991"/>
        <v>6.8719698617997262E-7</v>
      </c>
      <c r="AW762" s="5">
        <f t="shared" si="992"/>
        <v>4.3069409507077635E-10</v>
      </c>
      <c r="AX762" s="5">
        <f t="shared" si="993"/>
        <v>1.2317255622442574E-6</v>
      </c>
      <c r="AY762" s="5">
        <f t="shared" si="994"/>
        <v>9.7876522586209617E-7</v>
      </c>
      <c r="AZ762" s="5">
        <f t="shared" si="995"/>
        <v>3.8887776495090218E-7</v>
      </c>
      <c r="BA762" s="5">
        <f t="shared" si="996"/>
        <v>1.0300455586102333E-7</v>
      </c>
      <c r="BB762" s="5">
        <f t="shared" si="997"/>
        <v>2.0462609625159917E-8</v>
      </c>
      <c r="BC762" s="5">
        <f t="shared" si="998"/>
        <v>3.2520378476201315E-9</v>
      </c>
      <c r="BD762" s="5">
        <f t="shared" si="999"/>
        <v>1.0837138263759095E-4</v>
      </c>
      <c r="BE762" s="5">
        <f t="shared" si="1000"/>
        <v>4.0833105822584372E-5</v>
      </c>
      <c r="BF762" s="5">
        <f t="shared" si="1001"/>
        <v>7.6927251943172153E-6</v>
      </c>
      <c r="BG762" s="5">
        <f t="shared" si="1002"/>
        <v>9.6617715328676743E-7</v>
      </c>
      <c r="BH762" s="5">
        <f t="shared" si="1003"/>
        <v>9.1011143770895124E-8</v>
      </c>
      <c r="BI762" s="5">
        <f t="shared" si="1004"/>
        <v>6.8583930077908499E-9</v>
      </c>
      <c r="BJ762" s="8">
        <f t="shared" si="1005"/>
        <v>0.16270741617036832</v>
      </c>
      <c r="BK762" s="8">
        <f t="shared" si="1006"/>
        <v>0.40990388510138215</v>
      </c>
      <c r="BL762" s="8">
        <f t="shared" si="1007"/>
        <v>0.40145160117926243</v>
      </c>
      <c r="BM762" s="8">
        <f t="shared" si="1008"/>
        <v>0.11435441310970132</v>
      </c>
      <c r="BN762" s="8">
        <f t="shared" si="1009"/>
        <v>0.88562554950413985</v>
      </c>
    </row>
    <row r="763" spans="1:66" x14ac:dyDescent="0.25">
      <c r="A763" t="s">
        <v>112</v>
      </c>
      <c r="B763" t="s">
        <v>129</v>
      </c>
      <c r="C763" t="s">
        <v>130</v>
      </c>
      <c r="D763" t="s">
        <v>520</v>
      </c>
      <c r="E763">
        <f>VLOOKUP(A763,home!$A$2:$E$405,3,FALSE)</f>
        <v>1.3270999999999999</v>
      </c>
      <c r="F763">
        <f>VLOOKUP(B763,home!$B$2:$E$405,3,FALSE)</f>
        <v>1.2056</v>
      </c>
      <c r="G763">
        <f>VLOOKUP(C763,away!$B$2:$E$405,4,FALSE)</f>
        <v>1.0548999999999999</v>
      </c>
      <c r="H763">
        <f>VLOOKUP(A763,away!$A$2:$E$405,3,FALSE)</f>
        <v>0.94389999999999996</v>
      </c>
      <c r="I763">
        <f>VLOOKUP(C763,away!$B$2:$E$405,3,FALSE)</f>
        <v>1.0593999999999999</v>
      </c>
      <c r="J763">
        <f>VLOOKUP(B763,home!$B$2:$E$405,4,FALSE)</f>
        <v>0.63570000000000004</v>
      </c>
      <c r="K763" s="3">
        <f t="shared" si="954"/>
        <v>1.6877891116239998</v>
      </c>
      <c r="L763" s="3">
        <f t="shared" si="955"/>
        <v>0.63567944146199995</v>
      </c>
      <c r="M763" s="5">
        <f t="shared" si="956"/>
        <v>9.7933308930746144E-2</v>
      </c>
      <c r="N763" s="5">
        <f t="shared" si="957"/>
        <v>0.16529077247862276</v>
      </c>
      <c r="O763" s="5">
        <f t="shared" si="958"/>
        <v>6.2254191121622206E-2</v>
      </c>
      <c r="P763" s="5">
        <f t="shared" si="959"/>
        <v>0.10507194592803344</v>
      </c>
      <c r="Q763" s="5">
        <f t="shared" si="960"/>
        <v>0.1394879830206697</v>
      </c>
      <c r="R763" s="5">
        <f t="shared" si="961"/>
        <v>1.9786854720430694E-2</v>
      </c>
      <c r="S763" s="5">
        <f t="shared" si="962"/>
        <v>2.8182734612057864E-2</v>
      </c>
      <c r="T763" s="5">
        <f t="shared" si="963"/>
        <v>8.8669643137240253E-2</v>
      </c>
      <c r="U763" s="5">
        <f t="shared" si="964"/>
        <v>3.3396037950428871E-2</v>
      </c>
      <c r="V763" s="5">
        <f t="shared" si="965"/>
        <v>3.3596726856417202E-3</v>
      </c>
      <c r="W763" s="5">
        <f t="shared" si="966"/>
        <v>7.8475432981559901E-2</v>
      </c>
      <c r="X763" s="5">
        <f t="shared" si="967"/>
        <v>4.9885219406206611E-2</v>
      </c>
      <c r="Y763" s="5">
        <f t="shared" si="968"/>
        <v>1.5855504204673368E-2</v>
      </c>
      <c r="Z763" s="5">
        <f t="shared" si="969"/>
        <v>4.192698918991042E-3</v>
      </c>
      <c r="AA763" s="5">
        <f t="shared" si="970"/>
        <v>7.0763915837907948E-3</v>
      </c>
      <c r="AB763" s="5">
        <f t="shared" si="971"/>
        <v>5.9717283323549074E-3</v>
      </c>
      <c r="AC763" s="5">
        <f t="shared" si="972"/>
        <v>2.2528554802742594E-4</v>
      </c>
      <c r="AD763" s="5">
        <f t="shared" si="973"/>
        <v>3.3112495329063935E-2</v>
      </c>
      <c r="AE763" s="5">
        <f t="shared" si="974"/>
        <v>2.1048932536192444E-2</v>
      </c>
      <c r="AF763" s="5">
        <f t="shared" si="975"/>
        <v>6.6901868389890647E-3</v>
      </c>
      <c r="AG763" s="5">
        <f t="shared" si="976"/>
        <v>1.4176047443616641E-3</v>
      </c>
      <c r="AH763" s="5">
        <f t="shared" si="977"/>
        <v>6.6630312676063891E-4</v>
      </c>
      <c r="AI763" s="5">
        <f t="shared" si="978"/>
        <v>1.1245791623876321E-3</v>
      </c>
      <c r="AJ763" s="5">
        <f t="shared" si="979"/>
        <v>9.4902623271854176E-4</v>
      </c>
      <c r="AK763" s="5">
        <f t="shared" si="980"/>
        <v>5.3391871407596641E-4</v>
      </c>
      <c r="AL763" s="5">
        <f t="shared" si="981"/>
        <v>9.668290055406676E-6</v>
      </c>
      <c r="AM763" s="5">
        <f t="shared" si="982"/>
        <v>1.1177381815018927E-2</v>
      </c>
      <c r="AN763" s="5">
        <f t="shared" si="983"/>
        <v>7.1052318291787474E-3</v>
      </c>
      <c r="AO763" s="5">
        <f t="shared" si="984"/>
        <v>2.2583249003151847E-3</v>
      </c>
      <c r="AP763" s="5">
        <f t="shared" si="985"/>
        <v>4.785235704240279E-4</v>
      </c>
      <c r="AQ763" s="5">
        <f t="shared" si="986"/>
        <v>7.6046898993387E-5</v>
      </c>
      <c r="AR763" s="5">
        <f t="shared" si="987"/>
        <v>8.4711039892717435E-5</v>
      </c>
      <c r="AS763" s="5">
        <f t="shared" si="988"/>
        <v>1.4297437076527477E-4</v>
      </c>
      <c r="AT763" s="5">
        <f t="shared" si="989"/>
        <v>1.2065529310946174E-4</v>
      </c>
      <c r="AU763" s="5">
        <f t="shared" si="990"/>
        <v>6.788022998998392E-5</v>
      </c>
      <c r="AV763" s="5">
        <f t="shared" si="991"/>
        <v>2.864187826790694E-5</v>
      </c>
      <c r="AW763" s="5">
        <f t="shared" si="992"/>
        <v>2.8813997703858278E-7</v>
      </c>
      <c r="AX763" s="5">
        <f t="shared" si="993"/>
        <v>3.1441772206421783E-3</v>
      </c>
      <c r="AY763" s="5">
        <f t="shared" si="994"/>
        <v>1.9986888194753632E-3</v>
      </c>
      <c r="AZ763" s="5">
        <f t="shared" si="995"/>
        <v>6.3526269621022135E-4</v>
      </c>
      <c r="BA763" s="5">
        <f t="shared" si="996"/>
        <v>1.3460781196951926E-4</v>
      </c>
      <c r="BB763" s="5">
        <f t="shared" si="997"/>
        <v>2.1391854682301477E-5</v>
      </c>
      <c r="BC763" s="5">
        <f t="shared" si="998"/>
        <v>2.7196724472563343E-6</v>
      </c>
      <c r="BD763" s="5">
        <f t="shared" si="999"/>
        <v>8.9748444207779665E-6</v>
      </c>
      <c r="BE763" s="5">
        <f t="shared" si="1000"/>
        <v>1.5147644691908456E-5</v>
      </c>
      <c r="BF763" s="5">
        <f t="shared" si="1001"/>
        <v>1.2783014888876085E-5</v>
      </c>
      <c r="BG763" s="5">
        <f t="shared" si="1002"/>
        <v>7.1916777810575109E-6</v>
      </c>
      <c r="BH763" s="5">
        <f t="shared" si="1003"/>
        <v>3.0345088632942787E-6</v>
      </c>
      <c r="BI763" s="5">
        <f t="shared" si="1004"/>
        <v>1.0243222037189203E-6</v>
      </c>
      <c r="BJ763" s="8">
        <f t="shared" si="1005"/>
        <v>0.62696613176693683</v>
      </c>
      <c r="BK763" s="8">
        <f t="shared" si="1006"/>
        <v>0.23678130481403736</v>
      </c>
      <c r="BL763" s="8">
        <f t="shared" si="1007"/>
        <v>0.13225204976944524</v>
      </c>
      <c r="BM763" s="8">
        <f t="shared" si="1008"/>
        <v>0.40836872838978716</v>
      </c>
      <c r="BN763" s="8">
        <f t="shared" si="1009"/>
        <v>0.58982505620012504</v>
      </c>
    </row>
    <row r="764" spans="1:66" x14ac:dyDescent="0.25">
      <c r="A764" t="s">
        <v>112</v>
      </c>
      <c r="B764" t="s">
        <v>356</v>
      </c>
      <c r="C764" t="s">
        <v>110</v>
      </c>
      <c r="D764" t="s">
        <v>520</v>
      </c>
      <c r="E764">
        <f>VLOOKUP(A764,home!$A$2:$E$405,3,FALSE)</f>
        <v>1.3270999999999999</v>
      </c>
      <c r="F764">
        <f>VLOOKUP(B764,home!$B$2:$E$405,3,FALSE)</f>
        <v>0.75349999999999995</v>
      </c>
      <c r="G764">
        <f>VLOOKUP(C764,away!$B$2:$E$405,4,FALSE)</f>
        <v>0.75349999999999995</v>
      </c>
      <c r="H764">
        <f>VLOOKUP(A764,away!$A$2:$E$405,3,FALSE)</f>
        <v>0.94389999999999996</v>
      </c>
      <c r="I764">
        <f>VLOOKUP(C764,away!$B$2:$E$405,3,FALSE)</f>
        <v>0.63570000000000004</v>
      </c>
      <c r="J764">
        <f>VLOOKUP(B764,home!$B$2:$E$405,4,FALSE)</f>
        <v>0.84750000000000003</v>
      </c>
      <c r="K764" s="3">
        <f t="shared" si="954"/>
        <v>0.75347728197499986</v>
      </c>
      <c r="L764" s="3">
        <f t="shared" si="955"/>
        <v>0.50853155242500003</v>
      </c>
      <c r="M764" s="5">
        <f t="shared" si="956"/>
        <v>0.28308478448154056</v>
      </c>
      <c r="N764" s="5">
        <f t="shared" si="957"/>
        <v>0.21329795397962978</v>
      </c>
      <c r="O764" s="5">
        <f t="shared" si="958"/>
        <v>0.14395754492029439</v>
      </c>
      <c r="P764" s="5">
        <f t="shared" si="959"/>
        <v>0.10846873966633735</v>
      </c>
      <c r="Q764" s="5">
        <f t="shared" si="960"/>
        <v>8.0357581307700016E-2</v>
      </c>
      <c r="R764" s="5">
        <f t="shared" si="961"/>
        <v>3.6603476900804489E-2</v>
      </c>
      <c r="S764" s="5">
        <f t="shared" si="962"/>
        <v>1.0390409631474621E-2</v>
      </c>
      <c r="T764" s="5">
        <f t="shared" si="963"/>
        <v>4.0864365571522857E-2</v>
      </c>
      <c r="U764" s="5">
        <f t="shared" si="964"/>
        <v>2.7579888286052855E-2</v>
      </c>
      <c r="V764" s="5">
        <f t="shared" si="965"/>
        <v>4.4236242172195398E-4</v>
      </c>
      <c r="W764" s="5">
        <f t="shared" si="966"/>
        <v>2.0182537316603626E-2</v>
      </c>
      <c r="X764" s="5">
        <f t="shared" si="967"/>
        <v>1.0263457033487938E-2</v>
      </c>
      <c r="Y764" s="5">
        <f t="shared" si="968"/>
        <v>2.6096458692434527E-3</v>
      </c>
      <c r="Z764" s="5">
        <f t="shared" si="969"/>
        <v>6.2046743108395792E-3</v>
      </c>
      <c r="AA764" s="5">
        <f t="shared" si="970"/>
        <v>4.6750811352715112E-3</v>
      </c>
      <c r="AB764" s="5">
        <f t="shared" si="971"/>
        <v>1.7612837134084874E-3</v>
      </c>
      <c r="AC764" s="5">
        <f t="shared" si="972"/>
        <v>1.0593666851392096E-5</v>
      </c>
      <c r="AD764" s="5">
        <f t="shared" si="973"/>
        <v>3.8017708401683766E-3</v>
      </c>
      <c r="AE764" s="5">
        <f t="shared" si="974"/>
        <v>1.9333204273149214E-3</v>
      </c>
      <c r="AF764" s="5">
        <f t="shared" si="975"/>
        <v>4.9157721911871058E-4</v>
      </c>
      <c r="AG764" s="5">
        <f t="shared" si="976"/>
        <v>8.3327508791734123E-5</v>
      </c>
      <c r="AH764" s="5">
        <f t="shared" si="977"/>
        <v>7.8881816489569199E-4</v>
      </c>
      <c r="AI764" s="5">
        <f t="shared" si="978"/>
        <v>5.9435656685811328E-4</v>
      </c>
      <c r="AJ764" s="5">
        <f t="shared" si="979"/>
        <v>2.2391708526012171E-4</v>
      </c>
      <c r="AK764" s="5">
        <f t="shared" si="980"/>
        <v>5.6238812263186947E-5</v>
      </c>
      <c r="AL764" s="5">
        <f t="shared" si="981"/>
        <v>1.6236572995896746E-7</v>
      </c>
      <c r="AM764" s="5">
        <f t="shared" si="982"/>
        <v>5.7290959186837617E-4</v>
      </c>
      <c r="AN764" s="5">
        <f t="shared" si="983"/>
        <v>2.9134260415199855E-4</v>
      </c>
      <c r="AO764" s="5">
        <f t="shared" si="984"/>
        <v>7.4078453388479027E-5</v>
      </c>
      <c r="AP764" s="5">
        <f t="shared" si="985"/>
        <v>1.255707696762875E-5</v>
      </c>
      <c r="AQ764" s="5">
        <f t="shared" si="986"/>
        <v>1.5964174610671147E-6</v>
      </c>
      <c r="AR764" s="5">
        <f t="shared" si="987"/>
        <v>8.0227785195089221E-5</v>
      </c>
      <c r="AS764" s="5">
        <f t="shared" si="988"/>
        <v>6.0449813527669963E-5</v>
      </c>
      <c r="AT764" s="5">
        <f t="shared" si="989"/>
        <v>2.2773780596362167E-5</v>
      </c>
      <c r="AU764" s="5">
        <f t="shared" si="990"/>
        <v>5.7198421013473208E-6</v>
      </c>
      <c r="AV764" s="5">
        <f t="shared" si="991"/>
        <v>1.0774427699623375E-6</v>
      </c>
      <c r="AW764" s="5">
        <f t="shared" si="992"/>
        <v>1.7281440303308846E-9</v>
      </c>
      <c r="AX764" s="5">
        <f t="shared" si="993"/>
        <v>7.1945727016398394E-5</v>
      </c>
      <c r="AY764" s="5">
        <f t="shared" si="994"/>
        <v>3.6586672249994351E-5</v>
      </c>
      <c r="AZ764" s="5">
        <f t="shared" si="995"/>
        <v>9.3027386186771461E-6</v>
      </c>
      <c r="BA764" s="5">
        <f t="shared" si="996"/>
        <v>1.5769120371866302E-6</v>
      </c>
      <c r="BB764" s="5">
        <f t="shared" si="997"/>
        <v>2.0047738157704658E-7</v>
      </c>
      <c r="BC764" s="5">
        <f t="shared" si="998"/>
        <v>2.038981481589493E-8</v>
      </c>
      <c r="BD764" s="5">
        <f t="shared" si="999"/>
        <v>6.7997266921463547E-6</v>
      </c>
      <c r="BE764" s="5">
        <f t="shared" si="1000"/>
        <v>5.1234395861712923E-6</v>
      </c>
      <c r="BF764" s="5">
        <f t="shared" si="1001"/>
        <v>1.9301976668757312E-6</v>
      </c>
      <c r="BG764" s="5">
        <f t="shared" si="1002"/>
        <v>4.8478669723733749E-7</v>
      </c>
      <c r="BH764" s="5">
        <f t="shared" si="1003"/>
        <v>9.1318940743006547E-8</v>
      </c>
      <c r="BI764" s="5">
        <f t="shared" si="1004"/>
        <v>1.3761349452775335E-8</v>
      </c>
      <c r="BJ764" s="8">
        <f t="shared" si="1005"/>
        <v>0.37495765413453752</v>
      </c>
      <c r="BK764" s="8">
        <f t="shared" si="1006"/>
        <v>0.40243363890590589</v>
      </c>
      <c r="BL764" s="8">
        <f t="shared" si="1007"/>
        <v>0.21642529748023193</v>
      </c>
      <c r="BM764" s="8">
        <f t="shared" si="1008"/>
        <v>0.13421459863110238</v>
      </c>
      <c r="BN764" s="8">
        <f t="shared" si="1009"/>
        <v>0.86577008125630639</v>
      </c>
    </row>
    <row r="765" spans="1:66" x14ac:dyDescent="0.25">
      <c r="A765" t="s">
        <v>112</v>
      </c>
      <c r="B765" t="s">
        <v>358</v>
      </c>
      <c r="C765" t="s">
        <v>335</v>
      </c>
      <c r="D765" t="s">
        <v>520</v>
      </c>
      <c r="E765">
        <f>VLOOKUP(A765,home!$A$2:$E$405,3,FALSE)</f>
        <v>1.3270999999999999</v>
      </c>
      <c r="F765">
        <f>VLOOKUP(B765,home!$B$2:$E$405,3,FALSE)</f>
        <v>1.2056</v>
      </c>
      <c r="G765">
        <f>VLOOKUP(C765,away!$B$2:$E$405,4,FALSE)</f>
        <v>0.9042</v>
      </c>
      <c r="H765">
        <f>VLOOKUP(A765,away!$A$2:$E$405,3,FALSE)</f>
        <v>0.94389999999999996</v>
      </c>
      <c r="I765">
        <f>VLOOKUP(C765,away!$B$2:$E$405,3,FALSE)</f>
        <v>1.2713000000000001</v>
      </c>
      <c r="J765">
        <f>VLOOKUP(B765,home!$B$2:$E$405,4,FALSE)</f>
        <v>0.63570000000000004</v>
      </c>
      <c r="K765" s="3">
        <f t="shared" si="954"/>
        <v>1.4466763813920001</v>
      </c>
      <c r="L765" s="3">
        <f t="shared" si="955"/>
        <v>0.76282733049900009</v>
      </c>
      <c r="M765" s="5">
        <f t="shared" si="956"/>
        <v>0.10975510515489278</v>
      </c>
      <c r="N765" s="5">
        <f t="shared" si="957"/>
        <v>0.15878011836477873</v>
      </c>
      <c r="O765" s="5">
        <f t="shared" si="958"/>
        <v>8.3724193873943892E-2</v>
      </c>
      <c r="P765" s="5">
        <f t="shared" si="959"/>
        <v>0.12112181382851941</v>
      </c>
      <c r="Q765" s="5">
        <f t="shared" si="960"/>
        <v>0.1148517235364758</v>
      </c>
      <c r="R765" s="5">
        <f t="shared" si="961"/>
        <v>3.1933551655520677E-2</v>
      </c>
      <c r="S765" s="5">
        <f t="shared" si="962"/>
        <v>3.3416426881480062E-2</v>
      </c>
      <c r="T765" s="5">
        <f t="shared" si="963"/>
        <v>8.7612033668539008E-2</v>
      </c>
      <c r="U765" s="5">
        <f t="shared" si="964"/>
        <v>4.6197514954003163E-2</v>
      </c>
      <c r="V765" s="5">
        <f t="shared" si="965"/>
        <v>4.0974639046943559E-3</v>
      </c>
      <c r="W765" s="5">
        <f t="shared" si="966"/>
        <v>5.5384425267461068E-2</v>
      </c>
      <c r="X765" s="5">
        <f t="shared" si="967"/>
        <v>4.2248753277998694E-2</v>
      </c>
      <c r="Y765" s="5">
        <f t="shared" si="968"/>
        <v>1.6114251839983312E-2</v>
      </c>
      <c r="Z765" s="5">
        <f t="shared" si="969"/>
        <v>8.1199286542442545E-3</v>
      </c>
      <c r="AA765" s="5">
        <f t="shared" si="970"/>
        <v>1.1746909002683289E-2</v>
      </c>
      <c r="AB765" s="5">
        <f t="shared" si="971"/>
        <v>8.4969879042714868E-3</v>
      </c>
      <c r="AC765" s="5">
        <f t="shared" si="972"/>
        <v>2.8261342577930187E-4</v>
      </c>
      <c r="AD765" s="5">
        <f t="shared" si="973"/>
        <v>2.0030834982851565E-2</v>
      </c>
      <c r="AE765" s="5">
        <f t="shared" si="974"/>
        <v>1.5280068377634641E-2</v>
      </c>
      <c r="AF765" s="5">
        <f t="shared" si="975"/>
        <v>5.82802688517661E-3</v>
      </c>
      <c r="AG765" s="5">
        <f t="shared" si="976"/>
        <v>1.4819260636318918E-3</v>
      </c>
      <c r="AH765" s="5">
        <f t="shared" si="977"/>
        <v>1.5485258747898706E-3</v>
      </c>
      <c r="AI765" s="5">
        <f t="shared" si="978"/>
        <v>2.2402158090328913E-3</v>
      </c>
      <c r="AJ765" s="5">
        <f t="shared" si="979"/>
        <v>1.620433650074428E-3</v>
      </c>
      <c r="AK765" s="5">
        <f t="shared" si="980"/>
        <v>7.8141436305850125E-4</v>
      </c>
      <c r="AL765" s="5">
        <f t="shared" si="981"/>
        <v>1.2475283293427635E-5</v>
      </c>
      <c r="AM765" s="5">
        <f t="shared" si="982"/>
        <v>5.7956271738503944E-3</v>
      </c>
      <c r="AN765" s="5">
        <f t="shared" si="983"/>
        <v>4.4210628055957601E-3</v>
      </c>
      <c r="AO765" s="5">
        <f t="shared" si="984"/>
        <v>1.6862537689805166E-3</v>
      </c>
      <c r="AP765" s="5">
        <f t="shared" si="985"/>
        <v>4.2877348704509498E-4</v>
      </c>
      <c r="AQ765" s="5">
        <f t="shared" si="986"/>
        <v>8.1770033627839362E-5</v>
      </c>
      <c r="AR765" s="5">
        <f t="shared" si="987"/>
        <v>2.3625157185491719E-4</v>
      </c>
      <c r="AS765" s="5">
        <f t="shared" si="988"/>
        <v>3.4177956906924372E-4</v>
      </c>
      <c r="AT765" s="5">
        <f t="shared" si="989"/>
        <v>2.4722221510740537E-4</v>
      </c>
      <c r="AU765" s="5">
        <f t="shared" si="990"/>
        <v>1.1921684651709861E-4</v>
      </c>
      <c r="AV765" s="5">
        <f t="shared" si="991"/>
        <v>4.3117049030080432E-5</v>
      </c>
      <c r="AW765" s="5">
        <f t="shared" si="992"/>
        <v>3.8242436255195674E-7</v>
      </c>
      <c r="AX765" s="5">
        <f t="shared" si="993"/>
        <v>1.397399491293841E-3</v>
      </c>
      <c r="AY765" s="5">
        <f t="shared" si="994"/>
        <v>1.0659745235843414E-3</v>
      </c>
      <c r="AZ765" s="5">
        <f t="shared" si="995"/>
        <v>4.0657725010289324E-4</v>
      </c>
      <c r="BA765" s="5">
        <f t="shared" si="996"/>
        <v>1.0338274611253812E-4</v>
      </c>
      <c r="BB765" s="5">
        <f t="shared" si="997"/>
        <v>1.9715796059170833E-5</v>
      </c>
      <c r="BC765" s="5">
        <f t="shared" si="998"/>
        <v>3.0079496152959988E-6</v>
      </c>
      <c r="BD765" s="5">
        <f t="shared" si="999"/>
        <v>3.0036525980713189E-5</v>
      </c>
      <c r="BE765" s="5">
        <f t="shared" si="1000"/>
        <v>4.3453132715364955E-5</v>
      </c>
      <c r="BF765" s="5">
        <f t="shared" si="1001"/>
        <v>3.1431310398405259E-5</v>
      </c>
      <c r="BG765" s="5">
        <f t="shared" si="1002"/>
        <v>1.5156978129857886E-5</v>
      </c>
      <c r="BH765" s="5">
        <f t="shared" si="1003"/>
        <v>5.4818105684351242E-6</v>
      </c>
      <c r="BI765" s="5">
        <f t="shared" si="1004"/>
        <v>1.586081175324029E-6</v>
      </c>
      <c r="BJ765" s="8">
        <f t="shared" si="1005"/>
        <v>0.53302170729039888</v>
      </c>
      <c r="BK765" s="8">
        <f t="shared" si="1006"/>
        <v>0.26975187300224368</v>
      </c>
      <c r="BL765" s="8">
        <f t="shared" si="1007"/>
        <v>0.18940448017792502</v>
      </c>
      <c r="BM765" s="8">
        <f t="shared" si="1008"/>
        <v>0.37906589061145907</v>
      </c>
      <c r="BN765" s="8">
        <f t="shared" si="1009"/>
        <v>0.62016650641413129</v>
      </c>
    </row>
    <row r="766" spans="1:66" x14ac:dyDescent="0.25">
      <c r="A766" t="s">
        <v>112</v>
      </c>
      <c r="B766" t="s">
        <v>131</v>
      </c>
      <c r="C766" t="s">
        <v>119</v>
      </c>
      <c r="D766" t="s">
        <v>520</v>
      </c>
      <c r="E766">
        <f>VLOOKUP(A766,home!$A$2:$E$405,3,FALSE)</f>
        <v>1.3270999999999999</v>
      </c>
      <c r="F766">
        <f>VLOOKUP(B766,home!$B$2:$E$405,3,FALSE)</f>
        <v>1.3187</v>
      </c>
      <c r="G766">
        <f>VLOOKUP(C766,away!$B$2:$E$405,4,FALSE)</f>
        <v>1.3187</v>
      </c>
      <c r="H766">
        <f>VLOOKUP(A766,away!$A$2:$E$405,3,FALSE)</f>
        <v>0.94389999999999996</v>
      </c>
      <c r="I766">
        <f>VLOOKUP(C766,away!$B$2:$E$405,3,FALSE)</f>
        <v>0.79459999999999997</v>
      </c>
      <c r="J766">
        <f>VLOOKUP(B766,home!$B$2:$E$405,4,FALSE)</f>
        <v>1.0593999999999999</v>
      </c>
      <c r="K766" s="3">
        <f t="shared" si="954"/>
        <v>2.307786675599</v>
      </c>
      <c r="L766" s="3">
        <f t="shared" si="955"/>
        <v>0.79457430263599982</v>
      </c>
      <c r="M766" s="5">
        <f t="shared" si="956"/>
        <v>4.4942967665490857E-2</v>
      </c>
      <c r="N766" s="5">
        <f t="shared" si="957"/>
        <v>0.10371878194029649</v>
      </c>
      <c r="O766" s="5">
        <f t="shared" si="958"/>
        <v>3.571052719119968E-2</v>
      </c>
      <c r="P766" s="5">
        <f t="shared" si="959"/>
        <v>8.2412278830466409E-2</v>
      </c>
      <c r="Q766" s="5">
        <f t="shared" si="960"/>
        <v>0.11968041148558725</v>
      </c>
      <c r="R766" s="5">
        <f t="shared" si="961"/>
        <v>1.4187333619855698E-2</v>
      </c>
      <c r="S766" s="5">
        <f t="shared" si="962"/>
        <v>3.778001350835121E-2</v>
      </c>
      <c r="T766" s="5">
        <f t="shared" si="963"/>
        <v>9.5094979495349979E-2</v>
      </c>
      <c r="U766" s="5">
        <f t="shared" si="964"/>
        <v>3.274133949018071E-2</v>
      </c>
      <c r="V766" s="5">
        <f t="shared" si="965"/>
        <v>7.6975013968888766E-3</v>
      </c>
      <c r="W766" s="5">
        <f t="shared" si="966"/>
        <v>9.2065619652214575E-2</v>
      </c>
      <c r="X766" s="5">
        <f t="shared" si="967"/>
        <v>7.3152975531909595E-2</v>
      </c>
      <c r="Y766" s="5">
        <f t="shared" si="968"/>
        <v>2.9062737259507709E-2</v>
      </c>
      <c r="Z766" s="5">
        <f t="shared" si="969"/>
        <v>3.7576302390870393E-3</v>
      </c>
      <c r="AA766" s="5">
        <f t="shared" si="970"/>
        <v>8.671808997592954E-3</v>
      </c>
      <c r="AB766" s="5">
        <f t="shared" si="971"/>
        <v>1.0006342628992273E-2</v>
      </c>
      <c r="AC766" s="5">
        <f t="shared" si="972"/>
        <v>8.8218561263563153E-4</v>
      </c>
      <c r="AD766" s="5">
        <f t="shared" si="973"/>
        <v>5.3116952578536575E-2</v>
      </c>
      <c r="AE766" s="5">
        <f t="shared" si="974"/>
        <v>4.2205365553240164E-2</v>
      </c>
      <c r="AF766" s="5">
        <f t="shared" si="975"/>
        <v>1.6767649450981626E-2</v>
      </c>
      <c r="AG766" s="5">
        <f t="shared" si="976"/>
        <v>4.4410477897862104E-3</v>
      </c>
      <c r="AH766" s="5">
        <f t="shared" si="977"/>
        <v>7.4642910669663227E-4</v>
      </c>
      <c r="AI766" s="5">
        <f t="shared" si="978"/>
        <v>1.7225991467137523E-3</v>
      </c>
      <c r="AJ766" s="5">
        <f t="shared" si="979"/>
        <v>1.9876956790921027E-3</v>
      </c>
      <c r="AK766" s="5">
        <f t="shared" si="980"/>
        <v>1.5290592011181531E-3</v>
      </c>
      <c r="AL766" s="5">
        <f t="shared" si="981"/>
        <v>6.4706832205544779E-5</v>
      </c>
      <c r="AM766" s="5">
        <f t="shared" si="982"/>
        <v>2.4516519081834134E-2</v>
      </c>
      <c r="AN766" s="5">
        <f t="shared" si="983"/>
        <v>1.9480196052510539E-2</v>
      </c>
      <c r="AO766" s="5">
        <f t="shared" si="984"/>
        <v>7.7392315968180586E-3</v>
      </c>
      <c r="AP766" s="5">
        <f t="shared" si="985"/>
        <v>2.0497981829934015E-3</v>
      </c>
      <c r="AQ766" s="5">
        <f t="shared" si="986"/>
        <v>4.0717924044913036E-4</v>
      </c>
      <c r="AR766" s="5">
        <f t="shared" si="987"/>
        <v>1.186186773841378E-4</v>
      </c>
      <c r="AS766" s="5">
        <f t="shared" si="988"/>
        <v>2.7374660314428962E-4</v>
      </c>
      <c r="AT766" s="5">
        <f t="shared" si="989"/>
        <v>3.1587438161343958E-4</v>
      </c>
      <c r="AU766" s="5">
        <f t="shared" si="990"/>
        <v>2.4299022968352315E-4</v>
      </c>
      <c r="AV766" s="5">
        <f t="shared" si="991"/>
        <v>1.4019240359109387E-4</v>
      </c>
      <c r="AW766" s="5">
        <f t="shared" si="992"/>
        <v>3.2959287533098329E-6</v>
      </c>
      <c r="AX766" s="5">
        <f t="shared" si="993"/>
        <v>9.4298160115209011E-3</v>
      </c>
      <c r="AY766" s="5">
        <f t="shared" si="994"/>
        <v>7.4926894813400046E-3</v>
      </c>
      <c r="AZ766" s="5">
        <f t="shared" si="995"/>
        <v>2.9767492597519126E-3</v>
      </c>
      <c r="BA766" s="5">
        <f t="shared" si="996"/>
        <v>7.8841615572986835E-4</v>
      </c>
      <c r="BB766" s="5">
        <f t="shared" si="997"/>
        <v>1.5661380428150397E-4</v>
      </c>
      <c r="BC766" s="5">
        <f t="shared" si="998"/>
        <v>2.4888260864029399E-5</v>
      </c>
      <c r="BD766" s="5">
        <f t="shared" si="999"/>
        <v>1.5708558810350982E-5</v>
      </c>
      <c r="BE766" s="5">
        <f t="shared" si="1000"/>
        <v>3.6252002715391278E-5</v>
      </c>
      <c r="BF766" s="5">
        <f t="shared" si="1001"/>
        <v>4.1830944415179386E-5</v>
      </c>
      <c r="BG766" s="5">
        <f t="shared" si="1002"/>
        <v>3.2178965383024459E-5</v>
      </c>
      <c r="BH766" s="5">
        <f t="shared" si="1003"/>
        <v>1.8565546886376333E-5</v>
      </c>
      <c r="BI766" s="5">
        <f t="shared" si="1004"/>
        <v>8.5690643459175632E-6</v>
      </c>
      <c r="BJ766" s="8">
        <f t="shared" si="1005"/>
        <v>0.70436861786550364</v>
      </c>
      <c r="BK766" s="8">
        <f t="shared" si="1006"/>
        <v>0.18127234332737852</v>
      </c>
      <c r="BL766" s="8">
        <f t="shared" si="1007"/>
        <v>0.10854766243941469</v>
      </c>
      <c r="BM766" s="8">
        <f t="shared" si="1008"/>
        <v>0.58980455958590072</v>
      </c>
      <c r="BN766" s="8">
        <f t="shared" si="1009"/>
        <v>0.40065230073289637</v>
      </c>
    </row>
    <row r="767" spans="1:66" x14ac:dyDescent="0.25">
      <c r="A767" t="s">
        <v>112</v>
      </c>
      <c r="B767" t="s">
        <v>132</v>
      </c>
      <c r="C767" t="s">
        <v>447</v>
      </c>
      <c r="D767" t="s">
        <v>520</v>
      </c>
      <c r="E767">
        <f>VLOOKUP(A767,home!$A$2:$E$405,3,FALSE)</f>
        <v>1.3270999999999999</v>
      </c>
      <c r="F767">
        <f>VLOOKUP(B767,home!$B$2:$E$405,3,FALSE)</f>
        <v>1.3187</v>
      </c>
      <c r="G767">
        <f>VLOOKUP(C767,away!$B$2:$E$405,4,FALSE)</f>
        <v>0.4521</v>
      </c>
      <c r="H767">
        <f>VLOOKUP(A767,away!$A$2:$E$405,3,FALSE)</f>
        <v>0.94389999999999996</v>
      </c>
      <c r="I767">
        <f>VLOOKUP(C767,away!$B$2:$E$405,3,FALSE)</f>
        <v>1.2713000000000001</v>
      </c>
      <c r="J767">
        <f>VLOOKUP(B767,home!$B$2:$E$405,4,FALSE)</f>
        <v>1.0593999999999999</v>
      </c>
      <c r="K767" s="3">
        <f t="shared" si="954"/>
        <v>0.79119614471699995</v>
      </c>
      <c r="L767" s="3">
        <f t="shared" si="955"/>
        <v>1.2712588861579999</v>
      </c>
      <c r="M767" s="5">
        <f t="shared" si="956"/>
        <v>0.12714145024325205</v>
      </c>
      <c r="N767" s="5">
        <f t="shared" si="957"/>
        <v>0.1005938252661893</v>
      </c>
      <c r="O767" s="5">
        <f t="shared" si="958"/>
        <v>0.16162969842074937</v>
      </c>
      <c r="P767" s="5">
        <f t="shared" si="959"/>
        <v>0.12788079426226828</v>
      </c>
      <c r="Q767" s="5">
        <f t="shared" si="960"/>
        <v>3.9794723366472252E-2</v>
      </c>
      <c r="R767" s="5">
        <f t="shared" si="961"/>
        <v>0.10273659519220768</v>
      </c>
      <c r="S767" s="5">
        <f t="shared" si="962"/>
        <v>3.2156109415655616E-2</v>
      </c>
      <c r="T767" s="5">
        <f t="shared" si="963"/>
        <v>5.0589395701827244E-2</v>
      </c>
      <c r="U767" s="5">
        <f t="shared" si="964"/>
        <v>8.1284798037425776E-2</v>
      </c>
      <c r="V767" s="5">
        <f t="shared" si="965"/>
        <v>3.5936779290492928E-3</v>
      </c>
      <c r="W767" s="5">
        <f t="shared" si="966"/>
        <v>1.0495143902544123E-2</v>
      </c>
      <c r="X767" s="5">
        <f t="shared" si="967"/>
        <v>1.3342044947616163E-2</v>
      </c>
      <c r="Y767" s="5">
        <f t="shared" si="968"/>
        <v>8.4805965995882505E-3</v>
      </c>
      <c r="Z767" s="5">
        <f t="shared" si="969"/>
        <v>4.3534936523903743E-2</v>
      </c>
      <c r="AA767" s="5">
        <f t="shared" si="970"/>
        <v>3.4444673938211948E-2</v>
      </c>
      <c r="AB767" s="5">
        <f t="shared" si="971"/>
        <v>1.3626246612973706E-2</v>
      </c>
      <c r="AC767" s="5">
        <f t="shared" si="972"/>
        <v>2.2591097701140831E-4</v>
      </c>
      <c r="AD767" s="5">
        <f t="shared" si="973"/>
        <v>2.0759293484857591E-3</v>
      </c>
      <c r="AE767" s="5">
        <f t="shared" si="974"/>
        <v>2.6390436312987088E-3</v>
      </c>
      <c r="AF767" s="5">
        <f t="shared" si="975"/>
        <v>1.6774538336235805E-3</v>
      </c>
      <c r="AG767" s="5">
        <f t="shared" si="976"/>
        <v>7.1082603070459307E-4</v>
      </c>
      <c r="AH767" s="5">
        <f t="shared" si="977"/>
        <v>1.3836043728584274E-2</v>
      </c>
      <c r="AI767" s="5">
        <f t="shared" si="978"/>
        <v>1.0947024456191702E-2</v>
      </c>
      <c r="AJ767" s="5">
        <f t="shared" si="979"/>
        <v>4.3306217729307938E-3</v>
      </c>
      <c r="AK767" s="5">
        <f t="shared" si="980"/>
        <v>1.142123750323448E-3</v>
      </c>
      <c r="AL767" s="5">
        <f t="shared" si="981"/>
        <v>9.0889871454230142E-6</v>
      </c>
      <c r="AM767" s="5">
        <f t="shared" si="982"/>
        <v>3.2849345944536138E-4</v>
      </c>
      <c r="AN767" s="5">
        <f t="shared" si="983"/>
        <v>4.176002293646982E-4</v>
      </c>
      <c r="AO767" s="5">
        <f t="shared" si="984"/>
        <v>2.6543900122074585E-4</v>
      </c>
      <c r="AP767" s="5">
        <f t="shared" si="985"/>
        <v>1.1248056301159242E-4</v>
      </c>
      <c r="AQ767" s="5">
        <f t="shared" si="986"/>
        <v>3.5747978812135424E-5</v>
      </c>
      <c r="AR767" s="5">
        <f t="shared" si="987"/>
        <v>3.5178387078466855E-3</v>
      </c>
      <c r="AS767" s="5">
        <f t="shared" si="988"/>
        <v>2.7833004233845304E-3</v>
      </c>
      <c r="AT767" s="5">
        <f t="shared" si="989"/>
        <v>1.1010682822855168E-3</v>
      </c>
      <c r="AU767" s="5">
        <f t="shared" si="990"/>
        <v>2.9038699333815685E-4</v>
      </c>
      <c r="AV767" s="5">
        <f t="shared" si="991"/>
        <v>5.7438267401277696E-5</v>
      </c>
      <c r="AW767" s="5">
        <f t="shared" si="992"/>
        <v>2.5394002178336464E-7</v>
      </c>
      <c r="AX767" s="5">
        <f t="shared" si="993"/>
        <v>4.331712644632E-5</v>
      </c>
      <c r="AY767" s="5">
        <f t="shared" si="994"/>
        <v>5.5067281917714E-5</v>
      </c>
      <c r="AZ767" s="5">
        <f t="shared" si="995"/>
        <v>3.5002385737230848E-5</v>
      </c>
      <c r="BA767" s="5">
        <f t="shared" si="996"/>
        <v>1.4832364635061579E-5</v>
      </c>
      <c r="BB767" s="5">
        <f t="shared" si="997"/>
        <v>4.7139438362644226E-6</v>
      </c>
      <c r="BC767" s="5">
        <f t="shared" si="998"/>
        <v>1.1985285981401759E-6</v>
      </c>
      <c r="BD767" s="5">
        <f t="shared" si="999"/>
        <v>7.4534728623677847E-4</v>
      </c>
      <c r="BE767" s="5">
        <f t="shared" si="1000"/>
        <v>5.8971589934581742E-4</v>
      </c>
      <c r="BF767" s="5">
        <f t="shared" si="1001"/>
        <v>2.3329047302036451E-4</v>
      </c>
      <c r="BG767" s="5">
        <f t="shared" si="1002"/>
        <v>6.1526174284305907E-5</v>
      </c>
      <c r="BH767" s="5">
        <f t="shared" si="1003"/>
        <v>1.2169817973232264E-5</v>
      </c>
      <c r="BI767" s="5">
        <f t="shared" si="1004"/>
        <v>1.9257426124658046E-6</v>
      </c>
      <c r="BJ767" s="8">
        <f t="shared" si="1005"/>
        <v>0.23171287549137531</v>
      </c>
      <c r="BK767" s="8">
        <f t="shared" si="1006"/>
        <v>0.29106209909629982</v>
      </c>
      <c r="BL767" s="8">
        <f t="shared" si="1007"/>
        <v>0.43337183397732781</v>
      </c>
      <c r="BM767" s="8">
        <f t="shared" si="1008"/>
        <v>0.33984984499587173</v>
      </c>
      <c r="BN767" s="8">
        <f t="shared" si="1009"/>
        <v>0.65977708675113889</v>
      </c>
    </row>
    <row r="768" spans="1:66" x14ac:dyDescent="0.25">
      <c r="A768" t="s">
        <v>134</v>
      </c>
      <c r="B768" t="s">
        <v>300</v>
      </c>
      <c r="C768" t="s">
        <v>292</v>
      </c>
      <c r="D768" t="s">
        <v>520</v>
      </c>
      <c r="E768">
        <f>VLOOKUP(A768,home!$A$2:$E$405,3,FALSE)</f>
        <v>1.5832999999999999</v>
      </c>
      <c r="F768">
        <f>VLOOKUP(B768,home!$B$2:$E$405,3,FALSE)</f>
        <v>0.78949999999999998</v>
      </c>
      <c r="G768">
        <f>VLOOKUP(C768,away!$B$2:$E$405,4,FALSE)</f>
        <v>1.5158</v>
      </c>
      <c r="H768">
        <f>VLOOKUP(A768,away!$A$2:$E$405,3,FALSE)</f>
        <v>1.1943999999999999</v>
      </c>
      <c r="I768">
        <f>VLOOKUP(C768,away!$B$2:$E$405,3,FALSE)</f>
        <v>0.50229999999999997</v>
      </c>
      <c r="J768">
        <f>VLOOKUP(B768,home!$B$2:$E$405,4,FALSE)</f>
        <v>1.0466</v>
      </c>
      <c r="K768" s="3">
        <f t="shared" si="954"/>
        <v>1.89477326753</v>
      </c>
      <c r="L768" s="3">
        <f t="shared" si="955"/>
        <v>0.62790465579199994</v>
      </c>
      <c r="M768" s="5">
        <f t="shared" si="956"/>
        <v>8.0244430333700795E-2</v>
      </c>
      <c r="N768" s="5">
        <f t="shared" si="957"/>
        <v>0.15204500146446967</v>
      </c>
      <c r="O768" s="5">
        <f t="shared" si="958"/>
        <v>5.0385851407907516E-2</v>
      </c>
      <c r="P768" s="5">
        <f t="shared" si="959"/>
        <v>9.5469764309441957E-2</v>
      </c>
      <c r="Q768" s="5">
        <f t="shared" si="960"/>
        <v>0.14404540211821848</v>
      </c>
      <c r="R768" s="5">
        <f t="shared" si="961"/>
        <v>1.5818755342534508E-2</v>
      </c>
      <c r="S768" s="5">
        <f t="shared" si="962"/>
        <v>2.8395976703296917E-2</v>
      </c>
      <c r="T768" s="5">
        <f t="shared" si="963"/>
        <v>9.044677863546019E-2</v>
      </c>
      <c r="U768" s="5">
        <f t="shared" si="964"/>
        <v>2.9972954748631753E-2</v>
      </c>
      <c r="V768" s="5">
        <f t="shared" si="965"/>
        <v>3.7537492106257237E-3</v>
      </c>
      <c r="W768" s="5">
        <f t="shared" si="966"/>
        <v>9.0977792414736525E-2</v>
      </c>
      <c r="X768" s="5">
        <f t="shared" si="967"/>
        <v>5.7125379430891167E-2</v>
      </c>
      <c r="Y768" s="5">
        <f t="shared" si="968"/>
        <v>1.7934645854270553E-2</v>
      </c>
      <c r="Z768" s="5">
        <f t="shared" si="969"/>
        <v>3.3108900428039977E-3</v>
      </c>
      <c r="AA768" s="5">
        <f t="shared" si="970"/>
        <v>6.2733859448362711E-3</v>
      </c>
      <c r="AB768" s="5">
        <f t="shared" si="971"/>
        <v>5.9433219925871007E-3</v>
      </c>
      <c r="AC768" s="5">
        <f t="shared" si="972"/>
        <v>2.7912338504748282E-4</v>
      </c>
      <c r="AD768" s="5">
        <f t="shared" si="973"/>
        <v>4.3095572251584099E-2</v>
      </c>
      <c r="AE768" s="5">
        <f t="shared" si="974"/>
        <v>2.7059910460790176E-2</v>
      </c>
      <c r="AF768" s="5">
        <f t="shared" si="975"/>
        <v>8.4955218818223953E-3</v>
      </c>
      <c r="AG768" s="5">
        <f t="shared" si="976"/>
        <v>1.7781259143263652E-3</v>
      </c>
      <c r="AH768" s="5">
        <f t="shared" si="977"/>
        <v>5.1973081817300085E-4</v>
      </c>
      <c r="AI768" s="5">
        <f t="shared" si="978"/>
        <v>9.8477206058569713E-4</v>
      </c>
      <c r="AJ768" s="5">
        <f t="shared" si="979"/>
        <v>9.3295988750410647E-4</v>
      </c>
      <c r="AK768" s="5">
        <f t="shared" si="980"/>
        <v>5.8924915150685906E-4</v>
      </c>
      <c r="AL768" s="5">
        <f t="shared" si="981"/>
        <v>1.3283336262925829E-5</v>
      </c>
      <c r="AM768" s="5">
        <f t="shared" si="982"/>
        <v>1.6331267650241846E-2</v>
      </c>
      <c r="AN768" s="5">
        <f t="shared" si="983"/>
        <v>1.0254478992572131E-2</v>
      </c>
      <c r="AO768" s="5">
        <f t="shared" si="984"/>
        <v>3.2194175510786489E-3</v>
      </c>
      <c r="AP768" s="5">
        <f t="shared" si="985"/>
        <v>6.7382908975358751E-4</v>
      </c>
      <c r="AQ768" s="5">
        <f t="shared" si="986"/>
        <v>1.0577510566609073E-4</v>
      </c>
      <c r="AR768" s="5">
        <f t="shared" si="987"/>
        <v>6.526828009788255E-5</v>
      </c>
      <c r="AS768" s="5">
        <f t="shared" si="988"/>
        <v>1.2366859234712817E-4</v>
      </c>
      <c r="AT768" s="5">
        <f t="shared" si="989"/>
        <v>1.1716197140620183E-4</v>
      </c>
      <c r="AU768" s="5">
        <f t="shared" si="990"/>
        <v>7.3998457130528491E-5</v>
      </c>
      <c r="AV768" s="5">
        <f t="shared" si="991"/>
        <v>3.5052574602347524E-5</v>
      </c>
      <c r="AW768" s="5">
        <f t="shared" si="992"/>
        <v>4.389910015460441E-7</v>
      </c>
      <c r="AX768" s="5">
        <f t="shared" si="993"/>
        <v>5.1573415614259484E-3</v>
      </c>
      <c r="AY768" s="5">
        <f t="shared" si="994"/>
        <v>3.2383187779289357E-3</v>
      </c>
      <c r="AZ768" s="5">
        <f t="shared" si="995"/>
        <v>1.0166777188001189E-3</v>
      </c>
      <c r="BA768" s="5">
        <f t="shared" si="996"/>
        <v>2.1279222435819482E-4</v>
      </c>
      <c r="BB768" s="5">
        <f t="shared" si="997"/>
        <v>3.3403307097711578E-5</v>
      </c>
      <c r="BC768" s="5">
        <f t="shared" si="998"/>
        <v>4.1948184091006133E-6</v>
      </c>
      <c r="BD768" s="5">
        <f t="shared" si="999"/>
        <v>6.8303761581661286E-6</v>
      </c>
      <c r="BE768" s="5">
        <f t="shared" si="1000"/>
        <v>1.2942014151667443E-5</v>
      </c>
      <c r="BF768" s="5">
        <f t="shared" si="1001"/>
        <v>1.2261091221287214E-5</v>
      </c>
      <c r="BG768" s="5">
        <f t="shared" si="1002"/>
        <v>7.7439959589472588E-6</v>
      </c>
      <c r="BH768" s="5">
        <f t="shared" si="1003"/>
        <v>3.6682791317184033E-6</v>
      </c>
      <c r="BI768" s="5">
        <f t="shared" si="1004"/>
        <v>1.3901114473236385E-6</v>
      </c>
      <c r="BJ768" s="8">
        <f t="shared" si="1005"/>
        <v>0.67325162722390175</v>
      </c>
      <c r="BK768" s="8">
        <f t="shared" si="1006"/>
        <v>0.21139464605630473</v>
      </c>
      <c r="BL768" s="8">
        <f t="shared" si="1007"/>
        <v>0.11188096709792</v>
      </c>
      <c r="BM768" s="8">
        <f t="shared" si="1008"/>
        <v>0.45859104565773046</v>
      </c>
      <c r="BN768" s="8">
        <f t="shared" si="1009"/>
        <v>0.53800920497627291</v>
      </c>
    </row>
    <row r="769" spans="1:66" x14ac:dyDescent="0.25">
      <c r="A769" t="s">
        <v>134</v>
      </c>
      <c r="B769" t="s">
        <v>444</v>
      </c>
      <c r="C769" t="s">
        <v>114</v>
      </c>
      <c r="D769" t="s">
        <v>520</v>
      </c>
      <c r="E769">
        <f>VLOOKUP(A769,home!$A$2:$E$405,3,FALSE)</f>
        <v>1.5832999999999999</v>
      </c>
      <c r="F769">
        <f>VLOOKUP(B769,home!$B$2:$E$405,3,FALSE)</f>
        <v>0.88419999999999999</v>
      </c>
      <c r="G769">
        <f>VLOOKUP(C769,away!$B$2:$E$405,4,FALSE)</f>
        <v>1.2632000000000001</v>
      </c>
      <c r="H769">
        <f>VLOOKUP(A769,away!$A$2:$E$405,3,FALSE)</f>
        <v>1.1943999999999999</v>
      </c>
      <c r="I769">
        <f>VLOOKUP(C769,away!$B$2:$E$405,3,FALSE)</f>
        <v>0.83720000000000006</v>
      </c>
      <c r="J769">
        <f>VLOOKUP(B769,home!$B$2:$E$405,4,FALSE)</f>
        <v>0.16739999999999999</v>
      </c>
      <c r="K769" s="3">
        <f t="shared" si="954"/>
        <v>1.7684217159519999</v>
      </c>
      <c r="L769" s="3">
        <f t="shared" si="955"/>
        <v>0.16739191123200001</v>
      </c>
      <c r="M769" s="5">
        <f t="shared" si="956"/>
        <v>0.14430680910308838</v>
      </c>
      <c r="N769" s="5">
        <f t="shared" si="957"/>
        <v>0.25519529497764126</v>
      </c>
      <c r="O769" s="5">
        <f t="shared" si="958"/>
        <v>2.4155792579557335E-2</v>
      </c>
      <c r="P769" s="5">
        <f t="shared" si="959"/>
        <v>4.2717628163721377E-2</v>
      </c>
      <c r="Q769" s="5">
        <f t="shared" si="960"/>
        <v>0.22564645072361861</v>
      </c>
      <c r="R769" s="5">
        <f t="shared" si="961"/>
        <v>2.0217421436079333E-3</v>
      </c>
      <c r="S769" s="5">
        <f t="shared" si="962"/>
        <v>3.1613126353420788E-3</v>
      </c>
      <c r="T769" s="5">
        <f t="shared" si="963"/>
        <v>3.7771390649343824E-2</v>
      </c>
      <c r="U769" s="5">
        <f t="shared" si="964"/>
        <v>3.5752927108116165E-3</v>
      </c>
      <c r="V769" s="5">
        <f t="shared" si="965"/>
        <v>1.0397890632015684E-4</v>
      </c>
      <c r="W769" s="5">
        <f t="shared" si="966"/>
        <v>0.13301269452904668</v>
      </c>
      <c r="X769" s="5">
        <f t="shared" si="967"/>
        <v>2.2265249155335311E-2</v>
      </c>
      <c r="Y769" s="5">
        <f t="shared" si="968"/>
        <v>1.8635113050841259E-3</v>
      </c>
      <c r="Z769" s="5">
        <f t="shared" si="969"/>
        <v>1.1280776047893753E-4</v>
      </c>
      <c r="AA769" s="5">
        <f t="shared" si="970"/>
        <v>1.9949169335886494E-4</v>
      </c>
      <c r="AB769" s="5">
        <f t="shared" si="971"/>
        <v>1.763927213439271E-4</v>
      </c>
      <c r="AC769" s="5">
        <f t="shared" si="972"/>
        <v>1.9237364320599385E-6</v>
      </c>
      <c r="AD769" s="5">
        <f t="shared" si="973"/>
        <v>5.8805634375613966E-2</v>
      </c>
      <c r="AE769" s="5">
        <f t="shared" si="974"/>
        <v>9.8435875293442204E-3</v>
      </c>
      <c r="AF769" s="5">
        <f t="shared" si="975"/>
        <v>8.2386846495820503E-4</v>
      </c>
      <c r="AG769" s="5">
        <f t="shared" si="976"/>
        <v>4.5969638984375991E-5</v>
      </c>
      <c r="AH769" s="5">
        <f t="shared" si="977"/>
        <v>4.7207766570927578E-6</v>
      </c>
      <c r="AI769" s="5">
        <f t="shared" si="978"/>
        <v>8.3483239565621227E-6</v>
      </c>
      <c r="AJ769" s="5">
        <f t="shared" si="979"/>
        <v>7.3816786882933899E-6</v>
      </c>
      <c r="AK769" s="5">
        <f t="shared" si="980"/>
        <v>4.3513069641860351E-6</v>
      </c>
      <c r="AL769" s="5">
        <f t="shared" si="981"/>
        <v>2.2778539169564889E-8</v>
      </c>
      <c r="AM769" s="5">
        <f t="shared" si="982"/>
        <v>2.0798632170033832E-2</v>
      </c>
      <c r="AN769" s="5">
        <f t="shared" si="983"/>
        <v>3.4815227899533223E-3</v>
      </c>
      <c r="AO769" s="5">
        <f t="shared" si="984"/>
        <v>2.9138937690402581E-4</v>
      </c>
      <c r="AP769" s="5">
        <f t="shared" si="985"/>
        <v>1.6258741570888825E-5</v>
      </c>
      <c r="AQ769" s="5">
        <f t="shared" si="986"/>
        <v>6.8039545644456282E-7</v>
      </c>
      <c r="AR769" s="5">
        <f t="shared" si="987"/>
        <v>1.5804396542603382E-7</v>
      </c>
      <c r="AS769" s="5">
        <f t="shared" si="988"/>
        <v>2.7948838053456532E-7</v>
      </c>
      <c r="AT769" s="5">
        <f t="shared" si="989"/>
        <v>2.471266607467908E-7</v>
      </c>
      <c r="AU769" s="5">
        <f t="shared" si="990"/>
        <v>1.4567471781844251E-7</v>
      </c>
      <c r="AV769" s="5">
        <f t="shared" si="991"/>
        <v>6.4403583613828361E-8</v>
      </c>
      <c r="AW769" s="5">
        <f t="shared" si="992"/>
        <v>1.8730254356557181E-10</v>
      </c>
      <c r="AX769" s="5">
        <f t="shared" si="993"/>
        <v>6.1301254652642865E-3</v>
      </c>
      <c r="AY769" s="5">
        <f t="shared" si="994"/>
        <v>1.0261334177225419E-3</v>
      </c>
      <c r="AZ769" s="5">
        <f t="shared" si="995"/>
        <v>8.5883216985800276E-5</v>
      </c>
      <c r="BA769" s="5">
        <f t="shared" si="996"/>
        <v>4.7920519446685584E-6</v>
      </c>
      <c r="BB769" s="5">
        <f t="shared" si="997"/>
        <v>2.0053768343527311E-7</v>
      </c>
      <c r="BC769" s="5">
        <f t="shared" si="998"/>
        <v>6.7136772208536338E-9</v>
      </c>
      <c r="BD769" s="5">
        <f t="shared" si="999"/>
        <v>4.4092135718913169E-9</v>
      </c>
      <c r="BE769" s="5">
        <f t="shared" si="1000"/>
        <v>7.7973490308028915E-9</v>
      </c>
      <c r="BF769" s="5">
        <f t="shared" si="1001"/>
        <v>6.8945006764645571E-9</v>
      </c>
      <c r="BG769" s="5">
        <f t="shared" si="1002"/>
        <v>4.0641282389685584E-9</v>
      </c>
      <c r="BH769" s="5">
        <f t="shared" si="1003"/>
        <v>1.7967731585514392E-9</v>
      </c>
      <c r="BI769" s="5">
        <f t="shared" si="1004"/>
        <v>6.354905344444061E-10</v>
      </c>
      <c r="BJ769" s="8">
        <f t="shared" si="1005"/>
        <v>0.77710927622616677</v>
      </c>
      <c r="BK769" s="8">
        <f t="shared" si="1006"/>
        <v>0.19131780874116577</v>
      </c>
      <c r="BL769" s="8">
        <f t="shared" si="1007"/>
        <v>3.0154434269709162E-2</v>
      </c>
      <c r="BM769" s="8">
        <f t="shared" si="1008"/>
        <v>0.30362447607586629</v>
      </c>
      <c r="BN769" s="8">
        <f t="shared" si="1009"/>
        <v>0.69404371769123485</v>
      </c>
    </row>
    <row r="770" spans="1:66" x14ac:dyDescent="0.25">
      <c r="A770" t="s">
        <v>134</v>
      </c>
      <c r="B770" t="s">
        <v>445</v>
      </c>
      <c r="C770" t="s">
        <v>123</v>
      </c>
      <c r="D770" t="s">
        <v>520</v>
      </c>
      <c r="E770">
        <f>VLOOKUP(A770,home!$A$2:$E$405,3,FALSE)</f>
        <v>1.5832999999999999</v>
      </c>
      <c r="F770">
        <f>VLOOKUP(B770,home!$B$2:$E$405,3,FALSE)</f>
        <v>0.78949999999999998</v>
      </c>
      <c r="G770">
        <f>VLOOKUP(C770,away!$B$2:$E$405,4,FALSE)</f>
        <v>0.94740000000000002</v>
      </c>
      <c r="H770">
        <f>VLOOKUP(A770,away!$A$2:$E$405,3,FALSE)</f>
        <v>1.1943999999999999</v>
      </c>
      <c r="I770">
        <f>VLOOKUP(C770,away!$B$2:$E$405,3,FALSE)</f>
        <v>0.83720000000000006</v>
      </c>
      <c r="J770">
        <f>VLOOKUP(B770,home!$B$2:$E$405,4,FALSE)</f>
        <v>0.62790000000000001</v>
      </c>
      <c r="K770" s="3">
        <f t="shared" si="954"/>
        <v>1.18426454259</v>
      </c>
      <c r="L770" s="3">
        <f t="shared" si="955"/>
        <v>0.62786965987200005</v>
      </c>
      <c r="M770" s="5">
        <f t="shared" si="956"/>
        <v>0.16330523818360007</v>
      </c>
      <c r="N770" s="5">
        <f t="shared" si="957"/>
        <v>0.19339660320005211</v>
      </c>
      <c r="O770" s="5">
        <f t="shared" si="958"/>
        <v>0.10253440435365291</v>
      </c>
      <c r="P770" s="5">
        <f t="shared" si="959"/>
        <v>0.12142785947161686</v>
      </c>
      <c r="Q770" s="5">
        <f t="shared" si="960"/>
        <v>0.11451636991358476</v>
      </c>
      <c r="R770" s="5">
        <f t="shared" si="961"/>
        <v>3.2189120793353086E-2</v>
      </c>
      <c r="S770" s="5">
        <f t="shared" si="962"/>
        <v>2.2572339411552751E-2</v>
      </c>
      <c r="T770" s="5">
        <f t="shared" si="963"/>
        <v>7.1901354227418585E-2</v>
      </c>
      <c r="U770" s="5">
        <f t="shared" si="964"/>
        <v>3.8120434412714552E-2</v>
      </c>
      <c r="V770" s="5">
        <f t="shared" si="965"/>
        <v>1.8648859906611943E-3</v>
      </c>
      <c r="W770" s="5">
        <f t="shared" si="966"/>
        <v>4.5205892144926242E-2</v>
      </c>
      <c r="X770" s="5">
        <f t="shared" si="967"/>
        <v>2.838340812524515E-2</v>
      </c>
      <c r="Y770" s="5">
        <f t="shared" si="968"/>
        <v>8.9105404028029193E-3</v>
      </c>
      <c r="Z770" s="5">
        <f t="shared" si="969"/>
        <v>6.7368574413671093E-3</v>
      </c>
      <c r="AA770" s="5">
        <f t="shared" si="970"/>
        <v>7.9782213962946574E-3</v>
      </c>
      <c r="AB770" s="5">
        <f t="shared" si="971"/>
        <v>4.7241623562823227E-3</v>
      </c>
      <c r="AC770" s="5">
        <f t="shared" si="972"/>
        <v>8.6666354262165203E-5</v>
      </c>
      <c r="AD770" s="5">
        <f t="shared" si="973"/>
        <v>1.338393379584598E-2</v>
      </c>
      <c r="AE770" s="5">
        <f t="shared" si="974"/>
        <v>8.4033659601471817E-3</v>
      </c>
      <c r="AF770" s="5">
        <f t="shared" si="975"/>
        <v>2.6381092635887771E-3</v>
      </c>
      <c r="AG770" s="5">
        <f t="shared" si="976"/>
        <v>5.5212958867821929E-4</v>
      </c>
      <c r="AH770" s="5">
        <f t="shared" si="977"/>
        <v>1.0574670975793299E-3</v>
      </c>
      <c r="AI770" s="5">
        <f t="shared" si="978"/>
        <v>1.2523207886187598E-3</v>
      </c>
      <c r="AJ770" s="5">
        <f t="shared" si="979"/>
        <v>7.4153955295477197E-4</v>
      </c>
      <c r="AK770" s="5">
        <f t="shared" si="980"/>
        <v>2.9272633316412545E-4</v>
      </c>
      <c r="AL770" s="5">
        <f t="shared" si="981"/>
        <v>2.5776784635486137E-6</v>
      </c>
      <c r="AM770" s="5">
        <f t="shared" si="982"/>
        <v>3.1700236469584774E-3</v>
      </c>
      <c r="AN770" s="5">
        <f t="shared" si="983"/>
        <v>1.9903616690020161E-3</v>
      </c>
      <c r="AO770" s="5">
        <f t="shared" si="984"/>
        <v>6.2484385206928116E-4</v>
      </c>
      <c r="AP770" s="5">
        <f t="shared" si="985"/>
        <v>1.3077349895728328E-4</v>
      </c>
      <c r="AQ770" s="5">
        <f t="shared" si="986"/>
        <v>2.0527178077645202E-5</v>
      </c>
      <c r="AR770" s="5">
        <f t="shared" si="987"/>
        <v>1.3279030137659299E-4</v>
      </c>
      <c r="AS770" s="5">
        <f t="shared" si="988"/>
        <v>1.5725884552013914E-4</v>
      </c>
      <c r="AT770" s="5">
        <f t="shared" si="989"/>
        <v>9.3118037379069551E-5</v>
      </c>
      <c r="AU770" s="5">
        <f t="shared" si="990"/>
        <v>3.6758796647867448E-5</v>
      </c>
      <c r="AV770" s="5">
        <f t="shared" si="991"/>
        <v>1.0883034874586387E-5</v>
      </c>
      <c r="AW770" s="5">
        <f t="shared" si="992"/>
        <v>5.3240786958933515E-8</v>
      </c>
      <c r="AX770" s="5">
        <f t="shared" si="993"/>
        <v>6.2569110071079371E-4</v>
      </c>
      <c r="AY770" s="5">
        <f t="shared" si="994"/>
        <v>3.9285245858822329E-4</v>
      </c>
      <c r="AZ770" s="5">
        <f t="shared" si="995"/>
        <v>1.2333006977683337E-4</v>
      </c>
      <c r="BA770" s="5">
        <f t="shared" si="996"/>
        <v>2.5811736320923468E-5</v>
      </c>
      <c r="BB770" s="5">
        <f t="shared" si="997"/>
        <v>4.0516015261309921E-6</v>
      </c>
      <c r="BC770" s="5">
        <f t="shared" si="998"/>
        <v>5.087755344297485E-7</v>
      </c>
      <c r="BD770" s="5">
        <f t="shared" si="999"/>
        <v>1.3895833559936964E-5</v>
      </c>
      <c r="BE770" s="5">
        <f t="shared" si="1000"/>
        <v>1.6456342974765521E-5</v>
      </c>
      <c r="BF770" s="5">
        <f t="shared" si="1001"/>
        <v>9.7443317428574262E-6</v>
      </c>
      <c r="BG770" s="5">
        <f t="shared" si="1002"/>
        <v>3.8466221914334237E-6</v>
      </c>
      <c r="BH770" s="5">
        <f t="shared" si="1003"/>
        <v>1.1388545675136112E-6</v>
      </c>
      <c r="BI770" s="5">
        <f t="shared" si="1004"/>
        <v>2.6974101669460784E-7</v>
      </c>
      <c r="BJ770" s="8">
        <f t="shared" si="1005"/>
        <v>0.49440048220981198</v>
      </c>
      <c r="BK770" s="8">
        <f t="shared" si="1006"/>
        <v>0.30965241954874484</v>
      </c>
      <c r="BL770" s="8">
        <f t="shared" si="1007"/>
        <v>0.18936655782646597</v>
      </c>
      <c r="BM770" s="8">
        <f t="shared" si="1008"/>
        <v>0.27239392189272871</v>
      </c>
      <c r="BN770" s="8">
        <f t="shared" si="1009"/>
        <v>0.72736959591585981</v>
      </c>
    </row>
    <row r="771" spans="1:66" x14ac:dyDescent="0.25">
      <c r="A771" t="s">
        <v>134</v>
      </c>
      <c r="B771" t="s">
        <v>483</v>
      </c>
      <c r="C771" t="s">
        <v>365</v>
      </c>
      <c r="D771" t="s">
        <v>520</v>
      </c>
      <c r="E771">
        <f>VLOOKUP(A771,home!$A$2:$E$405,3,FALSE)</f>
        <v>1.5832999999999999</v>
      </c>
      <c r="F771">
        <f>VLOOKUP(B771,home!$B$2:$E$405,3,FALSE)</f>
        <v>1.0105</v>
      </c>
      <c r="G771">
        <f>VLOOKUP(C771,away!$B$2:$E$405,4,FALSE)</f>
        <v>0.47370000000000001</v>
      </c>
      <c r="H771">
        <f>VLOOKUP(A771,away!$A$2:$E$405,3,FALSE)</f>
        <v>1.1943999999999999</v>
      </c>
      <c r="I771">
        <f>VLOOKUP(C771,away!$B$2:$E$405,3,FALSE)</f>
        <v>0.83720000000000006</v>
      </c>
      <c r="J771">
        <f>VLOOKUP(B771,home!$B$2:$E$405,4,FALSE)</f>
        <v>1.0046999999999999</v>
      </c>
      <c r="K771" s="3">
        <f t="shared" si="954"/>
        <v>0.75788430670499995</v>
      </c>
      <c r="L771" s="3">
        <f t="shared" si="955"/>
        <v>1.004651452896</v>
      </c>
      <c r="M771" s="5">
        <f t="shared" si="956"/>
        <v>0.17160915207140889</v>
      </c>
      <c r="N771" s="5">
        <f t="shared" si="957"/>
        <v>0.13005988324187262</v>
      </c>
      <c r="O771" s="5">
        <f t="shared" si="958"/>
        <v>0.17240738395879152</v>
      </c>
      <c r="P771" s="5">
        <f t="shared" si="959"/>
        <v>0.13066485066243144</v>
      </c>
      <c r="Q771" s="5">
        <f t="shared" si="960"/>
        <v>4.9285172220449931E-2</v>
      </c>
      <c r="R771" s="5">
        <f t="shared" si="961"/>
        <v>8.6604664392099212E-2</v>
      </c>
      <c r="S771" s="5">
        <f t="shared" si="962"/>
        <v>2.4872366934618785E-2</v>
      </c>
      <c r="T771" s="5">
        <f t="shared" si="963"/>
        <v>4.9514419877504594E-2</v>
      </c>
      <c r="U771" s="5">
        <f t="shared" si="964"/>
        <v>6.5636316030225308E-2</v>
      </c>
      <c r="V771" s="5">
        <f t="shared" si="965"/>
        <v>2.1042286898938674E-3</v>
      </c>
      <c r="W771" s="5">
        <f t="shared" si="966"/>
        <v>1.2450819526377411E-2</v>
      </c>
      <c r="X771" s="5">
        <f t="shared" si="967"/>
        <v>1.2508733926920951E-2</v>
      </c>
      <c r="Y771" s="5">
        <f t="shared" si="968"/>
        <v>6.2834588567853098E-3</v>
      </c>
      <c r="Z771" s="5">
        <f t="shared" si="969"/>
        <v>2.9002500636364323E-2</v>
      </c>
      <c r="AA771" s="5">
        <f t="shared" si="970"/>
        <v>2.1980540087502293E-2</v>
      </c>
      <c r="AB771" s="5">
        <f t="shared" si="971"/>
        <v>8.329353192609067E-3</v>
      </c>
      <c r="AC771" s="5">
        <f t="shared" si="972"/>
        <v>1.0013624135346815E-4</v>
      </c>
      <c r="AD771" s="5">
        <f t="shared" si="973"/>
        <v>2.3590701811644047E-3</v>
      </c>
      <c r="AE771" s="5">
        <f t="shared" si="974"/>
        <v>2.3700432849904488E-3</v>
      </c>
      <c r="AF771" s="5">
        <f t="shared" si="975"/>
        <v>1.1905337148460315E-3</v>
      </c>
      <c r="AG771" s="5">
        <f t="shared" si="976"/>
        <v>3.9869047544724596E-4</v>
      </c>
      <c r="AH771" s="5">
        <f t="shared" si="977"/>
        <v>7.2843511004851442E-3</v>
      </c>
      <c r="AI771" s="5">
        <f t="shared" si="978"/>
        <v>5.5206953835869868E-3</v>
      </c>
      <c r="AJ771" s="5">
        <f t="shared" si="979"/>
        <v>2.0920241966596582E-3</v>
      </c>
      <c r="AK771" s="5">
        <f t="shared" si="980"/>
        <v>5.2850410263183007E-4</v>
      </c>
      <c r="AL771" s="5">
        <f t="shared" si="981"/>
        <v>3.0497876982466683E-6</v>
      </c>
      <c r="AM771" s="5">
        <f t="shared" si="982"/>
        <v>3.5758045374404475E-4</v>
      </c>
      <c r="AN771" s="5">
        <f t="shared" si="983"/>
        <v>3.5924372238116544E-4</v>
      </c>
      <c r="AO771" s="5">
        <f t="shared" si="984"/>
        <v>1.8045736381700256E-4</v>
      </c>
      <c r="AP771" s="5">
        <f t="shared" si="985"/>
        <v>6.0432250914844573E-5</v>
      </c>
      <c r="AQ771" s="5">
        <f t="shared" si="986"/>
        <v>1.5178337170843553E-5</v>
      </c>
      <c r="AR771" s="5">
        <f t="shared" si="987"/>
        <v>1.4636467833013956E-3</v>
      </c>
      <c r="AS771" s="5">
        <f t="shared" si="988"/>
        <v>1.1092749276233815E-3</v>
      </c>
      <c r="AT771" s="5">
        <f t="shared" si="989"/>
        <v>4.2035102973354268E-4</v>
      </c>
      <c r="AU771" s="5">
        <f t="shared" si="990"/>
        <v>1.0619248291411296E-4</v>
      </c>
      <c r="AV771" s="5">
        <f t="shared" si="991"/>
        <v>2.0120404072661263E-5</v>
      </c>
      <c r="AW771" s="5">
        <f t="shared" si="992"/>
        <v>6.450382054113874E-8</v>
      </c>
      <c r="AX771" s="5">
        <f t="shared" si="993"/>
        <v>4.5167435712844097E-5</v>
      </c>
      <c r="AY771" s="5">
        <f t="shared" si="994"/>
        <v>4.5377529912495492E-5</v>
      </c>
      <c r="AZ771" s="5">
        <f t="shared" si="995"/>
        <v>2.2794300677710149E-5</v>
      </c>
      <c r="BA771" s="5">
        <f t="shared" si="996"/>
        <v>7.6334424312032607E-6</v>
      </c>
      <c r="BB771" s="5">
        <f t="shared" si="997"/>
        <v>1.9172372572765825E-6</v>
      </c>
      <c r="BC771" s="5">
        <f t="shared" si="998"/>
        <v>3.8523103921385218E-7</v>
      </c>
      <c r="BD771" s="5">
        <f t="shared" si="999"/>
        <v>2.4507581122838387E-4</v>
      </c>
      <c r="BE771" s="5">
        <f t="shared" si="1000"/>
        <v>1.8573911128298918E-4</v>
      </c>
      <c r="BF771" s="5">
        <f t="shared" si="1001"/>
        <v>7.0384378791355523E-5</v>
      </c>
      <c r="BG771" s="5">
        <f t="shared" si="1002"/>
        <v>1.7781072041049536E-5</v>
      </c>
      <c r="BH771" s="5">
        <f t="shared" si="1003"/>
        <v>3.3689988640756209E-6</v>
      </c>
      <c r="BI771" s="5">
        <f t="shared" si="1004"/>
        <v>5.1066227367797691E-7</v>
      </c>
      <c r="BJ771" s="8">
        <f t="shared" si="1005"/>
        <v>0.2675169926114177</v>
      </c>
      <c r="BK771" s="8">
        <f t="shared" si="1006"/>
        <v>0.32939916191731722</v>
      </c>
      <c r="BL771" s="8">
        <f t="shared" si="1007"/>
        <v>0.37402627810671762</v>
      </c>
      <c r="BM771" s="8">
        <f t="shared" si="1008"/>
        <v>0.25926851369867138</v>
      </c>
      <c r="BN771" s="8">
        <f t="shared" si="1009"/>
        <v>0.74063110654705366</v>
      </c>
    </row>
    <row r="772" spans="1:66" x14ac:dyDescent="0.25">
      <c r="A772" t="s">
        <v>134</v>
      </c>
      <c r="B772" t="s">
        <v>324</v>
      </c>
      <c r="C772" t="s">
        <v>338</v>
      </c>
      <c r="D772" t="s">
        <v>520</v>
      </c>
      <c r="E772">
        <f>VLOOKUP(A772,home!$A$2:$E$405,3,FALSE)</f>
        <v>1.5832999999999999</v>
      </c>
      <c r="F772">
        <f>VLOOKUP(B772,home!$B$2:$E$405,3,FALSE)</f>
        <v>0.47370000000000001</v>
      </c>
      <c r="G772">
        <f>VLOOKUP(C772,away!$B$2:$E$405,4,FALSE)</f>
        <v>0.88419999999999999</v>
      </c>
      <c r="H772">
        <f>VLOOKUP(A772,away!$A$2:$E$405,3,FALSE)</f>
        <v>1.1943999999999999</v>
      </c>
      <c r="I772">
        <f>VLOOKUP(C772,away!$B$2:$E$405,3,FALSE)</f>
        <v>2.1768000000000001</v>
      </c>
      <c r="J772">
        <f>VLOOKUP(B772,home!$B$2:$E$405,4,FALSE)</f>
        <v>1.0466</v>
      </c>
      <c r="K772" s="3">
        <f t="shared" si="954"/>
        <v>0.66315814348199997</v>
      </c>
      <c r="L772" s="3">
        <f t="shared" si="955"/>
        <v>2.7211285182719998</v>
      </c>
      <c r="M772" s="5">
        <f t="shared" si="956"/>
        <v>3.3901817185037451E-2</v>
      </c>
      <c r="N772" s="5">
        <f t="shared" si="957"/>
        <v>2.2482266145095596E-2</v>
      </c>
      <c r="O772" s="5">
        <f t="shared" si="958"/>
        <v>9.2251201563449167E-2</v>
      </c>
      <c r="P772" s="5">
        <f t="shared" si="959"/>
        <v>6.1177135562800716E-2</v>
      </c>
      <c r="Q772" s="5">
        <f t="shared" si="960"/>
        <v>7.4546489390249059E-3</v>
      </c>
      <c r="R772" s="5">
        <f t="shared" si="961"/>
        <v>0.12551368770958005</v>
      </c>
      <c r="S772" s="5">
        <f t="shared" si="962"/>
        <v>2.7599124666694196E-2</v>
      </c>
      <c r="T772" s="5">
        <f t="shared" si="963"/>
        <v>2.0285057821686776E-2</v>
      </c>
      <c r="U772" s="5">
        <f t="shared" si="964"/>
        <v>8.3235424123064602E-2</v>
      </c>
      <c r="V772" s="5">
        <f t="shared" si="965"/>
        <v>5.5337426700739377E-3</v>
      </c>
      <c r="W772" s="5">
        <f t="shared" si="966"/>
        <v>1.6478703835712729E-3</v>
      </c>
      <c r="X772" s="5">
        <f t="shared" si="967"/>
        <v>4.4840670951516092E-3</v>
      </c>
      <c r="Y772" s="5">
        <f t="shared" si="968"/>
        <v>6.1008614252310656E-3</v>
      </c>
      <c r="Z772" s="5">
        <f t="shared" si="969"/>
        <v>0.11384629168667469</v>
      </c>
      <c r="AA772" s="5">
        <f t="shared" si="970"/>
        <v>7.5498095437245422E-2</v>
      </c>
      <c r="AB772" s="5">
        <f t="shared" si="971"/>
        <v>2.5033588403295261E-2</v>
      </c>
      <c r="AC772" s="5">
        <f t="shared" si="972"/>
        <v>6.2411574365064915E-4</v>
      </c>
      <c r="AD772" s="5">
        <f t="shared" si="973"/>
        <v>2.7319966606702408E-4</v>
      </c>
      <c r="AE772" s="5">
        <f t="shared" si="974"/>
        <v>7.4341140251736647E-4</v>
      </c>
      <c r="AF772" s="5">
        <f t="shared" si="975"/>
        <v>1.0114589840992953E-3</v>
      </c>
      <c r="AG772" s="5">
        <f t="shared" si="976"/>
        <v>9.1743662889833943E-4</v>
      </c>
      <c r="AH772" s="5">
        <f t="shared" si="977"/>
        <v>7.7447597752030736E-2</v>
      </c>
      <c r="AI772" s="5">
        <f t="shared" si="978"/>
        <v>5.1360005142377409E-2</v>
      </c>
      <c r="AJ772" s="5">
        <f t="shared" si="979"/>
        <v>1.7029902829722485E-2</v>
      </c>
      <c r="AK772" s="5">
        <f t="shared" si="980"/>
        <v>3.7645062480792077E-3</v>
      </c>
      <c r="AL772" s="5">
        <f t="shared" si="981"/>
        <v>4.5049636422492873E-5</v>
      </c>
      <c r="AM772" s="5">
        <f t="shared" si="982"/>
        <v>3.6234916669782011E-5</v>
      </c>
      <c r="AN772" s="5">
        <f t="shared" si="983"/>
        <v>9.8599865107353303E-5</v>
      </c>
      <c r="AO772" s="5">
        <f t="shared" si="984"/>
        <v>1.3415145242069571E-4</v>
      </c>
      <c r="AP772" s="5">
        <f t="shared" si="985"/>
        <v>1.2168111431652146E-4</v>
      </c>
      <c r="AQ772" s="5">
        <f t="shared" si="986"/>
        <v>8.2777487575450457E-5</v>
      </c>
      <c r="AR772" s="5">
        <f t="shared" si="987"/>
        <v>4.2148973382941851E-2</v>
      </c>
      <c r="AS772" s="5">
        <f t="shared" si="988"/>
        <v>2.7951434938303946E-2</v>
      </c>
      <c r="AT772" s="5">
        <f t="shared" si="989"/>
        <v>9.2681108506717756E-3</v>
      </c>
      <c r="AU772" s="5">
        <f t="shared" si="990"/>
        <v>2.0487410617722919E-3</v>
      </c>
      <c r="AV772" s="5">
        <f t="shared" si="991"/>
        <v>3.396598297500636E-4</v>
      </c>
      <c r="AW772" s="5">
        <f t="shared" si="992"/>
        <v>2.2581612492524554E-6</v>
      </c>
      <c r="AX772" s="5">
        <f t="shared" si="993"/>
        <v>4.0049133446596012E-6</v>
      </c>
      <c r="AY772" s="5">
        <f t="shared" si="994"/>
        <v>1.0897883915361338E-5</v>
      </c>
      <c r="AZ772" s="5">
        <f t="shared" si="995"/>
        <v>1.4827271355453731E-5</v>
      </c>
      <c r="BA772" s="5">
        <f t="shared" si="996"/>
        <v>1.3448970311160895E-5</v>
      </c>
      <c r="BB772" s="5">
        <f t="shared" si="997"/>
        <v>9.149094163773338E-6</v>
      </c>
      <c r="BC772" s="5">
        <f t="shared" si="998"/>
        <v>4.9791722090799091E-6</v>
      </c>
      <c r="BD772" s="5">
        <f t="shared" si="999"/>
        <v>1.9115462248035085E-2</v>
      </c>
      <c r="BE772" s="5">
        <f t="shared" si="1000"/>
        <v>1.2676574456207203E-2</v>
      </c>
      <c r="BF772" s="5">
        <f t="shared" si="1001"/>
        <v>4.203286791044856E-3</v>
      </c>
      <c r="BG772" s="5">
        <f t="shared" si="1002"/>
        <v>9.2914795495724009E-4</v>
      </c>
      <c r="BH772" s="5">
        <f t="shared" si="1003"/>
        <v>1.5404300820738505E-4</v>
      </c>
      <c r="BI772" s="5">
        <f t="shared" si="1004"/>
        <v>2.0430975067838391E-5</v>
      </c>
      <c r="BJ772" s="8">
        <f t="shared" si="1005"/>
        <v>6.5931030632732562E-2</v>
      </c>
      <c r="BK772" s="8">
        <f t="shared" si="1006"/>
        <v>0.12889188334859483</v>
      </c>
      <c r="BL772" s="8">
        <f t="shared" si="1007"/>
        <v>0.66998987470580418</v>
      </c>
      <c r="BM772" s="8">
        <f t="shared" si="1008"/>
        <v>0.63586968354615225</v>
      </c>
      <c r="BN772" s="8">
        <f t="shared" si="1009"/>
        <v>0.3427807571049879</v>
      </c>
    </row>
    <row r="773" spans="1:66" s="14" customFormat="1" x14ac:dyDescent="0.25">
      <c r="A773" t="s">
        <v>134</v>
      </c>
      <c r="B773" t="s">
        <v>135</v>
      </c>
      <c r="C773" t="s">
        <v>485</v>
      </c>
      <c r="D773" t="s">
        <v>520</v>
      </c>
      <c r="E773">
        <f>VLOOKUP(A773,home!$A$2:$E$405,3,FALSE)</f>
        <v>1.5832999999999999</v>
      </c>
      <c r="F773">
        <f>VLOOKUP(B773,home!$B$2:$E$405,3,FALSE)</f>
        <v>0.88419999999999999</v>
      </c>
      <c r="G773">
        <f>VLOOKUP(C773,away!$B$2:$E$405,4,FALSE)</f>
        <v>0.50529999999999997</v>
      </c>
      <c r="H773">
        <f>VLOOKUP(A773,away!$A$2:$E$405,3,FALSE)</f>
        <v>1.1943999999999999</v>
      </c>
      <c r="I773">
        <f>VLOOKUP(C773,away!$B$2:$E$405,3,FALSE)</f>
        <v>0.83720000000000006</v>
      </c>
      <c r="J773">
        <f>VLOOKUP(B773,home!$B$2:$E$405,4,FALSE)</f>
        <v>0.66979999999999995</v>
      </c>
      <c r="K773" s="3">
        <f t="shared" si="954"/>
        <v>0.70739668545799994</v>
      </c>
      <c r="L773" s="3">
        <f t="shared" si="955"/>
        <v>0.66976763526399996</v>
      </c>
      <c r="M773" s="5">
        <f t="shared" si="956"/>
        <v>0.25229296158746856</v>
      </c>
      <c r="N773" s="5">
        <f t="shared" si="957"/>
        <v>0.17847120479135778</v>
      </c>
      <c r="O773" s="5">
        <f t="shared" si="958"/>
        <v>0.16897766027619002</v>
      </c>
      <c r="P773" s="5">
        <f t="shared" si="959"/>
        <v>0.11953423679582477</v>
      </c>
      <c r="Q773" s="5">
        <f t="shared" si="960"/>
        <v>6.3124969359551197E-2</v>
      </c>
      <c r="R773" s="5">
        <f t="shared" si="961"/>
        <v>5.6587883967813654E-2</v>
      </c>
      <c r="S773" s="5">
        <f t="shared" si="962"/>
        <v>1.4158573505633234E-2</v>
      </c>
      <c r="T773" s="5">
        <f t="shared" si="963"/>
        <v>4.2279061454059061E-2</v>
      </c>
      <c r="U773" s="5">
        <f t="shared" si="964"/>
        <v>4.0030081555913276E-2</v>
      </c>
      <c r="V773" s="5">
        <f t="shared" si="965"/>
        <v>7.4535671522695977E-4</v>
      </c>
      <c r="W773" s="5">
        <f t="shared" si="966"/>
        <v>1.4884798031528108E-2</v>
      </c>
      <c r="X773" s="5">
        <f t="shared" si="967"/>
        <v>9.9693559789588229E-3</v>
      </c>
      <c r="Y773" s="5">
        <f t="shared" si="968"/>
        <v>3.3385759895661346E-3</v>
      </c>
      <c r="Z773" s="5">
        <f t="shared" si="969"/>
        <v>1.2633577743238728E-2</v>
      </c>
      <c r="AA773" s="5">
        <f t="shared" si="970"/>
        <v>8.9369510210430356E-3</v>
      </c>
      <c r="AB773" s="5">
        <f t="shared" si="971"/>
        <v>3.1609847651931653E-3</v>
      </c>
      <c r="AC773" s="5">
        <f t="shared" si="972"/>
        <v>2.2071475343260944E-5</v>
      </c>
      <c r="AD773" s="5">
        <f t="shared" si="973"/>
        <v>2.6323641978036861E-3</v>
      </c>
      <c r="AE773" s="5">
        <f t="shared" si="974"/>
        <v>1.7630723439165912E-3</v>
      </c>
      <c r="AF773" s="5">
        <f t="shared" si="975"/>
        <v>5.9042439729218644E-4</v>
      </c>
      <c r="AG773" s="5">
        <f t="shared" si="976"/>
        <v>1.3181571745885342E-4</v>
      </c>
      <c r="AH773" s="5">
        <f t="shared" si="977"/>
        <v>2.1153903725032249E-3</v>
      </c>
      <c r="AI773" s="5">
        <f t="shared" si="978"/>
        <v>1.4964201379585452E-3</v>
      </c>
      <c r="AJ773" s="5">
        <f t="shared" si="979"/>
        <v>5.2928132282223893E-4</v>
      </c>
      <c r="AK773" s="5">
        <f t="shared" si="980"/>
        <v>1.2480395114642583E-4</v>
      </c>
      <c r="AL773" s="5">
        <f t="shared" si="981"/>
        <v>4.182910127201276E-7</v>
      </c>
      <c r="AM773" s="5">
        <f t="shared" si="982"/>
        <v>3.7242514168892693E-4</v>
      </c>
      <c r="AN773" s="5">
        <f t="shared" si="983"/>
        <v>2.4943830646185274E-4</v>
      </c>
      <c r="AO773" s="5">
        <f t="shared" si="984"/>
        <v>8.3532852331606009E-5</v>
      </c>
      <c r="AP773" s="5">
        <f t="shared" si="985"/>
        <v>1.8649200324332227E-5</v>
      </c>
      <c r="AQ773" s="5">
        <f t="shared" si="986"/>
        <v>3.1226577001981528E-6</v>
      </c>
      <c r="AR773" s="5">
        <f t="shared" si="987"/>
        <v>2.8336400149034347E-4</v>
      </c>
      <c r="AS773" s="5">
        <f t="shared" si="988"/>
        <v>2.0045075543238474E-4</v>
      </c>
      <c r="AT773" s="5">
        <f t="shared" si="989"/>
        <v>7.0899099995210571E-5</v>
      </c>
      <c r="AU773" s="5">
        <f t="shared" si="990"/>
        <v>1.6717929446189083E-5</v>
      </c>
      <c r="AV773" s="5">
        <f t="shared" si="991"/>
        <v>2.9565519694887134E-6</v>
      </c>
      <c r="AW773" s="5">
        <f t="shared" si="992"/>
        <v>5.5050746306820225E-9</v>
      </c>
      <c r="AX773" s="5">
        <f t="shared" si="993"/>
        <v>4.3908718468662142E-5</v>
      </c>
      <c r="AY773" s="5">
        <f t="shared" si="994"/>
        <v>2.9408638536228568E-5</v>
      </c>
      <c r="AZ773" s="5">
        <f t="shared" si="995"/>
        <v>9.8484771443717728E-6</v>
      </c>
      <c r="BA773" s="5">
        <f t="shared" si="996"/>
        <v>2.1987304159791452E-6</v>
      </c>
      <c r="BB773" s="5">
        <f t="shared" si="997"/>
        <v>3.6815961782334564E-7</v>
      </c>
      <c r="BC773" s="5">
        <f t="shared" si="998"/>
        <v>4.9316279325848052E-8</v>
      </c>
      <c r="BD773" s="5">
        <f t="shared" si="999"/>
        <v>3.1631339532855318E-5</v>
      </c>
      <c r="BE773" s="5">
        <f t="shared" si="1000"/>
        <v>2.2375904742138452E-5</v>
      </c>
      <c r="BF773" s="5">
        <f t="shared" si="1001"/>
        <v>7.9143204243563418E-6</v>
      </c>
      <c r="BG773" s="5">
        <f t="shared" si="1002"/>
        <v>1.8661880119474092E-6</v>
      </c>
      <c r="BH773" s="5">
        <f t="shared" si="1003"/>
        <v>3.3003380352326289E-7</v>
      </c>
      <c r="BI773" s="5">
        <f t="shared" si="1004"/>
        <v>4.6692963740290594E-8</v>
      </c>
      <c r="BJ773" s="8">
        <f t="shared" si="1005"/>
        <v>0.31799859246046169</v>
      </c>
      <c r="BK773" s="8">
        <f t="shared" si="1006"/>
        <v>0.38678302700904571</v>
      </c>
      <c r="BL773" s="8">
        <f t="shared" si="1007"/>
        <v>0.2825980101883957</v>
      </c>
      <c r="BM773" s="8">
        <f t="shared" si="1008"/>
        <v>0.1609948874894743</v>
      </c>
      <c r="BN773" s="8">
        <f t="shared" si="1009"/>
        <v>0.83898891677820597</v>
      </c>
    </row>
    <row r="774" spans="1:66" x14ac:dyDescent="0.25">
      <c r="A774" t="s">
        <v>134</v>
      </c>
      <c r="B774" t="s">
        <v>482</v>
      </c>
      <c r="C774" t="s">
        <v>360</v>
      </c>
      <c r="D774" t="s">
        <v>520</v>
      </c>
      <c r="E774">
        <f>VLOOKUP(A774,home!$A$2:$E$405,3,FALSE)</f>
        <v>1.5832999999999999</v>
      </c>
      <c r="F774">
        <f>VLOOKUP(B774,home!$B$2:$E$405,3,FALSE)</f>
        <v>0.94740000000000002</v>
      </c>
      <c r="G774">
        <f>VLOOKUP(C774,away!$B$2:$E$405,4,FALSE)</f>
        <v>0.50529999999999997</v>
      </c>
      <c r="H774">
        <f>VLOOKUP(A774,away!$A$2:$E$405,3,FALSE)</f>
        <v>1.1943999999999999</v>
      </c>
      <c r="I774">
        <f>VLOOKUP(C774,away!$B$2:$E$405,3,FALSE)</f>
        <v>0.66979999999999995</v>
      </c>
      <c r="J774">
        <f>VLOOKUP(B774,home!$B$2:$E$405,4,FALSE)</f>
        <v>1.2559</v>
      </c>
      <c r="K774" s="3">
        <f t="shared" si="954"/>
        <v>0.75795930762599995</v>
      </c>
      <c r="L774" s="3">
        <f t="shared" si="955"/>
        <v>1.0047314538079999</v>
      </c>
      <c r="M774" s="5">
        <f t="shared" si="956"/>
        <v>0.17158255439967546</v>
      </c>
      <c r="N774" s="5">
        <f t="shared" si="957"/>
        <v>0.13005259413347847</v>
      </c>
      <c r="O774" s="5">
        <f t="shared" si="958"/>
        <v>0.17239438933007614</v>
      </c>
      <c r="P774" s="5">
        <f t="shared" si="959"/>
        <v>0.13066793197523158</v>
      </c>
      <c r="Q774" s="5">
        <f t="shared" si="960"/>
        <v>4.928728710218825E-2</v>
      </c>
      <c r="R774" s="5">
        <f t="shared" si="961"/>
        <v>8.6605032709974869E-2</v>
      </c>
      <c r="S774" s="5">
        <f t="shared" si="962"/>
        <v>2.487739576208926E-2</v>
      </c>
      <c r="T774" s="5">
        <f t="shared" si="963"/>
        <v>4.9520487624433875E-2</v>
      </c>
      <c r="U774" s="5">
        <f t="shared" si="964"/>
        <v>6.5643090629779632E-2</v>
      </c>
      <c r="V774" s="5">
        <f t="shared" si="965"/>
        <v>2.1050300238110559E-3</v>
      </c>
      <c r="W774" s="5">
        <f t="shared" si="966"/>
        <v>1.2452586002246165E-2</v>
      </c>
      <c r="X774" s="5">
        <f t="shared" si="967"/>
        <v>1.2511504837705937E-2</v>
      </c>
      <c r="Y774" s="5">
        <f t="shared" si="968"/>
        <v>6.2853512224570552E-3</v>
      </c>
      <c r="Z774" s="5">
        <f t="shared" si="969"/>
        <v>2.9004933473927481E-2</v>
      </c>
      <c r="AA774" s="5">
        <f t="shared" si="970"/>
        <v>2.1984559293636262E-2</v>
      </c>
      <c r="AB774" s="5">
        <f t="shared" si="971"/>
        <v>8.3317006703336402E-3</v>
      </c>
      <c r="AC774" s="5">
        <f t="shared" si="972"/>
        <v>1.0019226638436854E-4</v>
      </c>
      <c r="AD774" s="5">
        <f t="shared" si="973"/>
        <v>2.3596383661039296E-3</v>
      </c>
      <c r="AE774" s="5">
        <f t="shared" si="974"/>
        <v>2.3708028860367344E-3</v>
      </c>
      <c r="AF774" s="5">
        <f t="shared" si="975"/>
        <v>1.1910101151899452E-3</v>
      </c>
      <c r="AG774" s="5">
        <f t="shared" si="976"/>
        <v>3.9888177484494235E-4</v>
      </c>
      <c r="AH774" s="5">
        <f t="shared" si="977"/>
        <v>7.2855422442158688E-3</v>
      </c>
      <c r="AI774" s="5">
        <f t="shared" si="978"/>
        <v>5.5221445551058334E-3</v>
      </c>
      <c r="AJ774" s="5">
        <f t="shared" si="979"/>
        <v>2.0927804317993509E-3</v>
      </c>
      <c r="AK774" s="5">
        <f t="shared" si="980"/>
        <v>5.2874746903329255E-4</v>
      </c>
      <c r="AL774" s="5">
        <f t="shared" si="981"/>
        <v>3.0520390127451614E-6</v>
      </c>
      <c r="AM774" s="5">
        <f t="shared" si="982"/>
        <v>3.5770197244397629E-4</v>
      </c>
      <c r="AN774" s="5">
        <f t="shared" si="983"/>
        <v>3.5939442280362536E-4</v>
      </c>
      <c r="AO774" s="5">
        <f t="shared" si="984"/>
        <v>1.8054744045698675E-4</v>
      </c>
      <c r="AP774" s="5">
        <f t="shared" si="985"/>
        <v>6.0467230777220544E-5</v>
      </c>
      <c r="AQ774" s="5">
        <f t="shared" si="986"/>
        <v>1.5188332171635156E-5</v>
      </c>
      <c r="AR774" s="5">
        <f t="shared" si="987"/>
        <v>1.4640026901621217E-3</v>
      </c>
      <c r="AS774" s="5">
        <f t="shared" si="988"/>
        <v>1.1096544653978831E-3</v>
      </c>
      <c r="AT774" s="5">
        <f t="shared" si="989"/>
        <v>4.2053646514853915E-4</v>
      </c>
      <c r="AU774" s="5">
        <f t="shared" si="990"/>
        <v>1.0624984265182411E-4</v>
      </c>
      <c r="AV774" s="5">
        <f t="shared" si="991"/>
        <v>2.0133264292937004E-5</v>
      </c>
      <c r="AW774" s="5">
        <f t="shared" si="992"/>
        <v>6.4562965282943004E-8</v>
      </c>
      <c r="AX774" s="5">
        <f t="shared" si="993"/>
        <v>4.5187256561681764E-5</v>
      </c>
      <c r="AY774" s="5">
        <f t="shared" si="994"/>
        <v>4.5401057978813592E-5</v>
      </c>
      <c r="AZ774" s="5">
        <f t="shared" si="995"/>
        <v>2.2807935493737339E-5</v>
      </c>
      <c r="BA774" s="5">
        <f t="shared" si="996"/>
        <v>7.6386167289939344E-6</v>
      </c>
      <c r="BB774" s="5">
        <f t="shared" si="997"/>
        <v>1.9186896228010456E-6</v>
      </c>
      <c r="BC774" s="5">
        <f t="shared" si="998"/>
        <v>3.8555356282464355E-7</v>
      </c>
      <c r="BD774" s="5">
        <f t="shared" si="999"/>
        <v>2.4515492521090185E-4</v>
      </c>
      <c r="BE774" s="5">
        <f t="shared" si="1000"/>
        <v>1.8581745737395892E-4</v>
      </c>
      <c r="BF774" s="5">
        <f t="shared" si="1001"/>
        <v>7.0421035667994812E-5</v>
      </c>
      <c r="BG774" s="5">
        <f t="shared" si="1002"/>
        <v>1.779209314573974E-5</v>
      </c>
      <c r="BH774" s="5">
        <f t="shared" si="1003"/>
        <v>3.3714206504905466E-6</v>
      </c>
      <c r="BI774" s="5">
        <f t="shared" si="1004"/>
        <v>5.1107993239236293E-7</v>
      </c>
      <c r="BJ774" s="8">
        <f t="shared" si="1005"/>
        <v>0.26752678257328755</v>
      </c>
      <c r="BK774" s="8">
        <f t="shared" si="1006"/>
        <v>0.32938155752418324</v>
      </c>
      <c r="BL774" s="8">
        <f t="shared" si="1007"/>
        <v>0.37403163207358964</v>
      </c>
      <c r="BM774" s="8">
        <f t="shared" si="1008"/>
        <v>0.25930977949934975</v>
      </c>
      <c r="BN774" s="8">
        <f t="shared" si="1009"/>
        <v>0.74058978965062483</v>
      </c>
    </row>
    <row r="775" spans="1:66" x14ac:dyDescent="0.25">
      <c r="A775" t="s">
        <v>134</v>
      </c>
      <c r="B775" t="s">
        <v>352</v>
      </c>
      <c r="C775" t="s">
        <v>484</v>
      </c>
      <c r="D775" t="s">
        <v>520</v>
      </c>
      <c r="E775">
        <f>VLOOKUP(A775,home!$A$2:$E$405,3,FALSE)</f>
        <v>1.5832999999999999</v>
      </c>
      <c r="F775">
        <f>VLOOKUP(B775,home!$B$2:$E$405,3,FALSE)</f>
        <v>1.3895</v>
      </c>
      <c r="G775">
        <f>VLOOKUP(C775,away!$B$2:$E$405,4,FALSE)</f>
        <v>1.2632000000000001</v>
      </c>
      <c r="H775">
        <f>VLOOKUP(A775,away!$A$2:$E$405,3,FALSE)</f>
        <v>1.1943999999999999</v>
      </c>
      <c r="I775">
        <f>VLOOKUP(C775,away!$B$2:$E$405,3,FALSE)</f>
        <v>1.4652000000000001</v>
      </c>
      <c r="J775">
        <f>VLOOKUP(B775,home!$B$2:$E$405,4,FALSE)</f>
        <v>0.66979999999999995</v>
      </c>
      <c r="K775" s="3">
        <f t="shared" si="954"/>
        <v>2.7790341261200004</v>
      </c>
      <c r="L775" s="3">
        <f t="shared" si="955"/>
        <v>1.1721733626239998</v>
      </c>
      <c r="M775" s="5">
        <f t="shared" si="956"/>
        <v>1.9231465971033375E-2</v>
      </c>
      <c r="N775" s="5">
        <f t="shared" si="957"/>
        <v>5.3444900228817267E-2</v>
      </c>
      <c r="O775" s="5">
        <f t="shared" si="958"/>
        <v>2.254261213545522E-2</v>
      </c>
      <c r="P775" s="5">
        <f t="shared" si="959"/>
        <v>6.2646688416316931E-2</v>
      </c>
      <c r="Q775" s="5">
        <f t="shared" si="960"/>
        <v>7.4262600801480907E-2</v>
      </c>
      <c r="R775" s="5">
        <f t="shared" si="961"/>
        <v>1.3211924734572566E-2</v>
      </c>
      <c r="S775" s="5">
        <f t="shared" si="962"/>
        <v>5.1018049994763524E-2</v>
      </c>
      <c r="T775" s="5">
        <f t="shared" si="963"/>
        <v>8.7048642498675638E-2</v>
      </c>
      <c r="U775" s="5">
        <f t="shared" si="964"/>
        <v>3.6716389709106095E-2</v>
      </c>
      <c r="V775" s="5">
        <f t="shared" si="965"/>
        <v>1.8465755181546074E-2</v>
      </c>
      <c r="W775" s="5">
        <f t="shared" si="966"/>
        <v>6.8792767307247316E-2</v>
      </c>
      <c r="X775" s="5">
        <f t="shared" si="967"/>
        <v>8.0637049378746453E-2</v>
      </c>
      <c r="Y775" s="5">
        <f t="shared" si="968"/>
        <v>4.7260300661181379E-2</v>
      </c>
      <c r="Z775" s="5">
        <f t="shared" si="969"/>
        <v>5.1622220809530413E-3</v>
      </c>
      <c r="AA775" s="5">
        <f t="shared" si="970"/>
        <v>1.4345991329578707E-2</v>
      </c>
      <c r="AB775" s="5">
        <f t="shared" si="971"/>
        <v>1.9933999738960435E-2</v>
      </c>
      <c r="AC775" s="5">
        <f t="shared" si="972"/>
        <v>3.759523627101274E-3</v>
      </c>
      <c r="AD775" s="5">
        <f t="shared" si="973"/>
        <v>4.7794361994268154E-2</v>
      </c>
      <c r="AE775" s="5">
        <f t="shared" si="974"/>
        <v>5.6023278013290011E-2</v>
      </c>
      <c r="AF775" s="5">
        <f t="shared" si="975"/>
        <v>3.2834497087028673E-2</v>
      </c>
      <c r="AG775" s="5">
        <f t="shared" si="976"/>
        <v>1.2829240953523445E-2</v>
      </c>
      <c r="AH775" s="5">
        <f t="shared" si="977"/>
        <v>1.5127548038106459E-3</v>
      </c>
      <c r="AI775" s="5">
        <f t="shared" si="978"/>
        <v>4.203997224241752E-3</v>
      </c>
      <c r="AJ775" s="5">
        <f t="shared" si="979"/>
        <v>5.8415258761407929E-3</v>
      </c>
      <c r="AK775" s="5">
        <f t="shared" si="980"/>
        <v>5.4112665861360985E-3</v>
      </c>
      <c r="AL775" s="5">
        <f t="shared" si="981"/>
        <v>4.8986739880472975E-4</v>
      </c>
      <c r="AM775" s="5">
        <f t="shared" si="982"/>
        <v>2.6564432603640772E-2</v>
      </c>
      <c r="AN775" s="5">
        <f t="shared" si="983"/>
        <v>3.1138120291208226E-2</v>
      </c>
      <c r="AO775" s="5">
        <f t="shared" si="984"/>
        <v>1.8249637583768071E-2</v>
      </c>
      <c r="AP775" s="5">
        <f t="shared" si="985"/>
        <v>7.1305796844115844E-3</v>
      </c>
      <c r="AQ775" s="5">
        <f t="shared" si="986"/>
        <v>2.0895688915337752E-3</v>
      </c>
      <c r="AR775" s="5">
        <f t="shared" si="987"/>
        <v>3.5464217704166676E-4</v>
      </c>
      <c r="AS775" s="5">
        <f t="shared" si="988"/>
        <v>9.8556271256028307E-4</v>
      </c>
      <c r="AT775" s="5">
        <f t="shared" si="989"/>
        <v>1.3694562058182119E-3</v>
      </c>
      <c r="AU775" s="5">
        <f t="shared" si="990"/>
        <v>1.2685885100652083E-3</v>
      </c>
      <c r="AV775" s="5">
        <f t="shared" si="991"/>
        <v>8.8136269036873517E-4</v>
      </c>
      <c r="AW775" s="5">
        <f t="shared" si="992"/>
        <v>4.4326328910441481E-5</v>
      </c>
      <c r="AX775" s="5">
        <f t="shared" si="993"/>
        <v>1.2303910791088757E-2</v>
      </c>
      <c r="AY775" s="5">
        <f t="shared" si="994"/>
        <v>1.4422316485416229E-2</v>
      </c>
      <c r="AZ775" s="5">
        <f t="shared" si="995"/>
        <v>8.4527276057689438E-3</v>
      </c>
      <c r="BA775" s="5">
        <f t="shared" si="996"/>
        <v>3.3026873803329651E-3</v>
      </c>
      <c r="BB775" s="5">
        <f t="shared" si="997"/>
        <v>9.6783054307518458E-4</v>
      </c>
      <c r="BC775" s="5">
        <f t="shared" si="998"/>
        <v>2.2689303642533016E-4</v>
      </c>
      <c r="BD775" s="5">
        <f t="shared" si="999"/>
        <v>6.928368553187105E-5</v>
      </c>
      <c r="BE775" s="5">
        <f t="shared" si="1000"/>
        <v>1.925417264764362E-4</v>
      </c>
      <c r="BF775" s="5">
        <f t="shared" si="1001"/>
        <v>2.6754001429003956E-4</v>
      </c>
      <c r="BG775" s="5">
        <f t="shared" si="1002"/>
        <v>2.4783427660488418E-4</v>
      </c>
      <c r="BH775" s="5">
        <f t="shared" si="1003"/>
        <v>1.7218497807680922E-4</v>
      </c>
      <c r="BI775" s="5">
        <f t="shared" si="1004"/>
        <v>9.5701586016135314E-5</v>
      </c>
      <c r="BJ775" s="8">
        <f t="shared" si="1005"/>
        <v>0.685776343820929</v>
      </c>
      <c r="BK775" s="8">
        <f t="shared" si="1006"/>
        <v>0.17003366707498213</v>
      </c>
      <c r="BL775" s="8">
        <f t="shared" si="1007"/>
        <v>0.12962516070085259</v>
      </c>
      <c r="BM775" s="8">
        <f t="shared" si="1008"/>
        <v>0.73087921123353472</v>
      </c>
      <c r="BN775" s="8">
        <f t="shared" si="1009"/>
        <v>0.24534019228767623</v>
      </c>
    </row>
    <row r="776" spans="1:66" x14ac:dyDescent="0.25">
      <c r="A776" t="s">
        <v>134</v>
      </c>
      <c r="B776" t="s">
        <v>446</v>
      </c>
      <c r="C776" t="s">
        <v>310</v>
      </c>
      <c r="D776" t="s">
        <v>520</v>
      </c>
      <c r="E776">
        <f>VLOOKUP(A776,home!$A$2:$E$405,3,FALSE)</f>
        <v>1.5832999999999999</v>
      </c>
      <c r="F776">
        <f>VLOOKUP(B776,home!$B$2:$E$405,3,FALSE)</f>
        <v>0.63160000000000005</v>
      </c>
      <c r="G776">
        <f>VLOOKUP(C776,away!$B$2:$E$405,4,FALSE)</f>
        <v>1.2632000000000001</v>
      </c>
      <c r="H776">
        <f>VLOOKUP(A776,away!$A$2:$E$405,3,FALSE)</f>
        <v>1.1943999999999999</v>
      </c>
      <c r="I776">
        <f>VLOOKUP(C776,away!$B$2:$E$405,3,FALSE)</f>
        <v>0.41860000000000003</v>
      </c>
      <c r="J776">
        <f>VLOOKUP(B776,home!$B$2:$E$405,4,FALSE)</f>
        <v>1.0046999999999999</v>
      </c>
      <c r="K776" s="3">
        <f t="shared" si="954"/>
        <v>1.263215512096</v>
      </c>
      <c r="L776" s="3">
        <f t="shared" si="955"/>
        <v>0.502325726448</v>
      </c>
      <c r="M776" s="5">
        <f t="shared" si="956"/>
        <v>0.17109415866700564</v>
      </c>
      <c r="N776" s="5">
        <f t="shared" si="957"/>
        <v>0.21612879525717579</v>
      </c>
      <c r="O776" s="5">
        <f t="shared" si="958"/>
        <v>8.5944997543412963E-2</v>
      </c>
      <c r="P776" s="5">
        <f t="shared" si="959"/>
        <v>0.10856705408389186</v>
      </c>
      <c r="Q776" s="5">
        <f t="shared" si="960"/>
        <v>0.13650862338974243</v>
      </c>
      <c r="R776" s="5">
        <f t="shared" si="961"/>
        <v>2.1586191662783246E-2</v>
      </c>
      <c r="S776" s="5">
        <f t="shared" si="962"/>
        <v>1.7222687969428191E-2</v>
      </c>
      <c r="T776" s="5">
        <f t="shared" si="963"/>
        <v>6.8571793410668797E-2</v>
      </c>
      <c r="U776" s="5">
        <f t="shared" si="964"/>
        <v>2.7268012155505141E-2</v>
      </c>
      <c r="V776" s="5">
        <f t="shared" si="965"/>
        <v>1.2142868587128623E-3</v>
      </c>
      <c r="W776" s="5">
        <f t="shared" si="966"/>
        <v>5.7479936866931154E-2</v>
      </c>
      <c r="X776" s="5">
        <f t="shared" si="967"/>
        <v>2.8873651042866363E-2</v>
      </c>
      <c r="Y776" s="5">
        <f t="shared" si="968"/>
        <v>7.2519888676569498E-3</v>
      </c>
      <c r="Z776" s="5">
        <f t="shared" si="969"/>
        <v>3.6144331360844525E-3</v>
      </c>
      <c r="AA776" s="5">
        <f t="shared" si="970"/>
        <v>4.5658080049356727E-3</v>
      </c>
      <c r="AB776" s="5">
        <f t="shared" si="971"/>
        <v>2.8837997485434159E-3</v>
      </c>
      <c r="AC776" s="5">
        <f t="shared" si="972"/>
        <v>4.8157527735874321E-5</v>
      </c>
      <c r="AD776" s="5">
        <f t="shared" si="973"/>
        <v>1.8152386971151548E-2</v>
      </c>
      <c r="AE776" s="5">
        <f t="shared" si="974"/>
        <v>9.1184109720489105E-3</v>
      </c>
      <c r="AF776" s="5">
        <f t="shared" si="975"/>
        <v>2.2902062077929412E-3</v>
      </c>
      <c r="AG776" s="5">
        <f t="shared" si="976"/>
        <v>3.8347649901510289E-4</v>
      </c>
      <c r="AH776" s="5">
        <f t="shared" si="977"/>
        <v>4.5390568769533622E-4</v>
      </c>
      <c r="AI776" s="5">
        <f t="shared" si="978"/>
        <v>5.7338070572535117E-4</v>
      </c>
      <c r="AJ776" s="5">
        <f t="shared" si="979"/>
        <v>3.6215170090440771E-4</v>
      </c>
      <c r="AK776" s="5">
        <f t="shared" si="980"/>
        <v>1.5249188210479956E-4</v>
      </c>
      <c r="AL776" s="5">
        <f t="shared" si="981"/>
        <v>1.2223259891468032E-6</v>
      </c>
      <c r="AM776" s="5">
        <f t="shared" si="982"/>
        <v>4.5860753607055932E-3</v>
      </c>
      <c r="AN776" s="5">
        <f t="shared" si="983"/>
        <v>2.3037036371117104E-3</v>
      </c>
      <c r="AO776" s="5">
        <f t="shared" si="984"/>
        <v>5.7860480151651985E-4</v>
      </c>
      <c r="AP776" s="5">
        <f t="shared" si="985"/>
        <v>9.6882692416028904E-5</v>
      </c>
      <c r="AQ776" s="5">
        <f t="shared" si="986"/>
        <v>1.2166667212029963E-5</v>
      </c>
      <c r="AR776" s="5">
        <f t="shared" si="987"/>
        <v>4.5601700862087773E-5</v>
      </c>
      <c r="AS776" s="5">
        <f t="shared" si="988"/>
        <v>5.7604775906950811E-5</v>
      </c>
      <c r="AT776" s="5">
        <f t="shared" si="989"/>
        <v>3.6383623248237098E-5</v>
      </c>
      <c r="AU776" s="5">
        <f t="shared" si="990"/>
        <v>1.532011909114325E-5</v>
      </c>
      <c r="AV776" s="5">
        <f t="shared" si="991"/>
        <v>4.8381530207725567E-6</v>
      </c>
      <c r="AW776" s="5">
        <f t="shared" si="992"/>
        <v>2.1545045528300315E-8</v>
      </c>
      <c r="AX776" s="5">
        <f t="shared" si="993"/>
        <v>9.6553358921409307E-4</v>
      </c>
      <c r="AY776" s="5">
        <f t="shared" si="994"/>
        <v>4.8501236161191402E-4</v>
      </c>
      <c r="AZ776" s="5">
        <f t="shared" si="995"/>
        <v>1.2181709344148239E-4</v>
      </c>
      <c r="BA776" s="5">
        <f t="shared" si="996"/>
        <v>2.039728665225885E-5</v>
      </c>
      <c r="BB776" s="5">
        <f t="shared" si="997"/>
        <v>2.5615204587910045E-6</v>
      </c>
      <c r="BC776" s="5">
        <f t="shared" si="998"/>
        <v>2.5734352505472122E-7</v>
      </c>
      <c r="BD776" s="5">
        <f t="shared" si="999"/>
        <v>3.8178179188021039E-6</v>
      </c>
      <c r="BE776" s="5">
        <f t="shared" si="1000"/>
        <v>4.8227268173888845E-6</v>
      </c>
      <c r="BF776" s="5">
        <f t="shared" si="1001"/>
        <v>3.0460716631635063E-6</v>
      </c>
      <c r="BG776" s="5">
        <f t="shared" si="1002"/>
        <v>1.2826149919547341E-6</v>
      </c>
      <c r="BH776" s="5">
        <f t="shared" si="1003"/>
        <v>4.050547884710266E-7</v>
      </c>
      <c r="BI776" s="5">
        <f t="shared" si="1004"/>
        <v>1.0233429840907299E-7</v>
      </c>
      <c r="BJ776" s="8">
        <f t="shared" si="1005"/>
        <v>0.55393228183891552</v>
      </c>
      <c r="BK776" s="8">
        <f t="shared" si="1006"/>
        <v>0.29863257979437546</v>
      </c>
      <c r="BL776" s="8">
        <f t="shared" si="1007"/>
        <v>0.14396396408421769</v>
      </c>
      <c r="BM776" s="8">
        <f t="shared" si="1008"/>
        <v>0.25982844743301492</v>
      </c>
      <c r="BN776" s="8">
        <f t="shared" si="1009"/>
        <v>0.73982982060401192</v>
      </c>
    </row>
    <row r="777" spans="1:66" x14ac:dyDescent="0.25">
      <c r="A777" t="s">
        <v>134</v>
      </c>
      <c r="B777" t="s">
        <v>366</v>
      </c>
      <c r="C777" t="s">
        <v>136</v>
      </c>
      <c r="D777" t="s">
        <v>520</v>
      </c>
      <c r="E777">
        <f>VLOOKUP(A777,home!$A$2:$E$405,3,FALSE)</f>
        <v>1.5832999999999999</v>
      </c>
      <c r="F777">
        <f>VLOOKUP(B777,home!$B$2:$E$405,3,FALSE)</f>
        <v>1.4211</v>
      </c>
      <c r="G777">
        <f>VLOOKUP(C777,away!$B$2:$E$405,4,FALSE)</f>
        <v>0.63160000000000005</v>
      </c>
      <c r="H777">
        <f>VLOOKUP(A777,away!$A$2:$E$405,3,FALSE)</f>
        <v>1.1943999999999999</v>
      </c>
      <c r="I777">
        <f>VLOOKUP(C777,away!$B$2:$E$405,3,FALSE)</f>
        <v>1.5069999999999999</v>
      </c>
      <c r="J777">
        <f>VLOOKUP(B777,home!$B$2:$E$405,4,FALSE)</f>
        <v>0.62790000000000001</v>
      </c>
      <c r="K777" s="3">
        <f t="shared" si="954"/>
        <v>1.421117451108</v>
      </c>
      <c r="L777" s="3">
        <f t="shared" si="955"/>
        <v>1.1301953863199998</v>
      </c>
      <c r="M777" s="5">
        <f t="shared" si="956"/>
        <v>7.7979224726669391E-2</v>
      </c>
      <c r="N777" s="5">
        <f t="shared" si="957"/>
        <v>0.11081763708294236</v>
      </c>
      <c r="O777" s="5">
        <f t="shared" si="958"/>
        <v>8.8131760014892216E-2</v>
      </c>
      <c r="P777" s="5">
        <f t="shared" si="959"/>
        <v>0.12524558215402559</v>
      </c>
      <c r="Q777" s="5">
        <f t="shared" si="960"/>
        <v>7.8742438974561207E-2</v>
      </c>
      <c r="R777" s="5">
        <f t="shared" si="961"/>
        <v>4.9803054278546317E-2</v>
      </c>
      <c r="S777" s="5">
        <f t="shared" si="962"/>
        <v>5.0290496937115306E-2</v>
      </c>
      <c r="T777" s="5">
        <f t="shared" si="963"/>
        <v>8.8994341236633231E-2</v>
      </c>
      <c r="U777" s="5">
        <f t="shared" si="964"/>
        <v>7.0775989553721122E-2</v>
      </c>
      <c r="V777" s="5">
        <f t="shared" si="965"/>
        <v>8.9748442439952433E-3</v>
      </c>
      <c r="W777" s="5">
        <f t="shared" si="966"/>
        <v>3.7300751389851887E-2</v>
      </c>
      <c r="X777" s="5">
        <f t="shared" si="967"/>
        <v>4.2157137127079927E-2</v>
      </c>
      <c r="Y777" s="5">
        <f t="shared" si="968"/>
        <v>2.3822900940742658E-2</v>
      </c>
      <c r="Z777" s="5">
        <f t="shared" si="969"/>
        <v>1.8762394056752521E-2</v>
      </c>
      <c r="AA777" s="5">
        <f t="shared" si="970"/>
        <v>2.6663565618616037E-2</v>
      </c>
      <c r="AB777" s="5">
        <f t="shared" si="971"/>
        <v>1.8946029204689262E-2</v>
      </c>
      <c r="AC777" s="5">
        <f t="shared" si="972"/>
        <v>9.0092873776710528E-4</v>
      </c>
      <c r="AD777" s="5">
        <f t="shared" si="973"/>
        <v>1.3252187184889883E-2</v>
      </c>
      <c r="AE777" s="5">
        <f t="shared" si="974"/>
        <v>1.4977560815011575E-2</v>
      </c>
      <c r="AF777" s="5">
        <f t="shared" si="975"/>
        <v>8.4637850657266513E-3</v>
      </c>
      <c r="AG777" s="5">
        <f t="shared" si="976"/>
        <v>3.1885769440294586E-3</v>
      </c>
      <c r="AH777" s="5">
        <f t="shared" si="977"/>
        <v>5.3012927998148758E-3</v>
      </c>
      <c r="AI777" s="5">
        <f t="shared" si="978"/>
        <v>7.5337597112501101E-3</v>
      </c>
      <c r="AJ777" s="5">
        <f t="shared" si="979"/>
        <v>5.3531786990559495E-3</v>
      </c>
      <c r="AK777" s="5">
        <f t="shared" si="980"/>
        <v>2.53583188937601E-3</v>
      </c>
      <c r="AL777" s="5">
        <f t="shared" si="981"/>
        <v>5.7880721249254082E-5</v>
      </c>
      <c r="AM777" s="5">
        <f t="shared" si="982"/>
        <v>3.7665828947593604E-3</v>
      </c>
      <c r="AN777" s="5">
        <f t="shared" si="983"/>
        <v>4.2569746098488591E-3</v>
      </c>
      <c r="AO777" s="5">
        <f t="shared" si="984"/>
        <v>2.4056065318662817E-3</v>
      </c>
      <c r="AP777" s="5">
        <f t="shared" si="985"/>
        <v>9.0626846787217558E-4</v>
      </c>
      <c r="AQ777" s="5">
        <f t="shared" si="986"/>
        <v>2.5606511028910715E-4</v>
      </c>
      <c r="AR777" s="5">
        <f t="shared" si="987"/>
        <v>1.1982993327764398E-3</v>
      </c>
      <c r="AS777" s="5">
        <f t="shared" si="988"/>
        <v>1.7029240934596714E-3</v>
      </c>
      <c r="AT777" s="5">
        <f t="shared" si="989"/>
        <v>1.2100275735639049E-3</v>
      </c>
      <c r="AU777" s="5">
        <f t="shared" si="990"/>
        <v>5.7319710037117817E-4</v>
      </c>
      <c r="AV777" s="5">
        <f t="shared" si="991"/>
        <v>2.0364510056549638E-4</v>
      </c>
      <c r="AW777" s="5">
        <f t="shared" si="992"/>
        <v>2.582349000208341E-6</v>
      </c>
      <c r="AX777" s="5">
        <f t="shared" si="993"/>
        <v>8.9212611379790245E-4</v>
      </c>
      <c r="AY777" s="5">
        <f t="shared" si="994"/>
        <v>1.0082768178299806E-3</v>
      </c>
      <c r="AZ777" s="5">
        <f t="shared" si="995"/>
        <v>5.697749038224277E-4</v>
      </c>
      <c r="BA777" s="5">
        <f t="shared" si="996"/>
        <v>2.1465232251367643E-4</v>
      </c>
      <c r="BB777" s="5">
        <f t="shared" si="997"/>
        <v>6.0649766141957474E-5</v>
      </c>
      <c r="BC777" s="5">
        <f t="shared" si="998"/>
        <v>1.3709217175005436E-5</v>
      </c>
      <c r="BD777" s="5">
        <f t="shared" si="999"/>
        <v>2.2571872955571103E-4</v>
      </c>
      <c r="BE777" s="5">
        <f t="shared" si="1000"/>
        <v>3.2077282561354811E-4</v>
      </c>
      <c r="BF777" s="5">
        <f t="shared" si="1001"/>
        <v>2.2792793016031824E-4</v>
      </c>
      <c r="BG777" s="5">
        <f t="shared" si="1002"/>
        <v>1.0797078638191789E-4</v>
      </c>
      <c r="BH777" s="5">
        <f t="shared" si="1003"/>
        <v>3.8359792184299397E-5</v>
      </c>
      <c r="BI777" s="5">
        <f t="shared" si="1004"/>
        <v>1.0902754018796822E-5</v>
      </c>
      <c r="BJ777" s="8">
        <f t="shared" si="1005"/>
        <v>0.43606800351738556</v>
      </c>
      <c r="BK777" s="8">
        <f t="shared" si="1006"/>
        <v>0.26445723433865187</v>
      </c>
      <c r="BL777" s="8">
        <f t="shared" si="1007"/>
        <v>0.28086420778861315</v>
      </c>
      <c r="BM777" s="8">
        <f t="shared" si="1008"/>
        <v>0.46842644800093619</v>
      </c>
      <c r="BN777" s="8">
        <f t="shared" si="1009"/>
        <v>0.53071969723163714</v>
      </c>
    </row>
    <row r="778" spans="1:66" x14ac:dyDescent="0.25">
      <c r="A778" t="s">
        <v>19</v>
      </c>
      <c r="B778" t="s">
        <v>150</v>
      </c>
      <c r="C778" t="s">
        <v>239</v>
      </c>
      <c r="D778" t="s">
        <v>520</v>
      </c>
      <c r="E778">
        <f>VLOOKUP(A778,home!$A$2:$E$405,3,FALSE)</f>
        <v>1.4750000000000001</v>
      </c>
      <c r="F778">
        <f>VLOOKUP(B778,home!$B$2:$E$405,3,FALSE)</f>
        <v>0.67800000000000005</v>
      </c>
      <c r="G778">
        <f>VLOOKUP(C778,away!$B$2:$E$405,4,FALSE)</f>
        <v>0.84750000000000003</v>
      </c>
      <c r="H778">
        <f>VLOOKUP(A778,away!$A$2:$E$405,3,FALSE)</f>
        <v>1.5625</v>
      </c>
      <c r="I778">
        <f>VLOOKUP(C778,away!$B$2:$E$405,3,FALSE)</f>
        <v>0.48</v>
      </c>
      <c r="J778">
        <f>VLOOKUP(B778,home!$B$2:$E$405,4,FALSE)</f>
        <v>1.1200000000000001</v>
      </c>
      <c r="K778" s="3">
        <f t="shared" si="954"/>
        <v>0.84754237500000007</v>
      </c>
      <c r="L778" s="3">
        <f t="shared" si="955"/>
        <v>0.84000000000000008</v>
      </c>
      <c r="M778" s="5">
        <f t="shared" si="956"/>
        <v>0.18497356148656088</v>
      </c>
      <c r="N778" s="5">
        <f t="shared" si="957"/>
        <v>0.15677293161452838</v>
      </c>
      <c r="O778" s="5">
        <f t="shared" si="958"/>
        <v>0.15537779164871116</v>
      </c>
      <c r="P778" s="5">
        <f t="shared" si="959"/>
        <v>0.13168926255620383</v>
      </c>
      <c r="Q778" s="5">
        <f t="shared" si="960"/>
        <v>6.6435851398144979E-2</v>
      </c>
      <c r="R778" s="5">
        <f t="shared" si="961"/>
        <v>6.5258672492458689E-2</v>
      </c>
      <c r="S778" s="5">
        <f t="shared" si="962"/>
        <v>2.343856837326555E-2</v>
      </c>
      <c r="T778" s="5">
        <f t="shared" si="963"/>
        <v>5.5806115174441784E-2</v>
      </c>
      <c r="U778" s="5">
        <f t="shared" si="964"/>
        <v>5.530949027360562E-2</v>
      </c>
      <c r="V778" s="5">
        <f t="shared" si="965"/>
        <v>1.854083457863222E-3</v>
      </c>
      <c r="W778" s="5">
        <f t="shared" si="966"/>
        <v>1.8769066426376959E-2</v>
      </c>
      <c r="X778" s="5">
        <f t="shared" si="967"/>
        <v>1.5766015798156646E-2</v>
      </c>
      <c r="Y778" s="5">
        <f t="shared" si="968"/>
        <v>6.6217266352257918E-3</v>
      </c>
      <c r="Z778" s="5">
        <f t="shared" si="969"/>
        <v>1.8272428297888436E-2</v>
      </c>
      <c r="AA778" s="5">
        <f t="shared" si="970"/>
        <v>1.5486657276609576E-2</v>
      </c>
      <c r="AB778" s="5">
        <f t="shared" si="971"/>
        <v>6.5627991445143556E-3</v>
      </c>
      <c r="AC778" s="5">
        <f t="shared" si="972"/>
        <v>8.249925060959438E-5</v>
      </c>
      <c r="AD778" s="5">
        <f t="shared" si="973"/>
        <v>3.9768947838860723E-3</v>
      </c>
      <c r="AE778" s="5">
        <f t="shared" si="974"/>
        <v>3.3405916184643006E-3</v>
      </c>
      <c r="AF778" s="5">
        <f t="shared" si="975"/>
        <v>1.4030484797550064E-3</v>
      </c>
      <c r="AG778" s="5">
        <f t="shared" si="976"/>
        <v>3.9285357433140186E-4</v>
      </c>
      <c r="AH778" s="5">
        <f t="shared" si="977"/>
        <v>3.8372099425565713E-3</v>
      </c>
      <c r="AI778" s="5">
        <f t="shared" si="978"/>
        <v>3.2521980280880106E-3</v>
      </c>
      <c r="AJ778" s="5">
        <f t="shared" si="979"/>
        <v>1.3781878203480147E-3</v>
      </c>
      <c r="AK778" s="5">
        <f t="shared" si="980"/>
        <v>3.8935752615127658E-4</v>
      </c>
      <c r="AL778" s="5">
        <f t="shared" si="981"/>
        <v>2.3493661227918289E-6</v>
      </c>
      <c r="AM778" s="5">
        <f t="shared" si="982"/>
        <v>6.7411737005198288E-4</v>
      </c>
      <c r="AN778" s="5">
        <f t="shared" si="983"/>
        <v>5.6625859084366559E-4</v>
      </c>
      <c r="AO778" s="5">
        <f t="shared" si="984"/>
        <v>2.3782860815433956E-4</v>
      </c>
      <c r="AP778" s="5">
        <f t="shared" si="985"/>
        <v>6.6592010283215091E-5</v>
      </c>
      <c r="AQ778" s="5">
        <f t="shared" si="986"/>
        <v>1.3984322159475168E-5</v>
      </c>
      <c r="AR778" s="5">
        <f t="shared" si="987"/>
        <v>6.4465127034950417E-4</v>
      </c>
      <c r="AS778" s="5">
        <f t="shared" si="988"/>
        <v>5.4636926871878594E-4</v>
      </c>
      <c r="AT778" s="5">
        <f t="shared" si="989"/>
        <v>2.3153555381846651E-4</v>
      </c>
      <c r="AU778" s="5">
        <f t="shared" si="990"/>
        <v>6.5412064393414486E-5</v>
      </c>
      <c r="AV778" s="5">
        <f t="shared" si="991"/>
        <v>1.385987410241186E-5</v>
      </c>
      <c r="AW778" s="5">
        <f t="shared" si="992"/>
        <v>4.6461038013962313E-8</v>
      </c>
      <c r="AX778" s="5">
        <f t="shared" si="993"/>
        <v>9.5223839473768554E-5</v>
      </c>
      <c r="AY778" s="5">
        <f t="shared" si="994"/>
        <v>7.9988025157965589E-5</v>
      </c>
      <c r="AZ778" s="5">
        <f t="shared" si="995"/>
        <v>3.3594970566345552E-5</v>
      </c>
      <c r="BA778" s="5">
        <f t="shared" si="996"/>
        <v>9.4065917585767556E-6</v>
      </c>
      <c r="BB778" s="5">
        <f t="shared" si="997"/>
        <v>1.9753842693011187E-6</v>
      </c>
      <c r="BC778" s="5">
        <f t="shared" si="998"/>
        <v>3.3186455724258803E-7</v>
      </c>
      <c r="BD778" s="5">
        <f t="shared" si="999"/>
        <v>9.025117784893057E-5</v>
      </c>
      <c r="BE778" s="5">
        <f t="shared" si="1000"/>
        <v>7.6491697620630016E-5</v>
      </c>
      <c r="BF778" s="5">
        <f t="shared" si="1001"/>
        <v>3.2414977534585306E-5</v>
      </c>
      <c r="BG778" s="5">
        <f t="shared" si="1002"/>
        <v>9.1576890150780254E-6</v>
      </c>
      <c r="BH778" s="5">
        <f t="shared" si="1003"/>
        <v>1.9403823743376598E-6</v>
      </c>
      <c r="BI778" s="5">
        <f t="shared" si="1004"/>
        <v>3.2891125719085601E-7</v>
      </c>
      <c r="BJ778" s="8">
        <f t="shared" si="1005"/>
        <v>0.3310643970805871</v>
      </c>
      <c r="BK778" s="8">
        <f t="shared" si="1006"/>
        <v>0.34212031251578379</v>
      </c>
      <c r="BL778" s="8">
        <f t="shared" si="1007"/>
        <v>0.30856477702007656</v>
      </c>
      <c r="BM778" s="8">
        <f t="shared" si="1008"/>
        <v>0.23943390215360832</v>
      </c>
      <c r="BN778" s="8">
        <f t="shared" si="1009"/>
        <v>0.7605080711966079</v>
      </c>
    </row>
    <row r="779" spans="1:66" x14ac:dyDescent="0.25">
      <c r="A779" t="s">
        <v>19</v>
      </c>
      <c r="B779" t="s">
        <v>236</v>
      </c>
      <c r="C779" t="s">
        <v>234</v>
      </c>
      <c r="D779" t="s">
        <v>520</v>
      </c>
      <c r="E779">
        <f>VLOOKUP(A779,home!$A$2:$E$405,3,FALSE)</f>
        <v>1.4750000000000001</v>
      </c>
      <c r="F779">
        <f>VLOOKUP(B779,home!$B$2:$E$405,3,FALSE)</f>
        <v>1.8644000000000001</v>
      </c>
      <c r="G779">
        <f>VLOOKUP(C779,away!$B$2:$E$405,4,FALSE)</f>
        <v>0.84750000000000003</v>
      </c>
      <c r="H779">
        <f>VLOOKUP(A779,away!$A$2:$E$405,3,FALSE)</f>
        <v>1.5625</v>
      </c>
      <c r="I779">
        <f>VLOOKUP(C779,away!$B$2:$E$405,3,FALSE)</f>
        <v>0.64</v>
      </c>
      <c r="J779">
        <f>VLOOKUP(B779,home!$B$2:$E$405,4,FALSE)</f>
        <v>0.8</v>
      </c>
      <c r="K779" s="3">
        <f t="shared" si="954"/>
        <v>2.3306165250000004</v>
      </c>
      <c r="L779" s="3">
        <f t="shared" si="955"/>
        <v>0.8</v>
      </c>
      <c r="M779" s="5">
        <f t="shared" si="956"/>
        <v>4.3690852444727035E-2</v>
      </c>
      <c r="N779" s="5">
        <f t="shared" si="957"/>
        <v>0.10182662269901749</v>
      </c>
      <c r="O779" s="5">
        <f t="shared" si="958"/>
        <v>3.4952681955781627E-2</v>
      </c>
      <c r="P779" s="5">
        <f t="shared" si="959"/>
        <v>8.1461298159213991E-2</v>
      </c>
      <c r="Q779" s="5">
        <f t="shared" si="960"/>
        <v>0.11865940477363517</v>
      </c>
      <c r="R779" s="5">
        <f t="shared" si="961"/>
        <v>1.3981072782312653E-2</v>
      </c>
      <c r="S779" s="5">
        <f t="shared" si="962"/>
        <v>3.7971009527563257E-2</v>
      </c>
      <c r="T779" s="5">
        <f t="shared" si="963"/>
        <v>9.4927523818908122E-2</v>
      </c>
      <c r="U779" s="5">
        <f t="shared" si="964"/>
        <v>3.25845192636856E-2</v>
      </c>
      <c r="V779" s="5">
        <f t="shared" si="965"/>
        <v>7.8662988689663458E-3</v>
      </c>
      <c r="W779" s="5">
        <f t="shared" si="966"/>
        <v>9.2183189870699345E-2</v>
      </c>
      <c r="X779" s="5">
        <f t="shared" si="967"/>
        <v>7.3746551896559473E-2</v>
      </c>
      <c r="Y779" s="5">
        <f t="shared" si="968"/>
        <v>2.9498620758623792E-2</v>
      </c>
      <c r="Z779" s="5">
        <f t="shared" si="969"/>
        <v>3.7282860752833741E-3</v>
      </c>
      <c r="AA779" s="5">
        <f t="shared" si="970"/>
        <v>8.6892051369828263E-3</v>
      </c>
      <c r="AB779" s="5">
        <f t="shared" si="971"/>
        <v>1.0125602540683535E-2</v>
      </c>
      <c r="AC779" s="5">
        <f t="shared" si="972"/>
        <v>9.1666630673008904E-4</v>
      </c>
      <c r="AD779" s="5">
        <f t="shared" si="973"/>
        <v>5.3710916409966149E-2</v>
      </c>
      <c r="AE779" s="5">
        <f t="shared" si="974"/>
        <v>4.2968733127972919E-2</v>
      </c>
      <c r="AF779" s="5">
        <f t="shared" si="975"/>
        <v>1.7187493251189172E-2</v>
      </c>
      <c r="AG779" s="5">
        <f t="shared" si="976"/>
        <v>4.5833315336504454E-3</v>
      </c>
      <c r="AH779" s="5">
        <f t="shared" si="977"/>
        <v>7.4565721505667477E-4</v>
      </c>
      <c r="AI779" s="5">
        <f t="shared" si="978"/>
        <v>1.7378410273965652E-3</v>
      </c>
      <c r="AJ779" s="5">
        <f t="shared" si="979"/>
        <v>2.0251205081367068E-3</v>
      </c>
      <c r="AK779" s="5">
        <f t="shared" si="980"/>
        <v>1.5732597737932689E-3</v>
      </c>
      <c r="AL779" s="5">
        <f t="shared" si="981"/>
        <v>6.8364724556027655E-5</v>
      </c>
      <c r="AM779" s="5">
        <f t="shared" si="982"/>
        <v>2.5035909871592151E-2</v>
      </c>
      <c r="AN779" s="5">
        <f t="shared" si="983"/>
        <v>2.002872789727372E-2</v>
      </c>
      <c r="AO779" s="5">
        <f t="shared" si="984"/>
        <v>8.0114911589094888E-3</v>
      </c>
      <c r="AP779" s="5">
        <f t="shared" si="985"/>
        <v>2.1363976423758638E-3</v>
      </c>
      <c r="AQ779" s="5">
        <f t="shared" si="986"/>
        <v>4.2727952847517272E-4</v>
      </c>
      <c r="AR779" s="5">
        <f t="shared" si="987"/>
        <v>1.1930515440906801E-4</v>
      </c>
      <c r="AS779" s="5">
        <f t="shared" si="988"/>
        <v>2.7805456438345053E-4</v>
      </c>
      <c r="AT779" s="5">
        <f t="shared" si="989"/>
        <v>3.2401928130187322E-4</v>
      </c>
      <c r="AU779" s="5">
        <f t="shared" si="990"/>
        <v>2.5172156380692313E-4</v>
      </c>
      <c r="AV779" s="5">
        <f t="shared" si="991"/>
        <v>1.4666660907681429E-4</v>
      </c>
      <c r="AW779" s="5">
        <f t="shared" si="992"/>
        <v>3.540710150607808E-6</v>
      </c>
      <c r="AX779" s="5">
        <f t="shared" si="993"/>
        <v>9.7248508775238853E-3</v>
      </c>
      <c r="AY779" s="5">
        <f t="shared" si="994"/>
        <v>7.7798807020191089E-3</v>
      </c>
      <c r="AZ779" s="5">
        <f t="shared" si="995"/>
        <v>3.1119522808076439E-3</v>
      </c>
      <c r="BA779" s="5">
        <f t="shared" si="996"/>
        <v>8.2985394154870508E-4</v>
      </c>
      <c r="BB779" s="5">
        <f t="shared" si="997"/>
        <v>1.6597078830974101E-4</v>
      </c>
      <c r="BC779" s="5">
        <f t="shared" si="998"/>
        <v>2.6555326129558569E-5</v>
      </c>
      <c r="BD779" s="5">
        <f t="shared" si="999"/>
        <v>1.5907353921209063E-5</v>
      </c>
      <c r="BE779" s="5">
        <f t="shared" si="1000"/>
        <v>3.7073941917793392E-5</v>
      </c>
      <c r="BF779" s="5">
        <f t="shared" si="1001"/>
        <v>4.3202570840249748E-5</v>
      </c>
      <c r="BG779" s="5">
        <f t="shared" si="1002"/>
        <v>3.3562875174256404E-5</v>
      </c>
      <c r="BH779" s="5">
        <f t="shared" si="1003"/>
        <v>1.9555547876908566E-5</v>
      </c>
      <c r="BI779" s="5">
        <f t="shared" si="1004"/>
        <v>9.1152966074703522E-6</v>
      </c>
      <c r="BJ779" s="8">
        <f t="shared" si="1005"/>
        <v>0.70657125815518695</v>
      </c>
      <c r="BK779" s="8">
        <f t="shared" si="1006"/>
        <v>0.17975437073377587</v>
      </c>
      <c r="BL779" s="8">
        <f t="shared" si="1007"/>
        <v>0.1076931449631455</v>
      </c>
      <c r="BM779" s="8">
        <f t="shared" si="1008"/>
        <v>0.59539878712083549</v>
      </c>
      <c r="BN779" s="8">
        <f t="shared" si="1009"/>
        <v>0.394571932814688</v>
      </c>
    </row>
    <row r="780" spans="1:66" x14ac:dyDescent="0.25">
      <c r="A780" t="s">
        <v>141</v>
      </c>
      <c r="B780" t="s">
        <v>238</v>
      </c>
      <c r="C780" t="s">
        <v>153</v>
      </c>
      <c r="D780" t="s">
        <v>520</v>
      </c>
      <c r="E780">
        <f>VLOOKUP(A780,home!$A$2:$E$405,3,FALSE)</f>
        <v>1.3483000000000001</v>
      </c>
      <c r="F780">
        <f>VLOOKUP(B780,home!$B$2:$E$405,3,FALSE)</f>
        <v>1.0383</v>
      </c>
      <c r="G780">
        <f>VLOOKUP(C780,away!$B$2:$E$405,4,FALSE)</f>
        <v>1.4833000000000001</v>
      </c>
      <c r="H780">
        <f>VLOOKUP(A780,away!$A$2:$E$405,3,FALSE)</f>
        <v>1.1460999999999999</v>
      </c>
      <c r="I780">
        <f>VLOOKUP(C780,away!$B$2:$E$405,3,FALSE)</f>
        <v>2.1812999999999998</v>
      </c>
      <c r="J780">
        <f>VLOOKUP(B780,home!$B$2:$E$405,4,FALSE)</f>
        <v>0.34899999999999998</v>
      </c>
      <c r="K780" s="3">
        <f t="shared" si="954"/>
        <v>2.0765308388369998</v>
      </c>
      <c r="L780" s="3">
        <f t="shared" si="955"/>
        <v>0.87249578756999979</v>
      </c>
      <c r="M780" s="5">
        <f t="shared" si="956"/>
        <v>5.2390676838903007E-2</v>
      </c>
      <c r="N780" s="5">
        <f t="shared" si="957"/>
        <v>0.10879085612352543</v>
      </c>
      <c r="O780" s="5">
        <f t="shared" si="958"/>
        <v>4.5710644849884019E-2</v>
      </c>
      <c r="P780" s="5">
        <f t="shared" si="959"/>
        <v>9.4919563693909845E-2</v>
      </c>
      <c r="Q780" s="5">
        <f t="shared" si="960"/>
        <v>0.11295378386198984</v>
      </c>
      <c r="R780" s="5">
        <f t="shared" si="961"/>
        <v>1.9941172539316061E-2</v>
      </c>
      <c r="S780" s="5">
        <f t="shared" si="962"/>
        <v>4.2992971819902082E-2</v>
      </c>
      <c r="T780" s="5">
        <f t="shared" si="963"/>
        <v>9.8551700609678355E-2</v>
      </c>
      <c r="U780" s="5">
        <f t="shared" si="964"/>
        <v>4.140845974045932E-2</v>
      </c>
      <c r="V780" s="5">
        <f t="shared" si="965"/>
        <v>8.6547929120162972E-3</v>
      </c>
      <c r="W780" s="5">
        <f t="shared" si="966"/>
        <v>7.818400518425031E-2</v>
      </c>
      <c r="X780" s="5">
        <f t="shared" si="967"/>
        <v>6.8215215178609415E-2</v>
      </c>
      <c r="Y780" s="5">
        <f t="shared" si="968"/>
        <v>2.9758743945758916E-2</v>
      </c>
      <c r="Z780" s="5">
        <f t="shared" si="969"/>
        <v>5.7995296799199401E-3</v>
      </c>
      <c r="AA780" s="5">
        <f t="shared" si="970"/>
        <v>1.2042902231104229E-2</v>
      </c>
      <c r="AB780" s="5">
        <f t="shared" si="971"/>
        <v>1.2503728935993426E-2</v>
      </c>
      <c r="AC780" s="5">
        <f t="shared" si="972"/>
        <v>9.8002786067715245E-4</v>
      </c>
      <c r="AD780" s="5">
        <f t="shared" si="973"/>
        <v>4.0587874467221924E-2</v>
      </c>
      <c r="AE780" s="5">
        <f t="shared" si="974"/>
        <v>3.5412749499071076E-2</v>
      </c>
      <c r="AF780" s="5">
        <f t="shared" si="975"/>
        <v>1.5448737382105568E-2</v>
      </c>
      <c r="AG780" s="5">
        <f t="shared" si="976"/>
        <v>4.4929860963874319E-3</v>
      </c>
      <c r="AH780" s="5">
        <f t="shared" si="977"/>
        <v>1.2650163039043337E-3</v>
      </c>
      <c r="AI780" s="5">
        <f t="shared" si="978"/>
        <v>2.626845366688947E-3</v>
      </c>
      <c r="AJ780" s="5">
        <f t="shared" si="979"/>
        <v>2.7273627063928436E-3</v>
      </c>
      <c r="AK780" s="5">
        <f t="shared" si="980"/>
        <v>1.887817589506227E-3</v>
      </c>
      <c r="AL780" s="5">
        <f t="shared" si="981"/>
        <v>7.1023183937395426E-5</v>
      </c>
      <c r="AM780" s="5">
        <f t="shared" si="982"/>
        <v>1.6856394602806243E-2</v>
      </c>
      <c r="AN780" s="5">
        <f t="shared" si="983"/>
        <v>1.4707133284566125E-2</v>
      </c>
      <c r="AO780" s="5">
        <f t="shared" si="984"/>
        <v>6.4159559190072402E-3</v>
      </c>
      <c r="AP780" s="5">
        <f t="shared" si="985"/>
        <v>1.8659648375228747E-3</v>
      </c>
      <c r="AQ780" s="5">
        <f t="shared" si="986"/>
        <v>4.0701161512311166E-4</v>
      </c>
      <c r="AR780" s="5">
        <f t="shared" si="987"/>
        <v>2.2074427927278048E-4</v>
      </c>
      <c r="AS780" s="5">
        <f t="shared" si="988"/>
        <v>4.5838230340677574E-4</v>
      </c>
      <c r="AT780" s="5">
        <f t="shared" si="989"/>
        <v>4.7592249450065428E-4</v>
      </c>
      <c r="AU780" s="5">
        <f t="shared" si="990"/>
        <v>3.2942257890894699E-4</v>
      </c>
      <c r="AV780" s="5">
        <f t="shared" si="991"/>
        <v>1.7101403602841093E-4</v>
      </c>
      <c r="AW780" s="5">
        <f t="shared" si="992"/>
        <v>3.5743688032612907E-6</v>
      </c>
      <c r="AX780" s="5">
        <f t="shared" si="993"/>
        <v>5.8338038707221179E-3</v>
      </c>
      <c r="AY780" s="5">
        <f t="shared" si="994"/>
        <v>5.0899693027146066E-3</v>
      </c>
      <c r="AZ780" s="5">
        <f t="shared" si="995"/>
        <v>2.2204883877395519E-3</v>
      </c>
      <c r="BA780" s="5">
        <f t="shared" si="996"/>
        <v>6.4578892155028661E-4</v>
      </c>
      <c r="BB780" s="5">
        <f t="shared" si="997"/>
        <v>1.4086202842799946E-4</v>
      </c>
      <c r="BC780" s="5">
        <f t="shared" si="998"/>
        <v>2.4580305286399034E-5</v>
      </c>
      <c r="BD780" s="5">
        <f t="shared" si="999"/>
        <v>3.2099742299279416E-5</v>
      </c>
      <c r="BE780" s="5">
        <f t="shared" si="1000"/>
        <v>6.6656104803174203E-5</v>
      </c>
      <c r="BF780" s="5">
        <f t="shared" si="1001"/>
        <v>6.9206728610271171E-5</v>
      </c>
      <c r="BG780" s="5">
        <f t="shared" si="1002"/>
        <v>4.7903302071416991E-5</v>
      </c>
      <c r="BH780" s="5">
        <f t="shared" si="1003"/>
        <v>2.4868171008355439E-5</v>
      </c>
      <c r="BI780" s="5">
        <f t="shared" si="1004"/>
        <v>1.0327904800864458E-5</v>
      </c>
      <c r="BJ780" s="8">
        <f t="shared" si="1005"/>
        <v>0.64660460542406484</v>
      </c>
      <c r="BK780" s="8">
        <f t="shared" si="1006"/>
        <v>0.20509902561206039</v>
      </c>
      <c r="BL780" s="8">
        <f t="shared" si="1007"/>
        <v>0.14202049790896035</v>
      </c>
      <c r="BM780" s="8">
        <f t="shared" si="1008"/>
        <v>0.5597305657835655</v>
      </c>
      <c r="BN780" s="8">
        <f t="shared" si="1009"/>
        <v>0.43470669790752819</v>
      </c>
    </row>
    <row r="781" spans="1:66" x14ac:dyDescent="0.25">
      <c r="A781" t="s">
        <v>141</v>
      </c>
      <c r="B781" t="s">
        <v>244</v>
      </c>
      <c r="C781" t="s">
        <v>311</v>
      </c>
      <c r="D781" t="s">
        <v>520</v>
      </c>
      <c r="E781">
        <f>VLOOKUP(A781,home!$A$2:$E$405,3,FALSE)</f>
        <v>1.3483000000000001</v>
      </c>
      <c r="F781">
        <f>VLOOKUP(B781,home!$B$2:$E$405,3,FALSE)</f>
        <v>1.335</v>
      </c>
      <c r="G781">
        <f>VLOOKUP(C781,away!$B$2:$E$405,4,FALSE)</f>
        <v>0.74170000000000003</v>
      </c>
      <c r="H781">
        <f>VLOOKUP(A781,away!$A$2:$E$405,3,FALSE)</f>
        <v>1.1460999999999999</v>
      </c>
      <c r="I781">
        <f>VLOOKUP(C781,away!$B$2:$E$405,3,FALSE)</f>
        <v>0.65439999999999998</v>
      </c>
      <c r="J781">
        <f>VLOOKUP(B781,home!$B$2:$E$405,4,FALSE)</f>
        <v>1.3959999999999999</v>
      </c>
      <c r="K781" s="3">
        <f t="shared" si="954"/>
        <v>1.33504553685</v>
      </c>
      <c r="L781" s="3">
        <f t="shared" si="955"/>
        <v>1.0470109446399998</v>
      </c>
      <c r="M781" s="5">
        <f t="shared" si="956"/>
        <v>9.2360444530289382E-2</v>
      </c>
      <c r="N781" s="5">
        <f t="shared" si="957"/>
        <v>0.12330539925164484</v>
      </c>
      <c r="O781" s="5">
        <f t="shared" si="958"/>
        <v>9.6702396275028579E-2</v>
      </c>
      <c r="P781" s="5">
        <f t="shared" si="959"/>
        <v>0.12910210254967697</v>
      </c>
      <c r="Q781" s="5">
        <f t="shared" si="960"/>
        <v>8.2309161470207906E-2</v>
      </c>
      <c r="R781" s="5">
        <f t="shared" si="961"/>
        <v>5.0624233636434632E-2</v>
      </c>
      <c r="S781" s="5">
        <f t="shared" si="962"/>
        <v>4.5114964981792877E-2</v>
      </c>
      <c r="T781" s="5">
        <f t="shared" si="963"/>
        <v>8.6178592903448648E-2</v>
      </c>
      <c r="U781" s="5">
        <f t="shared" si="964"/>
        <v>6.7585657172773705E-2</v>
      </c>
      <c r="V781" s="5">
        <f t="shared" si="965"/>
        <v>7.006891875539498E-3</v>
      </c>
      <c r="W781" s="5">
        <f t="shared" si="966"/>
        <v>3.6628826220889019E-2</v>
      </c>
      <c r="X781" s="5">
        <f t="shared" si="967"/>
        <v>3.8350781942587404E-2</v>
      </c>
      <c r="Y781" s="5">
        <f t="shared" si="968"/>
        <v>2.0076844214695539E-2</v>
      </c>
      <c r="Z781" s="5">
        <f t="shared" si="969"/>
        <v>1.7668042227119828E-2</v>
      </c>
      <c r="AA781" s="5">
        <f t="shared" si="970"/>
        <v>2.3587640920193661E-2</v>
      </c>
      <c r="AB781" s="5">
        <f t="shared" si="971"/>
        <v>1.5745287367662491E-2</v>
      </c>
      <c r="AC781" s="5">
        <f t="shared" si="972"/>
        <v>6.1214278341155566E-4</v>
      </c>
      <c r="AD781" s="5">
        <f t="shared" si="973"/>
        <v>1.2225287741563036E-2</v>
      </c>
      <c r="AE781" s="5">
        <f t="shared" si="974"/>
        <v>1.2800010066789724E-2</v>
      </c>
      <c r="AF781" s="5">
        <f t="shared" si="975"/>
        <v>6.7008753157155078E-3</v>
      </c>
      <c r="AG781" s="5">
        <f t="shared" si="976"/>
        <v>2.338629931407384E-3</v>
      </c>
      <c r="AH781" s="5">
        <f t="shared" si="977"/>
        <v>4.6246583955390332E-3</v>
      </c>
      <c r="AI781" s="5">
        <f t="shared" si="978"/>
        <v>6.1741295504202688E-3</v>
      </c>
      <c r="AJ781" s="5">
        <f t="shared" si="979"/>
        <v>4.1213720501111399E-3</v>
      </c>
      <c r="AK781" s="5">
        <f t="shared" si="980"/>
        <v>1.8340731203997371E-3</v>
      </c>
      <c r="AL781" s="5">
        <f t="shared" si="981"/>
        <v>3.4226305774492478E-5</v>
      </c>
      <c r="AM781" s="5">
        <f t="shared" si="982"/>
        <v>3.2642631672161497E-3</v>
      </c>
      <c r="AN781" s="5">
        <f t="shared" si="983"/>
        <v>3.4177192622605384E-3</v>
      </c>
      <c r="AO781" s="5">
        <f t="shared" si="984"/>
        <v>1.7891947366468646E-3</v>
      </c>
      <c r="AP781" s="5">
        <f t="shared" si="985"/>
        <v>6.2443549045384985E-4</v>
      </c>
      <c r="AQ781" s="5">
        <f t="shared" si="986"/>
        <v>1.634476981817067E-4</v>
      </c>
      <c r="AR781" s="5">
        <f t="shared" si="987"/>
        <v>9.6841359107012622E-4</v>
      </c>
      <c r="AS781" s="5">
        <f t="shared" si="988"/>
        <v>1.2928762425830531E-3</v>
      </c>
      <c r="AT781" s="5">
        <f t="shared" si="989"/>
        <v>8.6302432867995174E-4</v>
      </c>
      <c r="AU781" s="5">
        <f t="shared" si="990"/>
        <v>3.8405892606571234E-4</v>
      </c>
      <c r="AV781" s="5">
        <f t="shared" si="991"/>
        <v>1.2818403878285837E-4</v>
      </c>
      <c r="AW781" s="5">
        <f t="shared" si="992"/>
        <v>1.3289383243332147E-6</v>
      </c>
      <c r="AX781" s="5">
        <f t="shared" si="993"/>
        <v>7.2632332874929468E-4</v>
      </c>
      <c r="AY781" s="5">
        <f t="shared" si="994"/>
        <v>7.6046847454786816E-4</v>
      </c>
      <c r="AZ781" s="5">
        <f t="shared" si="995"/>
        <v>3.9810940795265154E-4</v>
      </c>
      <c r="BA781" s="5">
        <f t="shared" si="996"/>
        <v>1.3894163576352558E-4</v>
      </c>
      <c r="BB781" s="5">
        <f t="shared" si="997"/>
        <v>3.6368353327648919E-5</v>
      </c>
      <c r="BC781" s="5">
        <f t="shared" si="998"/>
        <v>7.6156127945165986E-6</v>
      </c>
      <c r="BD781" s="5">
        <f t="shared" si="999"/>
        <v>1.6898993813142446E-4</v>
      </c>
      <c r="BE781" s="5">
        <f t="shared" si="1000"/>
        <v>2.2560926267491585E-4</v>
      </c>
      <c r="BF781" s="5">
        <f t="shared" si="1001"/>
        <v>1.5059931960308289E-4</v>
      </c>
      <c r="BG781" s="5">
        <f t="shared" si="1002"/>
        <v>6.7018983162914187E-5</v>
      </c>
      <c r="BH781" s="5">
        <f t="shared" si="1003"/>
        <v>2.2368348588968475E-5</v>
      </c>
      <c r="BI781" s="5">
        <f t="shared" si="1004"/>
        <v>5.9725527900814713E-6</v>
      </c>
      <c r="BJ781" s="8">
        <f t="shared" si="1005"/>
        <v>0.43224129622684354</v>
      </c>
      <c r="BK781" s="8">
        <f t="shared" si="1006"/>
        <v>0.2749912415010326</v>
      </c>
      <c r="BL781" s="8">
        <f t="shared" si="1007"/>
        <v>0.27527656402069639</v>
      </c>
      <c r="BM781" s="8">
        <f t="shared" si="1008"/>
        <v>0.42501426672618647</v>
      </c>
      <c r="BN781" s="8">
        <f t="shared" si="1009"/>
        <v>0.57440373771328235</v>
      </c>
    </row>
    <row r="782" spans="1:66" x14ac:dyDescent="0.25">
      <c r="A782" t="s">
        <v>141</v>
      </c>
      <c r="B782" t="s">
        <v>473</v>
      </c>
      <c r="C782" t="s">
        <v>143</v>
      </c>
      <c r="D782" t="s">
        <v>520</v>
      </c>
      <c r="E782">
        <f>VLOOKUP(A782,home!$A$2:$E$405,3,FALSE)</f>
        <v>1.3483000000000001</v>
      </c>
      <c r="F782">
        <f>VLOOKUP(B782,home!$B$2:$E$405,3,FALSE)</f>
        <v>0.37080000000000002</v>
      </c>
      <c r="G782">
        <f>VLOOKUP(C782,away!$B$2:$E$405,4,FALSE)</f>
        <v>0.74170000000000003</v>
      </c>
      <c r="H782">
        <f>VLOOKUP(A782,away!$A$2:$E$405,3,FALSE)</f>
        <v>1.1460999999999999</v>
      </c>
      <c r="I782">
        <f>VLOOKUP(C782,away!$B$2:$E$405,3,FALSE)</f>
        <v>0</v>
      </c>
      <c r="J782">
        <f>VLOOKUP(B782,home!$B$2:$E$405,4,FALSE)</f>
        <v>0.65439999999999998</v>
      </c>
      <c r="K782" s="3">
        <f t="shared" si="954"/>
        <v>0.37081264798800001</v>
      </c>
      <c r="L782" s="3">
        <f t="shared" si="955"/>
        <v>0</v>
      </c>
      <c r="M782" s="5">
        <f t="shared" si="956"/>
        <v>0.69017323479090387</v>
      </c>
      <c r="N782" s="5">
        <f t="shared" si="957"/>
        <v>0.25592496476325871</v>
      </c>
      <c r="O782" s="5">
        <f t="shared" si="958"/>
        <v>0</v>
      </c>
      <c r="P782" s="5">
        <f t="shared" si="959"/>
        <v>0</v>
      </c>
      <c r="Q782" s="5">
        <f t="shared" si="960"/>
        <v>4.7450106935049773E-2</v>
      </c>
      <c r="R782" s="5">
        <f t="shared" si="961"/>
        <v>0</v>
      </c>
      <c r="S782" s="5">
        <f t="shared" si="962"/>
        <v>0</v>
      </c>
      <c r="T782" s="5">
        <f t="shared" si="963"/>
        <v>0</v>
      </c>
      <c r="U782" s="5">
        <f t="shared" si="964"/>
        <v>0</v>
      </c>
      <c r="V782" s="5">
        <f t="shared" si="965"/>
        <v>0</v>
      </c>
      <c r="W782" s="5">
        <f t="shared" si="966"/>
        <v>5.8650332666331908E-3</v>
      </c>
      <c r="X782" s="5">
        <f t="shared" si="967"/>
        <v>0</v>
      </c>
      <c r="Y782" s="5">
        <f t="shared" si="968"/>
        <v>0</v>
      </c>
      <c r="Z782" s="5">
        <f t="shared" si="969"/>
        <v>0</v>
      </c>
      <c r="AA782" s="5">
        <f t="shared" si="970"/>
        <v>0</v>
      </c>
      <c r="AB782" s="5">
        <f t="shared" si="971"/>
        <v>0</v>
      </c>
      <c r="AC782" s="5">
        <f t="shared" si="972"/>
        <v>0</v>
      </c>
      <c r="AD782" s="5">
        <f t="shared" si="973"/>
        <v>5.4370712903449071E-4</v>
      </c>
      <c r="AE782" s="5">
        <f t="shared" si="974"/>
        <v>0</v>
      </c>
      <c r="AF782" s="5">
        <f t="shared" si="975"/>
        <v>0</v>
      </c>
      <c r="AG782" s="5">
        <f t="shared" si="976"/>
        <v>0</v>
      </c>
      <c r="AH782" s="5">
        <f t="shared" si="977"/>
        <v>0</v>
      </c>
      <c r="AI782" s="5">
        <f t="shared" si="978"/>
        <v>0</v>
      </c>
      <c r="AJ782" s="5">
        <f t="shared" si="979"/>
        <v>0</v>
      </c>
      <c r="AK782" s="5">
        <f t="shared" si="980"/>
        <v>0</v>
      </c>
      <c r="AL782" s="5">
        <f t="shared" si="981"/>
        <v>0</v>
      </c>
      <c r="AM782" s="5">
        <f t="shared" si="982"/>
        <v>4.0322696049446573E-5</v>
      </c>
      <c r="AN782" s="5">
        <f t="shared" si="983"/>
        <v>0</v>
      </c>
      <c r="AO782" s="5">
        <f t="shared" si="984"/>
        <v>0</v>
      </c>
      <c r="AP782" s="5">
        <f t="shared" si="985"/>
        <v>0</v>
      </c>
      <c r="AQ782" s="5">
        <f t="shared" si="986"/>
        <v>0</v>
      </c>
      <c r="AR782" s="5">
        <f t="shared" si="987"/>
        <v>0</v>
      </c>
      <c r="AS782" s="5">
        <f t="shared" si="988"/>
        <v>0</v>
      </c>
      <c r="AT782" s="5">
        <f t="shared" si="989"/>
        <v>0</v>
      </c>
      <c r="AU782" s="5">
        <f t="shared" si="990"/>
        <v>0</v>
      </c>
      <c r="AV782" s="5">
        <f t="shared" si="991"/>
        <v>0</v>
      </c>
      <c r="AW782" s="5">
        <f t="shared" si="992"/>
        <v>0</v>
      </c>
      <c r="AX782" s="5">
        <f t="shared" si="993"/>
        <v>2.4920276160184232E-6</v>
      </c>
      <c r="AY782" s="5">
        <f t="shared" si="994"/>
        <v>0</v>
      </c>
      <c r="AZ782" s="5">
        <f t="shared" si="995"/>
        <v>0</v>
      </c>
      <c r="BA782" s="5">
        <f t="shared" si="996"/>
        <v>0</v>
      </c>
      <c r="BB782" s="5">
        <f t="shared" si="997"/>
        <v>0</v>
      </c>
      <c r="BC782" s="5">
        <f t="shared" si="998"/>
        <v>0</v>
      </c>
      <c r="BD782" s="5">
        <f t="shared" si="999"/>
        <v>0</v>
      </c>
      <c r="BE782" s="5">
        <f t="shared" si="1000"/>
        <v>0</v>
      </c>
      <c r="BF782" s="5">
        <f t="shared" si="1001"/>
        <v>0</v>
      </c>
      <c r="BG782" s="5">
        <f t="shared" si="1002"/>
        <v>0</v>
      </c>
      <c r="BH782" s="5">
        <f t="shared" si="1003"/>
        <v>0</v>
      </c>
      <c r="BI782" s="5">
        <f t="shared" si="1004"/>
        <v>0</v>
      </c>
      <c r="BJ782" s="8">
        <f t="shared" si="1005"/>
        <v>0.30982662681764161</v>
      </c>
      <c r="BK782" s="8">
        <f t="shared" si="1006"/>
        <v>0.69017323479090387</v>
      </c>
      <c r="BL782" s="8">
        <f t="shared" si="1007"/>
        <v>0</v>
      </c>
      <c r="BM782" s="8">
        <f t="shared" si="1008"/>
        <v>6.451555119333147E-3</v>
      </c>
      <c r="BN782" s="8">
        <f t="shared" si="1009"/>
        <v>0.99354830648921244</v>
      </c>
    </row>
    <row r="783" spans="1:66" x14ac:dyDescent="0.25">
      <c r="A783" t="s">
        <v>141</v>
      </c>
      <c r="B783" t="s">
        <v>427</v>
      </c>
      <c r="C783" t="s">
        <v>154</v>
      </c>
      <c r="D783" t="s">
        <v>520</v>
      </c>
      <c r="E783">
        <f>VLOOKUP(A783,home!$A$2:$E$405,3,FALSE)</f>
        <v>1.3483000000000001</v>
      </c>
      <c r="F783">
        <f>VLOOKUP(B783,home!$B$2:$E$405,3,FALSE)</f>
        <v>0.74170000000000003</v>
      </c>
      <c r="G783">
        <f>VLOOKUP(C783,away!$B$2:$E$405,4,FALSE)</f>
        <v>0.37080000000000002</v>
      </c>
      <c r="H783">
        <f>VLOOKUP(A783,away!$A$2:$E$405,3,FALSE)</f>
        <v>1.1460999999999999</v>
      </c>
      <c r="I783">
        <f>VLOOKUP(C783,away!$B$2:$E$405,3,FALSE)</f>
        <v>0.87250000000000005</v>
      </c>
      <c r="J783">
        <f>VLOOKUP(B783,home!$B$2:$E$405,4,FALSE)</f>
        <v>0.69799999999999995</v>
      </c>
      <c r="K783" s="3">
        <f t="shared" si="954"/>
        <v>0.37081264798800007</v>
      </c>
      <c r="L783" s="3">
        <f t="shared" si="955"/>
        <v>0.69798063049999992</v>
      </c>
      <c r="M783" s="5">
        <f t="shared" si="956"/>
        <v>0.34342268301648504</v>
      </c>
      <c r="N783" s="5">
        <f t="shared" si="957"/>
        <v>0.1273454744684864</v>
      </c>
      <c r="O783" s="5">
        <f t="shared" si="958"/>
        <v>0.23970238081984785</v>
      </c>
      <c r="P783" s="5">
        <f t="shared" si="959"/>
        <v>8.8884674560835777E-2</v>
      </c>
      <c r="Q783" s="5">
        <f t="shared" si="960"/>
        <v>2.3610656298473847E-2</v>
      </c>
      <c r="R783" s="5">
        <f t="shared" si="961"/>
        <v>8.3653809448494224E-2</v>
      </c>
      <c r="S783" s="5">
        <f t="shared" si="962"/>
        <v>5.7512838860781105E-3</v>
      </c>
      <c r="T783" s="5">
        <f t="shared" si="963"/>
        <v>1.6479780769727569E-2</v>
      </c>
      <c r="U783" s="5">
        <f t="shared" si="964"/>
        <v>3.1019890595879722E-2</v>
      </c>
      <c r="V783" s="5">
        <f t="shared" si="965"/>
        <v>1.6539417322597929E-4</v>
      </c>
      <c r="W783" s="5">
        <f t="shared" si="966"/>
        <v>2.9183766609238802E-3</v>
      </c>
      <c r="X783" s="5">
        <f t="shared" si="967"/>
        <v>2.0369703818281346E-3</v>
      </c>
      <c r="Y783" s="5">
        <f t="shared" si="968"/>
        <v>7.108829357091133E-4</v>
      </c>
      <c r="Z783" s="5">
        <f t="shared" si="969"/>
        <v>1.9462912887528952E-2</v>
      </c>
      <c r="AA783" s="5">
        <f t="shared" si="970"/>
        <v>7.2170942653843832E-3</v>
      </c>
      <c r="AB783" s="5">
        <f t="shared" si="971"/>
        <v>1.3380949176630967E-3</v>
      </c>
      <c r="AC783" s="5">
        <f t="shared" si="972"/>
        <v>2.6754579685014533E-6</v>
      </c>
      <c r="AD783" s="5">
        <f t="shared" si="973"/>
        <v>2.7054274436589035E-4</v>
      </c>
      <c r="AE783" s="5">
        <f t="shared" si="974"/>
        <v>1.8883359528970445E-4</v>
      </c>
      <c r="AF783" s="5">
        <f t="shared" si="975"/>
        <v>6.5901095949944853E-5</v>
      </c>
      <c r="AG783" s="5">
        <f t="shared" si="976"/>
        <v>1.5332562833927835E-5</v>
      </c>
      <c r="AH783" s="5">
        <f t="shared" si="977"/>
        <v>3.396184052151007E-3</v>
      </c>
      <c r="AI783" s="5">
        <f t="shared" si="978"/>
        <v>1.2593480014327311E-3</v>
      </c>
      <c r="AJ783" s="5">
        <f t="shared" si="979"/>
        <v>2.3349108357483334E-4</v>
      </c>
      <c r="AK783" s="5">
        <f t="shared" si="980"/>
        <v>2.8860482327323797E-5</v>
      </c>
      <c r="AL783" s="5">
        <f t="shared" si="981"/>
        <v>2.7698486162025743E-8</v>
      </c>
      <c r="AM783" s="5">
        <f t="shared" si="982"/>
        <v>2.0064134286451282E-5</v>
      </c>
      <c r="AN783" s="5">
        <f t="shared" si="983"/>
        <v>1.4004377099693933E-5</v>
      </c>
      <c r="AO783" s="5">
        <f t="shared" si="984"/>
        <v>4.887391978902065E-6</v>
      </c>
      <c r="AP783" s="5">
        <f t="shared" si="985"/>
        <v>1.1371016449782353E-6</v>
      </c>
      <c r="AQ783" s="5">
        <f t="shared" si="986"/>
        <v>1.9841873077612387E-7</v>
      </c>
      <c r="AR783" s="5">
        <f t="shared" si="987"/>
        <v>4.7409413720288099E-4</v>
      </c>
      <c r="AS783" s="5">
        <f t="shared" si="988"/>
        <v>1.7580010241178651E-4</v>
      </c>
      <c r="AT783" s="5">
        <f t="shared" si="989"/>
        <v>3.2594450745938079E-5</v>
      </c>
      <c r="AU783" s="5">
        <f t="shared" si="990"/>
        <v>4.0288115302719149E-6</v>
      </c>
      <c r="AV783" s="5">
        <f t="shared" si="991"/>
        <v>3.7348356794617874E-7</v>
      </c>
      <c r="AW783" s="5">
        <f t="shared" si="992"/>
        <v>1.9913676272653282E-10</v>
      </c>
      <c r="AX783" s="5">
        <f t="shared" si="993"/>
        <v>1.240005794057637E-6</v>
      </c>
      <c r="AY783" s="5">
        <f t="shared" si="994"/>
        <v>8.6550002596000258E-7</v>
      </c>
      <c r="AZ783" s="5">
        <f t="shared" si="995"/>
        <v>3.0205112690866438E-7</v>
      </c>
      <c r="BA783" s="5">
        <f t="shared" si="996"/>
        <v>7.0275278667648364E-8</v>
      </c>
      <c r="BB783" s="5">
        <f t="shared" si="997"/>
        <v>1.2262695828252095E-8</v>
      </c>
      <c r="BC783" s="5">
        <f t="shared" si="998"/>
        <v>1.7118248331666236E-9</v>
      </c>
      <c r="BD783" s="5">
        <f t="shared" si="999"/>
        <v>5.5151420800203386E-5</v>
      </c>
      <c r="BE783" s="5">
        <f t="shared" si="1000"/>
        <v>2.0450844387223881E-5</v>
      </c>
      <c r="BF783" s="5">
        <f t="shared" si="1001"/>
        <v>3.791715880408508E-6</v>
      </c>
      <c r="BG783" s="5">
        <f t="shared" si="1002"/>
        <v>4.6867206867747671E-7</v>
      </c>
      <c r="BH783" s="5">
        <f t="shared" si="1003"/>
        <v>4.3447382706077223E-8</v>
      </c>
      <c r="BI783" s="5">
        <f t="shared" si="1004"/>
        <v>3.222167805877708E-9</v>
      </c>
      <c r="BJ783" s="8">
        <f t="shared" si="1005"/>
        <v>0.17368553474407544</v>
      </c>
      <c r="BK783" s="8">
        <f t="shared" si="1006"/>
        <v>0.43822760429310553</v>
      </c>
      <c r="BL783" s="8">
        <f t="shared" si="1007"/>
        <v>0.36861595397490104</v>
      </c>
      <c r="BM783" s="8">
        <f t="shared" si="1008"/>
        <v>9.3371461986098664E-2</v>
      </c>
      <c r="BN783" s="8">
        <f t="shared" si="1009"/>
        <v>0.90661967861262316</v>
      </c>
    </row>
    <row r="784" spans="1:66" x14ac:dyDescent="0.25">
      <c r="A784" t="s">
        <v>141</v>
      </c>
      <c r="B784" t="s">
        <v>149</v>
      </c>
      <c r="C784" t="s">
        <v>148</v>
      </c>
      <c r="D784" t="s">
        <v>520</v>
      </c>
      <c r="E784">
        <f>VLOOKUP(A784,home!$A$2:$E$405,3,FALSE)</f>
        <v>1.3483000000000001</v>
      </c>
      <c r="F784">
        <f>VLOOKUP(B784,home!$B$2:$E$405,3,FALSE)</f>
        <v>0.89</v>
      </c>
      <c r="G784">
        <f>VLOOKUP(C784,away!$B$2:$E$405,4,FALSE)</f>
        <v>1.2979000000000001</v>
      </c>
      <c r="H784">
        <f>VLOOKUP(A784,away!$A$2:$E$405,3,FALSE)</f>
        <v>1.1460999999999999</v>
      </c>
      <c r="I784">
        <f>VLOOKUP(C784,away!$B$2:$E$405,3,FALSE)</f>
        <v>0.65439999999999998</v>
      </c>
      <c r="J784">
        <f>VLOOKUP(B784,home!$B$2:$E$405,4,FALSE)</f>
        <v>0.52349999999999997</v>
      </c>
      <c r="K784" s="3">
        <f t="shared" si="954"/>
        <v>1.5574631273000001</v>
      </c>
      <c r="L784" s="3">
        <f t="shared" si="955"/>
        <v>0.39262910423999992</v>
      </c>
      <c r="M784" s="5">
        <f t="shared" si="956"/>
        <v>0.14226095003490882</v>
      </c>
      <c r="N784" s="5">
        <f t="shared" si="957"/>
        <v>0.22156618413403817</v>
      </c>
      <c r="O784" s="5">
        <f t="shared" si="958"/>
        <v>5.5855789380537632E-2</v>
      </c>
      <c r="P784" s="5">
        <f t="shared" si="959"/>
        <v>8.6993332406422277E-2</v>
      </c>
      <c r="Q784" s="5">
        <f t="shared" si="960"/>
        <v>0.17254058102266343</v>
      </c>
      <c r="R784" s="5">
        <f t="shared" si="961"/>
        <v>1.0965304275549296E-2</v>
      </c>
      <c r="S784" s="5">
        <f t="shared" si="962"/>
        <v>1.3299222100859797E-2</v>
      </c>
      <c r="T784" s="5">
        <f t="shared" si="963"/>
        <v>6.7744453771977464E-2</v>
      </c>
      <c r="U784" s="5">
        <f t="shared" si="964"/>
        <v>1.7078057088793071E-2</v>
      </c>
      <c r="V784" s="5">
        <f t="shared" si="965"/>
        <v>9.0361616661575233E-4</v>
      </c>
      <c r="W784" s="5">
        <f t="shared" si="966"/>
        <v>8.9575197635238801E-2</v>
      </c>
      <c r="X784" s="5">
        <f t="shared" si="967"/>
        <v>3.5169829609644765E-2</v>
      </c>
      <c r="Y784" s="5">
        <f t="shared" si="968"/>
        <v>6.9043493479541262E-3</v>
      </c>
      <c r="Z784" s="5">
        <f t="shared" si="969"/>
        <v>1.4350991984759876E-3</v>
      </c>
      <c r="AA784" s="5">
        <f t="shared" si="970"/>
        <v>2.2351140856441353E-3</v>
      </c>
      <c r="AB784" s="5">
        <f t="shared" si="971"/>
        <v>1.740553886849798E-3</v>
      </c>
      <c r="AC784" s="5">
        <f t="shared" si="972"/>
        <v>3.4535382659002596E-5</v>
      </c>
      <c r="AD784" s="5">
        <f t="shared" si="973"/>
        <v>3.487751685937366E-2</v>
      </c>
      <c r="AE784" s="5">
        <f t="shared" si="974"/>
        <v>1.3693928202611375E-2</v>
      </c>
      <c r="AF784" s="5">
        <f t="shared" si="975"/>
        <v>2.6883173818590882E-3</v>
      </c>
      <c r="AG784" s="5">
        <f t="shared" si="976"/>
        <v>3.5183721518405197E-4</v>
      </c>
      <c r="AH784" s="5">
        <f t="shared" si="977"/>
        <v>1.4086542819829217E-4</v>
      </c>
      <c r="AI784" s="5">
        <f t="shared" si="978"/>
        <v>2.1939271033016576E-4</v>
      </c>
      <c r="AJ784" s="5">
        <f t="shared" si="979"/>
        <v>1.7084802836882153E-4</v>
      </c>
      <c r="AK784" s="5">
        <f t="shared" si="980"/>
        <v>8.8696501518781303E-5</v>
      </c>
      <c r="AL784" s="5">
        <f t="shared" si="981"/>
        <v>8.4474285394562065E-7</v>
      </c>
      <c r="AM784" s="5">
        <f t="shared" si="982"/>
        <v>1.0864089296051711E-2</v>
      </c>
      <c r="AN784" s="5">
        <f t="shared" si="983"/>
        <v>4.2655576486921544E-3</v>
      </c>
      <c r="AO784" s="5">
        <f t="shared" si="984"/>
        <v>8.3739103934504051E-4</v>
      </c>
      <c r="AP784" s="5">
        <f t="shared" si="985"/>
        <v>1.095946978922153E-4</v>
      </c>
      <c r="AQ784" s="5">
        <f t="shared" si="986"/>
        <v>1.0757517015718471E-5</v>
      </c>
      <c r="AR784" s="5">
        <f t="shared" si="987"/>
        <v>1.1061573378375903E-5</v>
      </c>
      <c r="AS784" s="5">
        <f t="shared" si="988"/>
        <v>1.7227992666743763E-5</v>
      </c>
      <c r="AT784" s="5">
        <f t="shared" si="989"/>
        <v>1.3415981667924107E-5</v>
      </c>
      <c r="AU784" s="5">
        <f t="shared" si="990"/>
        <v>6.9649655881081834E-6</v>
      </c>
      <c r="AV784" s="5">
        <f t="shared" si="991"/>
        <v>2.711919271597965E-6</v>
      </c>
      <c r="AW784" s="5">
        <f t="shared" si="992"/>
        <v>1.4349021575649937E-8</v>
      </c>
      <c r="AX784" s="5">
        <f t="shared" si="993"/>
        <v>2.8200697483825241E-3</v>
      </c>
      <c r="AY784" s="5">
        <f t="shared" si="994"/>
        <v>1.1072414592017523E-3</v>
      </c>
      <c r="AZ784" s="5">
        <f t="shared" si="995"/>
        <v>2.1736761115188723E-4</v>
      </c>
      <c r="BA784" s="5">
        <f t="shared" si="996"/>
        <v>2.8448283485784708E-5</v>
      </c>
      <c r="BB784" s="5">
        <f t="shared" si="997"/>
        <v>2.7924060155473074E-6</v>
      </c>
      <c r="BC784" s="5">
        <f t="shared" si="998"/>
        <v>2.1927597451174543E-7</v>
      </c>
      <c r="BD784" s="5">
        <f t="shared" si="999"/>
        <v>7.2384927450612641E-7</v>
      </c>
      <c r="BE784" s="5">
        <f t="shared" si="1000"/>
        <v>1.1273685547661479E-6</v>
      </c>
      <c r="BF784" s="5">
        <f t="shared" si="1001"/>
        <v>8.7791747746288325E-7</v>
      </c>
      <c r="BG784" s="5">
        <f t="shared" si="1002"/>
        <v>4.5577469998688985E-7</v>
      </c>
      <c r="BH784" s="5">
        <f t="shared" si="1003"/>
        <v>1.7746307239645025E-7</v>
      </c>
      <c r="BI784" s="5">
        <f t="shared" si="1004"/>
        <v>5.5278438342968327E-8</v>
      </c>
      <c r="BJ784" s="8">
        <f t="shared" si="1005"/>
        <v>0.66537572416375379</v>
      </c>
      <c r="BK784" s="8">
        <f t="shared" si="1006"/>
        <v>0.24459974229352133</v>
      </c>
      <c r="BL784" s="8">
        <f t="shared" si="1007"/>
        <v>8.8549421469880193E-2</v>
      </c>
      <c r="BM784" s="8">
        <f t="shared" si="1008"/>
        <v>0.30867061876133145</v>
      </c>
      <c r="BN784" s="8">
        <f t="shared" si="1009"/>
        <v>0.6901821412541197</v>
      </c>
    </row>
    <row r="785" spans="1:66" x14ac:dyDescent="0.25">
      <c r="A785" t="s">
        <v>141</v>
      </c>
      <c r="B785" t="s">
        <v>138</v>
      </c>
      <c r="C785" t="s">
        <v>474</v>
      </c>
      <c r="D785" t="s">
        <v>520</v>
      </c>
      <c r="E785">
        <f>VLOOKUP(A785,home!$A$2:$E$405,3,FALSE)</f>
        <v>1.3483000000000001</v>
      </c>
      <c r="F785">
        <f>VLOOKUP(B785,home!$B$2:$E$405,3,FALSE)</f>
        <v>0.37080000000000002</v>
      </c>
      <c r="G785">
        <f>VLOOKUP(C785,away!$B$2:$E$405,4,FALSE)</f>
        <v>0.89</v>
      </c>
      <c r="H785">
        <f>VLOOKUP(A785,away!$A$2:$E$405,3,FALSE)</f>
        <v>1.1460999999999999</v>
      </c>
      <c r="I785">
        <f>VLOOKUP(C785,away!$B$2:$E$405,3,FALSE)</f>
        <v>1.2215</v>
      </c>
      <c r="J785">
        <f>VLOOKUP(B785,home!$B$2:$E$405,4,FALSE)</f>
        <v>0.21809999999999999</v>
      </c>
      <c r="K785" s="3">
        <f t="shared" si="954"/>
        <v>0.44495517960000003</v>
      </c>
      <c r="L785" s="3">
        <f t="shared" si="955"/>
        <v>0.30533152681499998</v>
      </c>
      <c r="M785" s="5">
        <f t="shared" si="956"/>
        <v>0.47223114163265667</v>
      </c>
      <c r="N785" s="5">
        <f t="shared" si="957"/>
        <v>0.21012169243787179</v>
      </c>
      <c r="O785" s="5">
        <f t="shared" si="958"/>
        <v>0.14418705548428953</v>
      </c>
      <c r="P785" s="5">
        <f t="shared" si="959"/>
        <v>6.4156777169007223E-2</v>
      </c>
      <c r="Q785" s="5">
        <f t="shared" si="960"/>
        <v>4.6747367698274603E-2</v>
      </c>
      <c r="R785" s="5">
        <f t="shared" si="961"/>
        <v>2.2012426898988618E-2</v>
      </c>
      <c r="S785" s="5">
        <f t="shared" si="962"/>
        <v>2.1790664008746736E-3</v>
      </c>
      <c r="T785" s="5">
        <f t="shared" si="963"/>
        <v>1.4273445153896393E-2</v>
      </c>
      <c r="U785" s="5">
        <f t="shared" si="964"/>
        <v>9.794543364271352E-3</v>
      </c>
      <c r="V785" s="5">
        <f t="shared" si="965"/>
        <v>3.2893938109782074E-5</v>
      </c>
      <c r="W785" s="5">
        <f t="shared" si="966"/>
        <v>6.933494463337673E-3</v>
      </c>
      <c r="X785" s="5">
        <f t="shared" si="967"/>
        <v>2.1170144506542404E-3</v>
      </c>
      <c r="Y785" s="5">
        <f t="shared" si="968"/>
        <v>3.2319562725383874E-4</v>
      </c>
      <c r="Z785" s="5">
        <f t="shared" si="969"/>
        <v>2.2403626379905901E-3</v>
      </c>
      <c r="AA785" s="5">
        <f t="shared" si="970"/>
        <v>9.968609599562328E-4</v>
      </c>
      <c r="AB785" s="5">
        <f t="shared" si="971"/>
        <v>2.2177922373677701E-4</v>
      </c>
      <c r="AC785" s="5">
        <f t="shared" si="972"/>
        <v>2.7930827611031876E-7</v>
      </c>
      <c r="AD785" s="5">
        <f t="shared" si="973"/>
        <v>7.7127356854750481E-4</v>
      </c>
      <c r="AE785" s="5">
        <f t="shared" si="974"/>
        <v>2.3549413627666315E-4</v>
      </c>
      <c r="AF785" s="5">
        <f t="shared" si="975"/>
        <v>3.5951892092666613E-5</v>
      </c>
      <c r="AG785" s="5">
        <f t="shared" si="976"/>
        <v>3.6590820348473405E-6</v>
      </c>
      <c r="AH785" s="5">
        <f t="shared" si="977"/>
        <v>1.7101333621923694E-4</v>
      </c>
      <c r="AI785" s="5">
        <f t="shared" si="978"/>
        <v>7.6093269731425758E-5</v>
      </c>
      <c r="AJ785" s="5">
        <f t="shared" si="979"/>
        <v>1.6929047249848897E-5</v>
      </c>
      <c r="AK785" s="5">
        <f t="shared" si="980"/>
        <v>2.5108890865044678E-6</v>
      </c>
      <c r="AL785" s="5">
        <f t="shared" si="981"/>
        <v>1.5178599844064222E-9</v>
      </c>
      <c r="AM785" s="5">
        <f t="shared" si="982"/>
        <v>6.8636433842757615E-5</v>
      </c>
      <c r="AN785" s="5">
        <f t="shared" si="983"/>
        <v>2.0956867140345915E-5</v>
      </c>
      <c r="AO785" s="5">
        <f t="shared" si="984"/>
        <v>3.1993961206104597E-6</v>
      </c>
      <c r="AP785" s="5">
        <f t="shared" si="985"/>
        <v>3.2562550079732653E-7</v>
      </c>
      <c r="AQ785" s="5">
        <f t="shared" si="986"/>
        <v>2.485593283208667E-8</v>
      </c>
      <c r="AR785" s="5">
        <f t="shared" si="987"/>
        <v>1.0443152610709312E-5</v>
      </c>
      <c r="AS785" s="5">
        <f t="shared" si="988"/>
        <v>4.6467348454883712E-6</v>
      </c>
      <c r="AT785" s="5">
        <f t="shared" si="989"/>
        <v>1.0337943688639284E-6</v>
      </c>
      <c r="AU785" s="5">
        <f t="shared" si="990"/>
        <v>1.5333071968910598E-7</v>
      </c>
      <c r="AV785" s="5">
        <f t="shared" si="991"/>
        <v>1.7056324479365847E-8</v>
      </c>
      <c r="AW785" s="5">
        <f t="shared" si="992"/>
        <v>5.7281862046905033E-12</v>
      </c>
      <c r="AX785" s="5">
        <f t="shared" si="993"/>
        <v>5.0900227912679535E-6</v>
      </c>
      <c r="AY785" s="5">
        <f t="shared" si="994"/>
        <v>1.5541444303809919E-6</v>
      </c>
      <c r="AZ785" s="5">
        <f t="shared" si="995"/>
        <v>2.3726464590962829E-7</v>
      </c>
      <c r="BA785" s="5">
        <f t="shared" si="996"/>
        <v>2.4148125531602387E-8</v>
      </c>
      <c r="BB785" s="5">
        <f t="shared" si="997"/>
        <v>1.8432960095711092E-9</v>
      </c>
      <c r="BC785" s="5">
        <f t="shared" si="998"/>
        <v>1.1256327699486875E-10</v>
      </c>
      <c r="BD785" s="5">
        <f t="shared" si="999"/>
        <v>5.3143728856498766E-7</v>
      </c>
      <c r="BE785" s="5">
        <f t="shared" si="1000"/>
        <v>2.3646577417957111E-7</v>
      </c>
      <c r="BF785" s="5">
        <f t="shared" si="1001"/>
        <v>5.2608335509662055E-8</v>
      </c>
      <c r="BG785" s="5">
        <f t="shared" si="1002"/>
        <v>7.8027837917195806E-9</v>
      </c>
      <c r="BH785" s="5">
        <f t="shared" si="1003"/>
        <v>8.6797226585613856E-10</v>
      </c>
      <c r="BI785" s="5">
        <f t="shared" si="1004"/>
        <v>7.7241751088367452E-11</v>
      </c>
      <c r="BJ785" s="8">
        <f t="shared" si="1005"/>
        <v>0.28166263922462997</v>
      </c>
      <c r="BK785" s="8">
        <f t="shared" si="1006"/>
        <v>0.53860171411121471</v>
      </c>
      <c r="BL785" s="8">
        <f t="shared" si="1007"/>
        <v>0.17749633580179483</v>
      </c>
      <c r="BM785" s="8">
        <f t="shared" si="1008"/>
        <v>4.0543036315839553E-2</v>
      </c>
      <c r="BN785" s="8">
        <f t="shared" si="1009"/>
        <v>0.95945646132108853</v>
      </c>
    </row>
    <row r="786" spans="1:66" x14ac:dyDescent="0.25">
      <c r="A786" t="s">
        <v>141</v>
      </c>
      <c r="B786" t="s">
        <v>157</v>
      </c>
      <c r="C786" t="s">
        <v>147</v>
      </c>
      <c r="D786" t="s">
        <v>520</v>
      </c>
      <c r="E786">
        <f>VLOOKUP(A786,home!$A$2:$E$405,3,FALSE)</f>
        <v>1.3483000000000001</v>
      </c>
      <c r="F786">
        <f>VLOOKUP(B786,home!$B$2:$E$405,3,FALSE)</f>
        <v>0.92710000000000004</v>
      </c>
      <c r="G786">
        <f>VLOOKUP(C786,away!$B$2:$E$405,4,FALSE)</f>
        <v>0.89</v>
      </c>
      <c r="H786">
        <f>VLOOKUP(A786,away!$A$2:$E$405,3,FALSE)</f>
        <v>1.1460999999999999</v>
      </c>
      <c r="I786">
        <f>VLOOKUP(C786,away!$B$2:$E$405,3,FALSE)</f>
        <v>0.87250000000000005</v>
      </c>
      <c r="J786">
        <f>VLOOKUP(B786,home!$B$2:$E$405,4,FALSE)</f>
        <v>1.5268999999999999</v>
      </c>
      <c r="K786" s="3">
        <f t="shared" si="954"/>
        <v>1.1125079477000002</v>
      </c>
      <c r="L786" s="3">
        <f t="shared" si="955"/>
        <v>1.526857628525</v>
      </c>
      <c r="M786" s="5">
        <f t="shared" si="956"/>
        <v>7.140655720666883E-2</v>
      </c>
      <c r="N786" s="5">
        <f t="shared" si="957"/>
        <v>7.9440362410313797E-2</v>
      </c>
      <c r="O786" s="5">
        <f t="shared" si="958"/>
        <v>0.10902764659770912</v>
      </c>
      <c r="P786" s="5">
        <f t="shared" si="959"/>
        <v>0.12129412335897828</v>
      </c>
      <c r="Q786" s="5">
        <f t="shared" si="960"/>
        <v>4.4189017274821239E-2</v>
      </c>
      <c r="R786" s="5">
        <f t="shared" si="961"/>
        <v>8.3234846963919987E-2</v>
      </c>
      <c r="S786" s="5">
        <f t="shared" si="962"/>
        <v>5.1508800231195841E-2</v>
      </c>
      <c r="T786" s="5">
        <f t="shared" si="963"/>
        <v>6.7470338123083826E-2</v>
      </c>
      <c r="U786" s="5">
        <f t="shared" si="964"/>
        <v>9.2599428772954198E-2</v>
      </c>
      <c r="V786" s="5">
        <f t="shared" si="965"/>
        <v>9.7216636269802838E-3</v>
      </c>
      <c r="W786" s="5">
        <f t="shared" si="966"/>
        <v>1.638687763976374E-2</v>
      </c>
      <c r="X786" s="5">
        <f t="shared" si="967"/>
        <v>2.5020429131979015E-2</v>
      </c>
      <c r="Y786" s="5">
        <f t="shared" si="968"/>
        <v>1.9101316544565653E-2</v>
      </c>
      <c r="Z786" s="5">
        <f t="shared" si="969"/>
        <v>4.2362587015324041E-2</v>
      </c>
      <c r="AA786" s="5">
        <f t="shared" si="970"/>
        <v>4.7128714739680819E-2</v>
      </c>
      <c r="AB786" s="5">
        <f t="shared" si="971"/>
        <v>2.621553485639054E-2</v>
      </c>
      <c r="AC786" s="5">
        <f t="shared" si="972"/>
        <v>1.0321011764828107E-3</v>
      </c>
      <c r="AD786" s="5">
        <f t="shared" si="973"/>
        <v>4.5576329030561479E-3</v>
      </c>
      <c r="AE786" s="5">
        <f t="shared" si="974"/>
        <v>6.9588565660478208E-3</v>
      </c>
      <c r="AF786" s="5">
        <f t="shared" si="975"/>
        <v>5.312591616840702E-3</v>
      </c>
      <c r="AG786" s="5">
        <f t="shared" si="976"/>
        <v>2.7038570124703954E-3</v>
      </c>
      <c r="AH786" s="5">
        <f t="shared" si="977"/>
        <v>1.617040978710042E-2</v>
      </c>
      <c r="AI786" s="5">
        <f t="shared" si="978"/>
        <v>1.7989709405715083E-2</v>
      </c>
      <c r="AJ786" s="5">
        <f t="shared" si="979"/>
        <v>1.0006847345335744E-2</v>
      </c>
      <c r="AK786" s="5">
        <f t="shared" si="980"/>
        <v>3.7108990677022203E-3</v>
      </c>
      <c r="AL786" s="5">
        <f t="shared" si="981"/>
        <v>7.012678516732112E-5</v>
      </c>
      <c r="AM786" s="5">
        <f t="shared" si="982"/>
        <v>1.0140805654697961E-3</v>
      </c>
      <c r="AN786" s="5">
        <f t="shared" si="983"/>
        <v>1.5483566473265041E-3</v>
      </c>
      <c r="AO786" s="5">
        <f t="shared" si="984"/>
        <v>1.182060079323933E-3</v>
      </c>
      <c r="AP786" s="5">
        <f t="shared" si="985"/>
        <v>6.0161248316353767E-4</v>
      </c>
      <c r="AQ786" s="5">
        <f t="shared" si="986"/>
        <v>2.2964415233352913E-4</v>
      </c>
      <c r="AR786" s="5">
        <f t="shared" si="987"/>
        <v>4.9379827079619118E-3</v>
      </c>
      <c r="AS786" s="5">
        <f t="shared" si="988"/>
        <v>5.4935450082127949E-3</v>
      </c>
      <c r="AT786" s="5">
        <f t="shared" si="989"/>
        <v>3.0558062413422005E-3</v>
      </c>
      <c r="AU786" s="5">
        <f t="shared" si="990"/>
        <v>1.1332029100414873E-3</v>
      </c>
      <c r="AV786" s="5">
        <f t="shared" si="991"/>
        <v>3.1517431094448087E-4</v>
      </c>
      <c r="AW786" s="5">
        <f t="shared" si="992"/>
        <v>3.3088958274032631E-6</v>
      </c>
      <c r="AX786" s="5">
        <f t="shared" si="993"/>
        <v>1.8802878144887666E-4</v>
      </c>
      <c r="AY786" s="5">
        <f t="shared" si="994"/>
        <v>2.8709317933747736E-4</v>
      </c>
      <c r="AZ786" s="5">
        <f t="shared" si="995"/>
        <v>2.1917520548446164E-4</v>
      </c>
      <c r="BA786" s="5">
        <f t="shared" si="996"/>
        <v>1.1154977815916151E-4</v>
      </c>
      <c r="BB786" s="5">
        <f t="shared" si="997"/>
        <v>4.2580157435646838E-5</v>
      </c>
      <c r="BC786" s="5">
        <f t="shared" si="998"/>
        <v>1.3002767640882555E-5</v>
      </c>
      <c r="BD786" s="5">
        <f t="shared" si="999"/>
        <v>1.2565994278626992E-3</v>
      </c>
      <c r="BE786" s="5">
        <f t="shared" si="1000"/>
        <v>1.3979768505725258E-3</v>
      </c>
      <c r="BF786" s="5">
        <f t="shared" si="1001"/>
        <v>7.7763017848127562E-4</v>
      </c>
      <c r="BG786" s="5">
        <f t="shared" si="1002"/>
        <v>2.8837325131059617E-4</v>
      </c>
      <c r="BH786" s="5">
        <f t="shared" si="1003"/>
        <v>8.0204383496781972E-5</v>
      </c>
      <c r="BI786" s="5">
        <f t="shared" si="1004"/>
        <v>1.7845602816109708E-5</v>
      </c>
      <c r="BJ786" s="8">
        <f t="shared" si="1005"/>
        <v>0.27657846302006611</v>
      </c>
      <c r="BK786" s="8">
        <f t="shared" si="1006"/>
        <v>0.25532046556481081</v>
      </c>
      <c r="BL786" s="8">
        <f t="shared" si="1007"/>
        <v>0.42483837840955102</v>
      </c>
      <c r="BM786" s="8">
        <f t="shared" si="1008"/>
        <v>0.49022355591383071</v>
      </c>
      <c r="BN786" s="8">
        <f t="shared" si="1009"/>
        <v>0.5085925538124112</v>
      </c>
    </row>
    <row r="787" spans="1:66" x14ac:dyDescent="0.25">
      <c r="A787" t="s">
        <v>141</v>
      </c>
      <c r="B787" t="s">
        <v>428</v>
      </c>
      <c r="C787" t="s">
        <v>155</v>
      </c>
      <c r="D787" t="s">
        <v>520</v>
      </c>
      <c r="E787">
        <f>VLOOKUP(A787,home!$A$2:$E$405,3,FALSE)</f>
        <v>1.3483000000000001</v>
      </c>
      <c r="F787">
        <f>VLOOKUP(B787,home!$B$2:$E$405,3,FALSE)</f>
        <v>1.1867000000000001</v>
      </c>
      <c r="G787">
        <f>VLOOKUP(C787,away!$B$2:$E$405,4,FALSE)</f>
        <v>1.1867000000000001</v>
      </c>
      <c r="H787">
        <f>VLOOKUP(A787,away!$A$2:$E$405,3,FALSE)</f>
        <v>1.1460999999999999</v>
      </c>
      <c r="I787">
        <f>VLOOKUP(C787,away!$B$2:$E$405,3,FALSE)</f>
        <v>0.69799999999999995</v>
      </c>
      <c r="J787">
        <f>VLOOKUP(B787,home!$B$2:$E$405,4,FALSE)</f>
        <v>1.5705</v>
      </c>
      <c r="K787" s="3">
        <f t="shared" si="954"/>
        <v>1.8987527647870004</v>
      </c>
      <c r="L787" s="3">
        <f t="shared" si="955"/>
        <v>1.2563651348999998</v>
      </c>
      <c r="M787" s="5">
        <f t="shared" si="956"/>
        <v>4.2633374234854186E-2</v>
      </c>
      <c r="N787" s="5">
        <f t="shared" si="957"/>
        <v>8.0950237200628258E-2</v>
      </c>
      <c r="O787" s="5">
        <f t="shared" si="958"/>
        <v>5.3563084971814751E-2</v>
      </c>
      <c r="P787" s="5">
        <f t="shared" si="959"/>
        <v>0.1017030556807543</v>
      </c>
      <c r="Q787" s="5">
        <f t="shared" si="960"/>
        <v>7.6852243347428212E-2</v>
      </c>
      <c r="R787" s="5">
        <f t="shared" si="961"/>
        <v>3.364739623813711E-2</v>
      </c>
      <c r="S787" s="5">
        <f t="shared" si="962"/>
        <v>6.0653840567623039E-2</v>
      </c>
      <c r="T787" s="5">
        <f t="shared" si="963"/>
        <v>9.6554479080559252E-2</v>
      </c>
      <c r="U787" s="5">
        <f t="shared" si="964"/>
        <v>6.3888086635046554E-2</v>
      </c>
      <c r="V787" s="5">
        <f t="shared" si="965"/>
        <v>1.6076817843116646E-2</v>
      </c>
      <c r="W787" s="5">
        <f t="shared" si="966"/>
        <v>4.8641136512004225E-2</v>
      </c>
      <c r="X787" s="5">
        <f t="shared" si="967"/>
        <v>6.1111028035593498E-2</v>
      </c>
      <c r="Y787" s="5">
        <f t="shared" si="968"/>
        <v>3.8388882490908056E-2</v>
      </c>
      <c r="Z787" s="5">
        <f t="shared" si="969"/>
        <v>1.4091138504586955E-2</v>
      </c>
      <c r="AA787" s="5">
        <f t="shared" si="970"/>
        <v>2.6755588194581043E-2</v>
      </c>
      <c r="AB787" s="5">
        <f t="shared" si="971"/>
        <v>2.5401123528981596E-2</v>
      </c>
      <c r="AC787" s="5">
        <f t="shared" si="972"/>
        <v>2.3969799623130695E-3</v>
      </c>
      <c r="AD787" s="5">
        <f t="shared" si="973"/>
        <v>2.3089373108637484E-2</v>
      </c>
      <c r="AE787" s="5">
        <f t="shared" si="974"/>
        <v>2.900868336038976E-2</v>
      </c>
      <c r="AF787" s="5">
        <f t="shared" si="975"/>
        <v>1.8222749191673736E-2</v>
      </c>
      <c r="AG787" s="5">
        <f t="shared" si="976"/>
        <v>7.6314755821486778E-3</v>
      </c>
      <c r="AH787" s="5">
        <f t="shared" si="977"/>
        <v>4.4259037820524932E-3</v>
      </c>
      <c r="AI787" s="5">
        <f t="shared" si="978"/>
        <v>8.4036970428534134E-3</v>
      </c>
      <c r="AJ787" s="5">
        <f t="shared" si="979"/>
        <v>7.9782714972751311E-3</v>
      </c>
      <c r="AK787" s="5">
        <f t="shared" si="980"/>
        <v>5.0495883545574926E-3</v>
      </c>
      <c r="AL787" s="5">
        <f t="shared" si="981"/>
        <v>2.2872239502308049E-4</v>
      </c>
      <c r="AM787" s="5">
        <f t="shared" si="982"/>
        <v>8.768202205444808E-3</v>
      </c>
      <c r="AN787" s="5">
        <f t="shared" si="983"/>
        <v>1.1016063546674143E-2</v>
      </c>
      <c r="AO787" s="5">
        <f t="shared" si="984"/>
        <v>6.920099081942117E-3</v>
      </c>
      <c r="AP787" s="5">
        <f t="shared" si="985"/>
        <v>2.8980570722018572E-3</v>
      </c>
      <c r="AQ787" s="5">
        <f t="shared" si="986"/>
        <v>9.102544661161963E-4</v>
      </c>
      <c r="AR787" s="5">
        <f t="shared" si="987"/>
        <v>1.1121102404385603E-3</v>
      </c>
      <c r="AS787" s="5">
        <f t="shared" si="988"/>
        <v>2.1116223937806522E-3</v>
      </c>
      <c r="AT787" s="5">
        <f t="shared" si="989"/>
        <v>2.0047244291885795E-3</v>
      </c>
      <c r="AU787" s="5">
        <f t="shared" si="990"/>
        <v>1.2688253508526188E-3</v>
      </c>
      <c r="AV787" s="5">
        <f t="shared" si="991"/>
        <v>6.0229641074081137E-4</v>
      </c>
      <c r="AW787" s="5">
        <f t="shared" si="992"/>
        <v>1.5156205472791949E-5</v>
      </c>
      <c r="AX787" s="5">
        <f t="shared" si="993"/>
        <v>2.7747746966333016E-3</v>
      </c>
      <c r="AY787" s="5">
        <f t="shared" si="994"/>
        <v>3.4861301860528039E-3</v>
      </c>
      <c r="AZ787" s="5">
        <f t="shared" si="995"/>
        <v>2.1899262107395968E-3</v>
      </c>
      <c r="BA787" s="5">
        <f t="shared" si="996"/>
        <v>9.1711564639229963E-4</v>
      </c>
      <c r="BB787" s="5">
        <f t="shared" si="997"/>
        <v>2.8805803069964053E-4</v>
      </c>
      <c r="BC787" s="5">
        <f t="shared" si="998"/>
        <v>7.2381213319796449E-5</v>
      </c>
      <c r="BD787" s="5">
        <f t="shared" si="999"/>
        <v>2.3286942204204375E-4</v>
      </c>
      <c r="BE787" s="5">
        <f t="shared" si="1000"/>
        <v>4.4216145893668146E-4</v>
      </c>
      <c r="BF787" s="5">
        <f t="shared" si="1001"/>
        <v>4.1977764631913892E-4</v>
      </c>
      <c r="BG787" s="5">
        <f t="shared" si="1002"/>
        <v>2.6568465551474825E-4</v>
      </c>
      <c r="BH787" s="5">
        <f t="shared" si="1003"/>
        <v>1.2611736855502748E-4</v>
      </c>
      <c r="BI787" s="5">
        <f t="shared" si="1004"/>
        <v>4.789314044630391E-5</v>
      </c>
      <c r="BJ787" s="8">
        <f t="shared" si="1005"/>
        <v>0.52069135026618762</v>
      </c>
      <c r="BK787" s="8">
        <f t="shared" si="1006"/>
        <v>0.22717892086973715</v>
      </c>
      <c r="BL787" s="8">
        <f t="shared" si="1007"/>
        <v>0.23774682276211476</v>
      </c>
      <c r="BM787" s="8">
        <f t="shared" si="1008"/>
        <v>0.60688786674842976</v>
      </c>
      <c r="BN787" s="8">
        <f t="shared" si="1009"/>
        <v>0.38934939167361687</v>
      </c>
    </row>
    <row r="788" spans="1:66" x14ac:dyDescent="0.25">
      <c r="A788" t="s">
        <v>141</v>
      </c>
      <c r="B788" t="s">
        <v>145</v>
      </c>
      <c r="C788" t="s">
        <v>151</v>
      </c>
      <c r="D788" t="s">
        <v>520</v>
      </c>
      <c r="E788">
        <f>VLOOKUP(A788,home!$A$2:$E$405,3,FALSE)</f>
        <v>1.3483000000000001</v>
      </c>
      <c r="F788">
        <f>VLOOKUP(B788,home!$B$2:$E$405,3,FALSE)</f>
        <v>1.4833000000000001</v>
      </c>
      <c r="G788">
        <f>VLOOKUP(C788,away!$B$2:$E$405,4,FALSE)</f>
        <v>1.6316999999999999</v>
      </c>
      <c r="H788">
        <f>VLOOKUP(A788,away!$A$2:$E$405,3,FALSE)</f>
        <v>1.1460999999999999</v>
      </c>
      <c r="I788">
        <f>VLOOKUP(C788,away!$B$2:$E$405,3,FALSE)</f>
        <v>0.87250000000000005</v>
      </c>
      <c r="J788">
        <f>VLOOKUP(B788,home!$B$2:$E$405,4,FALSE)</f>
        <v>0.52349999999999997</v>
      </c>
      <c r="K788" s="3">
        <f t="shared" si="954"/>
        <v>3.2632913124630001</v>
      </c>
      <c r="L788" s="3">
        <f t="shared" si="955"/>
        <v>0.52348547287500002</v>
      </c>
      <c r="M788" s="5">
        <f t="shared" si="956"/>
        <v>2.2668549826641859E-2</v>
      </c>
      <c r="N788" s="5">
        <f t="shared" si="957"/>
        <v>7.397408171541503E-2</v>
      </c>
      <c r="O788" s="5">
        <f t="shared" si="958"/>
        <v>1.1866656525390111E-2</v>
      </c>
      <c r="P788" s="5">
        <f t="shared" si="959"/>
        <v>3.8724357147287919E-2</v>
      </c>
      <c r="Q788" s="5">
        <f t="shared" si="960"/>
        <v>0.120699489104671</v>
      </c>
      <c r="R788" s="5">
        <f t="shared" si="961"/>
        <v>3.1060111513195239E-3</v>
      </c>
      <c r="S788" s="5">
        <f t="shared" si="962"/>
        <v>1.6538065380656716E-2</v>
      </c>
      <c r="T788" s="5">
        <f t="shared" si="963"/>
        <v>6.3184429129729602E-2</v>
      </c>
      <c r="U788" s="5">
        <f t="shared" si="964"/>
        <v>1.0135819206514202E-2</v>
      </c>
      <c r="V788" s="5">
        <f t="shared" si="965"/>
        <v>3.1390820969699708E-3</v>
      </c>
      <c r="W788" s="5">
        <f t="shared" si="966"/>
        <v>0.1312925314046651</v>
      </c>
      <c r="X788" s="5">
        <f t="shared" si="967"/>
        <v>6.8729732887326894E-2</v>
      </c>
      <c r="Y788" s="5">
        <f t="shared" si="968"/>
        <v>1.7989508360547381E-2</v>
      </c>
      <c r="Z788" s="5">
        <f t="shared" si="969"/>
        <v>5.4198390543450808E-4</v>
      </c>
      <c r="AA788" s="5">
        <f t="shared" si="970"/>
        <v>1.7686513700991985E-3</v>
      </c>
      <c r="AB788" s="5">
        <f t="shared" si="971"/>
        <v>2.8858123254102493E-3</v>
      </c>
      <c r="AC788" s="5">
        <f t="shared" si="972"/>
        <v>3.3515304564955297E-4</v>
      </c>
      <c r="AD788" s="5">
        <f t="shared" si="973"/>
        <v>0.10711144428102981</v>
      </c>
      <c r="AE788" s="5">
        <f t="shared" si="974"/>
        <v>5.6071285059779097E-2</v>
      </c>
      <c r="AF788" s="5">
        <f t="shared" si="975"/>
        <v>1.4676251587113694E-2</v>
      </c>
      <c r="AG788" s="5">
        <f t="shared" si="976"/>
        <v>2.5609348340375608E-3</v>
      </c>
      <c r="AH788" s="5">
        <f t="shared" si="977"/>
        <v>7.0930175256755668E-5</v>
      </c>
      <c r="AI788" s="5">
        <f t="shared" si="978"/>
        <v>2.3146582470684885E-4</v>
      </c>
      <c r="AJ788" s="5">
        <f t="shared" si="979"/>
        <v>3.7767020744897188E-4</v>
      </c>
      <c r="AK788" s="5">
        <f t="shared" si="980"/>
        <v>4.1081596898144286E-4</v>
      </c>
      <c r="AL788" s="5">
        <f t="shared" si="981"/>
        <v>2.290148481131532E-5</v>
      </c>
      <c r="AM788" s="5">
        <f t="shared" si="982"/>
        <v>6.990716911752981E-2</v>
      </c>
      <c r="AN788" s="5">
        <f t="shared" si="983"/>
        <v>3.6595387482842683E-2</v>
      </c>
      <c r="AO788" s="5">
        <f t="shared" si="984"/>
        <v>9.5785768607498795E-3</v>
      </c>
      <c r="AP788" s="5">
        <f t="shared" si="985"/>
        <v>1.6714152791397284E-3</v>
      </c>
      <c r="AQ788" s="5">
        <f t="shared" si="986"/>
        <v>2.1874040444274016E-4</v>
      </c>
      <c r="AR788" s="5">
        <f t="shared" si="987"/>
        <v>7.4261832670778751E-6</v>
      </c>
      <c r="AS788" s="5">
        <f t="shared" si="988"/>
        <v>2.423379934021333E-5</v>
      </c>
      <c r="AT788" s="5">
        <f t="shared" si="989"/>
        <v>3.9540973427444883E-5</v>
      </c>
      <c r="AU788" s="5">
        <f t="shared" si="990"/>
        <v>4.30112383573704E-5</v>
      </c>
      <c r="AV788" s="5">
        <f t="shared" si="991"/>
        <v>3.5089550117470548E-5</v>
      </c>
      <c r="AW788" s="5">
        <f t="shared" si="992"/>
        <v>1.086729906288093E-6</v>
      </c>
      <c r="AX788" s="5">
        <f t="shared" si="993"/>
        <v>3.8021242943352823E-2</v>
      </c>
      <c r="AY788" s="5">
        <f t="shared" si="994"/>
        <v>1.9903568341496307E-2</v>
      </c>
      <c r="AZ788" s="5">
        <f t="shared" si="995"/>
        <v>5.2096144425740377E-3</v>
      </c>
      <c r="BA788" s="5">
        <f t="shared" si="996"/>
        <v>9.090524933224334E-4</v>
      </c>
      <c r="BB788" s="5">
        <f t="shared" si="997"/>
        <v>1.1896894358377293E-4</v>
      </c>
      <c r="BC788" s="5">
        <f t="shared" si="998"/>
        <v>1.2455702737878116E-5</v>
      </c>
      <c r="BD788" s="5">
        <f t="shared" si="999"/>
        <v>6.4791650987044561E-7</v>
      </c>
      <c r="BE788" s="5">
        <f t="shared" si="1000"/>
        <v>2.114340317861573E-6</v>
      </c>
      <c r="BF788" s="5">
        <f t="shared" si="1001"/>
        <v>3.4498541954339661E-6</v>
      </c>
      <c r="BG788" s="5">
        <f t="shared" si="1002"/>
        <v>3.7526264084078971E-6</v>
      </c>
      <c r="BH788" s="5">
        <f t="shared" si="1003"/>
        <v>3.0614782893691799E-6</v>
      </c>
      <c r="BI788" s="5">
        <f t="shared" si="1004"/>
        <v>1.998099100998505E-6</v>
      </c>
      <c r="BJ788" s="8">
        <f t="shared" si="1005"/>
        <v>0.83843588037608718</v>
      </c>
      <c r="BK788" s="8">
        <f t="shared" si="1006"/>
        <v>0.10133167732351367</v>
      </c>
      <c r="BL788" s="8">
        <f t="shared" si="1007"/>
        <v>3.1018158814458817E-2</v>
      </c>
      <c r="BM788" s="8">
        <f t="shared" si="1008"/>
        <v>0.68038607333717871</v>
      </c>
      <c r="BN788" s="8">
        <f t="shared" si="1009"/>
        <v>0.27103914547072544</v>
      </c>
    </row>
    <row r="789" spans="1:66" x14ac:dyDescent="0.25">
      <c r="A789" t="s">
        <v>141</v>
      </c>
      <c r="B789" t="s">
        <v>156</v>
      </c>
      <c r="C789" t="s">
        <v>240</v>
      </c>
      <c r="D789" t="s">
        <v>520</v>
      </c>
      <c r="E789">
        <f>VLOOKUP(A789,home!$A$2:$E$405,3,FALSE)</f>
        <v>1.3483000000000001</v>
      </c>
      <c r="F789">
        <f>VLOOKUP(B789,home!$B$2:$E$405,3,FALSE)</f>
        <v>1.1125</v>
      </c>
      <c r="G789">
        <f>VLOOKUP(C789,away!$B$2:$E$405,4,FALSE)</f>
        <v>1.4833000000000001</v>
      </c>
      <c r="H789">
        <f>VLOOKUP(A789,away!$A$2:$E$405,3,FALSE)</f>
        <v>1.1460999999999999</v>
      </c>
      <c r="I789">
        <f>VLOOKUP(C789,away!$B$2:$E$405,3,FALSE)</f>
        <v>1.3959999999999999</v>
      </c>
      <c r="J789">
        <f>VLOOKUP(B789,home!$B$2:$E$405,4,FALSE)</f>
        <v>0.87250000000000005</v>
      </c>
      <c r="K789" s="3">
        <f t="shared" si="954"/>
        <v>2.2249258963750003</v>
      </c>
      <c r="L789" s="3">
        <f t="shared" si="955"/>
        <v>1.3959612609999998</v>
      </c>
      <c r="M789" s="5">
        <f t="shared" si="956"/>
        <v>2.6758926580178182E-2</v>
      </c>
      <c r="N789" s="5">
        <f t="shared" si="957"/>
        <v>5.9536628707435757E-2</v>
      </c>
      <c r="O789" s="5">
        <f t="shared" si="958"/>
        <v>3.7354424891871948E-2</v>
      </c>
      <c r="P789" s="5">
        <f t="shared" si="959"/>
        <v>8.3110827286120806E-2</v>
      </c>
      <c r="Q789" s="5">
        <f t="shared" si="960"/>
        <v>6.6232293497018549E-2</v>
      </c>
      <c r="R789" s="5">
        <f t="shared" si="961"/>
        <v>2.6072665037993679E-2</v>
      </c>
      <c r="S789" s="5">
        <f t="shared" si="962"/>
        <v>6.4533694872686967E-2</v>
      </c>
      <c r="T789" s="5">
        <f t="shared" si="963"/>
        <v>9.2457715949020094E-2</v>
      </c>
      <c r="U789" s="5">
        <f t="shared" si="964"/>
        <v>5.8009747630543215E-2</v>
      </c>
      <c r="V789" s="5">
        <f t="shared" si="965"/>
        <v>2.2270652385552835E-2</v>
      </c>
      <c r="W789" s="5">
        <f t="shared" si="966"/>
        <v>4.9120648325942033E-2</v>
      </c>
      <c r="X789" s="5">
        <f t="shared" si="967"/>
        <v>6.8570522178219573E-2</v>
      </c>
      <c r="Y789" s="5">
        <f t="shared" si="968"/>
        <v>4.7860896303667931E-2</v>
      </c>
      <c r="Z789" s="5">
        <f t="shared" si="969"/>
        <v>1.213214345468942E-2</v>
      </c>
      <c r="AA789" s="5">
        <f t="shared" si="970"/>
        <v>2.6993120150874947E-2</v>
      </c>
      <c r="AB789" s="5">
        <f t="shared" si="971"/>
        <v>3.0028846023821765E-2</v>
      </c>
      <c r="AC789" s="5">
        <f t="shared" si="972"/>
        <v>4.3231656229252586E-3</v>
      </c>
      <c r="AD789" s="5">
        <f t="shared" si="973"/>
        <v>2.7322450626779429E-2</v>
      </c>
      <c r="AE789" s="5">
        <f t="shared" si="974"/>
        <v>3.8141082630569242E-2</v>
      </c>
      <c r="AF789" s="5">
        <f t="shared" si="975"/>
        <v>2.6621736902437323E-2</v>
      </c>
      <c r="AG789" s="5">
        <f t="shared" si="976"/>
        <v>1.2387637805445544E-2</v>
      </c>
      <c r="AH789" s="5">
        <f t="shared" si="977"/>
        <v>4.2340005689102842E-3</v>
      </c>
      <c r="AI789" s="5">
        <f t="shared" si="978"/>
        <v>9.4203375110349756E-3</v>
      </c>
      <c r="AJ789" s="5">
        <f t="shared" si="979"/>
        <v>1.0479776440447267E-2</v>
      </c>
      <c r="AK789" s="5">
        <f t="shared" si="980"/>
        <v>7.7722419968572487E-3</v>
      </c>
      <c r="AL789" s="5">
        <f t="shared" si="981"/>
        <v>5.3709459583837018E-4</v>
      </c>
      <c r="AM789" s="5">
        <f t="shared" si="982"/>
        <v>1.2158085590389769E-2</v>
      </c>
      <c r="AN789" s="5">
        <f t="shared" si="983"/>
        <v>1.697221649210643E-2</v>
      </c>
      <c r="AO789" s="5">
        <f t="shared" si="984"/>
        <v>1.1846278368142945E-2</v>
      </c>
      <c r="AP789" s="5">
        <f t="shared" si="985"/>
        <v>5.5123152296499478E-3</v>
      </c>
      <c r="AQ789" s="5">
        <f t="shared" si="986"/>
        <v>1.9237446297529113E-3</v>
      </c>
      <c r="AR789" s="5">
        <f t="shared" si="987"/>
        <v>1.1821001546501431E-3</v>
      </c>
      <c r="AS789" s="5">
        <f t="shared" si="988"/>
        <v>2.6300852461899958E-3</v>
      </c>
      <c r="AT789" s="5">
        <f t="shared" si="989"/>
        <v>2.9258723869609701E-3</v>
      </c>
      <c r="AU789" s="5">
        <f t="shared" si="990"/>
        <v>2.1699497477459997E-3</v>
      </c>
      <c r="AV789" s="5">
        <f t="shared" si="991"/>
        <v>1.2069943468981182E-3</v>
      </c>
      <c r="AW789" s="5">
        <f t="shared" si="992"/>
        <v>4.6337990818877852E-5</v>
      </c>
      <c r="AX789" s="5">
        <f t="shared" si="993"/>
        <v>4.5084732467336585E-3</v>
      </c>
      <c r="AY789" s="5">
        <f t="shared" si="994"/>
        <v>6.2936539986950804E-3</v>
      </c>
      <c r="AZ789" s="5">
        <f t="shared" si="995"/>
        <v>4.3928485861580392E-3</v>
      </c>
      <c r="BA789" s="5">
        <f t="shared" si="996"/>
        <v>2.0440821505717474E-3</v>
      </c>
      <c r="BB789" s="5">
        <f t="shared" si="997"/>
        <v>7.1336487412493202E-4</v>
      </c>
      <c r="BC789" s="5">
        <f t="shared" si="998"/>
        <v>1.9916594584730917E-4</v>
      </c>
      <c r="BD789" s="5">
        <f t="shared" si="999"/>
        <v>2.7502767041895116E-4</v>
      </c>
      <c r="BE789" s="5">
        <f t="shared" si="1000"/>
        <v>6.1191618613481297E-4</v>
      </c>
      <c r="BF789" s="5">
        <f t="shared" si="1001"/>
        <v>6.8073408447118526E-4</v>
      </c>
      <c r="BG789" s="5">
        <f t="shared" si="1002"/>
        <v>5.0486096436168902E-4</v>
      </c>
      <c r="BH789" s="5">
        <f t="shared" si="1003"/>
        <v>2.8081955841929444E-4</v>
      </c>
      <c r="BI789" s="5">
        <f t="shared" si="1004"/>
        <v>1.2496054154713596E-4</v>
      </c>
      <c r="BJ789" s="8">
        <f t="shared" si="1005"/>
        <v>0.55481584203870804</v>
      </c>
      <c r="BK789" s="8">
        <f t="shared" si="1006"/>
        <v>0.20782801534199749</v>
      </c>
      <c r="BL789" s="8">
        <f t="shared" si="1007"/>
        <v>0.22295848114015365</v>
      </c>
      <c r="BM789" s="8">
        <f t="shared" si="1008"/>
        <v>0.69242139996705343</v>
      </c>
      <c r="BN789" s="8">
        <f t="shared" si="1009"/>
        <v>0.2990657660006189</v>
      </c>
    </row>
    <row r="790" spans="1:66" x14ac:dyDescent="0.25">
      <c r="A790" t="s">
        <v>448</v>
      </c>
      <c r="B790" t="s">
        <v>455</v>
      </c>
      <c r="C790" t="s">
        <v>453</v>
      </c>
      <c r="D790" t="s">
        <v>520</v>
      </c>
      <c r="E790">
        <f>VLOOKUP(A790,home!$A$2:$E$405,3,FALSE)</f>
        <v>1.2285999999999999</v>
      </c>
      <c r="F790">
        <f>VLOOKUP(B790,home!$B$2:$E$405,3,FALSE)</f>
        <v>1.2209000000000001</v>
      </c>
      <c r="G790">
        <f>VLOOKUP(C790,away!$B$2:$E$405,4,FALSE)</f>
        <v>0.54259999999999997</v>
      </c>
      <c r="H790">
        <f>VLOOKUP(A790,away!$A$2:$E$405,3,FALSE)</f>
        <v>0.9143</v>
      </c>
      <c r="I790">
        <f>VLOOKUP(C790,away!$B$2:$E$405,3,FALSE)</f>
        <v>0.36459999999999998</v>
      </c>
      <c r="J790">
        <f>VLOOKUP(B790,home!$B$2:$E$405,4,FALSE)</f>
        <v>1.0936999999999999</v>
      </c>
      <c r="K790" s="3">
        <f t="shared" si="954"/>
        <v>0.81389877372399999</v>
      </c>
      <c r="L790" s="3">
        <f t="shared" si="955"/>
        <v>0.36458902918599995</v>
      </c>
      <c r="M790" s="5">
        <f t="shared" si="956"/>
        <v>0.30774375612592214</v>
      </c>
      <c r="N790" s="5">
        <f t="shared" si="957"/>
        <v>0.25047226573210574</v>
      </c>
      <c r="O790" s="5">
        <f t="shared" si="958"/>
        <v>0.11219999728400308</v>
      </c>
      <c r="P790" s="5">
        <f t="shared" si="959"/>
        <v>9.1319440201286239E-2</v>
      </c>
      <c r="Q790" s="5">
        <f t="shared" si="960"/>
        <v>0.10192953496561635</v>
      </c>
      <c r="R790" s="5">
        <f t="shared" si="961"/>
        <v>2.0453444042223257E-2</v>
      </c>
      <c r="S790" s="5">
        <f t="shared" si="962"/>
        <v>6.7744998823502153E-3</v>
      </c>
      <c r="T790" s="5">
        <f t="shared" si="963"/>
        <v>3.7162390198494502E-2</v>
      </c>
      <c r="U790" s="5">
        <f t="shared" si="964"/>
        <v>1.6647033024397961E-2</v>
      </c>
      <c r="V790" s="5">
        <f t="shared" si="965"/>
        <v>2.2336170725923525E-4</v>
      </c>
      <c r="W790" s="5">
        <f t="shared" si="966"/>
        <v>2.7653441171590912E-2</v>
      </c>
      <c r="X790" s="5">
        <f t="shared" si="967"/>
        <v>1.0082141270402491E-2</v>
      </c>
      <c r="Y790" s="5">
        <f t="shared" si="968"/>
        <v>1.8379190489460741E-3</v>
      </c>
      <c r="Z790" s="5">
        <f t="shared" si="969"/>
        <v>2.4857004356214516E-3</v>
      </c>
      <c r="AA790" s="5">
        <f t="shared" si="970"/>
        <v>2.0231085363975119E-3</v>
      </c>
      <c r="AB790" s="5">
        <f t="shared" si="971"/>
        <v>8.233027784422456E-4</v>
      </c>
      <c r="AC790" s="5">
        <f t="shared" si="972"/>
        <v>4.1425020133005562E-6</v>
      </c>
      <c r="AD790" s="5">
        <f t="shared" si="973"/>
        <v>5.6267754647016527E-3</v>
      </c>
      <c r="AE790" s="5">
        <f t="shared" si="974"/>
        <v>2.0514606041231792E-3</v>
      </c>
      <c r="AF790" s="5">
        <f t="shared" si="975"/>
        <v>3.7397001503529739E-4</v>
      </c>
      <c r="AG790" s="5">
        <f t="shared" si="976"/>
        <v>4.5448454908797646E-5</v>
      </c>
      <c r="AH790" s="5">
        <f t="shared" si="977"/>
        <v>2.2656477716761047E-4</v>
      </c>
      <c r="AI790" s="5">
        <f t="shared" si="978"/>
        <v>1.8440079430576947E-4</v>
      </c>
      <c r="AJ790" s="5">
        <f t="shared" si="979"/>
        <v>7.5041790179598662E-5</v>
      </c>
      <c r="AK790" s="5">
        <f t="shared" si="980"/>
        <v>2.0358807001743019E-5</v>
      </c>
      <c r="AL790" s="5">
        <f t="shared" si="981"/>
        <v>4.9169603913266019E-8</v>
      </c>
      <c r="AM790" s="5">
        <f t="shared" si="982"/>
        <v>9.1592513014819349E-4</v>
      </c>
      <c r="AN790" s="5">
        <f t="shared" si="983"/>
        <v>3.339362540077905E-4</v>
      </c>
      <c r="AO790" s="5">
        <f t="shared" si="984"/>
        <v>6.0874747329354908E-5</v>
      </c>
      <c r="AP790" s="5">
        <f t="shared" si="985"/>
        <v>7.398088343584186E-6</v>
      </c>
      <c r="AQ790" s="5">
        <f t="shared" si="986"/>
        <v>6.74315461754905E-7</v>
      </c>
      <c r="AR790" s="5">
        <f t="shared" si="987"/>
        <v>1.6520606431056302E-5</v>
      </c>
      <c r="AS790" s="5">
        <f t="shared" si="988"/>
        <v>1.3446101315413551E-5</v>
      </c>
      <c r="AT790" s="5">
        <f t="shared" si="989"/>
        <v>5.4718826859918754E-6</v>
      </c>
      <c r="AU790" s="5">
        <f t="shared" si="990"/>
        <v>1.484519536030125E-6</v>
      </c>
      <c r="AV790" s="5">
        <f t="shared" si="991"/>
        <v>3.0206215748605999E-7</v>
      </c>
      <c r="AW790" s="5">
        <f t="shared" si="992"/>
        <v>4.0529215684026897E-10</v>
      </c>
      <c r="AX790" s="5">
        <f t="shared" si="993"/>
        <v>1.2424505670843492E-4</v>
      </c>
      <c r="AY790" s="5">
        <f t="shared" si="994"/>
        <v>4.5298384606487804E-5</v>
      </c>
      <c r="AZ790" s="5">
        <f t="shared" si="995"/>
        <v>8.2576470336867144E-6</v>
      </c>
      <c r="BA790" s="5">
        <f t="shared" si="996"/>
        <v>1.003549171790831E-6</v>
      </c>
      <c r="BB790" s="5">
        <f t="shared" si="997"/>
        <v>9.1470754570908313E-8</v>
      </c>
      <c r="BC790" s="5">
        <f t="shared" si="998"/>
        <v>6.6698467215836654E-9</v>
      </c>
      <c r="BD790" s="5">
        <f t="shared" si="999"/>
        <v>1.0038719767104678E-6</v>
      </c>
      <c r="BE790" s="5">
        <f t="shared" si="1000"/>
        <v>8.170501708205375E-7</v>
      </c>
      <c r="BF790" s="5">
        <f t="shared" si="1001"/>
        <v>3.3249806605091009E-7</v>
      </c>
      <c r="BG790" s="5">
        <f t="shared" si="1002"/>
        <v>9.0206589408145763E-8</v>
      </c>
      <c r="BH790" s="5">
        <f t="shared" si="1003"/>
        <v>1.8354758125278545E-8</v>
      </c>
      <c r="BI790" s="5">
        <f t="shared" si="1004"/>
        <v>2.9877830260329678E-9</v>
      </c>
      <c r="BJ790" s="8">
        <f t="shared" si="1005"/>
        <v>0.43873305823933739</v>
      </c>
      <c r="BK790" s="8">
        <f t="shared" si="1006"/>
        <v>0.40611054797304152</v>
      </c>
      <c r="BL790" s="8">
        <f t="shared" si="1007"/>
        <v>0.15269274197558888</v>
      </c>
      <c r="BM790" s="8">
        <f t="shared" si="1008"/>
        <v>0.1158583122931181</v>
      </c>
      <c r="BN790" s="8">
        <f t="shared" si="1009"/>
        <v>0.88411843835115689</v>
      </c>
    </row>
    <row r="791" spans="1:66" x14ac:dyDescent="0.25">
      <c r="A791" t="s">
        <v>448</v>
      </c>
      <c r="B791" t="s">
        <v>456</v>
      </c>
      <c r="C791" t="s">
        <v>452</v>
      </c>
      <c r="D791" t="s">
        <v>520</v>
      </c>
      <c r="E791">
        <f>VLOOKUP(A791,home!$A$2:$E$405,3,FALSE)</f>
        <v>1.2285999999999999</v>
      </c>
      <c r="F791">
        <f>VLOOKUP(B791,home!$B$2:$E$405,3,FALSE)</f>
        <v>0.81389999999999996</v>
      </c>
      <c r="G791">
        <f>VLOOKUP(C791,away!$B$2:$E$405,4,FALSE)</f>
        <v>0.40699999999999997</v>
      </c>
      <c r="H791">
        <f>VLOOKUP(A791,away!$A$2:$E$405,3,FALSE)</f>
        <v>0.9143</v>
      </c>
      <c r="I791">
        <f>VLOOKUP(C791,away!$B$2:$E$405,3,FALSE)</f>
        <v>1.0936999999999999</v>
      </c>
      <c r="J791">
        <f>VLOOKUP(B791,home!$B$2:$E$405,4,FALSE)</f>
        <v>0.54690000000000005</v>
      </c>
      <c r="K791" s="3">
        <f t="shared" si="954"/>
        <v>0.40698271877999992</v>
      </c>
      <c r="L791" s="3">
        <f t="shared" si="955"/>
        <v>0.54688354377899995</v>
      </c>
      <c r="M791" s="5">
        <f t="shared" si="956"/>
        <v>0.38524866789367995</v>
      </c>
      <c r="N791" s="5">
        <f t="shared" si="957"/>
        <v>0.15678955026574312</v>
      </c>
      <c r="O791" s="5">
        <f t="shared" si="958"/>
        <v>0.2106861567338347</v>
      </c>
      <c r="P791" s="5">
        <f t="shared" si="959"/>
        <v>8.5745624876845228E-2</v>
      </c>
      <c r="Q791" s="5">
        <f t="shared" si="960"/>
        <v>3.1905318721722795E-2</v>
      </c>
      <c r="R791" s="5">
        <f t="shared" si="961"/>
        <v>5.7610396009888661E-2</v>
      </c>
      <c r="S791" s="5">
        <f t="shared" si="962"/>
        <v>4.7711470527068344E-3</v>
      </c>
      <c r="T791" s="5">
        <f t="shared" si="963"/>
        <v>1.7448493767934233E-2</v>
      </c>
      <c r="U791" s="5">
        <f t="shared" si="964"/>
        <v>2.3446435598096949E-2</v>
      </c>
      <c r="V791" s="5">
        <f t="shared" si="965"/>
        <v>1.1799160718435557E-4</v>
      </c>
      <c r="W791" s="5">
        <f t="shared" si="966"/>
        <v>4.3283044523030586E-3</v>
      </c>
      <c r="X791" s="5">
        <f t="shared" si="967"/>
        <v>2.3670784774299201E-3</v>
      </c>
      <c r="Y791" s="5">
        <f t="shared" si="968"/>
        <v>6.4725813306993707E-4</v>
      </c>
      <c r="Z791" s="5">
        <f t="shared" si="969"/>
        <v>1.0502059176133156E-2</v>
      </c>
      <c r="AA791" s="5">
        <f t="shared" si="970"/>
        <v>4.2741565962911184E-3</v>
      </c>
      <c r="AB791" s="5">
        <f t="shared" si="971"/>
        <v>8.6975393602501479E-4</v>
      </c>
      <c r="AC791" s="5">
        <f t="shared" si="972"/>
        <v>1.641352866896539E-6</v>
      </c>
      <c r="AD791" s="5">
        <f t="shared" si="973"/>
        <v>4.4038627842646929E-4</v>
      </c>
      <c r="AE791" s="5">
        <f t="shared" si="974"/>
        <v>2.4084000857751284E-4</v>
      </c>
      <c r="AF791" s="5">
        <f t="shared" si="975"/>
        <v>6.5855718687317475E-5</v>
      </c>
      <c r="AG791" s="5">
        <f t="shared" si="976"/>
        <v>1.2005136271277698E-5</v>
      </c>
      <c r="AH791" s="5">
        <f t="shared" si="977"/>
        <v>1.4358508348051161E-3</v>
      </c>
      <c r="AI791" s="5">
        <f t="shared" si="978"/>
        <v>5.8436647651151873E-4</v>
      </c>
      <c r="AJ791" s="5">
        <f t="shared" si="979"/>
        <v>1.1891352868727341E-4</v>
      </c>
      <c r="AK791" s="5">
        <f t="shared" si="980"/>
        <v>1.6131917068290019E-5</v>
      </c>
      <c r="AL791" s="5">
        <f t="shared" si="981"/>
        <v>1.4612777558445558E-8</v>
      </c>
      <c r="AM791" s="5">
        <f t="shared" si="982"/>
        <v>3.5845920981482124E-5</v>
      </c>
      <c r="AN791" s="5">
        <f t="shared" si="983"/>
        <v>1.9603544296374951E-5</v>
      </c>
      <c r="AO791" s="5">
        <f t="shared" si="984"/>
        <v>5.3604278877150673E-6</v>
      </c>
      <c r="AP791" s="5">
        <f t="shared" si="985"/>
        <v>9.7717659980179828E-7</v>
      </c>
      <c r="AQ791" s="5">
        <f t="shared" si="986"/>
        <v>1.3360045044938025E-7</v>
      </c>
      <c r="AR791" s="5">
        <f t="shared" si="987"/>
        <v>1.5704863857525153E-4</v>
      </c>
      <c r="AS791" s="5">
        <f t="shared" si="988"/>
        <v>6.3916081908053449E-5</v>
      </c>
      <c r="AT791" s="5">
        <f t="shared" si="989"/>
        <v>1.3006370394352376E-5</v>
      </c>
      <c r="AU791" s="5">
        <f t="shared" si="990"/>
        <v>1.7644559948510769E-6</v>
      </c>
      <c r="AV791" s="5">
        <f t="shared" si="991"/>
        <v>1.7952577448804018E-7</v>
      </c>
      <c r="AW791" s="5">
        <f t="shared" si="992"/>
        <v>9.0344370572810332E-11</v>
      </c>
      <c r="AX791" s="5">
        <f t="shared" si="993"/>
        <v>2.4314450630361042E-6</v>
      </c>
      <c r="AY791" s="5">
        <f t="shared" si="994"/>
        <v>1.3297172925771386E-6</v>
      </c>
      <c r="AZ791" s="5">
        <f t="shared" si="995"/>
        <v>3.6360025259440136E-7</v>
      </c>
      <c r="BA791" s="5">
        <f t="shared" si="996"/>
        <v>6.6282331552588579E-8</v>
      </c>
      <c r="BB791" s="5">
        <f t="shared" si="997"/>
        <v>9.0621790923535651E-9</v>
      </c>
      <c r="BC791" s="5">
        <f t="shared" si="998"/>
        <v>9.9119132327725635E-10</v>
      </c>
      <c r="BD791" s="5">
        <f t="shared" si="999"/>
        <v>1.4314552668283478E-5</v>
      </c>
      <c r="BE791" s="5">
        <f t="shared" si="1000"/>
        <v>5.8257755630575124E-6</v>
      </c>
      <c r="BF791" s="5">
        <f t="shared" si="1001"/>
        <v>1.1854949888276155E-6</v>
      </c>
      <c r="BG791" s="5">
        <f t="shared" si="1002"/>
        <v>1.6082532455104289E-7</v>
      </c>
      <c r="BH791" s="5">
        <f t="shared" si="1003"/>
        <v>1.6363281958614823E-8</v>
      </c>
      <c r="BI791" s="5">
        <f t="shared" si="1004"/>
        <v>1.3319145959361576E-9</v>
      </c>
      <c r="BJ791" s="8">
        <f t="shared" si="1005"/>
        <v>0.21431121272869161</v>
      </c>
      <c r="BK791" s="8">
        <f t="shared" si="1006"/>
        <v>0.47588641711335333</v>
      </c>
      <c r="BL791" s="8">
        <f t="shared" si="1007"/>
        <v>0.29929958104759685</v>
      </c>
      <c r="BM791" s="8">
        <f t="shared" si="1008"/>
        <v>7.201222593711247E-2</v>
      </c>
      <c r="BN791" s="8">
        <f t="shared" si="1009"/>
        <v>0.92798571450171452</v>
      </c>
    </row>
    <row r="792" spans="1:66" x14ac:dyDescent="0.25">
      <c r="A792" t="s">
        <v>22</v>
      </c>
      <c r="B792" t="s">
        <v>254</v>
      </c>
      <c r="C792" t="s">
        <v>160</v>
      </c>
      <c r="D792" t="s">
        <v>520</v>
      </c>
      <c r="E792">
        <f>VLOOKUP(A792,home!$A$2:$E$405,3,FALSE)</f>
        <v>1.4</v>
      </c>
      <c r="F792">
        <f>VLOOKUP(B792,home!$B$2:$E$405,3,FALSE)</f>
        <v>0.23810000000000001</v>
      </c>
      <c r="G792">
        <f>VLOOKUP(C792,away!$B$2:$E$405,4,FALSE)</f>
        <v>1.0713999999999999</v>
      </c>
      <c r="H792">
        <f>VLOOKUP(A792,away!$A$2:$E$405,3,FALSE)</f>
        <v>1.0286</v>
      </c>
      <c r="I792">
        <f>VLOOKUP(C792,away!$B$2:$E$405,3,FALSE)</f>
        <v>1.2152000000000001</v>
      </c>
      <c r="J792">
        <f>VLOOKUP(B792,home!$B$2:$E$405,4,FALSE)</f>
        <v>1.9443999999999999</v>
      </c>
      <c r="K792" s="3">
        <f t="shared" si="954"/>
        <v>0.35714047599999993</v>
      </c>
      <c r="L792" s="3">
        <f t="shared" si="955"/>
        <v>2.4304119575679999</v>
      </c>
      <c r="M792" s="5">
        <f t="shared" si="956"/>
        <v>6.157173054097162E-2</v>
      </c>
      <c r="N792" s="5">
        <f t="shared" si="957"/>
        <v>2.1989757153546338E-2</v>
      </c>
      <c r="O792" s="5">
        <f t="shared" si="958"/>
        <v>0.14964467015493221</v>
      </c>
      <c r="P792" s="5">
        <f t="shared" si="959"/>
        <v>5.3444168729995481E-2</v>
      </c>
      <c r="Q792" s="5">
        <f t="shared" si="960"/>
        <v>3.9267161684709718E-3</v>
      </c>
      <c r="R792" s="5">
        <f t="shared" si="961"/>
        <v>0.18184909786543327</v>
      </c>
      <c r="S792" s="5">
        <f t="shared" si="962"/>
        <v>1.1597364351078197E-2</v>
      </c>
      <c r="T792" s="5">
        <f t="shared" si="963"/>
        <v>9.5435379298274489E-3</v>
      </c>
      <c r="U792" s="5">
        <f t="shared" si="964"/>
        <v>6.4945673371831408E-2</v>
      </c>
      <c r="V792" s="5">
        <f t="shared" si="965"/>
        <v>1.1184994075772721E-3</v>
      </c>
      <c r="W792" s="5">
        <f t="shared" si="966"/>
        <v>4.6746309384153962E-4</v>
      </c>
      <c r="X792" s="5">
        <f t="shared" si="967"/>
        <v>1.1361278929942098E-3</v>
      </c>
      <c r="Y792" s="5">
        <f t="shared" si="968"/>
        <v>1.3806294082298327E-3</v>
      </c>
      <c r="Z792" s="5">
        <f t="shared" si="969"/>
        <v>0.14732274064170078</v>
      </c>
      <c r="AA792" s="5">
        <f t="shared" si="970"/>
        <v>5.261491371840156E-2</v>
      </c>
      <c r="AB792" s="5">
        <f t="shared" si="971"/>
        <v>9.3954576650444304E-3</v>
      </c>
      <c r="AC792" s="5">
        <f t="shared" si="972"/>
        <v>6.0678486841439149E-5</v>
      </c>
      <c r="AD792" s="5">
        <f t="shared" si="973"/>
        <v>4.1737497961750024E-5</v>
      </c>
      <c r="AE792" s="5">
        <f t="shared" si="974"/>
        <v>1.0143931412520727E-4</v>
      </c>
      <c r="AF792" s="5">
        <f t="shared" si="975"/>
        <v>1.2326966100870016E-4</v>
      </c>
      <c r="AG792" s="5">
        <f t="shared" si="976"/>
        <v>9.986535270696622E-5</v>
      </c>
      <c r="AH792" s="5">
        <f t="shared" si="977"/>
        <v>8.9513737619319717E-2</v>
      </c>
      <c r="AI792" s="5">
        <f t="shared" si="978"/>
        <v>3.1968978861902947E-2</v>
      </c>
      <c r="AJ792" s="5">
        <f t="shared" si="979"/>
        <v>5.7087081639869775E-3</v>
      </c>
      <c r="AK792" s="5">
        <f t="shared" si="980"/>
        <v>6.7960358367713167E-4</v>
      </c>
      <c r="AL792" s="5">
        <f t="shared" si="981"/>
        <v>2.1067533821397181E-6</v>
      </c>
      <c r="AM792" s="5">
        <f t="shared" si="982"/>
        <v>2.9812299778216878E-6</v>
      </c>
      <c r="AN792" s="5">
        <f t="shared" si="983"/>
        <v>7.2456169863580122E-6</v>
      </c>
      <c r="AO792" s="5">
        <f t="shared" si="984"/>
        <v>8.8049170818011659E-6</v>
      </c>
      <c r="AP792" s="5">
        <f t="shared" si="985"/>
        <v>7.1331919203347627E-6</v>
      </c>
      <c r="AQ792" s="5">
        <f t="shared" si="986"/>
        <v>4.3341487347022645E-6</v>
      </c>
      <c r="AR792" s="5">
        <f t="shared" si="987"/>
        <v>4.3511051655319793E-2</v>
      </c>
      <c r="AS792" s="5">
        <f t="shared" si="988"/>
        <v>1.5539557699441497E-2</v>
      </c>
      <c r="AT792" s="5">
        <f t="shared" si="989"/>
        <v>2.7749025168039999E-3</v>
      </c>
      <c r="AU792" s="5">
        <f t="shared" si="990"/>
        <v>3.3034333523499285E-4</v>
      </c>
      <c r="AV792" s="5">
        <f t="shared" si="991"/>
        <v>2.9494743997313223E-5</v>
      </c>
      <c r="AW792" s="5">
        <f t="shared" si="992"/>
        <v>5.0796076127754351E-8</v>
      </c>
      <c r="AX792" s="5">
        <f t="shared" si="993"/>
        <v>1.7745298222411775E-7</v>
      </c>
      <c r="AY792" s="5">
        <f t="shared" si="994"/>
        <v>4.3128384990359746E-7</v>
      </c>
      <c r="AZ792" s="5">
        <f t="shared" si="995"/>
        <v>5.2409871295583303E-7</v>
      </c>
      <c r="BA792" s="5">
        <f t="shared" si="996"/>
        <v>4.2459192630461837E-7</v>
      </c>
      <c r="BB792" s="5">
        <f t="shared" si="997"/>
        <v>2.5798332369439393E-7</v>
      </c>
      <c r="BC792" s="5">
        <f t="shared" si="998"/>
        <v>1.2540115095199808E-7</v>
      </c>
      <c r="BD792" s="5">
        <f t="shared" si="999"/>
        <v>1.7624963371574702E-2</v>
      </c>
      <c r="BE792" s="5">
        <f t="shared" si="1000"/>
        <v>6.2945878080067526E-3</v>
      </c>
      <c r="BF792" s="5">
        <f t="shared" si="1001"/>
        <v>1.124026042987664E-3</v>
      </c>
      <c r="BG792" s="5">
        <f t="shared" si="1002"/>
        <v>1.3381173200967026E-4</v>
      </c>
      <c r="BH792" s="5">
        <f t="shared" si="1003"/>
        <v>1.1947396416079515E-5</v>
      </c>
      <c r="BI792" s="5">
        <f t="shared" si="1004"/>
        <v>8.5337976859986666E-7</v>
      </c>
      <c r="BJ792" s="8">
        <f t="shared" si="1005"/>
        <v>3.8842983389360014E-2</v>
      </c>
      <c r="BK792" s="8">
        <f t="shared" si="1006"/>
        <v>0.12779497955369606</v>
      </c>
      <c r="BL792" s="8">
        <f t="shared" si="1007"/>
        <v>0.67369638068609061</v>
      </c>
      <c r="BM792" s="8">
        <f t="shared" si="1008"/>
        <v>0.51523056316972393</v>
      </c>
      <c r="BN792" s="8">
        <f t="shared" si="1009"/>
        <v>0.47242614061334987</v>
      </c>
    </row>
    <row r="793" spans="1:66" x14ac:dyDescent="0.25">
      <c r="A793" t="s">
        <v>22</v>
      </c>
      <c r="B793" t="s">
        <v>253</v>
      </c>
      <c r="C793" t="s">
        <v>24</v>
      </c>
      <c r="D793" t="s">
        <v>520</v>
      </c>
      <c r="E793">
        <f>VLOOKUP(A793,home!$A$2:$E$405,3,FALSE)</f>
        <v>1.4</v>
      </c>
      <c r="F793">
        <f>VLOOKUP(B793,home!$B$2:$E$405,3,FALSE)</f>
        <v>1.4286000000000001</v>
      </c>
      <c r="G793">
        <f>VLOOKUP(C793,away!$B$2:$E$405,4,FALSE)</f>
        <v>1.0713999999999999</v>
      </c>
      <c r="H793">
        <f>VLOOKUP(A793,away!$A$2:$E$405,3,FALSE)</f>
        <v>1.0286</v>
      </c>
      <c r="I793">
        <f>VLOOKUP(C793,away!$B$2:$E$405,3,FALSE)</f>
        <v>0.97219999999999995</v>
      </c>
      <c r="J793">
        <f>VLOOKUP(B793,home!$B$2:$E$405,4,FALSE)</f>
        <v>0.72909999999999997</v>
      </c>
      <c r="K793" s="3">
        <f t="shared" si="954"/>
        <v>2.1428428559999997</v>
      </c>
      <c r="L793" s="3">
        <f t="shared" si="955"/>
        <v>0.72910358717199986</v>
      </c>
      <c r="M793" s="5">
        <f t="shared" si="956"/>
        <v>5.6588672677632811E-2</v>
      </c>
      <c r="N793" s="5">
        <f t="shared" si="957"/>
        <v>0.12126063297778786</v>
      </c>
      <c r="O793" s="5">
        <f t="shared" si="958"/>
        <v>4.1259004242564221E-2</v>
      </c>
      <c r="P793" s="5">
        <f t="shared" si="959"/>
        <v>8.8411562486852432E-2</v>
      </c>
      <c r="Q793" s="5">
        <f t="shared" si="960"/>
        <v>0.12992124054524537</v>
      </c>
      <c r="R793" s="5">
        <f t="shared" si="961"/>
        <v>1.5041043998199166E-2</v>
      </c>
      <c r="S793" s="5">
        <f t="shared" si="962"/>
        <v>3.4532548704116345E-2</v>
      </c>
      <c r="T793" s="5">
        <f t="shared" si="963"/>
        <v>9.4726042531374677E-2</v>
      </c>
      <c r="U793" s="5">
        <f t="shared" si="964"/>
        <v>3.2230593678322761E-2</v>
      </c>
      <c r="V793" s="5">
        <f t="shared" si="965"/>
        <v>5.9946755402144345E-3</v>
      </c>
      <c r="W793" s="5">
        <f t="shared" si="966"/>
        <v>9.2800267381678833E-2</v>
      </c>
      <c r="X793" s="5">
        <f t="shared" si="967"/>
        <v>6.7661007838502762E-2</v>
      </c>
      <c r="Y793" s="5">
        <f t="shared" si="968"/>
        <v>2.4665941763362582E-2</v>
      </c>
      <c r="Z793" s="5">
        <f t="shared" si="969"/>
        <v>3.6554930446329641E-3</v>
      </c>
      <c r="AA793" s="5">
        <f t="shared" si="970"/>
        <v>7.8331471558494362E-3</v>
      </c>
      <c r="AB793" s="5">
        <f t="shared" si="971"/>
        <v>8.3926017114543412E-3</v>
      </c>
      <c r="AC793" s="5">
        <f t="shared" si="972"/>
        <v>5.8536298656811482E-4</v>
      </c>
      <c r="AD793" s="5">
        <f t="shared" si="973"/>
        <v>4.9714097498430067E-2</v>
      </c>
      <c r="AE793" s="5">
        <f t="shared" si="974"/>
        <v>3.6246726819123908E-2</v>
      </c>
      <c r="AF793" s="5">
        <f t="shared" si="975"/>
        <v>1.3213809273533385E-2</v>
      </c>
      <c r="AG793" s="5">
        <f t="shared" si="976"/>
        <v>3.2114119138466099E-3</v>
      </c>
      <c r="AH793" s="5">
        <f t="shared" si="977"/>
        <v>6.6630827293104702E-4</v>
      </c>
      <c r="AI793" s="5">
        <f t="shared" si="978"/>
        <v>1.4277939225439923E-3</v>
      </c>
      <c r="AJ793" s="5">
        <f t="shared" si="979"/>
        <v>1.5297690033818057E-3</v>
      </c>
      <c r="AK793" s="5">
        <f t="shared" si="980"/>
        <v>1.092684860075647E-3</v>
      </c>
      <c r="AL793" s="5">
        <f t="shared" si="981"/>
        <v>3.6581777812161502E-5</v>
      </c>
      <c r="AM793" s="5">
        <f t="shared" si="982"/>
        <v>2.130589973339966E-2</v>
      </c>
      <c r="AN793" s="5">
        <f t="shared" si="983"/>
        <v>1.5534207923548649E-2</v>
      </c>
      <c r="AO793" s="5">
        <f t="shared" si="984"/>
        <v>5.6630233604675105E-3</v>
      </c>
      <c r="AP793" s="5">
        <f t="shared" si="985"/>
        <v>1.3763102154518987E-3</v>
      </c>
      <c r="AQ793" s="5">
        <f t="shared" si="986"/>
        <v>2.5086817878686168E-4</v>
      </c>
      <c r="AR793" s="5">
        <f t="shared" si="987"/>
        <v>9.7161550391281298E-5</v>
      </c>
      <c r="AS793" s="5">
        <f t="shared" si="988"/>
        <v>2.0820193413384112E-4</v>
      </c>
      <c r="AT793" s="5">
        <f t="shared" si="989"/>
        <v>2.2307201358204201E-4</v>
      </c>
      <c r="AU793" s="5">
        <f t="shared" si="990"/>
        <v>1.5933609022593785E-4</v>
      </c>
      <c r="AV793" s="5">
        <f t="shared" si="991"/>
        <v>8.535805066090557E-5</v>
      </c>
      <c r="AW793" s="5">
        <f t="shared" si="992"/>
        <v>1.5876028333957239E-6</v>
      </c>
      <c r="AX793" s="5">
        <f t="shared" si="993"/>
        <v>7.6091991723946295E-3</v>
      </c>
      <c r="AY793" s="5">
        <f t="shared" si="994"/>
        <v>5.5478944120991372E-3</v>
      </c>
      <c r="AZ793" s="5">
        <f t="shared" si="995"/>
        <v>2.0224948585564869E-3</v>
      </c>
      <c r="BA793" s="5">
        <f t="shared" si="996"/>
        <v>4.9153608547015373E-4</v>
      </c>
      <c r="BB793" s="5">
        <f t="shared" si="997"/>
        <v>8.9595180785192912E-5</v>
      </c>
      <c r="BC793" s="5">
        <f t="shared" si="998"/>
        <v>1.3064833540761601E-5</v>
      </c>
      <c r="BD793" s="5">
        <f t="shared" si="999"/>
        <v>1.1806805820912703E-5</v>
      </c>
      <c r="BE793" s="5">
        <f t="shared" si="1000"/>
        <v>2.5300129505522E-5</v>
      </c>
      <c r="BF793" s="5">
        <f t="shared" si="1001"/>
        <v>2.7107100883391315E-5</v>
      </c>
      <c r="BG793" s="5">
        <f t="shared" si="1002"/>
        <v>1.9362085824948784E-5</v>
      </c>
      <c r="BH793" s="5">
        <f t="shared" si="1003"/>
        <v>1.0372476821812591E-5</v>
      </c>
      <c r="BI793" s="5">
        <f t="shared" si="1004"/>
        <v>4.4453175713293373E-6</v>
      </c>
      <c r="BJ793" s="8">
        <f t="shared" si="1005"/>
        <v>0.69332527249738718</v>
      </c>
      <c r="BK793" s="8">
        <f t="shared" si="1006"/>
        <v>0.19169729858529541</v>
      </c>
      <c r="BL793" s="8">
        <f t="shared" si="1007"/>
        <v>0.11034447040074437</v>
      </c>
      <c r="BM793" s="8">
        <f t="shared" si="1008"/>
        <v>0.54099407079051232</v>
      </c>
      <c r="BN793" s="8">
        <f t="shared" si="1009"/>
        <v>0.45248215692828186</v>
      </c>
    </row>
    <row r="794" spans="1:66" x14ac:dyDescent="0.25">
      <c r="A794" t="s">
        <v>22</v>
      </c>
      <c r="B794" t="s">
        <v>276</v>
      </c>
      <c r="C794" t="s">
        <v>158</v>
      </c>
      <c r="D794" t="s">
        <v>520</v>
      </c>
      <c r="E794">
        <f>VLOOKUP(A794,home!$A$2:$E$405,3,FALSE)</f>
        <v>1.4</v>
      </c>
      <c r="F794">
        <f>VLOOKUP(B794,home!$B$2:$E$405,3,FALSE)</f>
        <v>1.7857000000000001</v>
      </c>
      <c r="G794">
        <f>VLOOKUP(C794,away!$B$2:$E$405,4,FALSE)</f>
        <v>1.4286000000000001</v>
      </c>
      <c r="H794">
        <f>VLOOKUP(A794,away!$A$2:$E$405,3,FALSE)</f>
        <v>1.0286</v>
      </c>
      <c r="I794">
        <f>VLOOKUP(C794,away!$B$2:$E$405,3,FALSE)</f>
        <v>0.97219999999999995</v>
      </c>
      <c r="J794">
        <f>VLOOKUP(B794,home!$B$2:$E$405,4,FALSE)</f>
        <v>1.4582999999999999</v>
      </c>
      <c r="K794" s="3">
        <f t="shared" si="954"/>
        <v>3.5714714280000002</v>
      </c>
      <c r="L794" s="3">
        <f t="shared" si="955"/>
        <v>1.4583071748359997</v>
      </c>
      <c r="M794" s="5">
        <f t="shared" si="956"/>
        <v>6.540258404932618E-3</v>
      </c>
      <c r="N794" s="5">
        <f t="shared" si="957"/>
        <v>2.3358346024953697E-2</v>
      </c>
      <c r="O794" s="5">
        <f t="shared" si="958"/>
        <v>9.5377057571946894E-3</v>
      </c>
      <c r="P794" s="5">
        <f t="shared" si="959"/>
        <v>3.4063643600491939E-2</v>
      </c>
      <c r="Q794" s="5">
        <f t="shared" si="960"/>
        <v>4.171183271672977E-2</v>
      </c>
      <c r="R794" s="5">
        <f t="shared" si="961"/>
        <v>6.9544523685958187E-3</v>
      </c>
      <c r="S794" s="5">
        <f t="shared" si="962"/>
        <v>4.435343924890725E-2</v>
      </c>
      <c r="T794" s="5">
        <f t="shared" si="963"/>
        <v>6.0828664926366016E-2</v>
      </c>
      <c r="U794" s="5">
        <f t="shared" si="964"/>
        <v>2.4837627931826887E-2</v>
      </c>
      <c r="V794" s="5">
        <f t="shared" si="965"/>
        <v>2.5667347161210066E-2</v>
      </c>
      <c r="W794" s="5">
        <f t="shared" si="966"/>
        <v>4.9657539585771994E-2</v>
      </c>
      <c r="X794" s="5">
        <f t="shared" si="967"/>
        <v>7.2415946262633979E-2</v>
      </c>
      <c r="Y794" s="5">
        <f t="shared" si="968"/>
        <v>5.2802347003668669E-2</v>
      </c>
      <c r="Z794" s="5">
        <f t="shared" si="969"/>
        <v>3.3805759287261661E-3</v>
      </c>
      <c r="AA794" s="5">
        <f t="shared" si="970"/>
        <v>1.2073630339630066E-2</v>
      </c>
      <c r="AB794" s="5">
        <f t="shared" si="971"/>
        <v>2.1560312895111365E-2</v>
      </c>
      <c r="AC794" s="5">
        <f t="shared" si="972"/>
        <v>8.3552066269483149E-3</v>
      </c>
      <c r="AD794" s="5">
        <f t="shared" si="973"/>
        <v>4.4337620953840917E-2</v>
      </c>
      <c r="AE794" s="5">
        <f t="shared" si="974"/>
        <v>6.4657870752145172E-2</v>
      </c>
      <c r="AF794" s="5">
        <f t="shared" si="975"/>
        <v>4.7145518413736022E-2</v>
      </c>
      <c r="AG794" s="5">
        <f t="shared" si="976"/>
        <v>2.2917549254704669E-2</v>
      </c>
      <c r="AH794" s="5">
        <f t="shared" si="977"/>
        <v>1.2324795329848109E-3</v>
      </c>
      <c r="AI794" s="5">
        <f t="shared" si="978"/>
        <v>4.4017654376500353E-3</v>
      </c>
      <c r="AJ794" s="5">
        <f t="shared" si="979"/>
        <v>7.8603897466625119E-3</v>
      </c>
      <c r="AK794" s="5">
        <f t="shared" si="980"/>
        <v>9.3577191310497722E-3</v>
      </c>
      <c r="AL794" s="5">
        <f t="shared" si="981"/>
        <v>1.7406577118371062E-3</v>
      </c>
      <c r="AM794" s="5">
        <f t="shared" si="982"/>
        <v>3.1670109284427386E-2</v>
      </c>
      <c r="AN794" s="5">
        <f t="shared" si="983"/>
        <v>4.618474759732067E-2</v>
      </c>
      <c r="AO794" s="5">
        <f t="shared" si="984"/>
        <v>3.3675774394581214E-2</v>
      </c>
      <c r="AP794" s="5">
        <f t="shared" si="985"/>
        <v>1.6369874472592083E-2</v>
      </c>
      <c r="AQ794" s="5">
        <f t="shared" si="986"/>
        <v>5.9680763486364315E-3</v>
      </c>
      <c r="AR794" s="5">
        <f t="shared" si="987"/>
        <v>3.5946674915805391E-4</v>
      </c>
      <c r="AS794" s="5">
        <f t="shared" si="988"/>
        <v>1.2838252239340325E-3</v>
      </c>
      <c r="AT794" s="5">
        <f t="shared" si="989"/>
        <v>2.2925725529130501E-3</v>
      </c>
      <c r="AU794" s="5">
        <f t="shared" si="990"/>
        <v>2.7292857897819921E-3</v>
      </c>
      <c r="AV794" s="5">
        <f t="shared" si="991"/>
        <v>2.4368915542632005E-3</v>
      </c>
      <c r="AW794" s="5">
        <f t="shared" si="992"/>
        <v>2.5182977089911561E-4</v>
      </c>
      <c r="AX794" s="5">
        <f t="shared" si="993"/>
        <v>1.8851481738495005E-2</v>
      </c>
      <c r="AY794" s="5">
        <f t="shared" si="994"/>
        <v>2.7491251075537092E-2</v>
      </c>
      <c r="AZ794" s="5">
        <f t="shared" si="995"/>
        <v>2.0045344344336819E-2</v>
      </c>
      <c r="BA794" s="5">
        <f t="shared" si="996"/>
        <v>9.7440898264682073E-3</v>
      </c>
      <c r="BB794" s="5">
        <f t="shared" si="997"/>
        <v>3.5524690265462664E-3</v>
      </c>
      <c r="BC794" s="5">
        <f t="shared" si="998"/>
        <v>1.0361182139590145E-3</v>
      </c>
      <c r="BD794" s="5">
        <f t="shared" si="999"/>
        <v>8.7368823235360504E-5</v>
      </c>
      <c r="BE794" s="5">
        <f t="shared" si="1000"/>
        <v>3.1203525588307255E-4</v>
      </c>
      <c r="BF794" s="5">
        <f t="shared" si="1001"/>
        <v>5.5721250045753139E-4</v>
      </c>
      <c r="BG794" s="5">
        <f t="shared" si="1002"/>
        <v>6.6335617490283683E-4</v>
      </c>
      <c r="BH794" s="5">
        <f t="shared" si="1003"/>
        <v>5.9228940631321318E-4</v>
      </c>
      <c r="BI794" s="5">
        <f t="shared" si="1004"/>
        <v>4.2306893835094471E-4</v>
      </c>
      <c r="BJ794" s="8">
        <f t="shared" si="1005"/>
        <v>0.69442257221745118</v>
      </c>
      <c r="BK794" s="8">
        <f t="shared" si="1006"/>
        <v>0.14821180382986437</v>
      </c>
      <c r="BL794" s="8">
        <f t="shared" si="1007"/>
        <v>0.10955345610989926</v>
      </c>
      <c r="BM794" s="8">
        <f t="shared" si="1008"/>
        <v>0.80616274790840425</v>
      </c>
      <c r="BN794" s="8">
        <f t="shared" si="1009"/>
        <v>0.12216623887289854</v>
      </c>
    </row>
    <row r="795" spans="1:66" x14ac:dyDescent="0.25">
      <c r="A795" t="s">
        <v>22</v>
      </c>
      <c r="B795" t="s">
        <v>161</v>
      </c>
      <c r="C795" t="s">
        <v>248</v>
      </c>
      <c r="D795" t="s">
        <v>520</v>
      </c>
      <c r="E795">
        <f>VLOOKUP(A795,home!$A$2:$E$405,3,FALSE)</f>
        <v>1.4</v>
      </c>
      <c r="F795">
        <f>VLOOKUP(B795,home!$B$2:$E$405,3,FALSE)</f>
        <v>1.25</v>
      </c>
      <c r="G795">
        <f>VLOOKUP(C795,away!$B$2:$E$405,4,FALSE)</f>
        <v>0.89290000000000003</v>
      </c>
      <c r="H795">
        <f>VLOOKUP(A795,away!$A$2:$E$405,3,FALSE)</f>
        <v>1.0286</v>
      </c>
      <c r="I795">
        <f>VLOOKUP(C795,away!$B$2:$E$405,3,FALSE)</f>
        <v>0.72909999999999997</v>
      </c>
      <c r="J795">
        <f>VLOOKUP(B795,home!$B$2:$E$405,4,FALSE)</f>
        <v>1.2152000000000001</v>
      </c>
      <c r="K795" s="3">
        <f t="shared" si="954"/>
        <v>1.562575</v>
      </c>
      <c r="L795" s="3">
        <f t="shared" si="955"/>
        <v>0.91134198635199992</v>
      </c>
      <c r="M795" s="5">
        <f t="shared" si="956"/>
        <v>8.425418930040561E-2</v>
      </c>
      <c r="N795" s="5">
        <f t="shared" si="957"/>
        <v>0.13165348984608127</v>
      </c>
      <c r="O795" s="5">
        <f t="shared" si="958"/>
        <v>7.6784380235509084E-2</v>
      </c>
      <c r="P795" s="5">
        <f t="shared" si="959"/>
        <v>0.11998135294650059</v>
      </c>
      <c r="Q795" s="5">
        <f t="shared" si="960"/>
        <v>0.10285922594812028</v>
      </c>
      <c r="R795" s="5">
        <f t="shared" si="961"/>
        <v>3.4988414802318041E-2</v>
      </c>
      <c r="S795" s="5">
        <f t="shared" si="962"/>
        <v>4.271456759125046E-2</v>
      </c>
      <c r="T795" s="5">
        <f t="shared" si="963"/>
        <v>9.3739931290189121E-2</v>
      </c>
      <c r="U795" s="5">
        <f t="shared" si="964"/>
        <v>5.4672022259732098E-2</v>
      </c>
      <c r="V795" s="5">
        <f t="shared" si="965"/>
        <v>6.7585846178060674E-3</v>
      </c>
      <c r="W795" s="5">
        <f t="shared" si="966"/>
        <v>5.3575084995294682E-2</v>
      </c>
      <c r="X795" s="5">
        <f t="shared" si="967"/>
        <v>4.8825224378589091E-2</v>
      </c>
      <c r="Y795" s="5">
        <f t="shared" si="968"/>
        <v>2.224823848463273E-2</v>
      </c>
      <c r="Z795" s="5">
        <f t="shared" si="969"/>
        <v>1.0628803815084079E-2</v>
      </c>
      <c r="AA795" s="5">
        <f t="shared" si="970"/>
        <v>1.6608303121355004E-2</v>
      </c>
      <c r="AB795" s="5">
        <f t="shared" si="971"/>
        <v>1.2975859624925652E-2</v>
      </c>
      <c r="AC795" s="5">
        <f t="shared" si="972"/>
        <v>6.0153101375508993E-4</v>
      </c>
      <c r="AD795" s="5">
        <f t="shared" si="973"/>
        <v>2.0928772109130658E-2</v>
      </c>
      <c r="AE795" s="5">
        <f t="shared" si="974"/>
        <v>1.9073268745843471E-2</v>
      </c>
      <c r="AF795" s="5">
        <f t="shared" si="975"/>
        <v>8.6911353125312518E-3</v>
      </c>
      <c r="AG795" s="5">
        <f t="shared" si="976"/>
        <v>2.6401988397920803E-3</v>
      </c>
      <c r="AH795" s="5">
        <f t="shared" si="977"/>
        <v>2.4216187953461097E-3</v>
      </c>
      <c r="AI795" s="5">
        <f t="shared" si="978"/>
        <v>3.7839609891379467E-3</v>
      </c>
      <c r="AJ795" s="5">
        <f t="shared" si="979"/>
        <v>2.9563614213011149E-3</v>
      </c>
      <c r="AK795" s="5">
        <f t="shared" si="980"/>
        <v>1.5398454826298631E-3</v>
      </c>
      <c r="AL795" s="5">
        <f t="shared" si="981"/>
        <v>3.426417390940025E-5</v>
      </c>
      <c r="AM795" s="5">
        <f t="shared" si="982"/>
        <v>6.5405552156849603E-3</v>
      </c>
      <c r="AN795" s="5">
        <f t="shared" si="983"/>
        <v>5.9606825821072662E-3</v>
      </c>
      <c r="AO795" s="5">
        <f t="shared" si="984"/>
        <v>2.7161101521957012E-3</v>
      </c>
      <c r="AP795" s="5">
        <f t="shared" si="985"/>
        <v>8.2510174041762105E-4</v>
      </c>
      <c r="AQ795" s="5">
        <f t="shared" si="986"/>
        <v>1.8798746476367172E-4</v>
      </c>
      <c r="AR795" s="5">
        <f t="shared" si="987"/>
        <v>4.4138457662761232E-4</v>
      </c>
      <c r="AS795" s="5">
        <f t="shared" si="988"/>
        <v>6.8969650482389119E-4</v>
      </c>
      <c r="AT795" s="5">
        <f t="shared" si="989"/>
        <v>5.3885125801259612E-4</v>
      </c>
      <c r="AU795" s="5">
        <f t="shared" si="990"/>
        <v>2.8066516816301079E-4</v>
      </c>
      <c r="AV795" s="5">
        <f t="shared" si="991"/>
        <v>1.0964009378557921E-4</v>
      </c>
      <c r="AW795" s="5">
        <f t="shared" si="992"/>
        <v>1.3553767004148485E-6</v>
      </c>
      <c r="AX795" s="5">
        <f t="shared" si="993"/>
        <v>1.7033513443581541E-3</v>
      </c>
      <c r="AY795" s="5">
        <f t="shared" si="994"/>
        <v>1.5523355976227097E-3</v>
      </c>
      <c r="AZ795" s="5">
        <f t="shared" si="995"/>
        <v>7.0735430351119945E-4</v>
      </c>
      <c r="BA795" s="5">
        <f t="shared" si="996"/>
        <v>2.1488055867217732E-4</v>
      </c>
      <c r="BB795" s="5">
        <f t="shared" si="997"/>
        <v>4.8957418792182376E-5</v>
      </c>
      <c r="BC795" s="5">
        <f t="shared" si="998"/>
        <v>8.9233902577468464E-6</v>
      </c>
      <c r="BD795" s="5">
        <f t="shared" si="999"/>
        <v>6.7042049468157407E-5</v>
      </c>
      <c r="BE795" s="5">
        <f t="shared" si="1000"/>
        <v>1.0475823044770606E-4</v>
      </c>
      <c r="BF795" s="5">
        <f t="shared" si="1001"/>
        <v>8.1846295970912182E-5</v>
      </c>
      <c r="BG795" s="5">
        <f t="shared" si="1002"/>
        <v>4.2630325308916032E-5</v>
      </c>
      <c r="BH795" s="5">
        <f t="shared" si="1003"/>
        <v>1.6653270142394875E-5</v>
      </c>
      <c r="BI795" s="5">
        <f t="shared" si="1004"/>
        <v>5.2043967185505289E-6</v>
      </c>
      <c r="BJ795" s="8">
        <f t="shared" si="1005"/>
        <v>0.52470080971858801</v>
      </c>
      <c r="BK795" s="8">
        <f t="shared" si="1006"/>
        <v>0.2558968252412499</v>
      </c>
      <c r="BL795" s="8">
        <f t="shared" si="1007"/>
        <v>0.20910913890172425</v>
      </c>
      <c r="BM795" s="8">
        <f t="shared" si="1008"/>
        <v>0.44826354437678922</v>
      </c>
      <c r="BN795" s="8">
        <f t="shared" si="1009"/>
        <v>0.55052105307893495</v>
      </c>
    </row>
    <row r="796" spans="1:66" x14ac:dyDescent="0.25">
      <c r="A796" t="s">
        <v>25</v>
      </c>
      <c r="B796" t="s">
        <v>502</v>
      </c>
      <c r="C796" t="s">
        <v>442</v>
      </c>
      <c r="D796" t="s">
        <v>520</v>
      </c>
      <c r="E796">
        <f>VLOOKUP(A796,home!$A$2:$E$405,3,FALSE)</f>
        <v>1.35</v>
      </c>
      <c r="F796">
        <f>VLOOKUP(B796,home!$B$2:$E$405,3,FALSE)</f>
        <v>1.2345999999999999</v>
      </c>
      <c r="G796">
        <f>VLOOKUP(C796,away!$B$2:$E$405,4,FALSE)</f>
        <v>1.9753000000000001</v>
      </c>
      <c r="H796">
        <f>VLOOKUP(A796,away!$A$2:$E$405,3,FALSE)</f>
        <v>1.0667</v>
      </c>
      <c r="I796">
        <f>VLOOKUP(C796,away!$B$2:$E$405,3,FALSE)</f>
        <v>1.5625</v>
      </c>
      <c r="J796">
        <f>VLOOKUP(B796,home!$B$2:$E$405,4,FALSE)</f>
        <v>1.5625</v>
      </c>
      <c r="K796" s="3">
        <f t="shared" si="954"/>
        <v>3.292252263</v>
      </c>
      <c r="L796" s="3">
        <f t="shared" si="955"/>
        <v>2.604248046875</v>
      </c>
      <c r="M796" s="5">
        <f t="shared" si="956"/>
        <v>2.7490488224646945E-3</v>
      </c>
      <c r="N796" s="5">
        <f t="shared" si="957"/>
        <v>9.0505622068568735E-3</v>
      </c>
      <c r="O796" s="5">
        <f t="shared" si="958"/>
        <v>7.1592050266676994E-3</v>
      </c>
      <c r="P796" s="5">
        <f t="shared" si="959"/>
        <v>2.3569908950327706E-2</v>
      </c>
      <c r="Q796" s="5">
        <f t="shared" si="960"/>
        <v>1.4898366953473413E-2</v>
      </c>
      <c r="R796" s="5">
        <f t="shared" si="961"/>
        <v>9.3221728539385207E-3</v>
      </c>
      <c r="S796" s="5">
        <f t="shared" si="962"/>
        <v>5.0521166029043225E-2</v>
      </c>
      <c r="T796" s="5">
        <f t="shared" si="963"/>
        <v>3.8799043040210181E-2</v>
      </c>
      <c r="U796" s="5">
        <f t="shared" si="964"/>
        <v>3.0690944674456256E-2</v>
      </c>
      <c r="V796" s="5">
        <f t="shared" si="965"/>
        <v>4.8128941247610219E-2</v>
      </c>
      <c r="W796" s="5">
        <f t="shared" si="966"/>
        <v>1.634972743919242E-2</v>
      </c>
      <c r="X796" s="5">
        <f t="shared" si="967"/>
        <v>4.2578745750455456E-2</v>
      </c>
      <c r="Y796" s="5">
        <f t="shared" si="968"/>
        <v>5.5442807729505418E-2</v>
      </c>
      <c r="Z796" s="5">
        <f t="shared" si="969"/>
        <v>8.0924168158335134E-3</v>
      </c>
      <c r="AA796" s="5">
        <f t="shared" si="970"/>
        <v>2.6642277575067132E-2</v>
      </c>
      <c r="AB796" s="5">
        <f t="shared" si="971"/>
        <v>4.3856549318994471E-2</v>
      </c>
      <c r="AC796" s="5">
        <f t="shared" si="972"/>
        <v>2.5790619691158961E-2</v>
      </c>
      <c r="AD796" s="5">
        <f t="shared" si="973"/>
        <v>1.345685679027861E-2</v>
      </c>
      <c r="AE796" s="5">
        <f t="shared" si="974"/>
        <v>3.5044993013159657E-2</v>
      </c>
      <c r="AF796" s="5">
        <f t="shared" si="975"/>
        <v>4.5632927303634531E-2</v>
      </c>
      <c r="AG796" s="5">
        <f t="shared" si="976"/>
        <v>3.9613153934559699E-2</v>
      </c>
      <c r="AH796" s="5">
        <f t="shared" si="977"/>
        <v>5.2686651717832097E-3</v>
      </c>
      <c r="AI796" s="5">
        <f t="shared" si="978"/>
        <v>1.7345774834792552E-2</v>
      </c>
      <c r="AJ796" s="5">
        <f t="shared" si="979"/>
        <v>2.8553333226667123E-2</v>
      </c>
      <c r="AK796" s="5">
        <f t="shared" si="980"/>
        <v>3.1334925310562638E-2</v>
      </c>
      <c r="AL796" s="5">
        <f t="shared" si="981"/>
        <v>8.8449874433025235E-3</v>
      </c>
      <c r="AM796" s="5">
        <f t="shared" si="982"/>
        <v>8.8606734441323345E-3</v>
      </c>
      <c r="AN796" s="5">
        <f t="shared" si="983"/>
        <v>2.3075391510878812E-2</v>
      </c>
      <c r="AO796" s="5">
        <f t="shared" si="984"/>
        <v>3.0047021636541056E-2</v>
      </c>
      <c r="AP796" s="5">
        <f t="shared" si="985"/>
        <v>2.6083299137124306E-2</v>
      </c>
      <c r="AQ796" s="5">
        <f t="shared" si="986"/>
        <v>1.6981845208478091E-2</v>
      </c>
      <c r="AR796" s="5">
        <f t="shared" si="987"/>
        <v>2.7441821966509507E-3</v>
      </c>
      <c r="AS796" s="5">
        <f t="shared" si="988"/>
        <v>9.0345400470084013E-3</v>
      </c>
      <c r="AT796" s="5">
        <f t="shared" si="989"/>
        <v>1.4871992457463772E-2</v>
      </c>
      <c r="AU796" s="5">
        <f t="shared" si="990"/>
        <v>1.6320783607801342E-2</v>
      </c>
      <c r="AV796" s="5">
        <f t="shared" si="991"/>
        <v>1.3433034191679322E-2</v>
      </c>
      <c r="AW796" s="5">
        <f t="shared" si="992"/>
        <v>2.1065422398892884E-3</v>
      </c>
      <c r="AX796" s="5">
        <f t="shared" si="993"/>
        <v>4.8619286996914443E-3</v>
      </c>
      <c r="AY796" s="5">
        <f t="shared" si="994"/>
        <v>1.2661668320216953E-2</v>
      </c>
      <c r="AZ796" s="5">
        <f t="shared" si="995"/>
        <v>1.6487062496552032E-2</v>
      </c>
      <c r="BA796" s="5">
        <f t="shared" si="996"/>
        <v>1.4312133435117232E-2</v>
      </c>
      <c r="BB796" s="5">
        <f t="shared" si="997"/>
        <v>9.3180863862546114E-3</v>
      </c>
      <c r="BC796" s="5">
        <f t="shared" si="998"/>
        <v>4.8533216544032172E-3</v>
      </c>
      <c r="BD796" s="5">
        <f t="shared" si="999"/>
        <v>1.1910885209828982E-3</v>
      </c>
      <c r="BE796" s="5">
        <f t="shared" si="1000"/>
        <v>3.9213638786392687E-3</v>
      </c>
      <c r="BF796" s="5">
        <f t="shared" si="1001"/>
        <v>6.4550595517482972E-3</v>
      </c>
      <c r="BG796" s="5">
        <f t="shared" si="1002"/>
        <v>7.0838948056810317E-3</v>
      </c>
      <c r="BH796" s="5">
        <f t="shared" si="1003"/>
        <v>5.8304921762143309E-3</v>
      </c>
      <c r="BI796" s="5">
        <f t="shared" si="1004"/>
        <v>3.8390902123090855E-3</v>
      </c>
      <c r="BJ796" s="8">
        <f t="shared" si="1005"/>
        <v>0.47840961609071631</v>
      </c>
      <c r="BK796" s="8">
        <f t="shared" si="1006"/>
        <v>0.17226634050412429</v>
      </c>
      <c r="BL796" s="8">
        <f t="shared" si="1007"/>
        <v>0.28489936963910834</v>
      </c>
      <c r="BM796" s="8">
        <f t="shared" si="1008"/>
        <v>0.86636335215572602</v>
      </c>
      <c r="BN796" s="8">
        <f t="shared" si="1009"/>
        <v>6.6749264813728906E-2</v>
      </c>
    </row>
    <row r="797" spans="1:66" x14ac:dyDescent="0.25">
      <c r="A797" t="s">
        <v>25</v>
      </c>
      <c r="B797" t="s">
        <v>499</v>
      </c>
      <c r="C797" t="s">
        <v>165</v>
      </c>
      <c r="D797" t="s">
        <v>520</v>
      </c>
      <c r="E797">
        <f>VLOOKUP(A797,home!$A$2:$E$405,3,FALSE)</f>
        <v>1.35</v>
      </c>
      <c r="F797">
        <f>VLOOKUP(B797,home!$B$2:$E$405,3,FALSE)</f>
        <v>1.2345999999999999</v>
      </c>
      <c r="G797">
        <f>VLOOKUP(C797,away!$B$2:$E$405,4,FALSE)</f>
        <v>1.1111</v>
      </c>
      <c r="H797">
        <f>VLOOKUP(A797,away!$A$2:$E$405,3,FALSE)</f>
        <v>1.0667</v>
      </c>
      <c r="I797">
        <f>VLOOKUP(C797,away!$B$2:$E$405,3,FALSE)</f>
        <v>1.4061999999999999</v>
      </c>
      <c r="J797">
        <f>VLOOKUP(B797,home!$B$2:$E$405,4,FALSE)</f>
        <v>0.9375</v>
      </c>
      <c r="K797" s="3">
        <f t="shared" si="954"/>
        <v>1.8518814809999999</v>
      </c>
      <c r="L797" s="3">
        <f t="shared" si="955"/>
        <v>1.4062439437500001</v>
      </c>
      <c r="M797" s="5">
        <f t="shared" si="956"/>
        <v>3.8460427449565369E-2</v>
      </c>
      <c r="N797" s="5">
        <f t="shared" si="957"/>
        <v>7.1224153345194163E-2</v>
      </c>
      <c r="O797" s="5">
        <f t="shared" si="958"/>
        <v>5.4084743174987557E-2</v>
      </c>
      <c r="P797" s="5">
        <f t="shared" si="959"/>
        <v>0.10015853429040059</v>
      </c>
      <c r="Q797" s="5">
        <f t="shared" si="960"/>
        <v>6.5949345289934638E-2</v>
      </c>
      <c r="R797" s="5">
        <f t="shared" si="961"/>
        <v>3.8028171269550208E-2</v>
      </c>
      <c r="S797" s="5">
        <f t="shared" si="962"/>
        <v>6.5208141565485392E-2</v>
      </c>
      <c r="T797" s="5">
        <f t="shared" si="963"/>
        <v>9.2740867408248176E-2</v>
      </c>
      <c r="U797" s="5">
        <f t="shared" si="964"/>
        <v>7.0423666130376289E-2</v>
      </c>
      <c r="V797" s="5">
        <f t="shared" si="965"/>
        <v>1.8868317142527041E-2</v>
      </c>
      <c r="W797" s="5">
        <f t="shared" si="966"/>
        <v>4.0710123742168175E-2</v>
      </c>
      <c r="X797" s="5">
        <f t="shared" si="967"/>
        <v>5.7248364961737089E-2</v>
      </c>
      <c r="Y797" s="5">
        <f t="shared" si="968"/>
        <v>4.0252583258516245E-2</v>
      </c>
      <c r="Z797" s="5">
        <f t="shared" si="969"/>
        <v>1.7825628513230912E-2</v>
      </c>
      <c r="AA797" s="5">
        <f t="shared" si="970"/>
        <v>3.3010951330837889E-2</v>
      </c>
      <c r="AB797" s="5">
        <f t="shared" si="971"/>
        <v>3.0566184719885502E-2</v>
      </c>
      <c r="AC797" s="5">
        <f t="shared" si="972"/>
        <v>3.0710510693103756E-3</v>
      </c>
      <c r="AD797" s="5">
        <f t="shared" si="973"/>
        <v>1.8847581061834928E-2</v>
      </c>
      <c r="AE797" s="5">
        <f t="shared" si="974"/>
        <v>2.6504296722542564E-2</v>
      </c>
      <c r="AF797" s="5">
        <f t="shared" si="975"/>
        <v>1.8635753374714233E-2</v>
      </c>
      <c r="AG797" s="5">
        <f t="shared" si="976"/>
        <v>8.7354717734701732E-3</v>
      </c>
      <c r="AH797" s="5">
        <f t="shared" si="977"/>
        <v>6.2667955350670726E-3</v>
      </c>
      <c r="AI797" s="5">
        <f t="shared" si="978"/>
        <v>1.1605362596604196E-2</v>
      </c>
      <c r="AJ797" s="5">
        <f t="shared" si="979"/>
        <v>1.0745878036470693E-2</v>
      </c>
      <c r="AK797" s="5">
        <f t="shared" si="980"/>
        <v>6.6333641776082398E-3</v>
      </c>
      <c r="AL797" s="5">
        <f t="shared" si="981"/>
        <v>3.199048936587628E-4</v>
      </c>
      <c r="AM797" s="5">
        <f t="shared" si="982"/>
        <v>6.9806972660116755E-3</v>
      </c>
      <c r="AN797" s="5">
        <f t="shared" si="983"/>
        <v>9.8165632534811028E-3</v>
      </c>
      <c r="AO797" s="5">
        <f t="shared" si="984"/>
        <v>6.9022413118232998E-3</v>
      </c>
      <c r="AP797" s="5">
        <f t="shared" si="985"/>
        <v>3.2354116810175242E-3</v>
      </c>
      <c r="AQ797" s="5">
        <f t="shared" si="986"/>
        <v>1.1374445204922251E-3</v>
      </c>
      <c r="AR797" s="5">
        <f t="shared" si="987"/>
        <v>1.7625286535815222E-3</v>
      </c>
      <c r="AS797" s="5">
        <f t="shared" si="988"/>
        <v>3.2639941732994847E-3</v>
      </c>
      <c r="AT797" s="5">
        <f t="shared" si="989"/>
        <v>3.0222651818126106E-3</v>
      </c>
      <c r="AU797" s="5">
        <f t="shared" si="990"/>
        <v>1.8656256402899572E-3</v>
      </c>
      <c r="AV797" s="5">
        <f t="shared" si="991"/>
        <v>8.6372939343293547E-4</v>
      </c>
      <c r="AW797" s="5">
        <f t="shared" si="992"/>
        <v>2.3141538940111452E-5</v>
      </c>
      <c r="AX797" s="5">
        <f t="shared" si="993"/>
        <v>2.1545706652323928E-3</v>
      </c>
      <c r="AY797" s="5">
        <f t="shared" si="994"/>
        <v>3.0298519493644612E-3</v>
      </c>
      <c r="AZ797" s="5">
        <f t="shared" si="995"/>
        <v>2.1303554771264529E-3</v>
      </c>
      <c r="BA797" s="5">
        <f t="shared" si="996"/>
        <v>9.9859982924790556E-4</v>
      </c>
      <c r="BB797" s="5">
        <f t="shared" si="997"/>
        <v>3.5106874052741289E-4</v>
      </c>
      <c r="BC797" s="5">
        <f t="shared" si="998"/>
        <v>9.8737658041322902E-5</v>
      </c>
      <c r="BD797" s="5">
        <f t="shared" si="999"/>
        <v>4.1309087413080926E-4</v>
      </c>
      <c r="BE797" s="5">
        <f t="shared" si="1000"/>
        <v>7.6499533977294749E-4</v>
      </c>
      <c r="BF797" s="5">
        <f t="shared" si="1001"/>
        <v>7.083403513884123E-4</v>
      </c>
      <c r="BG797" s="5">
        <f t="shared" si="1002"/>
        <v>4.3725412632707774E-4</v>
      </c>
      <c r="BH797" s="5">
        <f t="shared" si="1003"/>
        <v>2.024357047589876E-4</v>
      </c>
      <c r="BI797" s="5">
        <f t="shared" si="1004"/>
        <v>7.497738654727044E-5</v>
      </c>
      <c r="BJ797" s="8">
        <f t="shared" si="1005"/>
        <v>0.4776840832907262</v>
      </c>
      <c r="BK797" s="8">
        <f t="shared" si="1006"/>
        <v>0.22911622836031198</v>
      </c>
      <c r="BL797" s="8">
        <f t="shared" si="1007"/>
        <v>0.27474435379672957</v>
      </c>
      <c r="BM797" s="8">
        <f t="shared" si="1008"/>
        <v>0.6284582087309416</v>
      </c>
      <c r="BN797" s="8">
        <f t="shared" si="1009"/>
        <v>0.36790537481963248</v>
      </c>
    </row>
    <row r="798" spans="1:66" x14ac:dyDescent="0.25">
      <c r="A798" t="s">
        <v>25</v>
      </c>
      <c r="B798" t="s">
        <v>277</v>
      </c>
      <c r="C798" t="s">
        <v>275</v>
      </c>
      <c r="D798" t="s">
        <v>520</v>
      </c>
      <c r="E798">
        <f>VLOOKUP(A798,home!$A$2:$E$405,3,FALSE)</f>
        <v>1.35</v>
      </c>
      <c r="F798">
        <f>VLOOKUP(B798,home!$B$2:$E$405,3,FALSE)</f>
        <v>0.98770000000000002</v>
      </c>
      <c r="G798">
        <f>VLOOKUP(C798,away!$B$2:$E$405,4,FALSE)</f>
        <v>0.49380000000000002</v>
      </c>
      <c r="H798">
        <f>VLOOKUP(A798,away!$A$2:$E$405,3,FALSE)</f>
        <v>1.0667</v>
      </c>
      <c r="I798">
        <f>VLOOKUP(C798,away!$B$2:$E$405,3,FALSE)</f>
        <v>0.9375</v>
      </c>
      <c r="J798">
        <f>VLOOKUP(B798,home!$B$2:$E$405,4,FALSE)</f>
        <v>0.9375</v>
      </c>
      <c r="K798" s="3">
        <f t="shared" si="954"/>
        <v>0.65843045100000008</v>
      </c>
      <c r="L798" s="3">
        <f t="shared" si="955"/>
        <v>0.93752929687499997</v>
      </c>
      <c r="M798" s="5">
        <f t="shared" si="956"/>
        <v>0.20271388089474943</v>
      </c>
      <c r="N798" s="5">
        <f t="shared" si="957"/>
        <v>0.13347299202149016</v>
      </c>
      <c r="O798" s="5">
        <f t="shared" si="958"/>
        <v>0.19005020222205693</v>
      </c>
      <c r="P798" s="5">
        <f t="shared" si="959"/>
        <v>0.12513484036171013</v>
      </c>
      <c r="Q798" s="5">
        <f t="shared" si="960"/>
        <v>4.3941341166514582E-2</v>
      </c>
      <c r="R798" s="5">
        <f t="shared" si="961"/>
        <v>8.9088816230098289E-2</v>
      </c>
      <c r="S798" s="5">
        <f t="shared" si="962"/>
        <v>1.9311366596154324E-2</v>
      </c>
      <c r="T798" s="5">
        <f t="shared" si="963"/>
        <v>4.1196294687586905E-2</v>
      </c>
      <c r="U798" s="5">
        <f t="shared" si="964"/>
        <v>5.8658789449439731E-2</v>
      </c>
      <c r="V798" s="5">
        <f t="shared" si="965"/>
        <v>1.3245405382371377E-3</v>
      </c>
      <c r="W798" s="5">
        <f t="shared" si="966"/>
        <v>9.6441056939376921E-3</v>
      </c>
      <c r="X798" s="5">
        <f t="shared" si="967"/>
        <v>9.0416316302255866E-3</v>
      </c>
      <c r="Y798" s="5">
        <f t="shared" si="968"/>
        <v>4.2383972724440774E-3</v>
      </c>
      <c r="Z798" s="5">
        <f t="shared" si="969"/>
        <v>2.7841125079876714E-2</v>
      </c>
      <c r="AA798" s="5">
        <f t="shared" si="970"/>
        <v>1.8331444542690634E-2</v>
      </c>
      <c r="AB798" s="5">
        <f t="shared" si="971"/>
        <v>6.0349906488626421E-3</v>
      </c>
      <c r="AC798" s="5">
        <f t="shared" si="972"/>
        <v>5.1102250643042569E-5</v>
      </c>
      <c r="AD798" s="5">
        <f t="shared" si="973"/>
        <v>1.5874932153877653E-3</v>
      </c>
      <c r="AE798" s="5">
        <f t="shared" si="974"/>
        <v>1.4883213980163245E-3</v>
      </c>
      <c r="AF798" s="5">
        <f t="shared" si="975"/>
        <v>6.9767245690313077E-4</v>
      </c>
      <c r="AG798" s="5">
        <f t="shared" si="976"/>
        <v>2.1802945598981533E-4</v>
      </c>
      <c r="AH798" s="5">
        <f t="shared" si="977"/>
        <v>6.5254676050864342E-3</v>
      </c>
      <c r="AI798" s="5">
        <f t="shared" si="978"/>
        <v>4.2965665782029507E-3</v>
      </c>
      <c r="AJ798" s="5">
        <f t="shared" si="979"/>
        <v>1.4144951349188478E-3</v>
      </c>
      <c r="AK798" s="5">
        <f t="shared" si="980"/>
        <v>3.1044888987397437E-4</v>
      </c>
      <c r="AL798" s="5">
        <f t="shared" si="981"/>
        <v>1.261812353079343E-6</v>
      </c>
      <c r="AM798" s="5">
        <f t="shared" si="982"/>
        <v>2.0905077475344137E-4</v>
      </c>
      <c r="AN798" s="5">
        <f t="shared" si="983"/>
        <v>1.9599122586576786E-4</v>
      </c>
      <c r="AO798" s="5">
        <f t="shared" si="984"/>
        <v>9.1873758089801321E-5</v>
      </c>
      <c r="AP798" s="5">
        <f t="shared" si="985"/>
        <v>2.8711446607731761E-5</v>
      </c>
      <c r="AQ798" s="5">
        <f t="shared" si="986"/>
        <v>6.7294555876027135E-6</v>
      </c>
      <c r="AR798" s="5">
        <f t="shared" si="987"/>
        <v>1.2235634111154557E-3</v>
      </c>
      <c r="AS798" s="5">
        <f t="shared" si="988"/>
        <v>8.0563140860784776E-4</v>
      </c>
      <c r="AT798" s="5">
        <f t="shared" si="989"/>
        <v>2.6522612585471524E-4</v>
      </c>
      <c r="AU798" s="5">
        <f t="shared" si="990"/>
        <v>5.8210985887834336E-5</v>
      </c>
      <c r="AV798" s="5">
        <f t="shared" si="991"/>
        <v>9.5819714228203478E-6</v>
      </c>
      <c r="AW798" s="5">
        <f t="shared" si="992"/>
        <v>2.1636501033992183E-8</v>
      </c>
      <c r="AX798" s="5">
        <f t="shared" si="993"/>
        <v>2.2940899317134634E-5</v>
      </c>
      <c r="AY798" s="5">
        <f t="shared" si="994"/>
        <v>2.15077652064734E-5</v>
      </c>
      <c r="AZ798" s="5">
        <f t="shared" si="995"/>
        <v>1.0082079995688797E-5</v>
      </c>
      <c r="BA798" s="5">
        <f t="shared" si="996"/>
        <v>3.1507484564652072E-6</v>
      </c>
      <c r="BB798" s="5">
        <f t="shared" si="997"/>
        <v>7.3847974625495407E-7</v>
      </c>
      <c r="BC798" s="5">
        <f t="shared" si="998"/>
        <v>1.3846927945256719E-7</v>
      </c>
      <c r="BD798" s="5">
        <f t="shared" si="999"/>
        <v>1.9118775741750813E-4</v>
      </c>
      <c r="BE798" s="5">
        <f t="shared" si="1000"/>
        <v>1.2588384134208847E-4</v>
      </c>
      <c r="BF798" s="5">
        <f t="shared" si="1001"/>
        <v>4.1442877214241879E-5</v>
      </c>
      <c r="BG798" s="5">
        <f t="shared" si="1002"/>
        <v>9.0957507783036386E-6</v>
      </c>
      <c r="BH798" s="5">
        <f t="shared" si="1003"/>
        <v>1.4972298217855162E-6</v>
      </c>
      <c r="BI798" s="5">
        <f t="shared" si="1004"/>
        <v>1.9716434136177748E-7</v>
      </c>
      <c r="BJ798" s="8">
        <f t="shared" si="1005"/>
        <v>0.2461171941014019</v>
      </c>
      <c r="BK798" s="8">
        <f t="shared" si="1006"/>
        <v>0.34855850021905371</v>
      </c>
      <c r="BL798" s="8">
        <f t="shared" si="1007"/>
        <v>0.3774427398250344</v>
      </c>
      <c r="BM798" s="8">
        <f t="shared" si="1008"/>
        <v>0.21553600020004171</v>
      </c>
      <c r="BN798" s="8">
        <f t="shared" si="1009"/>
        <v>0.78440207289661945</v>
      </c>
    </row>
    <row r="799" spans="1:66" x14ac:dyDescent="0.25">
      <c r="A799" t="s">
        <v>173</v>
      </c>
      <c r="B799" t="s">
        <v>434</v>
      </c>
      <c r="C799" t="s">
        <v>175</v>
      </c>
      <c r="D799" t="s">
        <v>520</v>
      </c>
      <c r="E799">
        <f>VLOOKUP(A799,home!$A$2:$E$405,3,FALSE)</f>
        <v>1.8412999999999999</v>
      </c>
      <c r="F799">
        <f>VLOOKUP(B799,home!$B$2:$E$405,3,FALSE)</f>
        <v>0.95040000000000002</v>
      </c>
      <c r="G799">
        <f>VLOOKUP(C799,away!$B$2:$E$405,4,FALSE)</f>
        <v>0.54310000000000003</v>
      </c>
      <c r="H799">
        <f>VLOOKUP(A799,away!$A$2:$E$405,3,FALSE)</f>
        <v>1.4127000000000001</v>
      </c>
      <c r="I799">
        <f>VLOOKUP(C799,away!$B$2:$E$405,3,FALSE)</f>
        <v>0.23599999999999999</v>
      </c>
      <c r="J799">
        <f>VLOOKUP(B799,home!$B$2:$E$405,4,FALSE)</f>
        <v>1.7697000000000001</v>
      </c>
      <c r="K799" s="3">
        <f t="shared" si="954"/>
        <v>0.950409532512</v>
      </c>
      <c r="L799" s="3">
        <f t="shared" si="955"/>
        <v>0.59001302484000007</v>
      </c>
      <c r="M799" s="5">
        <f t="shared" si="956"/>
        <v>0.21429053225312289</v>
      </c>
      <c r="N799" s="5">
        <f t="shared" si="957"/>
        <v>0.20366376458043817</v>
      </c>
      <c r="O799" s="5">
        <f t="shared" si="958"/>
        <v>0.12643420512923861</v>
      </c>
      <c r="P799" s="5">
        <f t="shared" si="959"/>
        <v>0.12016427379040596</v>
      </c>
      <c r="Q799" s="5">
        <f t="shared" si="960"/>
        <v>9.6781991642264115E-2</v>
      </c>
      <c r="R799" s="5">
        <f t="shared" si="961"/>
        <v>3.7298913905771558E-2</v>
      </c>
      <c r="S799" s="5">
        <f t="shared" si="962"/>
        <v>1.684564938981948E-2</v>
      </c>
      <c r="T799" s="5">
        <f t="shared" si="963"/>
        <v>5.7102635638891841E-2</v>
      </c>
      <c r="U799" s="5">
        <f t="shared" si="964"/>
        <v>3.5449243328389675E-2</v>
      </c>
      <c r="V799" s="5">
        <f t="shared" si="965"/>
        <v>1.0495850367110164E-3</v>
      </c>
      <c r="W799" s="5">
        <f t="shared" si="966"/>
        <v>3.0660842477434853E-2</v>
      </c>
      <c r="X799" s="5">
        <f t="shared" si="967"/>
        <v>1.8090296414254095E-2</v>
      </c>
      <c r="Y799" s="5">
        <f t="shared" si="968"/>
        <v>5.3367552538131323E-3</v>
      </c>
      <c r="Z799" s="5">
        <f t="shared" si="969"/>
        <v>7.3356150055970074E-3</v>
      </c>
      <c r="AA799" s="5">
        <f t="shared" si="970"/>
        <v>6.9718384281574636E-3</v>
      </c>
      <c r="AB799" s="5">
        <f t="shared" si="971"/>
        <v>3.3130508506271652E-3</v>
      </c>
      <c r="AC799" s="5">
        <f t="shared" si="972"/>
        <v>3.6784938184027562E-5</v>
      </c>
      <c r="AD799" s="5">
        <f t="shared" si="973"/>
        <v>7.28508924135073E-3</v>
      </c>
      <c r="AE799" s="5">
        <f t="shared" si="974"/>
        <v>4.2982975395186853E-3</v>
      </c>
      <c r="AF799" s="5">
        <f t="shared" si="975"/>
        <v>1.2680257664768745E-3</v>
      </c>
      <c r="AG799" s="5">
        <f t="shared" si="976"/>
        <v>2.4938390601802676E-4</v>
      </c>
      <c r="AH799" s="5">
        <f t="shared" si="977"/>
        <v>1.0820270996284957E-3</v>
      </c>
      <c r="AI799" s="5">
        <f t="shared" si="978"/>
        <v>1.0283688699232337E-3</v>
      </c>
      <c r="AJ799" s="5">
        <f t="shared" si="979"/>
        <v>4.8868578845681708E-4</v>
      </c>
      <c r="AK799" s="5">
        <f t="shared" si="980"/>
        <v>1.5481721058416728E-4</v>
      </c>
      <c r="AL799" s="5">
        <f t="shared" si="981"/>
        <v>8.2509205364003792E-7</v>
      </c>
      <c r="AM799" s="5">
        <f t="shared" si="982"/>
        <v>1.3847636520360699E-3</v>
      </c>
      <c r="AN799" s="5">
        <f t="shared" si="983"/>
        <v>8.1702859102628686E-4</v>
      </c>
      <c r="AO799" s="5">
        <f t="shared" si="984"/>
        <v>2.4102875518609138E-4</v>
      </c>
      <c r="AP799" s="5">
        <f t="shared" si="985"/>
        <v>4.7403368306921887E-5</v>
      </c>
      <c r="AQ799" s="5">
        <f t="shared" si="986"/>
        <v>6.9921511805928918E-6</v>
      </c>
      <c r="AR799" s="5">
        <f t="shared" si="987"/>
        <v>1.2768201640213218E-4</v>
      </c>
      <c r="AS799" s="5">
        <f t="shared" si="988"/>
        <v>1.2135020551893996E-4</v>
      </c>
      <c r="AT799" s="5">
        <f t="shared" si="989"/>
        <v>5.7666196048745414E-5</v>
      </c>
      <c r="AU799" s="5">
        <f t="shared" si="990"/>
        <v>1.8268834142811161E-5</v>
      </c>
      <c r="AV799" s="5">
        <f t="shared" si="991"/>
        <v>4.340718529302104E-6</v>
      </c>
      <c r="AW799" s="5">
        <f t="shared" si="992"/>
        <v>1.2852046444898531E-8</v>
      </c>
      <c r="AX799" s="5">
        <f t="shared" si="993"/>
        <v>2.1934876252853512E-4</v>
      </c>
      <c r="AY799" s="5">
        <f t="shared" si="994"/>
        <v>1.2941862687437184E-4</v>
      </c>
      <c r="AZ799" s="5">
        <f t="shared" si="995"/>
        <v>3.8179337756393724E-5</v>
      </c>
      <c r="BA799" s="5">
        <f t="shared" si="996"/>
        <v>7.5087688520126294E-6</v>
      </c>
      <c r="BB799" s="5">
        <f t="shared" si="997"/>
        <v>1.1075678558000861E-6</v>
      </c>
      <c r="BC799" s="5">
        <f t="shared" si="998"/>
        <v>1.3069589216323238E-7</v>
      </c>
      <c r="BD799" s="5">
        <f t="shared" si="999"/>
        <v>1.2555675452515416E-5</v>
      </c>
      <c r="BE799" s="5">
        <f t="shared" si="1000"/>
        <v>1.1933033637197569E-5</v>
      </c>
      <c r="BF799" s="5">
        <f t="shared" si="1001"/>
        <v>5.6706344602894562E-6</v>
      </c>
      <c r="BG799" s="5">
        <f t="shared" si="1002"/>
        <v>1.7964750154833803E-6</v>
      </c>
      <c r="BH799" s="5">
        <f t="shared" si="1003"/>
        <v>4.2684674490876178E-7</v>
      </c>
      <c r="BI799" s="5">
        <f t="shared" si="1004"/>
        <v>8.113584305660105E-8</v>
      </c>
      <c r="BJ799" s="8">
        <f t="shared" si="1005"/>
        <v>0.42762999273795582</v>
      </c>
      <c r="BK799" s="8">
        <f t="shared" si="1006"/>
        <v>0.3525170691271714</v>
      </c>
      <c r="BL799" s="8">
        <f t="shared" si="1007"/>
        <v>0.21258292238257254</v>
      </c>
      <c r="BM799" s="8">
        <f t="shared" si="1008"/>
        <v>0.20130251217722747</v>
      </c>
      <c r="BN799" s="8">
        <f t="shared" si="1009"/>
        <v>0.79863368130124124</v>
      </c>
    </row>
    <row r="800" spans="1:66" x14ac:dyDescent="0.25">
      <c r="A800" t="s">
        <v>173</v>
      </c>
      <c r="B800" t="s">
        <v>174</v>
      </c>
      <c r="C800" t="s">
        <v>257</v>
      </c>
      <c r="D800" t="s">
        <v>520</v>
      </c>
      <c r="E800">
        <f>VLOOKUP(A800,home!$A$2:$E$405,3,FALSE)</f>
        <v>1.8412999999999999</v>
      </c>
      <c r="F800">
        <f>VLOOKUP(B800,home!$B$2:$E$405,3,FALSE)</f>
        <v>0.67889999999999995</v>
      </c>
      <c r="G800">
        <f>VLOOKUP(C800,away!$B$2:$E$405,4,FALSE)</f>
        <v>0.72409999999999997</v>
      </c>
      <c r="H800">
        <f>VLOOKUP(A800,away!$A$2:$E$405,3,FALSE)</f>
        <v>1.4127000000000001</v>
      </c>
      <c r="I800">
        <f>VLOOKUP(C800,away!$B$2:$E$405,3,FALSE)</f>
        <v>0.70789999999999997</v>
      </c>
      <c r="J800">
        <f>VLOOKUP(B800,home!$B$2:$E$405,4,FALSE)</f>
        <v>2.1236000000000002</v>
      </c>
      <c r="K800" s="3">
        <f t="shared" si="954"/>
        <v>0.90516741053699978</v>
      </c>
      <c r="L800" s="3">
        <f t="shared" si="955"/>
        <v>2.1237068807880002</v>
      </c>
      <c r="M800" s="5">
        <f t="shared" si="956"/>
        <v>4.8370058083806872E-2</v>
      </c>
      <c r="N800" s="5">
        <f t="shared" si="957"/>
        <v>4.3783000223243738E-2</v>
      </c>
      <c r="O800" s="5">
        <f t="shared" si="958"/>
        <v>0.1027238251766959</v>
      </c>
      <c r="P800" s="5">
        <f t="shared" si="959"/>
        <v>9.2982258835645287E-2</v>
      </c>
      <c r="Q800" s="5">
        <f t="shared" si="960"/>
        <v>1.9815472468807212E-2</v>
      </c>
      <c r="R800" s="5">
        <f t="shared" si="961"/>
        <v>0.10907764717430635</v>
      </c>
      <c r="S800" s="5">
        <f t="shared" si="962"/>
        <v>4.4685187493465651E-2</v>
      </c>
      <c r="T800" s="5">
        <f t="shared" si="963"/>
        <v>4.2082255228071061E-2</v>
      </c>
      <c r="U800" s="5">
        <f t="shared" si="964"/>
        <v>9.8733531440235361E-2</v>
      </c>
      <c r="V800" s="5">
        <f t="shared" si="965"/>
        <v>9.5443104778163319E-3</v>
      </c>
      <c r="W800" s="5">
        <f t="shared" si="966"/>
        <v>5.9787733010524778E-3</v>
      </c>
      <c r="X800" s="5">
        <f t="shared" si="967"/>
        <v>1.2697161998116734E-2</v>
      </c>
      <c r="Y800" s="5">
        <f t="shared" si="968"/>
        <v>1.348252515094021E-2</v>
      </c>
      <c r="Z800" s="5">
        <f t="shared" si="969"/>
        <v>7.7216316614746719E-2</v>
      </c>
      <c r="AA800" s="5">
        <f t="shared" si="970"/>
        <v>6.9893693361375395E-2</v>
      </c>
      <c r="AB800" s="5">
        <f t="shared" si="971"/>
        <v>3.163274671639163E-2</v>
      </c>
      <c r="AC800" s="5">
        <f t="shared" si="972"/>
        <v>1.1466953710786126E-3</v>
      </c>
      <c r="AD800" s="5">
        <f t="shared" si="973"/>
        <v>1.3529476867753551E-3</v>
      </c>
      <c r="AE800" s="5">
        <f t="shared" si="974"/>
        <v>2.8732643117510299E-3</v>
      </c>
      <c r="AF800" s="5">
        <f t="shared" si="975"/>
        <v>3.05098559459413E-3</v>
      </c>
      <c r="AG800" s="5">
        <f t="shared" si="976"/>
        <v>2.1597997001415407E-3</v>
      </c>
      <c r="AH800" s="5">
        <f t="shared" si="977"/>
        <v>4.0996205725960605E-2</v>
      </c>
      <c r="AI800" s="5">
        <f t="shared" si="978"/>
        <v>3.7108429378809878E-2</v>
      </c>
      <c r="AJ800" s="5">
        <f t="shared" si="979"/>
        <v>1.6794670464956234E-2</v>
      </c>
      <c r="AK800" s="5">
        <f t="shared" si="980"/>
        <v>5.0673294585288882E-3</v>
      </c>
      <c r="AL800" s="5">
        <f t="shared" si="981"/>
        <v>8.8172170986052664E-5</v>
      </c>
      <c r="AM800" s="5">
        <f t="shared" si="982"/>
        <v>2.449288308460945E-4</v>
      </c>
      <c r="AN800" s="5">
        <f t="shared" si="983"/>
        <v>5.2015704337121107E-4</v>
      </c>
      <c r="AO800" s="5">
        <f t="shared" si="984"/>
        <v>5.5233054604889162E-4</v>
      </c>
      <c r="AP800" s="5">
        <f t="shared" si="985"/>
        <v>3.9099606037114153E-4</v>
      </c>
      <c r="AQ800" s="5">
        <f t="shared" si="986"/>
        <v>2.0759025594279843E-4</v>
      </c>
      <c r="AR800" s="5">
        <f t="shared" si="987"/>
        <v>1.74127848372846E-2</v>
      </c>
      <c r="AS800" s="5">
        <f t="shared" si="988"/>
        <v>1.5761485361402833E-2</v>
      </c>
      <c r="AT800" s="5">
        <f t="shared" si="989"/>
        <v>7.1333914453989167E-3</v>
      </c>
      <c r="AU800" s="5">
        <f t="shared" si="990"/>
        <v>2.1523044876595077E-3</v>
      </c>
      <c r="AV800" s="5">
        <f t="shared" si="991"/>
        <v>4.8704896994548007E-4</v>
      </c>
      <c r="AW800" s="5">
        <f t="shared" si="992"/>
        <v>4.7081741321833672E-6</v>
      </c>
      <c r="AX800" s="5">
        <f t="shared" si="993"/>
        <v>3.6950265930469015E-5</v>
      </c>
      <c r="AY800" s="5">
        <f t="shared" si="994"/>
        <v>7.8471534003483483E-5</v>
      </c>
      <c r="AZ800" s="5">
        <f t="shared" si="995"/>
        <v>8.3325268354593693E-5</v>
      </c>
      <c r="BA800" s="5">
        <f t="shared" si="996"/>
        <v>5.898614858271908E-5</v>
      </c>
      <c r="BB800" s="5">
        <f t="shared" si="997"/>
        <v>3.1317322404075969E-5</v>
      </c>
      <c r="BC800" s="5">
        <f t="shared" si="998"/>
        <v>1.3301762615478474E-5</v>
      </c>
      <c r="BD800" s="5">
        <f t="shared" si="999"/>
        <v>6.1632751621037065E-3</v>
      </c>
      <c r="BE800" s="5">
        <f t="shared" si="1000"/>
        <v>5.5787958189084195E-3</v>
      </c>
      <c r="BF800" s="5">
        <f t="shared" si="1001"/>
        <v>2.5248720826579881E-3</v>
      </c>
      <c r="BG800" s="5">
        <f t="shared" si="1002"/>
        <v>7.6181064166556413E-4</v>
      </c>
      <c r="BH800" s="5">
        <f t="shared" si="1003"/>
        <v>1.7239154145898722E-4</v>
      </c>
      <c r="BI800" s="5">
        <f t="shared" si="1004"/>
        <v>3.1208641036182669E-5</v>
      </c>
      <c r="BJ800" s="8">
        <f t="shared" si="1005"/>
        <v>0.14949454070196444</v>
      </c>
      <c r="BK800" s="8">
        <f t="shared" si="1006"/>
        <v>0.19689515396680229</v>
      </c>
      <c r="BL800" s="8">
        <f t="shared" si="1007"/>
        <v>0.57020744788678235</v>
      </c>
      <c r="BM800" s="8">
        <f t="shared" si="1008"/>
        <v>0.57698743384791895</v>
      </c>
      <c r="BN800" s="8">
        <f t="shared" si="1009"/>
        <v>0.41675226196250537</v>
      </c>
    </row>
    <row r="801" spans="1:66" x14ac:dyDescent="0.25">
      <c r="A801" t="s">
        <v>173</v>
      </c>
      <c r="B801" t="s">
        <v>262</v>
      </c>
      <c r="C801" t="s">
        <v>487</v>
      </c>
      <c r="D801" t="s">
        <v>520</v>
      </c>
      <c r="E801">
        <f>VLOOKUP(A801,home!$A$2:$E$405,3,FALSE)</f>
        <v>1.8412999999999999</v>
      </c>
      <c r="F801">
        <f>VLOOKUP(B801,home!$B$2:$E$405,3,FALSE)</f>
        <v>1.2672000000000001</v>
      </c>
      <c r="G801">
        <f>VLOOKUP(C801,away!$B$2:$E$405,4,FALSE)</f>
        <v>1.6293</v>
      </c>
      <c r="H801">
        <f>VLOOKUP(A801,away!$A$2:$E$405,3,FALSE)</f>
        <v>1.4127000000000001</v>
      </c>
      <c r="I801">
        <f>VLOOKUP(C801,away!$B$2:$E$405,3,FALSE)</f>
        <v>0.35389999999999999</v>
      </c>
      <c r="J801">
        <f>VLOOKUP(B801,home!$B$2:$E$405,4,FALSE)</f>
        <v>0</v>
      </c>
      <c r="K801" s="3">
        <f t="shared" si="954"/>
        <v>3.801638130048</v>
      </c>
      <c r="L801" s="3">
        <f t="shared" si="955"/>
        <v>0</v>
      </c>
      <c r="M801" s="5">
        <f t="shared" si="956"/>
        <v>2.2334155621856106E-2</v>
      </c>
      <c r="N801" s="5">
        <f t="shared" si="957"/>
        <v>8.490637761447406E-2</v>
      </c>
      <c r="O801" s="5">
        <f t="shared" si="958"/>
        <v>0</v>
      </c>
      <c r="P801" s="5">
        <f t="shared" si="959"/>
        <v>0</v>
      </c>
      <c r="Q801" s="5">
        <f t="shared" si="960"/>
        <v>0.16139166131171931</v>
      </c>
      <c r="R801" s="5">
        <f t="shared" si="961"/>
        <v>0</v>
      </c>
      <c r="S801" s="5">
        <f t="shared" si="962"/>
        <v>0</v>
      </c>
      <c r="T801" s="5">
        <f t="shared" si="963"/>
        <v>0</v>
      </c>
      <c r="U801" s="5">
        <f t="shared" si="964"/>
        <v>0</v>
      </c>
      <c r="V801" s="5">
        <f t="shared" si="965"/>
        <v>0</v>
      </c>
      <c r="W801" s="5">
        <f t="shared" si="966"/>
        <v>0.20451756450480824</v>
      </c>
      <c r="X801" s="5">
        <f t="shared" si="967"/>
        <v>0</v>
      </c>
      <c r="Y801" s="5">
        <f t="shared" si="968"/>
        <v>0</v>
      </c>
      <c r="Z801" s="5">
        <f t="shared" si="969"/>
        <v>0</v>
      </c>
      <c r="AA801" s="5">
        <f t="shared" si="970"/>
        <v>0</v>
      </c>
      <c r="AB801" s="5">
        <f t="shared" si="971"/>
        <v>0</v>
      </c>
      <c r="AC801" s="5">
        <f t="shared" si="972"/>
        <v>0</v>
      </c>
      <c r="AD801" s="5">
        <f t="shared" si="973"/>
        <v>0.19437544287150763</v>
      </c>
      <c r="AE801" s="5">
        <f t="shared" si="974"/>
        <v>0</v>
      </c>
      <c r="AF801" s="5">
        <f t="shared" si="975"/>
        <v>0</v>
      </c>
      <c r="AG801" s="5">
        <f t="shared" si="976"/>
        <v>0</v>
      </c>
      <c r="AH801" s="5">
        <f t="shared" si="977"/>
        <v>0</v>
      </c>
      <c r="AI801" s="5">
        <f t="shared" si="978"/>
        <v>0</v>
      </c>
      <c r="AJ801" s="5">
        <f t="shared" si="979"/>
        <v>0</v>
      </c>
      <c r="AK801" s="5">
        <f t="shared" si="980"/>
        <v>0</v>
      </c>
      <c r="AL801" s="5">
        <f t="shared" si="981"/>
        <v>0</v>
      </c>
      <c r="AM801" s="5">
        <f t="shared" si="982"/>
        <v>0.14778901903305799</v>
      </c>
      <c r="AN801" s="5">
        <f t="shared" si="983"/>
        <v>0</v>
      </c>
      <c r="AO801" s="5">
        <f t="shared" si="984"/>
        <v>0</v>
      </c>
      <c r="AP801" s="5">
        <f t="shared" si="985"/>
        <v>0</v>
      </c>
      <c r="AQ801" s="5">
        <f t="shared" si="986"/>
        <v>0</v>
      </c>
      <c r="AR801" s="5">
        <f t="shared" si="987"/>
        <v>0</v>
      </c>
      <c r="AS801" s="5">
        <f t="shared" si="988"/>
        <v>0</v>
      </c>
      <c r="AT801" s="5">
        <f t="shared" si="989"/>
        <v>0</v>
      </c>
      <c r="AU801" s="5">
        <f t="shared" si="990"/>
        <v>0</v>
      </c>
      <c r="AV801" s="5">
        <f t="shared" si="991"/>
        <v>0</v>
      </c>
      <c r="AW801" s="5">
        <f t="shared" si="992"/>
        <v>0</v>
      </c>
      <c r="AX801" s="5">
        <f t="shared" si="993"/>
        <v>9.3640061659743853E-2</v>
      </c>
      <c r="AY801" s="5">
        <f t="shared" si="994"/>
        <v>0</v>
      </c>
      <c r="AZ801" s="5">
        <f t="shared" si="995"/>
        <v>0</v>
      </c>
      <c r="BA801" s="5">
        <f t="shared" si="996"/>
        <v>0</v>
      </c>
      <c r="BB801" s="5">
        <f t="shared" si="997"/>
        <v>0</v>
      </c>
      <c r="BC801" s="5">
        <f t="shared" si="998"/>
        <v>0</v>
      </c>
      <c r="BD801" s="5">
        <f t="shared" si="999"/>
        <v>0</v>
      </c>
      <c r="BE801" s="5">
        <f t="shared" si="1000"/>
        <v>0</v>
      </c>
      <c r="BF801" s="5">
        <f t="shared" si="1001"/>
        <v>0</v>
      </c>
      <c r="BG801" s="5">
        <f t="shared" si="1002"/>
        <v>0</v>
      </c>
      <c r="BH801" s="5">
        <f t="shared" si="1003"/>
        <v>0</v>
      </c>
      <c r="BI801" s="5">
        <f t="shared" si="1004"/>
        <v>0</v>
      </c>
      <c r="BJ801" s="8">
        <f t="shared" si="1005"/>
        <v>0.88662012699531101</v>
      </c>
      <c r="BK801" s="8">
        <f t="shared" si="1006"/>
        <v>2.2334155621856106E-2</v>
      </c>
      <c r="BL801" s="8">
        <f t="shared" si="1007"/>
        <v>0</v>
      </c>
      <c r="BM801" s="8">
        <f t="shared" si="1008"/>
        <v>0.64032208806911761</v>
      </c>
      <c r="BN801" s="8">
        <f t="shared" si="1009"/>
        <v>0.26863219454804949</v>
      </c>
    </row>
    <row r="802" spans="1:66" x14ac:dyDescent="0.25">
      <c r="A802" t="s">
        <v>173</v>
      </c>
      <c r="B802" t="s">
        <v>260</v>
      </c>
      <c r="C802" t="s">
        <v>178</v>
      </c>
      <c r="D802" t="s">
        <v>520</v>
      </c>
      <c r="E802">
        <f>VLOOKUP(A802,home!$A$2:$E$405,3,FALSE)</f>
        <v>1.8412999999999999</v>
      </c>
      <c r="F802">
        <f>VLOOKUP(B802,home!$B$2:$E$405,3,FALSE)</f>
        <v>0.54310000000000003</v>
      </c>
      <c r="G802">
        <f>VLOOKUP(C802,away!$B$2:$E$405,4,FALSE)</f>
        <v>1.0862000000000001</v>
      </c>
      <c r="H802">
        <f>VLOOKUP(A802,away!$A$2:$E$405,3,FALSE)</f>
        <v>1.4127000000000001</v>
      </c>
      <c r="I802">
        <f>VLOOKUP(C802,away!$B$2:$E$405,3,FALSE)</f>
        <v>0.47189999999999999</v>
      </c>
      <c r="J802">
        <f>VLOOKUP(B802,home!$B$2:$E$405,4,FALSE)</f>
        <v>0.35389999999999999</v>
      </c>
      <c r="K802" s="3">
        <f t="shared" si="954"/>
        <v>1.0862108945860001</v>
      </c>
      <c r="L802" s="3">
        <f t="shared" si="955"/>
        <v>0.23592854270700001</v>
      </c>
      <c r="M802" s="5">
        <f t="shared" si="956"/>
        <v>0.26656439366756302</v>
      </c>
      <c r="N802" s="5">
        <f t="shared" si="957"/>
        <v>0.28954514851041824</v>
      </c>
      <c r="O802" s="5">
        <f t="shared" si="958"/>
        <v>6.2890148935563189E-2</v>
      </c>
      <c r="P802" s="5">
        <f t="shared" si="959"/>
        <v>6.8311964935944866E-2</v>
      </c>
      <c r="Q802" s="5">
        <f t="shared" si="960"/>
        <v>0.15725354739326883</v>
      </c>
      <c r="R802" s="5">
        <f t="shared" si="961"/>
        <v>7.4187905944968048E-3</v>
      </c>
      <c r="S802" s="5">
        <f t="shared" si="962"/>
        <v>4.3765452778639522E-3</v>
      </c>
      <c r="T802" s="5">
        <f t="shared" si="963"/>
        <v>3.7100600272000073E-2</v>
      </c>
      <c r="U802" s="5">
        <f t="shared" si="964"/>
        <v>8.058371168394576E-3</v>
      </c>
      <c r="V802" s="5">
        <f t="shared" si="965"/>
        <v>1.2461879741892837E-4</v>
      </c>
      <c r="W802" s="5">
        <f t="shared" si="966"/>
        <v>5.6936838796954839E-2</v>
      </c>
      <c r="X802" s="5">
        <f t="shared" si="967"/>
        <v>1.3433025403708932E-2</v>
      </c>
      <c r="Y802" s="5">
        <f t="shared" si="968"/>
        <v>1.5846170538215793E-3</v>
      </c>
      <c r="Z802" s="5">
        <f t="shared" si="969"/>
        <v>5.8343481786934329E-4</v>
      </c>
      <c r="AA802" s="5">
        <f t="shared" si="970"/>
        <v>6.3373325545047928E-4</v>
      </c>
      <c r="AB802" s="5">
        <f t="shared" si="971"/>
        <v>3.4418398316588163E-4</v>
      </c>
      <c r="AC802" s="5">
        <f t="shared" si="972"/>
        <v>1.9959893185926821E-6</v>
      </c>
      <c r="AD802" s="5">
        <f t="shared" si="973"/>
        <v>1.5461353651134793E-2</v>
      </c>
      <c r="AE802" s="5">
        <f t="shared" si="974"/>
        <v>3.6477746351897848E-3</v>
      </c>
      <c r="AF802" s="5">
        <f t="shared" si="975"/>
        <v>4.3030707690194222E-4</v>
      </c>
      <c r="AG802" s="5">
        <f t="shared" si="976"/>
        <v>3.3840573856661417E-5</v>
      </c>
      <c r="AH802" s="5">
        <f t="shared" si="977"/>
        <v>3.4412231586109524E-5</v>
      </c>
      <c r="AI802" s="5">
        <f t="shared" si="978"/>
        <v>3.7378940855848627E-5</v>
      </c>
      <c r="AJ802" s="5">
        <f t="shared" si="979"/>
        <v>2.0300706392854264E-5</v>
      </c>
      <c r="AK802" s="5">
        <f t="shared" si="980"/>
        <v>7.3502828172366538E-6</v>
      </c>
      <c r="AL802" s="5">
        <f t="shared" si="981"/>
        <v>2.0460339877841033E-8</v>
      </c>
      <c r="AM802" s="5">
        <f t="shared" si="982"/>
        <v>3.35885815618193E-3</v>
      </c>
      <c r="AN802" s="5">
        <f t="shared" si="983"/>
        <v>7.9245050994752365E-4</v>
      </c>
      <c r="AO802" s="5">
        <f t="shared" si="984"/>
        <v>9.3480846989669135E-5</v>
      </c>
      <c r="AP802" s="5">
        <f t="shared" si="985"/>
        <v>7.3516000004295643E-6</v>
      </c>
      <c r="AQ802" s="5">
        <f t="shared" si="986"/>
        <v>4.336130686665318E-7</v>
      </c>
      <c r="AR802" s="5">
        <f t="shared" si="987"/>
        <v>1.623765529881323E-6</v>
      </c>
      <c r="AS802" s="5">
        <f t="shared" si="988"/>
        <v>1.763751808810302E-6</v>
      </c>
      <c r="AT802" s="5">
        <f t="shared" si="989"/>
        <v>9.5790321503775701E-7</v>
      </c>
      <c r="AU802" s="5">
        <f t="shared" si="990"/>
        <v>3.4682830271098926E-7</v>
      </c>
      <c r="AV802" s="5">
        <f t="shared" si="991"/>
        <v>9.4182170238861885E-8</v>
      </c>
      <c r="AW802" s="5">
        <f t="shared" si="992"/>
        <v>1.456481533080093E-10</v>
      </c>
      <c r="AX802" s="5">
        <f t="shared" si="993"/>
        <v>6.0807138710230915E-4</v>
      </c>
      <c r="AY802" s="5">
        <f t="shared" si="994"/>
        <v>1.4346139622087184E-4</v>
      </c>
      <c r="AZ802" s="5">
        <f t="shared" si="995"/>
        <v>1.6923319072550906E-5</v>
      </c>
      <c r="BA802" s="5">
        <f t="shared" si="996"/>
        <v>1.3308980021841718E-6</v>
      </c>
      <c r="BB802" s="5">
        <f t="shared" si="997"/>
        <v>7.8499206536742319E-8</v>
      </c>
      <c r="BC802" s="5">
        <f t="shared" si="998"/>
        <v>3.7040406803738845E-9</v>
      </c>
      <c r="BD802" s="5">
        <f t="shared" si="999"/>
        <v>6.3848772527126733E-8</v>
      </c>
      <c r="BE802" s="5">
        <f t="shared" si="1000"/>
        <v>6.9353232324908346E-8</v>
      </c>
      <c r="BF802" s="5">
        <f t="shared" si="1001"/>
        <v>3.7666118263034699E-8</v>
      </c>
      <c r="BG802" s="5">
        <f t="shared" si="1002"/>
        <v>1.3637782671357667E-8</v>
      </c>
      <c r="BH802" s="5">
        <f t="shared" si="1003"/>
        <v>3.7033770289062136E-9</v>
      </c>
      <c r="BI802" s="5">
        <f t="shared" si="1004"/>
        <v>8.0452969511149267E-10</v>
      </c>
      <c r="BJ802" s="8">
        <f t="shared" si="1005"/>
        <v>0.58044949729708906</v>
      </c>
      <c r="BK802" s="8">
        <f t="shared" si="1006"/>
        <v>0.3395230005246701</v>
      </c>
      <c r="BL802" s="8">
        <f t="shared" si="1007"/>
        <v>7.9449645543562167E-2</v>
      </c>
      <c r="BM802" s="8">
        <f t="shared" si="1008"/>
        <v>0.14787812289536295</v>
      </c>
      <c r="BN802" s="8">
        <f t="shared" si="1009"/>
        <v>0.85198399403725489</v>
      </c>
    </row>
    <row r="803" spans="1:66" s="10" customFormat="1" x14ac:dyDescent="0.25">
      <c r="A803" t="s">
        <v>27</v>
      </c>
      <c r="B803" t="s">
        <v>266</v>
      </c>
      <c r="C803" t="s">
        <v>278</v>
      </c>
      <c r="D803" t="s">
        <v>520</v>
      </c>
      <c r="E803">
        <f>VLOOKUP(A803,home!$A$2:$E$405,3,FALSE)</f>
        <v>1.381</v>
      </c>
      <c r="F803">
        <f>VLOOKUP(B803,home!$B$2:$E$405,3,FALSE)</f>
        <v>0.48270000000000002</v>
      </c>
      <c r="G803">
        <f>VLOOKUP(C803,away!$B$2:$E$405,4,FALSE)</f>
        <v>0.96550000000000002</v>
      </c>
      <c r="H803">
        <f>VLOOKUP(A803,away!$A$2:$E$405,3,FALSE)</f>
        <v>1.127</v>
      </c>
      <c r="I803">
        <f>VLOOKUP(C803,away!$B$2:$E$405,3,FALSE)</f>
        <v>1.1831</v>
      </c>
      <c r="J803">
        <f>VLOOKUP(B803,home!$B$2:$E$405,4,FALSE)</f>
        <v>1.4789000000000001</v>
      </c>
      <c r="K803" s="3">
        <f t="shared" si="954"/>
        <v>0.64361069985000008</v>
      </c>
      <c r="L803" s="3">
        <f t="shared" si="955"/>
        <v>1.9718967869300001</v>
      </c>
      <c r="M803" s="5">
        <f t="shared" si="956"/>
        <v>7.3130666430823291E-2</v>
      </c>
      <c r="N803" s="5">
        <f t="shared" si="957"/>
        <v>4.7067679402039077E-2</v>
      </c>
      <c r="O803" s="5">
        <f t="shared" si="958"/>
        <v>0.14420612616099007</v>
      </c>
      <c r="P803" s="5">
        <f t="shared" si="959"/>
        <v>9.2812605781132193E-2</v>
      </c>
      <c r="Q803" s="5">
        <f t="shared" si="960"/>
        <v>1.5146631040130903E-2</v>
      </c>
      <c r="R803" s="5">
        <f t="shared" si="961"/>
        <v>0.14217979841623932</v>
      </c>
      <c r="S803" s="5">
        <f t="shared" si="962"/>
        <v>2.9447905414728772E-2</v>
      </c>
      <c r="T803" s="5">
        <f t="shared" si="963"/>
        <v>2.9867593080848329E-2</v>
      </c>
      <c r="U803" s="5">
        <f t="shared" si="964"/>
        <v>9.15084395632077E-2</v>
      </c>
      <c r="V803" s="5">
        <f t="shared" si="965"/>
        <v>4.1525926882042853E-3</v>
      </c>
      <c r="W803" s="5">
        <f t="shared" si="966"/>
        <v>3.2495112680361281E-3</v>
      </c>
      <c r="X803" s="5">
        <f t="shared" si="967"/>
        <v>6.4077008285332703E-3</v>
      </c>
      <c r="Y803" s="5">
        <f t="shared" si="968"/>
        <v>6.3176623376967299E-3</v>
      </c>
      <c r="Z803" s="5">
        <f t="shared" si="969"/>
        <v>9.3454629221112487E-2</v>
      </c>
      <c r="AA803" s="5">
        <f t="shared" si="970"/>
        <v>6.0148399317222462E-2</v>
      </c>
      <c r="AB803" s="5">
        <f t="shared" si="971"/>
        <v>1.9356076689707409E-2</v>
      </c>
      <c r="AC803" s="5">
        <f t="shared" si="972"/>
        <v>3.2938725208433176E-4</v>
      </c>
      <c r="AD803" s="5">
        <f t="shared" si="973"/>
        <v>5.2285505534779831E-4</v>
      </c>
      <c r="AE803" s="5">
        <f t="shared" si="974"/>
        <v>1.0310162036704308E-3</v>
      </c>
      <c r="AF803" s="5">
        <f t="shared" si="975"/>
        <v>1.0165287696452449E-3</v>
      </c>
      <c r="AG803" s="5">
        <f t="shared" si="976"/>
        <v>6.6816327156178829E-4</v>
      </c>
      <c r="AH803" s="5">
        <f t="shared" si="977"/>
        <v>4.6070720771211542E-2</v>
      </c>
      <c r="AI803" s="5">
        <f t="shared" si="978"/>
        <v>2.9651608838153386E-2</v>
      </c>
      <c r="AJ803" s="5">
        <f t="shared" si="979"/>
        <v>9.5420463580011758E-3</v>
      </c>
      <c r="AK803" s="5">
        <f t="shared" si="980"/>
        <v>2.0471210448247601E-3</v>
      </c>
      <c r="AL803" s="5">
        <f t="shared" si="981"/>
        <v>1.6721460732729371E-5</v>
      </c>
      <c r="AM803" s="5">
        <f t="shared" si="982"/>
        <v>6.7303021618501425E-5</v>
      </c>
      <c r="AN803" s="5">
        <f t="shared" si="983"/>
        <v>1.3271461208020328E-4</v>
      </c>
      <c r="AO803" s="5">
        <f t="shared" si="984"/>
        <v>1.3084975856980714E-4</v>
      </c>
      <c r="AP803" s="5">
        <f t="shared" si="985"/>
        <v>8.6007406164789673E-5</v>
      </c>
      <c r="AQ803" s="5">
        <f t="shared" si="986"/>
        <v>4.2399431967133048E-5</v>
      </c>
      <c r="AR803" s="5">
        <f t="shared" si="987"/>
        <v>1.8169341252060267E-2</v>
      </c>
      <c r="AS803" s="5">
        <f t="shared" si="988"/>
        <v>1.1693982439051981E-2</v>
      </c>
      <c r="AT803" s="5">
        <f t="shared" si="989"/>
        <v>3.7631861108159284E-3</v>
      </c>
      <c r="AU803" s="5">
        <f t="shared" si="990"/>
        <v>8.0734228214934649E-4</v>
      </c>
      <c r="AV803" s="5">
        <f t="shared" si="991"/>
        <v>1.2990353280815928E-4</v>
      </c>
      <c r="AW803" s="5">
        <f t="shared" si="992"/>
        <v>5.8949367193444658E-7</v>
      </c>
      <c r="AX803" s="5">
        <f t="shared" si="993"/>
        <v>7.2194908076505606E-6</v>
      </c>
      <c r="AY803" s="5">
        <f t="shared" si="994"/>
        <v>1.4236090726876811E-5</v>
      </c>
      <c r="AZ803" s="5">
        <f t="shared" si="995"/>
        <v>1.4036050781386182E-5</v>
      </c>
      <c r="BA803" s="5">
        <f t="shared" si="996"/>
        <v>9.2258811456672449E-6</v>
      </c>
      <c r="BB803" s="5">
        <f t="shared" si="997"/>
        <v>4.5481213469348252E-6</v>
      </c>
      <c r="BC803" s="5">
        <f t="shared" si="998"/>
        <v>1.793685174117707E-6</v>
      </c>
      <c r="BD803" s="5">
        <f t="shared" si="999"/>
        <v>5.9713442725953829E-3</v>
      </c>
      <c r="BE803" s="5">
        <f t="shared" si="1000"/>
        <v>3.8432210663304029E-3</v>
      </c>
      <c r="BF803" s="5">
        <f t="shared" si="1001"/>
        <v>1.2367691000895872E-3</v>
      </c>
      <c r="BG803" s="5">
        <f t="shared" si="1002"/>
        <v>2.6533260868717132E-4</v>
      </c>
      <c r="BH803" s="5">
        <f t="shared" si="1003"/>
        <v>4.2692726492544133E-5</v>
      </c>
      <c r="BI803" s="5">
        <f t="shared" si="1004"/>
        <v>5.4954991152741952E-6</v>
      </c>
      <c r="BJ803" s="8">
        <f t="shared" si="1005"/>
        <v>0.11180567480789276</v>
      </c>
      <c r="BK803" s="8">
        <f t="shared" si="1006"/>
        <v>0.19990411511843248</v>
      </c>
      <c r="BL803" s="8">
        <f t="shared" si="1007"/>
        <v>0.59063894804975403</v>
      </c>
      <c r="BM803" s="8">
        <f t="shared" si="1008"/>
        <v>0.48124621336878159</v>
      </c>
      <c r="BN803" s="8">
        <f t="shared" si="1009"/>
        <v>0.51454350723135489</v>
      </c>
    </row>
    <row r="804" spans="1:66" x14ac:dyDescent="0.25">
      <c r="A804" t="s">
        <v>27</v>
      </c>
      <c r="B804" t="s">
        <v>183</v>
      </c>
      <c r="C804" t="s">
        <v>30</v>
      </c>
      <c r="D804" t="s">
        <v>520</v>
      </c>
      <c r="E804">
        <f>VLOOKUP(A804,home!$A$2:$E$405,3,FALSE)</f>
        <v>1.381</v>
      </c>
      <c r="F804">
        <f>VLOOKUP(B804,home!$B$2:$E$405,3,FALSE)</f>
        <v>0.90510000000000002</v>
      </c>
      <c r="G804">
        <f>VLOOKUP(C804,away!$B$2:$E$405,4,FALSE)</f>
        <v>0</v>
      </c>
      <c r="H804">
        <f>VLOOKUP(A804,away!$A$2:$E$405,3,FALSE)</f>
        <v>1.127</v>
      </c>
      <c r="I804">
        <f>VLOOKUP(C804,away!$B$2:$E$405,3,FALSE)</f>
        <v>1.4789000000000001</v>
      </c>
      <c r="J804">
        <f>VLOOKUP(B804,home!$B$2:$E$405,4,FALSE)</f>
        <v>1.1091</v>
      </c>
      <c r="K804" s="3">
        <f t="shared" si="954"/>
        <v>0</v>
      </c>
      <c r="L804" s="3">
        <f t="shared" si="955"/>
        <v>1.8485594847300002</v>
      </c>
      <c r="M804" s="5">
        <f t="shared" si="956"/>
        <v>0.15746383207126055</v>
      </c>
      <c r="N804" s="5">
        <f t="shared" si="957"/>
        <v>0</v>
      </c>
      <c r="O804" s="5">
        <f t="shared" si="958"/>
        <v>0.29108126027726067</v>
      </c>
      <c r="P804" s="5">
        <f t="shared" si="959"/>
        <v>0</v>
      </c>
      <c r="Q804" s="5">
        <f t="shared" si="960"/>
        <v>0</v>
      </c>
      <c r="R804" s="5">
        <f t="shared" si="961"/>
        <v>0.26904051225634606</v>
      </c>
      <c r="S804" s="5">
        <f t="shared" si="962"/>
        <v>0</v>
      </c>
      <c r="T804" s="5">
        <f t="shared" si="963"/>
        <v>0</v>
      </c>
      <c r="U804" s="5">
        <f t="shared" si="964"/>
        <v>0</v>
      </c>
      <c r="V804" s="5">
        <f t="shared" si="965"/>
        <v>0</v>
      </c>
      <c r="W804" s="5">
        <f t="shared" si="966"/>
        <v>0</v>
      </c>
      <c r="X804" s="5">
        <f t="shared" si="967"/>
        <v>0</v>
      </c>
      <c r="Y804" s="5">
        <f t="shared" si="968"/>
        <v>0</v>
      </c>
      <c r="Z804" s="5">
        <f t="shared" si="969"/>
        <v>0.1657791302360288</v>
      </c>
      <c r="AA804" s="5">
        <f t="shared" si="970"/>
        <v>0</v>
      </c>
      <c r="AB804" s="5">
        <f t="shared" si="971"/>
        <v>0</v>
      </c>
      <c r="AC804" s="5">
        <f t="shared" si="972"/>
        <v>0</v>
      </c>
      <c r="AD804" s="5">
        <f t="shared" si="973"/>
        <v>0</v>
      </c>
      <c r="AE804" s="5">
        <f t="shared" si="974"/>
        <v>0</v>
      </c>
      <c r="AF804" s="5">
        <f t="shared" si="975"/>
        <v>0</v>
      </c>
      <c r="AG804" s="5">
        <f t="shared" si="976"/>
        <v>0</v>
      </c>
      <c r="AH804" s="5">
        <f t="shared" si="977"/>
        <v>7.6613145892025253E-2</v>
      </c>
      <c r="AI804" s="5">
        <f t="shared" si="978"/>
        <v>0</v>
      </c>
      <c r="AJ804" s="5">
        <f t="shared" si="979"/>
        <v>0</v>
      </c>
      <c r="AK804" s="5">
        <f t="shared" si="980"/>
        <v>0</v>
      </c>
      <c r="AL804" s="5">
        <f t="shared" si="981"/>
        <v>0</v>
      </c>
      <c r="AM804" s="5">
        <f t="shared" si="982"/>
        <v>0</v>
      </c>
      <c r="AN804" s="5">
        <f t="shared" si="983"/>
        <v>0</v>
      </c>
      <c r="AO804" s="5">
        <f t="shared" si="984"/>
        <v>0</v>
      </c>
      <c r="AP804" s="5">
        <f t="shared" si="985"/>
        <v>0</v>
      </c>
      <c r="AQ804" s="5">
        <f t="shared" si="986"/>
        <v>0</v>
      </c>
      <c r="AR804" s="5">
        <f t="shared" si="987"/>
        <v>2.83247914987413E-2</v>
      </c>
      <c r="AS804" s="5">
        <f t="shared" si="988"/>
        <v>0</v>
      </c>
      <c r="AT804" s="5">
        <f t="shared" si="989"/>
        <v>0</v>
      </c>
      <c r="AU804" s="5">
        <f t="shared" si="990"/>
        <v>0</v>
      </c>
      <c r="AV804" s="5">
        <f t="shared" si="991"/>
        <v>0</v>
      </c>
      <c r="AW804" s="5">
        <f t="shared" si="992"/>
        <v>0</v>
      </c>
      <c r="AX804" s="5">
        <f t="shared" si="993"/>
        <v>0</v>
      </c>
      <c r="AY804" s="5">
        <f t="shared" si="994"/>
        <v>0</v>
      </c>
      <c r="AZ804" s="5">
        <f t="shared" si="995"/>
        <v>0</v>
      </c>
      <c r="BA804" s="5">
        <f t="shared" si="996"/>
        <v>0</v>
      </c>
      <c r="BB804" s="5">
        <f t="shared" si="997"/>
        <v>0</v>
      </c>
      <c r="BC804" s="5">
        <f t="shared" si="998"/>
        <v>0</v>
      </c>
      <c r="BD804" s="5">
        <f t="shared" si="999"/>
        <v>8.7266769963329945E-3</v>
      </c>
      <c r="BE804" s="5">
        <f t="shared" si="1000"/>
        <v>0</v>
      </c>
      <c r="BF804" s="5">
        <f t="shared" si="1001"/>
        <v>0</v>
      </c>
      <c r="BG804" s="5">
        <f t="shared" si="1002"/>
        <v>0</v>
      </c>
      <c r="BH804" s="5">
        <f t="shared" si="1003"/>
        <v>0</v>
      </c>
      <c r="BI804" s="5">
        <f t="shared" si="1004"/>
        <v>0</v>
      </c>
      <c r="BJ804" s="8">
        <f t="shared" si="1005"/>
        <v>0</v>
      </c>
      <c r="BK804" s="8">
        <f t="shared" si="1006"/>
        <v>0.15746383207126055</v>
      </c>
      <c r="BL804" s="8">
        <f t="shared" si="1007"/>
        <v>0.67378638692070636</v>
      </c>
      <c r="BM804" s="8">
        <f t="shared" si="1008"/>
        <v>0.27944374462312838</v>
      </c>
      <c r="BN804" s="8">
        <f t="shared" si="1009"/>
        <v>0.71758560460486731</v>
      </c>
    </row>
    <row r="805" spans="1:66" x14ac:dyDescent="0.25">
      <c r="A805" t="s">
        <v>27</v>
      </c>
      <c r="B805" t="s">
        <v>28</v>
      </c>
      <c r="C805" t="s">
        <v>491</v>
      </c>
      <c r="D805" t="s">
        <v>520</v>
      </c>
      <c r="E805">
        <f>VLOOKUP(A805,home!$A$2:$E$405,3,FALSE)</f>
        <v>1.381</v>
      </c>
      <c r="F805">
        <f>VLOOKUP(B805,home!$B$2:$E$405,3,FALSE)</f>
        <v>1.6896</v>
      </c>
      <c r="G805">
        <f>VLOOKUP(C805,away!$B$2:$E$405,4,FALSE)</f>
        <v>0.90510000000000002</v>
      </c>
      <c r="H805">
        <f>VLOOKUP(A805,away!$A$2:$E$405,3,FALSE)</f>
        <v>1.127</v>
      </c>
      <c r="I805">
        <f>VLOOKUP(C805,away!$B$2:$E$405,3,FALSE)</f>
        <v>0.88729999999999998</v>
      </c>
      <c r="J805">
        <f>VLOOKUP(B805,home!$B$2:$E$405,4,FALSE)</f>
        <v>0.59150000000000003</v>
      </c>
      <c r="K805" s="3">
        <f t="shared" si="954"/>
        <v>2.1119038617600001</v>
      </c>
      <c r="L805" s="3">
        <f t="shared" si="955"/>
        <v>0.59149236965000007</v>
      </c>
      <c r="M805" s="5">
        <f t="shared" si="956"/>
        <v>6.6977654415274313E-2</v>
      </c>
      <c r="N805" s="5">
        <f t="shared" si="957"/>
        <v>0.1414503670112445</v>
      </c>
      <c r="O805" s="5">
        <f t="shared" si="958"/>
        <v>3.9616771523689392E-2</v>
      </c>
      <c r="P805" s="5">
        <f t="shared" si="959"/>
        <v>8.3666812771343219E-2</v>
      </c>
      <c r="Q805" s="5">
        <f t="shared" si="960"/>
        <v>0.14936478816920834</v>
      </c>
      <c r="R805" s="5">
        <f t="shared" si="961"/>
        <v>1.1716509033214842E-2</v>
      </c>
      <c r="S805" s="5">
        <f t="shared" si="962"/>
        <v>2.6128623122246192E-2</v>
      </c>
      <c r="T805" s="5">
        <f t="shared" si="963"/>
        <v>8.8348132496475357E-2</v>
      </c>
      <c r="U805" s="5">
        <f t="shared" si="964"/>
        <v>2.4744140673592346E-2</v>
      </c>
      <c r="V805" s="5">
        <f t="shared" si="965"/>
        <v>3.6265803669513269E-3</v>
      </c>
      <c r="W805" s="5">
        <f t="shared" si="966"/>
        <v>0.10514802431517183</v>
      </c>
      <c r="X805" s="5">
        <f t="shared" si="967"/>
        <v>6.2194254066196816E-2</v>
      </c>
      <c r="Y805" s="5">
        <f t="shared" si="968"/>
        <v>1.8393713358114454E-2</v>
      </c>
      <c r="Z805" s="5">
        <f t="shared" si="969"/>
        <v>2.3100752306939596E-3</v>
      </c>
      <c r="AA805" s="5">
        <f t="shared" si="970"/>
        <v>4.8786568006586959E-3</v>
      </c>
      <c r="AB805" s="5">
        <f t="shared" si="971"/>
        <v>5.1516270687563953E-3</v>
      </c>
      <c r="AC805" s="5">
        <f t="shared" si="972"/>
        <v>2.8313960007528787E-4</v>
      </c>
      <c r="AD805" s="5">
        <f t="shared" si="973"/>
        <v>5.5515629651911425E-2</v>
      </c>
      <c r="AE805" s="5">
        <f t="shared" si="974"/>
        <v>3.2837071335420902E-2</v>
      </c>
      <c r="AF805" s="5">
        <f t="shared" si="975"/>
        <v>9.7114385682771E-3</v>
      </c>
      <c r="AG805" s="5">
        <f t="shared" si="976"/>
        <v>1.9147472704868758E-3</v>
      </c>
      <c r="AH805" s="5">
        <f t="shared" si="977"/>
        <v>3.4159796806823513E-4</v>
      </c>
      <c r="AI805" s="5">
        <f t="shared" si="978"/>
        <v>7.2142206793267489E-4</v>
      </c>
      <c r="AJ805" s="5">
        <f t="shared" si="979"/>
        <v>7.6178702561295088E-4</v>
      </c>
      <c r="AK805" s="5">
        <f t="shared" si="980"/>
        <v>5.3627365374355168E-4</v>
      </c>
      <c r="AL805" s="5">
        <f t="shared" si="981"/>
        <v>1.4147636619684166E-5</v>
      </c>
      <c r="AM805" s="5">
        <f t="shared" si="982"/>
        <v>2.3448734529981967E-2</v>
      </c>
      <c r="AN805" s="5">
        <f t="shared" si="983"/>
        <v>1.3869747552432815E-2</v>
      </c>
      <c r="AO805" s="5">
        <f t="shared" si="984"/>
        <v>4.1019249231178875E-3</v>
      </c>
      <c r="AP805" s="5">
        <f t="shared" si="985"/>
        <v>8.0875243096713127E-4</v>
      </c>
      <c r="AQ805" s="5">
        <f t="shared" si="986"/>
        <v>1.1959272296323663E-4</v>
      </c>
      <c r="AR805" s="5">
        <f t="shared" si="987"/>
        <v>4.0410518320061101E-5</v>
      </c>
      <c r="AS805" s="5">
        <f t="shared" si="988"/>
        <v>8.5343129695860265E-5</v>
      </c>
      <c r="AT805" s="5">
        <f t="shared" si="989"/>
        <v>9.0118242589685949E-5</v>
      </c>
      <c r="AU805" s="5">
        <f t="shared" si="990"/>
        <v>6.3440354846727416E-5</v>
      </c>
      <c r="AV805" s="5">
        <f t="shared" si="991"/>
        <v>3.349498259805708E-5</v>
      </c>
      <c r="AW805" s="5">
        <f t="shared" si="992"/>
        <v>4.9091317368369499E-7</v>
      </c>
      <c r="AX805" s="5">
        <f t="shared" si="993"/>
        <v>8.2535788345423303E-3</v>
      </c>
      <c r="AY805" s="5">
        <f t="shared" si="994"/>
        <v>4.8819289029365292E-3</v>
      </c>
      <c r="AZ805" s="5">
        <f t="shared" si="995"/>
        <v>1.4438118476303764E-3</v>
      </c>
      <c r="BA805" s="5">
        <f t="shared" si="996"/>
        <v>2.8466789702787879E-4</v>
      </c>
      <c r="BB805" s="5">
        <f t="shared" si="997"/>
        <v>4.2094722244075548E-5</v>
      </c>
      <c r="BC805" s="5">
        <f t="shared" si="998"/>
        <v>4.9797414019813644E-6</v>
      </c>
      <c r="BD805" s="5">
        <f t="shared" si="999"/>
        <v>3.9837522066529459E-6</v>
      </c>
      <c r="BE805" s="5">
        <f t="shared" si="1000"/>
        <v>8.4133016695252777E-6</v>
      </c>
      <c r="BF805" s="5">
        <f t="shared" si="1001"/>
        <v>8.884042143011147E-6</v>
      </c>
      <c r="BG805" s="5">
        <f t="shared" si="1002"/>
        <v>6.2540809699546094E-6</v>
      </c>
      <c r="BH805" s="5">
        <f t="shared" si="1003"/>
        <v>3.3020044380517157E-6</v>
      </c>
      <c r="BI805" s="5">
        <f t="shared" si="1004"/>
        <v>1.3947031848540168E-6</v>
      </c>
      <c r="BJ805" s="8">
        <f t="shared" si="1005"/>
        <v>0.72213798034775378</v>
      </c>
      <c r="BK805" s="8">
        <f t="shared" si="1006"/>
        <v>0.18557888681544657</v>
      </c>
      <c r="BL805" s="8">
        <f t="shared" si="1007"/>
        <v>8.8813824927931537E-2</v>
      </c>
      <c r="BM805" s="8">
        <f t="shared" si="1008"/>
        <v>0.50116642640808851</v>
      </c>
      <c r="BN805" s="8">
        <f t="shared" si="1009"/>
        <v>0.49279290292397465</v>
      </c>
    </row>
    <row r="806" spans="1:66" x14ac:dyDescent="0.25">
      <c r="A806" t="s">
        <v>184</v>
      </c>
      <c r="B806" t="s">
        <v>192</v>
      </c>
      <c r="C806" t="s">
        <v>186</v>
      </c>
      <c r="D806" t="s">
        <v>520</v>
      </c>
      <c r="E806">
        <f>VLOOKUP(A806,home!$A$2:$E$405,3,FALSE)</f>
        <v>1.5952</v>
      </c>
      <c r="F806">
        <f>VLOOKUP(B806,home!$B$2:$E$405,3,FALSE)</f>
        <v>2.2986</v>
      </c>
      <c r="G806">
        <f>VLOOKUP(C806,away!$B$2:$E$405,4,FALSE)</f>
        <v>1.2538</v>
      </c>
      <c r="H806">
        <f>VLOOKUP(A806,away!$A$2:$E$405,3,FALSE)</f>
        <v>1.1429</v>
      </c>
      <c r="I806">
        <f>VLOOKUP(C806,away!$B$2:$E$405,3,FALSE)</f>
        <v>0.29170000000000001</v>
      </c>
      <c r="J806">
        <f>VLOOKUP(B806,home!$B$2:$E$405,4,FALSE)</f>
        <v>1.1666000000000001</v>
      </c>
      <c r="K806" s="3">
        <f t="shared" si="954"/>
        <v>4.5973419615359994</v>
      </c>
      <c r="L806" s="3">
        <f t="shared" si="955"/>
        <v>0.38892569273800009</v>
      </c>
      <c r="M806" s="5">
        <f t="shared" si="956"/>
        <v>6.831113046870404E-3</v>
      </c>
      <c r="N806" s="5">
        <f t="shared" si="957"/>
        <v>3.1404962654373342E-2</v>
      </c>
      <c r="O806" s="5">
        <f t="shared" si="958"/>
        <v>2.6567953739256626E-3</v>
      </c>
      <c r="P806" s="5">
        <f t="shared" si="959"/>
        <v>1.2214196855763176E-2</v>
      </c>
      <c r="Q806" s="5">
        <f t="shared" si="960"/>
        <v>7.2189676305710798E-2</v>
      </c>
      <c r="R806" s="5">
        <f t="shared" si="961"/>
        <v>5.1664799063357611E-4</v>
      </c>
      <c r="S806" s="5">
        <f t="shared" si="962"/>
        <v>5.4598205229411025E-3</v>
      </c>
      <c r="T806" s="5">
        <f t="shared" si="963"/>
        <v>2.8076419865730562E-2</v>
      </c>
      <c r="U806" s="5">
        <f t="shared" si="964"/>
        <v>2.3752074866829976E-3</v>
      </c>
      <c r="V806" s="5">
        <f t="shared" si="965"/>
        <v>1.0846991504048528E-3</v>
      </c>
      <c r="W806" s="5">
        <f t="shared" si="966"/>
        <v>0.11062687602331511</v>
      </c>
      <c r="X806" s="5">
        <f t="shared" si="967"/>
        <v>4.3025634392808682E-2</v>
      </c>
      <c r="Y806" s="5">
        <f t="shared" si="968"/>
        <v>8.3668873308575184E-3</v>
      </c>
      <c r="Z806" s="5">
        <f t="shared" si="969"/>
        <v>6.6979225886286479E-5</v>
      </c>
      <c r="AA806" s="5">
        <f t="shared" si="970"/>
        <v>3.079264057182231E-4</v>
      </c>
      <c r="AB806" s="5">
        <f t="shared" si="971"/>
        <v>7.0782149303667309E-4</v>
      </c>
      <c r="AC806" s="5">
        <f t="shared" si="972"/>
        <v>1.2121678470825558E-4</v>
      </c>
      <c r="AD806" s="5">
        <f t="shared" si="973"/>
        <v>0.12714739480390683</v>
      </c>
      <c r="AE806" s="5">
        <f t="shared" si="974"/>
        <v>4.9450888603941451E-2</v>
      </c>
      <c r="AF806" s="5">
        <f t="shared" si="975"/>
        <v>9.6163605533988016E-3</v>
      </c>
      <c r="AG806" s="5">
        <f t="shared" si="976"/>
        <v>1.2466832299496693E-3</v>
      </c>
      <c r="AH806" s="5">
        <f t="shared" si="977"/>
        <v>6.5124854567197354E-6</v>
      </c>
      <c r="AI806" s="5">
        <f t="shared" si="978"/>
        <v>2.994012266407058E-5</v>
      </c>
      <c r="AJ806" s="5">
        <f t="shared" si="979"/>
        <v>6.8822491128533349E-5</v>
      </c>
      <c r="AK806" s="5">
        <f t="shared" si="980"/>
        <v>1.0546684212088181E-4</v>
      </c>
      <c r="AL806" s="5">
        <f t="shared" si="981"/>
        <v>8.6695427845545677E-6</v>
      </c>
      <c r="AM806" s="5">
        <f t="shared" si="982"/>
        <v>0.11690801068639702</v>
      </c>
      <c r="AN806" s="5">
        <f t="shared" si="983"/>
        <v>4.5468529042828477E-2</v>
      </c>
      <c r="AO806" s="5">
        <f t="shared" si="984"/>
        <v>8.8419395778799714E-3</v>
      </c>
      <c r="AP806" s="5">
        <f t="shared" si="985"/>
        <v>1.1462858251581696E-3</v>
      </c>
      <c r="AQ806" s="5">
        <f t="shared" si="986"/>
        <v>1.1145500215634773E-4</v>
      </c>
      <c r="AR806" s="5">
        <f t="shared" si="987"/>
        <v>5.065745835401749E-7</v>
      </c>
      <c r="AS806" s="5">
        <f t="shared" si="988"/>
        <v>2.3288965895568696E-6</v>
      </c>
      <c r="AT806" s="5">
        <f t="shared" si="989"/>
        <v>5.3533670076239403E-6</v>
      </c>
      <c r="AU806" s="5">
        <f t="shared" si="990"/>
        <v>8.20375292655065E-6</v>
      </c>
      <c r="AV806" s="5">
        <f t="shared" si="991"/>
        <v>9.4288643928262646E-6</v>
      </c>
      <c r="AW806" s="5">
        <f t="shared" si="992"/>
        <v>4.3059316937670991E-7</v>
      </c>
      <c r="AX806" s="5">
        <f t="shared" si="993"/>
        <v>8.9577683861378682E-2</v>
      </c>
      <c r="AY806" s="5">
        <f t="shared" si="994"/>
        <v>3.4839062749652275E-2</v>
      </c>
      <c r="AZ806" s="5">
        <f t="shared" si="995"/>
        <v>6.7749033071255816E-3</v>
      </c>
      <c r="BA806" s="5">
        <f t="shared" si="996"/>
        <v>8.783113206522619E-4</v>
      </c>
      <c r="BB806" s="5">
        <f t="shared" si="997"/>
        <v>8.5399459706077119E-5</v>
      </c>
      <c r="BC806" s="5">
        <f t="shared" si="998"/>
        <v>6.6428088051273944E-6</v>
      </c>
      <c r="BD806" s="5">
        <f t="shared" si="999"/>
        <v>3.2836645137804413E-8</v>
      </c>
      <c r="BE806" s="5">
        <f t="shared" si="1000"/>
        <v>1.5096128656809529E-7</v>
      </c>
      <c r="BF806" s="5">
        <f t="shared" si="1001"/>
        <v>3.470103286534827E-7</v>
      </c>
      <c r="BG806" s="5">
        <f t="shared" si="1002"/>
        <v>5.3177504833501799E-7</v>
      </c>
      <c r="BH806" s="5">
        <f t="shared" si="1003"/>
        <v>6.1118793595210308E-7</v>
      </c>
      <c r="BI806" s="5">
        <f t="shared" si="1004"/>
        <v>5.6196798886743607E-7</v>
      </c>
      <c r="BJ806" s="8">
        <f t="shared" si="1005"/>
        <v>0.7857900074057329</v>
      </c>
      <c r="BK806" s="8">
        <f t="shared" si="1006"/>
        <v>6.0558778653124617E-2</v>
      </c>
      <c r="BL806" s="8">
        <f t="shared" si="1007"/>
        <v>6.80319788610095E-3</v>
      </c>
      <c r="BM806" s="8">
        <f t="shared" si="1008"/>
        <v>0.69256693878708486</v>
      </c>
      <c r="BN806" s="8">
        <f t="shared" si="1009"/>
        <v>0.12581339222727697</v>
      </c>
    </row>
    <row r="807" spans="1:66" x14ac:dyDescent="0.25">
      <c r="A807" t="s">
        <v>184</v>
      </c>
      <c r="B807" t="s">
        <v>190</v>
      </c>
      <c r="C807" t="s">
        <v>267</v>
      </c>
      <c r="D807" t="s">
        <v>520</v>
      </c>
      <c r="E807">
        <f>VLOOKUP(A807,home!$A$2:$E$405,3,FALSE)</f>
        <v>1.5952</v>
      </c>
      <c r="F807">
        <f>VLOOKUP(B807,home!$B$2:$E$405,3,FALSE)</f>
        <v>0.62690000000000001</v>
      </c>
      <c r="G807">
        <f>VLOOKUP(C807,away!$B$2:$E$405,4,FALSE)</f>
        <v>0.83579999999999999</v>
      </c>
      <c r="H807">
        <f>VLOOKUP(A807,away!$A$2:$E$405,3,FALSE)</f>
        <v>1.1429</v>
      </c>
      <c r="I807">
        <f>VLOOKUP(C807,away!$B$2:$E$405,3,FALSE)</f>
        <v>1.4582999999999999</v>
      </c>
      <c r="J807">
        <f>VLOOKUP(B807,home!$B$2:$E$405,4,FALSE)</f>
        <v>2.0415999999999999</v>
      </c>
      <c r="K807" s="3">
        <f t="shared" si="954"/>
        <v>0.83582580950399998</v>
      </c>
      <c r="L807" s="3">
        <f t="shared" si="955"/>
        <v>3.4027164885119996</v>
      </c>
      <c r="M807" s="5">
        <f t="shared" si="956"/>
        <v>1.4428609133077738E-2</v>
      </c>
      <c r="N807" s="5">
        <f t="shared" si="957"/>
        <v>1.2059803908671507E-2</v>
      </c>
      <c r="O807" s="5">
        <f t="shared" si="958"/>
        <v>4.9096466203418447E-2</v>
      </c>
      <c r="P807" s="5">
        <f t="shared" si="959"/>
        <v>4.1036093608257995E-2</v>
      </c>
      <c r="Q807" s="5">
        <f t="shared" si="960"/>
        <v>5.0399476822124327E-3</v>
      </c>
      <c r="R807" s="5">
        <f t="shared" si="961"/>
        <v>8.3530677539022061E-2</v>
      </c>
      <c r="S807" s="5">
        <f t="shared" si="962"/>
        <v>2.9177465462786968E-2</v>
      </c>
      <c r="T807" s="5">
        <f t="shared" si="963"/>
        <v>1.714951307950208E-2</v>
      </c>
      <c r="U807" s="5">
        <f t="shared" si="964"/>
        <v>6.98170961724707E-2</v>
      </c>
      <c r="V807" s="5">
        <f t="shared" si="965"/>
        <v>9.2203328119344289E-3</v>
      </c>
      <c r="W807" s="5">
        <f t="shared" si="966"/>
        <v>1.4041727837810051E-3</v>
      </c>
      <c r="X807" s="5">
        <f t="shared" si="967"/>
        <v>4.7780018840914203E-3</v>
      </c>
      <c r="Y807" s="5">
        <f t="shared" si="968"/>
        <v>8.1290928965696407E-3</v>
      </c>
      <c r="Z807" s="5">
        <f t="shared" si="969"/>
        <v>9.4743737919536442E-2</v>
      </c>
      <c r="AA807" s="5">
        <f t="shared" si="970"/>
        <v>7.9189261442031367E-2</v>
      </c>
      <c r="AB807" s="5">
        <f t="shared" si="971"/>
        <v>3.3094214274404878E-2</v>
      </c>
      <c r="AC807" s="5">
        <f t="shared" si="972"/>
        <v>1.6389592583044995E-3</v>
      </c>
      <c r="AD807" s="5">
        <f t="shared" si="973"/>
        <v>2.9341096342181089E-4</v>
      </c>
      <c r="AE807" s="5">
        <f t="shared" si="974"/>
        <v>9.98394323145587E-4</v>
      </c>
      <c r="AF807" s="5">
        <f t="shared" si="975"/>
        <v>1.6986264127021337E-3</v>
      </c>
      <c r="AG807" s="5">
        <f t="shared" si="976"/>
        <v>1.9266480341078465E-3</v>
      </c>
      <c r="AH807" s="5">
        <f t="shared" si="977"/>
        <v>8.0596519800516547E-2</v>
      </c>
      <c r="AI807" s="5">
        <f t="shared" si="978"/>
        <v>6.7364651405471904E-2</v>
      </c>
      <c r="AJ807" s="5">
        <f t="shared" si="979"/>
        <v>2.815255714646666E-2</v>
      </c>
      <c r="AK807" s="5">
        <f t="shared" si="980"/>
        <v>7.8435446221843726E-3</v>
      </c>
      <c r="AL807" s="5">
        <f t="shared" si="981"/>
        <v>1.8645313605375404E-4</v>
      </c>
      <c r="AM807" s="5">
        <f t="shared" si="982"/>
        <v>4.9048091203876742E-5</v>
      </c>
      <c r="AN807" s="5">
        <f t="shared" si="983"/>
        <v>1.6689674866947175E-4</v>
      </c>
      <c r="AO807" s="5">
        <f t="shared" si="984"/>
        <v>2.8395115928832738E-4</v>
      </c>
      <c r="AP807" s="5">
        <f t="shared" si="985"/>
        <v>3.2206843054749632E-4</v>
      </c>
      <c r="AQ807" s="5">
        <f t="shared" si="986"/>
        <v>2.7397688976328686E-4</v>
      </c>
      <c r="AR807" s="5">
        <f t="shared" si="987"/>
        <v>5.484942136838028E-2</v>
      </c>
      <c r="AS807" s="5">
        <f t="shared" si="988"/>
        <v>4.5844562016052443E-2</v>
      </c>
      <c r="AT807" s="5">
        <f t="shared" si="989"/>
        <v>1.9159034079211677E-2</v>
      </c>
      <c r="AU807" s="5">
        <f t="shared" si="990"/>
        <v>5.337871722857275E-3</v>
      </c>
      <c r="AV807" s="5">
        <f t="shared" si="991"/>
        <v>1.1153827384464232E-3</v>
      </c>
      <c r="AW807" s="5">
        <f t="shared" si="992"/>
        <v>1.4730203094894637E-5</v>
      </c>
      <c r="AX807" s="5">
        <f t="shared" si="993"/>
        <v>6.8326100891843788E-6</v>
      </c>
      <c r="AY807" s="5">
        <f t="shared" si="994"/>
        <v>2.3249435010041132E-5</v>
      </c>
      <c r="AZ807" s="5">
        <f t="shared" si="995"/>
        <v>3.9555617928627561E-5</v>
      </c>
      <c r="BA807" s="5">
        <f t="shared" si="996"/>
        <v>4.4865517779673959E-5</v>
      </c>
      <c r="BB807" s="5">
        <f t="shared" si="997"/>
        <v>3.8166159278631212E-5</v>
      </c>
      <c r="BC807" s="5">
        <f t="shared" si="998"/>
        <v>2.5973723896114723E-5</v>
      </c>
      <c r="BD807" s="5">
        <f t="shared" si="999"/>
        <v>3.1106171745921705E-2</v>
      </c>
      <c r="BE807" s="5">
        <f t="shared" si="1000"/>
        <v>2.5999341180105461E-2</v>
      </c>
      <c r="BF807" s="5">
        <f t="shared" si="1001"/>
        <v>1.0865460194216163E-2</v>
      </c>
      <c r="BG807" s="5">
        <f t="shared" si="1002"/>
        <v>3.0272106874880715E-3</v>
      </c>
      <c r="BH807" s="5">
        <f t="shared" si="1003"/>
        <v>6.3255520585221931E-4</v>
      </c>
      <c r="BI807" s="5">
        <f t="shared" si="1004"/>
        <v>1.0574119339748015E-4</v>
      </c>
      <c r="BJ807" s="8">
        <f t="shared" si="1005"/>
        <v>5.475219635166019E-2</v>
      </c>
      <c r="BK807" s="8">
        <f t="shared" si="1006"/>
        <v>9.571116284542544E-2</v>
      </c>
      <c r="BL807" s="8">
        <f t="shared" si="1007"/>
        <v>0.69672774073791632</v>
      </c>
      <c r="BM807" s="8">
        <f t="shared" si="1008"/>
        <v>0.7367347205479633</v>
      </c>
      <c r="BN807" s="8">
        <f t="shared" si="1009"/>
        <v>0.20519159807466017</v>
      </c>
    </row>
    <row r="808" spans="1:66" s="10" customFormat="1" x14ac:dyDescent="0.25">
      <c r="A808" t="s">
        <v>184</v>
      </c>
      <c r="B808" t="s">
        <v>268</v>
      </c>
      <c r="C808" t="s">
        <v>191</v>
      </c>
      <c r="D808" t="s">
        <v>520</v>
      </c>
      <c r="E808">
        <f>VLOOKUP(A808,home!$A$2:$E$405,3,FALSE)</f>
        <v>1.5952</v>
      </c>
      <c r="F808">
        <f>VLOOKUP(B808,home!$B$2:$E$405,3,FALSE)</f>
        <v>1.8806</v>
      </c>
      <c r="G808">
        <f>VLOOKUP(C808,away!$B$2:$E$405,4,FALSE)</f>
        <v>1.097</v>
      </c>
      <c r="H808">
        <f>VLOOKUP(A808,away!$A$2:$E$405,3,FALSE)</f>
        <v>1.1429</v>
      </c>
      <c r="I808">
        <f>VLOOKUP(C808,away!$B$2:$E$405,3,FALSE)</f>
        <v>0.21870000000000001</v>
      </c>
      <c r="J808">
        <f>VLOOKUP(B808,home!$B$2:$E$405,4,FALSE)</f>
        <v>0.21870000000000001</v>
      </c>
      <c r="K808" s="3">
        <f t="shared" si="954"/>
        <v>3.2909266326400002</v>
      </c>
      <c r="L808" s="3">
        <f t="shared" si="955"/>
        <v>5.4664552701000006E-2</v>
      </c>
      <c r="M808" s="5">
        <f t="shared" si="956"/>
        <v>3.5239375995802867E-2</v>
      </c>
      <c r="N808" s="5">
        <f t="shared" si="957"/>
        <v>0.11597020098220236</v>
      </c>
      <c r="O808" s="5">
        <f t="shared" si="958"/>
        <v>1.92634472627292E-3</v>
      </c>
      <c r="P808" s="5">
        <f t="shared" si="959"/>
        <v>6.3394591633371628E-3</v>
      </c>
      <c r="Q808" s="5">
        <f t="shared" si="960"/>
        <v>0.19082471150247171</v>
      </c>
      <c r="R808" s="5">
        <f t="shared" si="961"/>
        <v>5.2651386404819743E-5</v>
      </c>
      <c r="S808" s="5">
        <f t="shared" si="962"/>
        <v>2.8511247253928512E-4</v>
      </c>
      <c r="T808" s="5">
        <f t="shared" si="963"/>
        <v>1.0431347498579985E-2</v>
      </c>
      <c r="U808" s="5">
        <f t="shared" si="964"/>
        <v>1.7327184976504087E-4</v>
      </c>
      <c r="V808" s="5">
        <f t="shared" si="965"/>
        <v>5.6989875215981966E-6</v>
      </c>
      <c r="W808" s="5">
        <f t="shared" si="966"/>
        <v>0.20933004174977621</v>
      </c>
      <c r="X808" s="5">
        <f t="shared" si="967"/>
        <v>1.1442933099133171E-2</v>
      </c>
      <c r="Y808" s="5">
        <f t="shared" si="968"/>
        <v>3.1276140972579132E-4</v>
      </c>
      <c r="Z808" s="5">
        <f t="shared" si="969"/>
        <v>9.5938816230232884E-7</v>
      </c>
      <c r="AA808" s="5">
        <f t="shared" si="970"/>
        <v>3.1572760543602804E-6</v>
      </c>
      <c r="AB808" s="5">
        <f t="shared" si="971"/>
        <v>5.1951819269453943E-6</v>
      </c>
      <c r="AC808" s="5">
        <f t="shared" si="972"/>
        <v>6.407693390669511E-8</v>
      </c>
      <c r="AD808" s="5">
        <f t="shared" si="973"/>
        <v>0.17222245235149541</v>
      </c>
      <c r="AE808" s="5">
        <f t="shared" si="974"/>
        <v>9.4144633228637822E-3</v>
      </c>
      <c r="AF808" s="5">
        <f t="shared" si="975"/>
        <v>2.5731871323215945E-4</v>
      </c>
      <c r="AG808" s="5">
        <f t="shared" si="976"/>
        <v>4.6887374534776342E-6</v>
      </c>
      <c r="AH808" s="5">
        <f t="shared" si="977"/>
        <v>1.3111131189722787E-8</v>
      </c>
      <c r="AI808" s="5">
        <f t="shared" si="978"/>
        <v>4.314777081629568E-8</v>
      </c>
      <c r="AJ808" s="5">
        <f t="shared" si="979"/>
        <v>7.0998074059197242E-8</v>
      </c>
      <c r="AK808" s="5">
        <f t="shared" si="980"/>
        <v>7.7883150929186433E-8</v>
      </c>
      <c r="AL808" s="5">
        <f t="shared" si="981"/>
        <v>4.6109001006343472E-10</v>
      </c>
      <c r="AM808" s="5">
        <f t="shared" si="982"/>
        <v>0.11335429103642188</v>
      </c>
      <c r="AN808" s="5">
        <f t="shared" si="983"/>
        <v>6.1964616162449755E-3</v>
      </c>
      <c r="AO808" s="5">
        <f t="shared" si="984"/>
        <v>1.6936340129047357E-4</v>
      </c>
      <c r="AP808" s="5">
        <f t="shared" si="985"/>
        <v>3.0860581918212379E-6</v>
      </c>
      <c r="AQ808" s="5">
        <f t="shared" si="986"/>
        <v>4.2174497666291165E-8</v>
      </c>
      <c r="AR808" s="5">
        <f t="shared" si="987"/>
        <v>1.4334282437806512E-10</v>
      </c>
      <c r="AS808" s="5">
        <f t="shared" si="988"/>
        <v>4.7173071834361268E-10</v>
      </c>
      <c r="AT808" s="5">
        <f t="shared" si="989"/>
        <v>7.7621559221569729E-10</v>
      </c>
      <c r="AU808" s="5">
        <f t="shared" si="990"/>
        <v>8.5148952169768921E-10</v>
      </c>
      <c r="AV808" s="5">
        <f t="shared" si="991"/>
        <v>7.0054738609220521E-10</v>
      </c>
      <c r="AW808" s="5">
        <f t="shared" si="992"/>
        <v>2.3041312348436756E-12</v>
      </c>
      <c r="AX808" s="5">
        <f t="shared" si="993"/>
        <v>6.2173442549297749E-2</v>
      </c>
      <c r="AY808" s="5">
        <f t="shared" si="994"/>
        <v>3.3986834268386825E-3</v>
      </c>
      <c r="AZ808" s="5">
        <f t="shared" si="995"/>
        <v>9.2893754650219247E-5</v>
      </c>
      <c r="BA808" s="5">
        <f t="shared" si="996"/>
        <v>1.6926651822235595E-6</v>
      </c>
      <c r="BB808" s="5">
        <f t="shared" si="997"/>
        <v>2.3132196264701864E-8</v>
      </c>
      <c r="BC808" s="5">
        <f t="shared" si="998"/>
        <v>2.5290223236033391E-10</v>
      </c>
      <c r="BD808" s="5">
        <f t="shared" si="999"/>
        <v>1.3059618962541579E-12</v>
      </c>
      <c r="BE808" s="5">
        <f t="shared" si="1000"/>
        <v>4.2978247855958439E-12</v>
      </c>
      <c r="BF808" s="5">
        <f t="shared" si="1001"/>
        <v>7.0719130246688342E-12</v>
      </c>
      <c r="BG808" s="5">
        <f t="shared" si="1002"/>
        <v>7.7577156388654548E-12</v>
      </c>
      <c r="BH808" s="5">
        <f t="shared" si="1003"/>
        <v>6.382518251097539E-12</v>
      </c>
      <c r="BI808" s="5">
        <f t="shared" si="1004"/>
        <v>4.2008798591695512E-12</v>
      </c>
      <c r="BJ808" s="8">
        <f t="shared" si="1005"/>
        <v>0.9056008994346485</v>
      </c>
      <c r="BK808" s="8">
        <f t="shared" si="1006"/>
        <v>4.5268394584063509E-2</v>
      </c>
      <c r="BL808" s="8">
        <f t="shared" si="1007"/>
        <v>2.1608285348939365E-3</v>
      </c>
      <c r="BM808" s="8">
        <f t="shared" si="1008"/>
        <v>0.59927965476074174</v>
      </c>
      <c r="BN808" s="8">
        <f t="shared" si="1009"/>
        <v>0.35035274375649184</v>
      </c>
    </row>
    <row r="809" spans="1:66" x14ac:dyDescent="0.25">
      <c r="A809" t="s">
        <v>184</v>
      </c>
      <c r="B809" t="s">
        <v>194</v>
      </c>
      <c r="C809" t="s">
        <v>189</v>
      </c>
      <c r="D809" t="s">
        <v>520</v>
      </c>
      <c r="E809">
        <f>VLOOKUP(A809,home!$A$2:$E$405,3,FALSE)</f>
        <v>1.5952</v>
      </c>
      <c r="F809">
        <f>VLOOKUP(B809,home!$B$2:$E$405,3,FALSE)</f>
        <v>0.62690000000000001</v>
      </c>
      <c r="G809">
        <f>VLOOKUP(C809,away!$B$2:$E$405,4,FALSE)</f>
        <v>0.62690000000000001</v>
      </c>
      <c r="H809">
        <f>VLOOKUP(A809,away!$A$2:$E$405,3,FALSE)</f>
        <v>1.1429</v>
      </c>
      <c r="I809">
        <f>VLOOKUP(C809,away!$B$2:$E$405,3,FALSE)</f>
        <v>0.58330000000000004</v>
      </c>
      <c r="J809">
        <f>VLOOKUP(B809,home!$B$2:$E$405,4,FALSE)</f>
        <v>0.21870000000000001</v>
      </c>
      <c r="K809" s="3">
        <f t="shared" si="954"/>
        <v>0.62691935867199999</v>
      </c>
      <c r="L809" s="3">
        <f t="shared" si="955"/>
        <v>0.145797135759</v>
      </c>
      <c r="M809" s="5">
        <f t="shared" si="956"/>
        <v>0.46175700270969761</v>
      </c>
      <c r="N809" s="5">
        <f t="shared" si="957"/>
        <v>0.28948440400106856</v>
      </c>
      <c r="O809" s="5">
        <f t="shared" si="958"/>
        <v>6.7322848411734706E-2</v>
      </c>
      <c r="P809" s="5">
        <f t="shared" si="959"/>
        <v>4.2205996950256994E-2</v>
      </c>
      <c r="Q809" s="5">
        <f t="shared" si="960"/>
        <v>9.0741688450948016E-2</v>
      </c>
      <c r="R809" s="5">
        <f t="shared" si="961"/>
        <v>4.9077392347841309E-3</v>
      </c>
      <c r="S809" s="5">
        <f t="shared" si="962"/>
        <v>9.6443917910922223E-4</v>
      </c>
      <c r="T809" s="5">
        <f t="shared" si="963"/>
        <v>1.3229878270083751E-2</v>
      </c>
      <c r="U809" s="5">
        <f t="shared" si="964"/>
        <v>3.0767567336002794E-3</v>
      </c>
      <c r="V809" s="5">
        <f t="shared" si="965"/>
        <v>9.7947421631640069E-6</v>
      </c>
      <c r="W809" s="5">
        <f t="shared" si="966"/>
        <v>1.8962573709494255E-2</v>
      </c>
      <c r="X809" s="5">
        <f t="shared" si="967"/>
        <v>2.7646889334631778E-3</v>
      </c>
      <c r="Y809" s="5">
        <f t="shared" si="968"/>
        <v>2.0154186388176792E-4</v>
      </c>
      <c r="Z809" s="5">
        <f t="shared" si="969"/>
        <v>2.3851144116119761E-4</v>
      </c>
      <c r="AA809" s="5">
        <f t="shared" si="970"/>
        <v>1.4952743972871245E-4</v>
      </c>
      <c r="AB809" s="5">
        <f t="shared" si="971"/>
        <v>4.6870823309295268E-5</v>
      </c>
      <c r="AC809" s="5">
        <f t="shared" si="972"/>
        <v>5.595432979916177E-8</v>
      </c>
      <c r="AD809" s="5">
        <f t="shared" si="973"/>
        <v>2.9720011371816659E-3</v>
      </c>
      <c r="AE809" s="5">
        <f t="shared" si="974"/>
        <v>4.3330925327357778E-4</v>
      </c>
      <c r="AF809" s="5">
        <f t="shared" si="975"/>
        <v>3.1587624012579362E-5</v>
      </c>
      <c r="AG809" s="5">
        <f t="shared" si="976"/>
        <v>1.5351283688220941E-6</v>
      </c>
      <c r="AH809" s="5">
        <f t="shared" si="977"/>
        <v>8.6935712417634675E-6</v>
      </c>
      <c r="AI809" s="5">
        <f t="shared" si="978"/>
        <v>5.4501681074556948E-6</v>
      </c>
      <c r="AJ809" s="5">
        <f t="shared" si="979"/>
        <v>1.7084079472903561E-6</v>
      </c>
      <c r="AK809" s="5">
        <f t="shared" si="980"/>
        <v>3.5701133822180598E-7</v>
      </c>
      <c r="AL809" s="5">
        <f t="shared" si="981"/>
        <v>2.0457584911532499E-10</v>
      </c>
      <c r="AM809" s="5">
        <f t="shared" si="982"/>
        <v>3.7264100937887707E-4</v>
      </c>
      <c r="AN809" s="5">
        <f t="shared" si="983"/>
        <v>5.4329991833782931E-5</v>
      </c>
      <c r="AO809" s="5">
        <f t="shared" si="984"/>
        <v>3.9605785975877053E-6</v>
      </c>
      <c r="AP809" s="5">
        <f t="shared" si="985"/>
        <v>1.9248033849222821E-7</v>
      </c>
      <c r="AQ809" s="5">
        <f t="shared" si="986"/>
        <v>7.0157705105224167E-9</v>
      </c>
      <c r="AR809" s="5">
        <f t="shared" si="987"/>
        <v>2.5349955731318511E-7</v>
      </c>
      <c r="AS809" s="5">
        <f t="shared" si="988"/>
        <v>1.5892377989441792E-7</v>
      </c>
      <c r="AT809" s="5">
        <f t="shared" si="989"/>
        <v>4.9816197084569279E-8</v>
      </c>
      <c r="AU809" s="5">
        <f t="shared" si="990"/>
        <v>1.0410246109245375E-8</v>
      </c>
      <c r="AV809" s="5">
        <f t="shared" si="991"/>
        <v>1.6315962036064486E-9</v>
      </c>
      <c r="AW809" s="5">
        <f t="shared" si="992"/>
        <v>5.1941266445274354E-13</v>
      </c>
      <c r="AX809" s="5">
        <f t="shared" si="993"/>
        <v>3.8935977102448708E-5</v>
      </c>
      <c r="AY809" s="5">
        <f t="shared" si="994"/>
        <v>5.6767539395150294E-6</v>
      </c>
      <c r="AZ809" s="5">
        <f t="shared" si="995"/>
        <v>4.1382723239495538E-7</v>
      </c>
      <c r="BA809" s="5">
        <f t="shared" si="996"/>
        <v>2.0111608394086187E-8</v>
      </c>
      <c r="BB809" s="5">
        <f t="shared" si="997"/>
        <v>7.3305372484110689E-10</v>
      </c>
      <c r="BC809" s="5">
        <f t="shared" si="998"/>
        <v>2.1375426687859885E-11</v>
      </c>
      <c r="BD809" s="5">
        <f t="shared" si="999"/>
        <v>6.1599182287394786E-9</v>
      </c>
      <c r="BE809" s="5">
        <f t="shared" si="1000"/>
        <v>3.8617719854333157E-9</v>
      </c>
      <c r="BF809" s="5">
        <f t="shared" si="1001"/>
        <v>1.2105098082226752E-9</v>
      </c>
      <c r="BG809" s="5">
        <f t="shared" si="1002"/>
        <v>2.5296401087904173E-10</v>
      </c>
      <c r="BH809" s="5">
        <f t="shared" si="1003"/>
        <v>3.9647008866846416E-11</v>
      </c>
      <c r="BI809" s="5">
        <f t="shared" si="1004"/>
        <v>4.9710954744132922E-12</v>
      </c>
      <c r="BJ809" s="8">
        <f t="shared" si="1005"/>
        <v>0.4192993868720073</v>
      </c>
      <c r="BK809" s="8">
        <f t="shared" si="1006"/>
        <v>0.50494296649407211</v>
      </c>
      <c r="BL809" s="8">
        <f t="shared" si="1007"/>
        <v>7.5520437612950617E-2</v>
      </c>
      <c r="BM809" s="8">
        <f t="shared" si="1008"/>
        <v>4.3575945908281163E-2</v>
      </c>
      <c r="BN809" s="8">
        <f t="shared" si="1009"/>
        <v>0.95641967975849007</v>
      </c>
    </row>
    <row r="810" spans="1:66" x14ac:dyDescent="0.25">
      <c r="A810" t="s">
        <v>31</v>
      </c>
      <c r="B810" t="s">
        <v>187</v>
      </c>
      <c r="C810" t="s">
        <v>200</v>
      </c>
      <c r="D810" t="s">
        <v>520</v>
      </c>
      <c r="E810">
        <f>VLOOKUP(A810,home!$A$2:$E$405,3,FALSE)</f>
        <v>1.5143</v>
      </c>
      <c r="F810">
        <f>VLOOKUP(B810,home!$B$2:$E$405,3,FALSE)</f>
        <v>0.33019999999999999</v>
      </c>
      <c r="G810">
        <f>VLOOKUP(C810,away!$B$2:$E$405,4,FALSE)</f>
        <v>0.99060000000000004</v>
      </c>
      <c r="H810">
        <f>VLOOKUP(A810,away!$A$2:$E$405,3,FALSE)</f>
        <v>1.3714</v>
      </c>
      <c r="I810">
        <f>VLOOKUP(C810,away!$B$2:$E$405,3,FALSE)</f>
        <v>0.72919999999999996</v>
      </c>
      <c r="J810">
        <f>VLOOKUP(B810,home!$B$2:$E$405,4,FALSE)</f>
        <v>0.91149999999999998</v>
      </c>
      <c r="K810" s="3">
        <f t="shared" si="954"/>
        <v>0.49532165451599997</v>
      </c>
      <c r="L810" s="3">
        <f t="shared" si="955"/>
        <v>0.91152267811999999</v>
      </c>
      <c r="M810" s="5">
        <f t="shared" si="956"/>
        <v>0.24491493504220752</v>
      </c>
      <c r="N810" s="5">
        <f t="shared" si="957"/>
        <v>0.1213116708407849</v>
      </c>
      <c r="O810" s="5">
        <f t="shared" si="958"/>
        <v>0.22324551750125879</v>
      </c>
      <c r="P810" s="5">
        <f t="shared" si="959"/>
        <v>0.11057833909200414</v>
      </c>
      <c r="Q810" s="5">
        <f t="shared" si="960"/>
        <v>3.0044148756478976E-2</v>
      </c>
      <c r="R810" s="5">
        <f t="shared" si="961"/>
        <v>0.10174667599551639</v>
      </c>
      <c r="S810" s="5">
        <f t="shared" si="962"/>
        <v>1.2481444908860917E-2</v>
      </c>
      <c r="T810" s="5">
        <f t="shared" si="963"/>
        <v>2.7385922936341379E-2</v>
      </c>
      <c r="U810" s="5">
        <f t="shared" si="964"/>
        <v>5.0397331895602561E-2</v>
      </c>
      <c r="V810" s="5">
        <f t="shared" si="965"/>
        <v>6.2614821629683058E-4</v>
      </c>
      <c r="W810" s="5">
        <f t="shared" si="966"/>
        <v>4.9605058235279971E-3</v>
      </c>
      <c r="X810" s="5">
        <f t="shared" si="967"/>
        <v>4.5216135530920954E-3</v>
      </c>
      <c r="Y810" s="5">
        <f t="shared" si="968"/>
        <v>2.0607766476690979E-3</v>
      </c>
      <c r="Z810" s="5">
        <f t="shared" si="969"/>
        <v>3.0914800864413668E-2</v>
      </c>
      <c r="AA810" s="5">
        <f t="shared" si="970"/>
        <v>1.5312770313194045E-2</v>
      </c>
      <c r="AB810" s="5">
        <f t="shared" si="971"/>
        <v>3.7923733633773806E-3</v>
      </c>
      <c r="AC810" s="5">
        <f t="shared" si="972"/>
        <v>1.7668999486391123E-5</v>
      </c>
      <c r="AD810" s="5">
        <f t="shared" si="973"/>
        <v>6.142614879365351E-4</v>
      </c>
      <c r="AE810" s="5">
        <f t="shared" si="974"/>
        <v>5.599132765498865E-4</v>
      </c>
      <c r="AF810" s="5">
        <f t="shared" si="975"/>
        <v>2.5518682467784838E-4</v>
      </c>
      <c r="AG810" s="5">
        <f t="shared" si="976"/>
        <v>7.7536192617097088E-5</v>
      </c>
      <c r="AH810" s="5">
        <f t="shared" si="977"/>
        <v>7.0448855193692081E-3</v>
      </c>
      <c r="AI810" s="5">
        <f t="shared" si="978"/>
        <v>3.4894843513297662E-3</v>
      </c>
      <c r="AJ810" s="5">
        <f t="shared" si="979"/>
        <v>8.6420858115417523E-4</v>
      </c>
      <c r="AK810" s="5">
        <f t="shared" si="980"/>
        <v>1.4268707475473697E-4</v>
      </c>
      <c r="AL810" s="5">
        <f t="shared" si="981"/>
        <v>3.1909995464929822E-7</v>
      </c>
      <c r="AM810" s="5">
        <f t="shared" si="982"/>
        <v>6.0851403302036919E-5</v>
      </c>
      <c r="AN810" s="5">
        <f t="shared" si="983"/>
        <v>5.5467434105232897E-5</v>
      </c>
      <c r="AO810" s="5">
        <f t="shared" si="984"/>
        <v>2.5279912042023261E-5</v>
      </c>
      <c r="AP810" s="5">
        <f t="shared" si="985"/>
        <v>7.6810710423943606E-6</v>
      </c>
      <c r="AQ810" s="5">
        <f t="shared" si="986"/>
        <v>1.7503676118483212E-6</v>
      </c>
      <c r="AR810" s="5">
        <f t="shared" si="987"/>
        <v>1.284314583132846E-3</v>
      </c>
      <c r="AS810" s="5">
        <f t="shared" si="988"/>
        <v>6.3614882423638813E-4</v>
      </c>
      <c r="AT810" s="5">
        <f t="shared" si="989"/>
        <v>1.575491440695879E-4</v>
      </c>
      <c r="AU810" s="5">
        <f t="shared" si="990"/>
        <v>2.6012500902709309E-5</v>
      </c>
      <c r="AV810" s="5">
        <f t="shared" si="991"/>
        <v>3.2211387463072296E-6</v>
      </c>
      <c r="AW810" s="5">
        <f t="shared" si="992"/>
        <v>4.0020179731396968E-9</v>
      </c>
      <c r="AX810" s="5">
        <f t="shared" si="993"/>
        <v>5.023502960530883E-6</v>
      </c>
      <c r="AY810" s="5">
        <f t="shared" si="994"/>
        <v>4.579036872126858E-6</v>
      </c>
      <c r="AZ810" s="5">
        <f t="shared" si="995"/>
        <v>2.0869479764456514E-6</v>
      </c>
      <c r="BA810" s="5">
        <f t="shared" si="996"/>
        <v>6.3410013619561819E-7</v>
      </c>
      <c r="BB810" s="5">
        <f t="shared" si="997"/>
        <v>1.4449916358532162E-7</v>
      </c>
      <c r="BC810" s="5">
        <f t="shared" si="998"/>
        <v>2.6342852915478482E-8</v>
      </c>
      <c r="BD810" s="5">
        <f t="shared" si="999"/>
        <v>1.951136447276371E-4</v>
      </c>
      <c r="BE810" s="5">
        <f t="shared" si="1000"/>
        <v>9.6644013325140231E-5</v>
      </c>
      <c r="BF810" s="5">
        <f t="shared" si="1001"/>
        <v>2.3934936289637399E-5</v>
      </c>
      <c r="BG810" s="5">
        <f t="shared" si="1002"/>
        <v>3.9518307479060828E-6</v>
      </c>
      <c r="BH810" s="5">
        <f t="shared" si="1003"/>
        <v>4.8935683610501053E-7</v>
      </c>
      <c r="BI810" s="5">
        <f t="shared" si="1004"/>
        <v>4.8477807541649784E-8</v>
      </c>
      <c r="BJ810" s="8">
        <f t="shared" si="1005"/>
        <v>0.19195506095774115</v>
      </c>
      <c r="BK810" s="8">
        <f t="shared" si="1006"/>
        <v>0.36862343439568257</v>
      </c>
      <c r="BL810" s="8">
        <f t="shared" si="1007"/>
        <v>0.40846336304637892</v>
      </c>
      <c r="BM810" s="8">
        <f t="shared" si="1008"/>
        <v>0.1681107970011114</v>
      </c>
      <c r="BN810" s="8">
        <f t="shared" si="1009"/>
        <v>0.83184128722825057</v>
      </c>
    </row>
    <row r="811" spans="1:66" x14ac:dyDescent="0.25">
      <c r="A811" t="s">
        <v>31</v>
      </c>
      <c r="B811" t="s">
        <v>202</v>
      </c>
      <c r="C811" t="s">
        <v>32</v>
      </c>
      <c r="D811" t="s">
        <v>520</v>
      </c>
      <c r="E811">
        <f>VLOOKUP(A811,home!$A$2:$E$405,3,FALSE)</f>
        <v>1.5143</v>
      </c>
      <c r="F811">
        <f>VLOOKUP(B811,home!$B$2:$E$405,3,FALSE)</f>
        <v>1.1006</v>
      </c>
      <c r="G811">
        <f>VLOOKUP(C811,away!$B$2:$E$405,4,FALSE)</f>
        <v>0.66039999999999999</v>
      </c>
      <c r="H811">
        <f>VLOOKUP(A811,away!$A$2:$E$405,3,FALSE)</f>
        <v>1.3714</v>
      </c>
      <c r="I811">
        <f>VLOOKUP(C811,away!$B$2:$E$405,3,FALSE)</f>
        <v>0.72919999999999996</v>
      </c>
      <c r="J811">
        <f>VLOOKUP(B811,home!$B$2:$E$405,4,FALSE)</f>
        <v>0.72919999999999996</v>
      </c>
      <c r="K811" s="3">
        <f t="shared" si="954"/>
        <v>1.100648118232</v>
      </c>
      <c r="L811" s="3">
        <f t="shared" si="955"/>
        <v>0.72921814249599992</v>
      </c>
      <c r="M811" s="5">
        <f t="shared" si="956"/>
        <v>0.16043502280360392</v>
      </c>
      <c r="N811" s="5">
        <f t="shared" si="957"/>
        <v>0.17658250594729463</v>
      </c>
      <c r="O811" s="5">
        <f t="shared" si="958"/>
        <v>0.11699212932014744</v>
      </c>
      <c r="P811" s="5">
        <f t="shared" si="959"/>
        <v>0.12876716698417506</v>
      </c>
      <c r="Q811" s="5">
        <f t="shared" si="960"/>
        <v>9.7177601441790412E-2</v>
      </c>
      <c r="R811" s="5">
        <f t="shared" si="961"/>
        <v>4.2656391614744847E-2</v>
      </c>
      <c r="S811" s="5">
        <f t="shared" si="962"/>
        <v>2.5837536909612289E-2</v>
      </c>
      <c r="T811" s="5">
        <f t="shared" si="963"/>
        <v>7.0863670015599012E-2</v>
      </c>
      <c r="U811" s="5">
        <f t="shared" si="964"/>
        <v>4.6949677161336176E-2</v>
      </c>
      <c r="V811" s="5">
        <f t="shared" si="965"/>
        <v>2.3041702294174984E-3</v>
      </c>
      <c r="W811" s="5">
        <f t="shared" si="966"/>
        <v>3.5652781387068642E-2</v>
      </c>
      <c r="X811" s="5">
        <f t="shared" si="967"/>
        <v>2.5998655017894157E-2</v>
      </c>
      <c r="Y811" s="5">
        <f t="shared" si="968"/>
        <v>9.4793454597715387E-3</v>
      </c>
      <c r="Z811" s="5">
        <f t="shared" si="969"/>
        <v>1.0368604886295398E-2</v>
      </c>
      <c r="AA811" s="5">
        <f t="shared" si="970"/>
        <v>1.1412185456792149E-2</v>
      </c>
      <c r="AB811" s="5">
        <f t="shared" si="971"/>
        <v>6.2804002239664394E-3</v>
      </c>
      <c r="AC811" s="5">
        <f t="shared" si="972"/>
        <v>1.1558475025687432E-4</v>
      </c>
      <c r="AD811" s="5">
        <f t="shared" si="973"/>
        <v>9.810291685853496E-3</v>
      </c>
      <c r="AE811" s="5">
        <f t="shared" si="974"/>
        <v>7.1538426805020372E-3</v>
      </c>
      <c r="AF811" s="5">
        <f t="shared" si="975"/>
        <v>2.6083559355921495E-3</v>
      </c>
      <c r="AG811" s="5">
        <f t="shared" si="976"/>
        <v>6.3402015677364127E-4</v>
      </c>
      <c r="AH811" s="5">
        <f t="shared" si="977"/>
        <v>1.8902436988648193E-3</v>
      </c>
      <c r="AI811" s="5">
        <f t="shared" si="978"/>
        <v>2.0804931701554584E-3</v>
      </c>
      <c r="AJ811" s="5">
        <f t="shared" si="979"/>
        <v>1.144945446363067E-3</v>
      </c>
      <c r="AK811" s="5">
        <f t="shared" si="980"/>
        <v>4.200606836726024E-4</v>
      </c>
      <c r="AL811" s="5">
        <f t="shared" si="981"/>
        <v>3.7107909674736626E-6</v>
      </c>
      <c r="AM811" s="5">
        <f t="shared" si="982"/>
        <v>2.1595358166683373E-3</v>
      </c>
      <c r="AN811" s="5">
        <f t="shared" si="983"/>
        <v>1.5747726968844673E-3</v>
      </c>
      <c r="AO811" s="5">
        <f t="shared" si="984"/>
        <v>5.7417641043775358E-4</v>
      </c>
      <c r="AP811" s="5">
        <f t="shared" si="985"/>
        <v>1.3956661849481321E-4</v>
      </c>
      <c r="AQ811" s="5">
        <f t="shared" si="986"/>
        <v>2.5443627573308886E-5</v>
      </c>
      <c r="AR811" s="5">
        <f t="shared" si="987"/>
        <v>2.7567999979019435E-4</v>
      </c>
      <c r="AS811" s="5">
        <f t="shared" si="988"/>
        <v>3.0342667300327554E-4</v>
      </c>
      <c r="AT811" s="5">
        <f t="shared" si="989"/>
        <v>1.6698299833122586E-4</v>
      </c>
      <c r="AU811" s="5">
        <f t="shared" si="990"/>
        <v>6.1263174296666997E-5</v>
      </c>
      <c r="AV811" s="5">
        <f t="shared" si="991"/>
        <v>1.6857299376636391E-5</v>
      </c>
      <c r="AW811" s="5">
        <f t="shared" si="992"/>
        <v>8.2731319405132663E-8</v>
      </c>
      <c r="AX811" s="5">
        <f t="shared" si="993"/>
        <v>3.9614817214510148E-4</v>
      </c>
      <c r="AY811" s="5">
        <f t="shared" si="994"/>
        <v>2.8887843424483649E-4</v>
      </c>
      <c r="AZ811" s="5">
        <f t="shared" si="995"/>
        <v>1.0532769761358623E-4</v>
      </c>
      <c r="BA811" s="5">
        <f t="shared" si="996"/>
        <v>2.5602289335719913E-5</v>
      </c>
      <c r="BB811" s="5">
        <f t="shared" si="997"/>
        <v>4.6674134682597051E-6</v>
      </c>
      <c r="BC811" s="5">
        <f t="shared" si="998"/>
        <v>6.8071251591703099E-7</v>
      </c>
      <c r="BD811" s="5">
        <f t="shared" si="999"/>
        <v>3.350514289505052E-5</v>
      </c>
      <c r="BE811" s="5">
        <f t="shared" si="1000"/>
        <v>3.687737247853162E-5</v>
      </c>
      <c r="BF811" s="5">
        <f t="shared" si="1001"/>
        <v>2.0294505311918189E-5</v>
      </c>
      <c r="BG811" s="5">
        <f t="shared" si="1002"/>
        <v>7.4457030273373628E-6</v>
      </c>
      <c r="BH811" s="5">
        <f t="shared" si="1003"/>
        <v>2.0487747564882934E-6</v>
      </c>
      <c r="BI811" s="5">
        <f t="shared" si="1004"/>
        <v>4.5099601608201301E-7</v>
      </c>
      <c r="BJ811" s="8">
        <f t="shared" si="1005"/>
        <v>0.44125586961752189</v>
      </c>
      <c r="BK811" s="8">
        <f t="shared" si="1006"/>
        <v>0.31775207090227792</v>
      </c>
      <c r="BL811" s="8">
        <f t="shared" si="1007"/>
        <v>0.23075135941532643</v>
      </c>
      <c r="BM811" s="8">
        <f t="shared" si="1008"/>
        <v>0.27722829100673996</v>
      </c>
      <c r="BN811" s="8">
        <f t="shared" si="1009"/>
        <v>0.72261081811175631</v>
      </c>
    </row>
    <row r="812" spans="1:66" x14ac:dyDescent="0.25">
      <c r="A812" t="s">
        <v>31</v>
      </c>
      <c r="B812" t="s">
        <v>341</v>
      </c>
      <c r="C812" t="s">
        <v>201</v>
      </c>
      <c r="D812" t="s">
        <v>520</v>
      </c>
      <c r="E812">
        <f>VLOOKUP(A812,home!$A$2:$E$405,3,FALSE)</f>
        <v>1.5143</v>
      </c>
      <c r="F812">
        <f>VLOOKUP(B812,home!$B$2:$E$405,3,FALSE)</f>
        <v>1.4858</v>
      </c>
      <c r="G812">
        <f>VLOOKUP(C812,away!$B$2:$E$405,4,FALSE)</f>
        <v>0.88049999999999995</v>
      </c>
      <c r="H812">
        <f>VLOOKUP(A812,away!$A$2:$E$405,3,FALSE)</f>
        <v>1.3714</v>
      </c>
      <c r="I812">
        <f>VLOOKUP(C812,away!$B$2:$E$405,3,FALSE)</f>
        <v>0.72919999999999996</v>
      </c>
      <c r="J812">
        <f>VLOOKUP(B812,home!$B$2:$E$405,4,FALSE)</f>
        <v>0.91149999999999998</v>
      </c>
      <c r="K812" s="3">
        <f t="shared" si="954"/>
        <v>1.98107828067</v>
      </c>
      <c r="L812" s="3">
        <f t="shared" si="955"/>
        <v>0.91152267811999999</v>
      </c>
      <c r="M812" s="5">
        <f t="shared" si="956"/>
        <v>5.5431848996068372E-2</v>
      </c>
      <c r="N812" s="5">
        <f t="shared" si="957"/>
        <v>0.10981483210349019</v>
      </c>
      <c r="O812" s="5">
        <f t="shared" si="958"/>
        <v>5.0527387450039665E-2</v>
      </c>
      <c r="P812" s="5">
        <f t="shared" si="959"/>
        <v>0.10009870985627152</v>
      </c>
      <c r="Q812" s="5">
        <f t="shared" si="960"/>
        <v>0.10877588938782357</v>
      </c>
      <c r="R812" s="5">
        <f t="shared" si="961"/>
        <v>2.3028429763433521E-2</v>
      </c>
      <c r="S812" s="5">
        <f t="shared" si="962"/>
        <v>4.5189507008870963E-2</v>
      </c>
      <c r="T812" s="5">
        <f t="shared" si="963"/>
        <v>9.9151690009673804E-2</v>
      </c>
      <c r="U812" s="5">
        <f t="shared" si="964"/>
        <v>4.5621122042272734E-2</v>
      </c>
      <c r="V812" s="5">
        <f t="shared" si="965"/>
        <v>9.0670123815757928E-3</v>
      </c>
      <c r="W812" s="5">
        <f t="shared" si="966"/>
        <v>7.183118397559321E-2</v>
      </c>
      <c r="X812" s="5">
        <f t="shared" si="967"/>
        <v>6.547575318996314E-2</v>
      </c>
      <c r="Y812" s="5">
        <f t="shared" si="968"/>
        <v>2.9841316949819674E-2</v>
      </c>
      <c r="Z812" s="5">
        <f t="shared" si="969"/>
        <v>6.9969786569544137E-3</v>
      </c>
      <c r="AA812" s="5">
        <f t="shared" si="970"/>
        <v>1.3861562447603936E-2</v>
      </c>
      <c r="AB812" s="5">
        <f t="shared" si="971"/>
        <v>1.3730420150549524E-2</v>
      </c>
      <c r="AC812" s="5">
        <f t="shared" si="972"/>
        <v>1.023324426845916E-3</v>
      </c>
      <c r="AD812" s="5">
        <f t="shared" si="973"/>
        <v>3.5575799612214659E-2</v>
      </c>
      <c r="AE812" s="5">
        <f t="shared" si="974"/>
        <v>3.2428148138786354E-2</v>
      </c>
      <c r="AF812" s="5">
        <f t="shared" si="975"/>
        <v>1.477949621896932E-2</v>
      </c>
      <c r="AG812" s="5">
        <f t="shared" si="976"/>
        <v>4.4906153249264424E-3</v>
      </c>
      <c r="AH812" s="5">
        <f t="shared" si="977"/>
        <v>1.5944761810338915E-3</v>
      </c>
      <c r="AI812" s="5">
        <f t="shared" si="978"/>
        <v>3.1587821312918894E-3</v>
      </c>
      <c r="AJ812" s="5">
        <f t="shared" si="979"/>
        <v>3.1288973368354283E-3</v>
      </c>
      <c r="AK812" s="5">
        <f t="shared" si="980"/>
        <v>2.066196852150291E-3</v>
      </c>
      <c r="AL812" s="5">
        <f t="shared" si="981"/>
        <v>7.3916679127156666E-5</v>
      </c>
      <c r="AM812" s="5">
        <f t="shared" si="982"/>
        <v>1.4095688785845323E-2</v>
      </c>
      <c r="AN812" s="5">
        <f t="shared" si="983"/>
        <v>1.284853999201978E-2</v>
      </c>
      <c r="AO812" s="5">
        <f t="shared" si="984"/>
        <v>5.8558677917288967E-3</v>
      </c>
      <c r="AP812" s="5">
        <f t="shared" si="985"/>
        <v>1.7792520974111248E-3</v>
      </c>
      <c r="AQ812" s="5">
        <f t="shared" si="986"/>
        <v>4.0545715922070381E-4</v>
      </c>
      <c r="AR812" s="5">
        <f t="shared" si="987"/>
        <v>2.9068023974691267E-4</v>
      </c>
      <c r="AS812" s="5">
        <f t="shared" si="988"/>
        <v>5.7586030958255716E-4</v>
      </c>
      <c r="AT812" s="5">
        <f t="shared" si="989"/>
        <v>5.7041217600695333E-4</v>
      </c>
      <c r="AU812" s="5">
        <f t="shared" si="990"/>
        <v>3.7667705763902952E-4</v>
      </c>
      <c r="AV812" s="5">
        <f t="shared" si="991"/>
        <v>1.8655668442884074E-4</v>
      </c>
      <c r="AW812" s="5">
        <f t="shared" si="992"/>
        <v>3.7077381963877685E-6</v>
      </c>
      <c r="AX812" s="5">
        <f t="shared" si="993"/>
        <v>4.6541104841203136E-3</v>
      </c>
      <c r="AY812" s="5">
        <f t="shared" si="994"/>
        <v>4.2423272527517169E-3</v>
      </c>
      <c r="AZ812" s="5">
        <f t="shared" si="995"/>
        <v>1.933488749444854E-3</v>
      </c>
      <c r="BA812" s="5">
        <f t="shared" si="996"/>
        <v>5.8747294766962096E-4</v>
      </c>
      <c r="BB812" s="5">
        <f t="shared" si="997"/>
        <v>1.3387372864571585E-4</v>
      </c>
      <c r="BC812" s="5">
        <f t="shared" si="998"/>
        <v>2.4405787933010624E-5</v>
      </c>
      <c r="BD812" s="5">
        <f t="shared" si="999"/>
        <v>4.4160271768444897E-5</v>
      </c>
      <c r="BE812" s="5">
        <f t="shared" si="1000"/>
        <v>8.7484955268950752E-5</v>
      </c>
      <c r="BF812" s="5">
        <f t="shared" si="1001"/>
        <v>8.6657272384352426E-5</v>
      </c>
      <c r="BG812" s="5">
        <f t="shared" si="1002"/>
        <v>5.7224946727581604E-5</v>
      </c>
      <c r="BH812" s="5">
        <f t="shared" si="1003"/>
        <v>2.834177476862742E-5</v>
      </c>
      <c r="BI812" s="5">
        <f t="shared" si="1004"/>
        <v>1.1229454885953753E-5</v>
      </c>
      <c r="BJ812" s="8">
        <f t="shared" si="1005"/>
        <v>0.61872520968805145</v>
      </c>
      <c r="BK812" s="8">
        <f t="shared" si="1006"/>
        <v>0.21512664660151146</v>
      </c>
      <c r="BL812" s="8">
        <f t="shared" si="1007"/>
        <v>0.15903255949841913</v>
      </c>
      <c r="BM812" s="8">
        <f t="shared" si="1008"/>
        <v>0.54796567737325408</v>
      </c>
      <c r="BN812" s="8">
        <f t="shared" si="1009"/>
        <v>0.44767709755712681</v>
      </c>
    </row>
    <row r="813" spans="1:66" x14ac:dyDescent="0.25">
      <c r="A813" t="s">
        <v>31</v>
      </c>
      <c r="B813" t="s">
        <v>345</v>
      </c>
      <c r="C813" t="s">
        <v>308</v>
      </c>
      <c r="D813" t="s">
        <v>520</v>
      </c>
      <c r="E813">
        <f>VLOOKUP(A813,home!$A$2:$E$405,3,FALSE)</f>
        <v>1.5143</v>
      </c>
      <c r="F813">
        <f>VLOOKUP(B813,home!$B$2:$E$405,3,FALSE)</f>
        <v>1.5408999999999999</v>
      </c>
      <c r="G813">
        <f>VLOOKUP(C813,away!$B$2:$E$405,4,FALSE)</f>
        <v>1.4858</v>
      </c>
      <c r="H813">
        <f>VLOOKUP(A813,away!$A$2:$E$405,3,FALSE)</f>
        <v>1.3714</v>
      </c>
      <c r="I813">
        <f>VLOOKUP(C813,away!$B$2:$E$405,3,FALSE)</f>
        <v>0.72919999999999996</v>
      </c>
      <c r="J813">
        <f>VLOOKUP(B813,home!$B$2:$E$405,4,FALSE)</f>
        <v>1.4583999999999999</v>
      </c>
      <c r="K813" s="3">
        <f t="shared" si="954"/>
        <v>3.4669432398459996</v>
      </c>
      <c r="L813" s="3">
        <f t="shared" si="955"/>
        <v>1.4584362849919998</v>
      </c>
      <c r="M813" s="5">
        <f t="shared" si="956"/>
        <v>7.2599704177922324E-3</v>
      </c>
      <c r="N813" s="5">
        <f t="shared" si="957"/>
        <v>2.5169905361446716E-2</v>
      </c>
      <c r="O813" s="5">
        <f t="shared" si="958"/>
        <v>1.0588204285276719E-2</v>
      </c>
      <c r="P813" s="5">
        <f t="shared" si="959"/>
        <v>3.670870326894856E-2</v>
      </c>
      <c r="Q813" s="5">
        <f t="shared" si="960"/>
        <v>4.3631316620215653E-2</v>
      </c>
      <c r="R813" s="5">
        <f t="shared" si="961"/>
        <v>7.7211106612776774E-3</v>
      </c>
      <c r="S813" s="5">
        <f t="shared" si="962"/>
        <v>4.6402699258432434E-2</v>
      </c>
      <c r="T813" s="5">
        <f t="shared" si="963"/>
        <v>6.3633495320897016E-2</v>
      </c>
      <c r="U813" s="5">
        <f t="shared" si="964"/>
        <v>2.6768652411219517E-2</v>
      </c>
      <c r="V813" s="5">
        <f t="shared" si="965"/>
        <v>2.6069633589407872E-2</v>
      </c>
      <c r="W813" s="5">
        <f t="shared" si="966"/>
        <v>5.042243273401234E-2</v>
      </c>
      <c r="X813" s="5">
        <f t="shared" si="967"/>
        <v>7.3537905476851961E-2</v>
      </c>
      <c r="Y813" s="5">
        <f t="shared" si="968"/>
        <v>5.3625174834876416E-2</v>
      </c>
      <c r="Z813" s="5">
        <f t="shared" si="969"/>
        <v>3.7535826496153117E-3</v>
      </c>
      <c r="AA813" s="5">
        <f t="shared" si="970"/>
        <v>1.301345799228704E-2</v>
      </c>
      <c r="AB813" s="5">
        <f t="shared" si="971"/>
        <v>2.2558460106689732E-2</v>
      </c>
      <c r="AC813" s="5">
        <f t="shared" si="972"/>
        <v>8.2385187946021326E-3</v>
      </c>
      <c r="AD813" s="5">
        <f t="shared" si="973"/>
        <v>4.3702928075943441E-2</v>
      </c>
      <c r="AE813" s="5">
        <f t="shared" si="974"/>
        <v>6.3737936066351517E-2</v>
      </c>
      <c r="AF813" s="5">
        <f t="shared" si="975"/>
        <v>4.6478859344833659E-2</v>
      </c>
      <c r="AG813" s="5">
        <f t="shared" si="976"/>
        <v>2.2595484984514958E-2</v>
      </c>
      <c r="AH813" s="5">
        <f t="shared" si="977"/>
        <v>1.3685902837288467E-3</v>
      </c>
      <c r="AI813" s="5">
        <f t="shared" si="978"/>
        <v>4.7448248322926427E-3</v>
      </c>
      <c r="AJ813" s="5">
        <f t="shared" si="979"/>
        <v>8.225019188285207E-3</v>
      </c>
      <c r="AK813" s="5">
        <f t="shared" si="980"/>
        <v>9.5052248908096739E-3</v>
      </c>
      <c r="AL813" s="5">
        <f t="shared" si="981"/>
        <v>1.6662621162507358E-3</v>
      </c>
      <c r="AM813" s="5">
        <f t="shared" si="982"/>
        <v>3.0303114210873609E-2</v>
      </c>
      <c r="AN813" s="5">
        <f t="shared" si="983"/>
        <v>4.4195161313394779E-2</v>
      </c>
      <c r="AO813" s="5">
        <f t="shared" si="984"/>
        <v>3.2227913440264822E-2</v>
      </c>
      <c r="AP813" s="5">
        <f t="shared" si="985"/>
        <v>1.5667452783621184E-2</v>
      </c>
      <c r="AQ813" s="5">
        <f t="shared" si="986"/>
        <v>5.7124954082580157E-3</v>
      </c>
      <c r="AR813" s="5">
        <f t="shared" si="987"/>
        <v>3.9920034581552926E-4</v>
      </c>
      <c r="AS813" s="5">
        <f t="shared" si="988"/>
        <v>1.3840049402693343E-3</v>
      </c>
      <c r="AT813" s="5">
        <f t="shared" si="989"/>
        <v>2.3991332857901189E-3</v>
      </c>
      <c r="AU813" s="5">
        <f t="shared" si="990"/>
        <v>2.7725529755531901E-3</v>
      </c>
      <c r="AV813" s="5">
        <f t="shared" si="991"/>
        <v>2.4030709489272612E-3</v>
      </c>
      <c r="AW813" s="5">
        <f t="shared" si="992"/>
        <v>2.3403187491659869E-4</v>
      </c>
      <c r="AX813" s="5">
        <f t="shared" si="993"/>
        <v>1.7509862826611579E-2</v>
      </c>
      <c r="AY813" s="5">
        <f t="shared" si="994"/>
        <v>2.5537019291562903E-2</v>
      </c>
      <c r="AZ813" s="5">
        <f t="shared" si="995"/>
        <v>1.862205777267802E-2</v>
      </c>
      <c r="BA813" s="5">
        <f t="shared" si="996"/>
        <v>9.0530282522969727E-3</v>
      </c>
      <c r="BB813" s="5">
        <f t="shared" si="997"/>
        <v>3.3008162230519058E-3</v>
      </c>
      <c r="BC813" s="5">
        <f t="shared" si="998"/>
        <v>9.6280602995782926E-4</v>
      </c>
      <c r="BD813" s="5">
        <f t="shared" si="999"/>
        <v>9.7034711553120319E-5</v>
      </c>
      <c r="BE813" s="5">
        <f t="shared" si="1000"/>
        <v>3.3641383724949698E-4</v>
      </c>
      <c r="BF813" s="5">
        <f t="shared" si="1001"/>
        <v>5.8316383942139821E-4</v>
      </c>
      <c r="BG813" s="5">
        <f t="shared" si="1002"/>
        <v>6.7393197693488467E-4</v>
      </c>
      <c r="BH813" s="5">
        <f t="shared" si="1003"/>
        <v>5.8412097788761218E-4</v>
      </c>
      <c r="BI813" s="5">
        <f t="shared" si="1004"/>
        <v>4.0502285510793834E-4</v>
      </c>
      <c r="BJ813" s="8">
        <f t="shared" si="1005"/>
        <v>0.6896271663725152</v>
      </c>
      <c r="BK813" s="8">
        <f t="shared" si="1006"/>
        <v>0.15188280673699686</v>
      </c>
      <c r="BL813" s="8">
        <f t="shared" si="1007"/>
        <v>0.11653119534637695</v>
      </c>
      <c r="BM813" s="8">
        <f t="shared" si="1008"/>
        <v>0.80541255307390025</v>
      </c>
      <c r="BN813" s="8">
        <f t="shared" si="1009"/>
        <v>0.13107921061495756</v>
      </c>
    </row>
    <row r="814" spans="1:66" x14ac:dyDescent="0.25">
      <c r="A814" t="s">
        <v>282</v>
      </c>
      <c r="B814" t="s">
        <v>195</v>
      </c>
      <c r="C814" t="s">
        <v>342</v>
      </c>
      <c r="D814" t="s">
        <v>520</v>
      </c>
      <c r="E814">
        <f>VLOOKUP(A814,home!$A$2:$E$405,3,FALSE)</f>
        <v>1.6571</v>
      </c>
      <c r="F814">
        <f>VLOOKUP(B814,home!$B$2:$E$405,3,FALSE)</f>
        <v>1.8104</v>
      </c>
      <c r="G814">
        <f>VLOOKUP(C814,away!$B$2:$E$405,4,FALSE)</f>
        <v>2.0114999999999998</v>
      </c>
      <c r="H814">
        <f>VLOOKUP(A814,away!$A$2:$E$405,3,FALSE)</f>
        <v>1.3714</v>
      </c>
      <c r="I814">
        <f>VLOOKUP(C814,away!$B$2:$E$405,3,FALSE)</f>
        <v>0.72919999999999996</v>
      </c>
      <c r="J814">
        <f>VLOOKUP(B814,home!$B$2:$E$405,4,FALSE)</f>
        <v>1.0938000000000001</v>
      </c>
      <c r="K814" s="3">
        <f t="shared" si="954"/>
        <v>6.0345278391599999</v>
      </c>
      <c r="L814" s="3">
        <f t="shared" si="955"/>
        <v>1.0938272137440002</v>
      </c>
      <c r="M814" s="5">
        <f t="shared" si="956"/>
        <v>8.0203761243134708E-4</v>
      </c>
      <c r="N814" s="5">
        <f t="shared" si="957"/>
        <v>4.8399183002703827E-3</v>
      </c>
      <c r="O814" s="5">
        <f t="shared" si="958"/>
        <v>8.7729056692367041E-4</v>
      </c>
      <c r="P814" s="5">
        <f t="shared" si="959"/>
        <v>5.2940343491333485E-3</v>
      </c>
      <c r="Q814" s="5">
        <f t="shared" si="960"/>
        <v>1.4603310861120785E-2</v>
      </c>
      <c r="R814" s="5">
        <f t="shared" si="961"/>
        <v>4.7980214823100634E-4</v>
      </c>
      <c r="S814" s="5">
        <f t="shared" si="962"/>
        <v>8.7361238598404282E-3</v>
      </c>
      <c r="T814" s="5">
        <f t="shared" si="963"/>
        <v>1.5973498830657244E-2</v>
      </c>
      <c r="U814" s="5">
        <f t="shared" si="964"/>
        <v>2.895379420788781E-3</v>
      </c>
      <c r="V814" s="5">
        <f t="shared" si="965"/>
        <v>6.4072001771803156E-3</v>
      </c>
      <c r="W814" s="5">
        <f t="shared" si="966"/>
        <v>2.9374695311780313E-2</v>
      </c>
      <c r="X814" s="5">
        <f t="shared" si="967"/>
        <v>3.2130841127463602E-2</v>
      </c>
      <c r="Y814" s="5">
        <f t="shared" si="968"/>
        <v>1.7572794212852318E-2</v>
      </c>
      <c r="Z814" s="5">
        <f t="shared" si="969"/>
        <v>1.7494021564930251E-4</v>
      </c>
      <c r="AA814" s="5">
        <f t="shared" si="970"/>
        <v>1.05568160152437E-3</v>
      </c>
      <c r="AB814" s="5">
        <f t="shared" si="971"/>
        <v>3.1852700068439122E-3</v>
      </c>
      <c r="AC814" s="5">
        <f t="shared" si="972"/>
        <v>2.6432627109702228E-3</v>
      </c>
      <c r="AD814" s="5">
        <f t="shared" si="973"/>
        <v>4.4315604156445275E-2</v>
      </c>
      <c r="AE814" s="5">
        <f t="shared" si="974"/>
        <v>4.8473613819826553E-2</v>
      </c>
      <c r="AF814" s="5">
        <f t="shared" si="975"/>
        <v>2.651087897232177E-2</v>
      </c>
      <c r="AG814" s="5">
        <f t="shared" si="976"/>
        <v>9.6661069600663761E-3</v>
      </c>
      <c r="AH814" s="5">
        <f t="shared" si="977"/>
        <v>4.783859216386277E-5</v>
      </c>
      <c r="AI814" s="5">
        <f t="shared" si="978"/>
        <v>2.8868331619905129E-4</v>
      </c>
      <c r="AJ814" s="5">
        <f t="shared" si="979"/>
        <v>8.7103375415210221E-4</v>
      </c>
      <c r="AK814" s="5">
        <f t="shared" si="980"/>
        <v>1.7520924794263018E-3</v>
      </c>
      <c r="AL814" s="5">
        <f t="shared" si="981"/>
        <v>6.9789862065141087E-4</v>
      </c>
      <c r="AM814" s="5">
        <f t="shared" si="982"/>
        <v>5.3484749398252721E-2</v>
      </c>
      <c r="AN814" s="5">
        <f t="shared" si="983"/>
        <v>5.8503074412086853E-2</v>
      </c>
      <c r="AO814" s="5">
        <f t="shared" si="984"/>
        <v>3.1996127439815433E-2</v>
      </c>
      <c r="AP814" s="5">
        <f t="shared" si="985"/>
        <v>1.1666078309363757E-2</v>
      </c>
      <c r="AQ814" s="5">
        <f t="shared" si="986"/>
        <v>3.1901684831126685E-3</v>
      </c>
      <c r="AR814" s="5">
        <f t="shared" si="987"/>
        <v>1.0465430795206718E-5</v>
      </c>
      <c r="AS814" s="5">
        <f t="shared" si="988"/>
        <v>6.3153933482477308E-5</v>
      </c>
      <c r="AT814" s="5">
        <f t="shared" si="989"/>
        <v>1.9055208487623411E-4</v>
      </c>
      <c r="AU814" s="5">
        <f t="shared" si="990"/>
        <v>3.8329728699853784E-4</v>
      </c>
      <c r="AV814" s="5">
        <f t="shared" si="991"/>
        <v>5.7825453726679436E-4</v>
      </c>
      <c r="AW814" s="5">
        <f t="shared" si="992"/>
        <v>1.2796224726297818E-4</v>
      </c>
      <c r="AX814" s="5">
        <f t="shared" si="993"/>
        <v>5.3792534869042015E-2</v>
      </c>
      <c r="AY814" s="5">
        <f t="shared" si="994"/>
        <v>5.8839738536031194E-2</v>
      </c>
      <c r="AZ814" s="5">
        <f t="shared" si="995"/>
        <v>3.2180253630146233E-2</v>
      </c>
      <c r="BA814" s="5">
        <f t="shared" si="996"/>
        <v>1.1733212388612704E-2</v>
      </c>
      <c r="BB814" s="5">
        <f t="shared" si="997"/>
        <v>3.2085267538257043E-3</v>
      </c>
      <c r="BC814" s="5">
        <f t="shared" si="998"/>
        <v>7.0191477587205051E-4</v>
      </c>
      <c r="BD814" s="5">
        <f t="shared" si="999"/>
        <v>1.9078955012252693E-6</v>
      </c>
      <c r="BE814" s="5">
        <f t="shared" si="1000"/>
        <v>1.1513248516352009E-5</v>
      </c>
      <c r="BF814" s="5">
        <f t="shared" si="1001"/>
        <v>3.4738509345546885E-5</v>
      </c>
      <c r="BG814" s="5">
        <f t="shared" si="1002"/>
        <v>6.9876833912207482E-5</v>
      </c>
      <c r="BH814" s="5">
        <f t="shared" si="1003"/>
        <v>1.0541842488889392E-4</v>
      </c>
      <c r="BI814" s="5">
        <f t="shared" si="1004"/>
        <v>1.2723008395048557E-4</v>
      </c>
      <c r="BJ814" s="8">
        <f t="shared" si="1005"/>
        <v>0.5627576415489659</v>
      </c>
      <c r="BK814" s="8">
        <f t="shared" si="1006"/>
        <v>8.3420295866238267E-2</v>
      </c>
      <c r="BL814" s="8">
        <f t="shared" si="1007"/>
        <v>1.302948015578702E-2</v>
      </c>
      <c r="BM814" s="8">
        <f t="shared" si="1008"/>
        <v>0.57377418765976163</v>
      </c>
      <c r="BN814" s="8">
        <f t="shared" si="1009"/>
        <v>2.6896393838110537E-2</v>
      </c>
    </row>
    <row r="815" spans="1:66" x14ac:dyDescent="0.25">
      <c r="A815" t="s">
        <v>282</v>
      </c>
      <c r="B815" t="s">
        <v>33</v>
      </c>
      <c r="C815" t="s">
        <v>283</v>
      </c>
      <c r="D815" t="s">
        <v>520</v>
      </c>
      <c r="E815">
        <f>VLOOKUP(A815,home!$A$2:$E$405,3,FALSE)</f>
        <v>1.6571</v>
      </c>
      <c r="F815">
        <f>VLOOKUP(B815,home!$B$2:$E$405,3,FALSE)</f>
        <v>0.60350000000000004</v>
      </c>
      <c r="G815">
        <f>VLOOKUP(C815,away!$B$2:$E$405,4,FALSE)</f>
        <v>0.40229999999999999</v>
      </c>
      <c r="H815">
        <f>VLOOKUP(A815,away!$A$2:$E$405,3,FALSE)</f>
        <v>1.3714</v>
      </c>
      <c r="I815">
        <f>VLOOKUP(C815,away!$B$2:$E$405,3,FALSE)</f>
        <v>0.97219999999999995</v>
      </c>
      <c r="J815">
        <f>VLOOKUP(B815,home!$B$2:$E$405,4,FALSE)</f>
        <v>0.36459999999999998</v>
      </c>
      <c r="K815" s="3">
        <f t="shared" si="954"/>
        <v>0.402324077655</v>
      </c>
      <c r="L815" s="3">
        <f t="shared" si="955"/>
        <v>0.48611209416799994</v>
      </c>
      <c r="M815" s="5">
        <f t="shared" si="956"/>
        <v>0.41129845019275052</v>
      </c>
      <c r="N815" s="5">
        <f t="shared" si="957"/>
        <v>0.16547526961472933</v>
      </c>
      <c r="O815" s="5">
        <f t="shared" si="958"/>
        <v>0.19993715095125078</v>
      </c>
      <c r="P815" s="5">
        <f t="shared" si="959"/>
        <v>8.0439529845430485E-2</v>
      </c>
      <c r="Q815" s="5">
        <f t="shared" si="960"/>
        <v>3.3287342611229211E-2</v>
      </c>
      <c r="R815" s="5">
        <f t="shared" si="961"/>
        <v>4.8595933575448017E-2</v>
      </c>
      <c r="S815" s="5">
        <f t="shared" si="962"/>
        <v>3.9329822168802011E-3</v>
      </c>
      <c r="T815" s="5">
        <f t="shared" si="963"/>
        <v>1.6181379826032329E-2</v>
      </c>
      <c r="U815" s="5">
        <f t="shared" si="964"/>
        <v>1.9551314153525769E-2</v>
      </c>
      <c r="V815" s="5">
        <f t="shared" si="965"/>
        <v>8.5465713730104202E-5</v>
      </c>
      <c r="W815" s="5">
        <f t="shared" si="966"/>
        <v>4.464099804549591E-3</v>
      </c>
      <c r="X815" s="5">
        <f t="shared" si="967"/>
        <v>2.1700529045645608E-3</v>
      </c>
      <c r="Y815" s="5">
        <f t="shared" si="968"/>
        <v>5.2744448094661474E-4</v>
      </c>
      <c r="Z815" s="5">
        <f t="shared" si="969"/>
        <v>7.8743570128033506E-3</v>
      </c>
      <c r="AA815" s="5">
        <f t="shared" si="970"/>
        <v>3.1680434223022892E-3</v>
      </c>
      <c r="AB815" s="5">
        <f t="shared" si="971"/>
        <v>6.3729007392437898E-4</v>
      </c>
      <c r="AC815" s="5">
        <f t="shared" si="972"/>
        <v>1.0446826731191067E-6</v>
      </c>
      <c r="AD815" s="5">
        <f t="shared" si="973"/>
        <v>4.4900370910631995E-4</v>
      </c>
      <c r="AE815" s="5">
        <f t="shared" si="974"/>
        <v>2.1826613332287265E-4</v>
      </c>
      <c r="AF815" s="5">
        <f t="shared" si="975"/>
        <v>5.3050903577766749E-5</v>
      </c>
      <c r="AG815" s="5">
        <f t="shared" si="976"/>
        <v>8.5962286118976098E-6</v>
      </c>
      <c r="AH815" s="5">
        <f t="shared" si="977"/>
        <v>9.5695504443007822E-4</v>
      </c>
      <c r="AI815" s="5">
        <f t="shared" si="978"/>
        <v>3.8500605560763082E-4</v>
      </c>
      <c r="AJ815" s="5">
        <f t="shared" si="979"/>
        <v>7.7448603106964849E-5</v>
      </c>
      <c r="AK815" s="5">
        <f t="shared" si="980"/>
        <v>1.0386479270225935E-5</v>
      </c>
      <c r="AL815" s="5">
        <f t="shared" si="981"/>
        <v>8.1725358336737773E-9</v>
      </c>
      <c r="AM815" s="5">
        <f t="shared" si="982"/>
        <v>3.6129000625974844E-5</v>
      </c>
      <c r="AN815" s="5">
        <f t="shared" si="983"/>
        <v>1.7562744154489615E-5</v>
      </c>
      <c r="AO815" s="5">
        <f t="shared" si="984"/>
        <v>4.2687311701378729E-6</v>
      </c>
      <c r="AP815" s="5">
        <f t="shared" si="985"/>
        <v>6.9169394951864584E-7</v>
      </c>
      <c r="AQ815" s="5">
        <f t="shared" si="986"/>
        <v>8.4060198580960949E-8</v>
      </c>
      <c r="AR815" s="5">
        <f t="shared" si="987"/>
        <v>9.3037484134507397E-5</v>
      </c>
      <c r="AS815" s="5">
        <f t="shared" si="988"/>
        <v>3.743121999175739E-5</v>
      </c>
      <c r="AT815" s="5">
        <f t="shared" si="989"/>
        <v>7.5297405293425935E-6</v>
      </c>
      <c r="AU815" s="5">
        <f t="shared" si="990"/>
        <v>1.0097986378164103E-6</v>
      </c>
      <c r="AV815" s="5">
        <f t="shared" si="991"/>
        <v>1.0156657639419067E-7</v>
      </c>
      <c r="AW815" s="5">
        <f t="shared" si="992"/>
        <v>4.4398345167438602E-11</v>
      </c>
      <c r="AX815" s="5">
        <f t="shared" si="993"/>
        <v>2.4225944755737059E-6</v>
      </c>
      <c r="AY815" s="5">
        <f t="shared" si="994"/>
        <v>1.1776524738409619E-6</v>
      </c>
      <c r="AZ815" s="5">
        <f t="shared" si="995"/>
        <v>2.8623555513047783E-7</v>
      </c>
      <c r="BA815" s="5">
        <f t="shared" si="996"/>
        <v>4.6380855043272187E-8</v>
      </c>
      <c r="BB815" s="5">
        <f t="shared" si="997"/>
        <v>5.636573643596871E-9</v>
      </c>
      <c r="BC815" s="5">
        <f t="shared" si="998"/>
        <v>5.4800132356420603E-10</v>
      </c>
      <c r="BD815" s="5">
        <f t="shared" si="999"/>
        <v>7.5377743747912351E-6</v>
      </c>
      <c r="BE815" s="5">
        <f t="shared" si="1000"/>
        <v>3.0326281229093781E-6</v>
      </c>
      <c r="BF815" s="5">
        <f t="shared" si="1001"/>
        <v>6.1004965621006471E-7</v>
      </c>
      <c r="BG815" s="5">
        <f t="shared" si="1002"/>
        <v>8.1812555086154732E-8</v>
      </c>
      <c r="BH815" s="5">
        <f t="shared" si="1003"/>
        <v>8.2287901914090193E-9</v>
      </c>
      <c r="BI815" s="5">
        <f t="shared" si="1004"/>
        <v>6.6212808479502942E-10</v>
      </c>
      <c r="BJ815" s="8">
        <f t="shared" si="1005"/>
        <v>0.22289718149470372</v>
      </c>
      <c r="BK815" s="8">
        <f t="shared" si="1006"/>
        <v>0.4957586584764741</v>
      </c>
      <c r="BL815" s="8">
        <f t="shared" si="1007"/>
        <v>0.27346990932436332</v>
      </c>
      <c r="BM815" s="8">
        <f t="shared" si="1008"/>
        <v>6.0965251909430605E-2</v>
      </c>
      <c r="BN815" s="8">
        <f t="shared" si="1009"/>
        <v>0.93903367679083827</v>
      </c>
    </row>
    <row r="816" spans="1:66" x14ac:dyDescent="0.25">
      <c r="A816" t="s">
        <v>282</v>
      </c>
      <c r="B816" t="s">
        <v>319</v>
      </c>
      <c r="C816" t="s">
        <v>199</v>
      </c>
      <c r="D816" t="s">
        <v>520</v>
      </c>
      <c r="E816">
        <f>VLOOKUP(A816,home!$A$2:$E$405,3,FALSE)</f>
        <v>1.6571</v>
      </c>
      <c r="F816">
        <f>VLOOKUP(B816,home!$B$2:$E$405,3,FALSE)</f>
        <v>1.2069000000000001</v>
      </c>
      <c r="G816">
        <f>VLOOKUP(C816,away!$B$2:$E$405,4,FALSE)</f>
        <v>0.80459999999999998</v>
      </c>
      <c r="H816">
        <f>VLOOKUP(A816,away!$A$2:$E$405,3,FALSE)</f>
        <v>1.3714</v>
      </c>
      <c r="I816">
        <f>VLOOKUP(C816,away!$B$2:$E$405,3,FALSE)</f>
        <v>1.2153</v>
      </c>
      <c r="J816">
        <f>VLOOKUP(B816,home!$B$2:$E$405,4,FALSE)</f>
        <v>0.48609999999999998</v>
      </c>
      <c r="K816" s="3">
        <f t="shared" si="954"/>
        <v>1.609162980354</v>
      </c>
      <c r="L816" s="3">
        <f t="shared" si="955"/>
        <v>0.81016460236199994</v>
      </c>
      <c r="M816" s="5">
        <f t="shared" si="956"/>
        <v>8.8981429999126366E-2</v>
      </c>
      <c r="N816" s="5">
        <f t="shared" si="957"/>
        <v>0.14318562309355501</v>
      </c>
      <c r="O816" s="5">
        <f t="shared" si="958"/>
        <v>7.2089604852844352E-2</v>
      </c>
      <c r="P816" s="5">
        <f t="shared" si="959"/>
        <v>0.1160039233975452</v>
      </c>
      <c r="Q816" s="5">
        <f t="shared" si="960"/>
        <v>0.11520450200053478</v>
      </c>
      <c r="R816" s="5">
        <f t="shared" si="961"/>
        <v>2.9202223025019167E-2</v>
      </c>
      <c r="S816" s="5">
        <f t="shared" si="962"/>
        <v>3.7808198417792496E-2</v>
      </c>
      <c r="T816" s="5">
        <f t="shared" si="963"/>
        <v>9.333460955357549E-2</v>
      </c>
      <c r="U816" s="5">
        <f t="shared" si="964"/>
        <v>4.6991136235902037E-2</v>
      </c>
      <c r="V816" s="5">
        <f t="shared" si="965"/>
        <v>5.476672496097533E-3</v>
      </c>
      <c r="W816" s="5">
        <f t="shared" si="966"/>
        <v>6.1794273263126288E-2</v>
      </c>
      <c r="X816" s="5">
        <f t="shared" si="967"/>
        <v>5.0063532826469477E-2</v>
      </c>
      <c r="Y816" s="5">
        <f t="shared" si="968"/>
        <v>2.0279851082596782E-2</v>
      </c>
      <c r="Z816" s="5">
        <f t="shared" si="969"/>
        <v>7.8862024683836983E-3</v>
      </c>
      <c r="AA816" s="5">
        <f t="shared" si="970"/>
        <v>1.2690185067699382E-2</v>
      </c>
      <c r="AB816" s="5">
        <f t="shared" si="971"/>
        <v>1.0210288012391485E-2</v>
      </c>
      <c r="AC816" s="5">
        <f t="shared" si="972"/>
        <v>4.4624163204402486E-4</v>
      </c>
      <c r="AD816" s="5">
        <f t="shared" si="973"/>
        <v>2.4859264233225448E-2</v>
      </c>
      <c r="AE816" s="5">
        <f t="shared" si="974"/>
        <v>2.0140095922522985E-2</v>
      </c>
      <c r="AF816" s="5">
        <f t="shared" si="975"/>
        <v>8.1583964023016833E-3</v>
      </c>
      <c r="AG816" s="5">
        <f t="shared" si="976"/>
        <v>2.2032146590607714E-3</v>
      </c>
      <c r="AH816" s="5">
        <f t="shared" si="977"/>
        <v>1.5972805217360753E-3</v>
      </c>
      <c r="AI816" s="5">
        <f t="shared" si="978"/>
        <v>2.5702846848182151E-3</v>
      </c>
      <c r="AJ816" s="5">
        <f t="shared" si="979"/>
        <v>2.0680034818901607E-3</v>
      </c>
      <c r="AK816" s="5">
        <f t="shared" si="980"/>
        <v>1.10925154876694E-3</v>
      </c>
      <c r="AL816" s="5">
        <f t="shared" si="981"/>
        <v>2.3270374549358812E-5</v>
      </c>
      <c r="AM816" s="5">
        <f t="shared" si="982"/>
        <v>8.0005215445889243E-3</v>
      </c>
      <c r="AN816" s="5">
        <f t="shared" si="983"/>
        <v>6.4817393558605002E-3</v>
      </c>
      <c r="AO816" s="5">
        <f t="shared" si="984"/>
        <v>2.6256378939274231E-3</v>
      </c>
      <c r="AP816" s="5">
        <f t="shared" si="985"/>
        <v>7.0906629342677003E-4</v>
      </c>
      <c r="AQ816" s="5">
        <f t="shared" si="986"/>
        <v>1.436151029155991E-4</v>
      </c>
      <c r="AR816" s="5">
        <f t="shared" si="987"/>
        <v>2.5881202775057514E-4</v>
      </c>
      <c r="AS816" s="5">
        <f t="shared" si="988"/>
        <v>4.1647073392657761E-4</v>
      </c>
      <c r="AT816" s="5">
        <f t="shared" si="989"/>
        <v>3.3508464371775481E-4</v>
      </c>
      <c r="AU816" s="5">
        <f t="shared" si="990"/>
        <v>1.7973526798524013E-4</v>
      </c>
      <c r="AV816" s="5">
        <f t="shared" si="991"/>
        <v>7.2305834876463474E-5</v>
      </c>
      <c r="AW816" s="5">
        <f t="shared" si="992"/>
        <v>8.4270228152676451E-7</v>
      </c>
      <c r="AX816" s="5">
        <f t="shared" si="993"/>
        <v>2.1456905155128503E-3</v>
      </c>
      <c r="AY816" s="5">
        <f t="shared" si="994"/>
        <v>1.7383625032923833E-3</v>
      </c>
      <c r="AZ816" s="5">
        <f t="shared" si="995"/>
        <v>7.0417988312044199E-4</v>
      </c>
      <c r="BA816" s="5">
        <f t="shared" si="996"/>
        <v>1.9016720499986418E-4</v>
      </c>
      <c r="BB816" s="5">
        <f t="shared" si="997"/>
        <v>3.8516684505251981E-5</v>
      </c>
      <c r="BC816" s="5">
        <f t="shared" si="998"/>
        <v>6.2409708773000167E-6</v>
      </c>
      <c r="BD816" s="5">
        <f t="shared" si="999"/>
        <v>3.494672392484125E-5</v>
      </c>
      <c r="BE816" s="5">
        <f t="shared" si="1000"/>
        <v>5.6234974424505979E-5</v>
      </c>
      <c r="BF816" s="5">
        <f t="shared" si="1001"/>
        <v>4.5245619522534515E-5</v>
      </c>
      <c r="BG816" s="5">
        <f t="shared" si="1002"/>
        <v>2.4269191986281586E-5</v>
      </c>
      <c r="BH816" s="5">
        <f t="shared" si="1003"/>
        <v>9.7632713268570726E-6</v>
      </c>
      <c r="BI816" s="5">
        <f t="shared" si="1004"/>
        <v>3.1421389572660129E-6</v>
      </c>
      <c r="BJ816" s="8">
        <f t="shared" si="1005"/>
        <v>0.56200710098999618</v>
      </c>
      <c r="BK816" s="8">
        <f t="shared" si="1006"/>
        <v>0.25047809882044736</v>
      </c>
      <c r="BL816" s="8">
        <f t="shared" si="1007"/>
        <v>0.17996426785946673</v>
      </c>
      <c r="BM816" s="8">
        <f t="shared" si="1008"/>
        <v>0.43393084396865805</v>
      </c>
      <c r="BN816" s="8">
        <f t="shared" si="1009"/>
        <v>0.56466730636862483</v>
      </c>
    </row>
    <row r="817" spans="1:66" x14ac:dyDescent="0.25">
      <c r="A817" t="s">
        <v>282</v>
      </c>
      <c r="B817" t="s">
        <v>475</v>
      </c>
      <c r="C817" t="s">
        <v>307</v>
      </c>
      <c r="D817" t="s">
        <v>520</v>
      </c>
      <c r="E817">
        <f>VLOOKUP(A817,home!$A$2:$E$405,3,FALSE)</f>
        <v>1.6571</v>
      </c>
      <c r="F817">
        <f>VLOOKUP(B817,home!$B$2:$E$405,3,FALSE)</f>
        <v>0.40229999999999999</v>
      </c>
      <c r="G817">
        <f>VLOOKUP(C817,away!$B$2:$E$405,4,FALSE)</f>
        <v>1.5086999999999999</v>
      </c>
      <c r="H817">
        <f>VLOOKUP(A817,away!$A$2:$E$405,3,FALSE)</f>
        <v>1.3714</v>
      </c>
      <c r="I817">
        <f>VLOOKUP(C817,away!$B$2:$E$405,3,FALSE)</f>
        <v>0.91149999999999998</v>
      </c>
      <c r="J817">
        <f>VLOOKUP(B817,home!$B$2:$E$405,4,FALSE)</f>
        <v>1.4583999999999999</v>
      </c>
      <c r="K817" s="3">
        <f t="shared" si="954"/>
        <v>1.0057768615709999</v>
      </c>
      <c r="L817" s="3">
        <f t="shared" si="955"/>
        <v>1.8230453562399997</v>
      </c>
      <c r="M817" s="5">
        <f t="shared" si="956"/>
        <v>5.908239890395181E-2</v>
      </c>
      <c r="N817" s="5">
        <f t="shared" si="957"/>
        <v>5.9423709743702528E-2</v>
      </c>
      <c r="O817" s="5">
        <f t="shared" si="958"/>
        <v>0.10770989295736859</v>
      </c>
      <c r="P817" s="5">
        <f t="shared" si="959"/>
        <v>0.10833211809881051</v>
      </c>
      <c r="Q817" s="5">
        <f t="shared" si="960"/>
        <v>2.9883496144463593E-2</v>
      </c>
      <c r="R817" s="5">
        <f t="shared" si="961"/>
        <v>9.8180010088519148E-2</v>
      </c>
      <c r="S817" s="5">
        <f t="shared" si="962"/>
        <v>4.9658815609591234E-2</v>
      </c>
      <c r="T817" s="5">
        <f t="shared" si="963"/>
        <v>5.4478968874380279E-2</v>
      </c>
      <c r="U817" s="5">
        <f t="shared" si="964"/>
        <v>9.8747182415839879E-2</v>
      </c>
      <c r="V817" s="5">
        <f t="shared" si="965"/>
        <v>1.0117028227740781E-2</v>
      </c>
      <c r="W817" s="5">
        <f t="shared" si="966"/>
        <v>1.0018709654982555E-2</v>
      </c>
      <c r="X817" s="5">
        <f t="shared" si="967"/>
        <v>1.8264562112032798E-2</v>
      </c>
      <c r="Y817" s="5">
        <f t="shared" si="968"/>
        <v>1.6648562571049217E-2</v>
      </c>
      <c r="Z817" s="5">
        <f t="shared" si="969"/>
        <v>5.9662203822490378E-2</v>
      </c>
      <c r="AA817" s="5">
        <f t="shared" si="970"/>
        <v>6.0006864114993674E-2</v>
      </c>
      <c r="AB817" s="5">
        <f t="shared" si="971"/>
        <v>3.0176757731147901E-2</v>
      </c>
      <c r="AC817" s="5">
        <f t="shared" si="972"/>
        <v>1.1593967885409724E-3</v>
      </c>
      <c r="AD817" s="5">
        <f t="shared" si="973"/>
        <v>2.519146588444857E-3</v>
      </c>
      <c r="AE817" s="5">
        <f t="shared" si="974"/>
        <v>4.5925184897522339E-3</v>
      </c>
      <c r="AF817" s="5">
        <f t="shared" si="975"/>
        <v>4.1861847530945745E-3</v>
      </c>
      <c r="AG817" s="5">
        <f t="shared" si="976"/>
        <v>2.5438682248305842E-3</v>
      </c>
      <c r="AH817" s="5">
        <f t="shared" si="977"/>
        <v>2.7191725905408869E-2</v>
      </c>
      <c r="AI817" s="5">
        <f t="shared" si="978"/>
        <v>2.7348808741840983E-2</v>
      </c>
      <c r="AJ817" s="5">
        <f t="shared" si="979"/>
        <v>1.3753399512037176E-2</v>
      </c>
      <c r="AK817" s="5">
        <f t="shared" si="980"/>
        <v>4.6109503323829579E-3</v>
      </c>
      <c r="AL817" s="5">
        <f t="shared" si="981"/>
        <v>8.5033723849829276E-5</v>
      </c>
      <c r="AM817" s="5">
        <f t="shared" si="982"/>
        <v>5.0673986991267214E-4</v>
      </c>
      <c r="AN817" s="5">
        <f t="shared" si="983"/>
        <v>9.2380976666595841E-4</v>
      </c>
      <c r="AO817" s="5">
        <f t="shared" si="984"/>
        <v>8.4207355258476661E-4</v>
      </c>
      <c r="AP817" s="5">
        <f t="shared" si="985"/>
        <v>5.1171275988405932E-4</v>
      </c>
      <c r="AQ817" s="5">
        <f t="shared" si="986"/>
        <v>2.3321889265884714E-4</v>
      </c>
      <c r="AR817" s="5">
        <f t="shared" si="987"/>
        <v>9.9143499280013106E-3</v>
      </c>
      <c r="AS817" s="5">
        <f t="shared" si="988"/>
        <v>9.9716237551018255E-3</v>
      </c>
      <c r="AT817" s="5">
        <f t="shared" si="989"/>
        <v>5.0146142225865721E-3</v>
      </c>
      <c r="AU817" s="5">
        <f t="shared" si="990"/>
        <v>1.6811943182608073E-3</v>
      </c>
      <c r="AV817" s="5">
        <f t="shared" si="991"/>
        <v>4.2272658627783781E-4</v>
      </c>
      <c r="AW817" s="5">
        <f t="shared" si="992"/>
        <v>4.3309962890681498E-6</v>
      </c>
      <c r="AX817" s="5">
        <f t="shared" si="993"/>
        <v>8.4944539332277316E-5</v>
      </c>
      <c r="AY817" s="5">
        <f t="shared" si="994"/>
        <v>1.5485774796765415E-4</v>
      </c>
      <c r="AZ817" s="5">
        <f t="shared" si="995"/>
        <v>1.4115634915510809E-4</v>
      </c>
      <c r="BA817" s="5">
        <f t="shared" si="996"/>
        <v>8.5778142277003931E-5</v>
      </c>
      <c r="BB817" s="5">
        <f t="shared" si="997"/>
        <v>3.9094360986246512E-5</v>
      </c>
      <c r="BC817" s="5">
        <f t="shared" si="998"/>
        <v>1.4254158650229387E-5</v>
      </c>
      <c r="BD817" s="5">
        <f t="shared" si="999"/>
        <v>3.0123849327301929E-3</v>
      </c>
      <c r="BE817" s="5">
        <f t="shared" si="1000"/>
        <v>3.0297870634851407E-3</v>
      </c>
      <c r="BF817" s="5">
        <f t="shared" si="1001"/>
        <v>1.5236448619702504E-3</v>
      </c>
      <c r="BG817" s="5">
        <f t="shared" si="1002"/>
        <v>5.1081558247373924E-4</v>
      </c>
      <c r="BH817" s="5">
        <f t="shared" si="1003"/>
        <v>1.2844162334549992E-4</v>
      </c>
      <c r="BI817" s="5">
        <f t="shared" si="1004"/>
        <v>2.5836722564704285E-5</v>
      </c>
      <c r="BJ817" s="8">
        <f t="shared" si="1005"/>
        <v>0.20609736729680797</v>
      </c>
      <c r="BK817" s="8">
        <f t="shared" si="1006"/>
        <v>0.22858964910045276</v>
      </c>
      <c r="BL817" s="8">
        <f t="shared" si="1007"/>
        <v>0.50296101139633709</v>
      </c>
      <c r="BM817" s="8">
        <f t="shared" si="1008"/>
        <v>0.53454807892759348</v>
      </c>
      <c r="BN817" s="8">
        <f t="shared" si="1009"/>
        <v>0.46261162593681615</v>
      </c>
    </row>
    <row r="818" spans="1:66" x14ac:dyDescent="0.25">
      <c r="A818" t="s">
        <v>282</v>
      </c>
      <c r="B818" t="s">
        <v>337</v>
      </c>
      <c r="C818" t="s">
        <v>430</v>
      </c>
      <c r="D818" t="s">
        <v>520</v>
      </c>
      <c r="E818">
        <f>VLOOKUP(A818,home!$A$2:$E$405,3,FALSE)</f>
        <v>1.6571</v>
      </c>
      <c r="F818">
        <f>VLOOKUP(B818,home!$B$2:$E$405,3,FALSE)</f>
        <v>1.0058</v>
      </c>
      <c r="G818">
        <f>VLOOKUP(C818,away!$B$2:$E$405,4,FALSE)</f>
        <v>1.6595</v>
      </c>
      <c r="H818">
        <f>VLOOKUP(A818,away!$A$2:$E$405,3,FALSE)</f>
        <v>1.3714</v>
      </c>
      <c r="I818">
        <f>VLOOKUP(C818,away!$B$2:$E$405,3,FALSE)</f>
        <v>0.36459999999999998</v>
      </c>
      <c r="J818">
        <f>VLOOKUP(B818,home!$B$2:$E$405,4,FALSE)</f>
        <v>0.24310000000000001</v>
      </c>
      <c r="K818" s="3">
        <f t="shared" si="954"/>
        <v>2.7659072032100003</v>
      </c>
      <c r="L818" s="3">
        <f t="shared" si="955"/>
        <v>0.121553024164</v>
      </c>
      <c r="M818" s="5">
        <f t="shared" si="956"/>
        <v>5.5717542952425744E-2</v>
      </c>
      <c r="N818" s="5">
        <f t="shared" si="957"/>
        <v>0.15410955339727692</v>
      </c>
      <c r="O818" s="5">
        <f t="shared" si="958"/>
        <v>6.772635844854916E-3</v>
      </c>
      <c r="P818" s="5">
        <f t="shared" si="959"/>
        <v>1.8732482268002455E-2</v>
      </c>
      <c r="Q818" s="5">
        <f t="shared" si="960"/>
        <v>0.21312636191250228</v>
      </c>
      <c r="R818" s="5">
        <f t="shared" si="961"/>
        <v>4.1161718425181121E-4</v>
      </c>
      <c r="S818" s="5">
        <f t="shared" si="962"/>
        <v>1.5744856706111686E-3</v>
      </c>
      <c r="T818" s="5">
        <f t="shared" si="963"/>
        <v>2.5906153819535805E-2</v>
      </c>
      <c r="U818" s="5">
        <f t="shared" si="964"/>
        <v>1.1384949348871023E-3</v>
      </c>
      <c r="V818" s="5">
        <f t="shared" si="965"/>
        <v>5.8816554083097052E-5</v>
      </c>
      <c r="W818" s="5">
        <f t="shared" si="966"/>
        <v>0.19649591320257714</v>
      </c>
      <c r="X818" s="5">
        <f t="shared" si="967"/>
        <v>2.3884672485640114E-2</v>
      </c>
      <c r="Y818" s="5">
        <f t="shared" si="968"/>
        <v>1.4516270858981196E-3</v>
      </c>
      <c r="Z818" s="5">
        <f t="shared" si="969"/>
        <v>1.6677771181226025E-5</v>
      </c>
      <c r="AA818" s="5">
        <f t="shared" si="970"/>
        <v>4.6129167443641213E-5</v>
      </c>
      <c r="AB818" s="5">
        <f t="shared" si="971"/>
        <v>6.3794498255223748E-5</v>
      </c>
      <c r="AC818" s="5">
        <f t="shared" si="972"/>
        <v>1.2358989624768784E-6</v>
      </c>
      <c r="AD818" s="5">
        <f t="shared" si="973"/>
        <v>0.13587236543208378</v>
      </c>
      <c r="AE818" s="5">
        <f t="shared" si="974"/>
        <v>1.6515696918585922E-2</v>
      </c>
      <c r="AF818" s="5">
        <f t="shared" si="975"/>
        <v>1.0037664533150876E-3</v>
      </c>
      <c r="AG818" s="5">
        <f t="shared" si="976"/>
        <v>4.0670282651607173E-5</v>
      </c>
      <c r="AH818" s="5">
        <f t="shared" si="977"/>
        <v>5.0680838084830717E-7</v>
      </c>
      <c r="AI818" s="5">
        <f t="shared" si="978"/>
        <v>1.4017849512355298E-6</v>
      </c>
      <c r="AJ818" s="5">
        <f t="shared" si="979"/>
        <v>1.9386035469868661E-6</v>
      </c>
      <c r="AK818" s="5">
        <f t="shared" si="980"/>
        <v>1.7873325049264761E-6</v>
      </c>
      <c r="AL818" s="5">
        <f t="shared" si="981"/>
        <v>1.6620586029364972E-8</v>
      </c>
      <c r="AM818" s="5">
        <f t="shared" si="982"/>
        <v>7.5162070853156362E-2</v>
      </c>
      <c r="AN818" s="5">
        <f t="shared" si="983"/>
        <v>9.1361770146299991E-3</v>
      </c>
      <c r="AO818" s="5">
        <f t="shared" si="984"/>
        <v>5.5526497271295096E-4</v>
      </c>
      <c r="AP818" s="5">
        <f t="shared" si="985"/>
        <v>2.249804554853339E-5</v>
      </c>
      <c r="AQ818" s="5">
        <f t="shared" si="986"/>
        <v>6.836763685509125E-7</v>
      </c>
      <c r="AR818" s="5">
        <f t="shared" si="987"/>
        <v>1.2320818272754403E-8</v>
      </c>
      <c r="AS818" s="5">
        <f t="shared" si="988"/>
        <v>3.4078240010052792E-8</v>
      </c>
      <c r="AT818" s="5">
        <f t="shared" si="989"/>
        <v>4.7128624758262138E-8</v>
      </c>
      <c r="AU818" s="5">
        <f t="shared" si="990"/>
        <v>4.3451134232086134E-8</v>
      </c>
      <c r="AV818" s="5">
        <f t="shared" si="991"/>
        <v>3.0045451290042911E-8</v>
      </c>
      <c r="AW818" s="5">
        <f t="shared" si="992"/>
        <v>1.5521983072565078E-10</v>
      </c>
      <c r="AX818" s="5">
        <f t="shared" si="993"/>
        <v>3.4648552196820961E-2</v>
      </c>
      <c r="AY818" s="5">
        <f t="shared" si="994"/>
        <v>4.2116363024277941E-3</v>
      </c>
      <c r="AZ818" s="5">
        <f t="shared" si="995"/>
        <v>2.5596856461949273E-4</v>
      </c>
      <c r="BA818" s="5">
        <f t="shared" si="996"/>
        <v>1.0371251040139205E-5</v>
      </c>
      <c r="BB818" s="5">
        <f t="shared" si="997"/>
        <v>3.1516423207323756E-7</v>
      </c>
      <c r="BC818" s="5">
        <f t="shared" si="998"/>
        <v>7.6618331033653504E-9</v>
      </c>
      <c r="BD818" s="5">
        <f t="shared" si="999"/>
        <v>2.4960545353806171E-10</v>
      </c>
      <c r="BE818" s="5">
        <f t="shared" si="1000"/>
        <v>6.9038552190142387E-10</v>
      </c>
      <c r="BF818" s="5">
        <f t="shared" si="1001"/>
        <v>9.5477114400952218E-10</v>
      </c>
      <c r="BG818" s="5">
        <f t="shared" si="1002"/>
        <v>8.8026946154432994E-10</v>
      </c>
      <c r="BH818" s="5">
        <f t="shared" si="1003"/>
        <v>6.0868591111281256E-10</v>
      </c>
      <c r="BI818" s="5">
        <f t="shared" si="1004"/>
        <v>3.3671374920787393E-10</v>
      </c>
      <c r="BJ818" s="8">
        <f t="shared" si="1005"/>
        <v>0.89241032669345666</v>
      </c>
      <c r="BK818" s="8">
        <f t="shared" si="1006"/>
        <v>8.0296216267098777E-2</v>
      </c>
      <c r="BL818" s="8">
        <f t="shared" si="1007"/>
        <v>8.4384769037764949E-3</v>
      </c>
      <c r="BM818" s="8">
        <f t="shared" si="1008"/>
        <v>0.52807986792899098</v>
      </c>
      <c r="BN818" s="8">
        <f t="shared" si="1009"/>
        <v>0.44887019355931407</v>
      </c>
    </row>
    <row r="819" spans="1:66" x14ac:dyDescent="0.25">
      <c r="A819" t="s">
        <v>288</v>
      </c>
      <c r="B819" t="s">
        <v>289</v>
      </c>
      <c r="C819" t="s">
        <v>293</v>
      </c>
      <c r="D819" t="s">
        <v>520</v>
      </c>
      <c r="E819">
        <f>VLOOKUP(A819,home!$A$2:$E$405,3,FALSE)</f>
        <v>1.6215999999999999</v>
      </c>
      <c r="F819">
        <f>VLOOKUP(B819,home!$B$2:$E$405,3,FALSE)</f>
        <v>0.46250000000000002</v>
      </c>
      <c r="G819">
        <f>VLOOKUP(C819,away!$B$2:$E$405,4,FALSE)</f>
        <v>1.4389000000000001</v>
      </c>
      <c r="H819">
        <f>VLOOKUP(A819,away!$A$2:$E$405,3,FALSE)</f>
        <v>1.2972999999999999</v>
      </c>
      <c r="I819">
        <f>VLOOKUP(C819,away!$B$2:$E$405,3,FALSE)</f>
        <v>0.51390000000000002</v>
      </c>
      <c r="J819">
        <f>VLOOKUP(B819,home!$B$2:$E$405,4,FALSE)</f>
        <v>1.349</v>
      </c>
      <c r="K819" s="3">
        <f t="shared" si="954"/>
        <v>1.079160611</v>
      </c>
      <c r="L819" s="3">
        <f t="shared" si="955"/>
        <v>0.89935465202999998</v>
      </c>
      <c r="M819" s="5">
        <f t="shared" si="956"/>
        <v>0.13827438607023509</v>
      </c>
      <c r="N819" s="5">
        <f t="shared" si="957"/>
        <v>0.14922027095720478</v>
      </c>
      <c r="O819" s="5">
        <f t="shared" si="958"/>
        <v>0.12435771236885815</v>
      </c>
      <c r="P819" s="5">
        <f t="shared" si="959"/>
        <v>0.13420194486253922</v>
      </c>
      <c r="Q819" s="5">
        <f t="shared" si="960"/>
        <v>8.0516319389881338E-2</v>
      </c>
      <c r="R819" s="5">
        <f t="shared" si="961"/>
        <v>5.5920843567370614E-2</v>
      </c>
      <c r="S819" s="5">
        <f t="shared" si="962"/>
        <v>3.2562361180435713E-2</v>
      </c>
      <c r="T819" s="5">
        <f t="shared" si="963"/>
        <v>7.2412726407623071E-2</v>
      </c>
      <c r="U819" s="5">
        <f t="shared" si="964"/>
        <v>6.0347571711799088E-2</v>
      </c>
      <c r="V819" s="5">
        <f t="shared" si="965"/>
        <v>3.5114820321508811E-3</v>
      </c>
      <c r="W819" s="5">
        <f t="shared" si="966"/>
        <v>2.8963346809418498E-2</v>
      </c>
      <c r="X819" s="5">
        <f t="shared" si="967"/>
        <v>2.6048320691408784E-2</v>
      </c>
      <c r="Y819" s="5">
        <f t="shared" si="968"/>
        <v>1.1713339195693895E-2</v>
      </c>
      <c r="Z819" s="5">
        <f t="shared" si="969"/>
        <v>1.6764223602585556E-2</v>
      </c>
      <c r="AA819" s="5">
        <f t="shared" si="970"/>
        <v>1.8091289785906847E-2</v>
      </c>
      <c r="AB819" s="5">
        <f t="shared" si="971"/>
        <v>9.7617036695686471E-3</v>
      </c>
      <c r="AC819" s="5">
        <f t="shared" si="972"/>
        <v>2.1300389187098981E-4</v>
      </c>
      <c r="AD819" s="5">
        <f t="shared" si="973"/>
        <v>7.8140257598642415E-3</v>
      </c>
      <c r="AE819" s="5">
        <f t="shared" si="974"/>
        <v>7.0275804182161608E-3</v>
      </c>
      <c r="AF819" s="5">
        <f t="shared" si="975"/>
        <v>3.1601435708188178E-3</v>
      </c>
      <c r="AG819" s="5">
        <f t="shared" si="976"/>
        <v>9.4736327383286654E-4</v>
      </c>
      <c r="AH819" s="5">
        <f t="shared" si="977"/>
        <v>3.7692456211641111E-3</v>
      </c>
      <c r="AI819" s="5">
        <f t="shared" si="978"/>
        <v>4.0676214075445359E-3</v>
      </c>
      <c r="AJ819" s="5">
        <f t="shared" si="979"/>
        <v>2.1948084017412209E-3</v>
      </c>
      <c r="AK819" s="5">
        <f t="shared" si="980"/>
        <v>7.8951692528366325E-4</v>
      </c>
      <c r="AL819" s="5">
        <f t="shared" si="981"/>
        <v>8.2692210364563467E-6</v>
      </c>
      <c r="AM819" s="5">
        <f t="shared" si="982"/>
        <v>1.6865177626769674E-3</v>
      </c>
      <c r="AN819" s="5">
        <f t="shared" si="983"/>
        <v>1.5167775955947579E-3</v>
      </c>
      <c r="AO819" s="5">
        <f t="shared" si="984"/>
        <v>6.8206049334651171E-4</v>
      </c>
      <c r="AP819" s="5">
        <f t="shared" si="985"/>
        <v>2.0447142588568741E-4</v>
      </c>
      <c r="AQ819" s="5">
        <f t="shared" si="986"/>
        <v>4.5973082019375078E-5</v>
      </c>
      <c r="AR819" s="5">
        <f t="shared" si="987"/>
        <v>6.7797771680753018E-4</v>
      </c>
      <c r="AS819" s="5">
        <f t="shared" si="988"/>
        <v>7.3164684711439921E-4</v>
      </c>
      <c r="AT819" s="5">
        <f t="shared" si="989"/>
        <v>3.9478222928409935E-4</v>
      </c>
      <c r="AU819" s="5">
        <f t="shared" si="990"/>
        <v>1.4201114392205694E-4</v>
      </c>
      <c r="AV819" s="5">
        <f t="shared" si="991"/>
        <v>3.8313208210933965E-5</v>
      </c>
      <c r="AW819" s="5">
        <f t="shared" si="992"/>
        <v>2.2293546933297044E-7</v>
      </c>
      <c r="AX819" s="5">
        <f t="shared" si="993"/>
        <v>3.0333725653880478E-4</v>
      </c>
      <c r="AY819" s="5">
        <f t="shared" si="994"/>
        <v>2.7280777280219162E-4</v>
      </c>
      <c r="AZ819" s="5">
        <f t="shared" si="995"/>
        <v>1.2267546978979714E-4</v>
      </c>
      <c r="BA819" s="5">
        <f t="shared" si="996"/>
        <v>3.6776251481806599E-5</v>
      </c>
      <c r="BB819" s="5">
        <f t="shared" si="997"/>
        <v>8.268723213596985E-6</v>
      </c>
      <c r="BC819" s="5">
        <f t="shared" si="998"/>
        <v>1.4873029376993804E-6</v>
      </c>
      <c r="BD819" s="5">
        <f t="shared" si="999"/>
        <v>1.0162373559725501E-4</v>
      </c>
      <c r="BE819" s="5">
        <f t="shared" si="1000"/>
        <v>1.0966833259923616E-4</v>
      </c>
      <c r="BF819" s="5">
        <f t="shared" si="1001"/>
        <v>5.9174872407571463E-5</v>
      </c>
      <c r="BG819" s="5">
        <f t="shared" si="1002"/>
        <v>2.128639715440062E-5</v>
      </c>
      <c r="BH819" s="5">
        <f t="shared" si="1003"/>
        <v>5.7428603397829082E-6</v>
      </c>
      <c r="BI819" s="5">
        <f t="shared" si="1004"/>
        <v>1.2394937346335585E-6</v>
      </c>
      <c r="BJ819" s="8">
        <f t="shared" si="1005"/>
        <v>0.39270458961024962</v>
      </c>
      <c r="BK819" s="8">
        <f t="shared" si="1006"/>
        <v>0.30904425503107064</v>
      </c>
      <c r="BL819" s="8">
        <f t="shared" si="1007"/>
        <v>0.28158378029640874</v>
      </c>
      <c r="BM819" s="8">
        <f t="shared" si="1008"/>
        <v>0.31733278648689245</v>
      </c>
      <c r="BN819" s="8">
        <f t="shared" si="1009"/>
        <v>0.68249147721608916</v>
      </c>
    </row>
    <row r="820" spans="1:66" x14ac:dyDescent="0.25">
      <c r="A820" t="s">
        <v>288</v>
      </c>
      <c r="B820" t="s">
        <v>476</v>
      </c>
      <c r="C820" t="s">
        <v>355</v>
      </c>
      <c r="D820" t="s">
        <v>520</v>
      </c>
      <c r="E820">
        <f>VLOOKUP(A820,home!$A$2:$E$405,3,FALSE)</f>
        <v>1.6215999999999999</v>
      </c>
      <c r="F820">
        <f>VLOOKUP(B820,home!$B$2:$E$405,3,FALSE)</f>
        <v>0.61670000000000003</v>
      </c>
      <c r="G820">
        <f>VLOOKUP(C820,away!$B$2:$E$405,4,FALSE)</f>
        <v>0.82220000000000004</v>
      </c>
      <c r="H820">
        <f>VLOOKUP(A820,away!$A$2:$E$405,3,FALSE)</f>
        <v>1.2972999999999999</v>
      </c>
      <c r="I820">
        <f>VLOOKUP(C820,away!$B$2:$E$405,3,FALSE)</f>
        <v>0.51390000000000002</v>
      </c>
      <c r="J820">
        <f>VLOOKUP(B820,home!$B$2:$E$405,4,FALSE)</f>
        <v>0.51390000000000002</v>
      </c>
      <c r="K820" s="3">
        <f t="shared" si="954"/>
        <v>0.82223347998400009</v>
      </c>
      <c r="L820" s="3">
        <f t="shared" si="955"/>
        <v>0.342608121333</v>
      </c>
      <c r="M820" s="5">
        <f t="shared" si="956"/>
        <v>0.31197207408480926</v>
      </c>
      <c r="N820" s="5">
        <f t="shared" si="957"/>
        <v>0.25651388413257903</v>
      </c>
      <c r="O820" s="5">
        <f t="shared" si="958"/>
        <v>0.10688416621055598</v>
      </c>
      <c r="P820" s="5">
        <f t="shared" si="959"/>
        <v>8.788373993849373E-2</v>
      </c>
      <c r="Q820" s="5">
        <f t="shared" si="960"/>
        <v>0.10545715180727151</v>
      </c>
      <c r="R820" s="5">
        <f t="shared" si="961"/>
        <v>1.8309691692821352E-2</v>
      </c>
      <c r="S820" s="5">
        <f t="shared" si="962"/>
        <v>6.1892973659856809E-3</v>
      </c>
      <c r="T820" s="5">
        <f t="shared" si="963"/>
        <v>3.6130476661818275E-2</v>
      </c>
      <c r="U820" s="5">
        <f t="shared" si="964"/>
        <v>1.505484151802264E-2</v>
      </c>
      <c r="V820" s="5">
        <f t="shared" si="965"/>
        <v>1.9372766749145378E-4</v>
      </c>
      <c r="W820" s="5">
        <f t="shared" si="966"/>
        <v>2.8903466973231273E-2</v>
      </c>
      <c r="X820" s="5">
        <f t="shared" si="967"/>
        <v>9.9025625197091769E-3</v>
      </c>
      <c r="Y820" s="5">
        <f t="shared" si="968"/>
        <v>1.6963491706300702E-3</v>
      </c>
      <c r="Z820" s="5">
        <f t="shared" si="969"/>
        <v>2.091016357687988E-3</v>
      </c>
      <c r="AA820" s="5">
        <f t="shared" si="970"/>
        <v>1.719303656485263E-3</v>
      </c>
      <c r="AB820" s="5">
        <f t="shared" si="971"/>
        <v>7.0683451431054688E-4</v>
      </c>
      <c r="AC820" s="5">
        <f t="shared" si="972"/>
        <v>3.410864577914419E-6</v>
      </c>
      <c r="AD820" s="5">
        <f t="shared" si="973"/>
        <v>5.9413495582506396E-3</v>
      </c>
      <c r="AE820" s="5">
        <f t="shared" si="974"/>
        <v>2.0355546103349009E-3</v>
      </c>
      <c r="AF820" s="5">
        <f t="shared" si="975"/>
        <v>3.4869877045878367E-4</v>
      </c>
      <c r="AG820" s="5">
        <f t="shared" si="976"/>
        <v>3.9822343552670313E-5</v>
      </c>
      <c r="AH820" s="5">
        <f t="shared" si="977"/>
        <v>1.7909979649601343E-4</v>
      </c>
      <c r="AI820" s="5">
        <f t="shared" si="978"/>
        <v>1.4726184893734334E-4</v>
      </c>
      <c r="AJ820" s="5">
        <f t="shared" si="979"/>
        <v>6.054181126031497E-5</v>
      </c>
      <c r="AK820" s="5">
        <f t="shared" si="980"/>
        <v>1.6593168052367763E-5</v>
      </c>
      <c r="AL820" s="5">
        <f t="shared" si="981"/>
        <v>3.8434149775772796E-8</v>
      </c>
      <c r="AM820" s="5">
        <f t="shared" si="982"/>
        <v>9.7703530461636535E-4</v>
      </c>
      <c r="AN820" s="5">
        <f t="shared" si="983"/>
        <v>3.3474023019062831E-4</v>
      </c>
      <c r="AO820" s="5">
        <f t="shared" si="984"/>
        <v>5.7342360700093574E-5</v>
      </c>
      <c r="AP820" s="5">
        <f t="shared" si="985"/>
        <v>6.5486528240861065E-6</v>
      </c>
      <c r="AQ820" s="5">
        <f t="shared" si="986"/>
        <v>5.6090541033054628E-7</v>
      </c>
      <c r="AR820" s="5">
        <f t="shared" si="987"/>
        <v>1.2272208961724357E-5</v>
      </c>
      <c r="AS820" s="5">
        <f t="shared" si="988"/>
        <v>1.009062108168945E-5</v>
      </c>
      <c r="AT820" s="5">
        <f t="shared" si="989"/>
        <v>4.1484232435987164E-6</v>
      </c>
      <c r="AU820" s="5">
        <f t="shared" si="990"/>
        <v>1.136990826676895E-6</v>
      </c>
      <c r="AV820" s="5">
        <f t="shared" si="991"/>
        <v>2.3371798103210709E-7</v>
      </c>
      <c r="AW820" s="5">
        <f t="shared" si="992"/>
        <v>3.0075135139721408E-10</v>
      </c>
      <c r="AX820" s="5">
        <f t="shared" si="993"/>
        <v>1.3389185643032357E-4</v>
      </c>
      <c r="AY820" s="5">
        <f t="shared" si="994"/>
        <v>4.5872437393380911E-5</v>
      </c>
      <c r="AZ820" s="5">
        <f t="shared" si="995"/>
        <v>7.8581347981559477E-6</v>
      </c>
      <c r="BA820" s="5">
        <f t="shared" si="996"/>
        <v>8.9742026679256122E-7</v>
      </c>
      <c r="BB820" s="5">
        <f t="shared" si="997"/>
        <v>7.6865867912989737E-8</v>
      </c>
      <c r="BC820" s="5">
        <f t="shared" si="998"/>
        <v>5.2669741200599886E-9</v>
      </c>
      <c r="BD820" s="5">
        <f t="shared" si="999"/>
        <v>7.0075974283039838E-7</v>
      </c>
      <c r="BE820" s="5">
        <f t="shared" si="1000"/>
        <v>5.7618812198013146E-7</v>
      </c>
      <c r="BF820" s="5">
        <f t="shared" si="1001"/>
        <v>2.368805823305845E-7</v>
      </c>
      <c r="BG820" s="5">
        <f t="shared" si="1002"/>
        <v>6.4923715183437629E-8</v>
      </c>
      <c r="BH820" s="5">
        <f t="shared" si="1003"/>
        <v>1.3345613067191995E-8</v>
      </c>
      <c r="BI820" s="5">
        <f t="shared" si="1004"/>
        <v>2.1946419749514445E-9</v>
      </c>
      <c r="BJ820" s="8">
        <f t="shared" si="1005"/>
        <v>0.44853414598330843</v>
      </c>
      <c r="BK820" s="8">
        <f t="shared" si="1006"/>
        <v>0.40628816079290114</v>
      </c>
      <c r="BL820" s="8">
        <f t="shared" si="1007"/>
        <v>0.14310781047145388</v>
      </c>
      <c r="BM820" s="8">
        <f t="shared" si="1008"/>
        <v>0.11295455360217876</v>
      </c>
      <c r="BN820" s="8">
        <f t="shared" si="1009"/>
        <v>0.88702070786653087</v>
      </c>
    </row>
    <row r="821" spans="1:66" x14ac:dyDescent="0.25">
      <c r="A821" t="s">
        <v>288</v>
      </c>
      <c r="B821" t="s">
        <v>312</v>
      </c>
      <c r="C821" t="s">
        <v>316</v>
      </c>
      <c r="D821" t="s">
        <v>520</v>
      </c>
      <c r="E821">
        <f>VLOOKUP(A821,home!$A$2:$E$405,3,FALSE)</f>
        <v>1.6215999999999999</v>
      </c>
      <c r="F821">
        <f>VLOOKUP(B821,home!$B$2:$E$405,3,FALSE)</f>
        <v>1.3875</v>
      </c>
      <c r="G821">
        <f>VLOOKUP(C821,away!$B$2:$E$405,4,FALSE)</f>
        <v>1.3875</v>
      </c>
      <c r="H821">
        <f>VLOOKUP(A821,away!$A$2:$E$405,3,FALSE)</f>
        <v>1.2972999999999999</v>
      </c>
      <c r="I821">
        <f>VLOOKUP(C821,away!$B$2:$E$405,3,FALSE)</f>
        <v>1.5417000000000001</v>
      </c>
      <c r="J821">
        <f>VLOOKUP(B821,home!$B$2:$E$405,4,FALSE)</f>
        <v>0.19270000000000001</v>
      </c>
      <c r="K821" s="3">
        <f t="shared" ref="K821:K884" si="1010">E821*F821*G821</f>
        <v>3.1218333749999996</v>
      </c>
      <c r="L821" s="3">
        <f t="shared" ref="L821:L884" si="1011">H821*I821*J821</f>
        <v>0.38540913590700004</v>
      </c>
      <c r="M821" s="5">
        <f t="shared" ref="M821:M884" si="1012">_xlfn.POISSON.DIST(0,K821,FALSE) * _xlfn.POISSON.DIST(0,L821,FALSE)</f>
        <v>2.9979468621221812E-2</v>
      </c>
      <c r="N821" s="5">
        <f t="shared" ref="N821:N884" si="1013">_xlfn.POISSON.DIST(1,K821,FALSE) * _xlfn.POISSON.DIST(0,L821,FALSE)</f>
        <v>9.3590905706495475E-2</v>
      </c>
      <c r="O821" s="5">
        <f t="shared" ref="O821:O884" si="1014">_xlfn.POISSON.DIST(0,K821,FALSE) * _xlfn.POISSON.DIST(1,L821,FALSE)</f>
        <v>1.1554361096256118E-2</v>
      </c>
      <c r="P821" s="5">
        <f t="shared" ref="P821:P884" si="1015">_xlfn.POISSON.DIST(1,K821,FALSE) * _xlfn.POISSON.DIST(1,L821,FALSE)</f>
        <v>3.6070790097093935E-2</v>
      </c>
      <c r="Q821" s="5">
        <f t="shared" ref="Q821:Q884" si="1016">_xlfn.POISSON.DIST(2,K821,FALSE) * _xlfn.POISSON.DIST(0,L821,FALSE)</f>
        <v>0.14608760651550778</v>
      </c>
      <c r="R821" s="5">
        <f t="shared" ref="R821:R884" si="1017">_xlfn.POISSON.DIST(0,K821,FALSE) * _xlfn.POISSON.DIST(2,L821,FALSE)</f>
        <v>2.2265781630327643E-3</v>
      </c>
      <c r="S821" s="5">
        <f t="shared" ref="S821:S884" si="1018">_xlfn.POISSON.DIST(2,K821,FALSE) * _xlfn.POISSON.DIST(2,L821,FALSE)</f>
        <v>1.0849941293719169E-2</v>
      </c>
      <c r="T821" s="5">
        <f t="shared" ref="T821:T884" si="1019">_xlfn.POISSON.DIST(2,K821,FALSE) * _xlfn.POISSON.DIST(1,L821,FALSE)</f>
        <v>5.6303498193863676E-2</v>
      </c>
      <c r="U821" s="5">
        <f t="shared" ref="U821:U884" si="1020">_xlfn.POISSON.DIST(1,K821,FALSE) * _xlfn.POISSON.DIST(2,L821,FALSE)</f>
        <v>6.9510060214018734E-3</v>
      </c>
      <c r="V821" s="5">
        <f t="shared" ref="V821:V884" si="1021">_xlfn.POISSON.DIST(3,K821,FALSE) * _xlfn.POISSON.DIST(3,L821,FALSE)</f>
        <v>1.4504962265130437E-3</v>
      </c>
      <c r="W821" s="5">
        <f t="shared" ref="W821:W884" si="1022">_xlfn.POISSON.DIST(3,K821,FALSE) * _xlfn.POISSON.DIST(0,L821,FALSE)</f>
        <v>0.15202038856465985</v>
      </c>
      <c r="X821" s="5">
        <f t="shared" ref="X821:X884" si="1023">_xlfn.POISSON.DIST(3,K821,FALSE) * _xlfn.POISSON.DIST(1,L821,FALSE)</f>
        <v>5.8590046596951939E-2</v>
      </c>
      <c r="Y821" s="5">
        <f t="shared" ref="Y821:Y884" si="1024">_xlfn.POISSON.DIST(3,K821,FALSE) * _xlfn.POISSON.DIST(2,L821,FALSE)</f>
        <v>1.1290569615841057E-2</v>
      </c>
      <c r="Z821" s="5">
        <f t="shared" ref="Z821:Z884" si="1025">_xlfn.POISSON.DIST(0,K821,FALSE) * _xlfn.POISSON.DIST(3,L821,FALSE)</f>
        <v>2.8604785528128432E-4</v>
      </c>
      <c r="AA821" s="5">
        <f t="shared" ref="AA821:AA884" si="1026">_xlfn.POISSON.DIST(1,K821,FALSE) * _xlfn.POISSON.DIST(3,L821,FALSE)</f>
        <v>8.9299374146428333E-4</v>
      </c>
      <c r="AB821" s="5">
        <f t="shared" ref="AB821:AB884" si="1027">_xlfn.POISSON.DIST(2,K821,FALSE) * _xlfn.POISSON.DIST(3,L821,FALSE)</f>
        <v>1.3938888328846608E-3</v>
      </c>
      <c r="AC821" s="5">
        <f t="shared" ref="AC821:AC884" si="1028">_xlfn.POISSON.DIST(4,K821,FALSE) * _xlfn.POISSON.DIST(4,L821,FALSE)</f>
        <v>1.0907578446483505E-4</v>
      </c>
      <c r="AD821" s="5">
        <f t="shared" ref="AD821:AD884" si="1029">_xlfn.POISSON.DIST(4,K821,FALSE) * _xlfn.POISSON.DIST(0,L821,FALSE)</f>
        <v>0.11864558067540586</v>
      </c>
      <c r="AE821" s="5">
        <f t="shared" ref="AE821:AE884" si="1030">_xlfn.POISSON.DIST(4,K821,FALSE) * _xlfn.POISSON.DIST(1,L821,FALSE)</f>
        <v>4.5727090727292433E-2</v>
      </c>
      <c r="AF821" s="5">
        <f t="shared" ref="AF821:AF884" si="1031">_xlfn.POISSON.DIST(4,K821,FALSE) * _xlfn.POISSON.DIST(2,L821,FALSE)</f>
        <v>8.8118192623733837E-3</v>
      </c>
      <c r="AG821" s="5">
        <f t="shared" ref="AG821:AG884" si="1032">_xlfn.POISSON.DIST(4,K821,FALSE) * _xlfn.POISSON.DIST(3,L821,FALSE)</f>
        <v>1.1320518825599947E-3</v>
      </c>
      <c r="AH821" s="5">
        <f t="shared" ref="AH821:AH884" si="1033">_xlfn.POISSON.DIST(0,K821,FALSE) * _xlfn.POISSON.DIST(4,L821,FALSE)</f>
        <v>2.7561364183002595E-5</v>
      </c>
      <c r="AI821" s="5">
        <f t="shared" ref="AI821:AI884" si="1034">_xlfn.POISSON.DIST(1,K821,FALSE) * _xlfn.POISSON.DIST(4,L821,FALSE)</f>
        <v>8.60419865670271E-5</v>
      </c>
      <c r="AJ821" s="5">
        <f t="shared" ref="AJ821:AJ884" si="1035">_xlfn.POISSON.DIST(2,K821,FALSE) * _xlfn.POISSON.DIST(4,L821,FALSE)</f>
        <v>1.3430437265812346E-4</v>
      </c>
      <c r="AK821" s="5">
        <f t="shared" ref="AK821:AK884" si="1036">_xlfn.POISSON.DIST(3,K821,FALSE) * _xlfn.POISSON.DIST(4,L821,FALSE)</f>
        <v>1.3975862432418908E-4</v>
      </c>
      <c r="AL821" s="5">
        <f t="shared" ref="AL821:AL884" si="1037">_xlfn.POISSON.DIST(5,K821,FALSE) * _xlfn.POISSON.DIST(5,L821,FALSE)</f>
        <v>5.24952563478302E-6</v>
      </c>
      <c r="AM821" s="5">
        <f t="shared" ref="AM821:AM884" si="1038">_xlfn.POISSON.DIST(5,K821,FALSE) * _xlfn.POISSON.DIST(0,L821,FALSE)</f>
        <v>7.4078346709747431E-2</v>
      </c>
      <c r="AN821" s="5">
        <f t="shared" ref="AN821:AN884" si="1039">_xlfn.POISSON.DIST(5,K821,FALSE) * _xlfn.POISSON.DIST(1,L821,FALSE)</f>
        <v>2.8550471594822911E-2</v>
      </c>
      <c r="AO821" s="5">
        <f t="shared" ref="AO821:AO884" si="1040">_xlfn.POISSON.DIST(5,K821,FALSE) * _xlfn.POISSON.DIST(2,L821,FALSE)</f>
        <v>5.5018062935490233E-3</v>
      </c>
      <c r="AP821" s="5">
        <f t="shared" ref="AP821:AP884" si="1041">_xlfn.POISSON.DIST(5,K821,FALSE) * _xlfn.POISSON.DIST(3,L821,FALSE)</f>
        <v>7.068154698414745E-4</v>
      </c>
      <c r="AQ821" s="5">
        <f t="shared" ref="AQ821:AQ884" si="1042">_xlfn.POISSON.DIST(5,K821,FALSE) * _xlfn.POISSON.DIST(4,L821,FALSE)</f>
        <v>6.8103284869325728E-5</v>
      </c>
      <c r="AR821" s="5">
        <f t="shared" ref="AR821:AR884" si="1043">_xlfn.POISSON.DIST(0,K821,FALSE) * _xlfn.POISSON.DIST(5,L821,FALSE)</f>
        <v>2.1244803108378343E-6</v>
      </c>
      <c r="AS821" s="5">
        <f t="shared" ref="AS821:AS884" si="1044">_xlfn.POISSON.DIST(1,K821,FALSE) * _xlfn.POISSON.DIST(5,L821,FALSE)</f>
        <v>6.6322735389039234E-6</v>
      </c>
      <c r="AT821" s="5">
        <f t="shared" ref="AT821:AT884" si="1045">_xlfn.POISSON.DIST(2,K821,FALSE) * _xlfn.POISSON.DIST(5,L821,FALSE)</f>
        <v>1.0352426442939817E-5</v>
      </c>
      <c r="AU821" s="5">
        <f t="shared" ref="AU821:AU884" si="1046">_xlfn.POISSON.DIST(3,K821,FALSE) * _xlfn.POISSON.DIST(5,L821,FALSE)</f>
        <v>1.0772850127267349E-5</v>
      </c>
      <c r="AV821" s="5">
        <f t="shared" ref="AV821:AV884" si="1047">_xlfn.POISSON.DIST(4,K821,FALSE) * _xlfn.POISSON.DIST(5,L821,FALSE)</f>
        <v>8.4077607677940518E-6</v>
      </c>
      <c r="AW821" s="5">
        <f t="shared" ref="AW821:AW884" si="1048">_xlfn.POISSON.DIST(6,K821,FALSE) * _xlfn.POISSON.DIST(6,L821,FALSE)</f>
        <v>1.7544834847733461E-7</v>
      </c>
      <c r="AX821" s="5">
        <f t="shared" ref="AX821:AX884" si="1049">_xlfn.POISSON.DIST(6,K821,FALSE) * _xlfn.POISSON.DIST(0,L821,FALSE)</f>
        <v>3.854337585388512E-2</v>
      </c>
      <c r="AY821" s="5">
        <f t="shared" ref="AY821:AY884" si="1050">_xlfn.POISSON.DIST(6,K821,FALSE) * _xlfn.POISSON.DIST(1,L821,FALSE)</f>
        <v>1.4854969182784594E-2</v>
      </c>
      <c r="AZ821" s="5">
        <f t="shared" ref="AZ821:AZ884" si="1051">_xlfn.POISSON.DIST(6,K821,FALSE) * _xlfn.POISSON.DIST(2,L821,FALSE)</f>
        <v>2.8626204183310622E-3</v>
      </c>
      <c r="BA821" s="5">
        <f t="shared" ref="BA821:BA884" si="1052">_xlfn.POISSON.DIST(6,K821,FALSE) * _xlfn.POISSON.DIST(3,L821,FALSE)</f>
        <v>3.6776002061956987E-4</v>
      </c>
      <c r="BB821" s="5">
        <f t="shared" ref="BB821:BB884" si="1053">_xlfn.POISSON.DIST(6,K821,FALSE) * _xlfn.POISSON.DIST(4,L821,FALSE)</f>
        <v>3.5434517942032226E-5</v>
      </c>
      <c r="BC821" s="5">
        <f t="shared" ref="BC821:BC884" si="1054">_xlfn.POISSON.DIST(6,K821,FALSE) * _xlfn.POISSON.DIST(5,L821,FALSE)</f>
        <v>2.7313573882639463E-6</v>
      </c>
      <c r="BD821" s="5">
        <f t="shared" ref="BD821:BD884" si="1055">_xlfn.POISSON.DIST(0,K821,FALSE) * _xlfn.POISSON.DIST(6,L821,FALSE)</f>
        <v>1.3646568680857405E-7</v>
      </c>
      <c r="BE821" s="5">
        <f t="shared" ref="BE821:BE884" si="1056">_xlfn.POISSON.DIST(1,K821,FALSE) * _xlfn.POISSON.DIST(6,L821,FALSE)</f>
        <v>4.2602313562130363E-7</v>
      </c>
      <c r="BF821" s="5">
        <f t="shared" ref="BF821:BF884" si="1057">_xlfn.POISSON.DIST(2,K821,FALSE) * _xlfn.POISSON.DIST(6,L821,FALSE)</f>
        <v>6.6498662165236863E-7</v>
      </c>
      <c r="BG821" s="5">
        <f t="shared" ref="BG821:BG884" si="1058">_xlfn.POISSON.DIST(3,K821,FALSE) * _xlfn.POISSON.DIST(6,L821,FALSE)</f>
        <v>6.9199247646762055E-7</v>
      </c>
      <c r="BH821" s="5">
        <f t="shared" ref="BH821:BH884" si="1059">_xlfn.POISSON.DIST(4,K821,FALSE) * _xlfn.POISSON.DIST(6,L821,FALSE)</f>
        <v>5.4007130207137989E-7</v>
      </c>
      <c r="BI821" s="5">
        <f t="shared" ref="BI821:BI884" si="1060">_xlfn.POISSON.DIST(5,K821,FALSE) * _xlfn.POISSON.DIST(6,L821,FALSE)</f>
        <v>3.3720252313722815E-7</v>
      </c>
      <c r="BJ821" s="8">
        <f t="shared" ref="BJ821:BJ884" si="1061">SUM(N821,Q821,T821,W821,X821,Y821,AD821,AE821,AF821,AG821,AM821,AN821,AO821,AP821,AQ821,AX821,AY821,AZ821,BA821,BB821,BC821)</f>
        <v>0.85777199244473235</v>
      </c>
      <c r="BK821" s="8">
        <f t="shared" ref="BK821:BK884" si="1062">SUM(M821,P821,S821,V821,AC821,AL821,AY821)</f>
        <v>9.3319990731432156E-2</v>
      </c>
      <c r="BL821" s="8">
        <f t="shared" ref="BL821:BL884" si="1063">SUM(O821,R821,U821,AA821,AB821,AH821,AI821,AJ821,AK821,AR821,AS821,AT821,AU821,AV821,BD821,BE821,BF821,BG821,BH821,BI821)</f>
        <v>2.3447580735705544E-2</v>
      </c>
      <c r="BM821" s="8">
        <f t="shared" ref="BM821:BM884" si="1064">SUM(S821:BI821)</f>
        <v>0.64046110783310761</v>
      </c>
      <c r="BN821" s="8">
        <f t="shared" ref="BN821:BN884" si="1065">SUM(M821:R821)</f>
        <v>0.31950971019960789</v>
      </c>
    </row>
    <row r="822" spans="1:66" x14ac:dyDescent="0.25">
      <c r="A822" t="s">
        <v>288</v>
      </c>
      <c r="B822" t="s">
        <v>320</v>
      </c>
      <c r="C822" t="s">
        <v>354</v>
      </c>
      <c r="D822" t="s">
        <v>520</v>
      </c>
      <c r="E822">
        <f>VLOOKUP(A822,home!$A$2:$E$405,3,FALSE)</f>
        <v>1.6215999999999999</v>
      </c>
      <c r="F822">
        <f>VLOOKUP(B822,home!$B$2:$E$405,3,FALSE)</f>
        <v>1.0278</v>
      </c>
      <c r="G822">
        <f>VLOOKUP(C822,away!$B$2:$E$405,4,FALSE)</f>
        <v>1.0791999999999999</v>
      </c>
      <c r="H822">
        <f>VLOOKUP(A822,away!$A$2:$E$405,3,FALSE)</f>
        <v>1.2972999999999999</v>
      </c>
      <c r="I822">
        <f>VLOOKUP(C822,away!$B$2:$E$405,3,FALSE)</f>
        <v>0.96350000000000002</v>
      </c>
      <c r="J822">
        <f>VLOOKUP(B822,home!$B$2:$E$405,4,FALSE)</f>
        <v>1.0278</v>
      </c>
      <c r="K822" s="3">
        <f t="shared" si="1010"/>
        <v>1.7986815740159998</v>
      </c>
      <c r="L822" s="3">
        <f t="shared" si="1011"/>
        <v>1.2846971196899999</v>
      </c>
      <c r="M822" s="5">
        <f t="shared" si="1012"/>
        <v>4.5804236428264117E-2</v>
      </c>
      <c r="N822" s="5">
        <f t="shared" si="1013"/>
        <v>8.2387236075391099E-2</v>
      </c>
      <c r="O822" s="5">
        <f t="shared" si="1014"/>
        <v>5.8844570608990683E-2</v>
      </c>
      <c r="P822" s="5">
        <f t="shared" si="1015"/>
        <v>0.10584264488527499</v>
      </c>
      <c r="Q822" s="5">
        <f t="shared" si="1016"/>
        <v>7.4094201731456144E-2</v>
      </c>
      <c r="R822" s="5">
        <f t="shared" si="1017"/>
        <v>3.7798725185382583E-2</v>
      </c>
      <c r="S822" s="5">
        <f t="shared" si="1018"/>
        <v>6.1144264973477865E-2</v>
      </c>
      <c r="T822" s="5">
        <f t="shared" si="1019"/>
        <v>9.5188607550131504E-2</v>
      </c>
      <c r="U822" s="5">
        <f t="shared" si="1020"/>
        <v>6.7987870512242143E-2</v>
      </c>
      <c r="V822" s="5">
        <f t="shared" si="1021"/>
        <v>1.5698865017757625E-2</v>
      </c>
      <c r="W822" s="5">
        <f t="shared" si="1022"/>
        <v>4.442395846526484E-2</v>
      </c>
      <c r="X822" s="5">
        <f t="shared" si="1023"/>
        <v>5.7071331485553926E-2</v>
      </c>
      <c r="Y822" s="5">
        <f t="shared" si="1024"/>
        <v>3.6659687588182173E-2</v>
      </c>
      <c r="Z822" s="5">
        <f t="shared" si="1025"/>
        <v>1.6186637791204956E-2</v>
      </c>
      <c r="AA822" s="5">
        <f t="shared" si="1026"/>
        <v>2.9114607140311392E-2</v>
      </c>
      <c r="AB822" s="5">
        <f t="shared" si="1027"/>
        <v>2.6183953698996391E-2</v>
      </c>
      <c r="AC822" s="5">
        <f t="shared" si="1028"/>
        <v>2.26727035088051E-3</v>
      </c>
      <c r="AD822" s="5">
        <f t="shared" si="1029"/>
        <v>1.9976138884080993E-2</v>
      </c>
      <c r="AE822" s="5">
        <f t="shared" si="1030"/>
        <v>2.5663288086906263E-2</v>
      </c>
      <c r="AF822" s="5">
        <f t="shared" si="1031"/>
        <v>1.6484776143511584E-2</v>
      </c>
      <c r="AG822" s="5">
        <f t="shared" si="1032"/>
        <v>7.0593148101012523E-3</v>
      </c>
      <c r="AH822" s="5">
        <f t="shared" si="1033"/>
        <v>5.1987317369565781E-3</v>
      </c>
      <c r="AI822" s="5">
        <f t="shared" si="1034"/>
        <v>9.3508629835159889E-3</v>
      </c>
      <c r="AJ822" s="5">
        <f t="shared" si="1035"/>
        <v>8.4096124747992471E-3</v>
      </c>
      <c r="AK822" s="5">
        <f t="shared" si="1036"/>
        <v>5.042071667678831E-3</v>
      </c>
      <c r="AL822" s="5">
        <f t="shared" si="1037"/>
        <v>2.0956479952066582E-4</v>
      </c>
      <c r="AM822" s="5">
        <f t="shared" si="1038"/>
        <v>7.1861425861562073E-3</v>
      </c>
      <c r="AN822" s="5">
        <f t="shared" si="1039"/>
        <v>9.2320166821165273E-3</v>
      </c>
      <c r="AO822" s="5">
        <f t="shared" si="1040"/>
        <v>5.9301726202225661E-3</v>
      </c>
      <c r="AP822" s="5">
        <f t="shared" si="1041"/>
        <v>2.539491894821477E-3</v>
      </c>
      <c r="AQ822" s="5">
        <f t="shared" si="1042"/>
        <v>8.1561948068831311E-4</v>
      </c>
      <c r="AR822" s="5">
        <f t="shared" si="1043"/>
        <v>1.335759137701821E-3</v>
      </c>
      <c r="AS822" s="5">
        <f t="shared" si="1044"/>
        <v>2.4026053483077658E-3</v>
      </c>
      <c r="AT822" s="5">
        <f t="shared" si="1045"/>
        <v>2.1607609848167367E-3</v>
      </c>
      <c r="AU822" s="5">
        <f t="shared" si="1046"/>
        <v>1.2955069897475095E-3</v>
      </c>
      <c r="AV822" s="5">
        <f t="shared" si="1047"/>
        <v>5.8255113786694524E-4</v>
      </c>
      <c r="AW822" s="5">
        <f t="shared" si="1048"/>
        <v>1.3451504820506964E-5</v>
      </c>
      <c r="AX822" s="5">
        <f t="shared" si="1049"/>
        <v>2.1542637096618089E-3</v>
      </c>
      <c r="AY822" s="5">
        <f t="shared" si="1050"/>
        <v>2.7675763828552201E-3</v>
      </c>
      <c r="AZ822" s="5">
        <f t="shared" si="1051"/>
        <v>1.7777487037880851E-3</v>
      </c>
      <c r="BA822" s="5">
        <f t="shared" si="1052"/>
        <v>7.6128954642972792E-4</v>
      </c>
      <c r="BB822" s="5">
        <f t="shared" si="1053"/>
        <v>2.4450662188709452E-4</v>
      </c>
      <c r="BC822" s="5">
        <f t="shared" si="1054"/>
        <v>6.2823390576696438E-5</v>
      </c>
      <c r="BD822" s="5">
        <f t="shared" si="1055"/>
        <v>2.8600765280085451E-4</v>
      </c>
      <c r="BE822" s="5">
        <f t="shared" si="1056"/>
        <v>5.1443669512046255E-4</v>
      </c>
      <c r="BF822" s="5">
        <f t="shared" si="1057"/>
        <v>4.6265390225543149E-4</v>
      </c>
      <c r="BG822" s="5">
        <f t="shared" si="1058"/>
        <v>2.7738901637781459E-4</v>
      </c>
      <c r="BH822" s="5">
        <f t="shared" si="1059"/>
        <v>1.2473362814829941E-4</v>
      </c>
      <c r="BI822" s="5">
        <f t="shared" si="1060"/>
        <v>4.4871215722101943E-5</v>
      </c>
      <c r="BJ822" s="8">
        <f t="shared" si="1061"/>
        <v>0.49248019243978353</v>
      </c>
      <c r="BK822" s="8">
        <f t="shared" si="1062"/>
        <v>0.23373442283803098</v>
      </c>
      <c r="BL822" s="8">
        <f t="shared" si="1063"/>
        <v>0.25741828171773951</v>
      </c>
      <c r="BM822" s="8">
        <f t="shared" si="1064"/>
        <v>0.59229379499396462</v>
      </c>
      <c r="BN822" s="8">
        <f t="shared" si="1065"/>
        <v>0.4047716149147596</v>
      </c>
    </row>
    <row r="823" spans="1:66" x14ac:dyDescent="0.25">
      <c r="A823" t="s">
        <v>288</v>
      </c>
      <c r="B823" t="s">
        <v>357</v>
      </c>
      <c r="C823" t="s">
        <v>313</v>
      </c>
      <c r="D823" t="s">
        <v>520</v>
      </c>
      <c r="E823">
        <f>VLOOKUP(A823,home!$A$2:$E$405,3,FALSE)</f>
        <v>1.6215999999999999</v>
      </c>
      <c r="F823">
        <f>VLOOKUP(B823,home!$B$2:$E$405,3,FALSE)</f>
        <v>1.2333000000000001</v>
      </c>
      <c r="G823">
        <f>VLOOKUP(C823,away!$B$2:$E$405,4,FALSE)</f>
        <v>0.77080000000000004</v>
      </c>
      <c r="H823">
        <f>VLOOKUP(A823,away!$A$2:$E$405,3,FALSE)</f>
        <v>1.2972999999999999</v>
      </c>
      <c r="I823">
        <f>VLOOKUP(C823,away!$B$2:$E$405,3,FALSE)</f>
        <v>1.5417000000000001</v>
      </c>
      <c r="J823">
        <f>VLOOKUP(B823,home!$B$2:$E$405,4,FALSE)</f>
        <v>1.1561999999999999</v>
      </c>
      <c r="K823" s="3">
        <f t="shared" si="1010"/>
        <v>1.5415377810240001</v>
      </c>
      <c r="L823" s="3">
        <f t="shared" si="1011"/>
        <v>2.3124548154419999</v>
      </c>
      <c r="M823" s="5">
        <f t="shared" si="1012"/>
        <v>2.1194944420668892E-2</v>
      </c>
      <c r="N823" s="5">
        <f t="shared" si="1013"/>
        <v>3.2672807591164935E-2</v>
      </c>
      <c r="O823" s="5">
        <f t="shared" si="1014"/>
        <v>4.9012351288601326E-2</v>
      </c>
      <c r="P823" s="5">
        <f t="shared" si="1015"/>
        <v>7.5554391248199279E-2</v>
      </c>
      <c r="Q823" s="5">
        <f t="shared" si="1016"/>
        <v>2.5183183656954249E-2</v>
      </c>
      <c r="R823" s="5">
        <f t="shared" si="1017"/>
        <v>5.6669423876730539E-2</v>
      </c>
      <c r="S823" s="5">
        <f t="shared" si="1018"/>
        <v>6.7332873391722489E-2</v>
      </c>
      <c r="T823" s="5">
        <f t="shared" si="1019"/>
        <v>5.8234974315684133E-2</v>
      </c>
      <c r="U823" s="5">
        <f t="shared" si="1020"/>
        <v>8.7358057934843678E-2</v>
      </c>
      <c r="V823" s="5">
        <f t="shared" si="1021"/>
        <v>2.6669327674106624E-2</v>
      </c>
      <c r="W823" s="5">
        <f t="shared" si="1022"/>
        <v>1.2940276351220378E-2</v>
      </c>
      <c r="X823" s="5">
        <f t="shared" si="1023"/>
        <v>2.9923804361529797E-2</v>
      </c>
      <c r="Y823" s="5">
        <f t="shared" si="1024"/>
        <v>3.4598722746081959E-2</v>
      </c>
      <c r="Z823" s="5">
        <f t="shared" si="1025"/>
        <v>4.3681827377356458E-2</v>
      </c>
      <c r="AA823" s="5">
        <f t="shared" si="1026"/>
        <v>6.7337187246363492E-2</v>
      </c>
      <c r="AB823" s="5">
        <f t="shared" si="1027"/>
        <v>5.1901409104078394E-2</v>
      </c>
      <c r="AC823" s="5">
        <f t="shared" si="1028"/>
        <v>5.9418203034154529E-3</v>
      </c>
      <c r="AD823" s="5">
        <f t="shared" si="1029"/>
        <v>4.9869812230744007E-3</v>
      </c>
      <c r="AE823" s="5">
        <f t="shared" si="1030"/>
        <v>1.1532168743817232E-2</v>
      </c>
      <c r="AF823" s="5">
        <f t="shared" si="1031"/>
        <v>1.3333809572064941E-2</v>
      </c>
      <c r="AG823" s="5">
        <f t="shared" si="1032"/>
        <v>1.0277944051036068E-2</v>
      </c>
      <c r="AH823" s="5">
        <f t="shared" si="1033"/>
        <v>2.5253063016518529E-2</v>
      </c>
      <c r="AI823" s="5">
        <f t="shared" si="1034"/>
        <v>3.8928550726543214E-2</v>
      </c>
      <c r="AJ823" s="5">
        <f t="shared" si="1035"/>
        <v>3.0004915852737832E-2</v>
      </c>
      <c r="AK823" s="5">
        <f t="shared" si="1036"/>
        <v>1.5417903801147112E-2</v>
      </c>
      <c r="AL823" s="5">
        <f t="shared" si="1037"/>
        <v>8.472409401422288E-4</v>
      </c>
      <c r="AM823" s="5">
        <f t="shared" si="1038"/>
        <v>1.5375239937252924E-3</v>
      </c>
      <c r="AN823" s="5">
        <f t="shared" si="1039"/>
        <v>3.5554547631476674E-3</v>
      </c>
      <c r="AO823" s="5">
        <f t="shared" si="1040"/>
        <v>4.1109142440635101E-3</v>
      </c>
      <c r="AP823" s="5">
        <f t="shared" si="1041"/>
        <v>3.1687678131845911E-3</v>
      </c>
      <c r="AQ823" s="5">
        <f t="shared" si="1042"/>
        <v>1.8319080971540807E-3</v>
      </c>
      <c r="AR823" s="5">
        <f t="shared" si="1043"/>
        <v>1.1679313435441707E-2</v>
      </c>
      <c r="AS823" s="5">
        <f t="shared" si="1044"/>
        <v>1.80041029171546E-2</v>
      </c>
      <c r="AT823" s="5">
        <f t="shared" si="1045"/>
        <v>1.3877002430119117E-2</v>
      </c>
      <c r="AU823" s="5">
        <f t="shared" si="1046"/>
        <v>7.1306411777968294E-3</v>
      </c>
      <c r="AV823" s="5">
        <f t="shared" si="1047"/>
        <v>2.748038194624821E-3</v>
      </c>
      <c r="AW823" s="5">
        <f t="shared" si="1048"/>
        <v>8.389418538593434E-5</v>
      </c>
      <c r="AX823" s="5">
        <f t="shared" si="1049"/>
        <v>3.950252209264074E-4</v>
      </c>
      <c r="AY823" s="5">
        <f t="shared" si="1050"/>
        <v>9.1347797435231064E-4</v>
      </c>
      <c r="AZ823" s="5">
        <f t="shared" si="1051"/>
        <v>1.0561882702956025E-3</v>
      </c>
      <c r="BA823" s="5">
        <f t="shared" si="1052"/>
        <v>8.1412921721947409E-4</v>
      </c>
      <c r="BB823" s="5">
        <f t="shared" si="1053"/>
        <v>4.7065925718779971E-4</v>
      </c>
      <c r="BC823" s="5">
        <f t="shared" si="1054"/>
        <v>2.1767565314325638E-4</v>
      </c>
      <c r="BD823" s="5">
        <f t="shared" si="1055"/>
        <v>4.5013140991406074E-3</v>
      </c>
      <c r="BE823" s="5">
        <f t="shared" si="1056"/>
        <v>6.9389457480812568E-3</v>
      </c>
      <c r="BF823" s="5">
        <f t="shared" si="1057"/>
        <v>5.348323515571551E-3</v>
      </c>
      <c r="BG823" s="5">
        <f t="shared" si="1058"/>
        <v>2.7482142547975504E-3</v>
      </c>
      <c r="BH823" s="5">
        <f t="shared" si="1059"/>
        <v>1.0591190260297852E-3</v>
      </c>
      <c r="BI823" s="5">
        <f t="shared" si="1060"/>
        <v>3.2653439864525094E-4</v>
      </c>
      <c r="BJ823" s="8">
        <f t="shared" si="1061"/>
        <v>0.25175639711702813</v>
      </c>
      <c r="BK823" s="8">
        <f t="shared" si="1062"/>
        <v>0.19845407595260731</v>
      </c>
      <c r="BL823" s="8">
        <f t="shared" si="1063"/>
        <v>0.49624441204496728</v>
      </c>
      <c r="BM823" s="8">
        <f t="shared" si="1064"/>
        <v>0.72902002662067311</v>
      </c>
      <c r="BN823" s="8">
        <f t="shared" si="1065"/>
        <v>0.2602871020823192</v>
      </c>
    </row>
    <row r="824" spans="1:66" x14ac:dyDescent="0.25">
      <c r="A824" t="s">
        <v>285</v>
      </c>
      <c r="B824" t="s">
        <v>315</v>
      </c>
      <c r="C824" t="s">
        <v>351</v>
      </c>
      <c r="D824" t="s">
        <v>520</v>
      </c>
      <c r="E824">
        <f>VLOOKUP(A824,home!$A$2:$E$405,3,FALSE)</f>
        <v>1.35</v>
      </c>
      <c r="F824">
        <f>VLOOKUP(B824,home!$B$2:$E$405,3,FALSE)</f>
        <v>0.49380000000000002</v>
      </c>
      <c r="G824">
        <f>VLOOKUP(C824,away!$B$2:$E$405,4,FALSE)</f>
        <v>0.49380000000000002</v>
      </c>
      <c r="H824">
        <f>VLOOKUP(A824,away!$A$2:$E$405,3,FALSE)</f>
        <v>1.3</v>
      </c>
      <c r="I824">
        <f>VLOOKUP(C824,away!$B$2:$E$405,3,FALSE)</f>
        <v>0.76919999999999999</v>
      </c>
      <c r="J824">
        <f>VLOOKUP(B824,home!$B$2:$E$405,4,FALSE)</f>
        <v>1.5385</v>
      </c>
      <c r="K824" s="3">
        <f t="shared" si="1010"/>
        <v>0.32918189400000003</v>
      </c>
      <c r="L824" s="3">
        <f t="shared" si="1011"/>
        <v>1.5384384600000001</v>
      </c>
      <c r="M824" s="5">
        <f t="shared" si="1012"/>
        <v>0.15449085829601622</v>
      </c>
      <c r="N824" s="5">
        <f t="shared" si="1013"/>
        <v>5.0855593339568239E-2</v>
      </c>
      <c r="O824" s="5">
        <f t="shared" si="1014"/>
        <v>0.2376746781210014</v>
      </c>
      <c r="P824" s="5">
        <f t="shared" si="1015"/>
        <v>7.8238200699711616E-2</v>
      </c>
      <c r="Q824" s="5">
        <f t="shared" si="1016"/>
        <v>8.3703702680064281E-3</v>
      </c>
      <c r="R824" s="5">
        <f t="shared" si="1017"/>
        <v>0.18282393289473461</v>
      </c>
      <c r="S824" s="5">
        <f t="shared" si="1018"/>
        <v>9.9054664402854851E-3</v>
      </c>
      <c r="T824" s="5">
        <f t="shared" si="1019"/>
        <v>1.2877299544741596E-2</v>
      </c>
      <c r="U824" s="5">
        <f t="shared" si="1020"/>
        <v>6.0182328498817647E-2</v>
      </c>
      <c r="V824" s="5">
        <f t="shared" si="1021"/>
        <v>5.5737628888937742E-4</v>
      </c>
      <c r="W824" s="5">
        <f t="shared" si="1022"/>
        <v>9.1845811276788144E-4</v>
      </c>
      <c r="X824" s="5">
        <f t="shared" si="1023"/>
        <v>1.4129912845811258E-3</v>
      </c>
      <c r="Y824" s="5">
        <f t="shared" si="1024"/>
        <v>1.0869000679222048E-3</v>
      </c>
      <c r="Z824" s="5">
        <f t="shared" si="1025"/>
        <v>9.375445659123964E-2</v>
      </c>
      <c r="AA824" s="5">
        <f t="shared" si="1026"/>
        <v>3.086226959164505E-2</v>
      </c>
      <c r="AB824" s="5">
        <f t="shared" si="1027"/>
        <v>5.0796501786581618E-3</v>
      </c>
      <c r="AC824" s="5">
        <f t="shared" si="1028"/>
        <v>1.7641868277988611E-5</v>
      </c>
      <c r="AD824" s="5">
        <f t="shared" si="1029"/>
        <v>7.55849452801492E-5</v>
      </c>
      <c r="AE824" s="5">
        <f t="shared" si="1030"/>
        <v>1.1628278681597699E-4</v>
      </c>
      <c r="AF824" s="5">
        <f t="shared" si="1031"/>
        <v>8.9446955736840008E-5</v>
      </c>
      <c r="AG824" s="5">
        <f t="shared" si="1032"/>
        <v>4.5869545611824103E-5</v>
      </c>
      <c r="AH824" s="5">
        <f t="shared" si="1033"/>
        <v>3.6058865454090892E-2</v>
      </c>
      <c r="AI824" s="5">
        <f t="shared" si="1034"/>
        <v>1.1869925625668812E-2</v>
      </c>
      <c r="AJ824" s="5">
        <f t="shared" si="1035"/>
        <v>1.9536822995483974E-3</v>
      </c>
      <c r="AK824" s="5">
        <f t="shared" si="1036"/>
        <v>2.1437227987987226E-4</v>
      </c>
      <c r="AL824" s="5">
        <f t="shared" si="1037"/>
        <v>3.573720921160137E-7</v>
      </c>
      <c r="AM824" s="5">
        <f t="shared" si="1038"/>
        <v>4.976239089041174E-6</v>
      </c>
      <c r="AN824" s="5">
        <f t="shared" si="1039"/>
        <v>7.6556376007363063E-6</v>
      </c>
      <c r="AO824" s="5">
        <f t="shared" si="1040"/>
        <v>5.8888636603974308E-6</v>
      </c>
      <c r="AP824" s="5">
        <f t="shared" si="1041"/>
        <v>3.0198847802839292E-6</v>
      </c>
      <c r="AQ824" s="5">
        <f t="shared" si="1042"/>
        <v>1.1614767226893619E-6</v>
      </c>
      <c r="AR824" s="5">
        <f t="shared" si="1043"/>
        <v>1.1094869087707758E-2</v>
      </c>
      <c r="AS824" s="5">
        <f t="shared" si="1044"/>
        <v>3.6522300199736918E-3</v>
      </c>
      <c r="AT824" s="5">
        <f t="shared" si="1045"/>
        <v>6.0112399764929885E-4</v>
      </c>
      <c r="AU824" s="5">
        <f t="shared" si="1046"/>
        <v>6.595971202501593E-5</v>
      </c>
      <c r="AV824" s="5">
        <f t="shared" si="1047"/>
        <v>5.4281857330223293E-6</v>
      </c>
      <c r="AW824" s="5">
        <f t="shared" si="1048"/>
        <v>5.0272930522016802E-9</v>
      </c>
      <c r="AX824" s="5">
        <f t="shared" si="1049"/>
        <v>2.7301463472123475E-7</v>
      </c>
      <c r="AY824" s="5">
        <f t="shared" si="1050"/>
        <v>4.2001621419799888E-7</v>
      </c>
      <c r="AZ824" s="5">
        <f t="shared" si="1051"/>
        <v>3.2308454887289989E-7</v>
      </c>
      <c r="BA824" s="5">
        <f t="shared" si="1052"/>
        <v>1.6568189860593962E-7</v>
      </c>
      <c r="BB824" s="5">
        <f t="shared" si="1053"/>
        <v>6.3722851235299489E-8</v>
      </c>
      <c r="BC824" s="5">
        <f t="shared" si="1054"/>
        <v>1.9606737024248644E-8</v>
      </c>
      <c r="BD824" s="5">
        <f t="shared" si="1055"/>
        <v>2.8447955521991226E-3</v>
      </c>
      <c r="BE824" s="5">
        <f t="shared" si="1056"/>
        <v>9.3645518791568301E-4</v>
      </c>
      <c r="BF824" s="5">
        <f t="shared" si="1057"/>
        <v>1.5413204620210523E-4</v>
      </c>
      <c r="BG824" s="5">
        <f t="shared" si="1058"/>
        <v>1.6912492964968169E-5</v>
      </c>
      <c r="BH824" s="5">
        <f t="shared" si="1059"/>
        <v>1.3918216166174745E-6</v>
      </c>
      <c r="BI824" s="5">
        <f t="shared" si="1060"/>
        <v>9.163249517365641E-8</v>
      </c>
      <c r="BJ824" s="8">
        <f t="shared" si="1061"/>
        <v>7.5872764079770075E-2</v>
      </c>
      <c r="BK824" s="8">
        <f t="shared" si="1062"/>
        <v>0.24321032098148698</v>
      </c>
      <c r="BL824" s="8">
        <f t="shared" si="1063"/>
        <v>0.58609309468052728</v>
      </c>
      <c r="BM824" s="8">
        <f t="shared" si="1064"/>
        <v>0.28647658772506424</v>
      </c>
      <c r="BN824" s="8">
        <f t="shared" si="1065"/>
        <v>0.71245363361903857</v>
      </c>
    </row>
    <row r="825" spans="1:66" x14ac:dyDescent="0.25">
      <c r="A825" t="s">
        <v>285</v>
      </c>
      <c r="B825" t="s">
        <v>363</v>
      </c>
      <c r="C825" t="s">
        <v>334</v>
      </c>
      <c r="D825" t="s">
        <v>520</v>
      </c>
      <c r="E825">
        <f>VLOOKUP(A825,home!$A$2:$E$405,3,FALSE)</f>
        <v>1.35</v>
      </c>
      <c r="F825">
        <f>VLOOKUP(B825,home!$B$2:$E$405,3,FALSE)</f>
        <v>0.74070000000000003</v>
      </c>
      <c r="G825">
        <f>VLOOKUP(C825,away!$B$2:$E$405,4,FALSE)</f>
        <v>0.98770000000000002</v>
      </c>
      <c r="H825">
        <f>VLOOKUP(A825,away!$A$2:$E$405,3,FALSE)</f>
        <v>1.3</v>
      </c>
      <c r="I825">
        <f>VLOOKUP(C825,away!$B$2:$E$405,3,FALSE)</f>
        <v>0.76919999999999999</v>
      </c>
      <c r="J825">
        <f>VLOOKUP(B825,home!$B$2:$E$405,4,FALSE)</f>
        <v>1.1537999999999999</v>
      </c>
      <c r="K825" s="3">
        <f t="shared" si="1010"/>
        <v>0.98764567650000012</v>
      </c>
      <c r="L825" s="3">
        <f t="shared" si="1011"/>
        <v>1.153753848</v>
      </c>
      <c r="M825" s="5">
        <f t="shared" si="1012"/>
        <v>0.1174902973561293</v>
      </c>
      <c r="N825" s="5">
        <f t="shared" si="1013"/>
        <v>0.11603878421448049</v>
      </c>
      <c r="O825" s="5">
        <f t="shared" si="1014"/>
        <v>0.13555488267729843</v>
      </c>
      <c r="P825" s="5">
        <f t="shared" si="1015"/>
        <v>0.13388019380469854</v>
      </c>
      <c r="Q825" s="5">
        <f t="shared" si="1016"/>
        <v>5.7302601767874051E-2</v>
      </c>
      <c r="R825" s="5">
        <f t="shared" si="1017"/>
        <v>7.8198483752060802E-2</v>
      </c>
      <c r="S825" s="5">
        <f t="shared" si="1018"/>
        <v>3.8139120200823488E-2</v>
      </c>
      <c r="T825" s="5">
        <f t="shared" si="1019"/>
        <v>6.6113097290096304E-2</v>
      </c>
      <c r="U825" s="5">
        <f t="shared" si="1020"/>
        <v>7.7232394386578349E-2</v>
      </c>
      <c r="V825" s="5">
        <f t="shared" si="1021"/>
        <v>4.8288363842502683E-3</v>
      </c>
      <c r="W825" s="5">
        <f t="shared" si="1022"/>
        <v>1.8864888962747364E-2</v>
      </c>
      <c r="X825" s="5">
        <f t="shared" si="1023"/>
        <v>2.1765438232862502E-2</v>
      </c>
      <c r="Y825" s="5">
        <f t="shared" si="1024"/>
        <v>1.2555979057285714E-2</v>
      </c>
      <c r="Z825" s="5">
        <f t="shared" si="1025"/>
        <v>3.0073933845568536E-2</v>
      </c>
      <c r="AA825" s="5">
        <f t="shared" si="1026"/>
        <v>2.9702390737922784E-2</v>
      </c>
      <c r="AB825" s="5">
        <f t="shared" si="1027"/>
        <v>1.4667718897011541E-2</v>
      </c>
      <c r="AC825" s="5">
        <f t="shared" si="1028"/>
        <v>3.439036911570552E-4</v>
      </c>
      <c r="AD825" s="5">
        <f t="shared" si="1029"/>
        <v>4.6579565054274998E-3</v>
      </c>
      <c r="AE825" s="5">
        <f t="shared" si="1030"/>
        <v>5.374135241953612E-3</v>
      </c>
      <c r="AF825" s="5">
        <f t="shared" si="1031"/>
        <v>3.1002146075381951E-3</v>
      </c>
      <c r="AG825" s="5">
        <f t="shared" si="1032"/>
        <v>1.1922948443576673E-3</v>
      </c>
      <c r="AH825" s="5">
        <f t="shared" si="1033"/>
        <v>8.6744792247055412E-3</v>
      </c>
      <c r="AI825" s="5">
        <f t="shared" si="1034"/>
        <v>8.5673119021694999E-3</v>
      </c>
      <c r="AJ825" s="5">
        <f t="shared" si="1035"/>
        <v>4.2307342797023488E-3</v>
      </c>
      <c r="AK825" s="5">
        <f t="shared" si="1036"/>
        <v>1.3928221399227892E-3</v>
      </c>
      <c r="AL825" s="5">
        <f t="shared" si="1037"/>
        <v>1.5675130239120386E-5</v>
      </c>
      <c r="AM825" s="5">
        <f t="shared" si="1038"/>
        <v>9.2008212078210417E-4</v>
      </c>
      <c r="AN825" s="5">
        <f t="shared" si="1039"/>
        <v>1.0615482873283536E-3</v>
      </c>
      <c r="AO825" s="5">
        <f t="shared" si="1040"/>
        <v>6.1238271067144874E-4</v>
      </c>
      <c r="AP825" s="5">
        <f t="shared" si="1041"/>
        <v>2.3551296962861821E-4</v>
      </c>
      <c r="AQ825" s="5">
        <f t="shared" si="1042"/>
        <v>6.7930998740731388E-5</v>
      </c>
      <c r="AR825" s="5">
        <f t="shared" si="1043"/>
        <v>2.0016427569800131E-3</v>
      </c>
      <c r="AS825" s="5">
        <f t="shared" si="1044"/>
        <v>1.9769138148288501E-3</v>
      </c>
      <c r="AT825" s="5">
        <f t="shared" si="1045"/>
        <v>9.7624519101441765E-4</v>
      </c>
      <c r="AU825" s="5">
        <f t="shared" si="1046"/>
        <v>3.2139478070310223E-4</v>
      </c>
      <c r="AV825" s="5">
        <f t="shared" si="1047"/>
        <v>7.9356041402771135E-5</v>
      </c>
      <c r="AW825" s="5">
        <f t="shared" si="1048"/>
        <v>4.9616141397574649E-7</v>
      </c>
      <c r="AX825" s="5">
        <f t="shared" si="1049"/>
        <v>1.5145252143589931E-4</v>
      </c>
      <c r="AY825" s="5">
        <f t="shared" si="1050"/>
        <v>1.7473892939597134E-4</v>
      </c>
      <c r="AZ825" s="5">
        <f t="shared" si="1051"/>
        <v>1.0080285609300111E-4</v>
      </c>
      <c r="BA825" s="5">
        <f t="shared" si="1052"/>
        <v>3.8767227702230088E-5</v>
      </c>
      <c r="BB825" s="5">
        <f t="shared" si="1053"/>
        <v>1.1181959534435049E-5</v>
      </c>
      <c r="BC825" s="5">
        <f t="shared" si="1054"/>
        <v>2.5802457682069427E-6</v>
      </c>
      <c r="BD825" s="5">
        <f t="shared" si="1055"/>
        <v>3.8490050553117013E-4</v>
      </c>
      <c r="BE825" s="5">
        <f t="shared" si="1056"/>
        <v>3.8014532017052451E-4</v>
      </c>
      <c r="BF825" s="5">
        <f t="shared" si="1057"/>
        <v>1.8772444095406339E-4</v>
      </c>
      <c r="BG825" s="5">
        <f t="shared" si="1058"/>
        <v>6.1801744160553437E-5</v>
      </c>
      <c r="BH825" s="5">
        <f t="shared" si="1059"/>
        <v>1.525955635508243E-5</v>
      </c>
      <c r="BI825" s="5">
        <f t="shared" si="1060"/>
        <v>3.0142069718810535E-6</v>
      </c>
      <c r="BJ825" s="8">
        <f t="shared" si="1061"/>
        <v>0.3103423715517043</v>
      </c>
      <c r="BK825" s="8">
        <f t="shared" si="1062"/>
        <v>0.29487276549669372</v>
      </c>
      <c r="BL825" s="8">
        <f t="shared" si="1063"/>
        <v>0.36460961635644445</v>
      </c>
      <c r="BM825" s="8">
        <f t="shared" si="1064"/>
        <v>0.36125920090988745</v>
      </c>
      <c r="BN825" s="8">
        <f t="shared" si="1065"/>
        <v>0.63846524357254164</v>
      </c>
    </row>
    <row r="826" spans="1:66" x14ac:dyDescent="0.25">
      <c r="A826" t="s">
        <v>285</v>
      </c>
      <c r="B826" t="s">
        <v>291</v>
      </c>
      <c r="C826" t="s">
        <v>348</v>
      </c>
      <c r="D826" t="s">
        <v>520</v>
      </c>
      <c r="E826">
        <f>VLOOKUP(A826,home!$A$2:$E$405,3,FALSE)</f>
        <v>1.35</v>
      </c>
      <c r="F826">
        <f>VLOOKUP(B826,home!$B$2:$E$405,3,FALSE)</f>
        <v>0.74070000000000003</v>
      </c>
      <c r="G826">
        <f>VLOOKUP(C826,away!$B$2:$E$405,4,FALSE)</f>
        <v>1.2963</v>
      </c>
      <c r="H826">
        <f>VLOOKUP(A826,away!$A$2:$E$405,3,FALSE)</f>
        <v>1.3</v>
      </c>
      <c r="I826">
        <f>VLOOKUP(C826,away!$B$2:$E$405,3,FALSE)</f>
        <v>1.1537999999999999</v>
      </c>
      <c r="J826">
        <f>VLOOKUP(B826,home!$B$2:$E$405,4,FALSE)</f>
        <v>1.0256000000000001</v>
      </c>
      <c r="K826" s="3">
        <f t="shared" si="1010"/>
        <v>1.2962287035000002</v>
      </c>
      <c r="L826" s="3">
        <f t="shared" si="1011"/>
        <v>1.5383384640000002</v>
      </c>
      <c r="M826" s="5">
        <f t="shared" si="1012"/>
        <v>5.8743946621279866E-2</v>
      </c>
      <c r="N826" s="5">
        <f t="shared" si="1013"/>
        <v>7.6145589767374816E-2</v>
      </c>
      <c r="O826" s="5">
        <f t="shared" si="1014"/>
        <v>9.0368072614677664E-2</v>
      </c>
      <c r="P826" s="5">
        <f t="shared" si="1015"/>
        <v>0.11713768960311749</v>
      </c>
      <c r="Q826" s="5">
        <f t="shared" si="1016"/>
        <v>4.9351049550703574E-2</v>
      </c>
      <c r="R826" s="5">
        <f t="shared" si="1017"/>
        <v>6.9508341010351873E-2</v>
      </c>
      <c r="S826" s="5">
        <f t="shared" si="1018"/>
        <v>5.8394264918973877E-2</v>
      </c>
      <c r="T826" s="5">
        <f t="shared" si="1019"/>
        <v>7.5918617762617227E-2</v>
      </c>
      <c r="U826" s="5">
        <f t="shared" si="1020"/>
        <v>9.0098706750284308E-2</v>
      </c>
      <c r="V826" s="5">
        <f t="shared" si="1021"/>
        <v>1.2937823426167547E-2</v>
      </c>
      <c r="W826" s="5">
        <f t="shared" si="1022"/>
        <v>2.1323415658490916E-2</v>
      </c>
      <c r="X826" s="5">
        <f t="shared" si="1023"/>
        <v>3.2802630491316466E-2</v>
      </c>
      <c r="Y826" s="5">
        <f t="shared" si="1024"/>
        <v>2.523077410258568E-2</v>
      </c>
      <c r="Z826" s="5">
        <f t="shared" si="1025"/>
        <v>3.5642451515017638E-2</v>
      </c>
      <c r="AA826" s="5">
        <f t="shared" si="1026"/>
        <v>4.6200768716872932E-2</v>
      </c>
      <c r="AB826" s="5">
        <f t="shared" si="1027"/>
        <v>2.9943381267287787E-2</v>
      </c>
      <c r="AC826" s="5">
        <f t="shared" si="1028"/>
        <v>1.6124073540768121E-3</v>
      </c>
      <c r="AD826" s="5">
        <f t="shared" si="1029"/>
        <v>6.9100058582993252E-3</v>
      </c>
      <c r="AE826" s="5">
        <f t="shared" si="1030"/>
        <v>1.0629927798287185E-2</v>
      </c>
      <c r="AF826" s="5">
        <f t="shared" si="1031"/>
        <v>8.1762134008240093E-3</v>
      </c>
      <c r="AG826" s="5">
        <f t="shared" si="1032"/>
        <v>4.1925945214532747E-3</v>
      </c>
      <c r="AH826" s="5">
        <f t="shared" si="1033"/>
        <v>1.3707538529201684E-2</v>
      </c>
      <c r="AI826" s="5">
        <f t="shared" si="1034"/>
        <v>1.7768104895883399E-2</v>
      </c>
      <c r="AJ826" s="5">
        <f t="shared" si="1035"/>
        <v>1.1515763786421473E-2</v>
      </c>
      <c r="AK826" s="5">
        <f t="shared" si="1036"/>
        <v>4.9756878542284522E-3</v>
      </c>
      <c r="AL826" s="5">
        <f t="shared" si="1037"/>
        <v>1.2860809190999386E-4</v>
      </c>
      <c r="AM826" s="5">
        <f t="shared" si="1038"/>
        <v>1.7913895869761463E-3</v>
      </c>
      <c r="AN826" s="5">
        <f t="shared" si="1039"/>
        <v>2.7557635056544793E-3</v>
      </c>
      <c r="AO826" s="5">
        <f t="shared" si="1040"/>
        <v>2.1196484992178845E-3</v>
      </c>
      <c r="AP826" s="5">
        <f t="shared" si="1041"/>
        <v>1.0869122721689152E-3</v>
      </c>
      <c r="AQ826" s="5">
        <f t="shared" si="1042"/>
        <v>4.1800973881776993E-4</v>
      </c>
      <c r="AR826" s="5">
        <f t="shared" si="1043"/>
        <v>4.2173667532465859E-3</v>
      </c>
      <c r="AS826" s="5">
        <f t="shared" si="1044"/>
        <v>5.4666718387448281E-3</v>
      </c>
      <c r="AT826" s="5">
        <f t="shared" si="1045"/>
        <v>3.5430284749980857E-3</v>
      </c>
      <c r="AU826" s="5">
        <f t="shared" si="1046"/>
        <v>1.5308584022034502E-3</v>
      </c>
      <c r="AV826" s="5">
        <f t="shared" si="1047"/>
        <v>4.9608565048256533E-4</v>
      </c>
      <c r="AW826" s="5">
        <f t="shared" si="1048"/>
        <v>7.1235967548209415E-6</v>
      </c>
      <c r="AX826" s="5">
        <f t="shared" si="1049"/>
        <v>3.8700843363158137E-4</v>
      </c>
      <c r="AY826" s="5">
        <f t="shared" si="1050"/>
        <v>5.9534995934785279E-4</v>
      </c>
      <c r="AZ826" s="5">
        <f t="shared" si="1051"/>
        <v>4.5792487100281936E-4</v>
      </c>
      <c r="BA826" s="5">
        <f t="shared" si="1052"/>
        <v>2.3481448089529179E-4</v>
      </c>
      <c r="BB826" s="5">
        <f t="shared" si="1053"/>
        <v>9.030603696635516E-5</v>
      </c>
      <c r="BC826" s="5">
        <f t="shared" si="1054"/>
        <v>2.7784250039349997E-5</v>
      </c>
      <c r="BD826" s="5">
        <f t="shared" si="1055"/>
        <v>1.0812895822190042E-3</v>
      </c>
      <c r="BE826" s="5">
        <f t="shared" si="1056"/>
        <v>1.4015985932677966E-3</v>
      </c>
      <c r="BF826" s="5">
        <f t="shared" si="1057"/>
        <v>9.0839616368947019E-4</v>
      </c>
      <c r="BG826" s="5">
        <f t="shared" si="1058"/>
        <v>3.9249639384119191E-4</v>
      </c>
      <c r="BH826" s="5">
        <f t="shared" si="1059"/>
        <v>1.2719127292929849E-4</v>
      </c>
      <c r="BI826" s="5">
        <f t="shared" si="1060"/>
        <v>3.2973795761131818E-5</v>
      </c>
      <c r="BJ826" s="8">
        <f t="shared" si="1061"/>
        <v>0.32064573054667095</v>
      </c>
      <c r="BK826" s="8">
        <f t="shared" si="1062"/>
        <v>0.24955008997487341</v>
      </c>
      <c r="BL826" s="8">
        <f t="shared" si="1063"/>
        <v>0.39328432234659305</v>
      </c>
      <c r="BM826" s="8">
        <f t="shared" si="1064"/>
        <v>0.5372796788530565</v>
      </c>
      <c r="BN826" s="8">
        <f t="shared" si="1065"/>
        <v>0.46125468916750528</v>
      </c>
    </row>
    <row r="827" spans="1:66" s="10" customFormat="1" x14ac:dyDescent="0.25">
      <c r="A827" t="s">
        <v>287</v>
      </c>
      <c r="B827" t="s">
        <v>353</v>
      </c>
      <c r="C827" t="s">
        <v>438</v>
      </c>
      <c r="D827" t="s">
        <v>520</v>
      </c>
      <c r="E827">
        <f>VLOOKUP(A827,home!$A$2:$E$405,3,FALSE)</f>
        <v>1.2423999999999999</v>
      </c>
      <c r="F827">
        <f>VLOOKUP(B827,home!$B$2:$E$405,3,FALSE)</f>
        <v>1.0731999999999999</v>
      </c>
      <c r="G827">
        <f>VLOOKUP(C827,away!$B$2:$E$405,4,FALSE)</f>
        <v>0</v>
      </c>
      <c r="H827">
        <f>VLOOKUP(A827,away!$A$2:$E$405,3,FALSE)</f>
        <v>0.87880000000000003</v>
      </c>
      <c r="I827">
        <f>VLOOKUP(C827,away!$B$2:$E$405,3,FALSE)</f>
        <v>0</v>
      </c>
      <c r="J827">
        <f>VLOOKUP(B827,home!$B$2:$E$405,4,FALSE)</f>
        <v>1.1378999999999999</v>
      </c>
      <c r="K827" s="3">
        <f t="shared" si="1010"/>
        <v>0</v>
      </c>
      <c r="L827" s="3">
        <f t="shared" si="1011"/>
        <v>0</v>
      </c>
      <c r="M827" s="5">
        <f t="shared" si="1012"/>
        <v>1</v>
      </c>
      <c r="N827" s="5">
        <f t="shared" si="1013"/>
        <v>0</v>
      </c>
      <c r="O827" s="5">
        <f t="shared" si="1014"/>
        <v>0</v>
      </c>
      <c r="P827" s="5">
        <f t="shared" si="1015"/>
        <v>0</v>
      </c>
      <c r="Q827" s="5">
        <f t="shared" si="1016"/>
        <v>0</v>
      </c>
      <c r="R827" s="5">
        <f t="shared" si="1017"/>
        <v>0</v>
      </c>
      <c r="S827" s="5">
        <f t="shared" si="1018"/>
        <v>0</v>
      </c>
      <c r="T827" s="5">
        <f t="shared" si="1019"/>
        <v>0</v>
      </c>
      <c r="U827" s="5">
        <f t="shared" si="1020"/>
        <v>0</v>
      </c>
      <c r="V827" s="5">
        <f t="shared" si="1021"/>
        <v>0</v>
      </c>
      <c r="W827" s="5">
        <f t="shared" si="1022"/>
        <v>0</v>
      </c>
      <c r="X827" s="5">
        <f t="shared" si="1023"/>
        <v>0</v>
      </c>
      <c r="Y827" s="5">
        <f t="shared" si="1024"/>
        <v>0</v>
      </c>
      <c r="Z827" s="5">
        <f t="shared" si="1025"/>
        <v>0</v>
      </c>
      <c r="AA827" s="5">
        <f t="shared" si="1026"/>
        <v>0</v>
      </c>
      <c r="AB827" s="5">
        <f t="shared" si="1027"/>
        <v>0</v>
      </c>
      <c r="AC827" s="5">
        <f t="shared" si="1028"/>
        <v>0</v>
      </c>
      <c r="AD827" s="5">
        <f t="shared" si="1029"/>
        <v>0</v>
      </c>
      <c r="AE827" s="5">
        <f t="shared" si="1030"/>
        <v>0</v>
      </c>
      <c r="AF827" s="5">
        <f t="shared" si="1031"/>
        <v>0</v>
      </c>
      <c r="AG827" s="5">
        <f t="shared" si="1032"/>
        <v>0</v>
      </c>
      <c r="AH827" s="5">
        <f t="shared" si="1033"/>
        <v>0</v>
      </c>
      <c r="AI827" s="5">
        <f t="shared" si="1034"/>
        <v>0</v>
      </c>
      <c r="AJ827" s="5">
        <f t="shared" si="1035"/>
        <v>0</v>
      </c>
      <c r="AK827" s="5">
        <f t="shared" si="1036"/>
        <v>0</v>
      </c>
      <c r="AL827" s="5">
        <f t="shared" si="1037"/>
        <v>0</v>
      </c>
      <c r="AM827" s="5">
        <f t="shared" si="1038"/>
        <v>0</v>
      </c>
      <c r="AN827" s="5">
        <f t="shared" si="1039"/>
        <v>0</v>
      </c>
      <c r="AO827" s="5">
        <f t="shared" si="1040"/>
        <v>0</v>
      </c>
      <c r="AP827" s="5">
        <f t="shared" si="1041"/>
        <v>0</v>
      </c>
      <c r="AQ827" s="5">
        <f t="shared" si="1042"/>
        <v>0</v>
      </c>
      <c r="AR827" s="5">
        <f t="shared" si="1043"/>
        <v>0</v>
      </c>
      <c r="AS827" s="5">
        <f t="shared" si="1044"/>
        <v>0</v>
      </c>
      <c r="AT827" s="5">
        <f t="shared" si="1045"/>
        <v>0</v>
      </c>
      <c r="AU827" s="5">
        <f t="shared" si="1046"/>
        <v>0</v>
      </c>
      <c r="AV827" s="5">
        <f t="shared" si="1047"/>
        <v>0</v>
      </c>
      <c r="AW827" s="5">
        <f t="shared" si="1048"/>
        <v>0</v>
      </c>
      <c r="AX827" s="5">
        <f t="shared" si="1049"/>
        <v>0</v>
      </c>
      <c r="AY827" s="5">
        <f t="shared" si="1050"/>
        <v>0</v>
      </c>
      <c r="AZ827" s="5">
        <f t="shared" si="1051"/>
        <v>0</v>
      </c>
      <c r="BA827" s="5">
        <f t="shared" si="1052"/>
        <v>0</v>
      </c>
      <c r="BB827" s="5">
        <f t="shared" si="1053"/>
        <v>0</v>
      </c>
      <c r="BC827" s="5">
        <f t="shared" si="1054"/>
        <v>0</v>
      </c>
      <c r="BD827" s="5">
        <f t="shared" si="1055"/>
        <v>0</v>
      </c>
      <c r="BE827" s="5">
        <f t="shared" si="1056"/>
        <v>0</v>
      </c>
      <c r="BF827" s="5">
        <f t="shared" si="1057"/>
        <v>0</v>
      </c>
      <c r="BG827" s="5">
        <f t="shared" si="1058"/>
        <v>0</v>
      </c>
      <c r="BH827" s="5">
        <f t="shared" si="1059"/>
        <v>0</v>
      </c>
      <c r="BI827" s="5">
        <f t="shared" si="1060"/>
        <v>0</v>
      </c>
      <c r="BJ827" s="8">
        <f t="shared" si="1061"/>
        <v>0</v>
      </c>
      <c r="BK827" s="8">
        <f t="shared" si="1062"/>
        <v>1</v>
      </c>
      <c r="BL827" s="8">
        <f t="shared" si="1063"/>
        <v>0</v>
      </c>
      <c r="BM827" s="8">
        <f t="shared" si="1064"/>
        <v>0</v>
      </c>
      <c r="BN827" s="8">
        <f t="shared" si="1065"/>
        <v>1</v>
      </c>
    </row>
    <row r="828" spans="1:66" x14ac:dyDescent="0.25">
      <c r="A828" t="s">
        <v>287</v>
      </c>
      <c r="B828" t="s">
        <v>332</v>
      </c>
      <c r="C828" t="s">
        <v>328</v>
      </c>
      <c r="D828" t="s">
        <v>520</v>
      </c>
      <c r="E828">
        <f>VLOOKUP(A828,home!$A$2:$E$405,3,FALSE)</f>
        <v>1.2423999999999999</v>
      </c>
      <c r="F828">
        <f>VLOOKUP(B828,home!$B$2:$E$405,3,FALSE)</f>
        <v>0.80489999999999995</v>
      </c>
      <c r="G828">
        <f>VLOOKUP(C828,away!$B$2:$E$405,4,FALSE)</f>
        <v>0.80489999999999995</v>
      </c>
      <c r="H828">
        <f>VLOOKUP(A828,away!$A$2:$E$405,3,FALSE)</f>
        <v>0.87880000000000003</v>
      </c>
      <c r="I828">
        <f>VLOOKUP(C828,away!$B$2:$E$405,3,FALSE)</f>
        <v>0</v>
      </c>
      <c r="J828">
        <f>VLOOKUP(B828,home!$B$2:$E$405,4,FALSE)</f>
        <v>1.5172000000000001</v>
      </c>
      <c r="K828" s="3">
        <f t="shared" si="1010"/>
        <v>0.80490624602399985</v>
      </c>
      <c r="L828" s="3">
        <f t="shared" si="1011"/>
        <v>0</v>
      </c>
      <c r="M828" s="5">
        <f t="shared" si="1012"/>
        <v>0.44712984479506296</v>
      </c>
      <c r="N828" s="5">
        <f t="shared" si="1013"/>
        <v>0.35989760485928779</v>
      </c>
      <c r="O828" s="5">
        <f t="shared" si="1014"/>
        <v>0</v>
      </c>
      <c r="P828" s="5">
        <f t="shared" si="1015"/>
        <v>0</v>
      </c>
      <c r="Q828" s="5">
        <f t="shared" si="1016"/>
        <v>0.14484191504015909</v>
      </c>
      <c r="R828" s="5">
        <f t="shared" si="1017"/>
        <v>0</v>
      </c>
      <c r="S828" s="5">
        <f t="shared" si="1018"/>
        <v>0</v>
      </c>
      <c r="T828" s="5">
        <f t="shared" si="1019"/>
        <v>0</v>
      </c>
      <c r="U828" s="5">
        <f t="shared" si="1020"/>
        <v>0</v>
      </c>
      <c r="V828" s="5">
        <f t="shared" si="1021"/>
        <v>0</v>
      </c>
      <c r="W828" s="5">
        <f t="shared" si="1022"/>
        <v>3.8861387367300528E-2</v>
      </c>
      <c r="X828" s="5">
        <f t="shared" si="1023"/>
        <v>0</v>
      </c>
      <c r="Y828" s="5">
        <f t="shared" si="1024"/>
        <v>0</v>
      </c>
      <c r="Z828" s="5">
        <f t="shared" si="1025"/>
        <v>0</v>
      </c>
      <c r="AA828" s="5">
        <f t="shared" si="1026"/>
        <v>0</v>
      </c>
      <c r="AB828" s="5">
        <f t="shared" si="1027"/>
        <v>0</v>
      </c>
      <c r="AC828" s="5">
        <f t="shared" si="1028"/>
        <v>0</v>
      </c>
      <c r="AD828" s="5">
        <f t="shared" si="1029"/>
        <v>7.8199433552745886E-3</v>
      </c>
      <c r="AE828" s="5">
        <f t="shared" si="1030"/>
        <v>0</v>
      </c>
      <c r="AF828" s="5">
        <f t="shared" si="1031"/>
        <v>0</v>
      </c>
      <c r="AG828" s="5">
        <f t="shared" si="1032"/>
        <v>0</v>
      </c>
      <c r="AH828" s="5">
        <f t="shared" si="1033"/>
        <v>0</v>
      </c>
      <c r="AI828" s="5">
        <f t="shared" si="1034"/>
        <v>0</v>
      </c>
      <c r="AJ828" s="5">
        <f t="shared" si="1035"/>
        <v>0</v>
      </c>
      <c r="AK828" s="5">
        <f t="shared" si="1036"/>
        <v>0</v>
      </c>
      <c r="AL828" s="5">
        <f t="shared" si="1037"/>
        <v>0</v>
      </c>
      <c r="AM828" s="5">
        <f t="shared" si="1038"/>
        <v>1.2588642500428785E-3</v>
      </c>
      <c r="AN828" s="5">
        <f t="shared" si="1039"/>
        <v>0</v>
      </c>
      <c r="AO828" s="5">
        <f t="shared" si="1040"/>
        <v>0</v>
      </c>
      <c r="AP828" s="5">
        <f t="shared" si="1041"/>
        <v>0</v>
      </c>
      <c r="AQ828" s="5">
        <f t="shared" si="1042"/>
        <v>0</v>
      </c>
      <c r="AR828" s="5">
        <f t="shared" si="1043"/>
        <v>0</v>
      </c>
      <c r="AS828" s="5">
        <f t="shared" si="1044"/>
        <v>0</v>
      </c>
      <c r="AT828" s="5">
        <f t="shared" si="1045"/>
        <v>0</v>
      </c>
      <c r="AU828" s="5">
        <f t="shared" si="1046"/>
        <v>0</v>
      </c>
      <c r="AV828" s="5">
        <f t="shared" si="1047"/>
        <v>0</v>
      </c>
      <c r="AW828" s="5">
        <f t="shared" si="1048"/>
        <v>0</v>
      </c>
      <c r="AX828" s="5">
        <f t="shared" si="1049"/>
        <v>1.688779496259718E-4</v>
      </c>
      <c r="AY828" s="5">
        <f t="shared" si="1050"/>
        <v>0</v>
      </c>
      <c r="AZ828" s="5">
        <f t="shared" si="1051"/>
        <v>0</v>
      </c>
      <c r="BA828" s="5">
        <f t="shared" si="1052"/>
        <v>0</v>
      </c>
      <c r="BB828" s="5">
        <f t="shared" si="1053"/>
        <v>0</v>
      </c>
      <c r="BC828" s="5">
        <f t="shared" si="1054"/>
        <v>0</v>
      </c>
      <c r="BD828" s="5">
        <f t="shared" si="1055"/>
        <v>0</v>
      </c>
      <c r="BE828" s="5">
        <f t="shared" si="1056"/>
        <v>0</v>
      </c>
      <c r="BF828" s="5">
        <f t="shared" si="1057"/>
        <v>0</v>
      </c>
      <c r="BG828" s="5">
        <f t="shared" si="1058"/>
        <v>0</v>
      </c>
      <c r="BH828" s="5">
        <f t="shared" si="1059"/>
        <v>0</v>
      </c>
      <c r="BI828" s="5">
        <f t="shared" si="1060"/>
        <v>0</v>
      </c>
      <c r="BJ828" s="8">
        <f t="shared" si="1061"/>
        <v>0.55284859282169074</v>
      </c>
      <c r="BK828" s="8">
        <f t="shared" si="1062"/>
        <v>0.44712984479506296</v>
      </c>
      <c r="BL828" s="8">
        <f t="shared" si="1063"/>
        <v>0</v>
      </c>
      <c r="BM828" s="8">
        <f t="shared" si="1064"/>
        <v>4.8109072922243971E-2</v>
      </c>
      <c r="BN828" s="8">
        <f t="shared" si="1065"/>
        <v>0.95186936469450989</v>
      </c>
    </row>
    <row r="829" spans="1:66" x14ac:dyDescent="0.25">
      <c r="A829" t="s">
        <v>287</v>
      </c>
      <c r="B829" t="s">
        <v>336</v>
      </c>
      <c r="C829" t="s">
        <v>333</v>
      </c>
      <c r="D829" t="s">
        <v>520</v>
      </c>
      <c r="E829">
        <f>VLOOKUP(A829,home!$A$2:$E$405,3,FALSE)</f>
        <v>1.2423999999999999</v>
      </c>
      <c r="F829">
        <f>VLOOKUP(B829,home!$B$2:$E$405,3,FALSE)</f>
        <v>0.80489999999999995</v>
      </c>
      <c r="G829">
        <f>VLOOKUP(C829,away!$B$2:$E$405,4,FALSE)</f>
        <v>1.2073</v>
      </c>
      <c r="H829">
        <f>VLOOKUP(A829,away!$A$2:$E$405,3,FALSE)</f>
        <v>0.87880000000000003</v>
      </c>
      <c r="I829">
        <f>VLOOKUP(C829,away!$B$2:$E$405,3,FALSE)</f>
        <v>1.1378999999999999</v>
      </c>
      <c r="J829">
        <f>VLOOKUP(B829,home!$B$2:$E$405,4,FALSE)</f>
        <v>1.8965000000000001</v>
      </c>
      <c r="K829" s="3">
        <f t="shared" si="1010"/>
        <v>1.2073093686479999</v>
      </c>
      <c r="L829" s="3">
        <f t="shared" si="1011"/>
        <v>1.89647443518</v>
      </c>
      <c r="M829" s="5">
        <f t="shared" si="1012"/>
        <v>4.4879067131308938E-2</v>
      </c>
      <c r="N829" s="5">
        <f t="shared" si="1013"/>
        <v>5.418291820381179E-2</v>
      </c>
      <c r="O829" s="5">
        <f t="shared" si="1014"/>
        <v>8.5112003489254406E-2</v>
      </c>
      <c r="P829" s="5">
        <f t="shared" si="1015"/>
        <v>0.10275651919697809</v>
      </c>
      <c r="Q829" s="5">
        <f t="shared" si="1016"/>
        <v>3.2707772384075122E-2</v>
      </c>
      <c r="R829" s="5">
        <f t="shared" si="1017"/>
        <v>8.070636937216101E-2</v>
      </c>
      <c r="S829" s="5">
        <f t="shared" si="1018"/>
        <v>5.8818637019488876E-2</v>
      </c>
      <c r="T829" s="5">
        <f t="shared" si="1019"/>
        <v>6.2029454158084862E-2</v>
      </c>
      <c r="U829" s="5">
        <f t="shared" si="1020"/>
        <v>9.7437555852575977E-2</v>
      </c>
      <c r="V829" s="5">
        <f t="shared" si="1021"/>
        <v>1.4963666162245474E-2</v>
      </c>
      <c r="W829" s="5">
        <f t="shared" si="1022"/>
        <v>1.3162800008966738E-2</v>
      </c>
      <c r="X829" s="5">
        <f t="shared" si="1023"/>
        <v>2.4962913712392492E-2</v>
      </c>
      <c r="Y829" s="5">
        <f t="shared" si="1024"/>
        <v>2.3670763841578325E-2</v>
      </c>
      <c r="Z829" s="5">
        <f t="shared" si="1025"/>
        <v>5.1019188756832506E-2</v>
      </c>
      <c r="AA829" s="5">
        <f t="shared" si="1026"/>
        <v>6.1595944566944581E-2</v>
      </c>
      <c r="AB829" s="5">
        <f t="shared" si="1027"/>
        <v>3.7182680473197539E-2</v>
      </c>
      <c r="AC829" s="5">
        <f t="shared" si="1028"/>
        <v>2.1413299500510131E-3</v>
      </c>
      <c r="AD829" s="5">
        <f t="shared" si="1029"/>
        <v>3.972892942116381E-3</v>
      </c>
      <c r="AE829" s="5">
        <f t="shared" si="1030"/>
        <v>7.5344898984307717E-3</v>
      </c>
      <c r="AF829" s="5">
        <f t="shared" si="1031"/>
        <v>7.1444837372479598E-3</v>
      </c>
      <c r="AG829" s="5">
        <f t="shared" si="1032"/>
        <v>4.5164435867500073E-3</v>
      </c>
      <c r="AH829" s="5">
        <f t="shared" si="1033"/>
        <v>2.4189146795238932E-2</v>
      </c>
      <c r="AI829" s="5">
        <f t="shared" si="1034"/>
        <v>2.9203783545493699E-2</v>
      </c>
      <c r="AJ829" s="5">
        <f t="shared" si="1035"/>
        <v>1.7629000737221429E-2</v>
      </c>
      <c r="AK829" s="5">
        <f t="shared" si="1036"/>
        <v>7.0945525833166403E-3</v>
      </c>
      <c r="AL829" s="5">
        <f t="shared" si="1037"/>
        <v>1.9611424762969526E-4</v>
      </c>
      <c r="AM829" s="5">
        <f t="shared" si="1038"/>
        <v>9.5930217393052437E-4</v>
      </c>
      <c r="AN829" s="5">
        <f t="shared" si="1039"/>
        <v>1.8192920484718371E-3</v>
      </c>
      <c r="AO829" s="5">
        <f t="shared" si="1040"/>
        <v>1.725120430026547E-3</v>
      </c>
      <c r="AP829" s="5">
        <f t="shared" si="1041"/>
        <v>1.0905489310506916E-3</v>
      </c>
      <c r="AQ829" s="5">
        <f t="shared" si="1042"/>
        <v>5.1704954201262825E-4</v>
      </c>
      <c r="AR829" s="5">
        <f t="shared" si="1043"/>
        <v>9.1748197011973665E-3</v>
      </c>
      <c r="AS829" s="5">
        <f t="shared" si="1044"/>
        <v>1.1076845780911823E-2</v>
      </c>
      <c r="AT829" s="5">
        <f t="shared" si="1045"/>
        <v>6.6865898431819589E-3</v>
      </c>
      <c r="AU829" s="5">
        <f t="shared" si="1046"/>
        <v>2.690927520660046E-3</v>
      </c>
      <c r="AV829" s="5">
        <f t="shared" si="1047"/>
        <v>8.1219550151140211E-4</v>
      </c>
      <c r="AW829" s="5">
        <f t="shared" si="1048"/>
        <v>1.247303694838406E-5</v>
      </c>
      <c r="AX829" s="5">
        <f t="shared" si="1049"/>
        <v>1.9302908365845229E-4</v>
      </c>
      <c r="AY829" s="5">
        <f t="shared" si="1050"/>
        <v>3.6607472240447622E-4</v>
      </c>
      <c r="AZ829" s="5">
        <f t="shared" si="1051"/>
        <v>3.4712567620285233E-4</v>
      </c>
      <c r="BA829" s="5">
        <f t="shared" si="1052"/>
        <v>2.1943832357109334E-4</v>
      </c>
      <c r="BB829" s="5">
        <f t="shared" si="1053"/>
        <v>1.0403979268783381E-4</v>
      </c>
      <c r="BC829" s="5">
        <f t="shared" si="1054"/>
        <v>3.9461761414780768E-5</v>
      </c>
      <c r="BD829" s="5">
        <f t="shared" si="1055"/>
        <v>2.8999685017844388E-3</v>
      </c>
      <c r="BE829" s="5">
        <f t="shared" si="1056"/>
        <v>3.5011591409884568E-3</v>
      </c>
      <c r="BF829" s="5">
        <f t="shared" si="1057"/>
        <v>2.113491116021474E-3</v>
      </c>
      <c r="BG829" s="5">
        <f t="shared" si="1058"/>
        <v>8.5054587497568064E-4</v>
      </c>
      <c r="BH829" s="5">
        <f t="shared" si="1059"/>
        <v>2.5671800083076251E-4</v>
      </c>
      <c r="BI829" s="5">
        <f t="shared" si="1060"/>
        <v>6.1987609500712909E-5</v>
      </c>
      <c r="BJ829" s="8">
        <f t="shared" si="1061"/>
        <v>0.24126541495888618</v>
      </c>
      <c r="BK829" s="8">
        <f t="shared" si="1062"/>
        <v>0.22412140843010656</v>
      </c>
      <c r="BL829" s="8">
        <f t="shared" si="1063"/>
        <v>0.48027628600696837</v>
      </c>
      <c r="BM829" s="8">
        <f t="shared" si="1064"/>
        <v>0.59598404668974791</v>
      </c>
      <c r="BN829" s="8">
        <f t="shared" si="1065"/>
        <v>0.40034464977758938</v>
      </c>
    </row>
    <row r="830" spans="1:66" x14ac:dyDescent="0.25">
      <c r="A830" t="s">
        <v>287</v>
      </c>
      <c r="B830" t="s">
        <v>329</v>
      </c>
      <c r="C830" t="s">
        <v>359</v>
      </c>
      <c r="D830" t="s">
        <v>520</v>
      </c>
      <c r="E830">
        <f>VLOOKUP(A830,home!$A$2:$E$405,3,FALSE)</f>
        <v>1.2423999999999999</v>
      </c>
      <c r="F830">
        <f>VLOOKUP(B830,home!$B$2:$E$405,3,FALSE)</f>
        <v>1.2073</v>
      </c>
      <c r="G830">
        <f>VLOOKUP(C830,away!$B$2:$E$405,4,FALSE)</f>
        <v>1.3414999999999999</v>
      </c>
      <c r="H830">
        <f>VLOOKUP(A830,away!$A$2:$E$405,3,FALSE)</f>
        <v>0.87880000000000003</v>
      </c>
      <c r="I830">
        <f>VLOOKUP(C830,away!$B$2:$E$405,3,FALSE)</f>
        <v>0.37930000000000003</v>
      </c>
      <c r="J830">
        <f>VLOOKUP(B830,home!$B$2:$E$405,4,FALSE)</f>
        <v>0.56899999999999995</v>
      </c>
      <c r="K830" s="3">
        <f t="shared" si="1010"/>
        <v>2.0121822810799999</v>
      </c>
      <c r="L830" s="3">
        <f t="shared" si="1011"/>
        <v>0.18966410995999999</v>
      </c>
      <c r="M830" s="5">
        <f t="shared" si="1012"/>
        <v>0.11059876116017987</v>
      </c>
      <c r="N830" s="5">
        <f t="shared" si="1013"/>
        <v>0.22254486751591282</v>
      </c>
      <c r="O830" s="5">
        <f t="shared" si="1014"/>
        <v>2.0976615598124131E-2</v>
      </c>
      <c r="P830" s="5">
        <f t="shared" si="1015"/>
        <v>4.2208774223571714E-2</v>
      </c>
      <c r="Q830" s="5">
        <f t="shared" si="1016"/>
        <v>0.22390041958040793</v>
      </c>
      <c r="R830" s="5">
        <f t="shared" si="1017"/>
        <v>1.9892555636956328E-3</v>
      </c>
      <c r="S830" s="5">
        <f t="shared" si="1018"/>
        <v>4.0271260789173629E-3</v>
      </c>
      <c r="T830" s="5">
        <f t="shared" si="1019"/>
        <v>4.2465873799388626E-2</v>
      </c>
      <c r="U830" s="5">
        <f t="shared" si="1020"/>
        <v>4.0027447978081589E-3</v>
      </c>
      <c r="V830" s="5">
        <f t="shared" si="1021"/>
        <v>1.7076748987038232E-4</v>
      </c>
      <c r="W830" s="5">
        <f t="shared" si="1022"/>
        <v>0.15017615233535814</v>
      </c>
      <c r="X830" s="5">
        <f t="shared" si="1023"/>
        <v>2.8483026269903074E-2</v>
      </c>
      <c r="Y830" s="5">
        <f t="shared" si="1024"/>
        <v>2.7011039132242317E-3</v>
      </c>
      <c r="Z830" s="5">
        <f t="shared" si="1025"/>
        <v>1.2576346199043675E-4</v>
      </c>
      <c r="AA830" s="5">
        <f t="shared" si="1026"/>
        <v>2.5305900982443486E-4</v>
      </c>
      <c r="AB830" s="5">
        <f t="shared" si="1027"/>
        <v>2.5460042781818876E-4</v>
      </c>
      <c r="AC830" s="5">
        <f t="shared" si="1028"/>
        <v>4.07321833279052E-6</v>
      </c>
      <c r="AD830" s="5">
        <f t="shared" si="1029"/>
        <v>7.5545448192494605E-2</v>
      </c>
      <c r="AE830" s="5">
        <f t="shared" si="1030"/>
        <v>1.4328260192958778E-2</v>
      </c>
      <c r="AF830" s="5">
        <f t="shared" si="1031"/>
        <v>1.3587783583864121E-3</v>
      </c>
      <c r="AG830" s="5">
        <f t="shared" si="1032"/>
        <v>8.5903829325422904E-5</v>
      </c>
      <c r="AH830" s="5">
        <f t="shared" si="1033"/>
        <v>5.9632037709761181E-6</v>
      </c>
      <c r="AI830" s="5">
        <f t="shared" si="1034"/>
        <v>1.1999052966427581E-5</v>
      </c>
      <c r="AJ830" s="5">
        <f t="shared" si="1035"/>
        <v>1.2072140884392996E-5</v>
      </c>
      <c r="AK830" s="5">
        <f t="shared" si="1036"/>
        <v>8.0971159940923445E-6</v>
      </c>
      <c r="AL830" s="5">
        <f t="shared" si="1037"/>
        <v>6.2179919980502896E-8</v>
      </c>
      <c r="AM830" s="5">
        <f t="shared" si="1038"/>
        <v>3.040224245383694E-2</v>
      </c>
      <c r="AN830" s="5">
        <f t="shared" si="1039"/>
        <v>5.7662142557951086E-3</v>
      </c>
      <c r="AO830" s="5">
        <f t="shared" si="1040"/>
        <v>5.4682194733202138E-4</v>
      </c>
      <c r="AP830" s="5">
        <f t="shared" si="1041"/>
        <v>3.4570832649107279E-5</v>
      </c>
      <c r="AQ830" s="5">
        <f t="shared" si="1042"/>
        <v>1.6392115512422599E-6</v>
      </c>
      <c r="AR830" s="5">
        <f t="shared" si="1043"/>
        <v>2.2620114714646045E-7</v>
      </c>
      <c r="AS830" s="5">
        <f t="shared" si="1044"/>
        <v>4.5515794024807742E-7</v>
      </c>
      <c r="AT830" s="5">
        <f t="shared" si="1045"/>
        <v>4.5793037123002545E-7</v>
      </c>
      <c r="AU830" s="5">
        <f t="shared" si="1046"/>
        <v>3.071464596524813E-7</v>
      </c>
      <c r="AV830" s="5">
        <f t="shared" si="1047"/>
        <v>1.5450866595229397E-7</v>
      </c>
      <c r="AW830" s="5">
        <f t="shared" si="1048"/>
        <v>6.5917410129026038E-10</v>
      </c>
      <c r="AX830" s="5">
        <f t="shared" si="1049"/>
        <v>1.0195808928451467E-2</v>
      </c>
      <c r="AY830" s="5">
        <f t="shared" si="1050"/>
        <v>1.9337790257369686E-3</v>
      </c>
      <c r="AZ830" s="5">
        <f t="shared" si="1051"/>
        <v>1.8338423888785899E-4</v>
      </c>
      <c r="BA830" s="5">
        <f t="shared" si="1052"/>
        <v>1.1593802816452598E-5</v>
      </c>
      <c r="BB830" s="5">
        <f t="shared" si="1053"/>
        <v>5.4973207305855569E-7</v>
      </c>
      <c r="BC830" s="5">
        <f t="shared" si="1054"/>
        <v>2.0852888870623353E-8</v>
      </c>
      <c r="BD830" s="5">
        <f t="shared" si="1055"/>
        <v>7.1503732075773923E-9</v>
      </c>
      <c r="BE830" s="5">
        <f t="shared" si="1056"/>
        <v>1.438785427139639E-8</v>
      </c>
      <c r="BF830" s="5">
        <f t="shared" si="1057"/>
        <v>1.4475492713832507E-8</v>
      </c>
      <c r="BG830" s="5">
        <f t="shared" si="1058"/>
        <v>9.7091099828921395E-9</v>
      </c>
      <c r="BH830" s="5">
        <f t="shared" si="1059"/>
        <v>4.884124768158125E-9</v>
      </c>
      <c r="BI830" s="5">
        <f t="shared" si="1060"/>
        <v>1.9655498634143475E-9</v>
      </c>
      <c r="BJ830" s="8">
        <f t="shared" si="1061"/>
        <v>0.81066645926937919</v>
      </c>
      <c r="BK830" s="8">
        <f t="shared" si="1062"/>
        <v>0.15894334337652907</v>
      </c>
      <c r="BL830" s="8">
        <f t="shared" si="1063"/>
        <v>2.7516060427975469E-2</v>
      </c>
      <c r="BM830" s="8">
        <f t="shared" si="1064"/>
        <v>0.37309915452741926</v>
      </c>
      <c r="BN830" s="8">
        <f t="shared" si="1065"/>
        <v>0.6222186936418922</v>
      </c>
    </row>
    <row r="831" spans="1:66" x14ac:dyDescent="0.25">
      <c r="A831" t="s">
        <v>34</v>
      </c>
      <c r="B831" t="s">
        <v>35</v>
      </c>
      <c r="C831" t="s">
        <v>492</v>
      </c>
      <c r="D831" t="s">
        <v>520</v>
      </c>
      <c r="E831">
        <f>VLOOKUP(A831,home!$A$2:$E$405,3,FALSE)</f>
        <v>1.4921</v>
      </c>
      <c r="F831">
        <f>VLOOKUP(B831,home!$B$2:$E$405,3,FALSE)</f>
        <v>1.5638000000000001</v>
      </c>
      <c r="G831">
        <f>VLOOKUP(C831,away!$B$2:$E$405,4,FALSE)</f>
        <v>1.5638000000000001</v>
      </c>
      <c r="H831">
        <f>VLOOKUP(A831,away!$A$2:$E$405,3,FALSE)</f>
        <v>1.2222</v>
      </c>
      <c r="I831">
        <f>VLOOKUP(C831,away!$B$2:$E$405,3,FALSE)</f>
        <v>0.54549999999999998</v>
      </c>
      <c r="J831">
        <f>VLOOKUP(B831,home!$B$2:$E$405,4,FALSE)</f>
        <v>1.6364000000000001</v>
      </c>
      <c r="K831" s="3">
        <f t="shared" si="1010"/>
        <v>3.6488864435240007</v>
      </c>
      <c r="L831" s="3">
        <f t="shared" si="1011"/>
        <v>1.0910044076400001</v>
      </c>
      <c r="M831" s="5">
        <f t="shared" si="1012"/>
        <v>8.7396000505883323E-3</v>
      </c>
      <c r="N831" s="5">
        <f t="shared" si="1013"/>
        <v>3.1889808146413429E-2</v>
      </c>
      <c r="O831" s="5">
        <f t="shared" si="1014"/>
        <v>9.5349421762026369E-3</v>
      </c>
      <c r="P831" s="5">
        <f t="shared" si="1015"/>
        <v>3.4791921246531035E-2</v>
      </c>
      <c r="Q831" s="5">
        <f t="shared" si="1016"/>
        <v>5.8181144316014628E-2</v>
      </c>
      <c r="R831" s="5">
        <f t="shared" si="1017"/>
        <v>5.2013319704148049E-3</v>
      </c>
      <c r="S831" s="5">
        <f t="shared" si="1018"/>
        <v>3.4626235097089231E-2</v>
      </c>
      <c r="T831" s="5">
        <f t="shared" si="1019"/>
        <v>6.3475884890310891E-2</v>
      </c>
      <c r="U831" s="5">
        <f t="shared" si="1020"/>
        <v>1.8979069715114559E-2</v>
      </c>
      <c r="V831" s="5">
        <f t="shared" si="1021"/>
        <v>1.5316150212677302E-2</v>
      </c>
      <c r="W831" s="5">
        <f t="shared" si="1022"/>
        <v>7.0765462921139735E-2</v>
      </c>
      <c r="X831" s="5">
        <f t="shared" si="1023"/>
        <v>7.720543195564844E-2</v>
      </c>
      <c r="Y831" s="5">
        <f t="shared" si="1024"/>
        <v>4.2115733278681275E-2</v>
      </c>
      <c r="Z831" s="5">
        <f t="shared" si="1025"/>
        <v>1.8915587017737997E-3</v>
      </c>
      <c r="AA831" s="5">
        <f t="shared" si="1026"/>
        <v>6.9020829040322747E-3</v>
      </c>
      <c r="AB831" s="5">
        <f t="shared" si="1027"/>
        <v>1.2592458370301074E-2</v>
      </c>
      <c r="AC831" s="5">
        <f t="shared" si="1028"/>
        <v>3.8108029037012105E-3</v>
      </c>
      <c r="AD831" s="5">
        <f t="shared" si="1029"/>
        <v>6.4553784580661772E-2</v>
      </c>
      <c r="AE831" s="5">
        <f t="shared" si="1030"/>
        <v>7.0428463507345065E-2</v>
      </c>
      <c r="AF831" s="5">
        <f t="shared" si="1031"/>
        <v>3.841888205491318E-2</v>
      </c>
      <c r="AG831" s="5">
        <f t="shared" si="1032"/>
        <v>1.3971723219503861E-2</v>
      </c>
      <c r="AH831" s="5">
        <f t="shared" si="1033"/>
        <v>5.1592472023625287E-4</v>
      </c>
      <c r="AI831" s="5">
        <f t="shared" si="1034"/>
        <v>1.8825507175489755E-3</v>
      </c>
      <c r="AJ831" s="5">
        <f t="shared" si="1035"/>
        <v>3.4346068962554199E-3</v>
      </c>
      <c r="AK831" s="5">
        <f t="shared" si="1036"/>
        <v>4.1774968475268145E-3</v>
      </c>
      <c r="AL831" s="5">
        <f t="shared" si="1037"/>
        <v>6.068248146101332E-4</v>
      </c>
      <c r="AM831" s="5">
        <f t="shared" si="1038"/>
        <v>4.7109885886909085E-2</v>
      </c>
      <c r="AN831" s="5">
        <f t="shared" si="1039"/>
        <v>5.1397093146035244E-2</v>
      </c>
      <c r="AO831" s="5">
        <f t="shared" si="1040"/>
        <v>2.8037227581104045E-2</v>
      </c>
      <c r="AP831" s="5">
        <f t="shared" si="1041"/>
        <v>1.0196246289663429E-2</v>
      </c>
      <c r="AQ831" s="5">
        <f t="shared" si="1042"/>
        <v>2.7810374108514489E-3</v>
      </c>
      <c r="AR831" s="5">
        <f t="shared" si="1043"/>
        <v>1.1257522875763721E-4</v>
      </c>
      <c r="AS831" s="5">
        <f t="shared" si="1044"/>
        <v>4.1077422609035562E-4</v>
      </c>
      <c r="AT831" s="5">
        <f t="shared" si="1045"/>
        <v>7.4943425246508117E-4</v>
      </c>
      <c r="AU831" s="5">
        <f t="shared" si="1046"/>
        <v>9.1153349471079237E-4</v>
      </c>
      <c r="AV831" s="5">
        <f t="shared" si="1047"/>
        <v>8.3152055291706671E-4</v>
      </c>
      <c r="AW831" s="5">
        <f t="shared" si="1048"/>
        <v>6.7103888043910934E-5</v>
      </c>
      <c r="AX831" s="5">
        <f t="shared" si="1049"/>
        <v>2.8649770661450889E-2</v>
      </c>
      <c r="AY831" s="5">
        <f t="shared" si="1050"/>
        <v>3.1257026069518079E-2</v>
      </c>
      <c r="AZ831" s="5">
        <f t="shared" si="1051"/>
        <v>1.7050776605781304E-2</v>
      </c>
      <c r="BA831" s="5">
        <f t="shared" si="1052"/>
        <v>6.2008241435308016E-3</v>
      </c>
      <c r="BB831" s="5">
        <f t="shared" si="1053"/>
        <v>1.6912816178981578E-3</v>
      </c>
      <c r="BC831" s="5">
        <f t="shared" si="1054"/>
        <v>3.6903913993748032E-4</v>
      </c>
      <c r="BD831" s="5">
        <f t="shared" si="1055"/>
        <v>2.0470011794277237E-5</v>
      </c>
      <c r="BE831" s="5">
        <f t="shared" si="1056"/>
        <v>7.4692748534914603E-5</v>
      </c>
      <c r="BF831" s="5">
        <f t="shared" si="1057"/>
        <v>1.3627267877929861E-4</v>
      </c>
      <c r="BG831" s="5">
        <f t="shared" si="1058"/>
        <v>1.6574784340682777E-4</v>
      </c>
      <c r="BH831" s="5">
        <f t="shared" si="1059"/>
        <v>1.5119876471262819E-4</v>
      </c>
      <c r="BI831" s="5">
        <f t="shared" si="1060"/>
        <v>1.1034142456749682E-4</v>
      </c>
      <c r="BJ831" s="8">
        <f t="shared" si="1061"/>
        <v>0.75574652742331228</v>
      </c>
      <c r="BK831" s="8">
        <f t="shared" si="1062"/>
        <v>0.12914856039471534</v>
      </c>
      <c r="BL831" s="8">
        <f t="shared" si="1063"/>
        <v>6.6895025544369199E-2</v>
      </c>
      <c r="BM831" s="8">
        <f t="shared" si="1064"/>
        <v>0.77415300197653147</v>
      </c>
      <c r="BN831" s="8">
        <f t="shared" si="1065"/>
        <v>0.14833874790616486</v>
      </c>
    </row>
    <row r="832" spans="1:66" x14ac:dyDescent="0.25">
      <c r="A832" t="s">
        <v>34</v>
      </c>
      <c r="B832" t="s">
        <v>439</v>
      </c>
      <c r="C832" t="s">
        <v>493</v>
      </c>
      <c r="D832" t="s">
        <v>520</v>
      </c>
      <c r="E832">
        <f>VLOOKUP(A832,home!$A$2:$E$405,3,FALSE)</f>
        <v>1.4921</v>
      </c>
      <c r="F832">
        <f>VLOOKUP(B832,home!$B$2:$E$405,3,FALSE)</f>
        <v>1.5638000000000001</v>
      </c>
      <c r="G832">
        <f>VLOOKUP(C832,away!$B$2:$E$405,4,FALSE)</f>
        <v>1.117</v>
      </c>
      <c r="H832">
        <f>VLOOKUP(A832,away!$A$2:$E$405,3,FALSE)</f>
        <v>1.2222</v>
      </c>
      <c r="I832">
        <f>VLOOKUP(C832,away!$B$2:$E$405,3,FALSE)</f>
        <v>1.0909</v>
      </c>
      <c r="J832">
        <f>VLOOKUP(B832,home!$B$2:$E$405,4,FALSE)</f>
        <v>0.54549999999999998</v>
      </c>
      <c r="K832" s="3">
        <f t="shared" si="1010"/>
        <v>2.6063474596600003</v>
      </c>
      <c r="L832" s="3">
        <f t="shared" si="1011"/>
        <v>0.72731404809</v>
      </c>
      <c r="M832" s="5">
        <f t="shared" si="1012"/>
        <v>3.5662287976102214E-2</v>
      </c>
      <c r="N832" s="5">
        <f t="shared" si="1013"/>
        <v>9.2948313672177374E-2</v>
      </c>
      <c r="O832" s="5">
        <f t="shared" si="1014"/>
        <v>2.5937683032050234E-2</v>
      </c>
      <c r="P832" s="5">
        <f t="shared" si="1015"/>
        <v>6.7602614280050419E-2</v>
      </c>
      <c r="Q832" s="5">
        <f t="shared" si="1016"/>
        <v>0.1211278006095802</v>
      </c>
      <c r="R832" s="5">
        <f t="shared" si="1017"/>
        <v>9.4324206220578796E-3</v>
      </c>
      <c r="S832" s="5">
        <f t="shared" si="1018"/>
        <v>3.2037438684246591E-2</v>
      </c>
      <c r="T832" s="5">
        <f t="shared" si="1019"/>
        <v>8.8097950997592142E-2</v>
      </c>
      <c r="U832" s="5">
        <f t="shared" si="1020"/>
        <v>2.4584165526745149E-2</v>
      </c>
      <c r="V832" s="5">
        <f t="shared" si="1021"/>
        <v>6.7479144335053781E-3</v>
      </c>
      <c r="W832" s="5">
        <f t="shared" si="1022"/>
        <v>0.10523371180432746</v>
      </c>
      <c r="X832" s="5">
        <f t="shared" si="1023"/>
        <v>7.6537956927941811E-2</v>
      </c>
      <c r="Y832" s="5">
        <f t="shared" si="1024"/>
        <v>2.7833565642899707E-2</v>
      </c>
      <c r="Z832" s="5">
        <f t="shared" si="1025"/>
        <v>2.2867773419721709E-3</v>
      </c>
      <c r="AA832" s="5">
        <f t="shared" si="1026"/>
        <v>5.9601363160572155E-3</v>
      </c>
      <c r="AB832" s="5">
        <f t="shared" si="1027"/>
        <v>7.7670930732915188E-3</v>
      </c>
      <c r="AC832" s="5">
        <f t="shared" si="1028"/>
        <v>7.9947313137329243E-4</v>
      </c>
      <c r="AD832" s="5">
        <f t="shared" si="1029"/>
        <v>6.856890435795035E-2</v>
      </c>
      <c r="AE832" s="5">
        <f t="shared" si="1030"/>
        <v>4.9871127401676915E-2</v>
      </c>
      <c r="AF832" s="5">
        <f t="shared" si="1031"/>
        <v>1.8135985776662877E-2</v>
      </c>
      <c r="AG832" s="5">
        <f t="shared" si="1032"/>
        <v>4.3968524104424471E-3</v>
      </c>
      <c r="AH832" s="5">
        <f t="shared" si="1033"/>
        <v>4.1580132141756735E-4</v>
      </c>
      <c r="AI832" s="5">
        <f t="shared" si="1034"/>
        <v>1.0837227177999478E-3</v>
      </c>
      <c r="AJ832" s="5">
        <f t="shared" si="1035"/>
        <v>1.412278976256863E-3</v>
      </c>
      <c r="AK832" s="5">
        <f t="shared" si="1036"/>
        <v>1.2269632406994334E-3</v>
      </c>
      <c r="AL832" s="5">
        <f t="shared" si="1037"/>
        <v>6.0620309906879841E-5</v>
      </c>
      <c r="AM832" s="5">
        <f t="shared" si="1038"/>
        <v>3.5742877937002676E-2</v>
      </c>
      <c r="AN832" s="5">
        <f t="shared" si="1039"/>
        <v>2.5996297242748163E-2</v>
      </c>
      <c r="AO832" s="5">
        <f t="shared" si="1040"/>
        <v>9.4537360914870357E-3</v>
      </c>
      <c r="AP832" s="5">
        <f t="shared" si="1041"/>
        <v>2.2919450220913237E-3</v>
      </c>
      <c r="AQ832" s="5">
        <f t="shared" si="1042"/>
        <v>4.1674095300424119E-4</v>
      </c>
      <c r="AR832" s="5">
        <f t="shared" si="1043"/>
        <v>6.048362845627645E-5</v>
      </c>
      <c r="AS832" s="5">
        <f t="shared" si="1044"/>
        <v>1.5764135137803542E-4</v>
      </c>
      <c r="AT832" s="5">
        <f t="shared" si="1045"/>
        <v>2.054340678507561E-4</v>
      </c>
      <c r="AU832" s="5">
        <f t="shared" si="1046"/>
        <v>1.7847752029014608E-4</v>
      </c>
      <c r="AV832" s="5">
        <f t="shared" si="1047"/>
        <v>1.1629360790365959E-4</v>
      </c>
      <c r="AW832" s="5">
        <f t="shared" si="1048"/>
        <v>3.1920518695003073E-6</v>
      </c>
      <c r="AX832" s="5">
        <f t="shared" si="1049"/>
        <v>1.5526393185340728E-2</v>
      </c>
      <c r="AY832" s="5">
        <f t="shared" si="1050"/>
        <v>1.1292563879867155E-2</v>
      </c>
      <c r="AZ832" s="5">
        <f t="shared" si="1051"/>
        <v>4.1066201743905481E-3</v>
      </c>
      <c r="BA832" s="5">
        <f t="shared" si="1052"/>
        <v>9.9560084766801729E-4</v>
      </c>
      <c r="BB832" s="5">
        <f t="shared" si="1053"/>
        <v>1.8102862069981521E-4</v>
      </c>
      <c r="BC832" s="5">
        <f t="shared" si="1054"/>
        <v>2.6332931788266362E-5</v>
      </c>
      <c r="BD832" s="5">
        <f t="shared" si="1055"/>
        <v>7.3317654426176552E-6</v>
      </c>
      <c r="BE832" s="5">
        <f t="shared" si="1056"/>
        <v>1.9109128236189499E-5</v>
      </c>
      <c r="BF832" s="5">
        <f t="shared" si="1057"/>
        <v>2.4902513917354849E-5</v>
      </c>
      <c r="BG832" s="5">
        <f t="shared" si="1058"/>
        <v>2.1634867962548534E-5</v>
      </c>
      <c r="BH832" s="5">
        <f t="shared" si="1059"/>
        <v>1.4096995788566974E-5</v>
      </c>
      <c r="BI832" s="5">
        <f t="shared" si="1060"/>
        <v>7.3483338324738492E-6</v>
      </c>
      <c r="BJ832" s="8">
        <f t="shared" si="1061"/>
        <v>0.75878230648733913</v>
      </c>
      <c r="BK832" s="8">
        <f t="shared" si="1062"/>
        <v>0.15420291269505193</v>
      </c>
      <c r="BL832" s="8">
        <f t="shared" si="1063"/>
        <v>7.8633018607434421E-2</v>
      </c>
      <c r="BM832" s="8">
        <f t="shared" si="1064"/>
        <v>0.62990452311178202</v>
      </c>
      <c r="BN832" s="8">
        <f t="shared" si="1065"/>
        <v>0.35271112019201839</v>
      </c>
    </row>
    <row r="833" spans="1:66" x14ac:dyDescent="0.25">
      <c r="A833" t="s">
        <v>34</v>
      </c>
      <c r="B833" t="s">
        <v>284</v>
      </c>
      <c r="C833" t="s">
        <v>500</v>
      </c>
      <c r="D833" t="s">
        <v>520</v>
      </c>
      <c r="E833">
        <f>VLOOKUP(A833,home!$A$2:$E$405,3,FALSE)</f>
        <v>1.4921</v>
      </c>
      <c r="F833">
        <f>VLOOKUP(B833,home!$B$2:$E$405,3,FALSE)</f>
        <v>1.117</v>
      </c>
      <c r="G833">
        <f>VLOOKUP(C833,away!$B$2:$E$405,4,FALSE)</f>
        <v>0.44679999999999997</v>
      </c>
      <c r="H833">
        <f>VLOOKUP(A833,away!$A$2:$E$405,3,FALSE)</f>
        <v>1.2222</v>
      </c>
      <c r="I833">
        <f>VLOOKUP(C833,away!$B$2:$E$405,3,FALSE)</f>
        <v>0.54549999999999998</v>
      </c>
      <c r="J833">
        <f>VLOOKUP(B833,home!$B$2:$E$405,4,FALSE)</f>
        <v>1.3636999999999999</v>
      </c>
      <c r="K833" s="3">
        <f t="shared" si="1010"/>
        <v>0.74467070275999991</v>
      </c>
      <c r="L833" s="3">
        <f t="shared" si="1011"/>
        <v>0.90919256336999987</v>
      </c>
      <c r="M833" s="5">
        <f t="shared" si="1012"/>
        <v>0.19130940002539426</v>
      </c>
      <c r="N833" s="5">
        <f t="shared" si="1013"/>
        <v>0.14246250536150429</v>
      </c>
      <c r="O833" s="5">
        <f t="shared" si="1014"/>
        <v>0.17393708380586492</v>
      </c>
      <c r="P833" s="5">
        <f t="shared" si="1015"/>
        <v>0.12952585043373843</v>
      </c>
      <c r="Q833" s="5">
        <f t="shared" si="1016"/>
        <v>5.3043826992250812E-2</v>
      </c>
      <c r="R833" s="5">
        <f t="shared" si="1017"/>
        <v>7.9071151545278398E-2</v>
      </c>
      <c r="S833" s="5">
        <f t="shared" si="1018"/>
        <v>2.1923838985899561E-2</v>
      </c>
      <c r="T833" s="5">
        <f t="shared" si="1019"/>
        <v>4.8227053034039305E-2</v>
      </c>
      <c r="U833" s="5">
        <f t="shared" si="1020"/>
        <v>5.8881969989264912E-2</v>
      </c>
      <c r="V833" s="5">
        <f t="shared" si="1021"/>
        <v>1.6492794098890485E-3</v>
      </c>
      <c r="W833" s="5">
        <f t="shared" si="1022"/>
        <v>1.3166727974466426E-2</v>
      </c>
      <c r="X833" s="5">
        <f t="shared" si="1023"/>
        <v>1.1971091158300615E-2</v>
      </c>
      <c r="Y833" s="5">
        <f t="shared" si="1024"/>
        <v>5.4420135282756375E-3</v>
      </c>
      <c r="Z833" s="5">
        <f t="shared" si="1025"/>
        <v>2.3963634320689802E-2</v>
      </c>
      <c r="AA833" s="5">
        <f t="shared" si="1026"/>
        <v>1.7845016410271728E-2</v>
      </c>
      <c r="AB833" s="5">
        <f t="shared" si="1027"/>
        <v>6.6443304555003878E-3</v>
      </c>
      <c r="AC833" s="5">
        <f t="shared" si="1028"/>
        <v>6.97901926605465E-5</v>
      </c>
      <c r="AD833" s="5">
        <f t="shared" si="1029"/>
        <v>2.4512191434489152E-3</v>
      </c>
      <c r="AE833" s="5">
        <f t="shared" si="1030"/>
        <v>2.2286302164139346E-3</v>
      </c>
      <c r="AF833" s="5">
        <f t="shared" si="1031"/>
        <v>1.0131270096326113E-3</v>
      </c>
      <c r="AG833" s="5">
        <f t="shared" si="1032"/>
        <v>3.0704251430241884E-4</v>
      </c>
      <c r="AH833" s="5">
        <f t="shared" si="1033"/>
        <v>5.4468895289223164E-3</v>
      </c>
      <c r="AI833" s="5">
        <f t="shared" si="1034"/>
        <v>4.0561390533586658E-3</v>
      </c>
      <c r="AJ833" s="5">
        <f t="shared" si="1035"/>
        <v>1.5102439596784388E-3</v>
      </c>
      <c r="AK833" s="5">
        <f t="shared" si="1036"/>
        <v>3.7487814359759615E-4</v>
      </c>
      <c r="AL833" s="5">
        <f t="shared" si="1037"/>
        <v>1.890055387783732E-6</v>
      </c>
      <c r="AM833" s="5">
        <f t="shared" si="1038"/>
        <v>3.6507021643417386E-4</v>
      </c>
      <c r="AN833" s="5">
        <f t="shared" si="1039"/>
        <v>3.3191912588982717E-4</v>
      </c>
      <c r="AO833" s="5">
        <f t="shared" si="1040"/>
        <v>1.5088920044965083E-4</v>
      </c>
      <c r="AP833" s="5">
        <f t="shared" si="1041"/>
        <v>4.572911298055593E-5</v>
      </c>
      <c r="AQ833" s="5">
        <f t="shared" si="1042"/>
        <v>1.0394142362856994E-5</v>
      </c>
      <c r="AR833" s="5">
        <f t="shared" si="1043"/>
        <v>9.9045429063881855E-4</v>
      </c>
      <c r="AS833" s="5">
        <f t="shared" si="1044"/>
        <v>7.3756229266166615E-4</v>
      </c>
      <c r="AT833" s="5">
        <f t="shared" si="1045"/>
        <v>2.7462051540281976E-4</v>
      </c>
      <c r="AU833" s="5">
        <f t="shared" si="1046"/>
        <v>6.8167284065777085E-5</v>
      </c>
      <c r="AV833" s="5">
        <f t="shared" si="1047"/>
        <v>1.269054483262569E-5</v>
      </c>
      <c r="AW833" s="5">
        <f t="shared" si="1048"/>
        <v>3.5546117591750578E-8</v>
      </c>
      <c r="AX833" s="5">
        <f t="shared" si="1049"/>
        <v>4.5309515771463573E-5</v>
      </c>
      <c r="AY833" s="5">
        <f t="shared" si="1050"/>
        <v>4.1195074789310407E-5</v>
      </c>
      <c r="AZ833" s="5">
        <f t="shared" si="1051"/>
        <v>1.8727127822955988E-5</v>
      </c>
      <c r="BA833" s="5">
        <f t="shared" si="1052"/>
        <v>5.6755217833036681E-6</v>
      </c>
      <c r="BB833" s="5">
        <f t="shared" si="1053"/>
        <v>1.2900355496560336E-6</v>
      </c>
      <c r="BC833" s="5">
        <f t="shared" si="1054"/>
        <v>2.3457814564603925E-7</v>
      </c>
      <c r="BD833" s="5">
        <f t="shared" si="1055"/>
        <v>1.5008561256778699E-4</v>
      </c>
      <c r="BE833" s="5">
        <f t="shared" si="1056"/>
        <v>1.1176435858501899E-4</v>
      </c>
      <c r="BF833" s="5">
        <f t="shared" si="1057"/>
        <v>4.1613821725513354E-5</v>
      </c>
      <c r="BG833" s="5">
        <f t="shared" si="1058"/>
        <v>1.0329531289622464E-5</v>
      </c>
      <c r="BH833" s="5">
        <f t="shared" si="1059"/>
        <v>1.9230248311561417E-6</v>
      </c>
      <c r="BI833" s="5">
        <f t="shared" si="1060"/>
        <v>2.8640405048839491E-7</v>
      </c>
      <c r="BJ833" s="8">
        <f t="shared" si="1061"/>
        <v>0.28132967058461444</v>
      </c>
      <c r="BK833" s="8">
        <f t="shared" si="1062"/>
        <v>0.34452124417775903</v>
      </c>
      <c r="BL833" s="8">
        <f t="shared" si="1063"/>
        <v>0.35016720057238859</v>
      </c>
      <c r="BM833" s="8">
        <f t="shared" si="1064"/>
        <v>0.23059077196274891</v>
      </c>
      <c r="BN833" s="8">
        <f t="shared" si="1065"/>
        <v>0.76934981816403125</v>
      </c>
    </row>
    <row r="834" spans="1:66" x14ac:dyDescent="0.25">
      <c r="A834" t="s">
        <v>10</v>
      </c>
      <c r="B834" t="s">
        <v>210</v>
      </c>
      <c r="C834" t="s">
        <v>211</v>
      </c>
      <c r="D834" t="s">
        <v>521</v>
      </c>
      <c r="E834">
        <f>VLOOKUP(A834,home!$A$2:$E$405,3,FALSE)</f>
        <v>1.5185</v>
      </c>
      <c r="F834">
        <f>VLOOKUP(B834,home!$B$2:$E$405,3,FALSE)</f>
        <v>0.98780000000000001</v>
      </c>
      <c r="G834">
        <f>VLOOKUP(C834,away!$B$2:$E$405,4,FALSE)</f>
        <v>0.1646</v>
      </c>
      <c r="H834">
        <f>VLOOKUP(A834,away!$A$2:$E$405,3,FALSE)</f>
        <v>1.4074</v>
      </c>
      <c r="I834">
        <f>VLOOKUP(C834,away!$B$2:$E$405,3,FALSE)</f>
        <v>1.2434000000000001</v>
      </c>
      <c r="J834">
        <f>VLOOKUP(B834,home!$B$2:$E$405,4,FALSE)</f>
        <v>0.71050000000000002</v>
      </c>
      <c r="K834" s="3">
        <f t="shared" si="1010"/>
        <v>0.24689576977999997</v>
      </c>
      <c r="L834" s="3">
        <f t="shared" si="1011"/>
        <v>1.2433474041800001</v>
      </c>
      <c r="M834" s="5">
        <f t="shared" si="1012"/>
        <v>0.22531785744132074</v>
      </c>
      <c r="N834" s="5">
        <f t="shared" si="1013"/>
        <v>5.5630025858155178E-2</v>
      </c>
      <c r="O834" s="5">
        <f t="shared" si="1014"/>
        <v>0.28014837316506547</v>
      </c>
      <c r="P834" s="5">
        <f t="shared" si="1015"/>
        <v>6.9167448245203531E-2</v>
      </c>
      <c r="Q834" s="5">
        <f t="shared" si="1016"/>
        <v>6.8674090285652635E-3</v>
      </c>
      <c r="R834" s="5">
        <f t="shared" si="1017"/>
        <v>0.17416087628001711</v>
      </c>
      <c r="S834" s="5">
        <f t="shared" si="1018"/>
        <v>5.3082076483871648E-3</v>
      </c>
      <c r="T834" s="5">
        <f t="shared" si="1019"/>
        <v>8.5385751891089174E-3</v>
      </c>
      <c r="U834" s="5">
        <f t="shared" si="1020"/>
        <v>4.2999583614714169E-2</v>
      </c>
      <c r="V834" s="5">
        <f t="shared" si="1021"/>
        <v>1.8105542196353069E-4</v>
      </c>
      <c r="W834" s="5">
        <f t="shared" si="1022"/>
        <v>5.6517807950058109E-4</v>
      </c>
      <c r="X834" s="5">
        <f t="shared" si="1023"/>
        <v>7.0271269804648528E-4</v>
      </c>
      <c r="Y834" s="5">
        <f t="shared" si="1024"/>
        <v>4.3685800450021101E-4</v>
      </c>
      <c r="Z834" s="5">
        <f t="shared" si="1025"/>
        <v>7.2180824477491148E-2</v>
      </c>
      <c r="AA834" s="5">
        <f t="shared" si="1026"/>
        <v>1.782114022272524E-2</v>
      </c>
      <c r="AB834" s="5">
        <f t="shared" si="1027"/>
        <v>2.1999820668235342E-3</v>
      </c>
      <c r="AC834" s="5">
        <f t="shared" si="1028"/>
        <v>3.4737430685663083E-6</v>
      </c>
      <c r="AD834" s="5">
        <f t="shared" si="1029"/>
        <v>3.4885019250269485E-5</v>
      </c>
      <c r="AE834" s="5">
        <f t="shared" si="1030"/>
        <v>4.3374198129591904E-5</v>
      </c>
      <c r="AF834" s="5">
        <f t="shared" si="1031"/>
        <v>2.6964598326408561E-5</v>
      </c>
      <c r="AG834" s="5">
        <f t="shared" si="1032"/>
        <v>1.1175454444632152E-5</v>
      </c>
      <c r="AH834" s="5">
        <f t="shared" si="1033"/>
        <v>2.2436460186415208E-2</v>
      </c>
      <c r="AI834" s="5">
        <f t="shared" si="1034"/>
        <v>5.5394671088633048E-3</v>
      </c>
      <c r="AJ834" s="5">
        <f t="shared" si="1035"/>
        <v>6.8383549800689835E-4</v>
      </c>
      <c r="AK834" s="5">
        <f t="shared" si="1036"/>
        <v>5.6278697227767626E-5</v>
      </c>
      <c r="AL834" s="5">
        <f t="shared" si="1037"/>
        <v>4.265439883738779E-8</v>
      </c>
      <c r="AM834" s="5">
        <f t="shared" si="1038"/>
        <v>1.7225927363170808E-6</v>
      </c>
      <c r="AN834" s="5">
        <f t="shared" si="1039"/>
        <v>2.1417812071591661E-6</v>
      </c>
      <c r="AO834" s="5">
        <f t="shared" si="1040"/>
        <v>1.3314890521214285E-6</v>
      </c>
      <c r="AP834" s="5">
        <f t="shared" si="1041"/>
        <v>5.5183448554975562E-7</v>
      </c>
      <c r="AQ834" s="5">
        <f t="shared" si="1042"/>
        <v>1.7153049378632362E-7</v>
      </c>
      <c r="AR834" s="5">
        <f t="shared" si="1043"/>
        <v>5.5792629063534504E-3</v>
      </c>
      <c r="AS834" s="5">
        <f t="shared" si="1044"/>
        <v>1.3774964100691351E-3</v>
      </c>
      <c r="AT834" s="5">
        <f t="shared" si="1045"/>
        <v>1.7004901826660283E-4</v>
      </c>
      <c r="AU834" s="5">
        <f t="shared" si="1046"/>
        <v>1.3994794421755399E-5</v>
      </c>
      <c r="AV834" s="5">
        <f t="shared" si="1047"/>
        <v>8.6381388541803687E-7</v>
      </c>
      <c r="AW834" s="5">
        <f t="shared" si="1048"/>
        <v>3.6372023720899759E-10</v>
      </c>
      <c r="AX834" s="5">
        <f t="shared" si="1049"/>
        <v>7.0883476608407043E-8</v>
      </c>
      <c r="AY834" s="5">
        <f t="shared" si="1050"/>
        <v>8.8132786640316665E-8</v>
      </c>
      <c r="AZ834" s="5">
        <f t="shared" si="1051"/>
        <v>5.4789835746193774E-8</v>
      </c>
      <c r="BA834" s="5">
        <f t="shared" si="1052"/>
        <v>2.2707600016826199E-8</v>
      </c>
      <c r="BB834" s="5">
        <f t="shared" si="1053"/>
        <v>7.058358884019647E-9</v>
      </c>
      <c r="BC834" s="5">
        <f t="shared" si="1054"/>
        <v>1.755198439243333E-9</v>
      </c>
      <c r="BD834" s="5">
        <f t="shared" si="1055"/>
        <v>1.1561603419753877E-3</v>
      </c>
      <c r="BE834" s="5">
        <f t="shared" si="1056"/>
        <v>2.8545109762112135E-4</v>
      </c>
      <c r="BF834" s="5">
        <f t="shared" si="1057"/>
        <v>3.5238334240856337E-5</v>
      </c>
      <c r="BG834" s="5">
        <f t="shared" si="1058"/>
        <v>2.9000652193870535E-6</v>
      </c>
      <c r="BH834" s="5">
        <f t="shared" si="1059"/>
        <v>1.790034586881927E-7</v>
      </c>
      <c r="BI834" s="5">
        <f t="shared" si="1060"/>
        <v>8.8390393452207546E-9</v>
      </c>
      <c r="BJ834" s="8">
        <f t="shared" si="1061"/>
        <v>7.2863322683258833E-2</v>
      </c>
      <c r="BK834" s="8">
        <f t="shared" si="1062"/>
        <v>0.299978173287129</v>
      </c>
      <c r="BL834" s="8">
        <f t="shared" si="1063"/>
        <v>0.55466760146440997</v>
      </c>
      <c r="BM834" s="8">
        <f t="shared" si="1064"/>
        <v>0.18839784412489516</v>
      </c>
      <c r="BN834" s="8">
        <f t="shared" si="1065"/>
        <v>0.8112919900183273</v>
      </c>
    </row>
    <row r="835" spans="1:66" x14ac:dyDescent="0.25">
      <c r="A835" t="s">
        <v>10</v>
      </c>
      <c r="B835" t="s">
        <v>37</v>
      </c>
      <c r="C835" t="s">
        <v>213</v>
      </c>
      <c r="D835" t="s">
        <v>521</v>
      </c>
      <c r="E835">
        <f>VLOOKUP(A835,home!$A$2:$E$405,3,FALSE)</f>
        <v>1.5185</v>
      </c>
      <c r="F835">
        <f>VLOOKUP(B835,home!$B$2:$E$405,3,FALSE)</f>
        <v>0.1646</v>
      </c>
      <c r="G835">
        <f>VLOOKUP(C835,away!$B$2:$E$405,4,FALSE)</f>
        <v>1.3170999999999999</v>
      </c>
      <c r="H835">
        <f>VLOOKUP(A835,away!$A$2:$E$405,3,FALSE)</f>
        <v>1.4074</v>
      </c>
      <c r="I835">
        <f>VLOOKUP(C835,away!$B$2:$E$405,3,FALSE)</f>
        <v>1.0658000000000001</v>
      </c>
      <c r="J835">
        <f>VLOOKUP(B835,home!$B$2:$E$405,4,FALSE)</f>
        <v>1.2434000000000001</v>
      </c>
      <c r="K835" s="3">
        <f t="shared" si="1010"/>
        <v>0.32920269120999995</v>
      </c>
      <c r="L835" s="3">
        <f t="shared" si="1011"/>
        <v>1.8651086043280003</v>
      </c>
      <c r="M835" s="5">
        <f t="shared" si="1012"/>
        <v>0.11143528105861995</v>
      </c>
      <c r="N835" s="5">
        <f t="shared" si="1013"/>
        <v>3.6684794420240426E-2</v>
      </c>
      <c r="O835" s="5">
        <f t="shared" si="1014"/>
        <v>0.20783890152814111</v>
      </c>
      <c r="P835" s="5">
        <f t="shared" si="1015"/>
        <v>6.8421125721194229E-2</v>
      </c>
      <c r="Q835" s="5">
        <f t="shared" si="1016"/>
        <v>6.0383665248143681E-3</v>
      </c>
      <c r="R835" s="5">
        <f t="shared" si="1017"/>
        <v>0.19382106177710801</v>
      </c>
      <c r="S835" s="5">
        <f t="shared" si="1018"/>
        <v>1.0502621791954769E-2</v>
      </c>
      <c r="T835" s="5">
        <f t="shared" si="1019"/>
        <v>1.1262209361517443E-2</v>
      </c>
      <c r="U835" s="5">
        <f t="shared" si="1020"/>
        <v>6.3806415150203619E-2</v>
      </c>
      <c r="V835" s="5">
        <f t="shared" si="1021"/>
        <v>7.165107647166025E-4</v>
      </c>
      <c r="W835" s="5">
        <f t="shared" si="1022"/>
        <v>6.6261550349375512E-4</v>
      </c>
      <c r="X835" s="5">
        <f t="shared" si="1023"/>
        <v>1.2358498769273326E-3</v>
      </c>
      <c r="Y835" s="5">
        <f t="shared" si="1024"/>
        <v>1.1524971195574344E-3</v>
      </c>
      <c r="Z835" s="5">
        <f t="shared" si="1025"/>
        <v>0.12049911000682437</v>
      </c>
      <c r="AA835" s="5">
        <f t="shared" si="1026"/>
        <v>3.9668631302656424E-2</v>
      </c>
      <c r="AB835" s="5">
        <f t="shared" si="1027"/>
        <v>6.5295100907258692E-3</v>
      </c>
      <c r="AC835" s="5">
        <f t="shared" si="1028"/>
        <v>2.7496045601277409E-5</v>
      </c>
      <c r="AD835" s="5">
        <f t="shared" si="1029"/>
        <v>5.4533701746903318E-5</v>
      </c>
      <c r="AE835" s="5">
        <f t="shared" si="1030"/>
        <v>1.0171127635400626E-4</v>
      </c>
      <c r="AF835" s="5">
        <f t="shared" si="1031"/>
        <v>9.4851288342520098E-5</v>
      </c>
      <c r="AG835" s="5">
        <f t="shared" si="1032"/>
        <v>5.8969318006410143E-5</v>
      </c>
      <c r="AH835" s="5">
        <f t="shared" si="1033"/>
        <v>5.6185981721898592E-2</v>
      </c>
      <c r="AI835" s="5">
        <f t="shared" si="1034"/>
        <v>1.8496576391124887E-2</v>
      </c>
      <c r="AJ835" s="5">
        <f t="shared" si="1035"/>
        <v>3.0445613630648298E-3</v>
      </c>
      <c r="AK835" s="5">
        <f t="shared" si="1036"/>
        <v>3.3409259809164264E-4</v>
      </c>
      <c r="AL835" s="5">
        <f t="shared" si="1037"/>
        <v>6.7530152929969747E-7</v>
      </c>
      <c r="AM835" s="5">
        <f t="shared" si="1038"/>
        <v>3.5905282753448105E-6</v>
      </c>
      <c r="AN835" s="5">
        <f t="shared" si="1039"/>
        <v>6.6967251804285809E-6</v>
      </c>
      <c r="AO835" s="5">
        <f t="shared" si="1040"/>
        <v>6.2450598774186636E-6</v>
      </c>
      <c r="AP835" s="5">
        <f t="shared" si="1041"/>
        <v>3.8825716373057063E-6</v>
      </c>
      <c r="AQ835" s="5">
        <f t="shared" si="1042"/>
        <v>1.8103544419146813E-6</v>
      </c>
      <c r="AR835" s="5">
        <f t="shared" si="1043"/>
        <v>2.0958591590425766E-2</v>
      </c>
      <c r="AS835" s="5">
        <f t="shared" si="1044"/>
        <v>6.8996247555394357E-3</v>
      </c>
      <c r="AT835" s="5">
        <f t="shared" si="1045"/>
        <v>1.1356875189313599E-3</v>
      </c>
      <c r="AU835" s="5">
        <f t="shared" si="1046"/>
        <v>1.2462379586860385E-4</v>
      </c>
      <c r="AV835" s="5">
        <f t="shared" si="1047"/>
        <v>1.0256622247187512E-5</v>
      </c>
      <c r="AW835" s="5">
        <f t="shared" si="1048"/>
        <v>1.1517619713381108E-8</v>
      </c>
      <c r="AX835" s="5">
        <f t="shared" si="1049"/>
        <v>1.9700192851818515E-7</v>
      </c>
      <c r="AY835" s="5">
        <f t="shared" si="1050"/>
        <v>3.6742999194847676E-7</v>
      </c>
      <c r="AZ835" s="5">
        <f t="shared" si="1051"/>
        <v>3.4264841973563599E-7</v>
      </c>
      <c r="BA835" s="5">
        <f t="shared" si="1052"/>
        <v>2.1302550530277565E-7</v>
      </c>
      <c r="BB835" s="5">
        <f t="shared" si="1053"/>
        <v>9.932892572038173E-8</v>
      </c>
      <c r="BC835" s="5">
        <f t="shared" si="1054"/>
        <v>3.7051846803948157E-8</v>
      </c>
      <c r="BD835" s="5">
        <f t="shared" si="1055"/>
        <v>6.5150082516499284E-3</v>
      </c>
      <c r="BE835" s="5">
        <f t="shared" si="1056"/>
        <v>2.1447582496985132E-3</v>
      </c>
      <c r="BF835" s="5">
        <f t="shared" si="1057"/>
        <v>3.5303009389779975E-4</v>
      </c>
      <c r="BG835" s="5">
        <f t="shared" si="1058"/>
        <v>3.873948566309156E-5</v>
      </c>
      <c r="BH835" s="5">
        <f t="shared" si="1059"/>
        <v>3.1882857340952372E-6</v>
      </c>
      <c r="BI835" s="5">
        <f t="shared" si="1060"/>
        <v>2.0991844880212053E-7</v>
      </c>
      <c r="BJ835" s="8">
        <f t="shared" si="1061"/>
        <v>5.736988011703105E-2</v>
      </c>
      <c r="BK835" s="8">
        <f t="shared" si="1062"/>
        <v>0.19110407811360811</v>
      </c>
      <c r="BL835" s="8">
        <f t="shared" si="1063"/>
        <v>0.62790945049111979</v>
      </c>
      <c r="BM835" s="8">
        <f t="shared" si="1064"/>
        <v>0.37264263178609264</v>
      </c>
      <c r="BN835" s="8">
        <f t="shared" si="1065"/>
        <v>0.62423953103011809</v>
      </c>
    </row>
    <row r="836" spans="1:66" x14ac:dyDescent="0.25">
      <c r="A836" t="s">
        <v>10</v>
      </c>
      <c r="B836" t="s">
        <v>429</v>
      </c>
      <c r="C836" t="s">
        <v>12</v>
      </c>
      <c r="D836" t="s">
        <v>521</v>
      </c>
      <c r="E836">
        <f>VLOOKUP(A836,home!$A$2:$E$405,3,FALSE)</f>
        <v>1.5185</v>
      </c>
      <c r="F836">
        <f>VLOOKUP(B836,home!$B$2:$E$405,3,FALSE)</f>
        <v>0.98780000000000001</v>
      </c>
      <c r="G836">
        <f>VLOOKUP(C836,away!$B$2:$E$405,4,FALSE)</f>
        <v>0.82320000000000004</v>
      </c>
      <c r="H836">
        <f>VLOOKUP(A836,away!$A$2:$E$405,3,FALSE)</f>
        <v>1.4074</v>
      </c>
      <c r="I836">
        <f>VLOOKUP(C836,away!$B$2:$E$405,3,FALSE)</f>
        <v>0.88819999999999999</v>
      </c>
      <c r="J836">
        <f>VLOOKUP(B836,home!$B$2:$E$405,4,FALSE)</f>
        <v>0.71050000000000002</v>
      </c>
      <c r="K836" s="3">
        <f t="shared" si="1010"/>
        <v>1.23477884376</v>
      </c>
      <c r="L836" s="3">
        <f t="shared" si="1011"/>
        <v>0.8881624291400001</v>
      </c>
      <c r="M836" s="5">
        <f t="shared" si="1012"/>
        <v>0.11967910142869577</v>
      </c>
      <c r="N836" s="5">
        <f t="shared" si="1013"/>
        <v>0.14777722248436073</v>
      </c>
      <c r="O836" s="5">
        <f t="shared" si="1014"/>
        <v>0.1062944814422029</v>
      </c>
      <c r="P836" s="5">
        <f t="shared" si="1015"/>
        <v>0.13125017689327206</v>
      </c>
      <c r="Q836" s="5">
        <f t="shared" si="1016"/>
        <v>9.1236093956651609E-2</v>
      </c>
      <c r="R836" s="5">
        <f t="shared" si="1017"/>
        <v>4.7203382420941783E-2</v>
      </c>
      <c r="S836" s="5">
        <f t="shared" si="1018"/>
        <v>3.5984998067475335E-2</v>
      </c>
      <c r="T836" s="5">
        <f t="shared" si="1019"/>
        <v>8.1032470833784981E-2</v>
      </c>
      <c r="U836" s="5">
        <f t="shared" si="1020"/>
        <v>5.8285737967291612E-2</v>
      </c>
      <c r="V836" s="5">
        <f t="shared" si="1021"/>
        <v>4.3849086668505729E-3</v>
      </c>
      <c r="W836" s="5">
        <f t="shared" si="1022"/>
        <v>3.7552132868324331E-2</v>
      </c>
      <c r="X836" s="5">
        <f t="shared" si="1023"/>
        <v>3.3352393547718982E-2</v>
      </c>
      <c r="Y836" s="5">
        <f t="shared" si="1024"/>
        <v>1.4811171435487675E-2</v>
      </c>
      <c r="Z836" s="5">
        <f t="shared" si="1025"/>
        <v>1.3974756931536013E-2</v>
      </c>
      <c r="AA836" s="5">
        <f t="shared" si="1026"/>
        <v>1.7255734205749083E-2</v>
      </c>
      <c r="AB836" s="5">
        <f t="shared" si="1027"/>
        <v>1.0653507765402368E-2</v>
      </c>
      <c r="AC836" s="5">
        <f t="shared" si="1028"/>
        <v>3.0055374712177282E-4</v>
      </c>
      <c r="AD836" s="5">
        <f t="shared" si="1029"/>
        <v>1.159214480096786E-2</v>
      </c>
      <c r="AE836" s="5">
        <f t="shared" si="1030"/>
        <v>1.0295707485370236E-2</v>
      </c>
      <c r="AF836" s="5">
        <f t="shared" si="1031"/>
        <v>4.5721302849606555E-3</v>
      </c>
      <c r="AG836" s="5">
        <f t="shared" si="1032"/>
        <v>1.3535981134117389E-3</v>
      </c>
      <c r="AH836" s="5">
        <f t="shared" si="1033"/>
        <v>3.1029635157385194E-3</v>
      </c>
      <c r="AI836" s="5">
        <f t="shared" si="1034"/>
        <v>3.8314737021930734E-3</v>
      </c>
      <c r="AJ836" s="5">
        <f t="shared" si="1035"/>
        <v>2.365511333945405E-3</v>
      </c>
      <c r="AK836" s="5">
        <f t="shared" si="1036"/>
        <v>9.7362778327676075E-4</v>
      </c>
      <c r="AL836" s="5">
        <f t="shared" si="1037"/>
        <v>1.3184501556162223E-5</v>
      </c>
      <c r="AM836" s="5">
        <f t="shared" si="1038"/>
        <v>2.8627470308075142E-3</v>
      </c>
      <c r="AN836" s="5">
        <f t="shared" si="1039"/>
        <v>2.5425843568953246E-3</v>
      </c>
      <c r="AO836" s="5">
        <f t="shared" si="1040"/>
        <v>1.1291139493567581E-3</v>
      </c>
      <c r="AP836" s="5">
        <f t="shared" si="1041"/>
        <v>3.3427886267885248E-4</v>
      </c>
      <c r="AQ836" s="5">
        <f t="shared" si="1042"/>
        <v>7.4223481671751513E-5</v>
      </c>
      <c r="AR836" s="5">
        <f t="shared" si="1043"/>
        <v>5.5118712273422379E-4</v>
      </c>
      <c r="AS836" s="5">
        <f t="shared" si="1044"/>
        <v>6.8059419810516603E-4</v>
      </c>
      <c r="AT836" s="5">
        <f t="shared" si="1045"/>
        <v>4.2019165850303063E-4</v>
      </c>
      <c r="AU836" s="5">
        <f t="shared" si="1046"/>
        <v>1.7294792341465633E-4</v>
      </c>
      <c r="AV836" s="5">
        <f t="shared" si="1047"/>
        <v>5.3388109226160618E-5</v>
      </c>
      <c r="AW836" s="5">
        <f t="shared" si="1048"/>
        <v>4.0164539562650519E-7</v>
      </c>
      <c r="AX836" s="5">
        <f t="shared" si="1049"/>
        <v>5.8914324477964619E-4</v>
      </c>
      <c r="AY836" s="5">
        <f t="shared" si="1050"/>
        <v>5.2325489539491231E-4</v>
      </c>
      <c r="AZ836" s="5">
        <f t="shared" si="1051"/>
        <v>2.3236766947667094E-4</v>
      </c>
      <c r="BA836" s="5">
        <f t="shared" si="1052"/>
        <v>6.8793411258666909E-5</v>
      </c>
      <c r="BB836" s="5">
        <f t="shared" si="1053"/>
        <v>1.5274930813081157E-5</v>
      </c>
      <c r="BC836" s="5">
        <f t="shared" si="1054"/>
        <v>2.7133239311783199E-6</v>
      </c>
      <c r="BD836" s="5">
        <f t="shared" si="1055"/>
        <v>8.1590615639719254E-5</v>
      </c>
      <c r="BE836" s="5">
        <f t="shared" si="1056"/>
        <v>1.0074636604127912E-4</v>
      </c>
      <c r="BF836" s="5">
        <f t="shared" si="1057"/>
        <v>6.219974068673618E-5</v>
      </c>
      <c r="BG836" s="5">
        <f t="shared" si="1058"/>
        <v>2.5600974629113311E-5</v>
      </c>
      <c r="BH836" s="5">
        <f t="shared" si="1059"/>
        <v>7.9028854629164119E-6</v>
      </c>
      <c r="BI836" s="5">
        <f t="shared" si="1060"/>
        <v>1.9516631548535253E-6</v>
      </c>
      <c r="BJ836" s="8">
        <f t="shared" si="1061"/>
        <v>0.44194956096810312</v>
      </c>
      <c r="BK836" s="8">
        <f t="shared" si="1062"/>
        <v>0.29213617820036664</v>
      </c>
      <c r="BL836" s="8">
        <f t="shared" si="1063"/>
        <v>0.25212472139433945</v>
      </c>
      <c r="BM836" s="8">
        <f t="shared" si="1064"/>
        <v>0.35622190561822104</v>
      </c>
      <c r="BN836" s="8">
        <f t="shared" si="1065"/>
        <v>0.64344045862612498</v>
      </c>
    </row>
    <row r="837" spans="1:66" x14ac:dyDescent="0.25">
      <c r="A837" t="s">
        <v>10</v>
      </c>
      <c r="B837" t="s">
        <v>468</v>
      </c>
      <c r="C837" t="s">
        <v>11</v>
      </c>
      <c r="D837" t="s">
        <v>521</v>
      </c>
      <c r="E837">
        <f>VLOOKUP(A837,home!$A$2:$E$405,3,FALSE)</f>
        <v>1.5185</v>
      </c>
      <c r="F837">
        <f>VLOOKUP(B837,home!$B$2:$E$405,3,FALSE)</f>
        <v>1.3170999999999999</v>
      </c>
      <c r="G837">
        <f>VLOOKUP(C837,away!$B$2:$E$405,4,FALSE)</f>
        <v>1.3170999999999999</v>
      </c>
      <c r="H837">
        <f>VLOOKUP(A837,away!$A$2:$E$405,3,FALSE)</f>
        <v>1.4074</v>
      </c>
      <c r="I837">
        <f>VLOOKUP(C837,away!$B$2:$E$405,3,FALSE)</f>
        <v>0.71050000000000002</v>
      </c>
      <c r="J837">
        <f>VLOOKUP(B837,home!$B$2:$E$405,4,FALSE)</f>
        <v>0.71050000000000002</v>
      </c>
      <c r="K837" s="3">
        <f t="shared" si="1010"/>
        <v>2.6342215345849995</v>
      </c>
      <c r="L837" s="3">
        <f t="shared" si="1011"/>
        <v>0.71046994585000012</v>
      </c>
      <c r="M837" s="5">
        <f t="shared" si="1012"/>
        <v>3.5271095302138802E-2</v>
      </c>
      <c r="N837" s="5">
        <f t="shared" si="1013"/>
        <v>9.2911878793293823E-2</v>
      </c>
      <c r="O837" s="5">
        <f t="shared" si="1014"/>
        <v>2.5059053169380747E-2</v>
      </c>
      <c r="P837" s="5">
        <f t="shared" si="1015"/>
        <v>6.6011097495093235E-2</v>
      </c>
      <c r="Q837" s="5">
        <f t="shared" si="1016"/>
        <v>0.12237523596802299</v>
      </c>
      <c r="R837" s="5">
        <f t="shared" si="1017"/>
        <v>8.9018520741511054E-3</v>
      </c>
      <c r="S837" s="5">
        <f t="shared" si="1018"/>
        <v>3.0885523650313707E-2</v>
      </c>
      <c r="T837" s="5">
        <f t="shared" si="1019"/>
        <v>8.6943927271582289E-2</v>
      </c>
      <c r="U837" s="5">
        <f t="shared" si="1020"/>
        <v>2.3449450431418984E-2</v>
      </c>
      <c r="V837" s="5">
        <f t="shared" si="1021"/>
        <v>6.4225939600534177E-3</v>
      </c>
      <c r="W837" s="5">
        <f t="shared" si="1022"/>
        <v>0.10745449396229564</v>
      </c>
      <c r="X837" s="5">
        <f t="shared" si="1023"/>
        <v>7.6343188506731344E-2</v>
      </c>
      <c r="Y837" s="5">
        <f t="shared" si="1024"/>
        <v>2.7119770502196886E-2</v>
      </c>
      <c r="Z837" s="5">
        <f t="shared" si="1025"/>
        <v>2.1081661203622825E-3</v>
      </c>
      <c r="AA837" s="5">
        <f t="shared" si="1026"/>
        <v>5.5533765927408369E-3</v>
      </c>
      <c r="AB837" s="5">
        <f t="shared" si="1027"/>
        <v>7.3144121051290931E-3</v>
      </c>
      <c r="AC837" s="5">
        <f t="shared" si="1028"/>
        <v>7.5125692942893719E-4</v>
      </c>
      <c r="AD837" s="5">
        <f t="shared" si="1029"/>
        <v>7.076473549585327E-2</v>
      </c>
      <c r="AE837" s="5">
        <f t="shared" si="1030"/>
        <v>5.027621779582845E-2</v>
      </c>
      <c r="AF837" s="5">
        <f t="shared" si="1031"/>
        <v>1.7859870867472524E-2</v>
      </c>
      <c r="AG837" s="5">
        <f t="shared" si="1032"/>
        <v>4.2296338293670672E-3</v>
      </c>
      <c r="AH837" s="5">
        <f t="shared" si="1033"/>
        <v>3.7444716734414898E-4</v>
      </c>
      <c r="AI837" s="5">
        <f t="shared" si="1034"/>
        <v>9.8637679178231004E-4</v>
      </c>
      <c r="AJ837" s="5">
        <f t="shared" si="1035"/>
        <v>1.299167493063913E-3</v>
      </c>
      <c r="AK837" s="5">
        <f t="shared" si="1036"/>
        <v>1.1407649957539225E-3</v>
      </c>
      <c r="AL837" s="5">
        <f t="shared" si="1037"/>
        <v>5.6240152439372408E-5</v>
      </c>
      <c r="AM837" s="5">
        <f t="shared" si="1038"/>
        <v>3.7281998026477615E-2</v>
      </c>
      <c r="AN837" s="5">
        <f t="shared" si="1039"/>
        <v>2.6487739119051362E-2</v>
      </c>
      <c r="AO837" s="5">
        <f t="shared" si="1040"/>
        <v>9.4093712888006758E-3</v>
      </c>
      <c r="AP837" s="5">
        <f t="shared" si="1041"/>
        <v>2.2283585033455876E-3</v>
      </c>
      <c r="AQ837" s="5">
        <f t="shared" si="1042"/>
        <v>3.9579543630158172E-4</v>
      </c>
      <c r="AR837" s="5">
        <f t="shared" si="1043"/>
        <v>5.3206691741336709E-5</v>
      </c>
      <c r="AS837" s="5">
        <f t="shared" si="1044"/>
        <v>1.4015821316905498E-4</v>
      </c>
      <c r="AT837" s="5">
        <f t="shared" si="1045"/>
        <v>1.846038916894398E-4</v>
      </c>
      <c r="AU837" s="5">
        <f t="shared" si="1046"/>
        <v>1.6209584895217303E-4</v>
      </c>
      <c r="AV837" s="5">
        <f t="shared" si="1047"/>
        <v>1.0674909399416291E-4</v>
      </c>
      <c r="AW837" s="5">
        <f t="shared" si="1048"/>
        <v>2.92376185247168E-6</v>
      </c>
      <c r="AX837" s="5">
        <f t="shared" si="1049"/>
        <v>1.6368173675617124E-2</v>
      </c>
      <c r="AY837" s="5">
        <f t="shared" si="1050"/>
        <v>1.1629095464979094E-2</v>
      </c>
      <c r="AZ837" s="5">
        <f t="shared" si="1051"/>
        <v>4.1310614126440891E-3</v>
      </c>
      <c r="BA837" s="5">
        <f t="shared" si="1052"/>
        <v>9.7833165938142385E-4</v>
      </c>
      <c r="BB837" s="5">
        <f t="shared" si="1053"/>
        <v>1.7376881026601526E-4</v>
      </c>
      <c r="BC837" s="5">
        <f t="shared" si="1054"/>
        <v>2.4691503444022969E-5</v>
      </c>
      <c r="BD837" s="5">
        <f t="shared" si="1055"/>
        <v>6.300292566720853E-6</v>
      </c>
      <c r="BE837" s="5">
        <f t="shared" si="1056"/>
        <v>1.6596366353441871E-5</v>
      </c>
      <c r="BF837" s="5">
        <f t="shared" si="1057"/>
        <v>2.1859252822049251E-5</v>
      </c>
      <c r="BG837" s="5">
        <f t="shared" si="1058"/>
        <v>1.919403817126002E-5</v>
      </c>
      <c r="BH837" s="5">
        <f t="shared" si="1059"/>
        <v>1.2640337171594909E-5</v>
      </c>
      <c r="BI837" s="5">
        <f t="shared" si="1060"/>
        <v>6.6594896763661077E-6</v>
      </c>
      <c r="BJ837" s="8">
        <f t="shared" si="1061"/>
        <v>0.76538733789295277</v>
      </c>
      <c r="BK837" s="8">
        <f t="shared" si="1062"/>
        <v>0.15102690295444657</v>
      </c>
      <c r="BL837" s="8">
        <f t="shared" si="1063"/>
        <v>7.4808964337072653E-2</v>
      </c>
      <c r="BM837" s="8">
        <f t="shared" si="1064"/>
        <v>0.63117498679962702</v>
      </c>
      <c r="BN837" s="8">
        <f t="shared" si="1065"/>
        <v>0.35053021280208069</v>
      </c>
    </row>
    <row r="838" spans="1:66" x14ac:dyDescent="0.25">
      <c r="A838" t="s">
        <v>13</v>
      </c>
      <c r="B838" t="s">
        <v>44</v>
      </c>
      <c r="C838" t="s">
        <v>52</v>
      </c>
      <c r="D838" t="s">
        <v>521</v>
      </c>
      <c r="E838">
        <f>VLOOKUP(A838,home!$A$2:$E$405,3,FALSE)</f>
        <v>1.2857000000000001</v>
      </c>
      <c r="F838">
        <f>VLOOKUP(B838,home!$B$2:$E$405,3,FALSE)</f>
        <v>0.77780000000000005</v>
      </c>
      <c r="G838">
        <f>VLOOKUP(C838,away!$B$2:$E$405,4,FALSE)</f>
        <v>1.0369999999999999</v>
      </c>
      <c r="H838">
        <f>VLOOKUP(A838,away!$A$2:$E$405,3,FALSE)</f>
        <v>1.4921</v>
      </c>
      <c r="I838">
        <f>VLOOKUP(C838,away!$B$2:$E$405,3,FALSE)</f>
        <v>0.89359999999999995</v>
      </c>
      <c r="J838">
        <f>VLOOKUP(B838,home!$B$2:$E$405,4,FALSE)</f>
        <v>0.44679999999999997</v>
      </c>
      <c r="K838" s="3">
        <f t="shared" si="1010"/>
        <v>1.0370181060199999</v>
      </c>
      <c r="L838" s="3">
        <f t="shared" si="1011"/>
        <v>0.59573656220799998</v>
      </c>
      <c r="M838" s="5">
        <f t="shared" si="1012"/>
        <v>0.19539059584812921</v>
      </c>
      <c r="N838" s="5">
        <f t="shared" si="1013"/>
        <v>0.20262358564054622</v>
      </c>
      <c r="O838" s="5">
        <f t="shared" si="1014"/>
        <v>0.1164013218583372</v>
      </c>
      <c r="P838" s="5">
        <f t="shared" si="1015"/>
        <v>0.12071027833175725</v>
      </c>
      <c r="Q838" s="5">
        <f t="shared" si="1016"/>
        <v>0.10506216350797022</v>
      </c>
      <c r="R838" s="5">
        <f t="shared" si="1017"/>
        <v>3.4672261660176361E-2</v>
      </c>
      <c r="S838" s="5">
        <f t="shared" si="1018"/>
        <v>1.8643388684703957E-2</v>
      </c>
      <c r="T838" s="5">
        <f t="shared" si="1019"/>
        <v>6.2589372106372956E-2</v>
      </c>
      <c r="U838" s="5">
        <f t="shared" si="1020"/>
        <v>3.5955763118265947E-2</v>
      </c>
      <c r="V838" s="5">
        <f t="shared" si="1021"/>
        <v>1.2797435183096587E-3</v>
      </c>
      <c r="W838" s="5">
        <f t="shared" si="1022"/>
        <v>3.6317121938466285E-2</v>
      </c>
      <c r="X838" s="5">
        <f t="shared" si="1023"/>
        <v>2.1635437372910637E-2</v>
      </c>
      <c r="Y838" s="5">
        <f t="shared" si="1024"/>
        <v>6.4445105412021322E-3</v>
      </c>
      <c r="Z838" s="5">
        <f t="shared" si="1025"/>
        <v>6.8851779884699033E-3</v>
      </c>
      <c r="AA838" s="5">
        <f t="shared" si="1026"/>
        <v>7.1400542372136522E-3</v>
      </c>
      <c r="AB838" s="5">
        <f t="shared" si="1027"/>
        <v>3.702182760977688E-3</v>
      </c>
      <c r="AC838" s="5">
        <f t="shared" si="1028"/>
        <v>4.9413264881646371E-5</v>
      </c>
      <c r="AD838" s="5">
        <f t="shared" si="1029"/>
        <v>9.4153782521814219E-3</v>
      </c>
      <c r="AE838" s="5">
        <f t="shared" si="1030"/>
        <v>5.6090850718425274E-3</v>
      </c>
      <c r="AF838" s="5">
        <f t="shared" si="1031"/>
        <v>1.6707685289158397E-3</v>
      </c>
      <c r="AG838" s="5">
        <f t="shared" si="1032"/>
        <v>3.317792998872133E-4</v>
      </c>
      <c r="AH838" s="5">
        <f t="shared" si="1033"/>
        <v>1.025438066260313E-3</v>
      </c>
      <c r="AI838" s="5">
        <f t="shared" si="1034"/>
        <v>1.0633978413140809E-3</v>
      </c>
      <c r="AJ838" s="5">
        <f t="shared" si="1035"/>
        <v>5.5138140767264227E-4</v>
      </c>
      <c r="AK838" s="5">
        <f t="shared" si="1036"/>
        <v>1.9059750102644167E-4</v>
      </c>
      <c r="AL838" s="5">
        <f t="shared" si="1037"/>
        <v>1.2210800486591575E-6</v>
      </c>
      <c r="AM838" s="5">
        <f t="shared" si="1038"/>
        <v>1.9527835445078154E-3</v>
      </c>
      <c r="AN838" s="5">
        <f t="shared" si="1039"/>
        <v>1.1633445555414386E-3</v>
      </c>
      <c r="AO838" s="5">
        <f t="shared" si="1040"/>
        <v>3.4652344309082516E-4</v>
      </c>
      <c r="AP838" s="5">
        <f t="shared" si="1041"/>
        <v>6.8812228237135915E-5</v>
      </c>
      <c r="AQ838" s="5">
        <f t="shared" si="1042"/>
        <v>1.0248490071965901E-5</v>
      </c>
      <c r="AR838" s="5">
        <f t="shared" si="1043"/>
        <v>1.2217818967022771E-4</v>
      </c>
      <c r="AS838" s="5">
        <f t="shared" si="1044"/>
        <v>1.2670099484877185E-4</v>
      </c>
      <c r="AT838" s="5">
        <f t="shared" si="1045"/>
        <v>6.569561285446157E-5</v>
      </c>
      <c r="AU838" s="5">
        <f t="shared" si="1046"/>
        <v>2.2709180005385633E-5</v>
      </c>
      <c r="AV838" s="5">
        <f t="shared" si="1047"/>
        <v>5.8874577096130653E-6</v>
      </c>
      <c r="AW838" s="5">
        <f t="shared" si="1048"/>
        <v>2.0954737682571836E-8</v>
      </c>
      <c r="AX838" s="5">
        <f t="shared" si="1049"/>
        <v>3.3751198213208603E-4</v>
      </c>
      <c r="AY838" s="5">
        <f t="shared" si="1050"/>
        <v>2.0106822793937684E-4</v>
      </c>
      <c r="AZ838" s="5">
        <f t="shared" si="1051"/>
        <v>5.9891847440929442E-5</v>
      </c>
      <c r="BA838" s="5">
        <f t="shared" si="1052"/>
        <v>1.1893254432915103E-5</v>
      </c>
      <c r="BB838" s="5">
        <f t="shared" si="1053"/>
        <v>1.7713116273324746E-6</v>
      </c>
      <c r="BC838" s="5">
        <f t="shared" si="1054"/>
        <v>2.1104701989322143E-7</v>
      </c>
      <c r="BD838" s="5">
        <f t="shared" si="1055"/>
        <v>1.2131002448489729E-5</v>
      </c>
      <c r="BE838" s="5">
        <f t="shared" si="1056"/>
        <v>1.2580069183256802E-5</v>
      </c>
      <c r="BF838" s="5">
        <f t="shared" si="1057"/>
        <v>6.5228797590107664E-6</v>
      </c>
      <c r="BG838" s="5">
        <f t="shared" si="1058"/>
        <v>2.2547814711618462E-6</v>
      </c>
      <c r="BH838" s="5">
        <f t="shared" si="1059"/>
        <v>5.8456230267831163E-7</v>
      </c>
      <c r="BI838" s="5">
        <f t="shared" si="1060"/>
        <v>1.2124033839483057E-7</v>
      </c>
      <c r="BJ838" s="8">
        <f t="shared" si="1061"/>
        <v>0.45585326219233718</v>
      </c>
      <c r="BK838" s="8">
        <f t="shared" si="1062"/>
        <v>0.3362757089557698</v>
      </c>
      <c r="BL838" s="8">
        <f t="shared" si="1063"/>
        <v>0.20107976442183575</v>
      </c>
      <c r="BM838" s="8">
        <f t="shared" si="1064"/>
        <v>0.22503265943829437</v>
      </c>
      <c r="BN838" s="8">
        <f t="shared" si="1065"/>
        <v>0.77486020684691648</v>
      </c>
    </row>
    <row r="839" spans="1:66" x14ac:dyDescent="0.25">
      <c r="A839" t="s">
        <v>13</v>
      </c>
      <c r="B839" t="s">
        <v>48</v>
      </c>
      <c r="C839" t="s">
        <v>219</v>
      </c>
      <c r="D839" t="s">
        <v>521</v>
      </c>
      <c r="E839">
        <f>VLOOKUP(A839,home!$A$2:$E$405,3,FALSE)</f>
        <v>1.2857000000000001</v>
      </c>
      <c r="F839">
        <f>VLOOKUP(B839,home!$B$2:$E$405,3,FALSE)</f>
        <v>1.2963</v>
      </c>
      <c r="G839">
        <f>VLOOKUP(C839,away!$B$2:$E$405,4,FALSE)</f>
        <v>1.2963</v>
      </c>
      <c r="H839">
        <f>VLOOKUP(A839,away!$A$2:$E$405,3,FALSE)</f>
        <v>1.4921</v>
      </c>
      <c r="I839">
        <f>VLOOKUP(C839,away!$B$2:$E$405,3,FALSE)</f>
        <v>1.7871999999999999</v>
      </c>
      <c r="J839">
        <f>VLOOKUP(B839,home!$B$2:$E$405,4,FALSE)</f>
        <v>1.5638000000000001</v>
      </c>
      <c r="K839" s="3">
        <f t="shared" si="1010"/>
        <v>2.1604821672329999</v>
      </c>
      <c r="L839" s="3">
        <f t="shared" si="1011"/>
        <v>4.1701559354560001</v>
      </c>
      <c r="M839" s="5">
        <f t="shared" si="1012"/>
        <v>1.7808970112842212E-3</v>
      </c>
      <c r="N839" s="5">
        <f t="shared" si="1013"/>
        <v>3.8475962345581064E-3</v>
      </c>
      <c r="O839" s="5">
        <f t="shared" si="1014"/>
        <v>7.4266182420427464E-3</v>
      </c>
      <c r="P839" s="5">
        <f t="shared" si="1015"/>
        <v>1.6045076274780645E-2</v>
      </c>
      <c r="Q839" s="5">
        <f t="shared" si="1016"/>
        <v>4.1563315257378145E-3</v>
      </c>
      <c r="R839" s="5">
        <f t="shared" si="1017"/>
        <v>1.5485078071210179E-2</v>
      </c>
      <c r="S839" s="5">
        <f t="shared" si="1018"/>
        <v>3.6139719342597354E-2</v>
      </c>
      <c r="T839" s="5">
        <f t="shared" si="1019"/>
        <v>1.733255058177844E-2</v>
      </c>
      <c r="U839" s="5">
        <f t="shared" si="1020"/>
        <v>3.3455235031060369E-2</v>
      </c>
      <c r="V839" s="5">
        <f t="shared" si="1021"/>
        <v>3.6178057694581822E-2</v>
      </c>
      <c r="W839" s="5">
        <f t="shared" si="1022"/>
        <v>2.9932267141549577E-3</v>
      </c>
      <c r="X839" s="5">
        <f t="shared" si="1023"/>
        <v>1.2482222148198758E-2</v>
      </c>
      <c r="Y839" s="5">
        <f t="shared" si="1024"/>
        <v>2.6026406389495695E-2</v>
      </c>
      <c r="Z839" s="5">
        <f t="shared" si="1025"/>
        <v>2.1525063409885567E-2</v>
      </c>
      <c r="AA839" s="5">
        <f t="shared" si="1026"/>
        <v>4.6504515645617313E-2</v>
      </c>
      <c r="AB839" s="5">
        <f t="shared" si="1027"/>
        <v>5.0236088374082132E-2</v>
      </c>
      <c r="AC839" s="5">
        <f t="shared" si="1028"/>
        <v>2.0371745653486411E-2</v>
      </c>
      <c r="AD839" s="5">
        <f t="shared" si="1029"/>
        <v>1.6167032346043042E-3</v>
      </c>
      <c r="AE839" s="5">
        <f t="shared" si="1030"/>
        <v>6.741904589656054E-3</v>
      </c>
      <c r="AF839" s="5">
        <f t="shared" si="1031"/>
        <v>1.4057396720416119E-2</v>
      </c>
      <c r="AG839" s="5">
        <f t="shared" si="1032"/>
        <v>1.9540512123567669E-2</v>
      </c>
      <c r="AH839" s="5">
        <f t="shared" si="1033"/>
        <v>2.2440717734950263E-2</v>
      </c>
      <c r="AI839" s="5">
        <f t="shared" si="1034"/>
        <v>4.8482770486269366E-2</v>
      </c>
      <c r="AJ839" s="5">
        <f t="shared" si="1035"/>
        <v>5.2373080526817689E-2</v>
      </c>
      <c r="AK839" s="5">
        <f t="shared" si="1036"/>
        <v>3.7717035507082497E-2</v>
      </c>
      <c r="AL839" s="5">
        <f t="shared" si="1037"/>
        <v>7.3416084319196818E-3</v>
      </c>
      <c r="AM839" s="5">
        <f t="shared" si="1038"/>
        <v>6.9857170161410074E-4</v>
      </c>
      <c r="AN839" s="5">
        <f t="shared" si="1039"/>
        <v>2.9131529278276403E-3</v>
      </c>
      <c r="AO839" s="5">
        <f t="shared" si="1040"/>
        <v>6.0741509864357286E-3</v>
      </c>
      <c r="AP839" s="5">
        <f t="shared" si="1041"/>
        <v>8.4433855963136264E-3</v>
      </c>
      <c r="AQ839" s="5">
        <f t="shared" si="1042"/>
        <v>8.8025586399527421E-3</v>
      </c>
      <c r="AR839" s="5">
        <f t="shared" si="1043"/>
        <v>1.8716258451659109E-2</v>
      </c>
      <c r="AS839" s="5">
        <f t="shared" si="1044"/>
        <v>4.0436142622133422E-2</v>
      </c>
      <c r="AT839" s="5">
        <f t="shared" si="1045"/>
        <v>4.3680782523404758E-2</v>
      </c>
      <c r="AU839" s="5">
        <f t="shared" si="1046"/>
        <v>3.145718389753295E-2</v>
      </c>
      <c r="AV839" s="5">
        <f t="shared" si="1047"/>
        <v>1.6990671210497261E-2</v>
      </c>
      <c r="AW839" s="5">
        <f t="shared" si="1048"/>
        <v>1.8373491704731786E-3</v>
      </c>
      <c r="AX839" s="5">
        <f t="shared" si="1049"/>
        <v>2.5154195064514641E-4</v>
      </c>
      <c r="AY839" s="5">
        <f t="shared" si="1050"/>
        <v>1.0489691584990375E-3</v>
      </c>
      <c r="AZ839" s="5">
        <f t="shared" si="1051"/>
        <v>2.1871824812125236E-3</v>
      </c>
      <c r="BA839" s="5">
        <f t="shared" si="1052"/>
        <v>3.0402973353179292E-3</v>
      </c>
      <c r="BB839" s="5">
        <f t="shared" si="1053"/>
        <v>3.1696284946067807E-3</v>
      </c>
      <c r="BC839" s="5">
        <f t="shared" si="1054"/>
        <v>2.6435690159949863E-3</v>
      </c>
      <c r="BD839" s="5">
        <f t="shared" si="1055"/>
        <v>1.3008286045285797E-2</v>
      </c>
      <c r="BE839" s="5">
        <f t="shared" si="1056"/>
        <v>2.8104170027105847E-2</v>
      </c>
      <c r="BF839" s="5">
        <f t="shared" si="1057"/>
        <v>3.0359279084223187E-2</v>
      </c>
      <c r="BG839" s="5">
        <f t="shared" si="1058"/>
        <v>2.1863560357171328E-2</v>
      </c>
      <c r="BH839" s="5">
        <f t="shared" si="1059"/>
        <v>1.1808958065972758E-2</v>
      </c>
      <c r="BI839" s="5">
        <f t="shared" si="1060"/>
        <v>5.1026086630272813E-3</v>
      </c>
      <c r="BJ839" s="8">
        <f t="shared" si="1061"/>
        <v>0.14806785855058816</v>
      </c>
      <c r="BK839" s="8">
        <f t="shared" si="1062"/>
        <v>0.11890607356714918</v>
      </c>
      <c r="BL839" s="8">
        <f t="shared" si="1063"/>
        <v>0.57564904056714605</v>
      </c>
      <c r="BM839" s="8">
        <f t="shared" si="1064"/>
        <v>0.81619481874712951</v>
      </c>
      <c r="BN839" s="8">
        <f t="shared" si="1065"/>
        <v>4.8741597359613711E-2</v>
      </c>
    </row>
    <row r="840" spans="1:66" x14ac:dyDescent="0.25">
      <c r="A840" t="s">
        <v>16</v>
      </c>
      <c r="B840" t="s">
        <v>57</v>
      </c>
      <c r="C840" t="s">
        <v>17</v>
      </c>
      <c r="D840" t="s">
        <v>521</v>
      </c>
      <c r="E840">
        <f>VLOOKUP(A840,home!$A$2:$E$405,3,FALSE)</f>
        <v>1.7778</v>
      </c>
      <c r="F840">
        <f>VLOOKUP(B840,home!$B$2:$E$405,3,FALSE)</f>
        <v>0.84370000000000001</v>
      </c>
      <c r="G840">
        <f>VLOOKUP(C840,away!$B$2:$E$405,4,FALSE)</f>
        <v>1.125</v>
      </c>
      <c r="H840">
        <f>VLOOKUP(A840,away!$A$2:$E$405,3,FALSE)</f>
        <v>1.2716000000000001</v>
      </c>
      <c r="I840">
        <f>VLOOKUP(C840,away!$B$2:$E$405,3,FALSE)</f>
        <v>0.78639999999999999</v>
      </c>
      <c r="J840">
        <f>VLOOKUP(B840,home!$B$2:$E$405,4,FALSE)</f>
        <v>0.78639999999999999</v>
      </c>
      <c r="K840" s="3">
        <f t="shared" si="1010"/>
        <v>1.6874210924999999</v>
      </c>
      <c r="L840" s="3">
        <f t="shared" si="1011"/>
        <v>0.78638917913600004</v>
      </c>
      <c r="M840" s="5">
        <f t="shared" si="1012"/>
        <v>8.4263180942050334E-2</v>
      </c>
      <c r="N840" s="5">
        <f t="shared" si="1013"/>
        <v>0.14218746884275976</v>
      </c>
      <c r="O840" s="5">
        <f t="shared" si="1014"/>
        <v>6.6263653692407207E-2</v>
      </c>
      <c r="P840" s="5">
        <f t="shared" si="1015"/>
        <v>0.11181468690668342</v>
      </c>
      <c r="Q840" s="5">
        <f t="shared" si="1016"/>
        <v>0.11996506700722971</v>
      </c>
      <c r="R840" s="5">
        <f t="shared" si="1017"/>
        <v>2.6054510116862137E-2</v>
      </c>
      <c r="S840" s="5">
        <f t="shared" si="1018"/>
        <v>3.7093675043664405E-2</v>
      </c>
      <c r="T840" s="5">
        <f t="shared" si="1019"/>
        <v>9.4339230568810606E-2</v>
      </c>
      <c r="U840" s="5">
        <f t="shared" si="1020"/>
        <v>4.3964929925947811E-2</v>
      </c>
      <c r="V840" s="5">
        <f t="shared" si="1021"/>
        <v>5.4691313768439141E-3</v>
      </c>
      <c r="W840" s="5">
        <f t="shared" si="1022"/>
        <v>6.7477194810391758E-2</v>
      </c>
      <c r="X840" s="5">
        <f t="shared" si="1023"/>
        <v>5.3063335837343927E-2</v>
      </c>
      <c r="Y840" s="5">
        <f t="shared" si="1024"/>
        <v>2.0864216555673391E-2</v>
      </c>
      <c r="Z840" s="5">
        <f t="shared" si="1025"/>
        <v>6.8296616078632752E-3</v>
      </c>
      <c r="AA840" s="5">
        <f t="shared" si="1026"/>
        <v>1.1524515051745954E-2</v>
      </c>
      <c r="AB840" s="5">
        <f t="shared" si="1027"/>
        <v>9.7233548895749276E-3</v>
      </c>
      <c r="AC840" s="5">
        <f t="shared" si="1028"/>
        <v>4.5358572222508042E-4</v>
      </c>
      <c r="AD840" s="5">
        <f t="shared" si="1029"/>
        <v>2.8465610446446646E-2</v>
      </c>
      <c r="AE840" s="5">
        <f t="shared" si="1030"/>
        <v>2.2385048032586324E-2</v>
      </c>
      <c r="AF840" s="5">
        <f t="shared" si="1031"/>
        <v>8.8016797736327462E-3</v>
      </c>
      <c r="AG840" s="5">
        <f t="shared" si="1032"/>
        <v>2.3071819107349967E-3</v>
      </c>
      <c r="AH840" s="5">
        <f t="shared" si="1033"/>
        <v>1.3426929963960635E-3</v>
      </c>
      <c r="AI840" s="5">
        <f t="shared" si="1034"/>
        <v>2.2656884828707439E-3</v>
      </c>
      <c r="AJ840" s="5">
        <f t="shared" si="1035"/>
        <v>1.9115852675152096E-3</v>
      </c>
      <c r="AK840" s="5">
        <f t="shared" si="1036"/>
        <v>1.0752164335058065E-3</v>
      </c>
      <c r="AL840" s="5">
        <f t="shared" si="1037"/>
        <v>2.4075780168241607E-5</v>
      </c>
      <c r="AM840" s="5">
        <f t="shared" si="1038"/>
        <v>9.6066942956444766E-3</v>
      </c>
      <c r="AN840" s="5">
        <f t="shared" si="1039"/>
        <v>7.5546004413623536E-3</v>
      </c>
      <c r="AO840" s="5">
        <f t="shared" si="1040"/>
        <v>2.9704280198917022E-3</v>
      </c>
      <c r="AP840" s="5">
        <f t="shared" si="1041"/>
        <v>7.7863748408173671E-4</v>
      </c>
      <c r="AQ840" s="5">
        <f t="shared" si="1042"/>
        <v>1.5307802298788925E-4</v>
      </c>
      <c r="AR840" s="5">
        <f t="shared" si="1043"/>
        <v>2.1117584865351142E-4</v>
      </c>
      <c r="AS840" s="5">
        <f t="shared" si="1044"/>
        <v>3.5634258124452289E-4</v>
      </c>
      <c r="AT840" s="5">
        <f t="shared" si="1045"/>
        <v>3.0064999387395145E-4</v>
      </c>
      <c r="AU840" s="5">
        <f t="shared" si="1046"/>
        <v>1.6910771370763381E-4</v>
      </c>
      <c r="AV840" s="5">
        <f t="shared" si="1047"/>
        <v>7.1338980753678181E-5</v>
      </c>
      <c r="AW840" s="5">
        <f t="shared" si="1048"/>
        <v>8.8743973591945543E-7</v>
      </c>
      <c r="AX840" s="5">
        <f t="shared" si="1049"/>
        <v>2.7017564306116531E-3</v>
      </c>
      <c r="AY840" s="5">
        <f t="shared" si="1050"/>
        <v>2.1246320216941074E-3</v>
      </c>
      <c r="AZ840" s="5">
        <f t="shared" si="1051"/>
        <v>8.3539381575304457E-4</v>
      </c>
      <c r="BA840" s="5">
        <f t="shared" si="1052"/>
        <v>2.189815523417759E-4</v>
      </c>
      <c r="BB840" s="5">
        <f t="shared" si="1053"/>
        <v>4.3051180797994033E-5</v>
      </c>
      <c r="BC840" s="5">
        <f t="shared" si="1054"/>
        <v>6.7709965457140129E-6</v>
      </c>
      <c r="BD840" s="5">
        <f t="shared" si="1055"/>
        <v>2.7677733712663826E-5</v>
      </c>
      <c r="BE840" s="5">
        <f t="shared" si="1056"/>
        <v>4.6703991659347272E-5</v>
      </c>
      <c r="BF840" s="5">
        <f t="shared" si="1057"/>
        <v>3.9404650314963342E-5</v>
      </c>
      <c r="BG840" s="5">
        <f t="shared" si="1058"/>
        <v>2.2164079361351969E-5</v>
      </c>
      <c r="BH840" s="5">
        <f t="shared" si="1059"/>
        <v>9.3500337525473102E-6</v>
      </c>
      <c r="BI840" s="5">
        <f t="shared" si="1060"/>
        <v>3.1554888339270498E-6</v>
      </c>
      <c r="BJ840" s="8">
        <f t="shared" si="1061"/>
        <v>0.58685005804732215</v>
      </c>
      <c r="BK840" s="8">
        <f t="shared" si="1062"/>
        <v>0.24124296779332952</v>
      </c>
      <c r="BL840" s="8">
        <f t="shared" si="1063"/>
        <v>0.16538321795269392</v>
      </c>
      <c r="BM840" s="8">
        <f t="shared" si="1064"/>
        <v>0.44763359331125829</v>
      </c>
      <c r="BN840" s="8">
        <f t="shared" si="1065"/>
        <v>0.55054856750799264</v>
      </c>
    </row>
    <row r="841" spans="1:66" x14ac:dyDescent="0.25">
      <c r="A841" t="s">
        <v>16</v>
      </c>
      <c r="B841" t="s">
        <v>223</v>
      </c>
      <c r="C841" t="s">
        <v>226</v>
      </c>
      <c r="D841" t="s">
        <v>521</v>
      </c>
      <c r="E841">
        <f>VLOOKUP(A841,home!$A$2:$E$405,3,FALSE)</f>
        <v>1.7778</v>
      </c>
      <c r="F841">
        <f>VLOOKUP(B841,home!$B$2:$E$405,3,FALSE)</f>
        <v>1.125</v>
      </c>
      <c r="G841">
        <f>VLOOKUP(C841,away!$B$2:$E$405,4,FALSE)</f>
        <v>0.98440000000000005</v>
      </c>
      <c r="H841">
        <f>VLOOKUP(A841,away!$A$2:$E$405,3,FALSE)</f>
        <v>1.2716000000000001</v>
      </c>
      <c r="I841">
        <f>VLOOKUP(C841,away!$B$2:$E$405,3,FALSE)</f>
        <v>0.78639999999999999</v>
      </c>
      <c r="J841">
        <f>VLOOKUP(B841,home!$B$2:$E$405,4,FALSE)</f>
        <v>0.98299999999999998</v>
      </c>
      <c r="K841" s="3">
        <f t="shared" si="1010"/>
        <v>1.96882461</v>
      </c>
      <c r="L841" s="3">
        <f t="shared" si="1011"/>
        <v>0.98298647392000005</v>
      </c>
      <c r="M841" s="5">
        <f t="shared" si="1012"/>
        <v>5.2245000134586404E-2</v>
      </c>
      <c r="N841" s="5">
        <f t="shared" si="1013"/>
        <v>0.10286124201442702</v>
      </c>
      <c r="O841" s="5">
        <f t="shared" si="1014"/>
        <v>5.1356128462247019E-2</v>
      </c>
      <c r="P841" s="5">
        <f t="shared" si="1015"/>
        <v>0.10111120959079338</v>
      </c>
      <c r="Q841" s="5">
        <f t="shared" si="1016"/>
        <v>0.10125787234658498</v>
      </c>
      <c r="R841" s="5">
        <f t="shared" si="1017"/>
        <v>2.5241189815643369E-2</v>
      </c>
      <c r="S841" s="5">
        <f t="shared" si="1018"/>
        <v>4.8920837776710836E-2</v>
      </c>
      <c r="T841" s="5">
        <f t="shared" si="1019"/>
        <v>9.9535118894611058E-2</v>
      </c>
      <c r="U841" s="5">
        <f t="shared" si="1020"/>
        <v>4.9695475694720027E-2</v>
      </c>
      <c r="V841" s="5">
        <f t="shared" si="1021"/>
        <v>1.0519762803576863E-2</v>
      </c>
      <c r="W841" s="5">
        <f t="shared" si="1022"/>
        <v>6.6452997010731651E-2</v>
      </c>
      <c r="X841" s="5">
        <f t="shared" si="1023"/>
        <v>6.5322397212995403E-2</v>
      </c>
      <c r="Y841" s="5">
        <f t="shared" si="1024"/>
        <v>3.2105516452201992E-2</v>
      </c>
      <c r="Z841" s="5">
        <f t="shared" si="1025"/>
        <v>8.2705827248082328E-3</v>
      </c>
      <c r="AA841" s="5">
        <f t="shared" si="1026"/>
        <v>1.6283326807643304E-2</v>
      </c>
      <c r="AB841" s="5">
        <f t="shared" si="1027"/>
        <v>1.6029507275780442E-2</v>
      </c>
      <c r="AC841" s="5">
        <f t="shared" si="1028"/>
        <v>1.2724494436522891E-3</v>
      </c>
      <c r="AD841" s="5">
        <f t="shared" si="1029"/>
        <v>3.2708573980746218E-2</v>
      </c>
      <c r="AE841" s="5">
        <f t="shared" si="1030"/>
        <v>3.2152085804285184E-2</v>
      </c>
      <c r="AF841" s="5">
        <f t="shared" si="1031"/>
        <v>1.5802532726963789E-2</v>
      </c>
      <c r="AG841" s="5">
        <f t="shared" si="1032"/>
        <v>5.1778919747611802E-3</v>
      </c>
      <c r="AH841" s="5">
        <f t="shared" si="1033"/>
        <v>2.0324677374807271E-3</v>
      </c>
      <c r="AI841" s="5">
        <f t="shared" si="1034"/>
        <v>4.0015725005830751E-3</v>
      </c>
      <c r="AJ841" s="5">
        <f t="shared" si="1035"/>
        <v>3.9391972089236E-3</v>
      </c>
      <c r="AK841" s="5">
        <f t="shared" si="1036"/>
        <v>2.5851961361906977E-3</v>
      </c>
      <c r="AL841" s="5">
        <f t="shared" si="1037"/>
        <v>9.8504279498043204E-5</v>
      </c>
      <c r="AM841" s="5">
        <f t="shared" si="1038"/>
        <v>1.2879489082259766E-2</v>
      </c>
      <c r="AN841" s="5">
        <f t="shared" si="1039"/>
        <v>1.2660363558861664E-2</v>
      </c>
      <c r="AO841" s="5">
        <f t="shared" si="1040"/>
        <v>6.222483066635344E-3</v>
      </c>
      <c r="AP841" s="5">
        <f t="shared" si="1041"/>
        <v>2.0388722295662624E-3</v>
      </c>
      <c r="AQ841" s="5">
        <f t="shared" si="1042"/>
        <v>5.010459559286871E-4</v>
      </c>
      <c r="AR841" s="5">
        <f t="shared" si="1043"/>
        <v>3.9957765892446813E-4</v>
      </c>
      <c r="AS841" s="5">
        <f t="shared" si="1044"/>
        <v>7.8669832849667903E-4</v>
      </c>
      <c r="AT841" s="5">
        <f t="shared" si="1045"/>
        <v>7.7443551489506329E-4</v>
      </c>
      <c r="AU841" s="5">
        <f t="shared" si="1046"/>
        <v>5.082425668611406E-4</v>
      </c>
      <c r="AV841" s="5">
        <f t="shared" si="1047"/>
        <v>2.5016011837144598E-4</v>
      </c>
      <c r="AW841" s="5">
        <f t="shared" si="1048"/>
        <v>5.2955024001549534E-6</v>
      </c>
      <c r="AX841" s="5">
        <f t="shared" si="1049"/>
        <v>4.2262425115632231E-3</v>
      </c>
      <c r="AY841" s="5">
        <f t="shared" si="1050"/>
        <v>4.1543392243723375E-3</v>
      </c>
      <c r="AZ841" s="5">
        <f t="shared" si="1051"/>
        <v>2.0418296328166556E-3</v>
      </c>
      <c r="BA841" s="5">
        <f t="shared" si="1052"/>
        <v>6.6903030370260433E-4</v>
      </c>
      <c r="BB841" s="5">
        <f t="shared" si="1053"/>
        <v>1.644119347955624E-4</v>
      </c>
      <c r="BC841" s="5">
        <f t="shared" si="1054"/>
        <v>3.2322941611010985E-5</v>
      </c>
      <c r="BD841" s="5">
        <f t="shared" si="1055"/>
        <v>6.5463239000561875E-5</v>
      </c>
      <c r="BE841" s="5">
        <f t="shared" si="1056"/>
        <v>1.2888563599461802E-4</v>
      </c>
      <c r="BF841" s="5">
        <f t="shared" si="1057"/>
        <v>1.2687660601085293E-4</v>
      </c>
      <c r="BG841" s="5">
        <f t="shared" si="1058"/>
        <v>8.3265928115813719E-5</v>
      </c>
      <c r="BH841" s="5">
        <f t="shared" si="1059"/>
        <v>4.0984002112226239E-5</v>
      </c>
      <c r="BI841" s="5">
        <f t="shared" si="1060"/>
        <v>1.6138062394968604E-5</v>
      </c>
      <c r="BJ841" s="8">
        <f t="shared" si="1061"/>
        <v>0.59896665886042144</v>
      </c>
      <c r="BK841" s="8">
        <f t="shared" si="1062"/>
        <v>0.21832210325319013</v>
      </c>
      <c r="BL841" s="8">
        <f t="shared" si="1063"/>
        <v>0.1743447893003901</v>
      </c>
      <c r="BM841" s="8">
        <f t="shared" si="1064"/>
        <v>0.56168244805255585</v>
      </c>
      <c r="BN841" s="8">
        <f t="shared" si="1065"/>
        <v>0.43407264236428222</v>
      </c>
    </row>
    <row r="842" spans="1:66" x14ac:dyDescent="0.25">
      <c r="A842" t="s">
        <v>16</v>
      </c>
      <c r="B842" t="s">
        <v>462</v>
      </c>
      <c r="C842" t="s">
        <v>463</v>
      </c>
      <c r="D842" t="s">
        <v>521</v>
      </c>
      <c r="E842">
        <f>VLOOKUP(A842,home!$A$2:$E$405,3,FALSE)</f>
        <v>1.7778</v>
      </c>
      <c r="F842">
        <f>VLOOKUP(B842,home!$B$2:$E$405,3,FALSE)</f>
        <v>1.2375</v>
      </c>
      <c r="G842">
        <f>VLOOKUP(C842,away!$B$2:$E$405,4,FALSE)</f>
        <v>1.4624999999999999</v>
      </c>
      <c r="H842">
        <f>VLOOKUP(A842,away!$A$2:$E$405,3,FALSE)</f>
        <v>1.2716000000000001</v>
      </c>
      <c r="I842">
        <f>VLOOKUP(C842,away!$B$2:$E$405,3,FALSE)</f>
        <v>1.2583</v>
      </c>
      <c r="J842">
        <f>VLOOKUP(B842,home!$B$2:$E$405,4,FALSE)</f>
        <v>1.5728</v>
      </c>
      <c r="K842" s="3">
        <f t="shared" si="1010"/>
        <v>3.21754021875</v>
      </c>
      <c r="L842" s="3">
        <f t="shared" si="1011"/>
        <v>2.516565371584</v>
      </c>
      <c r="M842" s="5">
        <f t="shared" si="1012"/>
        <v>3.2337733934526174E-3</v>
      </c>
      <c r="N842" s="5">
        <f t="shared" si="1013"/>
        <v>1.0404795951757464E-2</v>
      </c>
      <c r="O842" s="5">
        <f t="shared" si="1014"/>
        <v>8.1380021415125379E-3</v>
      </c>
      <c r="P842" s="5">
        <f t="shared" si="1015"/>
        <v>2.6184349190590223E-2</v>
      </c>
      <c r="Q842" s="5">
        <f t="shared" si="1016"/>
        <v>1.6738924721333415E-2</v>
      </c>
      <c r="R842" s="5">
        <f t="shared" si="1017"/>
        <v>1.0239907191603446E-2</v>
      </c>
      <c r="S842" s="5">
        <f t="shared" si="1018"/>
        <v>5.3004652701000174E-2</v>
      </c>
      <c r="T842" s="5">
        <f t="shared" si="1019"/>
        <v>4.2124598311259032E-2</v>
      </c>
      <c r="U842" s="5">
        <f t="shared" si="1020"/>
        <v>3.2947313225251455E-2</v>
      </c>
      <c r="V842" s="5">
        <f t="shared" si="1021"/>
        <v>4.7687404368565507E-2</v>
      </c>
      <c r="W842" s="5">
        <f t="shared" si="1022"/>
        <v>1.795272116983963E-2</v>
      </c>
      <c r="X842" s="5">
        <f t="shared" si="1023"/>
        <v>4.5179196421721413E-2</v>
      </c>
      <c r="Y842" s="5">
        <f t="shared" si="1024"/>
        <v>5.6848200615447951E-2</v>
      </c>
      <c r="Z842" s="5">
        <f t="shared" si="1025"/>
        <v>8.5897986155410652E-3</v>
      </c>
      <c r="AA842" s="5">
        <f t="shared" si="1026"/>
        <v>2.7638022516466448E-2</v>
      </c>
      <c r="AB842" s="5">
        <f t="shared" si="1027"/>
        <v>4.446322450672445E-2</v>
      </c>
      <c r="AC842" s="5">
        <f t="shared" si="1028"/>
        <v>2.4133255025451682E-2</v>
      </c>
      <c r="AD842" s="5">
        <f t="shared" si="1029"/>
        <v>1.4440900599990892E-2</v>
      </c>
      <c r="AE842" s="5">
        <f t="shared" si="1030"/>
        <v>3.6341470384423688E-2</v>
      </c>
      <c r="AF842" s="5">
        <f t="shared" si="1031"/>
        <v>4.5727842960943073E-2</v>
      </c>
      <c r="AG842" s="5">
        <f t="shared" si="1032"/>
        <v>3.8359035370913494E-2</v>
      </c>
      <c r="AH842" s="5">
        <f t="shared" si="1033"/>
        <v>5.4041974361877078E-3</v>
      </c>
      <c r="AI842" s="5">
        <f t="shared" si="1034"/>
        <v>1.7388222600999589E-2</v>
      </c>
      <c r="AJ842" s="5">
        <f t="shared" si="1035"/>
        <v>2.7973652775646958E-2</v>
      </c>
      <c r="AK842" s="5">
        <f t="shared" si="1036"/>
        <v>3.0002117623663883E-2</v>
      </c>
      <c r="AL842" s="5">
        <f t="shared" si="1037"/>
        <v>7.8164237230898253E-3</v>
      </c>
      <c r="AM842" s="5">
        <f t="shared" si="1038"/>
        <v>9.2928356950883369E-3</v>
      </c>
      <c r="AN842" s="5">
        <f t="shared" si="1039"/>
        <v>2.3386028514079039E-2</v>
      </c>
      <c r="AO842" s="5">
        <f t="shared" si="1040"/>
        <v>2.942623476870368E-2</v>
      </c>
      <c r="AP842" s="5">
        <f t="shared" si="1041"/>
        <v>2.4684347811673592E-2</v>
      </c>
      <c r="AQ842" s="5">
        <f t="shared" si="1042"/>
        <v>1.5529943730748265E-2</v>
      </c>
      <c r="AR842" s="5">
        <f t="shared" si="1043"/>
        <v>2.7200032258226045E-3</v>
      </c>
      <c r="AS842" s="5">
        <f t="shared" si="1044"/>
        <v>8.7517197742139688E-3</v>
      </c>
      <c r="AT842" s="5">
        <f t="shared" si="1045"/>
        <v>1.4079505178381559E-2</v>
      </c>
      <c r="AU842" s="5">
        <f t="shared" si="1046"/>
        <v>1.5100458057180518E-2</v>
      </c>
      <c r="AV842" s="5">
        <f t="shared" si="1047"/>
        <v>1.214658278013145E-2</v>
      </c>
      <c r="AW842" s="5">
        <f t="shared" si="1048"/>
        <v>1.7580766017923539E-3</v>
      </c>
      <c r="AX842" s="5">
        <f t="shared" si="1049"/>
        <v>4.9833454325303918E-3</v>
      </c>
      <c r="AY842" s="5">
        <f t="shared" si="1050"/>
        <v>1.2540914550147273E-2</v>
      </c>
      <c r="AZ842" s="5">
        <f t="shared" si="1051"/>
        <v>1.5780015642447288E-2</v>
      </c>
      <c r="BA842" s="5">
        <f t="shared" si="1052"/>
        <v>1.3237146976278895E-2</v>
      </c>
      <c r="BB842" s="5">
        <f t="shared" si="1053"/>
        <v>8.3280364247678308E-3</v>
      </c>
      <c r="BC842" s="5">
        <f t="shared" si="1054"/>
        <v>4.1916096159721888E-3</v>
      </c>
      <c r="BD842" s="5">
        <f t="shared" si="1055"/>
        <v>1.1408443214503241E-3</v>
      </c>
      <c r="BE842" s="5">
        <f t="shared" si="1056"/>
        <v>3.6707124875989712E-3</v>
      </c>
      <c r="BF842" s="5">
        <f t="shared" si="1057"/>
        <v>5.9053325301587764E-3</v>
      </c>
      <c r="BG842" s="5">
        <f t="shared" si="1058"/>
        <v>6.333548306959519E-3</v>
      </c>
      <c r="BH842" s="5">
        <f t="shared" si="1059"/>
        <v>5.0946116012595558E-3</v>
      </c>
      <c r="BI842" s="5">
        <f t="shared" si="1060"/>
        <v>3.2784235451925911E-3</v>
      </c>
      <c r="BJ842" s="8">
        <f t="shared" si="1061"/>
        <v>0.48549814567006688</v>
      </c>
      <c r="BK842" s="8">
        <f t="shared" si="1062"/>
        <v>0.17460077295229731</v>
      </c>
      <c r="BL842" s="8">
        <f t="shared" si="1063"/>
        <v>0.28241640182640637</v>
      </c>
      <c r="BM842" s="8">
        <f t="shared" si="1064"/>
        <v>0.86538252852570674</v>
      </c>
      <c r="BN842" s="8">
        <f t="shared" si="1065"/>
        <v>7.4939752590249709E-2</v>
      </c>
    </row>
    <row r="843" spans="1:66" x14ac:dyDescent="0.25">
      <c r="A843" t="s">
        <v>59</v>
      </c>
      <c r="B843" t="s">
        <v>294</v>
      </c>
      <c r="C843" t="s">
        <v>64</v>
      </c>
      <c r="D843" t="s">
        <v>521</v>
      </c>
      <c r="E843">
        <f>VLOOKUP(A843,home!$A$2:$E$405,3,FALSE)</f>
        <v>1.806</v>
      </c>
      <c r="F843">
        <f>VLOOKUP(B843,home!$B$2:$E$405,3,FALSE)</f>
        <v>0.55369999999999997</v>
      </c>
      <c r="G843">
        <f>VLOOKUP(C843,away!$B$2:$E$405,4,FALSE)</f>
        <v>0.55369999999999997</v>
      </c>
      <c r="H843">
        <f>VLOOKUP(A843,away!$A$2:$E$405,3,FALSE)</f>
        <v>1.1493</v>
      </c>
      <c r="I843">
        <f>VLOOKUP(C843,away!$B$2:$E$405,3,FALSE)</f>
        <v>0.435</v>
      </c>
      <c r="J843">
        <f>VLOOKUP(B843,home!$B$2:$E$405,4,FALSE)</f>
        <v>0.65259999999999996</v>
      </c>
      <c r="K843" s="3">
        <f t="shared" si="1010"/>
        <v>0.55369014413999995</v>
      </c>
      <c r="L843" s="3">
        <f t="shared" si="1011"/>
        <v>0.32626443329999999</v>
      </c>
      <c r="M843" s="5">
        <f t="shared" si="1012"/>
        <v>0.41480175261117258</v>
      </c>
      <c r="N843" s="5">
        <f t="shared" si="1013"/>
        <v>0.22967164219280478</v>
      </c>
      <c r="O843" s="5">
        <f t="shared" si="1014"/>
        <v>0.13533505874753102</v>
      </c>
      <c r="P843" s="5">
        <f t="shared" si="1015"/>
        <v>7.493368818511581E-2</v>
      </c>
      <c r="Q843" s="5">
        <f t="shared" si="1016"/>
        <v>6.3583462335302265E-2</v>
      </c>
      <c r="R843" s="5">
        <f t="shared" si="1017"/>
        <v>2.2077508123942699E-2</v>
      </c>
      <c r="S843" s="5">
        <f t="shared" si="1018"/>
        <v>3.3841814732444081E-3</v>
      </c>
      <c r="T843" s="5">
        <f t="shared" si="1019"/>
        <v>2.0745022306079289E-2</v>
      </c>
      <c r="U843" s="5">
        <f t="shared" si="1020"/>
        <v>1.2224098655397855E-2</v>
      </c>
      <c r="V843" s="5">
        <f t="shared" si="1021"/>
        <v>6.7927817373426947E-5</v>
      </c>
      <c r="W843" s="5">
        <f t="shared" si="1022"/>
        <v>1.173517880845126E-2</v>
      </c>
      <c r="X843" s="5">
        <f t="shared" si="1023"/>
        <v>3.8287714636135194E-3</v>
      </c>
      <c r="Y843" s="5">
        <f t="shared" si="1024"/>
        <v>6.2459597590553805E-4</v>
      </c>
      <c r="Z843" s="5">
        <f t="shared" si="1025"/>
        <v>2.4010352255781041E-3</v>
      </c>
      <c r="AA843" s="5">
        <f t="shared" si="1026"/>
        <v>1.3294295401355578E-3</v>
      </c>
      <c r="AB843" s="5">
        <f t="shared" si="1027"/>
        <v>3.6804601685081536E-4</v>
      </c>
      <c r="AC843" s="5">
        <f t="shared" si="1028"/>
        <v>7.6694497041566457E-7</v>
      </c>
      <c r="AD843" s="5">
        <f t="shared" si="1029"/>
        <v>1.6244132114900125E-3</v>
      </c>
      <c r="AE843" s="5">
        <f t="shared" si="1030"/>
        <v>5.2998825589182195E-4</v>
      </c>
      <c r="AF843" s="5">
        <f t="shared" si="1031"/>
        <v>8.6458158982100316E-5</v>
      </c>
      <c r="AG843" s="5">
        <f t="shared" si="1032"/>
        <v>9.4027407481520879E-6</v>
      </c>
      <c r="AH843" s="5">
        <f t="shared" si="1033"/>
        <v>1.9584309930164437E-4</v>
      </c>
      <c r="AI843" s="5">
        <f t="shared" si="1034"/>
        <v>1.0843639388115181E-4</v>
      </c>
      <c r="AJ843" s="5">
        <f t="shared" si="1035"/>
        <v>3.0020081279038368E-5</v>
      </c>
      <c r="AK843" s="5">
        <f t="shared" si="1036"/>
        <v>5.5406077101617572E-6</v>
      </c>
      <c r="AL843" s="5">
        <f t="shared" si="1037"/>
        <v>5.5419259833399626E-9</v>
      </c>
      <c r="AM843" s="5">
        <f t="shared" si="1038"/>
        <v>1.7988431704256503E-4</v>
      </c>
      <c r="AN843" s="5">
        <f t="shared" si="1039"/>
        <v>5.8689854759450008E-5</v>
      </c>
      <c r="AO843" s="5">
        <f t="shared" si="1040"/>
        <v>9.5742061017756287E-6</v>
      </c>
      <c r="AP843" s="5">
        <f t="shared" si="1041"/>
        <v>1.041240976031076E-6</v>
      </c>
      <c r="AQ843" s="5">
        <f t="shared" si="1042"/>
        <v>8.4929974243379451E-8</v>
      </c>
      <c r="AR843" s="5">
        <f t="shared" si="1043"/>
        <v>1.2779327561873334E-5</v>
      </c>
      <c r="AS843" s="5">
        <f t="shared" si="1044"/>
        <v>7.0757877197459219E-6</v>
      </c>
      <c r="AT843" s="5">
        <f t="shared" si="1045"/>
        <v>1.9588969612250798E-6</v>
      </c>
      <c r="AU843" s="5">
        <f t="shared" si="1046"/>
        <v>3.6154064693870754E-7</v>
      </c>
      <c r="AV843" s="5">
        <f t="shared" si="1047"/>
        <v>5.0045373228990446E-8</v>
      </c>
      <c r="AW843" s="5">
        <f t="shared" si="1048"/>
        <v>2.7809600273331614E-11</v>
      </c>
      <c r="AX843" s="5">
        <f t="shared" si="1049"/>
        <v>1.6600028905303878E-5</v>
      </c>
      <c r="AY843" s="5">
        <f t="shared" si="1050"/>
        <v>5.4159990235525881E-6</v>
      </c>
      <c r="AZ843" s="5">
        <f t="shared" si="1051"/>
        <v>8.8352392608636905E-7</v>
      </c>
      <c r="BA843" s="5">
        <f t="shared" si="1052"/>
        <v>9.6087477683853428E-8</v>
      </c>
      <c r="BB843" s="5">
        <f t="shared" si="1053"/>
        <v>7.8374816134372072E-9</v>
      </c>
      <c r="BC843" s="5">
        <f t="shared" si="1054"/>
        <v>5.1141829942145236E-10</v>
      </c>
      <c r="BD843" s="5">
        <f t="shared" si="1055"/>
        <v>6.9490667748827827E-7</v>
      </c>
      <c r="BE843" s="5">
        <f t="shared" si="1056"/>
        <v>3.8476297842233329E-7</v>
      </c>
      <c r="BF843" s="5">
        <f t="shared" si="1057"/>
        <v>1.0651973449119869E-7</v>
      </c>
      <c r="BG843" s="5">
        <f t="shared" si="1058"/>
        <v>1.9659642381395445E-8</v>
      </c>
      <c r="BH843" s="5">
        <f t="shared" si="1059"/>
        <v>2.7213375559739237E-9</v>
      </c>
      <c r="BI843" s="5">
        <f t="shared" si="1060"/>
        <v>3.0135555672415933E-10</v>
      </c>
      <c r="BJ843" s="8">
        <f t="shared" si="1061"/>
        <v>0.33271121398635539</v>
      </c>
      <c r="BK843" s="8">
        <f t="shared" si="1062"/>
        <v>0.49319373857282617</v>
      </c>
      <c r="BL843" s="8">
        <f t="shared" si="1063"/>
        <v>0.17169741573601882</v>
      </c>
      <c r="BM843" s="8">
        <f t="shared" si="1064"/>
        <v>5.9594875353695349E-2</v>
      </c>
      <c r="BN843" s="8">
        <f t="shared" si="1065"/>
        <v>0.94040311219586925</v>
      </c>
    </row>
    <row r="844" spans="1:66" x14ac:dyDescent="0.25">
      <c r="A844" t="s">
        <v>59</v>
      </c>
      <c r="B844" t="s">
        <v>60</v>
      </c>
      <c r="C844" t="s">
        <v>274</v>
      </c>
      <c r="D844" t="s">
        <v>521</v>
      </c>
      <c r="E844">
        <f>VLOOKUP(A844,home!$A$2:$E$405,3,FALSE)</f>
        <v>1.806</v>
      </c>
      <c r="F844">
        <f>VLOOKUP(B844,home!$B$2:$E$405,3,FALSE)</f>
        <v>0.27689999999999998</v>
      </c>
      <c r="G844">
        <f>VLOOKUP(C844,away!$B$2:$E$405,4,FALSE)</f>
        <v>0.55369999999999997</v>
      </c>
      <c r="H844">
        <f>VLOOKUP(A844,away!$A$2:$E$405,3,FALSE)</f>
        <v>1.1493</v>
      </c>
      <c r="I844">
        <f>VLOOKUP(C844,away!$B$2:$E$405,3,FALSE)</f>
        <v>0.58009999999999995</v>
      </c>
      <c r="J844">
        <f>VLOOKUP(B844,home!$B$2:$E$405,4,FALSE)</f>
        <v>0.87009999999999998</v>
      </c>
      <c r="K844" s="3">
        <f t="shared" si="1010"/>
        <v>0.27689507118000001</v>
      </c>
      <c r="L844" s="3">
        <f t="shared" si="1011"/>
        <v>0.58010343999299996</v>
      </c>
      <c r="M844" s="5">
        <f t="shared" si="1012"/>
        <v>0.42443410660821818</v>
      </c>
      <c r="N844" s="5">
        <f t="shared" si="1013"/>
        <v>0.11752371216050229</v>
      </c>
      <c r="O844" s="5">
        <f t="shared" si="1014"/>
        <v>0.24621568529378304</v>
      </c>
      <c r="P844" s="5">
        <f t="shared" si="1015"/>
        <v>6.8175909705054535E-2</v>
      </c>
      <c r="Q844" s="5">
        <f t="shared" si="1016"/>
        <v>1.6270868322010055E-2</v>
      </c>
      <c r="R844" s="5">
        <f t="shared" si="1017"/>
        <v>7.1415283009578695E-2</v>
      </c>
      <c r="S844" s="5">
        <f t="shared" si="1018"/>
        <v>2.7377363127429636E-3</v>
      </c>
      <c r="T844" s="5">
        <f t="shared" si="1019"/>
        <v>9.4387866852711638E-3</v>
      </c>
      <c r="U844" s="5">
        <f t="shared" si="1020"/>
        <v>1.9774539872277144E-2</v>
      </c>
      <c r="V844" s="5">
        <f t="shared" si="1021"/>
        <v>4.8861835022158879E-5</v>
      </c>
      <c r="W844" s="5">
        <f t="shared" si="1022"/>
        <v>1.501774414061128E-3</v>
      </c>
      <c r="X844" s="5">
        <f t="shared" si="1023"/>
        <v>8.7118450369033228E-4</v>
      </c>
      <c r="Y844" s="5">
        <f t="shared" si="1024"/>
        <v>2.52688563729678E-4</v>
      </c>
      <c r="Z844" s="5">
        <f t="shared" si="1025"/>
        <v>1.3809417113976753E-2</v>
      </c>
      <c r="AA844" s="5">
        <f t="shared" si="1026"/>
        <v>3.8237595347289034E-3</v>
      </c>
      <c r="AB844" s="5">
        <f t="shared" si="1027"/>
        <v>5.2939008427198167E-4</v>
      </c>
      <c r="AC844" s="5">
        <f t="shared" si="1028"/>
        <v>4.9053551550006854E-7</v>
      </c>
      <c r="AD844" s="5">
        <f t="shared" si="1029"/>
        <v>1.0395848331943968E-4</v>
      </c>
      <c r="AE844" s="5">
        <f t="shared" si="1030"/>
        <v>6.0306673790061866E-5</v>
      </c>
      <c r="AF844" s="5">
        <f t="shared" si="1031"/>
        <v>1.7492054460075285E-5</v>
      </c>
      <c r="AG844" s="5">
        <f t="shared" si="1032"/>
        <v>3.3824003216115241E-6</v>
      </c>
      <c r="AH844" s="5">
        <f t="shared" si="1033"/>
        <v>2.0027225930290293E-3</v>
      </c>
      <c r="AI844" s="5">
        <f t="shared" si="1034"/>
        <v>5.5454401495056739E-4</v>
      </c>
      <c r="AJ844" s="5">
        <f t="shared" si="1035"/>
        <v>7.6775252246090168E-5</v>
      </c>
      <c r="AK844" s="5">
        <f t="shared" si="1036"/>
        <v>7.0862296451812006E-6</v>
      </c>
      <c r="AL844" s="5">
        <f t="shared" si="1037"/>
        <v>3.1517452995571794E-9</v>
      </c>
      <c r="AM844" s="5">
        <f t="shared" si="1038"/>
        <v>5.7571183277002197E-6</v>
      </c>
      <c r="AN844" s="5">
        <f t="shared" si="1039"/>
        <v>3.3397241463456446E-6</v>
      </c>
      <c r="AO844" s="5">
        <f t="shared" si="1040"/>
        <v>9.6869273296139662E-7</v>
      </c>
      <c r="AP844" s="5">
        <f t="shared" si="1041"/>
        <v>1.873139955623756E-7</v>
      </c>
      <c r="AQ844" s="5">
        <f t="shared" si="1042"/>
        <v>2.7165373296141898E-8</v>
      </c>
      <c r="AR844" s="5">
        <f t="shared" si="1043"/>
        <v>2.323572531135682E-4</v>
      </c>
      <c r="AS844" s="5">
        <f t="shared" si="1044"/>
        <v>6.4338578140070763E-5</v>
      </c>
      <c r="AT844" s="5">
        <f t="shared" si="1045"/>
        <v>8.907517586857442E-6</v>
      </c>
      <c r="AU844" s="5">
        <f t="shared" si="1046"/>
        <v>8.2214923874999815E-7</v>
      </c>
      <c r="AV844" s="5">
        <f t="shared" si="1047"/>
        <v>5.6912267996065876E-8</v>
      </c>
      <c r="AW844" s="5">
        <f t="shared" si="1048"/>
        <v>1.40627183617013E-11</v>
      </c>
      <c r="AX844" s="5">
        <f t="shared" si="1049"/>
        <v>2.6568628152337261E-7</v>
      </c>
      <c r="AY844" s="5">
        <f t="shared" si="1050"/>
        <v>1.5412552587065705E-7</v>
      </c>
      <c r="AZ844" s="5">
        <f t="shared" si="1051"/>
        <v>4.470437387414913E-8</v>
      </c>
      <c r="BA844" s="5">
        <f t="shared" si="1052"/>
        <v>8.6443870223757026E-9</v>
      </c>
      <c r="BB844" s="5">
        <f t="shared" si="1053"/>
        <v>1.2536596620777475E-9</v>
      </c>
      <c r="BC844" s="5">
        <f t="shared" si="1054"/>
        <v>1.4545045651035268E-10</v>
      </c>
      <c r="BD844" s="5">
        <f t="shared" si="1055"/>
        <v>2.2465206973084182E-5</v>
      </c>
      <c r="BE844" s="5">
        <f t="shared" si="1056"/>
        <v>6.2205050838855779E-6</v>
      </c>
      <c r="BF844" s="5">
        <f t="shared" si="1057"/>
        <v>8.6121359898902436E-7</v>
      </c>
      <c r="BG844" s="5">
        <f t="shared" si="1058"/>
        <v>7.948860026441667E-8</v>
      </c>
      <c r="BH844" s="5">
        <f t="shared" si="1059"/>
        <v>5.5025004070535536E-9</v>
      </c>
      <c r="BI844" s="5">
        <f t="shared" si="1060"/>
        <v>3.0472304837581458E-10</v>
      </c>
      <c r="BJ844" s="8">
        <f t="shared" si="1061"/>
        <v>0.14605490883541009</v>
      </c>
      <c r="BK844" s="8">
        <f t="shared" si="1062"/>
        <v>0.49539726227382458</v>
      </c>
      <c r="BL844" s="8">
        <f t="shared" si="1063"/>
        <v>0.34473590051633751</v>
      </c>
      <c r="BM844" s="8">
        <f t="shared" si="1064"/>
        <v>5.5961769528938977E-2</v>
      </c>
      <c r="BN844" s="8">
        <f t="shared" si="1065"/>
        <v>0.94403556509914677</v>
      </c>
    </row>
    <row r="845" spans="1:66" x14ac:dyDescent="0.25">
      <c r="A845" t="s">
        <v>59</v>
      </c>
      <c r="B845" t="s">
        <v>83</v>
      </c>
      <c r="C845" t="s">
        <v>228</v>
      </c>
      <c r="D845" t="s">
        <v>521</v>
      </c>
      <c r="E845">
        <f>VLOOKUP(A845,home!$A$2:$E$405,3,FALSE)</f>
        <v>1.806</v>
      </c>
      <c r="F845">
        <f>VLOOKUP(B845,home!$B$2:$E$405,3,FALSE)</f>
        <v>0.69210000000000005</v>
      </c>
      <c r="G845">
        <f>VLOOKUP(C845,away!$B$2:$E$405,4,FALSE)</f>
        <v>0.55369999999999997</v>
      </c>
      <c r="H845">
        <f>VLOOKUP(A845,away!$A$2:$E$405,3,FALSE)</f>
        <v>1.1493</v>
      </c>
      <c r="I845">
        <f>VLOOKUP(C845,away!$B$2:$E$405,3,FALSE)</f>
        <v>1.4501999999999999</v>
      </c>
      <c r="J845">
        <f>VLOOKUP(B845,home!$B$2:$E$405,4,FALSE)</f>
        <v>1.7402</v>
      </c>
      <c r="K845" s="3">
        <f t="shared" si="1010"/>
        <v>0.69208768062000003</v>
      </c>
      <c r="L845" s="3">
        <f t="shared" si="1011"/>
        <v>2.9004171993719998</v>
      </c>
      <c r="M845" s="5">
        <f t="shared" si="1012"/>
        <v>2.7529286427122657E-2</v>
      </c>
      <c r="N845" s="5">
        <f t="shared" si="1013"/>
        <v>1.9052679992470966E-2</v>
      </c>
      <c r="O845" s="5">
        <f t="shared" si="1014"/>
        <v>7.9846415839664689E-2</v>
      </c>
      <c r="P845" s="5">
        <f t="shared" si="1015"/>
        <v>5.5260720744293564E-2</v>
      </c>
      <c r="Q845" s="5">
        <f t="shared" si="1016"/>
        <v>6.5930625527921552E-3</v>
      </c>
      <c r="R845" s="5">
        <f t="shared" si="1017"/>
        <v>0.11579395890478619</v>
      </c>
      <c r="S845" s="5">
        <f t="shared" si="1018"/>
        <v>2.7731805410783891E-2</v>
      </c>
      <c r="T845" s="5">
        <f t="shared" si="1019"/>
        <v>1.9122632024653828E-2</v>
      </c>
      <c r="U845" s="5">
        <f t="shared" si="1020"/>
        <v>8.0139572448221078E-2</v>
      </c>
      <c r="V845" s="5">
        <f t="shared" si="1021"/>
        <v>6.1852495345569901E-3</v>
      </c>
      <c r="W845" s="5">
        <f t="shared" si="1022"/>
        <v>1.5209924567814997E-3</v>
      </c>
      <c r="X845" s="5">
        <f t="shared" si="1023"/>
        <v>4.4115126817641341E-3</v>
      </c>
      <c r="Y845" s="5">
        <f t="shared" si="1024"/>
        <v>6.3976136287181963E-3</v>
      </c>
      <c r="Z845" s="5">
        <f t="shared" si="1025"/>
        <v>0.11195026333027214</v>
      </c>
      <c r="AA845" s="5">
        <f t="shared" si="1026"/>
        <v>7.7479398093046284E-2</v>
      </c>
      <c r="AB845" s="5">
        <f t="shared" si="1027"/>
        <v>2.681126846102503E-2</v>
      </c>
      <c r="AC845" s="5">
        <f t="shared" si="1028"/>
        <v>7.7599483954970277E-4</v>
      </c>
      <c r="AD845" s="5">
        <f t="shared" si="1029"/>
        <v>2.631650354136059E-4</v>
      </c>
      <c r="AE845" s="5">
        <f t="shared" si="1030"/>
        <v>7.6328839498696391E-4</v>
      </c>
      <c r="AF845" s="5">
        <f t="shared" si="1031"/>
        <v>1.1069273944506197E-3</v>
      </c>
      <c r="AG845" s="5">
        <f t="shared" si="1032"/>
        <v>1.0701837511068704E-3</v>
      </c>
      <c r="AH845" s="5">
        <f t="shared" si="1033"/>
        <v>8.1175617309336465E-2</v>
      </c>
      <c r="AI845" s="5">
        <f t="shared" si="1034"/>
        <v>5.6180644706515404E-2</v>
      </c>
      <c r="AJ845" s="5">
        <f t="shared" si="1035"/>
        <v>1.9440966045334265E-2</v>
      </c>
      <c r="AK845" s="5">
        <f t="shared" si="1036"/>
        <v>4.4849510331091882E-3</v>
      </c>
      <c r="AL845" s="5">
        <f t="shared" si="1037"/>
        <v>6.2307512751395418E-5</v>
      </c>
      <c r="AM845" s="5">
        <f t="shared" si="1038"/>
        <v>3.6426655795936557E-5</v>
      </c>
      <c r="AN845" s="5">
        <f t="shared" si="1039"/>
        <v>1.0565249898613811E-4</v>
      </c>
      <c r="AO845" s="5">
        <f t="shared" si="1040"/>
        <v>1.5321816260801391E-4</v>
      </c>
      <c r="AP845" s="5">
        <f t="shared" si="1041"/>
        <v>1.4813219802815313E-4</v>
      </c>
      <c r="AQ845" s="5">
        <f t="shared" si="1042"/>
        <v>1.0741129373540861E-4</v>
      </c>
      <c r="AR845" s="5">
        <f t="shared" si="1043"/>
        <v>4.7088631322727788E-2</v>
      </c>
      <c r="AS845" s="5">
        <f t="shared" si="1044"/>
        <v>3.2589461635716958E-2</v>
      </c>
      <c r="AT845" s="5">
        <f t="shared" si="1045"/>
        <v>1.1277382458058911E-2</v>
      </c>
      <c r="AU845" s="5">
        <f t="shared" si="1046"/>
        <v>2.6016458229542222E-3</v>
      </c>
      <c r="AV845" s="5">
        <f t="shared" si="1047"/>
        <v>4.501417558507747E-4</v>
      </c>
      <c r="AW845" s="5">
        <f t="shared" si="1048"/>
        <v>3.4742375093897433E-6</v>
      </c>
      <c r="AX845" s="5">
        <f t="shared" si="1049"/>
        <v>4.2017399537587987E-6</v>
      </c>
      <c r="AY845" s="5">
        <f t="shared" si="1050"/>
        <v>1.2186798829170528E-5</v>
      </c>
      <c r="AZ845" s="5">
        <f t="shared" si="1051"/>
        <v>1.7673400464706377E-5</v>
      </c>
      <c r="BA845" s="5">
        <f t="shared" si="1052"/>
        <v>1.7086744893074491E-5</v>
      </c>
      <c r="BB845" s="5">
        <f t="shared" si="1053"/>
        <v>1.2389672192288737E-5</v>
      </c>
      <c r="BC845" s="5">
        <f t="shared" si="1054"/>
        <v>7.1870436642190495E-6</v>
      </c>
      <c r="BD845" s="5">
        <f t="shared" si="1055"/>
        <v>2.2762779363887757E-2</v>
      </c>
      <c r="BE845" s="5">
        <f t="shared" si="1056"/>
        <v>1.5753839174417878E-2</v>
      </c>
      <c r="BF845" s="5">
        <f t="shared" si="1057"/>
        <v>5.4515190075416827E-3</v>
      </c>
      <c r="BG845" s="5">
        <f t="shared" si="1058"/>
        <v>1.2576430485951224E-3</v>
      </c>
      <c r="BH845" s="5">
        <f t="shared" si="1059"/>
        <v>2.1759981513751607E-4</v>
      </c>
      <c r="BI845" s="5">
        <f t="shared" si="1060"/>
        <v>3.0119630272372867E-5</v>
      </c>
      <c r="BJ845" s="8">
        <f t="shared" si="1061"/>
        <v>6.0923624122289709E-2</v>
      </c>
      <c r="BK845" s="8">
        <f t="shared" si="1062"/>
        <v>0.11755755126788736</v>
      </c>
      <c r="BL845" s="8">
        <f t="shared" si="1063"/>
        <v>0.68083355587619943</v>
      </c>
      <c r="BM845" s="8">
        <f t="shared" si="1064"/>
        <v>0.66718015757419846</v>
      </c>
      <c r="BN845" s="8">
        <f t="shared" si="1065"/>
        <v>0.30407612446113019</v>
      </c>
    </row>
    <row r="846" spans="1:66" x14ac:dyDescent="0.25">
      <c r="A846" t="s">
        <v>19</v>
      </c>
      <c r="B846" t="s">
        <v>235</v>
      </c>
      <c r="C846" t="s">
        <v>142</v>
      </c>
      <c r="D846" t="s">
        <v>521</v>
      </c>
      <c r="E846">
        <f>VLOOKUP(A846,home!$A$2:$E$405,3,FALSE)</f>
        <v>1.4750000000000001</v>
      </c>
      <c r="F846">
        <f>VLOOKUP(B846,home!$B$2:$E$405,3,FALSE)</f>
        <v>0.67800000000000005</v>
      </c>
      <c r="G846">
        <f>VLOOKUP(C846,away!$B$2:$E$405,4,FALSE)</f>
        <v>1.1863999999999999</v>
      </c>
      <c r="H846">
        <f>VLOOKUP(A846,away!$A$2:$E$405,3,FALSE)</f>
        <v>1.5625</v>
      </c>
      <c r="I846">
        <f>VLOOKUP(C846,away!$B$2:$E$405,3,FALSE)</f>
        <v>0.8</v>
      </c>
      <c r="J846">
        <f>VLOOKUP(B846,home!$B$2:$E$405,4,FALSE)</f>
        <v>0.8</v>
      </c>
      <c r="K846" s="3">
        <f t="shared" si="1010"/>
        <v>1.18645932</v>
      </c>
      <c r="L846" s="3">
        <f t="shared" si="1011"/>
        <v>1</v>
      </c>
      <c r="M846" s="5">
        <f t="shared" si="1012"/>
        <v>0.11231371235690157</v>
      </c>
      <c r="N846" s="5">
        <f t="shared" si="1013"/>
        <v>0.13325565078964502</v>
      </c>
      <c r="O846" s="5">
        <f t="shared" si="1014"/>
        <v>0.11231371235690157</v>
      </c>
      <c r="P846" s="5">
        <f t="shared" si="1015"/>
        <v>0.13325565078964502</v>
      </c>
      <c r="Q846" s="5">
        <f t="shared" si="1016"/>
        <v>7.9051204411019857E-2</v>
      </c>
      <c r="R846" s="5">
        <f t="shared" si="1017"/>
        <v>5.615685617845078E-2</v>
      </c>
      <c r="S846" s="5">
        <f t="shared" si="1018"/>
        <v>3.9525602205509928E-2</v>
      </c>
      <c r="T846" s="5">
        <f t="shared" si="1019"/>
        <v>7.9051204411019857E-2</v>
      </c>
      <c r="U846" s="5">
        <f t="shared" si="1020"/>
        <v>6.6627825394822496E-2</v>
      </c>
      <c r="V846" s="5">
        <f t="shared" si="1021"/>
        <v>5.2106132350377577E-3</v>
      </c>
      <c r="W846" s="5">
        <f t="shared" si="1022"/>
        <v>3.1263679410226543E-2</v>
      </c>
      <c r="X846" s="5">
        <f t="shared" si="1023"/>
        <v>3.1263679410226543E-2</v>
      </c>
      <c r="Y846" s="5">
        <f t="shared" si="1024"/>
        <v>1.5631839705113271E-2</v>
      </c>
      <c r="Z846" s="5">
        <f t="shared" si="1025"/>
        <v>1.8718952059483596E-2</v>
      </c>
      <c r="AA846" s="5">
        <f t="shared" si="1026"/>
        <v>2.2209275131607503E-2</v>
      </c>
      <c r="AB846" s="5">
        <f t="shared" si="1027"/>
        <v>1.3175200735169978E-2</v>
      </c>
      <c r="AC846" s="5">
        <f t="shared" si="1028"/>
        <v>3.8638628972661841E-4</v>
      </c>
      <c r="AD846" s="5">
        <f t="shared" si="1029"/>
        <v>9.2732709534388436E-3</v>
      </c>
      <c r="AE846" s="5">
        <f t="shared" si="1030"/>
        <v>9.2732709534388436E-3</v>
      </c>
      <c r="AF846" s="5">
        <f t="shared" si="1031"/>
        <v>4.6366354767194209E-3</v>
      </c>
      <c r="AG846" s="5">
        <f t="shared" si="1032"/>
        <v>1.5455451589064741E-3</v>
      </c>
      <c r="AH846" s="5">
        <f t="shared" si="1033"/>
        <v>4.679738014870898E-3</v>
      </c>
      <c r="AI846" s="5">
        <f t="shared" si="1034"/>
        <v>5.5523187829018749E-3</v>
      </c>
      <c r="AJ846" s="5">
        <f t="shared" si="1035"/>
        <v>3.2938001837924938E-3</v>
      </c>
      <c r="AK846" s="5">
        <f t="shared" si="1036"/>
        <v>1.302653308759439E-3</v>
      </c>
      <c r="AL846" s="5">
        <f t="shared" si="1037"/>
        <v>1.8337264582654662E-5</v>
      </c>
      <c r="AM846" s="5">
        <f t="shared" si="1038"/>
        <v>2.2004717499185594E-3</v>
      </c>
      <c r="AN846" s="5">
        <f t="shared" si="1039"/>
        <v>2.2004717499185594E-3</v>
      </c>
      <c r="AO846" s="5">
        <f t="shared" si="1040"/>
        <v>1.1002358749592795E-3</v>
      </c>
      <c r="AP846" s="5">
        <f t="shared" si="1041"/>
        <v>3.667452916530932E-4</v>
      </c>
      <c r="AQ846" s="5">
        <f t="shared" si="1042"/>
        <v>9.1686322913273285E-5</v>
      </c>
      <c r="AR846" s="5">
        <f t="shared" si="1043"/>
        <v>9.3594760297417993E-4</v>
      </c>
      <c r="AS846" s="5">
        <f t="shared" si="1044"/>
        <v>1.1104637565803753E-3</v>
      </c>
      <c r="AT846" s="5">
        <f t="shared" si="1045"/>
        <v>6.5876003675849901E-4</v>
      </c>
      <c r="AU846" s="5">
        <f t="shared" si="1046"/>
        <v>2.6053066175188791E-4</v>
      </c>
      <c r="AV846" s="5">
        <f t="shared" si="1047"/>
        <v>7.727725794532371E-5</v>
      </c>
      <c r="AW846" s="5">
        <f t="shared" si="1048"/>
        <v>6.0434495742768166E-7</v>
      </c>
      <c r="AX846" s="5">
        <f t="shared" si="1049"/>
        <v>4.3512836934793089E-4</v>
      </c>
      <c r="AY846" s="5">
        <f t="shared" si="1050"/>
        <v>4.3512836934793089E-4</v>
      </c>
      <c r="AZ846" s="5">
        <f t="shared" si="1051"/>
        <v>2.1756418467396542E-4</v>
      </c>
      <c r="BA846" s="5">
        <f t="shared" si="1052"/>
        <v>7.2521394891321824E-5</v>
      </c>
      <c r="BB846" s="5">
        <f t="shared" si="1053"/>
        <v>1.8130348722830449E-5</v>
      </c>
      <c r="BC846" s="5">
        <f t="shared" si="1054"/>
        <v>3.6260697445660914E-6</v>
      </c>
      <c r="BD846" s="5">
        <f t="shared" si="1055"/>
        <v>1.5599126716236327E-4</v>
      </c>
      <c r="BE846" s="5">
        <f t="shared" si="1056"/>
        <v>1.8507729276339582E-4</v>
      </c>
      <c r="BF846" s="5">
        <f t="shared" si="1057"/>
        <v>1.0979333945974979E-4</v>
      </c>
      <c r="BG846" s="5">
        <f t="shared" si="1058"/>
        <v>4.3421776958647969E-5</v>
      </c>
      <c r="BH846" s="5">
        <f t="shared" si="1059"/>
        <v>1.2879542990887281E-5</v>
      </c>
      <c r="BI846" s="5">
        <f t="shared" si="1060"/>
        <v>3.0562107637757757E-6</v>
      </c>
      <c r="BJ846" s="8">
        <f t="shared" si="1061"/>
        <v>0.4013876904058461</v>
      </c>
      <c r="BK846" s="8">
        <f t="shared" si="1062"/>
        <v>0.29114543051075148</v>
      </c>
      <c r="BL846" s="8">
        <f t="shared" si="1063"/>
        <v>0.28886457883338618</v>
      </c>
      <c r="BM846" s="8">
        <f t="shared" si="1064"/>
        <v>0.37333534090251291</v>
      </c>
      <c r="BN846" s="8">
        <f t="shared" si="1065"/>
        <v>0.62634678688256384</v>
      </c>
    </row>
    <row r="847" spans="1:66" x14ac:dyDescent="0.25">
      <c r="A847" t="s">
        <v>19</v>
      </c>
      <c r="B847" t="s">
        <v>233</v>
      </c>
      <c r="C847" t="s">
        <v>20</v>
      </c>
      <c r="D847" t="s">
        <v>521</v>
      </c>
      <c r="E847">
        <f>VLOOKUP(A847,home!$A$2:$E$405,3,FALSE)</f>
        <v>1.4750000000000001</v>
      </c>
      <c r="F847">
        <f>VLOOKUP(B847,home!$B$2:$E$405,3,FALSE)</f>
        <v>0.33900000000000002</v>
      </c>
      <c r="G847">
        <f>VLOOKUP(C847,away!$B$2:$E$405,4,FALSE)</f>
        <v>1.5819000000000001</v>
      </c>
      <c r="H847">
        <f>VLOOKUP(A847,away!$A$2:$E$405,3,FALSE)</f>
        <v>1.5625</v>
      </c>
      <c r="I847">
        <f>VLOOKUP(C847,away!$B$2:$E$405,3,FALSE)</f>
        <v>2.1333000000000002</v>
      </c>
      <c r="J847">
        <f>VLOOKUP(B847,home!$B$2:$E$405,4,FALSE)</f>
        <v>1.6</v>
      </c>
      <c r="K847" s="3">
        <f t="shared" si="1010"/>
        <v>0.79098954750000017</v>
      </c>
      <c r="L847" s="3">
        <f t="shared" si="1011"/>
        <v>5.3332500000000005</v>
      </c>
      <c r="M847" s="5">
        <f t="shared" si="1012"/>
        <v>2.1891552339327299E-3</v>
      </c>
      <c r="N847" s="5">
        <f t="shared" si="1013"/>
        <v>1.731598907895707E-3</v>
      </c>
      <c r="O847" s="5">
        <f t="shared" si="1014"/>
        <v>1.1675312151371733E-2</v>
      </c>
      <c r="P847" s="5">
        <f t="shared" si="1015"/>
        <v>9.2350498755347805E-3</v>
      </c>
      <c r="Q847" s="5">
        <f t="shared" si="1016"/>
        <v>6.848383183039598E-4</v>
      </c>
      <c r="R847" s="5">
        <f t="shared" si="1017"/>
        <v>3.1133679265651658E-2</v>
      </c>
      <c r="S847" s="5">
        <f t="shared" si="1018"/>
        <v>9.7396183790038754E-3</v>
      </c>
      <c r="T847" s="5">
        <f t="shared" si="1019"/>
        <v>3.6524139610945943E-3</v>
      </c>
      <c r="U847" s="5">
        <f t="shared" si="1020"/>
        <v>2.4626414874347941E-2</v>
      </c>
      <c r="V847" s="5">
        <f t="shared" si="1021"/>
        <v>4.5652242728448809E-3</v>
      </c>
      <c r="W847" s="5">
        <f t="shared" si="1022"/>
        <v>1.8056665050197009E-4</v>
      </c>
      <c r="X847" s="5">
        <f t="shared" si="1023"/>
        <v>9.630070887896321E-4</v>
      </c>
      <c r="Y847" s="5">
        <f t="shared" si="1024"/>
        <v>2.5679787781436535E-3</v>
      </c>
      <c r="Z847" s="5">
        <f t="shared" si="1025"/>
        <v>5.5347898314512249E-2</v>
      </c>
      <c r="AA847" s="5">
        <f t="shared" si="1026"/>
        <v>4.3779609042872057E-2</v>
      </c>
      <c r="AB847" s="5">
        <f t="shared" si="1027"/>
        <v>1.7314606573274143E-2</v>
      </c>
      <c r="AC847" s="5">
        <f t="shared" si="1028"/>
        <v>1.2036627530801452E-3</v>
      </c>
      <c r="AD847" s="5">
        <f t="shared" si="1029"/>
        <v>3.5706583293535996E-5</v>
      </c>
      <c r="AE847" s="5">
        <f t="shared" si="1030"/>
        <v>1.9043213535025087E-4</v>
      </c>
      <c r="AF847" s="5">
        <f t="shared" si="1031"/>
        <v>5.0781109292836286E-4</v>
      </c>
      <c r="AG847" s="5">
        <f t="shared" si="1032"/>
        <v>9.0276117045339735E-4</v>
      </c>
      <c r="AH847" s="5">
        <f t="shared" si="1033"/>
        <v>7.3796044671468095E-2</v>
      </c>
      <c r="AI847" s="5">
        <f t="shared" si="1034"/>
        <v>5.837189998197434E-2</v>
      </c>
      <c r="AJ847" s="5">
        <f t="shared" si="1035"/>
        <v>2.3085781376728575E-2</v>
      </c>
      <c r="AK847" s="5">
        <f t="shared" si="1036"/>
        <v>6.0868705882874893E-3</v>
      </c>
      <c r="AL847" s="5">
        <f t="shared" si="1037"/>
        <v>2.0310821975012532E-4</v>
      </c>
      <c r="AM847" s="5">
        <f t="shared" si="1038"/>
        <v>5.6487068324250217E-6</v>
      </c>
      <c r="AN847" s="5">
        <f t="shared" si="1039"/>
        <v>3.0125965714030753E-5</v>
      </c>
      <c r="AO847" s="5">
        <f t="shared" si="1040"/>
        <v>8.0334653322177276E-5</v>
      </c>
      <c r="AP847" s="5">
        <f t="shared" si="1041"/>
        <v>1.4281492994350068E-4</v>
      </c>
      <c r="AQ847" s="5">
        <f t="shared" si="1042"/>
        <v>1.9041693128029371E-4</v>
      </c>
      <c r="AR847" s="5">
        <f t="shared" si="1043"/>
        <v>7.8714551048821454E-2</v>
      </c>
      <c r="AS847" s="5">
        <f t="shared" si="1044"/>
        <v>6.2262387115772935E-2</v>
      </c>
      <c r="AT847" s="5">
        <f t="shared" si="1045"/>
        <v>2.4624448705487537E-2</v>
      </c>
      <c r="AU847" s="5">
        <f t="shared" si="1046"/>
        <v>6.4925605129968504E-3</v>
      </c>
      <c r="AV847" s="5">
        <f t="shared" si="1047"/>
        <v>1.283886875572937E-3</v>
      </c>
      <c r="AW847" s="5">
        <f t="shared" si="1048"/>
        <v>2.3800587937214876E-5</v>
      </c>
      <c r="AX847" s="5">
        <f t="shared" si="1049"/>
        <v>7.446780102233376E-7</v>
      </c>
      <c r="AY847" s="5">
        <f t="shared" si="1050"/>
        <v>3.9715539980236157E-6</v>
      </c>
      <c r="AZ847" s="5">
        <f t="shared" si="1051"/>
        <v>1.0590645179979729E-5</v>
      </c>
      <c r="BA847" s="5">
        <f t="shared" si="1052"/>
        <v>1.8827519468708965E-5</v>
      </c>
      <c r="BB847" s="5">
        <f t="shared" si="1053"/>
        <v>2.5102967051623019E-5</v>
      </c>
      <c r="BC847" s="5">
        <f t="shared" si="1054"/>
        <v>2.6776079805613695E-5</v>
      </c>
      <c r="BD847" s="5">
        <f t="shared" si="1055"/>
        <v>6.9967396563521175E-2</v>
      </c>
      <c r="BE847" s="5">
        <f t="shared" si="1056"/>
        <v>5.5343479347532677E-2</v>
      </c>
      <c r="BF847" s="5">
        <f t="shared" si="1057"/>
        <v>2.1888056843090239E-2</v>
      </c>
      <c r="BG847" s="5">
        <f t="shared" si="1058"/>
        <v>5.7710747259900764E-3</v>
      </c>
      <c r="BH847" s="5">
        <f t="shared" si="1059"/>
        <v>1.1412149465248945E-3</v>
      </c>
      <c r="BI847" s="5">
        <f t="shared" si="1060"/>
        <v>1.8053781883039266E-4</v>
      </c>
      <c r="BJ847" s="8">
        <f t="shared" si="1061"/>
        <v>1.1952469317361663E-2</v>
      </c>
      <c r="BK847" s="8">
        <f t="shared" si="1062"/>
        <v>2.7139790288144561E-2</v>
      </c>
      <c r="BL847" s="8">
        <f t="shared" si="1063"/>
        <v>0.61753981303011718</v>
      </c>
      <c r="BM847" s="8">
        <f t="shared" si="1064"/>
        <v>0.6553501662313842</v>
      </c>
      <c r="BN847" s="8">
        <f t="shared" si="1065"/>
        <v>5.6649633752690567E-2</v>
      </c>
    </row>
    <row r="848" spans="1:66" x14ac:dyDescent="0.25">
      <c r="A848" t="s">
        <v>19</v>
      </c>
      <c r="B848" t="s">
        <v>331</v>
      </c>
      <c r="C848" t="s">
        <v>152</v>
      </c>
      <c r="D848" t="s">
        <v>521</v>
      </c>
      <c r="E848">
        <f>VLOOKUP(A848,home!$A$2:$E$405,3,FALSE)</f>
        <v>1.4750000000000001</v>
      </c>
      <c r="F848">
        <f>VLOOKUP(B848,home!$B$2:$E$405,3,FALSE)</f>
        <v>1.8079000000000001</v>
      </c>
      <c r="G848">
        <f>VLOOKUP(C848,away!$B$2:$E$405,4,FALSE)</f>
        <v>0.84750000000000003</v>
      </c>
      <c r="H848">
        <f>VLOOKUP(A848,away!$A$2:$E$405,3,FALSE)</f>
        <v>1.5625</v>
      </c>
      <c r="I848">
        <f>VLOOKUP(C848,away!$B$2:$E$405,3,FALSE)</f>
        <v>0.8</v>
      </c>
      <c r="J848">
        <f>VLOOKUP(B848,home!$B$2:$E$405,4,FALSE)</f>
        <v>0.85329999999999995</v>
      </c>
      <c r="K848" s="3">
        <f t="shared" si="1010"/>
        <v>2.2599879937500003</v>
      </c>
      <c r="L848" s="3">
        <f t="shared" si="1011"/>
        <v>1.0666249999999999</v>
      </c>
      <c r="M848" s="5">
        <f t="shared" si="1012"/>
        <v>3.5914542076087769E-2</v>
      </c>
      <c r="N848" s="5">
        <f t="shared" si="1013"/>
        <v>8.1166433892987555E-2</v>
      </c>
      <c r="O848" s="5">
        <f t="shared" si="1014"/>
        <v>3.8307348441907113E-2</v>
      </c>
      <c r="P848" s="5">
        <f t="shared" si="1015"/>
        <v>8.6574147551107858E-2</v>
      </c>
      <c r="Q848" s="5">
        <f t="shared" si="1016"/>
        <v>9.1717583046827506E-2</v>
      </c>
      <c r="R848" s="5">
        <f t="shared" si="1017"/>
        <v>2.0429787765924586E-2</v>
      </c>
      <c r="S848" s="5">
        <f t="shared" si="1018"/>
        <v>5.2173037653675737E-2</v>
      </c>
      <c r="T848" s="5">
        <f t="shared" si="1019"/>
        <v>9.7828267017322376E-2</v>
      </c>
      <c r="U848" s="5">
        <f t="shared" si="1020"/>
        <v>4.6171075065850199E-2</v>
      </c>
      <c r="V848" s="5">
        <f t="shared" si="1021"/>
        <v>1.3974024630312573E-2</v>
      </c>
      <c r="W848" s="5">
        <f t="shared" si="1022"/>
        <v>6.9093545500532913E-2</v>
      </c>
      <c r="X848" s="5">
        <f t="shared" si="1023"/>
        <v>7.3696902969505915E-2</v>
      </c>
      <c r="Y848" s="5">
        <f t="shared" si="1024"/>
        <v>3.9303479564924616E-2</v>
      </c>
      <c r="Z848" s="5">
        <f t="shared" si="1025"/>
        <v>7.2636407919431031E-3</v>
      </c>
      <c r="AA848" s="5">
        <f t="shared" si="1026"/>
        <v>1.6415740980704158E-2</v>
      </c>
      <c r="AB848" s="5">
        <f t="shared" si="1027"/>
        <v>1.8549688762450625E-2</v>
      </c>
      <c r="AC848" s="5">
        <f t="shared" si="1028"/>
        <v>2.1053262834043363E-3</v>
      </c>
      <c r="AD848" s="5">
        <f t="shared" si="1029"/>
        <v>3.9037645819205942E-2</v>
      </c>
      <c r="AE848" s="5">
        <f t="shared" si="1030"/>
        <v>4.1638528971910532E-2</v>
      </c>
      <c r="AF848" s="5">
        <f t="shared" si="1031"/>
        <v>2.2206347982332033E-2</v>
      </c>
      <c r="AG848" s="5">
        <f t="shared" si="1032"/>
        <v>7.8952819722183012E-3</v>
      </c>
      <c r="AH848" s="5">
        <f t="shared" si="1033"/>
        <v>1.9368952149265777E-3</v>
      </c>
      <c r="AI848" s="5">
        <f t="shared" si="1034"/>
        <v>4.3773599308858917E-3</v>
      </c>
      <c r="AJ848" s="5">
        <f t="shared" si="1035"/>
        <v>4.9463904440622238E-3</v>
      </c>
      <c r="AK848" s="5">
        <f t="shared" si="1036"/>
        <v>3.7262610053267861E-3</v>
      </c>
      <c r="AL848" s="5">
        <f t="shared" si="1037"/>
        <v>2.0300058724571909E-4</v>
      </c>
      <c r="AM848" s="5">
        <f t="shared" si="1038"/>
        <v>1.7644922171134069E-2</v>
      </c>
      <c r="AN848" s="5">
        <f t="shared" si="1039"/>
        <v>1.8820515110785876E-2</v>
      </c>
      <c r="AO848" s="5">
        <f t="shared" si="1040"/>
        <v>1.0037215965020991E-2</v>
      </c>
      <c r="AP848" s="5">
        <f t="shared" si="1041"/>
        <v>3.5686484928968381E-3</v>
      </c>
      <c r="AQ848" s="5">
        <f t="shared" si="1042"/>
        <v>9.5160242468402228E-4</v>
      </c>
      <c r="AR848" s="5">
        <f t="shared" si="1043"/>
        <v>4.1318817172421226E-4</v>
      </c>
      <c r="AS848" s="5">
        <f t="shared" si="1044"/>
        <v>9.3380030725623308E-4</v>
      </c>
      <c r="AT848" s="5">
        <f t="shared" si="1045"/>
        <v>1.0551887414795742E-3</v>
      </c>
      <c r="AU848" s="5">
        <f t="shared" si="1046"/>
        <v>7.9490462896133682E-4</v>
      </c>
      <c r="AV848" s="5">
        <f t="shared" si="1047"/>
        <v>4.4911872940723007E-4</v>
      </c>
      <c r="AW848" s="5">
        <f t="shared" si="1048"/>
        <v>1.3592917595529995E-5</v>
      </c>
      <c r="AX848" s="5">
        <f t="shared" si="1049"/>
        <v>6.6462187095693579E-3</v>
      </c>
      <c r="AY848" s="5">
        <f t="shared" si="1050"/>
        <v>7.089023031094416E-3</v>
      </c>
      <c r="AZ848" s="5">
        <f t="shared" si="1051"/>
        <v>3.7806645952705403E-3</v>
      </c>
      <c r="BA848" s="5">
        <f t="shared" si="1052"/>
        <v>1.3441837913101466E-3</v>
      </c>
      <c r="BB848" s="5">
        <f t="shared" si="1053"/>
        <v>3.5843500910154622E-4</v>
      </c>
      <c r="BC848" s="5">
        <f t="shared" si="1054"/>
        <v>7.6463148316587368E-5</v>
      </c>
      <c r="BD848" s="5">
        <f t="shared" si="1055"/>
        <v>7.3452805610889631E-5</v>
      </c>
      <c r="BE848" s="5">
        <f t="shared" si="1056"/>
        <v>1.6600245878786322E-4</v>
      </c>
      <c r="BF848" s="5">
        <f t="shared" si="1057"/>
        <v>1.8758178189677506E-4</v>
      </c>
      <c r="BG848" s="5">
        <f t="shared" si="1058"/>
        <v>1.4131085831098095E-4</v>
      </c>
      <c r="BH848" s="5">
        <f t="shared" si="1059"/>
        <v>7.9840210792331108E-5</v>
      </c>
      <c r="BI848" s="5">
        <f t="shared" si="1060"/>
        <v>3.6087583561827511E-5</v>
      </c>
      <c r="BJ848" s="8">
        <f t="shared" si="1061"/>
        <v>0.63390190918695211</v>
      </c>
      <c r="BK848" s="8">
        <f t="shared" si="1062"/>
        <v>0.19803310181292841</v>
      </c>
      <c r="BL848" s="8">
        <f t="shared" si="1063"/>
        <v>0.15919102388982739</v>
      </c>
      <c r="BM848" s="8">
        <f t="shared" si="1064"/>
        <v>0.63720440279330959</v>
      </c>
      <c r="BN848" s="8">
        <f t="shared" si="1065"/>
        <v>0.35410984277484242</v>
      </c>
    </row>
    <row r="849" spans="1:66" x14ac:dyDescent="0.25">
      <c r="A849" t="s">
        <v>19</v>
      </c>
      <c r="B849" t="s">
        <v>237</v>
      </c>
      <c r="C849" t="s">
        <v>137</v>
      </c>
      <c r="D849" t="s">
        <v>521</v>
      </c>
      <c r="E849">
        <f>VLOOKUP(A849,home!$A$2:$E$405,3,FALSE)</f>
        <v>1.4750000000000001</v>
      </c>
      <c r="F849">
        <f>VLOOKUP(B849,home!$B$2:$E$405,3,FALSE)</f>
        <v>0.16950000000000001</v>
      </c>
      <c r="G849">
        <f>VLOOKUP(C849,away!$B$2:$E$405,4,FALSE)</f>
        <v>0.22600000000000001</v>
      </c>
      <c r="H849">
        <f>VLOOKUP(A849,away!$A$2:$E$405,3,FALSE)</f>
        <v>1.5625</v>
      </c>
      <c r="I849">
        <f>VLOOKUP(C849,away!$B$2:$E$405,3,FALSE)</f>
        <v>1.28</v>
      </c>
      <c r="J849">
        <f>VLOOKUP(B849,home!$B$2:$E$405,4,FALSE)</f>
        <v>0.96</v>
      </c>
      <c r="K849" s="3">
        <f t="shared" si="1010"/>
        <v>5.6502825000000007E-2</v>
      </c>
      <c r="L849" s="3">
        <f t="shared" si="1011"/>
        <v>1.92</v>
      </c>
      <c r="M849" s="5">
        <f t="shared" si="1012"/>
        <v>0.1385529348904492</v>
      </c>
      <c r="N849" s="5">
        <f t="shared" si="1013"/>
        <v>7.8286322333514461E-3</v>
      </c>
      <c r="O849" s="5">
        <f t="shared" si="1014"/>
        <v>0.26602163498966247</v>
      </c>
      <c r="P849" s="5">
        <f t="shared" si="1015"/>
        <v>1.5030973888034777E-2</v>
      </c>
      <c r="Q849" s="5">
        <f t="shared" si="1016"/>
        <v>2.2116991853520803E-4</v>
      </c>
      <c r="R849" s="5">
        <f t="shared" si="1017"/>
        <v>0.255380769590076</v>
      </c>
      <c r="S849" s="5">
        <f t="shared" si="1018"/>
        <v>4.0766039384409548E-4</v>
      </c>
      <c r="T849" s="5">
        <f t="shared" si="1019"/>
        <v>4.246462435875994E-4</v>
      </c>
      <c r="U849" s="5">
        <f t="shared" si="1020"/>
        <v>1.4429734932513389E-2</v>
      </c>
      <c r="V849" s="5">
        <f t="shared" si="1021"/>
        <v>4.9139122971315219E-6</v>
      </c>
      <c r="W849" s="5">
        <f t="shared" si="1022"/>
        <v>4.1655750674197064E-6</v>
      </c>
      <c r="X849" s="5">
        <f t="shared" si="1023"/>
        <v>7.9979041294458377E-6</v>
      </c>
      <c r="Y849" s="5">
        <f t="shared" si="1024"/>
        <v>7.6779879642680054E-6</v>
      </c>
      <c r="Z849" s="5">
        <f t="shared" si="1025"/>
        <v>0.16344369253764862</v>
      </c>
      <c r="AA849" s="5">
        <f t="shared" si="1026"/>
        <v>9.235030356808567E-3</v>
      </c>
      <c r="AB849" s="5">
        <f t="shared" si="1027"/>
        <v>2.6090265206022106E-4</v>
      </c>
      <c r="AC849" s="5">
        <f t="shared" si="1028"/>
        <v>3.3317991190820457E-8</v>
      </c>
      <c r="AD849" s="5">
        <f t="shared" si="1029"/>
        <v>5.8841689764694742E-8</v>
      </c>
      <c r="AE849" s="5">
        <f t="shared" si="1030"/>
        <v>1.129760443482139E-7</v>
      </c>
      <c r="AF849" s="5">
        <f t="shared" si="1031"/>
        <v>1.0845700257428537E-7</v>
      </c>
      <c r="AG849" s="5">
        <f t="shared" si="1032"/>
        <v>6.9412481647542617E-8</v>
      </c>
      <c r="AH849" s="5">
        <f t="shared" si="1033"/>
        <v>7.8452972418071337E-2</v>
      </c>
      <c r="AI849" s="5">
        <f t="shared" si="1034"/>
        <v>4.432814571268112E-3</v>
      </c>
      <c r="AJ849" s="5">
        <f t="shared" si="1035"/>
        <v>1.252332729889061E-4</v>
      </c>
      <c r="AK849" s="5">
        <f t="shared" si="1036"/>
        <v>2.3586779026231304E-6</v>
      </c>
      <c r="AL849" s="5">
        <f t="shared" si="1037"/>
        <v>1.4458065604657693E-10</v>
      </c>
      <c r="AM849" s="5">
        <f t="shared" si="1038"/>
        <v>6.6494433989576798E-10</v>
      </c>
      <c r="AN849" s="5">
        <f t="shared" si="1039"/>
        <v>1.2766931325998745E-9</v>
      </c>
      <c r="AO849" s="5">
        <f t="shared" si="1040"/>
        <v>1.2256254072958796E-9</v>
      </c>
      <c r="AP849" s="5">
        <f t="shared" si="1041"/>
        <v>7.8440026066936284E-10</v>
      </c>
      <c r="AQ849" s="5">
        <f t="shared" si="1042"/>
        <v>3.7651212512129418E-10</v>
      </c>
      <c r="AR849" s="5">
        <f t="shared" si="1043"/>
        <v>3.0125941408539386E-2</v>
      </c>
      <c r="AS849" s="5">
        <f t="shared" si="1044"/>
        <v>1.7022007953669547E-3</v>
      </c>
      <c r="AT849" s="5">
        <f t="shared" si="1045"/>
        <v>4.8089576827739931E-5</v>
      </c>
      <c r="AU849" s="5">
        <f t="shared" si="1046"/>
        <v>9.0573231460728194E-7</v>
      </c>
      <c r="AV849" s="5">
        <f t="shared" si="1047"/>
        <v>1.2794108617275052E-8</v>
      </c>
      <c r="AW849" s="5">
        <f t="shared" si="1048"/>
        <v>4.356914937058628E-13</v>
      </c>
      <c r="AX849" s="5">
        <f t="shared" si="1049"/>
        <v>6.2618722786451801E-12</v>
      </c>
      <c r="AY849" s="5">
        <f t="shared" si="1050"/>
        <v>1.2022794774998746E-11</v>
      </c>
      <c r="AZ849" s="5">
        <f t="shared" si="1051"/>
        <v>1.1541882983998798E-11</v>
      </c>
      <c r="BA849" s="5">
        <f t="shared" si="1052"/>
        <v>7.3868051097592292E-12</v>
      </c>
      <c r="BB849" s="5">
        <f t="shared" si="1053"/>
        <v>3.5456664526844298E-12</v>
      </c>
      <c r="BC849" s="5">
        <f t="shared" si="1054"/>
        <v>1.3615359178308207E-12</v>
      </c>
      <c r="BD849" s="5">
        <f t="shared" si="1055"/>
        <v>9.640301250732607E-3</v>
      </c>
      <c r="BE849" s="5">
        <f t="shared" si="1056"/>
        <v>5.447042545174256E-4</v>
      </c>
      <c r="BF849" s="5">
        <f t="shared" si="1057"/>
        <v>1.5388664584876784E-5</v>
      </c>
      <c r="BG849" s="5">
        <f t="shared" si="1058"/>
        <v>2.898343406743303E-7</v>
      </c>
      <c r="BH849" s="5">
        <f t="shared" si="1059"/>
        <v>4.094114757528018E-9</v>
      </c>
      <c r="BI849" s="5">
        <f t="shared" si="1060"/>
        <v>4.6265809934904631E-11</v>
      </c>
      <c r="BJ849" s="8">
        <f t="shared" si="1061"/>
        <v>8.4946439201495465E-3</v>
      </c>
      <c r="BK849" s="8">
        <f t="shared" si="1062"/>
        <v>0.15399651655921986</v>
      </c>
      <c r="BL849" s="8">
        <f t="shared" si="1063"/>
        <v>0.67041928991306521</v>
      </c>
      <c r="BM849" s="8">
        <f t="shared" si="1064"/>
        <v>0.31331802740838693</v>
      </c>
      <c r="BN849" s="8">
        <f t="shared" si="1065"/>
        <v>0.68303611551010912</v>
      </c>
    </row>
    <row r="850" spans="1:66" x14ac:dyDescent="0.25">
      <c r="A850" t="s">
        <v>19</v>
      </c>
      <c r="B850" t="s">
        <v>144</v>
      </c>
      <c r="C850" t="s">
        <v>139</v>
      </c>
      <c r="D850" t="s">
        <v>521</v>
      </c>
      <c r="E850">
        <f>VLOOKUP(A850,home!$A$2:$E$405,3,FALSE)</f>
        <v>1.4750000000000001</v>
      </c>
      <c r="F850">
        <f>VLOOKUP(B850,home!$B$2:$E$405,3,FALSE)</f>
        <v>0.90400000000000003</v>
      </c>
      <c r="G850">
        <f>VLOOKUP(C850,away!$B$2:$E$405,4,FALSE)</f>
        <v>1.6949000000000001</v>
      </c>
      <c r="H850">
        <f>VLOOKUP(A850,away!$A$2:$E$405,3,FALSE)</f>
        <v>1.5625</v>
      </c>
      <c r="I850">
        <f>VLOOKUP(C850,away!$B$2:$E$405,3,FALSE)</f>
        <v>0.64</v>
      </c>
      <c r="J850">
        <f>VLOOKUP(B850,home!$B$2:$E$405,4,FALSE)</f>
        <v>1.0667</v>
      </c>
      <c r="K850" s="3">
        <f t="shared" si="1010"/>
        <v>2.2599796600000004</v>
      </c>
      <c r="L850" s="3">
        <f t="shared" si="1011"/>
        <v>1.0667</v>
      </c>
      <c r="M850" s="5">
        <f t="shared" si="1012"/>
        <v>3.5912147868054405E-2</v>
      </c>
      <c r="N850" s="5">
        <f t="shared" si="1013"/>
        <v>8.1160723728715342E-2</v>
      </c>
      <c r="O850" s="5">
        <f t="shared" si="1014"/>
        <v>3.8307488130853627E-2</v>
      </c>
      <c r="P850" s="5">
        <f t="shared" si="1015"/>
        <v>8.6574144001420647E-2</v>
      </c>
      <c r="Q850" s="5">
        <f t="shared" si="1016"/>
        <v>9.1710792408888048E-2</v>
      </c>
      <c r="R850" s="5">
        <f t="shared" si="1017"/>
        <v>2.0431298794590783E-2</v>
      </c>
      <c r="S850" s="5">
        <f t="shared" si="1018"/>
        <v>5.2176511671736835E-2</v>
      </c>
      <c r="T850" s="5">
        <f t="shared" si="1019"/>
        <v>9.782790226256087E-2</v>
      </c>
      <c r="U850" s="5">
        <f t="shared" si="1020"/>
        <v>4.6174319703157697E-2</v>
      </c>
      <c r="V850" s="5">
        <f t="shared" si="1021"/>
        <v>1.3975886227063705E-2</v>
      </c>
      <c r="W850" s="5">
        <f t="shared" si="1022"/>
        <v>6.9088175148856484E-2</v>
      </c>
      <c r="X850" s="5">
        <f t="shared" si="1023"/>
        <v>7.3696356431285193E-2</v>
      </c>
      <c r="Y850" s="5">
        <f t="shared" si="1024"/>
        <v>3.9305951702625956E-2</v>
      </c>
      <c r="Z850" s="5">
        <f t="shared" si="1025"/>
        <v>7.2646888080633298E-3</v>
      </c>
      <c r="AA850" s="5">
        <f t="shared" si="1026"/>
        <v>1.6418048942452773E-2</v>
      </c>
      <c r="AB850" s="5">
        <f t="shared" si="1027"/>
        <v>1.8552228333413898E-2</v>
      </c>
      <c r="AC850" s="5">
        <f t="shared" si="1028"/>
        <v>2.1057470427812987E-3</v>
      </c>
      <c r="AD850" s="5">
        <f t="shared" si="1029"/>
        <v>3.903446764573329E-2</v>
      </c>
      <c r="AE850" s="5">
        <f t="shared" si="1030"/>
        <v>4.1638066637703697E-2</v>
      </c>
      <c r="AF850" s="5">
        <f t="shared" si="1031"/>
        <v>2.2207662841219264E-2</v>
      </c>
      <c r="AG850" s="5">
        <f t="shared" si="1032"/>
        <v>7.896304650909531E-3</v>
      </c>
      <c r="AH850" s="5">
        <f t="shared" si="1033"/>
        <v>1.9373108878902882E-3</v>
      </c>
      <c r="AI850" s="5">
        <f t="shared" si="1034"/>
        <v>4.3782832017285932E-3</v>
      </c>
      <c r="AJ850" s="5">
        <f t="shared" si="1035"/>
        <v>4.9474154908131498E-3</v>
      </c>
      <c r="AK850" s="5">
        <f t="shared" si="1036"/>
        <v>3.7270194596022133E-3</v>
      </c>
      <c r="AL850" s="5">
        <f t="shared" si="1037"/>
        <v>2.030546859877257E-4</v>
      </c>
      <c r="AM850" s="5">
        <f t="shared" si="1038"/>
        <v>1.7643420583657074E-2</v>
      </c>
      <c r="AN850" s="5">
        <f t="shared" si="1039"/>
        <v>1.8820236736587E-2</v>
      </c>
      <c r="AO850" s="5">
        <f t="shared" si="1040"/>
        <v>1.0037773263458675E-2</v>
      </c>
      <c r="AP850" s="5">
        <f t="shared" si="1041"/>
        <v>3.5690975800437902E-3</v>
      </c>
      <c r="AQ850" s="5">
        <f t="shared" si="1042"/>
        <v>9.5178909715817764E-4</v>
      </c>
      <c r="AR850" s="5">
        <f t="shared" si="1043"/>
        <v>4.1330590482251426E-4</v>
      </c>
      <c r="AS850" s="5">
        <f t="shared" si="1044"/>
        <v>9.3406293825677841E-4</v>
      </c>
      <c r="AT850" s="5">
        <f t="shared" si="1045"/>
        <v>1.0554816208100779E-3</v>
      </c>
      <c r="AU850" s="5">
        <f t="shared" si="1046"/>
        <v>7.9512233151153642E-4</v>
      </c>
      <c r="AV850" s="5">
        <f t="shared" si="1047"/>
        <v>4.4924007410696248E-4</v>
      </c>
      <c r="AW850" s="5">
        <f t="shared" si="1048"/>
        <v>1.3597445949868974E-5</v>
      </c>
      <c r="AX850" s="5">
        <f t="shared" si="1049"/>
        <v>6.6456286086483841E-3</v>
      </c>
      <c r="AY850" s="5">
        <f t="shared" si="1050"/>
        <v>7.0888920368452303E-3</v>
      </c>
      <c r="AZ850" s="5">
        <f t="shared" si="1051"/>
        <v>3.7808605678514031E-3</v>
      </c>
      <c r="BA850" s="5">
        <f t="shared" si="1052"/>
        <v>1.3443479892423641E-3</v>
      </c>
      <c r="BB850" s="5">
        <f t="shared" si="1053"/>
        <v>3.585040000312074E-4</v>
      </c>
      <c r="BC850" s="5">
        <f t="shared" si="1054"/>
        <v>7.6483243366657819E-5</v>
      </c>
      <c r="BD850" s="5">
        <f t="shared" si="1055"/>
        <v>7.3478901445695952E-5</v>
      </c>
      <c r="BE850" s="5">
        <f t="shared" si="1056"/>
        <v>1.6606082270641747E-4</v>
      </c>
      <c r="BF850" s="5">
        <f t="shared" si="1057"/>
        <v>1.8764704081968489E-4</v>
      </c>
      <c r="BG850" s="5">
        <f t="shared" si="1058"/>
        <v>1.4135949850389257E-4</v>
      </c>
      <c r="BH850" s="5">
        <f t="shared" si="1059"/>
        <v>7.9867397841649435E-5</v>
      </c>
      <c r="BI850" s="5">
        <f t="shared" si="1060"/>
        <v>3.6099738923851144E-5</v>
      </c>
      <c r="BJ850" s="8">
        <f t="shared" si="1061"/>
        <v>0.63388343716538753</v>
      </c>
      <c r="BK850" s="8">
        <f t="shared" si="1062"/>
        <v>0.19803638353388983</v>
      </c>
      <c r="BL850" s="8">
        <f t="shared" si="1063"/>
        <v>0.15920513921425211</v>
      </c>
      <c r="BM850" s="8">
        <f t="shared" si="1064"/>
        <v>0.63721775919817447</v>
      </c>
      <c r="BN850" s="8">
        <f t="shared" si="1065"/>
        <v>0.35409659493252282</v>
      </c>
    </row>
    <row r="851" spans="1:66" x14ac:dyDescent="0.25">
      <c r="A851" t="s">
        <v>19</v>
      </c>
      <c r="B851" t="s">
        <v>242</v>
      </c>
      <c r="C851" t="s">
        <v>243</v>
      </c>
      <c r="D851" t="s">
        <v>521</v>
      </c>
      <c r="E851">
        <f>VLOOKUP(A851,home!$A$2:$E$405,3,FALSE)</f>
        <v>1.4750000000000001</v>
      </c>
      <c r="F851">
        <f>VLOOKUP(B851,home!$B$2:$E$405,3,FALSE)</f>
        <v>0.67800000000000005</v>
      </c>
      <c r="G851">
        <f>VLOOKUP(C851,away!$B$2:$E$405,4,FALSE)</f>
        <v>1.3559000000000001</v>
      </c>
      <c r="H851">
        <f>VLOOKUP(A851,away!$A$2:$E$405,3,FALSE)</f>
        <v>1.5625</v>
      </c>
      <c r="I851">
        <f>VLOOKUP(C851,away!$B$2:$E$405,3,FALSE)</f>
        <v>0.64</v>
      </c>
      <c r="J851">
        <f>VLOOKUP(B851,home!$B$2:$E$405,4,FALSE)</f>
        <v>1.44</v>
      </c>
      <c r="K851" s="3">
        <f t="shared" si="1010"/>
        <v>1.3559677950000002</v>
      </c>
      <c r="L851" s="3">
        <f t="shared" si="1011"/>
        <v>1.44</v>
      </c>
      <c r="M851" s="5">
        <f t="shared" si="1012"/>
        <v>6.1055756274478457E-2</v>
      </c>
      <c r="N851" s="5">
        <f t="shared" si="1013"/>
        <v>8.278963920756198E-2</v>
      </c>
      <c r="O851" s="5">
        <f t="shared" si="1014"/>
        <v>8.7920289035248983E-2</v>
      </c>
      <c r="P851" s="5">
        <f t="shared" si="1015"/>
        <v>0.11921708045888925</v>
      </c>
      <c r="Q851" s="5">
        <f t="shared" si="1016"/>
        <v>5.61300422625617E-2</v>
      </c>
      <c r="R851" s="5">
        <f t="shared" si="1017"/>
        <v>6.3302608105379271E-2</v>
      </c>
      <c r="S851" s="5">
        <f t="shared" si="1018"/>
        <v>5.8195627817823975E-2</v>
      </c>
      <c r="T851" s="5">
        <f t="shared" si="1019"/>
        <v>8.0827260858088848E-2</v>
      </c>
      <c r="U851" s="5">
        <f t="shared" si="1020"/>
        <v>8.5836297930400277E-2</v>
      </c>
      <c r="V851" s="5">
        <f t="shared" si="1021"/>
        <v>1.2625823540924069E-2</v>
      </c>
      <c r="W851" s="5">
        <f t="shared" si="1022"/>
        <v>2.53701765466742E-2</v>
      </c>
      <c r="X851" s="5">
        <f t="shared" si="1023"/>
        <v>3.653305422721085E-2</v>
      </c>
      <c r="Y851" s="5">
        <f t="shared" si="1024"/>
        <v>2.6303799043591813E-2</v>
      </c>
      <c r="Z851" s="5">
        <f t="shared" si="1025"/>
        <v>3.0385251890582048E-2</v>
      </c>
      <c r="AA851" s="5">
        <f t="shared" si="1026"/>
        <v>4.1201423006592124E-2</v>
      </c>
      <c r="AB851" s="5">
        <f t="shared" si="1027"/>
        <v>2.7933901352555506E-2</v>
      </c>
      <c r="AC851" s="5">
        <f t="shared" si="1028"/>
        <v>1.5408189096161329E-3</v>
      </c>
      <c r="AD851" s="5">
        <f t="shared" si="1029"/>
        <v>8.6002855876886348E-3</v>
      </c>
      <c r="AE851" s="5">
        <f t="shared" si="1030"/>
        <v>1.2384411246271635E-2</v>
      </c>
      <c r="AF851" s="5">
        <f t="shared" si="1031"/>
        <v>8.916776097315577E-3</v>
      </c>
      <c r="AG851" s="5">
        <f t="shared" si="1032"/>
        <v>4.2800525267114769E-3</v>
      </c>
      <c r="AH851" s="5">
        <f t="shared" si="1033"/>
        <v>1.0938690680609547E-2</v>
      </c>
      <c r="AI851" s="5">
        <f t="shared" si="1034"/>
        <v>1.4832512282373178E-2</v>
      </c>
      <c r="AJ851" s="5">
        <f t="shared" si="1035"/>
        <v>1.0056204486919991E-2</v>
      </c>
      <c r="AK851" s="5">
        <f t="shared" si="1036"/>
        <v>4.5452964747326689E-3</v>
      </c>
      <c r="AL851" s="5">
        <f t="shared" si="1037"/>
        <v>1.2034372719550978E-4</v>
      </c>
      <c r="AM851" s="5">
        <f t="shared" si="1038"/>
        <v>2.3323420569416877E-3</v>
      </c>
      <c r="AN851" s="5">
        <f t="shared" si="1039"/>
        <v>3.3585725619960306E-3</v>
      </c>
      <c r="AO851" s="5">
        <f t="shared" si="1040"/>
        <v>2.4181722446371423E-3</v>
      </c>
      <c r="AP851" s="5">
        <f t="shared" si="1041"/>
        <v>1.1607226774258282E-3</v>
      </c>
      <c r="AQ851" s="5">
        <f t="shared" si="1042"/>
        <v>4.1786016387329849E-4</v>
      </c>
      <c r="AR851" s="5">
        <f t="shared" si="1043"/>
        <v>3.1503429160155442E-3</v>
      </c>
      <c r="AS851" s="5">
        <f t="shared" si="1044"/>
        <v>4.2717635373234683E-3</v>
      </c>
      <c r="AT851" s="5">
        <f t="shared" si="1045"/>
        <v>2.8961868922329527E-3</v>
      </c>
      <c r="AU851" s="5">
        <f t="shared" si="1046"/>
        <v>1.3090453847230065E-3</v>
      </c>
      <c r="AV851" s="5">
        <f t="shared" si="1047"/>
        <v>4.4375584596944559E-4</v>
      </c>
      <c r="AW851" s="5">
        <f t="shared" si="1048"/>
        <v>6.5272887362950766E-6</v>
      </c>
      <c r="AX851" s="5">
        <f t="shared" si="1049"/>
        <v>5.2709678602283082E-4</v>
      </c>
      <c r="AY851" s="5">
        <f t="shared" si="1050"/>
        <v>7.5901937187287645E-4</v>
      </c>
      <c r="AZ851" s="5">
        <f t="shared" si="1051"/>
        <v>5.4649394774847107E-4</v>
      </c>
      <c r="BA851" s="5">
        <f t="shared" si="1052"/>
        <v>2.6231709491926611E-4</v>
      </c>
      <c r="BB851" s="5">
        <f t="shared" si="1053"/>
        <v>9.4434154170935876E-5</v>
      </c>
      <c r="BC851" s="5">
        <f t="shared" si="1054"/>
        <v>2.7197036401229488E-5</v>
      </c>
      <c r="BD851" s="5">
        <f t="shared" si="1055"/>
        <v>7.5608229984373051E-4</v>
      </c>
      <c r="BE851" s="5">
        <f t="shared" si="1056"/>
        <v>1.0252232489576323E-3</v>
      </c>
      <c r="BF851" s="5">
        <f t="shared" si="1057"/>
        <v>6.950848541359086E-4</v>
      </c>
      <c r="BG851" s="5">
        <f t="shared" si="1058"/>
        <v>3.1417089233352154E-4</v>
      </c>
      <c r="BH851" s="5">
        <f t="shared" si="1059"/>
        <v>1.0650140303266692E-4</v>
      </c>
      <c r="BI851" s="5">
        <f t="shared" si="1060"/>
        <v>2.8882494526922344E-5</v>
      </c>
      <c r="BJ851" s="8">
        <f t="shared" si="1061"/>
        <v>0.35403972569968628</v>
      </c>
      <c r="BK851" s="8">
        <f t="shared" si="1062"/>
        <v>0.2535144701008003</v>
      </c>
      <c r="BL851" s="8">
        <f t="shared" si="1063"/>
        <v>0.36156426312390644</v>
      </c>
      <c r="BM851" s="8">
        <f t="shared" si="1064"/>
        <v>0.52833580338771891</v>
      </c>
      <c r="BN851" s="8">
        <f t="shared" si="1065"/>
        <v>0.47041541534411968</v>
      </c>
    </row>
    <row r="852" spans="1:66" x14ac:dyDescent="0.25">
      <c r="A852" t="s">
        <v>19</v>
      </c>
      <c r="B852" t="s">
        <v>140</v>
      </c>
      <c r="C852" t="s">
        <v>21</v>
      </c>
      <c r="D852" t="s">
        <v>521</v>
      </c>
      <c r="E852">
        <f>VLOOKUP(A852,home!$A$2:$E$405,3,FALSE)</f>
        <v>1.4750000000000001</v>
      </c>
      <c r="F852">
        <f>VLOOKUP(B852,home!$B$2:$E$405,3,FALSE)</f>
        <v>1.5819000000000001</v>
      </c>
      <c r="G852">
        <f>VLOOKUP(C852,away!$B$2:$E$405,4,FALSE)</f>
        <v>0.33900000000000002</v>
      </c>
      <c r="H852">
        <f>VLOOKUP(A852,away!$A$2:$E$405,3,FALSE)</f>
        <v>1.5625</v>
      </c>
      <c r="I852">
        <f>VLOOKUP(C852,away!$B$2:$E$405,3,FALSE)</f>
        <v>1.1200000000000001</v>
      </c>
      <c r="J852">
        <f>VLOOKUP(B852,home!$B$2:$E$405,4,FALSE)</f>
        <v>0.64</v>
      </c>
      <c r="K852" s="3">
        <f t="shared" si="1010"/>
        <v>0.79098954750000017</v>
      </c>
      <c r="L852" s="3">
        <f t="shared" si="1011"/>
        <v>1.1200000000000001</v>
      </c>
      <c r="M852" s="5">
        <f t="shared" si="1012"/>
        <v>0.14793392649567186</v>
      </c>
      <c r="N852" s="5">
        <f t="shared" si="1013"/>
        <v>0.11701418957870975</v>
      </c>
      <c r="O852" s="5">
        <f t="shared" si="1014"/>
        <v>0.16568599767515246</v>
      </c>
      <c r="P852" s="5">
        <f t="shared" si="1015"/>
        <v>0.13105589232815493</v>
      </c>
      <c r="Q852" s="5">
        <f t="shared" si="1016"/>
        <v>4.627850043297143E-2</v>
      </c>
      <c r="R852" s="5">
        <f t="shared" si="1017"/>
        <v>9.2784158698085414E-2</v>
      </c>
      <c r="S852" s="5">
        <f t="shared" si="1018"/>
        <v>2.902587547155969E-2</v>
      </c>
      <c r="T852" s="5">
        <f t="shared" si="1019"/>
        <v>5.1831920484927997E-2</v>
      </c>
      <c r="U852" s="5">
        <f t="shared" si="1020"/>
        <v>7.3391299703766774E-2</v>
      </c>
      <c r="V852" s="5">
        <f t="shared" si="1021"/>
        <v>2.8571404219605769E-3</v>
      </c>
      <c r="W852" s="5">
        <f t="shared" si="1022"/>
        <v>1.2201936705484877E-2</v>
      </c>
      <c r="X852" s="5">
        <f t="shared" si="1023"/>
        <v>1.3666169110143062E-2</v>
      </c>
      <c r="Y852" s="5">
        <f t="shared" si="1024"/>
        <v>7.6530547016801179E-3</v>
      </c>
      <c r="Z852" s="5">
        <f t="shared" si="1025"/>
        <v>3.4639419247285218E-2</v>
      </c>
      <c r="AA852" s="5">
        <f t="shared" si="1026"/>
        <v>2.7399418556072926E-2</v>
      </c>
      <c r="AB852" s="5">
        <f t="shared" si="1027"/>
        <v>1.0836326842715616E-2</v>
      </c>
      <c r="AC852" s="5">
        <f t="shared" si="1028"/>
        <v>1.5819777466573898E-4</v>
      </c>
      <c r="AD852" s="5">
        <f t="shared" si="1029"/>
        <v>2.4129010983237813E-3</v>
      </c>
      <c r="AE852" s="5">
        <f t="shared" si="1030"/>
        <v>2.7024492301226349E-3</v>
      </c>
      <c r="AF852" s="5">
        <f t="shared" si="1031"/>
        <v>1.5133715688686762E-3</v>
      </c>
      <c r="AG852" s="5">
        <f t="shared" si="1032"/>
        <v>5.6499205237763896E-4</v>
      </c>
      <c r="AH852" s="5">
        <f t="shared" si="1033"/>
        <v>9.6990373892398649E-3</v>
      </c>
      <c r="AI852" s="5">
        <f t="shared" si="1034"/>
        <v>7.6718371957004228E-3</v>
      </c>
      <c r="AJ852" s="5">
        <f t="shared" si="1035"/>
        <v>3.0341715159603738E-3</v>
      </c>
      <c r="AK852" s="5">
        <f t="shared" si="1036"/>
        <v>7.9999931814896184E-4</v>
      </c>
      <c r="AL852" s="5">
        <f t="shared" si="1037"/>
        <v>5.6059488216865218E-6</v>
      </c>
      <c r="AM852" s="5">
        <f t="shared" si="1038"/>
        <v>3.8171590958507634E-4</v>
      </c>
      <c r="AN852" s="5">
        <f t="shared" si="1039"/>
        <v>4.2752181873528545E-4</v>
      </c>
      <c r="AO852" s="5">
        <f t="shared" si="1040"/>
        <v>2.3941221849175997E-4</v>
      </c>
      <c r="AP852" s="5">
        <f t="shared" si="1041"/>
        <v>8.938056157025704E-5</v>
      </c>
      <c r="AQ852" s="5">
        <f t="shared" si="1042"/>
        <v>2.5026557239671978E-5</v>
      </c>
      <c r="AR852" s="5">
        <f t="shared" si="1043"/>
        <v>2.1725843751897291E-3</v>
      </c>
      <c r="AS852" s="5">
        <f t="shared" si="1044"/>
        <v>1.7184915318368941E-3</v>
      </c>
      <c r="AT852" s="5">
        <f t="shared" si="1045"/>
        <v>6.7965441957512347E-4</v>
      </c>
      <c r="AU852" s="5">
        <f t="shared" si="1046"/>
        <v>1.7919984726536741E-4</v>
      </c>
      <c r="AV852" s="5">
        <f t="shared" si="1047"/>
        <v>3.5436301525125524E-5</v>
      </c>
      <c r="AW852" s="5">
        <f t="shared" si="1048"/>
        <v>1.3795434867741257E-7</v>
      </c>
      <c r="AX852" s="5">
        <f t="shared" si="1049"/>
        <v>5.0322215766041736E-5</v>
      </c>
      <c r="AY852" s="5">
        <f t="shared" si="1050"/>
        <v>5.6360881657966736E-5</v>
      </c>
      <c r="AZ852" s="5">
        <f t="shared" si="1051"/>
        <v>3.1562093728461387E-5</v>
      </c>
      <c r="BA852" s="5">
        <f t="shared" si="1052"/>
        <v>1.1783181658625582E-5</v>
      </c>
      <c r="BB852" s="5">
        <f t="shared" si="1053"/>
        <v>3.2992908644151641E-6</v>
      </c>
      <c r="BC852" s="5">
        <f t="shared" si="1054"/>
        <v>7.3904115362899664E-7</v>
      </c>
      <c r="BD852" s="5">
        <f t="shared" si="1055"/>
        <v>4.0554908336874903E-4</v>
      </c>
      <c r="BE852" s="5">
        <f t="shared" si="1056"/>
        <v>3.2078508594288662E-4</v>
      </c>
      <c r="BF852" s="5">
        <f t="shared" si="1057"/>
        <v>1.2686882498735627E-4</v>
      </c>
      <c r="BG852" s="5">
        <f t="shared" si="1058"/>
        <v>3.3450638156201886E-5</v>
      </c>
      <c r="BH852" s="5">
        <f t="shared" si="1059"/>
        <v>6.6147762846900918E-6</v>
      </c>
      <c r="BI852" s="5">
        <f t="shared" si="1060"/>
        <v>1.0464437800481498E-6</v>
      </c>
      <c r="BJ852" s="8">
        <f t="shared" si="1061"/>
        <v>0.25715660873406115</v>
      </c>
      <c r="BK852" s="8">
        <f t="shared" si="1062"/>
        <v>0.31109299932249246</v>
      </c>
      <c r="BL852" s="8">
        <f t="shared" si="1063"/>
        <v>0.39698192822275508</v>
      </c>
      <c r="BM852" s="8">
        <f t="shared" si="1064"/>
        <v>0.29906206739053875</v>
      </c>
      <c r="BN852" s="8">
        <f t="shared" si="1065"/>
        <v>0.70075266520874591</v>
      </c>
    </row>
    <row r="853" spans="1:66" x14ac:dyDescent="0.25">
      <c r="A853" t="s">
        <v>448</v>
      </c>
      <c r="B853" t="s">
        <v>449</v>
      </c>
      <c r="C853" t="s">
        <v>460</v>
      </c>
      <c r="D853" t="s">
        <v>521</v>
      </c>
      <c r="E853">
        <f>VLOOKUP(A853,home!$A$2:$E$405,3,FALSE)</f>
        <v>1.2285999999999999</v>
      </c>
      <c r="F853">
        <f>VLOOKUP(B853,home!$B$2:$E$405,3,FALSE)</f>
        <v>1.2209000000000001</v>
      </c>
      <c r="G853">
        <f>VLOOKUP(C853,away!$B$2:$E$405,4,FALSE)</f>
        <v>1.2209000000000001</v>
      </c>
      <c r="H853">
        <f>VLOOKUP(A853,away!$A$2:$E$405,3,FALSE)</f>
        <v>0.9143</v>
      </c>
      <c r="I853">
        <f>VLOOKUP(C853,away!$B$2:$E$405,3,FALSE)</f>
        <v>1.6406000000000001</v>
      </c>
      <c r="J853">
        <f>VLOOKUP(B853,home!$B$2:$E$405,4,FALSE)</f>
        <v>1.6406000000000001</v>
      </c>
      <c r="K853" s="3">
        <f t="shared" si="1010"/>
        <v>1.8313472407660001</v>
      </c>
      <c r="L853" s="3">
        <f t="shared" si="1011"/>
        <v>2.460900951548</v>
      </c>
      <c r="M853" s="5">
        <f t="shared" si="1012"/>
        <v>1.3674148598579357E-2</v>
      </c>
      <c r="N853" s="5">
        <f t="shared" si="1013"/>
        <v>2.5042114305832572E-2</v>
      </c>
      <c r="O853" s="5">
        <f t="shared" si="1014"/>
        <v>3.3650725297852686E-2</v>
      </c>
      <c r="P853" s="5">
        <f t="shared" si="1015"/>
        <v>6.1626162923997155E-2</v>
      </c>
      <c r="Q853" s="5">
        <f t="shared" si="1016"/>
        <v>2.2930403468466636E-2</v>
      </c>
      <c r="R853" s="5">
        <f t="shared" si="1017"/>
        <v>4.1405550952883029E-2</v>
      </c>
      <c r="S853" s="5">
        <f t="shared" si="1018"/>
        <v>6.9433645710300487E-2</v>
      </c>
      <c r="T853" s="5">
        <f t="shared" si="1019"/>
        <v>5.6429451714929101E-2</v>
      </c>
      <c r="U853" s="5">
        <f t="shared" si="1020"/>
        <v>7.5827941489958361E-2</v>
      </c>
      <c r="V853" s="5">
        <f t="shared" si="1021"/>
        <v>3.4769007388914412E-2</v>
      </c>
      <c r="W853" s="5">
        <f t="shared" si="1022"/>
        <v>1.3997843707209162E-2</v>
      </c>
      <c r="X853" s="5">
        <f t="shared" si="1023"/>
        <v>3.4447306898691209E-2</v>
      </c>
      <c r="Y853" s="5">
        <f t="shared" si="1024"/>
        <v>4.2385705162627602E-2</v>
      </c>
      <c r="Z853" s="5">
        <f t="shared" si="1025"/>
        <v>3.3964986579773017E-2</v>
      </c>
      <c r="AA853" s="5">
        <f t="shared" si="1026"/>
        <v>6.220168445552153E-2</v>
      </c>
      <c r="AB853" s="5">
        <f t="shared" si="1027"/>
        <v>5.6956441599308391E-2</v>
      </c>
      <c r="AC853" s="5">
        <f t="shared" si="1028"/>
        <v>9.7934822898110372E-3</v>
      </c>
      <c r="AD853" s="5">
        <f t="shared" si="1029"/>
        <v>6.408728112467804E-3</v>
      </c>
      <c r="AE853" s="5">
        <f t="shared" si="1030"/>
        <v>1.5771245110184438E-2</v>
      </c>
      <c r="AF853" s="5">
        <f t="shared" si="1031"/>
        <v>1.9405736049374817E-2</v>
      </c>
      <c r="AG853" s="5">
        <f t="shared" si="1032"/>
        <v>1.591853143646527E-2</v>
      </c>
      <c r="AH853" s="5">
        <f t="shared" si="1033"/>
        <v>2.0896116948369622E-2</v>
      </c>
      <c r="AI853" s="5">
        <f t="shared" si="1034"/>
        <v>3.8268046116120356E-2</v>
      </c>
      <c r="AJ853" s="5">
        <f t="shared" si="1035"/>
        <v>3.504104033213154E-2</v>
      </c>
      <c r="AK853" s="5">
        <f t="shared" si="1036"/>
        <v>2.1390770841939737E-2</v>
      </c>
      <c r="AL853" s="5">
        <f t="shared" si="1037"/>
        <v>1.7654766023176855E-3</v>
      </c>
      <c r="AM853" s="5">
        <f t="shared" si="1038"/>
        <v>2.3473213091174815E-3</v>
      </c>
      <c r="AN853" s="5">
        <f t="shared" si="1039"/>
        <v>5.7765252431961076E-3</v>
      </c>
      <c r="AO853" s="5">
        <f t="shared" si="1040"/>
        <v>7.1077282338111733E-3</v>
      </c>
      <c r="AP853" s="5">
        <f t="shared" si="1041"/>
        <v>5.8304717246435E-3</v>
      </c>
      <c r="AQ853" s="5">
        <f t="shared" si="1042"/>
        <v>3.5870533537872258E-3</v>
      </c>
      <c r="AR853" s="5">
        <f t="shared" si="1043"/>
        <v>1.0284654816380218E-2</v>
      </c>
      <c r="AS853" s="5">
        <f t="shared" si="1044"/>
        <v>1.8834774220208662E-2</v>
      </c>
      <c r="AT853" s="5">
        <f t="shared" si="1045"/>
        <v>1.7246505899314868E-2</v>
      </c>
      <c r="AU853" s="5">
        <f t="shared" si="1046"/>
        <v>1.0528113663854942E-2</v>
      </c>
      <c r="AV853" s="5">
        <f t="shared" si="1047"/>
        <v>4.8201579771928928E-3</v>
      </c>
      <c r="AW853" s="5">
        <f t="shared" si="1048"/>
        <v>2.210162969371231E-4</v>
      </c>
      <c r="AX853" s="5">
        <f t="shared" si="1049"/>
        <v>7.1646006710725588E-4</v>
      </c>
      <c r="AY853" s="5">
        <f t="shared" si="1050"/>
        <v>1.7631372608903899E-3</v>
      </c>
      <c r="AZ853" s="5">
        <f t="shared" si="1051"/>
        <v>2.1694530815174477E-3</v>
      </c>
      <c r="BA853" s="5">
        <f t="shared" si="1052"/>
        <v>1.7796030508816761E-3</v>
      </c>
      <c r="BB853" s="5">
        <f t="shared" si="1053"/>
        <v>1.0948567103231104E-3</v>
      </c>
      <c r="BC853" s="5">
        <f t="shared" si="1054"/>
        <v>5.3886678404857112E-4</v>
      </c>
      <c r="BD853" s="5">
        <f t="shared" si="1055"/>
        <v>4.2182528039954644E-3</v>
      </c>
      <c r="BE853" s="5">
        <f t="shared" si="1056"/>
        <v>7.7250856334505355E-3</v>
      </c>
      <c r="BF853" s="5">
        <f t="shared" si="1057"/>
        <v>7.0736571297503551E-3</v>
      </c>
      <c r="BG853" s="5">
        <f t="shared" si="1058"/>
        <v>4.3181074888976852E-3</v>
      </c>
      <c r="BH853" s="5">
        <f t="shared" si="1059"/>
        <v>1.9769885587809445E-3</v>
      </c>
      <c r="BI853" s="5">
        <f t="shared" si="1060"/>
        <v>7.2411050842988666E-4</v>
      </c>
      <c r="BJ853" s="8">
        <f t="shared" si="1061"/>
        <v>0.28544854278557252</v>
      </c>
      <c r="BK853" s="8">
        <f t="shared" si="1062"/>
        <v>0.19282506077481054</v>
      </c>
      <c r="BL853" s="8">
        <f t="shared" si="1063"/>
        <v>0.47338872673434157</v>
      </c>
      <c r="BM853" s="8">
        <f t="shared" si="1064"/>
        <v>0.78575609036293315</v>
      </c>
      <c r="BN853" s="8">
        <f t="shared" si="1065"/>
        <v>0.19832910554761143</v>
      </c>
    </row>
    <row r="854" spans="1:66" x14ac:dyDescent="0.25">
      <c r="A854" t="s">
        <v>448</v>
      </c>
      <c r="B854" t="s">
        <v>461</v>
      </c>
      <c r="C854" t="s">
        <v>451</v>
      </c>
      <c r="D854" t="s">
        <v>521</v>
      </c>
      <c r="E854">
        <f>VLOOKUP(A854,home!$A$2:$E$405,3,FALSE)</f>
        <v>1.2285999999999999</v>
      </c>
      <c r="F854">
        <f>VLOOKUP(B854,home!$B$2:$E$405,3,FALSE)</f>
        <v>0.54259999999999997</v>
      </c>
      <c r="G854">
        <f>VLOOKUP(C854,away!$B$2:$E$405,4,FALSE)</f>
        <v>0</v>
      </c>
      <c r="H854">
        <f>VLOOKUP(A854,away!$A$2:$E$405,3,FALSE)</f>
        <v>0.9143</v>
      </c>
      <c r="I854">
        <f>VLOOKUP(C854,away!$B$2:$E$405,3,FALSE)</f>
        <v>2.1875</v>
      </c>
      <c r="J854">
        <f>VLOOKUP(B854,home!$B$2:$E$405,4,FALSE)</f>
        <v>1.8229</v>
      </c>
      <c r="K854" s="3">
        <f t="shared" si="1010"/>
        <v>0</v>
      </c>
      <c r="L854" s="3">
        <f t="shared" si="1011"/>
        <v>3.6458569656250002</v>
      </c>
      <c r="M854" s="5">
        <f t="shared" si="1012"/>
        <v>2.6099034292509735E-2</v>
      </c>
      <c r="N854" s="5">
        <f t="shared" si="1013"/>
        <v>0</v>
      </c>
      <c r="O854" s="5">
        <f t="shared" si="1014"/>
        <v>9.5153345971432365E-2</v>
      </c>
      <c r="P854" s="5">
        <f t="shared" si="1015"/>
        <v>0</v>
      </c>
      <c r="Q854" s="5">
        <f t="shared" si="1016"/>
        <v>0</v>
      </c>
      <c r="R854" s="5">
        <f t="shared" si="1017"/>
        <v>0.17345774460623611</v>
      </c>
      <c r="S854" s="5">
        <f t="shared" si="1018"/>
        <v>0</v>
      </c>
      <c r="T854" s="5">
        <f t="shared" si="1019"/>
        <v>0</v>
      </c>
      <c r="U854" s="5">
        <f t="shared" si="1020"/>
        <v>0</v>
      </c>
      <c r="V854" s="5">
        <f t="shared" si="1021"/>
        <v>0</v>
      </c>
      <c r="W854" s="5">
        <f t="shared" si="1022"/>
        <v>0</v>
      </c>
      <c r="X854" s="5">
        <f t="shared" si="1023"/>
        <v>0</v>
      </c>
      <c r="Y854" s="5">
        <f t="shared" si="1024"/>
        <v>0</v>
      </c>
      <c r="Z854" s="5">
        <f t="shared" si="1025"/>
        <v>0.21080070880474944</v>
      </c>
      <c r="AA854" s="5">
        <f t="shared" si="1026"/>
        <v>0</v>
      </c>
      <c r="AB854" s="5">
        <f t="shared" si="1027"/>
        <v>0</v>
      </c>
      <c r="AC854" s="5">
        <f t="shared" si="1028"/>
        <v>0</v>
      </c>
      <c r="AD854" s="5">
        <f t="shared" si="1029"/>
        <v>0</v>
      </c>
      <c r="AE854" s="5">
        <f t="shared" si="1030"/>
        <v>0</v>
      </c>
      <c r="AF854" s="5">
        <f t="shared" si="1031"/>
        <v>0</v>
      </c>
      <c r="AG854" s="5">
        <f t="shared" si="1032"/>
        <v>0</v>
      </c>
      <c r="AH854" s="5">
        <f t="shared" si="1033"/>
        <v>0.19213730813862079</v>
      </c>
      <c r="AI854" s="5">
        <f t="shared" si="1034"/>
        <v>0</v>
      </c>
      <c r="AJ854" s="5">
        <f t="shared" si="1035"/>
        <v>0</v>
      </c>
      <c r="AK854" s="5">
        <f t="shared" si="1036"/>
        <v>0</v>
      </c>
      <c r="AL854" s="5">
        <f t="shared" si="1037"/>
        <v>0</v>
      </c>
      <c r="AM854" s="5">
        <f t="shared" si="1038"/>
        <v>0</v>
      </c>
      <c r="AN854" s="5">
        <f t="shared" si="1039"/>
        <v>0</v>
      </c>
      <c r="AO854" s="5">
        <f t="shared" si="1040"/>
        <v>0</v>
      </c>
      <c r="AP854" s="5">
        <f t="shared" si="1041"/>
        <v>0</v>
      </c>
      <c r="AQ854" s="5">
        <f t="shared" si="1042"/>
        <v>0</v>
      </c>
      <c r="AR854" s="5">
        <f t="shared" si="1043"/>
        <v>0.1401010286467255</v>
      </c>
      <c r="AS854" s="5">
        <f t="shared" si="1044"/>
        <v>0</v>
      </c>
      <c r="AT854" s="5">
        <f t="shared" si="1045"/>
        <v>0</v>
      </c>
      <c r="AU854" s="5">
        <f t="shared" si="1046"/>
        <v>0</v>
      </c>
      <c r="AV854" s="5">
        <f t="shared" si="1047"/>
        <v>0</v>
      </c>
      <c r="AW854" s="5">
        <f t="shared" si="1048"/>
        <v>0</v>
      </c>
      <c r="AX854" s="5">
        <f t="shared" si="1049"/>
        <v>0</v>
      </c>
      <c r="AY854" s="5">
        <f t="shared" si="1050"/>
        <v>0</v>
      </c>
      <c r="AZ854" s="5">
        <f t="shared" si="1051"/>
        <v>0</v>
      </c>
      <c r="BA854" s="5">
        <f t="shared" si="1052"/>
        <v>0</v>
      </c>
      <c r="BB854" s="5">
        <f t="shared" si="1053"/>
        <v>0</v>
      </c>
      <c r="BC854" s="5">
        <f t="shared" si="1054"/>
        <v>0</v>
      </c>
      <c r="BD854" s="5">
        <f t="shared" si="1055"/>
        <v>8.5131385197148579E-2</v>
      </c>
      <c r="BE854" s="5">
        <f t="shared" si="1056"/>
        <v>0</v>
      </c>
      <c r="BF854" s="5">
        <f t="shared" si="1057"/>
        <v>0</v>
      </c>
      <c r="BG854" s="5">
        <f t="shared" si="1058"/>
        <v>0</v>
      </c>
      <c r="BH854" s="5">
        <f t="shared" si="1059"/>
        <v>0</v>
      </c>
      <c r="BI854" s="5">
        <f t="shared" si="1060"/>
        <v>0</v>
      </c>
      <c r="BJ854" s="8">
        <f t="shared" si="1061"/>
        <v>0</v>
      </c>
      <c r="BK854" s="8">
        <f t="shared" si="1062"/>
        <v>2.6099034292509735E-2</v>
      </c>
      <c r="BL854" s="8">
        <f t="shared" si="1063"/>
        <v>0.6859808125601633</v>
      </c>
      <c r="BM854" s="8">
        <f t="shared" si="1064"/>
        <v>0.62817043078724433</v>
      </c>
      <c r="BN854" s="8">
        <f t="shared" si="1065"/>
        <v>0.29471012487017823</v>
      </c>
    </row>
    <row r="855" spans="1:66" x14ac:dyDescent="0.25">
      <c r="A855" t="s">
        <v>448</v>
      </c>
      <c r="B855" t="s">
        <v>454</v>
      </c>
      <c r="C855" t="s">
        <v>459</v>
      </c>
      <c r="D855" t="s">
        <v>521</v>
      </c>
      <c r="E855">
        <f>VLOOKUP(A855,home!$A$2:$E$405,3,FALSE)</f>
        <v>1.2285999999999999</v>
      </c>
      <c r="F855">
        <f>VLOOKUP(B855,home!$B$2:$E$405,3,FALSE)</f>
        <v>1.0851999999999999</v>
      </c>
      <c r="G855">
        <f>VLOOKUP(C855,away!$B$2:$E$405,4,FALSE)</f>
        <v>1.2209000000000001</v>
      </c>
      <c r="H855">
        <f>VLOOKUP(A855,away!$A$2:$E$405,3,FALSE)</f>
        <v>0.9143</v>
      </c>
      <c r="I855">
        <f>VLOOKUP(C855,away!$B$2:$E$405,3,FALSE)</f>
        <v>2.7343000000000002</v>
      </c>
      <c r="J855">
        <f>VLOOKUP(B855,home!$B$2:$E$405,4,FALSE)</f>
        <v>0.36459999999999998</v>
      </c>
      <c r="K855" s="3">
        <f t="shared" si="1010"/>
        <v>1.6277975474479998</v>
      </c>
      <c r="L855" s="3">
        <f t="shared" si="1011"/>
        <v>0.91148924065400005</v>
      </c>
      <c r="M855" s="5">
        <f t="shared" si="1012"/>
        <v>7.8922668308661167E-2</v>
      </c>
      <c r="N855" s="5">
        <f t="shared" si="1013"/>
        <v>0.12847012591089063</v>
      </c>
      <c r="O855" s="5">
        <f t="shared" si="1014"/>
        <v>7.1937163007049096E-2</v>
      </c>
      <c r="P855" s="5">
        <f t="shared" si="1015"/>
        <v>0.1170991375132415</v>
      </c>
      <c r="Q855" s="5">
        <f t="shared" si="1016"/>
        <v>0.10456167793904177</v>
      </c>
      <c r="R855" s="5">
        <f t="shared" si="1017"/>
        <v>3.2784975042049087E-2</v>
      </c>
      <c r="S855" s="5">
        <f t="shared" si="1018"/>
        <v>4.3435581627567145E-2</v>
      </c>
      <c r="T855" s="5">
        <f t="shared" si="1019"/>
        <v>9.5306844426165299E-2</v>
      </c>
      <c r="U855" s="5">
        <f t="shared" si="1020"/>
        <v>5.3367301966591396E-2</v>
      </c>
      <c r="V855" s="5">
        <f t="shared" si="1021"/>
        <v>7.1606932245260341E-3</v>
      </c>
      <c r="W855" s="5">
        <f t="shared" si="1022"/>
        <v>5.6735080968739929E-2</v>
      </c>
      <c r="X855" s="5">
        <f t="shared" si="1023"/>
        <v>5.1713415870639969E-2</v>
      </c>
      <c r="Y855" s="5">
        <f t="shared" si="1024"/>
        <v>2.3568111081777064E-2</v>
      </c>
      <c r="Z855" s="5">
        <f t="shared" si="1025"/>
        <v>9.9610506686458912E-3</v>
      </c>
      <c r="AA855" s="5">
        <f t="shared" si="1026"/>
        <v>1.621457384842704E-2</v>
      </c>
      <c r="AB855" s="5">
        <f t="shared" si="1027"/>
        <v>1.3197021771692007E-2</v>
      </c>
      <c r="AC855" s="5">
        <f t="shared" si="1028"/>
        <v>6.6402896227287888E-4</v>
      </c>
      <c r="AD855" s="5">
        <f t="shared" si="1029"/>
        <v>2.3088306413794633E-2</v>
      </c>
      <c r="AE855" s="5">
        <f t="shared" si="1030"/>
        <v>2.1044742881096552E-2</v>
      </c>
      <c r="AF855" s="5">
        <f t="shared" si="1031"/>
        <v>9.5910283542246823E-3</v>
      </c>
      <c r="AG855" s="5">
        <f t="shared" si="1032"/>
        <v>2.9140397172277466E-3</v>
      </c>
      <c r="AH855" s="5">
        <f t="shared" si="1033"/>
        <v>2.2698476275200153E-3</v>
      </c>
      <c r="AI855" s="5">
        <f t="shared" si="1034"/>
        <v>3.6948524011577422E-3</v>
      </c>
      <c r="AJ855" s="5">
        <f t="shared" si="1035"/>
        <v>3.0072358383934632E-3</v>
      </c>
      <c r="AK855" s="5">
        <f t="shared" si="1036"/>
        <v>1.6317237074448695E-3</v>
      </c>
      <c r="AL855" s="5">
        <f t="shared" si="1037"/>
        <v>3.9409320760349192E-5</v>
      </c>
      <c r="AM855" s="5">
        <f t="shared" si="1038"/>
        <v>7.516617711020559E-3</v>
      </c>
      <c r="AN855" s="5">
        <f t="shared" si="1039"/>
        <v>6.8513161697045383E-3</v>
      </c>
      <c r="AO855" s="5">
        <f t="shared" si="1040"/>
        <v>3.1224504865022297E-3</v>
      </c>
      <c r="AP855" s="5">
        <f t="shared" si="1041"/>
        <v>9.4869334097387697E-4</v>
      </c>
      <c r="AQ855" s="5">
        <f t="shared" si="1042"/>
        <v>2.1618094324444634E-4</v>
      </c>
      <c r="AR855" s="5">
        <f t="shared" si="1043"/>
        <v>4.137883380817006E-4</v>
      </c>
      <c r="AS855" s="5">
        <f t="shared" si="1044"/>
        <v>6.7356364189197606E-4</v>
      </c>
      <c r="AT855" s="5">
        <f t="shared" si="1045"/>
        <v>5.4821262216095076E-4</v>
      </c>
      <c r="AU855" s="5">
        <f t="shared" si="1046"/>
        <v>2.9745972061121087E-4</v>
      </c>
      <c r="AV855" s="5">
        <f t="shared" si="1047"/>
        <v>1.2105105091887405E-4</v>
      </c>
      <c r="AW855" s="5">
        <f t="shared" si="1048"/>
        <v>1.6242332068410929E-6</v>
      </c>
      <c r="AX855" s="5">
        <f t="shared" si="1049"/>
        <v>2.0392553125172463E-3</v>
      </c>
      <c r="AY855" s="5">
        <f t="shared" si="1050"/>
        <v>1.8587592763059805E-3</v>
      </c>
      <c r="AZ855" s="5">
        <f t="shared" si="1051"/>
        <v>8.4711954065935812E-4</v>
      </c>
      <c r="BA855" s="5">
        <f t="shared" si="1052"/>
        <v>2.5738011561958794E-4</v>
      </c>
      <c r="BB855" s="5">
        <f t="shared" si="1053"/>
        <v>5.8649801536384229E-5</v>
      </c>
      <c r="BC855" s="5">
        <f t="shared" si="1054"/>
        <v>1.0691732613381337E-5</v>
      </c>
      <c r="BD855" s="5">
        <f t="shared" si="1055"/>
        <v>6.2860603011594967E-5</v>
      </c>
      <c r="BE855" s="5">
        <f t="shared" si="1056"/>
        <v>1.0232433541337663E-4</v>
      </c>
      <c r="BF855" s="5">
        <f t="shared" si="1057"/>
        <v>8.3281651115070502E-5</v>
      </c>
      <c r="BG855" s="5">
        <f t="shared" si="1058"/>
        <v>4.5188555810843912E-5</v>
      </c>
      <c r="BH855" s="5">
        <f t="shared" si="1059"/>
        <v>1.8389455080402191E-5</v>
      </c>
      <c r="BI855" s="5">
        <f t="shared" si="1060"/>
        <v>5.9868619757567647E-6</v>
      </c>
      <c r="BJ855" s="8">
        <f t="shared" si="1061"/>
        <v>0.54072048799429595</v>
      </c>
      <c r="BK855" s="8">
        <f t="shared" si="1062"/>
        <v>0.24918027823333505</v>
      </c>
      <c r="BL855" s="8">
        <f t="shared" si="1063"/>
        <v>0.20047680204639648</v>
      </c>
      <c r="BM855" s="8">
        <f t="shared" si="1064"/>
        <v>0.46470573617864092</v>
      </c>
      <c r="BN855" s="8">
        <f t="shared" si="1065"/>
        <v>0.53377574772093339</v>
      </c>
    </row>
    <row r="856" spans="1:66" x14ac:dyDescent="0.25">
      <c r="A856" t="s">
        <v>22</v>
      </c>
      <c r="B856" t="s">
        <v>256</v>
      </c>
      <c r="C856" t="s">
        <v>162</v>
      </c>
      <c r="D856" t="s">
        <v>521</v>
      </c>
      <c r="E856">
        <f>VLOOKUP(A856,home!$A$2:$E$405,3,FALSE)</f>
        <v>1.4</v>
      </c>
      <c r="F856">
        <f>VLOOKUP(B856,home!$B$2:$E$405,3,FALSE)</f>
        <v>1.25</v>
      </c>
      <c r="G856">
        <f>VLOOKUP(C856,away!$B$2:$E$405,4,FALSE)</f>
        <v>1.9048</v>
      </c>
      <c r="H856">
        <f>VLOOKUP(A856,away!$A$2:$E$405,3,FALSE)</f>
        <v>1.0286</v>
      </c>
      <c r="I856">
        <f>VLOOKUP(C856,away!$B$2:$E$405,3,FALSE)</f>
        <v>0.64810000000000001</v>
      </c>
      <c r="J856">
        <f>VLOOKUP(B856,home!$B$2:$E$405,4,FALSE)</f>
        <v>1.2152000000000001</v>
      </c>
      <c r="K856" s="3">
        <f t="shared" si="1010"/>
        <v>3.3334000000000001</v>
      </c>
      <c r="L856" s="3">
        <f t="shared" si="1011"/>
        <v>0.81009565403200001</v>
      </c>
      <c r="M856" s="5">
        <f t="shared" si="1012"/>
        <v>1.586728789660441E-2</v>
      </c>
      <c r="N856" s="5">
        <f t="shared" si="1013"/>
        <v>5.2892017474541135E-2</v>
      </c>
      <c r="O856" s="5">
        <f t="shared" si="1014"/>
        <v>1.2854020966313787E-2</v>
      </c>
      <c r="P856" s="5">
        <f t="shared" si="1015"/>
        <v>4.2847593489110374E-2</v>
      </c>
      <c r="Q856" s="5">
        <f t="shared" si="1016"/>
        <v>8.8155125524817718E-2</v>
      </c>
      <c r="R856" s="5">
        <f t="shared" si="1017"/>
        <v>5.2064932608235038E-3</v>
      </c>
      <c r="S856" s="5">
        <f t="shared" si="1018"/>
        <v>2.8926119570202968E-2</v>
      </c>
      <c r="T856" s="5">
        <f t="shared" si="1019"/>
        <v>7.1414084068300271E-2</v>
      </c>
      <c r="U856" s="5">
        <f t="shared" si="1020"/>
        <v>1.7355324635629069E-2</v>
      </c>
      <c r="V856" s="5">
        <f t="shared" si="1021"/>
        <v>8.6790342260394272E-3</v>
      </c>
      <c r="W856" s="5">
        <f t="shared" si="1022"/>
        <v>9.7952098474809152E-2</v>
      </c>
      <c r="X856" s="5">
        <f t="shared" si="1023"/>
        <v>7.9350569277757382E-2</v>
      </c>
      <c r="Y856" s="5">
        <f t="shared" si="1024"/>
        <v>3.2140775658438196E-2</v>
      </c>
      <c r="Z856" s="5">
        <f t="shared" si="1025"/>
        <v>1.4059191877800058E-3</v>
      </c>
      <c r="AA856" s="5">
        <f t="shared" si="1026"/>
        <v>4.6864910205458707E-3</v>
      </c>
      <c r="AB856" s="5">
        <f t="shared" si="1027"/>
        <v>7.8109745839438031E-3</v>
      </c>
      <c r="AC856" s="5">
        <f t="shared" si="1028"/>
        <v>1.4647892759724326E-3</v>
      </c>
      <c r="AD856" s="5">
        <f t="shared" si="1029"/>
        <v>8.1628381263982211E-2</v>
      </c>
      <c r="AE856" s="5">
        <f t="shared" si="1030"/>
        <v>6.612679690761912E-2</v>
      </c>
      <c r="AF856" s="5">
        <f t="shared" si="1031"/>
        <v>2.6784515394959477E-2</v>
      </c>
      <c r="AG856" s="5">
        <f t="shared" si="1032"/>
        <v>7.2326731722699563E-3</v>
      </c>
      <c r="AH856" s="5">
        <f t="shared" si="1033"/>
        <v>2.8473225598519544E-4</v>
      </c>
      <c r="AI856" s="5">
        <f t="shared" si="1034"/>
        <v>9.4912650210105041E-4</v>
      </c>
      <c r="AJ856" s="5">
        <f t="shared" si="1035"/>
        <v>1.5819091410518209E-3</v>
      </c>
      <c r="AK856" s="5">
        <f t="shared" si="1036"/>
        <v>1.7577119769273803E-3</v>
      </c>
      <c r="AL856" s="5">
        <f t="shared" si="1037"/>
        <v>1.5821908785686382E-4</v>
      </c>
      <c r="AM856" s="5">
        <f t="shared" si="1038"/>
        <v>5.4420009221071659E-2</v>
      </c>
      <c r="AN856" s="5">
        <f t="shared" si="1039"/>
        <v>4.4085412962371513E-2</v>
      </c>
      <c r="AO856" s="5">
        <f t="shared" si="1040"/>
        <v>1.7856700723511584E-2</v>
      </c>
      <c r="AP856" s="5">
        <f t="shared" si="1041"/>
        <v>4.8218785504889347E-3</v>
      </c>
      <c r="AQ856" s="5">
        <f t="shared" si="1042"/>
        <v>9.7654571450530127E-4</v>
      </c>
      <c r="AR856" s="5">
        <f t="shared" si="1043"/>
        <v>4.6132072627266768E-5</v>
      </c>
      <c r="AS856" s="5">
        <f t="shared" si="1044"/>
        <v>1.5377665089573103E-4</v>
      </c>
      <c r="AT856" s="5">
        <f t="shared" si="1045"/>
        <v>2.5629954404791493E-4</v>
      </c>
      <c r="AU856" s="5">
        <f t="shared" si="1046"/>
        <v>2.8478296670977324E-4</v>
      </c>
      <c r="AV856" s="5">
        <f t="shared" si="1047"/>
        <v>2.3732388530758958E-4</v>
      </c>
      <c r="AW856" s="5">
        <f t="shared" si="1048"/>
        <v>1.1868070269413115E-5</v>
      </c>
      <c r="AX856" s="5">
        <f t="shared" si="1049"/>
        <v>3.0233943122920048E-2</v>
      </c>
      <c r="AY856" s="5">
        <f t="shared" si="1050"/>
        <v>2.4492385928128205E-2</v>
      </c>
      <c r="AZ856" s="5">
        <f t="shared" si="1051"/>
        <v>9.920587698625586E-3</v>
      </c>
      <c r="BA856" s="5">
        <f t="shared" si="1052"/>
        <v>2.6788749933666358E-3</v>
      </c>
      <c r="BB856" s="5">
        <f t="shared" si="1053"/>
        <v>5.4253624745532862E-4</v>
      </c>
      <c r="BC856" s="5">
        <f t="shared" si="1054"/>
        <v>8.7901251243678312E-5</v>
      </c>
      <c r="BD856" s="5">
        <f t="shared" si="1055"/>
        <v>6.2285652578062293E-6</v>
      </c>
      <c r="BE856" s="5">
        <f t="shared" si="1056"/>
        <v>2.0762299430371281E-5</v>
      </c>
      <c r="BF856" s="5">
        <f t="shared" si="1057"/>
        <v>3.4604524460599816E-5</v>
      </c>
      <c r="BG856" s="5">
        <f t="shared" si="1058"/>
        <v>3.845024061232115E-5</v>
      </c>
      <c r="BH856" s="5">
        <f t="shared" si="1059"/>
        <v>3.2042508014277837E-5</v>
      </c>
      <c r="BI856" s="5">
        <f t="shared" si="1060"/>
        <v>2.1362099242958747E-5</v>
      </c>
      <c r="BJ856" s="8">
        <f t="shared" si="1061"/>
        <v>0.79379381363118329</v>
      </c>
      <c r="BK856" s="8">
        <f t="shared" si="1062"/>
        <v>0.12243542947391468</v>
      </c>
      <c r="BL856" s="8">
        <f t="shared" si="1063"/>
        <v>5.3618549699928096E-2</v>
      </c>
      <c r="BM856" s="8">
        <f t="shared" si="1064"/>
        <v>0.72895065552273652</v>
      </c>
      <c r="BN856" s="8">
        <f t="shared" si="1065"/>
        <v>0.21782253861221093</v>
      </c>
    </row>
    <row r="857" spans="1:66" x14ac:dyDescent="0.25">
      <c r="A857" t="s">
        <v>22</v>
      </c>
      <c r="B857" t="s">
        <v>159</v>
      </c>
      <c r="C857" t="s">
        <v>250</v>
      </c>
      <c r="D857" t="s">
        <v>521</v>
      </c>
      <c r="E857">
        <f>VLOOKUP(A857,home!$A$2:$E$405,3,FALSE)</f>
        <v>1.4</v>
      </c>
      <c r="F857">
        <f>VLOOKUP(B857,home!$B$2:$E$405,3,FALSE)</f>
        <v>0.95240000000000002</v>
      </c>
      <c r="G857">
        <f>VLOOKUP(C857,away!$B$2:$E$405,4,FALSE)</f>
        <v>0</v>
      </c>
      <c r="H857">
        <f>VLOOKUP(A857,away!$A$2:$E$405,3,FALSE)</f>
        <v>1.0286</v>
      </c>
      <c r="I857">
        <f>VLOOKUP(C857,away!$B$2:$E$405,3,FALSE)</f>
        <v>1.4582999999999999</v>
      </c>
      <c r="J857">
        <f>VLOOKUP(B857,home!$B$2:$E$405,4,FALSE)</f>
        <v>2.2685</v>
      </c>
      <c r="K857" s="3">
        <f t="shared" si="1010"/>
        <v>0</v>
      </c>
      <c r="L857" s="3">
        <f t="shared" si="1011"/>
        <v>3.4027667415299994</v>
      </c>
      <c r="M857" s="5">
        <f t="shared" si="1012"/>
        <v>3.3281062364447084E-2</v>
      </c>
      <c r="N857" s="5">
        <f t="shared" si="1013"/>
        <v>0</v>
      </c>
      <c r="O857" s="5">
        <f t="shared" si="1014"/>
        <v>0.1132476921365263</v>
      </c>
      <c r="P857" s="5">
        <f t="shared" si="1015"/>
        <v>0</v>
      </c>
      <c r="Q857" s="5">
        <f t="shared" si="1016"/>
        <v>0</v>
      </c>
      <c r="R857" s="5">
        <f t="shared" si="1017"/>
        <v>0.19267774017860012</v>
      </c>
      <c r="S857" s="5">
        <f t="shared" si="1018"/>
        <v>0</v>
      </c>
      <c r="T857" s="5">
        <f t="shared" si="1019"/>
        <v>0</v>
      </c>
      <c r="U857" s="5">
        <f t="shared" si="1020"/>
        <v>0</v>
      </c>
      <c r="V857" s="5">
        <f t="shared" si="1021"/>
        <v>0</v>
      </c>
      <c r="W857" s="5">
        <f t="shared" si="1022"/>
        <v>0</v>
      </c>
      <c r="X857" s="5">
        <f t="shared" si="1023"/>
        <v>0</v>
      </c>
      <c r="Y857" s="5">
        <f t="shared" si="1024"/>
        <v>0</v>
      </c>
      <c r="Z857" s="5">
        <f t="shared" si="1025"/>
        <v>0.21854580203763296</v>
      </c>
      <c r="AA857" s="5">
        <f t="shared" si="1026"/>
        <v>0</v>
      </c>
      <c r="AB857" s="5">
        <f t="shared" si="1027"/>
        <v>0</v>
      </c>
      <c r="AC857" s="5">
        <f t="shared" si="1028"/>
        <v>0</v>
      </c>
      <c r="AD857" s="5">
        <f t="shared" si="1029"/>
        <v>0</v>
      </c>
      <c r="AE857" s="5">
        <f t="shared" si="1030"/>
        <v>0</v>
      </c>
      <c r="AF857" s="5">
        <f t="shared" si="1031"/>
        <v>0</v>
      </c>
      <c r="AG857" s="5">
        <f t="shared" si="1032"/>
        <v>0</v>
      </c>
      <c r="AH857" s="5">
        <f t="shared" si="1033"/>
        <v>0.18591509666866418</v>
      </c>
      <c r="AI857" s="5">
        <f t="shared" si="1034"/>
        <v>0</v>
      </c>
      <c r="AJ857" s="5">
        <f t="shared" si="1035"/>
        <v>0</v>
      </c>
      <c r="AK857" s="5">
        <f t="shared" si="1036"/>
        <v>0</v>
      </c>
      <c r="AL857" s="5">
        <f t="shared" si="1037"/>
        <v>0</v>
      </c>
      <c r="AM857" s="5">
        <f t="shared" si="1038"/>
        <v>0</v>
      </c>
      <c r="AN857" s="5">
        <f t="shared" si="1039"/>
        <v>0</v>
      </c>
      <c r="AO857" s="5">
        <f t="shared" si="1040"/>
        <v>0</v>
      </c>
      <c r="AP857" s="5">
        <f t="shared" si="1041"/>
        <v>0</v>
      </c>
      <c r="AQ857" s="5">
        <f t="shared" si="1042"/>
        <v>0</v>
      </c>
      <c r="AR857" s="5">
        <f t="shared" si="1043"/>
        <v>0.12652514153849304</v>
      </c>
      <c r="AS857" s="5">
        <f t="shared" si="1044"/>
        <v>0</v>
      </c>
      <c r="AT857" s="5">
        <f t="shared" si="1045"/>
        <v>0</v>
      </c>
      <c r="AU857" s="5">
        <f t="shared" si="1046"/>
        <v>0</v>
      </c>
      <c r="AV857" s="5">
        <f t="shared" si="1047"/>
        <v>0</v>
      </c>
      <c r="AW857" s="5">
        <f t="shared" si="1048"/>
        <v>0</v>
      </c>
      <c r="AX857" s="5">
        <f t="shared" si="1049"/>
        <v>0</v>
      </c>
      <c r="AY857" s="5">
        <f t="shared" si="1050"/>
        <v>0</v>
      </c>
      <c r="AZ857" s="5">
        <f t="shared" si="1051"/>
        <v>0</v>
      </c>
      <c r="BA857" s="5">
        <f t="shared" si="1052"/>
        <v>0</v>
      </c>
      <c r="BB857" s="5">
        <f t="shared" si="1053"/>
        <v>0</v>
      </c>
      <c r="BC857" s="5">
        <f t="shared" si="1054"/>
        <v>0</v>
      </c>
      <c r="BD857" s="5">
        <f t="shared" si="1055"/>
        <v>7.1755923932426663E-2</v>
      </c>
      <c r="BE857" s="5">
        <f t="shared" si="1056"/>
        <v>0</v>
      </c>
      <c r="BF857" s="5">
        <f t="shared" si="1057"/>
        <v>0</v>
      </c>
      <c r="BG857" s="5">
        <f t="shared" si="1058"/>
        <v>0</v>
      </c>
      <c r="BH857" s="5">
        <f t="shared" si="1059"/>
        <v>0</v>
      </c>
      <c r="BI857" s="5">
        <f t="shared" si="1060"/>
        <v>0</v>
      </c>
      <c r="BJ857" s="8">
        <f t="shared" si="1061"/>
        <v>0</v>
      </c>
      <c r="BK857" s="8">
        <f t="shared" si="1062"/>
        <v>3.3281062364447084E-2</v>
      </c>
      <c r="BL857" s="8">
        <f t="shared" si="1063"/>
        <v>0.69012159445471033</v>
      </c>
      <c r="BM857" s="8">
        <f t="shared" si="1064"/>
        <v>0.60274196417721682</v>
      </c>
      <c r="BN857" s="8">
        <f t="shared" si="1065"/>
        <v>0.33920649467957353</v>
      </c>
    </row>
    <row r="858" spans="1:66" x14ac:dyDescent="0.25">
      <c r="A858" t="s">
        <v>22</v>
      </c>
      <c r="B858" t="s">
        <v>246</v>
      </c>
      <c r="C858" t="s">
        <v>245</v>
      </c>
      <c r="D858" t="s">
        <v>521</v>
      </c>
      <c r="E858">
        <f>VLOOKUP(A858,home!$A$2:$E$405,3,FALSE)</f>
        <v>1.4</v>
      </c>
      <c r="F858">
        <f>VLOOKUP(B858,home!$B$2:$E$405,3,FALSE)</f>
        <v>1.0713999999999999</v>
      </c>
      <c r="G858">
        <f>VLOOKUP(C858,away!$B$2:$E$405,4,FALSE)</f>
        <v>0.71430000000000005</v>
      </c>
      <c r="H858">
        <f>VLOOKUP(A858,away!$A$2:$E$405,3,FALSE)</f>
        <v>1.0286</v>
      </c>
      <c r="I858">
        <f>VLOOKUP(C858,away!$B$2:$E$405,3,FALSE)</f>
        <v>2.1873999999999998</v>
      </c>
      <c r="J858">
        <f>VLOOKUP(B858,home!$B$2:$E$405,4,FALSE)</f>
        <v>0.72909999999999997</v>
      </c>
      <c r="K858" s="3">
        <f t="shared" si="1010"/>
        <v>1.0714214279999998</v>
      </c>
      <c r="L858" s="3">
        <f t="shared" si="1011"/>
        <v>1.6404455735239998</v>
      </c>
      <c r="M858" s="5">
        <f t="shared" si="1012"/>
        <v>6.641269828684046E-2</v>
      </c>
      <c r="N858" s="5">
        <f t="shared" si="1013"/>
        <v>7.1155988035819753E-2</v>
      </c>
      <c r="O858" s="5">
        <f t="shared" si="1014"/>
        <v>0.10894641693043236</v>
      </c>
      <c r="P858" s="5">
        <f t="shared" si="1015"/>
        <v>0.11672752560308719</v>
      </c>
      <c r="Q858" s="5">
        <f t="shared" si="1016"/>
        <v>3.8119025156044449E-2</v>
      </c>
      <c r="R858" s="5">
        <f t="shared" si="1017"/>
        <v>8.936033370241396E-2</v>
      </c>
      <c r="S858" s="5">
        <f t="shared" si="1018"/>
        <v>5.1290323932370645E-2</v>
      </c>
      <c r="T858" s="5">
        <f t="shared" si="1019"/>
        <v>6.2532186084283112E-2</v>
      </c>
      <c r="U858" s="5">
        <f t="shared" si="1020"/>
        <v>9.5742576341996885E-2</v>
      </c>
      <c r="V858" s="5">
        <f t="shared" si="1021"/>
        <v>1.001647903428924E-2</v>
      </c>
      <c r="W858" s="5">
        <f t="shared" si="1022"/>
        <v>1.3613846788885687E-2</v>
      </c>
      <c r="X858" s="5">
        <f t="shared" si="1023"/>
        <v>2.2332774703461445E-2</v>
      </c>
      <c r="Y858" s="5">
        <f t="shared" si="1024"/>
        <v>1.8317850703401042E-2</v>
      </c>
      <c r="Z858" s="5">
        <f t="shared" si="1025"/>
        <v>4.8863587956917483E-2</v>
      </c>
      <c r="AA858" s="5">
        <f t="shared" si="1026"/>
        <v>5.2353495186004122E-2</v>
      </c>
      <c r="AB858" s="5">
        <f t="shared" si="1027"/>
        <v>2.8046328286489827E-2</v>
      </c>
      <c r="AC858" s="5">
        <f t="shared" si="1028"/>
        <v>1.1003155675496194E-3</v>
      </c>
      <c r="AD858" s="5">
        <f t="shared" si="1029"/>
        <v>3.6465417917802782E-3</v>
      </c>
      <c r="AE858" s="5">
        <f t="shared" si="1030"/>
        <v>5.981953340996232E-3</v>
      </c>
      <c r="AF858" s="5">
        <f t="shared" si="1031"/>
        <v>4.9065344396321863E-3</v>
      </c>
      <c r="AG858" s="5">
        <f t="shared" si="1032"/>
        <v>2.6829675676125586E-3</v>
      </c>
      <c r="AH858" s="5">
        <f t="shared" si="1033"/>
        <v>2.003951414260649E-2</v>
      </c>
      <c r="AI858" s="5">
        <f t="shared" si="1034"/>
        <v>2.147076485909764E-2</v>
      </c>
      <c r="AJ858" s="5">
        <f t="shared" si="1035"/>
        <v>1.1502118772793304E-2</v>
      </c>
      <c r="AK858" s="5">
        <f t="shared" si="1036"/>
        <v>4.1078721735239359E-3</v>
      </c>
      <c r="AL858" s="5">
        <f t="shared" si="1037"/>
        <v>7.7356961482212921E-5</v>
      </c>
      <c r="AM858" s="5">
        <f t="shared" si="1038"/>
        <v>7.8139660276218105E-4</v>
      </c>
      <c r="AN858" s="5">
        <f t="shared" si="1039"/>
        <v>1.2818385981679112E-3</v>
      </c>
      <c r="AO858" s="5">
        <f t="shared" si="1040"/>
        <v>1.0513932271683797E-3</v>
      </c>
      <c r="AP858" s="5">
        <f t="shared" si="1041"/>
        <v>5.7491778851382703E-4</v>
      </c>
      <c r="AQ858" s="5">
        <f t="shared" si="1042"/>
        <v>2.3578033532692882E-4</v>
      </c>
      <c r="AR858" s="5">
        <f t="shared" si="1043"/>
        <v>6.5747464541620797E-3</v>
      </c>
      <c r="AS858" s="5">
        <f t="shared" si="1044"/>
        <v>7.0443242346562712E-3</v>
      </c>
      <c r="AT858" s="5">
        <f t="shared" si="1045"/>
        <v>3.7737199653952139E-3</v>
      </c>
      <c r="AU858" s="5">
        <f t="shared" si="1046"/>
        <v>1.3477481447319501E-3</v>
      </c>
      <c r="AV858" s="5">
        <f t="shared" si="1047"/>
        <v>3.6100156045326405E-4</v>
      </c>
      <c r="AW858" s="5">
        <f t="shared" si="1048"/>
        <v>3.7767571124359834E-6</v>
      </c>
      <c r="AX858" s="5">
        <f t="shared" si="1049"/>
        <v>1.3953417732763405E-4</v>
      </c>
      <c r="AY858" s="5">
        <f t="shared" si="1050"/>
        <v>2.288982235524301E-4</v>
      </c>
      <c r="AZ858" s="5">
        <f t="shared" si="1051"/>
        <v>1.8774753880704549E-4</v>
      </c>
      <c r="BA858" s="5">
        <f t="shared" si="1052"/>
        <v>1.0266320632534769E-4</v>
      </c>
      <c r="BB858" s="5">
        <f t="shared" si="1053"/>
        <v>4.2103350595049459E-5</v>
      </c>
      <c r="BC858" s="5">
        <f t="shared" si="1054"/>
        <v>1.3813651022835585E-5</v>
      </c>
      <c r="BD858" s="5">
        <f t="shared" si="1055"/>
        <v>1.797585619628799E-3</v>
      </c>
      <c r="BE858" s="5">
        <f t="shared" si="1056"/>
        <v>1.9259717515349524E-3</v>
      </c>
      <c r="BF858" s="5">
        <f t="shared" si="1057"/>
        <v>1.0317637021586197E-3</v>
      </c>
      <c r="BG858" s="5">
        <f t="shared" si="1058"/>
        <v>3.6848457970845168E-4</v>
      </c>
      <c r="BH858" s="5">
        <f t="shared" si="1059"/>
        <v>9.870056864680224E-5</v>
      </c>
      <c r="BI858" s="5">
        <f t="shared" si="1060"/>
        <v>2.1149980840793785E-5</v>
      </c>
      <c r="BJ858" s="8">
        <f t="shared" si="1061"/>
        <v>0.24792975531148631</v>
      </c>
      <c r="BK858" s="8">
        <f t="shared" si="1062"/>
        <v>0.24585359760917178</v>
      </c>
      <c r="BL858" s="8">
        <f t="shared" si="1063"/>
        <v>0.45591461695727575</v>
      </c>
      <c r="BM858" s="8">
        <f t="shared" si="1064"/>
        <v>0.50761444865377314</v>
      </c>
      <c r="BN858" s="8">
        <f t="shared" si="1065"/>
        <v>0.49072198771463815</v>
      </c>
    </row>
    <row r="859" spans="1:66" x14ac:dyDescent="0.25">
      <c r="A859" t="s">
        <v>22</v>
      </c>
      <c r="B859" t="s">
        <v>172</v>
      </c>
      <c r="C859" t="s">
        <v>255</v>
      </c>
      <c r="D859" t="s">
        <v>521</v>
      </c>
      <c r="E859">
        <f>VLOOKUP(A859,home!$A$2:$E$405,3,FALSE)</f>
        <v>1.4</v>
      </c>
      <c r="F859">
        <f>VLOOKUP(B859,home!$B$2:$E$405,3,FALSE)</f>
        <v>0.71430000000000005</v>
      </c>
      <c r="G859">
        <f>VLOOKUP(C859,away!$B$2:$E$405,4,FALSE)</f>
        <v>0.71430000000000005</v>
      </c>
      <c r="H859">
        <f>VLOOKUP(A859,away!$A$2:$E$405,3,FALSE)</f>
        <v>1.0286</v>
      </c>
      <c r="I859">
        <f>VLOOKUP(C859,away!$B$2:$E$405,3,FALSE)</f>
        <v>0.97219999999999995</v>
      </c>
      <c r="J859">
        <f>VLOOKUP(B859,home!$B$2:$E$405,4,FALSE)</f>
        <v>1.2963</v>
      </c>
      <c r="K859" s="3">
        <f t="shared" si="1010"/>
        <v>0.71431428600000002</v>
      </c>
      <c r="L859" s="3">
        <f t="shared" si="1011"/>
        <v>1.2963063777959998</v>
      </c>
      <c r="M859" s="5">
        <f t="shared" si="1012"/>
        <v>0.13390553855182186</v>
      </c>
      <c r="N859" s="5">
        <f t="shared" si="1013"/>
        <v>9.5650639162090101E-2</v>
      </c>
      <c r="O859" s="5">
        <f t="shared" si="1014"/>
        <v>0.17358260364693481</v>
      </c>
      <c r="P859" s="5">
        <f t="shared" si="1015"/>
        <v>0.12399253358608123</v>
      </c>
      <c r="Q859" s="5">
        <f t="shared" si="1016"/>
        <v>3.4162309009256014E-2</v>
      </c>
      <c r="R859" s="5">
        <f t="shared" si="1017"/>
        <v>0.11250811809097837</v>
      </c>
      <c r="S859" s="5">
        <f t="shared" si="1018"/>
        <v>2.8703346686338959E-2</v>
      </c>
      <c r="T859" s="5">
        <f t="shared" si="1019"/>
        <v>4.4284819048936309E-2</v>
      </c>
      <c r="U859" s="5">
        <f t="shared" si="1020"/>
        <v>8.0366156043360906E-2</v>
      </c>
      <c r="V859" s="5">
        <f t="shared" si="1021"/>
        <v>2.9531602953753308E-3</v>
      </c>
      <c r="W859" s="5">
        <f t="shared" si="1022"/>
        <v>8.1342084560193616E-3</v>
      </c>
      <c r="X859" s="5">
        <f t="shared" si="1023"/>
        <v>1.0544426299860049E-2</v>
      </c>
      <c r="Y859" s="5">
        <f t="shared" si="1024"/>
        <v>6.834403531354229E-3</v>
      </c>
      <c r="Z859" s="5">
        <f t="shared" si="1025"/>
        <v>4.8614997011720271E-2</v>
      </c>
      <c r="AA859" s="5">
        <f t="shared" si="1026"/>
        <v>3.4726386879319102E-2</v>
      </c>
      <c r="AB859" s="5">
        <f t="shared" si="1027"/>
        <v>1.2402777124530294E-2</v>
      </c>
      <c r="AC859" s="5">
        <f t="shared" si="1028"/>
        <v>1.7090864531702049E-4</v>
      </c>
      <c r="AD859" s="5">
        <f t="shared" si="1029"/>
        <v>1.4525953263591579E-3</v>
      </c>
      <c r="AE859" s="5">
        <f t="shared" si="1030"/>
        <v>1.8830085859160382E-3</v>
      </c>
      <c r="AF859" s="5">
        <f t="shared" si="1031"/>
        <v>1.2204780196837935E-3</v>
      </c>
      <c r="AG859" s="5">
        <f t="shared" si="1032"/>
        <v>5.2737114695864458E-4</v>
      </c>
      <c r="AH859" s="5">
        <f t="shared" si="1033"/>
        <v>1.5754982670706602E-2</v>
      </c>
      <c r="AI859" s="5">
        <f t="shared" si="1034"/>
        <v>1.1254009197368161E-2</v>
      </c>
      <c r="AJ859" s="5">
        <f t="shared" si="1035"/>
        <v>4.0194497722277353E-3</v>
      </c>
      <c r="AK859" s="5">
        <f t="shared" si="1036"/>
        <v>9.5705013138723928E-4</v>
      </c>
      <c r="AL859" s="5">
        <f t="shared" si="1037"/>
        <v>6.3302522580635999E-6</v>
      </c>
      <c r="AM859" s="5">
        <f t="shared" si="1038"/>
        <v>2.0752191867903582E-4</v>
      </c>
      <c r="AN859" s="5">
        <f t="shared" si="1039"/>
        <v>2.6901198671609695E-4</v>
      </c>
      <c r="AO859" s="5">
        <f t="shared" si="1040"/>
        <v>1.7436097704182462E-4</v>
      </c>
      <c r="AP859" s="5">
        <f t="shared" si="1041"/>
        <v>7.5341748859353077E-5</v>
      </c>
      <c r="AQ859" s="5">
        <f t="shared" si="1042"/>
        <v>2.4416497390170952E-5</v>
      </c>
      <c r="AR859" s="5">
        <f t="shared" si="1043"/>
        <v>4.0846569036204856E-3</v>
      </c>
      <c r="AS859" s="5">
        <f t="shared" si="1044"/>
        <v>2.917728779664638E-3</v>
      </c>
      <c r="AT859" s="5">
        <f t="shared" si="1045"/>
        <v>1.0420876749938986E-3</v>
      </c>
      <c r="AU859" s="5">
        <f t="shared" si="1046"/>
        <v>2.4812603783755567E-4</v>
      </c>
      <c r="AV859" s="5">
        <f t="shared" si="1047"/>
        <v>4.4309993388985632E-5</v>
      </c>
      <c r="AW859" s="5">
        <f t="shared" si="1048"/>
        <v>1.6282290905402293E-7</v>
      </c>
      <c r="AX859" s="5">
        <f t="shared" si="1049"/>
        <v>2.4705978528427586E-5</v>
      </c>
      <c r="AY859" s="5">
        <f t="shared" si="1050"/>
        <v>3.2026517536091708E-5</v>
      </c>
      <c r="AZ859" s="5">
        <f t="shared" si="1051"/>
        <v>2.0758089470315556E-5</v>
      </c>
      <c r="BA859" s="5">
        <f t="shared" si="1052"/>
        <v>8.9696145904100159E-6</v>
      </c>
      <c r="BB859" s="5">
        <f t="shared" si="1053"/>
        <v>2.9068421499801376E-6</v>
      </c>
      <c r="BC859" s="5">
        <f t="shared" si="1054"/>
        <v>7.5363160365309792E-7</v>
      </c>
      <c r="BD859" s="5">
        <f t="shared" si="1055"/>
        <v>8.8249446587861579E-4</v>
      </c>
      <c r="BE859" s="5">
        <f t="shared" si="1056"/>
        <v>6.3037840429303483E-4</v>
      </c>
      <c r="BF859" s="5">
        <f t="shared" si="1057"/>
        <v>2.2514414988619922E-4</v>
      </c>
      <c r="BG859" s="5">
        <f t="shared" si="1058"/>
        <v>5.3607894224345806E-5</v>
      </c>
      <c r="BH859" s="5">
        <f t="shared" si="1059"/>
        <v>9.5732211717067727E-6</v>
      </c>
      <c r="BI859" s="5">
        <f t="shared" si="1060"/>
        <v>1.3676577291975619E-6</v>
      </c>
      <c r="BJ859" s="8">
        <f t="shared" si="1061"/>
        <v>0.20553503238899903</v>
      </c>
      <c r="BK859" s="8">
        <f t="shared" si="1062"/>
        <v>0.28976384453472853</v>
      </c>
      <c r="BL859" s="8">
        <f t="shared" si="1063"/>
        <v>0.45571100873950204</v>
      </c>
      <c r="BM859" s="8">
        <f t="shared" si="1064"/>
        <v>0.32579127693316057</v>
      </c>
      <c r="BN859" s="8">
        <f t="shared" si="1065"/>
        <v>0.67380174204716237</v>
      </c>
    </row>
    <row r="860" spans="1:66" x14ac:dyDescent="0.25">
      <c r="A860" t="s">
        <v>25</v>
      </c>
      <c r="B860" t="s">
        <v>247</v>
      </c>
      <c r="C860" t="s">
        <v>26</v>
      </c>
      <c r="D860" t="s">
        <v>521</v>
      </c>
      <c r="E860">
        <f>VLOOKUP(A860,home!$A$2:$E$405,3,FALSE)</f>
        <v>1.35</v>
      </c>
      <c r="F860">
        <f>VLOOKUP(B860,home!$B$2:$E$405,3,FALSE)</f>
        <v>0.49380000000000002</v>
      </c>
      <c r="G860">
        <f>VLOOKUP(C860,away!$B$2:$E$405,4,FALSE)</f>
        <v>0.74070000000000003</v>
      </c>
      <c r="H860">
        <f>VLOOKUP(A860,away!$A$2:$E$405,3,FALSE)</f>
        <v>1.0667</v>
      </c>
      <c r="I860">
        <f>VLOOKUP(C860,away!$B$2:$E$405,3,FALSE)</f>
        <v>0.625</v>
      </c>
      <c r="J860">
        <f>VLOOKUP(B860,home!$B$2:$E$405,4,FALSE)</f>
        <v>1.25</v>
      </c>
      <c r="K860" s="3">
        <f t="shared" si="1010"/>
        <v>0.49377284100000007</v>
      </c>
      <c r="L860" s="3">
        <f t="shared" si="1011"/>
        <v>0.83335937500000001</v>
      </c>
      <c r="M860" s="5">
        <f t="shared" si="1012"/>
        <v>0.26523681355348538</v>
      </c>
      <c r="N860" s="5">
        <f t="shared" si="1013"/>
        <v>0.13096673496609179</v>
      </c>
      <c r="O860" s="5">
        <f t="shared" si="1014"/>
        <v>0.22103758516992408</v>
      </c>
      <c r="P860" s="5">
        <f t="shared" si="1015"/>
        <v>0.10914235639713291</v>
      </c>
      <c r="Q860" s="5">
        <f t="shared" si="1016"/>
        <v>3.2333908400350594E-2</v>
      </c>
      <c r="R860" s="5">
        <f t="shared" si="1017"/>
        <v>9.2101871914358605E-2</v>
      </c>
      <c r="S860" s="5">
        <f t="shared" si="1018"/>
        <v>1.1227753229583925E-2</v>
      </c>
      <c r="T860" s="5">
        <f t="shared" si="1019"/>
        <v>2.6945765695823423E-2</v>
      </c>
      <c r="U860" s="5">
        <f t="shared" si="1020"/>
        <v>4.5477402956570968E-2</v>
      </c>
      <c r="V860" s="5">
        <f t="shared" si="1021"/>
        <v>5.1334563508855554E-4</v>
      </c>
      <c r="W860" s="5">
        <f t="shared" si="1022"/>
        <v>5.3218686038249601E-3</v>
      </c>
      <c r="X860" s="5">
        <f t="shared" si="1023"/>
        <v>4.4350290935156918E-3</v>
      </c>
      <c r="Y860" s="5">
        <f t="shared" si="1024"/>
        <v>1.8479865367395268E-3</v>
      </c>
      <c r="Z860" s="5">
        <f t="shared" si="1025"/>
        <v>2.5584652804959987E-2</v>
      </c>
      <c r="AA860" s="5">
        <f t="shared" si="1026"/>
        <v>1.2633006701503713E-2</v>
      </c>
      <c r="AB860" s="5">
        <f t="shared" si="1027"/>
        <v>3.118917804686764E-3</v>
      </c>
      <c r="AC860" s="5">
        <f t="shared" si="1028"/>
        <v>1.3202294467800558E-5</v>
      </c>
      <c r="AD860" s="5">
        <f t="shared" si="1029"/>
        <v>6.5694854498483859E-4</v>
      </c>
      <c r="AE860" s="5">
        <f t="shared" si="1030"/>
        <v>5.4747422885572446E-4</v>
      </c>
      <c r="AF860" s="5">
        <f t="shared" si="1031"/>
        <v>2.2812139059390677E-4</v>
      </c>
      <c r="AG860" s="5">
        <f t="shared" si="1032"/>
        <v>6.3369033163156353E-5</v>
      </c>
      <c r="AH860" s="5">
        <f t="shared" si="1033"/>
        <v>5.3303025677833614E-3</v>
      </c>
      <c r="AI860" s="5">
        <f t="shared" si="1034"/>
        <v>2.6319586422839858E-3</v>
      </c>
      <c r="AJ860" s="5">
        <f t="shared" si="1035"/>
        <v>6.4979484809753326E-4</v>
      </c>
      <c r="AK860" s="5">
        <f t="shared" si="1036"/>
        <v>1.0695034940409416E-4</v>
      </c>
      <c r="AL860" s="5">
        <f t="shared" si="1037"/>
        <v>2.1730460545953138E-7</v>
      </c>
      <c r="AM860" s="5">
        <f t="shared" si="1038"/>
        <v>6.4876669889596045E-5</v>
      </c>
      <c r="AN860" s="5">
        <f t="shared" si="1039"/>
        <v>5.4065581071275079E-5</v>
      </c>
      <c r="AO860" s="5">
        <f t="shared" si="1040"/>
        <v>2.2528029425284815E-5</v>
      </c>
      <c r="AP860" s="5">
        <f t="shared" si="1041"/>
        <v>6.2579815072789889E-6</v>
      </c>
      <c r="AQ860" s="5">
        <f t="shared" si="1042"/>
        <v>1.3037868894168936E-6</v>
      </c>
      <c r="AR860" s="5">
        <f t="shared" si="1043"/>
        <v>8.8841152328976772E-4</v>
      </c>
      <c r="AS860" s="5">
        <f t="shared" si="1044"/>
        <v>4.3867348183192635E-4</v>
      </c>
      <c r="AT860" s="5">
        <f t="shared" si="1045"/>
        <v>1.0830252569775609E-4</v>
      </c>
      <c r="AU860" s="5">
        <f t="shared" si="1046"/>
        <v>1.7825615267085513E-5</v>
      </c>
      <c r="AV860" s="5">
        <f t="shared" si="1047"/>
        <v>2.2004511732504471E-6</v>
      </c>
      <c r="AW860" s="5">
        <f t="shared" si="1048"/>
        <v>2.4838533679953549E-9</v>
      </c>
      <c r="AX860" s="5">
        <f t="shared" si="1049"/>
        <v>5.3390562676674968E-6</v>
      </c>
      <c r="AY860" s="5">
        <f t="shared" si="1050"/>
        <v>4.4493525943132174E-6</v>
      </c>
      <c r="AZ860" s="5">
        <f t="shared" si="1051"/>
        <v>1.8539548485757459E-6</v>
      </c>
      <c r="BA860" s="5">
        <f t="shared" si="1052"/>
        <v>5.1500355129576782E-7</v>
      </c>
      <c r="BB860" s="5">
        <f t="shared" si="1053"/>
        <v>1.0729575940765534E-7</v>
      </c>
      <c r="BC860" s="5">
        <f t="shared" si="1054"/>
        <v>1.7883185400022812E-8</v>
      </c>
      <c r="BD860" s="5">
        <f t="shared" si="1055"/>
        <v>1.2339434529859308E-4</v>
      </c>
      <c r="BE860" s="5">
        <f t="shared" si="1056"/>
        <v>6.0928776441421313E-5</v>
      </c>
      <c r="BF860" s="5">
        <f t="shared" si="1057"/>
        <v>1.5042487521067237E-5</v>
      </c>
      <c r="BG860" s="5">
        <f t="shared" si="1058"/>
        <v>2.4758572663281394E-6</v>
      </c>
      <c r="BH860" s="5">
        <f t="shared" si="1059"/>
        <v>3.0562776907633474E-7</v>
      </c>
      <c r="BI860" s="5">
        <f t="shared" si="1060"/>
        <v>3.0182138365062766E-8</v>
      </c>
      <c r="BJ860" s="8">
        <f t="shared" si="1061"/>
        <v>0.20350852108893319</v>
      </c>
      <c r="BK860" s="8">
        <f t="shared" si="1062"/>
        <v>0.38613813776695827</v>
      </c>
      <c r="BL860" s="8">
        <f t="shared" si="1063"/>
        <v>0.38474538182830775</v>
      </c>
      <c r="BM860" s="8">
        <f t="shared" si="1064"/>
        <v>0.14915297621907492</v>
      </c>
      <c r="BN860" s="8">
        <f t="shared" si="1065"/>
        <v>0.85081927040134331</v>
      </c>
    </row>
    <row r="861" spans="1:66" x14ac:dyDescent="0.25">
      <c r="A861" t="s">
        <v>25</v>
      </c>
      <c r="B861" t="s">
        <v>164</v>
      </c>
      <c r="C861" t="s">
        <v>170</v>
      </c>
      <c r="D861" t="s">
        <v>521</v>
      </c>
      <c r="E861">
        <f>VLOOKUP(A861,home!$A$2:$E$405,3,FALSE)</f>
        <v>1.35</v>
      </c>
      <c r="F861">
        <f>VLOOKUP(B861,home!$B$2:$E$405,3,FALSE)</f>
        <v>1.4815</v>
      </c>
      <c r="G861">
        <f>VLOOKUP(C861,away!$B$2:$E$405,4,FALSE)</f>
        <v>0.98770000000000002</v>
      </c>
      <c r="H861">
        <f>VLOOKUP(A861,away!$A$2:$E$405,3,FALSE)</f>
        <v>1.0667</v>
      </c>
      <c r="I861">
        <f>VLOOKUP(C861,away!$B$2:$E$405,3,FALSE)</f>
        <v>0.9375</v>
      </c>
      <c r="J861">
        <f>VLOOKUP(B861,home!$B$2:$E$405,4,FALSE)</f>
        <v>1.25</v>
      </c>
      <c r="K861" s="3">
        <f t="shared" si="1010"/>
        <v>1.9754246925000005</v>
      </c>
      <c r="L861" s="3">
        <f t="shared" si="1011"/>
        <v>1.2500390625</v>
      </c>
      <c r="M861" s="5">
        <f t="shared" si="1012"/>
        <v>3.9737348908187746E-2</v>
      </c>
      <c r="N861" s="5">
        <f t="shared" si="1013"/>
        <v>7.8498140247722004E-2</v>
      </c>
      <c r="O861" s="5">
        <f t="shared" si="1014"/>
        <v>4.9673238375426407E-2</v>
      </c>
      <c r="P861" s="5">
        <f t="shared" si="1015"/>
        <v>9.8125741643255923E-2</v>
      </c>
      <c r="Q861" s="5">
        <f t="shared" si="1016"/>
        <v>7.7533582280339103E-2</v>
      </c>
      <c r="R861" s="5">
        <f t="shared" si="1017"/>
        <v>3.1046744165078528E-2</v>
      </c>
      <c r="S861" s="5">
        <f t="shared" si="1018"/>
        <v>6.057689703511563E-2</v>
      </c>
      <c r="T861" s="5">
        <f t="shared" si="1019"/>
        <v>9.692000650598169E-2</v>
      </c>
      <c r="U861" s="5">
        <f t="shared" si="1020"/>
        <v>6.1330505045426434E-2</v>
      </c>
      <c r="V861" s="5">
        <f t="shared" si="1021"/>
        <v>1.6620671907293921E-2</v>
      </c>
      <c r="W861" s="5">
        <f t="shared" si="1022"/>
        <v>5.1053917644854133E-2</v>
      </c>
      <c r="X861" s="5">
        <f t="shared" si="1023"/>
        <v>6.3819391349725668E-2</v>
      </c>
      <c r="Y861" s="5">
        <f t="shared" si="1024"/>
        <v>3.9888366066065842E-2</v>
      </c>
      <c r="Z861" s="5">
        <f t="shared" si="1025"/>
        <v>1.293654765659737E-2</v>
      </c>
      <c r="AA861" s="5">
        <f t="shared" si="1026"/>
        <v>2.5555175676545458E-2</v>
      </c>
      <c r="AB861" s="5">
        <f t="shared" si="1027"/>
        <v>2.5241162526311658E-2</v>
      </c>
      <c r="AC861" s="5">
        <f t="shared" si="1028"/>
        <v>2.565149353069323E-3</v>
      </c>
      <c r="AD861" s="5">
        <f t="shared" si="1029"/>
        <v>2.521329239112656E-2</v>
      </c>
      <c r="AE861" s="5">
        <f t="shared" si="1030"/>
        <v>3.1517600383142226E-2</v>
      </c>
      <c r="AF861" s="5">
        <f t="shared" si="1031"/>
        <v>1.9699115817596376E-2</v>
      </c>
      <c r="AG861" s="5">
        <f t="shared" si="1032"/>
        <v>8.2082214229023658E-3</v>
      </c>
      <c r="AH861" s="5">
        <f t="shared" si="1033"/>
        <v>4.0427974761598883E-3</v>
      </c>
      <c r="AI861" s="5">
        <f t="shared" si="1034"/>
        <v>7.9862419611829247E-3</v>
      </c>
      <c r="AJ861" s="5">
        <f t="shared" si="1035"/>
        <v>7.8881097852001904E-3</v>
      </c>
      <c r="AK861" s="5">
        <f t="shared" si="1036"/>
        <v>5.1941222822784461E-3</v>
      </c>
      <c r="AL861" s="5">
        <f t="shared" si="1037"/>
        <v>2.5337088619294546E-4</v>
      </c>
      <c r="AM861" s="5">
        <f t="shared" si="1038"/>
        <v>9.9613920737307588E-3</v>
      </c>
      <c r="AN861" s="5">
        <f t="shared" si="1039"/>
        <v>1.2452129209041327E-2</v>
      </c>
      <c r="AO861" s="5">
        <f t="shared" si="1040"/>
        <v>7.7828239612994449E-3</v>
      </c>
      <c r="AP861" s="5">
        <f t="shared" si="1041"/>
        <v>3.2429446560617646E-3</v>
      </c>
      <c r="AQ861" s="5">
        <f t="shared" si="1042"/>
        <v>1.0134518744007086E-3</v>
      </c>
      <c r="AR861" s="5">
        <f t="shared" si="1043"/>
        <v>1.0107309533952528E-3</v>
      </c>
      <c r="AS861" s="5">
        <f t="shared" si="1044"/>
        <v>1.9966228828110495E-3</v>
      </c>
      <c r="AT861" s="5">
        <f t="shared" si="1045"/>
        <v>1.9720890721577414E-3</v>
      </c>
      <c r="AU861" s="5">
        <f t="shared" si="1046"/>
        <v>1.2985711496499397E-3</v>
      </c>
      <c r="AV861" s="5">
        <f t="shared" si="1047"/>
        <v>6.413073784966505E-4</v>
      </c>
      <c r="AW861" s="5">
        <f t="shared" si="1048"/>
        <v>1.7379539793166065E-5</v>
      </c>
      <c r="AX861" s="5">
        <f t="shared" si="1049"/>
        <v>3.2796633123535917E-3</v>
      </c>
      <c r="AY861" s="5">
        <f t="shared" si="1050"/>
        <v>4.0997072522901282E-3</v>
      </c>
      <c r="AZ861" s="5">
        <f t="shared" si="1051"/>
        <v>2.5623971050886016E-3</v>
      </c>
      <c r="BA861" s="5">
        <f t="shared" si="1052"/>
        <v>1.0676988249992232E-3</v>
      </c>
      <c r="BB861" s="5">
        <f t="shared" si="1053"/>
        <v>3.3366630955859522E-4</v>
      </c>
      <c r="BC861" s="5">
        <f t="shared" si="1054"/>
        <v>8.3419184157692089E-5</v>
      </c>
      <c r="BD861" s="5">
        <f t="shared" si="1055"/>
        <v>2.1057552890365574E-4</v>
      </c>
      <c r="BE861" s="5">
        <f t="shared" si="1056"/>
        <v>4.1597609943252908E-4</v>
      </c>
      <c r="BF861" s="5">
        <f t="shared" si="1057"/>
        <v>4.1086472915442677E-4</v>
      </c>
      <c r="BG861" s="5">
        <f t="shared" si="1058"/>
        <v>2.7054411041632664E-4</v>
      </c>
      <c r="BH861" s="5">
        <f t="shared" si="1059"/>
        <v>1.3360987903171444E-4</v>
      </c>
      <c r="BI861" s="5">
        <f t="shared" si="1060"/>
        <v>5.2787250840237356E-5</v>
      </c>
      <c r="BJ861" s="8">
        <f t="shared" si="1061"/>
        <v>0.53823092787243787</v>
      </c>
      <c r="BK861" s="8">
        <f t="shared" si="1062"/>
        <v>0.2219788869854056</v>
      </c>
      <c r="BL861" s="8">
        <f t="shared" si="1063"/>
        <v>0.2263717763278994</v>
      </c>
      <c r="BM861" s="8">
        <f t="shared" si="1064"/>
        <v>0.62082101550983382</v>
      </c>
      <c r="BN861" s="8">
        <f t="shared" si="1065"/>
        <v>0.37461479562000971</v>
      </c>
    </row>
    <row r="862" spans="1:66" x14ac:dyDescent="0.25">
      <c r="A862" t="s">
        <v>25</v>
      </c>
      <c r="B862" t="s">
        <v>249</v>
      </c>
      <c r="C862" t="s">
        <v>167</v>
      </c>
      <c r="D862" t="s">
        <v>521</v>
      </c>
      <c r="E862">
        <f>VLOOKUP(A862,home!$A$2:$E$405,3,FALSE)</f>
        <v>1.35</v>
      </c>
      <c r="F862">
        <f>VLOOKUP(B862,home!$B$2:$E$405,3,FALSE)</f>
        <v>1.2345999999999999</v>
      </c>
      <c r="G862">
        <f>VLOOKUP(C862,away!$B$2:$E$405,4,FALSE)</f>
        <v>0.55559999999999998</v>
      </c>
      <c r="H862">
        <f>VLOOKUP(A862,away!$A$2:$E$405,3,FALSE)</f>
        <v>1.0667</v>
      </c>
      <c r="I862">
        <f>VLOOKUP(C862,away!$B$2:$E$405,3,FALSE)</f>
        <v>0.70309999999999995</v>
      </c>
      <c r="J862">
        <f>VLOOKUP(B862,home!$B$2:$E$405,4,FALSE)</f>
        <v>1.5625</v>
      </c>
      <c r="K862" s="3">
        <f t="shared" si="1010"/>
        <v>0.92602407599999992</v>
      </c>
      <c r="L862" s="3">
        <f t="shared" si="1011"/>
        <v>1.1718699531249999</v>
      </c>
      <c r="M862" s="5">
        <f t="shared" si="1012"/>
        <v>0.1227145896691364</v>
      </c>
      <c r="N862" s="5">
        <f t="shared" si="1013"/>
        <v>0.11363666451008117</v>
      </c>
      <c r="O862" s="5">
        <f t="shared" si="1014"/>
        <v>0.14380554044332444</v>
      </c>
      <c r="P862" s="5">
        <f t="shared" si="1015"/>
        <v>0.13316739271271014</v>
      </c>
      <c r="Q862" s="5">
        <f t="shared" si="1016"/>
        <v>5.2615143626334938E-2</v>
      </c>
      <c r="R862" s="5">
        <f t="shared" si="1017"/>
        <v>8.4260695969216981E-2</v>
      </c>
      <c r="S862" s="5">
        <f t="shared" si="1018"/>
        <v>3.6127640832509106E-2</v>
      </c>
      <c r="T862" s="5">
        <f t="shared" si="1019"/>
        <v>6.1658105895058254E-2</v>
      </c>
      <c r="U862" s="5">
        <f t="shared" si="1020"/>
        <v>7.8027433128011067E-2</v>
      </c>
      <c r="V862" s="5">
        <f t="shared" si="1021"/>
        <v>4.3561095234596232E-3</v>
      </c>
      <c r="W862" s="5">
        <f t="shared" si="1022"/>
        <v>1.6240963253394705E-2</v>
      </c>
      <c r="X862" s="5">
        <f t="shared" si="1023"/>
        <v>1.9032296846460496E-2</v>
      </c>
      <c r="Y862" s="5">
        <f t="shared" si="1024"/>
        <v>1.1151688406661375E-2</v>
      </c>
      <c r="Z862" s="5">
        <f t="shared" si="1025"/>
        <v>3.291419261190872E-2</v>
      </c>
      <c r="AA862" s="5">
        <f t="shared" si="1026"/>
        <v>3.0479334800728796E-2</v>
      </c>
      <c r="AB862" s="5">
        <f t="shared" si="1027"/>
        <v>1.4112298922969758E-2</v>
      </c>
      <c r="AC862" s="5">
        <f t="shared" si="1028"/>
        <v>2.9544762626339401E-4</v>
      </c>
      <c r="AD862" s="5">
        <f t="shared" si="1029"/>
        <v>3.7598807475186942E-3</v>
      </c>
      <c r="AE862" s="5">
        <f t="shared" si="1030"/>
        <v>4.4060912753503215E-3</v>
      </c>
      <c r="AF862" s="5">
        <f t="shared" si="1031"/>
        <v>2.5816829881546268E-3</v>
      </c>
      <c r="AG862" s="5">
        <f t="shared" si="1032"/>
        <v>1.0084655741041241E-3</v>
      </c>
      <c r="AH862" s="5">
        <f t="shared" si="1033"/>
        <v>9.642788338316173E-3</v>
      </c>
      <c r="AI862" s="5">
        <f t="shared" si="1034"/>
        <v>8.9294541610528081E-3</v>
      </c>
      <c r="AJ862" s="5">
        <f t="shared" si="1035"/>
        <v>4.1344447693366397E-3</v>
      </c>
      <c r="AK862" s="5">
        <f t="shared" si="1036"/>
        <v>1.2761984657659988E-3</v>
      </c>
      <c r="AL862" s="5">
        <f t="shared" si="1037"/>
        <v>1.2824551727299853E-5</v>
      </c>
      <c r="AM862" s="5">
        <f t="shared" si="1038"/>
        <v>6.96348019018238E-4</v>
      </c>
      <c r="AN862" s="5">
        <f t="shared" si="1039"/>
        <v>8.1602932040558901E-4</v>
      </c>
      <c r="AO862" s="5">
        <f t="shared" si="1040"/>
        <v>4.7814012072616165E-4</v>
      </c>
      <c r="AP862" s="5">
        <f t="shared" si="1041"/>
        <v>1.8677268028751627E-4</v>
      </c>
      <c r="AQ862" s="5">
        <f t="shared" si="1042"/>
        <v>5.4718323023390582E-5</v>
      </c>
      <c r="AR862" s="5">
        <f t="shared" si="1043"/>
        <v>2.2600187836033722E-3</v>
      </c>
      <c r="AS862" s="5">
        <f t="shared" si="1044"/>
        <v>2.0928318058289564E-3</v>
      </c>
      <c r="AT862" s="5">
        <f t="shared" si="1045"/>
        <v>9.6900631960808502E-4</v>
      </c>
      <c r="AU862" s="5">
        <f t="shared" si="1046"/>
        <v>2.991077272510793E-4</v>
      </c>
      <c r="AV862" s="5">
        <f t="shared" si="1047"/>
        <v>6.9245239188035147E-5</v>
      </c>
      <c r="AW862" s="5">
        <f t="shared" si="1048"/>
        <v>3.865817876981446E-7</v>
      </c>
      <c r="AX862" s="5">
        <f t="shared" si="1049"/>
        <v>1.0747250514763229E-4</v>
      </c>
      <c r="AY862" s="5">
        <f t="shared" si="1050"/>
        <v>1.2594379956958214E-4</v>
      </c>
      <c r="AZ862" s="5">
        <f t="shared" si="1051"/>
        <v>7.3794877248995334E-5</v>
      </c>
      <c r="BA862" s="5">
        <f t="shared" si="1052"/>
        <v>2.882599978088176E-5</v>
      </c>
      <c r="BB862" s="5">
        <f t="shared" si="1053"/>
        <v>8.4450807530007926E-6</v>
      </c>
      <c r="BC862" s="5">
        <f t="shared" si="1054"/>
        <v>1.9793072772311738E-6</v>
      </c>
      <c r="BD862" s="5">
        <f t="shared" si="1055"/>
        <v>4.4140801766715063E-4</v>
      </c>
      <c r="BE862" s="5">
        <f t="shared" si="1056"/>
        <v>4.0875445169921476E-4</v>
      </c>
      <c r="BF862" s="5">
        <f t="shared" si="1057"/>
        <v>1.8925823172282594E-4</v>
      </c>
      <c r="BG862" s="5">
        <f t="shared" si="1058"/>
        <v>5.8419226385507939E-5</v>
      </c>
      <c r="BH862" s="5">
        <f t="shared" si="1059"/>
        <v>1.3524402533568697E-5</v>
      </c>
      <c r="BI862" s="5">
        <f t="shared" si="1060"/>
        <v>2.5047844719200034E-6</v>
      </c>
      <c r="BJ862" s="8">
        <f t="shared" si="1061"/>
        <v>0.28866945315635695</v>
      </c>
      <c r="BK862" s="8">
        <f t="shared" si="1062"/>
        <v>0.29679994871537552</v>
      </c>
      <c r="BL862" s="8">
        <f t="shared" si="1063"/>
        <v>0.38147226798868245</v>
      </c>
      <c r="BM862" s="8">
        <f t="shared" si="1064"/>
        <v>0.34953027832373768</v>
      </c>
      <c r="BN862" s="8">
        <f t="shared" si="1065"/>
        <v>0.65020002693080414</v>
      </c>
    </row>
    <row r="863" spans="1:66" x14ac:dyDescent="0.25">
      <c r="A863" t="s">
        <v>25</v>
      </c>
      <c r="B863" t="s">
        <v>441</v>
      </c>
      <c r="C863" t="s">
        <v>498</v>
      </c>
      <c r="D863" t="s">
        <v>521</v>
      </c>
      <c r="E863">
        <f>VLOOKUP(A863,home!$A$2:$E$405,3,FALSE)</f>
        <v>1.35</v>
      </c>
      <c r="F863">
        <f>VLOOKUP(B863,home!$B$2:$E$405,3,FALSE)</f>
        <v>0.49380000000000002</v>
      </c>
      <c r="G863">
        <f>VLOOKUP(C863,away!$B$2:$E$405,4,FALSE)</f>
        <v>0.55559999999999998</v>
      </c>
      <c r="H863">
        <f>VLOOKUP(A863,away!$A$2:$E$405,3,FALSE)</f>
        <v>1.0667</v>
      </c>
      <c r="I863">
        <f>VLOOKUP(C863,away!$B$2:$E$405,3,FALSE)</f>
        <v>1.6406000000000001</v>
      </c>
      <c r="J863">
        <f>VLOOKUP(B863,home!$B$2:$E$405,4,FALSE)</f>
        <v>0.9375</v>
      </c>
      <c r="K863" s="3">
        <f t="shared" si="1010"/>
        <v>0.37037962800000002</v>
      </c>
      <c r="L863" s="3">
        <f t="shared" si="1011"/>
        <v>1.6406512687500001</v>
      </c>
      <c r="M863" s="5">
        <f t="shared" si="1012"/>
        <v>0.13385061735319773</v>
      </c>
      <c r="N863" s="5">
        <f t="shared" si="1013"/>
        <v>4.9575541862847725E-2</v>
      </c>
      <c r="O863" s="5">
        <f t="shared" si="1014"/>
        <v>0.21960218518349461</v>
      </c>
      <c r="P863" s="5">
        <f t="shared" si="1015"/>
        <v>8.1336175656249857E-2</v>
      </c>
      <c r="Q863" s="5">
        <f t="shared" si="1016"/>
        <v>9.1808853765299858E-3</v>
      </c>
      <c r="R863" s="5">
        <f t="shared" si="1017"/>
        <v>0.18014530187078651</v>
      </c>
      <c r="S863" s="5">
        <f t="shared" si="1018"/>
        <v>1.2356262528336942E-2</v>
      </c>
      <c r="T863" s="5">
        <f t="shared" si="1019"/>
        <v>1.506263124125224E-2</v>
      </c>
      <c r="U863" s="5">
        <f t="shared" si="1020"/>
        <v>6.6722149892849622E-2</v>
      </c>
      <c r="V863" s="5">
        <f t="shared" si="1021"/>
        <v>8.342726136983847E-4</v>
      </c>
      <c r="W863" s="5">
        <f t="shared" si="1022"/>
        <v>1.1334709701566054E-3</v>
      </c>
      <c r="X863" s="5">
        <f t="shared" si="1023"/>
        <v>1.8596305852787277E-3</v>
      </c>
      <c r="Y863" s="5">
        <f t="shared" si="1024"/>
        <v>1.5255026395719253E-3</v>
      </c>
      <c r="Z863" s="5">
        <f t="shared" si="1025"/>
        <v>9.8518539357885904E-2</v>
      </c>
      <c r="AA863" s="5">
        <f t="shared" si="1026"/>
        <v>3.6489259958477141E-2</v>
      </c>
      <c r="AB863" s="5">
        <f t="shared" si="1027"/>
        <v>6.7574392647080303E-3</v>
      </c>
      <c r="AC863" s="5">
        <f t="shared" si="1028"/>
        <v>3.1684829511242705E-5</v>
      </c>
      <c r="AD863" s="5">
        <f t="shared" si="1029"/>
        <v>1.0495363906885065E-4</v>
      </c>
      <c r="AE863" s="5">
        <f t="shared" si="1030"/>
        <v>1.7219232109823938E-4</v>
      </c>
      <c r="AF863" s="5">
        <f t="shared" si="1031"/>
        <v>1.4125377503941696E-4</v>
      </c>
      <c r="AG863" s="5">
        <f t="shared" si="1032"/>
        <v>7.7249395078048854E-5</v>
      </c>
      <c r="AH863" s="5">
        <f t="shared" si="1033"/>
        <v>4.0408641648228064E-2</v>
      </c>
      <c r="AI863" s="5">
        <f t="shared" si="1034"/>
        <v>1.4966537661656018E-2</v>
      </c>
      <c r="AJ863" s="5">
        <f t="shared" si="1035"/>
        <v>2.7716503257860735E-3</v>
      </c>
      <c r="AK863" s="5">
        <f t="shared" si="1036"/>
        <v>3.4218760553690825E-4</v>
      </c>
      <c r="AL863" s="5">
        <f t="shared" si="1037"/>
        <v>7.7014896448759557E-7</v>
      </c>
      <c r="AM863" s="5">
        <f t="shared" si="1038"/>
        <v>7.7745379591134389E-6</v>
      </c>
      <c r="AN863" s="5">
        <f t="shared" si="1039"/>
        <v>1.2755305566564497E-5</v>
      </c>
      <c r="AO863" s="5">
        <f t="shared" si="1040"/>
        <v>1.0463504130538994E-5</v>
      </c>
      <c r="AP863" s="5">
        <f t="shared" si="1041"/>
        <v>5.7223204424465563E-6</v>
      </c>
      <c r="AQ863" s="5">
        <f t="shared" si="1042"/>
        <v>2.3470830735235001E-6</v>
      </c>
      <c r="AR863" s="5">
        <f t="shared" si="1043"/>
        <v>1.3259297837725885E-2</v>
      </c>
      <c r="AS863" s="5">
        <f t="shared" si="1044"/>
        <v>4.9109738006781183E-3</v>
      </c>
      <c r="AT863" s="5">
        <f t="shared" si="1045"/>
        <v>9.0946232470645388E-4</v>
      </c>
      <c r="AU863" s="5">
        <f t="shared" si="1046"/>
        <v>1.1228210583493053E-4</v>
      </c>
      <c r="AV863" s="5">
        <f t="shared" si="1047"/>
        <v>1.0396751147549551E-5</v>
      </c>
      <c r="AW863" s="5">
        <f t="shared" si="1048"/>
        <v>1.2999768094653956E-8</v>
      </c>
      <c r="AX863" s="5">
        <f t="shared" si="1049"/>
        <v>4.7992174619471875E-7</v>
      </c>
      <c r="AY863" s="5">
        <f t="shared" si="1050"/>
        <v>7.8738422179508072E-7</v>
      </c>
      <c r="AZ863" s="5">
        <f t="shared" si="1051"/>
        <v>6.4591146124091554E-7</v>
      </c>
      <c r="BA863" s="5">
        <f t="shared" si="1052"/>
        <v>3.5323848612835828E-7</v>
      </c>
      <c r="BB863" s="5">
        <f t="shared" si="1053"/>
        <v>1.4488529260945502E-7</v>
      </c>
      <c r="BC863" s="5">
        <f t="shared" si="1054"/>
        <v>4.7541247828583443E-8</v>
      </c>
      <c r="BD863" s="5">
        <f t="shared" si="1055"/>
        <v>3.6256473033665234E-3</v>
      </c>
      <c r="BE863" s="5">
        <f t="shared" si="1056"/>
        <v>1.3428658994800963E-3</v>
      </c>
      <c r="BF863" s="5">
        <f t="shared" si="1057"/>
        <v>2.4868508615166177E-4</v>
      </c>
      <c r="BG863" s="5">
        <f t="shared" si="1058"/>
        <v>3.0702629899333477E-5</v>
      </c>
      <c r="BH863" s="5">
        <f t="shared" si="1059"/>
        <v>2.842907160184203E-6</v>
      </c>
      <c r="BI863" s="5">
        <f t="shared" si="1060"/>
        <v>2.105909792855124E-7</v>
      </c>
      <c r="BJ863" s="8">
        <f t="shared" si="1061"/>
        <v>7.8874833439549735E-2</v>
      </c>
      <c r="BK863" s="8">
        <f t="shared" si="1062"/>
        <v>0.22841057051418046</v>
      </c>
      <c r="BL863" s="8">
        <f t="shared" si="1063"/>
        <v>0.5926587206486531</v>
      </c>
      <c r="BM863" s="8">
        <f t="shared" si="1064"/>
        <v>0.3247711822727089</v>
      </c>
      <c r="BN863" s="8">
        <f t="shared" si="1065"/>
        <v>0.67369070730310643</v>
      </c>
    </row>
    <row r="864" spans="1:66" x14ac:dyDescent="0.25">
      <c r="A864" t="s">
        <v>25</v>
      </c>
      <c r="B864" t="s">
        <v>168</v>
      </c>
      <c r="C864" t="s">
        <v>251</v>
      </c>
      <c r="D864" t="s">
        <v>521</v>
      </c>
      <c r="E864">
        <f>VLOOKUP(A864,home!$A$2:$E$405,3,FALSE)</f>
        <v>1.35</v>
      </c>
      <c r="F864">
        <f>VLOOKUP(B864,home!$B$2:$E$405,3,FALSE)</f>
        <v>0.49380000000000002</v>
      </c>
      <c r="G864">
        <f>VLOOKUP(C864,away!$B$2:$E$405,4,FALSE)</f>
        <v>0.49380000000000002</v>
      </c>
      <c r="H864">
        <f>VLOOKUP(A864,away!$A$2:$E$405,3,FALSE)</f>
        <v>1.0667</v>
      </c>
      <c r="I864">
        <f>VLOOKUP(C864,away!$B$2:$E$405,3,FALSE)</f>
        <v>0.9375</v>
      </c>
      <c r="J864">
        <f>VLOOKUP(B864,home!$B$2:$E$405,4,FALSE)</f>
        <v>1.25</v>
      </c>
      <c r="K864" s="3">
        <f t="shared" si="1010"/>
        <v>0.32918189400000003</v>
      </c>
      <c r="L864" s="3">
        <f t="shared" si="1011"/>
        <v>1.2500390625</v>
      </c>
      <c r="M864" s="5">
        <f t="shared" si="1012"/>
        <v>0.20613562428658341</v>
      </c>
      <c r="N864" s="5">
        <f t="shared" si="1013"/>
        <v>6.7856115223529925E-2</v>
      </c>
      <c r="O864" s="5">
        <f t="shared" si="1014"/>
        <v>0.25767758253105294</v>
      </c>
      <c r="P864" s="5">
        <f t="shared" si="1015"/>
        <v>8.482279465891332E-2</v>
      </c>
      <c r="Q864" s="5">
        <f t="shared" si="1016"/>
        <v>1.1168502264381907E-2</v>
      </c>
      <c r="R864" s="5">
        <f t="shared" si="1017"/>
        <v>0.16105352184719191</v>
      </c>
      <c r="S864" s="5">
        <f t="shared" si="1018"/>
        <v>8.725937739593884E-3</v>
      </c>
      <c r="T864" s="5">
        <f t="shared" si="1019"/>
        <v>1.3961064100097086E-2</v>
      </c>
      <c r="U864" s="5">
        <f t="shared" si="1020"/>
        <v>5.3015903357029014E-2</v>
      </c>
      <c r="V864" s="5">
        <f t="shared" si="1021"/>
        <v>3.9895978822122858E-4</v>
      </c>
      <c r="W864" s="5">
        <f t="shared" si="1022"/>
        <v>1.2254895761775084E-3</v>
      </c>
      <c r="X864" s="5">
        <f t="shared" si="1023"/>
        <v>1.531909840908455E-3</v>
      </c>
      <c r="Y864" s="5">
        <f t="shared" si="1024"/>
        <v>9.5747357068186475E-4</v>
      </c>
      <c r="Z864" s="5">
        <f t="shared" si="1025"/>
        <v>6.710773115406235E-2</v>
      </c>
      <c r="AA864" s="5">
        <f t="shared" si="1026"/>
        <v>2.2090650043337053E-2</v>
      </c>
      <c r="AB864" s="5">
        <f t="shared" si="1027"/>
        <v>3.6359210104784361E-3</v>
      </c>
      <c r="AC864" s="5">
        <f t="shared" si="1028"/>
        <v>1.026050334293655E-5</v>
      </c>
      <c r="AD864" s="5">
        <f t="shared" si="1029"/>
        <v>1.0085224494084238E-4</v>
      </c>
      <c r="AE864" s="5">
        <f t="shared" si="1030"/>
        <v>1.2606924571687098E-4</v>
      </c>
      <c r="AF864" s="5">
        <f t="shared" si="1031"/>
        <v>7.8795740862999767E-5</v>
      </c>
      <c r="AG864" s="5">
        <f t="shared" si="1032"/>
        <v>3.2832584679125726E-5</v>
      </c>
      <c r="AH864" s="5">
        <f t="shared" si="1033"/>
        <v>2.0971821334581541E-2</v>
      </c>
      <c r="AI864" s="5">
        <f t="shared" si="1034"/>
        <v>6.9035438675471598E-3</v>
      </c>
      <c r="AJ864" s="5">
        <f t="shared" si="1035"/>
        <v>1.1362608228156295E-3</v>
      </c>
      <c r="AK864" s="5">
        <f t="shared" si="1036"/>
        <v>1.246788299108158E-4</v>
      </c>
      <c r="AL864" s="5">
        <f t="shared" si="1037"/>
        <v>1.688838736471899E-7</v>
      </c>
      <c r="AM864" s="5">
        <f t="shared" si="1038"/>
        <v>6.6397466007556819E-6</v>
      </c>
      <c r="AN864" s="5">
        <f t="shared" si="1039"/>
        <v>8.2999426160461933E-6</v>
      </c>
      <c r="AO864" s="5">
        <f t="shared" si="1040"/>
        <v>5.1876262432830917E-6</v>
      </c>
      <c r="AP864" s="5">
        <f t="shared" si="1041"/>
        <v>2.1615784819179977E-6</v>
      </c>
      <c r="AQ864" s="5">
        <f t="shared" si="1042"/>
        <v>6.7551438476423687E-7</v>
      </c>
      <c r="AR864" s="5">
        <f t="shared" si="1043"/>
        <v>5.2431191759995527E-3</v>
      </c>
      <c r="AS864" s="5">
        <f t="shared" si="1044"/>
        <v>1.7259399008232523E-3</v>
      </c>
      <c r="AT864" s="5">
        <f t="shared" si="1045"/>
        <v>2.8407408274158517E-4</v>
      </c>
      <c r="AU864" s="5">
        <f t="shared" si="1046"/>
        <v>3.1170681531062578E-5</v>
      </c>
      <c r="AV864" s="5">
        <f t="shared" si="1047"/>
        <v>2.5652059959164997E-6</v>
      </c>
      <c r="AW864" s="5">
        <f t="shared" si="1048"/>
        <v>1.930390648976815E-9</v>
      </c>
      <c r="AX864" s="5">
        <f t="shared" si="1049"/>
        <v>3.6428072695280292E-7</v>
      </c>
      <c r="AY864" s="5">
        <f t="shared" si="1050"/>
        <v>4.553651384069002E-7</v>
      </c>
      <c r="AZ864" s="5">
        <f t="shared" si="1051"/>
        <v>2.8461210535467214E-7</v>
      </c>
      <c r="BA864" s="5">
        <f t="shared" si="1052"/>
        <v>1.1859208311790187E-7</v>
      </c>
      <c r="BB864" s="5">
        <f t="shared" si="1053"/>
        <v>3.7061184100156044E-8</v>
      </c>
      <c r="BC864" s="5">
        <f t="shared" si="1054"/>
        <v>9.2655855655397768E-9</v>
      </c>
      <c r="BD864" s="5">
        <f t="shared" si="1055"/>
        <v>1.0923506298903768E-3</v>
      </c>
      <c r="BE864" s="5">
        <f t="shared" si="1056"/>
        <v>3.5958204925940732E-4</v>
      </c>
      <c r="BF864" s="5">
        <f t="shared" si="1057"/>
        <v>5.9183950011806492E-5</v>
      </c>
      <c r="BG864" s="5">
        <f t="shared" si="1058"/>
        <v>6.4940949197625957E-6</v>
      </c>
      <c r="BH864" s="5">
        <f t="shared" si="1059"/>
        <v>5.3443461637580725E-7</v>
      </c>
      <c r="BI864" s="5">
        <f t="shared" si="1060"/>
        <v>3.5185239847550326E-8</v>
      </c>
      <c r="BJ864" s="8">
        <f t="shared" si="1061"/>
        <v>9.706333797712681E-2</v>
      </c>
      <c r="BK864" s="8">
        <f t="shared" si="1062"/>
        <v>0.30009420122566693</v>
      </c>
      <c r="BL864" s="8">
        <f t="shared" si="1063"/>
        <v>0.53541493303497345</v>
      </c>
      <c r="BM864" s="8">
        <f t="shared" si="1064"/>
        <v>0.21096560914542825</v>
      </c>
      <c r="BN864" s="8">
        <f t="shared" si="1065"/>
        <v>0.78871414081165347</v>
      </c>
    </row>
    <row r="865" spans="1:66" x14ac:dyDescent="0.25">
      <c r="A865" t="s">
        <v>25</v>
      </c>
      <c r="B865" t="s">
        <v>171</v>
      </c>
      <c r="C865" t="s">
        <v>501</v>
      </c>
      <c r="D865" t="s">
        <v>521</v>
      </c>
      <c r="E865">
        <f>VLOOKUP(A865,home!$A$2:$E$405,3,FALSE)</f>
        <v>1.35</v>
      </c>
      <c r="F865">
        <f>VLOOKUP(B865,home!$B$2:$E$405,3,FALSE)</f>
        <v>2.4691000000000001</v>
      </c>
      <c r="G865">
        <f>VLOOKUP(C865,away!$B$2:$E$405,4,FALSE)</f>
        <v>1.4815</v>
      </c>
      <c r="H865">
        <f>VLOOKUP(A865,away!$A$2:$E$405,3,FALSE)</f>
        <v>1.0667</v>
      </c>
      <c r="I865">
        <f>VLOOKUP(C865,away!$B$2:$E$405,3,FALSE)</f>
        <v>0.625</v>
      </c>
      <c r="J865">
        <f>VLOOKUP(B865,home!$B$2:$E$405,4,FALSE)</f>
        <v>0</v>
      </c>
      <c r="K865" s="3">
        <f t="shared" si="1010"/>
        <v>4.9382617275000005</v>
      </c>
      <c r="L865" s="3">
        <f t="shared" si="1011"/>
        <v>0</v>
      </c>
      <c r="M865" s="5">
        <f t="shared" si="1012"/>
        <v>7.1670458293155567E-3</v>
      </c>
      <c r="N865" s="5">
        <f t="shared" si="1013"/>
        <v>3.5392748118147514E-2</v>
      </c>
      <c r="O865" s="5">
        <f t="shared" si="1014"/>
        <v>0</v>
      </c>
      <c r="P865" s="5">
        <f t="shared" si="1015"/>
        <v>0</v>
      </c>
      <c r="Q865" s="5">
        <f t="shared" si="1016"/>
        <v>8.7389326731447767E-2</v>
      </c>
      <c r="R865" s="5">
        <f t="shared" si="1017"/>
        <v>0</v>
      </c>
      <c r="S865" s="5">
        <f t="shared" si="1018"/>
        <v>0</v>
      </c>
      <c r="T865" s="5">
        <f t="shared" si="1019"/>
        <v>0</v>
      </c>
      <c r="U865" s="5">
        <f t="shared" si="1020"/>
        <v>0</v>
      </c>
      <c r="V865" s="5">
        <f t="shared" si="1021"/>
        <v>0</v>
      </c>
      <c r="W865" s="5">
        <f t="shared" si="1022"/>
        <v>0.14385045586330047</v>
      </c>
      <c r="X865" s="5">
        <f t="shared" si="1023"/>
        <v>0</v>
      </c>
      <c r="Y865" s="5">
        <f t="shared" si="1024"/>
        <v>0</v>
      </c>
      <c r="Z865" s="5">
        <f t="shared" si="1025"/>
        <v>0</v>
      </c>
      <c r="AA865" s="5">
        <f t="shared" si="1026"/>
        <v>0</v>
      </c>
      <c r="AB865" s="5">
        <f t="shared" si="1027"/>
        <v>0</v>
      </c>
      <c r="AC865" s="5">
        <f t="shared" si="1028"/>
        <v>0</v>
      </c>
      <c r="AD865" s="5">
        <f t="shared" si="1029"/>
        <v>0.17759280016829115</v>
      </c>
      <c r="AE865" s="5">
        <f t="shared" si="1030"/>
        <v>0</v>
      </c>
      <c r="AF865" s="5">
        <f t="shared" si="1031"/>
        <v>0</v>
      </c>
      <c r="AG865" s="5">
        <f t="shared" si="1032"/>
        <v>0</v>
      </c>
      <c r="AH865" s="5">
        <f t="shared" si="1033"/>
        <v>0</v>
      </c>
      <c r="AI865" s="5">
        <f t="shared" si="1034"/>
        <v>0</v>
      </c>
      <c r="AJ865" s="5">
        <f t="shared" si="1035"/>
        <v>0</v>
      </c>
      <c r="AK865" s="5">
        <f t="shared" si="1036"/>
        <v>0</v>
      </c>
      <c r="AL865" s="5">
        <f t="shared" si="1037"/>
        <v>0</v>
      </c>
      <c r="AM865" s="5">
        <f t="shared" si="1038"/>
        <v>0.17539994563012554</v>
      </c>
      <c r="AN865" s="5">
        <f t="shared" si="1039"/>
        <v>0</v>
      </c>
      <c r="AO865" s="5">
        <f t="shared" si="1040"/>
        <v>0</v>
      </c>
      <c r="AP865" s="5">
        <f t="shared" si="1041"/>
        <v>0</v>
      </c>
      <c r="AQ865" s="5">
        <f t="shared" si="1042"/>
        <v>0</v>
      </c>
      <c r="AR865" s="5">
        <f t="shared" si="1043"/>
        <v>0</v>
      </c>
      <c r="AS865" s="5">
        <f t="shared" si="1044"/>
        <v>0</v>
      </c>
      <c r="AT865" s="5">
        <f t="shared" si="1045"/>
        <v>0</v>
      </c>
      <c r="AU865" s="5">
        <f t="shared" si="1046"/>
        <v>0</v>
      </c>
      <c r="AV865" s="5">
        <f t="shared" si="1047"/>
        <v>0</v>
      </c>
      <c r="AW865" s="5">
        <f t="shared" si="1048"/>
        <v>0</v>
      </c>
      <c r="AX865" s="5">
        <f t="shared" si="1049"/>
        <v>0.14436180641847168</v>
      </c>
      <c r="AY865" s="5">
        <f t="shared" si="1050"/>
        <v>0</v>
      </c>
      <c r="AZ865" s="5">
        <f t="shared" si="1051"/>
        <v>0</v>
      </c>
      <c r="BA865" s="5">
        <f t="shared" si="1052"/>
        <v>0</v>
      </c>
      <c r="BB865" s="5">
        <f t="shared" si="1053"/>
        <v>0</v>
      </c>
      <c r="BC865" s="5">
        <f t="shared" si="1054"/>
        <v>0</v>
      </c>
      <c r="BD865" s="5">
        <f t="shared" si="1055"/>
        <v>0</v>
      </c>
      <c r="BE865" s="5">
        <f t="shared" si="1056"/>
        <v>0</v>
      </c>
      <c r="BF865" s="5">
        <f t="shared" si="1057"/>
        <v>0</v>
      </c>
      <c r="BG865" s="5">
        <f t="shared" si="1058"/>
        <v>0</v>
      </c>
      <c r="BH865" s="5">
        <f t="shared" si="1059"/>
        <v>0</v>
      </c>
      <c r="BI865" s="5">
        <f t="shared" si="1060"/>
        <v>0</v>
      </c>
      <c r="BJ865" s="8">
        <f t="shared" si="1061"/>
        <v>0.76398708292978412</v>
      </c>
      <c r="BK865" s="8">
        <f t="shared" si="1062"/>
        <v>7.1670458293155567E-3</v>
      </c>
      <c r="BL865" s="8">
        <f t="shared" si="1063"/>
        <v>0</v>
      </c>
      <c r="BM865" s="8">
        <f t="shared" si="1064"/>
        <v>0.64120500808018877</v>
      </c>
      <c r="BN865" s="8">
        <f t="shared" si="1065"/>
        <v>0.12994912067891085</v>
      </c>
    </row>
    <row r="866" spans="1:66" x14ac:dyDescent="0.25">
      <c r="A866" t="s">
        <v>173</v>
      </c>
      <c r="B866" t="s">
        <v>177</v>
      </c>
      <c r="C866" t="s">
        <v>261</v>
      </c>
      <c r="D866" t="s">
        <v>521</v>
      </c>
      <c r="E866">
        <f>VLOOKUP(A866,home!$A$2:$E$405,3,FALSE)</f>
        <v>1.8412999999999999</v>
      </c>
      <c r="F866">
        <f>VLOOKUP(B866,home!$B$2:$E$405,3,FALSE)</f>
        <v>0.1358</v>
      </c>
      <c r="G866">
        <f>VLOOKUP(C866,away!$B$2:$E$405,4,FALSE)</f>
        <v>0.54310000000000003</v>
      </c>
      <c r="H866">
        <f>VLOOKUP(A866,away!$A$2:$E$405,3,FALSE)</f>
        <v>1.4127000000000001</v>
      </c>
      <c r="I866">
        <f>VLOOKUP(C866,away!$B$2:$E$405,3,FALSE)</f>
        <v>1.2387999999999999</v>
      </c>
      <c r="J866">
        <f>VLOOKUP(B866,home!$B$2:$E$405,4,FALSE)</f>
        <v>0.35389999999999999</v>
      </c>
      <c r="K866" s="3">
        <f t="shared" si="1010"/>
        <v>0.13580136207400001</v>
      </c>
      <c r="L866" s="3">
        <f t="shared" si="1011"/>
        <v>0.61934367176399996</v>
      </c>
      <c r="M866" s="5">
        <f t="shared" si="1012"/>
        <v>0.4699424522302369</v>
      </c>
      <c r="N866" s="5">
        <f t="shared" si="1013"/>
        <v>6.3818825109261859E-2</v>
      </c>
      <c r="O866" s="5">
        <f t="shared" si="1014"/>
        <v>0.291055883882053</v>
      </c>
      <c r="P866" s="5">
        <f t="shared" si="1015"/>
        <v>3.9525785470834789E-2</v>
      </c>
      <c r="Q866" s="5">
        <f t="shared" si="1016"/>
        <v>4.3333416879000755E-3</v>
      </c>
      <c r="R866" s="5">
        <f t="shared" si="1017"/>
        <v>9.0131809906013563E-2</v>
      </c>
      <c r="S866" s="5">
        <f t="shared" si="1018"/>
        <v>8.3110586715043648E-4</v>
      </c>
      <c r="T866" s="5">
        <f t="shared" si="1019"/>
        <v>2.6838277519920417E-3</v>
      </c>
      <c r="U866" s="5">
        <f t="shared" si="1020"/>
        <v>1.2240022551431489E-2</v>
      </c>
      <c r="V866" s="5">
        <f t="shared" si="1021"/>
        <v>7.7669349731940153E-6</v>
      </c>
      <c r="W866" s="5">
        <f t="shared" si="1022"/>
        <v>1.9615790118295877E-4</v>
      </c>
      <c r="X866" s="5">
        <f t="shared" si="1023"/>
        <v>1.2148915476417354E-4</v>
      </c>
      <c r="Y866" s="5">
        <f t="shared" si="1024"/>
        <v>3.762176959557404E-5</v>
      </c>
      <c r="Z866" s="5">
        <f t="shared" si="1025"/>
        <v>1.8607522029975107E-2</v>
      </c>
      <c r="AA866" s="5">
        <f t="shared" si="1026"/>
        <v>2.526926836492581E-3</v>
      </c>
      <c r="AB866" s="5">
        <f t="shared" si="1027"/>
        <v>1.7158005312851819E-4</v>
      </c>
      <c r="AC866" s="5">
        <f t="shared" si="1028"/>
        <v>4.0828696691939087E-8</v>
      </c>
      <c r="AD866" s="5">
        <f t="shared" si="1029"/>
        <v>6.6596275405557274E-6</v>
      </c>
      <c r="AE866" s="5">
        <f t="shared" si="1030"/>
        <v>4.1245981735484398E-6</v>
      </c>
      <c r="AF866" s="5">
        <f t="shared" si="1031"/>
        <v>1.2772718886782893E-6</v>
      </c>
      <c r="AG866" s="5">
        <f t="shared" si="1032"/>
        <v>2.6369008712498363E-7</v>
      </c>
      <c r="AH866" s="5">
        <f t="shared" si="1033"/>
        <v>2.8811127541185744E-3</v>
      </c>
      <c r="AI866" s="5">
        <f t="shared" si="1034"/>
        <v>3.9125903629807585E-4</v>
      </c>
      <c r="AJ866" s="5">
        <f t="shared" si="1035"/>
        <v>2.6566755026519654E-5</v>
      </c>
      <c r="AK866" s="5">
        <f t="shared" si="1036"/>
        <v>1.2026005061625512E-6</v>
      </c>
      <c r="AL866" s="5">
        <f t="shared" si="1037"/>
        <v>1.3736033412948469E-10</v>
      </c>
      <c r="AM866" s="5">
        <f t="shared" si="1038"/>
        <v>1.8087729818259821E-7</v>
      </c>
      <c r="AN866" s="5">
        <f t="shared" si="1039"/>
        <v>1.1202520999516223E-7</v>
      </c>
      <c r="AO866" s="5">
        <f t="shared" si="1040"/>
        <v>3.4691052444268463E-8</v>
      </c>
      <c r="AP866" s="5">
        <f t="shared" si="1041"/>
        <v>7.1618945993969069E-9</v>
      </c>
      <c r="AQ866" s="5">
        <f t="shared" si="1042"/>
        <v>1.10891852449431E-9</v>
      </c>
      <c r="AR866" s="5">
        <f t="shared" si="1043"/>
        <v>3.5687979038037773E-4</v>
      </c>
      <c r="AS866" s="5">
        <f t="shared" si="1044"/>
        <v>4.8464761630338904E-5</v>
      </c>
      <c r="AT866" s="5">
        <f t="shared" si="1045"/>
        <v>3.2907903209958782E-6</v>
      </c>
      <c r="AU866" s="5">
        <f t="shared" si="1046"/>
        <v>1.4896460263039193E-7</v>
      </c>
      <c r="AV866" s="5">
        <f t="shared" si="1047"/>
        <v>5.0573989845048491E-9</v>
      </c>
      <c r="AW866" s="5">
        <f t="shared" si="1048"/>
        <v>3.2091843688272168E-13</v>
      </c>
      <c r="AX866" s="5">
        <f t="shared" si="1049"/>
        <v>4.0938972435769728E-9</v>
      </c>
      <c r="AY866" s="5">
        <f t="shared" si="1050"/>
        <v>2.5355293506614807E-9</v>
      </c>
      <c r="AZ866" s="5">
        <f t="shared" si="1051"/>
        <v>7.8518202895203601E-10</v>
      </c>
      <c r="BA866" s="5">
        <f t="shared" si="1052"/>
        <v>1.6209917360475378E-10</v>
      </c>
      <c r="BB866" s="5">
        <f t="shared" si="1053"/>
        <v>2.509877434256956E-11</v>
      </c>
      <c r="BC866" s="5">
        <f t="shared" si="1054"/>
        <v>3.1089534116206225E-12</v>
      </c>
      <c r="BD866" s="5">
        <f t="shared" si="1055"/>
        <v>3.683853995875829E-5</v>
      </c>
      <c r="BE866" s="5">
        <f t="shared" si="1056"/>
        <v>5.0027239032168518E-6</v>
      </c>
      <c r="BF866" s="5">
        <f t="shared" si="1057"/>
        <v>3.3968836006850313E-7</v>
      </c>
      <c r="BG866" s="5">
        <f t="shared" si="1058"/>
        <v>1.5376713992662019E-8</v>
      </c>
      <c r="BH866" s="5">
        <f t="shared" si="1059"/>
        <v>5.2204467610645946E-10</v>
      </c>
      <c r="BI866" s="5">
        <f t="shared" si="1060"/>
        <v>1.4178875615747483E-11</v>
      </c>
      <c r="BJ866" s="8">
        <f t="shared" si="1061"/>
        <v>7.1203932031675868E-2</v>
      </c>
      <c r="BK866" s="8">
        <f t="shared" si="1062"/>
        <v>0.51030715400478155</v>
      </c>
      <c r="BL866" s="8">
        <f t="shared" si="1063"/>
        <v>0.39987735060456148</v>
      </c>
      <c r="BM866" s="8">
        <f t="shared" si="1064"/>
        <v>4.1187857849485449E-2</v>
      </c>
      <c r="BN866" s="8">
        <f t="shared" si="1065"/>
        <v>0.9588080982863002</v>
      </c>
    </row>
    <row r="867" spans="1:66" x14ac:dyDescent="0.25">
      <c r="A867" t="s">
        <v>173</v>
      </c>
      <c r="B867" t="s">
        <v>486</v>
      </c>
      <c r="C867" t="s">
        <v>176</v>
      </c>
      <c r="D867" t="s">
        <v>521</v>
      </c>
      <c r="E867">
        <f>VLOOKUP(A867,home!$A$2:$E$405,3,FALSE)</f>
        <v>1.8412999999999999</v>
      </c>
      <c r="F867">
        <f>VLOOKUP(B867,home!$B$2:$E$405,3,FALSE)</f>
        <v>1.0862000000000001</v>
      </c>
      <c r="G867">
        <f>VLOOKUP(C867,away!$B$2:$E$405,4,FALSE)</f>
        <v>0.9052</v>
      </c>
      <c r="H867">
        <f>VLOOKUP(A867,away!$A$2:$E$405,3,FALSE)</f>
        <v>1.4127000000000001</v>
      </c>
      <c r="I867">
        <f>VLOOKUP(C867,away!$B$2:$E$405,3,FALSE)</f>
        <v>2.8315000000000001</v>
      </c>
      <c r="J867">
        <f>VLOOKUP(B867,home!$B$2:$E$405,4,FALSE)</f>
        <v>1.8875999999999999</v>
      </c>
      <c r="K867" s="3">
        <f t="shared" si="1010"/>
        <v>1.8104181583120003</v>
      </c>
      <c r="L867" s="3">
        <f t="shared" si="1011"/>
        <v>7.5505133503800002</v>
      </c>
      <c r="M867" s="5">
        <f t="shared" si="1012"/>
        <v>8.6019933069299143E-5</v>
      </c>
      <c r="N867" s="5">
        <f t="shared" si="1013"/>
        <v>1.5573204880544209E-4</v>
      </c>
      <c r="O867" s="5">
        <f t="shared" si="1014"/>
        <v>6.4949465303853744E-4</v>
      </c>
      <c r="P867" s="5">
        <f t="shared" si="1015"/>
        <v>1.1758569135875206E-3</v>
      </c>
      <c r="Q867" s="5">
        <f t="shared" si="1016"/>
        <v>1.4097006449425152E-4</v>
      </c>
      <c r="R867" s="5">
        <f t="shared" si="1017"/>
        <v>2.4520090243839517E-3</v>
      </c>
      <c r="S867" s="5">
        <f t="shared" si="1018"/>
        <v>4.0183694403647446E-3</v>
      </c>
      <c r="T867" s="5">
        <f t="shared" si="1019"/>
        <v>1.0643963539677761E-3</v>
      </c>
      <c r="U867" s="5">
        <f t="shared" si="1020"/>
        <v>4.4391616620895981E-3</v>
      </c>
      <c r="V867" s="5">
        <f t="shared" si="1021"/>
        <v>6.1032720611074801E-3</v>
      </c>
      <c r="W867" s="5">
        <f t="shared" si="1022"/>
        <v>8.5071588179602272E-5</v>
      </c>
      <c r="X867" s="5">
        <f t="shared" si="1023"/>
        <v>6.4233416228811648E-4</v>
      </c>
      <c r="Y867" s="5">
        <f t="shared" si="1024"/>
        <v>2.4249763338807886E-3</v>
      </c>
      <c r="Z867" s="5">
        <f t="shared" si="1025"/>
        <v>6.1713089579544201E-3</v>
      </c>
      <c r="AA867" s="5">
        <f t="shared" si="1026"/>
        <v>1.1172649798034192E-2</v>
      </c>
      <c r="AB867" s="5">
        <f t="shared" si="1027"/>
        <v>1.0113584035411002E-2</v>
      </c>
      <c r="AC867" s="5">
        <f t="shared" si="1028"/>
        <v>5.2143253258936616E-3</v>
      </c>
      <c r="AD867" s="5">
        <f t="shared" si="1029"/>
        <v>3.8503786999198117E-5</v>
      </c>
      <c r="AE867" s="5">
        <f t="shared" si="1030"/>
        <v>2.9072335777763337E-4</v>
      </c>
      <c r="AF867" s="5">
        <f t="shared" si="1031"/>
        <v>1.0975552970836609E-3</v>
      </c>
      <c r="AG867" s="5">
        <f t="shared" si="1032"/>
        <v>2.7623686411368223E-3</v>
      </c>
      <c r="AH867" s="5">
        <f t="shared" si="1033"/>
        <v>1.1649137669088639E-2</v>
      </c>
      <c r="AI867" s="5">
        <f t="shared" si="1034"/>
        <v>2.10898103647944E-2</v>
      </c>
      <c r="AJ867" s="5">
        <f t="shared" si="1035"/>
        <v>1.909068781989021E-2</v>
      </c>
      <c r="AK867" s="5">
        <f t="shared" si="1036"/>
        <v>1.1520709294598325E-2</v>
      </c>
      <c r="AL867" s="5">
        <f t="shared" si="1037"/>
        <v>2.8511068378567917E-3</v>
      </c>
      <c r="AM867" s="5">
        <f t="shared" si="1038"/>
        <v>1.394159102942516E-5</v>
      </c>
      <c r="AN867" s="5">
        <f t="shared" si="1039"/>
        <v>1.0526616919321275E-4</v>
      </c>
      <c r="AO867" s="5">
        <f t="shared" si="1040"/>
        <v>3.974068079183564E-4</v>
      </c>
      <c r="AP867" s="5">
        <f t="shared" si="1041"/>
        <v>1.0002084695731499E-3</v>
      </c>
      <c r="AQ867" s="5">
        <f t="shared" si="1042"/>
        <v>1.8880218506688046E-3</v>
      </c>
      <c r="AR867" s="5">
        <f t="shared" si="1043"/>
        <v>1.7591393898173657E-2</v>
      </c>
      <c r="AS867" s="5">
        <f t="shared" si="1044"/>
        <v>3.1847778943272509E-2</v>
      </c>
      <c r="AT867" s="5">
        <f t="shared" si="1045"/>
        <v>2.8828898650403563E-2</v>
      </c>
      <c r="AU867" s="5">
        <f t="shared" si="1046"/>
        <v>1.7397453866942313E-2</v>
      </c>
      <c r="AV867" s="5">
        <f t="shared" si="1047"/>
        <v>7.8741665972769225E-3</v>
      </c>
      <c r="AW867" s="5">
        <f t="shared" si="1048"/>
        <v>1.0825958740832183E-3</v>
      </c>
      <c r="AX867" s="5">
        <f t="shared" si="1049"/>
        <v>4.2066849259051684E-6</v>
      </c>
      <c r="AY867" s="5">
        <f t="shared" si="1050"/>
        <v>3.1762630693889284E-5</v>
      </c>
      <c r="AZ867" s="5">
        <f t="shared" si="1051"/>
        <v>1.1991208354870031E-4</v>
      </c>
      <c r="BA867" s="5">
        <f t="shared" si="1052"/>
        <v>3.0179926256878112E-4</v>
      </c>
      <c r="BB867" s="5">
        <f t="shared" si="1053"/>
        <v>5.696848402901055E-4</v>
      </c>
      <c r="BC867" s="5">
        <f t="shared" si="1054"/>
        <v>8.6028259842390751E-4</v>
      </c>
      <c r="BD867" s="5">
        <f t="shared" si="1055"/>
        <v>2.2137342413325579E-2</v>
      </c>
      <c r="BE867" s="5">
        <f t="shared" si="1056"/>
        <v>4.0077846681855024E-2</v>
      </c>
      <c r="BF867" s="5">
        <f t="shared" si="1057"/>
        <v>3.6278830689437346E-2</v>
      </c>
      <c r="BG867" s="5">
        <f t="shared" si="1058"/>
        <v>2.1893284614161353E-2</v>
      </c>
      <c r="BH867" s="5">
        <f t="shared" si="1059"/>
        <v>9.9090000026426112E-3</v>
      </c>
      <c r="BI867" s="5">
        <f t="shared" si="1060"/>
        <v>3.5878867070995688E-3</v>
      </c>
      <c r="BJ867" s="8">
        <f t="shared" si="1061"/>
        <v>1.3995124623447531E-2</v>
      </c>
      <c r="BK867" s="8">
        <f t="shared" si="1062"/>
        <v>1.9480713142573387E-2</v>
      </c>
      <c r="BL867" s="8">
        <f t="shared" si="1063"/>
        <v>0.32960112738591923</v>
      </c>
      <c r="BM867" s="8">
        <f t="shared" si="1064"/>
        <v>0.36563902471590493</v>
      </c>
      <c r="BN867" s="8">
        <f t="shared" si="1065"/>
        <v>4.6600826373790023E-3</v>
      </c>
    </row>
    <row r="868" spans="1:66" x14ac:dyDescent="0.25">
      <c r="A868" t="s">
        <v>173</v>
      </c>
      <c r="B868" t="s">
        <v>503</v>
      </c>
      <c r="C868" t="s">
        <v>259</v>
      </c>
      <c r="D868" t="s">
        <v>521</v>
      </c>
      <c r="E868">
        <f>VLOOKUP(A868,home!$A$2:$E$405,3,FALSE)</f>
        <v>1.8412999999999999</v>
      </c>
      <c r="F868">
        <f>VLOOKUP(B868,home!$B$2:$E$405,3,FALSE)</f>
        <v>0.72409999999999997</v>
      </c>
      <c r="G868">
        <f>VLOOKUP(C868,away!$B$2:$E$405,4,FALSE)</f>
        <v>0.54310000000000003</v>
      </c>
      <c r="H868">
        <f>VLOOKUP(A868,away!$A$2:$E$405,3,FALSE)</f>
        <v>1.4127000000000001</v>
      </c>
      <c r="I868">
        <f>VLOOKUP(C868,away!$B$2:$E$405,3,FALSE)</f>
        <v>0.53090000000000004</v>
      </c>
      <c r="J868">
        <f>VLOOKUP(B868,home!$B$2:$E$405,4,FALSE)</f>
        <v>1.6516999999999999</v>
      </c>
      <c r="K868" s="3">
        <f t="shared" si="1010"/>
        <v>0.72410726272299997</v>
      </c>
      <c r="L868" s="3">
        <f t="shared" si="1011"/>
        <v>1.2387790136310002</v>
      </c>
      <c r="M868" s="5">
        <f t="shared" si="1012"/>
        <v>0.14045245074437038</v>
      </c>
      <c r="N868" s="5">
        <f t="shared" si="1013"/>
        <v>0.10170263965124302</v>
      </c>
      <c r="O868" s="5">
        <f t="shared" si="1014"/>
        <v>0.17398954839516778</v>
      </c>
      <c r="P868" s="5">
        <f t="shared" si="1015"/>
        <v>0.12598709563083588</v>
      </c>
      <c r="Q868" s="5">
        <f t="shared" si="1016"/>
        <v>3.6821810004782601E-2</v>
      </c>
      <c r="R868" s="5">
        <f t="shared" si="1017"/>
        <v>0.10776730057153459</v>
      </c>
      <c r="S868" s="5">
        <f t="shared" si="1018"/>
        <v>2.8252885907954859E-2</v>
      </c>
      <c r="T868" s="5">
        <f t="shared" si="1019"/>
        <v>4.5614085477832682E-2</v>
      </c>
      <c r="U868" s="5">
        <f t="shared" si="1020"/>
        <v>7.80350850279007E-2</v>
      </c>
      <c r="V868" s="5">
        <f t="shared" si="1021"/>
        <v>2.8158988404719172E-3</v>
      </c>
      <c r="W868" s="5">
        <f t="shared" si="1022"/>
        <v>8.8876466836898364E-3</v>
      </c>
      <c r="X868" s="5">
        <f t="shared" si="1023"/>
        <v>1.1009830192322127E-2</v>
      </c>
      <c r="Y868" s="5">
        <f t="shared" si="1024"/>
        <v>6.8193732929448065E-3</v>
      </c>
      <c r="Z868" s="5">
        <f t="shared" si="1025"/>
        <v>4.4499956767893707E-2</v>
      </c>
      <c r="AA868" s="5">
        <f t="shared" si="1026"/>
        <v>3.2222741886491345E-2</v>
      </c>
      <c r="AB868" s="5">
        <f t="shared" si="1027"/>
        <v>1.16663607124285E-2</v>
      </c>
      <c r="AC868" s="5">
        <f t="shared" si="1028"/>
        <v>1.5786789168732024E-4</v>
      </c>
      <c r="AD868" s="5">
        <f t="shared" si="1029"/>
        <v>1.6089023780439485E-3</v>
      </c>
      <c r="AE868" s="5">
        <f t="shared" si="1030"/>
        <v>1.993074500901853E-3</v>
      </c>
      <c r="AF868" s="5">
        <f t="shared" si="1031"/>
        <v>1.2344894321601482E-3</v>
      </c>
      <c r="AG868" s="5">
        <f t="shared" si="1032"/>
        <v>5.0975320036974721E-4</v>
      </c>
      <c r="AH868" s="5">
        <f t="shared" si="1033"/>
        <v>1.3781403137888377E-2</v>
      </c>
      <c r="AI868" s="5">
        <f t="shared" si="1034"/>
        <v>9.9792141026585155E-3</v>
      </c>
      <c r="AJ868" s="5">
        <f t="shared" si="1035"/>
        <v>3.6130107040014069E-3</v>
      </c>
      <c r="AK868" s="5">
        <f t="shared" si="1036"/>
        <v>8.720690970211196E-4</v>
      </c>
      <c r="AL868" s="5">
        <f t="shared" si="1037"/>
        <v>5.664356032704136E-6</v>
      </c>
      <c r="AM868" s="5">
        <f t="shared" si="1038"/>
        <v>2.3300357939078588E-4</v>
      </c>
      <c r="AN868" s="5">
        <f t="shared" si="1039"/>
        <v>2.8863994425021018E-4</v>
      </c>
      <c r="AO868" s="5">
        <f t="shared" si="1040"/>
        <v>1.7878055271639118E-4</v>
      </c>
      <c r="AP868" s="5">
        <f t="shared" si="1041"/>
        <v>7.3823198916805351E-5</v>
      </c>
      <c r="AQ868" s="5">
        <f t="shared" si="1042"/>
        <v>2.2862657384311313E-5</v>
      </c>
      <c r="AR868" s="5">
        <f t="shared" si="1043"/>
        <v>3.4144225971209081E-3</v>
      </c>
      <c r="AS868" s="5">
        <f t="shared" si="1044"/>
        <v>2.472408200580777E-3</v>
      </c>
      <c r="AT868" s="5">
        <f t="shared" si="1045"/>
        <v>8.9514436722822196E-4</v>
      </c>
      <c r="AU868" s="5">
        <f t="shared" si="1046"/>
        <v>2.1606017916517997E-4</v>
      </c>
      <c r="AV868" s="5">
        <f t="shared" si="1047"/>
        <v>3.911268622968484E-5</v>
      </c>
      <c r="AW868" s="5">
        <f t="shared" si="1048"/>
        <v>1.4113826846287505E-7</v>
      </c>
      <c r="AX868" s="5">
        <f t="shared" si="1049"/>
        <v>2.8119930679553843E-5</v>
      </c>
      <c r="AY868" s="5">
        <f t="shared" si="1050"/>
        <v>3.4834379990589815E-5</v>
      </c>
      <c r="AZ868" s="5">
        <f t="shared" si="1051"/>
        <v>2.1576049442595154E-5</v>
      </c>
      <c r="BA868" s="5">
        <f t="shared" si="1052"/>
        <v>8.9093190821839052E-6</v>
      </c>
      <c r="BB868" s="5">
        <f t="shared" si="1053"/>
        <v>2.7591693761879059E-6</v>
      </c>
      <c r="BC868" s="5">
        <f t="shared" si="1054"/>
        <v>6.8360022365498344E-7</v>
      </c>
      <c r="BD868" s="5">
        <f t="shared" si="1055"/>
        <v>7.04952509496805E-4</v>
      </c>
      <c r="BE868" s="5">
        <f t="shared" si="1056"/>
        <v>5.1046123200144109E-4</v>
      </c>
      <c r="BF868" s="5">
        <f t="shared" si="1057"/>
        <v>1.8481434271538683E-4</v>
      </c>
      <c r="BG868" s="5">
        <f t="shared" si="1058"/>
        <v>4.4608469271863071E-5</v>
      </c>
      <c r="BH868" s="5">
        <f t="shared" si="1059"/>
        <v>8.0753291446779536E-6</v>
      </c>
      <c r="BI868" s="5">
        <f t="shared" si="1060"/>
        <v>1.1694808965080041E-6</v>
      </c>
      <c r="BJ868" s="8">
        <f t="shared" si="1061"/>
        <v>0.21709559719574401</v>
      </c>
      <c r="BK868" s="8">
        <f t="shared" si="1062"/>
        <v>0.29770669775134367</v>
      </c>
      <c r="BL868" s="8">
        <f t="shared" si="1063"/>
        <v>0.4404179630289437</v>
      </c>
      <c r="BM868" s="8">
        <f t="shared" si="1064"/>
        <v>0.31296467650426874</v>
      </c>
      <c r="BN868" s="8">
        <f t="shared" si="1065"/>
        <v>0.68672084499793418</v>
      </c>
    </row>
    <row r="869" spans="1:66" x14ac:dyDescent="0.25">
      <c r="A869" t="s">
        <v>173</v>
      </c>
      <c r="B869" t="s">
        <v>437</v>
      </c>
      <c r="C869" t="s">
        <v>179</v>
      </c>
      <c r="D869" t="s">
        <v>521</v>
      </c>
      <c r="E869">
        <f>VLOOKUP(A869,home!$A$2:$E$405,3,FALSE)</f>
        <v>1.8412999999999999</v>
      </c>
      <c r="F869">
        <f>VLOOKUP(B869,home!$B$2:$E$405,3,FALSE)</f>
        <v>0</v>
      </c>
      <c r="G869">
        <f>VLOOKUP(C869,away!$B$2:$E$405,4,FALSE)</f>
        <v>0.36209999999999998</v>
      </c>
      <c r="H869">
        <f>VLOOKUP(A869,away!$A$2:$E$405,3,FALSE)</f>
        <v>1.4127000000000001</v>
      </c>
      <c r="I869">
        <f>VLOOKUP(C869,away!$B$2:$E$405,3,FALSE)</f>
        <v>1.6516999999999999</v>
      </c>
      <c r="J869">
        <f>VLOOKUP(B869,home!$B$2:$E$405,4,FALSE)</f>
        <v>0.94379999999999997</v>
      </c>
      <c r="K869" s="3">
        <f t="shared" si="1010"/>
        <v>0</v>
      </c>
      <c r="L869" s="3">
        <f t="shared" si="1011"/>
        <v>2.2022219496419999</v>
      </c>
      <c r="M869" s="5">
        <f t="shared" si="1012"/>
        <v>0.11055723264273971</v>
      </c>
      <c r="N869" s="5">
        <f t="shared" si="1013"/>
        <v>0</v>
      </c>
      <c r="O869" s="5">
        <f t="shared" si="1014"/>
        <v>0.24347156441751838</v>
      </c>
      <c r="P869" s="5">
        <f t="shared" si="1015"/>
        <v>0</v>
      </c>
      <c r="Q869" s="5">
        <f t="shared" si="1016"/>
        <v>0</v>
      </c>
      <c r="R869" s="5">
        <f t="shared" si="1017"/>
        <v>0.26808921163696758</v>
      </c>
      <c r="S869" s="5">
        <f t="shared" si="1018"/>
        <v>0</v>
      </c>
      <c r="T869" s="5">
        <f t="shared" si="1019"/>
        <v>0</v>
      </c>
      <c r="U869" s="5">
        <f t="shared" si="1020"/>
        <v>0</v>
      </c>
      <c r="V869" s="5">
        <f t="shared" si="1021"/>
        <v>0</v>
      </c>
      <c r="W869" s="5">
        <f t="shared" si="1022"/>
        <v>0</v>
      </c>
      <c r="X869" s="5">
        <f t="shared" si="1023"/>
        <v>0</v>
      </c>
      <c r="Y869" s="5">
        <f t="shared" si="1024"/>
        <v>0</v>
      </c>
      <c r="Z869" s="5">
        <f t="shared" si="1025"/>
        <v>0.19679731544304988</v>
      </c>
      <c r="AA869" s="5">
        <f t="shared" si="1026"/>
        <v>0</v>
      </c>
      <c r="AB869" s="5">
        <f t="shared" si="1027"/>
        <v>0</v>
      </c>
      <c r="AC869" s="5">
        <f t="shared" si="1028"/>
        <v>0</v>
      </c>
      <c r="AD869" s="5">
        <f t="shared" si="1029"/>
        <v>0</v>
      </c>
      <c r="AE869" s="5">
        <f t="shared" si="1030"/>
        <v>0</v>
      </c>
      <c r="AF869" s="5">
        <f t="shared" si="1031"/>
        <v>0</v>
      </c>
      <c r="AG869" s="5">
        <f t="shared" si="1032"/>
        <v>0</v>
      </c>
      <c r="AH869" s="5">
        <f t="shared" si="1033"/>
        <v>0.10834784192482623</v>
      </c>
      <c r="AI869" s="5">
        <f t="shared" si="1034"/>
        <v>0</v>
      </c>
      <c r="AJ869" s="5">
        <f t="shared" si="1035"/>
        <v>0</v>
      </c>
      <c r="AK869" s="5">
        <f t="shared" si="1036"/>
        <v>0</v>
      </c>
      <c r="AL869" s="5">
        <f t="shared" si="1037"/>
        <v>0</v>
      </c>
      <c r="AM869" s="5">
        <f t="shared" si="1038"/>
        <v>0</v>
      </c>
      <c r="AN869" s="5">
        <f t="shared" si="1039"/>
        <v>0</v>
      </c>
      <c r="AO869" s="5">
        <f t="shared" si="1040"/>
        <v>0</v>
      </c>
      <c r="AP869" s="5">
        <f t="shared" si="1041"/>
        <v>0</v>
      </c>
      <c r="AQ869" s="5">
        <f t="shared" si="1042"/>
        <v>0</v>
      </c>
      <c r="AR869" s="5">
        <f t="shared" si="1043"/>
        <v>4.7721199136638824E-2</v>
      </c>
      <c r="AS869" s="5">
        <f t="shared" si="1044"/>
        <v>0</v>
      </c>
      <c r="AT869" s="5">
        <f t="shared" si="1045"/>
        <v>0</v>
      </c>
      <c r="AU869" s="5">
        <f t="shared" si="1046"/>
        <v>0</v>
      </c>
      <c r="AV869" s="5">
        <f t="shared" si="1047"/>
        <v>0</v>
      </c>
      <c r="AW869" s="5">
        <f t="shared" si="1048"/>
        <v>0</v>
      </c>
      <c r="AX869" s="5">
        <f t="shared" si="1049"/>
        <v>0</v>
      </c>
      <c r="AY869" s="5">
        <f t="shared" si="1050"/>
        <v>0</v>
      </c>
      <c r="AZ869" s="5">
        <f t="shared" si="1051"/>
        <v>0</v>
      </c>
      <c r="BA869" s="5">
        <f t="shared" si="1052"/>
        <v>0</v>
      </c>
      <c r="BB869" s="5">
        <f t="shared" si="1053"/>
        <v>0</v>
      </c>
      <c r="BC869" s="5">
        <f t="shared" si="1054"/>
        <v>0</v>
      </c>
      <c r="BD869" s="5">
        <f t="shared" si="1055"/>
        <v>1.7515445366990467E-2</v>
      </c>
      <c r="BE869" s="5">
        <f t="shared" si="1056"/>
        <v>0</v>
      </c>
      <c r="BF869" s="5">
        <f t="shared" si="1057"/>
        <v>0</v>
      </c>
      <c r="BG869" s="5">
        <f t="shared" si="1058"/>
        <v>0</v>
      </c>
      <c r="BH869" s="5">
        <f t="shared" si="1059"/>
        <v>0</v>
      </c>
      <c r="BI869" s="5">
        <f t="shared" si="1060"/>
        <v>0</v>
      </c>
      <c r="BJ869" s="8">
        <f t="shared" si="1061"/>
        <v>0</v>
      </c>
      <c r="BK869" s="8">
        <f t="shared" si="1062"/>
        <v>0.11055723264273971</v>
      </c>
      <c r="BL869" s="8">
        <f t="shared" si="1063"/>
        <v>0.68514526248294161</v>
      </c>
      <c r="BM869" s="8">
        <f t="shared" si="1064"/>
        <v>0.37038180187150538</v>
      </c>
      <c r="BN869" s="8">
        <f t="shared" si="1065"/>
        <v>0.62211800869722567</v>
      </c>
    </row>
    <row r="870" spans="1:66" x14ac:dyDescent="0.25">
      <c r="A870" t="s">
        <v>27</v>
      </c>
      <c r="B870" t="s">
        <v>264</v>
      </c>
      <c r="C870" t="s">
        <v>263</v>
      </c>
      <c r="D870" t="s">
        <v>521</v>
      </c>
      <c r="E870">
        <f>VLOOKUP(A870,home!$A$2:$E$405,3,FALSE)</f>
        <v>1.381</v>
      </c>
      <c r="F870">
        <f>VLOOKUP(B870,home!$B$2:$E$405,3,FALSE)</f>
        <v>0.2414</v>
      </c>
      <c r="G870">
        <f>VLOOKUP(C870,away!$B$2:$E$405,4,FALSE)</f>
        <v>0.96550000000000002</v>
      </c>
      <c r="H870">
        <f>VLOOKUP(A870,away!$A$2:$E$405,3,FALSE)</f>
        <v>1.127</v>
      </c>
      <c r="I870">
        <f>VLOOKUP(C870,away!$B$2:$E$405,3,FALSE)</f>
        <v>0.29580000000000001</v>
      </c>
      <c r="J870">
        <f>VLOOKUP(B870,home!$B$2:$E$405,4,FALSE)</f>
        <v>1.1831</v>
      </c>
      <c r="K870" s="3">
        <f t="shared" si="1010"/>
        <v>0.32187201770000001</v>
      </c>
      <c r="L870" s="3">
        <f t="shared" si="1011"/>
        <v>0.39440602446</v>
      </c>
      <c r="M870" s="5">
        <f t="shared" si="1012"/>
        <v>0.48856730300415202</v>
      </c>
      <c r="N870" s="5">
        <f t="shared" si="1013"/>
        <v>0.15725614360019369</v>
      </c>
      <c r="O870" s="5">
        <f t="shared" si="1014"/>
        <v>0.1926938876590118</v>
      </c>
      <c r="P870" s="5">
        <f t="shared" si="1015"/>
        <v>6.2022770419263254E-2</v>
      </c>
      <c r="Q870" s="5">
        <f t="shared" si="1016"/>
        <v>2.5308176118157638E-2</v>
      </c>
      <c r="R870" s="5">
        <f t="shared" si="1017"/>
        <v>3.7999815084666343E-2</v>
      </c>
      <c r="S870" s="5">
        <f t="shared" si="1018"/>
        <v>1.9684207410252874E-3</v>
      </c>
      <c r="T870" s="5">
        <f t="shared" si="1019"/>
        <v>9.9816971290960683E-3</v>
      </c>
      <c r="U870" s="5">
        <f t="shared" si="1020"/>
        <v>1.2231077153528452E-2</v>
      </c>
      <c r="V870" s="5">
        <f t="shared" si="1021"/>
        <v>2.7765288189098378E-5</v>
      </c>
      <c r="W870" s="5">
        <f t="shared" si="1022"/>
        <v>2.7153312371527836E-3</v>
      </c>
      <c r="X870" s="5">
        <f t="shared" si="1023"/>
        <v>1.0709429983374826E-3</v>
      </c>
      <c r="Y870" s="5">
        <f t="shared" si="1024"/>
        <v>2.1119318519877944E-4</v>
      </c>
      <c r="Z870" s="5">
        <f t="shared" si="1025"/>
        <v>4.9957853325861314E-3</v>
      </c>
      <c r="AA870" s="5">
        <f t="shared" si="1026"/>
        <v>1.6080035049955636E-3</v>
      </c>
      <c r="AB870" s="5">
        <f t="shared" si="1027"/>
        <v>2.5878566631079705E-4</v>
      </c>
      <c r="AC870" s="5">
        <f t="shared" si="1028"/>
        <v>2.2029719400840859E-7</v>
      </c>
      <c r="AD870" s="5">
        <f t="shared" si="1029"/>
        <v>2.1849728600655091E-4</v>
      </c>
      <c r="AE870" s="5">
        <f t="shared" si="1030"/>
        <v>8.6176645929143326E-5</v>
      </c>
      <c r="AF870" s="5">
        <f t="shared" si="1031"/>
        <v>1.6994294161105227E-5</v>
      </c>
      <c r="AG870" s="5">
        <f t="shared" si="1032"/>
        <v>2.2342173328617683E-6</v>
      </c>
      <c r="AH870" s="5">
        <f t="shared" si="1033"/>
        <v>4.9259195802021862E-4</v>
      </c>
      <c r="AI870" s="5">
        <f t="shared" si="1034"/>
        <v>1.5855156743076144E-4</v>
      </c>
      <c r="AJ870" s="5">
        <f t="shared" si="1035"/>
        <v>2.5516656459218396E-5</v>
      </c>
      <c r="AK870" s="5">
        <f t="shared" si="1036"/>
        <v>2.7376992331621201E-6</v>
      </c>
      <c r="AL870" s="5">
        <f t="shared" si="1037"/>
        <v>1.1186538439208911E-9</v>
      </c>
      <c r="AM870" s="5">
        <f t="shared" si="1038"/>
        <v>1.4065632461780512E-5</v>
      </c>
      <c r="AN870" s="5">
        <f t="shared" si="1039"/>
        <v>5.5475701807663741E-6</v>
      </c>
      <c r="AO870" s="5">
        <f t="shared" si="1040"/>
        <v>1.0939975502044543E-6</v>
      </c>
      <c r="AP870" s="5">
        <f t="shared" si="1041"/>
        <v>1.4382640818170607E-7</v>
      </c>
      <c r="AQ870" s="5">
        <f t="shared" si="1042"/>
        <v>1.4181500465826972E-8</v>
      </c>
      <c r="AR870" s="5">
        <f t="shared" si="1043"/>
        <v>3.8856247168744336E-5</v>
      </c>
      <c r="AS870" s="5">
        <f t="shared" si="1044"/>
        <v>1.250673867645365E-5</v>
      </c>
      <c r="AT870" s="5">
        <f t="shared" si="1045"/>
        <v>2.0127846063183818E-6</v>
      </c>
      <c r="AU870" s="5">
        <f t="shared" si="1046"/>
        <v>2.1595301414373252E-7</v>
      </c>
      <c r="AV870" s="5">
        <f t="shared" si="1047"/>
        <v>1.7377308097709955E-8</v>
      </c>
      <c r="AW870" s="5">
        <f t="shared" si="1048"/>
        <v>3.9447545071243446E-12</v>
      </c>
      <c r="AX870" s="5">
        <f t="shared" si="1049"/>
        <v>7.5455558344998453E-7</v>
      </c>
      <c r="AY870" s="5">
        <f t="shared" si="1050"/>
        <v>2.9760126790260414E-7</v>
      </c>
      <c r="AZ870" s="5">
        <f t="shared" si="1051"/>
        <v>5.8687866473860737E-8</v>
      </c>
      <c r="BA870" s="5">
        <f t="shared" si="1052"/>
        <v>7.7156160333315797E-9</v>
      </c>
      <c r="BB870" s="5">
        <f t="shared" si="1053"/>
        <v>7.6077136149153559E-10</v>
      </c>
      <c r="BC870" s="5">
        <f t="shared" si="1054"/>
        <v>6.0010561641779622E-11</v>
      </c>
      <c r="BD870" s="5">
        <f t="shared" si="1055"/>
        <v>2.5541896618765966E-6</v>
      </c>
      <c r="BE870" s="5">
        <f t="shared" si="1056"/>
        <v>8.2212218005670094E-7</v>
      </c>
      <c r="BF870" s="5">
        <f t="shared" si="1057"/>
        <v>1.323090624453865E-7</v>
      </c>
      <c r="BG870" s="5">
        <f t="shared" si="1058"/>
        <v>1.4195528296430613E-8</v>
      </c>
      <c r="BH870" s="5">
        <f t="shared" si="1059"/>
        <v>1.1422858337723911E-9</v>
      </c>
      <c r="BI870" s="5">
        <f t="shared" si="1060"/>
        <v>7.3533969221289323E-11</v>
      </c>
      <c r="BJ870" s="8">
        <f t="shared" si="1061"/>
        <v>0.19688937130078332</v>
      </c>
      <c r="BK870" s="8">
        <f t="shared" si="1062"/>
        <v>0.55258677846974547</v>
      </c>
      <c r="BL870" s="8">
        <f t="shared" si="1063"/>
        <v>0.24552810008268253</v>
      </c>
      <c r="BM870" s="8">
        <f t="shared" si="1064"/>
        <v>3.6151641703029494E-2</v>
      </c>
      <c r="BN870" s="8">
        <f t="shared" si="1065"/>
        <v>0.96384809588544484</v>
      </c>
    </row>
    <row r="871" spans="1:66" s="10" customFormat="1" x14ac:dyDescent="0.25">
      <c r="A871" t="s">
        <v>27</v>
      </c>
      <c r="B871" t="s">
        <v>432</v>
      </c>
      <c r="C871" t="s">
        <v>181</v>
      </c>
      <c r="D871" t="s">
        <v>521</v>
      </c>
      <c r="E871">
        <f>VLOOKUP(A871,home!$A$2:$E$405,3,FALSE)</f>
        <v>1.381</v>
      </c>
      <c r="F871">
        <f>VLOOKUP(B871,home!$B$2:$E$405,3,FALSE)</f>
        <v>0.72409999999999997</v>
      </c>
      <c r="G871">
        <f>VLOOKUP(C871,away!$B$2:$E$405,4,FALSE)</f>
        <v>0.48270000000000002</v>
      </c>
      <c r="H871">
        <f>VLOOKUP(A871,away!$A$2:$E$405,3,FALSE)</f>
        <v>1.127</v>
      </c>
      <c r="I871">
        <f>VLOOKUP(C871,away!$B$2:$E$405,3,FALSE)</f>
        <v>3.5491999999999999</v>
      </c>
      <c r="J871">
        <f>VLOOKUP(B871,home!$B$2:$E$405,4,FALSE)</f>
        <v>2.2183000000000002</v>
      </c>
      <c r="K871" s="3">
        <f t="shared" si="1010"/>
        <v>0.48269135966999999</v>
      </c>
      <c r="L871" s="3">
        <f t="shared" si="1011"/>
        <v>8.8730855357200014</v>
      </c>
      <c r="M871" s="5">
        <f t="shared" si="1012"/>
        <v>8.6464477303049533E-5</v>
      </c>
      <c r="N871" s="5">
        <f t="shared" si="1013"/>
        <v>4.1735656112564831E-5</v>
      </c>
      <c r="O871" s="5">
        <f t="shared" si="1014"/>
        <v>7.6720670291127919E-4</v>
      </c>
      <c r="P871" s="5">
        <f t="shared" si="1015"/>
        <v>3.7032404657618307E-4</v>
      </c>
      <c r="Q871" s="5">
        <f t="shared" si="1016"/>
        <v>1.0072720297846729E-5</v>
      </c>
      <c r="R871" s="5">
        <f t="shared" si="1017"/>
        <v>3.4037453492547515E-3</v>
      </c>
      <c r="S871" s="5">
        <f t="shared" si="1018"/>
        <v>3.965209290281633E-4</v>
      </c>
      <c r="T871" s="5">
        <f t="shared" si="1019"/>
        <v>8.9376108780177079E-5</v>
      </c>
      <c r="U871" s="5">
        <f t="shared" si="1020"/>
        <v>1.6429584706022149E-3</v>
      </c>
      <c r="V871" s="5">
        <f t="shared" si="1021"/>
        <v>1.8869821787583196E-4</v>
      </c>
      <c r="W871" s="5">
        <f t="shared" si="1022"/>
        <v>1.6206716853810817E-6</v>
      </c>
      <c r="X871" s="5">
        <f t="shared" si="1023"/>
        <v>1.4380358489705833E-5</v>
      </c>
      <c r="Y871" s="5">
        <f t="shared" si="1024"/>
        <v>6.3799075456738572E-5</v>
      </c>
      <c r="Z871" s="5">
        <f t="shared" si="1025"/>
        <v>1.0067241208582186E-2</v>
      </c>
      <c r="AA871" s="5">
        <f t="shared" si="1026"/>
        <v>4.8593703470963881E-3</v>
      </c>
      <c r="AB871" s="5">
        <f t="shared" si="1027"/>
        <v>1.1727880399900175E-3</v>
      </c>
      <c r="AC871" s="5">
        <f t="shared" si="1028"/>
        <v>5.0511702757257468E-5</v>
      </c>
      <c r="AD871" s="5">
        <f t="shared" si="1029"/>
        <v>1.9557105484881617E-7</v>
      </c>
      <c r="AE871" s="5">
        <f t="shared" si="1030"/>
        <v>1.7353186979845338E-6</v>
      </c>
      <c r="AF871" s="5">
        <f t="shared" si="1031"/>
        <v>7.6988156194755157E-6</v>
      </c>
      <c r="AG871" s="5">
        <f t="shared" si="1032"/>
        <v>2.2770749838447804E-5</v>
      </c>
      <c r="AH871" s="5">
        <f t="shared" si="1033"/>
        <v>2.2331873088118744E-2</v>
      </c>
      <c r="AI871" s="5">
        <f t="shared" si="1034"/>
        <v>1.0779402184881917E-2</v>
      </c>
      <c r="AJ871" s="5">
        <f t="shared" si="1035"/>
        <v>2.6015621485252099E-3</v>
      </c>
      <c r="AK871" s="5">
        <f t="shared" si="1036"/>
        <v>4.1858385691254666E-4</v>
      </c>
      <c r="AL871" s="5">
        <f t="shared" si="1037"/>
        <v>8.6535875762987852E-6</v>
      </c>
      <c r="AM871" s="5">
        <f t="shared" si="1038"/>
        <v>1.8880091675414249E-8</v>
      </c>
      <c r="AN871" s="5">
        <f t="shared" si="1039"/>
        <v>1.6752466835818577E-7</v>
      </c>
      <c r="AO871" s="5">
        <f t="shared" si="1040"/>
        <v>7.4323035584265425E-7</v>
      </c>
      <c r="AP871" s="5">
        <f t="shared" si="1041"/>
        <v>2.1982488400451609E-6</v>
      </c>
      <c r="AQ871" s="5">
        <f t="shared" si="1042"/>
        <v>4.8763124966295003E-6</v>
      </c>
      <c r="AR871" s="5">
        <f t="shared" si="1043"/>
        <v>3.9630524016744259E-2</v>
      </c>
      <c r="AS871" s="5">
        <f t="shared" si="1044"/>
        <v>1.9129311522076874E-2</v>
      </c>
      <c r="AT871" s="5">
        <f t="shared" si="1045"/>
        <v>4.6167766940711404E-3</v>
      </c>
      <c r="AU871" s="5">
        <f t="shared" si="1046"/>
        <v>7.4282607325132214E-4</v>
      </c>
      <c r="AV871" s="5">
        <f t="shared" si="1047"/>
        <v>8.9638931824001909E-5</v>
      </c>
      <c r="AW871" s="5">
        <f t="shared" si="1048"/>
        <v>1.0295273429085747E-6</v>
      </c>
      <c r="AX871" s="5">
        <f t="shared" si="1049"/>
        <v>1.5188761869166574E-9</v>
      </c>
      <c r="AY871" s="5">
        <f t="shared" si="1050"/>
        <v>1.3477118324679741E-8</v>
      </c>
      <c r="AZ871" s="5">
        <f t="shared" si="1051"/>
        <v>5.9791811834951398E-8</v>
      </c>
      <c r="BA871" s="5">
        <f t="shared" si="1052"/>
        <v>1.7684595358239969E-7</v>
      </c>
      <c r="BB871" s="5">
        <f t="shared" si="1053"/>
        <v>3.922923181956506E-7</v>
      </c>
      <c r="BC871" s="5">
        <f t="shared" si="1054"/>
        <v>6.9616865887117944E-7</v>
      </c>
      <c r="BD871" s="5">
        <f t="shared" si="1055"/>
        <v>5.8607504904329547E-2</v>
      </c>
      <c r="BE871" s="5">
        <f t="shared" si="1056"/>
        <v>2.8289336229137017E-2</v>
      </c>
      <c r="BF871" s="5">
        <f t="shared" si="1057"/>
        <v>6.8275090843019672E-3</v>
      </c>
      <c r="BG871" s="5">
        <f t="shared" si="1058"/>
        <v>1.0985265476869976E-3</v>
      </c>
      <c r="BH871" s="5">
        <f t="shared" si="1059"/>
        <v>1.3256231823415699E-4</v>
      </c>
      <c r="BI871" s="5">
        <f t="shared" si="1060"/>
        <v>1.2797337125890497E-5</v>
      </c>
      <c r="BJ871" s="8">
        <f t="shared" si="1061"/>
        <v>2.6272933722271754E-4</v>
      </c>
      <c r="BK871" s="8">
        <f t="shared" si="1062"/>
        <v>1.1011864382351087E-3</v>
      </c>
      <c r="BL871" s="8">
        <f t="shared" si="1063"/>
        <v>0.20715480384707624</v>
      </c>
      <c r="BM871" s="8">
        <f t="shared" si="1064"/>
        <v>0.21390742792888515</v>
      </c>
      <c r="BN871" s="8">
        <f t="shared" si="1065"/>
        <v>4.6795489524556755E-3</v>
      </c>
    </row>
    <row r="872" spans="1:66" s="10" customFormat="1" x14ac:dyDescent="0.25">
      <c r="A872" t="s">
        <v>27</v>
      </c>
      <c r="B872" t="s">
        <v>488</v>
      </c>
      <c r="C872" t="s">
        <v>29</v>
      </c>
      <c r="D872" t="s">
        <v>521</v>
      </c>
      <c r="E872">
        <f>VLOOKUP(A872,home!$A$2:$E$405,3,FALSE)</f>
        <v>1.381</v>
      </c>
      <c r="F872">
        <f>VLOOKUP(B872,home!$B$2:$E$405,3,FALSE)</f>
        <v>1.2069000000000001</v>
      </c>
      <c r="G872">
        <f>VLOOKUP(C872,away!$B$2:$E$405,4,FALSE)</f>
        <v>0.72409999999999997</v>
      </c>
      <c r="H872">
        <f>VLOOKUP(A872,away!$A$2:$E$405,3,FALSE)</f>
        <v>1.127</v>
      </c>
      <c r="I872">
        <f>VLOOKUP(C872,away!$B$2:$E$405,3,FALSE)</f>
        <v>1.1091</v>
      </c>
      <c r="J872">
        <f>VLOOKUP(B872,home!$B$2:$E$405,4,FALSE)</f>
        <v>1.4789000000000001</v>
      </c>
      <c r="K872" s="3">
        <f t="shared" si="1010"/>
        <v>1.2068783964900001</v>
      </c>
      <c r="L872" s="3">
        <f t="shared" si="1011"/>
        <v>1.84855948473</v>
      </c>
      <c r="M872" s="5">
        <f t="shared" si="1012"/>
        <v>4.7102091132862324E-2</v>
      </c>
      <c r="N872" s="5">
        <f t="shared" si="1013"/>
        <v>5.6846496217754727E-2</v>
      </c>
      <c r="O872" s="5">
        <f t="shared" si="1014"/>
        <v>8.7071017314269472E-2</v>
      </c>
      <c r="P872" s="5">
        <f t="shared" si="1015"/>
        <v>0.10508412975699856</v>
      </c>
      <c r="Q872" s="5">
        <f t="shared" si="1016"/>
        <v>3.4303404100679349E-2</v>
      </c>
      <c r="R872" s="5">
        <f t="shared" si="1017"/>
        <v>8.0477977450691462E-2</v>
      </c>
      <c r="S872" s="5">
        <f t="shared" si="1018"/>
        <v>5.86103188902872E-2</v>
      </c>
      <c r="T872" s="5">
        <f t="shared" si="1019"/>
        <v>6.3411883008836781E-2</v>
      </c>
      <c r="U872" s="5">
        <f t="shared" si="1020"/>
        <v>9.7127132378448874E-2</v>
      </c>
      <c r="V872" s="5">
        <f t="shared" si="1021"/>
        <v>1.4528758955598709E-2</v>
      </c>
      <c r="W872" s="5">
        <f t="shared" si="1022"/>
        <v>1.3800012445058789E-2</v>
      </c>
      <c r="X872" s="5">
        <f t="shared" si="1023"/>
        <v>2.5510143894705458E-2</v>
      </c>
      <c r="Y872" s="5">
        <f t="shared" si="1024"/>
        <v>2.3578509226692444E-2</v>
      </c>
      <c r="Z872" s="5">
        <f t="shared" si="1025"/>
        <v>4.958944284278758E-2</v>
      </c>
      <c r="AA872" s="5">
        <f t="shared" si="1026"/>
        <v>5.9848427260935977E-2</v>
      </c>
      <c r="AB872" s="5">
        <f t="shared" si="1027"/>
        <v>3.6114886962563424E-2</v>
      </c>
      <c r="AC872" s="5">
        <f t="shared" si="1028"/>
        <v>2.0258415743578174E-3</v>
      </c>
      <c r="AD872" s="5">
        <f t="shared" si="1029"/>
        <v>4.1637342228086505E-3</v>
      </c>
      <c r="AE872" s="5">
        <f t="shared" si="1030"/>
        <v>7.6969103894678247E-3</v>
      </c>
      <c r="AF872" s="5">
        <f t="shared" si="1031"/>
        <v>7.114098351783814E-3</v>
      </c>
      <c r="AG872" s="5">
        <f t="shared" si="1032"/>
        <v>4.3836113278306757E-3</v>
      </c>
      <c r="AH872" s="5">
        <f t="shared" si="1033"/>
        <v>2.291725872737781E-2</v>
      </c>
      <c r="AI872" s="5">
        <f t="shared" si="1034"/>
        <v>2.7658344464844185E-2</v>
      </c>
      <c r="AJ872" s="5">
        <f t="shared" si="1035"/>
        <v>1.6690129208649616E-2</v>
      </c>
      <c r="AK872" s="5">
        <f t="shared" si="1036"/>
        <v>6.7143187921819836E-3</v>
      </c>
      <c r="AL872" s="5">
        <f t="shared" si="1037"/>
        <v>1.807850086880015E-4</v>
      </c>
      <c r="AM872" s="5">
        <f t="shared" si="1038"/>
        <v>1.0050241764467675E-3</v>
      </c>
      <c r="AN872" s="5">
        <f t="shared" si="1039"/>
        <v>1.857846973753629E-3</v>
      </c>
      <c r="AO872" s="5">
        <f t="shared" si="1040"/>
        <v>1.7171703222545996E-3</v>
      </c>
      <c r="AP872" s="5">
        <f t="shared" si="1041"/>
        <v>1.0580971620335366E-3</v>
      </c>
      <c r="AQ872" s="5">
        <f t="shared" si="1042"/>
        <v>4.8898888616074774E-4</v>
      </c>
      <c r="AR872" s="5">
        <f t="shared" si="1043"/>
        <v>8.4727831969011163E-3</v>
      </c>
      <c r="AS872" s="5">
        <f t="shared" si="1044"/>
        <v>1.0225618998483434E-2</v>
      </c>
      <c r="AT872" s="5">
        <f t="shared" si="1045"/>
        <v>6.1705393300036859E-3</v>
      </c>
      <c r="AU872" s="5">
        <f t="shared" si="1046"/>
        <v>2.4823635373577746E-3</v>
      </c>
      <c r="AV872" s="5">
        <f t="shared" si="1047"/>
        <v>7.4897773136789903E-4</v>
      </c>
      <c r="AW872" s="5">
        <f t="shared" si="1048"/>
        <v>1.1203580972364708E-5</v>
      </c>
      <c r="AX872" s="5">
        <f t="shared" si="1049"/>
        <v>2.0215699441729316E-4</v>
      </c>
      <c r="AY872" s="5">
        <f t="shared" si="1050"/>
        <v>3.7369922943459688E-4</v>
      </c>
      <c r="AZ872" s="5">
        <f t="shared" si="1051"/>
        <v>3.4540262750380833E-4</v>
      </c>
      <c r="BA872" s="5">
        <f t="shared" si="1052"/>
        <v>2.1283243437427598E-4</v>
      </c>
      <c r="BB872" s="5">
        <f t="shared" si="1053"/>
        <v>9.8358353805185828E-5</v>
      </c>
      <c r="BC872" s="5">
        <f t="shared" si="1054"/>
        <v>3.6364253565801039E-5</v>
      </c>
      <c r="BD872" s="5">
        <f t="shared" si="1055"/>
        <v>2.6104072901154221E-3</v>
      </c>
      <c r="BE872" s="5">
        <f t="shared" si="1056"/>
        <v>3.1504441644803066E-3</v>
      </c>
      <c r="BF872" s="5">
        <f t="shared" si="1057"/>
        <v>1.901101500729636E-3</v>
      </c>
      <c r="BG872" s="5">
        <f t="shared" si="1058"/>
        <v>7.6479944358843815E-4</v>
      </c>
      <c r="BH872" s="5">
        <f t="shared" si="1059"/>
        <v>2.3075498152861469E-4</v>
      </c>
      <c r="BI872" s="5">
        <f t="shared" si="1060"/>
        <v>5.5698640417866789E-5</v>
      </c>
      <c r="BJ872" s="8">
        <f t="shared" si="1061"/>
        <v>0.24820474459936875</v>
      </c>
      <c r="BK872" s="8">
        <f t="shared" si="1062"/>
        <v>0.22790562454822721</v>
      </c>
      <c r="BL872" s="8">
        <f t="shared" si="1063"/>
        <v>0.47143298137493694</v>
      </c>
      <c r="BM872" s="8">
        <f t="shared" si="1064"/>
        <v>0.5858851817436026</v>
      </c>
      <c r="BN872" s="8">
        <f t="shared" si="1065"/>
        <v>0.41088511597325589</v>
      </c>
    </row>
    <row r="873" spans="1:66" x14ac:dyDescent="0.25">
      <c r="A873" t="s">
        <v>184</v>
      </c>
      <c r="B873" t="s">
        <v>188</v>
      </c>
      <c r="C873" t="s">
        <v>185</v>
      </c>
      <c r="D873" t="s">
        <v>521</v>
      </c>
      <c r="E873">
        <f>VLOOKUP(A873,home!$A$2:$E$405,3,FALSE)</f>
        <v>1.5952</v>
      </c>
      <c r="F873">
        <f>VLOOKUP(B873,home!$B$2:$E$405,3,FALSE)</f>
        <v>0</v>
      </c>
      <c r="G873">
        <f>VLOOKUP(C873,away!$B$2:$E$405,4,FALSE)</f>
        <v>0.47020000000000001</v>
      </c>
      <c r="H873">
        <f>VLOOKUP(A873,away!$A$2:$E$405,3,FALSE)</f>
        <v>1.1429</v>
      </c>
      <c r="I873">
        <f>VLOOKUP(C873,away!$B$2:$E$405,3,FALSE)</f>
        <v>3.7185999999999999</v>
      </c>
      <c r="J873">
        <f>VLOOKUP(B873,home!$B$2:$E$405,4,FALSE)</f>
        <v>3.7915000000000001</v>
      </c>
      <c r="K873" s="3">
        <f t="shared" si="1010"/>
        <v>0</v>
      </c>
      <c r="L873" s="3">
        <f t="shared" si="1011"/>
        <v>16.11382927451</v>
      </c>
      <c r="M873" s="5">
        <f t="shared" si="1012"/>
        <v>1.0042754903888773E-7</v>
      </c>
      <c r="N873" s="5">
        <f t="shared" si="1013"/>
        <v>0</v>
      </c>
      <c r="O873" s="5">
        <f t="shared" si="1014"/>
        <v>1.6182723796701177E-6</v>
      </c>
      <c r="P873" s="5">
        <f t="shared" si="1015"/>
        <v>0</v>
      </c>
      <c r="Q873" s="5">
        <f t="shared" si="1016"/>
        <v>0</v>
      </c>
      <c r="R873" s="5">
        <f t="shared" si="1017"/>
        <v>1.3038282422829656E-5</v>
      </c>
      <c r="S873" s="5">
        <f t="shared" si="1018"/>
        <v>0</v>
      </c>
      <c r="T873" s="5">
        <f t="shared" si="1019"/>
        <v>0</v>
      </c>
      <c r="U873" s="5">
        <f t="shared" si="1020"/>
        <v>0</v>
      </c>
      <c r="V873" s="5">
        <f t="shared" si="1021"/>
        <v>0</v>
      </c>
      <c r="W873" s="5">
        <f t="shared" si="1022"/>
        <v>0</v>
      </c>
      <c r="X873" s="5">
        <f t="shared" si="1023"/>
        <v>0</v>
      </c>
      <c r="Y873" s="5">
        <f t="shared" si="1024"/>
        <v>0</v>
      </c>
      <c r="Z873" s="5">
        <f t="shared" si="1025"/>
        <v>7.0032218998107297E-5</v>
      </c>
      <c r="AA873" s="5">
        <f t="shared" si="1026"/>
        <v>0</v>
      </c>
      <c r="AB873" s="5">
        <f t="shared" si="1027"/>
        <v>0</v>
      </c>
      <c r="AC873" s="5">
        <f t="shared" si="1028"/>
        <v>0</v>
      </c>
      <c r="AD873" s="5">
        <f t="shared" si="1029"/>
        <v>0</v>
      </c>
      <c r="AE873" s="5">
        <f t="shared" si="1030"/>
        <v>0</v>
      </c>
      <c r="AF873" s="5">
        <f t="shared" si="1031"/>
        <v>0</v>
      </c>
      <c r="AG873" s="5">
        <f t="shared" si="1032"/>
        <v>0</v>
      </c>
      <c r="AH873" s="5">
        <f t="shared" si="1033"/>
        <v>2.8212180516264877E-4</v>
      </c>
      <c r="AI873" s="5">
        <f t="shared" si="1034"/>
        <v>0</v>
      </c>
      <c r="AJ873" s="5">
        <f t="shared" si="1035"/>
        <v>0</v>
      </c>
      <c r="AK873" s="5">
        <f t="shared" si="1036"/>
        <v>0</v>
      </c>
      <c r="AL873" s="5">
        <f t="shared" si="1037"/>
        <v>0</v>
      </c>
      <c r="AM873" s="5">
        <f t="shared" si="1038"/>
        <v>0</v>
      </c>
      <c r="AN873" s="5">
        <f t="shared" si="1039"/>
        <v>0</v>
      </c>
      <c r="AO873" s="5">
        <f t="shared" si="1040"/>
        <v>0</v>
      </c>
      <c r="AP873" s="5">
        <f t="shared" si="1041"/>
        <v>0</v>
      </c>
      <c r="AQ873" s="5">
        <f t="shared" si="1042"/>
        <v>0</v>
      </c>
      <c r="AR873" s="5">
        <f t="shared" si="1043"/>
        <v>9.0921252060149915E-4</v>
      </c>
      <c r="AS873" s="5">
        <f t="shared" si="1044"/>
        <v>0</v>
      </c>
      <c r="AT873" s="5">
        <f t="shared" si="1045"/>
        <v>0</v>
      </c>
      <c r="AU873" s="5">
        <f t="shared" si="1046"/>
        <v>0</v>
      </c>
      <c r="AV873" s="5">
        <f t="shared" si="1047"/>
        <v>0</v>
      </c>
      <c r="AW873" s="5">
        <f t="shared" si="1048"/>
        <v>0</v>
      </c>
      <c r="AX873" s="5">
        <f t="shared" si="1049"/>
        <v>0</v>
      </c>
      <c r="AY873" s="5">
        <f t="shared" si="1050"/>
        <v>0</v>
      </c>
      <c r="AZ873" s="5">
        <f t="shared" si="1051"/>
        <v>0</v>
      </c>
      <c r="BA873" s="5">
        <f t="shared" si="1052"/>
        <v>0</v>
      </c>
      <c r="BB873" s="5">
        <f t="shared" si="1053"/>
        <v>0</v>
      </c>
      <c r="BC873" s="5">
        <f t="shared" si="1054"/>
        <v>0</v>
      </c>
      <c r="BD873" s="5">
        <f t="shared" si="1055"/>
        <v>2.4418158885365767E-3</v>
      </c>
      <c r="BE873" s="5">
        <f t="shared" si="1056"/>
        <v>0</v>
      </c>
      <c r="BF873" s="5">
        <f t="shared" si="1057"/>
        <v>0</v>
      </c>
      <c r="BG873" s="5">
        <f t="shared" si="1058"/>
        <v>0</v>
      </c>
      <c r="BH873" s="5">
        <f t="shared" si="1059"/>
        <v>0</v>
      </c>
      <c r="BI873" s="5">
        <f t="shared" si="1060"/>
        <v>0</v>
      </c>
      <c r="BJ873" s="8">
        <f t="shared" si="1061"/>
        <v>0</v>
      </c>
      <c r="BK873" s="8">
        <f t="shared" si="1062"/>
        <v>1.0042754903888773E-7</v>
      </c>
      <c r="BL873" s="8">
        <f t="shared" si="1063"/>
        <v>3.6478067691032246E-3</v>
      </c>
      <c r="BM873" s="8">
        <f t="shared" si="1064"/>
        <v>3.7031824332988319E-3</v>
      </c>
      <c r="BN873" s="8">
        <f t="shared" si="1065"/>
        <v>1.4756982351538662E-5</v>
      </c>
    </row>
    <row r="874" spans="1:66" x14ac:dyDescent="0.25">
      <c r="A874" t="s">
        <v>184</v>
      </c>
      <c r="B874" t="s">
        <v>196</v>
      </c>
      <c r="C874" t="s">
        <v>193</v>
      </c>
      <c r="D874" t="s">
        <v>521</v>
      </c>
      <c r="E874">
        <f>VLOOKUP(A874,home!$A$2:$E$405,3,FALSE)</f>
        <v>1.5952</v>
      </c>
      <c r="F874">
        <f>VLOOKUP(B874,home!$B$2:$E$405,3,FALSE)</f>
        <v>1.8806</v>
      </c>
      <c r="G874">
        <f>VLOOKUP(C874,away!$B$2:$E$405,4,FALSE)</f>
        <v>1.6717</v>
      </c>
      <c r="H874">
        <f>VLOOKUP(A874,away!$A$2:$E$405,3,FALSE)</f>
        <v>1.1429</v>
      </c>
      <c r="I874">
        <f>VLOOKUP(C874,away!$B$2:$E$405,3,FALSE)</f>
        <v>1.1666000000000001</v>
      </c>
      <c r="J874">
        <f>VLOOKUP(B874,home!$B$2:$E$405,4,FALSE)</f>
        <v>1.1666000000000001</v>
      </c>
      <c r="K874" s="3">
        <f t="shared" si="1010"/>
        <v>5.0149881967040004</v>
      </c>
      <c r="L874" s="3">
        <f t="shared" si="1011"/>
        <v>1.5554361095240001</v>
      </c>
      <c r="M874" s="5">
        <f t="shared" si="1012"/>
        <v>1.4012027469333067E-3</v>
      </c>
      <c r="N874" s="5">
        <f t="shared" si="1013"/>
        <v>7.0270152370597557E-3</v>
      </c>
      <c r="O874" s="5">
        <f t="shared" si="1014"/>
        <v>2.179481349344284E-3</v>
      </c>
      <c r="P874" s="5">
        <f t="shared" si="1015"/>
        <v>1.0930073241898094E-2</v>
      </c>
      <c r="Q874" s="5">
        <f t="shared" si="1016"/>
        <v>1.7620199235956924E-2</v>
      </c>
      <c r="R874" s="5">
        <f t="shared" si="1017"/>
        <v>1.6950219954020966E-3</v>
      </c>
      <c r="S874" s="5">
        <f t="shared" si="1018"/>
        <v>2.1314991947939545E-2</v>
      </c>
      <c r="T874" s="5">
        <f t="shared" si="1019"/>
        <v>2.7407094148614593E-2</v>
      </c>
      <c r="U874" s="5">
        <f t="shared" si="1020"/>
        <v>8.5005153000951763E-3</v>
      </c>
      <c r="V874" s="5">
        <f t="shared" si="1021"/>
        <v>1.8474162338298985E-2</v>
      </c>
      <c r="W874" s="5">
        <f t="shared" si="1022"/>
        <v>2.9455030397298947E-2</v>
      </c>
      <c r="X874" s="5">
        <f t="shared" si="1023"/>
        <v>4.5815417887085826E-2</v>
      </c>
      <c r="Y874" s="5">
        <f t="shared" si="1024"/>
        <v>3.5631477677252547E-2</v>
      </c>
      <c r="Z874" s="5">
        <f t="shared" si="1025"/>
        <v>8.788328060286148E-4</v>
      </c>
      <c r="AA874" s="5">
        <f t="shared" si="1026"/>
        <v>4.4073361491097597E-3</v>
      </c>
      <c r="AB874" s="5">
        <f t="shared" si="1027"/>
        <v>1.1051369383346157E-2</v>
      </c>
      <c r="AC874" s="5">
        <f t="shared" si="1028"/>
        <v>9.0067242179199709E-3</v>
      </c>
      <c r="AD874" s="5">
        <f t="shared" si="1029"/>
        <v>3.6929157444002929E-2</v>
      </c>
      <c r="AE874" s="5">
        <f t="shared" si="1030"/>
        <v>5.7440944982699173E-2</v>
      </c>
      <c r="AF874" s="5">
        <f t="shared" si="1031"/>
        <v>4.4672859995635888E-2</v>
      </c>
      <c r="AG874" s="5">
        <f t="shared" si="1032"/>
        <v>2.3161926517640742E-2</v>
      </c>
      <c r="AH874" s="5">
        <f t="shared" si="1033"/>
        <v>3.4174207018280219E-4</v>
      </c>
      <c r="AI874" s="5">
        <f t="shared" si="1034"/>
        <v>1.7138324482839432E-3</v>
      </c>
      <c r="AJ874" s="5">
        <f t="shared" si="1035"/>
        <v>4.2974247496361485E-3</v>
      </c>
      <c r="AK874" s="5">
        <f t="shared" si="1036"/>
        <v>7.1838447985496439E-3</v>
      </c>
      <c r="AL874" s="5">
        <f t="shared" si="1037"/>
        <v>2.8102758315853701E-3</v>
      </c>
      <c r="AM874" s="5">
        <f t="shared" si="1038"/>
        <v>3.7039857739179664E-2</v>
      </c>
      <c r="AN874" s="5">
        <f t="shared" si="1039"/>
        <v>5.7613132219152034E-2</v>
      </c>
      <c r="AO874" s="5">
        <f t="shared" si="1040"/>
        <v>4.4806773118224855E-2</v>
      </c>
      <c r="AP874" s="5">
        <f t="shared" si="1041"/>
        <v>2.3231357619778736E-2</v>
      </c>
      <c r="AQ874" s="5">
        <f t="shared" si="1042"/>
        <v>9.0337231287673427E-3</v>
      </c>
      <c r="AR874" s="5">
        <f t="shared" si="1043"/>
        <v>1.0631159122116311E-4</v>
      </c>
      <c r="AS874" s="5">
        <f t="shared" si="1044"/>
        <v>5.3315137514695359E-4</v>
      </c>
      <c r="AT874" s="5">
        <f t="shared" si="1045"/>
        <v>1.3368739267092399E-3</v>
      </c>
      <c r="AU874" s="5">
        <f t="shared" si="1046"/>
        <v>2.2348023209760562E-3</v>
      </c>
      <c r="AV874" s="5">
        <f t="shared" si="1047"/>
        <v>2.8018768154154058E-3</v>
      </c>
      <c r="AW874" s="5">
        <f t="shared" si="1048"/>
        <v>6.0893163899511848E-4</v>
      </c>
      <c r="AX874" s="5">
        <f t="shared" si="1049"/>
        <v>3.0959074894930227E-2</v>
      </c>
      <c r="AY874" s="5">
        <f t="shared" si="1050"/>
        <v>4.8154863009032399E-2</v>
      </c>
      <c r="AZ874" s="5">
        <f t="shared" si="1051"/>
        <v>3.7450906386715291E-2</v>
      </c>
      <c r="BA874" s="5">
        <f t="shared" si="1052"/>
        <v>1.9417497376099983E-2</v>
      </c>
      <c r="BB874" s="5">
        <f t="shared" si="1053"/>
        <v>7.5506691438433603E-3</v>
      </c>
      <c r="BC874" s="5">
        <f t="shared" si="1054"/>
        <v>2.3489166874805251E-3</v>
      </c>
      <c r="BD874" s="5">
        <f t="shared" si="1055"/>
        <v>2.7560147974391977E-5</v>
      </c>
      <c r="BE874" s="5">
        <f t="shared" si="1056"/>
        <v>1.3821381679099144E-4</v>
      </c>
      <c r="BF874" s="5">
        <f t="shared" si="1057"/>
        <v>3.465703299141157E-4</v>
      </c>
      <c r="BG874" s="5">
        <f t="shared" si="1058"/>
        <v>5.7934870461570057E-4</v>
      </c>
      <c r="BH874" s="5">
        <f t="shared" si="1059"/>
        <v>7.2635672885587262E-4</v>
      </c>
      <c r="BI874" s="5">
        <f t="shared" si="1060"/>
        <v>7.2853408436174564E-4</v>
      </c>
      <c r="BJ874" s="8">
        <f t="shared" si="1061"/>
        <v>0.6427678948464518</v>
      </c>
      <c r="BK874" s="8">
        <f t="shared" si="1062"/>
        <v>0.11209229333360768</v>
      </c>
      <c r="BL874" s="8">
        <f t="shared" si="1063"/>
        <v>5.0930168085931642E-2</v>
      </c>
      <c r="BM874" s="8">
        <f t="shared" si="1064"/>
        <v>0.71827026389538817</v>
      </c>
      <c r="BN874" s="8">
        <f t="shared" si="1065"/>
        <v>4.0852993806594462E-2</v>
      </c>
    </row>
    <row r="875" spans="1:66" x14ac:dyDescent="0.25">
      <c r="A875" t="s">
        <v>285</v>
      </c>
      <c r="B875" t="s">
        <v>321</v>
      </c>
      <c r="C875" t="s">
        <v>364</v>
      </c>
      <c r="D875" t="s">
        <v>521</v>
      </c>
      <c r="E875">
        <f>VLOOKUP(A875,home!$A$2:$E$405,3,FALSE)</f>
        <v>1.35</v>
      </c>
      <c r="F875">
        <f>VLOOKUP(B875,home!$B$2:$E$405,3,FALSE)</f>
        <v>0.49380000000000002</v>
      </c>
      <c r="G875">
        <f>VLOOKUP(C875,away!$B$2:$E$405,4,FALSE)</f>
        <v>0.1852</v>
      </c>
      <c r="H875">
        <f>VLOOKUP(A875,away!$A$2:$E$405,3,FALSE)</f>
        <v>1.3</v>
      </c>
      <c r="I875">
        <f>VLOOKUP(C875,away!$B$2:$E$405,3,FALSE)</f>
        <v>0.96150000000000002</v>
      </c>
      <c r="J875">
        <f>VLOOKUP(B875,home!$B$2:$E$405,4,FALSE)</f>
        <v>1.0256000000000001</v>
      </c>
      <c r="K875" s="3">
        <f t="shared" si="1010"/>
        <v>0.12345987600000001</v>
      </c>
      <c r="L875" s="3">
        <f t="shared" si="1011"/>
        <v>1.2819487200000002</v>
      </c>
      <c r="M875" s="5">
        <f t="shared" si="1012"/>
        <v>0.24526682093443836</v>
      </c>
      <c r="N875" s="5">
        <f t="shared" si="1013"/>
        <v>3.0280611299479961E-2</v>
      </c>
      <c r="O875" s="5">
        <f t="shared" si="1014"/>
        <v>0.31441948715537249</v>
      </c>
      <c r="P875" s="5">
        <f t="shared" si="1015"/>
        <v>3.8818190896185878E-2</v>
      </c>
      <c r="Q875" s="5">
        <f t="shared" si="1016"/>
        <v>1.8692202581189971E-3</v>
      </c>
      <c r="R875" s="5">
        <f t="shared" si="1017"/>
        <v>0.20153482955094315</v>
      </c>
      <c r="S875" s="5">
        <f t="shared" si="1018"/>
        <v>1.5359312958758502E-3</v>
      </c>
      <c r="T875" s="5">
        <f t="shared" si="1019"/>
        <v>2.3962445172937179E-3</v>
      </c>
      <c r="U875" s="5">
        <f t="shared" si="1020"/>
        <v>2.4881465066040574E-2</v>
      </c>
      <c r="V875" s="5">
        <f t="shared" si="1021"/>
        <v>2.7010073727317163E-5</v>
      </c>
      <c r="W875" s="5">
        <f t="shared" si="1022"/>
        <v>7.692456709468642E-5</v>
      </c>
      <c r="X875" s="5">
        <f t="shared" si="1023"/>
        <v>9.8613350323587386E-5</v>
      </c>
      <c r="Y875" s="5">
        <f t="shared" si="1024"/>
        <v>6.3208629111117241E-5</v>
      </c>
      <c r="Z875" s="5">
        <f t="shared" si="1025"/>
        <v>8.611910559274992E-2</v>
      </c>
      <c r="AA875" s="5">
        <f t="shared" si="1026"/>
        <v>1.0632254097711812E-2</v>
      </c>
      <c r="AB875" s="5">
        <f t="shared" si="1027"/>
        <v>6.5632838625199596E-4</v>
      </c>
      <c r="AC875" s="5">
        <f t="shared" si="1028"/>
        <v>2.6717897320774385E-7</v>
      </c>
      <c r="AD875" s="5">
        <f t="shared" si="1029"/>
        <v>2.3742743787159168E-6</v>
      </c>
      <c r="AE875" s="5">
        <f t="shared" si="1030"/>
        <v>3.0436980007236653E-6</v>
      </c>
      <c r="AF875" s="5">
        <f t="shared" si="1031"/>
        <v>1.9509323780471312E-6</v>
      </c>
      <c r="AG875" s="5">
        <f t="shared" si="1032"/>
        <v>8.3366508828135877E-7</v>
      </c>
      <c r="AH875" s="5">
        <f t="shared" si="1033"/>
        <v>2.7600069295542665E-2</v>
      </c>
      <c r="AI875" s="5">
        <f t="shared" si="1034"/>
        <v>3.4075011328191041E-3</v>
      </c>
      <c r="AJ875" s="5">
        <f t="shared" si="1035"/>
        <v>2.1034483366385302E-4</v>
      </c>
      <c r="AK875" s="5">
        <f t="shared" si="1036"/>
        <v>8.6563823604599696E-6</v>
      </c>
      <c r="AL875" s="5">
        <f t="shared" si="1037"/>
        <v>1.6914484145733657E-9</v>
      </c>
      <c r="AM875" s="5">
        <f t="shared" si="1038"/>
        <v>5.8625524077248861E-8</v>
      </c>
      <c r="AN875" s="5">
        <f t="shared" si="1039"/>
        <v>7.5154915550158364E-8</v>
      </c>
      <c r="AO875" s="5">
        <f t="shared" si="1040"/>
        <v>4.8172373895616817E-8</v>
      </c>
      <c r="AP875" s="5">
        <f t="shared" si="1041"/>
        <v>2.0584837684949133E-8</v>
      </c>
      <c r="AQ875" s="5">
        <f t="shared" si="1042"/>
        <v>6.5971765804070786E-9</v>
      </c>
      <c r="AR875" s="5">
        <f t="shared" si="1043"/>
        <v>7.0763747010664417E-3</v>
      </c>
      <c r="AS875" s="5">
        <f t="shared" si="1044"/>
        <v>8.7364834312319986E-4</v>
      </c>
      <c r="AT875" s="5">
        <f t="shared" si="1045"/>
        <v>5.393025805479784E-5</v>
      </c>
      <c r="AU875" s="5">
        <f t="shared" si="1046"/>
        <v>2.2194076573644465E-6</v>
      </c>
      <c r="AV875" s="5">
        <f t="shared" si="1047"/>
        <v>6.8501948542916273E-8</v>
      </c>
      <c r="AW875" s="5">
        <f t="shared" si="1048"/>
        <v>7.4362288382059682E-12</v>
      </c>
      <c r="AX875" s="5">
        <f t="shared" si="1049"/>
        <v>1.2063166555020243E-9</v>
      </c>
      <c r="AY875" s="5">
        <f t="shared" si="1050"/>
        <v>1.5464360924355012E-9</v>
      </c>
      <c r="AZ875" s="5">
        <f t="shared" si="1051"/>
        <v>9.9122588462974638E-10</v>
      </c>
      <c r="BA875" s="5">
        <f t="shared" si="1052"/>
        <v>4.2356691801065709E-10</v>
      </c>
      <c r="BB875" s="5">
        <f t="shared" si="1053"/>
        <v>1.3574776709452674E-10</v>
      </c>
      <c r="BC875" s="5">
        <f t="shared" si="1054"/>
        <v>3.4804335253937327E-11</v>
      </c>
      <c r="BD875" s="5">
        <f t="shared" si="1055"/>
        <v>1.5119249150454173E-3</v>
      </c>
      <c r="BE875" s="5">
        <f t="shared" si="1056"/>
        <v>1.8666206253281775E-4</v>
      </c>
      <c r="BF875" s="5">
        <f t="shared" si="1057"/>
        <v>1.152263754710296E-5</v>
      </c>
      <c r="BG875" s="5">
        <f t="shared" si="1058"/>
        <v>4.7419446758609163E-7</v>
      </c>
      <c r="BH875" s="5">
        <f t="shared" si="1059"/>
        <v>1.4635997542016226E-8</v>
      </c>
      <c r="BI875" s="5">
        <f t="shared" si="1060"/>
        <v>3.6139168833472579E-10</v>
      </c>
      <c r="BJ875" s="8">
        <f t="shared" si="1061"/>
        <v>3.4793238664193274E-2</v>
      </c>
      <c r="BK875" s="8">
        <f t="shared" si="1062"/>
        <v>0.28564822361708514</v>
      </c>
      <c r="BL875" s="8">
        <f t="shared" si="1063"/>
        <v>0.59306777591953863</v>
      </c>
      <c r="BM875" s="8">
        <f t="shared" si="1064"/>
        <v>0.16743918216002823</v>
      </c>
      <c r="BN875" s="8">
        <f t="shared" si="1065"/>
        <v>0.8321891600945388</v>
      </c>
    </row>
    <row r="876" spans="1:66" x14ac:dyDescent="0.25">
      <c r="A876" t="s">
        <v>285</v>
      </c>
      <c r="B876" t="s">
        <v>297</v>
      </c>
      <c r="C876" t="s">
        <v>362</v>
      </c>
      <c r="D876" t="s">
        <v>521</v>
      </c>
      <c r="E876">
        <f>VLOOKUP(A876,home!$A$2:$E$405,3,FALSE)</f>
        <v>1.35</v>
      </c>
      <c r="F876">
        <f>VLOOKUP(B876,home!$B$2:$E$405,3,FALSE)</f>
        <v>1.7283999999999999</v>
      </c>
      <c r="G876">
        <f>VLOOKUP(C876,away!$B$2:$E$405,4,FALSE)</f>
        <v>1.7283999999999999</v>
      </c>
      <c r="H876">
        <f>VLOOKUP(A876,away!$A$2:$E$405,3,FALSE)</f>
        <v>1.3</v>
      </c>
      <c r="I876">
        <f>VLOOKUP(C876,away!$B$2:$E$405,3,FALSE)</f>
        <v>0.51280000000000003</v>
      </c>
      <c r="J876">
        <f>VLOOKUP(B876,home!$B$2:$E$405,4,FALSE)</f>
        <v>0</v>
      </c>
      <c r="K876" s="3">
        <f t="shared" si="1010"/>
        <v>4.0329448560000003</v>
      </c>
      <c r="L876" s="3">
        <f t="shared" si="1011"/>
        <v>0</v>
      </c>
      <c r="M876" s="5">
        <f t="shared" si="1012"/>
        <v>1.7722064106917165E-2</v>
      </c>
      <c r="N876" s="5">
        <f t="shared" si="1013"/>
        <v>7.1472107277693819E-2</v>
      </c>
      <c r="O876" s="5">
        <f t="shared" si="1014"/>
        <v>0</v>
      </c>
      <c r="P876" s="5">
        <f t="shared" si="1015"/>
        <v>0</v>
      </c>
      <c r="Q876" s="5">
        <f t="shared" si="1016"/>
        <v>0.14412153369652775</v>
      </c>
      <c r="R876" s="5">
        <f t="shared" si="1017"/>
        <v>0</v>
      </c>
      <c r="S876" s="5">
        <f t="shared" si="1018"/>
        <v>0</v>
      </c>
      <c r="T876" s="5">
        <f t="shared" si="1019"/>
        <v>0</v>
      </c>
      <c r="U876" s="5">
        <f t="shared" si="1020"/>
        <v>0</v>
      </c>
      <c r="V876" s="5">
        <f t="shared" si="1021"/>
        <v>0</v>
      </c>
      <c r="W876" s="5">
        <f t="shared" si="1022"/>
        <v>0.1937447326534141</v>
      </c>
      <c r="X876" s="5">
        <f t="shared" si="1023"/>
        <v>0</v>
      </c>
      <c r="Y876" s="5">
        <f t="shared" si="1024"/>
        <v>0</v>
      </c>
      <c r="Z876" s="5">
        <f t="shared" si="1025"/>
        <v>0</v>
      </c>
      <c r="AA876" s="5">
        <f t="shared" si="1026"/>
        <v>0</v>
      </c>
      <c r="AB876" s="5">
        <f t="shared" si="1027"/>
        <v>0</v>
      </c>
      <c r="AC876" s="5">
        <f t="shared" si="1028"/>
        <v>0</v>
      </c>
      <c r="AD876" s="5">
        <f t="shared" si="1029"/>
        <v>0.19534045573292044</v>
      </c>
      <c r="AE876" s="5">
        <f t="shared" si="1030"/>
        <v>0</v>
      </c>
      <c r="AF876" s="5">
        <f t="shared" si="1031"/>
        <v>0</v>
      </c>
      <c r="AG876" s="5">
        <f t="shared" si="1032"/>
        <v>0</v>
      </c>
      <c r="AH876" s="5">
        <f t="shared" si="1033"/>
        <v>0</v>
      </c>
      <c r="AI876" s="5">
        <f t="shared" si="1034"/>
        <v>0</v>
      </c>
      <c r="AJ876" s="5">
        <f t="shared" si="1035"/>
        <v>0</v>
      </c>
      <c r="AK876" s="5">
        <f t="shared" si="1036"/>
        <v>0</v>
      </c>
      <c r="AL876" s="5">
        <f t="shared" si="1037"/>
        <v>0</v>
      </c>
      <c r="AM876" s="5">
        <f t="shared" si="1038"/>
        <v>0.15755945722335543</v>
      </c>
      <c r="AN876" s="5">
        <f t="shared" si="1039"/>
        <v>0</v>
      </c>
      <c r="AO876" s="5">
        <f t="shared" si="1040"/>
        <v>0</v>
      </c>
      <c r="AP876" s="5">
        <f t="shared" si="1041"/>
        <v>0</v>
      </c>
      <c r="AQ876" s="5">
        <f t="shared" si="1042"/>
        <v>0</v>
      </c>
      <c r="AR876" s="5">
        <f t="shared" si="1043"/>
        <v>0</v>
      </c>
      <c r="AS876" s="5">
        <f t="shared" si="1044"/>
        <v>0</v>
      </c>
      <c r="AT876" s="5">
        <f t="shared" si="1045"/>
        <v>0</v>
      </c>
      <c r="AU876" s="5">
        <f t="shared" si="1046"/>
        <v>0</v>
      </c>
      <c r="AV876" s="5">
        <f t="shared" si="1047"/>
        <v>0</v>
      </c>
      <c r="AW876" s="5">
        <f t="shared" si="1048"/>
        <v>0</v>
      </c>
      <c r="AX876" s="5">
        <f t="shared" si="1049"/>
        <v>0.10590476708718052</v>
      </c>
      <c r="AY876" s="5">
        <f t="shared" si="1050"/>
        <v>0</v>
      </c>
      <c r="AZ876" s="5">
        <f t="shared" si="1051"/>
        <v>0</v>
      </c>
      <c r="BA876" s="5">
        <f t="shared" si="1052"/>
        <v>0</v>
      </c>
      <c r="BB876" s="5">
        <f t="shared" si="1053"/>
        <v>0</v>
      </c>
      <c r="BC876" s="5">
        <f t="shared" si="1054"/>
        <v>0</v>
      </c>
      <c r="BD876" s="5">
        <f t="shared" si="1055"/>
        <v>0</v>
      </c>
      <c r="BE876" s="5">
        <f t="shared" si="1056"/>
        <v>0</v>
      </c>
      <c r="BF876" s="5">
        <f t="shared" si="1057"/>
        <v>0</v>
      </c>
      <c r="BG876" s="5">
        <f t="shared" si="1058"/>
        <v>0</v>
      </c>
      <c r="BH876" s="5">
        <f t="shared" si="1059"/>
        <v>0</v>
      </c>
      <c r="BI876" s="5">
        <f t="shared" si="1060"/>
        <v>0</v>
      </c>
      <c r="BJ876" s="8">
        <f t="shared" si="1061"/>
        <v>0.86814305367109212</v>
      </c>
      <c r="BK876" s="8">
        <f t="shared" si="1062"/>
        <v>1.7722064106917165E-2</v>
      </c>
      <c r="BL876" s="8">
        <f t="shared" si="1063"/>
        <v>0</v>
      </c>
      <c r="BM876" s="8">
        <f t="shared" si="1064"/>
        <v>0.6525494126968705</v>
      </c>
      <c r="BN876" s="8">
        <f t="shared" si="1065"/>
        <v>0.23331570508113875</v>
      </c>
    </row>
    <row r="877" spans="1:66" x14ac:dyDescent="0.25">
      <c r="A877" t="s">
        <v>285</v>
      </c>
      <c r="B877" t="s">
        <v>317</v>
      </c>
      <c r="C877" t="s">
        <v>347</v>
      </c>
      <c r="D877" t="s">
        <v>521</v>
      </c>
      <c r="E877">
        <f>VLOOKUP(A877,home!$A$2:$E$405,3,FALSE)</f>
        <v>1.35</v>
      </c>
      <c r="F877">
        <f>VLOOKUP(B877,home!$B$2:$E$405,3,FALSE)</f>
        <v>0.74070000000000003</v>
      </c>
      <c r="G877">
        <f>VLOOKUP(C877,away!$B$2:$E$405,4,FALSE)</f>
        <v>0.74070000000000003</v>
      </c>
      <c r="H877">
        <f>VLOOKUP(A877,away!$A$2:$E$405,3,FALSE)</f>
        <v>1.3</v>
      </c>
      <c r="I877">
        <f>VLOOKUP(C877,away!$B$2:$E$405,3,FALSE)</f>
        <v>2.1154000000000002</v>
      </c>
      <c r="J877">
        <f>VLOOKUP(B877,home!$B$2:$E$405,4,FALSE)</f>
        <v>2.0512999999999999</v>
      </c>
      <c r="K877" s="3">
        <f t="shared" si="1010"/>
        <v>0.74065926150000005</v>
      </c>
      <c r="L877" s="3">
        <f t="shared" si="1011"/>
        <v>5.6411160259999997</v>
      </c>
      <c r="M877" s="5">
        <f t="shared" si="1012"/>
        <v>1.6921162956608669E-3</v>
      </c>
      <c r="N877" s="5">
        <f t="shared" si="1013"/>
        <v>1.2532816059162935E-3</v>
      </c>
      <c r="O877" s="5">
        <f t="shared" si="1014"/>
        <v>9.5454243533082701E-3</v>
      </c>
      <c r="P877" s="5">
        <f t="shared" si="1015"/>
        <v>7.0699069522254191E-3</v>
      </c>
      <c r="Q877" s="5">
        <f t="shared" si="1016"/>
        <v>4.6412731434474787E-4</v>
      </c>
      <c r="R877" s="5">
        <f t="shared" si="1017"/>
        <v>2.692342314720898E-2</v>
      </c>
      <c r="S877" s="5">
        <f t="shared" si="1018"/>
        <v>7.3847737949955571E-3</v>
      </c>
      <c r="T877" s="5">
        <f t="shared" si="1019"/>
        <v>2.6181960310544972E-3</v>
      </c>
      <c r="U877" s="5">
        <f t="shared" si="1020"/>
        <v>1.9941082705263811E-2</v>
      </c>
      <c r="V877" s="5">
        <f t="shared" si="1021"/>
        <v>3.4282949390216037E-3</v>
      </c>
      <c r="W877" s="5">
        <f t="shared" si="1022"/>
        <v>1.1458673129485315E-4</v>
      </c>
      <c r="X877" s="5">
        <f t="shared" si="1023"/>
        <v>6.4639704627435192E-4</v>
      </c>
      <c r="Y877" s="5">
        <f t="shared" si="1024"/>
        <v>1.8232003684486547E-3</v>
      </c>
      <c r="Z877" s="5">
        <f t="shared" si="1025"/>
        <v>5.0626051263499984E-2</v>
      </c>
      <c r="AA877" s="5">
        <f t="shared" si="1026"/>
        <v>3.7496653741485038E-2</v>
      </c>
      <c r="AB877" s="5">
        <f t="shared" si="1027"/>
        <v>1.3886121934444761E-2</v>
      </c>
      <c r="AC877" s="5">
        <f t="shared" si="1028"/>
        <v>8.9524454841776434E-4</v>
      </c>
      <c r="AD877" s="5">
        <f t="shared" si="1029"/>
        <v>2.1217430944636215E-5</v>
      </c>
      <c r="AE877" s="5">
        <f t="shared" si="1030"/>
        <v>1.1968998973233568E-4</v>
      </c>
      <c r="AF877" s="5">
        <f t="shared" si="1031"/>
        <v>3.3759255961542703E-4</v>
      </c>
      <c r="AG877" s="5">
        <f t="shared" si="1032"/>
        <v>6.3479959943498203E-4</v>
      </c>
      <c r="AH877" s="5">
        <f t="shared" si="1033"/>
        <v>7.1396857278906822E-2</v>
      </c>
      <c r="AI877" s="5">
        <f t="shared" si="1034"/>
        <v>5.2880743585616029E-2</v>
      </c>
      <c r="AJ877" s="5">
        <f t="shared" si="1035"/>
        <v>1.9583306245846612E-2</v>
      </c>
      <c r="AK877" s="5">
        <f t="shared" si="1036"/>
        <v>4.8348523805923655E-3</v>
      </c>
      <c r="AL877" s="5">
        <f t="shared" si="1037"/>
        <v>1.4961845525702979E-4</v>
      </c>
      <c r="AM877" s="5">
        <f t="shared" si="1038"/>
        <v>3.1429773468763022E-6</v>
      </c>
      <c r="AN877" s="5">
        <f t="shared" si="1039"/>
        <v>1.7729899880818871E-5</v>
      </c>
      <c r="AO877" s="5">
        <f t="shared" si="1040"/>
        <v>5.0008211178531401E-5</v>
      </c>
      <c r="AP877" s="5">
        <f t="shared" si="1041"/>
        <v>9.4034040503601952E-5</v>
      </c>
      <c r="AQ877" s="5">
        <f t="shared" si="1042"/>
        <v>1.3261423321860052E-4</v>
      </c>
      <c r="AR877" s="5">
        <f t="shared" si="1043"/>
        <v>8.0551591160415201E-2</v>
      </c>
      <c r="AS877" s="5">
        <f t="shared" si="1044"/>
        <v>5.9661282021523057E-2</v>
      </c>
      <c r="AT877" s="5">
        <f t="shared" si="1045"/>
        <v>2.2094340541102243E-2</v>
      </c>
      <c r="AU877" s="5">
        <f t="shared" si="1046"/>
        <v>5.4547926495007682E-3</v>
      </c>
      <c r="AV877" s="5">
        <f t="shared" si="1047"/>
        <v>1.0100356738537166E-3</v>
      </c>
      <c r="AW877" s="5">
        <f t="shared" si="1048"/>
        <v>1.7364654868965206E-5</v>
      </c>
      <c r="AX877" s="5">
        <f t="shared" si="1049"/>
        <v>3.8797921344143849E-7</v>
      </c>
      <c r="AY877" s="5">
        <f t="shared" si="1050"/>
        <v>2.1886357586993731E-6</v>
      </c>
      <c r="AZ877" s="5">
        <f t="shared" si="1051"/>
        <v>6.1731741267378504E-6</v>
      </c>
      <c r="BA877" s="5">
        <f t="shared" si="1052"/>
        <v>1.1607863832543149E-5</v>
      </c>
      <c r="BB877" s="5">
        <f t="shared" si="1053"/>
        <v>1.6370326673346232E-5</v>
      </c>
      <c r="BC877" s="5">
        <f t="shared" si="1054"/>
        <v>1.8469382429573739E-5</v>
      </c>
      <c r="BD877" s="5">
        <f t="shared" si="1055"/>
        <v>7.5733478635803014E-2</v>
      </c>
      <c r="BE877" s="5">
        <f t="shared" si="1056"/>
        <v>5.6092702357219887E-2</v>
      </c>
      <c r="BF877" s="5">
        <f t="shared" si="1057"/>
        <v>2.0772789751718895E-2</v>
      </c>
      <c r="BG877" s="5">
        <f t="shared" si="1058"/>
        <v>5.1285197056009637E-3</v>
      </c>
      <c r="BH877" s="5">
        <f t="shared" si="1059"/>
        <v>9.4962140443465156E-4</v>
      </c>
      <c r="BI877" s="5">
        <f t="shared" si="1060"/>
        <v>1.4066917762263243E-4</v>
      </c>
      <c r="BJ877" s="8">
        <f t="shared" si="1061"/>
        <v>8.3858154012235522E-3</v>
      </c>
      <c r="BK877" s="8">
        <f t="shared" si="1062"/>
        <v>2.0622143621336939E-2</v>
      </c>
      <c r="BL877" s="8">
        <f t="shared" si="1063"/>
        <v>0.58407828845146781</v>
      </c>
      <c r="BM877" s="8">
        <f t="shared" si="1064"/>
        <v>0.61677919508797374</v>
      </c>
      <c r="BN877" s="8">
        <f t="shared" si="1065"/>
        <v>4.6948279668664578E-2</v>
      </c>
    </row>
    <row r="878" spans="1:66" x14ac:dyDescent="0.25">
      <c r="A878" t="s">
        <v>287</v>
      </c>
      <c r="B878" t="s">
        <v>504</v>
      </c>
      <c r="C878" t="s">
        <v>340</v>
      </c>
      <c r="D878" t="s">
        <v>521</v>
      </c>
      <c r="E878">
        <f>VLOOKUP(A878,home!$A$2:$E$405,3,FALSE)</f>
        <v>1.2423999999999999</v>
      </c>
      <c r="F878">
        <f>VLOOKUP(B878,home!$B$2:$E$405,3,FALSE)</f>
        <v>0</v>
      </c>
      <c r="G878">
        <f>VLOOKUP(C878,away!$B$2:$E$405,4,FALSE)</f>
        <v>0</v>
      </c>
      <c r="H878">
        <f>VLOOKUP(A878,away!$A$2:$E$405,3,FALSE)</f>
        <v>0.87880000000000003</v>
      </c>
      <c r="I878">
        <f>VLOOKUP(C878,away!$B$2:$E$405,3,FALSE)</f>
        <v>0.56899999999999995</v>
      </c>
      <c r="J878">
        <f>VLOOKUP(B878,home!$B$2:$E$405,4,FALSE)</f>
        <v>1.1378999999999999</v>
      </c>
      <c r="K878" s="3">
        <f t="shared" si="1010"/>
        <v>0</v>
      </c>
      <c r="L878" s="3">
        <f t="shared" si="1011"/>
        <v>0.56899232987999993</v>
      </c>
      <c r="M878" s="5">
        <f t="shared" si="1012"/>
        <v>0.56609558899968104</v>
      </c>
      <c r="N878" s="5">
        <f t="shared" si="1013"/>
        <v>0</v>
      </c>
      <c r="O878" s="5">
        <f t="shared" si="1014"/>
        <v>0.32210404811971932</v>
      </c>
      <c r="P878" s="5">
        <f t="shared" si="1015"/>
        <v>0</v>
      </c>
      <c r="Q878" s="5">
        <f t="shared" si="1016"/>
        <v>0</v>
      </c>
      <c r="R878" s="5">
        <f t="shared" si="1017"/>
        <v>9.1637366401709372E-2</v>
      </c>
      <c r="S878" s="5">
        <f t="shared" si="1018"/>
        <v>0</v>
      </c>
      <c r="T878" s="5">
        <f t="shared" si="1019"/>
        <v>0</v>
      </c>
      <c r="U878" s="5">
        <f t="shared" si="1020"/>
        <v>0</v>
      </c>
      <c r="V878" s="5">
        <f t="shared" si="1021"/>
        <v>0</v>
      </c>
      <c r="W878" s="5">
        <f t="shared" si="1022"/>
        <v>0</v>
      </c>
      <c r="X878" s="5">
        <f t="shared" si="1023"/>
        <v>0</v>
      </c>
      <c r="Y878" s="5">
        <f t="shared" si="1024"/>
        <v>0</v>
      </c>
      <c r="Z878" s="5">
        <f t="shared" si="1025"/>
        <v>1.7380319537658614E-2</v>
      </c>
      <c r="AA878" s="5">
        <f t="shared" si="1026"/>
        <v>0</v>
      </c>
      <c r="AB878" s="5">
        <f t="shared" si="1027"/>
        <v>0</v>
      </c>
      <c r="AC878" s="5">
        <f t="shared" si="1028"/>
        <v>0</v>
      </c>
      <c r="AD878" s="5">
        <f t="shared" si="1029"/>
        <v>0</v>
      </c>
      <c r="AE878" s="5">
        <f t="shared" si="1030"/>
        <v>0</v>
      </c>
      <c r="AF878" s="5">
        <f t="shared" si="1031"/>
        <v>0</v>
      </c>
      <c r="AG878" s="5">
        <f t="shared" si="1032"/>
        <v>0</v>
      </c>
      <c r="AH878" s="5">
        <f t="shared" si="1033"/>
        <v>2.4723171269478142E-3</v>
      </c>
      <c r="AI878" s="5">
        <f t="shared" si="1034"/>
        <v>0</v>
      </c>
      <c r="AJ878" s="5">
        <f t="shared" si="1035"/>
        <v>0</v>
      </c>
      <c r="AK878" s="5">
        <f t="shared" si="1036"/>
        <v>0</v>
      </c>
      <c r="AL878" s="5">
        <f t="shared" si="1037"/>
        <v>0</v>
      </c>
      <c r="AM878" s="5">
        <f t="shared" si="1038"/>
        <v>0</v>
      </c>
      <c r="AN878" s="5">
        <f t="shared" si="1039"/>
        <v>0</v>
      </c>
      <c r="AO878" s="5">
        <f t="shared" si="1040"/>
        <v>0</v>
      </c>
      <c r="AP878" s="5">
        <f t="shared" si="1041"/>
        <v>0</v>
      </c>
      <c r="AQ878" s="5">
        <f t="shared" si="1042"/>
        <v>0</v>
      </c>
      <c r="AR878" s="5">
        <f t="shared" si="1043"/>
        <v>2.8134589645285288E-4</v>
      </c>
      <c r="AS878" s="5">
        <f t="shared" si="1044"/>
        <v>0</v>
      </c>
      <c r="AT878" s="5">
        <f t="shared" si="1045"/>
        <v>0</v>
      </c>
      <c r="AU878" s="5">
        <f t="shared" si="1046"/>
        <v>0</v>
      </c>
      <c r="AV878" s="5">
        <f t="shared" si="1047"/>
        <v>0</v>
      </c>
      <c r="AW878" s="5">
        <f t="shared" si="1048"/>
        <v>0</v>
      </c>
      <c r="AX878" s="5">
        <f t="shared" si="1049"/>
        <v>0</v>
      </c>
      <c r="AY878" s="5">
        <f t="shared" si="1050"/>
        <v>0</v>
      </c>
      <c r="AZ878" s="5">
        <f t="shared" si="1051"/>
        <v>0</v>
      </c>
      <c r="BA878" s="5">
        <f t="shared" si="1052"/>
        <v>0</v>
      </c>
      <c r="BB878" s="5">
        <f t="shared" si="1053"/>
        <v>0</v>
      </c>
      <c r="BC878" s="5">
        <f t="shared" si="1054"/>
        <v>0</v>
      </c>
      <c r="BD878" s="5">
        <f t="shared" si="1055"/>
        <v>2.6680609520814323E-5</v>
      </c>
      <c r="BE878" s="5">
        <f t="shared" si="1056"/>
        <v>0</v>
      </c>
      <c r="BF878" s="5">
        <f t="shared" si="1057"/>
        <v>0</v>
      </c>
      <c r="BG878" s="5">
        <f t="shared" si="1058"/>
        <v>0</v>
      </c>
      <c r="BH878" s="5">
        <f t="shared" si="1059"/>
        <v>0</v>
      </c>
      <c r="BI878" s="5">
        <f t="shared" si="1060"/>
        <v>0</v>
      </c>
      <c r="BJ878" s="8">
        <f t="shared" si="1061"/>
        <v>0</v>
      </c>
      <c r="BK878" s="8">
        <f t="shared" si="1062"/>
        <v>0.56609558899968104</v>
      </c>
      <c r="BL878" s="8">
        <f t="shared" si="1063"/>
        <v>0.41652175815435016</v>
      </c>
      <c r="BM878" s="8">
        <f t="shared" si="1064"/>
        <v>2.0160663170580094E-2</v>
      </c>
      <c r="BN878" s="8">
        <f t="shared" si="1065"/>
        <v>0.9798370035211097</v>
      </c>
    </row>
    <row r="879" spans="1:66" x14ac:dyDescent="0.25">
      <c r="A879" t="s">
        <v>287</v>
      </c>
      <c r="B879" t="s">
        <v>314</v>
      </c>
      <c r="C879" t="s">
        <v>343</v>
      </c>
      <c r="D879" t="s">
        <v>521</v>
      </c>
      <c r="E879">
        <f>VLOOKUP(A879,home!$A$2:$E$405,3,FALSE)</f>
        <v>1.2423999999999999</v>
      </c>
      <c r="F879">
        <f>VLOOKUP(B879,home!$B$2:$E$405,3,FALSE)</f>
        <v>1.8781000000000001</v>
      </c>
      <c r="G879">
        <f>VLOOKUP(C879,away!$B$2:$E$405,4,FALSE)</f>
        <v>0.80489999999999995</v>
      </c>
      <c r="H879">
        <f>VLOOKUP(A879,away!$A$2:$E$405,3,FALSE)</f>
        <v>0.87880000000000003</v>
      </c>
      <c r="I879">
        <f>VLOOKUP(C879,away!$B$2:$E$405,3,FALSE)</f>
        <v>1.5172000000000001</v>
      </c>
      <c r="J879">
        <f>VLOOKUP(B879,home!$B$2:$E$405,4,FALSE)</f>
        <v>0.37930000000000003</v>
      </c>
      <c r="K879" s="3">
        <f t="shared" si="1010"/>
        <v>1.8781145740559999</v>
      </c>
      <c r="L879" s="3">
        <f t="shared" si="1011"/>
        <v>0.50572651604800001</v>
      </c>
      <c r="M879" s="5">
        <f t="shared" si="1012"/>
        <v>9.2195764273996242E-2</v>
      </c>
      <c r="N879" s="5">
        <f t="shared" si="1013"/>
        <v>0.17315420854922384</v>
      </c>
      <c r="O879" s="5">
        <f t="shared" si="1014"/>
        <v>4.6625842660670783E-2</v>
      </c>
      <c r="P879" s="5">
        <f t="shared" si="1015"/>
        <v>8.7568674628647786E-2</v>
      </c>
      <c r="Q879" s="5">
        <f t="shared" si="1016"/>
        <v>0.16260172131771469</v>
      </c>
      <c r="R879" s="5">
        <f t="shared" si="1017"/>
        <v>1.1789962483291623E-2</v>
      </c>
      <c r="S879" s="5">
        <f t="shared" si="1018"/>
        <v>2.0793451945982769E-2</v>
      </c>
      <c r="T879" s="5">
        <f t="shared" si="1019"/>
        <v>8.2232002025415654E-2</v>
      </c>
      <c r="U879" s="5">
        <f t="shared" si="1020"/>
        <v>2.2142900367443465E-2</v>
      </c>
      <c r="V879" s="5">
        <f t="shared" si="1021"/>
        <v>2.1944308061374422E-3</v>
      </c>
      <c r="W879" s="5">
        <f t="shared" si="1022"/>
        <v>0.10179488752446401</v>
      </c>
      <c r="X879" s="5">
        <f t="shared" si="1023"/>
        <v>5.1480373819245202E-2</v>
      </c>
      <c r="Y879" s="5">
        <f t="shared" si="1024"/>
        <v>1.3017495048227773E-2</v>
      </c>
      <c r="Z879" s="5">
        <f t="shared" si="1025"/>
        <v>1.9874988836705671E-3</v>
      </c>
      <c r="AA879" s="5">
        <f t="shared" si="1026"/>
        <v>3.7327506193417224E-3</v>
      </c>
      <c r="AB879" s="5">
        <f t="shared" si="1027"/>
        <v>3.5052666697511256E-3</v>
      </c>
      <c r="AC879" s="5">
        <f t="shared" si="1028"/>
        <v>1.3026859122199015E-4</v>
      </c>
      <c r="AD879" s="5">
        <f t="shared" si="1029"/>
        <v>4.7795615456021789E-2</v>
      </c>
      <c r="AE879" s="5">
        <f t="shared" si="1030"/>
        <v>2.4171510086943841E-2</v>
      </c>
      <c r="AF879" s="5">
        <f t="shared" si="1031"/>
        <v>6.1120867919445985E-3</v>
      </c>
      <c r="AG879" s="5">
        <f t="shared" si="1032"/>
        <v>1.0303481196910467E-3</v>
      </c>
      <c r="AH879" s="5">
        <f t="shared" si="1033"/>
        <v>2.5128272152200119E-4</v>
      </c>
      <c r="AI879" s="5">
        <f t="shared" si="1034"/>
        <v>4.7193774149892576E-4</v>
      </c>
      <c r="AJ879" s="5">
        <f t="shared" si="1035"/>
        <v>4.4317657517810289E-4</v>
      </c>
      <c r="AK879" s="5">
        <f t="shared" si="1036"/>
        <v>2.774454615740731E-4</v>
      </c>
      <c r="AL879" s="5">
        <f t="shared" si="1037"/>
        <v>4.9492286197222808E-6</v>
      </c>
      <c r="AM879" s="5">
        <f t="shared" si="1038"/>
        <v>1.795312839278615E-2</v>
      </c>
      <c r="AN879" s="5">
        <f t="shared" si="1039"/>
        <v>9.0793730742461682E-3</v>
      </c>
      <c r="AO879" s="5">
        <f t="shared" si="1040"/>
        <v>2.2958398563692668E-3</v>
      </c>
      <c r="AP879" s="5">
        <f t="shared" si="1041"/>
        <v>3.8702236398859013E-4</v>
      </c>
      <c r="AQ879" s="5">
        <f t="shared" si="1042"/>
        <v>4.8931867943152641E-5</v>
      </c>
      <c r="AR879" s="5">
        <f t="shared" si="1043"/>
        <v>2.5416067059676295E-5</v>
      </c>
      <c r="AS879" s="5">
        <f t="shared" si="1044"/>
        <v>4.7734285959962673E-5</v>
      </c>
      <c r="AT879" s="5">
        <f t="shared" si="1045"/>
        <v>4.4825229071781311E-5</v>
      </c>
      <c r="AU879" s="5">
        <f t="shared" si="1046"/>
        <v>2.8062305335037049E-5</v>
      </c>
      <c r="AV879" s="5">
        <f t="shared" si="1047"/>
        <v>1.3176056157835632E-5</v>
      </c>
      <c r="AW879" s="5">
        <f t="shared" si="1048"/>
        <v>1.3057884494058155E-7</v>
      </c>
      <c r="AX879" s="5">
        <f t="shared" si="1049"/>
        <v>5.6196720140650408E-3</v>
      </c>
      <c r="AY879" s="5">
        <f t="shared" si="1050"/>
        <v>2.8420171490055601E-3</v>
      </c>
      <c r="AZ879" s="5">
        <f t="shared" si="1051"/>
        <v>7.1864171565762572E-4</v>
      </c>
      <c r="BA879" s="5">
        <f t="shared" si="1052"/>
        <v>1.2114539038209623E-4</v>
      </c>
      <c r="BB879" s="5">
        <f t="shared" si="1053"/>
        <v>1.5316609053303099E-5</v>
      </c>
      <c r="BC879" s="5">
        <f t="shared" si="1054"/>
        <v>1.5492030668392464E-6</v>
      </c>
      <c r="BD879" s="5">
        <f t="shared" si="1055"/>
        <v>2.142263174288739E-6</v>
      </c>
      <c r="BE879" s="5">
        <f t="shared" si="1056"/>
        <v>4.0234156890951488E-6</v>
      </c>
      <c r="BF879" s="5">
        <f t="shared" si="1057"/>
        <v>3.7782178215875828E-6</v>
      </c>
      <c r="BG879" s="5">
        <f t="shared" si="1058"/>
        <v>2.3653086515605827E-6</v>
      </c>
      <c r="BH879" s="5">
        <f t="shared" si="1059"/>
        <v>1.1105801626591689E-6</v>
      </c>
      <c r="BI879" s="5">
        <f t="shared" si="1060"/>
        <v>4.1715935782953368E-7</v>
      </c>
      <c r="BJ879" s="8">
        <f t="shared" si="1061"/>
        <v>0.70247288637545635</v>
      </c>
      <c r="BK879" s="8">
        <f t="shared" si="1062"/>
        <v>0.20572955662361148</v>
      </c>
      <c r="BL879" s="8">
        <f t="shared" si="1063"/>
        <v>8.941361618871313E-2</v>
      </c>
      <c r="BM879" s="8">
        <f t="shared" si="1064"/>
        <v>0.42282549758774601</v>
      </c>
      <c r="BN879" s="8">
        <f t="shared" si="1065"/>
        <v>0.57393617391354501</v>
      </c>
    </row>
    <row r="880" spans="1:66" x14ac:dyDescent="0.25">
      <c r="A880" t="s">
        <v>287</v>
      </c>
      <c r="B880" t="s">
        <v>435</v>
      </c>
      <c r="C880" t="s">
        <v>286</v>
      </c>
      <c r="D880" t="s">
        <v>521</v>
      </c>
      <c r="E880">
        <f>VLOOKUP(A880,home!$A$2:$E$405,3,FALSE)</f>
        <v>1.2423999999999999</v>
      </c>
      <c r="F880">
        <f>VLOOKUP(B880,home!$B$2:$E$405,3,FALSE)</f>
        <v>0.53659999999999997</v>
      </c>
      <c r="G880">
        <f>VLOOKUP(C880,away!$B$2:$E$405,4,FALSE)</f>
        <v>0.80489999999999995</v>
      </c>
      <c r="H880">
        <f>VLOOKUP(A880,away!$A$2:$E$405,3,FALSE)</f>
        <v>0.87880000000000003</v>
      </c>
      <c r="I880">
        <f>VLOOKUP(C880,away!$B$2:$E$405,3,FALSE)</f>
        <v>1.8965000000000001</v>
      </c>
      <c r="J880">
        <f>VLOOKUP(B880,home!$B$2:$E$405,4,FALSE)</f>
        <v>1.1378999999999999</v>
      </c>
      <c r="K880" s="3">
        <f t="shared" si="1010"/>
        <v>0.53660416401599986</v>
      </c>
      <c r="L880" s="3">
        <f t="shared" si="1011"/>
        <v>1.89647443518</v>
      </c>
      <c r="M880" s="5">
        <f t="shared" si="1012"/>
        <v>8.7766219229126238E-2</v>
      </c>
      <c r="N880" s="5">
        <f t="shared" si="1013"/>
        <v>4.7095718698290261E-2</v>
      </c>
      <c r="O880" s="5">
        <f t="shared" si="1014"/>
        <v>0.16644639104044123</v>
      </c>
      <c r="P880" s="5">
        <f t="shared" si="1015"/>
        <v>8.9315826517736174E-2</v>
      </c>
      <c r="Q880" s="5">
        <f t="shared" si="1016"/>
        <v>1.2635879380414368E-2</v>
      </c>
      <c r="R880" s="5">
        <f t="shared" si="1017"/>
        <v>0.15783066271808519</v>
      </c>
      <c r="S880" s="5">
        <f t="shared" si="1018"/>
        <v>2.272319844871187E-2</v>
      </c>
      <c r="T880" s="5">
        <f t="shared" si="1019"/>
        <v>2.3963622210973944E-2</v>
      </c>
      <c r="U880" s="5">
        <f t="shared" si="1020"/>
        <v>8.469259082392934E-2</v>
      </c>
      <c r="V880" s="5">
        <f t="shared" si="1021"/>
        <v>2.5693778925159685E-3</v>
      </c>
      <c r="W880" s="5">
        <f t="shared" si="1022"/>
        <v>2.2601551638447544E-3</v>
      </c>
      <c r="X880" s="5">
        <f t="shared" si="1023"/>
        <v>4.2863264877716408E-3</v>
      </c>
      <c r="Y880" s="5">
        <f t="shared" si="1024"/>
        <v>4.0644543024468995E-3</v>
      </c>
      <c r="Z880" s="5">
        <f t="shared" si="1025"/>
        <v>9.9773938977455234E-2</v>
      </c>
      <c r="AA880" s="5">
        <f t="shared" si="1026"/>
        <v>5.3539111115580754E-2</v>
      </c>
      <c r="AB880" s="5">
        <f t="shared" si="1027"/>
        <v>1.4364654981167966E-2</v>
      </c>
      <c r="AC880" s="5">
        <f t="shared" si="1028"/>
        <v>1.6342143945166174E-4</v>
      </c>
      <c r="AD880" s="5">
        <f t="shared" si="1029"/>
        <v>3.0320216806033987E-4</v>
      </c>
      <c r="AE880" s="5">
        <f t="shared" si="1030"/>
        <v>5.7501516041758439E-4</v>
      </c>
      <c r="AF880" s="5">
        <f t="shared" si="1031"/>
        <v>5.4525077578643796E-4</v>
      </c>
      <c r="AG880" s="5">
        <f t="shared" si="1032"/>
        <v>3.4468471901368068E-4</v>
      </c>
      <c r="AH880" s="5">
        <f t="shared" si="1033"/>
        <v>4.7304681141988297E-2</v>
      </c>
      <c r="AI880" s="5">
        <f t="shared" si="1034"/>
        <v>2.5383888878240064E-2</v>
      </c>
      <c r="AJ880" s="5">
        <f t="shared" si="1035"/>
        <v>6.8105502354915224E-3</v>
      </c>
      <c r="AK880" s="5">
        <f t="shared" si="1036"/>
        <v>1.2181898718682999E-3</v>
      </c>
      <c r="AL880" s="5">
        <f t="shared" si="1037"/>
        <v>6.6522728510102878E-6</v>
      </c>
      <c r="AM880" s="5">
        <f t="shared" si="1038"/>
        <v>3.2539909183971471E-5</v>
      </c>
      <c r="AN880" s="5">
        <f t="shared" si="1039"/>
        <v>6.1711105890480784E-5</v>
      </c>
      <c r="AO880" s="5">
        <f t="shared" si="1040"/>
        <v>5.8516767343991388E-5</v>
      </c>
      <c r="AP880" s="5">
        <f t="shared" si="1041"/>
        <v>3.6991851099085182E-5</v>
      </c>
      <c r="AQ880" s="5">
        <f t="shared" si="1042"/>
        <v>1.7538524979850059E-5</v>
      </c>
      <c r="AR880" s="5">
        <f t="shared" si="1043"/>
        <v>1.7942423690024443E-2</v>
      </c>
      <c r="AS880" s="5">
        <f t="shared" si="1044"/>
        <v>9.6279792646064358E-3</v>
      </c>
      <c r="AT880" s="5">
        <f t="shared" si="1045"/>
        <v>2.5832068822237587E-3</v>
      </c>
      <c r="AU880" s="5">
        <f t="shared" si="1046"/>
        <v>4.6205318983868592E-4</v>
      </c>
      <c r="AV880" s="5">
        <f t="shared" si="1047"/>
        <v>6.1984916416078515E-5</v>
      </c>
      <c r="AW880" s="5">
        <f t="shared" si="1048"/>
        <v>1.8804794180877018E-7</v>
      </c>
      <c r="AX880" s="5">
        <f t="shared" si="1049"/>
        <v>2.9101751274702615E-6</v>
      </c>
      <c r="AY880" s="5">
        <f t="shared" si="1050"/>
        <v>5.5190727311440486E-6</v>
      </c>
      <c r="AZ880" s="5">
        <f t="shared" si="1051"/>
        <v>5.2333901702568774E-6</v>
      </c>
      <c r="BA880" s="5">
        <f t="shared" si="1052"/>
        <v>3.3083302224048253E-6</v>
      </c>
      <c r="BB880" s="5">
        <f t="shared" si="1053"/>
        <v>1.5685409224810286E-6</v>
      </c>
      <c r="BC880" s="5">
        <f t="shared" si="1054"/>
        <v>5.9493955200378467E-7</v>
      </c>
      <c r="BD880" s="5">
        <f t="shared" si="1055"/>
        <v>5.6712246388832327E-3</v>
      </c>
      <c r="BE880" s="5">
        <f t="shared" si="1056"/>
        <v>3.0432027562948775E-3</v>
      </c>
      <c r="BF880" s="5">
        <f t="shared" si="1057"/>
        <v>8.1649763548639952E-4</v>
      </c>
      <c r="BG880" s="5">
        <f t="shared" si="1058"/>
        <v>1.4604534370374003E-4</v>
      </c>
      <c r="BH880" s="5">
        <f t="shared" si="1059"/>
        <v>1.9592134891643694E-5</v>
      </c>
      <c r="BI880" s="5">
        <f t="shared" si="1060"/>
        <v>2.1026442329638332E-6</v>
      </c>
      <c r="BJ880" s="8">
        <f t="shared" si="1061"/>
        <v>9.6300741674243032E-2</v>
      </c>
      <c r="BK880" s="8">
        <f t="shared" si="1062"/>
        <v>0.20255021487312408</v>
      </c>
      <c r="BL880" s="8">
        <f t="shared" si="1063"/>
        <v>0.59796703390339501</v>
      </c>
      <c r="BM880" s="8">
        <f t="shared" si="1064"/>
        <v>0.43549590081933448</v>
      </c>
      <c r="BN880" s="8">
        <f t="shared" si="1065"/>
        <v>0.56109069758409347</v>
      </c>
    </row>
    <row r="881" spans="1:66" x14ac:dyDescent="0.25">
      <c r="A881" t="s">
        <v>34</v>
      </c>
      <c r="B881" t="s">
        <v>280</v>
      </c>
      <c r="C881" t="s">
        <v>269</v>
      </c>
      <c r="D881" t="s">
        <v>521</v>
      </c>
      <c r="E881">
        <f>VLOOKUP(A881,home!$A$2:$E$405,3,FALSE)</f>
        <v>1.4921</v>
      </c>
      <c r="F881">
        <f>VLOOKUP(B881,home!$B$2:$E$405,3,FALSE)</f>
        <v>0.67020000000000002</v>
      </c>
      <c r="G881">
        <f>VLOOKUP(C881,away!$B$2:$E$405,4,FALSE)</f>
        <v>0.67020000000000002</v>
      </c>
      <c r="H881">
        <f>VLOOKUP(A881,away!$A$2:$E$405,3,FALSE)</f>
        <v>1.2222</v>
      </c>
      <c r="I881">
        <f>VLOOKUP(C881,away!$B$2:$E$405,3,FALSE)</f>
        <v>0</v>
      </c>
      <c r="J881">
        <f>VLOOKUP(B881,home!$B$2:$E$405,4,FALSE)</f>
        <v>2.4546000000000001</v>
      </c>
      <c r="K881" s="3">
        <f t="shared" si="1010"/>
        <v>0.67020363248399994</v>
      </c>
      <c r="L881" s="3">
        <f t="shared" si="1011"/>
        <v>0</v>
      </c>
      <c r="M881" s="5">
        <f t="shared" si="1012"/>
        <v>0.51160438790634577</v>
      </c>
      <c r="N881" s="5">
        <f t="shared" si="1013"/>
        <v>0.3428791191695863</v>
      </c>
      <c r="O881" s="5">
        <f t="shared" si="1014"/>
        <v>0</v>
      </c>
      <c r="P881" s="5">
        <f t="shared" si="1015"/>
        <v>0</v>
      </c>
      <c r="Q881" s="5">
        <f t="shared" si="1016"/>
        <v>0.11489941558518552</v>
      </c>
      <c r="R881" s="5">
        <f t="shared" si="1017"/>
        <v>0</v>
      </c>
      <c r="S881" s="5">
        <f t="shared" si="1018"/>
        <v>0</v>
      </c>
      <c r="T881" s="5">
        <f t="shared" si="1019"/>
        <v>0</v>
      </c>
      <c r="U881" s="5">
        <f t="shared" si="1020"/>
        <v>0</v>
      </c>
      <c r="V881" s="5">
        <f t="shared" si="1021"/>
        <v>0</v>
      </c>
      <c r="W881" s="5">
        <f t="shared" si="1022"/>
        <v>2.5668668565160018E-2</v>
      </c>
      <c r="X881" s="5">
        <f t="shared" si="1023"/>
        <v>0</v>
      </c>
      <c r="Y881" s="5">
        <f t="shared" si="1024"/>
        <v>0</v>
      </c>
      <c r="Z881" s="5">
        <f t="shared" si="1025"/>
        <v>0</v>
      </c>
      <c r="AA881" s="5">
        <f t="shared" si="1026"/>
        <v>0</v>
      </c>
      <c r="AB881" s="5">
        <f t="shared" si="1027"/>
        <v>0</v>
      </c>
      <c r="AC881" s="5">
        <f t="shared" si="1028"/>
        <v>0</v>
      </c>
      <c r="AD881" s="5">
        <f t="shared" si="1029"/>
        <v>4.3008087283495262E-3</v>
      </c>
      <c r="AE881" s="5">
        <f t="shared" si="1030"/>
        <v>0</v>
      </c>
      <c r="AF881" s="5">
        <f t="shared" si="1031"/>
        <v>0</v>
      </c>
      <c r="AG881" s="5">
        <f t="shared" si="1032"/>
        <v>0</v>
      </c>
      <c r="AH881" s="5">
        <f t="shared" si="1033"/>
        <v>0</v>
      </c>
      <c r="AI881" s="5">
        <f t="shared" si="1034"/>
        <v>0</v>
      </c>
      <c r="AJ881" s="5">
        <f t="shared" si="1035"/>
        <v>0</v>
      </c>
      <c r="AK881" s="5">
        <f t="shared" si="1036"/>
        <v>0</v>
      </c>
      <c r="AL881" s="5">
        <f t="shared" si="1037"/>
        <v>0</v>
      </c>
      <c r="AM881" s="5">
        <f t="shared" si="1038"/>
        <v>5.7648352647174926E-4</v>
      </c>
      <c r="AN881" s="5">
        <f t="shared" si="1039"/>
        <v>0</v>
      </c>
      <c r="AO881" s="5">
        <f t="shared" si="1040"/>
        <v>0</v>
      </c>
      <c r="AP881" s="5">
        <f t="shared" si="1041"/>
        <v>0</v>
      </c>
      <c r="AQ881" s="5">
        <f t="shared" si="1042"/>
        <v>0</v>
      </c>
      <c r="AR881" s="5">
        <f t="shared" si="1043"/>
        <v>0</v>
      </c>
      <c r="AS881" s="5">
        <f t="shared" si="1044"/>
        <v>0</v>
      </c>
      <c r="AT881" s="5">
        <f t="shared" si="1045"/>
        <v>0</v>
      </c>
      <c r="AU881" s="5">
        <f t="shared" si="1046"/>
        <v>0</v>
      </c>
      <c r="AV881" s="5">
        <f t="shared" si="1047"/>
        <v>0</v>
      </c>
      <c r="AW881" s="5">
        <f t="shared" si="1048"/>
        <v>0</v>
      </c>
      <c r="AX881" s="5">
        <f t="shared" si="1049"/>
        <v>6.439355891809203E-5</v>
      </c>
      <c r="AY881" s="5">
        <f t="shared" si="1050"/>
        <v>0</v>
      </c>
      <c r="AZ881" s="5">
        <f t="shared" si="1051"/>
        <v>0</v>
      </c>
      <c r="BA881" s="5">
        <f t="shared" si="1052"/>
        <v>0</v>
      </c>
      <c r="BB881" s="5">
        <f t="shared" si="1053"/>
        <v>0</v>
      </c>
      <c r="BC881" s="5">
        <f t="shared" si="1054"/>
        <v>0</v>
      </c>
      <c r="BD881" s="5">
        <f t="shared" si="1055"/>
        <v>0</v>
      </c>
      <c r="BE881" s="5">
        <f t="shared" si="1056"/>
        <v>0</v>
      </c>
      <c r="BF881" s="5">
        <f t="shared" si="1057"/>
        <v>0</v>
      </c>
      <c r="BG881" s="5">
        <f t="shared" si="1058"/>
        <v>0</v>
      </c>
      <c r="BH881" s="5">
        <f t="shared" si="1059"/>
        <v>0</v>
      </c>
      <c r="BI881" s="5">
        <f t="shared" si="1060"/>
        <v>0</v>
      </c>
      <c r="BJ881" s="8">
        <f t="shared" si="1061"/>
        <v>0.48838888913367123</v>
      </c>
      <c r="BK881" s="8">
        <f t="shared" si="1062"/>
        <v>0.51160438790634577</v>
      </c>
      <c r="BL881" s="8">
        <f t="shared" si="1063"/>
        <v>0</v>
      </c>
      <c r="BM881" s="8">
        <f t="shared" si="1064"/>
        <v>3.0610354378899387E-2</v>
      </c>
      <c r="BN881" s="8">
        <f t="shared" si="1065"/>
        <v>0.96938292266111747</v>
      </c>
    </row>
    <row r="882" spans="1:66" x14ac:dyDescent="0.25">
      <c r="A882" t="s">
        <v>34</v>
      </c>
      <c r="B882" t="s">
        <v>207</v>
      </c>
      <c r="C882" t="s">
        <v>440</v>
      </c>
      <c r="D882" t="s">
        <v>521</v>
      </c>
      <c r="E882">
        <f>VLOOKUP(A882,home!$A$2:$E$405,3,FALSE)</f>
        <v>1.4921</v>
      </c>
      <c r="F882">
        <f>VLOOKUP(B882,home!$B$2:$E$405,3,FALSE)</f>
        <v>1.117</v>
      </c>
      <c r="G882">
        <f>VLOOKUP(C882,away!$B$2:$E$405,4,FALSE)</f>
        <v>0.89359999999999995</v>
      </c>
      <c r="H882">
        <f>VLOOKUP(A882,away!$A$2:$E$405,3,FALSE)</f>
        <v>1.2222</v>
      </c>
      <c r="I882">
        <f>VLOOKUP(C882,away!$B$2:$E$405,3,FALSE)</f>
        <v>0.54549999999999998</v>
      </c>
      <c r="J882">
        <f>VLOOKUP(B882,home!$B$2:$E$405,4,FALSE)</f>
        <v>0</v>
      </c>
      <c r="K882" s="3">
        <f t="shared" si="1010"/>
        <v>1.4893414055199998</v>
      </c>
      <c r="L882" s="3">
        <f t="shared" si="1011"/>
        <v>0</v>
      </c>
      <c r="M882" s="5">
        <f t="shared" si="1012"/>
        <v>0.22552113361437343</v>
      </c>
      <c r="N882" s="5">
        <f t="shared" si="1013"/>
        <v>0.33587796211169463</v>
      </c>
      <c r="O882" s="5">
        <f t="shared" si="1014"/>
        <v>0</v>
      </c>
      <c r="P882" s="5">
        <f t="shared" si="1015"/>
        <v>0</v>
      </c>
      <c r="Q882" s="5">
        <f t="shared" si="1016"/>
        <v>0.25011847808731225</v>
      </c>
      <c r="R882" s="5">
        <f t="shared" si="1017"/>
        <v>0</v>
      </c>
      <c r="S882" s="5">
        <f t="shared" si="1018"/>
        <v>0</v>
      </c>
      <c r="T882" s="5">
        <f t="shared" si="1019"/>
        <v>0</v>
      </c>
      <c r="U882" s="5">
        <f t="shared" si="1020"/>
        <v>0</v>
      </c>
      <c r="V882" s="5">
        <f t="shared" si="1021"/>
        <v>0</v>
      </c>
      <c r="W882" s="5">
        <f t="shared" si="1022"/>
        <v>0.12417060190036031</v>
      </c>
      <c r="X882" s="5">
        <f t="shared" si="1023"/>
        <v>0</v>
      </c>
      <c r="Y882" s="5">
        <f t="shared" si="1024"/>
        <v>0</v>
      </c>
      <c r="Z882" s="5">
        <f t="shared" si="1025"/>
        <v>0</v>
      </c>
      <c r="AA882" s="5">
        <f t="shared" si="1026"/>
        <v>0</v>
      </c>
      <c r="AB882" s="5">
        <f t="shared" si="1027"/>
        <v>0</v>
      </c>
      <c r="AC882" s="5">
        <f t="shared" si="1028"/>
        <v>0</v>
      </c>
      <c r="AD882" s="5">
        <f t="shared" si="1029"/>
        <v>4.6233104689636768E-2</v>
      </c>
      <c r="AE882" s="5">
        <f t="shared" si="1030"/>
        <v>0</v>
      </c>
      <c r="AF882" s="5">
        <f t="shared" si="1031"/>
        <v>0</v>
      </c>
      <c r="AG882" s="5">
        <f t="shared" si="1032"/>
        <v>0</v>
      </c>
      <c r="AH882" s="5">
        <f t="shared" si="1033"/>
        <v>0</v>
      </c>
      <c r="AI882" s="5">
        <f t="shared" si="1034"/>
        <v>0</v>
      </c>
      <c r="AJ882" s="5">
        <f t="shared" si="1035"/>
        <v>0</v>
      </c>
      <c r="AK882" s="5">
        <f t="shared" si="1036"/>
        <v>0</v>
      </c>
      <c r="AL882" s="5">
        <f t="shared" si="1037"/>
        <v>0</v>
      </c>
      <c r="AM882" s="5">
        <f t="shared" si="1038"/>
        <v>1.3771375424003364E-2</v>
      </c>
      <c r="AN882" s="5">
        <f t="shared" si="1039"/>
        <v>0</v>
      </c>
      <c r="AO882" s="5">
        <f t="shared" si="1040"/>
        <v>0</v>
      </c>
      <c r="AP882" s="5">
        <f t="shared" si="1041"/>
        <v>0</v>
      </c>
      <c r="AQ882" s="5">
        <f t="shared" si="1042"/>
        <v>0</v>
      </c>
      <c r="AR882" s="5">
        <f t="shared" si="1043"/>
        <v>0</v>
      </c>
      <c r="AS882" s="5">
        <f t="shared" si="1044"/>
        <v>0</v>
      </c>
      <c r="AT882" s="5">
        <f t="shared" si="1045"/>
        <v>0</v>
      </c>
      <c r="AU882" s="5">
        <f t="shared" si="1046"/>
        <v>0</v>
      </c>
      <c r="AV882" s="5">
        <f t="shared" si="1047"/>
        <v>0</v>
      </c>
      <c r="AW882" s="5">
        <f t="shared" si="1048"/>
        <v>0</v>
      </c>
      <c r="AX882" s="5">
        <f t="shared" si="1049"/>
        <v>3.4183799383214635E-3</v>
      </c>
      <c r="AY882" s="5">
        <f t="shared" si="1050"/>
        <v>0</v>
      </c>
      <c r="AZ882" s="5">
        <f t="shared" si="1051"/>
        <v>0</v>
      </c>
      <c r="BA882" s="5">
        <f t="shared" si="1052"/>
        <v>0</v>
      </c>
      <c r="BB882" s="5">
        <f t="shared" si="1053"/>
        <v>0</v>
      </c>
      <c r="BC882" s="5">
        <f t="shared" si="1054"/>
        <v>0</v>
      </c>
      <c r="BD882" s="5">
        <f t="shared" si="1055"/>
        <v>0</v>
      </c>
      <c r="BE882" s="5">
        <f t="shared" si="1056"/>
        <v>0</v>
      </c>
      <c r="BF882" s="5">
        <f t="shared" si="1057"/>
        <v>0</v>
      </c>
      <c r="BG882" s="5">
        <f t="shared" si="1058"/>
        <v>0</v>
      </c>
      <c r="BH882" s="5">
        <f t="shared" si="1059"/>
        <v>0</v>
      </c>
      <c r="BI882" s="5">
        <f t="shared" si="1060"/>
        <v>0</v>
      </c>
      <c r="BJ882" s="8">
        <f t="shared" si="1061"/>
        <v>0.77358990215132895</v>
      </c>
      <c r="BK882" s="8">
        <f t="shared" si="1062"/>
        <v>0.22552113361437343</v>
      </c>
      <c r="BL882" s="8">
        <f t="shared" si="1063"/>
        <v>0</v>
      </c>
      <c r="BM882" s="8">
        <f t="shared" si="1064"/>
        <v>0.1875934619523219</v>
      </c>
      <c r="BN882" s="8">
        <f t="shared" si="1065"/>
        <v>0.8115175738133803</v>
      </c>
    </row>
    <row r="883" spans="1:66" x14ac:dyDescent="0.25">
      <c r="A883" t="s">
        <v>34</v>
      </c>
      <c r="B883" t="s">
        <v>209</v>
      </c>
      <c r="C883" t="s">
        <v>271</v>
      </c>
      <c r="D883" t="s">
        <v>521</v>
      </c>
      <c r="E883">
        <f>VLOOKUP(A883,home!$A$2:$E$405,3,FALSE)</f>
        <v>1.4921</v>
      </c>
      <c r="F883">
        <f>VLOOKUP(B883,home!$B$2:$E$405,3,FALSE)</f>
        <v>0.89359999999999995</v>
      </c>
      <c r="G883">
        <f>VLOOKUP(C883,away!$B$2:$E$405,4,FALSE)</f>
        <v>0.33510000000000001</v>
      </c>
      <c r="H883">
        <f>VLOOKUP(A883,away!$A$2:$E$405,3,FALSE)</f>
        <v>1.2222</v>
      </c>
      <c r="I883">
        <f>VLOOKUP(C883,away!$B$2:$E$405,3,FALSE)</f>
        <v>1.0226999999999999</v>
      </c>
      <c r="J883">
        <f>VLOOKUP(B883,home!$B$2:$E$405,4,FALSE)</f>
        <v>0.54549999999999998</v>
      </c>
      <c r="K883" s="3">
        <f t="shared" si="1010"/>
        <v>0.44680242165599998</v>
      </c>
      <c r="L883" s="3">
        <f t="shared" si="1011"/>
        <v>0.68184441926999995</v>
      </c>
      <c r="M883" s="5">
        <f t="shared" si="1012"/>
        <v>0.32347066768114846</v>
      </c>
      <c r="N883" s="5">
        <f t="shared" si="1013"/>
        <v>0.14452747765462032</v>
      </c>
      <c r="O883" s="5">
        <f t="shared" si="1014"/>
        <v>0.22055666955593178</v>
      </c>
      <c r="P883" s="5">
        <f t="shared" si="1015"/>
        <v>9.8545254069972485E-2</v>
      </c>
      <c r="Q883" s="5">
        <f t="shared" si="1016"/>
        <v>3.2287613505958893E-2</v>
      </c>
      <c r="R883" s="5">
        <f t="shared" si="1017"/>
        <v>7.5192667134744803E-2</v>
      </c>
      <c r="S883" s="5">
        <f t="shared" si="1018"/>
        <v>7.5054464515526978E-3</v>
      </c>
      <c r="T883" s="5">
        <f t="shared" si="1019"/>
        <v>2.2015129080584749E-2</v>
      </c>
      <c r="U883" s="5">
        <f t="shared" si="1020"/>
        <v>3.3596265766577496E-2</v>
      </c>
      <c r="V883" s="5">
        <f t="shared" si="1021"/>
        <v>2.5405914366172623E-4</v>
      </c>
      <c r="W883" s="5">
        <f t="shared" si="1022"/>
        <v>4.808727967985137E-3</v>
      </c>
      <c r="X883" s="5">
        <f t="shared" si="1023"/>
        <v>3.2788043287582326E-3</v>
      </c>
      <c r="Y883" s="5">
        <f t="shared" si="1024"/>
        <v>1.1178172167210596E-3</v>
      </c>
      <c r="Z883" s="5">
        <f t="shared" si="1025"/>
        <v>1.7089900151950829E-2</v>
      </c>
      <c r="AA883" s="5">
        <f t="shared" si="1026"/>
        <v>7.6358087737508724E-3</v>
      </c>
      <c r="AB883" s="5">
        <f t="shared" si="1027"/>
        <v>1.7058489257070107E-3</v>
      </c>
      <c r="AC883" s="5">
        <f t="shared" si="1028"/>
        <v>4.8374407176586806E-6</v>
      </c>
      <c r="AD883" s="5">
        <f t="shared" si="1029"/>
        <v>5.3713782529517359E-4</v>
      </c>
      <c r="AE883" s="5">
        <f t="shared" si="1030"/>
        <v>3.6624442855633831E-4</v>
      </c>
      <c r="AF883" s="5">
        <f t="shared" si="1031"/>
        <v>1.2486085984993474E-4</v>
      </c>
      <c r="AG883" s="5">
        <f t="shared" si="1032"/>
        <v>2.8378560157977208E-5</v>
      </c>
      <c r="AH883" s="5">
        <f t="shared" si="1033"/>
        <v>2.9131632611222986E-3</v>
      </c>
      <c r="AI883" s="5">
        <f t="shared" si="1034"/>
        <v>1.3016083997487331E-3</v>
      </c>
      <c r="AJ883" s="5">
        <f t="shared" si="1035"/>
        <v>2.9078089252776245E-4</v>
      </c>
      <c r="AK883" s="5">
        <f t="shared" si="1036"/>
        <v>4.3307202317565794E-5</v>
      </c>
      <c r="AL883" s="5">
        <f t="shared" si="1037"/>
        <v>5.8949001835307607E-8</v>
      </c>
      <c r="AM883" s="5">
        <f t="shared" si="1038"/>
        <v>4.7998896220984202E-5</v>
      </c>
      <c r="AN883" s="5">
        <f t="shared" si="1039"/>
        <v>3.2727779519397965E-5</v>
      </c>
      <c r="AO883" s="5">
        <f t="shared" si="1040"/>
        <v>1.1157626910200252E-5</v>
      </c>
      <c r="AP883" s="5">
        <f t="shared" si="1041"/>
        <v>2.5359218803389389E-6</v>
      </c>
      <c r="AQ883" s="5">
        <f t="shared" si="1042"/>
        <v>4.3227604545344745E-7</v>
      </c>
      <c r="AR883" s="5">
        <f t="shared" si="1043"/>
        <v>3.972648224037267E-4</v>
      </c>
      <c r="AS883" s="5">
        <f t="shared" si="1044"/>
        <v>1.7749888468872582E-4</v>
      </c>
      <c r="AT883" s="5">
        <f t="shared" si="1045"/>
        <v>3.9653465760080895E-5</v>
      </c>
      <c r="AU883" s="5">
        <f t="shared" si="1046"/>
        <v>5.9057548428858098E-6</v>
      </c>
      <c r="AV883" s="5">
        <f t="shared" si="1047"/>
        <v>6.5967639137700708E-7</v>
      </c>
      <c r="AW883" s="5">
        <f t="shared" si="1048"/>
        <v>4.9885549855909933E-10</v>
      </c>
      <c r="AX883" s="5">
        <f t="shared" si="1049"/>
        <v>3.5743371780584628E-6</v>
      </c>
      <c r="AY883" s="5">
        <f t="shared" si="1050"/>
        <v>2.4371418574484426E-6</v>
      </c>
      <c r="AZ883" s="5">
        <f t="shared" si="1051"/>
        <v>8.3087578723527124E-7</v>
      </c>
      <c r="BA883" s="5">
        <f t="shared" si="1052"/>
        <v>1.888426728776459E-7</v>
      </c>
      <c r="BB883" s="5">
        <f t="shared" si="1053"/>
        <v>3.2190330655413255E-8</v>
      </c>
      <c r="BC883" s="5">
        <f t="shared" si="1054"/>
        <v>4.3897594623699064E-9</v>
      </c>
      <c r="BD883" s="5">
        <f t="shared" si="1055"/>
        <v>4.5145467021378115E-5</v>
      </c>
      <c r="BE883" s="5">
        <f t="shared" si="1056"/>
        <v>2.0171103991942824E-5</v>
      </c>
      <c r="BF883" s="5">
        <f t="shared" si="1057"/>
        <v>4.5062490555375313E-6</v>
      </c>
      <c r="BG883" s="5">
        <f t="shared" si="1058"/>
        <v>6.7113433019974417E-7</v>
      </c>
      <c r="BH883" s="5">
        <f t="shared" si="1059"/>
        <v>7.4966110997430767E-8</v>
      </c>
      <c r="BI883" s="5">
        <f t="shared" si="1060"/>
        <v>6.6990079871569128E-9</v>
      </c>
      <c r="BJ883" s="8">
        <f t="shared" si="1061"/>
        <v>0.20919411170664998</v>
      </c>
      <c r="BK883" s="8">
        <f t="shared" si="1062"/>
        <v>0.42978276087791234</v>
      </c>
      <c r="BL883" s="8">
        <f t="shared" si="1063"/>
        <v>0.34392767813603309</v>
      </c>
      <c r="BM883" s="8">
        <f t="shared" si="1064"/>
        <v>0.10541166462716754</v>
      </c>
      <c r="BN883" s="8">
        <f t="shared" si="1065"/>
        <v>0.89458034960237676</v>
      </c>
    </row>
    <row r="884" spans="1:66" x14ac:dyDescent="0.25">
      <c r="A884" t="s">
        <v>448</v>
      </c>
      <c r="B884" t="s">
        <v>450</v>
      </c>
      <c r="C884" t="s">
        <v>458</v>
      </c>
      <c r="D884" t="s">
        <v>522</v>
      </c>
      <c r="E884">
        <f>VLOOKUP(A884,home!$A$2:$E$405,3,FALSE)</f>
        <v>1.2285999999999999</v>
      </c>
      <c r="F884">
        <f>VLOOKUP(B884,home!$B$2:$E$405,3,FALSE)</f>
        <v>0</v>
      </c>
      <c r="G884">
        <f>VLOOKUP(C884,away!$B$2:$E$405,4,FALSE)</f>
        <v>0.81389999999999996</v>
      </c>
      <c r="H884">
        <f>VLOOKUP(A884,away!$A$2:$E$405,3,FALSE)</f>
        <v>0.9143</v>
      </c>
      <c r="I884">
        <f>VLOOKUP(C884,away!$B$2:$E$405,3,FALSE)</f>
        <v>0.54690000000000005</v>
      </c>
      <c r="J884">
        <f>VLOOKUP(B884,home!$B$2:$E$405,4,FALSE)</f>
        <v>1.0936999999999999</v>
      </c>
      <c r="K884" s="3">
        <f t="shared" si="1010"/>
        <v>0</v>
      </c>
      <c r="L884" s="3">
        <f t="shared" si="1011"/>
        <v>0.54688354377899995</v>
      </c>
      <c r="M884" s="5">
        <f t="shared" si="1012"/>
        <v>0.57875065387367808</v>
      </c>
      <c r="N884" s="5">
        <f t="shared" si="1013"/>
        <v>0</v>
      </c>
      <c r="O884" s="5">
        <f t="shared" si="1014"/>
        <v>0.31650920855485043</v>
      </c>
      <c r="P884" s="5">
        <f t="shared" si="1015"/>
        <v>0</v>
      </c>
      <c r="Q884" s="5">
        <f t="shared" si="1016"/>
        <v>0</v>
      </c>
      <c r="R884" s="5">
        <f t="shared" si="1017"/>
        <v>8.654683880658158E-2</v>
      </c>
      <c r="S884" s="5">
        <f t="shared" si="1018"/>
        <v>0</v>
      </c>
      <c r="T884" s="5">
        <f t="shared" si="1019"/>
        <v>0</v>
      </c>
      <c r="U884" s="5">
        <f t="shared" si="1020"/>
        <v>0</v>
      </c>
      <c r="V884" s="5">
        <f t="shared" si="1021"/>
        <v>0</v>
      </c>
      <c r="W884" s="5">
        <f t="shared" si="1022"/>
        <v>0</v>
      </c>
      <c r="X884" s="5">
        <f t="shared" si="1023"/>
        <v>0</v>
      </c>
      <c r="Y884" s="5">
        <f t="shared" si="1024"/>
        <v>0</v>
      </c>
      <c r="Z884" s="5">
        <f t="shared" si="1025"/>
        <v>1.5777013969804403E-2</v>
      </c>
      <c r="AA884" s="5">
        <f t="shared" si="1026"/>
        <v>0</v>
      </c>
      <c r="AB884" s="5">
        <f t="shared" si="1027"/>
        <v>0</v>
      </c>
      <c r="AC884" s="5">
        <f t="shared" si="1028"/>
        <v>0</v>
      </c>
      <c r="AD884" s="5">
        <f t="shared" si="1029"/>
        <v>0</v>
      </c>
      <c r="AE884" s="5">
        <f t="shared" si="1030"/>
        <v>0</v>
      </c>
      <c r="AF884" s="5">
        <f t="shared" si="1031"/>
        <v>0</v>
      </c>
      <c r="AG884" s="5">
        <f t="shared" si="1032"/>
        <v>0</v>
      </c>
      <c r="AH884" s="5">
        <f t="shared" si="1033"/>
        <v>2.1570473275143547E-3</v>
      </c>
      <c r="AI884" s="5">
        <f t="shared" si="1034"/>
        <v>0</v>
      </c>
      <c r="AJ884" s="5">
        <f t="shared" si="1035"/>
        <v>0</v>
      </c>
      <c r="AK884" s="5">
        <f t="shared" si="1036"/>
        <v>0</v>
      </c>
      <c r="AL884" s="5">
        <f t="shared" si="1037"/>
        <v>0</v>
      </c>
      <c r="AM884" s="5">
        <f t="shared" si="1038"/>
        <v>0</v>
      </c>
      <c r="AN884" s="5">
        <f t="shared" si="1039"/>
        <v>0</v>
      </c>
      <c r="AO884" s="5">
        <f t="shared" si="1040"/>
        <v>0</v>
      </c>
      <c r="AP884" s="5">
        <f t="shared" si="1041"/>
        <v>0</v>
      </c>
      <c r="AQ884" s="5">
        <f t="shared" si="1042"/>
        <v>0</v>
      </c>
      <c r="AR884" s="5">
        <f t="shared" si="1043"/>
        <v>2.3593073731401439E-4</v>
      </c>
      <c r="AS884" s="5">
        <f t="shared" si="1044"/>
        <v>0</v>
      </c>
      <c r="AT884" s="5">
        <f t="shared" si="1045"/>
        <v>0</v>
      </c>
      <c r="AU884" s="5">
        <f t="shared" si="1046"/>
        <v>0</v>
      </c>
      <c r="AV884" s="5">
        <f t="shared" si="1047"/>
        <v>0</v>
      </c>
      <c r="AW884" s="5">
        <f t="shared" si="1048"/>
        <v>0</v>
      </c>
      <c r="AX884" s="5">
        <f t="shared" si="1049"/>
        <v>0</v>
      </c>
      <c r="AY884" s="5">
        <f t="shared" si="1050"/>
        <v>0</v>
      </c>
      <c r="AZ884" s="5">
        <f t="shared" si="1051"/>
        <v>0</v>
      </c>
      <c r="BA884" s="5">
        <f t="shared" si="1052"/>
        <v>0</v>
      </c>
      <c r="BB884" s="5">
        <f t="shared" si="1053"/>
        <v>0</v>
      </c>
      <c r="BC884" s="5">
        <f t="shared" si="1054"/>
        <v>0</v>
      </c>
      <c r="BD884" s="5">
        <f t="shared" si="1055"/>
        <v>2.150443961811341E-5</v>
      </c>
      <c r="BE884" s="5">
        <f t="shared" si="1056"/>
        <v>0</v>
      </c>
      <c r="BF884" s="5">
        <f t="shared" si="1057"/>
        <v>0</v>
      </c>
      <c r="BG884" s="5">
        <f t="shared" si="1058"/>
        <v>0</v>
      </c>
      <c r="BH884" s="5">
        <f t="shared" si="1059"/>
        <v>0</v>
      </c>
      <c r="BI884" s="5">
        <f t="shared" si="1060"/>
        <v>0</v>
      </c>
      <c r="BJ884" s="8">
        <f t="shared" si="1061"/>
        <v>0</v>
      </c>
      <c r="BK884" s="8">
        <f t="shared" si="1062"/>
        <v>0.57875065387367808</v>
      </c>
      <c r="BL884" s="8">
        <f t="shared" si="1063"/>
        <v>0.40547052986587856</v>
      </c>
      <c r="BM884" s="8">
        <f t="shared" si="1064"/>
        <v>1.8191496474250887E-2</v>
      </c>
      <c r="BN884" s="8">
        <f t="shared" si="1065"/>
        <v>0.98180670123511005</v>
      </c>
    </row>
    <row r="885" spans="1:66" x14ac:dyDescent="0.25">
      <c r="A885" t="s">
        <v>25</v>
      </c>
      <c r="B885" t="s">
        <v>443</v>
      </c>
      <c r="C885" t="s">
        <v>169</v>
      </c>
      <c r="D885" t="s">
        <v>522</v>
      </c>
      <c r="E885">
        <f>VLOOKUP(A885,home!$A$2:$E$405,3,FALSE)</f>
        <v>1.35</v>
      </c>
      <c r="F885">
        <f>VLOOKUP(B885,home!$B$2:$E$405,3,FALSE)</f>
        <v>0.74070000000000003</v>
      </c>
      <c r="G885">
        <f>VLOOKUP(C885,away!$B$2:$E$405,4,FALSE)</f>
        <v>0.98770000000000002</v>
      </c>
      <c r="H885">
        <f>VLOOKUP(A885,away!$A$2:$E$405,3,FALSE)</f>
        <v>1.0667</v>
      </c>
      <c r="I885">
        <f>VLOOKUP(C885,away!$B$2:$E$405,3,FALSE)</f>
        <v>1.25</v>
      </c>
      <c r="J885">
        <f>VLOOKUP(B885,home!$B$2:$E$405,4,FALSE)</f>
        <v>1.6406000000000001</v>
      </c>
      <c r="K885" s="3">
        <f t="shared" ref="K885:K893" si="1066">E885*F885*G885</f>
        <v>0.98764567650000012</v>
      </c>
      <c r="L885" s="3">
        <f t="shared" ref="L885:L893" si="1067">H885*I885*J885</f>
        <v>2.1875350249999999</v>
      </c>
      <c r="M885" s="5">
        <f t="shared" ref="M885:M893" si="1068">_xlfn.POISSON.DIST(0,K885,FALSE) * _xlfn.POISSON.DIST(0,L885,FALSE)</f>
        <v>4.1786552509931622E-2</v>
      </c>
      <c r="N885" s="5">
        <f t="shared" ref="N885:N893" si="1069">_xlfn.POISSON.DIST(1,K885,FALSE) * _xlfn.POISSON.DIST(0,L885,FALSE)</f>
        <v>4.1270307922274187E-2</v>
      </c>
      <c r="O885" s="5">
        <f t="shared" ref="O885:O893" si="1070">_xlfn.POISSON.DIST(0,K885,FALSE) * _xlfn.POISSON.DIST(1,L885,FALSE)</f>
        <v>9.1409547189477067E-2</v>
      </c>
      <c r="P885" s="5">
        <f t="shared" ref="P885:P893" si="1071">_xlfn.POISSON.DIST(1,K885,FALSE) * _xlfn.POISSON.DIST(1,L885,FALSE)</f>
        <v>9.0280244072509758E-2</v>
      </c>
      <c r="Q885" s="5">
        <f t="shared" ref="Q885:Q893" si="1072">_xlfn.POISSON.DIST(2,K885,FALSE) * _xlfn.POISSON.DIST(0,L885,FALSE)</f>
        <v>2.03802205936289E-2</v>
      </c>
      <c r="R885" s="5">
        <f t="shared" ref="R885:R893" si="1073">_xlfn.POISSON.DIST(0,K885,FALSE) * _xlfn.POISSON.DIST(2,L885,FALSE)</f>
        <v>9.9980793048185704E-2</v>
      </c>
      <c r="S885" s="5">
        <f t="shared" ref="S885:S893" si="1074">_xlfn.POISSON.DIST(2,K885,FALSE) * _xlfn.POISSON.DIST(2,L885,FALSE)</f>
        <v>4.876283146267426E-2</v>
      </c>
      <c r="T885" s="5">
        <f t="shared" ref="T885:T893" si="1075">_xlfn.POISSON.DIST(2,K885,FALSE) * _xlfn.POISSON.DIST(1,L885,FALSE)</f>
        <v>4.4582446365789508E-2</v>
      </c>
      <c r="U885" s="5">
        <f t="shared" ref="U885:U893" si="1076">_xlfn.POISSON.DIST(1,K885,FALSE) * _xlfn.POISSON.DIST(2,L885,FALSE)</f>
        <v>9.8745597987081879E-2</v>
      </c>
      <c r="V885" s="5">
        <f t="shared" ref="V885:V893" si="1077">_xlfn.POISSON.DIST(3,K885,FALSE) * _xlfn.POISSON.DIST(3,L885,FALSE)</f>
        <v>1.1705840121307423E-2</v>
      </c>
      <c r="W885" s="5">
        <f t="shared" ref="W885:W893" si="1078">_xlfn.POISSON.DIST(3,K885,FALSE) * _xlfn.POISSON.DIST(0,L885,FALSE)</f>
        <v>6.7094789184712856E-3</v>
      </c>
      <c r="X885" s="5">
        <f t="shared" ref="X885:X893" si="1079">_xlfn.POISSON.DIST(3,K885,FALSE) * _xlfn.POISSON.DIST(1,L885,FALSE)</f>
        <v>1.4677220133655054E-2</v>
      </c>
      <c r="Y885" s="5">
        <f t="shared" ref="Y885:Y893" si="1080">_xlfn.POISSON.DIST(3,K885,FALSE) * _xlfn.POISSON.DIST(2,L885,FALSE)</f>
        <v>1.6053466556002809E-2</v>
      </c>
      <c r="Z885" s="5">
        <f t="shared" ref="Z885:Z893" si="1081">_xlfn.POISSON.DIST(0,K885,FALSE) * _xlfn.POISSON.DIST(3,L885,FALSE)</f>
        <v>7.2903828873394264E-2</v>
      </c>
      <c r="AA885" s="5">
        <f t="shared" ref="AA885:AA893" si="1082">_xlfn.POISSON.DIST(1,K885,FALSE) * _xlfn.POISSON.DIST(3,L885,FALSE)</f>
        <v>7.2003151387103712E-2</v>
      </c>
      <c r="AB885" s="5">
        <f t="shared" ref="AB885:AB893" si="1083">_xlfn.POISSON.DIST(2,K885,FALSE) * _xlfn.POISSON.DIST(3,L885,FALSE)</f>
        <v>3.5556800580923975E-2</v>
      </c>
      <c r="AC885" s="5">
        <f t="shared" ref="AC885:AC893" si="1084">_xlfn.POISSON.DIST(4,K885,FALSE) * _xlfn.POISSON.DIST(4,L885,FALSE)</f>
        <v>1.5806611812709283E-3</v>
      </c>
      <c r="AD885" s="5">
        <f t="shared" ref="AD885:AD893" si="1085">_xlfn.POISSON.DIST(4,K885,FALSE) * _xlfn.POISSON.DIST(0,L885,FALSE)</f>
        <v>1.6566469613490151E-3</v>
      </c>
      <c r="AE885" s="5">
        <f t="shared" ref="AE885:AE893" si="1086">_xlfn.POISSON.DIST(4,K885,FALSE) * _xlfn.POISSON.DIST(1,L885,FALSE)</f>
        <v>3.6239732520107911E-3</v>
      </c>
      <c r="AF885" s="5">
        <f t="shared" ref="AF885:AF893" si="1087">_xlfn.POISSON.DIST(4,K885,FALSE) * _xlfn.POISSON.DIST(2,L885,FALSE)</f>
        <v>3.9637842092183793E-3</v>
      </c>
      <c r="AG885" s="5">
        <f t="shared" ref="AG885:AG893" si="1088">_xlfn.POISSON.DIST(4,K885,FALSE) * _xlfn.POISSON.DIST(3,L885,FALSE)</f>
        <v>2.8903055964023777E-3</v>
      </c>
      <c r="AH885" s="5">
        <f t="shared" ref="AH885:AH893" si="1089">_xlfn.POISSON.DIST(0,K885,FALSE) * _xlfn.POISSON.DIST(4,L885,FALSE)</f>
        <v>3.9869919779289047E-2</v>
      </c>
      <c r="AI885" s="5">
        <f t="shared" ref="AI885:AI893" si="1090">_xlfn.POISSON.DIST(1,K885,FALSE) * _xlfn.POISSON.DIST(4,L885,FALSE)</f>
        <v>3.9377353892416658E-2</v>
      </c>
      <c r="AJ885" s="5">
        <f t="shared" ref="AJ885:AJ893" si="1091">_xlfn.POISSON.DIST(2,K885,FALSE) * _xlfn.POISSON.DIST(4,L885,FALSE)</f>
        <v>1.9445436661927881E-2</v>
      </c>
      <c r="AK885" s="5">
        <f t="shared" ref="AK885:AK893" si="1092">_xlfn.POISSON.DIST(3,K885,FALSE) * _xlfn.POISSON.DIST(4,L885,FALSE)</f>
        <v>6.4017338156025574E-3</v>
      </c>
      <c r="AL885" s="5">
        <f t="shared" ref="AL885:AL893" si="1093">_xlfn.POISSON.DIST(5,K885,FALSE) * _xlfn.POISSON.DIST(5,L885,FALSE)</f>
        <v>1.3660134054577897E-4</v>
      </c>
      <c r="AM885" s="5">
        <f t="shared" ref="AM885:AM893" si="1094">_xlfn.POISSON.DIST(5,K885,FALSE) * _xlfn.POISSON.DIST(0,L885,FALSE)</f>
        <v>3.2723604177264357E-4</v>
      </c>
      <c r="AN885" s="5">
        <f t="shared" ref="AN885:AN893" si="1095">_xlfn.POISSON.DIST(5,K885,FALSE) * _xlfn.POISSON.DIST(1,L885,FALSE)</f>
        <v>7.1584030282002083E-4</v>
      </c>
      <c r="AO885" s="5">
        <f t="shared" ref="AO885:AO893" si="1096">_xlfn.POISSON.DIST(5,K885,FALSE) * _xlfn.POISSON.DIST(2,L885,FALSE)</f>
        <v>7.8296286736270098E-4</v>
      </c>
      <c r="AP885" s="5">
        <f t="shared" ref="AP885:AP893" si="1097">_xlfn.POISSON.DIST(5,K885,FALSE) * _xlfn.POISSON.DIST(3,L885,FALSE)</f>
        <v>5.7091956521011268E-4</v>
      </c>
      <c r="AQ885" s="5">
        <f t="shared" ref="AQ885:AQ893" si="1098">_xlfn.POISSON.DIST(5,K885,FALSE) * _xlfn.POISSON.DIST(4,L885,FALSE)</f>
        <v>3.1222663633872312E-4</v>
      </c>
      <c r="AR885" s="5">
        <f t="shared" ref="AR885:AR893" si="1099">_xlfn.POISSON.DIST(0,K885,FALSE) * _xlfn.POISSON.DIST(5,L885,FALSE)</f>
        <v>1.7443369192227016E-2</v>
      </c>
      <c r="AS885" s="5">
        <f t="shared" ref="AS885:AS893" si="1100">_xlfn.POISSON.DIST(1,K885,FALSE) * _xlfn.POISSON.DIST(5,L885,FALSE)</f>
        <v>1.722786816629631E-2</v>
      </c>
      <c r="AT885" s="5">
        <f t="shared" ref="AT885:AT893" si="1101">_xlfn.POISSON.DIST(2,K885,FALSE) * _xlfn.POISSON.DIST(5,L885,FALSE)</f>
        <v>8.5075147548772673E-3</v>
      </c>
      <c r="AU885" s="5">
        <f t="shared" ref="AU885:AU893" si="1102">_xlfn.POISSON.DIST(3,K885,FALSE) * _xlfn.POISSON.DIST(5,L885,FALSE)</f>
        <v>2.8008033884714977E-3</v>
      </c>
      <c r="AV885" s="5">
        <f t="shared" ref="AV885:AV893" si="1103">_xlfn.POISSON.DIST(4,K885,FALSE) * _xlfn.POISSON.DIST(5,L885,FALSE)</f>
        <v>6.9155033933760606E-4</v>
      </c>
      <c r="AW885" s="5">
        <f t="shared" ref="AW885:AW893" si="1104">_xlfn.POISSON.DIST(6,K885,FALSE) * _xlfn.POISSON.DIST(6,L885,FALSE)</f>
        <v>8.1980137577180348E-6</v>
      </c>
      <c r="AX885" s="5">
        <f t="shared" ref="AX885:AX893" si="1105">_xlfn.POISSON.DIST(6,K885,FALSE) * _xlfn.POISSON.DIST(0,L885,FALSE)</f>
        <v>5.3865543641954133E-5</v>
      </c>
      <c r="AY885" s="5">
        <f t="shared" ref="AY885:AY893" si="1106">_xlfn.POISSON.DIST(6,K885,FALSE) * _xlfn.POISSON.DIST(1,L885,FALSE)</f>
        <v>1.178327633574407E-4</v>
      </c>
      <c r="AZ885" s="5">
        <f t="shared" ref="AZ885:AZ893" si="1107">_xlfn.POISSON.DIST(6,K885,FALSE) * _xlfn.POISSON.DIST(2,L885,FALSE)</f>
        <v>1.2888164846846907E-4</v>
      </c>
      <c r="BA885" s="5">
        <f t="shared" ref="BA885:BA893" si="1108">_xlfn.POISSON.DIST(6,K885,FALSE) * _xlfn.POISSON.DIST(3,L885,FALSE)</f>
        <v>9.3977706701504579E-5</v>
      </c>
      <c r="BB885" s="5">
        <f t="shared" ref="BB885:BB893" si="1109">_xlfn.POISSON.DIST(6,K885,FALSE) * _xlfn.POISSON.DIST(4,L885,FALSE)</f>
        <v>5.1394881244679608E-5</v>
      </c>
      <c r="BC885" s="5">
        <f t="shared" ref="BC885:BC893" si="1110">_xlfn.POISSON.DIST(6,K885,FALSE) * _xlfn.POISSON.DIST(5,L885,FALSE)</f>
        <v>2.2485620565690454E-5</v>
      </c>
      <c r="BD885" s="5">
        <f t="shared" ref="BD885:BD893" si="1111">_xlfn.POISSON.DIST(0,K885,FALSE) * _xlfn.POISSON.DIST(6,L885,FALSE)</f>
        <v>6.359663510333762E-3</v>
      </c>
      <c r="BE885" s="5">
        <f t="shared" ref="BE885:BE893" si="1112">_xlfn.POISSON.DIST(1,K885,FALSE) * _xlfn.POISSON.DIST(6,L885,FALSE)</f>
        <v>6.2810941699759535E-3</v>
      </c>
      <c r="BF885" s="5">
        <f t="shared" ref="BF885:BF893" si="1113">_xlfn.POISSON.DIST(2,K885,FALSE) * _xlfn.POISSON.DIST(6,L885,FALSE)</f>
        <v>3.1017477503330537E-3</v>
      </c>
      <c r="BG885" s="5">
        <f t="shared" ref="BG885:BG893" si="1114">_xlfn.POISSON.DIST(3,K885,FALSE) * _xlfn.POISSON.DIST(6,L885,FALSE)</f>
        <v>1.0211425850700144E-3</v>
      </c>
      <c r="BH885" s="5">
        <f t="shared" ref="BH885:BH893" si="1115">_xlfn.POISSON.DIST(4,K885,FALSE) * _xlfn.POISSON.DIST(6,L885,FALSE)</f>
        <v>2.5213176480860827E-4</v>
      </c>
      <c r="BI885" s="5">
        <f t="shared" ref="BI885:BI893" si="1116">_xlfn.POISSON.DIST(5,K885,FALSE) * _xlfn.POISSON.DIST(6,L885,FALSE)</f>
        <v>4.9803369484307378E-5</v>
      </c>
      <c r="BJ885" s="8">
        <f t="shared" ref="BJ885:BJ893" si="1117">SUM(N885,Q885,T885,W885,X885,Y885,AD885,AE885,AF885,AG885,AM885,AN885,AO885,AP885,AQ885,AX885,AY885,AZ885,BA885,BB885,BC885)</f>
        <v>0.15898547408628627</v>
      </c>
      <c r="BK885" s="8">
        <f t="shared" ref="BK885:BK893" si="1118">SUM(M885,P885,S885,V885,AC885,AL885,AY885)</f>
        <v>0.19437056345159723</v>
      </c>
      <c r="BL885" s="8">
        <f t="shared" ref="BL885:BL893" si="1119">SUM(O885,R885,U885,AA885,AB885,AH885,AI885,AJ885,AK885,AR885,AS885,AT885,AU885,AV885,BD885,BE885,BF885,BG885,BH885,BI885)</f>
        <v>0.56652702333322402</v>
      </c>
      <c r="BM885" s="8">
        <f t="shared" ref="BM885:BM893" si="1120">SUM(S885:BI885)</f>
        <v>0.60756958965889496</v>
      </c>
      <c r="BN885" s="8">
        <f t="shared" ref="BN885:BN893" si="1121">SUM(M885:R885)</f>
        <v>0.38510766533600721</v>
      </c>
    </row>
    <row r="886" spans="1:66" x14ac:dyDescent="0.25">
      <c r="A886" t="s">
        <v>27</v>
      </c>
      <c r="B886" t="s">
        <v>182</v>
      </c>
      <c r="C886" t="s">
        <v>490</v>
      </c>
      <c r="D886" t="s">
        <v>522</v>
      </c>
      <c r="E886">
        <f>VLOOKUP(A886,home!$A$2:$E$405,3,FALSE)</f>
        <v>1.381</v>
      </c>
      <c r="F886">
        <f>VLOOKUP(B886,home!$B$2:$E$405,3,FALSE)</f>
        <v>0.48270000000000002</v>
      </c>
      <c r="G886">
        <f>VLOOKUP(C886,away!$B$2:$E$405,4,FALSE)</f>
        <v>0.48270000000000002</v>
      </c>
      <c r="H886">
        <f>VLOOKUP(A886,away!$A$2:$E$405,3,FALSE)</f>
        <v>1.127</v>
      </c>
      <c r="I886">
        <f>VLOOKUP(C886,away!$B$2:$E$405,3,FALSE)</f>
        <v>1.1831</v>
      </c>
      <c r="J886">
        <f>VLOOKUP(B886,home!$B$2:$E$405,4,FALSE)</f>
        <v>0.29580000000000001</v>
      </c>
      <c r="K886" s="3">
        <f t="shared" si="1066"/>
        <v>0.32177201949000006</v>
      </c>
      <c r="L886" s="3">
        <f t="shared" si="1067"/>
        <v>0.39440602446</v>
      </c>
      <c r="M886" s="5">
        <f t="shared" si="1068"/>
        <v>0.48861616130274749</v>
      </c>
      <c r="N886" s="5">
        <f t="shared" si="1069"/>
        <v>0.15722300897783667</v>
      </c>
      <c r="O886" s="5">
        <f t="shared" si="1070"/>
        <v>0.19271315766632269</v>
      </c>
      <c r="P886" s="5">
        <f t="shared" si="1071"/>
        <v>6.2009701924587442E-2</v>
      </c>
      <c r="Q886" s="5">
        <f t="shared" si="1072"/>
        <v>2.5294982554546451E-2</v>
      </c>
      <c r="R886" s="5">
        <f t="shared" si="1073"/>
        <v>3.8003615188153747E-2</v>
      </c>
      <c r="S886" s="5">
        <f t="shared" si="1074"/>
        <v>1.9673945712950372E-3</v>
      </c>
      <c r="T886" s="5">
        <f t="shared" si="1075"/>
        <v>9.9764935081237197E-3</v>
      </c>
      <c r="U886" s="5">
        <f t="shared" si="1076"/>
        <v>1.2228500007013069E-2</v>
      </c>
      <c r="V886" s="5">
        <f t="shared" si="1077"/>
        <v>2.7742192155446417E-5</v>
      </c>
      <c r="W886" s="5">
        <f t="shared" si="1078"/>
        <v>2.7130725398469106E-3</v>
      </c>
      <c r="X886" s="5">
        <f t="shared" si="1079"/>
        <v>1.0700521545126149E-3</v>
      </c>
      <c r="Y886" s="5">
        <f t="shared" si="1080"/>
        <v>2.1101750811308901E-4</v>
      </c>
      <c r="Z886" s="5">
        <f t="shared" si="1081"/>
        <v>4.9962849271557993E-3</v>
      </c>
      <c r="AA886" s="5">
        <f t="shared" si="1082"/>
        <v>1.6076646909583695E-3</v>
      </c>
      <c r="AB886" s="5">
        <f t="shared" si="1083"/>
        <v>2.5865075713622061E-4</v>
      </c>
      <c r="AC886" s="5">
        <f t="shared" si="1084"/>
        <v>2.2004555959979388E-7</v>
      </c>
      <c r="AD886" s="5">
        <f t="shared" si="1085"/>
        <v>2.1824770754235096E-4</v>
      </c>
      <c r="AE886" s="5">
        <f t="shared" si="1086"/>
        <v>8.6078210679287395E-5</v>
      </c>
      <c r="AF886" s="5">
        <f t="shared" si="1087"/>
        <v>1.6974882433324024E-5</v>
      </c>
      <c r="AG886" s="5">
        <f t="shared" si="1088"/>
        <v>2.2316652987344071E-6</v>
      </c>
      <c r="AH886" s="5">
        <f t="shared" si="1089"/>
        <v>4.9264121879723471E-4</v>
      </c>
      <c r="AI886" s="5">
        <f t="shared" si="1090"/>
        <v>1.5851815985640119E-4</v>
      </c>
      <c r="AJ886" s="5">
        <f t="shared" si="1091"/>
        <v>2.550335421141643E-5</v>
      </c>
      <c r="AK886" s="5">
        <f t="shared" si="1092"/>
        <v>2.7354219294587542E-6</v>
      </c>
      <c r="AL886" s="5">
        <f t="shared" si="1093"/>
        <v>1.1170289189151749E-9</v>
      </c>
      <c r="AM886" s="5">
        <f t="shared" si="1094"/>
        <v>1.4045201120993044E-5</v>
      </c>
      <c r="AN886" s="5">
        <f t="shared" si="1095"/>
        <v>5.5395119368720011E-6</v>
      </c>
      <c r="AO886" s="5">
        <f t="shared" si="1096"/>
        <v>1.0924084402352001E-6</v>
      </c>
      <c r="AP886" s="5">
        <f t="shared" si="1097"/>
        <v>1.4361748999990496E-7</v>
      </c>
      <c r="AQ886" s="5">
        <f t="shared" si="1098"/>
        <v>1.4160900818446576E-8</v>
      </c>
      <c r="AR886" s="5">
        <f t="shared" si="1099"/>
        <v>3.8860132918189283E-5</v>
      </c>
      <c r="AS886" s="5">
        <f t="shared" si="1100"/>
        <v>1.2504103446735594E-5</v>
      </c>
      <c r="AT886" s="5">
        <f t="shared" si="1101"/>
        <v>2.0117353089839909E-6</v>
      </c>
      <c r="AU886" s="5">
        <f t="shared" si="1102"/>
        <v>2.1577337768370599E-7</v>
      </c>
      <c r="AV886" s="5">
        <f t="shared" si="1103"/>
        <v>1.7357458872366143E-8</v>
      </c>
      <c r="AW886" s="5">
        <f t="shared" si="1104"/>
        <v>3.9378007040215801E-12</v>
      </c>
      <c r="AX886" s="5">
        <f t="shared" si="1105"/>
        <v>7.5322545480752357E-7</v>
      </c>
      <c r="AY886" s="5">
        <f t="shared" si="1106"/>
        <v>2.9707665715271073E-7</v>
      </c>
      <c r="AZ886" s="5">
        <f t="shared" si="1107"/>
        <v>5.8584411653733523E-8</v>
      </c>
      <c r="BA886" s="5">
        <f t="shared" si="1108"/>
        <v>7.7020149652257124E-9</v>
      </c>
      <c r="BB886" s="5">
        <f t="shared" si="1109"/>
        <v>7.5943027569152435E-10</v>
      </c>
      <c r="BC886" s="5">
        <f t="shared" si="1110"/>
        <v>5.9904775178011198E-11</v>
      </c>
      <c r="BD886" s="5">
        <f t="shared" si="1111"/>
        <v>2.5544450890417016E-6</v>
      </c>
      <c r="BE886" s="5">
        <f t="shared" si="1112"/>
        <v>8.2194895497726134E-7</v>
      </c>
      <c r="BF886" s="5">
        <f t="shared" si="1113"/>
        <v>1.3224008758036423E-7</v>
      </c>
      <c r="BG886" s="5">
        <f t="shared" si="1114"/>
        <v>1.4183720012756091E-8</v>
      </c>
      <c r="BH886" s="5">
        <f t="shared" si="1115"/>
        <v>1.1409810580963138E-9</v>
      </c>
      <c r="BI886" s="5">
        <f t="shared" si="1116"/>
        <v>7.3427155852697627E-11</v>
      </c>
      <c r="BJ886" s="8">
        <f t="shared" si="1117"/>
        <v>0.19683411201669573</v>
      </c>
      <c r="BK886" s="8">
        <f t="shared" si="1118"/>
        <v>0.55262151823003103</v>
      </c>
      <c r="BL886" s="8">
        <f t="shared" si="1119"/>
        <v>0.24554811959914891</v>
      </c>
      <c r="BM886" s="8">
        <f t="shared" si="1120"/>
        <v>3.6139110086117643E-2</v>
      </c>
      <c r="BN886" s="8">
        <f t="shared" si="1121"/>
        <v>0.96386062761419444</v>
      </c>
    </row>
    <row r="887" spans="1:66" x14ac:dyDescent="0.25">
      <c r="A887" t="s">
        <v>27</v>
      </c>
      <c r="B887" t="s">
        <v>431</v>
      </c>
      <c r="C887" t="s">
        <v>265</v>
      </c>
      <c r="D887" t="s">
        <v>522</v>
      </c>
      <c r="E887">
        <f>VLOOKUP(A887,home!$A$2:$E$405,3,FALSE)</f>
        <v>1.381</v>
      </c>
      <c r="F887">
        <f>VLOOKUP(B887,home!$B$2:$E$405,3,FALSE)</f>
        <v>0.48270000000000002</v>
      </c>
      <c r="G887">
        <f>VLOOKUP(C887,away!$B$2:$E$405,4,FALSE)</f>
        <v>0.96550000000000002</v>
      </c>
      <c r="H887">
        <f>VLOOKUP(A887,away!$A$2:$E$405,3,FALSE)</f>
        <v>1.127</v>
      </c>
      <c r="I887">
        <f>VLOOKUP(C887,away!$B$2:$E$405,3,FALSE)</f>
        <v>1.1831</v>
      </c>
      <c r="J887">
        <f>VLOOKUP(B887,home!$B$2:$E$405,4,FALSE)</f>
        <v>1.1831</v>
      </c>
      <c r="K887" s="3">
        <f t="shared" si="1066"/>
        <v>0.64361069985000008</v>
      </c>
      <c r="L887" s="3">
        <f t="shared" si="1067"/>
        <v>1.5774907624700001</v>
      </c>
      <c r="M887" s="5">
        <f t="shared" si="1068"/>
        <v>0.10848954584312619</v>
      </c>
      <c r="N887" s="5">
        <f t="shared" si="1069"/>
        <v>6.98250325265031E-2</v>
      </c>
      <c r="O887" s="5">
        <f t="shared" si="1070"/>
        <v>0.17114125639209715</v>
      </c>
      <c r="P887" s="5">
        <f t="shared" si="1071"/>
        <v>0.11014834379972592</v>
      </c>
      <c r="Q887" s="5">
        <f t="shared" si="1072"/>
        <v>2.2470069025715838E-2</v>
      </c>
      <c r="R887" s="5">
        <f t="shared" si="1073"/>
        <v>0.1349868755180216</v>
      </c>
      <c r="S887" s="5">
        <f t="shared" si="1074"/>
        <v>2.7958126166751168E-2</v>
      </c>
      <c r="T887" s="5">
        <f t="shared" si="1075"/>
        <v>3.5446326320130013E-2</v>
      </c>
      <c r="U887" s="5">
        <f t="shared" si="1076"/>
        <v>8.6878997422718707E-2</v>
      </c>
      <c r="V887" s="5">
        <f t="shared" si="1077"/>
        <v>3.1539560067273208E-3</v>
      </c>
      <c r="W887" s="5">
        <f t="shared" si="1078"/>
        <v>4.8206589504395936E-3</v>
      </c>
      <c r="X887" s="5">
        <f t="shared" si="1079"/>
        <v>7.604544963336784E-3</v>
      </c>
      <c r="Y887" s="5">
        <f t="shared" si="1080"/>
        <v>5.9980497162257732E-3</v>
      </c>
      <c r="Z887" s="5">
        <f t="shared" si="1081"/>
        <v>7.0980183061455621E-2</v>
      </c>
      <c r="AA887" s="5">
        <f t="shared" si="1082"/>
        <v>4.5683605295664564E-2</v>
      </c>
      <c r="AB887" s="5">
        <f t="shared" si="1083"/>
        <v>1.4701228588006921E-2</v>
      </c>
      <c r="AC887" s="5">
        <f t="shared" si="1084"/>
        <v>2.0013623654839847E-4</v>
      </c>
      <c r="AD887" s="5">
        <f t="shared" si="1085"/>
        <v>7.7565692020764826E-4</v>
      </c>
      <c r="AE887" s="5">
        <f t="shared" si="1086"/>
        <v>1.223591626473495E-3</v>
      </c>
      <c r="AF887" s="5">
        <f t="shared" si="1087"/>
        <v>9.6510224389879094E-4</v>
      </c>
      <c r="AG887" s="5">
        <f t="shared" si="1088"/>
        <v>5.0747995819647054E-4</v>
      </c>
      <c r="AH887" s="5">
        <f t="shared" si="1089"/>
        <v>2.7992645774468947E-2</v>
      </c>
      <c r="AI887" s="5">
        <f t="shared" si="1090"/>
        <v>1.8016366337559101E-2</v>
      </c>
      <c r="AJ887" s="5">
        <f t="shared" si="1091"/>
        <v>5.7977630736351987E-3</v>
      </c>
      <c r="AK887" s="5">
        <f t="shared" si="1092"/>
        <v>1.2438341164622791E-3</v>
      </c>
      <c r="AL887" s="5">
        <f t="shared" si="1093"/>
        <v>8.1278522529691333E-6</v>
      </c>
      <c r="AM887" s="5">
        <f t="shared" si="1094"/>
        <v>9.9844218651668062E-5</v>
      </c>
      <c r="AN887" s="5">
        <f t="shared" si="1095"/>
        <v>1.5750333260904125E-4</v>
      </c>
      <c r="AO887" s="5">
        <f t="shared" si="1096"/>
        <v>1.2423002612450129E-4</v>
      </c>
      <c r="AP887" s="5">
        <f t="shared" si="1097"/>
        <v>6.5323906210935852E-5</v>
      </c>
      <c r="AQ887" s="5">
        <f t="shared" si="1098"/>
        <v>2.5761964654051987E-5</v>
      </c>
      <c r="AR887" s="5">
        <f t="shared" si="1099"/>
        <v>8.8316280252639309E-3</v>
      </c>
      <c r="AS887" s="5">
        <f t="shared" si="1100"/>
        <v>5.6841302941549911E-3</v>
      </c>
      <c r="AT887" s="5">
        <f t="shared" si="1101"/>
        <v>1.8291835383298404E-3</v>
      </c>
      <c r="AU887" s="5">
        <f t="shared" si="1102"/>
        <v>3.92427365752856E-4</v>
      </c>
      <c r="AV887" s="5">
        <f t="shared" si="1103"/>
        <v>6.3142612878121882E-5</v>
      </c>
      <c r="AW887" s="5">
        <f t="shared" si="1104"/>
        <v>2.2922573818207195E-7</v>
      </c>
      <c r="AX887" s="5">
        <f t="shared" si="1105"/>
        <v>1.0710134573729414E-5</v>
      </c>
      <c r="AY887" s="5">
        <f t="shared" si="1106"/>
        <v>1.6895138354868723E-5</v>
      </c>
      <c r="AZ887" s="5">
        <f t="shared" si="1107"/>
        <v>1.3325962342729006E-5</v>
      </c>
      <c r="BA887" s="5">
        <f t="shared" si="1108"/>
        <v>7.0071941655593631E-6</v>
      </c>
      <c r="BB887" s="5">
        <f t="shared" si="1109"/>
        <v>2.7634460167508932E-6</v>
      </c>
      <c r="BC887" s="5">
        <f t="shared" si="1110"/>
        <v>8.7186211280181035E-7</v>
      </c>
      <c r="BD887" s="5">
        <f t="shared" si="1111"/>
        <v>2.3219686045708341E-3</v>
      </c>
      <c r="BE887" s="5">
        <f t="shared" si="1112"/>
        <v>1.4944438386175624E-3</v>
      </c>
      <c r="BF887" s="5">
        <f t="shared" si="1113"/>
        <v>4.8092002242958496E-4</v>
      </c>
      <c r="BG887" s="5">
        <f t="shared" si="1114"/>
        <v>1.0317509073592763E-4</v>
      </c>
      <c r="BH887" s="5">
        <f t="shared" si="1115"/>
        <v>1.6601148088909407E-5</v>
      </c>
      <c r="BI887" s="5">
        <f t="shared" si="1116"/>
        <v>2.1369353079632959E-6</v>
      </c>
      <c r="BJ887" s="8">
        <f t="shared" si="1117"/>
        <v>0.15016074943694421</v>
      </c>
      <c r="BK887" s="8">
        <f t="shared" si="1118"/>
        <v>0.24997513104348684</v>
      </c>
      <c r="BL887" s="8">
        <f t="shared" si="1119"/>
        <v>0.52766232999476481</v>
      </c>
      <c r="BM887" s="8">
        <f t="shared" si="1120"/>
        <v>0.38170060451884513</v>
      </c>
      <c r="BN887" s="8">
        <f t="shared" si="1121"/>
        <v>0.61706112310518979</v>
      </c>
    </row>
    <row r="888" spans="1:66" x14ac:dyDescent="0.25">
      <c r="A888" t="s">
        <v>285</v>
      </c>
      <c r="B888" t="s">
        <v>302</v>
      </c>
      <c r="C888" t="s">
        <v>295</v>
      </c>
      <c r="D888" t="s">
        <v>522</v>
      </c>
      <c r="E888">
        <f>VLOOKUP(A888,home!$A$2:$E$405,3,FALSE)</f>
        <v>1.35</v>
      </c>
      <c r="F888">
        <f>VLOOKUP(B888,home!$B$2:$E$405,3,FALSE)</f>
        <v>0</v>
      </c>
      <c r="G888">
        <f>VLOOKUP(C888,away!$B$2:$E$405,4,FALSE)</f>
        <v>0.37040000000000001</v>
      </c>
      <c r="H888">
        <f>VLOOKUP(A888,away!$A$2:$E$405,3,FALSE)</f>
        <v>1.3</v>
      </c>
      <c r="I888">
        <f>VLOOKUP(C888,away!$B$2:$E$405,3,FALSE)</f>
        <v>3.0769000000000002</v>
      </c>
      <c r="J888">
        <f>VLOOKUP(B888,home!$B$2:$E$405,4,FALSE)</f>
        <v>2.3077000000000001</v>
      </c>
      <c r="K888" s="3">
        <f t="shared" si="1066"/>
        <v>0</v>
      </c>
      <c r="L888" s="3">
        <f t="shared" si="1067"/>
        <v>9.2307307690000009</v>
      </c>
      <c r="M888" s="5">
        <f t="shared" si="1068"/>
        <v>9.7981608134818608E-5</v>
      </c>
      <c r="N888" s="5">
        <f t="shared" si="1069"/>
        <v>0</v>
      </c>
      <c r="O888" s="5">
        <f t="shared" si="1070"/>
        <v>9.0444184500617102E-4</v>
      </c>
      <c r="P888" s="5">
        <f t="shared" si="1071"/>
        <v>0</v>
      </c>
      <c r="Q888" s="5">
        <f t="shared" si="1072"/>
        <v>0</v>
      </c>
      <c r="R888" s="5">
        <f t="shared" si="1073"/>
        <v>4.1743295837347984E-3</v>
      </c>
      <c r="S888" s="5">
        <f t="shared" si="1074"/>
        <v>0</v>
      </c>
      <c r="T888" s="5">
        <f t="shared" si="1075"/>
        <v>0</v>
      </c>
      <c r="U888" s="5">
        <f t="shared" si="1076"/>
        <v>0</v>
      </c>
      <c r="V888" s="5">
        <f t="shared" si="1077"/>
        <v>0</v>
      </c>
      <c r="W888" s="5">
        <f t="shared" si="1078"/>
        <v>0</v>
      </c>
      <c r="X888" s="5">
        <f t="shared" si="1079"/>
        <v>0</v>
      </c>
      <c r="Y888" s="5">
        <f t="shared" si="1080"/>
        <v>0</v>
      </c>
      <c r="Z888" s="5">
        <f t="shared" si="1081"/>
        <v>1.2844037509509255E-2</v>
      </c>
      <c r="AA888" s="5">
        <f t="shared" si="1082"/>
        <v>0</v>
      </c>
      <c r="AB888" s="5">
        <f t="shared" si="1083"/>
        <v>0</v>
      </c>
      <c r="AC888" s="5">
        <f t="shared" si="1084"/>
        <v>0</v>
      </c>
      <c r="AD888" s="5">
        <f t="shared" si="1085"/>
        <v>0</v>
      </c>
      <c r="AE888" s="5">
        <f t="shared" si="1086"/>
        <v>0</v>
      </c>
      <c r="AF888" s="5">
        <f t="shared" si="1087"/>
        <v>0</v>
      </c>
      <c r="AG888" s="5">
        <f t="shared" si="1088"/>
        <v>0</v>
      </c>
      <c r="AH888" s="5">
        <f t="shared" si="1089"/>
        <v>2.9639963059304303E-2</v>
      </c>
      <c r="AI888" s="5">
        <f t="shared" si="1090"/>
        <v>0</v>
      </c>
      <c r="AJ888" s="5">
        <f t="shared" si="1091"/>
        <v>0</v>
      </c>
      <c r="AK888" s="5">
        <f t="shared" si="1092"/>
        <v>0</v>
      </c>
      <c r="AL888" s="5">
        <f t="shared" si="1093"/>
        <v>0</v>
      </c>
      <c r="AM888" s="5">
        <f t="shared" si="1094"/>
        <v>0</v>
      </c>
      <c r="AN888" s="5">
        <f t="shared" si="1095"/>
        <v>0</v>
      </c>
      <c r="AO888" s="5">
        <f t="shared" si="1096"/>
        <v>0</v>
      </c>
      <c r="AP888" s="5">
        <f t="shared" si="1097"/>
        <v>0</v>
      </c>
      <c r="AQ888" s="5">
        <f t="shared" si="1098"/>
        <v>0</v>
      </c>
      <c r="AR888" s="5">
        <f t="shared" si="1099"/>
        <v>5.4719703800708702E-2</v>
      </c>
      <c r="AS888" s="5">
        <f t="shared" si="1100"/>
        <v>0</v>
      </c>
      <c r="AT888" s="5">
        <f t="shared" si="1101"/>
        <v>0</v>
      </c>
      <c r="AU888" s="5">
        <f t="shared" si="1102"/>
        <v>0</v>
      </c>
      <c r="AV888" s="5">
        <f t="shared" si="1103"/>
        <v>0</v>
      </c>
      <c r="AW888" s="5">
        <f t="shared" si="1104"/>
        <v>0</v>
      </c>
      <c r="AX888" s="5">
        <f t="shared" si="1105"/>
        <v>0</v>
      </c>
      <c r="AY888" s="5">
        <f t="shared" si="1106"/>
        <v>0</v>
      </c>
      <c r="AZ888" s="5">
        <f t="shared" si="1107"/>
        <v>0</v>
      </c>
      <c r="BA888" s="5">
        <f t="shared" si="1108"/>
        <v>0</v>
      </c>
      <c r="BB888" s="5">
        <f t="shared" si="1109"/>
        <v>0</v>
      </c>
      <c r="BC888" s="5">
        <f t="shared" si="1110"/>
        <v>0</v>
      </c>
      <c r="BD888" s="5">
        <f t="shared" si="1111"/>
        <v>8.4183808923961351E-2</v>
      </c>
      <c r="BE888" s="5">
        <f t="shared" si="1112"/>
        <v>0</v>
      </c>
      <c r="BF888" s="5">
        <f t="shared" si="1113"/>
        <v>0</v>
      </c>
      <c r="BG888" s="5">
        <f t="shared" si="1114"/>
        <v>0</v>
      </c>
      <c r="BH888" s="5">
        <f t="shared" si="1115"/>
        <v>0</v>
      </c>
      <c r="BI888" s="5">
        <f t="shared" si="1116"/>
        <v>0</v>
      </c>
      <c r="BJ888" s="8">
        <f t="shared" si="1117"/>
        <v>0</v>
      </c>
      <c r="BK888" s="8">
        <f t="shared" si="1118"/>
        <v>9.7981608134818608E-5</v>
      </c>
      <c r="BL888" s="8">
        <f t="shared" si="1119"/>
        <v>0.17362224721271532</v>
      </c>
      <c r="BM888" s="8">
        <f t="shared" si="1120"/>
        <v>0.18138751329348363</v>
      </c>
      <c r="BN888" s="8">
        <f t="shared" si="1121"/>
        <v>5.1767530368757881E-3</v>
      </c>
    </row>
    <row r="889" spans="1:66" x14ac:dyDescent="0.25">
      <c r="A889" t="s">
        <v>285</v>
      </c>
      <c r="B889" t="s">
        <v>361</v>
      </c>
      <c r="C889" t="s">
        <v>296</v>
      </c>
      <c r="D889" t="s">
        <v>522</v>
      </c>
      <c r="E889">
        <f>VLOOKUP(A889,home!$A$2:$E$405,3,FALSE)</f>
        <v>1.35</v>
      </c>
      <c r="F889">
        <f>VLOOKUP(B889,home!$B$2:$E$405,3,FALSE)</f>
        <v>1.6667000000000001</v>
      </c>
      <c r="G889">
        <f>VLOOKUP(C889,away!$B$2:$E$405,4,FALSE)</f>
        <v>0.24690000000000001</v>
      </c>
      <c r="H889">
        <f>VLOOKUP(A889,away!$A$2:$E$405,3,FALSE)</f>
        <v>1.3</v>
      </c>
      <c r="I889">
        <f>VLOOKUP(C889,away!$B$2:$E$405,3,FALSE)</f>
        <v>1.2821</v>
      </c>
      <c r="J889">
        <f>VLOOKUP(B889,home!$B$2:$E$405,4,FALSE)</f>
        <v>0.3846</v>
      </c>
      <c r="K889" s="3">
        <f t="shared" si="1066"/>
        <v>0.55553611050000007</v>
      </c>
      <c r="L889" s="3">
        <f t="shared" si="1067"/>
        <v>0.64102435800000002</v>
      </c>
      <c r="M889" s="5">
        <f t="shared" si="1068"/>
        <v>0.30223196255662549</v>
      </c>
      <c r="N889" s="5">
        <f t="shared" si="1069"/>
        <v>0.1679007689474894</v>
      </c>
      <c r="O889" s="5">
        <f t="shared" si="1070"/>
        <v>0.19373804976494091</v>
      </c>
      <c r="P889" s="5">
        <f t="shared" si="1071"/>
        <v>0.10762848262227072</v>
      </c>
      <c r="Q889" s="5">
        <f t="shared" si="1072"/>
        <v>4.6637470065523719E-2</v>
      </c>
      <c r="R889" s="5">
        <f t="shared" si="1073"/>
        <v>6.2095404485371639E-2</v>
      </c>
      <c r="S889" s="5">
        <f t="shared" si="1074"/>
        <v>9.581953355944358E-3</v>
      </c>
      <c r="T889" s="5">
        <f t="shared" si="1075"/>
        <v>2.989575430749656E-2</v>
      </c>
      <c r="U889" s="5">
        <f t="shared" si="1076"/>
        <v>3.449623948772762E-2</v>
      </c>
      <c r="V889" s="5">
        <f t="shared" si="1077"/>
        <v>3.7913892051427429E-4</v>
      </c>
      <c r="W889" s="5">
        <f t="shared" si="1078"/>
        <v>8.6362662412537445E-3</v>
      </c>
      <c r="X889" s="5">
        <f t="shared" si="1079"/>
        <v>5.536057022816755E-3</v>
      </c>
      <c r="Y889" s="5">
        <f t="shared" si="1080"/>
        <v>1.7743736994512507E-3</v>
      </c>
      <c r="Z889" s="5">
        <f t="shared" si="1081"/>
        <v>1.3268222264995227E-2</v>
      </c>
      <c r="AA889" s="5">
        <f t="shared" si="1082"/>
        <v>7.3709765903449496E-3</v>
      </c>
      <c r="AB889" s="5">
        <f t="shared" si="1083"/>
        <v>2.0474218327933926E-3</v>
      </c>
      <c r="AC889" s="5">
        <f t="shared" si="1084"/>
        <v>8.4384991855286668E-6</v>
      </c>
      <c r="AD889" s="5">
        <f t="shared" si="1085"/>
        <v>1.1994394392271397E-3</v>
      </c>
      <c r="AE889" s="5">
        <f t="shared" si="1086"/>
        <v>7.6886989649045732E-4</v>
      </c>
      <c r="AF889" s="5">
        <f t="shared" si="1087"/>
        <v>2.4643216589166091E-4</v>
      </c>
      <c r="AG889" s="5">
        <f t="shared" si="1088"/>
        <v>5.2656340310417147E-5</v>
      </c>
      <c r="AH889" s="5">
        <f t="shared" si="1089"/>
        <v>2.1263134148049676E-3</v>
      </c>
      <c r="AI889" s="5">
        <f t="shared" si="1090"/>
        <v>1.1812438841647249E-3</v>
      </c>
      <c r="AJ889" s="5">
        <f t="shared" si="1091"/>
        <v>3.2811181648039194E-4</v>
      </c>
      <c r="AK889" s="5">
        <f t="shared" si="1092"/>
        <v>6.0759320778868927E-5</v>
      </c>
      <c r="AL889" s="5">
        <f t="shared" si="1093"/>
        <v>1.2020209315585613E-7</v>
      </c>
      <c r="AM889" s="5">
        <f t="shared" si="1094"/>
        <v>1.332663841697093E-4</v>
      </c>
      <c r="AN889" s="5">
        <f t="shared" si="1095"/>
        <v>8.5426998355369259E-5</v>
      </c>
      <c r="AO889" s="5">
        <f t="shared" si="1096"/>
        <v>2.7380393388308818E-5</v>
      </c>
      <c r="AP889" s="5">
        <f t="shared" si="1097"/>
        <v>5.8504996978427014E-6</v>
      </c>
      <c r="AQ889" s="5">
        <f t="shared" si="1098"/>
        <v>9.3757820319720298E-7</v>
      </c>
      <c r="AR889" s="5">
        <f t="shared" si="1099"/>
        <v>2.7260373832642843E-4</v>
      </c>
      <c r="AS889" s="5">
        <f t="shared" si="1100"/>
        <v>1.5144122049762386E-4</v>
      </c>
      <c r="AT889" s="5">
        <f t="shared" si="1101"/>
        <v>4.2065533302311415E-5</v>
      </c>
      <c r="AU889" s="5">
        <f t="shared" si="1102"/>
        <v>7.7896409189581047E-6</v>
      </c>
      <c r="AV889" s="5">
        <f t="shared" si="1103"/>
        <v>1.0818567045774076E-6</v>
      </c>
      <c r="AW889" s="5">
        <f t="shared" si="1104"/>
        <v>1.1890397017638164E-9</v>
      </c>
      <c r="AX889" s="5">
        <f t="shared" si="1105"/>
        <v>1.2339048120339847E-5</v>
      </c>
      <c r="AY889" s="5">
        <f t="shared" si="1106"/>
        <v>7.9096303996719575E-6</v>
      </c>
      <c r="AZ889" s="5">
        <f t="shared" si="1107"/>
        <v>2.5351328744834997E-6</v>
      </c>
      <c r="BA889" s="5">
        <f t="shared" si="1108"/>
        <v>5.4169397443682664E-7</v>
      </c>
      <c r="BB889" s="5">
        <f t="shared" si="1109"/>
        <v>8.6809758048958799E-8</v>
      </c>
      <c r="BC889" s="5">
        <f t="shared" si="1110"/>
        <v>1.1129433884293831E-8</v>
      </c>
      <c r="BD889" s="5">
        <f t="shared" si="1111"/>
        <v>2.9124272724849795E-5</v>
      </c>
      <c r="BE889" s="5">
        <f t="shared" si="1112"/>
        <v>1.6179585190704293E-5</v>
      </c>
      <c r="BF889" s="5">
        <f t="shared" si="1113"/>
        <v>4.4941719131736318E-6</v>
      </c>
      <c r="BG889" s="5">
        <f t="shared" si="1114"/>
        <v>8.3222492818760801E-7</v>
      </c>
      <c r="BH889" s="5">
        <f t="shared" si="1115"/>
        <v>1.1558274991662136E-7</v>
      </c>
      <c r="BI889" s="5">
        <f t="shared" si="1116"/>
        <v>1.2842078265914809E-8</v>
      </c>
      <c r="BJ889" s="8">
        <f t="shared" si="1117"/>
        <v>0.26292437342432629</v>
      </c>
      <c r="BK889" s="8">
        <f t="shared" si="1118"/>
        <v>0.41983800578703317</v>
      </c>
      <c r="BL889" s="8">
        <f t="shared" si="1119"/>
        <v>0.30397026126674254</v>
      </c>
      <c r="BM889" s="8">
        <f t="shared" si="1120"/>
        <v>0.11976081585951548</v>
      </c>
      <c r="BN889" s="8">
        <f t="shared" si="1121"/>
        <v>0.88023213844222203</v>
      </c>
    </row>
    <row r="890" spans="1:66" x14ac:dyDescent="0.25">
      <c r="A890" t="s">
        <v>287</v>
      </c>
      <c r="B890" t="s">
        <v>323</v>
      </c>
      <c r="C890" t="s">
        <v>505</v>
      </c>
      <c r="D890" t="s">
        <v>522</v>
      </c>
      <c r="E890">
        <f>VLOOKUP(A890,home!$A$2:$E$405,3,FALSE)</f>
        <v>1.2423999999999999</v>
      </c>
      <c r="F890">
        <f>VLOOKUP(B890,home!$B$2:$E$405,3,FALSE)</f>
        <v>1.8781000000000001</v>
      </c>
      <c r="G890">
        <f>VLOOKUP(C890,away!$B$2:$E$405,4,FALSE)</f>
        <v>1.8781000000000001</v>
      </c>
      <c r="H890">
        <f>VLOOKUP(A890,away!$A$2:$E$405,3,FALSE)</f>
        <v>0.87880000000000003</v>
      </c>
      <c r="I890">
        <f>VLOOKUP(C890,away!$B$2:$E$405,3,FALSE)</f>
        <v>1.1378999999999999</v>
      </c>
      <c r="J890">
        <f>VLOOKUP(B890,home!$B$2:$E$405,4,FALSE)</f>
        <v>0.37930000000000003</v>
      </c>
      <c r="K890" s="3">
        <f t="shared" si="1066"/>
        <v>4.3822673394639997</v>
      </c>
      <c r="L890" s="3">
        <f t="shared" si="1067"/>
        <v>0.37929488703600001</v>
      </c>
      <c r="M890" s="5">
        <f t="shared" si="1068"/>
        <v>8.5522384224737766E-3</v>
      </c>
      <c r="N890" s="5">
        <f t="shared" si="1069"/>
        <v>3.7478195118115953E-2</v>
      </c>
      <c r="O890" s="5">
        <f t="shared" si="1070"/>
        <v>3.2438203063571299E-3</v>
      </c>
      <c r="P890" s="5">
        <f t="shared" si="1071"/>
        <v>1.4215287783638956E-2</v>
      </c>
      <c r="Q890" s="5">
        <f t="shared" si="1072"/>
        <v>8.2119735204089328E-2</v>
      </c>
      <c r="R890" s="5">
        <f t="shared" si="1073"/>
        <v>6.151822283324051E-4</v>
      </c>
      <c r="S890" s="5">
        <f t="shared" si="1074"/>
        <v>5.9070618938972443E-3</v>
      </c>
      <c r="T890" s="5">
        <f t="shared" si="1075"/>
        <v>3.1147595687661293E-2</v>
      </c>
      <c r="U890" s="5">
        <f t="shared" si="1076"/>
        <v>2.6958929870397842E-3</v>
      </c>
      <c r="V890" s="5">
        <f t="shared" si="1077"/>
        <v>1.0909500547554741E-3</v>
      </c>
      <c r="W890" s="5">
        <f t="shared" si="1078"/>
        <v>0.11995687783677092</v>
      </c>
      <c r="X890" s="5">
        <f t="shared" si="1079"/>
        <v>4.5499030428289282E-2</v>
      </c>
      <c r="Y890" s="5">
        <f t="shared" si="1080"/>
        <v>8.6287748032727526E-3</v>
      </c>
      <c r="Z890" s="5">
        <f t="shared" si="1081"/>
        <v>7.7778491267298122E-5</v>
      </c>
      <c r="AA890" s="5">
        <f t="shared" si="1082"/>
        <v>3.4084614199346653E-4</v>
      </c>
      <c r="AB890" s="5">
        <f t="shared" si="1083"/>
        <v>7.4683945792013856E-4</v>
      </c>
      <c r="AC890" s="5">
        <f t="shared" si="1084"/>
        <v>1.1333413706911076E-4</v>
      </c>
      <c r="AD890" s="5">
        <f t="shared" si="1085"/>
        <v>0.13142077697203852</v>
      </c>
      <c r="AE890" s="5">
        <f t="shared" si="1086"/>
        <v>4.98472287557927E-2</v>
      </c>
      <c r="AF890" s="5">
        <f t="shared" si="1087"/>
        <v>9.4533994999930204E-3</v>
      </c>
      <c r="AG890" s="5">
        <f t="shared" si="1088"/>
        <v>1.1952086984853439E-3</v>
      </c>
      <c r="AH890" s="5">
        <f t="shared" si="1089"/>
        <v>7.375246014765088E-6</v>
      </c>
      <c r="AI890" s="5">
        <f t="shared" si="1090"/>
        <v>3.2320299731017074E-5</v>
      </c>
      <c r="AJ890" s="5">
        <f t="shared" si="1091"/>
        <v>7.0818096956461602E-5</v>
      </c>
      <c r="AK890" s="5">
        <f t="shared" si="1092"/>
        <v>1.0344794444509888E-4</v>
      </c>
      <c r="AL890" s="5">
        <f t="shared" si="1093"/>
        <v>7.5352313373966079E-6</v>
      </c>
      <c r="AM890" s="5">
        <f t="shared" si="1094"/>
        <v>0.11518419573030937</v>
      </c>
      <c r="AN890" s="5">
        <f t="shared" si="1095"/>
        <v>4.3688776507860211E-2</v>
      </c>
      <c r="AO890" s="5">
        <f t="shared" si="1096"/>
        <v>8.2854647751449424E-3</v>
      </c>
      <c r="AP890" s="5">
        <f t="shared" si="1097"/>
        <v>1.0475448086431196E-3</v>
      </c>
      <c r="AQ890" s="5">
        <f t="shared" si="1098"/>
        <v>9.9332097464860053E-5</v>
      </c>
      <c r="AR890" s="5">
        <f t="shared" si="1099"/>
        <v>5.5947862080660677E-7</v>
      </c>
      <c r="AS890" s="5">
        <f t="shared" si="1100"/>
        <v>2.4517848870891565E-6</v>
      </c>
      <c r="AT890" s="5">
        <f t="shared" si="1101"/>
        <v>5.3721884170411207E-6</v>
      </c>
      <c r="AU890" s="5">
        <f t="shared" si="1102"/>
        <v>7.8474552804820374E-6</v>
      </c>
      <c r="AV890" s="5">
        <f t="shared" si="1103"/>
        <v>8.5974117433901823E-6</v>
      </c>
      <c r="AW890" s="5">
        <f t="shared" si="1104"/>
        <v>3.4791243040050441E-7</v>
      </c>
      <c r="AX890" s="5">
        <f t="shared" si="1105"/>
        <v>8.4127989828560568E-2</v>
      </c>
      <c r="AY890" s="5">
        <f t="shared" si="1106"/>
        <v>3.1909316398589641E-2</v>
      </c>
      <c r="AZ890" s="5">
        <f t="shared" si="1107"/>
        <v>6.0515202793995186E-3</v>
      </c>
      <c r="BA890" s="5">
        <f t="shared" si="1108"/>
        <v>7.6510356692363461E-4</v>
      </c>
      <c r="BB890" s="5">
        <f t="shared" si="1109"/>
        <v>7.2549967746785159E-5</v>
      </c>
      <c r="BC890" s="5">
        <f t="shared" si="1110"/>
        <v>5.5035663641964647E-6</v>
      </c>
      <c r="BD890" s="5">
        <f t="shared" si="1111"/>
        <v>3.536789671298315E-8</v>
      </c>
      <c r="BE890" s="5">
        <f t="shared" si="1112"/>
        <v>1.5499157863084223E-7</v>
      </c>
      <c r="BF890" s="5">
        <f t="shared" si="1113"/>
        <v>3.3960726646295315E-7</v>
      </c>
      <c r="BG890" s="5">
        <f t="shared" si="1114"/>
        <v>4.9608327735508247E-7</v>
      </c>
      <c r="BH890" s="5">
        <f t="shared" si="1115"/>
        <v>5.4349238600185964E-7</v>
      </c>
      <c r="BI890" s="5">
        <f t="shared" si="1116"/>
        <v>4.763457864846621E-7</v>
      </c>
      <c r="BJ890" s="8">
        <f t="shared" si="1117"/>
        <v>0.80798412053151569</v>
      </c>
      <c r="BK890" s="8">
        <f t="shared" si="1118"/>
        <v>6.1795723921761601E-2</v>
      </c>
      <c r="BL890" s="8">
        <f t="shared" si="1119"/>
        <v>7.8834169159307244E-3</v>
      </c>
      <c r="BM890" s="8">
        <f t="shared" si="1120"/>
        <v>0.69960761231130852</v>
      </c>
      <c r="BN890" s="8">
        <f t="shared" si="1121"/>
        <v>0.14622445906300754</v>
      </c>
    </row>
    <row r="891" spans="1:66" x14ac:dyDescent="0.25">
      <c r="A891" t="s">
        <v>287</v>
      </c>
      <c r="B891" t="s">
        <v>327</v>
      </c>
      <c r="C891" t="s">
        <v>506</v>
      </c>
      <c r="D891" t="s">
        <v>522</v>
      </c>
      <c r="E891">
        <f>VLOOKUP(A891,home!$A$2:$E$405,3,FALSE)</f>
        <v>1.2423999999999999</v>
      </c>
      <c r="F891">
        <f>VLOOKUP(B891,home!$B$2:$E$405,3,FALSE)</f>
        <v>0.80489999999999995</v>
      </c>
      <c r="G891">
        <f>VLOOKUP(C891,away!$B$2:$E$405,4,FALSE)</f>
        <v>1.4086000000000001</v>
      </c>
      <c r="H891">
        <f>VLOOKUP(A891,away!$A$2:$E$405,3,FALSE)</f>
        <v>0.87880000000000003</v>
      </c>
      <c r="I891">
        <f>VLOOKUP(C891,away!$B$2:$E$405,3,FALSE)</f>
        <v>0.85340000000000005</v>
      </c>
      <c r="J891">
        <f>VLOOKUP(B891,home!$B$2:$E$405,4,FALSE)</f>
        <v>0</v>
      </c>
      <c r="K891" s="3">
        <f t="shared" si="1066"/>
        <v>1.408610930736</v>
      </c>
      <c r="L891" s="3">
        <f t="shared" si="1067"/>
        <v>0</v>
      </c>
      <c r="M891" s="5">
        <f t="shared" si="1068"/>
        <v>0.24448265073204603</v>
      </c>
      <c r="N891" s="5">
        <f t="shared" si="1069"/>
        <v>0.34438093419647176</v>
      </c>
      <c r="O891" s="5">
        <f t="shared" si="1070"/>
        <v>0</v>
      </c>
      <c r="P891" s="5">
        <f t="shared" si="1071"/>
        <v>0</v>
      </c>
      <c r="Q891" s="5">
        <f t="shared" si="1072"/>
        <v>0.24254937412311267</v>
      </c>
      <c r="R891" s="5">
        <f t="shared" si="1073"/>
        <v>0</v>
      </c>
      <c r="S891" s="5">
        <f t="shared" si="1074"/>
        <v>0</v>
      </c>
      <c r="T891" s="5">
        <f t="shared" si="1075"/>
        <v>0</v>
      </c>
      <c r="U891" s="5">
        <f t="shared" si="1076"/>
        <v>0</v>
      </c>
      <c r="V891" s="5">
        <f t="shared" si="1077"/>
        <v>0</v>
      </c>
      <c r="W891" s="5">
        <f t="shared" si="1078"/>
        <v>0.11388589987766404</v>
      </c>
      <c r="X891" s="5">
        <f t="shared" si="1079"/>
        <v>0</v>
      </c>
      <c r="Y891" s="5">
        <f t="shared" si="1080"/>
        <v>0</v>
      </c>
      <c r="Z891" s="5">
        <f t="shared" si="1081"/>
        <v>0</v>
      </c>
      <c r="AA891" s="5">
        <f t="shared" si="1082"/>
        <v>0</v>
      </c>
      <c r="AB891" s="5">
        <f t="shared" si="1083"/>
        <v>0</v>
      </c>
      <c r="AC891" s="5">
        <f t="shared" si="1084"/>
        <v>0</v>
      </c>
      <c r="AD891" s="5">
        <f t="shared" si="1085"/>
        <v>4.0105230856095839E-2</v>
      </c>
      <c r="AE891" s="5">
        <f t="shared" si="1086"/>
        <v>0</v>
      </c>
      <c r="AF891" s="5">
        <f t="shared" si="1087"/>
        <v>0</v>
      </c>
      <c r="AG891" s="5">
        <f t="shared" si="1088"/>
        <v>0</v>
      </c>
      <c r="AH891" s="5">
        <f t="shared" si="1089"/>
        <v>0</v>
      </c>
      <c r="AI891" s="5">
        <f t="shared" si="1090"/>
        <v>0</v>
      </c>
      <c r="AJ891" s="5">
        <f t="shared" si="1091"/>
        <v>0</v>
      </c>
      <c r="AK891" s="5">
        <f t="shared" si="1092"/>
        <v>0</v>
      </c>
      <c r="AL891" s="5">
        <f t="shared" si="1093"/>
        <v>0</v>
      </c>
      <c r="AM891" s="5">
        <f t="shared" si="1094"/>
        <v>1.1298533312717447E-2</v>
      </c>
      <c r="AN891" s="5">
        <f t="shared" si="1095"/>
        <v>0</v>
      </c>
      <c r="AO891" s="5">
        <f t="shared" si="1096"/>
        <v>0</v>
      </c>
      <c r="AP891" s="5">
        <f t="shared" si="1097"/>
        <v>0</v>
      </c>
      <c r="AQ891" s="5">
        <f t="shared" si="1098"/>
        <v>0</v>
      </c>
      <c r="AR891" s="5">
        <f t="shared" si="1099"/>
        <v>0</v>
      </c>
      <c r="AS891" s="5">
        <f t="shared" si="1100"/>
        <v>0</v>
      </c>
      <c r="AT891" s="5">
        <f t="shared" si="1101"/>
        <v>0</v>
      </c>
      <c r="AU891" s="5">
        <f t="shared" si="1102"/>
        <v>0</v>
      </c>
      <c r="AV891" s="5">
        <f t="shared" si="1103"/>
        <v>0</v>
      </c>
      <c r="AW891" s="5">
        <f t="shared" si="1104"/>
        <v>0</v>
      </c>
      <c r="AX891" s="5">
        <f t="shared" si="1105"/>
        <v>2.6525395875964418E-3</v>
      </c>
      <c r="AY891" s="5">
        <f t="shared" si="1106"/>
        <v>0</v>
      </c>
      <c r="AZ891" s="5">
        <f t="shared" si="1107"/>
        <v>0</v>
      </c>
      <c r="BA891" s="5">
        <f t="shared" si="1108"/>
        <v>0</v>
      </c>
      <c r="BB891" s="5">
        <f t="shared" si="1109"/>
        <v>0</v>
      </c>
      <c r="BC891" s="5">
        <f t="shared" si="1110"/>
        <v>0</v>
      </c>
      <c r="BD891" s="5">
        <f t="shared" si="1111"/>
        <v>0</v>
      </c>
      <c r="BE891" s="5">
        <f t="shared" si="1112"/>
        <v>0</v>
      </c>
      <c r="BF891" s="5">
        <f t="shared" si="1113"/>
        <v>0</v>
      </c>
      <c r="BG891" s="5">
        <f t="shared" si="1114"/>
        <v>0</v>
      </c>
      <c r="BH891" s="5">
        <f t="shared" si="1115"/>
        <v>0</v>
      </c>
      <c r="BI891" s="5">
        <f t="shared" si="1116"/>
        <v>0</v>
      </c>
      <c r="BJ891" s="8">
        <f t="shared" si="1117"/>
        <v>0.75487251195365834</v>
      </c>
      <c r="BK891" s="8">
        <f t="shared" si="1118"/>
        <v>0.24448265073204603</v>
      </c>
      <c r="BL891" s="8">
        <f t="shared" si="1119"/>
        <v>0</v>
      </c>
      <c r="BM891" s="8">
        <f t="shared" si="1120"/>
        <v>0.16794220363407375</v>
      </c>
      <c r="BN891" s="8">
        <f t="shared" si="1121"/>
        <v>0.83141295905163037</v>
      </c>
    </row>
    <row r="892" spans="1:66" x14ac:dyDescent="0.25">
      <c r="A892" t="s">
        <v>34</v>
      </c>
      <c r="B892" t="s">
        <v>203</v>
      </c>
      <c r="C892" t="s">
        <v>279</v>
      </c>
      <c r="D892" t="s">
        <v>522</v>
      </c>
      <c r="E892">
        <f>VLOOKUP(A892,home!$A$2:$E$405,3,FALSE)</f>
        <v>1.4921</v>
      </c>
      <c r="F892">
        <f>VLOOKUP(B892,home!$B$2:$E$405,3,FALSE)</f>
        <v>0.44679999999999997</v>
      </c>
      <c r="G892">
        <f>VLOOKUP(C892,away!$B$2:$E$405,4,FALSE)</f>
        <v>0.33510000000000001</v>
      </c>
      <c r="H892">
        <f>VLOOKUP(A892,away!$A$2:$E$405,3,FALSE)</f>
        <v>1.2222</v>
      </c>
      <c r="I892">
        <f>VLOOKUP(C892,away!$B$2:$E$405,3,FALSE)</f>
        <v>2.4546000000000001</v>
      </c>
      <c r="J892">
        <f>VLOOKUP(B892,home!$B$2:$E$405,4,FALSE)</f>
        <v>0</v>
      </c>
      <c r="K892" s="3">
        <f t="shared" si="1066"/>
        <v>0.22340121082799999</v>
      </c>
      <c r="L892" s="3">
        <f t="shared" si="1067"/>
        <v>0</v>
      </c>
      <c r="M892" s="5">
        <f t="shared" si="1068"/>
        <v>0.79979389894205721</v>
      </c>
      <c r="N892" s="5">
        <f t="shared" si="1069"/>
        <v>0.17867492543650262</v>
      </c>
      <c r="O892" s="5">
        <f t="shared" si="1070"/>
        <v>0</v>
      </c>
      <c r="P892" s="5">
        <f t="shared" si="1071"/>
        <v>0</v>
      </c>
      <c r="Q892" s="5">
        <f t="shared" si="1072"/>
        <v>1.9958097343558648E-2</v>
      </c>
      <c r="R892" s="5">
        <f t="shared" si="1073"/>
        <v>0</v>
      </c>
      <c r="S892" s="5">
        <f t="shared" si="1074"/>
        <v>0</v>
      </c>
      <c r="T892" s="5">
        <f t="shared" si="1075"/>
        <v>0</v>
      </c>
      <c r="U892" s="5">
        <f t="shared" si="1076"/>
        <v>0</v>
      </c>
      <c r="V892" s="5">
        <f t="shared" si="1077"/>
        <v>0</v>
      </c>
      <c r="W892" s="5">
        <f t="shared" si="1078"/>
        <v>1.4862210374580315E-3</v>
      </c>
      <c r="X892" s="5">
        <f t="shared" si="1079"/>
        <v>0</v>
      </c>
      <c r="Y892" s="5">
        <f t="shared" si="1080"/>
        <v>0</v>
      </c>
      <c r="Z892" s="5">
        <f t="shared" si="1081"/>
        <v>0</v>
      </c>
      <c r="AA892" s="5">
        <f t="shared" si="1082"/>
        <v>0</v>
      </c>
      <c r="AB892" s="5">
        <f t="shared" si="1083"/>
        <v>0</v>
      </c>
      <c r="AC892" s="5">
        <f t="shared" si="1084"/>
        <v>0</v>
      </c>
      <c r="AD892" s="5">
        <f t="shared" si="1085"/>
        <v>8.30058948315426E-5</v>
      </c>
      <c r="AE892" s="5">
        <f t="shared" si="1086"/>
        <v>0</v>
      </c>
      <c r="AF892" s="5">
        <f t="shared" si="1087"/>
        <v>0</v>
      </c>
      <c r="AG892" s="5">
        <f t="shared" si="1088"/>
        <v>0</v>
      </c>
      <c r="AH892" s="5">
        <f t="shared" si="1089"/>
        <v>0</v>
      </c>
      <c r="AI892" s="5">
        <f t="shared" si="1090"/>
        <v>0</v>
      </c>
      <c r="AJ892" s="5">
        <f t="shared" si="1091"/>
        <v>0</v>
      </c>
      <c r="AK892" s="5">
        <f t="shared" si="1092"/>
        <v>0</v>
      </c>
      <c r="AL892" s="5">
        <f t="shared" si="1093"/>
        <v>0</v>
      </c>
      <c r="AM892" s="5">
        <f t="shared" si="1094"/>
        <v>3.7087234822456489E-6</v>
      </c>
      <c r="AN892" s="5">
        <f t="shared" si="1095"/>
        <v>0</v>
      </c>
      <c r="AO892" s="5">
        <f t="shared" si="1096"/>
        <v>0</v>
      </c>
      <c r="AP892" s="5">
        <f t="shared" si="1097"/>
        <v>0</v>
      </c>
      <c r="AQ892" s="5">
        <f t="shared" si="1098"/>
        <v>0</v>
      </c>
      <c r="AR892" s="5">
        <f t="shared" si="1099"/>
        <v>0</v>
      </c>
      <c r="AS892" s="5">
        <f t="shared" si="1100"/>
        <v>0</v>
      </c>
      <c r="AT892" s="5">
        <f t="shared" si="1101"/>
        <v>0</v>
      </c>
      <c r="AU892" s="5">
        <f t="shared" si="1102"/>
        <v>0</v>
      </c>
      <c r="AV892" s="5">
        <f t="shared" si="1103"/>
        <v>0</v>
      </c>
      <c r="AW892" s="5">
        <f t="shared" si="1104"/>
        <v>0</v>
      </c>
      <c r="AX892" s="5">
        <f t="shared" si="1105"/>
        <v>1.380888860933191E-7</v>
      </c>
      <c r="AY892" s="5">
        <f t="shared" si="1106"/>
        <v>0</v>
      </c>
      <c r="AZ892" s="5">
        <f t="shared" si="1107"/>
        <v>0</v>
      </c>
      <c r="BA892" s="5">
        <f t="shared" si="1108"/>
        <v>0</v>
      </c>
      <c r="BB892" s="5">
        <f t="shared" si="1109"/>
        <v>0</v>
      </c>
      <c r="BC892" s="5">
        <f t="shared" si="1110"/>
        <v>0</v>
      </c>
      <c r="BD892" s="5">
        <f t="shared" si="1111"/>
        <v>0</v>
      </c>
      <c r="BE892" s="5">
        <f t="shared" si="1112"/>
        <v>0</v>
      </c>
      <c r="BF892" s="5">
        <f t="shared" si="1113"/>
        <v>0</v>
      </c>
      <c r="BG892" s="5">
        <f t="shared" si="1114"/>
        <v>0</v>
      </c>
      <c r="BH892" s="5">
        <f t="shared" si="1115"/>
        <v>0</v>
      </c>
      <c r="BI892" s="5">
        <f t="shared" si="1116"/>
        <v>0</v>
      </c>
      <c r="BJ892" s="8">
        <f t="shared" si="1117"/>
        <v>0.20020609652471918</v>
      </c>
      <c r="BK892" s="8">
        <f t="shared" si="1118"/>
        <v>0.79979389894205721</v>
      </c>
      <c r="BL892" s="8">
        <f t="shared" si="1119"/>
        <v>0</v>
      </c>
      <c r="BM892" s="8">
        <f t="shared" si="1120"/>
        <v>1.5730737446579132E-3</v>
      </c>
      <c r="BN892" s="8">
        <f t="shared" si="1121"/>
        <v>0.99842692172211855</v>
      </c>
    </row>
    <row r="893" spans="1:66" s="14" customFormat="1" x14ac:dyDescent="0.25">
      <c r="A893" s="14" t="s">
        <v>34</v>
      </c>
      <c r="B893" s="14" t="s">
        <v>270</v>
      </c>
      <c r="C893" s="14" t="s">
        <v>205</v>
      </c>
      <c r="D893" s="14" t="s">
        <v>522</v>
      </c>
      <c r="E893" s="14">
        <f>VLOOKUP(A893,home!$A$2:$E$405,3,FALSE)</f>
        <v>1.4921</v>
      </c>
      <c r="F893" s="14">
        <f>VLOOKUP(B893,home!$B$2:$E$405,3,FALSE)</f>
        <v>1.3404</v>
      </c>
      <c r="G893" s="14">
        <f>VLOOKUP(C893,away!$B$2:$E$405,4,FALSE)</f>
        <v>1.7871999999999999</v>
      </c>
      <c r="H893" s="14">
        <f>VLOOKUP(A893,away!$A$2:$E$405,3,FALSE)</f>
        <v>1.2222</v>
      </c>
      <c r="I893" s="14">
        <f>VLOOKUP(C893,away!$B$2:$E$405,3,FALSE)</f>
        <v>0.54549999999999998</v>
      </c>
      <c r="J893" s="14">
        <f>VLOOKUP(B893,home!$B$2:$E$405,4,FALSE)</f>
        <v>0.61360000000000003</v>
      </c>
      <c r="K893" s="16">
        <f t="shared" si="1066"/>
        <v>3.5744193732479994</v>
      </c>
      <c r="L893" s="16">
        <f t="shared" si="1067"/>
        <v>0.40909331735999999</v>
      </c>
      <c r="M893" s="17">
        <f t="shared" si="1068"/>
        <v>1.8620117614070991E-2</v>
      </c>
      <c r="N893" s="17">
        <f t="shared" si="1069"/>
        <v>6.6556109131891653E-2</v>
      </c>
      <c r="O893" s="17">
        <f t="shared" si="1070"/>
        <v>7.6173656843736681E-3</v>
      </c>
      <c r="P893" s="17">
        <f t="shared" si="1071"/>
        <v>2.7227659475339741E-2</v>
      </c>
      <c r="Q893" s="17">
        <f t="shared" si="1072"/>
        <v>0.11894972294452084</v>
      </c>
      <c r="R893" s="17">
        <f t="shared" si="1073"/>
        <v>1.5581066986823252E-3</v>
      </c>
      <c r="S893" s="17">
        <f t="shared" si="1074"/>
        <v>9.9535547501702262E-3</v>
      </c>
      <c r="T893" s="17">
        <f t="shared" si="1075"/>
        <v>4.8661536758426931E-2</v>
      </c>
      <c r="U893" s="17">
        <f t="shared" si="1076"/>
        <v>5.5693267693575858E-3</v>
      </c>
      <c r="V893" s="17">
        <f t="shared" si="1077"/>
        <v>1.6171994716437767E-3</v>
      </c>
      <c r="W893" s="17">
        <f t="shared" si="1078"/>
        <v>0.14172539804512577</v>
      </c>
      <c r="X893" s="17">
        <f t="shared" si="1079"/>
        <v>5.7978913240446947E-2</v>
      </c>
      <c r="Y893" s="17">
        <f t="shared" si="1080"/>
        <v>1.1859392977231034E-2</v>
      </c>
      <c r="Z893" s="17">
        <f t="shared" si="1081"/>
        <v>2.124703460549301E-4</v>
      </c>
      <c r="AA893" s="17">
        <f t="shared" si="1082"/>
        <v>7.5945812117944871E-4</v>
      </c>
      <c r="AB893" s="17">
        <f t="shared" si="1083"/>
        <v>1.3573109107571746E-3</v>
      </c>
      <c r="AC893" s="17">
        <f t="shared" si="1084"/>
        <v>1.4779900102625178E-4</v>
      </c>
      <c r="AD893" s="17">
        <f t="shared" si="1085"/>
        <v>0.12664650211344547</v>
      </c>
      <c r="AE893" s="17">
        <f t="shared" si="1086"/>
        <v>5.1810237681629637E-2</v>
      </c>
      <c r="AF893" s="17">
        <f t="shared" si="1087"/>
        <v>1.0597611003193971E-2</v>
      </c>
      <c r="AG893" s="17">
        <f t="shared" si="1088"/>
        <v>1.4451372804624863E-3</v>
      </c>
      <c r="AH893" s="17">
        <f t="shared" si="1089"/>
        <v>2.1730049677059629E-5</v>
      </c>
      <c r="AI893" s="17">
        <f t="shared" si="1090"/>
        <v>7.7672310547323369E-5</v>
      </c>
      <c r="AJ893" s="17">
        <f t="shared" si="1091"/>
        <v>1.3881670579264383E-4</v>
      </c>
      <c r="AK893" s="17">
        <f t="shared" si="1092"/>
        <v>1.6539637417189795E-4</v>
      </c>
      <c r="AL893" s="17">
        <f t="shared" si="1093"/>
        <v>8.644888188455093E-6</v>
      </c>
      <c r="AM893" s="17">
        <f t="shared" si="1094"/>
        <v>9.0537542141678626E-2</v>
      </c>
      <c r="AN893" s="17">
        <f t="shared" si="1095"/>
        <v>3.7038303460360099E-2</v>
      </c>
      <c r="AO893" s="17">
        <f t="shared" si="1096"/>
        <v>7.5760612159925401E-3</v>
      </c>
      <c r="AP893" s="17">
        <f t="shared" si="1097"/>
        <v>1.0331053384576077E-3</v>
      </c>
      <c r="AQ893" s="17">
        <f t="shared" si="1098"/>
        <v>1.0565912252298706E-4</v>
      </c>
      <c r="AR893" s="17">
        <f t="shared" si="1099"/>
        <v>1.7779236217571841E-6</v>
      </c>
      <c r="AS893" s="17">
        <f t="shared" si="1100"/>
        <v>6.3550446377641264E-6</v>
      </c>
      <c r="AT893" s="17">
        <f t="shared" si="1101"/>
        <v>1.1357797335539957E-5</v>
      </c>
      <c r="AU893" s="17">
        <f t="shared" si="1102"/>
        <v>1.3532510277859509E-5</v>
      </c>
      <c r="AV893" s="17">
        <f t="shared" si="1103"/>
        <v>1.2092716726464677E-5</v>
      </c>
      <c r="AW893" s="17">
        <f t="shared" si="1104"/>
        <v>3.5114361054150046E-7</v>
      </c>
      <c r="AX893" s="17">
        <f t="shared" si="1105"/>
        <v>5.393652410624554E-2</v>
      </c>
      <c r="AY893" s="17">
        <f t="shared" si="1106"/>
        <v>2.2065071573491593E-2</v>
      </c>
      <c r="AZ893" s="17">
        <f t="shared" si="1107"/>
        <v>4.5133366638927547E-3</v>
      </c>
      <c r="BA893" s="17">
        <f t="shared" si="1108"/>
        <v>6.1545862273146745E-4</v>
      </c>
      <c r="BB893" s="17">
        <f t="shared" si="1109"/>
        <v>6.2945002417758161E-5</v>
      </c>
      <c r="BC893" s="17">
        <f t="shared" si="1110"/>
        <v>5.1500759700627811E-6</v>
      </c>
      <c r="BD893" s="17">
        <f t="shared" si="1111"/>
        <v>1.212227787395587E-7</v>
      </c>
      <c r="BE893" s="17">
        <f t="shared" si="1112"/>
        <v>4.3330104880563425E-7</v>
      </c>
      <c r="BF893" s="17">
        <f t="shared" si="1113"/>
        <v>7.7439983164976815E-7</v>
      </c>
      <c r="BG893" s="17">
        <f t="shared" si="1114"/>
        <v>9.2267658696297339E-7</v>
      </c>
      <c r="BH893" s="17">
        <f t="shared" si="1115"/>
        <v>8.245082669206989E-7</v>
      </c>
      <c r="BI893" s="17">
        <f t="shared" si="1116"/>
        <v>5.8942766453689575E-7</v>
      </c>
      <c r="BJ893" s="18">
        <f t="shared" si="1117"/>
        <v>0.85371971850013573</v>
      </c>
      <c r="BK893" s="18">
        <f t="shared" si="1118"/>
        <v>7.964004677393105E-2</v>
      </c>
      <c r="BL893" s="18">
        <f t="shared" si="1119"/>
        <v>1.7313965153316128E-2</v>
      </c>
      <c r="BM893" s="18">
        <f t="shared" si="1120"/>
        <v>0.68829239879467741</v>
      </c>
      <c r="BN893" s="18">
        <f t="shared" si="1121"/>
        <v>0.24052908154887925</v>
      </c>
    </row>
    <row r="894" spans="1:66" x14ac:dyDescent="0.25">
      <c r="A894" t="s">
        <v>10</v>
      </c>
      <c r="B894" t="s">
        <v>12</v>
      </c>
      <c r="C894" t="s">
        <v>210</v>
      </c>
      <c r="D894" s="7" t="s">
        <v>523</v>
      </c>
      <c r="E894">
        <f>VLOOKUP(A894,home!$A$2:$E$405,3,FALSE)</f>
        <v>1.5185</v>
      </c>
      <c r="F894">
        <f>VLOOKUP(B894,home!$B$2:$E$405,3,FALSE)</f>
        <v>1.4488000000000001</v>
      </c>
      <c r="G894">
        <f>VLOOKUP(C894,away!$B$2:$E$405,4,FALSE)</f>
        <v>0.7903</v>
      </c>
      <c r="H894">
        <f>VLOOKUP(A894,away!$A$2:$E$405,3,FALSE)</f>
        <v>1.4074</v>
      </c>
      <c r="I894">
        <f>VLOOKUP(C894,away!$B$2:$E$405,3,FALSE)</f>
        <v>0.99470000000000003</v>
      </c>
      <c r="J894">
        <f>VLOOKUP(B894,home!$B$2:$E$405,4,FALSE)</f>
        <v>0.71050000000000002</v>
      </c>
      <c r="K894" s="3">
        <f t="shared" ref="K894:K952" si="1122">E894*F894*G894</f>
        <v>1.73866221284</v>
      </c>
      <c r="L894" s="3">
        <f t="shared" ref="L894:L952" si="1123">H894*I894*J894</f>
        <v>0.9946579241900001</v>
      </c>
      <c r="M894" s="5">
        <f t="shared" ref="M894:M952" si="1124">_xlfn.POISSON.DIST(0,K894,FALSE) * _xlfn.POISSON.DIST(0,L894,FALSE)</f>
        <v>6.5003111758155027E-2</v>
      </c>
      <c r="N894" s="5">
        <f t="shared" ref="N894:N952" si="1125">_xlfn.POISSON.DIST(1,K894,FALSE) * _xlfn.POISSON.DIST(0,L894,FALSE)</f>
        <v>0.11301845413091964</v>
      </c>
      <c r="O894" s="5">
        <f t="shared" ref="O894:O952" si="1126">_xlfn.POISSON.DIST(0,K894,FALSE) * _xlfn.POISSON.DIST(1,L894,FALSE)</f>
        <v>6.4655860207257068E-2</v>
      </c>
      <c r="P894" s="5">
        <f t="shared" ref="P894:P952" si="1127">_xlfn.POISSON.DIST(1,K894,FALSE) * _xlfn.POISSON.DIST(1,L894,FALSE)</f>
        <v>0.11241470098102327</v>
      </c>
      <c r="Q894" s="5">
        <f t="shared" ref="Q894:Q952" si="1128">_xlfn.POISSON.DIST(2,K894,FALSE) * _xlfn.POISSON.DIST(0,L894,FALSE)</f>
        <v>9.8250457775510419E-2</v>
      </c>
      <c r="R894" s="5">
        <f t="shared" ref="R894:R952" si="1129">_xlfn.POISSON.DIST(0,K894,FALSE) * _xlfn.POISSON.DIST(2,L894,FALSE)</f>
        <v>3.215523185023457E-2</v>
      </c>
      <c r="S894" s="5">
        <f t="shared" ref="S894:S952" si="1130">_xlfn.POISSON.DIST(2,K894,FALSE) * _xlfn.POISSON.DIST(2,L894,FALSE)</f>
        <v>4.8601769418628954E-2</v>
      </c>
      <c r="T894" s="5">
        <f t="shared" ref="T894:T952" si="1131">_xlfn.POISSON.DIST(2,K894,FALSE) * _xlfn.POISSON.DIST(1,L894,FALSE)</f>
        <v>9.7725596381706442E-2</v>
      </c>
      <c r="U894" s="5">
        <f t="shared" ref="U894:U952" si="1132">_xlfn.POISSON.DIST(1,K894,FALSE) * _xlfn.POISSON.DIST(2,L894,FALSE)</f>
        <v>5.5907086563112086E-2</v>
      </c>
      <c r="V894" s="5">
        <f t="shared" ref="V894:V952" si="1133">_xlfn.POISSON.DIST(3,K894,FALSE) * _xlfn.POISSON.DIST(3,L894,FALSE)</f>
        <v>9.3389603949885422E-3</v>
      </c>
      <c r="W894" s="5">
        <f t="shared" ref="W894:W952" si="1134">_xlfn.POISSON.DIST(3,K894,FALSE) * _xlfn.POISSON.DIST(0,L894,FALSE)</f>
        <v>5.6941452776170624E-2</v>
      </c>
      <c r="X894" s="5">
        <f t="shared" ref="X894:X952" si="1135">_xlfn.POISSON.DIST(3,K894,FALSE) * _xlfn.POISSON.DIST(1,L894,FALSE)</f>
        <v>5.6637267218708792E-2</v>
      </c>
      <c r="Y894" s="5">
        <f t="shared" ref="Y894:Y952" si="1136">_xlfn.POISSON.DIST(3,K894,FALSE) * _xlfn.POISSON.DIST(2,L894,FALSE)</f>
        <v>2.8167353321777611E-2</v>
      </c>
      <c r="Z894" s="5">
        <f t="shared" ref="Z894:Z952" si="1137">_xlfn.POISSON.DIST(0,K894,FALSE) * _xlfn.POISSON.DIST(3,L894,FALSE)</f>
        <v>1.0661152054667498E-2</v>
      </c>
      <c r="AA894" s="5">
        <f t="shared" ref="AA894:AA952" si="1138">_xlfn.POISSON.DIST(1,K894,FALSE) * _xlfn.POISSON.DIST(3,L894,FALSE)</f>
        <v>1.8536142222791905E-2</v>
      </c>
      <c r="AB894" s="5">
        <f t="shared" ref="AB894:AB952" si="1139">_xlfn.POISSON.DIST(2,K894,FALSE) * _xlfn.POISSON.DIST(3,L894,FALSE)</f>
        <v>1.6114045027298171E-2</v>
      </c>
      <c r="AC894" s="5">
        <f t="shared" ref="AC894:AC952" si="1140">_xlfn.POISSON.DIST(4,K894,FALSE) * _xlfn.POISSON.DIST(4,L894,FALSE)</f>
        <v>1.0094097919709859E-3</v>
      </c>
      <c r="AD894" s="5">
        <f t="shared" ref="AD894:AD952" si="1141">_xlfn.POISSON.DIST(4,K894,FALSE) * _xlfn.POISSON.DIST(0,L894,FALSE)</f>
        <v>2.4750488071535303E-2</v>
      </c>
      <c r="AE894" s="5">
        <f t="shared" ref="AE894:AE952" si="1142">_xlfn.POISSON.DIST(4,K894,FALSE) * _xlfn.POISSON.DIST(1,L894,FALSE)</f>
        <v>2.4618269087922664E-2</v>
      </c>
      <c r="AF894" s="5">
        <f t="shared" ref="AF894:AF952" si="1143">_xlfn.POISSON.DIST(4,K894,FALSE) * _xlfn.POISSON.DIST(2,L894,FALSE)</f>
        <v>1.2243378214072001E-2</v>
      </c>
      <c r="AG894" s="5">
        <f t="shared" ref="AG894:AG952" si="1144">_xlfn.POISSON.DIST(4,K894,FALSE) * _xlfn.POISSON.DIST(3,L894,FALSE)</f>
        <v>4.0593243864939762E-3</v>
      </c>
      <c r="AH894" s="5">
        <f t="shared" ref="AH894:AH952" si="1145">_xlfn.POISSON.DIST(0,K894,FALSE) * _xlfn.POISSON.DIST(4,L894,FALSE)</f>
        <v>2.6510498430423819E-3</v>
      </c>
      <c r="AI894" s="5">
        <f t="shared" ref="AI894:AI952" si="1146">_xlfn.POISSON.DIST(1,K894,FALSE) * _xlfn.POISSON.DIST(4,L894,FALSE)</f>
        <v>4.6092801864532022E-3</v>
      </c>
      <c r="AJ894" s="5">
        <f t="shared" ref="AJ894:AJ952" si="1147">_xlfn.POISSON.DIST(2,K894,FALSE) * _xlfn.POISSON.DIST(4,L894,FALSE)</f>
        <v>4.0069906442891474E-3</v>
      </c>
      <c r="AK894" s="5">
        <f t="shared" ref="AK894:AK952" si="1148">_xlfn.POISSON.DIST(3,K894,FALSE) * _xlfn.POISSON.DIST(4,L894,FALSE)</f>
        <v>2.3222677401429814E-3</v>
      </c>
      <c r="AL894" s="5">
        <f t="shared" ref="AL894:AL952" si="1149">_xlfn.POISSON.DIST(5,K894,FALSE) * _xlfn.POISSON.DIST(5,L894,FALSE)</f>
        <v>6.9825887938356648E-5</v>
      </c>
      <c r="AM894" s="5">
        <f t="shared" ref="AM894:AM952" si="1150">_xlfn.POISSON.DIST(5,K894,FALSE) * _xlfn.POISSON.DIST(0,L894,FALSE)</f>
        <v>8.6065476718651061E-3</v>
      </c>
      <c r="AN894" s="5">
        <f t="shared" ref="AN894:AN952" si="1151">_xlfn.POISSON.DIST(5,K894,FALSE) * _xlfn.POISSON.DIST(1,L894,FALSE)</f>
        <v>8.5605708417396259E-3</v>
      </c>
      <c r="AO894" s="5">
        <f t="shared" ref="AO894:AO952" si="1152">_xlfn.POISSON.DIST(5,K894,FALSE) * _xlfn.POISSON.DIST(2,L894,FALSE)</f>
        <v>4.2574198116630884E-3</v>
      </c>
      <c r="AP894" s="5">
        <f t="shared" ref="AP894:AP952" si="1153">_xlfn.POISSON.DIST(5,K894,FALSE) * _xlfn.POISSON.DIST(3,L894,FALSE)</f>
        <v>1.4115587840913965E-3</v>
      </c>
      <c r="AQ894" s="5">
        <f t="shared" ref="AQ894:AQ952" si="1154">_xlfn.POISSON.DIST(5,K894,FALSE) * _xlfn.POISSON.DIST(4,L894,FALSE)</f>
        <v>3.5100453251412717E-4</v>
      </c>
      <c r="AR894" s="5">
        <f t="shared" ref="AR894:AR952" si="1155">_xlfn.POISSON.DIST(0,K894,FALSE) * _xlfn.POISSON.DIST(5,L894,FALSE)</f>
        <v>5.2737754676095237E-4</v>
      </c>
      <c r="AS894" s="5">
        <f t="shared" ref="AS894:AS952" si="1156">_xlfn.POISSON.DIST(1,K894,FALSE) * _xlfn.POISSON.DIST(5,L894,FALSE)</f>
        <v>9.1693141245352799E-4</v>
      </c>
      <c r="AT894" s="5">
        <f t="shared" ref="AT894:AT952" si="1157">_xlfn.POISSON.DIST(2,K894,FALSE) * _xlfn.POISSON.DIST(5,L894,FALSE)</f>
        <v>7.9711699929947905E-4</v>
      </c>
      <c r="AU894" s="5">
        <f t="shared" ref="AU894:AU952" si="1158">_xlfn.POISSON.DIST(3,K894,FALSE) * _xlfn.POISSON.DIST(5,L894,FALSE)</f>
        <v>4.6197240196480416E-4</v>
      </c>
      <c r="AV894" s="5">
        <f t="shared" ref="AV894:AV952" si="1159">_xlfn.POISSON.DIST(4,K894,FALSE) * _xlfn.POISSON.DIST(5,L894,FALSE)</f>
        <v>2.0080348966778418E-4</v>
      </c>
      <c r="AW894" s="5">
        <f t="shared" ref="AW894:AW952" si="1160">_xlfn.POISSON.DIST(6,K894,FALSE) * _xlfn.POISSON.DIST(6,L894,FALSE)</f>
        <v>3.3543079285055463E-6</v>
      </c>
      <c r="AX894" s="5">
        <f t="shared" ref="AX894:AX952" si="1161">_xlfn.POISSON.DIST(6,K894,FALSE) * _xlfn.POISSON.DIST(0,L894,FALSE)</f>
        <v>2.4939798700129938E-3</v>
      </c>
      <c r="AY894" s="5">
        <f t="shared" ref="AY894:AY952" si="1162">_xlfn.POISSON.DIST(6,K894,FALSE) * _xlfn.POISSON.DIST(1,L894,FALSE)</f>
        <v>2.4806568404787707E-3</v>
      </c>
      <c r="AZ894" s="5">
        <f t="shared" ref="AZ894:AZ952" si="1163">_xlfn.POISSON.DIST(6,K894,FALSE) * _xlfn.POISSON.DIST(2,L894,FALSE)</f>
        <v>1.233702491789169E-3</v>
      </c>
      <c r="BA894" s="5">
        <f t="shared" ref="BA894:BA952" si="1164">_xlfn.POISSON.DIST(6,K894,FALSE) * _xlfn.POISSON.DIST(3,L894,FALSE)</f>
        <v>4.0903731985034858E-4</v>
      </c>
      <c r="BB894" s="5">
        <f t="shared" ref="BB894:BB952" si="1165">_xlfn.POISSON.DIST(6,K894,FALSE) * _xlfn.POISSON.DIST(4,L894,FALSE)</f>
        <v>1.017130528696472E-4</v>
      </c>
      <c r="BC894" s="5">
        <f t="shared" ref="BC894:BC952" si="1166">_xlfn.POISSON.DIST(6,K894,FALSE) * _xlfn.POISSON.DIST(5,L894,FALSE)</f>
        <v>2.0233938806070207E-5</v>
      </c>
      <c r="BD894" s="5">
        <f t="shared" ref="BD894:BD952" si="1167">_xlfn.POISSON.DIST(0,K894,FALSE) * _xlfn.POISSON.DIST(6,L894,FALSE)</f>
        <v>8.7426709320943913E-5</v>
      </c>
      <c r="BE894" s="5">
        <f t="shared" ref="BE894:BE952" si="1168">_xlfn.POISSON.DIST(1,K894,FALSE) * _xlfn.POISSON.DIST(6,L894,FALSE)</f>
        <v>1.5200551588927179E-4</v>
      </c>
      <c r="BF894" s="5">
        <f t="shared" ref="BF894:BF952" si="1169">_xlfn.POISSON.DIST(2,K894,FALSE) * _xlfn.POISSON.DIST(6,L894,FALSE)</f>
        <v>1.3214312330996357E-4</v>
      </c>
      <c r="BG894" s="5">
        <f t="shared" ref="BG894:BG952" si="1170">_xlfn.POISSON.DIST(3,K894,FALSE) * _xlfn.POISSON.DIST(6,L894,FALSE)</f>
        <v>7.6584085061896733E-5</v>
      </c>
      <c r="BH894" s="5">
        <f t="shared" ref="BH894:BH952" si="1171">_xlfn.POISSON.DIST(4,K894,FALSE) * _xlfn.POISSON.DIST(6,L894,FALSE)</f>
        <v>3.328846370051105E-5</v>
      </c>
      <c r="BI894" s="5">
        <f t="shared" ref="BI894:BI952" si="1172">_xlfn.POISSON.DIST(5,K894,FALSE) * _xlfn.POISSON.DIST(6,L894,FALSE)</f>
        <v>1.1575478791914895E-5</v>
      </c>
      <c r="BJ894" s="8">
        <f t="shared" ref="BJ894:BJ952" si="1173">SUM(N894,Q894,T894,W894,X894,Y894,AD894,AE894,AF894,AG894,AM894,AN894,AO894,AP894,AQ894,AX894,AY894,AZ894,BA894,BB894,BC894)</f>
        <v>0.54633846652049778</v>
      </c>
      <c r="BK894" s="8">
        <f t="shared" ref="BK894:BK952" si="1174">SUM(M894,P894,S894,V894,AC894,AL894,AY894)</f>
        <v>0.23891843507318389</v>
      </c>
      <c r="BL894" s="8">
        <f t="shared" ref="BL894:BL952" si="1175">SUM(O894,R894,U894,AA894,AB894,AH894,AI894,AJ894,AK894,AR894,AS894,AT894,AU894,AV894,BD894,BE894,BF894,BG894,BH894,BI894)</f>
        <v>0.20435517951084253</v>
      </c>
      <c r="BM894" s="8">
        <f t="shared" ref="BM894:BM952" si="1176">SUM(S894:BI894)</f>
        <v>0.51229811392354174</v>
      </c>
      <c r="BN894" s="8">
        <f t="shared" ref="BN894:BN952" si="1177">SUM(M894:R894)</f>
        <v>0.48549781670310005</v>
      </c>
    </row>
    <row r="895" spans="1:66" x14ac:dyDescent="0.25">
      <c r="A895" t="s">
        <v>59</v>
      </c>
      <c r="B895" t="s">
        <v>68</v>
      </c>
      <c r="C895" t="s">
        <v>230</v>
      </c>
      <c r="D895" s="7" t="s">
        <v>523</v>
      </c>
      <c r="E895">
        <f>VLOOKUP(A895,home!$A$2:$E$405,3,FALSE)</f>
        <v>1.806</v>
      </c>
      <c r="F895">
        <f>VLOOKUP(B895,home!$B$2:$E$405,3,FALSE)</f>
        <v>0.55369999999999997</v>
      </c>
      <c r="G895">
        <f>VLOOKUP(C895,away!$B$2:$E$405,4,FALSE)</f>
        <v>0.73829999999999996</v>
      </c>
      <c r="H895">
        <f>VLOOKUP(A895,away!$A$2:$E$405,3,FALSE)</f>
        <v>1.1493</v>
      </c>
      <c r="I895">
        <f>VLOOKUP(C895,away!$B$2:$E$405,3,FALSE)</f>
        <v>0.58009999999999995</v>
      </c>
      <c r="J895">
        <f>VLOOKUP(B895,home!$B$2:$E$405,4,FALSE)</f>
        <v>1.4501999999999999</v>
      </c>
      <c r="K895" s="3">
        <f t="shared" si="1122"/>
        <v>0.73828685825999996</v>
      </c>
      <c r="L895" s="3">
        <f t="shared" si="1123"/>
        <v>0.96686129028599987</v>
      </c>
      <c r="M895" s="5">
        <f t="shared" si="1124"/>
        <v>0.18174545885532364</v>
      </c>
      <c r="N895" s="5">
        <f t="shared" si="1125"/>
        <v>0.13418028382131897</v>
      </c>
      <c r="O895" s="5">
        <f t="shared" si="1126"/>
        <v>0.17572264885247929</v>
      </c>
      <c r="P895" s="5">
        <f t="shared" si="1127"/>
        <v>0.12973372234642211</v>
      </c>
      <c r="Q895" s="5">
        <f t="shared" si="1128"/>
        <v>4.9531770091438339E-2</v>
      </c>
      <c r="R895" s="5">
        <f t="shared" si="1129"/>
        <v>8.4949713500990898E-2</v>
      </c>
      <c r="S895" s="5">
        <f t="shared" si="1130"/>
        <v>2.3151663348101228E-2</v>
      </c>
      <c r="T895" s="5">
        <f t="shared" si="1131"/>
        <v>4.7890351140757563E-2</v>
      </c>
      <c r="U895" s="5">
        <f t="shared" si="1132"/>
        <v>6.2717257090733655E-2</v>
      </c>
      <c r="V895" s="5">
        <f t="shared" si="1133"/>
        <v>1.8362381245711501E-3</v>
      </c>
      <c r="W895" s="5">
        <f t="shared" si="1134"/>
        <v>1.2189551641621549E-2</v>
      </c>
      <c r="X895" s="5">
        <f t="shared" si="1135"/>
        <v>1.1785605628226038E-2</v>
      </c>
      <c r="Y895" s="5">
        <f t="shared" si="1136"/>
        <v>5.6975229322542833E-3</v>
      </c>
      <c r="Z895" s="5">
        <f t="shared" si="1137"/>
        <v>2.7378196534998029E-2</v>
      </c>
      <c r="AA895" s="5">
        <f t="shared" si="1138"/>
        <v>2.0212962704648507E-2</v>
      </c>
      <c r="AB895" s="5">
        <f t="shared" si="1139"/>
        <v>7.4614823656707491E-3</v>
      </c>
      <c r="AC895" s="5">
        <f t="shared" si="1140"/>
        <v>8.1921581602164789E-5</v>
      </c>
      <c r="AD895" s="5">
        <f t="shared" si="1141"/>
        <v>2.2498464462726991E-3</v>
      </c>
      <c r="AE895" s="5">
        <f t="shared" si="1142"/>
        <v>2.1752894379885937E-3</v>
      </c>
      <c r="AF895" s="5">
        <f t="shared" si="1143"/>
        <v>1.0516015763795794E-3</v>
      </c>
      <c r="AG895" s="5">
        <f t="shared" si="1144"/>
        <v>3.3891761900171717E-4</v>
      </c>
      <c r="AH895" s="5">
        <f t="shared" si="1145"/>
        <v>6.6177296068829702E-3</v>
      </c>
      <c r="AI895" s="5">
        <f t="shared" si="1146"/>
        <v>4.885782800279812E-3</v>
      </c>
      <c r="AJ895" s="5">
        <f t="shared" si="1147"/>
        <v>1.8035546168796636E-3</v>
      </c>
      <c r="AK895" s="5">
        <f t="shared" si="1148"/>
        <v>4.4384689059880165E-4</v>
      </c>
      <c r="AL895" s="5">
        <f t="shared" si="1149"/>
        <v>2.3390937608439074E-6</v>
      </c>
      <c r="AM895" s="5">
        <f t="shared" si="1150"/>
        <v>3.3220641287721943E-4</v>
      </c>
      <c r="AN895" s="5">
        <f t="shared" si="1151"/>
        <v>3.2119752099575197E-4</v>
      </c>
      <c r="AO895" s="5">
        <f t="shared" si="1152"/>
        <v>1.5527672479330863E-4</v>
      </c>
      <c r="AP895" s="5">
        <f t="shared" si="1153"/>
        <v>5.0043684828347502E-5</v>
      </c>
      <c r="AQ895" s="5">
        <f t="shared" si="1154"/>
        <v>1.2096325420950494E-5</v>
      </c>
      <c r="AR895" s="5">
        <f t="shared" si="1155"/>
        <v>1.2796853172949466E-3</v>
      </c>
      <c r="AS895" s="5">
        <f t="shared" si="1156"/>
        <v>9.4477485246713725E-4</v>
      </c>
      <c r="AT895" s="5">
        <f t="shared" si="1157"/>
        <v>3.4875742879550886E-4</v>
      </c>
      <c r="AU895" s="5">
        <f t="shared" si="1158"/>
        <v>8.5827675466757306E-5</v>
      </c>
      <c r="AV895" s="5">
        <f t="shared" si="1159"/>
        <v>1.5841361218027779E-5</v>
      </c>
      <c r="AW895" s="5">
        <f t="shared" si="1160"/>
        <v>4.6380394747753138E-8</v>
      </c>
      <c r="AX895" s="5">
        <f t="shared" si="1161"/>
        <v>4.0877271476157786E-5</v>
      </c>
      <c r="AY895" s="5">
        <f t="shared" si="1162"/>
        <v>3.9522651442809011E-5</v>
      </c>
      <c r="AZ895" s="5">
        <f t="shared" si="1163"/>
        <v>1.9106460884759074E-5</v>
      </c>
      <c r="BA895" s="5">
        <f t="shared" si="1164"/>
        <v>6.1577658079457156E-6</v>
      </c>
      <c r="BB895" s="5">
        <f t="shared" si="1165"/>
        <v>1.4884263485873518E-6</v>
      </c>
      <c r="BC895" s="5">
        <f t="shared" si="1166"/>
        <v>2.878203639781693E-7</v>
      </c>
      <c r="BD895" s="5">
        <f t="shared" si="1167"/>
        <v>2.0621303283997348E-4</v>
      </c>
      <c r="BE895" s="5">
        <f t="shared" si="1168"/>
        <v>1.5224437214769022E-4</v>
      </c>
      <c r="BF895" s="5">
        <f t="shared" si="1169"/>
        <v>5.620000960034222E-5</v>
      </c>
      <c r="BG895" s="5">
        <f t="shared" si="1170"/>
        <v>1.3830576174006167E-5</v>
      </c>
      <c r="BH895" s="5">
        <f t="shared" si="1171"/>
        <v>2.5527331578581558E-6</v>
      </c>
      <c r="BI895" s="5">
        <f t="shared" si="1172"/>
        <v>3.769298686182453E-7</v>
      </c>
      <c r="BJ895" s="8">
        <f t="shared" si="1173"/>
        <v>0.26806900140049916</v>
      </c>
      <c r="BK895" s="8">
        <f t="shared" si="1174"/>
        <v>0.33659086600122395</v>
      </c>
      <c r="BL895" s="8">
        <f t="shared" si="1175"/>
        <v>0.36792128271819508</v>
      </c>
      <c r="BM895" s="8">
        <f t="shared" si="1176"/>
        <v>0.2440562729158951</v>
      </c>
      <c r="BN895" s="8">
        <f t="shared" si="1177"/>
        <v>0.75586359746797327</v>
      </c>
    </row>
    <row r="896" spans="1:66" x14ac:dyDescent="0.25">
      <c r="A896" t="s">
        <v>22</v>
      </c>
      <c r="B896" t="s">
        <v>250</v>
      </c>
      <c r="C896" t="s">
        <v>160</v>
      </c>
      <c r="D896" s="7" t="s">
        <v>523</v>
      </c>
      <c r="E896">
        <f>VLOOKUP(A896,home!$A$2:$E$405,3,FALSE)</f>
        <v>1.4</v>
      </c>
      <c r="F896">
        <f>VLOOKUP(B896,home!$B$2:$E$405,3,FALSE)</f>
        <v>1.1904999999999999</v>
      </c>
      <c r="G896">
        <f>VLOOKUP(C896,away!$B$2:$E$405,4,FALSE)</f>
        <v>1.0713999999999999</v>
      </c>
      <c r="H896">
        <f>VLOOKUP(A896,away!$A$2:$E$405,3,FALSE)</f>
        <v>1.0286</v>
      </c>
      <c r="I896">
        <f>VLOOKUP(C896,away!$B$2:$E$405,3,FALSE)</f>
        <v>1.2152000000000001</v>
      </c>
      <c r="J896">
        <f>VLOOKUP(B896,home!$B$2:$E$405,4,FALSE)</f>
        <v>0.97219999999999995</v>
      </c>
      <c r="K896" s="3">
        <f t="shared" si="1122"/>
        <v>1.7857023799999996</v>
      </c>
      <c r="L896" s="3">
        <f t="shared" si="1123"/>
        <v>1.2152059787839999</v>
      </c>
      <c r="M896" s="5">
        <f t="shared" si="1124"/>
        <v>4.9741864380809971E-2</v>
      </c>
      <c r="N896" s="5">
        <f t="shared" si="1125"/>
        <v>8.882416561044959E-2</v>
      </c>
      <c r="O896" s="5">
        <f t="shared" si="1126"/>
        <v>6.0446610991423171E-2</v>
      </c>
      <c r="P896" s="5">
        <f t="shared" si="1127"/>
        <v>0.1079396571103185</v>
      </c>
      <c r="Q896" s="5">
        <f t="shared" si="1128"/>
        <v>7.9306761966046982E-2</v>
      </c>
      <c r="R896" s="5">
        <f t="shared" si="1129"/>
        <v>3.6727541537004048E-2</v>
      </c>
      <c r="S896" s="5">
        <f t="shared" si="1130"/>
        <v>5.8557161669175323E-2</v>
      </c>
      <c r="T896" s="5">
        <f t="shared" si="1131"/>
        <v>9.6374051299139826E-2</v>
      </c>
      <c r="U896" s="5">
        <f t="shared" si="1132"/>
        <v>6.5584458334176976E-2</v>
      </c>
      <c r="V896" s="5">
        <f t="shared" si="1133"/>
        <v>1.4118757644768228E-2</v>
      </c>
      <c r="W896" s="5">
        <f t="shared" si="1134"/>
        <v>4.7206091197621168E-2</v>
      </c>
      <c r="X896" s="5">
        <f t="shared" si="1135"/>
        <v>5.7365124258372001E-2</v>
      </c>
      <c r="Y896" s="5">
        <f t="shared" si="1136"/>
        <v>3.4855220986230367E-2</v>
      </c>
      <c r="Z896" s="5">
        <f t="shared" si="1137"/>
        <v>1.4877176020601672E-2</v>
      </c>
      <c r="AA896" s="5">
        <f t="shared" si="1138"/>
        <v>2.6566208627667329E-2</v>
      </c>
      <c r="AB896" s="5">
        <f t="shared" si="1139"/>
        <v>2.3719670987001038E-2</v>
      </c>
      <c r="AC896" s="5">
        <f t="shared" si="1140"/>
        <v>1.9148531598715927E-3</v>
      </c>
      <c r="AD896" s="5">
        <f t="shared" si="1141"/>
        <v>2.1074007350522291E-2</v>
      </c>
      <c r="AE896" s="5">
        <f t="shared" si="1142"/>
        <v>2.5609259729292649E-2</v>
      </c>
      <c r="AF896" s="5">
        <f t="shared" si="1143"/>
        <v>1.5560262767634376E-2</v>
      </c>
      <c r="AG896" s="5">
        <f t="shared" si="1144"/>
        <v>6.302974782226454E-3</v>
      </c>
      <c r="AH896" s="5">
        <f t="shared" si="1145"/>
        <v>4.519708311914279E-3</v>
      </c>
      <c r="AI896" s="5">
        <f t="shared" si="1146"/>
        <v>8.0708538894911103E-3</v>
      </c>
      <c r="AJ896" s="5">
        <f t="shared" si="1147"/>
        <v>7.2060714995482644E-3</v>
      </c>
      <c r="AK896" s="5">
        <f t="shared" si="1148"/>
        <v>4.2892996757311662E-3</v>
      </c>
      <c r="AL896" s="5">
        <f t="shared" si="1149"/>
        <v>1.6620896387059298E-4</v>
      </c>
      <c r="AM896" s="5">
        <f t="shared" si="1150"/>
        <v>7.5263810163930323E-3</v>
      </c>
      <c r="AN896" s="5">
        <f t="shared" si="1151"/>
        <v>9.1461032097272122E-3</v>
      </c>
      <c r="AO896" s="5">
        <f t="shared" si="1152"/>
        <v>5.5571996515180215E-3</v>
      </c>
      <c r="AP896" s="5">
        <f t="shared" si="1153"/>
        <v>2.2510474139403533E-3</v>
      </c>
      <c r="AQ896" s="5">
        <f t="shared" si="1154"/>
        <v>6.8387156898664508E-4</v>
      </c>
      <c r="AR896" s="5">
        <f t="shared" si="1155"/>
        <v>1.0984753125995931E-3</v>
      </c>
      <c r="AS896" s="5">
        <f t="shared" si="1156"/>
        <v>1.9615499800803371E-3</v>
      </c>
      <c r="AT896" s="5">
        <f t="shared" si="1157"/>
        <v>1.751372233959205E-3</v>
      </c>
      <c r="AU896" s="5">
        <f t="shared" si="1158"/>
        <v>1.0424765221489561E-3</v>
      </c>
      <c r="AV896" s="5">
        <f t="shared" si="1159"/>
        <v>4.6538820167387829E-4</v>
      </c>
      <c r="AW896" s="5">
        <f t="shared" si="1160"/>
        <v>1.0018689483852783E-5</v>
      </c>
      <c r="AX896" s="5">
        <f t="shared" si="1161"/>
        <v>2.2399794156266382E-3</v>
      </c>
      <c r="AY896" s="5">
        <f t="shared" si="1162"/>
        <v>2.722036378222581E-3</v>
      </c>
      <c r="AZ896" s="5">
        <f t="shared" si="1163"/>
        <v>1.6539174406418132E-3</v>
      </c>
      <c r="BA896" s="5">
        <f t="shared" si="1164"/>
        <v>6.6995012076102086E-4</v>
      </c>
      <c r="BB896" s="5">
        <f t="shared" si="1165"/>
        <v>2.0353184805896394E-4</v>
      </c>
      <c r="BC896" s="5">
        <f t="shared" si="1166"/>
        <v>4.9466623726841874E-5</v>
      </c>
      <c r="BD896" s="5">
        <f t="shared" si="1167"/>
        <v>2.2247896123627476E-4</v>
      </c>
      <c r="BE896" s="5">
        <f t="shared" si="1168"/>
        <v>3.9728121057954353E-4</v>
      </c>
      <c r="BF896" s="5">
        <f t="shared" si="1169"/>
        <v>3.5471300163058601E-4</v>
      </c>
      <c r="BG896" s="5">
        <f t="shared" si="1170"/>
        <v>2.1113728374289368E-4</v>
      </c>
      <c r="BH896" s="5">
        <f t="shared" si="1171"/>
        <v>9.4257087521605119E-5</v>
      </c>
      <c r="BI896" s="5">
        <f t="shared" si="1172"/>
        <v>3.3663021103839731E-5</v>
      </c>
      <c r="BJ896" s="8">
        <f t="shared" si="1173"/>
        <v>0.50518140463513883</v>
      </c>
      <c r="BK896" s="8">
        <f t="shared" si="1174"/>
        <v>0.23516053930703676</v>
      </c>
      <c r="BL896" s="8">
        <f t="shared" si="1175"/>
        <v>0.24476321667023412</v>
      </c>
      <c r="BM896" s="8">
        <f t="shared" si="1176"/>
        <v>0.57428371734822004</v>
      </c>
      <c r="BN896" s="8">
        <f t="shared" si="1177"/>
        <v>0.42298660159605223</v>
      </c>
    </row>
    <row r="897" spans="1:66" x14ac:dyDescent="0.25">
      <c r="A897" t="s">
        <v>22</v>
      </c>
      <c r="B897" t="s">
        <v>158</v>
      </c>
      <c r="C897" t="s">
        <v>256</v>
      </c>
      <c r="D897" s="7" t="s">
        <v>523</v>
      </c>
      <c r="E897">
        <f>VLOOKUP(A897,home!$A$2:$E$405,3,FALSE)</f>
        <v>1.4</v>
      </c>
      <c r="F897">
        <f>VLOOKUP(B897,home!$B$2:$E$405,3,FALSE)</f>
        <v>0.71430000000000005</v>
      </c>
      <c r="G897">
        <f>VLOOKUP(C897,away!$B$2:$E$405,4,FALSE)</f>
        <v>0.71430000000000005</v>
      </c>
      <c r="H897">
        <f>VLOOKUP(A897,away!$A$2:$E$405,3,FALSE)</f>
        <v>1.0286</v>
      </c>
      <c r="I897">
        <f>VLOOKUP(C897,away!$B$2:$E$405,3,FALSE)</f>
        <v>0.97219999999999995</v>
      </c>
      <c r="J897">
        <f>VLOOKUP(B897,home!$B$2:$E$405,4,FALSE)</f>
        <v>0.97219999999999995</v>
      </c>
      <c r="K897" s="3">
        <f t="shared" si="1122"/>
        <v>0.71431428600000002</v>
      </c>
      <c r="L897" s="3">
        <f t="shared" si="1123"/>
        <v>0.97220478322399984</v>
      </c>
      <c r="M897" s="5">
        <f t="shared" si="1124"/>
        <v>0.18516294288144911</v>
      </c>
      <c r="N897" s="5">
        <f t="shared" si="1125"/>
        <v>0.1322645353380211</v>
      </c>
      <c r="O897" s="5">
        <f t="shared" si="1126"/>
        <v>0.18001629874517708</v>
      </c>
      <c r="P897" s="5">
        <f t="shared" si="1127"/>
        <v>0.12858821390652386</v>
      </c>
      <c r="Q897" s="5">
        <f t="shared" si="1128"/>
        <v>4.723922356155015E-2</v>
      </c>
      <c r="R897" s="5">
        <f t="shared" si="1129"/>
        <v>8.7506353349170826E-2</v>
      </c>
      <c r="S897" s="5">
        <f t="shared" si="1130"/>
        <v>2.2324835221290001E-2</v>
      </c>
      <c r="T897" s="5">
        <f t="shared" si="1131"/>
        <v>4.5926199102326926E-2</v>
      </c>
      <c r="U897" s="5">
        <f t="shared" si="1132"/>
        <v>6.2507038313076663E-2</v>
      </c>
      <c r="V897" s="5">
        <f t="shared" si="1133"/>
        <v>1.7226333149183309E-3</v>
      </c>
      <c r="W897" s="5">
        <f t="shared" si="1134"/>
        <v>1.1247884083187694E-2</v>
      </c>
      <c r="X897" s="5">
        <f t="shared" si="1135"/>
        <v>1.093524670682417E-2</v>
      </c>
      <c r="Y897" s="5">
        <f t="shared" si="1136"/>
        <v>5.3156495770544741E-3</v>
      </c>
      <c r="Z897" s="5">
        <f t="shared" si="1137"/>
        <v>2.8358031762851125E-2</v>
      </c>
      <c r="AA897" s="5">
        <f t="shared" si="1138"/>
        <v>2.0256547211046323E-2</v>
      </c>
      <c r="AB897" s="5">
        <f t="shared" si="1139"/>
        <v>7.2347705289419221E-3</v>
      </c>
      <c r="AC897" s="5">
        <f t="shared" si="1140"/>
        <v>7.4768720503056102E-5</v>
      </c>
      <c r="AD897" s="5">
        <f t="shared" si="1141"/>
        <v>2.0086310719732454E-3</v>
      </c>
      <c r="AE897" s="5">
        <f t="shared" si="1142"/>
        <v>1.9528007359047393E-3</v>
      </c>
      <c r="AF897" s="5">
        <f t="shared" si="1143"/>
        <v>9.4926110806496709E-4</v>
      </c>
      <c r="AG897" s="5">
        <f t="shared" si="1144"/>
        <v>3.0762539659642514E-4</v>
      </c>
      <c r="AH897" s="5">
        <f t="shared" si="1145"/>
        <v>6.892453530665494E-3</v>
      </c>
      <c r="AI897" s="5">
        <f t="shared" si="1146"/>
        <v>4.9233780225455019E-3</v>
      </c>
      <c r="AJ897" s="5">
        <f t="shared" si="1147"/>
        <v>1.7584196284413408E-3</v>
      </c>
      <c r="AK897" s="5">
        <f t="shared" si="1148"/>
        <v>4.1868808712615396E-4</v>
      </c>
      <c r="AL897" s="5">
        <f t="shared" si="1149"/>
        <v>2.0769547245141167E-6</v>
      </c>
      <c r="AM897" s="5">
        <f t="shared" si="1150"/>
        <v>2.8695877400279678E-4</v>
      </c>
      <c r="AN897" s="5">
        <f t="shared" si="1151"/>
        <v>2.7898269267361377E-4</v>
      </c>
      <c r="AO897" s="5">
        <f t="shared" si="1152"/>
        <v>1.3561415412699919E-4</v>
      </c>
      <c r="AP897" s="5">
        <f t="shared" si="1153"/>
        <v>4.3948243105048462E-5</v>
      </c>
      <c r="AQ897" s="5">
        <f t="shared" si="1154"/>
        <v>1.068167304025482E-5</v>
      </c>
      <c r="AR897" s="5">
        <f t="shared" si="1155"/>
        <v>1.3401752581324283E-3</v>
      </c>
      <c r="AS897" s="5">
        <f t="shared" si="1156"/>
        <v>9.5730633262773113E-4</v>
      </c>
      <c r="AT897" s="5">
        <f t="shared" si="1157"/>
        <v>3.4190879473712808E-4</v>
      </c>
      <c r="AU897" s="5">
        <f t="shared" si="1158"/>
        <v>8.1410112196590758E-5</v>
      </c>
      <c r="AV897" s="5">
        <f t="shared" si="1159"/>
        <v>1.4538101541721903E-5</v>
      </c>
      <c r="AW897" s="5">
        <f t="shared" si="1160"/>
        <v>4.0065596974855288E-8</v>
      </c>
      <c r="AX897" s="5">
        <f t="shared" si="1161"/>
        <v>3.4163125293873853E-5</v>
      </c>
      <c r="AY897" s="5">
        <f t="shared" si="1162"/>
        <v>3.3213553820584968E-5</v>
      </c>
      <c r="AZ897" s="5">
        <f t="shared" si="1163"/>
        <v>1.6145187946120227E-5</v>
      </c>
      <c r="BA897" s="5">
        <f t="shared" si="1164"/>
        <v>5.2321429824228521E-6</v>
      </c>
      <c r="BB897" s="5">
        <f t="shared" si="1165"/>
        <v>1.2716786085058451E-6</v>
      </c>
      <c r="BC897" s="5">
        <f t="shared" si="1166"/>
        <v>2.4726640518260463E-7</v>
      </c>
      <c r="BD897" s="5">
        <f t="shared" si="1167"/>
        <v>2.1715413271913413E-4</v>
      </c>
      <c r="BE897" s="5">
        <f t="shared" si="1168"/>
        <v>1.5511629926521754E-4</v>
      </c>
      <c r="BF897" s="5">
        <f t="shared" si="1169"/>
        <v>5.5400894278298093E-5</v>
      </c>
      <c r="BG897" s="5">
        <f t="shared" si="1170"/>
        <v>1.3191216746721333E-5</v>
      </c>
      <c r="BH897" s="5">
        <f t="shared" si="1171"/>
        <v>2.3556686429763725E-6</v>
      </c>
      <c r="BI897" s="5">
        <f t="shared" si="1172"/>
        <v>3.3653755295205141E-7</v>
      </c>
      <c r="BJ897" s="8">
        <f t="shared" si="1173"/>
        <v>0.25899351517350933</v>
      </c>
      <c r="BK897" s="8">
        <f t="shared" si="1174"/>
        <v>0.33790868455322948</v>
      </c>
      <c r="BL897" s="8">
        <f t="shared" si="1175"/>
        <v>0.37469284076463216</v>
      </c>
      <c r="BM897" s="8">
        <f t="shared" si="1176"/>
        <v>0.23914233098410639</v>
      </c>
      <c r="BN897" s="8">
        <f t="shared" si="1177"/>
        <v>0.76077756778189209</v>
      </c>
    </row>
    <row r="898" spans="1:66" x14ac:dyDescent="0.25">
      <c r="A898" t="s">
        <v>173</v>
      </c>
      <c r="B898" t="s">
        <v>179</v>
      </c>
      <c r="C898" t="s">
        <v>436</v>
      </c>
      <c r="D898" s="7" t="s">
        <v>523</v>
      </c>
      <c r="E898">
        <f>VLOOKUP(A898,home!$A$2:$E$405,3,FALSE)</f>
        <v>1.8412999999999999</v>
      </c>
      <c r="F898">
        <f>VLOOKUP(B898,home!$B$2:$E$405,3,FALSE)</f>
        <v>0.81459999999999999</v>
      </c>
      <c r="G898">
        <f>VLOOKUP(C898,away!$B$2:$E$405,4,FALSE)</f>
        <v>0.27150000000000002</v>
      </c>
      <c r="H898">
        <f>VLOOKUP(A898,away!$A$2:$E$405,3,FALSE)</f>
        <v>1.4127000000000001</v>
      </c>
      <c r="I898">
        <f>VLOOKUP(C898,away!$B$2:$E$405,3,FALSE)</f>
        <v>0.88480000000000003</v>
      </c>
      <c r="J898">
        <f>VLOOKUP(B898,home!$B$2:$E$405,4,FALSE)</f>
        <v>0.53090000000000004</v>
      </c>
      <c r="K898" s="3">
        <f t="shared" si="1122"/>
        <v>0.40722908907000005</v>
      </c>
      <c r="L898" s="3">
        <f t="shared" si="1123"/>
        <v>0.66360215006400003</v>
      </c>
      <c r="M898" s="5">
        <f t="shared" si="1124"/>
        <v>0.34272351378523014</v>
      </c>
      <c r="N898" s="5">
        <f t="shared" si="1125"/>
        <v>0.13956698432162887</v>
      </c>
      <c r="O898" s="5">
        <f t="shared" si="1126"/>
        <v>0.22743206062536764</v>
      </c>
      <c r="P898" s="5">
        <f t="shared" si="1127"/>
        <v>9.2616950873781495E-2</v>
      </c>
      <c r="Q898" s="5">
        <f t="shared" si="1128"/>
        <v>2.8417867944771944E-2</v>
      </c>
      <c r="R898" s="5">
        <f t="shared" si="1129"/>
        <v>7.5462202212239982E-2</v>
      </c>
      <c r="S898" s="5">
        <f t="shared" si="1130"/>
        <v>6.2571571865739041E-3</v>
      </c>
      <c r="T898" s="5">
        <f t="shared" si="1131"/>
        <v>1.8858158268385487E-2</v>
      </c>
      <c r="U898" s="5">
        <f t="shared" si="1132"/>
        <v>3.0730403866106631E-2</v>
      </c>
      <c r="V898" s="5">
        <f t="shared" si="1133"/>
        <v>1.8788025152400689E-4</v>
      </c>
      <c r="W898" s="5">
        <f t="shared" si="1134"/>
        <v>3.8575274921536788E-3</v>
      </c>
      <c r="X898" s="5">
        <f t="shared" si="1135"/>
        <v>2.5598635377241711E-3</v>
      </c>
      <c r="Y898" s="5">
        <f t="shared" si="1136"/>
        <v>8.4936547375209868E-4</v>
      </c>
      <c r="Z898" s="5">
        <f t="shared" si="1137"/>
        <v>1.6692293212202263E-2</v>
      </c>
      <c r="AA898" s="5">
        <f t="shared" si="1138"/>
        <v>6.7975873592944734E-3</v>
      </c>
      <c r="AB898" s="5">
        <f t="shared" si="1139"/>
        <v>1.3840876540996176E-3</v>
      </c>
      <c r="AC898" s="5">
        <f t="shared" si="1140"/>
        <v>3.1732751266041365E-6</v>
      </c>
      <c r="AD898" s="5">
        <f t="shared" si="1141"/>
        <v>3.9272435167305602E-4</v>
      </c>
      <c r="AE898" s="5">
        <f t="shared" si="1142"/>
        <v>2.6061272415273042E-4</v>
      </c>
      <c r="AF898" s="5">
        <f t="shared" si="1143"/>
        <v>8.6471582040894017E-5</v>
      </c>
      <c r="AG898" s="5">
        <f t="shared" si="1144"/>
        <v>1.912757592059095E-5</v>
      </c>
      <c r="AH898" s="5">
        <f t="shared" si="1145"/>
        <v>2.7692604162790333E-3</v>
      </c>
      <c r="AI898" s="5">
        <f t="shared" si="1146"/>
        <v>1.12772339671892E-3</v>
      </c>
      <c r="AJ898" s="5">
        <f t="shared" si="1147"/>
        <v>2.2962088578438599E-4</v>
      </c>
      <c r="AK898" s="5">
        <f t="shared" si="1148"/>
        <v>3.1169434716474019E-5</v>
      </c>
      <c r="AL898" s="5">
        <f t="shared" si="1149"/>
        <v>3.4301593522277217E-8</v>
      </c>
      <c r="AM898" s="5">
        <f t="shared" si="1150"/>
        <v>3.1985755997485011E-5</v>
      </c>
      <c r="AN898" s="5">
        <f t="shared" si="1151"/>
        <v>2.1225816451353534E-5</v>
      </c>
      <c r="AO898" s="5">
        <f t="shared" si="1152"/>
        <v>7.0427487169910138E-6</v>
      </c>
      <c r="AP898" s="5">
        <f t="shared" si="1153"/>
        <v>1.557861063651905E-6</v>
      </c>
      <c r="AQ898" s="5">
        <f t="shared" si="1154"/>
        <v>2.5844998783509846E-7</v>
      </c>
      <c r="AR898" s="5">
        <f t="shared" si="1155"/>
        <v>3.6753743326597906E-4</v>
      </c>
      <c r="AS898" s="5">
        <f t="shared" si="1156"/>
        <v>1.4967193414803059E-4</v>
      </c>
      <c r="AT898" s="5">
        <f t="shared" si="1157"/>
        <v>3.0475382701223761E-5</v>
      </c>
      <c r="AU898" s="5">
        <f t="shared" si="1158"/>
        <v>4.1368207788263312E-6</v>
      </c>
      <c r="AV898" s="5">
        <f t="shared" si="1159"/>
        <v>4.211584393518236E-7</v>
      </c>
      <c r="AW898" s="5">
        <f t="shared" si="1160"/>
        <v>2.5748881746442132E-10</v>
      </c>
      <c r="AX898" s="5">
        <f t="shared" si="1161"/>
        <v>2.1709217130118514E-6</v>
      </c>
      <c r="AY898" s="5">
        <f t="shared" si="1162"/>
        <v>1.4406283163752865E-6</v>
      </c>
      <c r="AZ898" s="5">
        <f t="shared" si="1163"/>
        <v>4.7800202409486023E-7</v>
      </c>
      <c r="BA898" s="5">
        <f t="shared" si="1164"/>
        <v>1.0573439030809774E-7</v>
      </c>
      <c r="BB898" s="5">
        <f t="shared" si="1165"/>
        <v>1.7541392186039951E-8</v>
      </c>
      <c r="BC898" s="5">
        <f t="shared" si="1166"/>
        <v>2.3281011139543936E-9</v>
      </c>
      <c r="BD898" s="5">
        <f t="shared" si="1167"/>
        <v>4.0649771824051242E-5</v>
      </c>
      <c r="BE898" s="5">
        <f t="shared" si="1168"/>
        <v>1.6553769550811742E-5</v>
      </c>
      <c r="BF898" s="5">
        <f t="shared" si="1169"/>
        <v>3.3705882474258841E-6</v>
      </c>
      <c r="BG898" s="5">
        <f t="shared" si="1170"/>
        <v>4.5753386054309706E-7</v>
      </c>
      <c r="BH898" s="5">
        <f t="shared" si="1171"/>
        <v>4.6580274311911451E-8</v>
      </c>
      <c r="BI898" s="5">
        <f t="shared" si="1172"/>
        <v>3.7937685353340867E-9</v>
      </c>
      <c r="BJ898" s="8">
        <f t="shared" si="1173"/>
        <v>0.19493498906035792</v>
      </c>
      <c r="BK898" s="8">
        <f t="shared" si="1174"/>
        <v>0.44179015030214602</v>
      </c>
      <c r="BL898" s="8">
        <f t="shared" si="1175"/>
        <v>0.3465774406174662</v>
      </c>
      <c r="BM898" s="8">
        <f t="shared" si="1176"/>
        <v>9.3773853058324877E-2</v>
      </c>
      <c r="BN898" s="8">
        <f t="shared" si="1177"/>
        <v>0.90621957976302014</v>
      </c>
    </row>
    <row r="899" spans="1:66" x14ac:dyDescent="0.25">
      <c r="A899" t="s">
        <v>59</v>
      </c>
      <c r="B899" t="s">
        <v>232</v>
      </c>
      <c r="C899" t="s">
        <v>301</v>
      </c>
      <c r="D899" t="s">
        <v>524</v>
      </c>
      <c r="E899">
        <f>VLOOKUP(A899,home!$A$2:$E$405,3,FALSE)</f>
        <v>1.806</v>
      </c>
      <c r="F899">
        <f>VLOOKUP(B899,home!$B$2:$E$405,3,FALSE)</f>
        <v>0.73829999999999996</v>
      </c>
      <c r="G899">
        <f>VLOOKUP(C899,away!$B$2:$E$405,4,FALSE)</f>
        <v>1.1073999999999999</v>
      </c>
      <c r="H899">
        <f>VLOOKUP(A899,away!$A$2:$E$405,3,FALSE)</f>
        <v>1.1493</v>
      </c>
      <c r="I899">
        <f>VLOOKUP(C899,away!$B$2:$E$405,3,FALSE)</f>
        <v>1.4501999999999999</v>
      </c>
      <c r="J899">
        <f>VLOOKUP(B899,home!$B$2:$E$405,4,FALSE)</f>
        <v>1.1600999999999999</v>
      </c>
      <c r="K899" s="3">
        <f t="shared" si="1122"/>
        <v>1.4765737165199999</v>
      </c>
      <c r="L899" s="3">
        <f t="shared" si="1123"/>
        <v>1.9335559090859997</v>
      </c>
      <c r="M899" s="5">
        <f t="shared" si="1124"/>
        <v>3.3036917667845569E-2</v>
      </c>
      <c r="N899" s="5">
        <f t="shared" si="1125"/>
        <v>4.8781444303175978E-2</v>
      </c>
      <c r="O899" s="5">
        <f t="shared" si="1126"/>
        <v>6.387872737465046E-2</v>
      </c>
      <c r="P899" s="5">
        <f t="shared" si="1127"/>
        <v>9.432164988615549E-2</v>
      </c>
      <c r="Q899" s="5">
        <f t="shared" si="1128"/>
        <v>3.6014699255976966E-2</v>
      </c>
      <c r="R899" s="5">
        <f t="shared" si="1129"/>
        <v>6.1756545390074517E-2</v>
      </c>
      <c r="S899" s="5">
        <f t="shared" si="1130"/>
        <v>6.73229697659221E-2</v>
      </c>
      <c r="T899" s="5">
        <f t="shared" si="1131"/>
        <v>6.9636434560349431E-2</v>
      </c>
      <c r="U899" s="5">
        <f t="shared" si="1132"/>
        <v>9.1188091746058395E-2</v>
      </c>
      <c r="V899" s="5">
        <f t="shared" si="1133"/>
        <v>2.1356625092371632E-2</v>
      </c>
      <c r="W899" s="5">
        <f t="shared" si="1134"/>
        <v>1.7726119443249335E-2</v>
      </c>
      <c r="X899" s="5">
        <f t="shared" si="1135"/>
        <v>3.4274442994658982E-2</v>
      </c>
      <c r="Y899" s="5">
        <f t="shared" si="1136"/>
        <v>3.3135775891477065E-2</v>
      </c>
      <c r="Z899" s="5">
        <f t="shared" si="1137"/>
        <v>3.9803244421238781E-2</v>
      </c>
      <c r="AA899" s="5">
        <f t="shared" si="1138"/>
        <v>5.8772424544622497E-2</v>
      </c>
      <c r="AB899" s="5">
        <f t="shared" si="1139"/>
        <v>4.3390908669372258E-2</v>
      </c>
      <c r="AC899" s="5">
        <f t="shared" si="1140"/>
        <v>3.8108732913685688E-3</v>
      </c>
      <c r="AD899" s="5">
        <f t="shared" si="1141"/>
        <v>6.5434805164490233E-3</v>
      </c>
      <c r="AE899" s="5">
        <f t="shared" si="1142"/>
        <v>1.2652185418569118E-2</v>
      </c>
      <c r="AF899" s="5">
        <f t="shared" si="1143"/>
        <v>1.2231853939463022E-2</v>
      </c>
      <c r="AG899" s="5">
        <f t="shared" si="1144"/>
        <v>7.883657821241865E-3</v>
      </c>
      <c r="AH899" s="5">
        <f t="shared" si="1145"/>
        <v>1.9240449612870164E-2</v>
      </c>
      <c r="AI899" s="5">
        <f t="shared" si="1146"/>
        <v>2.8409942192391489E-2</v>
      </c>
      <c r="AJ899" s="5">
        <f t="shared" si="1147"/>
        <v>2.0974686964568931E-2</v>
      </c>
      <c r="AK899" s="5">
        <f t="shared" si="1148"/>
        <v>1.0323557161372383E-2</v>
      </c>
      <c r="AL899" s="5">
        <f t="shared" si="1149"/>
        <v>4.3520749721613812E-4</v>
      </c>
      <c r="AM899" s="5">
        <f t="shared" si="1150"/>
        <v>1.932386269029869E-3</v>
      </c>
      <c r="AN899" s="5">
        <f t="shared" si="1151"/>
        <v>3.7363768891193515E-3</v>
      </c>
      <c r="AO899" s="5">
        <f t="shared" si="1152"/>
        <v>3.6122468062645442E-3</v>
      </c>
      <c r="AP899" s="5">
        <f t="shared" si="1153"/>
        <v>2.3281603857766135E-3</v>
      </c>
      <c r="AQ899" s="5">
        <f t="shared" si="1154"/>
        <v>1.1254070678045787E-3</v>
      </c>
      <c r="AR899" s="5">
        <f t="shared" si="1155"/>
        <v>7.4404970084873054E-3</v>
      </c>
      <c r="AS899" s="5">
        <f t="shared" si="1156"/>
        <v>1.0986442320578041E-2</v>
      </c>
      <c r="AT899" s="5">
        <f t="shared" si="1157"/>
        <v>8.1111459843142657E-3</v>
      </c>
      <c r="AU899" s="5">
        <f t="shared" si="1158"/>
        <v>3.9922349904317304E-3</v>
      </c>
      <c r="AV899" s="5">
        <f t="shared" si="1159"/>
        <v>1.4737073142607412E-3</v>
      </c>
      <c r="AW899" s="5">
        <f t="shared" si="1160"/>
        <v>3.4514829736979301E-5</v>
      </c>
      <c r="AX899" s="5">
        <f t="shared" si="1161"/>
        <v>4.7555179583560808E-4</v>
      </c>
      <c r="AY899" s="5">
        <f t="shared" si="1162"/>
        <v>9.1950598491439888E-4</v>
      </c>
      <c r="AZ899" s="5">
        <f t="shared" si="1163"/>
        <v>8.8895811528558926E-4</v>
      </c>
      <c r="BA899" s="5">
        <f t="shared" si="1164"/>
        <v>5.7295007224680145E-4</v>
      </c>
      <c r="BB899" s="5">
        <f t="shared" si="1165"/>
        <v>2.7695774945101355E-4</v>
      </c>
      <c r="BC899" s="5">
        <f t="shared" si="1166"/>
        <v>1.0710265860363337E-4</v>
      </c>
      <c r="BD899" s="5">
        <f t="shared" si="1167"/>
        <v>2.3977694928828891E-3</v>
      </c>
      <c r="BE899" s="5">
        <f t="shared" si="1168"/>
        <v>3.5404834114643627E-3</v>
      </c>
      <c r="BF899" s="5">
        <f t="shared" si="1169"/>
        <v>2.6138923745716715E-3</v>
      </c>
      <c r="BG899" s="5">
        <f t="shared" si="1170"/>
        <v>1.2865349260348605E-3</v>
      </c>
      <c r="BH899" s="5">
        <f t="shared" si="1171"/>
        <v>4.7491591429201917E-4</v>
      </c>
      <c r="BI899" s="5">
        <f t="shared" si="1172"/>
        <v>1.4024967132013214E-4</v>
      </c>
      <c r="BJ899" s="8">
        <f t="shared" si="1173"/>
        <v>0.29485569793894273</v>
      </c>
      <c r="BK899" s="8">
        <f t="shared" si="1174"/>
        <v>0.22120374918579389</v>
      </c>
      <c r="BL899" s="8">
        <f t="shared" si="1175"/>
        <v>0.44039320706461921</v>
      </c>
      <c r="BM899" s="8">
        <f t="shared" si="1176"/>
        <v>0.65758092357753817</v>
      </c>
      <c r="BN899" s="8">
        <f t="shared" si="1177"/>
        <v>0.33778998387787895</v>
      </c>
    </row>
    <row r="900" spans="1:66" x14ac:dyDescent="0.25">
      <c r="A900" t="s">
        <v>59</v>
      </c>
      <c r="B900" t="s">
        <v>66</v>
      </c>
      <c r="C900" t="s">
        <v>63</v>
      </c>
      <c r="D900" t="s">
        <v>524</v>
      </c>
      <c r="E900">
        <f>VLOOKUP(A900,home!$A$2:$E$405,3,FALSE)</f>
        <v>1.806</v>
      </c>
      <c r="F900">
        <f>VLOOKUP(B900,home!$B$2:$E$405,3,FALSE)</f>
        <v>1.292</v>
      </c>
      <c r="G900">
        <f>VLOOKUP(C900,away!$B$2:$E$405,4,FALSE)</f>
        <v>0.55369999999999997</v>
      </c>
      <c r="H900">
        <f>VLOOKUP(A900,away!$A$2:$E$405,3,FALSE)</f>
        <v>1.1493</v>
      </c>
      <c r="I900">
        <f>VLOOKUP(C900,away!$B$2:$E$405,3,FALSE)</f>
        <v>1.4501999999999999</v>
      </c>
      <c r="J900">
        <f>VLOOKUP(B900,home!$B$2:$E$405,4,FALSE)</f>
        <v>1.4501999999999999</v>
      </c>
      <c r="K900" s="3">
        <f t="shared" si="1122"/>
        <v>1.2919770023999999</v>
      </c>
      <c r="L900" s="3">
        <f t="shared" si="1123"/>
        <v>2.4170698899719998</v>
      </c>
      <c r="M900" s="5">
        <f t="shared" si="1124"/>
        <v>2.4500864107194705E-2</v>
      </c>
      <c r="N900" s="5">
        <f t="shared" si="1125"/>
        <v>3.1654552965423167E-2</v>
      </c>
      <c r="O900" s="5">
        <f t="shared" si="1126"/>
        <v>5.9220300911796024E-2</v>
      </c>
      <c r="P900" s="5">
        <f t="shared" si="1127"/>
        <v>7.6511266853248203E-2</v>
      </c>
      <c r="Q900" s="5">
        <f t="shared" si="1128"/>
        <v>2.044847722628973E-2</v>
      </c>
      <c r="R900" s="5">
        <f t="shared" si="1129"/>
        <v>7.1569803104491778E-2</v>
      </c>
      <c r="S900" s="5">
        <f t="shared" si="1130"/>
        <v>5.9732321377289045E-2</v>
      </c>
      <c r="T900" s="5">
        <f t="shared" si="1131"/>
        <v>4.942539859944306E-2</v>
      </c>
      <c r="U900" s="5">
        <f t="shared" si="1132"/>
        <v>9.2466539677299495E-2</v>
      </c>
      <c r="V900" s="5">
        <f t="shared" si="1133"/>
        <v>2.07257795782517E-2</v>
      </c>
      <c r="W900" s="5">
        <f t="shared" si="1134"/>
        <v>8.8063207701554909E-3</v>
      </c>
      <c r="X900" s="5">
        <f t="shared" si="1135"/>
        <v>2.1285492774977866E-2</v>
      </c>
      <c r="Y900" s="5">
        <f t="shared" si="1136"/>
        <v>2.5724261839807781E-2</v>
      </c>
      <c r="Z900" s="5">
        <f t="shared" si="1137"/>
        <v>5.7663072038363877E-2</v>
      </c>
      <c r="AA900" s="5">
        <f t="shared" si="1138"/>
        <v>7.4499362961300608E-2</v>
      </c>
      <c r="AB900" s="5">
        <f t="shared" si="1139"/>
        <v>4.8125731819725383E-2</v>
      </c>
      <c r="AC900" s="5">
        <f t="shared" si="1140"/>
        <v>4.0451523595130033E-3</v>
      </c>
      <c r="AD900" s="5">
        <f t="shared" si="1141"/>
        <v>2.8443909776995867E-3</v>
      </c>
      <c r="AE900" s="5">
        <f t="shared" si="1142"/>
        <v>6.875091787505689E-3</v>
      </c>
      <c r="AF900" s="5">
        <f t="shared" si="1143"/>
        <v>8.3087886751868883E-3</v>
      </c>
      <c r="AG900" s="5">
        <f t="shared" si="1144"/>
        <v>6.6943076429781898E-3</v>
      </c>
      <c r="AH900" s="5">
        <f t="shared" si="1145"/>
        <v>3.4843918796803923E-2</v>
      </c>
      <c r="AI900" s="5">
        <f t="shared" si="1146"/>
        <v>4.501754175896374E-2</v>
      </c>
      <c r="AJ900" s="5">
        <f t="shared" si="1147"/>
        <v>2.9080814328581405E-2</v>
      </c>
      <c r="AK900" s="5">
        <f t="shared" si="1148"/>
        <v>1.252391444119719E-2</v>
      </c>
      <c r="AL900" s="5">
        <f t="shared" si="1149"/>
        <v>5.0528786296947148E-4</v>
      </c>
      <c r="AM900" s="5">
        <f t="shared" si="1150"/>
        <v>7.3497754580438351E-4</v>
      </c>
      <c r="AN900" s="5">
        <f t="shared" si="1151"/>
        <v>1.7764920957692918E-3</v>
      </c>
      <c r="AO900" s="5">
        <f t="shared" si="1152"/>
        <v>2.146952777228605E-3</v>
      </c>
      <c r="AP900" s="5">
        <f t="shared" si="1153"/>
        <v>1.7297783043436744E-3</v>
      </c>
      <c r="AQ900" s="5">
        <f t="shared" si="1154"/>
        <v>1.0452487639389795E-3</v>
      </c>
      <c r="AR900" s="5">
        <f t="shared" si="1155"/>
        <v>1.6844037394476825E-2</v>
      </c>
      <c r="AS900" s="5">
        <f t="shared" si="1156"/>
        <v>2.1762108941229673E-2</v>
      </c>
      <c r="AT900" s="5">
        <f t="shared" si="1157"/>
        <v>1.4058072137896078E-2</v>
      </c>
      <c r="AU900" s="5">
        <f t="shared" si="1158"/>
        <v>6.0542353000806451E-3</v>
      </c>
      <c r="AV900" s="5">
        <f t="shared" si="1159"/>
        <v>1.9554831937056132E-3</v>
      </c>
      <c r="AW900" s="5">
        <f t="shared" si="1160"/>
        <v>4.3830896866218545E-5</v>
      </c>
      <c r="AX900" s="5">
        <f t="shared" si="1161"/>
        <v>1.5826234774327593E-4</v>
      </c>
      <c r="AY900" s="5">
        <f t="shared" si="1162"/>
        <v>3.8253115544655035E-4</v>
      </c>
      <c r="AZ900" s="5">
        <f t="shared" si="1163"/>
        <v>4.6230226890302777E-4</v>
      </c>
      <c r="BA900" s="5">
        <f t="shared" si="1164"/>
        <v>3.7247229807708238E-4</v>
      </c>
      <c r="BB900" s="5">
        <f t="shared" si="1165"/>
        <v>2.2507289413269788E-4</v>
      </c>
      <c r="BC900" s="5">
        <f t="shared" si="1166"/>
        <v>1.0880338309139989E-4</v>
      </c>
      <c r="BD900" s="5">
        <f t="shared" si="1167"/>
        <v>6.7855359352920579E-3</v>
      </c>
      <c r="BE900" s="5">
        <f t="shared" si="1168"/>
        <v>8.7667563773561122E-3</v>
      </c>
      <c r="BF900" s="5">
        <f t="shared" si="1169"/>
        <v>5.6632238125938171E-3</v>
      </c>
      <c r="BG900" s="5">
        <f t="shared" si="1170"/>
        <v>2.4389183084384198E-3</v>
      </c>
      <c r="BH900" s="5">
        <f t="shared" si="1171"/>
        <v>7.8775659130868683E-4</v>
      </c>
      <c r="BI900" s="5">
        <f t="shared" si="1172"/>
        <v>2.0355267989196786E-4</v>
      </c>
      <c r="BJ900" s="8">
        <f t="shared" si="1173"/>
        <v>0.19120997709394641</v>
      </c>
      <c r="BK900" s="8">
        <f t="shared" si="1174"/>
        <v>0.18640320329391269</v>
      </c>
      <c r="BL900" s="8">
        <f t="shared" si="1175"/>
        <v>0.55266760847242946</v>
      </c>
      <c r="BM900" s="8">
        <f t="shared" si="1176"/>
        <v>0.70369989547162837</v>
      </c>
      <c r="BN900" s="8">
        <f t="shared" si="1177"/>
        <v>0.28390526516844361</v>
      </c>
    </row>
    <row r="901" spans="1:66" x14ac:dyDescent="0.25">
      <c r="A901" t="s">
        <v>59</v>
      </c>
      <c r="B901" t="s">
        <v>69</v>
      </c>
      <c r="C901" t="s">
        <v>67</v>
      </c>
      <c r="D901" t="s">
        <v>524</v>
      </c>
      <c r="E901">
        <f>VLOOKUP(A901,home!$A$2:$E$405,3,FALSE)</f>
        <v>1.806</v>
      </c>
      <c r="F901">
        <f>VLOOKUP(B901,home!$B$2:$E$405,3,FALSE)</f>
        <v>0.73829999999999996</v>
      </c>
      <c r="G901">
        <f>VLOOKUP(C901,away!$B$2:$E$405,4,FALSE)</f>
        <v>0.92279999999999995</v>
      </c>
      <c r="H901">
        <f>VLOOKUP(A901,away!$A$2:$E$405,3,FALSE)</f>
        <v>1.1493</v>
      </c>
      <c r="I901">
        <f>VLOOKUP(C901,away!$B$2:$E$405,3,FALSE)</f>
        <v>0.58009999999999995</v>
      </c>
      <c r="J901">
        <f>VLOOKUP(B901,home!$B$2:$E$405,4,FALSE)</f>
        <v>1.1600999999999999</v>
      </c>
      <c r="K901" s="3">
        <f t="shared" si="1122"/>
        <v>1.2304336514400001</v>
      </c>
      <c r="L901" s="3">
        <f t="shared" si="1123"/>
        <v>0.77344902969299989</v>
      </c>
      <c r="M901" s="5">
        <f t="shared" si="1124"/>
        <v>0.13481083827089069</v>
      </c>
      <c r="N901" s="5">
        <f t="shared" si="1125"/>
        <v>0.16587579198733932</v>
      </c>
      <c r="O901" s="5">
        <f t="shared" si="1126"/>
        <v>0.10426931205272033</v>
      </c>
      <c r="P901" s="5">
        <f t="shared" si="1127"/>
        <v>0.12829647036216549</v>
      </c>
      <c r="Q901" s="5">
        <f t="shared" si="1128"/>
        <v>0.10204957821024192</v>
      </c>
      <c r="R901" s="5">
        <f t="shared" si="1129"/>
        <v>4.0323499116966574E-2</v>
      </c>
      <c r="S901" s="5">
        <f t="shared" si="1130"/>
        <v>3.052422290097161E-2</v>
      </c>
      <c r="T901" s="5">
        <f t="shared" si="1131"/>
        <v>7.8930147247291513E-2</v>
      </c>
      <c r="U901" s="5">
        <f t="shared" si="1132"/>
        <v>4.9615390257326794E-2</v>
      </c>
      <c r="V901" s="5">
        <f t="shared" si="1133"/>
        <v>3.227691407350988E-3</v>
      </c>
      <c r="W901" s="5">
        <f t="shared" si="1134"/>
        <v>4.1855078381713283E-2</v>
      </c>
      <c r="X901" s="5">
        <f t="shared" si="1135"/>
        <v>3.2372769762060598E-2</v>
      </c>
      <c r="Y901" s="5">
        <f t="shared" si="1136"/>
        <v>1.2519343680470326E-2</v>
      </c>
      <c r="Z901" s="5">
        <f t="shared" si="1137"/>
        <v>1.0396057088614779E-2</v>
      </c>
      <c r="AA901" s="5">
        <f t="shared" si="1138"/>
        <v>1.2791658484122977E-2</v>
      </c>
      <c r="AB901" s="5">
        <f t="shared" si="1139"/>
        <v>7.8696435282964456E-3</v>
      </c>
      <c r="AC901" s="5">
        <f t="shared" si="1140"/>
        <v>1.91982623714071E-4</v>
      </c>
      <c r="AD901" s="5">
        <f t="shared" si="1141"/>
        <v>1.287497423112972E-2</v>
      </c>
      <c r="AE901" s="5">
        <f t="shared" si="1142"/>
        <v>9.9581363263896595E-3</v>
      </c>
      <c r="AF901" s="5">
        <f t="shared" si="1143"/>
        <v>3.8510554395983477E-3</v>
      </c>
      <c r="AG901" s="5">
        <f t="shared" si="1144"/>
        <v>9.9286503101709699E-4</v>
      </c>
      <c r="AH901" s="5">
        <f t="shared" si="1145"/>
        <v>2.0102050669555333E-3</v>
      </c>
      <c r="AI901" s="5">
        <f t="shared" si="1146"/>
        <v>2.4734239606772866E-3</v>
      </c>
      <c r="AJ901" s="5">
        <f t="shared" si="1147"/>
        <v>1.5216920377476705E-3</v>
      </c>
      <c r="AK901" s="5">
        <f t="shared" si="1148"/>
        <v>6.241136967910137E-4</v>
      </c>
      <c r="AL901" s="5">
        <f t="shared" si="1149"/>
        <v>7.3082233770818396E-6</v>
      </c>
      <c r="AM901" s="5">
        <f t="shared" si="1150"/>
        <v>3.1683603110809664E-3</v>
      </c>
      <c r="AN901" s="5">
        <f t="shared" si="1151"/>
        <v>2.4505652083233846E-3</v>
      </c>
      <c r="AO901" s="5">
        <f t="shared" si="1152"/>
        <v>9.476936412885728E-4</v>
      </c>
      <c r="AP901" s="5">
        <f t="shared" si="1153"/>
        <v>2.4433090910029088E-4</v>
      </c>
      <c r="AQ901" s="5">
        <f t="shared" si="1154"/>
        <v>4.7244376141907128E-5</v>
      </c>
      <c r="AR901" s="5">
        <f t="shared" si="1155"/>
        <v>3.1095823170414194E-4</v>
      </c>
      <c r="AS901" s="5">
        <f t="shared" si="1156"/>
        <v>3.8261347248105294E-4</v>
      </c>
      <c r="AT901" s="5">
        <f t="shared" si="1157"/>
        <v>2.3539024601750003E-4</v>
      </c>
      <c r="AU901" s="5">
        <f t="shared" si="1158"/>
        <v>9.6544026640224182E-5</v>
      </c>
      <c r="AV901" s="5">
        <f t="shared" si="1159"/>
        <v>2.9697754805912916E-5</v>
      </c>
      <c r="AW901" s="5">
        <f t="shared" si="1160"/>
        <v>1.9319648098607145E-7</v>
      </c>
      <c r="AX901" s="5">
        <f t="shared" si="1161"/>
        <v>6.4974285777348844E-4</v>
      </c>
      <c r="AY901" s="5">
        <f t="shared" si="1162"/>
        <v>5.0254298289486145E-4</v>
      </c>
      <c r="AZ901" s="5">
        <f t="shared" si="1163"/>
        <v>1.943456912495282E-4</v>
      </c>
      <c r="BA901" s="5">
        <f t="shared" si="1164"/>
        <v>5.0105495440654311E-5</v>
      </c>
      <c r="BB901" s="5">
        <f t="shared" si="1165"/>
        <v>9.688511707715276E-6</v>
      </c>
      <c r="BC901" s="5">
        <f t="shared" si="1166"/>
        <v>1.4987139959003306E-6</v>
      </c>
      <c r="BD901" s="5">
        <f t="shared" si="1167"/>
        <v>4.0085057097769919E-5</v>
      </c>
      <c r="BE901" s="5">
        <f t="shared" si="1168"/>
        <v>4.9322003172989926E-5</v>
      </c>
      <c r="BF901" s="5">
        <f t="shared" si="1169"/>
        <v>3.0343726230238636E-5</v>
      </c>
      <c r="BG901" s="5">
        <f t="shared" si="1170"/>
        <v>1.2445313954589414E-5</v>
      </c>
      <c r="BH901" s="5">
        <f t="shared" si="1171"/>
        <v>3.828283273115659E-6</v>
      </c>
      <c r="BI901" s="5">
        <f t="shared" si="1172"/>
        <v>9.4208971329727416E-7</v>
      </c>
      <c r="BJ901" s="8">
        <f t="shared" si="1173"/>
        <v>0.46954585899624901</v>
      </c>
      <c r="BK901" s="8">
        <f t="shared" si="1174"/>
        <v>0.2975610567713648</v>
      </c>
      <c r="BL901" s="8">
        <f t="shared" si="1175"/>
        <v>0.22269110840669545</v>
      </c>
      <c r="BM901" s="8">
        <f t="shared" si="1176"/>
        <v>0.32406624147618585</v>
      </c>
      <c r="BN901" s="8">
        <f t="shared" si="1177"/>
        <v>0.67562549000032435</v>
      </c>
    </row>
    <row r="902" spans="1:66" x14ac:dyDescent="0.25">
      <c r="A902" t="s">
        <v>59</v>
      </c>
      <c r="B902" t="s">
        <v>62</v>
      </c>
      <c r="C902" t="s">
        <v>318</v>
      </c>
      <c r="D902" t="s">
        <v>524</v>
      </c>
      <c r="E902">
        <f>VLOOKUP(A902,home!$A$2:$E$405,3,FALSE)</f>
        <v>1.806</v>
      </c>
      <c r="F902">
        <f>VLOOKUP(B902,home!$B$2:$E$405,3,FALSE)</f>
        <v>1.1073999999999999</v>
      </c>
      <c r="G902">
        <f>VLOOKUP(C902,away!$B$2:$E$405,4,FALSE)</f>
        <v>0.73829999999999996</v>
      </c>
      <c r="H902">
        <f>VLOOKUP(A902,away!$A$2:$E$405,3,FALSE)</f>
        <v>1.1493</v>
      </c>
      <c r="I902">
        <f>VLOOKUP(C902,away!$B$2:$E$405,3,FALSE)</f>
        <v>0.87009999999999998</v>
      </c>
      <c r="J902">
        <f>VLOOKUP(B902,home!$B$2:$E$405,4,FALSE)</f>
        <v>0.58009999999999995</v>
      </c>
      <c r="K902" s="3">
        <f t="shared" si="1122"/>
        <v>1.4765737165199999</v>
      </c>
      <c r="L902" s="3">
        <f t="shared" si="1123"/>
        <v>0.58010343999299996</v>
      </c>
      <c r="M902" s="5">
        <f t="shared" si="1124"/>
        <v>0.1278781838966222</v>
      </c>
      <c r="N902" s="5">
        <f t="shared" si="1125"/>
        <v>0.18882156525806343</v>
      </c>
      <c r="O902" s="5">
        <f t="shared" si="1126"/>
        <v>7.4182574378487978E-2</v>
      </c>
      <c r="P902" s="5">
        <f t="shared" si="1127"/>
        <v>0.10953603955106532</v>
      </c>
      <c r="Q902" s="5">
        <f t="shared" si="1128"/>
        <v>0.13940448018611121</v>
      </c>
      <c r="R902" s="5">
        <f t="shared" si="1129"/>
        <v>2.1516783292248726E-2</v>
      </c>
      <c r="S902" s="5">
        <f t="shared" si="1130"/>
        <v>2.3456197912209847E-2</v>
      </c>
      <c r="T902" s="5">
        <f t="shared" si="1131"/>
        <v>8.0869018506399118E-2</v>
      </c>
      <c r="U902" s="5">
        <f t="shared" si="1132"/>
        <v>3.1771116673391137E-2</v>
      </c>
      <c r="V902" s="5">
        <f t="shared" si="1133"/>
        <v>2.2324188570537291E-3</v>
      </c>
      <c r="W902" s="5">
        <f t="shared" si="1134"/>
        <v>6.8613663802648328E-2</v>
      </c>
      <c r="X902" s="5">
        <f t="shared" si="1135"/>
        <v>3.9803022402439478E-2</v>
      </c>
      <c r="Y902" s="5">
        <f t="shared" si="1136"/>
        <v>1.1544935108886789E-2</v>
      </c>
      <c r="Z902" s="5">
        <f t="shared" si="1137"/>
        <v>4.160653335139132E-3</v>
      </c>
      <c r="AA902" s="5">
        <f t="shared" si="1138"/>
        <v>6.1435113582177202E-3</v>
      </c>
      <c r="AB902" s="5">
        <f t="shared" si="1139"/>
        <v>4.5356736993431863E-3</v>
      </c>
      <c r="AC902" s="5">
        <f t="shared" si="1140"/>
        <v>1.195133098398852E-4</v>
      </c>
      <c r="AD902" s="5">
        <f t="shared" si="1141"/>
        <v>2.5328283141282552E-2</v>
      </c>
      <c r="AE902" s="5">
        <f t="shared" si="1142"/>
        <v>1.4693024179374714E-2</v>
      </c>
      <c r="AF902" s="5">
        <f t="shared" si="1143"/>
        <v>4.2617369351777975E-3</v>
      </c>
      <c r="AG902" s="5">
        <f t="shared" si="1144"/>
        <v>8.2408275214728864E-4</v>
      </c>
      <c r="AH902" s="5">
        <f t="shared" si="1145"/>
        <v>6.0340232808313949E-4</v>
      </c>
      <c r="AI902" s="5">
        <f t="shared" si="1146"/>
        <v>8.9096801813454151E-4</v>
      </c>
      <c r="AJ902" s="5">
        <f t="shared" si="1147"/>
        <v>6.5778997891868948E-4</v>
      </c>
      <c r="AK902" s="5">
        <f t="shared" si="1148"/>
        <v>3.2375846462052733E-4</v>
      </c>
      <c r="AL902" s="5">
        <f t="shared" si="1149"/>
        <v>4.0948390834462531E-6</v>
      </c>
      <c r="AM902" s="5">
        <f t="shared" si="1150"/>
        <v>7.4798154341988886E-3</v>
      </c>
      <c r="AN902" s="5">
        <f t="shared" si="1151"/>
        <v>4.3390666638915094E-3</v>
      </c>
      <c r="AO902" s="5">
        <f t="shared" si="1152"/>
        <v>1.2585537490412072E-3</v>
      </c>
      <c r="AP902" s="5">
        <f t="shared" si="1153"/>
        <v>2.4336378641163042E-4</v>
      </c>
      <c r="AQ902" s="5">
        <f t="shared" si="1154"/>
        <v>3.529404241677712E-5</v>
      </c>
      <c r="AR902" s="5">
        <f t="shared" si="1155"/>
        <v>7.0007153244162811E-5</v>
      </c>
      <c r="AS902" s="5">
        <f t="shared" si="1156"/>
        <v>1.0337072244871864E-4</v>
      </c>
      <c r="AT902" s="5">
        <f t="shared" si="1157"/>
        <v>7.6317245912730942E-5</v>
      </c>
      <c r="AU902" s="5">
        <f t="shared" si="1158"/>
        <v>3.7562679810643979E-5</v>
      </c>
      <c r="AV902" s="5">
        <f t="shared" si="1159"/>
        <v>1.3866016432613333E-5</v>
      </c>
      <c r="AW902" s="5">
        <f t="shared" si="1160"/>
        <v>9.7430495989799413E-8</v>
      </c>
      <c r="AX902" s="5">
        <f t="shared" si="1161"/>
        <v>1.8407498124264506E-3</v>
      </c>
      <c r="AY902" s="5">
        <f t="shared" si="1162"/>
        <v>1.0678252983550534E-3</v>
      </c>
      <c r="AZ902" s="5">
        <f t="shared" si="1163"/>
        <v>3.097245644436589E-4</v>
      </c>
      <c r="BA902" s="5">
        <f t="shared" si="1164"/>
        <v>5.9890761761366731E-5</v>
      </c>
      <c r="BB902" s="5">
        <f t="shared" si="1165"/>
        <v>8.6857092303925129E-6</v>
      </c>
      <c r="BC902" s="5">
        <f t="shared" si="1166"/>
        <v>1.00772196066593E-6</v>
      </c>
      <c r="BD902" s="5">
        <f t="shared" si="1167"/>
        <v>6.7685650701759902E-6</v>
      </c>
      <c r="BE902" s="5">
        <f t="shared" si="1168"/>
        <v>9.9942852811772159E-6</v>
      </c>
      <c r="BF902" s="5">
        <f t="shared" si="1169"/>
        <v>7.378649480794488E-6</v>
      </c>
      <c r="BG902" s="5">
        <f t="shared" si="1170"/>
        <v>3.6317066289183627E-6</v>
      </c>
      <c r="BH902" s="5">
        <f t="shared" si="1171"/>
        <v>1.3406206385930762E-6</v>
      </c>
      <c r="BI902" s="5">
        <f t="shared" si="1172"/>
        <v>3.9590503975415891E-7</v>
      </c>
      <c r="BJ902" s="8">
        <f t="shared" si="1173"/>
        <v>0.59080778981666815</v>
      </c>
      <c r="BK902" s="8">
        <f t="shared" si="1174"/>
        <v>0.26429427366422942</v>
      </c>
      <c r="BL902" s="8">
        <f t="shared" si="1175"/>
        <v>0.14095621174143391</v>
      </c>
      <c r="BM902" s="8">
        <f t="shared" si="1176"/>
        <v>0.33781157412701301</v>
      </c>
      <c r="BN902" s="8">
        <f t="shared" si="1177"/>
        <v>0.66133962656259881</v>
      </c>
    </row>
    <row r="903" spans="1:66" x14ac:dyDescent="0.25">
      <c r="A903" t="s">
        <v>70</v>
      </c>
      <c r="B903" t="s">
        <v>72</v>
      </c>
      <c r="C903" t="s">
        <v>80</v>
      </c>
      <c r="D903" t="s">
        <v>524</v>
      </c>
      <c r="E903">
        <f>VLOOKUP(A903,home!$A$2:$E$405,3,FALSE)</f>
        <v>1.359</v>
      </c>
      <c r="F903">
        <f>VLOOKUP(B903,home!$B$2:$E$405,3,FALSE)</f>
        <v>0.5887</v>
      </c>
      <c r="G903">
        <f>VLOOKUP(C903,away!$B$2:$E$405,4,FALSE)</f>
        <v>0.73580000000000001</v>
      </c>
      <c r="H903">
        <f>VLOOKUP(A903,away!$A$2:$E$405,3,FALSE)</f>
        <v>1.0342</v>
      </c>
      <c r="I903">
        <f>VLOOKUP(C903,away!$B$2:$E$405,3,FALSE)</f>
        <v>0.96689999999999998</v>
      </c>
      <c r="J903">
        <f>VLOOKUP(B903,home!$B$2:$E$405,4,FALSE)</f>
        <v>0.96689999999999998</v>
      </c>
      <c r="K903" s="3">
        <f t="shared" si="1122"/>
        <v>0.58867186014000006</v>
      </c>
      <c r="L903" s="3">
        <f t="shared" si="1123"/>
        <v>0.96686903986200001</v>
      </c>
      <c r="M903" s="5">
        <f t="shared" si="1124"/>
        <v>0.21107518119204463</v>
      </c>
      <c r="N903" s="5">
        <f t="shared" si="1125"/>
        <v>0.12425401954170844</v>
      </c>
      <c r="O903" s="5">
        <f t="shared" si="1126"/>
        <v>0.20408205777784985</v>
      </c>
      <c r="P903" s="5">
        <f t="shared" si="1127"/>
        <v>0.12013736457328582</v>
      </c>
      <c r="Q903" s="5">
        <f t="shared" si="1128"/>
        <v>3.6572422406744708E-2</v>
      </c>
      <c r="R903" s="5">
        <f t="shared" si="1129"/>
        <v>9.866031162836543E-2</v>
      </c>
      <c r="S903" s="5">
        <f t="shared" si="1130"/>
        <v>1.7094603786556604E-2</v>
      </c>
      <c r="T903" s="5">
        <f t="shared" si="1131"/>
        <v>3.5360742937836753E-2</v>
      </c>
      <c r="U903" s="5">
        <f t="shared" si="1132"/>
        <v>5.8078549168261946E-2</v>
      </c>
      <c r="V903" s="5">
        <f t="shared" si="1133"/>
        <v>1.0810790711016775E-3</v>
      </c>
      <c r="W903" s="5">
        <f t="shared" si="1134"/>
        <v>7.176385309334744E-3</v>
      </c>
      <c r="X903" s="5">
        <f t="shared" si="1135"/>
        <v>6.9386247737162456E-3</v>
      </c>
      <c r="Y903" s="5">
        <f t="shared" si="1136"/>
        <v>3.3543707364628557E-3</v>
      </c>
      <c r="Z903" s="5">
        <f t="shared" si="1137"/>
        <v>3.1797200258867807E-2</v>
      </c>
      <c r="AA903" s="5">
        <f t="shared" si="1138"/>
        <v>1.8718117023631801E-2</v>
      </c>
      <c r="AB903" s="5">
        <f t="shared" si="1139"/>
        <v>5.5094143833097665E-3</v>
      </c>
      <c r="AC903" s="5">
        <f t="shared" si="1140"/>
        <v>3.8457266080504744E-5</v>
      </c>
      <c r="AD903" s="5">
        <f t="shared" si="1141"/>
        <v>1.056134022281863E-3</v>
      </c>
      <c r="AE903" s="5">
        <f t="shared" si="1142"/>
        <v>1.0211432880892571E-3</v>
      </c>
      <c r="AF903" s="5">
        <f t="shared" si="1143"/>
        <v>4.9365591525819266E-4</v>
      </c>
      <c r="AG903" s="5">
        <f t="shared" si="1144"/>
        <v>1.5910020693596193E-4</v>
      </c>
      <c r="AH903" s="5">
        <f t="shared" si="1145"/>
        <v>7.6859321211478118E-3</v>
      </c>
      <c r="AI903" s="5">
        <f t="shared" si="1146"/>
        <v>4.5244919586658579E-3</v>
      </c>
      <c r="AJ903" s="5">
        <f t="shared" si="1147"/>
        <v>1.3317205487481513E-3</v>
      </c>
      <c r="AK903" s="5">
        <f t="shared" si="1148"/>
        <v>2.6131547087274534E-4</v>
      </c>
      <c r="AL903" s="5">
        <f t="shared" si="1149"/>
        <v>8.7554672596052118E-7</v>
      </c>
      <c r="AM903" s="5">
        <f t="shared" si="1150"/>
        <v>1.2434327589076096E-4</v>
      </c>
      <c r="AN903" s="5">
        <f t="shared" si="1151"/>
        <v>1.2022366377379582E-4</v>
      </c>
      <c r="AO903" s="5">
        <f t="shared" si="1152"/>
        <v>5.8120269180830924E-5</v>
      </c>
      <c r="AP903" s="5">
        <f t="shared" si="1153"/>
        <v>1.8731562953130334E-5</v>
      </c>
      <c r="AQ903" s="5">
        <f t="shared" si="1154"/>
        <v>4.5277420719019322E-6</v>
      </c>
      <c r="AR903" s="5">
        <f t="shared" si="1155"/>
        <v>1.4862579620837386E-3</v>
      </c>
      <c r="AS903" s="5">
        <f t="shared" si="1156"/>
        <v>8.749182391877199E-4</v>
      </c>
      <c r="AT903" s="5">
        <f t="shared" si="1157"/>
        <v>2.5751987366652427E-4</v>
      </c>
      <c r="AU903" s="5">
        <f t="shared" si="1158"/>
        <v>5.0531567684763565E-5</v>
      </c>
      <c r="AV903" s="5">
        <f t="shared" si="1159"/>
        <v>7.4366279861950189E-6</v>
      </c>
      <c r="AW903" s="5">
        <f t="shared" si="1160"/>
        <v>1.384260280358004E-8</v>
      </c>
      <c r="AX903" s="5">
        <f t="shared" si="1161"/>
        <v>1.2199564585752574E-5</v>
      </c>
      <c r="AY903" s="5">
        <f t="shared" si="1162"/>
        <v>1.1795381297761048E-5</v>
      </c>
      <c r="AZ903" s="5">
        <f t="shared" si="1163"/>
        <v>5.7022944950862064E-6</v>
      </c>
      <c r="BA903" s="5">
        <f t="shared" si="1164"/>
        <v>1.8377906678247902E-6</v>
      </c>
      <c r="BB903" s="5">
        <f t="shared" si="1165"/>
        <v>4.4422572461677456E-7</v>
      </c>
      <c r="BC903" s="5">
        <f t="shared" si="1166"/>
        <v>8.5901619968444431E-8</v>
      </c>
      <c r="BD903" s="5">
        <f t="shared" si="1167"/>
        <v>2.3950280146452606E-4</v>
      </c>
      <c r="BE903" s="5">
        <f t="shared" si="1168"/>
        <v>1.4098855964686367E-4</v>
      </c>
      <c r="BF903" s="5">
        <f t="shared" si="1169"/>
        <v>4.1497998832889289E-5</v>
      </c>
      <c r="BG903" s="5">
        <f t="shared" si="1170"/>
        <v>8.1429013883481661E-6</v>
      </c>
      <c r="BH903" s="5">
        <f t="shared" si="1171"/>
        <v>1.1983742268038755E-6</v>
      </c>
      <c r="BI903" s="5">
        <f t="shared" si="1172"/>
        <v>1.4108983704729439E-7</v>
      </c>
      <c r="BJ903" s="8">
        <f t="shared" si="1173"/>
        <v>0.21674461081063037</v>
      </c>
      <c r="BK903" s="8">
        <f t="shared" si="1174"/>
        <v>0.34943935681709287</v>
      </c>
      <c r="BL903" s="8">
        <f t="shared" si="1175"/>
        <v>0.4019600460768587</v>
      </c>
      <c r="BM903" s="8">
        <f t="shared" si="1176"/>
        <v>0.20514807530475607</v>
      </c>
      <c r="BN903" s="8">
        <f t="shared" si="1177"/>
        <v>0.79478135711999887</v>
      </c>
    </row>
    <row r="904" spans="1:66" x14ac:dyDescent="0.25">
      <c r="A904" t="s">
        <v>70</v>
      </c>
      <c r="B904" t="s">
        <v>65</v>
      </c>
      <c r="C904" t="s">
        <v>84</v>
      </c>
      <c r="D904" t="s">
        <v>524</v>
      </c>
      <c r="E904">
        <f>VLOOKUP(A904,home!$A$2:$E$405,3,FALSE)</f>
        <v>1.359</v>
      </c>
      <c r="F904">
        <f>VLOOKUP(B904,home!$B$2:$E$405,3,FALSE)</f>
        <v>1.3245</v>
      </c>
      <c r="G904">
        <f>VLOOKUP(C904,away!$B$2:$E$405,4,FALSE)</f>
        <v>1.4717</v>
      </c>
      <c r="H904">
        <f>VLOOKUP(A904,away!$A$2:$E$405,3,FALSE)</f>
        <v>1.0342</v>
      </c>
      <c r="I904">
        <f>VLOOKUP(C904,away!$B$2:$E$405,3,FALSE)</f>
        <v>0.48349999999999999</v>
      </c>
      <c r="J904">
        <f>VLOOKUP(B904,home!$B$2:$E$405,4,FALSE)</f>
        <v>1.1603000000000001</v>
      </c>
      <c r="K904" s="3">
        <f t="shared" si="1122"/>
        <v>2.64905337735</v>
      </c>
      <c r="L904" s="3">
        <f t="shared" si="1123"/>
        <v>0.58019142271000002</v>
      </c>
      <c r="M904" s="5">
        <f t="shared" si="1124"/>
        <v>3.9587383892304248E-2</v>
      </c>
      <c r="N904" s="5">
        <f t="shared" si="1125"/>
        <v>0.10486909300035957</v>
      </c>
      <c r="O904" s="5">
        <f t="shared" si="1126"/>
        <v>2.2968260581842939E-2</v>
      </c>
      <c r="P904" s="5">
        <f t="shared" si="1127"/>
        <v>6.0844148266185914E-2</v>
      </c>
      <c r="Q904" s="5">
        <f t="shared" si="1128"/>
        <v>0.13890191249611691</v>
      </c>
      <c r="R904" s="5">
        <f t="shared" si="1129"/>
        <v>6.6629938920767327E-3</v>
      </c>
      <c r="S904" s="5">
        <f t="shared" si="1130"/>
        <v>2.3378725835412444E-2</v>
      </c>
      <c r="T904" s="5">
        <f t="shared" si="1131"/>
        <v>8.0589698228261994E-2</v>
      </c>
      <c r="U904" s="5">
        <f t="shared" si="1132"/>
        <v>1.7650626473068292E-2</v>
      </c>
      <c r="V904" s="5">
        <f t="shared" si="1133"/>
        <v>3.992457868996521E-3</v>
      </c>
      <c r="W904" s="5">
        <f t="shared" si="1134"/>
        <v>0.12265286013940421</v>
      </c>
      <c r="X904" s="5">
        <f t="shared" si="1135"/>
        <v>7.1162137423731578E-2</v>
      </c>
      <c r="Y904" s="5">
        <f t="shared" si="1136"/>
        <v>2.0643830877479678E-2</v>
      </c>
      <c r="Z904" s="5">
        <f t="shared" si="1137"/>
        <v>1.2886039685840137E-3</v>
      </c>
      <c r="AA904" s="5">
        <f t="shared" si="1138"/>
        <v>3.413580695044095E-3</v>
      </c>
      <c r="AB904" s="5">
        <f t="shared" si="1139"/>
        <v>4.5213787345316607E-3</v>
      </c>
      <c r="AC904" s="5">
        <f t="shared" si="1140"/>
        <v>3.8351501577587823E-4</v>
      </c>
      <c r="AD904" s="5">
        <f t="shared" si="1141"/>
        <v>8.1228493348481492E-2</v>
      </c>
      <c r="AE904" s="5">
        <f t="shared" si="1142"/>
        <v>4.7128075120445242E-2</v>
      </c>
      <c r="AF904" s="5">
        <f t="shared" si="1143"/>
        <v>1.367165247685744E-2</v>
      </c>
      <c r="AG904" s="5">
        <f t="shared" si="1144"/>
        <v>2.6440585004482049E-3</v>
      </c>
      <c r="AH904" s="5">
        <f t="shared" si="1145"/>
        <v>1.8690924246062772E-4</v>
      </c>
      <c r="AI904" s="5">
        <f t="shared" si="1146"/>
        <v>4.951325599982559E-4</v>
      </c>
      <c r="AJ904" s="5">
        <f t="shared" si="1147"/>
        <v>6.5581629014966572E-4</v>
      </c>
      <c r="AK904" s="5">
        <f t="shared" si="1148"/>
        <v>5.7909745278070647E-4</v>
      </c>
      <c r="AL904" s="5">
        <f t="shared" si="1149"/>
        <v>2.3577859598560031E-5</v>
      </c>
      <c r="AM904" s="5">
        <f t="shared" si="1150"/>
        <v>4.3035722928369373E-2</v>
      </c>
      <c r="AN904" s="5">
        <f t="shared" si="1151"/>
        <v>2.4968957313163995E-2</v>
      </c>
      <c r="AO904" s="5">
        <f t="shared" si="1152"/>
        <v>7.2433874335549372E-3</v>
      </c>
      <c r="AP904" s="5">
        <f t="shared" si="1153"/>
        <v>1.4008504201046587E-3</v>
      </c>
      <c r="AQ904" s="5">
        <f t="shared" si="1154"/>
        <v>2.0319034956110574E-4</v>
      </c>
      <c r="AR904" s="5">
        <f t="shared" si="1155"/>
        <v>2.1688627860175986E-5</v>
      </c>
      <c r="AS904" s="5">
        <f t="shared" si="1156"/>
        <v>5.7454332883086509E-5</v>
      </c>
      <c r="AT904" s="5">
        <f t="shared" si="1157"/>
        <v>7.6099797283665755E-5</v>
      </c>
      <c r="AU904" s="5">
        <f t="shared" si="1158"/>
        <v>6.7197475003315029E-5</v>
      </c>
      <c r="AV904" s="5">
        <f t="shared" si="1159"/>
        <v>4.4502424526730977E-5</v>
      </c>
      <c r="AW904" s="5">
        <f t="shared" si="1160"/>
        <v>1.0066161405787481E-6</v>
      </c>
      <c r="AX904" s="5">
        <f t="shared" si="1161"/>
        <v>1.9000654528349294E-2</v>
      </c>
      <c r="AY904" s="5">
        <f t="shared" si="1162"/>
        <v>1.1024016783224181E-2</v>
      </c>
      <c r="AZ904" s="5">
        <f t="shared" si="1163"/>
        <v>3.198019990718877E-3</v>
      </c>
      <c r="BA904" s="5">
        <f t="shared" si="1164"/>
        <v>6.1848792275673563E-4</v>
      </c>
      <c r="BB904" s="5">
        <f t="shared" si="1165"/>
        <v>8.9710346958295732E-5</v>
      </c>
      <c r="BC904" s="5">
        <f t="shared" si="1166"/>
        <v>1.0409834766708265E-5</v>
      </c>
      <c r="BD904" s="5">
        <f t="shared" si="1167"/>
        <v>2.0972593091372082E-6</v>
      </c>
      <c r="BE904" s="5">
        <f t="shared" si="1168"/>
        <v>5.5557518560486494E-6</v>
      </c>
      <c r="BF904" s="5">
        <f t="shared" si="1169"/>
        <v>7.358741608992104E-6</v>
      </c>
      <c r="BG904" s="5">
        <f t="shared" si="1170"/>
        <v>6.4978997707821687E-6</v>
      </c>
      <c r="BH904" s="5">
        <f t="shared" si="1171"/>
        <v>4.3033208333680744E-6</v>
      </c>
      <c r="BI904" s="5">
        <f t="shared" si="1172"/>
        <v>2.2799453174908623E-6</v>
      </c>
      <c r="BJ904" s="8">
        <f t="shared" si="1173"/>
        <v>0.79428521946311437</v>
      </c>
      <c r="BK904" s="8">
        <f t="shared" si="1174"/>
        <v>0.13923382552149774</v>
      </c>
      <c r="BL904" s="8">
        <f t="shared" si="1175"/>
        <v>5.7428831498205768E-2</v>
      </c>
      <c r="BM904" s="8">
        <f t="shared" si="1176"/>
        <v>0.60737967815543181</v>
      </c>
      <c r="BN904" s="8">
        <f t="shared" si="1177"/>
        <v>0.37383379212888634</v>
      </c>
    </row>
    <row r="905" spans="1:66" x14ac:dyDescent="0.25">
      <c r="A905" t="s">
        <v>70</v>
      </c>
      <c r="B905" t="s">
        <v>79</v>
      </c>
      <c r="C905" t="s">
        <v>76</v>
      </c>
      <c r="D905" t="s">
        <v>524</v>
      </c>
      <c r="E905">
        <f>VLOOKUP(A905,home!$A$2:$E$405,3,FALSE)</f>
        <v>1.359</v>
      </c>
      <c r="F905">
        <f>VLOOKUP(B905,home!$B$2:$E$405,3,FALSE)</f>
        <v>0.55189999999999995</v>
      </c>
      <c r="G905">
        <f>VLOOKUP(C905,away!$B$2:$E$405,4,FALSE)</f>
        <v>0.73580000000000001</v>
      </c>
      <c r="H905">
        <f>VLOOKUP(A905,away!$A$2:$E$405,3,FALSE)</f>
        <v>1.0342</v>
      </c>
      <c r="I905">
        <f>VLOOKUP(C905,away!$B$2:$E$405,3,FALSE)</f>
        <v>1.2087000000000001</v>
      </c>
      <c r="J905">
        <f>VLOOKUP(B905,home!$B$2:$E$405,4,FALSE)</f>
        <v>0.48349999999999999</v>
      </c>
      <c r="K905" s="3">
        <f t="shared" si="1122"/>
        <v>0.55187361917999989</v>
      </c>
      <c r="L905" s="3">
        <f t="shared" si="1123"/>
        <v>0.60439315058999998</v>
      </c>
      <c r="M905" s="5">
        <f t="shared" si="1124"/>
        <v>0.31465868422045096</v>
      </c>
      <c r="N905" s="5">
        <f t="shared" si="1125"/>
        <v>0.17365182686715699</v>
      </c>
      <c r="O905" s="5">
        <f t="shared" si="1126"/>
        <v>0.19017755351650226</v>
      </c>
      <c r="P905" s="5">
        <f t="shared" si="1127"/>
        <v>0.10495397474595021</v>
      </c>
      <c r="Q905" s="5">
        <f t="shared" si="1128"/>
        <v>4.791693108519833E-2</v>
      </c>
      <c r="R905" s="5">
        <f t="shared" si="1129"/>
        <v>5.747100537066855E-2</v>
      </c>
      <c r="S905" s="5">
        <f t="shared" si="1130"/>
        <v>8.7518137647014452E-3</v>
      </c>
      <c r="T905" s="5">
        <f t="shared" si="1131"/>
        <v>2.8960664945186926E-2</v>
      </c>
      <c r="U905" s="5">
        <f t="shared" si="1132"/>
        <v>3.1716731731824065E-2</v>
      </c>
      <c r="V905" s="5">
        <f t="shared" si="1133"/>
        <v>3.2435061541095277E-4</v>
      </c>
      <c r="W905" s="5">
        <f t="shared" si="1134"/>
        <v>8.8146967259956823E-3</v>
      </c>
      <c r="X905" s="5">
        <f t="shared" si="1135"/>
        <v>5.3275423257198879E-3</v>
      </c>
      <c r="Y905" s="5">
        <f t="shared" si="1136"/>
        <v>1.609965045571709E-3</v>
      </c>
      <c r="Z905" s="5">
        <f t="shared" si="1137"/>
        <v>1.157836066785106E-2</v>
      </c>
      <c r="AA905" s="5">
        <f t="shared" si="1138"/>
        <v>6.3897918059383245E-3</v>
      </c>
      <c r="AB905" s="5">
        <f t="shared" si="1139"/>
        <v>1.7631787648749453E-3</v>
      </c>
      <c r="AC905" s="5">
        <f t="shared" si="1140"/>
        <v>6.7616690730726567E-6</v>
      </c>
      <c r="AD905" s="5">
        <f t="shared" si="1141"/>
        <v>1.2161496460373331E-3</v>
      </c>
      <c r="AE905" s="5">
        <f t="shared" si="1142"/>
        <v>7.3503251615741698E-4</v>
      </c>
      <c r="AF905" s="5">
        <f t="shared" si="1143"/>
        <v>2.221243091132381E-4</v>
      </c>
      <c r="AG905" s="5">
        <f t="shared" si="1144"/>
        <v>4.4750137002525681E-5</v>
      </c>
      <c r="AH905" s="5">
        <f t="shared" si="1145"/>
        <v>1.7494704706774592E-3</v>
      </c>
      <c r="AI905" s="5">
        <f t="shared" si="1146"/>
        <v>9.6548660030130724E-4</v>
      </c>
      <c r="AJ905" s="5">
        <f t="shared" si="1147"/>
        <v>2.6641329218903817E-4</v>
      </c>
      <c r="AK905" s="5">
        <f t="shared" si="1148"/>
        <v>4.9008822586007768E-5</v>
      </c>
      <c r="AL905" s="5">
        <f t="shared" si="1149"/>
        <v>9.0213819700402447E-8</v>
      </c>
      <c r="AM905" s="5">
        <f t="shared" si="1150"/>
        <v>1.3423218132461981E-4</v>
      </c>
      <c r="AN905" s="5">
        <f t="shared" si="1151"/>
        <v>8.1129010981355123E-5</v>
      </c>
      <c r="AO905" s="5">
        <f t="shared" si="1152"/>
        <v>2.4516909275635956E-5</v>
      </c>
      <c r="AP905" s="5">
        <f t="shared" si="1153"/>
        <v>4.9392840132769372E-6</v>
      </c>
      <c r="AQ905" s="5">
        <f t="shared" si="1154"/>
        <v>7.4631735661081665E-7</v>
      </c>
      <c r="AR905" s="5">
        <f t="shared" si="1155"/>
        <v>2.1147359392738403E-4</v>
      </c>
      <c r="AS905" s="5">
        <f t="shared" si="1156"/>
        <v>1.1670669764170706E-4</v>
      </c>
      <c r="AT905" s="5">
        <f t="shared" si="1157"/>
        <v>3.2203673805037417E-5</v>
      </c>
      <c r="AU905" s="5">
        <f t="shared" si="1158"/>
        <v>5.9241193378927193E-6</v>
      </c>
      <c r="AV905" s="5">
        <f t="shared" si="1159"/>
        <v>8.1734129486426982E-7</v>
      </c>
      <c r="AW905" s="5">
        <f t="shared" si="1160"/>
        <v>8.3585267937304074E-10</v>
      </c>
      <c r="AX905" s="5">
        <f t="shared" si="1161"/>
        <v>1.2346533286340655E-5</v>
      </c>
      <c r="AY905" s="5">
        <f t="shared" si="1162"/>
        <v>7.4621601517957344E-6</v>
      </c>
      <c r="AZ905" s="5">
        <f t="shared" si="1163"/>
        <v>2.2550392421754877E-6</v>
      </c>
      <c r="BA905" s="5">
        <f t="shared" si="1164"/>
        <v>4.5431009076084301E-7</v>
      </c>
      <c r="BB905" s="5">
        <f t="shared" si="1165"/>
        <v>6.8645476774943677E-8</v>
      </c>
      <c r="BC905" s="5">
        <f t="shared" si="1166"/>
        <v>8.2977711963521789E-9</v>
      </c>
      <c r="BD905" s="5">
        <f t="shared" si="1167"/>
        <v>2.1302198616726978E-5</v>
      </c>
      <c r="BE905" s="5">
        <f t="shared" si="1168"/>
        <v>1.1756121447104303E-5</v>
      </c>
      <c r="BF905" s="5">
        <f t="shared" si="1169"/>
        <v>3.2439466452665347E-6</v>
      </c>
      <c r="BG905" s="5">
        <f t="shared" si="1170"/>
        <v>5.9674952518335396E-7</v>
      </c>
      <c r="BH905" s="5">
        <f t="shared" si="1171"/>
        <v>8.2332580051720995E-8</v>
      </c>
      <c r="BI905" s="5">
        <f t="shared" si="1172"/>
        <v>9.0874357859140693E-9</v>
      </c>
      <c r="BJ905" s="8">
        <f t="shared" si="1173"/>
        <v>0.26876784229211054</v>
      </c>
      <c r="BK905" s="8">
        <f t="shared" si="1174"/>
        <v>0.42870313738955818</v>
      </c>
      <c r="BL905" s="8">
        <f t="shared" si="1175"/>
        <v>0.29095275623781897</v>
      </c>
      <c r="BM905" s="8">
        <f t="shared" si="1176"/>
        <v>0.11116465945711229</v>
      </c>
      <c r="BN905" s="8">
        <f t="shared" si="1177"/>
        <v>0.88882997580592726</v>
      </c>
    </row>
    <row r="906" spans="1:66" x14ac:dyDescent="0.25">
      <c r="A906" t="s">
        <v>70</v>
      </c>
      <c r="B906" t="s">
        <v>344</v>
      </c>
      <c r="C906" t="s">
        <v>100</v>
      </c>
      <c r="D906" t="s">
        <v>524</v>
      </c>
      <c r="E906">
        <f>VLOOKUP(A906,home!$A$2:$E$405,3,FALSE)</f>
        <v>1.359</v>
      </c>
      <c r="F906">
        <f>VLOOKUP(B906,home!$B$2:$E$405,3,FALSE)</f>
        <v>1.0302</v>
      </c>
      <c r="G906">
        <f>VLOOKUP(C906,away!$B$2:$E$405,4,FALSE)</f>
        <v>1.766</v>
      </c>
      <c r="H906">
        <f>VLOOKUP(A906,away!$A$2:$E$405,3,FALSE)</f>
        <v>1.0342</v>
      </c>
      <c r="I906">
        <f>VLOOKUP(C906,away!$B$2:$E$405,3,FALSE)</f>
        <v>0.77349999999999997</v>
      </c>
      <c r="J906">
        <f>VLOOKUP(B906,home!$B$2:$E$405,4,FALSE)</f>
        <v>0.96689999999999998</v>
      </c>
      <c r="K906" s="3">
        <f t="shared" si="1122"/>
        <v>2.4724738187999997</v>
      </c>
      <c r="L906" s="3">
        <f t="shared" si="1123"/>
        <v>0.77347523252999995</v>
      </c>
      <c r="M906" s="5">
        <f t="shared" si="1124"/>
        <v>3.8931598733365651E-2</v>
      </c>
      <c r="N906" s="5">
        <f t="shared" si="1125"/>
        <v>9.6257358592273801E-2</v>
      </c>
      <c r="O906" s="5">
        <f t="shared" si="1126"/>
        <v>3.0112627383054646E-2</v>
      </c>
      <c r="P906" s="5">
        <f t="shared" si="1127"/>
        <v>7.4452682819882557E-2</v>
      </c>
      <c r="Q906" s="5">
        <f t="shared" si="1128"/>
        <v>0.11899689949312009</v>
      </c>
      <c r="R906" s="5">
        <f t="shared" si="1129"/>
        <v>1.1645685733598718E-2</v>
      </c>
      <c r="S906" s="5">
        <f t="shared" si="1130"/>
        <v>3.5595776691847818E-2</v>
      </c>
      <c r="T906" s="5">
        <f t="shared" si="1131"/>
        <v>9.204115450579009E-2</v>
      </c>
      <c r="U906" s="5">
        <f t="shared" si="1132"/>
        <v>2.8793653078295494E-2</v>
      </c>
      <c r="V906" s="5">
        <f t="shared" si="1133"/>
        <v>7.5636962090476966E-3</v>
      </c>
      <c r="W906" s="5">
        <f t="shared" si="1134"/>
        <v>9.8072239505038128E-2</v>
      </c>
      <c r="X906" s="5">
        <f t="shared" si="1135"/>
        <v>7.5856448255897199E-2</v>
      </c>
      <c r="Y906" s="5">
        <f t="shared" si="1136"/>
        <v>2.9336541976814998E-2</v>
      </c>
      <c r="Z906" s="5">
        <f t="shared" si="1137"/>
        <v>3.0025498269221911E-3</v>
      </c>
      <c r="AA906" s="5">
        <f t="shared" si="1138"/>
        <v>7.4237258367075868E-3</v>
      </c>
      <c r="AB906" s="5">
        <f t="shared" si="1139"/>
        <v>9.177483884604317E-3</v>
      </c>
      <c r="AC906" s="5">
        <f t="shared" si="1140"/>
        <v>9.0404949501140879E-4</v>
      </c>
      <c r="AD906" s="5">
        <f t="shared" si="1141"/>
        <v>6.0620261131822464E-2</v>
      </c>
      <c r="AE906" s="5">
        <f t="shared" si="1142"/>
        <v>4.6888270574965696E-2</v>
      </c>
      <c r="AF906" s="5">
        <f t="shared" si="1143"/>
        <v>1.8133457992950571E-2</v>
      </c>
      <c r="AG906" s="5">
        <f t="shared" si="1144"/>
        <v>4.6752602125568104E-3</v>
      </c>
      <c r="AH906" s="5">
        <f t="shared" si="1145"/>
        <v>5.8059948139038806E-4</v>
      </c>
      <c r="AI906" s="5">
        <f t="shared" si="1146"/>
        <v>1.435517016946592E-3</v>
      </c>
      <c r="AJ906" s="5">
        <f t="shared" si="1147"/>
        <v>1.7746391204211621E-3</v>
      </c>
      <c r="AK906" s="5">
        <f t="shared" si="1148"/>
        <v>1.4625829210198611E-3</v>
      </c>
      <c r="AL906" s="5">
        <f t="shared" si="1149"/>
        <v>6.9156071156023253E-5</v>
      </c>
      <c r="AM906" s="5">
        <f t="shared" si="1150"/>
        <v>2.9976401707450077E-2</v>
      </c>
      <c r="AN906" s="5">
        <f t="shared" si="1151"/>
        <v>2.3186004281082636E-2</v>
      </c>
      <c r="AO906" s="5">
        <f t="shared" si="1152"/>
        <v>8.9669000263759811E-3</v>
      </c>
      <c r="AP906" s="5">
        <f t="shared" si="1153"/>
        <v>2.311891694324809E-3</v>
      </c>
      <c r="AQ906" s="5">
        <f t="shared" si="1154"/>
        <v>4.4704774146301415E-4</v>
      </c>
      <c r="AR906" s="5">
        <f t="shared" si="1155"/>
        <v>8.9815863775045569E-5</v>
      </c>
      <c r="AS906" s="5">
        <f t="shared" si="1156"/>
        <v>2.2206737169670748E-4</v>
      </c>
      <c r="AT906" s="5">
        <f t="shared" si="1157"/>
        <v>2.7452788126491867E-4</v>
      </c>
      <c r="AU906" s="5">
        <f t="shared" si="1158"/>
        <v>2.2625433298604879E-4</v>
      </c>
      <c r="AV906" s="5">
        <f t="shared" si="1159"/>
        <v>1.3985197867451572E-4</v>
      </c>
      <c r="AW906" s="5">
        <f t="shared" si="1160"/>
        <v>3.6737189201102664E-6</v>
      </c>
      <c r="AX906" s="5">
        <f t="shared" si="1161"/>
        <v>1.2352644733916986E-2</v>
      </c>
      <c r="AY906" s="5">
        <f t="shared" si="1162"/>
        <v>9.5544647579269178E-3</v>
      </c>
      <c r="AZ906" s="5">
        <f t="shared" si="1163"/>
        <v>3.6950709251686062E-3</v>
      </c>
      <c r="BA906" s="5">
        <f t="shared" si="1164"/>
        <v>9.5268194768654342E-4</v>
      </c>
      <c r="BB906" s="5">
        <f t="shared" si="1165"/>
        <v>1.8421897275349556E-4</v>
      </c>
      <c r="BC906" s="5">
        <f t="shared" si="1166"/>
        <v>2.8497762557389549E-5</v>
      </c>
      <c r="BD906" s="5">
        <f t="shared" si="1167"/>
        <v>1.1578391019714358E-5</v>
      </c>
      <c r="BE906" s="5">
        <f t="shared" si="1168"/>
        <v>2.8627268660072781E-5</v>
      </c>
      <c r="BF906" s="5">
        <f t="shared" si="1169"/>
        <v>3.5390086132891853E-5</v>
      </c>
      <c r="BG906" s="5">
        <f t="shared" si="1170"/>
        <v>2.9167020469550676E-5</v>
      </c>
      <c r="BH906" s="5">
        <f t="shared" si="1171"/>
        <v>1.8028673620841935E-5</v>
      </c>
      <c r="BI906" s="5">
        <f t="shared" si="1172"/>
        <v>8.9150847030443816E-6</v>
      </c>
      <c r="BJ906" s="8">
        <f t="shared" si="1173"/>
        <v>0.73253371679193613</v>
      </c>
      <c r="BK906" s="8">
        <f t="shared" si="1174"/>
        <v>0.16707142477823808</v>
      </c>
      <c r="BL906" s="8">
        <f t="shared" si="1175"/>
        <v>9.3490738409042123E-2</v>
      </c>
      <c r="BM906" s="8">
        <f t="shared" si="1176"/>
        <v>0.61615078601183626</v>
      </c>
      <c r="BN906" s="8">
        <f t="shared" si="1177"/>
        <v>0.37039685275529544</v>
      </c>
    </row>
    <row r="907" spans="1:66" x14ac:dyDescent="0.25">
      <c r="A907" t="s">
        <v>70</v>
      </c>
      <c r="B907" t="s">
        <v>227</v>
      </c>
      <c r="C907" t="s">
        <v>346</v>
      </c>
      <c r="D907" t="s">
        <v>524</v>
      </c>
      <c r="E907">
        <f>VLOOKUP(A907,home!$A$2:$E$405,3,FALSE)</f>
        <v>1.359</v>
      </c>
      <c r="F907">
        <f>VLOOKUP(B907,home!$B$2:$E$405,3,FALSE)</f>
        <v>2.0234999999999999</v>
      </c>
      <c r="G907">
        <f>VLOOKUP(C907,away!$B$2:$E$405,4,FALSE)</f>
        <v>1.3245</v>
      </c>
      <c r="H907">
        <f>VLOOKUP(A907,away!$A$2:$E$405,3,FALSE)</f>
        <v>1.0342</v>
      </c>
      <c r="I907">
        <f>VLOOKUP(C907,away!$B$2:$E$405,3,FALSE)</f>
        <v>0.38679999999999998</v>
      </c>
      <c r="J907">
        <f>VLOOKUP(B907,home!$B$2:$E$405,4,FALSE)</f>
        <v>0.2417</v>
      </c>
      <c r="K907" s="3">
        <f t="shared" si="1122"/>
        <v>3.6422908942499994</v>
      </c>
      <c r="L907" s="3">
        <f t="shared" si="1123"/>
        <v>9.6686902951999998E-2</v>
      </c>
      <c r="M907" s="5">
        <f t="shared" si="1124"/>
        <v>2.3778397056533597E-2</v>
      </c>
      <c r="N907" s="5">
        <f t="shared" si="1125"/>
        <v>8.6607839078873303E-2</v>
      </c>
      <c r="O907" s="5">
        <f t="shared" si="1126"/>
        <v>2.2990595685591863E-3</v>
      </c>
      <c r="P907" s="5">
        <f t="shared" si="1127"/>
        <v>8.3738437319014567E-3</v>
      </c>
      <c r="Q907" s="5">
        <f t="shared" si="1128"/>
        <v>0.15772547182382476</v>
      </c>
      <c r="R907" s="5">
        <f t="shared" si="1129"/>
        <v>1.1114447469307453E-4</v>
      </c>
      <c r="S907" s="5">
        <f t="shared" si="1130"/>
        <v>7.3723702526699625E-4</v>
      </c>
      <c r="T907" s="5">
        <f t="shared" si="1131"/>
        <v>1.5249987387288555E-2</v>
      </c>
      <c r="U907" s="5">
        <f t="shared" si="1132"/>
        <v>4.0482050812078478E-4</v>
      </c>
      <c r="V907" s="5">
        <f t="shared" si="1133"/>
        <v>2.8847415241284754E-5</v>
      </c>
      <c r="W907" s="5">
        <f t="shared" si="1134"/>
        <v>0.19149401660506726</v>
      </c>
      <c r="X907" s="5">
        <f t="shared" si="1135"/>
        <v>1.8514963399382814E-2</v>
      </c>
      <c r="Y907" s="5">
        <f t="shared" si="1136"/>
        <v>8.9507723467797907E-4</v>
      </c>
      <c r="Z907" s="5">
        <f t="shared" si="1137"/>
        <v>3.5820716794334376E-6</v>
      </c>
      <c r="AA907" s="5">
        <f t="shared" si="1138"/>
        <v>1.3046947060551211E-5</v>
      </c>
      <c r="AB907" s="5">
        <f t="shared" si="1139"/>
        <v>2.3760388238203738E-5</v>
      </c>
      <c r="AC907" s="5">
        <f t="shared" si="1140"/>
        <v>6.349349020601256E-7</v>
      </c>
      <c r="AD907" s="5">
        <f t="shared" si="1141"/>
        <v>0.17436922824599865</v>
      </c>
      <c r="AE907" s="5">
        <f t="shared" si="1142"/>
        <v>1.685922064923601E-2</v>
      </c>
      <c r="AF907" s="5">
        <f t="shared" si="1143"/>
        <v>8.1503291537951832E-4</v>
      </c>
      <c r="AG907" s="5">
        <f t="shared" si="1144"/>
        <v>2.6267669463995031E-5</v>
      </c>
      <c r="AH907" s="5">
        <f t="shared" si="1145"/>
        <v>8.6584854209122142E-8</v>
      </c>
      <c r="AI907" s="5">
        <f t="shared" si="1146"/>
        <v>3.1536722606584929E-7</v>
      </c>
      <c r="AJ907" s="5">
        <f t="shared" si="1147"/>
        <v>5.7432958792226199E-7</v>
      </c>
      <c r="AK907" s="5">
        <f t="shared" si="1148"/>
        <v>6.9729180946253644E-7</v>
      </c>
      <c r="AL907" s="5">
        <f t="shared" si="1149"/>
        <v>8.9439933854931381E-9</v>
      </c>
      <c r="AM907" s="5">
        <f t="shared" si="1150"/>
        <v>0.12702069045556014</v>
      </c>
      <c r="AN907" s="5">
        <f t="shared" si="1151"/>
        <v>1.2281237170972775E-2</v>
      </c>
      <c r="AO907" s="5">
        <f t="shared" si="1152"/>
        <v>5.9371739324016982E-4</v>
      </c>
      <c r="AP907" s="5">
        <f t="shared" si="1153"/>
        <v>1.913489866037557E-5</v>
      </c>
      <c r="AQ907" s="5">
        <f t="shared" si="1154"/>
        <v>4.6252352244302206E-7</v>
      </c>
      <c r="AR907" s="5">
        <f t="shared" si="1155"/>
        <v>1.6743242792060932E-9</v>
      </c>
      <c r="AS907" s="5">
        <f t="shared" si="1156"/>
        <v>6.0983760761740462E-9</v>
      </c>
      <c r="AT907" s="5">
        <f t="shared" si="1157"/>
        <v>1.1106029825980386E-8</v>
      </c>
      <c r="AU907" s="5">
        <f t="shared" si="1158"/>
        <v>1.3483797102145754E-8</v>
      </c>
      <c r="AV907" s="5">
        <f t="shared" si="1159"/>
        <v>1.2277977851265004E-8</v>
      </c>
      <c r="AW907" s="5">
        <f t="shared" si="1160"/>
        <v>8.7492584563690247E-11</v>
      </c>
      <c r="AX907" s="5">
        <f t="shared" si="1161"/>
        <v>7.7107717371272422E-2</v>
      </c>
      <c r="AY907" s="5">
        <f t="shared" si="1162"/>
        <v>7.4553063863264614E-3</v>
      </c>
      <c r="AZ907" s="5">
        <f t="shared" si="1163"/>
        <v>3.6041524252608618E-4</v>
      </c>
      <c r="BA907" s="5">
        <f t="shared" si="1164"/>
        <v>1.1615811192180408E-5</v>
      </c>
      <c r="BB907" s="5">
        <f t="shared" si="1165"/>
        <v>2.8077420236177575E-7</v>
      </c>
      <c r="BC907" s="5">
        <f t="shared" si="1166"/>
        <v>5.4294376110356472E-9</v>
      </c>
      <c r="BD907" s="5">
        <f t="shared" si="1167"/>
        <v>2.6980871515629435E-11</v>
      </c>
      <c r="BE907" s="5">
        <f t="shared" si="1168"/>
        <v>9.8272182640306262E-11</v>
      </c>
      <c r="BF907" s="5">
        <f t="shared" si="1169"/>
        <v>1.7896793799443019E-10</v>
      </c>
      <c r="BG907" s="5">
        <f t="shared" si="1170"/>
        <v>2.1728443030660389E-10</v>
      </c>
      <c r="BH907" s="5">
        <f t="shared" si="1171"/>
        <v>1.978532754920105E-10</v>
      </c>
      <c r="BI907" s="5">
        <f t="shared" si="1172"/>
        <v>1.4412783674441725E-10</v>
      </c>
      <c r="BJ907" s="8">
        <f t="shared" si="1173"/>
        <v>0.88740768846610563</v>
      </c>
      <c r="BK907" s="8">
        <f t="shared" si="1174"/>
        <v>4.0374275494165238E-2</v>
      </c>
      <c r="BL907" s="8">
        <f t="shared" si="1175"/>
        <v>2.8535509641411296E-3</v>
      </c>
      <c r="BM907" s="8">
        <f t="shared" si="1176"/>
        <v>0.64428803496287224</v>
      </c>
      <c r="BN907" s="8">
        <f t="shared" si="1177"/>
        <v>0.27889575573438541</v>
      </c>
    </row>
    <row r="908" spans="1:66" x14ac:dyDescent="0.25">
      <c r="A908" t="s">
        <v>70</v>
      </c>
      <c r="B908" t="s">
        <v>109</v>
      </c>
      <c r="C908" t="s">
        <v>61</v>
      </c>
      <c r="D908" t="s">
        <v>524</v>
      </c>
      <c r="E908">
        <f>VLOOKUP(A908,home!$A$2:$E$405,3,FALSE)</f>
        <v>1.359</v>
      </c>
      <c r="F908">
        <f>VLOOKUP(B908,home!$B$2:$E$405,3,FALSE)</f>
        <v>0.4415</v>
      </c>
      <c r="G908">
        <f>VLOOKUP(C908,away!$B$2:$E$405,4,FALSE)</f>
        <v>1.0302</v>
      </c>
      <c r="H908">
        <f>VLOOKUP(A908,away!$A$2:$E$405,3,FALSE)</f>
        <v>1.0342</v>
      </c>
      <c r="I908">
        <f>VLOOKUP(C908,away!$B$2:$E$405,3,FALSE)</f>
        <v>1.1603000000000001</v>
      </c>
      <c r="J908">
        <f>VLOOKUP(B908,home!$B$2:$E$405,4,FALSE)</f>
        <v>1.5470999999999999</v>
      </c>
      <c r="K908" s="3">
        <f t="shared" si="1122"/>
        <v>0.61811845470000004</v>
      </c>
      <c r="L908" s="3">
        <f t="shared" si="1123"/>
        <v>1.856492554446</v>
      </c>
      <c r="M908" s="5">
        <f t="shared" si="1124"/>
        <v>8.4195735259105967E-2</v>
      </c>
      <c r="N908" s="5">
        <f t="shared" si="1125"/>
        <v>5.2042937770688878E-2</v>
      </c>
      <c r="O908" s="5">
        <f t="shared" si="1126"/>
        <v>0.15630875562463675</v>
      </c>
      <c r="P908" s="5">
        <f t="shared" si="1127"/>
        <v>9.6617326482780402E-2</v>
      </c>
      <c r="Q908" s="5">
        <f t="shared" si="1128"/>
        <v>1.6084350136433237E-2</v>
      </c>
      <c r="R908" s="5">
        <f t="shared" si="1129"/>
        <v>0.14509302050592879</v>
      </c>
      <c r="S908" s="5">
        <f t="shared" si="1130"/>
        <v>2.7717875935024255E-2</v>
      </c>
      <c r="T908" s="5">
        <f t="shared" si="1131"/>
        <v>2.9860476271390806E-2</v>
      </c>
      <c r="U908" s="5">
        <f t="shared" si="1132"/>
        <v>8.9684673622880115E-2</v>
      </c>
      <c r="V908" s="5">
        <f t="shared" si="1133"/>
        <v>3.5341286855524031E-3</v>
      </c>
      <c r="W908" s="5">
        <f t="shared" si="1134"/>
        <v>3.31401121706195E-3</v>
      </c>
      <c r="X908" s="5">
        <f t="shared" si="1135"/>
        <v>6.1524371498260363E-3</v>
      </c>
      <c r="Y908" s="5">
        <f t="shared" si="1136"/>
        <v>5.7109768801745049E-3</v>
      </c>
      <c r="Z908" s="5">
        <f t="shared" si="1137"/>
        <v>8.9788037423779166E-2</v>
      </c>
      <c r="AA908" s="5">
        <f t="shared" si="1138"/>
        <v>5.5499642942932144E-2</v>
      </c>
      <c r="AB908" s="5">
        <f t="shared" si="1139"/>
        <v>1.7152676766143491E-2</v>
      </c>
      <c r="AC908" s="5">
        <f t="shared" si="1140"/>
        <v>2.5347042815868656E-4</v>
      </c>
      <c r="AD908" s="5">
        <f t="shared" si="1141"/>
        <v>5.1211287308719966E-4</v>
      </c>
      <c r="AE908" s="5">
        <f t="shared" si="1142"/>
        <v>9.5073373592233538E-4</v>
      </c>
      <c r="AF908" s="5">
        <f t="shared" si="1143"/>
        <v>8.8251505100022287E-4</v>
      </c>
      <c r="AG908" s="5">
        <f t="shared" si="1144"/>
        <v>5.4612754045614835E-4</v>
      </c>
      <c r="AH908" s="5">
        <f t="shared" si="1145"/>
        <v>4.1672705738891209E-2</v>
      </c>
      <c r="AI908" s="5">
        <f t="shared" si="1146"/>
        <v>2.5758668474491257E-2</v>
      </c>
      <c r="AJ908" s="5">
        <f t="shared" si="1147"/>
        <v>7.9609541762910713E-3</v>
      </c>
      <c r="AK908" s="5">
        <f t="shared" si="1148"/>
        <v>1.6402708977955166E-3</v>
      </c>
      <c r="AL908" s="5">
        <f t="shared" si="1149"/>
        <v>1.1634620226676794E-5</v>
      </c>
      <c r="AM908" s="5">
        <f t="shared" si="1150"/>
        <v>6.330928354892742E-5</v>
      </c>
      <c r="AN908" s="5">
        <f t="shared" si="1151"/>
        <v>1.1753321353589438E-4</v>
      </c>
      <c r="AO908" s="5">
        <f t="shared" si="1152"/>
        <v>1.0909976791474993E-4</v>
      </c>
      <c r="AP908" s="5">
        <f t="shared" si="1153"/>
        <v>6.7514302275173253E-5</v>
      </c>
      <c r="AQ908" s="5">
        <f t="shared" si="1154"/>
        <v>3.1334949873118951E-5</v>
      </c>
      <c r="AR908" s="5">
        <f t="shared" si="1155"/>
        <v>1.547301358557413E-2</v>
      </c>
      <c r="AS908" s="5">
        <f t="shared" si="1156"/>
        <v>9.5641552470671874E-3</v>
      </c>
      <c r="AT908" s="5">
        <f t="shared" si="1157"/>
        <v>2.9558904309140333E-3</v>
      </c>
      <c r="AU908" s="5">
        <f t="shared" si="1158"/>
        <v>6.0903014180636666E-4</v>
      </c>
      <c r="AV908" s="5">
        <f t="shared" si="1159"/>
        <v>9.411319252976829E-5</v>
      </c>
      <c r="AW908" s="5">
        <f t="shared" si="1160"/>
        <v>3.708639614467148E-7</v>
      </c>
      <c r="AX908" s="5">
        <f t="shared" si="1161"/>
        <v>6.5221060859045242E-6</v>
      </c>
      <c r="AY908" s="5">
        <f t="shared" si="1162"/>
        <v>1.2108241387788691E-5</v>
      </c>
      <c r="AZ908" s="5">
        <f t="shared" si="1163"/>
        <v>1.1239429991932308E-5</v>
      </c>
      <c r="BA908" s="5">
        <f t="shared" si="1164"/>
        <v>6.9553060320797956E-6</v>
      </c>
      <c r="BB908" s="5">
        <f t="shared" si="1165"/>
        <v>3.2281184656123735E-6</v>
      </c>
      <c r="BC908" s="5">
        <f t="shared" si="1166"/>
        <v>1.1985955792558037E-6</v>
      </c>
      <c r="BD908" s="5">
        <f t="shared" si="1167"/>
        <v>4.7875890860766927E-3</v>
      </c>
      <c r="BE908" s="5">
        <f t="shared" si="1168"/>
        <v>2.9592971676243108E-3</v>
      </c>
      <c r="BF908" s="5">
        <f t="shared" si="1169"/>
        <v>9.1459809612501298E-4</v>
      </c>
      <c r="BG908" s="5">
        <f t="shared" si="1170"/>
        <v>1.884433206161184E-4</v>
      </c>
      <c r="BH908" s="5">
        <f t="shared" si="1171"/>
        <v>2.9120073534442935E-5</v>
      </c>
      <c r="BI908" s="5">
        <f t="shared" si="1172"/>
        <v>3.599930970772048E-6</v>
      </c>
      <c r="BJ908" s="8">
        <f t="shared" si="1173"/>
        <v>0.11648672194073173</v>
      </c>
      <c r="BK908" s="8">
        <f t="shared" si="1174"/>
        <v>0.21234227965223618</v>
      </c>
      <c r="BL908" s="8">
        <f t="shared" si="1175"/>
        <v>0.57835021902282913</v>
      </c>
      <c r="BM908" s="8">
        <f t="shared" si="1176"/>
        <v>0.4466133948825759</v>
      </c>
      <c r="BN908" s="8">
        <f t="shared" si="1177"/>
        <v>0.55034212577957409</v>
      </c>
    </row>
    <row r="909" spans="1:66" x14ac:dyDescent="0.25">
      <c r="A909" t="s">
        <v>70</v>
      </c>
      <c r="B909" t="s">
        <v>85</v>
      </c>
      <c r="C909" t="s">
        <v>71</v>
      </c>
      <c r="D909" t="s">
        <v>524</v>
      </c>
      <c r="E909">
        <f>VLOOKUP(A909,home!$A$2:$E$405,3,FALSE)</f>
        <v>1.359</v>
      </c>
      <c r="F909">
        <f>VLOOKUP(B909,home!$B$2:$E$405,3,FALSE)</f>
        <v>1.1773</v>
      </c>
      <c r="G909">
        <f>VLOOKUP(C909,away!$B$2:$E$405,4,FALSE)</f>
        <v>1.4717</v>
      </c>
      <c r="H909">
        <f>VLOOKUP(A909,away!$A$2:$E$405,3,FALSE)</f>
        <v>1.0342</v>
      </c>
      <c r="I909">
        <f>VLOOKUP(C909,away!$B$2:$E$405,3,FALSE)</f>
        <v>1.2087000000000001</v>
      </c>
      <c r="J909">
        <f>VLOOKUP(B909,home!$B$2:$E$405,4,FALSE)</f>
        <v>1.1603000000000001</v>
      </c>
      <c r="K909" s="3">
        <f t="shared" si="1122"/>
        <v>2.3546474451899999</v>
      </c>
      <c r="L909" s="3">
        <f t="shared" si="1123"/>
        <v>1.4504185576620003</v>
      </c>
      <c r="M909" s="5">
        <f t="shared" si="1124"/>
        <v>2.2257728044044672E-2</v>
      </c>
      <c r="N909" s="5">
        <f t="shared" si="1125"/>
        <v>5.2409102474643601E-2</v>
      </c>
      <c r="O909" s="5">
        <f t="shared" si="1126"/>
        <v>3.2283021806476325E-2</v>
      </c>
      <c r="P909" s="5">
        <f t="shared" si="1127"/>
        <v>7.601513481963254E-2</v>
      </c>
      <c r="Q909" s="5">
        <f t="shared" si="1128"/>
        <v>6.1702479623310241E-2</v>
      </c>
      <c r="R909" s="5">
        <f t="shared" si="1129"/>
        <v>2.3411946962760152E-2</v>
      </c>
      <c r="S909" s="5">
        <f t="shared" si="1130"/>
        <v>6.4902184874985128E-2</v>
      </c>
      <c r="T909" s="5">
        <f t="shared" si="1131"/>
        <v>8.9494421499410601E-2</v>
      </c>
      <c r="U909" s="5">
        <f t="shared" si="1132"/>
        <v>5.5126881102786976E-2</v>
      </c>
      <c r="V909" s="5">
        <f t="shared" si="1133"/>
        <v>2.462839135941141E-2</v>
      </c>
      <c r="W909" s="5">
        <f t="shared" si="1134"/>
        <v>4.842919533563849E-2</v>
      </c>
      <c r="X909" s="5">
        <f t="shared" si="1135"/>
        <v>7.0242603647448054E-2</v>
      </c>
      <c r="Y909" s="5">
        <f t="shared" si="1136"/>
        <v>5.0940587934377592E-2</v>
      </c>
      <c r="Z909" s="5">
        <f t="shared" si="1137"/>
        <v>1.1319040781928608E-2</v>
      </c>
      <c r="AA909" s="5">
        <f t="shared" si="1138"/>
        <v>2.6652350459169614E-2</v>
      </c>
      <c r="AB909" s="5">
        <f t="shared" si="1139"/>
        <v>3.1378444458496135E-2</v>
      </c>
      <c r="AC909" s="5">
        <f t="shared" si="1140"/>
        <v>5.2569676189312461E-3</v>
      </c>
      <c r="AD909" s="5">
        <f t="shared" si="1141"/>
        <v>2.8508420267417151E-2</v>
      </c>
      <c r="AE909" s="5">
        <f t="shared" si="1142"/>
        <v>4.134914180548932E-2</v>
      </c>
      <c r="AF909" s="5">
        <f t="shared" si="1143"/>
        <v>2.9986781309039676E-2</v>
      </c>
      <c r="AG909" s="5">
        <f t="shared" si="1144"/>
        <v>1.4497794698394382E-2</v>
      </c>
      <c r="AH909" s="5">
        <f t="shared" si="1145"/>
        <v>4.1043367012605653E-3</v>
      </c>
      <c r="AI909" s="5">
        <f t="shared" si="1146"/>
        <v>9.6642659278227423E-3</v>
      </c>
      <c r="AJ909" s="5">
        <f t="shared" si="1147"/>
        <v>1.1377969538292294E-2</v>
      </c>
      <c r="AK909" s="5">
        <f t="shared" si="1148"/>
        <v>8.9303689682631963E-3</v>
      </c>
      <c r="AL909" s="5">
        <f t="shared" si="1149"/>
        <v>7.1814895303731882E-4</v>
      </c>
      <c r="AM909" s="5">
        <f t="shared" si="1150"/>
        <v>1.3425455789815325E-2</v>
      </c>
      <c r="AN909" s="5">
        <f t="shared" si="1151"/>
        <v>1.9472530222618894E-2</v>
      </c>
      <c r="AO909" s="5">
        <f t="shared" si="1152"/>
        <v>1.4121659599760306E-2</v>
      </c>
      <c r="AP909" s="5">
        <f t="shared" si="1153"/>
        <v>6.8274390494926932E-3</v>
      </c>
      <c r="AQ909" s="5">
        <f t="shared" si="1154"/>
        <v>2.4756610746726037E-3</v>
      </c>
      <c r="AR909" s="5">
        <f t="shared" si="1155"/>
        <v>1.1906012236803116E-3</v>
      </c>
      <c r="AS909" s="5">
        <f t="shared" si="1156"/>
        <v>2.8034461295789338E-3</v>
      </c>
      <c r="AT909" s="5">
        <f t="shared" si="1157"/>
        <v>3.3005636333704154E-3</v>
      </c>
      <c r="AU909" s="5">
        <f t="shared" si="1158"/>
        <v>2.5905545756675571E-3</v>
      </c>
      <c r="AV909" s="5">
        <f t="shared" si="1159"/>
        <v>1.524960678305219E-3</v>
      </c>
      <c r="AW909" s="5">
        <f t="shared" si="1160"/>
        <v>6.8128883117814766E-5</v>
      </c>
      <c r="AX909" s="5">
        <f t="shared" si="1161"/>
        <v>5.2687025293333238E-3</v>
      </c>
      <c r="AY909" s="5">
        <f t="shared" si="1162"/>
        <v>7.6418239233457712E-3</v>
      </c>
      <c r="AZ909" s="5">
        <f t="shared" si="1163"/>
        <v>5.5419216164030727E-3</v>
      </c>
      <c r="BA909" s="5">
        <f t="shared" si="1164"/>
        <v>2.679368652513068E-3</v>
      </c>
      <c r="BB909" s="5">
        <f t="shared" si="1165"/>
        <v>9.7155150410569585E-4</v>
      </c>
      <c r="BC909" s="5">
        <f t="shared" si="1166"/>
        <v>2.8183126625586595E-4</v>
      </c>
      <c r="BD909" s="5">
        <f t="shared" si="1167"/>
        <v>2.8781168493350196E-4</v>
      </c>
      <c r="BE909" s="5">
        <f t="shared" si="1168"/>
        <v>6.7769504862449958E-4</v>
      </c>
      <c r="BF909" s="5">
        <f t="shared" si="1169"/>
        <v>7.9786645743079555E-4</v>
      </c>
      <c r="BG909" s="5">
        <f t="shared" si="1170"/>
        <v>6.2623140519740611E-4</v>
      </c>
      <c r="BH909" s="5">
        <f t="shared" si="1171"/>
        <v>3.6863854458645386E-4</v>
      </c>
      <c r="BI909" s="5">
        <f t="shared" si="1172"/>
        <v>1.7360276144181075E-4</v>
      </c>
      <c r="BJ909" s="8">
        <f t="shared" si="1173"/>
        <v>0.56626847382348566</v>
      </c>
      <c r="BK909" s="8">
        <f t="shared" si="1174"/>
        <v>0.2014203795933881</v>
      </c>
      <c r="BL909" s="8">
        <f t="shared" si="1175"/>
        <v>0.21727155806814491</v>
      </c>
      <c r="BM909" s="8">
        <f t="shared" si="1176"/>
        <v>0.72062634349585175</v>
      </c>
      <c r="BN909" s="8">
        <f t="shared" si="1177"/>
        <v>0.26807941373086752</v>
      </c>
    </row>
    <row r="910" spans="1:66" x14ac:dyDescent="0.25">
      <c r="A910" t="s">
        <v>134</v>
      </c>
      <c r="B910" t="s">
        <v>136</v>
      </c>
      <c r="C910" t="s">
        <v>483</v>
      </c>
      <c r="D910" t="s">
        <v>524</v>
      </c>
      <c r="E910">
        <f>VLOOKUP(A910,home!$A$2:$E$405,3,FALSE)</f>
        <v>1.5832999999999999</v>
      </c>
      <c r="F910">
        <f>VLOOKUP(B910,home!$B$2:$E$405,3,FALSE)</f>
        <v>2.2105999999999999</v>
      </c>
      <c r="G910">
        <f>VLOOKUP(C910,away!$B$2:$E$405,4,FALSE)</f>
        <v>1.4211</v>
      </c>
      <c r="H910">
        <f>VLOOKUP(A910,away!$A$2:$E$405,3,FALSE)</f>
        <v>1.1943999999999999</v>
      </c>
      <c r="I910">
        <f>VLOOKUP(C910,away!$B$2:$E$405,3,FALSE)</f>
        <v>0.83720000000000006</v>
      </c>
      <c r="J910">
        <f>VLOOKUP(B910,home!$B$2:$E$405,4,FALSE)</f>
        <v>0.62790000000000001</v>
      </c>
      <c r="K910" s="3">
        <f t="shared" si="1122"/>
        <v>4.9739110788779994</v>
      </c>
      <c r="L910" s="3">
        <f t="shared" si="1123"/>
        <v>0.62786965987200005</v>
      </c>
      <c r="M910" s="5">
        <f t="shared" si="1124"/>
        <v>3.6912846468114598E-3</v>
      </c>
      <c r="N910" s="5">
        <f t="shared" si="1125"/>
        <v>1.8360121600067784E-2</v>
      </c>
      <c r="O910" s="5">
        <f t="shared" si="1126"/>
        <v>2.3176456356842467E-3</v>
      </c>
      <c r="P910" s="5">
        <f t="shared" si="1127"/>
        <v>1.152776330424312E-2</v>
      </c>
      <c r="Q910" s="5">
        <f t="shared" si="1128"/>
        <v>4.5660806118062211E-2</v>
      </c>
      <c r="R910" s="5">
        <f t="shared" si="1129"/>
        <v>7.2758968849044679E-4</v>
      </c>
      <c r="S910" s="5">
        <f t="shared" si="1130"/>
        <v>9.0002085665111461E-3</v>
      </c>
      <c r="T910" s="5">
        <f t="shared" si="1131"/>
        <v>2.8669034806829054E-2</v>
      </c>
      <c r="U910" s="5">
        <f t="shared" si="1132"/>
        <v>3.6189664124600257E-3</v>
      </c>
      <c r="V910" s="5">
        <f t="shared" si="1133"/>
        <v>3.1230402291631933E-3</v>
      </c>
      <c r="W910" s="5">
        <f t="shared" si="1134"/>
        <v>7.5704263140376649E-2</v>
      </c>
      <c r="X910" s="5">
        <f t="shared" si="1135"/>
        <v>4.7532409948808668E-2</v>
      </c>
      <c r="Y910" s="5">
        <f t="shared" si="1136"/>
        <v>1.4922079033727486E-2</v>
      </c>
      <c r="Z910" s="5">
        <f t="shared" si="1137"/>
        <v>1.5227716341295708E-4</v>
      </c>
      <c r="AA910" s="5">
        <f t="shared" si="1138"/>
        <v>7.574130701598229E-4</v>
      </c>
      <c r="AB910" s="5">
        <f t="shared" si="1139"/>
        <v>1.8836526304774714E-3</v>
      </c>
      <c r="AC910" s="5">
        <f t="shared" si="1140"/>
        <v>6.0957214080131989E-4</v>
      </c>
      <c r="AD910" s="5">
        <f t="shared" si="1141"/>
        <v>9.4136568288053724E-2</v>
      </c>
      <c r="AE910" s="5">
        <f t="shared" si="1142"/>
        <v>5.9105495112537584E-2</v>
      </c>
      <c r="AF910" s="5">
        <f t="shared" si="1143"/>
        <v>1.855527355643757E-2</v>
      </c>
      <c r="AG910" s="5">
        <f t="shared" si="1144"/>
        <v>3.8834310989041242E-3</v>
      </c>
      <c r="AH910" s="5">
        <f t="shared" si="1145"/>
        <v>2.3902552699591585E-5</v>
      </c>
      <c r="AI910" s="5">
        <f t="shared" si="1146"/>
        <v>1.1888917168596382E-4</v>
      </c>
      <c r="AJ910" s="5">
        <f t="shared" si="1147"/>
        <v>2.95672084103722E-4</v>
      </c>
      <c r="AK910" s="5">
        <f t="shared" si="1148"/>
        <v>4.9021555161281674E-4</v>
      </c>
      <c r="AL910" s="5">
        <f t="shared" si="1149"/>
        <v>7.6146968097822731E-5</v>
      </c>
      <c r="AM910" s="5">
        <f t="shared" si="1150"/>
        <v>9.364538398710115E-2</v>
      </c>
      <c r="AN910" s="5">
        <f t="shared" si="1151"/>
        <v>5.8797095392564024E-2</v>
      </c>
      <c r="AO910" s="5">
        <f t="shared" si="1152"/>
        <v>1.845845614279536E-2</v>
      </c>
      <c r="AP910" s="5">
        <f t="shared" si="1153"/>
        <v>3.8631681933797173E-3</v>
      </c>
      <c r="AQ910" s="5">
        <f t="shared" si="1154"/>
        <v>6.0639152490141299E-4</v>
      </c>
      <c r="AR910" s="5">
        <f t="shared" si="1155"/>
        <v>3.0015375267130251E-6</v>
      </c>
      <c r="AS910" s="5">
        <f t="shared" si="1156"/>
        <v>1.4929380757785987E-5</v>
      </c>
      <c r="AT910" s="5">
        <f t="shared" si="1157"/>
        <v>3.7128706175969874E-5</v>
      </c>
      <c r="AU910" s="5">
        <f t="shared" si="1158"/>
        <v>6.1558294331020842E-5</v>
      </c>
      <c r="AV910" s="5">
        <f t="shared" si="1159"/>
        <v>7.6546370542474344E-5</v>
      </c>
      <c r="AW910" s="5">
        <f t="shared" si="1160"/>
        <v>6.6056814945148437E-6</v>
      </c>
      <c r="AX910" s="5">
        <f t="shared" si="1161"/>
        <v>7.7630635483204452E-2</v>
      </c>
      <c r="AY910" s="5">
        <f t="shared" si="1162"/>
        <v>4.8741920696486786E-2</v>
      </c>
      <c r="AZ910" s="5">
        <f t="shared" si="1163"/>
        <v>1.5301786584605582E-2</v>
      </c>
      <c r="BA910" s="5">
        <f t="shared" si="1164"/>
        <v>3.2025091794367464E-3</v>
      </c>
      <c r="BB910" s="5">
        <f t="shared" si="1165"/>
        <v>5.0268958730747702E-4</v>
      </c>
      <c r="BC910" s="5">
        <f t="shared" si="1166"/>
        <v>6.312470804078834E-5</v>
      </c>
      <c r="BD910" s="5">
        <f t="shared" si="1167"/>
        <v>3.1409572433172509E-7</v>
      </c>
      <c r="BE910" s="5">
        <f t="shared" si="1168"/>
        <v>1.5622842030817775E-6</v>
      </c>
      <c r="BF910" s="5">
        <f t="shared" si="1169"/>
        <v>3.8853313530322698E-6</v>
      </c>
      <c r="BG910" s="5">
        <f t="shared" si="1170"/>
        <v>6.4417642206530845E-6</v>
      </c>
      <c r="BH910" s="5">
        <f t="shared" si="1171"/>
        <v>8.0101906061565715E-6</v>
      </c>
      <c r="BI910" s="5">
        <f t="shared" si="1172"/>
        <v>7.96839515997733E-6</v>
      </c>
      <c r="BJ910" s="8">
        <f t="shared" si="1173"/>
        <v>0.72734264418362837</v>
      </c>
      <c r="BK910" s="8">
        <f t="shared" si="1174"/>
        <v>7.6769936552114851E-2</v>
      </c>
      <c r="BL910" s="8">
        <f t="shared" si="1175"/>
        <v>1.0455293147975305E-2</v>
      </c>
      <c r="BM910" s="8">
        <f t="shared" si="1176"/>
        <v>0.68369962503877968</v>
      </c>
      <c r="BN910" s="8">
        <f t="shared" si="1177"/>
        <v>8.2285210993359267E-2</v>
      </c>
    </row>
    <row r="911" spans="1:66" x14ac:dyDescent="0.25">
      <c r="A911" t="s">
        <v>141</v>
      </c>
      <c r="B911" t="s">
        <v>148</v>
      </c>
      <c r="C911" t="s">
        <v>157</v>
      </c>
      <c r="D911" t="s">
        <v>524</v>
      </c>
      <c r="E911">
        <f>VLOOKUP(A911,home!$A$2:$E$405,3,FALSE)</f>
        <v>1.3483000000000001</v>
      </c>
      <c r="F911">
        <f>VLOOKUP(B911,home!$B$2:$E$405,3,FALSE)</f>
        <v>1.335</v>
      </c>
      <c r="G911">
        <f>VLOOKUP(C911,away!$B$2:$E$405,4,FALSE)</f>
        <v>0.59330000000000005</v>
      </c>
      <c r="H911">
        <f>VLOOKUP(A911,away!$A$2:$E$405,3,FALSE)</f>
        <v>1.1460999999999999</v>
      </c>
      <c r="I911">
        <f>VLOOKUP(C911,away!$B$2:$E$405,3,FALSE)</f>
        <v>0.69799999999999995</v>
      </c>
      <c r="J911">
        <f>VLOOKUP(B911,home!$B$2:$E$405,4,FALSE)</f>
        <v>0.34899999999999998</v>
      </c>
      <c r="K911" s="3">
        <f t="shared" si="1122"/>
        <v>1.0679284306500001</v>
      </c>
      <c r="L911" s="3">
        <f t="shared" si="1123"/>
        <v>0.27919225219999994</v>
      </c>
      <c r="M911" s="5">
        <f t="shared" si="1124"/>
        <v>0.25998777121791034</v>
      </c>
      <c r="N911" s="5">
        <f t="shared" si="1125"/>
        <v>0.2776483325049342</v>
      </c>
      <c r="O911" s="5">
        <f t="shared" si="1126"/>
        <v>7.2586571390786711E-2</v>
      </c>
      <c r="P911" s="5">
        <f t="shared" si="1127"/>
        <v>7.7517263271627043E-2</v>
      </c>
      <c r="Q911" s="5">
        <f t="shared" si="1128"/>
        <v>0.14825427400229191</v>
      </c>
      <c r="R911" s="5">
        <f t="shared" si="1129"/>
        <v>1.013280417303491E-2</v>
      </c>
      <c r="S911" s="5">
        <f t="shared" si="1130"/>
        <v>5.77808532779636E-3</v>
      </c>
      <c r="T911" s="5">
        <f t="shared" si="1131"/>
        <v>4.1391444656975779E-2</v>
      </c>
      <c r="U911" s="5">
        <f t="shared" si="1132"/>
        <v>1.0821109658592943E-2</v>
      </c>
      <c r="V911" s="5">
        <f t="shared" si="1133"/>
        <v>1.9141984147199871E-4</v>
      </c>
      <c r="W911" s="5">
        <f t="shared" si="1134"/>
        <v>5.2774984724140911E-2</v>
      </c>
      <c r="X911" s="5">
        <f t="shared" si="1135"/>
        <v>1.4734366844953495E-2</v>
      </c>
      <c r="Y911" s="5">
        <f t="shared" si="1136"/>
        <v>2.0568605320917862E-3</v>
      </c>
      <c r="Z911" s="5">
        <f t="shared" si="1137"/>
        <v>9.4300013939039153E-4</v>
      </c>
      <c r="AA911" s="5">
        <f t="shared" si="1138"/>
        <v>1.007056658961912E-3</v>
      </c>
      <c r="AB911" s="5">
        <f t="shared" si="1139"/>
        <v>5.3773221869041351E-4</v>
      </c>
      <c r="AC911" s="5">
        <f t="shared" si="1140"/>
        <v>3.5670769670453994E-6</v>
      </c>
      <c r="AD911" s="5">
        <f t="shared" si="1141"/>
        <v>1.4089976653507381E-2</v>
      </c>
      <c r="AE911" s="5">
        <f t="shared" si="1142"/>
        <v>3.9338123153381437E-3</v>
      </c>
      <c r="AF911" s="5">
        <f t="shared" si="1143"/>
        <v>5.4914496002567625E-4</v>
      </c>
      <c r="AG911" s="5">
        <f t="shared" si="1144"/>
        <v>5.1105672724615833E-5</v>
      </c>
      <c r="AH911" s="5">
        <f t="shared" si="1145"/>
        <v>6.5819583185329307E-5</v>
      </c>
      <c r="AI911" s="5">
        <f t="shared" si="1146"/>
        <v>7.0290604177145847E-5</v>
      </c>
      <c r="AJ911" s="5">
        <f t="shared" si="1147"/>
        <v>3.7532667304169854E-5</v>
      </c>
      <c r="AK911" s="5">
        <f t="shared" si="1148"/>
        <v>1.3360734164083564E-5</v>
      </c>
      <c r="AL911" s="5">
        <f t="shared" si="1149"/>
        <v>4.2542007736641853E-8</v>
      </c>
      <c r="AM911" s="5">
        <f t="shared" si="1150"/>
        <v>3.0094173310950562E-3</v>
      </c>
      <c r="AN911" s="5">
        <f t="shared" si="1151"/>
        <v>8.4020600247814174E-4</v>
      </c>
      <c r="AO911" s="5">
        <f t="shared" si="1152"/>
        <v>1.1728950307191554E-4</v>
      </c>
      <c r="AP911" s="5">
        <f t="shared" si="1153"/>
        <v>1.0915440174022304E-5</v>
      </c>
      <c r="AQ911" s="5">
        <f t="shared" si="1154"/>
        <v>7.6187658148491136E-7</v>
      </c>
      <c r="AR911" s="5">
        <f t="shared" si="1155"/>
        <v>3.6752635336754681E-6</v>
      </c>
      <c r="AS911" s="5">
        <f t="shared" si="1156"/>
        <v>3.924918417743216E-6</v>
      </c>
      <c r="AT911" s="5">
        <f t="shared" si="1157"/>
        <v>2.0957659831448971E-6</v>
      </c>
      <c r="AU911" s="5">
        <f t="shared" si="1158"/>
        <v>7.4604269246319499E-7</v>
      </c>
      <c r="AV911" s="5">
        <f t="shared" si="1159"/>
        <v>1.9918005044003008E-7</v>
      </c>
      <c r="AW911" s="5">
        <f t="shared" si="1160"/>
        <v>3.5233922289419674E-10</v>
      </c>
      <c r="AX911" s="5">
        <f t="shared" si="1161"/>
        <v>5.3564038792787568E-4</v>
      </c>
      <c r="AY911" s="5">
        <f t="shared" si="1162"/>
        <v>1.4954664627486527E-4</v>
      </c>
      <c r="AZ911" s="5">
        <f t="shared" si="1163"/>
        <v>2.087613249121818E-5</v>
      </c>
      <c r="BA911" s="5">
        <f t="shared" si="1164"/>
        <v>1.9428181491495999E-6</v>
      </c>
      <c r="BB911" s="5">
        <f t="shared" si="1165"/>
        <v>1.35604943669028E-7</v>
      </c>
      <c r="BC911" s="5">
        <f t="shared" si="1166"/>
        <v>7.5719699264820122E-9</v>
      </c>
      <c r="BD911" s="5">
        <f t="shared" si="1167"/>
        <v>1.7101751723256398E-7</v>
      </c>
      <c r="BE911" s="5">
        <f t="shared" si="1168"/>
        <v>1.8263446879183138E-7</v>
      </c>
      <c r="BF911" s="5">
        <f t="shared" si="1169"/>
        <v>9.7520270819728446E-8</v>
      </c>
      <c r="BG911" s="5">
        <f t="shared" si="1170"/>
        <v>3.4714889924358543E-8</v>
      </c>
      <c r="BH911" s="5">
        <f t="shared" si="1171"/>
        <v>9.2682544792769277E-9</v>
      </c>
      <c r="BI911" s="5">
        <f t="shared" si="1172"/>
        <v>1.9795664921838092E-9</v>
      </c>
      <c r="BJ911" s="8">
        <f t="shared" si="1173"/>
        <v>0.5601710421821412</v>
      </c>
      <c r="BK911" s="8">
        <f t="shared" si="1174"/>
        <v>0.34362769592405534</v>
      </c>
      <c r="BL911" s="8">
        <f t="shared" si="1175"/>
        <v>9.5283415994542819E-2</v>
      </c>
      <c r="BM911" s="8">
        <f t="shared" si="1176"/>
        <v>0.15374859138560912</v>
      </c>
      <c r="BN911" s="8">
        <f t="shared" si="1177"/>
        <v>0.84612701656058498</v>
      </c>
    </row>
    <row r="912" spans="1:66" x14ac:dyDescent="0.25">
      <c r="A912" t="s">
        <v>141</v>
      </c>
      <c r="B912" t="s">
        <v>238</v>
      </c>
      <c r="C912" t="s">
        <v>428</v>
      </c>
      <c r="D912" t="s">
        <v>524</v>
      </c>
      <c r="E912">
        <f>VLOOKUP(A912,home!$A$2:$E$405,3,FALSE)</f>
        <v>1.3483000000000001</v>
      </c>
      <c r="F912">
        <f>VLOOKUP(B912,home!$B$2:$E$405,3,FALSE)</f>
        <v>1.0383</v>
      </c>
      <c r="G912">
        <f>VLOOKUP(C912,away!$B$2:$E$405,4,FALSE)</f>
        <v>1.2979000000000001</v>
      </c>
      <c r="H912">
        <f>VLOOKUP(A912,away!$A$2:$E$405,3,FALSE)</f>
        <v>1.1460999999999999</v>
      </c>
      <c r="I912">
        <f>VLOOKUP(C912,away!$B$2:$E$405,3,FALSE)</f>
        <v>0.21809999999999999</v>
      </c>
      <c r="J912">
        <f>VLOOKUP(B912,home!$B$2:$E$405,4,FALSE)</f>
        <v>0.34899999999999998</v>
      </c>
      <c r="K912" s="3">
        <f t="shared" si="1122"/>
        <v>1.8169819832310001</v>
      </c>
      <c r="L912" s="3">
        <f t="shared" si="1123"/>
        <v>8.7237579089999989E-2</v>
      </c>
      <c r="M912" s="5">
        <f t="shared" si="1124"/>
        <v>0.14893883475439251</v>
      </c>
      <c r="N912" s="5">
        <f t="shared" si="1125"/>
        <v>0.2706191793521503</v>
      </c>
      <c r="O912" s="5">
        <f t="shared" si="1126"/>
        <v>1.2993063376458752E-2</v>
      </c>
      <c r="P912" s="5">
        <f t="shared" si="1127"/>
        <v>2.3608162062004098E-2</v>
      </c>
      <c r="Q912" s="5">
        <f t="shared" si="1128"/>
        <v>0.24585508659980793</v>
      </c>
      <c r="R912" s="5">
        <f t="shared" si="1129"/>
        <v>5.6674169696260129E-4</v>
      </c>
      <c r="S912" s="5">
        <f t="shared" si="1130"/>
        <v>9.3552718615151598E-4</v>
      </c>
      <c r="T912" s="5">
        <f t="shared" si="1131"/>
        <v>2.1447802561929536E-2</v>
      </c>
      <c r="U912" s="5">
        <f t="shared" si="1132"/>
        <v>1.0297594525268097E-3</v>
      </c>
      <c r="V912" s="5">
        <f t="shared" si="1133"/>
        <v>1.6476620128805599E-5</v>
      </c>
      <c r="W912" s="5">
        <f t="shared" si="1134"/>
        <v>0.14890475427918276</v>
      </c>
      <c r="X912" s="5">
        <f t="shared" si="1135"/>
        <v>1.2990090278307217E-2</v>
      </c>
      <c r="Y912" s="5">
        <f t="shared" si="1136"/>
        <v>5.6661201402003283E-4</v>
      </c>
      <c r="Z912" s="5">
        <f t="shared" si="1137"/>
        <v>1.6480391204125244E-5</v>
      </c>
      <c r="AA912" s="5">
        <f t="shared" si="1138"/>
        <v>2.994457389449422E-5</v>
      </c>
      <c r="AB912" s="5">
        <f t="shared" si="1139"/>
        <v>2.7204375630912675E-5</v>
      </c>
      <c r="AC912" s="5">
        <f t="shared" si="1140"/>
        <v>1.6323089897791496E-7</v>
      </c>
      <c r="AD912" s="5">
        <f t="shared" si="1141"/>
        <v>6.7639313935678624E-2</v>
      </c>
      <c r="AE912" s="5">
        <f t="shared" si="1142"/>
        <v>5.9006899990571007E-3</v>
      </c>
      <c r="AF912" s="5">
        <f t="shared" si="1143"/>
        <v>2.5738095523915788E-4</v>
      </c>
      <c r="AG912" s="5">
        <f t="shared" si="1144"/>
        <v>7.4844304796452604E-6</v>
      </c>
      <c r="AH912" s="5">
        <f t="shared" si="1145"/>
        <v>3.5942735777600402E-7</v>
      </c>
      <c r="AI912" s="5">
        <f t="shared" si="1146"/>
        <v>6.5307303335932202E-7</v>
      </c>
      <c r="AJ912" s="5">
        <f t="shared" si="1147"/>
        <v>5.9331096767395306E-7</v>
      </c>
      <c r="AK912" s="5">
        <f t="shared" si="1148"/>
        <v>3.5934511290564101E-7</v>
      </c>
      <c r="AL912" s="5">
        <f t="shared" si="1149"/>
        <v>1.0349433773809192E-9</v>
      </c>
      <c r="AM912" s="5">
        <f t="shared" si="1150"/>
        <v>2.4579882955846712E-2</v>
      </c>
      <c r="AN912" s="5">
        <f t="shared" si="1151"/>
        <v>2.1442894833836198E-3</v>
      </c>
      <c r="AO912" s="5">
        <f t="shared" si="1152"/>
        <v>9.3531311699266871E-5</v>
      </c>
      <c r="AP912" s="5">
        <f t="shared" si="1153"/>
        <v>2.7198150672520782E-6</v>
      </c>
      <c r="AQ912" s="5">
        <f t="shared" si="1154"/>
        <v>5.9317520509894188E-8</v>
      </c>
      <c r="AR912" s="5">
        <f t="shared" si="1155"/>
        <v>6.2711145102187805E-9</v>
      </c>
      <c r="AS912" s="5">
        <f t="shared" si="1156"/>
        <v>1.1394502079846023E-8</v>
      </c>
      <c r="AT912" s="5">
        <f t="shared" si="1157"/>
        <v>1.0351802493484191E-8</v>
      </c>
      <c r="AU912" s="5">
        <f t="shared" si="1158"/>
        <v>6.269679541542173E-9</v>
      </c>
      <c r="AV912" s="5">
        <f t="shared" si="1159"/>
        <v>2.8479736919035338E-9</v>
      </c>
      <c r="AW912" s="5">
        <f t="shared" si="1160"/>
        <v>4.5568875860457084E-12</v>
      </c>
      <c r="AX912" s="5">
        <f t="shared" si="1161"/>
        <v>7.4435340801166953E-3</v>
      </c>
      <c r="AY912" s="5">
        <f t="shared" si="1162"/>
        <v>6.4935589302329041E-4</v>
      </c>
      <c r="AZ912" s="5">
        <f t="shared" si="1163"/>
        <v>2.832411803758843E-5</v>
      </c>
      <c r="BA912" s="5">
        <f t="shared" si="1164"/>
        <v>8.2364249581953871E-7</v>
      </c>
      <c r="BB912" s="5">
        <f t="shared" si="1165"/>
        <v>1.7963144342735494E-8</v>
      </c>
      <c r="BC912" s="5">
        <f t="shared" si="1166"/>
        <v>3.1341224506089505E-10</v>
      </c>
      <c r="BD912" s="5">
        <f t="shared" si="1167"/>
        <v>9.1179474677942776E-11</v>
      </c>
      <c r="BE912" s="5">
        <f t="shared" si="1168"/>
        <v>1.6567146273028921E-10</v>
      </c>
      <c r="BF912" s="5">
        <f t="shared" si="1169"/>
        <v>1.5051103145823083E-10</v>
      </c>
      <c r="BG912" s="5">
        <f t="shared" si="1170"/>
        <v>9.1158610812373237E-11</v>
      </c>
      <c r="BH912" s="5">
        <f t="shared" si="1171"/>
        <v>4.1408388365612237E-11</v>
      </c>
      <c r="BI912" s="5">
        <f t="shared" si="1172"/>
        <v>1.504765912298992E-11</v>
      </c>
      <c r="BJ912" s="8">
        <f t="shared" si="1173"/>
        <v>0.80913093329959973</v>
      </c>
      <c r="BK912" s="8">
        <f t="shared" si="1174"/>
        <v>0.17414852078154255</v>
      </c>
      <c r="BL912" s="8">
        <f t="shared" si="1175"/>
        <v>1.4648716321994227E-2</v>
      </c>
      <c r="BM912" s="8">
        <f t="shared" si="1176"/>
        <v>0.29471422706409806</v>
      </c>
      <c r="BN912" s="8">
        <f t="shared" si="1177"/>
        <v>0.70258106784177621</v>
      </c>
    </row>
    <row r="913" spans="1:66" x14ac:dyDescent="0.25">
      <c r="A913" t="s">
        <v>141</v>
      </c>
      <c r="B913" t="s">
        <v>147</v>
      </c>
      <c r="C913" t="s">
        <v>155</v>
      </c>
      <c r="D913" t="s">
        <v>524</v>
      </c>
      <c r="E913">
        <f>VLOOKUP(A913,home!$A$2:$E$405,3,FALSE)</f>
        <v>1.3483000000000001</v>
      </c>
      <c r="F913">
        <f>VLOOKUP(B913,home!$B$2:$E$405,3,FALSE)</f>
        <v>1.6688000000000001</v>
      </c>
      <c r="G913">
        <f>VLOOKUP(C913,away!$B$2:$E$405,4,FALSE)</f>
        <v>1.1867000000000001</v>
      </c>
      <c r="H913">
        <f>VLOOKUP(A913,away!$A$2:$E$405,3,FALSE)</f>
        <v>1.1460999999999999</v>
      </c>
      <c r="I913">
        <f>VLOOKUP(C913,away!$B$2:$E$405,3,FALSE)</f>
        <v>0.69799999999999995</v>
      </c>
      <c r="J913">
        <f>VLOOKUP(B913,home!$B$2:$E$405,4,FALSE)</f>
        <v>0.65439999999999998</v>
      </c>
      <c r="K913" s="3">
        <f t="shared" si="1122"/>
        <v>2.6701260755680001</v>
      </c>
      <c r="L913" s="3">
        <f t="shared" si="1123"/>
        <v>0.52350547231999989</v>
      </c>
      <c r="M913" s="5">
        <f t="shared" si="1124"/>
        <v>4.1022624479969183E-2</v>
      </c>
      <c r="N913" s="5">
        <f t="shared" si="1125"/>
        <v>0.10953557931219987</v>
      </c>
      <c r="O913" s="5">
        <f t="shared" si="1126"/>
        <v>2.1475568404192256E-2</v>
      </c>
      <c r="P913" s="5">
        <f t="shared" si="1127"/>
        <v>5.7342475183678E-2</v>
      </c>
      <c r="Q913" s="5">
        <f t="shared" si="1128"/>
        <v>0.14623690326197586</v>
      </c>
      <c r="R913" s="5">
        <f t="shared" si="1129"/>
        <v>5.6212887903885666E-3</v>
      </c>
      <c r="S913" s="5">
        <f t="shared" si="1130"/>
        <v>2.0038695121738823E-2</v>
      </c>
      <c r="T913" s="5">
        <f t="shared" si="1131"/>
        <v>7.6555819112774801E-2</v>
      </c>
      <c r="U913" s="5">
        <f t="shared" si="1132"/>
        <v>1.5009549777514612E-2</v>
      </c>
      <c r="V913" s="5">
        <f t="shared" si="1133"/>
        <v>3.112289031013642E-3</v>
      </c>
      <c r="W913" s="5">
        <f t="shared" si="1134"/>
        <v>0.13015698953670565</v>
      </c>
      <c r="X913" s="5">
        <f t="shared" si="1135"/>
        <v>6.8137896283162372E-2</v>
      </c>
      <c r="Y913" s="5">
        <f t="shared" si="1136"/>
        <v>1.7835280788304039E-2</v>
      </c>
      <c r="Z913" s="5">
        <f t="shared" si="1137"/>
        <v>9.8092514775316247E-4</v>
      </c>
      <c r="AA913" s="5">
        <f t="shared" si="1138"/>
        <v>2.6191938151961121E-3</v>
      </c>
      <c r="AB913" s="5">
        <f t="shared" si="1139"/>
        <v>3.4967888514607871E-3</v>
      </c>
      <c r="AC913" s="5">
        <f t="shared" si="1140"/>
        <v>2.7190233253554362E-4</v>
      </c>
      <c r="AD913" s="5">
        <f t="shared" si="1141"/>
        <v>8.6883892919847258E-2</v>
      </c>
      <c r="AE913" s="5">
        <f t="shared" si="1142"/>
        <v>4.5484193400004931E-2</v>
      </c>
      <c r="AF913" s="5">
        <f t="shared" si="1143"/>
        <v>1.1905612074481901E-2</v>
      </c>
      <c r="AG913" s="5">
        <f t="shared" si="1144"/>
        <v>2.0775510241034475E-3</v>
      </c>
      <c r="AH913" s="5">
        <f t="shared" si="1145"/>
        <v>1.2837992069627123E-4</v>
      </c>
      <c r="AI913" s="5">
        <f t="shared" si="1146"/>
        <v>3.4279057383046577E-4</v>
      </c>
      <c r="AJ913" s="5">
        <f t="shared" si="1147"/>
        <v>4.5764702482182227E-4</v>
      </c>
      <c r="AK913" s="5">
        <f t="shared" si="1148"/>
        <v>4.0732508479428785E-4</v>
      </c>
      <c r="AL913" s="5">
        <f t="shared" si="1149"/>
        <v>1.5202881778972213E-5</v>
      </c>
      <c r="AM913" s="5">
        <f t="shared" si="1150"/>
        <v>4.6398189606428407E-2</v>
      </c>
      <c r="AN913" s="5">
        <f t="shared" si="1151"/>
        <v>2.4289706164706212E-2</v>
      </c>
      <c r="AO913" s="5">
        <f t="shared" si="1152"/>
        <v>6.3578970491342691E-3</v>
      </c>
      <c r="AP913" s="5">
        <f t="shared" si="1153"/>
        <v>1.1094646325563232E-3</v>
      </c>
      <c r="AQ913" s="5">
        <f t="shared" si="1154"/>
        <v>1.4520270162218324E-4</v>
      </c>
      <c r="AR913" s="5">
        <f t="shared" si="1155"/>
        <v>1.3441518204101123E-5</v>
      </c>
      <c r="AS913" s="5">
        <f t="shared" si="1156"/>
        <v>3.5890548251992359E-5</v>
      </c>
      <c r="AT913" s="5">
        <f t="shared" si="1157"/>
        <v>4.7916144377038164E-5</v>
      </c>
      <c r="AU913" s="5">
        <f t="shared" si="1158"/>
        <v>4.2647382180603537E-5</v>
      </c>
      <c r="AV913" s="5">
        <f t="shared" si="1159"/>
        <v>2.8468471803785892E-5</v>
      </c>
      <c r="AW913" s="5">
        <f t="shared" si="1160"/>
        <v>5.9030493144688652E-7</v>
      </c>
      <c r="AX913" s="5">
        <f t="shared" si="1161"/>
        <v>2.0648169321212113E-2</v>
      </c>
      <c r="AY913" s="5">
        <f t="shared" si="1162"/>
        <v>1.0809429633044479E-2</v>
      </c>
      <c r="AZ913" s="5">
        <f t="shared" si="1163"/>
        <v>2.8293977827783764E-3</v>
      </c>
      <c r="BA913" s="5">
        <f t="shared" si="1164"/>
        <v>4.937350742181848E-4</v>
      </c>
      <c r="BB913" s="5">
        <f t="shared" si="1165"/>
        <v>6.461825330738525E-5</v>
      </c>
      <c r="BC913" s="5">
        <f t="shared" si="1166"/>
        <v>6.7656018436352231E-6</v>
      </c>
      <c r="BD913" s="5">
        <f t="shared" si="1167"/>
        <v>1.1727847226893055E-6</v>
      </c>
      <c r="BE913" s="5">
        <f t="shared" si="1168"/>
        <v>3.1314830690805002E-6</v>
      </c>
      <c r="BF913" s="5">
        <f t="shared" si="1169"/>
        <v>4.1807272989757771E-6</v>
      </c>
      <c r="BG913" s="5">
        <f t="shared" si="1170"/>
        <v>3.7210229919447328E-6</v>
      </c>
      <c r="BH913" s="5">
        <f t="shared" si="1171"/>
        <v>2.4839001296449216E-6</v>
      </c>
      <c r="BI913" s="5">
        <f t="shared" si="1172"/>
        <v>1.3264653010543278E-6</v>
      </c>
      <c r="BJ913" s="8">
        <f t="shared" si="1173"/>
        <v>0.80796229353441174</v>
      </c>
      <c r="BK913" s="8">
        <f t="shared" si="1174"/>
        <v>0.13261261866375865</v>
      </c>
      <c r="BL913" s="8">
        <f t="shared" si="1175"/>
        <v>4.9742912691226097E-2</v>
      </c>
      <c r="BM913" s="8">
        <f t="shared" si="1176"/>
        <v>0.59925547127663303</v>
      </c>
      <c r="BN913" s="8">
        <f t="shared" si="1177"/>
        <v>0.38123443943240376</v>
      </c>
    </row>
    <row r="914" spans="1:66" x14ac:dyDescent="0.25">
      <c r="A914" t="s">
        <v>141</v>
      </c>
      <c r="B914" t="s">
        <v>311</v>
      </c>
      <c r="C914" t="s">
        <v>473</v>
      </c>
      <c r="D914" t="s">
        <v>524</v>
      </c>
      <c r="E914">
        <f>VLOOKUP(A914,home!$A$2:$E$405,3,FALSE)</f>
        <v>1.3483000000000001</v>
      </c>
      <c r="F914">
        <f>VLOOKUP(B914,home!$B$2:$E$405,3,FALSE)</f>
        <v>0.89</v>
      </c>
      <c r="G914">
        <f>VLOOKUP(C914,away!$B$2:$E$405,4,FALSE)</f>
        <v>0.74170000000000003</v>
      </c>
      <c r="H914">
        <f>VLOOKUP(A914,away!$A$2:$E$405,3,FALSE)</f>
        <v>1.1460999999999999</v>
      </c>
      <c r="I914">
        <f>VLOOKUP(C914,away!$B$2:$E$405,3,FALSE)</f>
        <v>0.69799999999999995</v>
      </c>
      <c r="J914">
        <f>VLOOKUP(B914,home!$B$2:$E$405,4,FALSE)</f>
        <v>1.3959999999999999</v>
      </c>
      <c r="K914" s="3">
        <f t="shared" si="1122"/>
        <v>0.89003035790000018</v>
      </c>
      <c r="L914" s="3">
        <f t="shared" si="1123"/>
        <v>1.1167690087999997</v>
      </c>
      <c r="M914" s="5">
        <f t="shared" si="1124"/>
        <v>0.13441821030912768</v>
      </c>
      <c r="N914" s="5">
        <f t="shared" si="1125"/>
        <v>0.11963628782971042</v>
      </c>
      <c r="O914" s="5">
        <f t="shared" si="1126"/>
        <v>0.15011409149159444</v>
      </c>
      <c r="P914" s="5">
        <f t="shared" si="1127"/>
        <v>0.13360609857609715</v>
      </c>
      <c r="Q914" s="5">
        <f t="shared" si="1128"/>
        <v>5.3239964037452292E-2</v>
      </c>
      <c r="R914" s="5">
        <f t="shared" si="1129"/>
        <v>8.3821382580990228E-2</v>
      </c>
      <c r="S914" s="5">
        <f t="shared" si="1130"/>
        <v>3.3199723340449898E-2</v>
      </c>
      <c r="T914" s="5">
        <f t="shared" si="1131"/>
        <v>5.9456741866653222E-2</v>
      </c>
      <c r="U914" s="5">
        <f t="shared" si="1132"/>
        <v>7.460357513823157E-2</v>
      </c>
      <c r="V914" s="5">
        <f t="shared" si="1133"/>
        <v>3.66657125062838E-3</v>
      </c>
      <c r="W914" s="5">
        <f t="shared" si="1134"/>
        <v>1.5795061415612273E-2</v>
      </c>
      <c r="X914" s="5">
        <f t="shared" si="1135"/>
        <v>1.7639435081048437E-2</v>
      </c>
      <c r="Y914" s="5">
        <f t="shared" si="1136"/>
        <v>9.849587215627207E-3</v>
      </c>
      <c r="Z914" s="5">
        <f t="shared" si="1137"/>
        <v>3.1203040780405995E-2</v>
      </c>
      <c r="AA914" s="5">
        <f t="shared" si="1138"/>
        <v>2.7771653553353048E-2</v>
      </c>
      <c r="AB914" s="5">
        <f t="shared" si="1139"/>
        <v>1.2358807375782811E-2</v>
      </c>
      <c r="AC914" s="5">
        <f t="shared" si="1140"/>
        <v>2.2777618766327696E-4</v>
      </c>
      <c r="AD914" s="5">
        <f t="shared" si="1141"/>
        <v>3.5145210411974669E-3</v>
      </c>
      <c r="AE914" s="5">
        <f t="shared" si="1142"/>
        <v>3.9249081795848378E-3</v>
      </c>
      <c r="AF914" s="5">
        <f t="shared" si="1143"/>
        <v>2.1916079086729862E-3</v>
      </c>
      <c r="AG914" s="5">
        <f t="shared" si="1144"/>
        <v>8.1583993061565675E-4</v>
      </c>
      <c r="AH914" s="5">
        <f t="shared" si="1145"/>
        <v>8.711647230969996E-3</v>
      </c>
      <c r="AI914" s="5">
        <f t="shared" si="1146"/>
        <v>7.7536305028787708E-3</v>
      </c>
      <c r="AJ914" s="5">
        <f t="shared" si="1147"/>
        <v>3.450483265750775E-3</v>
      </c>
      <c r="AK914" s="5">
        <f t="shared" si="1148"/>
        <v>1.0236782853147081E-3</v>
      </c>
      <c r="AL914" s="5">
        <f t="shared" si="1149"/>
        <v>9.0560014784428016E-6</v>
      </c>
      <c r="AM914" s="5">
        <f t="shared" si="1150"/>
        <v>6.2560608402881278E-4</v>
      </c>
      <c r="AN914" s="5">
        <f t="shared" si="1151"/>
        <v>6.9865748636010658E-4</v>
      </c>
      <c r="AO914" s="5">
        <f t="shared" si="1152"/>
        <v>3.9011951426653791E-4</v>
      </c>
      <c r="AP914" s="5">
        <f t="shared" si="1153"/>
        <v>1.4522446108699292E-4</v>
      </c>
      <c r="AQ914" s="5">
        <f t="shared" si="1154"/>
        <v>4.0545544365408814E-5</v>
      </c>
      <c r="AR914" s="5">
        <f t="shared" si="1155"/>
        <v>1.9457795286291245E-3</v>
      </c>
      <c r="AS914" s="5">
        <f t="shared" si="1156"/>
        <v>1.7318028502602734E-3</v>
      </c>
      <c r="AT914" s="5">
        <f t="shared" si="1157"/>
        <v>7.706785553146956E-4</v>
      </c>
      <c r="AU914" s="5">
        <f t="shared" si="1158"/>
        <v>2.2864243680419797E-4</v>
      </c>
      <c r="AV914" s="5">
        <f t="shared" si="1159"/>
        <v>5.0874677464992099E-5</v>
      </c>
      <c r="AW914" s="5">
        <f t="shared" si="1160"/>
        <v>2.5003577835580023E-7</v>
      </c>
      <c r="AX914" s="5">
        <f t="shared" si="1161"/>
        <v>9.2801401145430277E-5</v>
      </c>
      <c r="AY914" s="5">
        <f t="shared" si="1162"/>
        <v>1.0363772877243332E-4</v>
      </c>
      <c r="AZ914" s="5">
        <f t="shared" si="1163"/>
        <v>5.786970181773681E-5</v>
      </c>
      <c r="BA914" s="5">
        <f t="shared" si="1164"/>
        <v>2.1542363179515153E-5</v>
      </c>
      <c r="BB914" s="5">
        <f t="shared" si="1165"/>
        <v>6.0144608937991892E-6</v>
      </c>
      <c r="BC914" s="5">
        <f t="shared" si="1166"/>
        <v>1.3433527061668959E-6</v>
      </c>
      <c r="BD914" s="5">
        <f t="shared" si="1167"/>
        <v>3.6216437925507965E-4</v>
      </c>
      <c r="BE914" s="5">
        <f t="shared" si="1168"/>
        <v>3.2233729208702992E-4</v>
      </c>
      <c r="BF914" s="5">
        <f t="shared" si="1169"/>
        <v>1.4344498772036804E-4</v>
      </c>
      <c r="BG914" s="5">
        <f t="shared" si="1170"/>
        <v>4.2556797919906787E-5</v>
      </c>
      <c r="BH914" s="5">
        <f t="shared" si="1171"/>
        <v>9.4692105209331499E-6</v>
      </c>
      <c r="BI914" s="5">
        <f t="shared" si="1172"/>
        <v>1.6855769657953165E-6</v>
      </c>
      <c r="BJ914" s="8">
        <f t="shared" si="1173"/>
        <v>0.28824731660479791</v>
      </c>
      <c r="BK914" s="8">
        <f t="shared" si="1174"/>
        <v>0.30523107339421723</v>
      </c>
      <c r="BL914" s="8">
        <f t="shared" si="1175"/>
        <v>0.37521838571780863</v>
      </c>
      <c r="BM914" s="8">
        <f t="shared" si="1176"/>
        <v>0.32496039397926357</v>
      </c>
      <c r="BN914" s="8">
        <f t="shared" si="1177"/>
        <v>0.67483603482497212</v>
      </c>
    </row>
    <row r="915" spans="1:66" x14ac:dyDescent="0.25">
      <c r="A915" t="s">
        <v>141</v>
      </c>
      <c r="B915" t="s">
        <v>143</v>
      </c>
      <c r="C915" t="s">
        <v>138</v>
      </c>
      <c r="D915" t="s">
        <v>524</v>
      </c>
      <c r="E915">
        <f>VLOOKUP(A915,home!$A$2:$E$405,3,FALSE)</f>
        <v>1.3483000000000001</v>
      </c>
      <c r="F915">
        <f>VLOOKUP(B915,home!$B$2:$E$405,3,FALSE)</f>
        <v>0.89</v>
      </c>
      <c r="G915">
        <f>VLOOKUP(C915,away!$B$2:$E$405,4,FALSE)</f>
        <v>1.78</v>
      </c>
      <c r="H915">
        <f>VLOOKUP(A915,away!$A$2:$E$405,3,FALSE)</f>
        <v>1.1460999999999999</v>
      </c>
      <c r="I915">
        <f>VLOOKUP(C915,away!$B$2:$E$405,3,FALSE)</f>
        <v>1.2215</v>
      </c>
      <c r="J915">
        <f>VLOOKUP(B915,home!$B$2:$E$405,4,FALSE)</f>
        <v>0.69799999999999995</v>
      </c>
      <c r="K915" s="3">
        <f t="shared" si="1122"/>
        <v>2.1359768600000004</v>
      </c>
      <c r="L915" s="3">
        <f t="shared" si="1123"/>
        <v>0.97717288269999991</v>
      </c>
      <c r="M915" s="5">
        <f t="shared" si="1124"/>
        <v>4.4460694815020171E-2</v>
      </c>
      <c r="N915" s="5">
        <f t="shared" si="1125"/>
        <v>9.4967015304405086E-2</v>
      </c>
      <c r="O915" s="5">
        <f t="shared" si="1126"/>
        <v>4.3445785319238199E-2</v>
      </c>
      <c r="P915" s="5">
        <f t="shared" si="1127"/>
        <v>9.2799192106420528E-2</v>
      </c>
      <c r="Q915" s="5">
        <f t="shared" si="1128"/>
        <v>0.10142367357673759</v>
      </c>
      <c r="R915" s="5">
        <f t="shared" si="1129"/>
        <v>2.1227021640782662E-2</v>
      </c>
      <c r="S915" s="5">
        <f t="shared" si="1130"/>
        <v>4.8423051480827581E-2</v>
      </c>
      <c r="T915" s="5">
        <f t="shared" si="1131"/>
        <v>9.9108463483004478E-2</v>
      </c>
      <c r="U915" s="5">
        <f t="shared" si="1132"/>
        <v>4.5340427031431006E-2</v>
      </c>
      <c r="V915" s="5">
        <f t="shared" si="1133"/>
        <v>1.1229944099924734E-2</v>
      </c>
      <c r="W915" s="5">
        <f t="shared" si="1134"/>
        <v>7.2212873272034989E-2</v>
      </c>
      <c r="X915" s="5">
        <f t="shared" si="1135"/>
        <v>7.0564461543284204E-2</v>
      </c>
      <c r="Y915" s="5">
        <f t="shared" si="1136"/>
        <v>3.4476839151212156E-2</v>
      </c>
      <c r="Z915" s="5">
        <f t="shared" si="1137"/>
        <v>6.9141566426196262E-3</v>
      </c>
      <c r="AA915" s="5">
        <f t="shared" si="1138"/>
        <v>1.4768478595050814E-2</v>
      </c>
      <c r="AB915" s="5">
        <f t="shared" si="1139"/>
        <v>1.5772564268216931E-2</v>
      </c>
      <c r="AC915" s="5">
        <f t="shared" si="1140"/>
        <v>1.46495930873478E-3</v>
      </c>
      <c r="AD915" s="5">
        <f t="shared" si="1141"/>
        <v>3.8561256575794838E-2</v>
      </c>
      <c r="AE915" s="5">
        <f t="shared" si="1142"/>
        <v>3.7681014248703765E-2</v>
      </c>
      <c r="AF915" s="5">
        <f t="shared" si="1143"/>
        <v>1.8410432658232813E-2</v>
      </c>
      <c r="AG915" s="5">
        <f t="shared" si="1144"/>
        <v>5.9967251841331944E-3</v>
      </c>
      <c r="AH915" s="5">
        <f t="shared" si="1145"/>
        <v>1.6890815944769931E-3</v>
      </c>
      <c r="AI915" s="5">
        <f t="shared" si="1146"/>
        <v>3.6078392004547616E-3</v>
      </c>
      <c r="AJ915" s="5">
        <f t="shared" si="1147"/>
        <v>3.8531305233861376E-3</v>
      </c>
      <c r="AK915" s="5">
        <f t="shared" si="1148"/>
        <v>2.7433992121708266E-3</v>
      </c>
      <c r="AL915" s="5">
        <f t="shared" si="1149"/>
        <v>1.2230761654533645E-4</v>
      </c>
      <c r="AM915" s="5">
        <f t="shared" si="1150"/>
        <v>1.6473190347684116E-2</v>
      </c>
      <c r="AN915" s="5">
        <f t="shared" si="1151"/>
        <v>1.6097154899312301E-2</v>
      </c>
      <c r="AO915" s="5">
        <f t="shared" si="1152"/>
        <v>7.8648516281147138E-3</v>
      </c>
      <c r="AP915" s="5">
        <f t="shared" si="1153"/>
        <v>2.561773245817548E-3</v>
      </c>
      <c r="AQ915" s="5">
        <f t="shared" si="1154"/>
        <v>6.2582383685981708E-4</v>
      </c>
      <c r="AR915" s="5">
        <f t="shared" si="1155"/>
        <v>3.3010494615811926E-4</v>
      </c>
      <c r="AS915" s="5">
        <f t="shared" si="1156"/>
        <v>7.0509652636528881E-4</v>
      </c>
      <c r="AT915" s="5">
        <f t="shared" si="1157"/>
        <v>7.5303493219131868E-4</v>
      </c>
      <c r="AU915" s="5">
        <f t="shared" si="1158"/>
        <v>5.3615506331077532E-4</v>
      </c>
      <c r="AV915" s="5">
        <f t="shared" si="1159"/>
        <v>2.86303702150913E-4</v>
      </c>
      <c r="AW915" s="5">
        <f t="shared" si="1160"/>
        <v>7.0911872279619655E-6</v>
      </c>
      <c r="AX915" s="5">
        <f t="shared" si="1161"/>
        <v>5.8643922321714404E-3</v>
      </c>
      <c r="AY915" s="5">
        <f t="shared" si="1162"/>
        <v>5.7305250627944539E-3</v>
      </c>
      <c r="AZ915" s="5">
        <f t="shared" si="1163"/>
        <v>2.7998568474977268E-3</v>
      </c>
      <c r="BA915" s="5">
        <f t="shared" si="1164"/>
        <v>9.1198139560556271E-4</v>
      </c>
      <c r="BB915" s="5">
        <f t="shared" si="1165"/>
        <v>2.2279087232816416E-4</v>
      </c>
      <c r="BC915" s="5">
        <f t="shared" si="1166"/>
        <v>4.3541039790431985E-5</v>
      </c>
      <c r="BD915" s="5">
        <f t="shared" si="1167"/>
        <v>5.3761600305142912E-5</v>
      </c>
      <c r="BE915" s="5">
        <f t="shared" si="1168"/>
        <v>1.1483353420835422E-4</v>
      </c>
      <c r="BF915" s="5">
        <f t="shared" si="1169"/>
        <v>1.2264088591053157E-4</v>
      </c>
      <c r="BG915" s="5">
        <f t="shared" si="1170"/>
        <v>8.7319364798265159E-5</v>
      </c>
      <c r="BH915" s="5">
        <f t="shared" si="1171"/>
        <v>4.6628035659748274E-5</v>
      </c>
      <c r="BI915" s="5">
        <f t="shared" si="1172"/>
        <v>1.9919281039295426E-5</v>
      </c>
      <c r="BJ915" s="8">
        <f t="shared" si="1173"/>
        <v>0.63259863640551917</v>
      </c>
      <c r="BK915" s="8">
        <f t="shared" si="1174"/>
        <v>0.20423067449026758</v>
      </c>
      <c r="BL915" s="8">
        <f t="shared" si="1175"/>
        <v>0.15550352525730612</v>
      </c>
      <c r="BM915" s="8">
        <f t="shared" si="1176"/>
        <v>0.59520017615754173</v>
      </c>
      <c r="BN915" s="8">
        <f t="shared" si="1177"/>
        <v>0.39832338276260426</v>
      </c>
    </row>
    <row r="916" spans="1:66" x14ac:dyDescent="0.25">
      <c r="A916" t="s">
        <v>141</v>
      </c>
      <c r="B916" t="s">
        <v>153</v>
      </c>
      <c r="C916" t="s">
        <v>145</v>
      </c>
      <c r="D916" t="s">
        <v>524</v>
      </c>
      <c r="E916">
        <f>VLOOKUP(A916,home!$A$2:$E$405,3,FALSE)</f>
        <v>1.3483000000000001</v>
      </c>
      <c r="F916">
        <f>VLOOKUP(B916,home!$B$2:$E$405,3,FALSE)</f>
        <v>1.2979000000000001</v>
      </c>
      <c r="G916">
        <f>VLOOKUP(C916,away!$B$2:$E$405,4,FALSE)</f>
        <v>0.37080000000000002</v>
      </c>
      <c r="H916">
        <f>VLOOKUP(A916,away!$A$2:$E$405,3,FALSE)</f>
        <v>1.1460999999999999</v>
      </c>
      <c r="I916">
        <f>VLOOKUP(C916,away!$B$2:$E$405,3,FALSE)</f>
        <v>1.5268999999999999</v>
      </c>
      <c r="J916">
        <f>VLOOKUP(B916,home!$B$2:$E$405,4,FALSE)</f>
        <v>0.65439999999999998</v>
      </c>
      <c r="K916" s="3">
        <f t="shared" si="1122"/>
        <v>0.64888463775600014</v>
      </c>
      <c r="L916" s="3">
        <f t="shared" si="1123"/>
        <v>1.1451869708959999</v>
      </c>
      <c r="M916" s="5">
        <f t="shared" si="1124"/>
        <v>0.16628175525191521</v>
      </c>
      <c r="N916" s="5">
        <f t="shared" si="1125"/>
        <v>0.10789767652207087</v>
      </c>
      <c r="O916" s="5">
        <f t="shared" si="1126"/>
        <v>0.19042369961221081</v>
      </c>
      <c r="P916" s="5">
        <f t="shared" si="1127"/>
        <v>0.12356301334302679</v>
      </c>
      <c r="Q916" s="5">
        <f t="shared" si="1128"/>
        <v>3.5006572372369017E-2</v>
      </c>
      <c r="R916" s="5">
        <f t="shared" si="1129"/>
        <v>0.10903536987285878</v>
      </c>
      <c r="S916" s="5">
        <f t="shared" si="1130"/>
        <v>2.2954740649806148E-2</v>
      </c>
      <c r="T916" s="5">
        <f t="shared" si="1131"/>
        <v>4.008907057656487E-2</v>
      </c>
      <c r="U916" s="5">
        <f t="shared" si="1132"/>
        <v>7.0751376482541456E-2</v>
      </c>
      <c r="V916" s="5">
        <f t="shared" si="1133"/>
        <v>1.8952817101849961E-3</v>
      </c>
      <c r="W916" s="5">
        <f t="shared" si="1134"/>
        <v>7.5717423443079574E-3</v>
      </c>
      <c r="X916" s="5">
        <f t="shared" si="1135"/>
        <v>8.6710606796830073E-3</v>
      </c>
      <c r="Y916" s="5">
        <f t="shared" si="1136"/>
        <v>4.9649928571107978E-3</v>
      </c>
      <c r="Z916" s="5">
        <f t="shared" si="1137"/>
        <v>4.1621961648408014E-2</v>
      </c>
      <c r="AA916" s="5">
        <f t="shared" si="1138"/>
        <v>2.7007851506921365E-2</v>
      </c>
      <c r="AB916" s="5">
        <f t="shared" si="1139"/>
        <v>8.7624899708182557E-3</v>
      </c>
      <c r="AC916" s="5">
        <f t="shared" si="1140"/>
        <v>8.8023306769883144E-5</v>
      </c>
      <c r="AD916" s="5">
        <f t="shared" si="1141"/>
        <v>1.2282968220670091E-3</v>
      </c>
      <c r="AE916" s="5">
        <f t="shared" si="1142"/>
        <v>1.4066295170241012E-3</v>
      </c>
      <c r="AF916" s="5">
        <f t="shared" si="1143"/>
        <v>8.0542689788686711E-4</v>
      </c>
      <c r="AG916" s="5">
        <f t="shared" si="1144"/>
        <v>3.0745479648974089E-4</v>
      </c>
      <c r="AH916" s="5">
        <f t="shared" si="1145"/>
        <v>1.1916232045722466E-2</v>
      </c>
      <c r="AI916" s="5">
        <f t="shared" si="1146"/>
        <v>7.732259914405063E-3</v>
      </c>
      <c r="AJ916" s="5">
        <f t="shared" si="1147"/>
        <v>2.5086723367969848E-3</v>
      </c>
      <c r="AK916" s="5">
        <f t="shared" si="1148"/>
        <v>5.4261298017033665E-4</v>
      </c>
      <c r="AL916" s="5">
        <f t="shared" si="1149"/>
        <v>2.6163844644114412E-6</v>
      </c>
      <c r="AM916" s="5">
        <f t="shared" si="1150"/>
        <v>1.5940458768875948E-4</v>
      </c>
      <c r="AN916" s="5">
        <f t="shared" si="1151"/>
        <v>1.8254805692221628E-4</v>
      </c>
      <c r="AO916" s="5">
        <f t="shared" si="1152"/>
        <v>1.0452582817485174E-4</v>
      </c>
      <c r="AP916" s="5">
        <f t="shared" si="1153"/>
        <v>3.9900538849318058E-5</v>
      </c>
      <c r="AQ916" s="5">
        <f t="shared" si="1154"/>
        <v>1.142339430549218E-5</v>
      </c>
      <c r="AR916" s="5">
        <f t="shared" si="1155"/>
        <v>2.7292627361869513E-3</v>
      </c>
      <c r="AS916" s="5">
        <f t="shared" si="1156"/>
        <v>1.7709766619116198E-3</v>
      </c>
      <c r="AT916" s="5">
        <f t="shared" si="1157"/>
        <v>5.7457977486942576E-4</v>
      </c>
      <c r="AU916" s="5">
        <f t="shared" si="1158"/>
        <v>1.2427866302602383E-4</v>
      </c>
      <c r="AV916" s="5">
        <f t="shared" si="1159"/>
        <v>2.0160628809610369E-5</v>
      </c>
      <c r="AW916" s="5">
        <f t="shared" si="1160"/>
        <v>5.4006116839453853E-8</v>
      </c>
      <c r="AX916" s="5">
        <f t="shared" si="1161"/>
        <v>1.7239198023177536E-5</v>
      </c>
      <c r="AY916" s="5">
        <f t="shared" si="1162"/>
        <v>1.974210496483899E-5</v>
      </c>
      <c r="AZ916" s="5">
        <f t="shared" si="1163"/>
        <v>1.1304200691897426E-5</v>
      </c>
      <c r="BA916" s="5">
        <f t="shared" si="1164"/>
        <v>4.3151411162514909E-6</v>
      </c>
      <c r="BB916" s="5">
        <f t="shared" si="1165"/>
        <v>1.2354108459772074E-6</v>
      </c>
      <c r="BC916" s="5">
        <f t="shared" si="1166"/>
        <v>2.8295528090334065E-7</v>
      </c>
      <c r="BD916" s="5">
        <f t="shared" si="1167"/>
        <v>5.209193542722101E-4</v>
      </c>
      <c r="BE916" s="5">
        <f t="shared" si="1168"/>
        <v>3.3801656649701256E-4</v>
      </c>
      <c r="BF916" s="5">
        <f t="shared" si="1169"/>
        <v>1.0966687865347045E-4</v>
      </c>
      <c r="BG916" s="5">
        <f t="shared" si="1170"/>
        <v>2.3720384276296134E-5</v>
      </c>
      <c r="BH916" s="5">
        <f t="shared" si="1171"/>
        <v>3.8479482396393847E-6</v>
      </c>
      <c r="BI916" s="5">
        <f t="shared" si="1172"/>
        <v>4.9937489991644818E-7</v>
      </c>
      <c r="BJ916" s="8">
        <f t="shared" si="1173"/>
        <v>0.208500844802438</v>
      </c>
      <c r="BK916" s="8">
        <f t="shared" si="1174"/>
        <v>0.31480517275113229</v>
      </c>
      <c r="BL916" s="8">
        <f t="shared" si="1175"/>
        <v>0.43489649369408773</v>
      </c>
      <c r="BM916" s="8">
        <f t="shared" si="1176"/>
        <v>0.26759669782276646</v>
      </c>
      <c r="BN916" s="8">
        <f t="shared" si="1177"/>
        <v>0.7322080869744515</v>
      </c>
    </row>
    <row r="917" spans="1:66" x14ac:dyDescent="0.25">
      <c r="A917" t="s">
        <v>141</v>
      </c>
      <c r="B917" t="s">
        <v>474</v>
      </c>
      <c r="C917" t="s">
        <v>149</v>
      </c>
      <c r="D917" t="s">
        <v>524</v>
      </c>
      <c r="E917">
        <f>VLOOKUP(A917,home!$A$2:$E$405,3,FALSE)</f>
        <v>1.3483000000000001</v>
      </c>
      <c r="F917">
        <f>VLOOKUP(B917,home!$B$2:$E$405,3,FALSE)</f>
        <v>0.92710000000000004</v>
      </c>
      <c r="G917">
        <f>VLOOKUP(C917,away!$B$2:$E$405,4,FALSE)</f>
        <v>0.37080000000000002</v>
      </c>
      <c r="H917">
        <f>VLOOKUP(A917,away!$A$2:$E$405,3,FALSE)</f>
        <v>1.1460999999999999</v>
      </c>
      <c r="I917">
        <f>VLOOKUP(C917,away!$B$2:$E$405,3,FALSE)</f>
        <v>2.1812999999999998</v>
      </c>
      <c r="J917">
        <f>VLOOKUP(B917,home!$B$2:$E$405,4,FALSE)</f>
        <v>1.9632000000000001</v>
      </c>
      <c r="K917" s="3">
        <f t="shared" si="1122"/>
        <v>0.46350331124400007</v>
      </c>
      <c r="L917" s="3">
        <f t="shared" si="1123"/>
        <v>4.9079763041759996</v>
      </c>
      <c r="M917" s="5">
        <f t="shared" si="1124"/>
        <v>4.647250077874066E-3</v>
      </c>
      <c r="N917" s="5">
        <f t="shared" si="1125"/>
        <v>2.154015799273567E-3</v>
      </c>
      <c r="O917" s="5">
        <f t="shared" si="1126"/>
        <v>2.2808593261785984E-2</v>
      </c>
      <c r="P917" s="5">
        <f t="shared" si="1127"/>
        <v>1.0571858501655393E-2</v>
      </c>
      <c r="Q917" s="5">
        <f t="shared" si="1128"/>
        <v>4.9919672771759477E-4</v>
      </c>
      <c r="R917" s="5">
        <f t="shared" si="1129"/>
        <v>5.5972017630217009E-2</v>
      </c>
      <c r="S917" s="5">
        <f t="shared" si="1130"/>
        <v>6.0123831462794413E-3</v>
      </c>
      <c r="T917" s="5">
        <f t="shared" si="1131"/>
        <v>2.4500457107601535E-3</v>
      </c>
      <c r="U917" s="5">
        <f t="shared" si="1132"/>
        <v>2.5943215508613133E-2</v>
      </c>
      <c r="V917" s="5">
        <f t="shared" si="1133"/>
        <v>1.519705508397274E-3</v>
      </c>
      <c r="W917" s="5">
        <f t="shared" si="1134"/>
        <v>7.712644541975824E-5</v>
      </c>
      <c r="X917" s="5">
        <f t="shared" si="1135"/>
        <v>3.7853476654549698E-4</v>
      </c>
      <c r="Y917" s="5">
        <f t="shared" si="1136"/>
        <v>9.2891983225604679E-4</v>
      </c>
      <c r="Z917" s="5">
        <f t="shared" si="1137"/>
        <v>9.1569778742008792E-2</v>
      </c>
      <c r="AA917" s="5">
        <f t="shared" si="1138"/>
        <v>4.2442895656801524E-2</v>
      </c>
      <c r="AB917" s="5">
        <f t="shared" si="1139"/>
        <v>9.8362113378555466E-3</v>
      </c>
      <c r="AC917" s="5">
        <f t="shared" si="1140"/>
        <v>2.160701399986832E-4</v>
      </c>
      <c r="AD917" s="5">
        <f t="shared" si="1141"/>
        <v>8.9370907091343966E-6</v>
      </c>
      <c r="AE917" s="5">
        <f t="shared" si="1142"/>
        <v>4.3863029428703103E-5</v>
      </c>
      <c r="AF917" s="5">
        <f t="shared" si="1143"/>
        <v>1.076393545327247E-4</v>
      </c>
      <c r="AG917" s="5">
        <f t="shared" si="1144"/>
        <v>1.7609713381447079E-4</v>
      </c>
      <c r="AH917" s="5">
        <f t="shared" si="1145"/>
        <v>0.11235557606110458</v>
      </c>
      <c r="AI917" s="5">
        <f t="shared" si="1146"/>
        <v>5.2077181541049081E-2</v>
      </c>
      <c r="AJ917" s="5">
        <f t="shared" si="1147"/>
        <v>1.2068973042265584E-2</v>
      </c>
      <c r="AK917" s="5">
        <f t="shared" si="1148"/>
        <v>1.8646696561348906E-3</v>
      </c>
      <c r="AL917" s="5">
        <f t="shared" si="1149"/>
        <v>1.9661200996042896E-5</v>
      </c>
      <c r="AM917" s="5">
        <f t="shared" si="1150"/>
        <v>8.2847422731435678E-7</v>
      </c>
      <c r="AN917" s="5">
        <f t="shared" si="1151"/>
        <v>4.0661318762793836E-6</v>
      </c>
      <c r="AO917" s="5">
        <f t="shared" si="1152"/>
        <v>9.9782394492169597E-6</v>
      </c>
      <c r="AP917" s="5">
        <f t="shared" si="1153"/>
        <v>1.6324320924717006E-5</v>
      </c>
      <c r="AQ917" s="5">
        <f t="shared" si="1154"/>
        <v>2.0029845070068875E-5</v>
      </c>
      <c r="AR917" s="5">
        <f t="shared" si="1155"/>
        <v>0.11028770098998908</v>
      </c>
      <c r="AS917" s="5">
        <f t="shared" si="1156"/>
        <v>5.1118714598348117E-2</v>
      </c>
      <c r="AT917" s="5">
        <f t="shared" si="1157"/>
        <v>1.184684674143568E-2</v>
      </c>
      <c r="AU917" s="5">
        <f t="shared" si="1158"/>
        <v>1.83035089748521E-3</v>
      </c>
      <c r="AV917" s="5">
        <f t="shared" si="1159"/>
        <v>2.1209342543070553E-4</v>
      </c>
      <c r="AW917" s="5">
        <f t="shared" si="1160"/>
        <v>1.2424039988985932E-6</v>
      </c>
      <c r="AX917" s="5">
        <f t="shared" si="1161"/>
        <v>6.4000091273419737E-8</v>
      </c>
      <c r="AY917" s="5">
        <f t="shared" si="1162"/>
        <v>3.1411093143504527E-7</v>
      </c>
      <c r="AZ917" s="5">
        <f t="shared" si="1163"/>
        <v>7.708245041829273E-7</v>
      </c>
      <c r="BA917" s="5">
        <f t="shared" si="1164"/>
        <v>1.2610628004026736E-6</v>
      </c>
      <c r="BB917" s="5">
        <f t="shared" si="1165"/>
        <v>1.5473165856135376E-6</v>
      </c>
      <c r="BC917" s="5">
        <f t="shared" si="1166"/>
        <v>1.5188386274499511E-6</v>
      </c>
      <c r="BD917" s="5">
        <f t="shared" si="1167"/>
        <v>9.0214903850152392E-2</v>
      </c>
      <c r="BE917" s="5">
        <f t="shared" si="1168"/>
        <v>4.1814906658104722E-2</v>
      </c>
      <c r="BF917" s="5">
        <f t="shared" si="1169"/>
        <v>9.6906738476951609E-3</v>
      </c>
      <c r="BG917" s="5">
        <f t="shared" si="1170"/>
        <v>1.4972198055307809E-3</v>
      </c>
      <c r="BH917" s="5">
        <f t="shared" si="1171"/>
        <v>1.734915843809037E-4</v>
      </c>
      <c r="BI917" s="5">
        <f t="shared" si="1172"/>
        <v>1.6082784766703352E-5</v>
      </c>
      <c r="BJ917" s="8">
        <f t="shared" si="1173"/>
        <v>6.8810790555456063E-3</v>
      </c>
      <c r="BK917" s="8">
        <f t="shared" si="1174"/>
        <v>2.2987242686132333E-2</v>
      </c>
      <c r="BL917" s="8">
        <f t="shared" si="1175"/>
        <v>0.65407231887914685</v>
      </c>
      <c r="BM917" s="8">
        <f t="shared" si="1176"/>
        <v>0.67885841565737748</v>
      </c>
      <c r="BN917" s="8">
        <f t="shared" si="1177"/>
        <v>9.6652931998523622E-2</v>
      </c>
    </row>
    <row r="918" spans="1:66" x14ac:dyDescent="0.25">
      <c r="A918" t="s">
        <v>141</v>
      </c>
      <c r="B918" t="s">
        <v>151</v>
      </c>
      <c r="C918" t="s">
        <v>156</v>
      </c>
      <c r="D918" t="s">
        <v>524</v>
      </c>
      <c r="E918">
        <f>VLOOKUP(A918,home!$A$2:$E$405,3,FALSE)</f>
        <v>1.3483000000000001</v>
      </c>
      <c r="F918">
        <f>VLOOKUP(B918,home!$B$2:$E$405,3,FALSE)</f>
        <v>0.55630000000000002</v>
      </c>
      <c r="G918">
        <f>VLOOKUP(C918,away!$B$2:$E$405,4,FALSE)</f>
        <v>0.59330000000000005</v>
      </c>
      <c r="H918">
        <f>VLOOKUP(A918,away!$A$2:$E$405,3,FALSE)</f>
        <v>1.1460999999999999</v>
      </c>
      <c r="I918">
        <f>VLOOKUP(C918,away!$B$2:$E$405,3,FALSE)</f>
        <v>0.34899999999999998</v>
      </c>
      <c r="J918">
        <f>VLOOKUP(B918,home!$B$2:$E$405,4,FALSE)</f>
        <v>1.5268999999999999</v>
      </c>
      <c r="K918" s="3">
        <f t="shared" si="1122"/>
        <v>0.44501017675700005</v>
      </c>
      <c r="L918" s="3">
        <f t="shared" si="1123"/>
        <v>0.61074305140999985</v>
      </c>
      <c r="M918" s="5">
        <f t="shared" si="1124"/>
        <v>0.34793025771157127</v>
      </c>
      <c r="N918" s="5">
        <f t="shared" si="1125"/>
        <v>0.15483250548333491</v>
      </c>
      <c r="O918" s="5">
        <f t="shared" si="1126"/>
        <v>0.21249598727263266</v>
      </c>
      <c r="P918" s="5">
        <f t="shared" si="1127"/>
        <v>9.4562876856347511E-2</v>
      </c>
      <c r="Q918" s="5">
        <f t="shared" si="1128"/>
        <v>3.4451020316434017E-2</v>
      </c>
      <c r="R918" s="5">
        <f t="shared" si="1129"/>
        <v>6.4890223839634067E-2</v>
      </c>
      <c r="S918" s="5">
        <f t="shared" si="1130"/>
        <v>6.4252371568396553E-3</v>
      </c>
      <c r="T918" s="5">
        <f t="shared" si="1131"/>
        <v>2.1040721272246814E-2</v>
      </c>
      <c r="U918" s="5">
        <f t="shared" si="1132"/>
        <v>2.8876809980676859E-2</v>
      </c>
      <c r="V918" s="5">
        <f t="shared" si="1133"/>
        <v>1.9403279075759126E-4</v>
      </c>
      <c r="W918" s="5">
        <f t="shared" si="1134"/>
        <v>5.1103515468251025E-3</v>
      </c>
      <c r="X918" s="5">
        <f t="shared" si="1135"/>
        <v>3.1211116974857764E-3</v>
      </c>
      <c r="Y918" s="5">
        <f t="shared" si="1136"/>
        <v>9.5309864095695352E-4</v>
      </c>
      <c r="Z918" s="5">
        <f t="shared" si="1137"/>
        <v>1.321041777149868E-2</v>
      </c>
      <c r="AA918" s="5">
        <f t="shared" si="1138"/>
        <v>5.8787703475284428E-3</v>
      </c>
      <c r="AB918" s="5">
        <f t="shared" si="1139"/>
        <v>1.3080563157337212E-3</v>
      </c>
      <c r="AC918" s="5">
        <f t="shared" si="1140"/>
        <v>3.2959728443828661E-6</v>
      </c>
      <c r="AD918" s="5">
        <f t="shared" si="1141"/>
        <v>5.6853961128576177E-4</v>
      </c>
      <c r="AE918" s="5">
        <f t="shared" si="1142"/>
        <v>3.472316170441214E-4</v>
      </c>
      <c r="AF918" s="5">
        <f t="shared" si="1143"/>
        <v>1.0603464866977758E-4</v>
      </c>
      <c r="AG918" s="5">
        <f t="shared" si="1144"/>
        <v>2.158664162792242E-5</v>
      </c>
      <c r="AH918" s="5">
        <f t="shared" si="1145"/>
        <v>2.0170427150414984E-3</v>
      </c>
      <c r="AI918" s="5">
        <f t="shared" si="1146"/>
        <v>8.9760453514703658E-4</v>
      </c>
      <c r="AJ918" s="5">
        <f t="shared" si="1147"/>
        <v>1.9972157642183377E-4</v>
      </c>
      <c r="AK918" s="5">
        <f t="shared" si="1148"/>
        <v>2.9626044675222323E-5</v>
      </c>
      <c r="AL918" s="5">
        <f t="shared" si="1149"/>
        <v>3.5832086149129065E-8</v>
      </c>
      <c r="AM918" s="5">
        <f t="shared" si="1150"/>
        <v>5.0601182582326603E-5</v>
      </c>
      <c r="AN918" s="5">
        <f t="shared" si="1151"/>
        <v>3.0904320655284688E-5</v>
      </c>
      <c r="AO918" s="5">
        <f t="shared" si="1152"/>
        <v>9.4372995493808254E-6</v>
      </c>
      <c r="AP918" s="5">
        <f t="shared" si="1153"/>
        <v>1.9212550412863547E-6</v>
      </c>
      <c r="AQ918" s="5">
        <f t="shared" si="1154"/>
        <v>2.9334829161301835E-7</v>
      </c>
      <c r="AR918" s="5">
        <f t="shared" si="1155"/>
        <v>2.463789645217511E-4</v>
      </c>
      <c r="AS918" s="5">
        <f t="shared" si="1156"/>
        <v>1.0964114655103113E-4</v>
      </c>
      <c r="AT918" s="5">
        <f t="shared" si="1157"/>
        <v>2.4395713003257251E-5</v>
      </c>
      <c r="AU918" s="5">
        <f t="shared" si="1158"/>
        <v>3.6187801852308525E-6</v>
      </c>
      <c r="AV918" s="5">
        <f t="shared" si="1159"/>
        <v>4.0259850246857766E-7</v>
      </c>
      <c r="AW918" s="5">
        <f t="shared" si="1160"/>
        <v>2.7051918491370014E-10</v>
      </c>
      <c r="AX918" s="5">
        <f t="shared" si="1161"/>
        <v>3.7530068675123973E-6</v>
      </c>
      <c r="AY918" s="5">
        <f t="shared" si="1162"/>
        <v>2.2921228662272066E-6</v>
      </c>
      <c r="AZ918" s="5">
        <f t="shared" si="1163"/>
        <v>6.9994905676311944E-7</v>
      </c>
      <c r="BA918" s="5">
        <f t="shared" si="1164"/>
        <v>1.424963409196863E-7</v>
      </c>
      <c r="BB918" s="5">
        <f t="shared" si="1165"/>
        <v>2.1757162517012205E-8</v>
      </c>
      <c r="BC918" s="5">
        <f t="shared" si="1166"/>
        <v>2.657607165132662E-9</v>
      </c>
      <c r="BD918" s="5">
        <f t="shared" si="1167"/>
        <v>2.5079040099208389E-5</v>
      </c>
      <c r="BE918" s="5">
        <f t="shared" si="1168"/>
        <v>1.116042806744462E-5</v>
      </c>
      <c r="BF918" s="5">
        <f t="shared" si="1169"/>
        <v>2.4832520334886567E-6</v>
      </c>
      <c r="BG918" s="5">
        <f t="shared" si="1170"/>
        <v>3.683574754516558E-7</v>
      </c>
      <c r="BH918" s="5">
        <f t="shared" si="1171"/>
        <v>4.0980706315125903E-8</v>
      </c>
      <c r="BI918" s="5">
        <f t="shared" si="1172"/>
        <v>3.647366272184178E-9</v>
      </c>
      <c r="BJ918" s="8">
        <f t="shared" si="1173"/>
        <v>0.22065227087193212</v>
      </c>
      <c r="BK918" s="8">
        <f t="shared" si="1174"/>
        <v>0.44911802844331278</v>
      </c>
      <c r="BL918" s="8">
        <f t="shared" si="1175"/>
        <v>0.31701741553600332</v>
      </c>
      <c r="BM918" s="8">
        <f t="shared" si="1176"/>
        <v>9.0832969290445403E-2</v>
      </c>
      <c r="BN918" s="8">
        <f t="shared" si="1177"/>
        <v>0.90916287147995434</v>
      </c>
    </row>
    <row r="919" spans="1:66" x14ac:dyDescent="0.25">
      <c r="A919" t="s">
        <v>141</v>
      </c>
      <c r="B919" t="s">
        <v>154</v>
      </c>
      <c r="C919" t="s">
        <v>244</v>
      </c>
      <c r="D919" t="s">
        <v>524</v>
      </c>
      <c r="E919">
        <f>VLOOKUP(A919,home!$A$2:$E$405,3,FALSE)</f>
        <v>1.3483000000000001</v>
      </c>
      <c r="F919">
        <f>VLOOKUP(B919,home!$B$2:$E$405,3,FALSE)</f>
        <v>0.74170000000000003</v>
      </c>
      <c r="G919">
        <f>VLOOKUP(C919,away!$B$2:$E$405,4,FALSE)</f>
        <v>1.1125</v>
      </c>
      <c r="H919">
        <f>VLOOKUP(A919,away!$A$2:$E$405,3,FALSE)</f>
        <v>1.1460999999999999</v>
      </c>
      <c r="I919">
        <f>VLOOKUP(C919,away!$B$2:$E$405,3,FALSE)</f>
        <v>1.5268999999999999</v>
      </c>
      <c r="J919">
        <f>VLOOKUP(B919,home!$B$2:$E$405,4,FALSE)</f>
        <v>2.1812999999999998</v>
      </c>
      <c r="K919" s="3">
        <f t="shared" si="1122"/>
        <v>1.1125379473750001</v>
      </c>
      <c r="L919" s="3">
        <f t="shared" si="1123"/>
        <v>3.817231570316999</v>
      </c>
      <c r="M919" s="5">
        <f t="shared" si="1124"/>
        <v>7.2281690544897699E-3</v>
      </c>
      <c r="N919" s="5">
        <f t="shared" si="1125"/>
        <v>8.0416123631615426E-3</v>
      </c>
      <c r="O919" s="5">
        <f t="shared" si="1126"/>
        <v>2.7591595110386724E-2</v>
      </c>
      <c r="P919" s="5">
        <f t="shared" si="1127"/>
        <v>3.0696696588911731E-2</v>
      </c>
      <c r="Q919" s="5">
        <f t="shared" si="1128"/>
        <v>4.4732994560485852E-3</v>
      </c>
      <c r="R919" s="5">
        <f t="shared" si="1129"/>
        <v>5.2661753965386179E-2</v>
      </c>
      <c r="S919" s="5">
        <f t="shared" si="1130"/>
        <v>3.2590797696077846E-2</v>
      </c>
      <c r="T919" s="5">
        <f t="shared" si="1131"/>
        <v>1.7075619907110519E-2</v>
      </c>
      <c r="U919" s="5">
        <f t="shared" si="1132"/>
        <v>5.8588199661818004E-2</v>
      </c>
      <c r="V919" s="5">
        <f t="shared" si="1133"/>
        <v>1.537856530356496E-2</v>
      </c>
      <c r="W919" s="5">
        <f t="shared" si="1134"/>
        <v>1.6589051316086652E-3</v>
      </c>
      <c r="X919" s="5">
        <f t="shared" si="1135"/>
        <v>6.3324250405374727E-3</v>
      </c>
      <c r="Y919" s="5">
        <f t="shared" si="1136"/>
        <v>1.2086166390702773E-2</v>
      </c>
      <c r="Z919" s="5">
        <f t="shared" si="1137"/>
        <v>6.700736992831284E-2</v>
      </c>
      <c r="AA919" s="5">
        <f t="shared" si="1138"/>
        <v>7.4548241799042458E-2</v>
      </c>
      <c r="AB919" s="5">
        <f t="shared" si="1139"/>
        <v>4.1468873955760953E-2</v>
      </c>
      <c r="AC919" s="5">
        <f t="shared" si="1140"/>
        <v>4.0818700899354346E-3</v>
      </c>
      <c r="AD919" s="5">
        <f t="shared" si="1141"/>
        <v>4.6139872750243976E-4</v>
      </c>
      <c r="AE919" s="5">
        <f t="shared" si="1142"/>
        <v>1.7612657891264033E-3</v>
      </c>
      <c r="AF919" s="5">
        <f t="shared" si="1143"/>
        <v>3.3615796869862946E-3</v>
      </c>
      <c r="AG919" s="5">
        <f t="shared" si="1144"/>
        <v>4.2773093691001393E-3</v>
      </c>
      <c r="AH919" s="5">
        <f t="shared" si="1145"/>
        <v>6.3945661983566424E-2</v>
      </c>
      <c r="AI919" s="5">
        <f t="shared" si="1146"/>
        <v>7.1141975526732557E-2</v>
      </c>
      <c r="AJ919" s="5">
        <f t="shared" si="1147"/>
        <v>3.9574073712356779E-2</v>
      </c>
      <c r="AK919" s="5">
        <f t="shared" si="1148"/>
        <v>1.4675886245737447E-2</v>
      </c>
      <c r="AL919" s="5">
        <f t="shared" si="1149"/>
        <v>6.9339788110391184E-4</v>
      </c>
      <c r="AM919" s="5">
        <f t="shared" si="1150"/>
        <v>1.0266471864340018E-4</v>
      </c>
      <c r="AN919" s="5">
        <f t="shared" si="1151"/>
        <v>3.9189500516329938E-4</v>
      </c>
      <c r="AO919" s="5">
        <f t="shared" si="1152"/>
        <v>7.47976992979445E-4</v>
      </c>
      <c r="AP919" s="5">
        <f t="shared" si="1153"/>
        <v>9.5173379715730443E-4</v>
      </c>
      <c r="AQ919" s="5">
        <f t="shared" si="1154"/>
        <v>9.0824707426163443E-4</v>
      </c>
      <c r="AR919" s="5">
        <f t="shared" si="1155"/>
        <v>4.881907994169786E-2</v>
      </c>
      <c r="AS919" s="5">
        <f t="shared" si="1156"/>
        <v>5.4313078991072565E-2</v>
      </c>
      <c r="AT919" s="5">
        <f t="shared" si="1157"/>
        <v>3.0212680708172068E-2</v>
      </c>
      <c r="AU919" s="5">
        <f t="shared" si="1158"/>
        <v>1.1204251259922001E-2</v>
      </c>
      <c r="AV919" s="5">
        <f t="shared" si="1159"/>
        <v>3.1162886746468462E-3</v>
      </c>
      <c r="AW919" s="5">
        <f t="shared" si="1160"/>
        <v>8.1798125159064284E-5</v>
      </c>
      <c r="AX919" s="5">
        <f t="shared" si="1161"/>
        <v>1.9036399224560049E-5</v>
      </c>
      <c r="AY919" s="5">
        <f t="shared" si="1162"/>
        <v>7.2666344105148671E-5</v>
      </c>
      <c r="AZ919" s="5">
        <f t="shared" si="1163"/>
        <v>1.3869213140884604E-4</v>
      </c>
      <c r="BA919" s="5">
        <f t="shared" si="1164"/>
        <v>1.7647332752280029E-4</v>
      </c>
      <c r="BB919" s="5">
        <f t="shared" si="1165"/>
        <v>1.6840988928473128E-4</v>
      </c>
      <c r="BC919" s="5">
        <f t="shared" si="1166"/>
        <v>1.2857190922625336E-4</v>
      </c>
      <c r="BD919" s="5">
        <f t="shared" si="1167"/>
        <v>3.1058955531213069E-2</v>
      </c>
      <c r="BE919" s="5">
        <f t="shared" si="1168"/>
        <v>3.455426663430719E-2</v>
      </c>
      <c r="BF919" s="5">
        <f t="shared" si="1169"/>
        <v>1.9221466437190294E-2</v>
      </c>
      <c r="BG919" s="5">
        <f t="shared" si="1170"/>
        <v>7.1282036051897131E-3</v>
      </c>
      <c r="BH919" s="5">
        <f t="shared" si="1171"/>
        <v>1.98259925184721E-3</v>
      </c>
      <c r="BI919" s="5">
        <f t="shared" si="1172"/>
        <v>4.4114338042346081E-4</v>
      </c>
      <c r="BJ919" s="8">
        <f t="shared" si="1173"/>
        <v>6.3335949450862253E-2</v>
      </c>
      <c r="BK919" s="8">
        <f t="shared" si="1174"/>
        <v>9.0742162958188793E-2</v>
      </c>
      <c r="BL919" s="8">
        <f t="shared" si="1175"/>
        <v>0.68624827637646968</v>
      </c>
      <c r="BM919" s="8">
        <f t="shared" si="1176"/>
        <v>0.77664976395650287</v>
      </c>
      <c r="BN919" s="8">
        <f t="shared" si="1177"/>
        <v>0.13069312653838455</v>
      </c>
    </row>
    <row r="920" spans="1:66" x14ac:dyDescent="0.25">
      <c r="A920" t="s">
        <v>141</v>
      </c>
      <c r="B920" t="s">
        <v>240</v>
      </c>
      <c r="C920" t="s">
        <v>427</v>
      </c>
      <c r="D920" t="s">
        <v>524</v>
      </c>
      <c r="E920">
        <f>VLOOKUP(A920,home!$A$2:$E$405,3,FALSE)</f>
        <v>1.3483000000000001</v>
      </c>
      <c r="F920">
        <f>VLOOKUP(B920,home!$B$2:$E$405,3,FALSE)</f>
        <v>1.4833000000000001</v>
      </c>
      <c r="G920">
        <f>VLOOKUP(C920,away!$B$2:$E$405,4,FALSE)</f>
        <v>1.6688000000000001</v>
      </c>
      <c r="H920">
        <f>VLOOKUP(A920,away!$A$2:$E$405,3,FALSE)</f>
        <v>1.1460999999999999</v>
      </c>
      <c r="I920">
        <f>VLOOKUP(C920,away!$B$2:$E$405,3,FALSE)</f>
        <v>1.0907</v>
      </c>
      <c r="J920">
        <f>VLOOKUP(B920,home!$B$2:$E$405,4,FALSE)</f>
        <v>1.5268999999999999</v>
      </c>
      <c r="K920" s="3">
        <f t="shared" si="1122"/>
        <v>3.3374888412320005</v>
      </c>
      <c r="L920" s="3">
        <f t="shared" si="1123"/>
        <v>1.9087032841629998</v>
      </c>
      <c r="M920" s="5">
        <f t="shared" si="1124"/>
        <v>5.2675383838378213E-3</v>
      </c>
      <c r="N920" s="5">
        <f t="shared" si="1125"/>
        <v>1.7580350576819975E-2</v>
      </c>
      <c r="O920" s="5">
        <f t="shared" si="1126"/>
        <v>1.0054167812685909E-2</v>
      </c>
      <c r="P920" s="5">
        <f t="shared" si="1127"/>
        <v>3.3555672882713175E-2</v>
      </c>
      <c r="Q920" s="5">
        <f t="shared" si="1128"/>
        <v>2.9337111937541616E-2</v>
      </c>
      <c r="R920" s="5">
        <f t="shared" si="1129"/>
        <v>9.5952115617997623E-3</v>
      </c>
      <c r="S920" s="5">
        <f t="shared" si="1130"/>
        <v>5.3439723669905383E-2</v>
      </c>
      <c r="T920" s="5">
        <f t="shared" si="1131"/>
        <v>5.5995841903043228E-2</v>
      </c>
      <c r="U920" s="5">
        <f t="shared" si="1132"/>
        <v>3.2023911516766985E-2</v>
      </c>
      <c r="V920" s="5">
        <f t="shared" si="1133"/>
        <v>3.7825087160508974E-2</v>
      </c>
      <c r="W920" s="5">
        <f t="shared" si="1134"/>
        <v>3.2637427908506426E-2</v>
      </c>
      <c r="X920" s="5">
        <f t="shared" si="1135"/>
        <v>6.229516583559936E-2</v>
      </c>
      <c r="Y920" s="5">
        <f t="shared" si="1136"/>
        <v>5.9451493808943622E-2</v>
      </c>
      <c r="Z920" s="5">
        <f t="shared" si="1137"/>
        <v>6.1048039400819964E-3</v>
      </c>
      <c r="AA920" s="5">
        <f t="shared" si="1138"/>
        <v>2.0374715027932814E-2</v>
      </c>
      <c r="AB920" s="5">
        <f t="shared" si="1139"/>
        <v>3.4000192024503856E-2</v>
      </c>
      <c r="AC920" s="5">
        <f t="shared" si="1140"/>
        <v>1.5059765100769498E-2</v>
      </c>
      <c r="AD920" s="5">
        <f t="shared" si="1141"/>
        <v>2.7231762862788517E-2</v>
      </c>
      <c r="AE920" s="5">
        <f t="shared" si="1142"/>
        <v>5.1977355209752454E-2</v>
      </c>
      <c r="AF920" s="5">
        <f t="shared" si="1143"/>
        <v>4.9604674295480676E-2</v>
      </c>
      <c r="AG920" s="5">
        <f t="shared" si="1144"/>
        <v>3.156020157920663E-2</v>
      </c>
      <c r="AH920" s="5">
        <f t="shared" si="1145"/>
        <v>2.9130648324014324E-3</v>
      </c>
      <c r="AI920" s="5">
        <f t="shared" si="1146"/>
        <v>9.7223213719251477E-3</v>
      </c>
      <c r="AJ920" s="5">
        <f t="shared" si="1147"/>
        <v>1.6224069544835788E-2</v>
      </c>
      <c r="AK920" s="5">
        <f t="shared" si="1148"/>
        <v>1.8049217021753799E-2</v>
      </c>
      <c r="AL920" s="5">
        <f t="shared" si="1149"/>
        <v>3.8373943545428149E-3</v>
      </c>
      <c r="AM920" s="5">
        <f t="shared" si="1150"/>
        <v>1.8177140936326528E-2</v>
      </c>
      <c r="AN920" s="5">
        <f t="shared" si="1151"/>
        <v>3.4694768601860146E-2</v>
      </c>
      <c r="AO920" s="5">
        <f t="shared" si="1152"/>
        <v>3.3111009386822911E-2</v>
      </c>
      <c r="AP920" s="5">
        <f t="shared" si="1153"/>
        <v>2.1066364119526927E-2</v>
      </c>
      <c r="AQ920" s="5">
        <f t="shared" si="1154"/>
        <v>1.0052359595078659E-2</v>
      </c>
      <c r="AR920" s="5">
        <f t="shared" si="1155"/>
        <v>1.1120352825168703E-3</v>
      </c>
      <c r="AS920" s="5">
        <f t="shared" si="1156"/>
        <v>3.7114053464563294E-3</v>
      </c>
      <c r="AT920" s="5">
        <f t="shared" si="1157"/>
        <v>6.1933869645433943E-3</v>
      </c>
      <c r="AU920" s="5">
        <f t="shared" si="1158"/>
        <v>6.8901199611984378E-3</v>
      </c>
      <c r="AV920" s="5">
        <f t="shared" si="1159"/>
        <v>5.7489246213124129E-3</v>
      </c>
      <c r="AW920" s="5">
        <f t="shared" si="1160"/>
        <v>6.7903502283437288E-4</v>
      </c>
      <c r="AX920" s="5">
        <f t="shared" si="1161"/>
        <v>1.0111000840081872E-2</v>
      </c>
      <c r="AY920" s="5">
        <f t="shared" si="1162"/>
        <v>1.929890050963912E-2</v>
      </c>
      <c r="AZ920" s="5">
        <f t="shared" si="1163"/>
        <v>1.8417937391741593E-2</v>
      </c>
      <c r="BA920" s="5">
        <f t="shared" si="1164"/>
        <v>1.171812586237523E-2</v>
      </c>
      <c r="BB920" s="5">
        <f t="shared" si="1165"/>
        <v>5.5916063294377469E-3</v>
      </c>
      <c r="BC920" s="5">
        <f t="shared" si="1166"/>
        <v>2.1345434729488884E-3</v>
      </c>
      <c r="BD920" s="5">
        <f t="shared" si="1167"/>
        <v>3.5375756597417986E-4</v>
      </c>
      <c r="BE920" s="5">
        <f t="shared" si="1168"/>
        <v>1.1806619289402183E-3</v>
      </c>
      <c r="BF920" s="5">
        <f t="shared" si="1169"/>
        <v>1.9702230065527142E-3</v>
      </c>
      <c r="BG920" s="5">
        <f t="shared" si="1170"/>
        <v>2.1918657663694157E-3</v>
      </c>
      <c r="BH920" s="5">
        <f t="shared" si="1171"/>
        <v>1.8288318841840881E-3</v>
      </c>
      <c r="BI920" s="5">
        <f t="shared" si="1172"/>
        <v>1.2207412011907373E-3</v>
      </c>
      <c r="BJ920" s="8">
        <f t="shared" si="1173"/>
        <v>0.60204514296352196</v>
      </c>
      <c r="BK920" s="8">
        <f t="shared" si="1174"/>
        <v>0.16828408206191678</v>
      </c>
      <c r="BL920" s="8">
        <f t="shared" si="1175"/>
        <v>0.18535882424384431</v>
      </c>
      <c r="BM920" s="8">
        <f t="shared" si="1176"/>
        <v>0.83778293456716202</v>
      </c>
      <c r="BN920" s="8">
        <f t="shared" si="1177"/>
        <v>0.10539005315539826</v>
      </c>
    </row>
    <row r="921" spans="1:66" x14ac:dyDescent="0.25">
      <c r="A921" t="s">
        <v>22</v>
      </c>
      <c r="B921" t="s">
        <v>248</v>
      </c>
      <c r="C921" t="s">
        <v>276</v>
      </c>
      <c r="D921" t="s">
        <v>524</v>
      </c>
      <c r="E921">
        <f>VLOOKUP(A921,home!$A$2:$E$405,3,FALSE)</f>
        <v>1.4</v>
      </c>
      <c r="F921">
        <f>VLOOKUP(B921,home!$B$2:$E$405,3,FALSE)</f>
        <v>0.47620000000000001</v>
      </c>
      <c r="G921">
        <f>VLOOKUP(C921,away!$B$2:$E$405,4,FALSE)</f>
        <v>0.47620000000000001</v>
      </c>
      <c r="H921">
        <f>VLOOKUP(A921,away!$A$2:$E$405,3,FALSE)</f>
        <v>1.0286</v>
      </c>
      <c r="I921">
        <f>VLOOKUP(C921,away!$B$2:$E$405,3,FALSE)</f>
        <v>0.97219999999999995</v>
      </c>
      <c r="J921">
        <f>VLOOKUP(B921,home!$B$2:$E$405,4,FALSE)</f>
        <v>0.97219999999999995</v>
      </c>
      <c r="K921" s="3">
        <f t="shared" si="1122"/>
        <v>0.317473016</v>
      </c>
      <c r="L921" s="3">
        <f t="shared" si="1123"/>
        <v>0.97220478322399984</v>
      </c>
      <c r="M921" s="5">
        <f t="shared" si="1124"/>
        <v>0.2753594898395984</v>
      </c>
      <c r="N921" s="5">
        <f t="shared" si="1125"/>
        <v>8.741920772359868E-2</v>
      </c>
      <c r="O921" s="5">
        <f t="shared" si="1126"/>
        <v>0.26770581312817798</v>
      </c>
      <c r="P921" s="5">
        <f t="shared" si="1127"/>
        <v>8.4989371894535051E-2</v>
      </c>
      <c r="Q921" s="5">
        <f t="shared" si="1128"/>
        <v>1.387661976617068E-2</v>
      </c>
      <c r="R921" s="5">
        <f t="shared" si="1129"/>
        <v>0.1301324360100424</v>
      </c>
      <c r="S921" s="5">
        <f t="shared" si="1130"/>
        <v>6.5579665869108196E-3</v>
      </c>
      <c r="T921" s="5">
        <f t="shared" si="1131"/>
        <v>1.3490916111651837E-2</v>
      </c>
      <c r="U921" s="5">
        <f t="shared" si="1132"/>
        <v>4.131353693953517E-2</v>
      </c>
      <c r="V921" s="5">
        <f t="shared" si="1133"/>
        <v>2.2490093523906546E-4</v>
      </c>
      <c r="W921" s="5">
        <f t="shared" si="1134"/>
        <v>1.4684841096838073E-3</v>
      </c>
      <c r="X921" s="5">
        <f t="shared" si="1135"/>
        <v>1.4276672755230342E-3</v>
      </c>
      <c r="Y921" s="5">
        <f t="shared" si="1136"/>
        <v>6.9399247705793476E-4</v>
      </c>
      <c r="Z921" s="5">
        <f t="shared" si="1137"/>
        <v>4.2171792247184779E-2</v>
      </c>
      <c r="AA921" s="5">
        <f t="shared" si="1138"/>
        <v>1.338840607483917E-2</v>
      </c>
      <c r="AB921" s="5">
        <f t="shared" si="1139"/>
        <v>2.1252288280059562E-3</v>
      </c>
      <c r="AC921" s="5">
        <f t="shared" si="1140"/>
        <v>4.3384625212109094E-6</v>
      </c>
      <c r="AD921" s="5">
        <f t="shared" si="1141"/>
        <v>1.1655101981234822E-4</v>
      </c>
      <c r="AE921" s="5">
        <f t="shared" si="1142"/>
        <v>1.133114589512001E-4</v>
      </c>
      <c r="AF921" s="5">
        <f t="shared" si="1143"/>
        <v>5.5080971193223317E-5</v>
      </c>
      <c r="AG921" s="5">
        <f t="shared" si="1144"/>
        <v>1.7849994552891687E-5</v>
      </c>
      <c r="AH921" s="5">
        <f t="shared" si="1145"/>
        <v>1.0249904534960457E-2</v>
      </c>
      <c r="AI921" s="5">
        <f t="shared" si="1146"/>
        <v>3.2540681064259741E-3</v>
      </c>
      <c r="AJ921" s="5">
        <f t="shared" si="1147"/>
        <v>5.1653940800823136E-4</v>
      </c>
      <c r="AK921" s="5">
        <f t="shared" si="1148"/>
        <v>5.4662441247742608E-5</v>
      </c>
      <c r="AL921" s="5">
        <f t="shared" si="1149"/>
        <v>5.3562447385486356E-8</v>
      </c>
      <c r="AM921" s="5">
        <f t="shared" si="1150"/>
        <v>7.4003607555403905E-6</v>
      </c>
      <c r="AN921" s="5">
        <f t="shared" si="1151"/>
        <v>7.1946661241195403E-6</v>
      </c>
      <c r="AO921" s="5">
        <f t="shared" si="1152"/>
        <v>3.4973444097843457E-6</v>
      </c>
      <c r="AP921" s="5">
        <f t="shared" si="1153"/>
        <v>1.1333783212580194E-6</v>
      </c>
      <c r="AQ921" s="5">
        <f t="shared" si="1154"/>
        <v>2.7546895628235837E-7</v>
      </c>
      <c r="AR921" s="5">
        <f t="shared" si="1155"/>
        <v>1.9930012432955854E-3</v>
      </c>
      <c r="AS921" s="5">
        <f t="shared" si="1156"/>
        <v>6.3272411560079931E-4</v>
      </c>
      <c r="AT921" s="5">
        <f t="shared" si="1157"/>
        <v>1.0043641663785919E-4</v>
      </c>
      <c r="AU921" s="5">
        <f t="shared" si="1158"/>
        <v>1.0628617368751248E-5</v>
      </c>
      <c r="AV921" s="5">
        <f t="shared" si="1159"/>
        <v>8.4357480299186026E-7</v>
      </c>
      <c r="AW921" s="5">
        <f t="shared" si="1160"/>
        <v>4.592217858631842E-10</v>
      </c>
      <c r="AX921" s="5">
        <f t="shared" si="1161"/>
        <v>3.9156914142490779E-7</v>
      </c>
      <c r="AY921" s="5">
        <f t="shared" si="1162"/>
        <v>3.8068539225621017E-7</v>
      </c>
      <c r="AZ921" s="5">
        <f t="shared" si="1163"/>
        <v>1.8505207962749607E-7</v>
      </c>
      <c r="BA921" s="5">
        <f t="shared" si="1164"/>
        <v>5.9969505653133399E-8</v>
      </c>
      <c r="BB921" s="5">
        <f t="shared" si="1165"/>
        <v>1.4575660060888745E-8</v>
      </c>
      <c r="BC921" s="5">
        <f t="shared" si="1166"/>
        <v>2.8341052859686118E-9</v>
      </c>
      <c r="BD921" s="5">
        <f t="shared" si="1167"/>
        <v>3.2293422361722433E-4</v>
      </c>
      <c r="BE921" s="5">
        <f t="shared" si="1168"/>
        <v>1.0252290194137864E-4</v>
      </c>
      <c r="BF921" s="5">
        <f t="shared" si="1169"/>
        <v>1.6274127444200863E-5</v>
      </c>
      <c r="BG921" s="5">
        <f t="shared" si="1170"/>
        <v>1.7221987741596071E-6</v>
      </c>
      <c r="BH921" s="5">
        <f t="shared" si="1171"/>
        <v>1.3668790974598827E-7</v>
      </c>
      <c r="BI921" s="5">
        <f t="shared" si="1172"/>
        <v>8.6789445915589395E-9</v>
      </c>
      <c r="BJ921" s="8">
        <f t="shared" si="1173"/>
        <v>0.11870021681264693</v>
      </c>
      <c r="BK921" s="8">
        <f t="shared" si="1174"/>
        <v>0.36713650196664421</v>
      </c>
      <c r="BL921" s="8">
        <f t="shared" si="1175"/>
        <v>0.47192182825758044</v>
      </c>
      <c r="BM921" s="8">
        <f t="shared" si="1176"/>
        <v>0.14044702069576265</v>
      </c>
      <c r="BN921" s="8">
        <f t="shared" si="1177"/>
        <v>0.85948293836212319</v>
      </c>
    </row>
    <row r="922" spans="1:66" x14ac:dyDescent="0.25">
      <c r="A922" t="s">
        <v>22</v>
      </c>
      <c r="B922" t="s">
        <v>252</v>
      </c>
      <c r="C922" t="s">
        <v>254</v>
      </c>
      <c r="D922" t="s">
        <v>524</v>
      </c>
      <c r="E922">
        <f>VLOOKUP(A922,home!$A$2:$E$405,3,FALSE)</f>
        <v>1.4</v>
      </c>
      <c r="F922">
        <f>VLOOKUP(B922,home!$B$2:$E$405,3,FALSE)</f>
        <v>1.6667000000000001</v>
      </c>
      <c r="G922">
        <f>VLOOKUP(C922,away!$B$2:$E$405,4,FALSE)</f>
        <v>1.4286000000000001</v>
      </c>
      <c r="H922">
        <f>VLOOKUP(A922,away!$A$2:$E$405,3,FALSE)</f>
        <v>1.0286</v>
      </c>
      <c r="I922">
        <f>VLOOKUP(C922,away!$B$2:$E$405,3,FALSE)</f>
        <v>0.97219999999999995</v>
      </c>
      <c r="J922">
        <f>VLOOKUP(B922,home!$B$2:$E$405,4,FALSE)</f>
        <v>0.3241</v>
      </c>
      <c r="K922" s="3">
        <f t="shared" si="1122"/>
        <v>3.3334666680000002</v>
      </c>
      <c r="L922" s="3">
        <f t="shared" si="1123"/>
        <v>0.32410159457199994</v>
      </c>
      <c r="M922" s="5">
        <f t="shared" si="1124"/>
        <v>2.579516358501905E-2</v>
      </c>
      <c r="N922" s="5">
        <f t="shared" si="1125"/>
        <v>8.5987318006268382E-2</v>
      </c>
      <c r="O922" s="5">
        <f t="shared" si="1126"/>
        <v>8.3602536501502581E-3</v>
      </c>
      <c r="P922" s="5">
        <f t="shared" si="1127"/>
        <v>2.7868626878801223E-2</v>
      </c>
      <c r="Q922" s="5">
        <f t="shared" si="1128"/>
        <v>0.14331792922230596</v>
      </c>
      <c r="R922" s="5">
        <f t="shared" si="1129"/>
        <v>1.3547857695200408E-3</v>
      </c>
      <c r="S922" s="5">
        <f t="shared" si="1130"/>
        <v>7.5271897535173988E-3</v>
      </c>
      <c r="T922" s="5">
        <f t="shared" si="1131"/>
        <v>4.6449569391706379E-2</v>
      </c>
      <c r="U922" s="5">
        <f t="shared" si="1132"/>
        <v>4.5161332049757866E-3</v>
      </c>
      <c r="V922" s="5">
        <f t="shared" si="1133"/>
        <v>9.0358214285367008E-4</v>
      </c>
      <c r="W922" s="5">
        <f t="shared" si="1134"/>
        <v>0.15924851332978004</v>
      </c>
      <c r="X922" s="5">
        <f t="shared" si="1135"/>
        <v>5.1612697103402091E-2</v>
      </c>
      <c r="Y922" s="5">
        <f t="shared" si="1136"/>
        <v>8.3638787156871293E-3</v>
      </c>
      <c r="Z922" s="5">
        <f t="shared" si="1137"/>
        <v>1.4636274273496645E-4</v>
      </c>
      <c r="AA922" s="5">
        <f t="shared" si="1138"/>
        <v>4.8789532434406979E-4</v>
      </c>
      <c r="AB922" s="5">
        <f t="shared" si="1139"/>
        <v>8.1319140058700291E-4</v>
      </c>
      <c r="AC922" s="5">
        <f t="shared" si="1140"/>
        <v>6.1013359904027723E-5</v>
      </c>
      <c r="AD922" s="5">
        <f t="shared" si="1141"/>
        <v>0.1327124027783439</v>
      </c>
      <c r="AE922" s="5">
        <f t="shared" si="1142"/>
        <v>4.3012301359942759E-2</v>
      </c>
      <c r="AF922" s="5">
        <f t="shared" si="1143"/>
        <v>6.9701777284844248E-3</v>
      </c>
      <c r="AG922" s="5">
        <f t="shared" si="1144"/>
        <v>7.5301523875068101E-4</v>
      </c>
      <c r="AH922" s="5">
        <f t="shared" si="1145"/>
        <v>1.1859099576583503E-5</v>
      </c>
      <c r="AI922" s="5">
        <f t="shared" si="1146"/>
        <v>3.953191315103402E-5</v>
      </c>
      <c r="AJ922" s="5">
        <f t="shared" si="1147"/>
        <v>6.588915740562138E-5</v>
      </c>
      <c r="AK922" s="5">
        <f t="shared" si="1148"/>
        <v>7.321310333141476E-5</v>
      </c>
      <c r="AL922" s="5">
        <f t="shared" si="1149"/>
        <v>2.6367090965453241E-6</v>
      </c>
      <c r="AM922" s="5">
        <f t="shared" si="1150"/>
        <v>8.8478474218360012E-2</v>
      </c>
      <c r="AN922" s="5">
        <f t="shared" si="1151"/>
        <v>2.867601457946806E-2</v>
      </c>
      <c r="AO922" s="5">
        <f t="shared" si="1152"/>
        <v>4.6469710255877573E-3</v>
      </c>
      <c r="AP922" s="5">
        <f t="shared" si="1153"/>
        <v>5.0203023977429156E-4</v>
      </c>
      <c r="AQ922" s="5">
        <f t="shared" si="1154"/>
        <v>4.0677200308552829E-5</v>
      </c>
      <c r="AR922" s="5">
        <f t="shared" si="1155"/>
        <v>7.6871061659176857E-7</v>
      </c>
      <c r="AS922" s="5">
        <f t="shared" si="1156"/>
        <v>2.5624712177463886E-6</v>
      </c>
      <c r="AT922" s="5">
        <f t="shared" si="1157"/>
        <v>4.2709561960334783E-6</v>
      </c>
      <c r="AU922" s="5">
        <f t="shared" si="1158"/>
        <v>4.7456967066552256E-6</v>
      </c>
      <c r="AV922" s="5">
        <f t="shared" si="1159"/>
        <v>3.9549054470181426E-6</v>
      </c>
      <c r="AW922" s="5">
        <f t="shared" si="1160"/>
        <v>7.9129241242552392E-8</v>
      </c>
      <c r="AX922" s="5">
        <f t="shared" si="1161"/>
        <v>4.9156674107066721E-2</v>
      </c>
      <c r="AY922" s="5">
        <f t="shared" si="1162"/>
        <v>1.5931756461956461E-2</v>
      </c>
      <c r="AZ922" s="5">
        <f t="shared" si="1163"/>
        <v>2.5817538368264263E-3</v>
      </c>
      <c r="BA922" s="5">
        <f t="shared" si="1164"/>
        <v>2.7891684510260799E-4</v>
      </c>
      <c r="BB922" s="5">
        <f t="shared" si="1165"/>
        <v>2.2599348562686684E-5</v>
      </c>
      <c r="BC922" s="5">
        <f t="shared" si="1166"/>
        <v>1.4648969810910379E-6</v>
      </c>
      <c r="BD922" s="5">
        <f t="shared" si="1167"/>
        <v>4.152338943363625E-8</v>
      </c>
      <c r="BE922" s="5">
        <f t="shared" si="1168"/>
        <v>1.3841683461940986E-7</v>
      </c>
      <c r="BF922" s="5">
        <f t="shared" si="1169"/>
        <v>2.3070395224693563E-7</v>
      </c>
      <c r="BG922" s="5">
        <f t="shared" si="1170"/>
        <v>2.5634797833034127E-7</v>
      </c>
      <c r="BH922" s="5">
        <f t="shared" si="1171"/>
        <v>2.1363186029334473E-7</v>
      </c>
      <c r="BI922" s="5">
        <f t="shared" si="1172"/>
        <v>1.4242693710213951E-7</v>
      </c>
      <c r="BJ922" s="8">
        <f t="shared" si="1173"/>
        <v>0.86874513563466627</v>
      </c>
      <c r="BK922" s="8">
        <f t="shared" si="1174"/>
        <v>7.8089968891148387E-2</v>
      </c>
      <c r="BL922" s="8">
        <f t="shared" si="1175"/>
        <v>1.5740078414177881E-2</v>
      </c>
      <c r="BM922" s="8">
        <f t="shared" si="1176"/>
        <v>0.65410579123794743</v>
      </c>
      <c r="BN922" s="8">
        <f t="shared" si="1177"/>
        <v>0.2926840771120649</v>
      </c>
    </row>
    <row r="923" spans="1:66" x14ac:dyDescent="0.25">
      <c r="A923" t="s">
        <v>22</v>
      </c>
      <c r="B923" t="s">
        <v>24</v>
      </c>
      <c r="C923" t="s">
        <v>166</v>
      </c>
      <c r="D923" t="s">
        <v>524</v>
      </c>
      <c r="E923">
        <f>VLOOKUP(A923,home!$A$2:$E$405,3,FALSE)</f>
        <v>1.4</v>
      </c>
      <c r="F923">
        <f>VLOOKUP(B923,home!$B$2:$E$405,3,FALSE)</f>
        <v>0.95240000000000002</v>
      </c>
      <c r="G923">
        <f>VLOOKUP(C923,away!$B$2:$E$405,4,FALSE)</f>
        <v>1.9048</v>
      </c>
      <c r="H923">
        <f>VLOOKUP(A923,away!$A$2:$E$405,3,FALSE)</f>
        <v>1.0286</v>
      </c>
      <c r="I923">
        <f>VLOOKUP(C923,away!$B$2:$E$405,3,FALSE)</f>
        <v>0.3241</v>
      </c>
      <c r="J923">
        <f>VLOOKUP(B923,home!$B$2:$E$405,4,FALSE)</f>
        <v>0.3241</v>
      </c>
      <c r="K923" s="3">
        <f t="shared" si="1122"/>
        <v>2.539784128</v>
      </c>
      <c r="L923" s="3">
        <f t="shared" si="1123"/>
        <v>0.10804497716600001</v>
      </c>
      <c r="M923" s="5">
        <f t="shared" si="1124"/>
        <v>7.0804756016382017E-2</v>
      </c>
      <c r="N923" s="5">
        <f t="shared" si="1125"/>
        <v>0.17982879551731956</v>
      </c>
      <c r="O923" s="5">
        <f t="shared" si="1126"/>
        <v>7.6500982470341979E-3</v>
      </c>
      <c r="P923" s="5">
        <f t="shared" si="1127"/>
        <v>1.9429598105458079E-2</v>
      </c>
      <c r="Q923" s="5">
        <f t="shared" si="1128"/>
        <v>0.22836316030612289</v>
      </c>
      <c r="R923" s="5">
        <f t="shared" si="1129"/>
        <v>4.132773452092332E-4</v>
      </c>
      <c r="S923" s="5">
        <f t="shared" si="1130"/>
        <v>1.3329234636875104E-3</v>
      </c>
      <c r="T923" s="5">
        <f t="shared" si="1131"/>
        <v>2.4673492440830651E-2</v>
      </c>
      <c r="U923" s="5">
        <f t="shared" si="1132"/>
        <v>1.0496352418243875E-3</v>
      </c>
      <c r="V923" s="5">
        <f t="shared" si="1133"/>
        <v>4.0640972383254148E-5</v>
      </c>
      <c r="W923" s="5">
        <f t="shared" si="1134"/>
        <v>0.19333104332180351</v>
      </c>
      <c r="X923" s="5">
        <f t="shared" si="1135"/>
        <v>2.0888448161183223E-2</v>
      </c>
      <c r="Y923" s="5">
        <f t="shared" si="1136"/>
        <v>1.1284459523041078E-3</v>
      </c>
      <c r="Z923" s="5">
        <f t="shared" si="1137"/>
        <v>1.48841804421189E-5</v>
      </c>
      <c r="AA923" s="5">
        <f t="shared" si="1138"/>
        <v>3.7802605245181605E-5</v>
      </c>
      <c r="AB923" s="5">
        <f t="shared" si="1139"/>
        <v>4.8005228399380896E-5</v>
      </c>
      <c r="AC923" s="5">
        <f t="shared" si="1140"/>
        <v>6.970204090518222E-7</v>
      </c>
      <c r="AD923" s="5">
        <f t="shared" si="1141"/>
        <v>0.12275477881959927</v>
      </c>
      <c r="AE923" s="5">
        <f t="shared" si="1142"/>
        <v>1.3263037274580987E-2</v>
      </c>
      <c r="AF923" s="5">
        <f t="shared" si="1143"/>
        <v>7.1650227974195469E-4</v>
      </c>
      <c r="AG923" s="5">
        <f t="shared" si="1144"/>
        <v>2.5804824151368812E-5</v>
      </c>
      <c r="AH923" s="5">
        <f t="shared" si="1145"/>
        <v>4.0204023400084012E-7</v>
      </c>
      <c r="AI923" s="5">
        <f t="shared" si="1146"/>
        <v>1.0210954051327396E-6</v>
      </c>
      <c r="AJ923" s="5">
        <f t="shared" si="1147"/>
        <v>1.296680951564931E-6</v>
      </c>
      <c r="AK923" s="5">
        <f t="shared" si="1148"/>
        <v>1.0977632332881829E-6</v>
      </c>
      <c r="AL923" s="5">
        <f t="shared" si="1149"/>
        <v>7.6508004157492023E-9</v>
      </c>
      <c r="AM923" s="5">
        <f t="shared" si="1150"/>
        <v>6.2354127776433739E-2</v>
      </c>
      <c r="AN923" s="5">
        <f t="shared" si="1151"/>
        <v>6.7370503118106316E-3</v>
      </c>
      <c r="AO923" s="5">
        <f t="shared" si="1152"/>
        <v>3.639522235528864E-4</v>
      </c>
      <c r="AP923" s="5">
        <f t="shared" si="1153"/>
        <v>1.310773656109551E-5</v>
      </c>
      <c r="AQ923" s="5">
        <f t="shared" si="1154"/>
        <v>3.5405627436037702E-7</v>
      </c>
      <c r="AR923" s="5">
        <f t="shared" si="1155"/>
        <v>8.6876855804868231E-9</v>
      </c>
      <c r="AS923" s="5">
        <f t="shared" si="1156"/>
        <v>2.20648459463749E-8</v>
      </c>
      <c r="AT923" s="5">
        <f t="shared" si="1157"/>
        <v>2.8019972760684056E-8</v>
      </c>
      <c r="AU923" s="5">
        <f t="shared" si="1158"/>
        <v>2.3721560694859237E-8</v>
      </c>
      <c r="AV923" s="5">
        <f t="shared" si="1159"/>
        <v>1.5061910836048039E-8</v>
      </c>
      <c r="AW923" s="5">
        <f t="shared" si="1160"/>
        <v>5.8318421289181358E-11</v>
      </c>
      <c r="AX923" s="5">
        <f t="shared" si="1161"/>
        <v>2.6394337340311737E-2</v>
      </c>
      <c r="AY923" s="5">
        <f t="shared" si="1162"/>
        <v>2.8517755752456835E-3</v>
      </c>
      <c r="AZ923" s="5">
        <f t="shared" si="1163"/>
        <v>1.5406001345498818E-4</v>
      </c>
      <c r="BA923" s="5">
        <f t="shared" si="1164"/>
        <v>5.5484702119792835E-6</v>
      </c>
      <c r="BB923" s="5">
        <f t="shared" si="1165"/>
        <v>1.4987108433988321E-7</v>
      </c>
      <c r="BC923" s="5">
        <f t="shared" si="1166"/>
        <v>3.2385635770692721E-9</v>
      </c>
      <c r="BD923" s="5">
        <f t="shared" si="1167"/>
        <v>1.5644346502818076E-10</v>
      </c>
      <c r="BE923" s="5">
        <f t="shared" si="1168"/>
        <v>3.9733262940789661E-10</v>
      </c>
      <c r="BF923" s="5">
        <f t="shared" si="1169"/>
        <v>5.0456955285334092E-10</v>
      </c>
      <c r="BG923" s="5">
        <f t="shared" si="1170"/>
        <v>4.2716591393632414E-10</v>
      </c>
      <c r="BH923" s="5">
        <f t="shared" si="1171"/>
        <v>2.7122730205952258E-10</v>
      </c>
      <c r="BI923" s="5">
        <f t="shared" si="1172"/>
        <v>1.3777175937020739E-10</v>
      </c>
      <c r="BJ923" s="8">
        <f t="shared" si="1173"/>
        <v>0.88384797551114247</v>
      </c>
      <c r="BK923" s="8">
        <f t="shared" si="1174"/>
        <v>9.4460398804366005E-2</v>
      </c>
      <c r="BL923" s="8">
        <f t="shared" si="1175"/>
        <v>9.2027356980228098E-3</v>
      </c>
      <c r="BM923" s="8">
        <f t="shared" si="1176"/>
        <v>0.47818453313952031</v>
      </c>
      <c r="BN923" s="8">
        <f t="shared" si="1177"/>
        <v>0.50648968553752605</v>
      </c>
    </row>
    <row r="924" spans="1:66" x14ac:dyDescent="0.25">
      <c r="A924" t="s">
        <v>27</v>
      </c>
      <c r="B924" t="s">
        <v>30</v>
      </c>
      <c r="C924" t="s">
        <v>180</v>
      </c>
      <c r="D924" t="s">
        <v>524</v>
      </c>
      <c r="E924">
        <f>VLOOKUP(A924,home!$A$2:$E$405,3,FALSE)</f>
        <v>1.381</v>
      </c>
      <c r="F924">
        <f>VLOOKUP(B924,home!$B$2:$E$405,3,FALSE)</f>
        <v>2.5344000000000002</v>
      </c>
      <c r="G924">
        <f>VLOOKUP(C924,away!$B$2:$E$405,4,FALSE)</f>
        <v>1.0862000000000001</v>
      </c>
      <c r="H924">
        <f>VLOOKUP(A924,away!$A$2:$E$405,3,FALSE)</f>
        <v>1.127</v>
      </c>
      <c r="I924">
        <f>VLOOKUP(C924,away!$B$2:$E$405,3,FALSE)</f>
        <v>0.66549999999999998</v>
      </c>
      <c r="J924">
        <f>VLOOKUP(B924,home!$B$2:$E$405,4,FALSE)</f>
        <v>0.66549999999999998</v>
      </c>
      <c r="K924" s="3">
        <f t="shared" si="1122"/>
        <v>3.8017069516800004</v>
      </c>
      <c r="L924" s="3">
        <f t="shared" si="1123"/>
        <v>0.49913731175000003</v>
      </c>
      <c r="M924" s="5">
        <f t="shared" si="1124"/>
        <v>1.3557108408372306E-2</v>
      </c>
      <c r="N924" s="5">
        <f t="shared" si="1125"/>
        <v>5.1540153280788377E-2</v>
      </c>
      <c r="O924" s="5">
        <f t="shared" si="1126"/>
        <v>6.7668586460582752E-3</v>
      </c>
      <c r="P924" s="5">
        <f t="shared" si="1127"/>
        <v>2.5725613555755658E-2</v>
      </c>
      <c r="Q924" s="5">
        <f t="shared" si="1128"/>
        <v>9.7970279509112981E-2</v>
      </c>
      <c r="R924" s="5">
        <f t="shared" si="1129"/>
        <v>1.6887958167928858E-3</v>
      </c>
      <c r="S924" s="5">
        <f t="shared" si="1130"/>
        <v>1.2204062490408622E-2</v>
      </c>
      <c r="T924" s="5">
        <f t="shared" si="1131"/>
        <v>4.890062194557477E-2</v>
      </c>
      <c r="U924" s="5">
        <f t="shared" si="1132"/>
        <v>6.4203067966696189E-3</v>
      </c>
      <c r="V924" s="5">
        <f t="shared" si="1133"/>
        <v>2.5731232319968649E-3</v>
      </c>
      <c r="W924" s="5">
        <f t="shared" si="1134"/>
        <v>0.12415143088927587</v>
      </c>
      <c r="X924" s="5">
        <f t="shared" si="1135"/>
        <v>6.1968611463989076E-2</v>
      </c>
      <c r="Y924" s="5">
        <f t="shared" si="1136"/>
        <v>1.5465423069507869E-2</v>
      </c>
      <c r="Z924" s="5">
        <f t="shared" si="1137"/>
        <v>2.8098033469621563E-4</v>
      </c>
      <c r="AA924" s="5">
        <f t="shared" si="1138"/>
        <v>1.0682048916999763E-3</v>
      </c>
      <c r="AB924" s="5">
        <f t="shared" si="1139"/>
        <v>2.0305009812971908E-3</v>
      </c>
      <c r="AC924" s="5">
        <f t="shared" si="1140"/>
        <v>3.0516819988328476E-4</v>
      </c>
      <c r="AD924" s="5">
        <f t="shared" si="1141"/>
        <v>0.11799683946819481</v>
      </c>
      <c r="AE924" s="5">
        <f t="shared" si="1142"/>
        <v>5.8896625247151065E-2</v>
      </c>
      <c r="AF924" s="5">
        <f t="shared" si="1143"/>
        <v>1.4698751598505078E-2</v>
      </c>
      <c r="AG924" s="5">
        <f t="shared" si="1144"/>
        <v>2.4455651196529479E-3</v>
      </c>
      <c r="AH924" s="5">
        <f t="shared" si="1145"/>
        <v>3.5061942228721066E-5</v>
      </c>
      <c r="AI924" s="5">
        <f t="shared" si="1146"/>
        <v>1.3329522951033147E-4</v>
      </c>
      <c r="AJ924" s="5">
        <f t="shared" si="1147"/>
        <v>2.5337470032760413E-4</v>
      </c>
      <c r="AK924" s="5">
        <f t="shared" si="1148"/>
        <v>3.2108545320509653E-4</v>
      </c>
      <c r="AL924" s="5">
        <f t="shared" si="1149"/>
        <v>2.316316708024479E-5</v>
      </c>
      <c r="AM924" s="5">
        <f t="shared" si="1150"/>
        <v>8.9717880976501033E-2</v>
      </c>
      <c r="AN924" s="5">
        <f t="shared" si="1151"/>
        <v>4.4781541926517197E-2</v>
      </c>
      <c r="AO924" s="5">
        <f t="shared" si="1152"/>
        <v>1.1176069226610854E-2</v>
      </c>
      <c r="AP924" s="5">
        <f t="shared" si="1153"/>
        <v>1.8594643832341485E-3</v>
      </c>
      <c r="AQ924" s="5">
        <f t="shared" si="1154"/>
        <v>2.3203201338559107E-4</v>
      </c>
      <c r="AR924" s="5">
        <f t="shared" si="1155"/>
        <v>3.5001447177555276E-6</v>
      </c>
      <c r="AS924" s="5">
        <f t="shared" si="1156"/>
        <v>1.3306524505377223E-5</v>
      </c>
      <c r="AT924" s="5">
        <f t="shared" si="1157"/>
        <v>2.5293753357396434E-5</v>
      </c>
      <c r="AU924" s="5">
        <f t="shared" si="1158"/>
        <v>3.2053145990964461E-5</v>
      </c>
      <c r="AV924" s="5">
        <f t="shared" si="1159"/>
        <v>3.0464166984265887E-5</v>
      </c>
      <c r="AW924" s="5">
        <f t="shared" si="1160"/>
        <v>1.2209394082430506E-6</v>
      </c>
      <c r="AX924" s="5">
        <f t="shared" si="1161"/>
        <v>5.6846848633060484E-2</v>
      </c>
      <c r="AY924" s="5">
        <f t="shared" si="1162"/>
        <v>2.8374383208164974E-2</v>
      </c>
      <c r="AZ924" s="5">
        <f t="shared" si="1163"/>
        <v>7.0813566785439029E-3</v>
      </c>
      <c r="BA924" s="5">
        <f t="shared" si="1164"/>
        <v>1.1781897786904381E-3</v>
      </c>
      <c r="BB924" s="5">
        <f t="shared" si="1165"/>
        <v>1.4701961971671812E-4</v>
      </c>
      <c r="BC924" s="5">
        <f t="shared" si="1166"/>
        <v>1.4676595551981996E-5</v>
      </c>
      <c r="BD924" s="5">
        <f t="shared" si="1167"/>
        <v>2.9117547085940955E-7</v>
      </c>
      <c r="BE924" s="5">
        <f t="shared" si="1168"/>
        <v>1.1069638117249146E-6</v>
      </c>
      <c r="BF924" s="5">
        <f t="shared" si="1169"/>
        <v>2.1041760091463997E-6</v>
      </c>
      <c r="BG924" s="5">
        <f t="shared" si="1170"/>
        <v>2.6664868538433829E-6</v>
      </c>
      <c r="BH924" s="5">
        <f t="shared" si="1171"/>
        <v>2.5343004022049307E-6</v>
      </c>
      <c r="BI924" s="5">
        <f t="shared" si="1172"/>
        <v>1.926933491341581E-6</v>
      </c>
      <c r="BJ924" s="8">
        <f t="shared" si="1173"/>
        <v>0.83544376463173031</v>
      </c>
      <c r="BK924" s="8">
        <f t="shared" si="1174"/>
        <v>8.276262226166195E-2</v>
      </c>
      <c r="BL924" s="8">
        <f t="shared" si="1175"/>
        <v>1.8832732229384589E-2</v>
      </c>
      <c r="BM924" s="8">
        <f t="shared" si="1176"/>
        <v>0.71169812797183563</v>
      </c>
      <c r="BN924" s="8">
        <f t="shared" si="1177"/>
        <v>0.19724880921688048</v>
      </c>
    </row>
    <row r="925" spans="1:66" x14ac:dyDescent="0.25">
      <c r="A925" t="s">
        <v>10</v>
      </c>
      <c r="B925" t="s">
        <v>211</v>
      </c>
      <c r="C925" t="s">
        <v>429</v>
      </c>
      <c r="D925" t="s">
        <v>525</v>
      </c>
      <c r="E925">
        <f>VLOOKUP(A925,home!$A$2:$E$405,3,FALSE)</f>
        <v>1.5185</v>
      </c>
      <c r="F925">
        <f>VLOOKUP(B925,home!$B$2:$E$405,3,FALSE)</f>
        <v>1.8439000000000001</v>
      </c>
      <c r="G925">
        <f>VLOOKUP(C925,away!$B$2:$E$405,4,FALSE)</f>
        <v>1.3170999999999999</v>
      </c>
      <c r="H925">
        <f>VLOOKUP(A925,away!$A$2:$E$405,3,FALSE)</f>
        <v>1.4074</v>
      </c>
      <c r="I925">
        <f>VLOOKUP(C925,away!$B$2:$E$405,3,FALSE)</f>
        <v>1.1368</v>
      </c>
      <c r="J925">
        <f>VLOOKUP(B925,home!$B$2:$E$405,4,FALSE)</f>
        <v>0.71050000000000002</v>
      </c>
      <c r="K925" s="3">
        <f t="shared" si="1122"/>
        <v>3.6878301477650002</v>
      </c>
      <c r="L925" s="3">
        <f t="shared" si="1123"/>
        <v>1.1367519133599999</v>
      </c>
      <c r="M925" s="5">
        <f t="shared" si="1124"/>
        <v>8.0299091803982779E-3</v>
      </c>
      <c r="N925" s="5">
        <f t="shared" si="1125"/>
        <v>2.9612941159287708E-2</v>
      </c>
      <c r="O925" s="5">
        <f t="shared" si="1126"/>
        <v>9.1280146249247684E-3</v>
      </c>
      <c r="P925" s="5">
        <f t="shared" si="1127"/>
        <v>3.3662567523037389E-2</v>
      </c>
      <c r="Q925" s="5">
        <f t="shared" si="1128"/>
        <v>5.4603748585606141E-2</v>
      </c>
      <c r="R925" s="5">
        <f t="shared" si="1129"/>
        <v>5.188144045030648E-3</v>
      </c>
      <c r="S925" s="5">
        <f t="shared" si="1130"/>
        <v>3.5279616082371693E-2</v>
      </c>
      <c r="T925" s="5">
        <f t="shared" si="1131"/>
        <v>6.2070915681316161E-2</v>
      </c>
      <c r="U925" s="5">
        <f t="shared" si="1132"/>
        <v>1.9132994020211479E-2</v>
      </c>
      <c r="V925" s="5">
        <f t="shared" si="1133"/>
        <v>1.6433041241732654E-2</v>
      </c>
      <c r="W925" s="5">
        <f t="shared" si="1134"/>
        <v>6.7123116738326272E-2</v>
      </c>
      <c r="X925" s="5">
        <f t="shared" si="1135"/>
        <v>7.6302331382979011E-2</v>
      </c>
      <c r="Y925" s="5">
        <f t="shared" si="1136"/>
        <v>4.336841059671509E-2</v>
      </c>
      <c r="Z925" s="5">
        <f t="shared" si="1137"/>
        <v>1.9658775566586259E-3</v>
      </c>
      <c r="AA925" s="5">
        <f t="shared" si="1138"/>
        <v>7.2498225202602771E-3</v>
      </c>
      <c r="AB925" s="5">
        <f t="shared" si="1139"/>
        <v>1.3368057028080745E-2</v>
      </c>
      <c r="AC925" s="5">
        <f t="shared" si="1140"/>
        <v>4.3056087869511777E-3</v>
      </c>
      <c r="AD925" s="5">
        <f t="shared" si="1141"/>
        <v>6.1884663379887288E-2</v>
      </c>
      <c r="AE925" s="5">
        <f t="shared" si="1142"/>
        <v>7.0347509504726374E-2</v>
      </c>
      <c r="AF925" s="5">
        <f t="shared" si="1143"/>
        <v>3.9983833014804258E-2</v>
      </c>
      <c r="AG925" s="5">
        <f t="shared" si="1144"/>
        <v>1.515056622768182E-2</v>
      </c>
      <c r="AH925" s="5">
        <f t="shared" si="1145"/>
        <v>5.5867876849079385E-4</v>
      </c>
      <c r="AI925" s="5">
        <f t="shared" si="1146"/>
        <v>2.0603124053565724E-3</v>
      </c>
      <c r="AJ925" s="5">
        <f t="shared" si="1147"/>
        <v>3.799041101144097E-3</v>
      </c>
      <c r="AK925" s="5">
        <f t="shared" si="1148"/>
        <v>4.6700727684658473E-3</v>
      </c>
      <c r="AL925" s="5">
        <f t="shared" si="1149"/>
        <v>7.2198996657313786E-4</v>
      </c>
      <c r="AM925" s="5">
        <f t="shared" si="1150"/>
        <v>4.5644025459327407E-2</v>
      </c>
      <c r="AN925" s="5">
        <f t="shared" si="1151"/>
        <v>5.1885933274342967E-2</v>
      </c>
      <c r="AO925" s="5">
        <f t="shared" si="1152"/>
        <v>2.9490716963039336E-2</v>
      </c>
      <c r="AP925" s="5">
        <f t="shared" si="1153"/>
        <v>1.1174542978031053E-2</v>
      </c>
      <c r="AQ925" s="5">
        <f t="shared" si="1154"/>
        <v>3.1756707778000893E-3</v>
      </c>
      <c r="AR925" s="5">
        <f t="shared" si="1155"/>
        <v>1.270158318071036E-4</v>
      </c>
      <c r="AS925" s="5">
        <f t="shared" si="1156"/>
        <v>4.6841281378168529E-4</v>
      </c>
      <c r="AT925" s="5">
        <f t="shared" si="1157"/>
        <v>8.6371344813176629E-4</v>
      </c>
      <c r="AU925" s="5">
        <f t="shared" si="1158"/>
        <v>1.0617428310167965E-3</v>
      </c>
      <c r="AV925" s="5">
        <f t="shared" si="1159"/>
        <v>9.7888180534927557E-4</v>
      </c>
      <c r="AW925" s="5">
        <f t="shared" si="1160"/>
        <v>8.407468826412444E-5</v>
      </c>
      <c r="AX925" s="5">
        <f t="shared" si="1161"/>
        <v>2.805456885904346E-2</v>
      </c>
      <c r="AY925" s="5">
        <f t="shared" si="1162"/>
        <v>3.1891084829007516E-2</v>
      </c>
      <c r="AZ925" s="5">
        <f t="shared" si="1163"/>
        <v>1.8126125849250187E-2</v>
      </c>
      <c r="BA925" s="5">
        <f t="shared" si="1164"/>
        <v>6.8683027469797651E-3</v>
      </c>
      <c r="BB925" s="5">
        <f t="shared" si="1165"/>
        <v>1.9518890722912488E-3</v>
      </c>
      <c r="BC925" s="5">
        <f t="shared" si="1166"/>
        <v>4.4376272751871026E-4</v>
      </c>
      <c r="BD925" s="5">
        <f t="shared" si="1167"/>
        <v>2.4064248305622851E-5</v>
      </c>
      <c r="BE925" s="5">
        <f t="shared" si="1168"/>
        <v>8.8744860384778765E-5</v>
      </c>
      <c r="BF925" s="5">
        <f t="shared" si="1169"/>
        <v>1.6363798579309156E-4</v>
      </c>
      <c r="BG925" s="5">
        <f t="shared" si="1170"/>
        <v>2.0115636577576793E-4</v>
      </c>
      <c r="BH925" s="5">
        <f t="shared" si="1171"/>
        <v>1.8545762753068018E-4</v>
      </c>
      <c r="BI925" s="5">
        <f t="shared" si="1172"/>
        <v>1.3678724598812294E-4</v>
      </c>
      <c r="BJ925" s="8">
        <f t="shared" si="1173"/>
        <v>0.74915465980796192</v>
      </c>
      <c r="BK925" s="8">
        <f t="shared" si="1174"/>
        <v>0.13032381761007183</v>
      </c>
      <c r="BL925" s="8">
        <f t="shared" si="1175"/>
        <v>6.9454752345829901E-2</v>
      </c>
      <c r="BM925" s="8">
        <f t="shared" si="1176"/>
        <v>0.77886677206149391</v>
      </c>
      <c r="BN925" s="8">
        <f t="shared" si="1177"/>
        <v>0.14022532511828495</v>
      </c>
    </row>
    <row r="926" spans="1:66" x14ac:dyDescent="0.25">
      <c r="A926" t="s">
        <v>59</v>
      </c>
      <c r="B926" t="s">
        <v>273</v>
      </c>
      <c r="C926" t="s">
        <v>294</v>
      </c>
      <c r="D926" t="s">
        <v>525</v>
      </c>
      <c r="E926">
        <f>VLOOKUP(A926,home!$A$2:$E$405,3,FALSE)</f>
        <v>1.806</v>
      </c>
      <c r="F926">
        <f>VLOOKUP(B926,home!$B$2:$E$405,3,FALSE)</f>
        <v>1.4765999999999999</v>
      </c>
      <c r="G926">
        <f>VLOOKUP(C926,away!$B$2:$E$405,4,FALSE)</f>
        <v>1.292</v>
      </c>
      <c r="H926">
        <f>VLOOKUP(A926,away!$A$2:$E$405,3,FALSE)</f>
        <v>1.1493</v>
      </c>
      <c r="I926">
        <f>VLOOKUP(C926,away!$B$2:$E$405,3,FALSE)</f>
        <v>0.58009999999999995</v>
      </c>
      <c r="J926">
        <f>VLOOKUP(B926,home!$B$2:$E$405,4,FALSE)</f>
        <v>1.1600999999999999</v>
      </c>
      <c r="K926" s="3">
        <f t="shared" si="1122"/>
        <v>3.4454275632000004</v>
      </c>
      <c r="L926" s="3">
        <f t="shared" si="1123"/>
        <v>0.77344902969299989</v>
      </c>
      <c r="M926" s="5">
        <f t="shared" si="1124"/>
        <v>1.4715166345240671E-2</v>
      </c>
      <c r="N926" s="5">
        <f t="shared" si="1125"/>
        <v>5.0700039722965225E-2</v>
      </c>
      <c r="O926" s="5">
        <f t="shared" si="1126"/>
        <v>1.1381431131497486E-2</v>
      </c>
      <c r="P926" s="5">
        <f t="shared" si="1127"/>
        <v>3.9213896529124007E-2</v>
      </c>
      <c r="Q926" s="5">
        <f t="shared" si="1128"/>
        <v>8.7341657158419669E-2</v>
      </c>
      <c r="R926" s="5">
        <f t="shared" si="1129"/>
        <v>4.4014784325872146E-3</v>
      </c>
      <c r="S926" s="5">
        <f t="shared" si="1130"/>
        <v>2.612491162042133E-2</v>
      </c>
      <c r="T926" s="5">
        <f t="shared" si="1131"/>
        <v>6.7554319980958358E-2</v>
      </c>
      <c r="U926" s="5">
        <f t="shared" si="1132"/>
        <v>1.5164975110466326E-2</v>
      </c>
      <c r="V926" s="5">
        <f t="shared" si="1133"/>
        <v>7.7354777836409457E-3</v>
      </c>
      <c r="W926" s="5">
        <f t="shared" si="1134"/>
        <v>0.1003097843297279</v>
      </c>
      <c r="X926" s="5">
        <f t="shared" si="1135"/>
        <v>7.7584505358542138E-2</v>
      </c>
      <c r="Y926" s="5">
        <f t="shared" si="1136"/>
        <v>3.0003830194387876E-2</v>
      </c>
      <c r="Z926" s="5">
        <f t="shared" si="1137"/>
        <v>1.1347730742997492E-3</v>
      </c>
      <c r="AA926" s="5">
        <f t="shared" si="1138"/>
        <v>3.909778428169558E-3</v>
      </c>
      <c r="AB926" s="5">
        <f t="shared" si="1139"/>
        <v>6.7354291812100854E-3</v>
      </c>
      <c r="AC926" s="5">
        <f t="shared" si="1140"/>
        <v>1.2883740926463525E-3</v>
      </c>
      <c r="AD926" s="5">
        <f t="shared" si="1141"/>
        <v>8.6402523947072998E-2</v>
      </c>
      <c r="AE926" s="5">
        <f t="shared" si="1142"/>
        <v>6.6827948309889806E-2</v>
      </c>
      <c r="AF926" s="5">
        <f t="shared" si="1143"/>
        <v>2.5844005888329104E-2</v>
      </c>
      <c r="AG926" s="5">
        <f t="shared" si="1144"/>
        <v>6.6630070925694411E-3</v>
      </c>
      <c r="AH926" s="5">
        <f t="shared" si="1145"/>
        <v>2.1942228330972089E-4</v>
      </c>
      <c r="AI926" s="5">
        <f t="shared" si="1146"/>
        <v>7.560035828955917E-4</v>
      </c>
      <c r="AJ926" s="5">
        <f t="shared" si="1147"/>
        <v>1.3023777911932144E-3</v>
      </c>
      <c r="AK926" s="5">
        <f t="shared" si="1148"/>
        <v>1.4957494464922117E-3</v>
      </c>
      <c r="AL926" s="5">
        <f t="shared" si="1149"/>
        <v>1.3733359766246475E-4</v>
      </c>
      <c r="AM926" s="5">
        <f t="shared" si="1150"/>
        <v>5.9538727507458672E-2</v>
      </c>
      <c r="AN926" s="5">
        <f t="shared" si="1151"/>
        <v>4.6050171019799836E-2</v>
      </c>
      <c r="AO926" s="5">
        <f t="shared" si="1152"/>
        <v>1.7808730046230438E-2</v>
      </c>
      <c r="AP926" s="5">
        <f t="shared" si="1153"/>
        <v>4.5913816581071689E-3</v>
      </c>
      <c r="AQ926" s="5">
        <f t="shared" si="1154"/>
        <v>8.8779992210330668E-4</v>
      </c>
      <c r="AR926" s="5">
        <f t="shared" si="1155"/>
        <v>3.3942390423785242E-5</v>
      </c>
      <c r="AS926" s="5">
        <f t="shared" si="1156"/>
        <v>1.1694604752700542E-4</v>
      </c>
      <c r="AT926" s="5">
        <f t="shared" si="1157"/>
        <v>2.014645677784209E-4</v>
      </c>
      <c r="AU926" s="5">
        <f t="shared" si="1158"/>
        <v>2.3137719161064866E-4</v>
      </c>
      <c r="AV926" s="5">
        <f t="shared" si="1159"/>
        <v>1.9929833836778419E-4</v>
      </c>
      <c r="AW926" s="5">
        <f t="shared" si="1160"/>
        <v>1.0165976914110094E-5</v>
      </c>
      <c r="AX926" s="5">
        <f t="shared" si="1161"/>
        <v>3.4189395472008687E-2</v>
      </c>
      <c r="AY926" s="5">
        <f t="shared" si="1162"/>
        <v>2.6443754753615361E-2</v>
      </c>
      <c r="AZ926" s="5">
        <f t="shared" si="1163"/>
        <v>1.0226448227811725E-2</v>
      </c>
      <c r="BA926" s="5">
        <f t="shared" si="1164"/>
        <v>2.6365454863355592E-3</v>
      </c>
      <c r="BB926" s="5">
        <f t="shared" si="1165"/>
        <v>5.0980838703692415E-4</v>
      </c>
      <c r="BC926" s="5">
        <f t="shared" si="1166"/>
        <v>7.8862160456612506E-5</v>
      </c>
      <c r="BD926" s="5">
        <f t="shared" si="1167"/>
        <v>4.3754514897896087E-6</v>
      </c>
      <c r="BE926" s="5">
        <f t="shared" si="1168"/>
        <v>1.5075301164365623E-5</v>
      </c>
      <c r="BF926" s="5">
        <f t="shared" si="1169"/>
        <v>2.5970429077623194E-5</v>
      </c>
      <c r="BG926" s="5">
        <f t="shared" si="1170"/>
        <v>2.9826410724057899E-5</v>
      </c>
      <c r="BH926" s="5">
        <f t="shared" si="1171"/>
        <v>2.5691184404998292E-5</v>
      </c>
      <c r="BI926" s="5">
        <f t="shared" si="1172"/>
        <v>1.7703422976047023E-5</v>
      </c>
      <c r="BJ926" s="8">
        <f t="shared" si="1173"/>
        <v>0.80219324662382674</v>
      </c>
      <c r="BK926" s="8">
        <f t="shared" si="1174"/>
        <v>0.11565891472235114</v>
      </c>
      <c r="BL926" s="8">
        <f t="shared" si="1175"/>
        <v>4.6268316123365925E-2</v>
      </c>
      <c r="BM926" s="8">
        <f t="shared" si="1176"/>
        <v>0.7310679924473078</v>
      </c>
      <c r="BN926" s="8">
        <f t="shared" si="1177"/>
        <v>0.20775366931983424</v>
      </c>
    </row>
    <row r="927" spans="1:66" x14ac:dyDescent="0.25">
      <c r="A927" t="s">
        <v>59</v>
      </c>
      <c r="B927" t="s">
        <v>75</v>
      </c>
      <c r="C927" t="s">
        <v>60</v>
      </c>
      <c r="D927" t="s">
        <v>525</v>
      </c>
      <c r="E927">
        <f>VLOOKUP(A927,home!$A$2:$E$405,3,FALSE)</f>
        <v>1.806</v>
      </c>
      <c r="F927">
        <f>VLOOKUP(B927,home!$B$2:$E$405,3,FALSE)</f>
        <v>0.36909999999999998</v>
      </c>
      <c r="G927">
        <f>VLOOKUP(C927,away!$B$2:$E$405,4,FALSE)</f>
        <v>0.55369999999999997</v>
      </c>
      <c r="H927">
        <f>VLOOKUP(A927,away!$A$2:$E$405,3,FALSE)</f>
        <v>1.1493</v>
      </c>
      <c r="I927">
        <f>VLOOKUP(C927,away!$B$2:$E$405,3,FALSE)</f>
        <v>0.28999999999999998</v>
      </c>
      <c r="J927">
        <f>VLOOKUP(B927,home!$B$2:$E$405,4,FALSE)</f>
        <v>0.87009999999999998</v>
      </c>
      <c r="K927" s="3">
        <f t="shared" si="1122"/>
        <v>0.36909343002</v>
      </c>
      <c r="L927" s="3">
        <f t="shared" si="1123"/>
        <v>0.29000171969999994</v>
      </c>
      <c r="M927" s="5">
        <f t="shared" si="1124"/>
        <v>0.51731921921732138</v>
      </c>
      <c r="N927" s="5">
        <f t="shared" si="1125"/>
        <v>0.19093912503618948</v>
      </c>
      <c r="O927" s="5">
        <f t="shared" si="1126"/>
        <v>0.15002346320688445</v>
      </c>
      <c r="P927" s="5">
        <f t="shared" si="1127"/>
        <v>5.5372674618508255E-2</v>
      </c>
      <c r="Q927" s="5">
        <f t="shared" si="1128"/>
        <v>3.523718829231242E-2</v>
      </c>
      <c r="R927" s="5">
        <f t="shared" si="1129"/>
        <v>2.1753531162673076E-2</v>
      </c>
      <c r="S927" s="5">
        <f t="shared" si="1130"/>
        <v>1.4817413409877259E-3</v>
      </c>
      <c r="T927" s="5">
        <f t="shared" si="1131"/>
        <v>1.0218845202163304E-2</v>
      </c>
      <c r="U927" s="5">
        <f t="shared" si="1132"/>
        <v>8.0290854318779657E-3</v>
      </c>
      <c r="V927" s="5">
        <f t="shared" si="1133"/>
        <v>1.7622469861160188E-5</v>
      </c>
      <c r="W927" s="5">
        <f t="shared" si="1134"/>
        <v>4.3352715636900607E-3</v>
      </c>
      <c r="X927" s="5">
        <f t="shared" si="1135"/>
        <v>1.2572362088366252E-3</v>
      </c>
      <c r="Y927" s="5">
        <f t="shared" si="1136"/>
        <v>1.8230033131586478E-4</v>
      </c>
      <c r="Z927" s="5">
        <f t="shared" si="1137"/>
        <v>2.1028538155742449E-3</v>
      </c>
      <c r="AA927" s="5">
        <f t="shared" si="1138"/>
        <v>7.7614952762094266E-4</v>
      </c>
      <c r="AB927" s="5">
        <f t="shared" si="1139"/>
        <v>1.4323584567900823E-4</v>
      </c>
      <c r="AC927" s="5">
        <f t="shared" si="1140"/>
        <v>1.1789182256180637E-7</v>
      </c>
      <c r="AD927" s="5">
        <f t="shared" si="1141"/>
        <v>4.0003006287763312E-4</v>
      </c>
      <c r="AE927" s="5">
        <f t="shared" si="1142"/>
        <v>1.160094061662127E-4</v>
      </c>
      <c r="AF927" s="5">
        <f t="shared" si="1143"/>
        <v>1.682146364478873E-5</v>
      </c>
      <c r="AG927" s="5">
        <f t="shared" si="1144"/>
        <v>1.626084461619921E-6</v>
      </c>
      <c r="AH927" s="5">
        <f t="shared" si="1145"/>
        <v>1.5245780569855932E-4</v>
      </c>
      <c r="AI927" s="5">
        <f t="shared" si="1146"/>
        <v>5.6271174438603967E-5</v>
      </c>
      <c r="AJ927" s="5">
        <f t="shared" si="1147"/>
        <v>1.0384660392399044E-5</v>
      </c>
      <c r="AK927" s="5">
        <f t="shared" si="1148"/>
        <v>1.277636641274468E-6</v>
      </c>
      <c r="AL927" s="5">
        <f t="shared" si="1149"/>
        <v>5.0475492024242506E-10</v>
      </c>
      <c r="AM927" s="5">
        <f t="shared" si="1150"/>
        <v>2.9529693603724387E-5</v>
      </c>
      <c r="AN927" s="5">
        <f t="shared" si="1151"/>
        <v>8.5636619272941596E-6</v>
      </c>
      <c r="AO927" s="5">
        <f t="shared" si="1152"/>
        <v>1.2417383429223609E-6</v>
      </c>
      <c r="AP927" s="5">
        <f t="shared" si="1153"/>
        <v>1.2003541828830438E-7</v>
      </c>
      <c r="AQ927" s="5">
        <f t="shared" si="1154"/>
        <v>8.7026194321292696E-9</v>
      </c>
      <c r="AR927" s="5">
        <f t="shared" si="1155"/>
        <v>8.8426051668541329E-6</v>
      </c>
      <c r="AS927" s="5">
        <f t="shared" si="1156"/>
        <v>3.2637474713467665E-6</v>
      </c>
      <c r="AT927" s="5">
        <f t="shared" si="1157"/>
        <v>6.0231387445923985E-7</v>
      </c>
      <c r="AU927" s="5">
        <f t="shared" si="1158"/>
        <v>7.4103364624265528E-8</v>
      </c>
      <c r="AV927" s="5">
        <f t="shared" si="1159"/>
        <v>6.8377662562982207E-9</v>
      </c>
      <c r="AW927" s="5">
        <f t="shared" si="1160"/>
        <v>1.5007727940078664E-12</v>
      </c>
      <c r="AX927" s="5">
        <f t="shared" si="1161"/>
        <v>1.8165359832730486E-6</v>
      </c>
      <c r="AY927" s="5">
        <f t="shared" si="1162"/>
        <v>5.2679855904611432E-7</v>
      </c>
      <c r="AZ927" s="5">
        <f t="shared" si="1163"/>
        <v>7.6386244029427557E-8</v>
      </c>
      <c r="BA927" s="5">
        <f t="shared" si="1164"/>
        <v>7.3840473766526183E-9</v>
      </c>
      <c r="BB927" s="5">
        <f t="shared" si="1165"/>
        <v>5.353466093938829E-10</v>
      </c>
      <c r="BC927" s="5">
        <f t="shared" si="1166"/>
        <v>3.1050287471958041E-11</v>
      </c>
      <c r="BD927" s="5">
        <f t="shared" si="1167"/>
        <v>4.2739511750263401E-7</v>
      </c>
      <c r="BE927" s="5">
        <f t="shared" si="1168"/>
        <v>1.5774872989284815E-7</v>
      </c>
      <c r="BF927" s="5">
        <f t="shared" si="1169"/>
        <v>2.9112009898724915E-8</v>
      </c>
      <c r="BG927" s="5">
        <f t="shared" si="1170"/>
        <v>3.5816838627655252E-9</v>
      </c>
      <c r="BH927" s="5">
        <f t="shared" si="1171"/>
        <v>3.3049399553885252E-10</v>
      </c>
      <c r="BI927" s="5">
        <f t="shared" si="1172"/>
        <v>2.4396632482889936E-11</v>
      </c>
      <c r="BJ927" s="8">
        <f t="shared" si="1173"/>
        <v>0.24274634515480037</v>
      </c>
      <c r="BK927" s="8">
        <f t="shared" si="1174"/>
        <v>0.57419190284181498</v>
      </c>
      <c r="BL927" s="8">
        <f t="shared" si="1175"/>
        <v>0.18095926425198156</v>
      </c>
      <c r="BM927" s="8">
        <f t="shared" si="1176"/>
        <v>2.9354637733223856E-2</v>
      </c>
      <c r="BN927" s="8">
        <f t="shared" si="1177"/>
        <v>0.970645201533889</v>
      </c>
    </row>
    <row r="928" spans="1:66" s="10" customFormat="1" x14ac:dyDescent="0.25">
      <c r="A928" t="s">
        <v>59</v>
      </c>
      <c r="B928" t="s">
        <v>231</v>
      </c>
      <c r="C928" t="s">
        <v>83</v>
      </c>
      <c r="D928" t="s">
        <v>525</v>
      </c>
      <c r="E928">
        <f>VLOOKUP(A928,home!$A$2:$E$405,3,FALSE)</f>
        <v>1.806</v>
      </c>
      <c r="F928">
        <f>VLOOKUP(B928,home!$B$2:$E$405,3,FALSE)</f>
        <v>2.5840000000000001</v>
      </c>
      <c r="G928">
        <f>VLOOKUP(C928,away!$B$2:$E$405,4,FALSE)</f>
        <v>1.6611</v>
      </c>
      <c r="H928">
        <f>VLOOKUP(A928,away!$A$2:$E$405,3,FALSE)</f>
        <v>1.1493</v>
      </c>
      <c r="I928">
        <f>VLOOKUP(C928,away!$B$2:$E$405,3,FALSE)</f>
        <v>0.28999999999999998</v>
      </c>
      <c r="J928">
        <f>VLOOKUP(B928,home!$B$2:$E$405,4,FALSE)</f>
        <v>0.58009999999999995</v>
      </c>
      <c r="K928" s="3">
        <f t="shared" si="1122"/>
        <v>7.7518620144000003</v>
      </c>
      <c r="L928" s="3">
        <f t="shared" si="1123"/>
        <v>0.19334558969999996</v>
      </c>
      <c r="M928" s="5">
        <f t="shared" si="1124"/>
        <v>3.5435631762356493E-4</v>
      </c>
      <c r="N928" s="5">
        <f t="shared" si="1125"/>
        <v>2.7469212781487751E-3</v>
      </c>
      <c r="O928" s="5">
        <f t="shared" si="1126"/>
        <v>6.8513231194848652E-5</v>
      </c>
      <c r="P928" s="5">
        <f t="shared" si="1127"/>
        <v>5.311051143831525E-4</v>
      </c>
      <c r="Q928" s="5">
        <f t="shared" si="1128"/>
        <v>1.0646877356314291E-2</v>
      </c>
      <c r="R928" s="5">
        <f t="shared" si="1129"/>
        <v>6.6233655438102226E-6</v>
      </c>
      <c r="S928" s="5">
        <f t="shared" si="1130"/>
        <v>1.9900353718512576E-4</v>
      </c>
      <c r="T928" s="5">
        <f t="shared" si="1131"/>
        <v>2.0585267809201629E-3</v>
      </c>
      <c r="U928" s="5">
        <f t="shared" si="1132"/>
        <v>5.1343415766548271E-5</v>
      </c>
      <c r="V928" s="5">
        <f t="shared" si="1133"/>
        <v>3.3140464405420964E-5</v>
      </c>
      <c r="W928" s="5">
        <f t="shared" si="1134"/>
        <v>2.7511041383462751E-2</v>
      </c>
      <c r="X928" s="5">
        <f t="shared" si="1135"/>
        <v>5.3191385195467079E-3</v>
      </c>
      <c r="Y928" s="5">
        <f t="shared" si="1136"/>
        <v>5.1421598687887153E-4</v>
      </c>
      <c r="Z928" s="5">
        <f t="shared" si="1137"/>
        <v>4.2686617228888291E-7</v>
      </c>
      <c r="AA928" s="5">
        <f t="shared" si="1138"/>
        <v>3.3090076661985183E-6</v>
      </c>
      <c r="AB928" s="5">
        <f t="shared" si="1139"/>
        <v>1.2825485416481342E-5</v>
      </c>
      <c r="AC928" s="5">
        <f t="shared" si="1140"/>
        <v>3.1044088364204101E-6</v>
      </c>
      <c r="AD928" s="5">
        <f t="shared" si="1141"/>
        <v>5.3315449169262834E-2</v>
      </c>
      <c r="AE928" s="5">
        <f t="shared" si="1142"/>
        <v>1.0308306959751495E-2</v>
      </c>
      <c r="AF928" s="5">
        <f t="shared" si="1143"/>
        <v>9.9653284397088326E-4</v>
      </c>
      <c r="AG928" s="5">
        <f t="shared" si="1144"/>
        <v>6.4225076790989504E-5</v>
      </c>
      <c r="AH928" s="5">
        <f t="shared" si="1145"/>
        <v>2.063317295104395E-8</v>
      </c>
      <c r="AI928" s="5">
        <f t="shared" si="1146"/>
        <v>1.5994550963574319E-7</v>
      </c>
      <c r="AJ928" s="5">
        <f t="shared" si="1147"/>
        <v>6.1993776025958326E-7</v>
      </c>
      <c r="AK928" s="5">
        <f t="shared" si="1148"/>
        <v>1.6018906583494926E-6</v>
      </c>
      <c r="AL928" s="5">
        <f t="shared" si="1149"/>
        <v>1.8611406972691561E-7</v>
      </c>
      <c r="AM928" s="5">
        <f t="shared" si="1150"/>
        <v>8.2658801039176513E-2</v>
      </c>
      <c r="AN928" s="5">
        <f t="shared" si="1151"/>
        <v>1.5981714630814551E-2</v>
      </c>
      <c r="AO928" s="5">
        <f t="shared" si="1152"/>
        <v>1.5449970198559782E-3</v>
      </c>
      <c r="AP928" s="5">
        <f t="shared" si="1153"/>
        <v>9.9572786629598917E-5</v>
      </c>
      <c r="AQ928" s="5">
        <f t="shared" si="1154"/>
        <v>4.8129897872430161E-6</v>
      </c>
      <c r="AR928" s="5">
        <f t="shared" si="1155"/>
        <v>7.9786659832033605E-10</v>
      </c>
      <c r="AS928" s="5">
        <f t="shared" si="1156"/>
        <v>6.1849517760779573E-9</v>
      </c>
      <c r="AT928" s="5">
        <f t="shared" si="1157"/>
        <v>2.3972446366937261E-8</v>
      </c>
      <c r="AU928" s="5">
        <f t="shared" si="1158"/>
        <v>6.1943698794700755E-8</v>
      </c>
      <c r="AV928" s="5">
        <f t="shared" si="1159"/>
        <v>1.2004475142951896E-7</v>
      </c>
      <c r="AW928" s="5">
        <f t="shared" si="1160"/>
        <v>7.7484887836379336E-9</v>
      </c>
      <c r="AX928" s="5">
        <f t="shared" si="1161"/>
        <v>0.1067932699885733</v>
      </c>
      <c r="AY928" s="5">
        <f t="shared" si="1162"/>
        <v>2.064800776193201E-2</v>
      </c>
      <c r="AZ928" s="5">
        <f t="shared" si="1163"/>
        <v>1.9961006184304603E-3</v>
      </c>
      <c r="BA928" s="5">
        <f t="shared" si="1164"/>
        <v>1.2864575039032403E-4</v>
      </c>
      <c r="BB928" s="5">
        <f t="shared" si="1165"/>
        <v>6.2182721179040465E-6</v>
      </c>
      <c r="BC928" s="5">
        <f t="shared" si="1166"/>
        <v>2.4045509791024508E-7</v>
      </c>
      <c r="BD928" s="5">
        <f t="shared" si="1167"/>
        <v>2.5710664659029748E-11</v>
      </c>
      <c r="BE928" s="5">
        <f t="shared" si="1168"/>
        <v>1.9930552473530929E-10</v>
      </c>
      <c r="BF928" s="5">
        <f t="shared" si="1169"/>
        <v>7.7249446322785169E-10</v>
      </c>
      <c r="BG928" s="5">
        <f t="shared" si="1170"/>
        <v>1.9960901619434337E-9</v>
      </c>
      <c r="BH928" s="5">
        <f t="shared" si="1171"/>
        <v>3.8683538759217127E-9</v>
      </c>
      <c r="BI928" s="5">
        <f t="shared" si="1172"/>
        <v>5.9973890938029066E-9</v>
      </c>
      <c r="BJ928" s="8">
        <f t="shared" si="1173"/>
        <v>0.34334361666785351</v>
      </c>
      <c r="BK928" s="8">
        <f t="shared" si="1174"/>
        <v>2.1768903718435421E-2</v>
      </c>
      <c r="BL928" s="8">
        <f t="shared" si="1175"/>
        <v>1.4524271574783271E-4</v>
      </c>
      <c r="BM928" s="8">
        <f t="shared" si="1176"/>
        <v>0.33025579329155735</v>
      </c>
      <c r="BN928" s="8">
        <f t="shared" si="1177"/>
        <v>1.4354396663208441E-2</v>
      </c>
    </row>
    <row r="929" spans="1:66" x14ac:dyDescent="0.25">
      <c r="A929" t="s">
        <v>59</v>
      </c>
      <c r="B929" t="s">
        <v>64</v>
      </c>
      <c r="C929" t="s">
        <v>228</v>
      </c>
      <c r="D929" t="s">
        <v>525</v>
      </c>
      <c r="E929">
        <f>VLOOKUP(A929,home!$A$2:$E$405,3,FALSE)</f>
        <v>1.806</v>
      </c>
      <c r="F929">
        <f>VLOOKUP(B929,home!$B$2:$E$405,3,FALSE)</f>
        <v>0.18459999999999999</v>
      </c>
      <c r="G929">
        <f>VLOOKUP(C929,away!$B$2:$E$405,4,FALSE)</f>
        <v>0.55369999999999997</v>
      </c>
      <c r="H929">
        <f>VLOOKUP(A929,away!$A$2:$E$405,3,FALSE)</f>
        <v>1.1493</v>
      </c>
      <c r="I929">
        <f>VLOOKUP(C929,away!$B$2:$E$405,3,FALSE)</f>
        <v>1.4501999999999999</v>
      </c>
      <c r="J929">
        <f>VLOOKUP(B929,home!$B$2:$E$405,4,FALSE)</f>
        <v>1.4501999999999999</v>
      </c>
      <c r="K929" s="3">
        <f t="shared" si="1122"/>
        <v>0.18459671412000001</v>
      </c>
      <c r="L929" s="3">
        <f t="shared" si="1123"/>
        <v>2.4170698899719998</v>
      </c>
      <c r="M929" s="5">
        <f t="shared" si="1124"/>
        <v>7.4149896657676448E-2</v>
      </c>
      <c r="N929" s="5">
        <f t="shared" si="1125"/>
        <v>1.3687827275344648E-2</v>
      </c>
      <c r="O929" s="5">
        <f t="shared" si="1126"/>
        <v>0.17922548255580517</v>
      </c>
      <c r="P929" s="5">
        <f t="shared" si="1127"/>
        <v>3.3084435166373022E-2</v>
      </c>
      <c r="Q929" s="5">
        <f t="shared" si="1128"/>
        <v>1.2633639692353673E-3</v>
      </c>
      <c r="R929" s="5">
        <f t="shared" si="1129"/>
        <v>0.21660025870066932</v>
      </c>
      <c r="S929" s="5">
        <f t="shared" si="1130"/>
        <v>3.6904294530956112E-3</v>
      </c>
      <c r="T929" s="5">
        <f t="shared" si="1131"/>
        <v>3.0536390101143177E-3</v>
      </c>
      <c r="U929" s="5">
        <f t="shared" si="1132"/>
        <v>3.9983696033685512E-2</v>
      </c>
      <c r="V929" s="5">
        <f t="shared" si="1133"/>
        <v>1.8295638591632184E-4</v>
      </c>
      <c r="W929" s="5">
        <f t="shared" si="1134"/>
        <v>7.7737612486149815E-5</v>
      </c>
      <c r="X929" s="5">
        <f t="shared" si="1135"/>
        <v>1.878972424585841E-4</v>
      </c>
      <c r="Y929" s="5">
        <f t="shared" si="1136"/>
        <v>2.2708038357770606E-4</v>
      </c>
      <c r="Z929" s="5">
        <f t="shared" si="1137"/>
        <v>0.17451265448851117</v>
      </c>
      <c r="AA929" s="5">
        <f t="shared" si="1138"/>
        <v>3.2214462590938041E-2</v>
      </c>
      <c r="AB929" s="5">
        <f t="shared" si="1139"/>
        <v>2.9733419707144116E-3</v>
      </c>
      <c r="AC929" s="5">
        <f t="shared" si="1140"/>
        <v>5.10200364478174E-6</v>
      </c>
      <c r="AD929" s="5">
        <f t="shared" si="1141"/>
        <v>3.5875269571192866E-6</v>
      </c>
      <c r="AE929" s="5">
        <f t="shared" si="1142"/>
        <v>8.6713033875158973E-6</v>
      </c>
      <c r="AF929" s="5">
        <f t="shared" si="1143"/>
        <v>1.0479573162388442E-5</v>
      </c>
      <c r="AG929" s="5">
        <f t="shared" si="1144"/>
        <v>8.4432869168559171E-6</v>
      </c>
      <c r="AH929" s="5">
        <f t="shared" si="1145"/>
        <v>0.10545232064581683</v>
      </c>
      <c r="AI929" s="5">
        <f t="shared" si="1146"/>
        <v>1.946615188754643E-2</v>
      </c>
      <c r="AJ929" s="5">
        <f t="shared" si="1147"/>
        <v>1.7966938375009534E-3</v>
      </c>
      <c r="AK929" s="5">
        <f t="shared" si="1148"/>
        <v>1.105545928941097E-4</v>
      </c>
      <c r="AL929" s="5">
        <f t="shared" si="1149"/>
        <v>9.1057124237761439E-8</v>
      </c>
      <c r="AM929" s="5">
        <f t="shared" si="1150"/>
        <v>1.3244913762022864E-7</v>
      </c>
      <c r="AN929" s="5">
        <f t="shared" si="1151"/>
        <v>3.2013882249461231E-7</v>
      </c>
      <c r="AO929" s="5">
        <f t="shared" si="1152"/>
        <v>3.868989542314091E-7</v>
      </c>
      <c r="AP929" s="5">
        <f t="shared" si="1153"/>
        <v>3.1172060424479793E-7</v>
      </c>
      <c r="AQ929" s="5">
        <f t="shared" si="1154"/>
        <v>1.8836262165099477E-7</v>
      </c>
      <c r="AR929" s="5">
        <f t="shared" si="1155"/>
        <v>5.0977125812135288E-2</v>
      </c>
      <c r="AS929" s="5">
        <f t="shared" si="1156"/>
        <v>9.4102099202020128E-3</v>
      </c>
      <c r="AT929" s="5">
        <f t="shared" si="1157"/>
        <v>8.6854691522435961E-4</v>
      </c>
      <c r="AU929" s="5">
        <f t="shared" si="1158"/>
        <v>5.3443635536492969E-5</v>
      </c>
      <c r="AV929" s="5">
        <f t="shared" si="1159"/>
        <v>2.4663798776658674E-6</v>
      </c>
      <c r="AW929" s="5">
        <f t="shared" si="1160"/>
        <v>1.1285598718395764E-9</v>
      </c>
      <c r="AX929" s="5">
        <f t="shared" si="1161"/>
        <v>4.0749459321203068E-9</v>
      </c>
      <c r="AY929" s="5">
        <f t="shared" si="1162"/>
        <v>9.8494291157918776E-9</v>
      </c>
      <c r="AZ929" s="5">
        <f t="shared" si="1163"/>
        <v>1.1903379274597044E-8</v>
      </c>
      <c r="BA929" s="5">
        <f t="shared" si="1164"/>
        <v>9.590433211181754E-9</v>
      </c>
      <c r="BB929" s="5">
        <f t="shared" si="1165"/>
        <v>5.7951868366337241E-9</v>
      </c>
      <c r="BC929" s="5">
        <f t="shared" si="1166"/>
        <v>2.8014743219178907E-9</v>
      </c>
      <c r="BD929" s="5">
        <f t="shared" si="1167"/>
        <v>2.0535879312971104E-2</v>
      </c>
      <c r="BE929" s="5">
        <f t="shared" si="1168"/>
        <v>3.7908558427393502E-3</v>
      </c>
      <c r="BF929" s="5">
        <f t="shared" si="1169"/>
        <v>3.4988976613614377E-4</v>
      </c>
      <c r="BG929" s="5">
        <f t="shared" si="1170"/>
        <v>2.1529500377649119E-5</v>
      </c>
      <c r="BH929" s="5">
        <f t="shared" si="1171"/>
        <v>9.9356875658983209E-7</v>
      </c>
      <c r="BI929" s="5">
        <f t="shared" si="1172"/>
        <v>3.6681905543755457E-8</v>
      </c>
      <c r="BJ929" s="8">
        <f t="shared" si="1173"/>
        <v>1.8530110768629589E-2</v>
      </c>
      <c r="BK929" s="8">
        <f t="shared" si="1174"/>
        <v>0.11111292057325955</v>
      </c>
      <c r="BL929" s="8">
        <f t="shared" si="1175"/>
        <v>0.68383394015143295</v>
      </c>
      <c r="BM929" s="8">
        <f t="shared" si="1176"/>
        <v>0.46997835293586016</v>
      </c>
      <c r="BN929" s="8">
        <f t="shared" si="1177"/>
        <v>0.51801126432510392</v>
      </c>
    </row>
    <row r="930" spans="1:66" x14ac:dyDescent="0.25">
      <c r="A930" t="s">
        <v>59</v>
      </c>
      <c r="B930" t="s">
        <v>229</v>
      </c>
      <c r="C930" t="s">
        <v>274</v>
      </c>
      <c r="D930" t="s">
        <v>525</v>
      </c>
      <c r="E930">
        <f>VLOOKUP(A930,home!$A$2:$E$405,3,FALSE)</f>
        <v>1.806</v>
      </c>
      <c r="F930">
        <f>VLOOKUP(B930,home!$B$2:$E$405,3,FALSE)</f>
        <v>2.2147999999999999</v>
      </c>
      <c r="G930">
        <f>VLOOKUP(C930,away!$B$2:$E$405,4,FALSE)</f>
        <v>0.55369999999999997</v>
      </c>
      <c r="H930">
        <f>VLOOKUP(A930,away!$A$2:$E$405,3,FALSE)</f>
        <v>1.1493</v>
      </c>
      <c r="I930">
        <f>VLOOKUP(C930,away!$B$2:$E$405,3,FALSE)</f>
        <v>0.58009999999999995</v>
      </c>
      <c r="J930">
        <f>VLOOKUP(B930,home!$B$2:$E$405,4,FALSE)</f>
        <v>0.58009999999999995</v>
      </c>
      <c r="K930" s="3">
        <f t="shared" si="1122"/>
        <v>2.2147605765599998</v>
      </c>
      <c r="L930" s="3">
        <f t="shared" si="1123"/>
        <v>0.38675785029299997</v>
      </c>
      <c r="M930" s="5">
        <f t="shared" si="1124"/>
        <v>7.4160884798711427E-2</v>
      </c>
      <c r="N930" s="5">
        <f t="shared" si="1125"/>
        <v>0.16424860397499383</v>
      </c>
      <c r="O930" s="5">
        <f t="shared" si="1126"/>
        <v>2.8682304380576451E-2</v>
      </c>
      <c r="P930" s="5">
        <f t="shared" si="1127"/>
        <v>6.3524436986994906E-2</v>
      </c>
      <c r="Q930" s="5">
        <f t="shared" si="1128"/>
        <v>0.18188566641941625</v>
      </c>
      <c r="R930" s="5">
        <f t="shared" si="1129"/>
        <v>5.5465531918406216E-3</v>
      </c>
      <c r="S930" s="5">
        <f t="shared" si="1130"/>
        <v>1.3603377661510865E-2</v>
      </c>
      <c r="T930" s="5">
        <f t="shared" si="1131"/>
        <v>7.0345709343483123E-2</v>
      </c>
      <c r="U930" s="5">
        <f t="shared" si="1132"/>
        <v>1.2284287345081642E-2</v>
      </c>
      <c r="V930" s="5">
        <f t="shared" si="1133"/>
        <v>1.2947030401305091E-3</v>
      </c>
      <c r="W930" s="5">
        <f t="shared" si="1134"/>
        <v>0.13427773447568869</v>
      </c>
      <c r="X930" s="5">
        <f t="shared" si="1135"/>
        <v>5.1932967928031613E-2</v>
      </c>
      <c r="Y930" s="5">
        <f t="shared" si="1136"/>
        <v>1.0042741517590409E-2</v>
      </c>
      <c r="Z930" s="5">
        <f t="shared" si="1137"/>
        <v>7.1505766300401894E-4</v>
      </c>
      <c r="AA930" s="5">
        <f t="shared" si="1138"/>
        <v>1.5836815219884269E-3</v>
      </c>
      <c r="AB930" s="5">
        <f t="shared" si="1139"/>
        <v>1.7537377003632535E-3</v>
      </c>
      <c r="AC930" s="5">
        <f t="shared" si="1140"/>
        <v>6.9313225153051211E-5</v>
      </c>
      <c r="AD930" s="5">
        <f t="shared" si="1141"/>
        <v>7.4348258156636718E-2</v>
      </c>
      <c r="AE930" s="5">
        <f t="shared" si="1142"/>
        <v>2.8754772497689818E-2</v>
      </c>
      <c r="AF930" s="5">
        <f t="shared" si="1143"/>
        <v>5.5605669984353954E-3</v>
      </c>
      <c r="AG930" s="5">
        <f t="shared" si="1144"/>
        <v>7.1686431290835775E-4</v>
      </c>
      <c r="AH930" s="5">
        <f t="shared" si="1145"/>
        <v>6.9138541144742665E-5</v>
      </c>
      <c r="AI930" s="5">
        <f t="shared" si="1146"/>
        <v>1.5312531524824753E-4</v>
      </c>
      <c r="AJ930" s="5">
        <f t="shared" si="1147"/>
        <v>1.6956795574257026E-4</v>
      </c>
      <c r="AK930" s="5">
        <f t="shared" si="1148"/>
        <v>1.2518414114217182E-4</v>
      </c>
      <c r="AL930" s="5">
        <f t="shared" si="1149"/>
        <v>2.374881915474073E-6</v>
      </c>
      <c r="AM930" s="5">
        <f t="shared" si="1150"/>
        <v>3.2932718220244919E-2</v>
      </c>
      <c r="AN930" s="5">
        <f t="shared" si="1151"/>
        <v>1.2736987303167037E-2</v>
      </c>
      <c r="AO930" s="5">
        <f t="shared" si="1152"/>
        <v>2.4630649142910587E-3</v>
      </c>
      <c r="AP930" s="5">
        <f t="shared" si="1153"/>
        <v>3.1753656379444076E-4</v>
      </c>
      <c r="AQ930" s="5">
        <f t="shared" si="1154"/>
        <v>3.0702439700640981E-5</v>
      </c>
      <c r="AR930" s="5">
        <f t="shared" si="1155"/>
        <v>5.3479747091069616E-6</v>
      </c>
      <c r="AS930" s="5">
        <f t="shared" si="1156"/>
        <v>1.1844483550170032E-5</v>
      </c>
      <c r="AT930" s="5">
        <f t="shared" si="1157"/>
        <v>1.3116347608315009E-5</v>
      </c>
      <c r="AU930" s="5">
        <f t="shared" si="1158"/>
        <v>9.6831898637843746E-6</v>
      </c>
      <c r="AV930" s="5">
        <f t="shared" si="1159"/>
        <v>5.3614867914137573E-6</v>
      </c>
      <c r="AW930" s="5">
        <f t="shared" si="1160"/>
        <v>5.650741515129242E-8</v>
      </c>
      <c r="AX930" s="5">
        <f t="shared" si="1161"/>
        <v>1.2156347665526271E-2</v>
      </c>
      <c r="AY930" s="5">
        <f t="shared" si="1162"/>
        <v>4.7015628905332689E-3</v>
      </c>
      <c r="AZ930" s="5">
        <f t="shared" si="1163"/>
        <v>9.0918317827999508E-4</v>
      </c>
      <c r="BA930" s="5">
        <f t="shared" si="1164"/>
        <v>1.172112438513761E-4</v>
      </c>
      <c r="BB930" s="5">
        <f t="shared" si="1165"/>
        <v>1.1333092175531705E-5</v>
      </c>
      <c r="BC930" s="5">
        <f t="shared" si="1166"/>
        <v>8.7663247339621221E-7</v>
      </c>
      <c r="BD930" s="5">
        <f t="shared" si="1167"/>
        <v>3.4472853365259004E-7</v>
      </c>
      <c r="BE930" s="5">
        <f t="shared" si="1168"/>
        <v>7.6349116594909365E-7</v>
      </c>
      <c r="BF930" s="5">
        <f t="shared" si="1169"/>
        <v>8.4547506744794075E-7</v>
      </c>
      <c r="BG930" s="5">
        <f t="shared" si="1170"/>
        <v>6.2417494928270197E-7</v>
      </c>
      <c r="BH930" s="5">
        <f t="shared" si="1171"/>
        <v>3.4559951763691644E-7</v>
      </c>
      <c r="BI930" s="5">
        <f t="shared" si="1172"/>
        <v>1.5308403738807907E-7</v>
      </c>
      <c r="BJ930" s="8">
        <f t="shared" si="1173"/>
        <v>0.78849140976891219</v>
      </c>
      <c r="BK930" s="8">
        <f t="shared" si="1174"/>
        <v>0.15735665348494954</v>
      </c>
      <c r="BL930" s="8">
        <f t="shared" si="1175"/>
        <v>5.0416010128922287E-2</v>
      </c>
      <c r="BM930" s="8">
        <f t="shared" si="1176"/>
        <v>0.47422917491013616</v>
      </c>
      <c r="BN930" s="8">
        <f t="shared" si="1177"/>
        <v>0.5180484497525335</v>
      </c>
    </row>
    <row r="931" spans="1:66" x14ac:dyDescent="0.25">
      <c r="A931" t="s">
        <v>70</v>
      </c>
      <c r="B931" t="s">
        <v>77</v>
      </c>
      <c r="C931" t="s">
        <v>86</v>
      </c>
      <c r="D931" t="s">
        <v>525</v>
      </c>
      <c r="E931">
        <f>VLOOKUP(A931,home!$A$2:$E$405,3,FALSE)</f>
        <v>1.359</v>
      </c>
      <c r="F931">
        <f>VLOOKUP(B931,home!$B$2:$E$405,3,FALSE)</f>
        <v>1.4717</v>
      </c>
      <c r="G931">
        <f>VLOOKUP(C931,away!$B$2:$E$405,4,FALSE)</f>
        <v>1.4717</v>
      </c>
      <c r="H931">
        <f>VLOOKUP(A931,away!$A$2:$E$405,3,FALSE)</f>
        <v>1.0342</v>
      </c>
      <c r="I931">
        <f>VLOOKUP(C931,away!$B$2:$E$405,3,FALSE)</f>
        <v>0.64459999999999995</v>
      </c>
      <c r="J931">
        <f>VLOOKUP(B931,home!$B$2:$E$405,4,FALSE)</f>
        <v>0.72519999999999996</v>
      </c>
      <c r="K931" s="3">
        <f t="shared" si="1122"/>
        <v>2.9434593095099997</v>
      </c>
      <c r="L931" s="3">
        <f t="shared" si="1123"/>
        <v>0.48345118606399995</v>
      </c>
      <c r="M931" s="5">
        <f t="shared" si="1124"/>
        <v>3.2487155096355032E-2</v>
      </c>
      <c r="N931" s="5">
        <f t="shared" si="1125"/>
        <v>9.5624619107861436E-2</v>
      </c>
      <c r="O931" s="5">
        <f t="shared" si="1126"/>
        <v>1.5705953663177959E-2</v>
      </c>
      <c r="P931" s="5">
        <f t="shared" si="1127"/>
        <v>4.6229835524613842E-2</v>
      </c>
      <c r="Q931" s="5">
        <f t="shared" si="1128"/>
        <v>0.1407335876656913</v>
      </c>
      <c r="R931" s="5">
        <f t="shared" si="1129"/>
        <v>3.7965309633648039E-3</v>
      </c>
      <c r="S931" s="5">
        <f t="shared" si="1130"/>
        <v>1.6446482358135416E-2</v>
      </c>
      <c r="T931" s="5">
        <f t="shared" si="1131"/>
        <v>6.8037819876020367E-2</v>
      </c>
      <c r="U931" s="5">
        <f t="shared" si="1132"/>
        <v>1.11749344079591E-2</v>
      </c>
      <c r="V931" s="5">
        <f t="shared" si="1133"/>
        <v>2.6004061267360184E-3</v>
      </c>
      <c r="W931" s="5">
        <f t="shared" si="1134"/>
        <v>0.13808119625844026</v>
      </c>
      <c r="X931" s="5">
        <f t="shared" si="1135"/>
        <v>6.6755518104278877E-2</v>
      </c>
      <c r="Y931" s="5">
        <f t="shared" si="1136"/>
        <v>1.6136517201915224E-2</v>
      </c>
      <c r="Z931" s="5">
        <f t="shared" si="1137"/>
        <v>6.1181246572247186E-4</v>
      </c>
      <c r="AA931" s="5">
        <f t="shared" si="1138"/>
        <v>1.8008450979050774E-3</v>
      </c>
      <c r="AB931" s="5">
        <f t="shared" si="1139"/>
        <v>2.6503571342070737E-3</v>
      </c>
      <c r="AC931" s="5">
        <f t="shared" si="1140"/>
        <v>2.3127669070215884E-4</v>
      </c>
      <c r="AD931" s="5">
        <f t="shared" si="1141"/>
        <v>0.10160909564879582</v>
      </c>
      <c r="AE931" s="5">
        <f t="shared" si="1142"/>
        <v>4.9123037806300743E-2</v>
      </c>
      <c r="AF931" s="5">
        <f t="shared" si="1143"/>
        <v>1.1874295445261402E-2</v>
      </c>
      <c r="AG931" s="5">
        <f t="shared" si="1144"/>
        <v>1.9135474055619933E-3</v>
      </c>
      <c r="AH931" s="5">
        <f t="shared" si="1145"/>
        <v>7.3945365550567312E-5</v>
      </c>
      <c r="AI931" s="5">
        <f t="shared" si="1146"/>
        <v>2.1765517462493737E-4</v>
      </c>
      <c r="AJ931" s="5">
        <f t="shared" si="1147"/>
        <v>3.2032957500639835E-4</v>
      </c>
      <c r="AK931" s="5">
        <f t="shared" si="1148"/>
        <v>3.1429235655465497E-4</v>
      </c>
      <c r="AL931" s="5">
        <f t="shared" si="1149"/>
        <v>1.3164444027340995E-5</v>
      </c>
      <c r="AM931" s="5">
        <f t="shared" si="1150"/>
        <v>5.9816447703667987E-2</v>
      </c>
      <c r="AN931" s="5">
        <f t="shared" si="1151"/>
        <v>2.8918332588473511E-2</v>
      </c>
      <c r="AO931" s="5">
        <f t="shared" si="1152"/>
        <v>6.9903010944453699E-3</v>
      </c>
      <c r="AP931" s="5">
        <f t="shared" si="1153"/>
        <v>1.1264897850180309E-3</v>
      </c>
      <c r="AQ931" s="5">
        <f t="shared" si="1154"/>
        <v>1.3615070566398677E-4</v>
      </c>
      <c r="AR931" s="5">
        <f t="shared" si="1155"/>
        <v>7.1497949358715618E-6</v>
      </c>
      <c r="AS931" s="5">
        <f t="shared" si="1156"/>
        <v>2.10451304650786E-5</v>
      </c>
      <c r="AT931" s="5">
        <f t="shared" si="1157"/>
        <v>3.0972742593644062E-5</v>
      </c>
      <c r="AU931" s="5">
        <f t="shared" si="1158"/>
        <v>3.0389002509439505E-5</v>
      </c>
      <c r="AV931" s="5">
        <f t="shared" si="1159"/>
        <v>2.2362198085783111E-5</v>
      </c>
      <c r="AW931" s="5">
        <f t="shared" si="1160"/>
        <v>5.2036812733449482E-7</v>
      </c>
      <c r="AX931" s="5">
        <f t="shared" si="1161"/>
        <v>2.9344546642529952E-2</v>
      </c>
      <c r="AY931" s="5">
        <f t="shared" si="1162"/>
        <v>1.4186655878841471E-2</v>
      </c>
      <c r="AZ931" s="5">
        <f t="shared" si="1163"/>
        <v>3.429277805453863E-3</v>
      </c>
      <c r="BA931" s="5">
        <f t="shared" si="1164"/>
        <v>5.5262947412987394E-4</v>
      </c>
      <c r="BB931" s="5">
        <f t="shared" si="1165"/>
        <v>6.6792343680503009E-5</v>
      </c>
      <c r="BC931" s="5">
        <f t="shared" si="1166"/>
        <v>6.4581675544666983E-6</v>
      </c>
      <c r="BD931" s="5">
        <f t="shared" si="1167"/>
        <v>5.7609614031024811E-7</v>
      </c>
      <c r="BE931" s="5">
        <f t="shared" si="1168"/>
        <v>1.6957155473689789E-6</v>
      </c>
      <c r="BF931" s="5">
        <f t="shared" si="1169"/>
        <v>2.4956348570920331E-6</v>
      </c>
      <c r="BG931" s="5">
        <f t="shared" si="1170"/>
        <v>2.4485998844150679E-6</v>
      </c>
      <c r="BH931" s="5">
        <f t="shared" si="1171"/>
        <v>1.8018385312616599E-6</v>
      </c>
      <c r="BI931" s="5">
        <f t="shared" si="1172"/>
        <v>1.0607276798151911E-6</v>
      </c>
      <c r="BJ931" s="8">
        <f t="shared" si="1173"/>
        <v>0.83446331670958673</v>
      </c>
      <c r="BK931" s="8">
        <f t="shared" si="1174"/>
        <v>0.11219497611941129</v>
      </c>
      <c r="BL931" s="8">
        <f t="shared" si="1175"/>
        <v>3.6176841219580654E-2</v>
      </c>
      <c r="BM931" s="8">
        <f t="shared" si="1176"/>
        <v>0.63468312898252255</v>
      </c>
      <c r="BN931" s="8">
        <f t="shared" si="1177"/>
        <v>0.33457768202106436</v>
      </c>
    </row>
    <row r="932" spans="1:66" x14ac:dyDescent="0.25">
      <c r="A932" t="s">
        <v>70</v>
      </c>
      <c r="B932" t="s">
        <v>309</v>
      </c>
      <c r="C932" t="s">
        <v>78</v>
      </c>
      <c r="D932" t="s">
        <v>525</v>
      </c>
      <c r="E932">
        <f>VLOOKUP(A932,home!$A$2:$E$405,3,FALSE)</f>
        <v>1.359</v>
      </c>
      <c r="F932">
        <f>VLOOKUP(B932,home!$B$2:$E$405,3,FALSE)</f>
        <v>0</v>
      </c>
      <c r="G932">
        <f>VLOOKUP(C932,away!$B$2:$E$405,4,FALSE)</f>
        <v>0</v>
      </c>
      <c r="H932">
        <f>VLOOKUP(A932,away!$A$2:$E$405,3,FALSE)</f>
        <v>1.0342</v>
      </c>
      <c r="I932">
        <f>VLOOKUP(C932,away!$B$2:$E$405,3,FALSE)</f>
        <v>0.48349999999999999</v>
      </c>
      <c r="J932">
        <f>VLOOKUP(B932,home!$B$2:$E$405,4,FALSE)</f>
        <v>0.96689999999999998</v>
      </c>
      <c r="K932" s="3">
        <f t="shared" si="1122"/>
        <v>0</v>
      </c>
      <c r="L932" s="3">
        <f t="shared" si="1123"/>
        <v>0.48348451832999995</v>
      </c>
      <c r="M932" s="5">
        <f t="shared" si="1124"/>
        <v>0.6166309819687148</v>
      </c>
      <c r="N932" s="5">
        <f t="shared" si="1125"/>
        <v>0</v>
      </c>
      <c r="O932" s="5">
        <f t="shared" si="1126"/>
        <v>0.29813153330449899</v>
      </c>
      <c r="P932" s="5">
        <f t="shared" si="1127"/>
        <v>0</v>
      </c>
      <c r="Q932" s="5">
        <f t="shared" si="1128"/>
        <v>0</v>
      </c>
      <c r="R932" s="5">
        <f t="shared" si="1129"/>
        <v>7.2070990389354994E-2</v>
      </c>
      <c r="S932" s="5">
        <f t="shared" si="1130"/>
        <v>0</v>
      </c>
      <c r="T932" s="5">
        <f t="shared" si="1131"/>
        <v>0</v>
      </c>
      <c r="U932" s="5">
        <f t="shared" si="1132"/>
        <v>0</v>
      </c>
      <c r="V932" s="5">
        <f t="shared" si="1133"/>
        <v>0</v>
      </c>
      <c r="W932" s="5">
        <f t="shared" si="1134"/>
        <v>0</v>
      </c>
      <c r="X932" s="5">
        <f t="shared" si="1135"/>
        <v>0</v>
      </c>
      <c r="Y932" s="5">
        <f t="shared" si="1136"/>
        <v>0</v>
      </c>
      <c r="Z932" s="5">
        <f t="shared" si="1137"/>
        <v>1.1615069357987786E-2</v>
      </c>
      <c r="AA932" s="5">
        <f t="shared" si="1138"/>
        <v>0</v>
      </c>
      <c r="AB932" s="5">
        <f t="shared" si="1139"/>
        <v>0</v>
      </c>
      <c r="AC932" s="5">
        <f t="shared" si="1140"/>
        <v>0</v>
      </c>
      <c r="AD932" s="5">
        <f t="shared" si="1141"/>
        <v>0</v>
      </c>
      <c r="AE932" s="5">
        <f t="shared" si="1142"/>
        <v>0</v>
      </c>
      <c r="AF932" s="5">
        <f t="shared" si="1143"/>
        <v>0</v>
      </c>
      <c r="AG932" s="5">
        <f t="shared" si="1144"/>
        <v>0</v>
      </c>
      <c r="AH932" s="5">
        <f t="shared" si="1145"/>
        <v>1.4039265534790664E-3</v>
      </c>
      <c r="AI932" s="5">
        <f t="shared" si="1146"/>
        <v>0</v>
      </c>
      <c r="AJ932" s="5">
        <f t="shared" si="1147"/>
        <v>0</v>
      </c>
      <c r="AK932" s="5">
        <f t="shared" si="1148"/>
        <v>0</v>
      </c>
      <c r="AL932" s="5">
        <f t="shared" si="1149"/>
        <v>0</v>
      </c>
      <c r="AM932" s="5">
        <f t="shared" si="1150"/>
        <v>0</v>
      </c>
      <c r="AN932" s="5">
        <f t="shared" si="1151"/>
        <v>0</v>
      </c>
      <c r="AO932" s="5">
        <f t="shared" si="1152"/>
        <v>0</v>
      </c>
      <c r="AP932" s="5">
        <f t="shared" si="1153"/>
        <v>0</v>
      </c>
      <c r="AQ932" s="5">
        <f t="shared" si="1154"/>
        <v>0</v>
      </c>
      <c r="AR932" s="5">
        <f t="shared" si="1155"/>
        <v>1.3575535069590473E-4</v>
      </c>
      <c r="AS932" s="5">
        <f t="shared" si="1156"/>
        <v>0</v>
      </c>
      <c r="AT932" s="5">
        <f t="shared" si="1157"/>
        <v>0</v>
      </c>
      <c r="AU932" s="5">
        <f t="shared" si="1158"/>
        <v>0</v>
      </c>
      <c r="AV932" s="5">
        <f t="shared" si="1159"/>
        <v>0</v>
      </c>
      <c r="AW932" s="5">
        <f t="shared" si="1160"/>
        <v>0</v>
      </c>
      <c r="AX932" s="5">
        <f t="shared" si="1161"/>
        <v>0</v>
      </c>
      <c r="AY932" s="5">
        <f t="shared" si="1162"/>
        <v>0</v>
      </c>
      <c r="AZ932" s="5">
        <f t="shared" si="1163"/>
        <v>0</v>
      </c>
      <c r="BA932" s="5">
        <f t="shared" si="1164"/>
        <v>0</v>
      </c>
      <c r="BB932" s="5">
        <f t="shared" si="1165"/>
        <v>0</v>
      </c>
      <c r="BC932" s="5">
        <f t="shared" si="1166"/>
        <v>0</v>
      </c>
      <c r="BD932" s="5">
        <f t="shared" si="1167"/>
        <v>1.0939268390321613E-5</v>
      </c>
      <c r="BE932" s="5">
        <f t="shared" si="1168"/>
        <v>0</v>
      </c>
      <c r="BF932" s="5">
        <f t="shared" si="1169"/>
        <v>0</v>
      </c>
      <c r="BG932" s="5">
        <f t="shared" si="1170"/>
        <v>0</v>
      </c>
      <c r="BH932" s="5">
        <f t="shared" si="1171"/>
        <v>0</v>
      </c>
      <c r="BI932" s="5">
        <f t="shared" si="1172"/>
        <v>0</v>
      </c>
      <c r="BJ932" s="8">
        <f t="shared" si="1173"/>
        <v>0</v>
      </c>
      <c r="BK932" s="8">
        <f t="shared" si="1174"/>
        <v>0.6166309819687148</v>
      </c>
      <c r="BL932" s="8">
        <f t="shared" si="1175"/>
        <v>0.37175314486641925</v>
      </c>
      <c r="BM932" s="8">
        <f t="shared" si="1176"/>
        <v>1.3165690530553078E-2</v>
      </c>
      <c r="BN932" s="8">
        <f t="shared" si="1177"/>
        <v>0.98683350566256878</v>
      </c>
    </row>
    <row r="933" spans="1:66" x14ac:dyDescent="0.25">
      <c r="A933" t="s">
        <v>70</v>
      </c>
      <c r="B933" t="s">
        <v>74</v>
      </c>
      <c r="C933" t="s">
        <v>88</v>
      </c>
      <c r="D933" t="s">
        <v>525</v>
      </c>
      <c r="E933">
        <f>VLOOKUP(A933,home!$A$2:$E$405,3,FALSE)</f>
        <v>1.359</v>
      </c>
      <c r="F933">
        <f>VLOOKUP(B933,home!$B$2:$E$405,3,FALSE)</f>
        <v>0.91979999999999995</v>
      </c>
      <c r="G933">
        <f>VLOOKUP(C933,away!$B$2:$E$405,4,FALSE)</f>
        <v>0.73580000000000001</v>
      </c>
      <c r="H933">
        <f>VLOOKUP(A933,away!$A$2:$E$405,3,FALSE)</f>
        <v>1.0342</v>
      </c>
      <c r="I933">
        <f>VLOOKUP(C933,away!$B$2:$E$405,3,FALSE)</f>
        <v>0.96689999999999998</v>
      </c>
      <c r="J933">
        <f>VLOOKUP(B933,home!$B$2:$E$405,4,FALSE)</f>
        <v>0.96689999999999998</v>
      </c>
      <c r="K933" s="3">
        <f t="shared" si="1122"/>
        <v>0.91975603355999991</v>
      </c>
      <c r="L933" s="3">
        <f t="shared" si="1123"/>
        <v>0.96686903986200001</v>
      </c>
      <c r="M933" s="5">
        <f t="shared" si="1124"/>
        <v>0.15158252643163078</v>
      </c>
      <c r="N933" s="5">
        <f t="shared" si="1125"/>
        <v>0.13941894326776058</v>
      </c>
      <c r="O933" s="5">
        <f t="shared" si="1126"/>
        <v>0.14656045179080707</v>
      </c>
      <c r="P933" s="5">
        <f t="shared" si="1127"/>
        <v>0.13479985981587431</v>
      </c>
      <c r="Q933" s="5">
        <f t="shared" si="1128"/>
        <v>6.411570713154105E-2</v>
      </c>
      <c r="R933" s="5">
        <f t="shared" si="1129"/>
        <v>7.085238165235927E-2</v>
      </c>
      <c r="S933" s="5">
        <f t="shared" si="1130"/>
        <v>2.9968827268780123E-2</v>
      </c>
      <c r="T933" s="5">
        <f t="shared" si="1131"/>
        <v>6.1991492194346284E-2</v>
      </c>
      <c r="U933" s="5">
        <f t="shared" si="1132"/>
        <v>6.516690551685328E-2</v>
      </c>
      <c r="V933" s="5">
        <f t="shared" si="1133"/>
        <v>2.9611986213990077E-3</v>
      </c>
      <c r="W933" s="5">
        <f t="shared" si="1134"/>
        <v>1.9656936160066935E-2</v>
      </c>
      <c r="X933" s="5">
        <f t="shared" si="1135"/>
        <v>1.9005682991712545E-2</v>
      </c>
      <c r="Y933" s="5">
        <f t="shared" si="1136"/>
        <v>9.1880032330593237E-3</v>
      </c>
      <c r="Z933" s="5">
        <f t="shared" si="1137"/>
        <v>2.2834991406717541E-2</v>
      </c>
      <c r="AA933" s="5">
        <f t="shared" si="1138"/>
        <v>2.1002621122619209E-2</v>
      </c>
      <c r="AB933" s="5">
        <f t="shared" si="1139"/>
        <v>9.6586437490518567E-3</v>
      </c>
      <c r="AC933" s="5">
        <f t="shared" si="1140"/>
        <v>1.6458409176848052E-4</v>
      </c>
      <c r="AD933" s="5">
        <f t="shared" si="1141"/>
        <v>4.5198964086313239E-3</v>
      </c>
      <c r="AE933" s="5">
        <f t="shared" si="1142"/>
        <v>4.3701479008890704E-3</v>
      </c>
      <c r="AF933" s="5">
        <f t="shared" si="1143"/>
        <v>2.1126803524937746E-3</v>
      </c>
      <c r="AG933" s="5">
        <f t="shared" si="1144"/>
        <v>6.8089507465032265E-4</v>
      </c>
      <c r="AH933" s="5">
        <f t="shared" si="1145"/>
        <v>5.5196115541675007E-3</v>
      </c>
      <c r="AI933" s="5">
        <f t="shared" si="1146"/>
        <v>5.0766960298530475E-3</v>
      </c>
      <c r="AJ933" s="5">
        <f t="shared" si="1147"/>
        <v>2.3346609020037184E-3</v>
      </c>
      <c r="AK933" s="5">
        <f t="shared" si="1148"/>
        <v>7.1577281697818393E-4</v>
      </c>
      <c r="AL933" s="5">
        <f t="shared" si="1149"/>
        <v>5.8544775629718341E-6</v>
      </c>
      <c r="AM933" s="5">
        <f t="shared" si="1150"/>
        <v>8.314403985809673E-4</v>
      </c>
      <c r="AN933" s="5">
        <f t="shared" si="1151"/>
        <v>8.038939798784584E-4</v>
      </c>
      <c r="AO933" s="5">
        <f t="shared" si="1152"/>
        <v>3.8863010023796344E-4</v>
      </c>
      <c r="AP933" s="5">
        <f t="shared" si="1153"/>
        <v>1.2525147062618421E-4</v>
      </c>
      <c r="AQ933" s="5">
        <f t="shared" si="1154"/>
        <v>3.0275442286410547E-5</v>
      </c>
      <c r="AR933" s="5">
        <f t="shared" si="1155"/>
        <v>1.0673483047578269E-3</v>
      </c>
      <c r="AS933" s="5">
        <f t="shared" si="1156"/>
        <v>9.8170004321104895E-4</v>
      </c>
      <c r="AT933" s="5">
        <f t="shared" si="1157"/>
        <v>4.5146226894473738E-4</v>
      </c>
      <c r="AU933" s="5">
        <f t="shared" si="1158"/>
        <v>1.3841171526220321E-4</v>
      </c>
      <c r="AV933" s="5">
        <f t="shared" si="1159"/>
        <v>3.1826252556950027E-5</v>
      </c>
      <c r="AW933" s="5">
        <f t="shared" si="1160"/>
        <v>1.44619196582173E-7</v>
      </c>
      <c r="AX933" s="5">
        <f t="shared" si="1161"/>
        <v>1.2745372052339591E-4</v>
      </c>
      <c r="AY933" s="5">
        <f t="shared" si="1162"/>
        <v>1.2323105638929548E-4</v>
      </c>
      <c r="AZ933" s="5">
        <f t="shared" si="1163"/>
        <v>5.9574146586149044E-5</v>
      </c>
      <c r="BA933" s="5">
        <f t="shared" si="1164"/>
        <v>1.9200132636782663E-5</v>
      </c>
      <c r="BB933" s="5">
        <f t="shared" si="1165"/>
        <v>4.6410034519372742E-6</v>
      </c>
      <c r="BC933" s="5">
        <f t="shared" si="1166"/>
        <v>8.9744851031416439E-7</v>
      </c>
      <c r="BD933" s="5">
        <f t="shared" si="1167"/>
        <v>1.7199767176992217E-4</v>
      </c>
      <c r="BE933" s="5">
        <f t="shared" si="1168"/>
        <v>1.5819589636865842E-4</v>
      </c>
      <c r="BF933" s="5">
        <f t="shared" si="1169"/>
        <v>7.2750815084753008E-5</v>
      </c>
      <c r="BG933" s="5">
        <f t="shared" si="1170"/>
        <v>2.2304333706869814E-5</v>
      </c>
      <c r="BH933" s="5">
        <f t="shared" si="1171"/>
        <v>5.128636375357297E-6</v>
      </c>
      <c r="BI933" s="5">
        <f t="shared" si="1172"/>
        <v>9.4341885003403275E-7</v>
      </c>
      <c r="BJ933" s="8">
        <f t="shared" si="1173"/>
        <v>0.32757487361485915</v>
      </c>
      <c r="BK933" s="8">
        <f t="shared" si="1174"/>
        <v>0.31960608176340499</v>
      </c>
      <c r="BL933" s="8">
        <f t="shared" si="1175"/>
        <v>0.32998981449158155</v>
      </c>
      <c r="BM933" s="8">
        <f t="shared" si="1176"/>
        <v>0.29255280474939738</v>
      </c>
      <c r="BN933" s="8">
        <f t="shared" si="1177"/>
        <v>0.70732987008997306</v>
      </c>
    </row>
    <row r="934" spans="1:66" s="14" customFormat="1" x14ac:dyDescent="0.25">
      <c r="A934" t="s">
        <v>70</v>
      </c>
      <c r="B934" t="s">
        <v>91</v>
      </c>
      <c r="C934" t="s">
        <v>82</v>
      </c>
      <c r="D934" t="s">
        <v>525</v>
      </c>
      <c r="E934">
        <f>VLOOKUP(A934,home!$A$2:$E$405,3,FALSE)</f>
        <v>1.359</v>
      </c>
      <c r="F934">
        <f>VLOOKUP(B934,home!$B$2:$E$405,3,FALSE)</f>
        <v>1.1037999999999999</v>
      </c>
      <c r="G934">
        <f>VLOOKUP(C934,away!$B$2:$E$405,4,FALSE)</f>
        <v>0.73580000000000001</v>
      </c>
      <c r="H934">
        <f>VLOOKUP(A934,away!$A$2:$E$405,3,FALSE)</f>
        <v>1.0342</v>
      </c>
      <c r="I934">
        <f>VLOOKUP(C934,away!$B$2:$E$405,3,FALSE)</f>
        <v>0.2417</v>
      </c>
      <c r="J934">
        <f>VLOOKUP(B934,home!$B$2:$E$405,4,FALSE)</f>
        <v>0.96689999999999998</v>
      </c>
      <c r="K934" s="3">
        <f t="shared" si="1122"/>
        <v>1.1037472383599998</v>
      </c>
      <c r="L934" s="3">
        <f t="shared" si="1123"/>
        <v>0.24169226076600001</v>
      </c>
      <c r="M934" s="5">
        <f t="shared" si="1124"/>
        <v>0.26042522604525448</v>
      </c>
      <c r="N934" s="5">
        <f t="shared" si="1125"/>
        <v>0.28744362404672824</v>
      </c>
      <c r="O934" s="5">
        <f t="shared" si="1126"/>
        <v>6.2942761643374145E-2</v>
      </c>
      <c r="P934" s="5">
        <f t="shared" si="1127"/>
        <v>6.947289933862591E-2</v>
      </c>
      <c r="Q934" s="5">
        <f t="shared" si="1128"/>
        <v>0.15863255311288318</v>
      </c>
      <c r="R934" s="5">
        <f t="shared" si="1129"/>
        <v>7.6063891802212822E-3</v>
      </c>
      <c r="S934" s="5">
        <f t="shared" si="1130"/>
        <v>4.6332721063628316E-3</v>
      </c>
      <c r="T934" s="5">
        <f t="shared" si="1131"/>
        <v>3.834026039293531E-2</v>
      </c>
      <c r="U934" s="5">
        <f t="shared" si="1132"/>
        <v>8.3955310515606216E-3</v>
      </c>
      <c r="V934" s="5">
        <f t="shared" si="1133"/>
        <v>1.3733387401396172E-4</v>
      </c>
      <c r="W934" s="5">
        <f t="shared" si="1134"/>
        <v>5.8363414137446931E-2</v>
      </c>
      <c r="X934" s="5">
        <f t="shared" si="1135"/>
        <v>1.4105985508901875E-2</v>
      </c>
      <c r="Y934" s="5">
        <f t="shared" si="1136"/>
        <v>1.7046537639894646E-3</v>
      </c>
      <c r="Z934" s="5">
        <f t="shared" si="1137"/>
        <v>6.1280179907790785E-4</v>
      </c>
      <c r="AA934" s="5">
        <f t="shared" si="1138"/>
        <v>6.7637829339428006E-4</v>
      </c>
      <c r="AB934" s="5">
        <f t="shared" si="1139"/>
        <v>3.7327533671029323E-4</v>
      </c>
      <c r="AC934" s="5">
        <f t="shared" si="1140"/>
        <v>2.2897605173570899E-6</v>
      </c>
      <c r="AD934" s="5">
        <f t="shared" si="1141"/>
        <v>1.610461429386701E-2</v>
      </c>
      <c r="AE934" s="5">
        <f t="shared" si="1142"/>
        <v>3.8923606374491569E-3</v>
      </c>
      <c r="AF934" s="5">
        <f t="shared" si="1143"/>
        <v>4.7037672109083781E-4</v>
      </c>
      <c r="AG934" s="5">
        <f t="shared" si="1144"/>
        <v>3.7895471044047615E-5</v>
      </c>
      <c r="AH934" s="5">
        <f t="shared" si="1145"/>
        <v>3.7027363055152913E-5</v>
      </c>
      <c r="AI934" s="5">
        <f t="shared" si="1146"/>
        <v>4.0868849715878106E-5</v>
      </c>
      <c r="AJ934" s="5">
        <f t="shared" si="1147"/>
        <v>2.2554440004425166E-5</v>
      </c>
      <c r="AK934" s="5">
        <f t="shared" si="1148"/>
        <v>8.2981336225468576E-6</v>
      </c>
      <c r="AL934" s="5">
        <f t="shared" si="1149"/>
        <v>2.4433316902144689E-8</v>
      </c>
      <c r="AM934" s="5">
        <f t="shared" si="1150"/>
        <v>3.5550847103417373E-3</v>
      </c>
      <c r="AN934" s="5">
        <f t="shared" si="1151"/>
        <v>8.5923646085713477E-4</v>
      </c>
      <c r="AO934" s="5">
        <f t="shared" si="1152"/>
        <v>1.0383540137856879E-4</v>
      </c>
      <c r="AP934" s="5">
        <f t="shared" si="1153"/>
        <v>8.3654043022437754E-6</v>
      </c>
      <c r="AQ934" s="5">
        <f t="shared" si="1154"/>
        <v>5.0546336950773036E-7</v>
      </c>
      <c r="AR934" s="5">
        <f t="shared" si="1155"/>
        <v>1.7898454174006757E-6</v>
      </c>
      <c r="AS934" s="5">
        <f t="shared" si="1156"/>
        <v>1.9755369365472965E-6</v>
      </c>
      <c r="AT934" s="5">
        <f t="shared" si="1157"/>
        <v>1.0902467189961264E-6</v>
      </c>
      <c r="AU934" s="5">
        <f t="shared" si="1158"/>
        <v>4.0111893507434174E-7</v>
      </c>
      <c r="AV934" s="5">
        <f t="shared" si="1159"/>
        <v>1.1068347921055224E-7</v>
      </c>
      <c r="AW934" s="5">
        <f t="shared" si="1160"/>
        <v>1.810557413935514E-10</v>
      </c>
      <c r="AX934" s="5">
        <f t="shared" si="1161"/>
        <v>6.5398582186259203E-4</v>
      </c>
      <c r="AY934" s="5">
        <f t="shared" si="1162"/>
        <v>1.5806331179488042E-4</v>
      </c>
      <c r="AZ934" s="5">
        <f t="shared" si="1163"/>
        <v>1.91013395859329E-5</v>
      </c>
      <c r="BA934" s="5">
        <f t="shared" si="1164"/>
        <v>1.538881982727738E-6</v>
      </c>
      <c r="BB934" s="5">
        <f t="shared" si="1165"/>
        <v>9.2983966364382896E-8</v>
      </c>
      <c r="BC934" s="5">
        <f t="shared" si="1166"/>
        <v>4.494701009119484E-9</v>
      </c>
      <c r="BD934" s="5">
        <f t="shared" si="1167"/>
        <v>7.2098630892205622E-8</v>
      </c>
      <c r="BE934" s="5">
        <f t="shared" si="1168"/>
        <v>7.9578664736808907E-8</v>
      </c>
      <c r="BF934" s="5">
        <f t="shared" si="1169"/>
        <v>4.3917365717814573E-8</v>
      </c>
      <c r="BG934" s="5">
        <f t="shared" si="1170"/>
        <v>1.6157890375694654E-8</v>
      </c>
      <c r="BH934" s="5">
        <f t="shared" si="1171"/>
        <v>4.45855671997415E-9</v>
      </c>
      <c r="BI934" s="5">
        <f t="shared" si="1172"/>
        <v>9.8422393334857712E-10</v>
      </c>
      <c r="BJ934" s="8">
        <f t="shared" si="1173"/>
        <v>0.58445555236047886</v>
      </c>
      <c r="BK934" s="8">
        <f t="shared" si="1174"/>
        <v>0.33482910886988632</v>
      </c>
      <c r="BL934" s="8">
        <f t="shared" si="1175"/>
        <v>8.0108668918478274E-2</v>
      </c>
      <c r="BM934" s="8">
        <f t="shared" si="1176"/>
        <v>0.1533246154500949</v>
      </c>
      <c r="BN934" s="8">
        <f t="shared" si="1177"/>
        <v>0.84652345336708712</v>
      </c>
    </row>
    <row r="935" spans="1:66" x14ac:dyDescent="0.25">
      <c r="A935" t="s">
        <v>70</v>
      </c>
      <c r="B935" t="s">
        <v>101</v>
      </c>
      <c r="C935" t="s">
        <v>73</v>
      </c>
      <c r="D935" t="s">
        <v>525</v>
      </c>
      <c r="E935">
        <f>VLOOKUP(A935,home!$A$2:$E$405,3,FALSE)</f>
        <v>1.359</v>
      </c>
      <c r="F935">
        <f>VLOOKUP(B935,home!$B$2:$E$405,3,FALSE)</f>
        <v>0.73580000000000001</v>
      </c>
      <c r="G935">
        <f>VLOOKUP(C935,away!$B$2:$E$405,4,FALSE)</f>
        <v>1.1773</v>
      </c>
      <c r="H935">
        <f>VLOOKUP(A935,away!$A$2:$E$405,3,FALSE)</f>
        <v>1.0342</v>
      </c>
      <c r="I935">
        <f>VLOOKUP(C935,away!$B$2:$E$405,3,FALSE)</f>
        <v>0.77349999999999997</v>
      </c>
      <c r="J935">
        <f>VLOOKUP(B935,home!$B$2:$E$405,4,FALSE)</f>
        <v>1.2087000000000001</v>
      </c>
      <c r="K935" s="3">
        <f t="shared" si="1122"/>
        <v>1.1772437250599999</v>
      </c>
      <c r="L935" s="3">
        <f t="shared" si="1123"/>
        <v>0.96690403719000007</v>
      </c>
      <c r="M935" s="5">
        <f t="shared" si="1124"/>
        <v>0.1171678493704888</v>
      </c>
      <c r="N935" s="5">
        <f t="shared" si="1125"/>
        <v>0.13793511545018317</v>
      </c>
      <c r="O935" s="5">
        <f t="shared" si="1126"/>
        <v>0.11329006658519541</v>
      </c>
      <c r="P935" s="5">
        <f t="shared" si="1127"/>
        <v>0.13337001999905085</v>
      </c>
      <c r="Q935" s="5">
        <f t="shared" si="1128"/>
        <v>8.1191624564577417E-2</v>
      </c>
      <c r="R935" s="5">
        <f t="shared" si="1129"/>
        <v>5.4770311377374682E-2</v>
      </c>
      <c r="S935" s="5">
        <f t="shared" si="1130"/>
        <v>3.7953163624055146E-2</v>
      </c>
      <c r="T935" s="5">
        <f t="shared" si="1131"/>
        <v>7.8504509577504669E-2</v>
      </c>
      <c r="U935" s="5">
        <f t="shared" si="1132"/>
        <v>6.447800538859666E-2</v>
      </c>
      <c r="V935" s="5">
        <f t="shared" si="1133"/>
        <v>4.8001546677250203E-3</v>
      </c>
      <c r="W935" s="5">
        <f t="shared" si="1134"/>
        <v>3.1860776848692027E-2</v>
      </c>
      <c r="X935" s="5">
        <f t="shared" si="1135"/>
        <v>3.0806313763010008E-2</v>
      </c>
      <c r="Y935" s="5">
        <f t="shared" si="1136"/>
        <v>1.4893374574198119E-2</v>
      </c>
      <c r="Z935" s="5">
        <f t="shared" si="1137"/>
        <v>1.7652545062978992E-2</v>
      </c>
      <c r="AA935" s="5">
        <f t="shared" si="1138"/>
        <v>2.0781347906730901E-2</v>
      </c>
      <c r="AB935" s="5">
        <f t="shared" si="1139"/>
        <v>1.223235571074386E-2</v>
      </c>
      <c r="AC935" s="5">
        <f t="shared" si="1140"/>
        <v>3.4149551662029492E-4</v>
      </c>
      <c r="AD935" s="5">
        <f t="shared" si="1141"/>
        <v>9.3769749051649046E-3</v>
      </c>
      <c r="AE935" s="5">
        <f t="shared" si="1142"/>
        <v>9.0666348924332632E-3</v>
      </c>
      <c r="AF935" s="5">
        <f t="shared" si="1143"/>
        <v>4.3832829406107218E-3</v>
      </c>
      <c r="AG935" s="5">
        <f t="shared" si="1144"/>
        <v>1.4127379904741875E-3</v>
      </c>
      <c r="AH935" s="5">
        <f t="shared" si="1145"/>
        <v>4.2670792720181979E-3</v>
      </c>
      <c r="AI935" s="5">
        <f t="shared" si="1146"/>
        <v>5.0233922973170154E-3</v>
      </c>
      <c r="AJ935" s="5">
        <f t="shared" si="1147"/>
        <v>2.9568785302655975E-3</v>
      </c>
      <c r="AK935" s="5">
        <f t="shared" si="1148"/>
        <v>1.1603222318399362E-3</v>
      </c>
      <c r="AL935" s="5">
        <f t="shared" si="1149"/>
        <v>1.5548724031698912E-5</v>
      </c>
      <c r="AM935" s="5">
        <f t="shared" si="1150"/>
        <v>2.2077969734300936E-3</v>
      </c>
      <c r="AN935" s="5">
        <f t="shared" si="1151"/>
        <v>2.1347278069054204E-3</v>
      </c>
      <c r="AO935" s="5">
        <f t="shared" si="1152"/>
        <v>1.032038467399303E-3</v>
      </c>
      <c r="AP935" s="5">
        <f t="shared" si="1153"/>
        <v>3.3262738688792214E-4</v>
      </c>
      <c r="AQ935" s="5">
        <f t="shared" si="1154"/>
        <v>8.0404690815472993E-5</v>
      </c>
      <c r="AR935" s="5">
        <f t="shared" si="1155"/>
        <v>8.2517123502483247E-4</v>
      </c>
      <c r="AS935" s="5">
        <f t="shared" si="1156"/>
        <v>9.7142765853299427E-4</v>
      </c>
      <c r="AT935" s="5">
        <f t="shared" si="1157"/>
        <v>5.7180355767884805E-4</v>
      </c>
      <c r="AU935" s="5">
        <f t="shared" si="1158"/>
        <v>2.2438405008146914E-4</v>
      </c>
      <c r="AV935" s="5">
        <f t="shared" si="1159"/>
        <v>6.6038678740489587E-5</v>
      </c>
      <c r="AW935" s="5">
        <f t="shared" si="1160"/>
        <v>4.9163411631001963E-7</v>
      </c>
      <c r="AX935" s="5">
        <f t="shared" si="1161"/>
        <v>4.3318585552950623E-4</v>
      </c>
      <c r="AY935" s="5">
        <f t="shared" si="1162"/>
        <v>4.1884915256508367E-4</v>
      </c>
      <c r="AZ935" s="5">
        <f t="shared" si="1163"/>
        <v>2.0249346829439481E-4</v>
      </c>
      <c r="BA935" s="5">
        <f t="shared" si="1164"/>
        <v>6.5263917332818554E-5</v>
      </c>
      <c r="BB935" s="5">
        <f t="shared" si="1165"/>
        <v>1.5775986287984166E-5</v>
      </c>
      <c r="BC935" s="5">
        <f t="shared" si="1166"/>
        <v>3.0507729665011954E-6</v>
      </c>
      <c r="BD935" s="5">
        <f t="shared" si="1167"/>
        <v>1.3297689975309479E-4</v>
      </c>
      <c r="BE935" s="5">
        <f t="shared" si="1168"/>
        <v>1.5654622081226347E-4</v>
      </c>
      <c r="BF935" s="5">
        <f t="shared" si="1169"/>
        <v>9.214652806654719E-5</v>
      </c>
      <c r="BG935" s="5">
        <f t="shared" si="1170"/>
        <v>3.6159640650802608E-5</v>
      </c>
      <c r="BH935" s="5">
        <f t="shared" si="1171"/>
        <v>1.0642177514145467E-5</v>
      </c>
      <c r="BI935" s="5">
        <f t="shared" si="1172"/>
        <v>2.5056873399004751E-6</v>
      </c>
      <c r="BJ935" s="8">
        <f t="shared" si="1173"/>
        <v>0.40635755998526302</v>
      </c>
      <c r="BK935" s="8">
        <f t="shared" si="1174"/>
        <v>0.29406708105453688</v>
      </c>
      <c r="BL935" s="8">
        <f t="shared" si="1175"/>
        <v>0.28204956163427758</v>
      </c>
      <c r="BM935" s="8">
        <f t="shared" si="1176"/>
        <v>0.36198340287173736</v>
      </c>
      <c r="BN935" s="8">
        <f t="shared" si="1177"/>
        <v>0.63772498734687033</v>
      </c>
    </row>
    <row r="936" spans="1:66" x14ac:dyDescent="0.25">
      <c r="A936" t="s">
        <v>19</v>
      </c>
      <c r="B936" t="s">
        <v>139</v>
      </c>
      <c r="C936" t="s">
        <v>242</v>
      </c>
      <c r="D936" t="s">
        <v>525</v>
      </c>
      <c r="E936">
        <f>VLOOKUP(A936,home!$A$2:$E$405,3,FALSE)</f>
        <v>1.4750000000000001</v>
      </c>
      <c r="F936">
        <f>VLOOKUP(B936,home!$B$2:$E$405,3,FALSE)</f>
        <v>0.84750000000000003</v>
      </c>
      <c r="G936">
        <f>VLOOKUP(C936,away!$B$2:$E$405,4,FALSE)</f>
        <v>1.3559000000000001</v>
      </c>
      <c r="H936">
        <f>VLOOKUP(A936,away!$A$2:$E$405,3,FALSE)</f>
        <v>1.5625</v>
      </c>
      <c r="I936">
        <f>VLOOKUP(C936,away!$B$2:$E$405,3,FALSE)</f>
        <v>0.96</v>
      </c>
      <c r="J936">
        <f>VLOOKUP(B936,home!$B$2:$E$405,4,FALSE)</f>
        <v>1.28</v>
      </c>
      <c r="K936" s="3">
        <f t="shared" si="1122"/>
        <v>1.6949597437500001</v>
      </c>
      <c r="L936" s="3">
        <f t="shared" si="1123"/>
        <v>1.92</v>
      </c>
      <c r="M936" s="5">
        <f t="shared" si="1124"/>
        <v>2.691800881350951E-2</v>
      </c>
      <c r="N936" s="5">
        <f t="shared" si="1125"/>
        <v>4.5624941320806314E-2</v>
      </c>
      <c r="O936" s="5">
        <f t="shared" si="1126"/>
        <v>5.1682576921938256E-2</v>
      </c>
      <c r="P936" s="5">
        <f t="shared" si="1127"/>
        <v>8.7599887335948132E-2</v>
      </c>
      <c r="Q936" s="5">
        <f t="shared" si="1128"/>
        <v>3.8666219424861342E-2</v>
      </c>
      <c r="R936" s="5">
        <f t="shared" si="1129"/>
        <v>4.9615273845060731E-2</v>
      </c>
      <c r="S936" s="5">
        <f t="shared" si="1130"/>
        <v>7.1269575643904445E-2</v>
      </c>
      <c r="T936" s="5">
        <f t="shared" si="1131"/>
        <v>7.4239141295733779E-2</v>
      </c>
      <c r="U936" s="5">
        <f t="shared" si="1132"/>
        <v>8.409589184251022E-2</v>
      </c>
      <c r="V936" s="5">
        <f t="shared" si="1133"/>
        <v>2.5770466489720211E-2</v>
      </c>
      <c r="W936" s="5">
        <f t="shared" si="1134"/>
        <v>2.1845895122714752E-2</v>
      </c>
      <c r="X936" s="5">
        <f t="shared" si="1135"/>
        <v>4.1944118635612322E-2</v>
      </c>
      <c r="Y936" s="5">
        <f t="shared" si="1136"/>
        <v>4.0266353890187838E-2</v>
      </c>
      <c r="Z936" s="5">
        <f t="shared" si="1137"/>
        <v>3.1753775260838862E-2</v>
      </c>
      <c r="AA936" s="5">
        <f t="shared" si="1138"/>
        <v>5.3821370779206526E-2</v>
      </c>
      <c r="AB936" s="5">
        <f t="shared" si="1139"/>
        <v>4.5612528412098834E-2</v>
      </c>
      <c r="AC936" s="5">
        <f t="shared" si="1140"/>
        <v>5.2415883933280985E-3</v>
      </c>
      <c r="AD936" s="5">
        <f t="shared" si="1141"/>
        <v>9.2569781997964996E-3</v>
      </c>
      <c r="AE936" s="5">
        <f t="shared" si="1142"/>
        <v>1.7773398143609277E-2</v>
      </c>
      <c r="AF936" s="5">
        <f t="shared" si="1143"/>
        <v>1.7062462217864911E-2</v>
      </c>
      <c r="AG936" s="5">
        <f t="shared" si="1144"/>
        <v>1.091997581943354E-2</v>
      </c>
      <c r="AH936" s="5">
        <f t="shared" si="1145"/>
        <v>1.5241812125202654E-2</v>
      </c>
      <c r="AI936" s="5">
        <f t="shared" si="1146"/>
        <v>2.5834257974019132E-2</v>
      </c>
      <c r="AJ936" s="5">
        <f t="shared" si="1147"/>
        <v>2.1894013637807439E-2</v>
      </c>
      <c r="AK936" s="5">
        <f t="shared" si="1148"/>
        <v>1.2369823915065701E-2</v>
      </c>
      <c r="AL936" s="5">
        <f t="shared" si="1149"/>
        <v>6.8231280537587441E-4</v>
      </c>
      <c r="AM936" s="5">
        <f t="shared" si="1150"/>
        <v>3.1380410794852815E-3</v>
      </c>
      <c r="AN936" s="5">
        <f t="shared" si="1151"/>
        <v>6.0250388726117397E-3</v>
      </c>
      <c r="AO936" s="5">
        <f t="shared" si="1152"/>
        <v>5.7840373177072716E-3</v>
      </c>
      <c r="AP936" s="5">
        <f t="shared" si="1153"/>
        <v>3.7017838833326528E-3</v>
      </c>
      <c r="AQ936" s="5">
        <f t="shared" si="1154"/>
        <v>1.7768562639996733E-3</v>
      </c>
      <c r="AR936" s="5">
        <f t="shared" si="1155"/>
        <v>5.8528558560778177E-3</v>
      </c>
      <c r="AS936" s="5">
        <f t="shared" si="1156"/>
        <v>9.9203550620233436E-3</v>
      </c>
      <c r="AT936" s="5">
        <f t="shared" si="1157"/>
        <v>8.4073012369180553E-3</v>
      </c>
      <c r="AU936" s="5">
        <f t="shared" si="1158"/>
        <v>4.7500123833852277E-3</v>
      </c>
      <c r="AV936" s="5">
        <f t="shared" si="1159"/>
        <v>2.0127699430379895E-3</v>
      </c>
      <c r="AW936" s="5">
        <f t="shared" si="1160"/>
        <v>6.1679612680385907E-5</v>
      </c>
      <c r="AX936" s="5">
        <f t="shared" si="1161"/>
        <v>8.8647555066022408E-4</v>
      </c>
      <c r="AY936" s="5">
        <f t="shared" si="1162"/>
        <v>1.7020330572676302E-3</v>
      </c>
      <c r="AZ936" s="5">
        <f t="shared" si="1163"/>
        <v>1.6339517349769253E-3</v>
      </c>
      <c r="BA936" s="5">
        <f t="shared" si="1164"/>
        <v>1.045729110385232E-3</v>
      </c>
      <c r="BB936" s="5">
        <f t="shared" si="1165"/>
        <v>5.019499729849113E-4</v>
      </c>
      <c r="BC936" s="5">
        <f t="shared" si="1166"/>
        <v>1.9274878962620591E-4</v>
      </c>
      <c r="BD936" s="5">
        <f t="shared" si="1167"/>
        <v>1.8729138739449023E-3</v>
      </c>
      <c r="BE936" s="5">
        <f t="shared" si="1168"/>
        <v>3.174513619847471E-3</v>
      </c>
      <c r="BF936" s="5">
        <f t="shared" si="1169"/>
        <v>2.6903363958137782E-3</v>
      </c>
      <c r="BG936" s="5">
        <f t="shared" si="1170"/>
        <v>1.5200039626832734E-3</v>
      </c>
      <c r="BH936" s="5">
        <f t="shared" si="1171"/>
        <v>6.4408638177215684E-4</v>
      </c>
      <c r="BI936" s="5">
        <f t="shared" si="1172"/>
        <v>2.1834009772027987E-4</v>
      </c>
      <c r="BJ936" s="8">
        <f t="shared" si="1173"/>
        <v>0.34398812970365833</v>
      </c>
      <c r="BK936" s="8">
        <f t="shared" si="1174"/>
        <v>0.21918387253905389</v>
      </c>
      <c r="BL936" s="8">
        <f t="shared" si="1175"/>
        <v>0.40123103826613377</v>
      </c>
      <c r="BM936" s="8">
        <f t="shared" si="1176"/>
        <v>0.69440955466297327</v>
      </c>
      <c r="BN936" s="8">
        <f t="shared" si="1177"/>
        <v>0.30010690766212422</v>
      </c>
    </row>
    <row r="937" spans="1:66" x14ac:dyDescent="0.25">
      <c r="A937" t="s">
        <v>19</v>
      </c>
      <c r="B937" t="s">
        <v>243</v>
      </c>
      <c r="C937" t="s">
        <v>150</v>
      </c>
      <c r="D937" t="s">
        <v>525</v>
      </c>
      <c r="E937">
        <f>VLOOKUP(A937,home!$A$2:$E$405,3,FALSE)</f>
        <v>1.4750000000000001</v>
      </c>
      <c r="F937">
        <f>VLOOKUP(B937,home!$B$2:$E$405,3,FALSE)</f>
        <v>1.7626999999999999</v>
      </c>
      <c r="G937">
        <f>VLOOKUP(C937,away!$B$2:$E$405,4,FALSE)</f>
        <v>2.0339</v>
      </c>
      <c r="H937">
        <f>VLOOKUP(A937,away!$A$2:$E$405,3,FALSE)</f>
        <v>1.5625</v>
      </c>
      <c r="I937">
        <f>VLOOKUP(C937,away!$B$2:$E$405,3,FALSE)</f>
        <v>0.64</v>
      </c>
      <c r="J937">
        <f>VLOOKUP(B937,home!$B$2:$E$405,4,FALSE)</f>
        <v>0.51200000000000001</v>
      </c>
      <c r="K937" s="3">
        <f t="shared" si="1122"/>
        <v>5.2881044067499996</v>
      </c>
      <c r="L937" s="3">
        <f t="shared" si="1123"/>
        <v>0.51200000000000001</v>
      </c>
      <c r="M937" s="5">
        <f t="shared" si="1124"/>
        <v>3.0272386647251675E-3</v>
      </c>
      <c r="N937" s="5">
        <f t="shared" si="1125"/>
        <v>1.6008354123217144E-2</v>
      </c>
      <c r="O937" s="5">
        <f t="shared" si="1126"/>
        <v>1.5499461963392857E-3</v>
      </c>
      <c r="P937" s="5">
        <f t="shared" si="1127"/>
        <v>8.1962773110871787E-3</v>
      </c>
      <c r="Q937" s="5">
        <f t="shared" si="1128"/>
        <v>4.2326923991899558E-2</v>
      </c>
      <c r="R937" s="5">
        <f t="shared" si="1129"/>
        <v>3.9678622626285713E-4</v>
      </c>
      <c r="S937" s="5">
        <f t="shared" si="1130"/>
        <v>5.5478745814662583E-3</v>
      </c>
      <c r="T937" s="5">
        <f t="shared" si="1131"/>
        <v>2.1671385083852572E-2</v>
      </c>
      <c r="U937" s="5">
        <f t="shared" si="1132"/>
        <v>2.0982469916383173E-3</v>
      </c>
      <c r="V937" s="5">
        <f t="shared" si="1133"/>
        <v>1.6689914323824659E-3</v>
      </c>
      <c r="W937" s="5">
        <f t="shared" si="1134"/>
        <v>7.4609731095245435E-2</v>
      </c>
      <c r="X937" s="5">
        <f t="shared" si="1135"/>
        <v>3.8200182320765663E-2</v>
      </c>
      <c r="Y937" s="5">
        <f t="shared" si="1136"/>
        <v>9.7792466741160097E-3</v>
      </c>
      <c r="Z937" s="5">
        <f t="shared" si="1137"/>
        <v>6.7718182615527617E-5</v>
      </c>
      <c r="AA937" s="5">
        <f t="shared" si="1138"/>
        <v>3.5810081990627284E-4</v>
      </c>
      <c r="AB937" s="5">
        <f t="shared" si="1139"/>
        <v>9.4683726190357485E-4</v>
      </c>
      <c r="AC937" s="5">
        <f t="shared" si="1140"/>
        <v>2.8242563034911079E-4</v>
      </c>
      <c r="AD937" s="5">
        <f t="shared" si="1141"/>
        <v>9.8636011947799987E-2</v>
      </c>
      <c r="AE937" s="5">
        <f t="shared" si="1142"/>
        <v>5.0501638117273595E-2</v>
      </c>
      <c r="AF937" s="5">
        <f t="shared" si="1143"/>
        <v>1.2928419358022039E-2</v>
      </c>
      <c r="AG937" s="5">
        <f t="shared" si="1144"/>
        <v>2.206450237102428E-3</v>
      </c>
      <c r="AH937" s="5">
        <f t="shared" si="1145"/>
        <v>8.6679273747875348E-6</v>
      </c>
      <c r="AI937" s="5">
        <f t="shared" si="1146"/>
        <v>4.5836904948002926E-5</v>
      </c>
      <c r="AJ937" s="5">
        <f t="shared" si="1147"/>
        <v>1.2119516952365757E-4</v>
      </c>
      <c r="AK937" s="5">
        <f t="shared" si="1148"/>
        <v>2.1363090334495561E-4</v>
      </c>
      <c r="AL937" s="5">
        <f t="shared" si="1149"/>
        <v>3.0586802594371173E-5</v>
      </c>
      <c r="AM937" s="5">
        <f t="shared" si="1150"/>
        <v>0.10431950588908133</v>
      </c>
      <c r="AN937" s="5">
        <f t="shared" si="1151"/>
        <v>5.3411587015209643E-2</v>
      </c>
      <c r="AO937" s="5">
        <f t="shared" si="1152"/>
        <v>1.3673366275893668E-2</v>
      </c>
      <c r="AP937" s="5">
        <f t="shared" si="1153"/>
        <v>2.3335878444191863E-3</v>
      </c>
      <c r="AQ937" s="5">
        <f t="shared" si="1154"/>
        <v>2.986992440856558E-4</v>
      </c>
      <c r="AR937" s="5">
        <f t="shared" si="1155"/>
        <v>8.8759576317824418E-7</v>
      </c>
      <c r="AS937" s="5">
        <f t="shared" si="1156"/>
        <v>4.6936990666755023E-6</v>
      </c>
      <c r="AT937" s="5">
        <f t="shared" si="1157"/>
        <v>1.2410385359222542E-5</v>
      </c>
      <c r="AU937" s="5">
        <f t="shared" si="1158"/>
        <v>2.1875804502523467E-5</v>
      </c>
      <c r="AV937" s="5">
        <f t="shared" si="1159"/>
        <v>2.8920384547748961E-5</v>
      </c>
      <c r="AW937" s="5">
        <f t="shared" si="1160"/>
        <v>2.3003904794693176E-6</v>
      </c>
      <c r="AX937" s="5">
        <f t="shared" si="1161"/>
        <v>9.1942073133672253E-2</v>
      </c>
      <c r="AY937" s="5">
        <f t="shared" si="1162"/>
        <v>4.7074341444440192E-2</v>
      </c>
      <c r="AZ937" s="5">
        <f t="shared" si="1163"/>
        <v>1.2051031409776689E-2</v>
      </c>
      <c r="BA937" s="5">
        <f t="shared" si="1164"/>
        <v>2.0567093606018881E-3</v>
      </c>
      <c r="BB937" s="5">
        <f t="shared" si="1165"/>
        <v>2.632587981570417E-4</v>
      </c>
      <c r="BC937" s="5">
        <f t="shared" si="1166"/>
        <v>2.6957700931281085E-5</v>
      </c>
      <c r="BD937" s="5">
        <f t="shared" si="1167"/>
        <v>7.5741505124543445E-8</v>
      </c>
      <c r="BE937" s="5">
        <f t="shared" si="1168"/>
        <v>4.0052898702297591E-7</v>
      </c>
      <c r="BF937" s="5">
        <f t="shared" si="1169"/>
        <v>1.0590195506536561E-6</v>
      </c>
      <c r="BG937" s="5">
        <f t="shared" si="1170"/>
        <v>1.8667353175486679E-6</v>
      </c>
      <c r="BH937" s="5">
        <f t="shared" si="1171"/>
        <v>2.4678728147412427E-6</v>
      </c>
      <c r="BI937" s="5">
        <f t="shared" si="1172"/>
        <v>2.6100738213863381E-6</v>
      </c>
      <c r="BJ937" s="8">
        <f t="shared" si="1173"/>
        <v>0.69431946106556319</v>
      </c>
      <c r="BK937" s="8">
        <f t="shared" si="1174"/>
        <v>6.582773586704474E-2</v>
      </c>
      <c r="BL937" s="8">
        <f t="shared" si="1175"/>
        <v>5.8165162424775388E-3</v>
      </c>
      <c r="BM937" s="8">
        <f t="shared" si="1176"/>
        <v>0.64745386379020931</v>
      </c>
      <c r="BN937" s="8">
        <f t="shared" si="1177"/>
        <v>7.150552651353119E-2</v>
      </c>
    </row>
    <row r="938" spans="1:66" x14ac:dyDescent="0.25">
      <c r="A938" t="s">
        <v>19</v>
      </c>
      <c r="B938" t="s">
        <v>21</v>
      </c>
      <c r="C938" t="s">
        <v>144</v>
      </c>
      <c r="D938" t="s">
        <v>525</v>
      </c>
      <c r="E938">
        <f>VLOOKUP(A938,home!$A$2:$E$405,3,FALSE)</f>
        <v>1.4750000000000001</v>
      </c>
      <c r="F938">
        <f>VLOOKUP(B938,home!$B$2:$E$405,3,FALSE)</f>
        <v>1.0168999999999999</v>
      </c>
      <c r="G938">
        <f>VLOOKUP(C938,away!$B$2:$E$405,4,FALSE)</f>
        <v>1.4915</v>
      </c>
      <c r="H938">
        <f>VLOOKUP(A938,away!$A$2:$E$405,3,FALSE)</f>
        <v>1.5625</v>
      </c>
      <c r="I938">
        <f>VLOOKUP(C938,away!$B$2:$E$405,3,FALSE)</f>
        <v>1.28</v>
      </c>
      <c r="J938">
        <f>VLOOKUP(B938,home!$B$2:$E$405,4,FALSE)</f>
        <v>1.6</v>
      </c>
      <c r="K938" s="3">
        <f t="shared" si="1122"/>
        <v>2.23714186625</v>
      </c>
      <c r="L938" s="3">
        <f t="shared" si="1123"/>
        <v>3.2</v>
      </c>
      <c r="M938" s="5">
        <f t="shared" si="1124"/>
        <v>4.3519038356952785E-3</v>
      </c>
      <c r="N938" s="5">
        <f t="shared" si="1125"/>
        <v>9.7358262687278693E-3</v>
      </c>
      <c r="O938" s="5">
        <f t="shared" si="1126"/>
        <v>1.392609227422489E-2</v>
      </c>
      <c r="P938" s="5">
        <f t="shared" si="1127"/>
        <v>3.1154644059929178E-2</v>
      </c>
      <c r="Q938" s="5">
        <f t="shared" si="1128"/>
        <v>1.0890212274153821E-2</v>
      </c>
      <c r="R938" s="5">
        <f t="shared" si="1129"/>
        <v>2.2281747638759831E-2</v>
      </c>
      <c r="S938" s="5">
        <f t="shared" si="1130"/>
        <v>5.5757886843667566E-2</v>
      </c>
      <c r="T938" s="5">
        <f t="shared" si="1131"/>
        <v>3.4848679277292224E-2</v>
      </c>
      <c r="U938" s="5">
        <f t="shared" si="1132"/>
        <v>4.9847430495886698E-2</v>
      </c>
      <c r="V938" s="5">
        <f t="shared" si="1133"/>
        <v>4.435139663345735E-2</v>
      </c>
      <c r="W938" s="5">
        <f t="shared" si="1134"/>
        <v>8.1209832702863784E-3</v>
      </c>
      <c r="X938" s="5">
        <f t="shared" si="1135"/>
        <v>2.5987146464916407E-2</v>
      </c>
      <c r="Y938" s="5">
        <f t="shared" si="1136"/>
        <v>4.157943434386626E-2</v>
      </c>
      <c r="Z938" s="5">
        <f t="shared" si="1137"/>
        <v>2.3767197481343819E-2</v>
      </c>
      <c r="AA938" s="5">
        <f t="shared" si="1138"/>
        <v>5.3170592528945813E-2</v>
      </c>
      <c r="AB938" s="5">
        <f t="shared" si="1139"/>
        <v>5.9475079299912081E-2</v>
      </c>
      <c r="AC938" s="5">
        <f t="shared" si="1140"/>
        <v>1.9844073247073359E-2</v>
      </c>
      <c r="AD938" s="5">
        <f t="shared" si="1141"/>
        <v>4.541947917268376E-3</v>
      </c>
      <c r="AE938" s="5">
        <f t="shared" si="1142"/>
        <v>1.45342333352588E-2</v>
      </c>
      <c r="AF938" s="5">
        <f t="shared" si="1143"/>
        <v>2.3254773336414087E-2</v>
      </c>
      <c r="AG938" s="5">
        <f t="shared" si="1144"/>
        <v>2.4805091558841693E-2</v>
      </c>
      <c r="AH938" s="5">
        <f t="shared" si="1145"/>
        <v>1.9013757985075059E-2</v>
      </c>
      <c r="AI938" s="5">
        <f t="shared" si="1146"/>
        <v>4.2536474023156655E-2</v>
      </c>
      <c r="AJ938" s="5">
        <f t="shared" si="1147"/>
        <v>4.7580063439929675E-2</v>
      </c>
      <c r="AK938" s="5">
        <f t="shared" si="1148"/>
        <v>3.5481117306765883E-2</v>
      </c>
      <c r="AL938" s="5">
        <f t="shared" si="1149"/>
        <v>5.6824329034188001E-3</v>
      </c>
      <c r="AM938" s="5">
        <f t="shared" si="1150"/>
        <v>2.032196368009615E-3</v>
      </c>
      <c r="AN938" s="5">
        <f t="shared" si="1151"/>
        <v>6.503028377630767E-3</v>
      </c>
      <c r="AO938" s="5">
        <f t="shared" si="1152"/>
        <v>1.040484540420923E-2</v>
      </c>
      <c r="AP938" s="5">
        <f t="shared" si="1153"/>
        <v>1.1098501764489847E-2</v>
      </c>
      <c r="AQ938" s="5">
        <f t="shared" si="1154"/>
        <v>8.878801411591879E-3</v>
      </c>
      <c r="AR938" s="5">
        <f t="shared" si="1155"/>
        <v>1.2168805110448034E-2</v>
      </c>
      <c r="AS938" s="5">
        <f t="shared" si="1156"/>
        <v>2.7223343374820252E-2</v>
      </c>
      <c r="AT938" s="5">
        <f t="shared" si="1157"/>
        <v>3.045124060155498E-2</v>
      </c>
      <c r="AU938" s="5">
        <f t="shared" si="1158"/>
        <v>2.270791507633016E-2</v>
      </c>
      <c r="AV938" s="5">
        <f t="shared" si="1159"/>
        <v>1.2700206878126945E-2</v>
      </c>
      <c r="AW938" s="5">
        <f t="shared" si="1160"/>
        <v>1.1299918711461985E-3</v>
      </c>
      <c r="AX938" s="5">
        <f t="shared" si="1161"/>
        <v>7.5771859588591645E-4</v>
      </c>
      <c r="AY938" s="5">
        <f t="shared" si="1162"/>
        <v>2.4246995068349323E-3</v>
      </c>
      <c r="AZ938" s="5">
        <f t="shared" si="1163"/>
        <v>3.8795192109358926E-3</v>
      </c>
      <c r="BA938" s="5">
        <f t="shared" si="1164"/>
        <v>4.1381538249982853E-3</v>
      </c>
      <c r="BB938" s="5">
        <f t="shared" si="1165"/>
        <v>3.310523059998629E-3</v>
      </c>
      <c r="BC938" s="5">
        <f t="shared" si="1166"/>
        <v>2.1187347583991219E-3</v>
      </c>
      <c r="BD938" s="5">
        <f t="shared" si="1167"/>
        <v>6.4900293922389527E-3</v>
      </c>
      <c r="BE938" s="5">
        <f t="shared" si="1168"/>
        <v>1.4519116466570803E-2</v>
      </c>
      <c r="BF938" s="5">
        <f t="shared" si="1169"/>
        <v>1.6240661654162658E-2</v>
      </c>
      <c r="BG938" s="5">
        <f t="shared" si="1170"/>
        <v>1.211088804070942E-2</v>
      </c>
      <c r="BH938" s="5">
        <f t="shared" si="1171"/>
        <v>6.7734436683343719E-3</v>
      </c>
      <c r="BI938" s="5">
        <f t="shared" si="1172"/>
        <v>3.0306308818233607E-3</v>
      </c>
      <c r="BJ938" s="8">
        <f t="shared" si="1173"/>
        <v>0.25384505033001009</v>
      </c>
      <c r="BK938" s="8">
        <f t="shared" si="1174"/>
        <v>0.16356703703007647</v>
      </c>
      <c r="BL938" s="8">
        <f t="shared" si="1175"/>
        <v>0.50772863613777652</v>
      </c>
      <c r="BM938" s="8">
        <f t="shared" si="1176"/>
        <v>0.85527278699202713</v>
      </c>
      <c r="BN938" s="8">
        <f t="shared" si="1177"/>
        <v>9.2340426351490867E-2</v>
      </c>
    </row>
    <row r="939" spans="1:66" x14ac:dyDescent="0.25">
      <c r="A939" t="s">
        <v>19</v>
      </c>
      <c r="B939" t="s">
        <v>20</v>
      </c>
      <c r="C939" t="s">
        <v>146</v>
      </c>
      <c r="D939" t="s">
        <v>525</v>
      </c>
      <c r="E939">
        <f>VLOOKUP(A939,home!$A$2:$E$405,3,FALSE)</f>
        <v>1.4750000000000001</v>
      </c>
      <c r="F939">
        <f>VLOOKUP(B939,home!$B$2:$E$405,3,FALSE)</f>
        <v>1.2202999999999999</v>
      </c>
      <c r="G939">
        <f>VLOOKUP(C939,away!$B$2:$E$405,4,FALSE)</f>
        <v>1.0168999999999999</v>
      </c>
      <c r="H939">
        <f>VLOOKUP(A939,away!$A$2:$E$405,3,FALSE)</f>
        <v>1.5625</v>
      </c>
      <c r="I939">
        <f>VLOOKUP(C939,away!$B$2:$E$405,3,FALSE)</f>
        <v>0.48</v>
      </c>
      <c r="J939">
        <f>VLOOKUP(B939,home!$B$2:$E$405,4,FALSE)</f>
        <v>1.024</v>
      </c>
      <c r="K939" s="3">
        <f t="shared" si="1122"/>
        <v>1.8303615282499999</v>
      </c>
      <c r="L939" s="3">
        <f t="shared" si="1123"/>
        <v>0.76800000000000002</v>
      </c>
      <c r="M939" s="5">
        <f t="shared" si="1124"/>
        <v>7.439537312552269E-2</v>
      </c>
      <c r="N939" s="5">
        <f t="shared" si="1125"/>
        <v>0.13617042884876066</v>
      </c>
      <c r="O939" s="5">
        <f t="shared" si="1126"/>
        <v>5.7135646560401425E-2</v>
      </c>
      <c r="P939" s="5">
        <f t="shared" si="1127"/>
        <v>0.10457888935584819</v>
      </c>
      <c r="Q939" s="5">
        <f t="shared" si="1128"/>
        <v>0.12462055712503775</v>
      </c>
      <c r="R939" s="5">
        <f t="shared" si="1129"/>
        <v>2.1940088279194143E-2</v>
      </c>
      <c r="S939" s="5">
        <f t="shared" si="1130"/>
        <v>3.6752097742859126E-2</v>
      </c>
      <c r="T939" s="5">
        <f t="shared" si="1131"/>
        <v>9.5708587872028988E-2</v>
      </c>
      <c r="U939" s="5">
        <f t="shared" si="1132"/>
        <v>4.0158293512645701E-2</v>
      </c>
      <c r="V939" s="5">
        <f t="shared" si="1133"/>
        <v>5.7403414008331119E-3</v>
      </c>
      <c r="W939" s="5">
        <f t="shared" si="1134"/>
        <v>7.6033557796916854E-2</v>
      </c>
      <c r="X939" s="5">
        <f t="shared" si="1135"/>
        <v>5.8393772388032145E-2</v>
      </c>
      <c r="Y939" s="5">
        <f t="shared" si="1136"/>
        <v>2.2423208597004338E-2</v>
      </c>
      <c r="Z939" s="5">
        <f t="shared" si="1137"/>
        <v>5.6166625994737013E-3</v>
      </c>
      <c r="AA939" s="5">
        <f t="shared" si="1138"/>
        <v>1.02805231392373E-2</v>
      </c>
      <c r="AB939" s="5">
        <f t="shared" si="1139"/>
        <v>9.4085370221719377E-3</v>
      </c>
      <c r="AC939" s="5">
        <f t="shared" si="1140"/>
        <v>5.043312028370705E-4</v>
      </c>
      <c r="AD939" s="5">
        <f t="shared" si="1141"/>
        <v>3.4792224761862348E-2</v>
      </c>
      <c r="AE939" s="5">
        <f t="shared" si="1142"/>
        <v>2.672042861711028E-2</v>
      </c>
      <c r="AF939" s="5">
        <f t="shared" si="1143"/>
        <v>1.0260644588970346E-2</v>
      </c>
      <c r="AG939" s="5">
        <f t="shared" si="1144"/>
        <v>2.6267250147764092E-3</v>
      </c>
      <c r="AH939" s="5">
        <f t="shared" si="1145"/>
        <v>1.0783992190989506E-3</v>
      </c>
      <c r="AI939" s="5">
        <f t="shared" si="1146"/>
        <v>1.9738604427335616E-3</v>
      </c>
      <c r="AJ939" s="5">
        <f t="shared" si="1147"/>
        <v>1.806439108257012E-3</v>
      </c>
      <c r="AK939" s="5">
        <f t="shared" si="1148"/>
        <v>1.1021455489599575E-3</v>
      </c>
      <c r="AL939" s="5">
        <f t="shared" si="1149"/>
        <v>2.8357891005512349E-5</v>
      </c>
      <c r="AM939" s="5">
        <f t="shared" si="1150"/>
        <v>1.2736469937267977E-2</v>
      </c>
      <c r="AN939" s="5">
        <f t="shared" si="1151"/>
        <v>9.7816089118218062E-3</v>
      </c>
      <c r="AO939" s="5">
        <f t="shared" si="1152"/>
        <v>3.7561378221395731E-3</v>
      </c>
      <c r="AP939" s="5">
        <f t="shared" si="1153"/>
        <v>9.6157128246773078E-4</v>
      </c>
      <c r="AQ939" s="5">
        <f t="shared" si="1154"/>
        <v>1.8462168623380431E-4</v>
      </c>
      <c r="AR939" s="5">
        <f t="shared" si="1155"/>
        <v>1.6564212005359884E-4</v>
      </c>
      <c r="AS939" s="5">
        <f t="shared" si="1156"/>
        <v>3.0318496400387511E-4</v>
      </c>
      <c r="AT939" s="5">
        <f t="shared" si="1157"/>
        <v>2.7746904702827713E-4</v>
      </c>
      <c r="AU939" s="5">
        <f t="shared" si="1158"/>
        <v>1.6928955632024948E-4</v>
      </c>
      <c r="AV939" s="5">
        <f t="shared" si="1159"/>
        <v>7.7465272755774053E-5</v>
      </c>
      <c r="AW939" s="5">
        <f t="shared" si="1160"/>
        <v>1.1073107780009907E-6</v>
      </c>
      <c r="AX939" s="5">
        <f t="shared" si="1161"/>
        <v>3.8853907631479947E-3</v>
      </c>
      <c r="AY939" s="5">
        <f t="shared" si="1162"/>
        <v>2.98398010609766E-3</v>
      </c>
      <c r="AZ939" s="5">
        <f t="shared" si="1163"/>
        <v>1.1458483607415012E-3</v>
      </c>
      <c r="BA939" s="5">
        <f t="shared" si="1164"/>
        <v>2.9333718034982434E-4</v>
      </c>
      <c r="BB939" s="5">
        <f t="shared" si="1165"/>
        <v>5.6320738627166276E-5</v>
      </c>
      <c r="BC939" s="5">
        <f t="shared" si="1166"/>
        <v>8.6508654531327415E-6</v>
      </c>
      <c r="BD939" s="5">
        <f t="shared" si="1167"/>
        <v>2.1202191366860649E-5</v>
      </c>
      <c r="BE939" s="5">
        <f t="shared" si="1168"/>
        <v>3.8807675392496002E-5</v>
      </c>
      <c r="BF939" s="5">
        <f t="shared" si="1169"/>
        <v>3.5516038019619459E-5</v>
      </c>
      <c r="BG939" s="5">
        <f t="shared" si="1170"/>
        <v>2.166906320899193E-5</v>
      </c>
      <c r="BH939" s="5">
        <f t="shared" si="1171"/>
        <v>9.9155549127390764E-6</v>
      </c>
      <c r="BI939" s="5">
        <f t="shared" si="1172"/>
        <v>3.6298100487055797E-6</v>
      </c>
      <c r="BJ939" s="8">
        <f t="shared" si="1173"/>
        <v>0.6235440732648484</v>
      </c>
      <c r="BK939" s="8">
        <f t="shared" si="1174"/>
        <v>0.22498337082500336</v>
      </c>
      <c r="BL939" s="8">
        <f t="shared" si="1175"/>
        <v>0.14600772412581114</v>
      </c>
      <c r="BM939" s="8">
        <f t="shared" si="1176"/>
        <v>0.4783279747250519</v>
      </c>
      <c r="BN939" s="8">
        <f t="shared" si="1177"/>
        <v>0.5188409832947648</v>
      </c>
    </row>
    <row r="940" spans="1:66" x14ac:dyDescent="0.25">
      <c r="A940" t="s">
        <v>19</v>
      </c>
      <c r="B940" t="s">
        <v>239</v>
      </c>
      <c r="C940" t="s">
        <v>235</v>
      </c>
      <c r="D940" t="s">
        <v>525</v>
      </c>
      <c r="E940">
        <f>VLOOKUP(A940,home!$A$2:$E$405,3,FALSE)</f>
        <v>1.4750000000000001</v>
      </c>
      <c r="F940">
        <f>VLOOKUP(B940,home!$B$2:$E$405,3,FALSE)</f>
        <v>0.50849999999999995</v>
      </c>
      <c r="G940">
        <f>VLOOKUP(C940,away!$B$2:$E$405,4,FALSE)</f>
        <v>1.0168999999999999</v>
      </c>
      <c r="H940">
        <f>VLOOKUP(A940,away!$A$2:$E$405,3,FALSE)</f>
        <v>1.5625</v>
      </c>
      <c r="I940">
        <f>VLOOKUP(C940,away!$B$2:$E$405,3,FALSE)</f>
        <v>0.64</v>
      </c>
      <c r="J940">
        <f>VLOOKUP(B940,home!$B$2:$E$405,4,FALSE)</f>
        <v>0.64</v>
      </c>
      <c r="K940" s="3">
        <f t="shared" si="1122"/>
        <v>0.76271313374999994</v>
      </c>
      <c r="L940" s="3">
        <f t="shared" si="1123"/>
        <v>0.64</v>
      </c>
      <c r="M940" s="5">
        <f t="shared" si="1124"/>
        <v>0.24592882018762913</v>
      </c>
      <c r="N940" s="5">
        <f t="shared" si="1125"/>
        <v>0.18757314112474682</v>
      </c>
      <c r="O940" s="5">
        <f t="shared" si="1126"/>
        <v>0.15739444492008264</v>
      </c>
      <c r="P940" s="5">
        <f t="shared" si="1127"/>
        <v>0.12004681031983797</v>
      </c>
      <c r="Q940" s="5">
        <f t="shared" si="1128"/>
        <v>7.1532249137293308E-2</v>
      </c>
      <c r="R940" s="5">
        <f t="shared" si="1129"/>
        <v>5.0366222374426443E-2</v>
      </c>
      <c r="S940" s="5">
        <f t="shared" si="1130"/>
        <v>1.4649804623317671E-2</v>
      </c>
      <c r="T940" s="5">
        <f t="shared" si="1131"/>
        <v>4.578063944786772E-2</v>
      </c>
      <c r="U940" s="5">
        <f t="shared" si="1132"/>
        <v>3.8414979302348148E-2</v>
      </c>
      <c r="V940" s="5">
        <f t="shared" si="1133"/>
        <v>7.9456699684094998E-4</v>
      </c>
      <c r="W940" s="5">
        <f t="shared" si="1134"/>
        <v>1.8186195301230241E-2</v>
      </c>
      <c r="X940" s="5">
        <f t="shared" si="1135"/>
        <v>1.1639164992787353E-2</v>
      </c>
      <c r="Y940" s="5">
        <f t="shared" si="1136"/>
        <v>3.7245327976919533E-3</v>
      </c>
      <c r="Z940" s="5">
        <f t="shared" si="1137"/>
        <v>1.0744794106544308E-2</v>
      </c>
      <c r="AA940" s="5">
        <f t="shared" si="1138"/>
        <v>8.1951955845009378E-3</v>
      </c>
      <c r="AB940" s="5">
        <f t="shared" si="1139"/>
        <v>3.1252916529744363E-3</v>
      </c>
      <c r="AC940" s="5">
        <f t="shared" si="1140"/>
        <v>2.4241067365395489E-5</v>
      </c>
      <c r="AD940" s="5">
        <f t="shared" si="1141"/>
        <v>3.4677125022977095E-3</v>
      </c>
      <c r="AE940" s="5">
        <f t="shared" si="1142"/>
        <v>2.2193360014705339E-3</v>
      </c>
      <c r="AF940" s="5">
        <f t="shared" si="1143"/>
        <v>7.1018752047057097E-4</v>
      </c>
      <c r="AG940" s="5">
        <f t="shared" si="1144"/>
        <v>1.5150667103372179E-4</v>
      </c>
      <c r="AH940" s="5">
        <f t="shared" si="1145"/>
        <v>1.7191670570470892E-3</v>
      </c>
      <c r="AI940" s="5">
        <f t="shared" si="1146"/>
        <v>1.3112312935201502E-3</v>
      </c>
      <c r="AJ940" s="5">
        <f t="shared" si="1147"/>
        <v>5.0004666447590982E-4</v>
      </c>
      <c r="AK940" s="5">
        <f t="shared" si="1148"/>
        <v>1.27130719494552E-4</v>
      </c>
      <c r="AL940" s="5">
        <f t="shared" si="1149"/>
        <v>4.7331789966606468E-7</v>
      </c>
      <c r="AM940" s="5">
        <f t="shared" si="1150"/>
        <v>5.2897397391430811E-4</v>
      </c>
      <c r="AN940" s="5">
        <f t="shared" si="1151"/>
        <v>3.3854334330515716E-4</v>
      </c>
      <c r="AO940" s="5">
        <f t="shared" si="1152"/>
        <v>1.083338698576503E-4</v>
      </c>
      <c r="AP940" s="5">
        <f t="shared" si="1153"/>
        <v>2.3111225569632064E-5</v>
      </c>
      <c r="AQ940" s="5">
        <f t="shared" si="1154"/>
        <v>3.69779609114113E-6</v>
      </c>
      <c r="AR940" s="5">
        <f t="shared" si="1155"/>
        <v>2.2005338330202744E-4</v>
      </c>
      <c r="AS940" s="5">
        <f t="shared" si="1156"/>
        <v>1.6783760557057922E-4</v>
      </c>
      <c r="AT940" s="5">
        <f t="shared" si="1157"/>
        <v>6.4005973052916462E-5</v>
      </c>
      <c r="AU940" s="5">
        <f t="shared" si="1158"/>
        <v>1.6272732095302657E-5</v>
      </c>
      <c r="AV940" s="5">
        <f t="shared" si="1159"/>
        <v>3.1028566227706225E-6</v>
      </c>
      <c r="AW940" s="5">
        <f t="shared" si="1160"/>
        <v>6.4178805069203931E-9</v>
      </c>
      <c r="AX940" s="5">
        <f t="shared" si="1161"/>
        <v>6.7242566219395431E-5</v>
      </c>
      <c r="AY940" s="5">
        <f t="shared" si="1162"/>
        <v>4.3035242380413073E-5</v>
      </c>
      <c r="AZ940" s="5">
        <f t="shared" si="1163"/>
        <v>1.3771277561732185E-5</v>
      </c>
      <c r="BA940" s="5">
        <f t="shared" si="1164"/>
        <v>2.9378725465028661E-6</v>
      </c>
      <c r="BB940" s="5">
        <f t="shared" si="1165"/>
        <v>4.7005960744045858E-7</v>
      </c>
      <c r="BC940" s="5">
        <f t="shared" si="1166"/>
        <v>6.01676297523787E-8</v>
      </c>
      <c r="BD940" s="5">
        <f t="shared" si="1167"/>
        <v>2.3472360885549588E-5</v>
      </c>
      <c r="BE940" s="5">
        <f t="shared" si="1168"/>
        <v>1.7902677927528448E-5</v>
      </c>
      <c r="BF940" s="5">
        <f t="shared" si="1169"/>
        <v>6.8273037923110873E-6</v>
      </c>
      <c r="BG940" s="5">
        <f t="shared" si="1170"/>
        <v>1.7357580901656163E-6</v>
      </c>
      <c r="BH940" s="5">
        <f t="shared" si="1171"/>
        <v>3.3097137309553299E-7</v>
      </c>
      <c r="BI940" s="5">
        <f t="shared" si="1172"/>
        <v>5.048724263104689E-8</v>
      </c>
      <c r="BJ940" s="8">
        <f t="shared" si="1173"/>
        <v>0.34611484289157307</v>
      </c>
      <c r="BK940" s="8">
        <f t="shared" si="1174"/>
        <v>0.38148775175527111</v>
      </c>
      <c r="BL940" s="8">
        <f t="shared" si="1175"/>
        <v>0.26167530167882519</v>
      </c>
      <c r="BM940" s="8">
        <f t="shared" si="1176"/>
        <v>0.16713797354369753</v>
      </c>
      <c r="BN940" s="8">
        <f t="shared" si="1177"/>
        <v>0.83284168806401637</v>
      </c>
    </row>
    <row r="941" spans="1:66" x14ac:dyDescent="0.25">
      <c r="A941" t="s">
        <v>19</v>
      </c>
      <c r="B941" t="s">
        <v>236</v>
      </c>
      <c r="C941" t="s">
        <v>331</v>
      </c>
      <c r="D941" t="s">
        <v>525</v>
      </c>
      <c r="E941">
        <f>VLOOKUP(A941,home!$A$2:$E$405,3,FALSE)</f>
        <v>1.4750000000000001</v>
      </c>
      <c r="F941">
        <f>VLOOKUP(B941,home!$B$2:$E$405,3,FALSE)</f>
        <v>1.8644000000000001</v>
      </c>
      <c r="G941">
        <f>VLOOKUP(C941,away!$B$2:$E$405,4,FALSE)</f>
        <v>1.0847</v>
      </c>
      <c r="H941">
        <f>VLOOKUP(A941,away!$A$2:$E$405,3,FALSE)</f>
        <v>1.5625</v>
      </c>
      <c r="I941">
        <f>VLOOKUP(C941,away!$B$2:$E$405,3,FALSE)</f>
        <v>1.1519999999999999</v>
      </c>
      <c r="J941">
        <f>VLOOKUP(B941,home!$B$2:$E$405,4,FALSE)</f>
        <v>0.8</v>
      </c>
      <c r="K941" s="3">
        <f t="shared" si="1122"/>
        <v>2.9829141530000003</v>
      </c>
      <c r="L941" s="3">
        <f t="shared" si="1123"/>
        <v>1.44</v>
      </c>
      <c r="M941" s="5">
        <f t="shared" si="1124"/>
        <v>1.199921374008929E-2</v>
      </c>
      <c r="N941" s="5">
        <f t="shared" si="1125"/>
        <v>3.5792624490184402E-2</v>
      </c>
      <c r="O941" s="5">
        <f t="shared" si="1126"/>
        <v>1.7278867785728576E-2</v>
      </c>
      <c r="P941" s="5">
        <f t="shared" si="1127"/>
        <v>5.1541379265865543E-2</v>
      </c>
      <c r="Q941" s="5">
        <f t="shared" si="1128"/>
        <v>5.338316308239275E-2</v>
      </c>
      <c r="R941" s="5">
        <f t="shared" si="1129"/>
        <v>1.2440784805724577E-2</v>
      </c>
      <c r="S941" s="5">
        <f t="shared" si="1130"/>
        <v>5.5347663483824812E-2</v>
      </c>
      <c r="T941" s="5">
        <f t="shared" si="1131"/>
        <v>7.687175483864557E-2</v>
      </c>
      <c r="U941" s="5">
        <f t="shared" si="1132"/>
        <v>3.7109793071423196E-2</v>
      </c>
      <c r="V941" s="5">
        <f t="shared" si="1133"/>
        <v>2.6415572598621172E-2</v>
      </c>
      <c r="W941" s="5">
        <f t="shared" si="1134"/>
        <v>5.3079130896792157E-2</v>
      </c>
      <c r="X941" s="5">
        <f t="shared" si="1135"/>
        <v>7.6433948491380702E-2</v>
      </c>
      <c r="Y941" s="5">
        <f t="shared" si="1136"/>
        <v>5.5032442913794118E-2</v>
      </c>
      <c r="Z941" s="5">
        <f t="shared" si="1137"/>
        <v>5.9715767067477958E-3</v>
      </c>
      <c r="AA941" s="5">
        <f t="shared" si="1138"/>
        <v>1.781270067428313E-2</v>
      </c>
      <c r="AB941" s="5">
        <f t="shared" si="1139"/>
        <v>2.6566878472235909E-2</v>
      </c>
      <c r="AC941" s="5">
        <f t="shared" si="1140"/>
        <v>7.0915846827623551E-3</v>
      </c>
      <c r="AD941" s="5">
        <f t="shared" si="1141"/>
        <v>3.9582622695245234E-2</v>
      </c>
      <c r="AE941" s="5">
        <f t="shared" si="1142"/>
        <v>5.6998976681153134E-2</v>
      </c>
      <c r="AF941" s="5">
        <f t="shared" si="1143"/>
        <v>4.1039263210430263E-2</v>
      </c>
      <c r="AG941" s="5">
        <f t="shared" si="1144"/>
        <v>1.9698846341006524E-2</v>
      </c>
      <c r="AH941" s="5">
        <f t="shared" si="1145"/>
        <v>2.1497676144292084E-3</v>
      </c>
      <c r="AI941" s="5">
        <f t="shared" si="1146"/>
        <v>6.4125722427419325E-3</v>
      </c>
      <c r="AJ941" s="5">
        <f t="shared" si="1147"/>
        <v>9.5640762500049346E-3</v>
      </c>
      <c r="AK941" s="5">
        <f t="shared" si="1148"/>
        <v>9.5096061355036312E-3</v>
      </c>
      <c r="AL941" s="5">
        <f t="shared" si="1149"/>
        <v>1.2184466870828049E-3</v>
      </c>
      <c r="AM941" s="5">
        <f t="shared" si="1150"/>
        <v>2.3614313090101199E-2</v>
      </c>
      <c r="AN941" s="5">
        <f t="shared" si="1151"/>
        <v>3.400461084974573E-2</v>
      </c>
      <c r="AO941" s="5">
        <f t="shared" si="1152"/>
        <v>2.4483319811816926E-2</v>
      </c>
      <c r="AP941" s="5">
        <f t="shared" si="1153"/>
        <v>1.1751993509672124E-2</v>
      </c>
      <c r="AQ941" s="5">
        <f t="shared" si="1154"/>
        <v>4.2307176634819683E-3</v>
      </c>
      <c r="AR941" s="5">
        <f t="shared" si="1155"/>
        <v>6.1913307295561107E-4</v>
      </c>
      <c r="AS941" s="5">
        <f t="shared" si="1156"/>
        <v>1.8468208059096737E-3</v>
      </c>
      <c r="AT941" s="5">
        <f t="shared" si="1157"/>
        <v>2.7544539600014169E-3</v>
      </c>
      <c r="AU941" s="5">
        <f t="shared" si="1158"/>
        <v>2.7387665670250412E-3</v>
      </c>
      <c r="AV941" s="5">
        <f t="shared" si="1159"/>
        <v>2.042376388635555E-3</v>
      </c>
      <c r="AW941" s="5">
        <f t="shared" si="1160"/>
        <v>1.4538087470301032E-4</v>
      </c>
      <c r="AX941" s="5">
        <f t="shared" si="1161"/>
        <v>1.1739911454972664E-2</v>
      </c>
      <c r="AY941" s="5">
        <f t="shared" si="1162"/>
        <v>1.6905472495160636E-2</v>
      </c>
      <c r="AZ941" s="5">
        <f t="shared" si="1163"/>
        <v>1.2171940196515661E-2</v>
      </c>
      <c r="BA941" s="5">
        <f t="shared" si="1164"/>
        <v>5.8425312943275161E-3</v>
      </c>
      <c r="BB941" s="5">
        <f t="shared" si="1165"/>
        <v>2.1033112659579077E-3</v>
      </c>
      <c r="BC941" s="5">
        <f t="shared" si="1166"/>
        <v>6.0575364459587646E-4</v>
      </c>
      <c r="BD941" s="5">
        <f t="shared" si="1167"/>
        <v>1.4859193750934663E-4</v>
      </c>
      <c r="BE941" s="5">
        <f t="shared" si="1168"/>
        <v>4.4323699341832163E-4</v>
      </c>
      <c r="BF941" s="5">
        <f t="shared" si="1169"/>
        <v>6.6106895040033992E-4</v>
      </c>
      <c r="BG941" s="5">
        <f t="shared" si="1170"/>
        <v>6.5730397608600979E-4</v>
      </c>
      <c r="BH941" s="5">
        <f t="shared" si="1171"/>
        <v>4.9017033327253311E-4</v>
      </c>
      <c r="BI941" s="5">
        <f t="shared" si="1172"/>
        <v>2.9242720489987311E-4</v>
      </c>
      <c r="BJ941" s="8">
        <f t="shared" si="1173"/>
        <v>0.65536664891737306</v>
      </c>
      <c r="BK941" s="8">
        <f t="shared" si="1174"/>
        <v>0.1705193329534066</v>
      </c>
      <c r="BL941" s="8">
        <f t="shared" si="1175"/>
        <v>0.15153939724218884</v>
      </c>
      <c r="BM941" s="8">
        <f t="shared" si="1176"/>
        <v>0.78420083102927363</v>
      </c>
      <c r="BN941" s="8">
        <f t="shared" si="1177"/>
        <v>0.18243603316998513</v>
      </c>
    </row>
    <row r="942" spans="1:66" x14ac:dyDescent="0.25">
      <c r="A942" t="s">
        <v>19</v>
      </c>
      <c r="B942" t="s">
        <v>241</v>
      </c>
      <c r="C942" t="s">
        <v>237</v>
      </c>
      <c r="D942" t="s">
        <v>525</v>
      </c>
      <c r="E942">
        <f>VLOOKUP(A942,home!$A$2:$E$405,3,FALSE)</f>
        <v>1.4750000000000001</v>
      </c>
      <c r="F942">
        <f>VLOOKUP(B942,home!$B$2:$E$405,3,FALSE)</f>
        <v>1.3559000000000001</v>
      </c>
      <c r="G942">
        <f>VLOOKUP(C942,away!$B$2:$E$405,4,FALSE)</f>
        <v>0.50849999999999995</v>
      </c>
      <c r="H942">
        <f>VLOOKUP(A942,away!$A$2:$E$405,3,FALSE)</f>
        <v>1.5625</v>
      </c>
      <c r="I942">
        <f>VLOOKUP(C942,away!$B$2:$E$405,3,FALSE)</f>
        <v>0.64</v>
      </c>
      <c r="J942">
        <f>VLOOKUP(B942,home!$B$2:$E$405,4,FALSE)</f>
        <v>1.76</v>
      </c>
      <c r="K942" s="3">
        <f t="shared" si="1122"/>
        <v>1.01697584625</v>
      </c>
      <c r="L942" s="3">
        <f t="shared" si="1123"/>
        <v>1.76</v>
      </c>
      <c r="M942" s="5">
        <f t="shared" si="1124"/>
        <v>6.2226405335042818E-2</v>
      </c>
      <c r="N942" s="5">
        <f t="shared" si="1125"/>
        <v>6.3282751224700687E-2</v>
      </c>
      <c r="O942" s="5">
        <f t="shared" si="1126"/>
        <v>0.10951847338967537</v>
      </c>
      <c r="P942" s="5">
        <f t="shared" si="1127"/>
        <v>0.11137764215547322</v>
      </c>
      <c r="Q942" s="5">
        <f t="shared" si="1128"/>
        <v>3.2178514739884104E-2</v>
      </c>
      <c r="R942" s="5">
        <f t="shared" si="1129"/>
        <v>9.6376256582914321E-2</v>
      </c>
      <c r="S942" s="5">
        <f t="shared" si="1130"/>
        <v>4.9838083629132501E-2</v>
      </c>
      <c r="T942" s="5">
        <f t="shared" si="1131"/>
        <v>5.6634185942196019E-2</v>
      </c>
      <c r="U942" s="5">
        <f t="shared" si="1132"/>
        <v>9.8012325096816441E-2</v>
      </c>
      <c r="V942" s="5">
        <f t="shared" si="1133"/>
        <v>9.911562666957658E-3</v>
      </c>
      <c r="W942" s="5">
        <f t="shared" si="1134"/>
        <v>1.0908257419553912E-2</v>
      </c>
      <c r="X942" s="5">
        <f t="shared" si="1135"/>
        <v>1.9198533058414884E-2</v>
      </c>
      <c r="Y942" s="5">
        <f t="shared" si="1136"/>
        <v>1.68947090914051E-2</v>
      </c>
      <c r="Z942" s="5">
        <f t="shared" si="1137"/>
        <v>5.6540737195309734E-2</v>
      </c>
      <c r="AA942" s="5">
        <f t="shared" si="1138"/>
        <v>5.7500564056798972E-2</v>
      </c>
      <c r="AB942" s="5">
        <f t="shared" si="1139"/>
        <v>2.9238342395757733E-2</v>
      </c>
      <c r="AC942" s="5">
        <f t="shared" si="1140"/>
        <v>1.1087801813978082E-3</v>
      </c>
      <c r="AD942" s="5">
        <f t="shared" si="1141"/>
        <v>2.7733585800909194E-3</v>
      </c>
      <c r="AE942" s="5">
        <f t="shared" si="1142"/>
        <v>4.8811111009600186E-3</v>
      </c>
      <c r="AF942" s="5">
        <f t="shared" si="1143"/>
        <v>4.2953777688448163E-3</v>
      </c>
      <c r="AG942" s="5">
        <f t="shared" si="1144"/>
        <v>2.5199549577222921E-3</v>
      </c>
      <c r="AH942" s="5">
        <f t="shared" si="1145"/>
        <v>2.4877924365936277E-2</v>
      </c>
      <c r="AI942" s="5">
        <f t="shared" si="1146"/>
        <v>2.5300248184991544E-2</v>
      </c>
      <c r="AJ942" s="5">
        <f t="shared" si="1147"/>
        <v>1.2864870654133399E-2</v>
      </c>
      <c r="AK942" s="5">
        <f t="shared" si="1148"/>
        <v>4.3610875734613683E-3</v>
      </c>
      <c r="AL942" s="5">
        <f t="shared" si="1149"/>
        <v>7.9383227495071537E-5</v>
      </c>
      <c r="AM942" s="5">
        <f t="shared" si="1150"/>
        <v>5.6408773778853253E-4</v>
      </c>
      <c r="AN942" s="5">
        <f t="shared" si="1151"/>
        <v>9.9279441850781735E-4</v>
      </c>
      <c r="AO942" s="5">
        <f t="shared" si="1152"/>
        <v>8.7365908828687926E-4</v>
      </c>
      <c r="AP942" s="5">
        <f t="shared" si="1153"/>
        <v>5.1254666512830249E-4</v>
      </c>
      <c r="AQ942" s="5">
        <f t="shared" si="1154"/>
        <v>2.2552053265645304E-4</v>
      </c>
      <c r="AR942" s="5">
        <f t="shared" si="1155"/>
        <v>8.7570293768095778E-3</v>
      </c>
      <c r="AS942" s="5">
        <f t="shared" si="1156"/>
        <v>8.905687361117031E-3</v>
      </c>
      <c r="AT942" s="5">
        <f t="shared" si="1157"/>
        <v>4.5284344702549604E-3</v>
      </c>
      <c r="AU942" s="5">
        <f t="shared" si="1158"/>
        <v>1.5351028258584031E-3</v>
      </c>
      <c r="AV942" s="5">
        <f t="shared" si="1159"/>
        <v>3.9029062385202885E-4</v>
      </c>
      <c r="AW942" s="5">
        <f t="shared" si="1160"/>
        <v>3.9468403313707683E-6</v>
      </c>
      <c r="AX942" s="5">
        <f t="shared" si="1161"/>
        <v>9.5610600749456814E-5</v>
      </c>
      <c r="AY942" s="5">
        <f t="shared" si="1162"/>
        <v>1.68274657319044E-4</v>
      </c>
      <c r="AZ942" s="5">
        <f t="shared" si="1163"/>
        <v>1.480816984407587E-4</v>
      </c>
      <c r="BA942" s="5">
        <f t="shared" si="1164"/>
        <v>8.6874596418578447E-5</v>
      </c>
      <c r="BB942" s="5">
        <f t="shared" si="1165"/>
        <v>3.8224822424174504E-5</v>
      </c>
      <c r="BC942" s="5">
        <f t="shared" si="1166"/>
        <v>1.3455137493309438E-5</v>
      </c>
      <c r="BD942" s="5">
        <f t="shared" si="1167"/>
        <v>2.568728617197476E-3</v>
      </c>
      <c r="BE942" s="5">
        <f t="shared" si="1168"/>
        <v>2.6123349592609957E-3</v>
      </c>
      <c r="BF942" s="5">
        <f t="shared" si="1169"/>
        <v>1.3283407779414551E-3</v>
      </c>
      <c r="BG942" s="5">
        <f t="shared" si="1170"/>
        <v>4.5029682891846489E-4</v>
      </c>
      <c r="BH942" s="5">
        <f t="shared" si="1171"/>
        <v>1.144852496632618E-4</v>
      </c>
      <c r="BI942" s="5">
        <f t="shared" si="1172"/>
        <v>2.3285746731887653E-5</v>
      </c>
      <c r="BJ942" s="8">
        <f t="shared" si="1173"/>
        <v>0.21728588383898609</v>
      </c>
      <c r="BK942" s="8">
        <f t="shared" si="1174"/>
        <v>0.23471013185281814</v>
      </c>
      <c r="BL942" s="8">
        <f t="shared" si="1175"/>
        <v>0.48926410913809099</v>
      </c>
      <c r="BM942" s="8">
        <f t="shared" si="1176"/>
        <v>0.52267649078052669</v>
      </c>
      <c r="BN942" s="8">
        <f t="shared" si="1177"/>
        <v>0.47496004342769055</v>
      </c>
    </row>
    <row r="943" spans="1:66" x14ac:dyDescent="0.25">
      <c r="A943" t="s">
        <v>19</v>
      </c>
      <c r="B943" t="s">
        <v>137</v>
      </c>
      <c r="C943" t="s">
        <v>152</v>
      </c>
      <c r="D943" t="s">
        <v>525</v>
      </c>
      <c r="E943">
        <f>VLOOKUP(A943,home!$A$2:$E$405,3,FALSE)</f>
        <v>1.4750000000000001</v>
      </c>
      <c r="F943">
        <f>VLOOKUP(B943,home!$B$2:$E$405,3,FALSE)</f>
        <v>1.3559000000000001</v>
      </c>
      <c r="G943">
        <f>VLOOKUP(C943,away!$B$2:$E$405,4,FALSE)</f>
        <v>0.84750000000000003</v>
      </c>
      <c r="H943">
        <f>VLOOKUP(A943,away!$A$2:$E$405,3,FALSE)</f>
        <v>1.5625</v>
      </c>
      <c r="I943">
        <f>VLOOKUP(C943,away!$B$2:$E$405,3,FALSE)</f>
        <v>0.8</v>
      </c>
      <c r="J943">
        <f>VLOOKUP(B943,home!$B$2:$E$405,4,FALSE)</f>
        <v>0.51200000000000001</v>
      </c>
      <c r="K943" s="3">
        <f t="shared" si="1122"/>
        <v>1.6949597437500004</v>
      </c>
      <c r="L943" s="3">
        <f t="shared" si="1123"/>
        <v>0.64</v>
      </c>
      <c r="M943" s="5">
        <f t="shared" si="1124"/>
        <v>9.6814379831892297E-2</v>
      </c>
      <c r="N943" s="5">
        <f t="shared" si="1125"/>
        <v>0.16409647643117939</v>
      </c>
      <c r="O943" s="5">
        <f t="shared" si="1126"/>
        <v>6.1961203092411071E-2</v>
      </c>
      <c r="P943" s="5">
        <f t="shared" si="1127"/>
        <v>0.1050217449159548</v>
      </c>
      <c r="Q943" s="5">
        <f t="shared" si="1128"/>
        <v>0.13906846082103491</v>
      </c>
      <c r="R943" s="5">
        <f t="shared" si="1129"/>
        <v>1.9827584989571542E-2</v>
      </c>
      <c r="S943" s="5">
        <f t="shared" si="1130"/>
        <v>2.848122077614795E-2</v>
      </c>
      <c r="T943" s="5">
        <f t="shared" si="1131"/>
        <v>8.9003814925462346E-2</v>
      </c>
      <c r="U943" s="5">
        <f t="shared" si="1132"/>
        <v>3.3606958373105539E-2</v>
      </c>
      <c r="V943" s="5">
        <f t="shared" si="1133"/>
        <v>3.4328549453103581E-3</v>
      </c>
      <c r="W943" s="5">
        <f t="shared" si="1134"/>
        <v>7.8571814238976093E-2</v>
      </c>
      <c r="X943" s="5">
        <f t="shared" si="1135"/>
        <v>5.0285961112944699E-2</v>
      </c>
      <c r="Y943" s="5">
        <f t="shared" si="1136"/>
        <v>1.6091507556142304E-2</v>
      </c>
      <c r="Z943" s="5">
        <f t="shared" si="1137"/>
        <v>4.2298847977752622E-3</v>
      </c>
      <c r="AA943" s="5">
        <f t="shared" si="1138"/>
        <v>7.1694844529291814E-3</v>
      </c>
      <c r="AB943" s="5">
        <f t="shared" si="1139"/>
        <v>6.0759937655782293E-3</v>
      </c>
      <c r="AC943" s="5">
        <f t="shared" si="1140"/>
        <v>2.3274203753736672E-4</v>
      </c>
      <c r="AD943" s="5">
        <f t="shared" si="1141"/>
        <v>3.3294015532116895E-2</v>
      </c>
      <c r="AE943" s="5">
        <f t="shared" si="1142"/>
        <v>2.1308169940554813E-2</v>
      </c>
      <c r="AF943" s="5">
        <f t="shared" si="1143"/>
        <v>6.8186143809775409E-3</v>
      </c>
      <c r="AG943" s="5">
        <f t="shared" si="1144"/>
        <v>1.4546377346085419E-3</v>
      </c>
      <c r="AH943" s="5">
        <f t="shared" si="1145"/>
        <v>6.7678156764404201E-4</v>
      </c>
      <c r="AI943" s="5">
        <f t="shared" si="1146"/>
        <v>1.1471175124686691E-3</v>
      </c>
      <c r="AJ943" s="5">
        <f t="shared" si="1147"/>
        <v>9.7215900249251672E-4</v>
      </c>
      <c r="AK943" s="5">
        <f t="shared" si="1148"/>
        <v>5.4925679124965729E-4</v>
      </c>
      <c r="AL943" s="5">
        <f t="shared" si="1149"/>
        <v>1.0098902638187211E-5</v>
      </c>
      <c r="AM943" s="5">
        <f t="shared" si="1150"/>
        <v>1.1286403206945073E-2</v>
      </c>
      <c r="AN943" s="5">
        <f t="shared" si="1151"/>
        <v>7.2232980524448466E-3</v>
      </c>
      <c r="AO943" s="5">
        <f t="shared" si="1152"/>
        <v>2.311455376782351E-3</v>
      </c>
      <c r="AP943" s="5">
        <f t="shared" si="1153"/>
        <v>4.9311048038023489E-4</v>
      </c>
      <c r="AQ943" s="5">
        <f t="shared" si="1154"/>
        <v>7.8897676860837575E-5</v>
      </c>
      <c r="AR943" s="5">
        <f t="shared" si="1155"/>
        <v>8.6628040658437376E-5</v>
      </c>
      <c r="AS943" s="5">
        <f t="shared" si="1156"/>
        <v>1.4683104159598964E-4</v>
      </c>
      <c r="AT943" s="5">
        <f t="shared" si="1157"/>
        <v>1.2443635231904214E-4</v>
      </c>
      <c r="AU943" s="5">
        <f t="shared" si="1158"/>
        <v>7.0304869279956133E-5</v>
      </c>
      <c r="AV943" s="5">
        <f t="shared" si="1159"/>
        <v>2.9790980804782942E-5</v>
      </c>
      <c r="AW943" s="5">
        <f t="shared" si="1160"/>
        <v>3.0430637204938692E-7</v>
      </c>
      <c r="AX943" s="5">
        <f t="shared" si="1161"/>
        <v>3.188333181250471E-3</v>
      </c>
      <c r="AY943" s="5">
        <f t="shared" si="1162"/>
        <v>2.0405332360003015E-3</v>
      </c>
      <c r="AZ943" s="5">
        <f t="shared" si="1163"/>
        <v>6.5297063552009651E-4</v>
      </c>
      <c r="BA943" s="5">
        <f t="shared" si="1164"/>
        <v>1.3930040224428725E-4</v>
      </c>
      <c r="BB943" s="5">
        <f t="shared" si="1165"/>
        <v>2.228806435908596E-5</v>
      </c>
      <c r="BC943" s="5">
        <f t="shared" si="1166"/>
        <v>2.852872237963003E-6</v>
      </c>
      <c r="BD943" s="5">
        <f t="shared" si="1167"/>
        <v>9.2403243368999848E-6</v>
      </c>
      <c r="BE943" s="5">
        <f t="shared" si="1168"/>
        <v>1.5661977770238891E-5</v>
      </c>
      <c r="BF943" s="5">
        <f t="shared" si="1169"/>
        <v>1.3273210914031159E-5</v>
      </c>
      <c r="BG943" s="5">
        <f t="shared" si="1170"/>
        <v>7.4991860565286531E-6</v>
      </c>
      <c r="BH943" s="5">
        <f t="shared" si="1171"/>
        <v>3.1777046191768465E-6</v>
      </c>
      <c r="BI943" s="5">
        <f t="shared" si="1172"/>
        <v>1.0772162814066354E-6</v>
      </c>
      <c r="BJ943" s="8">
        <f t="shared" si="1173"/>
        <v>0.62743291585902294</v>
      </c>
      <c r="BK943" s="8">
        <f t="shared" si="1174"/>
        <v>0.2360335746454813</v>
      </c>
      <c r="BL943" s="8">
        <f t="shared" si="1175"/>
        <v>0.1324944604520869</v>
      </c>
      <c r="BM943" s="8">
        <f t="shared" si="1176"/>
        <v>0.41136075674269434</v>
      </c>
      <c r="BN943" s="8">
        <f t="shared" si="1177"/>
        <v>0.58678985008204398</v>
      </c>
    </row>
    <row r="944" spans="1:66" x14ac:dyDescent="0.25">
      <c r="A944" t="s">
        <v>19</v>
      </c>
      <c r="B944" t="s">
        <v>234</v>
      </c>
      <c r="C944" t="s">
        <v>233</v>
      </c>
      <c r="D944" t="s">
        <v>525</v>
      </c>
      <c r="E944">
        <f>VLOOKUP(A944,home!$A$2:$E$405,3,FALSE)</f>
        <v>1.4750000000000001</v>
      </c>
      <c r="F944">
        <f>VLOOKUP(B944,home!$B$2:$E$405,3,FALSE)</f>
        <v>1.6949000000000001</v>
      </c>
      <c r="G944">
        <f>VLOOKUP(C944,away!$B$2:$E$405,4,FALSE)</f>
        <v>1.3559000000000001</v>
      </c>
      <c r="H944">
        <f>VLOOKUP(A944,away!$A$2:$E$405,3,FALSE)</f>
        <v>1.5625</v>
      </c>
      <c r="I944">
        <f>VLOOKUP(C944,away!$B$2:$E$405,3,FALSE)</f>
        <v>0.96</v>
      </c>
      <c r="J944">
        <f>VLOOKUP(B944,home!$B$2:$E$405,4,FALSE)</f>
        <v>0.48</v>
      </c>
      <c r="K944" s="3">
        <f t="shared" si="1122"/>
        <v>3.3897194922500007</v>
      </c>
      <c r="L944" s="3">
        <f t="shared" si="1123"/>
        <v>0.72</v>
      </c>
      <c r="M944" s="5">
        <f t="shared" si="1124"/>
        <v>1.6412377679787447E-2</v>
      </c>
      <c r="N944" s="5">
        <f t="shared" si="1125"/>
        <v>5.5633356535344368E-2</v>
      </c>
      <c r="O944" s="5">
        <f t="shared" si="1126"/>
        <v>1.1816911929446963E-2</v>
      </c>
      <c r="P944" s="5">
        <f t="shared" si="1127"/>
        <v>4.0056016705447943E-2</v>
      </c>
      <c r="Q944" s="5">
        <f t="shared" si="1128"/>
        <v>9.4290736533575406E-2</v>
      </c>
      <c r="R944" s="5">
        <f t="shared" si="1129"/>
        <v>4.2540882946009049E-3</v>
      </c>
      <c r="S944" s="5">
        <f t="shared" si="1130"/>
        <v>2.4440158909502737E-2</v>
      </c>
      <c r="T944" s="5">
        <f t="shared" si="1131"/>
        <v>6.7889330304174295E-2</v>
      </c>
      <c r="U944" s="5">
        <f t="shared" si="1132"/>
        <v>1.4420166013961254E-2</v>
      </c>
      <c r="V944" s="5">
        <f t="shared" si="1133"/>
        <v>6.6276226439383155E-3</v>
      </c>
      <c r="W944" s="5">
        <f t="shared" si="1134"/>
        <v>0.10653971585548991</v>
      </c>
      <c r="X944" s="5">
        <f t="shared" si="1135"/>
        <v>7.6708595415952735E-2</v>
      </c>
      <c r="Y944" s="5">
        <f t="shared" si="1136"/>
        <v>2.7615094349742974E-2</v>
      </c>
      <c r="Z944" s="5">
        <f t="shared" si="1137"/>
        <v>1.0209811907042174E-3</v>
      </c>
      <c r="AA944" s="5">
        <f t="shared" si="1138"/>
        <v>3.4608398433507016E-3</v>
      </c>
      <c r="AB944" s="5">
        <f t="shared" si="1139"/>
        <v>5.865638138280658E-3</v>
      </c>
      <c r="AC944" s="5">
        <f t="shared" si="1140"/>
        <v>1.0109601748545835E-3</v>
      </c>
      <c r="AD944" s="5">
        <f t="shared" si="1141"/>
        <v>9.0284937883532645E-2</v>
      </c>
      <c r="AE944" s="5">
        <f t="shared" si="1142"/>
        <v>6.5005155276143506E-2</v>
      </c>
      <c r="AF944" s="5">
        <f t="shared" si="1143"/>
        <v>2.3401855899411652E-2</v>
      </c>
      <c r="AG944" s="5">
        <f t="shared" si="1144"/>
        <v>5.6164454158587982E-3</v>
      </c>
      <c r="AH944" s="5">
        <f t="shared" si="1145"/>
        <v>1.8377661432675908E-4</v>
      </c>
      <c r="AI944" s="5">
        <f t="shared" si="1146"/>
        <v>6.2295117180312615E-4</v>
      </c>
      <c r="AJ944" s="5">
        <f t="shared" si="1147"/>
        <v>1.0558148648905181E-3</v>
      </c>
      <c r="AK944" s="5">
        <f t="shared" si="1148"/>
        <v>1.1929720759088964E-3</v>
      </c>
      <c r="AL944" s="5">
        <f t="shared" si="1149"/>
        <v>9.8693896625079872E-5</v>
      </c>
      <c r="AM944" s="5">
        <f t="shared" si="1150"/>
        <v>6.1208122760078219E-2</v>
      </c>
      <c r="AN944" s="5">
        <f t="shared" si="1151"/>
        <v>4.4069848387256319E-2</v>
      </c>
      <c r="AO944" s="5">
        <f t="shared" si="1152"/>
        <v>1.5865145419412269E-2</v>
      </c>
      <c r="AP944" s="5">
        <f t="shared" si="1153"/>
        <v>3.8076349006589453E-3</v>
      </c>
      <c r="AQ944" s="5">
        <f t="shared" si="1154"/>
        <v>6.8537428211861004E-4</v>
      </c>
      <c r="AR944" s="5">
        <f t="shared" si="1155"/>
        <v>2.6463832463053322E-5</v>
      </c>
      <c r="AS944" s="5">
        <f t="shared" si="1156"/>
        <v>8.9704968739650205E-5</v>
      </c>
      <c r="AT944" s="5">
        <f t="shared" si="1157"/>
        <v>1.5203734054423468E-4</v>
      </c>
      <c r="AU944" s="5">
        <f t="shared" si="1158"/>
        <v>1.7178797893088117E-4</v>
      </c>
      <c r="AV944" s="5">
        <f t="shared" si="1159"/>
        <v>1.4557826517906007E-4</v>
      </c>
      <c r="AW944" s="5">
        <f t="shared" si="1160"/>
        <v>6.6908925031227895E-6</v>
      </c>
      <c r="AX944" s="5">
        <f t="shared" si="1161"/>
        <v>3.4579727800644666E-2</v>
      </c>
      <c r="AY944" s="5">
        <f t="shared" si="1162"/>
        <v>2.4897404016464158E-2</v>
      </c>
      <c r="AZ944" s="5">
        <f t="shared" si="1163"/>
        <v>8.9630654459270931E-3</v>
      </c>
      <c r="BA944" s="5">
        <f t="shared" si="1164"/>
        <v>2.1511357070225028E-3</v>
      </c>
      <c r="BB944" s="5">
        <f t="shared" si="1165"/>
        <v>3.8720442726405041E-4</v>
      </c>
      <c r="BC944" s="5">
        <f t="shared" si="1166"/>
        <v>5.575743752602328E-5</v>
      </c>
      <c r="BD944" s="5">
        <f t="shared" si="1167"/>
        <v>3.1756598955663964E-6</v>
      </c>
      <c r="BE944" s="5">
        <f t="shared" si="1168"/>
        <v>1.0764596248758018E-5</v>
      </c>
      <c r="BF944" s="5">
        <f t="shared" si="1169"/>
        <v>1.8244480865308151E-5</v>
      </c>
      <c r="BG944" s="5">
        <f t="shared" si="1170"/>
        <v>2.0614557471705726E-5</v>
      </c>
      <c r="BH944" s="5">
        <f t="shared" si="1171"/>
        <v>1.7469391821487197E-5</v>
      </c>
      <c r="BI944" s="5">
        <f t="shared" si="1172"/>
        <v>1.1843267595009578E-5</v>
      </c>
      <c r="BJ944" s="8">
        <f t="shared" si="1173"/>
        <v>0.80965564405359924</v>
      </c>
      <c r="BK944" s="8">
        <f t="shared" si="1174"/>
        <v>0.11354323402662027</v>
      </c>
      <c r="BL944" s="8">
        <f t="shared" si="1175"/>
        <v>4.3540843286324474E-2</v>
      </c>
      <c r="BM944" s="8">
        <f t="shared" si="1176"/>
        <v>0.72040650175508403</v>
      </c>
      <c r="BN944" s="8">
        <f t="shared" si="1177"/>
        <v>0.22246348767820304</v>
      </c>
    </row>
    <row r="945" spans="1:66" x14ac:dyDescent="0.25">
      <c r="A945" t="s">
        <v>19</v>
      </c>
      <c r="B945" t="s">
        <v>142</v>
      </c>
      <c r="C945" t="s">
        <v>140</v>
      </c>
      <c r="D945" t="s">
        <v>525</v>
      </c>
      <c r="E945">
        <f>VLOOKUP(A945,home!$A$2:$E$405,3,FALSE)</f>
        <v>1.4750000000000001</v>
      </c>
      <c r="F945">
        <f>VLOOKUP(B945,home!$B$2:$E$405,3,FALSE)</f>
        <v>0.67800000000000005</v>
      </c>
      <c r="G945">
        <f>VLOOKUP(C945,away!$B$2:$E$405,4,FALSE)</f>
        <v>0.1356</v>
      </c>
      <c r="H945">
        <f>VLOOKUP(A945,away!$A$2:$E$405,3,FALSE)</f>
        <v>1.5625</v>
      </c>
      <c r="I945">
        <f>VLOOKUP(C945,away!$B$2:$E$405,3,FALSE)</f>
        <v>2.4319999999999999</v>
      </c>
      <c r="J945">
        <f>VLOOKUP(B945,home!$B$2:$E$405,4,FALSE)</f>
        <v>0.96</v>
      </c>
      <c r="K945" s="3">
        <f t="shared" si="1122"/>
        <v>0.13560678000000001</v>
      </c>
      <c r="L945" s="3">
        <f t="shared" si="1123"/>
        <v>3.6479999999999997</v>
      </c>
      <c r="M945" s="5">
        <f t="shared" si="1124"/>
        <v>2.2740523268423008E-2</v>
      </c>
      <c r="N945" s="5">
        <f t="shared" si="1125"/>
        <v>3.0837691359459204E-3</v>
      </c>
      <c r="O945" s="5">
        <f t="shared" si="1126"/>
        <v>8.2957428883207132E-2</v>
      </c>
      <c r="P945" s="5">
        <f t="shared" si="1127"/>
        <v>1.1249589807930716E-2</v>
      </c>
      <c r="Q945" s="5">
        <f t="shared" si="1128"/>
        <v>2.0909000139450427E-4</v>
      </c>
      <c r="R945" s="5">
        <f t="shared" si="1129"/>
        <v>0.1513143502829698</v>
      </c>
      <c r="S945" s="5">
        <f t="shared" si="1130"/>
        <v>1.3912748329589645E-3</v>
      </c>
      <c r="T945" s="5">
        <f t="shared" si="1131"/>
        <v>7.6276032508715156E-4</v>
      </c>
      <c r="U945" s="5">
        <f t="shared" si="1132"/>
        <v>2.0519251809665628E-2</v>
      </c>
      <c r="V945" s="5">
        <f t="shared" si="1133"/>
        <v>7.6472740344735071E-5</v>
      </c>
      <c r="W945" s="5">
        <f t="shared" si="1134"/>
        <v>9.4513406064347428E-6</v>
      </c>
      <c r="X945" s="5">
        <f t="shared" si="1135"/>
        <v>3.4478490532273943E-5</v>
      </c>
      <c r="Y945" s="5">
        <f t="shared" si="1136"/>
        <v>6.2888766730867664E-5</v>
      </c>
      <c r="Z945" s="5">
        <f t="shared" si="1137"/>
        <v>0.18399824994409125</v>
      </c>
      <c r="AA945" s="5">
        <f t="shared" si="1138"/>
        <v>2.4951410200553397E-2</v>
      </c>
      <c r="AB945" s="5">
        <f t="shared" si="1139"/>
        <v>1.6917901968781003E-3</v>
      </c>
      <c r="AC945" s="5">
        <f t="shared" si="1140"/>
        <v>2.3644106333110408E-6</v>
      </c>
      <c r="AD945" s="5">
        <f t="shared" si="1141"/>
        <v>3.204164665804658E-7</v>
      </c>
      <c r="AE945" s="5">
        <f t="shared" si="1142"/>
        <v>1.1688792700855392E-6</v>
      </c>
      <c r="AF945" s="5">
        <f t="shared" si="1143"/>
        <v>2.1320357886360234E-6</v>
      </c>
      <c r="AG945" s="5">
        <f t="shared" si="1144"/>
        <v>2.5925555189814043E-6</v>
      </c>
      <c r="AH945" s="5">
        <f t="shared" si="1145"/>
        <v>0.16780640394901122</v>
      </c>
      <c r="AI945" s="5">
        <f t="shared" si="1146"/>
        <v>2.2755686102904699E-2</v>
      </c>
      <c r="AJ945" s="5">
        <f t="shared" si="1147"/>
        <v>1.5429126595528275E-3</v>
      </c>
      <c r="AK945" s="5">
        <f t="shared" si="1148"/>
        <v>6.9743139194398384E-5</v>
      </c>
      <c r="AL945" s="5">
        <f t="shared" si="1149"/>
        <v>4.6786346027829913E-8</v>
      </c>
      <c r="AM945" s="5">
        <f t="shared" si="1150"/>
        <v>8.6901290583909244E-9</v>
      </c>
      <c r="AN945" s="5">
        <f t="shared" si="1151"/>
        <v>3.1701590805010091E-8</v>
      </c>
      <c r="AO945" s="5">
        <f t="shared" si="1152"/>
        <v>5.7823701628338407E-8</v>
      </c>
      <c r="AP945" s="5">
        <f t="shared" si="1153"/>
        <v>7.031362118005949E-8</v>
      </c>
      <c r="AQ945" s="5">
        <f t="shared" si="1154"/>
        <v>6.4126022516214252E-8</v>
      </c>
      <c r="AR945" s="5">
        <f t="shared" si="1155"/>
        <v>0.12243155232119858</v>
      </c>
      <c r="AS945" s="5">
        <f t="shared" si="1156"/>
        <v>1.6602548580679267E-2</v>
      </c>
      <c r="AT945" s="5">
        <f t="shared" si="1157"/>
        <v>1.1257090764097428E-3</v>
      </c>
      <c r="AU945" s="5">
        <f t="shared" si="1158"/>
        <v>5.0884594356233056E-5</v>
      </c>
      <c r="AV945" s="5">
        <f t="shared" si="1159"/>
        <v>1.7250739980637351E-6</v>
      </c>
      <c r="AW945" s="5">
        <f t="shared" si="1160"/>
        <v>6.4291396759037915E-10</v>
      </c>
      <c r="AX945" s="5">
        <f t="shared" si="1161"/>
        <v>1.9640673656547057E-10</v>
      </c>
      <c r="AY945" s="5">
        <f t="shared" si="1162"/>
        <v>7.1649177499083662E-10</v>
      </c>
      <c r="AZ945" s="5">
        <f t="shared" si="1163"/>
        <v>1.306880997583286E-9</v>
      </c>
      <c r="BA945" s="5">
        <f t="shared" si="1164"/>
        <v>1.5891672930612754E-9</v>
      </c>
      <c r="BB945" s="5">
        <f t="shared" si="1165"/>
        <v>1.4493205712718834E-9</v>
      </c>
      <c r="BC945" s="5">
        <f t="shared" si="1166"/>
        <v>1.057424288799966E-9</v>
      </c>
      <c r="BD945" s="5">
        <f t="shared" si="1167"/>
        <v>7.4438383811288714E-2</v>
      </c>
      <c r="BE945" s="5">
        <f t="shared" si="1168"/>
        <v>1.0094349537052991E-2</v>
      </c>
      <c r="BF945" s="5">
        <f t="shared" si="1169"/>
        <v>6.8443111845712355E-4</v>
      </c>
      <c r="BG945" s="5">
        <f t="shared" si="1170"/>
        <v>3.0937833368589691E-5</v>
      </c>
      <c r="BH945" s="5">
        <f t="shared" si="1171"/>
        <v>1.0488449908227506E-6</v>
      </c>
      <c r="BI945" s="5">
        <f t="shared" si="1172"/>
        <v>2.844609838492058E-8</v>
      </c>
      <c r="BJ945" s="8">
        <f t="shared" si="1173"/>
        <v>4.1688909180982864E-3</v>
      </c>
      <c r="BK945" s="8">
        <f t="shared" si="1174"/>
        <v>3.5460272563128538E-2</v>
      </c>
      <c r="BL945" s="8">
        <f t="shared" si="1175"/>
        <v>0.69907057646183579</v>
      </c>
      <c r="BM945" s="8">
        <f t="shared" si="1176"/>
        <v>0.65114323843370492</v>
      </c>
      <c r="BN945" s="8">
        <f t="shared" si="1177"/>
        <v>0.27155475137987106</v>
      </c>
    </row>
    <row r="946" spans="1:66" x14ac:dyDescent="0.25">
      <c r="A946" t="s">
        <v>22</v>
      </c>
      <c r="B946" t="s">
        <v>255</v>
      </c>
      <c r="C946" t="s">
        <v>159</v>
      </c>
      <c r="D946" t="s">
        <v>525</v>
      </c>
      <c r="E946">
        <f>VLOOKUP(A946,home!$A$2:$E$405,3,FALSE)</f>
        <v>1.4</v>
      </c>
      <c r="F946">
        <f>VLOOKUP(B946,home!$B$2:$E$405,3,FALSE)</f>
        <v>0.47620000000000001</v>
      </c>
      <c r="G946">
        <f>VLOOKUP(C946,away!$B$2:$E$405,4,FALSE)</f>
        <v>1.0713999999999999</v>
      </c>
      <c r="H946">
        <f>VLOOKUP(A946,away!$A$2:$E$405,3,FALSE)</f>
        <v>1.0286</v>
      </c>
      <c r="I946">
        <f>VLOOKUP(C946,away!$B$2:$E$405,3,FALSE)</f>
        <v>0.48609999999999998</v>
      </c>
      <c r="J946">
        <f>VLOOKUP(B946,home!$B$2:$E$405,4,FALSE)</f>
        <v>0.97219999999999995</v>
      </c>
      <c r="K946" s="3">
        <f t="shared" si="1122"/>
        <v>0.71428095199999986</v>
      </c>
      <c r="L946" s="3">
        <f t="shared" si="1123"/>
        <v>0.48610239161199992</v>
      </c>
      <c r="M946" s="5">
        <f t="shared" si="1124"/>
        <v>0.30107877316286147</v>
      </c>
      <c r="N946" s="5">
        <f t="shared" si="1125"/>
        <v>0.21505483272176071</v>
      </c>
      <c r="O946" s="5">
        <f t="shared" si="1126"/>
        <v>0.14635511169807378</v>
      </c>
      <c r="P946" s="5">
        <f t="shared" si="1127"/>
        <v>0.10453866851376645</v>
      </c>
      <c r="Q946" s="5">
        <f t="shared" si="1128"/>
        <v>7.6804785324349978E-2</v>
      </c>
      <c r="R946" s="5">
        <f t="shared" si="1129"/>
        <v>3.5571784910537516E-2</v>
      </c>
      <c r="S946" s="5">
        <f t="shared" si="1130"/>
        <v>9.0743139244158187E-3</v>
      </c>
      <c r="T946" s="5">
        <f t="shared" si="1131"/>
        <v>3.7334989833412754E-2</v>
      </c>
      <c r="U946" s="5">
        <f t="shared" si="1132"/>
        <v>2.5408248390237968E-2</v>
      </c>
      <c r="V946" s="5">
        <f t="shared" si="1133"/>
        <v>3.5008065806132587E-4</v>
      </c>
      <c r="W946" s="5">
        <f t="shared" si="1134"/>
        <v>1.828673172654411E-2</v>
      </c>
      <c r="X946" s="5">
        <f t="shared" si="1135"/>
        <v>8.8892240270401282E-3</v>
      </c>
      <c r="Y946" s="5">
        <f t="shared" si="1136"/>
        <v>2.1605365295595293E-3</v>
      </c>
      <c r="Z946" s="5">
        <f t="shared" si="1137"/>
        <v>5.76384323963998E-3</v>
      </c>
      <c r="AA946" s="5">
        <f t="shared" si="1138"/>
        <v>4.1170034363888081E-3</v>
      </c>
      <c r="AB946" s="5">
        <f t="shared" si="1139"/>
        <v>1.4703485669655344E-3</v>
      </c>
      <c r="AC946" s="5">
        <f t="shared" si="1140"/>
        <v>7.5970495781094717E-6</v>
      </c>
      <c r="AD946" s="5">
        <f t="shared" si="1141"/>
        <v>3.2654660366511308E-3</v>
      </c>
      <c r="AE946" s="5">
        <f t="shared" si="1142"/>
        <v>1.587350850143873E-3</v>
      </c>
      <c r="AF946" s="5">
        <f t="shared" si="1143"/>
        <v>3.8580752229113894E-4</v>
      </c>
      <c r="AG946" s="5">
        <f t="shared" si="1144"/>
        <v>6.2513986429207539E-5</v>
      </c>
      <c r="AH946" s="5">
        <f t="shared" si="1145"/>
        <v>7.0045449591641274E-4</v>
      </c>
      <c r="AI946" s="5">
        <f t="shared" si="1146"/>
        <v>5.0032130417585537E-4</v>
      </c>
      <c r="AJ946" s="5">
        <f t="shared" si="1147"/>
        <v>1.7868498872630572E-4</v>
      </c>
      <c r="AK946" s="5">
        <f t="shared" si="1148"/>
        <v>4.2543761285178305E-5</v>
      </c>
      <c r="AL946" s="5">
        <f t="shared" si="1149"/>
        <v>1.0551198135765487E-7</v>
      </c>
      <c r="AM946" s="5">
        <f t="shared" si="1150"/>
        <v>4.6649203787656738E-4</v>
      </c>
      <c r="AN946" s="5">
        <f t="shared" si="1151"/>
        <v>2.2676289527975504E-4</v>
      </c>
      <c r="AO946" s="5">
        <f t="shared" si="1152"/>
        <v>5.5114992862175201E-5</v>
      </c>
      <c r="AP946" s="5">
        <f t="shared" si="1153"/>
        <v>8.9305099479938907E-6</v>
      </c>
      <c r="AQ946" s="5">
        <f t="shared" si="1154"/>
        <v>1.0852855610086466E-6</v>
      </c>
      <c r="AR946" s="5">
        <f t="shared" si="1155"/>
        <v>6.8098521136069246E-5</v>
      </c>
      <c r="AS946" s="5">
        <f t="shared" si="1156"/>
        <v>4.8641476506863654E-5</v>
      </c>
      <c r="AT946" s="5">
        <f t="shared" si="1157"/>
        <v>1.7371840073004097E-5</v>
      </c>
      <c r="AU946" s="5">
        <f t="shared" si="1158"/>
        <v>4.1361248217790393E-6</v>
      </c>
      <c r="AV946" s="5">
        <f t="shared" si="1159"/>
        <v>7.3858879382279014E-7</v>
      </c>
      <c r="AW946" s="5">
        <f t="shared" si="1160"/>
        <v>1.0176445341960132E-9</v>
      </c>
      <c r="AX946" s="5">
        <f t="shared" si="1161"/>
        <v>5.5534396152482414E-5</v>
      </c>
      <c r="AY946" s="5">
        <f t="shared" si="1162"/>
        <v>2.6995402786449947E-5</v>
      </c>
      <c r="AZ946" s="5">
        <f t="shared" si="1163"/>
        <v>6.5612649285112818E-6</v>
      </c>
      <c r="BA946" s="5">
        <f t="shared" si="1164"/>
        <v>1.0631488579164241E-6</v>
      </c>
      <c r="BB946" s="5">
        <f t="shared" si="1165"/>
        <v>1.2919980061818498E-7</v>
      </c>
      <c r="BC946" s="5">
        <f t="shared" si="1166"/>
        <v>1.2560866415258658E-8</v>
      </c>
      <c r="BD946" s="5">
        <f t="shared" si="1167"/>
        <v>5.5171423315805941E-6</v>
      </c>
      <c r="BE946" s="5">
        <f t="shared" si="1168"/>
        <v>3.9407896769208864E-6</v>
      </c>
      <c r="BF946" s="5">
        <f t="shared" si="1169"/>
        <v>1.407415501031411E-6</v>
      </c>
      <c r="BG946" s="5">
        <f t="shared" si="1170"/>
        <v>3.3509669464542444E-7</v>
      </c>
      <c r="BH946" s="5">
        <f t="shared" si="1171"/>
        <v>5.9838296515846729E-8</v>
      </c>
      <c r="BI946" s="5">
        <f t="shared" si="1172"/>
        <v>8.5482710802794586E-9</v>
      </c>
      <c r="BJ946" s="8">
        <f t="shared" si="1173"/>
        <v>0.36468092025310239</v>
      </c>
      <c r="BK946" s="8">
        <f t="shared" si="1174"/>
        <v>0.41507653422345098</v>
      </c>
      <c r="BL946" s="8">
        <f t="shared" si="1175"/>
        <v>0.21449475693441064</v>
      </c>
      <c r="BM946" s="8">
        <f t="shared" si="1176"/>
        <v>0.12058510393411223</v>
      </c>
      <c r="BN946" s="8">
        <f t="shared" si="1177"/>
        <v>0.87940395633134993</v>
      </c>
    </row>
    <row r="947" spans="1:66" x14ac:dyDescent="0.25">
      <c r="A947" t="s">
        <v>22</v>
      </c>
      <c r="B947" t="s">
        <v>162</v>
      </c>
      <c r="C947" t="s">
        <v>23</v>
      </c>
      <c r="D947" t="s">
        <v>525</v>
      </c>
      <c r="E947">
        <f>VLOOKUP(A947,home!$A$2:$E$405,3,FALSE)</f>
        <v>1.4</v>
      </c>
      <c r="F947">
        <f>VLOOKUP(B947,home!$B$2:$E$405,3,FALSE)</f>
        <v>0.35709999999999997</v>
      </c>
      <c r="G947">
        <f>VLOOKUP(C947,away!$B$2:$E$405,4,FALSE)</f>
        <v>0.23810000000000001</v>
      </c>
      <c r="H947">
        <f>VLOOKUP(A947,away!$A$2:$E$405,3,FALSE)</f>
        <v>1.0286</v>
      </c>
      <c r="I947">
        <f>VLOOKUP(C947,away!$B$2:$E$405,3,FALSE)</f>
        <v>1.6203000000000001</v>
      </c>
      <c r="J947">
        <f>VLOOKUP(B947,home!$B$2:$E$405,4,FALSE)</f>
        <v>1.2152000000000001</v>
      </c>
      <c r="K947" s="3">
        <f t="shared" si="1122"/>
        <v>0.11903571399999999</v>
      </c>
      <c r="L947" s="3">
        <f t="shared" si="1123"/>
        <v>2.0253016328159998</v>
      </c>
      <c r="M947" s="5">
        <f t="shared" si="1124"/>
        <v>0.11714563826012513</v>
      </c>
      <c r="N947" s="5">
        <f t="shared" si="1125"/>
        <v>1.3944514692279706E-2</v>
      </c>
      <c r="O947" s="5">
        <f t="shared" si="1126"/>
        <v>0.23725525244550391</v>
      </c>
      <c r="P947" s="5">
        <f t="shared" si="1127"/>
        <v>2.8241848375100794E-2</v>
      </c>
      <c r="Q947" s="5">
        <f t="shared" si="1128"/>
        <v>8.2994763138950225E-4</v>
      </c>
      <c r="R947" s="5">
        <f t="shared" si="1129"/>
        <v>0.24025672508602569</v>
      </c>
      <c r="S947" s="5">
        <f t="shared" si="1130"/>
        <v>1.7021589781069913E-3</v>
      </c>
      <c r="T947" s="5">
        <f t="shared" si="1131"/>
        <v>1.6808942930049307E-3</v>
      </c>
      <c r="U947" s="5">
        <f t="shared" si="1132"/>
        <v>2.8599130813916768E-2</v>
      </c>
      <c r="V947" s="5">
        <f t="shared" si="1133"/>
        <v>4.5595775275965753E-5</v>
      </c>
      <c r="W947" s="5">
        <f t="shared" si="1134"/>
        <v>3.2931136295019399E-5</v>
      </c>
      <c r="X947" s="5">
        <f t="shared" si="1135"/>
        <v>6.6695484108789037E-5</v>
      </c>
      <c r="Y947" s="5">
        <f t="shared" si="1136"/>
        <v>6.7539236433492012E-5</v>
      </c>
      <c r="Z947" s="5">
        <f t="shared" si="1137"/>
        <v>0.16219744587058421</v>
      </c>
      <c r="AA947" s="5">
        <f t="shared" si="1138"/>
        <v>1.9307288778181338E-2</v>
      </c>
      <c r="AB947" s="5">
        <f t="shared" si="1139"/>
        <v>1.1491284525575012E-3</v>
      </c>
      <c r="AC947" s="5">
        <f t="shared" si="1140"/>
        <v>6.8702353701253512E-7</v>
      </c>
      <c r="AD947" s="5">
        <f t="shared" si="1141"/>
        <v>9.7999533042723679E-7</v>
      </c>
      <c r="AE947" s="5">
        <f t="shared" si="1142"/>
        <v>1.9847861428663381E-6</v>
      </c>
      <c r="AF947" s="5">
        <f t="shared" si="1143"/>
        <v>2.0098953079688829E-6</v>
      </c>
      <c r="AG947" s="5">
        <f t="shared" si="1144"/>
        <v>1.3568814163395319E-6</v>
      </c>
      <c r="AH947" s="5">
        <f t="shared" si="1145"/>
        <v>8.212468799006975E-2</v>
      </c>
      <c r="AI947" s="5">
        <f t="shared" si="1146"/>
        <v>9.775770871925174E-3</v>
      </c>
      <c r="AJ947" s="5">
        <f t="shared" si="1147"/>
        <v>5.8183293282000755E-4</v>
      </c>
      <c r="AK947" s="5">
        <f t="shared" si="1148"/>
        <v>2.308629952898121E-5</v>
      </c>
      <c r="AL947" s="5">
        <f t="shared" si="1149"/>
        <v>6.6251940236473694E-9</v>
      </c>
      <c r="AM947" s="5">
        <f t="shared" si="1150"/>
        <v>2.3330888774814392E-8</v>
      </c>
      <c r="AN947" s="5">
        <f t="shared" si="1151"/>
        <v>4.7252087130680074E-8</v>
      </c>
      <c r="AO947" s="5">
        <f t="shared" si="1152"/>
        <v>4.784986460986513E-8</v>
      </c>
      <c r="AP947" s="5">
        <f t="shared" si="1153"/>
        <v>3.2303469641461461E-8</v>
      </c>
      <c r="AQ947" s="5">
        <f t="shared" si="1154"/>
        <v>1.6356067452618497E-8</v>
      </c>
      <c r="AR947" s="5">
        <f t="shared" si="1155"/>
        <v>3.3265452936158534E-2</v>
      </c>
      <c r="AS947" s="5">
        <f t="shared" si="1156"/>
        <v>3.959776941789026E-3</v>
      </c>
      <c r="AT947" s="5">
        <f t="shared" si="1157"/>
        <v>2.3567743777329648E-4</v>
      </c>
      <c r="AU947" s="5">
        <f t="shared" si="1158"/>
        <v>9.3513440263449711E-6</v>
      </c>
      <c r="AV947" s="5">
        <f t="shared" si="1159"/>
        <v>2.7828597825890198E-7</v>
      </c>
      <c r="AW947" s="5">
        <f t="shared" si="1160"/>
        <v>4.4367309656035776E-11</v>
      </c>
      <c r="AX947" s="5">
        <f t="shared" si="1161"/>
        <v>4.6286816726076947E-10</v>
      </c>
      <c r="AY947" s="5">
        <f t="shared" si="1162"/>
        <v>9.3744765493178583E-10</v>
      </c>
      <c r="AZ947" s="5">
        <f t="shared" si="1163"/>
        <v>9.4930713310643806E-10</v>
      </c>
      <c r="BA947" s="5">
        <f t="shared" si="1164"/>
        <v>6.4087776224144834E-10</v>
      </c>
      <c r="BB947" s="5">
        <f t="shared" si="1165"/>
        <v>3.2449269457576739E-10</v>
      </c>
      <c r="BC947" s="5">
        <f t="shared" si="1166"/>
        <v>1.3143911683223295E-10</v>
      </c>
      <c r="BD947" s="5">
        <f t="shared" si="1167"/>
        <v>1.1228762691327627E-2</v>
      </c>
      <c r="BE947" s="5">
        <f t="shared" si="1168"/>
        <v>1.336623784298745E-3</v>
      </c>
      <c r="BF947" s="5">
        <f t="shared" si="1169"/>
        <v>7.9552983256691521E-5</v>
      </c>
      <c r="BG947" s="5">
        <f t="shared" si="1170"/>
        <v>3.1565487209301064E-6</v>
      </c>
      <c r="BH947" s="5">
        <f t="shared" si="1171"/>
        <v>9.393550769292544E-8</v>
      </c>
      <c r="BI947" s="5">
        <f t="shared" si="1172"/>
        <v>2.2363360456359727E-9</v>
      </c>
      <c r="BJ947" s="8">
        <f t="shared" si="1173"/>
        <v>1.662902457051918E-2</v>
      </c>
      <c r="BK947" s="8">
        <f t="shared" si="1174"/>
        <v>0.14713593597478755</v>
      </c>
      <c r="BL947" s="8">
        <f t="shared" si="1175"/>
        <v>0.66919163279570248</v>
      </c>
      <c r="BM947" s="8">
        <f t="shared" si="1176"/>
        <v>0.35748011182808798</v>
      </c>
      <c r="BN947" s="8">
        <f t="shared" si="1177"/>
        <v>0.63767392649042476</v>
      </c>
    </row>
    <row r="948" spans="1:66" x14ac:dyDescent="0.25">
      <c r="A948" t="s">
        <v>22</v>
      </c>
      <c r="B948" t="s">
        <v>163</v>
      </c>
      <c r="C948" t="s">
        <v>246</v>
      </c>
      <c r="D948" t="s">
        <v>525</v>
      </c>
      <c r="E948">
        <f>VLOOKUP(A948,home!$A$2:$E$405,3,FALSE)</f>
        <v>1.4</v>
      </c>
      <c r="F948">
        <f>VLOOKUP(B948,home!$B$2:$E$405,3,FALSE)</f>
        <v>1.4286000000000001</v>
      </c>
      <c r="G948">
        <f>VLOOKUP(C948,away!$B$2:$E$405,4,FALSE)</f>
        <v>0.71430000000000005</v>
      </c>
      <c r="H948">
        <f>VLOOKUP(A948,away!$A$2:$E$405,3,FALSE)</f>
        <v>1.0286</v>
      </c>
      <c r="I948">
        <f>VLOOKUP(C948,away!$B$2:$E$405,3,FALSE)</f>
        <v>0.3241</v>
      </c>
      <c r="J948">
        <f>VLOOKUP(B948,home!$B$2:$E$405,4,FALSE)</f>
        <v>0.24299999999999999</v>
      </c>
      <c r="K948" s="3">
        <f t="shared" si="1122"/>
        <v>1.428628572</v>
      </c>
      <c r="L948" s="3">
        <f t="shared" si="1123"/>
        <v>8.1008730180000002E-2</v>
      </c>
      <c r="M948" s="5">
        <f t="shared" si="1124"/>
        <v>0.2209901160588788</v>
      </c>
      <c r="N948" s="5">
        <f t="shared" si="1125"/>
        <v>0.3157127939313103</v>
      </c>
      <c r="O948" s="5">
        <f t="shared" si="1126"/>
        <v>1.7902128684260596E-2</v>
      </c>
      <c r="P948" s="5">
        <f t="shared" si="1127"/>
        <v>2.5575492537955453E-2</v>
      </c>
      <c r="Q948" s="5">
        <f t="shared" si="1128"/>
        <v>0.22551815897810909</v>
      </c>
      <c r="R948" s="5">
        <f t="shared" si="1129"/>
        <v>7.2511435611545246E-4</v>
      </c>
      <c r="S948" s="5">
        <f t="shared" si="1130"/>
        <v>7.3997180306555044E-4</v>
      </c>
      <c r="T948" s="5">
        <f t="shared" si="1131"/>
        <v>1.826893969134798E-2</v>
      </c>
      <c r="U948" s="5">
        <f t="shared" si="1132"/>
        <v>1.0359190871139182E-3</v>
      </c>
      <c r="V948" s="5">
        <f t="shared" si="1133"/>
        <v>9.5153291946616454E-6</v>
      </c>
      <c r="W948" s="5">
        <f t="shared" si="1134"/>
        <v>0.10739389514032169</v>
      </c>
      <c r="X948" s="5">
        <f t="shared" si="1135"/>
        <v>8.6998430744015323E-3</v>
      </c>
      <c r="Y948" s="5">
        <f t="shared" si="1136"/>
        <v>3.5238162011126765E-4</v>
      </c>
      <c r="Z948" s="5">
        <f t="shared" si="1137"/>
        <v>1.9580197741400367E-5</v>
      </c>
      <c r="AA948" s="5">
        <f t="shared" si="1138"/>
        <v>2.7972829938774435E-5</v>
      </c>
      <c r="AB948" s="5">
        <f t="shared" si="1139"/>
        <v>1.9981392045115089E-5</v>
      </c>
      <c r="AC948" s="5">
        <f t="shared" si="1140"/>
        <v>6.8826390053746804E-8</v>
      </c>
      <c r="AD948" s="5">
        <f t="shared" si="1141"/>
        <v>3.8356496763958886E-2</v>
      </c>
      <c r="AE948" s="5">
        <f t="shared" si="1142"/>
        <v>3.1072110970015881E-3</v>
      </c>
      <c r="AF948" s="5">
        <f t="shared" si="1143"/>
        <v>1.258556126846517E-4</v>
      </c>
      <c r="AG948" s="5">
        <f t="shared" si="1144"/>
        <v>3.3984677898698449E-6</v>
      </c>
      <c r="AH948" s="5">
        <f t="shared" si="1145"/>
        <v>3.9654173892603701E-7</v>
      </c>
      <c r="AI948" s="5">
        <f t="shared" si="1146"/>
        <v>5.6651085822030109E-7</v>
      </c>
      <c r="AJ948" s="5">
        <f t="shared" si="1147"/>
        <v>4.0466679920088166E-7</v>
      </c>
      <c r="AK948" s="5">
        <f t="shared" si="1148"/>
        <v>1.9270618382605552E-7</v>
      </c>
      <c r="AL948" s="5">
        <f t="shared" si="1149"/>
        <v>3.1861494199406112E-10</v>
      </c>
      <c r="AM948" s="5">
        <f t="shared" si="1150"/>
        <v>1.0959437439763431E-2</v>
      </c>
      <c r="AN948" s="5">
        <f t="shared" si="1151"/>
        <v>8.8781011048238555E-4</v>
      </c>
      <c r="AO948" s="5">
        <f t="shared" si="1152"/>
        <v>3.5960184845571779E-5</v>
      </c>
      <c r="AP948" s="5">
        <f t="shared" si="1153"/>
        <v>9.710296371259495E-7</v>
      </c>
      <c r="AQ948" s="5">
        <f t="shared" si="1154"/>
        <v>1.9665469467679843E-8</v>
      </c>
      <c r="AR948" s="5">
        <f t="shared" si="1155"/>
        <v>6.4246685467534715E-9</v>
      </c>
      <c r="AS948" s="5">
        <f t="shared" si="1156"/>
        <v>9.1784650515217275E-9</v>
      </c>
      <c r="AT948" s="5">
        <f t="shared" si="1157"/>
        <v>6.5563087098536973E-9</v>
      </c>
      <c r="AU948" s="5">
        <f t="shared" si="1158"/>
        <v>3.1221766499164844E-9</v>
      </c>
      <c r="AV948" s="5">
        <f t="shared" si="1159"/>
        <v>1.1151076922254828E-9</v>
      </c>
      <c r="AW948" s="5">
        <f t="shared" si="1160"/>
        <v>1.0242708056076255E-12</v>
      </c>
      <c r="AX948" s="5">
        <f t="shared" si="1161"/>
        <v>2.6094942432487635E-3</v>
      </c>
      <c r="AY948" s="5">
        <f t="shared" si="1162"/>
        <v>2.1139181505760234E-4</v>
      </c>
      <c r="AZ948" s="5">
        <f t="shared" si="1163"/>
        <v>8.5622912541308835E-6</v>
      </c>
      <c r="BA948" s="5">
        <f t="shared" si="1164"/>
        <v>2.3120678064282083E-7</v>
      </c>
      <c r="BB948" s="5">
        <f t="shared" si="1165"/>
        <v>4.6824419272201801E-9</v>
      </c>
      <c r="BC948" s="5">
        <f t="shared" si="1166"/>
        <v>7.5863734933139807E-11</v>
      </c>
      <c r="BD948" s="5">
        <f t="shared" si="1167"/>
        <v>8.6742373466647308E-11</v>
      </c>
      <c r="BE948" s="5">
        <f t="shared" si="1168"/>
        <v>1.2392263313754704E-10</v>
      </c>
      <c r="BF948" s="5">
        <f t="shared" si="1169"/>
        <v>8.8519707208886861E-11</v>
      </c>
      <c r="BG948" s="5">
        <f t="shared" si="1170"/>
        <v>4.2153927634563396E-11</v>
      </c>
      <c r="BH948" s="5">
        <f t="shared" si="1171"/>
        <v>1.5055576360189413E-11</v>
      </c>
      <c r="BI948" s="5">
        <f t="shared" si="1172"/>
        <v>4.3017653112188676E-12</v>
      </c>
      <c r="BJ948" s="8">
        <f t="shared" si="1173"/>
        <v>0.7322528571218816</v>
      </c>
      <c r="BK948" s="8">
        <f t="shared" si="1174"/>
        <v>0.24752655668915707</v>
      </c>
      <c r="BL948" s="8">
        <f t="shared" si="1175"/>
        <v>1.9712703532476665E-2</v>
      </c>
      <c r="BM948" s="8">
        <f t="shared" si="1176"/>
        <v>0.19287650118059377</v>
      </c>
      <c r="BN948" s="8">
        <f t="shared" si="1177"/>
        <v>0.80642380454662965</v>
      </c>
    </row>
    <row r="949" spans="1:66" x14ac:dyDescent="0.25">
      <c r="A949" t="s">
        <v>22</v>
      </c>
      <c r="B949" t="s">
        <v>253</v>
      </c>
      <c r="C949" t="s">
        <v>161</v>
      </c>
      <c r="D949" t="s">
        <v>525</v>
      </c>
      <c r="E949">
        <f>VLOOKUP(A949,home!$A$2:$E$405,3,FALSE)</f>
        <v>1.4</v>
      </c>
      <c r="F949">
        <f>VLOOKUP(B949,home!$B$2:$E$405,3,FALSE)</f>
        <v>1.4286000000000001</v>
      </c>
      <c r="G949">
        <f>VLOOKUP(C949,away!$B$2:$E$405,4,FALSE)</f>
        <v>1.4286000000000001</v>
      </c>
      <c r="H949">
        <f>VLOOKUP(A949,away!$A$2:$E$405,3,FALSE)</f>
        <v>1.0286</v>
      </c>
      <c r="I949">
        <f>VLOOKUP(C949,away!$B$2:$E$405,3,FALSE)</f>
        <v>0</v>
      </c>
      <c r="J949">
        <f>VLOOKUP(B949,home!$B$2:$E$405,4,FALSE)</f>
        <v>0.72909999999999997</v>
      </c>
      <c r="K949" s="3">
        <f t="shared" si="1122"/>
        <v>2.8572571440000001</v>
      </c>
      <c r="L949" s="3">
        <f t="shared" si="1123"/>
        <v>0</v>
      </c>
      <c r="M949" s="5">
        <f t="shared" si="1124"/>
        <v>5.7426055849127147E-2</v>
      </c>
      <c r="N949" s="5">
        <f t="shared" si="1125"/>
        <v>0.1640810083266615</v>
      </c>
      <c r="O949" s="5">
        <f t="shared" si="1126"/>
        <v>0</v>
      </c>
      <c r="P949" s="5">
        <f t="shared" si="1127"/>
        <v>0</v>
      </c>
      <c r="Q949" s="5">
        <f t="shared" si="1128"/>
        <v>0.23441081661803864</v>
      </c>
      <c r="R949" s="5">
        <f t="shared" si="1129"/>
        <v>0</v>
      </c>
      <c r="S949" s="5">
        <f t="shared" si="1130"/>
        <v>0</v>
      </c>
      <c r="T949" s="5">
        <f t="shared" si="1131"/>
        <v>0</v>
      </c>
      <c r="U949" s="5">
        <f t="shared" si="1132"/>
        <v>0</v>
      </c>
      <c r="V949" s="5">
        <f t="shared" si="1133"/>
        <v>0</v>
      </c>
      <c r="W949" s="5">
        <f t="shared" si="1134"/>
        <v>0.22325732680425492</v>
      </c>
      <c r="X949" s="5">
        <f t="shared" si="1135"/>
        <v>0</v>
      </c>
      <c r="Y949" s="5">
        <f t="shared" si="1136"/>
        <v>0</v>
      </c>
      <c r="Z949" s="5">
        <f t="shared" si="1137"/>
        <v>0</v>
      </c>
      <c r="AA949" s="5">
        <f t="shared" si="1138"/>
        <v>0</v>
      </c>
      <c r="AB949" s="5">
        <f t="shared" si="1139"/>
        <v>0</v>
      </c>
      <c r="AC949" s="5">
        <f t="shared" si="1140"/>
        <v>0</v>
      </c>
      <c r="AD949" s="5">
        <f t="shared" si="1141"/>
        <v>0.15947589799045003</v>
      </c>
      <c r="AE949" s="5">
        <f t="shared" si="1142"/>
        <v>0</v>
      </c>
      <c r="AF949" s="5">
        <f t="shared" si="1143"/>
        <v>0</v>
      </c>
      <c r="AG949" s="5">
        <f t="shared" si="1144"/>
        <v>0</v>
      </c>
      <c r="AH949" s="5">
        <f t="shared" si="1145"/>
        <v>0</v>
      </c>
      <c r="AI949" s="5">
        <f t="shared" si="1146"/>
        <v>0</v>
      </c>
      <c r="AJ949" s="5">
        <f t="shared" si="1147"/>
        <v>0</v>
      </c>
      <c r="AK949" s="5">
        <f t="shared" si="1148"/>
        <v>0</v>
      </c>
      <c r="AL949" s="5">
        <f t="shared" si="1149"/>
        <v>0</v>
      </c>
      <c r="AM949" s="5">
        <f t="shared" si="1150"/>
        <v>9.1132729765805734E-2</v>
      </c>
      <c r="AN949" s="5">
        <f t="shared" si="1151"/>
        <v>0</v>
      </c>
      <c r="AO949" s="5">
        <f t="shared" si="1152"/>
        <v>0</v>
      </c>
      <c r="AP949" s="5">
        <f t="shared" si="1153"/>
        <v>0</v>
      </c>
      <c r="AQ949" s="5">
        <f t="shared" si="1154"/>
        <v>0</v>
      </c>
      <c r="AR949" s="5">
        <f t="shared" si="1155"/>
        <v>0</v>
      </c>
      <c r="AS949" s="5">
        <f t="shared" si="1156"/>
        <v>0</v>
      </c>
      <c r="AT949" s="5">
        <f t="shared" si="1157"/>
        <v>0</v>
      </c>
      <c r="AU949" s="5">
        <f t="shared" si="1158"/>
        <v>0</v>
      </c>
      <c r="AV949" s="5">
        <f t="shared" si="1159"/>
        <v>0</v>
      </c>
      <c r="AW949" s="5">
        <f t="shared" si="1160"/>
        <v>0</v>
      </c>
      <c r="AX949" s="5">
        <f t="shared" si="1161"/>
        <v>4.3398273862594997E-2</v>
      </c>
      <c r="AY949" s="5">
        <f t="shared" si="1162"/>
        <v>0</v>
      </c>
      <c r="AZ949" s="5">
        <f t="shared" si="1163"/>
        <v>0</v>
      </c>
      <c r="BA949" s="5">
        <f t="shared" si="1164"/>
        <v>0</v>
      </c>
      <c r="BB949" s="5">
        <f t="shared" si="1165"/>
        <v>0</v>
      </c>
      <c r="BC949" s="5">
        <f t="shared" si="1166"/>
        <v>0</v>
      </c>
      <c r="BD949" s="5">
        <f t="shared" si="1167"/>
        <v>0</v>
      </c>
      <c r="BE949" s="5">
        <f t="shared" si="1168"/>
        <v>0</v>
      </c>
      <c r="BF949" s="5">
        <f t="shared" si="1169"/>
        <v>0</v>
      </c>
      <c r="BG949" s="5">
        <f t="shared" si="1170"/>
        <v>0</v>
      </c>
      <c r="BH949" s="5">
        <f t="shared" si="1171"/>
        <v>0</v>
      </c>
      <c r="BI949" s="5">
        <f t="shared" si="1172"/>
        <v>0</v>
      </c>
      <c r="BJ949" s="8">
        <f t="shared" si="1173"/>
        <v>0.91575605336780586</v>
      </c>
      <c r="BK949" s="8">
        <f t="shared" si="1174"/>
        <v>5.7426055849127147E-2</v>
      </c>
      <c r="BL949" s="8">
        <f t="shared" si="1175"/>
        <v>0</v>
      </c>
      <c r="BM949" s="8">
        <f t="shared" si="1176"/>
        <v>0.51726422842310571</v>
      </c>
      <c r="BN949" s="8">
        <f t="shared" si="1177"/>
        <v>0.45591788079382728</v>
      </c>
    </row>
    <row r="950" spans="1:66" x14ac:dyDescent="0.25">
      <c r="A950" t="s">
        <v>22</v>
      </c>
      <c r="B950" t="s">
        <v>245</v>
      </c>
      <c r="C950" t="s">
        <v>172</v>
      </c>
      <c r="D950" t="s">
        <v>525</v>
      </c>
      <c r="E950">
        <f>VLOOKUP(A950,home!$A$2:$E$405,3,FALSE)</f>
        <v>1.4</v>
      </c>
      <c r="F950">
        <f>VLOOKUP(B950,home!$B$2:$E$405,3,FALSE)</f>
        <v>1.4286000000000001</v>
      </c>
      <c r="G950">
        <f>VLOOKUP(C950,away!$B$2:$E$405,4,FALSE)</f>
        <v>0.71430000000000005</v>
      </c>
      <c r="H950">
        <f>VLOOKUP(A950,away!$A$2:$E$405,3,FALSE)</f>
        <v>1.0286</v>
      </c>
      <c r="I950">
        <f>VLOOKUP(C950,away!$B$2:$E$405,3,FALSE)</f>
        <v>0.72909999999999997</v>
      </c>
      <c r="J950">
        <f>VLOOKUP(B950,home!$B$2:$E$405,4,FALSE)</f>
        <v>0.3241</v>
      </c>
      <c r="K950" s="3">
        <f t="shared" si="1122"/>
        <v>1.428628572</v>
      </c>
      <c r="L950" s="3">
        <f t="shared" si="1123"/>
        <v>0.24305952746599999</v>
      </c>
      <c r="M950" s="5">
        <f t="shared" si="1124"/>
        <v>0.18792955393883204</v>
      </c>
      <c r="N950" s="5">
        <f t="shared" si="1125"/>
        <v>0.26848153028023058</v>
      </c>
      <c r="O950" s="5">
        <f t="shared" si="1126"/>
        <v>4.5678068577268666E-2</v>
      </c>
      <c r="P950" s="5">
        <f t="shared" si="1127"/>
        <v>6.5256993883261408E-2</v>
      </c>
      <c r="Q950" s="5">
        <f t="shared" si="1128"/>
        <v>0.19178019260631032</v>
      </c>
      <c r="R950" s="5">
        <f t="shared" si="1129"/>
        <v>5.5512448819752301E-3</v>
      </c>
      <c r="S950" s="5">
        <f t="shared" si="1130"/>
        <v>5.6649887702948524E-3</v>
      </c>
      <c r="T950" s="5">
        <f t="shared" si="1131"/>
        <v>4.6614002992228246E-2</v>
      </c>
      <c r="U950" s="5">
        <f t="shared" si="1132"/>
        <v>7.9306670485585831E-3</v>
      </c>
      <c r="V950" s="5">
        <f t="shared" si="1133"/>
        <v>2.1856897957755233E-4</v>
      </c>
      <c r="W950" s="5">
        <f t="shared" si="1134"/>
        <v>9.1327554233679387E-2</v>
      </c>
      <c r="X950" s="5">
        <f t="shared" si="1135"/>
        <v>2.2198032176663596E-2</v>
      </c>
      <c r="Y950" s="5">
        <f t="shared" si="1136"/>
        <v>2.6977216057674576E-3</v>
      </c>
      <c r="Z950" s="5">
        <f t="shared" si="1137"/>
        <v>4.4976098595365016E-4</v>
      </c>
      <c r="AA950" s="5">
        <f t="shared" si="1138"/>
        <v>6.4254139510427531E-4</v>
      </c>
      <c r="AB950" s="5">
        <f t="shared" si="1139"/>
        <v>4.5897649786935435E-4</v>
      </c>
      <c r="AC950" s="5">
        <f t="shared" si="1140"/>
        <v>4.7435176720546058E-6</v>
      </c>
      <c r="AD950" s="5">
        <f t="shared" si="1141"/>
        <v>3.2618288347278493E-2</v>
      </c>
      <c r="AE950" s="5">
        <f t="shared" si="1142"/>
        <v>7.9281857524392436E-3</v>
      </c>
      <c r="AF950" s="5">
        <f t="shared" si="1143"/>
        <v>9.6351054132527768E-4</v>
      </c>
      <c r="AG950" s="5">
        <f t="shared" si="1144"/>
        <v>7.8063472294343948E-5</v>
      </c>
      <c r="AH950" s="5">
        <f t="shared" si="1145"/>
        <v>2.7329673179634116E-5</v>
      </c>
      <c r="AI950" s="5">
        <f t="shared" si="1146"/>
        <v>3.9043951967847391E-5</v>
      </c>
      <c r="AJ950" s="5">
        <f t="shared" si="1147"/>
        <v>2.7889652672531208E-5</v>
      </c>
      <c r="AK950" s="5">
        <f t="shared" si="1148"/>
        <v>1.3281318223711419E-5</v>
      </c>
      <c r="AL950" s="5">
        <f t="shared" si="1149"/>
        <v>6.5885901865368613E-8</v>
      </c>
      <c r="AM950" s="5">
        <f t="shared" si="1150"/>
        <v>9.3198837405313335E-3</v>
      </c>
      <c r="AN950" s="5">
        <f t="shared" si="1151"/>
        <v>2.2652865380116023E-3</v>
      </c>
      <c r="AO950" s="5">
        <f t="shared" si="1152"/>
        <v>2.7529973775209543E-4</v>
      </c>
      <c r="AP950" s="5">
        <f t="shared" si="1153"/>
        <v>2.2304741389846012E-5</v>
      </c>
      <c r="AQ950" s="5">
        <f t="shared" si="1154"/>
        <v>1.3553449756168259E-6</v>
      </c>
      <c r="AR950" s="5">
        <f t="shared" si="1155"/>
        <v>1.3285474897684167E-6</v>
      </c>
      <c r="AS950" s="5">
        <f t="shared" si="1156"/>
        <v>1.898000903142038E-6</v>
      </c>
      <c r="AT950" s="5">
        <f t="shared" si="1157"/>
        <v>1.3557691599552601E-6</v>
      </c>
      <c r="AU950" s="5">
        <f t="shared" si="1158"/>
        <v>6.4563018631617456E-7</v>
      </c>
      <c r="AV950" s="5">
        <f t="shared" si="1159"/>
        <v>2.3059143277924263E-7</v>
      </c>
      <c r="AW950" s="5">
        <f t="shared" si="1160"/>
        <v>6.3550939477461831E-10</v>
      </c>
      <c r="AX950" s="5">
        <f t="shared" si="1161"/>
        <v>2.2191086999068851E-3</v>
      </c>
      <c r="AY950" s="5">
        <f t="shared" si="1162"/>
        <v>5.3937551199505706E-4</v>
      </c>
      <c r="AZ950" s="5">
        <f t="shared" si="1163"/>
        <v>6.5550178536125168E-5</v>
      </c>
      <c r="BA950" s="5">
        <f t="shared" si="1164"/>
        <v>5.3108651401008389E-6</v>
      </c>
      <c r="BB950" s="5">
        <f t="shared" si="1165"/>
        <v>3.2271409284714044E-7</v>
      </c>
      <c r="BC950" s="5">
        <f t="shared" si="1166"/>
        <v>1.5687746982808967E-8</v>
      </c>
      <c r="BD950" s="5">
        <f t="shared" si="1167"/>
        <v>5.3819354179875242E-8</v>
      </c>
      <c r="BE950" s="5">
        <f t="shared" si="1168"/>
        <v>7.6887867107957407E-8</v>
      </c>
      <c r="BF950" s="5">
        <f t="shared" si="1169"/>
        <v>5.492210189528348E-8</v>
      </c>
      <c r="BG950" s="5">
        <f t="shared" si="1170"/>
        <v>2.6154428000632454E-8</v>
      </c>
      <c r="BH950" s="5">
        <f t="shared" si="1171"/>
        <v>9.3412407815050916E-9</v>
      </c>
      <c r="BI950" s="5">
        <f t="shared" si="1172"/>
        <v>2.6690326956779539E-9</v>
      </c>
      <c r="BJ950" s="8">
        <f t="shared" si="1173"/>
        <v>0.67940089576829565</v>
      </c>
      <c r="BK950" s="8">
        <f t="shared" si="1174"/>
        <v>0.25961429048753482</v>
      </c>
      <c r="BL950" s="8">
        <f t="shared" si="1175"/>
        <v>6.0374725330016449E-2</v>
      </c>
      <c r="BM950" s="8">
        <f t="shared" si="1176"/>
        <v>0.23462271352743649</v>
      </c>
      <c r="BN950" s="8">
        <f t="shared" si="1177"/>
        <v>0.76467758416787823</v>
      </c>
    </row>
    <row r="951" spans="1:66" x14ac:dyDescent="0.25">
      <c r="A951" t="s">
        <v>173</v>
      </c>
      <c r="B951" t="s">
        <v>176</v>
      </c>
      <c r="C951" t="s">
        <v>503</v>
      </c>
      <c r="D951" t="s">
        <v>525</v>
      </c>
      <c r="E951">
        <f>VLOOKUP(A951,home!$A$2:$E$405,3,FALSE)</f>
        <v>1.8412999999999999</v>
      </c>
      <c r="F951">
        <f>VLOOKUP(B951,home!$B$2:$E$405,3,FALSE)</f>
        <v>2.1724000000000001</v>
      </c>
      <c r="G951">
        <f>VLOOKUP(C951,away!$B$2:$E$405,4,FALSE)</f>
        <v>1.9008</v>
      </c>
      <c r="H951">
        <f>VLOOKUP(A951,away!$A$2:$E$405,3,FALSE)</f>
        <v>1.4127000000000001</v>
      </c>
      <c r="I951">
        <f>VLOOKUP(C951,away!$B$2:$E$405,3,FALSE)</f>
        <v>0.70789999999999997</v>
      </c>
      <c r="J951">
        <f>VLOOKUP(B951,home!$B$2:$E$405,4,FALSE)</f>
        <v>0.88480000000000003</v>
      </c>
      <c r="K951" s="3">
        <f t="shared" si="1122"/>
        <v>7.6032762600960009</v>
      </c>
      <c r="L951" s="3">
        <f t="shared" si="1123"/>
        <v>0.88484453198400015</v>
      </c>
      <c r="M951" s="5">
        <f t="shared" si="1124"/>
        <v>2.0589982536609806E-4</v>
      </c>
      <c r="N951" s="5">
        <f t="shared" si="1125"/>
        <v>1.5655132541639661E-3</v>
      </c>
      <c r="O951" s="5">
        <f t="shared" si="1126"/>
        <v>1.8218933461165238E-4</v>
      </c>
      <c r="P951" s="5">
        <f t="shared" si="1127"/>
        <v>1.3852358426954634E-3</v>
      </c>
      <c r="Q951" s="5">
        <f t="shared" si="1128"/>
        <v>5.9515148801252598E-3</v>
      </c>
      <c r="R951" s="5">
        <f t="shared" si="1129"/>
        <v>8.0604618258461967E-5</v>
      </c>
      <c r="S951" s="5">
        <f t="shared" si="1130"/>
        <v>2.3298688287816277E-3</v>
      </c>
      <c r="T951" s="5">
        <f t="shared" si="1131"/>
        <v>5.2661653987002479E-3</v>
      </c>
      <c r="U951" s="5">
        <f t="shared" si="1132"/>
        <v>6.1285918045866461E-4</v>
      </c>
      <c r="V951" s="5">
        <f t="shared" si="1133"/>
        <v>1.7416332349798067E-3</v>
      </c>
      <c r="W951" s="5">
        <f t="shared" si="1134"/>
        <v>1.5083670599888164E-2</v>
      </c>
      <c r="X951" s="5">
        <f t="shared" si="1135"/>
        <v>1.3346703452558863E-2</v>
      </c>
      <c r="Y951" s="5">
        <f t="shared" si="1136"/>
        <v>5.9048787850043425E-3</v>
      </c>
      <c r="Z951" s="5">
        <f t="shared" si="1137"/>
        <v>2.3774185239552592E-5</v>
      </c>
      <c r="AA951" s="5">
        <f t="shared" si="1138"/>
        <v>1.8076169823501501E-4</v>
      </c>
      <c r="AB951" s="5">
        <f t="shared" si="1139"/>
        <v>6.8719056446246338E-4</v>
      </c>
      <c r="AC951" s="5">
        <f t="shared" si="1140"/>
        <v>7.3232601631461692E-4</v>
      </c>
      <c r="AD951" s="5">
        <f t="shared" si="1141"/>
        <v>2.8671328646809425E-2</v>
      </c>
      <c r="AE951" s="5">
        <f t="shared" si="1142"/>
        <v>2.5369668377845538E-2</v>
      </c>
      <c r="AF951" s="5">
        <f t="shared" si="1143"/>
        <v>1.1224106171192011E-2</v>
      </c>
      <c r="AG951" s="5">
        <f t="shared" si="1144"/>
        <v>3.3105296573290414E-3</v>
      </c>
      <c r="AH951" s="5">
        <f t="shared" si="1145"/>
        <v>5.2591144528982095E-6</v>
      </c>
      <c r="AI951" s="5">
        <f t="shared" si="1146"/>
        <v>3.9986500068848729E-5</v>
      </c>
      <c r="AJ951" s="5">
        <f t="shared" si="1147"/>
        <v>1.5201420334890232E-4</v>
      </c>
      <c r="AK951" s="5">
        <f t="shared" si="1148"/>
        <v>3.8526866117337177E-4</v>
      </c>
      <c r="AL951" s="5">
        <f t="shared" si="1149"/>
        <v>1.9707529999768929E-4</v>
      </c>
      <c r="AM951" s="5">
        <f t="shared" si="1150"/>
        <v>4.3599206489139293E-2</v>
      </c>
      <c r="AN951" s="5">
        <f t="shared" si="1151"/>
        <v>3.8578519460756237E-2</v>
      </c>
      <c r="AO951" s="5">
        <f t="shared" si="1152"/>
        <v>1.7067995998444243E-2</v>
      </c>
      <c r="AP951" s="5">
        <f t="shared" si="1153"/>
        <v>5.0341743103827288E-3</v>
      </c>
      <c r="AQ951" s="5">
        <f t="shared" si="1154"/>
        <v>1.1136154028991206E-3</v>
      </c>
      <c r="AR951" s="5">
        <f t="shared" si="1155"/>
        <v>9.3069973334500173E-7</v>
      </c>
      <c r="AS951" s="5">
        <f t="shared" si="1156"/>
        <v>7.0763671878197307E-6</v>
      </c>
      <c r="AT951" s="5">
        <f t="shared" si="1157"/>
        <v>2.6901787323436029E-5</v>
      </c>
      <c r="AU951" s="5">
        <f t="shared" si="1158"/>
        <v>6.8180573636810918E-5</v>
      </c>
      <c r="AV951" s="5">
        <f t="shared" si="1159"/>
        <v>1.2959893423312294E-4</v>
      </c>
      <c r="AW951" s="5">
        <f t="shared" si="1160"/>
        <v>3.6829636933796818E-5</v>
      </c>
      <c r="AX951" s="5">
        <f t="shared" si="1161"/>
        <v>5.5249468609649369E-2</v>
      </c>
      <c r="AY951" s="5">
        <f t="shared" si="1162"/>
        <v>4.8887190194269896E-2</v>
      </c>
      <c r="AZ951" s="5">
        <f t="shared" si="1163"/>
        <v>2.1628781463730772E-2</v>
      </c>
      <c r="BA951" s="5">
        <f t="shared" si="1164"/>
        <v>6.3793696705530256E-3</v>
      </c>
      <c r="BB951" s="5">
        <f t="shared" si="1165"/>
        <v>1.4111875926233542E-3</v>
      </c>
      <c r="BC951" s="5">
        <f t="shared" si="1166"/>
        <v>2.4973632498728803E-4</v>
      </c>
      <c r="BD951" s="5">
        <f t="shared" si="1167"/>
        <v>1.372540949948819E-7</v>
      </c>
      <c r="BE951" s="5">
        <f t="shared" si="1168"/>
        <v>1.043580802075547E-6</v>
      </c>
      <c r="BF951" s="5">
        <f t="shared" si="1169"/>
        <v>3.9673165689564748E-6</v>
      </c>
      <c r="BG951" s="5">
        <f t="shared" si="1170"/>
        <v>1.0054867961677431E-5</v>
      </c>
      <c r="BH951" s="5">
        <f t="shared" si="1171"/>
        <v>1.9112484717855469E-5</v>
      </c>
      <c r="BI951" s="5">
        <f t="shared" si="1172"/>
        <v>2.9063500265343618E-5</v>
      </c>
      <c r="BJ951" s="8">
        <f t="shared" si="1173"/>
        <v>0.35489332474105223</v>
      </c>
      <c r="BK951" s="8">
        <f t="shared" si="1174"/>
        <v>5.5479229242405198E-2</v>
      </c>
      <c r="BL951" s="8">
        <f t="shared" si="1175"/>
        <v>2.6222012415957172E-3</v>
      </c>
      <c r="BM951" s="8">
        <f t="shared" si="1176"/>
        <v>0.3547972110977356</v>
      </c>
      <c r="BN951" s="8">
        <f t="shared" si="1177"/>
        <v>9.3709577552209006E-3</v>
      </c>
    </row>
    <row r="952" spans="1:66" s="14" customFormat="1" x14ac:dyDescent="0.25">
      <c r="A952" s="14" t="s">
        <v>173</v>
      </c>
      <c r="B952" s="14" t="s">
        <v>259</v>
      </c>
      <c r="C952" s="14" t="s">
        <v>486</v>
      </c>
      <c r="D952" s="14" t="s">
        <v>525</v>
      </c>
      <c r="E952" s="14">
        <f>VLOOKUP(A952,home!$A$2:$E$405,3,FALSE)</f>
        <v>1.8412999999999999</v>
      </c>
      <c r="F952" s="14">
        <f>VLOOKUP(B952,home!$B$2:$E$405,3,FALSE)</f>
        <v>1.6293</v>
      </c>
      <c r="G952" s="14">
        <f>VLOOKUP(C952,away!$B$2:$E$405,4,FALSE)</f>
        <v>1.3576999999999999</v>
      </c>
      <c r="H952" s="14">
        <f>VLOOKUP(A952,away!$A$2:$E$405,3,FALSE)</f>
        <v>1.4127000000000001</v>
      </c>
      <c r="I952" s="14">
        <f>VLOOKUP(C952,away!$B$2:$E$405,3,FALSE)</f>
        <v>0.70789999999999997</v>
      </c>
      <c r="J952" s="14">
        <f>VLOOKUP(B952,home!$B$2:$E$405,4,FALSE)</f>
        <v>0.23599999999999999</v>
      </c>
      <c r="K952" s="16">
        <f t="shared" si="1122"/>
        <v>4.0731408531929993</v>
      </c>
      <c r="L952" s="16">
        <f t="shared" si="1123"/>
        <v>0.23601187788</v>
      </c>
      <c r="M952" s="17">
        <f t="shared" si="1124"/>
        <v>1.3444936246492978E-2</v>
      </c>
      <c r="N952" s="17">
        <f t="shared" si="1125"/>
        <v>5.4763119094165889E-2</v>
      </c>
      <c r="O952" s="17">
        <f t="shared" si="1126"/>
        <v>3.1731646515116866E-3</v>
      </c>
      <c r="P952" s="17">
        <f t="shared" si="1127"/>
        <v>1.2924746575980176E-2</v>
      </c>
      <c r="Q952" s="17">
        <f t="shared" si="1128"/>
        <v>0.11152894881536035</v>
      </c>
      <c r="R952" s="17">
        <f t="shared" si="1129"/>
        <v>3.7445227411285443E-4</v>
      </c>
      <c r="S952" s="17">
        <f t="shared" si="1130"/>
        <v>3.106170810160683E-3</v>
      </c>
      <c r="T952" s="17">
        <f t="shared" si="1131"/>
        <v>2.6322156647895598E-2</v>
      </c>
      <c r="U952" s="17">
        <f t="shared" si="1132"/>
        <v>1.5251968552600908E-3</v>
      </c>
      <c r="V952" s="17">
        <f t="shared" si="1133"/>
        <v>3.3177687624882072E-4</v>
      </c>
      <c r="W952" s="17">
        <f t="shared" si="1134"/>
        <v>0.15142437257783842</v>
      </c>
      <c r="X952" s="17">
        <f t="shared" si="1135"/>
        <v>3.5737950528896424E-2</v>
      </c>
      <c r="Y952" s="17">
        <f t="shared" si="1136"/>
        <v>4.2172904079536911E-3</v>
      </c>
      <c r="Z952" s="17">
        <f t="shared" si="1137"/>
        <v>2.9458394796603769E-5</v>
      </c>
      <c r="AA952" s="17">
        <f t="shared" si="1138"/>
        <v>1.1998819131553488E-4</v>
      </c>
      <c r="AB952" s="17">
        <f t="shared" si="1139"/>
        <v>2.443644019740213E-4</v>
      </c>
      <c r="AC952" s="17">
        <f t="shared" si="1140"/>
        <v>1.9933768960808921E-5</v>
      </c>
      <c r="AD952" s="17">
        <f t="shared" si="1141"/>
        <v>0.15419319952897784</v>
      </c>
      <c r="AE952" s="17">
        <f t="shared" si="1142"/>
        <v>3.6391426577159595E-2</v>
      </c>
      <c r="AF952" s="17">
        <f t="shared" si="1143"/>
        <v>4.2944044626037877E-3</v>
      </c>
      <c r="AG952" s="17">
        <f t="shared" si="1144"/>
        <v>3.3784348719845752E-4</v>
      </c>
      <c r="AH952" s="17">
        <f t="shared" si="1145"/>
        <v>1.7381327688192189E-6</v>
      </c>
      <c r="AI952" s="17">
        <f t="shared" si="1146"/>
        <v>7.0796595889510229E-6</v>
      </c>
      <c r="AJ952" s="17">
        <f t="shared" si="1147"/>
        <v>1.4418225349227985E-5</v>
      </c>
      <c r="AK952" s="17">
        <f t="shared" si="1148"/>
        <v>1.9575820900161135E-5</v>
      </c>
      <c r="AL952" s="17">
        <f t="shared" si="1149"/>
        <v>7.6650095589645791E-7</v>
      </c>
      <c r="AM952" s="17">
        <f t="shared" si="1150"/>
        <v>0.12561012405720384</v>
      </c>
      <c r="AN952" s="17">
        <f t="shared" si="1151"/>
        <v>2.9645481259480445E-2</v>
      </c>
      <c r="AO952" s="17">
        <f t="shared" si="1152"/>
        <v>3.4983428513531631E-3</v>
      </c>
      <c r="AP952" s="17">
        <f t="shared" si="1153"/>
        <v>2.7521682193864464E-4</v>
      </c>
      <c r="AQ952" s="17">
        <f t="shared" si="1154"/>
        <v>1.6238609742476276E-5</v>
      </c>
      <c r="AR952" s="17">
        <f t="shared" si="1155"/>
        <v>8.204399575475756E-8</v>
      </c>
      <c r="AS952" s="17">
        <f t="shared" si="1156"/>
        <v>3.3417675086789601E-7</v>
      </c>
      <c r="AT952" s="17">
        <f t="shared" si="1157"/>
        <v>6.8057448807366327E-7</v>
      </c>
      <c r="AU952" s="17">
        <f t="shared" si="1158"/>
        <v>9.2402525033791657E-7</v>
      </c>
      <c r="AV952" s="17">
        <f t="shared" si="1159"/>
        <v>9.4092124913331405E-7</v>
      </c>
      <c r="AW952" s="17">
        <f t="shared" si="1160"/>
        <v>2.0467909552590444E-8</v>
      </c>
      <c r="AX952" s="17">
        <f t="shared" si="1161"/>
        <v>8.5271287978672936E-2</v>
      </c>
      <c r="AY952" s="17">
        <f t="shared" si="1162"/>
        <v>2.012503680509287E-2</v>
      </c>
      <c r="AZ952" s="17">
        <f t="shared" si="1163"/>
        <v>2.374873864387042E-3</v>
      </c>
      <c r="BA952" s="17">
        <f t="shared" si="1164"/>
        <v>1.8683281348737276E-4</v>
      </c>
      <c r="BB952" s="17">
        <f t="shared" si="1165"/>
        <v>1.1023690790189659E-5</v>
      </c>
      <c r="BC952" s="17">
        <f t="shared" si="1166"/>
        <v>5.2034439291222464E-7</v>
      </c>
      <c r="BD952" s="17">
        <f t="shared" si="1167"/>
        <v>3.2272262511431796E-9</v>
      </c>
      <c r="BE952" s="17">
        <f t="shared" si="1168"/>
        <v>1.3144947086028174E-8</v>
      </c>
      <c r="BF952" s="17">
        <f t="shared" si="1169"/>
        <v>2.6770610494580814E-8</v>
      </c>
      <c r="BG952" s="17">
        <f t="shared" si="1170"/>
        <v>3.6346822423464789E-8</v>
      </c>
      <c r="BH952" s="17">
        <f t="shared" si="1171"/>
        <v>3.7011431824191455E-8</v>
      </c>
      <c r="BI952" s="17">
        <f t="shared" si="1172"/>
        <v>3.015055499965634E-8</v>
      </c>
      <c r="BJ952" s="18">
        <f t="shared" si="1173"/>
        <v>0.8462256912245919</v>
      </c>
      <c r="BK952" s="18">
        <f t="shared" si="1174"/>
        <v>4.9953367583892239E-2</v>
      </c>
      <c r="BL952" s="18">
        <f t="shared" si="1175"/>
        <v>5.4830866061085946E-3</v>
      </c>
      <c r="BM952" s="18">
        <f t="shared" si="1176"/>
        <v>0.6853572198145822</v>
      </c>
      <c r="BN952" s="18">
        <f t="shared" si="1177"/>
        <v>0.19620936765762392</v>
      </c>
    </row>
    <row r="953" spans="1:66" x14ac:dyDescent="0.25">
      <c r="A953" t="s">
        <v>10</v>
      </c>
      <c r="B953" t="s">
        <v>214</v>
      </c>
      <c r="C953" t="s">
        <v>212</v>
      </c>
      <c r="D953" s="7" t="s">
        <v>526</v>
      </c>
      <c r="E953">
        <f>VLOOKUP(A953,home!$A$2:$E$405,3,FALSE)</f>
        <v>1.5185</v>
      </c>
      <c r="F953">
        <f>VLOOKUP(B953,home!$B$2:$E$405,3,FALSE)</f>
        <v>1.6464000000000001</v>
      </c>
      <c r="G953">
        <f>VLOOKUP(C953,away!$B$2:$E$405,4,FALSE)</f>
        <v>1.6464000000000001</v>
      </c>
      <c r="H953">
        <f>VLOOKUP(A953,away!$A$2:$E$405,3,FALSE)</f>
        <v>1.4074</v>
      </c>
      <c r="I953">
        <f>VLOOKUP(C953,away!$B$2:$E$405,3,FALSE)</f>
        <v>0.17760000000000001</v>
      </c>
      <c r="J953">
        <f>VLOOKUP(B953,home!$B$2:$E$405,4,FALSE)</f>
        <v>0.71050000000000002</v>
      </c>
      <c r="K953" s="3">
        <f t="shared" ref="K953:K1016" si="1178">E953*F953*G953</f>
        <v>4.1160961497599997</v>
      </c>
      <c r="L953" s="3">
        <f t="shared" ref="L953:L1016" si="1179">H953*I953*J953</f>
        <v>0.17759248752000001</v>
      </c>
      <c r="M953" s="5">
        <f t="shared" ref="M953:M1016" si="1180">_xlfn.POISSON.DIST(0,K953,FALSE) * _xlfn.POISSON.DIST(0,L953,FALSE)</f>
        <v>1.365446591937756E-2</v>
      </c>
      <c r="N953" s="5">
        <f t="shared" ref="N953:N1016" si="1181">_xlfn.POISSON.DIST(1,K953,FALSE) * _xlfn.POISSON.DIST(0,L953,FALSE)</f>
        <v>5.6203094597779113E-2</v>
      </c>
      <c r="O953" s="5">
        <f t="shared" ref="O953:O1016" si="1182">_xlfn.POISSON.DIST(0,K953,FALSE) * _xlfn.POISSON.DIST(1,L953,FALSE)</f>
        <v>2.4249305683793246E-3</v>
      </c>
      <c r="P953" s="5">
        <f t="shared" ref="P953:P1016" si="1183">_xlfn.POISSON.DIST(1,K953,FALSE) * _xlfn.POISSON.DIST(1,L953,FALSE)</f>
        <v>9.9812473759414658E-3</v>
      </c>
      <c r="Q953" s="5">
        <f t="shared" ref="Q953:Q1016" si="1184">_xlfn.POISSON.DIST(2,K953,FALSE) * _xlfn.POISSON.DIST(0,L953,FALSE)</f>
        <v>0.11566867063925783</v>
      </c>
      <c r="R953" s="5">
        <f t="shared" ref="R953:R1016" si="1185">_xlfn.POISSON.DIST(0,K953,FALSE) * _xlfn.POISSON.DIST(2,L953,FALSE)</f>
        <v>2.1532472585088577E-4</v>
      </c>
      <c r="S953" s="5">
        <f t="shared" ref="S953:S1016" si="1186">_xlfn.POISSON.DIST(2,K953,FALSE) * _xlfn.POISSON.DIST(2,L953,FALSE)</f>
        <v>1.8240424006323896E-3</v>
      </c>
      <c r="T953" s="5">
        <f t="shared" ref="T953:T1016" si="1187">_xlfn.POISSON.DIST(2,K953,FALSE) * _xlfn.POISSON.DIST(1,L953,FALSE)</f>
        <v>2.0541886946957386E-2</v>
      </c>
      <c r="U953" s="5">
        <f t="shared" ref="U953:U1016" si="1188">_xlfn.POISSON.DIST(1,K953,FALSE) * _xlfn.POISSON.DIST(2,L953,FALSE)</f>
        <v>8.8629727502295848E-4</v>
      </c>
      <c r="V953" s="5">
        <f t="shared" ref="V953:V1016" si="1189">_xlfn.POISSON.DIST(3,K953,FALSE) * _xlfn.POISSON.DIST(3,L953,FALSE)</f>
        <v>1.4815029531498798E-4</v>
      </c>
      <c r="W953" s="5">
        <f t="shared" ref="W953:W1016" si="1190">_xlfn.POISSON.DIST(3,K953,FALSE) * _xlfn.POISSON.DIST(0,L953,FALSE)</f>
        <v>0.1587011232887022</v>
      </c>
      <c r="X953" s="5">
        <f t="shared" ref="X953:X1016" si="1191">_xlfn.POISSON.DIST(3,K953,FALSE) * _xlfn.POISSON.DIST(1,L953,FALSE)</f>
        <v>2.8184127257058825E-2</v>
      </c>
      <c r="Y953" s="5">
        <f t="shared" ref="Y953:Y1016" si="1192">_xlfn.POISSON.DIST(3,K953,FALSE) * _xlfn.POISSON.DIST(2,L953,FALSE)</f>
        <v>2.5026446340806552E-3</v>
      </c>
      <c r="Z953" s="5">
        <f t="shared" ref="Z953:Z1016" si="1193">_xlfn.POISSON.DIST(0,K953,FALSE) * _xlfn.POISSON.DIST(3,L953,FALSE)</f>
        <v>1.2746684562806956E-5</v>
      </c>
      <c r="AA953" s="5">
        <f t="shared" ref="AA953:AA1016" si="1194">_xlfn.POISSON.DIST(1,K953,FALSE) * _xlfn.POISSON.DIST(3,L953,FALSE)</f>
        <v>5.2466579251174948E-5</v>
      </c>
      <c r="AB953" s="5">
        <f t="shared" ref="AB953:AB1016" si="1195">_xlfn.POISSON.DIST(2,K953,FALSE) * _xlfn.POISSON.DIST(3,L953,FALSE)</f>
        <v>1.0797874242341955E-4</v>
      </c>
      <c r="AC953" s="5">
        <f t="shared" ref="AC953:AC1016" si="1196">_xlfn.POISSON.DIST(4,K953,FALSE) * _xlfn.POISSON.DIST(4,L953,FALSE)</f>
        <v>6.7685032276654406E-6</v>
      </c>
      <c r="AD953" s="5">
        <f t="shared" ref="AD953:AD1016" si="1197">_xlfn.POISSON.DIST(4,K953,FALSE) * _xlfn.POISSON.DIST(0,L953,FALSE)</f>
        <v>0.16330727063280359</v>
      </c>
      <c r="AE953" s="5">
        <f t="shared" ref="AE953:AE1016" si="1198">_xlfn.POISSON.DIST(4,K953,FALSE) * _xlfn.POISSON.DIST(1,L953,FALSE)</f>
        <v>2.9002144421781433E-2</v>
      </c>
      <c r="AF953" s="5">
        <f t="shared" ref="AF953:AF1016" si="1199">_xlfn.POISSON.DIST(4,K953,FALSE) * _xlfn.POISSON.DIST(2,L953,FALSE)</f>
        <v>2.5752814856392276E-3</v>
      </c>
      <c r="AG953" s="5">
        <f t="shared" ref="AG953:AG1016" si="1200">_xlfn.POISSON.DIST(4,K953,FALSE) * _xlfn.POISSON.DIST(3,L953,FALSE)</f>
        <v>1.5245021503295725E-4</v>
      </c>
      <c r="AH953" s="5">
        <f t="shared" ref="AH953:AH1016" si="1201">_xlfn.POISSON.DIST(0,K953,FALSE) * _xlfn.POISSON.DIST(4,L953,FALSE)</f>
        <v>5.6592885478541745E-7</v>
      </c>
      <c r="AI953" s="5">
        <f t="shared" ref="AI953:AI1016" si="1202">_xlfn.POISSON.DIST(1,K953,FALSE) * _xlfn.POISSON.DIST(4,L953,FALSE)</f>
        <v>2.3294175802203428E-6</v>
      </c>
      <c r="AJ953" s="5">
        <f t="shared" ref="AJ953:AJ1016" si="1203">_xlfn.POISSON.DIST(2,K953,FALSE) * _xlfn.POISSON.DIST(4,L953,FALSE)</f>
        <v>4.7940533665641045E-6</v>
      </c>
      <c r="AK953" s="5">
        <f t="shared" ref="AK953:AK1016" si="1204">_xlfn.POISSON.DIST(3,K953,FALSE) * _xlfn.POISSON.DIST(4,L953,FALSE)</f>
        <v>6.5775948679528244E-6</v>
      </c>
      <c r="AL953" s="5">
        <f t="shared" ref="AL953:AL1016" si="1205">_xlfn.POISSON.DIST(5,K953,FALSE) * _xlfn.POISSON.DIST(5,L953,FALSE)</f>
        <v>1.9790771892238662E-7</v>
      </c>
      <c r="AM953" s="5">
        <f t="shared" ref="AM953:AM1016" si="1206">_xlfn.POISSON.DIST(5,K953,FALSE) * _xlfn.POISSON.DIST(0,L953,FALSE)</f>
        <v>0.13443768557589941</v>
      </c>
      <c r="AN953" s="5">
        <f t="shared" ref="AN953:AN1016" si="1207">_xlfn.POISSON.DIST(5,K953,FALSE) * _xlfn.POISSON.DIST(1,L953,FALSE)</f>
        <v>2.3875122997855599E-2</v>
      </c>
      <c r="AO953" s="5">
        <f t="shared" ref="AO953:AO1016" si="1208">_xlfn.POISSON.DIST(5,K953,FALSE) * _xlfn.POISSON.DIST(2,L953,FALSE)</f>
        <v>2.1200212415175669E-3</v>
      </c>
      <c r="AP953" s="5">
        <f t="shared" ref="AP953:AP1016" si="1209">_xlfn.POISSON.DIST(5,K953,FALSE) * _xlfn.POISSON.DIST(3,L953,FALSE)</f>
        <v>1.2549994862544786E-4</v>
      </c>
      <c r="AQ953" s="5">
        <f t="shared" ref="AQ953:AQ1016" si="1210">_xlfn.POISSON.DIST(5,K953,FALSE) * _xlfn.POISSON.DIST(4,L953,FALSE)</f>
        <v>5.5719620150063698E-6</v>
      </c>
      <c r="AR953" s="5">
        <f t="shared" ref="AR953:AR1016" si="1211">_xlfn.POISSON.DIST(0,K953,FALSE) * _xlfn.POISSON.DIST(5,L953,FALSE)</f>
        <v>2.0100942616137434E-8</v>
      </c>
      <c r="AS953" s="5">
        <f t="shared" ref="AS953:AS1016" si="1212">_xlfn.POISSON.DIST(1,K953,FALSE) * _xlfn.POISSON.DIST(5,L953,FALSE)</f>
        <v>8.2737412508829997E-8</v>
      </c>
      <c r="AT953" s="5">
        <f t="shared" ref="AT953:AT1016" si="1213">_xlfn.POISSON.DIST(2,K953,FALSE) * _xlfn.POISSON.DIST(5,L953,FALSE)</f>
        <v>1.7027757253435001E-7</v>
      </c>
      <c r="AU953" s="5">
        <f t="shared" ref="AU953:AU1016" si="1214">_xlfn.POISSON.DIST(3,K953,FALSE) * _xlfn.POISSON.DIST(5,L953,FALSE)</f>
        <v>2.336262868997057E-7</v>
      </c>
      <c r="AV953" s="5">
        <f t="shared" ref="AV953:AV1016" si="1215">_xlfn.POISSON.DIST(4,K953,FALSE) * _xlfn.POISSON.DIST(5,L953,FALSE)</f>
        <v>2.4040706499765098E-7</v>
      </c>
      <c r="AW953" s="5">
        <f t="shared" ref="AW953:AW1016" si="1216">_xlfn.POISSON.DIST(6,K953,FALSE) * _xlfn.POISSON.DIST(6,L953,FALSE)</f>
        <v>4.0185588604330184E-9</v>
      </c>
      <c r="AX953" s="5">
        <f t="shared" ref="AX953:AX1016" si="1217">_xlfn.POISSON.DIST(6,K953,FALSE) * _xlfn.POISSON.DIST(0,L953,FALSE)</f>
        <v>9.2226406663600852E-2</v>
      </c>
      <c r="AY953" s="5">
        <f t="shared" ref="AY953:AY1016" si="1218">_xlfn.POISSON.DIST(6,K953,FALSE) * _xlfn.POISSON.DIST(1,L953,FALSE)</f>
        <v>1.637871697441998E-2</v>
      </c>
      <c r="AZ953" s="5">
        <f t="shared" ref="AZ953:AZ1016" si="1219">_xlfn.POISSON.DIST(6,K953,FALSE) * _xlfn.POISSON.DIST(2,L953,FALSE)</f>
        <v>1.4543685449366457E-3</v>
      </c>
      <c r="BA953" s="5">
        <f t="shared" ref="BA953:BA1016" si="1220">_xlfn.POISSON.DIST(6,K953,FALSE) * _xlfn.POISSON.DIST(3,L953,FALSE)</f>
        <v>8.6094975888713975E-5</v>
      </c>
      <c r="BB953" s="5">
        <f t="shared" ref="BB953:BB1016" si="1221">_xlfn.POISSON.DIST(6,K953,FALSE) * _xlfn.POISSON.DIST(4,L953,FALSE)</f>
        <v>3.8224552327627825E-6</v>
      </c>
      <c r="BC953" s="5">
        <f t="shared" ref="BC953:BC1016" si="1222">_xlfn.POISSON.DIST(6,K953,FALSE) * _xlfn.POISSON.DIST(5,L953,FALSE)</f>
        <v>1.3576786664403665E-7</v>
      </c>
      <c r="BD953" s="5">
        <f t="shared" ref="BD953:BD1016" si="1223">_xlfn.POISSON.DIST(0,K953,FALSE) * _xlfn.POISSON.DIST(6,L953,FALSE)</f>
        <v>5.9496273344943739E-10</v>
      </c>
      <c r="BE953" s="5">
        <f t="shared" ref="BE953:BE1016" si="1224">_xlfn.POISSON.DIST(1,K953,FALSE) * _xlfn.POISSON.DIST(6,L953,FALSE)</f>
        <v>2.4489238164019144E-9</v>
      </c>
      <c r="BF953" s="5">
        <f t="shared" ref="BF953:BF1016" si="1225">_xlfn.POISSON.DIST(2,K953,FALSE) * _xlfn.POISSON.DIST(6,L953,FALSE)</f>
        <v>5.0400029458737428E-9</v>
      </c>
      <c r="BG953" s="5">
        <f t="shared" ref="BG953:BG1016" si="1226">_xlfn.POISSON.DIST(3,K953,FALSE) * _xlfn.POISSON.DIST(6,L953,FALSE)</f>
        <v>6.9150455734299883E-9</v>
      </c>
      <c r="BH953" s="5">
        <f t="shared" ref="BH953:BH1016" si="1227">_xlfn.POISSON.DIST(4,K953,FALSE) * _xlfn.POISSON.DIST(6,L953,FALSE)</f>
        <v>7.115748115052528E-9</v>
      </c>
      <c r="BI953" s="5">
        <f t="shared" ref="BI953:BI1016" si="1228">_xlfn.POISSON.DIST(5,K953,FALSE) * _xlfn.POISSON.DIST(6,L953,FALSE)</f>
        <v>5.8578206838059371E-9</v>
      </c>
      <c r="BJ953" s="8">
        <f t="shared" ref="BJ953:BJ1016" si="1229">SUM(N953,Q953,T953,W953,X953,Y953,AD953,AE953,AF953,AG953,AM953,AN953,AO953,AP953,AQ953,AX953,AY953,AZ953,BA953,BB953,BC953)</f>
        <v>0.84755214122695177</v>
      </c>
      <c r="BK953" s="8">
        <f t="shared" ref="BK953:BK1016" si="1230">SUM(M953,P953,S953,V953,AC953,AL953,AY953)</f>
        <v>4.1993589376632973E-2</v>
      </c>
      <c r="BL953" s="8">
        <f t="shared" ref="BL953:BL1016" si="1231">SUM(O953,R953,U953,AA953,AB953,AH953,AI953,AJ953,AK953,AR953,AS953,AT953,AU953,AV953,BD953,BE953,BF953,BG953,BH953,BI953)</f>
        <v>3.70204000738071E-3</v>
      </c>
      <c r="BM953" s="8">
        <f t="shared" ref="BM953:BM1016" si="1232">SUM(S953:BI953)</f>
        <v>0.67873407051308066</v>
      </c>
      <c r="BN953" s="8">
        <f t="shared" ref="BN953:BN1016" si="1233">SUM(M953:R953)</f>
        <v>0.19814773382658618</v>
      </c>
    </row>
    <row r="954" spans="1:66" x14ac:dyDescent="0.25">
      <c r="A954" t="s">
        <v>13</v>
      </c>
      <c r="B954" t="s">
        <v>42</v>
      </c>
      <c r="C954" t="s">
        <v>46</v>
      </c>
      <c r="D954" s="7" t="s">
        <v>526</v>
      </c>
      <c r="E954">
        <f>VLOOKUP(A954,home!$A$2:$E$405,3,FALSE)</f>
        <v>1.2857000000000001</v>
      </c>
      <c r="F954">
        <f>VLOOKUP(B954,home!$B$2:$E$405,3,FALSE)</f>
        <v>0.97219999999999995</v>
      </c>
      <c r="G954">
        <f>VLOOKUP(C954,away!$B$2:$E$405,4,FALSE)</f>
        <v>1.0369999999999999</v>
      </c>
      <c r="H954">
        <f>VLOOKUP(A954,away!$A$2:$E$405,3,FALSE)</f>
        <v>1.4921</v>
      </c>
      <c r="I954">
        <f>VLOOKUP(C954,away!$B$2:$E$405,3,FALSE)</f>
        <v>0.89359999999999995</v>
      </c>
      <c r="J954">
        <f>VLOOKUP(B954,home!$B$2:$E$405,4,FALSE)</f>
        <v>0.50260000000000005</v>
      </c>
      <c r="K954" s="3">
        <f t="shared" si="1178"/>
        <v>1.2962059689799998</v>
      </c>
      <c r="L954" s="3">
        <f t="shared" si="1179"/>
        <v>0.67013696545599999</v>
      </c>
      <c r="M954" s="5">
        <f t="shared" si="1180"/>
        <v>0.13996779277638649</v>
      </c>
      <c r="N954" s="5">
        <f t="shared" si="1181"/>
        <v>0.18142708846170788</v>
      </c>
      <c r="O954" s="5">
        <f t="shared" si="1182"/>
        <v>9.3797591912741868E-2</v>
      </c>
      <c r="P954" s="5">
        <f t="shared" si="1183"/>
        <v>0.12158099851324619</v>
      </c>
      <c r="Q954" s="5">
        <f t="shared" si="1184"/>
        <v>0.11758343749936413</v>
      </c>
      <c r="R954" s="5">
        <f t="shared" si="1185"/>
        <v>3.1428616805742535E-2</v>
      </c>
      <c r="S954" s="5">
        <f t="shared" si="1186"/>
        <v>2.6402393911958193E-2</v>
      </c>
      <c r="T954" s="5">
        <f t="shared" si="1187"/>
        <v>7.8797007993709103E-2</v>
      </c>
      <c r="U954" s="5">
        <f t="shared" si="1188"/>
        <v>4.0737960700388619E-2</v>
      </c>
      <c r="V954" s="5">
        <f t="shared" si="1189"/>
        <v>2.5482286168856121E-3</v>
      </c>
      <c r="W954" s="5">
        <f t="shared" si="1190"/>
        <v>5.0804117846620839E-2</v>
      </c>
      <c r="X954" s="5">
        <f t="shared" si="1191"/>
        <v>3.4045717366403501E-2</v>
      </c>
      <c r="Y954" s="5">
        <f t="shared" si="1192"/>
        <v>1.140764686134714E-2</v>
      </c>
      <c r="Z954" s="5">
        <f t="shared" si="1193"/>
        <v>7.0204926315599169E-3</v>
      </c>
      <c r="AA954" s="5">
        <f t="shared" si="1194"/>
        <v>9.1000044542080723E-3</v>
      </c>
      <c r="AB954" s="5">
        <f t="shared" si="1195"/>
        <v>5.8977400456445457E-3</v>
      </c>
      <c r="AC954" s="5">
        <f t="shared" si="1196"/>
        <v>1.383426204412367E-4</v>
      </c>
      <c r="AD954" s="5">
        <f t="shared" si="1197"/>
        <v>1.6463150200388316E-2</v>
      </c>
      <c r="AE954" s="5">
        <f t="shared" si="1198"/>
        <v>1.1032565517134565E-2</v>
      </c>
      <c r="AF954" s="5">
        <f t="shared" si="1199"/>
        <v>3.6966649884235306E-3</v>
      </c>
      <c r="AG954" s="5">
        <f t="shared" si="1200"/>
        <v>8.2575728588319493E-4</v>
      </c>
      <c r="AH954" s="5">
        <f t="shared" si="1201"/>
        <v>1.1761729070299423E-3</v>
      </c>
      <c r="AI954" s="5">
        <f t="shared" si="1202"/>
        <v>1.5245623426447699E-3</v>
      </c>
      <c r="AJ954" s="5">
        <f t="shared" si="1203"/>
        <v>9.8807340430914141E-4</v>
      </c>
      <c r="AK954" s="5">
        <f t="shared" si="1204"/>
        <v>4.2691554815196592E-4</v>
      </c>
      <c r="AL954" s="5">
        <f t="shared" si="1205"/>
        <v>4.8067726429196668E-6</v>
      </c>
      <c r="AM954" s="5">
        <f t="shared" si="1206"/>
        <v>4.2679267115915236E-3</v>
      </c>
      <c r="AN954" s="5">
        <f t="shared" si="1207"/>
        <v>2.8600954552945486E-3</v>
      </c>
      <c r="AO954" s="5">
        <f t="shared" si="1208"/>
        <v>9.5832784466279254E-4</v>
      </c>
      <c r="AP954" s="5">
        <f t="shared" si="1209"/>
        <v>2.1407030457810429E-4</v>
      </c>
      <c r="AQ954" s="5">
        <f t="shared" si="1210"/>
        <v>3.5864106076053114E-5</v>
      </c>
      <c r="AR954" s="5">
        <f t="shared" si="1211"/>
        <v>1.5763938855372159E-4</v>
      </c>
      <c r="AS954" s="5">
        <f t="shared" si="1212"/>
        <v>2.0433311638969141E-4</v>
      </c>
      <c r="AT954" s="5">
        <f t="shared" si="1213"/>
        <v>1.3242890256230154E-4</v>
      </c>
      <c r="AU954" s="5">
        <f t="shared" si="1214"/>
        <v>5.721837798890868E-5</v>
      </c>
      <c r="AV954" s="5">
        <f t="shared" si="1215"/>
        <v>1.8541700771144317E-5</v>
      </c>
      <c r="AW954" s="5">
        <f t="shared" si="1216"/>
        <v>1.1598148679619386E-7</v>
      </c>
      <c r="AX954" s="5">
        <f t="shared" si="1217"/>
        <v>9.2201867978901797E-4</v>
      </c>
      <c r="AY954" s="5">
        <f t="shared" si="1218"/>
        <v>6.178788001675598E-4</v>
      </c>
      <c r="AZ954" s="5">
        <f t="shared" si="1219"/>
        <v>2.0703171208194136E-4</v>
      </c>
      <c r="BA954" s="5">
        <f t="shared" si="1220"/>
        <v>4.6246534429250831E-5</v>
      </c>
      <c r="BB954" s="5">
        <f t="shared" si="1221"/>
        <v>7.7478780613186435E-6</v>
      </c>
      <c r="BC954" s="5">
        <f t="shared" si="1222"/>
        <v>1.0384278985470387E-6</v>
      </c>
      <c r="BD954" s="5">
        <f t="shared" si="1223"/>
        <v>1.7606663580288368E-5</v>
      </c>
      <c r="BE954" s="5">
        <f t="shared" si="1224"/>
        <v>2.282186242659256E-5</v>
      </c>
      <c r="BF954" s="5">
        <f t="shared" si="1225"/>
        <v>1.4790917150294833E-5</v>
      </c>
      <c r="BG954" s="5">
        <f t="shared" si="1226"/>
        <v>6.3906916989669371E-6</v>
      </c>
      <c r="BH954" s="5">
        <f t="shared" si="1227"/>
        <v>2.0709131815279698E-6</v>
      </c>
      <c r="BI954" s="5">
        <f t="shared" si="1228"/>
        <v>5.3686600542718341E-7</v>
      </c>
      <c r="BJ954" s="8">
        <f t="shared" si="1229"/>
        <v>0.51622140047561293</v>
      </c>
      <c r="BK954" s="8">
        <f t="shared" si="1230"/>
        <v>0.29126044201172824</v>
      </c>
      <c r="BL954" s="8">
        <f t="shared" si="1231"/>
        <v>0.18571201752117036</v>
      </c>
      <c r="BM954" s="8">
        <f t="shared" si="1232"/>
        <v>0.31381106385220114</v>
      </c>
      <c r="BN954" s="8">
        <f t="shared" si="1233"/>
        <v>0.68578552596918907</v>
      </c>
    </row>
    <row r="955" spans="1:66" x14ac:dyDescent="0.25">
      <c r="A955" t="s">
        <v>16</v>
      </c>
      <c r="B955" t="s">
        <v>464</v>
      </c>
      <c r="C955" t="s">
        <v>55</v>
      </c>
      <c r="D955" s="7" t="s">
        <v>526</v>
      </c>
      <c r="E955">
        <f>VLOOKUP(A955,home!$A$2:$E$405,3,FALSE)</f>
        <v>1.7778</v>
      </c>
      <c r="F955">
        <f>VLOOKUP(B955,home!$B$2:$E$405,3,FALSE)</f>
        <v>0.9</v>
      </c>
      <c r="G955">
        <f>VLOOKUP(C955,away!$B$2:$E$405,4,FALSE)</f>
        <v>1.125</v>
      </c>
      <c r="H955">
        <f>VLOOKUP(A955,away!$A$2:$E$405,3,FALSE)</f>
        <v>1.2716000000000001</v>
      </c>
      <c r="I955">
        <f>VLOOKUP(C955,away!$B$2:$E$405,3,FALSE)</f>
        <v>0.94369999999999998</v>
      </c>
      <c r="J955">
        <f>VLOOKUP(B955,home!$B$2:$E$405,4,FALSE)</f>
        <v>1.2583</v>
      </c>
      <c r="K955" s="3">
        <f t="shared" si="1178"/>
        <v>1.8000225000000001</v>
      </c>
      <c r="L955" s="3">
        <f t="shared" si="1179"/>
        <v>1.5099712240360001</v>
      </c>
      <c r="M955" s="5">
        <f t="shared" si="1180"/>
        <v>3.6516402928651437E-2</v>
      </c>
      <c r="N955" s="5">
        <f t="shared" si="1181"/>
        <v>6.5730346890638475E-2</v>
      </c>
      <c r="O955" s="5">
        <f t="shared" si="1182"/>
        <v>5.5138717627567599E-2</v>
      </c>
      <c r="P955" s="5">
        <f t="shared" si="1183"/>
        <v>9.9250932350768289E-2</v>
      </c>
      <c r="Q955" s="5">
        <f t="shared" si="1184"/>
        <v>5.915805166797717E-2</v>
      </c>
      <c r="R955" s="5">
        <f t="shared" si="1185"/>
        <v>4.1628938473936818E-2</v>
      </c>
      <c r="S955" s="5">
        <f t="shared" si="1186"/>
        <v>6.7440566310323177E-2</v>
      </c>
      <c r="T955" s="5">
        <f t="shared" si="1187"/>
        <v>8.9326955688680432E-2</v>
      </c>
      <c r="U955" s="5">
        <f t="shared" si="1188"/>
        <v>7.4933025904201936E-2</v>
      </c>
      <c r="V955" s="5">
        <f t="shared" si="1189"/>
        <v>2.03669174755421E-2</v>
      </c>
      <c r="W955" s="5">
        <f t="shared" si="1190"/>
        <v>3.5495274686173812E-2</v>
      </c>
      <c r="X955" s="5">
        <f t="shared" si="1191"/>
        <v>5.3596843365375929E-2</v>
      </c>
      <c r="Y955" s="5">
        <f t="shared" si="1192"/>
        <v>4.0464845590441237E-2</v>
      </c>
      <c r="Z955" s="5">
        <f t="shared" si="1193"/>
        <v>2.0952833060936576E-2</v>
      </c>
      <c r="AA955" s="5">
        <f t="shared" si="1194"/>
        <v>3.77155709484297E-2</v>
      </c>
      <c r="AB955" s="5">
        <f t="shared" si="1195"/>
        <v>3.3944438153759915E-2</v>
      </c>
      <c r="AC955" s="5">
        <f t="shared" si="1196"/>
        <v>3.459807419470412E-3</v>
      </c>
      <c r="AD955" s="5">
        <f t="shared" si="1197"/>
        <v>1.5973073269698327E-2</v>
      </c>
      <c r="AE955" s="5">
        <f t="shared" si="1198"/>
        <v>2.4118880996663098E-2</v>
      </c>
      <c r="AF955" s="5">
        <f t="shared" si="1199"/>
        <v>1.8209408130455004E-2</v>
      </c>
      <c r="AG955" s="5">
        <f t="shared" si="1200"/>
        <v>9.1652274279047461E-3</v>
      </c>
      <c r="AH955" s="5">
        <f t="shared" si="1201"/>
        <v>7.9095437460110912E-3</v>
      </c>
      <c r="AI955" s="5">
        <f t="shared" si="1202"/>
        <v>1.4237356707554249E-2</v>
      </c>
      <c r="AJ955" s="5">
        <f t="shared" si="1203"/>
        <v>1.2813781207061788E-2</v>
      </c>
      <c r="AK955" s="5">
        <f t="shared" si="1204"/>
        <v>7.6883648275961267E-3</v>
      </c>
      <c r="AL955" s="5">
        <f t="shared" si="1205"/>
        <v>3.7614779616435299E-4</v>
      </c>
      <c r="AM955" s="5">
        <f t="shared" si="1206"/>
        <v>5.7503782559211129E-3</v>
      </c>
      <c r="AN955" s="5">
        <f t="shared" si="1207"/>
        <v>8.6829056937632026E-3</v>
      </c>
      <c r="AO955" s="5">
        <f t="shared" si="1208"/>
        <v>6.5554688693003904E-3</v>
      </c>
      <c r="AP955" s="5">
        <f t="shared" si="1209"/>
        <v>3.2995231175691349E-3</v>
      </c>
      <c r="AQ955" s="5">
        <f t="shared" si="1210"/>
        <v>1.2455462401427364E-3</v>
      </c>
      <c r="AR955" s="5">
        <f t="shared" si="1211"/>
        <v>2.3886366903461314E-3</v>
      </c>
      <c r="AS955" s="5">
        <f t="shared" si="1212"/>
        <v>4.2995997869485682E-3</v>
      </c>
      <c r="AT955" s="5">
        <f t="shared" si="1213"/>
        <v>3.8696881787513159E-3</v>
      </c>
      <c r="AU955" s="5">
        <f t="shared" si="1214"/>
        <v>2.3218419299121302E-3</v>
      </c>
      <c r="AV955" s="5">
        <f t="shared" si="1215"/>
        <v>1.0448419288213145E-3</v>
      </c>
      <c r="AW955" s="5">
        <f t="shared" si="1216"/>
        <v>2.8398972392354234E-5</v>
      </c>
      <c r="AX955" s="5">
        <f t="shared" si="1217"/>
        <v>1.7251350406947939E-3</v>
      </c>
      <c r="AY955" s="5">
        <f t="shared" si="1218"/>
        <v>2.6049042690253132E-3</v>
      </c>
      <c r="AZ955" s="5">
        <f t="shared" si="1219"/>
        <v>1.9666652437983776E-3</v>
      </c>
      <c r="BA955" s="5">
        <f t="shared" si="1220"/>
        <v>9.8986930848243165E-4</v>
      </c>
      <c r="BB955" s="5">
        <f t="shared" si="1221"/>
        <v>3.7366854284122153E-4</v>
      </c>
      <c r="BC955" s="5">
        <f t="shared" si="1222"/>
        <v>1.1284574940354155E-4</v>
      </c>
      <c r="BD955" s="5">
        <f t="shared" si="1223"/>
        <v>6.0112877784987482E-4</v>
      </c>
      <c r="BE955" s="5">
        <f t="shared" si="1224"/>
        <v>1.0820453255272762E-3</v>
      </c>
      <c r="BF955" s="5">
        <f t="shared" si="1225"/>
        <v>9.7385296598446103E-4</v>
      </c>
      <c r="BG955" s="5">
        <f t="shared" si="1226"/>
        <v>5.8431908348792157E-4</v>
      </c>
      <c r="BH955" s="5">
        <f t="shared" si="1227"/>
        <v>2.6294687436440934E-4</v>
      </c>
      <c r="BI955" s="5">
        <f t="shared" si="1228"/>
        <v>9.4662058032122032E-5</v>
      </c>
      <c r="BJ955" s="8">
        <f t="shared" si="1229"/>
        <v>0.44454581804495047</v>
      </c>
      <c r="BK955" s="8">
        <f t="shared" si="1230"/>
        <v>0.23001567854994506</v>
      </c>
      <c r="BL955" s="8">
        <f t="shared" si="1231"/>
        <v>0.3035333011961448</v>
      </c>
      <c r="BM955" s="8">
        <f t="shared" si="1232"/>
        <v>0.63904773561580408</v>
      </c>
      <c r="BN955" s="8">
        <f t="shared" si="1233"/>
        <v>0.35742338993953976</v>
      </c>
    </row>
    <row r="956" spans="1:66" x14ac:dyDescent="0.25">
      <c r="A956" t="s">
        <v>16</v>
      </c>
      <c r="B956" t="s">
        <v>221</v>
      </c>
      <c r="C956" t="s">
        <v>56</v>
      </c>
      <c r="D956" s="7" t="s">
        <v>526</v>
      </c>
      <c r="E956">
        <f>VLOOKUP(A956,home!$A$2:$E$405,3,FALSE)</f>
        <v>1.7778</v>
      </c>
      <c r="F956">
        <f>VLOOKUP(B956,home!$B$2:$E$405,3,FALSE)</f>
        <v>1.125</v>
      </c>
      <c r="G956">
        <f>VLOOKUP(C956,away!$B$2:$E$405,4,FALSE)</f>
        <v>0.9</v>
      </c>
      <c r="H956">
        <f>VLOOKUP(A956,away!$A$2:$E$405,3,FALSE)</f>
        <v>1.2716000000000001</v>
      </c>
      <c r="I956">
        <f>VLOOKUP(C956,away!$B$2:$E$405,3,FALSE)</f>
        <v>0.78639999999999999</v>
      </c>
      <c r="J956">
        <f>VLOOKUP(B956,home!$B$2:$E$405,4,FALSE)</f>
        <v>0.78639999999999999</v>
      </c>
      <c r="K956" s="3">
        <f t="shared" si="1178"/>
        <v>1.8000225000000001</v>
      </c>
      <c r="L956" s="3">
        <f t="shared" si="1179"/>
        <v>0.78638917913600004</v>
      </c>
      <c r="M956" s="5">
        <f t="shared" si="1180"/>
        <v>7.5289719619365425E-2</v>
      </c>
      <c r="N956" s="5">
        <f t="shared" si="1181"/>
        <v>0.13552318933354918</v>
      </c>
      <c r="O956" s="5">
        <f t="shared" si="1182"/>
        <v>5.9207020808852366E-2</v>
      </c>
      <c r="P956" s="5">
        <f t="shared" si="1183"/>
        <v>0.10657396961390245</v>
      </c>
      <c r="Q956" s="5">
        <f t="shared" si="1184"/>
        <v>0.12197239503607429</v>
      </c>
      <c r="R956" s="5">
        <f t="shared" si="1185"/>
        <v>2.3279880246480741E-2</v>
      </c>
      <c r="S956" s="5">
        <f t="shared" si="1186"/>
        <v>3.7714348840341513E-2</v>
      </c>
      <c r="T956" s="5">
        <f t="shared" si="1187"/>
        <v>9.5917771609670383E-2</v>
      </c>
      <c r="U956" s="5">
        <f t="shared" si="1188"/>
        <v>4.1904308240970876E-2</v>
      </c>
      <c r="V956" s="5">
        <f t="shared" si="1189"/>
        <v>5.9317053106305497E-3</v>
      </c>
      <c r="W956" s="5">
        <f t="shared" si="1190"/>
        <v>7.3184351814607362E-2</v>
      </c>
      <c r="X956" s="5">
        <f t="shared" si="1191"/>
        <v>5.7551382349089311E-2</v>
      </c>
      <c r="Y956" s="5">
        <f t="shared" si="1192"/>
        <v>2.262889216182121E-2</v>
      </c>
      <c r="Z956" s="5">
        <f t="shared" si="1193"/>
        <v>6.1023486391381249E-3</v>
      </c>
      <c r="AA956" s="5">
        <f t="shared" si="1194"/>
        <v>1.0984364853293004E-2</v>
      </c>
      <c r="AB956" s="5">
        <f t="shared" si="1195"/>
        <v>9.8860519420683052E-3</v>
      </c>
      <c r="AC956" s="5">
        <f t="shared" si="1196"/>
        <v>5.2477730752098213E-4</v>
      </c>
      <c r="AD956" s="5">
        <f t="shared" si="1197"/>
        <v>3.2933369978552271E-2</v>
      </c>
      <c r="AE956" s="5">
        <f t="shared" si="1198"/>
        <v>2.5898445783615904E-2</v>
      </c>
      <c r="AF956" s="5">
        <f t="shared" si="1199"/>
        <v>1.0183128760337955E-2</v>
      </c>
      <c r="AG956" s="5">
        <f t="shared" si="1200"/>
        <v>2.6693007556261197E-3</v>
      </c>
      <c r="AH956" s="5">
        <f t="shared" si="1201"/>
        <v>1.1997052342833789E-3</v>
      </c>
      <c r="AI956" s="5">
        <f t="shared" si="1202"/>
        <v>2.1594964150778531E-3</v>
      </c>
      <c r="AJ956" s="5">
        <f t="shared" si="1203"/>
        <v>1.9435710679047381E-3</v>
      </c>
      <c r="AK956" s="5">
        <f t="shared" si="1204"/>
        <v>1.1661572175258523E-3</v>
      </c>
      <c r="AL956" s="5">
        <f t="shared" si="1205"/>
        <v>2.9713273529801529E-5</v>
      </c>
      <c r="AM956" s="5">
        <f t="shared" si="1206"/>
        <v>1.1856161392443724E-2</v>
      </c>
      <c r="AN956" s="5">
        <f t="shared" si="1207"/>
        <v>9.3235570251077541E-3</v>
      </c>
      <c r="AO956" s="5">
        <f t="shared" si="1208"/>
        <v>3.6659721778010863E-3</v>
      </c>
      <c r="AP956" s="5">
        <f t="shared" si="1209"/>
        <v>9.6096028387880367E-4</v>
      </c>
      <c r="AQ956" s="5">
        <f t="shared" si="1210"/>
        <v>1.8892219220543747E-4</v>
      </c>
      <c r="AR956" s="5">
        <f t="shared" si="1211"/>
        <v>1.8868704287865388E-4</v>
      </c>
      <c r="AS956" s="5">
        <f t="shared" si="1212"/>
        <v>3.3964092264004167E-4</v>
      </c>
      <c r="AT956" s="5">
        <f t="shared" si="1213"/>
        <v>3.0568065133641732E-4</v>
      </c>
      <c r="AU956" s="5">
        <f t="shared" si="1214"/>
        <v>1.8341068340673543E-4</v>
      </c>
      <c r="AV956" s="5">
        <f t="shared" si="1215"/>
        <v>8.2535839218125109E-5</v>
      </c>
      <c r="AW956" s="5">
        <f t="shared" si="1216"/>
        <v>1.1683244429001909E-6</v>
      </c>
      <c r="AX956" s="5">
        <f t="shared" si="1217"/>
        <v>3.5568928783383394E-3</v>
      </c>
      <c r="AY956" s="5">
        <f t="shared" si="1218"/>
        <v>2.797102070871171E-3</v>
      </c>
      <c r="AZ956" s="5">
        <f t="shared" si="1219"/>
        <v>1.0998054007359929E-3</v>
      </c>
      <c r="BA956" s="5">
        <f t="shared" si="1220"/>
        <v>2.8829168876470573E-4</v>
      </c>
      <c r="BB956" s="5">
        <f t="shared" si="1221"/>
        <v>5.6677366119852019E-5</v>
      </c>
      <c r="BC956" s="5">
        <f t="shared" si="1222"/>
        <v>8.9140934837161969E-6</v>
      </c>
      <c r="BD956" s="5">
        <f t="shared" si="1223"/>
        <v>2.4730241460490635E-5</v>
      </c>
      <c r="BE956" s="5">
        <f t="shared" si="1224"/>
        <v>4.4514991059315995E-5</v>
      </c>
      <c r="BF956" s="5">
        <f t="shared" si="1225"/>
        <v>4.0063992747033823E-5</v>
      </c>
      <c r="BG956" s="5">
        <f t="shared" si="1226"/>
        <v>2.40386961281659E-5</v>
      </c>
      <c r="BH956" s="5">
        <f t="shared" si="1227"/>
        <v>1.0817548475340378E-5</v>
      </c>
      <c r="BI956" s="5">
        <f t="shared" si="1228"/>
        <v>3.8943661300906758E-6</v>
      </c>
      <c r="BJ956" s="8">
        <f t="shared" si="1229"/>
        <v>0.61226548415269444</v>
      </c>
      <c r="BK956" s="8">
        <f t="shared" si="1230"/>
        <v>0.22886133603616188</v>
      </c>
      <c r="BL956" s="8">
        <f t="shared" si="1231"/>
        <v>0.15297857100193757</v>
      </c>
      <c r="BM956" s="8">
        <f t="shared" si="1232"/>
        <v>0.4755656314252793</v>
      </c>
      <c r="BN956" s="8">
        <f t="shared" si="1233"/>
        <v>0.52184617465822447</v>
      </c>
    </row>
    <row r="957" spans="1:66" x14ac:dyDescent="0.25">
      <c r="A957" t="s">
        <v>70</v>
      </c>
      <c r="B957" t="s">
        <v>61</v>
      </c>
      <c r="C957" t="s">
        <v>65</v>
      </c>
      <c r="D957" s="7" t="s">
        <v>526</v>
      </c>
      <c r="E957">
        <f>VLOOKUP(A957,home!$A$2:$E$405,3,FALSE)</f>
        <v>1.359</v>
      </c>
      <c r="F957">
        <f>VLOOKUP(B957,home!$B$2:$E$405,3,FALSE)</f>
        <v>1.3245</v>
      </c>
      <c r="G957">
        <f>VLOOKUP(C957,away!$B$2:$E$405,4,FALSE)</f>
        <v>0.5887</v>
      </c>
      <c r="H957">
        <f>VLOOKUP(A957,away!$A$2:$E$405,3,FALSE)</f>
        <v>1.0342</v>
      </c>
      <c r="I957">
        <f>VLOOKUP(C957,away!$B$2:$E$405,3,FALSE)</f>
        <v>1.5470999999999999</v>
      </c>
      <c r="J957">
        <f>VLOOKUP(B957,home!$B$2:$E$405,4,FALSE)</f>
        <v>1.3536999999999999</v>
      </c>
      <c r="K957" s="3">
        <f t="shared" si="1178"/>
        <v>1.05965735085</v>
      </c>
      <c r="L957" s="3">
        <f t="shared" si="1179"/>
        <v>2.1659346470339997</v>
      </c>
      <c r="M957" s="5">
        <f t="shared" si="1180"/>
        <v>3.9732253202712245E-2</v>
      </c>
      <c r="N957" s="5">
        <f t="shared" si="1181"/>
        <v>4.2102574172087487E-2</v>
      </c>
      <c r="O957" s="5">
        <f t="shared" si="1182"/>
        <v>8.6057463816482035E-2</v>
      </c>
      <c r="P957" s="5">
        <f t="shared" si="1183"/>
        <v>9.1191424128643103E-2</v>
      </c>
      <c r="Q957" s="5">
        <f t="shared" si="1184"/>
        <v>2.2307151105579924E-2</v>
      </c>
      <c r="R957" s="5">
        <f t="shared" si="1185"/>
        <v>9.319742125799664E-2</v>
      </c>
      <c r="S957" s="5">
        <f t="shared" si="1186"/>
        <v>5.2324466675617604E-2</v>
      </c>
      <c r="T957" s="5">
        <f t="shared" si="1187"/>
        <v>4.8315831456198347E-2</v>
      </c>
      <c r="U957" s="5">
        <f t="shared" si="1188"/>
        <v>9.87573325163002E-2</v>
      </c>
      <c r="V957" s="5">
        <f t="shared" si="1189"/>
        <v>1.3343602764056956E-2</v>
      </c>
      <c r="W957" s="5">
        <f t="shared" si="1190"/>
        <v>7.8793122151831589E-3</v>
      </c>
      <c r="X957" s="5">
        <f t="shared" si="1191"/>
        <v>1.7066075321663415E-2</v>
      </c>
      <c r="Y957" s="5">
        <f t="shared" si="1192"/>
        <v>1.8482001914041358E-2</v>
      </c>
      <c r="Z957" s="5">
        <f t="shared" si="1193"/>
        <v>6.7286507905639309E-2</v>
      </c>
      <c r="AA957" s="5">
        <f t="shared" si="1194"/>
        <v>7.1300642715237325E-2</v>
      </c>
      <c r="AB957" s="5">
        <f t="shared" si="1195"/>
        <v>3.777712508676536E-2</v>
      </c>
      <c r="AC957" s="5">
        <f t="shared" si="1196"/>
        <v>1.9140969253195223E-3</v>
      </c>
      <c r="AD957" s="5">
        <f t="shared" si="1197"/>
        <v>2.087342777115257E-3</v>
      </c>
      <c r="AE957" s="5">
        <f t="shared" si="1198"/>
        <v>4.5210480411901031E-3</v>
      </c>
      <c r="AF957" s="5">
        <f t="shared" si="1199"/>
        <v>4.8961472966594219E-3</v>
      </c>
      <c r="AG957" s="5">
        <f t="shared" si="1200"/>
        <v>3.5349116889388322E-3</v>
      </c>
      <c r="AH957" s="5">
        <f t="shared" si="1201"/>
        <v>3.643454468768783E-2</v>
      </c>
      <c r="AI957" s="5">
        <f t="shared" si="1202"/>
        <v>3.8608133103181223E-2</v>
      </c>
      <c r="AJ957" s="5">
        <f t="shared" si="1203"/>
        <v>2.0455696022690598E-2</v>
      </c>
      <c r="AK957" s="5">
        <f t="shared" si="1204"/>
        <v>7.2253428857324015E-3</v>
      </c>
      <c r="AL957" s="5">
        <f t="shared" si="1205"/>
        <v>1.7572547285410836E-4</v>
      </c>
      <c r="AM957" s="5">
        <f t="shared" si="1206"/>
        <v>4.4237362350276729E-4</v>
      </c>
      <c r="AN957" s="5">
        <f t="shared" si="1207"/>
        <v>9.5815235807861774E-4</v>
      </c>
      <c r="AO957" s="5">
        <f t="shared" si="1208"/>
        <v>1.0376476947499031E-3</v>
      </c>
      <c r="AP957" s="5">
        <f t="shared" si="1209"/>
        <v>7.4915903115792477E-4</v>
      </c>
      <c r="AQ957" s="5">
        <f t="shared" si="1210"/>
        <v>4.0565737543084328E-4</v>
      </c>
      <c r="AR957" s="5">
        <f t="shared" si="1211"/>
        <v>1.5782968537594318E-2</v>
      </c>
      <c r="AS957" s="5">
        <f t="shared" si="1212"/>
        <v>1.6724538629096095E-2</v>
      </c>
      <c r="AT957" s="5">
        <f t="shared" si="1213"/>
        <v>8.861140148948227E-3</v>
      </c>
      <c r="AU957" s="5">
        <f t="shared" si="1214"/>
        <v>3.1299240985816846E-3</v>
      </c>
      <c r="AV957" s="5">
        <f t="shared" si="1215"/>
        <v>8.2916176966616037E-4</v>
      </c>
      <c r="AW957" s="5">
        <f t="shared" si="1216"/>
        <v>1.1203224104642146E-5</v>
      </c>
      <c r="AX957" s="5">
        <f t="shared" si="1217"/>
        <v>7.8127410327809578E-5</v>
      </c>
      <c r="AY957" s="5">
        <f t="shared" si="1218"/>
        <v>1.6921886491204469E-4</v>
      </c>
      <c r="AZ957" s="5">
        <f t="shared" si="1219"/>
        <v>1.8325850122238185E-4</v>
      </c>
      <c r="BA957" s="5">
        <f t="shared" si="1220"/>
        <v>1.3230864572035981E-4</v>
      </c>
      <c r="BB957" s="5">
        <f t="shared" si="1221"/>
        <v>7.164296996696851E-5</v>
      </c>
      <c r="BC957" s="5">
        <f t="shared" si="1222"/>
        <v>3.103479817357466E-5</v>
      </c>
      <c r="BD957" s="5">
        <f t="shared" si="1223"/>
        <v>5.69747973143718E-3</v>
      </c>
      <c r="BE957" s="5">
        <f t="shared" si="1224"/>
        <v>6.0373762787362915E-3</v>
      </c>
      <c r="BF957" s="5">
        <f t="shared" si="1225"/>
        <v>3.1987750768051643E-3</v>
      </c>
      <c r="BG957" s="5">
        <f t="shared" si="1226"/>
        <v>1.1298685079507889E-3</v>
      </c>
      <c r="BH957" s="5">
        <f t="shared" si="1227"/>
        <v>2.9931836748599364E-4</v>
      </c>
      <c r="BI957" s="5">
        <f t="shared" si="1228"/>
        <v>6.3434981670190994E-5</v>
      </c>
      <c r="BJ957" s="8">
        <f t="shared" si="1229"/>
        <v>0.17545097726190054</v>
      </c>
      <c r="BK957" s="8">
        <f t="shared" si="1230"/>
        <v>0.1988507880341156</v>
      </c>
      <c r="BL957" s="8">
        <f t="shared" si="1231"/>
        <v>0.55156768822004576</v>
      </c>
      <c r="BM957" s="8">
        <f t="shared" si="1232"/>
        <v>0.61840965809739212</v>
      </c>
      <c r="BN957" s="8">
        <f t="shared" si="1233"/>
        <v>0.37458828768350139</v>
      </c>
    </row>
    <row r="958" spans="1:66" x14ac:dyDescent="0.25">
      <c r="A958" t="s">
        <v>141</v>
      </c>
      <c r="B958" t="s">
        <v>148</v>
      </c>
      <c r="C958" t="s">
        <v>143</v>
      </c>
      <c r="D958" s="7" t="s">
        <v>526</v>
      </c>
      <c r="E958">
        <f>VLOOKUP(A958,home!$A$2:$E$405,3,FALSE)</f>
        <v>1.3483000000000001</v>
      </c>
      <c r="F958">
        <f>VLOOKUP(B958,home!$B$2:$E$405,3,FALSE)</f>
        <v>1.335</v>
      </c>
      <c r="G958">
        <f>VLOOKUP(C958,away!$B$2:$E$405,4,FALSE)</f>
        <v>0.74170000000000003</v>
      </c>
      <c r="H958">
        <f>VLOOKUP(A958,away!$A$2:$E$405,3,FALSE)</f>
        <v>1.1460999999999999</v>
      </c>
      <c r="I958">
        <f>VLOOKUP(C958,away!$B$2:$E$405,3,FALSE)</f>
        <v>0</v>
      </c>
      <c r="J958">
        <f>VLOOKUP(B958,home!$B$2:$E$405,4,FALSE)</f>
        <v>0.34899999999999998</v>
      </c>
      <c r="K958" s="3">
        <f t="shared" si="1178"/>
        <v>1.33504553685</v>
      </c>
      <c r="L958" s="3">
        <f t="shared" si="1179"/>
        <v>0</v>
      </c>
      <c r="M958" s="5">
        <f t="shared" si="1180"/>
        <v>0.26314619233450554</v>
      </c>
      <c r="N958" s="5">
        <f t="shared" si="1181"/>
        <v>0.35131214961525331</v>
      </c>
      <c r="O958" s="5">
        <f t="shared" si="1182"/>
        <v>0</v>
      </c>
      <c r="P958" s="5">
        <f t="shared" si="1183"/>
        <v>0</v>
      </c>
      <c r="Q958" s="5">
        <f t="shared" si="1184"/>
        <v>0.23450885869251176</v>
      </c>
      <c r="R958" s="5">
        <f t="shared" si="1185"/>
        <v>0</v>
      </c>
      <c r="S958" s="5">
        <f t="shared" si="1186"/>
        <v>0</v>
      </c>
      <c r="T958" s="5">
        <f t="shared" si="1187"/>
        <v>0</v>
      </c>
      <c r="U958" s="5">
        <f t="shared" si="1188"/>
        <v>0</v>
      </c>
      <c r="V958" s="5">
        <f t="shared" si="1189"/>
        <v>0</v>
      </c>
      <c r="W958" s="5">
        <f t="shared" si="1190"/>
        <v>0.10436000171640838</v>
      </c>
      <c r="X958" s="5">
        <f t="shared" si="1191"/>
        <v>0</v>
      </c>
      <c r="Y958" s="5">
        <f t="shared" si="1192"/>
        <v>0</v>
      </c>
      <c r="Z958" s="5">
        <f t="shared" si="1193"/>
        <v>0</v>
      </c>
      <c r="AA958" s="5">
        <f t="shared" si="1194"/>
        <v>0</v>
      </c>
      <c r="AB958" s="5">
        <f t="shared" si="1195"/>
        <v>0</v>
      </c>
      <c r="AC958" s="5">
        <f t="shared" si="1196"/>
        <v>0</v>
      </c>
      <c r="AD958" s="5">
        <f t="shared" si="1197"/>
        <v>3.4831338629287348E-2</v>
      </c>
      <c r="AE958" s="5">
        <f t="shared" si="1198"/>
        <v>0</v>
      </c>
      <c r="AF958" s="5">
        <f t="shared" si="1199"/>
        <v>0</v>
      </c>
      <c r="AG958" s="5">
        <f t="shared" si="1200"/>
        <v>0</v>
      </c>
      <c r="AH958" s="5">
        <f t="shared" si="1201"/>
        <v>0</v>
      </c>
      <c r="AI958" s="5">
        <f t="shared" si="1202"/>
        <v>0</v>
      </c>
      <c r="AJ958" s="5">
        <f t="shared" si="1203"/>
        <v>0</v>
      </c>
      <c r="AK958" s="5">
        <f t="shared" si="1204"/>
        <v>0</v>
      </c>
      <c r="AL958" s="5">
        <f t="shared" si="1205"/>
        <v>0</v>
      </c>
      <c r="AM958" s="5">
        <f t="shared" si="1206"/>
        <v>9.3002846359082139E-3</v>
      </c>
      <c r="AN958" s="5">
        <f t="shared" si="1207"/>
        <v>0</v>
      </c>
      <c r="AO958" s="5">
        <f t="shared" si="1208"/>
        <v>0</v>
      </c>
      <c r="AP958" s="5">
        <f t="shared" si="1209"/>
        <v>0</v>
      </c>
      <c r="AQ958" s="5">
        <f t="shared" si="1210"/>
        <v>0</v>
      </c>
      <c r="AR958" s="5">
        <f t="shared" si="1211"/>
        <v>0</v>
      </c>
      <c r="AS958" s="5">
        <f t="shared" si="1212"/>
        <v>0</v>
      </c>
      <c r="AT958" s="5">
        <f t="shared" si="1213"/>
        <v>0</v>
      </c>
      <c r="AU958" s="5">
        <f t="shared" si="1214"/>
        <v>0</v>
      </c>
      <c r="AV958" s="5">
        <f t="shared" si="1215"/>
        <v>0</v>
      </c>
      <c r="AW958" s="5">
        <f t="shared" si="1216"/>
        <v>0</v>
      </c>
      <c r="AX958" s="5">
        <f t="shared" si="1217"/>
        <v>2.0693839157673159E-3</v>
      </c>
      <c r="AY958" s="5">
        <f t="shared" si="1218"/>
        <v>0</v>
      </c>
      <c r="AZ958" s="5">
        <f t="shared" si="1219"/>
        <v>0</v>
      </c>
      <c r="BA958" s="5">
        <f t="shared" si="1220"/>
        <v>0</v>
      </c>
      <c r="BB958" s="5">
        <f t="shared" si="1221"/>
        <v>0</v>
      </c>
      <c r="BC958" s="5">
        <f t="shared" si="1222"/>
        <v>0</v>
      </c>
      <c r="BD958" s="5">
        <f t="shared" si="1223"/>
        <v>0</v>
      </c>
      <c r="BE958" s="5">
        <f t="shared" si="1224"/>
        <v>0</v>
      </c>
      <c r="BF958" s="5">
        <f t="shared" si="1225"/>
        <v>0</v>
      </c>
      <c r="BG958" s="5">
        <f t="shared" si="1226"/>
        <v>0</v>
      </c>
      <c r="BH958" s="5">
        <f t="shared" si="1227"/>
        <v>0</v>
      </c>
      <c r="BI958" s="5">
        <f t="shared" si="1228"/>
        <v>0</v>
      </c>
      <c r="BJ958" s="8">
        <f t="shared" si="1229"/>
        <v>0.7363820172051363</v>
      </c>
      <c r="BK958" s="8">
        <f t="shared" si="1230"/>
        <v>0.26314619233450554</v>
      </c>
      <c r="BL958" s="8">
        <f t="shared" si="1231"/>
        <v>0</v>
      </c>
      <c r="BM958" s="8">
        <f t="shared" si="1232"/>
        <v>0.15056100889737126</v>
      </c>
      <c r="BN958" s="8">
        <f t="shared" si="1233"/>
        <v>0.8489672006422706</v>
      </c>
    </row>
    <row r="959" spans="1:66" x14ac:dyDescent="0.25">
      <c r="A959" t="s">
        <v>141</v>
      </c>
      <c r="B959" t="s">
        <v>427</v>
      </c>
      <c r="C959" t="s">
        <v>311</v>
      </c>
      <c r="D959" s="7" t="s">
        <v>526</v>
      </c>
      <c r="E959">
        <f>VLOOKUP(A959,home!$A$2:$E$405,3,FALSE)</f>
        <v>1.3483000000000001</v>
      </c>
      <c r="F959">
        <f>VLOOKUP(B959,home!$B$2:$E$405,3,FALSE)</f>
        <v>0.74170000000000003</v>
      </c>
      <c r="G959">
        <f>VLOOKUP(C959,away!$B$2:$E$405,4,FALSE)</f>
        <v>0.74170000000000003</v>
      </c>
      <c r="H959">
        <f>VLOOKUP(A959,away!$A$2:$E$405,3,FALSE)</f>
        <v>1.1460999999999999</v>
      </c>
      <c r="I959">
        <f>VLOOKUP(C959,away!$B$2:$E$405,3,FALSE)</f>
        <v>0.65439999999999998</v>
      </c>
      <c r="J959">
        <f>VLOOKUP(B959,home!$B$2:$E$405,4,FALSE)</f>
        <v>0.69799999999999995</v>
      </c>
      <c r="K959" s="3">
        <f t="shared" si="1178"/>
        <v>0.74172529938700005</v>
      </c>
      <c r="L959" s="3">
        <f t="shared" si="1179"/>
        <v>0.52350547231999989</v>
      </c>
      <c r="M959" s="5">
        <f t="shared" si="1180"/>
        <v>0.28217417081120127</v>
      </c>
      <c r="N959" s="5">
        <f t="shared" si="1181"/>
        <v>0.20929572132421673</v>
      </c>
      <c r="O959" s="5">
        <f t="shared" si="1182"/>
        <v>0.14771972256702223</v>
      </c>
      <c r="P959" s="5">
        <f t="shared" si="1183"/>
        <v>0.10956745544638914</v>
      </c>
      <c r="Q959" s="5">
        <f t="shared" si="1184"/>
        <v>7.7619965779811395E-2</v>
      </c>
      <c r="R959" s="5">
        <f t="shared" si="1185"/>
        <v>3.866604156671416E-2</v>
      </c>
      <c r="S959" s="5">
        <f t="shared" si="1186"/>
        <v>1.0636185497138278E-2</v>
      </c>
      <c r="T959" s="5">
        <f t="shared" si="1187"/>
        <v>4.0634476847022392E-2</v>
      </c>
      <c r="U959" s="5">
        <f t="shared" si="1188"/>
        <v>2.8679581257181244E-2</v>
      </c>
      <c r="V959" s="5">
        <f t="shared" si="1189"/>
        <v>4.5888906810324768E-4</v>
      </c>
      <c r="W959" s="5">
        <f t="shared" si="1190"/>
        <v>1.9190897452146437E-2</v>
      </c>
      <c r="X959" s="5">
        <f t="shared" si="1191"/>
        <v>1.0046539834930602E-2</v>
      </c>
      <c r="Y959" s="5">
        <f t="shared" si="1192"/>
        <v>2.6297092907335193E-3</v>
      </c>
      <c r="Z959" s="5">
        <f t="shared" si="1193"/>
        <v>6.7472947843758152E-3</v>
      </c>
      <c r="AA959" s="5">
        <f t="shared" si="1194"/>
        <v>5.0046392439934946E-3</v>
      </c>
      <c r="AB959" s="5">
        <f t="shared" si="1195"/>
        <v>1.8560337707875024E-3</v>
      </c>
      <c r="AC959" s="5">
        <f t="shared" si="1196"/>
        <v>1.1136585291385241E-5</v>
      </c>
      <c r="AD959" s="5">
        <f t="shared" si="1197"/>
        <v>3.5585935395496321E-3</v>
      </c>
      <c r="AE959" s="5">
        <f t="shared" si="1198"/>
        <v>1.8629431917168303E-3</v>
      </c>
      <c r="AF959" s="5">
        <f t="shared" si="1199"/>
        <v>4.8763047774252362E-4</v>
      </c>
      <c r="AG959" s="5">
        <f t="shared" si="1200"/>
        <v>8.5092407856075686E-5</v>
      </c>
      <c r="AH959" s="5">
        <f t="shared" si="1201"/>
        <v>8.830614357442331E-4</v>
      </c>
      <c r="AI959" s="5">
        <f t="shared" si="1202"/>
        <v>6.5498900780450533E-4</v>
      </c>
      <c r="AJ959" s="5">
        <f t="shared" si="1203"/>
        <v>2.4291095895449545E-4</v>
      </c>
      <c r="AK959" s="5">
        <f t="shared" si="1204"/>
        <v>6.0057734584968813E-5</v>
      </c>
      <c r="AL959" s="5">
        <f t="shared" si="1205"/>
        <v>1.7297221914123236E-7</v>
      </c>
      <c r="AM959" s="5">
        <f t="shared" si="1206"/>
        <v>5.278997717038192E-4</v>
      </c>
      <c r="AN959" s="5">
        <f t="shared" si="1207"/>
        <v>2.7635841932342796E-4</v>
      </c>
      <c r="AO959" s="5">
        <f t="shared" si="1208"/>
        <v>7.2337572418759862E-5</v>
      </c>
      <c r="AP959" s="5">
        <f t="shared" si="1209"/>
        <v>1.2623038338521694E-5</v>
      </c>
      <c r="AQ959" s="5">
        <f t="shared" si="1210"/>
        <v>1.6520574118803165E-6</v>
      </c>
      <c r="AR959" s="5">
        <f t="shared" si="1211"/>
        <v>9.2457498801372411E-5</v>
      </c>
      <c r="AS959" s="5">
        <f t="shared" si="1212"/>
        <v>6.8578065979021149E-5</v>
      </c>
      <c r="AT959" s="5">
        <f t="shared" si="1213"/>
        <v>2.543304325983545E-5</v>
      </c>
      <c r="AU959" s="5">
        <f t="shared" si="1214"/>
        <v>6.2881105420746587E-6</v>
      </c>
      <c r="AV959" s="5">
        <f t="shared" si="1215"/>
        <v>1.166012668599719E-6</v>
      </c>
      <c r="AW959" s="5">
        <f t="shared" si="1216"/>
        <v>1.8656843769513768E-9</v>
      </c>
      <c r="AX959" s="5">
        <f t="shared" si="1217"/>
        <v>6.5259436035557358E-5</v>
      </c>
      <c r="AY959" s="5">
        <f t="shared" si="1218"/>
        <v>3.416367188513127E-5</v>
      </c>
      <c r="AZ959" s="5">
        <f t="shared" si="1219"/>
        <v>8.9424345932055729E-6</v>
      </c>
      <c r="BA959" s="5">
        <f t="shared" si="1220"/>
        <v>1.56047114846893E-6</v>
      </c>
      <c r="BB959" s="5">
        <f t="shared" si="1221"/>
        <v>2.0422879640523993E-7</v>
      </c>
      <c r="BC959" s="5">
        <f t="shared" si="1222"/>
        <v>2.138297850469405E-8</v>
      </c>
      <c r="BD959" s="5">
        <f t="shared" si="1223"/>
        <v>8.0670010965897134E-6</v>
      </c>
      <c r="BE959" s="5">
        <f t="shared" si="1224"/>
        <v>5.9834988035232618E-6</v>
      </c>
      <c r="BF959" s="5">
        <f t="shared" si="1225"/>
        <v>2.2190562207125242E-6</v>
      </c>
      <c r="BG959" s="5">
        <f t="shared" si="1226"/>
        <v>5.4864337988819403E-7</v>
      </c>
      <c r="BH959" s="5">
        <f t="shared" si="1227"/>
        <v>1.0173566880106654E-7</v>
      </c>
      <c r="BI959" s="5">
        <f t="shared" si="1228"/>
        <v>1.5091983879961557E-8</v>
      </c>
      <c r="BJ959" s="8">
        <f t="shared" si="1229"/>
        <v>0.36641259263035986</v>
      </c>
      <c r="BK959" s="8">
        <f t="shared" si="1230"/>
        <v>0.40288217405222765</v>
      </c>
      <c r="BL959" s="8">
        <f t="shared" si="1231"/>
        <v>0.22397789530119117</v>
      </c>
      <c r="BM959" s="8">
        <f t="shared" si="1232"/>
        <v>0.13494271746659869</v>
      </c>
      <c r="BN959" s="8">
        <f t="shared" si="1233"/>
        <v>0.86504307749535503</v>
      </c>
    </row>
    <row r="960" spans="1:66" x14ac:dyDescent="0.25">
      <c r="A960" t="s">
        <v>141</v>
      </c>
      <c r="B960" t="s">
        <v>149</v>
      </c>
      <c r="C960" t="s">
        <v>147</v>
      </c>
      <c r="D960" s="7" t="s">
        <v>526</v>
      </c>
      <c r="E960">
        <f>VLOOKUP(A960,home!$A$2:$E$405,3,FALSE)</f>
        <v>1.3483000000000001</v>
      </c>
      <c r="F960">
        <f>VLOOKUP(B960,home!$B$2:$E$405,3,FALSE)</f>
        <v>0.89</v>
      </c>
      <c r="G960">
        <f>VLOOKUP(C960,away!$B$2:$E$405,4,FALSE)</f>
        <v>0.89</v>
      </c>
      <c r="H960">
        <f>VLOOKUP(A960,away!$A$2:$E$405,3,FALSE)</f>
        <v>1.1460999999999999</v>
      </c>
      <c r="I960">
        <f>VLOOKUP(C960,away!$B$2:$E$405,3,FALSE)</f>
        <v>0.87250000000000005</v>
      </c>
      <c r="J960">
        <f>VLOOKUP(B960,home!$B$2:$E$405,4,FALSE)</f>
        <v>0.52349999999999997</v>
      </c>
      <c r="K960" s="3">
        <f t="shared" si="1178"/>
        <v>1.0679884300000002</v>
      </c>
      <c r="L960" s="3">
        <f t="shared" si="1179"/>
        <v>0.52348547287500002</v>
      </c>
      <c r="M960" s="5">
        <f t="shared" si="1180"/>
        <v>0.20362526658295541</v>
      </c>
      <c r="N960" s="5">
        <f t="shared" si="1181"/>
        <v>0.21746942876626202</v>
      </c>
      <c r="O960" s="5">
        <f t="shared" si="1182"/>
        <v>0.10659486896647632</v>
      </c>
      <c r="P960" s="5">
        <f t="shared" si="1183"/>
        <v>0.11384208675356279</v>
      </c>
      <c r="Q960" s="5">
        <f t="shared" si="1184"/>
        <v>0.11612741690053854</v>
      </c>
      <c r="R960" s="5">
        <f t="shared" si="1185"/>
        <v>2.7900432693482264E-2</v>
      </c>
      <c r="S960" s="5">
        <f t="shared" si="1186"/>
        <v>1.5911606813202018E-2</v>
      </c>
      <c r="T960" s="5">
        <f t="shared" si="1187"/>
        <v>6.0791015749930677E-2</v>
      </c>
      <c r="U960" s="5">
        <f t="shared" si="1188"/>
        <v>2.9797339308632799E-2</v>
      </c>
      <c r="V960" s="5">
        <f t="shared" si="1189"/>
        <v>9.8842270063287537E-4</v>
      </c>
      <c r="W960" s="5">
        <f t="shared" si="1190"/>
        <v>4.1340912551853889E-2</v>
      </c>
      <c r="X960" s="5">
        <f t="shared" si="1191"/>
        <v>2.1641367156291252E-2</v>
      </c>
      <c r="Y960" s="5">
        <f t="shared" si="1192"/>
        <v>5.6644706597363103E-3</v>
      </c>
      <c r="Z960" s="5">
        <f t="shared" si="1193"/>
        <v>4.8684904006548917E-3</v>
      </c>
      <c r="AA960" s="5">
        <f t="shared" si="1194"/>
        <v>5.1994914194654889E-3</v>
      </c>
      <c r="AB960" s="5">
        <f t="shared" si="1195"/>
        <v>2.7764983389367104E-3</v>
      </c>
      <c r="AC960" s="5">
        <f t="shared" si="1196"/>
        <v>3.4537739570250342E-5</v>
      </c>
      <c r="AD960" s="5">
        <f t="shared" si="1197"/>
        <v>1.1037904072755433E-2</v>
      </c>
      <c r="AE960" s="5">
        <f t="shared" si="1198"/>
        <v>5.7781824330752646E-3</v>
      </c>
      <c r="AF960" s="5">
        <f t="shared" si="1199"/>
        <v>1.5123972816682117E-3</v>
      </c>
      <c r="AG960" s="5">
        <f t="shared" si="1200"/>
        <v>2.6390600205631617E-4</v>
      </c>
      <c r="AH960" s="5">
        <f t="shared" si="1201"/>
        <v>6.3714599989355596E-4</v>
      </c>
      <c r="AI960" s="5">
        <f t="shared" si="1202"/>
        <v>6.8046455610709905E-4</v>
      </c>
      <c r="AJ960" s="5">
        <f t="shared" si="1203"/>
        <v>3.6336413647373392E-4</v>
      </c>
      <c r="AK960" s="5">
        <f t="shared" si="1204"/>
        <v>1.2935623121029631E-4</v>
      </c>
      <c r="AL960" s="5">
        <f t="shared" si="1205"/>
        <v>7.7236944322459006E-7</v>
      </c>
      <c r="AM960" s="5">
        <f t="shared" si="1206"/>
        <v>2.3576707682305366E-3</v>
      </c>
      <c r="AN960" s="5">
        <f t="shared" si="1207"/>
        <v>1.2342063969907268E-3</v>
      </c>
      <c r="AO960" s="5">
        <f t="shared" si="1208"/>
        <v>3.2304455967702031E-4</v>
      </c>
      <c r="AP960" s="5">
        <f t="shared" si="1209"/>
        <v>5.6369711360740389E-5</v>
      </c>
      <c r="AQ960" s="5">
        <f t="shared" si="1210"/>
        <v>7.3771812518761092E-6</v>
      </c>
      <c r="AR960" s="5">
        <f t="shared" si="1211"/>
        <v>6.6707335008938583E-5</v>
      </c>
      <c r="AS960" s="5">
        <f t="shared" si="1212"/>
        <v>7.124266198568035E-5</v>
      </c>
      <c r="AT960" s="5">
        <f t="shared" si="1213"/>
        <v>3.8043169361553734E-5</v>
      </c>
      <c r="AU960" s="5">
        <f t="shared" si="1214"/>
        <v>1.3543221572889962E-5</v>
      </c>
      <c r="AV960" s="5">
        <f t="shared" si="1215"/>
        <v>3.6160009861932207E-6</v>
      </c>
      <c r="AW960" s="5">
        <f t="shared" si="1216"/>
        <v>1.1994820823578545E-8</v>
      </c>
      <c r="AX960" s="5">
        <f t="shared" si="1217"/>
        <v>4.1966085036990408E-4</v>
      </c>
      <c r="AY960" s="5">
        <f t="shared" si="1218"/>
        <v>2.1968635870301382E-4</v>
      </c>
      <c r="AZ960" s="5">
        <f t="shared" si="1219"/>
        <v>5.7501308684917041E-5</v>
      </c>
      <c r="BA960" s="5">
        <f t="shared" si="1220"/>
        <v>1.0033699922618382E-5</v>
      </c>
      <c r="BB960" s="5">
        <f t="shared" si="1221"/>
        <v>1.3131240371694333E-6</v>
      </c>
      <c r="BC960" s="5">
        <f t="shared" si="1222"/>
        <v>1.37480271508234E-7</v>
      </c>
      <c r="BD960" s="5">
        <f t="shared" si="1223"/>
        <v>5.8200534685642092E-6</v>
      </c>
      <c r="BE960" s="5">
        <f t="shared" si="1224"/>
        <v>6.2157497664079446E-6</v>
      </c>
      <c r="BF960" s="5">
        <f t="shared" si="1225"/>
        <v>3.3191744171494447E-6</v>
      </c>
      <c r="BG960" s="5">
        <f t="shared" si="1226"/>
        <v>1.1816132915558671E-6</v>
      </c>
      <c r="BH960" s="5">
        <f t="shared" si="1227"/>
        <v>3.1548733102897073E-7</v>
      </c>
      <c r="BI960" s="5">
        <f t="shared" si="1228"/>
        <v>6.7387363870104166E-8</v>
      </c>
      <c r="BJ960" s="8">
        <f t="shared" si="1229"/>
        <v>0.48631400301366801</v>
      </c>
      <c r="BK960" s="8">
        <f t="shared" si="1230"/>
        <v>0.3346223793180696</v>
      </c>
      <c r="BL960" s="8">
        <f t="shared" si="1231"/>
        <v>0.17428903350523212</v>
      </c>
      <c r="BM960" s="8">
        <f t="shared" si="1232"/>
        <v>0.21431473121046499</v>
      </c>
      <c r="BN960" s="8">
        <f t="shared" si="1233"/>
        <v>0.78555950066327729</v>
      </c>
    </row>
    <row r="961" spans="1:66" x14ac:dyDescent="0.25">
      <c r="A961" t="s">
        <v>141</v>
      </c>
      <c r="B961" t="s">
        <v>244</v>
      </c>
      <c r="C961" t="s">
        <v>473</v>
      </c>
      <c r="D961" s="7" t="s">
        <v>526</v>
      </c>
      <c r="E961">
        <f>VLOOKUP(A961,home!$A$2:$E$405,3,FALSE)</f>
        <v>1.3483000000000001</v>
      </c>
      <c r="F961">
        <f>VLOOKUP(B961,home!$B$2:$E$405,3,FALSE)</f>
        <v>1.335</v>
      </c>
      <c r="G961">
        <f>VLOOKUP(C961,away!$B$2:$E$405,4,FALSE)</f>
        <v>0.74170000000000003</v>
      </c>
      <c r="H961">
        <f>VLOOKUP(A961,away!$A$2:$E$405,3,FALSE)</f>
        <v>1.1460999999999999</v>
      </c>
      <c r="I961">
        <f>VLOOKUP(C961,away!$B$2:$E$405,3,FALSE)</f>
        <v>0.69799999999999995</v>
      </c>
      <c r="J961">
        <f>VLOOKUP(B961,home!$B$2:$E$405,4,FALSE)</f>
        <v>1.3959999999999999</v>
      </c>
      <c r="K961" s="3">
        <f t="shared" si="1178"/>
        <v>1.33504553685</v>
      </c>
      <c r="L961" s="3">
        <f t="shared" si="1179"/>
        <v>1.1167690087999997</v>
      </c>
      <c r="M961" s="5">
        <f t="shared" si="1180"/>
        <v>8.6137144825569209E-2</v>
      </c>
      <c r="N961" s="5">
        <f t="shared" si="1181"/>
        <v>0.11499701075637825</v>
      </c>
      <c r="O961" s="5">
        <f t="shared" si="1182"/>
        <v>9.6195293847712943E-2</v>
      </c>
      <c r="P961" s="5">
        <f t="shared" si="1183"/>
        <v>0.12842509771736343</v>
      </c>
      <c r="Q961" s="5">
        <f t="shared" si="1184"/>
        <v>7.6763122980697138E-2</v>
      </c>
      <c r="R961" s="5">
        <f t="shared" si="1185"/>
        <v>5.3713961480767569E-2</v>
      </c>
      <c r="S961" s="5">
        <f t="shared" si="1186"/>
        <v>4.7868447918471418E-2</v>
      </c>
      <c r="T961" s="5">
        <f t="shared" si="1187"/>
        <v>8.5726676763545617E-2</v>
      </c>
      <c r="U961" s="5">
        <f t="shared" si="1188"/>
        <v>7.171058454143156E-2</v>
      </c>
      <c r="V961" s="5">
        <f t="shared" si="1189"/>
        <v>7.9298736837466709E-3</v>
      </c>
      <c r="W961" s="5">
        <f t="shared" si="1190"/>
        <v>3.4160754910015793E-2</v>
      </c>
      <c r="X961" s="5">
        <f t="shared" si="1191"/>
        <v>3.8149672400718058E-2</v>
      </c>
      <c r="Y961" s="5">
        <f t="shared" si="1192"/>
        <v>2.1302185916497313E-2</v>
      </c>
      <c r="Z961" s="5">
        <f t="shared" si="1193"/>
        <v>1.9995362507199382E-2</v>
      </c>
      <c r="AA961" s="5">
        <f t="shared" si="1194"/>
        <v>2.6694719472934361E-2</v>
      </c>
      <c r="AB961" s="5">
        <f t="shared" si="1195"/>
        <v>1.7819333044901905E-2</v>
      </c>
      <c r="AC961" s="5">
        <f t="shared" si="1196"/>
        <v>7.3893411836423867E-4</v>
      </c>
      <c r="AD961" s="5">
        <f t="shared" si="1197"/>
        <v>1.1401540844510829E-2</v>
      </c>
      <c r="AE961" s="5">
        <f t="shared" si="1198"/>
        <v>1.273288746771707E-2</v>
      </c>
      <c r="AF961" s="5">
        <f t="shared" si="1199"/>
        <v>7.1098470582421688E-3</v>
      </c>
      <c r="AG961" s="5">
        <f t="shared" si="1200"/>
        <v>2.6466856173175657E-3</v>
      </c>
      <c r="AH961" s="5">
        <f t="shared" si="1201"/>
        <v>5.582550291940434E-3</v>
      </c>
      <c r="AI961" s="5">
        <f t="shared" si="1202"/>
        <v>7.452958851495742E-3</v>
      </c>
      <c r="AJ961" s="5">
        <f t="shared" si="1203"/>
        <v>4.9750197255080475E-3</v>
      </c>
      <c r="AK961" s="5">
        <f t="shared" si="1204"/>
        <v>2.2139592934267436E-3</v>
      </c>
      <c r="AL961" s="5">
        <f t="shared" si="1205"/>
        <v>4.4068182919130803E-5</v>
      </c>
      <c r="AM961" s="5">
        <f t="shared" si="1206"/>
        <v>3.0443152435354328E-3</v>
      </c>
      <c r="AN961" s="5">
        <f t="shared" si="1207"/>
        <v>3.3997969169977946E-3</v>
      </c>
      <c r="AO961" s="5">
        <f t="shared" si="1208"/>
        <v>1.8983939165584619E-3</v>
      </c>
      <c r="AP961" s="5">
        <f t="shared" si="1209"/>
        <v>7.0668916416898064E-4</v>
      </c>
      <c r="AQ961" s="5">
        <f t="shared" si="1210"/>
        <v>1.9730213934967327E-4</v>
      </c>
      <c r="AR961" s="5">
        <f t="shared" si="1211"/>
        <v>1.2468838312212935E-3</v>
      </c>
      <c r="AS961" s="5">
        <f t="shared" si="1212"/>
        <v>1.6646466938424163E-3</v>
      </c>
      <c r="AT961" s="5">
        <f t="shared" si="1213"/>
        <v>1.1111895695232136E-3</v>
      </c>
      <c r="AU961" s="5">
        <f t="shared" si="1214"/>
        <v>4.9449622512874635E-4</v>
      </c>
      <c r="AV961" s="5">
        <f t="shared" si="1215"/>
        <v>1.6504374458682647E-4</v>
      </c>
      <c r="AW961" s="5">
        <f t="shared" si="1216"/>
        <v>1.8250807119134879E-6</v>
      </c>
      <c r="AX961" s="5">
        <f t="shared" si="1217"/>
        <v>6.7738324644106703E-4</v>
      </c>
      <c r="AY961" s="5">
        <f t="shared" si="1218"/>
        <v>7.5648061670571635E-4</v>
      </c>
      <c r="AZ961" s="5">
        <f t="shared" si="1219"/>
        <v>4.2240705424742786E-4</v>
      </c>
      <c r="BA961" s="5">
        <f t="shared" si="1220"/>
        <v>1.5724370242734253E-4</v>
      </c>
      <c r="BB961" s="5">
        <f t="shared" si="1221"/>
        <v>4.3901223424956371E-5</v>
      </c>
      <c r="BC961" s="5">
        <f t="shared" si="1222"/>
        <v>9.8055051538791693E-6</v>
      </c>
      <c r="BD961" s="5">
        <f t="shared" si="1223"/>
        <v>2.3208020338029163E-4</v>
      </c>
      <c r="BE961" s="5">
        <f t="shared" si="1224"/>
        <v>3.0983763971409862E-4</v>
      </c>
      <c r="BF961" s="5">
        <f t="shared" si="1225"/>
        <v>2.0682367902422291E-4</v>
      </c>
      <c r="BG961" s="5">
        <f t="shared" si="1226"/>
        <v>9.2039676532061916E-5</v>
      </c>
      <c r="BH961" s="5">
        <f t="shared" si="1227"/>
        <v>3.0719289841811747E-5</v>
      </c>
      <c r="BI961" s="5">
        <f t="shared" si="1228"/>
        <v>8.2023301597024631E-6</v>
      </c>
      <c r="BJ961" s="8">
        <f t="shared" si="1229"/>
        <v>0.41630410344465058</v>
      </c>
      <c r="BK961" s="8">
        <f t="shared" si="1230"/>
        <v>0.2719000470631398</v>
      </c>
      <c r="BL961" s="8">
        <f t="shared" si="1231"/>
        <v>0.29192034343307399</v>
      </c>
      <c r="BM961" s="8">
        <f t="shared" si="1232"/>
        <v>0.44313356930358144</v>
      </c>
      <c r="BN961" s="8">
        <f t="shared" si="1233"/>
        <v>0.55623163160848854</v>
      </c>
    </row>
    <row r="962" spans="1:66" x14ac:dyDescent="0.25">
      <c r="A962" t="s">
        <v>141</v>
      </c>
      <c r="B962" t="s">
        <v>428</v>
      </c>
      <c r="C962" t="s">
        <v>151</v>
      </c>
      <c r="D962" s="7" t="s">
        <v>526</v>
      </c>
      <c r="E962">
        <f>VLOOKUP(A962,home!$A$2:$E$405,3,FALSE)</f>
        <v>1.3483000000000001</v>
      </c>
      <c r="F962">
        <f>VLOOKUP(B962,home!$B$2:$E$405,3,FALSE)</f>
        <v>1.1867000000000001</v>
      </c>
      <c r="G962">
        <f>VLOOKUP(C962,away!$B$2:$E$405,4,FALSE)</f>
        <v>1.6316999999999999</v>
      </c>
      <c r="H962">
        <f>VLOOKUP(A962,away!$A$2:$E$405,3,FALSE)</f>
        <v>1.1460999999999999</v>
      </c>
      <c r="I962">
        <f>VLOOKUP(C962,away!$B$2:$E$405,3,FALSE)</f>
        <v>0.87250000000000005</v>
      </c>
      <c r="J962">
        <f>VLOOKUP(B962,home!$B$2:$E$405,4,FALSE)</f>
        <v>1.5705</v>
      </c>
      <c r="K962" s="3">
        <f t="shared" si="1178"/>
        <v>2.6107650512370002</v>
      </c>
      <c r="L962" s="3">
        <f t="shared" si="1179"/>
        <v>1.5704564186250001</v>
      </c>
      <c r="M962" s="5">
        <f t="shared" si="1180"/>
        <v>1.5279832308753506E-2</v>
      </c>
      <c r="N962" s="5">
        <f t="shared" si="1181"/>
        <v>3.9892052180455613E-2</v>
      </c>
      <c r="O962" s="5">
        <f t="shared" si="1182"/>
        <v>2.3996310724795595E-2</v>
      </c>
      <c r="P962" s="5">
        <f t="shared" si="1183"/>
        <v>6.2648729398919939E-2</v>
      </c>
      <c r="Q962" s="5">
        <f t="shared" si="1184"/>
        <v>5.2074387827428147E-2</v>
      </c>
      <c r="R962" s="5">
        <f t="shared" si="1185"/>
        <v>1.8842580100537586E-2</v>
      </c>
      <c r="S962" s="5">
        <f t="shared" si="1186"/>
        <v>6.4216400023098141E-2</v>
      </c>
      <c r="T962" s="5">
        <f t="shared" si="1187"/>
        <v>8.1780556609552094E-2</v>
      </c>
      <c r="U962" s="5">
        <f t="shared" si="1188"/>
        <v>4.9193549601617287E-2</v>
      </c>
      <c r="V962" s="5">
        <f t="shared" si="1189"/>
        <v>2.9254799447236333E-2</v>
      </c>
      <c r="W962" s="5">
        <f t="shared" si="1190"/>
        <v>4.5317997268136963E-2</v>
      </c>
      <c r="X962" s="5">
        <f t="shared" si="1191"/>
        <v>7.1169939688975892E-2</v>
      </c>
      <c r="Y962" s="5">
        <f t="shared" si="1192"/>
        <v>5.5884644298853182E-2</v>
      </c>
      <c r="Z962" s="5">
        <f t="shared" si="1193"/>
        <v>9.8638169541149859E-3</v>
      </c>
      <c r="AA962" s="5">
        <f t="shared" si="1194"/>
        <v>2.5752108575602395E-2</v>
      </c>
      <c r="AB962" s="5">
        <f t="shared" si="1195"/>
        <v>3.3616352532421699E-2</v>
      </c>
      <c r="AC962" s="5">
        <f t="shared" si="1196"/>
        <v>7.4967119122915033E-3</v>
      </c>
      <c r="AD962" s="5">
        <f t="shared" si="1197"/>
        <v>2.957866086492647E-2</v>
      </c>
      <c r="AE962" s="5">
        <f t="shared" si="1198"/>
        <v>4.6451997809655865E-2</v>
      </c>
      <c r="AF962" s="5">
        <f t="shared" si="1199"/>
        <v>3.6475419059064255E-2</v>
      </c>
      <c r="AG962" s="5">
        <f t="shared" si="1200"/>
        <v>1.909435199444804E-2</v>
      </c>
      <c r="AH962" s="5">
        <f t="shared" si="1201"/>
        <v>3.8726736619329959E-3</v>
      </c>
      <c r="AI962" s="5">
        <f t="shared" si="1202"/>
        <v>1.0110641051420679E-2</v>
      </c>
      <c r="AJ962" s="5">
        <f t="shared" si="1203"/>
        <v>1.3198254151325615E-2</v>
      </c>
      <c r="AK962" s="5">
        <f t="shared" si="1204"/>
        <v>1.1485846891874856E-2</v>
      </c>
      <c r="AL962" s="5">
        <f t="shared" si="1205"/>
        <v>1.229488561090428E-3</v>
      </c>
      <c r="AM962" s="5">
        <f t="shared" si="1206"/>
        <v>1.5444586809708311E-2</v>
      </c>
      <c r="AN962" s="5">
        <f t="shared" si="1207"/>
        <v>2.4255050488317425E-2</v>
      </c>
      <c r="AO962" s="5">
        <f t="shared" si="1208"/>
        <v>1.9045749861725775E-2</v>
      </c>
      <c r="AP962" s="5">
        <f t="shared" si="1209"/>
        <v>9.9701733726244839E-3</v>
      </c>
      <c r="AQ962" s="5">
        <f t="shared" si="1210"/>
        <v>3.9144306919605487E-3</v>
      </c>
      <c r="AR962" s="5">
        <f t="shared" si="1211"/>
        <v>1.2163730419245307E-3</v>
      </c>
      <c r="AS962" s="5">
        <f t="shared" si="1212"/>
        <v>3.1756642271234025E-3</v>
      </c>
      <c r="AT962" s="5">
        <f t="shared" si="1213"/>
        <v>4.1454565893186699E-3</v>
      </c>
      <c r="AU962" s="5">
        <f t="shared" si="1214"/>
        <v>3.607604394937773E-3</v>
      </c>
      <c r="AV962" s="5">
        <f t="shared" si="1215"/>
        <v>2.3546518682481363E-3</v>
      </c>
      <c r="AW962" s="5">
        <f t="shared" si="1216"/>
        <v>1.400282531582046E-4</v>
      </c>
      <c r="AX962" s="5">
        <f t="shared" si="1217"/>
        <v>6.7203645789304057E-3</v>
      </c>
      <c r="AY962" s="5">
        <f t="shared" si="1218"/>
        <v>1.0554039688481349E-2</v>
      </c>
      <c r="AZ962" s="5">
        <f t="shared" si="1219"/>
        <v>8.2873296855992679E-3</v>
      </c>
      <c r="BA962" s="5">
        <f t="shared" si="1220"/>
        <v>4.3382966993369583E-3</v>
      </c>
      <c r="BB962" s="5">
        <f t="shared" si="1221"/>
        <v>1.7032764743433453E-3</v>
      </c>
      <c r="BC962" s="5">
        <f t="shared" si="1222"/>
        <v>5.3498429436509302E-4</v>
      </c>
      <c r="BD962" s="5">
        <f t="shared" si="1223"/>
        <v>3.1837680852213286E-4</v>
      </c>
      <c r="BE962" s="5">
        <f t="shared" si="1224"/>
        <v>8.3120704481395857E-4</v>
      </c>
      <c r="BF962" s="5">
        <f t="shared" si="1225"/>
        <v>1.0850431514711353E-3</v>
      </c>
      <c r="BG962" s="5">
        <f t="shared" si="1226"/>
        <v>9.4426424631496495E-4</v>
      </c>
      <c r="BH962" s="5">
        <f t="shared" si="1227"/>
        <v>6.1631302335293943E-4</v>
      </c>
      <c r="BI962" s="5">
        <f t="shared" si="1228"/>
        <v>3.2180970039841331E-4</v>
      </c>
      <c r="BJ962" s="8">
        <f t="shared" si="1229"/>
        <v>0.58248829024688953</v>
      </c>
      <c r="BK962" s="8">
        <f t="shared" si="1230"/>
        <v>0.19068000133987117</v>
      </c>
      <c r="BL962" s="8">
        <f t="shared" si="1231"/>
        <v>0.20868508138795475</v>
      </c>
      <c r="BM962" s="8">
        <f t="shared" si="1232"/>
        <v>0.76856928595261687</v>
      </c>
      <c r="BN962" s="8">
        <f t="shared" si="1233"/>
        <v>0.2127338925408904</v>
      </c>
    </row>
    <row r="963" spans="1:66" x14ac:dyDescent="0.25">
      <c r="A963" t="s">
        <v>141</v>
      </c>
      <c r="B963" t="s">
        <v>145</v>
      </c>
      <c r="C963" t="s">
        <v>474</v>
      </c>
      <c r="D963" s="7" t="s">
        <v>526</v>
      </c>
      <c r="E963">
        <f>VLOOKUP(A963,home!$A$2:$E$405,3,FALSE)</f>
        <v>1.3483000000000001</v>
      </c>
      <c r="F963">
        <f>VLOOKUP(B963,home!$B$2:$E$405,3,FALSE)</f>
        <v>1.4833000000000001</v>
      </c>
      <c r="G963">
        <f>VLOOKUP(C963,away!$B$2:$E$405,4,FALSE)</f>
        <v>0.89</v>
      </c>
      <c r="H963">
        <f>VLOOKUP(A963,away!$A$2:$E$405,3,FALSE)</f>
        <v>1.1460999999999999</v>
      </c>
      <c r="I963">
        <f>VLOOKUP(C963,away!$B$2:$E$405,3,FALSE)</f>
        <v>1.2215</v>
      </c>
      <c r="J963">
        <f>VLOOKUP(B963,home!$B$2:$E$405,4,FALSE)</f>
        <v>0.52349999999999997</v>
      </c>
      <c r="K963" s="3">
        <f t="shared" si="1178"/>
        <v>1.7799407171000003</v>
      </c>
      <c r="L963" s="3">
        <f t="shared" si="1179"/>
        <v>0.73287966202499999</v>
      </c>
      <c r="M963" s="5">
        <f t="shared" si="1180"/>
        <v>8.1039354917417539E-2</v>
      </c>
      <c r="N963" s="5">
        <f t="shared" si="1181"/>
        <v>0.14424524750502962</v>
      </c>
      <c r="O963" s="5">
        <f t="shared" si="1182"/>
        <v>5.9392095042600991E-2</v>
      </c>
      <c r="P963" s="5">
        <f t="shared" si="1183"/>
        <v>0.10571440824019858</v>
      </c>
      <c r="Q963" s="5">
        <f t="shared" si="1184"/>
        <v>0.12837399464118474</v>
      </c>
      <c r="R963" s="5">
        <f t="shared" si="1185"/>
        <v>2.176362927088904E-2</v>
      </c>
      <c r="S963" s="5">
        <f t="shared" si="1186"/>
        <v>3.4475644953503456E-2</v>
      </c>
      <c r="T963" s="5">
        <f t="shared" si="1187"/>
        <v>9.4082689805430636E-2</v>
      </c>
      <c r="U963" s="5">
        <f t="shared" si="1188"/>
        <v>3.8737969891124796E-2</v>
      </c>
      <c r="V963" s="5">
        <f t="shared" si="1189"/>
        <v>4.9969855985715914E-3</v>
      </c>
      <c r="W963" s="5">
        <f t="shared" si="1190"/>
        <v>7.6166033359540655E-2</v>
      </c>
      <c r="X963" s="5">
        <f t="shared" si="1191"/>
        <v>5.582053678632503E-2</v>
      </c>
      <c r="Y963" s="5">
        <f t="shared" si="1192"/>
        <v>2.045486806700798E-2</v>
      </c>
      <c r="Z963" s="5">
        <f t="shared" si="1193"/>
        <v>5.3167070881621863E-3</v>
      </c>
      <c r="AA963" s="5">
        <f t="shared" si="1194"/>
        <v>9.463423427114058E-3</v>
      </c>
      <c r="AB963" s="5">
        <f t="shared" si="1195"/>
        <v>8.4221663405391698E-3</v>
      </c>
      <c r="AC963" s="5">
        <f t="shared" si="1196"/>
        <v>4.0740497015007577E-4</v>
      </c>
      <c r="AD963" s="5">
        <f t="shared" si="1197"/>
        <v>3.3892756009160835E-2</v>
      </c>
      <c r="AE963" s="5">
        <f t="shared" si="1198"/>
        <v>2.483931156908958E-2</v>
      </c>
      <c r="AF963" s="5">
        <f t="shared" si="1199"/>
        <v>9.1021131338440194E-3</v>
      </c>
      <c r="AG963" s="5">
        <f t="shared" si="1200"/>
        <v>2.2235845324149735E-3</v>
      </c>
      <c r="AH963" s="5">
        <f t="shared" si="1201"/>
        <v>9.741266234645561E-4</v>
      </c>
      <c r="AI963" s="5">
        <f t="shared" si="1202"/>
        <v>1.7338876407157042E-3</v>
      </c>
      <c r="AJ963" s="5">
        <f t="shared" si="1203"/>
        <v>1.5431086052931694E-3</v>
      </c>
      <c r="AK963" s="5">
        <f t="shared" si="1204"/>
        <v>9.1554727915623497E-4</v>
      </c>
      <c r="AL963" s="5">
        <f t="shared" si="1205"/>
        <v>2.1258103733633969E-5</v>
      </c>
      <c r="AM963" s="5">
        <f t="shared" si="1206"/>
        <v>1.206541928708822E-2</v>
      </c>
      <c r="AN963" s="5">
        <f t="shared" si="1207"/>
        <v>8.8425004093111315E-3</v>
      </c>
      <c r="AO963" s="5">
        <f t="shared" si="1208"/>
        <v>3.2402443557159322E-3</v>
      </c>
      <c r="AP963" s="5">
        <f t="shared" si="1209"/>
        <v>7.9156972943183557E-4</v>
      </c>
      <c r="AQ963" s="5">
        <f t="shared" si="1210"/>
        <v>1.4503133894380607E-4</v>
      </c>
      <c r="AR963" s="5">
        <f t="shared" si="1211"/>
        <v>1.427835181148517E-4</v>
      </c>
      <c r="AS963" s="5">
        <f t="shared" si="1212"/>
        <v>2.5414619762341006E-4</v>
      </c>
      <c r="AT963" s="5">
        <f t="shared" si="1213"/>
        <v>2.2618258262302549E-4</v>
      </c>
      <c r="AU963" s="5">
        <f t="shared" si="1214"/>
        <v>1.3419719610318601E-4</v>
      </c>
      <c r="AV963" s="5">
        <f t="shared" si="1215"/>
        <v>5.9715763366178564E-5</v>
      </c>
      <c r="AW963" s="5">
        <f t="shared" si="1216"/>
        <v>7.7030058722016014E-7</v>
      </c>
      <c r="AX963" s="5">
        <f t="shared" si="1217"/>
        <v>3.5792885096619952E-3</v>
      </c>
      <c r="AY963" s="5">
        <f t="shared" si="1218"/>
        <v>2.6231877532510491E-3</v>
      </c>
      <c r="AZ963" s="5">
        <f t="shared" si="1219"/>
        <v>9.6124047701537385E-4</v>
      </c>
      <c r="BA963" s="5">
        <f t="shared" si="1220"/>
        <v>2.3482453197325902E-4</v>
      </c>
      <c r="BB963" s="5">
        <f t="shared" si="1221"/>
        <v>4.3024530906935209E-5</v>
      </c>
      <c r="BC963" s="5">
        <f t="shared" si="1222"/>
        <v>6.3063607339717705E-6</v>
      </c>
      <c r="BD963" s="5">
        <f t="shared" si="1223"/>
        <v>1.7440522749792159E-5</v>
      </c>
      <c r="BE963" s="5">
        <f t="shared" si="1224"/>
        <v>3.1043096569863929E-5</v>
      </c>
      <c r="BF963" s="5">
        <f t="shared" si="1225"/>
        <v>2.7627435784784084E-5</v>
      </c>
      <c r="BG963" s="5">
        <f t="shared" si="1226"/>
        <v>1.6391732620800928E-5</v>
      </c>
      <c r="BH963" s="5">
        <f t="shared" si="1227"/>
        <v>7.2940780788949687E-6</v>
      </c>
      <c r="BI963" s="5">
        <f t="shared" si="1228"/>
        <v>2.5966053132663414E-6</v>
      </c>
      <c r="BJ963" s="8">
        <f t="shared" si="1229"/>
        <v>0.62173377269306185</v>
      </c>
      <c r="BK963" s="8">
        <f t="shared" si="1230"/>
        <v>0.22927824453682591</v>
      </c>
      <c r="BL963" s="8">
        <f t="shared" si="1231"/>
        <v>0.14386537284984577</v>
      </c>
      <c r="BM963" s="8">
        <f t="shared" si="1232"/>
        <v>0.45704295009791096</v>
      </c>
      <c r="BN963" s="8">
        <f t="shared" si="1233"/>
        <v>0.54052872961732046</v>
      </c>
    </row>
    <row r="964" spans="1:66" x14ac:dyDescent="0.25">
      <c r="A964" t="s">
        <v>141</v>
      </c>
      <c r="B964" t="s">
        <v>156</v>
      </c>
      <c r="C964" t="s">
        <v>138</v>
      </c>
      <c r="D964" s="7" t="s">
        <v>526</v>
      </c>
      <c r="E964">
        <f>VLOOKUP(A964,home!$A$2:$E$405,3,FALSE)</f>
        <v>1.3483000000000001</v>
      </c>
      <c r="F964">
        <f>VLOOKUP(B964,home!$B$2:$E$405,3,FALSE)</f>
        <v>1.1125</v>
      </c>
      <c r="G964">
        <f>VLOOKUP(C964,away!$B$2:$E$405,4,FALSE)</f>
        <v>1.78</v>
      </c>
      <c r="H964">
        <f>VLOOKUP(A964,away!$A$2:$E$405,3,FALSE)</f>
        <v>1.1460999999999999</v>
      </c>
      <c r="I964">
        <f>VLOOKUP(C964,away!$B$2:$E$405,3,FALSE)</f>
        <v>1.2215</v>
      </c>
      <c r="J964">
        <f>VLOOKUP(B964,home!$B$2:$E$405,4,FALSE)</f>
        <v>0.87250000000000005</v>
      </c>
      <c r="K964" s="3">
        <f t="shared" si="1178"/>
        <v>2.6699710750000003</v>
      </c>
      <c r="L964" s="3">
        <f t="shared" si="1179"/>
        <v>1.2214661033750001</v>
      </c>
      <c r="M964" s="5">
        <f t="shared" si="1180"/>
        <v>2.0415983533374805E-2</v>
      </c>
      <c r="N964" s="5">
        <f t="shared" si="1181"/>
        <v>5.4510085501787035E-2</v>
      </c>
      <c r="O964" s="5">
        <f t="shared" si="1182"/>
        <v>2.4937431853079485E-2</v>
      </c>
      <c r="P964" s="5">
        <f t="shared" si="1183"/>
        <v>6.6582221732505886E-2</v>
      </c>
      <c r="Q964" s="5">
        <f t="shared" si="1184"/>
        <v>7.2770175792774144E-2</v>
      </c>
      <c r="R964" s="5">
        <f t="shared" si="1185"/>
        <v>1.5230113856880308E-2</v>
      </c>
      <c r="S964" s="5">
        <f t="shared" si="1186"/>
        <v>5.4285803125642573E-2</v>
      </c>
      <c r="T964" s="5">
        <f t="shared" si="1187"/>
        <v>8.8886303067513578E-2</v>
      </c>
      <c r="U964" s="5">
        <f t="shared" si="1188"/>
        <v>4.0663963466827116E-2</v>
      </c>
      <c r="V964" s="5">
        <f t="shared" si="1189"/>
        <v>1.9671239854956349E-2</v>
      </c>
      <c r="W964" s="5">
        <f t="shared" si="1190"/>
        <v>6.4764754829790716E-2</v>
      </c>
      <c r="X964" s="5">
        <f t="shared" si="1191"/>
        <v>7.9107952717981683E-2</v>
      </c>
      <c r="Y964" s="5">
        <f t="shared" si="1192"/>
        <v>4.8313841376203426E-2</v>
      </c>
      <c r="Z964" s="5">
        <f t="shared" si="1193"/>
        <v>6.2010226089070607E-3</v>
      </c>
      <c r="AA964" s="5">
        <f t="shared" si="1194"/>
        <v>1.6556551001202891E-2</v>
      </c>
      <c r="AB964" s="5">
        <f t="shared" si="1195"/>
        <v>2.2102756137487013E-2</v>
      </c>
      <c r="AC964" s="5">
        <f t="shared" si="1196"/>
        <v>4.0095877931710456E-3</v>
      </c>
      <c r="AD964" s="5">
        <f t="shared" si="1197"/>
        <v>4.3230005518751953E-2</v>
      </c>
      <c r="AE964" s="5">
        <f t="shared" si="1198"/>
        <v>5.2803986389869689E-2</v>
      </c>
      <c r="AF964" s="5">
        <f t="shared" si="1199"/>
        <v>3.2249139749150342E-2</v>
      </c>
      <c r="AG964" s="5">
        <f t="shared" si="1200"/>
        <v>1.3130410355530165E-2</v>
      </c>
      <c r="AH964" s="5">
        <f t="shared" si="1201"/>
        <v>1.8935847307604964E-3</v>
      </c>
      <c r="AI964" s="5">
        <f t="shared" si="1202"/>
        <v>5.0558164591921889E-3</v>
      </c>
      <c r="AJ964" s="5">
        <f t="shared" si="1203"/>
        <v>6.7494418532760324E-3</v>
      </c>
      <c r="AK964" s="5">
        <f t="shared" si="1204"/>
        <v>6.006938173547134E-3</v>
      </c>
      <c r="AL964" s="5">
        <f t="shared" si="1205"/>
        <v>5.2305540522099622E-4</v>
      </c>
      <c r="AM964" s="5">
        <f t="shared" si="1206"/>
        <v>2.3084572861431625E-2</v>
      </c>
      <c r="AN964" s="5">
        <f t="shared" si="1207"/>
        <v>2.8197023261129158E-2</v>
      </c>
      <c r="AO964" s="5">
        <f t="shared" si="1208"/>
        <v>1.7220854064772841E-2</v>
      </c>
      <c r="AP964" s="5">
        <f t="shared" si="1209"/>
        <v>7.0115631704292039E-3</v>
      </c>
      <c r="AQ964" s="5">
        <f t="shared" si="1210"/>
        <v>2.1410966860879554E-3</v>
      </c>
      <c r="AR964" s="5">
        <f t="shared" si="1211"/>
        <v>4.625899124984845E-4</v>
      </c>
      <c r="AS964" s="5">
        <f t="shared" si="1212"/>
        <v>1.2351016859577348E-3</v>
      </c>
      <c r="AT964" s="5">
        <f t="shared" si="1213"/>
        <v>1.6488428880954431E-3</v>
      </c>
      <c r="AU964" s="5">
        <f t="shared" si="1214"/>
        <v>1.4674542728114318E-3</v>
      </c>
      <c r="AV964" s="5">
        <f t="shared" si="1215"/>
        <v>9.7951511557292062E-4</v>
      </c>
      <c r="AW964" s="5">
        <f t="shared" si="1216"/>
        <v>4.7384158201176997E-5</v>
      </c>
      <c r="AX964" s="5">
        <f t="shared" si="1217"/>
        <v>1.027252363645874E-2</v>
      </c>
      <c r="AY964" s="5">
        <f t="shared" si="1218"/>
        <v>1.2547539418052842E-2</v>
      </c>
      <c r="AZ964" s="5">
        <f t="shared" si="1219"/>
        <v>7.6631970399566119E-3</v>
      </c>
      <c r="BA964" s="5">
        <f t="shared" si="1220"/>
        <v>3.120111809263546E-3</v>
      </c>
      <c r="BB964" s="5">
        <f t="shared" si="1221"/>
        <v>9.5277770343886632E-4</v>
      </c>
      <c r="BC964" s="5">
        <f t="shared" si="1222"/>
        <v>2.3275713376041073E-4</v>
      </c>
      <c r="BD964" s="5">
        <f t="shared" si="1223"/>
        <v>9.4172982980017498E-5</v>
      </c>
      <c r="BE964" s="5">
        <f t="shared" si="1224"/>
        <v>2.5143914060311406E-4</v>
      </c>
      <c r="BF964" s="5">
        <f t="shared" si="1225"/>
        <v>3.3566761626658637E-4</v>
      </c>
      <c r="BG964" s="5">
        <f t="shared" si="1226"/>
        <v>2.9874094208199502E-4</v>
      </c>
      <c r="BH964" s="5">
        <f t="shared" si="1227"/>
        <v>1.9940741856929429E-4</v>
      </c>
      <c r="BI964" s="5">
        <f t="shared" si="1228"/>
        <v>1.0648240794408677E-4</v>
      </c>
      <c r="BJ964" s="8">
        <f t="shared" si="1229"/>
        <v>0.66221067208413442</v>
      </c>
      <c r="BK964" s="8">
        <f t="shared" si="1230"/>
        <v>0.17803543086292448</v>
      </c>
      <c r="BL964" s="8">
        <f t="shared" si="1231"/>
        <v>0.14627601191563372</v>
      </c>
      <c r="BM964" s="8">
        <f t="shared" si="1232"/>
        <v>0.72577696994134655</v>
      </c>
      <c r="BN964" s="8">
        <f t="shared" si="1233"/>
        <v>0.2544460122704017</v>
      </c>
    </row>
    <row r="965" spans="1:66" x14ac:dyDescent="0.25">
      <c r="A965" t="s">
        <v>25</v>
      </c>
      <c r="B965" t="s">
        <v>275</v>
      </c>
      <c r="C965" t="s">
        <v>502</v>
      </c>
      <c r="D965" s="7" t="s">
        <v>526</v>
      </c>
      <c r="E965">
        <f>VLOOKUP(A965,home!$A$2:$E$405,3,FALSE)</f>
        <v>1.35</v>
      </c>
      <c r="F965">
        <f>VLOOKUP(B965,home!$B$2:$E$405,3,FALSE)</f>
        <v>0.74070000000000003</v>
      </c>
      <c r="G965">
        <f>VLOOKUP(C965,away!$B$2:$E$405,4,FALSE)</f>
        <v>0.98770000000000002</v>
      </c>
      <c r="H965">
        <f>VLOOKUP(A965,away!$A$2:$E$405,3,FALSE)</f>
        <v>1.0667</v>
      </c>
      <c r="I965">
        <f>VLOOKUP(C965,away!$B$2:$E$405,3,FALSE)</f>
        <v>0.3125</v>
      </c>
      <c r="J965">
        <f>VLOOKUP(B965,home!$B$2:$E$405,4,FALSE)</f>
        <v>0.625</v>
      </c>
      <c r="K965" s="3">
        <f t="shared" si="1178"/>
        <v>0.98764567650000012</v>
      </c>
      <c r="L965" s="3">
        <f t="shared" si="1179"/>
        <v>0.20833984375</v>
      </c>
      <c r="M965" s="5">
        <f t="shared" si="1180"/>
        <v>0.30240578025789494</v>
      </c>
      <c r="N965" s="5">
        <f t="shared" si="1181"/>
        <v>0.29866976142031898</v>
      </c>
      <c r="O965" s="5">
        <f t="shared" si="1182"/>
        <v>6.3003173008026658E-2</v>
      </c>
      <c r="P965" s="5">
        <f t="shared" si="1183"/>
        <v>6.2224811427159028E-2</v>
      </c>
      <c r="Q965" s="5">
        <f t="shared" si="1184"/>
        <v>0.14748994928403228</v>
      </c>
      <c r="R965" s="5">
        <f t="shared" si="1185"/>
        <v>6.5630356101232462E-3</v>
      </c>
      <c r="S965" s="5">
        <f t="shared" si="1186"/>
        <v>3.2009367957876668E-3</v>
      </c>
      <c r="T965" s="5">
        <f t="shared" si="1187"/>
        <v>3.0728032988530704E-2</v>
      </c>
      <c r="U965" s="5">
        <f t="shared" si="1188"/>
        <v>6.4819537450537638E-3</v>
      </c>
      <c r="V965" s="5">
        <f t="shared" si="1189"/>
        <v>7.3182643069219936E-5</v>
      </c>
      <c r="W965" s="5">
        <f t="shared" si="1190"/>
        <v>4.8555936912526271E-2</v>
      </c>
      <c r="X965" s="5">
        <f t="shared" si="1191"/>
        <v>1.0116136309490579E-2</v>
      </c>
      <c r="Y965" s="5">
        <f t="shared" si="1192"/>
        <v>1.0537971290364846E-3</v>
      </c>
      <c r="Z965" s="5">
        <f t="shared" si="1193"/>
        <v>4.5578060451292109E-4</v>
      </c>
      <c r="AA965" s="5">
        <f t="shared" si="1194"/>
        <v>4.5014974347974294E-4</v>
      </c>
      <c r="AB965" s="5">
        <f t="shared" si="1195"/>
        <v>2.2229422396267609E-4</v>
      </c>
      <c r="AC965" s="5">
        <f t="shared" si="1196"/>
        <v>9.4115598601483958E-7</v>
      </c>
      <c r="AD965" s="5">
        <f t="shared" si="1197"/>
        <v>1.1989015290015831E-2</v>
      </c>
      <c r="AE965" s="5">
        <f t="shared" si="1198"/>
        <v>2.4977895722382588E-3</v>
      </c>
      <c r="AF965" s="5">
        <f t="shared" si="1199"/>
        <v>2.6019454460024912E-4</v>
      </c>
      <c r="AG965" s="5">
        <f t="shared" si="1200"/>
        <v>1.8069630255539441E-5</v>
      </c>
      <c r="AH965" s="5">
        <f t="shared" si="1201"/>
        <v>2.3739314982125625E-5</v>
      </c>
      <c r="AI965" s="5">
        <f t="shared" si="1202"/>
        <v>2.3446031805168049E-5</v>
      </c>
      <c r="AJ965" s="5">
        <f t="shared" si="1203"/>
        <v>1.1578185971727857E-5</v>
      </c>
      <c r="AK965" s="5">
        <f t="shared" si="1204"/>
        <v>3.8117151055633247E-6</v>
      </c>
      <c r="AL965" s="5">
        <f t="shared" si="1205"/>
        <v>7.746314068913892E-9</v>
      </c>
      <c r="AM965" s="5">
        <f t="shared" si="1206"/>
        <v>2.3681798233353068E-3</v>
      </c>
      <c r="AN965" s="5">
        <f t="shared" si="1207"/>
        <v>4.9338621436558036E-4</v>
      </c>
      <c r="AO965" s="5">
        <f t="shared" si="1208"/>
        <v>5.1396003404664511E-5</v>
      </c>
      <c r="AP965" s="5">
        <f t="shared" si="1209"/>
        <v>3.5692784395674249E-6</v>
      </c>
      <c r="AQ965" s="5">
        <f t="shared" si="1210"/>
        <v>1.8590572809993021E-7</v>
      </c>
      <c r="AR965" s="5">
        <f t="shared" si="1211"/>
        <v>9.8916903482161762E-7</v>
      </c>
      <c r="AS965" s="5">
        <f t="shared" si="1212"/>
        <v>9.7694852056924865E-7</v>
      </c>
      <c r="AT965" s="5">
        <f t="shared" si="1213"/>
        <v>4.8243949125164494E-7</v>
      </c>
      <c r="AU965" s="5">
        <f t="shared" si="1214"/>
        <v>1.5882642590251562E-7</v>
      </c>
      <c r="AV965" s="5">
        <f t="shared" si="1215"/>
        <v>3.9216058214141791E-8</v>
      </c>
      <c r="AW965" s="5">
        <f t="shared" si="1216"/>
        <v>4.4275767827829239E-11</v>
      </c>
      <c r="AX965" s="5">
        <f t="shared" si="1217"/>
        <v>3.8982042728194152E-4</v>
      </c>
      <c r="AY965" s="5">
        <f t="shared" si="1218"/>
        <v>8.1215126910477923E-5</v>
      </c>
      <c r="AZ965" s="5">
        <f t="shared" si="1219"/>
        <v>8.4601734253326954E-6</v>
      </c>
      <c r="BA965" s="5">
        <f t="shared" si="1220"/>
        <v>5.8753040317723884E-7</v>
      </c>
      <c r="BB965" s="5">
        <f t="shared" si="1221"/>
        <v>3.0601498099080101E-8</v>
      </c>
      <c r="BC965" s="5">
        <f t="shared" si="1222"/>
        <v>1.2751022664956546E-9</v>
      </c>
      <c r="BD965" s="5">
        <f t="shared" si="1223"/>
        <v>3.4347220359512348E-8</v>
      </c>
      <c r="BE965" s="5">
        <f t="shared" si="1224"/>
        <v>3.3922883687865144E-8</v>
      </c>
      <c r="BF965" s="5">
        <f t="shared" si="1225"/>
        <v>1.6751894704366195E-8</v>
      </c>
      <c r="BG965" s="5">
        <f t="shared" si="1226"/>
        <v>5.5149787926501743E-9</v>
      </c>
      <c r="BH965" s="5">
        <f t="shared" si="1227"/>
        <v>1.3617112401375337E-9</v>
      </c>
      <c r="BI965" s="5">
        <f t="shared" si="1228"/>
        <v>2.6897764379265777E-10</v>
      </c>
      <c r="BJ965" s="8">
        <f t="shared" si="1229"/>
        <v>0.55477551544093984</v>
      </c>
      <c r="BK965" s="8">
        <f t="shared" si="1230"/>
        <v>0.36798687515312145</v>
      </c>
      <c r="BL965" s="8">
        <f t="shared" si="1231"/>
        <v>7.6785920345707873E-2</v>
      </c>
      <c r="BM965" s="8">
        <f t="shared" si="1232"/>
        <v>0.11956636545409204</v>
      </c>
      <c r="BN965" s="8">
        <f t="shared" si="1233"/>
        <v>0.88035651100755519</v>
      </c>
    </row>
    <row r="966" spans="1:66" x14ac:dyDescent="0.25">
      <c r="A966" t="s">
        <v>173</v>
      </c>
      <c r="B966" t="s">
        <v>178</v>
      </c>
      <c r="C966" t="s">
        <v>177</v>
      </c>
      <c r="D966" s="7" t="s">
        <v>526</v>
      </c>
      <c r="E966">
        <f>VLOOKUP(A966,home!$A$2:$E$405,3,FALSE)</f>
        <v>1.8412999999999999</v>
      </c>
      <c r="F966">
        <f>VLOOKUP(B966,home!$B$2:$E$405,3,FALSE)</f>
        <v>0.95040000000000002</v>
      </c>
      <c r="G966">
        <f>VLOOKUP(C966,away!$B$2:$E$405,4,FALSE)</f>
        <v>1.4482999999999999</v>
      </c>
      <c r="H966">
        <f>VLOOKUP(A966,away!$A$2:$E$405,3,FALSE)</f>
        <v>1.4127000000000001</v>
      </c>
      <c r="I966">
        <f>VLOOKUP(C966,away!$B$2:$E$405,3,FALSE)</f>
        <v>1.8875999999999999</v>
      </c>
      <c r="J966">
        <f>VLOOKUP(B966,home!$B$2:$E$405,4,FALSE)</f>
        <v>1.9466000000000001</v>
      </c>
      <c r="K966" s="3">
        <f t="shared" si="1178"/>
        <v>2.5344837524159995</v>
      </c>
      <c r="L966" s="3">
        <f t="shared" si="1179"/>
        <v>5.1908279314320005</v>
      </c>
      <c r="M966" s="5">
        <f t="shared" si="1180"/>
        <v>4.4150920716890565E-4</v>
      </c>
      <c r="N966" s="5">
        <f t="shared" si="1181"/>
        <v>1.1189979121116608E-3</v>
      </c>
      <c r="O966" s="5">
        <f t="shared" si="1182"/>
        <v>2.2917983245567528E-3</v>
      </c>
      <c r="P966" s="5">
        <f t="shared" si="1183"/>
        <v>5.8085256174032996E-3</v>
      </c>
      <c r="Q966" s="5">
        <f t="shared" si="1184"/>
        <v>1.418041013617216E-3</v>
      </c>
      <c r="R966" s="5">
        <f t="shared" si="1185"/>
        <v>5.9481653781591273E-3</v>
      </c>
      <c r="S966" s="5">
        <f t="shared" si="1186"/>
        <v>1.9104341030833291E-2</v>
      </c>
      <c r="T966" s="5">
        <f t="shared" si="1187"/>
        <v>7.3608069014003893E-3</v>
      </c>
      <c r="U966" s="5">
        <f t="shared" si="1188"/>
        <v>1.5075528507627677E-2</v>
      </c>
      <c r="V966" s="5">
        <f t="shared" si="1189"/>
        <v>2.7926447758779699E-2</v>
      </c>
      <c r="W966" s="5">
        <f t="shared" si="1190"/>
        <v>1.1980006364241162E-3</v>
      </c>
      <c r="X966" s="5">
        <f t="shared" si="1191"/>
        <v>6.2186151654236152E-3</v>
      </c>
      <c r="Y966" s="5">
        <f t="shared" si="1192"/>
        <v>1.6139880647753766E-2</v>
      </c>
      <c r="Z966" s="5">
        <f t="shared" si="1193"/>
        <v>1.02919676619084E-2</v>
      </c>
      <c r="AA966" s="5">
        <f t="shared" si="1194"/>
        <v>2.6084824819497723E-2</v>
      </c>
      <c r="AB966" s="5">
        <f t="shared" si="1195"/>
        <v>3.3055782344817299E-2</v>
      </c>
      <c r="AC966" s="5">
        <f t="shared" si="1196"/>
        <v>2.2962642196367962E-2</v>
      </c>
      <c r="AD966" s="5">
        <f t="shared" si="1197"/>
        <v>7.5907828710023752E-4</v>
      </c>
      <c r="AE966" s="5">
        <f t="shared" si="1198"/>
        <v>3.9402447748234717E-3</v>
      </c>
      <c r="AF966" s="5">
        <f t="shared" si="1199"/>
        <v>1.0226566316916336E-2</v>
      </c>
      <c r="AG966" s="5">
        <f t="shared" si="1200"/>
        <v>1.7694782026830339E-2</v>
      </c>
      <c r="AH966" s="5">
        <f t="shared" si="1201"/>
        <v>1.3355958302207252E-2</v>
      </c>
      <c r="AI966" s="5">
        <f t="shared" si="1202"/>
        <v>3.3850459314889857E-2</v>
      </c>
      <c r="AJ966" s="5">
        <f t="shared" si="1203"/>
        <v>4.28967195727036E-2</v>
      </c>
      <c r="AK966" s="5">
        <f t="shared" si="1204"/>
        <v>3.6240346262987555E-2</v>
      </c>
      <c r="AL966" s="5">
        <f t="shared" si="1205"/>
        <v>1.2083924255726165E-2</v>
      </c>
      <c r="AM966" s="5">
        <f t="shared" si="1206"/>
        <v>3.8477431709346357E-4</v>
      </c>
      <c r="AN966" s="5">
        <f t="shared" si="1207"/>
        <v>1.9972972724664239E-3</v>
      </c>
      <c r="AO966" s="5">
        <f t="shared" si="1208"/>
        <v>5.1838132346458329E-3</v>
      </c>
      <c r="AP966" s="5">
        <f t="shared" si="1209"/>
        <v>8.9694275099088221E-3</v>
      </c>
      <c r="AQ966" s="5">
        <f t="shared" si="1210"/>
        <v>1.1639688711847319E-2</v>
      </c>
      <c r="AR966" s="5">
        <f t="shared" si="1211"/>
        <v>1.3865696281227705E-2</v>
      </c>
      <c r="AS966" s="5">
        <f t="shared" si="1212"/>
        <v>3.5142381940706562E-2</v>
      </c>
      <c r="AT966" s="5">
        <f t="shared" si="1213"/>
        <v>4.453389802495912E-2</v>
      </c>
      <c r="AU966" s="5">
        <f t="shared" si="1214"/>
        <v>3.762348032533662E-2</v>
      </c>
      <c r="AV966" s="5">
        <f t="shared" si="1215"/>
        <v>2.3839024898477175E-2</v>
      </c>
      <c r="AW966" s="5">
        <f t="shared" si="1216"/>
        <v>4.4160261652566929E-3</v>
      </c>
      <c r="AX966" s="5">
        <f t="shared" si="1217"/>
        <v>1.6253404250339082E-4</v>
      </c>
      <c r="AY966" s="5">
        <f t="shared" si="1218"/>
        <v>8.4368624763515691E-4</v>
      </c>
      <c r="AZ966" s="5">
        <f t="shared" si="1219"/>
        <v>2.1897150697948141E-3</v>
      </c>
      <c r="BA966" s="5">
        <f t="shared" si="1220"/>
        <v>3.7888113820561662E-3</v>
      </c>
      <c r="BB966" s="5">
        <f t="shared" si="1221"/>
        <v>4.9167669872261562E-3</v>
      </c>
      <c r="BC966" s="5">
        <f t="shared" si="1222"/>
        <v>5.1044182819272588E-3</v>
      </c>
      <c r="BD966" s="5">
        <f t="shared" si="1223"/>
        <v>1.1995740590891596E-2</v>
      </c>
      <c r="BE966" s="5">
        <f t="shared" si="1224"/>
        <v>3.0403009625811852E-2</v>
      </c>
      <c r="BF966" s="5">
        <f t="shared" si="1225"/>
        <v>3.85279669605837E-2</v>
      </c>
      <c r="BG966" s="5">
        <f t="shared" si="1226"/>
        <v>3.2549502091739943E-2</v>
      </c>
      <c r="BH966" s="5">
        <f t="shared" si="1227"/>
        <v>2.0624046050186369E-2</v>
      </c>
      <c r="BI966" s="5">
        <f t="shared" si="1228"/>
        <v>1.0454261924655336E-2</v>
      </c>
      <c r="BJ966" s="8">
        <f t="shared" si="1229"/>
        <v>0.11125594673950595</v>
      </c>
      <c r="BK966" s="8">
        <f t="shared" si="1230"/>
        <v>8.917107631391448E-2</v>
      </c>
      <c r="BL966" s="8">
        <f t="shared" si="1231"/>
        <v>0.50835859154202279</v>
      </c>
      <c r="BM966" s="8">
        <f t="shared" si="1232"/>
        <v>0.70562288472195633</v>
      </c>
      <c r="BN966" s="8">
        <f t="shared" si="1233"/>
        <v>1.7027037453016963E-2</v>
      </c>
    </row>
    <row r="967" spans="1:66" x14ac:dyDescent="0.25">
      <c r="A967" t="s">
        <v>27</v>
      </c>
      <c r="B967" t="s">
        <v>30</v>
      </c>
      <c r="C967" t="s">
        <v>431</v>
      </c>
      <c r="D967" s="7" t="s">
        <v>526</v>
      </c>
      <c r="E967">
        <f>VLOOKUP(A967,home!$A$2:$E$405,3,FALSE)</f>
        <v>1.381</v>
      </c>
      <c r="F967">
        <f>VLOOKUP(B967,home!$B$2:$E$405,3,FALSE)</f>
        <v>2.5344000000000002</v>
      </c>
      <c r="G967">
        <f>VLOOKUP(C967,away!$B$2:$E$405,4,FALSE)</f>
        <v>0.90510000000000002</v>
      </c>
      <c r="H967">
        <f>VLOOKUP(A967,away!$A$2:$E$405,3,FALSE)</f>
        <v>1.127</v>
      </c>
      <c r="I967">
        <f>VLOOKUP(C967,away!$B$2:$E$405,3,FALSE)</f>
        <v>0.66549999999999998</v>
      </c>
      <c r="J967">
        <f>VLOOKUP(B967,home!$B$2:$E$405,4,FALSE)</f>
        <v>0.66549999999999998</v>
      </c>
      <c r="K967" s="3">
        <f t="shared" si="1178"/>
        <v>3.1678557926400002</v>
      </c>
      <c r="L967" s="3">
        <f t="shared" si="1179"/>
        <v>0.49913731175000003</v>
      </c>
      <c r="M967" s="5">
        <f t="shared" si="1180"/>
        <v>2.555319031959314E-2</v>
      </c>
      <c r="N967" s="5">
        <f t="shared" si="1181"/>
        <v>8.0948821974355531E-2</v>
      </c>
      <c r="O967" s="5">
        <f t="shared" si="1182"/>
        <v>1.2754550722757847E-2</v>
      </c>
      <c r="P967" s="5">
        <f t="shared" si="1183"/>
        <v>4.0404577389609148E-2</v>
      </c>
      <c r="Q967" s="5">
        <f t="shared" si="1184"/>
        <v>0.12821709729942313</v>
      </c>
      <c r="R967" s="5">
        <f t="shared" si="1185"/>
        <v>3.1831360801681851E-3</v>
      </c>
      <c r="S967" s="5">
        <f t="shared" si="1186"/>
        <v>1.5971879182353575E-2</v>
      </c>
      <c r="T967" s="5">
        <f t="shared" si="1187"/>
        <v>6.3997937266422264E-2</v>
      </c>
      <c r="U967" s="5">
        <f t="shared" si="1188"/>
        <v>1.0083716070322171E-2</v>
      </c>
      <c r="V967" s="5">
        <f t="shared" si="1189"/>
        <v>2.8060728769618614E-3</v>
      </c>
      <c r="W967" s="5">
        <f t="shared" si="1190"/>
        <v>0.13539109146515471</v>
      </c>
      <c r="X967" s="5">
        <f t="shared" si="1191"/>
        <v>6.7578745428815701E-2</v>
      </c>
      <c r="Y967" s="5">
        <f t="shared" si="1192"/>
        <v>1.6865536662388336E-2</v>
      </c>
      <c r="Z967" s="5">
        <f t="shared" si="1193"/>
        <v>5.2960732866319375E-4</v>
      </c>
      <c r="AA967" s="5">
        <f t="shared" si="1194"/>
        <v>1.677719643930295E-3</v>
      </c>
      <c r="AB967" s="5">
        <f t="shared" si="1195"/>
        <v>2.6573869462252517E-3</v>
      </c>
      <c r="AC967" s="5">
        <f t="shared" si="1196"/>
        <v>2.7730927943847312E-4</v>
      </c>
      <c r="AD967" s="5">
        <f t="shared" si="1197"/>
        <v>0.10722486334243561</v>
      </c>
      <c r="AE967" s="5">
        <f t="shared" si="1198"/>
        <v>5.3519930041504439E-2</v>
      </c>
      <c r="AF967" s="5">
        <f t="shared" si="1199"/>
        <v>1.3356897002982296E-2</v>
      </c>
      <c r="AG967" s="5">
        <f t="shared" si="1200"/>
        <v>2.2223085544634058E-3</v>
      </c>
      <c r="AH967" s="5">
        <f t="shared" si="1201"/>
        <v>6.6086694578011281E-5</v>
      </c>
      <c r="AI967" s="5">
        <f t="shared" si="1202"/>
        <v>2.0935311823538357E-4</v>
      </c>
      <c r="AJ967" s="5">
        <f t="shared" si="1203"/>
        <v>3.3160024415460331E-4</v>
      </c>
      <c r="AK967" s="5">
        <f t="shared" si="1204"/>
        <v>3.5015391809533285E-4</v>
      </c>
      <c r="AL967" s="5">
        <f t="shared" si="1205"/>
        <v>1.7539202114167843E-5</v>
      </c>
      <c r="AM967" s="5">
        <f t="shared" si="1206"/>
        <v>6.7934580890873411E-2</v>
      </c>
      <c r="AN967" s="5">
        <f t="shared" si="1207"/>
        <v>3.3908684080733477E-2</v>
      </c>
      <c r="AO967" s="5">
        <f t="shared" si="1208"/>
        <v>8.4625447085186628E-3</v>
      </c>
      <c r="AP967" s="5">
        <f t="shared" si="1209"/>
        <v>1.407990605458065E-3</v>
      </c>
      <c r="AQ967" s="5">
        <f t="shared" si="1210"/>
        <v>1.7569516144439829E-4</v>
      </c>
      <c r="AR967" s="5">
        <f t="shared" si="1211"/>
        <v>6.5972670148223711E-6</v>
      </c>
      <c r="AS967" s="5">
        <f t="shared" si="1212"/>
        <v>2.0899190528497853E-5</v>
      </c>
      <c r="AT967" s="5">
        <f t="shared" si="1213"/>
        <v>3.3102810888594474E-5</v>
      </c>
      <c r="AU967" s="5">
        <f t="shared" si="1214"/>
        <v>3.4954977075366827E-5</v>
      </c>
      <c r="AV967" s="5">
        <f t="shared" si="1215"/>
        <v>2.7683081652449805E-5</v>
      </c>
      <c r="AW967" s="5">
        <f t="shared" si="1216"/>
        <v>7.7035830872197502E-7</v>
      </c>
      <c r="AX967" s="5">
        <f t="shared" si="1217"/>
        <v>3.5867825932620639E-2</v>
      </c>
      <c r="AY967" s="5">
        <f t="shared" si="1218"/>
        <v>1.7902970214325204E-2</v>
      </c>
      <c r="AZ967" s="5">
        <f t="shared" si="1219"/>
        <v>4.4680202125593023E-3</v>
      </c>
      <c r="BA967" s="5">
        <f t="shared" si="1220"/>
        <v>7.4338519924717155E-4</v>
      </c>
      <c r="BB967" s="5">
        <f t="shared" si="1221"/>
        <v>9.2762822486742793E-5</v>
      </c>
      <c r="BC967" s="5">
        <f t="shared" si="1222"/>
        <v>9.2602771692750508E-6</v>
      </c>
      <c r="BD967" s="5">
        <f t="shared" si="1223"/>
        <v>5.4882368711256443E-7</v>
      </c>
      <c r="BE967" s="5">
        <f t="shared" si="1224"/>
        <v>1.7385942963575807E-6</v>
      </c>
      <c r="BF967" s="5">
        <f t="shared" si="1225"/>
        <v>2.7538080063836134E-6</v>
      </c>
      <c r="BG967" s="5">
        <f t="shared" si="1226"/>
        <v>2.9078888816135804E-6</v>
      </c>
      <c r="BH967" s="5">
        <f t="shared" si="1227"/>
        <v>2.3029431594932582E-6</v>
      </c>
      <c r="BI967" s="5">
        <f t="shared" si="1228"/>
        <v>1.459078365584276E-6</v>
      </c>
      <c r="BJ967" s="8">
        <f t="shared" si="1229"/>
        <v>0.84029694914338182</v>
      </c>
      <c r="BK967" s="8">
        <f t="shared" si="1230"/>
        <v>0.10293353846439555</v>
      </c>
      <c r="BL967" s="8">
        <f t="shared" si="1231"/>
        <v>3.144865190202336E-2</v>
      </c>
      <c r="BM967" s="8">
        <f t="shared" si="1232"/>
        <v>0.66624517319654064</v>
      </c>
      <c r="BN967" s="8">
        <f t="shared" si="1233"/>
        <v>0.29106137378590702</v>
      </c>
    </row>
    <row r="968" spans="1:66" x14ac:dyDescent="0.25">
      <c r="A968" t="s">
        <v>27</v>
      </c>
      <c r="B968" t="s">
        <v>433</v>
      </c>
      <c r="C968" t="s">
        <v>28</v>
      </c>
      <c r="D968" s="7" t="s">
        <v>526</v>
      </c>
      <c r="E968">
        <f>VLOOKUP(A968,home!$A$2:$E$405,3,FALSE)</f>
        <v>1.381</v>
      </c>
      <c r="F968">
        <f>VLOOKUP(B968,home!$B$2:$E$405,3,FALSE)</f>
        <v>0.90510000000000002</v>
      </c>
      <c r="G968">
        <f>VLOOKUP(C968,away!$B$2:$E$405,4,FALSE)</f>
        <v>1.4481999999999999</v>
      </c>
      <c r="H968">
        <f>VLOOKUP(A968,away!$A$2:$E$405,3,FALSE)</f>
        <v>1.127</v>
      </c>
      <c r="I968">
        <f>VLOOKUP(C968,away!$B$2:$E$405,3,FALSE)</f>
        <v>1.331</v>
      </c>
      <c r="J968">
        <f>VLOOKUP(B968,home!$B$2:$E$405,4,FALSE)</f>
        <v>1.1091</v>
      </c>
      <c r="K968" s="3">
        <f t="shared" si="1178"/>
        <v>1.81016759742</v>
      </c>
      <c r="L968" s="3">
        <f t="shared" si="1179"/>
        <v>1.6636910367</v>
      </c>
      <c r="M968" s="5">
        <f t="shared" si="1180"/>
        <v>3.0997192778799081E-2</v>
      </c>
      <c r="N968" s="5">
        <f t="shared" si="1181"/>
        <v>5.6110113979163302E-2</v>
      </c>
      <c r="O968" s="5">
        <f t="shared" si="1182"/>
        <v>5.1569751788949986E-2</v>
      </c>
      <c r="P968" s="5">
        <f t="shared" si="1183"/>
        <v>9.3349893695349337E-2</v>
      </c>
      <c r="Q968" s="5">
        <f t="shared" si="1184"/>
        <v>5.0784355106312205E-2</v>
      </c>
      <c r="R968" s="5">
        <f t="shared" si="1185"/>
        <v>4.2898066908059952E-2</v>
      </c>
      <c r="S968" s="5">
        <f t="shared" si="1186"/>
        <v>7.0282192286886841E-2</v>
      </c>
      <c r="T968" s="5">
        <f t="shared" si="1187"/>
        <v>8.4489476394961488E-2</v>
      </c>
      <c r="U968" s="5">
        <f t="shared" si="1188"/>
        <v>7.765269070892529E-2</v>
      </c>
      <c r="V968" s="5">
        <f t="shared" si="1189"/>
        <v>2.3517667929466163E-2</v>
      </c>
      <c r="W968" s="5">
        <f t="shared" si="1190"/>
        <v>3.0642731356439089E-2</v>
      </c>
      <c r="X968" s="5">
        <f t="shared" si="1191"/>
        <v>5.0980037497713737E-2</v>
      </c>
      <c r="Y968" s="5">
        <f t="shared" si="1192"/>
        <v>4.2407515717788134E-2</v>
      </c>
      <c r="Z968" s="5">
        <f t="shared" si="1193"/>
        <v>2.3789709802232079E-2</v>
      </c>
      <c r="AA968" s="5">
        <f t="shared" si="1194"/>
        <v>4.3063361836025459E-2</v>
      </c>
      <c r="AB968" s="5">
        <f t="shared" si="1195"/>
        <v>3.8975951115773178E-2</v>
      </c>
      <c r="AC968" s="5">
        <f t="shared" si="1196"/>
        <v>4.4265536738373329E-3</v>
      </c>
      <c r="AD968" s="5">
        <f t="shared" si="1197"/>
        <v>1.3867119849467962E-2</v>
      </c>
      <c r="AE968" s="5">
        <f t="shared" si="1198"/>
        <v>2.3070602998404497E-2</v>
      </c>
      <c r="AF968" s="5">
        <f t="shared" si="1199"/>
        <v>1.9191177709854859E-2</v>
      </c>
      <c r="AG968" s="5">
        <f t="shared" si="1200"/>
        <v>1.0642730113200787E-2</v>
      </c>
      <c r="AH968" s="5">
        <f t="shared" si="1201"/>
        <v>9.8946817409169118E-3</v>
      </c>
      <c r="AI968" s="5">
        <f t="shared" si="1202"/>
        <v>1.7911032274191108E-2</v>
      </c>
      <c r="AJ968" s="5">
        <f t="shared" si="1203"/>
        <v>1.6210985129542305E-2</v>
      </c>
      <c r="AK968" s="5">
        <f t="shared" si="1204"/>
        <v>9.781533334584978E-3</v>
      </c>
      <c r="AL968" s="5">
        <f t="shared" si="1205"/>
        <v>5.3323320965000247E-4</v>
      </c>
      <c r="AM968" s="5">
        <f t="shared" si="1206"/>
        <v>5.02036220420932E-3</v>
      </c>
      <c r="AN968" s="5">
        <f t="shared" si="1207"/>
        <v>8.3523316001304984E-3</v>
      </c>
      <c r="AO968" s="5">
        <f t="shared" si="1208"/>
        <v>6.9478496093416421E-3</v>
      </c>
      <c r="AP968" s="5">
        <f t="shared" si="1209"/>
        <v>3.853025039800429E-3</v>
      </c>
      <c r="AQ968" s="5">
        <f t="shared" si="1210"/>
        <v>1.6025608057241591E-3</v>
      </c>
      <c r="AR968" s="5">
        <f t="shared" si="1211"/>
        <v>3.2923386646725224E-3</v>
      </c>
      <c r="AS968" s="5">
        <f t="shared" si="1212"/>
        <v>5.9596847705232301E-3</v>
      </c>
      <c r="AT968" s="5">
        <f t="shared" si="1213"/>
        <v>5.3940141312193018E-3</v>
      </c>
      <c r="AU968" s="5">
        <f t="shared" si="1214"/>
        <v>3.2546898667862568E-3</v>
      </c>
      <c r="AV968" s="5">
        <f t="shared" si="1215"/>
        <v>1.4728835341269247E-3</v>
      </c>
      <c r="AW968" s="5">
        <f t="shared" si="1216"/>
        <v>4.4607322087802699E-5</v>
      </c>
      <c r="AX968" s="5">
        <f t="shared" si="1217"/>
        <v>1.5146161648952937E-3</v>
      </c>
      <c r="AY968" s="5">
        <f t="shared" si="1218"/>
        <v>2.519853337577229E-3</v>
      </c>
      <c r="AZ968" s="5">
        <f t="shared" si="1219"/>
        <v>2.0961287057629082E-3</v>
      </c>
      <c r="BA968" s="5">
        <f t="shared" si="1220"/>
        <v>1.1624368465157741E-3</v>
      </c>
      <c r="BB968" s="5">
        <f t="shared" si="1221"/>
        <v>4.8348394056952688E-4</v>
      </c>
      <c r="BC968" s="5">
        <f t="shared" si="1222"/>
        <v>1.6087357966278342E-4</v>
      </c>
      <c r="BD968" s="5">
        <f t="shared" si="1223"/>
        <v>9.1290572103275378E-4</v>
      </c>
      <c r="BE968" s="5">
        <f t="shared" si="1224"/>
        <v>1.6525123557128325E-3</v>
      </c>
      <c r="BF968" s="5">
        <f t="shared" si="1225"/>
        <v>1.4956621603237816E-3</v>
      </c>
      <c r="BG968" s="5">
        <f t="shared" si="1226"/>
        <v>9.0246639310176879E-4</v>
      </c>
      <c r="BH968" s="5">
        <f t="shared" si="1227"/>
        <v>4.0840385563833053E-4</v>
      </c>
      <c r="BI968" s="5">
        <f t="shared" si="1228"/>
        <v>1.4785588522758019E-4</v>
      </c>
      <c r="BJ968" s="8">
        <f t="shared" si="1229"/>
        <v>0.41589938255749559</v>
      </c>
      <c r="BK968" s="8">
        <f t="shared" si="1230"/>
        <v>0.22562658691156601</v>
      </c>
      <c r="BL968" s="8">
        <f t="shared" si="1231"/>
        <v>0.33285147217533445</v>
      </c>
      <c r="BM968" s="8">
        <f t="shared" si="1232"/>
        <v>0.6699825311745049</v>
      </c>
      <c r="BN968" s="8">
        <f t="shared" si="1233"/>
        <v>0.32570937425663388</v>
      </c>
    </row>
    <row r="969" spans="1:66" x14ac:dyDescent="0.25">
      <c r="A969" t="s">
        <v>285</v>
      </c>
      <c r="B969" t="s">
        <v>305</v>
      </c>
      <c r="C969" t="s">
        <v>302</v>
      </c>
      <c r="D969" s="7" t="s">
        <v>526</v>
      </c>
      <c r="E969">
        <f>VLOOKUP(A969,home!$A$2:$E$405,3,FALSE)</f>
        <v>1.35</v>
      </c>
      <c r="F969">
        <f>VLOOKUP(B969,home!$B$2:$E$405,3,FALSE)</f>
        <v>1.4815</v>
      </c>
      <c r="G969">
        <f>VLOOKUP(C969,away!$B$2:$E$405,4,FALSE)</f>
        <v>1.2345999999999999</v>
      </c>
      <c r="H969">
        <f>VLOOKUP(A969,away!$A$2:$E$405,3,FALSE)</f>
        <v>1.3</v>
      </c>
      <c r="I969">
        <f>VLOOKUP(C969,away!$B$2:$E$405,3,FALSE)</f>
        <v>0.25640000000000002</v>
      </c>
      <c r="J969">
        <f>VLOOKUP(B969,home!$B$2:$E$405,4,FALSE)</f>
        <v>1.5385</v>
      </c>
      <c r="K969" s="3">
        <f t="shared" si="1178"/>
        <v>2.4692308650000001</v>
      </c>
      <c r="L969" s="3">
        <f t="shared" si="1179"/>
        <v>0.51281282000000006</v>
      </c>
      <c r="M969" s="5">
        <f t="shared" si="1180"/>
        <v>5.0689135311902639E-2</v>
      </c>
      <c r="N969" s="5">
        <f t="shared" si="1181"/>
        <v>0.1251631774323114</v>
      </c>
      <c r="O969" s="5">
        <f t="shared" si="1182"/>
        <v>2.5994038422658374E-2</v>
      </c>
      <c r="P969" s="5">
        <f t="shared" si="1183"/>
        <v>6.4185281979223976E-2</v>
      </c>
      <c r="Q969" s="5">
        <f t="shared" si="1184"/>
        <v>0.1545283904386674</v>
      </c>
      <c r="R969" s="5">
        <f t="shared" si="1185"/>
        <v>6.6650380733558967E-3</v>
      </c>
      <c r="S969" s="5">
        <f t="shared" si="1186"/>
        <v>2.0318705366557662E-2</v>
      </c>
      <c r="T969" s="5">
        <f t="shared" si="1187"/>
        <v>7.9244139670914079E-2</v>
      </c>
      <c r="U969" s="5">
        <f t="shared" si="1188"/>
        <v>1.6457517727130513E-2</v>
      </c>
      <c r="V969" s="5">
        <f t="shared" si="1189"/>
        <v>2.8587362851371714E-3</v>
      </c>
      <c r="W969" s="5">
        <f t="shared" si="1190"/>
        <v>0.12718875706330951</v>
      </c>
      <c r="X969" s="5">
        <f t="shared" si="1191"/>
        <v>6.522402518193067E-2</v>
      </c>
      <c r="Y969" s="5">
        <f t="shared" si="1192"/>
        <v>1.6723858142648443E-2</v>
      </c>
      <c r="Z969" s="5">
        <f t="shared" si="1193"/>
        <v>1.1393056566016686E-3</v>
      </c>
      <c r="AA969" s="5">
        <f t="shared" si="1194"/>
        <v>2.8132086919499311E-3</v>
      </c>
      <c r="AB969" s="5">
        <f t="shared" si="1195"/>
        <v>3.4732308659245247E-3</v>
      </c>
      <c r="AC969" s="5">
        <f t="shared" si="1196"/>
        <v>2.2624275576600035E-4</v>
      </c>
      <c r="AD969" s="5">
        <f t="shared" si="1197"/>
        <v>7.8514601155427646E-2</v>
      </c>
      <c r="AE969" s="5">
        <f t="shared" si="1198"/>
        <v>4.0263294029690117E-2</v>
      </c>
      <c r="AF969" s="5">
        <f t="shared" si="1199"/>
        <v>1.0323766676927278E-2</v>
      </c>
      <c r="AG969" s="5">
        <f t="shared" si="1200"/>
        <v>1.7647199675390362E-3</v>
      </c>
      <c r="AH969" s="5">
        <f t="shared" si="1201"/>
        <v>1.4606263665096331E-4</v>
      </c>
      <c r="AI969" s="5">
        <f t="shared" si="1202"/>
        <v>3.6066237064183882E-4</v>
      </c>
      <c r="AJ969" s="5">
        <f t="shared" si="1203"/>
        <v>4.4527932871644927E-4</v>
      </c>
      <c r="AK969" s="5">
        <f t="shared" si="1204"/>
        <v>3.6649915400437918E-4</v>
      </c>
      <c r="AL969" s="5">
        <f t="shared" si="1205"/>
        <v>1.1459224928768948E-5</v>
      </c>
      <c r="AM969" s="5">
        <f t="shared" si="1206"/>
        <v>3.8774135305229301E-2</v>
      </c>
      <c r="AN969" s="5">
        <f t="shared" si="1207"/>
        <v>1.9883873668936201E-2</v>
      </c>
      <c r="AO969" s="5">
        <f t="shared" si="1208"/>
        <v>5.0983526643454602E-3</v>
      </c>
      <c r="AP969" s="5">
        <f t="shared" si="1209"/>
        <v>8.7150020238583681E-4</v>
      </c>
      <c r="AQ969" s="5">
        <f t="shared" si="1210"/>
        <v>1.1172911910401289E-4</v>
      </c>
      <c r="AR969" s="5">
        <f t="shared" si="1211"/>
        <v>1.4980558519523171E-5</v>
      </c>
      <c r="AS969" s="5">
        <f t="shared" si="1212"/>
        <v>3.6990457471345321E-5</v>
      </c>
      <c r="AT969" s="5">
        <f t="shared" si="1213"/>
        <v>4.5668989649357869E-5</v>
      </c>
      <c r="AU969" s="5">
        <f t="shared" si="1214"/>
        <v>3.7589092938520001E-5</v>
      </c>
      <c r="AV969" s="5">
        <f t="shared" si="1215"/>
        <v>2.3204037117786783E-5</v>
      </c>
      <c r="AW969" s="5">
        <f t="shared" si="1216"/>
        <v>4.0306335360000071E-7</v>
      </c>
      <c r="AX969" s="5">
        <f t="shared" si="1217"/>
        <v>1.5957048609893089E-2</v>
      </c>
      <c r="AY969" s="5">
        <f t="shared" si="1218"/>
        <v>8.1829790965163556E-3</v>
      </c>
      <c r="AZ969" s="5">
        <f t="shared" si="1219"/>
        <v>2.0981682932428021E-3</v>
      </c>
      <c r="BA969" s="5">
        <f t="shared" si="1220"/>
        <v>3.5865586643080963E-4</v>
      </c>
      <c r="BB969" s="5">
        <f t="shared" si="1221"/>
        <v>4.59808315684817E-5</v>
      </c>
      <c r="BC969" s="5">
        <f t="shared" si="1222"/>
        <v>4.7159119805156252E-6</v>
      </c>
      <c r="BD969" s="5">
        <f t="shared" si="1223"/>
        <v>1.2803704099286179E-6</v>
      </c>
      <c r="BE969" s="5">
        <f t="shared" si="1224"/>
        <v>3.1615301348284461E-6</v>
      </c>
      <c r="BF969" s="5">
        <f t="shared" si="1225"/>
        <v>3.9032738947730056E-6</v>
      </c>
      <c r="BG969" s="5">
        <f t="shared" si="1226"/>
        <v>3.2126947918407565E-6</v>
      </c>
      <c r="BH969" s="5">
        <f t="shared" si="1227"/>
        <v>1.9832212849594868E-6</v>
      </c>
      <c r="BI969" s="5">
        <f t="shared" si="1228"/>
        <v>9.794062417893845E-7</v>
      </c>
      <c r="BJ969" s="8">
        <f t="shared" si="1229"/>
        <v>0.7903258693289984</v>
      </c>
      <c r="BK969" s="8">
        <f t="shared" si="1230"/>
        <v>0.14647254002003254</v>
      </c>
      <c r="BL969" s="8">
        <f t="shared" si="1231"/>
        <v>5.6894490903487534E-2</v>
      </c>
      <c r="BM969" s="8">
        <f t="shared" si="1232"/>
        <v>0.55942456821783759</v>
      </c>
      <c r="BN969" s="8">
        <f t="shared" si="1233"/>
        <v>0.42722506165811969</v>
      </c>
    </row>
    <row r="970" spans="1:66" x14ac:dyDescent="0.25">
      <c r="A970" t="s">
        <v>287</v>
      </c>
      <c r="B970" t="s">
        <v>328</v>
      </c>
      <c r="C970" t="s">
        <v>314</v>
      </c>
      <c r="D970" s="7" t="s">
        <v>526</v>
      </c>
      <c r="E970">
        <f>VLOOKUP(A970,home!$A$2:$E$405,3,FALSE)</f>
        <v>1.2423999999999999</v>
      </c>
      <c r="F970">
        <f>VLOOKUP(B970,home!$B$2:$E$405,3,FALSE)</f>
        <v>0.80489999999999995</v>
      </c>
      <c r="G970">
        <f>VLOOKUP(C970,away!$B$2:$E$405,4,FALSE)</f>
        <v>1.6097999999999999</v>
      </c>
      <c r="H970">
        <f>VLOOKUP(A970,away!$A$2:$E$405,3,FALSE)</f>
        <v>0.87880000000000003</v>
      </c>
      <c r="I970">
        <f>VLOOKUP(C970,away!$B$2:$E$405,3,FALSE)</f>
        <v>1.1378999999999999</v>
      </c>
      <c r="J970">
        <f>VLOOKUP(B970,home!$B$2:$E$405,4,FALSE)</f>
        <v>1.1378999999999999</v>
      </c>
      <c r="K970" s="3">
        <f t="shared" si="1178"/>
        <v>1.6098124920479997</v>
      </c>
      <c r="L970" s="3">
        <f t="shared" si="1179"/>
        <v>1.1378846611079998</v>
      </c>
      <c r="M970" s="5">
        <f t="shared" si="1180"/>
        <v>6.4075246918358142E-2</v>
      </c>
      <c r="N970" s="5">
        <f t="shared" si="1181"/>
        <v>0.10314913292023302</v>
      </c>
      <c r="O970" s="5">
        <f t="shared" si="1182"/>
        <v>7.2910240625107356E-2</v>
      </c>
      <c r="P970" s="5">
        <f t="shared" si="1183"/>
        <v>0.11737181615652337</v>
      </c>
      <c r="Q970" s="5">
        <f t="shared" si="1184"/>
        <v>8.302538135945535E-2</v>
      </c>
      <c r="R970" s="5">
        <f t="shared" si="1185"/>
        <v>4.1481722222501509E-2</v>
      </c>
      <c r="S970" s="5">
        <f t="shared" si="1186"/>
        <v>5.3749863989731021E-2</v>
      </c>
      <c r="T970" s="5">
        <f t="shared" si="1187"/>
        <v>9.4473307931566289E-2</v>
      </c>
      <c r="U970" s="5">
        <f t="shared" si="1188"/>
        <v>6.6777794625448042E-2</v>
      </c>
      <c r="V970" s="5">
        <f t="shared" si="1189"/>
        <v>1.0939775165490001E-2</v>
      </c>
      <c r="W970" s="5">
        <f t="shared" si="1190"/>
        <v>4.4551765356500121E-2</v>
      </c>
      <c r="X970" s="5">
        <f t="shared" si="1191"/>
        <v>5.0694770424444265E-2</v>
      </c>
      <c r="Y970" s="5">
        <f t="shared" si="1192"/>
        <v>2.8842400832183313E-2</v>
      </c>
      <c r="Z970" s="5">
        <f t="shared" si="1193"/>
        <v>1.5733805144442437E-2</v>
      </c>
      <c r="AA970" s="5">
        <f t="shared" si="1194"/>
        <v>2.5328476068972518E-2</v>
      </c>
      <c r="AB970" s="5">
        <f t="shared" si="1195"/>
        <v>2.0387048590185388E-2</v>
      </c>
      <c r="AC970" s="5">
        <f t="shared" si="1196"/>
        <v>1.2524544785929934E-3</v>
      </c>
      <c r="AD970" s="5">
        <f t="shared" si="1197"/>
        <v>1.7929997103421302E-2</v>
      </c>
      <c r="AE970" s="5">
        <f t="shared" si="1198"/>
        <v>2.0402268677693968E-2</v>
      </c>
      <c r="AF970" s="5">
        <f t="shared" si="1199"/>
        <v>1.1607714290076083E-2</v>
      </c>
      <c r="AG970" s="5">
        <f t="shared" si="1200"/>
        <v>4.40274668040057E-3</v>
      </c>
      <c r="AH970" s="5">
        <f t="shared" si="1201"/>
        <v>4.4758138836807973E-3</v>
      </c>
      <c r="AI970" s="5">
        <f t="shared" si="1202"/>
        <v>7.2052211020312198E-3</v>
      </c>
      <c r="AJ970" s="5">
        <f t="shared" si="1203"/>
        <v>5.7995274690088566E-3</v>
      </c>
      <c r="AK970" s="5">
        <f t="shared" si="1204"/>
        <v>3.1120505891953257E-3</v>
      </c>
      <c r="AL970" s="5">
        <f t="shared" si="1205"/>
        <v>9.1768889782436837E-5</v>
      </c>
      <c r="AM970" s="5">
        <f t="shared" si="1206"/>
        <v>5.7727866638944093E-3</v>
      </c>
      <c r="AN970" s="5">
        <f t="shared" si="1207"/>
        <v>6.5687653966942702E-3</v>
      </c>
      <c r="AO970" s="5">
        <f t="shared" si="1208"/>
        <v>3.7372486936577084E-3</v>
      </c>
      <c r="AP970" s="5">
        <f t="shared" si="1209"/>
        <v>1.4175193210863388E-3</v>
      </c>
      <c r="AQ970" s="5">
        <f t="shared" si="1210"/>
        <v>4.0324337307209271E-4</v>
      </c>
      <c r="AR970" s="5">
        <f t="shared" si="1211"/>
        <v>1.0185919928429193E-3</v>
      </c>
      <c r="AS970" s="5">
        <f t="shared" si="1212"/>
        <v>1.639742114378598E-3</v>
      </c>
      <c r="AT970" s="5">
        <f t="shared" si="1213"/>
        <v>1.3198386697319336E-3</v>
      </c>
      <c r="AU970" s="5">
        <f t="shared" si="1214"/>
        <v>7.0823092600749368E-4</v>
      </c>
      <c r="AV970" s="5">
        <f t="shared" si="1215"/>
        <v>2.8502974798539651E-4</v>
      </c>
      <c r="AW970" s="5">
        <f t="shared" si="1216"/>
        <v>4.6694584269008319E-6</v>
      </c>
      <c r="AX970" s="5">
        <f t="shared" si="1217"/>
        <v>1.5488506809108859E-3</v>
      </c>
      <c r="AY970" s="5">
        <f t="shared" si="1218"/>
        <v>1.7624134321551782E-3</v>
      </c>
      <c r="AZ970" s="5">
        <f t="shared" si="1219"/>
        <v>1.002711605490041E-3</v>
      </c>
      <c r="BA970" s="5">
        <f t="shared" si="1220"/>
        <v>3.8032338513403123E-4</v>
      </c>
      <c r="BB970" s="5">
        <f t="shared" si="1221"/>
        <v>1.0819103655117111E-4</v>
      </c>
      <c r="BC970" s="5">
        <f t="shared" si="1222"/>
        <v>2.4621784192190473E-5</v>
      </c>
      <c r="BD970" s="5">
        <f t="shared" si="1223"/>
        <v>1.9317336743056475E-4</v>
      </c>
      <c r="BE970" s="5">
        <f t="shared" si="1224"/>
        <v>3.1097290002070132E-4</v>
      </c>
      <c r="BF970" s="5">
        <f t="shared" si="1225"/>
        <v>2.5030402957085935E-4</v>
      </c>
      <c r="BG970" s="5">
        <f t="shared" si="1226"/>
        <v>1.3431418453770713E-4</v>
      </c>
      <c r="BH970" s="5">
        <f t="shared" si="1227"/>
        <v>5.4055163032010313E-5</v>
      </c>
      <c r="BI970" s="5">
        <f t="shared" si="1228"/>
        <v>1.7403735341724272E-5</v>
      </c>
      <c r="BJ970" s="8">
        <f t="shared" si="1229"/>
        <v>0.48180616094881262</v>
      </c>
      <c r="BK970" s="8">
        <f t="shared" si="1230"/>
        <v>0.24924333903063314</v>
      </c>
      <c r="BL970" s="8">
        <f t="shared" si="1231"/>
        <v>0.25340955200701093</v>
      </c>
      <c r="BM970" s="8">
        <f t="shared" si="1232"/>
        <v>0.51642157295499203</v>
      </c>
      <c r="BN970" s="8">
        <f t="shared" si="1233"/>
        <v>0.48201354020217879</v>
      </c>
    </row>
    <row r="971" spans="1:66" x14ac:dyDescent="0.25">
      <c r="A971" t="s">
        <v>34</v>
      </c>
      <c r="B971" t="s">
        <v>493</v>
      </c>
      <c r="C971" t="s">
        <v>209</v>
      </c>
      <c r="D971" s="7" t="s">
        <v>526</v>
      </c>
      <c r="E971">
        <f>VLOOKUP(A971,home!$A$2:$E$405,3,FALSE)</f>
        <v>1.4921</v>
      </c>
      <c r="F971">
        <f>VLOOKUP(B971,home!$B$2:$E$405,3,FALSE)</f>
        <v>0.16750000000000001</v>
      </c>
      <c r="G971">
        <f>VLOOKUP(C971,away!$B$2:$E$405,4,FALSE)</f>
        <v>1.3404</v>
      </c>
      <c r="H971">
        <f>VLOOKUP(A971,away!$A$2:$E$405,3,FALSE)</f>
        <v>1.2222</v>
      </c>
      <c r="I971">
        <f>VLOOKUP(C971,away!$B$2:$E$405,3,FALSE)</f>
        <v>1.4318</v>
      </c>
      <c r="J971">
        <f>VLOOKUP(B971,home!$B$2:$E$405,4,FALSE)</f>
        <v>1.0226999999999999</v>
      </c>
      <c r="K971" s="3">
        <f t="shared" si="1178"/>
        <v>0.33500181570000004</v>
      </c>
      <c r="L971" s="3">
        <f t="shared" si="1179"/>
        <v>1.7896697332919997</v>
      </c>
      <c r="M971" s="5">
        <f t="shared" si="1180"/>
        <v>0.11947220258845884</v>
      </c>
      <c r="N971" s="5">
        <f t="shared" si="1181"/>
        <v>4.0023404792811947E-2</v>
      </c>
      <c r="O971" s="5">
        <f t="shared" si="1182"/>
        <v>0.21381578494229489</v>
      </c>
      <c r="P971" s="5">
        <f t="shared" si="1183"/>
        <v>7.1628676180989503E-2</v>
      </c>
      <c r="Q971" s="5">
        <f t="shared" si="1184"/>
        <v>6.7039566380440426E-3</v>
      </c>
      <c r="R971" s="5">
        <f t="shared" si="1185"/>
        <v>0.19132981940564825</v>
      </c>
      <c r="S971" s="5">
        <f t="shared" si="1186"/>
        <v>1.0736110869895109E-2</v>
      </c>
      <c r="T971" s="5">
        <f t="shared" si="1187"/>
        <v>1.1997868288409413E-2</v>
      </c>
      <c r="U971" s="5">
        <f t="shared" si="1188"/>
        <v>6.4095836898445252E-2</v>
      </c>
      <c r="V971" s="5">
        <f t="shared" si="1189"/>
        <v>7.1519510376253064E-4</v>
      </c>
      <c r="W971" s="5">
        <f t="shared" si="1190"/>
        <v>7.4861254870627384E-4</v>
      </c>
      <c r="X971" s="5">
        <f t="shared" si="1191"/>
        <v>1.3397692203822014E-3</v>
      </c>
      <c r="Y971" s="5">
        <f t="shared" si="1192"/>
        <v>1.1988722116571225E-3</v>
      </c>
      <c r="Z971" s="5">
        <f t="shared" si="1193"/>
        <v>0.11413906228883765</v>
      </c>
      <c r="AA971" s="5">
        <f t="shared" si="1194"/>
        <v>3.8236793109056005E-2</v>
      </c>
      <c r="AB971" s="5">
        <f t="shared" si="1195"/>
        <v>6.4046975590395057E-3</v>
      </c>
      <c r="AC971" s="5">
        <f t="shared" si="1196"/>
        <v>2.6799371205043119E-5</v>
      </c>
      <c r="AD971" s="5">
        <f t="shared" si="1197"/>
        <v>6.2696640768101621E-5</v>
      </c>
      <c r="AE971" s="5">
        <f t="shared" si="1198"/>
        <v>1.1220628036175275E-4</v>
      </c>
      <c r="AF971" s="5">
        <f t="shared" si="1199"/>
        <v>1.0040609192435271E-4</v>
      </c>
      <c r="AG971" s="5">
        <f t="shared" si="1200"/>
        <v>5.9897914585049437E-5</v>
      </c>
      <c r="AH971" s="5">
        <f t="shared" si="1201"/>
        <v>5.1067806291165786E-2</v>
      </c>
      <c r="AI971" s="5">
        <f t="shared" si="1202"/>
        <v>1.710780783135642E-2</v>
      </c>
      <c r="AJ971" s="5">
        <f t="shared" si="1203"/>
        <v>2.8655733430755404E-3</v>
      </c>
      <c r="AK971" s="5">
        <f t="shared" si="1204"/>
        <v>3.199907576506083E-4</v>
      </c>
      <c r="AL971" s="5">
        <f t="shared" si="1205"/>
        <v>6.4269459851260983E-7</v>
      </c>
      <c r="AM971" s="5">
        <f t="shared" si="1206"/>
        <v>4.200697699120939E-6</v>
      </c>
      <c r="AN971" s="5">
        <f t="shared" si="1207"/>
        <v>7.5178615308260888E-6</v>
      </c>
      <c r="AO971" s="5">
        <f t="shared" si="1208"/>
        <v>6.7272446203998557E-6</v>
      </c>
      <c r="AP971" s="5">
        <f t="shared" si="1209"/>
        <v>4.0131820285270167E-6</v>
      </c>
      <c r="AQ971" s="5">
        <f t="shared" si="1210"/>
        <v>1.7955676026615493E-6</v>
      </c>
      <c r="AR971" s="5">
        <f t="shared" si="1211"/>
        <v>1.827890145298363E-2</v>
      </c>
      <c r="AS971" s="5">
        <f t="shared" si="1212"/>
        <v>6.1234651757508841E-3</v>
      </c>
      <c r="AT971" s="5">
        <f t="shared" si="1213"/>
        <v>1.025685976126133E-3</v>
      </c>
      <c r="AU971" s="5">
        <f t="shared" si="1214"/>
        <v>1.1453555478009377E-4</v>
      </c>
      <c r="AV971" s="5">
        <f t="shared" si="1215"/>
        <v>9.5924047033845594E-6</v>
      </c>
      <c r="AW971" s="5">
        <f t="shared" si="1216"/>
        <v>1.0703411031264198E-8</v>
      </c>
      <c r="AX971" s="5">
        <f t="shared" si="1217"/>
        <v>2.3454022606872095E-7</v>
      </c>
      <c r="AY971" s="5">
        <f t="shared" si="1218"/>
        <v>4.1974954383465316E-7</v>
      </c>
      <c r="AZ971" s="5">
        <f t="shared" si="1219"/>
        <v>3.7560652708200117E-7</v>
      </c>
      <c r="BA971" s="5">
        <f t="shared" si="1220"/>
        <v>2.2407054438185975E-7</v>
      </c>
      <c r="BB971" s="5">
        <f t="shared" si="1221"/>
        <v>1.0025306785061911E-7</v>
      </c>
      <c r="BC971" s="5">
        <f t="shared" si="1222"/>
        <v>3.5883976240384434E-8</v>
      </c>
      <c r="BD971" s="5">
        <f t="shared" si="1223"/>
        <v>5.4521994480386535E-3</v>
      </c>
      <c r="BE971" s="5">
        <f t="shared" si="1224"/>
        <v>1.8264967146514866E-3</v>
      </c>
      <c r="BF971" s="5">
        <f t="shared" si="1225"/>
        <v>3.0593985788916642E-4</v>
      </c>
      <c r="BG971" s="5">
        <f t="shared" si="1226"/>
        <v>3.4163469295956897E-5</v>
      </c>
      <c r="BH971" s="5">
        <f t="shared" si="1227"/>
        <v>2.8612060611891913E-6</v>
      </c>
      <c r="BI971" s="5">
        <f t="shared" si="1228"/>
        <v>1.9170184511804497E-7</v>
      </c>
      <c r="BJ971" s="8">
        <f t="shared" si="1229"/>
        <v>6.2373335285017241E-2</v>
      </c>
      <c r="BK971" s="8">
        <f t="shared" si="1230"/>
        <v>0.20258004655845338</v>
      </c>
      <c r="BL971" s="8">
        <f t="shared" si="1231"/>
        <v>0.6184181430998581</v>
      </c>
      <c r="BM971" s="8">
        <f t="shared" si="1232"/>
        <v>0.35453633363778592</v>
      </c>
      <c r="BN971" s="8">
        <f t="shared" si="1233"/>
        <v>0.64297384454824746</v>
      </c>
    </row>
    <row r="972" spans="1:66" x14ac:dyDescent="0.25">
      <c r="A972" t="s">
        <v>10</v>
      </c>
      <c r="B972" t="s">
        <v>38</v>
      </c>
      <c r="C972" t="s">
        <v>215</v>
      </c>
      <c r="D972" s="7" t="s">
        <v>527</v>
      </c>
      <c r="E972">
        <f>VLOOKUP(A972,home!$A$2:$E$405,3,FALSE)</f>
        <v>1.5185</v>
      </c>
      <c r="F972">
        <f>VLOOKUP(B972,home!$B$2:$E$405,3,FALSE)</f>
        <v>1.3170999999999999</v>
      </c>
      <c r="G972">
        <f>VLOOKUP(C972,away!$B$2:$E$405,4,FALSE)</f>
        <v>0.13170000000000001</v>
      </c>
      <c r="H972">
        <f>VLOOKUP(A972,away!$A$2:$E$405,3,FALSE)</f>
        <v>1.4074</v>
      </c>
      <c r="I972">
        <f>VLOOKUP(C972,away!$B$2:$E$405,3,FALSE)</f>
        <v>0.71050000000000002</v>
      </c>
      <c r="J972">
        <f>VLOOKUP(B972,home!$B$2:$E$405,4,FALSE)</f>
        <v>0.56840000000000002</v>
      </c>
      <c r="K972" s="3">
        <f t="shared" si="1178"/>
        <v>0.263402153295</v>
      </c>
      <c r="L972" s="3">
        <f t="shared" si="1179"/>
        <v>0.56837595668000007</v>
      </c>
      <c r="M972" s="5">
        <f t="shared" si="1180"/>
        <v>0.43527463165063485</v>
      </c>
      <c r="N972" s="5">
        <f t="shared" si="1181"/>
        <v>0.11465227525146519</v>
      </c>
      <c r="O972" s="5">
        <f t="shared" si="1182"/>
        <v>0.24739963518296421</v>
      </c>
      <c r="P972" s="5">
        <f t="shared" si="1183"/>
        <v>6.5165596631590217E-2</v>
      </c>
      <c r="Q972" s="5">
        <f t="shared" si="1184"/>
        <v>1.5099828090703484E-2</v>
      </c>
      <c r="R972" s="5">
        <f t="shared" si="1185"/>
        <v>7.0308002164700137E-2</v>
      </c>
      <c r="S972" s="5">
        <f t="shared" si="1186"/>
        <v>2.4390090046412017E-3</v>
      </c>
      <c r="T972" s="5">
        <f t="shared" si="1187"/>
        <v>8.5823792367571306E-3</v>
      </c>
      <c r="U972" s="5">
        <f t="shared" si="1188"/>
        <v>1.8519279164051539E-2</v>
      </c>
      <c r="V972" s="5">
        <f t="shared" si="1189"/>
        <v>4.0571952974592808E-5</v>
      </c>
      <c r="W972" s="5">
        <f t="shared" si="1190"/>
        <v>1.3257757444918754E-3</v>
      </c>
      <c r="X972" s="5">
        <f t="shared" si="1191"/>
        <v>7.5353905711870897E-4</v>
      </c>
      <c r="Y972" s="5">
        <f t="shared" si="1192"/>
        <v>2.1414674124279571E-4</v>
      </c>
      <c r="Z972" s="5">
        <f t="shared" si="1193"/>
        <v>1.3320459330873651E-2</v>
      </c>
      <c r="AA972" s="5">
        <f t="shared" si="1194"/>
        <v>3.5086376706305947E-3</v>
      </c>
      <c r="AB972" s="5">
        <f t="shared" si="1195"/>
        <v>4.620913587880258E-4</v>
      </c>
      <c r="AC972" s="5">
        <f t="shared" si="1196"/>
        <v>3.7963037153004753E-7</v>
      </c>
      <c r="AD972" s="5">
        <f t="shared" si="1197"/>
        <v>8.7303046471360438E-5</v>
      </c>
      <c r="AE972" s="5">
        <f t="shared" si="1198"/>
        <v>4.9620952559237986E-5</v>
      </c>
      <c r="AF972" s="5">
        <f t="shared" si="1199"/>
        <v>1.4101678191114894E-5</v>
      </c>
      <c r="AG972" s="5">
        <f t="shared" si="1200"/>
        <v>2.6716849442228063E-6</v>
      </c>
      <c r="AH972" s="5">
        <f t="shared" si="1201"/>
        <v>1.892757203900586E-3</v>
      </c>
      <c r="AI972" s="5">
        <f t="shared" si="1202"/>
        <v>4.9855632317203778E-4</v>
      </c>
      <c r="AJ972" s="5">
        <f t="shared" si="1203"/>
        <v>6.566040453117633E-5</v>
      </c>
      <c r="AK972" s="5">
        <f t="shared" si="1204"/>
        <v>5.7650306465775395E-6</v>
      </c>
      <c r="AL972" s="5">
        <f t="shared" si="1205"/>
        <v>2.273400548652604E-9</v>
      </c>
      <c r="AM972" s="5">
        <f t="shared" si="1206"/>
        <v>4.5991620859539602E-6</v>
      </c>
      <c r="AN972" s="5">
        <f t="shared" si="1207"/>
        <v>2.6140531505304669E-6</v>
      </c>
      <c r="AO972" s="5">
        <f t="shared" si="1208"/>
        <v>7.428824801225611E-7</v>
      </c>
      <c r="AP972" s="5">
        <f t="shared" si="1209"/>
        <v>1.4074551344682392E-7</v>
      </c>
      <c r="AQ972" s="5">
        <f t="shared" si="1210"/>
        <v>1.9999091463439087E-8</v>
      </c>
      <c r="AR972" s="5">
        <f t="shared" si="1211"/>
        <v>2.1515953730599161E-4</v>
      </c>
      <c r="AS972" s="5">
        <f t="shared" si="1212"/>
        <v>5.6673485428354087E-5</v>
      </c>
      <c r="AT972" s="5">
        <f t="shared" si="1213"/>
        <v>7.4639590482806353E-6</v>
      </c>
      <c r="AU972" s="5">
        <f t="shared" si="1214"/>
        <v>6.5534096180760603E-7</v>
      </c>
      <c r="AV972" s="5">
        <f t="shared" si="1215"/>
        <v>4.3154555120634947E-8</v>
      </c>
      <c r="AW972" s="5">
        <f t="shared" si="1216"/>
        <v>9.4542804041344145E-12</v>
      </c>
      <c r="AX972" s="5">
        <f t="shared" si="1217"/>
        <v>2.0190486613216599E-7</v>
      </c>
      <c r="AY972" s="5">
        <f t="shared" si="1218"/>
        <v>1.1475787144621718E-7</v>
      </c>
      <c r="AZ972" s="5">
        <f t="shared" si="1219"/>
        <v>3.2612807484902073E-8</v>
      </c>
      <c r="BA972" s="5">
        <f t="shared" si="1220"/>
        <v>6.1787785514172937E-9</v>
      </c>
      <c r="BB972" s="5">
        <f t="shared" si="1221"/>
        <v>8.7796729256891718E-10</v>
      </c>
      <c r="BC972" s="5">
        <f t="shared" si="1222"/>
        <v>9.9803099969521626E-11</v>
      </c>
      <c r="BD972" s="5">
        <f t="shared" si="1223"/>
        <v>2.0381917975853176E-5</v>
      </c>
      <c r="BE972" s="5">
        <f t="shared" si="1224"/>
        <v>5.3686410831217946E-6</v>
      </c>
      <c r="BF972" s="5">
        <f t="shared" si="1225"/>
        <v>7.0705581078114085E-7</v>
      </c>
      <c r="BG972" s="5">
        <f t="shared" si="1226"/>
        <v>6.208000768649819E-8</v>
      </c>
      <c r="BH972" s="5">
        <f t="shared" si="1227"/>
        <v>4.0880019252984436E-9</v>
      </c>
      <c r="BI972" s="5">
        <f t="shared" si="1228"/>
        <v>2.1535770195954327E-10</v>
      </c>
      <c r="BJ972" s="8">
        <f t="shared" si="1229"/>
        <v>0.14079011475836062</v>
      </c>
      <c r="BK972" s="8">
        <f t="shared" si="1230"/>
        <v>0.50292030590148451</v>
      </c>
      <c r="BL972" s="8">
        <f t="shared" si="1231"/>
        <v>0.34296690397892154</v>
      </c>
      <c r="BM972" s="8">
        <f t="shared" si="1232"/>
        <v>5.2097700249164935E-2</v>
      </c>
      <c r="BN972" s="8">
        <f t="shared" si="1233"/>
        <v>0.94789996897205808</v>
      </c>
    </row>
    <row r="973" spans="1:66" x14ac:dyDescent="0.25">
      <c r="A973" t="s">
        <v>10</v>
      </c>
      <c r="B973" t="s">
        <v>11</v>
      </c>
      <c r="C973" t="s">
        <v>37</v>
      </c>
      <c r="D973" s="7" t="s">
        <v>527</v>
      </c>
      <c r="E973">
        <f>VLOOKUP(A973,home!$A$2:$E$405,3,FALSE)</f>
        <v>1.5185</v>
      </c>
      <c r="F973">
        <f>VLOOKUP(B973,home!$B$2:$E$405,3,FALSE)</f>
        <v>0.52680000000000005</v>
      </c>
      <c r="G973">
        <f>VLOOKUP(C973,away!$B$2:$E$405,4,FALSE)</f>
        <v>1.0537000000000001</v>
      </c>
      <c r="H973">
        <f>VLOOKUP(A973,away!$A$2:$E$405,3,FALSE)</f>
        <v>1.4074</v>
      </c>
      <c r="I973">
        <f>VLOOKUP(C973,away!$B$2:$E$405,3,FALSE)</f>
        <v>0.71050000000000002</v>
      </c>
      <c r="J973">
        <f>VLOOKUP(B973,home!$B$2:$E$405,4,FALSE)</f>
        <v>1.1368</v>
      </c>
      <c r="K973" s="3">
        <f t="shared" si="1178"/>
        <v>0.84290288946000014</v>
      </c>
      <c r="L973" s="3">
        <f t="shared" si="1179"/>
        <v>1.1367519133600001</v>
      </c>
      <c r="M973" s="5">
        <f t="shared" si="1180"/>
        <v>0.13811690664944448</v>
      </c>
      <c r="N973" s="5">
        <f t="shared" si="1181"/>
        <v>0.11641913969809385</v>
      </c>
      <c r="O973" s="5">
        <f t="shared" si="1182"/>
        <v>0.15700465790112056</v>
      </c>
      <c r="P973" s="5">
        <f t="shared" si="1183"/>
        <v>0.13233967980353334</v>
      </c>
      <c r="Q973" s="5">
        <f t="shared" si="1184"/>
        <v>4.9065014619985366E-2</v>
      </c>
      <c r="R973" s="5">
        <f t="shared" si="1185"/>
        <v>8.9237672637765553E-2</v>
      </c>
      <c r="S973" s="5">
        <f t="shared" si="1186"/>
        <v>3.1701026462592333E-2</v>
      </c>
      <c r="T973" s="5">
        <f t="shared" si="1187"/>
        <v>5.5774749248304743E-2</v>
      </c>
      <c r="U973" s="5">
        <f t="shared" si="1188"/>
        <v>7.5218692115058175E-2</v>
      </c>
      <c r="V973" s="5">
        <f t="shared" si="1189"/>
        <v>3.3750021334792006E-3</v>
      </c>
      <c r="W973" s="5">
        <f t="shared" si="1190"/>
        <v>1.3785680864860938E-2</v>
      </c>
      <c r="X973" s="5">
        <f t="shared" si="1191"/>
        <v>1.5670899100101013E-2</v>
      </c>
      <c r="Y973" s="5">
        <f t="shared" si="1192"/>
        <v>8.9069622680556688E-3</v>
      </c>
      <c r="Z973" s="5">
        <f t="shared" si="1193"/>
        <v>3.3813698371591087E-2</v>
      </c>
      <c r="AA973" s="5">
        <f t="shared" si="1194"/>
        <v>2.8501664060743028E-2</v>
      </c>
      <c r="AB973" s="5">
        <f t="shared" si="1195"/>
        <v>1.201206749560927E-2</v>
      </c>
      <c r="AC973" s="5">
        <f t="shared" si="1196"/>
        <v>2.0211442271804775E-4</v>
      </c>
      <c r="AD973" s="5">
        <f t="shared" si="1197"/>
        <v>2.9049975585411789E-3</v>
      </c>
      <c r="AE973" s="5">
        <f t="shared" si="1198"/>
        <v>3.3022615329778141E-3</v>
      </c>
      <c r="AF973" s="5">
        <f t="shared" si="1199"/>
        <v>1.8769260580138293E-3</v>
      </c>
      <c r="AG973" s="5">
        <f t="shared" si="1200"/>
        <v>7.1119976256082062E-4</v>
      </c>
      <c r="AH973" s="5">
        <f t="shared" si="1201"/>
        <v>9.6094465804210279E-3</v>
      </c>
      <c r="AI973" s="5">
        <f t="shared" si="1202"/>
        <v>8.0998302887484008E-3</v>
      </c>
      <c r="AJ973" s="5">
        <f t="shared" si="1203"/>
        <v>3.4136851772608276E-3</v>
      </c>
      <c r="AK973" s="5">
        <f t="shared" si="1204"/>
        <v>9.5913503320664139E-4</v>
      </c>
      <c r="AL973" s="5">
        <f t="shared" si="1205"/>
        <v>7.746410960121224E-6</v>
      </c>
      <c r="AM973" s="5">
        <f t="shared" si="1206"/>
        <v>4.8972616719372133E-4</v>
      </c>
      <c r="AN973" s="5">
        <f t="shared" si="1207"/>
        <v>5.5669715757992197E-4</v>
      </c>
      <c r="AO973" s="5">
        <f t="shared" si="1208"/>
        <v>3.1641327952052503E-4</v>
      </c>
      <c r="AP973" s="5">
        <f t="shared" si="1209"/>
        <v>1.1989446696915639E-4</v>
      </c>
      <c r="AQ973" s="5">
        <f t="shared" si="1210"/>
        <v>3.4072566182116485E-5</v>
      </c>
      <c r="AR973" s="5">
        <f t="shared" si="1211"/>
        <v>2.1847113573248613E-3</v>
      </c>
      <c r="AS973" s="5">
        <f t="shared" si="1212"/>
        <v>1.841499515725204E-3</v>
      </c>
      <c r="AT973" s="5">
        <f t="shared" si="1213"/>
        <v>7.7610263137198278E-4</v>
      </c>
      <c r="AU973" s="5">
        <f t="shared" si="1214"/>
        <v>2.1805971683365121E-4</v>
      </c>
      <c r="AV973" s="5">
        <f t="shared" si="1215"/>
        <v>4.5950791348478498E-5</v>
      </c>
      <c r="AW973" s="5">
        <f t="shared" si="1216"/>
        <v>2.0617749986791643E-7</v>
      </c>
      <c r="AX973" s="5">
        <f t="shared" si="1217"/>
        <v>6.8798600228626446E-5</v>
      </c>
      <c r="AY973" s="5">
        <f t="shared" si="1218"/>
        <v>7.8206940446380848E-5</v>
      </c>
      <c r="AZ973" s="5">
        <f t="shared" si="1219"/>
        <v>4.445094459522752E-5</v>
      </c>
      <c r="BA973" s="5">
        <f t="shared" si="1220"/>
        <v>1.6843232106428073E-5</v>
      </c>
      <c r="BB973" s="5">
        <f t="shared" si="1221"/>
        <v>4.7866440810371765E-6</v>
      </c>
      <c r="BC973" s="5">
        <f t="shared" si="1222"/>
        <v>1.0882453635384651E-6</v>
      </c>
      <c r="BD973" s="5">
        <f t="shared" si="1223"/>
        <v>4.1391246926305962E-4</v>
      </c>
      <c r="BE973" s="5">
        <f t="shared" si="1224"/>
        <v>3.4888801632535643E-4</v>
      </c>
      <c r="BF973" s="5">
        <f t="shared" si="1225"/>
        <v>1.4703935852930532E-4</v>
      </c>
      <c r="BG973" s="5">
        <f t="shared" si="1226"/>
        <v>4.1313300056232122E-5</v>
      </c>
      <c r="BH973" s="5">
        <f t="shared" si="1227"/>
        <v>8.7057749976315084E-6</v>
      </c>
      <c r="BI973" s="5">
        <f t="shared" si="1228"/>
        <v>1.4676245800984455E-6</v>
      </c>
      <c r="BJ973" s="8">
        <f t="shared" si="1229"/>
        <v>0.27014880895576188</v>
      </c>
      <c r="BK973" s="8">
        <f t="shared" si="1230"/>
        <v>0.30582068282317387</v>
      </c>
      <c r="BL973" s="8">
        <f t="shared" si="1231"/>
        <v>0.39008450184628929</v>
      </c>
      <c r="BM973" s="8">
        <f t="shared" si="1232"/>
        <v>0.31760661992392653</v>
      </c>
      <c r="BN973" s="8">
        <f t="shared" si="1233"/>
        <v>0.68218307130994305</v>
      </c>
    </row>
    <row r="974" spans="1:66" x14ac:dyDescent="0.25">
      <c r="A974" t="s">
        <v>10</v>
      </c>
      <c r="B974" t="s">
        <v>41</v>
      </c>
      <c r="C974" t="s">
        <v>425</v>
      </c>
      <c r="D974" s="7" t="s">
        <v>527</v>
      </c>
      <c r="E974">
        <f>VLOOKUP(A974,home!$A$2:$E$405,3,FALSE)</f>
        <v>1.5185</v>
      </c>
      <c r="F974">
        <f>VLOOKUP(B974,home!$B$2:$E$405,3,FALSE)</f>
        <v>1.3170999999999999</v>
      </c>
      <c r="G974">
        <f>VLOOKUP(C974,away!$B$2:$E$405,4,FALSE)</f>
        <v>1.3170999999999999</v>
      </c>
      <c r="H974">
        <f>VLOOKUP(A974,away!$A$2:$E$405,3,FALSE)</f>
        <v>1.4074</v>
      </c>
      <c r="I974">
        <f>VLOOKUP(C974,away!$B$2:$E$405,3,FALSE)</f>
        <v>1.1368</v>
      </c>
      <c r="J974">
        <f>VLOOKUP(B974,home!$B$2:$E$405,4,FALSE)</f>
        <v>1.2789999999999999</v>
      </c>
      <c r="K974" s="3">
        <f t="shared" si="1178"/>
        <v>2.6342215345849995</v>
      </c>
      <c r="L974" s="3">
        <f t="shared" si="1179"/>
        <v>2.0463134372799998</v>
      </c>
      <c r="M974" s="5">
        <f t="shared" si="1180"/>
        <v>9.2740512032666849E-3</v>
      </c>
      <c r="N974" s="5">
        <f t="shared" si="1181"/>
        <v>2.4429905392489026E-2</v>
      </c>
      <c r="O974" s="5">
        <f t="shared" si="1182"/>
        <v>1.8977615595267366E-2</v>
      </c>
      <c r="P974" s="5">
        <f t="shared" si="1183"/>
        <v>4.9991243676129414E-2</v>
      </c>
      <c r="Q974" s="5">
        <f t="shared" si="1184"/>
        <v>3.2176891436384407E-2</v>
      </c>
      <c r="R974" s="5">
        <f t="shared" si="1185"/>
        <v>1.9417074900065053E-2</v>
      </c>
      <c r="S974" s="5">
        <f t="shared" si="1186"/>
        <v>6.7368736421410447E-2</v>
      </c>
      <c r="T974" s="5">
        <f t="shared" si="1187"/>
        <v>6.5844005316173154E-2</v>
      </c>
      <c r="U974" s="5">
        <f t="shared" si="1188"/>
        <v>5.1148876840401231E-2</v>
      </c>
      <c r="V974" s="5">
        <f t="shared" si="1189"/>
        <v>4.0349703163757203E-2</v>
      </c>
      <c r="W974" s="5">
        <f t="shared" si="1190"/>
        <v>2.8253686779242483E-2</v>
      </c>
      <c r="X974" s="5">
        <f t="shared" si="1191"/>
        <v>5.7815898909064162E-2</v>
      </c>
      <c r="Y974" s="5">
        <f t="shared" si="1192"/>
        <v>5.9154725413020054E-2</v>
      </c>
      <c r="Z974" s="5">
        <f t="shared" si="1193"/>
        <v>1.3244473760225105E-2</v>
      </c>
      <c r="AA974" s="5">
        <f t="shared" si="1194"/>
        <v>3.4888877993430933E-2</v>
      </c>
      <c r="AB974" s="5">
        <f t="shared" si="1195"/>
        <v>4.5952516863902233E-2</v>
      </c>
      <c r="AC974" s="5">
        <f t="shared" si="1196"/>
        <v>1.3593923241498045E-2</v>
      </c>
      <c r="AD974" s="5">
        <f t="shared" si="1197"/>
        <v>1.8606617536325018E-2</v>
      </c>
      <c r="AE974" s="5">
        <f t="shared" si="1198"/>
        <v>3.8074971486911559E-2</v>
      </c>
      <c r="AF974" s="5">
        <f t="shared" si="1199"/>
        <v>3.8956662888860003E-2</v>
      </c>
      <c r="AG974" s="5">
        <f t="shared" si="1200"/>
        <v>2.657251424702043E-2</v>
      </c>
      <c r="AH974" s="5">
        <f t="shared" si="1201"/>
        <v>6.7755861563127536E-3</v>
      </c>
      <c r="AI974" s="5">
        <f t="shared" si="1202"/>
        <v>1.784839496239506E-2</v>
      </c>
      <c r="AJ974" s="5">
        <f t="shared" si="1203"/>
        <v>2.350831318385975E-2</v>
      </c>
      <c r="AK974" s="5">
        <f t="shared" si="1204"/>
        <v>2.0642034943563932E-2</v>
      </c>
      <c r="AL974" s="5">
        <f t="shared" si="1205"/>
        <v>2.9310906933140662E-3</v>
      </c>
      <c r="AM974" s="5">
        <f t="shared" si="1206"/>
        <v>9.8027905199948445E-3</v>
      </c>
      <c r="AN974" s="5">
        <f t="shared" si="1207"/>
        <v>2.0059581963906444E-2</v>
      </c>
      <c r="AO974" s="5">
        <f t="shared" si="1208"/>
        <v>2.0524096059480648E-2</v>
      </c>
      <c r="AP974" s="5">
        <f t="shared" si="1209"/>
        <v>1.3999577851513578E-2</v>
      </c>
      <c r="AQ974" s="5">
        <f t="shared" si="1210"/>
        <v>7.1618810684499308E-3</v>
      </c>
      <c r="AR974" s="5">
        <f t="shared" si="1211"/>
        <v>2.7729945994222258E-3</v>
      </c>
      <c r="AS974" s="5">
        <f t="shared" si="1212"/>
        <v>7.3046820890859312E-3</v>
      </c>
      <c r="AT974" s="5">
        <f t="shared" si="1213"/>
        <v>9.6210754311837534E-3</v>
      </c>
      <c r="AU974" s="5">
        <f t="shared" si="1214"/>
        <v>8.448014695563633E-3</v>
      </c>
      <c r="AV974" s="5">
        <f t="shared" si="1215"/>
        <v>5.5634855588860667E-3</v>
      </c>
      <c r="AW974" s="5">
        <f t="shared" si="1216"/>
        <v>4.3888547456742428E-4</v>
      </c>
      <c r="AX974" s="5">
        <f t="shared" si="1217"/>
        <v>4.3037869811326825E-3</v>
      </c>
      <c r="AY974" s="5">
        <f t="shared" si="1218"/>
        <v>8.8068971306825301E-3</v>
      </c>
      <c r="AZ974" s="5">
        <f t="shared" si="1219"/>
        <v>9.0108359696291704E-3</v>
      </c>
      <c r="BA974" s="5">
        <f t="shared" si="1220"/>
        <v>6.1463315752593745E-3</v>
      </c>
      <c r="BB974" s="5">
        <f t="shared" si="1221"/>
        <v>3.1443302231079035E-3</v>
      </c>
      <c r="BC974" s="5">
        <f t="shared" si="1222"/>
        <v>1.2868570373582642E-3</v>
      </c>
      <c r="BD974" s="5">
        <f t="shared" si="1223"/>
        <v>9.4573601838376139E-4</v>
      </c>
      <c r="BE974" s="5">
        <f t="shared" si="1224"/>
        <v>2.491278185659179E-3</v>
      </c>
      <c r="BF974" s="5">
        <f t="shared" si="1225"/>
        <v>3.2812893226526287E-3</v>
      </c>
      <c r="BG974" s="5">
        <f t="shared" si="1226"/>
        <v>2.8812143316451267E-3</v>
      </c>
      <c r="BH974" s="5">
        <f t="shared" si="1227"/>
        <v>1.8974392095436304E-3</v>
      </c>
      <c r="BI974" s="5">
        <f t="shared" si="1228"/>
        <v>9.9965504526915356E-4</v>
      </c>
      <c r="BJ974" s="8">
        <f t="shared" si="1229"/>
        <v>0.49413284578600575</v>
      </c>
      <c r="BK974" s="8">
        <f t="shared" si="1230"/>
        <v>0.19231564553005842</v>
      </c>
      <c r="BL974" s="8">
        <f t="shared" si="1231"/>
        <v>0.28536615592649339</v>
      </c>
      <c r="BM974" s="8">
        <f t="shared" si="1232"/>
        <v>0.82242432714306579</v>
      </c>
      <c r="BN974" s="8">
        <f t="shared" si="1233"/>
        <v>0.15426678220360196</v>
      </c>
    </row>
    <row r="975" spans="1:66" x14ac:dyDescent="0.25">
      <c r="A975" t="s">
        <v>10</v>
      </c>
      <c r="B975" t="s">
        <v>213</v>
      </c>
      <c r="C975" t="s">
        <v>36</v>
      </c>
      <c r="D975" s="7" t="s">
        <v>527</v>
      </c>
      <c r="E975">
        <f>VLOOKUP(A975,home!$A$2:$E$405,3,FALSE)</f>
        <v>1.5185</v>
      </c>
      <c r="F975">
        <f>VLOOKUP(B975,home!$B$2:$E$405,3,FALSE)</f>
        <v>1.1854</v>
      </c>
      <c r="G975">
        <f>VLOOKUP(C975,away!$B$2:$E$405,4,FALSE)</f>
        <v>1.0537000000000001</v>
      </c>
      <c r="H975">
        <f>VLOOKUP(A975,away!$A$2:$E$405,3,FALSE)</f>
        <v>1.4074</v>
      </c>
      <c r="I975">
        <f>VLOOKUP(C975,away!$B$2:$E$405,3,FALSE)</f>
        <v>0.85260000000000002</v>
      </c>
      <c r="J975">
        <f>VLOOKUP(B975,home!$B$2:$E$405,4,FALSE)</f>
        <v>0.71050000000000002</v>
      </c>
      <c r="K975" s="3">
        <f t="shared" si="1178"/>
        <v>1.89669150563</v>
      </c>
      <c r="L975" s="3">
        <f t="shared" si="1179"/>
        <v>0.85256393502000005</v>
      </c>
      <c r="M975" s="5">
        <f t="shared" si="1180"/>
        <v>6.3975477017693433E-2</v>
      </c>
      <c r="N975" s="5">
        <f t="shared" si="1181"/>
        <v>0.12134174382808642</v>
      </c>
      <c r="O975" s="5">
        <f t="shared" si="1182"/>
        <v>5.4543184430986297E-2</v>
      </c>
      <c r="P975" s="5">
        <f t="shared" si="1183"/>
        <v>0.10345159460026217</v>
      </c>
      <c r="Q975" s="5">
        <f t="shared" si="1184"/>
        <v>0.11507392739853152</v>
      </c>
      <c r="R975" s="5">
        <f t="shared" si="1185"/>
        <v>2.3250775973501635E-2</v>
      </c>
      <c r="S975" s="5">
        <f t="shared" si="1186"/>
        <v>4.1821620268564473E-2</v>
      </c>
      <c r="T975" s="5">
        <f t="shared" si="1187"/>
        <v>9.8107880361097841E-2</v>
      </c>
      <c r="U975" s="5">
        <f t="shared" si="1188"/>
        <v>4.4099549288246644E-2</v>
      </c>
      <c r="V975" s="5">
        <f t="shared" si="1189"/>
        <v>7.5141870451966297E-3</v>
      </c>
      <c r="W975" s="5">
        <f t="shared" si="1190"/>
        <v>7.2753246872092683E-2</v>
      </c>
      <c r="X975" s="5">
        <f t="shared" si="1191"/>
        <v>6.2026794438752857E-2</v>
      </c>
      <c r="Y975" s="5">
        <f t="shared" si="1192"/>
        <v>2.644090397168989E-2</v>
      </c>
      <c r="Z975" s="5">
        <f t="shared" si="1193"/>
        <v>6.6075910187456781E-3</v>
      </c>
      <c r="AA975" s="5">
        <f t="shared" si="1194"/>
        <v>1.2532561757932006E-2</v>
      </c>
      <c r="AB975" s="5">
        <f t="shared" si="1195"/>
        <v>1.188520171502651E-2</v>
      </c>
      <c r="AC975" s="5">
        <f t="shared" si="1196"/>
        <v>7.594263733813521E-4</v>
      </c>
      <c r="AD975" s="5">
        <f t="shared" si="1197"/>
        <v>3.4497616337325149E-2</v>
      </c>
      <c r="AE975" s="5">
        <f t="shared" si="1198"/>
        <v>2.9411423533360171E-2</v>
      </c>
      <c r="AF975" s="5">
        <f t="shared" si="1199"/>
        <v>1.2537559491070688E-2</v>
      </c>
      <c r="AG975" s="5">
        <f t="shared" si="1200"/>
        <v>3.5630236850848597E-3</v>
      </c>
      <c r="AH975" s="5">
        <f t="shared" si="1201"/>
        <v>1.408348449986156E-3</v>
      </c>
      <c r="AI975" s="5">
        <f t="shared" si="1202"/>
        <v>2.6712025420559194E-3</v>
      </c>
      <c r="AJ975" s="5">
        <f t="shared" si="1203"/>
        <v>2.5332235856673629E-3</v>
      </c>
      <c r="AK975" s="5">
        <f t="shared" si="1204"/>
        <v>1.6015812189322859E-3</v>
      </c>
      <c r="AL975" s="5">
        <f t="shared" si="1205"/>
        <v>4.9121240181494498E-5</v>
      </c>
      <c r="AM975" s="5">
        <f t="shared" si="1206"/>
        <v>1.3086267174297467E-2</v>
      </c>
      <c r="AN975" s="5">
        <f t="shared" si="1207"/>
        <v>1.1156879436842106E-2</v>
      </c>
      <c r="AO975" s="5">
        <f t="shared" si="1208"/>
        <v>4.7559765176089135E-3</v>
      </c>
      <c r="AP975" s="5">
        <f t="shared" si="1209"/>
        <v>1.3515913515717911E-3</v>
      </c>
      <c r="AQ975" s="5">
        <f t="shared" si="1210"/>
        <v>2.8807951030876156E-4</v>
      </c>
      <c r="AR975" s="5">
        <f t="shared" si="1211"/>
        <v>2.4014141927990306E-4</v>
      </c>
      <c r="AS975" s="5">
        <f t="shared" si="1212"/>
        <v>4.5547419009812445E-4</v>
      </c>
      <c r="AT975" s="5">
        <f t="shared" si="1213"/>
        <v>4.3194701369640834E-4</v>
      </c>
      <c r="AU975" s="5">
        <f t="shared" si="1214"/>
        <v>2.7309007725340764E-4</v>
      </c>
      <c r="AV975" s="5">
        <f t="shared" si="1215"/>
        <v>1.2949190744959471E-4</v>
      </c>
      <c r="AW975" s="5">
        <f t="shared" si="1216"/>
        <v>2.2064316509349783E-6</v>
      </c>
      <c r="AX975" s="5">
        <f t="shared" si="1217"/>
        <v>4.1367686316491183E-3</v>
      </c>
      <c r="AY975" s="5">
        <f t="shared" si="1218"/>
        <v>3.5268597428660736E-3</v>
      </c>
      <c r="AZ975" s="5">
        <f t="shared" si="1219"/>
        <v>1.5034367103207624E-3</v>
      </c>
      <c r="BA975" s="5">
        <f t="shared" si="1220"/>
        <v>4.2725863926819786E-4</v>
      </c>
      <c r="BB975" s="5">
        <f t="shared" si="1221"/>
        <v>9.1066326691446341E-5</v>
      </c>
      <c r="BC975" s="5">
        <f t="shared" si="1222"/>
        <v>1.5527973166375276E-5</v>
      </c>
      <c r="BD975" s="5">
        <f t="shared" si="1223"/>
        <v>3.4122652230426965E-5</v>
      </c>
      <c r="BE975" s="5">
        <f t="shared" si="1224"/>
        <v>6.47201446350174E-5</v>
      </c>
      <c r="BF975" s="5">
        <f t="shared" si="1225"/>
        <v>6.1377074286191272E-5</v>
      </c>
      <c r="BG975" s="5">
        <f t="shared" si="1226"/>
        <v>3.8804458479680155E-5</v>
      </c>
      <c r="BH975" s="5">
        <f t="shared" si="1227"/>
        <v>1.8400021694745348E-5</v>
      </c>
      <c r="BI975" s="5">
        <f t="shared" si="1228"/>
        <v>6.9798329703662456E-6</v>
      </c>
      <c r="BJ975" s="8">
        <f t="shared" si="1229"/>
        <v>0.6160938319316831</v>
      </c>
      <c r="BK975" s="8">
        <f t="shared" si="1230"/>
        <v>0.22109828628814565</v>
      </c>
      <c r="BL975" s="8">
        <f t="shared" si="1231"/>
        <v>0.15628017775440875</v>
      </c>
      <c r="BM975" s="8">
        <f t="shared" si="1232"/>
        <v>0.51491853043270641</v>
      </c>
      <c r="BN975" s="8">
        <f t="shared" si="1233"/>
        <v>0.48163670324906144</v>
      </c>
    </row>
    <row r="976" spans="1:66" x14ac:dyDescent="0.25">
      <c r="A976" t="s">
        <v>13</v>
      </c>
      <c r="B976" t="s">
        <v>15</v>
      </c>
      <c r="C976" t="s">
        <v>218</v>
      </c>
      <c r="D976" s="7" t="s">
        <v>527</v>
      </c>
      <c r="E976">
        <f>VLOOKUP(A976,home!$A$2:$E$405,3,FALSE)</f>
        <v>1.2857000000000001</v>
      </c>
      <c r="F976">
        <f>VLOOKUP(B976,home!$B$2:$E$405,3,FALSE)</f>
        <v>0.77780000000000005</v>
      </c>
      <c r="G976">
        <f>VLOOKUP(C976,away!$B$2:$E$405,4,FALSE)</f>
        <v>0.38890000000000002</v>
      </c>
      <c r="H976">
        <f>VLOOKUP(A976,away!$A$2:$E$405,3,FALSE)</f>
        <v>1.4921</v>
      </c>
      <c r="I976">
        <f>VLOOKUP(C976,away!$B$2:$E$405,3,FALSE)</f>
        <v>1.3404</v>
      </c>
      <c r="J976">
        <f>VLOOKUP(B976,home!$B$2:$E$405,4,FALSE)</f>
        <v>1.5079</v>
      </c>
      <c r="K976" s="3">
        <f t="shared" si="1178"/>
        <v>0.38890679019400004</v>
      </c>
      <c r="L976" s="3">
        <f t="shared" si="1179"/>
        <v>3.0158163456359999</v>
      </c>
      <c r="M976" s="5">
        <f t="shared" si="1180"/>
        <v>3.3216015133502481E-2</v>
      </c>
      <c r="N976" s="5">
        <f t="shared" si="1181"/>
        <v>1.2917933828605781E-2</v>
      </c>
      <c r="O976" s="5">
        <f t="shared" si="1182"/>
        <v>0.10017340137650953</v>
      </c>
      <c r="P976" s="5">
        <f t="shared" si="1183"/>
        <v>3.8958115992153548E-2</v>
      </c>
      <c r="Q976" s="5">
        <f t="shared" si="1184"/>
        <v>2.5119360906107817E-3</v>
      </c>
      <c r="R976" s="5">
        <f t="shared" si="1185"/>
        <v>0.15105229063461664</v>
      </c>
      <c r="S976" s="5">
        <f t="shared" si="1186"/>
        <v>1.1423215544956098E-2</v>
      </c>
      <c r="T976" s="5">
        <f t="shared" si="1187"/>
        <v>7.5755379212569893E-3</v>
      </c>
      <c r="U976" s="5">
        <f t="shared" si="1188"/>
        <v>5.874526150215998E-2</v>
      </c>
      <c r="V976" s="5">
        <f t="shared" si="1189"/>
        <v>1.488662603851083E-3</v>
      </c>
      <c r="W976" s="5">
        <f t="shared" si="1190"/>
        <v>3.2563633405730132E-4</v>
      </c>
      <c r="X976" s="5">
        <f t="shared" si="1191"/>
        <v>9.8205937898299426E-4</v>
      </c>
      <c r="Y976" s="5">
        <f t="shared" si="1192"/>
        <v>1.480855363761027E-3</v>
      </c>
      <c r="Z976" s="5">
        <f t="shared" si="1193"/>
        <v>0.15184865571387882</v>
      </c>
      <c r="AA976" s="5">
        <f t="shared" si="1194"/>
        <v>5.9054973288958423E-2</v>
      </c>
      <c r="AB976" s="5">
        <f t="shared" si="1195"/>
        <v>1.1483440053400613E-2</v>
      </c>
      <c r="AC976" s="5">
        <f t="shared" si="1196"/>
        <v>1.0912561711744162E-4</v>
      </c>
      <c r="AD976" s="5">
        <f t="shared" si="1197"/>
        <v>3.1660545362191548E-5</v>
      </c>
      <c r="AE976" s="5">
        <f t="shared" si="1198"/>
        <v>9.5482390215047332E-5</v>
      </c>
      <c r="AF976" s="5">
        <f t="shared" si="1199"/>
        <v>1.4397867656546734E-4</v>
      </c>
      <c r="AG976" s="5">
        <f t="shared" si="1200"/>
        <v>1.4473774873639174E-4</v>
      </c>
      <c r="AH976" s="5">
        <f t="shared" si="1201"/>
        <v>0.11448691449119228</v>
      </c>
      <c r="AI976" s="5">
        <f t="shared" si="1202"/>
        <v>4.4524738433984537E-2</v>
      </c>
      <c r="AJ976" s="5">
        <f t="shared" si="1203"/>
        <v>8.6579865542941777E-3</v>
      </c>
      <c r="AK976" s="5">
        <f t="shared" si="1204"/>
        <v>1.1223832534577862E-3</v>
      </c>
      <c r="AL976" s="5">
        <f t="shared" si="1205"/>
        <v>5.1196128521613476E-6</v>
      </c>
      <c r="AM976" s="5">
        <f t="shared" si="1206"/>
        <v>2.4626002145202909E-6</v>
      </c>
      <c r="AN976" s="5">
        <f t="shared" si="1207"/>
        <v>7.4267499797170148E-6</v>
      </c>
      <c r="AO976" s="5">
        <f t="shared" si="1208"/>
        <v>1.1198856991891204E-5</v>
      </c>
      <c r="AP976" s="5">
        <f t="shared" si="1209"/>
        <v>1.1257898656195164E-5</v>
      </c>
      <c r="AQ976" s="5">
        <f t="shared" si="1210"/>
        <v>8.4879386962167331E-6</v>
      </c>
      <c r="AR976" s="5">
        <f t="shared" si="1211"/>
        <v>6.9054301616793726E-2</v>
      </c>
      <c r="AS976" s="5">
        <f t="shared" si="1212"/>
        <v>2.6855686790875598E-2</v>
      </c>
      <c r="AT976" s="5">
        <f t="shared" si="1213"/>
        <v>5.222179474147417E-3</v>
      </c>
      <c r="AU976" s="5">
        <f t="shared" si="1214"/>
        <v>6.7698035236922092E-4</v>
      </c>
      <c r="AV976" s="5">
        <f t="shared" si="1215"/>
        <v>6.5820563966079217E-5</v>
      </c>
      <c r="AW976" s="5">
        <f t="shared" si="1216"/>
        <v>1.6679577149739564E-7</v>
      </c>
      <c r="AX976" s="5">
        <f t="shared" si="1217"/>
        <v>1.5962032416002356E-7</v>
      </c>
      <c r="AY976" s="5">
        <f t="shared" si="1218"/>
        <v>4.8138558269751603E-7</v>
      </c>
      <c r="AZ976" s="5">
        <f t="shared" si="1219"/>
        <v>7.2588525442633973E-7</v>
      </c>
      <c r="BA976" s="5">
        <f t="shared" si="1220"/>
        <v>7.2971220511836713E-7</v>
      </c>
      <c r="BB976" s="5">
        <f t="shared" si="1221"/>
        <v>5.5016949895151524E-7</v>
      </c>
      <c r="BC976" s="5">
        <f t="shared" si="1222"/>
        <v>3.3184203356166956E-7</v>
      </c>
      <c r="BD976" s="5">
        <f t="shared" si="1223"/>
        <v>3.4709181925400859E-2</v>
      </c>
      <c r="BE976" s="5">
        <f t="shared" si="1224"/>
        <v>1.349863653286725E-2</v>
      </c>
      <c r="BF976" s="5">
        <f t="shared" si="1225"/>
        <v>2.6248557029964338E-3</v>
      </c>
      <c r="BG976" s="5">
        <f t="shared" si="1226"/>
        <v>3.4027473539158617E-4</v>
      </c>
      <c r="BH976" s="5">
        <f t="shared" si="1227"/>
        <v>3.3083788781313623E-5</v>
      </c>
      <c r="BI976" s="5">
        <f t="shared" si="1228"/>
        <v>2.5733020204793911E-6</v>
      </c>
      <c r="BJ976" s="8">
        <f t="shared" si="1229"/>
        <v>2.6253630937591425E-2</v>
      </c>
      <c r="BK976" s="8">
        <f t="shared" si="1230"/>
        <v>8.5200735890015505E-2</v>
      </c>
      <c r="BL976" s="8">
        <f t="shared" si="1231"/>
        <v>0.70238496437418374</v>
      </c>
      <c r="BM976" s="8">
        <f t="shared" si="1232"/>
        <v>0.62685797926985964</v>
      </c>
      <c r="BN976" s="8">
        <f t="shared" si="1233"/>
        <v>0.33882969305599875</v>
      </c>
    </row>
    <row r="977" spans="1:66" x14ac:dyDescent="0.25">
      <c r="A977" t="s">
        <v>13</v>
      </c>
      <c r="B977" t="s">
        <v>54</v>
      </c>
      <c r="C977" t="s">
        <v>48</v>
      </c>
      <c r="D977" s="7" t="s">
        <v>527</v>
      </c>
      <c r="E977">
        <f>VLOOKUP(A977,home!$A$2:$E$405,3,FALSE)</f>
        <v>1.2857000000000001</v>
      </c>
      <c r="F977">
        <f>VLOOKUP(B977,home!$B$2:$E$405,3,FALSE)</f>
        <v>0.38890000000000002</v>
      </c>
      <c r="G977">
        <f>VLOOKUP(C977,away!$B$2:$E$405,4,FALSE)</f>
        <v>0.97219999999999995</v>
      </c>
      <c r="H977">
        <f>VLOOKUP(A977,away!$A$2:$E$405,3,FALSE)</f>
        <v>1.4921</v>
      </c>
      <c r="I977">
        <f>VLOOKUP(C977,away!$B$2:$E$405,3,FALSE)</f>
        <v>1.3404</v>
      </c>
      <c r="J977">
        <f>VLOOKUP(B977,home!$B$2:$E$405,4,FALSE)</f>
        <v>2.0106000000000002</v>
      </c>
      <c r="K977" s="3">
        <f t="shared" si="1178"/>
        <v>0.48610848730599998</v>
      </c>
      <c r="L977" s="3">
        <f t="shared" si="1179"/>
        <v>4.0212217949040001</v>
      </c>
      <c r="M977" s="5">
        <f t="shared" si="1180"/>
        <v>1.1027862190678611E-2</v>
      </c>
      <c r="N977" s="5">
        <f t="shared" si="1181"/>
        <v>5.3607374077298117E-3</v>
      </c>
      <c r="O977" s="5">
        <f t="shared" si="1182"/>
        <v>4.4345479792354599E-2</v>
      </c>
      <c r="P977" s="5">
        <f t="shared" si="1183"/>
        <v>2.1556714100720287E-2</v>
      </c>
      <c r="Q977" s="5">
        <f t="shared" si="1184"/>
        <v>1.3029499760581129E-3</v>
      </c>
      <c r="R977" s="5">
        <f t="shared" si="1185"/>
        <v>8.9161504923245649E-2</v>
      </c>
      <c r="S977" s="5">
        <f t="shared" si="1186"/>
        <v>1.0534496958371893E-2</v>
      </c>
      <c r="T977" s="5">
        <f t="shared" si="1187"/>
        <v>5.2394508413945284E-3</v>
      </c>
      <c r="U977" s="5">
        <f t="shared" si="1188"/>
        <v>4.3342164284165416E-2</v>
      </c>
      <c r="V977" s="5">
        <f t="shared" si="1189"/>
        <v>2.2880342656931402E-3</v>
      </c>
      <c r="W977" s="5">
        <f t="shared" si="1190"/>
        <v>2.111250139656661E-4</v>
      </c>
      <c r="X977" s="5">
        <f t="shared" si="1191"/>
        <v>8.4898050760814784E-4</v>
      </c>
      <c r="Y977" s="5">
        <f t="shared" si="1192"/>
        <v>1.7069694603212733E-3</v>
      </c>
      <c r="Z977" s="5">
        <f t="shared" si="1193"/>
        <v>0.11951272895459852</v>
      </c>
      <c r="AA977" s="5">
        <f t="shared" si="1194"/>
        <v>5.8096151885931882E-2</v>
      </c>
      <c r="AB977" s="5">
        <f t="shared" si="1195"/>
        <v>1.412051625578498E-2</v>
      </c>
      <c r="AC977" s="5">
        <f t="shared" si="1196"/>
        <v>2.7953344257357934E-4</v>
      </c>
      <c r="AD977" s="5">
        <f t="shared" si="1197"/>
        <v>2.5657415292827012E-5</v>
      </c>
      <c r="AE977" s="5">
        <f t="shared" si="1198"/>
        <v>1.0317415757641917E-4</v>
      </c>
      <c r="AF977" s="5">
        <f t="shared" si="1199"/>
        <v>2.0744308555857829E-4</v>
      </c>
      <c r="AG977" s="5">
        <f t="shared" si="1200"/>
        <v>2.7805821895009663E-4</v>
      </c>
      <c r="AH977" s="5">
        <f t="shared" si="1201"/>
        <v>0.12014679761017151</v>
      </c>
      <c r="AI977" s="5">
        <f t="shared" si="1202"/>
        <v>5.8404378040940612E-2</v>
      </c>
      <c r="AJ977" s="5">
        <f t="shared" si="1203"/>
        <v>1.4195431930764699E-2</v>
      </c>
      <c r="AK977" s="5">
        <f t="shared" si="1204"/>
        <v>2.3001733141731068E-3</v>
      </c>
      <c r="AL977" s="5">
        <f t="shared" si="1205"/>
        <v>2.1856720365048224E-5</v>
      </c>
      <c r="AM977" s="5">
        <f t="shared" si="1206"/>
        <v>2.4944574672355941E-6</v>
      </c>
      <c r="AN977" s="5">
        <f t="shared" si="1207"/>
        <v>1.0030766733708801E-5</v>
      </c>
      <c r="AO977" s="5">
        <f t="shared" si="1208"/>
        <v>2.0167968904593925E-5</v>
      </c>
      <c r="AP977" s="5">
        <f t="shared" si="1209"/>
        <v>2.7033292039366407E-5</v>
      </c>
      <c r="AQ977" s="5">
        <f t="shared" si="1210"/>
        <v>2.7176715784176256E-5</v>
      </c>
      <c r="AR977" s="5">
        <f t="shared" si="1211"/>
        <v>9.6627384227588306E-2</v>
      </c>
      <c r="AS977" s="5">
        <f t="shared" si="1212"/>
        <v>4.6971391579208592E-2</v>
      </c>
      <c r="AT977" s="5">
        <f t="shared" si="1213"/>
        <v>1.1416596053613436E-2</v>
      </c>
      <c r="AU977" s="5">
        <f t="shared" si="1214"/>
        <v>1.8499014126018927E-3</v>
      </c>
      <c r="AV977" s="5">
        <f t="shared" si="1215"/>
        <v>2.2481319433628456E-4</v>
      </c>
      <c r="AW977" s="5">
        <f t="shared" si="1216"/>
        <v>1.1867895858843249E-6</v>
      </c>
      <c r="AX977" s="5">
        <f t="shared" si="1217"/>
        <v>2.0209615767450848E-7</v>
      </c>
      <c r="AY977" s="5">
        <f t="shared" si="1218"/>
        <v>8.1267347390708873E-7</v>
      </c>
      <c r="AZ977" s="5">
        <f t="shared" si="1219"/>
        <v>1.6339701427077668E-6</v>
      </c>
      <c r="BA977" s="5">
        <f t="shared" si="1220"/>
        <v>2.19018545002629E-6</v>
      </c>
      <c r="BB977" s="5">
        <f t="shared" si="1221"/>
        <v>2.2018053666318358E-6</v>
      </c>
      <c r="BC977" s="5">
        <f t="shared" si="1222"/>
        <v>1.7707895456873062E-6</v>
      </c>
      <c r="BD977" s="5">
        <f t="shared" si="1223"/>
        <v>6.4760023906756864E-2</v>
      </c>
      <c r="BE977" s="5">
        <f t="shared" si="1224"/>
        <v>3.1480397259213977E-2</v>
      </c>
      <c r="BF977" s="5">
        <f t="shared" si="1225"/>
        <v>7.6514441457342253E-3</v>
      </c>
      <c r="BG977" s="5">
        <f t="shared" si="1226"/>
        <v>1.2398106464630715E-3</v>
      </c>
      <c r="BH977" s="5">
        <f t="shared" si="1227"/>
        <v>1.5067061947450936E-4</v>
      </c>
      <c r="BI977" s="5">
        <f t="shared" si="1228"/>
        <v>1.464845338284234E-5</v>
      </c>
      <c r="BJ977" s="8">
        <f t="shared" si="1229"/>
        <v>1.5380260805521179E-2</v>
      </c>
      <c r="BK977" s="8">
        <f t="shared" si="1230"/>
        <v>4.5709310351876462E-2</v>
      </c>
      <c r="BL977" s="8">
        <f t="shared" si="1231"/>
        <v>0.70649967953590653</v>
      </c>
      <c r="BM977" s="8">
        <f t="shared" si="1232"/>
        <v>0.71434710537322765</v>
      </c>
      <c r="BN977" s="8">
        <f t="shared" si="1233"/>
        <v>0.17275524839078707</v>
      </c>
    </row>
    <row r="978" spans="1:66" x14ac:dyDescent="0.25">
      <c r="A978" t="s">
        <v>13</v>
      </c>
      <c r="B978" t="s">
        <v>52</v>
      </c>
      <c r="C978" t="s">
        <v>220</v>
      </c>
      <c r="D978" s="7" t="s">
        <v>527</v>
      </c>
      <c r="E978">
        <f>VLOOKUP(A978,home!$A$2:$E$405,3,FALSE)</f>
        <v>1.2857000000000001</v>
      </c>
      <c r="F978">
        <f>VLOOKUP(B978,home!$B$2:$E$405,3,FALSE)</f>
        <v>0.58330000000000004</v>
      </c>
      <c r="G978">
        <f>VLOOKUP(C978,away!$B$2:$E$405,4,FALSE)</f>
        <v>0.97219999999999995</v>
      </c>
      <c r="H978">
        <f>VLOOKUP(A978,away!$A$2:$E$405,3,FALSE)</f>
        <v>1.4921</v>
      </c>
      <c r="I978">
        <f>VLOOKUP(C978,away!$B$2:$E$405,3,FALSE)</f>
        <v>0.33510000000000001</v>
      </c>
      <c r="J978">
        <f>VLOOKUP(B978,home!$B$2:$E$405,4,FALSE)</f>
        <v>1.0053000000000001</v>
      </c>
      <c r="K978" s="3">
        <f t="shared" si="1178"/>
        <v>0.72910023308200012</v>
      </c>
      <c r="L978" s="3">
        <f t="shared" si="1179"/>
        <v>0.50265272436300001</v>
      </c>
      <c r="M978" s="5">
        <f t="shared" si="1180"/>
        <v>0.29178065005545678</v>
      </c>
      <c r="N978" s="5">
        <f t="shared" si="1181"/>
        <v>0.21273733996425104</v>
      </c>
      <c r="O978" s="5">
        <f t="shared" si="1182"/>
        <v>0.14666433866678247</v>
      </c>
      <c r="P978" s="5">
        <f t="shared" si="1183"/>
        <v>0.10693300350676849</v>
      </c>
      <c r="Q978" s="5">
        <f t="shared" si="1184"/>
        <v>7.7553422076590051E-2</v>
      </c>
      <c r="R978" s="5">
        <f t="shared" si="1185"/>
        <v>3.6860614698877942E-2</v>
      </c>
      <c r="S978" s="5">
        <f t="shared" si="1186"/>
        <v>9.7973145553048608E-3</v>
      </c>
      <c r="T978" s="5">
        <f t="shared" si="1187"/>
        <v>3.8982438890471614E-2</v>
      </c>
      <c r="U978" s="5">
        <f t="shared" si="1188"/>
        <v>2.6875082768497704E-2</v>
      </c>
      <c r="V978" s="5">
        <f t="shared" si="1189"/>
        <v>3.9895124090275335E-4</v>
      </c>
      <c r="W978" s="5">
        <f t="shared" si="1190"/>
        <v>1.8848072704116179E-2</v>
      </c>
      <c r="X978" s="5">
        <f t="shared" si="1191"/>
        <v>9.4740350937158931E-3</v>
      </c>
      <c r="Y978" s="5">
        <f t="shared" si="1192"/>
        <v>2.3810747752834819E-3</v>
      </c>
      <c r="Z978" s="5">
        <f t="shared" si="1193"/>
        <v>6.1760294666952801E-3</v>
      </c>
      <c r="AA978" s="5">
        <f t="shared" si="1194"/>
        <v>4.5029445236888293E-3</v>
      </c>
      <c r="AB978" s="5">
        <f t="shared" si="1195"/>
        <v>1.6415489508884206E-3</v>
      </c>
      <c r="AC978" s="5">
        <f t="shared" si="1196"/>
        <v>9.1380833586753154E-6</v>
      </c>
      <c r="AD978" s="5">
        <f t="shared" si="1197"/>
        <v>3.4355335504293975E-3</v>
      </c>
      <c r="AE978" s="5">
        <f t="shared" si="1198"/>
        <v>1.7268802987638265E-3</v>
      </c>
      <c r="AF978" s="5">
        <f t="shared" si="1199"/>
        <v>4.3401054341121444E-4</v>
      </c>
      <c r="AG978" s="5">
        <f t="shared" si="1200"/>
        <v>7.2718860682637672E-5</v>
      </c>
      <c r="AH978" s="5">
        <f t="shared" si="1201"/>
        <v>7.7609950929513703E-4</v>
      </c>
      <c r="AI978" s="5">
        <f t="shared" si="1202"/>
        <v>5.6585433312191034E-4</v>
      </c>
      <c r="AJ978" s="5">
        <f t="shared" si="1203"/>
        <v>2.0628226308482225E-4</v>
      </c>
      <c r="AK978" s="5">
        <f t="shared" si="1204"/>
        <v>5.0133482031942115E-5</v>
      </c>
      <c r="AL978" s="5">
        <f t="shared" si="1205"/>
        <v>1.3395853352888871E-7</v>
      </c>
      <c r="AM978" s="5">
        <f t="shared" si="1206"/>
        <v>5.0096966247582114E-4</v>
      </c>
      <c r="AN978" s="5">
        <f t="shared" si="1207"/>
        <v>2.5181376566668406E-4</v>
      </c>
      <c r="AO978" s="5">
        <f t="shared" si="1208"/>
        <v>6.3287437672232406E-5</v>
      </c>
      <c r="AP978" s="5">
        <f t="shared" si="1209"/>
        <v>1.0603867654633726E-5</v>
      </c>
      <c r="AQ978" s="5">
        <f t="shared" si="1210"/>
        <v>1.3325157413465843E-6</v>
      </c>
      <c r="AR978" s="5">
        <f t="shared" si="1211"/>
        <v>7.8021706544797648E-5</v>
      </c>
      <c r="AS978" s="5">
        <f t="shared" si="1212"/>
        <v>5.6885644427267376E-5</v>
      </c>
      <c r="AT978" s="5">
        <f t="shared" si="1213"/>
        <v>2.073766830547021E-5</v>
      </c>
      <c r="AU978" s="5">
        <f t="shared" si="1214"/>
        <v>5.0399462650318453E-6</v>
      </c>
      <c r="AV978" s="5">
        <f t="shared" si="1215"/>
        <v>9.1865649913886856E-7</v>
      </c>
      <c r="AW978" s="5">
        <f t="shared" si="1216"/>
        <v>1.3637135686310577E-9</v>
      </c>
      <c r="AX978" s="5">
        <f t="shared" si="1217"/>
        <v>6.0876182946355315E-5</v>
      </c>
      <c r="AY978" s="5">
        <f t="shared" si="1218"/>
        <v>3.0599579206805893E-5</v>
      </c>
      <c r="AZ978" s="5">
        <f t="shared" si="1219"/>
        <v>7.6904809263311949E-6</v>
      </c>
      <c r="BA978" s="5">
        <f t="shared" si="1220"/>
        <v>1.288547063094021E-6</v>
      </c>
      <c r="BB978" s="5">
        <f t="shared" si="1221"/>
        <v>1.6192292293353801E-7</v>
      </c>
      <c r="BC978" s="5">
        <f t="shared" si="1222"/>
        <v>1.6278199669872601E-8</v>
      </c>
      <c r="BD978" s="5">
        <f t="shared" si="1223"/>
        <v>6.5363038923655038E-6</v>
      </c>
      <c r="BE978" s="5">
        <f t="shared" si="1224"/>
        <v>4.7656206914184728E-6</v>
      </c>
      <c r="BF978" s="5">
        <f t="shared" si="1225"/>
        <v>1.7373075784468055E-6</v>
      </c>
      <c r="BG978" s="5">
        <f t="shared" si="1226"/>
        <v>4.2222378679356362E-7</v>
      </c>
      <c r="BH978" s="5">
        <f t="shared" si="1227"/>
        <v>7.6960865340987999E-8</v>
      </c>
      <c r="BI978" s="5">
        <f t="shared" si="1228"/>
        <v>1.1222436971661358E-8</v>
      </c>
      <c r="BJ978" s="8">
        <f t="shared" si="1229"/>
        <v>0.3665741669981914</v>
      </c>
      <c r="BK978" s="8">
        <f t="shared" si="1230"/>
        <v>0.40894979097953194</v>
      </c>
      <c r="BL978" s="8">
        <f t="shared" si="1231"/>
        <v>0.21831805245756222</v>
      </c>
      <c r="BM978" s="8">
        <f t="shared" si="1232"/>
        <v>0.12745807271776066</v>
      </c>
      <c r="BN978" s="8">
        <f t="shared" si="1233"/>
        <v>0.87252936896872679</v>
      </c>
    </row>
    <row r="979" spans="1:66" x14ac:dyDescent="0.25">
      <c r="A979" t="s">
        <v>13</v>
      </c>
      <c r="B979" t="s">
        <v>14</v>
      </c>
      <c r="C979" t="s">
        <v>217</v>
      </c>
      <c r="D979" s="7" t="s">
        <v>527</v>
      </c>
      <c r="E979">
        <f>VLOOKUP(A979,home!$A$2:$E$405,3,FALSE)</f>
        <v>1.2857000000000001</v>
      </c>
      <c r="F979">
        <f>VLOOKUP(B979,home!$B$2:$E$405,3,FALSE)</f>
        <v>1.5556000000000001</v>
      </c>
      <c r="G979">
        <f>VLOOKUP(C979,away!$B$2:$E$405,4,FALSE)</f>
        <v>0.58330000000000004</v>
      </c>
      <c r="H979">
        <f>VLOOKUP(A979,away!$A$2:$E$405,3,FALSE)</f>
        <v>1.4921</v>
      </c>
      <c r="I979">
        <f>VLOOKUP(C979,away!$B$2:$E$405,3,FALSE)</f>
        <v>2.3456999999999999</v>
      </c>
      <c r="J979">
        <f>VLOOKUP(B979,home!$B$2:$E$405,4,FALSE)</f>
        <v>0.50260000000000005</v>
      </c>
      <c r="K979" s="3">
        <f t="shared" si="1178"/>
        <v>1.1666203688360002</v>
      </c>
      <c r="L979" s="3">
        <f t="shared" si="1179"/>
        <v>1.759109534322</v>
      </c>
      <c r="M979" s="5">
        <f t="shared" si="1180"/>
        <v>5.3625536176316123E-2</v>
      </c>
      <c r="N979" s="5">
        <f t="shared" si="1181"/>
        <v>6.2560642793042173E-2</v>
      </c>
      <c r="O979" s="5">
        <f t="shared" si="1182"/>
        <v>9.433319197088702E-2</v>
      </c>
      <c r="P979" s="5">
        <f t="shared" si="1183"/>
        <v>0.11005102321055341</v>
      </c>
      <c r="Q979" s="5">
        <f t="shared" si="1184"/>
        <v>3.6492260084918071E-2</v>
      </c>
      <c r="R979" s="5">
        <f t="shared" si="1185"/>
        <v>8.297120869950747E-2</v>
      </c>
      <c r="S979" s="5">
        <f t="shared" si="1186"/>
        <v>5.6462035502400879E-2</v>
      </c>
      <c r="T979" s="5">
        <f t="shared" si="1187"/>
        <v>6.4193882644337535E-2</v>
      </c>
      <c r="U979" s="5">
        <f t="shared" si="1188"/>
        <v>9.6795902095788131E-2</v>
      </c>
      <c r="V979" s="5">
        <f t="shared" si="1189"/>
        <v>1.2874680449005331E-2</v>
      </c>
      <c r="W979" s="5">
        <f t="shared" si="1190"/>
        <v>1.4190871306642119E-2</v>
      </c>
      <c r="X979" s="5">
        <f t="shared" si="1191"/>
        <v>2.4963297015850646E-2</v>
      </c>
      <c r="Y979" s="5">
        <f t="shared" si="1192"/>
        <v>2.1956586894347409E-2</v>
      </c>
      <c r="Z979" s="5">
        <f t="shared" si="1193"/>
        <v>4.8651814765841343E-2</v>
      </c>
      <c r="AA979" s="5">
        <f t="shared" si="1194"/>
        <v>5.6758198086666586E-2</v>
      </c>
      <c r="AB979" s="5">
        <f t="shared" si="1195"/>
        <v>3.3107634993166872E-2</v>
      </c>
      <c r="AC979" s="5">
        <f t="shared" si="1196"/>
        <v>1.6513491728355337E-3</v>
      </c>
      <c r="AD979" s="5">
        <f t="shared" si="1197"/>
        <v>4.138839879464765E-3</v>
      </c>
      <c r="AE979" s="5">
        <f t="shared" si="1198"/>
        <v>7.2806726929985841E-3</v>
      </c>
      <c r="AF979" s="5">
        <f t="shared" si="1199"/>
        <v>6.4037503752658225E-3</v>
      </c>
      <c r="AG979" s="5">
        <f t="shared" si="1200"/>
        <v>3.7549661135160639E-3</v>
      </c>
      <c r="AH979" s="5">
        <f t="shared" si="1201"/>
        <v>2.1395967804164848E-2</v>
      </c>
      <c r="AI979" s="5">
        <f t="shared" si="1202"/>
        <v>2.4960971851297978E-2</v>
      </c>
      <c r="AJ979" s="5">
        <f t="shared" si="1203"/>
        <v>1.4559989093833136E-2</v>
      </c>
      <c r="AK979" s="5">
        <f t="shared" si="1204"/>
        <v>5.6619932822985827E-3</v>
      </c>
      <c r="AL979" s="5">
        <f t="shared" si="1205"/>
        <v>1.3555681050977654E-4</v>
      </c>
      <c r="AM979" s="5">
        <f t="shared" si="1206"/>
        <v>9.6569098134686483E-4</v>
      </c>
      <c r="AN979" s="5">
        <f t="shared" si="1207"/>
        <v>1.6987562124960386E-3</v>
      </c>
      <c r="AO979" s="5">
        <f t="shared" si="1208"/>
        <v>1.4941491249452559E-3</v>
      </c>
      <c r="AP979" s="5">
        <f t="shared" si="1209"/>
        <v>8.7612399046335752E-4</v>
      </c>
      <c r="AQ979" s="5">
        <f t="shared" si="1210"/>
        <v>3.8529951621808241E-4</v>
      </c>
      <c r="AR979" s="5">
        <f t="shared" si="1211"/>
        <v>7.5275701920705859E-3</v>
      </c>
      <c r="AS979" s="5">
        <f t="shared" si="1212"/>
        <v>8.7818167139122657E-3</v>
      </c>
      <c r="AT979" s="5">
        <f t="shared" si="1213"/>
        <v>5.122523126917241E-3</v>
      </c>
      <c r="AU979" s="5">
        <f t="shared" si="1214"/>
        <v>1.9920132732317102E-3</v>
      </c>
      <c r="AV979" s="5">
        <f t="shared" si="1215"/>
        <v>5.8098081488594706E-4</v>
      </c>
      <c r="AW979" s="5">
        <f t="shared" si="1216"/>
        <v>7.7275402953083889E-6</v>
      </c>
      <c r="AX979" s="5">
        <f t="shared" si="1217"/>
        <v>1.8776579480674641E-4</v>
      </c>
      <c r="AY979" s="5">
        <f t="shared" si="1218"/>
        <v>3.3030059986409585E-4</v>
      </c>
      <c r="AZ979" s="5">
        <f t="shared" si="1219"/>
        <v>2.9051746720660355E-4</v>
      </c>
      <c r="BA979" s="5">
        <f t="shared" si="1220"/>
        <v>1.7035068215007172E-4</v>
      </c>
      <c r="BB979" s="5">
        <f t="shared" si="1221"/>
        <v>7.4916377287111952E-5</v>
      </c>
      <c r="BC979" s="5">
        <f t="shared" si="1222"/>
        <v>2.6357222712524548E-5</v>
      </c>
      <c r="BD979" s="5">
        <f t="shared" si="1223"/>
        <v>2.2069700825249109E-3</v>
      </c>
      <c r="BE979" s="5">
        <f t="shared" si="1224"/>
        <v>2.5746962516852287E-3</v>
      </c>
      <c r="BF979" s="5">
        <f t="shared" si="1225"/>
        <v>1.5018465453908449E-3</v>
      </c>
      <c r="BG979" s="5">
        <f t="shared" si="1226"/>
        <v>5.8402825690631317E-4</v>
      </c>
      <c r="BH979" s="5">
        <f t="shared" si="1227"/>
        <v>1.7033481512067252E-4</v>
      </c>
      <c r="BI979" s="5">
        <f t="shared" si="1228"/>
        <v>3.974321296833813E-5</v>
      </c>
      <c r="BJ979" s="8">
        <f t="shared" si="1229"/>
        <v>0.25243599776987996</v>
      </c>
      <c r="BK979" s="8">
        <f t="shared" si="1230"/>
        <v>0.23513048192148514</v>
      </c>
      <c r="BL979" s="8">
        <f t="shared" si="1231"/>
        <v>0.46162758116322478</v>
      </c>
      <c r="BM979" s="8">
        <f t="shared" si="1232"/>
        <v>0.55748943962563824</v>
      </c>
      <c r="BN979" s="8">
        <f t="shared" si="1233"/>
        <v>0.44003386293522423</v>
      </c>
    </row>
    <row r="980" spans="1:66" x14ac:dyDescent="0.25">
      <c r="A980" t="s">
        <v>13</v>
      </c>
      <c r="B980" t="s">
        <v>50</v>
      </c>
      <c r="C980" t="s">
        <v>44</v>
      </c>
      <c r="D980" s="7" t="s">
        <v>527</v>
      </c>
      <c r="E980">
        <f>VLOOKUP(A980,home!$A$2:$E$405,3,FALSE)</f>
        <v>1.2857000000000001</v>
      </c>
      <c r="F980">
        <f>VLOOKUP(B980,home!$B$2:$E$405,3,FALSE)</f>
        <v>1.0369999999999999</v>
      </c>
      <c r="G980">
        <f>VLOOKUP(C980,away!$B$2:$E$405,4,FALSE)</f>
        <v>1.1667000000000001</v>
      </c>
      <c r="H980">
        <f>VLOOKUP(A980,away!$A$2:$E$405,3,FALSE)</f>
        <v>1.4921</v>
      </c>
      <c r="I980">
        <f>VLOOKUP(C980,away!$B$2:$E$405,3,FALSE)</f>
        <v>1.3404</v>
      </c>
      <c r="J980">
        <f>VLOOKUP(B980,home!$B$2:$E$405,4,FALSE)</f>
        <v>1.3404</v>
      </c>
      <c r="K980" s="3">
        <f t="shared" si="1178"/>
        <v>1.5555271590300002</v>
      </c>
      <c r="L980" s="3">
        <f t="shared" si="1179"/>
        <v>2.6808145299359998</v>
      </c>
      <c r="M980" s="5">
        <f t="shared" si="1180"/>
        <v>1.4460395823126063E-2</v>
      </c>
      <c r="N980" s="5">
        <f t="shared" si="1181"/>
        <v>2.2493538433196566E-2</v>
      </c>
      <c r="O980" s="5">
        <f t="shared" si="1182"/>
        <v>3.8765639231262194E-2</v>
      </c>
      <c r="P980" s="5">
        <f t="shared" si="1183"/>
        <v>6.0301004661387207E-2</v>
      </c>
      <c r="Q980" s="5">
        <f t="shared" si="1184"/>
        <v>1.7494654967761192E-2</v>
      </c>
      <c r="R980" s="5">
        <f t="shared" si="1185"/>
        <v>5.196174445671236E-2</v>
      </c>
      <c r="S980" s="5">
        <f t="shared" si="1186"/>
        <v>6.286500050982978E-2</v>
      </c>
      <c r="T980" s="5">
        <f t="shared" si="1187"/>
        <v>4.6899925233791225E-2</v>
      </c>
      <c r="U980" s="5">
        <f t="shared" si="1188"/>
        <v>8.0827904732992645E-2</v>
      </c>
      <c r="V980" s="5">
        <f t="shared" si="1189"/>
        <v>2.9128007706544921E-2</v>
      </c>
      <c r="W980" s="5">
        <f t="shared" si="1190"/>
        <v>9.071136980070546E-3</v>
      </c>
      <c r="X980" s="5">
        <f t="shared" si="1191"/>
        <v>2.431803581921289E-2</v>
      </c>
      <c r="Y980" s="5">
        <f t="shared" si="1192"/>
        <v>3.2596071881825006E-2</v>
      </c>
      <c r="Z980" s="5">
        <f t="shared" si="1193"/>
        <v>4.6433266513458631E-2</v>
      </c>
      <c r="AA980" s="5">
        <f t="shared" si="1194"/>
        <v>7.2228207144163156E-2</v>
      </c>
      <c r="AB980" s="5">
        <f t="shared" si="1195"/>
        <v>5.617646893039524E-2</v>
      </c>
      <c r="AC980" s="5">
        <f t="shared" si="1196"/>
        <v>7.5916323020021291E-3</v>
      </c>
      <c r="AD980" s="5">
        <f t="shared" si="1197"/>
        <v>3.5275999839452779E-3</v>
      </c>
      <c r="AE980" s="5">
        <f t="shared" si="1198"/>
        <v>9.4568412927625023E-3</v>
      </c>
      <c r="AF980" s="5">
        <f t="shared" si="1199"/>
        <v>1.2676018772468231E-2</v>
      </c>
      <c r="AG980" s="5">
        <f t="shared" si="1200"/>
        <v>1.1327351768991443E-2</v>
      </c>
      <c r="AH980" s="5">
        <f t="shared" si="1201"/>
        <v>3.1119743885417654E-2</v>
      </c>
      <c r="AI980" s="5">
        <f t="shared" si="1202"/>
        <v>4.8407606795824946E-2</v>
      </c>
      <c r="AJ980" s="5">
        <f t="shared" si="1203"/>
        <v>3.7649673537275462E-2</v>
      </c>
      <c r="AK980" s="5">
        <f t="shared" si="1204"/>
        <v>1.9521696571948355E-2</v>
      </c>
      <c r="AL980" s="5">
        <f t="shared" si="1205"/>
        <v>1.2663085033908948E-3</v>
      </c>
      <c r="AM980" s="5">
        <f t="shared" si="1206"/>
        <v>1.097455516244134E-3</v>
      </c>
      <c r="AN980" s="5">
        <f t="shared" si="1207"/>
        <v>2.9420746939056888E-3</v>
      </c>
      <c r="AO980" s="5">
        <f t="shared" si="1208"/>
        <v>3.9435782937896902E-3</v>
      </c>
      <c r="AP980" s="5">
        <f t="shared" si="1209"/>
        <v>3.52400066331054E-3</v>
      </c>
      <c r="AQ980" s="5">
        <f t="shared" si="1210"/>
        <v>2.3617980454267496E-3</v>
      </c>
      <c r="AR980" s="5">
        <f t="shared" si="1211"/>
        <v>1.6685252315182926E-2</v>
      </c>
      <c r="AS980" s="5">
        <f t="shared" si="1212"/>
        <v>2.5954363131535232E-2</v>
      </c>
      <c r="AT980" s="5">
        <f t="shared" si="1213"/>
        <v>2.0186358373214992E-2</v>
      </c>
      <c r="AU980" s="5">
        <f t="shared" si="1214"/>
        <v>1.0466809563816189E-2</v>
      </c>
      <c r="AV980" s="5">
        <f t="shared" si="1215"/>
        <v>4.0703516362277578E-3</v>
      </c>
      <c r="AW980" s="5">
        <f t="shared" si="1216"/>
        <v>1.4668354229896915E-4</v>
      </c>
      <c r="AX980" s="5">
        <f t="shared" si="1217"/>
        <v>2.8452031022417325E-4</v>
      </c>
      <c r="AY980" s="5">
        <f t="shared" si="1218"/>
        <v>7.6274618171086187E-4</v>
      </c>
      <c r="AZ980" s="5">
        <f t="shared" si="1219"/>
        <v>1.0223905232918415E-3</v>
      </c>
      <c r="BA980" s="5">
        <f t="shared" si="1220"/>
        <v>9.1361312336987971E-4</v>
      </c>
      <c r="BB980" s="5">
        <f t="shared" si="1221"/>
        <v>6.1230683396754624E-4</v>
      </c>
      <c r="BC980" s="5">
        <f t="shared" si="1222"/>
        <v>3.2829621145586156E-4</v>
      </c>
      <c r="BD980" s="5">
        <f t="shared" si="1223"/>
        <v>7.4550111403651094E-3</v>
      </c>
      <c r="BE980" s="5">
        <f t="shared" si="1224"/>
        <v>1.1596472299709141E-2</v>
      </c>
      <c r="BF980" s="5">
        <f t="shared" si="1225"/>
        <v>9.0193138055683283E-3</v>
      </c>
      <c r="BG980" s="5">
        <f t="shared" si="1226"/>
        <v>4.6765958601252527E-3</v>
      </c>
      <c r="BH980" s="5">
        <f t="shared" si="1227"/>
        <v>1.8186429680580236E-3</v>
      </c>
      <c r="BI980" s="5">
        <f t="shared" si="1228"/>
        <v>5.6578970587863671E-4</v>
      </c>
      <c r="BJ980" s="8">
        <f t="shared" si="1229"/>
        <v>0.20765395553072183</v>
      </c>
      <c r="BK980" s="8">
        <f t="shared" si="1230"/>
        <v>0.17637509568799184</v>
      </c>
      <c r="BL980" s="8">
        <f t="shared" si="1231"/>
        <v>0.54915364608567341</v>
      </c>
      <c r="BM980" s="8">
        <f t="shared" si="1232"/>
        <v>0.77352292360498842</v>
      </c>
      <c r="BN980" s="8">
        <f t="shared" si="1233"/>
        <v>0.2054769775734456</v>
      </c>
    </row>
    <row r="981" spans="1:66" x14ac:dyDescent="0.25">
      <c r="A981" t="s">
        <v>13</v>
      </c>
      <c r="B981" t="s">
        <v>219</v>
      </c>
      <c r="C981" t="s">
        <v>51</v>
      </c>
      <c r="D981" s="7" t="s">
        <v>527</v>
      </c>
      <c r="E981">
        <f>VLOOKUP(A981,home!$A$2:$E$405,3,FALSE)</f>
        <v>1.2857000000000001</v>
      </c>
      <c r="F981">
        <f>VLOOKUP(B981,home!$B$2:$E$405,3,FALSE)</f>
        <v>1.1667000000000001</v>
      </c>
      <c r="G981">
        <f>VLOOKUP(C981,away!$B$2:$E$405,4,FALSE)</f>
        <v>1.9444999999999999</v>
      </c>
      <c r="H981">
        <f>VLOOKUP(A981,away!$A$2:$E$405,3,FALSE)</f>
        <v>1.4921</v>
      </c>
      <c r="I981">
        <f>VLOOKUP(C981,away!$B$2:$E$405,3,FALSE)</f>
        <v>0.33510000000000001</v>
      </c>
      <c r="J981">
        <f>VLOOKUP(B981,home!$B$2:$E$405,4,FALSE)</f>
        <v>1.3404</v>
      </c>
      <c r="K981" s="3">
        <f t="shared" si="1178"/>
        <v>2.9168009264550006</v>
      </c>
      <c r="L981" s="3">
        <f t="shared" si="1179"/>
        <v>0.67020363248399994</v>
      </c>
      <c r="M981" s="5">
        <f t="shared" si="1180"/>
        <v>2.7681123534450302E-2</v>
      </c>
      <c r="N981" s="5">
        <f t="shared" si="1181"/>
        <v>8.074032677059996E-2</v>
      </c>
      <c r="O981" s="5">
        <f t="shared" si="1182"/>
        <v>1.8551989544026929E-2</v>
      </c>
      <c r="P981" s="5">
        <f t="shared" si="1183"/>
        <v>5.411246028960124E-2</v>
      </c>
      <c r="Q981" s="5">
        <f t="shared" si="1184"/>
        <v>0.11775172996338273</v>
      </c>
      <c r="R981" s="5">
        <f t="shared" si="1185"/>
        <v>6.2168053911060171E-3</v>
      </c>
      <c r="S981" s="5">
        <f t="shared" si="1186"/>
        <v>2.6445443543408352E-2</v>
      </c>
      <c r="T981" s="5">
        <f t="shared" si="1187"/>
        <v>7.8917637152734171E-2</v>
      </c>
      <c r="U981" s="5">
        <f t="shared" si="1188"/>
        <v>1.8133183724368476E-2</v>
      </c>
      <c r="V981" s="5">
        <f t="shared" si="1189"/>
        <v>5.7440989496871904E-3</v>
      </c>
      <c r="W981" s="5">
        <f t="shared" si="1190"/>
        <v>0.1144861183496246</v>
      </c>
      <c r="X981" s="5">
        <f t="shared" si="1191"/>
        <v>7.672901238691153E-2</v>
      </c>
      <c r="Y981" s="5">
        <f t="shared" si="1192"/>
        <v>2.5712031409308965E-2</v>
      </c>
      <c r="Z981" s="5">
        <f t="shared" si="1193"/>
        <v>1.3888418518551223E-3</v>
      </c>
      <c r="AA981" s="5">
        <f t="shared" si="1194"/>
        <v>4.0509752001904997E-3</v>
      </c>
      <c r="AB981" s="5">
        <f t="shared" si="1195"/>
        <v>5.9079441084809413E-3</v>
      </c>
      <c r="AC981" s="5">
        <f t="shared" si="1196"/>
        <v>7.0180344632609205E-4</v>
      </c>
      <c r="AD981" s="5">
        <f t="shared" si="1197"/>
        <v>8.3483304017105478E-2</v>
      </c>
      <c r="AE981" s="5">
        <f t="shared" si="1198"/>
        <v>5.5950813604030196E-2</v>
      </c>
      <c r="AF981" s="5">
        <f t="shared" si="1199"/>
        <v>1.874921925892812E-2</v>
      </c>
      <c r="AG981" s="5">
        <f t="shared" si="1200"/>
        <v>4.1885982845241984E-3</v>
      </c>
      <c r="AH981" s="5">
        <f t="shared" si="1201"/>
        <v>2.3270171351477705E-4</v>
      </c>
      <c r="AI981" s="5">
        <f t="shared" si="1202"/>
        <v>6.787445735675679E-4</v>
      </c>
      <c r="AJ981" s="5">
        <f t="shared" si="1203"/>
        <v>9.8988140050409318E-4</v>
      </c>
      <c r="AK981" s="5">
        <f t="shared" si="1204"/>
        <v>9.6242899535697087E-4</v>
      </c>
      <c r="AL981" s="5">
        <f t="shared" si="1205"/>
        <v>5.4876834855583592E-5</v>
      </c>
      <c r="AM981" s="5">
        <f t="shared" si="1206"/>
        <v>4.8700835700123513E-2</v>
      </c>
      <c r="AN981" s="5">
        <f t="shared" si="1207"/>
        <v>3.2639476991229245E-2</v>
      </c>
      <c r="AO981" s="5">
        <f t="shared" si="1208"/>
        <v>1.0937548020949888E-2</v>
      </c>
      <c r="AP981" s="5">
        <f t="shared" si="1209"/>
        <v>2.4434614713696001E-3</v>
      </c>
      <c r="AQ981" s="5">
        <f t="shared" si="1210"/>
        <v>4.0940418848665124E-4</v>
      </c>
      <c r="AR981" s="5">
        <f t="shared" si="1211"/>
        <v>3.1191506736570951E-5</v>
      </c>
      <c r="AS981" s="5">
        <f t="shared" si="1212"/>
        <v>9.0979415746757548E-5</v>
      </c>
      <c r="AT981" s="5">
        <f t="shared" si="1213"/>
        <v>1.3268442206923855E-4</v>
      </c>
      <c r="AU981" s="5">
        <f t="shared" si="1214"/>
        <v>1.2900468173923378E-4</v>
      </c>
      <c r="AV981" s="5">
        <f t="shared" si="1215"/>
        <v>9.4070243803507397E-5</v>
      </c>
      <c r="AW981" s="5">
        <f t="shared" si="1216"/>
        <v>2.9798892287314718E-6</v>
      </c>
      <c r="AX981" s="5">
        <f t="shared" si="1217"/>
        <v>2.3675107114875533E-2</v>
      </c>
      <c r="AY981" s="5">
        <f t="shared" si="1218"/>
        <v>1.5867142787837372E-2</v>
      </c>
      <c r="AZ981" s="5">
        <f t="shared" si="1219"/>
        <v>5.3171083667754547E-3</v>
      </c>
      <c r="BA981" s="5">
        <f t="shared" si="1220"/>
        <v>1.187848447241326E-3</v>
      </c>
      <c r="BB981" s="5">
        <f t="shared" si="1221"/>
        <v>1.990250860454039E-4</v>
      </c>
      <c r="BC981" s="5">
        <f t="shared" si="1222"/>
        <v>2.6677467124614081E-5</v>
      </c>
      <c r="BD981" s="5">
        <f t="shared" si="1223"/>
        <v>3.4841101862498312E-6</v>
      </c>
      <c r="BE981" s="5">
        <f t="shared" si="1224"/>
        <v>1.0162455819124814E-5</v>
      </c>
      <c r="BF981" s="5">
        <f t="shared" si="1225"/>
        <v>1.4820930274140634E-5</v>
      </c>
      <c r="BG981" s="5">
        <f t="shared" si="1226"/>
        <v>1.440990105151279E-5</v>
      </c>
      <c r="BH981" s="5">
        <f t="shared" si="1227"/>
        <v>1.050770318429435E-5</v>
      </c>
      <c r="BI981" s="5">
        <f t="shared" si="1228"/>
        <v>6.1297756765727794E-6</v>
      </c>
      <c r="BJ981" s="8">
        <f t="shared" si="1229"/>
        <v>0.7981124268392088</v>
      </c>
      <c r="BK981" s="8">
        <f t="shared" si="1230"/>
        <v>0.13060694938616613</v>
      </c>
      <c r="BL981" s="8">
        <f t="shared" si="1231"/>
        <v>5.6262099797403479E-2</v>
      </c>
      <c r="BM981" s="8">
        <f t="shared" si="1232"/>
        <v>0.66545171948285753</v>
      </c>
      <c r="BN981" s="8">
        <f t="shared" si="1233"/>
        <v>0.30505443549316719</v>
      </c>
    </row>
    <row r="982" spans="1:66" x14ac:dyDescent="0.25">
      <c r="A982" t="s">
        <v>16</v>
      </c>
      <c r="B982" t="s">
        <v>17</v>
      </c>
      <c r="C982" t="s">
        <v>58</v>
      </c>
      <c r="D982" s="7" t="s">
        <v>527</v>
      </c>
      <c r="E982">
        <f>VLOOKUP(A982,home!$A$2:$E$405,3,FALSE)</f>
        <v>1.7778</v>
      </c>
      <c r="F982">
        <f>VLOOKUP(B982,home!$B$2:$E$405,3,FALSE)</f>
        <v>0.9</v>
      </c>
      <c r="G982">
        <f>VLOOKUP(C982,away!$B$2:$E$405,4,FALSE)</f>
        <v>1.125</v>
      </c>
      <c r="H982">
        <f>VLOOKUP(A982,away!$A$2:$E$405,3,FALSE)</f>
        <v>1.2716000000000001</v>
      </c>
      <c r="I982">
        <f>VLOOKUP(C982,away!$B$2:$E$405,3,FALSE)</f>
        <v>0.78639999999999999</v>
      </c>
      <c r="J982">
        <f>VLOOKUP(B982,home!$B$2:$E$405,4,FALSE)</f>
        <v>1.4155</v>
      </c>
      <c r="K982" s="3">
        <f t="shared" si="1178"/>
        <v>1.8000225000000001</v>
      </c>
      <c r="L982" s="3">
        <f t="shared" si="1179"/>
        <v>1.41548052272</v>
      </c>
      <c r="M982" s="5">
        <f t="shared" si="1180"/>
        <v>4.0135139857819163E-2</v>
      </c>
      <c r="N982" s="5">
        <f t="shared" si="1181"/>
        <v>7.2244154784721293E-2</v>
      </c>
      <c r="O982" s="5">
        <f t="shared" si="1182"/>
        <v>5.6810508745386172E-2</v>
      </c>
      <c r="P982" s="5">
        <f t="shared" si="1183"/>
        <v>0.10226019397814187</v>
      </c>
      <c r="Q982" s="5">
        <f t="shared" si="1184"/>
        <v>6.502055205299051E-2</v>
      </c>
      <c r="R982" s="5">
        <f t="shared" si="1185"/>
        <v>4.0207084307454191E-2</v>
      </c>
      <c r="S982" s="5">
        <f t="shared" si="1186"/>
        <v>6.513710497516767E-2</v>
      </c>
      <c r="T982" s="5">
        <f t="shared" si="1187"/>
        <v>9.2035325007509966E-2</v>
      </c>
      <c r="U982" s="5">
        <f t="shared" si="1188"/>
        <v>7.2373656412814444E-2</v>
      </c>
      <c r="V982" s="5">
        <f t="shared" si="1189"/>
        <v>1.8440291180502059E-2</v>
      </c>
      <c r="W982" s="5">
        <f t="shared" si="1190"/>
        <v>3.9012818885934705E-2</v>
      </c>
      <c r="X982" s="5">
        <f t="shared" si="1191"/>
        <v>5.5221885269443542E-2</v>
      </c>
      <c r="Y982" s="5">
        <f t="shared" si="1192"/>
        <v>3.9082751513387914E-2</v>
      </c>
      <c r="Z982" s="5">
        <f t="shared" si="1193"/>
        <v>1.8970781570854113E-2</v>
      </c>
      <c r="AA982" s="5">
        <f t="shared" si="1194"/>
        <v>3.4147833670122744E-2</v>
      </c>
      <c r="AB982" s="5">
        <f t="shared" si="1195"/>
        <v>3.073343446623927E-2</v>
      </c>
      <c r="AC982" s="5">
        <f t="shared" si="1196"/>
        <v>2.9364974181785878E-3</v>
      </c>
      <c r="AD982" s="5">
        <f t="shared" si="1197"/>
        <v>1.7555987945776851E-2</v>
      </c>
      <c r="AE982" s="5">
        <f t="shared" si="1198"/>
        <v>2.4850158994354235E-2</v>
      </c>
      <c r="AF982" s="5">
        <f t="shared" si="1199"/>
        <v>1.7587458021501825E-2</v>
      </c>
      <c r="AG982" s="5">
        <f t="shared" si="1200"/>
        <v>8.2982347578638184E-3</v>
      </c>
      <c r="AH982" s="5">
        <f t="shared" si="1201"/>
        <v>6.7131929535798824E-3</v>
      </c>
      <c r="AI982" s="5">
        <f t="shared" si="1202"/>
        <v>1.2083898363285241E-2</v>
      </c>
      <c r="AJ982" s="5">
        <f t="shared" si="1203"/>
        <v>1.0875644470813307E-2</v>
      </c>
      <c r="AK982" s="5">
        <f t="shared" si="1204"/>
        <v>6.5254682498215163E-3</v>
      </c>
      <c r="AL982" s="5">
        <f t="shared" si="1205"/>
        <v>2.9927569373176441E-4</v>
      </c>
      <c r="AM982" s="5">
        <f t="shared" si="1206"/>
        <v>6.3202346624254236E-3</v>
      </c>
      <c r="AN982" s="5">
        <f t="shared" si="1207"/>
        <v>8.9461690636830019E-3</v>
      </c>
      <c r="AO982" s="5">
        <f t="shared" si="1208"/>
        <v>6.3315640313017559E-3</v>
      </c>
      <c r="AP982" s="5">
        <f t="shared" si="1209"/>
        <v>2.9874018548873855E-3</v>
      </c>
      <c r="AQ982" s="5">
        <f t="shared" si="1210"/>
        <v>1.0571522847826736E-3</v>
      </c>
      <c r="AR982" s="5">
        <f t="shared" si="1211"/>
        <v>1.9004787742106955E-3</v>
      </c>
      <c r="AS982" s="5">
        <f t="shared" si="1212"/>
        <v>3.4209045543516711E-3</v>
      </c>
      <c r="AT982" s="5">
        <f t="shared" si="1213"/>
        <v>3.0788525840927416E-3</v>
      </c>
      <c r="AU982" s="5">
        <f t="shared" si="1214"/>
        <v>1.8473346418500258E-3</v>
      </c>
      <c r="AV982" s="5">
        <f t="shared" si="1215"/>
        <v>8.3131098008987203E-4</v>
      </c>
      <c r="AW982" s="5">
        <f t="shared" si="1216"/>
        <v>2.1181210531863528E-5</v>
      </c>
      <c r="AX982" s="5">
        <f t="shared" si="1217"/>
        <v>1.8960940996076117E-3</v>
      </c>
      <c r="AY982" s="5">
        <f t="shared" si="1218"/>
        <v>2.68388426723889E-3</v>
      </c>
      <c r="AZ982" s="5">
        <f t="shared" si="1219"/>
        <v>1.8994929527556446E-3</v>
      </c>
      <c r="BA982" s="5">
        <f t="shared" si="1220"/>
        <v>8.9623175922317168E-4</v>
      </c>
      <c r="BB982" s="5">
        <f t="shared" si="1221"/>
        <v>3.1714964975587012E-4</v>
      </c>
      <c r="BC982" s="5">
        <f t="shared" si="1222"/>
        <v>8.9783830403380842E-5</v>
      </c>
      <c r="BD982" s="5">
        <f t="shared" si="1223"/>
        <v>4.4834844812300273E-4</v>
      </c>
      <c r="BE982" s="5">
        <f t="shared" si="1224"/>
        <v>8.0703729446148756E-4</v>
      </c>
      <c r="BF982" s="5">
        <f t="shared" si="1225"/>
        <v>7.2634264418490176E-4</v>
      </c>
      <c r="BG982" s="5">
        <f t="shared" si="1226"/>
        <v>4.3581103408077247E-4</v>
      </c>
      <c r="BH982" s="5">
        <f t="shared" si="1227"/>
        <v>1.9611741677341433E-4</v>
      </c>
      <c r="BI982" s="5">
        <f t="shared" si="1228"/>
        <v>7.060315256680465E-5</v>
      </c>
      <c r="BJ982" s="8">
        <f t="shared" si="1229"/>
        <v>0.46433448568954938</v>
      </c>
      <c r="BK982" s="8">
        <f t="shared" si="1230"/>
        <v>0.23189238737078</v>
      </c>
      <c r="BL982" s="8">
        <f t="shared" si="1231"/>
        <v>0.28423386316430216</v>
      </c>
      <c r="BM982" s="8">
        <f t="shared" si="1232"/>
        <v>0.62009118101226535</v>
      </c>
      <c r="BN982" s="8">
        <f t="shared" si="1233"/>
        <v>0.37667763372651319</v>
      </c>
    </row>
    <row r="983" spans="1:66" x14ac:dyDescent="0.25">
      <c r="A983" t="s">
        <v>16</v>
      </c>
      <c r="B983" t="s">
        <v>18</v>
      </c>
      <c r="C983" t="s">
        <v>463</v>
      </c>
      <c r="D983" s="7" t="s">
        <v>527</v>
      </c>
      <c r="E983">
        <f>VLOOKUP(A983,home!$A$2:$E$405,3,FALSE)</f>
        <v>1.7778</v>
      </c>
      <c r="F983">
        <f>VLOOKUP(B983,home!$B$2:$E$405,3,FALSE)</f>
        <v>2.25</v>
      </c>
      <c r="G983">
        <f>VLOOKUP(C983,away!$B$2:$E$405,4,FALSE)</f>
        <v>1.4624999999999999</v>
      </c>
      <c r="H983">
        <f>VLOOKUP(A983,away!$A$2:$E$405,3,FALSE)</f>
        <v>1.2716000000000001</v>
      </c>
      <c r="I983">
        <f>VLOOKUP(C983,away!$B$2:$E$405,3,FALSE)</f>
        <v>1.2583</v>
      </c>
      <c r="J983">
        <f>VLOOKUP(B983,home!$B$2:$E$405,4,FALSE)</f>
        <v>0.62909999999999999</v>
      </c>
      <c r="K983" s="3">
        <f t="shared" si="1178"/>
        <v>5.8500731249999998</v>
      </c>
      <c r="L983" s="3">
        <f t="shared" si="1179"/>
        <v>1.006594147548</v>
      </c>
      <c r="M983" s="5">
        <f t="shared" si="1180"/>
        <v>1.0524155085439124E-3</v>
      </c>
      <c r="N983" s="5">
        <f t="shared" si="1181"/>
        <v>6.1567076828659495E-3</v>
      </c>
      <c r="O983" s="5">
        <f t="shared" si="1182"/>
        <v>1.0593552916890543E-3</v>
      </c>
      <c r="P983" s="5">
        <f t="shared" si="1183"/>
        <v>6.1973059217366724E-3</v>
      </c>
      <c r="Q983" s="5">
        <f t="shared" si="1184"/>
        <v>1.8008595077007559E-2</v>
      </c>
      <c r="R983" s="5">
        <f t="shared" si="1185"/>
        <v>5.3317041839410324E-4</v>
      </c>
      <c r="S983" s="5">
        <f t="shared" si="1186"/>
        <v>9.1234404034796455E-3</v>
      </c>
      <c r="T983" s="5">
        <f t="shared" si="1187"/>
        <v>1.8127346410077533E-2</v>
      </c>
      <c r="U983" s="5">
        <f t="shared" si="1188"/>
        <v>3.1190859356923493E-3</v>
      </c>
      <c r="V983" s="5">
        <f t="shared" si="1189"/>
        <v>5.969415731933562E-3</v>
      </c>
      <c r="W983" s="5">
        <f t="shared" si="1190"/>
        <v>3.5117199359669733E-2</v>
      </c>
      <c r="X983" s="5">
        <f t="shared" si="1191"/>
        <v>3.5348767353719925E-2</v>
      </c>
      <c r="Y983" s="5">
        <f t="shared" si="1192"/>
        <v>1.779093117064514E-2</v>
      </c>
      <c r="Z983" s="5">
        <f t="shared" si="1193"/>
        <v>1.7889540760040762E-4</v>
      </c>
      <c r="AA983" s="5">
        <f t="shared" si="1194"/>
        <v>1.0465512161890655E-3</v>
      </c>
      <c r="AB983" s="5">
        <f t="shared" si="1195"/>
        <v>3.0612005718818583E-3</v>
      </c>
      <c r="AC983" s="5">
        <f t="shared" si="1196"/>
        <v>2.1969872619515569E-3</v>
      </c>
      <c r="AD983" s="5">
        <f t="shared" si="1197"/>
        <v>5.1359546049817795E-2</v>
      </c>
      <c r="AE983" s="5">
        <f t="shared" si="1198"/>
        <v>5.1698218474468594E-2</v>
      </c>
      <c r="AF983" s="5">
        <f t="shared" si="1199"/>
        <v>2.6019562077528986E-2</v>
      </c>
      <c r="AG983" s="5">
        <f t="shared" si="1200"/>
        <v>8.7303796363341866E-3</v>
      </c>
      <c r="AH983" s="5">
        <f t="shared" si="1201"/>
        <v>4.5018767578446077E-5</v>
      </c>
      <c r="AI983" s="5">
        <f t="shared" si="1202"/>
        <v>2.6336308233128872E-4</v>
      </c>
      <c r="AJ983" s="5">
        <f t="shared" si="1203"/>
        <v>7.7034664503171726E-4</v>
      </c>
      <c r="AK983" s="5">
        <f t="shared" si="1204"/>
        <v>1.502194735011321E-3</v>
      </c>
      <c r="AL983" s="5">
        <f t="shared" si="1205"/>
        <v>5.1749150627056976E-4</v>
      </c>
      <c r="AM983" s="5">
        <f t="shared" si="1206"/>
        <v>6.0091420011647773E-2</v>
      </c>
      <c r="AN983" s="5">
        <f t="shared" si="1207"/>
        <v>6.0487671701573417E-2</v>
      </c>
      <c r="AO983" s="5">
        <f t="shared" si="1208"/>
        <v>3.0443268166804288E-2</v>
      </c>
      <c r="AP983" s="5">
        <f t="shared" si="1209"/>
        <v>1.0214671856313176E-2</v>
      </c>
      <c r="AQ983" s="5">
        <f t="shared" si="1210"/>
        <v>2.5705072274220266E-3</v>
      </c>
      <c r="AR983" s="5">
        <f t="shared" si="1211"/>
        <v>9.063125594857498E-6</v>
      </c>
      <c r="AS983" s="5">
        <f t="shared" si="1212"/>
        <v>5.3019947470975485E-5</v>
      </c>
      <c r="AT983" s="5">
        <f t="shared" si="1213"/>
        <v>1.5508528489443271E-4</v>
      </c>
      <c r="AU983" s="5">
        <f t="shared" si="1214"/>
        <v>3.0242008574796301E-4</v>
      </c>
      <c r="AV983" s="5">
        <f t="shared" si="1215"/>
        <v>4.422949040235886E-4</v>
      </c>
      <c r="AW983" s="5">
        <f t="shared" si="1216"/>
        <v>8.464794534897589E-5</v>
      </c>
      <c r="AX983" s="5">
        <f t="shared" si="1217"/>
        <v>5.858986687553798E-2</v>
      </c>
      <c r="AY983" s="5">
        <f t="shared" si="1218"/>
        <v>5.8976217102532952E-2</v>
      </c>
      <c r="AZ983" s="5">
        <f t="shared" si="1219"/>
        <v>2.9682557489964966E-2</v>
      </c>
      <c r="BA983" s="5">
        <f t="shared" si="1220"/>
        <v>9.9594295512185956E-3</v>
      </c>
      <c r="BB983" s="5">
        <f t="shared" si="1221"/>
        <v>2.5062758747933104E-3</v>
      </c>
      <c r="BC983" s="5">
        <f t="shared" si="1222"/>
        <v>5.0456052554153827E-4</v>
      </c>
      <c r="BD983" s="5">
        <f t="shared" si="1223"/>
        <v>1.5204815303793397E-6</v>
      </c>
      <c r="BE983" s="5">
        <f t="shared" si="1224"/>
        <v>8.8949281379310468E-6</v>
      </c>
      <c r="BF983" s="5">
        <f t="shared" si="1225"/>
        <v>2.6017990024258356E-5</v>
      </c>
      <c r="BG983" s="5">
        <f t="shared" si="1226"/>
        <v>5.0735714735810624E-5</v>
      </c>
      <c r="BH983" s="5">
        <f t="shared" si="1227"/>
        <v>7.4201910313408071E-5</v>
      </c>
      <c r="BI983" s="5">
        <f t="shared" si="1228"/>
        <v>8.681732026962574E-5</v>
      </c>
      <c r="BJ983" s="8">
        <f t="shared" si="1229"/>
        <v>0.59238369967548543</v>
      </c>
      <c r="BK983" s="8">
        <f t="shared" si="1230"/>
        <v>8.4033273436448869E-2</v>
      </c>
      <c r="BL983" s="8">
        <f t="shared" si="1231"/>
        <v>1.2610358356542435E-2</v>
      </c>
      <c r="BM983" s="8">
        <f t="shared" si="1232"/>
        <v>0.59730710781865592</v>
      </c>
      <c r="BN983" s="8">
        <f t="shared" si="1233"/>
        <v>3.300754990023725E-2</v>
      </c>
    </row>
    <row r="984" spans="1:66" x14ac:dyDescent="0.25">
      <c r="A984" s="10" t="s">
        <v>16</v>
      </c>
      <c r="B984" s="10" t="s">
        <v>225</v>
      </c>
      <c r="C984" s="10" t="s">
        <v>223</v>
      </c>
      <c r="D984" s="19" t="s">
        <v>527</v>
      </c>
      <c r="E984">
        <f>VLOOKUP(A984,home!$A$2:$E$405,3,FALSE)</f>
        <v>1.7778</v>
      </c>
      <c r="F984">
        <f>VLOOKUP(B984,home!$B$2:$E$405,3,FALSE)</f>
        <v>0.45</v>
      </c>
      <c r="G984">
        <f>VLOOKUP(C984,away!$B$2:$E$405,4,FALSE)</f>
        <v>1.575</v>
      </c>
      <c r="H984">
        <f>VLOOKUP(A984,away!$A$2:$E$405,3,FALSE)</f>
        <v>1.2716000000000001</v>
      </c>
      <c r="I984">
        <f>VLOOKUP(C984,away!$B$2:$E$405,3,FALSE)</f>
        <v>1.2583</v>
      </c>
      <c r="J984">
        <f>VLOOKUP(B984,home!$B$2:$E$405,4,FALSE)</f>
        <v>0.94369999999999998</v>
      </c>
      <c r="K984" s="3">
        <f t="shared" si="1178"/>
        <v>1.26001575</v>
      </c>
      <c r="L984" s="3">
        <f t="shared" si="1179"/>
        <v>1.5099712240359999</v>
      </c>
      <c r="M984" s="5">
        <f t="shared" si="1180"/>
        <v>6.2662820980487227E-2</v>
      </c>
      <c r="N984" s="5">
        <f t="shared" si="1181"/>
        <v>7.8956141374844344E-2</v>
      </c>
      <c r="O984" s="5">
        <f t="shared" si="1182"/>
        <v>9.4619056497455042E-2</v>
      </c>
      <c r="P984" s="5">
        <f t="shared" si="1183"/>
        <v>0.11922150143693319</v>
      </c>
      <c r="Q984" s="5">
        <f t="shared" si="1184"/>
        <v>4.9742990845765271E-2</v>
      </c>
      <c r="R984" s="5">
        <f t="shared" si="1185"/>
        <v>7.1436026278296816E-2</v>
      </c>
      <c r="S984" s="5">
        <f t="shared" si="1186"/>
        <v>5.6707335316513813E-2</v>
      </c>
      <c r="T984" s="5">
        <f t="shared" si="1187"/>
        <v>7.5110484774591729E-2</v>
      </c>
      <c r="U984" s="5">
        <f t="shared" si="1188"/>
        <v>9.0010518228067868E-2</v>
      </c>
      <c r="V984" s="5">
        <f t="shared" si="1189"/>
        <v>1.1987852079035393E-2</v>
      </c>
      <c r="W984" s="5">
        <f t="shared" si="1190"/>
        <v>2.0892317305923364E-2</v>
      </c>
      <c r="X984" s="5">
        <f t="shared" si="1191"/>
        <v>3.1546797935373606E-2</v>
      </c>
      <c r="Y984" s="5">
        <f t="shared" si="1192"/>
        <v>2.3817378546446225E-2</v>
      </c>
      <c r="Z984" s="5">
        <f t="shared" si="1193"/>
        <v>3.5955448013235906E-2</v>
      </c>
      <c r="AA984" s="5">
        <f t="shared" si="1194"/>
        <v>4.5304430794983454E-2</v>
      </c>
      <c r="AB984" s="5">
        <f t="shared" si="1195"/>
        <v>2.8542148173232092E-2</v>
      </c>
      <c r="AC984" s="5">
        <f t="shared" si="1196"/>
        <v>1.4254961130694889E-3</v>
      </c>
      <c r="AD984" s="5">
        <f t="shared" si="1197"/>
        <v>6.5811622148652486E-3</v>
      </c>
      <c r="AE984" s="5">
        <f t="shared" si="1198"/>
        <v>9.9373655651595529E-3</v>
      </c>
      <c r="AF984" s="5">
        <f t="shared" si="1199"/>
        <v>7.5025680230585839E-3</v>
      </c>
      <c r="AG984" s="5">
        <f t="shared" si="1200"/>
        <v>3.7762206070637082E-3</v>
      </c>
      <c r="AH984" s="5">
        <f t="shared" si="1201"/>
        <v>1.3572922961827149E-2</v>
      </c>
      <c r="AI984" s="5">
        <f t="shared" si="1202"/>
        <v>1.7102096705438857E-2</v>
      </c>
      <c r="AJ984" s="5">
        <f t="shared" si="1203"/>
        <v>1.0774455603438036E-2</v>
      </c>
      <c r="AK984" s="5">
        <f t="shared" si="1204"/>
        <v>4.5253279193358956E-3</v>
      </c>
      <c r="AL984" s="5">
        <f t="shared" si="1205"/>
        <v>1.0848524482839863E-4</v>
      </c>
      <c r="AM984" s="5">
        <f t="shared" si="1206"/>
        <v>1.6584736088070193E-3</v>
      </c>
      <c r="AN984" s="5">
        <f t="shared" si="1207"/>
        <v>2.5042474251217371E-3</v>
      </c>
      <c r="AO984" s="5">
        <f t="shared" si="1208"/>
        <v>1.8906707749000353E-3</v>
      </c>
      <c r="AP984" s="5">
        <f t="shared" si="1209"/>
        <v>9.5161948807496652E-4</v>
      </c>
      <c r="AQ984" s="5">
        <f t="shared" si="1210"/>
        <v>3.5922951080626732E-4</v>
      </c>
      <c r="AR984" s="5">
        <f t="shared" si="1211"/>
        <v>4.0989446196832962E-3</v>
      </c>
      <c r="AS984" s="5">
        <f t="shared" si="1212"/>
        <v>5.1647347791787127E-3</v>
      </c>
      <c r="AT984" s="5">
        <f t="shared" si="1213"/>
        <v>3.2538235831689757E-3</v>
      </c>
      <c r="AU984" s="5">
        <f t="shared" si="1214"/>
        <v>1.366622987504782E-3</v>
      </c>
      <c r="AV984" s="5">
        <f t="shared" si="1215"/>
        <v>4.3049162214201946E-4</v>
      </c>
      <c r="AW984" s="5">
        <f t="shared" si="1216"/>
        <v>5.7334075940174618E-6</v>
      </c>
      <c r="AX984" s="5">
        <f t="shared" si="1217"/>
        <v>3.4828381134269709E-4</v>
      </c>
      <c r="AY984" s="5">
        <f t="shared" si="1218"/>
        <v>5.2589853292505555E-4</v>
      </c>
      <c r="AZ984" s="5">
        <f t="shared" si="1219"/>
        <v>3.9704582573979143E-4</v>
      </c>
      <c r="BA984" s="5">
        <f t="shared" si="1220"/>
        <v>1.9984259049689911E-4</v>
      </c>
      <c r="BB984" s="5">
        <f t="shared" si="1221"/>
        <v>7.5439140246781982E-5</v>
      </c>
      <c r="BC984" s="5">
        <f t="shared" si="1222"/>
        <v>2.278218618773138E-5</v>
      </c>
      <c r="BD984" s="5">
        <f t="shared" si="1223"/>
        <v>1.0315480707731594E-3</v>
      </c>
      <c r="BE984" s="5">
        <f t="shared" si="1224"/>
        <v>1.2997668160562956E-3</v>
      </c>
      <c r="BF984" s="5">
        <f t="shared" si="1225"/>
        <v>8.1886332977914277E-4</v>
      </c>
      <c r="BG984" s="5">
        <f t="shared" si="1226"/>
        <v>3.4392689753972146E-4</v>
      </c>
      <c r="BH984" s="5">
        <f t="shared" si="1227"/>
        <v>1.0833832693717127E-4</v>
      </c>
      <c r="BI984" s="5">
        <f t="shared" si="1228"/>
        <v>2.7301599653897008E-5</v>
      </c>
      <c r="BJ984" s="8">
        <f t="shared" si="1229"/>
        <v>0.31679696008774061</v>
      </c>
      <c r="BK984" s="8">
        <f t="shared" si="1230"/>
        <v>0.25263938970379252</v>
      </c>
      <c r="BL984" s="8">
        <f t="shared" si="1231"/>
        <v>0.39383134579449253</v>
      </c>
      <c r="BM984" s="8">
        <f t="shared" si="1232"/>
        <v>0.52206444106014838</v>
      </c>
      <c r="BN984" s="8">
        <f t="shared" si="1233"/>
        <v>0.47663853741378193</v>
      </c>
    </row>
    <row r="985" spans="1:66" x14ac:dyDescent="0.25">
      <c r="A985" t="s">
        <v>16</v>
      </c>
      <c r="B985" t="s">
        <v>272</v>
      </c>
      <c r="C985" t="s">
        <v>224</v>
      </c>
      <c r="D985" s="7" t="s">
        <v>527</v>
      </c>
      <c r="E985">
        <f>VLOOKUP(A985,home!$A$2:$E$405,3,FALSE)</f>
        <v>1.7778</v>
      </c>
      <c r="F985">
        <f>VLOOKUP(B985,home!$B$2:$E$405,3,FALSE)</f>
        <v>0.5625</v>
      </c>
      <c r="G985">
        <f>VLOOKUP(C985,away!$B$2:$E$405,4,FALSE)</f>
        <v>1.0125</v>
      </c>
      <c r="H985">
        <f>VLOOKUP(A985,away!$A$2:$E$405,3,FALSE)</f>
        <v>1.2716000000000001</v>
      </c>
      <c r="I985">
        <f>VLOOKUP(C985,away!$B$2:$E$405,3,FALSE)</f>
        <v>1.2583</v>
      </c>
      <c r="J985">
        <f>VLOOKUP(B985,home!$B$2:$E$405,4,FALSE)</f>
        <v>0.4718</v>
      </c>
      <c r="K985" s="3">
        <f t="shared" si="1178"/>
        <v>1.01251265625</v>
      </c>
      <c r="L985" s="3">
        <f t="shared" si="1179"/>
        <v>0.75490560930399997</v>
      </c>
      <c r="M985" s="5">
        <f t="shared" si="1180"/>
        <v>0.17077331152351316</v>
      </c>
      <c r="N985" s="5">
        <f t="shared" si="1181"/>
        <v>0.17291013926728105</v>
      </c>
      <c r="O985" s="5">
        <f t="shared" si="1182"/>
        <v>0.12891773078851951</v>
      </c>
      <c r="P985" s="5">
        <f t="shared" si="1183"/>
        <v>0.13053083403840629</v>
      </c>
      <c r="Q985" s="5">
        <f t="shared" si="1184"/>
        <v>8.7536852201036061E-2</v>
      </c>
      <c r="R985" s="5">
        <f t="shared" si="1185"/>
        <v>4.8660359055498176E-2</v>
      </c>
      <c r="S985" s="5">
        <f t="shared" si="1186"/>
        <v>2.4942859166281407E-2</v>
      </c>
      <c r="T985" s="5">
        <f t="shared" si="1187"/>
        <v>6.6082060747377325E-2</v>
      </c>
      <c r="U985" s="5">
        <f t="shared" si="1188"/>
        <v>4.9269229401361199E-2</v>
      </c>
      <c r="V985" s="5">
        <f t="shared" si="1189"/>
        <v>2.1183457123697888E-3</v>
      </c>
      <c r="W985" s="5">
        <f t="shared" si="1190"/>
        <v>2.9544056913944898E-2</v>
      </c>
      <c r="X985" s="5">
        <f t="shared" si="1191"/>
        <v>2.2302974285933627E-2</v>
      </c>
      <c r="Y985" s="5">
        <f t="shared" si="1192"/>
        <v>8.4183201963070834E-3</v>
      </c>
      <c r="Z985" s="5">
        <f t="shared" si="1193"/>
        <v>1.2244659333914085E-2</v>
      </c>
      <c r="AA985" s="5">
        <f t="shared" si="1194"/>
        <v>1.2397872547057707E-2</v>
      </c>
      <c r="AB985" s="5">
        <f t="shared" si="1195"/>
        <v>6.276501432235175E-3</v>
      </c>
      <c r="AC985" s="5">
        <f t="shared" si="1196"/>
        <v>1.0119754301422225E-4</v>
      </c>
      <c r="AD985" s="5">
        <f t="shared" si="1197"/>
        <v>7.4784328855848807E-3</v>
      </c>
      <c r="AE985" s="5">
        <f t="shared" si="1198"/>
        <v>5.645510934131525E-3</v>
      </c>
      <c r="AF985" s="5">
        <f t="shared" si="1199"/>
        <v>2.1309139357814765E-3</v>
      </c>
      <c r="AG985" s="5">
        <f t="shared" si="1200"/>
        <v>5.3621296102183329E-4</v>
      </c>
      <c r="AH985" s="5">
        <f t="shared" si="1201"/>
        <v>2.3108905037970808E-3</v>
      </c>
      <c r="AI985" s="5">
        <f t="shared" si="1202"/>
        <v>2.3398058823024827E-3</v>
      </c>
      <c r="AJ985" s="5">
        <f t="shared" si="1203"/>
        <v>1.1845415344997308E-3</v>
      </c>
      <c r="AK985" s="5">
        <f t="shared" si="1204"/>
        <v>3.997877651782578E-4</v>
      </c>
      <c r="AL985" s="5">
        <f t="shared" si="1205"/>
        <v>3.0940196859660196E-6</v>
      </c>
      <c r="AM985" s="5">
        <f t="shared" si="1206"/>
        <v>1.5144015891141805E-3</v>
      </c>
      <c r="AN985" s="5">
        <f t="shared" si="1207"/>
        <v>1.1432302543611863E-3</v>
      </c>
      <c r="AO985" s="5">
        <f t="shared" si="1208"/>
        <v>4.3151546587164908E-4</v>
      </c>
      <c r="AP985" s="5">
        <f t="shared" si="1209"/>
        <v>1.0858448189597887E-4</v>
      </c>
      <c r="AQ985" s="5">
        <f t="shared" si="1210"/>
        <v>2.0492758616660768E-5</v>
      </c>
      <c r="AR985" s="5">
        <f t="shared" si="1211"/>
        <v>3.489008407607526E-4</v>
      </c>
      <c r="AS985" s="5">
        <f t="shared" si="1212"/>
        <v>3.5326651704652791E-4</v>
      </c>
      <c r="AT985" s="5">
        <f t="shared" si="1213"/>
        <v>1.7884340976948292E-4</v>
      </c>
      <c r="AU985" s="5">
        <f t="shared" si="1214"/>
        <v>6.0360405292835451E-5</v>
      </c>
      <c r="AV985" s="5">
        <f t="shared" si="1215"/>
        <v>1.5278918573843842E-5</v>
      </c>
      <c r="AW985" s="5">
        <f t="shared" si="1216"/>
        <v>6.5692181598551688E-8</v>
      </c>
      <c r="AX985" s="5">
        <f t="shared" si="1217"/>
        <v>2.5555846260386984E-4</v>
      </c>
      <c r="AY985" s="5">
        <f t="shared" si="1218"/>
        <v>1.9292251692476785E-4</v>
      </c>
      <c r="AZ985" s="5">
        <f t="shared" si="1219"/>
        <v>7.2819145093776561E-5</v>
      </c>
      <c r="BA985" s="5">
        <f t="shared" si="1220"/>
        <v>1.8323860365337921E-5</v>
      </c>
      <c r="BB985" s="5">
        <f t="shared" si="1221"/>
        <v>3.4581962434742095E-6</v>
      </c>
      <c r="BC985" s="5">
        <f t="shared" si="1222"/>
        <v>5.2212234845454055E-7</v>
      </c>
      <c r="BD985" s="5">
        <f t="shared" si="1223"/>
        <v>4.3897866963528945E-5</v>
      </c>
      <c r="BE985" s="5">
        <f t="shared" si="1224"/>
        <v>4.4447145882951813E-5</v>
      </c>
      <c r="BF985" s="5">
        <f t="shared" si="1225"/>
        <v>2.2501648870339394E-5</v>
      </c>
      <c r="BG985" s="5">
        <f t="shared" si="1226"/>
        <v>7.594401422570718E-6</v>
      </c>
      <c r="BH985" s="5">
        <f t="shared" si="1227"/>
        <v>1.9223568892489635E-6</v>
      </c>
      <c r="BI985" s="5">
        <f t="shared" si="1228"/>
        <v>3.8928213603879122E-7</v>
      </c>
      <c r="BJ985" s="8">
        <f t="shared" si="1229"/>
        <v>0.40634730318183915</v>
      </c>
      <c r="BK985" s="8">
        <f t="shared" si="1230"/>
        <v>0.3286625645201956</v>
      </c>
      <c r="BL985" s="8">
        <f t="shared" si="1231"/>
        <v>0.25283412170405739</v>
      </c>
      <c r="BM985" s="8">
        <f t="shared" si="1232"/>
        <v>0.26056656504100884</v>
      </c>
      <c r="BN985" s="8">
        <f t="shared" si="1233"/>
        <v>0.73932922687425418</v>
      </c>
    </row>
    <row r="986" spans="1:66" x14ac:dyDescent="0.25">
      <c r="A986" t="s">
        <v>59</v>
      </c>
      <c r="B986" t="s">
        <v>318</v>
      </c>
      <c r="C986" t="s">
        <v>229</v>
      </c>
      <c r="D986" s="7" t="s">
        <v>527</v>
      </c>
      <c r="E986">
        <f>VLOOKUP(A986,home!$A$2:$E$405,3,FALSE)</f>
        <v>1.806</v>
      </c>
      <c r="F986">
        <f>VLOOKUP(B986,home!$B$2:$E$405,3,FALSE)</f>
        <v>0.27689999999999998</v>
      </c>
      <c r="G986">
        <f>VLOOKUP(C986,away!$B$2:$E$405,4,FALSE)</f>
        <v>0.73829999999999996</v>
      </c>
      <c r="H986">
        <f>VLOOKUP(A986,away!$A$2:$E$405,3,FALSE)</f>
        <v>1.1493</v>
      </c>
      <c r="I986">
        <f>VLOOKUP(C986,away!$B$2:$E$405,3,FALSE)</f>
        <v>0.87009999999999998</v>
      </c>
      <c r="J986">
        <f>VLOOKUP(B986,home!$B$2:$E$405,4,FALSE)</f>
        <v>0.435</v>
      </c>
      <c r="K986" s="3">
        <f t="shared" si="1178"/>
        <v>0.36921009762000001</v>
      </c>
      <c r="L986" s="3">
        <f t="shared" si="1179"/>
        <v>0.43500257954999999</v>
      </c>
      <c r="M986" s="5">
        <f t="shared" si="1180"/>
        <v>0.44744006769714223</v>
      </c>
      <c r="N986" s="5">
        <f t="shared" si="1181"/>
        <v>0.1651993910735613</v>
      </c>
      <c r="O986" s="5">
        <f t="shared" si="1182"/>
        <v>0.19463758364228348</v>
      </c>
      <c r="P986" s="5">
        <f t="shared" si="1183"/>
        <v>7.18621612570884E-2</v>
      </c>
      <c r="Q986" s="5">
        <f t="shared" si="1184"/>
        <v>3.0496641652517056E-2</v>
      </c>
      <c r="R986" s="5">
        <f t="shared" si="1185"/>
        <v>4.2333925480886089E-2</v>
      </c>
      <c r="S986" s="5">
        <f t="shared" si="1186"/>
        <v>2.8853977288614417E-3</v>
      </c>
      <c r="T986" s="5">
        <f t="shared" si="1187"/>
        <v>1.3266117786456894E-2</v>
      </c>
      <c r="U986" s="5">
        <f t="shared" si="1188"/>
        <v>1.5630112759435759E-2</v>
      </c>
      <c r="V986" s="5">
        <f t="shared" si="1189"/>
        <v>5.1490674233251434E-5</v>
      </c>
      <c r="W986" s="5">
        <f t="shared" si="1190"/>
        <v>3.7532226805359939E-3</v>
      </c>
      <c r="X986" s="5">
        <f t="shared" si="1191"/>
        <v>1.6326615476587227E-3</v>
      </c>
      <c r="Y986" s="5">
        <f t="shared" si="1192"/>
        <v>3.5510599238181977E-4</v>
      </c>
      <c r="Z986" s="5">
        <f t="shared" si="1193"/>
        <v>6.1384555955543091E-3</v>
      </c>
      <c r="AA986" s="5">
        <f t="shared" si="1194"/>
        <v>2.2663797896706416E-3</v>
      </c>
      <c r="AB986" s="5">
        <f t="shared" si="1195"/>
        <v>4.183851516941463E-4</v>
      </c>
      <c r="AC986" s="5">
        <f t="shared" si="1196"/>
        <v>5.1686127960531231E-7</v>
      </c>
      <c r="AD986" s="5">
        <f t="shared" si="1197"/>
        <v>3.4643192806757311E-4</v>
      </c>
      <c r="AE986" s="5">
        <f t="shared" si="1198"/>
        <v>1.5069878234787434E-4</v>
      </c>
      <c r="AF986" s="5">
        <f t="shared" si="1199"/>
        <v>3.2777179528184665E-5</v>
      </c>
      <c r="AG986" s="5">
        <f t="shared" si="1200"/>
        <v>4.7527192150445948E-6</v>
      </c>
      <c r="AH986" s="5">
        <f t="shared" si="1201"/>
        <v>6.6756100462981379E-4</v>
      </c>
      <c r="AI986" s="5">
        <f t="shared" si="1202"/>
        <v>2.4647026368667882E-4</v>
      </c>
      <c r="AJ986" s="5">
        <f t="shared" si="1203"/>
        <v>4.5499655058092912E-5</v>
      </c>
      <c r="AK986" s="5">
        <f t="shared" si="1204"/>
        <v>5.5996440285582707E-6</v>
      </c>
      <c r="AL986" s="5">
        <f t="shared" si="1205"/>
        <v>3.3204687111466089E-9</v>
      </c>
      <c r="AM986" s="5">
        <f t="shared" si="1206"/>
        <v>2.5581233196102698E-5</v>
      </c>
      <c r="AN986" s="5">
        <f t="shared" si="1207"/>
        <v>1.1127902428374764E-5</v>
      </c>
      <c r="AO986" s="5">
        <f t="shared" si="1208"/>
        <v>2.4203331306618652E-6</v>
      </c>
      <c r="AP986" s="5">
        <f t="shared" si="1209"/>
        <v>3.5095038506941294E-7</v>
      </c>
      <c r="AQ986" s="5">
        <f t="shared" si="1210"/>
        <v>3.8166080699815099E-8</v>
      </c>
      <c r="AR986" s="5">
        <f t="shared" si="1211"/>
        <v>5.8078151804191723E-5</v>
      </c>
      <c r="AS986" s="5">
        <f t="shared" si="1212"/>
        <v>2.1443040097214805E-5</v>
      </c>
      <c r="AT986" s="5">
        <f t="shared" si="1213"/>
        <v>3.9584934637811261E-6</v>
      </c>
      <c r="AU986" s="5">
        <f t="shared" si="1214"/>
        <v>4.8717191939692055E-7</v>
      </c>
      <c r="AV986" s="5">
        <f t="shared" si="1215"/>
        <v>4.4967197979564951E-8</v>
      </c>
      <c r="AW986" s="5">
        <f t="shared" si="1216"/>
        <v>1.4813657316388312E-11</v>
      </c>
      <c r="AX986" s="5">
        <f t="shared" si="1217"/>
        <v>1.5741416009288432E-6</v>
      </c>
      <c r="AY986" s="5">
        <f t="shared" si="1218"/>
        <v>6.8475565698101341E-7</v>
      </c>
      <c r="AZ986" s="5">
        <f t="shared" si="1219"/>
        <v>1.4893523857409788E-7</v>
      </c>
      <c r="BA986" s="5">
        <f t="shared" si="1220"/>
        <v>2.1595737655209084E-8</v>
      </c>
      <c r="BB986" s="5">
        <f t="shared" si="1221"/>
        <v>2.3485503968252546E-9</v>
      </c>
      <c r="BC986" s="5">
        <f t="shared" si="1222"/>
        <v>2.0432509616443246E-10</v>
      </c>
      <c r="BD986" s="5">
        <f t="shared" si="1223"/>
        <v>4.2106909750533124E-6</v>
      </c>
      <c r="BE986" s="5">
        <f t="shared" si="1224"/>
        <v>1.5546296259470865E-6</v>
      </c>
      <c r="BF986" s="5">
        <f t="shared" si="1225"/>
        <v>2.8699247797943393E-7</v>
      </c>
      <c r="BG986" s="5">
        <f t="shared" si="1226"/>
        <v>3.5320173603664169E-8</v>
      </c>
      <c r="BH986" s="5">
        <f t="shared" si="1227"/>
        <v>3.2601411860410487E-9</v>
      </c>
      <c r="BI986" s="5">
        <f t="shared" si="1228"/>
        <v>2.4073540911063967E-10</v>
      </c>
      <c r="BJ986" s="8">
        <f t="shared" si="1229"/>
        <v>0.21527975190860102</v>
      </c>
      <c r="BK986" s="8">
        <f t="shared" si="1230"/>
        <v>0.5222403222947305</v>
      </c>
      <c r="BL986" s="8">
        <f t="shared" si="1231"/>
        <v>0.25634162034998509</v>
      </c>
      <c r="BM986" s="8">
        <f t="shared" si="1232"/>
        <v>4.8029694604549068E-2</v>
      </c>
      <c r="BN986" s="8">
        <f t="shared" si="1233"/>
        <v>0.95196977080347867</v>
      </c>
    </row>
    <row r="987" spans="1:66" x14ac:dyDescent="0.25">
      <c r="A987" t="s">
        <v>59</v>
      </c>
      <c r="B987" t="s">
        <v>301</v>
      </c>
      <c r="C987" t="s">
        <v>62</v>
      </c>
      <c r="D987" s="7" t="s">
        <v>527</v>
      </c>
      <c r="E987">
        <f>VLOOKUP(A987,home!$A$2:$E$405,3,FALSE)</f>
        <v>1.806</v>
      </c>
      <c r="F987">
        <f>VLOOKUP(B987,home!$B$2:$E$405,3,FALSE)</f>
        <v>1.3843000000000001</v>
      </c>
      <c r="G987">
        <f>VLOOKUP(C987,away!$B$2:$E$405,4,FALSE)</f>
        <v>1.4765999999999999</v>
      </c>
      <c r="H987">
        <f>VLOOKUP(A987,away!$A$2:$E$405,3,FALSE)</f>
        <v>1.1493</v>
      </c>
      <c r="I987">
        <f>VLOOKUP(C987,away!$B$2:$E$405,3,FALSE)</f>
        <v>1.1600999999999999</v>
      </c>
      <c r="J987">
        <f>VLOOKUP(B987,home!$B$2:$E$405,4,FALSE)</f>
        <v>1.3050999999999999</v>
      </c>
      <c r="K987" s="3">
        <f t="shared" si="1178"/>
        <v>3.6915676282800001</v>
      </c>
      <c r="L987" s="3">
        <f t="shared" si="1179"/>
        <v>1.7400936539429999</v>
      </c>
      <c r="M987" s="5">
        <f t="shared" si="1180"/>
        <v>4.3758202885445172E-3</v>
      </c>
      <c r="N987" s="5">
        <f t="shared" si="1181"/>
        <v>1.6153636524361789E-2</v>
      </c>
      <c r="O987" s="5">
        <f t="shared" si="1182"/>
        <v>7.61433711489134E-3</v>
      </c>
      <c r="P987" s="5">
        <f t="shared" si="1183"/>
        <v>2.8108840404143801E-2</v>
      </c>
      <c r="Q987" s="5">
        <f t="shared" si="1184"/>
        <v>2.9816120836167713E-2</v>
      </c>
      <c r="R987" s="5">
        <f t="shared" si="1185"/>
        <v>6.6248298463025372E-3</v>
      </c>
      <c r="S987" s="5">
        <f t="shared" si="1186"/>
        <v>4.5140502623819599E-2</v>
      </c>
      <c r="T987" s="5">
        <f t="shared" si="1187"/>
        <v>5.1882842652213081E-2</v>
      </c>
      <c r="U987" s="5">
        <f t="shared" si="1188"/>
        <v>2.4456007403473614E-2</v>
      </c>
      <c r="V987" s="5">
        <f t="shared" si="1189"/>
        <v>3.2218649567322954E-2</v>
      </c>
      <c r="W987" s="5">
        <f t="shared" si="1190"/>
        <v>3.6689408826560521E-2</v>
      </c>
      <c r="X987" s="5">
        <f t="shared" si="1191"/>
        <v>6.3843007466018245E-2</v>
      </c>
      <c r="Y987" s="5">
        <f t="shared" si="1192"/>
        <v>5.5546406070126959E-2</v>
      </c>
      <c r="Z987" s="5">
        <f t="shared" si="1193"/>
        <v>3.8426081246677414E-3</v>
      </c>
      <c r="AA987" s="5">
        <f t="shared" si="1194"/>
        <v>1.4185247761189153E-2</v>
      </c>
      <c r="AB987" s="5">
        <f t="shared" si="1195"/>
        <v>2.6182900717168608E-2</v>
      </c>
      <c r="AC987" s="5">
        <f t="shared" si="1196"/>
        <v>1.2935130144280724E-2</v>
      </c>
      <c r="AD987" s="5">
        <f t="shared" si="1197"/>
        <v>3.3860358481215332E-2</v>
      </c>
      <c r="AE987" s="5">
        <f t="shared" si="1198"/>
        <v>5.8920194913397825E-2</v>
      </c>
      <c r="AF987" s="5">
        <f t="shared" si="1199"/>
        <v>5.1263328628944102E-2</v>
      </c>
      <c r="AG987" s="5">
        <f t="shared" si="1200"/>
        <v>2.9734330942406711E-2</v>
      </c>
      <c r="AH987" s="5">
        <f t="shared" si="1201"/>
        <v>1.6716245030810371E-3</v>
      </c>
      <c r="AI987" s="5">
        <f t="shared" si="1202"/>
        <v>6.1709149022135977E-3</v>
      </c>
      <c r="AJ987" s="5">
        <f t="shared" si="1203"/>
        <v>1.1390174844941177E-2</v>
      </c>
      <c r="AK987" s="5">
        <f t="shared" si="1204"/>
        <v>1.4015866912678011E-2</v>
      </c>
      <c r="AL987" s="5">
        <f t="shared" si="1205"/>
        <v>3.323642058923347E-3</v>
      </c>
      <c r="AM987" s="5">
        <f t="shared" si="1206"/>
        <v>2.4999560650242132E-2</v>
      </c>
      <c r="AN987" s="5">
        <f t="shared" si="1207"/>
        <v>4.3501576838849462E-2</v>
      </c>
      <c r="AO987" s="5">
        <f t="shared" si="1208"/>
        <v>3.7848408896897875E-2</v>
      </c>
      <c r="AP987" s="5">
        <f t="shared" si="1209"/>
        <v>2.195325871111059E-2</v>
      </c>
      <c r="AQ987" s="5">
        <f t="shared" si="1210"/>
        <v>9.550181541643105E-3</v>
      </c>
      <c r="AR987" s="5">
        <f t="shared" si="1211"/>
        <v>5.8175663791738645E-4</v>
      </c>
      <c r="AS987" s="5">
        <f t="shared" si="1212"/>
        <v>2.147593972072833E-3</v>
      </c>
      <c r="AT987" s="5">
        <f t="shared" si="1213"/>
        <v>3.9639941929966657E-3</v>
      </c>
      <c r="AU987" s="5">
        <f t="shared" si="1214"/>
        <v>4.8777842138521326E-3</v>
      </c>
      <c r="AV987" s="5">
        <f t="shared" si="1215"/>
        <v>4.5016675753979359E-3</v>
      </c>
      <c r="AW987" s="5">
        <f t="shared" si="1216"/>
        <v>5.9305530820098632E-4</v>
      </c>
      <c r="AX987" s="5">
        <f t="shared" si="1217"/>
        <v>1.5381261469609393E-2</v>
      </c>
      <c r="AY987" s="5">
        <f t="shared" si="1218"/>
        <v>2.6764835472905282E-2</v>
      </c>
      <c r="AZ987" s="5">
        <f t="shared" si="1219"/>
        <v>2.3286660177615489E-2</v>
      </c>
      <c r="BA987" s="5">
        <f t="shared" si="1220"/>
        <v>1.3506989865531963E-2</v>
      </c>
      <c r="BB987" s="5">
        <f t="shared" si="1221"/>
        <v>5.8758568372211445E-3</v>
      </c>
      <c r="BC987" s="5">
        <f t="shared" si="1222"/>
        <v>2.0449082387852193E-3</v>
      </c>
      <c r="BD987" s="5">
        <f t="shared" si="1223"/>
        <v>1.6871850562987667E-4</v>
      </c>
      <c r="BE987" s="5">
        <f t="shared" si="1224"/>
        <v>6.2283577367502972E-4</v>
      </c>
      <c r="BF987" s="5">
        <f t="shared" si="1225"/>
        <v>1.1496201899167339E-3</v>
      </c>
      <c r="BG987" s="5">
        <f t="shared" si="1226"/>
        <v>1.414633559304574E-3</v>
      </c>
      <c r="BH987" s="5">
        <f t="shared" si="1227"/>
        <v>1.3055538633518203E-3</v>
      </c>
      <c r="BI987" s="5">
        <f t="shared" si="1228"/>
        <v>9.639080757850941E-4</v>
      </c>
      <c r="BJ987" s="8">
        <f t="shared" si="1229"/>
        <v>0.65242313404182395</v>
      </c>
      <c r="BK987" s="8">
        <f t="shared" si="1230"/>
        <v>0.15286742055994024</v>
      </c>
      <c r="BL987" s="8">
        <f t="shared" si="1231"/>
        <v>0.13400997056583916</v>
      </c>
      <c r="BM987" s="8">
        <f t="shared" si="1232"/>
        <v>0.82427776811315512</v>
      </c>
      <c r="BN987" s="8">
        <f t="shared" si="1233"/>
        <v>9.2693585014411703E-2</v>
      </c>
    </row>
    <row r="988" spans="1:66" x14ac:dyDescent="0.25">
      <c r="A988" t="s">
        <v>59</v>
      </c>
      <c r="B988" t="s">
        <v>67</v>
      </c>
      <c r="C988" t="s">
        <v>64</v>
      </c>
      <c r="D988" s="7" t="s">
        <v>527</v>
      </c>
      <c r="E988">
        <f>VLOOKUP(A988,home!$A$2:$E$405,3,FALSE)</f>
        <v>1.806</v>
      </c>
      <c r="F988">
        <f>VLOOKUP(B988,home!$B$2:$E$405,3,FALSE)</f>
        <v>1.1073999999999999</v>
      </c>
      <c r="G988">
        <f>VLOOKUP(C988,away!$B$2:$E$405,4,FALSE)</f>
        <v>0.55369999999999997</v>
      </c>
      <c r="H988">
        <f>VLOOKUP(A988,away!$A$2:$E$405,3,FALSE)</f>
        <v>1.1493</v>
      </c>
      <c r="I988">
        <f>VLOOKUP(C988,away!$B$2:$E$405,3,FALSE)</f>
        <v>0.435</v>
      </c>
      <c r="J988">
        <f>VLOOKUP(B988,home!$B$2:$E$405,4,FALSE)</f>
        <v>1.1600999999999999</v>
      </c>
      <c r="K988" s="3">
        <f t="shared" si="1178"/>
        <v>1.1073802882799999</v>
      </c>
      <c r="L988" s="3">
        <f t="shared" si="1179"/>
        <v>0.57998677454999992</v>
      </c>
      <c r="M988" s="5">
        <f t="shared" si="1180"/>
        <v>0.18500599244570565</v>
      </c>
      <c r="N988" s="5">
        <f t="shared" si="1181"/>
        <v>0.204871989248053</v>
      </c>
      <c r="O988" s="5">
        <f t="shared" si="1182"/>
        <v>0.10730102883100646</v>
      </c>
      <c r="P988" s="5">
        <f t="shared" si="1183"/>
        <v>0.11882304423962052</v>
      </c>
      <c r="Q988" s="5">
        <f t="shared" si="1184"/>
        <v>0.113435601257003</v>
      </c>
      <c r="R988" s="5">
        <f t="shared" si="1185"/>
        <v>3.1116588808795986E-2</v>
      </c>
      <c r="S988" s="5">
        <f t="shared" si="1186"/>
        <v>1.9078998003962414E-2</v>
      </c>
      <c r="T988" s="5">
        <f t="shared" si="1187"/>
        <v>6.5791148492189089E-2</v>
      </c>
      <c r="U988" s="5">
        <f t="shared" si="1188"/>
        <v>3.4457897085374722E-2</v>
      </c>
      <c r="V988" s="5">
        <f t="shared" si="1189"/>
        <v>1.3615322484683361E-3</v>
      </c>
      <c r="W988" s="5">
        <f t="shared" si="1190"/>
        <v>4.1872116273731712E-2</v>
      </c>
      <c r="X988" s="5">
        <f t="shared" si="1191"/>
        <v>2.4285273661184218E-2</v>
      </c>
      <c r="Y988" s="5">
        <f t="shared" si="1192"/>
        <v>7.0425687699071492E-3</v>
      </c>
      <c r="Z988" s="5">
        <f t="shared" si="1193"/>
        <v>6.0157366594040694E-3</v>
      </c>
      <c r="AA988" s="5">
        <f t="shared" si="1194"/>
        <v>6.6617081961074425E-3</v>
      </c>
      <c r="AB988" s="5">
        <f t="shared" si="1195"/>
        <v>3.6885221713213491E-3</v>
      </c>
      <c r="AC988" s="5">
        <f t="shared" si="1196"/>
        <v>5.4654110271894814E-5</v>
      </c>
      <c r="AD988" s="5">
        <f t="shared" si="1197"/>
        <v>1.1592089047524666E-2</v>
      </c>
      <c r="AE988" s="5">
        <f t="shared" si="1198"/>
        <v>6.7232583369702123E-3</v>
      </c>
      <c r="AF988" s="5">
        <f t="shared" si="1199"/>
        <v>1.9497004586628743E-3</v>
      </c>
      <c r="AG988" s="5">
        <f t="shared" si="1200"/>
        <v>3.7693349345284535E-4</v>
      </c>
      <c r="AH988" s="5">
        <f t="shared" si="1201"/>
        <v>8.722619254074894E-4</v>
      </c>
      <c r="AI988" s="5">
        <f t="shared" si="1202"/>
        <v>9.6592566241341337E-4</v>
      </c>
      <c r="AJ988" s="5">
        <f t="shared" si="1203"/>
        <v>5.3482351925020785E-4</v>
      </c>
      <c r="AK988" s="5">
        <f t="shared" si="1204"/>
        <v>1.9741767430873981E-4</v>
      </c>
      <c r="AL988" s="5">
        <f t="shared" si="1205"/>
        <v>1.4040989001197517E-6</v>
      </c>
      <c r="AM988" s="5">
        <f t="shared" si="1206"/>
        <v>2.5673701822430603E-3</v>
      </c>
      <c r="AN988" s="5">
        <f t="shared" si="1207"/>
        <v>1.4890407510749981E-3</v>
      </c>
      <c r="AO988" s="5">
        <f t="shared" si="1208"/>
        <v>4.3181197119474858E-4</v>
      </c>
      <c r="AP988" s="5">
        <f t="shared" si="1209"/>
        <v>8.3481744128439906E-5</v>
      </c>
      <c r="AQ988" s="5">
        <f t="shared" si="1210"/>
        <v>1.2104576877715564E-5</v>
      </c>
      <c r="AR988" s="5">
        <f t="shared" si="1211"/>
        <v>1.0118007613597248E-4</v>
      </c>
      <c r="AS988" s="5">
        <f t="shared" si="1212"/>
        <v>1.1204482187964554E-4</v>
      </c>
      <c r="AT988" s="5">
        <f t="shared" si="1213"/>
        <v>6.2038113576681566E-5</v>
      </c>
      <c r="AU988" s="5">
        <f t="shared" si="1214"/>
        <v>2.2899928032297675E-5</v>
      </c>
      <c r="AV988" s="5">
        <f t="shared" si="1215"/>
        <v>6.3397322264992584E-6</v>
      </c>
      <c r="AW988" s="5">
        <f t="shared" si="1216"/>
        <v>2.5050135391739718E-8</v>
      </c>
      <c r="AX988" s="5">
        <f t="shared" si="1217"/>
        <v>4.7384252208896574E-4</v>
      </c>
      <c r="AY988" s="5">
        <f t="shared" si="1218"/>
        <v>2.7482239603101634E-4</v>
      </c>
      <c r="AZ988" s="5">
        <f t="shared" si="1219"/>
        <v>7.9696677524065907E-5</v>
      </c>
      <c r="BA988" s="5">
        <f t="shared" si="1220"/>
        <v>1.5407672979844822E-5</v>
      </c>
      <c r="BB988" s="5">
        <f t="shared" si="1221"/>
        <v>2.234061638725346E-6</v>
      </c>
      <c r="BC988" s="5">
        <f t="shared" si="1222"/>
        <v>2.5914524079804012E-7</v>
      </c>
      <c r="BD988" s="5">
        <f t="shared" si="1223"/>
        <v>9.7805176678043489E-6</v>
      </c>
      <c r="BE988" s="5">
        <f t="shared" si="1224"/>
        <v>1.0830752474500812E-5</v>
      </c>
      <c r="BF988" s="5">
        <f t="shared" si="1225"/>
        <v>5.9968808987510159E-6</v>
      </c>
      <c r="BG988" s="5">
        <f t="shared" si="1226"/>
        <v>2.2136092328132422E-6</v>
      </c>
      <c r="BH988" s="5">
        <f t="shared" si="1227"/>
        <v>6.1282680759299901E-7</v>
      </c>
      <c r="BI988" s="5">
        <f t="shared" si="1228"/>
        <v>1.3572646537160953E-7</v>
      </c>
      <c r="BJ988" s="8">
        <f t="shared" si="1229"/>
        <v>0.4833707507397012</v>
      </c>
      <c r="BK988" s="8">
        <f t="shared" si="1230"/>
        <v>0.32460044754295991</v>
      </c>
      <c r="BL988" s="8">
        <f t="shared" si="1231"/>
        <v>0.18613024685938379</v>
      </c>
      <c r="BM988" s="8">
        <f t="shared" si="1232"/>
        <v>0.23928813962536871</v>
      </c>
      <c r="BN988" s="8">
        <f t="shared" si="1233"/>
        <v>0.76055424483018463</v>
      </c>
    </row>
    <row r="989" spans="1:66" x14ac:dyDescent="0.25">
      <c r="A989" t="s">
        <v>59</v>
      </c>
      <c r="B989" t="s">
        <v>274</v>
      </c>
      <c r="C989" t="s">
        <v>232</v>
      </c>
      <c r="D989" s="7" t="s">
        <v>527</v>
      </c>
      <c r="E989">
        <f>VLOOKUP(A989,home!$A$2:$E$405,3,FALSE)</f>
        <v>1.806</v>
      </c>
      <c r="F989">
        <f>VLOOKUP(B989,home!$B$2:$E$405,3,FALSE)</f>
        <v>0.8306</v>
      </c>
      <c r="G989">
        <f>VLOOKUP(C989,away!$B$2:$E$405,4,FALSE)</f>
        <v>0.92279999999999995</v>
      </c>
      <c r="H989">
        <f>VLOOKUP(A989,away!$A$2:$E$405,3,FALSE)</f>
        <v>1.1493</v>
      </c>
      <c r="I989">
        <f>VLOOKUP(C989,away!$B$2:$E$405,3,FALSE)</f>
        <v>0.87009999999999998</v>
      </c>
      <c r="J989">
        <f>VLOOKUP(B989,home!$B$2:$E$405,4,FALSE)</f>
        <v>0.87009999999999998</v>
      </c>
      <c r="K989" s="3">
        <f t="shared" si="1178"/>
        <v>1.38425869008</v>
      </c>
      <c r="L989" s="3">
        <f t="shared" si="1179"/>
        <v>0.87010515969299995</v>
      </c>
      <c r="M989" s="5">
        <f t="shared" si="1180"/>
        <v>0.10494028028992729</v>
      </c>
      <c r="N989" s="5">
        <f t="shared" si="1181"/>
        <v>0.14526449493076279</v>
      </c>
      <c r="O989" s="5">
        <f t="shared" si="1182"/>
        <v>9.1309079339895349E-2</v>
      </c>
      <c r="P989" s="5">
        <f t="shared" si="1183"/>
        <v>0.12639538655945431</v>
      </c>
      <c r="Q989" s="5">
        <f t="shared" si="1184"/>
        <v>0.10054181973399526</v>
      </c>
      <c r="R989" s="5">
        <f t="shared" si="1185"/>
        <v>3.9724250530230223E-2</v>
      </c>
      <c r="S989" s="5">
        <f t="shared" si="1186"/>
        <v>3.8059250698054721E-2</v>
      </c>
      <c r="T989" s="5">
        <f t="shared" si="1187"/>
        <v>8.7481956115472756E-2</v>
      </c>
      <c r="U989" s="5">
        <f t="shared" si="1188"/>
        <v>5.4988639003386235E-2</v>
      </c>
      <c r="V989" s="5">
        <f t="shared" si="1189"/>
        <v>5.093387602986511E-3</v>
      </c>
      <c r="W989" s="5">
        <f t="shared" si="1190"/>
        <v>4.6391962561079921E-2</v>
      </c>
      <c r="X989" s="5">
        <f t="shared" si="1191"/>
        <v>4.0365885992680116E-2</v>
      </c>
      <c r="Y989" s="5">
        <f t="shared" si="1192"/>
        <v>1.7561282838905182E-2</v>
      </c>
      <c r="Z989" s="5">
        <f t="shared" si="1193"/>
        <v>1.1521425117096902E-2</v>
      </c>
      <c r="AA989" s="5">
        <f t="shared" si="1194"/>
        <v>1.5948632840447369E-2</v>
      </c>
      <c r="AB989" s="5">
        <f t="shared" si="1195"/>
        <v>1.1038516802142274E-2</v>
      </c>
      <c r="AC989" s="5">
        <f t="shared" si="1196"/>
        <v>3.8342086875386749E-4</v>
      </c>
      <c r="AD989" s="5">
        <f t="shared" si="1197"/>
        <v>1.605461933126022E-2</v>
      </c>
      <c r="AE989" s="5">
        <f t="shared" si="1198"/>
        <v>1.3969207117036498E-2</v>
      </c>
      <c r="AF989" s="5">
        <f t="shared" si="1199"/>
        <v>6.0773395946768175E-3</v>
      </c>
      <c r="AG989" s="5">
        <f t="shared" si="1200"/>
        <v>1.7626415128449543E-3</v>
      </c>
      <c r="AH989" s="5">
        <f t="shared" si="1201"/>
        <v>2.5062128603506352E-3</v>
      </c>
      <c r="AI989" s="5">
        <f t="shared" si="1202"/>
        <v>3.4692469311306201E-3</v>
      </c>
      <c r="AJ989" s="5">
        <f t="shared" si="1203"/>
        <v>2.4011676062254666E-3</v>
      </c>
      <c r="AK989" s="5">
        <f t="shared" si="1204"/>
        <v>1.1079457084187309E-3</v>
      </c>
      <c r="AL989" s="5">
        <f t="shared" si="1205"/>
        <v>1.8472460255381501E-5</v>
      </c>
      <c r="AM989" s="5">
        <f t="shared" si="1206"/>
        <v>4.4447492650446646E-3</v>
      </c>
      <c r="AN989" s="5">
        <f t="shared" si="1207"/>
        <v>3.867399269057032E-3</v>
      </c>
      <c r="AO989" s="5">
        <f t="shared" si="1208"/>
        <v>1.6825220292997301E-3</v>
      </c>
      <c r="AP989" s="5">
        <f t="shared" si="1209"/>
        <v>4.8799036633027731E-4</v>
      </c>
      <c r="AQ989" s="5">
        <f t="shared" si="1210"/>
        <v>1.0615073390611286E-4</v>
      </c>
      <c r="AR989" s="5">
        <f t="shared" si="1211"/>
        <v>4.3613374821600798E-4</v>
      </c>
      <c r="AS989" s="5">
        <f t="shared" si="1212"/>
        <v>6.0372193100517182E-4</v>
      </c>
      <c r="AT989" s="5">
        <f t="shared" si="1213"/>
        <v>4.178536646928937E-4</v>
      </c>
      <c r="AU989" s="5">
        <f t="shared" si="1214"/>
        <v>1.9280585551097082E-4</v>
      </c>
      <c r="AV989" s="5">
        <f t="shared" si="1215"/>
        <v>6.6723295247342557E-5</v>
      </c>
      <c r="AW989" s="5">
        <f t="shared" si="1216"/>
        <v>6.1803239906027683E-7</v>
      </c>
      <c r="AX989" s="5">
        <f t="shared" si="1217"/>
        <v>1.0254471325607942E-3</v>
      </c>
      <c r="AY989" s="5">
        <f t="shared" si="1218"/>
        <v>8.9224684103353879E-4</v>
      </c>
      <c r="AZ989" s="5">
        <f t="shared" si="1219"/>
        <v>3.8817429005153105E-4</v>
      </c>
      <c r="BA989" s="5">
        <f t="shared" si="1220"/>
        <v>1.1258415087800142E-4</v>
      </c>
      <c r="BB989" s="5">
        <f t="shared" si="1221"/>
        <v>2.4490012644651057E-5</v>
      </c>
      <c r="BC989" s="5">
        <f t="shared" si="1222"/>
        <v>4.2617772726115401E-6</v>
      </c>
      <c r="BD989" s="5">
        <f t="shared" si="1223"/>
        <v>6.3247037439832687E-5</v>
      </c>
      <c r="BE989" s="5">
        <f t="shared" si="1224"/>
        <v>8.7550261197903516E-5</v>
      </c>
      <c r="BF989" s="5">
        <f t="shared" si="1225"/>
        <v>6.0596104940985901E-5</v>
      </c>
      <c r="BG989" s="5">
        <f t="shared" si="1226"/>
        <v>2.7960228283186449E-5</v>
      </c>
      <c r="BH989" s="5">
        <f t="shared" si="1227"/>
        <v>9.6760472444053587E-6</v>
      </c>
      <c r="BI989" s="5">
        <f t="shared" si="1228"/>
        <v>2.6788304967385515E-6</v>
      </c>
      <c r="BJ989" s="8">
        <f t="shared" si="1229"/>
        <v>0.48850722559679355</v>
      </c>
      <c r="BK989" s="8">
        <f t="shared" si="1230"/>
        <v>0.27578244532046564</v>
      </c>
      <c r="BL989" s="8">
        <f t="shared" si="1231"/>
        <v>0.22446263862650234</v>
      </c>
      <c r="BM989" s="8">
        <f t="shared" si="1232"/>
        <v>0.39120679446795853</v>
      </c>
      <c r="BN989" s="8">
        <f t="shared" si="1233"/>
        <v>0.60817531138426517</v>
      </c>
    </row>
    <row r="990" spans="1:66" x14ac:dyDescent="0.25">
      <c r="A990" t="s">
        <v>59</v>
      </c>
      <c r="B990" t="s">
        <v>83</v>
      </c>
      <c r="C990" t="s">
        <v>75</v>
      </c>
      <c r="D990" s="7" t="s">
        <v>527</v>
      </c>
      <c r="E990">
        <f>VLOOKUP(A990,home!$A$2:$E$405,3,FALSE)</f>
        <v>1.806</v>
      </c>
      <c r="F990">
        <f>VLOOKUP(B990,home!$B$2:$E$405,3,FALSE)</f>
        <v>0.69210000000000005</v>
      </c>
      <c r="G990">
        <f>VLOOKUP(C990,away!$B$2:$E$405,4,FALSE)</f>
        <v>2.2147999999999999</v>
      </c>
      <c r="H990">
        <f>VLOOKUP(A990,away!$A$2:$E$405,3,FALSE)</f>
        <v>1.1493</v>
      </c>
      <c r="I990">
        <f>VLOOKUP(C990,away!$B$2:$E$405,3,FALSE)</f>
        <v>0.87009999999999998</v>
      </c>
      <c r="J990">
        <f>VLOOKUP(B990,home!$B$2:$E$405,4,FALSE)</f>
        <v>1.7402</v>
      </c>
      <c r="K990" s="3">
        <f t="shared" si="1178"/>
        <v>2.7683507224800001</v>
      </c>
      <c r="L990" s="3">
        <f t="shared" si="1179"/>
        <v>1.7402103193859999</v>
      </c>
      <c r="M990" s="5">
        <f t="shared" si="1180"/>
        <v>1.1014297891710595E-2</v>
      </c>
      <c r="N990" s="5">
        <f t="shared" si="1181"/>
        <v>3.0491439526126967E-2</v>
      </c>
      <c r="O990" s="5">
        <f t="shared" si="1182"/>
        <v>1.9167194851946238E-2</v>
      </c>
      <c r="P990" s="5">
        <f t="shared" si="1183"/>
        <v>5.3061517716300306E-2</v>
      </c>
      <c r="Q990" s="5">
        <f t="shared" si="1184"/>
        <v>4.2205499320804418E-2</v>
      </c>
      <c r="R990" s="5">
        <f t="shared" si="1185"/>
        <v>1.6677475137519531E-2</v>
      </c>
      <c r="S990" s="5">
        <f t="shared" si="1186"/>
        <v>6.3906131149681078E-2</v>
      </c>
      <c r="T990" s="5">
        <f t="shared" si="1187"/>
        <v>7.3446445452902645E-2</v>
      </c>
      <c r="U990" s="5">
        <f t="shared" si="1188"/>
        <v>4.6169100346094429E-2</v>
      </c>
      <c r="V990" s="5">
        <f t="shared" si="1189"/>
        <v>3.420762059075818E-2</v>
      </c>
      <c r="W990" s="5">
        <f t="shared" si="1190"/>
        <v>3.8946541512459354E-2</v>
      </c>
      <c r="X990" s="5">
        <f t="shared" si="1191"/>
        <v>6.7775173444376988E-2</v>
      </c>
      <c r="Y990" s="5">
        <f t="shared" si="1192"/>
        <v>5.897152811304042E-2</v>
      </c>
      <c r="Z990" s="5">
        <f t="shared" si="1193"/>
        <v>9.674104778538313E-3</v>
      </c>
      <c r="AA990" s="5">
        <f t="shared" si="1194"/>
        <v>2.6781314953013755E-2</v>
      </c>
      <c r="AB990" s="5">
        <f t="shared" si="1195"/>
        <v>3.7070036299570036E-2</v>
      </c>
      <c r="AC990" s="5">
        <f t="shared" si="1196"/>
        <v>1.0299727476132706E-2</v>
      </c>
      <c r="AD990" s="5">
        <f t="shared" si="1197"/>
        <v>2.6954421583528541E-2</v>
      </c>
      <c r="AE990" s="5">
        <f t="shared" si="1198"/>
        <v>4.6906362592737089E-2</v>
      </c>
      <c r="AF990" s="5">
        <f t="shared" si="1199"/>
        <v>4.0813468114371268E-2</v>
      </c>
      <c r="AG990" s="5">
        <f t="shared" si="1200"/>
        <v>2.3674672794186787E-2</v>
      </c>
      <c r="AH990" s="5">
        <f t="shared" si="1201"/>
        <v>4.2087442416084454E-3</v>
      </c>
      <c r="AI990" s="5">
        <f t="shared" si="1202"/>
        <v>1.1651280161990279E-2</v>
      </c>
      <c r="AJ990" s="5">
        <f t="shared" si="1203"/>
        <v>1.6127414927131344E-2</v>
      </c>
      <c r="AK990" s="5">
        <f t="shared" si="1204"/>
        <v>1.4882113588419598E-2</v>
      </c>
      <c r="AL990" s="5">
        <f t="shared" si="1205"/>
        <v>1.9847626324295924E-3</v>
      </c>
      <c r="AM990" s="5">
        <f t="shared" si="1206"/>
        <v>1.4923858492958346E-2</v>
      </c>
      <c r="AN990" s="5">
        <f t="shared" si="1207"/>
        <v>2.5970652554502507E-2</v>
      </c>
      <c r="AO990" s="5">
        <f t="shared" si="1208"/>
        <v>2.2597198788266826E-2</v>
      </c>
      <c r="AP990" s="5">
        <f t="shared" si="1209"/>
        <v>1.3107959506852914E-2</v>
      </c>
      <c r="AQ990" s="5">
        <f t="shared" si="1210"/>
        <v>5.7026515999798145E-3</v>
      </c>
      <c r="AR990" s="5">
        <f t="shared" si="1211"/>
        <v>1.4648200321806849E-3</v>
      </c>
      <c r="AS990" s="5">
        <f t="shared" si="1212"/>
        <v>4.0551355943905755E-3</v>
      </c>
      <c r="AT990" s="5">
        <f t="shared" si="1213"/>
        <v>5.6130187762427584E-3</v>
      </c>
      <c r="AU990" s="5">
        <f t="shared" si="1214"/>
        <v>5.1796015281684819E-3</v>
      </c>
      <c r="AV990" s="5">
        <f t="shared" si="1215"/>
        <v>3.5847384081659326E-3</v>
      </c>
      <c r="AW990" s="5">
        <f t="shared" si="1216"/>
        <v>2.6560052170050957E-4</v>
      </c>
      <c r="AX990" s="5">
        <f t="shared" si="1217"/>
        <v>6.8857457401950827E-3</v>
      </c>
      <c r="AY990" s="5">
        <f t="shared" si="1218"/>
        <v>1.1982645793755672E-2</v>
      </c>
      <c r="AZ990" s="5">
        <f t="shared" si="1219"/>
        <v>1.0426161931920435E-2</v>
      </c>
      <c r="BA990" s="5">
        <f t="shared" si="1220"/>
        <v>6.047904861839138E-3</v>
      </c>
      <c r="BB990" s="5">
        <f t="shared" si="1221"/>
        <v>2.6311566128093063E-3</v>
      </c>
      <c r="BC990" s="5">
        <f t="shared" si="1222"/>
        <v>9.1575317790629424E-4</v>
      </c>
      <c r="BD990" s="5">
        <f t="shared" si="1223"/>
        <v>4.2484915600736017E-4</v>
      </c>
      <c r="BE990" s="5">
        <f t="shared" si="1224"/>
        <v>1.1761314679779938E-3</v>
      </c>
      <c r="BF990" s="5">
        <f t="shared" si="1225"/>
        <v>1.6279721995541712E-3</v>
      </c>
      <c r="BG990" s="5">
        <f t="shared" si="1226"/>
        <v>1.5022660049377151E-3</v>
      </c>
      <c r="BH990" s="5">
        <f t="shared" si="1227"/>
        <v>1.0396997950316168E-3</v>
      </c>
      <c r="BI990" s="5">
        <f t="shared" si="1228"/>
        <v>5.7565073574761673E-4</v>
      </c>
      <c r="BJ990" s="8">
        <f t="shared" si="1229"/>
        <v>0.57137724151552083</v>
      </c>
      <c r="BK990" s="8">
        <f t="shared" si="1230"/>
        <v>0.18645670325076813</v>
      </c>
      <c r="BL990" s="8">
        <f t="shared" si="1231"/>
        <v>0.21897855820569856</v>
      </c>
      <c r="BM990" s="8">
        <f t="shared" si="1232"/>
        <v>0.8021521380340626</v>
      </c>
      <c r="BN990" s="8">
        <f t="shared" si="1233"/>
        <v>0.17261742444440806</v>
      </c>
    </row>
    <row r="991" spans="1:66" x14ac:dyDescent="0.25">
      <c r="A991" t="s">
        <v>59</v>
      </c>
      <c r="B991" t="s">
        <v>228</v>
      </c>
      <c r="C991" t="s">
        <v>66</v>
      </c>
      <c r="D991" s="7" t="s">
        <v>527</v>
      </c>
      <c r="E991">
        <f>VLOOKUP(A991,home!$A$2:$E$405,3,FALSE)</f>
        <v>1.806</v>
      </c>
      <c r="F991">
        <f>VLOOKUP(B991,home!$B$2:$E$405,3,FALSE)</f>
        <v>1.7996000000000001</v>
      </c>
      <c r="G991">
        <f>VLOOKUP(C991,away!$B$2:$E$405,4,FALSE)</f>
        <v>0.8306</v>
      </c>
      <c r="H991">
        <f>VLOOKUP(A991,away!$A$2:$E$405,3,FALSE)</f>
        <v>1.1493</v>
      </c>
      <c r="I991">
        <f>VLOOKUP(C991,away!$B$2:$E$405,3,FALSE)</f>
        <v>1.0875999999999999</v>
      </c>
      <c r="J991">
        <f>VLOOKUP(B991,home!$B$2:$E$405,4,FALSE)</f>
        <v>0.87009999999999998</v>
      </c>
      <c r="K991" s="3">
        <f t="shared" si="1178"/>
        <v>2.6995144545600005</v>
      </c>
      <c r="L991" s="3">
        <f t="shared" si="1179"/>
        <v>1.0876064494679998</v>
      </c>
      <c r="M991" s="5">
        <f t="shared" si="1180"/>
        <v>2.2660750496995823E-2</v>
      </c>
      <c r="N991" s="5">
        <f t="shared" si="1181"/>
        <v>6.1173023517817948E-2</v>
      </c>
      <c r="O991" s="5">
        <f t="shared" si="1182"/>
        <v>2.4645978390317839E-2</v>
      </c>
      <c r="P991" s="5">
        <f t="shared" si="1183"/>
        <v>6.6532174911436426E-2</v>
      </c>
      <c r="Q991" s="5">
        <f t="shared" si="1184"/>
        <v>8.2568730607744223E-2</v>
      </c>
      <c r="R991" s="5">
        <f t="shared" si="1185"/>
        <v>1.3402562525379316E-2</v>
      </c>
      <c r="S991" s="5">
        <f t="shared" si="1186"/>
        <v>4.8834771591444032E-2</v>
      </c>
      <c r="T991" s="5">
        <f t="shared" si="1187"/>
        <v>8.9802283933368449E-2</v>
      </c>
      <c r="U991" s="5">
        <f t="shared" si="1188"/>
        <v>3.6180411265405651E-2</v>
      </c>
      <c r="V991" s="5">
        <f t="shared" si="1189"/>
        <v>1.5931038342229354E-2</v>
      </c>
      <c r="W991" s="5">
        <f t="shared" si="1190"/>
        <v>7.4298493923425399E-2</v>
      </c>
      <c r="X991" s="5">
        <f t="shared" si="1191"/>
        <v>8.0807521176876465E-2</v>
      </c>
      <c r="Y991" s="5">
        <f t="shared" si="1192"/>
        <v>4.3943390598746405E-2</v>
      </c>
      <c r="Z991" s="5">
        <f t="shared" si="1193"/>
        <v>4.8589044806668889E-3</v>
      </c>
      <c r="AA991" s="5">
        <f t="shared" si="1194"/>
        <v>1.3116682878886623E-2</v>
      </c>
      <c r="AB991" s="5">
        <f t="shared" si="1195"/>
        <v>1.7704337513717062E-2</v>
      </c>
      <c r="AC991" s="5">
        <f t="shared" si="1196"/>
        <v>2.9233548267921434E-3</v>
      </c>
      <c r="AD991" s="5">
        <f t="shared" si="1197"/>
        <v>5.0142464574581311E-2</v>
      </c>
      <c r="AE991" s="5">
        <f t="shared" si="1198"/>
        <v>5.4535267863535339E-2</v>
      </c>
      <c r="AF991" s="5">
        <f t="shared" si="1199"/>
        <v>2.9656454525922991E-2</v>
      </c>
      <c r="AG991" s="5">
        <f t="shared" si="1200"/>
        <v>1.0751517070249433E-2</v>
      </c>
      <c r="AH991" s="5">
        <f t="shared" si="1201"/>
        <v>1.3211439626305674E-3</v>
      </c>
      <c r="AI991" s="5">
        <f t="shared" si="1202"/>
        <v>3.5664472236758946E-3</v>
      </c>
      <c r="AJ991" s="5">
        <f t="shared" si="1203"/>
        <v>4.8138379158692316E-3</v>
      </c>
      <c r="AK991" s="5">
        <f t="shared" si="1204"/>
        <v>4.3316750119326581E-3</v>
      </c>
      <c r="AL991" s="5">
        <f t="shared" si="1205"/>
        <v>3.4331988199616195E-4</v>
      </c>
      <c r="AM991" s="5">
        <f t="shared" si="1206"/>
        <v>2.7072061581268996E-2</v>
      </c>
      <c r="AN991" s="5">
        <f t="shared" si="1207"/>
        <v>2.9443748776183019E-2</v>
      </c>
      <c r="AO991" s="5">
        <f t="shared" si="1208"/>
        <v>1.6011605532746088E-2</v>
      </c>
      <c r="AP991" s="5">
        <f t="shared" si="1209"/>
        <v>5.8047751479173848E-3</v>
      </c>
      <c r="AQ991" s="5">
        <f t="shared" si="1210"/>
        <v>1.5783277221466272E-3</v>
      </c>
      <c r="AR991" s="5">
        <f t="shared" si="1211"/>
        <v>2.8737693888654321E-4</v>
      </c>
      <c r="AS991" s="5">
        <f t="shared" si="1212"/>
        <v>7.7577820043142935E-4</v>
      </c>
      <c r="AT991" s="5">
        <f t="shared" si="1213"/>
        <v>1.0471122327985946E-3</v>
      </c>
      <c r="AU991" s="5">
        <f t="shared" si="1214"/>
        <v>9.4223153599546727E-4</v>
      </c>
      <c r="AV991" s="5">
        <f t="shared" si="1215"/>
        <v>6.3589191274050891E-4</v>
      </c>
      <c r="AW991" s="5">
        <f t="shared" si="1216"/>
        <v>2.7999732698088292E-5</v>
      </c>
      <c r="AX991" s="5">
        <f t="shared" si="1217"/>
        <v>1.2180236925562362E-2</v>
      </c>
      <c r="AY991" s="5">
        <f t="shared" si="1218"/>
        <v>1.3247304236289906E-2</v>
      </c>
      <c r="AZ991" s="5">
        <f t="shared" si="1219"/>
        <v>7.203926762726829E-3</v>
      </c>
      <c r="BA991" s="5">
        <f t="shared" si="1220"/>
        <v>2.6116790695456093E-3</v>
      </c>
      <c r="BB991" s="5">
        <f t="shared" si="1221"/>
        <v>7.1011974999459718E-4</v>
      </c>
      <c r="BC991" s="5">
        <f t="shared" si="1222"/>
        <v>1.5446616399774558E-4</v>
      </c>
      <c r="BD991" s="5">
        <f t="shared" si="1223"/>
        <v>5.2092168693562566E-5</v>
      </c>
      <c r="BE991" s="5">
        <f t="shared" si="1224"/>
        <v>1.4062356235765012E-4</v>
      </c>
      <c r="BF991" s="5">
        <f t="shared" si="1225"/>
        <v>1.8980766961809807E-4</v>
      </c>
      <c r="BG991" s="5">
        <f t="shared" si="1226"/>
        <v>1.7079618257346822E-4</v>
      </c>
      <c r="BH991" s="5">
        <f t="shared" si="1227"/>
        <v>1.152666909101866E-4</v>
      </c>
      <c r="BI991" s="5">
        <f t="shared" si="1228"/>
        <v>6.223281964826969E-5</v>
      </c>
      <c r="BJ991" s="8">
        <f t="shared" si="1229"/>
        <v>0.69369739946064712</v>
      </c>
      <c r="BK991" s="8">
        <f t="shared" si="1230"/>
        <v>0.17047271428718386</v>
      </c>
      <c r="BL991" s="8">
        <f t="shared" si="1231"/>
        <v>0.12350228660246863</v>
      </c>
      <c r="BM991" s="8">
        <f t="shared" si="1232"/>
        <v>0.70832877987768328</v>
      </c>
      <c r="BN991" s="8">
        <f t="shared" si="1233"/>
        <v>0.27098322044969159</v>
      </c>
    </row>
    <row r="992" spans="1:66" s="10" customFormat="1" x14ac:dyDescent="0.25">
      <c r="A992" t="s">
        <v>59</v>
      </c>
      <c r="B992" t="s">
        <v>60</v>
      </c>
      <c r="C992" t="s">
        <v>69</v>
      </c>
      <c r="D992" s="7" t="s">
        <v>527</v>
      </c>
      <c r="E992">
        <f>VLOOKUP(A992,home!$A$2:$E$405,3,FALSE)</f>
        <v>1.806</v>
      </c>
      <c r="F992">
        <f>VLOOKUP(B992,home!$B$2:$E$405,3,FALSE)</f>
        <v>0.27689999999999998</v>
      </c>
      <c r="G992">
        <f>VLOOKUP(C992,away!$B$2:$E$405,4,FALSE)</f>
        <v>0.96899999999999997</v>
      </c>
      <c r="H992">
        <f>VLOOKUP(A992,away!$A$2:$E$405,3,FALSE)</f>
        <v>1.1493</v>
      </c>
      <c r="I992">
        <f>VLOOKUP(C992,away!$B$2:$E$405,3,FALSE)</f>
        <v>0.65259999999999996</v>
      </c>
      <c r="J992">
        <f>VLOOKUP(B992,home!$B$2:$E$405,4,FALSE)</f>
        <v>0.87009999999999998</v>
      </c>
      <c r="K992" s="3">
        <f t="shared" si="1178"/>
        <v>0.48457887659999999</v>
      </c>
      <c r="L992" s="3">
        <f t="shared" si="1179"/>
        <v>0.65260386991800001</v>
      </c>
      <c r="M992" s="5">
        <f t="shared" si="1180"/>
        <v>0.32072130345038563</v>
      </c>
      <c r="N992" s="5">
        <f t="shared" si="1181"/>
        <v>0.15541476892767553</v>
      </c>
      <c r="O992" s="5">
        <f t="shared" si="1182"/>
        <v>0.20930396379686683</v>
      </c>
      <c r="P992" s="5">
        <f t="shared" si="1183"/>
        <v>0.10142427964461279</v>
      </c>
      <c r="Q992" s="5">
        <f t="shared" si="1184"/>
        <v>3.76553570670108E-2</v>
      </c>
      <c r="R992" s="5">
        <f t="shared" si="1185"/>
        <v>6.8296288381506129E-2</v>
      </c>
      <c r="S992" s="5">
        <f t="shared" si="1186"/>
        <v>8.01855410816198E-3</v>
      </c>
      <c r="T992" s="5">
        <f t="shared" si="1187"/>
        <v>2.4574031745075355E-2</v>
      </c>
      <c r="U992" s="5">
        <f t="shared" si="1188"/>
        <v>3.3094938699859869E-2</v>
      </c>
      <c r="V992" s="5">
        <f t="shared" si="1189"/>
        <v>2.8175243513164748E-4</v>
      </c>
      <c r="W992" s="5">
        <f t="shared" si="1190"/>
        <v>6.0823302085013225E-3</v>
      </c>
      <c r="X992" s="5">
        <f t="shared" si="1191"/>
        <v>3.9693522321871183E-3</v>
      </c>
      <c r="Y992" s="5">
        <f t="shared" si="1192"/>
        <v>1.2952073138964826E-3</v>
      </c>
      <c r="Z992" s="5">
        <f t="shared" si="1193"/>
        <v>1.4856807366268881E-2</v>
      </c>
      <c r="AA992" s="5">
        <f t="shared" si="1194"/>
        <v>7.1992950234091788E-3</v>
      </c>
      <c r="AB992" s="5">
        <f t="shared" si="1195"/>
        <v>1.744313147377795E-3</v>
      </c>
      <c r="AC992" s="5">
        <f t="shared" si="1196"/>
        <v>5.5688025444347183E-6</v>
      </c>
      <c r="AD992" s="5">
        <f t="shared" si="1197"/>
        <v>7.368421848864534E-4</v>
      </c>
      <c r="AE992" s="5">
        <f t="shared" si="1198"/>
        <v>4.8086606137573385E-4</v>
      </c>
      <c r="AF992" s="5">
        <f t="shared" si="1199"/>
        <v>1.5690752628301524E-4</v>
      </c>
      <c r="AG992" s="5">
        <f t="shared" si="1200"/>
        <v>3.4132819623852015E-5</v>
      </c>
      <c r="AH992" s="5">
        <f t="shared" si="1201"/>
        <v>2.42390249546333E-3</v>
      </c>
      <c r="AI992" s="5">
        <f t="shared" si="1202"/>
        <v>1.1745719482395569E-3</v>
      </c>
      <c r="AJ992" s="5">
        <f t="shared" si="1203"/>
        <v>2.8458637758189888E-4</v>
      </c>
      <c r="AK992" s="5">
        <f t="shared" si="1204"/>
        <v>4.5968182381433338E-5</v>
      </c>
      <c r="AL992" s="5">
        <f t="shared" si="1205"/>
        <v>7.0442690332823827E-8</v>
      </c>
      <c r="AM992" s="5">
        <f t="shared" si="1206"/>
        <v>7.1411631636753424E-5</v>
      </c>
      <c r="AN992" s="5">
        <f t="shared" si="1207"/>
        <v>4.6603507163303962E-5</v>
      </c>
      <c r="AO992" s="5">
        <f t="shared" si="1208"/>
        <v>1.52068145632617E-5</v>
      </c>
      <c r="AP992" s="5">
        <f t="shared" si="1209"/>
        <v>3.3080086777033287E-6</v>
      </c>
      <c r="AQ992" s="5">
        <f t="shared" si="1210"/>
        <v>5.3970481619787949E-7</v>
      </c>
      <c r="AR992" s="5">
        <f t="shared" si="1211"/>
        <v>3.1636962976865334E-4</v>
      </c>
      <c r="AS992" s="5">
        <f t="shared" si="1212"/>
        <v>1.5330603978365193E-4</v>
      </c>
      <c r="AT992" s="5">
        <f t="shared" si="1213"/>
        <v>3.714443426717848E-5</v>
      </c>
      <c r="AU992" s="5">
        <f t="shared" si="1214"/>
        <v>5.9998027430439653E-6</v>
      </c>
      <c r="AV992" s="5">
        <f t="shared" si="1215"/>
        <v>7.268444182614606E-7</v>
      </c>
      <c r="AW992" s="5">
        <f t="shared" si="1216"/>
        <v>6.1879608439304755E-10</v>
      </c>
      <c r="AX992" s="5">
        <f t="shared" si="1217"/>
        <v>5.7674280391185014E-6</v>
      </c>
      <c r="AY992" s="5">
        <f t="shared" si="1218"/>
        <v>3.763845857802316E-6</v>
      </c>
      <c r="AZ992" s="5">
        <f t="shared" si="1219"/>
        <v>1.228150186288313E-6</v>
      </c>
      <c r="BA992" s="5">
        <f t="shared" si="1220"/>
        <v>2.6716518813742188E-7</v>
      </c>
      <c r="BB992" s="5">
        <f t="shared" si="1221"/>
        <v>4.3588258921463005E-8</v>
      </c>
      <c r="BC992" s="5">
        <f t="shared" si="1222"/>
        <v>5.6891732910269105E-9</v>
      </c>
      <c r="BD992" s="5">
        <f t="shared" si="1223"/>
        <v>3.4410674118591343E-5</v>
      </c>
      <c r="BE992" s="5">
        <f t="shared" si="1224"/>
        <v>1.6674685807435685E-5</v>
      </c>
      <c r="BF992" s="5">
        <f t="shared" si="1225"/>
        <v>4.0401002581125744E-6</v>
      </c>
      <c r="BG992" s="5">
        <f t="shared" si="1226"/>
        <v>6.5258241480918726E-7</v>
      </c>
      <c r="BH992" s="5">
        <f t="shared" si="1227"/>
        <v>7.9056913364287754E-8</v>
      </c>
      <c r="BI992" s="5">
        <f t="shared" si="1228"/>
        <v>7.6618620531060178E-9</v>
      </c>
      <c r="BJ992" s="8">
        <f t="shared" si="1229"/>
        <v>0.2305479416200765</v>
      </c>
      <c r="BK992" s="8">
        <f t="shared" si="1230"/>
        <v>0.4304552927293846</v>
      </c>
      <c r="BL992" s="8">
        <f t="shared" si="1231"/>
        <v>0.32413723956504109</v>
      </c>
      <c r="BM992" s="8">
        <f t="shared" si="1232"/>
        <v>0.1071775567856517</v>
      </c>
      <c r="BN992" s="8">
        <f t="shared" si="1233"/>
        <v>0.89281596126805773</v>
      </c>
    </row>
    <row r="993" spans="1:66" x14ac:dyDescent="0.25">
      <c r="A993" t="s">
        <v>59</v>
      </c>
      <c r="B993" t="s">
        <v>294</v>
      </c>
      <c r="C993" t="s">
        <v>231</v>
      </c>
      <c r="D993" s="7" t="s">
        <v>527</v>
      </c>
      <c r="E993">
        <f>VLOOKUP(A993,home!$A$2:$E$405,3,FALSE)</f>
        <v>1.806</v>
      </c>
      <c r="F993">
        <f>VLOOKUP(B993,home!$B$2:$E$405,3,FALSE)</f>
        <v>0.55369999999999997</v>
      </c>
      <c r="G993">
        <f>VLOOKUP(C993,away!$B$2:$E$405,4,FALSE)</f>
        <v>0.55369999999999997</v>
      </c>
      <c r="H993">
        <f>VLOOKUP(A993,away!$A$2:$E$405,3,FALSE)</f>
        <v>1.1493</v>
      </c>
      <c r="I993">
        <f>VLOOKUP(C993,away!$B$2:$E$405,3,FALSE)</f>
        <v>1.9577</v>
      </c>
      <c r="J993">
        <f>VLOOKUP(B993,home!$B$2:$E$405,4,FALSE)</f>
        <v>0.65259999999999996</v>
      </c>
      <c r="K993" s="3">
        <f t="shared" si="1178"/>
        <v>0.55369014413999995</v>
      </c>
      <c r="L993" s="3">
        <f t="shared" si="1179"/>
        <v>1.4683399564859998</v>
      </c>
      <c r="M993" s="5">
        <f t="shared" si="1180"/>
        <v>0.13238643430958466</v>
      </c>
      <c r="N993" s="5">
        <f t="shared" si="1181"/>
        <v>7.3301063895054572E-2</v>
      </c>
      <c r="O993" s="5">
        <f t="shared" si="1182"/>
        <v>0.19438829119347223</v>
      </c>
      <c r="P993" s="5">
        <f t="shared" si="1183"/>
        <v>0.10763088097004192</v>
      </c>
      <c r="Q993" s="5">
        <f t="shared" si="1184"/>
        <v>2.0293038316834051E-2</v>
      </c>
      <c r="R993" s="5">
        <f t="shared" si="1185"/>
        <v>0.14271404751620545</v>
      </c>
      <c r="S993" s="5">
        <f t="shared" si="1186"/>
        <v>2.1876120840480687E-2</v>
      </c>
      <c r="T993" s="5">
        <f t="shared" si="1187"/>
        <v>2.9797078999108838E-2</v>
      </c>
      <c r="U993" s="5">
        <f t="shared" si="1188"/>
        <v>7.9019361540050598E-2</v>
      </c>
      <c r="V993" s="5">
        <f t="shared" si="1189"/>
        <v>1.9761559496025965E-3</v>
      </c>
      <c r="W993" s="5">
        <f t="shared" si="1190"/>
        <v>3.745351770228797E-3</v>
      </c>
      <c r="X993" s="5">
        <f t="shared" si="1191"/>
        <v>5.4994496553225141E-3</v>
      </c>
      <c r="Y993" s="5">
        <f t="shared" si="1192"/>
        <v>4.0375308337966039E-3</v>
      </c>
      <c r="Z993" s="5">
        <f t="shared" si="1193"/>
        <v>6.9850912773295359E-2</v>
      </c>
      <c r="AA993" s="5">
        <f t="shared" si="1194"/>
        <v>3.8675761961756469E-2</v>
      </c>
      <c r="AB993" s="5">
        <f t="shared" si="1195"/>
        <v>1.0707194107664632E-2</v>
      </c>
      <c r="AC993" s="5">
        <f t="shared" si="1196"/>
        <v>1.0041408646737293E-4</v>
      </c>
      <c r="AD993" s="5">
        <f t="shared" si="1197"/>
        <v>5.1844109037824657E-4</v>
      </c>
      <c r="AE993" s="5">
        <f t="shared" si="1198"/>
        <v>7.6124776808654884E-4</v>
      </c>
      <c r="AF993" s="5">
        <f t="shared" si="1199"/>
        <v>5.5888525733363385E-4</v>
      </c>
      <c r="AG993" s="5">
        <f t="shared" si="1200"/>
        <v>2.73544518144645E-4</v>
      </c>
      <c r="AH993" s="5">
        <f t="shared" si="1201"/>
        <v>2.5641221555511958E-2</v>
      </c>
      <c r="AI993" s="5">
        <f t="shared" si="1202"/>
        <v>1.4197291658997092E-2</v>
      </c>
      <c r="AJ993" s="5">
        <f t="shared" si="1203"/>
        <v>3.9304502325338588E-3</v>
      </c>
      <c r="AK993" s="5">
        <f t="shared" si="1204"/>
        <v>7.2541718526225628E-4</v>
      </c>
      <c r="AL993" s="5">
        <f t="shared" si="1205"/>
        <v>3.2654876293477899E-6</v>
      </c>
      <c r="AM993" s="5">
        <f t="shared" si="1206"/>
        <v>5.7411144411926011E-5</v>
      </c>
      <c r="AN993" s="5">
        <f t="shared" si="1207"/>
        <v>8.4299077287618878E-5</v>
      </c>
      <c r="AO993" s="5">
        <f t="shared" si="1208"/>
        <v>6.1889851738156123E-5</v>
      </c>
      <c r="AP993" s="5">
        <f t="shared" si="1209"/>
        <v>3.0291780736043058E-5</v>
      </c>
      <c r="AQ993" s="5">
        <f t="shared" si="1210"/>
        <v>1.1119658001961225E-5</v>
      </c>
      <c r="AR993" s="5">
        <f t="shared" si="1211"/>
        <v>7.5300060286136649E-3</v>
      </c>
      <c r="AS993" s="5">
        <f t="shared" si="1212"/>
        <v>4.1692901233581691E-3</v>
      </c>
      <c r="AT993" s="5">
        <f t="shared" si="1213"/>
        <v>1.1542474246818311E-3</v>
      </c>
      <c r="AU993" s="5">
        <f t="shared" si="1214"/>
        <v>2.1303180764843565E-4</v>
      </c>
      <c r="AV993" s="5">
        <f t="shared" si="1215"/>
        <v>2.9488403070816764E-5</v>
      </c>
      <c r="AW993" s="5">
        <f t="shared" si="1216"/>
        <v>7.3746082019579706E-8</v>
      </c>
      <c r="AX993" s="5">
        <f t="shared" si="1217"/>
        <v>5.2979974707802769E-6</v>
      </c>
      <c r="AY993" s="5">
        <f t="shared" si="1218"/>
        <v>7.7792613757084486E-6</v>
      </c>
      <c r="AZ993" s="5">
        <f t="shared" si="1219"/>
        <v>5.7113001549504813E-6</v>
      </c>
      <c r="BA993" s="5">
        <f t="shared" si="1220"/>
        <v>2.7953767403328254E-6</v>
      </c>
      <c r="BB993" s="5">
        <f t="shared" si="1221"/>
        <v>1.0261408403155688E-6</v>
      </c>
      <c r="BC993" s="5">
        <f t="shared" si="1222"/>
        <v>3.0134471936349401E-7</v>
      </c>
      <c r="BD993" s="5">
        <f t="shared" si="1223"/>
        <v>1.8427681207323157E-3</v>
      </c>
      <c r="BE993" s="5">
        <f t="shared" si="1224"/>
        <v>1.0203225463848728E-3</v>
      </c>
      <c r="BF993" s="5">
        <f t="shared" si="1225"/>
        <v>2.8247126888856594E-4</v>
      </c>
      <c r="BG993" s="5">
        <f t="shared" si="1226"/>
        <v>5.2133852528772929E-5</v>
      </c>
      <c r="BH993" s="5">
        <f t="shared" si="1227"/>
        <v>7.2165000803074447E-6</v>
      </c>
      <c r="BI993" s="5">
        <f t="shared" si="1228"/>
        <v>7.9914099393034991E-7</v>
      </c>
      <c r="BJ993" s="8">
        <f t="shared" si="1229"/>
        <v>0.13905355503776567</v>
      </c>
      <c r="BK993" s="8">
        <f t="shared" si="1230"/>
        <v>0.26398105090518231</v>
      </c>
      <c r="BL993" s="8">
        <f t="shared" si="1231"/>
        <v>0.52630081216843638</v>
      </c>
      <c r="BM993" s="8">
        <f t="shared" si="1232"/>
        <v>0.32846486916819284</v>
      </c>
      <c r="BN993" s="8">
        <f t="shared" si="1233"/>
        <v>0.67071375620119289</v>
      </c>
    </row>
    <row r="994" spans="1:66" x14ac:dyDescent="0.25">
      <c r="A994" t="s">
        <v>70</v>
      </c>
      <c r="B994" t="s">
        <v>73</v>
      </c>
      <c r="C994" t="s">
        <v>77</v>
      </c>
      <c r="D994" s="7" t="s">
        <v>527</v>
      </c>
      <c r="E994">
        <f>VLOOKUP(A994,home!$A$2:$E$405,3,FALSE)</f>
        <v>1.359</v>
      </c>
      <c r="F994">
        <f>VLOOKUP(B994,home!$B$2:$E$405,3,FALSE)</f>
        <v>1.0302</v>
      </c>
      <c r="G994">
        <f>VLOOKUP(C994,away!$B$2:$E$405,4,FALSE)</f>
        <v>1.5943000000000001</v>
      </c>
      <c r="H994">
        <f>VLOOKUP(A994,away!$A$2:$E$405,3,FALSE)</f>
        <v>1.0342</v>
      </c>
      <c r="I994">
        <f>VLOOKUP(C994,away!$B$2:$E$405,3,FALSE)</f>
        <v>1.7726999999999999</v>
      </c>
      <c r="J994">
        <f>VLOOKUP(B994,home!$B$2:$E$405,4,FALSE)</f>
        <v>0.96689999999999998</v>
      </c>
      <c r="K994" s="3">
        <f t="shared" si="1178"/>
        <v>2.23208664174</v>
      </c>
      <c r="L994" s="3">
        <f t="shared" si="1179"/>
        <v>1.772643238146</v>
      </c>
      <c r="M994" s="5">
        <f t="shared" si="1180"/>
        <v>1.8229212670695796E-2</v>
      </c>
      <c r="N994" s="5">
        <f t="shared" si="1181"/>
        <v>4.0689182091697626E-2</v>
      </c>
      <c r="O994" s="5">
        <f t="shared" si="1182"/>
        <v>3.2313890577434286E-2</v>
      </c>
      <c r="P994" s="5">
        <f t="shared" si="1183"/>
        <v>7.2127403500539117E-2</v>
      </c>
      <c r="Q994" s="5">
        <f t="shared" si="1184"/>
        <v>4.5410889905102371E-2</v>
      </c>
      <c r="R994" s="5">
        <f t="shared" si="1185"/>
        <v>2.864049981513932E-2</v>
      </c>
      <c r="S994" s="5">
        <f t="shared" si="1186"/>
        <v>7.1346503407859682E-2</v>
      </c>
      <c r="T994" s="5">
        <f t="shared" si="1187"/>
        <v>8.0497306928472165E-2</v>
      </c>
      <c r="U994" s="5">
        <f t="shared" si="1188"/>
        <v>6.39280770501294E-2</v>
      </c>
      <c r="V994" s="5">
        <f t="shared" si="1189"/>
        <v>3.1366247941407882E-2</v>
      </c>
      <c r="W994" s="5">
        <f t="shared" si="1190"/>
        <v>3.3787013582234932E-2</v>
      </c>
      <c r="X994" s="5">
        <f t="shared" si="1191"/>
        <v>5.9892321163695812E-2</v>
      </c>
      <c r="Y994" s="5">
        <f t="shared" si="1192"/>
        <v>5.3083859063846987E-2</v>
      </c>
      <c r="Z994" s="5">
        <f t="shared" si="1193"/>
        <v>1.6923129444809497E-2</v>
      </c>
      <c r="AA994" s="5">
        <f t="shared" si="1194"/>
        <v>3.7773891170196139E-2</v>
      </c>
      <c r="AB994" s="5">
        <f t="shared" si="1195"/>
        <v>4.2157298943767685E-2</v>
      </c>
      <c r="AC994" s="5">
        <f t="shared" si="1196"/>
        <v>7.7566639274166448E-3</v>
      </c>
      <c r="AD994" s="5">
        <f t="shared" si="1197"/>
        <v>1.885388542029864E-2</v>
      </c>
      <c r="AE994" s="5">
        <f t="shared" si="1198"/>
        <v>3.342121250307184E-2</v>
      </c>
      <c r="AF994" s="5">
        <f t="shared" si="1199"/>
        <v>2.9621943177105429E-2</v>
      </c>
      <c r="AG994" s="5">
        <f t="shared" si="1200"/>
        <v>1.7503045757880333E-2</v>
      </c>
      <c r="AH994" s="5">
        <f t="shared" si="1201"/>
        <v>7.4996677446527524E-3</v>
      </c>
      <c r="AI994" s="5">
        <f t="shared" si="1202"/>
        <v>1.6739908190327758E-2</v>
      </c>
      <c r="AJ994" s="5">
        <f t="shared" si="1203"/>
        <v>1.8682462727792313E-2</v>
      </c>
      <c r="AK994" s="5">
        <f t="shared" si="1204"/>
        <v>1.3900291829836884E-2</v>
      </c>
      <c r="AL994" s="5">
        <f t="shared" si="1205"/>
        <v>1.2276296053317201E-3</v>
      </c>
      <c r="AM994" s="5">
        <f t="shared" si="1206"/>
        <v>8.4167011583090277E-3</v>
      </c>
      <c r="AN994" s="5">
        <f t="shared" si="1207"/>
        <v>1.4919808395772102E-2</v>
      </c>
      <c r="AO994" s="5">
        <f t="shared" si="1208"/>
        <v>1.3223748733599671E-2</v>
      </c>
      <c r="AP994" s="5">
        <f t="shared" si="1209"/>
        <v>7.8136629251857326E-3</v>
      </c>
      <c r="AQ994" s="5">
        <f t="shared" si="1210"/>
        <v>3.4627091873706433E-3</v>
      </c>
      <c r="AR994" s="5">
        <f t="shared" si="1211"/>
        <v>2.6588470631800725E-3</v>
      </c>
      <c r="AS994" s="5">
        <f t="shared" si="1212"/>
        <v>5.9347770121538686E-3</v>
      </c>
      <c r="AT994" s="5">
        <f t="shared" si="1213"/>
        <v>6.6234682452671429E-3</v>
      </c>
      <c r="AU994" s="5">
        <f t="shared" si="1214"/>
        <v>4.9280516640832876E-3</v>
      </c>
      <c r="AV994" s="5">
        <f t="shared" si="1215"/>
        <v>2.7499595723012222E-3</v>
      </c>
      <c r="AW994" s="5">
        <f t="shared" si="1216"/>
        <v>1.3492649513923314E-4</v>
      </c>
      <c r="AX994" s="5">
        <f t="shared" si="1217"/>
        <v>3.1311343704965282E-3</v>
      </c>
      <c r="AY994" s="5">
        <f t="shared" si="1218"/>
        <v>5.550384169587203E-3</v>
      </c>
      <c r="AZ994" s="5">
        <f t="shared" si="1219"/>
        <v>4.9194254836656794E-3</v>
      </c>
      <c r="BA994" s="5">
        <f t="shared" si="1220"/>
        <v>2.906795439727695E-3</v>
      </c>
      <c r="BB994" s="5">
        <f t="shared" si="1221"/>
        <v>1.2881778202267309E-3</v>
      </c>
      <c r="BC994" s="5">
        <f t="shared" si="1222"/>
        <v>4.5669594051091358E-4</v>
      </c>
      <c r="BD994" s="5">
        <f t="shared" si="1223"/>
        <v>7.8553121130175085E-4</v>
      </c>
      <c r="BE994" s="5">
        <f t="shared" si="1224"/>
        <v>1.7533737234164792E-3</v>
      </c>
      <c r="BF994" s="5">
        <f t="shared" si="1225"/>
        <v>1.9568410330079249E-3</v>
      </c>
      <c r="BG994" s="5">
        <f t="shared" si="1226"/>
        <v>1.455946243261897E-3</v>
      </c>
      <c r="BH994" s="5">
        <f t="shared" si="1227"/>
        <v>8.1244954016910446E-4</v>
      </c>
      <c r="BI994" s="5">
        <f t="shared" si="1228"/>
        <v>3.6269155313985272E-4</v>
      </c>
      <c r="BJ994" s="8">
        <f t="shared" si="1229"/>
        <v>0.47884990321785803</v>
      </c>
      <c r="BK994" s="8">
        <f t="shared" si="1230"/>
        <v>0.20760404522283804</v>
      </c>
      <c r="BL994" s="8">
        <f t="shared" si="1231"/>
        <v>0.2916579249105592</v>
      </c>
      <c r="BM994" s="8">
        <f t="shared" si="1232"/>
        <v>0.75220846656100815</v>
      </c>
      <c r="BN994" s="8">
        <f t="shared" si="1233"/>
        <v>0.23741107856060853</v>
      </c>
    </row>
    <row r="995" spans="1:66" x14ac:dyDescent="0.25">
      <c r="A995" t="s">
        <v>70</v>
      </c>
      <c r="B995" t="s">
        <v>76</v>
      </c>
      <c r="C995" t="s">
        <v>109</v>
      </c>
      <c r="D995" s="7" t="s">
        <v>527</v>
      </c>
      <c r="E995">
        <f>VLOOKUP(A995,home!$A$2:$E$405,3,FALSE)</f>
        <v>1.359</v>
      </c>
      <c r="F995">
        <f>VLOOKUP(B995,home!$B$2:$E$405,3,FALSE)</f>
        <v>0.73580000000000001</v>
      </c>
      <c r="G995">
        <f>VLOOKUP(C995,away!$B$2:$E$405,4,FALSE)</f>
        <v>0.55189999999999995</v>
      </c>
      <c r="H995">
        <f>VLOOKUP(A995,away!$A$2:$E$405,3,FALSE)</f>
        <v>1.0342</v>
      </c>
      <c r="I995">
        <f>VLOOKUP(C995,away!$B$2:$E$405,3,FALSE)</f>
        <v>1.4503999999999999</v>
      </c>
      <c r="J995">
        <f>VLOOKUP(B995,home!$B$2:$E$405,4,FALSE)</f>
        <v>0.96689999999999998</v>
      </c>
      <c r="K995" s="3">
        <f t="shared" si="1178"/>
        <v>0.55187361917999989</v>
      </c>
      <c r="L995" s="3">
        <f t="shared" si="1179"/>
        <v>1.4503535581919997</v>
      </c>
      <c r="M995" s="5">
        <f t="shared" si="1180"/>
        <v>0.13503420296019886</v>
      </c>
      <c r="N995" s="5">
        <f t="shared" si="1181"/>
        <v>7.4521814300731584E-2</v>
      </c>
      <c r="O995" s="5">
        <f t="shared" si="1182"/>
        <v>0.19584733674094504</v>
      </c>
      <c r="P995" s="5">
        <f t="shared" si="1183"/>
        <v>0.1080829785339895</v>
      </c>
      <c r="Q995" s="5">
        <f t="shared" si="1184"/>
        <v>2.0563311683002308E-2</v>
      </c>
      <c r="R995" s="5">
        <f t="shared" si="1185"/>
        <v>0.14202394085232822</v>
      </c>
      <c r="S995" s="5">
        <f t="shared" si="1186"/>
        <v>2.162772466658331E-2</v>
      </c>
      <c r="T995" s="5">
        <f t="shared" si="1187"/>
        <v>2.9824072267653514E-2</v>
      </c>
      <c r="U995" s="5">
        <f t="shared" si="1188"/>
        <v>7.8379266248380611E-2</v>
      </c>
      <c r="V995" s="5">
        <f t="shared" si="1189"/>
        <v>1.9234541649721165E-3</v>
      </c>
      <c r="W995" s="5">
        <f t="shared" si="1190"/>
        <v>3.782783080274953E-3</v>
      </c>
      <c r="X995" s="5">
        <f t="shared" si="1191"/>
        <v>5.4863729003452703E-3</v>
      </c>
      <c r="Y995" s="5">
        <f t="shared" si="1192"/>
        <v>3.9785902287919634E-3</v>
      </c>
      <c r="Z995" s="5">
        <f t="shared" si="1193"/>
        <v>6.8661642654541485E-2</v>
      </c>
      <c r="AA995" s="5">
        <f t="shared" si="1194"/>
        <v>3.7892549230605664E-2</v>
      </c>
      <c r="AB995" s="5">
        <f t="shared" si="1195"/>
        <v>1.0455949141925335E-2</v>
      </c>
      <c r="AC995" s="5">
        <f t="shared" si="1196"/>
        <v>9.6222221234696146E-5</v>
      </c>
      <c r="AD995" s="5">
        <f t="shared" si="1197"/>
        <v>5.2190454727105151E-4</v>
      </c>
      <c r="AE995" s="5">
        <f t="shared" si="1198"/>
        <v>7.5694611717115428E-4</v>
      </c>
      <c r="AF995" s="5">
        <f t="shared" si="1199"/>
        <v>5.4891974719940102E-4</v>
      </c>
      <c r="AG995" s="5">
        <f t="shared" si="1200"/>
        <v>2.6537590283750158E-4</v>
      </c>
      <c r="AH995" s="5">
        <f t="shared" si="1201"/>
        <v>2.4895914433830442E-2</v>
      </c>
      <c r="AI995" s="5">
        <f t="shared" si="1202"/>
        <v>1.3739398401393604E-2</v>
      </c>
      <c r="AJ995" s="5">
        <f t="shared" si="1203"/>
        <v>3.7912057605664963E-3</v>
      </c>
      <c r="AK995" s="5">
        <f t="shared" si="1204"/>
        <v>6.974221480466322E-4</v>
      </c>
      <c r="AL995" s="5">
        <f t="shared" si="1205"/>
        <v>3.0806963107762667E-6</v>
      </c>
      <c r="AM995" s="5">
        <f t="shared" si="1206"/>
        <v>5.7605070273794923E-5</v>
      </c>
      <c r="AN995" s="5">
        <f t="shared" si="1207"/>
        <v>8.3547718641498663E-5</v>
      </c>
      <c r="AO995" s="5">
        <f t="shared" si="1208"/>
        <v>6.0586865505260837E-5</v>
      </c>
      <c r="AP995" s="5">
        <f t="shared" si="1209"/>
        <v>2.9290791988418409E-5</v>
      </c>
      <c r="AQ995" s="5">
        <f t="shared" si="1210"/>
        <v>1.0620501095666083E-5</v>
      </c>
      <c r="AR995" s="5">
        <f t="shared" si="1211"/>
        <v>7.2215756167099089E-3</v>
      </c>
      <c r="AS995" s="5">
        <f t="shared" si="1212"/>
        <v>3.9853970717757372E-3</v>
      </c>
      <c r="AT995" s="5">
        <f t="shared" si="1213"/>
        <v>1.0997177529351249E-3</v>
      </c>
      <c r="AU995" s="5">
        <f t="shared" si="1214"/>
        <v>2.0230173879626811E-4</v>
      </c>
      <c r="AV995" s="5">
        <f t="shared" si="1215"/>
        <v>2.7911248188975869E-5</v>
      </c>
      <c r="AW995" s="5">
        <f t="shared" si="1216"/>
        <v>6.8495163514962456E-8</v>
      </c>
      <c r="AX995" s="5">
        <f t="shared" si="1217"/>
        <v>5.2984531025195722E-6</v>
      </c>
      <c r="AY995" s="5">
        <f t="shared" si="1218"/>
        <v>7.6846303101527024E-6</v>
      </c>
      <c r="AZ995" s="5">
        <f t="shared" si="1219"/>
        <v>5.5727154568600317E-6</v>
      </c>
      <c r="BA995" s="5">
        <f t="shared" si="1220"/>
        <v>2.694135897216169E-6</v>
      </c>
      <c r="BB995" s="5">
        <f t="shared" si="1221"/>
        <v>9.7686239619506585E-7</v>
      </c>
      <c r="BC995" s="5">
        <f t="shared" si="1222"/>
        <v>2.8335917043709534E-7</v>
      </c>
      <c r="BD995" s="5">
        <f t="shared" si="1223"/>
        <v>1.7456396485746343E-3</v>
      </c>
      <c r="BE995" s="5">
        <f t="shared" si="1224"/>
        <v>9.633724706429866E-4</v>
      </c>
      <c r="BF995" s="5">
        <f t="shared" si="1225"/>
        <v>2.658299259960616E-4</v>
      </c>
      <c r="BG995" s="5">
        <f t="shared" si="1226"/>
        <v>4.890150778193269E-5</v>
      </c>
      <c r="BH995" s="5">
        <f t="shared" si="1227"/>
        <v>6.7468630207435296E-6</v>
      </c>
      <c r="BI995" s="5">
        <f t="shared" si="1228"/>
        <v>7.4468314267388786E-7</v>
      </c>
      <c r="BJ995" s="8">
        <f t="shared" si="1229"/>
        <v>0.14051425187911668</v>
      </c>
      <c r="BK995" s="8">
        <f t="shared" si="1230"/>
        <v>0.26677534787359941</v>
      </c>
      <c r="BL995" s="8">
        <f t="shared" si="1231"/>
        <v>0.5232911214855871</v>
      </c>
      <c r="BM995" s="8">
        <f t="shared" si="1232"/>
        <v>0.32316116268650258</v>
      </c>
      <c r="BN995" s="8">
        <f t="shared" si="1233"/>
        <v>0.67607358507119542</v>
      </c>
    </row>
    <row r="996" spans="1:66" x14ac:dyDescent="0.25">
      <c r="A996" t="s">
        <v>70</v>
      </c>
      <c r="B996" t="s">
        <v>84</v>
      </c>
      <c r="C996" t="s">
        <v>79</v>
      </c>
      <c r="D996" s="7" t="s">
        <v>527</v>
      </c>
      <c r="E996">
        <f>VLOOKUP(A996,home!$A$2:$E$405,3,FALSE)</f>
        <v>1.359</v>
      </c>
      <c r="F996">
        <f>VLOOKUP(B996,home!$B$2:$E$405,3,FALSE)</f>
        <v>1.1037999999999999</v>
      </c>
      <c r="G996">
        <f>VLOOKUP(C996,away!$B$2:$E$405,4,FALSE)</f>
        <v>1.1037999999999999</v>
      </c>
      <c r="H996">
        <f>VLOOKUP(A996,away!$A$2:$E$405,3,FALSE)</f>
        <v>1.0342</v>
      </c>
      <c r="I996">
        <f>VLOOKUP(C996,away!$B$2:$E$405,3,FALSE)</f>
        <v>0.64459999999999995</v>
      </c>
      <c r="J996">
        <f>VLOOKUP(B996,home!$B$2:$E$405,4,FALSE)</f>
        <v>0.96689999999999998</v>
      </c>
      <c r="K996" s="3">
        <f t="shared" si="1178"/>
        <v>1.6557708639599995</v>
      </c>
      <c r="L996" s="3">
        <f t="shared" si="1179"/>
        <v>0.64457935990799997</v>
      </c>
      <c r="M996" s="5">
        <f t="shared" si="1180"/>
        <v>0.10022373683074859</v>
      </c>
      <c r="N996" s="5">
        <f t="shared" si="1181"/>
        <v>0.16594754332154818</v>
      </c>
      <c r="O996" s="5">
        <f t="shared" si="1182"/>
        <v>6.4602152133951762E-2</v>
      </c>
      <c r="P996" s="5">
        <f t="shared" si="1183"/>
        <v>0.10696636125250863</v>
      </c>
      <c r="Q996" s="5">
        <f t="shared" si="1184"/>
        <v>0.13738555358877969</v>
      </c>
      <c r="R996" s="5">
        <f t="shared" si="1185"/>
        <v>2.082060693559093E-2</v>
      </c>
      <c r="S996" s="5">
        <f t="shared" si="1186"/>
        <v>2.8540650152878367E-2</v>
      </c>
      <c r="T996" s="5">
        <f t="shared" si="1187"/>
        <v>8.8555892192861849E-2</v>
      </c>
      <c r="U996" s="5">
        <f t="shared" si="1188"/>
        <v>3.4474154333914944E-2</v>
      </c>
      <c r="V996" s="5">
        <f t="shared" si="1189"/>
        <v>3.384527005025631E-3</v>
      </c>
      <c r="W996" s="5">
        <f t="shared" si="1190"/>
        <v>7.5826332253772222E-2</v>
      </c>
      <c r="X996" s="5">
        <f t="shared" si="1191"/>
        <v>4.8876088708307827E-2</v>
      </c>
      <c r="Y996" s="5">
        <f t="shared" si="1192"/>
        <v>1.5752258987203841E-2</v>
      </c>
      <c r="Z996" s="5">
        <f t="shared" si="1193"/>
        <v>4.4735111638130893E-3</v>
      </c>
      <c r="AA996" s="5">
        <f t="shared" si="1194"/>
        <v>7.407109444641501E-3</v>
      </c>
      <c r="AB996" s="5">
        <f t="shared" si="1195"/>
        <v>6.1322380023001669E-3</v>
      </c>
      <c r="AC996" s="5">
        <f t="shared" si="1196"/>
        <v>2.2576396928043624E-4</v>
      </c>
      <c r="AD996" s="5">
        <f t="shared" si="1197"/>
        <v>3.1387757916686576E-2</v>
      </c>
      <c r="AE996" s="5">
        <f t="shared" si="1198"/>
        <v>2.0231900906885092E-2</v>
      </c>
      <c r="AF996" s="5">
        <f t="shared" si="1199"/>
        <v>6.5205328681410372E-3</v>
      </c>
      <c r="AG996" s="5">
        <f t="shared" si="1200"/>
        <v>1.4010003008018085E-3</v>
      </c>
      <c r="AH996" s="5">
        <f t="shared" si="1201"/>
        <v>7.208832406279831E-4</v>
      </c>
      <c r="AI996" s="5">
        <f t="shared" si="1202"/>
        <v>1.1936174661488798E-3</v>
      </c>
      <c r="AJ996" s="5">
        <f t="shared" si="1203"/>
        <v>9.8817851158153835E-4</v>
      </c>
      <c r="AK996" s="5">
        <f t="shared" si="1204"/>
        <v>5.4539906262269025E-4</v>
      </c>
      <c r="AL996" s="5">
        <f t="shared" si="1205"/>
        <v>9.638096147475696E-6</v>
      </c>
      <c r="AM996" s="5">
        <f t="shared" si="1206"/>
        <v>1.0394187008695883E-2</v>
      </c>
      <c r="AN996" s="5">
        <f t="shared" si="1207"/>
        <v>6.6998784088292424E-3</v>
      </c>
      <c r="AO996" s="5">
        <f t="shared" si="1208"/>
        <v>2.1593016681122909E-3</v>
      </c>
      <c r="AP996" s="5">
        <f t="shared" si="1209"/>
        <v>4.6394709569336576E-4</v>
      </c>
      <c r="AQ996" s="5">
        <f t="shared" si="1210"/>
        <v>7.4762680493301316E-5</v>
      </c>
      <c r="AR996" s="5">
        <f t="shared" si="1211"/>
        <v>9.2933291562478031E-5</v>
      </c>
      <c r="AS996" s="5">
        <f t="shared" si="1212"/>
        <v>1.5387623646105077E-4</v>
      </c>
      <c r="AT996" s="5">
        <f t="shared" si="1213"/>
        <v>1.2739189449401364E-4</v>
      </c>
      <c r="AU996" s="5">
        <f t="shared" si="1214"/>
        <v>7.0310595735951383E-5</v>
      </c>
      <c r="AV996" s="5">
        <f t="shared" si="1215"/>
        <v>2.9104558961814596E-5</v>
      </c>
      <c r="AW996" s="5">
        <f t="shared" si="1216"/>
        <v>2.8573627889898642E-7</v>
      </c>
      <c r="AX996" s="5">
        <f t="shared" si="1217"/>
        <v>2.8683986672583682E-3</v>
      </c>
      <c r="AY996" s="5">
        <f t="shared" si="1218"/>
        <v>1.8489105769023595E-3</v>
      </c>
      <c r="AZ996" s="5">
        <f t="shared" si="1219"/>
        <v>5.9588479809342682E-4</v>
      </c>
      <c r="BA996" s="5">
        <f t="shared" si="1220"/>
        <v>1.2803168057798963E-4</v>
      </c>
      <c r="BB996" s="5">
        <f t="shared" si="1221"/>
        <v>2.0631644678726512E-5</v>
      </c>
      <c r="BC996" s="5">
        <f t="shared" si="1222"/>
        <v>2.6597464641725661E-6</v>
      </c>
      <c r="BD996" s="5">
        <f t="shared" si="1223"/>
        <v>9.9838135982476017E-6</v>
      </c>
      <c r="BE996" s="5">
        <f t="shared" si="1224"/>
        <v>1.653090766718602E-5</v>
      </c>
      <c r="BF996" s="5">
        <f t="shared" si="1225"/>
        <v>1.3685697635069795E-5</v>
      </c>
      <c r="BG996" s="5">
        <f t="shared" si="1226"/>
        <v>7.553459799038281E-6</v>
      </c>
      <c r="BH996" s="5">
        <f t="shared" si="1227"/>
        <v>3.1266996643351821E-6</v>
      </c>
      <c r="BI996" s="5">
        <f t="shared" si="1228"/>
        <v>1.0354196409119406E-6</v>
      </c>
      <c r="BJ996" s="8">
        <f t="shared" si="1229"/>
        <v>0.61714145502078743</v>
      </c>
      <c r="BK996" s="8">
        <f t="shared" si="1230"/>
        <v>0.2411995878834915</v>
      </c>
      <c r="BL996" s="8">
        <f t="shared" si="1231"/>
        <v>0.13740987170660049</v>
      </c>
      <c r="BM996" s="8">
        <f t="shared" si="1232"/>
        <v>0.40242984687094108</v>
      </c>
      <c r="BN996" s="8">
        <f t="shared" si="1233"/>
        <v>0.59594595406312778</v>
      </c>
    </row>
    <row r="997" spans="1:66" x14ac:dyDescent="0.25">
      <c r="A997" t="s">
        <v>70</v>
      </c>
      <c r="B997" t="s">
        <v>80</v>
      </c>
      <c r="C997" t="s">
        <v>309</v>
      </c>
      <c r="D997" s="7" t="s">
        <v>527</v>
      </c>
      <c r="E997">
        <f>VLOOKUP(A997,home!$A$2:$E$405,3,FALSE)</f>
        <v>1.359</v>
      </c>
      <c r="F997">
        <f>VLOOKUP(B997,home!$B$2:$E$405,3,FALSE)</f>
        <v>1.4717</v>
      </c>
      <c r="G997">
        <f>VLOOKUP(C997,away!$B$2:$E$405,4,FALSE)</f>
        <v>1.4717</v>
      </c>
      <c r="H997">
        <f>VLOOKUP(A997,away!$A$2:$E$405,3,FALSE)</f>
        <v>1.0342</v>
      </c>
      <c r="I997">
        <f>VLOOKUP(C997,away!$B$2:$E$405,3,FALSE)</f>
        <v>1.1281000000000001</v>
      </c>
      <c r="J997">
        <f>VLOOKUP(B997,home!$B$2:$E$405,4,FALSE)</f>
        <v>0.80579999999999996</v>
      </c>
      <c r="K997" s="3">
        <f t="shared" si="1178"/>
        <v>2.9434593095099997</v>
      </c>
      <c r="L997" s="3">
        <f t="shared" si="1179"/>
        <v>0.94011156591600009</v>
      </c>
      <c r="M997" s="5">
        <f t="shared" si="1180"/>
        <v>2.0577215161867744E-2</v>
      </c>
      <c r="N997" s="5">
        <f t="shared" si="1181"/>
        <v>6.056819553198993E-2</v>
      </c>
      <c r="O997" s="5">
        <f t="shared" si="1182"/>
        <v>1.9344877968013943E-2</v>
      </c>
      <c r="P997" s="5">
        <f t="shared" si="1183"/>
        <v>5.6940861146285528E-2</v>
      </c>
      <c r="Q997" s="5">
        <f t="shared" si="1184"/>
        <v>8.9140009499428879E-2</v>
      </c>
      <c r="R997" s="5">
        <f t="shared" si="1185"/>
        <v>9.0931717594817593E-3</v>
      </c>
      <c r="S997" s="5">
        <f t="shared" si="1186"/>
        <v>3.9391405039211791E-2</v>
      </c>
      <c r="T997" s="5">
        <f t="shared" si="1187"/>
        <v>8.3801553916275195E-2</v>
      </c>
      <c r="U997" s="5">
        <f t="shared" si="1188"/>
        <v>2.6765381068420007E-2</v>
      </c>
      <c r="V997" s="5">
        <f t="shared" si="1189"/>
        <v>1.2111457081970213E-2</v>
      </c>
      <c r="W997" s="5">
        <f t="shared" si="1190"/>
        <v>8.7459996936967918E-2</v>
      </c>
      <c r="X997" s="5">
        <f t="shared" si="1191"/>
        <v>8.2222154675421474E-2</v>
      </c>
      <c r="Y997" s="5">
        <f t="shared" si="1192"/>
        <v>3.8648999292449027E-2</v>
      </c>
      <c r="Z997" s="5">
        <f t="shared" si="1193"/>
        <v>2.8495319806498493E-3</v>
      </c>
      <c r="AA997" s="5">
        <f t="shared" si="1194"/>
        <v>8.3874814361902666E-3</v>
      </c>
      <c r="AB997" s="5">
        <f t="shared" si="1195"/>
        <v>1.2344105158348275E-2</v>
      </c>
      <c r="AC997" s="5">
        <f t="shared" si="1196"/>
        <v>2.0946614694904416E-3</v>
      </c>
      <c r="AD997" s="5">
        <f t="shared" si="1197"/>
        <v>6.4358735548458557E-2</v>
      </c>
      <c r="AE997" s="5">
        <f t="shared" si="1198"/>
        <v>6.0504391656835112E-2</v>
      </c>
      <c r="AF997" s="5">
        <f t="shared" si="1199"/>
        <v>2.8440439192651115E-2</v>
      </c>
      <c r="AG997" s="5">
        <f t="shared" si="1200"/>
        <v>8.9123952749140083E-3</v>
      </c>
      <c r="AH997" s="5">
        <f t="shared" si="1201"/>
        <v>6.6971949311411263E-4</v>
      </c>
      <c r="AI997" s="5">
        <f t="shared" si="1202"/>
        <v>1.9712920767670527E-3</v>
      </c>
      <c r="AJ997" s="5">
        <f t="shared" si="1203"/>
        <v>2.9012090075616419E-3</v>
      </c>
      <c r="AK997" s="5">
        <f t="shared" si="1204"/>
        <v>2.8465302207138607E-3</v>
      </c>
      <c r="AL997" s="5">
        <f t="shared" si="1205"/>
        <v>2.3185222479231465E-4</v>
      </c>
      <c r="AM997" s="5">
        <f t="shared" si="1206"/>
        <v>3.788746385968049E-2</v>
      </c>
      <c r="AN997" s="5">
        <f t="shared" si="1207"/>
        <v>3.561844297771008E-2</v>
      </c>
      <c r="AO997" s="5">
        <f t="shared" si="1208"/>
        <v>1.6742655101632392E-2</v>
      </c>
      <c r="AP997" s="5">
        <f t="shared" si="1209"/>
        <v>5.2466545683957123E-3</v>
      </c>
      <c r="AQ997" s="5">
        <f t="shared" si="1210"/>
        <v>1.233110160528707E-3</v>
      </c>
      <c r="AR997" s="5">
        <f t="shared" si="1211"/>
        <v>1.2592220827919569E-4</v>
      </c>
      <c r="AS997" s="5">
        <f t="shared" si="1212"/>
        <v>3.706468962334557E-4</v>
      </c>
      <c r="AT997" s="5">
        <f t="shared" si="1213"/>
        <v>5.4549202862967606E-4</v>
      </c>
      <c r="AU997" s="5">
        <f t="shared" si="1214"/>
        <v>5.352111966445051E-4</v>
      </c>
      <c r="AV997" s="5">
        <f t="shared" si="1215"/>
        <v>3.9384309482931389E-4</v>
      </c>
      <c r="AW997" s="5">
        <f t="shared" si="1216"/>
        <v>1.782157977822932E-5</v>
      </c>
      <c r="AX997" s="5">
        <f t="shared" si="1217"/>
        <v>1.858670136858338E-2</v>
      </c>
      <c r="AY997" s="5">
        <f t="shared" si="1218"/>
        <v>1.7473572928831983E-2</v>
      </c>
      <c r="AZ997" s="5">
        <f t="shared" si="1219"/>
        <v>8.2135540041358319E-3</v>
      </c>
      <c r="BA997" s="5">
        <f t="shared" si="1220"/>
        <v>2.573885705521257E-3</v>
      </c>
      <c r="BB997" s="5">
        <f t="shared" si="1221"/>
        <v>6.0493493027659925E-4</v>
      </c>
      <c r="BC997" s="5">
        <f t="shared" si="1222"/>
        <v>1.1374126491592403E-4</v>
      </c>
      <c r="BD997" s="5">
        <f t="shared" si="1223"/>
        <v>1.973015406815922E-5</v>
      </c>
      <c r="BE997" s="5">
        <f t="shared" si="1224"/>
        <v>5.807490566998985E-5</v>
      </c>
      <c r="BF997" s="5">
        <f t="shared" si="1225"/>
        <v>8.5470560871623362E-5</v>
      </c>
      <c r="BG997" s="5">
        <f t="shared" si="1226"/>
        <v>8.3859706028873641E-5</v>
      </c>
      <c r="BH997" s="5">
        <f t="shared" si="1227"/>
        <v>6.1709408100864979E-5</v>
      </c>
      <c r="BI997" s="5">
        <f t="shared" si="1228"/>
        <v>3.6327826351768554E-5</v>
      </c>
      <c r="BJ997" s="8">
        <f t="shared" si="1229"/>
        <v>0.74835158839560367</v>
      </c>
      <c r="BK997" s="8">
        <f t="shared" si="1230"/>
        <v>0.14882102505245001</v>
      </c>
      <c r="BL997" s="8">
        <f t="shared" si="1231"/>
        <v>8.6640056174318344E-2</v>
      </c>
      <c r="BM997" s="8">
        <f t="shared" si="1232"/>
        <v>0.71354211918690036</v>
      </c>
      <c r="BN997" s="8">
        <f t="shared" si="1233"/>
        <v>0.25566433106706776</v>
      </c>
    </row>
    <row r="998" spans="1:66" x14ac:dyDescent="0.25">
      <c r="A998" t="s">
        <v>70</v>
      </c>
      <c r="B998" t="s">
        <v>78</v>
      </c>
      <c r="C998" t="s">
        <v>72</v>
      </c>
      <c r="D998" s="7" t="s">
        <v>527</v>
      </c>
      <c r="E998">
        <f>VLOOKUP(A998,home!$A$2:$E$405,3,FALSE)</f>
        <v>1.359</v>
      </c>
      <c r="F998">
        <f>VLOOKUP(B998,home!$B$2:$E$405,3,FALSE)</f>
        <v>0.1226</v>
      </c>
      <c r="G998">
        <f>VLOOKUP(C998,away!$B$2:$E$405,4,FALSE)</f>
        <v>0.73580000000000001</v>
      </c>
      <c r="H998">
        <f>VLOOKUP(A998,away!$A$2:$E$405,3,FALSE)</f>
        <v>1.0342</v>
      </c>
      <c r="I998">
        <f>VLOOKUP(C998,away!$B$2:$E$405,3,FALSE)</f>
        <v>0.77349999999999997</v>
      </c>
      <c r="J998">
        <f>VLOOKUP(B998,home!$B$2:$E$405,4,FALSE)</f>
        <v>0.64459999999999995</v>
      </c>
      <c r="K998" s="3">
        <f t="shared" si="1178"/>
        <v>0.12259413971999999</v>
      </c>
      <c r="L998" s="3">
        <f t="shared" si="1179"/>
        <v>0.51565015502</v>
      </c>
      <c r="M998" s="5">
        <f t="shared" si="1180"/>
        <v>0.52821900729102411</v>
      </c>
      <c r="N998" s="5">
        <f t="shared" si="1181"/>
        <v>6.475655478259551E-2</v>
      </c>
      <c r="O998" s="5">
        <f t="shared" si="1182"/>
        <v>0.27237621299412712</v>
      </c>
      <c r="P998" s="5">
        <f t="shared" si="1183"/>
        <v>3.3391727512206495E-2</v>
      </c>
      <c r="Q998" s="5">
        <f t="shared" si="1184"/>
        <v>3.9693870624016737E-3</v>
      </c>
      <c r="R998" s="5">
        <f t="shared" si="1185"/>
        <v>7.022541822709108E-2</v>
      </c>
      <c r="S998" s="5">
        <f t="shared" si="1186"/>
        <v>5.2772024996211976E-4</v>
      </c>
      <c r="T998" s="5">
        <f t="shared" si="1187"/>
        <v>2.0468150540618054E-3</v>
      </c>
      <c r="U998" s="5">
        <f t="shared" si="1188"/>
        <v>8.6092247340274382E-3</v>
      </c>
      <c r="V998" s="5">
        <f t="shared" si="1189"/>
        <v>3.7066886916597931E-6</v>
      </c>
      <c r="W998" s="5">
        <f t="shared" si="1190"/>
        <v>1.6220786404361038E-4</v>
      </c>
      <c r="X998" s="5">
        <f t="shared" si="1191"/>
        <v>8.3642510239550789E-5</v>
      </c>
      <c r="Y998" s="5">
        <f t="shared" si="1192"/>
        <v>2.1565136685643148E-5</v>
      </c>
      <c r="Z998" s="5">
        <f t="shared" si="1193"/>
        <v>1.2070582598381285E-2</v>
      </c>
      <c r="AA998" s="5">
        <f t="shared" si="1194"/>
        <v>1.4797826895677558E-3</v>
      </c>
      <c r="AB998" s="5">
        <f t="shared" si="1195"/>
        <v>9.0706342900053412E-5</v>
      </c>
      <c r="AC998" s="5">
        <f t="shared" si="1196"/>
        <v>1.464505454366961E-8</v>
      </c>
      <c r="AD998" s="5">
        <f t="shared" si="1197"/>
        <v>4.9714333870612841E-6</v>
      </c>
      <c r="AE998" s="5">
        <f t="shared" si="1198"/>
        <v>2.5635203967097551E-6</v>
      </c>
      <c r="AF998" s="5">
        <f t="shared" si="1199"/>
        <v>6.6093984498015847E-7</v>
      </c>
      <c r="AG998" s="5">
        <f t="shared" si="1200"/>
        <v>1.1360457784097117E-7</v>
      </c>
      <c r="AH998" s="5">
        <f t="shared" si="1201"/>
        <v>1.5560494470092559E-3</v>
      </c>
      <c r="AI998" s="5">
        <f t="shared" si="1202"/>
        <v>1.9076254331788144E-4</v>
      </c>
      <c r="AJ998" s="5">
        <f t="shared" si="1203"/>
        <v>1.1693184944427455E-5</v>
      </c>
      <c r="AK998" s="5">
        <f t="shared" si="1204"/>
        <v>4.7783864961631326E-7</v>
      </c>
      <c r="AL998" s="5">
        <f t="shared" si="1205"/>
        <v>3.703188745377258E-11</v>
      </c>
      <c r="AM998" s="5">
        <f t="shared" si="1206"/>
        <v>1.218937198524127E-7</v>
      </c>
      <c r="AN998" s="5">
        <f t="shared" si="1207"/>
        <v>6.2854515537861055E-8</v>
      </c>
      <c r="AO998" s="5">
        <f t="shared" si="1208"/>
        <v>1.6205470340402523E-8</v>
      </c>
      <c r="AP998" s="5">
        <f t="shared" si="1209"/>
        <v>2.7854510977335248E-9</v>
      </c>
      <c r="AQ998" s="5">
        <f t="shared" si="1210"/>
        <v>3.5907957258673032E-10</v>
      </c>
      <c r="AR998" s="5">
        <f t="shared" si="1211"/>
        <v>1.6047542771382167E-4</v>
      </c>
      <c r="AS998" s="5">
        <f t="shared" si="1212"/>
        <v>1.9673347006775015E-5</v>
      </c>
      <c r="AT998" s="5">
        <f t="shared" si="1213"/>
        <v>1.2059185258543097E-6</v>
      </c>
      <c r="AU998" s="5">
        <f t="shared" si="1214"/>
        <v>4.9279514749839906E-8</v>
      </c>
      <c r="AV998" s="5">
        <f t="shared" si="1215"/>
        <v>1.5103449291439185E-9</v>
      </c>
      <c r="AW998" s="5">
        <f t="shared" si="1216"/>
        <v>6.5027672552630869E-14</v>
      </c>
      <c r="AX998" s="5">
        <f t="shared" si="1217"/>
        <v>2.4905759537628709E-9</v>
      </c>
      <c r="AY998" s="5">
        <f t="shared" si="1218"/>
        <v>1.284265876646909E-9</v>
      </c>
      <c r="AZ998" s="5">
        <f t="shared" si="1219"/>
        <v>3.3111594918993736E-10</v>
      </c>
      <c r="BA998" s="5">
        <f t="shared" si="1220"/>
        <v>5.6913330176461888E-11</v>
      </c>
      <c r="BB998" s="5">
        <f t="shared" si="1221"/>
        <v>7.3368418820492533E-12</v>
      </c>
      <c r="BC998" s="5">
        <f t="shared" si="1222"/>
        <v>7.5664873076718551E-13</v>
      </c>
      <c r="BD998" s="5">
        <f t="shared" si="1223"/>
        <v>1.3791529862922151E-5</v>
      </c>
      <c r="BE998" s="5">
        <f t="shared" si="1224"/>
        <v>1.6907607389676306E-6</v>
      </c>
      <c r="BF998" s="5">
        <f t="shared" si="1225"/>
        <v>1.0363867913304407E-7</v>
      </c>
      <c r="BG998" s="5">
        <f t="shared" si="1226"/>
        <v>4.2351649033442176E-9</v>
      </c>
      <c r="BH998" s="5">
        <f t="shared" si="1227"/>
        <v>1.2980159947445535E-10</v>
      </c>
      <c r="BI998" s="5">
        <f t="shared" si="1228"/>
        <v>3.1825830843701688E-12</v>
      </c>
      <c r="BJ998" s="8">
        <f t="shared" si="1229"/>
        <v>7.1048690177435384E-2</v>
      </c>
      <c r="BK998" s="8">
        <f t="shared" si="1230"/>
        <v>0.56214217770823682</v>
      </c>
      <c r="BL998" s="8">
        <f t="shared" si="1231"/>
        <v>0.35473732378217082</v>
      </c>
      <c r="BM998" s="8">
        <f t="shared" si="1232"/>
        <v>2.7060465112577405E-2</v>
      </c>
      <c r="BN998" s="8">
        <f t="shared" si="1233"/>
        <v>0.97293830786944613</v>
      </c>
    </row>
    <row r="999" spans="1:66" x14ac:dyDescent="0.25">
      <c r="A999" t="s">
        <v>70</v>
      </c>
      <c r="B999" t="s">
        <v>82</v>
      </c>
      <c r="C999" t="s">
        <v>85</v>
      </c>
      <c r="D999" s="7" t="s">
        <v>527</v>
      </c>
      <c r="E999">
        <f>VLOOKUP(A999,home!$A$2:$E$405,3,FALSE)</f>
        <v>1.359</v>
      </c>
      <c r="F999">
        <f>VLOOKUP(B999,home!$B$2:$E$405,3,FALSE)</f>
        <v>1.6188</v>
      </c>
      <c r="G999">
        <f>VLOOKUP(C999,away!$B$2:$E$405,4,FALSE)</f>
        <v>0.73580000000000001</v>
      </c>
      <c r="H999">
        <f>VLOOKUP(A999,away!$A$2:$E$405,3,FALSE)</f>
        <v>1.0342</v>
      </c>
      <c r="I999">
        <f>VLOOKUP(C999,away!$B$2:$E$405,3,FALSE)</f>
        <v>0.58020000000000005</v>
      </c>
      <c r="J999">
        <f>VLOOKUP(B999,home!$B$2:$E$405,4,FALSE)</f>
        <v>0.38679999999999998</v>
      </c>
      <c r="K999" s="3">
        <f t="shared" si="1178"/>
        <v>1.6187226213599999</v>
      </c>
      <c r="L999" s="3">
        <f t="shared" si="1179"/>
        <v>0.23209657051200003</v>
      </c>
      <c r="M999" s="5">
        <f t="shared" si="1180"/>
        <v>0.15710841164959463</v>
      </c>
      <c r="N999" s="5">
        <f t="shared" si="1181"/>
        <v>0.25431493994313781</v>
      </c>
      <c r="O999" s="5">
        <f t="shared" si="1182"/>
        <v>3.6464323542458474E-2</v>
      </c>
      <c r="P999" s="5">
        <f t="shared" si="1183"/>
        <v>5.9025625390767542E-2</v>
      </c>
      <c r="Q999" s="5">
        <f t="shared" si="1184"/>
        <v>0.20583267311788353</v>
      </c>
      <c r="R999" s="5">
        <f t="shared" si="1185"/>
        <v>4.231622220122298E-3</v>
      </c>
      <c r="S999" s="5">
        <f t="shared" si="1186"/>
        <v>5.5439814077902225E-3</v>
      </c>
      <c r="T999" s="5">
        <f t="shared" si="1187"/>
        <v>4.7773057529978312E-2</v>
      </c>
      <c r="U999" s="5">
        <f t="shared" si="1188"/>
        <v>6.8498226127615891E-3</v>
      </c>
      <c r="V999" s="5">
        <f t="shared" si="1189"/>
        <v>2.3143040479975185E-4</v>
      </c>
      <c r="W999" s="5">
        <f t="shared" si="1190"/>
        <v>0.11106200139697212</v>
      </c>
      <c r="X999" s="5">
        <f t="shared" si="1191"/>
        <v>2.5777109638436185E-2</v>
      </c>
      <c r="Y999" s="5">
        <f t="shared" si="1192"/>
        <v>2.9913893723964298E-3</v>
      </c>
      <c r="Z999" s="5">
        <f t="shared" si="1193"/>
        <v>3.2738166833092035E-4</v>
      </c>
      <c r="AA999" s="5">
        <f t="shared" si="1194"/>
        <v>5.2994011234583751E-4</v>
      </c>
      <c r="AB999" s="5">
        <f t="shared" si="1195"/>
        <v>4.2891302391013353E-4</v>
      </c>
      <c r="AC999" s="5">
        <f t="shared" si="1196"/>
        <v>5.4342747447106078E-6</v>
      </c>
      <c r="AD999" s="5">
        <f t="shared" si="1197"/>
        <v>4.4944643508698659E-2</v>
      </c>
      <c r="AE999" s="5">
        <f t="shared" si="1198"/>
        <v>1.0431497621253383E-2</v>
      </c>
      <c r="AF999" s="5">
        <f t="shared" si="1199"/>
        <v>1.2105574115984982E-3</v>
      </c>
      <c r="AG999" s="5">
        <f t="shared" si="1200"/>
        <v>9.365540787996503E-5</v>
      </c>
      <c r="AH999" s="5">
        <f t="shared" si="1201"/>
        <v>1.8996040617025919E-5</v>
      </c>
      <c r="AI999" s="5">
        <f t="shared" si="1202"/>
        <v>3.0749320663053226E-5</v>
      </c>
      <c r="AJ999" s="5">
        <f t="shared" si="1203"/>
        <v>2.4887310474368366E-5</v>
      </c>
      <c r="AK999" s="5">
        <f t="shared" si="1204"/>
        <v>1.342855081655658E-5</v>
      </c>
      <c r="AL999" s="5">
        <f t="shared" si="1205"/>
        <v>8.1666274131064279E-8</v>
      </c>
      <c r="AM999" s="5">
        <f t="shared" si="1206"/>
        <v>1.4550582231298275E-2</v>
      </c>
      <c r="AN999" s="5">
        <f t="shared" si="1207"/>
        <v>3.3771402348371751E-3</v>
      </c>
      <c r="AO999" s="5">
        <f t="shared" si="1208"/>
        <v>3.9191133332189937E-4</v>
      </c>
      <c r="AP999" s="5">
        <f t="shared" si="1209"/>
        <v>3.032042546959939E-5</v>
      </c>
      <c r="AQ999" s="5">
        <f t="shared" si="1210"/>
        <v>1.7593166919896794E-6</v>
      </c>
      <c r="AR999" s="5">
        <f t="shared" si="1211"/>
        <v>8.8178317610367485E-7</v>
      </c>
      <c r="AS999" s="5">
        <f t="shared" si="1212"/>
        <v>1.427362374293687E-6</v>
      </c>
      <c r="AT999" s="5">
        <f t="shared" si="1213"/>
        <v>1.1552518820736554E-6</v>
      </c>
      <c r="AU999" s="5">
        <f t="shared" si="1214"/>
        <v>6.2334411829378023E-7</v>
      </c>
      <c r="AV999" s="5">
        <f t="shared" si="1215"/>
        <v>2.5225530629346137E-7</v>
      </c>
      <c r="AW999" s="5">
        <f t="shared" si="1216"/>
        <v>8.5227824060168983E-10</v>
      </c>
      <c r="AX999" s="5">
        <f t="shared" si="1217"/>
        <v>3.925559435293568E-3</v>
      </c>
      <c r="AY999" s="5">
        <f t="shared" si="1218"/>
        <v>9.1110888227266085E-4</v>
      </c>
      <c r="AZ999" s="5">
        <f t="shared" si="1219"/>
        <v>1.0573262346925307E-4</v>
      </c>
      <c r="BA999" s="5">
        <f t="shared" si="1220"/>
        <v>8.1800597661500822E-6</v>
      </c>
      <c r="BB999" s="5">
        <f t="shared" si="1221"/>
        <v>4.7464095457665679E-7</v>
      </c>
      <c r="BC999" s="5">
        <f t="shared" si="1222"/>
        <v>2.2032507556356814E-8</v>
      </c>
      <c r="BD999" s="5">
        <f t="shared" si="1223"/>
        <v>3.4109808518140288E-8</v>
      </c>
      <c r="BE999" s="5">
        <f t="shared" si="1224"/>
        <v>5.5214318658571706E-8</v>
      </c>
      <c r="BF999" s="5">
        <f t="shared" si="1225"/>
        <v>4.4688333317804783E-8</v>
      </c>
      <c r="BG999" s="5">
        <f t="shared" si="1226"/>
        <v>2.4112672017468788E-8</v>
      </c>
      <c r="BH999" s="5">
        <f t="shared" si="1227"/>
        <v>9.7579319140277476E-9</v>
      </c>
      <c r="BI999" s="5">
        <f t="shared" si="1228"/>
        <v>3.1590770253854783E-9</v>
      </c>
      <c r="BJ999" s="8">
        <f t="shared" si="1229"/>
        <v>0.72773431616411743</v>
      </c>
      <c r="BK999" s="8">
        <f t="shared" si="1230"/>
        <v>0.22282607367624363</v>
      </c>
      <c r="BL999" s="8">
        <f t="shared" si="1231"/>
        <v>4.859719377316786E-2</v>
      </c>
      <c r="BM999" s="8">
        <f t="shared" si="1232"/>
        <v>0.28159626138790117</v>
      </c>
      <c r="BN999" s="8">
        <f t="shared" si="1233"/>
        <v>0.71697759586396437</v>
      </c>
    </row>
    <row r="1000" spans="1:66" x14ac:dyDescent="0.25">
      <c r="A1000" t="s">
        <v>70</v>
      </c>
      <c r="B1000" t="s">
        <v>88</v>
      </c>
      <c r="C1000" t="s">
        <v>344</v>
      </c>
      <c r="D1000" s="7" t="s">
        <v>527</v>
      </c>
      <c r="E1000">
        <f>VLOOKUP(A1000,home!$A$2:$E$405,3,FALSE)</f>
        <v>1.359</v>
      </c>
      <c r="F1000">
        <f>VLOOKUP(B1000,home!$B$2:$E$405,3,FALSE)</f>
        <v>0.73580000000000001</v>
      </c>
      <c r="G1000">
        <f>VLOOKUP(C1000,away!$B$2:$E$405,4,FALSE)</f>
        <v>0.88300000000000001</v>
      </c>
      <c r="H1000">
        <f>VLOOKUP(A1000,away!$A$2:$E$405,3,FALSE)</f>
        <v>1.0342</v>
      </c>
      <c r="I1000">
        <f>VLOOKUP(C1000,away!$B$2:$E$405,3,FALSE)</f>
        <v>1.3536999999999999</v>
      </c>
      <c r="J1000">
        <f>VLOOKUP(B1000,home!$B$2:$E$405,4,FALSE)</f>
        <v>1.2891999999999999</v>
      </c>
      <c r="K1000" s="3">
        <f t="shared" si="1178"/>
        <v>0.88295779259999996</v>
      </c>
      <c r="L1000" s="3">
        <f t="shared" si="1179"/>
        <v>1.8048755393679996</v>
      </c>
      <c r="M1000" s="5">
        <f t="shared" si="1180"/>
        <v>6.8028174280065995E-2</v>
      </c>
      <c r="N1000" s="5">
        <f t="shared" si="1181"/>
        <v>6.0066006596935159E-2</v>
      </c>
      <c r="O1000" s="5">
        <f t="shared" si="1182"/>
        <v>0.12278238774595436</v>
      </c>
      <c r="P1000" s="5">
        <f t="shared" si="1183"/>
        <v>0.10841166605432515</v>
      </c>
      <c r="Q1000" s="5">
        <f t="shared" si="1184"/>
        <v>2.651787429756345E-2</v>
      </c>
      <c r="R1000" s="5">
        <f t="shared" si="1185"/>
        <v>0.11080346415393515</v>
      </c>
      <c r="S1000" s="5">
        <f t="shared" si="1186"/>
        <v>4.3191991630879611E-2</v>
      </c>
      <c r="T1000" s="5">
        <f t="shared" si="1187"/>
        <v>4.7861462675707636E-2</v>
      </c>
      <c r="U1000" s="5">
        <f t="shared" si="1188"/>
        <v>9.7834782121791808E-2</v>
      </c>
      <c r="V1000" s="5">
        <f t="shared" si="1189"/>
        <v>7.648000785397833E-3</v>
      </c>
      <c r="W1000" s="5">
        <f t="shared" si="1190"/>
        <v>7.804721251406967E-3</v>
      </c>
      <c r="X1000" s="5">
        <f t="shared" si="1191"/>
        <v>1.4086550478250035E-2</v>
      </c>
      <c r="Y1000" s="5">
        <f t="shared" si="1192"/>
        <v>1.2712235196133046E-2</v>
      </c>
      <c r="Z1000" s="5">
        <f t="shared" si="1193"/>
        <v>6.6662154042892177E-2</v>
      </c>
      <c r="AA1000" s="5">
        <f t="shared" si="1194"/>
        <v>5.8859868383673235E-2</v>
      </c>
      <c r="AB1000" s="5">
        <f t="shared" si="1195"/>
        <v>2.5985389730387321E-2</v>
      </c>
      <c r="AC1000" s="5">
        <f t="shared" si="1196"/>
        <v>7.6175470301861729E-4</v>
      </c>
      <c r="AD1000" s="5">
        <f t="shared" si="1197"/>
        <v>1.7228098620001508E-3</v>
      </c>
      <c r="AE1000" s="5">
        <f t="shared" si="1198"/>
        <v>3.1094573789060306E-3</v>
      </c>
      <c r="AF1000" s="5">
        <f t="shared" si="1199"/>
        <v>2.8060917819474149E-3</v>
      </c>
      <c r="AG1000" s="5">
        <f t="shared" si="1200"/>
        <v>1.6882154728194837E-3</v>
      </c>
      <c r="AH1000" s="5">
        <f t="shared" si="1201"/>
        <v>3.007922280839943E-2</v>
      </c>
      <c r="AI1000" s="5">
        <f t="shared" si="1202"/>
        <v>2.6558684174027933E-2</v>
      </c>
      <c r="AJ1000" s="5">
        <f t="shared" si="1203"/>
        <v>1.1725098576330126E-2</v>
      </c>
      <c r="AK1000" s="5">
        <f t="shared" si="1204"/>
        <v>3.4509223856579508E-3</v>
      </c>
      <c r="AL1000" s="5">
        <f t="shared" si="1205"/>
        <v>4.8558173052816988E-5</v>
      </c>
      <c r="AM1000" s="5">
        <f t="shared" si="1206"/>
        <v>3.0423367856423285E-4</v>
      </c>
      <c r="AN1000" s="5">
        <f t="shared" si="1207"/>
        <v>5.4910392469253023E-4</v>
      </c>
      <c r="AO1000" s="5">
        <f t="shared" si="1208"/>
        <v>4.9553212112425811E-4</v>
      </c>
      <c r="AP1000" s="5">
        <f t="shared" si="1209"/>
        <v>2.9812460146277144E-4</v>
      </c>
      <c r="AQ1000" s="5">
        <f t="shared" si="1210"/>
        <v>1.3451945021599742E-4</v>
      </c>
      <c r="AR1000" s="5">
        <f t="shared" si="1211"/>
        <v>1.0857850698016024E-2</v>
      </c>
      <c r="AS1000" s="5">
        <f t="shared" si="1212"/>
        <v>9.5870238847005976E-3</v>
      </c>
      <c r="AT1000" s="5">
        <f t="shared" si="1213"/>
        <v>4.2324687234193571E-3</v>
      </c>
      <c r="AU1000" s="5">
        <f t="shared" si="1214"/>
        <v>1.2456970804262987E-3</v>
      </c>
      <c r="AV1000" s="5">
        <f t="shared" si="1215"/>
        <v>2.7497448609536723E-4</v>
      </c>
      <c r="AW1000" s="5">
        <f t="shared" si="1216"/>
        <v>2.1495474717813145E-6</v>
      </c>
      <c r="AX1000" s="5">
        <f t="shared" si="1217"/>
        <v>4.4770916209942143E-5</v>
      </c>
      <c r="AY1000" s="5">
        <f t="shared" si="1218"/>
        <v>8.0805931542418828E-5</v>
      </c>
      <c r="AZ1000" s="5">
        <f t="shared" si="1219"/>
        <v>7.2922324638378439E-5</v>
      </c>
      <c r="BA1000" s="5">
        <f t="shared" si="1220"/>
        <v>4.3871906671220551E-5</v>
      </c>
      <c r="BB1000" s="5">
        <f t="shared" si="1221"/>
        <v>1.9795832804080437E-5</v>
      </c>
      <c r="BC1000" s="5">
        <f t="shared" si="1222"/>
        <v>7.1458028819006789E-6</v>
      </c>
      <c r="BD1000" s="5">
        <f t="shared" si="1223"/>
        <v>3.2661781891598117E-3</v>
      </c>
      <c r="BE1000" s="5">
        <f t="shared" si="1224"/>
        <v>2.8838974841388127E-3</v>
      </c>
      <c r="BF1000" s="5">
        <f t="shared" si="1225"/>
        <v>1.2731798783399493E-3</v>
      </c>
      <c r="BG1000" s="5">
        <f t="shared" si="1226"/>
        <v>3.7472136498725944E-4</v>
      </c>
      <c r="BH1000" s="5">
        <f t="shared" si="1227"/>
        <v>8.271578731730236E-5</v>
      </c>
      <c r="BI1000" s="5">
        <f t="shared" si="1228"/>
        <v>1.4606909796571278E-5</v>
      </c>
      <c r="BJ1000" s="8">
        <f t="shared" si="1229"/>
        <v>0.18042625148247712</v>
      </c>
      <c r="BK1000" s="8">
        <f t="shared" si="1230"/>
        <v>0.22817095155828246</v>
      </c>
      <c r="BL1000" s="8">
        <f t="shared" si="1231"/>
        <v>0.5221731345665549</v>
      </c>
      <c r="BM1000" s="8">
        <f t="shared" si="1232"/>
        <v>0.50074426213735679</v>
      </c>
      <c r="BN1000" s="8">
        <f t="shared" si="1233"/>
        <v>0.49660957312877929</v>
      </c>
    </row>
    <row r="1001" spans="1:66" x14ac:dyDescent="0.25">
      <c r="A1001" t="s">
        <v>89</v>
      </c>
      <c r="B1001" t="s">
        <v>92</v>
      </c>
      <c r="C1001" t="s">
        <v>97</v>
      </c>
      <c r="D1001" s="7" t="s">
        <v>527</v>
      </c>
      <c r="E1001">
        <f>VLOOKUP(A1001,home!$A$2:$E$405,3,FALSE)</f>
        <v>1.3980999999999999</v>
      </c>
      <c r="F1001">
        <f>VLOOKUP(B1001,home!$B$2:$E$405,3,FALSE)</f>
        <v>1.0014000000000001</v>
      </c>
      <c r="G1001">
        <f>VLOOKUP(C1001,away!$B$2:$E$405,4,FALSE)</f>
        <v>0.42920000000000003</v>
      </c>
      <c r="H1001">
        <f>VLOOKUP(A1001,away!$A$2:$E$405,3,FALSE)</f>
        <v>1.1943999999999999</v>
      </c>
      <c r="I1001">
        <f>VLOOKUP(C1001,away!$B$2:$E$405,3,FALSE)</f>
        <v>1.6745000000000001</v>
      </c>
      <c r="J1001">
        <f>VLOOKUP(B1001,home!$B$2:$E$405,4,FALSE)</f>
        <v>1.3395999999999999</v>
      </c>
      <c r="K1001" s="3">
        <f t="shared" si="1178"/>
        <v>0.60090461032800002</v>
      </c>
      <c r="L1001" s="3">
        <f t="shared" si="1179"/>
        <v>2.6792305428799996</v>
      </c>
      <c r="M1001" s="5">
        <f t="shared" si="1180"/>
        <v>3.7623171571208008E-2</v>
      </c>
      <c r="N1001" s="5">
        <f t="shared" si="1181"/>
        <v>2.2607937252300231E-2</v>
      </c>
      <c r="O1001" s="5">
        <f t="shared" si="1182"/>
        <v>0.10080115039359498</v>
      </c>
      <c r="P1001" s="5">
        <f t="shared" si="1183"/>
        <v>6.0571875997877306E-2</v>
      </c>
      <c r="Q1001" s="5">
        <f t="shared" si="1184"/>
        <v>6.7926068624566734E-3</v>
      </c>
      <c r="R1001" s="5">
        <f t="shared" si="1185"/>
        <v>0.13503476044598003</v>
      </c>
      <c r="S1001" s="5">
        <f t="shared" si="1186"/>
        <v>2.437960443445162E-2</v>
      </c>
      <c r="T1001" s="5">
        <f t="shared" si="1187"/>
        <v>1.8198959771670201E-2</v>
      </c>
      <c r="U1001" s="5">
        <f t="shared" si="1188"/>
        <v>8.1143010106526442E-2</v>
      </c>
      <c r="V1001" s="5">
        <f t="shared" si="1189"/>
        <v>4.3611373730325633E-3</v>
      </c>
      <c r="W1001" s="5">
        <f t="shared" si="1190"/>
        <v>1.3605695932652753E-3</v>
      </c>
      <c r="X1001" s="5">
        <f t="shared" si="1191"/>
        <v>3.645279609990143E-3</v>
      </c>
      <c r="Y1001" s="5">
        <f t="shared" si="1192"/>
        <v>4.8832722342116433E-3</v>
      </c>
      <c r="Z1001" s="5">
        <f t="shared" si="1193"/>
        <v>0.1205964181791179</v>
      </c>
      <c r="AA1001" s="5">
        <f t="shared" si="1194"/>
        <v>7.2466943672875372E-2</v>
      </c>
      <c r="AB1001" s="5">
        <f t="shared" si="1195"/>
        <v>2.1772860274705153E-2</v>
      </c>
      <c r="AC1001" s="5">
        <f t="shared" si="1196"/>
        <v>4.3882908646647884E-4</v>
      </c>
      <c r="AD1001" s="5">
        <f t="shared" si="1197"/>
        <v>2.0439313531629892E-4</v>
      </c>
      <c r="AE1001" s="5">
        <f t="shared" si="1198"/>
        <v>5.4761633089443274E-4</v>
      </c>
      <c r="AF1001" s="5">
        <f t="shared" si="1199"/>
        <v>7.3359519975612242E-4</v>
      </c>
      <c r="AG1001" s="5">
        <f t="shared" si="1200"/>
        <v>6.5515688843225252E-4</v>
      </c>
      <c r="AH1001" s="5">
        <f t="shared" si="1201"/>
        <v>8.0776401736855394E-2</v>
      </c>
      <c r="AI1001" s="5">
        <f t="shared" si="1202"/>
        <v>4.8538912209383063E-2</v>
      </c>
      <c r="AJ1001" s="5">
        <f t="shared" si="1203"/>
        <v>1.4583628063462167E-2</v>
      </c>
      <c r="AK1001" s="5">
        <f t="shared" si="1204"/>
        <v>2.9211231128810724E-3</v>
      </c>
      <c r="AL1001" s="5">
        <f t="shared" si="1205"/>
        <v>2.825992589104406E-5</v>
      </c>
      <c r="AM1001" s="5">
        <f t="shared" si="1206"/>
        <v>2.4564155466191763E-5</v>
      </c>
      <c r="AN1001" s="5">
        <f t="shared" si="1207"/>
        <v>6.5813035585073653E-5</v>
      </c>
      <c r="AO1001" s="5">
        <f t="shared" si="1208"/>
        <v>8.8164147529588851E-5</v>
      </c>
      <c r="AP1001" s="5">
        <f t="shared" si="1209"/>
        <v>7.8737358949417554E-5</v>
      </c>
      <c r="AQ1001" s="5">
        <f t="shared" si="1210"/>
        <v>5.2738884240746354E-5</v>
      </c>
      <c r="AR1001" s="5">
        <f t="shared" si="1211"/>
        <v>4.3283720535465593E-2</v>
      </c>
      <c r="AS1001" s="5">
        <f t="shared" si="1212"/>
        <v>2.6009387221910003E-2</v>
      </c>
      <c r="AT1001" s="5">
        <f t="shared" si="1213"/>
        <v>7.8145803467259464E-3</v>
      </c>
      <c r="AU1001" s="5">
        <f t="shared" si="1214"/>
        <v>1.5652724527087339E-3</v>
      </c>
      <c r="AV1001" s="5">
        <f t="shared" si="1215"/>
        <v>2.3514485831302364E-4</v>
      </c>
      <c r="AW1001" s="5">
        <f t="shared" si="1216"/>
        <v>1.2638168442593824E-6</v>
      </c>
      <c r="AX1001" s="5">
        <f t="shared" si="1217"/>
        <v>2.460119044741394E-6</v>
      </c>
      <c r="AY1001" s="5">
        <f t="shared" si="1218"/>
        <v>6.5912260837919101E-6</v>
      </c>
      <c r="AZ1001" s="5">
        <f t="shared" si="1219"/>
        <v>8.82970711936131E-6</v>
      </c>
      <c r="BA1001" s="5">
        <f t="shared" si="1220"/>
        <v>7.885606999625932E-6</v>
      </c>
      <c r="BB1001" s="5">
        <f t="shared" si="1221"/>
        <v>5.2818397806365282E-6</v>
      </c>
      <c r="BC1001" s="5">
        <f t="shared" si="1222"/>
        <v>2.8302532925759962E-6</v>
      </c>
      <c r="BD1001" s="5">
        <f t="shared" si="1223"/>
        <v>1.9327844344683619E-2</v>
      </c>
      <c r="BE1001" s="5">
        <f t="shared" si="1224"/>
        <v>1.1614190774422346E-2</v>
      </c>
      <c r="BF1001" s="5">
        <f t="shared" si="1225"/>
        <v>3.4895103907896566E-3</v>
      </c>
      <c r="BG1001" s="5">
        <f t="shared" si="1226"/>
        <v>6.9895429387098842E-4</v>
      </c>
      <c r="BH1001" s="5">
        <f t="shared" si="1227"/>
        <v>1.0500121439890718E-4</v>
      </c>
      <c r="BI1001" s="5">
        <f t="shared" si="1228"/>
        <v>1.2619142764468425E-5</v>
      </c>
      <c r="BJ1001" s="8">
        <f t="shared" si="1229"/>
        <v>5.9973283212385022E-2</v>
      </c>
      <c r="BK1001" s="8">
        <f t="shared" si="1230"/>
        <v>0.12740946961501079</v>
      </c>
      <c r="BL1001" s="8">
        <f t="shared" si="1231"/>
        <v>0.6721950155923172</v>
      </c>
      <c r="BM1001" s="8">
        <f t="shared" si="1232"/>
        <v>0.61673735666617413</v>
      </c>
      <c r="BN1001" s="8">
        <f t="shared" si="1233"/>
        <v>0.36343150252341727</v>
      </c>
    </row>
    <row r="1002" spans="1:66" x14ac:dyDescent="0.25">
      <c r="A1002" t="s">
        <v>89</v>
      </c>
      <c r="B1002" t="s">
        <v>115</v>
      </c>
      <c r="C1002" t="s">
        <v>95</v>
      </c>
      <c r="D1002" s="7" t="s">
        <v>527</v>
      </c>
      <c r="E1002">
        <f>VLOOKUP(A1002,home!$A$2:$E$405,3,FALSE)</f>
        <v>1.3980999999999999</v>
      </c>
      <c r="F1002">
        <f>VLOOKUP(B1002,home!$B$2:$E$405,3,FALSE)</f>
        <v>1.1444000000000001</v>
      </c>
      <c r="G1002">
        <f>VLOOKUP(C1002,away!$B$2:$E$405,4,FALSE)</f>
        <v>1.1444000000000001</v>
      </c>
      <c r="H1002">
        <f>VLOOKUP(A1002,away!$A$2:$E$405,3,FALSE)</f>
        <v>1.1943999999999999</v>
      </c>
      <c r="I1002">
        <f>VLOOKUP(C1002,away!$B$2:$E$405,3,FALSE)</f>
        <v>0.83720000000000006</v>
      </c>
      <c r="J1002">
        <f>VLOOKUP(B1002,home!$B$2:$E$405,4,FALSE)</f>
        <v>0.50229999999999997</v>
      </c>
      <c r="K1002" s="3">
        <f t="shared" si="1178"/>
        <v>1.8310235664160002</v>
      </c>
      <c r="L1002" s="3">
        <f t="shared" si="1179"/>
        <v>0.50227572886399996</v>
      </c>
      <c r="M1002" s="5">
        <f t="shared" si="1180"/>
        <v>9.6975268657595037E-2</v>
      </c>
      <c r="N1002" s="5">
        <f t="shared" si="1181"/>
        <v>0.1775640022715794</v>
      </c>
      <c r="O1002" s="5">
        <f t="shared" si="1182"/>
        <v>4.8708323746775757E-2</v>
      </c>
      <c r="P1002" s="5">
        <f t="shared" si="1183"/>
        <v>8.9186088660966473E-2</v>
      </c>
      <c r="Q1002" s="5">
        <f t="shared" si="1184"/>
        <v>0.1625619363532031</v>
      </c>
      <c r="R1002" s="5">
        <f t="shared" si="1185"/>
        <v>1.2232504405827731E-2</v>
      </c>
      <c r="S1002" s="5">
        <f t="shared" si="1186"/>
        <v>2.0505636438932443E-2</v>
      </c>
      <c r="T1002" s="5">
        <f t="shared" si="1187"/>
        <v>8.1650915067348256E-2</v>
      </c>
      <c r="U1002" s="5">
        <f t="shared" si="1188"/>
        <v>2.2398003843358123E-2</v>
      </c>
      <c r="V1002" s="5">
        <f t="shared" si="1189"/>
        <v>2.0953996654199101E-3</v>
      </c>
      <c r="W1002" s="5">
        <f t="shared" si="1190"/>
        <v>9.921824548831093E-2</v>
      </c>
      <c r="X1002" s="5">
        <f t="shared" si="1191"/>
        <v>4.9834916569248641E-2</v>
      </c>
      <c r="Y1002" s="5">
        <f t="shared" si="1192"/>
        <v>1.2515434521347991E-2</v>
      </c>
      <c r="Z1002" s="5">
        <f t="shared" si="1193"/>
        <v>2.0480300220897386E-3</v>
      </c>
      <c r="AA1002" s="5">
        <f t="shared" si="1194"/>
        <v>3.7499912351737926E-3</v>
      </c>
      <c r="AB1002" s="5">
        <f t="shared" si="1195"/>
        <v>3.4331611627283309E-3</v>
      </c>
      <c r="AC1002" s="5">
        <f t="shared" si="1196"/>
        <v>1.2044340204417628E-4</v>
      </c>
      <c r="AD1002" s="5">
        <f t="shared" si="1197"/>
        <v>4.5417736426886325E-2</v>
      </c>
      <c r="AE1002" s="5">
        <f t="shared" si="1198"/>
        <v>2.2812226667167368E-2</v>
      </c>
      <c r="AF1002" s="5">
        <f t="shared" si="1199"/>
        <v>5.7290138881311318E-3</v>
      </c>
      <c r="AG1002" s="5">
        <f t="shared" si="1200"/>
        <v>9.5918154211101442E-4</v>
      </c>
      <c r="AH1002" s="5">
        <f t="shared" si="1201"/>
        <v>2.571689430201193E-4</v>
      </c>
      <c r="AI1002" s="5">
        <f t="shared" si="1202"/>
        <v>4.708823952201319E-4</v>
      </c>
      <c r="AJ1002" s="5">
        <f t="shared" si="1203"/>
        <v>4.3109838132923738E-4</v>
      </c>
      <c r="AK1002" s="5">
        <f t="shared" si="1204"/>
        <v>2.6311709855254172E-4</v>
      </c>
      <c r="AL1002" s="5">
        <f t="shared" si="1205"/>
        <v>4.4307692392245992E-6</v>
      </c>
      <c r="AM1002" s="5">
        <f t="shared" si="1206"/>
        <v>1.6632189146179848E-2</v>
      </c>
      <c r="AN1002" s="5">
        <f t="shared" si="1207"/>
        <v>8.3539449260013922E-3</v>
      </c>
      <c r="AO1002" s="5">
        <f t="shared" si="1208"/>
        <v>2.0979918882985311E-3</v>
      </c>
      <c r="AP1002" s="5">
        <f t="shared" si="1209"/>
        <v>3.5125680161530152E-4</v>
      </c>
      <c r="AQ1002" s="5">
        <f t="shared" si="1210"/>
        <v>4.4106941512440745E-5</v>
      </c>
      <c r="AR1002" s="5">
        <f t="shared" si="1211"/>
        <v>2.5833943659322983E-5</v>
      </c>
      <c r="AS1002" s="5">
        <f t="shared" si="1212"/>
        <v>4.7302559653683574E-5</v>
      </c>
      <c r="AT1002" s="5">
        <f t="shared" si="1213"/>
        <v>4.3306050738846665E-5</v>
      </c>
      <c r="AU1002" s="5">
        <f t="shared" si="1214"/>
        <v>2.6431466490411761E-5</v>
      </c>
      <c r="AV1002" s="5">
        <f t="shared" si="1215"/>
        <v>1.2099159509719686E-5</v>
      </c>
      <c r="AW1002" s="5">
        <f t="shared" si="1216"/>
        <v>1.1319122438693015E-7</v>
      </c>
      <c r="AX1002" s="5">
        <f t="shared" si="1217"/>
        <v>5.0756550479572867E-3</v>
      </c>
      <c r="AY1002" s="5">
        <f t="shared" si="1218"/>
        <v>2.5493783386749866E-3</v>
      </c>
      <c r="AZ1002" s="5">
        <f t="shared" si="1219"/>
        <v>6.4024543160403594E-4</v>
      </c>
      <c r="BA1002" s="5">
        <f t="shared" si="1220"/>
        <v>1.0719324693692116E-4</v>
      </c>
      <c r="BB1002" s="5">
        <f t="shared" si="1221"/>
        <v>1.3460141558635199E-5</v>
      </c>
      <c r="BC1002" s="5">
        <f t="shared" si="1222"/>
        <v>1.3521404823952224E-6</v>
      </c>
      <c r="BD1002" s="5">
        <f t="shared" si="1223"/>
        <v>2.1626271468196605E-6</v>
      </c>
      <c r="BE1002" s="5">
        <f t="shared" si="1224"/>
        <v>3.9598212711977927E-6</v>
      </c>
      <c r="BF1002" s="5">
        <f t="shared" si="1225"/>
        <v>3.6252630331792621E-6</v>
      </c>
      <c r="BG1002" s="5">
        <f t="shared" si="1226"/>
        <v>2.2126473494026599E-6</v>
      </c>
      <c r="BH1002" s="5">
        <f t="shared" si="1227"/>
        <v>1.0128523602310421E-6</v>
      </c>
      <c r="BI1002" s="5">
        <f t="shared" si="1228"/>
        <v>3.7091130817662099E-7</v>
      </c>
      <c r="BJ1002" s="8">
        <f t="shared" si="1229"/>
        <v>0.69413038284615591</v>
      </c>
      <c r="BK1002" s="8">
        <f t="shared" si="1230"/>
        <v>0.21143664593287226</v>
      </c>
      <c r="BL1002" s="8">
        <f t="shared" si="1231"/>
        <v>9.2112568514506776E-2</v>
      </c>
      <c r="BM1002" s="8">
        <f t="shared" si="1232"/>
        <v>0.40995023807222658</v>
      </c>
      <c r="BN1002" s="8">
        <f t="shared" si="1233"/>
        <v>0.58722812409594749</v>
      </c>
    </row>
    <row r="1003" spans="1:66" x14ac:dyDescent="0.25">
      <c r="A1003" t="s">
        <v>89</v>
      </c>
      <c r="B1003" t="s">
        <v>94</v>
      </c>
      <c r="C1003" t="s">
        <v>127</v>
      </c>
      <c r="D1003" s="7" t="s">
        <v>527</v>
      </c>
      <c r="E1003">
        <f>VLOOKUP(A1003,home!$A$2:$E$405,3,FALSE)</f>
        <v>1.3980999999999999</v>
      </c>
      <c r="F1003">
        <f>VLOOKUP(B1003,home!$B$2:$E$405,3,FALSE)</f>
        <v>1.1444000000000001</v>
      </c>
      <c r="G1003">
        <f>VLOOKUP(C1003,away!$B$2:$E$405,4,FALSE)</f>
        <v>1.1444000000000001</v>
      </c>
      <c r="H1003">
        <f>VLOOKUP(A1003,away!$A$2:$E$405,3,FALSE)</f>
        <v>1.1943999999999999</v>
      </c>
      <c r="I1003">
        <f>VLOOKUP(C1003,away!$B$2:$E$405,3,FALSE)</f>
        <v>0.83720000000000006</v>
      </c>
      <c r="J1003">
        <f>VLOOKUP(B1003,home!$B$2:$E$405,4,FALSE)</f>
        <v>1.8419000000000001</v>
      </c>
      <c r="K1003" s="3">
        <f t="shared" si="1178"/>
        <v>1.8310235664160002</v>
      </c>
      <c r="L1003" s="3">
        <f t="shared" si="1179"/>
        <v>1.8418109993920002</v>
      </c>
      <c r="M1003" s="5">
        <f t="shared" si="1180"/>
        <v>2.5404357468128507E-2</v>
      </c>
      <c r="N1003" s="5">
        <f t="shared" si="1181"/>
        <v>4.6515977213799596E-2</v>
      </c>
      <c r="O1003" s="5">
        <f t="shared" si="1182"/>
        <v>4.6790025017285387E-2</v>
      </c>
      <c r="P1003" s="5">
        <f t="shared" si="1183"/>
        <v>8.5673638479843744E-2</v>
      </c>
      <c r="Q1003" s="5">
        <f t="shared" si="1184"/>
        <v>4.2585925246668391E-2</v>
      </c>
      <c r="R1003" s="5">
        <f t="shared" si="1185"/>
        <v>4.308919136933155E-2</v>
      </c>
      <c r="S1003" s="5">
        <f t="shared" si="1186"/>
        <v>7.2231430568392277E-2</v>
      </c>
      <c r="T1003" s="5">
        <f t="shared" si="1187"/>
        <v>7.8435225538599315E-2</v>
      </c>
      <c r="U1003" s="5">
        <f t="shared" si="1188"/>
        <v>7.8897324855054976E-2</v>
      </c>
      <c r="V1003" s="5">
        <f t="shared" si="1189"/>
        <v>2.7065914346746125E-2</v>
      </c>
      <c r="W1003" s="5">
        <f t="shared" si="1190"/>
        <v>2.5991944241426646E-2</v>
      </c>
      <c r="X1003" s="5">
        <f t="shared" si="1191"/>
        <v>4.7872248799443157E-2</v>
      </c>
      <c r="Y1003" s="5">
        <f t="shared" si="1192"/>
        <v>4.4085817202222446E-2</v>
      </c>
      <c r="Z1003" s="5">
        <f t="shared" si="1193"/>
        <v>2.6454048872980571E-2</v>
      </c>
      <c r="AA1003" s="5">
        <f t="shared" si="1194"/>
        <v>4.8437986913548045E-2</v>
      </c>
      <c r="AB1003" s="5">
        <f t="shared" si="1195"/>
        <v>4.434554777422816E-2</v>
      </c>
      <c r="AC1003" s="5">
        <f t="shared" si="1196"/>
        <v>5.7048169880370937E-3</v>
      </c>
      <c r="AD1003" s="5">
        <f t="shared" si="1197"/>
        <v>1.189796561075571E-2</v>
      </c>
      <c r="AE1003" s="5">
        <f t="shared" si="1198"/>
        <v>2.1913803932277622E-2</v>
      </c>
      <c r="AF1003" s="5">
        <f t="shared" si="1199"/>
        <v>2.01805425604943E-2</v>
      </c>
      <c r="AG1003" s="5">
        <f t="shared" si="1200"/>
        <v>1.2389581753872269E-2</v>
      </c>
      <c r="AH1003" s="5">
        <f t="shared" si="1201"/>
        <v>1.2180839548177291E-2</v>
      </c>
      <c r="AI1003" s="5">
        <f t="shared" si="1202"/>
        <v>2.230340427144464E-2</v>
      </c>
      <c r="AJ1003" s="5">
        <f t="shared" si="1203"/>
        <v>2.0419029416159216E-2</v>
      </c>
      <c r="AK1003" s="5">
        <f t="shared" si="1204"/>
        <v>1.246257468810969E-2</v>
      </c>
      <c r="AL1003" s="5">
        <f t="shared" si="1205"/>
        <v>7.6955684289978059E-4</v>
      </c>
      <c r="AM1003" s="5">
        <f t="shared" si="1206"/>
        <v>4.3570910851401662E-3</v>
      </c>
      <c r="AN1003" s="5">
        <f t="shared" si="1207"/>
        <v>8.024938285963984E-3</v>
      </c>
      <c r="AO1003" s="5">
        <f t="shared" si="1208"/>
        <v>7.3902098022652265E-3</v>
      </c>
      <c r="AP1003" s="5">
        <f t="shared" si="1209"/>
        <v>4.5371232338755584E-3</v>
      </c>
      <c r="AQ1003" s="5">
        <f t="shared" si="1210"/>
        <v>2.089130869437252E-3</v>
      </c>
      <c r="AR1003" s="5">
        <f t="shared" si="1211"/>
        <v>4.4869608523324033E-3</v>
      </c>
      <c r="AS1003" s="5">
        <f t="shared" si="1212"/>
        <v>8.21573106220665E-3</v>
      </c>
      <c r="AT1003" s="5">
        <f t="shared" si="1213"/>
        <v>7.5215985951181709E-3</v>
      </c>
      <c r="AU1003" s="5">
        <f t="shared" si="1214"/>
        <v>4.5907414282609499E-3</v>
      </c>
      <c r="AV1003" s="5">
        <f t="shared" si="1215"/>
        <v>2.101438935617012E-3</v>
      </c>
      <c r="AW1003" s="5">
        <f t="shared" si="1216"/>
        <v>7.2090360909978616E-5</v>
      </c>
      <c r="AX1003" s="5">
        <f t="shared" si="1217"/>
        <v>1.3296560763187849E-3</v>
      </c>
      <c r="AY1003" s="5">
        <f t="shared" si="1218"/>
        <v>2.4489751867723471E-3</v>
      </c>
      <c r="AZ1003" s="5">
        <f t="shared" si="1219"/>
        <v>2.2552747181176936E-3</v>
      </c>
      <c r="BA1003" s="5">
        <f t="shared" si="1220"/>
        <v>1.3845965941599537E-3</v>
      </c>
      <c r="BB1003" s="5">
        <f t="shared" si="1221"/>
        <v>6.3754130921112615E-4</v>
      </c>
      <c r="BC1003" s="5">
        <f t="shared" si="1222"/>
        <v>2.3484611917436567E-4</v>
      </c>
      <c r="BD1003" s="5">
        <f t="shared" si="1223"/>
        <v>1.3773556419445221E-3</v>
      </c>
      <c r="BE1003" s="5">
        <f t="shared" si="1224"/>
        <v>2.5219706397364579E-3</v>
      </c>
      <c r="BF1003" s="5">
        <f t="shared" si="1225"/>
        <v>2.3088938375833462E-3</v>
      </c>
      <c r="BG1003" s="5">
        <f t="shared" si="1226"/>
        <v>1.4092130096559281E-3</v>
      </c>
      <c r="BH1003" s="5">
        <f t="shared" si="1227"/>
        <v>6.4507555769500568E-4</v>
      </c>
      <c r="BI1003" s="5">
        <f t="shared" si="1228"/>
        <v>2.3622970965169981E-4</v>
      </c>
      <c r="BJ1003" s="8">
        <f t="shared" si="1229"/>
        <v>0.38655841537999586</v>
      </c>
      <c r="BK1003" s="8">
        <f t="shared" si="1230"/>
        <v>0.21929868988081988</v>
      </c>
      <c r="BL1003" s="8">
        <f t="shared" si="1231"/>
        <v>0.36434113312314109</v>
      </c>
      <c r="BM1003" s="8">
        <f t="shared" si="1232"/>
        <v>0.70421628763601762</v>
      </c>
      <c r="BN1003" s="8">
        <f t="shared" si="1233"/>
        <v>0.29005911479505714</v>
      </c>
    </row>
    <row r="1004" spans="1:66" x14ac:dyDescent="0.25">
      <c r="A1004" t="s">
        <v>89</v>
      </c>
      <c r="B1004" t="s">
        <v>120</v>
      </c>
      <c r="C1004" t="s">
        <v>330</v>
      </c>
      <c r="D1004" s="7" t="s">
        <v>527</v>
      </c>
      <c r="E1004">
        <f>VLOOKUP(A1004,home!$A$2:$E$405,3,FALSE)</f>
        <v>1.3980999999999999</v>
      </c>
      <c r="F1004">
        <f>VLOOKUP(B1004,home!$B$2:$E$405,3,FALSE)</f>
        <v>1.2875000000000001</v>
      </c>
      <c r="G1004">
        <f>VLOOKUP(C1004,away!$B$2:$E$405,4,FALSE)</f>
        <v>1.4305000000000001</v>
      </c>
      <c r="H1004">
        <f>VLOOKUP(A1004,away!$A$2:$E$405,3,FALSE)</f>
        <v>1.1943999999999999</v>
      </c>
      <c r="I1004">
        <f>VLOOKUP(C1004,away!$B$2:$E$405,3,FALSE)</f>
        <v>1.3395999999999999</v>
      </c>
      <c r="J1004">
        <f>VLOOKUP(B1004,home!$B$2:$E$405,4,FALSE)</f>
        <v>1.1720999999999999</v>
      </c>
      <c r="K1004" s="3">
        <f t="shared" si="1178"/>
        <v>2.5749768893750002</v>
      </c>
      <c r="L1004" s="3">
        <f t="shared" si="1179"/>
        <v>1.8753813791039997</v>
      </c>
      <c r="M1004" s="5">
        <f t="shared" si="1180"/>
        <v>1.1674383657389402E-2</v>
      </c>
      <c r="N1004" s="5">
        <f t="shared" si="1181"/>
        <v>3.0061268115474903E-2</v>
      </c>
      <c r="O1004" s="5">
        <f t="shared" si="1182"/>
        <v>2.189392172358413E-2</v>
      </c>
      <c r="P1004" s="5">
        <f t="shared" si="1183"/>
        <v>5.6376342456014417E-2</v>
      </c>
      <c r="Q1004" s="5">
        <f t="shared" si="1184"/>
        <v>3.8703535331326727E-2</v>
      </c>
      <c r="R1004" s="5">
        <f t="shared" si="1185"/>
        <v>2.0529726557985118E-2</v>
      </c>
      <c r="S1004" s="5">
        <f t="shared" si="1186"/>
        <v>6.8061237363612068E-2</v>
      </c>
      <c r="T1004" s="5">
        <f t="shared" si="1187"/>
        <v>7.2583889465863888E-2</v>
      </c>
      <c r="U1004" s="5">
        <f t="shared" si="1188"/>
        <v>5.2863571431999858E-2</v>
      </c>
      <c r="V1004" s="5">
        <f t="shared" si="1189"/>
        <v>3.651911682304327E-2</v>
      </c>
      <c r="W1004" s="5">
        <f t="shared" si="1190"/>
        <v>3.3220236338425031E-2</v>
      </c>
      <c r="X1004" s="5">
        <f t="shared" si="1191"/>
        <v>6.2300612638516342E-2</v>
      </c>
      <c r="Y1004" s="5">
        <f t="shared" si="1192"/>
        <v>5.8418704424522447E-2</v>
      </c>
      <c r="Z1004" s="5">
        <f t="shared" si="1193"/>
        <v>1.2833688968314045E-2</v>
      </c>
      <c r="AA1004" s="5">
        <f t="shared" si="1194"/>
        <v>3.304645249883556E-2</v>
      </c>
      <c r="AB1004" s="5">
        <f t="shared" si="1195"/>
        <v>4.254692573016515E-2</v>
      </c>
      <c r="AC1004" s="5">
        <f t="shared" si="1196"/>
        <v>1.1022071360614939E-2</v>
      </c>
      <c r="AD1004" s="5">
        <f t="shared" si="1197"/>
        <v>2.1385335207755013E-2</v>
      </c>
      <c r="AE1004" s="5">
        <f t="shared" si="1198"/>
        <v>4.0105659434520921E-2</v>
      </c>
      <c r="AF1004" s="5">
        <f t="shared" si="1199"/>
        <v>3.76067034500936E-2</v>
      </c>
      <c r="AG1004" s="5">
        <f t="shared" si="1200"/>
        <v>2.3508970459930556E-2</v>
      </c>
      <c r="AH1004" s="5">
        <f t="shared" si="1201"/>
        <v>6.0170153290971451E-3</v>
      </c>
      <c r="AI1004" s="5">
        <f t="shared" si="1202"/>
        <v>1.549367541544026E-2</v>
      </c>
      <c r="AJ1004" s="5">
        <f t="shared" si="1203"/>
        <v>1.9947928063118143E-2</v>
      </c>
      <c r="AK1004" s="5">
        <f t="shared" si="1204"/>
        <v>1.7121817917814742E-2</v>
      </c>
      <c r="AL1004" s="5">
        <f t="shared" si="1205"/>
        <v>2.1290513926440855E-3</v>
      </c>
      <c r="AM1004" s="5">
        <f t="shared" si="1206"/>
        <v>1.1013348786301336E-2</v>
      </c>
      <c r="AN1004" s="5">
        <f t="shared" si="1207"/>
        <v>2.0654229235407159E-2</v>
      </c>
      <c r="AO1004" s="5">
        <f t="shared" si="1208"/>
        <v>1.9367278453914019E-2</v>
      </c>
      <c r="AP1004" s="5">
        <f t="shared" si="1209"/>
        <v>1.2107011125464149E-2</v>
      </c>
      <c r="AQ1004" s="5">
        <f t="shared" si="1210"/>
        <v>5.6763158053251056E-3</v>
      </c>
      <c r="AR1004" s="5">
        <f t="shared" si="1211"/>
        <v>2.2568397011944225E-3</v>
      </c>
      <c r="AS1004" s="5">
        <f t="shared" si="1212"/>
        <v>5.8113100735996187E-3</v>
      </c>
      <c r="AT1004" s="5">
        <f t="shared" si="1213"/>
        <v>7.4819945682555768E-3</v>
      </c>
      <c r="AU1004" s="5">
        <f t="shared" si="1214"/>
        <v>6.4219876998957972E-3</v>
      </c>
      <c r="AV1004" s="5">
        <f t="shared" si="1215"/>
        <v>4.1341174777705485E-3</v>
      </c>
      <c r="AW1004" s="5">
        <f t="shared" si="1216"/>
        <v>2.8559235602363872E-4</v>
      </c>
      <c r="AX1004" s="5">
        <f t="shared" si="1217"/>
        <v>4.7265197665586883E-3</v>
      </c>
      <c r="AY1004" s="5">
        <f t="shared" si="1218"/>
        <v>8.8640271581711481E-3</v>
      </c>
      <c r="AZ1004" s="5">
        <f t="shared" si="1219"/>
        <v>8.3117157381531592E-3</v>
      </c>
      <c r="BA1004" s="5">
        <f t="shared" si="1220"/>
        <v>5.1958789745793627E-3</v>
      </c>
      <c r="BB1004" s="5">
        <f t="shared" si="1221"/>
        <v>2.4360636692510301E-3</v>
      </c>
      <c r="BC1004" s="5">
        <f t="shared" si="1222"/>
        <v>9.1370968872502944E-4</v>
      </c>
      <c r="BD1004" s="5">
        <f t="shared" si="1223"/>
        <v>7.054058585404425E-4</v>
      </c>
      <c r="BE1004" s="5">
        <f t="shared" si="1224"/>
        <v>1.8164037833713702E-3</v>
      </c>
      <c r="BF1004" s="5">
        <f t="shared" si="1225"/>
        <v>2.3385988819772966E-3</v>
      </c>
      <c r="BG1004" s="5">
        <f t="shared" si="1226"/>
        <v>2.0072793582032507E-3</v>
      </c>
      <c r="BH1004" s="5">
        <f t="shared" si="1227"/>
        <v>1.2921744894732136E-3</v>
      </c>
      <c r="BI1004" s="5">
        <f t="shared" si="1228"/>
        <v>6.6546388948669289E-4</v>
      </c>
      <c r="BJ1004" s="8">
        <f t="shared" si="1229"/>
        <v>0.51716101326827968</v>
      </c>
      <c r="BK1004" s="8">
        <f t="shared" si="1230"/>
        <v>0.1946462302114893</v>
      </c>
      <c r="BL1004" s="8">
        <f t="shared" si="1231"/>
        <v>0.26439261044980839</v>
      </c>
      <c r="BM1004" s="8">
        <f t="shared" si="1232"/>
        <v>0.80121593025396909</v>
      </c>
      <c r="BN1004" s="8">
        <f t="shared" si="1233"/>
        <v>0.17923917784177471</v>
      </c>
    </row>
    <row r="1005" spans="1:66" x14ac:dyDescent="0.25">
      <c r="A1005" t="s">
        <v>89</v>
      </c>
      <c r="B1005" t="s">
        <v>81</v>
      </c>
      <c r="C1005" t="s">
        <v>106</v>
      </c>
      <c r="D1005" s="7" t="s">
        <v>527</v>
      </c>
      <c r="E1005">
        <f>VLOOKUP(A1005,home!$A$2:$E$405,3,FALSE)</f>
        <v>1.3980999999999999</v>
      </c>
      <c r="F1005">
        <f>VLOOKUP(B1005,home!$B$2:$E$405,3,FALSE)</f>
        <v>1.2875000000000001</v>
      </c>
      <c r="G1005">
        <f>VLOOKUP(C1005,away!$B$2:$E$405,4,FALSE)</f>
        <v>1.5736000000000001</v>
      </c>
      <c r="H1005">
        <f>VLOOKUP(A1005,away!$A$2:$E$405,3,FALSE)</f>
        <v>1.1943999999999999</v>
      </c>
      <c r="I1005">
        <f>VLOOKUP(C1005,away!$B$2:$E$405,3,FALSE)</f>
        <v>1.6745000000000001</v>
      </c>
      <c r="J1005">
        <f>VLOOKUP(B1005,home!$B$2:$E$405,4,FALSE)</f>
        <v>1.0046999999999999</v>
      </c>
      <c r="K1005" s="3">
        <f t="shared" si="1178"/>
        <v>2.8325645810000002</v>
      </c>
      <c r="L1005" s="3">
        <f t="shared" si="1179"/>
        <v>2.0094229071599998</v>
      </c>
      <c r="M1005" s="5">
        <f t="shared" si="1180"/>
        <v>7.8913544818078676E-3</v>
      </c>
      <c r="N1005" s="5">
        <f t="shared" si="1181"/>
        <v>2.2352771201284576E-2</v>
      </c>
      <c r="O1005" s="5">
        <f t="shared" si="1182"/>
        <v>1.5857068464264459E-2</v>
      </c>
      <c r="P1005" s="5">
        <f t="shared" si="1183"/>
        <v>4.4916170490367578E-2</v>
      </c>
      <c r="Q1005" s="5">
        <f t="shared" si="1184"/>
        <v>3.1657833995977769E-2</v>
      </c>
      <c r="R1005" s="5">
        <f t="shared" si="1185"/>
        <v>1.5931778306248728E-2</v>
      </c>
      <c r="S1005" s="5">
        <f t="shared" si="1186"/>
        <v>6.3913691121425142E-2</v>
      </c>
      <c r="T1005" s="5">
        <f t="shared" si="1187"/>
        <v>6.3613976822586307E-2</v>
      </c>
      <c r="U1005" s="5">
        <f t="shared" si="1188"/>
        <v>4.512779094262432E-2</v>
      </c>
      <c r="V1005" s="5">
        <f t="shared" si="1189"/>
        <v>4.0420581701104429E-2</v>
      </c>
      <c r="W1005" s="5">
        <f t="shared" si="1190"/>
        <v>2.9890953096061438E-2</v>
      </c>
      <c r="X1005" s="5">
        <f t="shared" si="1191"/>
        <v>6.0063565868070969E-2</v>
      </c>
      <c r="Y1005" s="5">
        <f t="shared" si="1192"/>
        <v>6.0346552570507674E-2</v>
      </c>
      <c r="Z1005" s="5">
        <f t="shared" si="1193"/>
        <v>1.0671226760123645E-2</v>
      </c>
      <c r="AA1005" s="5">
        <f t="shared" si="1194"/>
        <v>3.0226938956545622E-2</v>
      </c>
      <c r="AB1005" s="5">
        <f t="shared" si="1195"/>
        <v>4.2809878340180123E-2</v>
      </c>
      <c r="AC1005" s="5">
        <f t="shared" si="1196"/>
        <v>1.4379167600378698E-2</v>
      </c>
      <c r="AD1005" s="5">
        <f t="shared" si="1197"/>
        <v>2.1167013758058986E-2</v>
      </c>
      <c r="AE1005" s="5">
        <f t="shared" si="1198"/>
        <v>4.2533482321614594E-2</v>
      </c>
      <c r="AF1005" s="5">
        <f t="shared" si="1199"/>
        <v>4.2733876849168642E-2</v>
      </c>
      <c r="AG1005" s="5">
        <f t="shared" si="1200"/>
        <v>2.8623477017491288E-2</v>
      </c>
      <c r="AH1005" s="5">
        <f t="shared" si="1201"/>
        <v>5.360751874822811E-3</v>
      </c>
      <c r="AI1005" s="5">
        <f t="shared" si="1202"/>
        <v>1.518467588815244E-2</v>
      </c>
      <c r="AJ1005" s="5">
        <f t="shared" si="1203"/>
        <v>2.1505787547372663E-2</v>
      </c>
      <c r="AK1005" s="5">
        <f t="shared" si="1204"/>
        <v>2.0305510697732891E-2</v>
      </c>
      <c r="AL1005" s="5">
        <f t="shared" si="1205"/>
        <v>3.2737454384394395E-3</v>
      </c>
      <c r="AM1005" s="5">
        <f t="shared" si="1206"/>
        <v>1.1991386691323509E-2</v>
      </c>
      <c r="AN1005" s="5">
        <f t="shared" si="1207"/>
        <v>2.4095767106159013E-2</v>
      </c>
      <c r="AO1005" s="5">
        <f t="shared" si="1208"/>
        <v>2.4209293194354178E-2</v>
      </c>
      <c r="AP1005" s="5">
        <f t="shared" si="1209"/>
        <v>1.6215569436962656E-2</v>
      </c>
      <c r="AQ1005" s="5">
        <f t="shared" si="1210"/>
        <v>8.1459841698190861E-3</v>
      </c>
      <c r="AR1005" s="5">
        <f t="shared" si="1211"/>
        <v>2.1544035233739731E-3</v>
      </c>
      <c r="AS1005" s="5">
        <f t="shared" si="1212"/>
        <v>6.1024871134907222E-3</v>
      </c>
      <c r="AT1005" s="5">
        <f t="shared" si="1213"/>
        <v>8.642844426841375E-3</v>
      </c>
      <c r="AU1005" s="5">
        <f t="shared" si="1214"/>
        <v>8.1604716675213757E-3</v>
      </c>
      <c r="AV1005" s="5">
        <f t="shared" si="1215"/>
        <v>5.7787657524187653E-3</v>
      </c>
      <c r="AW1005" s="5">
        <f t="shared" si="1216"/>
        <v>5.1759917414119191E-4</v>
      </c>
      <c r="AX1005" s="5">
        <f t="shared" si="1217"/>
        <v>5.6610628698196335E-3</v>
      </c>
      <c r="AY1005" s="5">
        <f t="shared" si="1218"/>
        <v>1.13754694094885E-2</v>
      </c>
      <c r="AZ1005" s="5">
        <f t="shared" si="1219"/>
        <v>1.1429064405562017E-2</v>
      </c>
      <c r="BA1005" s="5">
        <f t="shared" si="1220"/>
        <v>7.6552746079811005E-3</v>
      </c>
      <c r="BB1005" s="5">
        <f t="shared" si="1221"/>
        <v>3.845671039469378E-3</v>
      </c>
      <c r="BC1005" s="5">
        <f t="shared" si="1222"/>
        <v>1.5455158960223144E-3</v>
      </c>
      <c r="BD1005" s="5">
        <f t="shared" si="1223"/>
        <v>7.2151796518897938E-4</v>
      </c>
      <c r="BE1005" s="5">
        <f t="shared" si="1224"/>
        <v>2.0437462327494941E-3</v>
      </c>
      <c r="BF1005" s="5">
        <f t="shared" si="1225"/>
        <v>2.8945215957192003E-3</v>
      </c>
      <c r="BG1005" s="5">
        <f t="shared" si="1226"/>
        <v>2.7329731169912692E-3</v>
      </c>
      <c r="BH1005" s="5">
        <f t="shared" si="1227"/>
        <v>1.9353307130036599E-3</v>
      </c>
      <c r="BI1005" s="5">
        <f t="shared" si="1228"/>
        <v>1.0963898460351279E-3</v>
      </c>
      <c r="BJ1005" s="8">
        <f t="shared" si="1229"/>
        <v>0.52915356232778366</v>
      </c>
      <c r="BK1005" s="8">
        <f t="shared" si="1230"/>
        <v>0.18617018024301166</v>
      </c>
      <c r="BL1005" s="8">
        <f t="shared" si="1231"/>
        <v>0.25457363297127805</v>
      </c>
      <c r="BM1005" s="8">
        <f t="shared" si="1232"/>
        <v>0.83110375512689849</v>
      </c>
      <c r="BN1005" s="8">
        <f t="shared" si="1233"/>
        <v>0.13860697693995097</v>
      </c>
    </row>
    <row r="1006" spans="1:66" x14ac:dyDescent="0.25">
      <c r="A1006" t="s">
        <v>89</v>
      </c>
      <c r="B1006" t="s">
        <v>125</v>
      </c>
      <c r="C1006" t="s">
        <v>105</v>
      </c>
      <c r="D1006" s="7" t="s">
        <v>527</v>
      </c>
      <c r="E1006">
        <f>VLOOKUP(A1006,home!$A$2:$E$405,3,FALSE)</f>
        <v>1.3980999999999999</v>
      </c>
      <c r="F1006">
        <f>VLOOKUP(B1006,home!$B$2:$E$405,3,FALSE)</f>
        <v>1.1444000000000001</v>
      </c>
      <c r="G1006">
        <f>VLOOKUP(C1006,away!$B$2:$E$405,4,FALSE)</f>
        <v>0.85829999999999995</v>
      </c>
      <c r="H1006">
        <f>VLOOKUP(A1006,away!$A$2:$E$405,3,FALSE)</f>
        <v>1.1943999999999999</v>
      </c>
      <c r="I1006">
        <f>VLOOKUP(C1006,away!$B$2:$E$405,3,FALSE)</f>
        <v>1.0046999999999999</v>
      </c>
      <c r="J1006">
        <f>VLOOKUP(B1006,home!$B$2:$E$405,4,FALSE)</f>
        <v>0.66979999999999995</v>
      </c>
      <c r="K1006" s="3">
        <f t="shared" si="1178"/>
        <v>1.3732676748120001</v>
      </c>
      <c r="L1006" s="3">
        <f t="shared" si="1179"/>
        <v>0.8037691628639998</v>
      </c>
      <c r="M1006" s="5">
        <f t="shared" si="1180"/>
        <v>0.113376987806657</v>
      </c>
      <c r="N1006" s="5">
        <f t="shared" si="1181"/>
        <v>0.15569695242243636</v>
      </c>
      <c r="O1006" s="5">
        <f t="shared" si="1182"/>
        <v>9.1128926577398614E-2</v>
      </c>
      <c r="P1006" s="5">
        <f t="shared" si="1183"/>
        <v>0.12514440910905766</v>
      </c>
      <c r="Q1006" s="5">
        <f t="shared" si="1184"/>
        <v>0.10690679591423691</v>
      </c>
      <c r="R1006" s="5">
        <f t="shared" si="1185"/>
        <v>3.6623310513905293E-2</v>
      </c>
      <c r="S1006" s="5">
        <f t="shared" si="1186"/>
        <v>3.4533293383050272E-2</v>
      </c>
      <c r="T1006" s="5">
        <f t="shared" si="1187"/>
        <v>8.5928385856458678E-2</v>
      </c>
      <c r="U1006" s="5">
        <f t="shared" si="1188"/>
        <v>5.0293608473348593E-2</v>
      </c>
      <c r="V1006" s="5">
        <f t="shared" si="1189"/>
        <v>4.2352790148417795E-3</v>
      </c>
      <c r="W1006" s="5">
        <f t="shared" si="1190"/>
        <v>4.893721568224841E-2</v>
      </c>
      <c r="X1006" s="5">
        <f t="shared" si="1191"/>
        <v>3.9334224881815802E-2</v>
      </c>
      <c r="Y1006" s="5">
        <f t="shared" si="1192"/>
        <v>1.5807818502580701E-2</v>
      </c>
      <c r="Z1006" s="5">
        <f t="shared" si="1193"/>
        <v>9.8122292110233277E-3</v>
      </c>
      <c r="AA1006" s="5">
        <f t="shared" si="1194"/>
        <v>1.3474817193344391E-2</v>
      </c>
      <c r="AB1006" s="5">
        <f t="shared" si="1195"/>
        <v>9.2522654378104086E-3</v>
      </c>
      <c r="AC1006" s="5">
        <f t="shared" si="1196"/>
        <v>2.9217871940877071E-4</v>
      </c>
      <c r="AD1006" s="5">
        <f t="shared" si="1197"/>
        <v>1.6800974097933637E-2</v>
      </c>
      <c r="AE1006" s="5">
        <f t="shared" si="1198"/>
        <v>1.3504104885995863E-2</v>
      </c>
      <c r="AF1006" s="5">
        <f t="shared" si="1199"/>
        <v>5.4270915397222714E-3</v>
      </c>
      <c r="AG1006" s="5">
        <f t="shared" si="1200"/>
        <v>1.4540429412229555E-3</v>
      </c>
      <c r="AH1006" s="5">
        <f t="shared" si="1201"/>
        <v>1.9716918146934761E-3</v>
      </c>
      <c r="AI1006" s="5">
        <f t="shared" si="1202"/>
        <v>2.7076606338099626E-3</v>
      </c>
      <c r="AJ1006" s="5">
        <f t="shared" si="1203"/>
        <v>1.8591714113860972E-3</v>
      </c>
      <c r="AK1006" s="5">
        <f t="shared" si="1204"/>
        <v>8.5104666706371053E-4</v>
      </c>
      <c r="AL1006" s="5">
        <f t="shared" si="1205"/>
        <v>1.2900160394808046E-5</v>
      </c>
      <c r="AM1006" s="5">
        <f t="shared" si="1206"/>
        <v>4.6144469268091931E-3</v>
      </c>
      <c r="AN1006" s="5">
        <f t="shared" si="1207"/>
        <v>3.7089501434417818E-3</v>
      </c>
      <c r="AO1006" s="5">
        <f t="shared" si="1208"/>
        <v>1.4905698759492565E-3</v>
      </c>
      <c r="AP1006" s="5">
        <f t="shared" si="1209"/>
        <v>3.9935803379401001E-4</v>
      </c>
      <c r="AQ1006" s="5">
        <f t="shared" si="1210"/>
        <v>8.0247918126406071E-5</v>
      </c>
      <c r="AR1006" s="5">
        <f t="shared" si="1211"/>
        <v>3.1695701586439528E-4</v>
      </c>
      <c r="AS1006" s="5">
        <f t="shared" si="1212"/>
        <v>4.3526682419144829E-4</v>
      </c>
      <c r="AT1006" s="5">
        <f t="shared" si="1213"/>
        <v>2.9886892979009695E-4</v>
      </c>
      <c r="AU1006" s="5">
        <f t="shared" si="1214"/>
        <v>1.3680901342879919E-4</v>
      </c>
      <c r="AV1006" s="5">
        <f t="shared" si="1215"/>
        <v>4.6968848941172638E-5</v>
      </c>
      <c r="AW1006" s="5">
        <f t="shared" si="1216"/>
        <v>3.9552974286431693E-7</v>
      </c>
      <c r="AX1006" s="5">
        <f t="shared" si="1217"/>
        <v>1.0561451336204412E-3</v>
      </c>
      <c r="AY1006" s="5">
        <f t="shared" si="1218"/>
        <v>8.4889688991298914E-4</v>
      </c>
      <c r="AZ1006" s="5">
        <f t="shared" si="1219"/>
        <v>3.4115857128160811E-4</v>
      </c>
      <c r="BA1006" s="5">
        <f t="shared" si="1220"/>
        <v>9.1404246414298804E-5</v>
      </c>
      <c r="BB1006" s="5">
        <f t="shared" si="1221"/>
        <v>1.8366978655658923E-5</v>
      </c>
      <c r="BC1006" s="5">
        <f t="shared" si="1222"/>
        <v>2.9525622116799859E-6</v>
      </c>
      <c r="BD1006" s="5">
        <f t="shared" si="1223"/>
        <v>4.2460045884199411E-5</v>
      </c>
      <c r="BE1006" s="5">
        <f t="shared" si="1224"/>
        <v>5.8309008483805354E-5</v>
      </c>
      <c r="BF1006" s="5">
        <f t="shared" si="1225"/>
        <v>4.0036938250574294E-5</v>
      </c>
      <c r="BG1006" s="5">
        <f t="shared" si="1226"/>
        <v>1.8327144365985938E-5</v>
      </c>
      <c r="BH1006" s="5">
        <f t="shared" si="1227"/>
        <v>6.2920187323553318E-6</v>
      </c>
      <c r="BI1006" s="5">
        <f t="shared" si="1228"/>
        <v>1.7281251868910311E-6</v>
      </c>
      <c r="BJ1006" s="8">
        <f t="shared" si="1229"/>
        <v>0.50245010400486889</v>
      </c>
      <c r="BK1006" s="8">
        <f t="shared" si="1230"/>
        <v>0.27844394508332326</v>
      </c>
      <c r="BL1006" s="8">
        <f t="shared" si="1231"/>
        <v>0.20956452263588027</v>
      </c>
      <c r="BM1006" s="8">
        <f t="shared" si="1232"/>
        <v>0.37054491723123356</v>
      </c>
      <c r="BN1006" s="8">
        <f t="shared" si="1233"/>
        <v>0.62887738234369195</v>
      </c>
    </row>
    <row r="1007" spans="1:66" x14ac:dyDescent="0.25">
      <c r="A1007" t="s">
        <v>89</v>
      </c>
      <c r="B1007" t="s">
        <v>98</v>
      </c>
      <c r="C1007" t="s">
        <v>367</v>
      </c>
      <c r="D1007" s="7" t="s">
        <v>527</v>
      </c>
      <c r="E1007">
        <f>VLOOKUP(A1007,home!$A$2:$E$405,3,FALSE)</f>
        <v>1.3980999999999999</v>
      </c>
      <c r="F1007">
        <f>VLOOKUP(B1007,home!$B$2:$E$405,3,FALSE)</f>
        <v>0.57220000000000004</v>
      </c>
      <c r="G1007">
        <f>VLOOKUP(C1007,away!$B$2:$E$405,4,FALSE)</f>
        <v>1.2875000000000001</v>
      </c>
      <c r="H1007">
        <f>VLOOKUP(A1007,away!$A$2:$E$405,3,FALSE)</f>
        <v>1.1943999999999999</v>
      </c>
      <c r="I1007">
        <f>VLOOKUP(C1007,away!$B$2:$E$405,3,FALSE)</f>
        <v>1.0046999999999999</v>
      </c>
      <c r="J1007">
        <f>VLOOKUP(B1007,home!$B$2:$E$405,4,FALSE)</f>
        <v>0.50229999999999997</v>
      </c>
      <c r="K1007" s="3">
        <f t="shared" si="1178"/>
        <v>1.0299907557500001</v>
      </c>
      <c r="L1007" s="3">
        <f t="shared" si="1179"/>
        <v>0.60276687146399988</v>
      </c>
      <c r="M1007" s="5">
        <f t="shared" si="1180"/>
        <v>0.19539001769094691</v>
      </c>
      <c r="N1007" s="5">
        <f t="shared" si="1181"/>
        <v>0.20124991198750428</v>
      </c>
      <c r="O1007" s="5">
        <f t="shared" si="1182"/>
        <v>0.11777462967886766</v>
      </c>
      <c r="P1007" s="5">
        <f t="shared" si="1183"/>
        <v>0.12130677983111328</v>
      </c>
      <c r="Q1007" s="5">
        <f t="shared" si="1184"/>
        <v>0.10364277447131526</v>
      </c>
      <c r="R1007" s="5">
        <f t="shared" si="1185"/>
        <v>3.5495322534681101E-2</v>
      </c>
      <c r="S1007" s="5">
        <f t="shared" si="1186"/>
        <v>1.8828155868573834E-2</v>
      </c>
      <c r="T1007" s="5">
        <f t="shared" si="1187"/>
        <v>6.2472430917923608E-2</v>
      </c>
      <c r="U1007" s="5">
        <f t="shared" si="1188"/>
        <v>3.6559854083086193E-2</v>
      </c>
      <c r="V1007" s="5">
        <f t="shared" si="1189"/>
        <v>1.2988170392998846E-3</v>
      </c>
      <c r="W1007" s="5">
        <f t="shared" si="1190"/>
        <v>3.5583699868578948E-2</v>
      </c>
      <c r="X1007" s="5">
        <f t="shared" si="1191"/>
        <v>2.1448675444897276E-2</v>
      </c>
      <c r="Y1007" s="5">
        <f t="shared" si="1192"/>
        <v>6.464275497483722E-3</v>
      </c>
      <c r="Z1007" s="5">
        <f t="shared" si="1193"/>
        <v>7.1318015052784459E-3</v>
      </c>
      <c r="AA1007" s="5">
        <f t="shared" si="1194"/>
        <v>7.3456896222807338E-3</v>
      </c>
      <c r="AB1007" s="5">
        <f t="shared" si="1195"/>
        <v>3.7829962027789324E-3</v>
      </c>
      <c r="AC1007" s="5">
        <f t="shared" si="1196"/>
        <v>5.0397697669379698E-5</v>
      </c>
      <c r="AD1007" s="5">
        <f t="shared" si="1197"/>
        <v>9.1627204800047019E-3</v>
      </c>
      <c r="AE1007" s="5">
        <f t="shared" si="1198"/>
        <v>5.5229843578315525E-3</v>
      </c>
      <c r="AF1007" s="5">
        <f t="shared" si="1199"/>
        <v>1.6645360012573665E-3</v>
      </c>
      <c r="AG1007" s="5">
        <f t="shared" si="1200"/>
        <v>3.3444238597236643E-4</v>
      </c>
      <c r="AH1007" s="5">
        <f t="shared" si="1201"/>
        <v>1.0747034203097334E-3</v>
      </c>
      <c r="AI1007" s="5">
        <f t="shared" si="1202"/>
        <v>1.1069345880919321E-3</v>
      </c>
      <c r="AJ1007" s="5">
        <f t="shared" si="1203"/>
        <v>5.70066196477312E-4</v>
      </c>
      <c r="AK1007" s="5">
        <f t="shared" si="1204"/>
        <v>1.9572097084573161E-4</v>
      </c>
      <c r="AL1007" s="5">
        <f t="shared" si="1205"/>
        <v>1.2515649442940241E-6</v>
      </c>
      <c r="AM1007" s="5">
        <f t="shared" si="1206"/>
        <v>1.8875034783852097E-3</v>
      </c>
      <c r="AN1007" s="5">
        <f t="shared" si="1207"/>
        <v>1.1377245665436704E-3</v>
      </c>
      <c r="AO1007" s="5">
        <f t="shared" si="1208"/>
        <v>3.4289133878163172E-4</v>
      </c>
      <c r="AP1007" s="5">
        <f t="shared" si="1209"/>
        <v>6.889451317650221E-5</v>
      </c>
      <c r="AQ1007" s="5">
        <f t="shared" si="1210"/>
        <v>1.0381832542108886E-5</v>
      </c>
      <c r="AR1007" s="5">
        <f t="shared" si="1211"/>
        <v>1.2955912368235167E-4</v>
      </c>
      <c r="AS1007" s="5">
        <f t="shared" si="1212"/>
        <v>1.3344469971589311E-4</v>
      </c>
      <c r="AT1007" s="5">
        <f t="shared" si="1213"/>
        <v>6.8723403555602278E-5</v>
      </c>
      <c r="AU1007" s="5">
        <f t="shared" si="1214"/>
        <v>2.3594823455315682E-5</v>
      </c>
      <c r="AV1007" s="5">
        <f t="shared" si="1215"/>
        <v>6.0756125106321066E-6</v>
      </c>
      <c r="AW1007" s="5">
        <f t="shared" si="1216"/>
        <v>2.1584082461213145E-8</v>
      </c>
      <c r="AX1007" s="5">
        <f t="shared" si="1217"/>
        <v>3.2401852236378924E-4</v>
      </c>
      <c r="AY1007" s="5">
        <f t="shared" si="1218"/>
        <v>1.9530763102160932E-4</v>
      </c>
      <c r="AZ1007" s="5">
        <f t="shared" si="1219"/>
        <v>5.8862484861970343E-5</v>
      </c>
      <c r="BA1007" s="5">
        <f t="shared" si="1220"/>
        <v>1.1826785282282302E-5</v>
      </c>
      <c r="BB1007" s="5">
        <f t="shared" si="1221"/>
        <v>1.7821985910194455E-6</v>
      </c>
      <c r="BC1007" s="5">
        <f t="shared" si="1222"/>
        <v>2.1485005380726803E-7</v>
      </c>
      <c r="BD1007" s="5">
        <f t="shared" si="1223"/>
        <v>1.3015657941938075E-5</v>
      </c>
      <c r="BE1007" s="5">
        <f t="shared" si="1224"/>
        <v>1.3406007360200289E-5</v>
      </c>
      <c r="BF1007" s="5">
        <f t="shared" si="1225"/>
        <v>6.9040318262613786E-6</v>
      </c>
      <c r="BG1007" s="5">
        <f t="shared" si="1226"/>
        <v>2.3703629861510039E-6</v>
      </c>
      <c r="BH1007" s="5">
        <f t="shared" si="1227"/>
        <v>6.1036299087687489E-7</v>
      </c>
      <c r="BI1007" s="5">
        <f t="shared" si="1228"/>
        <v>1.257336476510206E-7</v>
      </c>
      <c r="BJ1007" s="8">
        <f t="shared" si="1229"/>
        <v>0.45158585961437264</v>
      </c>
      <c r="BK1007" s="8">
        <f t="shared" si="1230"/>
        <v>0.33707072732356924</v>
      </c>
      <c r="BL1007" s="8">
        <f t="shared" si="1231"/>
        <v>0.20430374711709223</v>
      </c>
      <c r="BM1007" s="8">
        <f t="shared" si="1232"/>
        <v>0.22503741331894492</v>
      </c>
      <c r="BN1007" s="8">
        <f t="shared" si="1233"/>
        <v>0.77485943619442843</v>
      </c>
    </row>
    <row r="1008" spans="1:66" x14ac:dyDescent="0.25">
      <c r="A1008" t="s">
        <v>89</v>
      </c>
      <c r="B1008" t="s">
        <v>121</v>
      </c>
      <c r="C1008" t="s">
        <v>350</v>
      </c>
      <c r="D1008" s="7" t="s">
        <v>527</v>
      </c>
      <c r="E1008">
        <f>VLOOKUP(A1008,home!$A$2:$E$405,3,FALSE)</f>
        <v>1.3980999999999999</v>
      </c>
      <c r="F1008">
        <f>VLOOKUP(B1008,home!$B$2:$E$405,3,FALSE)</f>
        <v>0.57220000000000004</v>
      </c>
      <c r="G1008">
        <f>VLOOKUP(C1008,away!$B$2:$E$405,4,FALSE)</f>
        <v>0.57220000000000004</v>
      </c>
      <c r="H1008">
        <f>VLOOKUP(A1008,away!$A$2:$E$405,3,FALSE)</f>
        <v>1.1943999999999999</v>
      </c>
      <c r="I1008">
        <f>VLOOKUP(C1008,away!$B$2:$E$405,3,FALSE)</f>
        <v>1.0046999999999999</v>
      </c>
      <c r="J1008">
        <f>VLOOKUP(B1008,home!$B$2:$E$405,4,FALSE)</f>
        <v>1.6745000000000001</v>
      </c>
      <c r="K1008" s="3">
        <f t="shared" si="1178"/>
        <v>0.45775589160400004</v>
      </c>
      <c r="L1008" s="3">
        <f t="shared" si="1179"/>
        <v>2.0094229071599998</v>
      </c>
      <c r="M1008" s="5">
        <f t="shared" si="1180"/>
        <v>8.4823826840008484E-2</v>
      </c>
      <c r="N1008" s="5">
        <f t="shared" si="1181"/>
        <v>3.8828606484411388E-2</v>
      </c>
      <c r="O1008" s="5">
        <f t="shared" si="1182"/>
        <v>0.17044694072528627</v>
      </c>
      <c r="P1008" s="5">
        <f t="shared" si="1183"/>
        <v>7.8023091322877547E-2</v>
      </c>
      <c r="Q1008" s="5">
        <f t="shared" si="1184"/>
        <v>8.8870116905062965E-3</v>
      </c>
      <c r="R1008" s="5">
        <f t="shared" si="1185"/>
        <v>0.17124999357436652</v>
      </c>
      <c r="S1008" s="5">
        <f t="shared" si="1186"/>
        <v>1.7941900897315975E-2</v>
      </c>
      <c r="T1008" s="5">
        <f t="shared" si="1187"/>
        <v>1.7857764867102065E-2</v>
      </c>
      <c r="U1008" s="5">
        <f t="shared" si="1188"/>
        <v>7.8390693495813402E-2</v>
      </c>
      <c r="V1008" s="5">
        <f t="shared" si="1189"/>
        <v>1.8337124581460263E-3</v>
      </c>
      <c r="W1008" s="5">
        <f t="shared" si="1190"/>
        <v>1.3560273200276273E-3</v>
      </c>
      <c r="X1008" s="5">
        <f t="shared" si="1191"/>
        <v>2.7248323595982981E-3</v>
      </c>
      <c r="Y1008" s="5">
        <f t="shared" si="1192"/>
        <v>2.737670280773828E-3</v>
      </c>
      <c r="Z1008" s="5">
        <f t="shared" si="1193"/>
        <v>0.11470455331311161</v>
      </c>
      <c r="AA1008" s="5">
        <f t="shared" si="1194"/>
        <v>5.2506685072881955E-2</v>
      </c>
      <c r="AB1008" s="5">
        <f t="shared" si="1195"/>
        <v>1.2017622220353758E-2</v>
      </c>
      <c r="AC1008" s="5">
        <f t="shared" si="1196"/>
        <v>1.0541843010962191E-4</v>
      </c>
      <c r="AD1008" s="5">
        <f t="shared" si="1197"/>
        <v>1.5518237372965727E-4</v>
      </c>
      <c r="AE1008" s="5">
        <f t="shared" si="1198"/>
        <v>3.1182701655983752E-4</v>
      </c>
      <c r="AF1008" s="5">
        <f t="shared" si="1199"/>
        <v>3.1329617507334912E-4</v>
      </c>
      <c r="AG1008" s="5">
        <f t="shared" si="1200"/>
        <v>2.0984817030599915E-4</v>
      </c>
      <c r="AH1008" s="5">
        <f t="shared" si="1201"/>
        <v>5.7622489245730484E-2</v>
      </c>
      <c r="AI1008" s="5">
        <f t="shared" si="1202"/>
        <v>2.6377033941121258E-2</v>
      </c>
      <c r="AJ1008" s="5">
        <f t="shared" si="1203"/>
        <v>6.0371213447934658E-3</v>
      </c>
      <c r="AK1008" s="5">
        <f t="shared" si="1204"/>
        <v>9.2117595463582448E-4</v>
      </c>
      <c r="AL1008" s="5">
        <f t="shared" si="1205"/>
        <v>3.8786610347449821E-6</v>
      </c>
      <c r="AM1008" s="5">
        <f t="shared" si="1206"/>
        <v>1.4207129169568887E-5</v>
      </c>
      <c r="AN1008" s="5">
        <f t="shared" si="1207"/>
        <v>2.8548130798312744E-5</v>
      </c>
      <c r="AO1008" s="5">
        <f t="shared" si="1208"/>
        <v>2.8682633991364772E-5</v>
      </c>
      <c r="AP1008" s="5">
        <f t="shared" si="1209"/>
        <v>1.9211847259978142E-5</v>
      </c>
      <c r="AQ1008" s="5">
        <f t="shared" si="1210"/>
        <v>9.6511814932647898E-6</v>
      </c>
      <c r="AR1008" s="5">
        <f t="shared" si="1211"/>
        <v>2.3157589971590304E-2</v>
      </c>
      <c r="AS1008" s="5">
        <f t="shared" si="1212"/>
        <v>1.0600523244845167E-2</v>
      </c>
      <c r="AT1008" s="5">
        <f t="shared" si="1213"/>
        <v>2.4262259847065135E-3</v>
      </c>
      <c r="AU1008" s="5">
        <f t="shared" si="1214"/>
        <v>3.7020641295404112E-4</v>
      </c>
      <c r="AV1008" s="5">
        <f t="shared" si="1215"/>
        <v>4.236604165982392E-5</v>
      </c>
      <c r="AW1008" s="5">
        <f t="shared" si="1216"/>
        <v>9.9102501750544738E-8</v>
      </c>
      <c r="AX1008" s="5">
        <f t="shared" si="1217"/>
        <v>1.0838995133582E-6</v>
      </c>
      <c r="AY1008" s="5">
        <f t="shared" si="1218"/>
        <v>2.1780125112015429E-6</v>
      </c>
      <c r="AZ1008" s="5">
        <f t="shared" si="1219"/>
        <v>2.1882741160447288E-6</v>
      </c>
      <c r="BA1008" s="5">
        <f t="shared" si="1220"/>
        <v>1.4657227119751925E-6</v>
      </c>
      <c r="BB1008" s="5">
        <f t="shared" si="1221"/>
        <v>7.3631419824690776E-7</v>
      </c>
      <c r="BC1008" s="5">
        <f t="shared" si="1222"/>
        <v>2.9591332336489702E-7</v>
      </c>
      <c r="BD1008" s="5">
        <f t="shared" si="1223"/>
        <v>7.7555652939220411E-3</v>
      </c>
      <c r="BE1008" s="5">
        <f t="shared" si="1224"/>
        <v>3.5501557060123221E-3</v>
      </c>
      <c r="BF1008" s="5">
        <f t="shared" si="1225"/>
        <v>8.1255234526934927E-4</v>
      </c>
      <c r="BG1008" s="5">
        <f t="shared" si="1226"/>
        <v>1.2398354109456413E-4</v>
      </c>
      <c r="BH1008" s="5">
        <f t="shared" si="1227"/>
        <v>1.418854909949084E-5</v>
      </c>
      <c r="BI1008" s="5">
        <f t="shared" si="1228"/>
        <v>1.2989783887209126E-6</v>
      </c>
      <c r="BJ1008" s="8">
        <f t="shared" si="1229"/>
        <v>7.3490315797175021E-2</v>
      </c>
      <c r="BK1008" s="8">
        <f t="shared" si="1230"/>
        <v>0.18273400662200362</v>
      </c>
      <c r="BL1008" s="8">
        <f t="shared" si="1231"/>
        <v>0.62442441164452545</v>
      </c>
      <c r="BM1008" s="8">
        <f t="shared" si="1232"/>
        <v>0.44309173782934941</v>
      </c>
      <c r="BN1008" s="8">
        <f t="shared" si="1233"/>
        <v>0.55225947063745651</v>
      </c>
    </row>
    <row r="1009" spans="1:66" x14ac:dyDescent="0.25">
      <c r="A1009" t="s">
        <v>89</v>
      </c>
      <c r="B1009" t="s">
        <v>103</v>
      </c>
      <c r="C1009" t="s">
        <v>96</v>
      </c>
      <c r="D1009" s="7" t="s">
        <v>527</v>
      </c>
      <c r="E1009">
        <f>VLOOKUP(A1009,home!$A$2:$E$405,3,FALSE)</f>
        <v>1.3980999999999999</v>
      </c>
      <c r="F1009">
        <f>VLOOKUP(B1009,home!$B$2:$E$405,3,FALSE)</f>
        <v>0.85829999999999995</v>
      </c>
      <c r="G1009">
        <f>VLOOKUP(C1009,away!$B$2:$E$405,4,FALSE)</f>
        <v>1.8596999999999999</v>
      </c>
      <c r="H1009">
        <f>VLOOKUP(A1009,away!$A$2:$E$405,3,FALSE)</f>
        <v>1.1943999999999999</v>
      </c>
      <c r="I1009">
        <f>VLOOKUP(C1009,away!$B$2:$E$405,3,FALSE)</f>
        <v>1.6745000000000001</v>
      </c>
      <c r="J1009">
        <f>VLOOKUP(B1009,home!$B$2:$E$405,4,FALSE)</f>
        <v>1.0046999999999999</v>
      </c>
      <c r="K1009" s="3">
        <f t="shared" si="1178"/>
        <v>2.2316199710309998</v>
      </c>
      <c r="L1009" s="3">
        <f t="shared" si="1179"/>
        <v>2.0094229071599998</v>
      </c>
      <c r="M1009" s="5">
        <f t="shared" si="1180"/>
        <v>1.4392574311883328E-2</v>
      </c>
      <c r="N1009" s="5">
        <f t="shared" si="1181"/>
        <v>3.2118756268946586E-2</v>
      </c>
      <c r="O1009" s="5">
        <f t="shared" si="1182"/>
        <v>2.892076851530093E-2</v>
      </c>
      <c r="P1009" s="5">
        <f t="shared" si="1183"/>
        <v>6.4540164596310109E-2</v>
      </c>
      <c r="Q1009" s="5">
        <f t="shared" si="1184"/>
        <v>3.583842896722917E-2</v>
      </c>
      <c r="R1009" s="5">
        <f t="shared" si="1185"/>
        <v>2.9057027373658704E-2</v>
      </c>
      <c r="S1009" s="5">
        <f t="shared" si="1186"/>
        <v>7.2353853380482211E-2</v>
      </c>
      <c r="T1009" s="5">
        <f t="shared" si="1187"/>
        <v>7.2014560123376786E-2</v>
      </c>
      <c r="U1009" s="5">
        <f t="shared" si="1188"/>
        <v>6.4844242585851211E-2</v>
      </c>
      <c r="V1009" s="5">
        <f t="shared" si="1189"/>
        <v>3.6050454484852078E-2</v>
      </c>
      <c r="W1009" s="5">
        <f t="shared" si="1190"/>
        <v>2.6659251271214834E-2</v>
      </c>
      <c r="X1009" s="5">
        <f t="shared" si="1191"/>
        <v>5.3569710192113429E-2</v>
      </c>
      <c r="Y1009" s="5">
        <f t="shared" si="1192"/>
        <v>5.3822101394977638E-2</v>
      </c>
      <c r="Z1009" s="5">
        <f t="shared" si="1193"/>
        <v>1.9462618806201655E-2</v>
      </c>
      <c r="AA1009" s="5">
        <f t="shared" si="1194"/>
        <v>4.3433168816483125E-2</v>
      </c>
      <c r="AB1009" s="5">
        <f t="shared" si="1195"/>
        <v>4.8463163468012313E-2</v>
      </c>
      <c r="AC1009" s="5">
        <f t="shared" si="1196"/>
        <v>1.0103744367603688E-2</v>
      </c>
      <c r="AD1009" s="5">
        <f t="shared" si="1197"/>
        <v>1.4873329387394146E-2</v>
      </c>
      <c r="AE1009" s="5">
        <f t="shared" si="1198"/>
        <v>2.9886808776765805E-2</v>
      </c>
      <c r="AF1009" s="5">
        <f t="shared" si="1199"/>
        <v>3.002761908897188E-2</v>
      </c>
      <c r="AG1009" s="5">
        <f t="shared" si="1200"/>
        <v>2.0112728548284994E-2</v>
      </c>
      <c r="AH1009" s="5">
        <f t="shared" si="1201"/>
        <v>9.7771580156261542E-3</v>
      </c>
      <c r="AI1009" s="5">
        <f t="shared" si="1202"/>
        <v>2.1818901087597146E-2</v>
      </c>
      <c r="AJ1009" s="5">
        <f t="shared" si="1203"/>
        <v>2.4345747706515902E-2</v>
      </c>
      <c r="AK1009" s="5">
        <f t="shared" si="1204"/>
        <v>1.8110152263847681E-2</v>
      </c>
      <c r="AL1009" s="5">
        <f t="shared" si="1205"/>
        <v>1.8123160190620655E-3</v>
      </c>
      <c r="AM1009" s="5">
        <f t="shared" si="1206"/>
        <v>6.6383237793262145E-3</v>
      </c>
      <c r="AN1009" s="5">
        <f t="shared" si="1207"/>
        <v>1.3339199867323038E-2</v>
      </c>
      <c r="AO1009" s="5">
        <f t="shared" si="1208"/>
        <v>1.3402046888292276E-2</v>
      </c>
      <c r="AP1009" s="5">
        <f t="shared" si="1209"/>
        <v>8.9767933400556315E-3</v>
      </c>
      <c r="AQ1009" s="5">
        <f t="shared" si="1210"/>
        <v>4.5095435425872785E-3</v>
      </c>
      <c r="AR1009" s="5">
        <f t="shared" si="1211"/>
        <v>3.9292890567044379E-3</v>
      </c>
      <c r="AS1009" s="5">
        <f t="shared" si="1212"/>
        <v>8.7686799308951836E-3</v>
      </c>
      <c r="AT1009" s="5">
        <f t="shared" si="1213"/>
        <v>9.7841806266822113E-3</v>
      </c>
      <c r="AU1009" s="5">
        <f t="shared" si="1214"/>
        <v>7.2781909622262079E-3</v>
      </c>
      <c r="AV1009" s="5">
        <f t="shared" si="1215"/>
        <v>4.0605390760703334E-3</v>
      </c>
      <c r="AW1009" s="5">
        <f t="shared" si="1216"/>
        <v>2.2574753487486547E-4</v>
      </c>
      <c r="AX1009" s="5">
        <f t="shared" si="1217"/>
        <v>2.4690359866857245E-3</v>
      </c>
      <c r="AY1009" s="5">
        <f t="shared" si="1218"/>
        <v>4.9613374702486869E-3</v>
      </c>
      <c r="AZ1009" s="5">
        <f t="shared" si="1219"/>
        <v>4.9847125814344792E-3</v>
      </c>
      <c r="BA1009" s="5">
        <f t="shared" si="1220"/>
        <v>3.3387985489143658E-3</v>
      </c>
      <c r="BB1009" s="5">
        <f t="shared" si="1221"/>
        <v>1.6772645716452736E-3</v>
      </c>
      <c r="BC1009" s="5">
        <f t="shared" si="1222"/>
        <v>6.7406677032638316E-4</v>
      </c>
      <c r="BD1009" s="5">
        <f t="shared" si="1223"/>
        <v>1.3159339065658344E-3</v>
      </c>
      <c r="BE1009" s="5">
        <f t="shared" si="1224"/>
        <v>2.9366643864491577E-3</v>
      </c>
      <c r="BF1009" s="5">
        <f t="shared" si="1225"/>
        <v>3.2767594465077199E-3</v>
      </c>
      <c r="BG1009" s="5">
        <f t="shared" si="1226"/>
        <v>2.4374939403637042E-3</v>
      </c>
      <c r="BH1009" s="5">
        <f t="shared" si="1227"/>
        <v>1.3598900391456716E-3</v>
      </c>
      <c r="BI1009" s="5">
        <f t="shared" si="1228"/>
        <v>6.0695155395272223E-4</v>
      </c>
      <c r="BJ1009" s="8">
        <f t="shared" si="1229"/>
        <v>0.43389441736611462</v>
      </c>
      <c r="BK1009" s="8">
        <f t="shared" si="1230"/>
        <v>0.20421444463044217</v>
      </c>
      <c r="BL1009" s="8">
        <f t="shared" si="1231"/>
        <v>0.33452490275845637</v>
      </c>
      <c r="BM1009" s="8">
        <f t="shared" si="1232"/>
        <v>0.78249307359251208</v>
      </c>
      <c r="BN1009" s="8">
        <f t="shared" si="1233"/>
        <v>0.20486772003332882</v>
      </c>
    </row>
    <row r="1010" spans="1:66" x14ac:dyDescent="0.25">
      <c r="A1010" s="10" t="s">
        <v>89</v>
      </c>
      <c r="B1010" s="10" t="s">
        <v>122</v>
      </c>
      <c r="C1010" s="10" t="s">
        <v>116</v>
      </c>
      <c r="D1010" s="19" t="s">
        <v>527</v>
      </c>
      <c r="E1010">
        <f>VLOOKUP(A1010,home!$A$2:$E$405,3,FALSE)</f>
        <v>1.3980999999999999</v>
      </c>
      <c r="F1010">
        <f>VLOOKUP(B1010,home!$B$2:$E$405,3,FALSE)</f>
        <v>0.85829999999999995</v>
      </c>
      <c r="G1010">
        <f>VLOOKUP(C1010,away!$B$2:$E$405,4,FALSE)</f>
        <v>0.57220000000000004</v>
      </c>
      <c r="H1010">
        <f>VLOOKUP(A1010,away!$A$2:$E$405,3,FALSE)</f>
        <v>1.1943999999999999</v>
      </c>
      <c r="I1010">
        <f>VLOOKUP(C1010,away!$B$2:$E$405,3,FALSE)</f>
        <v>0.50229999999999997</v>
      </c>
      <c r="J1010">
        <f>VLOOKUP(B1010,home!$B$2:$E$405,4,FALSE)</f>
        <v>0.83720000000000006</v>
      </c>
      <c r="K1010" s="3">
        <f t="shared" si="1178"/>
        <v>0.68663383740600004</v>
      </c>
      <c r="L1010" s="3">
        <f t="shared" si="1179"/>
        <v>0.50227572886399996</v>
      </c>
      <c r="M1010" s="5">
        <f t="shared" si="1180"/>
        <v>0.30455317812668048</v>
      </c>
      <c r="N1010" s="5">
        <f t="shared" si="1181"/>
        <v>0.20911651739131565</v>
      </c>
      <c r="O1010" s="5">
        <f t="shared" si="1182"/>
        <v>0.15296966952142604</v>
      </c>
      <c r="P1010" s="5">
        <f t="shared" si="1183"/>
        <v>0.10503415119022438</v>
      </c>
      <c r="Q1010" s="5">
        <f t="shared" si="1184"/>
        <v>7.1793238400688797E-2</v>
      </c>
      <c r="R1010" s="5">
        <f t="shared" si="1185"/>
        <v>3.8416476126479721E-2</v>
      </c>
      <c r="S1010" s="5">
        <f t="shared" si="1186"/>
        <v>9.0560316790242318E-3</v>
      </c>
      <c r="T1010" s="5">
        <f t="shared" si="1187"/>
        <v>3.6060001145212878E-2</v>
      </c>
      <c r="U1010" s="5">
        <f t="shared" si="1188"/>
        <v>2.6378052422340755E-2</v>
      </c>
      <c r="V1010" s="5">
        <f t="shared" si="1189"/>
        <v>3.4702664204251242E-4</v>
      </c>
      <c r="W1010" s="5">
        <f t="shared" si="1190"/>
        <v>1.6431888927622922E-2</v>
      </c>
      <c r="X1010" s="5">
        <f t="shared" si="1191"/>
        <v>8.2533389877340931E-3</v>
      </c>
      <c r="Y1010" s="5">
        <f t="shared" si="1192"/>
        <v>2.0727259278129039E-3</v>
      </c>
      <c r="Z1010" s="5">
        <f t="shared" si="1193"/>
        <v>6.4318878489380204E-3</v>
      </c>
      <c r="AA1010" s="5">
        <f t="shared" si="1194"/>
        <v>4.4163518354813349E-3</v>
      </c>
      <c r="AB1010" s="5">
        <f t="shared" si="1195"/>
        <v>1.5162083040657904E-3</v>
      </c>
      <c r="AC1010" s="5">
        <f t="shared" si="1196"/>
        <v>7.4801486663865349E-6</v>
      </c>
      <c r="AD1010" s="5">
        <f t="shared" si="1197"/>
        <v>2.8206727375507216E-3</v>
      </c>
      <c r="AE1010" s="5">
        <f t="shared" si="1198"/>
        <v>1.4167554551401027E-3</v>
      </c>
      <c r="AF1010" s="5">
        <f t="shared" si="1199"/>
        <v>3.5580093942627139E-4</v>
      </c>
      <c r="AG1010" s="5">
        <f t="shared" si="1200"/>
        <v>5.9570058726942147E-5</v>
      </c>
      <c r="AH1010" s="5">
        <f t="shared" si="1201"/>
        <v>8.0764528932421211E-4</v>
      </c>
      <c r="AI1010" s="5">
        <f t="shared" si="1202"/>
        <v>5.5455658427156277E-4</v>
      </c>
      <c r="AJ1010" s="5">
        <f t="shared" si="1203"/>
        <v>1.9038865775857349E-4</v>
      </c>
      <c r="AK1010" s="5">
        <f t="shared" si="1204"/>
        <v>4.357576489178232E-5</v>
      </c>
      <c r="AL1010" s="5">
        <f t="shared" si="1205"/>
        <v>1.0319000061444707E-7</v>
      </c>
      <c r="AM1010" s="5">
        <f t="shared" si="1206"/>
        <v>3.8735386917018797E-4</v>
      </c>
      <c r="AN1010" s="5">
        <f t="shared" si="1207"/>
        <v>1.9455844696574664E-4</v>
      </c>
      <c r="AO1010" s="5">
        <f t="shared" si="1208"/>
        <v>4.8860992878184119E-5</v>
      </c>
      <c r="AP1010" s="5">
        <f t="shared" si="1209"/>
        <v>8.1805636036362169E-6</v>
      </c>
      <c r="AQ1010" s="5">
        <f t="shared" si="1210"/>
        <v>1.0272246366336724E-6</v>
      </c>
      <c r="AR1010" s="5">
        <f t="shared" si="1211"/>
        <v>8.1132125271778961E-5</v>
      </c>
      <c r="AS1010" s="5">
        <f t="shared" si="1212"/>
        <v>5.5708062512265888E-5</v>
      </c>
      <c r="AT1010" s="5">
        <f t="shared" si="1213"/>
        <v>1.9125520368625228E-5</v>
      </c>
      <c r="AU1010" s="5">
        <f t="shared" si="1214"/>
        <v>4.3774098143652533E-6</v>
      </c>
      <c r="AV1010" s="5">
        <f t="shared" si="1215"/>
        <v>7.5141942468407489E-7</v>
      </c>
      <c r="AW1010" s="5">
        <f t="shared" si="1216"/>
        <v>9.8855880464010105E-10</v>
      </c>
      <c r="AX1010" s="5">
        <f t="shared" si="1217"/>
        <v>4.4328378937064629E-5</v>
      </c>
      <c r="AY1010" s="5">
        <f t="shared" si="1218"/>
        <v>2.2265068839973718E-5</v>
      </c>
      <c r="AZ1010" s="5">
        <f t="shared" si="1219"/>
        <v>5.5916018399024649E-6</v>
      </c>
      <c r="BA1010" s="5">
        <f t="shared" si="1220"/>
        <v>9.3617529655143157E-7</v>
      </c>
      <c r="BB1010" s="5">
        <f t="shared" si="1221"/>
        <v>1.1755453235496036E-7</v>
      </c>
      <c r="BC1010" s="5">
        <f t="shared" si="1222"/>
        <v>1.1808957683970877E-8</v>
      </c>
      <c r="BD1010" s="5">
        <f t="shared" si="1223"/>
        <v>6.7917828925280218E-6</v>
      </c>
      <c r="BE1010" s="5">
        <f t="shared" si="1224"/>
        <v>4.6634679503249374E-6</v>
      </c>
      <c r="BF1010" s="5">
        <f t="shared" si="1225"/>
        <v>1.6010474471757524E-6</v>
      </c>
      <c r="BG1010" s="5">
        <f t="shared" si="1226"/>
        <v>3.6644445084112244E-7</v>
      </c>
      <c r="BH1010" s="5">
        <f t="shared" si="1227"/>
        <v>6.2903289869293549E-8</v>
      </c>
      <c r="BI1010" s="5">
        <f t="shared" si="1228"/>
        <v>8.6383054616830013E-9</v>
      </c>
      <c r="BJ1010" s="8">
        <f t="shared" si="1229"/>
        <v>0.34909374165688917</v>
      </c>
      <c r="BK1010" s="8">
        <f t="shared" si="1230"/>
        <v>0.41902023604547856</v>
      </c>
      <c r="BL1010" s="8">
        <f t="shared" si="1231"/>
        <v>0.22546751332776771</v>
      </c>
      <c r="BM1010" s="8">
        <f t="shared" si="1232"/>
        <v>0.11810788404197724</v>
      </c>
      <c r="BN1010" s="8">
        <f t="shared" si="1233"/>
        <v>0.88188323075681507</v>
      </c>
    </row>
    <row r="1011" spans="1:66" x14ac:dyDescent="0.25">
      <c r="A1011" t="s">
        <v>89</v>
      </c>
      <c r="B1011" t="s">
        <v>99</v>
      </c>
      <c r="C1011" t="s">
        <v>104</v>
      </c>
      <c r="D1011" s="7" t="s">
        <v>527</v>
      </c>
      <c r="E1011">
        <f>VLOOKUP(A1011,home!$A$2:$E$405,3,FALSE)</f>
        <v>1.3980999999999999</v>
      </c>
      <c r="F1011">
        <f>VLOOKUP(B1011,home!$B$2:$E$405,3,FALSE)</f>
        <v>1.5736000000000001</v>
      </c>
      <c r="G1011">
        <f>VLOOKUP(C1011,away!$B$2:$E$405,4,FALSE)</f>
        <v>1.2875000000000001</v>
      </c>
      <c r="H1011">
        <f>VLOOKUP(A1011,away!$A$2:$E$405,3,FALSE)</f>
        <v>1.1943999999999999</v>
      </c>
      <c r="I1011">
        <f>VLOOKUP(C1011,away!$B$2:$E$405,3,FALSE)</f>
        <v>0.83720000000000006</v>
      </c>
      <c r="J1011">
        <f>VLOOKUP(B1011,home!$B$2:$E$405,4,FALSE)</f>
        <v>0.83720000000000006</v>
      </c>
      <c r="K1011" s="3">
        <f t="shared" si="1178"/>
        <v>2.8325645810000002</v>
      </c>
      <c r="L1011" s="3">
        <f t="shared" si="1179"/>
        <v>0.83715954649600011</v>
      </c>
      <c r="M1011" s="5">
        <f t="shared" si="1180"/>
        <v>2.5483499173778942E-2</v>
      </c>
      <c r="N1011" s="5">
        <f t="shared" si="1181"/>
        <v>7.2183657159588993E-2</v>
      </c>
      <c r="O1011" s="5">
        <f t="shared" si="1182"/>
        <v>2.1333754611451969E-2</v>
      </c>
      <c r="P1011" s="5">
        <f t="shared" si="1183"/>
        <v>6.0429237692144269E-2</v>
      </c>
      <c r="Q1011" s="5">
        <f t="shared" si="1184"/>
        <v>0.10223243529864945</v>
      </c>
      <c r="R1011" s="5">
        <f t="shared" si="1185"/>
        <v>8.929878167790041E-3</v>
      </c>
      <c r="S1011" s="5">
        <f t="shared" si="1186"/>
        <v>3.5824090945593655E-2</v>
      </c>
      <c r="T1011" s="5">
        <f t="shared" si="1187"/>
        <v>8.5584859171799046E-2</v>
      </c>
      <c r="U1011" s="5">
        <f t="shared" si="1188"/>
        <v>2.5294456610727243E-2</v>
      </c>
      <c r="V1011" s="5">
        <f t="shared" si="1189"/>
        <v>9.4388856277099892E-3</v>
      </c>
      <c r="W1011" s="5">
        <f t="shared" si="1190"/>
        <v>9.6526658418776196E-2</v>
      </c>
      <c r="X1011" s="5">
        <f t="shared" si="1191"/>
        <v>8.0808213586636993E-2</v>
      </c>
      <c r="Y1011" s="5">
        <f t="shared" si="1192"/>
        <v>3.3824683719670463E-2</v>
      </c>
      <c r="Z1011" s="5">
        <f t="shared" si="1193"/>
        <v>2.4919109190705479E-3</v>
      </c>
      <c r="AA1011" s="5">
        <f t="shared" si="1194"/>
        <v>7.0584986083663918E-3</v>
      </c>
      <c r="AB1011" s="5">
        <f t="shared" si="1195"/>
        <v>9.9968265765482192E-3</v>
      </c>
      <c r="AC1011" s="5">
        <f t="shared" si="1196"/>
        <v>1.3989068457010221E-3</v>
      </c>
      <c r="AD1011" s="5">
        <f t="shared" si="1197"/>
        <v>6.8354498439827743E-2</v>
      </c>
      <c r="AE1011" s="5">
        <f t="shared" si="1198"/>
        <v>5.7223620914847735E-2</v>
      </c>
      <c r="AF1011" s="5">
        <f t="shared" si="1199"/>
        <v>2.3952650266966476E-2</v>
      </c>
      <c r="AG1011" s="5">
        <f t="shared" si="1200"/>
        <v>6.6840632782903184E-3</v>
      </c>
      <c r="AH1011" s="5">
        <f t="shared" si="1201"/>
        <v>5.215317537293825E-4</v>
      </c>
      <c r="AI1011" s="5">
        <f t="shared" si="1202"/>
        <v>1.4772723734806635E-3</v>
      </c>
      <c r="AJ1011" s="5">
        <f t="shared" si="1203"/>
        <v>2.092234700805566E-3</v>
      </c>
      <c r="AK1011" s="5">
        <f t="shared" si="1204"/>
        <v>1.9754633028803261E-3</v>
      </c>
      <c r="AL1011" s="5">
        <f t="shared" si="1205"/>
        <v>1.3268958664046634E-4</v>
      </c>
      <c r="AM1011" s="5">
        <f t="shared" si="1206"/>
        <v>3.8723706246535136E-2</v>
      </c>
      <c r="AN1011" s="5">
        <f t="shared" si="1207"/>
        <v>3.2417920359993677E-2</v>
      </c>
      <c r="AO1011" s="5">
        <f t="shared" si="1208"/>
        <v>1.3569485753457877E-2</v>
      </c>
      <c r="AP1011" s="5">
        <f t="shared" si="1209"/>
        <v>3.7866081798495778E-3</v>
      </c>
      <c r="AQ1011" s="5">
        <f t="shared" si="1210"/>
        <v>7.9249879665022884E-4</v>
      </c>
      <c r="AR1011" s="5">
        <f t="shared" si="1211"/>
        <v>8.7321057287070717E-5</v>
      </c>
      <c r="AS1011" s="5">
        <f t="shared" si="1212"/>
        <v>2.4734253404682847E-4</v>
      </c>
      <c r="AT1011" s="5">
        <f t="shared" si="1213"/>
        <v>3.5030685065791655E-4</v>
      </c>
      <c r="AU1011" s="5">
        <f t="shared" si="1214"/>
        <v>3.3075559255175702E-4</v>
      </c>
      <c r="AV1011" s="5">
        <f t="shared" si="1215"/>
        <v>2.3422164410744363E-4</v>
      </c>
      <c r="AW1011" s="5">
        <f t="shared" si="1216"/>
        <v>8.7402206115262778E-6</v>
      </c>
      <c r="AX1011" s="5">
        <f t="shared" si="1217"/>
        <v>1.8281233126497341E-2</v>
      </c>
      <c r="AY1011" s="5">
        <f t="shared" si="1218"/>
        <v>1.5304308833566168E-2</v>
      </c>
      <c r="AZ1011" s="5">
        <f t="shared" si="1219"/>
        <v>6.4060741212714906E-3</v>
      </c>
      <c r="BA1011" s="5">
        <f t="shared" si="1220"/>
        <v>1.7876353687278014E-3</v>
      </c>
      <c r="BB1011" s="5">
        <f t="shared" si="1221"/>
        <v>3.7413400364609388E-4</v>
      </c>
      <c r="BC1011" s="5">
        <f t="shared" si="1222"/>
        <v>6.2641970564219379E-5</v>
      </c>
      <c r="BD1011" s="5">
        <f t="shared" si="1223"/>
        <v>1.2183609452999225E-5</v>
      </c>
      <c r="BE1011" s="5">
        <f t="shared" si="1224"/>
        <v>3.4510860605302388E-5</v>
      </c>
      <c r="BF1011" s="5">
        <f t="shared" si="1225"/>
        <v>4.8877120705203895E-5</v>
      </c>
      <c r="BG1011" s="5">
        <f t="shared" si="1226"/>
        <v>4.61492003102741E-5</v>
      </c>
      <c r="BH1011" s="5">
        <f t="shared" si="1227"/>
        <v>3.268014756008916E-5</v>
      </c>
      <c r="BI1011" s="5">
        <f t="shared" si="1228"/>
        <v>1.8513725696112412E-5</v>
      </c>
      <c r="BJ1011" s="8">
        <f t="shared" si="1229"/>
        <v>0.75888158701581299</v>
      </c>
      <c r="BK1011" s="8">
        <f t="shared" si="1230"/>
        <v>0.14801161870513452</v>
      </c>
      <c r="BL1011" s="8">
        <f t="shared" si="1231"/>
        <v>8.0122779048760792E-2</v>
      </c>
      <c r="BM1011" s="8">
        <f t="shared" si="1232"/>
        <v>0.68361986497242055</v>
      </c>
      <c r="BN1011" s="8">
        <f t="shared" si="1233"/>
        <v>0.29059246210340367</v>
      </c>
    </row>
    <row r="1012" spans="1:66" x14ac:dyDescent="0.25">
      <c r="A1012" t="s">
        <v>89</v>
      </c>
      <c r="B1012" t="s">
        <v>349</v>
      </c>
      <c r="C1012" t="s">
        <v>87</v>
      </c>
      <c r="D1012" s="7" t="s">
        <v>527</v>
      </c>
      <c r="E1012">
        <f>VLOOKUP(A1012,home!$A$2:$E$405,3,FALSE)</f>
        <v>1.3980999999999999</v>
      </c>
      <c r="F1012">
        <f>VLOOKUP(B1012,home!$B$2:$E$405,3,FALSE)</f>
        <v>1.5736000000000001</v>
      </c>
      <c r="G1012">
        <f>VLOOKUP(C1012,away!$B$2:$E$405,4,FALSE)</f>
        <v>0.71530000000000005</v>
      </c>
      <c r="H1012">
        <f>VLOOKUP(A1012,away!$A$2:$E$405,3,FALSE)</f>
        <v>1.1943999999999999</v>
      </c>
      <c r="I1012">
        <f>VLOOKUP(C1012,away!$B$2:$E$405,3,FALSE)</f>
        <v>1.3395999999999999</v>
      </c>
      <c r="J1012">
        <f>VLOOKUP(B1012,home!$B$2:$E$405,4,FALSE)</f>
        <v>1.1720999999999999</v>
      </c>
      <c r="K1012" s="3">
        <f t="shared" si="1178"/>
        <v>1.573695879448</v>
      </c>
      <c r="L1012" s="3">
        <f t="shared" si="1179"/>
        <v>1.8753813791039997</v>
      </c>
      <c r="M1012" s="5">
        <f t="shared" si="1180"/>
        <v>3.1774942911644323E-2</v>
      </c>
      <c r="N1012" s="5">
        <f t="shared" si="1181"/>
        <v>5.0004096729750099E-2</v>
      </c>
      <c r="O1012" s="5">
        <f t="shared" si="1182"/>
        <v>5.9590136258590387E-2</v>
      </c>
      <c r="P1012" s="5">
        <f t="shared" si="1183"/>
        <v>9.3776751885888548E-2</v>
      </c>
      <c r="Q1012" s="5">
        <f t="shared" si="1184"/>
        <v>3.9345620489563478E-2</v>
      </c>
      <c r="R1012" s="5">
        <f t="shared" si="1185"/>
        <v>5.5877115958815261E-2</v>
      </c>
      <c r="S1012" s="5">
        <f t="shared" si="1186"/>
        <v>6.9190361873512643E-2</v>
      </c>
      <c r="T1012" s="5">
        <f t="shared" si="1187"/>
        <v>7.3788044015420134E-2</v>
      </c>
      <c r="U1012" s="5">
        <f t="shared" si="1188"/>
        <v>8.7933587139825659E-2</v>
      </c>
      <c r="V1012" s="5">
        <f t="shared" si="1189"/>
        <v>2.2688903071096268E-2</v>
      </c>
      <c r="W1012" s="5">
        <f t="shared" si="1190"/>
        <v>2.0639346946250282E-2</v>
      </c>
      <c r="X1012" s="5">
        <f t="shared" si="1191"/>
        <v>3.8706646939864781E-2</v>
      </c>
      <c r="Y1012" s="5">
        <f t="shared" si="1192"/>
        <v>3.6294862459287626E-2</v>
      </c>
      <c r="Z1012" s="5">
        <f t="shared" si="1193"/>
        <v>3.493030092906569E-2</v>
      </c>
      <c r="AA1012" s="5">
        <f t="shared" si="1194"/>
        <v>5.4969670639949314E-2</v>
      </c>
      <c r="AB1012" s="5">
        <f t="shared" si="1195"/>
        <v>4.3252772090350979E-2</v>
      </c>
      <c r="AC1012" s="5">
        <f t="shared" si="1196"/>
        <v>4.1850815432178372E-3</v>
      </c>
      <c r="AD1012" s="5">
        <f t="shared" si="1197"/>
        <v>8.1200138109529339E-3</v>
      </c>
      <c r="AE1012" s="5">
        <f t="shared" si="1198"/>
        <v>1.5228122699128438E-2</v>
      </c>
      <c r="AF1012" s="5">
        <f t="shared" si="1199"/>
        <v>1.427926887432821E-2</v>
      </c>
      <c r="AG1012" s="5">
        <f t="shared" si="1200"/>
        <v>8.9263583180448167E-3</v>
      </c>
      <c r="AH1012" s="5">
        <f t="shared" si="1201"/>
        <v>1.6376908982217234E-2</v>
      </c>
      <c r="AI1012" s="5">
        <f t="shared" si="1202"/>
        <v>2.5772274183410195E-2</v>
      </c>
      <c r="AJ1012" s="5">
        <f t="shared" si="1203"/>
        <v>2.0278860843218349E-2</v>
      </c>
      <c r="AK1012" s="5">
        <f t="shared" si="1204"/>
        <v>1.0637586582957373E-2</v>
      </c>
      <c r="AL1012" s="5">
        <f t="shared" si="1205"/>
        <v>4.9405388968516771E-4</v>
      </c>
      <c r="AM1012" s="5">
        <f t="shared" si="1206"/>
        <v>2.5556864550714963E-3</v>
      </c>
      <c r="AN1012" s="5">
        <f t="shared" si="1207"/>
        <v>4.7928867886693951E-3</v>
      </c>
      <c r="AO1012" s="5">
        <f t="shared" si="1208"/>
        <v>4.494245317812077E-3</v>
      </c>
      <c r="AP1012" s="5">
        <f t="shared" si="1209"/>
        <v>2.8094746607167016E-3</v>
      </c>
      <c r="AQ1012" s="5">
        <f t="shared" si="1210"/>
        <v>1.3172091159431572E-3</v>
      </c>
      <c r="AR1012" s="5">
        <f t="shared" si="1211"/>
        <v>6.1425900305062467E-3</v>
      </c>
      <c r="AS1012" s="5">
        <f t="shared" si="1212"/>
        <v>9.6665686201460443E-3</v>
      </c>
      <c r="AT1012" s="5">
        <f t="shared" si="1213"/>
        <v>7.6061196029625858E-3</v>
      </c>
      <c r="AU1012" s="5">
        <f t="shared" si="1214"/>
        <v>3.9899063592569606E-3</v>
      </c>
      <c r="AV1012" s="5">
        <f t="shared" si="1215"/>
        <v>1.5697247992365127E-3</v>
      </c>
      <c r="AW1012" s="5">
        <f t="shared" si="1216"/>
        <v>4.0502537172218808E-5</v>
      </c>
      <c r="AX1012" s="5">
        <f t="shared" si="1217"/>
        <v>6.7031220725118047E-4</v>
      </c>
      <c r="AY1012" s="5">
        <f t="shared" si="1218"/>
        <v>1.257091031664965E-3</v>
      </c>
      <c r="AZ1012" s="5">
        <f t="shared" si="1219"/>
        <v>1.1787625563115564E-3</v>
      </c>
      <c r="BA1012" s="5">
        <f t="shared" si="1220"/>
        <v>7.3687644949724067E-4</v>
      </c>
      <c r="BB1012" s="5">
        <f t="shared" si="1221"/>
        <v>3.4548109302184849E-4</v>
      </c>
      <c r="BC1012" s="5">
        <f t="shared" si="1222"/>
        <v>1.2958176173713431E-4</v>
      </c>
      <c r="BD1012" s="5">
        <f t="shared" si="1223"/>
        <v>1.9199498271135478E-3</v>
      </c>
      <c r="BE1012" s="5">
        <f t="shared" si="1224"/>
        <v>3.0214171316754902E-3</v>
      </c>
      <c r="BF1012" s="5">
        <f t="shared" si="1225"/>
        <v>2.3773958451056574E-3</v>
      </c>
      <c r="BG1012" s="5">
        <f t="shared" si="1226"/>
        <v>1.2470993484198563E-3</v>
      </c>
      <c r="BH1012" s="5">
        <f t="shared" si="1227"/>
        <v>4.9063877646765347E-4</v>
      </c>
      <c r="BI1012" s="5">
        <f t="shared" si="1228"/>
        <v>1.5442324416491089E-4</v>
      </c>
      <c r="BJ1012" s="8">
        <f t="shared" si="1229"/>
        <v>0.32561998872028752</v>
      </c>
      <c r="BK1012" s="8">
        <f t="shared" si="1230"/>
        <v>0.22336718620670976</v>
      </c>
      <c r="BL1012" s="8">
        <f t="shared" si="1231"/>
        <v>0.41287474626439019</v>
      </c>
      <c r="BM1012" s="8">
        <f t="shared" si="1232"/>
        <v>0.66520696939170831</v>
      </c>
      <c r="BN1012" s="8">
        <f t="shared" si="1233"/>
        <v>0.33036866423425215</v>
      </c>
    </row>
    <row r="1013" spans="1:66" x14ac:dyDescent="0.25">
      <c r="A1013" t="s">
        <v>112</v>
      </c>
      <c r="B1013" t="s">
        <v>117</v>
      </c>
      <c r="C1013" t="s">
        <v>132</v>
      </c>
      <c r="D1013" s="7" t="s">
        <v>527</v>
      </c>
      <c r="E1013">
        <f>VLOOKUP(A1013,home!$A$2:$E$405,3,FALSE)</f>
        <v>1.3270999999999999</v>
      </c>
      <c r="F1013">
        <f>VLOOKUP(B1013,home!$B$2:$E$405,3,FALSE)</f>
        <v>1.0548999999999999</v>
      </c>
      <c r="G1013">
        <f>VLOOKUP(C1013,away!$B$2:$E$405,4,FALSE)</f>
        <v>0.75349999999999995</v>
      </c>
      <c r="H1013">
        <f>VLOOKUP(A1013,away!$A$2:$E$405,3,FALSE)</f>
        <v>0.94389999999999996</v>
      </c>
      <c r="I1013">
        <f>VLOOKUP(C1013,away!$B$2:$E$405,3,FALSE)</f>
        <v>0.63570000000000004</v>
      </c>
      <c r="J1013">
        <f>VLOOKUP(B1013,home!$B$2:$E$405,4,FALSE)</f>
        <v>0.21190000000000001</v>
      </c>
      <c r="K1013" s="3">
        <f t="shared" si="1178"/>
        <v>1.0548681947649998</v>
      </c>
      <c r="L1013" s="3">
        <f t="shared" si="1179"/>
        <v>0.127147889037</v>
      </c>
      <c r="M1013" s="5">
        <f t="shared" si="1180"/>
        <v>0.30665986297572362</v>
      </c>
      <c r="N1013" s="5">
        <f t="shared" si="1181"/>
        <v>0.32348573606408382</v>
      </c>
      <c r="O1013" s="5">
        <f t="shared" si="1182"/>
        <v>3.8991154229738922E-2</v>
      </c>
      <c r="P1013" s="5">
        <f t="shared" si="1183"/>
        <v>4.1130528474128389E-2</v>
      </c>
      <c r="Q1013" s="5">
        <f t="shared" si="1184"/>
        <v>0.17061740721707364</v>
      </c>
      <c r="R1013" s="5">
        <f t="shared" si="1185"/>
        <v>2.4788214757136984E-3</v>
      </c>
      <c r="S1013" s="5">
        <f t="shared" si="1186"/>
        <v>1.3791504666972093E-3</v>
      </c>
      <c r="T1013" s="5">
        <f t="shared" si="1187"/>
        <v>2.1693643160617115E-2</v>
      </c>
      <c r="U1013" s="5">
        <f t="shared" si="1188"/>
        <v>2.614829935230822E-3</v>
      </c>
      <c r="V1013" s="5">
        <f t="shared" si="1189"/>
        <v>2.0553060170514863E-5</v>
      </c>
      <c r="W1013" s="5">
        <f t="shared" si="1190"/>
        <v>5.999295878218644E-2</v>
      </c>
      <c r="X1013" s="5">
        <f t="shared" si="1191"/>
        <v>7.6279780662387546E-3</v>
      </c>
      <c r="Y1013" s="5">
        <f t="shared" si="1192"/>
        <v>4.849406543713974E-4</v>
      </c>
      <c r="Z1013" s="5">
        <f t="shared" si="1193"/>
        <v>1.0505897264552595E-4</v>
      </c>
      <c r="AA1013" s="5">
        <f t="shared" si="1194"/>
        <v>1.1082336881845147E-4</v>
      </c>
      <c r="AB1013" s="5">
        <f t="shared" si="1195"/>
        <v>5.8452023501647828E-5</v>
      </c>
      <c r="AC1013" s="5">
        <f t="shared" si="1196"/>
        <v>1.7229150449678288E-7</v>
      </c>
      <c r="AD1013" s="5">
        <f t="shared" si="1197"/>
        <v>1.5821166032294012E-2</v>
      </c>
      <c r="AE1013" s="5">
        <f t="shared" si="1198"/>
        <v>2.0116278631100719E-3</v>
      </c>
      <c r="AF1013" s="5">
        <f t="shared" si="1199"/>
        <v>1.2788711816122842E-4</v>
      </c>
      <c r="AG1013" s="5">
        <f t="shared" si="1200"/>
        <v>5.4201923697418577E-6</v>
      </c>
      <c r="AH1013" s="5">
        <f t="shared" si="1201"/>
        <v>3.3395066490686366E-6</v>
      </c>
      <c r="AI1013" s="5">
        <f t="shared" si="1202"/>
        <v>3.5227393503087464E-6</v>
      </c>
      <c r="AJ1013" s="5">
        <f t="shared" si="1203"/>
        <v>1.8580128495439078E-6</v>
      </c>
      <c r="AK1013" s="5">
        <f t="shared" si="1204"/>
        <v>6.5331955348285182E-7</v>
      </c>
      <c r="AL1013" s="5">
        <f t="shared" si="1205"/>
        <v>9.2433885058069597E-10</v>
      </c>
      <c r="AM1013" s="5">
        <f t="shared" si="1206"/>
        <v>3.3378489703126649E-3</v>
      </c>
      <c r="AN1013" s="5">
        <f t="shared" si="1207"/>
        <v>4.2440045049957933E-4</v>
      </c>
      <c r="AO1013" s="5">
        <f t="shared" si="1208"/>
        <v>2.6980810693686656E-5</v>
      </c>
      <c r="AP1013" s="5">
        <f t="shared" si="1209"/>
        <v>1.1435177080697244E-6</v>
      </c>
      <c r="AQ1013" s="5">
        <f t="shared" si="1210"/>
        <v>3.6348965664373458E-8</v>
      </c>
      <c r="AR1013" s="5">
        <f t="shared" si="1211"/>
        <v>8.4922244170820561E-8</v>
      </c>
      <c r="AS1013" s="5">
        <f t="shared" si="1212"/>
        <v>8.9581774403866013E-8</v>
      </c>
      <c r="AT1013" s="5">
        <f t="shared" si="1213"/>
        <v>4.7248482324625803E-8</v>
      </c>
      <c r="AU1013" s="5">
        <f t="shared" si="1214"/>
        <v>1.6613640418388007E-8</v>
      </c>
      <c r="AV1013" s="5">
        <f t="shared" si="1215"/>
        <v>4.3813002191549481E-9</v>
      </c>
      <c r="AW1013" s="5">
        <f t="shared" si="1216"/>
        <v>3.4437852273338217E-12</v>
      </c>
      <c r="AX1013" s="5">
        <f t="shared" si="1217"/>
        <v>5.8683178628532212E-4</v>
      </c>
      <c r="AY1013" s="5">
        <f t="shared" si="1218"/>
        <v>7.4614422845990618E-5</v>
      </c>
      <c r="AZ1013" s="5">
        <f t="shared" si="1219"/>
        <v>4.7435331782909053E-6</v>
      </c>
      <c r="BA1013" s="5">
        <f t="shared" si="1220"/>
        <v>2.010434100655533E-7</v>
      </c>
      <c r="BB1013" s="5">
        <f t="shared" si="1221"/>
        <v>6.3905612986587621E-9</v>
      </c>
      <c r="BC1013" s="5">
        <f t="shared" si="1222"/>
        <v>1.625092757772022E-10</v>
      </c>
      <c r="BD1013" s="5">
        <f t="shared" si="1223"/>
        <v>1.7996140131007515E-9</v>
      </c>
      <c r="BE1013" s="5">
        <f t="shared" si="1224"/>
        <v>1.8983555852733866E-9</v>
      </c>
      <c r="BF1013" s="5">
        <f t="shared" si="1225"/>
        <v>1.0012574646296959E-9</v>
      </c>
      <c r="BG1013" s="5">
        <f t="shared" si="1226"/>
        <v>3.5206488473630265E-10</v>
      </c>
      <c r="BH1013" s="5">
        <f t="shared" si="1227"/>
        <v>9.2845512350482825E-11</v>
      </c>
      <c r="BI1013" s="5">
        <f t="shared" si="1228"/>
        <v>1.9587955601037071E-11</v>
      </c>
      <c r="BJ1013" s="8">
        <f t="shared" si="1229"/>
        <v>0.60632557258747577</v>
      </c>
      <c r="BK1013" s="8">
        <f t="shared" si="1230"/>
        <v>0.34926488261540911</v>
      </c>
      <c r="BL1013" s="8">
        <f t="shared" si="1231"/>
        <v>4.4263702522572897E-2</v>
      </c>
      <c r="BM1013" s="8">
        <f t="shared" si="1232"/>
        <v>0.11652109184223935</v>
      </c>
      <c r="BN1013" s="8">
        <f t="shared" si="1233"/>
        <v>0.88336351043646211</v>
      </c>
    </row>
    <row r="1014" spans="1:66" x14ac:dyDescent="0.25">
      <c r="A1014" t="s">
        <v>112</v>
      </c>
      <c r="B1014" t="s">
        <v>303</v>
      </c>
      <c r="C1014" t="s">
        <v>108</v>
      </c>
      <c r="D1014" s="7" t="s">
        <v>527</v>
      </c>
      <c r="E1014">
        <f>VLOOKUP(A1014,home!$A$2:$E$405,3,FALSE)</f>
        <v>1.3270999999999999</v>
      </c>
      <c r="F1014">
        <f>VLOOKUP(B1014,home!$B$2:$E$405,3,FALSE)</f>
        <v>1.2056</v>
      </c>
      <c r="G1014">
        <f>VLOOKUP(C1014,away!$B$2:$E$405,4,FALSE)</f>
        <v>1.6577</v>
      </c>
      <c r="H1014">
        <f>VLOOKUP(A1014,away!$A$2:$E$405,3,FALSE)</f>
        <v>0.94389999999999996</v>
      </c>
      <c r="I1014">
        <f>VLOOKUP(C1014,away!$B$2:$E$405,3,FALSE)</f>
        <v>0.63570000000000004</v>
      </c>
      <c r="J1014">
        <f>VLOOKUP(B1014,home!$B$2:$E$405,4,FALSE)</f>
        <v>1.0593999999999999</v>
      </c>
      <c r="K1014" s="3">
        <f t="shared" si="1178"/>
        <v>2.6522400325519997</v>
      </c>
      <c r="L1014" s="3">
        <f t="shared" si="1179"/>
        <v>0.63567944146199995</v>
      </c>
      <c r="M1014" s="5">
        <f t="shared" si="1180"/>
        <v>3.7331437682198459E-2</v>
      </c>
      <c r="N1014" s="5">
        <f t="shared" si="1181"/>
        <v>9.9011933493447002E-2</v>
      </c>
      <c r="O1014" s="5">
        <f t="shared" si="1182"/>
        <v>2.373082745479338E-2</v>
      </c>
      <c r="P1014" s="5">
        <f t="shared" si="1183"/>
        <v>6.2939850581187076E-2</v>
      </c>
      <c r="Q1014" s="5">
        <f t="shared" si="1184"/>
        <v>0.13130170685584816</v>
      </c>
      <c r="R1014" s="5">
        <f t="shared" si="1185"/>
        <v>7.5425995709470731E-3</v>
      </c>
      <c r="S1014" s="5">
        <f t="shared" si="1186"/>
        <v>2.6528745188610595E-2</v>
      </c>
      <c r="T1014" s="5">
        <f t="shared" si="1187"/>
        <v>8.3465795677132817E-2</v>
      </c>
      <c r="U1014" s="5">
        <f t="shared" si="1188"/>
        <v>2.0004784531575365E-2</v>
      </c>
      <c r="V1014" s="5">
        <f t="shared" si="1189"/>
        <v>4.9696429900651876E-3</v>
      </c>
      <c r="W1014" s="5">
        <f t="shared" si="1190"/>
        <v>0.1160812144218293</v>
      </c>
      <c r="X1014" s="5">
        <f t="shared" si="1191"/>
        <v>7.3790441547899113E-2</v>
      </c>
      <c r="Y1014" s="5">
        <f t="shared" si="1192"/>
        <v>2.3453533334201426E-2</v>
      </c>
      <c r="Z1014" s="5">
        <f t="shared" si="1193"/>
        <v>1.5982251608103856E-3</v>
      </c>
      <c r="AA1014" s="5">
        <f t="shared" si="1194"/>
        <v>4.2388767525331624E-3</v>
      </c>
      <c r="AB1014" s="5">
        <f t="shared" si="1195"/>
        <v>5.6212593080612354E-3</v>
      </c>
      <c r="AC1014" s="5">
        <f t="shared" si="1196"/>
        <v>5.2366819806691392E-4</v>
      </c>
      <c r="AD1014" s="5">
        <f t="shared" si="1197"/>
        <v>7.696881097920702E-2</v>
      </c>
      <c r="AE1014" s="5">
        <f t="shared" si="1198"/>
        <v>4.8927490773256574E-2</v>
      </c>
      <c r="AF1014" s="5">
        <f t="shared" si="1199"/>
        <v>1.5551100003440446E-2</v>
      </c>
      <c r="AG1014" s="5">
        <f t="shared" si="1200"/>
        <v>3.295171521435577E-3</v>
      </c>
      <c r="AH1014" s="5">
        <f t="shared" si="1201"/>
        <v>2.5398971938861518E-4</v>
      </c>
      <c r="AI1014" s="5">
        <f t="shared" si="1202"/>
        <v>6.736417016191341E-4</v>
      </c>
      <c r="AJ1014" s="5">
        <f t="shared" si="1203"/>
        <v>8.9332974431535848E-4</v>
      </c>
      <c r="AK1014" s="5">
        <f t="shared" si="1204"/>
        <v>7.8977497004754536E-4</v>
      </c>
      <c r="AL1014" s="5">
        <f t="shared" si="1205"/>
        <v>3.5315648350899556E-5</v>
      </c>
      <c r="AM1014" s="5">
        <f t="shared" si="1206"/>
        <v>4.0827952347396154E-2</v>
      </c>
      <c r="AN1014" s="5">
        <f t="shared" si="1207"/>
        <v>2.5953489944229937E-2</v>
      </c>
      <c r="AO1014" s="5">
        <f t="shared" si="1208"/>
        <v>8.2490499958688575E-3</v>
      </c>
      <c r="AP1014" s="5">
        <f t="shared" si="1209"/>
        <v>1.7479171646553433E-3</v>
      </c>
      <c r="AQ1014" s="5">
        <f t="shared" si="1210"/>
        <v>2.7777875173748775E-4</v>
      </c>
      <c r="AR1014" s="5">
        <f t="shared" si="1211"/>
        <v>3.2291208591609005E-5</v>
      </c>
      <c r="AS1014" s="5">
        <f t="shared" si="1212"/>
        <v>8.564403612615248E-5</v>
      </c>
      <c r="AT1014" s="5">
        <f t="shared" si="1213"/>
        <v>1.1357427058155566E-4</v>
      </c>
      <c r="AU1014" s="5">
        <f t="shared" si="1214"/>
        <v>1.0040874236809829E-4</v>
      </c>
      <c r="AV1014" s="5">
        <f t="shared" si="1215"/>
        <v>6.6577021531717567E-5</v>
      </c>
      <c r="AW1014" s="5">
        <f t="shared" si="1216"/>
        <v>1.6539244790779238E-6</v>
      </c>
      <c r="AX1014" s="5">
        <f t="shared" si="1217"/>
        <v>1.8047588277148238E-2</v>
      </c>
      <c r="AY1014" s="5">
        <f t="shared" si="1218"/>
        <v>1.147248083575373E-2</v>
      </c>
      <c r="AZ1014" s="5">
        <f t="shared" si="1219"/>
        <v>3.6464101049277142E-3</v>
      </c>
      <c r="BA1014" s="5">
        <f t="shared" si="1220"/>
        <v>7.7264931294728086E-4</v>
      </c>
      <c r="BB1014" s="5">
        <f t="shared" si="1221"/>
        <v>1.2278932092508137E-4</v>
      </c>
      <c r="BC1014" s="5">
        <f t="shared" si="1222"/>
        <v>1.5610929388630797E-5</v>
      </c>
      <c r="BD1014" s="5">
        <f t="shared" si="1223"/>
        <v>3.4211429069411567E-6</v>
      </c>
      <c r="BE1014" s="5">
        <f t="shared" si="1224"/>
        <v>9.0736921748706574E-6</v>
      </c>
      <c r="BF1014" s="5">
        <f t="shared" si="1225"/>
        <v>1.203280481462289E-5</v>
      </c>
      <c r="BG1014" s="5">
        <f t="shared" si="1226"/>
        <v>1.0637962211075758E-5</v>
      </c>
      <c r="BH1014" s="5">
        <f t="shared" si="1227"/>
        <v>7.053607310247626E-6</v>
      </c>
      <c r="BI1014" s="5">
        <f t="shared" si="1228"/>
        <v>3.7415719364280372E-6</v>
      </c>
      <c r="BJ1014" s="8">
        <f t="shared" si="1229"/>
        <v>0.78298091559267591</v>
      </c>
      <c r="BK1014" s="8">
        <f t="shared" si="1230"/>
        <v>0.14380114112423287</v>
      </c>
      <c r="BL1014" s="8">
        <f t="shared" si="1231"/>
        <v>6.4193539813834202E-2</v>
      </c>
      <c r="BM1014" s="8">
        <f t="shared" si="1232"/>
        <v>0.61924463914185734</v>
      </c>
      <c r="BN1014" s="8">
        <f t="shared" si="1233"/>
        <v>0.36185835563842117</v>
      </c>
    </row>
    <row r="1015" spans="1:66" x14ac:dyDescent="0.25">
      <c r="A1015" t="s">
        <v>112</v>
      </c>
      <c r="B1015" t="s">
        <v>119</v>
      </c>
      <c r="C1015" t="s">
        <v>325</v>
      </c>
      <c r="D1015" s="7" t="s">
        <v>527</v>
      </c>
      <c r="E1015">
        <f>VLOOKUP(A1015,home!$A$2:$E$405,3,FALSE)</f>
        <v>1.3270999999999999</v>
      </c>
      <c r="F1015">
        <f>VLOOKUP(B1015,home!$B$2:$E$405,3,FALSE)</f>
        <v>0.6028</v>
      </c>
      <c r="G1015">
        <f>VLOOKUP(C1015,away!$B$2:$E$405,4,FALSE)</f>
        <v>1.9592000000000001</v>
      </c>
      <c r="H1015">
        <f>VLOOKUP(A1015,away!$A$2:$E$405,3,FALSE)</f>
        <v>0.94389999999999996</v>
      </c>
      <c r="I1015">
        <f>VLOOKUP(C1015,away!$B$2:$E$405,3,FALSE)</f>
        <v>0.84750000000000003</v>
      </c>
      <c r="J1015">
        <f>VLOOKUP(B1015,home!$B$2:$E$405,4,FALSE)</f>
        <v>1.2713000000000001</v>
      </c>
      <c r="K1015" s="3">
        <f t="shared" si="1178"/>
        <v>1.567312744096</v>
      </c>
      <c r="L1015" s="3">
        <f t="shared" si="1179"/>
        <v>1.0169831093250001</v>
      </c>
      <c r="M1015" s="5">
        <f t="shared" si="1180"/>
        <v>7.5449188188569619E-2</v>
      </c>
      <c r="N1015" s="5">
        <f t="shared" si="1181"/>
        <v>0.11825247417964255</v>
      </c>
      <c r="O1015" s="5">
        <f t="shared" si="1182"/>
        <v>7.6730550000058614E-2</v>
      </c>
      <c r="P1015" s="5">
        <f t="shared" si="1183"/>
        <v>0.12026076887658718</v>
      </c>
      <c r="Q1015" s="5">
        <f t="shared" si="1184"/>
        <v>9.2669304901318486E-2</v>
      </c>
      <c r="R1015" s="5">
        <f t="shared" si="1185"/>
        <v>3.9016836659638489E-2</v>
      </c>
      <c r="S1015" s="5">
        <f t="shared" si="1186"/>
        <v>4.7921829505446482E-2</v>
      </c>
      <c r="T1015" s="5">
        <f t="shared" si="1187"/>
        <v>9.4243117837529353E-2</v>
      </c>
      <c r="U1015" s="5">
        <f t="shared" si="1188"/>
        <v>6.1151585330963404E-2</v>
      </c>
      <c r="V1015" s="5">
        <f t="shared" si="1189"/>
        <v>8.4871188745434603E-3</v>
      </c>
      <c r="W1015" s="5">
        <f t="shared" si="1190"/>
        <v>4.8413927519451457E-2</v>
      </c>
      <c r="X1015" s="5">
        <f t="shared" si="1191"/>
        <v>4.9236146543366936E-2</v>
      </c>
      <c r="Y1015" s="5">
        <f t="shared" si="1192"/>
        <v>2.5036164701427326E-2</v>
      </c>
      <c r="Z1015" s="5">
        <f t="shared" si="1193"/>
        <v>1.322648795404827E-2</v>
      </c>
      <c r="AA1015" s="5">
        <f t="shared" si="1194"/>
        <v>2.0730043130012081E-2</v>
      </c>
      <c r="AB1015" s="5">
        <f t="shared" si="1195"/>
        <v>1.6245230391663836E-2</v>
      </c>
      <c r="AC1015" s="5">
        <f t="shared" si="1196"/>
        <v>8.4549239851382219E-4</v>
      </c>
      <c r="AD1015" s="5">
        <f t="shared" si="1197"/>
        <v>1.8969941398244074E-2</v>
      </c>
      <c r="AE1015" s="5">
        <f t="shared" si="1198"/>
        <v>1.92921099868993E-2</v>
      </c>
      <c r="AF1015" s="5">
        <f t="shared" si="1199"/>
        <v>9.8098749999583675E-3</v>
      </c>
      <c r="AG1015" s="5">
        <f t="shared" si="1200"/>
        <v>3.3254923931824161E-3</v>
      </c>
      <c r="AH1015" s="5">
        <f t="shared" si="1201"/>
        <v>3.3627787112394166E-3</v>
      </c>
      <c r="AI1015" s="5">
        <f t="shared" si="1202"/>
        <v>5.2705259297002602E-3</v>
      </c>
      <c r="AJ1015" s="5">
        <f t="shared" si="1203"/>
        <v>4.1302812288538191E-3</v>
      </c>
      <c r="AK1015" s="5">
        <f t="shared" si="1204"/>
        <v>2.1578141355610256E-3</v>
      </c>
      <c r="AL1015" s="5">
        <f t="shared" si="1205"/>
        <v>5.3906247828912423E-5</v>
      </c>
      <c r="AM1015" s="5">
        <f t="shared" si="1206"/>
        <v>5.9463661816444458E-3</v>
      </c>
      <c r="AN1015" s="5">
        <f t="shared" si="1207"/>
        <v>6.0473539685937973E-3</v>
      </c>
      <c r="AO1015" s="5">
        <f t="shared" si="1208"/>
        <v>3.0750284210846988E-3</v>
      </c>
      <c r="AP1015" s="5">
        <f t="shared" si="1209"/>
        <v>1.0424173216458212E-3</v>
      </c>
      <c r="AQ1015" s="5">
        <f t="shared" si="1210"/>
        <v>2.650302022454015E-4</v>
      </c>
      <c r="AR1015" s="5">
        <f t="shared" si="1211"/>
        <v>6.8397782994563609E-4</v>
      </c>
      <c r="AS1015" s="5">
        <f t="shared" si="1212"/>
        <v>1.0720071695529221E-3</v>
      </c>
      <c r="AT1015" s="5">
        <f t="shared" si="1213"/>
        <v>8.4008524930128813E-4</v>
      </c>
      <c r="AU1015" s="5">
        <f t="shared" si="1214"/>
        <v>4.3889210578565804E-4</v>
      </c>
      <c r="AV1015" s="5">
        <f t="shared" si="1215"/>
        <v>1.7197029767024788E-4</v>
      </c>
      <c r="AW1015" s="5">
        <f t="shared" si="1216"/>
        <v>2.3867449246307603E-6</v>
      </c>
      <c r="AX1015" s="5">
        <f t="shared" si="1217"/>
        <v>1.5533025829254691E-3</v>
      </c>
      <c r="AY1015" s="5">
        <f t="shared" si="1218"/>
        <v>1.5796824905060975E-3</v>
      </c>
      <c r="AZ1015" s="5">
        <f t="shared" si="1219"/>
        <v>8.0325520547057535E-4</v>
      </c>
      <c r="BA1015" s="5">
        <f t="shared" si="1220"/>
        <v>2.7229899214698591E-4</v>
      </c>
      <c r="BB1015" s="5">
        <f t="shared" si="1221"/>
        <v>6.9230868924926369E-5</v>
      </c>
      <c r="BC1015" s="5">
        <f t="shared" si="1222"/>
        <v>1.4081324868108636E-5</v>
      </c>
      <c r="BD1015" s="5">
        <f t="shared" si="1223"/>
        <v>1.1593231670124647E-4</v>
      </c>
      <c r="BE1015" s="5">
        <f t="shared" si="1224"/>
        <v>1.8170219741843712E-4</v>
      </c>
      <c r="BF1015" s="5">
        <f t="shared" si="1225"/>
        <v>1.4239208482208192E-4</v>
      </c>
      <c r="BG1015" s="5">
        <f t="shared" si="1226"/>
        <v>7.4390976400015864E-5</v>
      </c>
      <c r="BH1015" s="5">
        <f t="shared" si="1227"/>
        <v>2.9148481339372406E-5</v>
      </c>
      <c r="BI1015" s="5">
        <f t="shared" si="1228"/>
        <v>9.1369572548485628E-6</v>
      </c>
      <c r="BJ1015" s="8">
        <f t="shared" si="1229"/>
        <v>0.49991660202107668</v>
      </c>
      <c r="BK1015" s="8">
        <f t="shared" si="1230"/>
        <v>0.25459798658199562</v>
      </c>
      <c r="BL1015" s="8">
        <f t="shared" si="1231"/>
        <v>0.23255528118388269</v>
      </c>
      <c r="BM1015" s="8">
        <f t="shared" si="1232"/>
        <v>0.47633993918960688</v>
      </c>
      <c r="BN1015" s="8">
        <f t="shared" si="1233"/>
        <v>0.52237912280581489</v>
      </c>
    </row>
    <row r="1016" spans="1:66" x14ac:dyDescent="0.25">
      <c r="A1016" t="s">
        <v>112</v>
      </c>
      <c r="B1016" t="s">
        <v>107</v>
      </c>
      <c r="C1016" t="s">
        <v>130</v>
      </c>
      <c r="D1016" s="7" t="s">
        <v>527</v>
      </c>
      <c r="E1016">
        <f>VLOOKUP(A1016,home!$A$2:$E$405,3,FALSE)</f>
        <v>1.3270999999999999</v>
      </c>
      <c r="F1016">
        <f>VLOOKUP(B1016,home!$B$2:$E$405,3,FALSE)</f>
        <v>1.2056</v>
      </c>
      <c r="G1016">
        <f>VLOOKUP(C1016,away!$B$2:$E$405,4,FALSE)</f>
        <v>1.0548999999999999</v>
      </c>
      <c r="H1016">
        <f>VLOOKUP(A1016,away!$A$2:$E$405,3,FALSE)</f>
        <v>0.94389999999999996</v>
      </c>
      <c r="I1016">
        <f>VLOOKUP(C1016,away!$B$2:$E$405,3,FALSE)</f>
        <v>1.0593999999999999</v>
      </c>
      <c r="J1016">
        <f>VLOOKUP(B1016,home!$B$2:$E$405,4,FALSE)</f>
        <v>0.84750000000000003</v>
      </c>
      <c r="K1016" s="3">
        <f t="shared" si="1178"/>
        <v>1.6877891116239998</v>
      </c>
      <c r="L1016" s="3">
        <f t="shared" si="1179"/>
        <v>0.8474725918499999</v>
      </c>
      <c r="M1016" s="5">
        <f t="shared" si="1180"/>
        <v>7.9240978911474413E-2</v>
      </c>
      <c r="N1016" s="5">
        <f t="shared" si="1181"/>
        <v>0.1337420614012135</v>
      </c>
      <c r="O1016" s="5">
        <f t="shared" si="1182"/>
        <v>6.7154557778838414E-2</v>
      </c>
      <c r="P1016" s="5">
        <f t="shared" si="1183"/>
        <v>0.11334273141504825</v>
      </c>
      <c r="Q1016" s="5">
        <f t="shared" si="1184"/>
        <v>0.1128641974995583</v>
      </c>
      <c r="R1016" s="5">
        <f t="shared" si="1185"/>
        <v>2.8455823567686375E-2</v>
      </c>
      <c r="S1016" s="5">
        <f t="shared" si="1186"/>
        <v>4.0530086014508859E-2</v>
      </c>
      <c r="T1016" s="5">
        <f t="shared" si="1187"/>
        <v>9.564931398202095E-2</v>
      </c>
      <c r="U1016" s="5">
        <f t="shared" si="1188"/>
        <v>4.8027429179834664E-2</v>
      </c>
      <c r="V1016" s="5">
        <f t="shared" si="1189"/>
        <v>6.4413790783446421E-3</v>
      </c>
      <c r="W1016" s="5">
        <f t="shared" si="1190"/>
        <v>6.3496987877311728E-2</v>
      </c>
      <c r="X1016" s="5">
        <f t="shared" si="1191"/>
        <v>5.3811956891053399E-2</v>
      </c>
      <c r="Y1016" s="5">
        <f t="shared" si="1192"/>
        <v>2.280207928949074E-2</v>
      </c>
      <c r="Z1016" s="5">
        <f t="shared" si="1193"/>
        <v>8.0385101840444971E-3</v>
      </c>
      <c r="AA1016" s="5">
        <f t="shared" si="1194"/>
        <v>1.3567309962308937E-2</v>
      </c>
      <c r="AB1016" s="5">
        <f t="shared" si="1195"/>
        <v>1.1449379014206422E-2</v>
      </c>
      <c r="AC1016" s="5">
        <f t="shared" si="1196"/>
        <v>5.7584117842845756E-4</v>
      </c>
      <c r="AD1016" s="5">
        <f t="shared" si="1197"/>
        <v>2.6792381190061963E-2</v>
      </c>
      <c r="AE1016" s="5">
        <f t="shared" si="1198"/>
        <v>2.2705808728974999E-2</v>
      </c>
      <c r="AF1016" s="5">
        <f t="shared" si="1199"/>
        <v>9.6212752867973952E-3</v>
      </c>
      <c r="AG1016" s="5">
        <f t="shared" si="1200"/>
        <v>2.7179223680681808E-3</v>
      </c>
      <c r="AH1016" s="5">
        <f t="shared" si="1201"/>
        <v>1.7031042650712022E-3</v>
      </c>
      <c r="AI1016" s="5">
        <f t="shared" si="1202"/>
        <v>2.8744808345475695E-3</v>
      </c>
      <c r="AJ1016" s="5">
        <f t="shared" si="1203"/>
        <v>2.4257587270606279E-3</v>
      </c>
      <c r="AK1016" s="5">
        <f t="shared" si="1204"/>
        <v>1.3647230556532741E-3</v>
      </c>
      <c r="AL1016" s="5">
        <f t="shared" si="1205"/>
        <v>3.2946292648532909E-5</v>
      </c>
      <c r="AM1016" s="5">
        <f t="shared" si="1206"/>
        <v>9.0439778494132445E-3</v>
      </c>
      <c r="AN1016" s="5">
        <f t="shared" si="1207"/>
        <v>7.6645233486762315E-3</v>
      </c>
      <c r="AO1016" s="5">
        <f t="shared" si="1208"/>
        <v>3.2477367337987429E-3</v>
      </c>
      <c r="AP1016" s="5">
        <f t="shared" si="1209"/>
        <v>9.1745595581295815E-4</v>
      </c>
      <c r="AQ1016" s="5">
        <f t="shared" si="1210"/>
        <v>1.9437969419525662E-4</v>
      </c>
      <c r="AR1016" s="5">
        <f t="shared" si="1211"/>
        <v>2.8866683714213624E-4</v>
      </c>
      <c r="AS1016" s="5">
        <f t="shared" si="1212"/>
        <v>4.8720874461543598E-4</v>
      </c>
      <c r="AT1016" s="5">
        <f t="shared" si="1213"/>
        <v>4.1115280712496541E-4</v>
      </c>
      <c r="AU1016" s="5">
        <f t="shared" si="1214"/>
        <v>2.3131307702638641E-4</v>
      </c>
      <c r="AV1016" s="5">
        <f t="shared" si="1215"/>
        <v>9.760192319534465E-5</v>
      </c>
      <c r="AW1016" s="5">
        <f t="shared" si="1216"/>
        <v>1.3090248568638E-6</v>
      </c>
      <c r="AX1016" s="5">
        <f t="shared" si="1217"/>
        <v>2.5440545566680554E-3</v>
      </c>
      <c r="AY1016" s="5">
        <f t="shared" si="1218"/>
        <v>2.1560165089472795E-3</v>
      </c>
      <c r="AZ1016" s="5">
        <f t="shared" si="1219"/>
        <v>9.1358244945446954E-4</v>
      </c>
      <c r="BA1016" s="5">
        <f t="shared" si="1220"/>
        <v>2.5807869543595038E-4</v>
      </c>
      <c r="BB1016" s="5">
        <f t="shared" si="1221"/>
        <v>5.4678655230592888E-5</v>
      </c>
      <c r="BC1016" s="5">
        <f t="shared" si="1222"/>
        <v>9.2677323334286229E-6</v>
      </c>
      <c r="BD1016" s="5">
        <f t="shared" si="1223"/>
        <v>4.0772872108997982E-5</v>
      </c>
      <c r="BE1016" s="5">
        <f t="shared" si="1224"/>
        <v>6.8816009595204676E-5</v>
      </c>
      <c r="BF1016" s="5">
        <f t="shared" si="1225"/>
        <v>5.8073455850099568E-5</v>
      </c>
      <c r="BG1016" s="5">
        <f t="shared" si="1226"/>
        <v>3.267191548605838E-5</v>
      </c>
      <c r="BH1016" s="5">
        <f t="shared" si="1227"/>
        <v>1.3785825803317221E-5</v>
      </c>
      <c r="BI1016" s="5">
        <f t="shared" si="1228"/>
        <v>4.6535133371167948E-6</v>
      </c>
      <c r="BJ1016" s="8">
        <f t="shared" si="1229"/>
        <v>0.57120773669451719</v>
      </c>
      <c r="BK1016" s="8">
        <f t="shared" si="1230"/>
        <v>0.24231997939940042</v>
      </c>
      <c r="BL1016" s="8">
        <f t="shared" si="1231"/>
        <v>0.1787572833664926</v>
      </c>
      <c r="BM1016" s="8">
        <f t="shared" si="1232"/>
        <v>0.46336845158654499</v>
      </c>
      <c r="BN1016" s="8">
        <f t="shared" si="1233"/>
        <v>0.53480035057381925</v>
      </c>
    </row>
    <row r="1017" spans="1:66" x14ac:dyDescent="0.25">
      <c r="A1017" t="s">
        <v>112</v>
      </c>
      <c r="B1017" t="s">
        <v>111</v>
      </c>
      <c r="C1017" t="s">
        <v>335</v>
      </c>
      <c r="D1017" s="7" t="s">
        <v>527</v>
      </c>
      <c r="E1017">
        <f>VLOOKUP(A1017,home!$A$2:$E$405,3,FALSE)</f>
        <v>1.3270999999999999</v>
      </c>
      <c r="F1017">
        <f>VLOOKUP(B1017,home!$B$2:$E$405,3,FALSE)</f>
        <v>1.0548999999999999</v>
      </c>
      <c r="G1017">
        <f>VLOOKUP(C1017,away!$B$2:$E$405,4,FALSE)</f>
        <v>0.9042</v>
      </c>
      <c r="H1017">
        <f>VLOOKUP(A1017,away!$A$2:$E$405,3,FALSE)</f>
        <v>0.94389999999999996</v>
      </c>
      <c r="I1017">
        <f>VLOOKUP(C1017,away!$B$2:$E$405,3,FALSE)</f>
        <v>1.2713000000000001</v>
      </c>
      <c r="J1017">
        <f>VLOOKUP(B1017,home!$B$2:$E$405,4,FALSE)</f>
        <v>1.4832000000000001</v>
      </c>
      <c r="K1017" s="3">
        <f t="shared" ref="K1017:K1080" si="1234">E1017*F1017*G1017</f>
        <v>1.265841833718</v>
      </c>
      <c r="L1017" s="3">
        <f t="shared" ref="L1017:L1080" si="1235">H1017*I1017*J1017</f>
        <v>1.7798104398240002</v>
      </c>
      <c r="M1017" s="5">
        <f t="shared" ref="M1017:M1080" si="1236">_xlfn.POISSON.DIST(0,K1017,FALSE) * _xlfn.POISSON.DIST(0,L1017,FALSE)</f>
        <v>4.7565276295504812E-2</v>
      </c>
      <c r="N1017" s="5">
        <f t="shared" ref="N1017:N1080" si="1237">_xlfn.POISSON.DIST(1,K1017,FALSE) * _xlfn.POISSON.DIST(0,L1017,FALSE)</f>
        <v>6.0210116567205124E-2</v>
      </c>
      <c r="O1017" s="5">
        <f t="shared" ref="O1017:O1080" si="1238">_xlfn.POISSON.DIST(0,K1017,FALSE) * _xlfn.POISSON.DIST(1,L1017,FALSE)</f>
        <v>8.4657175323852515E-2</v>
      </c>
      <c r="P1017" s="5">
        <f t="shared" ref="P1017:P1080" si="1239">_xlfn.POISSON.DIST(1,K1017,FALSE) * _xlfn.POISSON.DIST(1,L1017,FALSE)</f>
        <v>0.10716259404933168</v>
      </c>
      <c r="Q1017" s="5">
        <f t="shared" ref="Q1017:Q1080" si="1240">_xlfn.POISSON.DIST(2,K1017,FALSE) * _xlfn.POISSON.DIST(0,L1017,FALSE)</f>
        <v>3.8108242181902743E-2</v>
      </c>
      <c r="R1017" s="5">
        <f t="shared" ref="R1017:R1080" si="1241">_xlfn.POISSON.DIST(0,K1017,FALSE) * _xlfn.POISSON.DIST(2,L1017,FALSE)</f>
        <v>7.5336862223701742E-2</v>
      </c>
      <c r="S1017" s="5">
        <f t="shared" ref="S1017:S1080" si="1242">_xlfn.POISSON.DIST(2,K1017,FALSE) * _xlfn.POISSON.DIST(2,L1017,FALSE)</f>
        <v>6.0358219576174044E-2</v>
      </c>
      <c r="T1017" s="5">
        <f t="shared" ref="T1017:T1080" si="1243">_xlfn.POISSON.DIST(2,K1017,FALSE) * _xlfn.POISSON.DIST(1,L1017,FALSE)</f>
        <v>6.7825447278691831E-2</v>
      </c>
      <c r="U1017" s="5">
        <f t="shared" ref="U1017:U1080" si="1244">_xlfn.POISSON.DIST(1,K1017,FALSE) * _xlfn.POISSON.DIST(2,L1017,FALSE)</f>
        <v>9.5364551823810928E-2</v>
      </c>
      <c r="V1017" s="5">
        <f t="shared" ref="V1017:V1080" si="1245">_xlfn.POISSON.DIST(3,K1017,FALSE) * _xlfn.POISSON.DIST(3,L1017,FALSE)</f>
        <v>1.5109396054657538E-2</v>
      </c>
      <c r="W1017" s="5">
        <f t="shared" ref="W1017:W1080" si="1246">_xlfn.POISSON.DIST(3,K1017,FALSE) * _xlfn.POISSON.DIST(0,L1017,FALSE)</f>
        <v>1.6079669054436471E-2</v>
      </c>
      <c r="X1017" s="5">
        <f t="shared" ref="X1017:X1080" si="1247">_xlfn.POISSON.DIST(3,K1017,FALSE) * _xlfn.POISSON.DIST(1,L1017,FALSE)</f>
        <v>2.8618762852000944E-2</v>
      </c>
      <c r="Y1017" s="5">
        <f t="shared" ref="Y1017:Y1080" si="1248">_xlfn.POISSON.DIST(3,K1017,FALSE) * _xlfn.POISSON.DIST(2,L1017,FALSE)</f>
        <v>2.5467986449419285E-2</v>
      </c>
      <c r="Z1017" s="5">
        <f t="shared" ref="Z1017:Z1080" si="1249">_xlfn.POISSON.DIST(0,K1017,FALSE) * _xlfn.POISSON.DIST(3,L1017,FALSE)</f>
        <v>4.4695111296442228E-2</v>
      </c>
      <c r="AA1017" s="5">
        <f t="shared" ref="AA1017:AA1080" si="1250">_xlfn.POISSON.DIST(1,K1017,FALSE) * _xlfn.POISSON.DIST(3,L1017,FALSE)</f>
        <v>5.6576941641718524E-2</v>
      </c>
      <c r="AB1017" s="5">
        <f t="shared" ref="AB1017:AB1080" si="1251">_xlfn.POISSON.DIST(2,K1017,FALSE) * _xlfn.POISSON.DIST(3,L1017,FALSE)</f>
        <v>3.5808729776954637E-2</v>
      </c>
      <c r="AC1017" s="5">
        <f t="shared" ref="AC1017:AC1080" si="1252">_xlfn.POISSON.DIST(4,K1017,FALSE) * _xlfn.POISSON.DIST(4,L1017,FALSE)</f>
        <v>2.127552652165582E-3</v>
      </c>
      <c r="AD1017" s="5">
        <f t="shared" ref="AD1017:AD1080" si="1253">_xlfn.POISSON.DIST(4,K1017,FALSE) * _xlfn.POISSON.DIST(0,L1017,FALSE)</f>
        <v>5.0885794403616085E-3</v>
      </c>
      <c r="AE1017" s="5">
        <f t="shared" ref="AE1017:AE1080" si="1254">_xlfn.POISSON.DIST(4,K1017,FALSE) * _xlfn.POISSON.DIST(1,L1017,FALSE)</f>
        <v>9.0567068118293584E-3</v>
      </c>
      <c r="AF1017" s="5">
        <f t="shared" ref="AF1017:AF1080" si="1255">_xlfn.POISSON.DIST(4,K1017,FALSE) * _xlfn.POISSON.DIST(2,L1017,FALSE)</f>
        <v>8.059610667059517E-3</v>
      </c>
      <c r="AG1017" s="5">
        <f t="shared" ref="AG1017:AG1080" si="1256">_xlfn.POISSON.DIST(4,K1017,FALSE) * _xlfn.POISSON.DIST(3,L1017,FALSE)</f>
        <v>4.7815264020498009E-3</v>
      </c>
      <c r="AH1017" s="5">
        <f t="shared" ref="AH1017:AH1080" si="1257">_xlfn.POISSON.DIST(0,K1017,FALSE) * _xlfn.POISSON.DIST(4,L1017,FALSE)</f>
        <v>1.9887206423625878E-2</v>
      </c>
      <c r="AI1017" s="5">
        <f t="shared" ref="AI1017:AI1080" si="1258">_xlfn.POISSON.DIST(1,K1017,FALSE) * _xlfn.POISSON.DIST(4,L1017,FALSE)</f>
        <v>2.5174057846810968E-2</v>
      </c>
      <c r="AJ1017" s="5">
        <f t="shared" ref="AJ1017:AJ1080" si="1259">_xlfn.POISSON.DIST(2,K1017,FALSE) * _xlfn.POISSON.DIST(4,L1017,FALSE)</f>
        <v>1.5933187773465106E-2</v>
      </c>
      <c r="AK1017" s="5">
        <f t="shared" ref="AK1017:AK1080" si="1260">_xlfn.POISSON.DIST(3,K1017,FALSE) * _xlfn.POISSON.DIST(4,L1017,FALSE)</f>
        <v>6.7229652093787643E-3</v>
      </c>
      <c r="AL1017" s="5">
        <f t="shared" ref="AL1017:AL1080" si="1261">_xlfn.POISSON.DIST(5,K1017,FALSE) * _xlfn.POISSON.DIST(5,L1017,FALSE)</f>
        <v>1.9173151419633045E-4</v>
      </c>
      <c r="AM1017" s="5">
        <f t="shared" ref="AM1017:AM1080" si="1262">_xlfn.POISSON.DIST(5,K1017,FALSE) * _xlfn.POISSON.DIST(0,L1017,FALSE)</f>
        <v>1.2882673459614095E-3</v>
      </c>
      <c r="AN1017" s="5">
        <f t="shared" ref="AN1017:AN1080" si="1263">_xlfn.POISSON.DIST(5,K1017,FALSE) * _xlfn.POISSON.DIST(1,L1017,FALSE)</f>
        <v>2.2928716716264738E-3</v>
      </c>
      <c r="AO1017" s="5">
        <f t="shared" ref="AO1017:AO1080" si="1264">_xlfn.POISSON.DIST(5,K1017,FALSE) * _xlfn.POISSON.DIST(2,L1017,FALSE)</f>
        <v>2.0404384691687528E-3</v>
      </c>
      <c r="AP1017" s="5">
        <f t="shared" ref="AP1017:AP1080" si="1265">_xlfn.POISSON.DIST(5,K1017,FALSE) * _xlfn.POISSON.DIST(3,L1017,FALSE)</f>
        <v>1.2105312297483492E-3</v>
      </c>
      <c r="AQ1017" s="5">
        <f t="shared" ref="AQ1017:AQ1080" si="1266">_xlfn.POISSON.DIST(5,K1017,FALSE) * _xlfn.POISSON.DIST(4,L1017,FALSE)</f>
        <v>5.3862903010977448E-4</v>
      </c>
      <c r="AR1017" s="5">
        <f t="shared" ref="AR1017:AR1080" si="1267">_xlfn.POISSON.DIST(0,K1017,FALSE) * _xlfn.POISSON.DIST(5,L1017,FALSE)</f>
        <v>7.0790915223408503E-3</v>
      </c>
      <c r="AS1017" s="5">
        <f t="shared" ref="AS1017:AS1080" si="1268">_xlfn.POISSON.DIST(1,K1017,FALSE) * _xlfn.POISSON.DIST(5,L1017,FALSE)</f>
        <v>8.9610101936974905E-3</v>
      </c>
      <c r="AT1017" s="5">
        <f t="shared" ref="AT1017:AT1080" si="1269">_xlfn.POISSON.DIST(2,K1017,FALSE) * _xlfn.POISSON.DIST(5,L1017,FALSE)</f>
        <v>5.6716107877778617E-3</v>
      </c>
      <c r="AU1017" s="5">
        <f t="shared" ref="AU1017:AU1080" si="1270">_xlfn.POISSON.DIST(3,K1017,FALSE) * _xlfn.POISSON.DIST(5,L1017,FALSE)</f>
        <v>2.3931207332451737E-3</v>
      </c>
      <c r="AV1017" s="5">
        <f t="shared" ref="AV1017:AV1080" si="1271">_xlfn.POISSON.DIST(4,K1017,FALSE) * _xlfn.POISSON.DIST(5,L1017,FALSE)</f>
        <v>7.5732808431990851E-4</v>
      </c>
      <c r="AW1017" s="5">
        <f t="shared" ref="AW1017:AW1080" si="1272">_xlfn.POISSON.DIST(6,K1017,FALSE) * _xlfn.POISSON.DIST(6,L1017,FALSE)</f>
        <v>1.1998976297236171E-5</v>
      </c>
      <c r="AX1017" s="5">
        <f t="shared" ref="AX1017:AX1080" si="1273">_xlfn.POISSON.DIST(6,K1017,FALSE) * _xlfn.POISSON.DIST(0,L1017,FALSE)</f>
        <v>2.717904499218024E-4</v>
      </c>
      <c r="AY1017" s="5">
        <f t="shared" ref="AY1017:AY1080" si="1274">_xlfn.POISSON.DIST(6,K1017,FALSE) * _xlfn.POISSON.DIST(1,L1017,FALSE)</f>
        <v>4.83735480215286E-4</v>
      </c>
      <c r="AZ1017" s="5">
        <f t="shared" ref="AZ1017:AZ1080" si="1275">_xlfn.POISSON.DIST(6,K1017,FALSE) * _xlfn.POISSON.DIST(2,L1017,FALSE)</f>
        <v>4.3047872890022119E-4</v>
      </c>
      <c r="BA1017" s="5">
        <f t="shared" ref="BA1017:BA1080" si="1276">_xlfn.POISSON.DIST(6,K1017,FALSE) * _xlfn.POISSON.DIST(3,L1017,FALSE)</f>
        <v>2.5539017860625975E-4</v>
      </c>
      <c r="BB1017" s="5">
        <f t="shared" ref="BB1017:BB1080" si="1277">_xlfn.POISSON.DIST(6,K1017,FALSE) * _xlfn.POISSON.DIST(4,L1017,FALSE)</f>
        <v>1.1363652652798432E-4</v>
      </c>
      <c r="BC1017" s="5">
        <f t="shared" ref="BC1017:BC1080" si="1278">_xlfn.POISSON.DIST(6,K1017,FALSE) * _xlfn.POISSON.DIST(5,L1017,FALSE)</f>
        <v>4.0450295251968681E-5</v>
      </c>
      <c r="BD1017" s="5">
        <f t="shared" ref="BD1017:BD1080" si="1279">_xlfn.POISSON.DIST(0,K1017,FALSE) * _xlfn.POISSON.DIST(6,L1017,FALSE)</f>
        <v>2.0999068326553027E-3</v>
      </c>
      <c r="BE1017" s="5">
        <f t="shared" ref="BE1017:BE1080" si="1280">_xlfn.POISSON.DIST(1,K1017,FALSE) * _xlfn.POISSON.DIST(6,L1017,FALSE)</f>
        <v>2.6581499156853455E-3</v>
      </c>
      <c r="BF1017" s="5">
        <f t="shared" ref="BF1017:BF1080" si="1281">_xlfn.POISSON.DIST(2,K1017,FALSE) * _xlfn.POISSON.DIST(6,L1017,FALSE)</f>
        <v>1.6823986817842429E-3</v>
      </c>
      <c r="BG1017" s="5">
        <f t="shared" ref="BG1017:BG1080" si="1282">_xlfn.POISSON.DIST(3,K1017,FALSE) * _xlfn.POISSON.DIST(6,L1017,FALSE)</f>
        <v>7.0988354413150409E-4</v>
      </c>
      <c r="BH1017" s="5">
        <f t="shared" ref="BH1017:BH1080" si="1283">_xlfn.POISSON.DIST(4,K1017,FALSE) * _xlfn.POISSON.DIST(6,L1017,FALSE)</f>
        <v>2.246500718074139E-4</v>
      </c>
      <c r="BI1017" s="5">
        <f t="shared" ref="BI1017:BI1080" si="1284">_xlfn.POISSON.DIST(5,K1017,FALSE) * _xlfn.POISSON.DIST(6,L1017,FALSE)</f>
        <v>5.6874291768315391E-5</v>
      </c>
      <c r="BJ1017" s="8">
        <f t="shared" ref="BJ1017:BJ1080" si="1285">SUM(N1017,Q1017,T1017,W1017,X1017,Y1017,AD1017,AE1017,AF1017,AG1017,AM1017,AN1017,AO1017,AP1017,AQ1017,AX1017,AY1017,AZ1017,BA1017,BB1017,BC1017)</f>
        <v>0.27226286711099495</v>
      </c>
      <c r="BK1017" s="8">
        <f t="shared" ref="BK1017:BK1080" si="1286">SUM(M1017,P1017,S1017,V1017,AC1017,AL1017,AY1017)</f>
        <v>0.23299850562224525</v>
      </c>
      <c r="BL1017" s="8">
        <f t="shared" ref="BL1017:BL1080" si="1287">SUM(O1017,R1017,U1017,AA1017,AB1017,AH1017,AI1017,AJ1017,AK1017,AR1017,AS1017,AT1017,AU1017,AV1017,BD1017,BE1017,BF1017,BG1017,BH1017,BI1017)</f>
        <v>0.44775570270253245</v>
      </c>
      <c r="BM1017" s="8">
        <f t="shared" ref="BM1017:BM1080" si="1288">SUM(S1017:BI1017)</f>
        <v>0.58420018358679815</v>
      </c>
      <c r="BN1017" s="8">
        <f t="shared" ref="BN1017:BN1080" si="1289">SUM(M1017:R1017)</f>
        <v>0.41304026664149857</v>
      </c>
    </row>
    <row r="1018" spans="1:66" x14ac:dyDescent="0.25">
      <c r="A1018" t="s">
        <v>112</v>
      </c>
      <c r="B1018" t="s">
        <v>93</v>
      </c>
      <c r="C1018" t="s">
        <v>110</v>
      </c>
      <c r="D1018" s="7" t="s">
        <v>527</v>
      </c>
      <c r="E1018">
        <f>VLOOKUP(A1018,home!$A$2:$E$405,3,FALSE)</f>
        <v>1.3270999999999999</v>
      </c>
      <c r="F1018">
        <f>VLOOKUP(B1018,home!$B$2:$E$405,3,FALSE)</f>
        <v>0.1507</v>
      </c>
      <c r="G1018">
        <f>VLOOKUP(C1018,away!$B$2:$E$405,4,FALSE)</f>
        <v>0.75349999999999995</v>
      </c>
      <c r="H1018">
        <f>VLOOKUP(A1018,away!$A$2:$E$405,3,FALSE)</f>
        <v>0.94389999999999996</v>
      </c>
      <c r="I1018">
        <f>VLOOKUP(C1018,away!$B$2:$E$405,3,FALSE)</f>
        <v>0.63570000000000004</v>
      </c>
      <c r="J1018">
        <f>VLOOKUP(B1018,home!$B$2:$E$405,4,FALSE)</f>
        <v>0.84750000000000003</v>
      </c>
      <c r="K1018" s="3">
        <f t="shared" si="1234"/>
        <v>0.15069545639499998</v>
      </c>
      <c r="L1018" s="3">
        <f t="shared" si="1235"/>
        <v>0.50853155242500003</v>
      </c>
      <c r="M1018" s="5">
        <f t="shared" si="1236"/>
        <v>0.5172510104677337</v>
      </c>
      <c r="N1018" s="5">
        <f t="shared" si="1237"/>
        <v>7.7947377093210021E-2</v>
      </c>
      <c r="O1018" s="5">
        <f t="shared" si="1238"/>
        <v>0.26303845934655656</v>
      </c>
      <c r="P1018" s="5">
        <f t="shared" si="1239"/>
        <v>3.963870068066698E-2</v>
      </c>
      <c r="Q1018" s="5">
        <f t="shared" si="1240"/>
        <v>5.873157782927226E-3</v>
      </c>
      <c r="R1018" s="5">
        <f t="shared" si="1241"/>
        <v>6.6881678039492326E-2</v>
      </c>
      <c r="S1018" s="5">
        <f t="shared" si="1242"/>
        <v>7.5941204553215801E-4</v>
      </c>
      <c r="T1018" s="5">
        <f t="shared" si="1243"/>
        <v>2.9866860449889541E-3</v>
      </c>
      <c r="U1018" s="5">
        <f t="shared" si="1244"/>
        <v>1.0078764996624742E-2</v>
      </c>
      <c r="V1018" s="5">
        <f t="shared" si="1245"/>
        <v>6.4662580872425465E-6</v>
      </c>
      <c r="W1018" s="5">
        <f t="shared" si="1246"/>
        <v>2.9501939752602142E-4</v>
      </c>
      <c r="X1018" s="5">
        <f t="shared" si="1247"/>
        <v>1.5002667221939591E-4</v>
      </c>
      <c r="Y1018" s="5">
        <f t="shared" si="1248"/>
        <v>3.8146648264443012E-5</v>
      </c>
      <c r="Z1018" s="5">
        <f t="shared" si="1249"/>
        <v>1.1337147854070691E-2</v>
      </c>
      <c r="AA1018" s="5">
        <f t="shared" si="1250"/>
        <v>1.708456670086777E-3</v>
      </c>
      <c r="AB1018" s="5">
        <f t="shared" si="1251"/>
        <v>1.2872832881490441E-4</v>
      </c>
      <c r="AC1018" s="5">
        <f t="shared" si="1252"/>
        <v>3.0970706636751286E-8</v>
      </c>
      <c r="AD1018" s="5">
        <f t="shared" si="1253"/>
        <v>1.1114520688890434E-5</v>
      </c>
      <c r="AE1018" s="5">
        <f t="shared" si="1254"/>
        <v>5.6520844603812339E-6</v>
      </c>
      <c r="AF1018" s="5">
        <f t="shared" si="1255"/>
        <v>1.4371316425374437E-6</v>
      </c>
      <c r="AG1018" s="5">
        <f t="shared" si="1256"/>
        <v>2.4360892840621887E-7</v>
      </c>
      <c r="AH1018" s="5">
        <f t="shared" si="1257"/>
        <v>1.4413243495755813E-3</v>
      </c>
      <c r="AI1018" s="5">
        <f t="shared" si="1258"/>
        <v>2.1720103067251868E-4</v>
      </c>
      <c r="AJ1018" s="5">
        <f t="shared" si="1259"/>
        <v>1.6365604223329797E-5</v>
      </c>
      <c r="AK1018" s="5">
        <f t="shared" si="1260"/>
        <v>8.2207406587154076E-7</v>
      </c>
      <c r="AL1018" s="5">
        <f t="shared" si="1261"/>
        <v>9.4935615041742784E-11</v>
      </c>
      <c r="AM1018" s="5">
        <f t="shared" si="1262"/>
        <v>3.3498155356480254E-7</v>
      </c>
      <c r="AN1018" s="5">
        <f t="shared" si="1263"/>
        <v>1.7034868946804737E-7</v>
      </c>
      <c r="AO1018" s="5">
        <f t="shared" si="1264"/>
        <v>4.3313841754375185E-8</v>
      </c>
      <c r="AP1018" s="5">
        <f t="shared" si="1265"/>
        <v>7.3421517296144019E-9</v>
      </c>
      <c r="AQ1018" s="5">
        <f t="shared" si="1266"/>
        <v>9.3342895430017744E-10</v>
      </c>
      <c r="AR1018" s="5">
        <f t="shared" si="1267"/>
        <v>1.4659178180752484E-4</v>
      </c>
      <c r="AS1018" s="5">
        <f t="shared" si="1268"/>
        <v>2.2090715463241204E-5</v>
      </c>
      <c r="AT1018" s="5">
        <f t="shared" si="1269"/>
        <v>1.6644852244126085E-6</v>
      </c>
      <c r="AU1018" s="5">
        <f t="shared" si="1270"/>
        <v>8.3610120185197313E-8</v>
      </c>
      <c r="AV1018" s="5">
        <f t="shared" si="1271"/>
        <v>3.1499163051372779E-9</v>
      </c>
      <c r="AW1018" s="5">
        <f t="shared" si="1272"/>
        <v>2.0208995634933564E-13</v>
      </c>
      <c r="AX1018" s="5">
        <f t="shared" si="1273"/>
        <v>8.4133663497256762E-9</v>
      </c>
      <c r="AY1018" s="5">
        <f t="shared" si="1274"/>
        <v>4.2784622509462537E-9</v>
      </c>
      <c r="AZ1018" s="5">
        <f t="shared" si="1275"/>
        <v>1.0878665252327291E-9</v>
      </c>
      <c r="BA1018" s="5">
        <f t="shared" si="1276"/>
        <v>1.8440481763593011E-10</v>
      </c>
      <c r="BB1018" s="5">
        <f t="shared" si="1277"/>
        <v>2.3443917046762137E-11</v>
      </c>
      <c r="BC1018" s="5">
        <f t="shared" si="1278"/>
        <v>2.3843943061425755E-12</v>
      </c>
      <c r="BD1018" s="5">
        <f t="shared" si="1279"/>
        <v>1.2424424395887905E-5</v>
      </c>
      <c r="BE1018" s="5">
        <f t="shared" si="1280"/>
        <v>1.8723043047834993E-6</v>
      </c>
      <c r="BF1018" s="5">
        <f t="shared" si="1281"/>
        <v>1.4107387585983631E-7</v>
      </c>
      <c r="BG1018" s="5">
        <f t="shared" si="1282"/>
        <v>7.0863973693698657E-9</v>
      </c>
      <c r="BH1018" s="5">
        <f t="shared" si="1283"/>
        <v>2.6697197144337981E-10</v>
      </c>
      <c r="BI1018" s="5">
        <f t="shared" si="1284"/>
        <v>8.0462926162666016E-12</v>
      </c>
      <c r="BJ1018" s="8">
        <f t="shared" si="1285"/>
        <v>8.7309431894450007E-2</v>
      </c>
      <c r="BK1018" s="8">
        <f t="shared" si="1286"/>
        <v>0.55765562479612463</v>
      </c>
      <c r="BL1018" s="8">
        <f t="shared" si="1287"/>
        <v>0.34369667934663634</v>
      </c>
      <c r="BM1018" s="8">
        <f t="shared" si="1288"/>
        <v>2.9368496202434743E-2</v>
      </c>
      <c r="BN1018" s="8">
        <f t="shared" si="1289"/>
        <v>0.97063038341058672</v>
      </c>
    </row>
    <row r="1019" spans="1:66" x14ac:dyDescent="0.25">
      <c r="A1019" t="s">
        <v>112</v>
      </c>
      <c r="B1019" t="s">
        <v>126</v>
      </c>
      <c r="C1019" t="s">
        <v>131</v>
      </c>
      <c r="D1019" s="7" t="s">
        <v>527</v>
      </c>
      <c r="E1019">
        <f>VLOOKUP(A1019,home!$A$2:$E$405,3,FALSE)</f>
        <v>1.3270999999999999</v>
      </c>
      <c r="F1019">
        <f>VLOOKUP(B1019,home!$B$2:$E$405,3,FALSE)</f>
        <v>1.5069999999999999</v>
      </c>
      <c r="G1019">
        <f>VLOOKUP(C1019,away!$B$2:$E$405,4,FALSE)</f>
        <v>0.75349999999999995</v>
      </c>
      <c r="H1019">
        <f>VLOOKUP(A1019,away!$A$2:$E$405,3,FALSE)</f>
        <v>0.94389999999999996</v>
      </c>
      <c r="I1019">
        <f>VLOOKUP(C1019,away!$B$2:$E$405,3,FALSE)</f>
        <v>0.42380000000000001</v>
      </c>
      <c r="J1019">
        <f>VLOOKUP(B1019,home!$B$2:$E$405,4,FALSE)</f>
        <v>0.42380000000000001</v>
      </c>
      <c r="K1019" s="3">
        <f t="shared" si="1234"/>
        <v>1.5069545639499997</v>
      </c>
      <c r="L1019" s="3">
        <f t="shared" si="1235"/>
        <v>0.169530518716</v>
      </c>
      <c r="M1019" s="5">
        <f t="shared" si="1236"/>
        <v>0.18703021780053222</v>
      </c>
      <c r="N1019" s="5">
        <f t="shared" si="1237"/>
        <v>0.28184604031107452</v>
      </c>
      <c r="O1019" s="5">
        <f t="shared" si="1238"/>
        <v>3.1707329839290678E-2</v>
      </c>
      <c r="P1019" s="5">
        <f t="shared" si="1239"/>
        <v>4.7781505411987092E-2</v>
      </c>
      <c r="Q1019" s="5">
        <f t="shared" si="1240"/>
        <v>0.21236458838900471</v>
      </c>
      <c r="R1019" s="5">
        <f t="shared" si="1241"/>
        <v>2.6876800373771262E-3</v>
      </c>
      <c r="S1019" s="5">
        <f t="shared" si="1242"/>
        <v>3.0517425022071167E-3</v>
      </c>
      <c r="T1019" s="5">
        <f t="shared" si="1243"/>
        <v>3.6002278826497792E-2</v>
      </c>
      <c r="U1019" s="5">
        <f t="shared" si="1244"/>
        <v>4.0502116987627661E-3</v>
      </c>
      <c r="V1019" s="5">
        <f t="shared" si="1245"/>
        <v>8.6627030172509994E-5</v>
      </c>
      <c r="W1019" s="5">
        <f t="shared" si="1246"/>
        <v>0.10667459523139119</v>
      </c>
      <c r="X1019" s="5">
        <f t="shared" si="1247"/>
        <v>1.8084599463397084E-2</v>
      </c>
      <c r="Y1019" s="5">
        <f t="shared" si="1248"/>
        <v>1.5329457639004015E-3</v>
      </c>
      <c r="Z1019" s="5">
        <f t="shared" si="1249"/>
        <v>1.5188126362639418E-4</v>
      </c>
      <c r="AA1019" s="5">
        <f t="shared" si="1250"/>
        <v>2.2887816340028781E-4</v>
      </c>
      <c r="AB1019" s="5">
        <f t="shared" si="1251"/>
        <v>1.7245449646227878E-4</v>
      </c>
      <c r="AC1019" s="5">
        <f t="shared" si="1252"/>
        <v>1.3831888904399475E-6</v>
      </c>
      <c r="AD1019" s="5">
        <f t="shared" si="1253"/>
        <v>4.0188442035365993E-2</v>
      </c>
      <c r="AE1019" s="5">
        <f t="shared" si="1254"/>
        <v>6.8131674246434933E-3</v>
      </c>
      <c r="AF1019" s="5">
        <f t="shared" si="1255"/>
        <v>5.7751990379938264E-4</v>
      </c>
      <c r="AG1019" s="5">
        <f t="shared" si="1256"/>
        <v>3.2635749619974589E-5</v>
      </c>
      <c r="AH1019" s="5">
        <f t="shared" si="1257"/>
        <v>6.4371273514560353E-6</v>
      </c>
      <c r="AI1019" s="5">
        <f t="shared" si="1258"/>
        <v>9.7004584410040463E-6</v>
      </c>
      <c r="AJ1019" s="5">
        <f t="shared" si="1259"/>
        <v>7.3090750600391742E-6</v>
      </c>
      <c r="AK1019" s="5">
        <f t="shared" si="1260"/>
        <v>3.6714813399930488E-6</v>
      </c>
      <c r="AL1019" s="5">
        <f t="shared" si="1261"/>
        <v>1.413479559219519E-8</v>
      </c>
      <c r="AM1019" s="5">
        <f t="shared" si="1262"/>
        <v>1.211243122864695E-2</v>
      </c>
      <c r="AN1019" s="5">
        <f t="shared" si="1263"/>
        <v>2.0534267491043941E-3</v>
      </c>
      <c r="AO1019" s="5">
        <f t="shared" si="1264"/>
        <v>1.7405925096048875E-4</v>
      </c>
      <c r="AP1019" s="5">
        <f t="shared" si="1265"/>
        <v>9.8361183675500284E-6</v>
      </c>
      <c r="AQ1019" s="5">
        <f t="shared" si="1266"/>
        <v>4.1688056225068267E-7</v>
      </c>
      <c r="AR1019" s="5">
        <f t="shared" si="1267"/>
        <v>2.1825790778665853E-7</v>
      </c>
      <c r="AS1019" s="5">
        <f t="shared" si="1268"/>
        <v>3.2890475025728325E-7</v>
      </c>
      <c r="AT1019" s="5">
        <f t="shared" si="1269"/>
        <v>2.4782225725252401E-7</v>
      </c>
      <c r="AU1019" s="5">
        <f t="shared" si="1270"/>
        <v>1.2448562720502725E-7</v>
      </c>
      <c r="AV1019" s="5">
        <f t="shared" si="1271"/>
        <v>4.6898546015698554E-8</v>
      </c>
      <c r="AW1019" s="5">
        <f t="shared" si="1272"/>
        <v>1.0030788667144989E-10</v>
      </c>
      <c r="AX1019" s="5">
        <f t="shared" si="1273"/>
        <v>3.0421472534233342E-3</v>
      </c>
      <c r="AY1019" s="5">
        <f t="shared" si="1274"/>
        <v>5.1573680188331239E-4</v>
      </c>
      <c r="AZ1019" s="5">
        <f t="shared" si="1275"/>
        <v>4.3716563772104433E-5</v>
      </c>
      <c r="BA1019" s="5">
        <f t="shared" si="1276"/>
        <v>2.4704305775886535E-6</v>
      </c>
      <c r="BB1019" s="5">
        <f t="shared" si="1277"/>
        <v>1.0470334431761792E-7</v>
      </c>
      <c r="BC1019" s="5">
        <f t="shared" si="1278"/>
        <v>3.550082454693143E-9</v>
      </c>
      <c r="BD1019" s="5">
        <f t="shared" si="1279"/>
        <v>6.1668960534901884E-9</v>
      </c>
      <c r="BE1019" s="5">
        <f t="shared" si="1280"/>
        <v>9.2932321532122811E-9</v>
      </c>
      <c r="BF1019" s="5">
        <f t="shared" si="1281"/>
        <v>7.0022393035650663E-9</v>
      </c>
      <c r="BG1019" s="5">
        <f t="shared" si="1282"/>
        <v>3.5173521587924794E-9</v>
      </c>
      <c r="BH1019" s="5">
        <f t="shared" si="1283"/>
        <v>1.3251224721779288E-9</v>
      </c>
      <c r="BI1019" s="5">
        <f t="shared" si="1284"/>
        <v>3.9937987144824696E-10</v>
      </c>
      <c r="BJ1019" s="8">
        <f t="shared" si="1285"/>
        <v>0.72207116262941928</v>
      </c>
      <c r="BK1019" s="8">
        <f t="shared" si="1286"/>
        <v>0.23846722687046826</v>
      </c>
      <c r="BL1019" s="8">
        <f t="shared" si="1287"/>
        <v>3.8874666450796153E-2</v>
      </c>
      <c r="BM1019" s="8">
        <f t="shared" si="1288"/>
        <v>0.23563183872346835</v>
      </c>
      <c r="BN1019" s="8">
        <f t="shared" si="1289"/>
        <v>0.76341736178926634</v>
      </c>
    </row>
    <row r="1020" spans="1:66" x14ac:dyDescent="0.25">
      <c r="A1020" t="s">
        <v>112</v>
      </c>
      <c r="B1020" t="s">
        <v>128</v>
      </c>
      <c r="C1020" t="s">
        <v>447</v>
      </c>
      <c r="D1020" s="7" t="s">
        <v>527</v>
      </c>
      <c r="E1020">
        <f>VLOOKUP(A1020,home!$A$2:$E$405,3,FALSE)</f>
        <v>1.3270999999999999</v>
      </c>
      <c r="F1020">
        <f>VLOOKUP(B1020,home!$B$2:$E$405,3,FALSE)</f>
        <v>0.6028</v>
      </c>
      <c r="G1020">
        <f>VLOOKUP(C1020,away!$B$2:$E$405,4,FALSE)</f>
        <v>0.4521</v>
      </c>
      <c r="H1020">
        <f>VLOOKUP(A1020,away!$A$2:$E$405,3,FALSE)</f>
        <v>0.94389999999999996</v>
      </c>
      <c r="I1020">
        <f>VLOOKUP(C1020,away!$B$2:$E$405,3,FALSE)</f>
        <v>1.2713000000000001</v>
      </c>
      <c r="J1020">
        <f>VLOOKUP(B1020,home!$B$2:$E$405,4,FALSE)</f>
        <v>1.907</v>
      </c>
      <c r="K1020" s="3">
        <f t="shared" si="1234"/>
        <v>0.36166909534800001</v>
      </c>
      <c r="L1020" s="3">
        <f t="shared" si="1235"/>
        <v>2.2883619934900001</v>
      </c>
      <c r="M1020" s="5">
        <f t="shared" si="1236"/>
        <v>7.0649016630454642E-2</v>
      </c>
      <c r="N1020" s="5">
        <f t="shared" si="1237"/>
        <v>2.5551565931962342E-2</v>
      </c>
      <c r="O1020" s="5">
        <f t="shared" si="1238"/>
        <v>0.16167052453457531</v>
      </c>
      <c r="P1020" s="5">
        <f t="shared" si="1239"/>
        <v>5.8471232352856499E-2</v>
      </c>
      <c r="Q1020" s="5">
        <f t="shared" si="1240"/>
        <v>4.6206058676687969E-3</v>
      </c>
      <c r="R1020" s="5">
        <f t="shared" si="1241"/>
        <v>0.18498034190625745</v>
      </c>
      <c r="S1020" s="5">
        <f t="shared" si="1242"/>
        <v>1.2098133760109396E-2</v>
      </c>
      <c r="T1020" s="5">
        <f t="shared" si="1243"/>
        <v>1.0573618854470158E-2</v>
      </c>
      <c r="U1020" s="5">
        <f t="shared" si="1244"/>
        <v>6.6901672914399871E-2</v>
      </c>
      <c r="V1020" s="5">
        <f t="shared" si="1245"/>
        <v>1.1125306855114317E-3</v>
      </c>
      <c r="W1020" s="5">
        <f t="shared" si="1246"/>
        <v>5.5704344803981164E-4</v>
      </c>
      <c r="X1020" s="5">
        <f t="shared" si="1247"/>
        <v>1.2747170552169264E-3</v>
      </c>
      <c r="Y1020" s="5">
        <f t="shared" si="1248"/>
        <v>1.4585070308059545E-3</v>
      </c>
      <c r="Z1020" s="5">
        <f t="shared" si="1249"/>
        <v>0.14110066132035504</v>
      </c>
      <c r="AA1020" s="5">
        <f t="shared" si="1250"/>
        <v>5.1031748532737349E-2</v>
      </c>
      <c r="AB1020" s="5">
        <f t="shared" si="1251"/>
        <v>9.2283031629308686E-3</v>
      </c>
      <c r="AC1020" s="5">
        <f t="shared" si="1252"/>
        <v>5.7547722631871113E-5</v>
      </c>
      <c r="AD1020" s="5">
        <f t="shared" si="1253"/>
        <v>5.0366349980522317E-5</v>
      </c>
      <c r="AE1020" s="5">
        <f t="shared" si="1254"/>
        <v>1.1525644104624305E-4</v>
      </c>
      <c r="AF1020" s="5">
        <f t="shared" si="1255"/>
        <v>1.3187422959757175E-4</v>
      </c>
      <c r="AG1020" s="5">
        <f t="shared" si="1256"/>
        <v>1.0059199164395243E-4</v>
      </c>
      <c r="AH1020" s="5">
        <f t="shared" si="1257"/>
        <v>8.0722347655451249E-2</v>
      </c>
      <c r="AI1020" s="5">
        <f t="shared" si="1258"/>
        <v>2.9194778450913807E-2</v>
      </c>
      <c r="AJ1020" s="5">
        <f t="shared" si="1259"/>
        <v>5.2794245556136397E-3</v>
      </c>
      <c r="AK1020" s="5">
        <f t="shared" si="1260"/>
        <v>6.3646823432893414E-4</v>
      </c>
      <c r="AL1020" s="5">
        <f t="shared" si="1261"/>
        <v>1.9051284345466035E-6</v>
      </c>
      <c r="AM1020" s="5">
        <f t="shared" si="1262"/>
        <v>3.6431904466872558E-6</v>
      </c>
      <c r="AN1020" s="5">
        <f t="shared" si="1263"/>
        <v>8.3369385532449706E-6</v>
      </c>
      <c r="AO1020" s="5">
        <f t="shared" si="1264"/>
        <v>9.5389666636536532E-6</v>
      </c>
      <c r="AP1020" s="5">
        <f t="shared" si="1265"/>
        <v>7.2762029234243767E-6</v>
      </c>
      <c r="AQ1020" s="5">
        <f t="shared" si="1266"/>
        <v>4.1626465567212931E-6</v>
      </c>
      <c r="AR1020" s="5">
        <f t="shared" si="1267"/>
        <v>3.6944390480004231E-2</v>
      </c>
      <c r="AS1020" s="5">
        <f t="shared" si="1268"/>
        <v>1.3361644283086395E-2</v>
      </c>
      <c r="AT1020" s="5">
        <f t="shared" si="1269"/>
        <v>2.4162469001128158E-3</v>
      </c>
      <c r="AU1020" s="5">
        <f t="shared" si="1270"/>
        <v>2.9129394350040387E-4</v>
      </c>
      <c r="AV1020" s="5">
        <f t="shared" si="1271"/>
        <v>2.6338004256535616E-5</v>
      </c>
      <c r="AW1020" s="5">
        <f t="shared" si="1272"/>
        <v>4.3798363559634793E-8</v>
      </c>
      <c r="AX1020" s="5">
        <f t="shared" si="1273"/>
        <v>2.196048988389758E-7</v>
      </c>
      <c r="AY1020" s="5">
        <f t="shared" si="1274"/>
        <v>5.0253550408732835E-7</v>
      </c>
      <c r="AZ1020" s="5">
        <f t="shared" si="1275"/>
        <v>5.7499157396639061E-7</v>
      </c>
      <c r="BA1020" s="5">
        <f t="shared" si="1276"/>
        <v>4.3859628814722751E-7</v>
      </c>
      <c r="BB1020" s="5">
        <f t="shared" si="1277"/>
        <v>2.5091676907047606E-7</v>
      </c>
      <c r="BC1020" s="5">
        <f t="shared" si="1278"/>
        <v>1.1483767957403683E-7</v>
      </c>
      <c r="BD1020" s="5">
        <f t="shared" si="1279"/>
        <v>1.4090356507849242E-2</v>
      </c>
      <c r="BE1020" s="5">
        <f t="shared" si="1280"/>
        <v>5.0960464913246406E-3</v>
      </c>
      <c r="BF1020" s="5">
        <f t="shared" si="1281"/>
        <v>9.2154126218436602E-4</v>
      </c>
      <c r="BG1020" s="5">
        <f t="shared" si="1282"/>
        <v>1.1109766487335793E-4</v>
      </c>
      <c r="BH1020" s="5">
        <f t="shared" si="1283"/>
        <v>1.0045147987505659E-5</v>
      </c>
      <c r="BI1020" s="5">
        <f t="shared" si="1284"/>
        <v>7.2660391705559138E-7</v>
      </c>
      <c r="BJ1020" s="8">
        <f t="shared" si="1285"/>
        <v>4.4469206628289688E-2</v>
      </c>
      <c r="BK1020" s="8">
        <f t="shared" si="1286"/>
        <v>0.14239086881550247</v>
      </c>
      <c r="BL1020" s="8">
        <f t="shared" si="1287"/>
        <v>0.66291533723630491</v>
      </c>
      <c r="BM1020" s="8">
        <f t="shared" si="1288"/>
        <v>0.48493232803953679</v>
      </c>
      <c r="BN1020" s="8">
        <f t="shared" si="1289"/>
        <v>0.50594328722377502</v>
      </c>
    </row>
    <row r="1021" spans="1:66" x14ac:dyDescent="0.25">
      <c r="A1021" t="s">
        <v>112</v>
      </c>
      <c r="B1021" t="s">
        <v>102</v>
      </c>
      <c r="C1021" t="s">
        <v>113</v>
      </c>
      <c r="D1021" s="7" t="s">
        <v>527</v>
      </c>
      <c r="E1021">
        <f>VLOOKUP(A1021,home!$A$2:$E$405,3,FALSE)</f>
        <v>1.3270999999999999</v>
      </c>
      <c r="F1021">
        <f>VLOOKUP(B1021,home!$B$2:$E$405,3,FALSE)</f>
        <v>1.6577</v>
      </c>
      <c r="G1021">
        <f>VLOOKUP(C1021,away!$B$2:$E$405,4,FALSE)</f>
        <v>0.9042</v>
      </c>
      <c r="H1021">
        <f>VLOOKUP(A1021,away!$A$2:$E$405,3,FALSE)</f>
        <v>0.94389999999999996</v>
      </c>
      <c r="I1021">
        <f>VLOOKUP(C1021,away!$B$2:$E$405,3,FALSE)</f>
        <v>1.4832000000000001</v>
      </c>
      <c r="J1021">
        <f>VLOOKUP(B1021,home!$B$2:$E$405,4,FALSE)</f>
        <v>1.0593999999999999</v>
      </c>
      <c r="K1021" s="3">
        <f t="shared" si="1234"/>
        <v>1.9891800244140001</v>
      </c>
      <c r="L1021" s="3">
        <f t="shared" si="1235"/>
        <v>1.4831520333119999</v>
      </c>
      <c r="M1021" s="5">
        <f t="shared" si="1236"/>
        <v>3.1044548498440707E-2</v>
      </c>
      <c r="N1021" s="5">
        <f t="shared" si="1237"/>
        <v>6.1753195740049886E-2</v>
      </c>
      <c r="O1021" s="5">
        <f t="shared" si="1238"/>
        <v>4.6043785228715321E-2</v>
      </c>
      <c r="P1021" s="5">
        <f t="shared" si="1239"/>
        <v>9.1589377825368912E-2</v>
      </c>
      <c r="Q1021" s="5">
        <f t="shared" si="1240"/>
        <v>6.1419111704917498E-2</v>
      </c>
      <c r="R1021" s="5">
        <f t="shared" si="1241"/>
        <v>3.4144966841675083E-2</v>
      </c>
      <c r="S1021" s="5">
        <f t="shared" si="1242"/>
        <v>6.7553036975715117E-2</v>
      </c>
      <c r="T1021" s="5">
        <f t="shared" si="1243"/>
        <v>9.1093880409365224E-2</v>
      </c>
      <c r="U1021" s="5">
        <f t="shared" si="1244"/>
        <v>6.7920485975738465E-2</v>
      </c>
      <c r="V1021" s="5">
        <f t="shared" si="1245"/>
        <v>2.2144308836740966E-2</v>
      </c>
      <c r="W1021" s="5">
        <f t="shared" si="1246"/>
        <v>4.0724556706891325E-2</v>
      </c>
      <c r="X1021" s="5">
        <f t="shared" si="1247"/>
        <v>6.0400709085555705E-2</v>
      </c>
      <c r="Y1021" s="5">
        <f t="shared" si="1248"/>
        <v>4.4791717246864274E-2</v>
      </c>
      <c r="Z1021" s="5">
        <f t="shared" si="1249"/>
        <v>1.68807256662004E-2</v>
      </c>
      <c r="AA1021" s="5">
        <f t="shared" si="1250"/>
        <v>3.3578802292818545E-2</v>
      </c>
      <c r="AB1021" s="5">
        <f t="shared" si="1251"/>
        <v>3.3397141382310848E-2</v>
      </c>
      <c r="AC1021" s="5">
        <f t="shared" si="1252"/>
        <v>4.0832118013243877E-3</v>
      </c>
      <c r="AD1021" s="5">
        <f t="shared" si="1253"/>
        <v>2.0252118676115868E-2</v>
      </c>
      <c r="AE1021" s="5">
        <f t="shared" si="1254"/>
        <v>3.003697099335717E-2</v>
      </c>
      <c r="AF1021" s="5">
        <f t="shared" si="1255"/>
        <v>2.227469730166563E-2</v>
      </c>
      <c r="AG1021" s="5">
        <f t="shared" si="1256"/>
        <v>1.1012254198124896E-2</v>
      </c>
      <c r="AH1021" s="5">
        <f t="shared" si="1257"/>
        <v>6.2591706489017991E-3</v>
      </c>
      <c r="AI1021" s="5">
        <f t="shared" si="1258"/>
        <v>1.2450617224193872E-2</v>
      </c>
      <c r="AJ1021" s="5">
        <f t="shared" si="1259"/>
        <v>1.2383259536995673E-2</v>
      </c>
      <c r="AK1021" s="5">
        <f t="shared" si="1260"/>
        <v>8.210844169375316E-3</v>
      </c>
      <c r="AL1021" s="5">
        <f t="shared" si="1261"/>
        <v>4.8186086962261781E-4</v>
      </c>
      <c r="AM1021" s="5">
        <f t="shared" si="1262"/>
        <v>8.0570219845182735E-3</v>
      </c>
      <c r="AN1021" s="5">
        <f t="shared" si="1263"/>
        <v>1.194978853877776E-2</v>
      </c>
      <c r="AO1021" s="5">
        <f t="shared" si="1264"/>
        <v>8.8616765844683355E-3</v>
      </c>
      <c r="AP1021" s="5">
        <f t="shared" si="1265"/>
        <v>4.3810712149358489E-3</v>
      </c>
      <c r="AQ1021" s="5">
        <f t="shared" si="1266"/>
        <v>1.6244486701291949E-3</v>
      </c>
      <c r="AR1021" s="5">
        <f t="shared" si="1267"/>
        <v>1.856660334953098E-3</v>
      </c>
      <c r="AS1021" s="5">
        <f t="shared" si="1268"/>
        <v>3.6932316504105088E-3</v>
      </c>
      <c r="AT1021" s="5">
        <f t="shared" si="1269"/>
        <v>3.6732513122650677E-3</v>
      </c>
      <c r="AU1021" s="5">
        <f t="shared" si="1270"/>
        <v>2.4355860450033951E-3</v>
      </c>
      <c r="AV1021" s="5">
        <f t="shared" si="1271"/>
        <v>1.2112047771155635E-3</v>
      </c>
      <c r="AW1021" s="5">
        <f t="shared" si="1272"/>
        <v>3.9489253151933749E-5</v>
      </c>
      <c r="AX1021" s="5">
        <f t="shared" si="1273"/>
        <v>2.6711445313113667E-3</v>
      </c>
      <c r="AY1021" s="5">
        <f t="shared" si="1274"/>
        <v>3.9617134428846816E-3</v>
      </c>
      <c r="AZ1021" s="5">
        <f t="shared" si="1275"/>
        <v>2.9379116741069505E-3</v>
      </c>
      <c r="BA1021" s="5">
        <f t="shared" si="1276"/>
        <v>1.4524565577142612E-3</v>
      </c>
      <c r="BB1021" s="5">
        <f t="shared" si="1277"/>
        <v>5.3855347421781388E-4</v>
      </c>
      <c r="BC1021" s="5">
        <f t="shared" si="1278"/>
        <v>1.5975133606667841E-4</v>
      </c>
      <c r="BD1021" s="5">
        <f t="shared" si="1279"/>
        <v>4.5895159182590396E-4</v>
      </c>
      <c r="BE1021" s="5">
        <f t="shared" si="1280"/>
        <v>9.1293733863309569E-4</v>
      </c>
      <c r="BF1021" s="5">
        <f t="shared" si="1281"/>
        <v>9.079983587753171E-4</v>
      </c>
      <c r="BG1021" s="5">
        <f t="shared" si="1282"/>
        <v>6.0205739915885237E-4</v>
      </c>
      <c r="BH1021" s="5">
        <f t="shared" si="1283"/>
        <v>2.9940013798935899E-4</v>
      </c>
      <c r="BI1021" s="5">
        <f t="shared" si="1284"/>
        <v>1.1911215475904557E-4</v>
      </c>
      <c r="BJ1021" s="8">
        <f t="shared" si="1285"/>
        <v>0.49035475007203871</v>
      </c>
      <c r="BK1021" s="8">
        <f t="shared" si="1286"/>
        <v>0.22085805825009738</v>
      </c>
      <c r="BL1021" s="8">
        <f t="shared" si="1287"/>
        <v>0.2705594644016141</v>
      </c>
      <c r="BM1021" s="8">
        <f t="shared" si="1288"/>
        <v>0.6687357883610503</v>
      </c>
      <c r="BN1021" s="8">
        <f t="shared" si="1289"/>
        <v>0.32599498583916736</v>
      </c>
    </row>
    <row r="1022" spans="1:66" x14ac:dyDescent="0.25">
      <c r="A1022" t="s">
        <v>112</v>
      </c>
      <c r="B1022" t="s">
        <v>129</v>
      </c>
      <c r="C1022" t="s">
        <v>118</v>
      </c>
      <c r="D1022" s="7" t="s">
        <v>527</v>
      </c>
      <c r="E1022">
        <f>VLOOKUP(A1022,home!$A$2:$E$405,3,FALSE)</f>
        <v>1.3270999999999999</v>
      </c>
      <c r="F1022">
        <f>VLOOKUP(B1022,home!$B$2:$E$405,3,FALSE)</f>
        <v>1.2056</v>
      </c>
      <c r="G1022">
        <f>VLOOKUP(C1022,away!$B$2:$E$405,4,FALSE)</f>
        <v>0.75349999999999995</v>
      </c>
      <c r="H1022">
        <f>VLOOKUP(A1022,away!$A$2:$E$405,3,FALSE)</f>
        <v>0.94389999999999996</v>
      </c>
      <c r="I1022">
        <f>VLOOKUP(C1022,away!$B$2:$E$405,3,FALSE)</f>
        <v>0.63570000000000004</v>
      </c>
      <c r="J1022">
        <f>VLOOKUP(B1022,home!$B$2:$E$405,4,FALSE)</f>
        <v>0.63570000000000004</v>
      </c>
      <c r="K1022" s="3">
        <f t="shared" si="1234"/>
        <v>1.2055636511599999</v>
      </c>
      <c r="L1022" s="3">
        <f t="shared" si="1235"/>
        <v>0.38144366711100003</v>
      </c>
      <c r="M1022" s="5">
        <f t="shared" si="1236"/>
        <v>0.20453681029173845</v>
      </c>
      <c r="N1022" s="5">
        <f t="shared" si="1237"/>
        <v>0.24658214381192842</v>
      </c>
      <c r="O1022" s="5">
        <f t="shared" si="1238"/>
        <v>7.801927097686763E-2</v>
      </c>
      <c r="P1022" s="5">
        <f t="shared" si="1239"/>
        <v>9.4057197179713933E-2</v>
      </c>
      <c r="Q1022" s="5">
        <f t="shared" si="1240"/>
        <v>0.1486352348023843</v>
      </c>
      <c r="R1022" s="5">
        <f t="shared" si="1241"/>
        <v>1.4879978413371601E-2</v>
      </c>
      <c r="S1022" s="5">
        <f t="shared" si="1242"/>
        <v>1.0813159167639721E-2</v>
      </c>
      <c r="T1022" s="5">
        <f t="shared" si="1243"/>
        <v>5.6695969024925991E-2</v>
      </c>
      <c r="U1022" s="5">
        <f t="shared" si="1244"/>
        <v>1.7938761105206251E-2</v>
      </c>
      <c r="V1022" s="5">
        <f t="shared" si="1245"/>
        <v>5.5249791115602812E-4</v>
      </c>
      <c r="W1022" s="5">
        <f t="shared" si="1246"/>
        <v>5.9729745453128744E-2</v>
      </c>
      <c r="X1022" s="5">
        <f t="shared" si="1247"/>
        <v>2.2783533141248005E-2</v>
      </c>
      <c r="Y1022" s="5">
        <f t="shared" si="1248"/>
        <v>4.3453172155713208E-3</v>
      </c>
      <c r="Z1022" s="5">
        <f t="shared" si="1249"/>
        <v>1.8919578441763279E-3</v>
      </c>
      <c r="AA1022" s="5">
        <f t="shared" si="1250"/>
        <v>2.2808756064660158E-3</v>
      </c>
      <c r="AB1022" s="5">
        <f t="shared" si="1251"/>
        <v>1.3748703619864747E-3</v>
      </c>
      <c r="AC1022" s="5">
        <f t="shared" si="1252"/>
        <v>1.5879294812771429E-5</v>
      </c>
      <c r="AD1022" s="5">
        <f t="shared" si="1253"/>
        <v>1.8002002502832837E-2</v>
      </c>
      <c r="AE1022" s="5">
        <f t="shared" si="1254"/>
        <v>6.8667498500219566E-3</v>
      </c>
      <c r="AF1022" s="5">
        <f t="shared" si="1255"/>
        <v>1.3096391219631425E-3</v>
      </c>
      <c r="AG1022" s="5">
        <f t="shared" si="1256"/>
        <v>1.6651784975788375E-4</v>
      </c>
      <c r="AH1022" s="5">
        <f t="shared" si="1257"/>
        <v>1.8041883452551012E-4</v>
      </c>
      <c r="AI1022" s="5">
        <f t="shared" si="1258"/>
        <v>2.1750638888860579E-4</v>
      </c>
      <c r="AJ1022" s="5">
        <f t="shared" si="1259"/>
        <v>1.3110889816958721E-4</v>
      </c>
      <c r="AK1022" s="5">
        <f t="shared" si="1260"/>
        <v>5.2686707325630714E-5</v>
      </c>
      <c r="AL1022" s="5">
        <f t="shared" si="1261"/>
        <v>2.9208668330151991E-7</v>
      </c>
      <c r="AM1022" s="5">
        <f t="shared" si="1262"/>
        <v>4.3405119731013226E-3</v>
      </c>
      <c r="AN1022" s="5">
        <f t="shared" si="1263"/>
        <v>1.6556608041589705E-3</v>
      </c>
      <c r="AO1022" s="5">
        <f t="shared" si="1264"/>
        <v>3.1577066431517253E-4</v>
      </c>
      <c r="AP1022" s="5">
        <f t="shared" si="1265"/>
        <v>4.0149573387485337E-5</v>
      </c>
      <c r="AQ1022" s="5">
        <f t="shared" si="1266"/>
        <v>3.8287001264661545E-6</v>
      </c>
      <c r="AR1022" s="5">
        <f t="shared" si="1267"/>
        <v>1.3763924371460652E-5</v>
      </c>
      <c r="AS1022" s="5">
        <f t="shared" si="1268"/>
        <v>1.6593286919548211E-5</v>
      </c>
      <c r="AT1022" s="5">
        <f t="shared" si="1269"/>
        <v>1.0002131781738003E-5</v>
      </c>
      <c r="AU1022" s="5">
        <f t="shared" si="1270"/>
        <v>4.0194021700585131E-6</v>
      </c>
      <c r="AV1022" s="5">
        <f t="shared" si="1271"/>
        <v>1.2114112889040427E-6</v>
      </c>
      <c r="AW1022" s="5">
        <f t="shared" si="1272"/>
        <v>3.7310391879630213E-9</v>
      </c>
      <c r="AX1022" s="5">
        <f t="shared" si="1273"/>
        <v>8.7212724369928514E-4</v>
      </c>
      <c r="AY1022" s="5">
        <f t="shared" si="1274"/>
        <v>3.3266741402406403E-4</v>
      </c>
      <c r="AZ1022" s="5">
        <f t="shared" si="1275"/>
        <v>6.3446939166836167E-5</v>
      </c>
      <c r="BA1022" s="5">
        <f t="shared" si="1276"/>
        <v>8.0671443809221748E-6</v>
      </c>
      <c r="BB1022" s="5">
        <f t="shared" si="1277"/>
        <v>7.6929028394321301E-7</v>
      </c>
      <c r="BC1022" s="5">
        <f t="shared" si="1278"/>
        <v>5.8688181396032316E-8</v>
      </c>
      <c r="BD1022" s="5">
        <f t="shared" si="1279"/>
        <v>8.7502696434806931E-7</v>
      </c>
      <c r="BE1022" s="5">
        <f t="shared" si="1280"/>
        <v>1.0549007020029094E-6</v>
      </c>
      <c r="BF1022" s="5">
        <f t="shared" si="1281"/>
        <v>6.3587497095893729E-7</v>
      </c>
      <c r="BG1022" s="5">
        <f t="shared" si="1282"/>
        <v>2.5552925055683834E-7</v>
      </c>
      <c r="BH1022" s="5">
        <f t="shared" si="1283"/>
        <v>7.7014194069870179E-8</v>
      </c>
      <c r="BI1022" s="5">
        <f t="shared" si="1284"/>
        <v>1.8569102598803502E-8</v>
      </c>
      <c r="BJ1022" s="8">
        <f t="shared" si="1285"/>
        <v>0.57274991120858865</v>
      </c>
      <c r="BK1022" s="8">
        <f t="shared" si="1286"/>
        <v>0.31030850334576821</v>
      </c>
      <c r="BL1022" s="8">
        <f t="shared" si="1287"/>
        <v>0.11512398436452351</v>
      </c>
      <c r="BM1022" s="8">
        <f t="shared" si="1288"/>
        <v>0.21303105760406749</v>
      </c>
      <c r="BN1022" s="8">
        <f t="shared" si="1289"/>
        <v>0.78671063547600439</v>
      </c>
    </row>
    <row r="1023" spans="1:66" x14ac:dyDescent="0.25">
      <c r="A1023" t="s">
        <v>112</v>
      </c>
      <c r="B1023" t="s">
        <v>356</v>
      </c>
      <c r="C1023" t="s">
        <v>90</v>
      </c>
      <c r="D1023" s="7" t="s">
        <v>527</v>
      </c>
      <c r="E1023">
        <f>VLOOKUP(A1023,home!$A$2:$E$405,3,FALSE)</f>
        <v>1.3270999999999999</v>
      </c>
      <c r="F1023">
        <f>VLOOKUP(B1023,home!$B$2:$E$405,3,FALSE)</f>
        <v>0.75349999999999995</v>
      </c>
      <c r="G1023">
        <f>VLOOKUP(C1023,away!$B$2:$E$405,4,FALSE)</f>
        <v>1.2056</v>
      </c>
      <c r="H1023">
        <f>VLOOKUP(A1023,away!$A$2:$E$405,3,FALSE)</f>
        <v>0.94389999999999996</v>
      </c>
      <c r="I1023">
        <f>VLOOKUP(C1023,away!$B$2:$E$405,3,FALSE)</f>
        <v>1.0593999999999999</v>
      </c>
      <c r="J1023">
        <f>VLOOKUP(B1023,home!$B$2:$E$405,4,FALSE)</f>
        <v>0.84750000000000003</v>
      </c>
      <c r="K1023" s="3">
        <f t="shared" si="1234"/>
        <v>1.2055636511599999</v>
      </c>
      <c r="L1023" s="3">
        <f t="shared" si="1235"/>
        <v>0.8474725918499999</v>
      </c>
      <c r="M1023" s="5">
        <f t="shared" si="1236"/>
        <v>0.12834462592537835</v>
      </c>
      <c r="N1023" s="5">
        <f t="shared" si="1237"/>
        <v>0.1547276158373635</v>
      </c>
      <c r="O1023" s="5">
        <f t="shared" si="1238"/>
        <v>0.10876855278299909</v>
      </c>
      <c r="P1023" s="5">
        <f t="shared" si="1239"/>
        <v>0.13112741362446154</v>
      </c>
      <c r="Q1023" s="5">
        <f t="shared" si="1240"/>
        <v>9.3266994742086884E-2</v>
      </c>
      <c r="R1023" s="5">
        <f t="shared" si="1241"/>
        <v>4.6089183669390868E-2</v>
      </c>
      <c r="S1023" s="5">
        <f t="shared" si="1242"/>
        <v>3.3492634537416709E-2</v>
      </c>
      <c r="T1023" s="5">
        <f t="shared" si="1243"/>
        <v>7.9041221768136688E-2</v>
      </c>
      <c r="U1023" s="5">
        <f t="shared" si="1244"/>
        <v>5.5563444543454694E-2</v>
      </c>
      <c r="V1023" s="5">
        <f t="shared" si="1245"/>
        <v>3.8020918814787442E-3</v>
      </c>
      <c r="W1023" s="5">
        <f t="shared" si="1246"/>
        <v>3.7479766237996912E-2</v>
      </c>
      <c r="X1023" s="5">
        <f t="shared" si="1247"/>
        <v>3.1763074635647363E-2</v>
      </c>
      <c r="Y1023" s="5">
        <f t="shared" si="1248"/>
        <v>1.3459167593298529E-2</v>
      </c>
      <c r="Z1023" s="5">
        <f t="shared" si="1249"/>
        <v>1.3019773313516459E-2</v>
      </c>
      <c r="AA1023" s="5">
        <f t="shared" si="1250"/>
        <v>1.5696165453118433E-2</v>
      </c>
      <c r="AB1023" s="5">
        <f t="shared" si="1251"/>
        <v>9.4613632664364566E-3</v>
      </c>
      <c r="AC1023" s="5">
        <f t="shared" si="1252"/>
        <v>2.4278308849426465E-4</v>
      </c>
      <c r="AD1023" s="5">
        <f t="shared" si="1253"/>
        <v>1.129606095762572E-2</v>
      </c>
      <c r="AE1023" s="5">
        <f t="shared" si="1254"/>
        <v>9.5731020574546608E-3</v>
      </c>
      <c r="AF1023" s="5">
        <f t="shared" si="1255"/>
        <v>4.0564708063378337E-3</v>
      </c>
      <c r="AG1023" s="5">
        <f t="shared" si="1256"/>
        <v>1.145915942670328E-3</v>
      </c>
      <c r="AH1023" s="5">
        <f t="shared" si="1257"/>
        <v>2.7584752588263135E-3</v>
      </c>
      <c r="AI1023" s="5">
        <f t="shared" si="1258"/>
        <v>3.325517504665176E-3</v>
      </c>
      <c r="AJ1023" s="5">
        <f t="shared" si="1259"/>
        <v>2.0045615124603209E-3</v>
      </c>
      <c r="AK1023" s="5">
        <f t="shared" si="1260"/>
        <v>8.0554216531215841E-4</v>
      </c>
      <c r="AL1023" s="5">
        <f t="shared" si="1261"/>
        <v>9.9218859337426052E-6</v>
      </c>
      <c r="AM1023" s="5">
        <f t="shared" si="1262"/>
        <v>2.7236240983602379E-3</v>
      </c>
      <c r="AN1023" s="5">
        <f t="shared" si="1263"/>
        <v>2.30819677386247E-3</v>
      </c>
      <c r="AO1023" s="5">
        <f t="shared" si="1264"/>
        <v>9.7806675122251766E-4</v>
      </c>
      <c r="AP1023" s="5">
        <f t="shared" si="1265"/>
        <v>2.762949215536188E-4</v>
      </c>
      <c r="AQ1023" s="5">
        <f t="shared" si="1266"/>
        <v>5.8538093321009416E-5</v>
      </c>
      <c r="AR1023" s="5">
        <f t="shared" si="1267"/>
        <v>4.675464354303271E-4</v>
      </c>
      <c r="AS1023" s="5">
        <f t="shared" si="1268"/>
        <v>5.6365698778422827E-4</v>
      </c>
      <c r="AT1023" s="5">
        <f t="shared" si="1269"/>
        <v>3.3976218809750086E-4</v>
      </c>
      <c r="AU1023" s="5">
        <f t="shared" si="1270"/>
        <v>1.3653498133631121E-4</v>
      </c>
      <c r="AV1023" s="5">
        <f t="shared" si="1271"/>
        <v>4.1150402652716478E-5</v>
      </c>
      <c r="AW1023" s="5">
        <f t="shared" si="1272"/>
        <v>2.8158371593235705E-7</v>
      </c>
      <c r="AX1023" s="5">
        <f t="shared" si="1273"/>
        <v>5.4725036873442027E-4</v>
      </c>
      <c r="AY1023" s="5">
        <f t="shared" si="1274"/>
        <v>4.637796883822273E-4</v>
      </c>
      <c r="AZ1023" s="5">
        <f t="shared" si="1275"/>
        <v>1.9652028728033572E-4</v>
      </c>
      <c r="BA1023" s="5">
        <f t="shared" si="1276"/>
        <v>5.5515185737524237E-5</v>
      </c>
      <c r="BB1023" s="5">
        <f t="shared" si="1277"/>
        <v>1.1761899586003452E-5</v>
      </c>
      <c r="BC1023" s="5">
        <f t="shared" si="1278"/>
        <v>1.9935775054459576E-6</v>
      </c>
      <c r="BD1023" s="5">
        <f t="shared" si="1279"/>
        <v>6.6038798240727959E-5</v>
      </c>
      <c r="BE1023" s="5">
        <f t="shared" si="1280"/>
        <v>7.9613974725310582E-5</v>
      </c>
      <c r="BF1023" s="5">
        <f t="shared" si="1281"/>
        <v>4.7989857026602684E-5</v>
      </c>
      <c r="BG1023" s="5">
        <f t="shared" si="1282"/>
        <v>1.9284942418545831E-5</v>
      </c>
      <c r="BH1023" s="5">
        <f t="shared" si="1283"/>
        <v>5.8123063986281215E-6</v>
      </c>
      <c r="BI1023" s="5">
        <f t="shared" si="1284"/>
        <v>1.4014210647181497E-6</v>
      </c>
      <c r="BJ1023" s="8">
        <f t="shared" si="1285"/>
        <v>0.44343093222416424</v>
      </c>
      <c r="BK1023" s="8">
        <f t="shared" si="1286"/>
        <v>0.29748325063154557</v>
      </c>
      <c r="BL1023" s="8">
        <f t="shared" si="1287"/>
        <v>0.2462415984518391</v>
      </c>
      <c r="BM1023" s="8">
        <f t="shared" si="1288"/>
        <v>0.33738766993471891</v>
      </c>
      <c r="BN1023" s="8">
        <f t="shared" si="1289"/>
        <v>0.66232438658168014</v>
      </c>
    </row>
    <row r="1024" spans="1:66" x14ac:dyDescent="0.25">
      <c r="A1024" t="s">
        <v>112</v>
      </c>
      <c r="B1024" t="s">
        <v>358</v>
      </c>
      <c r="C1024" t="s">
        <v>124</v>
      </c>
      <c r="D1024" s="7" t="s">
        <v>527</v>
      </c>
      <c r="E1024">
        <f>VLOOKUP(A1024,home!$A$2:$E$405,3,FALSE)</f>
        <v>1.3270999999999999</v>
      </c>
      <c r="F1024">
        <f>VLOOKUP(B1024,home!$B$2:$E$405,3,FALSE)</f>
        <v>1.2056</v>
      </c>
      <c r="G1024">
        <f>VLOOKUP(C1024,away!$B$2:$E$405,4,FALSE)</f>
        <v>0.9042</v>
      </c>
      <c r="H1024">
        <f>VLOOKUP(A1024,away!$A$2:$E$405,3,FALSE)</f>
        <v>0.94389999999999996</v>
      </c>
      <c r="I1024">
        <f>VLOOKUP(C1024,away!$B$2:$E$405,3,FALSE)</f>
        <v>0.63570000000000004</v>
      </c>
      <c r="J1024">
        <f>VLOOKUP(B1024,home!$B$2:$E$405,4,FALSE)</f>
        <v>0.63570000000000004</v>
      </c>
      <c r="K1024" s="3">
        <f t="shared" si="1234"/>
        <v>1.4466763813920001</v>
      </c>
      <c r="L1024" s="3">
        <f t="shared" si="1235"/>
        <v>0.38144366711100003</v>
      </c>
      <c r="M1024" s="5">
        <f t="shared" si="1236"/>
        <v>0.16071542114799955</v>
      </c>
      <c r="N1024" s="5">
        <f t="shared" si="1237"/>
        <v>0.23250320390027934</v>
      </c>
      <c r="O1024" s="5">
        <f t="shared" si="1238"/>
        <v>6.1303879603981704E-2</v>
      </c>
      <c r="P1024" s="5">
        <f t="shared" si="1239"/>
        <v>8.8686874710779087E-2</v>
      </c>
      <c r="Q1024" s="5">
        <f t="shared" si="1240"/>
        <v>0.16817844684025127</v>
      </c>
      <c r="R1024" s="5">
        <f t="shared" si="1241"/>
        <v>1.1691988322137012E-2</v>
      </c>
      <c r="S1024" s="5">
        <f t="shared" si="1242"/>
        <v>1.2234920721643726E-2</v>
      </c>
      <c r="T1024" s="5">
        <f t="shared" si="1243"/>
        <v>6.41506034917778E-2</v>
      </c>
      <c r="U1024" s="5">
        <f t="shared" si="1244"/>
        <v>1.6914523357146695E-2</v>
      </c>
      <c r="V1024" s="5">
        <f t="shared" si="1245"/>
        <v>7.501713092799995E-4</v>
      </c>
      <c r="W1024" s="5">
        <f t="shared" si="1246"/>
        <v>8.1099928967660509E-2</v>
      </c>
      <c r="X1024" s="5">
        <f t="shared" si="1247"/>
        <v>3.0935054307866035E-2</v>
      </c>
      <c r="Y1024" s="5">
        <f t="shared" si="1248"/>
        <v>5.8999902787351807E-3</v>
      </c>
      <c r="Z1024" s="5">
        <f t="shared" si="1249"/>
        <v>1.4866116338049769E-3</v>
      </c>
      <c r="AA1024" s="5">
        <f t="shared" si="1250"/>
        <v>2.150645938928233E-3</v>
      </c>
      <c r="AB1024" s="5">
        <f t="shared" si="1251"/>
        <v>1.5556443422920486E-3</v>
      </c>
      <c r="AC1024" s="5">
        <f t="shared" si="1252"/>
        <v>2.5872730679213263E-5</v>
      </c>
      <c r="AD1024" s="5">
        <f t="shared" si="1253"/>
        <v>2.9331337942520845E-2</v>
      </c>
      <c r="AE1024" s="5">
        <f t="shared" si="1254"/>
        <v>1.1188253106067162E-2</v>
      </c>
      <c r="AF1024" s="5">
        <f t="shared" si="1255"/>
        <v>2.1338441466721477E-3</v>
      </c>
      <c r="AG1024" s="5">
        <f t="shared" si="1256"/>
        <v>2.713137787833222E-4</v>
      </c>
      <c r="AH1024" s="5">
        <f t="shared" si="1257"/>
        <v>1.4176464829211135E-4</v>
      </c>
      <c r="AI1024" s="5">
        <f t="shared" si="1258"/>
        <v>2.0508756840054122E-4</v>
      </c>
      <c r="AJ1024" s="5">
        <f t="shared" si="1259"/>
        <v>1.4834767066108966E-4</v>
      </c>
      <c r="AK1024" s="5">
        <f t="shared" si="1260"/>
        <v>7.1537023793305789E-5</v>
      </c>
      <c r="AL1024" s="5">
        <f t="shared" si="1261"/>
        <v>5.7108934731536225E-7</v>
      </c>
      <c r="AM1024" s="5">
        <f t="shared" si="1262"/>
        <v>8.486590767214381E-3</v>
      </c>
      <c r="AN1024" s="5">
        <f t="shared" si="1263"/>
        <v>3.2371563035166078E-3</v>
      </c>
      <c r="AO1024" s="5">
        <f t="shared" si="1264"/>
        <v>6.1739638571243224E-4</v>
      </c>
      <c r="AP1024" s="5">
        <f t="shared" si="1265"/>
        <v>7.8500647142409197E-5</v>
      </c>
      <c r="AQ1024" s="5">
        <f t="shared" si="1266"/>
        <v>7.4858936791468021E-6</v>
      </c>
      <c r="AR1024" s="5">
        <f t="shared" si="1267"/>
        <v>1.0815045462248822E-5</v>
      </c>
      <c r="AS1024" s="5">
        <f t="shared" si="1268"/>
        <v>1.5645870833916097E-5</v>
      </c>
      <c r="AT1024" s="5">
        <f t="shared" si="1269"/>
        <v>1.1317255900868189E-5</v>
      </c>
      <c r="AU1024" s="5">
        <f t="shared" si="1270"/>
        <v>5.4574689379850834E-6</v>
      </c>
      <c r="AV1024" s="5">
        <f t="shared" si="1271"/>
        <v>1.9737978536908759E-6</v>
      </c>
      <c r="AW1024" s="5">
        <f t="shared" si="1272"/>
        <v>8.7539358271761252E-9</v>
      </c>
      <c r="AX1024" s="5">
        <f t="shared" si="1273"/>
        <v>2.0462250702447467E-3</v>
      </c>
      <c r="AY1024" s="5">
        <f t="shared" si="1274"/>
        <v>7.8051959452861961E-4</v>
      </c>
      <c r="AZ1024" s="5">
        <f t="shared" si="1275"/>
        <v>1.4886212819449377E-4</v>
      </c>
      <c r="BA1024" s="5">
        <f t="shared" si="1276"/>
        <v>1.8927505357485165E-5</v>
      </c>
      <c r="BB1024" s="5">
        <f t="shared" si="1277"/>
        <v>1.8049442632055599E-6</v>
      </c>
      <c r="BC1024" s="5">
        <f t="shared" si="1278"/>
        <v>1.3769691173761814E-7</v>
      </c>
      <c r="BD1024" s="5">
        <f t="shared" si="1279"/>
        <v>6.8755510018206164E-7</v>
      </c>
      <c r="BE1024" s="5">
        <f t="shared" si="1280"/>
        <v>9.9466972433899895E-7</v>
      </c>
      <c r="BF1024" s="5">
        <f t="shared" si="1281"/>
        <v>7.1948259874346076E-7</v>
      </c>
      <c r="BG1024" s="5">
        <f t="shared" si="1282"/>
        <v>3.4695282747490073E-7</v>
      </c>
      <c r="BH1024" s="5">
        <f t="shared" si="1283"/>
        <v>1.2548211524127811E-7</v>
      </c>
      <c r="BI1024" s="5">
        <f t="shared" si="1284"/>
        <v>3.6306402481333212E-8</v>
      </c>
      <c r="BJ1024" s="8">
        <f t="shared" si="1285"/>
        <v>0.64111558369737909</v>
      </c>
      <c r="BK1024" s="8">
        <f t="shared" si="1286"/>
        <v>0.26319435130425756</v>
      </c>
      <c r="BL1024" s="8">
        <f t="shared" si="1287"/>
        <v>9.4231538363389919E-2</v>
      </c>
      <c r="BM1024" s="8">
        <f t="shared" si="1288"/>
        <v>0.27616775963281071</v>
      </c>
      <c r="BN1024" s="8">
        <f t="shared" si="1289"/>
        <v>0.72307981452542802</v>
      </c>
    </row>
    <row r="1025" spans="1:66" x14ac:dyDescent="0.25">
      <c r="A1025" t="s">
        <v>134</v>
      </c>
      <c r="B1025" t="s">
        <v>290</v>
      </c>
      <c r="C1025" t="s">
        <v>298</v>
      </c>
      <c r="D1025" s="7" t="s">
        <v>527</v>
      </c>
      <c r="E1025">
        <f>VLOOKUP(A1025,home!$A$2:$E$405,3,FALSE)</f>
        <v>1.5832999999999999</v>
      </c>
      <c r="F1025">
        <f>VLOOKUP(B1025,home!$B$2:$E$405,3,FALSE)</f>
        <v>1.2632000000000001</v>
      </c>
      <c r="G1025">
        <f>VLOOKUP(C1025,away!$B$2:$E$405,4,FALSE)</f>
        <v>1.2632000000000001</v>
      </c>
      <c r="H1025">
        <f>VLOOKUP(A1025,away!$A$2:$E$405,3,FALSE)</f>
        <v>1.1943999999999999</v>
      </c>
      <c r="I1025">
        <f>VLOOKUP(C1025,away!$B$2:$E$405,3,FALSE)</f>
        <v>1.1720999999999999</v>
      </c>
      <c r="J1025">
        <f>VLOOKUP(B1025,home!$B$2:$E$405,4,FALSE)</f>
        <v>1.6745000000000001</v>
      </c>
      <c r="K1025" s="3">
        <f t="shared" si="1234"/>
        <v>2.5264310241920001</v>
      </c>
      <c r="L1025" s="3">
        <f t="shared" si="1235"/>
        <v>2.3442267238799999</v>
      </c>
      <c r="M1025" s="5">
        <f t="shared" si="1236"/>
        <v>7.6683198061814634E-3</v>
      </c>
      <c r="N1025" s="5">
        <f t="shared" si="1237"/>
        <v>1.9373481061762832E-2</v>
      </c>
      <c r="O1025" s="5">
        <f t="shared" si="1238"/>
        <v>1.7976280216908884E-2</v>
      </c>
      <c r="P1025" s="5">
        <f t="shared" si="1239"/>
        <v>4.5415832039567505E-2</v>
      </c>
      <c r="Q1025" s="5">
        <f t="shared" si="1240"/>
        <v>2.4472881800516901E-2</v>
      </c>
      <c r="R1025" s="5">
        <f t="shared" si="1241"/>
        <v>2.1070238240216591E-2</v>
      </c>
      <c r="S1025" s="5">
        <f t="shared" si="1242"/>
        <v>6.7244124266424662E-2</v>
      </c>
      <c r="T1025" s="5">
        <f t="shared" si="1243"/>
        <v>5.7369983527128202E-2</v>
      </c>
      <c r="U1025" s="5">
        <f t="shared" si="1244"/>
        <v>5.3232503577199844E-2</v>
      </c>
      <c r="V1025" s="5">
        <f t="shared" si="1245"/>
        <v>4.4250572202994179E-2</v>
      </c>
      <c r="W1025" s="5">
        <f t="shared" si="1246"/>
        <v>2.0609682610736556E-2</v>
      </c>
      <c r="X1025" s="5">
        <f t="shared" si="1247"/>
        <v>4.831376874677356E-2</v>
      </c>
      <c r="Y1025" s="5">
        <f t="shared" si="1248"/>
        <v>5.6629213913772465E-2</v>
      </c>
      <c r="Z1025" s="5">
        <f t="shared" si="1249"/>
        <v>1.6464471853744677E-2</v>
      </c>
      <c r="AA1025" s="5">
        <f t="shared" si="1250"/>
        <v>4.1596352488236524E-2</v>
      </c>
      <c r="AB1025" s="5">
        <f t="shared" si="1251"/>
        <v>5.2545157709753432E-2</v>
      </c>
      <c r="AC1025" s="5">
        <f t="shared" si="1252"/>
        <v>1.6379700879894266E-2</v>
      </c>
      <c r="AD1025" s="5">
        <f t="shared" si="1253"/>
        <v>1.3017235386628802E-2</v>
      </c>
      <c r="AE1025" s="5">
        <f t="shared" si="1254"/>
        <v>3.0515351064371636E-2</v>
      </c>
      <c r="AF1025" s="5">
        <f t="shared" si="1255"/>
        <v>3.5767450726840004E-2</v>
      </c>
      <c r="AG1025" s="5">
        <f t="shared" si="1256"/>
        <v>2.7949004612973154E-2</v>
      </c>
      <c r="AH1025" s="5">
        <f t="shared" si="1257"/>
        <v>9.6491137285295899E-3</v>
      </c>
      <c r="AI1025" s="5">
        <f t="shared" si="1258"/>
        <v>2.4377820279714097E-2</v>
      </c>
      <c r="AJ1025" s="5">
        <f t="shared" si="1259"/>
        <v>3.0794440728423307E-2</v>
      </c>
      <c r="AK1025" s="5">
        <f t="shared" si="1260"/>
        <v>2.593334347631011E-2</v>
      </c>
      <c r="AL1025" s="5">
        <f t="shared" si="1261"/>
        <v>3.8803689090795351E-3</v>
      </c>
      <c r="AM1025" s="5">
        <f t="shared" si="1262"/>
        <v>6.5774294659977882E-3</v>
      </c>
      <c r="AN1025" s="5">
        <f t="shared" si="1263"/>
        <v>1.541898592862777E-2</v>
      </c>
      <c r="AO1025" s="5">
        <f t="shared" si="1264"/>
        <v>1.8072799434509453E-2</v>
      </c>
      <c r="AP1025" s="5">
        <f t="shared" si="1265"/>
        <v>1.4122246469900136E-2</v>
      </c>
      <c r="AQ1025" s="5">
        <f t="shared" si="1266"/>
        <v>8.2764368939899739E-3</v>
      </c>
      <c r="AR1025" s="5">
        <f t="shared" si="1267"/>
        <v>4.5239420528352904E-3</v>
      </c>
      <c r="AS1025" s="5">
        <f t="shared" si="1268"/>
        <v>1.142942755392992E-2</v>
      </c>
      <c r="AT1025" s="5">
        <f t="shared" si="1269"/>
        <v>1.443783018050172E-2</v>
      </c>
      <c r="AU1025" s="5">
        <f t="shared" si="1270"/>
        <v>1.2158727363345043E-2</v>
      </c>
      <c r="AV1025" s="5">
        <f t="shared" si="1271"/>
        <v>7.6795465063617778E-3</v>
      </c>
      <c r="AW1025" s="5">
        <f t="shared" si="1272"/>
        <v>6.3837750308547245E-4</v>
      </c>
      <c r="AX1025" s="5">
        <f t="shared" si="1273"/>
        <v>2.7695703103885706E-3</v>
      </c>
      <c r="AY1025" s="5">
        <f t="shared" si="1274"/>
        <v>6.4925007352775125E-3</v>
      </c>
      <c r="AZ1025" s="5">
        <f t="shared" si="1275"/>
        <v>7.6099468642240493E-3</v>
      </c>
      <c r="BA1025" s="5">
        <f t="shared" si="1276"/>
        <v>5.9464802688069408E-3</v>
      </c>
      <c r="BB1025" s="5">
        <f t="shared" si="1277"/>
        <v>3.4849744897905892E-3</v>
      </c>
      <c r="BC1025" s="5">
        <f t="shared" si="1278"/>
        <v>1.6339140662014334E-3</v>
      </c>
      <c r="BD1025" s="5">
        <f t="shared" si="1279"/>
        <v>1.767524309590172E-3</v>
      </c>
      <c r="BE1025" s="5">
        <f t="shared" si="1280"/>
        <v>4.4655282517621561E-3</v>
      </c>
      <c r="BF1025" s="5">
        <f t="shared" si="1281"/>
        <v>5.6409245573288882E-3</v>
      </c>
      <c r="BG1025" s="5">
        <f t="shared" si="1282"/>
        <v>4.7504689355874095E-3</v>
      </c>
      <c r="BH1025" s="5">
        <f t="shared" si="1283"/>
        <v>3.0004330245820944E-3</v>
      </c>
      <c r="BI1025" s="5">
        <f t="shared" si="1284"/>
        <v>1.5160774158628878E-3</v>
      </c>
      <c r="BJ1025" s="8">
        <f t="shared" si="1285"/>
        <v>0.42442333837921836</v>
      </c>
      <c r="BK1025" s="8">
        <f t="shared" si="1286"/>
        <v>0.19133141883941912</v>
      </c>
      <c r="BL1025" s="8">
        <f t="shared" si="1287"/>
        <v>0.34854568059697971</v>
      </c>
      <c r="BM1025" s="8">
        <f t="shared" si="1288"/>
        <v>0.83893375327201547</v>
      </c>
      <c r="BN1025" s="8">
        <f t="shared" si="1289"/>
        <v>0.13597703316515419</v>
      </c>
    </row>
    <row r="1026" spans="1:66" x14ac:dyDescent="0.25">
      <c r="A1026" t="s">
        <v>134</v>
      </c>
      <c r="B1026" t="s">
        <v>444</v>
      </c>
      <c r="C1026" t="s">
        <v>445</v>
      </c>
      <c r="D1026" s="7" t="s">
        <v>527</v>
      </c>
      <c r="E1026">
        <f>VLOOKUP(A1026,home!$A$2:$E$405,3,FALSE)</f>
        <v>1.5832999999999999</v>
      </c>
      <c r="F1026">
        <f>VLOOKUP(B1026,home!$B$2:$E$405,3,FALSE)</f>
        <v>0.88419999999999999</v>
      </c>
      <c r="G1026">
        <f>VLOOKUP(C1026,away!$B$2:$E$405,4,FALSE)</f>
        <v>1.2632000000000001</v>
      </c>
      <c r="H1026">
        <f>VLOOKUP(A1026,away!$A$2:$E$405,3,FALSE)</f>
        <v>1.1943999999999999</v>
      </c>
      <c r="I1026">
        <f>VLOOKUP(C1026,away!$B$2:$E$405,3,FALSE)</f>
        <v>1.0046999999999999</v>
      </c>
      <c r="J1026">
        <f>VLOOKUP(B1026,home!$B$2:$E$405,4,FALSE)</f>
        <v>0.16739999999999999</v>
      </c>
      <c r="K1026" s="3">
        <f t="shared" si="1234"/>
        <v>1.7684217159519999</v>
      </c>
      <c r="L1026" s="3">
        <f t="shared" si="1235"/>
        <v>0.20088229003199998</v>
      </c>
      <c r="M1026" s="5">
        <f t="shared" si="1236"/>
        <v>0.13955395113728974</v>
      </c>
      <c r="N1026" s="5">
        <f t="shared" si="1237"/>
        <v>0.24679023773808753</v>
      </c>
      <c r="O1026" s="5">
        <f t="shared" si="1238"/>
        <v>2.8033917287472596E-2</v>
      </c>
      <c r="P1026" s="5">
        <f t="shared" si="1239"/>
        <v>4.9575788114368732E-2</v>
      </c>
      <c r="Q1026" s="5">
        <f t="shared" si="1240"/>
        <v>0.21821460785049543</v>
      </c>
      <c r="R1026" s="5">
        <f t="shared" si="1241"/>
        <v>2.815758751637584E-3</v>
      </c>
      <c r="S1026" s="5">
        <f t="shared" si="1242"/>
        <v>4.4028828046991314E-3</v>
      </c>
      <c r="T1026" s="5">
        <f t="shared" si="1243"/>
        <v>4.3835450143442367E-2</v>
      </c>
      <c r="U1026" s="5">
        <f t="shared" si="1244"/>
        <v>4.979448923277798E-3</v>
      </c>
      <c r="V1026" s="5">
        <f t="shared" si="1245"/>
        <v>1.7378892873355615E-4</v>
      </c>
      <c r="W1026" s="5">
        <f t="shared" si="1246"/>
        <v>0.12863181708692195</v>
      </c>
      <c r="X1026" s="5">
        <f t="shared" si="1247"/>
        <v>2.5839853987398229E-2</v>
      </c>
      <c r="Y1026" s="5">
        <f t="shared" si="1248"/>
        <v>2.5953845215405309E-3</v>
      </c>
      <c r="Z1026" s="5">
        <f t="shared" si="1249"/>
        <v>1.8854535540220114E-4</v>
      </c>
      <c r="AA1026" s="5">
        <f t="shared" si="1250"/>
        <v>3.3342770093514024E-4</v>
      </c>
      <c r="AB1026" s="5">
        <f t="shared" si="1251"/>
        <v>2.9482039351682552E-4</v>
      </c>
      <c r="AC1026" s="5">
        <f t="shared" si="1252"/>
        <v>3.8585986984354375E-6</v>
      </c>
      <c r="AD1026" s="5">
        <f t="shared" si="1253"/>
        <v>5.686882467471957E-2</v>
      </c>
      <c r="AE1026" s="5">
        <f t="shared" si="1254"/>
        <v>1.1423939732085974E-2</v>
      </c>
      <c r="AF1026" s="5">
        <f t="shared" si="1255"/>
        <v>1.1474335872844912E-3</v>
      </c>
      <c r="AG1026" s="5">
        <f t="shared" si="1256"/>
        <v>7.6833028891113786E-5</v>
      </c>
      <c r="AH1026" s="5">
        <f t="shared" si="1257"/>
        <v>9.4688556920228689E-6</v>
      </c>
      <c r="AI1026" s="5">
        <f t="shared" si="1258"/>
        <v>1.6744930030988946E-5</v>
      </c>
      <c r="AJ1026" s="5">
        <f t="shared" si="1259"/>
        <v>1.4806048949448827E-5</v>
      </c>
      <c r="AK1026" s="5">
        <f t="shared" si="1260"/>
        <v>8.7277794965511989E-6</v>
      </c>
      <c r="AL1026" s="5">
        <f t="shared" si="1261"/>
        <v>5.4829854671423709E-8</v>
      </c>
      <c r="AM1026" s="5">
        <f t="shared" si="1262"/>
        <v>2.0113612903088201E-2</v>
      </c>
      <c r="AN1026" s="5">
        <f t="shared" si="1263"/>
        <v>4.0404686207895415E-3</v>
      </c>
      <c r="AO1026" s="5">
        <f t="shared" si="1264"/>
        <v>4.0582929467331973E-4</v>
      </c>
      <c r="AP1026" s="5">
        <f t="shared" si="1265"/>
        <v>2.7174639358682602E-5</v>
      </c>
      <c r="AQ1026" s="5">
        <f t="shared" si="1266"/>
        <v>1.3647259462914699E-6</v>
      </c>
      <c r="AR1026" s="5">
        <f t="shared" si="1267"/>
        <v>3.8042508307921815E-7</v>
      </c>
      <c r="AS1026" s="5">
        <f t="shared" si="1268"/>
        <v>6.7275197821013322E-7</v>
      </c>
      <c r="AT1026" s="5">
        <f t="shared" si="1269"/>
        <v>5.9485460385823324E-7</v>
      </c>
      <c r="AU1026" s="5">
        <f t="shared" si="1270"/>
        <v>3.5065126643230801E-7</v>
      </c>
      <c r="AV1026" s="5">
        <f t="shared" si="1271"/>
        <v>1.5502482857124096E-7</v>
      </c>
      <c r="AW1026" s="5">
        <f t="shared" si="1272"/>
        <v>5.4105583367977316E-10</v>
      </c>
      <c r="AX1026" s="5">
        <f t="shared" si="1273"/>
        <v>5.9282249740122573E-3</v>
      </c>
      <c r="AY1026" s="5">
        <f t="shared" si="1274"/>
        <v>1.1908754086044759E-3</v>
      </c>
      <c r="AZ1026" s="5">
        <f t="shared" si="1275"/>
        <v>1.1961288961163039E-4</v>
      </c>
      <c r="BA1026" s="5">
        <f t="shared" si="1276"/>
        <v>8.0093703941763784E-6</v>
      </c>
      <c r="BB1026" s="5">
        <f t="shared" si="1277"/>
        <v>4.022351666241633E-7</v>
      </c>
      <c r="BC1026" s="5">
        <f t="shared" si="1278"/>
        <v>1.6160384280572994E-8</v>
      </c>
      <c r="BD1026" s="5">
        <f t="shared" si="1279"/>
        <v>1.2736776979094539E-8</v>
      </c>
      <c r="BE1026" s="5">
        <f t="shared" si="1280"/>
        <v>2.2523993001068299E-8</v>
      </c>
      <c r="BF1026" s="5">
        <f t="shared" si="1281"/>
        <v>1.991595917652002E-8</v>
      </c>
      <c r="BG1026" s="5">
        <f t="shared" si="1282"/>
        <v>1.1739938233923838E-8</v>
      </c>
      <c r="BH1026" s="5">
        <f t="shared" si="1283"/>
        <v>5.19029042920152E-9</v>
      </c>
      <c r="BI1026" s="5">
        <f t="shared" si="1284"/>
        <v>1.8357244614195587E-9</v>
      </c>
      <c r="BJ1026" s="8">
        <f t="shared" si="1285"/>
        <v>0.76725997357289655</v>
      </c>
      <c r="BK1026" s="8">
        <f t="shared" si="1286"/>
        <v>0.19490119982224877</v>
      </c>
      <c r="BL1026" s="8">
        <f t="shared" si="1287"/>
        <v>3.650934832145139E-2</v>
      </c>
      <c r="BM1026" s="8">
        <f t="shared" si="1288"/>
        <v>0.31268393132509875</v>
      </c>
      <c r="BN1026" s="8">
        <f t="shared" si="1289"/>
        <v>0.6849842608793516</v>
      </c>
    </row>
    <row r="1027" spans="1:66" x14ac:dyDescent="0.25">
      <c r="A1027" t="s">
        <v>134</v>
      </c>
      <c r="B1027" t="s">
        <v>310</v>
      </c>
      <c r="C1027" t="s">
        <v>338</v>
      </c>
      <c r="D1027" s="7" t="s">
        <v>527</v>
      </c>
      <c r="E1027">
        <f>VLOOKUP(A1027,home!$A$2:$E$405,3,FALSE)</f>
        <v>1.5832999999999999</v>
      </c>
      <c r="F1027">
        <f>VLOOKUP(B1027,home!$B$2:$E$405,3,FALSE)</f>
        <v>1.3895</v>
      </c>
      <c r="G1027">
        <f>VLOOKUP(C1027,away!$B$2:$E$405,4,FALSE)</f>
        <v>0.88419999999999999</v>
      </c>
      <c r="H1027">
        <f>VLOOKUP(A1027,away!$A$2:$E$405,3,FALSE)</f>
        <v>1.1943999999999999</v>
      </c>
      <c r="I1027">
        <f>VLOOKUP(C1027,away!$B$2:$E$405,3,FALSE)</f>
        <v>2.1768000000000001</v>
      </c>
      <c r="J1027">
        <f>VLOOKUP(B1027,home!$B$2:$E$405,4,FALSE)</f>
        <v>1.5069999999999999</v>
      </c>
      <c r="K1027" s="3">
        <f t="shared" si="1234"/>
        <v>1.9452358884700001</v>
      </c>
      <c r="L1027" s="3">
        <f t="shared" si="1235"/>
        <v>3.9181546694399998</v>
      </c>
      <c r="M1027" s="5">
        <f t="shared" si="1236"/>
        <v>2.841592746133111E-3</v>
      </c>
      <c r="N1027" s="5">
        <f t="shared" si="1237"/>
        <v>5.5275681901941496E-3</v>
      </c>
      <c r="O1027" s="5">
        <f t="shared" si="1238"/>
        <v>1.1133799886908283E-2</v>
      </c>
      <c r="P1027" s="5">
        <f t="shared" si="1239"/>
        <v>2.1657867115057221E-2</v>
      </c>
      <c r="Q1027" s="5">
        <f t="shared" si="1240"/>
        <v>5.3762120097654142E-3</v>
      </c>
      <c r="R1027" s="5">
        <f t="shared" si="1241"/>
        <v>2.1811975007750117E-2</v>
      </c>
      <c r="S1027" s="5">
        <f t="shared" si="1242"/>
        <v>4.126763138487969E-2</v>
      </c>
      <c r="T1027" s="5">
        <f t="shared" si="1243"/>
        <v>2.1064830189961768E-2</v>
      </c>
      <c r="U1027" s="5">
        <f t="shared" si="1244"/>
        <v>4.2429436583486239E-2</v>
      </c>
      <c r="V1027" s="5">
        <f t="shared" si="1245"/>
        <v>3.4947883752993625E-2</v>
      </c>
      <c r="W1027" s="5">
        <f t="shared" si="1246"/>
        <v>3.4860001818063703E-3</v>
      </c>
      <c r="X1027" s="5">
        <f t="shared" si="1247"/>
        <v>1.3658687890013323E-2</v>
      </c>
      <c r="Y1027" s="5">
        <f t="shared" si="1248"/>
        <v>2.675842586733964E-2</v>
      </c>
      <c r="Z1027" s="5">
        <f t="shared" si="1249"/>
        <v>2.8487563908774896E-2</v>
      </c>
      <c r="AA1027" s="5">
        <f t="shared" si="1250"/>
        <v>5.5415031690431639E-2</v>
      </c>
      <c r="AB1027" s="5">
        <f t="shared" si="1251"/>
        <v>5.3897654202465013E-2</v>
      </c>
      <c r="AC1027" s="5">
        <f t="shared" si="1252"/>
        <v>1.6647719472310047E-2</v>
      </c>
      <c r="AD1027" s="5">
        <f t="shared" si="1253"/>
        <v>1.6952731652156736E-3</v>
      </c>
      <c r="AE1027" s="5">
        <f t="shared" si="1254"/>
        <v>6.6423424682661211E-3</v>
      </c>
      <c r="AF1027" s="5">
        <f t="shared" si="1255"/>
        <v>1.3012862579028258E-2</v>
      </c>
      <c r="AG1027" s="5">
        <f t="shared" si="1256"/>
        <v>1.69954694256002E-2</v>
      </c>
      <c r="AH1027" s="5">
        <f t="shared" si="1257"/>
        <v>2.7904670387534195E-2</v>
      </c>
      <c r="AI1027" s="5">
        <f t="shared" si="1258"/>
        <v>5.428116629375758E-2</v>
      </c>
      <c r="AJ1027" s="5">
        <f t="shared" si="1259"/>
        <v>5.2794836371312687E-2</v>
      </c>
      <c r="AK1027" s="5">
        <f t="shared" si="1260"/>
        <v>3.423280347845957E-2</v>
      </c>
      <c r="AL1027" s="5">
        <f t="shared" si="1261"/>
        <v>5.0753802998785074E-3</v>
      </c>
      <c r="AM1027" s="5">
        <f t="shared" si="1262"/>
        <v>6.5954124034753217E-4</v>
      </c>
      <c r="AN1027" s="5">
        <f t="shared" si="1263"/>
        <v>2.5841845905559329E-3</v>
      </c>
      <c r="AO1027" s="5">
        <f t="shared" si="1264"/>
        <v>5.062617460090812E-3</v>
      </c>
      <c r="AP1027" s="5">
        <f t="shared" si="1265"/>
        <v>6.6120394136144275E-3</v>
      </c>
      <c r="AQ1027" s="5">
        <f t="shared" si="1266"/>
        <v>6.4767482757436727E-3</v>
      </c>
      <c r="AR1027" s="5">
        <f t="shared" si="1267"/>
        <v>2.1866962915620236E-2</v>
      </c>
      <c r="AS1027" s="5">
        <f t="shared" si="1268"/>
        <v>4.2536401035307078E-2</v>
      </c>
      <c r="AT1027" s="5">
        <f t="shared" si="1269"/>
        <v>4.1371666930115902E-2</v>
      </c>
      <c r="AU1027" s="5">
        <f t="shared" si="1270"/>
        <v>2.6825883759429646E-2</v>
      </c>
      <c r="AV1027" s="5">
        <f t="shared" si="1271"/>
        <v>1.3045667957191762E-2</v>
      </c>
      <c r="AW1027" s="5">
        <f t="shared" si="1272"/>
        <v>1.0745334464929883E-3</v>
      </c>
      <c r="AX1027" s="5">
        <f t="shared" si="1273"/>
        <v>2.138272151083396E-4</v>
      </c>
      <c r="AY1027" s="5">
        <f t="shared" si="1274"/>
        <v>8.3780810133009221E-4</v>
      </c>
      <c r="AZ1027" s="5">
        <f t="shared" si="1275"/>
        <v>1.6413308621605809E-3</v>
      </c>
      <c r="BA1027" s="5">
        <f t="shared" si="1276"/>
        <v>2.1436627272234865E-3</v>
      </c>
      <c r="BB1027" s="5">
        <f t="shared" si="1277"/>
        <v>2.0998005310937972E-3</v>
      </c>
      <c r="BC1027" s="5">
        <f t="shared" si="1278"/>
        <v>1.6454686511595505E-3</v>
      </c>
      <c r="BD1027" s="5">
        <f t="shared" si="1279"/>
        <v>1.4279690475718122E-2</v>
      </c>
      <c r="BE1027" s="5">
        <f t="shared" si="1280"/>
        <v>2.7777366389610141E-2</v>
      </c>
      <c r="BF1027" s="5">
        <f t="shared" si="1281"/>
        <v>2.7016764994125003E-2</v>
      </c>
      <c r="BG1027" s="5">
        <f t="shared" si="1282"/>
        <v>1.7517993618977316E-2</v>
      </c>
      <c r="BH1027" s="5">
        <f t="shared" si="1283"/>
        <v>8.5191574704057797E-3</v>
      </c>
      <c r="BI1027" s="5">
        <f t="shared" si="1284"/>
        <v>3.3143541701921263E-3</v>
      </c>
      <c r="BJ1027" s="8">
        <f t="shared" si="1285"/>
        <v>0.14419470103561915</v>
      </c>
      <c r="BK1027" s="8">
        <f t="shared" si="1286"/>
        <v>0.12327588287258229</v>
      </c>
      <c r="BL1027" s="8">
        <f t="shared" si="1287"/>
        <v>0.59797328361879831</v>
      </c>
      <c r="BM1027" s="8">
        <f t="shared" si="1288"/>
        <v>0.82581914182512917</v>
      </c>
      <c r="BN1027" s="8">
        <f t="shared" si="1289"/>
        <v>6.8349014955808293E-2</v>
      </c>
    </row>
    <row r="1028" spans="1:66" x14ac:dyDescent="0.25">
      <c r="A1028" t="s">
        <v>134</v>
      </c>
      <c r="B1028" t="s">
        <v>484</v>
      </c>
      <c r="C1028" t="s">
        <v>136</v>
      </c>
      <c r="D1028" s="7" t="s">
        <v>527</v>
      </c>
      <c r="E1028">
        <f>VLOOKUP(A1028,home!$A$2:$E$405,3,FALSE)</f>
        <v>1.5832999999999999</v>
      </c>
      <c r="F1028">
        <f>VLOOKUP(B1028,home!$B$2:$E$405,3,FALSE)</f>
        <v>1.0105</v>
      </c>
      <c r="G1028">
        <f>VLOOKUP(C1028,away!$B$2:$E$405,4,FALSE)</f>
        <v>0.63160000000000005</v>
      </c>
      <c r="H1028">
        <f>VLOOKUP(A1028,away!$A$2:$E$405,3,FALSE)</f>
        <v>1.1943999999999999</v>
      </c>
      <c r="I1028">
        <f>VLOOKUP(C1028,away!$B$2:$E$405,3,FALSE)</f>
        <v>1.5069999999999999</v>
      </c>
      <c r="J1028">
        <f>VLOOKUP(B1028,home!$B$2:$E$405,4,FALSE)</f>
        <v>2.1768000000000001</v>
      </c>
      <c r="K1028" s="3">
        <f t="shared" si="1234"/>
        <v>1.0105124089399999</v>
      </c>
      <c r="L1028" s="3">
        <f t="shared" si="1235"/>
        <v>3.9181546694399998</v>
      </c>
      <c r="M1028" s="5">
        <f t="shared" si="1236"/>
        <v>7.2361420662825186E-3</v>
      </c>
      <c r="N1028" s="5">
        <f t="shared" si="1237"/>
        <v>7.3122113508312173E-3</v>
      </c>
      <c r="O1028" s="5">
        <f t="shared" si="1238"/>
        <v>2.8352323825736065E-2</v>
      </c>
      <c r="P1028" s="5">
        <f t="shared" si="1239"/>
        <v>2.8650375048191509E-2</v>
      </c>
      <c r="Q1028" s="5">
        <f t="shared" si="1240"/>
        <v>3.6945401534034315E-3</v>
      </c>
      <c r="R1028" s="5">
        <f t="shared" si="1241"/>
        <v>5.5544394993641361E-2</v>
      </c>
      <c r="S1028" s="5">
        <f t="shared" si="1242"/>
        <v>2.8359172017463342E-2</v>
      </c>
      <c r="T1028" s="5">
        <f t="shared" si="1243"/>
        <v>1.4475779753491232E-2</v>
      </c>
      <c r="U1028" s="5">
        <f t="shared" si="1244"/>
        <v>5.6128300388139415E-2</v>
      </c>
      <c r="V1028" s="5">
        <f t="shared" si="1245"/>
        <v>1.2475968346945941E-2</v>
      </c>
      <c r="W1028" s="5">
        <f t="shared" si="1246"/>
        <v>1.2444595567804196E-3</v>
      </c>
      <c r="X1028" s="5">
        <f t="shared" si="1247"/>
        <v>4.8759850233284349E-3</v>
      </c>
      <c r="Y1028" s="5">
        <f t="shared" si="1248"/>
        <v>9.5524317436369074E-3</v>
      </c>
      <c r="Z1028" s="5">
        <f t="shared" si="1249"/>
        <v>7.2543843535185212E-2</v>
      </c>
      <c r="AA1028" s="5">
        <f t="shared" si="1250"/>
        <v>7.3306454084506451E-2</v>
      </c>
      <c r="AB1028" s="5">
        <f t="shared" si="1251"/>
        <v>3.7038540753892055E-2</v>
      </c>
      <c r="AC1028" s="5">
        <f t="shared" si="1252"/>
        <v>3.0872905838086146E-3</v>
      </c>
      <c r="AD1028" s="5">
        <f t="shared" si="1253"/>
        <v>3.1438545613764657E-4</v>
      </c>
      <c r="AE1028" s="5">
        <f t="shared" si="1254"/>
        <v>1.2318108429697444E-3</v>
      </c>
      <c r="AF1028" s="5">
        <f t="shared" si="1255"/>
        <v>2.4132127031243635E-3</v>
      </c>
      <c r="AG1028" s="5">
        <f t="shared" si="1256"/>
        <v>3.1517802070328825E-3</v>
      </c>
      <c r="AH1028" s="5">
        <f t="shared" si="1257"/>
        <v>7.1059499821627681E-2</v>
      </c>
      <c r="AI1028" s="5">
        <f t="shared" si="1258"/>
        <v>7.1806506342824483E-2</v>
      </c>
      <c r="AJ1028" s="5">
        <f t="shared" si="1259"/>
        <v>3.6280682851026473E-2</v>
      </c>
      <c r="AK1028" s="5">
        <f t="shared" si="1260"/>
        <v>1.222069340859297E-2</v>
      </c>
      <c r="AL1028" s="5">
        <f t="shared" si="1261"/>
        <v>4.8894580730258152E-4</v>
      </c>
      <c r="AM1028" s="5">
        <f t="shared" si="1262"/>
        <v>6.3538080923470806E-5</v>
      </c>
      <c r="AN1028" s="5">
        <f t="shared" si="1263"/>
        <v>2.4895202845755373E-4</v>
      </c>
      <c r="AO1028" s="5">
        <f t="shared" si="1264"/>
        <v>4.8771627638376198E-4</v>
      </c>
      <c r="AP1028" s="5">
        <f t="shared" si="1265"/>
        <v>6.3698260189164213E-4</v>
      </c>
      <c r="AQ1028" s="5">
        <f t="shared" si="1266"/>
        <v>6.239490889884446E-4</v>
      </c>
      <c r="AR1028" s="5">
        <f t="shared" si="1267"/>
        <v>5.5684422206836254E-2</v>
      </c>
      <c r="AS1028" s="5">
        <f t="shared" si="1268"/>
        <v>5.6269799624662137E-2</v>
      </c>
      <c r="AT1028" s="5">
        <f t="shared" si="1269"/>
        <v>2.8430665384644217E-2</v>
      </c>
      <c r="AU1028" s="5">
        <f t="shared" si="1270"/>
        <v>9.5765133885346333E-3</v>
      </c>
      <c r="AV1028" s="5">
        <f t="shared" si="1271"/>
        <v>2.4192964033735733E-3</v>
      </c>
      <c r="AW1028" s="5">
        <f t="shared" si="1272"/>
        <v>5.377512795086684E-5</v>
      </c>
      <c r="AX1028" s="5">
        <f t="shared" si="1273"/>
        <v>1.0701003202233519E-5</v>
      </c>
      <c r="AY1028" s="5">
        <f t="shared" si="1274"/>
        <v>4.1928185664523668E-5</v>
      </c>
      <c r="AZ1028" s="5">
        <f t="shared" si="1275"/>
        <v>8.214055822130033E-5</v>
      </c>
      <c r="BA1028" s="5">
        <f t="shared" si="1276"/>
        <v>1.0727980391506534E-4</v>
      </c>
      <c r="BB1028" s="5">
        <f t="shared" si="1277"/>
        <v>1.0508471616160522E-4</v>
      </c>
      <c r="BC1028" s="5">
        <f t="shared" si="1278"/>
        <v>8.2347634263074085E-5</v>
      </c>
      <c r="BD1028" s="5">
        <f t="shared" si="1279"/>
        <v>3.6363363147463981E-2</v>
      </c>
      <c r="BE1028" s="5">
        <f t="shared" si="1280"/>
        <v>3.6745629691303849E-2</v>
      </c>
      <c r="BF1028" s="5">
        <f t="shared" si="1281"/>
        <v>1.8565957388688315E-2</v>
      </c>
      <c r="BG1028" s="5">
        <f t="shared" si="1282"/>
        <v>6.253710108373607E-3</v>
      </c>
      <c r="BH1028" s="5">
        <f t="shared" si="1283"/>
        <v>1.5798629166062603E-3</v>
      </c>
      <c r="BI1028" s="5">
        <f t="shared" si="1284"/>
        <v>3.1929421633095334E-4</v>
      </c>
      <c r="BJ1028" s="8">
        <f t="shared" si="1285"/>
        <v>5.0757216768808962E-2</v>
      </c>
      <c r="BK1028" s="8">
        <f t="shared" si="1286"/>
        <v>8.0339822055659038E-2</v>
      </c>
      <c r="BL1028" s="8">
        <f t="shared" si="1287"/>
        <v>0.6939459109468048</v>
      </c>
      <c r="BM1028" s="8">
        <f t="shared" si="1288"/>
        <v>0.76680865281065824</v>
      </c>
      <c r="BN1028" s="8">
        <f t="shared" si="1289"/>
        <v>0.13078998743808609</v>
      </c>
    </row>
    <row r="1029" spans="1:66" x14ac:dyDescent="0.25">
      <c r="A1029" t="s">
        <v>134</v>
      </c>
      <c r="B1029" t="s">
        <v>483</v>
      </c>
      <c r="C1029" t="s">
        <v>482</v>
      </c>
      <c r="D1029" s="7" t="s">
        <v>527</v>
      </c>
      <c r="E1029">
        <f>VLOOKUP(A1029,home!$A$2:$E$405,3,FALSE)</f>
        <v>1.5832999999999999</v>
      </c>
      <c r="F1029">
        <f>VLOOKUP(B1029,home!$B$2:$E$405,3,FALSE)</f>
        <v>1.0105</v>
      </c>
      <c r="G1029">
        <f>VLOOKUP(C1029,away!$B$2:$E$405,4,FALSE)</f>
        <v>1.7685</v>
      </c>
      <c r="H1029">
        <f>VLOOKUP(A1029,away!$A$2:$E$405,3,FALSE)</f>
        <v>1.1943999999999999</v>
      </c>
      <c r="I1029">
        <f>VLOOKUP(C1029,away!$B$2:$E$405,3,FALSE)</f>
        <v>0.83720000000000006</v>
      </c>
      <c r="J1029">
        <f>VLOOKUP(B1029,home!$B$2:$E$405,4,FALSE)</f>
        <v>1.0046999999999999</v>
      </c>
      <c r="K1029" s="3">
        <f t="shared" si="1234"/>
        <v>2.8294667435249998</v>
      </c>
      <c r="L1029" s="3">
        <f t="shared" si="1235"/>
        <v>1.004651452896</v>
      </c>
      <c r="M1029" s="5">
        <f t="shared" si="1236"/>
        <v>2.1620395008577084E-2</v>
      </c>
      <c r="N1029" s="5">
        <f t="shared" si="1237"/>
        <v>6.1174188658642763E-2</v>
      </c>
      <c r="O1029" s="5">
        <f t="shared" si="1238"/>
        <v>2.172096125755239E-2</v>
      </c>
      <c r="P1029" s="5">
        <f t="shared" si="1239"/>
        <v>6.1458737515639447E-2</v>
      </c>
      <c r="Q1029" s="5">
        <f t="shared" si="1240"/>
        <v>8.6545166185876973E-2</v>
      </c>
      <c r="R1029" s="5">
        <f t="shared" si="1241"/>
        <v>1.0910997642848868E-2</v>
      </c>
      <c r="S1029" s="5">
        <f t="shared" si="1242"/>
        <v>4.3676080103044086E-2</v>
      </c>
      <c r="T1029" s="5">
        <f t="shared" si="1243"/>
        <v>8.694772694976706E-2</v>
      </c>
      <c r="U1029" s="5">
        <f t="shared" si="1244"/>
        <v>3.0872304969120537E-2</v>
      </c>
      <c r="V1029" s="5">
        <f t="shared" si="1245"/>
        <v>1.3794982529228349E-2</v>
      </c>
      <c r="W1029" s="5">
        <f t="shared" si="1246"/>
        <v>8.1625556511927738E-2</v>
      </c>
      <c r="X1029" s="5">
        <f t="shared" si="1247"/>
        <v>8.2005233943152747E-2</v>
      </c>
      <c r="Y1029" s="5">
        <f t="shared" si="1248"/>
        <v>4.1193338713032393E-2</v>
      </c>
      <c r="Z1029" s="5">
        <f t="shared" si="1249"/>
        <v>3.6539165448109829E-3</v>
      </c>
      <c r="AA1029" s="5">
        <f t="shared" si="1250"/>
        <v>1.0338635347158452E-2</v>
      </c>
      <c r="AB1029" s="5">
        <f t="shared" si="1251"/>
        <v>1.4626412444108443E-2</v>
      </c>
      <c r="AC1029" s="5">
        <f t="shared" si="1252"/>
        <v>2.4508751168755682E-3</v>
      </c>
      <c r="AD1029" s="5">
        <f t="shared" si="1253"/>
        <v>5.773919939305501E-2</v>
      </c>
      <c r="AE1029" s="5">
        <f t="shared" si="1254"/>
        <v>5.8007770559284549E-2</v>
      </c>
      <c r="AF1029" s="5">
        <f t="shared" si="1255"/>
        <v>2.9138795485821517E-2</v>
      </c>
      <c r="AG1029" s="5">
        <f t="shared" si="1256"/>
        <v>9.7581110734900004E-3</v>
      </c>
      <c r="AH1029" s="5">
        <f t="shared" si="1257"/>
        <v>9.177281413762714E-4</v>
      </c>
      <c r="AI1029" s="5">
        <f t="shared" si="1258"/>
        <v>2.5966812556211696E-3</v>
      </c>
      <c r="AJ1029" s="5">
        <f t="shared" si="1259"/>
        <v>3.6736116281574195E-3</v>
      </c>
      <c r="AK1029" s="5">
        <f t="shared" si="1260"/>
        <v>3.4647873101660486E-3</v>
      </c>
      <c r="AL1029" s="5">
        <f t="shared" si="1261"/>
        <v>2.7867703699569184E-4</v>
      </c>
      <c r="AM1029" s="5">
        <f t="shared" si="1262"/>
        <v>3.267422889608159E-2</v>
      </c>
      <c r="AN1029" s="5">
        <f t="shared" si="1263"/>
        <v>3.2826211532704833E-2</v>
      </c>
      <c r="AO1029" s="5">
        <f t="shared" si="1264"/>
        <v>1.6489450554701669E-2</v>
      </c>
      <c r="AP1029" s="5">
        <f t="shared" si="1265"/>
        <v>5.5220501524125961E-3</v>
      </c>
      <c r="AQ1029" s="5">
        <f t="shared" si="1266"/>
        <v>1.386933927146473E-3</v>
      </c>
      <c r="AR1029" s="5">
        <f t="shared" si="1267"/>
        <v>1.8439938211944339E-4</v>
      </c>
      <c r="AS1029" s="5">
        <f t="shared" si="1268"/>
        <v>5.217519192335236E-4</v>
      </c>
      <c r="AT1029" s="5">
        <f t="shared" si="1269"/>
        <v>7.3813985192079841E-4</v>
      </c>
      <c r="AU1029" s="5">
        <f t="shared" si="1270"/>
        <v>6.9618072102678908E-4</v>
      </c>
      <c r="AV1029" s="5">
        <f t="shared" si="1271"/>
        <v>4.9245504940713879E-4</v>
      </c>
      <c r="AW1029" s="5">
        <f t="shared" si="1272"/>
        <v>2.2004864261987384E-5</v>
      </c>
      <c r="AX1029" s="5">
        <f t="shared" si="1273"/>
        <v>1.5408440671964414E-2</v>
      </c>
      <c r="AY1029" s="5">
        <f t="shared" si="1274"/>
        <v>1.5480112307950865E-2</v>
      </c>
      <c r="AZ1029" s="5">
        <f t="shared" si="1275"/>
        <v>7.7760586605880441E-3</v>
      </c>
      <c r="BA1029" s="5">
        <f t="shared" si="1276"/>
        <v>2.6040762103881013E-3</v>
      </c>
      <c r="BB1029" s="5">
        <f t="shared" si="1277"/>
        <v>6.5404723705457881E-4</v>
      </c>
      <c r="BC1029" s="5">
        <f t="shared" si="1278"/>
        <v>1.3141790139389946E-4</v>
      </c>
      <c r="BD1029" s="5">
        <f t="shared" si="1279"/>
        <v>3.0876184526570572E-5</v>
      </c>
      <c r="BE1029" s="5">
        <f t="shared" si="1280"/>
        <v>8.7363137284872622E-5</v>
      </c>
      <c r="BF1029" s="5">
        <f t="shared" si="1281"/>
        <v>1.2359554577877805E-4</v>
      </c>
      <c r="BG1029" s="5">
        <f t="shared" si="1282"/>
        <v>1.1656982880962471E-4</v>
      </c>
      <c r="BH1029" s="5">
        <f t="shared" si="1283"/>
        <v>8.2457613478808877E-5</v>
      </c>
      <c r="BI1029" s="5">
        <f t="shared" si="1284"/>
        <v>4.6662215017745682E-5</v>
      </c>
      <c r="BJ1029" s="8">
        <f t="shared" si="1285"/>
        <v>0.72508811552643782</v>
      </c>
      <c r="BK1029" s="8">
        <f t="shared" si="1286"/>
        <v>0.15875985961831107</v>
      </c>
      <c r="BL1029" s="8">
        <f t="shared" si="1287"/>
        <v>0.10224257144471369</v>
      </c>
      <c r="BM1029" s="8">
        <f t="shared" si="1288"/>
        <v>0.71085590942144716</v>
      </c>
      <c r="BN1029" s="8">
        <f t="shared" si="1289"/>
        <v>0.26343044626913753</v>
      </c>
    </row>
    <row r="1030" spans="1:66" x14ac:dyDescent="0.25">
      <c r="A1030" t="s">
        <v>134</v>
      </c>
      <c r="B1030" t="s">
        <v>135</v>
      </c>
      <c r="C1030" t="s">
        <v>324</v>
      </c>
      <c r="D1030" s="7" t="s">
        <v>527</v>
      </c>
      <c r="E1030">
        <f>VLOOKUP(A1030,home!$A$2:$E$405,3,FALSE)</f>
        <v>1.5832999999999999</v>
      </c>
      <c r="F1030">
        <f>VLOOKUP(B1030,home!$B$2:$E$405,3,FALSE)</f>
        <v>0.88419999999999999</v>
      </c>
      <c r="G1030">
        <f>VLOOKUP(C1030,away!$B$2:$E$405,4,FALSE)</f>
        <v>1.1369</v>
      </c>
      <c r="H1030">
        <f>VLOOKUP(A1030,away!$A$2:$E$405,3,FALSE)</f>
        <v>1.1943999999999999</v>
      </c>
      <c r="I1030">
        <f>VLOOKUP(C1030,away!$B$2:$E$405,3,FALSE)</f>
        <v>0.66979999999999995</v>
      </c>
      <c r="J1030">
        <f>VLOOKUP(B1030,home!$B$2:$E$405,4,FALSE)</f>
        <v>0.66979999999999995</v>
      </c>
      <c r="K1030" s="3">
        <f t="shared" si="1234"/>
        <v>1.5916075434339998</v>
      </c>
      <c r="L1030" s="3">
        <f t="shared" si="1235"/>
        <v>0.5358461085759999</v>
      </c>
      <c r="M1030" s="5">
        <f t="shared" si="1236"/>
        <v>0.11914028054781825</v>
      </c>
      <c r="N1030" s="5">
        <f t="shared" si="1237"/>
        <v>0.18962456924675053</v>
      </c>
      <c r="O1030" s="5">
        <f t="shared" si="1238"/>
        <v>6.3840855706201308E-2</v>
      </c>
      <c r="P1030" s="5">
        <f t="shared" si="1239"/>
        <v>0.1016095875212715</v>
      </c>
      <c r="Q1030" s="5">
        <f t="shared" si="1240"/>
        <v>0.15090394741677557</v>
      </c>
      <c r="R1030" s="5">
        <f t="shared" si="1241"/>
        <v>1.7104437049164943E-2</v>
      </c>
      <c r="S1030" s="5">
        <f t="shared" si="1242"/>
        <v>2.1664604592103263E-2</v>
      </c>
      <c r="T1030" s="5">
        <f t="shared" si="1243"/>
        <v>8.0861292992036496E-2</v>
      </c>
      <c r="U1030" s="5">
        <f t="shared" si="1244"/>
        <v>2.7223551033642903E-2</v>
      </c>
      <c r="V1030" s="5">
        <f t="shared" si="1245"/>
        <v>2.0529781515566986E-3</v>
      </c>
      <c r="W1030" s="5">
        <f t="shared" si="1246"/>
        <v>8.0059953680835877E-2</v>
      </c>
      <c r="X1030" s="5">
        <f t="shared" si="1247"/>
        <v>4.2899814632650704E-2</v>
      </c>
      <c r="Y1030" s="5">
        <f t="shared" si="1248"/>
        <v>1.1493849364768809E-2</v>
      </c>
      <c r="Z1030" s="5">
        <f t="shared" si="1249"/>
        <v>3.0551153440593983E-3</v>
      </c>
      <c r="AA1030" s="5">
        <f t="shared" si="1250"/>
        <v>4.8625446276658974E-3</v>
      </c>
      <c r="AB1030" s="5">
        <f t="shared" si="1251"/>
        <v>3.8696313548387574E-3</v>
      </c>
      <c r="AC1030" s="5">
        <f t="shared" si="1252"/>
        <v>1.0943101181370274E-4</v>
      </c>
      <c r="AD1030" s="5">
        <f t="shared" si="1253"/>
        <v>3.1856006551348751E-2</v>
      </c>
      <c r="AE1030" s="5">
        <f t="shared" si="1254"/>
        <v>1.7069917145311787E-2</v>
      </c>
      <c r="AF1030" s="5">
        <f t="shared" si="1255"/>
        <v>4.5734243380150304E-3</v>
      </c>
      <c r="AG1030" s="5">
        <f t="shared" si="1256"/>
        <v>8.1688387813070771E-4</v>
      </c>
      <c r="AH1030" s="5">
        <f t="shared" si="1257"/>
        <v>4.0926791709126382E-4</v>
      </c>
      <c r="AI1030" s="5">
        <f t="shared" si="1258"/>
        <v>6.5139390412797616E-4</v>
      </c>
      <c r="AJ1030" s="5">
        <f t="shared" si="1259"/>
        <v>5.1838172577850549E-4</v>
      </c>
      <c r="AK1030" s="5">
        <f t="shared" si="1260"/>
        <v>2.7502008837580147E-4</v>
      </c>
      <c r="AL1030" s="5">
        <f t="shared" si="1261"/>
        <v>3.7331589018586839E-6</v>
      </c>
      <c r="AM1030" s="5">
        <f t="shared" si="1262"/>
        <v>1.014045206616191E-2</v>
      </c>
      <c r="AN1030" s="5">
        <f t="shared" si="1263"/>
        <v>5.4337217788543177E-3</v>
      </c>
      <c r="AO1030" s="5">
        <f t="shared" si="1264"/>
        <v>1.4558193351418729E-3</v>
      </c>
      <c r="AP1030" s="5">
        <f t="shared" si="1265"/>
        <v>2.6003170850849068E-4</v>
      </c>
      <c r="AQ1030" s="5">
        <f t="shared" si="1266"/>
        <v>3.483424477766086E-5</v>
      </c>
      <c r="AR1030" s="5">
        <f t="shared" si="1267"/>
        <v>4.3860924147671735E-5</v>
      </c>
      <c r="AS1030" s="5">
        <f t="shared" si="1268"/>
        <v>6.9809377735420805E-5</v>
      </c>
      <c r="AT1030" s="5">
        <f t="shared" si="1269"/>
        <v>5.5554566103064657E-5</v>
      </c>
      <c r="AU1030" s="5">
        <f t="shared" si="1270"/>
        <v>2.9473688827280165E-5</v>
      </c>
      <c r="AV1030" s="5">
        <f t="shared" si="1271"/>
        <v>1.1727636367581378E-5</v>
      </c>
      <c r="AW1030" s="5">
        <f t="shared" si="1272"/>
        <v>8.8440267040447549E-8</v>
      </c>
      <c r="AX1030" s="5">
        <f t="shared" si="1273"/>
        <v>2.689936667055698E-3</v>
      </c>
      <c r="AY1030" s="5">
        <f t="shared" si="1274"/>
        <v>1.4413920953576908E-3</v>
      </c>
      <c r="AZ1030" s="5">
        <f t="shared" si="1275"/>
        <v>3.8618217261481258E-4</v>
      </c>
      <c r="BA1030" s="5">
        <f t="shared" si="1276"/>
        <v>6.8978071465690803E-5</v>
      </c>
      <c r="BB1030" s="5">
        <f t="shared" si="1277"/>
        <v>9.2404077929919077E-6</v>
      </c>
      <c r="BC1030" s="5">
        <f t="shared" si="1278"/>
        <v>9.9028731150601144E-7</v>
      </c>
      <c r="BD1030" s="5">
        <f t="shared" si="1279"/>
        <v>3.9171175871795012E-6</v>
      </c>
      <c r="BE1030" s="5">
        <f t="shared" si="1280"/>
        <v>6.2345139002728812E-6</v>
      </c>
      <c r="BF1030" s="5">
        <f t="shared" si="1281"/>
        <v>4.9614496766592244E-6</v>
      </c>
      <c r="BG1030" s="5">
        <f t="shared" si="1282"/>
        <v>2.632226910579667E-6</v>
      </c>
      <c r="BH1030" s="5">
        <f t="shared" si="1283"/>
        <v>1.0473680517271428E-6</v>
      </c>
      <c r="BI1030" s="5">
        <f t="shared" si="1284"/>
        <v>3.3339977837613816E-7</v>
      </c>
      <c r="BJ1030" s="8">
        <f t="shared" si="1285"/>
        <v>0.63208123808166694</v>
      </c>
      <c r="BK1030" s="8">
        <f t="shared" si="1286"/>
        <v>0.24602200707882296</v>
      </c>
      <c r="BL1030" s="8">
        <f t="shared" si="1287"/>
        <v>0.11898463567597319</v>
      </c>
      <c r="BM1030" s="8">
        <f t="shared" si="1288"/>
        <v>0.3564780150374498</v>
      </c>
      <c r="BN1030" s="8">
        <f t="shared" si="1289"/>
        <v>0.64222367748798215</v>
      </c>
    </row>
    <row r="1031" spans="1:66" x14ac:dyDescent="0.25">
      <c r="A1031" t="s">
        <v>134</v>
      </c>
      <c r="B1031" t="s">
        <v>133</v>
      </c>
      <c r="C1031" t="s">
        <v>306</v>
      </c>
      <c r="D1031" s="7" t="s">
        <v>527</v>
      </c>
      <c r="E1031">
        <f>VLOOKUP(A1031,home!$A$2:$E$405,3,FALSE)</f>
        <v>1.5832999999999999</v>
      </c>
      <c r="F1031">
        <f>VLOOKUP(B1031,home!$B$2:$E$405,3,FALSE)</f>
        <v>1.1369</v>
      </c>
      <c r="G1031">
        <f>VLOOKUP(C1031,away!$B$2:$E$405,4,FALSE)</f>
        <v>0.88419999999999999</v>
      </c>
      <c r="H1031">
        <f>VLOOKUP(A1031,away!$A$2:$E$405,3,FALSE)</f>
        <v>1.1943999999999999</v>
      </c>
      <c r="I1031">
        <f>VLOOKUP(C1031,away!$B$2:$E$405,3,FALSE)</f>
        <v>1.6745000000000001</v>
      </c>
      <c r="J1031">
        <f>VLOOKUP(B1031,home!$B$2:$E$405,4,FALSE)</f>
        <v>1.5069999999999999</v>
      </c>
      <c r="K1031" s="3">
        <f t="shared" si="1234"/>
        <v>1.5916075434339998</v>
      </c>
      <c r="L1031" s="3">
        <f t="shared" si="1235"/>
        <v>3.0140343595999997</v>
      </c>
      <c r="M1031" s="5">
        <f t="shared" si="1236"/>
        <v>9.9952839419508548E-3</v>
      </c>
      <c r="N1031" s="5">
        <f t="shared" si="1237"/>
        <v>1.5908569320773704E-2</v>
      </c>
      <c r="O1031" s="5">
        <f t="shared" si="1238"/>
        <v>3.0126129234998002E-2</v>
      </c>
      <c r="P1031" s="5">
        <f t="shared" si="1239"/>
        <v>4.7948974544890367E-2</v>
      </c>
      <c r="Q1031" s="5">
        <f t="shared" si="1240"/>
        <v>1.2660099468093069E-2</v>
      </c>
      <c r="R1031" s="5">
        <f t="shared" si="1241"/>
        <v>4.5400594318017025E-2</v>
      </c>
      <c r="S1031" s="5">
        <f t="shared" si="1242"/>
        <v>5.7504723559104132E-2</v>
      </c>
      <c r="T1031" s="5">
        <f t="shared" si="1243"/>
        <v>3.8157974792786188E-2</v>
      </c>
      <c r="U1031" s="5">
        <f t="shared" si="1244"/>
        <v>7.2259928392942666E-2</v>
      </c>
      <c r="V1031" s="5">
        <f t="shared" si="1245"/>
        <v>3.0651038831689046E-2</v>
      </c>
      <c r="W1031" s="5">
        <f t="shared" si="1246"/>
        <v>6.7166366046805658E-3</v>
      </c>
      <c r="X1031" s="5">
        <f t="shared" si="1247"/>
        <v>2.0244173507454305E-2</v>
      </c>
      <c r="Y1031" s="5">
        <f t="shared" si="1248"/>
        <v>3.0508317266585663E-2</v>
      </c>
      <c r="Z1031" s="5">
        <f t="shared" si="1249"/>
        <v>4.561298374025461E-2</v>
      </c>
      <c r="AA1031" s="5">
        <f t="shared" si="1250"/>
        <v>7.2597968999521603E-2</v>
      </c>
      <c r="AB1031" s="5">
        <f t="shared" si="1251"/>
        <v>5.7773737548813153E-2</v>
      </c>
      <c r="AC1031" s="5">
        <f t="shared" si="1252"/>
        <v>9.1898707508619257E-3</v>
      </c>
      <c r="AD1031" s="5">
        <f t="shared" si="1253"/>
        <v>2.6725623716286292E-3</v>
      </c>
      <c r="AE1031" s="5">
        <f t="shared" si="1254"/>
        <v>8.0551948162627517E-3</v>
      </c>
      <c r="AF1031" s="5">
        <f t="shared" si="1255"/>
        <v>1.2139316974743871E-2</v>
      </c>
      <c r="AG1031" s="5">
        <f t="shared" si="1256"/>
        <v>1.2196106154651184E-2</v>
      </c>
      <c r="AH1031" s="5">
        <f t="shared" si="1257"/>
        <v>3.436977505925088E-2</v>
      </c>
      <c r="AI1031" s="5">
        <f t="shared" si="1258"/>
        <v>5.4703193250433442E-2</v>
      </c>
      <c r="AJ1031" s="5">
        <f t="shared" si="1259"/>
        <v>4.3533007513658885E-2</v>
      </c>
      <c r="AK1031" s="5">
        <f t="shared" si="1260"/>
        <v>2.3095821049036156E-2</v>
      </c>
      <c r="AL1031" s="5">
        <f t="shared" si="1261"/>
        <v>1.7634111497503155E-3</v>
      </c>
      <c r="AM1031" s="5">
        <f t="shared" si="1262"/>
        <v>8.5073408619639672E-4</v>
      </c>
      <c r="AN1031" s="5">
        <f t="shared" si="1263"/>
        <v>2.5641417666788474E-3</v>
      </c>
      <c r="AO1031" s="5">
        <f t="shared" si="1264"/>
        <v>3.8642056938277465E-3</v>
      </c>
      <c r="AP1031" s="5">
        <f t="shared" si="1265"/>
        <v>3.8822829112529285E-3</v>
      </c>
      <c r="AQ1031" s="5">
        <f t="shared" si="1266"/>
        <v>2.9253335220510612E-3</v>
      </c>
      <c r="AR1031" s="5">
        <f t="shared" si="1267"/>
        <v>2.0718336592061046E-2</v>
      </c>
      <c r="AS1031" s="5">
        <f t="shared" si="1268"/>
        <v>3.2975460807329021E-2</v>
      </c>
      <c r="AT1031" s="5">
        <f t="shared" si="1269"/>
        <v>2.6241996084578556E-2</v>
      </c>
      <c r="AU1031" s="5">
        <f t="shared" si="1270"/>
        <v>1.3922319640993571E-2</v>
      </c>
      <c r="AV1031" s="5">
        <f t="shared" si="1271"/>
        <v>5.5397172406761765E-3</v>
      </c>
      <c r="AW1031" s="5">
        <f t="shared" si="1272"/>
        <v>2.349823644125368E-4</v>
      </c>
      <c r="AX1031" s="5">
        <f t="shared" si="1273"/>
        <v>2.2567246484110265E-4</v>
      </c>
      <c r="AY1031" s="5">
        <f t="shared" si="1274"/>
        <v>6.8018456304670617E-4</v>
      </c>
      <c r="AZ1031" s="5">
        <f t="shared" si="1275"/>
        <v>1.0250498219461425E-3</v>
      </c>
      <c r="BA1031" s="5">
        <f t="shared" si="1276"/>
        <v>1.0298451278825118E-3</v>
      </c>
      <c r="BB1031" s="5">
        <f t="shared" si="1277"/>
        <v>7.7599715012613673E-4</v>
      </c>
      <c r="BC1031" s="5">
        <f t="shared" si="1278"/>
        <v>4.677764146863709E-4</v>
      </c>
      <c r="BD1031" s="5">
        <f t="shared" si="1279"/>
        <v>1.0407629727038334E-2</v>
      </c>
      <c r="BE1031" s="5">
        <f t="shared" si="1280"/>
        <v>1.656486198282215E-2</v>
      </c>
      <c r="BF1031" s="5">
        <f t="shared" si="1281"/>
        <v>1.3182379643901412E-2</v>
      </c>
      <c r="BG1031" s="5">
        <f t="shared" si="1282"/>
        <v>6.9937249605480983E-3</v>
      </c>
      <c r="BH1031" s="5">
        <f t="shared" si="1283"/>
        <v>2.7828163509777517E-3</v>
      </c>
      <c r="BI1031" s="5">
        <f t="shared" si="1284"/>
        <v>8.8583029924153259E-4</v>
      </c>
      <c r="BJ1031" s="8">
        <f t="shared" si="1285"/>
        <v>0.17755017480019589</v>
      </c>
      <c r="BK1031" s="8">
        <f t="shared" si="1286"/>
        <v>0.15773348734129333</v>
      </c>
      <c r="BL1031" s="8">
        <f t="shared" si="1287"/>
        <v>0.58407522869683948</v>
      </c>
      <c r="BM1031" s="8">
        <f t="shared" si="1288"/>
        <v>0.80248702155122598</v>
      </c>
      <c r="BN1031" s="8">
        <f t="shared" si="1289"/>
        <v>0.16203965082872301</v>
      </c>
    </row>
    <row r="1032" spans="1:66" x14ac:dyDescent="0.25">
      <c r="A1032" t="s">
        <v>134</v>
      </c>
      <c r="B1032" t="s">
        <v>114</v>
      </c>
      <c r="C1032" t="s">
        <v>300</v>
      </c>
      <c r="D1032" s="7" t="s">
        <v>527</v>
      </c>
      <c r="E1032">
        <f>VLOOKUP(A1032,home!$A$2:$E$405,3,FALSE)</f>
        <v>1.5832999999999999</v>
      </c>
      <c r="F1032">
        <f>VLOOKUP(B1032,home!$B$2:$E$405,3,FALSE)</f>
        <v>0.75790000000000002</v>
      </c>
      <c r="G1032">
        <f>VLOOKUP(C1032,away!$B$2:$E$405,4,FALSE)</f>
        <v>0.25259999999999999</v>
      </c>
      <c r="H1032">
        <f>VLOOKUP(A1032,away!$A$2:$E$405,3,FALSE)</f>
        <v>1.1943999999999999</v>
      </c>
      <c r="I1032">
        <f>VLOOKUP(C1032,away!$B$2:$E$405,3,FALSE)</f>
        <v>1.5069999999999999</v>
      </c>
      <c r="J1032">
        <f>VLOOKUP(B1032,home!$B$2:$E$405,4,FALSE)</f>
        <v>1.6745000000000001</v>
      </c>
      <c r="K1032" s="3">
        <f t="shared" si="1234"/>
        <v>0.303115723482</v>
      </c>
      <c r="L1032" s="3">
        <f t="shared" si="1235"/>
        <v>3.0140343595999997</v>
      </c>
      <c r="M1032" s="5">
        <f t="shared" si="1236"/>
        <v>3.6256011277595208E-2</v>
      </c>
      <c r="N1032" s="5">
        <f t="shared" si="1237"/>
        <v>1.0989767088979823E-2</v>
      </c>
      <c r="O1032" s="5">
        <f t="shared" si="1238"/>
        <v>0.10927686373271704</v>
      </c>
      <c r="P1032" s="5">
        <f t="shared" si="1239"/>
        <v>3.3123535610186453E-2</v>
      </c>
      <c r="Q1032" s="5">
        <f t="shared" si="1240"/>
        <v>1.6655856010373954E-3</v>
      </c>
      <c r="R1032" s="5">
        <f t="shared" si="1241"/>
        <v>0.16468211099986815</v>
      </c>
      <c r="S1032" s="5">
        <f t="shared" si="1242"/>
        <v>7.5654255160529536E-3</v>
      </c>
      <c r="T1032" s="5">
        <f t="shared" si="1243"/>
        <v>5.0201322303817268E-3</v>
      </c>
      <c r="U1032" s="5">
        <f t="shared" si="1244"/>
        <v>4.9917737220268057E-2</v>
      </c>
      <c r="V1032" s="5">
        <f t="shared" si="1245"/>
        <v>7.6797576351780915E-4</v>
      </c>
      <c r="W1032" s="5">
        <f t="shared" si="1246"/>
        <v>1.6828839482655068E-4</v>
      </c>
      <c r="X1032" s="5">
        <f t="shared" si="1247"/>
        <v>5.0722700432915462E-4</v>
      </c>
      <c r="Y1032" s="5">
        <f t="shared" si="1248"/>
        <v>7.6439980958252496E-4</v>
      </c>
      <c r="Z1032" s="5">
        <f t="shared" si="1249"/>
        <v>0.16545251365502123</v>
      </c>
      <c r="AA1032" s="5">
        <f t="shared" si="1250"/>
        <v>5.0151258378457235E-2</v>
      </c>
      <c r="AB1032" s="5">
        <f t="shared" si="1251"/>
        <v>7.6008174834593881E-3</v>
      </c>
      <c r="AC1032" s="5">
        <f t="shared" si="1252"/>
        <v>4.3851473959509305E-5</v>
      </c>
      <c r="AD1032" s="5">
        <f t="shared" si="1253"/>
        <v>1.2752714637868587E-5</v>
      </c>
      <c r="AE1032" s="5">
        <f t="shared" si="1254"/>
        <v>3.8437120096709783E-5</v>
      </c>
      <c r="AF1032" s="5">
        <f t="shared" si="1255"/>
        <v>5.7925400327777491E-5</v>
      </c>
      <c r="AG1032" s="5">
        <f t="shared" si="1256"/>
        <v>5.819638229383548E-5</v>
      </c>
      <c r="AH1032" s="5">
        <f t="shared" si="1257"/>
        <v>0.12466989025960555</v>
      </c>
      <c r="AI1032" s="5">
        <f t="shared" si="1258"/>
        <v>3.7789403982461875E-2</v>
      </c>
      <c r="AJ1032" s="5">
        <f t="shared" si="1259"/>
        <v>5.7272812640487497E-3</v>
      </c>
      <c r="AK1032" s="5">
        <f t="shared" si="1260"/>
        <v>5.7867633464568028E-4</v>
      </c>
      <c r="AL1032" s="5">
        <f t="shared" si="1261"/>
        <v>1.6025103789115024E-6</v>
      </c>
      <c r="AM1032" s="5">
        <f t="shared" si="1262"/>
        <v>7.7310966476340577E-7</v>
      </c>
      <c r="AN1032" s="5">
        <f t="shared" si="1263"/>
        <v>2.3301790933357423E-6</v>
      </c>
      <c r="AO1032" s="5">
        <f t="shared" si="1264"/>
        <v>3.5116199256677514E-6</v>
      </c>
      <c r="AP1032" s="5">
        <f t="shared" si="1265"/>
        <v>3.5280477046062001E-6</v>
      </c>
      <c r="AQ1032" s="5">
        <f t="shared" si="1266"/>
        <v>2.6584142509977494E-6</v>
      </c>
      <c r="AR1032" s="5">
        <f t="shared" si="1267"/>
        <v>7.515186657000246E-2</v>
      </c>
      <c r="AS1032" s="5">
        <f t="shared" si="1268"/>
        <v>2.2779712406389024E-2</v>
      </c>
      <c r="AT1032" s="5">
        <f t="shared" si="1269"/>
        <v>3.4524445033872488E-3</v>
      </c>
      <c r="AU1032" s="5">
        <f t="shared" si="1270"/>
        <v>3.4883007114189349E-4</v>
      </c>
      <c r="AV1032" s="5">
        <f t="shared" si="1271"/>
        <v>2.6433969846613127E-5</v>
      </c>
      <c r="AW1032" s="5">
        <f t="shared" si="1272"/>
        <v>4.066820594487369E-8</v>
      </c>
      <c r="AX1032" s="5">
        <f t="shared" si="1273"/>
        <v>3.9056949227614373E-8</v>
      </c>
      <c r="AY1032" s="5">
        <f t="shared" si="1274"/>
        <v>1.1771898695318239E-7</v>
      </c>
      <c r="AZ1032" s="5">
        <f t="shared" si="1275"/>
        <v>1.7740453572709793E-7</v>
      </c>
      <c r="BA1032" s="5">
        <f t="shared" si="1276"/>
        <v>1.7823445541011963E-7</v>
      </c>
      <c r="BB1032" s="5">
        <f t="shared" si="1277"/>
        <v>1.3430119316767368E-7</v>
      </c>
      <c r="BC1032" s="5">
        <f t="shared" si="1278"/>
        <v>8.0957682148529001E-8</v>
      </c>
      <c r="BD1032" s="5">
        <f t="shared" si="1279"/>
        <v>3.7751718005010357E-2</v>
      </c>
      <c r="BE1032" s="5">
        <f t="shared" si="1280"/>
        <v>1.1443139315777159E-2</v>
      </c>
      <c r="BF1032" s="5">
        <f t="shared" si="1281"/>
        <v>1.7342977263035556E-3</v>
      </c>
      <c r="BG1032" s="5">
        <f t="shared" si="1282"/>
        <v>1.7523097001389667E-4</v>
      </c>
      <c r="BH1032" s="5">
        <f t="shared" si="1283"/>
        <v>1.3278815563053725E-5</v>
      </c>
      <c r="BI1032" s="5">
        <f t="shared" si="1284"/>
        <v>8.0500355727581437E-7</v>
      </c>
      <c r="BJ1032" s="8">
        <f t="shared" si="1285"/>
        <v>1.9296240790935369E-2</v>
      </c>
      <c r="BK1032" s="8">
        <f t="shared" si="1286"/>
        <v>7.7758519870677792E-2</v>
      </c>
      <c r="BL1032" s="8">
        <f t="shared" si="1287"/>
        <v>0.70327179701252407</v>
      </c>
      <c r="BM1032" s="8">
        <f t="shared" si="1288"/>
        <v>0.60978511996799345</v>
      </c>
      <c r="BN1032" s="8">
        <f t="shared" si="1289"/>
        <v>0.35599387431038404</v>
      </c>
    </row>
    <row r="1033" spans="1:66" x14ac:dyDescent="0.25">
      <c r="A1033" t="s">
        <v>134</v>
      </c>
      <c r="B1033" t="s">
        <v>352</v>
      </c>
      <c r="C1033" t="s">
        <v>292</v>
      </c>
      <c r="D1033" s="7" t="s">
        <v>527</v>
      </c>
      <c r="E1033">
        <f>VLOOKUP(A1033,home!$A$2:$E$405,3,FALSE)</f>
        <v>1.5832999999999999</v>
      </c>
      <c r="F1033">
        <f>VLOOKUP(B1033,home!$B$2:$E$405,3,FALSE)</f>
        <v>1.3895</v>
      </c>
      <c r="G1033">
        <f>VLOOKUP(C1033,away!$B$2:$E$405,4,FALSE)</f>
        <v>1.5158</v>
      </c>
      <c r="H1033">
        <f>VLOOKUP(A1033,away!$A$2:$E$405,3,FALSE)</f>
        <v>1.1943999999999999</v>
      </c>
      <c r="I1033">
        <f>VLOOKUP(C1033,away!$B$2:$E$405,3,FALSE)</f>
        <v>0.50229999999999997</v>
      </c>
      <c r="J1033">
        <f>VLOOKUP(B1033,home!$B$2:$E$405,4,FALSE)</f>
        <v>0.66979999999999995</v>
      </c>
      <c r="K1033" s="3">
        <f t="shared" si="1234"/>
        <v>3.3347529515300001</v>
      </c>
      <c r="L1033" s="3">
        <f t="shared" si="1235"/>
        <v>0.40184458097599995</v>
      </c>
      <c r="M1033" s="5">
        <f t="shared" si="1236"/>
        <v>2.3835063349208346E-2</v>
      </c>
      <c r="N1033" s="5">
        <f t="shared" si="1237"/>
        <v>7.9484047853677062E-2</v>
      </c>
      <c r="O1033" s="5">
        <f t="shared" si="1238"/>
        <v>9.5779910440990414E-3</v>
      </c>
      <c r="P1033" s="5">
        <f t="shared" si="1239"/>
        <v>3.1940233904037184E-2</v>
      </c>
      <c r="Q1033" s="5">
        <f t="shared" si="1240"/>
        <v>0.13252983158980067</v>
      </c>
      <c r="R1033" s="5">
        <f t="shared" si="1241"/>
        <v>1.9244318988539298E-3</v>
      </c>
      <c r="S1033" s="5">
        <f t="shared" si="1242"/>
        <v>1.0700396794608168E-2</v>
      </c>
      <c r="T1033" s="5">
        <f t="shared" si="1243"/>
        <v>5.3256394642023287E-2</v>
      </c>
      <c r="U1033" s="5">
        <f t="shared" si="1244"/>
        <v>6.4175049547216248E-3</v>
      </c>
      <c r="V1033" s="5">
        <f t="shared" si="1245"/>
        <v>1.5932324924394128E-3</v>
      </c>
      <c r="W1033" s="5">
        <f t="shared" si="1246"/>
        <v>0.14731808235328722</v>
      </c>
      <c r="X1033" s="5">
        <f t="shared" si="1247"/>
        <v>5.9198973073444551E-2</v>
      </c>
      <c r="Y1033" s="5">
        <f t="shared" si="1248"/>
        <v>1.1894393264453913E-2</v>
      </c>
      <c r="Z1033" s="5">
        <f t="shared" si="1249"/>
        <v>2.5777417667060176E-4</v>
      </c>
      <c r="AA1033" s="5">
        <f t="shared" si="1250"/>
        <v>8.5961319648050478E-4</v>
      </c>
      <c r="AB1033" s="5">
        <f t="shared" si="1251"/>
        <v>1.4332988220687505E-3</v>
      </c>
      <c r="AC1033" s="5">
        <f t="shared" si="1252"/>
        <v>1.3343843932377573E-4</v>
      </c>
      <c r="AD1033" s="5">
        <f t="shared" si="1253"/>
        <v>0.12281735248534105</v>
      </c>
      <c r="AE1033" s="5">
        <f t="shared" si="1254"/>
        <v>4.9353487546053558E-2</v>
      </c>
      <c r="AF1033" s="5">
        <f t="shared" si="1255"/>
        <v>9.9162157613240619E-3</v>
      </c>
      <c r="AG1033" s="5">
        <f t="shared" si="1256"/>
        <v>1.3282591891589578E-3</v>
      </c>
      <c r="AH1033" s="5">
        <f t="shared" si="1257"/>
        <v>2.5896289002657838E-5</v>
      </c>
      <c r="AI1033" s="5">
        <f t="shared" si="1258"/>
        <v>8.6357726185287115E-5</v>
      </c>
      <c r="AJ1033" s="5">
        <f t="shared" si="1259"/>
        <v>1.4399084114190286E-4</v>
      </c>
      <c r="AK1033" s="5">
        <f t="shared" si="1260"/>
        <v>1.6005796083041601E-4</v>
      </c>
      <c r="AL1033" s="5">
        <f t="shared" si="1261"/>
        <v>7.1525800478858492E-6</v>
      </c>
      <c r="AM1033" s="5">
        <f t="shared" si="1262"/>
        <v>8.1913105739918265E-2</v>
      </c>
      <c r="AN1033" s="5">
        <f t="shared" si="1263"/>
        <v>3.2916337652500231E-2</v>
      </c>
      <c r="AO1033" s="5">
        <f t="shared" si="1264"/>
        <v>6.6136259556167426E-3</v>
      </c>
      <c r="AP1033" s="5">
        <f t="shared" si="1265"/>
        <v>8.8588325028893559E-4</v>
      </c>
      <c r="AQ1033" s="5">
        <f t="shared" si="1266"/>
        <v>8.8996845876503566E-5</v>
      </c>
      <c r="AR1033" s="5">
        <f t="shared" si="1267"/>
        <v>2.0812566806212884E-6</v>
      </c>
      <c r="AS1033" s="5">
        <f t="shared" si="1268"/>
        <v>6.9404768585933716E-6</v>
      </c>
      <c r="AT1033" s="5">
        <f t="shared" si="1269"/>
        <v>1.1572387844609953E-5</v>
      </c>
      <c r="AU1033" s="5">
        <f t="shared" si="1270"/>
        <v>1.2863684840354312E-5</v>
      </c>
      <c r="AV1033" s="5">
        <f t="shared" si="1271"/>
        <v>1.0724302747230818E-5</v>
      </c>
      <c r="AW1033" s="5">
        <f t="shared" si="1272"/>
        <v>2.6624533547222707E-7</v>
      </c>
      <c r="AX1033" s="5">
        <f t="shared" si="1273"/>
        <v>4.5526661855863598E-2</v>
      </c>
      <c r="AY1033" s="5">
        <f t="shared" si="1274"/>
        <v>1.8294642356705547E-2</v>
      </c>
      <c r="AZ1033" s="5">
        <f t="shared" si="1275"/>
        <v>3.67580144596806E-3</v>
      </c>
      <c r="BA1033" s="5">
        <f t="shared" si="1276"/>
        <v>4.9236696393533655E-4</v>
      </c>
      <c r="BB1033" s="5">
        <f t="shared" si="1277"/>
        <v>4.9463749077255157E-5</v>
      </c>
      <c r="BC1033" s="5">
        <f t="shared" si="1278"/>
        <v>3.9753479042903231E-6</v>
      </c>
      <c r="BD1033" s="5">
        <f t="shared" si="1279"/>
        <v>1.3939028645462687E-7</v>
      </c>
      <c r="BE1033" s="5">
        <f t="shared" si="1280"/>
        <v>4.648321691691791E-7</v>
      </c>
      <c r="BF1033" s="5">
        <f t="shared" si="1281"/>
        <v>7.7505022405150602E-7</v>
      </c>
      <c r="BG1033" s="5">
        <f t="shared" si="1282"/>
        <v>8.6153367407991597E-7</v>
      </c>
      <c r="BH1033" s="5">
        <f t="shared" si="1283"/>
        <v>7.1825049062012134E-7</v>
      </c>
      <c r="BI1033" s="5">
        <f t="shared" si="1284"/>
        <v>4.7903758870666388E-7</v>
      </c>
      <c r="BJ1033" s="8">
        <f t="shared" si="1285"/>
        <v>0.8575578989222189</v>
      </c>
      <c r="BK1033" s="8">
        <f t="shared" si="1286"/>
        <v>8.650415991637031E-2</v>
      </c>
      <c r="BL1033" s="8">
        <f t="shared" si="1287"/>
        <v>2.067676293678861E-2</v>
      </c>
      <c r="BM1033" s="8">
        <f t="shared" si="1288"/>
        <v>0.66741062020100217</v>
      </c>
      <c r="BN1033" s="8">
        <f t="shared" si="1289"/>
        <v>0.2792915996396762</v>
      </c>
    </row>
    <row r="1034" spans="1:66" x14ac:dyDescent="0.25">
      <c r="A1034" t="s">
        <v>134</v>
      </c>
      <c r="B1034" t="s">
        <v>123</v>
      </c>
      <c r="C1034" t="s">
        <v>360</v>
      </c>
      <c r="D1034" s="7" t="s">
        <v>527</v>
      </c>
      <c r="E1034">
        <f>VLOOKUP(A1034,home!$A$2:$E$405,3,FALSE)</f>
        <v>1.5832999999999999</v>
      </c>
      <c r="F1034">
        <f>VLOOKUP(B1034,home!$B$2:$E$405,3,FALSE)</f>
        <v>0.50529999999999997</v>
      </c>
      <c r="G1034">
        <f>VLOOKUP(C1034,away!$B$2:$E$405,4,FALSE)</f>
        <v>0.50529999999999997</v>
      </c>
      <c r="H1034">
        <f>VLOOKUP(A1034,away!$A$2:$E$405,3,FALSE)</f>
        <v>1.1943999999999999</v>
      </c>
      <c r="I1034">
        <f>VLOOKUP(C1034,away!$B$2:$E$405,3,FALSE)</f>
        <v>0.66979999999999995</v>
      </c>
      <c r="J1034">
        <f>VLOOKUP(B1034,home!$B$2:$E$405,4,FALSE)</f>
        <v>0.50229999999999997</v>
      </c>
      <c r="K1034" s="3">
        <f t="shared" si="1234"/>
        <v>0.40426096489699992</v>
      </c>
      <c r="L1034" s="3">
        <f t="shared" si="1235"/>
        <v>0.40184458097599995</v>
      </c>
      <c r="M1034" s="5">
        <f t="shared" si="1236"/>
        <v>0.44659392346913501</v>
      </c>
      <c r="N1034" s="5">
        <f t="shared" si="1237"/>
        <v>0.18054049041876946</v>
      </c>
      <c r="O1034" s="5">
        <f t="shared" si="1238"/>
        <v>0.17946134804288233</v>
      </c>
      <c r="P1034" s="5">
        <f t="shared" si="1239"/>
        <v>7.2549217721531944E-2</v>
      </c>
      <c r="Q1034" s="5">
        <f t="shared" si="1240"/>
        <v>3.6492736429834652E-2</v>
      </c>
      <c r="R1034" s="5">
        <f t="shared" si="1241"/>
        <v>3.6057785102840072E-2</v>
      </c>
      <c r="S1034" s="5">
        <f t="shared" si="1242"/>
        <v>2.9464065202232915E-3</v>
      </c>
      <c r="T1034" s="5">
        <f t="shared" si="1243"/>
        <v>1.4664408379314512E-2</v>
      </c>
      <c r="U1034" s="5">
        <f t="shared" si="1244"/>
        <v>1.4576754997722796E-2</v>
      </c>
      <c r="V1034" s="5">
        <f t="shared" si="1245"/>
        <v>5.3182663239954426E-5</v>
      </c>
      <c r="W1034" s="5">
        <f t="shared" si="1246"/>
        <v>4.9175296136189529E-3</v>
      </c>
      <c r="X1034" s="5">
        <f t="shared" si="1247"/>
        <v>1.9760826270217788E-3</v>
      </c>
      <c r="Y1034" s="5">
        <f t="shared" si="1248"/>
        <v>3.9703904761475992E-4</v>
      </c>
      <c r="Z1034" s="5">
        <f t="shared" si="1249"/>
        <v>4.8298751818578066E-3</v>
      </c>
      <c r="AA1034" s="5">
        <f t="shared" si="1250"/>
        <v>1.9525300013499098E-3</v>
      </c>
      <c r="AB1034" s="5">
        <f t="shared" si="1251"/>
        <v>3.9466583116802746E-4</v>
      </c>
      <c r="AC1034" s="5">
        <f t="shared" si="1252"/>
        <v>5.3997048711985919E-7</v>
      </c>
      <c r="AD1034" s="5">
        <f t="shared" si="1253"/>
        <v>4.9699131662779214E-4</v>
      </c>
      <c r="AE1034" s="5">
        <f t="shared" si="1254"/>
        <v>1.9971326737900565E-4</v>
      </c>
      <c r="AF1034" s="5">
        <f t="shared" si="1255"/>
        <v>4.0126847122632182E-5</v>
      </c>
      <c r="AG1034" s="5">
        <f t="shared" si="1256"/>
        <v>5.3749186892940453E-6</v>
      </c>
      <c r="AH1034" s="5">
        <f t="shared" si="1257"/>
        <v>4.8521479215500802E-4</v>
      </c>
      <c r="AI1034" s="5">
        <f t="shared" si="1258"/>
        <v>1.9615340005888082E-4</v>
      </c>
      <c r="AJ1034" s="5">
        <f t="shared" si="1259"/>
        <v>3.9648581387815193E-5</v>
      </c>
      <c r="AK1034" s="5">
        <f t="shared" si="1260"/>
        <v>5.3427912562118018E-6</v>
      </c>
      <c r="AL1034" s="5">
        <f t="shared" si="1261"/>
        <v>3.5087299109628659E-9</v>
      </c>
      <c r="AM1034" s="5">
        <f t="shared" si="1262"/>
        <v>4.018283784107636E-5</v>
      </c>
      <c r="AN1034" s="5">
        <f t="shared" si="1263"/>
        <v>1.6147255634673883E-5</v>
      </c>
      <c r="AO1034" s="5">
        <f t="shared" si="1264"/>
        <v>3.2443435872139404E-6</v>
      </c>
      <c r="AP1034" s="5">
        <f t="shared" si="1265"/>
        <v>4.3457396311538604E-7</v>
      </c>
      <c r="AQ1034" s="5">
        <f t="shared" si="1266"/>
        <v>4.36577980277955E-8</v>
      </c>
      <c r="AR1034" s="5">
        <f t="shared" si="1267"/>
        <v>3.899618696737724E-5</v>
      </c>
      <c r="AS1034" s="5">
        <f t="shared" si="1268"/>
        <v>1.5764636170735737E-5</v>
      </c>
      <c r="AT1034" s="5">
        <f t="shared" si="1269"/>
        <v>3.1865135148158871E-6</v>
      </c>
      <c r="AU1034" s="5">
        <f t="shared" si="1270"/>
        <v>4.2939434271893381E-7</v>
      </c>
      <c r="AV1034" s="5">
        <f t="shared" si="1271"/>
        <v>4.3396842827217304E-8</v>
      </c>
      <c r="AW1034" s="5">
        <f t="shared" si="1272"/>
        <v>1.5833151329755356E-11</v>
      </c>
      <c r="AX1034" s="5">
        <f t="shared" si="1273"/>
        <v>2.7073921329888664E-6</v>
      </c>
      <c r="AY1034" s="5">
        <f t="shared" si="1274"/>
        <v>1.0879508572186297E-6</v>
      </c>
      <c r="AZ1034" s="5">
        <f t="shared" si="1275"/>
        <v>2.1859357817075007E-7</v>
      </c>
      <c r="BA1034" s="5">
        <f t="shared" si="1276"/>
        <v>2.9280214941356515E-8</v>
      </c>
      <c r="BB1034" s="5">
        <f t="shared" si="1277"/>
        <v>2.941523925999156E-9</v>
      </c>
      <c r="BC1034" s="5">
        <f t="shared" si="1278"/>
        <v>2.3640708989480194E-10</v>
      </c>
      <c r="BD1034" s="5">
        <f t="shared" si="1279"/>
        <v>2.6117344019279069E-6</v>
      </c>
      <c r="BE1034" s="5">
        <f t="shared" si="1280"/>
        <v>1.0558222693780646E-6</v>
      </c>
      <c r="BF1034" s="5">
        <f t="shared" si="1281"/>
        <v>2.1341386468925826E-7</v>
      </c>
      <c r="BG1034" s="5">
        <f t="shared" si="1282"/>
        <v>2.8758298287225776E-8</v>
      </c>
      <c r="BH1034" s="5">
        <f t="shared" si="1283"/>
        <v>2.9064643535974077E-9</v>
      </c>
      <c r="BI1034" s="5">
        <f t="shared" si="1284"/>
        <v>2.3499401680480483E-10</v>
      </c>
      <c r="BJ1034" s="8">
        <f t="shared" si="1285"/>
        <v>0.23979459192953126</v>
      </c>
      <c r="BK1034" s="8">
        <f t="shared" si="1286"/>
        <v>0.52214436180420432</v>
      </c>
      <c r="BL1034" s="8">
        <f t="shared" si="1287"/>
        <v>0.23323177653895219</v>
      </c>
      <c r="BM1034" s="8">
        <f t="shared" si="1288"/>
        <v>4.8304016334528174E-2</v>
      </c>
      <c r="BN1034" s="8">
        <f t="shared" si="1289"/>
        <v>0.95169550118499346</v>
      </c>
    </row>
    <row r="1035" spans="1:66" x14ac:dyDescent="0.25">
      <c r="A1035" t="s">
        <v>134</v>
      </c>
      <c r="B1035" t="s">
        <v>446</v>
      </c>
      <c r="C1035" t="s">
        <v>485</v>
      </c>
      <c r="D1035" s="7" t="s">
        <v>527</v>
      </c>
      <c r="E1035">
        <f>VLOOKUP(A1035,home!$A$2:$E$405,3,FALSE)</f>
        <v>1.5832999999999999</v>
      </c>
      <c r="F1035">
        <f>VLOOKUP(B1035,home!$B$2:$E$405,3,FALSE)</f>
        <v>0.63160000000000005</v>
      </c>
      <c r="G1035">
        <f>VLOOKUP(C1035,away!$B$2:$E$405,4,FALSE)</f>
        <v>0.50529999999999997</v>
      </c>
      <c r="H1035">
        <f>VLOOKUP(A1035,away!$A$2:$E$405,3,FALSE)</f>
        <v>1.1943999999999999</v>
      </c>
      <c r="I1035">
        <f>VLOOKUP(C1035,away!$B$2:$E$405,3,FALSE)</f>
        <v>0.83720000000000006</v>
      </c>
      <c r="J1035">
        <f>VLOOKUP(B1035,home!$B$2:$E$405,4,FALSE)</f>
        <v>1.0046999999999999</v>
      </c>
      <c r="K1035" s="3">
        <f t="shared" si="1234"/>
        <v>0.50530620508399993</v>
      </c>
      <c r="L1035" s="3">
        <f t="shared" si="1235"/>
        <v>1.004651452896</v>
      </c>
      <c r="M1035" s="5">
        <f t="shared" si="1236"/>
        <v>0.2209193319321148</v>
      </c>
      <c r="N1035" s="5">
        <f t="shared" si="1237"/>
        <v>0.11163190924830944</v>
      </c>
      <c r="O1035" s="5">
        <f t="shared" si="1238"/>
        <v>0.2219469277984128</v>
      </c>
      <c r="P1035" s="5">
        <f t="shared" si="1239"/>
        <v>0.11215115981586848</v>
      </c>
      <c r="Q1035" s="5">
        <f t="shared" si="1240"/>
        <v>2.8204148214272355E-2</v>
      </c>
      <c r="R1035" s="5">
        <f t="shared" si="1241"/>
        <v>0.11148965173923951</v>
      </c>
      <c r="S1035" s="5">
        <f t="shared" si="1242"/>
        <v>1.4233569486700093E-2</v>
      </c>
      <c r="T1035" s="5">
        <f t="shared" si="1243"/>
        <v>2.8335338481162844E-2</v>
      </c>
      <c r="U1035" s="5">
        <f t="shared" si="1244"/>
        <v>5.6336412826491884E-2</v>
      </c>
      <c r="V1035" s="5">
        <f t="shared" si="1245"/>
        <v>8.0286285309673063E-4</v>
      </c>
      <c r="W1035" s="5">
        <f t="shared" si="1246"/>
        <v>4.7505770339268793E-3</v>
      </c>
      <c r="X1035" s="5">
        <f t="shared" si="1247"/>
        <v>4.7726741192290088E-3</v>
      </c>
      <c r="Y1035" s="5">
        <f t="shared" si="1248"/>
        <v>2.3974369940412805E-3</v>
      </c>
      <c r="Z1035" s="5">
        <f t="shared" si="1249"/>
        <v>3.7336080200898687E-2</v>
      </c>
      <c r="AA1035" s="5">
        <f t="shared" si="1250"/>
        <v>1.8866152999027979E-2</v>
      </c>
      <c r="AB1035" s="5">
        <f t="shared" si="1251"/>
        <v>4.7665920882364755E-3</v>
      </c>
      <c r="AC1035" s="5">
        <f t="shared" si="1252"/>
        <v>2.54736647989299E-5</v>
      </c>
      <c r="AD1035" s="5">
        <f t="shared" si="1253"/>
        <v>6.001240132431988E-4</v>
      </c>
      <c r="AE1035" s="5">
        <f t="shared" si="1254"/>
        <v>6.0291546182255804E-4</v>
      </c>
      <c r="AF1035" s="5">
        <f t="shared" si="1255"/>
        <v>3.0285994734674786E-4</v>
      </c>
      <c r="AG1035" s="5">
        <f t="shared" si="1256"/>
        <v>1.0142289537530545E-4</v>
      </c>
      <c r="AH1035" s="5">
        <f t="shared" si="1257"/>
        <v>9.3774368048186087E-3</v>
      </c>
      <c r="AI1035" s="5">
        <f t="shared" si="1258"/>
        <v>4.7384770052579205E-3</v>
      </c>
      <c r="AJ1035" s="5">
        <f t="shared" si="1259"/>
        <v>1.1971909167023381E-3</v>
      </c>
      <c r="AK1035" s="5">
        <f t="shared" si="1260"/>
        <v>2.0164933295996451E-4</v>
      </c>
      <c r="AL1035" s="5">
        <f t="shared" si="1261"/>
        <v>5.1727497579768806E-7</v>
      </c>
      <c r="AM1035" s="5">
        <f t="shared" si="1262"/>
        <v>6.0649277542340206E-5</v>
      </c>
      <c r="AN1035" s="5">
        <f t="shared" si="1263"/>
        <v>6.0931384800004825E-5</v>
      </c>
      <c r="AO1035" s="5">
        <f t="shared" si="1264"/>
        <v>3.0607402133145048E-5</v>
      </c>
      <c r="AP1035" s="5">
        <f t="shared" si="1265"/>
        <v>1.0249923674145436E-5</v>
      </c>
      <c r="AQ1035" s="5">
        <f t="shared" si="1266"/>
        <v>2.5744001778258291E-6</v>
      </c>
      <c r="AR1035" s="5">
        <f t="shared" si="1267"/>
        <v>1.8842111020802882E-3</v>
      </c>
      <c r="AS1035" s="5">
        <f t="shared" si="1268"/>
        <v>9.5210356156933155E-4</v>
      </c>
      <c r="AT1035" s="5">
        <f t="shared" si="1269"/>
        <v>2.4055191877177967E-4</v>
      </c>
      <c r="AU1035" s="5">
        <f t="shared" si="1270"/>
        <v>4.0517459066747532E-5</v>
      </c>
      <c r="AV1035" s="5">
        <f t="shared" si="1271"/>
        <v>5.1184308701661239E-6</v>
      </c>
      <c r="AW1035" s="5">
        <f t="shared" si="1272"/>
        <v>7.2943906181181847E-9</v>
      </c>
      <c r="AX1035" s="5">
        <f t="shared" si="1273"/>
        <v>5.1077427126676959E-6</v>
      </c>
      <c r="AY1035" s="5">
        <f t="shared" si="1274"/>
        <v>5.1315011373005562E-6</v>
      </c>
      <c r="AZ1035" s="5">
        <f t="shared" si="1275"/>
        <v>2.5776850365632403E-6</v>
      </c>
      <c r="BA1035" s="5">
        <f t="shared" si="1276"/>
        <v>8.632250056971795E-7</v>
      </c>
      <c r="BB1035" s="5">
        <f t="shared" si="1277"/>
        <v>2.1681006403745729E-7</v>
      </c>
      <c r="BC1035" s="5">
        <f t="shared" si="1278"/>
        <v>4.356370916754126E-8</v>
      </c>
      <c r="BD1035" s="5">
        <f t="shared" si="1279"/>
        <v>3.1549590354462237E-4</v>
      </c>
      <c r="BE1035" s="5">
        <f t="shared" si="1280"/>
        <v>1.5942203773968078E-4</v>
      </c>
      <c r="BF1035" s="5">
        <f t="shared" si="1281"/>
        <v>4.0278472448498153E-5</v>
      </c>
      <c r="BG1035" s="5">
        <f t="shared" si="1282"/>
        <v>6.7843206865103495E-6</v>
      </c>
      <c r="BH1035" s="5">
        <f t="shared" si="1283"/>
        <v>8.5703983504335537E-7</v>
      </c>
      <c r="BI1035" s="5">
        <f t="shared" si="1284"/>
        <v>8.6613509330315072E-8</v>
      </c>
      <c r="BJ1035" s="8">
        <f t="shared" si="1285"/>
        <v>0.18187835932472249</v>
      </c>
      <c r="BK1035" s="8">
        <f t="shared" si="1286"/>
        <v>0.34813804652869212</v>
      </c>
      <c r="BL1035" s="8">
        <f t="shared" si="1287"/>
        <v>0.43256591837126945</v>
      </c>
      <c r="BM1035" s="8">
        <f t="shared" si="1288"/>
        <v>0.19357015147061879</v>
      </c>
      <c r="BN1035" s="8">
        <f t="shared" si="1289"/>
        <v>0.80634312874821734</v>
      </c>
    </row>
    <row r="1036" spans="1:66" x14ac:dyDescent="0.25">
      <c r="A1036" t="s">
        <v>19</v>
      </c>
      <c r="B1036" t="s">
        <v>150</v>
      </c>
      <c r="C1036" t="s">
        <v>137</v>
      </c>
      <c r="D1036" s="7" t="s">
        <v>527</v>
      </c>
      <c r="E1036">
        <f>VLOOKUP(A1036,home!$A$2:$E$405,3,FALSE)</f>
        <v>1.4750000000000001</v>
      </c>
      <c r="F1036">
        <f>VLOOKUP(B1036,home!$B$2:$E$405,3,FALSE)</f>
        <v>0.67800000000000005</v>
      </c>
      <c r="G1036">
        <f>VLOOKUP(C1036,away!$B$2:$E$405,4,FALSE)</f>
        <v>0.22600000000000001</v>
      </c>
      <c r="H1036">
        <f>VLOOKUP(A1036,away!$A$2:$E$405,3,FALSE)</f>
        <v>1.5625</v>
      </c>
      <c r="I1036">
        <f>VLOOKUP(C1036,away!$B$2:$E$405,3,FALSE)</f>
        <v>1.28</v>
      </c>
      <c r="J1036">
        <f>VLOOKUP(B1036,home!$B$2:$E$405,4,FALSE)</f>
        <v>1.1200000000000001</v>
      </c>
      <c r="K1036" s="3">
        <f t="shared" si="1234"/>
        <v>0.22601130000000003</v>
      </c>
      <c r="L1036" s="3">
        <f t="shared" si="1235"/>
        <v>2.2400000000000002</v>
      </c>
      <c r="M1036" s="5">
        <f t="shared" si="1236"/>
        <v>8.4922916385207339E-2</v>
      </c>
      <c r="N1036" s="5">
        <f t="shared" si="1237"/>
        <v>1.9193538732012017E-2</v>
      </c>
      <c r="O1036" s="5">
        <f t="shared" si="1238"/>
        <v>0.19022733270286446</v>
      </c>
      <c r="P1036" s="5">
        <f t="shared" si="1239"/>
        <v>4.2993526759706913E-2</v>
      </c>
      <c r="Q1036" s="5">
        <f t="shared" si="1240"/>
        <v>2.1689783202111937E-3</v>
      </c>
      <c r="R1036" s="5">
        <f t="shared" si="1241"/>
        <v>0.21305461262720829</v>
      </c>
      <c r="S1036" s="5">
        <f t="shared" si="1242"/>
        <v>5.4415328097458448E-3</v>
      </c>
      <c r="T1036" s="5">
        <f t="shared" si="1243"/>
        <v>4.8585114372730739E-3</v>
      </c>
      <c r="U1036" s="5">
        <f t="shared" si="1244"/>
        <v>4.8152749970871767E-2</v>
      </c>
      <c r="V1036" s="5">
        <f t="shared" si="1245"/>
        <v>3.0609547840935747E-4</v>
      </c>
      <c r="W1036" s="5">
        <f t="shared" si="1246"/>
        <v>1.6340453660758275E-4</v>
      </c>
      <c r="X1036" s="5">
        <f t="shared" si="1247"/>
        <v>3.6602616200098542E-4</v>
      </c>
      <c r="Y1036" s="5">
        <f t="shared" si="1248"/>
        <v>4.099493014411038E-4</v>
      </c>
      <c r="Z1036" s="5">
        <f t="shared" si="1249"/>
        <v>0.1590807774283155</v>
      </c>
      <c r="AA1036" s="5">
        <f t="shared" si="1250"/>
        <v>3.5954053311584244E-2</v>
      </c>
      <c r="AB1036" s="5">
        <f t="shared" si="1251"/>
        <v>4.06301116461023E-3</v>
      </c>
      <c r="AC1036" s="5">
        <f t="shared" si="1252"/>
        <v>9.6853451799189206E-6</v>
      </c>
      <c r="AD1036" s="5">
        <f t="shared" si="1253"/>
        <v>9.232817936144346E-6</v>
      </c>
      <c r="AE1036" s="5">
        <f t="shared" si="1254"/>
        <v>2.0681512176963334E-5</v>
      </c>
      <c r="AF1036" s="5">
        <f t="shared" si="1255"/>
        <v>2.3163293638198946E-5</v>
      </c>
      <c r="AG1036" s="5">
        <f t="shared" si="1256"/>
        <v>1.7295259249855209E-5</v>
      </c>
      <c r="AH1036" s="5">
        <f t="shared" si="1257"/>
        <v>8.9085235359856699E-2</v>
      </c>
      <c r="AI1036" s="5">
        <f t="shared" si="1258"/>
        <v>2.0134269854487186E-2</v>
      </c>
      <c r="AJ1036" s="5">
        <f t="shared" si="1259"/>
        <v>2.2752862521817296E-3</v>
      </c>
      <c r="AK1036" s="5">
        <f t="shared" si="1260"/>
        <v>1.7141346790924022E-4</v>
      </c>
      <c r="AL1036" s="5">
        <f t="shared" si="1261"/>
        <v>1.9613417197357412E-7</v>
      </c>
      <c r="AM1036" s="5">
        <f t="shared" si="1262"/>
        <v>4.1734423688226027E-7</v>
      </c>
      <c r="AN1036" s="5">
        <f t="shared" si="1263"/>
        <v>9.3485109061626313E-7</v>
      </c>
      <c r="AO1036" s="5">
        <f t="shared" si="1264"/>
        <v>1.047033221490215E-6</v>
      </c>
      <c r="AP1036" s="5">
        <f t="shared" si="1265"/>
        <v>7.8178480537936045E-7</v>
      </c>
      <c r="AQ1036" s="5">
        <f t="shared" si="1266"/>
        <v>4.3779949101244198E-7</v>
      </c>
      <c r="AR1036" s="5">
        <f t="shared" si="1267"/>
        <v>3.9910185441215822E-2</v>
      </c>
      <c r="AS1036" s="5">
        <f t="shared" si="1268"/>
        <v>9.0201528948102624E-3</v>
      </c>
      <c r="AT1036" s="5">
        <f t="shared" si="1269"/>
        <v>1.0193282409774154E-3</v>
      </c>
      <c r="AU1036" s="5">
        <f t="shared" si="1270"/>
        <v>7.6793233623339663E-5</v>
      </c>
      <c r="AV1036" s="5">
        <f t="shared" si="1271"/>
        <v>4.3390346406036784E-6</v>
      </c>
      <c r="AW1036" s="5">
        <f t="shared" si="1272"/>
        <v>2.7582202157795282E-9</v>
      </c>
      <c r="AX1036" s="5">
        <f t="shared" si="1273"/>
        <v>1.5720752254211256E-8</v>
      </c>
      <c r="AY1036" s="5">
        <f t="shared" si="1274"/>
        <v>3.5214485049433213E-8</v>
      </c>
      <c r="AZ1036" s="5">
        <f t="shared" si="1275"/>
        <v>3.9440223255365216E-8</v>
      </c>
      <c r="BA1036" s="5">
        <f t="shared" si="1276"/>
        <v>2.9448700030672689E-8</v>
      </c>
      <c r="BB1036" s="5">
        <f t="shared" si="1277"/>
        <v>1.6491272017176712E-8</v>
      </c>
      <c r="BC1036" s="5">
        <f t="shared" si="1278"/>
        <v>7.3880898636951706E-9</v>
      </c>
      <c r="BD1036" s="5">
        <f t="shared" si="1279"/>
        <v>1.4899802564720564E-2</v>
      </c>
      <c r="BE1036" s="5">
        <f t="shared" si="1280"/>
        <v>3.3675237473958291E-3</v>
      </c>
      <c r="BF1036" s="5">
        <f t="shared" si="1281"/>
        <v>3.8054920996490147E-4</v>
      </c>
      <c r="BG1036" s="5">
        <f t="shared" si="1282"/>
        <v>2.8669473886046787E-5</v>
      </c>
      <c r="BH1036" s="5">
        <f t="shared" si="1283"/>
        <v>1.6199062658253721E-6</v>
      </c>
      <c r="BI1036" s="5">
        <f t="shared" si="1284"/>
        <v>7.322342420346762E-8</v>
      </c>
      <c r="BJ1036" s="8">
        <f t="shared" si="1285"/>
        <v>2.7234543888914966E-2</v>
      </c>
      <c r="BK1036" s="8">
        <f t="shared" si="1286"/>
        <v>0.1336739881269064</v>
      </c>
      <c r="BL1036" s="8">
        <f t="shared" si="1287"/>
        <v>0.67182700168249865</v>
      </c>
      <c r="BM1036" s="8">
        <f t="shared" si="1288"/>
        <v>0.43925537314316049</v>
      </c>
      <c r="BN1036" s="8">
        <f t="shared" si="1289"/>
        <v>0.55256090552721016</v>
      </c>
    </row>
    <row r="1037" spans="1:66" x14ac:dyDescent="0.25">
      <c r="A1037" t="s">
        <v>19</v>
      </c>
      <c r="B1037" t="s">
        <v>243</v>
      </c>
      <c r="C1037" t="s">
        <v>139</v>
      </c>
      <c r="D1037" s="7" t="s">
        <v>527</v>
      </c>
      <c r="E1037">
        <f>VLOOKUP(A1037,home!$A$2:$E$405,3,FALSE)</f>
        <v>1.4750000000000001</v>
      </c>
      <c r="F1037">
        <f>VLOOKUP(B1037,home!$B$2:$E$405,3,FALSE)</f>
        <v>1.7626999999999999</v>
      </c>
      <c r="G1037">
        <f>VLOOKUP(C1037,away!$B$2:$E$405,4,FALSE)</f>
        <v>1.6949000000000001</v>
      </c>
      <c r="H1037">
        <f>VLOOKUP(A1037,away!$A$2:$E$405,3,FALSE)</f>
        <v>1.5625</v>
      </c>
      <c r="I1037">
        <f>VLOOKUP(C1037,away!$B$2:$E$405,3,FALSE)</f>
        <v>0.64</v>
      </c>
      <c r="J1037">
        <f>VLOOKUP(B1037,home!$B$2:$E$405,4,FALSE)</f>
        <v>0.51200000000000001</v>
      </c>
      <c r="K1037" s="3">
        <f t="shared" si="1234"/>
        <v>4.40671033925</v>
      </c>
      <c r="L1037" s="3">
        <f t="shared" si="1235"/>
        <v>0.51200000000000001</v>
      </c>
      <c r="M1037" s="5">
        <f t="shared" si="1236"/>
        <v>7.308550322008979E-3</v>
      </c>
      <c r="N1037" s="5">
        <f t="shared" si="1237"/>
        <v>3.2206664268925891E-2</v>
      </c>
      <c r="O1037" s="5">
        <f t="shared" si="1238"/>
        <v>3.7419777648685973E-3</v>
      </c>
      <c r="P1037" s="5">
        <f t="shared" si="1239"/>
        <v>1.6489812105690057E-2</v>
      </c>
      <c r="Q1037" s="5">
        <f t="shared" si="1240"/>
        <v>7.0962720213314623E-2</v>
      </c>
      <c r="R1037" s="5">
        <f t="shared" si="1241"/>
        <v>9.579463078063608E-4</v>
      </c>
      <c r="S1037" s="5">
        <f t="shared" si="1242"/>
        <v>9.3012256637995741E-3</v>
      </c>
      <c r="T1037" s="5">
        <f t="shared" si="1243"/>
        <v>3.6332912749217086E-2</v>
      </c>
      <c r="U1037" s="5">
        <f t="shared" si="1244"/>
        <v>4.2213918990566543E-3</v>
      </c>
      <c r="V1037" s="5">
        <f t="shared" si="1245"/>
        <v>2.3317508153095413E-3</v>
      </c>
      <c r="W1037" s="5">
        <f t="shared" si="1246"/>
        <v>0.10423738428843951</v>
      </c>
      <c r="X1037" s="5">
        <f t="shared" si="1247"/>
        <v>5.3369540755681032E-2</v>
      </c>
      <c r="Y1037" s="5">
        <f t="shared" si="1248"/>
        <v>1.3662602433454343E-2</v>
      </c>
      <c r="Z1037" s="5">
        <f t="shared" si="1249"/>
        <v>1.6348950319895227E-4</v>
      </c>
      <c r="AA1037" s="5">
        <f t="shared" si="1250"/>
        <v>7.2045088410566897E-4</v>
      </c>
      <c r="AB1037" s="5">
        <f t="shared" si="1251"/>
        <v>1.5874091799551273E-3</v>
      </c>
      <c r="AC1037" s="5">
        <f t="shared" si="1252"/>
        <v>3.2881121364413356E-4</v>
      </c>
      <c r="AD1037" s="5">
        <f t="shared" si="1253"/>
        <v>0.1148359897700605</v>
      </c>
      <c r="AE1037" s="5">
        <f t="shared" si="1254"/>
        <v>5.8796026762270977E-2</v>
      </c>
      <c r="AF1037" s="5">
        <f t="shared" si="1255"/>
        <v>1.5051782851141369E-2</v>
      </c>
      <c r="AG1037" s="5">
        <f t="shared" si="1256"/>
        <v>2.5688376065947935E-3</v>
      </c>
      <c r="AH1037" s="5">
        <f t="shared" si="1257"/>
        <v>2.0926656409465888E-5</v>
      </c>
      <c r="AI1037" s="5">
        <f t="shared" si="1258"/>
        <v>9.2217713165525632E-5</v>
      </c>
      <c r="AJ1037" s="5">
        <f t="shared" si="1259"/>
        <v>2.0318837503425632E-4</v>
      </c>
      <c r="AK1037" s="5">
        <f t="shared" si="1260"/>
        <v>2.9846410435962128E-4</v>
      </c>
      <c r="AL1037" s="5">
        <f t="shared" si="1261"/>
        <v>2.9675023868455823E-5</v>
      </c>
      <c r="AM1037" s="5">
        <f t="shared" si="1262"/>
        <v>0.10120978868754653</v>
      </c>
      <c r="AN1037" s="5">
        <f t="shared" si="1263"/>
        <v>5.1819411808023824E-2</v>
      </c>
      <c r="AO1037" s="5">
        <f t="shared" si="1264"/>
        <v>1.3265769422854097E-2</v>
      </c>
      <c r="AP1037" s="5">
        <f t="shared" si="1265"/>
        <v>2.2640246481670993E-3</v>
      </c>
      <c r="AQ1037" s="5">
        <f t="shared" si="1266"/>
        <v>2.8979515496538875E-4</v>
      </c>
      <c r="AR1037" s="5">
        <f t="shared" si="1267"/>
        <v>2.1428896163293085E-6</v>
      </c>
      <c r="AS1037" s="5">
        <f t="shared" si="1268"/>
        <v>9.4430938281498303E-6</v>
      </c>
      <c r="AT1037" s="5">
        <f t="shared" si="1269"/>
        <v>2.0806489603507859E-5</v>
      </c>
      <c r="AU1037" s="5">
        <f t="shared" si="1270"/>
        <v>3.0562724286425238E-5</v>
      </c>
      <c r="AV1037" s="5">
        <f t="shared" si="1271"/>
        <v>3.3670268277159298E-5</v>
      </c>
      <c r="AW1037" s="5">
        <f t="shared" si="1272"/>
        <v>1.8598291128691874E-6</v>
      </c>
      <c r="AX1037" s="5">
        <f t="shared" si="1273"/>
        <v>7.433370370711985E-2</v>
      </c>
      <c r="AY1037" s="5">
        <f t="shared" si="1274"/>
        <v>3.8058856298045361E-2</v>
      </c>
      <c r="AZ1037" s="5">
        <f t="shared" si="1275"/>
        <v>9.7430672122996113E-3</v>
      </c>
      <c r="BA1037" s="5">
        <f t="shared" si="1276"/>
        <v>1.6628168042324672E-3</v>
      </c>
      <c r="BB1037" s="5">
        <f t="shared" si="1277"/>
        <v>2.1284055094175579E-4</v>
      </c>
      <c r="BC1037" s="5">
        <f t="shared" si="1278"/>
        <v>2.1794872416435807E-5</v>
      </c>
      <c r="BD1037" s="5">
        <f t="shared" si="1279"/>
        <v>1.8285991392676751E-7</v>
      </c>
      <c r="BE1037" s="5">
        <f t="shared" si="1280"/>
        <v>8.0581067333545156E-7</v>
      </c>
      <c r="BF1037" s="5">
        <f t="shared" si="1281"/>
        <v>1.7754871128326692E-6</v>
      </c>
      <c r="BG1037" s="5">
        <f t="shared" si="1282"/>
        <v>2.6080191391082846E-6</v>
      </c>
      <c r="BH1037" s="5">
        <f t="shared" si="1283"/>
        <v>2.8731962263175911E-6</v>
      </c>
      <c r="BI1037" s="5">
        <f t="shared" si="1284"/>
        <v>2.5322687034415616E-6</v>
      </c>
      <c r="BJ1037" s="8">
        <f t="shared" si="1285"/>
        <v>0.79490633086571238</v>
      </c>
      <c r="BK1037" s="8">
        <f t="shared" si="1286"/>
        <v>7.3848681442366115E-2</v>
      </c>
      <c r="BL1037" s="8">
        <f t="shared" si="1287"/>
        <v>1.195137599214181E-2</v>
      </c>
      <c r="BM1037" s="8">
        <f t="shared" si="1288"/>
        <v>0.71114521035187217</v>
      </c>
      <c r="BN1037" s="8">
        <f t="shared" si="1289"/>
        <v>0.1316676709826145</v>
      </c>
    </row>
    <row r="1038" spans="1:66" x14ac:dyDescent="0.25">
      <c r="A1038" t="s">
        <v>19</v>
      </c>
      <c r="B1038" t="s">
        <v>235</v>
      </c>
      <c r="C1038" t="s">
        <v>140</v>
      </c>
      <c r="D1038" s="7" t="s">
        <v>527</v>
      </c>
      <c r="E1038">
        <f>VLOOKUP(A1038,home!$A$2:$E$405,3,FALSE)</f>
        <v>1.4750000000000001</v>
      </c>
      <c r="F1038">
        <f>VLOOKUP(B1038,home!$B$2:$E$405,3,FALSE)</f>
        <v>0.67800000000000005</v>
      </c>
      <c r="G1038">
        <f>VLOOKUP(C1038,away!$B$2:$E$405,4,FALSE)</f>
        <v>0.1356</v>
      </c>
      <c r="H1038">
        <f>VLOOKUP(A1038,away!$A$2:$E$405,3,FALSE)</f>
        <v>1.5625</v>
      </c>
      <c r="I1038">
        <f>VLOOKUP(C1038,away!$B$2:$E$405,3,FALSE)</f>
        <v>2.4319999999999999</v>
      </c>
      <c r="J1038">
        <f>VLOOKUP(B1038,home!$B$2:$E$405,4,FALSE)</f>
        <v>0.8</v>
      </c>
      <c r="K1038" s="3">
        <f t="shared" si="1234"/>
        <v>0.13560678000000001</v>
      </c>
      <c r="L1038" s="3">
        <f t="shared" si="1235"/>
        <v>3.04</v>
      </c>
      <c r="M1038" s="5">
        <f t="shared" si="1236"/>
        <v>4.176875195080508E-2</v>
      </c>
      <c r="N1038" s="5">
        <f t="shared" si="1237"/>
        <v>5.6641259566673962E-3</v>
      </c>
      <c r="O1038" s="5">
        <f t="shared" si="1238"/>
        <v>0.12697700593044742</v>
      </c>
      <c r="P1038" s="5">
        <f t="shared" si="1239"/>
        <v>1.7218942908268881E-2</v>
      </c>
      <c r="Q1038" s="5">
        <f t="shared" si="1240"/>
        <v>3.8404694124904255E-4</v>
      </c>
      <c r="R1038" s="5">
        <f t="shared" si="1241"/>
        <v>0.19300504901428012</v>
      </c>
      <c r="S1038" s="5">
        <f t="shared" si="1242"/>
        <v>1.774604106123576E-3</v>
      </c>
      <c r="T1038" s="5">
        <f t="shared" si="1243"/>
        <v>1.1675027013970892E-3</v>
      </c>
      <c r="U1038" s="5">
        <f t="shared" si="1244"/>
        <v>2.6172793220568705E-2</v>
      </c>
      <c r="V1038" s="5">
        <f t="shared" si="1245"/>
        <v>8.1285664418093018E-5</v>
      </c>
      <c r="W1038" s="5">
        <f t="shared" si="1246"/>
        <v>1.7359789690543945E-5</v>
      </c>
      <c r="X1038" s="5">
        <f t="shared" si="1247"/>
        <v>5.2773760659253586E-5</v>
      </c>
      <c r="Y1038" s="5">
        <f t="shared" si="1248"/>
        <v>8.0216116202065472E-5</v>
      </c>
      <c r="Z1038" s="5">
        <f t="shared" si="1249"/>
        <v>0.19557844966780388</v>
      </c>
      <c r="AA1038" s="5">
        <f t="shared" si="1250"/>
        <v>2.6521763796842956E-2</v>
      </c>
      <c r="AB1038" s="5">
        <f t="shared" si="1251"/>
        <v>1.7982654942052239E-3</v>
      </c>
      <c r="AC1038" s="5">
        <f t="shared" si="1252"/>
        <v>2.0943485702606526E-6</v>
      </c>
      <c r="AD1038" s="5">
        <f t="shared" si="1253"/>
        <v>5.8852629535296546E-7</v>
      </c>
      <c r="AE1038" s="5">
        <f t="shared" si="1254"/>
        <v>1.7891199378730146E-6</v>
      </c>
      <c r="AF1038" s="5">
        <f t="shared" si="1255"/>
        <v>2.7194623055669826E-6</v>
      </c>
      <c r="AG1038" s="5">
        <f t="shared" si="1256"/>
        <v>2.7557218029745426E-6</v>
      </c>
      <c r="AH1038" s="5">
        <f t="shared" si="1257"/>
        <v>0.14863962174753095</v>
      </c>
      <c r="AI1038" s="5">
        <f t="shared" si="1258"/>
        <v>2.0156540485600651E-2</v>
      </c>
      <c r="AJ1038" s="5">
        <f t="shared" si="1259"/>
        <v>1.3666817755959703E-3</v>
      </c>
      <c r="AK1038" s="5">
        <f t="shared" si="1260"/>
        <v>6.1777104957750704E-5</v>
      </c>
      <c r="AL1038" s="5">
        <f t="shared" si="1261"/>
        <v>3.453535648257519E-8</v>
      </c>
      <c r="AM1038" s="5">
        <f t="shared" si="1262"/>
        <v>1.5961631171628935E-8</v>
      </c>
      <c r="AN1038" s="5">
        <f t="shared" si="1263"/>
        <v>4.8523358761751955E-8</v>
      </c>
      <c r="AO1038" s="5">
        <f t="shared" si="1264"/>
        <v>7.375550531786299E-8</v>
      </c>
      <c r="AP1038" s="5">
        <f t="shared" si="1265"/>
        <v>7.4738912055434498E-8</v>
      </c>
      <c r="AQ1038" s="5">
        <f t="shared" si="1266"/>
        <v>5.6801573162130233E-8</v>
      </c>
      <c r="AR1038" s="5">
        <f t="shared" si="1267"/>
        <v>9.0372890022498847E-2</v>
      </c>
      <c r="AS1038" s="5">
        <f t="shared" si="1268"/>
        <v>1.2255176615245198E-2</v>
      </c>
      <c r="AT1038" s="5">
        <f t="shared" si="1269"/>
        <v>8.3094251956235016E-4</v>
      </c>
      <c r="AU1038" s="5">
        <f t="shared" si="1270"/>
        <v>3.7560479814312434E-5</v>
      </c>
      <c r="AV1038" s="5">
        <f t="shared" si="1271"/>
        <v>1.2733639307184773E-6</v>
      </c>
      <c r="AW1038" s="5">
        <f t="shared" si="1272"/>
        <v>3.9547262793923849E-10</v>
      </c>
      <c r="AX1038" s="5">
        <f t="shared" si="1273"/>
        <v>3.6075090112203736E-10</v>
      </c>
      <c r="AY1038" s="5">
        <f t="shared" si="1274"/>
        <v>1.0966827394109934E-9</v>
      </c>
      <c r="AZ1038" s="5">
        <f t="shared" si="1275"/>
        <v>1.6669577639047104E-9</v>
      </c>
      <c r="BA1038" s="5">
        <f t="shared" si="1276"/>
        <v>1.68918386742344E-9</v>
      </c>
      <c r="BB1038" s="5">
        <f t="shared" si="1277"/>
        <v>1.2837797392418145E-9</v>
      </c>
      <c r="BC1038" s="5">
        <f t="shared" si="1278"/>
        <v>7.8053808145902346E-10</v>
      </c>
      <c r="BD1038" s="5">
        <f t="shared" si="1279"/>
        <v>4.5788930944732742E-2</v>
      </c>
      <c r="BE1038" s="5">
        <f t="shared" si="1280"/>
        <v>6.2092894850575659E-3</v>
      </c>
      <c r="BF1038" s="5">
        <f t="shared" si="1281"/>
        <v>4.2101087657825734E-4</v>
      </c>
      <c r="BG1038" s="5">
        <f t="shared" si="1282"/>
        <v>1.9030643105918297E-5</v>
      </c>
      <c r="BH1038" s="5">
        <f t="shared" si="1283"/>
        <v>6.4517105823069506E-7</v>
      </c>
      <c r="BI1038" s="5">
        <f t="shared" si="1284"/>
        <v>1.7497913951171427E-8</v>
      </c>
      <c r="BJ1038" s="8">
        <f t="shared" si="1285"/>
        <v>7.3741547550807184E-3</v>
      </c>
      <c r="BK1038" s="8">
        <f t="shared" si="1286"/>
        <v>6.0845714610225109E-2</v>
      </c>
      <c r="BL1038" s="8">
        <f t="shared" si="1287"/>
        <v>0.70063626618952801</v>
      </c>
      <c r="BM1038" s="8">
        <f t="shared" si="1288"/>
        <v>0.57941666181970986</v>
      </c>
      <c r="BN1038" s="8">
        <f t="shared" si="1289"/>
        <v>0.38501792270171797</v>
      </c>
    </row>
    <row r="1039" spans="1:66" x14ac:dyDescent="0.25">
      <c r="A1039" t="s">
        <v>141</v>
      </c>
      <c r="B1039" t="s">
        <v>157</v>
      </c>
      <c r="C1039" t="s">
        <v>238</v>
      </c>
      <c r="D1039" s="7" t="s">
        <v>527</v>
      </c>
      <c r="E1039">
        <f>VLOOKUP(A1039,home!$A$2:$E$405,3,FALSE)</f>
        <v>1.3483000000000001</v>
      </c>
      <c r="F1039">
        <f>VLOOKUP(B1039,home!$B$2:$E$405,3,FALSE)</f>
        <v>0.92710000000000004</v>
      </c>
      <c r="G1039">
        <f>VLOOKUP(C1039,away!$B$2:$E$405,4,FALSE)</f>
        <v>0.55630000000000002</v>
      </c>
      <c r="H1039">
        <f>VLOOKUP(A1039,away!$A$2:$E$405,3,FALSE)</f>
        <v>1.1460999999999999</v>
      </c>
      <c r="I1039">
        <f>VLOOKUP(C1039,away!$B$2:$E$405,3,FALSE)</f>
        <v>1.3088</v>
      </c>
      <c r="J1039">
        <f>VLOOKUP(B1039,home!$B$2:$E$405,4,FALSE)</f>
        <v>1.5268999999999999</v>
      </c>
      <c r="K1039" s="3">
        <f t="shared" si="1234"/>
        <v>0.69537996775900013</v>
      </c>
      <c r="L1039" s="3">
        <f t="shared" si="1235"/>
        <v>2.2903739417919993</v>
      </c>
      <c r="M1039" s="5">
        <f t="shared" si="1236"/>
        <v>5.0501415693909181E-2</v>
      </c>
      <c r="N1039" s="5">
        <f t="shared" si="1237"/>
        <v>3.5117672817014424E-2</v>
      </c>
      <c r="O1039" s="5">
        <f t="shared" si="1238"/>
        <v>0.11566712652893509</v>
      </c>
      <c r="P1039" s="5">
        <f t="shared" si="1239"/>
        <v>8.0432602716467058E-2</v>
      </c>
      <c r="Q1039" s="5">
        <f t="shared" si="1240"/>
        <v>1.2210063095633302E-2</v>
      </c>
      <c r="R1039" s="5">
        <f t="shared" si="1241"/>
        <v>0.13246048626191553</v>
      </c>
      <c r="S1039" s="5">
        <f t="shared" si="1242"/>
        <v>3.2025852596669298E-2</v>
      </c>
      <c r="T1039" s="5">
        <f t="shared" si="1243"/>
        <v>2.7965610341874666E-2</v>
      </c>
      <c r="U1039" s="5">
        <f t="shared" si="1244"/>
        <v>9.2110368666152284E-2</v>
      </c>
      <c r="V1039" s="5">
        <f t="shared" si="1245"/>
        <v>5.6674377741469731E-3</v>
      </c>
      <c r="W1039" s="5">
        <f t="shared" si="1246"/>
        <v>2.8302110939256143E-3</v>
      </c>
      <c r="X1039" s="5">
        <f t="shared" si="1247"/>
        <v>6.4822417392978553E-3</v>
      </c>
      <c r="Y1039" s="5">
        <f t="shared" si="1248"/>
        <v>7.4233787820421285E-3</v>
      </c>
      <c r="Z1039" s="5">
        <f t="shared" si="1249"/>
        <v>0.1011280153504628</v>
      </c>
      <c r="AA1039" s="5">
        <f t="shared" si="1250"/>
        <v>7.0322396053936476E-2</v>
      </c>
      <c r="AB1039" s="5">
        <f t="shared" si="1251"/>
        <v>2.4450392750360993E-2</v>
      </c>
      <c r="AC1039" s="5">
        <f t="shared" si="1252"/>
        <v>5.6415098052790867E-4</v>
      </c>
      <c r="AD1039" s="5">
        <f t="shared" si="1253"/>
        <v>4.9201802481128952E-4</v>
      </c>
      <c r="AE1039" s="5">
        <f t="shared" si="1254"/>
        <v>1.1269052629197466E-3</v>
      </c>
      <c r="AF1039" s="5">
        <f t="shared" si="1255"/>
        <v>1.290517224529825E-3</v>
      </c>
      <c r="AG1039" s="5">
        <f t="shared" si="1256"/>
        <v>9.8525567416561525E-4</v>
      </c>
      <c r="AH1039" s="5">
        <f t="shared" si="1257"/>
        <v>5.7905242785960348E-2</v>
      </c>
      <c r="AI1039" s="5">
        <f t="shared" si="1258"/>
        <v>4.0266145861578173E-2</v>
      </c>
      <c r="AJ1039" s="5">
        <f t="shared" si="1259"/>
        <v>1.4000135605501713E-2</v>
      </c>
      <c r="AK1039" s="5">
        <f t="shared" si="1260"/>
        <v>3.2451379486584707E-3</v>
      </c>
      <c r="AL1039" s="5">
        <f t="shared" si="1261"/>
        <v>3.5940482907594471E-5</v>
      </c>
      <c r="AM1039" s="5">
        <f t="shared" si="1262"/>
        <v>6.8427895646024306E-5</v>
      </c>
      <c r="AN1039" s="5">
        <f t="shared" si="1263"/>
        <v>1.5672546907931624E-4</v>
      </c>
      <c r="AO1039" s="5">
        <f t="shared" si="1264"/>
        <v>1.7947996519719687E-4</v>
      </c>
      <c r="AP1039" s="5">
        <f t="shared" si="1265"/>
        <v>1.3702541178713153E-4</v>
      </c>
      <c r="AQ1039" s="5">
        <f t="shared" si="1266"/>
        <v>7.8459858130141113E-5</v>
      </c>
      <c r="AR1039" s="5">
        <f t="shared" si="1267"/>
        <v>2.6524931834020549E-2</v>
      </c>
      <c r="AS1039" s="5">
        <f t="shared" si="1268"/>
        <v>1.8444906243550881E-2</v>
      </c>
      <c r="AT1039" s="5">
        <f t="shared" si="1269"/>
        <v>6.4131091544790955E-3</v>
      </c>
      <c r="AU1039" s="5">
        <f t="shared" si="1270"/>
        <v>1.4865158790255408E-3</v>
      </c>
      <c r="AV1039" s="5">
        <f t="shared" si="1271"/>
        <v>2.5842334100750552E-4</v>
      </c>
      <c r="AW1039" s="5">
        <f t="shared" si="1272"/>
        <v>1.5900470552403673E-6</v>
      </c>
      <c r="AX1039" s="5">
        <f t="shared" si="1273"/>
        <v>7.9305646446914313E-6</v>
      </c>
      <c r="AY1039" s="5">
        <f t="shared" si="1274"/>
        <v>1.8163958605898177E-5</v>
      </c>
      <c r="AZ1039" s="5">
        <f t="shared" si="1275"/>
        <v>2.0801128735368865E-5</v>
      </c>
      <c r="BA1039" s="5">
        <f t="shared" si="1276"/>
        <v>1.5880787738449869E-5</v>
      </c>
      <c r="BB1039" s="5">
        <f t="shared" si="1277"/>
        <v>9.0932356028188714E-6</v>
      </c>
      <c r="BC1039" s="5">
        <f t="shared" si="1278"/>
        <v>4.1653819742543216E-6</v>
      </c>
      <c r="BD1039" s="5">
        <f t="shared" si="1279"/>
        <v>1.0125335446741613E-2</v>
      </c>
      <c r="BE1039" s="5">
        <f t="shared" si="1280"/>
        <v>7.0409554365042431E-3</v>
      </c>
      <c r="BF1039" s="5">
        <f t="shared" si="1281"/>
        <v>2.4480696822144388E-3</v>
      </c>
      <c r="BG1039" s="5">
        <f t="shared" si="1282"/>
        <v>5.6744620556335409E-4</v>
      </c>
      <c r="BH1039" s="5">
        <f t="shared" si="1283"/>
        <v>9.8647681032403004E-5</v>
      </c>
      <c r="BI1039" s="5">
        <f t="shared" si="1284"/>
        <v>1.371952425116251E-5</v>
      </c>
      <c r="BJ1039" s="8">
        <f t="shared" si="1285"/>
        <v>9.6620027713355788E-2</v>
      </c>
      <c r="BK1039" s="8">
        <f t="shared" si="1286"/>
        <v>0.16924556420323392</v>
      </c>
      <c r="BL1039" s="8">
        <f t="shared" si="1287"/>
        <v>0.62384949289138991</v>
      </c>
      <c r="BM1039" s="8">
        <f t="shared" si="1288"/>
        <v>0.56443715913301717</v>
      </c>
      <c r="BN1039" s="8">
        <f t="shared" si="1289"/>
        <v>0.4263893671138746</v>
      </c>
    </row>
    <row r="1040" spans="1:66" x14ac:dyDescent="0.25">
      <c r="A1040" t="s">
        <v>448</v>
      </c>
      <c r="B1040" t="s">
        <v>453</v>
      </c>
      <c r="C1040" t="s">
        <v>450</v>
      </c>
      <c r="D1040" s="7" t="s">
        <v>527</v>
      </c>
      <c r="E1040">
        <f>VLOOKUP(A1040,home!$A$2:$E$405,3,FALSE)</f>
        <v>1.2285999999999999</v>
      </c>
      <c r="F1040">
        <f>VLOOKUP(B1040,home!$B$2:$E$405,3,FALSE)</f>
        <v>0</v>
      </c>
      <c r="G1040">
        <f>VLOOKUP(C1040,away!$B$2:$E$405,4,FALSE)</f>
        <v>1.0851999999999999</v>
      </c>
      <c r="H1040">
        <f>VLOOKUP(A1040,away!$A$2:$E$405,3,FALSE)</f>
        <v>0.9143</v>
      </c>
      <c r="I1040">
        <f>VLOOKUP(C1040,away!$B$2:$E$405,3,FALSE)</f>
        <v>1.4582999999999999</v>
      </c>
      <c r="J1040">
        <f>VLOOKUP(B1040,home!$B$2:$E$405,4,FALSE)</f>
        <v>1.6406000000000001</v>
      </c>
      <c r="K1040" s="3">
        <f t="shared" si="1234"/>
        <v>0</v>
      </c>
      <c r="L1040" s="3">
        <f t="shared" si="1235"/>
        <v>2.1874508458139998</v>
      </c>
      <c r="M1040" s="5">
        <f t="shared" si="1236"/>
        <v>0.11220240560271259</v>
      </c>
      <c r="N1040" s="5">
        <f t="shared" si="1237"/>
        <v>0</v>
      </c>
      <c r="O1040" s="5">
        <f t="shared" si="1238"/>
        <v>0.24543724703801911</v>
      </c>
      <c r="P1040" s="5">
        <f t="shared" si="1239"/>
        <v>0</v>
      </c>
      <c r="Q1040" s="5">
        <f t="shared" si="1240"/>
        <v>0</v>
      </c>
      <c r="R1040" s="5">
        <f t="shared" si="1241"/>
        <v>0.26844095681378732</v>
      </c>
      <c r="S1040" s="5">
        <f t="shared" si="1242"/>
        <v>0</v>
      </c>
      <c r="T1040" s="5">
        <f t="shared" si="1243"/>
        <v>0</v>
      </c>
      <c r="U1040" s="5">
        <f t="shared" si="1244"/>
        <v>0</v>
      </c>
      <c r="V1040" s="5">
        <f t="shared" si="1245"/>
        <v>0</v>
      </c>
      <c r="W1040" s="5">
        <f t="shared" si="1246"/>
        <v>0</v>
      </c>
      <c r="X1040" s="5">
        <f t="shared" si="1247"/>
        <v>0</v>
      </c>
      <c r="Y1040" s="5">
        <f t="shared" si="1248"/>
        <v>0</v>
      </c>
      <c r="Z1040" s="5">
        <f t="shared" si="1249"/>
        <v>0.19573379934447949</v>
      </c>
      <c r="AA1040" s="5">
        <f t="shared" si="1250"/>
        <v>0</v>
      </c>
      <c r="AB1040" s="5">
        <f t="shared" si="1251"/>
        <v>0</v>
      </c>
      <c r="AC1040" s="5">
        <f t="shared" si="1252"/>
        <v>0</v>
      </c>
      <c r="AD1040" s="5">
        <f t="shared" si="1253"/>
        <v>0</v>
      </c>
      <c r="AE1040" s="5">
        <f t="shared" si="1254"/>
        <v>0</v>
      </c>
      <c r="AF1040" s="5">
        <f t="shared" si="1255"/>
        <v>0</v>
      </c>
      <c r="AG1040" s="5">
        <f t="shared" si="1256"/>
        <v>0</v>
      </c>
      <c r="AH1040" s="5">
        <f t="shared" si="1257"/>
        <v>0.10703951623261737</v>
      </c>
      <c r="AI1040" s="5">
        <f t="shared" si="1258"/>
        <v>0</v>
      </c>
      <c r="AJ1040" s="5">
        <f t="shared" si="1259"/>
        <v>0</v>
      </c>
      <c r="AK1040" s="5">
        <f t="shared" si="1260"/>
        <v>0</v>
      </c>
      <c r="AL1040" s="5">
        <f t="shared" si="1261"/>
        <v>0</v>
      </c>
      <c r="AM1040" s="5">
        <f t="shared" si="1262"/>
        <v>0</v>
      </c>
      <c r="AN1040" s="5">
        <f t="shared" si="1263"/>
        <v>0</v>
      </c>
      <c r="AO1040" s="5">
        <f t="shared" si="1264"/>
        <v>0</v>
      </c>
      <c r="AP1040" s="5">
        <f t="shared" si="1265"/>
        <v>0</v>
      </c>
      <c r="AQ1040" s="5">
        <f t="shared" si="1266"/>
        <v>0</v>
      </c>
      <c r="AR1040" s="5">
        <f t="shared" si="1267"/>
        <v>4.6828736063712059E-2</v>
      </c>
      <c r="AS1040" s="5">
        <f t="shared" si="1268"/>
        <v>0</v>
      </c>
      <c r="AT1040" s="5">
        <f t="shared" si="1269"/>
        <v>0</v>
      </c>
      <c r="AU1040" s="5">
        <f t="shared" si="1270"/>
        <v>0</v>
      </c>
      <c r="AV1040" s="5">
        <f t="shared" si="1271"/>
        <v>0</v>
      </c>
      <c r="AW1040" s="5">
        <f t="shared" si="1272"/>
        <v>0</v>
      </c>
      <c r="AX1040" s="5">
        <f t="shared" si="1273"/>
        <v>0</v>
      </c>
      <c r="AY1040" s="5">
        <f t="shared" si="1274"/>
        <v>0</v>
      </c>
      <c r="AZ1040" s="5">
        <f t="shared" si="1275"/>
        <v>0</v>
      </c>
      <c r="BA1040" s="5">
        <f t="shared" si="1276"/>
        <v>0</v>
      </c>
      <c r="BB1040" s="5">
        <f t="shared" si="1277"/>
        <v>0</v>
      </c>
      <c r="BC1040" s="5">
        <f t="shared" si="1278"/>
        <v>0</v>
      </c>
      <c r="BD1040" s="5">
        <f t="shared" si="1279"/>
        <v>1.70725930518279E-2</v>
      </c>
      <c r="BE1040" s="5">
        <f t="shared" si="1280"/>
        <v>0</v>
      </c>
      <c r="BF1040" s="5">
        <f t="shared" si="1281"/>
        <v>0</v>
      </c>
      <c r="BG1040" s="5">
        <f t="shared" si="1282"/>
        <v>0</v>
      </c>
      <c r="BH1040" s="5">
        <f t="shared" si="1283"/>
        <v>0</v>
      </c>
      <c r="BI1040" s="5">
        <f t="shared" si="1284"/>
        <v>0</v>
      </c>
      <c r="BJ1040" s="8">
        <f t="shared" si="1285"/>
        <v>0</v>
      </c>
      <c r="BK1040" s="8">
        <f t="shared" si="1286"/>
        <v>0.11220240560271259</v>
      </c>
      <c r="BL1040" s="8">
        <f t="shared" si="1287"/>
        <v>0.68481904919996373</v>
      </c>
      <c r="BM1040" s="8">
        <f t="shared" si="1288"/>
        <v>0.36667464469263683</v>
      </c>
      <c r="BN1040" s="8">
        <f t="shared" si="1289"/>
        <v>0.62608060945451904</v>
      </c>
    </row>
    <row r="1041" spans="1:66" x14ac:dyDescent="0.25">
      <c r="A1041" t="s">
        <v>448</v>
      </c>
      <c r="B1041" t="s">
        <v>458</v>
      </c>
      <c r="C1041" t="s">
        <v>457</v>
      </c>
      <c r="D1041" s="7" t="s">
        <v>527</v>
      </c>
      <c r="E1041">
        <f>VLOOKUP(A1041,home!$A$2:$E$405,3,FALSE)</f>
        <v>1.2285999999999999</v>
      </c>
      <c r="F1041">
        <f>VLOOKUP(B1041,home!$B$2:$E$405,3,FALSE)</f>
        <v>1.6278999999999999</v>
      </c>
      <c r="G1041">
        <f>VLOOKUP(C1041,away!$B$2:$E$405,4,FALSE)</f>
        <v>1.6278999999999999</v>
      </c>
      <c r="H1041">
        <f>VLOOKUP(A1041,away!$A$2:$E$405,3,FALSE)</f>
        <v>0.9143</v>
      </c>
      <c r="I1041">
        <f>VLOOKUP(C1041,away!$B$2:$E$405,3,FALSE)</f>
        <v>0.36459999999999998</v>
      </c>
      <c r="J1041">
        <f>VLOOKUP(B1041,home!$B$2:$E$405,4,FALSE)</f>
        <v>0.72919999999999996</v>
      </c>
      <c r="K1041" s="3">
        <f t="shared" si="1234"/>
        <v>3.2558617625259996</v>
      </c>
      <c r="L1041" s="3">
        <f t="shared" si="1235"/>
        <v>0.24308157637599997</v>
      </c>
      <c r="M1041" s="5">
        <f t="shared" si="1236"/>
        <v>3.0229308686764295E-2</v>
      </c>
      <c r="N1041" s="5">
        <f t="shared" si="1237"/>
        <v>9.8422450260830893E-2</v>
      </c>
      <c r="O1041" s="5">
        <f t="shared" si="1238"/>
        <v>7.3481880083353752E-3</v>
      </c>
      <c r="P1041" s="5">
        <f t="shared" si="1239"/>
        <v>2.3924684360191226E-2</v>
      </c>
      <c r="Q1041" s="5">
        <f t="shared" si="1240"/>
        <v>0.16022494618917826</v>
      </c>
      <c r="R1041" s="5">
        <f t="shared" si="1241"/>
        <v>8.9310456228669131E-4</v>
      </c>
      <c r="S1041" s="5">
        <f t="shared" si="1242"/>
        <v>4.7337381055078216E-3</v>
      </c>
      <c r="T1041" s="5">
        <f t="shared" si="1243"/>
        <v>3.8947732494425229E-2</v>
      </c>
      <c r="U1041" s="5">
        <f t="shared" si="1244"/>
        <v>2.9078249942867578E-3</v>
      </c>
      <c r="V1041" s="5">
        <f t="shared" si="1245"/>
        <v>4.162744146807702E-4</v>
      </c>
      <c r="W1041" s="5">
        <f t="shared" si="1246"/>
        <v>0.17389009190004376</v>
      </c>
      <c r="X1041" s="5">
        <f t="shared" si="1247"/>
        <v>4.2269477655230148E-2</v>
      </c>
      <c r="Y1041" s="5">
        <f t="shared" si="1248"/>
        <v>5.1374656305117261E-3</v>
      </c>
      <c r="Z1041" s="5">
        <f t="shared" si="1249"/>
        <v>7.2365754956415447E-5</v>
      </c>
      <c r="AA1041" s="5">
        <f t="shared" si="1250"/>
        <v>2.3561289447891933E-4</v>
      </c>
      <c r="AB1041" s="5">
        <f t="shared" si="1251"/>
        <v>3.8356150694599352E-4</v>
      </c>
      <c r="AC1041" s="5">
        <f t="shared" si="1252"/>
        <v>2.0591014174476825E-5</v>
      </c>
      <c r="AD1041" s="5">
        <f t="shared" si="1253"/>
        <v>0.14154052527487113</v>
      </c>
      <c r="AE1041" s="5">
        <f t="shared" si="1254"/>
        <v>3.4405894004902744E-2</v>
      </c>
      <c r="AF1041" s="5">
        <f t="shared" si="1255"/>
        <v>4.1817194756686637E-3</v>
      </c>
      <c r="AG1041" s="5">
        <f t="shared" si="1256"/>
        <v>3.3883298736925283E-4</v>
      </c>
      <c r="AH1041" s="5">
        <f t="shared" si="1257"/>
        <v>4.3976954476112016E-6</v>
      </c>
      <c r="AI1041" s="5">
        <f t="shared" si="1258"/>
        <v>1.4318288451111969E-5</v>
      </c>
      <c r="AJ1041" s="5">
        <f t="shared" si="1259"/>
        <v>2.330918393639655E-5</v>
      </c>
      <c r="AK1041" s="5">
        <f t="shared" si="1260"/>
        <v>2.5297160231399592E-5</v>
      </c>
      <c r="AL1041" s="5">
        <f t="shared" si="1261"/>
        <v>6.5186209831689366E-7</v>
      </c>
      <c r="AM1041" s="5">
        <f t="shared" si="1262"/>
        <v>9.2167276818059543E-2</v>
      </c>
      <c r="AN1041" s="5">
        <f t="shared" si="1263"/>
        <v>2.2404166939217075E-2</v>
      </c>
      <c r="AO1041" s="5">
        <f t="shared" si="1264"/>
        <v>2.7230201084879743E-3</v>
      </c>
      <c r="AP1041" s="5">
        <f t="shared" si="1265"/>
        <v>2.2063867349160103E-4</v>
      </c>
      <c r="AQ1041" s="5">
        <f t="shared" si="1266"/>
        <v>1.340829914046199E-5</v>
      </c>
      <c r="AR1041" s="5">
        <f t="shared" si="1267"/>
        <v>2.137997483653781E-7</v>
      </c>
      <c r="AS1041" s="5">
        <f t="shared" si="1268"/>
        <v>6.9610242554051502E-7</v>
      </c>
      <c r="AT1041" s="5">
        <f t="shared" si="1269"/>
        <v>1.1332066350594829E-6</v>
      </c>
      <c r="AU1041" s="5">
        <f t="shared" si="1270"/>
        <v>1.2298547173769746E-6</v>
      </c>
      <c r="AV1041" s="5">
        <f t="shared" si="1271"/>
        <v>1.0010592369424779E-6</v>
      </c>
      <c r="AW1041" s="5">
        <f t="shared" si="1272"/>
        <v>1.4330826261475934E-8</v>
      </c>
      <c r="AX1041" s="5">
        <f t="shared" si="1273"/>
        <v>5.0013985391344842E-2</v>
      </c>
      <c r="AY1041" s="5">
        <f t="shared" si="1274"/>
        <v>1.2157478409774339E-2</v>
      </c>
      <c r="AZ1041" s="5">
        <f t="shared" si="1275"/>
        <v>1.4776295083025659E-3</v>
      </c>
      <c r="BA1041" s="5">
        <f t="shared" si="1276"/>
        <v>1.1972817005929378E-4</v>
      </c>
      <c r="BB1041" s="5">
        <f t="shared" si="1277"/>
        <v>7.2759280786567373E-6</v>
      </c>
      <c r="BC1041" s="5">
        <f t="shared" si="1278"/>
        <v>3.5372881339165635E-7</v>
      </c>
      <c r="BD1041" s="5">
        <f t="shared" si="1279"/>
        <v>8.6617966435746899E-9</v>
      </c>
      <c r="BE1041" s="5">
        <f t="shared" si="1280"/>
        <v>2.8201612486590877E-8</v>
      </c>
      <c r="BF1041" s="5">
        <f t="shared" si="1281"/>
        <v>4.5910275868333527E-8</v>
      </c>
      <c r="BG1041" s="5">
        <f t="shared" si="1282"/>
        <v>4.9825837235575741E-8</v>
      </c>
      <c r="BH1041" s="5">
        <f t="shared" si="1283"/>
        <v>4.0556509560288805E-8</v>
      </c>
      <c r="BI1041" s="5">
        <f t="shared" si="1284"/>
        <v>2.6409277739772888E-8</v>
      </c>
      <c r="BJ1041" s="8">
        <f t="shared" si="1285"/>
        <v>0.88066409784780186</v>
      </c>
      <c r="BK1041" s="8">
        <f t="shared" si="1286"/>
        <v>7.1482726853191236E-2</v>
      </c>
      <c r="BL1041" s="8">
        <f t="shared" si="1287"/>
        <v>1.1840087882473075E-2</v>
      </c>
      <c r="BM1041" s="8">
        <f t="shared" si="1288"/>
        <v>0.63085913219188772</v>
      </c>
      <c r="BN1041" s="8">
        <f t="shared" si="1289"/>
        <v>0.32104268206758674</v>
      </c>
    </row>
    <row r="1042" spans="1:66" x14ac:dyDescent="0.25">
      <c r="A1042" t="s">
        <v>448</v>
      </c>
      <c r="B1042" t="s">
        <v>451</v>
      </c>
      <c r="C1042" t="s">
        <v>514</v>
      </c>
      <c r="D1042" s="7" t="s">
        <v>527</v>
      </c>
      <c r="E1042">
        <f>VLOOKUP(A1042,home!$A$2:$E$405,3,FALSE)</f>
        <v>1.2285999999999999</v>
      </c>
      <c r="F1042">
        <f>VLOOKUP(B1042,home!$B$2:$E$405,3,FALSE)</f>
        <v>1.4244000000000001</v>
      </c>
      <c r="G1042">
        <f>VLOOKUP(C1042,away!$B$2:$E$405,4,FALSE)</f>
        <v>1.2209000000000001</v>
      </c>
      <c r="H1042">
        <f>VLOOKUP(A1042,away!$A$2:$E$405,3,FALSE)</f>
        <v>0.9143</v>
      </c>
      <c r="I1042">
        <f>VLOOKUP(C1042,away!$B$2:$E$405,3,FALSE)</f>
        <v>0.27339999999999998</v>
      </c>
      <c r="J1042">
        <f>VLOOKUP(B1042,home!$B$2:$E$405,4,FALSE)</f>
        <v>0.27339999999999998</v>
      </c>
      <c r="K1042" s="3">
        <f t="shared" si="1234"/>
        <v>2.1365967808560002</v>
      </c>
      <c r="L1042" s="3">
        <f t="shared" si="1235"/>
        <v>6.8341694107999992E-2</v>
      </c>
      <c r="M1042" s="5">
        <f t="shared" si="1236"/>
        <v>0.11025730868069517</v>
      </c>
      <c r="N1042" s="5">
        <f t="shared" si="1237"/>
        <v>0.23557541079301958</v>
      </c>
      <c r="O1042" s="5">
        <f t="shared" si="1238"/>
        <v>7.5351712630274004E-3</v>
      </c>
      <c r="P1042" s="5">
        <f t="shared" si="1239"/>
        <v>1.6099622663782984E-2</v>
      </c>
      <c r="Q1042" s="5">
        <f t="shared" si="1240"/>
        <v>0.25166483217459784</v>
      </c>
      <c r="R1042" s="5">
        <f t="shared" si="1241"/>
        <v>2.574831847546052E-4</v>
      </c>
      <c r="S1042" s="5">
        <f t="shared" si="1242"/>
        <v>5.8771126607767767E-4</v>
      </c>
      <c r="T1042" s="5">
        <f t="shared" si="1243"/>
        <v>1.7199200978217519E-2</v>
      </c>
      <c r="U1042" s="5">
        <f t="shared" si="1244"/>
        <v>5.5013774367124006E-4</v>
      </c>
      <c r="V1042" s="5">
        <f t="shared" si="1245"/>
        <v>9.5352002131532084E-6</v>
      </c>
      <c r="W1042" s="5">
        <f t="shared" si="1246"/>
        <v>0.17923542342630377</v>
      </c>
      <c r="X1042" s="5">
        <f t="shared" si="1247"/>
        <v>1.2249252481118307E-2</v>
      </c>
      <c r="Y1042" s="5">
        <f t="shared" si="1248"/>
        <v>4.1856733305812346E-4</v>
      </c>
      <c r="Z1042" s="5">
        <f t="shared" si="1249"/>
        <v>5.8656123501509585E-6</v>
      </c>
      <c r="AA1042" s="5">
        <f t="shared" si="1250"/>
        <v>1.2532448465081732E-5</v>
      </c>
      <c r="AB1042" s="5">
        <f t="shared" si="1251"/>
        <v>1.3388394523368681E-5</v>
      </c>
      <c r="AC1042" s="5">
        <f t="shared" si="1252"/>
        <v>8.7019812616211268E-8</v>
      </c>
      <c r="AD1042" s="5">
        <f t="shared" si="1253"/>
        <v>9.5738457177000705E-2</v>
      </c>
      <c r="AE1042" s="5">
        <f t="shared" si="1254"/>
        <v>6.5429283547624381E-3</v>
      </c>
      <c r="AF1042" s="5">
        <f t="shared" si="1255"/>
        <v>2.2357740409586699E-4</v>
      </c>
      <c r="AG1042" s="5">
        <f t="shared" si="1256"/>
        <v>5.0932195200601489E-6</v>
      </c>
      <c r="AH1042" s="5">
        <f t="shared" si="1257"/>
        <v>1.0021647124753088E-7</v>
      </c>
      <c r="AI1042" s="5">
        <f t="shared" si="1258"/>
        <v>2.1412218985622234E-7</v>
      </c>
      <c r="AJ1042" s="5">
        <f t="shared" si="1259"/>
        <v>2.2874639077832107E-7</v>
      </c>
      <c r="AK1042" s="5">
        <f t="shared" si="1260"/>
        <v>1.6291293405646316E-7</v>
      </c>
      <c r="AL1042" s="5">
        <f t="shared" si="1261"/>
        <v>5.0826060028414248E-10</v>
      </c>
      <c r="AM1042" s="5">
        <f t="shared" si="1262"/>
        <v>4.0910895881699924E-2</v>
      </c>
      <c r="AN1042" s="5">
        <f t="shared" si="1263"/>
        <v>2.7959199320313727E-3</v>
      </c>
      <c r="AO1042" s="5">
        <f t="shared" si="1264"/>
        <v>9.5538952372674056E-5</v>
      </c>
      <c r="AP1042" s="5">
        <f t="shared" si="1265"/>
        <v>2.1764312861506899E-6</v>
      </c>
      <c r="AQ1042" s="5">
        <f t="shared" si="1266"/>
        <v>3.7185250301297844E-8</v>
      </c>
      <c r="AR1042" s="5">
        <f t="shared" si="1267"/>
        <v>1.3697926845163865E-9</v>
      </c>
      <c r="AS1042" s="5">
        <f t="shared" si="1268"/>
        <v>2.9266946401778099E-9</v>
      </c>
      <c r="AT1042" s="5">
        <f t="shared" si="1269"/>
        <v>3.1265831733762105E-9</v>
      </c>
      <c r="AU1042" s="5">
        <f t="shared" si="1270"/>
        <v>2.2267491811047163E-9</v>
      </c>
      <c r="AV1042" s="5">
        <f t="shared" si="1271"/>
        <v>1.189416283030518E-9</v>
      </c>
      <c r="AW1042" s="5">
        <f t="shared" si="1272"/>
        <v>2.0615423184376178E-12</v>
      </c>
      <c r="AX1042" s="5">
        <f t="shared" si="1273"/>
        <v>1.4568348073795848E-2</v>
      </c>
      <c r="AY1042" s="5">
        <f t="shared" si="1274"/>
        <v>9.9562558771822672E-4</v>
      </c>
      <c r="AZ1042" s="5">
        <f t="shared" si="1275"/>
        <v>3.4021369680968365E-5</v>
      </c>
      <c r="BA1042" s="5">
        <f t="shared" si="1276"/>
        <v>7.750260132906418E-7</v>
      </c>
      <c r="BB1042" s="5">
        <f t="shared" si="1277"/>
        <v>1.3241647681512937E-8</v>
      </c>
      <c r="BC1042" s="5">
        <f t="shared" si="1278"/>
        <v>1.8099132706717294E-10</v>
      </c>
      <c r="BD1042" s="5">
        <f t="shared" si="1279"/>
        <v>1.5602325439432496E-11</v>
      </c>
      <c r="BE1042" s="5">
        <f t="shared" si="1280"/>
        <v>3.3335878307759148E-11</v>
      </c>
      <c r="BF1042" s="5">
        <f t="shared" si="1281"/>
        <v>3.5612665139682792E-11</v>
      </c>
      <c r="BG1042" s="5">
        <f t="shared" si="1282"/>
        <v>2.5363301898382985E-11</v>
      </c>
      <c r="BH1042" s="5">
        <f t="shared" si="1283"/>
        <v>1.3547787296990993E-11</v>
      </c>
      <c r="BI1042" s="5">
        <f t="shared" si="1284"/>
        <v>5.7892317452945501E-12</v>
      </c>
      <c r="BJ1042" s="8">
        <f t="shared" si="1285"/>
        <v>0.85825609520418189</v>
      </c>
      <c r="BK1042" s="8">
        <f t="shared" si="1286"/>
        <v>0.12794989092656042</v>
      </c>
      <c r="BL1042" s="8">
        <f t="shared" si="1287"/>
        <v>8.3694300009147845E-3</v>
      </c>
      <c r="BM1042" s="8">
        <f t="shared" si="1288"/>
        <v>0.37219582739847312</v>
      </c>
      <c r="BN1042" s="8">
        <f t="shared" si="1289"/>
        <v>0.62138982875987758</v>
      </c>
    </row>
    <row r="1043" spans="1:66" x14ac:dyDescent="0.25">
      <c r="A1043" t="s">
        <v>22</v>
      </c>
      <c r="B1043" t="s">
        <v>246</v>
      </c>
      <c r="C1043" t="s">
        <v>253</v>
      </c>
      <c r="D1043" s="7" t="s">
        <v>527</v>
      </c>
      <c r="E1043">
        <f>VLOOKUP(A1043,home!$A$2:$E$405,3,FALSE)</f>
        <v>1.4</v>
      </c>
      <c r="F1043">
        <f>VLOOKUP(B1043,home!$B$2:$E$405,3,FALSE)</f>
        <v>1.0713999999999999</v>
      </c>
      <c r="G1043">
        <f>VLOOKUP(C1043,away!$B$2:$E$405,4,FALSE)</f>
        <v>0.47620000000000001</v>
      </c>
      <c r="H1043">
        <f>VLOOKUP(A1043,away!$A$2:$E$405,3,FALSE)</f>
        <v>1.0286</v>
      </c>
      <c r="I1043">
        <f>VLOOKUP(C1043,away!$B$2:$E$405,3,FALSE)</f>
        <v>0.3241</v>
      </c>
      <c r="J1043">
        <f>VLOOKUP(B1043,home!$B$2:$E$405,4,FALSE)</f>
        <v>0.72909999999999997</v>
      </c>
      <c r="K1043" s="3">
        <f t="shared" si="1234"/>
        <v>0.71428095199999986</v>
      </c>
      <c r="L1043" s="3">
        <f t="shared" si="1235"/>
        <v>0.24305952746599999</v>
      </c>
      <c r="M1043" s="5">
        <f t="shared" si="1236"/>
        <v>0.38391255277907416</v>
      </c>
      <c r="N1043" s="5">
        <f t="shared" si="1237"/>
        <v>0.27422142368378732</v>
      </c>
      <c r="O1043" s="5">
        <f t="shared" si="1238"/>
        <v>9.3313603666747541E-2</v>
      </c>
      <c r="P1043" s="5">
        <f t="shared" si="1239"/>
        <v>6.6652129661635112E-2</v>
      </c>
      <c r="Q1043" s="5">
        <f t="shared" si="1240"/>
        <v>9.7935569783825449E-2</v>
      </c>
      <c r="R1043" s="5">
        <f t="shared" si="1241"/>
        <v>1.1340380206694627E-2</v>
      </c>
      <c r="S1043" s="5">
        <f t="shared" si="1242"/>
        <v>2.8929155586818601E-3</v>
      </c>
      <c r="T1043" s="5">
        <f t="shared" si="1243"/>
        <v>2.3804173313770077E-2</v>
      </c>
      <c r="U1043" s="5">
        <f t="shared" si="1244"/>
        <v>8.100217570079794E-3</v>
      </c>
      <c r="V1043" s="5">
        <f t="shared" si="1245"/>
        <v>5.5805238146506399E-5</v>
      </c>
      <c r="W1043" s="5">
        <f t="shared" si="1246"/>
        <v>2.3317837339951093E-2</v>
      </c>
      <c r="X1043" s="5">
        <f t="shared" si="1247"/>
        <v>5.6676225253775615E-3</v>
      </c>
      <c r="Y1043" s="5">
        <f t="shared" si="1248"/>
        <v>6.8878482643696369E-4</v>
      </c>
      <c r="Z1043" s="5">
        <f t="shared" si="1249"/>
        <v>9.1879581810799175E-4</v>
      </c>
      <c r="AA1043" s="5">
        <f t="shared" si="1250"/>
        <v>6.5627835165179508E-4</v>
      </c>
      <c r="AB1043" s="5">
        <f t="shared" si="1251"/>
        <v>2.3438356289741743E-4</v>
      </c>
      <c r="AC1043" s="5">
        <f t="shared" si="1252"/>
        <v>6.0553144554246478E-7</v>
      </c>
      <c r="AD1043" s="5">
        <f t="shared" si="1253"/>
        <v>4.1638717634403504E-3</v>
      </c>
      <c r="AE1043" s="5">
        <f t="shared" si="1254"/>
        <v>1.0120687032508316E-3</v>
      </c>
      <c r="AF1043" s="5">
        <f t="shared" si="1255"/>
        <v>1.2299647038763721E-4</v>
      </c>
      <c r="AG1043" s="5">
        <f t="shared" si="1256"/>
        <v>9.9651546574683203E-6</v>
      </c>
      <c r="AH1043" s="5">
        <f t="shared" si="1257"/>
        <v>5.5830519346766343E-5</v>
      </c>
      <c r="AI1043" s="5">
        <f t="shared" si="1258"/>
        <v>3.9878676509662675E-5</v>
      </c>
      <c r="AJ1043" s="5">
        <f t="shared" si="1259"/>
        <v>1.4242289510910942E-5</v>
      </c>
      <c r="AK1043" s="5">
        <f t="shared" si="1260"/>
        <v>3.390998703504361E-6</v>
      </c>
      <c r="AL1043" s="5">
        <f t="shared" si="1261"/>
        <v>4.2051201639889308E-9</v>
      </c>
      <c r="AM1043" s="5">
        <f t="shared" si="1262"/>
        <v>5.9483485743921862E-4</v>
      </c>
      <c r="AN1043" s="5">
        <f t="shared" si="1263"/>
        <v>1.4458027936948192E-4</v>
      </c>
      <c r="AO1043" s="5">
        <f t="shared" si="1264"/>
        <v>1.7570807192224268E-5</v>
      </c>
      <c r="AP1043" s="5">
        <f t="shared" si="1265"/>
        <v>1.4235840311127416E-6</v>
      </c>
      <c r="AQ1043" s="5">
        <f t="shared" si="1266"/>
        <v>8.6503915477601593E-8</v>
      </c>
      <c r="AR1043" s="5">
        <f t="shared" si="1267"/>
        <v>2.7140279301212804E-6</v>
      </c>
      <c r="AS1043" s="5">
        <f t="shared" si="1268"/>
        <v>1.9385784536816172E-6</v>
      </c>
      <c r="AT1043" s="5">
        <f t="shared" si="1269"/>
        <v>6.9234483171119652E-7</v>
      </c>
      <c r="AU1043" s="5">
        <f t="shared" si="1270"/>
        <v>1.6484290850231775E-7</v>
      </c>
      <c r="AV1043" s="5">
        <f t="shared" si="1271"/>
        <v>2.9436037403871088E-8</v>
      </c>
      <c r="AW1043" s="5">
        <f t="shared" si="1272"/>
        <v>2.0279517966037948E-11</v>
      </c>
      <c r="AX1043" s="5">
        <f t="shared" si="1273"/>
        <v>7.081320137574487E-5</v>
      </c>
      <c r="AY1043" s="5">
        <f t="shared" si="1274"/>
        <v>1.7211823264743247E-5</v>
      </c>
      <c r="AZ1043" s="5">
        <f t="shared" si="1275"/>
        <v>2.0917488147783988E-6</v>
      </c>
      <c r="BA1043" s="5">
        <f t="shared" si="1276"/>
        <v>1.6947315949920106E-7</v>
      </c>
      <c r="BB1043" s="5">
        <f t="shared" si="1277"/>
        <v>1.0298016516511464E-8</v>
      </c>
      <c r="BC1043" s="5">
        <f t="shared" si="1278"/>
        <v>5.0060620566806812E-10</v>
      </c>
      <c r="BD1043" s="5">
        <f t="shared" si="1279"/>
        <v>1.0994505770413394E-7</v>
      </c>
      <c r="BE1043" s="5">
        <f t="shared" si="1280"/>
        <v>7.8531660484603711E-8</v>
      </c>
      <c r="BF1043" s="5">
        <f t="shared" si="1281"/>
        <v>2.8046834606541754E-8</v>
      </c>
      <c r="BG1043" s="5">
        <f t="shared" si="1282"/>
        <v>6.6777732411157295E-9</v>
      </c>
      <c r="BH1043" s="5">
        <f t="shared" si="1283"/>
        <v>1.1924515569760666E-9</v>
      </c>
      <c r="BI1043" s="5">
        <f t="shared" si="1284"/>
        <v>1.7034908666614945E-10</v>
      </c>
      <c r="BJ1043" s="8">
        <f t="shared" si="1285"/>
        <v>0.43179310664206971</v>
      </c>
      <c r="BK1043" s="8">
        <f t="shared" si="1286"/>
        <v>0.45353122479736807</v>
      </c>
      <c r="BL1043" s="8">
        <f t="shared" si="1287"/>
        <v>0.11376396963643011</v>
      </c>
      <c r="BM1043" s="8">
        <f t="shared" si="1288"/>
        <v>7.261422530922651E-2</v>
      </c>
      <c r="BN1043" s="8">
        <f t="shared" si="1289"/>
        <v>0.92737565978176428</v>
      </c>
    </row>
    <row r="1044" spans="1:66" x14ac:dyDescent="0.25">
      <c r="A1044" t="s">
        <v>22</v>
      </c>
      <c r="B1044" t="s">
        <v>276</v>
      </c>
      <c r="C1044" t="s">
        <v>252</v>
      </c>
      <c r="D1044" s="7" t="s">
        <v>527</v>
      </c>
      <c r="E1044">
        <f>VLOOKUP(A1044,home!$A$2:$E$405,3,FALSE)</f>
        <v>1.4</v>
      </c>
      <c r="F1044">
        <f>VLOOKUP(B1044,home!$B$2:$E$405,3,FALSE)</f>
        <v>1.7857000000000001</v>
      </c>
      <c r="G1044">
        <f>VLOOKUP(C1044,away!$B$2:$E$405,4,FALSE)</f>
        <v>1.7857000000000001</v>
      </c>
      <c r="H1044">
        <f>VLOOKUP(A1044,away!$A$2:$E$405,3,FALSE)</f>
        <v>1.0286</v>
      </c>
      <c r="I1044">
        <f>VLOOKUP(C1044,away!$B$2:$E$405,3,FALSE)</f>
        <v>1.4582999999999999</v>
      </c>
      <c r="J1044">
        <f>VLOOKUP(B1044,home!$B$2:$E$405,4,FALSE)</f>
        <v>1.4582999999999999</v>
      </c>
      <c r="K1044" s="3">
        <f t="shared" si="1234"/>
        <v>4.4642142859999998</v>
      </c>
      <c r="L1044" s="3">
        <f t="shared" si="1235"/>
        <v>2.1874607622539997</v>
      </c>
      <c r="M1044" s="5">
        <f t="shared" si="1236"/>
        <v>1.2918563703592382E-3</v>
      </c>
      <c r="N1044" s="5">
        <f t="shared" si="1237"/>
        <v>5.767123664017818E-3</v>
      </c>
      <c r="O1044" s="5">
        <f t="shared" si="1238"/>
        <v>2.8258851206287043E-3</v>
      </c>
      <c r="P1044" s="5">
        <f t="shared" si="1239"/>
        <v>1.2615356726105495E-2</v>
      </c>
      <c r="Q1044" s="5">
        <f t="shared" si="1240"/>
        <v>1.2872837925018503E-2</v>
      </c>
      <c r="R1044" s="5">
        <f t="shared" si="1241"/>
        <v>3.0907564100063514E-3</v>
      </c>
      <c r="S1044" s="5">
        <f t="shared" si="1242"/>
        <v>3.0798165527224922E-2</v>
      </c>
      <c r="T1044" s="5">
        <f t="shared" si="1243"/>
        <v>2.8158827859833171E-2</v>
      </c>
      <c r="U1044" s="5">
        <f t="shared" si="1244"/>
        <v>1.3797798920096428E-2</v>
      </c>
      <c r="V1044" s="5">
        <f t="shared" si="1245"/>
        <v>3.3417014250030602E-2</v>
      </c>
      <c r="W1044" s="5">
        <f t="shared" si="1246"/>
        <v>1.915570232207673E-2</v>
      </c>
      <c r="X1044" s="5">
        <f t="shared" si="1247"/>
        <v>4.1902347202960676E-2</v>
      </c>
      <c r="Y1044" s="5">
        <f t="shared" si="1248"/>
        <v>4.5829870176410069E-2</v>
      </c>
      <c r="Z1044" s="5">
        <f t="shared" si="1249"/>
        <v>2.2536361241913094E-3</v>
      </c>
      <c r="AA1044" s="5">
        <f t="shared" si="1250"/>
        <v>1.0060714581060514E-2</v>
      </c>
      <c r="AB1044" s="5">
        <f t="shared" si="1251"/>
        <v>2.2456592880069428E-2</v>
      </c>
      <c r="AC1044" s="5">
        <f t="shared" si="1252"/>
        <v>2.0395434680185152E-2</v>
      </c>
      <c r="AD1044" s="5">
        <f t="shared" si="1253"/>
        <v>2.1378789991144578E-2</v>
      </c>
      <c r="AE1044" s="5">
        <f t="shared" si="1254"/>
        <v>4.6765264250097298E-2</v>
      </c>
      <c r="AF1044" s="5">
        <f t="shared" si="1255"/>
        <v>5.1148590291763794E-2</v>
      </c>
      <c r="AG1044" s="5">
        <f t="shared" si="1256"/>
        <v>3.7295178102613048E-2</v>
      </c>
      <c r="AH1044" s="5">
        <f t="shared" si="1257"/>
        <v>1.2324351485166675E-3</v>
      </c>
      <c r="AI1044" s="5">
        <f t="shared" si="1258"/>
        <v>5.5018545965766393E-3</v>
      </c>
      <c r="AJ1044" s="5">
        <f t="shared" si="1259"/>
        <v>1.2280728944766102E-2</v>
      </c>
      <c r="AK1044" s="5">
        <f t="shared" si="1260"/>
        <v>1.8274601865906175E-2</v>
      </c>
      <c r="AL1044" s="5">
        <f t="shared" si="1261"/>
        <v>7.9666962977616648E-3</v>
      </c>
      <c r="AM1044" s="5">
        <f t="shared" si="1262"/>
        <v>1.9087899939172287E-2</v>
      </c>
      <c r="AN1044" s="5">
        <f t="shared" si="1263"/>
        <v>4.1754032150769879E-2</v>
      </c>
      <c r="AO1044" s="5">
        <f t="shared" si="1264"/>
        <v>4.5667653497850562E-2</v>
      </c>
      <c r="AP1044" s="5">
        <f t="shared" si="1265"/>
        <v>3.3298733376919902E-2</v>
      </c>
      <c r="AQ1044" s="5">
        <f t="shared" si="1266"/>
        <v>1.8209918173692476E-2</v>
      </c>
      <c r="AR1044" s="5">
        <f t="shared" si="1267"/>
        <v>5.3918070588057849E-4</v>
      </c>
      <c r="AS1044" s="5">
        <f t="shared" si="1268"/>
        <v>2.4070182099276429E-3</v>
      </c>
      <c r="AT1044" s="5">
        <f t="shared" si="1269"/>
        <v>5.3727225397105652E-3</v>
      </c>
      <c r="AU1044" s="5">
        <f t="shared" si="1270"/>
        <v>7.9949949054967002E-3</v>
      </c>
      <c r="AV1044" s="5">
        <f t="shared" si="1271"/>
        <v>8.9228426184038995E-3</v>
      </c>
      <c r="AW1044" s="5">
        <f t="shared" si="1272"/>
        <v>2.1610313402646662E-3</v>
      </c>
      <c r="AX1044" s="5">
        <f t="shared" si="1273"/>
        <v>1.420207926636524E-2</v>
      </c>
      <c r="AY1044" s="5">
        <f t="shared" si="1274"/>
        <v>3.1066491137595034E-2</v>
      </c>
      <c r="AZ1044" s="5">
        <f t="shared" si="1275"/>
        <v>3.3978365192200391E-2</v>
      </c>
      <c r="BA1044" s="5">
        <f t="shared" si="1276"/>
        <v>2.4775446874491808E-2</v>
      </c>
      <c r="BB1044" s="5">
        <f t="shared" si="1277"/>
        <v>1.354882947631483E-2</v>
      </c>
      <c r="BC1044" s="5">
        <f t="shared" si="1278"/>
        <v>5.9275065707818219E-3</v>
      </c>
      <c r="BD1044" s="5">
        <f t="shared" si="1279"/>
        <v>1.9657277297969664E-4</v>
      </c>
      <c r="BE1044" s="5">
        <f t="shared" si="1280"/>
        <v>8.7754298137459653E-4</v>
      </c>
      <c r="BF1044" s="5">
        <f t="shared" si="1281"/>
        <v>1.9587699570157531E-3</v>
      </c>
      <c r="BG1044" s="5">
        <f t="shared" si="1282"/>
        <v>2.9147896083657763E-3</v>
      </c>
      <c r="BH1044" s="5">
        <f t="shared" si="1283"/>
        <v>3.253061352587711E-3</v>
      </c>
      <c r="BI1044" s="5">
        <f t="shared" si="1284"/>
        <v>2.9044725926913083E-3</v>
      </c>
      <c r="BJ1044" s="8">
        <f t="shared" si="1285"/>
        <v>0.59179148744209009</v>
      </c>
      <c r="BK1044" s="8">
        <f t="shared" si="1286"/>
        <v>0.13755101498926209</v>
      </c>
      <c r="BL1044" s="8">
        <f t="shared" si="1287"/>
        <v>0.12686333671206124</v>
      </c>
      <c r="BM1044" s="8">
        <f t="shared" si="1288"/>
        <v>0.79109019925413804</v>
      </c>
      <c r="BN1044" s="8">
        <f t="shared" si="1289"/>
        <v>3.8463816216136107E-2</v>
      </c>
    </row>
    <row r="1045" spans="1:66" x14ac:dyDescent="0.25">
      <c r="A1045" t="s">
        <v>22</v>
      </c>
      <c r="B1045" t="s">
        <v>23</v>
      </c>
      <c r="C1045" t="s">
        <v>245</v>
      </c>
      <c r="D1045" s="7" t="s">
        <v>527</v>
      </c>
      <c r="E1045">
        <f>VLOOKUP(A1045,home!$A$2:$E$405,3,FALSE)</f>
        <v>1.4</v>
      </c>
      <c r="F1045">
        <f>VLOOKUP(B1045,home!$B$2:$E$405,3,FALSE)</f>
        <v>1.4286000000000001</v>
      </c>
      <c r="G1045">
        <f>VLOOKUP(C1045,away!$B$2:$E$405,4,FALSE)</f>
        <v>0.71430000000000005</v>
      </c>
      <c r="H1045">
        <f>VLOOKUP(A1045,away!$A$2:$E$405,3,FALSE)</f>
        <v>1.0286</v>
      </c>
      <c r="I1045">
        <f>VLOOKUP(C1045,away!$B$2:$E$405,3,FALSE)</f>
        <v>2.1873999999999998</v>
      </c>
      <c r="J1045">
        <f>VLOOKUP(B1045,home!$B$2:$E$405,4,FALSE)</f>
        <v>0.97219999999999995</v>
      </c>
      <c r="K1045" s="3">
        <f t="shared" si="1234"/>
        <v>1.428628572</v>
      </c>
      <c r="L1045" s="3">
        <f t="shared" si="1235"/>
        <v>2.1874107620079997</v>
      </c>
      <c r="M1045" s="5">
        <f t="shared" si="1236"/>
        <v>2.6888964074459364E-2</v>
      </c>
      <c r="N1045" s="5">
        <f t="shared" si="1237"/>
        <v>3.8414342348254187E-2</v>
      </c>
      <c r="O1045" s="5">
        <f t="shared" si="1238"/>
        <v>5.881720939571887E-2</v>
      </c>
      <c r="P1045" s="5">
        <f t="shared" si="1239"/>
        <v>8.4027945868030848E-2</v>
      </c>
      <c r="Q1045" s="5">
        <f t="shared" si="1240"/>
        <v>2.7439913526652752E-2</v>
      </c>
      <c r="R1045" s="5">
        <f t="shared" si="1241"/>
        <v>6.4328698411736773E-2</v>
      </c>
      <c r="S1045" s="5">
        <f t="shared" si="1242"/>
        <v>6.5646780471429245E-2</v>
      </c>
      <c r="T1045" s="5">
        <f t="shared" si="1243"/>
        <v>6.0022362156769107E-2</v>
      </c>
      <c r="U1045" s="5">
        <f t="shared" si="1244"/>
        <v>9.1901816550578191E-2</v>
      </c>
      <c r="V1045" s="5">
        <f t="shared" si="1245"/>
        <v>2.2794002858854499E-2</v>
      </c>
      <c r="W1045" s="5">
        <f t="shared" si="1246"/>
        <v>1.3067148159128473E-2</v>
      </c>
      <c r="X1045" s="5">
        <f t="shared" si="1247"/>
        <v>2.858322051203064E-2</v>
      </c>
      <c r="Y1045" s="5">
        <f t="shared" si="1248"/>
        <v>3.1261622080431831E-2</v>
      </c>
      <c r="Z1045" s="5">
        <f t="shared" si="1249"/>
        <v>4.6904429070599982E-2</v>
      </c>
      <c r="AA1045" s="5">
        <f t="shared" si="1250"/>
        <v>6.7009007523606556E-2</v>
      </c>
      <c r="AB1045" s="5">
        <f t="shared" si="1251"/>
        <v>4.7865491364793643E-2</v>
      </c>
      <c r="AC1045" s="5">
        <f t="shared" si="1252"/>
        <v>4.4519501407615982E-3</v>
      </c>
      <c r="AD1045" s="5">
        <f t="shared" si="1253"/>
        <v>4.6670253036720354E-3</v>
      </c>
      <c r="AE1045" s="5">
        <f t="shared" si="1254"/>
        <v>1.0208701375815862E-2</v>
      </c>
      <c r="AF1045" s="5">
        <f t="shared" si="1255"/>
        <v>1.1165311627792749E-2</v>
      </c>
      <c r="AG1045" s="5">
        <f t="shared" si="1256"/>
        <v>8.1410409386023074E-3</v>
      </c>
      <c r="AH1045" s="5">
        <f t="shared" si="1257"/>
        <v>2.564981323371782E-2</v>
      </c>
      <c r="AI1045" s="5">
        <f t="shared" si="1258"/>
        <v>3.6644056052152991E-2</v>
      </c>
      <c r="AJ1045" s="5">
        <f t="shared" si="1259"/>
        <v>2.6175372735037648E-2</v>
      </c>
      <c r="AK1045" s="5">
        <f t="shared" si="1260"/>
        <v>1.2464961790674861E-2</v>
      </c>
      <c r="AL1045" s="5">
        <f t="shared" si="1261"/>
        <v>5.5649332476949843E-4</v>
      </c>
      <c r="AM1045" s="5">
        <f t="shared" si="1262"/>
        <v>1.3334891390145681E-3</v>
      </c>
      <c r="AN1045" s="5">
        <f t="shared" si="1263"/>
        <v>2.9168884937012473E-3</v>
      </c>
      <c r="AO1045" s="5">
        <f t="shared" si="1264"/>
        <v>3.1902166413497073E-3</v>
      </c>
      <c r="AP1045" s="5">
        <f t="shared" si="1265"/>
        <v>2.3261047381417884E-3</v>
      </c>
      <c r="AQ1045" s="5">
        <f t="shared" si="1266"/>
        <v>1.2720366344422869E-3</v>
      </c>
      <c r="AR1045" s="5">
        <f t="shared" si="1267"/>
        <v>1.1221335502185906E-2</v>
      </c>
      <c r="AS1045" s="5">
        <f t="shared" si="1268"/>
        <v>1.6031120514420755E-2</v>
      </c>
      <c r="AT1045" s="5">
        <f t="shared" si="1269"/>
        <v>1.1451258404038414E-2</v>
      </c>
      <c r="AU1045" s="5">
        <f t="shared" si="1270"/>
        <v>5.4531983137881355E-3</v>
      </c>
      <c r="AV1045" s="5">
        <f t="shared" si="1271"/>
        <v>1.9476487299649882E-3</v>
      </c>
      <c r="AW1045" s="5">
        <f t="shared" si="1272"/>
        <v>4.8306673779874255E-5</v>
      </c>
      <c r="AX1045" s="5">
        <f t="shared" si="1273"/>
        <v>3.1751011407464899E-4</v>
      </c>
      <c r="AY1045" s="5">
        <f t="shared" si="1274"/>
        <v>6.9452504057327476E-4</v>
      </c>
      <c r="AZ1045" s="5">
        <f t="shared" si="1275"/>
        <v>7.5960577411701225E-4</v>
      </c>
      <c r="BA1045" s="5">
        <f t="shared" si="1276"/>
        <v>5.5385661506232348E-4</v>
      </c>
      <c r="BB1045" s="5">
        <f t="shared" si="1277"/>
        <v>3.0287798009916205E-4</v>
      </c>
      <c r="BC1045" s="5">
        <f t="shared" si="1278"/>
        <v>1.3250371064883027E-4</v>
      </c>
      <c r="BD1045" s="5">
        <f t="shared" si="1279"/>
        <v>4.0909450069306517E-3</v>
      </c>
      <c r="BE1045" s="5">
        <f t="shared" si="1280"/>
        <v>5.8444409233818677E-3</v>
      </c>
      <c r="BF1045" s="5">
        <f t="shared" si="1281"/>
        <v>4.1747676452546997E-3</v>
      </c>
      <c r="BG1045" s="5">
        <f t="shared" si="1282"/>
        <v>1.9880641131573423E-3</v>
      </c>
      <c r="BH1045" s="5">
        <f t="shared" si="1283"/>
        <v>7.100512987561051E-4</v>
      </c>
      <c r="BI1045" s="5">
        <f t="shared" si="1284"/>
        <v>2.0287991459773578E-4</v>
      </c>
      <c r="BJ1045" s="8">
        <f t="shared" si="1285"/>
        <v>0.2467703029103748</v>
      </c>
      <c r="BK1045" s="8">
        <f t="shared" si="1286"/>
        <v>0.20506066177887833</v>
      </c>
      <c r="BL1045" s="8">
        <f t="shared" si="1287"/>
        <v>0.49397213742449397</v>
      </c>
      <c r="BM1045" s="8">
        <f t="shared" si="1288"/>
        <v>0.69214423919270118</v>
      </c>
      <c r="BN1045" s="8">
        <f t="shared" si="1289"/>
        <v>0.29991707362485281</v>
      </c>
    </row>
    <row r="1046" spans="1:66" x14ac:dyDescent="0.25">
      <c r="A1046" t="s">
        <v>25</v>
      </c>
      <c r="B1046" t="s">
        <v>165</v>
      </c>
      <c r="C1046" t="s">
        <v>164</v>
      </c>
      <c r="D1046" s="7" t="s">
        <v>527</v>
      </c>
      <c r="E1046">
        <f>VLOOKUP(A1046,home!$A$2:$E$405,3,FALSE)</f>
        <v>1.35</v>
      </c>
      <c r="F1046">
        <f>VLOOKUP(B1046,home!$B$2:$E$405,3,FALSE)</f>
        <v>0.74070000000000003</v>
      </c>
      <c r="G1046">
        <f>VLOOKUP(C1046,away!$B$2:$E$405,4,FALSE)</f>
        <v>1.2345999999999999</v>
      </c>
      <c r="H1046">
        <f>VLOOKUP(A1046,away!$A$2:$E$405,3,FALSE)</f>
        <v>1.0667</v>
      </c>
      <c r="I1046">
        <f>VLOOKUP(C1046,away!$B$2:$E$405,3,FALSE)</f>
        <v>0.3125</v>
      </c>
      <c r="J1046">
        <f>VLOOKUP(B1046,home!$B$2:$E$405,4,FALSE)</f>
        <v>1.1718</v>
      </c>
      <c r="K1046" s="3">
        <f t="shared" si="1234"/>
        <v>1.234532097</v>
      </c>
      <c r="L1046" s="3">
        <f t="shared" si="1235"/>
        <v>0.39061220624999998</v>
      </c>
      <c r="M1046" s="5">
        <f t="shared" si="1236"/>
        <v>0.1968832622595886</v>
      </c>
      <c r="N1046" s="5">
        <f t="shared" si="1237"/>
        <v>0.24305870662153084</v>
      </c>
      <c r="O1046" s="5">
        <f t="shared" si="1238"/>
        <v>7.6905005444915256E-2</v>
      </c>
      <c r="P1046" s="5">
        <f t="shared" si="1239"/>
        <v>9.4941697641707623E-2</v>
      </c>
      <c r="Q1046" s="5">
        <f t="shared" si="1240"/>
        <v>0.15003188738979314</v>
      </c>
      <c r="R1046" s="5">
        <f t="shared" si="1241"/>
        <v>1.5020016924253303E-2</v>
      </c>
      <c r="S1046" s="5">
        <f t="shared" si="1242"/>
        <v>1.1445774830778483E-2</v>
      </c>
      <c r="T1046" s="5">
        <f t="shared" si="1243"/>
        <v>5.8604286541178642E-2</v>
      </c>
      <c r="U1046" s="5">
        <f t="shared" si="1244"/>
        <v>1.8542692990473918E-2</v>
      </c>
      <c r="V1046" s="5">
        <f t="shared" si="1245"/>
        <v>6.132688199693236E-4</v>
      </c>
      <c r="W1046" s="5">
        <f t="shared" si="1246"/>
        <v>6.1739726852063088E-2</v>
      </c>
      <c r="X1046" s="5">
        <f t="shared" si="1247"/>
        <v>2.4116290918956725E-2</v>
      </c>
      <c r="Y1046" s="5">
        <f t="shared" si="1248"/>
        <v>4.7100588012102627E-3</v>
      </c>
      <c r="Z1046" s="5">
        <f t="shared" si="1249"/>
        <v>1.9556673162316406E-3</v>
      </c>
      <c r="AA1046" s="5">
        <f t="shared" si="1250"/>
        <v>2.4143340729418086E-3</v>
      </c>
      <c r="AB1046" s="5">
        <f t="shared" si="1251"/>
        <v>1.4902864529637012E-3</v>
      </c>
      <c r="AC1046" s="5">
        <f t="shared" si="1252"/>
        <v>1.8483282368184999E-5</v>
      </c>
      <c r="AD1046" s="5">
        <f t="shared" si="1253"/>
        <v>1.905491861472116E-2</v>
      </c>
      <c r="AE1046" s="5">
        <f t="shared" si="1254"/>
        <v>7.4430838000104239E-3</v>
      </c>
      <c r="AF1046" s="5">
        <f t="shared" si="1255"/>
        <v>1.4536796922128526E-3</v>
      </c>
      <c r="AG1046" s="5">
        <f t="shared" si="1256"/>
        <v>1.892750105853611E-4</v>
      </c>
      <c r="AH1046" s="5">
        <f t="shared" si="1257"/>
        <v>1.9097688127106438E-4</v>
      </c>
      <c r="AI1046" s="5">
        <f t="shared" si="1258"/>
        <v>2.3576708971408711E-4</v>
      </c>
      <c r="AJ1046" s="5">
        <f t="shared" si="1259"/>
        <v>1.4553101983415956E-4</v>
      </c>
      <c r="AK1046" s="5">
        <f t="shared" si="1260"/>
        <v>5.9887571698137891E-5</v>
      </c>
      <c r="AL1046" s="5">
        <f t="shared" si="1261"/>
        <v>3.5652278124339401E-7</v>
      </c>
      <c r="AM1046" s="5">
        <f t="shared" si="1262"/>
        <v>4.7047817271192085E-3</v>
      </c>
      <c r="AN1046" s="5">
        <f t="shared" si="1263"/>
        <v>1.8377451703547193E-3</v>
      </c>
      <c r="AO1046" s="5">
        <f t="shared" si="1264"/>
        <v>3.5892284775876945E-4</v>
      </c>
      <c r="AP1046" s="5">
        <f t="shared" si="1265"/>
        <v>4.6733215145528598E-5</v>
      </c>
      <c r="AQ1046" s="5">
        <f t="shared" si="1266"/>
        <v>4.5636410682877101E-6</v>
      </c>
      <c r="AR1046" s="5">
        <f t="shared" si="1267"/>
        <v>1.4919580187206959E-5</v>
      </c>
      <c r="AS1046" s="5">
        <f t="shared" si="1268"/>
        <v>1.8418700614872255E-5</v>
      </c>
      <c r="AT1046" s="5">
        <f t="shared" si="1269"/>
        <v>1.1369238547046719E-5</v>
      </c>
      <c r="AU1046" s="5">
        <f t="shared" si="1270"/>
        <v>4.6785633015929419E-6</v>
      </c>
      <c r="AV1046" s="5">
        <f t="shared" si="1271"/>
        <v>1.4439591409156942E-6</v>
      </c>
      <c r="AW1046" s="5">
        <f t="shared" si="1272"/>
        <v>4.775655396377524E-9</v>
      </c>
      <c r="AX1046" s="5">
        <f t="shared" si="1273"/>
        <v>9.6803400858462628E-4</v>
      </c>
      <c r="AY1046" s="5">
        <f t="shared" si="1274"/>
        <v>3.7812589981827224E-4</v>
      </c>
      <c r="AZ1046" s="5">
        <f t="shared" si="1275"/>
        <v>7.3850295984140889E-5</v>
      </c>
      <c r="BA1046" s="5">
        <f t="shared" si="1276"/>
        <v>9.6156090155269283E-6</v>
      </c>
      <c r="BB1046" s="5">
        <f t="shared" si="1277"/>
        <v>9.3899356299809097E-7</v>
      </c>
      <c r="BC1046" s="5">
        <f t="shared" si="1278"/>
        <v>7.3356469459446571E-8</v>
      </c>
      <c r="BD1046" s="5">
        <f t="shared" si="1279"/>
        <v>9.7129502220811543E-7</v>
      </c>
      <c r="BE1046" s="5">
        <f t="shared" si="1280"/>
        <v>1.1990948805722461E-6</v>
      </c>
      <c r="BF1046" s="5">
        <f t="shared" si="1281"/>
        <v>7.4016055870740983E-7</v>
      </c>
      <c r="BG1046" s="5">
        <f t="shared" si="1282"/>
        <v>3.045839888859169E-7</v>
      </c>
      <c r="BH1046" s="5">
        <f t="shared" si="1283"/>
        <v>9.4004677627988897E-8</v>
      </c>
      <c r="BI1046" s="5">
        <f t="shared" si="1284"/>
        <v>2.321035835997802E-8</v>
      </c>
      <c r="BJ1046" s="8">
        <f t="shared" si="1285"/>
        <v>0.57878529900714404</v>
      </c>
      <c r="BK1046" s="8">
        <f t="shared" si="1286"/>
        <v>0.3042809692570117</v>
      </c>
      <c r="BL1046" s="8">
        <f t="shared" si="1287"/>
        <v>0.11505866083934342</v>
      </c>
      <c r="BM1046" s="8">
        <f t="shared" si="1288"/>
        <v>0.22286189901377931</v>
      </c>
      <c r="BN1046" s="8">
        <f t="shared" si="1289"/>
        <v>0.77684057628178871</v>
      </c>
    </row>
    <row r="1047" spans="1:66" x14ac:dyDescent="0.25">
      <c r="A1047" t="s">
        <v>25</v>
      </c>
      <c r="B1047" t="s">
        <v>498</v>
      </c>
      <c r="C1047" t="s">
        <v>277</v>
      </c>
      <c r="D1047" s="7" t="s">
        <v>527</v>
      </c>
      <c r="E1047">
        <f>VLOOKUP(A1047,home!$A$2:$E$405,3,FALSE)</f>
        <v>1.35</v>
      </c>
      <c r="F1047">
        <f>VLOOKUP(B1047,home!$B$2:$E$405,3,FALSE)</f>
        <v>1.1111</v>
      </c>
      <c r="G1047">
        <f>VLOOKUP(C1047,away!$B$2:$E$405,4,FALSE)</f>
        <v>1.4815</v>
      </c>
      <c r="H1047">
        <f>VLOOKUP(A1047,away!$A$2:$E$405,3,FALSE)</f>
        <v>1.0667</v>
      </c>
      <c r="I1047">
        <f>VLOOKUP(C1047,away!$B$2:$E$405,3,FALSE)</f>
        <v>1.8749</v>
      </c>
      <c r="J1047">
        <f>VLOOKUP(B1047,home!$B$2:$E$405,4,FALSE)</f>
        <v>1.4061999999999999</v>
      </c>
      <c r="K1047" s="3">
        <f t="shared" si="1234"/>
        <v>2.2222277775000001</v>
      </c>
      <c r="L1047" s="3">
        <f t="shared" si="1235"/>
        <v>2.8123378881459997</v>
      </c>
      <c r="M1047" s="5">
        <f t="shared" si="1236"/>
        <v>6.5090245959034494E-3</v>
      </c>
      <c r="N1047" s="5">
        <f t="shared" si="1237"/>
        <v>1.4464535261447359E-2</v>
      </c>
      <c r="O1047" s="5">
        <f t="shared" si="1238"/>
        <v>1.8305576485933475E-2</v>
      </c>
      <c r="P1047" s="5">
        <f t="shared" si="1239"/>
        <v>4.067916055019221E-2</v>
      </c>
      <c r="Q1047" s="5">
        <f t="shared" si="1240"/>
        <v>1.6071746023308277E-2</v>
      </c>
      <c r="R1047" s="5">
        <f t="shared" si="1241"/>
        <v>2.5740733157872616E-2</v>
      </c>
      <c r="S1047" s="5">
        <f t="shared" si="1242"/>
        <v>6.3557683593244679E-2</v>
      </c>
      <c r="T1047" s="5">
        <f t="shared" si="1243"/>
        <v>4.5199180270009666E-2</v>
      </c>
      <c r="U1047" s="5">
        <f t="shared" si="1244"/>
        <v>5.7201772236639831E-2</v>
      </c>
      <c r="V1047" s="5">
        <f t="shared" si="1245"/>
        <v>4.4134846541713166E-2</v>
      </c>
      <c r="W1047" s="5">
        <f t="shared" si="1246"/>
        <v>1.1905026815306939E-2</v>
      </c>
      <c r="X1047" s="5">
        <f t="shared" si="1247"/>
        <v>3.348095797208181E-2</v>
      </c>
      <c r="Y1047" s="5">
        <f t="shared" si="1248"/>
        <v>4.7079883318154783E-2</v>
      </c>
      <c r="Z1047" s="5">
        <f t="shared" si="1249"/>
        <v>2.4130546376180395E-2</v>
      </c>
      <c r="AA1047" s="5">
        <f t="shared" si="1250"/>
        <v>5.3623570443400041E-2</v>
      </c>
      <c r="AB1047" s="5">
        <f t="shared" si="1251"/>
        <v>5.9581893884025794E-2</v>
      </c>
      <c r="AC1047" s="5">
        <f t="shared" si="1252"/>
        <v>1.7239223806459297E-2</v>
      </c>
      <c r="AD1047" s="5">
        <f t="shared" si="1253"/>
        <v>6.6139203202143625E-3</v>
      </c>
      <c r="AE1047" s="5">
        <f t="shared" si="1254"/>
        <v>1.8600578705717574E-2</v>
      </c>
      <c r="AF1047" s="5">
        <f t="shared" si="1255"/>
        <v>2.6155556117765617E-2</v>
      </c>
      <c r="AG1047" s="5">
        <f t="shared" si="1256"/>
        <v>2.451942048517371E-2</v>
      </c>
      <c r="AH1047" s="5">
        <f t="shared" si="1257"/>
        <v>1.696581245884907E-2</v>
      </c>
      <c r="AI1047" s="5">
        <f t="shared" si="1258"/>
        <v>3.7701899713909977E-2</v>
      </c>
      <c r="AJ1047" s="5">
        <f t="shared" si="1259"/>
        <v>4.1891104404385038E-2</v>
      </c>
      <c r="AK1047" s="5">
        <f t="shared" si="1260"/>
        <v>3.1030525279192343E-2</v>
      </c>
      <c r="AL1047" s="5">
        <f t="shared" si="1261"/>
        <v>4.3095683087448289E-3</v>
      </c>
      <c r="AM1047" s="5">
        <f t="shared" si="1262"/>
        <v>2.9395274907504103E-3</v>
      </c>
      <c r="AN1047" s="5">
        <f t="shared" si="1263"/>
        <v>8.2669445354841189E-3</v>
      </c>
      <c r="AO1047" s="5">
        <f t="shared" si="1264"/>
        <v>1.1624720668171763E-2</v>
      </c>
      <c r="AP1047" s="5">
        <f t="shared" si="1265"/>
        <v>1.0897547458071109E-2</v>
      </c>
      <c r="AQ1047" s="5">
        <f t="shared" si="1266"/>
        <v>7.6618964010506281E-3</v>
      </c>
      <c r="AR1047" s="5">
        <f t="shared" si="1267"/>
        <v>9.5427194362401307E-3</v>
      </c>
      <c r="AS1047" s="5">
        <f t="shared" si="1268"/>
        <v>2.1206096204101958E-2</v>
      </c>
      <c r="AT1047" s="5">
        <f t="shared" si="1269"/>
        <v>2.3562388018546349E-2</v>
      </c>
      <c r="AU1047" s="5">
        <f t="shared" si="1270"/>
        <v>1.745366438634896E-2</v>
      </c>
      <c r="AV1047" s="5">
        <f t="shared" si="1271"/>
        <v>9.696504454626791E-3</v>
      </c>
      <c r="AW1047" s="5">
        <f t="shared" si="1272"/>
        <v>7.4814768732265106E-4</v>
      </c>
      <c r="AX1047" s="5">
        <f t="shared" si="1273"/>
        <v>1.0887166071117385E-3</v>
      </c>
      <c r="AY1047" s="5">
        <f t="shared" si="1274"/>
        <v>3.0618389636341047E-3</v>
      </c>
      <c r="AZ1047" s="5">
        <f t="shared" si="1275"/>
        <v>4.3054628624149384E-3</v>
      </c>
      <c r="BA1047" s="5">
        <f t="shared" si="1276"/>
        <v>4.0361387779916857E-3</v>
      </c>
      <c r="BB1047" s="5">
        <f t="shared" si="1277"/>
        <v>2.8377465017903284E-3</v>
      </c>
      <c r="BC1047" s="5">
        <f t="shared" si="1278"/>
        <v>1.5961404007877413E-3</v>
      </c>
      <c r="BD1047" s="5">
        <f t="shared" si="1279"/>
        <v>4.4728919044142263E-3</v>
      </c>
      <c r="BE1047" s="5">
        <f t="shared" si="1280"/>
        <v>9.9397846357441692E-3</v>
      </c>
      <c r="BF1047" s="5">
        <f t="shared" si="1281"/>
        <v>1.1044232759959208E-2</v>
      </c>
      <c r="BG1047" s="5">
        <f t="shared" si="1282"/>
        <v>8.1809336067856144E-3</v>
      </c>
      <c r="BH1047" s="5">
        <f t="shared" si="1283"/>
        <v>4.5449744767205652E-3</v>
      </c>
      <c r="BI1047" s="5">
        <f t="shared" si="1284"/>
        <v>2.0199937060393935E-3</v>
      </c>
      <c r="BJ1047" s="8">
        <f t="shared" si="1285"/>
        <v>0.30240748595643868</v>
      </c>
      <c r="BK1047" s="8">
        <f t="shared" si="1286"/>
        <v>0.17949134635989172</v>
      </c>
      <c r="BL1047" s="8">
        <f t="shared" si="1287"/>
        <v>0.46370707165373565</v>
      </c>
      <c r="BM1047" s="8">
        <f t="shared" si="1288"/>
        <v>0.84565198299527788</v>
      </c>
      <c r="BN1047" s="8">
        <f t="shared" si="1289"/>
        <v>0.12177077607465739</v>
      </c>
    </row>
    <row r="1048" spans="1:66" x14ac:dyDescent="0.25">
      <c r="A1048" t="s">
        <v>25</v>
      </c>
      <c r="B1048" t="s">
        <v>169</v>
      </c>
      <c r="C1048" t="s">
        <v>441</v>
      </c>
      <c r="D1048" s="7" t="s">
        <v>527</v>
      </c>
      <c r="E1048">
        <f>VLOOKUP(A1048,home!$A$2:$E$405,3,FALSE)</f>
        <v>1.35</v>
      </c>
      <c r="F1048">
        <f>VLOOKUP(B1048,home!$B$2:$E$405,3,FALSE)</f>
        <v>1.2345999999999999</v>
      </c>
      <c r="G1048">
        <f>VLOOKUP(C1048,away!$B$2:$E$405,4,FALSE)</f>
        <v>1.2345999999999999</v>
      </c>
      <c r="H1048">
        <f>VLOOKUP(A1048,away!$A$2:$E$405,3,FALSE)</f>
        <v>1.0667</v>
      </c>
      <c r="I1048">
        <f>VLOOKUP(C1048,away!$B$2:$E$405,3,FALSE)</f>
        <v>0.3125</v>
      </c>
      <c r="J1048">
        <f>VLOOKUP(B1048,home!$B$2:$E$405,4,FALSE)</f>
        <v>0.3125</v>
      </c>
      <c r="K1048" s="3">
        <f t="shared" si="1234"/>
        <v>2.0577201659999997</v>
      </c>
      <c r="L1048" s="3">
        <f t="shared" si="1235"/>
        <v>0.104169921875</v>
      </c>
      <c r="M1048" s="5">
        <f t="shared" si="1236"/>
        <v>0.11510735229097015</v>
      </c>
      <c r="N1048" s="5">
        <f t="shared" si="1237"/>
        <v>0.23685872006399553</v>
      </c>
      <c r="O1048" s="5">
        <f t="shared" si="1238"/>
        <v>1.1990723895388461E-2</v>
      </c>
      <c r="P1048" s="5">
        <f t="shared" si="1239"/>
        <v>2.4673554364478906E-2</v>
      </c>
      <c r="Q1048" s="5">
        <f t="shared" si="1240"/>
        <v>0.24369448238431624</v>
      </c>
      <c r="R1048" s="5">
        <f t="shared" si="1241"/>
        <v>6.2453638570365583E-4</v>
      </c>
      <c r="S1048" s="5">
        <f t="shared" si="1242"/>
        <v>1.3222098173147141E-3</v>
      </c>
      <c r="T1048" s="5">
        <f t="shared" si="1243"/>
        <v>2.5385635191342782E-2</v>
      </c>
      <c r="U1048" s="5">
        <f t="shared" si="1244"/>
        <v>1.2851211152631664E-3</v>
      </c>
      <c r="V1048" s="5">
        <f t="shared" si="1245"/>
        <v>3.1491004951713682E-5</v>
      </c>
      <c r="W1048" s="5">
        <f t="shared" si="1246"/>
        <v>0.16715168358171303</v>
      </c>
      <c r="X1048" s="5">
        <f t="shared" si="1247"/>
        <v>1.7412177819981767E-2</v>
      </c>
      <c r="Y1048" s="5">
        <f t="shared" si="1248"/>
        <v>9.0691260159055413E-4</v>
      </c>
      <c r="Z1048" s="5">
        <f t="shared" si="1249"/>
        <v>2.16859688356149E-5</v>
      </c>
      <c r="AA1048" s="5">
        <f t="shared" si="1250"/>
        <v>4.4623655392292306E-5</v>
      </c>
      <c r="AB1048" s="5">
        <f t="shared" si="1251"/>
        <v>4.5911497790677264E-5</v>
      </c>
      <c r="AC1048" s="5">
        <f t="shared" si="1252"/>
        <v>4.2188607374101626E-7</v>
      </c>
      <c r="AD1048" s="5">
        <f t="shared" si="1253"/>
        <v>8.5987847521735522E-2</v>
      </c>
      <c r="AE1048" s="5">
        <f t="shared" si="1254"/>
        <v>8.9573473585386008E-3</v>
      </c>
      <c r="AF1048" s="5">
        <f t="shared" si="1255"/>
        <v>4.6654308727310181E-4</v>
      </c>
      <c r="AG1048" s="5">
        <f t="shared" si="1256"/>
        <v>1.6199918984186775E-5</v>
      </c>
      <c r="AH1048" s="5">
        <f t="shared" si="1257"/>
        <v>5.6475641984742202E-7</v>
      </c>
      <c r="AI1048" s="5">
        <f t="shared" si="1258"/>
        <v>1.1621106739980027E-6</v>
      </c>
      <c r="AJ1048" s="5">
        <f t="shared" si="1259"/>
        <v>1.195649284504771E-6</v>
      </c>
      <c r="AK1048" s="5">
        <f t="shared" si="1260"/>
        <v>8.2010388139631273E-7</v>
      </c>
      <c r="AL1048" s="5">
        <f t="shared" si="1261"/>
        <v>3.6172942106260657E-9</v>
      </c>
      <c r="AM1048" s="5">
        <f t="shared" si="1262"/>
        <v>3.5387785575281647E-2</v>
      </c>
      <c r="AN1048" s="5">
        <f t="shared" si="1263"/>
        <v>3.6863428587063408E-3</v>
      </c>
      <c r="AO1048" s="5">
        <f t="shared" si="1264"/>
        <v>1.9200302379795183E-4</v>
      </c>
      <c r="AP1048" s="5">
        <f t="shared" si="1265"/>
        <v>6.66697999626547E-6</v>
      </c>
      <c r="AQ1048" s="5">
        <f t="shared" si="1266"/>
        <v>1.7362469633829038E-7</v>
      </c>
      <c r="AR1048" s="5">
        <f t="shared" si="1267"/>
        <v>1.1766126426782141E-8</v>
      </c>
      <c r="AS1048" s="5">
        <f t="shared" si="1268"/>
        <v>2.4211395624095131E-8</v>
      </c>
      <c r="AT1048" s="5">
        <f t="shared" si="1269"/>
        <v>2.4910138511352355E-8</v>
      </c>
      <c r="AU1048" s="5">
        <f t="shared" si="1270"/>
        <v>1.708603145088765E-8</v>
      </c>
      <c r="AV1048" s="5">
        <f t="shared" si="1271"/>
        <v>8.7895678683504411E-9</v>
      </c>
      <c r="AW1048" s="5">
        <f t="shared" si="1272"/>
        <v>2.1538228730213156E-11</v>
      </c>
      <c r="AX1048" s="5">
        <f t="shared" si="1273"/>
        <v>1.2136360001390175E-2</v>
      </c>
      <c r="AY1048" s="5">
        <f t="shared" si="1274"/>
        <v>1.2642436731916892E-3</v>
      </c>
      <c r="AZ1048" s="5">
        <f t="shared" si="1275"/>
        <v>6.584808233367064E-5</v>
      </c>
      <c r="BA1048" s="5">
        <f t="shared" si="1276"/>
        <v>2.2864631974390132E-6</v>
      </c>
      <c r="BB1048" s="5">
        <f t="shared" si="1277"/>
        <v>5.9545173161821152E-8</v>
      </c>
      <c r="BC1048" s="5">
        <f t="shared" si="1278"/>
        <v>1.2405632072600527E-9</v>
      </c>
      <c r="BD1048" s="5">
        <f t="shared" si="1279"/>
        <v>2.0427941177487782E-10</v>
      </c>
      <c r="BE1048" s="5">
        <f t="shared" si="1280"/>
        <v>4.2034986510778388E-10</v>
      </c>
      <c r="BF1048" s="5">
        <f t="shared" si="1281"/>
        <v>4.3248119710383337E-10</v>
      </c>
      <c r="BG1048" s="5">
        <f t="shared" si="1282"/>
        <v>2.9664176023212617E-10</v>
      </c>
      <c r="BH1048" s="5">
        <f t="shared" si="1283"/>
        <v>1.5260143302684575E-10</v>
      </c>
      <c r="BI1048" s="5">
        <f t="shared" si="1284"/>
        <v>6.2802209219967753E-11</v>
      </c>
      <c r="BJ1048" s="8">
        <f t="shared" si="1285"/>
        <v>0.83957932059779916</v>
      </c>
      <c r="BK1048" s="8">
        <f t="shared" si="1286"/>
        <v>0.14239927665427513</v>
      </c>
      <c r="BL1048" s="8">
        <f t="shared" si="1287"/>
        <v>1.399474750221376E-2</v>
      </c>
      <c r="BM1048" s="8">
        <f t="shared" si="1288"/>
        <v>0.36178141768661737</v>
      </c>
      <c r="BN1048" s="8">
        <f t="shared" si="1289"/>
        <v>0.63294936938485302</v>
      </c>
    </row>
    <row r="1049" spans="1:66" x14ac:dyDescent="0.25">
      <c r="A1049" t="s">
        <v>25</v>
      </c>
      <c r="B1049" t="s">
        <v>26</v>
      </c>
      <c r="C1049" t="s">
        <v>443</v>
      </c>
      <c r="D1049" s="7" t="s">
        <v>527</v>
      </c>
      <c r="E1049">
        <f>VLOOKUP(A1049,home!$A$2:$E$405,3,FALSE)</f>
        <v>1.35</v>
      </c>
      <c r="F1049">
        <f>VLOOKUP(B1049,home!$B$2:$E$405,3,FALSE)</f>
        <v>1.4815</v>
      </c>
      <c r="G1049">
        <f>VLOOKUP(C1049,away!$B$2:$E$405,4,FALSE)</f>
        <v>1.4815</v>
      </c>
      <c r="H1049">
        <f>VLOOKUP(A1049,away!$A$2:$E$405,3,FALSE)</f>
        <v>1.0667</v>
      </c>
      <c r="I1049">
        <f>VLOOKUP(C1049,away!$B$2:$E$405,3,FALSE)</f>
        <v>0.9375</v>
      </c>
      <c r="J1049">
        <f>VLOOKUP(B1049,home!$B$2:$E$405,4,FALSE)</f>
        <v>0</v>
      </c>
      <c r="K1049" s="3">
        <f t="shared" si="1234"/>
        <v>2.9630370375000008</v>
      </c>
      <c r="L1049" s="3">
        <f t="shared" si="1235"/>
        <v>0</v>
      </c>
      <c r="M1049" s="5">
        <f t="shared" si="1236"/>
        <v>5.1661779914716315E-2</v>
      </c>
      <c r="N1049" s="5">
        <f t="shared" si="1237"/>
        <v>0.15307576731047806</v>
      </c>
      <c r="O1049" s="5">
        <f t="shared" si="1238"/>
        <v>0</v>
      </c>
      <c r="P1049" s="5">
        <f t="shared" si="1239"/>
        <v>0</v>
      </c>
      <c r="Q1049" s="5">
        <f t="shared" si="1240"/>
        <v>0.22678458404233925</v>
      </c>
      <c r="R1049" s="5">
        <f t="shared" si="1241"/>
        <v>0</v>
      </c>
      <c r="S1049" s="5">
        <f t="shared" si="1242"/>
        <v>0</v>
      </c>
      <c r="T1049" s="5">
        <f t="shared" si="1243"/>
        <v>0</v>
      </c>
      <c r="U1049" s="5">
        <f t="shared" si="1244"/>
        <v>0</v>
      </c>
      <c r="V1049" s="5">
        <f t="shared" si="1245"/>
        <v>0</v>
      </c>
      <c r="W1049" s="5">
        <f t="shared" si="1246"/>
        <v>0.22399037401716093</v>
      </c>
      <c r="X1049" s="5">
        <f t="shared" si="1247"/>
        <v>0</v>
      </c>
      <c r="Y1049" s="5">
        <f t="shared" si="1248"/>
        <v>0</v>
      </c>
      <c r="Z1049" s="5">
        <f t="shared" si="1249"/>
        <v>0</v>
      </c>
      <c r="AA1049" s="5">
        <f t="shared" si="1250"/>
        <v>0</v>
      </c>
      <c r="AB1049" s="5">
        <f t="shared" si="1251"/>
        <v>0</v>
      </c>
      <c r="AC1049" s="5">
        <f t="shared" si="1252"/>
        <v>0</v>
      </c>
      <c r="AD1049" s="5">
        <f t="shared" si="1253"/>
        <v>0.16592294356408144</v>
      </c>
      <c r="AE1049" s="5">
        <f t="shared" si="1254"/>
        <v>0</v>
      </c>
      <c r="AF1049" s="5">
        <f t="shared" si="1255"/>
        <v>0</v>
      </c>
      <c r="AG1049" s="5">
        <f t="shared" si="1256"/>
        <v>0</v>
      </c>
      <c r="AH1049" s="5">
        <f t="shared" si="1257"/>
        <v>0</v>
      </c>
      <c r="AI1049" s="5">
        <f t="shared" si="1258"/>
        <v>0</v>
      </c>
      <c r="AJ1049" s="5">
        <f t="shared" si="1259"/>
        <v>0</v>
      </c>
      <c r="AK1049" s="5">
        <f t="shared" si="1260"/>
        <v>0</v>
      </c>
      <c r="AL1049" s="5">
        <f t="shared" si="1261"/>
        <v>0</v>
      </c>
      <c r="AM1049" s="5">
        <f t="shared" si="1262"/>
        <v>9.8327165430279084E-2</v>
      </c>
      <c r="AN1049" s="5">
        <f t="shared" si="1263"/>
        <v>0</v>
      </c>
      <c r="AO1049" s="5">
        <f t="shared" si="1264"/>
        <v>0</v>
      </c>
      <c r="AP1049" s="5">
        <f t="shared" si="1265"/>
        <v>0</v>
      </c>
      <c r="AQ1049" s="5">
        <f t="shared" si="1266"/>
        <v>0</v>
      </c>
      <c r="AR1049" s="5">
        <f t="shared" si="1267"/>
        <v>0</v>
      </c>
      <c r="AS1049" s="5">
        <f t="shared" si="1268"/>
        <v>0</v>
      </c>
      <c r="AT1049" s="5">
        <f t="shared" si="1269"/>
        <v>0</v>
      </c>
      <c r="AU1049" s="5">
        <f t="shared" si="1270"/>
        <v>0</v>
      </c>
      <c r="AV1049" s="5">
        <f t="shared" si="1271"/>
        <v>0</v>
      </c>
      <c r="AW1049" s="5">
        <f t="shared" si="1272"/>
        <v>0</v>
      </c>
      <c r="AX1049" s="5">
        <f t="shared" si="1273"/>
        <v>4.8557838827051142E-2</v>
      </c>
      <c r="AY1049" s="5">
        <f t="shared" si="1274"/>
        <v>0</v>
      </c>
      <c r="AZ1049" s="5">
        <f t="shared" si="1275"/>
        <v>0</v>
      </c>
      <c r="BA1049" s="5">
        <f t="shared" si="1276"/>
        <v>0</v>
      </c>
      <c r="BB1049" s="5">
        <f t="shared" si="1277"/>
        <v>0</v>
      </c>
      <c r="BC1049" s="5">
        <f t="shared" si="1278"/>
        <v>0</v>
      </c>
      <c r="BD1049" s="5">
        <f t="shared" si="1279"/>
        <v>0</v>
      </c>
      <c r="BE1049" s="5">
        <f t="shared" si="1280"/>
        <v>0</v>
      </c>
      <c r="BF1049" s="5">
        <f t="shared" si="1281"/>
        <v>0</v>
      </c>
      <c r="BG1049" s="5">
        <f t="shared" si="1282"/>
        <v>0</v>
      </c>
      <c r="BH1049" s="5">
        <f t="shared" si="1283"/>
        <v>0</v>
      </c>
      <c r="BI1049" s="5">
        <f t="shared" si="1284"/>
        <v>0</v>
      </c>
      <c r="BJ1049" s="8">
        <f t="shared" si="1285"/>
        <v>0.91665867319138994</v>
      </c>
      <c r="BK1049" s="8">
        <f t="shared" si="1286"/>
        <v>5.1661779914716315E-2</v>
      </c>
      <c r="BL1049" s="8">
        <f t="shared" si="1287"/>
        <v>0</v>
      </c>
      <c r="BM1049" s="8">
        <f t="shared" si="1288"/>
        <v>0.53679832183857257</v>
      </c>
      <c r="BN1049" s="8">
        <f t="shared" si="1289"/>
        <v>0.43152213126753364</v>
      </c>
    </row>
    <row r="1050" spans="1:66" x14ac:dyDescent="0.25">
      <c r="A1050" t="s">
        <v>25</v>
      </c>
      <c r="B1050" t="s">
        <v>171</v>
      </c>
      <c r="C1050" t="s">
        <v>499</v>
      </c>
      <c r="D1050" s="7" t="s">
        <v>527</v>
      </c>
      <c r="E1050">
        <f>VLOOKUP(A1050,home!$A$2:$E$405,3,FALSE)</f>
        <v>1.35</v>
      </c>
      <c r="F1050">
        <f>VLOOKUP(B1050,home!$B$2:$E$405,3,FALSE)</f>
        <v>2.4691000000000001</v>
      </c>
      <c r="G1050">
        <f>VLOOKUP(C1050,away!$B$2:$E$405,4,FALSE)</f>
        <v>1.2345999999999999</v>
      </c>
      <c r="H1050">
        <f>VLOOKUP(A1050,away!$A$2:$E$405,3,FALSE)</f>
        <v>1.0667</v>
      </c>
      <c r="I1050">
        <f>VLOOKUP(C1050,away!$B$2:$E$405,3,FALSE)</f>
        <v>0.3125</v>
      </c>
      <c r="J1050">
        <f>VLOOKUP(B1050,home!$B$2:$E$405,4,FALSE)</f>
        <v>0</v>
      </c>
      <c r="K1050" s="3">
        <f t="shared" si="1234"/>
        <v>4.1152736610000007</v>
      </c>
      <c r="L1050" s="3">
        <f t="shared" si="1235"/>
        <v>0</v>
      </c>
      <c r="M1050" s="5">
        <f t="shared" si="1236"/>
        <v>1.6321473247534465E-2</v>
      </c>
      <c r="N1050" s="5">
        <f t="shared" si="1237"/>
        <v>6.7167328964294726E-2</v>
      </c>
      <c r="O1050" s="5">
        <f t="shared" si="1238"/>
        <v>0</v>
      </c>
      <c r="P1050" s="5">
        <f t="shared" si="1239"/>
        <v>0</v>
      </c>
      <c r="Q1050" s="5">
        <f t="shared" si="1240"/>
        <v>0.1382059698832423</v>
      </c>
      <c r="R1050" s="5">
        <f t="shared" si="1241"/>
        <v>0</v>
      </c>
      <c r="S1050" s="5">
        <f t="shared" si="1242"/>
        <v>0</v>
      </c>
      <c r="T1050" s="5">
        <f t="shared" si="1243"/>
        <v>0</v>
      </c>
      <c r="U1050" s="5">
        <f t="shared" si="1244"/>
        <v>0</v>
      </c>
      <c r="V1050" s="5">
        <f t="shared" si="1245"/>
        <v>0</v>
      </c>
      <c r="W1050" s="5">
        <f t="shared" si="1246"/>
        <v>0.18958512921782214</v>
      </c>
      <c r="X1050" s="5">
        <f t="shared" si="1247"/>
        <v>0</v>
      </c>
      <c r="Y1050" s="5">
        <f t="shared" si="1248"/>
        <v>0</v>
      </c>
      <c r="Z1050" s="5">
        <f t="shared" si="1249"/>
        <v>0</v>
      </c>
      <c r="AA1050" s="5">
        <f t="shared" si="1250"/>
        <v>0</v>
      </c>
      <c r="AB1050" s="5">
        <f t="shared" si="1251"/>
        <v>0</v>
      </c>
      <c r="AC1050" s="5">
        <f t="shared" si="1252"/>
        <v>0</v>
      </c>
      <c r="AD1050" s="5">
        <f t="shared" si="1253"/>
        <v>0.19504867219684627</v>
      </c>
      <c r="AE1050" s="5">
        <f t="shared" si="1254"/>
        <v>0</v>
      </c>
      <c r="AF1050" s="5">
        <f t="shared" si="1255"/>
        <v>0</v>
      </c>
      <c r="AG1050" s="5">
        <f t="shared" si="1256"/>
        <v>0</v>
      </c>
      <c r="AH1050" s="5">
        <f t="shared" si="1257"/>
        <v>0</v>
      </c>
      <c r="AI1050" s="5">
        <f t="shared" si="1258"/>
        <v>0</v>
      </c>
      <c r="AJ1050" s="5">
        <f t="shared" si="1259"/>
        <v>0</v>
      </c>
      <c r="AK1050" s="5">
        <f t="shared" si="1260"/>
        <v>0</v>
      </c>
      <c r="AL1050" s="5">
        <f t="shared" si="1261"/>
        <v>0</v>
      </c>
      <c r="AM1050" s="5">
        <f t="shared" si="1262"/>
        <v>0.16053573266094087</v>
      </c>
      <c r="AN1050" s="5">
        <f t="shared" si="1263"/>
        <v>0</v>
      </c>
      <c r="AO1050" s="5">
        <f t="shared" si="1264"/>
        <v>0</v>
      </c>
      <c r="AP1050" s="5">
        <f t="shared" si="1265"/>
        <v>0</v>
      </c>
      <c r="AQ1050" s="5">
        <f t="shared" si="1266"/>
        <v>0</v>
      </c>
      <c r="AR1050" s="5">
        <f t="shared" si="1267"/>
        <v>0</v>
      </c>
      <c r="AS1050" s="5">
        <f t="shared" si="1268"/>
        <v>0</v>
      </c>
      <c r="AT1050" s="5">
        <f t="shared" si="1269"/>
        <v>0</v>
      </c>
      <c r="AU1050" s="5">
        <f t="shared" si="1270"/>
        <v>0</v>
      </c>
      <c r="AV1050" s="5">
        <f t="shared" si="1271"/>
        <v>0</v>
      </c>
      <c r="AW1050" s="5">
        <f t="shared" si="1272"/>
        <v>0</v>
      </c>
      <c r="AX1050" s="5">
        <f t="shared" si="1273"/>
        <v>0.11010807871148461</v>
      </c>
      <c r="AY1050" s="5">
        <f t="shared" si="1274"/>
        <v>0</v>
      </c>
      <c r="AZ1050" s="5">
        <f t="shared" si="1275"/>
        <v>0</v>
      </c>
      <c r="BA1050" s="5">
        <f t="shared" si="1276"/>
        <v>0</v>
      </c>
      <c r="BB1050" s="5">
        <f t="shared" si="1277"/>
        <v>0</v>
      </c>
      <c r="BC1050" s="5">
        <f t="shared" si="1278"/>
        <v>0</v>
      </c>
      <c r="BD1050" s="5">
        <f t="shared" si="1279"/>
        <v>0</v>
      </c>
      <c r="BE1050" s="5">
        <f t="shared" si="1280"/>
        <v>0</v>
      </c>
      <c r="BF1050" s="5">
        <f t="shared" si="1281"/>
        <v>0</v>
      </c>
      <c r="BG1050" s="5">
        <f t="shared" si="1282"/>
        <v>0</v>
      </c>
      <c r="BH1050" s="5">
        <f t="shared" si="1283"/>
        <v>0</v>
      </c>
      <c r="BI1050" s="5">
        <f t="shared" si="1284"/>
        <v>0</v>
      </c>
      <c r="BJ1050" s="8">
        <f t="shared" si="1285"/>
        <v>0.86065091163463103</v>
      </c>
      <c r="BK1050" s="8">
        <f t="shared" si="1286"/>
        <v>1.6321473247534465E-2</v>
      </c>
      <c r="BL1050" s="8">
        <f t="shared" si="1287"/>
        <v>0</v>
      </c>
      <c r="BM1050" s="8">
        <f t="shared" si="1288"/>
        <v>0.65527761278709395</v>
      </c>
      <c r="BN1050" s="8">
        <f t="shared" si="1289"/>
        <v>0.22169477209507149</v>
      </c>
    </row>
    <row r="1051" spans="1:66" x14ac:dyDescent="0.25">
      <c r="A1051" t="s">
        <v>25</v>
      </c>
      <c r="B1051" t="s">
        <v>442</v>
      </c>
      <c r="C1051" t="s">
        <v>167</v>
      </c>
      <c r="D1051" s="7" t="s">
        <v>527</v>
      </c>
      <c r="E1051">
        <f>VLOOKUP(A1051,home!$A$2:$E$405,3,FALSE)</f>
        <v>1.35</v>
      </c>
      <c r="F1051">
        <f>VLOOKUP(B1051,home!$B$2:$E$405,3,FALSE)</f>
        <v>0.74070000000000003</v>
      </c>
      <c r="G1051">
        <f>VLOOKUP(C1051,away!$B$2:$E$405,4,FALSE)</f>
        <v>0.55559999999999998</v>
      </c>
      <c r="H1051">
        <f>VLOOKUP(A1051,away!$A$2:$E$405,3,FALSE)</f>
        <v>1.0667</v>
      </c>
      <c r="I1051">
        <f>VLOOKUP(C1051,away!$B$2:$E$405,3,FALSE)</f>
        <v>0.70309999999999995</v>
      </c>
      <c r="J1051">
        <f>VLOOKUP(B1051,home!$B$2:$E$405,4,FALSE)</f>
        <v>0.3125</v>
      </c>
      <c r="K1051" s="3">
        <f t="shared" si="1234"/>
        <v>0.55556944200000002</v>
      </c>
      <c r="L1051" s="3">
        <f t="shared" si="1235"/>
        <v>0.234373990625</v>
      </c>
      <c r="M1051" s="5">
        <f t="shared" si="1236"/>
        <v>0.45387046881721776</v>
      </c>
      <c r="N1051" s="5">
        <f t="shared" si="1237"/>
        <v>0.25215656310105999</v>
      </c>
      <c r="O1051" s="5">
        <f t="shared" si="1238"/>
        <v>0.10637543300353096</v>
      </c>
      <c r="P1051" s="5">
        <f t="shared" si="1239"/>
        <v>5.9098939956280065E-2</v>
      </c>
      <c r="Q1051" s="5">
        <f t="shared" si="1240"/>
        <v>7.0045240529346853E-2</v>
      </c>
      <c r="R1051" s="5">
        <f t="shared" si="1241"/>
        <v>1.2465817368749939E-2</v>
      </c>
      <c r="S1051" s="5">
        <f t="shared" si="1242"/>
        <v>1.9238334193993172E-3</v>
      </c>
      <c r="T1051" s="5">
        <f t="shared" si="1243"/>
        <v>1.641678254715101E-2</v>
      </c>
      <c r="U1051" s="5">
        <f t="shared" si="1244"/>
        <v>6.9256271996303107E-3</v>
      </c>
      <c r="V1051" s="5">
        <f t="shared" si="1245"/>
        <v>2.7833813964895532E-5</v>
      </c>
      <c r="W1051" s="5">
        <f t="shared" si="1246"/>
        <v>1.2971665065215006E-2</v>
      </c>
      <c r="X1051" s="5">
        <f t="shared" si="1247"/>
        <v>3.0402209063853419E-3</v>
      </c>
      <c r="Y1051" s="5">
        <f t="shared" si="1248"/>
        <v>3.5627435310554351E-4</v>
      </c>
      <c r="Z1051" s="5">
        <f t="shared" si="1249"/>
        <v>9.7388778770545349E-4</v>
      </c>
      <c r="AA1051" s="5">
        <f t="shared" si="1250"/>
        <v>5.4106229478613314E-4</v>
      </c>
      <c r="AB1051" s="5">
        <f t="shared" si="1251"/>
        <v>1.5029883860078575E-4</v>
      </c>
      <c r="AC1051" s="5">
        <f t="shared" si="1252"/>
        <v>2.2651684418799489E-7</v>
      </c>
      <c r="AD1051" s="5">
        <f t="shared" si="1253"/>
        <v>1.8016651805230985E-3</v>
      </c>
      <c r="AE1051" s="5">
        <f t="shared" si="1254"/>
        <v>4.2226345812930964E-4</v>
      </c>
      <c r="AF1051" s="5">
        <f t="shared" si="1255"/>
        <v>4.9483785888439442E-5</v>
      </c>
      <c r="AG1051" s="5">
        <f t="shared" si="1256"/>
        <v>3.8659041233022048E-6</v>
      </c>
      <c r="AH1051" s="5">
        <f t="shared" si="1257"/>
        <v>5.7063491806369981E-5</v>
      </c>
      <c r="AI1051" s="5">
        <f t="shared" si="1258"/>
        <v>3.1702732301436534E-5</v>
      </c>
      <c r="AJ1051" s="5">
        <f t="shared" si="1259"/>
        <v>8.8065346472922351E-6</v>
      </c>
      <c r="AK1051" s="5">
        <f t="shared" si="1260"/>
        <v>1.6308805133166047E-6</v>
      </c>
      <c r="AL1051" s="5">
        <f t="shared" si="1261"/>
        <v>1.1797996383098918E-9</v>
      </c>
      <c r="AM1051" s="5">
        <f t="shared" si="1262"/>
        <v>2.0019002380280943E-4</v>
      </c>
      <c r="AN1051" s="5">
        <f t="shared" si="1263"/>
        <v>4.6919334761978191E-5</v>
      </c>
      <c r="AO1051" s="5">
        <f t="shared" si="1264"/>
        <v>5.4983358628175556E-6</v>
      </c>
      <c r="AP1051" s="5">
        <f t="shared" si="1265"/>
        <v>4.2955563932170105E-7</v>
      </c>
      <c r="AQ1051" s="5">
        <f t="shared" si="1266"/>
        <v>2.5169167345825059E-8</v>
      </c>
      <c r="AR1051" s="5">
        <f t="shared" si="1267"/>
        <v>2.6748396587311845E-6</v>
      </c>
      <c r="AS1051" s="5">
        <f t="shared" si="1268"/>
        <v>1.4860591766407544E-6</v>
      </c>
      <c r="AT1051" s="5">
        <f t="shared" si="1269"/>
        <v>4.1280453377264167E-7</v>
      </c>
      <c r="AU1051" s="5">
        <f t="shared" si="1270"/>
        <v>7.644719482771223E-8</v>
      </c>
      <c r="AV1051" s="5">
        <f t="shared" si="1271"/>
        <v>1.0617931343224342E-8</v>
      </c>
      <c r="AW1051" s="5">
        <f t="shared" si="1272"/>
        <v>4.2673034106588266E-12</v>
      </c>
      <c r="AX1051" s="5">
        <f t="shared" si="1273"/>
        <v>1.8536576636348923E-5</v>
      </c>
      <c r="AY1051" s="5">
        <f t="shared" si="1274"/>
        <v>4.3444914387872377E-6</v>
      </c>
      <c r="AZ1051" s="5">
        <f t="shared" si="1275"/>
        <v>5.0911789787235631E-7</v>
      </c>
      <c r="BA1051" s="5">
        <f t="shared" si="1276"/>
        <v>3.9774664474318448E-8</v>
      </c>
      <c r="BB1051" s="5">
        <f t="shared" si="1277"/>
        <v>2.3305367096541079E-9</v>
      </c>
      <c r="BC1051" s="5">
        <f t="shared" si="1278"/>
        <v>1.0924343778793806E-10</v>
      </c>
      <c r="BD1051" s="5">
        <f t="shared" si="1279"/>
        <v>1.0448547418314011E-7</v>
      </c>
      <c r="BE1051" s="5">
        <f t="shared" si="1280"/>
        <v>5.8048936589032547E-8</v>
      </c>
      <c r="BF1051" s="5">
        <f t="shared" si="1281"/>
        <v>1.6125107654731098E-8</v>
      </c>
      <c r="BG1051" s="5">
        <f t="shared" si="1282"/>
        <v>2.9862056873096284E-9</v>
      </c>
      <c r="BH1051" s="5">
        <f t="shared" si="1283"/>
        <v>4.1476115684895913E-10</v>
      </c>
      <c r="BI1051" s="5">
        <f t="shared" si="1284"/>
        <v>4.6085724894770147E-11</v>
      </c>
      <c r="BJ1051" s="8">
        <f t="shared" si="1285"/>
        <v>0.35754051965057981</v>
      </c>
      <c r="BK1051" s="8">
        <f t="shared" si="1286"/>
        <v>0.51492564819494457</v>
      </c>
      <c r="BL1051" s="8">
        <f t="shared" si="1287"/>
        <v>0.12656228521963289</v>
      </c>
      <c r="BM1051" s="8">
        <f t="shared" si="1288"/>
        <v>4.5985533589505717E-2</v>
      </c>
      <c r="BN1051" s="8">
        <f t="shared" si="1289"/>
        <v>0.95401246277618545</v>
      </c>
    </row>
    <row r="1052" spans="1:66" x14ac:dyDescent="0.25">
      <c r="A1052" t="s">
        <v>25</v>
      </c>
      <c r="B1052" t="s">
        <v>170</v>
      </c>
      <c r="C1052" t="s">
        <v>247</v>
      </c>
      <c r="D1052" s="7" t="s">
        <v>527</v>
      </c>
      <c r="E1052">
        <f>VLOOKUP(A1052,home!$A$2:$E$405,3,FALSE)</f>
        <v>1.35</v>
      </c>
      <c r="F1052">
        <f>VLOOKUP(B1052,home!$B$2:$E$405,3,FALSE)</f>
        <v>0.49380000000000002</v>
      </c>
      <c r="G1052">
        <f>VLOOKUP(C1052,away!$B$2:$E$405,4,FALSE)</f>
        <v>0.24690000000000001</v>
      </c>
      <c r="H1052">
        <f>VLOOKUP(A1052,away!$A$2:$E$405,3,FALSE)</f>
        <v>1.0667</v>
      </c>
      <c r="I1052">
        <f>VLOOKUP(C1052,away!$B$2:$E$405,3,FALSE)</f>
        <v>0.625</v>
      </c>
      <c r="J1052">
        <f>VLOOKUP(B1052,home!$B$2:$E$405,4,FALSE)</f>
        <v>1.5625</v>
      </c>
      <c r="K1052" s="3">
        <f t="shared" si="1234"/>
        <v>0.16459094700000002</v>
      </c>
      <c r="L1052" s="3">
        <f t="shared" si="1235"/>
        <v>1.04169921875</v>
      </c>
      <c r="M1052" s="5">
        <f t="shared" si="1236"/>
        <v>0.29930559647550603</v>
      </c>
      <c r="N1052" s="5">
        <f t="shared" si="1237"/>
        <v>4.9262991566303413E-2</v>
      </c>
      <c r="O1052" s="5">
        <f t="shared" si="1238"/>
        <v>0.3117864060160373</v>
      </c>
      <c r="P1052" s="5">
        <f t="shared" si="1239"/>
        <v>5.1317219827906095E-2</v>
      </c>
      <c r="Q1052" s="5">
        <f t="shared" si="1240"/>
        <v>4.0541212169754462E-3</v>
      </c>
      <c r="R1052" s="5">
        <f t="shared" si="1241"/>
        <v>0.16239382778188818</v>
      </c>
      <c r="S1052" s="5">
        <f t="shared" si="1242"/>
        <v>2.1996389993004608E-3</v>
      </c>
      <c r="T1052" s="5">
        <f t="shared" si="1243"/>
        <v>4.2231749044411206E-3</v>
      </c>
      <c r="U1052" s="5">
        <f t="shared" si="1244"/>
        <v>2.6728553901575896E-2</v>
      </c>
      <c r="V1052" s="5">
        <f t="shared" si="1245"/>
        <v>4.1904164319885E-5</v>
      </c>
      <c r="W1052" s="5">
        <f t="shared" si="1246"/>
        <v>2.2242388345159378E-4</v>
      </c>
      <c r="X1052" s="5">
        <f t="shared" si="1247"/>
        <v>2.3169878562286626E-4</v>
      </c>
      <c r="Y1052" s="5">
        <f t="shared" si="1248"/>
        <v>1.2068022198433176E-4</v>
      </c>
      <c r="Z1052" s="5">
        <f t="shared" si="1249"/>
        <v>5.6388507843405003E-2</v>
      </c>
      <c r="AA1052" s="5">
        <f t="shared" si="1250"/>
        <v>9.28103790586296E-3</v>
      </c>
      <c r="AB1052" s="5">
        <f t="shared" si="1251"/>
        <v>7.6378740903444069E-4</v>
      </c>
      <c r="AC1052" s="5">
        <f t="shared" si="1252"/>
        <v>4.4904047013956733E-7</v>
      </c>
      <c r="AD1052" s="5">
        <f t="shared" si="1253"/>
        <v>9.1522394031788638E-6</v>
      </c>
      <c r="AE1052" s="5">
        <f t="shared" si="1254"/>
        <v>9.5338806361043866E-6</v>
      </c>
      <c r="AF1052" s="5">
        <f t="shared" si="1255"/>
        <v>4.9657180051428467E-6</v>
      </c>
      <c r="AG1052" s="5">
        <f t="shared" si="1256"/>
        <v>1.724261522163371E-6</v>
      </c>
      <c r="AH1052" s="5">
        <f t="shared" si="1257"/>
        <v>1.4684966141738311E-2</v>
      </c>
      <c r="AI1052" s="5">
        <f t="shared" si="1258"/>
        <v>2.4170124839316453E-3</v>
      </c>
      <c r="AJ1052" s="5">
        <f t="shared" si="1259"/>
        <v>1.989091868205659E-4</v>
      </c>
      <c r="AK1052" s="5">
        <f t="shared" si="1260"/>
        <v>1.0912883808598958E-5</v>
      </c>
      <c r="AL1052" s="5">
        <f t="shared" si="1261"/>
        <v>3.0795960769366081E-9</v>
      </c>
      <c r="AM1052" s="5">
        <f t="shared" si="1262"/>
        <v>3.0127515010798499E-7</v>
      </c>
      <c r="AN1052" s="5">
        <f t="shared" si="1263"/>
        <v>3.1383808849627688E-7</v>
      </c>
      <c r="AO1052" s="5">
        <f t="shared" si="1264"/>
        <v>1.6346244580028251E-7</v>
      </c>
      <c r="AP1052" s="5">
        <f t="shared" si="1265"/>
        <v>5.6759567361706181E-8</v>
      </c>
      <c r="AQ1052" s="5">
        <f t="shared" si="1266"/>
        <v>1.4781599244319332E-8</v>
      </c>
      <c r="AR1052" s="5">
        <f t="shared" si="1267"/>
        <v>3.0594635514438005E-3</v>
      </c>
      <c r="AS1052" s="5">
        <f t="shared" si="1268"/>
        <v>5.0356000324411842E-4</v>
      </c>
      <c r="AT1052" s="5">
        <f t="shared" si="1269"/>
        <v>4.1440708902636262E-5</v>
      </c>
      <c r="AU1052" s="5">
        <f t="shared" si="1270"/>
        <v>2.2735885075454118E-6</v>
      </c>
      <c r="AV1052" s="5">
        <f t="shared" si="1271"/>
        <v>9.3553021386304014E-8</v>
      </c>
      <c r="AW1052" s="5">
        <f t="shared" si="1272"/>
        <v>1.4666940812545268E-11</v>
      </c>
      <c r="AX1052" s="5">
        <f t="shared" si="1273"/>
        <v>8.2645270439733942E-9</v>
      </c>
      <c r="AY1052" s="5">
        <f t="shared" si="1274"/>
        <v>8.6091513650453307E-9</v>
      </c>
      <c r="AZ1052" s="5">
        <f t="shared" si="1275"/>
        <v>4.4840731255341084E-9</v>
      </c>
      <c r="BA1052" s="5">
        <f t="shared" si="1276"/>
        <v>1.5570184905622508E-9</v>
      </c>
      <c r="BB1052" s="5">
        <f t="shared" si="1277"/>
        <v>4.0548623629950027E-10</v>
      </c>
      <c r="BC1052" s="5">
        <f t="shared" si="1278"/>
        <v>8.4478939113413471E-11</v>
      </c>
      <c r="BD1052" s="5">
        <f t="shared" si="1279"/>
        <v>5.3117346522218447E-4</v>
      </c>
      <c r="BE1052" s="5">
        <f t="shared" si="1280"/>
        <v>8.7426343662190922E-5</v>
      </c>
      <c r="BF1052" s="5">
        <f t="shared" si="1281"/>
        <v>7.1947923480537264E-6</v>
      </c>
      <c r="BG1052" s="5">
        <f t="shared" si="1282"/>
        <v>3.9473256201150558E-7</v>
      </c>
      <c r="BH1052" s="5">
        <f t="shared" si="1283"/>
        <v>1.6242351548302486E-8</v>
      </c>
      <c r="BI1052" s="5">
        <f t="shared" si="1284"/>
        <v>5.3466880456840479E-10</v>
      </c>
      <c r="BJ1052" s="8">
        <f t="shared" si="1285"/>
        <v>5.8141340199931571E-2</v>
      </c>
      <c r="BK1052" s="8">
        <f t="shared" si="1286"/>
        <v>0.3528648201962501</v>
      </c>
      <c r="BL1052" s="8">
        <f t="shared" si="1287"/>
        <v>0.53249845122663231</v>
      </c>
      <c r="BM1052" s="8">
        <f t="shared" si="1288"/>
        <v>0.12177294798711794</v>
      </c>
      <c r="BN1052" s="8">
        <f t="shared" si="1289"/>
        <v>0.87812016288461647</v>
      </c>
    </row>
    <row r="1053" spans="1:66" x14ac:dyDescent="0.25">
      <c r="A1053" t="s">
        <v>25</v>
      </c>
      <c r="B1053" t="s">
        <v>251</v>
      </c>
      <c r="C1053" t="s">
        <v>249</v>
      </c>
      <c r="D1053" s="7" t="s">
        <v>527</v>
      </c>
      <c r="E1053">
        <f>VLOOKUP(A1053,home!$A$2:$E$405,3,FALSE)</f>
        <v>1.35</v>
      </c>
      <c r="F1053">
        <f>VLOOKUP(B1053,home!$B$2:$E$405,3,FALSE)</f>
        <v>0.98770000000000002</v>
      </c>
      <c r="G1053">
        <f>VLOOKUP(C1053,away!$B$2:$E$405,4,FALSE)</f>
        <v>0.98770000000000002</v>
      </c>
      <c r="H1053">
        <f>VLOOKUP(A1053,away!$A$2:$E$405,3,FALSE)</f>
        <v>1.0667</v>
      </c>
      <c r="I1053">
        <f>VLOOKUP(C1053,away!$B$2:$E$405,3,FALSE)</f>
        <v>1.8749</v>
      </c>
      <c r="J1053">
        <f>VLOOKUP(B1053,home!$B$2:$E$405,4,FALSE)</f>
        <v>0.9375</v>
      </c>
      <c r="K1053" s="3">
        <f t="shared" si="1234"/>
        <v>1.3169942415000002</v>
      </c>
      <c r="L1053" s="3">
        <f t="shared" si="1235"/>
        <v>1.8749585906249999</v>
      </c>
      <c r="M1053" s="5">
        <f t="shared" si="1236"/>
        <v>4.1091547641336094E-2</v>
      </c>
      <c r="N1053" s="5">
        <f t="shared" si="1237"/>
        <v>5.411733161796254E-2</v>
      </c>
      <c r="O1053" s="5">
        <f t="shared" si="1238"/>
        <v>7.7044950252199568E-2</v>
      </c>
      <c r="P1053" s="5">
        <f t="shared" si="1239"/>
        <v>0.1014677558188008</v>
      </c>
      <c r="Q1053" s="5">
        <f t="shared" si="1240"/>
        <v>3.5636107053101294E-2</v>
      </c>
      <c r="R1053" s="5">
        <f t="shared" si="1241"/>
        <v>7.2228045669818677E-2</v>
      </c>
      <c r="S1053" s="5">
        <f t="shared" si="1242"/>
        <v>6.2638827580606946E-2</v>
      </c>
      <c r="T1053" s="5">
        <f t="shared" si="1243"/>
        <v>6.6816225055644426E-2</v>
      </c>
      <c r="U1053" s="5">
        <f t="shared" si="1244"/>
        <v>9.5123920221950209E-2</v>
      </c>
      <c r="V1053" s="5">
        <f t="shared" si="1245"/>
        <v>1.7186073607592302E-2</v>
      </c>
      <c r="W1053" s="5">
        <f t="shared" si="1246"/>
        <v>1.5644182592803979E-2</v>
      </c>
      <c r="X1053" s="5">
        <f t="shared" si="1247"/>
        <v>2.933219454568391E-2</v>
      </c>
      <c r="Y1053" s="5">
        <f t="shared" si="1248"/>
        <v>2.7498325072656909E-2</v>
      </c>
      <c r="Z1053" s="5">
        <f t="shared" si="1249"/>
        <v>4.5141531570893789E-2</v>
      </c>
      <c r="AA1053" s="5">
        <f t="shared" si="1250"/>
        <v>5.9451137131357572E-2</v>
      </c>
      <c r="AB1053" s="5">
        <f t="shared" si="1251"/>
        <v>3.9148402626312397E-2</v>
      </c>
      <c r="AC1053" s="5">
        <f t="shared" si="1252"/>
        <v>2.6523586059595487E-3</v>
      </c>
      <c r="AD1053" s="5">
        <f t="shared" si="1253"/>
        <v>5.1508245969243451E-3</v>
      </c>
      <c r="AE1053" s="5">
        <f t="shared" si="1254"/>
        <v>9.6575828268058543E-3</v>
      </c>
      <c r="AF1053" s="5">
        <f t="shared" si="1255"/>
        <v>9.0537839428960556E-3</v>
      </c>
      <c r="AG1053" s="5">
        <f t="shared" si="1256"/>
        <v>5.6584899937985487E-3</v>
      </c>
      <c r="AH1053" s="5">
        <f t="shared" si="1257"/>
        <v>2.1159625603204248E-2</v>
      </c>
      <c r="AI1053" s="5">
        <f t="shared" si="1258"/>
        <v>2.7867105071715956E-2</v>
      </c>
      <c r="AJ1053" s="5">
        <f t="shared" si="1259"/>
        <v>1.835040845336269E-2</v>
      </c>
      <c r="AK1053" s="5">
        <f t="shared" si="1260"/>
        <v>8.0557940874171948E-3</v>
      </c>
      <c r="AL1053" s="5">
        <f t="shared" si="1261"/>
        <v>2.6197978983168537E-4</v>
      </c>
      <c r="AM1053" s="5">
        <f t="shared" si="1262"/>
        <v>1.3567212666251839E-3</v>
      </c>
      <c r="AN1053" s="5">
        <f t="shared" si="1263"/>
        <v>2.5437961939425197E-3</v>
      </c>
      <c r="AO1053" s="5">
        <f t="shared" si="1264"/>
        <v>2.3847562633158531E-3</v>
      </c>
      <c r="AP1053" s="5">
        <f t="shared" si="1265"/>
        <v>1.4904397474836113E-3</v>
      </c>
      <c r="AQ1053" s="5">
        <f t="shared" si="1266"/>
        <v>6.9862820208833833E-4</v>
      </c>
      <c r="AR1053" s="5">
        <f t="shared" si="1267"/>
        <v>7.9346843598272904E-3</v>
      </c>
      <c r="AS1053" s="5">
        <f t="shared" si="1268"/>
        <v>1.0449933610012655E-2</v>
      </c>
      <c r="AT1053" s="5">
        <f t="shared" si="1269"/>
        <v>6.8812511942219906E-3</v>
      </c>
      <c r="AU1053" s="5">
        <f t="shared" si="1270"/>
        <v>3.0208560657017866E-3</v>
      </c>
      <c r="AV1053" s="5">
        <f t="shared" si="1271"/>
        <v>9.946125107323997E-4</v>
      </c>
      <c r="AW1053" s="5">
        <f t="shared" si="1272"/>
        <v>1.7969700765691122E-5</v>
      </c>
      <c r="AX1053" s="5">
        <f t="shared" si="1273"/>
        <v>2.9779901591099205E-4</v>
      </c>
      <c r="AY1053" s="5">
        <f t="shared" si="1274"/>
        <v>5.5836082316198556E-4</v>
      </c>
      <c r="AZ1053" s="5">
        <f t="shared" si="1275"/>
        <v>5.2345171102800576E-4</v>
      </c>
      <c r="BA1053" s="5">
        <f t="shared" si="1276"/>
        <v>3.2715009412310483E-4</v>
      </c>
      <c r="BB1053" s="5">
        <f t="shared" si="1277"/>
        <v>1.5334821984997322E-4</v>
      </c>
      <c r="BC1053" s="5">
        <f t="shared" si="1278"/>
        <v>5.7504312432951618E-5</v>
      </c>
      <c r="BD1053" s="5">
        <f t="shared" si="1279"/>
        <v>2.4795341007260033E-3</v>
      </c>
      <c r="BE1053" s="5">
        <f t="shared" si="1280"/>
        <v>3.2655321322590273E-3</v>
      </c>
      <c r="BF1053" s="5">
        <f t="shared" si="1281"/>
        <v>2.1503435068091787E-3</v>
      </c>
      <c r="BG1053" s="5">
        <f t="shared" si="1282"/>
        <v>9.4399667190486823E-4</v>
      </c>
      <c r="BH1053" s="5">
        <f t="shared" si="1283"/>
        <v>3.1080954522346907E-4</v>
      </c>
      <c r="BI1053" s="5">
        <f t="shared" si="1284"/>
        <v>8.1866876252508506E-5</v>
      </c>
      <c r="BJ1053" s="8">
        <f t="shared" si="1285"/>
        <v>0.26895700314824028</v>
      </c>
      <c r="BK1053" s="8">
        <f t="shared" si="1286"/>
        <v>0.2258569038672894</v>
      </c>
      <c r="BL1053" s="8">
        <f t="shared" si="1287"/>
        <v>0.45694280969100975</v>
      </c>
      <c r="BM1053" s="8">
        <f t="shared" si="1288"/>
        <v>0.61477211910181795</v>
      </c>
      <c r="BN1053" s="8">
        <f t="shared" si="1289"/>
        <v>0.38158573805321894</v>
      </c>
    </row>
    <row r="1054" spans="1:66" x14ac:dyDescent="0.25">
      <c r="A1054" t="s">
        <v>173</v>
      </c>
      <c r="B1054" t="s">
        <v>261</v>
      </c>
      <c r="C1054" t="s">
        <v>437</v>
      </c>
      <c r="D1054" s="7" t="s">
        <v>527</v>
      </c>
      <c r="E1054">
        <f>VLOOKUP(A1054,home!$A$2:$E$405,3,FALSE)</f>
        <v>1.8412999999999999</v>
      </c>
      <c r="F1054">
        <f>VLOOKUP(B1054,home!$B$2:$E$405,3,FALSE)</f>
        <v>2.7155</v>
      </c>
      <c r="G1054">
        <f>VLOOKUP(C1054,away!$B$2:$E$405,4,FALSE)</f>
        <v>1.3576999999999999</v>
      </c>
      <c r="H1054">
        <f>VLOOKUP(A1054,away!$A$2:$E$405,3,FALSE)</f>
        <v>1.4127000000000001</v>
      </c>
      <c r="I1054">
        <f>VLOOKUP(C1054,away!$B$2:$E$405,3,FALSE)</f>
        <v>0.88480000000000003</v>
      </c>
      <c r="J1054">
        <f>VLOOKUP(B1054,home!$B$2:$E$405,4,FALSE)</f>
        <v>0.23599999999999999</v>
      </c>
      <c r="K1054" s="3">
        <f t="shared" si="1234"/>
        <v>6.7885680886549995</v>
      </c>
      <c r="L1054" s="3">
        <f t="shared" si="1235"/>
        <v>0.29498984255999999</v>
      </c>
      <c r="M1054" s="5">
        <f t="shared" si="1236"/>
        <v>8.387834990551085E-4</v>
      </c>
      <c r="N1054" s="5">
        <f t="shared" si="1237"/>
        <v>5.6941388949758916E-3</v>
      </c>
      <c r="O1054" s="5">
        <f t="shared" si="1238"/>
        <v>2.4743261232819234E-4</v>
      </c>
      <c r="P1054" s="5">
        <f t="shared" si="1239"/>
        <v>1.6797131361437105E-3</v>
      </c>
      <c r="Q1054" s="5">
        <f t="shared" si="1240"/>
        <v>1.932752479740129E-2</v>
      </c>
      <c r="R1054" s="5">
        <f t="shared" si="1241"/>
        <v>3.6495053677451476E-5</v>
      </c>
      <c r="S1054" s="5">
        <f t="shared" si="1242"/>
        <v>8.4093100988279223E-4</v>
      </c>
      <c r="T1054" s="5">
        <f t="shared" si="1243"/>
        <v>5.7014234970599017E-3</v>
      </c>
      <c r="U1054" s="5">
        <f t="shared" si="1244"/>
        <v>2.4774915678849843E-4</v>
      </c>
      <c r="V1054" s="5">
        <f t="shared" si="1245"/>
        <v>1.8711262805425725E-4</v>
      </c>
      <c r="W1054" s="5">
        <f t="shared" si="1246"/>
        <v>4.3735406024108858E-2</v>
      </c>
      <c r="X1054" s="5">
        <f t="shared" si="1247"/>
        <v>1.2901500537349547E-2</v>
      </c>
      <c r="Y1054" s="5">
        <f t="shared" si="1248"/>
        <v>1.9029058061502484E-3</v>
      </c>
      <c r="Z1054" s="5">
        <f t="shared" si="1249"/>
        <v>3.5885567128433868E-6</v>
      </c>
      <c r="AA1054" s="5">
        <f t="shared" si="1250"/>
        <v>2.4361161585137305E-5</v>
      </c>
      <c r="AB1054" s="5">
        <f t="shared" si="1251"/>
        <v>8.2688702069715574E-5</v>
      </c>
      <c r="AC1054" s="5">
        <f t="shared" si="1252"/>
        <v>2.3419000525400968E-5</v>
      </c>
      <c r="AD1054" s="5">
        <f t="shared" si="1253"/>
        <v>7.4225195419908768E-2</v>
      </c>
      <c r="AE1054" s="5">
        <f t="shared" si="1254"/>
        <v>2.1895678710904119E-2</v>
      </c>
      <c r="AF1054" s="5">
        <f t="shared" si="1255"/>
        <v>3.2295014078369739E-3</v>
      </c>
      <c r="AG1054" s="5">
        <f t="shared" si="1256"/>
        <v>3.1755670394837581E-4</v>
      </c>
      <c r="AH1054" s="5">
        <f t="shared" si="1257"/>
        <v>2.6464694493482538E-7</v>
      </c>
      <c r="AI1054" s="5">
        <f t="shared" si="1258"/>
        <v>1.7965738051445926E-6</v>
      </c>
      <c r="AJ1054" s="5">
        <f t="shared" si="1259"/>
        <v>6.0980818012590333E-6</v>
      </c>
      <c r="AK1054" s="5">
        <f t="shared" si="1260"/>
        <v>1.3799081172678291E-5</v>
      </c>
      <c r="AL1054" s="5">
        <f t="shared" si="1261"/>
        <v>1.8759168658985734E-6</v>
      </c>
      <c r="AM1054" s="5">
        <f t="shared" si="1262"/>
        <v>0.10077655860035475</v>
      </c>
      <c r="AN1054" s="5">
        <f t="shared" si="1263"/>
        <v>2.9728061155257259E-2</v>
      </c>
      <c r="AO1054" s="5">
        <f t="shared" si="1264"/>
        <v>4.3847380399016939E-3</v>
      </c>
      <c r="AP1054" s="5">
        <f t="shared" si="1265"/>
        <v>4.3115106135248132E-4</v>
      </c>
      <c r="AQ1054" s="5">
        <f t="shared" si="1266"/>
        <v>3.1796295926986331E-5</v>
      </c>
      <c r="AR1054" s="5">
        <f t="shared" si="1267"/>
        <v>1.5613632124061827E-8</v>
      </c>
      <c r="AS1054" s="5">
        <f t="shared" si="1268"/>
        <v>1.0599420478540471E-7</v>
      </c>
      <c r="AT1054" s="5">
        <f t="shared" si="1269"/>
        <v>3.5977443809428075E-7</v>
      </c>
      <c r="AU1054" s="5">
        <f t="shared" si="1270"/>
        <v>8.1411775652020592E-7</v>
      </c>
      <c r="AV1054" s="5">
        <f t="shared" si="1271"/>
        <v>1.3816734555801178E-6</v>
      </c>
      <c r="AW1054" s="5">
        <f t="shared" si="1272"/>
        <v>1.043509308922115E-7</v>
      </c>
      <c r="AX1054" s="5">
        <f t="shared" si="1273"/>
        <v>0.1140214216331398</v>
      </c>
      <c r="AY1054" s="5">
        <f t="shared" si="1274"/>
        <v>3.3635161216027283E-2</v>
      </c>
      <c r="AZ1054" s="5">
        <f t="shared" si="1275"/>
        <v>4.9610154557980521E-3</v>
      </c>
      <c r="BA1054" s="5">
        <f t="shared" si="1276"/>
        <v>4.878163894145314E-4</v>
      </c>
      <c r="BB1054" s="5">
        <f t="shared" si="1277"/>
        <v>3.5975219977895051E-5</v>
      </c>
      <c r="BC1054" s="5">
        <f t="shared" si="1278"/>
        <v>2.1224648954681261E-6</v>
      </c>
      <c r="BD1054" s="5">
        <f t="shared" si="1279"/>
        <v>7.6764381367779241E-10</v>
      </c>
      <c r="BE1054" s="5">
        <f t="shared" si="1280"/>
        <v>5.211202296986487E-9</v>
      </c>
      <c r="BF1054" s="5">
        <f t="shared" si="1281"/>
        <v>1.768830080842405E-8</v>
      </c>
      <c r="BG1054" s="5">
        <f t="shared" si="1282"/>
        <v>4.0026078136865975E-8</v>
      </c>
      <c r="BH1054" s="5">
        <f t="shared" si="1283"/>
        <v>6.7929939188484991E-8</v>
      </c>
      <c r="BI1054" s="5">
        <f t="shared" si="1284"/>
        <v>9.2229403487844766E-8</v>
      </c>
      <c r="BJ1054" s="8">
        <f t="shared" si="1285"/>
        <v>0.47742664933169016</v>
      </c>
      <c r="BK1054" s="8">
        <f t="shared" si="1286"/>
        <v>3.7206996406554449E-2</v>
      </c>
      <c r="BL1054" s="8">
        <f t="shared" si="1287"/>
        <v>6.6358609622784814E-4</v>
      </c>
      <c r="BM1054" s="8">
        <f t="shared" si="1288"/>
        <v>0.45384167553250743</v>
      </c>
      <c r="BN1054" s="8">
        <f t="shared" si="1289"/>
        <v>2.7824087993581645E-2</v>
      </c>
    </row>
    <row r="1055" spans="1:66" x14ac:dyDescent="0.25">
      <c r="A1055" t="s">
        <v>173</v>
      </c>
      <c r="B1055" t="s">
        <v>259</v>
      </c>
      <c r="C1055" t="s">
        <v>176</v>
      </c>
      <c r="D1055" s="7" t="s">
        <v>527</v>
      </c>
      <c r="E1055">
        <f>VLOOKUP(A1055,home!$A$2:$E$405,3,FALSE)</f>
        <v>1.8412999999999999</v>
      </c>
      <c r="F1055">
        <f>VLOOKUP(B1055,home!$B$2:$E$405,3,FALSE)</f>
        <v>1.6293</v>
      </c>
      <c r="G1055">
        <f>VLOOKUP(C1055,away!$B$2:$E$405,4,FALSE)</f>
        <v>0.9052</v>
      </c>
      <c r="H1055">
        <f>VLOOKUP(A1055,away!$A$2:$E$405,3,FALSE)</f>
        <v>1.4127000000000001</v>
      </c>
      <c r="I1055">
        <f>VLOOKUP(C1055,away!$B$2:$E$405,3,FALSE)</f>
        <v>2.8315000000000001</v>
      </c>
      <c r="J1055">
        <f>VLOOKUP(B1055,home!$B$2:$E$405,4,FALSE)</f>
        <v>0.23599999999999999</v>
      </c>
      <c r="K1055" s="3">
        <f t="shared" si="1234"/>
        <v>2.7156272374679995</v>
      </c>
      <c r="L1055" s="3">
        <f t="shared" si="1235"/>
        <v>0.94401417180000002</v>
      </c>
      <c r="M1055" s="5">
        <f t="shared" si="1236"/>
        <v>2.5741741821569811E-2</v>
      </c>
      <c r="N1055" s="5">
        <f t="shared" si="1237"/>
        <v>6.9904975230524094E-2</v>
      </c>
      <c r="O1055" s="5">
        <f t="shared" si="1238"/>
        <v>2.4300569086378648E-2</v>
      </c>
      <c r="P1055" s="5">
        <f t="shared" si="1239"/>
        <v>6.5991287296942716E-2</v>
      </c>
      <c r="Q1055" s="5">
        <f t="shared" si="1240"/>
        <v>9.4917927385268566E-2</v>
      </c>
      <c r="R1055" s="5">
        <f t="shared" si="1241"/>
        <v>1.147004080017321E-2</v>
      </c>
      <c r="S1055" s="5">
        <f t="shared" si="1242"/>
        <v>4.2293660907772847E-2</v>
      </c>
      <c r="T1055" s="5">
        <f t="shared" si="1243"/>
        <v>8.9603868609576851E-2</v>
      </c>
      <c r="U1055" s="5">
        <f t="shared" si="1244"/>
        <v>3.1148355211819617E-2</v>
      </c>
      <c r="V1055" s="5">
        <f t="shared" si="1245"/>
        <v>1.2047070159649485E-2</v>
      </c>
      <c r="W1055" s="5">
        <f t="shared" si="1246"/>
        <v>8.5920569643815004E-2</v>
      </c>
      <c r="X1055" s="5">
        <f t="shared" si="1247"/>
        <v>8.1110235392890251E-2</v>
      </c>
      <c r="Y1055" s="5">
        <f t="shared" si="1248"/>
        <v>3.8284605844461167E-2</v>
      </c>
      <c r="Z1055" s="5">
        <f t="shared" si="1249"/>
        <v>3.6092936888292414E-3</v>
      </c>
      <c r="AA1055" s="5">
        <f t="shared" si="1250"/>
        <v>9.8014962494060373E-3</v>
      </c>
      <c r="AB1055" s="5">
        <f t="shared" si="1251"/>
        <v>1.3308605091413742E-2</v>
      </c>
      <c r="AC1055" s="5">
        <f t="shared" si="1252"/>
        <v>1.9302347367906596E-3</v>
      </c>
      <c r="AD1055" s="5">
        <f t="shared" si="1253"/>
        <v>5.8332059795877557E-2</v>
      </c>
      <c r="AE1055" s="5">
        <f t="shared" si="1254"/>
        <v>5.5066291117593431E-2</v>
      </c>
      <c r="AF1055" s="5">
        <f t="shared" si="1255"/>
        <v>2.5991679601736328E-2</v>
      </c>
      <c r="AG1055" s="5">
        <f t="shared" si="1256"/>
        <v>8.1788379643080254E-3</v>
      </c>
      <c r="AH1055" s="5">
        <f t="shared" si="1257"/>
        <v>8.5180609811077578E-4</v>
      </c>
      <c r="AI1055" s="5">
        <f t="shared" si="1258"/>
        <v>2.3131878410709615E-3</v>
      </c>
      <c r="AJ1055" s="5">
        <f t="shared" si="1259"/>
        <v>3.1408779532960517E-3</v>
      </c>
      <c r="AK1055" s="5">
        <f t="shared" si="1260"/>
        <v>2.8431512398445001E-3</v>
      </c>
      <c r="AL1055" s="5">
        <f t="shared" si="1261"/>
        <v>1.9793326488785838E-4</v>
      </c>
      <c r="AM1055" s="5">
        <f t="shared" si="1262"/>
        <v>3.1681626079859408E-2</v>
      </c>
      <c r="AN1055" s="5">
        <f t="shared" si="1263"/>
        <v>2.9907904005055764E-2</v>
      </c>
      <c r="AO1055" s="5">
        <f t="shared" si="1264"/>
        <v>1.4116742614803307E-2</v>
      </c>
      <c r="AP1055" s="5">
        <f t="shared" si="1265"/>
        <v>4.442135029342438E-3</v>
      </c>
      <c r="AQ1055" s="5">
        <f t="shared" si="1266"/>
        <v>1.0483596051871174E-3</v>
      </c>
      <c r="AR1055" s="5">
        <f t="shared" si="1267"/>
        <v>1.6082340564844676E-4</v>
      </c>
      <c r="AS1055" s="5">
        <f t="shared" si="1268"/>
        <v>4.367364208012869E-4</v>
      </c>
      <c r="AT1055" s="5">
        <f t="shared" si="1269"/>
        <v>5.9300665996113043E-4</v>
      </c>
      <c r="AU1055" s="5">
        <f t="shared" si="1270"/>
        <v>5.3679501259678989E-4</v>
      </c>
      <c r="AV1055" s="5">
        <f t="shared" si="1271"/>
        <v>3.6443378928620519E-4</v>
      </c>
      <c r="AW1055" s="5">
        <f t="shared" si="1272"/>
        <v>1.40949960221715E-5</v>
      </c>
      <c r="AX1055" s="5">
        <f t="shared" si="1273"/>
        <v>1.433924778495712E-2</v>
      </c>
      <c r="AY1055" s="5">
        <f t="shared" si="1274"/>
        <v>1.3536453121951281E-2</v>
      </c>
      <c r="AZ1055" s="5">
        <f t="shared" si="1275"/>
        <v>6.3893017915141806E-3</v>
      </c>
      <c r="BA1055" s="5">
        <f t="shared" si="1276"/>
        <v>2.0105304796988388E-3</v>
      </c>
      <c r="BB1055" s="5">
        <f t="shared" si="1277"/>
        <v>4.7449231641788898E-4</v>
      </c>
      <c r="BC1055" s="5">
        <f t="shared" si="1278"/>
        <v>8.9585494221739424E-5</v>
      </c>
      <c r="BD1055" s="5">
        <f t="shared" si="1279"/>
        <v>2.5303262348212309E-5</v>
      </c>
      <c r="BE1055" s="5">
        <f t="shared" si="1280"/>
        <v>6.8714228429603825E-5</v>
      </c>
      <c r="BF1055" s="5">
        <f t="shared" si="1281"/>
        <v>9.3301115162515097E-5</v>
      </c>
      <c r="BG1055" s="5">
        <f t="shared" si="1282"/>
        <v>8.4457016540488171E-5</v>
      </c>
      <c r="BH1055" s="5">
        <f t="shared" si="1283"/>
        <v>5.7338443628158764E-5</v>
      </c>
      <c r="BI1055" s="5">
        <f t="shared" si="1284"/>
        <v>3.1141967854130261E-5</v>
      </c>
      <c r="BJ1055" s="8">
        <f t="shared" si="1285"/>
        <v>0.72534742890906034</v>
      </c>
      <c r="BK1055" s="8">
        <f t="shared" si="1286"/>
        <v>0.16173838130956464</v>
      </c>
      <c r="BL1055" s="8">
        <f t="shared" si="1287"/>
        <v>0.10163014089377051</v>
      </c>
      <c r="BM1055" s="8">
        <f t="shared" si="1288"/>
        <v>0.68647634505443844</v>
      </c>
      <c r="BN1055" s="8">
        <f t="shared" si="1289"/>
        <v>0.29232654162085703</v>
      </c>
    </row>
    <row r="1056" spans="1:66" x14ac:dyDescent="0.25">
      <c r="A1056" t="s">
        <v>173</v>
      </c>
      <c r="B1056" t="s">
        <v>175</v>
      </c>
      <c r="C1056" t="s">
        <v>503</v>
      </c>
      <c r="D1056" s="7" t="s">
        <v>527</v>
      </c>
      <c r="E1056">
        <f>VLOOKUP(A1056,home!$A$2:$E$405,3,FALSE)</f>
        <v>1.8412999999999999</v>
      </c>
      <c r="F1056">
        <f>VLOOKUP(B1056,home!$B$2:$E$405,3,FALSE)</f>
        <v>1.0862000000000001</v>
      </c>
      <c r="G1056">
        <f>VLOOKUP(C1056,away!$B$2:$E$405,4,FALSE)</f>
        <v>1.9008</v>
      </c>
      <c r="H1056">
        <f>VLOOKUP(A1056,away!$A$2:$E$405,3,FALSE)</f>
        <v>1.4127000000000001</v>
      </c>
      <c r="I1056">
        <f>VLOOKUP(C1056,away!$B$2:$E$405,3,FALSE)</f>
        <v>0.70789999999999997</v>
      </c>
      <c r="J1056">
        <f>VLOOKUP(B1056,home!$B$2:$E$405,4,FALSE)</f>
        <v>0.88480000000000003</v>
      </c>
      <c r="K1056" s="3">
        <f t="shared" si="1234"/>
        <v>3.8016381300480004</v>
      </c>
      <c r="L1056" s="3">
        <f t="shared" si="1235"/>
        <v>0.88484453198400015</v>
      </c>
      <c r="M1056" s="5">
        <f t="shared" si="1236"/>
        <v>9.219055730255837E-3</v>
      </c>
      <c r="N1056" s="5">
        <f t="shared" si="1237"/>
        <v>3.5047513787178103E-2</v>
      </c>
      <c r="O1056" s="5">
        <f t="shared" si="1238"/>
        <v>8.1574310529726399E-3</v>
      </c>
      <c r="P1056" s="5">
        <f t="shared" si="1239"/>
        <v>3.1011600934218397E-2</v>
      </c>
      <c r="Q1056" s="5">
        <f t="shared" si="1240"/>
        <v>6.6618982388359657E-2</v>
      </c>
      <c r="R1056" s="5">
        <f t="shared" si="1241"/>
        <v>3.609029131129662E-3</v>
      </c>
      <c r="S1056" s="5">
        <f t="shared" si="1242"/>
        <v>2.6079660993559454E-2</v>
      </c>
      <c r="T1056" s="5">
        <f t="shared" si="1243"/>
        <v>5.8947442292678447E-2</v>
      </c>
      <c r="U1056" s="5">
        <f t="shared" si="1244"/>
        <v>1.3720222757356529E-2</v>
      </c>
      <c r="V1056" s="5">
        <f t="shared" si="1245"/>
        <v>9.747588315334902E-3</v>
      </c>
      <c r="W1056" s="5">
        <f t="shared" si="1246"/>
        <v>8.4420421210861421E-2</v>
      </c>
      <c r="X1056" s="5">
        <f t="shared" si="1247"/>
        <v>7.4698948096216827E-2</v>
      </c>
      <c r="Y1056" s="5">
        <f t="shared" si="1248"/>
        <v>3.304847788394704E-2</v>
      </c>
      <c r="Z1056" s="5">
        <f t="shared" si="1249"/>
        <v>1.0644765641503497E-3</v>
      </c>
      <c r="AA1056" s="5">
        <f t="shared" si="1250"/>
        <v>4.0467546948164557E-3</v>
      </c>
      <c r="AB1056" s="5">
        <f t="shared" si="1251"/>
        <v>7.6921484753825009E-3</v>
      </c>
      <c r="AC1056" s="5">
        <f t="shared" si="1252"/>
        <v>2.0493443671930392E-3</v>
      </c>
      <c r="AD1056" s="5">
        <f t="shared" si="1253"/>
        <v>8.0233973057480937E-2</v>
      </c>
      <c r="AE1056" s="5">
        <f t="shared" si="1254"/>
        <v>7.0994592339263585E-2</v>
      </c>
      <c r="AF1056" s="5">
        <f t="shared" si="1255"/>
        <v>3.1409588415915284E-2</v>
      </c>
      <c r="AG1056" s="5">
        <f t="shared" si="1256"/>
        <v>9.2642008538968788E-3</v>
      </c>
      <c r="AH1056" s="5">
        <f t="shared" si="1257"/>
        <v>2.3547406680338815E-4</v>
      </c>
      <c r="AI1056" s="5">
        <f t="shared" si="1258"/>
        <v>8.9518719099723049E-4</v>
      </c>
      <c r="AJ1056" s="5">
        <f t="shared" si="1259"/>
        <v>1.7015888794128173E-3</v>
      </c>
      <c r="AK1056" s="5">
        <f t="shared" si="1260"/>
        <v>2.1562750552138049E-3</v>
      </c>
      <c r="AL1056" s="5">
        <f t="shared" si="1261"/>
        <v>2.7574819613511643E-4</v>
      </c>
      <c r="AM1056" s="5">
        <f t="shared" si="1262"/>
        <v>6.1004106260112684E-2</v>
      </c>
      <c r="AN1056" s="5">
        <f t="shared" si="1263"/>
        <v>5.3979149852831608E-2</v>
      </c>
      <c r="AO1056" s="5">
        <f t="shared" si="1264"/>
        <v>2.3881577794211496E-2</v>
      </c>
      <c r="AP1056" s="5">
        <f t="shared" si="1265"/>
        <v>7.0438278421195216E-3</v>
      </c>
      <c r="AQ1056" s="5">
        <f t="shared" si="1266"/>
        <v>1.5581731375840294E-3</v>
      </c>
      <c r="AR1056" s="5">
        <f t="shared" si="1267"/>
        <v>4.1671588087002647E-5</v>
      </c>
      <c r="AS1056" s="5">
        <f t="shared" si="1268"/>
        <v>1.5842029821120328E-4</v>
      </c>
      <c r="AT1056" s="5">
        <f t="shared" si="1269"/>
        <v>3.011283231266428E-4</v>
      </c>
      <c r="AU1056" s="5">
        <f t="shared" si="1270"/>
        <v>3.8159363841188673E-4</v>
      </c>
      <c r="AV1056" s="5">
        <f t="shared" si="1271"/>
        <v>3.6267023149259451E-4</v>
      </c>
      <c r="AW1056" s="5">
        <f t="shared" si="1272"/>
        <v>2.5766054774304081E-5</v>
      </c>
      <c r="AX1056" s="5">
        <f t="shared" si="1273"/>
        <v>3.8652589407990746E-2</v>
      </c>
      <c r="AY1056" s="5">
        <f t="shared" si="1274"/>
        <v>3.4201532384683285E-2</v>
      </c>
      <c r="AZ1056" s="5">
        <f t="shared" si="1275"/>
        <v>1.5131519458030353E-2</v>
      </c>
      <c r="BA1056" s="5">
        <f t="shared" si="1276"/>
        <v>4.4630140843492198E-3</v>
      </c>
      <c r="BB1056" s="5">
        <f t="shared" si="1277"/>
        <v>9.8726840217599663E-4</v>
      </c>
      <c r="BC1056" s="5">
        <f t="shared" si="1278"/>
        <v>1.7471580945320234E-4</v>
      </c>
      <c r="BD1056" s="5">
        <f t="shared" si="1279"/>
        <v>6.1454794763123124E-6</v>
      </c>
      <c r="BE1056" s="5">
        <f t="shared" si="1280"/>
        <v>2.3362889104576307E-5</v>
      </c>
      <c r="BF1056" s="5">
        <f t="shared" si="1281"/>
        <v>4.4408625024020149E-5</v>
      </c>
      <c r="BG1056" s="5">
        <f t="shared" si="1282"/>
        <v>5.6275174064772923E-5</v>
      </c>
      <c r="BH1056" s="5">
        <f t="shared" si="1283"/>
        <v>5.3484461874932267E-5</v>
      </c>
      <c r="BI1056" s="5">
        <f t="shared" si="1284"/>
        <v>4.0665713925768205E-5</v>
      </c>
      <c r="BJ1056" s="8">
        <f t="shared" si="1285"/>
        <v>0.78576161475934014</v>
      </c>
      <c r="BK1056" s="8">
        <f t="shared" si="1286"/>
        <v>0.11258453092138002</v>
      </c>
      <c r="BL1056" s="8">
        <f t="shared" si="1287"/>
        <v>4.3683937726884732E-2</v>
      </c>
      <c r="BM1056" s="8">
        <f t="shared" si="1288"/>
        <v>0.75525518061773211</v>
      </c>
      <c r="BN1056" s="8">
        <f t="shared" si="1289"/>
        <v>0.1536636130241143</v>
      </c>
    </row>
    <row r="1057" spans="1:66" x14ac:dyDescent="0.25">
      <c r="A1057" t="s">
        <v>173</v>
      </c>
      <c r="B1057" t="s">
        <v>434</v>
      </c>
      <c r="C1057" t="s">
        <v>262</v>
      </c>
      <c r="D1057" s="7" t="s">
        <v>527</v>
      </c>
      <c r="E1057">
        <f>VLOOKUP(A1057,home!$A$2:$E$405,3,FALSE)</f>
        <v>1.8412999999999999</v>
      </c>
      <c r="F1057">
        <f>VLOOKUP(B1057,home!$B$2:$E$405,3,FALSE)</f>
        <v>0.95040000000000002</v>
      </c>
      <c r="G1057">
        <f>VLOOKUP(C1057,away!$B$2:$E$405,4,FALSE)</f>
        <v>1.222</v>
      </c>
      <c r="H1057">
        <f>VLOOKUP(A1057,away!$A$2:$E$405,3,FALSE)</f>
        <v>1.4127000000000001</v>
      </c>
      <c r="I1057">
        <f>VLOOKUP(C1057,away!$B$2:$E$405,3,FALSE)</f>
        <v>2.3006000000000002</v>
      </c>
      <c r="J1057">
        <f>VLOOKUP(B1057,home!$B$2:$E$405,4,FALSE)</f>
        <v>1.7697000000000001</v>
      </c>
      <c r="K1057" s="3">
        <f t="shared" si="1234"/>
        <v>2.13846519744</v>
      </c>
      <c r="L1057" s="3">
        <f t="shared" si="1235"/>
        <v>5.7516269701140015</v>
      </c>
      <c r="M1057" s="5">
        <f t="shared" si="1236"/>
        <v>3.7443506263178794E-4</v>
      </c>
      <c r="N1057" s="5">
        <f t="shared" si="1237"/>
        <v>8.0071635013934485E-4</v>
      </c>
      <c r="O1057" s="5">
        <f t="shared" si="1238"/>
        <v>2.1536108047893162E-3</v>
      </c>
      <c r="P1057" s="5">
        <f t="shared" si="1239"/>
        <v>4.605421754872701E-3</v>
      </c>
      <c r="Q1057" s="5">
        <f t="shared" si="1240"/>
        <v>8.5615202389708559E-4</v>
      </c>
      <c r="R1057" s="5">
        <f t="shared" si="1241"/>
        <v>6.1933829939775781E-3</v>
      </c>
      <c r="S1057" s="5">
        <f t="shared" si="1242"/>
        <v>1.4161273647276049E-2</v>
      </c>
      <c r="T1057" s="5">
        <f t="shared" si="1243"/>
        <v>4.9242670711641635E-3</v>
      </c>
      <c r="U1057" s="5">
        <f t="shared" si="1244"/>
        <v>1.3244333987037796E-2</v>
      </c>
      <c r="V1057" s="5">
        <f t="shared" si="1245"/>
        <v>1.9353196393007831E-2</v>
      </c>
      <c r="W1057" s="5">
        <f t="shared" si="1246"/>
        <v>6.1028376894057873E-4</v>
      </c>
      <c r="X1057" s="5">
        <f t="shared" si="1247"/>
        <v>3.510124584861453E-3</v>
      </c>
      <c r="Y1057" s="5">
        <f t="shared" si="1248"/>
        <v>1.0094463615374678E-2</v>
      </c>
      <c r="Z1057" s="5">
        <f t="shared" si="1249"/>
        <v>1.187400955480228E-2</v>
      </c>
      <c r="AA1057" s="5">
        <f t="shared" si="1250"/>
        <v>2.5392156187014698E-2</v>
      </c>
      <c r="AB1057" s="5">
        <f t="shared" si="1251"/>
        <v>2.7150121146945864E-2</v>
      </c>
      <c r="AC1057" s="5">
        <f t="shared" si="1252"/>
        <v>1.4877351340346186E-2</v>
      </c>
      <c r="AD1057" s="5">
        <f t="shared" si="1253"/>
        <v>3.2626765011048561E-4</v>
      </c>
      <c r="AE1057" s="5">
        <f t="shared" si="1254"/>
        <v>1.876569815851187E-3</v>
      </c>
      <c r="AF1057" s="5">
        <f t="shared" si="1255"/>
        <v>5.3966647820757789E-3</v>
      </c>
      <c r="AG1057" s="5">
        <f t="shared" si="1256"/>
        <v>1.0346534236417149E-2</v>
      </c>
      <c r="AH1057" s="5">
        <f t="shared" si="1257"/>
        <v>1.7073718399698033E-2</v>
      </c>
      <c r="AI1057" s="5">
        <f t="shared" si="1258"/>
        <v>3.6511552588645205E-2</v>
      </c>
      <c r="AJ1057" s="5">
        <f t="shared" si="1259"/>
        <v>3.9039342257659072E-2</v>
      </c>
      <c r="AK1057" s="5">
        <f t="shared" si="1260"/>
        <v>2.7828091582984205E-2</v>
      </c>
      <c r="AL1057" s="5">
        <f t="shared" si="1261"/>
        <v>7.3194510189439803E-3</v>
      </c>
      <c r="AM1057" s="5">
        <f t="shared" si="1262"/>
        <v>1.3954240296236073E-4</v>
      </c>
      <c r="AN1057" s="5">
        <f t="shared" si="1263"/>
        <v>8.0259584835282974E-4</v>
      </c>
      <c r="AO1057" s="5">
        <f t="shared" si="1264"/>
        <v>2.3081159637438325E-3</v>
      </c>
      <c r="AP1057" s="5">
        <f t="shared" si="1265"/>
        <v>4.4251406757398991E-3</v>
      </c>
      <c r="AQ1057" s="5">
        <f t="shared" si="1266"/>
        <v>6.362939614283524E-3</v>
      </c>
      <c r="AR1057" s="5">
        <f t="shared" si="1267"/>
        <v>1.9640331845566975E-2</v>
      </c>
      <c r="AS1057" s="5">
        <f t="shared" si="1268"/>
        <v>4.2000166117917487E-2</v>
      </c>
      <c r="AT1057" s="5">
        <f t="shared" si="1269"/>
        <v>4.4907946764932635E-2</v>
      </c>
      <c r="AU1057" s="5">
        <f t="shared" si="1270"/>
        <v>3.2011360415098881E-2</v>
      </c>
      <c r="AV1057" s="5">
        <f t="shared" si="1271"/>
        <v>1.7113795042599363E-2</v>
      </c>
      <c r="AW1057" s="5">
        <f t="shared" si="1272"/>
        <v>2.5007421046106212E-3</v>
      </c>
      <c r="AX1057" s="5">
        <f t="shared" si="1273"/>
        <v>4.9734428717026122E-5</v>
      </c>
      <c r="AY1057" s="5">
        <f t="shared" si="1274"/>
        <v>2.8605388155205963E-4</v>
      </c>
      <c r="AZ1057" s="5">
        <f t="shared" si="1275"/>
        <v>8.2263761002031159E-4</v>
      </c>
      <c r="BA1057" s="5">
        <f t="shared" si="1276"/>
        <v>1.577168221474316E-3</v>
      </c>
      <c r="BB1057" s="5">
        <f t="shared" si="1277"/>
        <v>2.2678208197596016E-3</v>
      </c>
      <c r="BC1057" s="5">
        <f t="shared" si="1278"/>
        <v>2.6087318780630736E-3</v>
      </c>
      <c r="BD1057" s="5">
        <f t="shared" si="1279"/>
        <v>1.882731039082532E-2</v>
      </c>
      <c r="BE1057" s="5">
        <f t="shared" si="1280"/>
        <v>4.0261548032180419E-2</v>
      </c>
      <c r="BF1057" s="5">
        <f t="shared" si="1281"/>
        <v>4.304895963093839E-2</v>
      </c>
      <c r="BG1057" s="5">
        <f t="shared" si="1282"/>
        <v>3.0686233985587074E-2</v>
      </c>
      <c r="BH1057" s="5">
        <f t="shared" si="1283"/>
        <v>1.6405360854669631E-2</v>
      </c>
      <c r="BI1057" s="5">
        <f t="shared" si="1284"/>
        <v>7.016458647831101E-3</v>
      </c>
      <c r="BJ1057" s="8">
        <f t="shared" si="1285"/>
        <v>6.0392525243500743E-2</v>
      </c>
      <c r="BK1057" s="8">
        <f t="shared" si="1286"/>
        <v>6.0977183098630601E-2</v>
      </c>
      <c r="BL1057" s="8">
        <f t="shared" si="1287"/>
        <v>0.50650578167689908</v>
      </c>
      <c r="BM1057" s="8">
        <f t="shared" si="1288"/>
        <v>0.62698046880658342</v>
      </c>
      <c r="BN1057" s="8">
        <f t="shared" si="1289"/>
        <v>1.4983718990307813E-2</v>
      </c>
    </row>
    <row r="1058" spans="1:66" x14ac:dyDescent="0.25">
      <c r="A1058" t="s">
        <v>27</v>
      </c>
      <c r="B1058" t="s">
        <v>181</v>
      </c>
      <c r="C1058" t="s">
        <v>182</v>
      </c>
      <c r="D1058" s="7" t="s">
        <v>527</v>
      </c>
      <c r="E1058">
        <f>VLOOKUP(A1058,home!$A$2:$E$405,3,FALSE)</f>
        <v>1.381</v>
      </c>
      <c r="F1058">
        <f>VLOOKUP(B1058,home!$B$2:$E$405,3,FALSE)</f>
        <v>1.9913000000000001</v>
      </c>
      <c r="G1058">
        <f>VLOOKUP(C1058,away!$B$2:$E$405,4,FALSE)</f>
        <v>0.90510000000000002</v>
      </c>
      <c r="H1058">
        <f>VLOOKUP(A1058,away!$A$2:$E$405,3,FALSE)</f>
        <v>1.127</v>
      </c>
      <c r="I1058">
        <f>VLOOKUP(C1058,away!$B$2:$E$405,3,FALSE)</f>
        <v>0.88729999999999998</v>
      </c>
      <c r="J1058">
        <f>VLOOKUP(B1058,home!$B$2:$E$405,4,FALSE)</f>
        <v>0.66549999999999998</v>
      </c>
      <c r="K1058" s="3">
        <f t="shared" si="1234"/>
        <v>2.4890116950300003</v>
      </c>
      <c r="L1058" s="3">
        <f t="shared" si="1235"/>
        <v>0.66549141504999998</v>
      </c>
      <c r="M1058" s="5">
        <f t="shared" si="1236"/>
        <v>4.2659592848885007E-2</v>
      </c>
      <c r="N1058" s="5">
        <f t="shared" si="1237"/>
        <v>0.10618022550609295</v>
      </c>
      <c r="O1058" s="5">
        <f t="shared" si="1238"/>
        <v>2.8389592810461346E-2</v>
      </c>
      <c r="P1058" s="5">
        <f t="shared" si="1239"/>
        <v>7.0662028522377893E-2</v>
      </c>
      <c r="Q1058" s="5">
        <f t="shared" si="1240"/>
        <v>0.13214191153279406</v>
      </c>
      <c r="R1058" s="5">
        <f t="shared" si="1241"/>
        <v>9.4465151460636117E-3</v>
      </c>
      <c r="S1058" s="5">
        <f t="shared" si="1242"/>
        <v>2.9261427157689413E-2</v>
      </c>
      <c r="T1058" s="5">
        <f t="shared" si="1243"/>
        <v>8.7939307693371035E-2</v>
      </c>
      <c r="U1058" s="5">
        <f t="shared" si="1244"/>
        <v>2.3512486675830356E-2</v>
      </c>
      <c r="V1058" s="5">
        <f t="shared" si="1245"/>
        <v>5.3854548488504747E-3</v>
      </c>
      <c r="W1058" s="5">
        <f t="shared" si="1246"/>
        <v>0.10963425440291469</v>
      </c>
      <c r="X1058" s="5">
        <f t="shared" si="1247"/>
        <v>7.2960655100547389E-2</v>
      </c>
      <c r="Y1058" s="5">
        <f t="shared" si="1248"/>
        <v>2.4277344802919137E-2</v>
      </c>
      <c r="Z1058" s="5">
        <f t="shared" si="1249"/>
        <v>2.095524910615044E-3</v>
      </c>
      <c r="AA1058" s="5">
        <f t="shared" si="1250"/>
        <v>5.2157860097475396E-3</v>
      </c>
      <c r="AB1058" s="5">
        <f t="shared" si="1251"/>
        <v>6.491076188517745E-3</v>
      </c>
      <c r="AC1058" s="5">
        <f t="shared" si="1252"/>
        <v>5.5753457007237466E-4</v>
      </c>
      <c r="AD1058" s="5">
        <f t="shared" si="1253"/>
        <v>6.8220235346187236E-2</v>
      </c>
      <c r="AE1058" s="5">
        <f t="shared" si="1254"/>
        <v>4.5399980955578165E-2</v>
      </c>
      <c r="AF1058" s="5">
        <f t="shared" si="1255"/>
        <v>1.5106648784685379E-2</v>
      </c>
      <c r="AG1058" s="5">
        <f t="shared" si="1256"/>
        <v>3.351115025461213E-3</v>
      </c>
      <c r="AH1058" s="5">
        <f t="shared" si="1257"/>
        <v>3.4863845950943253E-4</v>
      </c>
      <c r="AI1058" s="5">
        <f t="shared" si="1258"/>
        <v>8.6776520305622065E-4</v>
      </c>
      <c r="AJ1058" s="5">
        <f t="shared" si="1259"/>
        <v>1.0799388694735083E-3</v>
      </c>
      <c r="AK1058" s="5">
        <f t="shared" si="1260"/>
        <v>8.9599349201234632E-4</v>
      </c>
      <c r="AL1058" s="5">
        <f t="shared" si="1261"/>
        <v>3.694036540125632E-5</v>
      </c>
      <c r="AM1058" s="5">
        <f t="shared" si="1262"/>
        <v>3.3960192722871783E-2</v>
      </c>
      <c r="AN1058" s="5">
        <f t="shared" si="1263"/>
        <v>2.2600216710514657E-2</v>
      </c>
      <c r="AO1058" s="5">
        <f t="shared" si="1264"/>
        <v>7.5201250995585254E-3</v>
      </c>
      <c r="AP1058" s="5">
        <f t="shared" si="1265"/>
        <v>1.6681928979527423E-3</v>
      </c>
      <c r="AQ1058" s="5">
        <f t="shared" si="1266"/>
        <v>2.7754201305873262E-4</v>
      </c>
      <c r="AR1058" s="5">
        <f t="shared" si="1267"/>
        <v>4.6403180351956889E-5</v>
      </c>
      <c r="AS1058" s="5">
        <f t="shared" si="1268"/>
        <v>1.15498058582607E-4</v>
      </c>
      <c r="AT1058" s="5">
        <f t="shared" si="1269"/>
        <v>1.4373800928268451E-4</v>
      </c>
      <c r="AU1058" s="5">
        <f t="shared" si="1270"/>
        <v>1.1925519537497748E-4</v>
      </c>
      <c r="AV1058" s="5">
        <f t="shared" si="1271"/>
        <v>7.4206893995351625E-5</v>
      </c>
      <c r="AW1058" s="5">
        <f t="shared" si="1272"/>
        <v>1.6996835876836743E-6</v>
      </c>
      <c r="AX1058" s="5">
        <f t="shared" si="1273"/>
        <v>1.4087886142116772E-2</v>
      </c>
      <c r="AY1058" s="5">
        <f t="shared" si="1274"/>
        <v>9.3753672837805762E-3</v>
      </c>
      <c r="AZ1058" s="5">
        <f t="shared" si="1275"/>
        <v>3.1196132201483043E-3</v>
      </c>
      <c r="BA1058" s="5">
        <f t="shared" si="1276"/>
        <v>6.9202527209506098E-4</v>
      </c>
      <c r="BB1058" s="5">
        <f t="shared" si="1277"/>
        <v>1.1513421939422582E-4</v>
      </c>
      <c r="BC1058" s="5">
        <f t="shared" si="1278"/>
        <v>1.5324166917068103E-5</v>
      </c>
      <c r="BD1058" s="5">
        <f t="shared" si="1279"/>
        <v>5.1468196925406894E-6</v>
      </c>
      <c r="BE1058" s="5">
        <f t="shared" si="1280"/>
        <v>1.2810494406944485E-5</v>
      </c>
      <c r="BF1058" s="5">
        <f t="shared" si="1281"/>
        <v>1.5942735199000621E-5</v>
      </c>
      <c r="BG1058" s="5">
        <f t="shared" si="1282"/>
        <v>1.322721812035966E-5</v>
      </c>
      <c r="BH1058" s="5">
        <f t="shared" si="1283"/>
        <v>8.2306751485719817E-6</v>
      </c>
      <c r="BI1058" s="5">
        <f t="shared" si="1284"/>
        <v>4.0972493405576867E-6</v>
      </c>
      <c r="BJ1058" s="8">
        <f t="shared" si="1285"/>
        <v>0.75864329889895976</v>
      </c>
      <c r="BK1058" s="8">
        <f t="shared" si="1286"/>
        <v>0.15793834559705699</v>
      </c>
      <c r="BL1058" s="8">
        <f t="shared" si="1287"/>
        <v>7.6806349384167666E-2</v>
      </c>
      <c r="BM1058" s="8">
        <f t="shared" si="1288"/>
        <v>0.5966299848239317</v>
      </c>
      <c r="BN1058" s="8">
        <f t="shared" si="1289"/>
        <v>0.38947986636667481</v>
      </c>
    </row>
    <row r="1059" spans="1:66" x14ac:dyDescent="0.25">
      <c r="A1059" t="s">
        <v>27</v>
      </c>
      <c r="B1059" t="s">
        <v>265</v>
      </c>
      <c r="C1059" t="s">
        <v>29</v>
      </c>
      <c r="D1059" s="7" t="s">
        <v>527</v>
      </c>
      <c r="E1059">
        <f>VLOOKUP(A1059,home!$A$2:$E$405,3,FALSE)</f>
        <v>1.381</v>
      </c>
      <c r="F1059">
        <f>VLOOKUP(B1059,home!$B$2:$E$405,3,FALSE)</f>
        <v>0.54310000000000003</v>
      </c>
      <c r="G1059">
        <f>VLOOKUP(C1059,away!$B$2:$E$405,4,FALSE)</f>
        <v>0.72409999999999997</v>
      </c>
      <c r="H1059">
        <f>VLOOKUP(A1059,away!$A$2:$E$405,3,FALSE)</f>
        <v>1.127</v>
      </c>
      <c r="I1059">
        <f>VLOOKUP(C1059,away!$B$2:$E$405,3,FALSE)</f>
        <v>1.1091</v>
      </c>
      <c r="J1059">
        <f>VLOOKUP(B1059,home!$B$2:$E$405,4,FALSE)</f>
        <v>0.88729999999999998</v>
      </c>
      <c r="K1059" s="3">
        <f t="shared" si="1234"/>
        <v>0.54309027851000002</v>
      </c>
      <c r="L1059" s="3">
        <f t="shared" si="1235"/>
        <v>1.1090856926099999</v>
      </c>
      <c r="M1059" s="5">
        <f t="shared" si="1236"/>
        <v>0.19163246790018279</v>
      </c>
      <c r="N1059" s="5">
        <f t="shared" si="1237"/>
        <v>0.10407373036346892</v>
      </c>
      <c r="O1059" s="5">
        <f t="shared" si="1238"/>
        <v>0.21253682838763779</v>
      </c>
      <c r="P1059" s="5">
        <f t="shared" si="1239"/>
        <v>0.11542668532267431</v>
      </c>
      <c r="Q1059" s="5">
        <f t="shared" si="1240"/>
        <v>2.8260715604335483E-2</v>
      </c>
      <c r="R1059" s="5">
        <f t="shared" si="1241"/>
        <v>0.11786077775871802</v>
      </c>
      <c r="S1059" s="5">
        <f t="shared" si="1242"/>
        <v>1.738134439138923E-2</v>
      </c>
      <c r="T1059" s="5">
        <f t="shared" si="1243"/>
        <v>3.1343555339688654E-2</v>
      </c>
      <c r="U1059" s="5">
        <f t="shared" si="1244"/>
        <v>6.4009042618387385E-2</v>
      </c>
      <c r="V1059" s="5">
        <f t="shared" si="1245"/>
        <v>1.1632631936503099E-3</v>
      </c>
      <c r="W1059" s="5">
        <f t="shared" si="1246"/>
        <v>5.1160399694834885E-3</v>
      </c>
      <c r="X1059" s="5">
        <f t="shared" si="1247"/>
        <v>5.6741267329750373E-3</v>
      </c>
      <c r="Y1059" s="5">
        <f t="shared" si="1248"/>
        <v>3.1465463887992685E-3</v>
      </c>
      <c r="Z1059" s="5">
        <f t="shared" si="1249"/>
        <v>4.3572567444026995E-2</v>
      </c>
      <c r="AA1059" s="5">
        <f t="shared" si="1250"/>
        <v>2.3663837788572385E-2</v>
      </c>
      <c r="AB1059" s="5">
        <f t="shared" si="1251"/>
        <v>6.4258001276056177E-3</v>
      </c>
      <c r="AC1059" s="5">
        <f t="shared" si="1252"/>
        <v>4.3792035893045633E-5</v>
      </c>
      <c r="AD1059" s="5">
        <f t="shared" si="1253"/>
        <v>6.9461789297376982E-4</v>
      </c>
      <c r="AE1059" s="5">
        <f t="shared" si="1254"/>
        <v>7.703907669281123E-4</v>
      </c>
      <c r="AF1059" s="5">
        <f t="shared" si="1255"/>
        <v>4.2721468865940737E-4</v>
      </c>
      <c r="AG1059" s="5">
        <f t="shared" si="1256"/>
        <v>1.5793923295499468E-4</v>
      </c>
      <c r="AH1059" s="5">
        <f t="shared" si="1257"/>
        <v>1.2081427785613661E-2</v>
      </c>
      <c r="AI1059" s="5">
        <f t="shared" si="1258"/>
        <v>6.5613059808873773E-3</v>
      </c>
      <c r="AJ1059" s="5">
        <f t="shared" si="1259"/>
        <v>1.7816907462747267E-3</v>
      </c>
      <c r="AK1059" s="5">
        <f t="shared" si="1260"/>
        <v>3.2253964120434379E-4</v>
      </c>
      <c r="AL1059" s="5">
        <f t="shared" si="1261"/>
        <v>1.0550966862877851E-6</v>
      </c>
      <c r="AM1059" s="5">
        <f t="shared" si="1262"/>
        <v>7.5448044990630823E-5</v>
      </c>
      <c r="AN1059" s="5">
        <f t="shared" si="1263"/>
        <v>8.3678347234504219E-5</v>
      </c>
      <c r="AO1059" s="5">
        <f t="shared" si="1264"/>
        <v>4.6403228849520107E-5</v>
      </c>
      <c r="AP1059" s="5">
        <f t="shared" si="1265"/>
        <v>1.7155052402636769E-5</v>
      </c>
      <c r="AQ1059" s="5">
        <f t="shared" si="1266"/>
        <v>4.7566057939348148E-6</v>
      </c>
      <c r="AR1059" s="5">
        <f t="shared" si="1267"/>
        <v>2.6798677406650018E-3</v>
      </c>
      <c r="AS1059" s="5">
        <f t="shared" si="1268"/>
        <v>1.4554101176477204E-3</v>
      </c>
      <c r="AT1059" s="5">
        <f t="shared" si="1269"/>
        <v>3.9520954306978613E-4</v>
      </c>
      <c r="AU1059" s="5">
        <f t="shared" si="1270"/>
        <v>7.1544820271860003E-5</v>
      </c>
      <c r="AV1059" s="5">
        <f t="shared" si="1271"/>
        <v>9.7138240918480861E-6</v>
      </c>
      <c r="AW1059" s="5">
        <f t="shared" si="1272"/>
        <v>1.7653340174149929E-8</v>
      </c>
      <c r="AX1059" s="5">
        <f t="shared" si="1273"/>
        <v>6.8291832944994483E-6</v>
      </c>
      <c r="AY1059" s="5">
        <f t="shared" si="1274"/>
        <v>7.5741494841405621E-6</v>
      </c>
      <c r="AZ1059" s="5">
        <f t="shared" si="1275"/>
        <v>4.2001904132748553E-6</v>
      </c>
      <c r="BA1059" s="5">
        <f t="shared" si="1276"/>
        <v>1.5527903645336076E-6</v>
      </c>
      <c r="BB1059" s="5">
        <f t="shared" si="1277"/>
        <v>4.305443942317229E-7</v>
      </c>
      <c r="BC1059" s="5">
        <f t="shared" si="1278"/>
        <v>9.5502125535168526E-8</v>
      </c>
      <c r="BD1059" s="5">
        <f t="shared" si="1279"/>
        <v>4.9536716154310661E-4</v>
      </c>
      <c r="BE1059" s="5">
        <f t="shared" si="1280"/>
        <v>2.6902908972715399E-4</v>
      </c>
      <c r="BF1059" s="5">
        <f t="shared" si="1281"/>
        <v>7.3053541633605906E-5</v>
      </c>
      <c r="BG1059" s="5">
        <f t="shared" si="1282"/>
        <v>1.3224889423978973E-5</v>
      </c>
      <c r="BH1059" s="5">
        <f t="shared" si="1283"/>
        <v>1.7955772201331734E-6</v>
      </c>
      <c r="BI1059" s="5">
        <f t="shared" si="1284"/>
        <v>1.9503210651366736E-7</v>
      </c>
      <c r="BJ1059" s="8">
        <f t="shared" si="1285"/>
        <v>0.17991300061961457</v>
      </c>
      <c r="BK1059" s="8">
        <f t="shared" si="1286"/>
        <v>0.32565618208996011</v>
      </c>
      <c r="BL1059" s="8">
        <f t="shared" si="1287"/>
        <v>0.45070766217230196</v>
      </c>
      <c r="BM1059" s="8">
        <f t="shared" si="1288"/>
        <v>0.23005065049274248</v>
      </c>
      <c r="BN1059" s="8">
        <f t="shared" si="1289"/>
        <v>0.76979120533701739</v>
      </c>
    </row>
    <row r="1060" spans="1:66" s="10" customFormat="1" x14ac:dyDescent="0.25">
      <c r="A1060" t="s">
        <v>184</v>
      </c>
      <c r="B1060" t="s">
        <v>185</v>
      </c>
      <c r="C1060" t="s">
        <v>268</v>
      </c>
      <c r="D1060" s="7" t="s">
        <v>527</v>
      </c>
      <c r="E1060">
        <f>VLOOKUP(A1060,home!$A$2:$E$405,3,FALSE)</f>
        <v>1.5952</v>
      </c>
      <c r="F1060">
        <f>VLOOKUP(B1060,home!$B$2:$E$405,3,FALSE)</f>
        <v>1.6717</v>
      </c>
      <c r="G1060">
        <f>VLOOKUP(C1060,away!$B$2:$E$405,4,FALSE)</f>
        <v>1.4626999999999999</v>
      </c>
      <c r="H1060">
        <f>VLOOKUP(A1060,away!$A$2:$E$405,3,FALSE)</f>
        <v>1.1429</v>
      </c>
      <c r="I1060">
        <f>VLOOKUP(C1060,away!$B$2:$E$405,3,FALSE)</f>
        <v>1.1666000000000001</v>
      </c>
      <c r="J1060">
        <f>VLOOKUP(B1060,home!$B$2:$E$405,4,FALSE)</f>
        <v>0</v>
      </c>
      <c r="K1060" s="3">
        <f t="shared" si="1234"/>
        <v>3.9005760051679998</v>
      </c>
      <c r="L1060" s="3">
        <f t="shared" si="1235"/>
        <v>0</v>
      </c>
      <c r="M1060" s="5">
        <f t="shared" si="1236"/>
        <v>2.0230255357507231E-2</v>
      </c>
      <c r="N1060" s="5">
        <f t="shared" si="1237"/>
        <v>7.8909648625914083E-2</v>
      </c>
      <c r="O1060" s="5">
        <f t="shared" si="1238"/>
        <v>0</v>
      </c>
      <c r="P1060" s="5">
        <f t="shared" si="1239"/>
        <v>0</v>
      </c>
      <c r="Q1060" s="5">
        <f t="shared" si="1240"/>
        <v>0.15389654100323924</v>
      </c>
      <c r="R1060" s="5">
        <f t="shared" si="1241"/>
        <v>0</v>
      </c>
      <c r="S1060" s="5">
        <f t="shared" si="1242"/>
        <v>0</v>
      </c>
      <c r="T1060" s="5">
        <f t="shared" si="1243"/>
        <v>0</v>
      </c>
      <c r="U1060" s="5">
        <f t="shared" si="1244"/>
        <v>0</v>
      </c>
      <c r="V1060" s="5">
        <f t="shared" si="1245"/>
        <v>0</v>
      </c>
      <c r="W1060" s="5">
        <f t="shared" si="1246"/>
        <v>0.20009505170519612</v>
      </c>
      <c r="X1060" s="5">
        <f t="shared" si="1247"/>
        <v>0</v>
      </c>
      <c r="Y1060" s="5">
        <f t="shared" si="1248"/>
        <v>0</v>
      </c>
      <c r="Z1060" s="5">
        <f t="shared" si="1249"/>
        <v>0</v>
      </c>
      <c r="AA1060" s="5">
        <f t="shared" si="1250"/>
        <v>0</v>
      </c>
      <c r="AB1060" s="5">
        <f t="shared" si="1251"/>
        <v>0</v>
      </c>
      <c r="AC1060" s="5">
        <f t="shared" si="1252"/>
        <v>0</v>
      </c>
      <c r="AD1060" s="5">
        <f t="shared" si="1253"/>
        <v>0.19512148935853457</v>
      </c>
      <c r="AE1060" s="5">
        <f t="shared" si="1254"/>
        <v>0</v>
      </c>
      <c r="AF1060" s="5">
        <f t="shared" si="1255"/>
        <v>0</v>
      </c>
      <c r="AG1060" s="5">
        <f t="shared" si="1256"/>
        <v>0</v>
      </c>
      <c r="AH1060" s="5">
        <f t="shared" si="1257"/>
        <v>0</v>
      </c>
      <c r="AI1060" s="5">
        <f t="shared" si="1258"/>
        <v>0</v>
      </c>
      <c r="AJ1060" s="5">
        <f t="shared" si="1259"/>
        <v>0</v>
      </c>
      <c r="AK1060" s="5">
        <f t="shared" si="1260"/>
        <v>0</v>
      </c>
      <c r="AL1060" s="5">
        <f t="shared" si="1261"/>
        <v>0</v>
      </c>
      <c r="AM1060" s="5">
        <f t="shared" si="1262"/>
        <v>0.15221723989690861</v>
      </c>
      <c r="AN1060" s="5">
        <f t="shared" si="1263"/>
        <v>0</v>
      </c>
      <c r="AO1060" s="5">
        <f t="shared" si="1264"/>
        <v>0</v>
      </c>
      <c r="AP1060" s="5">
        <f t="shared" si="1265"/>
        <v>0</v>
      </c>
      <c r="AQ1060" s="5">
        <f t="shared" si="1266"/>
        <v>0</v>
      </c>
      <c r="AR1060" s="5">
        <f t="shared" si="1267"/>
        <v>0</v>
      </c>
      <c r="AS1060" s="5">
        <f t="shared" si="1268"/>
        <v>0</v>
      </c>
      <c r="AT1060" s="5">
        <f t="shared" si="1269"/>
        <v>0</v>
      </c>
      <c r="AU1060" s="5">
        <f t="shared" si="1270"/>
        <v>0</v>
      </c>
      <c r="AV1060" s="5">
        <f t="shared" si="1271"/>
        <v>0</v>
      </c>
      <c r="AW1060" s="5">
        <f t="shared" si="1272"/>
        <v>0</v>
      </c>
      <c r="AX1060" s="5">
        <f t="shared" si="1273"/>
        <v>9.8955818919130495E-2</v>
      </c>
      <c r="AY1060" s="5">
        <f t="shared" si="1274"/>
        <v>0</v>
      </c>
      <c r="AZ1060" s="5">
        <f t="shared" si="1275"/>
        <v>0</v>
      </c>
      <c r="BA1060" s="5">
        <f t="shared" si="1276"/>
        <v>0</v>
      </c>
      <c r="BB1060" s="5">
        <f t="shared" si="1277"/>
        <v>0</v>
      </c>
      <c r="BC1060" s="5">
        <f t="shared" si="1278"/>
        <v>0</v>
      </c>
      <c r="BD1060" s="5">
        <f t="shared" si="1279"/>
        <v>0</v>
      </c>
      <c r="BE1060" s="5">
        <f t="shared" si="1280"/>
        <v>0</v>
      </c>
      <c r="BF1060" s="5">
        <f t="shared" si="1281"/>
        <v>0</v>
      </c>
      <c r="BG1060" s="5">
        <f t="shared" si="1282"/>
        <v>0</v>
      </c>
      <c r="BH1060" s="5">
        <f t="shared" si="1283"/>
        <v>0</v>
      </c>
      <c r="BI1060" s="5">
        <f t="shared" si="1284"/>
        <v>0</v>
      </c>
      <c r="BJ1060" s="8">
        <f t="shared" si="1285"/>
        <v>0.87919578950892319</v>
      </c>
      <c r="BK1060" s="8">
        <f t="shared" si="1286"/>
        <v>2.0230255357507231E-2</v>
      </c>
      <c r="BL1060" s="8">
        <f t="shared" si="1287"/>
        <v>0</v>
      </c>
      <c r="BM1060" s="8">
        <f t="shared" si="1288"/>
        <v>0.64638959987976985</v>
      </c>
      <c r="BN1060" s="8">
        <f t="shared" si="1289"/>
        <v>0.25303644498666056</v>
      </c>
    </row>
    <row r="1061" spans="1:66" x14ac:dyDescent="0.25">
      <c r="A1061" t="s">
        <v>184</v>
      </c>
      <c r="B1061" t="s">
        <v>189</v>
      </c>
      <c r="C1061" t="s">
        <v>190</v>
      </c>
      <c r="D1061" s="7" t="s">
        <v>527</v>
      </c>
      <c r="E1061">
        <f>VLOOKUP(A1061,home!$A$2:$E$405,3,FALSE)</f>
        <v>1.5952</v>
      </c>
      <c r="F1061">
        <f>VLOOKUP(B1061,home!$B$2:$E$405,3,FALSE)</f>
        <v>1.097</v>
      </c>
      <c r="G1061">
        <f>VLOOKUP(C1061,away!$B$2:$E$405,4,FALSE)</f>
        <v>0.78359999999999996</v>
      </c>
      <c r="H1061">
        <f>VLOOKUP(A1061,away!$A$2:$E$405,3,FALSE)</f>
        <v>1.1429</v>
      </c>
      <c r="I1061">
        <f>VLOOKUP(C1061,away!$B$2:$E$405,3,FALSE)</f>
        <v>0</v>
      </c>
      <c r="J1061">
        <f>VLOOKUP(B1061,home!$B$2:$E$405,4,FALSE)</f>
        <v>0.875</v>
      </c>
      <c r="K1061" s="3">
        <f t="shared" si="1234"/>
        <v>1.3712485958399998</v>
      </c>
      <c r="L1061" s="3">
        <f t="shared" si="1235"/>
        <v>0</v>
      </c>
      <c r="M1061" s="5">
        <f t="shared" si="1236"/>
        <v>0.25378988065307884</v>
      </c>
      <c r="N1061" s="5">
        <f t="shared" si="1237"/>
        <v>0.34800901748393553</v>
      </c>
      <c r="O1061" s="5">
        <f t="shared" si="1238"/>
        <v>0</v>
      </c>
      <c r="P1061" s="5">
        <f t="shared" si="1239"/>
        <v>0</v>
      </c>
      <c r="Q1061" s="5">
        <f t="shared" si="1240"/>
        <v>0.23860343828225231</v>
      </c>
      <c r="R1061" s="5">
        <f t="shared" si="1241"/>
        <v>0</v>
      </c>
      <c r="S1061" s="5">
        <f t="shared" si="1242"/>
        <v>0</v>
      </c>
      <c r="T1061" s="5">
        <f t="shared" si="1243"/>
        <v>0</v>
      </c>
      <c r="U1061" s="5">
        <f t="shared" si="1244"/>
        <v>0</v>
      </c>
      <c r="V1061" s="5">
        <f t="shared" si="1245"/>
        <v>0</v>
      </c>
      <c r="W1061" s="5">
        <f t="shared" si="1246"/>
        <v>0.10906154323571154</v>
      </c>
      <c r="X1061" s="5">
        <f t="shared" si="1247"/>
        <v>0</v>
      </c>
      <c r="Y1061" s="5">
        <f t="shared" si="1248"/>
        <v>0</v>
      </c>
      <c r="Z1061" s="5">
        <f t="shared" si="1249"/>
        <v>0</v>
      </c>
      <c r="AA1061" s="5">
        <f t="shared" si="1250"/>
        <v>0</v>
      </c>
      <c r="AB1061" s="5">
        <f t="shared" si="1251"/>
        <v>0</v>
      </c>
      <c r="AC1061" s="5">
        <f t="shared" si="1252"/>
        <v>0</v>
      </c>
      <c r="AD1061" s="5">
        <f t="shared" si="1253"/>
        <v>3.7387622005528205E-2</v>
      </c>
      <c r="AE1061" s="5">
        <f t="shared" si="1254"/>
        <v>0</v>
      </c>
      <c r="AF1061" s="5">
        <f t="shared" si="1255"/>
        <v>0</v>
      </c>
      <c r="AG1061" s="5">
        <f t="shared" si="1256"/>
        <v>0</v>
      </c>
      <c r="AH1061" s="5">
        <f t="shared" si="1257"/>
        <v>0</v>
      </c>
      <c r="AI1061" s="5">
        <f t="shared" si="1258"/>
        <v>0</v>
      </c>
      <c r="AJ1061" s="5">
        <f t="shared" si="1259"/>
        <v>0</v>
      </c>
      <c r="AK1061" s="5">
        <f t="shared" si="1260"/>
        <v>0</v>
      </c>
      <c r="AL1061" s="5">
        <f t="shared" si="1261"/>
        <v>0</v>
      </c>
      <c r="AM1061" s="5">
        <f t="shared" si="1262"/>
        <v>1.0253544835375434E-2</v>
      </c>
      <c r="AN1061" s="5">
        <f t="shared" si="1263"/>
        <v>0</v>
      </c>
      <c r="AO1061" s="5">
        <f t="shared" si="1264"/>
        <v>0</v>
      </c>
      <c r="AP1061" s="5">
        <f t="shared" si="1265"/>
        <v>0</v>
      </c>
      <c r="AQ1061" s="5">
        <f t="shared" si="1266"/>
        <v>0</v>
      </c>
      <c r="AR1061" s="5">
        <f t="shared" si="1267"/>
        <v>0</v>
      </c>
      <c r="AS1061" s="5">
        <f t="shared" si="1268"/>
        <v>0</v>
      </c>
      <c r="AT1061" s="5">
        <f t="shared" si="1269"/>
        <v>0</v>
      </c>
      <c r="AU1061" s="5">
        <f t="shared" si="1270"/>
        <v>0</v>
      </c>
      <c r="AV1061" s="5">
        <f t="shared" si="1271"/>
        <v>0</v>
      </c>
      <c r="AW1061" s="5">
        <f t="shared" si="1272"/>
        <v>0</v>
      </c>
      <c r="AX1061" s="5">
        <f t="shared" si="1273"/>
        <v>2.3433598263151736E-3</v>
      </c>
      <c r="AY1061" s="5">
        <f t="shared" si="1274"/>
        <v>0</v>
      </c>
      <c r="AZ1061" s="5">
        <f t="shared" si="1275"/>
        <v>0</v>
      </c>
      <c r="BA1061" s="5">
        <f t="shared" si="1276"/>
        <v>0</v>
      </c>
      <c r="BB1061" s="5">
        <f t="shared" si="1277"/>
        <v>0</v>
      </c>
      <c r="BC1061" s="5">
        <f t="shared" si="1278"/>
        <v>0</v>
      </c>
      <c r="BD1061" s="5">
        <f t="shared" si="1279"/>
        <v>0</v>
      </c>
      <c r="BE1061" s="5">
        <f t="shared" si="1280"/>
        <v>0</v>
      </c>
      <c r="BF1061" s="5">
        <f t="shared" si="1281"/>
        <v>0</v>
      </c>
      <c r="BG1061" s="5">
        <f t="shared" si="1282"/>
        <v>0</v>
      </c>
      <c r="BH1061" s="5">
        <f t="shared" si="1283"/>
        <v>0</v>
      </c>
      <c r="BI1061" s="5">
        <f t="shared" si="1284"/>
        <v>0</v>
      </c>
      <c r="BJ1061" s="8">
        <f t="shared" si="1285"/>
        <v>0.74565852566911828</v>
      </c>
      <c r="BK1061" s="8">
        <f t="shared" si="1286"/>
        <v>0.25378988065307884</v>
      </c>
      <c r="BL1061" s="8">
        <f t="shared" si="1287"/>
        <v>0</v>
      </c>
      <c r="BM1061" s="8">
        <f t="shared" si="1288"/>
        <v>0.15904606990293035</v>
      </c>
      <c r="BN1061" s="8">
        <f t="shared" si="1289"/>
        <v>0.84040233641926665</v>
      </c>
    </row>
    <row r="1062" spans="1:66" x14ac:dyDescent="0.25">
      <c r="A1062" t="s">
        <v>184</v>
      </c>
      <c r="B1062" t="s">
        <v>186</v>
      </c>
      <c r="C1062" t="s">
        <v>196</v>
      </c>
      <c r="D1062" s="7" t="s">
        <v>527</v>
      </c>
      <c r="E1062">
        <f>VLOOKUP(A1062,home!$A$2:$E$405,3,FALSE)</f>
        <v>1.5952</v>
      </c>
      <c r="F1062">
        <f>VLOOKUP(B1062,home!$B$2:$E$405,3,FALSE)</f>
        <v>0.78359999999999996</v>
      </c>
      <c r="G1062">
        <f>VLOOKUP(C1062,away!$B$2:$E$405,4,FALSE)</f>
        <v>0.62690000000000001</v>
      </c>
      <c r="H1062">
        <f>VLOOKUP(A1062,away!$A$2:$E$405,3,FALSE)</f>
        <v>1.1429</v>
      </c>
      <c r="I1062">
        <f>VLOOKUP(C1062,away!$B$2:$E$405,3,FALSE)</f>
        <v>0.875</v>
      </c>
      <c r="J1062">
        <f>VLOOKUP(B1062,home!$B$2:$E$405,4,FALSE)</f>
        <v>0.65620000000000001</v>
      </c>
      <c r="K1062" s="3">
        <f t="shared" si="1234"/>
        <v>0.78362419756800006</v>
      </c>
      <c r="L1062" s="3">
        <f t="shared" si="1235"/>
        <v>0.6562246075</v>
      </c>
      <c r="M1062" s="5">
        <f t="shared" si="1236"/>
        <v>0.23696358366669443</v>
      </c>
      <c r="N1062" s="5">
        <f t="shared" si="1237"/>
        <v>0.18569039810365104</v>
      </c>
      <c r="O1062" s="5">
        <f t="shared" si="1238"/>
        <v>0.15550133468346994</v>
      </c>
      <c r="P1062" s="5">
        <f t="shared" si="1239"/>
        <v>0.12185460861208715</v>
      </c>
      <c r="Q1062" s="5">
        <f t="shared" si="1240"/>
        <v>7.2755744605028011E-2</v>
      </c>
      <c r="R1062" s="5">
        <f t="shared" si="1241"/>
        <v>5.1021901159193098E-2</v>
      </c>
      <c r="S1062" s="5">
        <f t="shared" si="1242"/>
        <v>1.5665429905139392E-2</v>
      </c>
      <c r="T1062" s="5">
        <f t="shared" si="1243"/>
        <v>4.7744109946804746E-2</v>
      </c>
      <c r="U1062" s="5">
        <f t="shared" si="1244"/>
        <v>3.9981996354266497E-2</v>
      </c>
      <c r="V1062" s="5">
        <f t="shared" si="1245"/>
        <v>8.9507650654965559E-4</v>
      </c>
      <c r="W1062" s="5">
        <f t="shared" si="1246"/>
        <v>1.9004387328192474E-2</v>
      </c>
      <c r="X1062" s="5">
        <f t="shared" si="1247"/>
        <v>1.247114661522108E-2</v>
      </c>
      <c r="Y1062" s="5">
        <f t="shared" si="1248"/>
        <v>4.0919366463242025E-3</v>
      </c>
      <c r="Z1062" s="5">
        <f t="shared" si="1249"/>
        <v>1.1160609020698431E-2</v>
      </c>
      <c r="AA1062" s="5">
        <f t="shared" si="1250"/>
        <v>8.7457232882149905E-3</v>
      </c>
      <c r="AB1062" s="5">
        <f t="shared" si="1251"/>
        <v>3.426680196939621E-3</v>
      </c>
      <c r="AC1062" s="5">
        <f t="shared" si="1252"/>
        <v>2.8767394259431825E-5</v>
      </c>
      <c r="AD1062" s="5">
        <f t="shared" si="1253"/>
        <v>3.7230744425815736E-3</v>
      </c>
      <c r="AE1062" s="5">
        <f t="shared" si="1254"/>
        <v>2.4431730647763742E-3</v>
      </c>
      <c r="AF1062" s="5">
        <f t="shared" si="1255"/>
        <v>8.0163514274372405E-4</v>
      </c>
      <c r="AG1062" s="5">
        <f t="shared" si="1256"/>
        <v>1.7535090230173564E-4</v>
      </c>
      <c r="AH1062" s="5">
        <f t="shared" si="1257"/>
        <v>1.8309665685171965E-3</v>
      </c>
      <c r="AI1062" s="5">
        <f t="shared" si="1258"/>
        <v>1.4347897080281226E-3</v>
      </c>
      <c r="AJ1062" s="5">
        <f t="shared" si="1259"/>
        <v>5.6216796681618129E-4</v>
      </c>
      <c r="AK1062" s="5">
        <f t="shared" si="1260"/>
        <v>1.468428072982547E-4</v>
      </c>
      <c r="AL1062" s="5">
        <f t="shared" si="1261"/>
        <v>5.9172629212146163E-7</v>
      </c>
      <c r="AM1062" s="5">
        <f t="shared" si="1262"/>
        <v>5.8349824451078315E-4</v>
      </c>
      <c r="AN1062" s="5">
        <f t="shared" si="1263"/>
        <v>3.8290590648102767E-4</v>
      </c>
      <c r="AO1062" s="5">
        <f t="shared" si="1264"/>
        <v>1.2563613909497205E-4</v>
      </c>
      <c r="AP1062" s="5">
        <f t="shared" si="1265"/>
        <v>2.7481842021804481E-5</v>
      </c>
      <c r="AQ1062" s="5">
        <f t="shared" si="1266"/>
        <v>4.5085652485339125E-6</v>
      </c>
      <c r="AR1062" s="5">
        <f t="shared" si="1267"/>
        <v>2.4030506355416395E-4</v>
      </c>
      <c r="AS1062" s="5">
        <f t="shared" si="1268"/>
        <v>1.8830886259915897E-4</v>
      </c>
      <c r="AT1062" s="5">
        <f t="shared" si="1269"/>
        <v>7.3781690674604359E-5</v>
      </c>
      <c r="AU1062" s="5">
        <f t="shared" si="1270"/>
        <v>1.9272372716699075E-5</v>
      </c>
      <c r="AV1062" s="5">
        <f t="shared" si="1271"/>
        <v>3.7755744013386824E-6</v>
      </c>
      <c r="AW1062" s="5">
        <f t="shared" si="1272"/>
        <v>8.4523742021899114E-9</v>
      </c>
      <c r="AX1062" s="5">
        <f t="shared" si="1273"/>
        <v>7.6207223939516491E-5</v>
      </c>
      <c r="AY1062" s="5">
        <f t="shared" si="1274"/>
        <v>5.0009055618373813E-5</v>
      </c>
      <c r="AZ1062" s="5">
        <f t="shared" si="1275"/>
        <v>1.6408586447306511E-5</v>
      </c>
      <c r="BA1062" s="5">
        <f t="shared" si="1276"/>
        <v>3.5892394003378455E-6</v>
      </c>
      <c r="BB1062" s="5">
        <f t="shared" si="1277"/>
        <v>5.8883680417755946E-7</v>
      </c>
      <c r="BC1062" s="5">
        <f t="shared" si="1278"/>
        <v>7.7281840140594703E-8</v>
      </c>
      <c r="BD1062" s="5">
        <f t="shared" si="1279"/>
        <v>2.6282349335182282E-5</v>
      </c>
      <c r="BE1062" s="5">
        <f t="shared" si="1280"/>
        <v>2.0595484907984075E-5</v>
      </c>
      <c r="BF1062" s="5">
        <f t="shared" si="1281"/>
        <v>8.0695601672714366E-6</v>
      </c>
      <c r="BG1062" s="5">
        <f t="shared" si="1282"/>
        <v>2.1078342036015921E-6</v>
      </c>
      <c r="BH1062" s="5">
        <f t="shared" si="1283"/>
        <v>4.1293747160092046E-7</v>
      </c>
      <c r="BI1062" s="5">
        <f t="shared" si="1284"/>
        <v>6.4717558965806047E-8</v>
      </c>
      <c r="BJ1062" s="8">
        <f t="shared" si="1285"/>
        <v>0.35017186771903197</v>
      </c>
      <c r="BK1062" s="8">
        <f t="shared" si="1286"/>
        <v>0.37545806686664057</v>
      </c>
      <c r="BL1062" s="8">
        <f t="shared" si="1287"/>
        <v>0.26323537918033457</v>
      </c>
      <c r="BM1062" s="8">
        <f t="shared" si="1288"/>
        <v>0.17618835135333757</v>
      </c>
      <c r="BN1062" s="8">
        <f t="shared" si="1289"/>
        <v>0.82378757083012366</v>
      </c>
    </row>
    <row r="1063" spans="1:66" x14ac:dyDescent="0.25">
      <c r="A1063" t="s">
        <v>184</v>
      </c>
      <c r="B1063" t="s">
        <v>267</v>
      </c>
      <c r="C1063" t="s">
        <v>188</v>
      </c>
      <c r="D1063" s="7" t="s">
        <v>527</v>
      </c>
      <c r="E1063">
        <f>VLOOKUP(A1063,home!$A$2:$E$405,3,FALSE)</f>
        <v>1.5952</v>
      </c>
      <c r="F1063">
        <f>VLOOKUP(B1063,home!$B$2:$E$405,3,FALSE)</f>
        <v>0.31340000000000001</v>
      </c>
      <c r="G1063">
        <f>VLOOKUP(C1063,away!$B$2:$E$405,4,FALSE)</f>
        <v>1.097</v>
      </c>
      <c r="H1063">
        <f>VLOOKUP(A1063,away!$A$2:$E$405,3,FALSE)</f>
        <v>1.1429</v>
      </c>
      <c r="I1063">
        <f>VLOOKUP(C1063,away!$B$2:$E$405,3,FALSE)</f>
        <v>0.65620000000000001</v>
      </c>
      <c r="J1063">
        <f>VLOOKUP(B1063,home!$B$2:$E$405,4,FALSE)</f>
        <v>1.0936999999999999</v>
      </c>
      <c r="K1063" s="3">
        <f t="shared" si="1234"/>
        <v>0.54842944096000001</v>
      </c>
      <c r="L1063" s="3">
        <f t="shared" si="1235"/>
        <v>0.82024326082599996</v>
      </c>
      <c r="M1063" s="5">
        <f t="shared" si="1236"/>
        <v>0.2544444591981696</v>
      </c>
      <c r="N1063" s="5">
        <f t="shared" si="1237"/>
        <v>0.1395448325134217</v>
      </c>
      <c r="O1063" s="5">
        <f t="shared" si="1238"/>
        <v>0.20870635291181475</v>
      </c>
      <c r="P1063" s="5">
        <f t="shared" si="1239"/>
        <v>0.11446070845222704</v>
      </c>
      <c r="Q1063" s="5">
        <f t="shared" si="1240"/>
        <v>3.8265247242096345E-2</v>
      </c>
      <c r="R1063" s="5">
        <f t="shared" si="1241"/>
        <v>8.5594989733744423E-2</v>
      </c>
      <c r="S1063" s="5">
        <f t="shared" si="1242"/>
        <v>1.2872410172215651E-2</v>
      </c>
      <c r="T1063" s="5">
        <f t="shared" si="1243"/>
        <v>3.1386811174170207E-2</v>
      </c>
      <c r="U1063" s="5">
        <f t="shared" si="1244"/>
        <v>4.6942812368654399E-2</v>
      </c>
      <c r="V1063" s="5">
        <f t="shared" si="1245"/>
        <v>6.4339960802034459E-4</v>
      </c>
      <c r="W1063" s="5">
        <f t="shared" si="1246"/>
        <v>6.9952627177263631E-3</v>
      </c>
      <c r="X1063" s="5">
        <f t="shared" si="1247"/>
        <v>5.7378171019224185E-3</v>
      </c>
      <c r="Y1063" s="5">
        <f t="shared" si="1248"/>
        <v>2.3532029048520166E-3</v>
      </c>
      <c r="Z1063" s="5">
        <f t="shared" si="1249"/>
        <v>2.3402904496524844E-2</v>
      </c>
      <c r="AA1063" s="5">
        <f t="shared" si="1250"/>
        <v>1.2834841829869392E-2</v>
      </c>
      <c r="AB1063" s="5">
        <f t="shared" si="1251"/>
        <v>3.5195025647826463E-3</v>
      </c>
      <c r="AC1063" s="5">
        <f t="shared" si="1252"/>
        <v>1.8089403278805887E-5</v>
      </c>
      <c r="AD1063" s="5">
        <f t="shared" si="1253"/>
        <v>9.5910200541274955E-4</v>
      </c>
      <c r="AE1063" s="5">
        <f t="shared" si="1254"/>
        <v>7.866969563845096E-4</v>
      </c>
      <c r="AF1063" s="5">
        <f t="shared" si="1255"/>
        <v>3.2264143839335978E-4</v>
      </c>
      <c r="AG1063" s="5">
        <f t="shared" si="1256"/>
        <v>8.8214821835120146E-5</v>
      </c>
      <c r="AH1063" s="5">
        <f t="shared" si="1257"/>
        <v>4.7990186742572468E-3</v>
      </c>
      <c r="AI1063" s="5">
        <f t="shared" si="1258"/>
        <v>2.6319231286795024E-3</v>
      </c>
      <c r="AJ1063" s="5">
        <f t="shared" si="1259"/>
        <v>7.2171206505569673E-4</v>
      </c>
      <c r="AK1063" s="5">
        <f t="shared" si="1260"/>
        <v>1.3193604812419436E-4</v>
      </c>
      <c r="AL1063" s="5">
        <f t="shared" si="1261"/>
        <v>3.2549750484565572E-7</v>
      </c>
      <c r="AM1063" s="5">
        <f t="shared" si="1262"/>
        <v>1.0519995533042584E-4</v>
      </c>
      <c r="AN1063" s="5">
        <f t="shared" si="1263"/>
        <v>8.6289554398978033E-5</v>
      </c>
      <c r="AO1063" s="5">
        <f t="shared" si="1264"/>
        <v>3.5389212737720123E-5</v>
      </c>
      <c r="AP1063" s="5">
        <f t="shared" si="1265"/>
        <v>9.6759210846841915E-6</v>
      </c>
      <c r="AQ1063" s="5">
        <f t="shared" si="1266"/>
        <v>1.984152265499101E-6</v>
      </c>
      <c r="AR1063" s="5">
        <f t="shared" si="1267"/>
        <v>7.8727254522752653E-4</v>
      </c>
      <c r="AS1063" s="5">
        <f t="shared" si="1268"/>
        <v>4.3176344186228878E-4</v>
      </c>
      <c r="AT1063" s="5">
        <f t="shared" si="1269"/>
        <v>1.1839589152375023E-4</v>
      </c>
      <c r="AU1063" s="5">
        <f t="shared" si="1270"/>
        <v>2.1643930866777055E-5</v>
      </c>
      <c r="AV1063" s="5">
        <f t="shared" si="1271"/>
        <v>2.9675422263608564E-6</v>
      </c>
      <c r="AW1063" s="5">
        <f t="shared" si="1272"/>
        <v>4.0673223628572408E-9</v>
      </c>
      <c r="AX1063" s="5">
        <f t="shared" si="1273"/>
        <v>9.6157921151470718E-6</v>
      </c>
      <c r="AY1063" s="5">
        <f t="shared" si="1274"/>
        <v>7.8872886799531746E-6</v>
      </c>
      <c r="AZ1063" s="5">
        <f t="shared" si="1275"/>
        <v>3.2347476929603938E-6</v>
      </c>
      <c r="BA1063" s="5">
        <f t="shared" si="1276"/>
        <v>8.8442666520773812E-7</v>
      </c>
      <c r="BB1063" s="5">
        <f t="shared" si="1277"/>
        <v>1.8136125295786495E-7</v>
      </c>
      <c r="BC1063" s="5">
        <f t="shared" si="1278"/>
        <v>2.9752069102729648E-8</v>
      </c>
      <c r="BD1063" s="5">
        <f t="shared" si="1279"/>
        <v>1.0762583327603513E-4</v>
      </c>
      <c r="BE1063" s="5">
        <f t="shared" si="1280"/>
        <v>5.9025175576430122E-5</v>
      </c>
      <c r="BF1063" s="5">
        <f t="shared" si="1281"/>
        <v>1.6185572021973705E-5</v>
      </c>
      <c r="BG1063" s="5">
        <f t="shared" si="1282"/>
        <v>2.9588814052096198E-6</v>
      </c>
      <c r="BH1063" s="5">
        <f t="shared" si="1283"/>
        <v>4.0568441873151264E-7</v>
      </c>
      <c r="BI1063" s="5">
        <f t="shared" si="1284"/>
        <v>4.449785579422122E-8</v>
      </c>
      <c r="BJ1063" s="8">
        <f t="shared" si="1285"/>
        <v>0.22670020104050742</v>
      </c>
      <c r="BK1063" s="8">
        <f t="shared" si="1286"/>
        <v>0.38244727962009623</v>
      </c>
      <c r="BL1063" s="8">
        <f t="shared" si="1287"/>
        <v>0.36743137832124317</v>
      </c>
      <c r="BM1063" s="8">
        <f t="shared" si="1288"/>
        <v>0.1589572902055402</v>
      </c>
      <c r="BN1063" s="8">
        <f t="shared" si="1289"/>
        <v>0.84101659005147389</v>
      </c>
    </row>
    <row r="1064" spans="1:66" x14ac:dyDescent="0.25">
      <c r="A1064" t="s">
        <v>184</v>
      </c>
      <c r="B1064" t="s">
        <v>191</v>
      </c>
      <c r="C1064" t="s">
        <v>192</v>
      </c>
      <c r="D1064" s="7" t="s">
        <v>527</v>
      </c>
      <c r="E1064">
        <f>VLOOKUP(A1064,home!$A$2:$E$405,3,FALSE)</f>
        <v>1.5952</v>
      </c>
      <c r="F1064">
        <f>VLOOKUP(B1064,home!$B$2:$E$405,3,FALSE)</f>
        <v>0.62690000000000001</v>
      </c>
      <c r="G1064">
        <f>VLOOKUP(C1064,away!$B$2:$E$405,4,FALSE)</f>
        <v>0.94030000000000002</v>
      </c>
      <c r="H1064">
        <f>VLOOKUP(A1064,away!$A$2:$E$405,3,FALSE)</f>
        <v>1.1429</v>
      </c>
      <c r="I1064">
        <f>VLOOKUP(C1064,away!$B$2:$E$405,3,FALSE)</f>
        <v>0.65620000000000001</v>
      </c>
      <c r="J1064">
        <f>VLOOKUP(B1064,home!$B$2:$E$405,4,FALSE)</f>
        <v>1.1666000000000001</v>
      </c>
      <c r="K1064" s="3">
        <f t="shared" si="1234"/>
        <v>0.94032903646400001</v>
      </c>
      <c r="L1064" s="3">
        <f t="shared" si="1235"/>
        <v>0.8749161452680001</v>
      </c>
      <c r="M1064" s="5">
        <f t="shared" si="1236"/>
        <v>0.16279798840380827</v>
      </c>
      <c r="N1064" s="5">
        <f t="shared" si="1237"/>
        <v>0.15308367557403046</v>
      </c>
      <c r="O1064" s="5">
        <f t="shared" si="1238"/>
        <v>0.1424345884716445</v>
      </c>
      <c r="P1064" s="5">
        <f t="shared" si="1239"/>
        <v>0.13393537933668784</v>
      </c>
      <c r="Q1064" s="5">
        <f t="shared" si="1240"/>
        <v>7.1974512575447805E-2</v>
      </c>
      <c r="R1064" s="5">
        <f t="shared" si="1241"/>
        <v>6.2309160549222573E-2</v>
      </c>
      <c r="S1064" s="5">
        <f t="shared" si="1242"/>
        <v>2.7547462370307203E-2</v>
      </c>
      <c r="T1064" s="5">
        <f t="shared" si="1243"/>
        <v>6.2971663100054004E-2</v>
      </c>
      <c r="U1064" s="5">
        <f t="shared" si="1244"/>
        <v>5.8591112902131141E-2</v>
      </c>
      <c r="V1064" s="5">
        <f t="shared" si="1245"/>
        <v>2.5181718620219625E-3</v>
      </c>
      <c r="W1064" s="5">
        <f t="shared" si="1246"/>
        <v>2.2559908020012297E-2</v>
      </c>
      <c r="X1064" s="5">
        <f t="shared" si="1247"/>
        <v>1.9738027762469804E-2</v>
      </c>
      <c r="Y1064" s="5">
        <f t="shared" si="1248"/>
        <v>8.6345595825664239E-3</v>
      </c>
      <c r="Z1064" s="5">
        <f t="shared" si="1249"/>
        <v>1.817176352087025E-2</v>
      </c>
      <c r="AA1064" s="5">
        <f t="shared" si="1250"/>
        <v>1.7087436882431587E-2</v>
      </c>
      <c r="AB1064" s="5">
        <f t="shared" si="1251"/>
        <v>8.0339065296481538E-3</v>
      </c>
      <c r="AC1064" s="5">
        <f t="shared" si="1252"/>
        <v>1.2948267469462915E-4</v>
      </c>
      <c r="AD1064" s="5">
        <f t="shared" si="1253"/>
        <v>5.3034341427936572E-3</v>
      </c>
      <c r="AE1064" s="5">
        <f t="shared" si="1254"/>
        <v>4.6400601568957279E-3</v>
      </c>
      <c r="AF1064" s="5">
        <f t="shared" si="1255"/>
        <v>2.0298317731414208E-3</v>
      </c>
      <c r="AG1064" s="5">
        <f t="shared" si="1256"/>
        <v>5.9197753016646719E-4</v>
      </c>
      <c r="AH1064" s="5">
        <f t="shared" si="1257"/>
        <v>3.9746923231003652E-3</v>
      </c>
      <c r="AI1064" s="5">
        <f t="shared" si="1258"/>
        <v>3.7375186024218234E-3</v>
      </c>
      <c r="AJ1064" s="5">
        <f t="shared" si="1259"/>
        <v>1.7572486330907945E-3</v>
      </c>
      <c r="AK1064" s="5">
        <f t="shared" si="1260"/>
        <v>5.5079730466064936E-4</v>
      </c>
      <c r="AL1064" s="5">
        <f t="shared" si="1261"/>
        <v>4.2610627619643085E-6</v>
      </c>
      <c r="AM1064" s="5">
        <f t="shared" si="1262"/>
        <v>9.9739462348868817E-4</v>
      </c>
      <c r="AN1064" s="5">
        <f t="shared" si="1263"/>
        <v>8.7263665929375152E-4</v>
      </c>
      <c r="AO1064" s="5">
        <f t="shared" si="1264"/>
        <v>3.8174195108441712E-4</v>
      </c>
      <c r="AP1064" s="5">
        <f t="shared" si="1265"/>
        <v>1.1133073210995455E-4</v>
      </c>
      <c r="AQ1064" s="5">
        <f t="shared" si="1266"/>
        <v>2.4351263746876445E-5</v>
      </c>
      <c r="AR1064" s="5">
        <f t="shared" si="1267"/>
        <v>6.9550449719065703E-4</v>
      </c>
      <c r="AS1064" s="5">
        <f t="shared" si="1268"/>
        <v>6.540030736996692E-4</v>
      </c>
      <c r="AT1064" s="5">
        <f t="shared" si="1269"/>
        <v>3.0748904006825214E-4</v>
      </c>
      <c r="AU1064" s="5">
        <f t="shared" si="1270"/>
        <v>9.6380290923539947E-5</v>
      </c>
      <c r="AV1064" s="5">
        <f t="shared" si="1271"/>
        <v>2.2657296524563083E-5</v>
      </c>
      <c r="AW1064" s="5">
        <f t="shared" si="1272"/>
        <v>9.7378192274561583E-8</v>
      </c>
      <c r="AX1064" s="5">
        <f t="shared" si="1273"/>
        <v>1.5631318754658196E-4</v>
      </c>
      <c r="AY1064" s="5">
        <f t="shared" si="1274"/>
        <v>1.3676093150280947E-4</v>
      </c>
      <c r="AZ1064" s="5">
        <f t="shared" si="1275"/>
        <v>5.9827173506849528E-5</v>
      </c>
      <c r="BA1064" s="5">
        <f t="shared" si="1276"/>
        <v>1.7447920008964201E-5</v>
      </c>
      <c r="BB1064" s="5">
        <f t="shared" si="1277"/>
        <v>3.8163667292968413E-6</v>
      </c>
      <c r="BC1064" s="5">
        <f t="shared" si="1278"/>
        <v>6.6780017354508781E-7</v>
      </c>
      <c r="BD1064" s="5">
        <f t="shared" si="1279"/>
        <v>1.0141801894976799E-4</v>
      </c>
      <c r="BE1064" s="5">
        <f t="shared" si="1280"/>
        <v>9.5366308039123012E-5</v>
      </c>
      <c r="BF1064" s="5">
        <f t="shared" si="1281"/>
        <v>4.4837854274778776E-5</v>
      </c>
      <c r="BG1064" s="5">
        <f t="shared" si="1282"/>
        <v>1.405411210243866E-5</v>
      </c>
      <c r="BH1064" s="5">
        <f t="shared" si="1283"/>
        <v>3.3038724229107963E-6</v>
      </c>
      <c r="BI1064" s="5">
        <f t="shared" si="1284"/>
        <v>6.2134543440713819E-7</v>
      </c>
      <c r="BJ1064" s="8">
        <f t="shared" si="1285"/>
        <v>0.3542899388267699</v>
      </c>
      <c r="BK1064" s="8">
        <f t="shared" si="1286"/>
        <v>0.32706950664178469</v>
      </c>
      <c r="BL1064" s="8">
        <f t="shared" si="1287"/>
        <v>0.30051209790798161</v>
      </c>
      <c r="BM1064" s="8">
        <f t="shared" si="1288"/>
        <v>0.27337133843325445</v>
      </c>
      <c r="BN1064" s="8">
        <f t="shared" si="1289"/>
        <v>0.72653530491084151</v>
      </c>
    </row>
    <row r="1065" spans="1:66" x14ac:dyDescent="0.25">
      <c r="A1065" t="s">
        <v>184</v>
      </c>
      <c r="B1065" t="s">
        <v>193</v>
      </c>
      <c r="C1065" t="s">
        <v>194</v>
      </c>
      <c r="D1065" s="7" t="s">
        <v>527</v>
      </c>
      <c r="E1065">
        <f>VLOOKUP(A1065,home!$A$2:$E$405,3,FALSE)</f>
        <v>1.5952</v>
      </c>
      <c r="F1065">
        <f>VLOOKUP(B1065,home!$B$2:$E$405,3,FALSE)</f>
        <v>0.47020000000000001</v>
      </c>
      <c r="G1065">
        <f>VLOOKUP(C1065,away!$B$2:$E$405,4,FALSE)</f>
        <v>1.4626999999999999</v>
      </c>
      <c r="H1065">
        <f>VLOOKUP(A1065,away!$A$2:$E$405,3,FALSE)</f>
        <v>1.1429</v>
      </c>
      <c r="I1065">
        <f>VLOOKUP(C1065,away!$B$2:$E$405,3,FALSE)</f>
        <v>1.1666000000000001</v>
      </c>
      <c r="J1065">
        <f>VLOOKUP(B1065,home!$B$2:$E$405,4,FALSE)</f>
        <v>0.4375</v>
      </c>
      <c r="K1065" s="3">
        <f t="shared" si="1234"/>
        <v>1.0971172086079999</v>
      </c>
      <c r="L1065" s="3">
        <f t="shared" si="1235"/>
        <v>0.58332187375</v>
      </c>
      <c r="M1065" s="5">
        <f t="shared" si="1236"/>
        <v>0.18629216047774008</v>
      </c>
      <c r="N1065" s="5">
        <f t="shared" si="1237"/>
        <v>0.20438433508889176</v>
      </c>
      <c r="O1065" s="5">
        <f t="shared" si="1238"/>
        <v>0.10866829211481105</v>
      </c>
      <c r="P1065" s="5">
        <f t="shared" si="1239"/>
        <v>0.11922185330920022</v>
      </c>
      <c r="Q1065" s="5">
        <f t="shared" si="1240"/>
        <v>0.11211678559796348</v>
      </c>
      <c r="R1065" s="5">
        <f t="shared" si="1241"/>
        <v>3.1694295886811961E-2</v>
      </c>
      <c r="S1065" s="5">
        <f t="shared" si="1242"/>
        <v>1.9074675861331877E-2</v>
      </c>
      <c r="T1065" s="5">
        <f t="shared" si="1243"/>
        <v>6.5400173453831076E-2</v>
      </c>
      <c r="U1065" s="5">
        <f t="shared" si="1244"/>
        <v>3.4772357432135151E-2</v>
      </c>
      <c r="V1065" s="5">
        <f t="shared" si="1245"/>
        <v>1.3563630384710119E-3</v>
      </c>
      <c r="W1065" s="5">
        <f t="shared" si="1246"/>
        <v>4.1001751617779775E-2</v>
      </c>
      <c r="X1065" s="5">
        <f t="shared" si="1247"/>
        <v>2.3917218580715393E-2</v>
      </c>
      <c r="Y1065" s="5">
        <f t="shared" si="1248"/>
        <v>6.9757183786956093E-3</v>
      </c>
      <c r="Z1065" s="5">
        <f t="shared" si="1249"/>
        <v>6.1626586879606924E-3</v>
      </c>
      <c r="AA1065" s="5">
        <f t="shared" si="1250"/>
        <v>6.761158897339273E-3</v>
      </c>
      <c r="AB1065" s="5">
        <f t="shared" si="1251"/>
        <v>3.7088918882020021E-3</v>
      </c>
      <c r="AC1065" s="5">
        <f t="shared" si="1252"/>
        <v>5.4252187394761026E-5</v>
      </c>
      <c r="AD1065" s="5">
        <f t="shared" si="1253"/>
        <v>1.1245931820734269E-2</v>
      </c>
      <c r="AE1065" s="5">
        <f t="shared" si="1254"/>
        <v>6.5599980217354633E-3</v>
      </c>
      <c r="AF1065" s="5">
        <f t="shared" si="1255"/>
        <v>1.9132951689175119E-3</v>
      </c>
      <c r="AG1065" s="5">
        <f t="shared" si="1256"/>
        <v>3.7202230765659531E-4</v>
      </c>
      <c r="AH1065" s="5">
        <f t="shared" si="1257"/>
        <v>8.9870340328573666E-4</v>
      </c>
      <c r="AI1065" s="5">
        <f t="shared" si="1258"/>
        <v>9.8598296917935704E-4</v>
      </c>
      <c r="AJ1065" s="5">
        <f t="shared" si="1259"/>
        <v>5.4086944144054181E-4</v>
      </c>
      <c r="AK1065" s="5">
        <f t="shared" si="1260"/>
        <v>1.9779905727153844E-4</v>
      </c>
      <c r="AL1065" s="5">
        <f t="shared" si="1261"/>
        <v>1.3887962457881972E-6</v>
      </c>
      <c r="AM1065" s="5">
        <f t="shared" si="1262"/>
        <v>2.4676210654719739E-3</v>
      </c>
      <c r="AN1065" s="5">
        <f t="shared" si="1263"/>
        <v>1.4394173436160834E-3</v>
      </c>
      <c r="AO1065" s="5">
        <f t="shared" si="1264"/>
        <v>4.1982181099319064E-4</v>
      </c>
      <c r="AP1065" s="5">
        <f t="shared" si="1265"/>
        <v>8.1630415143222129E-5</v>
      </c>
      <c r="AQ1065" s="5">
        <f t="shared" si="1266"/>
        <v>1.1904201679083674E-5</v>
      </c>
      <c r="AR1065" s="5">
        <f t="shared" si="1267"/>
        <v>1.0484667063002759E-4</v>
      </c>
      <c r="AS1065" s="5">
        <f t="shared" si="1268"/>
        <v>1.1502908661345823E-4</v>
      </c>
      <c r="AT1065" s="5">
        <f t="shared" si="1269"/>
        <v>6.3100195207042549E-5</v>
      </c>
      <c r="AU1065" s="5">
        <f t="shared" si="1270"/>
        <v>2.3076103342723478E-5</v>
      </c>
      <c r="AV1065" s="5">
        <f t="shared" si="1271"/>
        <v>6.3292975212296276E-6</v>
      </c>
      <c r="AW1065" s="5">
        <f t="shared" si="1272"/>
        <v>2.4688648832731501E-8</v>
      </c>
      <c r="AX1065" s="5">
        <f t="shared" si="1273"/>
        <v>4.5121158920881821E-4</v>
      </c>
      <c r="AY1065" s="5">
        <f t="shared" si="1274"/>
        <v>2.6320158967500312E-4</v>
      </c>
      <c r="AZ1065" s="5">
        <f t="shared" si="1275"/>
        <v>7.6765622231600732E-5</v>
      </c>
      <c r="BA1065" s="5">
        <f t="shared" si="1276"/>
        <v>1.4926355533240669E-5</v>
      </c>
      <c r="BB1065" s="5">
        <f t="shared" si="1277"/>
        <v>2.1767174194771566E-6</v>
      </c>
      <c r="BC1065" s="5">
        <f t="shared" si="1278"/>
        <v>2.5394537675073597E-7</v>
      </c>
      <c r="BD1065" s="5">
        <f t="shared" si="1279"/>
        <v>1.0193226061392799E-5</v>
      </c>
      <c r="BE1065" s="5">
        <f t="shared" si="1280"/>
        <v>1.1183163723185584E-5</v>
      </c>
      <c r="BF1065" s="5">
        <f t="shared" si="1281"/>
        <v>6.1346206836938058E-6</v>
      </c>
      <c r="BG1065" s="5">
        <f t="shared" si="1282"/>
        <v>2.2434659734543501E-6</v>
      </c>
      <c r="BH1065" s="5">
        <f t="shared" si="1283"/>
        <v>6.153362816008162E-7</v>
      </c>
      <c r="BI1065" s="5">
        <f t="shared" si="1284"/>
        <v>1.350192047250228E-7</v>
      </c>
      <c r="BJ1065" s="8">
        <f t="shared" si="1285"/>
        <v>0.47911616069326923</v>
      </c>
      <c r="BK1065" s="8">
        <f t="shared" si="1286"/>
        <v>0.32626389526005878</v>
      </c>
      <c r="BL1065" s="8">
        <f t="shared" si="1287"/>
        <v>0.18857123727571917</v>
      </c>
      <c r="BM1065" s="8">
        <f t="shared" si="1288"/>
        <v>0.23747305254056325</v>
      </c>
      <c r="BN1065" s="8">
        <f t="shared" si="1289"/>
        <v>0.76237772247541857</v>
      </c>
    </row>
    <row r="1066" spans="1:66" x14ac:dyDescent="0.25">
      <c r="A1066" t="s">
        <v>31</v>
      </c>
      <c r="B1066" t="s">
        <v>200</v>
      </c>
      <c r="C1066" t="s">
        <v>341</v>
      </c>
      <c r="D1066" s="7" t="s">
        <v>527</v>
      </c>
      <c r="E1066">
        <f>VLOOKUP(A1066,home!$A$2:$E$405,3,FALSE)</f>
        <v>1.5143</v>
      </c>
      <c r="F1066">
        <f>VLOOKUP(B1066,home!$B$2:$E$405,3,FALSE)</f>
        <v>0.22009999999999999</v>
      </c>
      <c r="G1066">
        <f>VLOOKUP(C1066,away!$B$2:$E$405,4,FALSE)</f>
        <v>1.1006</v>
      </c>
      <c r="H1066">
        <f>VLOOKUP(A1066,away!$A$2:$E$405,3,FALSE)</f>
        <v>1.3714</v>
      </c>
      <c r="I1066">
        <f>VLOOKUP(C1066,away!$B$2:$E$405,3,FALSE)</f>
        <v>1.7014</v>
      </c>
      <c r="J1066">
        <f>VLOOKUP(B1066,home!$B$2:$E$405,4,FALSE)</f>
        <v>0.97219999999999995</v>
      </c>
      <c r="K1066" s="3">
        <f t="shared" si="1234"/>
        <v>0.36682715145799999</v>
      </c>
      <c r="L1066" s="3">
        <f t="shared" si="1235"/>
        <v>2.2684342211119999</v>
      </c>
      <c r="M1066" s="5">
        <f t="shared" si="1236"/>
        <v>7.1700226486788241E-2</v>
      </c>
      <c r="N1066" s="5">
        <f t="shared" si="1237"/>
        <v>2.6301589841041972E-2</v>
      </c>
      <c r="O1066" s="5">
        <f t="shared" si="1238"/>
        <v>0.16264724742411146</v>
      </c>
      <c r="P1066" s="5">
        <f t="shared" si="1239"/>
        <v>5.9663426465071334E-2</v>
      </c>
      <c r="Q1066" s="5">
        <f t="shared" si="1240"/>
        <v>4.8240686401030478E-3</v>
      </c>
      <c r="R1066" s="5">
        <f t="shared" si="1241"/>
        <v>0.18447729101326257</v>
      </c>
      <c r="S1066" s="5">
        <f t="shared" si="1242"/>
        <v>1.241183128692384E-2</v>
      </c>
      <c r="T1066" s="5">
        <f t="shared" si="1243"/>
        <v>1.0943082388202982E-2</v>
      </c>
      <c r="U1066" s="5">
        <f t="shared" si="1244"/>
        <v>6.7671279171083606E-2</v>
      </c>
      <c r="V1066" s="5">
        <f t="shared" si="1245"/>
        <v>1.1475748397480161E-3</v>
      </c>
      <c r="W1066" s="5">
        <f t="shared" si="1246"/>
        <v>5.8986645256228971E-4</v>
      </c>
      <c r="X1066" s="5">
        <f t="shared" si="1247"/>
        <v>1.3380732468782359E-3</v>
      </c>
      <c r="Y1066" s="5">
        <f t="shared" si="1248"/>
        <v>1.5176655717865184E-3</v>
      </c>
      <c r="Z1066" s="5">
        <f t="shared" si="1249"/>
        <v>0.13949153331750733</v>
      </c>
      <c r="AA1066" s="5">
        <f t="shared" si="1250"/>
        <v>5.1169281819369909E-2</v>
      </c>
      <c r="AB1066" s="5">
        <f t="shared" si="1251"/>
        <v>9.3851409459755428E-3</v>
      </c>
      <c r="AC1066" s="5">
        <f t="shared" si="1252"/>
        <v>5.9682732554798826E-5</v>
      </c>
      <c r="AD1066" s="5">
        <f t="shared" si="1253"/>
        <v>5.4094757633515042E-5</v>
      </c>
      <c r="AE1066" s="5">
        <f t="shared" si="1254"/>
        <v>1.2271039939862509E-4</v>
      </c>
      <c r="AF1066" s="5">
        <f t="shared" si="1255"/>
        <v>1.3918023464108131E-4</v>
      </c>
      <c r="AG1066" s="5">
        <f t="shared" si="1256"/>
        <v>1.0524040238740888E-4</v>
      </c>
      <c r="AH1066" s="5">
        <f t="shared" si="1257"/>
        <v>7.9106841933204566E-2</v>
      </c>
      <c r="AI1066" s="5">
        <f t="shared" si="1258"/>
        <v>2.9018537487195697E-2</v>
      </c>
      <c r="AJ1066" s="5">
        <f t="shared" si="1259"/>
        <v>5.3223937229525918E-3</v>
      </c>
      <c r="AK1066" s="5">
        <f t="shared" si="1260"/>
        <v>6.5079950944287967E-4</v>
      </c>
      <c r="AL1066" s="5">
        <f t="shared" si="1261"/>
        <v>1.9865356077634715E-6</v>
      </c>
      <c r="AM1066" s="5">
        <f t="shared" si="1262"/>
        <v>3.9686851703026449E-6</v>
      </c>
      <c r="AN1066" s="5">
        <f t="shared" si="1263"/>
        <v>9.0027012531342247E-6</v>
      </c>
      <c r="AO1066" s="5">
        <f t="shared" si="1264"/>
        <v>1.0211017802528785E-5</v>
      </c>
      <c r="AP1066" s="5">
        <f t="shared" si="1265"/>
        <v>7.7210074052133811E-6</v>
      </c>
      <c r="AQ1066" s="5">
        <f t="shared" si="1266"/>
        <v>4.3786493548612995E-6</v>
      </c>
      <c r="AR1066" s="5">
        <f t="shared" si="1267"/>
        <v>3.5889733473075815E-2</v>
      </c>
      <c r="AS1066" s="5">
        <f t="shared" si="1268"/>
        <v>1.3165328696515233E-2</v>
      </c>
      <c r="AT1066" s="5">
        <f t="shared" si="1269"/>
        <v>2.4147000118754729E-3</v>
      </c>
      <c r="AU1066" s="5">
        <f t="shared" si="1270"/>
        <v>2.9525917566062621E-4</v>
      </c>
      <c r="AV1066" s="5">
        <f t="shared" si="1271"/>
        <v>2.7077270587356183E-5</v>
      </c>
      <c r="AW1066" s="5">
        <f t="shared" si="1272"/>
        <v>4.5917847033068552E-8</v>
      </c>
      <c r="AX1066" s="5">
        <f t="shared" si="1273"/>
        <v>2.426369126759544E-7</v>
      </c>
      <c r="AY1066" s="5">
        <f t="shared" si="1274"/>
        <v>5.5040587601909899E-7</v>
      </c>
      <c r="AZ1066" s="5">
        <f t="shared" si="1275"/>
        <v>6.2427976233142659E-7</v>
      </c>
      <c r="BA1066" s="5">
        <f t="shared" si="1276"/>
        <v>4.7204585880675796E-7</v>
      </c>
      <c r="BB1066" s="5">
        <f t="shared" si="1277"/>
        <v>2.6770124501286321E-7</v>
      </c>
      <c r="BC1066" s="5">
        <f t="shared" si="1278"/>
        <v>1.2145253304429347E-7</v>
      </c>
      <c r="BD1066" s="5">
        <f t="shared" si="1279"/>
        <v>1.356891659948567E-2</v>
      </c>
      <c r="BE1066" s="5">
        <f t="shared" si="1280"/>
        <v>4.9774470245604998E-3</v>
      </c>
      <c r="BF1066" s="5">
        <f t="shared" si="1281"/>
        <v>9.1293135677631278E-4</v>
      </c>
      <c r="BG1066" s="5">
        <f t="shared" si="1282"/>
        <v>1.1162933636098065E-4</v>
      </c>
      <c r="BH1066" s="5">
        <f t="shared" si="1283"/>
        <v>1.0237167869111366E-5</v>
      </c>
      <c r="BI1066" s="5">
        <f t="shared" si="1284"/>
        <v>7.5105422568469735E-7</v>
      </c>
      <c r="BJ1066" s="8">
        <f t="shared" si="1285"/>
        <v>4.5973132517809587E-2</v>
      </c>
      <c r="BK1066" s="8">
        <f t="shared" si="1286"/>
        <v>0.14498527875257</v>
      </c>
      <c r="BL1066" s="8">
        <f t="shared" si="1287"/>
        <v>0.66082282419359162</v>
      </c>
      <c r="BM1066" s="8">
        <f t="shared" si="1288"/>
        <v>0.48165841442307106</v>
      </c>
      <c r="BN1066" s="8">
        <f t="shared" si="1289"/>
        <v>0.50961384987037861</v>
      </c>
    </row>
    <row r="1067" spans="1:66" x14ac:dyDescent="0.25">
      <c r="A1067" t="s">
        <v>31</v>
      </c>
      <c r="B1067" t="s">
        <v>308</v>
      </c>
      <c r="C1067" t="s">
        <v>187</v>
      </c>
      <c r="D1067" s="7" t="s">
        <v>527</v>
      </c>
      <c r="E1067">
        <f>VLOOKUP(A1067,home!$A$2:$E$405,3,FALSE)</f>
        <v>1.5143</v>
      </c>
      <c r="F1067">
        <f>VLOOKUP(B1067,home!$B$2:$E$405,3,FALSE)</f>
        <v>1.1006</v>
      </c>
      <c r="G1067">
        <f>VLOOKUP(C1067,away!$B$2:$E$405,4,FALSE)</f>
        <v>1.1006</v>
      </c>
      <c r="H1067">
        <f>VLOOKUP(A1067,away!$A$2:$E$405,3,FALSE)</f>
        <v>1.3714</v>
      </c>
      <c r="I1067">
        <f>VLOOKUP(C1067,away!$B$2:$E$405,3,FALSE)</f>
        <v>1.2153</v>
      </c>
      <c r="J1067">
        <f>VLOOKUP(B1067,home!$B$2:$E$405,4,FALSE)</f>
        <v>0.97219999999999995</v>
      </c>
      <c r="K1067" s="3">
        <f t="shared" si="1234"/>
        <v>1.8343024211480001</v>
      </c>
      <c r="L1067" s="3">
        <f t="shared" si="1235"/>
        <v>1.6203292047239999</v>
      </c>
      <c r="M1067" s="5">
        <f t="shared" si="1236"/>
        <v>3.1598942445242695E-2</v>
      </c>
      <c r="N1067" s="5">
        <f t="shared" si="1237"/>
        <v>5.7962016633024985E-2</v>
      </c>
      <c r="O1067" s="5">
        <f t="shared" si="1238"/>
        <v>5.120068928241954E-2</v>
      </c>
      <c r="P1067" s="5">
        <f t="shared" si="1239"/>
        <v>9.3917548315188629E-2</v>
      </c>
      <c r="Q1067" s="5">
        <f t="shared" si="1240"/>
        <v>5.31599337222892E-2</v>
      </c>
      <c r="R1067" s="5">
        <f t="shared" si="1241"/>
        <v>4.1480986073151753E-2</v>
      </c>
      <c r="S1067" s="5">
        <f t="shared" si="1242"/>
        <v>6.9784818723132178E-2</v>
      </c>
      <c r="T1067" s="5">
        <f t="shared" si="1243"/>
        <v>8.6136593131417402E-2</v>
      </c>
      <c r="U1067" s="5">
        <f t="shared" si="1244"/>
        <v>7.6088673185588734E-2</v>
      </c>
      <c r="V1067" s="5">
        <f t="shared" si="1245"/>
        <v>2.3045845408887048E-2</v>
      </c>
      <c r="W1067" s="5">
        <f t="shared" si="1246"/>
        <v>3.250379837828743E-2</v>
      </c>
      <c r="X1067" s="5">
        <f t="shared" si="1247"/>
        <v>5.2666853776799707E-2</v>
      </c>
      <c r="Y1067" s="5">
        <f t="shared" si="1248"/>
        <v>4.2668820647738546E-2</v>
      </c>
      <c r="Z1067" s="5">
        <f t="shared" si="1249"/>
        <v>2.2404284391692422E-2</v>
      </c>
      <c r="AA1067" s="5">
        <f t="shared" si="1250"/>
        <v>4.109623310376976E-2</v>
      </c>
      <c r="AB1067" s="5">
        <f t="shared" si="1251"/>
        <v>3.7691459941153735E-2</v>
      </c>
      <c r="AC1067" s="5">
        <f t="shared" si="1252"/>
        <v>4.2810160961165638E-3</v>
      </c>
      <c r="AD1067" s="5">
        <f t="shared" si="1253"/>
        <v>1.4905449015449769E-2</v>
      </c>
      <c r="AE1067" s="5">
        <f t="shared" si="1254"/>
        <v>2.4151734349257853E-2</v>
      </c>
      <c r="AF1067" s="5">
        <f t="shared" si="1255"/>
        <v>1.9566880255419149E-2</v>
      </c>
      <c r="AG1067" s="5">
        <f t="shared" si="1256"/>
        <v>1.056826250773101E-2</v>
      </c>
      <c r="AH1067" s="5">
        <f t="shared" si="1257"/>
        <v>9.0755790777003274E-3</v>
      </c>
      <c r="AI1067" s="5">
        <f t="shared" si="1258"/>
        <v>1.6647356675545847E-2</v>
      </c>
      <c r="AJ1067" s="5">
        <f t="shared" si="1259"/>
        <v>1.5268143327834036E-2</v>
      </c>
      <c r="AK1067" s="5">
        <f t="shared" si="1260"/>
        <v>9.3354640908935513E-3</v>
      </c>
      <c r="AL1067" s="5">
        <f t="shared" si="1261"/>
        <v>5.089569522674438E-4</v>
      </c>
      <c r="AM1067" s="5">
        <f t="shared" si="1262"/>
        <v>5.468220243467512E-3</v>
      </c>
      <c r="AN1067" s="5">
        <f t="shared" si="1263"/>
        <v>8.8603169583533915E-3</v>
      </c>
      <c r="AO1067" s="5">
        <f t="shared" si="1264"/>
        <v>7.1783151653656624E-3</v>
      </c>
      <c r="AP1067" s="5">
        <f t="shared" si="1265"/>
        <v>3.877077901051722E-3</v>
      </c>
      <c r="AQ1067" s="5">
        <f t="shared" si="1266"/>
        <v>1.5705356380160333E-3</v>
      </c>
      <c r="AR1067" s="5">
        <f t="shared" si="1267"/>
        <v>2.9410851658759896E-3</v>
      </c>
      <c r="AS1067" s="5">
        <f t="shared" si="1268"/>
        <v>5.3948396405687953E-3</v>
      </c>
      <c r="AT1067" s="5">
        <f t="shared" si="1269"/>
        <v>4.9478837072002742E-3</v>
      </c>
      <c r="AU1067" s="5">
        <f t="shared" si="1270"/>
        <v>3.0253050212254019E-3</v>
      </c>
      <c r="AV1067" s="5">
        <f t="shared" si="1271"/>
        <v>1.3873310812862391E-3</v>
      </c>
      <c r="AW1067" s="5">
        <f t="shared" si="1272"/>
        <v>4.2019680843011891E-5</v>
      </c>
      <c r="AX1067" s="5">
        <f t="shared" si="1273"/>
        <v>1.6717282719938267E-3</v>
      </c>
      <c r="AY1067" s="5">
        <f t="shared" si="1274"/>
        <v>2.7087501414743836E-3</v>
      </c>
      <c r="AZ1067" s="5">
        <f t="shared" si="1275"/>
        <v>2.1945334812656057E-3</v>
      </c>
      <c r="BA1067" s="5">
        <f t="shared" si="1276"/>
        <v>1.1852888968130961E-3</v>
      </c>
      <c r="BB1067" s="5">
        <f t="shared" si="1277"/>
        <v>4.8013955388533791E-4</v>
      </c>
      <c r="BC1067" s="5">
        <f t="shared" si="1278"/>
        <v>1.5559682830071315E-4</v>
      </c>
      <c r="BD1067" s="5">
        <f t="shared" si="1279"/>
        <v>7.9425436464156606E-4</v>
      </c>
      <c r="BE1067" s="5">
        <f t="shared" si="1280"/>
        <v>1.4569027040693913E-3</v>
      </c>
      <c r="BF1067" s="5">
        <f t="shared" si="1281"/>
        <v>1.3362000787257764E-3</v>
      </c>
      <c r="BG1067" s="5">
        <f t="shared" si="1282"/>
        <v>8.1699834651494671E-4</v>
      </c>
      <c r="BH1067" s="5">
        <f t="shared" si="1283"/>
        <v>3.7465551127156989E-4</v>
      </c>
      <c r="BI1067" s="5">
        <f t="shared" si="1284"/>
        <v>1.3744630228437637E-4</v>
      </c>
      <c r="BJ1067" s="8">
        <f t="shared" si="1285"/>
        <v>0.42964084549740217</v>
      </c>
      <c r="BK1067" s="8">
        <f t="shared" si="1286"/>
        <v>0.22584587808230894</v>
      </c>
      <c r="BL1067" s="8">
        <f t="shared" si="1287"/>
        <v>0.32049748668172162</v>
      </c>
      <c r="BM1067" s="8">
        <f t="shared" si="1288"/>
        <v>0.66640164772117738</v>
      </c>
      <c r="BN1067" s="8">
        <f t="shared" si="1289"/>
        <v>0.32932011647131681</v>
      </c>
    </row>
    <row r="1068" spans="1:66" x14ac:dyDescent="0.25">
      <c r="A1068" t="s">
        <v>31</v>
      </c>
      <c r="B1068" t="s">
        <v>197</v>
      </c>
      <c r="C1068" t="s">
        <v>345</v>
      </c>
      <c r="D1068" s="7" t="s">
        <v>527</v>
      </c>
      <c r="E1068">
        <f>VLOOKUP(A1068,home!$A$2:$E$405,3,FALSE)</f>
        <v>1.5143</v>
      </c>
      <c r="F1068">
        <f>VLOOKUP(B1068,home!$B$2:$E$405,3,FALSE)</f>
        <v>1.8160000000000001</v>
      </c>
      <c r="G1068">
        <f>VLOOKUP(C1068,away!$B$2:$E$405,4,FALSE)</f>
        <v>0.82550000000000001</v>
      </c>
      <c r="H1068">
        <f>VLOOKUP(A1068,away!$A$2:$E$405,3,FALSE)</f>
        <v>1.3714</v>
      </c>
      <c r="I1068">
        <f>VLOOKUP(C1068,away!$B$2:$E$405,3,FALSE)</f>
        <v>0.91149999999999998</v>
      </c>
      <c r="J1068">
        <f>VLOOKUP(B1068,home!$B$2:$E$405,4,FALSE)</f>
        <v>1.4583999999999999</v>
      </c>
      <c r="K1068" s="3">
        <f t="shared" si="1234"/>
        <v>2.2700992443999999</v>
      </c>
      <c r="L1068" s="3">
        <f t="shared" si="1235"/>
        <v>1.8230453562399997</v>
      </c>
      <c r="M1068" s="5">
        <f t="shared" si="1236"/>
        <v>1.6686678030400987E-2</v>
      </c>
      <c r="N1068" s="5">
        <f t="shared" si="1237"/>
        <v>3.7880415188359357E-2</v>
      </c>
      <c r="O1068" s="5">
        <f t="shared" si="1238"/>
        <v>3.0420570894394542E-2</v>
      </c>
      <c r="P1068" s="5">
        <f t="shared" si="1239"/>
        <v>6.9057715001581671E-2</v>
      </c>
      <c r="Q1068" s="5">
        <f t="shared" si="1240"/>
        <v>4.2996150948326435E-2</v>
      </c>
      <c r="R1068" s="5">
        <f t="shared" si="1241"/>
        <v>2.7729040251597833E-2</v>
      </c>
      <c r="S1068" s="5">
        <f t="shared" si="1242"/>
        <v>7.1448732823741673E-2</v>
      </c>
      <c r="T1068" s="5">
        <f t="shared" si="1243"/>
        <v>7.8383933322540567E-2</v>
      </c>
      <c r="U1068" s="5">
        <f t="shared" si="1244"/>
        <v>6.2947673323089426E-2</v>
      </c>
      <c r="V1068" s="5">
        <f t="shared" si="1245"/>
        <v>3.2854460436954787E-2</v>
      </c>
      <c r="W1068" s="5">
        <f t="shared" si="1246"/>
        <v>3.2535176593301386E-2</v>
      </c>
      <c r="X1068" s="5">
        <f t="shared" si="1247"/>
        <v>5.931310260286643E-2</v>
      </c>
      <c r="Y1068" s="5">
        <f t="shared" si="1248"/>
        <v>5.4065238132171144E-2</v>
      </c>
      <c r="Z1068" s="5">
        <f t="shared" si="1249"/>
        <v>1.6850432687889154E-2</v>
      </c>
      <c r="AA1068" s="5">
        <f t="shared" si="1250"/>
        <v>3.8252154512590224E-2</v>
      </c>
      <c r="AB1068" s="5">
        <f t="shared" si="1251"/>
        <v>4.3418093527851566E-2</v>
      </c>
      <c r="AC1068" s="5">
        <f t="shared" si="1252"/>
        <v>8.4979989772844718E-3</v>
      </c>
      <c r="AD1068" s="5">
        <f t="shared" si="1253"/>
        <v>1.8464519950218517E-2</v>
      </c>
      <c r="AE1068" s="5">
        <f t="shared" si="1254"/>
        <v>3.3661657350446697E-2</v>
      </c>
      <c r="AF1068" s="5">
        <f t="shared" si="1255"/>
        <v>3.0683364058036951E-2</v>
      </c>
      <c r="AG1068" s="5">
        <f t="shared" si="1256"/>
        <v>1.8645721453275192E-2</v>
      </c>
      <c r="AH1068" s="5">
        <f t="shared" si="1257"/>
        <v>7.6797757655727569E-3</v>
      </c>
      <c r="AI1068" s="5">
        <f t="shared" si="1258"/>
        <v>1.7433853162588143E-2</v>
      </c>
      <c r="AJ1068" s="5">
        <f t="shared" si="1259"/>
        <v>1.9788288445685951E-2</v>
      </c>
      <c r="AK1068" s="5">
        <f t="shared" si="1260"/>
        <v>1.4973792882840307E-2</v>
      </c>
      <c r="AL1068" s="5">
        <f t="shared" si="1261"/>
        <v>1.4067566723295643E-3</v>
      </c>
      <c r="AM1068" s="5">
        <f t="shared" si="1262"/>
        <v>8.3832585574399512E-3</v>
      </c>
      <c r="AN1068" s="5">
        <f t="shared" si="1263"/>
        <v>1.528306058330014E-2</v>
      </c>
      <c r="AO1068" s="5">
        <f t="shared" si="1264"/>
        <v>1.3930856312759952E-2</v>
      </c>
      <c r="AP1068" s="5">
        <f t="shared" si="1265"/>
        <v>8.4655276364745714E-3</v>
      </c>
      <c r="AQ1068" s="5">
        <f t="shared" si="1266"/>
        <v>3.8582602114490879E-3</v>
      </c>
      <c r="AR1068" s="5">
        <f t="shared" si="1267"/>
        <v>2.800115909278381E-3</v>
      </c>
      <c r="AS1068" s="5">
        <f t="shared" si="1268"/>
        <v>6.3565410098852717E-3</v>
      </c>
      <c r="AT1068" s="5">
        <f t="shared" si="1269"/>
        <v>7.2149894717690845E-3</v>
      </c>
      <c r="AU1068" s="5">
        <f t="shared" si="1270"/>
        <v>5.4595807160723172E-3</v>
      </c>
      <c r="AV1068" s="5">
        <f t="shared" si="1271"/>
        <v>3.0984475145741453E-3</v>
      </c>
      <c r="AW1068" s="5">
        <f t="shared" si="1272"/>
        <v>1.617181635309423E-4</v>
      </c>
      <c r="AX1068" s="5">
        <f t="shared" si="1273"/>
        <v>3.1718048194757124E-3</v>
      </c>
      <c r="AY1068" s="5">
        <f t="shared" si="1274"/>
        <v>5.7823440470448481E-3</v>
      </c>
      <c r="AZ1068" s="5">
        <f t="shared" si="1275"/>
        <v>5.2707377315735588E-3</v>
      </c>
      <c r="BA1068" s="5">
        <f t="shared" si="1276"/>
        <v>3.2029313151680418E-3</v>
      </c>
      <c r="BB1068" s="5">
        <f t="shared" si="1277"/>
        <v>1.4597722651181939E-3</v>
      </c>
      <c r="BC1068" s="5">
        <f t="shared" si="1278"/>
        <v>5.3224620981833393E-4</v>
      </c>
      <c r="BD1068" s="5">
        <f t="shared" si="1279"/>
        <v>8.507897175572826E-4</v>
      </c>
      <c r="BE1068" s="5">
        <f t="shared" si="1280"/>
        <v>1.9313770949700763E-3</v>
      </c>
      <c r="BF1068" s="5">
        <f t="shared" si="1281"/>
        <v>2.1922088419715192E-3</v>
      </c>
      <c r="BG1068" s="5">
        <f t="shared" si="1282"/>
        <v>1.6588438785755145E-3</v>
      </c>
      <c r="BH1068" s="5">
        <f t="shared" si="1283"/>
        <v>9.4143505883296044E-4</v>
      </c>
      <c r="BI1068" s="5">
        <f t="shared" si="1284"/>
        <v>4.2743020314167435E-4</v>
      </c>
      <c r="BJ1068" s="8">
        <f t="shared" si="1285"/>
        <v>0.47597007928916502</v>
      </c>
      <c r="BK1068" s="8">
        <f t="shared" si="1286"/>
        <v>0.20573468598933797</v>
      </c>
      <c r="BL1068" s="8">
        <f t="shared" si="1287"/>
        <v>0.295575002182839</v>
      </c>
      <c r="BM1068" s="8">
        <f t="shared" si="1288"/>
        <v>0.76373900395105609</v>
      </c>
      <c r="BN1068" s="8">
        <f t="shared" si="1289"/>
        <v>0.2247705703146608</v>
      </c>
    </row>
    <row r="1069" spans="1:66" x14ac:dyDescent="0.25">
      <c r="A1069" t="s">
        <v>31</v>
      </c>
      <c r="B1069" t="s">
        <v>32</v>
      </c>
      <c r="C1069" t="s">
        <v>198</v>
      </c>
      <c r="D1069" s="7" t="s">
        <v>527</v>
      </c>
      <c r="E1069">
        <f>VLOOKUP(A1069,home!$A$2:$E$405,3,FALSE)</f>
        <v>1.5143</v>
      </c>
      <c r="F1069">
        <f>VLOOKUP(B1069,home!$B$2:$E$405,3,FALSE)</f>
        <v>0.49530000000000002</v>
      </c>
      <c r="G1069">
        <f>VLOOKUP(C1069,away!$B$2:$E$405,4,FALSE)</f>
        <v>1.1556</v>
      </c>
      <c r="H1069">
        <f>VLOOKUP(A1069,away!$A$2:$E$405,3,FALSE)</f>
        <v>1.3714</v>
      </c>
      <c r="I1069">
        <f>VLOOKUP(C1069,away!$B$2:$E$405,3,FALSE)</f>
        <v>1.6407</v>
      </c>
      <c r="J1069">
        <f>VLOOKUP(B1069,home!$B$2:$E$405,4,FALSE)</f>
        <v>0.72919999999999996</v>
      </c>
      <c r="K1069" s="3">
        <f t="shared" si="1234"/>
        <v>0.86673789212399999</v>
      </c>
      <c r="L1069" s="3">
        <f t="shared" si="1235"/>
        <v>1.6407408206159999</v>
      </c>
      <c r="M1069" s="5">
        <f t="shared" si="1236"/>
        <v>8.1473398340963898E-2</v>
      </c>
      <c r="N1069" s="5">
        <f t="shared" si="1237"/>
        <v>7.0616081542226053E-2</v>
      </c>
      <c r="O1069" s="5">
        <f t="shared" si="1238"/>
        <v>0.13367673045232736</v>
      </c>
      <c r="P1069" s="5">
        <f t="shared" si="1239"/>
        <v>0.11586268757827835</v>
      </c>
      <c r="Q1069" s="5">
        <f t="shared" si="1240"/>
        <v>3.060281683298275E-2</v>
      </c>
      <c r="R1069" s="5">
        <f t="shared" si="1241"/>
        <v>0.10966443420980772</v>
      </c>
      <c r="S1069" s="5">
        <f t="shared" si="1242"/>
        <v>4.1191857238733275E-2</v>
      </c>
      <c r="T1069" s="5">
        <f t="shared" si="1243"/>
        <v>5.0211290803709258E-2</v>
      </c>
      <c r="U1069" s="5">
        <f t="shared" si="1244"/>
        <v>9.5050320547979836E-2</v>
      </c>
      <c r="V1069" s="5">
        <f t="shared" si="1245"/>
        <v>6.508735616238541E-3</v>
      </c>
      <c r="W1069" s="5">
        <f t="shared" si="1246"/>
        <v>8.8415403182921133E-3</v>
      </c>
      <c r="X1069" s="5">
        <f t="shared" si="1247"/>
        <v>1.4506676117344052E-2</v>
      </c>
      <c r="Y1069" s="5">
        <f t="shared" si="1248"/>
        <v>1.1900847838590805E-2</v>
      </c>
      <c r="Z1069" s="5">
        <f t="shared" si="1249"/>
        <v>5.997697125926308E-2</v>
      </c>
      <c r="AA1069" s="5">
        <f t="shared" si="1250"/>
        <v>5.1984313645235411E-2</v>
      </c>
      <c r="AB1069" s="5">
        <f t="shared" si="1251"/>
        <v>2.2528387216192113E-2</v>
      </c>
      <c r="AC1069" s="5">
        <f t="shared" si="1252"/>
        <v>5.78501400909633E-4</v>
      </c>
      <c r="AD1069" s="5">
        <f t="shared" si="1253"/>
        <v>1.915824504651466E-3</v>
      </c>
      <c r="AE1069" s="5">
        <f t="shared" si="1254"/>
        <v>3.1433714699180882E-3</v>
      </c>
      <c r="AF1069" s="5">
        <f t="shared" si="1255"/>
        <v>2.5787289425271633E-3</v>
      </c>
      <c r="AG1069" s="5">
        <f t="shared" si="1256"/>
        <v>1.4103419471027489E-3</v>
      </c>
      <c r="AH1069" s="5">
        <f t="shared" si="1257"/>
        <v>2.4601666260496393E-2</v>
      </c>
      <c r="AI1069" s="5">
        <f t="shared" si="1258"/>
        <v>2.1323196357360776E-2</v>
      </c>
      <c r="AJ1069" s="5">
        <f t="shared" si="1259"/>
        <v>9.2408111320625153E-3</v>
      </c>
      <c r="AK1069" s="5">
        <f t="shared" si="1260"/>
        <v>2.6697870540399534E-3</v>
      </c>
      <c r="AL1069" s="5">
        <f t="shared" si="1261"/>
        <v>3.2907294131360085E-5</v>
      </c>
      <c r="AM1069" s="5">
        <f t="shared" si="1262"/>
        <v>3.3210353856822375E-4</v>
      </c>
      <c r="AN1069" s="5">
        <f t="shared" si="1263"/>
        <v>5.4489583239990486E-4</v>
      </c>
      <c r="AO1069" s="5">
        <f t="shared" si="1264"/>
        <v>4.4701641760102917E-4</v>
      </c>
      <c r="AP1069" s="5">
        <f t="shared" si="1265"/>
        <v>2.4447936128117899E-4</v>
      </c>
      <c r="AQ1069" s="5">
        <f t="shared" si="1266"/>
        <v>1.0028181696303933E-4</v>
      </c>
      <c r="AR1069" s="5">
        <f t="shared" si="1267"/>
        <v>8.0729916177535513E-3</v>
      </c>
      <c r="AS1069" s="5">
        <f t="shared" si="1268"/>
        <v>6.9971677379064351E-3</v>
      </c>
      <c r="AT1069" s="5">
        <f t="shared" si="1269"/>
        <v>3.0323552079955397E-3</v>
      </c>
      <c r="AU1069" s="5">
        <f t="shared" si="1270"/>
        <v>8.7608572038309603E-4</v>
      </c>
      <c r="AV1069" s="5">
        <f t="shared" si="1271"/>
        <v>1.8983417265119512E-4</v>
      </c>
      <c r="AW1069" s="5">
        <f t="shared" si="1272"/>
        <v>1.2999224343386731E-6</v>
      </c>
      <c r="AX1069" s="5">
        <f t="shared" si="1273"/>
        <v>4.7974453497590607E-5</v>
      </c>
      <c r="AY1069" s="5">
        <f t="shared" si="1274"/>
        <v>7.8713644200240952E-5</v>
      </c>
      <c r="AZ1069" s="5">
        <f t="shared" si="1275"/>
        <v>6.4574344589389597E-5</v>
      </c>
      <c r="BA1069" s="5">
        <f t="shared" si="1276"/>
        <v>3.5316587710778473E-5</v>
      </c>
      <c r="BB1069" s="5">
        <f t="shared" si="1277"/>
        <v>1.4486341775484907E-5</v>
      </c>
      <c r="BC1069" s="5">
        <f t="shared" si="1278"/>
        <v>4.753666458486584E-6</v>
      </c>
      <c r="BD1069" s="5">
        <f t="shared" si="1279"/>
        <v>2.2076144819565108E-3</v>
      </c>
      <c r="BE1069" s="5">
        <f t="shared" si="1280"/>
        <v>1.9134231227134024E-3</v>
      </c>
      <c r="BF1069" s="5">
        <f t="shared" si="1281"/>
        <v>8.29218162060968E-4</v>
      </c>
      <c r="BG1069" s="5">
        <f t="shared" si="1282"/>
        <v>2.3957160063188697E-4</v>
      </c>
      <c r="BH1069" s="5">
        <f t="shared" si="1283"/>
        <v>5.19114460361136E-5</v>
      </c>
      <c r="BI1069" s="5">
        <f t="shared" si="1284"/>
        <v>8.9987234628899789E-6</v>
      </c>
      <c r="BJ1069" s="8">
        <f t="shared" si="1285"/>
        <v>0.19764211632238984</v>
      </c>
      <c r="BK1069" s="8">
        <f t="shared" si="1286"/>
        <v>0.24572680111345527</v>
      </c>
      <c r="BL1069" s="8">
        <f t="shared" si="1287"/>
        <v>0.49515881886905361</v>
      </c>
      <c r="BM1069" s="8">
        <f t="shared" si="1288"/>
        <v>0.45653114488580987</v>
      </c>
      <c r="BN1069" s="8">
        <f t="shared" si="1289"/>
        <v>0.54189614895658611</v>
      </c>
    </row>
    <row r="1070" spans="1:66" x14ac:dyDescent="0.25">
      <c r="A1070" t="s">
        <v>31</v>
      </c>
      <c r="B1070" t="s">
        <v>201</v>
      </c>
      <c r="C1070" t="s">
        <v>202</v>
      </c>
      <c r="D1070" s="7" t="s">
        <v>527</v>
      </c>
      <c r="E1070">
        <f>VLOOKUP(A1070,home!$A$2:$E$405,3,FALSE)</f>
        <v>1.5143</v>
      </c>
      <c r="F1070">
        <f>VLOOKUP(B1070,home!$B$2:$E$405,3,FALSE)</f>
        <v>0.82550000000000001</v>
      </c>
      <c r="G1070">
        <f>VLOOKUP(C1070,away!$B$2:$E$405,4,FALSE)</f>
        <v>0.99060000000000004</v>
      </c>
      <c r="H1070">
        <f>VLOOKUP(A1070,away!$A$2:$E$405,3,FALSE)</f>
        <v>1.3714</v>
      </c>
      <c r="I1070">
        <f>VLOOKUP(C1070,away!$B$2:$E$405,3,FALSE)</f>
        <v>1.0938000000000001</v>
      </c>
      <c r="J1070">
        <f>VLOOKUP(B1070,home!$B$2:$E$405,4,FALSE)</f>
        <v>1.0938000000000001</v>
      </c>
      <c r="K1070" s="3">
        <f t="shared" si="1234"/>
        <v>1.23830413629</v>
      </c>
      <c r="L1070" s="3">
        <f t="shared" si="1235"/>
        <v>1.6407408206160004</v>
      </c>
      <c r="M1070" s="5">
        <f t="shared" si="1236"/>
        <v>5.6188399560327361E-2</v>
      </c>
      <c r="N1070" s="5">
        <f t="shared" si="1237"/>
        <v>6.9578327587068597E-2</v>
      </c>
      <c r="O1070" s="5">
        <f t="shared" si="1238"/>
        <v>9.2190600803711234E-2</v>
      </c>
      <c r="P1070" s="5">
        <f t="shared" si="1239"/>
        <v>0.11416000230229582</v>
      </c>
      <c r="Q1070" s="5">
        <f t="shared" si="1240"/>
        <v>4.307956542360384E-2</v>
      </c>
      <c r="R1070" s="5">
        <f t="shared" si="1241"/>
        <v>7.5630441007881632E-2</v>
      </c>
      <c r="S1070" s="5">
        <f t="shared" si="1242"/>
        <v>5.7985750740540673E-2</v>
      </c>
      <c r="T1070" s="5">
        <f t="shared" si="1243"/>
        <v>7.0682401524904445E-2</v>
      </c>
      <c r="U1070" s="5">
        <f t="shared" si="1244"/>
        <v>9.3653487929496682E-2</v>
      </c>
      <c r="V1070" s="5">
        <f t="shared" si="1245"/>
        <v>1.3090193962215764E-2</v>
      </c>
      <c r="W1070" s="5">
        <f t="shared" si="1246"/>
        <v>1.778186801787477E-2</v>
      </c>
      <c r="X1070" s="5">
        <f t="shared" si="1247"/>
        <v>2.9175436723733263E-2</v>
      </c>
      <c r="Y1070" s="5">
        <f t="shared" si="1248"/>
        <v>2.3934664995964156E-2</v>
      </c>
      <c r="Z1070" s="5">
        <f t="shared" si="1249"/>
        <v>4.136331728094058E-2</v>
      </c>
      <c r="AA1070" s="5">
        <f t="shared" si="1250"/>
        <v>5.1220366879664359E-2</v>
      </c>
      <c r="AB1070" s="5">
        <f t="shared" si="1251"/>
        <v>3.1713196084689858E-2</v>
      </c>
      <c r="AC1070" s="5">
        <f t="shared" si="1252"/>
        <v>1.662238763425263E-3</v>
      </c>
      <c r="AD1070" s="5">
        <f t="shared" si="1253"/>
        <v>5.5048401793742971E-3</v>
      </c>
      <c r="AE1070" s="5">
        <f t="shared" si="1254"/>
        <v>9.0320159932665168E-3</v>
      </c>
      <c r="AF1070" s="5">
        <f t="shared" si="1255"/>
        <v>7.4095986663044715E-3</v>
      </c>
      <c r="AG1070" s="5">
        <f t="shared" si="1256"/>
        <v>4.0524103320625409E-3</v>
      </c>
      <c r="AH1070" s="5">
        <f t="shared" si="1257"/>
        <v>1.696662078473261E-2</v>
      </c>
      <c r="AI1070" s="5">
        <f t="shared" si="1258"/>
        <v>2.100983669659828E-2</v>
      </c>
      <c r="AJ1070" s="5">
        <f t="shared" si="1259"/>
        <v>1.3008283842087543E-2</v>
      </c>
      <c r="AK1070" s="5">
        <f t="shared" si="1260"/>
        <v>5.3694038958971273E-3</v>
      </c>
      <c r="AL1070" s="5">
        <f t="shared" si="1261"/>
        <v>1.3508922307413584E-4</v>
      </c>
      <c r="AM1070" s="5">
        <f t="shared" si="1262"/>
        <v>1.3633332727469158E-3</v>
      </c>
      <c r="AN1070" s="5">
        <f t="shared" si="1263"/>
        <v>2.236876552699872E-3</v>
      </c>
      <c r="AO1070" s="5">
        <f t="shared" si="1264"/>
        <v>1.835067335346739E-3</v>
      </c>
      <c r="AP1070" s="5">
        <f t="shared" si="1265"/>
        <v>1.0036232952274754E-3</v>
      </c>
      <c r="AQ1070" s="5">
        <f t="shared" si="1266"/>
        <v>4.1167142725021563E-4</v>
      </c>
      <c r="AR1070" s="5">
        <f t="shared" si="1267"/>
        <v>5.5675654618845376E-3</v>
      </c>
      <c r="AS1070" s="5">
        <f t="shared" si="1268"/>
        <v>6.8943393405169681E-3</v>
      </c>
      <c r="AT1070" s="5">
        <f t="shared" si="1269"/>
        <v>4.2686444611745172E-3</v>
      </c>
      <c r="AU1070" s="5">
        <f t="shared" si="1270"/>
        <v>1.7619600308746014E-3</v>
      </c>
      <c r="AV1070" s="5">
        <f t="shared" si="1271"/>
        <v>5.4546059855241867E-4</v>
      </c>
      <c r="AW1070" s="5">
        <f t="shared" si="1272"/>
        <v>7.6240460357148268E-6</v>
      </c>
      <c r="AX1070" s="5">
        <f t="shared" si="1273"/>
        <v>2.8137020513071452E-4</v>
      </c>
      <c r="AY1070" s="5">
        <f t="shared" si="1274"/>
        <v>4.616555812630609E-4</v>
      </c>
      <c r="AZ1070" s="5">
        <f t="shared" si="1275"/>
        <v>3.7872857862175559E-4</v>
      </c>
      <c r="BA1070" s="5">
        <f t="shared" si="1276"/>
        <v>2.0713181295953025E-4</v>
      </c>
      <c r="BB1070" s="5">
        <f t="shared" si="1277"/>
        <v>8.4962405192724904E-5</v>
      </c>
      <c r="BC1070" s="5">
        <f t="shared" si="1278"/>
        <v>2.7880257283484133E-5</v>
      </c>
      <c r="BD1070" s="5">
        <f t="shared" si="1279"/>
        <v>1.5224886541276223E-3</v>
      </c>
      <c r="BE1070" s="5">
        <f t="shared" si="1280"/>
        <v>1.8853039978608301E-3</v>
      </c>
      <c r="BF1070" s="5">
        <f t="shared" si="1281"/>
        <v>1.1672898693575698E-3</v>
      </c>
      <c r="BG1070" s="5">
        <f t="shared" si="1282"/>
        <v>4.8181995782496423E-4</v>
      </c>
      <c r="BH1070" s="5">
        <f t="shared" si="1283"/>
        <v>1.4915991168043164E-4</v>
      </c>
      <c r="BI1070" s="5">
        <f t="shared" si="1284"/>
        <v>3.6941067120505915E-5</v>
      </c>
      <c r="BJ1070" s="8">
        <f t="shared" si="1285"/>
        <v>0.28852343016787935</v>
      </c>
      <c r="BK1070" s="8">
        <f t="shared" si="1286"/>
        <v>0.24368333013314208</v>
      </c>
      <c r="BL1070" s="8">
        <f t="shared" si="1287"/>
        <v>0.42504321127573425</v>
      </c>
      <c r="BM1070" s="8">
        <f t="shared" si="1288"/>
        <v>0.54733192063758052</v>
      </c>
      <c r="BN1070" s="8">
        <f t="shared" si="1289"/>
        <v>0.4508273366848885</v>
      </c>
    </row>
    <row r="1071" spans="1:66" x14ac:dyDescent="0.25">
      <c r="A1071" t="s">
        <v>282</v>
      </c>
      <c r="B1071" t="s">
        <v>283</v>
      </c>
      <c r="C1071" t="s">
        <v>475</v>
      </c>
      <c r="D1071" s="7" t="s">
        <v>527</v>
      </c>
      <c r="E1071">
        <f>VLOOKUP(A1071,home!$A$2:$E$405,3,FALSE)</f>
        <v>1.6571</v>
      </c>
      <c r="F1071">
        <f>VLOOKUP(B1071,home!$B$2:$E$405,3,FALSE)</f>
        <v>1.6595</v>
      </c>
      <c r="G1071">
        <f>VLOOKUP(C1071,away!$B$2:$E$405,4,FALSE)</f>
        <v>0.9052</v>
      </c>
      <c r="H1071">
        <f>VLOOKUP(A1071,away!$A$2:$E$405,3,FALSE)</f>
        <v>1.3714</v>
      </c>
      <c r="I1071">
        <f>VLOOKUP(C1071,away!$B$2:$E$405,3,FALSE)</f>
        <v>2.3698000000000001</v>
      </c>
      <c r="J1071">
        <f>VLOOKUP(B1071,home!$B$2:$E$405,4,FALSE)</f>
        <v>1.0938000000000001</v>
      </c>
      <c r="K1071" s="3">
        <f t="shared" si="1234"/>
        <v>2.48926148374</v>
      </c>
      <c r="L1071" s="3">
        <f t="shared" si="1235"/>
        <v>3.5547884409360004</v>
      </c>
      <c r="M1071" s="5">
        <f t="shared" si="1236"/>
        <v>2.3719332840990573E-3</v>
      </c>
      <c r="N1071" s="5">
        <f t="shared" si="1237"/>
        <v>5.9043621661087108E-3</v>
      </c>
      <c r="O1071" s="5">
        <f t="shared" si="1238"/>
        <v>8.4317210209866947E-3</v>
      </c>
      <c r="P1071" s="5">
        <f t="shared" si="1239"/>
        <v>2.0988758379183091E-2</v>
      </c>
      <c r="Q1071" s="5">
        <f t="shared" si="1240"/>
        <v>7.3487506630730472E-3</v>
      </c>
      <c r="R1071" s="5">
        <f t="shared" si="1241"/>
        <v>1.4986492211300296E-2</v>
      </c>
      <c r="S1071" s="5">
        <f t="shared" si="1242"/>
        <v>4.6431320523740639E-2</v>
      </c>
      <c r="T1071" s="5">
        <f t="shared" si="1243"/>
        <v>2.6123253912412835E-2</v>
      </c>
      <c r="U1071" s="5">
        <f t="shared" si="1244"/>
        <v>3.7305297837959335E-2</v>
      </c>
      <c r="V1071" s="5">
        <f t="shared" si="1245"/>
        <v>4.5651263757069231E-2</v>
      </c>
      <c r="W1071" s="5">
        <f t="shared" si="1246"/>
        <v>6.0976539930655072E-3</v>
      </c>
      <c r="X1071" s="5">
        <f t="shared" si="1247"/>
        <v>2.1675869931376511E-2</v>
      </c>
      <c r="Y1071" s="5">
        <f t="shared" si="1248"/>
        <v>3.8526565939644715E-2</v>
      </c>
      <c r="Z1071" s="5">
        <f t="shared" si="1249"/>
        <v>1.7757936427635904E-2</v>
      </c>
      <c r="AA1071" s="5">
        <f t="shared" si="1250"/>
        <v>4.4204147180017549E-2</v>
      </c>
      <c r="AB1071" s="5">
        <f t="shared" si="1251"/>
        <v>5.5017840498395927E-2</v>
      </c>
      <c r="AC1071" s="5">
        <f t="shared" si="1252"/>
        <v>2.5247425568543858E-2</v>
      </c>
      <c r="AD1071" s="5">
        <f t="shared" si="1253"/>
        <v>3.7946638065278438E-3</v>
      </c>
      <c r="AE1071" s="5">
        <f t="shared" si="1254"/>
        <v>1.3489227036683381E-2</v>
      </c>
      <c r="AF1071" s="5">
        <f t="shared" si="1255"/>
        <v>2.3975674173581728E-2</v>
      </c>
      <c r="AG1071" s="5">
        <f t="shared" si="1256"/>
        <v>2.8409483138632053E-2</v>
      </c>
      <c r="AH1071" s="5">
        <f t="shared" si="1257"/>
        <v>1.5781426786959114E-2</v>
      </c>
      <c r="AI1071" s="5">
        <f t="shared" si="1258"/>
        <v>3.9284097859240023E-2</v>
      </c>
      <c r="AJ1071" s="5">
        <f t="shared" si="1259"/>
        <v>4.8894195862239601E-2</v>
      </c>
      <c r="AK1071" s="5">
        <f t="shared" si="1260"/>
        <v>4.0570146179437577E-2</v>
      </c>
      <c r="AL1071" s="5">
        <f t="shared" si="1261"/>
        <v>8.9363747034032649E-3</v>
      </c>
      <c r="AM1071" s="5">
        <f t="shared" si="1262"/>
        <v>1.8891820914663947E-3</v>
      </c>
      <c r="AN1071" s="5">
        <f t="shared" si="1263"/>
        <v>6.7156426615680373E-3</v>
      </c>
      <c r="AO1071" s="5">
        <f t="shared" si="1264"/>
        <v>1.1936344453399366E-2</v>
      </c>
      <c r="AP1071" s="5">
        <f t="shared" si="1265"/>
        <v>1.4143726429991541E-2</v>
      </c>
      <c r="AQ1071" s="5">
        <f t="shared" si="1266"/>
        <v>1.2569488806273735E-2</v>
      </c>
      <c r="AR1071" s="5">
        <f t="shared" si="1267"/>
        <v>1.1219926704752005E-2</v>
      </c>
      <c r="AS1071" s="5">
        <f t="shared" si="1268"/>
        <v>2.7929331396525026E-2</v>
      </c>
      <c r="AT1071" s="5">
        <f t="shared" si="1269"/>
        <v>3.4761704455990035E-2</v>
      </c>
      <c r="AU1071" s="5">
        <f t="shared" si="1270"/>
        <v>2.8843657337149706E-2</v>
      </c>
      <c r="AV1071" s="5">
        <f t="shared" si="1271"/>
        <v>1.7949851314890349E-2</v>
      </c>
      <c r="AW1071" s="5">
        <f t="shared" si="1272"/>
        <v>2.1965603929381705E-3</v>
      </c>
      <c r="AX1071" s="5">
        <f t="shared" si="1273"/>
        <v>7.8377803600977909E-4</v>
      </c>
      <c r="AY1071" s="5">
        <f t="shared" si="1274"/>
        <v>2.7861651026670829E-3</v>
      </c>
      <c r="AZ1071" s="5">
        <f t="shared" si="1275"/>
        <v>4.9521137507501046E-3</v>
      </c>
      <c r="BA1071" s="5">
        <f t="shared" si="1276"/>
        <v>5.8679055731222342E-3</v>
      </c>
      <c r="BB1071" s="5">
        <f t="shared" si="1277"/>
        <v>5.2147907259597137E-3</v>
      </c>
      <c r="BC1071" s="5">
        <f t="shared" si="1278"/>
        <v>3.7074955589083691E-3</v>
      </c>
      <c r="BD1071" s="5">
        <f t="shared" si="1279"/>
        <v>6.6474109597002605E-3</v>
      </c>
      <c r="BE1071" s="5">
        <f t="shared" si="1280"/>
        <v>1.6547144068573008E-2</v>
      </c>
      <c r="BF1071" s="5">
        <f t="shared" si="1281"/>
        <v>2.0595084197897798E-2</v>
      </c>
      <c r="BG1071" s="5">
        <f t="shared" si="1282"/>
        <v>1.7088849949403101E-2</v>
      </c>
      <c r="BH1071" s="5">
        <f t="shared" si="1283"/>
        <v>1.0634653995115343E-2</v>
      </c>
      <c r="BI1071" s="5">
        <f t="shared" si="1284"/>
        <v>5.2944869165884659E-3</v>
      </c>
      <c r="BJ1071" s="8">
        <f t="shared" si="1285"/>
        <v>0.24591213795122269</v>
      </c>
      <c r="BK1071" s="8">
        <f t="shared" si="1286"/>
        <v>0.15241324131870623</v>
      </c>
      <c r="BL1071" s="8">
        <f t="shared" si="1287"/>
        <v>0.50198746673312122</v>
      </c>
      <c r="BM1071" s="8">
        <f t="shared" si="1288"/>
        <v>0.85744915999620608</v>
      </c>
      <c r="BN1071" s="8">
        <f t="shared" si="1289"/>
        <v>6.0032017724750898E-2</v>
      </c>
    </row>
    <row r="1072" spans="1:66" x14ac:dyDescent="0.25">
      <c r="A1072" t="s">
        <v>282</v>
      </c>
      <c r="B1072" t="s">
        <v>307</v>
      </c>
      <c r="C1072" t="s">
        <v>195</v>
      </c>
      <c r="D1072" s="7" t="s">
        <v>527</v>
      </c>
      <c r="E1072">
        <f>VLOOKUP(A1072,home!$A$2:$E$405,3,FALSE)</f>
        <v>1.6571</v>
      </c>
      <c r="F1072">
        <f>VLOOKUP(B1072,home!$B$2:$E$405,3,FALSE)</f>
        <v>1.4080999999999999</v>
      </c>
      <c r="G1072">
        <f>VLOOKUP(C1072,away!$B$2:$E$405,4,FALSE)</f>
        <v>1.0058</v>
      </c>
      <c r="H1072">
        <f>VLOOKUP(A1072,away!$A$2:$E$405,3,FALSE)</f>
        <v>1.3714</v>
      </c>
      <c r="I1072">
        <f>VLOOKUP(C1072,away!$B$2:$E$405,3,FALSE)</f>
        <v>0.97219999999999995</v>
      </c>
      <c r="J1072">
        <f>VLOOKUP(B1072,home!$B$2:$E$405,4,FALSE)</f>
        <v>1.4583999999999999</v>
      </c>
      <c r="K1072" s="3">
        <f t="shared" si="1234"/>
        <v>2.3468960125579996</v>
      </c>
      <c r="L1072" s="3">
        <f t="shared" si="1235"/>
        <v>1.9444483766719998</v>
      </c>
      <c r="M1072" s="5">
        <f t="shared" si="1236"/>
        <v>1.368651292286939E-2</v>
      </c>
      <c r="N1072" s="5">
        <f t="shared" si="1237"/>
        <v>3.212082260450571E-2</v>
      </c>
      <c r="O1072" s="5">
        <f t="shared" si="1238"/>
        <v>2.661271783517373E-2</v>
      </c>
      <c r="P1072" s="5">
        <f t="shared" si="1239"/>
        <v>6.245728137070039E-2</v>
      </c>
      <c r="Q1072" s="5">
        <f t="shared" si="1240"/>
        <v>3.7692115245298662E-2</v>
      </c>
      <c r="R1072" s="5">
        <f t="shared" si="1241"/>
        <v>2.5873527996716779E-2</v>
      </c>
      <c r="S1072" s="5">
        <f t="shared" si="1242"/>
        <v>7.1254672724208601E-2</v>
      </c>
      <c r="T1072" s="5">
        <f t="shared" si="1243"/>
        <v>7.3290372302054901E-2</v>
      </c>
      <c r="U1072" s="5">
        <f t="shared" si="1244"/>
        <v>6.0722479686302379E-2</v>
      </c>
      <c r="V1072" s="5">
        <f t="shared" si="1245"/>
        <v>3.6129429577807577E-2</v>
      </c>
      <c r="W1072" s="5">
        <f t="shared" si="1246"/>
        <v>2.9486491658022668E-2</v>
      </c>
      <c r="X1072" s="5">
        <f t="shared" si="1247"/>
        <v>5.7334960838194629E-2</v>
      </c>
      <c r="Y1072" s="5">
        <f t="shared" si="1248"/>
        <v>5.5742435764190142E-2</v>
      </c>
      <c r="Z1072" s="5">
        <f t="shared" si="1249"/>
        <v>1.676991317066449E-2</v>
      </c>
      <c r="AA1072" s="5">
        <f t="shared" si="1250"/>
        <v>3.9357242351176373E-2</v>
      </c>
      <c r="AB1072" s="5">
        <f t="shared" si="1251"/>
        <v>4.6183677569627338E-2</v>
      </c>
      <c r="AC1072" s="5">
        <f t="shared" si="1252"/>
        <v>1.0304605899347967E-2</v>
      </c>
      <c r="AD1072" s="5">
        <f t="shared" si="1253"/>
        <v>1.7300432424134527E-2</v>
      </c>
      <c r="AE1072" s="5">
        <f t="shared" si="1254"/>
        <v>3.363979774283201E-2</v>
      </c>
      <c r="AF1072" s="5">
        <f t="shared" si="1255"/>
        <v>3.2705425056312062E-2</v>
      </c>
      <c r="AG1072" s="5">
        <f t="shared" si="1256"/>
        <v>2.1198003553037911E-2</v>
      </c>
      <c r="AH1072" s="5">
        <f t="shared" si="1257"/>
        <v>8.1520576104072429E-3</v>
      </c>
      <c r="AI1072" s="5">
        <f t="shared" si="1258"/>
        <v>1.9132031500007852E-2</v>
      </c>
      <c r="AJ1072" s="5">
        <f t="shared" si="1259"/>
        <v>2.2450444219751241E-2</v>
      </c>
      <c r="AK1072" s="5">
        <f t="shared" si="1260"/>
        <v>1.7562952673163327E-2</v>
      </c>
      <c r="AL1072" s="5">
        <f t="shared" si="1261"/>
        <v>1.8809690202223515E-3</v>
      </c>
      <c r="AM1072" s="5">
        <f t="shared" si="1262"/>
        <v>8.1204631743460962E-3</v>
      </c>
      <c r="AN1072" s="5">
        <f t="shared" si="1263"/>
        <v>1.5789821437182019E-2</v>
      </c>
      <c r="AO1072" s="5">
        <f t="shared" si="1264"/>
        <v>1.5351246330734664E-2</v>
      </c>
      <c r="AP1072" s="5">
        <f t="shared" si="1265"/>
        <v>9.9499020025630019E-3</v>
      </c>
      <c r="AQ1072" s="5">
        <f t="shared" si="1266"/>
        <v>4.8367676992322793E-3</v>
      </c>
      <c r="AR1072" s="5">
        <f t="shared" si="1267"/>
        <v>3.1702510374185932E-3</v>
      </c>
      <c r="AS1072" s="5">
        <f t="shared" si="1268"/>
        <v>7.4402495185255579E-3</v>
      </c>
      <c r="AT1072" s="5">
        <f t="shared" si="1269"/>
        <v>8.7307459637321061E-3</v>
      </c>
      <c r="AU1072" s="5">
        <f t="shared" si="1270"/>
        <v>6.8300509629799092E-3</v>
      </c>
      <c r="AV1072" s="5">
        <f t="shared" si="1271"/>
        <v>4.0073548426463688E-3</v>
      </c>
      <c r="AW1072" s="5">
        <f t="shared" si="1272"/>
        <v>2.3843467086430279E-4</v>
      </c>
      <c r="AX1072" s="5">
        <f t="shared" si="1273"/>
        <v>3.1763137739994865E-3</v>
      </c>
      <c r="AY1072" s="5">
        <f t="shared" si="1274"/>
        <v>6.1761781616542135E-3</v>
      </c>
      <c r="AZ1072" s="5">
        <f t="shared" si="1275"/>
        <v>6.0046298002327985E-3</v>
      </c>
      <c r="BA1072" s="5">
        <f t="shared" si="1276"/>
        <v>3.8918975558596591E-3</v>
      </c>
      <c r="BB1072" s="5">
        <f t="shared" si="1277"/>
        <v>1.8918984711662602E-3</v>
      </c>
      <c r="BC1072" s="5">
        <f t="shared" si="1278"/>
        <v>7.357397822174937E-4</v>
      </c>
      <c r="BD1072" s="5">
        <f t="shared" si="1279"/>
        <v>1.0273982472252181E-3</v>
      </c>
      <c r="BE1072" s="5">
        <f t="shared" si="1280"/>
        <v>2.4111968497219425E-3</v>
      </c>
      <c r="BF1072" s="5">
        <f t="shared" si="1281"/>
        <v>2.829414136052419E-3</v>
      </c>
      <c r="BG1072" s="5">
        <f t="shared" si="1282"/>
        <v>2.2134469179255533E-3</v>
      </c>
      <c r="BH1072" s="5">
        <f t="shared" si="1283"/>
        <v>1.2986824364220684E-3</v>
      </c>
      <c r="BI1072" s="5">
        <f t="shared" si="1284"/>
        <v>6.095745263236125E-4</v>
      </c>
      <c r="BJ1072" s="8">
        <f t="shared" si="1285"/>
        <v>0.46643571537777123</v>
      </c>
      <c r="BK1072" s="8">
        <f t="shared" si="1286"/>
        <v>0.2018896496768105</v>
      </c>
      <c r="BL1072" s="8">
        <f t="shared" si="1287"/>
        <v>0.30661549688129963</v>
      </c>
      <c r="BM1072" s="8">
        <f t="shared" si="1288"/>
        <v>0.78733005364049102</v>
      </c>
      <c r="BN1072" s="8">
        <f t="shared" si="1289"/>
        <v>0.19844297797526467</v>
      </c>
    </row>
    <row r="1073" spans="1:66" x14ac:dyDescent="0.25">
      <c r="A1073" t="s">
        <v>282</v>
      </c>
      <c r="B1073" t="s">
        <v>430</v>
      </c>
      <c r="C1073" t="s">
        <v>319</v>
      </c>
      <c r="D1073" s="7" t="s">
        <v>527</v>
      </c>
      <c r="E1073">
        <f>VLOOKUP(A1073,home!$A$2:$E$405,3,FALSE)</f>
        <v>1.6571</v>
      </c>
      <c r="F1073">
        <f>VLOOKUP(B1073,home!$B$2:$E$405,3,FALSE)</f>
        <v>0.40229999999999999</v>
      </c>
      <c r="G1073">
        <f>VLOOKUP(C1073,away!$B$2:$E$405,4,FALSE)</f>
        <v>1.0561</v>
      </c>
      <c r="H1073">
        <f>VLOOKUP(A1073,away!$A$2:$E$405,3,FALSE)</f>
        <v>1.3714</v>
      </c>
      <c r="I1073">
        <f>VLOOKUP(C1073,away!$B$2:$E$405,3,FALSE)</f>
        <v>0.72919999999999996</v>
      </c>
      <c r="J1073">
        <f>VLOOKUP(B1073,home!$B$2:$E$405,4,FALSE)</f>
        <v>0.48609999999999998</v>
      </c>
      <c r="K1073" s="3">
        <f t="shared" si="1234"/>
        <v>0.704050469613</v>
      </c>
      <c r="L1073" s="3">
        <f t="shared" si="1235"/>
        <v>0.486112094168</v>
      </c>
      <c r="M1073" s="5">
        <f t="shared" si="1236"/>
        <v>0.30417181272736404</v>
      </c>
      <c r="N1073" s="5">
        <f t="shared" si="1237"/>
        <v>0.2141523075937381</v>
      </c>
      <c r="O1073" s="5">
        <f t="shared" si="1238"/>
        <v>0.14786159687177564</v>
      </c>
      <c r="P1073" s="5">
        <f t="shared" si="1239"/>
        <v>0.10410202671530171</v>
      </c>
      <c r="Q1073" s="5">
        <f t="shared" si="1240"/>
        <v>7.5387016365039458E-2</v>
      </c>
      <c r="R1073" s="5">
        <f t="shared" si="1241"/>
        <v>3.5938655251181721E-2</v>
      </c>
      <c r="S1073" s="5">
        <f t="shared" si="1242"/>
        <v>8.9071632485116601E-3</v>
      </c>
      <c r="T1073" s="5">
        <f t="shared" si="1243"/>
        <v>3.664654039828661E-2</v>
      </c>
      <c r="U1073" s="5">
        <f t="shared" si="1244"/>
        <v>2.5302627106854197E-2</v>
      </c>
      <c r="V1073" s="5">
        <f t="shared" si="1245"/>
        <v>3.3871709915081331E-4</v>
      </c>
      <c r="W1073" s="5">
        <f t="shared" si="1246"/>
        <v>1.7692088091509652E-2</v>
      </c>
      <c r="X1073" s="5">
        <f t="shared" si="1247"/>
        <v>8.6003379923684908E-3</v>
      </c>
      <c r="Y1073" s="5">
        <f t="shared" si="1248"/>
        <v>2.0903641560114298E-3</v>
      </c>
      <c r="Z1073" s="5">
        <f t="shared" si="1249"/>
        <v>5.8234049885779121E-3</v>
      </c>
      <c r="AA1073" s="5">
        <f t="shared" si="1250"/>
        <v>4.0999710169549652E-3</v>
      </c>
      <c r="AB1073" s="5">
        <f t="shared" si="1251"/>
        <v>1.443293259943416E-3</v>
      </c>
      <c r="AC1073" s="5">
        <f t="shared" si="1252"/>
        <v>7.2453164275310434E-6</v>
      </c>
      <c r="AD1073" s="5">
        <f t="shared" si="1253"/>
        <v>3.1140307323154833E-3</v>
      </c>
      <c r="AE1073" s="5">
        <f t="shared" si="1254"/>
        <v>1.5137680005893901E-3</v>
      </c>
      <c r="AF1073" s="5">
        <f t="shared" si="1255"/>
        <v>3.6793046642550736E-4</v>
      </c>
      <c r="AG1073" s="5">
        <f t="shared" si="1256"/>
        <v>5.9618483180770795E-5</v>
      </c>
      <c r="AH1073" s="5">
        <f t="shared" si="1257"/>
        <v>7.0770689854649665E-4</v>
      </c>
      <c r="AI1073" s="5">
        <f t="shared" si="1258"/>
        <v>4.9826137427002063E-4</v>
      </c>
      <c r="AJ1073" s="5">
        <f t="shared" si="1259"/>
        <v>1.7540057727241339E-4</v>
      </c>
      <c r="AK1073" s="5">
        <f t="shared" si="1260"/>
        <v>4.1163619599677987E-5</v>
      </c>
      <c r="AL1073" s="5">
        <f t="shared" si="1261"/>
        <v>9.918764234419111E-8</v>
      </c>
      <c r="AM1073" s="5">
        <f t="shared" si="1262"/>
        <v>4.3848695989520616E-4</v>
      </c>
      <c r="AN1073" s="5">
        <f t="shared" si="1263"/>
        <v>2.1315381434001846E-4</v>
      </c>
      <c r="AO1073" s="5">
        <f t="shared" si="1264"/>
        <v>5.1808323534361725E-5</v>
      </c>
      <c r="AP1073" s="5">
        <f t="shared" si="1265"/>
        <v>8.3948842162072853E-6</v>
      </c>
      <c r="AQ1073" s="5">
        <f t="shared" si="1266"/>
        <v>1.0202136866596031E-6</v>
      </c>
      <c r="AR1073" s="5">
        <f t="shared" si="1267"/>
        <v>6.8804976501915584E-5</v>
      </c>
      <c r="AS1073" s="5">
        <f t="shared" si="1268"/>
        <v>4.844217601788509E-5</v>
      </c>
      <c r="AT1073" s="5">
        <f t="shared" si="1269"/>
        <v>1.70528683872338E-5</v>
      </c>
      <c r="AU1073" s="5">
        <f t="shared" si="1270"/>
        <v>4.0020266654268805E-6</v>
      </c>
      <c r="AV1073" s="5">
        <f t="shared" si="1271"/>
        <v>7.0440718829938582E-7</v>
      </c>
      <c r="AW1073" s="5">
        <f t="shared" si="1272"/>
        <v>9.4296437454558168E-10</v>
      </c>
      <c r="AX1073" s="5">
        <f t="shared" si="1273"/>
        <v>5.1452825005566082E-5</v>
      </c>
      <c r="AY1073" s="5">
        <f t="shared" si="1274"/>
        <v>2.5011840514315362E-5</v>
      </c>
      <c r="AZ1073" s="5">
        <f t="shared" si="1275"/>
        <v>6.0792790857049337E-6</v>
      </c>
      <c r="BA1073" s="5">
        <f t="shared" si="1276"/>
        <v>9.8507036246124984E-7</v>
      </c>
      <c r="BB1073" s="5">
        <f t="shared" si="1277"/>
        <v>1.1971365419971721E-7</v>
      </c>
      <c r="BC1073" s="5">
        <f t="shared" si="1278"/>
        <v>1.163885102870567E-8</v>
      </c>
      <c r="BD1073" s="5">
        <f t="shared" si="1279"/>
        <v>5.5744885360876989E-6</v>
      </c>
      <c r="BE1073" s="5">
        <f t="shared" si="1280"/>
        <v>3.9247212716848283E-6</v>
      </c>
      <c r="BF1073" s="5">
        <f t="shared" si="1281"/>
        <v>1.3816009272149169E-6</v>
      </c>
      <c r="BG1073" s="5">
        <f t="shared" si="1282"/>
        <v>3.2423892720780622E-7</v>
      </c>
      <c r="BH1073" s="5">
        <f t="shared" si="1283"/>
        <v>5.7070142241867816E-8</v>
      </c>
      <c r="BI1073" s="5">
        <f t="shared" si="1284"/>
        <v>8.0360520892535491E-9</v>
      </c>
      <c r="BJ1073" s="8">
        <f t="shared" si="1285"/>
        <v>0.36042052684261056</v>
      </c>
      <c r="BK1073" s="8">
        <f t="shared" si="1286"/>
        <v>0.41755207613491235</v>
      </c>
      <c r="BL1073" s="8">
        <f t="shared" si="1287"/>
        <v>0.21621895258701587</v>
      </c>
      <c r="BM1073" s="8">
        <f t="shared" si="1288"/>
        <v>0.11837653413116618</v>
      </c>
      <c r="BN1073" s="8">
        <f t="shared" si="1289"/>
        <v>0.88161341552440053</v>
      </c>
    </row>
    <row r="1074" spans="1:66" x14ac:dyDescent="0.25">
      <c r="A1074" t="s">
        <v>282</v>
      </c>
      <c r="B1074" t="s">
        <v>342</v>
      </c>
      <c r="C1074" t="s">
        <v>337</v>
      </c>
      <c r="D1074" s="7" t="s">
        <v>527</v>
      </c>
      <c r="E1074">
        <f>VLOOKUP(A1074,home!$A$2:$E$405,3,FALSE)</f>
        <v>1.6571</v>
      </c>
      <c r="F1074">
        <f>VLOOKUP(B1074,home!$B$2:$E$405,3,FALSE)</f>
        <v>0.4526</v>
      </c>
      <c r="G1074">
        <f>VLOOKUP(C1074,away!$B$2:$E$405,4,FALSE)</f>
        <v>0.4526</v>
      </c>
      <c r="H1074">
        <f>VLOOKUP(A1074,away!$A$2:$E$405,3,FALSE)</f>
        <v>1.3714</v>
      </c>
      <c r="I1074">
        <f>VLOOKUP(C1074,away!$B$2:$E$405,3,FALSE)</f>
        <v>0.54690000000000005</v>
      </c>
      <c r="J1074">
        <f>VLOOKUP(B1074,home!$B$2:$E$405,4,FALSE)</f>
        <v>1.6407</v>
      </c>
      <c r="K1074" s="3">
        <f t="shared" si="1234"/>
        <v>0.33945156599600002</v>
      </c>
      <c r="L1074" s="3">
        <f t="shared" si="1235"/>
        <v>1.2305556154620001</v>
      </c>
      <c r="M1074" s="5">
        <f t="shared" si="1236"/>
        <v>0.20804368829464601</v>
      </c>
      <c r="N1074" s="5">
        <f t="shared" si="1237"/>
        <v>7.0620755787201284E-2</v>
      </c>
      <c r="O1074" s="5">
        <f t="shared" si="1238"/>
        <v>0.25600932889240269</v>
      </c>
      <c r="P1074" s="5">
        <f t="shared" si="1239"/>
        <v>8.6902767602111103E-2</v>
      </c>
      <c r="Q1074" s="5">
        <f t="shared" si="1240"/>
        <v>1.1986163071893279E-2</v>
      </c>
      <c r="R1074" s="5">
        <f t="shared" si="1241"/>
        <v>0.15751685863960208</v>
      </c>
      <c r="S1074" s="5">
        <f t="shared" si="1242"/>
        <v>9.0751263338144737E-3</v>
      </c>
      <c r="T1074" s="5">
        <f t="shared" si="1243"/>
        <v>1.4749640275961533E-2</v>
      </c>
      <c r="U1074" s="5">
        <f t="shared" si="1244"/>
        <v>5.3469344335983486E-2</v>
      </c>
      <c r="V1074" s="5">
        <f t="shared" si="1245"/>
        <v>4.2120084445934641E-4</v>
      </c>
      <c r="W1074" s="5">
        <f t="shared" si="1246"/>
        <v>1.3562406083458662E-3</v>
      </c>
      <c r="X1074" s="5">
        <f t="shared" si="1247"/>
        <v>1.6689294965176052E-3</v>
      </c>
      <c r="Y1074" s="5">
        <f t="shared" si="1248"/>
        <v>1.0268552818749536E-3</v>
      </c>
      <c r="Z1074" s="5">
        <f t="shared" si="1249"/>
        <v>6.4611084976298805E-2</v>
      </c>
      <c r="AA1074" s="5">
        <f t="shared" si="1250"/>
        <v>2.1932333975905258E-2</v>
      </c>
      <c r="AB1074" s="5">
        <f t="shared" si="1251"/>
        <v>3.722482557034158E-3</v>
      </c>
      <c r="AC1074" s="5">
        <f t="shared" si="1252"/>
        <v>1.0996343904946732E-5</v>
      </c>
      <c r="AD1074" s="5">
        <f t="shared" si="1253"/>
        <v>1.15094499592593E-4</v>
      </c>
      <c r="AE1074" s="5">
        <f t="shared" si="1254"/>
        <v>1.4163018278245422E-4</v>
      </c>
      <c r="AF1074" s="5">
        <f t="shared" si="1255"/>
        <v>8.7141908370929255E-5</v>
      </c>
      <c r="AG1074" s="5">
        <f t="shared" si="1256"/>
        <v>3.5744321562640687E-5</v>
      </c>
      <c r="AH1074" s="5">
        <f t="shared" si="1257"/>
        <v>1.9876883359669226E-2</v>
      </c>
      <c r="AI1074" s="5">
        <f t="shared" si="1258"/>
        <v>6.7472391835595533E-3</v>
      </c>
      <c r="AJ1074" s="5">
        <f t="shared" si="1259"/>
        <v>1.1451804535044315E-3</v>
      </c>
      <c r="AK1074" s="5">
        <f t="shared" si="1260"/>
        <v>1.2957776609669622E-4</v>
      </c>
      <c r="AL1074" s="5">
        <f t="shared" si="1261"/>
        <v>1.8373308542599414E-7</v>
      </c>
      <c r="AM1074" s="5">
        <f t="shared" si="1262"/>
        <v>7.813801624846338E-6</v>
      </c>
      <c r="AN1074" s="5">
        <f t="shared" si="1263"/>
        <v>9.6153174675607629E-6</v>
      </c>
      <c r="AO1074" s="5">
        <f t="shared" si="1264"/>
        <v>5.9160914520783767E-6</v>
      </c>
      <c r="AP1074" s="5">
        <f t="shared" si="1265"/>
        <v>2.4266931859805949E-6</v>
      </c>
      <c r="AQ1074" s="5">
        <f t="shared" si="1266"/>
        <v>7.4654523175294774E-7</v>
      </c>
      <c r="AR1074" s="5">
        <f t="shared" si="1267"/>
        <v>4.8919220872248332E-3</v>
      </c>
      <c r="AS1074" s="5">
        <f t="shared" si="1268"/>
        <v>1.6605706132388908E-3</v>
      </c>
      <c r="AT1074" s="5">
        <f t="shared" si="1269"/>
        <v>2.8184164755543973E-4</v>
      </c>
      <c r="AU1074" s="5">
        <f t="shared" si="1270"/>
        <v>3.1890529541862238E-5</v>
      </c>
      <c r="AV1074" s="5">
        <f t="shared" si="1271"/>
        <v>2.7063225483567092E-6</v>
      </c>
      <c r="AW1074" s="5">
        <f t="shared" si="1272"/>
        <v>2.1318857691323679E-9</v>
      </c>
      <c r="AX1074" s="5">
        <f t="shared" si="1273"/>
        <v>4.4206786632269629E-7</v>
      </c>
      <c r="AY1074" s="5">
        <f t="shared" si="1274"/>
        <v>5.4398909531869873E-7</v>
      </c>
      <c r="AZ1074" s="5">
        <f t="shared" si="1275"/>
        <v>3.3470441799725899E-7</v>
      </c>
      <c r="BA1074" s="5">
        <f t="shared" si="1276"/>
        <v>1.3729080036215584E-7</v>
      </c>
      <c r="BB1074" s="5">
        <f t="shared" si="1277"/>
        <v>4.2235991334230799E-8</v>
      </c>
      <c r="BC1074" s="5">
        <f t="shared" si="1278"/>
        <v>1.0394747262188421E-8</v>
      </c>
      <c r="BD1074" s="5">
        <f t="shared" si="1279"/>
        <v>1.0032970324728508E-3</v>
      </c>
      <c r="BE1074" s="5">
        <f t="shared" si="1280"/>
        <v>3.4057074883204889E-4</v>
      </c>
      <c r="BF1074" s="5">
        <f t="shared" si="1281"/>
        <v>5.7803637011734691E-5</v>
      </c>
      <c r="BG1074" s="5">
        <f t="shared" si="1282"/>
        <v>6.5405117012992282E-6</v>
      </c>
      <c r="BH1074" s="5">
        <f t="shared" si="1283"/>
        <v>5.5504673485529628E-7</v>
      </c>
      <c r="BI1074" s="5">
        <f t="shared" si="1284"/>
        <v>3.7682296669519393E-8</v>
      </c>
      <c r="BJ1074" s="8">
        <f t="shared" si="1285"/>
        <v>0.10181622456598396</v>
      </c>
      <c r="BK1074" s="8">
        <f t="shared" si="1286"/>
        <v>0.3044545071411166</v>
      </c>
      <c r="BL1074" s="8">
        <f t="shared" si="1287"/>
        <v>0.52882696502291648</v>
      </c>
      <c r="BM1074" s="8">
        <f t="shared" si="1288"/>
        <v>0.20862867756124984</v>
      </c>
      <c r="BN1074" s="8">
        <f t="shared" si="1289"/>
        <v>0.79107956228785647</v>
      </c>
    </row>
    <row r="1075" spans="1:66" x14ac:dyDescent="0.25">
      <c r="A1075" t="s">
        <v>282</v>
      </c>
      <c r="B1075" t="s">
        <v>199</v>
      </c>
      <c r="C1075" t="s">
        <v>33</v>
      </c>
      <c r="D1075" s="7" t="s">
        <v>527</v>
      </c>
      <c r="E1075">
        <f>VLOOKUP(A1075,home!$A$2:$E$405,3,FALSE)</f>
        <v>1.6571</v>
      </c>
      <c r="F1075">
        <f>VLOOKUP(B1075,home!$B$2:$E$405,3,FALSE)</f>
        <v>0.9052</v>
      </c>
      <c r="G1075">
        <f>VLOOKUP(C1075,away!$B$2:$E$405,4,FALSE)</f>
        <v>0</v>
      </c>
      <c r="H1075">
        <f>VLOOKUP(A1075,away!$A$2:$E$405,3,FALSE)</f>
        <v>1.3714</v>
      </c>
      <c r="I1075">
        <f>VLOOKUP(C1075,away!$B$2:$E$405,3,FALSE)</f>
        <v>1.2153</v>
      </c>
      <c r="J1075">
        <f>VLOOKUP(B1075,home!$B$2:$E$405,4,FALSE)</f>
        <v>1.4583999999999999</v>
      </c>
      <c r="K1075" s="3">
        <f t="shared" si="1234"/>
        <v>0</v>
      </c>
      <c r="L1075" s="3">
        <f t="shared" si="1235"/>
        <v>2.4306604733279999</v>
      </c>
      <c r="M1075" s="5">
        <f t="shared" si="1236"/>
        <v>8.7978705800277945E-2</v>
      </c>
      <c r="N1075" s="5">
        <f t="shared" si="1237"/>
        <v>0</v>
      </c>
      <c r="O1075" s="5">
        <f t="shared" si="1238"/>
        <v>0.21384636268328844</v>
      </c>
      <c r="P1075" s="5">
        <f t="shared" si="1239"/>
        <v>0</v>
      </c>
      <c r="Q1075" s="5">
        <f t="shared" si="1240"/>
        <v>0</v>
      </c>
      <c r="R1075" s="5">
        <f t="shared" si="1241"/>
        <v>0.25989395056961656</v>
      </c>
      <c r="S1075" s="5">
        <f t="shared" si="1242"/>
        <v>0</v>
      </c>
      <c r="T1075" s="5">
        <f t="shared" si="1243"/>
        <v>0</v>
      </c>
      <c r="U1075" s="5">
        <f t="shared" si="1244"/>
        <v>0</v>
      </c>
      <c r="V1075" s="5">
        <f t="shared" si="1245"/>
        <v>0</v>
      </c>
      <c r="W1075" s="5">
        <f t="shared" si="1246"/>
        <v>0</v>
      </c>
      <c r="X1075" s="5">
        <f t="shared" si="1247"/>
        <v>0</v>
      </c>
      <c r="Y1075" s="5">
        <f t="shared" si="1248"/>
        <v>0</v>
      </c>
      <c r="Z1075" s="5">
        <f t="shared" si="1249"/>
        <v>0.21057131763554268</v>
      </c>
      <c r="AA1075" s="5">
        <f t="shared" si="1250"/>
        <v>0</v>
      </c>
      <c r="AB1075" s="5">
        <f t="shared" si="1251"/>
        <v>0</v>
      </c>
      <c r="AC1075" s="5">
        <f t="shared" si="1252"/>
        <v>0</v>
      </c>
      <c r="AD1075" s="5">
        <f t="shared" si="1253"/>
        <v>0</v>
      </c>
      <c r="AE1075" s="5">
        <f t="shared" si="1254"/>
        <v>0</v>
      </c>
      <c r="AF1075" s="5">
        <f t="shared" si="1255"/>
        <v>0</v>
      </c>
      <c r="AG1075" s="5">
        <f t="shared" si="1256"/>
        <v>0</v>
      </c>
      <c r="AH1075" s="5">
        <f t="shared" si="1257"/>
        <v>0.12795684464832718</v>
      </c>
      <c r="AI1075" s="5">
        <f t="shared" si="1258"/>
        <v>0</v>
      </c>
      <c r="AJ1075" s="5">
        <f t="shared" si="1259"/>
        <v>0</v>
      </c>
      <c r="AK1075" s="5">
        <f t="shared" si="1260"/>
        <v>0</v>
      </c>
      <c r="AL1075" s="5">
        <f t="shared" si="1261"/>
        <v>0</v>
      </c>
      <c r="AM1075" s="5">
        <f t="shared" si="1262"/>
        <v>0</v>
      </c>
      <c r="AN1075" s="5">
        <f t="shared" si="1263"/>
        <v>0</v>
      </c>
      <c r="AO1075" s="5">
        <f t="shared" si="1264"/>
        <v>0</v>
      </c>
      <c r="AP1075" s="5">
        <f t="shared" si="1265"/>
        <v>0</v>
      </c>
      <c r="AQ1075" s="5">
        <f t="shared" si="1266"/>
        <v>0</v>
      </c>
      <c r="AR1075" s="5">
        <f t="shared" si="1267"/>
        <v>6.2203928915692062E-2</v>
      </c>
      <c r="AS1075" s="5">
        <f t="shared" si="1268"/>
        <v>0</v>
      </c>
      <c r="AT1075" s="5">
        <f t="shared" si="1269"/>
        <v>0</v>
      </c>
      <c r="AU1075" s="5">
        <f t="shared" si="1270"/>
        <v>0</v>
      </c>
      <c r="AV1075" s="5">
        <f t="shared" si="1271"/>
        <v>0</v>
      </c>
      <c r="AW1075" s="5">
        <f t="shared" si="1272"/>
        <v>0</v>
      </c>
      <c r="AX1075" s="5">
        <f t="shared" si="1273"/>
        <v>0</v>
      </c>
      <c r="AY1075" s="5">
        <f t="shared" si="1274"/>
        <v>0</v>
      </c>
      <c r="AZ1075" s="5">
        <f t="shared" si="1275"/>
        <v>0</v>
      </c>
      <c r="BA1075" s="5">
        <f t="shared" si="1276"/>
        <v>0</v>
      </c>
      <c r="BB1075" s="5">
        <f t="shared" si="1277"/>
        <v>0</v>
      </c>
      <c r="BC1075" s="5">
        <f t="shared" si="1278"/>
        <v>0</v>
      </c>
      <c r="BD1075" s="5">
        <f t="shared" si="1279"/>
        <v>2.5199438550179542E-2</v>
      </c>
      <c r="BE1075" s="5">
        <f t="shared" si="1280"/>
        <v>0</v>
      </c>
      <c r="BF1075" s="5">
        <f t="shared" si="1281"/>
        <v>0</v>
      </c>
      <c r="BG1075" s="5">
        <f t="shared" si="1282"/>
        <v>0</v>
      </c>
      <c r="BH1075" s="5">
        <f t="shared" si="1283"/>
        <v>0</v>
      </c>
      <c r="BI1075" s="5">
        <f t="shared" si="1284"/>
        <v>0</v>
      </c>
      <c r="BJ1075" s="8">
        <f t="shared" si="1285"/>
        <v>0</v>
      </c>
      <c r="BK1075" s="8">
        <f t="shared" si="1286"/>
        <v>8.7978705800277945E-2</v>
      </c>
      <c r="BL1075" s="8">
        <f t="shared" si="1287"/>
        <v>0.68910052536710387</v>
      </c>
      <c r="BM1075" s="8">
        <f t="shared" si="1288"/>
        <v>0.42593152974974141</v>
      </c>
      <c r="BN1075" s="8">
        <f t="shared" si="1289"/>
        <v>0.56171901905318289</v>
      </c>
    </row>
    <row r="1076" spans="1:66" x14ac:dyDescent="0.25">
      <c r="A1076" t="s">
        <v>288</v>
      </c>
      <c r="B1076" t="s">
        <v>293</v>
      </c>
      <c r="C1076" t="s">
        <v>320</v>
      </c>
      <c r="D1076" s="7" t="s">
        <v>527</v>
      </c>
      <c r="E1076">
        <f>VLOOKUP(A1076,home!$A$2:$E$405,3,FALSE)</f>
        <v>1.6215999999999999</v>
      </c>
      <c r="F1076">
        <f>VLOOKUP(B1076,home!$B$2:$E$405,3,FALSE)</f>
        <v>1.0791999999999999</v>
      </c>
      <c r="G1076">
        <f>VLOOKUP(C1076,away!$B$2:$E$405,4,FALSE)</f>
        <v>0.77080000000000004</v>
      </c>
      <c r="H1076">
        <f>VLOOKUP(A1076,away!$A$2:$E$405,3,FALSE)</f>
        <v>1.2972999999999999</v>
      </c>
      <c r="I1076">
        <f>VLOOKUP(C1076,away!$B$2:$E$405,3,FALSE)</f>
        <v>0.57809999999999995</v>
      </c>
      <c r="J1076">
        <f>VLOOKUP(B1076,home!$B$2:$E$405,4,FALSE)</f>
        <v>1.1561999999999999</v>
      </c>
      <c r="K1076" s="3">
        <f t="shared" si="1234"/>
        <v>1.348923678976</v>
      </c>
      <c r="L1076" s="3">
        <f t="shared" si="1235"/>
        <v>0.86711430810599976</v>
      </c>
      <c r="M1076" s="5">
        <f t="shared" si="1236"/>
        <v>0.10904027309231522</v>
      </c>
      <c r="N1076" s="5">
        <f t="shared" si="1237"/>
        <v>0.14708700633623356</v>
      </c>
      <c r="O1076" s="5">
        <f t="shared" si="1238"/>
        <v>9.4550380958132174E-2</v>
      </c>
      <c r="P1076" s="5">
        <f t="shared" si="1239"/>
        <v>0.12754124773062597</v>
      </c>
      <c r="Q1076" s="5">
        <f t="shared" si="1240"/>
        <v>9.9204572858319212E-2</v>
      </c>
      <c r="R1076" s="5">
        <f t="shared" si="1241"/>
        <v>4.099299408283473E-2</v>
      </c>
      <c r="S1076" s="5">
        <f t="shared" si="1242"/>
        <v>3.7295325413650611E-2</v>
      </c>
      <c r="T1076" s="5">
        <f t="shared" si="1243"/>
        <v>8.6021704554992709E-2</v>
      </c>
      <c r="U1076" s="5">
        <f t="shared" si="1244"/>
        <v>5.5296420390458817E-2</v>
      </c>
      <c r="V1076" s="5">
        <f t="shared" si="1245"/>
        <v>4.8470290460170245E-3</v>
      </c>
      <c r="W1076" s="5">
        <f t="shared" si="1246"/>
        <v>4.4606465797095526E-2</v>
      </c>
      <c r="X1076" s="5">
        <f t="shared" si="1247"/>
        <v>3.8678904726702427E-2</v>
      </c>
      <c r="Y1076" s="5">
        <f t="shared" si="1248"/>
        <v>1.6769515855196229E-2</v>
      </c>
      <c r="Z1076" s="5">
        <f t="shared" si="1249"/>
        <v>1.1848537233776862E-2</v>
      </c>
      <c r="AA1076" s="5">
        <f t="shared" si="1250"/>
        <v>1.5982772435870402E-2</v>
      </c>
      <c r="AB1076" s="5">
        <f t="shared" si="1251"/>
        <v>1.0779770097215254E-2</v>
      </c>
      <c r="AC1076" s="5">
        <f t="shared" si="1252"/>
        <v>3.5433933879653722E-4</v>
      </c>
      <c r="AD1076" s="5">
        <f t="shared" si="1253"/>
        <v>1.5042679487283807E-2</v>
      </c>
      <c r="AE1076" s="5">
        <f t="shared" si="1254"/>
        <v>1.3043722615676413E-2</v>
      </c>
      <c r="AF1076" s="5">
        <f t="shared" si="1255"/>
        <v>5.6551992555094171E-3</v>
      </c>
      <c r="AG1076" s="5">
        <f t="shared" si="1256"/>
        <v>1.6345680632142044E-3</v>
      </c>
      <c r="AH1076" s="5">
        <f t="shared" si="1257"/>
        <v>2.5685090413836496E-3</v>
      </c>
      <c r="AI1076" s="5">
        <f t="shared" si="1258"/>
        <v>3.4647226655863512E-3</v>
      </c>
      <c r="AJ1076" s="5">
        <f t="shared" si="1259"/>
        <v>2.3368232223471373E-3</v>
      </c>
      <c r="AK1076" s="5">
        <f t="shared" si="1260"/>
        <v>1.0507320594016838E-3</v>
      </c>
      <c r="AL1076" s="5">
        <f t="shared" si="1261"/>
        <v>1.6578418270062242E-5</v>
      </c>
      <c r="AM1076" s="5">
        <f t="shared" si="1262"/>
        <v>4.0582853111287365E-3</v>
      </c>
      <c r="AN1076" s="5">
        <f t="shared" si="1263"/>
        <v>3.5189972596561363E-3</v>
      </c>
      <c r="AO1076" s="5">
        <f t="shared" si="1264"/>
        <v>1.5256864370168197E-3</v>
      </c>
      <c r="AP1076" s="5">
        <f t="shared" si="1265"/>
        <v>4.4098151307351592E-4</v>
      </c>
      <c r="AQ1076" s="5">
        <f t="shared" si="1266"/>
        <v>9.5595344899069654E-5</v>
      </c>
      <c r="AR1076" s="5">
        <f t="shared" si="1267"/>
        <v>4.4543818805667775E-4</v>
      </c>
      <c r="AS1076" s="5">
        <f t="shared" si="1268"/>
        <v>6.0086211938981701E-4</v>
      </c>
      <c r="AT1076" s="5">
        <f t="shared" si="1269"/>
        <v>4.0525857032231431E-4</v>
      </c>
      <c r="AU1076" s="5">
        <f t="shared" si="1270"/>
        <v>1.8222096053857671E-4</v>
      </c>
      <c r="AV1076" s="5">
        <f t="shared" si="1271"/>
        <v>6.1450542119059377E-5</v>
      </c>
      <c r="AW1076" s="5">
        <f t="shared" si="1272"/>
        <v>5.3864709585426658E-7</v>
      </c>
      <c r="AX1076" s="5">
        <f t="shared" si="1273"/>
        <v>9.1238619203700539E-4</v>
      </c>
      <c r="AY1076" s="5">
        <f t="shared" si="1274"/>
        <v>7.9114312163363568E-4</v>
      </c>
      <c r="AZ1076" s="5">
        <f t="shared" si="1275"/>
        <v>3.4300576026408537E-4</v>
      </c>
      <c r="BA1076" s="5">
        <f t="shared" si="1276"/>
        <v>9.9141734162588285E-5</v>
      </c>
      <c r="BB1076" s="5">
        <f t="shared" si="1277"/>
        <v>2.1491804055705421E-5</v>
      </c>
      <c r="BC1076" s="5">
        <f t="shared" si="1278"/>
        <v>3.7271701607425462E-6</v>
      </c>
      <c r="BD1076" s="5">
        <f t="shared" si="1279"/>
        <v>6.4374304373459356E-5</v>
      </c>
      <c r="BE1076" s="5">
        <f t="shared" si="1280"/>
        <v>8.6836023486967586E-5</v>
      </c>
      <c r="BF1076" s="5">
        <f t="shared" si="1281"/>
        <v>5.8567584134843337E-5</v>
      </c>
      <c r="BG1076" s="5">
        <f t="shared" si="1282"/>
        <v>2.633440035330309E-5</v>
      </c>
      <c r="BH1076" s="5">
        <f t="shared" si="1283"/>
        <v>8.8807740520511236E-6</v>
      </c>
      <c r="BI1076" s="5">
        <f t="shared" si="1284"/>
        <v>2.3958972812894799E-6</v>
      </c>
      <c r="BJ1076" s="8">
        <f t="shared" si="1285"/>
        <v>0.47955478119831157</v>
      </c>
      <c r="BK1076" s="8">
        <f t="shared" si="1286"/>
        <v>0.27988593616130908</v>
      </c>
      <c r="BL1076" s="8">
        <f t="shared" si="1287"/>
        <v>0.22896574431733852</v>
      </c>
      <c r="BM1076" s="8">
        <f t="shared" si="1288"/>
        <v>0.38104791937773747</v>
      </c>
      <c r="BN1076" s="8">
        <f t="shared" si="1289"/>
        <v>0.61841647505846087</v>
      </c>
    </row>
    <row r="1077" spans="1:66" x14ac:dyDescent="0.25">
      <c r="A1077" t="s">
        <v>288</v>
      </c>
      <c r="B1077" t="s">
        <v>313</v>
      </c>
      <c r="C1077" t="s">
        <v>312</v>
      </c>
      <c r="D1077" s="7" t="s">
        <v>527</v>
      </c>
      <c r="E1077">
        <f>VLOOKUP(A1077,home!$A$2:$E$405,3,FALSE)</f>
        <v>1.6215999999999999</v>
      </c>
      <c r="F1077">
        <f>VLOOKUP(B1077,home!$B$2:$E$405,3,FALSE)</f>
        <v>0.30830000000000002</v>
      </c>
      <c r="G1077">
        <f>VLOOKUP(C1077,away!$B$2:$E$405,4,FALSE)</f>
        <v>0.77080000000000004</v>
      </c>
      <c r="H1077">
        <f>VLOOKUP(A1077,away!$A$2:$E$405,3,FALSE)</f>
        <v>1.2972999999999999</v>
      </c>
      <c r="I1077">
        <f>VLOOKUP(C1077,away!$B$2:$E$405,3,FALSE)</f>
        <v>1.5417000000000001</v>
      </c>
      <c r="J1077">
        <f>VLOOKUP(B1077,home!$B$2:$E$405,4,FALSE)</f>
        <v>1.1561999999999999</v>
      </c>
      <c r="K1077" s="3">
        <f t="shared" si="1234"/>
        <v>0.385353197024</v>
      </c>
      <c r="L1077" s="3">
        <f t="shared" si="1235"/>
        <v>2.3124548154419999</v>
      </c>
      <c r="M1077" s="5">
        <f t="shared" si="1236"/>
        <v>6.7352987958763016E-2</v>
      </c>
      <c r="N1077" s="5">
        <f t="shared" si="1237"/>
        <v>2.5954689239028304E-2</v>
      </c>
      <c r="O1077" s="5">
        <f t="shared" si="1238"/>
        <v>0.15575074133964859</v>
      </c>
      <c r="P1077" s="5">
        <f t="shared" si="1239"/>
        <v>6.0019046114091659E-2</v>
      </c>
      <c r="Q1077" s="5">
        <f t="shared" si="1240"/>
        <v>5.0008612380119831E-3</v>
      </c>
      <c r="R1077" s="5">
        <f t="shared" si="1241"/>
        <v>0.18008327590976589</v>
      </c>
      <c r="S1077" s="5">
        <f t="shared" si="1242"/>
        <v>1.3370920896081726E-2</v>
      </c>
      <c r="T1077" s="5">
        <f t="shared" si="1243"/>
        <v>1.1564265651198051E-2</v>
      </c>
      <c r="U1077" s="5">
        <f t="shared" si="1244"/>
        <v>6.9395666102383374E-2</v>
      </c>
      <c r="V1077" s="5">
        <f t="shared" si="1245"/>
        <v>1.3238873486143036E-3</v>
      </c>
      <c r="W1077" s="5">
        <f t="shared" si="1246"/>
        <v>6.4236595531377209E-4</v>
      </c>
      <c r="X1077" s="5">
        <f t="shared" si="1247"/>
        <v>1.4854422466413328E-3</v>
      </c>
      <c r="Y1077" s="5">
        <f t="shared" si="1248"/>
        <v>1.7175090381533668E-3</v>
      </c>
      <c r="Z1077" s="5">
        <f t="shared" si="1249"/>
        <v>0.13881147951936948</v>
      </c>
      <c r="AA1077" s="5">
        <f t="shared" si="1250"/>
        <v>5.3491447416420528E-2</v>
      </c>
      <c r="AB1077" s="5">
        <f t="shared" si="1251"/>
        <v>1.0306550137679416E-2</v>
      </c>
      <c r="AC1077" s="5">
        <f t="shared" si="1252"/>
        <v>7.3733232031028255E-5</v>
      </c>
      <c r="AD1077" s="5">
        <f t="shared" si="1253"/>
        <v>6.188444363488449E-5</v>
      </c>
      <c r="AE1077" s="5">
        <f t="shared" si="1254"/>
        <v>1.4310497968443768E-4</v>
      </c>
      <c r="AF1077" s="5">
        <f t="shared" si="1255"/>
        <v>1.6546189969250376E-4</v>
      </c>
      <c r="AG1077" s="5">
        <f t="shared" si="1256"/>
        <v>1.2754105557203716E-4</v>
      </c>
      <c r="AH1077" s="5">
        <f t="shared" si="1257"/>
        <v>8.0248818563298616E-2</v>
      </c>
      <c r="AI1077" s="5">
        <f t="shared" si="1258"/>
        <v>3.092413879076604E-2</v>
      </c>
      <c r="AJ1077" s="5">
        <f t="shared" si="1259"/>
        <v>5.958357874117793E-3</v>
      </c>
      <c r="AK1077" s="5">
        <f t="shared" si="1260"/>
        <v>7.6535741860147188E-4</v>
      </c>
      <c r="AL1077" s="5">
        <f t="shared" si="1261"/>
        <v>2.6281822900690099E-6</v>
      </c>
      <c r="AM1077" s="5">
        <f t="shared" si="1262"/>
        <v>4.7694736401508556E-6</v>
      </c>
      <c r="AN1077" s="5">
        <f t="shared" si="1263"/>
        <v>1.102919228629053E-5</v>
      </c>
      <c r="AO1077" s="5">
        <f t="shared" si="1264"/>
        <v>1.2752254406434151E-5</v>
      </c>
      <c r="AP1077" s="5">
        <f t="shared" si="1265"/>
        <v>9.8296707033000379E-6</v>
      </c>
      <c r="AQ1077" s="5">
        <f t="shared" si="1266"/>
        <v>5.6826673380138309E-6</v>
      </c>
      <c r="AR1077" s="5">
        <f t="shared" si="1267"/>
        <v>3.7114353384046242E-2</v>
      </c>
      <c r="AS1077" s="5">
        <f t="shared" si="1268"/>
        <v>1.4302134732020732E-2</v>
      </c>
      <c r="AT1077" s="5">
        <f t="shared" si="1269"/>
        <v>2.7556866716260888E-3</v>
      </c>
      <c r="AU1077" s="5">
        <f t="shared" si="1270"/>
        <v>3.5397088963584633E-4</v>
      </c>
      <c r="AV1077" s="5">
        <f t="shared" si="1271"/>
        <v>3.4100953493650709E-5</v>
      </c>
      <c r="AW1077" s="5">
        <f t="shared" si="1272"/>
        <v>6.5055677741204667E-8</v>
      </c>
      <c r="AX1077" s="5">
        <f t="shared" si="1273"/>
        <v>3.0632198589230427E-7</v>
      </c>
      <c r="AY1077" s="5">
        <f t="shared" si="1274"/>
        <v>7.0835575135241543E-7</v>
      </c>
      <c r="AZ1077" s="5">
        <f t="shared" si="1275"/>
        <v>8.1902033413046465E-7</v>
      </c>
      <c r="BA1077" s="5">
        <f t="shared" si="1276"/>
        <v>6.3131583853496955E-7</v>
      </c>
      <c r="BB1077" s="5">
        <f t="shared" si="1277"/>
        <v>3.6497233772124858E-7</v>
      </c>
      <c r="BC1077" s="5">
        <f t="shared" si="1278"/>
        <v>1.68796407973325E-7</v>
      </c>
      <c r="BD1077" s="5">
        <f t="shared" si="1279"/>
        <v>1.4304210867492312E-2</v>
      </c>
      <c r="BE1077" s="5">
        <f t="shared" si="1280"/>
        <v>5.5121733886936064E-3</v>
      </c>
      <c r="BF1077" s="5">
        <f t="shared" si="1281"/>
        <v>1.0620668189418485E-3</v>
      </c>
      <c r="BG1077" s="5">
        <f t="shared" si="1282"/>
        <v>1.364236147107837E-4</v>
      </c>
      <c r="BH1077" s="5">
        <f t="shared" si="1283"/>
        <v>1.3142819019592722E-5</v>
      </c>
      <c r="BI1077" s="5">
        <f t="shared" si="1284"/>
        <v>1.0129254654215783E-6</v>
      </c>
      <c r="BJ1077" s="8">
        <f t="shared" si="1285"/>
        <v>4.6910187787960474E-2</v>
      </c>
      <c r="BK1077" s="8">
        <f t="shared" si="1286"/>
        <v>0.14214391208762317</v>
      </c>
      <c r="BL1077" s="8">
        <f t="shared" si="1287"/>
        <v>0.66251363061782775</v>
      </c>
      <c r="BM1077" s="8">
        <f t="shared" si="1288"/>
        <v>0.49621696491339784</v>
      </c>
      <c r="BN1077" s="8">
        <f t="shared" si="1289"/>
        <v>0.49416160179930946</v>
      </c>
    </row>
    <row r="1078" spans="1:66" x14ac:dyDescent="0.25">
      <c r="A1078" t="s">
        <v>288</v>
      </c>
      <c r="B1078" t="s">
        <v>316</v>
      </c>
      <c r="C1078" t="s">
        <v>476</v>
      </c>
      <c r="D1078" s="7" t="s">
        <v>527</v>
      </c>
      <c r="E1078">
        <f>VLOOKUP(A1078,home!$A$2:$E$405,3,FALSE)</f>
        <v>1.6215999999999999</v>
      </c>
      <c r="F1078">
        <f>VLOOKUP(B1078,home!$B$2:$E$405,3,FALSE)</f>
        <v>1.0278</v>
      </c>
      <c r="G1078">
        <f>VLOOKUP(C1078,away!$B$2:$E$405,4,FALSE)</f>
        <v>0.77080000000000004</v>
      </c>
      <c r="H1078">
        <f>VLOOKUP(A1078,away!$A$2:$E$405,3,FALSE)</f>
        <v>1.2972999999999999</v>
      </c>
      <c r="I1078">
        <f>VLOOKUP(C1078,away!$B$2:$E$405,3,FALSE)</f>
        <v>0.96350000000000002</v>
      </c>
      <c r="J1078">
        <f>VLOOKUP(B1078,home!$B$2:$E$405,4,FALSE)</f>
        <v>1.2847</v>
      </c>
      <c r="K1078" s="3">
        <f t="shared" si="1234"/>
        <v>1.284677313984</v>
      </c>
      <c r="L1078" s="3">
        <f t="shared" si="1235"/>
        <v>1.6058089021849997</v>
      </c>
      <c r="M1078" s="5">
        <f t="shared" si="1236"/>
        <v>5.554919712651462E-2</v>
      </c>
      <c r="N1078" s="5">
        <f t="shared" si="1237"/>
        <v>7.1362793358458521E-2</v>
      </c>
      <c r="O1078" s="5">
        <f t="shared" si="1238"/>
        <v>8.9201395254986604E-2</v>
      </c>
      <c r="P1078" s="5">
        <f t="shared" si="1239"/>
        <v>0.11459500885980128</v>
      </c>
      <c r="Q1078" s="5">
        <f t="shared" si="1240"/>
        <v>4.5839080845069866E-2</v>
      </c>
      <c r="R1078" s="5">
        <f t="shared" si="1241"/>
        <v>7.1620197293890145E-2</v>
      </c>
      <c r="S1078" s="5">
        <f t="shared" si="1242"/>
        <v>5.9100836442646777E-2</v>
      </c>
      <c r="T1078" s="5">
        <f t="shared" si="1243"/>
        <v>7.3608804088991106E-2</v>
      </c>
      <c r="U1078" s="5">
        <f t="shared" si="1244"/>
        <v>9.2008842686518932E-2</v>
      </c>
      <c r="V1078" s="5">
        <f t="shared" si="1245"/>
        <v>1.3546872214396183E-2</v>
      </c>
      <c r="W1078" s="5">
        <f t="shared" si="1246"/>
        <v>1.9629475751846603E-2</v>
      </c>
      <c r="X1078" s="5">
        <f t="shared" si="1247"/>
        <v>3.1521186907539869E-2</v>
      </c>
      <c r="Y1078" s="5">
        <f t="shared" si="1248"/>
        <v>2.5308501271782399E-2</v>
      </c>
      <c r="Z1078" s="5">
        <f t="shared" si="1249"/>
        <v>3.8336116796924932E-2</v>
      </c>
      <c r="AA1078" s="5">
        <f t="shared" si="1250"/>
        <v>4.9249539555250417E-2</v>
      </c>
      <c r="AB1078" s="5">
        <f t="shared" si="1251"/>
        <v>3.1634883095393938E-2</v>
      </c>
      <c r="AC1078" s="5">
        <f t="shared" si="1252"/>
        <v>1.7466543417086768E-3</v>
      </c>
      <c r="AD1078" s="5">
        <f t="shared" si="1253"/>
        <v>6.3043855459490872E-3</v>
      </c>
      <c r="AE1078" s="5">
        <f t="shared" si="1254"/>
        <v>1.0123638432491486E-2</v>
      </c>
      <c r="AF1078" s="5">
        <f t="shared" si="1255"/>
        <v>8.1283143586985129E-3</v>
      </c>
      <c r="AG1078" s="5">
        <f t="shared" si="1256"/>
        <v>4.3508398523187421E-3</v>
      </c>
      <c r="AH1078" s="5">
        <f t="shared" si="1257"/>
        <v>1.5390119406926491E-2</v>
      </c>
      <c r="AI1078" s="5">
        <f t="shared" si="1258"/>
        <v>1.9771337261583352E-2</v>
      </c>
      <c r="AJ1078" s="5">
        <f t="shared" si="1259"/>
        <v>1.269989422354134E-2</v>
      </c>
      <c r="AK1078" s="5">
        <f t="shared" si="1260"/>
        <v>5.4384219996600038E-3</v>
      </c>
      <c r="AL1078" s="5">
        <f t="shared" si="1261"/>
        <v>1.4413016217480282E-4</v>
      </c>
      <c r="AM1078" s="5">
        <f t="shared" si="1262"/>
        <v>1.6198202178978856E-3</v>
      </c>
      <c r="AN1078" s="5">
        <f t="shared" si="1263"/>
        <v>2.601121725839671E-3</v>
      </c>
      <c r="AO1078" s="5">
        <f t="shared" si="1264"/>
        <v>2.0884522115100774E-3</v>
      </c>
      <c r="AP1078" s="5">
        <f t="shared" si="1265"/>
        <v>1.1178850510102773E-3</v>
      </c>
      <c r="AQ1078" s="5">
        <f t="shared" si="1266"/>
        <v>4.4877744163295902E-4</v>
      </c>
      <c r="AR1078" s="5">
        <f t="shared" si="1267"/>
        <v>4.9427181498665337E-3</v>
      </c>
      <c r="AS1078" s="5">
        <f t="shared" si="1268"/>
        <v>6.3497978765505031E-3</v>
      </c>
      <c r="AT1078" s="5">
        <f t="shared" si="1269"/>
        <v>4.0787206401941035E-3</v>
      </c>
      <c r="AU1078" s="5">
        <f t="shared" si="1270"/>
        <v>1.7466132921785547E-3</v>
      </c>
      <c r="AV1078" s="5">
        <f t="shared" si="1271"/>
        <v>5.6095861819117421E-4</v>
      </c>
      <c r="AW1078" s="5">
        <f t="shared" si="1272"/>
        <v>8.2592438903848098E-6</v>
      </c>
      <c r="AX1078" s="5">
        <f t="shared" si="1273"/>
        <v>3.4682438111100525E-4</v>
      </c>
      <c r="AY1078" s="5">
        <f t="shared" si="1274"/>
        <v>5.5693367868285537E-4</v>
      </c>
      <c r="AZ1078" s="5">
        <f t="shared" si="1275"/>
        <v>4.4716452957778479E-4</v>
      </c>
      <c r="BA1078" s="5">
        <f t="shared" si="1276"/>
        <v>2.3935359411245808E-4</v>
      </c>
      <c r="BB1078" s="5">
        <f t="shared" si="1277"/>
        <v>9.6089033048940098E-5</v>
      </c>
      <c r="BC1078" s="5">
        <f t="shared" si="1278"/>
        <v>3.0860124934467305E-5</v>
      </c>
      <c r="BD1078" s="5">
        <f t="shared" si="1279"/>
        <v>1.322843467674508E-3</v>
      </c>
      <c r="BE1078" s="5">
        <f t="shared" si="1280"/>
        <v>1.699426992873367E-3</v>
      </c>
      <c r="BF1078" s="5">
        <f t="shared" si="1281"/>
        <v>1.0916076522582317E-3</v>
      </c>
      <c r="BG1078" s="5">
        <f t="shared" si="1282"/>
        <v>4.6745452887582872E-4</v>
      </c>
      <c r="BH1078" s="5">
        <f t="shared" si="1283"/>
        <v>1.5013205714146393E-4</v>
      </c>
      <c r="BI1078" s="5">
        <f t="shared" si="1284"/>
        <v>3.8574249582277663E-5</v>
      </c>
      <c r="BJ1078" s="8">
        <f t="shared" si="1285"/>
        <v>0.30577030240250452</v>
      </c>
      <c r="BK1078" s="8">
        <f t="shared" si="1286"/>
        <v>0.24523963282592517</v>
      </c>
      <c r="BL1078" s="8">
        <f t="shared" si="1287"/>
        <v>0.40946347830313767</v>
      </c>
      <c r="BM1078" s="8">
        <f t="shared" si="1288"/>
        <v>0.55009318315497913</v>
      </c>
      <c r="BN1078" s="8">
        <f t="shared" si="1289"/>
        <v>0.44816767273872105</v>
      </c>
    </row>
    <row r="1079" spans="1:66" x14ac:dyDescent="0.25">
      <c r="A1079" t="s">
        <v>288</v>
      </c>
      <c r="B1079" t="s">
        <v>354</v>
      </c>
      <c r="C1079" t="s">
        <v>357</v>
      </c>
      <c r="D1079" s="7" t="s">
        <v>527</v>
      </c>
      <c r="E1079">
        <f>VLOOKUP(A1079,home!$A$2:$E$405,3,FALSE)</f>
        <v>1.6215999999999999</v>
      </c>
      <c r="F1079">
        <f>VLOOKUP(B1079,home!$B$2:$E$405,3,FALSE)</f>
        <v>1.2333000000000001</v>
      </c>
      <c r="G1079">
        <f>VLOOKUP(C1079,away!$B$2:$E$405,4,FALSE)</f>
        <v>1.6959</v>
      </c>
      <c r="H1079">
        <f>VLOOKUP(A1079,away!$A$2:$E$405,3,FALSE)</f>
        <v>1.2972999999999999</v>
      </c>
      <c r="I1079">
        <f>VLOOKUP(C1079,away!$B$2:$E$405,3,FALSE)</f>
        <v>0.77080000000000004</v>
      </c>
      <c r="J1079">
        <f>VLOOKUP(B1079,home!$B$2:$E$405,4,FALSE)</f>
        <v>1.349</v>
      </c>
      <c r="K1079" s="3">
        <f t="shared" si="1234"/>
        <v>3.391663106952</v>
      </c>
      <c r="L1079" s="3">
        <f t="shared" si="1235"/>
        <v>1.3489444751599999</v>
      </c>
      <c r="M1079" s="5">
        <f t="shared" si="1236"/>
        <v>8.7333383530032189E-3</v>
      </c>
      <c r="N1079" s="5">
        <f t="shared" si="1237"/>
        <v>2.9620541492409957E-2</v>
      </c>
      <c r="O1079" s="5">
        <f t="shared" si="1238"/>
        <v>1.1780788520986624E-2</v>
      </c>
      <c r="P1079" s="5">
        <f t="shared" si="1239"/>
        <v>3.9956465797433949E-2</v>
      </c>
      <c r="Q1079" s="5">
        <f t="shared" si="1240"/>
        <v>5.0231448893873903E-2</v>
      </c>
      <c r="R1079" s="5">
        <f t="shared" si="1241"/>
        <v>7.9458147942066282E-3</v>
      </c>
      <c r="S1079" s="5">
        <f t="shared" si="1242"/>
        <v>4.5701858055015664E-2</v>
      </c>
      <c r="T1079" s="5">
        <f t="shared" si="1243"/>
        <v>6.7759435464673085E-2</v>
      </c>
      <c r="U1079" s="5">
        <f t="shared" si="1244"/>
        <v>2.6949526892184016E-2</v>
      </c>
      <c r="V1079" s="5">
        <f t="shared" si="1245"/>
        <v>2.3232616777020525E-2</v>
      </c>
      <c r="W1079" s="5">
        <f t="shared" si="1246"/>
        <v>5.6789384007365655E-2</v>
      </c>
      <c r="X1079" s="5">
        <f t="shared" si="1247"/>
        <v>7.6605725804475541E-2</v>
      </c>
      <c r="Y1079" s="5">
        <f t="shared" si="1248"/>
        <v>5.166843529478457E-2</v>
      </c>
      <c r="Z1079" s="5">
        <f t="shared" si="1249"/>
        <v>3.5728209890965403E-3</v>
      </c>
      <c r="AA1079" s="5">
        <f t="shared" si="1250"/>
        <v>1.2117805136462489E-2</v>
      </c>
      <c r="AB1079" s="5">
        <f t="shared" si="1251"/>
        <v>2.0549756309286637E-2</v>
      </c>
      <c r="AC1079" s="5">
        <f t="shared" si="1252"/>
        <v>6.6433162505713673E-3</v>
      </c>
      <c r="AD1079" s="5">
        <f t="shared" si="1253"/>
        <v>4.8152614651078014E-2</v>
      </c>
      <c r="AE1079" s="5">
        <f t="shared" si="1254"/>
        <v>6.495520349808015E-2</v>
      </c>
      <c r="AF1079" s="5">
        <f t="shared" si="1255"/>
        <v>4.3810481445814363E-2</v>
      </c>
      <c r="AG1079" s="5">
        <f t="shared" si="1256"/>
        <v>1.9699302300143655E-2</v>
      </c>
      <c r="AH1079" s="5">
        <f t="shared" si="1257"/>
        <v>1.2048842834943665E-3</v>
      </c>
      <c r="AI1079" s="5">
        <f t="shared" si="1258"/>
        <v>4.0865615724741365E-3</v>
      </c>
      <c r="AJ1079" s="5">
        <f t="shared" si="1259"/>
        <v>6.9301200598241419E-3</v>
      </c>
      <c r="AK1079" s="5">
        <f t="shared" si="1260"/>
        <v>7.8348775112178429E-3</v>
      </c>
      <c r="AL1079" s="5">
        <f t="shared" si="1261"/>
        <v>1.2157707754730986E-3</v>
      </c>
      <c r="AM1079" s="5">
        <f t="shared" si="1262"/>
        <v>3.2663489323067521E-2</v>
      </c>
      <c r="AN1079" s="5">
        <f t="shared" si="1263"/>
        <v>4.4061233461799576E-2</v>
      </c>
      <c r="AO1079" s="5">
        <f t="shared" si="1264"/>
        <v>2.9718078723514733E-2</v>
      </c>
      <c r="AP1079" s="5">
        <f t="shared" si="1265"/>
        <v>1.3362679368818379E-2</v>
      </c>
      <c r="AQ1079" s="5">
        <f t="shared" si="1266"/>
        <v>4.5063781269755179E-3</v>
      </c>
      <c r="AR1079" s="5">
        <f t="shared" si="1267"/>
        <v>3.2506439948536809E-4</v>
      </c>
      <c r="AS1079" s="5">
        <f t="shared" si="1268"/>
        <v>1.1025089311180296E-3</v>
      </c>
      <c r="AT1079" s="5">
        <f t="shared" si="1269"/>
        <v>1.8696694333790527E-3</v>
      </c>
      <c r="AU1079" s="5">
        <f t="shared" si="1270"/>
        <v>2.1137629464625276E-3</v>
      </c>
      <c r="AV1079" s="5">
        <f t="shared" si="1271"/>
        <v>1.7922929505897779E-3</v>
      </c>
      <c r="AW1079" s="5">
        <f t="shared" si="1272"/>
        <v>1.5450978208186704E-4</v>
      </c>
      <c r="AX1079" s="5">
        <f t="shared" si="1273"/>
        <v>1.8463925280228111E-2</v>
      </c>
      <c r="AY1079" s="5">
        <f t="shared" si="1274"/>
        <v>2.4906809996530759E-2</v>
      </c>
      <c r="AZ1079" s="5">
        <f t="shared" si="1275"/>
        <v>1.6798951869340016E-2</v>
      </c>
      <c r="BA1079" s="5">
        <f t="shared" si="1276"/>
        <v>7.5536177708749874E-3</v>
      </c>
      <c r="BB1079" s="5">
        <f t="shared" si="1277"/>
        <v>2.5473527398730527E-3</v>
      </c>
      <c r="BC1079" s="5">
        <f t="shared" si="1278"/>
        <v>6.8724748094708857E-4</v>
      </c>
      <c r="BD1079" s="5">
        <f t="shared" si="1279"/>
        <v>7.3082304292831725E-5</v>
      </c>
      <c r="BE1079" s="5">
        <f t="shared" si="1280"/>
        <v>2.4787055524103709E-4</v>
      </c>
      <c r="BF1079" s="5">
        <f t="shared" si="1281"/>
        <v>4.2034670875536667E-4</v>
      </c>
      <c r="BG1079" s="5">
        <f t="shared" si="1282"/>
        <v>4.7522480807142483E-4</v>
      </c>
      <c r="BH1079" s="5">
        <f t="shared" si="1283"/>
        <v>4.0295061226104922E-4</v>
      </c>
      <c r="BI1079" s="5">
        <f t="shared" si="1284"/>
        <v>2.7333454510590412E-4</v>
      </c>
      <c r="BJ1079" s="8">
        <f t="shared" si="1285"/>
        <v>0.70456233699466853</v>
      </c>
      <c r="BK1079" s="8">
        <f t="shared" si="1286"/>
        <v>0.15039017600504859</v>
      </c>
      <c r="BL1079" s="8">
        <f t="shared" si="1287"/>
        <v>0.10849624327489925</v>
      </c>
      <c r="BM1079" s="8">
        <f t="shared" si="1288"/>
        <v>0.79400087919734952</v>
      </c>
      <c r="BN1079" s="8">
        <f t="shared" si="1289"/>
        <v>0.14826839785191429</v>
      </c>
    </row>
    <row r="1080" spans="1:66" x14ac:dyDescent="0.25">
      <c r="A1080" t="s">
        <v>288</v>
      </c>
      <c r="B1080" t="s">
        <v>355</v>
      </c>
      <c r="C1080" t="s">
        <v>289</v>
      </c>
      <c r="D1080" s="7" t="s">
        <v>527</v>
      </c>
      <c r="E1080">
        <f>VLOOKUP(A1080,home!$A$2:$E$405,3,FALSE)</f>
        <v>1.6215999999999999</v>
      </c>
      <c r="F1080">
        <f>VLOOKUP(B1080,home!$B$2:$E$405,3,FALSE)</f>
        <v>1.5417000000000001</v>
      </c>
      <c r="G1080">
        <f>VLOOKUP(C1080,away!$B$2:$E$405,4,FALSE)</f>
        <v>0.41110000000000002</v>
      </c>
      <c r="H1080">
        <f>VLOOKUP(A1080,away!$A$2:$E$405,3,FALSE)</f>
        <v>1.2972999999999999</v>
      </c>
      <c r="I1080">
        <f>VLOOKUP(C1080,away!$B$2:$E$405,3,FALSE)</f>
        <v>0.77080000000000004</v>
      </c>
      <c r="J1080">
        <f>VLOOKUP(B1080,home!$B$2:$E$405,4,FALSE)</f>
        <v>0.77080000000000004</v>
      </c>
      <c r="K1080" s="3">
        <f t="shared" si="1234"/>
        <v>1.0277585179920001</v>
      </c>
      <c r="L1080" s="3">
        <f t="shared" si="1235"/>
        <v>0.77076827387200009</v>
      </c>
      <c r="M1080" s="5">
        <f t="shared" si="1236"/>
        <v>0.16554258735428293</v>
      </c>
      <c r="N1080" s="5">
        <f t="shared" si="1237"/>
        <v>0.17013780424379904</v>
      </c>
      <c r="O1080" s="5">
        <f t="shared" si="1238"/>
        <v>0.12759497430736547</v>
      </c>
      <c r="P1080" s="5">
        <f t="shared" si="1239"/>
        <v>0.13113682169736524</v>
      </c>
      <c r="Q1080" s="5">
        <f t="shared" si="1240"/>
        <v>8.7430288772009965E-2</v>
      </c>
      <c r="R1080" s="5">
        <f t="shared" si="1241"/>
        <v>4.9173079050815131E-2</v>
      </c>
      <c r="S1080" s="5">
        <f t="shared" si="1242"/>
        <v>2.5970456122089907E-2</v>
      </c>
      <c r="T1080" s="5">
        <f t="shared" si="1243"/>
        <v>6.7388492760932631E-2</v>
      </c>
      <c r="U1080" s="5">
        <f t="shared" si="1244"/>
        <v>5.0538050850369221E-2</v>
      </c>
      <c r="V1080" s="5">
        <f t="shared" si="1245"/>
        <v>2.2858723937995498E-3</v>
      </c>
      <c r="W1080" s="5">
        <f t="shared" si="1246"/>
        <v>2.9952408005311192E-2</v>
      </c>
      <c r="X1080" s="5">
        <f t="shared" si="1247"/>
        <v>2.3086365816563585E-2</v>
      </c>
      <c r="Y1080" s="5">
        <f t="shared" si="1248"/>
        <v>8.8971191652051293E-3</v>
      </c>
      <c r="Z1080" s="5">
        <f t="shared" si="1249"/>
        <v>1.2633683086989396E-2</v>
      </c>
      <c r="AA1080" s="5">
        <f t="shared" si="1250"/>
        <v>1.2984375406264818E-2</v>
      </c>
      <c r="AB1080" s="5">
        <f t="shared" si="1251"/>
        <v>6.6724012122972524E-3</v>
      </c>
      <c r="AC1080" s="5">
        <f t="shared" si="1252"/>
        <v>1.1317406494887729E-4</v>
      </c>
      <c r="AD1080" s="5">
        <f t="shared" si="1253"/>
        <v>7.6959606154575859E-3</v>
      </c>
      <c r="AE1080" s="5">
        <f t="shared" si="1254"/>
        <v>5.9318022793631393E-3</v>
      </c>
      <c r="AF1080" s="5">
        <f t="shared" si="1255"/>
        <v>2.2860225019073611E-3</v>
      </c>
      <c r="AG1080" s="5">
        <f t="shared" si="1256"/>
        <v>5.8733120594256266E-4</v>
      </c>
      <c r="AH1080" s="5">
        <f t="shared" si="1257"/>
        <v>2.4344105264011745E-3</v>
      </c>
      <c r="AI1080" s="5">
        <f t="shared" si="1258"/>
        <v>2.5019861547981958E-3</v>
      </c>
      <c r="AJ1080" s="5">
        <f t="shared" si="1259"/>
        <v>1.2857187912459485E-3</v>
      </c>
      <c r="AK1080" s="5">
        <f t="shared" si="1260"/>
        <v>4.4046947981513394E-4</v>
      </c>
      <c r="AL1080" s="5">
        <f t="shared" si="1261"/>
        <v>3.5860952551634724E-6</v>
      </c>
      <c r="AM1080" s="5">
        <f t="shared" si="1262"/>
        <v>1.5819178153334986E-3</v>
      </c>
      <c r="AN1080" s="5">
        <f t="shared" si="1263"/>
        <v>1.2192920639319661E-3</v>
      </c>
      <c r="AO1080" s="5">
        <f t="shared" si="1264"/>
        <v>4.6989581973133491E-4</v>
      </c>
      <c r="AP1080" s="5">
        <f t="shared" si="1265"/>
        <v>1.2072692995799652E-4</v>
      </c>
      <c r="AQ1080" s="5">
        <f t="shared" si="1266"/>
        <v>2.3263121853397707E-5</v>
      </c>
      <c r="AR1080" s="5">
        <f t="shared" si="1267"/>
        <v>3.7527327986601222E-4</v>
      </c>
      <c r="AS1080" s="5">
        <f t="shared" si="1268"/>
        <v>3.8569030995708978E-4</v>
      </c>
      <c r="AT1080" s="5">
        <f t="shared" si="1269"/>
        <v>1.9819825068268689E-4</v>
      </c>
      <c r="AU1080" s="5">
        <f t="shared" si="1270"/>
        <v>6.7899980130081746E-5</v>
      </c>
      <c r="AV1080" s="5">
        <f t="shared" si="1271"/>
        <v>1.7446195737544762E-5</v>
      </c>
      <c r="AW1080" s="5">
        <f t="shared" si="1272"/>
        <v>7.8910398288511675E-8</v>
      </c>
      <c r="AX1080" s="5">
        <f t="shared" si="1273"/>
        <v>2.7097158491204973E-4</v>
      </c>
      <c r="AY1080" s="5">
        <f t="shared" si="1274"/>
        <v>2.0885630077102069E-4</v>
      </c>
      <c r="AZ1080" s="5">
        <f t="shared" si="1275"/>
        <v>8.0489905216285428E-5</v>
      </c>
      <c r="BA1080" s="5">
        <f t="shared" si="1276"/>
        <v>2.0679688435892409E-5</v>
      </c>
      <c r="BB1080" s="5">
        <f t="shared" si="1277"/>
        <v>3.9848119399858876E-6</v>
      </c>
      <c r="BC1080" s="5">
        <f t="shared" si="1278"/>
        <v>6.1427332413749208E-7</v>
      </c>
      <c r="BD1080" s="5">
        <f t="shared" si="1279"/>
        <v>4.820812302543501E-5</v>
      </c>
      <c r="BE1080" s="5">
        <f t="shared" si="1280"/>
        <v>4.9546309075797097E-5</v>
      </c>
      <c r="BF1080" s="5">
        <f t="shared" si="1281"/>
        <v>2.5460820593857405E-5</v>
      </c>
      <c r="BG1080" s="5">
        <f t="shared" si="1282"/>
        <v>8.7225250801343617E-6</v>
      </c>
      <c r="BH1080" s="5">
        <f t="shared" si="1283"/>
        <v>2.2411623623767356E-6</v>
      </c>
      <c r="BI1080" s="5">
        <f t="shared" si="1284"/>
        <v>4.6067474162715294E-7</v>
      </c>
      <c r="BJ1080" s="8">
        <f t="shared" si="1285"/>
        <v>0.40739428768189978</v>
      </c>
      <c r="BK1080" s="8">
        <f t="shared" si="1286"/>
        <v>0.32526135402851264</v>
      </c>
      <c r="BL1080" s="8">
        <f t="shared" si="1287"/>
        <v>0.25480461341062494</v>
      </c>
      <c r="BM1080" s="8">
        <f t="shared" si="1288"/>
        <v>0.26886960539201626</v>
      </c>
      <c r="BN1080" s="8">
        <f t="shared" si="1289"/>
        <v>0.73101555542563768</v>
      </c>
    </row>
    <row r="1081" spans="1:66" x14ac:dyDescent="0.25">
      <c r="A1081" t="s">
        <v>285</v>
      </c>
      <c r="B1081" t="s">
        <v>334</v>
      </c>
      <c r="C1081" t="s">
        <v>322</v>
      </c>
      <c r="D1081" s="7" t="s">
        <v>527</v>
      </c>
      <c r="E1081">
        <f>VLOOKUP(A1081,home!$A$2:$E$405,3,FALSE)</f>
        <v>1.35</v>
      </c>
      <c r="F1081">
        <f>VLOOKUP(B1081,home!$B$2:$E$405,3,FALSE)</f>
        <v>0.74070000000000003</v>
      </c>
      <c r="G1081">
        <f>VLOOKUP(C1081,away!$B$2:$E$405,4,FALSE)</f>
        <v>0.98770000000000002</v>
      </c>
      <c r="H1081">
        <f>VLOOKUP(A1081,away!$A$2:$E$405,3,FALSE)</f>
        <v>1.3</v>
      </c>
      <c r="I1081">
        <f>VLOOKUP(C1081,away!$B$2:$E$405,3,FALSE)</f>
        <v>0.51280000000000003</v>
      </c>
      <c r="J1081">
        <f>VLOOKUP(B1081,home!$B$2:$E$405,4,FALSE)</f>
        <v>0.76919999999999999</v>
      </c>
      <c r="K1081" s="3">
        <f t="shared" ref="K1081:K1144" si="1290">E1081*F1081*G1081</f>
        <v>0.98764567650000012</v>
      </c>
      <c r="L1081" s="3">
        <f t="shared" ref="L1081:L1144" si="1291">H1081*I1081*J1081</f>
        <v>0.51277948800000006</v>
      </c>
      <c r="M1081" s="5">
        <f t="shared" ref="M1081:M1144" si="1292">_xlfn.POISSON.DIST(0,K1081,FALSE) * _xlfn.POISSON.DIST(0,L1081,FALSE)</f>
        <v>0.22303531328964274</v>
      </c>
      <c r="N1081" s="5">
        <f t="shared" ref="N1081:N1144" si="1293">_xlfn.POISSON.DIST(1,K1081,FALSE) * _xlfn.POISSON.DIST(0,L1081,FALSE)</f>
        <v>0.22027986287733867</v>
      </c>
      <c r="O1081" s="5">
        <f t="shared" ref="O1081:O1144" si="1294">_xlfn.POISSON.DIST(0,K1081,FALSE) * _xlfn.POISSON.DIST(1,L1081,FALSE)</f>
        <v>0.11436793375458262</v>
      </c>
      <c r="P1081" s="5">
        <f t="shared" ref="P1081:P1144" si="1295">_xlfn.POISSON.DIST(1,K1081,FALSE) * _xlfn.POISSON.DIST(1,L1081,FALSE)</f>
        <v>0.11295499530295194</v>
      </c>
      <c r="Q1081" s="5">
        <f t="shared" ref="Q1081:Q1144" si="1296">_xlfn.POISSON.DIST(2,K1081,FALSE) * _xlfn.POISSON.DIST(0,L1081,FALSE)</f>
        <v>0.10877922709540819</v>
      </c>
      <c r="R1081" s="5">
        <f t="shared" ref="R1081:R1144" si="1297">_xlfn.POISSON.DIST(0,K1081,FALSE) * _xlfn.POISSON.DIST(2,L1081,FALSE)</f>
        <v>2.9322765257146395E-2</v>
      </c>
      <c r="S1081" s="5">
        <f t="shared" ref="S1081:S1144" si="1298">_xlfn.POISSON.DIST(2,K1081,FALSE) * _xlfn.POISSON.DIST(2,L1081,FALSE)</f>
        <v>1.4301357457373527E-2</v>
      </c>
      <c r="T1081" s="5">
        <f t="shared" ref="T1081:T1144" si="1299">_xlfn.POISSON.DIST(2,K1081,FALSE) * _xlfn.POISSON.DIST(1,L1081,FALSE)</f>
        <v>5.5779756375019147E-2</v>
      </c>
      <c r="U1081" s="5">
        <f t="shared" ref="U1081:U1144" si="1300">_xlfn.POISSON.DIST(1,K1081,FALSE) * _xlfn.POISSON.DIST(2,L1081,FALSE)</f>
        <v>2.896050232924505E-2</v>
      </c>
      <c r="V1081" s="5">
        <f t="shared" ref="V1081:V1144" si="1301">_xlfn.POISSON.DIST(3,K1081,FALSE) * _xlfn.POISSON.DIST(3,L1081,FALSE)</f>
        <v>8.0476033672630283E-4</v>
      </c>
      <c r="W1081" s="5">
        <f t="shared" ref="W1081:W1144" si="1302">_xlfn.POISSON.DIST(3,K1081,FALSE) * _xlfn.POISSON.DIST(0,L1081,FALSE)</f>
        <v>3.5811777777930529E-2</v>
      </c>
      <c r="X1081" s="5">
        <f t="shared" ref="X1081:X1144" si="1303">_xlfn.POISSON.DIST(3,K1081,FALSE) * _xlfn.POISSON.DIST(1,L1081,FALSE)</f>
        <v>1.8363545073336998E-2</v>
      </c>
      <c r="Y1081" s="5">
        <f t="shared" ref="Y1081:Y1144" si="1304">_xlfn.POISSON.DIST(3,K1081,FALSE) * _xlfn.POISSON.DIST(2,L1081,FALSE)</f>
        <v>4.708224620285334E-3</v>
      </c>
      <c r="Z1081" s="5">
        <f t="shared" ref="Z1081:Z1144" si="1305">_xlfn.POISSON.DIST(0,K1081,FALSE) * _xlfn.POISSON.DIST(3,L1081,FALSE)</f>
        <v>5.0120375184345735E-3</v>
      </c>
      <c r="AA1081" s="5">
        <f t="shared" ref="AA1081:AA1144" si="1306">_xlfn.POISSON.DIST(1,K1081,FALSE) * _xlfn.POISSON.DIST(3,L1081,FALSE)</f>
        <v>4.9501171855376959E-3</v>
      </c>
      <c r="AB1081" s="5">
        <f t="shared" ref="AB1081:AB1144" si="1307">_xlfn.POISSON.DIST(2,K1081,FALSE) * _xlfn.POISSON.DIST(3,L1081,FALSE)</f>
        <v>2.4444809182323267E-3</v>
      </c>
      <c r="AC1081" s="5">
        <f t="shared" ref="AC1081:AC1144" si="1308">_xlfn.POISSON.DIST(4,K1081,FALSE) * _xlfn.POISSON.DIST(4,L1081,FALSE)</f>
        <v>2.5472900096562543E-5</v>
      </c>
      <c r="AD1081" s="5">
        <f t="shared" ref="AD1081:AD1144" si="1309">_xlfn.POISSON.DIST(4,K1081,FALSE) * _xlfn.POISSON.DIST(0,L1081,FALSE)</f>
        <v>8.8423368725379665E-3</v>
      </c>
      <c r="AE1081" s="5">
        <f t="shared" ref="AE1081:AE1144" si="1310">_xlfn.POISSON.DIST(4,K1081,FALSE) * _xlfn.POISSON.DIST(1,L1081,FALSE)</f>
        <v>4.5341689742235403E-3</v>
      </c>
      <c r="AF1081" s="5">
        <f t="shared" ref="AF1081:AF1144" si="1311">_xlfn.POISSON.DIST(4,K1081,FALSE) * _xlfn.POISSON.DIST(2,L1081,FALSE)</f>
        <v>1.162514422553916E-3</v>
      </c>
      <c r="AG1081" s="5">
        <f t="shared" ref="AG1081:AG1144" si="1312">_xlfn.POISSON.DIST(4,K1081,FALSE) * _xlfn.POISSON.DIST(3,L1081,FALSE)</f>
        <v>1.9870451679660428E-4</v>
      </c>
      <c r="AH1081" s="5">
        <f t="shared" ref="AH1081:AH1144" si="1313">_xlfn.POISSON.DIST(0,K1081,FALSE) * _xlfn.POISSON.DIST(4,L1081,FALSE)</f>
        <v>6.4251750813491793E-4</v>
      </c>
      <c r="AI1081" s="5">
        <f t="shared" ref="AI1081:AI1144" si="1314">_xlfn.POISSON.DIST(1,K1081,FALSE) * _xlfn.POISSON.DIST(4,L1081,FALSE)</f>
        <v>6.3457963898500534E-4</v>
      </c>
      <c r="AJ1081" s="5">
        <f t="shared" ref="AJ1081:AJ1144" si="1315">_xlfn.POISSON.DIST(2,K1081,FALSE) * _xlfn.POISSON.DIST(4,L1081,FALSE)</f>
        <v>3.1336991841923571E-4</v>
      </c>
      <c r="AK1081" s="5">
        <f t="shared" ref="AK1081:AK1144" si="1316">_xlfn.POISSON.DIST(3,K1081,FALSE) * _xlfn.POISSON.DIST(4,L1081,FALSE)</f>
        <v>1.0316614835730532E-4</v>
      </c>
      <c r="AL1081" s="5">
        <f t="shared" ref="AL1081:AL1144" si="1317">_xlfn.POISSON.DIST(5,K1081,FALSE) * _xlfn.POISSON.DIST(5,L1081,FALSE)</f>
        <v>5.1602434938600417E-7</v>
      </c>
      <c r="AM1081" s="5">
        <f t="shared" ref="AM1081:AM1144" si="1318">_xlfn.POISSON.DIST(5,K1081,FALSE) * _xlfn.POISSON.DIST(0,L1081,FALSE)</f>
        <v>1.7466191564637313E-3</v>
      </c>
      <c r="AN1081" s="5">
        <f t="shared" ref="AN1081:AN1144" si="1319">_xlfn.POISSON.DIST(5,K1081,FALSE) * _xlfn.POISSON.DIST(1,L1081,FALSE)</f>
        <v>8.9563047678246422E-4</v>
      </c>
      <c r="AO1081" s="5">
        <f t="shared" ref="AO1081:AO1144" si="1320">_xlfn.POISSON.DIST(5,K1081,FALSE) * _xlfn.POISSON.DIST(2,L1081,FALSE)</f>
        <v>2.2963046866085392E-4</v>
      </c>
      <c r="AP1081" s="5">
        <f t="shared" ref="AP1081:AP1144" si="1321">_xlfn.POISSON.DIST(5,K1081,FALSE) * _xlfn.POISSON.DIST(3,L1081,FALSE)</f>
        <v>3.9249931383037585E-5</v>
      </c>
      <c r="AQ1081" s="5">
        <f t="shared" ref="AQ1081:AQ1144" si="1322">_xlfn.POISSON.DIST(5,K1081,FALSE) * _xlfn.POISSON.DIST(4,L1081,FALSE)</f>
        <v>5.0316399296572871E-6</v>
      </c>
      <c r="AR1081" s="5">
        <f t="shared" ref="AR1081:AR1144" si="1323">_xlfn.POISSON.DIST(0,K1081,FALSE) * _xlfn.POISSON.DIST(5,L1081,FALSE)</f>
        <v>6.5893959770491842E-5</v>
      </c>
      <c r="AS1081" s="5">
        <f t="shared" ref="AS1081:AS1144" si="1324">_xlfn.POISSON.DIST(1,K1081,FALSE) * _xlfn.POISSON.DIST(5,L1081,FALSE)</f>
        <v>6.507988447479121E-5</v>
      </c>
      <c r="AT1081" s="5">
        <f t="shared" ref="AT1081:AT1144" si="1325">_xlfn.POISSON.DIST(2,K1081,FALSE) * _xlfn.POISSON.DIST(5,L1081,FALSE)</f>
        <v>3.2137933264323502E-5</v>
      </c>
      <c r="AU1081" s="5">
        <f t="shared" ref="AU1081:AU1144" si="1326">_xlfn.POISSON.DIST(3,K1081,FALSE) * _xlfn.POISSON.DIST(5,L1081,FALSE)</f>
        <v>1.0580296946718219E-5</v>
      </c>
      <c r="AV1081" s="5">
        <f t="shared" ref="AV1081:AV1144" si="1327">_xlfn.POISSON.DIST(4,K1081,FALSE) * _xlfn.POISSON.DIST(5,L1081,FALSE)</f>
        <v>2.6123961338780996E-6</v>
      </c>
      <c r="AW1081" s="5">
        <f t="shared" ref="AW1081:AW1144" si="1328">_xlfn.POISSON.DIST(6,K1081,FALSE) * _xlfn.POISSON.DIST(6,L1081,FALSE)</f>
        <v>7.2593795800262063E-9</v>
      </c>
      <c r="AX1081" s="5">
        <f t="shared" ref="AX1081:AX1144" si="1329">_xlfn.POISSON.DIST(6,K1081,FALSE) * _xlfn.POISSON.DIST(0,L1081,FALSE)</f>
        <v>2.8750680972891351E-4</v>
      </c>
      <c r="AY1081" s="5">
        <f t="shared" ref="AY1081:AY1144" si="1330">_xlfn.POISSON.DIST(6,K1081,FALSE) * _xlfn.POISSON.DIST(1,L1081,FALSE)</f>
        <v>1.4742759468930572E-4</v>
      </c>
      <c r="AZ1081" s="5">
        <f t="shared" ref="AZ1081:AZ1144" si="1331">_xlfn.POISSON.DIST(6,K1081,FALSE) * _xlfn.POISSON.DIST(2,L1081,FALSE)</f>
        <v>3.7798923260926851E-5</v>
      </c>
      <c r="BA1081" s="5">
        <f t="shared" ref="BA1081:BA1144" si="1332">_xlfn.POISSON.DIST(6,K1081,FALSE) * _xlfn.POISSON.DIST(3,L1081,FALSE)</f>
        <v>6.4608375055631211E-6</v>
      </c>
      <c r="BB1081" s="5">
        <f t="shared" ref="BB1081:BB1144" si="1333">_xlfn.POISSON.DIST(6,K1081,FALSE) * _xlfn.POISSON.DIST(4,L1081,FALSE)</f>
        <v>8.2824623703846385E-7</v>
      </c>
      <c r="BC1081" s="5">
        <f t="shared" ref="BC1081:BC1144" si="1334">_xlfn.POISSON.DIST(6,K1081,FALSE) * _xlfn.POISSON.DIST(5,L1081,FALSE)</f>
        <v>8.4941536273302067E-8</v>
      </c>
      <c r="BD1081" s="5">
        <f t="shared" ref="BD1081:BD1144" si="1335">_xlfn.POISSON.DIST(0,K1081,FALSE) * _xlfn.POISSON.DIST(6,L1081,FALSE)</f>
        <v>5.6315118255675648E-6</v>
      </c>
      <c r="BE1081" s="5">
        <f t="shared" ref="BE1081:BE1144" si="1336">_xlfn.POISSON.DIST(1,K1081,FALSE) * _xlfn.POISSON.DIST(6,L1081,FALSE)</f>
        <v>5.5619383066804274E-6</v>
      </c>
      <c r="BF1081" s="5">
        <f t="shared" ref="BF1081:BF1144" si="1337">_xlfn.POISSON.DIST(2,K1081,FALSE) * _xlfn.POISSON.DIST(6,L1081,FALSE)</f>
        <v>2.7466121607763275E-6</v>
      </c>
      <c r="BG1081" s="5">
        <f t="shared" ref="BG1081:BG1144" si="1338">_xlfn.POISSON.DIST(3,K1081,FALSE) * _xlfn.POISSON.DIST(6,L1081,FALSE)</f>
        <v>9.0422654187102133E-7</v>
      </c>
      <c r="BH1081" s="5">
        <f t="shared" ref="BH1081:BH1144" si="1339">_xlfn.POISSON.DIST(4,K1081,FALSE) * _xlfn.POISSON.DIST(6,L1081,FALSE)</f>
        <v>2.2326385866386508E-7</v>
      </c>
      <c r="BI1081" s="5">
        <f t="shared" ref="BI1081:BI1144" si="1340">_xlfn.POISSON.DIST(5,K1081,FALSE) * _xlfn.POISSON.DIST(6,L1081,FALSE)</f>
        <v>4.4101116945614701E-8</v>
      </c>
      <c r="BJ1081" s="8">
        <f t="shared" ref="BJ1081:BJ1144" si="1341">SUM(N1081,Q1081,T1081,W1081,X1081,Y1081,AD1081,AE1081,AF1081,AG1081,AM1081,AN1081,AO1081,AP1081,AQ1081,AX1081,AY1081,AZ1081,BA1081,BB1081,BC1081)</f>
        <v>0.46185638763160874</v>
      </c>
      <c r="BK1081" s="8">
        <f t="shared" ref="BK1081:BK1144" si="1342">SUM(M1081,P1081,S1081,V1081,AC1081,AL1081,AY1081)</f>
        <v>0.35126984290582985</v>
      </c>
      <c r="BL1081" s="8">
        <f t="shared" ref="BL1081:BL1144" si="1343">SUM(O1081,R1081,U1081,AA1081,AB1081,AH1081,AI1081,AJ1081,AK1081,AR1081,AS1081,AT1081,AU1081,AV1081,BD1081,BE1081,BF1081,BG1081,BH1081,BI1081)</f>
        <v>0.18193084878304122</v>
      </c>
      <c r="BM1081" s="8">
        <f t="shared" ref="BM1081:BM1144" si="1344">SUM(S1081:BI1081)</f>
        <v>0.19118159892653389</v>
      </c>
      <c r="BN1081" s="8">
        <f t="shared" ref="BN1081:BN1144" si="1345">SUM(M1081:R1081)</f>
        <v>0.80874009757707055</v>
      </c>
    </row>
    <row r="1082" spans="1:66" x14ac:dyDescent="0.25">
      <c r="A1082" t="s">
        <v>285</v>
      </c>
      <c r="B1082" t="s">
        <v>347</v>
      </c>
      <c r="C1082" t="s">
        <v>299</v>
      </c>
      <c r="D1082" s="7" t="s">
        <v>527</v>
      </c>
      <c r="E1082">
        <f>VLOOKUP(A1082,home!$A$2:$E$405,3,FALSE)</f>
        <v>1.35</v>
      </c>
      <c r="F1082">
        <f>VLOOKUP(B1082,home!$B$2:$E$405,3,FALSE)</f>
        <v>2.2222</v>
      </c>
      <c r="G1082">
        <f>VLOOKUP(C1082,away!$B$2:$E$405,4,FALSE)</f>
        <v>1.1111</v>
      </c>
      <c r="H1082">
        <f>VLOOKUP(A1082,away!$A$2:$E$405,3,FALSE)</f>
        <v>1.3</v>
      </c>
      <c r="I1082">
        <f>VLOOKUP(C1082,away!$B$2:$E$405,3,FALSE)</f>
        <v>1.1537999999999999</v>
      </c>
      <c r="J1082">
        <f>VLOOKUP(B1082,home!$B$2:$E$405,4,FALSE)</f>
        <v>0.76919999999999999</v>
      </c>
      <c r="K1082" s="3">
        <f t="shared" si="1290"/>
        <v>3.3332666670000002</v>
      </c>
      <c r="L1082" s="3">
        <f t="shared" si="1291"/>
        <v>1.153753848</v>
      </c>
      <c r="M1082" s="5">
        <f t="shared" si="1292"/>
        <v>1.1254125403694876E-2</v>
      </c>
      <c r="N1082" s="5">
        <f t="shared" si="1293"/>
        <v>3.7513001074374046E-2</v>
      </c>
      <c r="O1082" s="5">
        <f t="shared" si="1294"/>
        <v>1.2984490490387518E-2</v>
      </c>
      <c r="P1082" s="5">
        <f t="shared" si="1295"/>
        <v>4.3280769339587195E-2</v>
      </c>
      <c r="Q1082" s="5">
        <f t="shared" si="1296"/>
        <v>6.2520418030173136E-2</v>
      </c>
      <c r="R1082" s="5">
        <f t="shared" si="1297"/>
        <v>7.4904529338020026E-3</v>
      </c>
      <c r="S1082" s="5">
        <f t="shared" si="1298"/>
        <v>4.1611962889882753E-2</v>
      </c>
      <c r="T1082" s="5">
        <f t="shared" si="1299"/>
        <v>7.2133172880880836E-2</v>
      </c>
      <c r="U1082" s="5">
        <f t="shared" si="1300"/>
        <v>2.496767708497457E-2</v>
      </c>
      <c r="V1082" s="5">
        <f t="shared" si="1301"/>
        <v>1.778111189355195E-2</v>
      </c>
      <c r="W1082" s="5">
        <f t="shared" si="1302"/>
        <v>6.9465741808960618E-2</v>
      </c>
      <c r="X1082" s="5">
        <f t="shared" si="1303"/>
        <v>8.0146366916262812E-2</v>
      </c>
      <c r="Y1082" s="5">
        <f t="shared" si="1304"/>
        <v>4.6234589616429053E-2</v>
      </c>
      <c r="Z1082" s="5">
        <f t="shared" si="1305"/>
        <v>2.880712965212316E-3</v>
      </c>
      <c r="AA1082" s="5">
        <f t="shared" si="1306"/>
        <v>9.6021845041369437E-3</v>
      </c>
      <c r="AB1082" s="5">
        <f t="shared" si="1307"/>
        <v>1.6003320769011807E-2</v>
      </c>
      <c r="AC1082" s="5">
        <f t="shared" si="1308"/>
        <v>4.2738783271729728E-3</v>
      </c>
      <c r="AD1082" s="5">
        <f t="shared" si="1309"/>
        <v>5.7886960417559183E-2</v>
      </c>
      <c r="AE1082" s="5">
        <f t="shared" si="1310"/>
        <v>6.6787303330782602E-2</v>
      </c>
      <c r="AF1082" s="5">
        <f t="shared" si="1311"/>
        <v>3.8528054107716821E-2</v>
      </c>
      <c r="AG1082" s="5">
        <f t="shared" si="1312"/>
        <v>1.4817296894243494E-2</v>
      </c>
      <c r="AH1082" s="5">
        <f t="shared" si="1313"/>
        <v>8.3090841714930056E-4</v>
      </c>
      <c r="AI1082" s="5">
        <f t="shared" si="1314"/>
        <v>2.7696393302134945E-3</v>
      </c>
      <c r="AJ1082" s="5">
        <f t="shared" si="1315"/>
        <v>4.6159732295064267E-3</v>
      </c>
      <c r="AK1082" s="5">
        <f t="shared" si="1316"/>
        <v>5.128756567226036E-3</v>
      </c>
      <c r="AL1082" s="5">
        <f t="shared" si="1317"/>
        <v>6.5745399283751956E-4</v>
      </c>
      <c r="AM1082" s="5">
        <f t="shared" si="1318"/>
        <v>3.8590535122759659E-2</v>
      </c>
      <c r="AN1082" s="5">
        <f t="shared" si="1319"/>
        <v>4.4523978394263114E-2</v>
      </c>
      <c r="AO1082" s="5">
        <f t="shared" si="1320"/>
        <v>2.5684855700324964E-2</v>
      </c>
      <c r="AP1082" s="5">
        <f t="shared" si="1321"/>
        <v>9.8780003665248865E-3</v>
      </c>
      <c r="AQ1082" s="5">
        <f t="shared" si="1322"/>
        <v>2.8491952333558768E-3</v>
      </c>
      <c r="AR1082" s="5">
        <f t="shared" si="1323"/>
        <v>1.9173275672431877E-4</v>
      </c>
      <c r="AS1082" s="5">
        <f t="shared" si="1324"/>
        <v>6.3909640696119187E-4</v>
      </c>
      <c r="AT1082" s="5">
        <f t="shared" si="1325"/>
        <v>1.0651393751616044E-3</v>
      </c>
      <c r="AU1082" s="5">
        <f t="shared" si="1326"/>
        <v>1.1834645249784611E-3</v>
      </c>
      <c r="AV1082" s="5">
        <f t="shared" si="1327"/>
        <v>9.8620071317192322E-4</v>
      </c>
      <c r="AW1082" s="5">
        <f t="shared" si="1328"/>
        <v>7.0233787351261598E-5</v>
      </c>
      <c r="AX1082" s="5">
        <f t="shared" si="1329"/>
        <v>2.1438757397731267E-2</v>
      </c>
      <c r="AY1082" s="5">
        <f t="shared" si="1330"/>
        <v>2.4735048843970917E-2</v>
      </c>
      <c r="AZ1082" s="5">
        <f t="shared" si="1331"/>
        <v>1.4269078892099699E-2</v>
      </c>
      <c r="BA1082" s="5">
        <f t="shared" si="1332"/>
        <v>5.4876682263918673E-3</v>
      </c>
      <c r="BB1082" s="5">
        <f t="shared" si="1333"/>
        <v>1.5828545831867392E-3</v>
      </c>
      <c r="BC1082" s="5">
        <f t="shared" si="1334"/>
        <v>3.6524491323522694E-4</v>
      </c>
      <c r="BD1082" s="5">
        <f t="shared" si="1335"/>
        <v>3.6868734309721806E-5</v>
      </c>
      <c r="BE1082" s="5">
        <f t="shared" si="1336"/>
        <v>1.2289332312907493E-4</v>
      </c>
      <c r="BF1082" s="5">
        <f t="shared" si="1337"/>
        <v>2.0481810879150294E-4</v>
      </c>
      <c r="BG1082" s="5">
        <f t="shared" si="1338"/>
        <v>2.2757112494423211E-4</v>
      </c>
      <c r="BH1082" s="5">
        <f t="shared" si="1339"/>
        <v>1.8963881128707528E-4</v>
      </c>
      <c r="BI1082" s="5">
        <f t="shared" si="1340"/>
        <v>1.2642334568654221E-4</v>
      </c>
      <c r="BJ1082" s="8">
        <f t="shared" si="1341"/>
        <v>0.735438122751227</v>
      </c>
      <c r="BK1082" s="8">
        <f t="shared" si="1342"/>
        <v>0.1435943506906982</v>
      </c>
      <c r="BL1082" s="8">
        <f t="shared" si="1343"/>
        <v>8.9367250551553742E-2</v>
      </c>
      <c r="BM1082" s="8">
        <f t="shared" si="1344"/>
        <v>0.77157236463005274</v>
      </c>
      <c r="BN1082" s="8">
        <f t="shared" si="1345"/>
        <v>0.1750432572720188</v>
      </c>
    </row>
    <row r="1083" spans="1:66" x14ac:dyDescent="0.25">
      <c r="A1083" t="s">
        <v>285</v>
      </c>
      <c r="B1083" t="s">
        <v>351</v>
      </c>
      <c r="C1083" t="s">
        <v>296</v>
      </c>
      <c r="D1083" s="7" t="s">
        <v>527</v>
      </c>
      <c r="E1083">
        <f>VLOOKUP(A1083,home!$A$2:$E$405,3,FALSE)</f>
        <v>1.35</v>
      </c>
      <c r="F1083">
        <f>VLOOKUP(B1083,home!$B$2:$E$405,3,FALSE)</f>
        <v>0.98770000000000002</v>
      </c>
      <c r="G1083">
        <f>VLOOKUP(C1083,away!$B$2:$E$405,4,FALSE)</f>
        <v>0.24690000000000001</v>
      </c>
      <c r="H1083">
        <f>VLOOKUP(A1083,away!$A$2:$E$405,3,FALSE)</f>
        <v>1.3</v>
      </c>
      <c r="I1083">
        <f>VLOOKUP(C1083,away!$B$2:$E$405,3,FALSE)</f>
        <v>1.2821</v>
      </c>
      <c r="J1083">
        <f>VLOOKUP(B1083,home!$B$2:$E$405,4,FALSE)</f>
        <v>1.5385</v>
      </c>
      <c r="K1083" s="3">
        <f t="shared" si="1290"/>
        <v>0.32921522550000004</v>
      </c>
      <c r="L1083" s="3">
        <f t="shared" si="1291"/>
        <v>2.5642641049999999</v>
      </c>
      <c r="M1083" s="5">
        <f t="shared" si="1292"/>
        <v>5.5383180605675014E-2</v>
      </c>
      <c r="N1083" s="5">
        <f t="shared" si="1293"/>
        <v>1.8232986292004531E-2</v>
      </c>
      <c r="O1083" s="5">
        <f t="shared" si="1294"/>
        <v>0.14201710204786455</v>
      </c>
      <c r="P1083" s="5">
        <f t="shared" si="1295"/>
        <v>4.6754192275544254E-2</v>
      </c>
      <c r="Q1083" s="5">
        <f t="shared" si="1296"/>
        <v>3.0012883468303404E-3</v>
      </c>
      <c r="R1083" s="5">
        <f t="shared" si="1297"/>
        <v>0.18208467853873059</v>
      </c>
      <c r="S1083" s="5">
        <f t="shared" si="1298"/>
        <v>9.8674113306277522E-3</v>
      </c>
      <c r="T1083" s="5">
        <f t="shared" si="1299"/>
        <v>7.6960959765318311E-3</v>
      </c>
      <c r="U1083" s="5">
        <f t="shared" si="1300"/>
        <v>5.9945048505223218E-2</v>
      </c>
      <c r="V1083" s="5">
        <f t="shared" si="1301"/>
        <v>9.2555746582018942E-4</v>
      </c>
      <c r="W1083" s="5">
        <f t="shared" si="1302"/>
        <v>3.2935660663075767E-4</v>
      </c>
      <c r="X1083" s="5">
        <f t="shared" si="1303"/>
        <v>8.4455732412785673E-4</v>
      </c>
      <c r="Y1083" s="5">
        <f t="shared" si="1304"/>
        <v>1.0828340154379569E-3</v>
      </c>
      <c r="Z1083" s="5">
        <f t="shared" si="1305"/>
        <v>0.15563773508244355</v>
      </c>
      <c r="AA1083" s="5">
        <f t="shared" si="1306"/>
        <v>5.1238312051475922E-2</v>
      </c>
      <c r="AB1083" s="5">
        <f t="shared" si="1307"/>
        <v>8.4342162281330086E-3</v>
      </c>
      <c r="AC1083" s="5">
        <f t="shared" si="1308"/>
        <v>4.8834424149373928E-5</v>
      </c>
      <c r="AD1083" s="5">
        <f t="shared" si="1309"/>
        <v>2.7107302380464919E-5</v>
      </c>
      <c r="AE1083" s="5">
        <f t="shared" si="1310"/>
        <v>6.9510282477607227E-5</v>
      </c>
      <c r="AF1083" s="5">
        <f t="shared" si="1311"/>
        <v>8.9121361142869369E-5</v>
      </c>
      <c r="AG1083" s="5">
        <f t="shared" si="1312"/>
        <v>7.6176902455800556E-5</v>
      </c>
      <c r="AH1083" s="5">
        <f t="shared" si="1313"/>
        <v>9.9774064363852305E-2</v>
      </c>
      <c r="AI1083" s="5">
        <f t="shared" si="1314"/>
        <v>3.2847141098597162E-2</v>
      </c>
      <c r="AJ1083" s="5">
        <f t="shared" si="1315"/>
        <v>5.4068894819024917E-3</v>
      </c>
      <c r="AK1083" s="5">
        <f t="shared" si="1316"/>
        <v>5.9334344667936903E-4</v>
      </c>
      <c r="AL1083" s="5">
        <f t="shared" si="1317"/>
        <v>1.6490306489269075E-6</v>
      </c>
      <c r="AM1083" s="5">
        <f t="shared" si="1318"/>
        <v>1.7848273331762894E-6</v>
      </c>
      <c r="AN1083" s="5">
        <f t="shared" si="1319"/>
        <v>4.5767686640868334E-6</v>
      </c>
      <c r="AO1083" s="5">
        <f t="shared" si="1320"/>
        <v>5.8680218011033365E-6</v>
      </c>
      <c r="AP1083" s="5">
        <f t="shared" si="1321"/>
        <v>5.015719223975577E-6</v>
      </c>
      <c r="AQ1083" s="5">
        <f t="shared" si="1322"/>
        <v>3.2154071916997573E-6</v>
      </c>
      <c r="AR1083" s="5">
        <f t="shared" si="1323"/>
        <v>5.1169410371637206E-2</v>
      </c>
      <c r="AS1083" s="5">
        <f t="shared" si="1324"/>
        <v>1.6845748974200585E-2</v>
      </c>
      <c r="AT1083" s="5">
        <f t="shared" si="1325"/>
        <v>2.7729385236289201E-3</v>
      </c>
      <c r="AU1083" s="5">
        <f t="shared" si="1326"/>
        <v>3.0429786045137739E-4</v>
      </c>
      <c r="AV1083" s="5">
        <f t="shared" si="1327"/>
        <v>2.5044872186916934E-5</v>
      </c>
      <c r="AW1083" s="5">
        <f t="shared" si="1328"/>
        <v>3.8669529862993761E-8</v>
      </c>
      <c r="AX1083" s="5">
        <f t="shared" si="1329"/>
        <v>9.7932055495032624E-8</v>
      </c>
      <c r="AY1083" s="5">
        <f t="shared" si="1330"/>
        <v>2.511236546347801E-7</v>
      </c>
      <c r="AZ1083" s="5">
        <f t="shared" si="1331"/>
        <v>3.2197368674819187E-7</v>
      </c>
      <c r="BA1083" s="5">
        <f t="shared" si="1332"/>
        <v>2.7520852256096745E-7</v>
      </c>
      <c r="BB1083" s="5">
        <f t="shared" si="1333"/>
        <v>1.764268339482929E-7</v>
      </c>
      <c r="BC1083" s="5">
        <f t="shared" si="1334"/>
        <v>9.0480999490480554E-8</v>
      </c>
      <c r="BD1083" s="5">
        <f t="shared" si="1335"/>
        <v>2.1868647048334001E-2</v>
      </c>
      <c r="BE1083" s="5">
        <f t="shared" si="1336"/>
        <v>7.1994915693971888E-3</v>
      </c>
      <c r="BF1083" s="5">
        <f t="shared" si="1337"/>
        <v>1.1850911202522223E-3</v>
      </c>
      <c r="BG1083" s="5">
        <f t="shared" si="1338"/>
        <v>1.3005001346396103E-4</v>
      </c>
      <c r="BH1083" s="5">
        <f t="shared" si="1339"/>
        <v>1.0703611127203991E-5</v>
      </c>
      <c r="BI1083" s="5">
        <f t="shared" si="1340"/>
        <v>7.0475835018135432E-7</v>
      </c>
      <c r="BJ1083" s="8">
        <f t="shared" si="1341"/>
        <v>3.1470708299986938E-2</v>
      </c>
      <c r="BK1083" s="8">
        <f t="shared" si="1342"/>
        <v>0.11298107625612015</v>
      </c>
      <c r="BL1083" s="8">
        <f t="shared" si="1343"/>
        <v>0.68385292448548851</v>
      </c>
      <c r="BM1083" s="8">
        <f t="shared" si="1344"/>
        <v>0.53646880356326487</v>
      </c>
      <c r="BN1083" s="8">
        <f t="shared" si="1345"/>
        <v>0.44747342810664925</v>
      </c>
    </row>
    <row r="1084" spans="1:66" x14ac:dyDescent="0.25">
      <c r="A1084" t="s">
        <v>285</v>
      </c>
      <c r="B1084" t="s">
        <v>348</v>
      </c>
      <c r="C1084" t="s">
        <v>297</v>
      </c>
      <c r="D1084" s="7" t="s">
        <v>527</v>
      </c>
      <c r="E1084">
        <f>VLOOKUP(A1084,home!$A$2:$E$405,3,FALSE)</f>
        <v>1.35</v>
      </c>
      <c r="F1084">
        <f>VLOOKUP(B1084,home!$B$2:$E$405,3,FALSE)</f>
        <v>0.37040000000000001</v>
      </c>
      <c r="G1084">
        <f>VLOOKUP(C1084,away!$B$2:$E$405,4,FALSE)</f>
        <v>0.24690000000000001</v>
      </c>
      <c r="H1084">
        <f>VLOOKUP(A1084,away!$A$2:$E$405,3,FALSE)</f>
        <v>1.3</v>
      </c>
      <c r="I1084">
        <f>VLOOKUP(C1084,away!$B$2:$E$405,3,FALSE)</f>
        <v>2.8205</v>
      </c>
      <c r="J1084">
        <f>VLOOKUP(B1084,home!$B$2:$E$405,4,FALSE)</f>
        <v>1.5385</v>
      </c>
      <c r="K1084" s="3">
        <f t="shared" si="1290"/>
        <v>0.12345987600000001</v>
      </c>
      <c r="L1084" s="3">
        <f t="shared" si="1291"/>
        <v>5.6411410250000005</v>
      </c>
      <c r="M1084" s="5">
        <f t="shared" si="1292"/>
        <v>3.1366469466714343E-3</v>
      </c>
      <c r="N1084" s="5">
        <f t="shared" si="1293"/>
        <v>3.8725004309183382E-4</v>
      </c>
      <c r="O1084" s="5">
        <f t="shared" si="1294"/>
        <v>1.7694267771809217E-2</v>
      </c>
      <c r="P1084" s="5">
        <f t="shared" si="1295"/>
        <v>2.1845321050183619E-3</v>
      </c>
      <c r="Q1084" s="5">
        <f t="shared" si="1296"/>
        <v>2.3904921150556227E-5</v>
      </c>
      <c r="R1084" s="5">
        <f t="shared" si="1297"/>
        <v>4.9907929917444159E-2</v>
      </c>
      <c r="S1084" s="5">
        <f t="shared" si="1298"/>
        <v>3.8035684275210876E-4</v>
      </c>
      <c r="T1084" s="5">
        <f t="shared" si="1299"/>
        <v>1.3485103140179296E-4</v>
      </c>
      <c r="U1084" s="5">
        <f t="shared" si="1300"/>
        <v>6.1616268390243456E-3</v>
      </c>
      <c r="V1084" s="5">
        <f t="shared" si="1301"/>
        <v>2.9433473546122001E-5</v>
      </c>
      <c r="W1084" s="5">
        <f t="shared" si="1302"/>
        <v>9.8376620034581603E-7</v>
      </c>
      <c r="X1084" s="5">
        <f t="shared" si="1303"/>
        <v>5.5495638717791527E-6</v>
      </c>
      <c r="Y1084" s="5">
        <f t="shared" si="1304"/>
        <v>1.5652936213975609E-5</v>
      </c>
      <c r="Z1084" s="5">
        <f t="shared" si="1305"/>
        <v>9.3845890310039717E-2</v>
      </c>
      <c r="AA1084" s="5">
        <f t="shared" si="1306"/>
        <v>1.1586201980787105E-2</v>
      </c>
      <c r="AB1084" s="5">
        <f t="shared" si="1307"/>
        <v>7.1521552992946495E-4</v>
      </c>
      <c r="AC1084" s="5">
        <f t="shared" si="1308"/>
        <v>1.2811923252939081E-6</v>
      </c>
      <c r="AD1084" s="5">
        <f t="shared" si="1309"/>
        <v>3.0363913276921403E-8</v>
      </c>
      <c r="AE1084" s="5">
        <f t="shared" si="1310"/>
        <v>1.7128711686598352E-7</v>
      </c>
      <c r="AF1084" s="5">
        <f t="shared" si="1311"/>
        <v>4.8312739100333458E-7</v>
      </c>
      <c r="AG1084" s="5">
        <f t="shared" si="1312"/>
        <v>9.0846324856337575E-7</v>
      </c>
      <c r="AH1084" s="5">
        <f t="shared" si="1313"/>
        <v>0.13234947546390377</v>
      </c>
      <c r="AI1084" s="5">
        <f t="shared" si="1314"/>
        <v>1.6339849829438601E-2</v>
      </c>
      <c r="AJ1084" s="5">
        <f t="shared" si="1315"/>
        <v>1.0086579169005553E-3</v>
      </c>
      <c r="AK1084" s="5">
        <f t="shared" si="1316"/>
        <v>4.1509593782320268E-5</v>
      </c>
      <c r="AL1084" s="5">
        <f t="shared" si="1317"/>
        <v>3.5691690074048348E-8</v>
      </c>
      <c r="AM1084" s="5">
        <f t="shared" si="1318"/>
        <v>7.4974499360869447E-10</v>
      </c>
      <c r="AN1084" s="5">
        <f t="shared" si="1319"/>
        <v>4.2294172417343696E-9</v>
      </c>
      <c r="AO1084" s="5">
        <f t="shared" si="1320"/>
        <v>1.1929369557095047E-8</v>
      </c>
      <c r="AP1084" s="5">
        <f t="shared" si="1321"/>
        <v>2.2431752003638323E-8</v>
      </c>
      <c r="AQ1084" s="5">
        <f t="shared" si="1322"/>
        <v>3.1635169122587528E-8</v>
      </c>
      <c r="AR1084" s="5">
        <f t="shared" si="1323"/>
        <v>0.14932041113533168</v>
      </c>
      <c r="AS1084" s="5">
        <f t="shared" si="1324"/>
        <v>1.8435079443037069E-2</v>
      </c>
      <c r="AT1084" s="5">
        <f t="shared" si="1325"/>
        <v>1.1379963110437524E-3</v>
      </c>
      <c r="AU1084" s="5">
        <f t="shared" si="1326"/>
        <v>4.6832294483306353E-5</v>
      </c>
      <c r="AV1084" s="5">
        <f t="shared" si="1327"/>
        <v>1.4454773174261217E-6</v>
      </c>
      <c r="AW1084" s="5">
        <f t="shared" si="1328"/>
        <v>6.904900198519312E-10</v>
      </c>
      <c r="AX1084" s="5">
        <f t="shared" si="1329"/>
        <v>1.542723732375834E-11</v>
      </c>
      <c r="AY1084" s="5">
        <f t="shared" si="1330"/>
        <v>8.7027221369464396E-11</v>
      </c>
      <c r="AZ1084" s="5">
        <f t="shared" si="1331"/>
        <v>2.4546641437952116E-10</v>
      </c>
      <c r="BA1084" s="5">
        <f t="shared" si="1332"/>
        <v>4.6157022013865562E-10</v>
      </c>
      <c r="BB1084" s="5">
        <f t="shared" si="1333"/>
        <v>6.5094567618561294E-10</v>
      </c>
      <c r="BC1084" s="5">
        <f t="shared" si="1334"/>
        <v>7.344152717954053E-10</v>
      </c>
      <c r="BD1084" s="5">
        <f t="shared" si="1335"/>
        <v>0.14038958285423109</v>
      </c>
      <c r="BE1084" s="5">
        <f t="shared" si="1336"/>
        <v>1.7332480490875095E-2</v>
      </c>
      <c r="BF1084" s="5">
        <f t="shared" si="1337"/>
        <v>1.0699329460879289E-3</v>
      </c>
      <c r="BG1084" s="5">
        <f t="shared" si="1338"/>
        <v>4.4031262950776779E-5</v>
      </c>
      <c r="BH1084" s="5">
        <f t="shared" si="1339"/>
        <v>1.359023566006574E-6</v>
      </c>
      <c r="BI1084" s="5">
        <f t="shared" si="1340"/>
        <v>3.355697618804991E-8</v>
      </c>
      <c r="BJ1084" s="8">
        <f t="shared" si="1341"/>
        <v>5.698586739049528E-4</v>
      </c>
      <c r="BK1084" s="8">
        <f t="shared" si="1342"/>
        <v>5.7322863390306166E-3</v>
      </c>
      <c r="BL1084" s="8">
        <f t="shared" si="1343"/>
        <v>0.56358391963891996</v>
      </c>
      <c r="BM1084" s="8">
        <f t="shared" si="1344"/>
        <v>0.59039742386017247</v>
      </c>
      <c r="BN1084" s="8">
        <f t="shared" si="1345"/>
        <v>7.3334531705185557E-2</v>
      </c>
    </row>
    <row r="1085" spans="1:66" x14ac:dyDescent="0.25">
      <c r="A1085" t="s">
        <v>287</v>
      </c>
      <c r="B1085" t="s">
        <v>286</v>
      </c>
      <c r="C1085" t="s">
        <v>327</v>
      </c>
      <c r="D1085" s="7" t="s">
        <v>527</v>
      </c>
      <c r="E1085">
        <f>VLOOKUP(A1085,home!$A$2:$E$405,3,FALSE)</f>
        <v>1.2423999999999999</v>
      </c>
      <c r="F1085">
        <f>VLOOKUP(B1085,home!$B$2:$E$405,3,FALSE)</f>
        <v>1.0731999999999999</v>
      </c>
      <c r="G1085">
        <f>VLOOKUP(C1085,away!$B$2:$E$405,4,FALSE)</f>
        <v>0.26829999999999998</v>
      </c>
      <c r="H1085">
        <f>VLOOKUP(A1085,away!$A$2:$E$405,3,FALSE)</f>
        <v>0.87880000000000003</v>
      </c>
      <c r="I1085">
        <f>VLOOKUP(C1085,away!$B$2:$E$405,3,FALSE)</f>
        <v>1.8965000000000001</v>
      </c>
      <c r="J1085">
        <f>VLOOKUP(B1085,home!$B$2:$E$405,4,FALSE)</f>
        <v>0.75860000000000005</v>
      </c>
      <c r="K1085" s="3">
        <f t="shared" si="1290"/>
        <v>0.35773610934399991</v>
      </c>
      <c r="L1085" s="3">
        <f t="shared" si="1291"/>
        <v>1.2643162901200002</v>
      </c>
      <c r="M1085" s="5">
        <f t="shared" si="1292"/>
        <v>0.19749294842333806</v>
      </c>
      <c r="N1085" s="5">
        <f t="shared" si="1293"/>
        <v>7.0650358991840204E-2</v>
      </c>
      <c r="O1085" s="5">
        <f t="shared" si="1294"/>
        <v>0.24969355187545531</v>
      </c>
      <c r="P1085" s="5">
        <f t="shared" si="1295"/>
        <v>8.9324399776209595E-2</v>
      </c>
      <c r="Q1085" s="5">
        <f t="shared" si="1296"/>
        <v>1.26370922747489E-2</v>
      </c>
      <c r="R1085" s="5">
        <f t="shared" si="1297"/>
        <v>0.15784581258703081</v>
      </c>
      <c r="S1085" s="5">
        <f t="shared" si="1298"/>
        <v>1.0100168713716521E-2</v>
      </c>
      <c r="T1085" s="5">
        <f t="shared" si="1299"/>
        <v>1.597728162271464E-2</v>
      </c>
      <c r="U1085" s="5">
        <f t="shared" si="1300"/>
        <v>5.6467146871126576E-2</v>
      </c>
      <c r="V1085" s="5">
        <f t="shared" si="1301"/>
        <v>5.0758015254818512E-4</v>
      </c>
      <c r="W1085" s="5">
        <f t="shared" si="1302"/>
        <v>1.5069147412632633E-3</v>
      </c>
      <c r="X1085" s="5">
        <f t="shared" si="1303"/>
        <v>1.9052168552011087E-3</v>
      </c>
      <c r="Y1085" s="5">
        <f t="shared" si="1304"/>
        <v>1.2043983531209803E-3</v>
      </c>
      <c r="Z1085" s="5">
        <f t="shared" si="1305"/>
        <v>6.6522344060337191E-2</v>
      </c>
      <c r="AA1085" s="5">
        <f t="shared" si="1306"/>
        <v>2.3797444548587971E-2</v>
      </c>
      <c r="AB1085" s="5">
        <f t="shared" si="1307"/>
        <v>4.2566026125707207E-3</v>
      </c>
      <c r="AC1085" s="5">
        <f t="shared" si="1308"/>
        <v>1.4348389659809536E-5</v>
      </c>
      <c r="AD1085" s="5">
        <f t="shared" si="1309"/>
        <v>1.3476945416315998E-4</v>
      </c>
      <c r="AE1085" s="5">
        <f t="shared" si="1310"/>
        <v>1.7039121630906383E-4</v>
      </c>
      <c r="AF1085" s="5">
        <f t="shared" si="1311"/>
        <v>1.0771419523645509E-4</v>
      </c>
      <c r="AG1085" s="5">
        <f t="shared" si="1312"/>
        <v>4.539493723820542E-5</v>
      </c>
      <c r="AH1085" s="5">
        <f t="shared" si="1313"/>
        <v>2.1026320813112943E-2</v>
      </c>
      <c r="AI1085" s="5">
        <f t="shared" si="1314"/>
        <v>7.5218742015017931E-3</v>
      </c>
      <c r="AJ1085" s="5">
        <f t="shared" si="1315"/>
        <v>1.345423005910129E-3</v>
      </c>
      <c r="AK1085" s="5">
        <f t="shared" si="1316"/>
        <v>1.6043546385206635E-4</v>
      </c>
      <c r="AL1085" s="5">
        <f t="shared" si="1317"/>
        <v>2.5958623927581259E-7</v>
      </c>
      <c r="AM1085" s="5">
        <f t="shared" si="1318"/>
        <v>9.6423800381486814E-6</v>
      </c>
      <c r="AN1085" s="5">
        <f t="shared" si="1319"/>
        <v>1.2191018157759285E-5</v>
      </c>
      <c r="AO1085" s="5">
        <f t="shared" si="1320"/>
        <v>7.7066514250018928E-6</v>
      </c>
      <c r="AP1085" s="5">
        <f t="shared" si="1321"/>
        <v>3.2478816463021345E-6</v>
      </c>
      <c r="AQ1085" s="5">
        <f t="shared" si="1322"/>
        <v>1.0265874184503887E-6</v>
      </c>
      <c r="AR1085" s="5">
        <f t="shared" si="1323"/>
        <v>5.3167839850615769E-3</v>
      </c>
      <c r="AS1085" s="5">
        <f t="shared" si="1324"/>
        <v>1.902005617038416E-3</v>
      </c>
      <c r="AT1085" s="5">
        <f t="shared" si="1325"/>
        <v>3.4020804469487849E-4</v>
      </c>
      <c r="AU1085" s="5">
        <f t="shared" si="1326"/>
        <v>4.0568234092225159E-5</v>
      </c>
      <c r="AV1085" s="5">
        <f t="shared" si="1327"/>
        <v>3.6281805567773103E-6</v>
      </c>
      <c r="AW1085" s="5">
        <f t="shared" si="1328"/>
        <v>3.2613520294985005E-9</v>
      </c>
      <c r="AX1085" s="5">
        <f t="shared" si="1329"/>
        <v>5.7490458661059292E-7</v>
      </c>
      <c r="AY1085" s="5">
        <f t="shared" si="1330"/>
        <v>7.2686123411647716E-7</v>
      </c>
      <c r="AZ1085" s="5">
        <f t="shared" si="1331"/>
        <v>4.5949124947509488E-7</v>
      </c>
      <c r="BA1085" s="5">
        <f t="shared" si="1332"/>
        <v>1.9364742395965176E-7</v>
      </c>
      <c r="BB1085" s="5">
        <f t="shared" si="1333"/>
        <v>6.1207898162990449E-8</v>
      </c>
      <c r="BC1085" s="5">
        <f t="shared" si="1334"/>
        <v>1.5477228546294965E-8</v>
      </c>
      <c r="BD1085" s="5">
        <f t="shared" si="1335"/>
        <v>1.1203494338937468E-3</v>
      </c>
      <c r="BE1085" s="5">
        <f t="shared" si="1336"/>
        <v>4.0078944758690181E-4</v>
      </c>
      <c r="BF1085" s="5">
        <f t="shared" si="1337"/>
        <v>7.1688428822934622E-5</v>
      </c>
      <c r="BG1085" s="5">
        <f t="shared" si="1338"/>
        <v>8.5485132040336336E-6</v>
      </c>
      <c r="BH1085" s="5">
        <f t="shared" si="1339"/>
        <v>7.645279635717006E-7</v>
      </c>
      <c r="BI1085" s="5">
        <f t="shared" si="1340"/>
        <v>5.4699851834566319E-8</v>
      </c>
      <c r="BJ1085" s="8">
        <f t="shared" si="1341"/>
        <v>0.10437537875014251</v>
      </c>
      <c r="BK1085" s="8">
        <f t="shared" si="1342"/>
        <v>0.2974404319029455</v>
      </c>
      <c r="BL1085" s="8">
        <f t="shared" si="1343"/>
        <v>0.53132000109191524</v>
      </c>
      <c r="BM1085" s="8">
        <f t="shared" si="1344"/>
        <v>0.22201326827683548</v>
      </c>
      <c r="BN1085" s="8">
        <f t="shared" si="1345"/>
        <v>0.77764416392862279</v>
      </c>
    </row>
    <row r="1086" spans="1:66" x14ac:dyDescent="0.25">
      <c r="A1086" t="s">
        <v>287</v>
      </c>
      <c r="B1086" t="s">
        <v>505</v>
      </c>
      <c r="C1086" t="s">
        <v>336</v>
      </c>
      <c r="D1086" s="7" t="s">
        <v>527</v>
      </c>
      <c r="E1086">
        <f>VLOOKUP(A1086,home!$A$2:$E$405,3,FALSE)</f>
        <v>1.2423999999999999</v>
      </c>
      <c r="F1086">
        <f>VLOOKUP(B1086,home!$B$2:$E$405,3,FALSE)</f>
        <v>2.1463999999999999</v>
      </c>
      <c r="G1086">
        <f>VLOOKUP(C1086,away!$B$2:$E$405,4,FALSE)</f>
        <v>1.6097999999999999</v>
      </c>
      <c r="H1086">
        <f>VLOOKUP(A1086,away!$A$2:$E$405,3,FALSE)</f>
        <v>0.87880000000000003</v>
      </c>
      <c r="I1086">
        <f>VLOOKUP(C1086,away!$B$2:$E$405,3,FALSE)</f>
        <v>0.37930000000000003</v>
      </c>
      <c r="J1086">
        <f>VLOOKUP(B1086,home!$B$2:$E$405,4,FALSE)</f>
        <v>1.1378999999999999</v>
      </c>
      <c r="K1086" s="3">
        <f t="shared" si="1290"/>
        <v>4.2928333121279989</v>
      </c>
      <c r="L1086" s="3">
        <f t="shared" si="1291"/>
        <v>0.37929488703600001</v>
      </c>
      <c r="M1086" s="5">
        <f t="shared" si="1292"/>
        <v>9.3523446803752339E-3</v>
      </c>
      <c r="N1086" s="5">
        <f t="shared" si="1293"/>
        <v>4.0148056790417885E-2</v>
      </c>
      <c r="O1086" s="5">
        <f t="shared" si="1294"/>
        <v>3.5472965190646599E-3</v>
      </c>
      <c r="P1086" s="5">
        <f t="shared" si="1295"/>
        <v>1.5227952665036465E-2</v>
      </c>
      <c r="Q1086" s="5">
        <f t="shared" si="1296"/>
        <v>8.6174457803556315E-2</v>
      </c>
      <c r="R1086" s="5">
        <f t="shared" si="1297"/>
        <v>6.7273571624091298E-4</v>
      </c>
      <c r="S1086" s="5">
        <f t="shared" si="1298"/>
        <v>6.198727439312237E-3</v>
      </c>
      <c r="T1086" s="5">
        <f t="shared" si="1299"/>
        <v>3.2685531237988445E-2</v>
      </c>
      <c r="U1086" s="5">
        <f t="shared" si="1300"/>
        <v>2.88794229293728E-3</v>
      </c>
      <c r="V1086" s="5">
        <f t="shared" si="1301"/>
        <v>1.1214529173082209E-3</v>
      </c>
      <c r="W1086" s="5">
        <f t="shared" si="1302"/>
        <v>0.12331086103789173</v>
      </c>
      <c r="X1086" s="5">
        <f t="shared" si="1303"/>
        <v>4.6771179107679035E-2</v>
      </c>
      <c r="Y1086" s="5">
        <f t="shared" si="1304"/>
        <v>8.8700345480938192E-3</v>
      </c>
      <c r="Z1086" s="5">
        <f t="shared" si="1305"/>
        <v>8.5055072498893219E-5</v>
      </c>
      <c r="AA1086" s="5">
        <f t="shared" si="1306"/>
        <v>3.6512724858871084E-4</v>
      </c>
      <c r="AB1086" s="5">
        <f t="shared" si="1307"/>
        <v>7.8371520795362951E-4</v>
      </c>
      <c r="AC1086" s="5">
        <f t="shared" si="1308"/>
        <v>1.1412533784623797E-4</v>
      </c>
      <c r="AD1086" s="5">
        <f t="shared" si="1309"/>
        <v>0.13233824300266203</v>
      </c>
      <c r="AE1086" s="5">
        <f t="shared" si="1310"/>
        <v>5.0195218930237415E-2</v>
      </c>
      <c r="AF1086" s="5">
        <f t="shared" si="1311"/>
        <v>9.5193949469458434E-3</v>
      </c>
      <c r="AG1086" s="5">
        <f t="shared" si="1312"/>
        <v>1.2035526103509643E-3</v>
      </c>
      <c r="AH1086" s="5">
        <f t="shared" si="1313"/>
        <v>8.0652385288266223E-6</v>
      </c>
      <c r="AI1086" s="5">
        <f t="shared" si="1314"/>
        <v>3.4622724626805142E-5</v>
      </c>
      <c r="AJ1086" s="5">
        <f t="shared" si="1315"/>
        <v>7.4314792817291791E-5</v>
      </c>
      <c r="AK1086" s="5">
        <f t="shared" si="1316"/>
        <v>1.0634033939665358E-4</v>
      </c>
      <c r="AL1086" s="5">
        <f t="shared" si="1317"/>
        <v>7.4329820039698492E-6</v>
      </c>
      <c r="AM1086" s="5">
        <f t="shared" si="1318"/>
        <v>0.11362120360606352</v>
      </c>
      <c r="AN1086" s="5">
        <f t="shared" si="1319"/>
        <v>4.3095941586656215E-2</v>
      </c>
      <c r="AO1086" s="5">
        <f t="shared" si="1320"/>
        <v>8.1730351479104117E-3</v>
      </c>
      <c r="AP1086" s="5">
        <f t="shared" si="1321"/>
        <v>1.0333301477226458E-3</v>
      </c>
      <c r="AQ1086" s="5">
        <f t="shared" si="1322"/>
        <v>9.7984210412838522E-5</v>
      </c>
      <c r="AR1086" s="5">
        <f t="shared" si="1323"/>
        <v>6.1182074734193788E-7</v>
      </c>
      <c r="AS1086" s="5">
        <f t="shared" si="1324"/>
        <v>2.6264444852405183E-6</v>
      </c>
      <c r="AT1086" s="5">
        <f t="shared" si="1325"/>
        <v>5.6374441893476872E-6</v>
      </c>
      <c r="AU1086" s="5">
        <f t="shared" si="1326"/>
        <v>8.0668694037647249E-6</v>
      </c>
      <c r="AV1086" s="5">
        <f t="shared" si="1327"/>
        <v>8.6574314252668343E-6</v>
      </c>
      <c r="AW1086" s="5">
        <f t="shared" si="1328"/>
        <v>3.3618752535344421E-7</v>
      </c>
      <c r="AX1086" s="5">
        <f t="shared" si="1329"/>
        <v>8.1292814634031235E-2</v>
      </c>
      <c r="AY1086" s="5">
        <f t="shared" si="1330"/>
        <v>3.0833948943453367E-2</v>
      </c>
      <c r="AZ1086" s="5">
        <f t="shared" si="1331"/>
        <v>5.8475795906904673E-3</v>
      </c>
      <c r="BA1086" s="5">
        <f t="shared" si="1332"/>
        <v>7.3931901342831998E-4</v>
      </c>
      <c r="BB1086" s="5">
        <f t="shared" si="1333"/>
        <v>7.0104980420465399E-5</v>
      </c>
      <c r="BC1086" s="5">
        <f t="shared" si="1334"/>
        <v>5.3180921258482832E-6</v>
      </c>
      <c r="BD1086" s="5">
        <f t="shared" si="1335"/>
        <v>3.8676746874890221E-8</v>
      </c>
      <c r="BE1086" s="5">
        <f t="shared" si="1336"/>
        <v>1.6603282738927122E-7</v>
      </c>
      <c r="BF1086" s="5">
        <f t="shared" si="1337"/>
        <v>3.5637562616173081E-7</v>
      </c>
      <c r="BG1086" s="5">
        <f t="shared" si="1338"/>
        <v>5.0995371987251744E-7</v>
      </c>
      <c r="BH1086" s="5">
        <f t="shared" si="1339"/>
        <v>5.4728657907808326E-7</v>
      </c>
      <c r="BI1086" s="5">
        <f t="shared" si="1340"/>
        <v>4.6988201158939397E-7</v>
      </c>
      <c r="BJ1086" s="8">
        <f t="shared" si="1341"/>
        <v>0.81602710996873895</v>
      </c>
      <c r="BK1086" s="8">
        <f t="shared" si="1342"/>
        <v>6.2855984965335732E-2</v>
      </c>
      <c r="BL1086" s="8">
        <f t="shared" si="1343"/>
        <v>8.5078482979167019E-3</v>
      </c>
      <c r="BM1086" s="8">
        <f t="shared" si="1344"/>
        <v>0.70151954137387085</v>
      </c>
      <c r="BN1086" s="8">
        <f t="shared" si="1345"/>
        <v>0.15512284417469147</v>
      </c>
    </row>
    <row r="1087" spans="1:66" x14ac:dyDescent="0.25">
      <c r="A1087" t="s">
        <v>287</v>
      </c>
      <c r="B1087" t="s">
        <v>343</v>
      </c>
      <c r="C1087" t="s">
        <v>353</v>
      </c>
      <c r="D1087" s="7" t="s">
        <v>527</v>
      </c>
      <c r="E1087">
        <f>VLOOKUP(A1087,home!$A$2:$E$405,3,FALSE)</f>
        <v>1.2423999999999999</v>
      </c>
      <c r="F1087">
        <f>VLOOKUP(B1087,home!$B$2:$E$405,3,FALSE)</f>
        <v>1.0731999999999999</v>
      </c>
      <c r="G1087">
        <f>VLOOKUP(C1087,away!$B$2:$E$405,4,FALSE)</f>
        <v>0.80489999999999995</v>
      </c>
      <c r="H1087">
        <f>VLOOKUP(A1087,away!$A$2:$E$405,3,FALSE)</f>
        <v>0.87880000000000003</v>
      </c>
      <c r="I1087">
        <f>VLOOKUP(C1087,away!$B$2:$E$405,3,FALSE)</f>
        <v>1.5172000000000001</v>
      </c>
      <c r="J1087">
        <f>VLOOKUP(B1087,home!$B$2:$E$405,4,FALSE)</f>
        <v>2.2757999999999998</v>
      </c>
      <c r="K1087" s="3">
        <f t="shared" si="1290"/>
        <v>1.0732083280319997</v>
      </c>
      <c r="L1087" s="3">
        <f t="shared" si="1291"/>
        <v>3.034359096288</v>
      </c>
      <c r="M1087" s="5">
        <f t="shared" si="1292"/>
        <v>1.644773626483902E-2</v>
      </c>
      <c r="N1087" s="5">
        <f t="shared" si="1293"/>
        <v>1.765184753669917E-2</v>
      </c>
      <c r="O1087" s="5">
        <f t="shared" si="1294"/>
        <v>4.9908338148560286E-2</v>
      </c>
      <c r="P1087" s="5">
        <f t="shared" si="1295"/>
        <v>5.3562044139272041E-2</v>
      </c>
      <c r="Q1087" s="5">
        <f t="shared" si="1296"/>
        <v>9.4720548907683434E-3</v>
      </c>
      <c r="R1087" s="5">
        <f t="shared" si="1297"/>
        <v>7.5719909920850675E-2</v>
      </c>
      <c r="S1087" s="5">
        <f t="shared" si="1298"/>
        <v>4.3606191851918767E-2</v>
      </c>
      <c r="T1087" s="5">
        <f t="shared" si="1299"/>
        <v>2.8741615918342157E-2</v>
      </c>
      <c r="U1087" s="5">
        <f t="shared" si="1300"/>
        <v>8.1263237924889764E-2</v>
      </c>
      <c r="V1087" s="5">
        <f t="shared" si="1301"/>
        <v>1.5778171098441488E-2</v>
      </c>
      <c r="W1087" s="5">
        <f t="shared" si="1302"/>
        <v>3.3884960641162734E-3</v>
      </c>
      <c r="X1087" s="5">
        <f t="shared" si="1303"/>
        <v>1.02819138548873E-2</v>
      </c>
      <c r="Y1087" s="5">
        <f t="shared" si="1304"/>
        <v>1.559950941641345E-2</v>
      </c>
      <c r="Z1087" s="5">
        <f t="shared" si="1305"/>
        <v>7.6587132479480402E-2</v>
      </c>
      <c r="AA1087" s="5">
        <f t="shared" si="1306"/>
        <v>8.2193948397068423E-2</v>
      </c>
      <c r="AB1087" s="5">
        <f t="shared" si="1307"/>
        <v>4.4105614966783127E-2</v>
      </c>
      <c r="AC1087" s="5">
        <f t="shared" si="1308"/>
        <v>3.2113503463480305E-3</v>
      </c>
      <c r="AD1087" s="5">
        <f t="shared" si="1309"/>
        <v>9.0914054887830924E-4</v>
      </c>
      <c r="AE1087" s="5">
        <f t="shared" si="1310"/>
        <v>2.7586588942931627E-3</v>
      </c>
      <c r="AF1087" s="5">
        <f t="shared" si="1311"/>
        <v>4.1853808547271283E-3</v>
      </c>
      <c r="AG1087" s="5">
        <f t="shared" si="1312"/>
        <v>4.2333161559903023E-3</v>
      </c>
      <c r="AH1087" s="5">
        <f t="shared" si="1313"/>
        <v>5.8098215524431375E-2</v>
      </c>
      <c r="AI1087" s="5">
        <f t="shared" si="1314"/>
        <v>6.2351488744617753E-2</v>
      </c>
      <c r="AJ1087" s="5">
        <f t="shared" si="1315"/>
        <v>3.3458068492958633E-2</v>
      </c>
      <c r="AK1087" s="5">
        <f t="shared" si="1316"/>
        <v>1.1969159248836089E-2</v>
      </c>
      <c r="AL1087" s="5">
        <f t="shared" si="1317"/>
        <v>4.1831042577078514E-4</v>
      </c>
      <c r="AM1087" s="5">
        <f t="shared" si="1318"/>
        <v>1.9513944168155701E-4</v>
      </c>
      <c r="AN1087" s="5">
        <f t="shared" si="1319"/>
        <v>5.921231399109942E-4</v>
      </c>
      <c r="AO1087" s="5">
        <f t="shared" si="1320"/>
        <v>8.9835711785576889E-4</v>
      </c>
      <c r="AP1087" s="5">
        <f t="shared" si="1321"/>
        <v>9.0864603076024108E-4</v>
      </c>
      <c r="AQ1087" s="5">
        <f t="shared" si="1322"/>
        <v>6.8928958718583082E-4</v>
      </c>
      <c r="AR1087" s="5">
        <f t="shared" si="1323"/>
        <v>3.5258169750931802E-2</v>
      </c>
      <c r="AS1087" s="5">
        <f t="shared" si="1324"/>
        <v>3.7839361407865937E-2</v>
      </c>
      <c r="AT1087" s="5">
        <f t="shared" si="1325"/>
        <v>2.030475889516719E-2</v>
      </c>
      <c r="AU1087" s="5">
        <f t="shared" si="1326"/>
        <v>7.2637454483250848E-3</v>
      </c>
      <c r="AV1087" s="5">
        <f t="shared" si="1327"/>
        <v>1.9488780269617527E-3</v>
      </c>
      <c r="AW1087" s="5">
        <f t="shared" si="1328"/>
        <v>3.7839657567936288E-5</v>
      </c>
      <c r="AX1087" s="5">
        <f t="shared" si="1329"/>
        <v>3.4904212323360279E-5</v>
      </c>
      <c r="AY1087" s="5">
        <f t="shared" si="1330"/>
        <v>1.0591191416215596E-4</v>
      </c>
      <c r="AZ1087" s="5">
        <f t="shared" si="1331"/>
        <v>1.6068739007160594E-4</v>
      </c>
      <c r="BA1087" s="5">
        <f t="shared" si="1332"/>
        <v>1.6252774790751851E-4</v>
      </c>
      <c r="BB1087" s="5">
        <f t="shared" si="1333"/>
        <v>1.2329188756559544E-4</v>
      </c>
      <c r="BC1087" s="5">
        <f t="shared" si="1334"/>
        <v>7.4822372106636366E-5</v>
      </c>
      <c r="BD1087" s="5">
        <f t="shared" si="1335"/>
        <v>1.7830991350367732E-2</v>
      </c>
      <c r="BE1087" s="5">
        <f t="shared" si="1336"/>
        <v>1.91363684142812E-2</v>
      </c>
      <c r="BF1087" s="5">
        <f t="shared" si="1337"/>
        <v>1.0268654975247548E-2</v>
      </c>
      <c r="BG1087" s="5">
        <f t="shared" si="1338"/>
        <v>3.6734686790409659E-3</v>
      </c>
      <c r="BH1087" s="5">
        <f t="shared" si="1339"/>
        <v>9.8559929477786833E-4</v>
      </c>
      <c r="BI1087" s="5">
        <f t="shared" si="1340"/>
        <v>2.1155067425161485E-4</v>
      </c>
      <c r="BJ1087" s="8">
        <f t="shared" si="1341"/>
        <v>0.10116763497664689</v>
      </c>
      <c r="BK1087" s="8">
        <f t="shared" si="1342"/>
        <v>0.13312971604075227</v>
      </c>
      <c r="BL1087" s="8">
        <f t="shared" si="1343"/>
        <v>0.65378952828621462</v>
      </c>
      <c r="BM1087" s="8">
        <f t="shared" si="1344"/>
        <v>0.74184400862551048</v>
      </c>
      <c r="BN1087" s="8">
        <f t="shared" si="1345"/>
        <v>0.22276193090098953</v>
      </c>
    </row>
    <row r="1088" spans="1:66" x14ac:dyDescent="0.25">
      <c r="A1088" t="s">
        <v>287</v>
      </c>
      <c r="B1088" t="s">
        <v>359</v>
      </c>
      <c r="C1088" t="s">
        <v>504</v>
      </c>
      <c r="D1088" s="7" t="s">
        <v>527</v>
      </c>
      <c r="E1088">
        <f>VLOOKUP(A1088,home!$A$2:$E$405,3,FALSE)</f>
        <v>1.2423999999999999</v>
      </c>
      <c r="F1088">
        <f>VLOOKUP(B1088,home!$B$2:$E$405,3,FALSE)</f>
        <v>1.3414999999999999</v>
      </c>
      <c r="G1088">
        <f>VLOOKUP(C1088,away!$B$2:$E$405,4,FALSE)</f>
        <v>0.80489999999999995</v>
      </c>
      <c r="H1088">
        <f>VLOOKUP(A1088,away!$A$2:$E$405,3,FALSE)</f>
        <v>0.87880000000000003</v>
      </c>
      <c r="I1088">
        <f>VLOOKUP(C1088,away!$B$2:$E$405,3,FALSE)</f>
        <v>0.75860000000000005</v>
      </c>
      <c r="J1088">
        <f>VLOOKUP(B1088,home!$B$2:$E$405,4,FALSE)</f>
        <v>0.75860000000000005</v>
      </c>
      <c r="K1088" s="3">
        <f t="shared" si="1290"/>
        <v>1.3415104100399999</v>
      </c>
      <c r="L1088" s="3">
        <f t="shared" si="1291"/>
        <v>0.50572651604800001</v>
      </c>
      <c r="M1088" s="5">
        <f t="shared" si="1292"/>
        <v>0.15767222499872638</v>
      </c>
      <c r="N1088" s="5">
        <f t="shared" si="1293"/>
        <v>0.21151893120996054</v>
      </c>
      <c r="O1088" s="5">
        <f t="shared" si="1294"/>
        <v>7.973902502614226E-2</v>
      </c>
      <c r="P1088" s="5">
        <f t="shared" si="1295"/>
        <v>0.1069707321590099</v>
      </c>
      <c r="Q1088" s="5">
        <f t="shared" si="1296"/>
        <v>0.14187742406934839</v>
      </c>
      <c r="R1088" s="5">
        <f t="shared" si="1297"/>
        <v>2.01630696597676E-2</v>
      </c>
      <c r="S1088" s="5">
        <f t="shared" si="1298"/>
        <v>1.8143235973753575E-2</v>
      </c>
      <c r="T1088" s="5">
        <f t="shared" si="1299"/>
        <v>7.1751175380456209E-2</v>
      </c>
      <c r="U1088" s="5">
        <f t="shared" si="1300"/>
        <v>2.7048967846939918E-2</v>
      </c>
      <c r="V1088" s="5">
        <f t="shared" si="1301"/>
        <v>1.3676721762235168E-3</v>
      </c>
      <c r="W1088" s="5">
        <f t="shared" si="1302"/>
        <v>6.344334711289687E-2</v>
      </c>
      <c r="X1088" s="5">
        <f t="shared" si="1303"/>
        <v>3.2084982901829269E-2</v>
      </c>
      <c r="Y1088" s="5">
        <f t="shared" si="1304"/>
        <v>8.1131133102008823E-3</v>
      </c>
      <c r="Z1088" s="5">
        <f t="shared" si="1305"/>
        <v>3.3989996572891352E-3</v>
      </c>
      <c r="AA1088" s="5">
        <f t="shared" si="1306"/>
        <v>4.5597934239757672E-3</v>
      </c>
      <c r="AB1088" s="5">
        <f t="shared" si="1307"/>
        <v>3.0585051729477139E-3</v>
      </c>
      <c r="AC1088" s="5">
        <f t="shared" si="1308"/>
        <v>5.7992496001324007E-5</v>
      </c>
      <c r="AD1088" s="5">
        <f t="shared" si="1309"/>
        <v>2.1277477649933079E-2</v>
      </c>
      <c r="AE1088" s="5">
        <f t="shared" si="1310"/>
        <v>1.0760584642189841E-2</v>
      </c>
      <c r="AF1088" s="5">
        <f t="shared" si="1311"/>
        <v>2.7209564908671413E-3</v>
      </c>
      <c r="AG1088" s="5">
        <f t="shared" si="1312"/>
        <v>4.5868661548147723E-4</v>
      </c>
      <c r="AH1088" s="5">
        <f t="shared" si="1313"/>
        <v>4.2974106368229498E-4</v>
      </c>
      <c r="AI1088" s="5">
        <f t="shared" si="1314"/>
        <v>5.7650211055146122E-4</v>
      </c>
      <c r="AJ1088" s="5">
        <f t="shared" si="1315"/>
        <v>3.8669179135740814E-4</v>
      </c>
      <c r="AK1088" s="5">
        <f t="shared" si="1316"/>
        <v>1.7291702119432632E-4</v>
      </c>
      <c r="AL1088" s="5">
        <f t="shared" si="1317"/>
        <v>1.5737710955852099E-6</v>
      </c>
      <c r="AM1088" s="5">
        <f t="shared" si="1318"/>
        <v>5.7087915533557297E-3</v>
      </c>
      <c r="AN1088" s="5">
        <f t="shared" si="1319"/>
        <v>2.8870872631228429E-3</v>
      </c>
      <c r="AO1088" s="5">
        <f t="shared" si="1320"/>
        <v>7.3003829155283539E-4</v>
      </c>
      <c r="AP1088" s="5">
        <f t="shared" si="1321"/>
        <v>1.2306657392288322E-4</v>
      </c>
      <c r="AQ1088" s="5">
        <f t="shared" si="1322"/>
        <v>1.555950741799584E-5</v>
      </c>
      <c r="AR1088" s="5">
        <f t="shared" si="1323"/>
        <v>4.3466290187761753E-5</v>
      </c>
      <c r="AS1088" s="5">
        <f t="shared" si="1324"/>
        <v>5.8310480772701892E-5</v>
      </c>
      <c r="AT1088" s="5">
        <f t="shared" si="1325"/>
        <v>3.9112058485508436E-5</v>
      </c>
      <c r="AU1088" s="5">
        <f t="shared" si="1326"/>
        <v>1.7489744538800968E-5</v>
      </c>
      <c r="AV1088" s="5">
        <f t="shared" si="1327"/>
        <v>5.8656685919354332E-6</v>
      </c>
      <c r="AW1088" s="5">
        <f t="shared" si="1328"/>
        <v>2.965847633644857E-8</v>
      </c>
      <c r="AX1088" s="5">
        <f t="shared" si="1329"/>
        <v>1.2764005495958554E-3</v>
      </c>
      <c r="AY1088" s="5">
        <f t="shared" si="1330"/>
        <v>6.4550960302886442E-4</v>
      </c>
      <c r="AZ1088" s="5">
        <f t="shared" si="1331"/>
        <v>1.6322566130765753E-4</v>
      </c>
      <c r="BA1088" s="5">
        <f t="shared" si="1332"/>
        <v>2.7515848340917507E-5</v>
      </c>
      <c r="BB1088" s="5">
        <f t="shared" si="1333"/>
        <v>3.4788735293893369E-6</v>
      </c>
      <c r="BC1088" s="5">
        <f t="shared" si="1334"/>
        <v>3.5187171795793579E-7</v>
      </c>
      <c r="BD1088" s="5">
        <f t="shared" si="1335"/>
        <v>3.6636759170313546E-6</v>
      </c>
      <c r="BE1088" s="5">
        <f t="shared" si="1336"/>
        <v>4.9148593817104049E-6</v>
      </c>
      <c r="BF1088" s="5">
        <f t="shared" si="1337"/>
        <v>3.2966675122236341E-6</v>
      </c>
      <c r="BG1088" s="5">
        <f t="shared" si="1338"/>
        <v>1.4741712620295586E-6</v>
      </c>
      <c r="BH1088" s="5">
        <f t="shared" si="1339"/>
        <v>4.9440402354861431E-7</v>
      </c>
      <c r="BI1088" s="5">
        <f t="shared" si="1340"/>
        <v>1.3264962887122541E-7</v>
      </c>
      <c r="BJ1088" s="8">
        <f t="shared" si="1341"/>
        <v>0.57558770498005662</v>
      </c>
      <c r="BK1088" s="8">
        <f t="shared" si="1342"/>
        <v>0.28485894117783911</v>
      </c>
      <c r="BL1088" s="8">
        <f t="shared" si="1343"/>
        <v>0.13631343378686084</v>
      </c>
      <c r="BM1088" s="8">
        <f t="shared" si="1344"/>
        <v>0.28157219253453819</v>
      </c>
      <c r="BN1088" s="8">
        <f t="shared" si="1345"/>
        <v>0.71794140712295496</v>
      </c>
    </row>
    <row r="1089" spans="1:66" x14ac:dyDescent="0.25">
      <c r="A1089" t="s">
        <v>34</v>
      </c>
      <c r="B1089" t="s">
        <v>204</v>
      </c>
      <c r="C1089" t="s">
        <v>284</v>
      </c>
      <c r="D1089" s="7" t="s">
        <v>527</v>
      </c>
      <c r="E1089">
        <f>VLOOKUP(A1089,home!$A$2:$E$405,3,FALSE)</f>
        <v>1.4921</v>
      </c>
      <c r="F1089">
        <f>VLOOKUP(B1089,home!$B$2:$E$405,3,FALSE)</f>
        <v>1.3404</v>
      </c>
      <c r="G1089">
        <f>VLOOKUP(C1089,away!$B$2:$E$405,4,FALSE)</f>
        <v>1.6755</v>
      </c>
      <c r="H1089">
        <f>VLOOKUP(A1089,away!$A$2:$E$405,3,FALSE)</f>
        <v>1.2222</v>
      </c>
      <c r="I1089">
        <f>VLOOKUP(C1089,away!$B$2:$E$405,3,FALSE)</f>
        <v>1.0226999999999999</v>
      </c>
      <c r="J1089">
        <f>VLOOKUP(B1089,home!$B$2:$E$405,4,FALSE)</f>
        <v>0</v>
      </c>
      <c r="K1089" s="3">
        <f t="shared" si="1290"/>
        <v>3.3510181624199995</v>
      </c>
      <c r="L1089" s="3">
        <f t="shared" si="1291"/>
        <v>0</v>
      </c>
      <c r="M1089" s="5">
        <f t="shared" si="1292"/>
        <v>3.5048650708979862E-2</v>
      </c>
      <c r="N1089" s="5">
        <f t="shared" si="1293"/>
        <v>0.11744866509410612</v>
      </c>
      <c r="O1089" s="5">
        <f t="shared" si="1294"/>
        <v>0</v>
      </c>
      <c r="P1089" s="5">
        <f t="shared" si="1295"/>
        <v>0</v>
      </c>
      <c r="Q1089" s="5">
        <f t="shared" si="1296"/>
        <v>0.19678630494116678</v>
      </c>
      <c r="R1089" s="5">
        <f t="shared" si="1297"/>
        <v>0</v>
      </c>
      <c r="S1089" s="5">
        <f t="shared" si="1298"/>
        <v>0</v>
      </c>
      <c r="T1089" s="5">
        <f t="shared" si="1299"/>
        <v>0</v>
      </c>
      <c r="U1089" s="5">
        <f t="shared" si="1300"/>
        <v>0</v>
      </c>
      <c r="V1089" s="5">
        <f t="shared" si="1301"/>
        <v>0</v>
      </c>
      <c r="W1089" s="5">
        <f t="shared" si="1302"/>
        <v>0.2198114939911234</v>
      </c>
      <c r="X1089" s="5">
        <f t="shared" si="1303"/>
        <v>0</v>
      </c>
      <c r="Y1089" s="5">
        <f t="shared" si="1304"/>
        <v>0</v>
      </c>
      <c r="Z1089" s="5">
        <f t="shared" si="1305"/>
        <v>0</v>
      </c>
      <c r="AA1089" s="5">
        <f t="shared" si="1306"/>
        <v>0</v>
      </c>
      <c r="AB1089" s="5">
        <f t="shared" si="1307"/>
        <v>0</v>
      </c>
      <c r="AC1089" s="5">
        <f t="shared" si="1308"/>
        <v>0</v>
      </c>
      <c r="AD1089" s="5">
        <f t="shared" si="1309"/>
        <v>0.18414807716823228</v>
      </c>
      <c r="AE1089" s="5">
        <f t="shared" si="1310"/>
        <v>0</v>
      </c>
      <c r="AF1089" s="5">
        <f t="shared" si="1311"/>
        <v>0</v>
      </c>
      <c r="AG1089" s="5">
        <f t="shared" si="1312"/>
        <v>0</v>
      </c>
      <c r="AH1089" s="5">
        <f t="shared" si="1313"/>
        <v>0</v>
      </c>
      <c r="AI1089" s="5">
        <f t="shared" si="1314"/>
        <v>0</v>
      </c>
      <c r="AJ1089" s="5">
        <f t="shared" si="1315"/>
        <v>0</v>
      </c>
      <c r="AK1089" s="5">
        <f t="shared" si="1316"/>
        <v>0</v>
      </c>
      <c r="AL1089" s="5">
        <f t="shared" si="1317"/>
        <v>0</v>
      </c>
      <c r="AM1089" s="5">
        <f t="shared" si="1318"/>
        <v>0.12341671023309318</v>
      </c>
      <c r="AN1089" s="5">
        <f t="shared" si="1319"/>
        <v>0</v>
      </c>
      <c r="AO1089" s="5">
        <f t="shared" si="1320"/>
        <v>0</v>
      </c>
      <c r="AP1089" s="5">
        <f t="shared" si="1321"/>
        <v>0</v>
      </c>
      <c r="AQ1089" s="5">
        <f t="shared" si="1322"/>
        <v>0</v>
      </c>
      <c r="AR1089" s="5">
        <f t="shared" si="1323"/>
        <v>0</v>
      </c>
      <c r="AS1089" s="5">
        <f t="shared" si="1324"/>
        <v>0</v>
      </c>
      <c r="AT1089" s="5">
        <f t="shared" si="1325"/>
        <v>0</v>
      </c>
      <c r="AU1089" s="5">
        <f t="shared" si="1326"/>
        <v>0</v>
      </c>
      <c r="AV1089" s="5">
        <f t="shared" si="1327"/>
        <v>0</v>
      </c>
      <c r="AW1089" s="5">
        <f t="shared" si="1328"/>
        <v>0</v>
      </c>
      <c r="AX1089" s="5">
        <f t="shared" si="1329"/>
        <v>6.8928606256203617E-2</v>
      </c>
      <c r="AY1089" s="5">
        <f t="shared" si="1330"/>
        <v>0</v>
      </c>
      <c r="AZ1089" s="5">
        <f t="shared" si="1331"/>
        <v>0</v>
      </c>
      <c r="BA1089" s="5">
        <f t="shared" si="1332"/>
        <v>0</v>
      </c>
      <c r="BB1089" s="5">
        <f t="shared" si="1333"/>
        <v>0</v>
      </c>
      <c r="BC1089" s="5">
        <f t="shared" si="1334"/>
        <v>0</v>
      </c>
      <c r="BD1089" s="5">
        <f t="shared" si="1335"/>
        <v>0</v>
      </c>
      <c r="BE1089" s="5">
        <f t="shared" si="1336"/>
        <v>0</v>
      </c>
      <c r="BF1089" s="5">
        <f t="shared" si="1337"/>
        <v>0</v>
      </c>
      <c r="BG1089" s="5">
        <f t="shared" si="1338"/>
        <v>0</v>
      </c>
      <c r="BH1089" s="5">
        <f t="shared" si="1339"/>
        <v>0</v>
      </c>
      <c r="BI1089" s="5">
        <f t="shared" si="1340"/>
        <v>0</v>
      </c>
      <c r="BJ1089" s="8">
        <f t="shared" si="1341"/>
        <v>0.91053985768392542</v>
      </c>
      <c r="BK1089" s="8">
        <f t="shared" si="1342"/>
        <v>3.5048650708979862E-2</v>
      </c>
      <c r="BL1089" s="8">
        <f t="shared" si="1343"/>
        <v>0</v>
      </c>
      <c r="BM1089" s="8">
        <f t="shared" si="1344"/>
        <v>0.59630488764865253</v>
      </c>
      <c r="BN1089" s="8">
        <f t="shared" si="1345"/>
        <v>0.34928362074425279</v>
      </c>
    </row>
    <row r="1090" spans="1:66" x14ac:dyDescent="0.25">
      <c r="A1090" t="s">
        <v>34</v>
      </c>
      <c r="B1090" t="s">
        <v>205</v>
      </c>
      <c r="C1090" t="s">
        <v>35</v>
      </c>
      <c r="D1090" s="7" t="s">
        <v>527</v>
      </c>
      <c r="E1090">
        <f>VLOOKUP(A1090,home!$A$2:$E$405,3,FALSE)</f>
        <v>1.4921</v>
      </c>
      <c r="F1090">
        <f>VLOOKUP(B1090,home!$B$2:$E$405,3,FALSE)</f>
        <v>0.50260000000000005</v>
      </c>
      <c r="G1090">
        <f>VLOOKUP(C1090,away!$B$2:$E$405,4,FALSE)</f>
        <v>0.89359999999999995</v>
      </c>
      <c r="H1090">
        <f>VLOOKUP(A1090,away!$A$2:$E$405,3,FALSE)</f>
        <v>1.2222</v>
      </c>
      <c r="I1090">
        <f>VLOOKUP(C1090,away!$B$2:$E$405,3,FALSE)</f>
        <v>0.2727</v>
      </c>
      <c r="J1090">
        <f>VLOOKUP(B1090,home!$B$2:$E$405,4,FALSE)</f>
        <v>0.61360000000000003</v>
      </c>
      <c r="K1090" s="3">
        <f t="shared" si="1290"/>
        <v>0.67013696545599999</v>
      </c>
      <c r="L1090" s="3">
        <f t="shared" si="1291"/>
        <v>0.20450916158400001</v>
      </c>
      <c r="M1090" s="5">
        <f t="shared" si="1292"/>
        <v>0.41700956197939931</v>
      </c>
      <c r="N1090" s="5">
        <f t="shared" si="1293"/>
        <v>0.2794535224310104</v>
      </c>
      <c r="O1090" s="5">
        <f t="shared" si="1294"/>
        <v>8.5282275892918022E-2</v>
      </c>
      <c r="P1090" s="5">
        <f t="shared" si="1295"/>
        <v>5.7150805574061464E-2</v>
      </c>
      <c r="Q1090" s="5">
        <f t="shared" si="1296"/>
        <v>9.363606775395375E-2</v>
      </c>
      <c r="R1090" s="5">
        <f t="shared" si="1297"/>
        <v>8.7205033704180184E-3</v>
      </c>
      <c r="S1090" s="5">
        <f t="shared" si="1298"/>
        <v>1.9581173164594777E-3</v>
      </c>
      <c r="T1090" s="5">
        <f t="shared" si="1299"/>
        <v>1.9149433710383697E-2</v>
      </c>
      <c r="U1090" s="5">
        <f t="shared" si="1300"/>
        <v>5.8439316659007513E-3</v>
      </c>
      <c r="V1090" s="5">
        <f t="shared" si="1301"/>
        <v>2.9817590196517407E-5</v>
      </c>
      <c r="W1090" s="5">
        <f t="shared" si="1302"/>
        <v>2.091633010062233E-2</v>
      </c>
      <c r="X1090" s="5">
        <f t="shared" si="1303"/>
        <v>4.2775811322924547E-3</v>
      </c>
      <c r="Y1090" s="5">
        <f t="shared" si="1304"/>
        <v>4.3740226548633358E-4</v>
      </c>
      <c r="Z1090" s="5">
        <f t="shared" si="1305"/>
        <v>5.9447427762487817E-4</v>
      </c>
      <c r="AA1090" s="5">
        <f t="shared" si="1306"/>
        <v>3.9837918844918353E-4</v>
      </c>
      <c r="AB1090" s="5">
        <f t="shared" si="1307"/>
        <v>1.3348431022407989E-4</v>
      </c>
      <c r="AC1090" s="5">
        <f t="shared" si="1308"/>
        <v>2.5540471001423826E-7</v>
      </c>
      <c r="AD1090" s="5">
        <f t="shared" si="1309"/>
        <v>3.5042014955267591E-3</v>
      </c>
      <c r="AE1090" s="5">
        <f t="shared" si="1310"/>
        <v>7.1664130987157638E-4</v>
      </c>
      <c r="AF1090" s="5">
        <f t="shared" si="1311"/>
        <v>7.32798567191478E-5</v>
      </c>
      <c r="AG1090" s="5">
        <f t="shared" si="1312"/>
        <v>4.9954673528761861E-6</v>
      </c>
      <c r="AH1090" s="5">
        <f t="shared" si="1313"/>
        <v>3.0393859025079482E-5</v>
      </c>
      <c r="AI1090" s="5">
        <f t="shared" si="1314"/>
        <v>2.0368048455564223E-5</v>
      </c>
      <c r="AJ1090" s="5">
        <f t="shared" si="1315"/>
        <v>6.8246910921362863E-6</v>
      </c>
      <c r="AK1090" s="5">
        <f t="shared" si="1316"/>
        <v>1.5244925928862688E-6</v>
      </c>
      <c r="AL1090" s="5">
        <f t="shared" si="1317"/>
        <v>1.400119925829843E-9</v>
      </c>
      <c r="AM1090" s="5">
        <f t="shared" si="1318"/>
        <v>4.6965899131173606E-4</v>
      </c>
      <c r="AN1090" s="5">
        <f t="shared" si="1319"/>
        <v>9.6049566543550275E-5</v>
      </c>
      <c r="AO1090" s="5">
        <f t="shared" si="1320"/>
        <v>9.8215081621640403E-6</v>
      </c>
      <c r="AP1090" s="5">
        <f t="shared" si="1321"/>
        <v>6.6952946657819322E-7</v>
      </c>
      <c r="AQ1090" s="5">
        <f t="shared" si="1322"/>
        <v>3.4231227466422273E-8</v>
      </c>
      <c r="AR1090" s="5">
        <f t="shared" si="1323"/>
        <v>1.2431645253042599E-6</v>
      </c>
      <c r="AS1090" s="5">
        <f t="shared" si="1324"/>
        <v>8.3309050254994543E-7</v>
      </c>
      <c r="AT1090" s="5">
        <f t="shared" si="1325"/>
        <v>2.7914237066451722E-7</v>
      </c>
      <c r="AU1090" s="5">
        <f t="shared" si="1326"/>
        <v>6.2354540402437851E-8</v>
      </c>
      <c r="AV1090" s="5">
        <f t="shared" si="1327"/>
        <v>1.0446520621923309E-8</v>
      </c>
      <c r="AW1090" s="5">
        <f t="shared" si="1328"/>
        <v>5.3301456740419562E-12</v>
      </c>
      <c r="AX1090" s="5">
        <f t="shared" si="1329"/>
        <v>5.2455975206128746E-5</v>
      </c>
      <c r="AY1090" s="5">
        <f t="shared" si="1330"/>
        <v>1.072772750947648E-5</v>
      </c>
      <c r="AZ1090" s="5">
        <f t="shared" si="1331"/>
        <v>1.0969592793323235E-6</v>
      </c>
      <c r="BA1090" s="5">
        <f t="shared" si="1332"/>
        <v>7.4779407502680747E-8</v>
      </c>
      <c r="BB1090" s="5">
        <f t="shared" si="1333"/>
        <v>3.8232684830303807E-9</v>
      </c>
      <c r="BC1090" s="5">
        <f t="shared" si="1334"/>
        <v>1.5637868639501502E-10</v>
      </c>
      <c r="BD1090" s="5">
        <f t="shared" si="1335"/>
        <v>4.2373089130157521E-8</v>
      </c>
      <c r="BE1090" s="5">
        <f t="shared" si="1336"/>
        <v>2.8395773366680376E-8</v>
      </c>
      <c r="BF1090" s="5">
        <f t="shared" si="1337"/>
        <v>9.5145286978617445E-9</v>
      </c>
      <c r="BG1090" s="5">
        <f t="shared" si="1338"/>
        <v>2.1253457964430326E-9</v>
      </c>
      <c r="BH1090" s="5">
        <f t="shared" si="1339"/>
        <v>3.5606819564324973E-10</v>
      </c>
      <c r="BI1090" s="5">
        <f t="shared" si="1340"/>
        <v>4.7722892024752158E-11</v>
      </c>
      <c r="BJ1090" s="8">
        <f t="shared" si="1341"/>
        <v>0.42281004877098044</v>
      </c>
      <c r="BK1090" s="8">
        <f t="shared" si="1342"/>
        <v>0.47615928699245613</v>
      </c>
      <c r="BL1090" s="8">
        <f t="shared" si="1343"/>
        <v>0.10044019653006335</v>
      </c>
      <c r="BM1090" s="8">
        <f t="shared" si="1344"/>
        <v>5.8740541847184531E-2</v>
      </c>
      <c r="BN1090" s="8">
        <f t="shared" si="1345"/>
        <v>0.94125273700176093</v>
      </c>
    </row>
    <row r="1091" spans="1:66" x14ac:dyDescent="0.25">
      <c r="A1091" t="s">
        <v>34</v>
      </c>
      <c r="B1091" t="s">
        <v>279</v>
      </c>
      <c r="C1091" t="s">
        <v>207</v>
      </c>
      <c r="D1091" s="7" t="s">
        <v>527</v>
      </c>
      <c r="E1091">
        <f>VLOOKUP(A1091,home!$A$2:$E$405,3,FALSE)</f>
        <v>1.4921</v>
      </c>
      <c r="F1091">
        <f>VLOOKUP(B1091,home!$B$2:$E$405,3,FALSE)</f>
        <v>2.3456999999999999</v>
      </c>
      <c r="G1091">
        <f>VLOOKUP(C1091,away!$B$2:$E$405,4,FALSE)</f>
        <v>0.8377</v>
      </c>
      <c r="H1091">
        <f>VLOOKUP(A1091,away!$A$2:$E$405,3,FALSE)</f>
        <v>1.2222</v>
      </c>
      <c r="I1091">
        <f>VLOOKUP(C1091,away!$B$2:$E$405,3,FALSE)</f>
        <v>0.81820000000000004</v>
      </c>
      <c r="J1091">
        <f>VLOOKUP(B1091,home!$B$2:$E$405,4,FALSE)</f>
        <v>1.0226999999999999</v>
      </c>
      <c r="K1091" s="3">
        <f t="shared" si="1290"/>
        <v>2.9319658911689999</v>
      </c>
      <c r="L1091" s="3">
        <f t="shared" si="1291"/>
        <v>1.0227041317080001</v>
      </c>
      <c r="M1091" s="5">
        <f t="shared" si="1292"/>
        <v>1.9164991515131614E-2</v>
      </c>
      <c r="N1091" s="5">
        <f t="shared" si="1293"/>
        <v>5.6191101426909189E-2</v>
      </c>
      <c r="O1091" s="5">
        <f t="shared" si="1294"/>
        <v>1.9600116006673867E-2</v>
      </c>
      <c r="P1091" s="5">
        <f t="shared" si="1295"/>
        <v>5.7466871594523322E-2</v>
      </c>
      <c r="Q1091" s="5">
        <f t="shared" si="1296"/>
        <v>8.2375196385457733E-2</v>
      </c>
      <c r="R1091" s="5">
        <f t="shared" si="1297"/>
        <v>1.0022559810990735E-2</v>
      </c>
      <c r="S1091" s="5">
        <f t="shared" si="1298"/>
        <v>4.3079086785063378E-2</v>
      </c>
      <c r="T1091" s="5">
        <f t="shared" si="1299"/>
        <v>8.424545369366554E-2</v>
      </c>
      <c r="U1091" s="5">
        <f t="shared" si="1300"/>
        <v>2.9385803508026057E-2</v>
      </c>
      <c r="V1091" s="5">
        <f t="shared" si="1301"/>
        <v>1.4352676723841034E-2</v>
      </c>
      <c r="W1091" s="5">
        <f t="shared" si="1302"/>
        <v>8.0507088693503315E-2</v>
      </c>
      <c r="X1091" s="5">
        <f t="shared" si="1303"/>
        <v>8.2334932238628256E-2</v>
      </c>
      <c r="Y1091" s="5">
        <f t="shared" si="1304"/>
        <v>4.2102137692171665E-2</v>
      </c>
      <c r="Z1091" s="5">
        <f t="shared" si="1305"/>
        <v>3.4167044429969265E-3</v>
      </c>
      <c r="AA1091" s="5">
        <f t="shared" si="1306"/>
        <v>1.0017660887072566E-2</v>
      </c>
      <c r="AB1091" s="5">
        <f t="shared" si="1307"/>
        <v>1.4685720015097277E-2</v>
      </c>
      <c r="AC1091" s="5">
        <f t="shared" si="1308"/>
        <v>2.6898114906399031E-3</v>
      </c>
      <c r="AD1091" s="5">
        <f t="shared" si="1309"/>
        <v>5.9011009511667302E-2</v>
      </c>
      <c r="AE1091" s="5">
        <f t="shared" si="1310"/>
        <v>6.035080324384224E-2</v>
      </c>
      <c r="AF1091" s="5">
        <f t="shared" si="1311"/>
        <v>3.0860507914687016E-2</v>
      </c>
      <c r="AG1091" s="5">
        <f t="shared" si="1312"/>
        <v>1.0520389650319286E-2</v>
      </c>
      <c r="AH1091" s="5">
        <f t="shared" si="1313"/>
        <v>8.7356943766950918E-4</v>
      </c>
      <c r="AI1091" s="5">
        <f t="shared" si="1314"/>
        <v>2.5612757948146846E-3</v>
      </c>
      <c r="AJ1091" s="5">
        <f t="shared" si="1315"/>
        <v>3.7547866341367132E-3</v>
      </c>
      <c r="AK1091" s="5">
        <f t="shared" si="1316"/>
        <v>3.6696354466353655E-3</v>
      </c>
      <c r="AL1091" s="5">
        <f t="shared" si="1317"/>
        <v>3.2261960862134029E-4</v>
      </c>
      <c r="AM1091" s="5">
        <f t="shared" si="1318"/>
        <v>3.4603653418331583E-2</v>
      </c>
      <c r="AN1091" s="5">
        <f t="shared" si="1319"/>
        <v>3.5389299323119371E-2</v>
      </c>
      <c r="AO1091" s="5">
        <f t="shared" si="1320"/>
        <v>1.8096391318002655E-2</v>
      </c>
      <c r="AP1091" s="5">
        <f t="shared" si="1321"/>
        <v>6.1690847233087012E-3</v>
      </c>
      <c r="AQ1091" s="5">
        <f t="shared" si="1322"/>
        <v>1.5772871088461278E-3</v>
      </c>
      <c r="AR1091" s="5">
        <f t="shared" si="1323"/>
        <v>1.7868061464768831E-4</v>
      </c>
      <c r="AS1091" s="5">
        <f t="shared" si="1324"/>
        <v>5.2388546756013414E-4</v>
      </c>
      <c r="AT1091" s="5">
        <f t="shared" si="1325"/>
        <v>7.6800716088271863E-4</v>
      </c>
      <c r="AU1091" s="5">
        <f t="shared" si="1326"/>
        <v>7.505902666272244E-4</v>
      </c>
      <c r="AV1091" s="5">
        <f t="shared" si="1327"/>
        <v>5.5017626499861689E-4</v>
      </c>
      <c r="AW1091" s="5">
        <f t="shared" si="1328"/>
        <v>2.6871826290197212E-5</v>
      </c>
      <c r="AX1091" s="5">
        <f t="shared" si="1329"/>
        <v>1.6909455255396961E-2</v>
      </c>
      <c r="AY1091" s="5">
        <f t="shared" si="1330"/>
        <v>1.7293369754626028E-2</v>
      </c>
      <c r="AZ1091" s="5">
        <f t="shared" si="1331"/>
        <v>8.843000349605102E-3</v>
      </c>
      <c r="BA1091" s="5">
        <f t="shared" si="1332"/>
        <v>3.0145909980788099E-3</v>
      </c>
      <c r="BB1091" s="5">
        <f t="shared" si="1333"/>
        <v>7.7075866728623535E-4</v>
      </c>
      <c r="BC1091" s="5">
        <f t="shared" si="1334"/>
        <v>1.5765161471667697E-4</v>
      </c>
      <c r="BD1091" s="5">
        <f t="shared" si="1335"/>
        <v>3.045623380938597E-5</v>
      </c>
      <c r="BE1091" s="5">
        <f t="shared" si="1336"/>
        <v>8.929663870258776E-5</v>
      </c>
      <c r="BF1091" s="5">
        <f t="shared" si="1337"/>
        <v>1.3090734943601448E-4</v>
      </c>
      <c r="BG1091" s="5">
        <f t="shared" si="1338"/>
        <v>1.2793862781657861E-4</v>
      </c>
      <c r="BH1091" s="5">
        <f t="shared" si="1339"/>
        <v>9.3777923230293491E-5</v>
      </c>
      <c r="BI1091" s="5">
        <f t="shared" si="1340"/>
        <v>5.4990734451177095E-5</v>
      </c>
      <c r="BJ1091" s="8">
        <f t="shared" si="1341"/>
        <v>0.73132316298216993</v>
      </c>
      <c r="BK1091" s="8">
        <f t="shared" si="1342"/>
        <v>0.15436942747244661</v>
      </c>
      <c r="BL1091" s="8">
        <f t="shared" si="1343"/>
        <v>9.7869834823279225E-2</v>
      </c>
      <c r="BM1091" s="8">
        <f t="shared" si="1344"/>
        <v>0.72489179505287027</v>
      </c>
      <c r="BN1091" s="8">
        <f t="shared" si="1345"/>
        <v>0.24482083673968646</v>
      </c>
    </row>
    <row r="1092" spans="1:66" x14ac:dyDescent="0.25">
      <c r="A1092" t="s">
        <v>34</v>
      </c>
      <c r="B1092" t="s">
        <v>440</v>
      </c>
      <c r="C1092" t="s">
        <v>203</v>
      </c>
      <c r="D1092" s="7" t="s">
        <v>527</v>
      </c>
      <c r="E1092">
        <f>VLOOKUP(A1092,home!$A$2:$E$405,3,FALSE)</f>
        <v>1.4921</v>
      </c>
      <c r="F1092">
        <f>VLOOKUP(B1092,home!$B$2:$E$405,3,FALSE)</f>
        <v>0.67020000000000002</v>
      </c>
      <c r="G1092">
        <f>VLOOKUP(C1092,away!$B$2:$E$405,4,FALSE)</f>
        <v>0.33510000000000001</v>
      </c>
      <c r="H1092">
        <f>VLOOKUP(A1092,away!$A$2:$E$405,3,FALSE)</f>
        <v>1.2222</v>
      </c>
      <c r="I1092">
        <f>VLOOKUP(C1092,away!$B$2:$E$405,3,FALSE)</f>
        <v>1.2273000000000001</v>
      </c>
      <c r="J1092">
        <f>VLOOKUP(B1092,home!$B$2:$E$405,4,FALSE)</f>
        <v>1.0909</v>
      </c>
      <c r="K1092" s="3">
        <f t="shared" si="1290"/>
        <v>0.33510181624199997</v>
      </c>
      <c r="L1092" s="3">
        <f t="shared" si="1291"/>
        <v>1.636356610854</v>
      </c>
      <c r="M1092" s="5">
        <f t="shared" si="1292"/>
        <v>0.13925361679818457</v>
      </c>
      <c r="N1092" s="5">
        <f t="shared" si="1293"/>
        <v>4.6664139907339114E-2</v>
      </c>
      <c r="O1092" s="5">
        <f t="shared" si="1294"/>
        <v>0.2278685764330389</v>
      </c>
      <c r="P1092" s="5">
        <f t="shared" si="1295"/>
        <v>7.6359173827190319E-2</v>
      </c>
      <c r="Q1092" s="5">
        <f t="shared" si="1296"/>
        <v>7.8186190181600643E-3</v>
      </c>
      <c r="R1092" s="5">
        <f t="shared" si="1297"/>
        <v>0.18643712572604665</v>
      </c>
      <c r="S1092" s="5">
        <f t="shared" si="1298"/>
        <v>1.0467813263373501E-2</v>
      </c>
      <c r="T1092" s="5">
        <f t="shared" si="1299"/>
        <v>1.2794048918115031E-2</v>
      </c>
      <c r="U1092" s="5">
        <f t="shared" si="1300"/>
        <v>6.247541944573632E-2</v>
      </c>
      <c r="V1092" s="5">
        <f t="shared" si="1301"/>
        <v>6.377760320795937E-4</v>
      </c>
      <c r="W1092" s="5">
        <f t="shared" si="1302"/>
        <v>8.7334447782989335E-4</v>
      </c>
      <c r="X1092" s="5">
        <f t="shared" si="1303"/>
        <v>1.4291030098497804E-3</v>
      </c>
      <c r="Y1092" s="5">
        <f t="shared" si="1304"/>
        <v>1.169261078879519E-3</v>
      </c>
      <c r="Z1092" s="5">
        <f t="shared" si="1305"/>
        <v>0.10169254106347826</v>
      </c>
      <c r="AA1092" s="5">
        <f t="shared" si="1306"/>
        <v>3.4077355208635723E-2</v>
      </c>
      <c r="AB1092" s="5">
        <f t="shared" si="1307"/>
        <v>5.7096918115688037E-3</v>
      </c>
      <c r="AC1092" s="5">
        <f t="shared" si="1308"/>
        <v>2.1857623888039081E-5</v>
      </c>
      <c r="AD1092" s="5">
        <f t="shared" si="1309"/>
        <v>7.3164830181429575E-5</v>
      </c>
      <c r="AE1092" s="5">
        <f t="shared" si="1310"/>
        <v>1.1972375354939254E-4</v>
      </c>
      <c r="AF1092" s="5">
        <f t="shared" si="1311"/>
        <v>9.7955377798401795E-5</v>
      </c>
      <c r="AG1092" s="5">
        <f t="shared" si="1312"/>
        <v>5.3429976676371973E-5</v>
      </c>
      <c r="AH1092" s="5">
        <f t="shared" si="1313"/>
        <v>4.1601315460941139E-2</v>
      </c>
      <c r="AI1092" s="5">
        <f t="shared" si="1314"/>
        <v>1.3940676369017767E-2</v>
      </c>
      <c r="AJ1092" s="5">
        <f t="shared" si="1315"/>
        <v>2.3357729854498917E-3</v>
      </c>
      <c r="AK1092" s="5">
        <f t="shared" si="1316"/>
        <v>2.6090725658441908E-4</v>
      </c>
      <c r="AL1092" s="5">
        <f t="shared" si="1317"/>
        <v>4.7942168836734519E-7</v>
      </c>
      <c r="AM1092" s="5">
        <f t="shared" si="1318"/>
        <v>4.903533495766911E-6</v>
      </c>
      <c r="AN1092" s="5">
        <f t="shared" si="1319"/>
        <v>8.0239294523422081E-6</v>
      </c>
      <c r="AO1092" s="5">
        <f t="shared" si="1320"/>
        <v>6.5650050021831463E-6</v>
      </c>
      <c r="AP1092" s="5">
        <f t="shared" si="1321"/>
        <v>3.5808964452039901E-6</v>
      </c>
      <c r="AQ1092" s="5">
        <f t="shared" si="1322"/>
        <v>1.4649058927232847E-6</v>
      </c>
      <c r="AR1092" s="5">
        <f t="shared" si="1323"/>
        <v>1.361491751494674E-2</v>
      </c>
      <c r="AS1092" s="5">
        <f t="shared" si="1324"/>
        <v>4.5623835872436692E-3</v>
      </c>
      <c r="AT1092" s="5">
        <f t="shared" si="1325"/>
        <v>7.6443151323902223E-4</v>
      </c>
      <c r="AU1092" s="5">
        <f t="shared" si="1326"/>
        <v>8.5387462826338927E-5</v>
      </c>
      <c r="AV1092" s="5">
        <f t="shared" si="1327"/>
        <v>7.1533734693506075E-6</v>
      </c>
      <c r="AW1092" s="5">
        <f t="shared" si="1328"/>
        <v>7.3024722166586811E-9</v>
      </c>
      <c r="AX1092" s="5">
        <f t="shared" si="1329"/>
        <v>2.7386383007249577E-7</v>
      </c>
      <c r="AY1092" s="5">
        <f t="shared" si="1330"/>
        <v>4.4813888881292487E-7</v>
      </c>
      <c r="AZ1092" s="5">
        <f t="shared" si="1331"/>
        <v>3.6665751664489776E-7</v>
      </c>
      <c r="BA1092" s="5">
        <f t="shared" si="1332"/>
        <v>1.9999415042706297E-7</v>
      </c>
      <c r="BB1092" s="5">
        <f t="shared" si="1333"/>
        <v>8.181543754586348E-8</v>
      </c>
      <c r="BC1092" s="5">
        <f t="shared" si="1334"/>
        <v>2.6775846419617235E-8</v>
      </c>
      <c r="BD1092" s="5">
        <f t="shared" si="1335"/>
        <v>3.7131433803025038E-3</v>
      </c>
      <c r="BE1092" s="5">
        <f t="shared" si="1336"/>
        <v>1.2442810907063282E-3</v>
      </c>
      <c r="BF1092" s="5">
        <f t="shared" si="1337"/>
        <v>2.0848042670563362E-4</v>
      </c>
      <c r="BG1092" s="5">
        <f t="shared" si="1338"/>
        <v>2.3287389879988326E-5</v>
      </c>
      <c r="BH1092" s="5">
        <f t="shared" si="1339"/>
        <v>1.9509116610799143E-6</v>
      </c>
      <c r="BI1092" s="5">
        <f t="shared" si="1340"/>
        <v>1.307508081911153E-7</v>
      </c>
      <c r="BJ1092" s="8">
        <f t="shared" si="1341"/>
        <v>7.111872586433711E-2</v>
      </c>
      <c r="BK1092" s="8">
        <f t="shared" si="1342"/>
        <v>0.22674116510529321</v>
      </c>
      <c r="BL1092" s="8">
        <f t="shared" si="1343"/>
        <v>0.59893238809880844</v>
      </c>
      <c r="BM1092" s="8">
        <f t="shared" si="1344"/>
        <v>0.31408312758554069</v>
      </c>
      <c r="BN1092" s="8">
        <f t="shared" si="1345"/>
        <v>0.68440125170995958</v>
      </c>
    </row>
    <row r="1093" spans="1:66" x14ac:dyDescent="0.25">
      <c r="A1093" t="s">
        <v>10</v>
      </c>
      <c r="B1093" t="s">
        <v>12</v>
      </c>
      <c r="C1093" t="s">
        <v>216</v>
      </c>
      <c r="D1093" s="7" t="s">
        <v>528</v>
      </c>
      <c r="E1093">
        <f>VLOOKUP(A1093,home!$A$2:$E$405,3,FALSE)</f>
        <v>1.5185</v>
      </c>
      <c r="F1093">
        <f>VLOOKUP(B1093,home!$B$2:$E$405,3,FALSE)</f>
        <v>1.4488000000000001</v>
      </c>
      <c r="G1093">
        <f>VLOOKUP(C1093,away!$B$2:$E$405,4,FALSE)</f>
        <v>0.92200000000000004</v>
      </c>
      <c r="H1093">
        <f>VLOOKUP(A1093,away!$A$2:$E$405,3,FALSE)</f>
        <v>1.4074</v>
      </c>
      <c r="I1093">
        <f>VLOOKUP(C1093,away!$B$2:$E$405,3,FALSE)</f>
        <v>1.2789999999999999</v>
      </c>
      <c r="J1093">
        <f>VLOOKUP(B1093,home!$B$2:$E$405,4,FALSE)</f>
        <v>0.71050000000000002</v>
      </c>
      <c r="K1093" s="3">
        <f t="shared" si="1290"/>
        <v>2.0284025816</v>
      </c>
      <c r="L1093" s="3">
        <f t="shared" si="1291"/>
        <v>1.2789458982999999</v>
      </c>
      <c r="M1093" s="5">
        <f t="shared" si="1292"/>
        <v>3.6613125600506627E-2</v>
      </c>
      <c r="N1093" s="5">
        <f t="shared" si="1293"/>
        <v>7.4266158488512687E-2</v>
      </c>
      <c r="O1093" s="5">
        <f t="shared" si="1294"/>
        <v>4.6826206810710667E-2</v>
      </c>
      <c r="P1093" s="5">
        <f t="shared" si="1295"/>
        <v>9.4982398781381011E-2</v>
      </c>
      <c r="Q1093" s="5">
        <f t="shared" si="1296"/>
        <v>7.5320833801806958E-2</v>
      </c>
      <c r="R1093" s="5">
        <f t="shared" si="1297"/>
        <v>2.9944092566752976E-2</v>
      </c>
      <c r="S1093" s="5">
        <f t="shared" si="1298"/>
        <v>6.1601242247810585E-2</v>
      </c>
      <c r="T1093" s="5">
        <f t="shared" si="1299"/>
        <v>9.6331271447356981E-2</v>
      </c>
      <c r="U1093" s="5">
        <f t="shared" si="1300"/>
        <v>6.07386746660711E-2</v>
      </c>
      <c r="V1093" s="5">
        <f t="shared" si="1301"/>
        <v>1.7756333314426453E-2</v>
      </c>
      <c r="W1093" s="5">
        <f t="shared" si="1302"/>
        <v>5.0926991243949934E-2</v>
      </c>
      <c r="X1093" s="5">
        <f t="shared" si="1303"/>
        <v>6.5132866564209774E-2</v>
      </c>
      <c r="Y1093" s="5">
        <f t="shared" si="1304"/>
        <v>4.1650706268408666E-2</v>
      </c>
      <c r="Z1093" s="5">
        <f t="shared" si="1305"/>
        <v>1.2765624788854745E-2</v>
      </c>
      <c r="AA1093" s="5">
        <f t="shared" si="1306"/>
        <v>2.5893826277449919E-2</v>
      </c>
      <c r="AB1093" s="5">
        <f t="shared" si="1307"/>
        <v>2.626155203434067E-2</v>
      </c>
      <c r="AC1093" s="5">
        <f t="shared" si="1308"/>
        <v>2.8789865384755572E-3</v>
      </c>
      <c r="AD1093" s="5">
        <f t="shared" si="1309"/>
        <v>2.5825110128087154E-2</v>
      </c>
      <c r="AE1093" s="5">
        <f t="shared" si="1310"/>
        <v>3.3028918671462848E-2</v>
      </c>
      <c r="AF1093" s="5">
        <f t="shared" si="1311"/>
        <v>2.1121100030075855E-2</v>
      </c>
      <c r="AG1093" s="5">
        <f t="shared" si="1312"/>
        <v>9.0042480836831727E-3</v>
      </c>
      <c r="AH1093" s="5">
        <f t="shared" si="1313"/>
        <v>4.0816358657356448E-3</v>
      </c>
      <c r="AI1093" s="5">
        <f t="shared" si="1314"/>
        <v>8.2792007272093314E-3</v>
      </c>
      <c r="AJ1093" s="5">
        <f t="shared" si="1315"/>
        <v>8.3967760643280046E-3</v>
      </c>
      <c r="AK1093" s="5">
        <f t="shared" si="1316"/>
        <v>5.6773474153333382E-3</v>
      </c>
      <c r="AL1093" s="5">
        <f t="shared" si="1317"/>
        <v>2.9874865147260659E-4</v>
      </c>
      <c r="AM1093" s="5">
        <f t="shared" si="1318"/>
        <v>1.0476744010783258E-2</v>
      </c>
      <c r="AN1093" s="5">
        <f t="shared" si="1319"/>
        <v>1.3399188780130336E-2</v>
      </c>
      <c r="AO1093" s="5">
        <f t="shared" si="1320"/>
        <v>8.5684187654475399E-3</v>
      </c>
      <c r="AP1093" s="5">
        <f t="shared" si="1321"/>
        <v>3.6528480116619598E-3</v>
      </c>
      <c r="AQ1093" s="5">
        <f t="shared" si="1322"/>
        <v>1.1679487454070935E-3</v>
      </c>
      <c r="AR1093" s="5">
        <f t="shared" si="1323"/>
        <v>1.0440382897673544E-3</v>
      </c>
      <c r="AS1093" s="5">
        <f t="shared" si="1324"/>
        <v>2.1177299622533504E-3</v>
      </c>
      <c r="AT1093" s="5">
        <f t="shared" si="1325"/>
        <v>2.1478044612831836E-3</v>
      </c>
      <c r="AU1093" s="5">
        <f t="shared" si="1326"/>
        <v>1.4522040380129358E-3</v>
      </c>
      <c r="AV1093" s="5">
        <f t="shared" si="1327"/>
        <v>7.3641360492884573E-4</v>
      </c>
      <c r="AW1093" s="5">
        <f t="shared" si="1328"/>
        <v>2.1528302186842472E-5</v>
      </c>
      <c r="AX1093" s="5">
        <f t="shared" si="1329"/>
        <v>3.5418424330391786E-3</v>
      </c>
      <c r="AY1093" s="5">
        <f t="shared" si="1330"/>
        <v>4.5298248521603492E-3</v>
      </c>
      <c r="AZ1093" s="5">
        <f t="shared" si="1331"/>
        <v>2.8967004573439421E-3</v>
      </c>
      <c r="BA1093" s="5">
        <f t="shared" si="1332"/>
        <v>1.2349077228412562E-3</v>
      </c>
      <c r="BB1093" s="5">
        <f t="shared" si="1333"/>
        <v>3.9484504172670445E-4</v>
      </c>
      <c r="BC1093" s="5">
        <f t="shared" si="1334"/>
        <v>1.009970893160922E-4</v>
      </c>
      <c r="BD1093" s="5">
        <f t="shared" si="1335"/>
        <v>2.2254474806101743E-4</v>
      </c>
      <c r="BE1093" s="5">
        <f t="shared" si="1336"/>
        <v>4.514103414884893E-4</v>
      </c>
      <c r="BF1093" s="5">
        <f t="shared" si="1337"/>
        <v>4.5782095101809474E-4</v>
      </c>
      <c r="BG1093" s="5">
        <f t="shared" si="1338"/>
        <v>3.0954839965189023E-4</v>
      </c>
      <c r="BH1093" s="5">
        <f t="shared" si="1339"/>
        <v>1.5697219324601062E-4</v>
      </c>
      <c r="BI1093" s="5">
        <f t="shared" si="1340"/>
        <v>6.3680560403924397E-5</v>
      </c>
      <c r="BJ1093" s="8">
        <f t="shared" si="1341"/>
        <v>0.54257247063741176</v>
      </c>
      <c r="BK1093" s="8">
        <f t="shared" si="1342"/>
        <v>0.21866065998623321</v>
      </c>
      <c r="BL1093" s="8">
        <f t="shared" si="1343"/>
        <v>0.22525947997804674</v>
      </c>
      <c r="BM1093" s="8">
        <f t="shared" si="1344"/>
        <v>0.63679712279090195</v>
      </c>
      <c r="BN1093" s="8">
        <f t="shared" si="1345"/>
        <v>0.35795281604967094</v>
      </c>
    </row>
    <row r="1094" spans="1:66" x14ac:dyDescent="0.25">
      <c r="A1094" t="s">
        <v>10</v>
      </c>
      <c r="B1094" t="s">
        <v>211</v>
      </c>
      <c r="C1094" t="s">
        <v>468</v>
      </c>
      <c r="D1094" s="7" t="s">
        <v>528</v>
      </c>
      <c r="E1094">
        <f>VLOOKUP(A1094,home!$A$2:$E$405,3,FALSE)</f>
        <v>1.5185</v>
      </c>
      <c r="F1094">
        <f>VLOOKUP(B1094,home!$B$2:$E$405,3,FALSE)</f>
        <v>1.8439000000000001</v>
      </c>
      <c r="G1094">
        <f>VLOOKUP(C1094,away!$B$2:$E$405,4,FALSE)</f>
        <v>1.8439000000000001</v>
      </c>
      <c r="H1094">
        <f>VLOOKUP(A1094,away!$A$2:$E$405,3,FALSE)</f>
        <v>1.4074</v>
      </c>
      <c r="I1094">
        <f>VLOOKUP(C1094,away!$B$2:$E$405,3,FALSE)</f>
        <v>1.1368</v>
      </c>
      <c r="J1094">
        <f>VLOOKUP(B1094,home!$B$2:$E$405,4,FALSE)</f>
        <v>0.71050000000000002</v>
      </c>
      <c r="K1094" s="3">
        <f t="shared" si="1290"/>
        <v>5.1628502083850005</v>
      </c>
      <c r="L1094" s="3">
        <f t="shared" si="1291"/>
        <v>1.1367519133599999</v>
      </c>
      <c r="M1094" s="5">
        <f t="shared" si="1292"/>
        <v>1.837035548138565E-3</v>
      </c>
      <c r="N1094" s="5">
        <f t="shared" si="1293"/>
        <v>9.4843393625178452E-3</v>
      </c>
      <c r="O1094" s="5">
        <f t="shared" si="1294"/>
        <v>2.0882536742568496E-3</v>
      </c>
      <c r="P1094" s="5">
        <f t="shared" si="1295"/>
        <v>1.0781340917297719E-2</v>
      </c>
      <c r="Q1094" s="5">
        <f t="shared" si="1296"/>
        <v>2.4483111727084658E-2</v>
      </c>
      <c r="R1094" s="5">
        <f t="shared" si="1297"/>
        <v>1.1869131798962623E-3</v>
      </c>
      <c r="S1094" s="5">
        <f t="shared" si="1298"/>
        <v>1.58185986238507E-2</v>
      </c>
      <c r="T1094" s="5">
        <f t="shared" si="1299"/>
        <v>2.783122410077013E-2</v>
      </c>
      <c r="U1094" s="5">
        <f t="shared" si="1300"/>
        <v>6.1278549581623215E-3</v>
      </c>
      <c r="V1094" s="5">
        <f t="shared" si="1301"/>
        <v>1.0315272751401743E-2</v>
      </c>
      <c r="W1094" s="5">
        <f t="shared" si="1302"/>
        <v>4.2134212827364098E-2</v>
      </c>
      <c r="X1094" s="5">
        <f t="shared" si="1303"/>
        <v>4.7896147049423576E-2</v>
      </c>
      <c r="Y1094" s="5">
        <f t="shared" si="1304"/>
        <v>2.7223018400502091E-2</v>
      </c>
      <c r="Z1094" s="5">
        <f t="shared" si="1305"/>
        <v>4.4974194274642588E-4</v>
      </c>
      <c r="AA1094" s="5">
        <f t="shared" si="1306"/>
        <v>2.3219502828278598E-3</v>
      </c>
      <c r="AB1094" s="5">
        <f t="shared" si="1307"/>
        <v>5.9939407507787132E-3</v>
      </c>
      <c r="AC1094" s="5">
        <f t="shared" si="1308"/>
        <v>3.7836935266598241E-3</v>
      </c>
      <c r="AD1094" s="5">
        <f t="shared" si="1309"/>
        <v>5.4383157368973679E-2</v>
      </c>
      <c r="AE1094" s="5">
        <f t="shared" si="1310"/>
        <v>6.1820158193738796E-2</v>
      </c>
      <c r="AF1094" s="5">
        <f t="shared" si="1311"/>
        <v>3.5137091555475237E-2</v>
      </c>
      <c r="AG1094" s="5">
        <f t="shared" si="1312"/>
        <v>1.3314052018530654E-2</v>
      </c>
      <c r="AH1094" s="5">
        <f t="shared" si="1313"/>
        <v>1.2781125348381085E-4</v>
      </c>
      <c r="AI1094" s="5">
        <f t="shared" si="1314"/>
        <v>6.5987035668284093E-4</v>
      </c>
      <c r="AJ1094" s="5">
        <f t="shared" si="1315"/>
        <v>1.7034059042535447E-3</v>
      </c>
      <c r="AK1094" s="5">
        <f t="shared" si="1316"/>
        <v>2.9314765092465517E-3</v>
      </c>
      <c r="AL1094" s="5">
        <f t="shared" si="1317"/>
        <v>8.8824170830721595E-4</v>
      </c>
      <c r="AM1094" s="5">
        <f t="shared" si="1318"/>
        <v>5.6154419071007988E-2</v>
      </c>
      <c r="AN1094" s="5">
        <f t="shared" si="1319"/>
        <v>6.3833643322587591E-2</v>
      </c>
      <c r="AO1094" s="5">
        <f t="shared" si="1320"/>
        <v>3.6281508091845625E-2</v>
      </c>
      <c r="AP1094" s="5">
        <f t="shared" si="1321"/>
        <v>1.3747691247663939E-2</v>
      </c>
      <c r="AQ1094" s="5">
        <f t="shared" si="1322"/>
        <v>3.9069285825161287E-3</v>
      </c>
      <c r="AR1094" s="5">
        <f t="shared" si="1323"/>
        <v>2.9057937389332372E-5</v>
      </c>
      <c r="AS1094" s="5">
        <f t="shared" si="1324"/>
        <v>1.5002177810575294E-4</v>
      </c>
      <c r="AT1094" s="5">
        <f t="shared" si="1325"/>
        <v>3.8726998417778742E-4</v>
      </c>
      <c r="AU1094" s="5">
        <f t="shared" si="1326"/>
        <v>6.6647230617118192E-4</v>
      </c>
      <c r="AV1094" s="5">
        <f t="shared" si="1327"/>
        <v>8.6022417119967979E-4</v>
      </c>
      <c r="AW1094" s="5">
        <f t="shared" si="1328"/>
        <v>1.4480510739657364E-4</v>
      </c>
      <c r="AX1094" s="5">
        <f t="shared" si="1329"/>
        <v>4.8319475700415379E-2</v>
      </c>
      <c r="AY1094" s="5">
        <f t="shared" si="1330"/>
        <v>5.4927256454999192E-2</v>
      </c>
      <c r="AZ1094" s="5">
        <f t="shared" si="1331"/>
        <v>3.1219331935417878E-2</v>
      </c>
      <c r="BA1094" s="5">
        <f t="shared" si="1332"/>
        <v>1.1829545103802405E-2</v>
      </c>
      <c r="BB1094" s="5">
        <f t="shared" si="1333"/>
        <v>3.3618145077314518E-3</v>
      </c>
      <c r="BC1094" s="5">
        <f t="shared" si="1334"/>
        <v>7.6430981480502653E-4</v>
      </c>
      <c r="BD1094" s="5">
        <f t="shared" si="1335"/>
        <v>5.5052776542697809E-6</v>
      </c>
      <c r="BE1094" s="5">
        <f t="shared" si="1336"/>
        <v>2.8422923884564027E-5</v>
      </c>
      <c r="BF1094" s="5">
        <f t="shared" si="1337"/>
        <v>7.3371649250166188E-5</v>
      </c>
      <c r="BG1094" s="5">
        <f t="shared" si="1338"/>
        <v>1.2626894487359057E-4</v>
      </c>
      <c r="BH1094" s="5">
        <f t="shared" si="1339"/>
        <v>1.6297691208829284E-4</v>
      </c>
      <c r="BI1094" s="5">
        <f t="shared" si="1340"/>
        <v>1.6828507690739726E-4</v>
      </c>
      <c r="BJ1094" s="8">
        <f t="shared" si="1341"/>
        <v>0.66805243643717338</v>
      </c>
      <c r="BK1094" s="8">
        <f t="shared" si="1342"/>
        <v>9.8351439530654963E-2</v>
      </c>
      <c r="BL1094" s="8">
        <f t="shared" si="1343"/>
        <v>2.5799353831290773E-2</v>
      </c>
      <c r="BM1094" s="8">
        <f t="shared" si="1344"/>
        <v>0.68800952598507126</v>
      </c>
      <c r="BN1094" s="8">
        <f t="shared" si="1345"/>
        <v>4.9860994409191901E-2</v>
      </c>
    </row>
    <row r="1095" spans="1:66" x14ac:dyDescent="0.25">
      <c r="A1095" t="s">
        <v>10</v>
      </c>
      <c r="B1095" t="s">
        <v>40</v>
      </c>
      <c r="C1095" t="s">
        <v>210</v>
      </c>
      <c r="D1095" s="7" t="s">
        <v>528</v>
      </c>
      <c r="E1095">
        <f>VLOOKUP(A1095,home!$A$2:$E$405,3,FALSE)</f>
        <v>1.5185</v>
      </c>
      <c r="F1095">
        <f>VLOOKUP(B1095,home!$B$2:$E$405,3,FALSE)</f>
        <v>1.1854</v>
      </c>
      <c r="G1095">
        <f>VLOOKUP(C1095,away!$B$2:$E$405,4,FALSE)</f>
        <v>0.7903</v>
      </c>
      <c r="H1095">
        <f>VLOOKUP(A1095,away!$A$2:$E$405,3,FALSE)</f>
        <v>1.4074</v>
      </c>
      <c r="I1095">
        <f>VLOOKUP(C1095,away!$B$2:$E$405,3,FALSE)</f>
        <v>0.99470000000000003</v>
      </c>
      <c r="J1095">
        <f>VLOOKUP(B1095,home!$B$2:$E$405,4,FALSE)</f>
        <v>1.5631999999999999</v>
      </c>
      <c r="K1095" s="3">
        <f t="shared" si="1290"/>
        <v>1.42256362997</v>
      </c>
      <c r="L1095" s="3">
        <f t="shared" si="1291"/>
        <v>2.188387427296</v>
      </c>
      <c r="M1095" s="5">
        <f t="shared" si="1292"/>
        <v>2.7026131241283821E-2</v>
      </c>
      <c r="N1095" s="5">
        <f t="shared" si="1293"/>
        <v>3.8446391362646333E-2</v>
      </c>
      <c r="O1095" s="5">
        <f t="shared" si="1294"/>
        <v>5.9143645816877151E-2</v>
      </c>
      <c r="P1095" s="5">
        <f t="shared" si="1295"/>
        <v>8.4135599482916767E-2</v>
      </c>
      <c r="Q1095" s="5">
        <f t="shared" si="1296"/>
        <v>2.7346219028046716E-2</v>
      </c>
      <c r="R1095" s="5">
        <f t="shared" si="1297"/>
        <v>6.4714605455050811E-2</v>
      </c>
      <c r="S1095" s="5">
        <f t="shared" si="1298"/>
        <v>6.5481061987301317E-2</v>
      </c>
      <c r="T1095" s="5">
        <f t="shared" si="1299"/>
        <v>5.9844121905060076E-2</v>
      </c>
      <c r="U1095" s="5">
        <f t="shared" si="1300"/>
        <v>9.2060644048213458E-2</v>
      </c>
      <c r="V1095" s="5">
        <f t="shared" si="1301"/>
        <v>2.265004749125462E-2</v>
      </c>
      <c r="W1095" s="5">
        <f t="shared" si="1302"/>
        <v>1.2967245535497605E-2</v>
      </c>
      <c r="X1095" s="5">
        <f t="shared" si="1303"/>
        <v>2.8377357096543147E-2</v>
      </c>
      <c r="Y1095" s="5">
        <f t="shared" si="1304"/>
        <v>3.1050325744981976E-2</v>
      </c>
      <c r="Z1095" s="5">
        <f t="shared" si="1305"/>
        <v>4.7206876313418113E-2</v>
      </c>
      <c r="AA1095" s="5">
        <f t="shared" si="1306"/>
        <v>6.7154785327960889E-2</v>
      </c>
      <c r="AB1095" s="5">
        <f t="shared" si="1307"/>
        <v>4.7765977593000074E-2</v>
      </c>
      <c r="AC1095" s="5">
        <f t="shared" si="1308"/>
        <v>4.407020253333155E-3</v>
      </c>
      <c r="AD1095" s="5">
        <f t="shared" si="1309"/>
        <v>4.6116829699224373E-3</v>
      </c>
      <c r="AE1095" s="5">
        <f t="shared" si="1310"/>
        <v>1.009214903005334E-2</v>
      </c>
      <c r="AF1095" s="5">
        <f t="shared" si="1311"/>
        <v>1.1042766025883126E-2</v>
      </c>
      <c r="AG1095" s="5">
        <f t="shared" si="1312"/>
        <v>8.0552834445380157E-3</v>
      </c>
      <c r="AH1095" s="5">
        <f t="shared" si="1313"/>
        <v>2.5826733651550401E-2</v>
      </c>
      <c r="AI1095" s="5">
        <f t="shared" si="1314"/>
        <v>3.674017197361789E-2</v>
      </c>
      <c r="AJ1095" s="5">
        <f t="shared" si="1315"/>
        <v>2.6132616204255967E-2</v>
      </c>
      <c r="AK1095" s="5">
        <f t="shared" si="1316"/>
        <v>1.2391769789379736E-2</v>
      </c>
      <c r="AL1095" s="5">
        <f t="shared" si="1317"/>
        <v>5.4878337951847682E-4</v>
      </c>
      <c r="AM1095" s="5">
        <f t="shared" si="1318"/>
        <v>1.3120824931927388E-3</v>
      </c>
      <c r="AN1095" s="5">
        <f t="shared" si="1319"/>
        <v>2.8713448316781791E-3</v>
      </c>
      <c r="AO1095" s="5">
        <f t="shared" si="1320"/>
        <v>3.1418074645379384E-3</v>
      </c>
      <c r="AP1095" s="5">
        <f t="shared" si="1321"/>
        <v>2.2918306514598495E-3</v>
      </c>
      <c r="AQ1095" s="5">
        <f t="shared" si="1322"/>
        <v>1.2538533457865846E-3</v>
      </c>
      <c r="AR1095" s="5">
        <f t="shared" si="1323"/>
        <v>1.1303779842235075E-2</v>
      </c>
      <c r="AS1095" s="5">
        <f t="shared" si="1324"/>
        <v>1.6080346084751642E-2</v>
      </c>
      <c r="AT1095" s="5">
        <f t="shared" si="1325"/>
        <v>1.1437657748749089E-2</v>
      </c>
      <c r="AU1095" s="5">
        <f t="shared" si="1326"/>
        <v>5.4235986418049997E-3</v>
      </c>
      <c r="AV1095" s="5">
        <f t="shared" si="1327"/>
        <v>1.9288535428466206E-3</v>
      </c>
      <c r="AW1095" s="5">
        <f t="shared" si="1328"/>
        <v>4.7456353147247428E-5</v>
      </c>
      <c r="AX1095" s="5">
        <f t="shared" si="1329"/>
        <v>3.1108680572272478E-4</v>
      </c>
      <c r="AY1095" s="5">
        <f t="shared" si="1330"/>
        <v>6.8077845444128435E-4</v>
      </c>
      <c r="AZ1095" s="5">
        <f t="shared" si="1331"/>
        <v>7.449035052366547E-4</v>
      </c>
      <c r="BA1095" s="5">
        <f t="shared" si="1332"/>
        <v>5.4337915513620507E-4</v>
      </c>
      <c r="BB1095" s="5">
        <f t="shared" si="1333"/>
        <v>2.9728102783869862E-4</v>
      </c>
      <c r="BC1095" s="5">
        <f t="shared" si="1334"/>
        <v>1.3011321273916798E-4</v>
      </c>
      <c r="BD1095" s="5">
        <f t="shared" si="1335"/>
        <v>4.1228416146115287E-3</v>
      </c>
      <c r="BE1095" s="5">
        <f t="shared" si="1336"/>
        <v>5.8650045330731516E-3</v>
      </c>
      <c r="BF1095" s="5">
        <f t="shared" si="1337"/>
        <v>4.1716710691795241E-3</v>
      </c>
      <c r="BG1095" s="5">
        <f t="shared" si="1338"/>
        <v>1.9781558464042849E-3</v>
      </c>
      <c r="BH1095" s="5">
        <f t="shared" si="1339"/>
        <v>7.0351314037681435E-4</v>
      </c>
      <c r="BI1095" s="5">
        <f t="shared" si="1340"/>
        <v>2.0015844134120705E-4</v>
      </c>
      <c r="BJ1095" s="8">
        <f t="shared" si="1341"/>
        <v>0.24541200309094277</v>
      </c>
      <c r="BK1095" s="8">
        <f t="shared" si="1342"/>
        <v>0.20492942229004943</v>
      </c>
      <c r="BL1095" s="8">
        <f t="shared" si="1343"/>
        <v>0.49514653036528022</v>
      </c>
      <c r="BM1095" s="8">
        <f t="shared" si="1344"/>
        <v>0.69124891757157492</v>
      </c>
      <c r="BN1095" s="8">
        <f t="shared" si="1345"/>
        <v>0.30081259238682156</v>
      </c>
    </row>
    <row r="1096" spans="1:66" x14ac:dyDescent="0.25">
      <c r="A1096" t="s">
        <v>10</v>
      </c>
      <c r="B1096" t="s">
        <v>39</v>
      </c>
      <c r="C1096" t="s">
        <v>429</v>
      </c>
      <c r="D1096" s="7" t="s">
        <v>528</v>
      </c>
      <c r="E1096">
        <f>VLOOKUP(A1096,home!$A$2:$E$405,3,FALSE)</f>
        <v>1.5185</v>
      </c>
      <c r="F1096">
        <f>VLOOKUP(B1096,home!$B$2:$E$405,3,FALSE)</f>
        <v>0.65849999999999997</v>
      </c>
      <c r="G1096">
        <f>VLOOKUP(C1096,away!$B$2:$E$405,4,FALSE)</f>
        <v>1.3170999999999999</v>
      </c>
      <c r="H1096">
        <f>VLOOKUP(A1096,away!$A$2:$E$405,3,FALSE)</f>
        <v>1.4074</v>
      </c>
      <c r="I1096">
        <f>VLOOKUP(C1096,away!$B$2:$E$405,3,FALSE)</f>
        <v>1.1368</v>
      </c>
      <c r="J1096">
        <f>VLOOKUP(B1096,home!$B$2:$E$405,4,FALSE)</f>
        <v>1.8473999999999999</v>
      </c>
      <c r="K1096" s="3">
        <f t="shared" si="1290"/>
        <v>1.3170107664749999</v>
      </c>
      <c r="L1096" s="3">
        <f t="shared" si="1291"/>
        <v>2.9557149679679999</v>
      </c>
      <c r="M1096" s="5">
        <f t="shared" si="1292"/>
        <v>1.3943724417989111E-2</v>
      </c>
      <c r="N1096" s="5">
        <f t="shared" si="1293"/>
        <v>1.8364035183252012E-2</v>
      </c>
      <c r="O1096" s="5">
        <f t="shared" si="1294"/>
        <v>4.1213674971471305E-2</v>
      </c>
      <c r="P1096" s="5">
        <f t="shared" si="1295"/>
        <v>5.4278853663428939E-2</v>
      </c>
      <c r="Q1096" s="5">
        <f t="shared" si="1296"/>
        <v>1.2092816026134301E-2</v>
      </c>
      <c r="R1096" s="5">
        <f t="shared" si="1297"/>
        <v>6.0907937999072945E-2</v>
      </c>
      <c r="S1096" s="5">
        <f t="shared" si="1298"/>
        <v>5.2822937880480911E-2</v>
      </c>
      <c r="T1096" s="5">
        <f t="shared" si="1299"/>
        <v>3.5742917333328461E-2</v>
      </c>
      <c r="U1096" s="5">
        <f t="shared" si="1300"/>
        <v>8.0216410108570835E-2</v>
      </c>
      <c r="V1096" s="5">
        <f t="shared" si="1301"/>
        <v>2.2847143985816006E-2</v>
      </c>
      <c r="W1096" s="5">
        <f t="shared" si="1302"/>
        <v>5.3087896344734343E-3</v>
      </c>
      <c r="X1096" s="5">
        <f t="shared" si="1303"/>
        <v>1.5691268984406495E-2</v>
      </c>
      <c r="Y1096" s="5">
        <f t="shared" si="1304"/>
        <v>2.3189459301811162E-2</v>
      </c>
      <c r="Z1096" s="5">
        <f t="shared" si="1305"/>
        <v>6.0008834670642268E-2</v>
      </c>
      <c r="AA1096" s="5">
        <f t="shared" si="1306"/>
        <v>7.9032281344854127E-2</v>
      </c>
      <c r="AB1096" s="5">
        <f t="shared" si="1307"/>
        <v>5.204318271512709E-2</v>
      </c>
      <c r="AC1096" s="5">
        <f t="shared" si="1308"/>
        <v>5.5585793824635158E-3</v>
      </c>
      <c r="AD1096" s="5">
        <f t="shared" si="1309"/>
        <v>1.7479332763880983E-3</v>
      </c>
      <c r="AE1096" s="5">
        <f t="shared" si="1310"/>
        <v>5.1663925480296483E-3</v>
      </c>
      <c r="AF1096" s="5">
        <f t="shared" si="1311"/>
        <v>7.6351918923047843E-3</v>
      </c>
      <c r="AG1096" s="5">
        <f t="shared" si="1312"/>
        <v>7.5224836531310561E-3</v>
      </c>
      <c r="AH1096" s="5">
        <f t="shared" si="1313"/>
        <v>4.4342252711583603E-2</v>
      </c>
      <c r="AI1096" s="5">
        <f t="shared" si="1314"/>
        <v>5.8399224230910866E-2</v>
      </c>
      <c r="AJ1096" s="5">
        <f t="shared" si="1315"/>
        <v>3.8456203532948659E-2</v>
      </c>
      <c r="AK1096" s="5">
        <f t="shared" si="1316"/>
        <v>1.6882411363549111E-2</v>
      </c>
      <c r="AL1096" s="5">
        <f t="shared" si="1317"/>
        <v>8.6551715404829235E-4</v>
      </c>
      <c r="AM1096" s="5">
        <f t="shared" si="1318"/>
        <v>4.6040938881660955E-4</v>
      </c>
      <c r="AN1096" s="5">
        <f t="shared" si="1319"/>
        <v>1.3608389219182514E-3</v>
      </c>
      <c r="AO1096" s="5">
        <f t="shared" si="1320"/>
        <v>2.0111259852536065E-3</v>
      </c>
      <c r="AP1096" s="5">
        <f t="shared" si="1321"/>
        <v>1.9814383923611582E-3</v>
      </c>
      <c r="AQ1096" s="5">
        <f t="shared" si="1322"/>
        <v>1.4641417786020816E-3</v>
      </c>
      <c r="AR1096" s="5">
        <f t="shared" si="1323"/>
        <v>2.6212612010609454E-2</v>
      </c>
      <c r="AS1096" s="5">
        <f t="shared" si="1324"/>
        <v>3.4522292235404546E-2</v>
      </c>
      <c r="AT1096" s="5">
        <f t="shared" si="1325"/>
        <v>2.2733115278712045E-2</v>
      </c>
      <c r="AU1096" s="5">
        <f t="shared" si="1326"/>
        <v>9.9799191925270293E-3</v>
      </c>
      <c r="AV1096" s="5">
        <f t="shared" si="1327"/>
        <v>3.2859152562771466E-3</v>
      </c>
      <c r="AW1096" s="5">
        <f t="shared" si="1328"/>
        <v>9.358905351628548E-5</v>
      </c>
      <c r="AX1096" s="5">
        <f t="shared" si="1329"/>
        <v>1.0106068700960814E-4</v>
      </c>
      <c r="AY1096" s="5">
        <f t="shared" si="1330"/>
        <v>2.9870658526742793E-4</v>
      </c>
      <c r="AZ1096" s="5">
        <f t="shared" si="1331"/>
        <v>4.4144576255277331E-4</v>
      </c>
      <c r="BA1096" s="5">
        <f t="shared" si="1332"/>
        <v>4.3492928264109322E-4</v>
      </c>
      <c r="BB1096" s="5">
        <f t="shared" si="1333"/>
        <v>3.2138174767746598E-4</v>
      </c>
      <c r="BC1096" s="5">
        <f t="shared" si="1334"/>
        <v>1.8998256840840023E-4</v>
      </c>
      <c r="BD1096" s="5">
        <f t="shared" si="1335"/>
        <v>1.2912834944882686E-2</v>
      </c>
      <c r="BE1096" s="5">
        <f t="shared" si="1336"/>
        <v>1.700634264812511E-2</v>
      </c>
      <c r="BF1096" s="5">
        <f t="shared" si="1337"/>
        <v>1.1198768182971866E-2</v>
      </c>
      <c r="BG1096" s="5">
        <f t="shared" si="1338"/>
        <v>4.9162994227438753E-3</v>
      </c>
      <c r="BH1096" s="5">
        <f t="shared" si="1339"/>
        <v>1.6187048177421276E-3</v>
      </c>
      <c r="BI1096" s="5">
        <f t="shared" si="1340"/>
        <v>4.2637033454226702E-4</v>
      </c>
      <c r="BJ1096" s="8">
        <f t="shared" si="1341"/>
        <v>0.14152674893376793</v>
      </c>
      <c r="BK1096" s="8">
        <f t="shared" si="1342"/>
        <v>0.15061546306949419</v>
      </c>
      <c r="BL1096" s="8">
        <f t="shared" si="1343"/>
        <v>0.61630675330262685</v>
      </c>
      <c r="BM1096" s="8">
        <f t="shared" si="1344"/>
        <v>0.76745164018343159</v>
      </c>
      <c r="BN1096" s="8">
        <f t="shared" si="1345"/>
        <v>0.20080104226134859</v>
      </c>
    </row>
    <row r="1097" spans="1:66" x14ac:dyDescent="0.25">
      <c r="A1097" t="s">
        <v>13</v>
      </c>
      <c r="B1097" t="s">
        <v>49</v>
      </c>
      <c r="C1097" t="s">
        <v>45</v>
      </c>
      <c r="D1097" s="7" t="s">
        <v>528</v>
      </c>
      <c r="E1097">
        <f>VLOOKUP(A1097,home!$A$2:$E$405,3,FALSE)</f>
        <v>1.2857000000000001</v>
      </c>
      <c r="F1097">
        <f>VLOOKUP(B1097,home!$B$2:$E$405,3,FALSE)</f>
        <v>0.38890000000000002</v>
      </c>
      <c r="G1097">
        <f>VLOOKUP(C1097,away!$B$2:$E$405,4,FALSE)</f>
        <v>0.97219999999999995</v>
      </c>
      <c r="H1097">
        <f>VLOOKUP(A1097,away!$A$2:$E$405,3,FALSE)</f>
        <v>1.4921</v>
      </c>
      <c r="I1097">
        <f>VLOOKUP(C1097,away!$B$2:$E$405,3,FALSE)</f>
        <v>0.67020000000000002</v>
      </c>
      <c r="J1097">
        <f>VLOOKUP(B1097,home!$B$2:$E$405,4,FALSE)</f>
        <v>1.3404</v>
      </c>
      <c r="K1097" s="3">
        <f t="shared" si="1290"/>
        <v>0.48610848730599998</v>
      </c>
      <c r="L1097" s="3">
        <f t="shared" si="1291"/>
        <v>1.3404072649679999</v>
      </c>
      <c r="M1097" s="5">
        <f t="shared" si="1292"/>
        <v>0.16097346322470979</v>
      </c>
      <c r="N1097" s="5">
        <f t="shared" si="1293"/>
        <v>7.8250566704571686E-2</v>
      </c>
      <c r="O1097" s="5">
        <f t="shared" si="1294"/>
        <v>0.2157699995734601</v>
      </c>
      <c r="P1097" s="5">
        <f t="shared" si="1295"/>
        <v>0.10488762809867097</v>
      </c>
      <c r="Q1097" s="5">
        <f t="shared" si="1296"/>
        <v>1.9019132305798294E-2</v>
      </c>
      <c r="R1097" s="5">
        <f t="shared" si="1297"/>
        <v>0.14460983749520415</v>
      </c>
      <c r="S1097" s="5">
        <f t="shared" si="1298"/>
        <v>1.708575796870284E-2</v>
      </c>
      <c r="T1097" s="5">
        <f t="shared" si="1299"/>
        <v>2.5493383116079616E-2</v>
      </c>
      <c r="U1097" s="5">
        <f t="shared" si="1300"/>
        <v>7.0296069354360169E-2</v>
      </c>
      <c r="V1097" s="5">
        <f t="shared" si="1301"/>
        <v>1.236977264385469E-3</v>
      </c>
      <c r="W1097" s="5">
        <f t="shared" si="1302"/>
        <v>3.0817872116814288E-3</v>
      </c>
      <c r="X1097" s="5">
        <f t="shared" si="1303"/>
        <v>4.1308499676232617E-3</v>
      </c>
      <c r="Y1097" s="5">
        <f t="shared" si="1304"/>
        <v>2.7685106535475248E-3</v>
      </c>
      <c r="Z1097" s="5">
        <f t="shared" si="1305"/>
        <v>6.4612025588137834E-2</v>
      </c>
      <c r="AA1097" s="5">
        <f t="shared" si="1306"/>
        <v>3.1408454020426246E-2</v>
      </c>
      <c r="AB1097" s="5">
        <f t="shared" si="1307"/>
        <v>7.6339580362447266E-3</v>
      </c>
      <c r="AC1097" s="5">
        <f t="shared" si="1308"/>
        <v>5.0374611703956662E-5</v>
      </c>
      <c r="AD1097" s="5">
        <f t="shared" si="1309"/>
        <v>3.7452072991735864E-4</v>
      </c>
      <c r="AE1097" s="5">
        <f t="shared" si="1310"/>
        <v>5.0201030726234556E-4</v>
      </c>
      <c r="AF1097" s="5">
        <f t="shared" si="1311"/>
        <v>3.3644913147163306E-4</v>
      </c>
      <c r="AG1097" s="5">
        <f t="shared" si="1312"/>
        <v>1.5032628670558356E-4</v>
      </c>
      <c r="AH1097" s="5">
        <f t="shared" si="1313"/>
        <v>2.1651607125659562E-2</v>
      </c>
      <c r="AI1097" s="5">
        <f t="shared" si="1314"/>
        <v>1.052502998759818E-2</v>
      </c>
      <c r="AJ1097" s="5">
        <f t="shared" si="1315"/>
        <v>2.5581532030608191E-3</v>
      </c>
      <c r="AK1097" s="5">
        <f t="shared" si="1316"/>
        <v>4.1451332794563124E-4</v>
      </c>
      <c r="AL1097" s="5">
        <f t="shared" si="1317"/>
        <v>1.3129303258249116E-6</v>
      </c>
      <c r="AM1097" s="5">
        <f t="shared" si="1318"/>
        <v>3.6411541096973239E-5</v>
      </c>
      <c r="AN1097" s="5">
        <f t="shared" si="1319"/>
        <v>4.8806294215063824E-5</v>
      </c>
      <c r="AO1097" s="5">
        <f t="shared" si="1320"/>
        <v>3.2710155671018621E-5</v>
      </c>
      <c r="AP1097" s="5">
        <f t="shared" si="1321"/>
        <v>1.4614976766555858E-5</v>
      </c>
      <c r="AQ1097" s="5">
        <f t="shared" si="1322"/>
        <v>4.8975052588074997E-6</v>
      </c>
      <c r="AR1097" s="5">
        <f t="shared" si="1323"/>
        <v>5.8043942978933984E-3</v>
      </c>
      <c r="AS1097" s="5">
        <f t="shared" si="1324"/>
        <v>2.8215653318765322E-3</v>
      </c>
      <c r="AT1097" s="5">
        <f t="shared" si="1325"/>
        <v>6.8579342765677628E-4</v>
      </c>
      <c r="AU1097" s="5">
        <f t="shared" si="1326"/>
        <v>1.1112333524087744E-4</v>
      </c>
      <c r="AV1097" s="5">
        <f t="shared" si="1327"/>
        <v>1.3504499099585109E-5</v>
      </c>
      <c r="AW1097" s="5">
        <f t="shared" si="1328"/>
        <v>2.3763431592302377E-8</v>
      </c>
      <c r="AX1097" s="5">
        <f t="shared" si="1329"/>
        <v>2.9499931938549861E-6</v>
      </c>
      <c r="AY1097" s="5">
        <f t="shared" si="1330"/>
        <v>3.9541923086493759E-6</v>
      </c>
      <c r="AZ1097" s="5">
        <f t="shared" si="1331"/>
        <v>2.6501140487971067E-6</v>
      </c>
      <c r="BA1097" s="5">
        <f t="shared" si="1332"/>
        <v>1.1840773746671341E-6</v>
      </c>
      <c r="BB1097" s="5">
        <f t="shared" si="1333"/>
        <v>3.967864788220157E-7</v>
      </c>
      <c r="BC1097" s="5">
        <f t="shared" si="1334"/>
        <v>1.0637109577082025E-7</v>
      </c>
      <c r="BD1097" s="5">
        <f t="shared" si="1335"/>
        <v>1.2967087142725232E-3</v>
      </c>
      <c r="BE1097" s="5">
        <f t="shared" si="1336"/>
        <v>6.3034111157152445E-4</v>
      </c>
      <c r="BF1097" s="5">
        <f t="shared" si="1337"/>
        <v>1.5320708211640814E-4</v>
      </c>
      <c r="BG1097" s="5">
        <f t="shared" si="1338"/>
        <v>2.4825087644057766E-5</v>
      </c>
      <c r="BH1097" s="5">
        <f t="shared" si="1339"/>
        <v>3.0169214504729472E-6</v>
      </c>
      <c r="BI1097" s="5">
        <f t="shared" si="1340"/>
        <v>2.9331022452208558E-7</v>
      </c>
      <c r="BJ1097" s="8">
        <f t="shared" si="1341"/>
        <v>0.1342562184221677</v>
      </c>
      <c r="BK1097" s="8">
        <f t="shared" si="1342"/>
        <v>0.28423946829080748</v>
      </c>
      <c r="BL1097" s="8">
        <f t="shared" si="1343"/>
        <v>0.51641239524300619</v>
      </c>
      <c r="BM1097" s="8">
        <f t="shared" si="1344"/>
        <v>0.27600554971282731</v>
      </c>
      <c r="BN1097" s="8">
        <f t="shared" si="1345"/>
        <v>0.72351062740241501</v>
      </c>
    </row>
    <row r="1098" spans="1:66" x14ac:dyDescent="0.25">
      <c r="A1098" t="s">
        <v>13</v>
      </c>
      <c r="B1098" t="s">
        <v>53</v>
      </c>
      <c r="C1098" t="s">
        <v>43</v>
      </c>
      <c r="D1098" s="7" t="s">
        <v>528</v>
      </c>
      <c r="E1098">
        <f>VLOOKUP(A1098,home!$A$2:$E$405,3,FALSE)</f>
        <v>1.2857000000000001</v>
      </c>
      <c r="F1098">
        <f>VLOOKUP(B1098,home!$B$2:$E$405,3,FALSE)</f>
        <v>1.3611</v>
      </c>
      <c r="G1098">
        <f>VLOOKUP(C1098,away!$B$2:$E$405,4,FALSE)</f>
        <v>1.1667000000000001</v>
      </c>
      <c r="H1098">
        <f>VLOOKUP(A1098,away!$A$2:$E$405,3,FALSE)</f>
        <v>1.4921</v>
      </c>
      <c r="I1098">
        <f>VLOOKUP(C1098,away!$B$2:$E$405,3,FALSE)</f>
        <v>1.0053000000000001</v>
      </c>
      <c r="J1098">
        <f>VLOOKUP(B1098,home!$B$2:$E$405,4,FALSE)</f>
        <v>0.33510000000000001</v>
      </c>
      <c r="K1098" s="3">
        <f t="shared" si="1290"/>
        <v>2.0416856472090004</v>
      </c>
      <c r="L1098" s="3">
        <f t="shared" si="1291"/>
        <v>0.50265272436300001</v>
      </c>
      <c r="M1098" s="5">
        <f t="shared" si="1292"/>
        <v>7.852498916240637E-2</v>
      </c>
      <c r="N1098" s="5">
        <f t="shared" si="1293"/>
        <v>0.16032334332012738</v>
      </c>
      <c r="O1098" s="5">
        <f t="shared" si="1294"/>
        <v>3.9470799733058608E-2</v>
      </c>
      <c r="P1098" s="5">
        <f t="shared" si="1295"/>
        <v>8.0586965298846597E-2</v>
      </c>
      <c r="Q1098" s="5">
        <f t="shared" si="1296"/>
        <v>0.16366493448463251</v>
      </c>
      <c r="R1098" s="5">
        <f t="shared" si="1297"/>
        <v>9.9200525093041409E-3</v>
      </c>
      <c r="S1098" s="5">
        <f t="shared" si="1298"/>
        <v>2.0675771640814869E-2</v>
      </c>
      <c r="T1098" s="5">
        <f t="shared" si="1299"/>
        <v>8.226662520139244E-2</v>
      </c>
      <c r="U1098" s="5">
        <f t="shared" si="1300"/>
        <v>2.0253628827805892E-2</v>
      </c>
      <c r="V1098" s="5">
        <f t="shared" si="1301"/>
        <v>2.3576326317942685E-3</v>
      </c>
      <c r="W1098" s="5">
        <f t="shared" si="1302"/>
        <v>0.1113841158962252</v>
      </c>
      <c r="X1098" s="5">
        <f t="shared" si="1303"/>
        <v>5.5987529306001725E-2</v>
      </c>
      <c r="Y1098" s="5">
        <f t="shared" si="1304"/>
        <v>1.4071142068007535E-2</v>
      </c>
      <c r="Z1098" s="5">
        <f t="shared" si="1305"/>
        <v>1.6621138065419136E-3</v>
      </c>
      <c r="AA1098" s="5">
        <f t="shared" si="1306"/>
        <v>3.3935139028445417E-3</v>
      </c>
      <c r="AB1098" s="5">
        <f t="shared" si="1307"/>
        <v>3.4642443145209497E-3</v>
      </c>
      <c r="AC1098" s="5">
        <f t="shared" si="1308"/>
        <v>1.5122133501101494E-4</v>
      </c>
      <c r="AD1098" s="5">
        <f t="shared" si="1309"/>
        <v>5.6852837688096729E-2</v>
      </c>
      <c r="AE1098" s="5">
        <f t="shared" si="1310"/>
        <v>2.857723375168926E-2</v>
      </c>
      <c r="AF1098" s="5">
        <f t="shared" si="1311"/>
        <v>7.1822122000224408E-3</v>
      </c>
      <c r="AG1098" s="5">
        <f t="shared" si="1312"/>
        <v>1.2033861764314852E-3</v>
      </c>
      <c r="AH1098" s="5">
        <f t="shared" si="1313"/>
        <v>2.0886650826491227E-4</v>
      </c>
      <c r="AI1098" s="5">
        <f t="shared" si="1314"/>
        <v>4.2643975210713138E-4</v>
      </c>
      <c r="AJ1098" s="5">
        <f t="shared" si="1315"/>
        <v>4.3532796063824712E-4</v>
      </c>
      <c r="AK1098" s="5">
        <f t="shared" si="1316"/>
        <v>2.9626761635462463E-4</v>
      </c>
      <c r="AL1098" s="5">
        <f t="shared" si="1317"/>
        <v>6.2076893518692353E-6</v>
      </c>
      <c r="AM1098" s="5">
        <f t="shared" si="1318"/>
        <v>2.3215124542178011E-2</v>
      </c>
      <c r="AN1098" s="5">
        <f t="shared" si="1319"/>
        <v>1.1669145597552119E-2</v>
      </c>
      <c r="AO1098" s="5">
        <f t="shared" si="1320"/>
        <v>2.93276391279904E-3</v>
      </c>
      <c r="AP1098" s="5">
        <f t="shared" si="1321"/>
        <v>4.9138725689397639E-4</v>
      </c>
      <c r="AQ1098" s="5">
        <f t="shared" si="1322"/>
        <v>6.1749285848754641E-5</v>
      </c>
      <c r="AR1098" s="5">
        <f t="shared" si="1323"/>
        <v>2.0997463881509051E-5</v>
      </c>
      <c r="AS1098" s="5">
        <f t="shared" si="1324"/>
        <v>4.2870220634666408E-5</v>
      </c>
      <c r="AT1098" s="5">
        <f t="shared" si="1325"/>
        <v>4.3763757081240771E-5</v>
      </c>
      <c r="AU1098" s="5">
        <f t="shared" si="1326"/>
        <v>2.9783944900236847E-5</v>
      </c>
      <c r="AV1098" s="5">
        <f t="shared" si="1327"/>
        <v>1.5202363205019321E-5</v>
      </c>
      <c r="AW1098" s="5">
        <f t="shared" si="1328"/>
        <v>1.769637820326581E-7</v>
      </c>
      <c r="AX1098" s="5">
        <f t="shared" si="1329"/>
        <v>7.8996644293223735E-3</v>
      </c>
      <c r="AY1098" s="5">
        <f t="shared" si="1330"/>
        <v>3.9707878469523736E-3</v>
      </c>
      <c r="AZ1098" s="5">
        <f t="shared" si="1331"/>
        <v>9.9796366456905098E-4</v>
      </c>
      <c r="BA1098" s="5">
        <f t="shared" si="1332"/>
        <v>1.6720971827030552E-4</v>
      </c>
      <c r="BB1098" s="5">
        <f t="shared" si="1333"/>
        <v>2.1012105107134688E-5</v>
      </c>
      <c r="BC1098" s="5">
        <f t="shared" si="1334"/>
        <v>2.1123583753405921E-6</v>
      </c>
      <c r="BD1098" s="5">
        <f t="shared" si="1335"/>
        <v>1.7590720707923685E-6</v>
      </c>
      <c r="BE1098" s="5">
        <f t="shared" si="1336"/>
        <v>3.5914721993429932E-6</v>
      </c>
      <c r="BF1098" s="5">
        <f t="shared" si="1337"/>
        <v>3.6663286208743654E-6</v>
      </c>
      <c r="BG1098" s="5">
        <f t="shared" si="1338"/>
        <v>2.4951635077302535E-6</v>
      </c>
      <c r="BH1098" s="5">
        <f t="shared" si="1339"/>
        <v>1.273584880293131E-6</v>
      </c>
      <c r="BI1098" s="5">
        <f t="shared" si="1340"/>
        <v>5.2005199411937588E-7</v>
      </c>
      <c r="BJ1098" s="8">
        <f t="shared" si="1341"/>
        <v>0.73294228081049528</v>
      </c>
      <c r="BK1098" s="8">
        <f t="shared" si="1342"/>
        <v>0.18627357560517738</v>
      </c>
      <c r="BL1098" s="8">
        <f t="shared" si="1343"/>
        <v>7.8035064547874886E-2</v>
      </c>
      <c r="BM1098" s="8">
        <f t="shared" si="1344"/>
        <v>0.46245133937854338</v>
      </c>
      <c r="BN1098" s="8">
        <f t="shared" si="1345"/>
        <v>0.53249108450837557</v>
      </c>
    </row>
    <row r="1099" spans="1:66" x14ac:dyDescent="0.25">
      <c r="A1099" t="s">
        <v>16</v>
      </c>
      <c r="B1099" t="s">
        <v>222</v>
      </c>
      <c r="C1099" t="s">
        <v>47</v>
      </c>
      <c r="D1099" s="7" t="s">
        <v>528</v>
      </c>
      <c r="E1099">
        <f>VLOOKUP(A1099,home!$A$2:$E$405,3,FALSE)</f>
        <v>1.7778</v>
      </c>
      <c r="F1099">
        <f>VLOOKUP(B1099,home!$B$2:$E$405,3,FALSE)</f>
        <v>1.2375</v>
      </c>
      <c r="G1099">
        <f>VLOOKUP(C1099,away!$B$2:$E$405,4,FALSE)</f>
        <v>0.78749999999999998</v>
      </c>
      <c r="H1099">
        <f>VLOOKUP(A1099,away!$A$2:$E$405,3,FALSE)</f>
        <v>1.2716000000000001</v>
      </c>
      <c r="I1099">
        <f>VLOOKUP(C1099,away!$B$2:$E$405,3,FALSE)</f>
        <v>0.62909999999999999</v>
      </c>
      <c r="J1099">
        <f>VLOOKUP(B1099,home!$B$2:$E$405,4,FALSE)</f>
        <v>0.62909999999999999</v>
      </c>
      <c r="K1099" s="3">
        <f t="shared" si="1290"/>
        <v>1.7325216562499999</v>
      </c>
      <c r="L1099" s="3">
        <f t="shared" si="1291"/>
        <v>0.50325707559599997</v>
      </c>
      <c r="M1099" s="5">
        <f t="shared" si="1292"/>
        <v>0.1069088441071667</v>
      </c>
      <c r="N1099" s="5">
        <f t="shared" si="1293"/>
        <v>0.18522188766032149</v>
      </c>
      <c r="O1099" s="5">
        <f t="shared" si="1294"/>
        <v>5.3802632240721369E-2</v>
      </c>
      <c r="P1099" s="5">
        <f t="shared" si="1295"/>
        <v>9.3214225520304228E-2</v>
      </c>
      <c r="Q1099" s="5">
        <f t="shared" si="1296"/>
        <v>0.16045046579150585</v>
      </c>
      <c r="R1099" s="5">
        <f t="shared" si="1297"/>
        <v>1.3538277680416249E-2</v>
      </c>
      <c r="S1099" s="5">
        <f t="shared" si="1298"/>
        <v>2.0318458944893952E-2</v>
      </c>
      <c r="T1099" s="5">
        <f t="shared" si="1299"/>
        <v>8.0747832192249264E-2</v>
      </c>
      <c r="U1099" s="5">
        <f t="shared" si="1300"/>
        <v>2.3455359269647164E-2</v>
      </c>
      <c r="V1099" s="5">
        <f t="shared" si="1301"/>
        <v>1.9684156890143099E-3</v>
      </c>
      <c r="W1099" s="5">
        <f t="shared" si="1302"/>
        <v>9.2661302246394545E-2</v>
      </c>
      <c r="X1099" s="5">
        <f t="shared" si="1303"/>
        <v>4.6632455989437584E-2</v>
      </c>
      <c r="Y1099" s="5">
        <f t="shared" si="1304"/>
        <v>1.1734056714551765E-2</v>
      </c>
      <c r="Z1099" s="5">
        <f t="shared" si="1305"/>
        <v>2.2710780113509603E-3</v>
      </c>
      <c r="AA1099" s="5">
        <f t="shared" si="1306"/>
        <v>3.9346918376987217E-3</v>
      </c>
      <c r="AB1099" s="5">
        <f t="shared" si="1307"/>
        <v>3.4084694097415735E-3</v>
      </c>
      <c r="AC1099" s="5">
        <f t="shared" si="1308"/>
        <v>1.0726681775361233E-4</v>
      </c>
      <c r="AD1099" s="5">
        <f t="shared" si="1309"/>
        <v>4.0134428209551327E-2</v>
      </c>
      <c r="AE1099" s="5">
        <f t="shared" si="1310"/>
        <v>2.0197934971456409E-2</v>
      </c>
      <c r="AF1099" s="5">
        <f t="shared" si="1311"/>
        <v>5.0823768434066644E-3</v>
      </c>
      <c r="AG1099" s="5">
        <f t="shared" si="1312"/>
        <v>8.5258070242988935E-4</v>
      </c>
      <c r="AH1099" s="5">
        <f t="shared" si="1313"/>
        <v>2.8573401961071572E-4</v>
      </c>
      <c r="AI1099" s="5">
        <f t="shared" si="1314"/>
        <v>4.9504037690292714E-4</v>
      </c>
      <c r="AJ1099" s="5">
        <f t="shared" si="1315"/>
        <v>4.2883408685124192E-4</v>
      </c>
      <c r="AK1099" s="5">
        <f t="shared" si="1316"/>
        <v>2.4765478080265662E-4</v>
      </c>
      <c r="AL1099" s="5">
        <f t="shared" si="1317"/>
        <v>3.7410537638617367E-6</v>
      </c>
      <c r="AM1099" s="5">
        <f t="shared" si="1318"/>
        <v>1.390675320685171E-2</v>
      </c>
      <c r="AN1099" s="5">
        <f t="shared" si="1319"/>
        <v>6.9986719499154863E-3</v>
      </c>
      <c r="AO1099" s="5">
        <f t="shared" si="1320"/>
        <v>1.7610655892851112E-3</v>
      </c>
      <c r="AP1099" s="5">
        <f t="shared" si="1321"/>
        <v>2.9542290613212386E-4</v>
      </c>
      <c r="AQ1099" s="5">
        <f t="shared" si="1322"/>
        <v>3.7168416951031048E-5</v>
      </c>
      <c r="AR1099" s="5">
        <f t="shared" si="1323"/>
        <v>2.875953342151579E-5</v>
      </c>
      <c r="AS1099" s="5">
        <f t="shared" si="1324"/>
        <v>4.9826514476421758E-5</v>
      </c>
      <c r="AT1099" s="5">
        <f t="shared" si="1325"/>
        <v>4.3162757692927427E-5</v>
      </c>
      <c r="AU1099" s="5">
        <f t="shared" si="1326"/>
        <v>2.492680414882268E-5</v>
      </c>
      <c r="AV1099" s="5">
        <f t="shared" si="1327"/>
        <v>1.079655700223441E-5</v>
      </c>
      <c r="AW1099" s="5">
        <f t="shared" si="1328"/>
        <v>9.0606636829635673E-8</v>
      </c>
      <c r="AX1099" s="5">
        <f t="shared" si="1329"/>
        <v>4.0156251831657856E-3</v>
      </c>
      <c r="AY1099" s="5">
        <f t="shared" si="1330"/>
        <v>2.0208917863696651E-3</v>
      </c>
      <c r="AZ1099" s="5">
        <f t="shared" si="1331"/>
        <v>5.0851404525218693E-4</v>
      </c>
      <c r="BA1099" s="5">
        <f t="shared" si="1332"/>
        <v>8.5304430437702552E-5</v>
      </c>
      <c r="BB1099" s="5">
        <f t="shared" si="1333"/>
        <v>1.0732514549365144E-5</v>
      </c>
      <c r="BC1099" s="5">
        <f t="shared" si="1334"/>
        <v>1.0802427771810051E-6</v>
      </c>
      <c r="BD1099" s="5">
        <f t="shared" si="1335"/>
        <v>2.4122397808695766E-6</v>
      </c>
      <c r="BE1099" s="5">
        <f t="shared" si="1336"/>
        <v>4.179257660424295E-6</v>
      </c>
      <c r="BF1099" s="5">
        <f t="shared" si="1337"/>
        <v>3.6203272018669011E-6</v>
      </c>
      <c r="BG1099" s="5">
        <f t="shared" si="1338"/>
        <v>2.0907650933151236E-6</v>
      </c>
      <c r="BH1099" s="5">
        <f t="shared" si="1339"/>
        <v>9.0557395057500092E-7</v>
      </c>
      <c r="BI1099" s="5">
        <f t="shared" si="1340"/>
        <v>3.1378529614141103E-7</v>
      </c>
      <c r="BJ1099" s="8">
        <f t="shared" si="1341"/>
        <v>0.67335655159299224</v>
      </c>
      <c r="BK1099" s="8">
        <f t="shared" si="1342"/>
        <v>0.22454184391926632</v>
      </c>
      <c r="BL1099" s="8">
        <f t="shared" si="1343"/>
        <v>9.976768781811772E-2</v>
      </c>
      <c r="BM1099" s="8">
        <f t="shared" si="1344"/>
        <v>0.38478002716155846</v>
      </c>
      <c r="BN1099" s="8">
        <f t="shared" si="1345"/>
        <v>0.6131363330004358</v>
      </c>
    </row>
    <row r="1100" spans="1:66" x14ac:dyDescent="0.25">
      <c r="A1100" t="s">
        <v>16</v>
      </c>
      <c r="B1100" t="s">
        <v>426</v>
      </c>
      <c r="C1100" t="s">
        <v>57</v>
      </c>
      <c r="D1100" s="7" t="s">
        <v>528</v>
      </c>
      <c r="E1100">
        <f>VLOOKUP(A1100,home!$A$2:$E$405,3,FALSE)</f>
        <v>1.7778</v>
      </c>
      <c r="F1100">
        <f>VLOOKUP(B1100,home!$B$2:$E$405,3,FALSE)</f>
        <v>0.78749999999999998</v>
      </c>
      <c r="G1100">
        <f>VLOOKUP(C1100,away!$B$2:$E$405,4,FALSE)</f>
        <v>0.9</v>
      </c>
      <c r="H1100">
        <f>VLOOKUP(A1100,away!$A$2:$E$405,3,FALSE)</f>
        <v>1.2716000000000001</v>
      </c>
      <c r="I1100">
        <f>VLOOKUP(C1100,away!$B$2:$E$405,3,FALSE)</f>
        <v>1.7301</v>
      </c>
      <c r="J1100">
        <f>VLOOKUP(B1100,home!$B$2:$E$405,4,FALSE)</f>
        <v>0.62909999999999999</v>
      </c>
      <c r="K1100" s="3">
        <f t="shared" si="1290"/>
        <v>1.26001575</v>
      </c>
      <c r="L1100" s="3">
        <f t="shared" si="1291"/>
        <v>1.3840169551560002</v>
      </c>
      <c r="M1100" s="5">
        <f t="shared" si="1292"/>
        <v>7.1074070081329294E-2</v>
      </c>
      <c r="N1100" s="5">
        <f t="shared" si="1293"/>
        <v>8.9554447719078695E-2</v>
      </c>
      <c r="O1100" s="5">
        <f t="shared" si="1294"/>
        <v>9.8367718064505533E-2</v>
      </c>
      <c r="P1100" s="5">
        <f t="shared" si="1295"/>
        <v>0.12394487405283648</v>
      </c>
      <c r="Q1100" s="5">
        <f t="shared" si="1296"/>
        <v>5.6420007304295368E-2</v>
      </c>
      <c r="R1100" s="5">
        <f t="shared" si="1297"/>
        <v>6.8071294820640435E-2</v>
      </c>
      <c r="S1100" s="5">
        <f t="shared" si="1298"/>
        <v>5.403634471191307E-2</v>
      </c>
      <c r="T1100" s="5">
        <f t="shared" si="1299"/>
        <v>7.8086246719170166E-2</v>
      </c>
      <c r="U1100" s="5">
        <f t="shared" si="1300"/>
        <v>8.5770903596900372E-2</v>
      </c>
      <c r="V1100" s="5">
        <f t="shared" si="1301"/>
        <v>1.047034129626211E-2</v>
      </c>
      <c r="W1100" s="5">
        <f t="shared" si="1302"/>
        <v>2.3696699272842413E-2</v>
      </c>
      <c r="X1100" s="5">
        <f t="shared" si="1303"/>
        <v>3.2796633574846759E-2</v>
      </c>
      <c r="Y1100" s="5">
        <f t="shared" si="1304"/>
        <v>2.2695548469813236E-2</v>
      </c>
      <c r="Z1100" s="5">
        <f t="shared" si="1305"/>
        <v>3.140394206372972E-2</v>
      </c>
      <c r="AA1100" s="5">
        <f t="shared" si="1306"/>
        <v>3.9569461612386954E-2</v>
      </c>
      <c r="AB1100" s="5">
        <f t="shared" si="1307"/>
        <v>2.4929072425313982E-2</v>
      </c>
      <c r="AC1100" s="5">
        <f t="shared" si="1308"/>
        <v>1.1411907427793494E-3</v>
      </c>
      <c r="AD1100" s="5">
        <f t="shared" si="1309"/>
        <v>7.464553576698744E-3</v>
      </c>
      <c r="AE1100" s="5">
        <f t="shared" si="1310"/>
        <v>1.0331068712821426E-2</v>
      </c>
      <c r="AF1100" s="5">
        <f t="shared" si="1311"/>
        <v>7.1491871317132657E-3</v>
      </c>
      <c r="AG1100" s="5">
        <f t="shared" si="1312"/>
        <v>3.2981987352914172E-3</v>
      </c>
      <c r="AH1100" s="5">
        <f t="shared" si="1313"/>
        <v>1.0865897068734661E-2</v>
      </c>
      <c r="AI1100" s="5">
        <f t="shared" si="1314"/>
        <v>1.3691201444484507E-2</v>
      </c>
      <c r="AJ1100" s="5">
        <f t="shared" si="1315"/>
        <v>8.6255647282366156E-3</v>
      </c>
      <c r="AK1100" s="5">
        <f t="shared" si="1316"/>
        <v>3.6227824700742033E-3</v>
      </c>
      <c r="AL1100" s="5">
        <f t="shared" si="1317"/>
        <v>7.9604132827736283E-5</v>
      </c>
      <c r="AM1100" s="5">
        <f t="shared" si="1318"/>
        <v>1.8810910146718498E-3</v>
      </c>
      <c r="AN1100" s="5">
        <f t="shared" si="1319"/>
        <v>2.6034618584974442E-3</v>
      </c>
      <c r="AO1100" s="5">
        <f t="shared" si="1320"/>
        <v>1.8016176771312076E-3</v>
      </c>
      <c r="AP1100" s="5">
        <f t="shared" si="1321"/>
        <v>8.3115647061945313E-4</v>
      </c>
      <c r="AQ1100" s="5">
        <f t="shared" si="1322"/>
        <v>2.8758366193123579E-4</v>
      </c>
      <c r="AR1100" s="5">
        <f t="shared" si="1323"/>
        <v>3.0077171552217305E-3</v>
      </c>
      <c r="AS1100" s="5">
        <f t="shared" si="1324"/>
        <v>3.7897709871245753E-3</v>
      </c>
      <c r="AT1100" s="5">
        <f t="shared" si="1325"/>
        <v>2.3875855663350065E-3</v>
      </c>
      <c r="AU1100" s="5">
        <f t="shared" si="1326"/>
        <v>1.0027984726849264E-3</v>
      </c>
      <c r="AV1100" s="5">
        <f t="shared" si="1327"/>
        <v>3.1588546741473784E-4</v>
      </c>
      <c r="AW1100" s="5">
        <f t="shared" si="1328"/>
        <v>3.8561196345856277E-6</v>
      </c>
      <c r="AX1100" s="5">
        <f t="shared" si="1329"/>
        <v>3.9503405094500185E-4</v>
      </c>
      <c r="AY1100" s="5">
        <f t="shared" si="1330"/>
        <v>5.4673382437184172E-4</v>
      </c>
      <c r="AZ1100" s="5">
        <f t="shared" si="1331"/>
        <v>3.7834444144395596E-4</v>
      </c>
      <c r="BA1100" s="5">
        <f t="shared" si="1332"/>
        <v>1.7454504061582048E-4</v>
      </c>
      <c r="BB1100" s="5">
        <f t="shared" si="1333"/>
        <v>6.0393323912672064E-5</v>
      </c>
      <c r="BC1100" s="5">
        <f t="shared" si="1334"/>
        <v>1.6717076854673287E-5</v>
      </c>
      <c r="BD1100" s="5">
        <f t="shared" si="1335"/>
        <v>6.937885898567409E-4</v>
      </c>
      <c r="BE1100" s="5">
        <f t="shared" si="1336"/>
        <v>8.7418455038978384E-4</v>
      </c>
      <c r="BF1100" s="5">
        <f t="shared" si="1337"/>
        <v>5.5074315094889826E-4</v>
      </c>
      <c r="BG1100" s="5">
        <f t="shared" si="1338"/>
        <v>2.3131501480007984E-4</v>
      </c>
      <c r="BH1100" s="5">
        <f t="shared" si="1339"/>
        <v>7.2865140464895887E-5</v>
      </c>
      <c r="BI1100" s="5">
        <f t="shared" si="1340"/>
        <v>1.8362244922346227E-5</v>
      </c>
      <c r="BJ1100" s="8">
        <f t="shared" si="1341"/>
        <v>0.34046926965756658</v>
      </c>
      <c r="BK1100" s="8">
        <f t="shared" si="1342"/>
        <v>0.26129315884231985</v>
      </c>
      <c r="BL1100" s="8">
        <f t="shared" si="1343"/>
        <v>0.36645891257144092</v>
      </c>
      <c r="BM1100" s="8">
        <f t="shared" si="1344"/>
        <v>0.4916499933876341</v>
      </c>
      <c r="BN1100" s="8">
        <f t="shared" si="1345"/>
        <v>0.50743241204268574</v>
      </c>
    </row>
    <row r="1101" spans="1:66" x14ac:dyDescent="0.25">
      <c r="A1101" t="s">
        <v>16</v>
      </c>
      <c r="B1101" t="s">
        <v>226</v>
      </c>
      <c r="C1101" t="s">
        <v>462</v>
      </c>
      <c r="D1101" s="7" t="s">
        <v>528</v>
      </c>
      <c r="E1101">
        <f>VLOOKUP(A1101,home!$A$2:$E$405,3,FALSE)</f>
        <v>1.7778</v>
      </c>
      <c r="F1101">
        <f>VLOOKUP(B1101,home!$B$2:$E$405,3,FALSE)</f>
        <v>0.67500000000000004</v>
      </c>
      <c r="G1101">
        <f>VLOOKUP(C1101,away!$B$2:$E$405,4,FALSE)</f>
        <v>0.70309999999999995</v>
      </c>
      <c r="H1101">
        <f>VLOOKUP(A1101,away!$A$2:$E$405,3,FALSE)</f>
        <v>1.2716000000000001</v>
      </c>
      <c r="I1101">
        <f>VLOOKUP(C1101,away!$B$2:$E$405,3,FALSE)</f>
        <v>1.3762000000000001</v>
      </c>
      <c r="J1101">
        <f>VLOOKUP(B1101,home!$B$2:$E$405,4,FALSE)</f>
        <v>0.94369999999999998</v>
      </c>
      <c r="K1101" s="3">
        <f t="shared" si="1290"/>
        <v>0.84373054650000001</v>
      </c>
      <c r="L1101" s="3">
        <f t="shared" si="1291"/>
        <v>1.6514522757040002</v>
      </c>
      <c r="M1101" s="5">
        <f t="shared" si="1292"/>
        <v>8.2481370587274311E-2</v>
      </c>
      <c r="N1101" s="5">
        <f t="shared" si="1293"/>
        <v>6.9592051881669989E-2</v>
      </c>
      <c r="O1101" s="5">
        <f t="shared" si="1294"/>
        <v>0.13621404715953914</v>
      </c>
      <c r="P1101" s="5">
        <f t="shared" si="1295"/>
        <v>0.11492795245089474</v>
      </c>
      <c r="Q1101" s="5">
        <f t="shared" si="1296"/>
        <v>2.9358469983088886E-2</v>
      </c>
      <c r="R1101" s="5">
        <f t="shared" si="1297"/>
        <v>0.11247549908223649</v>
      </c>
      <c r="S1101" s="5">
        <f t="shared" si="1298"/>
        <v>4.0034598602417606E-2</v>
      </c>
      <c r="T1101" s="5">
        <f t="shared" si="1299"/>
        <v>4.8484112064759714E-2</v>
      </c>
      <c r="U1101" s="5">
        <f t="shared" si="1300"/>
        <v>9.4899014308515633E-2</v>
      </c>
      <c r="V1101" s="5">
        <f t="shared" si="1301"/>
        <v>6.1981598077630925E-3</v>
      </c>
      <c r="W1101" s="5">
        <f t="shared" si="1302"/>
        <v>8.2568793077451436E-3</v>
      </c>
      <c r="X1101" s="5">
        <f t="shared" si="1303"/>
        <v>1.3635842122988987E-2</v>
      </c>
      <c r="Y1101" s="5">
        <f t="shared" si="1304"/>
        <v>1.1259471252575317E-2</v>
      </c>
      <c r="Z1101" s="5">
        <f t="shared" si="1305"/>
        <v>6.1915972973434215E-2</v>
      </c>
      <c r="AA1101" s="5">
        <f t="shared" si="1306"/>
        <v>5.2240397713954882E-2</v>
      </c>
      <c r="AB1101" s="5">
        <f t="shared" si="1307"/>
        <v>2.2038409656286249E-2</v>
      </c>
      <c r="AC1101" s="5">
        <f t="shared" si="1308"/>
        <v>5.3977477777535554E-4</v>
      </c>
      <c r="AD1101" s="5">
        <f t="shared" si="1309"/>
        <v>1.741645322677088E-3</v>
      </c>
      <c r="AE1101" s="5">
        <f t="shared" si="1310"/>
        <v>2.8762441316043043E-3</v>
      </c>
      <c r="AF1101" s="5">
        <f t="shared" si="1311"/>
        <v>2.3749899583091027E-3</v>
      </c>
      <c r="AG1101" s="5">
        <f t="shared" si="1312"/>
        <v>1.3073941904745722E-3</v>
      </c>
      <c r="AH1101" s="5">
        <f t="shared" si="1313"/>
        <v>2.5562818617351338E-2</v>
      </c>
      <c r="AI1101" s="5">
        <f t="shared" si="1314"/>
        <v>2.1568130922098219E-2</v>
      </c>
      <c r="AJ1101" s="5">
        <f t="shared" si="1315"/>
        <v>9.0988454449427401E-3</v>
      </c>
      <c r="AK1101" s="5">
        <f t="shared" si="1316"/>
        <v>2.5589912799268582E-3</v>
      </c>
      <c r="AL1101" s="5">
        <f t="shared" si="1317"/>
        <v>3.0084470979404144E-5</v>
      </c>
      <c r="AM1101" s="5">
        <f t="shared" si="1318"/>
        <v>2.938958719823017E-4</v>
      </c>
      <c r="AN1101" s="5">
        <f t="shared" si="1319"/>
        <v>4.8535500660518366E-4</v>
      </c>
      <c r="AO1101" s="5">
        <f t="shared" si="1320"/>
        <v>4.0077031509123034E-4</v>
      </c>
      <c r="AP1101" s="5">
        <f t="shared" si="1321"/>
        <v>2.2061768296400723E-4</v>
      </c>
      <c r="AQ1101" s="5">
        <f t="shared" si="1322"/>
        <v>9.1084893647863389E-5</v>
      </c>
      <c r="AR1101" s="5">
        <f t="shared" si="1323"/>
        <v>8.443154995806685E-3</v>
      </c>
      <c r="AS1101" s="5">
        <f t="shared" si="1324"/>
        <v>7.1237477787961792E-3</v>
      </c>
      <c r="AT1101" s="5">
        <f t="shared" si="1325"/>
        <v>3.0052618032659307E-3</v>
      </c>
      <c r="AU1101" s="5">
        <f t="shared" si="1326"/>
        <v>8.4521039454837975E-4</v>
      </c>
      <c r="AV1101" s="5">
        <f t="shared" si="1327"/>
        <v>1.7828245702494627E-4</v>
      </c>
      <c r="AW1101" s="5">
        <f t="shared" si="1328"/>
        <v>1.1644200602219702E-6</v>
      </c>
      <c r="AX1101" s="5">
        <f t="shared" si="1329"/>
        <v>4.1328154113620237E-5</v>
      </c>
      <c r="AY1101" s="5">
        <f t="shared" si="1330"/>
        <v>6.825147416158377E-5</v>
      </c>
      <c r="AZ1101" s="5">
        <f t="shared" si="1331"/>
        <v>5.6357026162150154E-5</v>
      </c>
      <c r="BA1101" s="5">
        <f t="shared" si="1332"/>
        <v>3.1023646369130919E-5</v>
      </c>
      <c r="BB1101" s="5">
        <f t="shared" si="1333"/>
        <v>1.2808517849234356E-5</v>
      </c>
      <c r="BC1101" s="5">
        <f t="shared" si="1334"/>
        <v>4.2305311901026734E-6</v>
      </c>
      <c r="BD1101" s="5">
        <f t="shared" si="1335"/>
        <v>2.3239112553244275E-3</v>
      </c>
      <c r="BE1101" s="5">
        <f t="shared" si="1336"/>
        <v>1.9607549134723801E-3</v>
      </c>
      <c r="BF1101" s="5">
        <f t="shared" si="1337"/>
        <v>8.2717440734830577E-4</v>
      </c>
      <c r="BG1101" s="5">
        <f t="shared" si="1338"/>
        <v>2.3263743825426657E-4</v>
      </c>
      <c r="BH1101" s="5">
        <f t="shared" si="1339"/>
        <v>4.9070828228658083E-5</v>
      </c>
      <c r="BI1101" s="5">
        <f t="shared" si="1340"/>
        <v>8.2805113437146636E-6</v>
      </c>
      <c r="BJ1101" s="8">
        <f t="shared" si="1341"/>
        <v>0.19059282333602953</v>
      </c>
      <c r="BK1101" s="8">
        <f t="shared" si="1342"/>
        <v>0.24428019217126609</v>
      </c>
      <c r="BL1101" s="8">
        <f t="shared" si="1343"/>
        <v>0.50165364096826537</v>
      </c>
      <c r="BM1101" s="8">
        <f t="shared" si="1344"/>
        <v>0.4533261512501901</v>
      </c>
      <c r="BN1101" s="8">
        <f t="shared" si="1345"/>
        <v>0.54504939114470352</v>
      </c>
    </row>
    <row r="1102" spans="1:66" x14ac:dyDescent="0.25">
      <c r="A1102" t="s">
        <v>59</v>
      </c>
      <c r="B1102" t="s">
        <v>63</v>
      </c>
      <c r="C1102" t="s">
        <v>68</v>
      </c>
      <c r="D1102" s="7" t="s">
        <v>528</v>
      </c>
      <c r="E1102">
        <f>VLOOKUP(A1102,home!$A$2:$E$405,3,FALSE)</f>
        <v>1.806</v>
      </c>
      <c r="F1102">
        <f>VLOOKUP(B1102,home!$B$2:$E$405,3,FALSE)</f>
        <v>1.1073999999999999</v>
      </c>
      <c r="G1102">
        <f>VLOOKUP(C1102,away!$B$2:$E$405,4,FALSE)</f>
        <v>2.3532999999999999</v>
      </c>
      <c r="H1102">
        <f>VLOOKUP(A1102,away!$A$2:$E$405,3,FALSE)</f>
        <v>1.1493</v>
      </c>
      <c r="I1102">
        <f>VLOOKUP(C1102,away!$B$2:$E$405,3,FALSE)</f>
        <v>1.5226999999999999</v>
      </c>
      <c r="J1102">
        <f>VLOOKUP(B1102,home!$B$2:$E$405,4,FALSE)</f>
        <v>0.58009999999999995</v>
      </c>
      <c r="K1102" s="3">
        <f t="shared" si="1290"/>
        <v>4.7065162225199995</v>
      </c>
      <c r="L1102" s="3">
        <f t="shared" si="1291"/>
        <v>1.0151976877109998</v>
      </c>
      <c r="M1102" s="5">
        <f t="shared" si="1292"/>
        <v>3.2740945865786723E-3</v>
      </c>
      <c r="N1102" s="5">
        <f t="shared" si="1293"/>
        <v>1.5409579285797432E-2</v>
      </c>
      <c r="O1102" s="5">
        <f t="shared" si="1294"/>
        <v>3.3238532536417698E-3</v>
      </c>
      <c r="P1102" s="5">
        <f t="shared" si="1295"/>
        <v>1.5643769259540873E-2</v>
      </c>
      <c r="Q1102" s="5">
        <f t="shared" si="1296"/>
        <v>3.6262717445406885E-2</v>
      </c>
      <c r="R1102" s="5">
        <f t="shared" si="1297"/>
        <v>1.6871840686939039E-3</v>
      </c>
      <c r="S1102" s="5">
        <f t="shared" si="1298"/>
        <v>1.8686655972688978E-2</v>
      </c>
      <c r="T1102" s="5">
        <f t="shared" si="1299"/>
        <v>3.6813826900694402E-2</v>
      </c>
      <c r="U1102" s="5">
        <f t="shared" si="1300"/>
        <v>7.9407591896851551E-3</v>
      </c>
      <c r="V1102" s="5">
        <f t="shared" si="1301"/>
        <v>9.9206301853987742E-3</v>
      </c>
      <c r="W1102" s="5">
        <f t="shared" si="1302"/>
        <v>5.6890355976488859E-2</v>
      </c>
      <c r="X1102" s="5">
        <f t="shared" si="1303"/>
        <v>5.7754957840387144E-2</v>
      </c>
      <c r="Y1102" s="5">
        <f t="shared" si="1304"/>
        <v>2.9316349826703652E-2</v>
      </c>
      <c r="Z1102" s="5">
        <f t="shared" si="1305"/>
        <v>5.7094178842696265E-4</v>
      </c>
      <c r="AA1102" s="5">
        <f t="shared" si="1306"/>
        <v>2.6871467893460812E-3</v>
      </c>
      <c r="AB1102" s="5">
        <f t="shared" si="1307"/>
        <v>6.323549978174932E-3</v>
      </c>
      <c r="AC1102" s="5">
        <f t="shared" si="1308"/>
        <v>2.9625757103544318E-3</v>
      </c>
      <c r="AD1102" s="5">
        <f t="shared" si="1309"/>
        <v>6.6938845827070576E-2</v>
      </c>
      <c r="AE1102" s="5">
        <f t="shared" si="1310"/>
        <v>6.7956161501685167E-2</v>
      </c>
      <c r="AF1102" s="5">
        <f t="shared" si="1311"/>
        <v>3.4494469011113013E-2</v>
      </c>
      <c r="AG1102" s="5">
        <f t="shared" si="1312"/>
        <v>1.1672901726300226E-2</v>
      </c>
      <c r="AH1102" s="5">
        <f t="shared" si="1313"/>
        <v>1.4490469585715885E-4</v>
      </c>
      <c r="AI1102" s="5">
        <f t="shared" si="1314"/>
        <v>6.8199630177104471E-4</v>
      </c>
      <c r="AJ1102" s="5">
        <f t="shared" si="1315"/>
        <v>1.6049133289920336E-3</v>
      </c>
      <c r="AK1102" s="5">
        <f t="shared" si="1316"/>
        <v>2.5178502062131957E-3</v>
      </c>
      <c r="AL1102" s="5">
        <f t="shared" si="1317"/>
        <v>5.6621272967113771E-4</v>
      </c>
      <c r="AM1102" s="5">
        <f t="shared" si="1318"/>
        <v>6.3009752760374571E-2</v>
      </c>
      <c r="AN1102" s="5">
        <f t="shared" si="1319"/>
        <v>6.3967355305574042E-2</v>
      </c>
      <c r="AO1102" s="5">
        <f t="shared" si="1320"/>
        <v>3.2469755597603359E-2</v>
      </c>
      <c r="AP1102" s="5">
        <f t="shared" si="1321"/>
        <v>1.0987740267742742E-2</v>
      </c>
      <c r="AQ1102" s="5">
        <f t="shared" si="1322"/>
        <v>2.7886821282453685E-3</v>
      </c>
      <c r="AR1102" s="5">
        <f t="shared" si="1323"/>
        <v>2.942138243453068E-5</v>
      </c>
      <c r="AS1102" s="5">
        <f t="shared" si="1324"/>
        <v>1.3847221371708361E-4</v>
      </c>
      <c r="AT1102" s="5">
        <f t="shared" si="1325"/>
        <v>3.2586086011385522E-4</v>
      </c>
      <c r="AU1102" s="5">
        <f t="shared" si="1326"/>
        <v>5.1122314147006016E-4</v>
      </c>
      <c r="AV1102" s="5">
        <f t="shared" si="1327"/>
        <v>6.0152000216411852E-4</v>
      </c>
      <c r="AW1102" s="5">
        <f t="shared" si="1328"/>
        <v>7.5149709845653782E-5</v>
      </c>
      <c r="AX1102" s="5">
        <f t="shared" si="1329"/>
        <v>4.9426070590612867E-2</v>
      </c>
      <c r="AY1102" s="5">
        <f t="shared" si="1330"/>
        <v>5.0177232576230836E-2</v>
      </c>
      <c r="AZ1102" s="5">
        <f t="shared" si="1331"/>
        <v>2.5469905243563292E-2</v>
      </c>
      <c r="BA1102" s="5">
        <f t="shared" si="1332"/>
        <v>8.6189963031612429E-3</v>
      </c>
      <c r="BB1102" s="5">
        <f t="shared" si="1333"/>
        <v>2.1874962793397373E-3</v>
      </c>
      <c r="BC1102" s="5">
        <f t="shared" si="1334"/>
        <v>4.4414823293242346E-4</v>
      </c>
      <c r="BD1102" s="5">
        <f t="shared" si="1335"/>
        <v>4.978086569466094E-6</v>
      </c>
      <c r="BE1102" s="5">
        <f t="shared" si="1336"/>
        <v>2.3429445196301105E-5</v>
      </c>
      <c r="BF1102" s="5">
        <f t="shared" si="1337"/>
        <v>5.5135531950517211E-5</v>
      </c>
      <c r="BG1102" s="5">
        <f t="shared" si="1338"/>
        <v>8.6498758520793049E-5</v>
      </c>
      <c r="BH1102" s="5">
        <f t="shared" si="1339"/>
        <v>1.0177695255148808E-4</v>
      </c>
      <c r="BI1102" s="5">
        <f t="shared" si="1340"/>
        <v>9.5802975652445379E-5</v>
      </c>
      <c r="BJ1102" s="8">
        <f t="shared" si="1341"/>
        <v>0.72305730062702778</v>
      </c>
      <c r="BK1102" s="8">
        <f t="shared" si="1342"/>
        <v>0.10123117102046369</v>
      </c>
      <c r="BL1102" s="8">
        <f t="shared" si="1343"/>
        <v>2.8886277162715929E-2</v>
      </c>
      <c r="BM1102" s="8">
        <f t="shared" si="1344"/>
        <v>0.72804240983258972</v>
      </c>
      <c r="BN1102" s="8">
        <f t="shared" si="1345"/>
        <v>7.5601197899659536E-2</v>
      </c>
    </row>
    <row r="1103" spans="1:66" x14ac:dyDescent="0.25">
      <c r="A1103" t="s">
        <v>59</v>
      </c>
      <c r="B1103" t="s">
        <v>230</v>
      </c>
      <c r="C1103" t="s">
        <v>273</v>
      </c>
      <c r="D1103" s="7" t="s">
        <v>528</v>
      </c>
      <c r="E1103">
        <f>VLOOKUP(A1103,home!$A$2:$E$405,3,FALSE)</f>
        <v>1.806</v>
      </c>
      <c r="F1103">
        <f>VLOOKUP(B1103,home!$B$2:$E$405,3,FALSE)</f>
        <v>1.1073999999999999</v>
      </c>
      <c r="G1103">
        <f>VLOOKUP(C1103,away!$B$2:$E$405,4,FALSE)</f>
        <v>0.4153</v>
      </c>
      <c r="H1103">
        <f>VLOOKUP(A1103,away!$A$2:$E$405,3,FALSE)</f>
        <v>1.1493</v>
      </c>
      <c r="I1103">
        <f>VLOOKUP(C1103,away!$B$2:$E$405,3,FALSE)</f>
        <v>1.9577</v>
      </c>
      <c r="J1103">
        <f>VLOOKUP(B1103,home!$B$2:$E$405,4,FALSE)</f>
        <v>1.1600999999999999</v>
      </c>
      <c r="K1103" s="3">
        <f t="shared" si="1290"/>
        <v>0.83058521531999996</v>
      </c>
      <c r="L1103" s="3">
        <f t="shared" si="1291"/>
        <v>2.6102071460609997</v>
      </c>
      <c r="M1103" s="5">
        <f t="shared" si="1292"/>
        <v>3.2039288572545878E-2</v>
      </c>
      <c r="N1103" s="5">
        <f t="shared" si="1293"/>
        <v>2.661135939772763E-2</v>
      </c>
      <c r="O1103" s="5">
        <f t="shared" si="1294"/>
        <v>8.3629179986769761E-2</v>
      </c>
      <c r="P1103" s="5">
        <f t="shared" si="1295"/>
        <v>6.9461160466346192E-2</v>
      </c>
      <c r="Q1103" s="5">
        <f t="shared" si="1296"/>
        <v>1.1051500837659753E-2</v>
      </c>
      <c r="R1103" s="5">
        <f t="shared" si="1297"/>
        <v>0.10914474161034401</v>
      </c>
      <c r="S1103" s="5">
        <f t="shared" si="1298"/>
        <v>3.7647939672620111E-2</v>
      </c>
      <c r="T1103" s="5">
        <f t="shared" si="1299"/>
        <v>2.8846706461158604E-2</v>
      </c>
      <c r="U1103" s="5">
        <f t="shared" si="1300"/>
        <v>9.0654008711473333E-2</v>
      </c>
      <c r="V1103" s="5">
        <f t="shared" si="1301"/>
        <v>9.0689681163936553E-3</v>
      </c>
      <c r="W1103" s="5">
        <f t="shared" si="1302"/>
        <v>3.0597377342855957E-3</v>
      </c>
      <c r="X1103" s="5">
        <f t="shared" si="1303"/>
        <v>7.9865492991047522E-3</v>
      </c>
      <c r="Y1103" s="5">
        <f t="shared" si="1304"/>
        <v>1.0423274026445849E-2</v>
      </c>
      <c r="Z1103" s="5">
        <f t="shared" si="1305"/>
        <v>9.4963461502100416E-2</v>
      </c>
      <c r="AA1103" s="5">
        <f t="shared" si="1306"/>
        <v>7.8875247119254602E-2</v>
      </c>
      <c r="AB1103" s="5">
        <f t="shared" si="1307"/>
        <v>3.2756307055982141E-2</v>
      </c>
      <c r="AC1103" s="5">
        <f t="shared" si="1308"/>
        <v>1.2288448762108023E-3</v>
      </c>
      <c r="AD1103" s="5">
        <f t="shared" si="1309"/>
        <v>6.3534323121358248E-4</v>
      </c>
      <c r="AE1103" s="5">
        <f t="shared" si="1310"/>
        <v>1.6583774423151786E-3</v>
      </c>
      <c r="AF1103" s="5">
        <f t="shared" si="1311"/>
        <v>2.1643543253987217E-3</v>
      </c>
      <c r="AG1103" s="5">
        <f t="shared" si="1312"/>
        <v>1.8831377089212594E-3</v>
      </c>
      <c r="AH1103" s="5">
        <f t="shared" si="1313"/>
        <v>6.1968576456867784E-2</v>
      </c>
      <c r="AI1103" s="5">
        <f t="shared" si="1314"/>
        <v>5.1470183419501409E-2</v>
      </c>
      <c r="AJ1103" s="5">
        <f t="shared" si="1315"/>
        <v>2.1375186689023232E-2</v>
      </c>
      <c r="AK1103" s="5">
        <f t="shared" si="1316"/>
        <v>5.9179713462025199E-3</v>
      </c>
      <c r="AL1103" s="5">
        <f t="shared" si="1317"/>
        <v>1.0656540134023745E-4</v>
      </c>
      <c r="AM1103" s="5">
        <f t="shared" si="1318"/>
        <v>1.0554133889992761E-4</v>
      </c>
      <c r="AN1103" s="5">
        <f t="shared" si="1319"/>
        <v>2.7548475700143674E-4</v>
      </c>
      <c r="AO1103" s="5">
        <f t="shared" si="1320"/>
        <v>3.5953614067801419E-4</v>
      </c>
      <c r="AP1103" s="5">
        <f t="shared" si="1321"/>
        <v>3.1282126788831517E-4</v>
      </c>
      <c r="AQ1103" s="5">
        <f t="shared" si="1322"/>
        <v>2.0413207722048564E-4</v>
      </c>
      <c r="AR1103" s="5">
        <f t="shared" si="1323"/>
        <v>3.235016421978873E-2</v>
      </c>
      <c r="AS1103" s="5">
        <f t="shared" si="1324"/>
        <v>2.686956811413058E-2</v>
      </c>
      <c r="AT1103" s="5">
        <f t="shared" si="1325"/>
        <v>1.1158733008815275E-2</v>
      </c>
      <c r="AU1103" s="5">
        <f t="shared" si="1326"/>
        <v>3.0894262196084093E-3</v>
      </c>
      <c r="AV1103" s="5">
        <f t="shared" si="1327"/>
        <v>6.4150793545717595E-4</v>
      </c>
      <c r="AW1103" s="5">
        <f t="shared" si="1328"/>
        <v>6.4176036953767193E-6</v>
      </c>
      <c r="AX1103" s="5">
        <f t="shared" si="1329"/>
        <v>1.4610179282559571E-5</v>
      </c>
      <c r="AY1103" s="5">
        <f t="shared" si="1330"/>
        <v>3.8135594368569356E-5</v>
      </c>
      <c r="AZ1103" s="5">
        <f t="shared" si="1331"/>
        <v>4.9770900470061688E-5</v>
      </c>
      <c r="BA1103" s="5">
        <f t="shared" si="1332"/>
        <v>4.3304120024281926E-5</v>
      </c>
      <c r="BB1103" s="5">
        <f t="shared" si="1333"/>
        <v>2.8258180885315979E-5</v>
      </c>
      <c r="BC1103" s="5">
        <f t="shared" si="1334"/>
        <v>1.4751941136307217E-5</v>
      </c>
      <c r="BD1103" s="5">
        <f t="shared" si="1335"/>
        <v>1.40734383037899E-2</v>
      </c>
      <c r="BE1103" s="5">
        <f t="shared" si="1336"/>
        <v>1.1689189783846069E-2</v>
      </c>
      <c r="BF1103" s="5">
        <f t="shared" si="1337"/>
        <v>4.8544341067660651E-3</v>
      </c>
      <c r="BG1103" s="5">
        <f t="shared" si="1338"/>
        <v>1.3440070659416813E-3</v>
      </c>
      <c r="BH1103" s="5">
        <f t="shared" si="1339"/>
        <v>2.7907809956419319E-4</v>
      </c>
      <c r="BI1103" s="5">
        <f t="shared" si="1340"/>
        <v>4.6359628683524362E-5</v>
      </c>
      <c r="BJ1103" s="8">
        <f t="shared" si="1341"/>
        <v>9.5766686962086164E-2</v>
      </c>
      <c r="BK1103" s="8">
        <f t="shared" si="1342"/>
        <v>0.14959090269982547</v>
      </c>
      <c r="BL1103" s="8">
        <f t="shared" si="1343"/>
        <v>0.64218730888181041</v>
      </c>
      <c r="BM1103" s="8">
        <f t="shared" si="1344"/>
        <v>0.65053941118375624</v>
      </c>
      <c r="BN1103" s="8">
        <f t="shared" si="1345"/>
        <v>0.33193723087139326</v>
      </c>
    </row>
    <row r="1104" spans="1:66" x14ac:dyDescent="0.25">
      <c r="A1104" t="s">
        <v>70</v>
      </c>
      <c r="B1104" t="s">
        <v>346</v>
      </c>
      <c r="C1104" t="s">
        <v>74</v>
      </c>
      <c r="D1104" s="7" t="s">
        <v>528</v>
      </c>
      <c r="E1104">
        <f>VLOOKUP(A1104,home!$A$2:$E$405,3,FALSE)</f>
        <v>1.359</v>
      </c>
      <c r="F1104">
        <f>VLOOKUP(B1104,home!$B$2:$E$405,3,FALSE)</f>
        <v>1.1773</v>
      </c>
      <c r="G1104">
        <f>VLOOKUP(C1104,away!$B$2:$E$405,4,FALSE)</f>
        <v>0.85850000000000004</v>
      </c>
      <c r="H1104">
        <f>VLOOKUP(A1104,away!$A$2:$E$405,3,FALSE)</f>
        <v>1.0342</v>
      </c>
      <c r="I1104">
        <f>VLOOKUP(C1104,away!$B$2:$E$405,3,FALSE)</f>
        <v>0.96689999999999998</v>
      </c>
      <c r="J1104">
        <f>VLOOKUP(B1104,home!$B$2:$E$405,4,FALSE)</f>
        <v>0.96689999999999998</v>
      </c>
      <c r="K1104" s="3">
        <f t="shared" si="1290"/>
        <v>1.3735576759500001</v>
      </c>
      <c r="L1104" s="3">
        <f t="shared" si="1291"/>
        <v>0.96686903986200001</v>
      </c>
      <c r="M1104" s="5">
        <f t="shared" si="1292"/>
        <v>9.6286542472855827E-2</v>
      </c>
      <c r="N1104" s="5">
        <f t="shared" si="1293"/>
        <v>0.13225511950427682</v>
      </c>
      <c r="O1104" s="5">
        <f t="shared" si="1294"/>
        <v>9.3096476872361791E-2</v>
      </c>
      <c r="P1104" s="5">
        <f t="shared" si="1295"/>
        <v>0.12787338041193419</v>
      </c>
      <c r="Q1104" s="5">
        <f t="shared" si="1296"/>
        <v>9.0830017289392023E-2</v>
      </c>
      <c r="R1104" s="5">
        <f t="shared" si="1297"/>
        <v>4.5006050604057657E-2</v>
      </c>
      <c r="S1104" s="5">
        <f t="shared" si="1298"/>
        <v>4.2455573224536865E-2</v>
      </c>
      <c r="T1104" s="5">
        <f t="shared" si="1299"/>
        <v>8.7820731607243324E-2</v>
      </c>
      <c r="U1104" s="5">
        <f t="shared" si="1300"/>
        <v>6.1818406271397536E-2</v>
      </c>
      <c r="V1104" s="5">
        <f t="shared" si="1301"/>
        <v>6.2647934039385114E-3</v>
      </c>
      <c r="W1104" s="5">
        <f t="shared" si="1302"/>
        <v>4.158675581817188E-2</v>
      </c>
      <c r="X1104" s="5">
        <f t="shared" si="1303"/>
        <v>4.0208946668891285E-2</v>
      </c>
      <c r="Y1104" s="5">
        <f t="shared" si="1304"/>
        <v>1.9438392829806635E-2</v>
      </c>
      <c r="Z1104" s="5">
        <f t="shared" si="1305"/>
        <v>1.4504985645175274E-2</v>
      </c>
      <c r="AA1104" s="5">
        <f t="shared" si="1306"/>
        <v>1.9923434372475065E-2</v>
      </c>
      <c r="AB1104" s="5">
        <f t="shared" si="1307"/>
        <v>1.3682993106799601E-2</v>
      </c>
      <c r="AC1104" s="5">
        <f t="shared" si="1308"/>
        <v>5.1999758323563504E-4</v>
      </c>
      <c r="AD1104" s="5">
        <f t="shared" si="1309"/>
        <v>1.4280451917977086E-2</v>
      </c>
      <c r="AE1104" s="5">
        <f t="shared" si="1310"/>
        <v>1.3807326834729962E-2</v>
      </c>
      <c r="AF1104" s="5">
        <f t="shared" si="1311"/>
        <v>6.6749384198780915E-3</v>
      </c>
      <c r="AG1104" s="5">
        <f t="shared" si="1312"/>
        <v>2.151263767055169E-3</v>
      </c>
      <c r="AH1104" s="5">
        <f t="shared" si="1313"/>
        <v>3.5061053859906767E-3</v>
      </c>
      <c r="AI1104" s="5">
        <f t="shared" si="1314"/>
        <v>4.8158379656171322E-3</v>
      </c>
      <c r="AJ1104" s="5">
        <f t="shared" si="1315"/>
        <v>3.3074156019024226E-3</v>
      </c>
      <c r="AK1104" s="5">
        <f t="shared" si="1316"/>
        <v>1.5143086958499543E-3</v>
      </c>
      <c r="AL1104" s="5">
        <f t="shared" si="1317"/>
        <v>2.7623319756495356E-5</v>
      </c>
      <c r="AM1104" s="5">
        <f t="shared" si="1318"/>
        <v>3.9230048695944588E-3</v>
      </c>
      <c r="AN1104" s="5">
        <f t="shared" si="1319"/>
        <v>3.7930319516387449E-3</v>
      </c>
      <c r="AO1104" s="5">
        <f t="shared" si="1320"/>
        <v>1.8336825806234203E-3</v>
      </c>
      <c r="AP1104" s="5">
        <f t="shared" si="1321"/>
        <v>5.9097697204634717E-4</v>
      </c>
      <c r="AQ1104" s="5">
        <f t="shared" si="1322"/>
        <v>1.4284933438575087E-4</v>
      </c>
      <c r="AR1104" s="5">
        <f t="shared" si="1323"/>
        <v>6.7798894964155878E-4</v>
      </c>
      <c r="AS1104" s="5">
        <f t="shared" si="1324"/>
        <v>9.3125692598944115E-4</v>
      </c>
      <c r="AT1104" s="5">
        <f t="shared" si="1325"/>
        <v>6.3956754948719908E-4</v>
      </c>
      <c r="AU1104" s="5">
        <f t="shared" si="1326"/>
        <v>2.9282763896222466E-4</v>
      </c>
      <c r="AV1104" s="5">
        <f t="shared" si="1327"/>
        <v>1.0055391280671982E-4</v>
      </c>
      <c r="AW1104" s="5">
        <f t="shared" si="1328"/>
        <v>1.0190322392429806E-6</v>
      </c>
      <c r="AX1104" s="5">
        <f t="shared" si="1329"/>
        <v>8.9807890857011743E-4</v>
      </c>
      <c r="AY1104" s="5">
        <f t="shared" si="1330"/>
        <v>8.683246920495023E-4</v>
      </c>
      <c r="AZ1104" s="5">
        <f t="shared" si="1331"/>
        <v>4.1977813064518449E-4</v>
      </c>
      <c r="BA1104" s="5">
        <f t="shared" si="1332"/>
        <v>1.3529015937732494E-4</v>
      </c>
      <c r="BB1104" s="5">
        <f t="shared" si="1333"/>
        <v>3.2701966624982772E-5</v>
      </c>
      <c r="BC1104" s="5">
        <f t="shared" si="1334"/>
        <v>6.3237038144592551E-6</v>
      </c>
      <c r="BD1104" s="5">
        <f t="shared" si="1335"/>
        <v>1.0925442079616325E-4</v>
      </c>
      <c r="BE1104" s="5">
        <f t="shared" si="1336"/>
        <v>1.5006724831604135E-4</v>
      </c>
      <c r="BF1104" s="5">
        <f t="shared" si="1337"/>
        <v>1.0306301041659669E-4</v>
      </c>
      <c r="BG1104" s="5">
        <f t="shared" si="1338"/>
        <v>4.7187663021410405E-5</v>
      </c>
      <c r="BH1104" s="5">
        <f t="shared" si="1339"/>
        <v>1.6203744188300068E-5</v>
      </c>
      <c r="BI1104" s="5">
        <f t="shared" si="1340"/>
        <v>4.451355441793945E-6</v>
      </c>
      <c r="BJ1104" s="8">
        <f t="shared" si="1341"/>
        <v>0.46169798792679267</v>
      </c>
      <c r="BK1104" s="8">
        <f t="shared" si="1342"/>
        <v>0.27429623510830697</v>
      </c>
      <c r="BL1104" s="8">
        <f t="shared" si="1343"/>
        <v>0.24974345129551923</v>
      </c>
      <c r="BM1104" s="8">
        <f t="shared" si="1344"/>
        <v>0.41402776716110562</v>
      </c>
      <c r="BN1104" s="8">
        <f t="shared" si="1345"/>
        <v>0.58534758715487833</v>
      </c>
    </row>
    <row r="1105" spans="1:66" x14ac:dyDescent="0.25">
      <c r="A1105" t="s">
        <v>70</v>
      </c>
      <c r="B1105" t="s">
        <v>86</v>
      </c>
      <c r="C1105" t="s">
        <v>101</v>
      </c>
      <c r="D1105" s="7" t="s">
        <v>528</v>
      </c>
      <c r="E1105">
        <f>VLOOKUP(A1105,home!$A$2:$E$405,3,FALSE)</f>
        <v>1.359</v>
      </c>
      <c r="F1105">
        <f>VLOOKUP(B1105,home!$B$2:$E$405,3,FALSE)</f>
        <v>0.85850000000000004</v>
      </c>
      <c r="G1105">
        <f>VLOOKUP(C1105,away!$B$2:$E$405,4,FALSE)</f>
        <v>1.2263999999999999</v>
      </c>
      <c r="H1105">
        <f>VLOOKUP(A1105,away!$A$2:$E$405,3,FALSE)</f>
        <v>1.0342</v>
      </c>
      <c r="I1105">
        <f>VLOOKUP(C1105,away!$B$2:$E$405,3,FALSE)</f>
        <v>0.96689999999999998</v>
      </c>
      <c r="J1105">
        <f>VLOOKUP(B1105,home!$B$2:$E$405,4,FALSE)</f>
        <v>1.1281000000000001</v>
      </c>
      <c r="K1105" s="3">
        <f t="shared" si="1290"/>
        <v>1.4308427196</v>
      </c>
      <c r="L1105" s="3">
        <f t="shared" si="1291"/>
        <v>1.1280638782380001</v>
      </c>
      <c r="M1105" s="5">
        <f t="shared" si="1292"/>
        <v>7.7389311840481922E-2</v>
      </c>
      <c r="N1105" s="5">
        <f t="shared" si="1293"/>
        <v>0.11073193342180762</v>
      </c>
      <c r="O1105" s="5">
        <f t="shared" si="1294"/>
        <v>8.7300087248944017E-2</v>
      </c>
      <c r="P1105" s="5">
        <f t="shared" si="1295"/>
        <v>0.12491269426059633</v>
      </c>
      <c r="Q1105" s="5">
        <f t="shared" si="1296"/>
        <v>7.92199903819127E-2</v>
      </c>
      <c r="R1105" s="5">
        <f t="shared" si="1297"/>
        <v>4.9240037496279788E-2</v>
      </c>
      <c r="S1105" s="5">
        <f t="shared" si="1298"/>
        <v>5.0404832451550773E-2</v>
      </c>
      <c r="T1105" s="5">
        <f t="shared" si="1299"/>
        <v>8.9365209584197511E-2</v>
      </c>
      <c r="U1105" s="5">
        <f t="shared" si="1300"/>
        <v>7.0454749164382935E-2</v>
      </c>
      <c r="V1105" s="5">
        <f t="shared" si="1301"/>
        <v>9.0397257932222919E-3</v>
      </c>
      <c r="W1105" s="5">
        <f t="shared" si="1302"/>
        <v>3.7783782161580619E-2</v>
      </c>
      <c r="X1105" s="5">
        <f t="shared" si="1303"/>
        <v>4.2622519839692397E-2</v>
      </c>
      <c r="Y1105" s="5">
        <f t="shared" si="1304"/>
        <v>2.4040462515319754E-2</v>
      </c>
      <c r="Z1105" s="5">
        <f t="shared" si="1305"/>
        <v>1.8515302554212645E-2</v>
      </c>
      <c r="AA1105" s="5">
        <f t="shared" si="1306"/>
        <v>2.6492485860886442E-2</v>
      </c>
      <c r="AB1105" s="5">
        <f t="shared" si="1307"/>
        <v>1.895329025907766E-2</v>
      </c>
      <c r="AC1105" s="5">
        <f t="shared" si="1308"/>
        <v>9.1192866087883365E-4</v>
      </c>
      <c r="AD1105" s="5">
        <f t="shared" si="1309"/>
        <v>1.3515662406212494E-2</v>
      </c>
      <c r="AE1105" s="5">
        <f t="shared" si="1310"/>
        <v>1.5246530550907605E-2</v>
      </c>
      <c r="AF1105" s="5">
        <f t="shared" si="1311"/>
        <v>8.5995301914654938E-3</v>
      </c>
      <c r="AG1105" s="5">
        <f t="shared" si="1312"/>
        <v>3.2336064596031125E-3</v>
      </c>
      <c r="AH1105" s="5">
        <f t="shared" si="1313"/>
        <v>5.2216110015137641E-3</v>
      </c>
      <c r="AI1105" s="5">
        <f t="shared" si="1314"/>
        <v>7.4713040860992326E-3</v>
      </c>
      <c r="AJ1105" s="5">
        <f t="shared" si="1315"/>
        <v>5.3451305287564111E-3</v>
      </c>
      <c r="AK1105" s="5">
        <f t="shared" si="1316"/>
        <v>2.5493470341276039E-3</v>
      </c>
      <c r="AL1105" s="5">
        <f t="shared" si="1317"/>
        <v>5.887710501348389E-5</v>
      </c>
      <c r="AM1105" s="5">
        <f t="shared" si="1318"/>
        <v>3.8677574309001089E-3</v>
      </c>
      <c r="AN1105" s="5">
        <f t="shared" si="1319"/>
        <v>4.3630774475850202E-3</v>
      </c>
      <c r="AO1105" s="5">
        <f t="shared" si="1320"/>
        <v>2.4609150332877568E-3</v>
      </c>
      <c r="AP1105" s="5">
        <f t="shared" si="1321"/>
        <v>9.2535645215492809E-4</v>
      </c>
      <c r="AQ1105" s="5">
        <f t="shared" si="1322"/>
        <v>2.6096529704261104E-4</v>
      </c>
      <c r="AR1105" s="5">
        <f t="shared" si="1323"/>
        <v>1.1780621514035645E-3</v>
      </c>
      <c r="AS1105" s="5">
        <f t="shared" si="1324"/>
        <v>1.6856216525721031E-3</v>
      </c>
      <c r="AT1105" s="5">
        <f t="shared" si="1325"/>
        <v>1.2059297347914576E-3</v>
      </c>
      <c r="AU1105" s="5">
        <f t="shared" si="1326"/>
        <v>5.7516526045850544E-4</v>
      </c>
      <c r="AV1105" s="5">
        <f t="shared" si="1327"/>
        <v>2.0574275637347256E-4</v>
      </c>
      <c r="AW1105" s="5">
        <f t="shared" si="1328"/>
        <v>2.6397909631592982E-6</v>
      </c>
      <c r="AX1105" s="5">
        <f t="shared" si="1329"/>
        <v>9.2235876019703832E-4</v>
      </c>
      <c r="AY1105" s="5">
        <f t="shared" si="1330"/>
        <v>1.0404796001546644E-3</v>
      </c>
      <c r="AZ1105" s="5">
        <f t="shared" si="1331"/>
        <v>5.8686372648899729E-4</v>
      </c>
      <c r="BA1105" s="5">
        <f t="shared" si="1332"/>
        <v>2.2067325710012779E-4</v>
      </c>
      <c r="BB1105" s="5">
        <f t="shared" si="1333"/>
        <v>6.2233382556945336E-5</v>
      </c>
      <c r="BC1105" s="5">
        <f t="shared" si="1334"/>
        <v>1.4040646176611369E-5</v>
      </c>
      <c r="BD1105" s="5">
        <f t="shared" si="1335"/>
        <v>2.2148822655295147E-4</v>
      </c>
      <c r="BE1105" s="5">
        <f t="shared" si="1336"/>
        <v>3.1691481644040596E-4</v>
      </c>
      <c r="BF1105" s="5">
        <f t="shared" si="1337"/>
        <v>2.2672762891856268E-4</v>
      </c>
      <c r="BG1105" s="5">
        <f t="shared" si="1338"/>
        <v>1.0813719239009866E-4</v>
      </c>
      <c r="BH1105" s="5">
        <f t="shared" si="1339"/>
        <v>3.868182861233929E-5</v>
      </c>
      <c r="BI1105" s="5">
        <f t="shared" si="1340"/>
        <v>1.1069522570156118E-5</v>
      </c>
      <c r="BJ1105" s="8">
        <f t="shared" si="1341"/>
        <v>0.43908394854634414</v>
      </c>
      <c r="BK1105" s="8">
        <f t="shared" si="1342"/>
        <v>0.26375784971189836</v>
      </c>
      <c r="BL1105" s="8">
        <f t="shared" si="1343"/>
        <v>0.27880158345115147</v>
      </c>
      <c r="BM1105" s="8">
        <f t="shared" si="1344"/>
        <v>0.47032678980439269</v>
      </c>
      <c r="BN1105" s="8">
        <f t="shared" si="1345"/>
        <v>0.52879405465002238</v>
      </c>
    </row>
    <row r="1106" spans="1:66" x14ac:dyDescent="0.25">
      <c r="A1106" t="s">
        <v>70</v>
      </c>
      <c r="B1106" t="s">
        <v>100</v>
      </c>
      <c r="C1106" t="s">
        <v>227</v>
      </c>
      <c r="D1106" s="7" t="s">
        <v>528</v>
      </c>
      <c r="E1106">
        <f>VLOOKUP(A1106,home!$A$2:$E$405,3,FALSE)</f>
        <v>1.359</v>
      </c>
      <c r="F1106">
        <f>VLOOKUP(B1106,home!$B$2:$E$405,3,FALSE)</f>
        <v>1.0302</v>
      </c>
      <c r="G1106">
        <f>VLOOKUP(C1106,away!$B$2:$E$405,4,FALSE)</f>
        <v>0.49059999999999998</v>
      </c>
      <c r="H1106">
        <f>VLOOKUP(A1106,away!$A$2:$E$405,3,FALSE)</f>
        <v>1.0342</v>
      </c>
      <c r="I1106">
        <f>VLOOKUP(C1106,away!$B$2:$E$405,3,FALSE)</f>
        <v>1.2891999999999999</v>
      </c>
      <c r="J1106">
        <f>VLOOKUP(B1106,home!$B$2:$E$405,4,FALSE)</f>
        <v>1.7404999999999999</v>
      </c>
      <c r="K1106" s="3">
        <f t="shared" si="1290"/>
        <v>0.6868605070799999</v>
      </c>
      <c r="L1106" s="3">
        <f t="shared" si="1291"/>
        <v>2.3205923589199999</v>
      </c>
      <c r="M1106" s="5">
        <f t="shared" si="1292"/>
        <v>4.9417391306732991E-2</v>
      </c>
      <c r="N1106" s="5">
        <f t="shared" si="1293"/>
        <v>3.3942854451513405E-2</v>
      </c>
      <c r="O1106" s="5">
        <f t="shared" si="1294"/>
        <v>0.11467762066416422</v>
      </c>
      <c r="P1106" s="5">
        <f t="shared" si="1295"/>
        <v>7.8767528680115703E-2</v>
      </c>
      <c r="Q1106" s="5">
        <f t="shared" si="1296"/>
        <v>1.1657003110154562E-2</v>
      </c>
      <c r="R1106" s="5">
        <f t="shared" si="1297"/>
        <v>0.1330600051261929</v>
      </c>
      <c r="S1106" s="5">
        <f t="shared" si="1298"/>
        <v>3.1387348716278393E-2</v>
      </c>
      <c r="T1106" s="5">
        <f t="shared" si="1299"/>
        <v>2.7051152345331352E-2</v>
      </c>
      <c r="U1106" s="5">
        <f t="shared" si="1300"/>
        <v>9.1393662593044253E-2</v>
      </c>
      <c r="V1106" s="5">
        <f t="shared" si="1301"/>
        <v>5.5587805220156852E-3</v>
      </c>
      <c r="W1106" s="5">
        <f t="shared" si="1302"/>
        <v>2.6689116890913E-3</v>
      </c>
      <c r="X1106" s="5">
        <f t="shared" si="1303"/>
        <v>6.1934560723375413E-3</v>
      </c>
      <c r="Y1106" s="5">
        <f t="shared" si="1304"/>
        <v>7.1862434183865885E-3</v>
      </c>
      <c r="Z1106" s="5">
        <f t="shared" si="1305"/>
        <v>0.10292601039123309</v>
      </c>
      <c r="AA1106" s="5">
        <f t="shared" si="1306"/>
        <v>7.0695811689043694E-2</v>
      </c>
      <c r="AB1106" s="5">
        <f t="shared" si="1307"/>
        <v>2.4279080532584364E-2</v>
      </c>
      <c r="AC1106" s="5">
        <f t="shared" si="1308"/>
        <v>5.5376684277580793E-4</v>
      </c>
      <c r="AD1106" s="5">
        <f t="shared" si="1309"/>
        <v>4.5829250903024722E-4</v>
      </c>
      <c r="AE1106" s="5">
        <f t="shared" si="1310"/>
        <v>1.0635100946058669E-3</v>
      </c>
      <c r="AF1106" s="5">
        <f t="shared" si="1311"/>
        <v>1.2339866995883307E-3</v>
      </c>
      <c r="AG1106" s="5">
        <f t="shared" si="1312"/>
        <v>9.5452670202452968E-4</v>
      </c>
      <c r="AH1106" s="5">
        <f t="shared" si="1313"/>
        <v>5.9712328312004015E-2</v>
      </c>
      <c r="AI1106" s="5">
        <f t="shared" si="1314"/>
        <v>4.1014040103310515E-2</v>
      </c>
      <c r="AJ1106" s="5">
        <f t="shared" si="1315"/>
        <v>1.4085462191379653E-2</v>
      </c>
      <c r="AK1106" s="5">
        <f t="shared" si="1316"/>
        <v>3.2249159010757323E-3</v>
      </c>
      <c r="AL1106" s="5">
        <f t="shared" si="1317"/>
        <v>3.5306473706553283E-5</v>
      </c>
      <c r="AM1106" s="5">
        <f t="shared" si="1318"/>
        <v>6.2956605028696236E-5</v>
      </c>
      <c r="AN1106" s="5">
        <f t="shared" si="1319"/>
        <v>1.4609661657313694E-4</v>
      </c>
      <c r="AO1106" s="5">
        <f t="shared" si="1320"/>
        <v>1.6951534604184334E-4</v>
      </c>
      <c r="AP1106" s="5">
        <f t="shared" si="1321"/>
        <v>1.3112533891479377E-4</v>
      </c>
      <c r="AQ1106" s="5">
        <f t="shared" si="1322"/>
        <v>7.6072114886616441E-5</v>
      </c>
      <c r="AR1106" s="5">
        <f t="shared" si="1323"/>
        <v>2.7713594562831765E-2</v>
      </c>
      <c r="AS1106" s="5">
        <f t="shared" si="1324"/>
        <v>1.9035373614436153E-2</v>
      </c>
      <c r="AT1106" s="5">
        <f t="shared" si="1325"/>
        <v>6.5373231866344321E-3</v>
      </c>
      <c r="AU1106" s="5">
        <f t="shared" si="1326"/>
        <v>1.4967430396391893E-3</v>
      </c>
      <c r="AV1106" s="5">
        <f t="shared" si="1327"/>
        <v>2.5701342079375845E-4</v>
      </c>
      <c r="AW1106" s="5">
        <f t="shared" si="1328"/>
        <v>1.5632169199374012E-6</v>
      </c>
      <c r="AX1106" s="5">
        <f t="shared" si="1329"/>
        <v>7.2070676090075917E-6</v>
      </c>
      <c r="AY1106" s="5">
        <f t="shared" si="1330"/>
        <v>1.6724666023682851E-5</v>
      </c>
      <c r="AZ1106" s="5">
        <f t="shared" si="1331"/>
        <v>1.9405566090023685E-5</v>
      </c>
      <c r="BA1106" s="5">
        <f t="shared" si="1332"/>
        <v>1.5010802796342006E-5</v>
      </c>
      <c r="BB1106" s="5">
        <f t="shared" si="1333"/>
        <v>8.7084885676115589E-6</v>
      </c>
      <c r="BC1106" s="5">
        <f t="shared" si="1334"/>
        <v>4.0417704055483091E-6</v>
      </c>
      <c r="BD1106" s="5">
        <f t="shared" si="1335"/>
        <v>1.0718659296785721E-2</v>
      </c>
      <c r="BE1106" s="5">
        <f t="shared" si="1336"/>
        <v>7.3622237598079954E-3</v>
      </c>
      <c r="BF1106" s="5">
        <f t="shared" si="1337"/>
        <v>2.5284103724490712E-3</v>
      </c>
      <c r="BG1106" s="5">
        <f t="shared" si="1338"/>
        <v>5.7888841017556696E-4</v>
      </c>
      <c r="BH1106" s="5">
        <f t="shared" si="1339"/>
        <v>9.9403896738981191E-5</v>
      </c>
      <c r="BI1106" s="5">
        <f t="shared" si="1340"/>
        <v>1.3655322183972922E-5</v>
      </c>
      <c r="BJ1106" s="8">
        <f t="shared" si="1341"/>
        <v>9.3066801475001015E-2</v>
      </c>
      <c r="BK1106" s="8">
        <f t="shared" si="1342"/>
        <v>0.16573684720764881</v>
      </c>
      <c r="BL1106" s="8">
        <f t="shared" si="1343"/>
        <v>0.62848421599527626</v>
      </c>
      <c r="BM1106" s="8">
        <f t="shared" si="1344"/>
        <v>0.56867631028118149</v>
      </c>
      <c r="BN1106" s="8">
        <f t="shared" si="1345"/>
        <v>0.42152240333887381</v>
      </c>
    </row>
    <row r="1107" spans="1:66" x14ac:dyDescent="0.25">
      <c r="A1107" t="s">
        <v>134</v>
      </c>
      <c r="B1107" t="s">
        <v>365</v>
      </c>
      <c r="C1107" t="s">
        <v>366</v>
      </c>
      <c r="D1107" s="7" t="s">
        <v>528</v>
      </c>
      <c r="E1107">
        <f>VLOOKUP(A1107,home!$A$2:$E$405,3,FALSE)</f>
        <v>1.5832999999999999</v>
      </c>
      <c r="F1107">
        <f>VLOOKUP(B1107,home!$B$2:$E$405,3,FALSE)</f>
        <v>0.75790000000000002</v>
      </c>
      <c r="G1107">
        <f>VLOOKUP(C1107,away!$B$2:$E$405,4,FALSE)</f>
        <v>0.88419999999999999</v>
      </c>
      <c r="H1107">
        <f>VLOOKUP(A1107,away!$A$2:$E$405,3,FALSE)</f>
        <v>1.1943999999999999</v>
      </c>
      <c r="I1107">
        <f>VLOOKUP(C1107,away!$B$2:$E$405,3,FALSE)</f>
        <v>0.66979999999999995</v>
      </c>
      <c r="J1107">
        <f>VLOOKUP(B1107,home!$B$2:$E$405,4,FALSE)</f>
        <v>0.66979999999999995</v>
      </c>
      <c r="K1107" s="3">
        <f t="shared" si="1290"/>
        <v>1.0610250304940001</v>
      </c>
      <c r="L1107" s="3">
        <f t="shared" si="1291"/>
        <v>0.5358461085759999</v>
      </c>
      <c r="M1107" s="5">
        <f t="shared" si="1292"/>
        <v>0.20252921341353844</v>
      </c>
      <c r="N1107" s="5">
        <f t="shared" si="1293"/>
        <v>0.21488856483802549</v>
      </c>
      <c r="O1107" s="5">
        <f t="shared" si="1294"/>
        <v>0.10852449088060279</v>
      </c>
      <c r="P1107" s="5">
        <f t="shared" si="1295"/>
        <v>0.1151472012459374</v>
      </c>
      <c r="Q1107" s="5">
        <f t="shared" si="1296"/>
        <v>0.11400107303003895</v>
      </c>
      <c r="R1107" s="5">
        <f t="shared" si="1297"/>
        <v>2.9076213061781292E-2</v>
      </c>
      <c r="S1107" s="5">
        <f t="shared" si="1298"/>
        <v>1.6366624018456406E-2</v>
      </c>
      <c r="T1107" s="5">
        <f t="shared" si="1299"/>
        <v>6.1087031356634749E-2</v>
      </c>
      <c r="U1107" s="5">
        <f t="shared" si="1300"/>
        <v>3.0850589850526539E-2</v>
      </c>
      <c r="V1107" s="5">
        <f t="shared" si="1301"/>
        <v>1.0339089785870066E-3</v>
      </c>
      <c r="W1107" s="5">
        <f t="shared" si="1302"/>
        <v>4.0319330662681944E-2</v>
      </c>
      <c r="X1107" s="5">
        <f t="shared" si="1303"/>
        <v>2.1604956435987109E-2</v>
      </c>
      <c r="Y1107" s="5">
        <f t="shared" si="1304"/>
        <v>5.7884659160888476E-3</v>
      </c>
      <c r="Z1107" s="5">
        <f t="shared" si="1305"/>
        <v>5.1934585404273892E-3</v>
      </c>
      <c r="AA1107" s="5">
        <f t="shared" si="1306"/>
        <v>5.5103895062262953E-3</v>
      </c>
      <c r="AB1107" s="5">
        <f t="shared" si="1307"/>
        <v>2.9233305969387866E-3</v>
      </c>
      <c r="AC1107" s="5">
        <f t="shared" si="1308"/>
        <v>3.6739059522814176E-5</v>
      </c>
      <c r="AD1107" s="5">
        <f t="shared" si="1309"/>
        <v>1.0694954761467442E-2</v>
      </c>
      <c r="AE1107" s="5">
        <f t="shared" si="1310"/>
        <v>5.7308498903286906E-3</v>
      </c>
      <c r="AF1107" s="5">
        <f t="shared" si="1311"/>
        <v>1.5354268062829121E-3</v>
      </c>
      <c r="AG1107" s="5">
        <f t="shared" si="1312"/>
        <v>2.7425082638332475E-4</v>
      </c>
      <c r="AH1107" s="5">
        <f t="shared" si="1313"/>
        <v>6.9572363723470205E-4</v>
      </c>
      <c r="AI1107" s="5">
        <f t="shared" si="1314"/>
        <v>7.3818019341234632E-4</v>
      </c>
      <c r="AJ1107" s="5">
        <f t="shared" si="1315"/>
        <v>3.9161383111270087E-4</v>
      </c>
      <c r="AK1107" s="5">
        <f t="shared" si="1316"/>
        <v>1.3850402569940854E-4</v>
      </c>
      <c r="AL1107" s="5">
        <f t="shared" si="1317"/>
        <v>8.355140098869646E-7</v>
      </c>
      <c r="AM1107" s="5">
        <f t="shared" si="1318"/>
        <v>2.2695229403835895E-3</v>
      </c>
      <c r="AN1107" s="5">
        <f t="shared" si="1319"/>
        <v>1.2161150359285076E-3</v>
      </c>
      <c r="AO1107" s="5">
        <f t="shared" si="1320"/>
        <v>3.2582525479152655E-4</v>
      </c>
      <c r="AP1107" s="5">
        <f t="shared" si="1321"/>
        <v>5.8197398285274389E-5</v>
      </c>
      <c r="AQ1107" s="5">
        <f t="shared" si="1322"/>
        <v>7.7962123501029621E-6</v>
      </c>
      <c r="AR1107" s="5">
        <f t="shared" si="1323"/>
        <v>7.4560160731311145E-5</v>
      </c>
      <c r="AS1107" s="5">
        <f t="shared" si="1324"/>
        <v>7.9110196813576958E-5</v>
      </c>
      <c r="AT1107" s="5">
        <f t="shared" si="1325"/>
        <v>4.196894949325592E-5</v>
      </c>
      <c r="AU1107" s="5">
        <f t="shared" si="1326"/>
        <v>1.4843368638627672E-5</v>
      </c>
      <c r="AV1107" s="5">
        <f t="shared" si="1327"/>
        <v>3.9372964156084015E-6</v>
      </c>
      <c r="AW1107" s="5">
        <f t="shared" si="1328"/>
        <v>1.3195229443519006E-8</v>
      </c>
      <c r="AX1107" s="5">
        <f t="shared" si="1329"/>
        <v>4.0133677450455508E-4</v>
      </c>
      <c r="AY1107" s="5">
        <f t="shared" si="1330"/>
        <v>2.1505474884670942E-4</v>
      </c>
      <c r="AZ1107" s="5">
        <f t="shared" si="1331"/>
        <v>5.7618125150149111E-5</v>
      </c>
      <c r="BA1107" s="5">
        <f t="shared" si="1332"/>
        <v>1.0291482715050786E-5</v>
      </c>
      <c r="BB1107" s="5">
        <f t="shared" si="1333"/>
        <v>1.3786627410842822E-6</v>
      </c>
      <c r="BC1107" s="5">
        <f t="shared" si="1334"/>
        <v>1.4775021296974678E-7</v>
      </c>
      <c r="BD1107" s="5">
        <f t="shared" si="1335"/>
        <v>6.658795330445693E-6</v>
      </c>
      <c r="BE1107" s="5">
        <f t="shared" si="1336"/>
        <v>7.065148518539446E-6</v>
      </c>
      <c r="BF1107" s="5">
        <f t="shared" si="1337"/>
        <v>3.7481497111639777E-6</v>
      </c>
      <c r="BG1107" s="5">
        <f t="shared" si="1338"/>
        <v>1.3256268871946127E-6</v>
      </c>
      <c r="BH1107" s="5">
        <f t="shared" si="1339"/>
        <v>3.5163082710233245E-7</v>
      </c>
      <c r="BI1107" s="5">
        <f t="shared" si="1340"/>
        <v>7.4617821809776586E-8</v>
      </c>
      <c r="BJ1107" s="8">
        <f t="shared" si="1341"/>
        <v>0.48048818890982886</v>
      </c>
      <c r="BK1107" s="8">
        <f t="shared" si="1342"/>
        <v>0.33532957697889865</v>
      </c>
      <c r="BL1107" s="8">
        <f t="shared" si="1343"/>
        <v>0.17908267952472345</v>
      </c>
      <c r="BM1107" s="8">
        <f t="shared" si="1344"/>
        <v>0.21571210593033685</v>
      </c>
      <c r="BN1107" s="8">
        <f t="shared" si="1345"/>
        <v>0.78416675646992429</v>
      </c>
    </row>
    <row r="1108" spans="1:66" x14ac:dyDescent="0.25">
      <c r="A1108" t="s">
        <v>19</v>
      </c>
      <c r="B1108" t="s">
        <v>20</v>
      </c>
      <c r="C1108" t="s">
        <v>241</v>
      </c>
      <c r="D1108" s="7" t="s">
        <v>528</v>
      </c>
      <c r="E1108">
        <f>VLOOKUP(A1108,home!$A$2:$E$405,3,FALSE)</f>
        <v>1.4750000000000001</v>
      </c>
      <c r="F1108">
        <f>VLOOKUP(B1108,home!$B$2:$E$405,3,FALSE)</f>
        <v>1.2202999999999999</v>
      </c>
      <c r="G1108">
        <f>VLOOKUP(C1108,away!$B$2:$E$405,4,FALSE)</f>
        <v>0.84750000000000003</v>
      </c>
      <c r="H1108">
        <f>VLOOKUP(A1108,away!$A$2:$E$405,3,FALSE)</f>
        <v>1.5625</v>
      </c>
      <c r="I1108">
        <f>VLOOKUP(C1108,away!$B$2:$E$405,3,FALSE)</f>
        <v>1.28</v>
      </c>
      <c r="J1108">
        <f>VLOOKUP(B1108,home!$B$2:$E$405,4,FALSE)</f>
        <v>1.024</v>
      </c>
      <c r="K1108" s="3">
        <f t="shared" si="1290"/>
        <v>1.5254512687500001</v>
      </c>
      <c r="L1108" s="3">
        <f t="shared" si="1291"/>
        <v>2.048</v>
      </c>
      <c r="M1108" s="5">
        <f t="shared" si="1292"/>
        <v>2.8058847755410787E-2</v>
      </c>
      <c r="N1108" s="5">
        <f t="shared" si="1293"/>
        <v>4.2802404908154471E-2</v>
      </c>
      <c r="O1108" s="5">
        <f t="shared" si="1294"/>
        <v>5.7464520203081279E-2</v>
      </c>
      <c r="P1108" s="5">
        <f t="shared" si="1295"/>
        <v>8.7659325251900344E-2</v>
      </c>
      <c r="Q1108" s="5">
        <f t="shared" si="1296"/>
        <v>3.2646491436347749E-2</v>
      </c>
      <c r="R1108" s="5">
        <f t="shared" si="1297"/>
        <v>5.884366868795525E-2</v>
      </c>
      <c r="S1108" s="5">
        <f t="shared" si="1298"/>
        <v>6.8464654808719563E-2</v>
      </c>
      <c r="T1108" s="5">
        <f t="shared" si="1299"/>
        <v>6.686001446164018E-2</v>
      </c>
      <c r="U1108" s="5">
        <f t="shared" si="1300"/>
        <v>8.9763149057945982E-2</v>
      </c>
      <c r="V1108" s="5">
        <f t="shared" si="1301"/>
        <v>2.3765787202558196E-2</v>
      </c>
      <c r="W1108" s="5">
        <f t="shared" si="1302"/>
        <v>1.6600210593937563E-2</v>
      </c>
      <c r="X1108" s="5">
        <f t="shared" si="1303"/>
        <v>3.3997231296384121E-2</v>
      </c>
      <c r="Y1108" s="5">
        <f t="shared" si="1304"/>
        <v>3.4813164847497351E-2</v>
      </c>
      <c r="Z1108" s="5">
        <f t="shared" si="1305"/>
        <v>4.0170611157644122E-2</v>
      </c>
      <c r="AA1108" s="5">
        <f t="shared" si="1306"/>
        <v>6.1278309756891129E-2</v>
      </c>
      <c r="AB1108" s="5">
        <f t="shared" si="1307"/>
        <v>4.6738537682752559E-2</v>
      </c>
      <c r="AC1108" s="5">
        <f t="shared" si="1308"/>
        <v>4.6404544308460711E-3</v>
      </c>
      <c r="AD1108" s="5">
        <f t="shared" si="1309"/>
        <v>6.3307030780098139E-3</v>
      </c>
      <c r="AE1108" s="5">
        <f t="shared" si="1310"/>
        <v>1.2965279903764096E-2</v>
      </c>
      <c r="AF1108" s="5">
        <f t="shared" si="1311"/>
        <v>1.3276446621454437E-2</v>
      </c>
      <c r="AG1108" s="5">
        <f t="shared" si="1312"/>
        <v>9.0633875602462305E-3</v>
      </c>
      <c r="AH1108" s="5">
        <f t="shared" si="1313"/>
        <v>2.0567352912713794E-2</v>
      </c>
      <c r="AI1108" s="5">
        <f t="shared" si="1314"/>
        <v>3.1374494595528261E-2</v>
      </c>
      <c r="AJ1108" s="5">
        <f t="shared" si="1315"/>
        <v>2.3930131293569315E-2</v>
      </c>
      <c r="AK1108" s="5">
        <f t="shared" si="1316"/>
        <v>1.2168083047709796E-2</v>
      </c>
      <c r="AL1108" s="5">
        <f t="shared" si="1317"/>
        <v>5.7989423915914807E-4</v>
      </c>
      <c r="AM1108" s="5">
        <f t="shared" si="1318"/>
        <v>1.9314358084859199E-3</v>
      </c>
      <c r="AN1108" s="5">
        <f t="shared" si="1319"/>
        <v>3.9555805357791634E-3</v>
      </c>
      <c r="AO1108" s="5">
        <f t="shared" si="1320"/>
        <v>4.0505144686378645E-3</v>
      </c>
      <c r="AP1108" s="5">
        <f t="shared" si="1321"/>
        <v>2.7651512105901156E-3</v>
      </c>
      <c r="AQ1108" s="5">
        <f t="shared" si="1322"/>
        <v>1.4157574198221394E-3</v>
      </c>
      <c r="AR1108" s="5">
        <f t="shared" si="1323"/>
        <v>8.4243877530475672E-3</v>
      </c>
      <c r="AS1108" s="5">
        <f t="shared" si="1324"/>
        <v>1.2850992986328372E-2</v>
      </c>
      <c r="AT1108" s="5">
        <f t="shared" si="1325"/>
        <v>9.801781777845988E-3</v>
      </c>
      <c r="AU1108" s="5">
        <f t="shared" si="1326"/>
        <v>4.9840468163419313E-3</v>
      </c>
      <c r="AV1108" s="5">
        <f t="shared" si="1327"/>
        <v>1.9007301348745499E-3</v>
      </c>
      <c r="AW1108" s="5">
        <f t="shared" si="1328"/>
        <v>5.0323934029718016E-5</v>
      </c>
      <c r="AX1108" s="5">
        <f t="shared" si="1329"/>
        <v>4.9105186742733758E-4</v>
      </c>
      <c r="AY1108" s="5">
        <f t="shared" si="1330"/>
        <v>1.0056742244911872E-3</v>
      </c>
      <c r="AZ1108" s="5">
        <f t="shared" si="1331"/>
        <v>1.029810405878976E-3</v>
      </c>
      <c r="BA1108" s="5">
        <f t="shared" si="1332"/>
        <v>7.0301723708004777E-4</v>
      </c>
      <c r="BB1108" s="5">
        <f t="shared" si="1333"/>
        <v>3.5994482538498449E-4</v>
      </c>
      <c r="BC1108" s="5">
        <f t="shared" si="1334"/>
        <v>1.4743340047768959E-4</v>
      </c>
      <c r="BD1108" s="5">
        <f t="shared" si="1335"/>
        <v>2.8755243530402346E-3</v>
      </c>
      <c r="BE1108" s="5">
        <f t="shared" si="1336"/>
        <v>4.3864722726667483E-3</v>
      </c>
      <c r="BF1108" s="5">
        <f t="shared" si="1337"/>
        <v>3.3456748468380952E-3</v>
      </c>
      <c r="BG1108" s="5">
        <f t="shared" si="1338"/>
        <v>1.7012213133113783E-3</v>
      </c>
      <c r="BH1108" s="5">
        <f t="shared" si="1339"/>
        <v>6.48782552703846E-4</v>
      </c>
      <c r="BI1108" s="5">
        <f t="shared" si="1340"/>
        <v>1.9793723363298909E-4</v>
      </c>
      <c r="BJ1108" s="8">
        <f t="shared" si="1341"/>
        <v>0.28721070611149135</v>
      </c>
      <c r="BK1108" s="8">
        <f t="shared" si="1342"/>
        <v>0.21417463791308528</v>
      </c>
      <c r="BL1108" s="8">
        <f t="shared" si="1343"/>
        <v>0.453245799278779</v>
      </c>
      <c r="BM1108" s="8">
        <f t="shared" si="1344"/>
        <v>0.68637114592768877</v>
      </c>
      <c r="BN1108" s="8">
        <f t="shared" si="1345"/>
        <v>0.30747525824284988</v>
      </c>
    </row>
    <row r="1109" spans="1:66" x14ac:dyDescent="0.25">
      <c r="A1109" t="s">
        <v>19</v>
      </c>
      <c r="B1109" t="s">
        <v>146</v>
      </c>
      <c r="C1109" t="s">
        <v>331</v>
      </c>
      <c r="D1109" s="7" t="s">
        <v>528</v>
      </c>
      <c r="E1109">
        <f>VLOOKUP(A1109,home!$A$2:$E$405,3,FALSE)</f>
        <v>1.4750000000000001</v>
      </c>
      <c r="F1109">
        <f>VLOOKUP(B1109,home!$B$2:$E$405,3,FALSE)</f>
        <v>0.16950000000000001</v>
      </c>
      <c r="G1109">
        <f>VLOOKUP(C1109,away!$B$2:$E$405,4,FALSE)</f>
        <v>1.0847</v>
      </c>
      <c r="H1109">
        <f>VLOOKUP(A1109,away!$A$2:$E$405,3,FALSE)</f>
        <v>1.5625</v>
      </c>
      <c r="I1109">
        <f>VLOOKUP(C1109,away!$B$2:$E$405,3,FALSE)</f>
        <v>1.1519999999999999</v>
      </c>
      <c r="J1109">
        <f>VLOOKUP(B1109,home!$B$2:$E$405,4,FALSE)</f>
        <v>0.8</v>
      </c>
      <c r="K1109" s="3">
        <f t="shared" si="1290"/>
        <v>0.27118855875000003</v>
      </c>
      <c r="L1109" s="3">
        <f t="shared" si="1291"/>
        <v>1.44</v>
      </c>
      <c r="M1109" s="5">
        <f t="shared" si="1292"/>
        <v>0.18065095069814441</v>
      </c>
      <c r="N1109" s="5">
        <f t="shared" si="1293"/>
        <v>4.8990470956647089E-2</v>
      </c>
      <c r="O1109" s="5">
        <f t="shared" si="1294"/>
        <v>0.26013736900532797</v>
      </c>
      <c r="P1109" s="5">
        <f t="shared" si="1295"/>
        <v>7.0546278177571808E-2</v>
      </c>
      <c r="Q1109" s="5">
        <f t="shared" si="1296"/>
        <v>6.6428276056084284E-3</v>
      </c>
      <c r="R1109" s="5">
        <f t="shared" si="1297"/>
        <v>0.18729890568383617</v>
      </c>
      <c r="S1109" s="5">
        <f t="shared" si="1298"/>
        <v>6.88728366149482E-3</v>
      </c>
      <c r="T1109" s="5">
        <f t="shared" si="1299"/>
        <v>9.565671752076137E-3</v>
      </c>
      <c r="U1109" s="5">
        <f t="shared" si="1300"/>
        <v>5.0793320287851711E-2</v>
      </c>
      <c r="V1109" s="5">
        <f t="shared" si="1301"/>
        <v>2.9884040477811248E-4</v>
      </c>
      <c r="W1109" s="5">
        <f t="shared" si="1302"/>
        <v>6.0048628146322112E-4</v>
      </c>
      <c r="X1109" s="5">
        <f t="shared" si="1303"/>
        <v>8.6470024530703839E-4</v>
      </c>
      <c r="Y1109" s="5">
        <f t="shared" si="1304"/>
        <v>6.2258417662106773E-4</v>
      </c>
      <c r="Z1109" s="5">
        <f t="shared" si="1305"/>
        <v>8.9903474728241353E-2</v>
      </c>
      <c r="AA1109" s="5">
        <f t="shared" si="1306"/>
        <v>2.4380793738168819E-2</v>
      </c>
      <c r="AB1109" s="5">
        <f t="shared" si="1307"/>
        <v>3.3058961575175134E-3</v>
      </c>
      <c r="AC1109" s="5">
        <f t="shared" si="1308"/>
        <v>7.2937888801238691E-6</v>
      </c>
      <c r="AD1109" s="5">
        <f t="shared" si="1309"/>
        <v>4.0711252304789437E-5</v>
      </c>
      <c r="AE1109" s="5">
        <f t="shared" si="1310"/>
        <v>5.8624203318896787E-5</v>
      </c>
      <c r="AF1109" s="5">
        <f t="shared" si="1311"/>
        <v>4.2209426389605693E-5</v>
      </c>
      <c r="AG1109" s="5">
        <f t="shared" si="1312"/>
        <v>2.026052466701073E-5</v>
      </c>
      <c r="AH1109" s="5">
        <f t="shared" si="1313"/>
        <v>3.2365250902166909E-2</v>
      </c>
      <c r="AI1109" s="5">
        <f t="shared" si="1314"/>
        <v>8.7770857457407821E-3</v>
      </c>
      <c r="AJ1109" s="5">
        <f t="shared" si="1315"/>
        <v>1.1901226167063057E-3</v>
      </c>
      <c r="AK1109" s="5">
        <f t="shared" si="1316"/>
        <v>1.0758254572012058E-4</v>
      </c>
      <c r="AL1109" s="5">
        <f t="shared" si="1317"/>
        <v>1.1393234462750781E-7</v>
      </c>
      <c r="AM1109" s="5">
        <f t="shared" si="1318"/>
        <v>2.2080851674886933E-6</v>
      </c>
      <c r="AN1109" s="5">
        <f t="shared" si="1319"/>
        <v>3.1796426411837185E-6</v>
      </c>
      <c r="AO1109" s="5">
        <f t="shared" si="1320"/>
        <v>2.2893427016522777E-6</v>
      </c>
      <c r="AP1109" s="5">
        <f t="shared" si="1321"/>
        <v>1.0988844967930931E-6</v>
      </c>
      <c r="AQ1109" s="5">
        <f t="shared" si="1322"/>
        <v>3.955984188455139E-7</v>
      </c>
      <c r="AR1109" s="5">
        <f t="shared" si="1323"/>
        <v>9.3211922598240553E-3</v>
      </c>
      <c r="AS1109" s="5">
        <f t="shared" si="1324"/>
        <v>2.527800694773341E-3</v>
      </c>
      <c r="AT1109" s="5">
        <f t="shared" si="1325"/>
        <v>3.4275531361141552E-4</v>
      </c>
      <c r="AU1109" s="5">
        <f t="shared" si="1326"/>
        <v>3.0983773167394682E-5</v>
      </c>
      <c r="AV1109" s="5">
        <f t="shared" si="1327"/>
        <v>2.100611197475671E-6</v>
      </c>
      <c r="AW1109" s="5">
        <f t="shared" si="1328"/>
        <v>1.2358859333816854E-9</v>
      </c>
      <c r="AX1109" s="5">
        <f t="shared" si="1329"/>
        <v>9.9801239028085152E-8</v>
      </c>
      <c r="AY1109" s="5">
        <f t="shared" si="1330"/>
        <v>1.4371378420044261E-7</v>
      </c>
      <c r="AZ1109" s="5">
        <f t="shared" si="1331"/>
        <v>1.0347392462431869E-7</v>
      </c>
      <c r="BA1109" s="5">
        <f t="shared" si="1332"/>
        <v>4.9667483819672972E-8</v>
      </c>
      <c r="BB1109" s="5">
        <f t="shared" si="1333"/>
        <v>1.7880294175082282E-8</v>
      </c>
      <c r="BC1109" s="5">
        <f t="shared" si="1334"/>
        <v>5.1495247224236898E-9</v>
      </c>
      <c r="BD1109" s="5">
        <f t="shared" si="1335"/>
        <v>2.2370861423577732E-3</v>
      </c>
      <c r="BE1109" s="5">
        <f t="shared" si="1336"/>
        <v>6.0667216674560186E-4</v>
      </c>
      <c r="BF1109" s="5">
        <f t="shared" si="1337"/>
        <v>8.2261275266739704E-5</v>
      </c>
      <c r="BG1109" s="5">
        <f t="shared" si="1338"/>
        <v>7.4361055601747222E-6</v>
      </c>
      <c r="BH1109" s="5">
        <f t="shared" si="1339"/>
        <v>5.0414668739416098E-7</v>
      </c>
      <c r="BI1109" s="5">
        <f t="shared" si="1340"/>
        <v>2.7343762710601873E-8</v>
      </c>
      <c r="BJ1109" s="8">
        <f t="shared" si="1341"/>
        <v>6.7458137664079806E-2</v>
      </c>
      <c r="BK1109" s="8">
        <f t="shared" si="1342"/>
        <v>0.25839090437699813</v>
      </c>
      <c r="BL1109" s="8">
        <f t="shared" si="1343"/>
        <v>0.58351514651599024</v>
      </c>
      <c r="BM1109" s="8">
        <f t="shared" si="1344"/>
        <v>0.24500071868027545</v>
      </c>
      <c r="BN1109" s="8">
        <f t="shared" si="1345"/>
        <v>0.75426680212713593</v>
      </c>
    </row>
    <row r="1110" spans="1:66" x14ac:dyDescent="0.25">
      <c r="A1110" t="s">
        <v>19</v>
      </c>
      <c r="B1110" t="s">
        <v>233</v>
      </c>
      <c r="C1110" t="s">
        <v>239</v>
      </c>
      <c r="D1110" s="7" t="s">
        <v>528</v>
      </c>
      <c r="E1110">
        <f>VLOOKUP(A1110,home!$A$2:$E$405,3,FALSE)</f>
        <v>1.4750000000000001</v>
      </c>
      <c r="F1110">
        <f>VLOOKUP(B1110,home!$B$2:$E$405,3,FALSE)</f>
        <v>0.33900000000000002</v>
      </c>
      <c r="G1110">
        <f>VLOOKUP(C1110,away!$B$2:$E$405,4,FALSE)</f>
        <v>0.84750000000000003</v>
      </c>
      <c r="H1110">
        <f>VLOOKUP(A1110,away!$A$2:$E$405,3,FALSE)</f>
        <v>1.5625</v>
      </c>
      <c r="I1110">
        <f>VLOOKUP(C1110,away!$B$2:$E$405,3,FALSE)</f>
        <v>0.48</v>
      </c>
      <c r="J1110">
        <f>VLOOKUP(B1110,home!$B$2:$E$405,4,FALSE)</f>
        <v>1.6</v>
      </c>
      <c r="K1110" s="3">
        <f t="shared" si="1290"/>
        <v>0.42377118750000003</v>
      </c>
      <c r="L1110" s="3">
        <f t="shared" si="1291"/>
        <v>1.2000000000000002</v>
      </c>
      <c r="M1110" s="5">
        <f t="shared" si="1292"/>
        <v>0.19715379145935535</v>
      </c>
      <c r="N1110" s="5">
        <f t="shared" si="1293"/>
        <v>8.354809632685839E-2</v>
      </c>
      <c r="O1110" s="5">
        <f t="shared" si="1294"/>
        <v>0.23658454975122648</v>
      </c>
      <c r="P1110" s="5">
        <f t="shared" si="1295"/>
        <v>0.1002577155922301</v>
      </c>
      <c r="Q1110" s="5">
        <f t="shared" si="1296"/>
        <v>1.7702637996898581E-2</v>
      </c>
      <c r="R1110" s="5">
        <f t="shared" si="1297"/>
        <v>0.14195072985073592</v>
      </c>
      <c r="S1110" s="5">
        <f t="shared" si="1298"/>
        <v>1.2745899357766982E-2</v>
      </c>
      <c r="T1110" s="5">
        <f t="shared" si="1299"/>
        <v>2.1243165596278302E-2</v>
      </c>
      <c r="U1110" s="5">
        <f t="shared" si="1300"/>
        <v>6.0154629355338066E-2</v>
      </c>
      <c r="V1110" s="5">
        <f t="shared" si="1301"/>
        <v>7.2017932087952081E-4</v>
      </c>
      <c r="W1110" s="5">
        <f t="shared" si="1302"/>
        <v>2.5006226419427777E-3</v>
      </c>
      <c r="X1110" s="5">
        <f t="shared" si="1303"/>
        <v>3.0007471703313339E-3</v>
      </c>
      <c r="Y1110" s="5">
        <f t="shared" si="1304"/>
        <v>1.8004483021988008E-3</v>
      </c>
      <c r="Z1110" s="5">
        <f t="shared" si="1305"/>
        <v>5.6780291940294401E-2</v>
      </c>
      <c r="AA1110" s="5">
        <f t="shared" si="1306"/>
        <v>2.4061851742135241E-2</v>
      </c>
      <c r="AB1110" s="5">
        <f t="shared" si="1307"/>
        <v>5.0983597431067968E-3</v>
      </c>
      <c r="AC1110" s="5">
        <f t="shared" si="1308"/>
        <v>2.2889343451654345E-5</v>
      </c>
      <c r="AD1110" s="5">
        <f t="shared" si="1309"/>
        <v>2.6492295661636957E-4</v>
      </c>
      <c r="AE1110" s="5">
        <f t="shared" si="1310"/>
        <v>3.179075479396435E-4</v>
      </c>
      <c r="AF1110" s="5">
        <f t="shared" si="1311"/>
        <v>1.9074452876378614E-4</v>
      </c>
      <c r="AG1110" s="5">
        <f t="shared" si="1312"/>
        <v>7.6297811505514511E-5</v>
      </c>
      <c r="AH1110" s="5">
        <f t="shared" si="1313"/>
        <v>1.7034087582088315E-2</v>
      </c>
      <c r="AI1110" s="5">
        <f t="shared" si="1314"/>
        <v>7.2185555226405703E-3</v>
      </c>
      <c r="AJ1110" s="5">
        <f t="shared" si="1315"/>
        <v>1.5295079229320383E-3</v>
      </c>
      <c r="AK1110" s="5">
        <f t="shared" si="1316"/>
        <v>2.1605379626385616E-4</v>
      </c>
      <c r="AL1110" s="5">
        <f t="shared" si="1317"/>
        <v>4.6559252426893992E-7</v>
      </c>
      <c r="AM1110" s="5">
        <f t="shared" si="1318"/>
        <v>2.2453343184265992E-5</v>
      </c>
      <c r="AN1110" s="5">
        <f t="shared" si="1319"/>
        <v>2.6944011821119199E-5</v>
      </c>
      <c r="AO1110" s="5">
        <f t="shared" si="1320"/>
        <v>1.6166407092671521E-5</v>
      </c>
      <c r="AP1110" s="5">
        <f t="shared" si="1321"/>
        <v>6.4665628370686129E-6</v>
      </c>
      <c r="AQ1110" s="5">
        <f t="shared" si="1322"/>
        <v>1.939968851120583E-6</v>
      </c>
      <c r="AR1110" s="5">
        <f t="shared" si="1323"/>
        <v>4.0881810197011953E-3</v>
      </c>
      <c r="AS1110" s="5">
        <f t="shared" si="1324"/>
        <v>1.7324533254337367E-3</v>
      </c>
      <c r="AT1110" s="5">
        <f t="shared" si="1325"/>
        <v>3.6708190150368919E-4</v>
      </c>
      <c r="AU1110" s="5">
        <f t="shared" si="1326"/>
        <v>5.1852911103325473E-5</v>
      </c>
      <c r="AV1110" s="5">
        <f t="shared" si="1327"/>
        <v>5.4934424283970424E-6</v>
      </c>
      <c r="AW1110" s="5">
        <f t="shared" si="1328"/>
        <v>6.5768232300190377E-9</v>
      </c>
      <c r="AX1110" s="5">
        <f t="shared" si="1329"/>
        <v>1.5858466507569044E-6</v>
      </c>
      <c r="AY1110" s="5">
        <f t="shared" si="1330"/>
        <v>1.9030159809082855E-6</v>
      </c>
      <c r="AZ1110" s="5">
        <f t="shared" si="1331"/>
        <v>1.1418095885449715E-6</v>
      </c>
      <c r="BA1110" s="5">
        <f t="shared" si="1332"/>
        <v>4.5672383541798891E-7</v>
      </c>
      <c r="BB1110" s="5">
        <f t="shared" si="1333"/>
        <v>1.3701715062539662E-7</v>
      </c>
      <c r="BC1110" s="5">
        <f t="shared" si="1334"/>
        <v>3.2884116150095187E-8</v>
      </c>
      <c r="BD1110" s="5">
        <f t="shared" si="1335"/>
        <v>8.176362039402391E-4</v>
      </c>
      <c r="BE1110" s="5">
        <f t="shared" si="1336"/>
        <v>3.4649066508674737E-4</v>
      </c>
      <c r="BF1110" s="5">
        <f t="shared" si="1337"/>
        <v>7.3416380300737844E-5</v>
      </c>
      <c r="BG1110" s="5">
        <f t="shared" si="1338"/>
        <v>1.0370582220665094E-5</v>
      </c>
      <c r="BH1110" s="5">
        <f t="shared" si="1339"/>
        <v>1.0986884856794085E-6</v>
      </c>
      <c r="BI1110" s="5">
        <f t="shared" si="1340"/>
        <v>9.3118504853787984E-8</v>
      </c>
      <c r="BJ1110" s="8">
        <f t="shared" si="1341"/>
        <v>0.13072481847044212</v>
      </c>
      <c r="BK1110" s="8">
        <f t="shared" si="1342"/>
        <v>0.31090284368218885</v>
      </c>
      <c r="BL1110" s="8">
        <f t="shared" si="1343"/>
        <v>0.50134249350517668</v>
      </c>
      <c r="BM1110" s="8">
        <f t="shared" si="1344"/>
        <v>0.22255103018163933</v>
      </c>
      <c r="BN1110" s="8">
        <f t="shared" si="1345"/>
        <v>0.77719752097730477</v>
      </c>
    </row>
    <row r="1111" spans="1:66" x14ac:dyDescent="0.25">
      <c r="A1111" t="s">
        <v>19</v>
      </c>
      <c r="B1111" t="s">
        <v>152</v>
      </c>
      <c r="C1111" t="s">
        <v>142</v>
      </c>
      <c r="D1111" s="7" t="s">
        <v>528</v>
      </c>
      <c r="E1111">
        <f>VLOOKUP(A1111,home!$A$2:$E$405,3,FALSE)</f>
        <v>1.4750000000000001</v>
      </c>
      <c r="F1111">
        <f>VLOOKUP(B1111,home!$B$2:$E$405,3,FALSE)</f>
        <v>0.67800000000000005</v>
      </c>
      <c r="G1111">
        <f>VLOOKUP(C1111,away!$B$2:$E$405,4,FALSE)</f>
        <v>1.1863999999999999</v>
      </c>
      <c r="H1111">
        <f>VLOOKUP(A1111,away!$A$2:$E$405,3,FALSE)</f>
        <v>1.5625</v>
      </c>
      <c r="I1111">
        <f>VLOOKUP(C1111,away!$B$2:$E$405,3,FALSE)</f>
        <v>0.8</v>
      </c>
      <c r="J1111">
        <f>VLOOKUP(B1111,home!$B$2:$E$405,4,FALSE)</f>
        <v>1.28</v>
      </c>
      <c r="K1111" s="3">
        <f t="shared" si="1290"/>
        <v>1.18645932</v>
      </c>
      <c r="L1111" s="3">
        <f t="shared" si="1291"/>
        <v>1.6</v>
      </c>
      <c r="M1111" s="5">
        <f t="shared" si="1292"/>
        <v>6.1639072234385021E-2</v>
      </c>
      <c r="N1111" s="5">
        <f t="shared" si="1293"/>
        <v>7.3132251728639325E-2</v>
      </c>
      <c r="O1111" s="5">
        <f t="shared" si="1294"/>
        <v>9.8622515575016043E-2</v>
      </c>
      <c r="P1111" s="5">
        <f t="shared" si="1295"/>
        <v>0.11701160276582293</v>
      </c>
      <c r="Q1111" s="5">
        <f t="shared" si="1296"/>
        <v>4.3384220828015123E-2</v>
      </c>
      <c r="R1111" s="5">
        <f t="shared" si="1297"/>
        <v>7.8898012460012865E-2</v>
      </c>
      <c r="S1111" s="5">
        <f t="shared" si="1298"/>
        <v>5.5531802659859388E-2</v>
      </c>
      <c r="T1111" s="5">
        <f t="shared" si="1299"/>
        <v>6.9414753324824205E-2</v>
      </c>
      <c r="U1111" s="5">
        <f t="shared" si="1300"/>
        <v>9.3609282212658379E-2</v>
      </c>
      <c r="V1111" s="5">
        <f t="shared" si="1301"/>
        <v>1.1713106635056168E-2</v>
      </c>
      <c r="W1111" s="5">
        <f t="shared" si="1302"/>
        <v>1.7157871047445556E-2</v>
      </c>
      <c r="X1111" s="5">
        <f t="shared" si="1303"/>
        <v>2.7452593675912892E-2</v>
      </c>
      <c r="Y1111" s="5">
        <f t="shared" si="1304"/>
        <v>2.1962074940730322E-2</v>
      </c>
      <c r="Z1111" s="5">
        <f t="shared" si="1305"/>
        <v>4.207893997867352E-2</v>
      </c>
      <c r="AA1111" s="5">
        <f t="shared" si="1306"/>
        <v>4.992495051341779E-2</v>
      </c>
      <c r="AB1111" s="5">
        <f t="shared" si="1307"/>
        <v>2.9616961418591669E-2</v>
      </c>
      <c r="AC1111" s="5">
        <f t="shared" si="1308"/>
        <v>1.3897124533316224E-3</v>
      </c>
      <c r="AD1111" s="5">
        <f t="shared" si="1309"/>
        <v>5.089279003899984E-3</v>
      </c>
      <c r="AE1111" s="5">
        <f t="shared" si="1310"/>
        <v>8.1428464062399744E-3</v>
      </c>
      <c r="AF1111" s="5">
        <f t="shared" si="1311"/>
        <v>6.5142771249919818E-3</v>
      </c>
      <c r="AG1111" s="5">
        <f t="shared" si="1312"/>
        <v>3.4742811333290566E-3</v>
      </c>
      <c r="AH1111" s="5">
        <f t="shared" si="1313"/>
        <v>1.6831575991469405E-2</v>
      </c>
      <c r="AI1111" s="5">
        <f t="shared" si="1314"/>
        <v>1.9969980205367114E-2</v>
      </c>
      <c r="AJ1111" s="5">
        <f t="shared" si="1315"/>
        <v>1.1846784567436664E-2</v>
      </c>
      <c r="AK1111" s="5">
        <f t="shared" si="1316"/>
        <v>4.6852426540224664E-3</v>
      </c>
      <c r="AL1111" s="5">
        <f t="shared" si="1317"/>
        <v>1.0552558671202349E-4</v>
      </c>
      <c r="AM1111" s="5">
        <f t="shared" si="1318"/>
        <v>1.2076445012514897E-3</v>
      </c>
      <c r="AN1111" s="5">
        <f t="shared" si="1319"/>
        <v>1.9322312020023838E-3</v>
      </c>
      <c r="AO1111" s="5">
        <f t="shared" si="1320"/>
        <v>1.5457849616019074E-3</v>
      </c>
      <c r="AP1111" s="5">
        <f t="shared" si="1321"/>
        <v>8.2441864618768381E-4</v>
      </c>
      <c r="AQ1111" s="5">
        <f t="shared" si="1322"/>
        <v>3.2976745847507351E-4</v>
      </c>
      <c r="AR1111" s="5">
        <f t="shared" si="1323"/>
        <v>5.3861043172702084E-3</v>
      </c>
      <c r="AS1111" s="5">
        <f t="shared" si="1324"/>
        <v>6.3903936657174745E-3</v>
      </c>
      <c r="AT1111" s="5">
        <f t="shared" si="1325"/>
        <v>3.7909710615797319E-3</v>
      </c>
      <c r="AU1111" s="5">
        <f t="shared" si="1326"/>
        <v>1.4992776492871889E-3</v>
      </c>
      <c r="AV1111" s="5">
        <f t="shared" si="1327"/>
        <v>4.4470798506611908E-4</v>
      </c>
      <c r="AW1111" s="5">
        <f t="shared" si="1328"/>
        <v>5.5645251490199378E-6</v>
      </c>
      <c r="AX1111" s="5">
        <f t="shared" si="1329"/>
        <v>2.3880351229276374E-4</v>
      </c>
      <c r="AY1111" s="5">
        <f t="shared" si="1330"/>
        <v>3.8208561966842204E-4</v>
      </c>
      <c r="AZ1111" s="5">
        <f t="shared" si="1331"/>
        <v>3.0566849573473775E-4</v>
      </c>
      <c r="BA1111" s="5">
        <f t="shared" si="1332"/>
        <v>1.6302319772519344E-4</v>
      </c>
      <c r="BB1111" s="5">
        <f t="shared" si="1333"/>
        <v>6.5209279090077361E-5</v>
      </c>
      <c r="BC1111" s="5">
        <f t="shared" si="1334"/>
        <v>2.086696930882475E-5</v>
      </c>
      <c r="BD1111" s="5">
        <f t="shared" si="1335"/>
        <v>1.43629448460539E-3</v>
      </c>
      <c r="BE1111" s="5">
        <f t="shared" si="1336"/>
        <v>1.7041049775246614E-3</v>
      </c>
      <c r="BF1111" s="5">
        <f t="shared" si="1337"/>
        <v>1.0109256164212627E-3</v>
      </c>
      <c r="BG1111" s="5">
        <f t="shared" si="1338"/>
        <v>3.9980737314325074E-4</v>
      </c>
      <c r="BH1111" s="5">
        <f t="shared" si="1339"/>
        <v>1.1858879601763185E-4</v>
      </c>
      <c r="BI1111" s="5">
        <f t="shared" si="1340"/>
        <v>2.814015645653962E-5</v>
      </c>
      <c r="BJ1111" s="8">
        <f t="shared" si="1341"/>
        <v>0.28273995305736693</v>
      </c>
      <c r="BK1111" s="8">
        <f t="shared" si="1342"/>
        <v>0.24777290795483559</v>
      </c>
      <c r="BL1111" s="8">
        <f t="shared" si="1343"/>
        <v>0.42621462168108182</v>
      </c>
      <c r="BM1111" s="8">
        <f t="shared" si="1344"/>
        <v>0.52574222598554732</v>
      </c>
      <c r="BN1111" s="8">
        <f t="shared" si="1345"/>
        <v>0.47268767559189129</v>
      </c>
    </row>
    <row r="1112" spans="1:66" x14ac:dyDescent="0.25">
      <c r="A1112" t="s">
        <v>19</v>
      </c>
      <c r="B1112" t="s">
        <v>242</v>
      </c>
      <c r="C1112" t="s">
        <v>236</v>
      </c>
      <c r="D1112" s="7" t="s">
        <v>528</v>
      </c>
      <c r="E1112">
        <f>VLOOKUP(A1112,home!$A$2:$E$405,3,FALSE)</f>
        <v>1.4750000000000001</v>
      </c>
      <c r="F1112">
        <f>VLOOKUP(B1112,home!$B$2:$E$405,3,FALSE)</f>
        <v>0.67800000000000005</v>
      </c>
      <c r="G1112">
        <f>VLOOKUP(C1112,away!$B$2:$E$405,4,FALSE)</f>
        <v>0.33900000000000002</v>
      </c>
      <c r="H1112">
        <f>VLOOKUP(A1112,away!$A$2:$E$405,3,FALSE)</f>
        <v>1.5625</v>
      </c>
      <c r="I1112">
        <f>VLOOKUP(C1112,away!$B$2:$E$405,3,FALSE)</f>
        <v>0.8</v>
      </c>
      <c r="J1112">
        <f>VLOOKUP(B1112,home!$B$2:$E$405,4,FALSE)</f>
        <v>1.44</v>
      </c>
      <c r="K1112" s="3">
        <f t="shared" si="1290"/>
        <v>0.33901695000000004</v>
      </c>
      <c r="L1112" s="3">
        <f t="shared" si="1291"/>
        <v>1.7999999999999998</v>
      </c>
      <c r="M1112" s="5">
        <f t="shared" si="1292"/>
        <v>0.11777056048391836</v>
      </c>
      <c r="N1112" s="5">
        <f t="shared" si="1293"/>
        <v>3.9926216215048535E-2</v>
      </c>
      <c r="O1112" s="5">
        <f t="shared" si="1294"/>
        <v>0.21198700887105304</v>
      </c>
      <c r="P1112" s="5">
        <f t="shared" si="1295"/>
        <v>7.1867189187087357E-2</v>
      </c>
      <c r="Q1112" s="5">
        <f t="shared" si="1296"/>
        <v>6.7678320231331496E-3</v>
      </c>
      <c r="R1112" s="5">
        <f t="shared" si="1297"/>
        <v>0.19078830798394777</v>
      </c>
      <c r="S1112" s="5">
        <f t="shared" si="1298"/>
        <v>1.0963887877475703E-2</v>
      </c>
      <c r="T1112" s="5">
        <f t="shared" si="1299"/>
        <v>1.2182097641639668E-2</v>
      </c>
      <c r="U1112" s="5">
        <f t="shared" si="1300"/>
        <v>6.4680470268378629E-2</v>
      </c>
      <c r="V1112" s="5">
        <f t="shared" si="1301"/>
        <v>7.433887656727575E-4</v>
      </c>
      <c r="W1112" s="5">
        <f t="shared" si="1302"/>
        <v>7.6480325686497687E-4</v>
      </c>
      <c r="X1112" s="5">
        <f t="shared" si="1303"/>
        <v>1.3766458623569583E-3</v>
      </c>
      <c r="Y1112" s="5">
        <f t="shared" si="1304"/>
        <v>1.2389812761212627E-3</v>
      </c>
      <c r="Z1112" s="5">
        <f t="shared" si="1305"/>
        <v>0.11447298479036865</v>
      </c>
      <c r="AA1112" s="5">
        <f t="shared" si="1306"/>
        <v>3.880828216102717E-2</v>
      </c>
      <c r="AB1112" s="5">
        <f t="shared" si="1307"/>
        <v>6.5783327264854214E-3</v>
      </c>
      <c r="AC1112" s="5">
        <f t="shared" si="1308"/>
        <v>2.8352406600297342E-5</v>
      </c>
      <c r="AD1112" s="5">
        <f t="shared" si="1309"/>
        <v>6.4820316873107756E-5</v>
      </c>
      <c r="AE1112" s="5">
        <f t="shared" si="1310"/>
        <v>1.1667657037159396E-4</v>
      </c>
      <c r="AF1112" s="5">
        <f t="shared" si="1311"/>
        <v>1.0500891333443458E-4</v>
      </c>
      <c r="AG1112" s="5">
        <f t="shared" si="1312"/>
        <v>6.3005348000660743E-5</v>
      </c>
      <c r="AH1112" s="5">
        <f t="shared" si="1313"/>
        <v>5.1512843155665906E-2</v>
      </c>
      <c r="AI1112" s="5">
        <f t="shared" si="1314"/>
        <v>1.7463726972462235E-2</v>
      </c>
      <c r="AJ1112" s="5">
        <f t="shared" si="1315"/>
        <v>2.9602497269184407E-3</v>
      </c>
      <c r="AK1112" s="5">
        <f t="shared" si="1316"/>
        <v>3.3452494455274098E-4</v>
      </c>
      <c r="AL1112" s="5">
        <f t="shared" si="1317"/>
        <v>6.9206014157707259E-7</v>
      </c>
      <c r="AM1112" s="5">
        <f t="shared" si="1318"/>
        <v>4.3950372248709063E-6</v>
      </c>
      <c r="AN1112" s="5">
        <f t="shared" si="1319"/>
        <v>7.9110670047676309E-6</v>
      </c>
      <c r="AO1112" s="5">
        <f t="shared" si="1320"/>
        <v>7.119960304290869E-6</v>
      </c>
      <c r="AP1112" s="5">
        <f t="shared" si="1321"/>
        <v>4.2719761825745206E-6</v>
      </c>
      <c r="AQ1112" s="5">
        <f t="shared" si="1322"/>
        <v>1.9223892821585352E-6</v>
      </c>
      <c r="AR1112" s="5">
        <f t="shared" si="1323"/>
        <v>1.8544623536039726E-2</v>
      </c>
      <c r="AS1112" s="5">
        <f t="shared" si="1324"/>
        <v>6.2869417100864036E-3</v>
      </c>
      <c r="AT1112" s="5">
        <f t="shared" si="1325"/>
        <v>1.0656899016906385E-3</v>
      </c>
      <c r="AU1112" s="5">
        <f t="shared" si="1326"/>
        <v>1.2042898003898674E-4</v>
      </c>
      <c r="AV1112" s="5">
        <f t="shared" si="1327"/>
        <v>1.0206866376107043E-5</v>
      </c>
      <c r="AW1112" s="5">
        <f t="shared" si="1328"/>
        <v>1.1731005920701354E-8</v>
      </c>
      <c r="AX1112" s="5">
        <f t="shared" si="1329"/>
        <v>2.4833201918536651E-7</v>
      </c>
      <c r="AY1112" s="5">
        <f t="shared" si="1330"/>
        <v>4.4699763453365973E-7</v>
      </c>
      <c r="AZ1112" s="5">
        <f t="shared" si="1331"/>
        <v>4.0229787108029386E-7</v>
      </c>
      <c r="BA1112" s="5">
        <f t="shared" si="1332"/>
        <v>2.4137872264817627E-7</v>
      </c>
      <c r="BB1112" s="5">
        <f t="shared" si="1333"/>
        <v>1.0862042519167936E-7</v>
      </c>
      <c r="BC1112" s="5">
        <f t="shared" si="1334"/>
        <v>3.9103353069004564E-8</v>
      </c>
      <c r="BD1112" s="5">
        <f t="shared" si="1335"/>
        <v>5.5633870608119106E-3</v>
      </c>
      <c r="BE1112" s="5">
        <f t="shared" si="1336"/>
        <v>1.8860825130259187E-3</v>
      </c>
      <c r="BF1112" s="5">
        <f t="shared" si="1337"/>
        <v>3.1970697050719116E-4</v>
      </c>
      <c r="BG1112" s="5">
        <f t="shared" si="1338"/>
        <v>3.6128694011695975E-5</v>
      </c>
      <c r="BH1112" s="5">
        <f t="shared" si="1339"/>
        <v>3.0620599128321088E-6</v>
      </c>
      <c r="BI1112" s="5">
        <f t="shared" si="1340"/>
        <v>2.076180424731215E-7</v>
      </c>
      <c r="BJ1112" s="8">
        <f t="shared" si="1341"/>
        <v>6.2633194583768731E-2</v>
      </c>
      <c r="BK1112" s="8">
        <f t="shared" si="1342"/>
        <v>0.2013745177785306</v>
      </c>
      <c r="BL1112" s="8">
        <f t="shared" si="1343"/>
        <v>0.61895021272103523</v>
      </c>
      <c r="BM1112" s="8">
        <f t="shared" si="1344"/>
        <v>0.35832335984288638</v>
      </c>
      <c r="BN1112" s="8">
        <f t="shared" si="1345"/>
        <v>0.63910711476418813</v>
      </c>
    </row>
    <row r="1113" spans="1:66" x14ac:dyDescent="0.25">
      <c r="A1113" t="s">
        <v>19</v>
      </c>
      <c r="B1113" t="s">
        <v>144</v>
      </c>
      <c r="C1113" t="s">
        <v>234</v>
      </c>
      <c r="D1113" s="7" t="s">
        <v>528</v>
      </c>
      <c r="E1113">
        <f>VLOOKUP(A1113,home!$A$2:$E$405,3,FALSE)</f>
        <v>1.4750000000000001</v>
      </c>
      <c r="F1113">
        <f>VLOOKUP(B1113,home!$B$2:$E$405,3,FALSE)</f>
        <v>0.90400000000000003</v>
      </c>
      <c r="G1113">
        <f>VLOOKUP(C1113,away!$B$2:$E$405,4,FALSE)</f>
        <v>0.84750000000000003</v>
      </c>
      <c r="H1113">
        <f>VLOOKUP(A1113,away!$A$2:$E$405,3,FALSE)</f>
        <v>1.5625</v>
      </c>
      <c r="I1113">
        <f>VLOOKUP(C1113,away!$B$2:$E$405,3,FALSE)</f>
        <v>0.64</v>
      </c>
      <c r="J1113">
        <f>VLOOKUP(B1113,home!$B$2:$E$405,4,FALSE)</f>
        <v>1.0667</v>
      </c>
      <c r="K1113" s="3">
        <f t="shared" si="1290"/>
        <v>1.1300565000000002</v>
      </c>
      <c r="L1113" s="3">
        <f t="shared" si="1291"/>
        <v>1.0667</v>
      </c>
      <c r="M1113" s="5">
        <f t="shared" si="1292"/>
        <v>0.11116313187794555</v>
      </c>
      <c r="N1113" s="5">
        <f t="shared" si="1293"/>
        <v>0.12562061973902958</v>
      </c>
      <c r="O1113" s="5">
        <f t="shared" si="1294"/>
        <v>0.11857771277420449</v>
      </c>
      <c r="P1113" s="5">
        <f t="shared" si="1295"/>
        <v>0.13399951507562283</v>
      </c>
      <c r="Q1113" s="5">
        <f t="shared" si="1296"/>
        <v>7.0979198935059384E-2</v>
      </c>
      <c r="R1113" s="5">
        <f t="shared" si="1297"/>
        <v>6.3243423108121963E-2</v>
      </c>
      <c r="S1113" s="5">
        <f t="shared" si="1298"/>
        <v>4.0381801360673236E-2</v>
      </c>
      <c r="T1113" s="5">
        <f t="shared" si="1299"/>
        <v>7.5713511504027831E-2</v>
      </c>
      <c r="U1113" s="5">
        <f t="shared" si="1300"/>
        <v>7.1468641365583424E-2</v>
      </c>
      <c r="V1113" s="5">
        <f t="shared" si="1301"/>
        <v>5.4086095600589411E-3</v>
      </c>
      <c r="W1113" s="5">
        <f t="shared" si="1302"/>
        <v>2.6736835040452312E-2</v>
      </c>
      <c r="X1113" s="5">
        <f t="shared" si="1303"/>
        <v>2.8520181937650477E-2</v>
      </c>
      <c r="Y1113" s="5">
        <f t="shared" si="1304"/>
        <v>1.5211239036445881E-2</v>
      </c>
      <c r="Z1113" s="5">
        <f t="shared" si="1305"/>
        <v>2.2487253143144568E-2</v>
      </c>
      <c r="AA1113" s="5">
        <f t="shared" si="1306"/>
        <v>2.5411866581555954E-2</v>
      </c>
      <c r="AB1113" s="5">
        <f t="shared" si="1307"/>
        <v>1.435842250381005E-2</v>
      </c>
      <c r="AC1113" s="5">
        <f t="shared" si="1308"/>
        <v>4.0748169269209423E-4</v>
      </c>
      <c r="AD1113" s="5">
        <f t="shared" si="1309"/>
        <v>7.5535335567227264E-3</v>
      </c>
      <c r="AE1113" s="5">
        <f t="shared" si="1310"/>
        <v>8.057354244956131E-3</v>
      </c>
      <c r="AF1113" s="5">
        <f t="shared" si="1311"/>
        <v>4.2973898865473516E-3</v>
      </c>
      <c r="AG1113" s="5">
        <f t="shared" si="1312"/>
        <v>1.528008597326687E-3</v>
      </c>
      <c r="AH1113" s="5">
        <f t="shared" si="1313"/>
        <v>5.9967882319480774E-3</v>
      </c>
      <c r="AI1113" s="5">
        <f t="shared" si="1314"/>
        <v>6.776709520636433E-3</v>
      </c>
      <c r="AJ1113" s="5">
        <f t="shared" si="1315"/>
        <v>3.8290323212035447E-3</v>
      </c>
      <c r="AK1113" s="5">
        <f t="shared" si="1316"/>
        <v>1.442340954428718E-3</v>
      </c>
      <c r="AL1113" s="5">
        <f t="shared" si="1317"/>
        <v>1.9647646949309306E-5</v>
      </c>
      <c r="AM1113" s="5">
        <f t="shared" si="1318"/>
        <v>1.7071839387485274E-3</v>
      </c>
      <c r="AN1113" s="5">
        <f t="shared" si="1319"/>
        <v>1.8210531074630539E-3</v>
      </c>
      <c r="AO1113" s="5">
        <f t="shared" si="1320"/>
        <v>9.7125867486541964E-4</v>
      </c>
      <c r="AP1113" s="5">
        <f t="shared" si="1321"/>
        <v>3.4534720949298109E-4</v>
      </c>
      <c r="AQ1113" s="5">
        <f t="shared" si="1322"/>
        <v>9.209546709154073E-5</v>
      </c>
      <c r="AR1113" s="5">
        <f t="shared" si="1323"/>
        <v>1.2793548014038033E-3</v>
      </c>
      <c r="AS1113" s="5">
        <f t="shared" si="1324"/>
        <v>1.4457432091325771E-3</v>
      </c>
      <c r="AT1113" s="5">
        <f t="shared" si="1325"/>
        <v>8.1688575540556454E-4</v>
      </c>
      <c r="AU1113" s="5">
        <f t="shared" si="1326"/>
        <v>3.0770901921782279E-4</v>
      </c>
      <c r="AV1113" s="5">
        <f t="shared" si="1327"/>
        <v>8.6932144318931413E-5</v>
      </c>
      <c r="AW1113" s="5">
        <f t="shared" si="1328"/>
        <v>6.5788577739245753E-7</v>
      </c>
      <c r="AX1113" s="5">
        <f t="shared" si="1329"/>
        <v>3.2153571777972961E-4</v>
      </c>
      <c r="AY1113" s="5">
        <f t="shared" si="1330"/>
        <v>3.4298215015563757E-4</v>
      </c>
      <c r="AZ1113" s="5">
        <f t="shared" si="1331"/>
        <v>1.8292952978550927E-4</v>
      </c>
      <c r="BA1113" s="5">
        <f t="shared" si="1332"/>
        <v>6.5043643140734253E-5</v>
      </c>
      <c r="BB1113" s="5">
        <f t="shared" si="1333"/>
        <v>1.7345513534555308E-5</v>
      </c>
      <c r="BC1113" s="5">
        <f t="shared" si="1334"/>
        <v>3.7004918574620302E-6</v>
      </c>
      <c r="BD1113" s="5">
        <f t="shared" si="1335"/>
        <v>2.2744796110957269E-4</v>
      </c>
      <c r="BE1113" s="5">
        <f t="shared" si="1336"/>
        <v>2.5702904686361985E-4</v>
      </c>
      <c r="BF1113" s="5">
        <f t="shared" si="1337"/>
        <v>1.4522867254851919E-4</v>
      </c>
      <c r="BG1113" s="5">
        <f t="shared" si="1338"/>
        <v>5.4705535133275229E-5</v>
      </c>
      <c r="BH1113" s="5">
        <f t="shared" si="1339"/>
        <v>1.5455086390834014E-5</v>
      </c>
      <c r="BI1113" s="5">
        <f t="shared" si="1340"/>
        <v>3.4930241668047042E-6</v>
      </c>
      <c r="BJ1113" s="8">
        <f t="shared" si="1341"/>
        <v>0.37008834792213352</v>
      </c>
      <c r="BK1113" s="8">
        <f t="shared" si="1342"/>
        <v>0.29172316936409765</v>
      </c>
      <c r="BL1113" s="8">
        <f t="shared" si="1343"/>
        <v>0.31574492161718404</v>
      </c>
      <c r="BM1113" s="8">
        <f t="shared" si="1344"/>
        <v>0.37611776627219773</v>
      </c>
      <c r="BN1113" s="8">
        <f t="shared" si="1345"/>
        <v>0.62358360150998371</v>
      </c>
    </row>
    <row r="1114" spans="1:66" x14ac:dyDescent="0.25">
      <c r="A1114" t="s">
        <v>19</v>
      </c>
      <c r="B1114" t="s">
        <v>237</v>
      </c>
      <c r="C1114" t="s">
        <v>21</v>
      </c>
      <c r="D1114" s="7" t="s">
        <v>528</v>
      </c>
      <c r="E1114">
        <f>VLOOKUP(A1114,home!$A$2:$E$405,3,FALSE)</f>
        <v>1.4750000000000001</v>
      </c>
      <c r="F1114">
        <f>VLOOKUP(B1114,home!$B$2:$E$405,3,FALSE)</f>
        <v>0.16950000000000001</v>
      </c>
      <c r="G1114">
        <f>VLOOKUP(C1114,away!$B$2:$E$405,4,FALSE)</f>
        <v>0.33900000000000002</v>
      </c>
      <c r="H1114">
        <f>VLOOKUP(A1114,away!$A$2:$E$405,3,FALSE)</f>
        <v>1.5625</v>
      </c>
      <c r="I1114">
        <f>VLOOKUP(C1114,away!$B$2:$E$405,3,FALSE)</f>
        <v>1.1200000000000001</v>
      </c>
      <c r="J1114">
        <f>VLOOKUP(B1114,home!$B$2:$E$405,4,FALSE)</f>
        <v>0.96</v>
      </c>
      <c r="K1114" s="3">
        <f t="shared" si="1290"/>
        <v>8.475423750000001E-2</v>
      </c>
      <c r="L1114" s="3">
        <f t="shared" si="1291"/>
        <v>1.6800000000000002</v>
      </c>
      <c r="M1114" s="5">
        <f t="shared" si="1292"/>
        <v>0.17122886294775097</v>
      </c>
      <c r="N1114" s="5">
        <f t="shared" si="1293"/>
        <v>1.4512371717128637E-2</v>
      </c>
      <c r="O1114" s="5">
        <f t="shared" si="1294"/>
        <v>0.28766448975222164</v>
      </c>
      <c r="P1114" s="5">
        <f t="shared" si="1295"/>
        <v>2.4380784484776111E-2</v>
      </c>
      <c r="Q1114" s="5">
        <f t="shared" si="1296"/>
        <v>6.1499249960090153E-4</v>
      </c>
      <c r="R1114" s="5">
        <f t="shared" si="1297"/>
        <v>0.24163817139186622</v>
      </c>
      <c r="S1114" s="5">
        <f t="shared" si="1298"/>
        <v>8.6787741543679247E-4</v>
      </c>
      <c r="T1114" s="5">
        <f t="shared" si="1299"/>
        <v>1.0331873993295146E-3</v>
      </c>
      <c r="U1114" s="5">
        <f t="shared" si="1300"/>
        <v>2.0479858967211936E-2</v>
      </c>
      <c r="V1114" s="5">
        <f t="shared" si="1301"/>
        <v>1.3730507203245682E-5</v>
      </c>
      <c r="W1114" s="5">
        <f t="shared" si="1302"/>
        <v>1.7374406790631169E-5</v>
      </c>
      <c r="X1114" s="5">
        <f t="shared" si="1303"/>
        <v>2.9189003408260363E-5</v>
      </c>
      <c r="Y1114" s="5">
        <f t="shared" si="1304"/>
        <v>2.4518762862938711E-5</v>
      </c>
      <c r="Z1114" s="5">
        <f t="shared" si="1305"/>
        <v>0.13531737597944513</v>
      </c>
      <c r="AA1114" s="5">
        <f t="shared" si="1306"/>
        <v>1.1468721021638689E-2</v>
      </c>
      <c r="AB1114" s="5">
        <f t="shared" si="1307"/>
        <v>4.8601135264460395E-4</v>
      </c>
      <c r="AC1114" s="5">
        <f t="shared" si="1308"/>
        <v>1.221904601924311E-7</v>
      </c>
      <c r="AD1114" s="5">
        <f t="shared" si="1309"/>
        <v>3.6813864988869139E-7</v>
      </c>
      <c r="AE1114" s="5">
        <f t="shared" si="1310"/>
        <v>6.1847293181300154E-7</v>
      </c>
      <c r="AF1114" s="5">
        <f t="shared" si="1311"/>
        <v>5.1951726272292145E-7</v>
      </c>
      <c r="AG1114" s="5">
        <f t="shared" si="1312"/>
        <v>2.9092966712483607E-7</v>
      </c>
      <c r="AH1114" s="5">
        <f t="shared" si="1313"/>
        <v>5.6833297911366931E-2</v>
      </c>
      <c r="AI1114" s="5">
        <f t="shared" si="1314"/>
        <v>4.8168628290882476E-3</v>
      </c>
      <c r="AJ1114" s="5">
        <f t="shared" si="1315"/>
        <v>2.0412476811073357E-4</v>
      </c>
      <c r="AK1114" s="5">
        <f t="shared" si="1316"/>
        <v>5.7668130253631837E-6</v>
      </c>
      <c r="AL1114" s="5">
        <f t="shared" si="1317"/>
        <v>6.9593390384337818E-10</v>
      </c>
      <c r="AM1114" s="5">
        <f t="shared" si="1318"/>
        <v>6.2402621131190985E-9</v>
      </c>
      <c r="AN1114" s="5">
        <f t="shared" si="1319"/>
        <v>1.0483640350040085E-8</v>
      </c>
      <c r="AO1114" s="5">
        <f t="shared" si="1320"/>
        <v>8.8062578940336744E-9</v>
      </c>
      <c r="AP1114" s="5">
        <f t="shared" si="1321"/>
        <v>4.9315044206588589E-9</v>
      </c>
      <c r="AQ1114" s="5">
        <f t="shared" si="1322"/>
        <v>2.0712318566767201E-9</v>
      </c>
      <c r="AR1114" s="5">
        <f t="shared" si="1323"/>
        <v>1.9095988098219299E-2</v>
      </c>
      <c r="AS1114" s="5">
        <f t="shared" si="1324"/>
        <v>1.6184659105736518E-3</v>
      </c>
      <c r="AT1114" s="5">
        <f t="shared" si="1325"/>
        <v>6.858592208520651E-5</v>
      </c>
      <c r="AU1114" s="5">
        <f t="shared" si="1326"/>
        <v>1.9376491765220306E-6</v>
      </c>
      <c r="AV1114" s="5">
        <f t="shared" si="1327"/>
        <v>4.1055994624656873E-8</v>
      </c>
      <c r="AW1114" s="5">
        <f t="shared" si="1328"/>
        <v>2.7525562106300516E-12</v>
      </c>
      <c r="AX1114" s="5">
        <f t="shared" si="1329"/>
        <v>8.8148109532924759E-11</v>
      </c>
      <c r="AY1114" s="5">
        <f t="shared" si="1330"/>
        <v>1.4808882401531359E-10</v>
      </c>
      <c r="AZ1114" s="5">
        <f t="shared" si="1331"/>
        <v>1.2439461217286345E-10</v>
      </c>
      <c r="BA1114" s="5">
        <f t="shared" si="1332"/>
        <v>6.9660982816803548E-11</v>
      </c>
      <c r="BB1114" s="5">
        <f t="shared" si="1333"/>
        <v>2.9257612783057482E-11</v>
      </c>
      <c r="BC1114" s="5">
        <f t="shared" si="1334"/>
        <v>9.8305578951073176E-12</v>
      </c>
      <c r="BD1114" s="5">
        <f t="shared" si="1335"/>
        <v>5.3468766675014087E-3</v>
      </c>
      <c r="BE1114" s="5">
        <f t="shared" si="1336"/>
        <v>4.5317045496062297E-4</v>
      </c>
      <c r="BF1114" s="5">
        <f t="shared" si="1337"/>
        <v>1.9204058183857842E-5</v>
      </c>
      <c r="BG1114" s="5">
        <f t="shared" si="1338"/>
        <v>5.4254176942616917E-7</v>
      </c>
      <c r="BH1114" s="5">
        <f t="shared" si="1339"/>
        <v>1.1495678494903935E-8</v>
      </c>
      <c r="BI1114" s="5">
        <f t="shared" si="1340"/>
        <v>1.948614930761461E-10</v>
      </c>
      <c r="BJ1114" s="8">
        <f t="shared" si="1341"/>
        <v>1.6233463849909757E-2</v>
      </c>
      <c r="BK1114" s="8">
        <f t="shared" si="1342"/>
        <v>0.19649137838965</v>
      </c>
      <c r="BL1114" s="8">
        <f t="shared" si="1343"/>
        <v>0.65020212885617901</v>
      </c>
      <c r="BM1114" s="8">
        <f t="shared" si="1344"/>
        <v>0.25820467413650305</v>
      </c>
      <c r="BN1114" s="8">
        <f t="shared" si="1345"/>
        <v>0.74003967279334448</v>
      </c>
    </row>
    <row r="1115" spans="1:66" x14ac:dyDescent="0.25">
      <c r="A1115" t="s">
        <v>448</v>
      </c>
      <c r="B1115" t="s">
        <v>459</v>
      </c>
      <c r="C1115" t="s">
        <v>449</v>
      </c>
      <c r="D1115" s="7" t="s">
        <v>528</v>
      </c>
      <c r="E1115">
        <f>VLOOKUP(A1115,home!$A$2:$E$405,3,FALSE)</f>
        <v>1.2285999999999999</v>
      </c>
      <c r="F1115">
        <f>VLOOKUP(B1115,home!$B$2:$E$405,3,FALSE)</f>
        <v>1.0851999999999999</v>
      </c>
      <c r="G1115">
        <f>VLOOKUP(C1115,away!$B$2:$E$405,4,FALSE)</f>
        <v>0.81389999999999996</v>
      </c>
      <c r="H1115">
        <f>VLOOKUP(A1115,away!$A$2:$E$405,3,FALSE)</f>
        <v>0.9143</v>
      </c>
      <c r="I1115">
        <f>VLOOKUP(C1115,away!$B$2:$E$405,3,FALSE)</f>
        <v>1.0936999999999999</v>
      </c>
      <c r="J1115">
        <f>VLOOKUP(B1115,home!$B$2:$E$405,4,FALSE)</f>
        <v>0.72919999999999996</v>
      </c>
      <c r="K1115" s="3">
        <f t="shared" si="1290"/>
        <v>1.0851539224079998</v>
      </c>
      <c r="L1115" s="3">
        <f t="shared" si="1291"/>
        <v>0.72917805837199989</v>
      </c>
      <c r="M1115" s="5">
        <f t="shared" si="1292"/>
        <v>0.16294672358402013</v>
      </c>
      <c r="N1115" s="5">
        <f t="shared" si="1293"/>
        <v>0.1768222762407316</v>
      </c>
      <c r="O1115" s="5">
        <f t="shared" si="1294"/>
        <v>0.11881717552107478</v>
      </c>
      <c r="P1115" s="5">
        <f t="shared" si="1295"/>
        <v>0.12893492406613408</v>
      </c>
      <c r="Q1115" s="5">
        <f t="shared" si="1296"/>
        <v>9.5939693315870364E-2</v>
      </c>
      <c r="R1115" s="5">
        <f t="shared" si="1297"/>
        <v>4.3319438673851199E-2</v>
      </c>
      <c r="S1115" s="5">
        <f t="shared" si="1298"/>
        <v>2.55055982076372E-2</v>
      </c>
      <c r="T1115" s="5">
        <f t="shared" si="1299"/>
        <v>6.9957119292871489E-2</v>
      </c>
      <c r="U1115" s="5">
        <f t="shared" si="1300"/>
        <v>4.7008258793442427E-2</v>
      </c>
      <c r="V1115" s="5">
        <f t="shared" si="1301"/>
        <v>2.2424250739621165E-3</v>
      </c>
      <c r="W1115" s="5">
        <f t="shared" si="1302"/>
        <v>3.4703111505445763E-2</v>
      </c>
      <c r="X1115" s="5">
        <f t="shared" si="1303"/>
        <v>2.5304747467007956E-2</v>
      </c>
      <c r="Y1115" s="5">
        <f t="shared" si="1304"/>
        <v>9.2258333127933183E-3</v>
      </c>
      <c r="Z1115" s="5">
        <f t="shared" si="1305"/>
        <v>1.0529194727321249E-2</v>
      </c>
      <c r="AA1115" s="5">
        <f t="shared" si="1306"/>
        <v>1.1425796958150283E-2</v>
      </c>
      <c r="AB1115" s="5">
        <f t="shared" si="1307"/>
        <v>6.1993741928870862E-3</v>
      </c>
      <c r="AC1115" s="5">
        <f t="shared" si="1308"/>
        <v>1.108977908069973E-4</v>
      </c>
      <c r="AD1115" s="5">
        <f t="shared" si="1309"/>
        <v>9.4145543924741629E-3</v>
      </c>
      <c r="AE1115" s="5">
        <f t="shared" si="1310"/>
        <v>6.8648864923418944E-3</v>
      </c>
      <c r="AF1115" s="5">
        <f t="shared" si="1311"/>
        <v>2.5028623017150147E-3</v>
      </c>
      <c r="AG1115" s="5">
        <f t="shared" si="1312"/>
        <v>6.083440911790099E-4</v>
      </c>
      <c r="AH1115" s="5">
        <f t="shared" si="1313"/>
        <v>1.9194144418722013E-3</v>
      </c>
      <c r="AI1115" s="5">
        <f t="shared" si="1314"/>
        <v>2.0828601103241814E-3</v>
      </c>
      <c r="AJ1115" s="5">
        <f t="shared" si="1315"/>
        <v>1.1301119092727221E-3</v>
      </c>
      <c r="AK1115" s="5">
        <f t="shared" si="1316"/>
        <v>4.0878179036909601E-4</v>
      </c>
      <c r="AL1115" s="5">
        <f t="shared" si="1317"/>
        <v>3.5100057054978336E-6</v>
      </c>
      <c r="AM1115" s="5">
        <f t="shared" si="1318"/>
        <v>2.0432481253433612E-3</v>
      </c>
      <c r="AN1115" s="5">
        <f t="shared" si="1319"/>
        <v>1.4898917008101008E-3</v>
      </c>
      <c r="AO1115" s="5">
        <f t="shared" si="1320"/>
        <v>5.4319816879063278E-4</v>
      </c>
      <c r="AP1115" s="5">
        <f t="shared" si="1321"/>
        <v>1.3202939534332652E-4</v>
      </c>
      <c r="AQ1115" s="5">
        <f t="shared" si="1322"/>
        <v>2.4068234536118998E-5</v>
      </c>
      <c r="AR1115" s="5">
        <f t="shared" si="1323"/>
        <v>2.7991897918710964E-4</v>
      </c>
      <c r="AS1115" s="5">
        <f t="shared" si="1324"/>
        <v>3.0375517822133527E-4</v>
      </c>
      <c r="AT1115" s="5">
        <f t="shared" si="1325"/>
        <v>1.6481056154931149E-4</v>
      </c>
      <c r="AU1115" s="5">
        <f t="shared" si="1326"/>
        <v>5.9614942439833485E-5</v>
      </c>
      <c r="AV1115" s="5">
        <f t="shared" si="1327"/>
        <v>1.6172847155678107E-5</v>
      </c>
      <c r="AW1115" s="5">
        <f t="shared" si="1328"/>
        <v>7.7148992347507571E-8</v>
      </c>
      <c r="AX1115" s="5">
        <f t="shared" si="1329"/>
        <v>3.6953978627819002E-4</v>
      </c>
      <c r="AY1115" s="5">
        <f t="shared" si="1330"/>
        <v>2.6946030384953441E-4</v>
      </c>
      <c r="AZ1115" s="5">
        <f t="shared" si="1331"/>
        <v>9.8242270584666285E-5</v>
      </c>
      <c r="BA1115" s="5">
        <f t="shared" si="1332"/>
        <v>2.3878702704994539E-5</v>
      </c>
      <c r="BB1115" s="5">
        <f t="shared" si="1333"/>
        <v>4.352956518717534E-6</v>
      </c>
      <c r="BC1115" s="5">
        <f t="shared" si="1334"/>
        <v>6.3481607649923859E-7</v>
      </c>
      <c r="BD1115" s="5">
        <f t="shared" si="1335"/>
        <v>3.4018462957521452E-5</v>
      </c>
      <c r="BE1115" s="5">
        <f t="shared" si="1336"/>
        <v>3.6915268512645652E-5</v>
      </c>
      <c r="BF1115" s="5">
        <f t="shared" si="1337"/>
        <v>2.0029374211620977E-5</v>
      </c>
      <c r="BG1115" s="5">
        <f t="shared" si="1338"/>
        <v>7.2449846630393811E-6</v>
      </c>
      <c r="BH1115" s="5">
        <f t="shared" si="1339"/>
        <v>1.9654808812207462E-6</v>
      </c>
      <c r="BI1115" s="5">
        <f t="shared" si="1340"/>
        <v>4.2656985753492507E-7</v>
      </c>
      <c r="BJ1115" s="8">
        <f t="shared" si="1341"/>
        <v>0.4363419728732667</v>
      </c>
      <c r="BK1115" s="8">
        <f t="shared" si="1342"/>
        <v>0.32001353903211555</v>
      </c>
      <c r="BL1115" s="8">
        <f t="shared" si="1343"/>
        <v>0.23323608504088089</v>
      </c>
      <c r="BM1115" s="8">
        <f t="shared" si="1344"/>
        <v>0.27307117711704493</v>
      </c>
      <c r="BN1115" s="8">
        <f t="shared" si="1345"/>
        <v>0.72678023140168224</v>
      </c>
    </row>
    <row r="1116" spans="1:66" x14ac:dyDescent="0.25">
      <c r="A1116" t="s">
        <v>448</v>
      </c>
      <c r="B1116" t="s">
        <v>452</v>
      </c>
      <c r="C1116" t="s">
        <v>461</v>
      </c>
      <c r="D1116" s="7" t="s">
        <v>528</v>
      </c>
      <c r="E1116">
        <f>VLOOKUP(A1116,home!$A$2:$E$405,3,FALSE)</f>
        <v>1.2285999999999999</v>
      </c>
      <c r="F1116">
        <f>VLOOKUP(B1116,home!$B$2:$E$405,3,FALSE)</f>
        <v>1.3566</v>
      </c>
      <c r="G1116">
        <f>VLOOKUP(C1116,away!$B$2:$E$405,4,FALSE)</f>
        <v>1.2209000000000001</v>
      </c>
      <c r="H1116">
        <f>VLOOKUP(A1116,away!$A$2:$E$405,3,FALSE)</f>
        <v>0.9143</v>
      </c>
      <c r="I1116">
        <f>VLOOKUP(C1116,away!$B$2:$E$405,3,FALSE)</f>
        <v>1.0936999999999999</v>
      </c>
      <c r="J1116">
        <f>VLOOKUP(B1116,home!$B$2:$E$405,4,FALSE)</f>
        <v>1.4582999999999999</v>
      </c>
      <c r="K1116" s="3">
        <f t="shared" si="1290"/>
        <v>2.0348969340840002</v>
      </c>
      <c r="L1116" s="3">
        <f t="shared" si="1291"/>
        <v>1.4582561197529997</v>
      </c>
      <c r="M1116" s="5">
        <f t="shared" si="1292"/>
        <v>3.0404852735960643E-2</v>
      </c>
      <c r="N1116" s="5">
        <f t="shared" si="1293"/>
        <v>6.1870741613681841E-2</v>
      </c>
      <c r="O1116" s="5">
        <f t="shared" si="1294"/>
        <v>4.4338062572403351E-2</v>
      </c>
      <c r="P1116" s="5">
        <f t="shared" si="1295"/>
        <v>9.0223387591808146E-2</v>
      </c>
      <c r="Q1116" s="5">
        <f t="shared" si="1296"/>
        <v>6.2950291209592293E-2</v>
      </c>
      <c r="R1116" s="5">
        <f t="shared" si="1297"/>
        <v>3.2328125542099309E-2</v>
      </c>
      <c r="S1116" s="5">
        <f t="shared" si="1298"/>
        <v>6.6932240547525612E-2</v>
      </c>
      <c r="T1116" s="5">
        <f t="shared" si="1299"/>
        <v>9.1797647396621426E-2</v>
      </c>
      <c r="U1116" s="5">
        <f t="shared" si="1300"/>
        <v>6.5784403550300546E-2</v>
      </c>
      <c r="V1116" s="5">
        <f t="shared" si="1301"/>
        <v>2.2068310146810603E-2</v>
      </c>
      <c r="W1116" s="5">
        <f t="shared" si="1302"/>
        <v>4.2699118194031452E-2</v>
      </c>
      <c r="X1116" s="5">
        <f t="shared" si="1303"/>
        <v>6.2266250414503024E-2</v>
      </c>
      <c r="Y1116" s="5">
        <f t="shared" si="1304"/>
        <v>4.54000703605109E-2</v>
      </c>
      <c r="Z1116" s="5">
        <f t="shared" si="1305"/>
        <v>1.571422897063653E-2</v>
      </c>
      <c r="AA1116" s="5">
        <f t="shared" si="1306"/>
        <v>3.1976836353842249E-2</v>
      </c>
      <c r="AB1116" s="5">
        <f t="shared" si="1307"/>
        <v>3.2534783129069704E-2</v>
      </c>
      <c r="AC1116" s="5">
        <f t="shared" si="1308"/>
        <v>4.0928452218686089E-3</v>
      </c>
      <c r="AD1116" s="5">
        <f t="shared" si="1309"/>
        <v>2.1722076175281237E-2</v>
      </c>
      <c r="AE1116" s="5">
        <f t="shared" si="1310"/>
        <v>3.1676350516344702E-2</v>
      </c>
      <c r="AF1116" s="5">
        <f t="shared" si="1311"/>
        <v>2.3096115995950382E-2</v>
      </c>
      <c r="AG1116" s="5">
        <f t="shared" si="1312"/>
        <v>1.1226684164539931E-2</v>
      </c>
      <c r="AH1116" s="5">
        <f t="shared" si="1313"/>
        <v>5.728842640907646E-3</v>
      </c>
      <c r="AI1116" s="5">
        <f t="shared" si="1314"/>
        <v>1.1657604325832656E-2</v>
      </c>
      <c r="AJ1116" s="5">
        <f t="shared" si="1315"/>
        <v>1.1861011650700628E-2</v>
      </c>
      <c r="AK1116" s="5">
        <f t="shared" si="1316"/>
        <v>8.0453120810484394E-3</v>
      </c>
      <c r="AL1116" s="5">
        <f t="shared" si="1317"/>
        <v>4.8580450497520087E-4</v>
      </c>
      <c r="AM1116" s="5">
        <f t="shared" si="1318"/>
        <v>8.8404372422037705E-3</v>
      </c>
      <c r="AN1116" s="5">
        <f t="shared" si="1319"/>
        <v>1.2891621709735984E-2</v>
      </c>
      <c r="AO1116" s="5">
        <f t="shared" si="1320"/>
        <v>9.3996431258815648E-3</v>
      </c>
      <c r="AP1116" s="5">
        <f t="shared" si="1321"/>
        <v>4.5690290372703366E-3</v>
      </c>
      <c r="AQ1116" s="5">
        <f t="shared" si="1322"/>
        <v>1.665703638732155E-3</v>
      </c>
      <c r="AR1116" s="5">
        <f t="shared" si="1323"/>
        <v>1.670823968041102E-3</v>
      </c>
      <c r="AS1116" s="5">
        <f t="shared" si="1324"/>
        <v>3.399954569960902E-3</v>
      </c>
      <c r="AT1116" s="5">
        <f t="shared" si="1325"/>
        <v>3.4592785652191632E-3</v>
      </c>
      <c r="AU1116" s="5">
        <f t="shared" si="1326"/>
        <v>2.3464251155023252E-3</v>
      </c>
      <c r="AV1116" s="5">
        <f t="shared" si="1327"/>
        <v>1.1936833183983444E-3</v>
      </c>
      <c r="AW1116" s="5">
        <f t="shared" si="1328"/>
        <v>4.0043798021740041E-5</v>
      </c>
      <c r="AX1116" s="5">
        <f t="shared" si="1329"/>
        <v>2.9982297733537485E-3</v>
      </c>
      <c r="AY1116" s="5">
        <f t="shared" si="1330"/>
        <v>4.3721869154187539E-3</v>
      </c>
      <c r="AZ1116" s="5">
        <f t="shared" si="1331"/>
        <v>3.1878841630566947E-3</v>
      </c>
      <c r="BA1116" s="5">
        <f t="shared" si="1332"/>
        <v>1.5495838632803649E-3</v>
      </c>
      <c r="BB1116" s="5">
        <f t="shared" si="1333"/>
        <v>5.649225379247716E-4</v>
      </c>
      <c r="BC1116" s="5">
        <f t="shared" si="1334"/>
        <v>1.6476034962303881E-4</v>
      </c>
      <c r="BD1116" s="5">
        <f t="shared" si="1335"/>
        <v>4.0608154607098805E-4</v>
      </c>
      <c r="BE1116" s="5">
        <f t="shared" si="1336"/>
        <v>8.2633409308794422E-4</v>
      </c>
      <c r="BF1116" s="5">
        <f t="shared" si="1337"/>
        <v>8.4075235627687048E-4</v>
      </c>
      <c r="BG1116" s="5">
        <f t="shared" si="1338"/>
        <v>5.7028146403723438E-4</v>
      </c>
      <c r="BH1116" s="5">
        <f t="shared" si="1339"/>
        <v>2.9011600068357579E-4</v>
      </c>
      <c r="BI1116" s="5">
        <f t="shared" si="1340"/>
        <v>1.1807123206394391E-4</v>
      </c>
      <c r="BJ1116" s="8">
        <f t="shared" si="1341"/>
        <v>0.50490934839753832</v>
      </c>
      <c r="BK1116" s="8">
        <f t="shared" si="1342"/>
        <v>0.21857962766436756</v>
      </c>
      <c r="BL1116" s="8">
        <f t="shared" si="1343"/>
        <v>0.25937678407554698</v>
      </c>
      <c r="BM1116" s="8">
        <f t="shared" si="1344"/>
        <v>0.67213238472514691</v>
      </c>
      <c r="BN1116" s="8">
        <f t="shared" si="1345"/>
        <v>0.32211546126554558</v>
      </c>
    </row>
    <row r="1117" spans="1:66" x14ac:dyDescent="0.25">
      <c r="A1117" t="s">
        <v>448</v>
      </c>
      <c r="B1117" t="s">
        <v>456</v>
      </c>
      <c r="C1117" t="s">
        <v>455</v>
      </c>
      <c r="D1117" s="7" t="s">
        <v>528</v>
      </c>
      <c r="E1117">
        <f>VLOOKUP(A1117,home!$A$2:$E$405,3,FALSE)</f>
        <v>1.2285999999999999</v>
      </c>
      <c r="F1117">
        <f>VLOOKUP(B1117,home!$B$2:$E$405,3,FALSE)</f>
        <v>0.81389999999999996</v>
      </c>
      <c r="G1117">
        <f>VLOOKUP(C1117,away!$B$2:$E$405,4,FALSE)</f>
        <v>1.8992</v>
      </c>
      <c r="H1117">
        <f>VLOOKUP(A1117,away!$A$2:$E$405,3,FALSE)</f>
        <v>0.9143</v>
      </c>
      <c r="I1117">
        <f>VLOOKUP(C1117,away!$B$2:$E$405,3,FALSE)</f>
        <v>0</v>
      </c>
      <c r="J1117">
        <f>VLOOKUP(B1117,home!$B$2:$E$405,4,FALSE)</f>
        <v>0.54690000000000005</v>
      </c>
      <c r="K1117" s="3">
        <f t="shared" si="1290"/>
        <v>1.8991193599679999</v>
      </c>
      <c r="L1117" s="3">
        <f t="shared" si="1291"/>
        <v>0</v>
      </c>
      <c r="M1117" s="5">
        <f t="shared" si="1292"/>
        <v>0.1497003933505234</v>
      </c>
      <c r="N1117" s="5">
        <f t="shared" si="1293"/>
        <v>0.28429891520680378</v>
      </c>
      <c r="O1117" s="5">
        <f t="shared" si="1294"/>
        <v>0</v>
      </c>
      <c r="P1117" s="5">
        <f t="shared" si="1295"/>
        <v>0</v>
      </c>
      <c r="Q1117" s="5">
        <f t="shared" si="1296"/>
        <v>0.26995878694357101</v>
      </c>
      <c r="R1117" s="5">
        <f t="shared" si="1297"/>
        <v>0</v>
      </c>
      <c r="S1117" s="5">
        <f t="shared" si="1298"/>
        <v>0</v>
      </c>
      <c r="T1117" s="5">
        <f t="shared" si="1299"/>
        <v>0</v>
      </c>
      <c r="U1117" s="5">
        <f t="shared" si="1300"/>
        <v>0</v>
      </c>
      <c r="V1117" s="5">
        <f t="shared" si="1301"/>
        <v>0</v>
      </c>
      <c r="W1117" s="5">
        <f t="shared" si="1302"/>
        <v>0.17089465289267072</v>
      </c>
      <c r="X1117" s="5">
        <f t="shared" si="1303"/>
        <v>0</v>
      </c>
      <c r="Y1117" s="5">
        <f t="shared" si="1304"/>
        <v>0</v>
      </c>
      <c r="Z1117" s="5">
        <f t="shared" si="1305"/>
        <v>0</v>
      </c>
      <c r="AA1117" s="5">
        <f t="shared" si="1306"/>
        <v>0</v>
      </c>
      <c r="AB1117" s="5">
        <f t="shared" si="1307"/>
        <v>0</v>
      </c>
      <c r="AC1117" s="5">
        <f t="shared" si="1308"/>
        <v>0</v>
      </c>
      <c r="AD1117" s="5">
        <f t="shared" si="1309"/>
        <v>8.1137335955870526E-2</v>
      </c>
      <c r="AE1117" s="5">
        <f t="shared" si="1310"/>
        <v>0</v>
      </c>
      <c r="AF1117" s="5">
        <f t="shared" si="1311"/>
        <v>0</v>
      </c>
      <c r="AG1117" s="5">
        <f t="shared" si="1312"/>
        <v>0</v>
      </c>
      <c r="AH1117" s="5">
        <f t="shared" si="1313"/>
        <v>0</v>
      </c>
      <c r="AI1117" s="5">
        <f t="shared" si="1314"/>
        <v>0</v>
      </c>
      <c r="AJ1117" s="5">
        <f t="shared" si="1315"/>
        <v>0</v>
      </c>
      <c r="AK1117" s="5">
        <f t="shared" si="1316"/>
        <v>0</v>
      </c>
      <c r="AL1117" s="5">
        <f t="shared" si="1317"/>
        <v>0</v>
      </c>
      <c r="AM1117" s="5">
        <f t="shared" si="1318"/>
        <v>3.0817897106004299E-2</v>
      </c>
      <c r="AN1117" s="5">
        <f t="shared" si="1319"/>
        <v>0</v>
      </c>
      <c r="AO1117" s="5">
        <f t="shared" si="1320"/>
        <v>0</v>
      </c>
      <c r="AP1117" s="5">
        <f t="shared" si="1321"/>
        <v>0</v>
      </c>
      <c r="AQ1117" s="5">
        <f t="shared" si="1322"/>
        <v>0</v>
      </c>
      <c r="AR1117" s="5">
        <f t="shared" si="1323"/>
        <v>0</v>
      </c>
      <c r="AS1117" s="5">
        <f t="shared" si="1324"/>
        <v>0</v>
      </c>
      <c r="AT1117" s="5">
        <f t="shared" si="1325"/>
        <v>0</v>
      </c>
      <c r="AU1117" s="5">
        <f t="shared" si="1326"/>
        <v>0</v>
      </c>
      <c r="AV1117" s="5">
        <f t="shared" si="1327"/>
        <v>0</v>
      </c>
      <c r="AW1117" s="5">
        <f t="shared" si="1328"/>
        <v>0</v>
      </c>
      <c r="AX1117" s="5">
        <f t="shared" si="1329"/>
        <v>9.7544775045857613E-3</v>
      </c>
      <c r="AY1117" s="5">
        <f t="shared" si="1330"/>
        <v>0</v>
      </c>
      <c r="AZ1117" s="5">
        <f t="shared" si="1331"/>
        <v>0</v>
      </c>
      <c r="BA1117" s="5">
        <f t="shared" si="1332"/>
        <v>0</v>
      </c>
      <c r="BB1117" s="5">
        <f t="shared" si="1333"/>
        <v>0</v>
      </c>
      <c r="BC1117" s="5">
        <f t="shared" si="1334"/>
        <v>0</v>
      </c>
      <c r="BD1117" s="5">
        <f t="shared" si="1335"/>
        <v>0</v>
      </c>
      <c r="BE1117" s="5">
        <f t="shared" si="1336"/>
        <v>0</v>
      </c>
      <c r="BF1117" s="5">
        <f t="shared" si="1337"/>
        <v>0</v>
      </c>
      <c r="BG1117" s="5">
        <f t="shared" si="1338"/>
        <v>0</v>
      </c>
      <c r="BH1117" s="5">
        <f t="shared" si="1339"/>
        <v>0</v>
      </c>
      <c r="BI1117" s="5">
        <f t="shared" si="1340"/>
        <v>0</v>
      </c>
      <c r="BJ1117" s="8">
        <f t="shared" si="1341"/>
        <v>0.84686206560950594</v>
      </c>
      <c r="BK1117" s="8">
        <f t="shared" si="1342"/>
        <v>0.1497003933505234</v>
      </c>
      <c r="BL1117" s="8">
        <f t="shared" si="1343"/>
        <v>0</v>
      </c>
      <c r="BM1117" s="8">
        <f t="shared" si="1344"/>
        <v>0.29260436345913132</v>
      </c>
      <c r="BN1117" s="8">
        <f t="shared" si="1345"/>
        <v>0.70395809550089816</v>
      </c>
    </row>
    <row r="1118" spans="1:66" x14ac:dyDescent="0.25">
      <c r="A1118" t="s">
        <v>448</v>
      </c>
      <c r="B1118" t="s">
        <v>460</v>
      </c>
      <c r="C1118" t="s">
        <v>454</v>
      </c>
      <c r="D1118" s="7" t="s">
        <v>528</v>
      </c>
      <c r="E1118">
        <f>VLOOKUP(A1118,home!$A$2:$E$405,3,FALSE)</f>
        <v>1.2285999999999999</v>
      </c>
      <c r="F1118">
        <f>VLOOKUP(B1118,home!$B$2:$E$405,3,FALSE)</f>
        <v>1.3566</v>
      </c>
      <c r="G1118">
        <f>VLOOKUP(C1118,away!$B$2:$E$405,4,FALSE)</f>
        <v>0.40699999999999997</v>
      </c>
      <c r="H1118">
        <f>VLOOKUP(A1118,away!$A$2:$E$405,3,FALSE)</f>
        <v>0.9143</v>
      </c>
      <c r="I1118">
        <f>VLOOKUP(C1118,away!$B$2:$E$405,3,FALSE)</f>
        <v>0.54690000000000005</v>
      </c>
      <c r="J1118">
        <f>VLOOKUP(B1118,home!$B$2:$E$405,4,FALSE)</f>
        <v>0.36459999999999998</v>
      </c>
      <c r="K1118" s="3">
        <f t="shared" si="1290"/>
        <v>0.6783545353199999</v>
      </c>
      <c r="L1118" s="3">
        <f t="shared" si="1291"/>
        <v>0.18231118228199999</v>
      </c>
      <c r="M1118" s="5">
        <f t="shared" si="1292"/>
        <v>0.42288046961871673</v>
      </c>
      <c r="N1118" s="5">
        <f t="shared" si="1293"/>
        <v>0.2868628844641079</v>
      </c>
      <c r="O1118" s="5">
        <f t="shared" si="1294"/>
        <v>7.7095838380155615E-2</v>
      </c>
      <c r="P1118" s="5">
        <f t="shared" si="1295"/>
        <v>5.2298311619476269E-2</v>
      </c>
      <c r="Q1118" s="5">
        <f t="shared" si="1296"/>
        <v>9.7297369345602361E-2</v>
      </c>
      <c r="R1118" s="5">
        <f t="shared" si="1297"/>
        <v>7.0277167220540795E-3</v>
      </c>
      <c r="S1118" s="5">
        <f t="shared" si="1298"/>
        <v>1.6169541955401235E-3</v>
      </c>
      <c r="T1118" s="5">
        <f t="shared" si="1299"/>
        <v>1.7738398438325188E-2</v>
      </c>
      <c r="U1118" s="5">
        <f t="shared" si="1300"/>
        <v>4.7672835113495874E-3</v>
      </c>
      <c r="V1118" s="5">
        <f t="shared" si="1301"/>
        <v>2.2219037836447603E-5</v>
      </c>
      <c r="W1118" s="5">
        <f t="shared" si="1302"/>
        <v>2.2000703923431498E-2</v>
      </c>
      <c r="X1118" s="5">
        <f t="shared" si="1303"/>
        <v>4.0109743433170315E-3</v>
      </c>
      <c r="Y1118" s="5">
        <f t="shared" si="1304"/>
        <v>3.6562273731644826E-4</v>
      </c>
      <c r="Z1118" s="5">
        <f t="shared" si="1305"/>
        <v>4.2707711478022037E-4</v>
      </c>
      <c r="AA1118" s="5">
        <f t="shared" si="1306"/>
        <v>2.8970969774254259E-4</v>
      </c>
      <c r="AB1118" s="5">
        <f t="shared" si="1307"/>
        <v>9.8262943694920048E-5</v>
      </c>
      <c r="AC1118" s="5">
        <f t="shared" si="1308"/>
        <v>1.7174152156151607E-7</v>
      </c>
      <c r="AD1118" s="5">
        <f t="shared" si="1309"/>
        <v>3.7310693216730676E-3</v>
      </c>
      <c r="AE1118" s="5">
        <f t="shared" si="1310"/>
        <v>6.8021565921031662E-4</v>
      </c>
      <c r="AF1118" s="5">
        <f t="shared" si="1311"/>
        <v>6.2005460518681403E-5</v>
      </c>
      <c r="AG1118" s="5">
        <f t="shared" si="1312"/>
        <v>3.768096271700227E-6</v>
      </c>
      <c r="AH1118" s="5">
        <f t="shared" si="1313"/>
        <v>1.9465233430291838E-5</v>
      </c>
      <c r="AI1118" s="5">
        <f t="shared" si="1314"/>
        <v>1.3204329378500944E-5</v>
      </c>
      <c r="AJ1118" s="5">
        <f t="shared" si="1315"/>
        <v>4.4786083598826152E-6</v>
      </c>
      <c r="AK1118" s="5">
        <f t="shared" si="1316"/>
        <v>1.012694764282813E-6</v>
      </c>
      <c r="AL1118" s="5">
        <f t="shared" si="1317"/>
        <v>8.4958206944155806E-10</v>
      </c>
      <c r="AM1118" s="5">
        <f t="shared" si="1318"/>
        <v>5.0619755919004822E-4</v>
      </c>
      <c r="AN1118" s="5">
        <f t="shared" si="1319"/>
        <v>9.2285475484200354E-5</v>
      </c>
      <c r="AO1118" s="5">
        <f t="shared" si="1320"/>
        <v>8.412337071490545E-6</v>
      </c>
      <c r="AP1118" s="5">
        <f t="shared" si="1321"/>
        <v>5.1122103908604632E-7</v>
      </c>
      <c r="AQ1118" s="5">
        <f t="shared" si="1322"/>
        <v>2.3300328010802399E-8</v>
      </c>
      <c r="AR1118" s="5">
        <f t="shared" si="1323"/>
        <v>7.0974594401432371E-7</v>
      </c>
      <c r="AS1118" s="5">
        <f t="shared" si="1324"/>
        <v>4.8145938004709111E-7</v>
      </c>
      <c r="AT1118" s="5">
        <f t="shared" si="1325"/>
        <v>1.6330007701364986E-7</v>
      </c>
      <c r="AU1118" s="5">
        <f t="shared" si="1326"/>
        <v>3.692511595343822E-8</v>
      </c>
      <c r="AV1118" s="5">
        <f t="shared" si="1327"/>
        <v>6.2620799685579235E-9</v>
      </c>
      <c r="AW1118" s="5">
        <f t="shared" si="1328"/>
        <v>2.9185885719823708E-12</v>
      </c>
      <c r="AX1118" s="5">
        <f t="shared" si="1329"/>
        <v>5.7230235007413865E-5</v>
      </c>
      <c r="AY1118" s="5">
        <f t="shared" si="1330"/>
        <v>1.0433711806478324E-5</v>
      </c>
      <c r="AZ1118" s="5">
        <f t="shared" si="1331"/>
        <v>9.5109116751436248E-7</v>
      </c>
      <c r="BA1118" s="5">
        <f t="shared" si="1332"/>
        <v>5.7798185069170393E-8</v>
      </c>
      <c r="BB1118" s="5">
        <f t="shared" si="1333"/>
        <v>2.6343138634285718E-9</v>
      </c>
      <c r="BC1118" s="5">
        <f t="shared" si="1334"/>
        <v>9.60529749887053E-11</v>
      </c>
      <c r="BD1118" s="5">
        <f t="shared" si="1335"/>
        <v>2.1565770362184239E-8</v>
      </c>
      <c r="BE1118" s="5">
        <f t="shared" si="1336"/>
        <v>1.4629238132857313E-8</v>
      </c>
      <c r="BF1118" s="5">
        <f t="shared" si="1337"/>
        <v>4.9619050178500228E-9</v>
      </c>
      <c r="BG1118" s="5">
        <f t="shared" si="1338"/>
        <v>1.1219769242285428E-9</v>
      </c>
      <c r="BH1118" s="5">
        <f t="shared" si="1339"/>
        <v>1.9027453376870394E-10</v>
      </c>
      <c r="BI1118" s="5">
        <f t="shared" si="1340"/>
        <v>2.581471858757976E-11</v>
      </c>
      <c r="BJ1118" s="8">
        <f t="shared" si="1341"/>
        <v>0.4334291172494204</v>
      </c>
      <c r="BK1118" s="8">
        <f t="shared" si="1342"/>
        <v>0.47682856077447971</v>
      </c>
      <c r="BL1118" s="8">
        <f t="shared" si="1343"/>
        <v>8.9318412308506373E-2</v>
      </c>
      <c r="BM1118" s="8">
        <f t="shared" si="1344"/>
        <v>5.6530143588185783E-2</v>
      </c>
      <c r="BN1118" s="8">
        <f t="shared" si="1345"/>
        <v>0.94346259015011302</v>
      </c>
    </row>
    <row r="1119" spans="1:66" x14ac:dyDescent="0.25">
      <c r="A1119" t="s">
        <v>22</v>
      </c>
      <c r="B1119" t="s">
        <v>254</v>
      </c>
      <c r="C1119" t="s">
        <v>248</v>
      </c>
      <c r="D1119" s="7" t="s">
        <v>528</v>
      </c>
      <c r="E1119">
        <f>VLOOKUP(A1119,home!$A$2:$E$405,3,FALSE)</f>
        <v>1.4</v>
      </c>
      <c r="F1119">
        <f>VLOOKUP(B1119,home!$B$2:$E$405,3,FALSE)</f>
        <v>0.23810000000000001</v>
      </c>
      <c r="G1119">
        <f>VLOOKUP(C1119,away!$B$2:$E$405,4,FALSE)</f>
        <v>0.89290000000000003</v>
      </c>
      <c r="H1119">
        <f>VLOOKUP(A1119,away!$A$2:$E$405,3,FALSE)</f>
        <v>1.0286</v>
      </c>
      <c r="I1119">
        <f>VLOOKUP(C1119,away!$B$2:$E$405,3,FALSE)</f>
        <v>0.72909999999999997</v>
      </c>
      <c r="J1119">
        <f>VLOOKUP(B1119,home!$B$2:$E$405,4,FALSE)</f>
        <v>1.9443999999999999</v>
      </c>
      <c r="K1119" s="3">
        <f t="shared" si="1290"/>
        <v>0.297639286</v>
      </c>
      <c r="L1119" s="3">
        <f t="shared" si="1291"/>
        <v>1.4582071743439997</v>
      </c>
      <c r="M1119" s="5">
        <f t="shared" si="1292"/>
        <v>0.17276094509404932</v>
      </c>
      <c r="N1119" s="5">
        <f t="shared" si="1293"/>
        <v>5.1420444346478043E-2</v>
      </c>
      <c r="O1119" s="5">
        <f t="shared" si="1294"/>
        <v>0.25192124958259254</v>
      </c>
      <c r="P1119" s="5">
        <f t="shared" si="1295"/>
        <v>7.4981660853990634E-2</v>
      </c>
      <c r="Q1119" s="5">
        <f t="shared" si="1296"/>
        <v>7.6523721705442291E-3</v>
      </c>
      <c r="R1119" s="5">
        <f t="shared" si="1297"/>
        <v>0.18367668675552093</v>
      </c>
      <c r="S1119" s="5">
        <f t="shared" si="1298"/>
        <v>8.1358802786158872E-3</v>
      </c>
      <c r="T1119" s="5">
        <f t="shared" si="1299"/>
        <v>1.1158743999837959E-2</v>
      </c>
      <c r="U1119" s="5">
        <f t="shared" si="1300"/>
        <v>5.46693979007589E-2</v>
      </c>
      <c r="V1119" s="5">
        <f t="shared" si="1301"/>
        <v>3.9234807346568253E-4</v>
      </c>
      <c r="W1119" s="5">
        <f t="shared" si="1302"/>
        <v>7.5921552968235162E-4</v>
      </c>
      <c r="X1119" s="5">
        <f t="shared" si="1303"/>
        <v>1.1070935322561851E-3</v>
      </c>
      <c r="Y1119" s="5">
        <f t="shared" si="1304"/>
        <v>8.0718586570290474E-4</v>
      </c>
      <c r="Z1119" s="5">
        <f t="shared" si="1305"/>
        <v>8.9279554128878683E-2</v>
      </c>
      <c r="AA1119" s="5">
        <f t="shared" si="1306"/>
        <v>2.6573102745317802E-2</v>
      </c>
      <c r="AB1119" s="5">
        <f t="shared" si="1307"/>
        <v>3.9545996639605147E-3</v>
      </c>
      <c r="AC1119" s="5">
        <f t="shared" si="1308"/>
        <v>1.0642925606430128E-5</v>
      </c>
      <c r="AD1119" s="5">
        <f t="shared" si="1309"/>
        <v>5.6493092043691722E-5</v>
      </c>
      <c r="AE1119" s="5">
        <f t="shared" si="1310"/>
        <v>8.2378632118987202E-5</v>
      </c>
      <c r="AF1119" s="5">
        <f t="shared" si="1311"/>
        <v>6.00625561842761E-5</v>
      </c>
      <c r="AG1119" s="5">
        <f t="shared" si="1312"/>
        <v>2.9194550112450315E-5</v>
      </c>
      <c r="AH1119" s="5">
        <f t="shared" si="1313"/>
        <v>3.2547021588241118E-2</v>
      </c>
      <c r="AI1119" s="5">
        <f t="shared" si="1314"/>
        <v>9.6872722669506719E-3</v>
      </c>
      <c r="AJ1119" s="5">
        <f t="shared" si="1315"/>
        <v>1.4416564004113993E-3</v>
      </c>
      <c r="AK1119" s="5">
        <f t="shared" si="1316"/>
        <v>1.4303119389192637E-4</v>
      </c>
      <c r="AL1119" s="5">
        <f t="shared" si="1317"/>
        <v>1.8476959312329762E-7</v>
      </c>
      <c r="AM1119" s="5">
        <f t="shared" si="1318"/>
        <v>3.3629127159633366E-6</v>
      </c>
      <c r="AN1119" s="5">
        <f t="shared" si="1319"/>
        <v>4.9038234491104025E-6</v>
      </c>
      <c r="AO1119" s="5">
        <f t="shared" si="1320"/>
        <v>3.5753952676045638E-6</v>
      </c>
      <c r="AP1119" s="5">
        <f t="shared" si="1321"/>
        <v>1.737889010112186E-6</v>
      </c>
      <c r="AQ1119" s="5">
        <f t="shared" si="1322"/>
        <v>6.3355055568979595E-7</v>
      </c>
      <c r="AR1119" s="5">
        <f t="shared" si="1323"/>
        <v>9.4920600767004464E-3</v>
      </c>
      <c r="AS1119" s="5">
        <f t="shared" si="1324"/>
        <v>2.8252099838982259E-3</v>
      </c>
      <c r="AT1119" s="5">
        <f t="shared" si="1325"/>
        <v>4.2044674120376963E-4</v>
      </c>
      <c r="AU1119" s="5">
        <f t="shared" si="1326"/>
        <v>4.1713822617638929E-5</v>
      </c>
      <c r="AV1119" s="5">
        <f t="shared" si="1327"/>
        <v>3.103918095061175E-6</v>
      </c>
      <c r="AW1119" s="5">
        <f t="shared" si="1328"/>
        <v>2.2276014215543768E-9</v>
      </c>
      <c r="AX1119" s="5">
        <f t="shared" si="1329"/>
        <v>1.6682248994327472E-7</v>
      </c>
      <c r="AY1119" s="5">
        <f t="shared" si="1330"/>
        <v>2.4326175167721292E-7</v>
      </c>
      <c r="AZ1119" s="5">
        <f t="shared" si="1331"/>
        <v>1.7736301576960021E-7</v>
      </c>
      <c r="BA1119" s="5">
        <f t="shared" si="1332"/>
        <v>8.6210674019506307E-8</v>
      </c>
      <c r="BB1119" s="5">
        <f t="shared" si="1333"/>
        <v>3.142825584006902E-8</v>
      </c>
      <c r="BC1119" s="5">
        <f t="shared" si="1334"/>
        <v>9.165781628621469E-9</v>
      </c>
      <c r="BD1119" s="5">
        <f t="shared" si="1335"/>
        <v>2.3068983505248088E-3</v>
      </c>
      <c r="BE1119" s="5">
        <f t="shared" si="1336"/>
        <v>6.8662357792478174E-4</v>
      </c>
      <c r="BF1119" s="5">
        <f t="shared" si="1337"/>
        <v>1.0218307574214869E-4</v>
      </c>
      <c r="BG1119" s="5">
        <f t="shared" si="1338"/>
        <v>1.0137899235059019E-5</v>
      </c>
      <c r="BH1119" s="5">
        <f t="shared" si="1339"/>
        <v>7.5435927246572804E-7</v>
      </c>
      <c r="BI1119" s="5">
        <f t="shared" si="1340"/>
        <v>4.4905391048835737E-8</v>
      </c>
      <c r="BJ1119" s="8">
        <f t="shared" si="1341"/>
        <v>7.3148112097928458E-2</v>
      </c>
      <c r="BK1119" s="8">
        <f t="shared" si="1342"/>
        <v>0.25628190525707273</v>
      </c>
      <c r="BL1119" s="8">
        <f t="shared" si="1343"/>
        <v>0.58050319480825141</v>
      </c>
      <c r="BM1119" s="8">
        <f t="shared" si="1344"/>
        <v>0.25679916645480522</v>
      </c>
      <c r="BN1119" s="8">
        <f t="shared" si="1345"/>
        <v>0.74241335880317572</v>
      </c>
    </row>
    <row r="1120" spans="1:66" x14ac:dyDescent="0.25">
      <c r="A1120" t="s">
        <v>22</v>
      </c>
      <c r="B1120" t="s">
        <v>161</v>
      </c>
      <c r="C1120" t="s">
        <v>158</v>
      </c>
      <c r="D1120" s="7" t="s">
        <v>528</v>
      </c>
      <c r="E1120">
        <f>VLOOKUP(A1120,home!$A$2:$E$405,3,FALSE)</f>
        <v>1.4</v>
      </c>
      <c r="F1120">
        <f>VLOOKUP(B1120,home!$B$2:$E$405,3,FALSE)</f>
        <v>1.25</v>
      </c>
      <c r="G1120">
        <f>VLOOKUP(C1120,away!$B$2:$E$405,4,FALSE)</f>
        <v>1.4286000000000001</v>
      </c>
      <c r="H1120">
        <f>VLOOKUP(A1120,away!$A$2:$E$405,3,FALSE)</f>
        <v>1.0286</v>
      </c>
      <c r="I1120">
        <f>VLOOKUP(C1120,away!$B$2:$E$405,3,FALSE)</f>
        <v>0.97219999999999995</v>
      </c>
      <c r="J1120">
        <f>VLOOKUP(B1120,home!$B$2:$E$405,4,FALSE)</f>
        <v>1.2152000000000001</v>
      </c>
      <c r="K1120" s="3">
        <f t="shared" si="1290"/>
        <v>2.5000500000000003</v>
      </c>
      <c r="L1120" s="3">
        <f t="shared" si="1291"/>
        <v>1.2152059787839999</v>
      </c>
      <c r="M1120" s="5">
        <f t="shared" si="1292"/>
        <v>2.4349207436702023E-2</v>
      </c>
      <c r="N1120" s="5">
        <f t="shared" si="1293"/>
        <v>6.0874236052126898E-2</v>
      </c>
      <c r="O1120" s="5">
        <f t="shared" si="1294"/>
        <v>2.9589302455732134E-2</v>
      </c>
      <c r="P1120" s="5">
        <f t="shared" si="1295"/>
        <v>7.3974735604453126E-2</v>
      </c>
      <c r="Q1120" s="5">
        <f t="shared" si="1296"/>
        <v>7.609431692105996E-2</v>
      </c>
      <c r="R1120" s="5">
        <f t="shared" si="1297"/>
        <v>1.7978548626126894E-2</v>
      </c>
      <c r="S1120" s="5">
        <f t="shared" si="1298"/>
        <v>5.6185211797698018E-2</v>
      </c>
      <c r="T1120" s="5">
        <f t="shared" si="1299"/>
        <v>9.2470268873956568E-2</v>
      </c>
      <c r="U1120" s="5">
        <f t="shared" si="1300"/>
        <v>4.4947270492748541E-2</v>
      </c>
      <c r="V1120" s="5">
        <f t="shared" si="1301"/>
        <v>1.8966103007753855E-2</v>
      </c>
      <c r="W1120" s="5">
        <f t="shared" si="1302"/>
        <v>6.3413199006165322E-2</v>
      </c>
      <c r="X1120" s="5">
        <f t="shared" si="1303"/>
        <v>7.7060098566111707E-2</v>
      </c>
      <c r="Y1120" s="5">
        <f t="shared" si="1304"/>
        <v>4.6821946251611651E-2</v>
      </c>
      <c r="Z1120" s="5">
        <f t="shared" si="1305"/>
        <v>7.2825465934427559E-3</v>
      </c>
      <c r="AA1120" s="5">
        <f t="shared" si="1306"/>
        <v>1.8206730610936563E-2</v>
      </c>
      <c r="AB1120" s="5">
        <f t="shared" si="1307"/>
        <v>2.2758868431935985E-2</v>
      </c>
      <c r="AC1120" s="5">
        <f t="shared" si="1308"/>
        <v>3.6012785505767329E-3</v>
      </c>
      <c r="AD1120" s="5">
        <f t="shared" si="1309"/>
        <v>3.9634042043840911E-2</v>
      </c>
      <c r="AE1120" s="5">
        <f t="shared" si="1310"/>
        <v>4.8163524855051904E-2</v>
      </c>
      <c r="AF1120" s="5">
        <f t="shared" si="1311"/>
        <v>2.926430168158543E-2</v>
      </c>
      <c r="AG1120" s="5">
        <f t="shared" si="1312"/>
        <v>1.1854051456133758E-2</v>
      </c>
      <c r="AH1120" s="5">
        <f t="shared" si="1313"/>
        <v>2.2124485402811732E-3</v>
      </c>
      <c r="AI1120" s="5">
        <f t="shared" si="1314"/>
        <v>5.5312319731299475E-3</v>
      </c>
      <c r="AJ1120" s="5">
        <f t="shared" si="1315"/>
        <v>6.9141782472117658E-3</v>
      </c>
      <c r="AK1120" s="5">
        <f t="shared" si="1316"/>
        <v>5.7619304423139252E-3</v>
      </c>
      <c r="AL1120" s="5">
        <f t="shared" si="1317"/>
        <v>4.3763827518319357E-4</v>
      </c>
      <c r="AM1120" s="5">
        <f t="shared" si="1318"/>
        <v>1.9817417362340887E-2</v>
      </c>
      <c r="AN1120" s="5">
        <f t="shared" si="1319"/>
        <v>2.4082244062774493E-2</v>
      </c>
      <c r="AO1120" s="5">
        <f t="shared" si="1320"/>
        <v>1.4632443483809527E-2</v>
      </c>
      <c r="AP1120" s="5">
        <f t="shared" si="1321"/>
        <v>5.9271442685814388E-3</v>
      </c>
      <c r="AQ1120" s="5">
        <f t="shared" si="1322"/>
        <v>1.8006752880738717E-3</v>
      </c>
      <c r="AR1120" s="5">
        <f t="shared" si="1323"/>
        <v>5.3771613878032245E-4</v>
      </c>
      <c r="AS1120" s="5">
        <f t="shared" si="1324"/>
        <v>1.3443172327577452E-3</v>
      </c>
      <c r="AT1120" s="5">
        <f t="shared" si="1325"/>
        <v>1.6804301488780012E-3</v>
      </c>
      <c r="AU1120" s="5">
        <f t="shared" si="1326"/>
        <v>1.4003864645674823E-3</v>
      </c>
      <c r="AV1120" s="5">
        <f t="shared" si="1327"/>
        <v>8.7525904518548369E-4</v>
      </c>
      <c r="AW1120" s="5">
        <f t="shared" si="1328"/>
        <v>3.6932728122243439E-5</v>
      </c>
      <c r="AX1120" s="5">
        <f t="shared" si="1329"/>
        <v>8.2574223794533944E-3</v>
      </c>
      <c r="AY1120" s="5">
        <f t="shared" si="1330"/>
        <v>1.0034469044856571E-2</v>
      </c>
      <c r="AZ1120" s="5">
        <f t="shared" si="1331"/>
        <v>6.0969733886163391E-3</v>
      </c>
      <c r="BA1120" s="5">
        <f t="shared" si="1332"/>
        <v>2.4696928381111728E-3</v>
      </c>
      <c r="BB1120" s="5">
        <f t="shared" si="1333"/>
        <v>7.5029637565818101E-4</v>
      </c>
      <c r="BC1120" s="5">
        <f t="shared" si="1334"/>
        <v>1.8235292831195733E-4</v>
      </c>
      <c r="BD1120" s="5">
        <f t="shared" si="1335"/>
        <v>1.0890597778908245E-4</v>
      </c>
      <c r="BE1120" s="5">
        <f t="shared" si="1336"/>
        <v>2.7227038977159561E-4</v>
      </c>
      <c r="BF1120" s="5">
        <f t="shared" si="1337"/>
        <v>3.4034479397423897E-4</v>
      </c>
      <c r="BG1120" s="5">
        <f t="shared" si="1338"/>
        <v>2.8362633405843205E-4</v>
      </c>
      <c r="BH1120" s="5">
        <f t="shared" si="1339"/>
        <v>1.7727000411569578E-4</v>
      </c>
      <c r="BI1120" s="5">
        <f t="shared" si="1340"/>
        <v>8.8636774757889025E-5</v>
      </c>
      <c r="BJ1120" s="8">
        <f t="shared" si="1341"/>
        <v>0.63970111712823186</v>
      </c>
      <c r="BK1120" s="8">
        <f t="shared" si="1342"/>
        <v>0.18754864371722355</v>
      </c>
      <c r="BL1120" s="8">
        <f t="shared" si="1343"/>
        <v>0.16100967312505288</v>
      </c>
      <c r="BM1120" s="8">
        <f t="shared" si="1344"/>
        <v>0.70268409715101554</v>
      </c>
      <c r="BN1120" s="8">
        <f t="shared" si="1345"/>
        <v>0.28286034709620106</v>
      </c>
    </row>
    <row r="1121" spans="1:66" x14ac:dyDescent="0.25">
      <c r="A1121" t="s">
        <v>22</v>
      </c>
      <c r="B1121" t="s">
        <v>159</v>
      </c>
      <c r="C1121" t="s">
        <v>162</v>
      </c>
      <c r="D1121" s="7" t="s">
        <v>528</v>
      </c>
      <c r="E1121">
        <f>VLOOKUP(A1121,home!$A$2:$E$405,3,FALSE)</f>
        <v>1.4</v>
      </c>
      <c r="F1121">
        <f>VLOOKUP(B1121,home!$B$2:$E$405,3,FALSE)</f>
        <v>0.95240000000000002</v>
      </c>
      <c r="G1121">
        <f>VLOOKUP(C1121,away!$B$2:$E$405,4,FALSE)</f>
        <v>1.9048</v>
      </c>
      <c r="H1121">
        <f>VLOOKUP(A1121,away!$A$2:$E$405,3,FALSE)</f>
        <v>1.0286</v>
      </c>
      <c r="I1121">
        <f>VLOOKUP(C1121,away!$B$2:$E$405,3,FALSE)</f>
        <v>0.64810000000000001</v>
      </c>
      <c r="J1121">
        <f>VLOOKUP(B1121,home!$B$2:$E$405,4,FALSE)</f>
        <v>2.2685</v>
      </c>
      <c r="K1121" s="3">
        <f t="shared" si="1290"/>
        <v>2.539784128</v>
      </c>
      <c r="L1121" s="3">
        <f t="shared" si="1291"/>
        <v>1.5122629947099999</v>
      </c>
      <c r="M1121" s="5">
        <f t="shared" si="1292"/>
        <v>1.7386745381880737E-2</v>
      </c>
      <c r="N1121" s="5">
        <f t="shared" si="1293"/>
        <v>4.4158579958478002E-2</v>
      </c>
      <c r="O1121" s="5">
        <f t="shared" si="1294"/>
        <v>2.6293331639463225E-2</v>
      </c>
      <c r="P1121" s="5">
        <f t="shared" si="1295"/>
        <v>6.6779386370148922E-2</v>
      </c>
      <c r="Q1121" s="5">
        <f t="shared" si="1296"/>
        <v>5.6076630246780661E-2</v>
      </c>
      <c r="R1121" s="5">
        <f t="shared" si="1297"/>
        <v>1.9881216222998929E-2</v>
      </c>
      <c r="S1121" s="5">
        <f t="shared" si="1298"/>
        <v>6.4121926588701875E-2</v>
      </c>
      <c r="T1121" s="5">
        <f t="shared" si="1299"/>
        <v>8.4802612790241885E-2</v>
      </c>
      <c r="U1121" s="5">
        <f t="shared" si="1300"/>
        <v>5.0493997408508788E-2</v>
      </c>
      <c r="V1121" s="5">
        <f t="shared" si="1301"/>
        <v>2.7364541950493673E-2</v>
      </c>
      <c r="W1121" s="5">
        <f t="shared" si="1302"/>
        <v>4.7474178484166081E-2</v>
      </c>
      <c r="X1121" s="5">
        <f t="shared" si="1303"/>
        <v>7.1793443325862044E-2</v>
      </c>
      <c r="Y1121" s="5">
        <f t="shared" si="1304"/>
        <v>5.4285283802255405E-2</v>
      </c>
      <c r="Z1121" s="5">
        <f t="shared" si="1305"/>
        <v>1.0021875861289799E-2</v>
      </c>
      <c r="AA1121" s="5">
        <f t="shared" si="1306"/>
        <v>2.5453401245290164E-2</v>
      </c>
      <c r="AB1121" s="5">
        <f t="shared" si="1307"/>
        <v>3.2323072243201696E-2</v>
      </c>
      <c r="AC1121" s="5">
        <f t="shared" si="1308"/>
        <v>6.5688951541016368E-3</v>
      </c>
      <c r="AD1121" s="5">
        <f t="shared" si="1309"/>
        <v>3.0143541250981037E-2</v>
      </c>
      <c r="AE1121" s="5">
        <f t="shared" si="1310"/>
        <v>4.5584961963373E-2</v>
      </c>
      <c r="AF1121" s="5">
        <f t="shared" si="1311"/>
        <v>3.446822554623595E-2</v>
      </c>
      <c r="AG1121" s="5">
        <f t="shared" si="1312"/>
        <v>1.7375007328963504E-2</v>
      </c>
      <c r="AH1121" s="5">
        <f t="shared" si="1313"/>
        <v>3.7889280006514932E-3</v>
      </c>
      <c r="AI1121" s="5">
        <f t="shared" si="1314"/>
        <v>9.6230591981894369E-3</v>
      </c>
      <c r="AJ1121" s="5">
        <f t="shared" si="1315"/>
        <v>1.2220246507182968E-2</v>
      </c>
      <c r="AK1121" s="5">
        <f t="shared" si="1316"/>
        <v>1.0345596039730247E-2</v>
      </c>
      <c r="AL1121" s="5">
        <f t="shared" si="1317"/>
        <v>1.0091981630510334E-3</v>
      </c>
      <c r="AM1121" s="5">
        <f t="shared" si="1318"/>
        <v>1.5311617526190976E-2</v>
      </c>
      <c r="AN1121" s="5">
        <f t="shared" si="1319"/>
        <v>2.3155192574011683E-2</v>
      </c>
      <c r="AO1121" s="5">
        <f t="shared" si="1320"/>
        <v>1.7508370432530833E-2</v>
      </c>
      <c r="AP1121" s="5">
        <f t="shared" si="1321"/>
        <v>8.825753567597034E-3</v>
      </c>
      <c r="AQ1121" s="5">
        <f t="shared" si="1322"/>
        <v>3.336715130176689E-3</v>
      </c>
      <c r="AR1121" s="5">
        <f t="shared" si="1323"/>
        <v>1.1459711210011598E-3</v>
      </c>
      <c r="AS1121" s="5">
        <f t="shared" si="1324"/>
        <v>2.9105192642651136E-3</v>
      </c>
      <c r="AT1121" s="5">
        <f t="shared" si="1325"/>
        <v>3.6960453158093863E-3</v>
      </c>
      <c r="AU1121" s="5">
        <f t="shared" si="1326"/>
        <v>3.1290524098204755E-3</v>
      </c>
      <c r="AV1121" s="5">
        <f t="shared" si="1327"/>
        <v>1.9867794115355493E-3</v>
      </c>
      <c r="AW1121" s="5">
        <f t="shared" si="1328"/>
        <v>1.0767083483903416E-4</v>
      </c>
      <c r="AX1121" s="5">
        <f t="shared" si="1329"/>
        <v>6.4813671945044143E-3</v>
      </c>
      <c r="AY1121" s="5">
        <f t="shared" si="1330"/>
        <v>9.8015317633763956E-3</v>
      </c>
      <c r="AZ1121" s="5">
        <f t="shared" si="1331"/>
        <v>7.4112468886143885E-3</v>
      </c>
      <c r="BA1121" s="5">
        <f t="shared" si="1332"/>
        <v>3.735918138103722E-3</v>
      </c>
      <c r="BB1121" s="5">
        <f t="shared" si="1333"/>
        <v>1.4124226878800355E-3</v>
      </c>
      <c r="BC1121" s="5">
        <f t="shared" si="1334"/>
        <v>4.2719091275396197E-4</v>
      </c>
      <c r="BD1121" s="5">
        <f t="shared" si="1335"/>
        <v>2.8883495321606497E-4</v>
      </c>
      <c r="BE1121" s="5">
        <f t="shared" si="1336"/>
        <v>7.3357842978978441E-4</v>
      </c>
      <c r="BF1121" s="5">
        <f t="shared" si="1337"/>
        <v>9.3156542631162844E-4</v>
      </c>
      <c r="BG1121" s="5">
        <f t="shared" si="1338"/>
        <v>7.8865836131327587E-4</v>
      </c>
      <c r="BH1121" s="5">
        <f t="shared" si="1339"/>
        <v>5.0075549711948693E-4</v>
      </c>
      <c r="BI1121" s="5">
        <f t="shared" si="1340"/>
        <v>2.5436217271856444E-4</v>
      </c>
      <c r="BJ1121" s="8">
        <f t="shared" si="1341"/>
        <v>0.58356979151307775</v>
      </c>
      <c r="BK1121" s="8">
        <f t="shared" si="1342"/>
        <v>0.1930322253717543</v>
      </c>
      <c r="BL1121" s="8">
        <f t="shared" si="1343"/>
        <v>0.20678897086811743</v>
      </c>
      <c r="BM1121" s="8">
        <f t="shared" si="1344"/>
        <v>0.75314311286595115</v>
      </c>
      <c r="BN1121" s="8">
        <f t="shared" si="1345"/>
        <v>0.23057588981975047</v>
      </c>
    </row>
    <row r="1122" spans="1:66" x14ac:dyDescent="0.25">
      <c r="A1122" t="s">
        <v>22</v>
      </c>
      <c r="B1122" t="s">
        <v>163</v>
      </c>
      <c r="C1122" t="s">
        <v>24</v>
      </c>
      <c r="D1122" s="7" t="s">
        <v>528</v>
      </c>
      <c r="E1122">
        <f>VLOOKUP(A1122,home!$A$2:$E$405,3,FALSE)</f>
        <v>1.4</v>
      </c>
      <c r="F1122">
        <f>VLOOKUP(B1122,home!$B$2:$E$405,3,FALSE)</f>
        <v>1.4286000000000001</v>
      </c>
      <c r="G1122">
        <f>VLOOKUP(C1122,away!$B$2:$E$405,4,FALSE)</f>
        <v>1.0713999999999999</v>
      </c>
      <c r="H1122">
        <f>VLOOKUP(A1122,away!$A$2:$E$405,3,FALSE)</f>
        <v>1.0286</v>
      </c>
      <c r="I1122">
        <f>VLOOKUP(C1122,away!$B$2:$E$405,3,FALSE)</f>
        <v>0.97219999999999995</v>
      </c>
      <c r="J1122">
        <f>VLOOKUP(B1122,home!$B$2:$E$405,4,FALSE)</f>
        <v>0.24299999999999999</v>
      </c>
      <c r="K1122" s="3">
        <f t="shared" si="1290"/>
        <v>2.1428428559999997</v>
      </c>
      <c r="L1122" s="3">
        <f t="shared" si="1291"/>
        <v>0.24300119555999997</v>
      </c>
      <c r="M1122" s="5">
        <f t="shared" si="1292"/>
        <v>9.2011284526336459E-2</v>
      </c>
      <c r="N1122" s="5">
        <f t="shared" si="1293"/>
        <v>0.19716572371864344</v>
      </c>
      <c r="O1122" s="5">
        <f t="shared" si="1294"/>
        <v>2.2358852144911085E-2</v>
      </c>
      <c r="P1122" s="5">
        <f t="shared" si="1295"/>
        <v>4.7911506587082993E-2</v>
      </c>
      <c r="Q1122" s="5">
        <f t="shared" si="1296"/>
        <v>0.21124758125928242</v>
      </c>
      <c r="R1122" s="5">
        <f t="shared" si="1297"/>
        <v>2.7166139012813318E-3</v>
      </c>
      <c r="S1122" s="5">
        <f t="shared" si="1298"/>
        <v>6.2370405849161113E-3</v>
      </c>
      <c r="T1122" s="5">
        <f t="shared" si="1299"/>
        <v>5.1333414805163867E-2</v>
      </c>
      <c r="U1122" s="5">
        <f t="shared" si="1300"/>
        <v>5.8212766908709909E-3</v>
      </c>
      <c r="V1122" s="5">
        <f t="shared" si="1301"/>
        <v>3.6085671762549327E-4</v>
      </c>
      <c r="W1122" s="5">
        <f t="shared" si="1302"/>
        <v>0.15089012344957756</v>
      </c>
      <c r="X1122" s="5">
        <f t="shared" si="1303"/>
        <v>3.6666480396443331E-2</v>
      </c>
      <c r="Y1122" s="5">
        <f t="shared" si="1304"/>
        <v>4.4549992866565157E-3</v>
      </c>
      <c r="Z1122" s="5">
        <f t="shared" si="1305"/>
        <v>2.2004680862875966E-4</v>
      </c>
      <c r="AA1122" s="5">
        <f t="shared" si="1306"/>
        <v>4.715257318557368E-4</v>
      </c>
      <c r="AB1122" s="5">
        <f t="shared" si="1307"/>
        <v>5.0520277296361863E-4</v>
      </c>
      <c r="AC1122" s="5">
        <f t="shared" si="1308"/>
        <v>1.1743932478302616E-5</v>
      </c>
      <c r="AD1122" s="5">
        <f t="shared" si="1309"/>
        <v>8.0833455768721321E-2</v>
      </c>
      <c r="AE1122" s="5">
        <f t="shared" si="1310"/>
        <v>1.9642626393045655E-2</v>
      </c>
      <c r="AF1122" s="5">
        <f t="shared" si="1311"/>
        <v>2.3865908487242524E-3</v>
      </c>
      <c r="AG1122" s="5">
        <f t="shared" si="1312"/>
        <v>1.9331480985084934E-4</v>
      </c>
      <c r="AH1122" s="5">
        <f t="shared" si="1313"/>
        <v>1.3367909393987783E-5</v>
      </c>
      <c r="AI1122" s="5">
        <f t="shared" si="1314"/>
        <v>2.864532914456201E-5</v>
      </c>
      <c r="AJ1122" s="5">
        <f t="shared" si="1315"/>
        <v>3.0691219457596648E-5</v>
      </c>
      <c r="AK1122" s="5">
        <f t="shared" si="1316"/>
        <v>2.1922153452213048E-5</v>
      </c>
      <c r="AL1122" s="5">
        <f t="shared" si="1317"/>
        <v>2.4460890908718947E-7</v>
      </c>
      <c r="AM1122" s="5">
        <f t="shared" si="1318"/>
        <v>3.4642678643959285E-2</v>
      </c>
      <c r="AN1122" s="5">
        <f t="shared" si="1319"/>
        <v>8.4182123278829842E-3</v>
      </c>
      <c r="AO1122" s="5">
        <f t="shared" si="1320"/>
        <v>1.0228178300767477E-3</v>
      </c>
      <c r="AP1122" s="5">
        <f t="shared" si="1321"/>
        <v>8.2848651849578157E-5</v>
      </c>
      <c r="AQ1122" s="5">
        <f t="shared" si="1322"/>
        <v>5.0330803624954252E-6</v>
      </c>
      <c r="AR1122" s="5">
        <f t="shared" si="1323"/>
        <v>6.4968359297535768E-7</v>
      </c>
      <c r="AS1122" s="5">
        <f t="shared" si="1324"/>
        <v>1.3921698458676569E-6</v>
      </c>
      <c r="AT1122" s="5">
        <f t="shared" si="1325"/>
        <v>1.4916006042780649E-6</v>
      </c>
      <c r="AU1122" s="5">
        <f t="shared" si="1326"/>
        <v>1.0654218996275112E-6</v>
      </c>
      <c r="AV1122" s="5">
        <f t="shared" si="1327"/>
        <v>5.7075792656069023E-7</v>
      </c>
      <c r="AW1122" s="5">
        <f t="shared" si="1328"/>
        <v>3.5380869674244322E-9</v>
      </c>
      <c r="AX1122" s="5">
        <f t="shared" si="1329"/>
        <v>1.2372302740818656E-2</v>
      </c>
      <c r="AY1122" s="5">
        <f t="shared" si="1330"/>
        <v>3.0064843578491976E-3</v>
      </c>
      <c r="AZ1122" s="5">
        <f t="shared" si="1331"/>
        <v>3.6528964669489688E-4</v>
      </c>
      <c r="BA1122" s="5">
        <f t="shared" si="1332"/>
        <v>2.9588606957516631E-5</v>
      </c>
      <c r="BB1122" s="5">
        <f t="shared" si="1333"/>
        <v>1.7975167164078693E-6</v>
      </c>
      <c r="BC1122" s="5">
        <f t="shared" si="1334"/>
        <v>8.7359742225239587E-8</v>
      </c>
      <c r="BD1122" s="5">
        <f t="shared" si="1335"/>
        <v>2.6312314971454671E-8</v>
      </c>
      <c r="BE1122" s="5">
        <f t="shared" si="1336"/>
        <v>5.6383156161403484E-8</v>
      </c>
      <c r="BF1122" s="5">
        <f t="shared" si="1337"/>
        <v>6.0410121689597923E-8</v>
      </c>
      <c r="BG1122" s="5">
        <f t="shared" si="1338"/>
        <v>4.3149799230881837E-8</v>
      </c>
      <c r="BH1122" s="5">
        <f t="shared" si="1339"/>
        <v>2.3115809754932357E-8</v>
      </c>
      <c r="BI1122" s="5">
        <f t="shared" si="1340"/>
        <v>9.9067095588023778E-9</v>
      </c>
      <c r="BJ1122" s="8">
        <f t="shared" si="1341"/>
        <v>0.81476145149901935</v>
      </c>
      <c r="BK1122" s="8">
        <f t="shared" si="1342"/>
        <v>0.14953916131519765</v>
      </c>
      <c r="BL1122" s="8">
        <f t="shared" si="1343"/>
        <v>3.1973486765111803E-2</v>
      </c>
      <c r="BM1122" s="8">
        <f t="shared" si="1344"/>
        <v>0.42007610343065732</v>
      </c>
      <c r="BN1122" s="8">
        <f t="shared" si="1345"/>
        <v>0.57341156213753763</v>
      </c>
    </row>
    <row r="1123" spans="1:66" x14ac:dyDescent="0.25">
      <c r="A1123" t="s">
        <v>25</v>
      </c>
      <c r="B1123" t="s">
        <v>501</v>
      </c>
      <c r="C1123" t="s">
        <v>168</v>
      </c>
      <c r="D1123" s="7" t="s">
        <v>528</v>
      </c>
      <c r="E1123">
        <f>VLOOKUP(A1123,home!$A$2:$E$405,3,FALSE)</f>
        <v>1.35</v>
      </c>
      <c r="F1123">
        <f>VLOOKUP(B1123,home!$B$2:$E$405,3,FALSE)</f>
        <v>0.98770000000000002</v>
      </c>
      <c r="G1123">
        <f>VLOOKUP(C1123,away!$B$2:$E$405,4,FALSE)</f>
        <v>1.7283999999999999</v>
      </c>
      <c r="H1123">
        <f>VLOOKUP(A1123,away!$A$2:$E$405,3,FALSE)</f>
        <v>1.0667</v>
      </c>
      <c r="I1123">
        <f>VLOOKUP(C1123,away!$B$2:$E$405,3,FALSE)</f>
        <v>1.5625</v>
      </c>
      <c r="J1123">
        <f>VLOOKUP(B1123,home!$B$2:$E$405,4,FALSE)</f>
        <v>1.25</v>
      </c>
      <c r="K1123" s="3">
        <f t="shared" si="1290"/>
        <v>2.3046399179999999</v>
      </c>
      <c r="L1123" s="3">
        <f t="shared" si="1291"/>
        <v>2.0833984375000001</v>
      </c>
      <c r="M1123" s="5">
        <f t="shared" si="1292"/>
        <v>1.2425078917631224E-2</v>
      </c>
      <c r="N1123" s="5">
        <f t="shared" si="1293"/>
        <v>2.8635332857873144E-2</v>
      </c>
      <c r="O1123" s="5">
        <f t="shared" si="1294"/>
        <v>2.5886390002807083E-2</v>
      </c>
      <c r="P1123" s="5">
        <f t="shared" si="1295"/>
        <v>5.9658807733385319E-2</v>
      </c>
      <c r="Q1123" s="5">
        <f t="shared" si="1296"/>
        <v>3.2997065584735745E-2</v>
      </c>
      <c r="R1123" s="5">
        <f t="shared" si="1297"/>
        <v>2.6965832242181954E-2</v>
      </c>
      <c r="S1123" s="5">
        <f t="shared" si="1298"/>
        <v>7.1612690828034925E-2</v>
      </c>
      <c r="T1123" s="5">
        <f t="shared" si="1299"/>
        <v>6.8746034881323484E-2</v>
      </c>
      <c r="U1123" s="5">
        <f t="shared" si="1300"/>
        <v>6.2146533407423953E-2</v>
      </c>
      <c r="V1123" s="5">
        <f t="shared" si="1301"/>
        <v>3.8205236912845289E-2</v>
      </c>
      <c r="W1123" s="5">
        <f t="shared" si="1302"/>
        <v>2.534878484114866E-2</v>
      </c>
      <c r="X1123" s="5">
        <f t="shared" si="1303"/>
        <v>5.2811618730572808E-2</v>
      </c>
      <c r="Y1123" s="5">
        <f t="shared" si="1304"/>
        <v>5.5013821972560571E-2</v>
      </c>
      <c r="Z1123" s="5">
        <f t="shared" si="1305"/>
        <v>1.8726857586416339E-2</v>
      </c>
      <c r="AA1123" s="5">
        <f t="shared" si="1306"/>
        <v>4.3158663532356215E-2</v>
      </c>
      <c r="AB1123" s="5">
        <f t="shared" si="1307"/>
        <v>4.9732589392099527E-2</v>
      </c>
      <c r="AC1123" s="5">
        <f t="shared" si="1308"/>
        <v>1.1465112709251948E-2</v>
      </c>
      <c r="AD1123" s="5">
        <f t="shared" si="1309"/>
        <v>1.460495535442613E-2</v>
      </c>
      <c r="AE1123" s="5">
        <f t="shared" si="1310"/>
        <v>3.0427941165168657E-2</v>
      </c>
      <c r="AF1123" s="5">
        <f t="shared" si="1311"/>
        <v>3.1696762539927162E-2</v>
      </c>
      <c r="AG1123" s="5">
        <f t="shared" si="1312"/>
        <v>2.2012328516497596E-2</v>
      </c>
      <c r="AH1123" s="5">
        <f t="shared" si="1313"/>
        <v>9.7538764587062066E-3</v>
      </c>
      <c r="AI1123" s="5">
        <f t="shared" si="1314"/>
        <v>2.2479173041974797E-2</v>
      </c>
      <c r="AJ1123" s="5">
        <f t="shared" si="1315"/>
        <v>2.590319975808231E-2</v>
      </c>
      <c r="AK1123" s="5">
        <f t="shared" si="1316"/>
        <v>1.9899182722134805E-2</v>
      </c>
      <c r="AL1123" s="5">
        <f t="shared" si="1317"/>
        <v>2.2019818442915928E-3</v>
      </c>
      <c r="AM1123" s="5">
        <f t="shared" si="1318"/>
        <v>6.7318326220836599E-3</v>
      </c>
      <c r="AN1123" s="5">
        <f t="shared" si="1319"/>
        <v>1.4025089566360626E-2</v>
      </c>
      <c r="AO1123" s="5">
        <f t="shared" si="1320"/>
        <v>1.4609924844176642E-2</v>
      </c>
      <c r="AP1123" s="5">
        <f t="shared" si="1321"/>
        <v>1.0146098197450017E-2</v>
      </c>
      <c r="AQ1123" s="5">
        <f t="shared" si="1322"/>
        <v>5.2845912828222343E-3</v>
      </c>
      <c r="AR1123" s="5">
        <f t="shared" si="1323"/>
        <v>4.064242194727309E-3</v>
      </c>
      <c r="AS1123" s="5">
        <f t="shared" si="1324"/>
        <v>9.3666147983884826E-3</v>
      </c>
      <c r="AT1123" s="5">
        <f t="shared" si="1325"/>
        <v>1.0793337180447815E-2</v>
      </c>
      <c r="AU1123" s="5">
        <f t="shared" si="1326"/>
        <v>8.2915852381645304E-3</v>
      </c>
      <c r="AV1123" s="5">
        <f t="shared" si="1327"/>
        <v>4.7772795808433809E-3</v>
      </c>
      <c r="AW1123" s="5">
        <f t="shared" si="1328"/>
        <v>2.9368830114539639E-4</v>
      </c>
      <c r="AX1123" s="5">
        <f t="shared" si="1329"/>
        <v>2.5857416970247681E-3</v>
      </c>
      <c r="AY1123" s="5">
        <f t="shared" si="1330"/>
        <v>5.3871302113600011E-3</v>
      </c>
      <c r="AZ1123" s="5">
        <f t="shared" si="1331"/>
        <v>5.6117693324782359E-3</v>
      </c>
      <c r="BA1123" s="5">
        <f t="shared" si="1332"/>
        <v>3.8971838196318592E-3</v>
      </c>
      <c r="BB1123" s="5">
        <f t="shared" si="1333"/>
        <v>2.0298466701178246E-3</v>
      </c>
      <c r="BC1123" s="5">
        <f t="shared" si="1334"/>
        <v>8.4579587617761081E-4</v>
      </c>
      <c r="BD1123" s="5">
        <f t="shared" si="1335"/>
        <v>1.4112393063527415E-3</v>
      </c>
      <c r="BE1123" s="5">
        <f t="shared" si="1336"/>
        <v>3.2523984392711577E-3</v>
      </c>
      <c r="BF1123" s="5">
        <f t="shared" si="1337"/>
        <v>3.747803636192606E-3</v>
      </c>
      <c r="BG1123" s="5">
        <f t="shared" si="1338"/>
        <v>2.8791126215983419E-3</v>
      </c>
      <c r="BH1123" s="5">
        <f t="shared" si="1339"/>
        <v>1.6588294690382927E-3</v>
      </c>
      <c r="BI1123" s="5">
        <f t="shared" si="1340"/>
        <v>7.6460092230007891E-4</v>
      </c>
      <c r="BJ1123" s="8">
        <f t="shared" si="1341"/>
        <v>0.43344965056391738</v>
      </c>
      <c r="BK1123" s="8">
        <f t="shared" si="1342"/>
        <v>0.20095603915680027</v>
      </c>
      <c r="BL1123" s="8">
        <f t="shared" si="1343"/>
        <v>0.33693248394509157</v>
      </c>
      <c r="BM1123" s="8">
        <f t="shared" si="1344"/>
        <v>0.79840308200339671</v>
      </c>
      <c r="BN1123" s="8">
        <f t="shared" si="1345"/>
        <v>0.18656850733861446</v>
      </c>
    </row>
    <row r="1124" spans="1:66" x14ac:dyDescent="0.25">
      <c r="A1124" t="s">
        <v>173</v>
      </c>
      <c r="B1124" t="s">
        <v>257</v>
      </c>
      <c r="C1124" t="s">
        <v>486</v>
      </c>
      <c r="D1124" s="7" t="s">
        <v>528</v>
      </c>
      <c r="E1124">
        <f>VLOOKUP(A1124,home!$A$2:$E$405,3,FALSE)</f>
        <v>1.8412999999999999</v>
      </c>
      <c r="F1124">
        <f>VLOOKUP(B1124,home!$B$2:$E$405,3,FALSE)</f>
        <v>1.6293</v>
      </c>
      <c r="G1124">
        <f>VLOOKUP(C1124,away!$B$2:$E$405,4,FALSE)</f>
        <v>1.3576999999999999</v>
      </c>
      <c r="H1124">
        <f>VLOOKUP(A1124,away!$A$2:$E$405,3,FALSE)</f>
        <v>1.4127000000000001</v>
      </c>
      <c r="I1124">
        <f>VLOOKUP(C1124,away!$B$2:$E$405,3,FALSE)</f>
        <v>0.70789999999999997</v>
      </c>
      <c r="J1124">
        <f>VLOOKUP(B1124,home!$B$2:$E$405,4,FALSE)</f>
        <v>1.0618000000000001</v>
      </c>
      <c r="K1124" s="3">
        <f t="shared" si="1290"/>
        <v>4.0731408531929993</v>
      </c>
      <c r="L1124" s="3">
        <f t="shared" si="1291"/>
        <v>1.0618534403940001</v>
      </c>
      <c r="M1124" s="5">
        <f t="shared" si="1292"/>
        <v>5.8870850992547097E-3</v>
      </c>
      <c r="N1124" s="5">
        <f t="shared" si="1293"/>
        <v>2.3978926823998117E-2</v>
      </c>
      <c r="O1124" s="5">
        <f t="shared" si="1294"/>
        <v>6.2512215665358663E-3</v>
      </c>
      <c r="P1124" s="5">
        <f t="shared" si="1295"/>
        <v>2.5462105945018375E-2</v>
      </c>
      <c r="Q1124" s="5">
        <f t="shared" si="1296"/>
        <v>4.88347732312761E-2</v>
      </c>
      <c r="R1124" s="5">
        <f t="shared" si="1297"/>
        <v>3.3189405635456405E-3</v>
      </c>
      <c r="S1124" s="5">
        <f t="shared" si="1298"/>
        <v>2.7531402562764713E-2</v>
      </c>
      <c r="T1124" s="5">
        <f t="shared" si="1299"/>
        <v>5.185537196649135E-2</v>
      </c>
      <c r="U1124" s="5">
        <f t="shared" si="1300"/>
        <v>1.3518512398697143E-2</v>
      </c>
      <c r="V1124" s="5">
        <f t="shared" si="1301"/>
        <v>1.3230608980869205E-2</v>
      </c>
      <c r="W1124" s="5">
        <f t="shared" si="1302"/>
        <v>6.6303636634908861E-2</v>
      </c>
      <c r="X1124" s="5">
        <f t="shared" si="1303"/>
        <v>7.040474467141164E-2</v>
      </c>
      <c r="Y1124" s="5">
        <f t="shared" si="1304"/>
        <v>3.7379760174699801E-2</v>
      </c>
      <c r="Z1124" s="5">
        <f t="shared" si="1305"/>
        <v>1.17474281862138E-3</v>
      </c>
      <c r="AA1124" s="5">
        <f t="shared" si="1306"/>
        <v>4.7848929665218363E-3</v>
      </c>
      <c r="AB1124" s="5">
        <f t="shared" si="1307"/>
        <v>9.7447715100479684E-3</v>
      </c>
      <c r="AC1124" s="5">
        <f t="shared" si="1308"/>
        <v>3.5764640088039004E-3</v>
      </c>
      <c r="AD1124" s="5">
        <f t="shared" si="1309"/>
        <v>6.7516012773227829E-2</v>
      </c>
      <c r="AE1124" s="5">
        <f t="shared" si="1310"/>
        <v>7.1692110444937229E-2</v>
      </c>
      <c r="AF1124" s="5">
        <f t="shared" si="1311"/>
        <v>3.8063257062531608E-2</v>
      </c>
      <c r="AG1124" s="5">
        <f t="shared" si="1312"/>
        <v>1.347253348815014E-2</v>
      </c>
      <c r="AH1124" s="5">
        <f t="shared" si="1313"/>
        <v>3.1185117588281426E-4</v>
      </c>
      <c r="AI1124" s="5">
        <f t="shared" si="1314"/>
        <v>1.2702137646045659E-3</v>
      </c>
      <c r="AJ1124" s="5">
        <f t="shared" si="1315"/>
        <v>2.586879788449467E-3</v>
      </c>
      <c r="AK1124" s="5">
        <f t="shared" si="1316"/>
        <v>3.5122419162109293E-3</v>
      </c>
      <c r="AL1124" s="5">
        <f t="shared" si="1317"/>
        <v>6.1873952195621283E-4</v>
      </c>
      <c r="AM1124" s="5">
        <f t="shared" si="1318"/>
        <v>5.5000445974266926E-2</v>
      </c>
      <c r="AN1124" s="5">
        <f t="shared" si="1319"/>
        <v>5.8402412780979671E-2</v>
      </c>
      <c r="AO1124" s="5">
        <f t="shared" si="1320"/>
        <v>3.100740146939689E-2</v>
      </c>
      <c r="AP1124" s="5">
        <f t="shared" si="1321"/>
        <v>1.0975105309319022E-2</v>
      </c>
      <c r="AQ1124" s="5">
        <f t="shared" si="1322"/>
        <v>2.9134883328467143E-3</v>
      </c>
      <c r="AR1124" s="5">
        <f t="shared" si="1323"/>
        <v>6.6228048800416172E-5</v>
      </c>
      <c r="AS1124" s="5">
        <f t="shared" si="1324"/>
        <v>2.6975617119623466E-4</v>
      </c>
      <c r="AT1124" s="5">
        <f t="shared" si="1325"/>
        <v>5.4937744065015415E-4</v>
      </c>
      <c r="AU1124" s="5">
        <f t="shared" si="1326"/>
        <v>7.4589723244491838E-4</v>
      </c>
      <c r="AV1124" s="5">
        <f t="shared" si="1327"/>
        <v>7.5953612243874805E-4</v>
      </c>
      <c r="AW1124" s="5">
        <f t="shared" si="1328"/>
        <v>7.4336030078288453E-5</v>
      </c>
      <c r="AX1124" s="5">
        <f t="shared" si="1329"/>
        <v>3.7337427240270171E-2</v>
      </c>
      <c r="AY1124" s="5">
        <f t="shared" si="1330"/>
        <v>3.9646875570541536E-2</v>
      </c>
      <c r="AZ1124" s="5">
        <f t="shared" si="1331"/>
        <v>2.1049585612726181E-2</v>
      </c>
      <c r="BA1124" s="5">
        <f t="shared" si="1332"/>
        <v>7.4505249672471158E-3</v>
      </c>
      <c r="BB1124" s="5">
        <f t="shared" si="1333"/>
        <v>1.9778413923031857E-3</v>
      </c>
      <c r="BC1124" s="5">
        <f t="shared" si="1334"/>
        <v>4.2003553739415947E-4</v>
      </c>
      <c r="BD1124" s="5">
        <f t="shared" si="1335"/>
        <v>1.1720746911550602E-5</v>
      </c>
      <c r="BE1124" s="5">
        <f t="shared" si="1336"/>
        <v>4.7740253075372426E-5</v>
      </c>
      <c r="BF1124" s="5">
        <f t="shared" si="1337"/>
        <v>9.7226387571536083E-5</v>
      </c>
      <c r="BG1124" s="5">
        <f t="shared" si="1338"/>
        <v>1.3200559040866657E-4</v>
      </c>
      <c r="BH1124" s="5">
        <f t="shared" si="1339"/>
        <v>1.3441934078585045E-4</v>
      </c>
      <c r="BI1124" s="5">
        <f t="shared" si="1340"/>
        <v>1.0950178168282389E-4</v>
      </c>
      <c r="BJ1124" s="8">
        <f t="shared" si="1341"/>
        <v>0.75568227145892419</v>
      </c>
      <c r="BK1124" s="8">
        <f t="shared" si="1342"/>
        <v>0.11595328168920865</v>
      </c>
      <c r="BL1124" s="8">
        <f t="shared" si="1343"/>
        <v>4.8222934766462493E-2</v>
      </c>
      <c r="BM1124" s="8">
        <f t="shared" si="1344"/>
        <v>0.76772763796312482</v>
      </c>
      <c r="BN1124" s="8">
        <f t="shared" si="1345"/>
        <v>0.11373305322962882</v>
      </c>
    </row>
    <row r="1125" spans="1:66" x14ac:dyDescent="0.25">
      <c r="A1125" t="s">
        <v>173</v>
      </c>
      <c r="B1125" t="s">
        <v>487</v>
      </c>
      <c r="C1125" t="s">
        <v>179</v>
      </c>
      <c r="D1125" s="7" t="s">
        <v>528</v>
      </c>
      <c r="E1125">
        <f>VLOOKUP(A1125,home!$A$2:$E$405,3,FALSE)</f>
        <v>1.8412999999999999</v>
      </c>
      <c r="F1125">
        <f>VLOOKUP(B1125,home!$B$2:$E$405,3,FALSE)</f>
        <v>0.72409999999999997</v>
      </c>
      <c r="G1125">
        <f>VLOOKUP(C1125,away!$B$2:$E$405,4,FALSE)</f>
        <v>0.36209999999999998</v>
      </c>
      <c r="H1125">
        <f>VLOOKUP(A1125,away!$A$2:$E$405,3,FALSE)</f>
        <v>1.4127000000000001</v>
      </c>
      <c r="I1125">
        <f>VLOOKUP(C1125,away!$B$2:$E$405,3,FALSE)</f>
        <v>1.6516999999999999</v>
      </c>
      <c r="J1125">
        <f>VLOOKUP(B1125,home!$B$2:$E$405,4,FALSE)</f>
        <v>1.4157</v>
      </c>
      <c r="K1125" s="3">
        <f t="shared" si="1290"/>
        <v>0.48278261799299993</v>
      </c>
      <c r="L1125" s="3">
        <f t="shared" si="1291"/>
        <v>3.3033329244630001</v>
      </c>
      <c r="M1125" s="5">
        <f t="shared" si="1292"/>
        <v>2.2683544200775226E-2</v>
      </c>
      <c r="N1125" s="5">
        <f t="shared" si="1293"/>
        <v>1.0951220854610193E-2</v>
      </c>
      <c r="O1125" s="5">
        <f t="shared" si="1294"/>
        <v>7.493129840193255E-2</v>
      </c>
      <c r="P1125" s="5">
        <f t="shared" si="1295"/>
        <v>3.6175528412099686E-2</v>
      </c>
      <c r="Q1125" s="5">
        <f t="shared" si="1296"/>
        <v>2.6435295372041236E-3</v>
      </c>
      <c r="R1125" s="5">
        <f t="shared" si="1297"/>
        <v>0.12376151254193279</v>
      </c>
      <c r="S1125" s="5">
        <f t="shared" si="1298"/>
        <v>1.4423108270817608E-2</v>
      </c>
      <c r="T1125" s="5">
        <f t="shared" si="1299"/>
        <v>8.7324581570368178E-3</v>
      </c>
      <c r="U1125" s="5">
        <f t="shared" si="1300"/>
        <v>5.9749907031767809E-2</v>
      </c>
      <c r="V1125" s="5">
        <f t="shared" si="1301"/>
        <v>2.5557615121220819E-3</v>
      </c>
      <c r="W1125" s="5">
        <f t="shared" si="1302"/>
        <v>4.2541670357107669E-4</v>
      </c>
      <c r="X1125" s="5">
        <f t="shared" si="1303"/>
        <v>1.4052930035228541E-3</v>
      </c>
      <c r="Y1125" s="5">
        <f t="shared" si="1304"/>
        <v>2.3210753235272715E-3</v>
      </c>
      <c r="Z1125" s="5">
        <f t="shared" si="1305"/>
        <v>0.13627515972036905</v>
      </c>
      <c r="AA1125" s="5">
        <f t="shared" si="1306"/>
        <v>6.5791278377213977E-2</v>
      </c>
      <c r="AB1125" s="5">
        <f t="shared" si="1307"/>
        <v>1.5881442808028806E-2</v>
      </c>
      <c r="AC1125" s="5">
        <f t="shared" si="1308"/>
        <v>2.5474420569483665E-4</v>
      </c>
      <c r="AD1125" s="5">
        <f t="shared" si="1309"/>
        <v>5.1345947471999109E-5</v>
      </c>
      <c r="AE1125" s="5">
        <f t="shared" si="1310"/>
        <v>1.6961275882200241E-4</v>
      </c>
      <c r="AF1125" s="5">
        <f t="shared" si="1311"/>
        <v>2.801437053128614E-4</v>
      </c>
      <c r="AG1125" s="5">
        <f t="shared" si="1312"/>
        <v>3.0846930844701176E-4</v>
      </c>
      <c r="AH1125" s="5">
        <f t="shared" si="1313"/>
        <v>0.11254055547268729</v>
      </c>
      <c r="AI1125" s="5">
        <f t="shared" si="1314"/>
        <v>5.4332624001490401E-2</v>
      </c>
      <c r="AJ1125" s="5">
        <f t="shared" si="1315"/>
        <v>1.3115423228934419E-2</v>
      </c>
      <c r="AK1125" s="5">
        <f t="shared" si="1316"/>
        <v>2.110632787517054E-3</v>
      </c>
      <c r="AL1125" s="5">
        <f t="shared" si="1317"/>
        <v>1.6250557971653102E-5</v>
      </c>
      <c r="AM1125" s="5">
        <f t="shared" si="1318"/>
        <v>4.9577861887725589E-6</v>
      </c>
      <c r="AN1125" s="5">
        <f t="shared" si="1319"/>
        <v>1.6377218349820327E-5</v>
      </c>
      <c r="AO1125" s="5">
        <f t="shared" si="1320"/>
        <v>2.7049702293040547E-5</v>
      </c>
      <c r="AP1125" s="5">
        <f t="shared" si="1321"/>
        <v>2.9784724060507719E-5</v>
      </c>
      <c r="AQ1125" s="5">
        <f t="shared" si="1322"/>
        <v>2.4597214908780115E-5</v>
      </c>
      <c r="AR1125" s="5">
        <f t="shared" si="1323"/>
        <v>7.4351784446056515E-2</v>
      </c>
      <c r="AS1125" s="5">
        <f t="shared" si="1324"/>
        <v>3.5895749147318377E-2</v>
      </c>
      <c r="AT1125" s="5">
        <f t="shared" si="1325"/>
        <v>8.6649218740811797E-3</v>
      </c>
      <c r="AU1125" s="5">
        <f t="shared" si="1326"/>
        <v>1.3944245556912409E-3</v>
      </c>
      <c r="AV1125" s="5">
        <f t="shared" si="1327"/>
        <v>1.6830098439758577E-4</v>
      </c>
      <c r="AW1125" s="5">
        <f t="shared" si="1328"/>
        <v>7.1989597933083551E-7</v>
      </c>
      <c r="AX1125" s="5">
        <f t="shared" si="1329"/>
        <v>3.9892216594419185E-7</v>
      </c>
      <c r="AY1125" s="5">
        <f t="shared" si="1330"/>
        <v>1.3177727250615416E-6</v>
      </c>
      <c r="AZ1125" s="5">
        <f t="shared" si="1331"/>
        <v>2.1765210148275597E-6</v>
      </c>
      <c r="BA1125" s="5">
        <f t="shared" si="1332"/>
        <v>2.3965911763551667E-6</v>
      </c>
      <c r="BB1125" s="5">
        <f t="shared" si="1333"/>
        <v>1.9791846348328837E-6</v>
      </c>
      <c r="BC1125" s="5">
        <f t="shared" si="1334"/>
        <v>1.3075811535669489E-6</v>
      </c>
      <c r="BD1125" s="5">
        <f t="shared" si="1335"/>
        <v>4.0934782925539086E-2</v>
      </c>
      <c r="BE1125" s="5">
        <f t="shared" si="1336"/>
        <v>1.9762601667766912E-2</v>
      </c>
      <c r="BF1125" s="5">
        <f t="shared" si="1337"/>
        <v>4.7705202857586679E-3</v>
      </c>
      <c r="BG1125" s="5">
        <f t="shared" si="1338"/>
        <v>7.6770809091576111E-4</v>
      </c>
      <c r="BH1125" s="5">
        <f t="shared" si="1339"/>
        <v>9.2659030496679802E-5</v>
      </c>
      <c r="BI1125" s="5">
        <f t="shared" si="1340"/>
        <v>8.9468338647760622E-6</v>
      </c>
      <c r="BJ1125" s="8">
        <f t="shared" si="1341"/>
        <v>2.7400908518197719E-2</v>
      </c>
      <c r="BK1125" s="8">
        <f t="shared" si="1342"/>
        <v>7.6110254932206162E-2</v>
      </c>
      <c r="BL1125" s="8">
        <f t="shared" si="1343"/>
        <v>0.70902707449339197</v>
      </c>
      <c r="BM1125" s="8">
        <f t="shared" si="1344"/>
        <v>0.67766616583886474</v>
      </c>
      <c r="BN1125" s="8">
        <f t="shared" si="1345"/>
        <v>0.27114663394855454</v>
      </c>
    </row>
    <row r="1126" spans="1:66" x14ac:dyDescent="0.25">
      <c r="A1126" t="s">
        <v>173</v>
      </c>
      <c r="B1126" t="s">
        <v>260</v>
      </c>
      <c r="C1126" t="s">
        <v>436</v>
      </c>
      <c r="D1126" s="7" t="s">
        <v>528</v>
      </c>
      <c r="E1126">
        <f>VLOOKUP(A1126,home!$A$2:$E$405,3,FALSE)</f>
        <v>1.8412999999999999</v>
      </c>
      <c r="F1126">
        <f>VLOOKUP(B1126,home!$B$2:$E$405,3,FALSE)</f>
        <v>0.54310000000000003</v>
      </c>
      <c r="G1126">
        <f>VLOOKUP(C1126,away!$B$2:$E$405,4,FALSE)</f>
        <v>0.27150000000000002</v>
      </c>
      <c r="H1126">
        <f>VLOOKUP(A1126,away!$A$2:$E$405,3,FALSE)</f>
        <v>1.4127000000000001</v>
      </c>
      <c r="I1126">
        <f>VLOOKUP(C1126,away!$B$2:$E$405,3,FALSE)</f>
        <v>0.88480000000000003</v>
      </c>
      <c r="J1126">
        <f>VLOOKUP(B1126,home!$B$2:$E$405,4,FALSE)</f>
        <v>0.35389999999999999</v>
      </c>
      <c r="K1126" s="3">
        <f t="shared" si="1290"/>
        <v>0.27150272314500007</v>
      </c>
      <c r="L1126" s="3">
        <f t="shared" si="1291"/>
        <v>0.44235976814399997</v>
      </c>
      <c r="M1126" s="5">
        <f t="shared" si="1292"/>
        <v>0.48974888869410232</v>
      </c>
      <c r="N1126" s="5">
        <f t="shared" si="1293"/>
        <v>0.13296815693768632</v>
      </c>
      <c r="O1126" s="5">
        <f t="shared" si="1294"/>
        <v>0.21664520485150476</v>
      </c>
      <c r="P1126" s="5">
        <f t="shared" si="1295"/>
        <v>5.8819763073489927E-2</v>
      </c>
      <c r="Q1126" s="5">
        <f t="shared" si="1296"/>
        <v>1.8050608350076786E-2</v>
      </c>
      <c r="R1126" s="5">
        <f t="shared" si="1297"/>
        <v>4.7917561293810515E-2</v>
      </c>
      <c r="S1126" s="5">
        <f t="shared" si="1298"/>
        <v>1.7660910559934226E-3</v>
      </c>
      <c r="T1126" s="5">
        <f t="shared" si="1299"/>
        <v>7.9848629245981174E-3</v>
      </c>
      <c r="U1126" s="5">
        <f t="shared" si="1300"/>
        <v>1.3009748377737008E-2</v>
      </c>
      <c r="V1126" s="5">
        <f t="shared" si="1301"/>
        <v>2.3567873223252533E-5</v>
      </c>
      <c r="W1126" s="5">
        <f t="shared" si="1302"/>
        <v>1.6335964404899091E-3</v>
      </c>
      <c r="X1126" s="5">
        <f t="shared" si="1303"/>
        <v>7.226373426559798E-4</v>
      </c>
      <c r="Y1126" s="5">
        <f t="shared" si="1304"/>
        <v>1.5983284367474776E-4</v>
      </c>
      <c r="Z1126" s="5">
        <f t="shared" si="1305"/>
        <v>7.0656004346519741E-3</v>
      </c>
      <c r="AA1126" s="5">
        <f t="shared" si="1306"/>
        <v>1.9183297586625072E-3</v>
      </c>
      <c r="AB1126" s="5">
        <f t="shared" si="1307"/>
        <v>2.6041587668348075E-4</v>
      </c>
      <c r="AC1126" s="5">
        <f t="shared" si="1308"/>
        <v>1.769091200536162E-7</v>
      </c>
      <c r="AD1126" s="5">
        <f t="shared" si="1309"/>
        <v>1.108814705282473E-4</v>
      </c>
      <c r="AE1126" s="5">
        <f t="shared" si="1310"/>
        <v>4.9049501594341241E-5</v>
      </c>
      <c r="AF1126" s="5">
        <f t="shared" si="1311"/>
        <v>1.0848763076425776E-5</v>
      </c>
      <c r="AG1126" s="5">
        <f t="shared" si="1312"/>
        <v>1.5996854397122979E-6</v>
      </c>
      <c r="AH1126" s="5">
        <f t="shared" si="1313"/>
        <v>7.8138434251769833E-4</v>
      </c>
      <c r="AI1126" s="5">
        <f t="shared" si="1314"/>
        <v>2.1214797681642057E-4</v>
      </c>
      <c r="AJ1126" s="5">
        <f t="shared" si="1315"/>
        <v>2.8799376707680264E-5</v>
      </c>
      <c r="AK1126" s="5">
        <f t="shared" si="1316"/>
        <v>2.6063697336712943E-6</v>
      </c>
      <c r="AL1126" s="5">
        <f t="shared" si="1317"/>
        <v>8.4988472805644211E-10</v>
      </c>
      <c r="AM1126" s="5">
        <f t="shared" si="1318"/>
        <v>6.0209242389482435E-6</v>
      </c>
      <c r="AN1126" s="5">
        <f t="shared" si="1319"/>
        <v>2.6634146503537343E-6</v>
      </c>
      <c r="AO1126" s="5">
        <f t="shared" si="1320"/>
        <v>5.8909374360090546E-7</v>
      </c>
      <c r="AP1126" s="5">
        <f t="shared" si="1321"/>
        <v>8.6863790611459144E-8</v>
      </c>
      <c r="AQ1126" s="5">
        <f t="shared" si="1322"/>
        <v>9.6062615687485084E-9</v>
      </c>
      <c r="AR1126" s="5">
        <f t="shared" si="1323"/>
        <v>6.9130599317496222E-5</v>
      </c>
      <c r="AS1126" s="5">
        <f t="shared" si="1324"/>
        <v>1.876914596734611E-5</v>
      </c>
      <c r="AT1126" s="5">
        <f t="shared" si="1325"/>
        <v>2.5479371206202329E-6</v>
      </c>
      <c r="AU1126" s="5">
        <f t="shared" si="1326"/>
        <v>2.3059062221687469E-7</v>
      </c>
      <c r="AV1126" s="5">
        <f t="shared" si="1327"/>
        <v>1.5651495465895353E-8</v>
      </c>
      <c r="AW1126" s="5">
        <f t="shared" si="1328"/>
        <v>2.8353543065119366E-12</v>
      </c>
      <c r="AX1126" s="5">
        <f t="shared" si="1329"/>
        <v>2.7244955445403095E-7</v>
      </c>
      <c r="AY1126" s="5">
        <f t="shared" si="1330"/>
        <v>1.2052072173922121E-7</v>
      </c>
      <c r="AZ1126" s="5">
        <f t="shared" si="1331"/>
        <v>2.6656759262554721E-8</v>
      </c>
      <c r="BA1126" s="5">
        <f t="shared" si="1332"/>
        <v>3.9306259489513762E-9</v>
      </c>
      <c r="BB1126" s="5">
        <f t="shared" si="1333"/>
        <v>4.3468769585973016E-10</v>
      </c>
      <c r="BC1126" s="5">
        <f t="shared" si="1334"/>
        <v>3.8457669671111988E-11</v>
      </c>
      <c r="BD1126" s="5">
        <f t="shared" si="1335"/>
        <v>5.0967659809572259E-6</v>
      </c>
      <c r="BE1126" s="5">
        <f t="shared" si="1336"/>
        <v>1.3837858430626844E-6</v>
      </c>
      <c r="BF1126" s="5">
        <f t="shared" si="1337"/>
        <v>1.8785081232050929E-7</v>
      </c>
      <c r="BG1126" s="5">
        <f t="shared" si="1338"/>
        <v>1.700066903000621E-8</v>
      </c>
      <c r="BH1126" s="5">
        <f t="shared" si="1339"/>
        <v>1.1539319842333878E-9</v>
      </c>
      <c r="BI1126" s="5">
        <f t="shared" si="1340"/>
        <v>6.2659135208695631E-11</v>
      </c>
      <c r="BJ1126" s="8">
        <f t="shared" si="1341"/>
        <v>0.16170186819331245</v>
      </c>
      <c r="BK1126" s="8">
        <f t="shared" si="1342"/>
        <v>0.55035860897653543</v>
      </c>
      <c r="BL1126" s="8">
        <f t="shared" si="1343"/>
        <v>0.28087357876859337</v>
      </c>
      <c r="BM1126" s="8">
        <f t="shared" si="1344"/>
        <v>3.5849352654536225E-2</v>
      </c>
      <c r="BN1126" s="8">
        <f t="shared" si="1345"/>
        <v>0.96415018320067059</v>
      </c>
    </row>
    <row r="1127" spans="1:66" x14ac:dyDescent="0.25">
      <c r="A1127" t="s">
        <v>173</v>
      </c>
      <c r="B1127" t="s">
        <v>258</v>
      </c>
      <c r="C1127" t="s">
        <v>174</v>
      </c>
      <c r="D1127" s="7" t="s">
        <v>528</v>
      </c>
      <c r="E1127">
        <f>VLOOKUP(A1127,home!$A$2:$E$405,3,FALSE)</f>
        <v>1.8412999999999999</v>
      </c>
      <c r="F1127">
        <f>VLOOKUP(B1127,home!$B$2:$E$405,3,FALSE)</f>
        <v>0.54310000000000003</v>
      </c>
      <c r="G1127">
        <f>VLOOKUP(C1127,away!$B$2:$E$405,4,FALSE)</f>
        <v>0.72409999999999997</v>
      </c>
      <c r="H1127">
        <f>VLOOKUP(A1127,away!$A$2:$E$405,3,FALSE)</f>
        <v>1.4127000000000001</v>
      </c>
      <c r="I1127">
        <f>VLOOKUP(C1127,away!$B$2:$E$405,3,FALSE)</f>
        <v>0.47189999999999999</v>
      </c>
      <c r="J1127">
        <f>VLOOKUP(B1127,home!$B$2:$E$405,4,FALSE)</f>
        <v>0.70789999999999997</v>
      </c>
      <c r="K1127" s="3">
        <f t="shared" si="1290"/>
        <v>0.72410726272300008</v>
      </c>
      <c r="L1127" s="3">
        <f t="shared" si="1291"/>
        <v>0.47192375072699999</v>
      </c>
      <c r="M1127" s="5">
        <f t="shared" si="1292"/>
        <v>0.30239202316418196</v>
      </c>
      <c r="N1127" s="5">
        <f t="shared" si="1293"/>
        <v>0.2189642601626858</v>
      </c>
      <c r="O1127" s="5">
        <f t="shared" si="1294"/>
        <v>0.1427059777615666</v>
      </c>
      <c r="P1127" s="5">
        <f t="shared" si="1295"/>
        <v>0.10333443493113731</v>
      </c>
      <c r="Q1127" s="5">
        <f t="shared" si="1296"/>
        <v>7.9276805530284628E-2</v>
      </c>
      <c r="R1127" s="5">
        <f t="shared" si="1297"/>
        <v>3.3673170138201175E-2</v>
      </c>
      <c r="S1127" s="5">
        <f t="shared" si="1298"/>
        <v>8.8279490070575454E-3</v>
      </c>
      <c r="T1127" s="5">
        <f t="shared" si="1299"/>
        <v>3.7412607411506892E-2</v>
      </c>
      <c r="U1127" s="5">
        <f t="shared" si="1300"/>
        <v>2.438298705597872E-2</v>
      </c>
      <c r="V1127" s="5">
        <f t="shared" si="1301"/>
        <v>3.3519076502810474E-4</v>
      </c>
      <c r="W1127" s="5">
        <f t="shared" si="1302"/>
        <v>1.9134970216652669E-2</v>
      </c>
      <c r="X1127" s="5">
        <f t="shared" si="1303"/>
        <v>9.0302469146921645E-3</v>
      </c>
      <c r="Y1127" s="5">
        <f t="shared" si="1304"/>
        <v>2.1307939969862225E-3</v>
      </c>
      <c r="Z1127" s="5">
        <f t="shared" si="1305"/>
        <v>5.2970562501627721E-3</v>
      </c>
      <c r="AA1127" s="5">
        <f t="shared" si="1306"/>
        <v>3.8356369017951237E-3</v>
      </c>
      <c r="AB1127" s="5">
        <f t="shared" si="1307"/>
        <v>1.3887062688790976E-3</v>
      </c>
      <c r="AC1127" s="5">
        <f t="shared" si="1308"/>
        <v>7.158908313759693E-6</v>
      </c>
      <c r="AD1127" s="5">
        <f t="shared" si="1309"/>
        <v>3.4639427264666232E-3</v>
      </c>
      <c r="AE1127" s="5">
        <f t="shared" si="1310"/>
        <v>1.6347168437776394E-3</v>
      </c>
      <c r="AF1127" s="5">
        <f t="shared" si="1311"/>
        <v>3.8573085214607341E-4</v>
      </c>
      <c r="AG1127" s="5">
        <f t="shared" si="1312"/>
        <v>6.0678516838632287E-5</v>
      </c>
      <c r="AH1127" s="5">
        <f t="shared" si="1313"/>
        <v>6.2495166334717819E-4</v>
      </c>
      <c r="AI1127" s="5">
        <f t="shared" si="1314"/>
        <v>4.5253203828051104E-4</v>
      </c>
      <c r="AJ1127" s="5">
        <f t="shared" si="1315"/>
        <v>1.6384086776688036E-4</v>
      </c>
      <c r="AK1127" s="5">
        <f t="shared" si="1316"/>
        <v>3.9546120760278924E-5</v>
      </c>
      <c r="AL1127" s="5">
        <f t="shared" si="1317"/>
        <v>9.7854663967049171E-8</v>
      </c>
      <c r="AM1127" s="5">
        <f t="shared" si="1318"/>
        <v>5.0165321717819862E-4</v>
      </c>
      <c r="AN1127" s="5">
        <f t="shared" si="1319"/>
        <v>2.3674206781500181E-4</v>
      </c>
      <c r="AO1127" s="5">
        <f t="shared" si="1320"/>
        <v>5.586210229906071E-5</v>
      </c>
      <c r="AP1127" s="5">
        <f t="shared" si="1321"/>
        <v>8.787550946822702E-6</v>
      </c>
      <c r="AQ1127" s="5">
        <f t="shared" si="1322"/>
        <v>1.0367635006322922E-6</v>
      </c>
      <c r="AR1127" s="5">
        <f t="shared" si="1323"/>
        <v>5.8985906597975564E-5</v>
      </c>
      <c r="AS1127" s="5">
        <f t="shared" si="1324"/>
        <v>4.2712123365894628E-5</v>
      </c>
      <c r="AT1127" s="5">
        <f t="shared" si="1325"/>
        <v>1.5464079367782525E-5</v>
      </c>
      <c r="AU1127" s="5">
        <f t="shared" si="1326"/>
        <v>3.7325507271787427E-6</v>
      </c>
      <c r="AV1127" s="5">
        <f t="shared" si="1327"/>
        <v>6.756917725080356E-7</v>
      </c>
      <c r="AW1127" s="5">
        <f t="shared" si="1328"/>
        <v>9.2886749941750887E-10</v>
      </c>
      <c r="AX1127" s="5">
        <f t="shared" si="1329"/>
        <v>6.0541789654515335E-5</v>
      </c>
      <c r="AY1127" s="5">
        <f t="shared" si="1330"/>
        <v>2.8571108449483963E-5</v>
      </c>
      <c r="AZ1127" s="5">
        <f t="shared" si="1331"/>
        <v>6.7416923309541751E-6</v>
      </c>
      <c r="BA1127" s="5">
        <f t="shared" si="1332"/>
        <v>1.060521577023782E-6</v>
      </c>
      <c r="BB1127" s="5">
        <f t="shared" si="1333"/>
        <v>1.2512133008899405E-7</v>
      </c>
      <c r="BC1127" s="5">
        <f t="shared" si="1334"/>
        <v>1.1809545478309824E-8</v>
      </c>
      <c r="BD1127" s="5">
        <f t="shared" si="1335"/>
        <v>4.6394750469581854E-6</v>
      </c>
      <c r="BE1127" s="5">
        <f t="shared" si="1336"/>
        <v>3.3594775767245534E-6</v>
      </c>
      <c r="BF1127" s="5">
        <f t="shared" si="1337"/>
        <v>1.2163110561306567E-6</v>
      </c>
      <c r="BG1127" s="5">
        <f t="shared" si="1338"/>
        <v>2.9357988982483045E-7</v>
      </c>
      <c r="BH1127" s="5">
        <f t="shared" si="1339"/>
        <v>5.3145832602894472E-8</v>
      </c>
      <c r="BI1127" s="5">
        <f t="shared" si="1340"/>
        <v>7.6966566742433402E-9</v>
      </c>
      <c r="BJ1127" s="8">
        <f t="shared" si="1341"/>
        <v>0.37239588691666448</v>
      </c>
      <c r="BK1127" s="8">
        <f t="shared" si="1342"/>
        <v>0.41492542573883212</v>
      </c>
      <c r="BL1127" s="8">
        <f t="shared" si="1343"/>
        <v>0.20739848885446582</v>
      </c>
      <c r="BM1127" s="8">
        <f t="shared" si="1344"/>
        <v>0.11964161589248594</v>
      </c>
      <c r="BN1127" s="8">
        <f t="shared" si="1345"/>
        <v>0.88034667168805747</v>
      </c>
    </row>
    <row r="1128" spans="1:66" x14ac:dyDescent="0.25">
      <c r="A1128" t="s">
        <v>27</v>
      </c>
      <c r="B1128" t="s">
        <v>490</v>
      </c>
      <c r="C1128" t="s">
        <v>432</v>
      </c>
      <c r="D1128" s="7" t="s">
        <v>528</v>
      </c>
      <c r="E1128">
        <f>VLOOKUP(A1128,home!$A$2:$E$405,3,FALSE)</f>
        <v>1.381</v>
      </c>
      <c r="F1128">
        <f>VLOOKUP(B1128,home!$B$2:$E$405,3,FALSE)</f>
        <v>0.54310000000000003</v>
      </c>
      <c r="G1128">
        <f>VLOOKUP(C1128,away!$B$2:$E$405,4,FALSE)</f>
        <v>1.2069000000000001</v>
      </c>
      <c r="H1128">
        <f>VLOOKUP(A1128,away!$A$2:$E$405,3,FALSE)</f>
        <v>1.127</v>
      </c>
      <c r="I1128">
        <f>VLOOKUP(C1128,away!$B$2:$E$405,3,FALSE)</f>
        <v>0.59150000000000003</v>
      </c>
      <c r="J1128">
        <f>VLOOKUP(B1128,home!$B$2:$E$405,4,FALSE)</f>
        <v>0.2218</v>
      </c>
      <c r="K1128" s="3">
        <f t="shared" si="1290"/>
        <v>0.90520046559</v>
      </c>
      <c r="L1128" s="3">
        <f t="shared" si="1291"/>
        <v>0.1478564269</v>
      </c>
      <c r="M1128" s="5">
        <f t="shared" si="1292"/>
        <v>0.34886966038187517</v>
      </c>
      <c r="N1128" s="5">
        <f t="shared" si="1293"/>
        <v>0.31579697900789855</v>
      </c>
      <c r="O1128" s="5">
        <f t="shared" si="1294"/>
        <v>5.1582621437880546E-2</v>
      </c>
      <c r="P1128" s="5">
        <f t="shared" si="1295"/>
        <v>4.6692612941922187E-2</v>
      </c>
      <c r="Q1128" s="5">
        <f t="shared" si="1296"/>
        <v>0.1429297862149326</v>
      </c>
      <c r="R1128" s="5">
        <f t="shared" si="1297"/>
        <v>3.8134110479701787E-3</v>
      </c>
      <c r="S1128" s="5">
        <f t="shared" si="1298"/>
        <v>1.5623314026201769E-3</v>
      </c>
      <c r="T1128" s="5">
        <f t="shared" si="1299"/>
        <v>2.113308748732081E-2</v>
      </c>
      <c r="U1128" s="5">
        <f t="shared" si="1300"/>
        <v>3.4519014561086555E-3</v>
      </c>
      <c r="V1128" s="5">
        <f t="shared" si="1301"/>
        <v>2.3233552926233393E-5</v>
      </c>
      <c r="W1128" s="5">
        <f t="shared" si="1302"/>
        <v>4.3126703009478733E-2</v>
      </c>
      <c r="X1128" s="5">
        <f t="shared" si="1303"/>
        <v>6.376560210959001E-3</v>
      </c>
      <c r="Y1128" s="5">
        <f t="shared" si="1304"/>
        <v>4.7140770435255406E-4</v>
      </c>
      <c r="Z1128" s="5">
        <f t="shared" si="1305"/>
        <v>1.8794577728461828E-4</v>
      </c>
      <c r="AA1128" s="5">
        <f t="shared" si="1306"/>
        <v>1.7012860510371092E-4</v>
      </c>
      <c r="AB1128" s="5">
        <f t="shared" si="1307"/>
        <v>7.7000246275028177E-5</v>
      </c>
      <c r="AC1128" s="5">
        <f t="shared" si="1308"/>
        <v>1.9434824399440667E-7</v>
      </c>
      <c r="AD1128" s="5">
        <f t="shared" si="1309"/>
        <v>9.7595779108854471E-3</v>
      </c>
      <c r="AE1128" s="5">
        <f t="shared" si="1310"/>
        <v>1.4430163179556888E-3</v>
      </c>
      <c r="AF1128" s="5">
        <f t="shared" si="1311"/>
        <v>1.0667961836566121E-4</v>
      </c>
      <c r="AG1128" s="5">
        <f t="shared" si="1312"/>
        <v>5.2577557315340919E-6</v>
      </c>
      <c r="AH1128" s="5">
        <f t="shared" si="1313"/>
        <v>6.9472477700617127E-6</v>
      </c>
      <c r="AI1128" s="5">
        <f t="shared" si="1314"/>
        <v>6.2886519160289508E-6</v>
      </c>
      <c r="AJ1128" s="5">
        <f t="shared" si="1315"/>
        <v>2.8462453211614258E-6</v>
      </c>
      <c r="AK1128" s="5">
        <f t="shared" si="1316"/>
        <v>8.5880752996622746E-7</v>
      </c>
      <c r="AL1128" s="5">
        <f t="shared" si="1317"/>
        <v>1.0404604771696047E-9</v>
      </c>
      <c r="AM1128" s="5">
        <f t="shared" si="1318"/>
        <v>1.7668748937790778E-3</v>
      </c>
      <c r="AN1128" s="5">
        <f t="shared" si="1319"/>
        <v>2.6124380857349145E-4</v>
      </c>
      <c r="AO1128" s="5">
        <f t="shared" si="1320"/>
        <v>1.9313288042712017E-5</v>
      </c>
      <c r="AP1128" s="5">
        <f t="shared" si="1321"/>
        <v>9.5186458722863062E-7</v>
      </c>
      <c r="AQ1128" s="5">
        <f t="shared" si="1322"/>
        <v>3.5184824190067183E-8</v>
      </c>
      <c r="AR1128" s="5">
        <f t="shared" si="1323"/>
        <v>2.0543904641406369E-7</v>
      </c>
      <c r="AS1128" s="5">
        <f t="shared" si="1324"/>
        <v>1.8596352046437606E-7</v>
      </c>
      <c r="AT1128" s="5">
        <f t="shared" si="1325"/>
        <v>8.4167132653554347E-8</v>
      </c>
      <c r="AU1128" s="5">
        <f t="shared" si="1326"/>
        <v>2.5396042555124232E-8</v>
      </c>
      <c r="AV1128" s="5">
        <f t="shared" si="1327"/>
        <v>5.7471273862604756E-9</v>
      </c>
      <c r="AW1128" s="5">
        <f t="shared" si="1328"/>
        <v>3.8681923571773287E-12</v>
      </c>
      <c r="AX1128" s="5">
        <f t="shared" si="1329"/>
        <v>2.6656266274801703E-4</v>
      </c>
      <c r="AY1128" s="5">
        <f t="shared" si="1330"/>
        <v>3.9413002858871536E-5</v>
      </c>
      <c r="AZ1128" s="5">
        <f t="shared" si="1331"/>
        <v>2.9137328880561147E-6</v>
      </c>
      <c r="BA1128" s="5">
        <f t="shared" si="1332"/>
        <v>1.4360471125633152E-7</v>
      </c>
      <c r="BB1128" s="5">
        <f t="shared" si="1333"/>
        <v>5.3082198730918487E-9</v>
      </c>
      <c r="BC1128" s="5">
        <f t="shared" si="1334"/>
        <v>1.5697088472698657E-10</v>
      </c>
      <c r="BD1128" s="5">
        <f t="shared" si="1335"/>
        <v>5.0625805580877765E-9</v>
      </c>
      <c r="BE1128" s="5">
        <f t="shared" si="1336"/>
        <v>4.5826502782679368E-9</v>
      </c>
      <c r="BF1128" s="5">
        <f t="shared" si="1337"/>
        <v>2.0741085827621396E-9</v>
      </c>
      <c r="BG1128" s="5">
        <f t="shared" si="1338"/>
        <v>6.258280182668348E-10</v>
      </c>
      <c r="BH1128" s="5">
        <f t="shared" si="1339"/>
        <v>1.416249533786014E-10</v>
      </c>
      <c r="BI1128" s="5">
        <f t="shared" si="1340"/>
        <v>2.5639794747494416E-11</v>
      </c>
      <c r="BJ1128" s="8">
        <f t="shared" si="1341"/>
        <v>0.5435065127460843</v>
      </c>
      <c r="BK1128" s="8">
        <f t="shared" si="1342"/>
        <v>0.39718744667090711</v>
      </c>
      <c r="BL1128" s="8">
        <f t="shared" si="1343"/>
        <v>5.9112522971176994E-2</v>
      </c>
      <c r="BM1128" s="8">
        <f t="shared" si="1344"/>
        <v>9.0269944133983065E-2</v>
      </c>
      <c r="BN1128" s="8">
        <f t="shared" si="1345"/>
        <v>0.9096850710324792</v>
      </c>
    </row>
    <row r="1129" spans="1:66" x14ac:dyDescent="0.25">
      <c r="A1129" t="s">
        <v>27</v>
      </c>
      <c r="B1129" t="s">
        <v>263</v>
      </c>
      <c r="C1129" t="s">
        <v>266</v>
      </c>
      <c r="D1129" s="7" t="s">
        <v>528</v>
      </c>
      <c r="E1129">
        <f>VLOOKUP(A1129,home!$A$2:$E$405,3,FALSE)</f>
        <v>1.381</v>
      </c>
      <c r="F1129">
        <f>VLOOKUP(B1129,home!$B$2:$E$405,3,FALSE)</f>
        <v>0.72409999999999997</v>
      </c>
      <c r="G1129">
        <f>VLOOKUP(C1129,away!$B$2:$E$405,4,FALSE)</f>
        <v>3.0775000000000001</v>
      </c>
      <c r="H1129">
        <f>VLOOKUP(A1129,away!$A$2:$E$405,3,FALSE)</f>
        <v>1.127</v>
      </c>
      <c r="I1129">
        <f>VLOOKUP(C1129,away!$B$2:$E$405,3,FALSE)</f>
        <v>0.44369999999999998</v>
      </c>
      <c r="J1129">
        <f>VLOOKUP(B1129,home!$B$2:$E$405,4,FALSE)</f>
        <v>0.88729999999999998</v>
      </c>
      <c r="K1129" s="3">
        <f t="shared" si="1290"/>
        <v>3.0774449127499999</v>
      </c>
      <c r="L1129" s="3">
        <f t="shared" si="1291"/>
        <v>0.44369427626999991</v>
      </c>
      <c r="M1129" s="5">
        <f t="shared" si="1292"/>
        <v>2.9565735015416917E-2</v>
      </c>
      <c r="N1129" s="5">
        <f t="shared" si="1293"/>
        <v>9.0986920814909319E-2</v>
      </c>
      <c r="O1129" s="5">
        <f t="shared" si="1294"/>
        <v>1.3118147400056001E-2</v>
      </c>
      <c r="P1129" s="5">
        <f t="shared" si="1295"/>
        <v>4.0370375981006977E-2</v>
      </c>
      <c r="Q1129" s="5">
        <f t="shared" si="1296"/>
        <v>0.14000361829431487</v>
      </c>
      <c r="R1129" s="5">
        <f t="shared" si="1297"/>
        <v>2.9102234583355136E-3</v>
      </c>
      <c r="S1129" s="5">
        <f t="shared" si="1298"/>
        <v>1.3780878912684147E-2</v>
      </c>
      <c r="T1129" s="5">
        <f t="shared" si="1299"/>
        <v>6.211880409427735E-2</v>
      </c>
      <c r="U1129" s="5">
        <f t="shared" si="1300"/>
        <v>8.9560523768203379E-3</v>
      </c>
      <c r="V1129" s="5">
        <f t="shared" si="1301"/>
        <v>2.0907808867396639E-3</v>
      </c>
      <c r="W1129" s="5">
        <f t="shared" si="1302"/>
        <v>0.14361780762881074</v>
      </c>
      <c r="X1129" s="5">
        <f t="shared" si="1303"/>
        <v>6.3722399215349237E-2</v>
      </c>
      <c r="Y1129" s="5">
        <f t="shared" si="1304"/>
        <v>1.4136631901021194E-2</v>
      </c>
      <c r="Z1129" s="5">
        <f t="shared" si="1305"/>
        <v>4.3041649704338402E-4</v>
      </c>
      <c r="AA1129" s="5">
        <f t="shared" si="1306"/>
        <v>1.3245830591898373E-3</v>
      </c>
      <c r="AB1129" s="5">
        <f t="shared" si="1307"/>
        <v>2.0381656985092988E-3</v>
      </c>
      <c r="AC1129" s="5">
        <f t="shared" si="1308"/>
        <v>1.7842785416879225E-4</v>
      </c>
      <c r="AD1129" s="5">
        <f t="shared" si="1309"/>
        <v>0.11049397286689794</v>
      </c>
      <c r="AE1129" s="5">
        <f t="shared" si="1310"/>
        <v>4.9025543323375283E-2</v>
      </c>
      <c r="AF1129" s="5">
        <f t="shared" si="1311"/>
        <v>1.0876176481804259E-2</v>
      </c>
      <c r="AG1129" s="5">
        <f t="shared" si="1312"/>
        <v>1.6085657508929784E-3</v>
      </c>
      <c r="AH1129" s="5">
        <f t="shared" si="1313"/>
        <v>4.7743334037583211E-5</v>
      </c>
      <c r="AI1129" s="5">
        <f t="shared" si="1314"/>
        <v>1.4692748045168433E-4</v>
      </c>
      <c r="AJ1129" s="5">
        <f t="shared" si="1315"/>
        <v>2.2608061362960552E-4</v>
      </c>
      <c r="AK1129" s="5">
        <f t="shared" si="1316"/>
        <v>2.3191687809527597E-4</v>
      </c>
      <c r="AL1129" s="5">
        <f t="shared" si="1317"/>
        <v>9.7453346646343913E-6</v>
      </c>
      <c r="AM1129" s="5">
        <f t="shared" si="1318"/>
        <v>6.8007822937754314E-2</v>
      </c>
      <c r="AN1129" s="5">
        <f t="shared" si="1319"/>
        <v>3.0174681779065193E-2</v>
      </c>
      <c r="AO1129" s="5">
        <f t="shared" si="1320"/>
        <v>6.6941667968199413E-3</v>
      </c>
      <c r="AP1129" s="5">
        <f t="shared" si="1321"/>
        <v>9.9005449738189585E-4</v>
      </c>
      <c r="AQ1129" s="5">
        <f t="shared" si="1322"/>
        <v>1.098203784209297E-4</v>
      </c>
      <c r="AR1129" s="5">
        <f t="shared" si="1323"/>
        <v>4.2366888085044705E-6</v>
      </c>
      <c r="AS1129" s="5">
        <f t="shared" si="1324"/>
        <v>1.3038176420636939E-5</v>
      </c>
      <c r="AT1129" s="5">
        <f t="shared" si="1325"/>
        <v>2.0062134848613076E-5</v>
      </c>
      <c r="AU1129" s="5">
        <f t="shared" si="1326"/>
        <v>2.0580038276256269E-5</v>
      </c>
      <c r="AV1129" s="5">
        <f t="shared" si="1327"/>
        <v>1.5833483524366283E-5</v>
      </c>
      <c r="AW1129" s="5">
        <f t="shared" si="1328"/>
        <v>3.6963098618015648E-7</v>
      </c>
      <c r="AX1129" s="5">
        <f t="shared" si="1329"/>
        <v>3.4881721454499137E-2</v>
      </c>
      <c r="AY1129" s="5">
        <f t="shared" si="1330"/>
        <v>1.547682015580572E-2</v>
      </c>
      <c r="AZ1129" s="5">
        <f t="shared" si="1331"/>
        <v>3.4334882589955825E-3</v>
      </c>
      <c r="BA1129" s="5">
        <f t="shared" si="1332"/>
        <v>5.0780636271886229E-4</v>
      </c>
      <c r="BB1129" s="5">
        <f t="shared" si="1333"/>
        <v>5.6327694147961677E-5</v>
      </c>
      <c r="BC1129" s="5">
        <f t="shared" si="1334"/>
        <v>4.9984550977875566E-6</v>
      </c>
      <c r="BD1129" s="5">
        <f t="shared" si="1335"/>
        <v>3.1329909577843279E-7</v>
      </c>
      <c r="BE1129" s="5">
        <f t="shared" si="1336"/>
        <v>9.6416070847251288E-7</v>
      </c>
      <c r="BF1129" s="5">
        <f t="shared" si="1337"/>
        <v>1.4835757336810853E-6</v>
      </c>
      <c r="BG1129" s="5">
        <f t="shared" si="1338"/>
        <v>1.521874198098735E-6</v>
      </c>
      <c r="BH1129" s="5">
        <f t="shared" si="1339"/>
        <v>1.1708710021961094E-6</v>
      </c>
      <c r="BI1129" s="5">
        <f t="shared" si="1340"/>
        <v>7.2065820183898215E-7</v>
      </c>
      <c r="BJ1129" s="8">
        <f t="shared" si="1341"/>
        <v>0.84692814914236059</v>
      </c>
      <c r="BK1129" s="8">
        <f t="shared" si="1342"/>
        <v>0.10147276414048685</v>
      </c>
      <c r="BL1129" s="8">
        <f t="shared" si="1343"/>
        <v>2.9079765259943578E-2</v>
      </c>
      <c r="BM1129" s="8">
        <f t="shared" si="1344"/>
        <v>0.64547962355097521</v>
      </c>
      <c r="BN1129" s="8">
        <f t="shared" si="1345"/>
        <v>0.31695502096403966</v>
      </c>
    </row>
    <row r="1130" spans="1:66" x14ac:dyDescent="0.25">
      <c r="A1130" t="s">
        <v>27</v>
      </c>
      <c r="B1130" t="s">
        <v>278</v>
      </c>
      <c r="C1130" t="s">
        <v>264</v>
      </c>
      <c r="D1130" s="7" t="s">
        <v>528</v>
      </c>
      <c r="E1130">
        <f>VLOOKUP(A1130,home!$A$2:$E$405,3,FALSE)</f>
        <v>1.381</v>
      </c>
      <c r="F1130">
        <f>VLOOKUP(B1130,home!$B$2:$E$405,3,FALSE)</f>
        <v>0.72409999999999997</v>
      </c>
      <c r="G1130">
        <f>VLOOKUP(C1130,away!$B$2:$E$405,4,FALSE)</f>
        <v>0.72409999999999997</v>
      </c>
      <c r="H1130">
        <f>VLOOKUP(A1130,away!$A$2:$E$405,3,FALSE)</f>
        <v>1.127</v>
      </c>
      <c r="I1130">
        <f>VLOOKUP(C1130,away!$B$2:$E$405,3,FALSE)</f>
        <v>0</v>
      </c>
      <c r="J1130">
        <f>VLOOKUP(B1130,home!$B$2:$E$405,4,FALSE)</f>
        <v>0.44369999999999998</v>
      </c>
      <c r="K1130" s="3">
        <f t="shared" si="1290"/>
        <v>0.7240870386099999</v>
      </c>
      <c r="L1130" s="3">
        <f t="shared" si="1291"/>
        <v>0</v>
      </c>
      <c r="M1130" s="5">
        <f t="shared" si="1292"/>
        <v>0.4847669404903866</v>
      </c>
      <c r="N1130" s="5">
        <f t="shared" si="1293"/>
        <v>0.35101345835571407</v>
      </c>
      <c r="O1130" s="5">
        <f t="shared" si="1294"/>
        <v>0</v>
      </c>
      <c r="P1130" s="5">
        <f t="shared" si="1295"/>
        <v>0</v>
      </c>
      <c r="Q1130" s="5">
        <f t="shared" si="1296"/>
        <v>0.12708214778652174</v>
      </c>
      <c r="R1130" s="5">
        <f t="shared" si="1297"/>
        <v>0</v>
      </c>
      <c r="S1130" s="5">
        <f t="shared" si="1298"/>
        <v>0</v>
      </c>
      <c r="T1130" s="5">
        <f t="shared" si="1299"/>
        <v>0</v>
      </c>
      <c r="U1130" s="5">
        <f t="shared" si="1300"/>
        <v>0</v>
      </c>
      <c r="V1130" s="5">
        <f t="shared" si="1301"/>
        <v>0</v>
      </c>
      <c r="W1130" s="5">
        <f t="shared" si="1302"/>
        <v>3.0672845350313633E-2</v>
      </c>
      <c r="X1130" s="5">
        <f t="shared" si="1303"/>
        <v>0</v>
      </c>
      <c r="Y1130" s="5">
        <f t="shared" si="1304"/>
        <v>0</v>
      </c>
      <c r="Z1130" s="5">
        <f t="shared" si="1305"/>
        <v>0</v>
      </c>
      <c r="AA1130" s="5">
        <f t="shared" si="1306"/>
        <v>0</v>
      </c>
      <c r="AB1130" s="5">
        <f t="shared" si="1307"/>
        <v>0</v>
      </c>
      <c r="AC1130" s="5">
        <f t="shared" si="1308"/>
        <v>0</v>
      </c>
      <c r="AD1130" s="5">
        <f t="shared" si="1309"/>
        <v>5.5524524388627745E-3</v>
      </c>
      <c r="AE1130" s="5">
        <f t="shared" si="1310"/>
        <v>0</v>
      </c>
      <c r="AF1130" s="5">
        <f t="shared" si="1311"/>
        <v>0</v>
      </c>
      <c r="AG1130" s="5">
        <f t="shared" si="1312"/>
        <v>0</v>
      </c>
      <c r="AH1130" s="5">
        <f t="shared" si="1313"/>
        <v>0</v>
      </c>
      <c r="AI1130" s="5">
        <f t="shared" si="1314"/>
        <v>0</v>
      </c>
      <c r="AJ1130" s="5">
        <f t="shared" si="1315"/>
        <v>0</v>
      </c>
      <c r="AK1130" s="5">
        <f t="shared" si="1316"/>
        <v>0</v>
      </c>
      <c r="AL1130" s="5">
        <f t="shared" si="1317"/>
        <v>0</v>
      </c>
      <c r="AM1130" s="5">
        <f t="shared" si="1318"/>
        <v>8.0409176869580368E-4</v>
      </c>
      <c r="AN1130" s="5">
        <f t="shared" si="1319"/>
        <v>0</v>
      </c>
      <c r="AO1130" s="5">
        <f t="shared" si="1320"/>
        <v>0</v>
      </c>
      <c r="AP1130" s="5">
        <f t="shared" si="1321"/>
        <v>0</v>
      </c>
      <c r="AQ1130" s="5">
        <f t="shared" si="1322"/>
        <v>0</v>
      </c>
      <c r="AR1130" s="5">
        <f t="shared" si="1323"/>
        <v>0</v>
      </c>
      <c r="AS1130" s="5">
        <f t="shared" si="1324"/>
        <v>0</v>
      </c>
      <c r="AT1130" s="5">
        <f t="shared" si="1325"/>
        <v>0</v>
      </c>
      <c r="AU1130" s="5">
        <f t="shared" si="1326"/>
        <v>0</v>
      </c>
      <c r="AV1130" s="5">
        <f t="shared" si="1327"/>
        <v>0</v>
      </c>
      <c r="AW1130" s="5">
        <f t="shared" si="1328"/>
        <v>0</v>
      </c>
      <c r="AX1130" s="5">
        <f t="shared" si="1329"/>
        <v>9.7038737927603573E-5</v>
      </c>
      <c r="AY1130" s="5">
        <f t="shared" si="1330"/>
        <v>0</v>
      </c>
      <c r="AZ1130" s="5">
        <f t="shared" si="1331"/>
        <v>0</v>
      </c>
      <c r="BA1130" s="5">
        <f t="shared" si="1332"/>
        <v>0</v>
      </c>
      <c r="BB1130" s="5">
        <f t="shared" si="1333"/>
        <v>0</v>
      </c>
      <c r="BC1130" s="5">
        <f t="shared" si="1334"/>
        <v>0</v>
      </c>
      <c r="BD1130" s="5">
        <f t="shared" si="1335"/>
        <v>0</v>
      </c>
      <c r="BE1130" s="5">
        <f t="shared" si="1336"/>
        <v>0</v>
      </c>
      <c r="BF1130" s="5">
        <f t="shared" si="1337"/>
        <v>0</v>
      </c>
      <c r="BG1130" s="5">
        <f t="shared" si="1338"/>
        <v>0</v>
      </c>
      <c r="BH1130" s="5">
        <f t="shared" si="1339"/>
        <v>0</v>
      </c>
      <c r="BI1130" s="5">
        <f t="shared" si="1340"/>
        <v>0</v>
      </c>
      <c r="BJ1130" s="8">
        <f t="shared" si="1341"/>
        <v>0.51522203443803571</v>
      </c>
      <c r="BK1130" s="8">
        <f t="shared" si="1342"/>
        <v>0.4847669404903866</v>
      </c>
      <c r="BL1130" s="8">
        <f t="shared" si="1343"/>
        <v>0</v>
      </c>
      <c r="BM1130" s="8">
        <f t="shared" si="1344"/>
        <v>3.7126428295799811E-2</v>
      </c>
      <c r="BN1130" s="8">
        <f t="shared" si="1345"/>
        <v>0.96286254663262238</v>
      </c>
    </row>
    <row r="1131" spans="1:66" x14ac:dyDescent="0.25">
      <c r="A1131" t="s">
        <v>285</v>
      </c>
      <c r="B1131" t="s">
        <v>339</v>
      </c>
      <c r="C1131" t="s">
        <v>363</v>
      </c>
      <c r="D1131" s="7" t="s">
        <v>528</v>
      </c>
      <c r="E1131">
        <f>VLOOKUP(A1131,home!$A$2:$E$405,3,FALSE)</f>
        <v>1.35</v>
      </c>
      <c r="F1131">
        <f>VLOOKUP(B1131,home!$B$2:$E$405,3,FALSE)</f>
        <v>1.1111</v>
      </c>
      <c r="G1131">
        <f>VLOOKUP(C1131,away!$B$2:$E$405,4,FALSE)</f>
        <v>0.92589999999999995</v>
      </c>
      <c r="H1131">
        <f>VLOOKUP(A1131,away!$A$2:$E$405,3,FALSE)</f>
        <v>1.3</v>
      </c>
      <c r="I1131">
        <f>VLOOKUP(C1131,away!$B$2:$E$405,3,FALSE)</f>
        <v>0.96150000000000002</v>
      </c>
      <c r="J1131">
        <f>VLOOKUP(B1131,home!$B$2:$E$405,4,FALSE)</f>
        <v>0.76919999999999999</v>
      </c>
      <c r="K1131" s="3">
        <f t="shared" si="1290"/>
        <v>1.3888361115000001</v>
      </c>
      <c r="L1131" s="3">
        <f t="shared" si="1291"/>
        <v>0.96146154000000006</v>
      </c>
      <c r="M1131" s="5">
        <f t="shared" si="1292"/>
        <v>9.5340779665626235E-2</v>
      </c>
      <c r="N1131" s="5">
        <f t="shared" si="1293"/>
        <v>0.13241271769818663</v>
      </c>
      <c r="O1131" s="5">
        <f t="shared" si="1294"/>
        <v>9.1666492842113687E-2</v>
      </c>
      <c r="P1131" s="5">
        <f t="shared" si="1295"/>
        <v>0.12730973547368379</v>
      </c>
      <c r="Q1131" s="5">
        <f t="shared" si="1296"/>
        <v>9.1949781980548387E-2</v>
      </c>
      <c r="R1131" s="5">
        <f t="shared" si="1297"/>
        <v>4.4066903687188796E-2</v>
      </c>
      <c r="S1131" s="5">
        <f t="shared" si="1298"/>
        <v>4.2499570496544875E-2</v>
      </c>
      <c r="T1131" s="5">
        <f t="shared" si="1299"/>
        <v>8.8406178985682302E-2</v>
      </c>
      <c r="U1131" s="5">
        <f t="shared" si="1300"/>
        <v>6.1201707162760313E-2</v>
      </c>
      <c r="V1131" s="5">
        <f t="shared" si="1301"/>
        <v>6.3055786675452058E-3</v>
      </c>
      <c r="W1131" s="5">
        <f t="shared" si="1302"/>
        <v>4.2567725886379214E-2</v>
      </c>
      <c r="X1131" s="5">
        <f t="shared" si="1303"/>
        <v>4.0927231285016026E-2</v>
      </c>
      <c r="Y1131" s="5">
        <f t="shared" si="1304"/>
        <v>1.9674979409613845E-2</v>
      </c>
      <c r="Z1131" s="5">
        <f t="shared" si="1305"/>
        <v>1.4122877694038742E-2</v>
      </c>
      <c r="AA1131" s="5">
        <f t="shared" si="1306"/>
        <v>1.9614362539778857E-2</v>
      </c>
      <c r="AB1131" s="5">
        <f t="shared" si="1307"/>
        <v>1.3620567499648866E-2</v>
      </c>
      <c r="AC1131" s="5">
        <f t="shared" si="1308"/>
        <v>5.2624487849604038E-4</v>
      </c>
      <c r="AD1131" s="5">
        <f t="shared" si="1309"/>
        <v>1.4779898723859205E-2</v>
      </c>
      <c r="AE1131" s="5">
        <f t="shared" si="1310"/>
        <v>1.4210304188085707E-2</v>
      </c>
      <c r="AF1131" s="5">
        <f t="shared" si="1311"/>
        <v>6.8313304742726663E-3</v>
      </c>
      <c r="AG1131" s="5">
        <f t="shared" si="1312"/>
        <v>2.1893538393477096E-3</v>
      </c>
      <c r="AH1131" s="5">
        <f t="shared" si="1313"/>
        <v>3.3946509342355343E-3</v>
      </c>
      <c r="AI1131" s="5">
        <f t="shared" si="1314"/>
        <v>4.7146138034035228E-3</v>
      </c>
      <c r="AJ1131" s="5">
        <f t="shared" si="1315"/>
        <v>3.2739129509715874E-3</v>
      </c>
      <c r="AK1131" s="5">
        <f t="shared" si="1316"/>
        <v>1.5156428440722906E-3</v>
      </c>
      <c r="AL1131" s="5">
        <f t="shared" si="1317"/>
        <v>2.8108054710975339E-5</v>
      </c>
      <c r="AM1131" s="5">
        <f t="shared" si="1318"/>
        <v>4.1053714144016814E-3</v>
      </c>
      <c r="AN1131" s="5">
        <f t="shared" si="1319"/>
        <v>3.9471567223626188E-3</v>
      </c>
      <c r="AO1131" s="5">
        <f t="shared" si="1320"/>
        <v>1.8975196904520578E-3</v>
      </c>
      <c r="AP1131" s="5">
        <f t="shared" si="1321"/>
        <v>6.0813073458745295E-4</v>
      </c>
      <c r="AQ1131" s="5">
        <f t="shared" si="1322"/>
        <v>1.4617357814944597E-4</v>
      </c>
      <c r="AR1131" s="5">
        <f t="shared" si="1323"/>
        <v>6.5276526299850722E-4</v>
      </c>
      <c r="AS1131" s="5">
        <f t="shared" si="1324"/>
        <v>9.065839695851218E-4</v>
      </c>
      <c r="AT1131" s="5">
        <f t="shared" si="1325"/>
        <v>6.2954827753341754E-4</v>
      </c>
      <c r="AU1131" s="5">
        <f t="shared" si="1326"/>
        <v>2.9144646059034494E-4</v>
      </c>
      <c r="AV1131" s="5">
        <f t="shared" si="1327"/>
        <v>1.0119284225918319E-4</v>
      </c>
      <c r="AW1131" s="5">
        <f t="shared" si="1328"/>
        <v>1.0425843608591798E-6</v>
      </c>
      <c r="AX1131" s="5">
        <f t="shared" si="1329"/>
        <v>9.5028134524014819E-4</v>
      </c>
      <c r="AY1131" s="5">
        <f t="shared" si="1330"/>
        <v>9.136589656278647E-4</v>
      </c>
      <c r="AZ1131" s="5">
        <f t="shared" si="1331"/>
        <v>4.3922397806368688E-4</v>
      </c>
      <c r="BA1131" s="5">
        <f t="shared" si="1332"/>
        <v>1.4076565411801287E-4</v>
      </c>
      <c r="BB1131" s="5">
        <f t="shared" si="1333"/>
        <v>3.3835190646853004E-5</v>
      </c>
      <c r="BC1131" s="5">
        <f t="shared" si="1334"/>
        <v>6.5062469011033781E-6</v>
      </c>
      <c r="BD1131" s="5">
        <f t="shared" si="1335"/>
        <v>1.0460144917017493E-4</v>
      </c>
      <c r="BE1131" s="5">
        <f t="shared" si="1336"/>
        <v>1.4527426992277069E-4</v>
      </c>
      <c r="BF1131" s="5">
        <f t="shared" si="1337"/>
        <v>1.0088107607027112E-4</v>
      </c>
      <c r="BG1131" s="5">
        <f t="shared" si="1338"/>
        <v>4.6702427137790376E-5</v>
      </c>
      <c r="BH1131" s="5">
        <f t="shared" si="1339"/>
        <v>1.621550432591522E-5</v>
      </c>
      <c r="BI1131" s="5">
        <f t="shared" si="1340"/>
        <v>4.504135594803099E-6</v>
      </c>
      <c r="BJ1131" s="8">
        <f t="shared" si="1341"/>
        <v>0.46713812599154259</v>
      </c>
      <c r="BK1131" s="8">
        <f t="shared" si="1342"/>
        <v>0.27292367620223501</v>
      </c>
      <c r="BL1131" s="8">
        <f t="shared" si="1343"/>
        <v>0.24606856993936177</v>
      </c>
      <c r="BM1131" s="8">
        <f t="shared" si="1344"/>
        <v>0.41659422209856362</v>
      </c>
      <c r="BN1131" s="8">
        <f t="shared" si="1345"/>
        <v>0.5827464113473475</v>
      </c>
    </row>
    <row r="1132" spans="1:66" x14ac:dyDescent="0.25">
      <c r="A1132" t="s">
        <v>285</v>
      </c>
      <c r="B1132" t="s">
        <v>295</v>
      </c>
      <c r="C1132" t="s">
        <v>317</v>
      </c>
      <c r="D1132" s="7" t="s">
        <v>528</v>
      </c>
      <c r="E1132">
        <f>VLOOKUP(A1132,home!$A$2:$E$405,3,FALSE)</f>
        <v>1.35</v>
      </c>
      <c r="F1132">
        <f>VLOOKUP(B1132,home!$B$2:$E$405,3,FALSE)</f>
        <v>0.74070000000000003</v>
      </c>
      <c r="G1132">
        <f>VLOOKUP(C1132,away!$B$2:$E$405,4,FALSE)</f>
        <v>0.98770000000000002</v>
      </c>
      <c r="H1132">
        <f>VLOOKUP(A1132,away!$A$2:$E$405,3,FALSE)</f>
        <v>1.3</v>
      </c>
      <c r="I1132">
        <f>VLOOKUP(C1132,away!$B$2:$E$405,3,FALSE)</f>
        <v>1.0256000000000001</v>
      </c>
      <c r="J1132">
        <f>VLOOKUP(B1132,home!$B$2:$E$405,4,FALSE)</f>
        <v>0.57689999999999997</v>
      </c>
      <c r="K1132" s="3">
        <f t="shared" si="1290"/>
        <v>0.98764567650000012</v>
      </c>
      <c r="L1132" s="3">
        <f t="shared" si="1291"/>
        <v>0.76916923200000009</v>
      </c>
      <c r="M1132" s="5">
        <f t="shared" si="1292"/>
        <v>0.17259371606473686</v>
      </c>
      <c r="N1132" s="5">
        <f t="shared" si="1293"/>
        <v>0.17046143746240597</v>
      </c>
      <c r="O1132" s="5">
        <f t="shared" si="1294"/>
        <v>0.13275377603353972</v>
      </c>
      <c r="P1132" s="5">
        <f t="shared" si="1295"/>
        <v>0.13111369293857483</v>
      </c>
      <c r="Q1132" s="5">
        <f t="shared" si="1296"/>
        <v>8.4177750859860193E-2</v>
      </c>
      <c r="R1132" s="5">
        <f t="shared" si="1297"/>
        <v>5.1055059978408875E-2</v>
      </c>
      <c r="S1132" s="5">
        <f t="shared" si="1298"/>
        <v>2.4900675511185643E-2</v>
      </c>
      <c r="T1132" s="5">
        <f t="shared" si="1299"/>
        <v>6.4746935980366002E-2</v>
      </c>
      <c r="U1132" s="5">
        <f t="shared" si="1300"/>
        <v>5.0424309251123713E-2</v>
      </c>
      <c r="V1132" s="5">
        <f t="shared" si="1301"/>
        <v>2.1018014620803396E-3</v>
      </c>
      <c r="W1132" s="5">
        <f t="shared" si="1302"/>
        <v>2.7712597231411701E-2</v>
      </c>
      <c r="X1132" s="5">
        <f t="shared" si="1303"/>
        <v>2.1315677129210266E-2</v>
      </c>
      <c r="Y1132" s="5">
        <f t="shared" si="1304"/>
        <v>8.197681503517313E-3</v>
      </c>
      <c r="Z1132" s="5">
        <f t="shared" si="1305"/>
        <v>1.3089993757768901E-2</v>
      </c>
      <c r="AA1132" s="5">
        <f t="shared" si="1306"/>
        <v>1.2928275740272444E-2</v>
      </c>
      <c r="AB1132" s="5">
        <f t="shared" si="1307"/>
        <v>6.384277819739958E-3</v>
      </c>
      <c r="AC1132" s="5">
        <f t="shared" si="1308"/>
        <v>9.9791781894048606E-5</v>
      </c>
      <c r="AD1132" s="5">
        <f t="shared" si="1309"/>
        <v>6.8425567100474085E-3</v>
      </c>
      <c r="AE1132" s="5">
        <f t="shared" si="1310"/>
        <v>5.2630840895836126E-3</v>
      </c>
      <c r="AF1132" s="5">
        <f t="shared" si="1311"/>
        <v>2.0241011735682231E-3</v>
      </c>
      <c r="AG1132" s="5">
        <f t="shared" si="1312"/>
        <v>5.1895878172125644E-4</v>
      </c>
      <c r="AH1132" s="5">
        <f t="shared" si="1313"/>
        <v>2.5171051113869747E-3</v>
      </c>
      <c r="AI1132" s="5">
        <f t="shared" si="1314"/>
        <v>2.4860079805573967E-3</v>
      </c>
      <c r="AJ1132" s="5">
        <f t="shared" si="1315"/>
        <v>1.2276475168710044E-3</v>
      </c>
      <c r="AK1132" s="5">
        <f t="shared" si="1316"/>
        <v>4.0416025410120295E-4</v>
      </c>
      <c r="AL1132" s="5">
        <f t="shared" si="1317"/>
        <v>3.0323396117485357E-6</v>
      </c>
      <c r="AM1132" s="5">
        <f t="shared" si="1318"/>
        <v>1.3516043101768781E-3</v>
      </c>
      <c r="AN1132" s="5">
        <f t="shared" si="1319"/>
        <v>1.039612449226639E-3</v>
      </c>
      <c r="AO1132" s="5">
        <f t="shared" si="1320"/>
        <v>3.9981895457464646E-4</v>
      </c>
      <c r="AP1132" s="5">
        <f t="shared" si="1321"/>
        <v>1.0250947940974128E-4</v>
      </c>
      <c r="AQ1132" s="5">
        <f t="shared" si="1322"/>
        <v>1.9711784387577624E-5</v>
      </c>
      <c r="AR1132" s="5">
        <f t="shared" si="1323"/>
        <v>3.8721596107775888E-4</v>
      </c>
      <c r="AS1132" s="5">
        <f t="shared" si="1324"/>
        <v>3.8243216983024084E-4</v>
      </c>
      <c r="AT1132" s="5">
        <f t="shared" si="1325"/>
        <v>1.8885373954367557E-4</v>
      </c>
      <c r="AU1132" s="5">
        <f t="shared" si="1326"/>
        <v>6.2173526450389442E-5</v>
      </c>
      <c r="AV1132" s="5">
        <f t="shared" si="1327"/>
        <v>1.5351353647871379E-5</v>
      </c>
      <c r="AW1132" s="5">
        <f t="shared" si="1328"/>
        <v>6.3987981236033209E-8</v>
      </c>
      <c r="AX1132" s="5">
        <f t="shared" si="1329"/>
        <v>2.2248435888082638E-4</v>
      </c>
      <c r="AY1132" s="5">
        <f t="shared" si="1330"/>
        <v>1.711281234523776E-4</v>
      </c>
      <c r="AZ1132" s="5">
        <f t="shared" si="1331"/>
        <v>6.5813243644733242E-5</v>
      </c>
      <c r="BA1132" s="5">
        <f t="shared" si="1332"/>
        <v>1.6873840689882786E-5</v>
      </c>
      <c r="BB1132" s="5">
        <f t="shared" si="1333"/>
        <v>3.2447097710818729E-6</v>
      </c>
      <c r="BC1132" s="5">
        <f t="shared" si="1334"/>
        <v>4.9914618453718824E-7</v>
      </c>
      <c r="BD1132" s="5">
        <f t="shared" si="1335"/>
        <v>4.9639100566720272E-5</v>
      </c>
      <c r="BE1132" s="5">
        <f t="shared" si="1336"/>
        <v>4.9025843060069983E-5</v>
      </c>
      <c r="BF1132" s="5">
        <f t="shared" si="1337"/>
        <v>2.4210080967522824E-5</v>
      </c>
      <c r="BG1132" s="5">
        <f t="shared" si="1338"/>
        <v>7.9703272650962872E-6</v>
      </c>
      <c r="BH1132" s="5">
        <f t="shared" si="1339"/>
        <v>1.9679648159156041E-6</v>
      </c>
      <c r="BI1132" s="5">
        <f t="shared" si="1340"/>
        <v>3.8873038838863316E-7</v>
      </c>
      <c r="BJ1132" s="8">
        <f t="shared" si="1341"/>
        <v>0.3946540813220909</v>
      </c>
      <c r="BK1132" s="8">
        <f t="shared" si="1342"/>
        <v>0.33098383822153588</v>
      </c>
      <c r="BL1132" s="8">
        <f t="shared" si="1343"/>
        <v>0.26134984848361492</v>
      </c>
      <c r="BM1132" s="8">
        <f t="shared" si="1344"/>
        <v>0.25775126431201301</v>
      </c>
      <c r="BN1132" s="8">
        <f t="shared" si="1345"/>
        <v>0.74215543333752654</v>
      </c>
    </row>
    <row r="1133" spans="1:66" x14ac:dyDescent="0.25">
      <c r="A1133" t="s">
        <v>285</v>
      </c>
      <c r="B1133" t="s">
        <v>364</v>
      </c>
      <c r="C1133" t="s">
        <v>315</v>
      </c>
      <c r="D1133" s="7" t="s">
        <v>528</v>
      </c>
      <c r="E1133">
        <f>VLOOKUP(A1133,home!$A$2:$E$405,3,FALSE)</f>
        <v>1.35</v>
      </c>
      <c r="F1133">
        <f>VLOOKUP(B1133,home!$B$2:$E$405,3,FALSE)</f>
        <v>1.8519000000000001</v>
      </c>
      <c r="G1133">
        <f>VLOOKUP(C1133,away!$B$2:$E$405,4,FALSE)</f>
        <v>2.4691000000000001</v>
      </c>
      <c r="H1133">
        <f>VLOOKUP(A1133,away!$A$2:$E$405,3,FALSE)</f>
        <v>1.3</v>
      </c>
      <c r="I1133">
        <f>VLOOKUP(C1133,away!$B$2:$E$405,3,FALSE)</f>
        <v>0</v>
      </c>
      <c r="J1133">
        <f>VLOOKUP(B1133,home!$B$2:$E$405,4,FALSE)</f>
        <v>0.3846</v>
      </c>
      <c r="K1133" s="3">
        <f t="shared" si="1290"/>
        <v>6.1729104915000006</v>
      </c>
      <c r="L1133" s="3">
        <f t="shared" si="1291"/>
        <v>0</v>
      </c>
      <c r="M1133" s="5">
        <f t="shared" si="1292"/>
        <v>2.0851583247133085E-3</v>
      </c>
      <c r="N1133" s="5">
        <f t="shared" si="1293"/>
        <v>1.2871495699061347E-2</v>
      </c>
      <c r="O1133" s="5">
        <f t="shared" si="1294"/>
        <v>0</v>
      </c>
      <c r="P1133" s="5">
        <f t="shared" si="1295"/>
        <v>0</v>
      </c>
      <c r="Q1133" s="5">
        <f t="shared" si="1296"/>
        <v>3.9727295421016461E-2</v>
      </c>
      <c r="R1133" s="5">
        <f t="shared" si="1297"/>
        <v>0</v>
      </c>
      <c r="S1133" s="5">
        <f t="shared" si="1298"/>
        <v>0</v>
      </c>
      <c r="T1133" s="5">
        <f t="shared" si="1299"/>
        <v>0</v>
      </c>
      <c r="U1133" s="5">
        <f t="shared" si="1300"/>
        <v>0</v>
      </c>
      <c r="V1133" s="5">
        <f t="shared" si="1301"/>
        <v>0</v>
      </c>
      <c r="W1133" s="5">
        <f t="shared" si="1302"/>
        <v>8.1744346234437479E-2</v>
      </c>
      <c r="X1133" s="5">
        <f t="shared" si="1303"/>
        <v>0</v>
      </c>
      <c r="Y1133" s="5">
        <f t="shared" si="1304"/>
        <v>0</v>
      </c>
      <c r="Z1133" s="5">
        <f t="shared" si="1305"/>
        <v>0</v>
      </c>
      <c r="AA1133" s="5">
        <f t="shared" si="1306"/>
        <v>0</v>
      </c>
      <c r="AB1133" s="5">
        <f t="shared" si="1307"/>
        <v>0</v>
      </c>
      <c r="AC1133" s="5">
        <f t="shared" si="1308"/>
        <v>0</v>
      </c>
      <c r="AD1133" s="5">
        <f t="shared" si="1309"/>
        <v>0.12615013312284196</v>
      </c>
      <c r="AE1133" s="5">
        <f t="shared" si="1310"/>
        <v>0</v>
      </c>
      <c r="AF1133" s="5">
        <f t="shared" si="1311"/>
        <v>0</v>
      </c>
      <c r="AG1133" s="5">
        <f t="shared" si="1312"/>
        <v>0</v>
      </c>
      <c r="AH1133" s="5">
        <f t="shared" si="1313"/>
        <v>0</v>
      </c>
      <c r="AI1133" s="5">
        <f t="shared" si="1314"/>
        <v>0</v>
      </c>
      <c r="AJ1133" s="5">
        <f t="shared" si="1315"/>
        <v>0</v>
      </c>
      <c r="AK1133" s="5">
        <f t="shared" si="1316"/>
        <v>0</v>
      </c>
      <c r="AL1133" s="5">
        <f t="shared" si="1317"/>
        <v>0</v>
      </c>
      <c r="AM1133" s="5">
        <f t="shared" si="1318"/>
        <v>0.15574269605162253</v>
      </c>
      <c r="AN1133" s="5">
        <f t="shared" si="1319"/>
        <v>0</v>
      </c>
      <c r="AO1133" s="5">
        <f t="shared" si="1320"/>
        <v>0</v>
      </c>
      <c r="AP1133" s="5">
        <f t="shared" si="1321"/>
        <v>0</v>
      </c>
      <c r="AQ1133" s="5">
        <f t="shared" si="1322"/>
        <v>0</v>
      </c>
      <c r="AR1133" s="5">
        <f t="shared" si="1323"/>
        <v>0</v>
      </c>
      <c r="AS1133" s="5">
        <f t="shared" si="1324"/>
        <v>0</v>
      </c>
      <c r="AT1133" s="5">
        <f t="shared" si="1325"/>
        <v>0</v>
      </c>
      <c r="AU1133" s="5">
        <f t="shared" si="1326"/>
        <v>0</v>
      </c>
      <c r="AV1133" s="5">
        <f t="shared" si="1327"/>
        <v>0</v>
      </c>
      <c r="AW1133" s="5">
        <f t="shared" si="1328"/>
        <v>0</v>
      </c>
      <c r="AX1133" s="5">
        <f t="shared" si="1329"/>
        <v>0.16023095373859272</v>
      </c>
      <c r="AY1133" s="5">
        <f t="shared" si="1330"/>
        <v>0</v>
      </c>
      <c r="AZ1133" s="5">
        <f t="shared" si="1331"/>
        <v>0</v>
      </c>
      <c r="BA1133" s="5">
        <f t="shared" si="1332"/>
        <v>0</v>
      </c>
      <c r="BB1133" s="5">
        <f t="shared" si="1333"/>
        <v>0</v>
      </c>
      <c r="BC1133" s="5">
        <f t="shared" si="1334"/>
        <v>0</v>
      </c>
      <c r="BD1133" s="5">
        <f t="shared" si="1335"/>
        <v>0</v>
      </c>
      <c r="BE1133" s="5">
        <f t="shared" si="1336"/>
        <v>0</v>
      </c>
      <c r="BF1133" s="5">
        <f t="shared" si="1337"/>
        <v>0</v>
      </c>
      <c r="BG1133" s="5">
        <f t="shared" si="1338"/>
        <v>0</v>
      </c>
      <c r="BH1133" s="5">
        <f t="shared" si="1339"/>
        <v>0</v>
      </c>
      <c r="BI1133" s="5">
        <f t="shared" si="1340"/>
        <v>0</v>
      </c>
      <c r="BJ1133" s="8">
        <f t="shared" si="1341"/>
        <v>0.57646692026757251</v>
      </c>
      <c r="BK1133" s="8">
        <f t="shared" si="1342"/>
        <v>2.0851583247133085E-3</v>
      </c>
      <c r="BL1133" s="8">
        <f t="shared" si="1343"/>
        <v>0</v>
      </c>
      <c r="BM1133" s="8">
        <f t="shared" si="1344"/>
        <v>0.5238681291474947</v>
      </c>
      <c r="BN1133" s="8">
        <f t="shared" si="1345"/>
        <v>5.4683949444791116E-2</v>
      </c>
    </row>
    <row r="1134" spans="1:66" s="20" customFormat="1" x14ac:dyDescent="0.25">
      <c r="A1134" t="s">
        <v>285</v>
      </c>
      <c r="B1134" t="s">
        <v>361</v>
      </c>
      <c r="C1134" t="s">
        <v>321</v>
      </c>
      <c r="D1134" s="7" t="s">
        <v>528</v>
      </c>
      <c r="E1134">
        <f>VLOOKUP(A1134,home!$A$2:$E$405,3,FALSE)</f>
        <v>1.35</v>
      </c>
      <c r="F1134">
        <f>VLOOKUP(B1134,home!$B$2:$E$405,3,FALSE)</f>
        <v>1.6667000000000001</v>
      </c>
      <c r="G1134">
        <f>VLOOKUP(C1134,away!$B$2:$E$405,4,FALSE)</f>
        <v>1.9753000000000001</v>
      </c>
      <c r="H1134">
        <f>VLOOKUP(A1134,away!$A$2:$E$405,3,FALSE)</f>
        <v>1.3</v>
      </c>
      <c r="I1134">
        <f>VLOOKUP(C1134,away!$B$2:$E$405,3,FALSE)</f>
        <v>1.0256000000000001</v>
      </c>
      <c r="J1134">
        <f>VLOOKUP(B1134,home!$B$2:$E$405,4,FALSE)</f>
        <v>0.3846</v>
      </c>
      <c r="K1134" s="3">
        <f t="shared" si="1290"/>
        <v>4.4445138885000004</v>
      </c>
      <c r="L1134" s="3">
        <f t="shared" si="1291"/>
        <v>0.51277948800000006</v>
      </c>
      <c r="M1134" s="5">
        <f t="shared" si="1292"/>
        <v>7.0319348987433524E-3</v>
      </c>
      <c r="N1134" s="5">
        <f t="shared" si="1293"/>
        <v>3.1253532320492668E-2</v>
      </c>
      <c r="O1134" s="5">
        <f t="shared" si="1294"/>
        <v>3.6058319770269484E-3</v>
      </c>
      <c r="P1134" s="5">
        <f t="shared" si="1295"/>
        <v>1.6026170301493687E-2</v>
      </c>
      <c r="Q1134" s="5">
        <f t="shared" si="1296"/>
        <v>6.9453379231556658E-2</v>
      </c>
      <c r="R1134" s="5">
        <f t="shared" si="1297"/>
        <v>9.2449833749695318E-4</v>
      </c>
      <c r="S1134" s="5">
        <f t="shared" si="1298"/>
        <v>9.1311331173720301E-3</v>
      </c>
      <c r="T1134" s="5">
        <f t="shared" si="1299"/>
        <v>3.5614268242227465E-2</v>
      </c>
      <c r="U1134" s="5">
        <f t="shared" si="1300"/>
        <v>4.1089457009003691E-3</v>
      </c>
      <c r="V1134" s="5">
        <f t="shared" si="1301"/>
        <v>2.3122621850141987E-3</v>
      </c>
      <c r="W1134" s="5">
        <f t="shared" si="1302"/>
        <v>0.10289550286597038</v>
      </c>
      <c r="X1134" s="5">
        <f t="shared" si="1303"/>
        <v>5.2762703277114832E-2</v>
      </c>
      <c r="Y1134" s="5">
        <f t="shared" si="1304"/>
        <v>1.3527815985967431E-2</v>
      </c>
      <c r="Z1134" s="5">
        <f t="shared" si="1305"/>
        <v>1.5802126138617965E-4</v>
      </c>
      <c r="AA1134" s="5">
        <f t="shared" si="1306"/>
        <v>7.0232769090916418E-4</v>
      </c>
      <c r="AB1134" s="5">
        <f t="shared" si="1307"/>
        <v>1.5607525882619581E-3</v>
      </c>
      <c r="AC1134" s="5">
        <f t="shared" si="1308"/>
        <v>3.2936087375257583E-4</v>
      </c>
      <c r="AD1134" s="5">
        <f t="shared" si="1309"/>
        <v>0.11433012288799924</v>
      </c>
      <c r="AE1134" s="5">
        <f t="shared" si="1310"/>
        <v>5.8626141877485341E-2</v>
      </c>
      <c r="AF1134" s="5">
        <f t="shared" si="1311"/>
        <v>1.5031141507676146E-2</v>
      </c>
      <c r="AG1134" s="5">
        <f t="shared" si="1312"/>
        <v>2.5692203487872409E-3</v>
      </c>
      <c r="AH1134" s="5">
        <f t="shared" si="1313"/>
        <v>2.0257515376679849E-5</v>
      </c>
      <c r="AI1134" s="5">
        <f t="shared" si="1314"/>
        <v>9.0034808438155896E-5</v>
      </c>
      <c r="AJ1134" s="5">
        <f t="shared" si="1315"/>
        <v>2.0008047827591046E-4</v>
      </c>
      <c r="AK1134" s="5">
        <f t="shared" si="1316"/>
        <v>2.9642015483833561E-4</v>
      </c>
      <c r="AL1134" s="5">
        <f t="shared" si="1317"/>
        <v>3.0025269172220711E-5</v>
      </c>
      <c r="AM1134" s="5">
        <f t="shared" si="1318"/>
        <v>0.10162836380992488</v>
      </c>
      <c r="AN1134" s="5">
        <f t="shared" si="1319"/>
        <v>5.2112940360731011E-2</v>
      </c>
      <c r="AO1134" s="5">
        <f t="shared" si="1320"/>
        <v>1.3361223438175092E-2</v>
      </c>
      <c r="AP1134" s="5">
        <f t="shared" si="1321"/>
        <v>2.2837871045603415E-3</v>
      </c>
      <c r="AQ1134" s="5">
        <f t="shared" si="1322"/>
        <v>2.9276979554436369E-4</v>
      </c>
      <c r="AR1134" s="5">
        <f t="shared" si="1323"/>
        <v>2.0775276726012049E-6</v>
      </c>
      <c r="AS1134" s="5">
        <f t="shared" si="1324"/>
        <v>9.2336005946191356E-6</v>
      </c>
      <c r="AT1134" s="5">
        <f t="shared" si="1325"/>
        <v>2.0519433041823308E-5</v>
      </c>
      <c r="AU1134" s="5">
        <f t="shared" si="1326"/>
        <v>3.0399635046176504E-5</v>
      </c>
      <c r="AV1134" s="5">
        <f t="shared" si="1327"/>
        <v>3.3777900042015708E-5</v>
      </c>
      <c r="AW1134" s="5">
        <f t="shared" si="1328"/>
        <v>1.9008126814435154E-6</v>
      </c>
      <c r="AX1134" s="5">
        <f t="shared" si="1329"/>
        <v>7.5281445736456967E-2</v>
      </c>
      <c r="AY1134" s="5">
        <f t="shared" si="1330"/>
        <v>3.8602781200640195E-2</v>
      </c>
      <c r="AZ1134" s="5">
        <f t="shared" si="1331"/>
        <v>9.8973571897201518E-3</v>
      </c>
      <c r="BA1134" s="5">
        <f t="shared" si="1332"/>
        <v>1.6917205840992731E-3</v>
      </c>
      <c r="BB1134" s="5">
        <f t="shared" si="1333"/>
        <v>2.1686990373837161E-4</v>
      </c>
      <c r="BC1134" s="5">
        <f t="shared" si="1334"/>
        <v>2.2241287640314307E-5</v>
      </c>
      <c r="BD1134" s="5">
        <f t="shared" si="1335"/>
        <v>1.7755226271037948E-7</v>
      </c>
      <c r="BE1134" s="5">
        <f t="shared" si="1336"/>
        <v>7.8913349755088223E-7</v>
      </c>
      <c r="BF1134" s="5">
        <f t="shared" si="1337"/>
        <v>1.7536573948727388E-6</v>
      </c>
      <c r="BG1134" s="5">
        <f t="shared" si="1338"/>
        <v>2.5980515490608725E-6</v>
      </c>
      <c r="BH1134" s="5">
        <f t="shared" si="1339"/>
        <v>2.8867690482099973E-6</v>
      </c>
      <c r="BI1134" s="5">
        <f t="shared" si="1340"/>
        <v>2.5660570255322519E-6</v>
      </c>
      <c r="BJ1134" s="8">
        <f t="shared" si="1341"/>
        <v>0.79145532895650839</v>
      </c>
      <c r="BK1134" s="8">
        <f t="shared" si="1342"/>
        <v>7.3463667846188269E-2</v>
      </c>
      <c r="BL1134" s="8">
        <f t="shared" si="1343"/>
        <v>1.1615928568699646E-2</v>
      </c>
      <c r="BM1134" s="8">
        <f t="shared" si="1344"/>
        <v>0.70979671917801324</v>
      </c>
      <c r="BN1134" s="8">
        <f t="shared" si="1345"/>
        <v>0.12829534706681026</v>
      </c>
    </row>
    <row r="1135" spans="1:66" x14ac:dyDescent="0.25">
      <c r="A1135" t="s">
        <v>287</v>
      </c>
      <c r="B1135" t="s">
        <v>506</v>
      </c>
      <c r="C1135" t="s">
        <v>323</v>
      </c>
      <c r="D1135" s="7" t="s">
        <v>528</v>
      </c>
      <c r="E1135">
        <f>VLOOKUP(A1135,home!$A$2:$E$405,3,FALSE)</f>
        <v>1.2423999999999999</v>
      </c>
      <c r="F1135">
        <f>VLOOKUP(B1135,home!$B$2:$E$405,3,FALSE)</f>
        <v>1.2073</v>
      </c>
      <c r="G1135">
        <f>VLOOKUP(C1135,away!$B$2:$E$405,4,FALSE)</f>
        <v>1.3414999999999999</v>
      </c>
      <c r="H1135">
        <f>VLOOKUP(A1135,away!$A$2:$E$405,3,FALSE)</f>
        <v>0.87880000000000003</v>
      </c>
      <c r="I1135">
        <f>VLOOKUP(C1135,away!$B$2:$E$405,3,FALSE)</f>
        <v>0.75860000000000005</v>
      </c>
      <c r="J1135">
        <f>VLOOKUP(B1135,home!$B$2:$E$405,4,FALSE)</f>
        <v>0</v>
      </c>
      <c r="K1135" s="3">
        <f t="shared" si="1290"/>
        <v>2.0121822810799999</v>
      </c>
      <c r="L1135" s="3">
        <f t="shared" si="1291"/>
        <v>0</v>
      </c>
      <c r="M1135" s="5">
        <f t="shared" si="1292"/>
        <v>0.13369659253771168</v>
      </c>
      <c r="N1135" s="5">
        <f t="shared" si="1293"/>
        <v>0.26902191454515595</v>
      </c>
      <c r="O1135" s="5">
        <f t="shared" si="1294"/>
        <v>0</v>
      </c>
      <c r="P1135" s="5">
        <f t="shared" si="1295"/>
        <v>0</v>
      </c>
      <c r="Q1135" s="5">
        <f t="shared" si="1296"/>
        <v>0.2706605648349904</v>
      </c>
      <c r="R1135" s="5">
        <f t="shared" si="1297"/>
        <v>0</v>
      </c>
      <c r="S1135" s="5">
        <f t="shared" si="1298"/>
        <v>0</v>
      </c>
      <c r="T1135" s="5">
        <f t="shared" si="1299"/>
        <v>0</v>
      </c>
      <c r="U1135" s="5">
        <f t="shared" si="1300"/>
        <v>0</v>
      </c>
      <c r="V1135" s="5">
        <f t="shared" si="1301"/>
        <v>0</v>
      </c>
      <c r="W1135" s="5">
        <f t="shared" si="1302"/>
        <v>0.18153946424935744</v>
      </c>
      <c r="X1135" s="5">
        <f t="shared" si="1303"/>
        <v>0</v>
      </c>
      <c r="Y1135" s="5">
        <f t="shared" si="1304"/>
        <v>0</v>
      </c>
      <c r="Z1135" s="5">
        <f t="shared" si="1305"/>
        <v>0</v>
      </c>
      <c r="AA1135" s="5">
        <f t="shared" si="1306"/>
        <v>0</v>
      </c>
      <c r="AB1135" s="5">
        <f t="shared" si="1307"/>
        <v>0</v>
      </c>
      <c r="AC1135" s="5">
        <f t="shared" si="1308"/>
        <v>0</v>
      </c>
      <c r="AD1135" s="5">
        <f t="shared" si="1309"/>
        <v>9.1322623319828267E-2</v>
      </c>
      <c r="AE1135" s="5">
        <f t="shared" si="1310"/>
        <v>0</v>
      </c>
      <c r="AF1135" s="5">
        <f t="shared" si="1311"/>
        <v>0</v>
      </c>
      <c r="AG1135" s="5">
        <f t="shared" si="1312"/>
        <v>0</v>
      </c>
      <c r="AH1135" s="5">
        <f t="shared" si="1313"/>
        <v>0</v>
      </c>
      <c r="AI1135" s="5">
        <f t="shared" si="1314"/>
        <v>0</v>
      </c>
      <c r="AJ1135" s="5">
        <f t="shared" si="1315"/>
        <v>0</v>
      </c>
      <c r="AK1135" s="5">
        <f t="shared" si="1316"/>
        <v>0</v>
      </c>
      <c r="AL1135" s="5">
        <f t="shared" si="1317"/>
        <v>0</v>
      </c>
      <c r="AM1135" s="5">
        <f t="shared" si="1318"/>
        <v>3.6751552901180311E-2</v>
      </c>
      <c r="AN1135" s="5">
        <f t="shared" si="1319"/>
        <v>0</v>
      </c>
      <c r="AO1135" s="5">
        <f t="shared" si="1320"/>
        <v>0</v>
      </c>
      <c r="AP1135" s="5">
        <f t="shared" si="1321"/>
        <v>0</v>
      </c>
      <c r="AQ1135" s="5">
        <f t="shared" si="1322"/>
        <v>0</v>
      </c>
      <c r="AR1135" s="5">
        <f t="shared" si="1323"/>
        <v>0</v>
      </c>
      <c r="AS1135" s="5">
        <f t="shared" si="1324"/>
        <v>0</v>
      </c>
      <c r="AT1135" s="5">
        <f t="shared" si="1325"/>
        <v>0</v>
      </c>
      <c r="AU1135" s="5">
        <f t="shared" si="1326"/>
        <v>0</v>
      </c>
      <c r="AV1135" s="5">
        <f t="shared" si="1327"/>
        <v>0</v>
      </c>
      <c r="AW1135" s="5">
        <f t="shared" si="1328"/>
        <v>0</v>
      </c>
      <c r="AX1135" s="5">
        <f t="shared" si="1329"/>
        <v>1.2325137258321543E-2</v>
      </c>
      <c r="AY1135" s="5">
        <f t="shared" si="1330"/>
        <v>0</v>
      </c>
      <c r="AZ1135" s="5">
        <f t="shared" si="1331"/>
        <v>0</v>
      </c>
      <c r="BA1135" s="5">
        <f t="shared" si="1332"/>
        <v>0</v>
      </c>
      <c r="BB1135" s="5">
        <f t="shared" si="1333"/>
        <v>0</v>
      </c>
      <c r="BC1135" s="5">
        <f t="shared" si="1334"/>
        <v>0</v>
      </c>
      <c r="BD1135" s="5">
        <f t="shared" si="1335"/>
        <v>0</v>
      </c>
      <c r="BE1135" s="5">
        <f t="shared" si="1336"/>
        <v>0</v>
      </c>
      <c r="BF1135" s="5">
        <f t="shared" si="1337"/>
        <v>0</v>
      </c>
      <c r="BG1135" s="5">
        <f t="shared" si="1338"/>
        <v>0</v>
      </c>
      <c r="BH1135" s="5">
        <f t="shared" si="1339"/>
        <v>0</v>
      </c>
      <c r="BI1135" s="5">
        <f t="shared" si="1340"/>
        <v>0</v>
      </c>
      <c r="BJ1135" s="8">
        <f t="shared" si="1341"/>
        <v>0.86162125710883386</v>
      </c>
      <c r="BK1135" s="8">
        <f t="shared" si="1342"/>
        <v>0.13369659253771168</v>
      </c>
      <c r="BL1135" s="8">
        <f t="shared" si="1343"/>
        <v>0</v>
      </c>
      <c r="BM1135" s="8">
        <f t="shared" si="1344"/>
        <v>0.32193877772868756</v>
      </c>
      <c r="BN1135" s="8">
        <f t="shared" si="1345"/>
        <v>0.67337907191785806</v>
      </c>
    </row>
    <row r="1136" spans="1:66" x14ac:dyDescent="0.25">
      <c r="A1136" t="s">
        <v>287</v>
      </c>
      <c r="B1136" t="s">
        <v>333</v>
      </c>
      <c r="C1136" t="s">
        <v>507</v>
      </c>
      <c r="D1136" s="7" t="s">
        <v>528</v>
      </c>
      <c r="E1136">
        <f>VLOOKUP(A1136,home!$A$2:$E$405,3,FALSE)</f>
        <v>1.2423999999999999</v>
      </c>
      <c r="F1136">
        <f>VLOOKUP(B1136,home!$B$2:$E$405,3,FALSE)</f>
        <v>0.40239999999999998</v>
      </c>
      <c r="G1136">
        <f>VLOOKUP(C1136,away!$B$2:$E$405,4,FALSE)</f>
        <v>1.0731999999999999</v>
      </c>
      <c r="H1136">
        <f>VLOOKUP(A1136,away!$A$2:$E$405,3,FALSE)</f>
        <v>0.87880000000000003</v>
      </c>
      <c r="I1136">
        <f>VLOOKUP(C1136,away!$B$2:$E$405,3,FALSE)</f>
        <v>1.8965000000000001</v>
      </c>
      <c r="J1136">
        <f>VLOOKUP(B1136,home!$B$2:$E$405,4,FALSE)</f>
        <v>3.4137</v>
      </c>
      <c r="K1136" s="3">
        <f t="shared" si="1290"/>
        <v>0.53653749683199992</v>
      </c>
      <c r="L1136" s="3">
        <f t="shared" si="1291"/>
        <v>5.6894233055400001</v>
      </c>
      <c r="M1136" s="5">
        <f t="shared" si="1292"/>
        <v>1.9774229896416026E-3</v>
      </c>
      <c r="N1136" s="5">
        <f t="shared" si="1293"/>
        <v>1.060961581040355E-3</v>
      </c>
      <c r="O1136" s="5">
        <f t="shared" si="1294"/>
        <v>1.1250396442177514E-2</v>
      </c>
      <c r="P1136" s="5">
        <f t="shared" si="1295"/>
        <v>6.0362595454535603E-3</v>
      </c>
      <c r="Q1136" s="5">
        <f t="shared" si="1296"/>
        <v>2.846228354631565E-4</v>
      </c>
      <c r="R1136" s="5">
        <f t="shared" si="1297"/>
        <v>3.2004133857344533E-2</v>
      </c>
      <c r="S1136" s="5">
        <f t="shared" si="1298"/>
        <v>4.6065547800022231E-3</v>
      </c>
      <c r="T1136" s="5">
        <f t="shared" si="1299"/>
        <v>1.6193397933729594E-3</v>
      </c>
      <c r="U1136" s="5">
        <f t="shared" si="1300"/>
        <v>1.7171417868095892E-2</v>
      </c>
      <c r="V1136" s="5">
        <f t="shared" si="1301"/>
        <v>1.5624353519202679E-3</v>
      </c>
      <c r="W1136" s="5">
        <f t="shared" si="1302"/>
        <v>5.0903607893542717E-5</v>
      </c>
      <c r="X1136" s="5">
        <f t="shared" si="1303"/>
        <v>2.8961217308559183E-4</v>
      </c>
      <c r="Y1136" s="5">
        <f t="shared" si="1304"/>
        <v>8.2386312356062547E-4</v>
      </c>
      <c r="Z1136" s="5">
        <f t="shared" si="1305"/>
        <v>6.0695021680532604E-2</v>
      </c>
      <c r="AA1136" s="5">
        <f t="shared" si="1306"/>
        <v>3.2565155002636924E-2</v>
      </c>
      <c r="AB1136" s="5">
        <f t="shared" si="1307"/>
        <v>8.7362133745304462E-3</v>
      </c>
      <c r="AC1136" s="5">
        <f t="shared" si="1308"/>
        <v>2.980920545511414E-4</v>
      </c>
      <c r="AD1136" s="5">
        <f t="shared" si="1309"/>
        <v>6.8279235897297606E-6</v>
      </c>
      <c r="AE1136" s="5">
        <f t="shared" si="1310"/>
        <v>3.8846947599854833E-5</v>
      </c>
      <c r="AF1136" s="5">
        <f t="shared" si="1311"/>
        <v>1.1050836451185266E-4</v>
      </c>
      <c r="AG1136" s="5">
        <f t="shared" si="1312"/>
        <v>2.0957628817028137E-4</v>
      </c>
      <c r="AH1136" s="5">
        <f t="shared" si="1313"/>
        <v>8.632991771986942E-2</v>
      </c>
      <c r="AI1136" s="5">
        <f t="shared" si="1314"/>
        <v>4.6319237955131244E-2</v>
      </c>
      <c r="AJ1136" s="5">
        <f t="shared" si="1315"/>
        <v>1.242600399380594E-2</v>
      </c>
      <c r="AK1136" s="5">
        <f t="shared" si="1316"/>
        <v>2.2223390261536906E-3</v>
      </c>
      <c r="AL1136" s="5">
        <f t="shared" si="1317"/>
        <v>3.6398100338346247E-5</v>
      </c>
      <c r="AM1136" s="5">
        <f t="shared" si="1318"/>
        <v>7.3268740627875393E-7</v>
      </c>
      <c r="AN1136" s="5">
        <f t="shared" si="1319"/>
        <v>4.1685688049579969E-6</v>
      </c>
      <c r="AO1136" s="5">
        <f t="shared" si="1320"/>
        <v>1.1858376254837532E-5</v>
      </c>
      <c r="AP1136" s="5">
        <f t="shared" si="1321"/>
        <v>2.2489107410044937E-5</v>
      </c>
      <c r="AQ1136" s="5">
        <f t="shared" si="1322"/>
        <v>3.1987512954875486E-5</v>
      </c>
      <c r="AR1136" s="5">
        <f t="shared" si="1323"/>
        <v>9.8233489168155122E-2</v>
      </c>
      <c r="AS1136" s="5">
        <f t="shared" si="1324"/>
        <v>5.2705950383355321E-2</v>
      </c>
      <c r="AT1136" s="5">
        <f t="shared" si="1325"/>
        <v>1.4139359343418523E-2</v>
      </c>
      <c r="AU1136" s="5">
        <f t="shared" si="1326"/>
        <v>2.5287654896419746E-3</v>
      </c>
      <c r="AV1136" s="5">
        <f t="shared" si="1327"/>
        <v>3.3919437647191291E-4</v>
      </c>
      <c r="AW1136" s="5">
        <f t="shared" si="1328"/>
        <v>3.0863455134764385E-6</v>
      </c>
      <c r="AX1136" s="5">
        <f t="shared" si="1329"/>
        <v>6.5519044487522154E-8</v>
      </c>
      <c r="AY1136" s="5">
        <f t="shared" si="1330"/>
        <v>3.727655786640206E-7</v>
      </c>
      <c r="AZ1136" s="5">
        <f t="shared" si="1331"/>
        <v>1.0604105853770919E-6</v>
      </c>
      <c r="BA1136" s="5">
        <f t="shared" si="1332"/>
        <v>2.0110415659619137E-6</v>
      </c>
      <c r="BB1136" s="5">
        <f t="shared" si="1333"/>
        <v>2.8604166884483419E-6</v>
      </c>
      <c r="BC1136" s="5">
        <f t="shared" si="1334"/>
        <v>3.2548242741627086E-6</v>
      </c>
      <c r="BD1136" s="5">
        <f t="shared" si="1335"/>
        <v>9.3148650442968828E-2</v>
      </c>
      <c r="BE1136" s="5">
        <f t="shared" si="1336"/>
        <v>4.9977743741949451E-2</v>
      </c>
      <c r="BF1136" s="5">
        <f t="shared" si="1337"/>
        <v>1.3407466762308352E-2</v>
      </c>
      <c r="BG1136" s="5">
        <f t="shared" si="1338"/>
        <v>2.3978695518357203E-3</v>
      </c>
      <c r="BH1136" s="5">
        <f t="shared" si="1339"/>
        <v>3.2163673176790173E-4</v>
      </c>
      <c r="BI1136" s="5">
        <f t="shared" si="1340"/>
        <v>3.4514033390395085E-5</v>
      </c>
      <c r="BJ1136" s="8">
        <f t="shared" si="1341"/>
        <v>4.5759238688560452E-3</v>
      </c>
      <c r="BK1136" s="8">
        <f t="shared" si="1342"/>
        <v>1.4517535587485806E-2</v>
      </c>
      <c r="BL1136" s="8">
        <f t="shared" si="1343"/>
        <v>0.57625945526500899</v>
      </c>
      <c r="BM1136" s="8">
        <f t="shared" si="1344"/>
        <v>0.60343685273069758</v>
      </c>
      <c r="BN1136" s="8">
        <f t="shared" si="1345"/>
        <v>5.2613797251120718E-2</v>
      </c>
    </row>
    <row r="1137" spans="1:66" x14ac:dyDescent="0.25">
      <c r="A1137" t="s">
        <v>287</v>
      </c>
      <c r="B1137" t="s">
        <v>438</v>
      </c>
      <c r="C1137" t="s">
        <v>304</v>
      </c>
      <c r="D1137" s="7" t="s">
        <v>528</v>
      </c>
      <c r="E1137">
        <f>VLOOKUP(A1137,home!$A$2:$E$405,3,FALSE)</f>
        <v>1.2423999999999999</v>
      </c>
      <c r="F1137">
        <f>VLOOKUP(B1137,home!$B$2:$E$405,3,FALSE)</f>
        <v>0.53659999999999997</v>
      </c>
      <c r="G1137">
        <f>VLOOKUP(C1137,away!$B$2:$E$405,4,FALSE)</f>
        <v>0.80489999999999995</v>
      </c>
      <c r="H1137">
        <f>VLOOKUP(A1137,away!$A$2:$E$405,3,FALSE)</f>
        <v>0.87880000000000003</v>
      </c>
      <c r="I1137">
        <f>VLOOKUP(C1137,away!$B$2:$E$405,3,FALSE)</f>
        <v>1.5172000000000001</v>
      </c>
      <c r="J1137">
        <f>VLOOKUP(B1137,home!$B$2:$E$405,4,FALSE)</f>
        <v>0</v>
      </c>
      <c r="K1137" s="3">
        <f t="shared" si="1290"/>
        <v>0.53660416401599986</v>
      </c>
      <c r="L1137" s="3">
        <f t="shared" si="1291"/>
        <v>0</v>
      </c>
      <c r="M1137" s="5">
        <f t="shared" si="1292"/>
        <v>0.58473053370522921</v>
      </c>
      <c r="N1137" s="5">
        <f t="shared" si="1293"/>
        <v>0.31376883921352394</v>
      </c>
      <c r="O1137" s="5">
        <f t="shared" si="1294"/>
        <v>0</v>
      </c>
      <c r="P1137" s="5">
        <f t="shared" si="1295"/>
        <v>0</v>
      </c>
      <c r="Q1137" s="5">
        <f t="shared" si="1296"/>
        <v>8.4184832830221837E-2</v>
      </c>
      <c r="R1137" s="5">
        <f t="shared" si="1297"/>
        <v>0</v>
      </c>
      <c r="S1137" s="5">
        <f t="shared" si="1298"/>
        <v>0</v>
      </c>
      <c r="T1137" s="5">
        <f t="shared" si="1299"/>
        <v>0</v>
      </c>
      <c r="U1137" s="5">
        <f t="shared" si="1300"/>
        <v>0</v>
      </c>
      <c r="V1137" s="5">
        <f t="shared" si="1301"/>
        <v>0</v>
      </c>
      <c r="W1137" s="5">
        <f t="shared" si="1302"/>
        <v>1.5057977281229299E-2</v>
      </c>
      <c r="X1137" s="5">
        <f t="shared" si="1303"/>
        <v>0</v>
      </c>
      <c r="Y1137" s="5">
        <f t="shared" si="1304"/>
        <v>0</v>
      </c>
      <c r="Z1137" s="5">
        <f t="shared" si="1305"/>
        <v>0</v>
      </c>
      <c r="AA1137" s="5">
        <f t="shared" si="1306"/>
        <v>0</v>
      </c>
      <c r="AB1137" s="5">
        <f t="shared" si="1307"/>
        <v>0</v>
      </c>
      <c r="AC1137" s="5">
        <f t="shared" si="1308"/>
        <v>0</v>
      </c>
      <c r="AD1137" s="5">
        <f t="shared" si="1309"/>
        <v>2.0200433276914911E-3</v>
      </c>
      <c r="AE1137" s="5">
        <f t="shared" si="1310"/>
        <v>0</v>
      </c>
      <c r="AF1137" s="5">
        <f t="shared" si="1311"/>
        <v>0</v>
      </c>
      <c r="AG1137" s="5">
        <f t="shared" si="1312"/>
        <v>0</v>
      </c>
      <c r="AH1137" s="5">
        <f t="shared" si="1313"/>
        <v>0</v>
      </c>
      <c r="AI1137" s="5">
        <f t="shared" si="1314"/>
        <v>0</v>
      </c>
      <c r="AJ1137" s="5">
        <f t="shared" si="1315"/>
        <v>0</v>
      </c>
      <c r="AK1137" s="5">
        <f t="shared" si="1316"/>
        <v>0</v>
      </c>
      <c r="AL1137" s="5">
        <f t="shared" si="1317"/>
        <v>0</v>
      </c>
      <c r="AM1137" s="5">
        <f t="shared" si="1318"/>
        <v>2.1679273222639821E-4</v>
      </c>
      <c r="AN1137" s="5">
        <f t="shared" si="1319"/>
        <v>0</v>
      </c>
      <c r="AO1137" s="5">
        <f t="shared" si="1320"/>
        <v>0</v>
      </c>
      <c r="AP1137" s="5">
        <f t="shared" si="1321"/>
        <v>0</v>
      </c>
      <c r="AQ1137" s="5">
        <f t="shared" si="1322"/>
        <v>0</v>
      </c>
      <c r="AR1137" s="5">
        <f t="shared" si="1323"/>
        <v>0</v>
      </c>
      <c r="AS1137" s="5">
        <f t="shared" si="1324"/>
        <v>0</v>
      </c>
      <c r="AT1137" s="5">
        <f t="shared" si="1325"/>
        <v>0</v>
      </c>
      <c r="AU1137" s="5">
        <f t="shared" si="1326"/>
        <v>0</v>
      </c>
      <c r="AV1137" s="5">
        <f t="shared" si="1327"/>
        <v>0</v>
      </c>
      <c r="AW1137" s="5">
        <f t="shared" si="1328"/>
        <v>0</v>
      </c>
      <c r="AX1137" s="5">
        <f t="shared" si="1329"/>
        <v>1.9388647140181823E-5</v>
      </c>
      <c r="AY1137" s="5">
        <f t="shared" si="1330"/>
        <v>0</v>
      </c>
      <c r="AZ1137" s="5">
        <f t="shared" si="1331"/>
        <v>0</v>
      </c>
      <c r="BA1137" s="5">
        <f t="shared" si="1332"/>
        <v>0</v>
      </c>
      <c r="BB1137" s="5">
        <f t="shared" si="1333"/>
        <v>0</v>
      </c>
      <c r="BC1137" s="5">
        <f t="shared" si="1334"/>
        <v>0</v>
      </c>
      <c r="BD1137" s="5">
        <f t="shared" si="1335"/>
        <v>0</v>
      </c>
      <c r="BE1137" s="5">
        <f t="shared" si="1336"/>
        <v>0</v>
      </c>
      <c r="BF1137" s="5">
        <f t="shared" si="1337"/>
        <v>0</v>
      </c>
      <c r="BG1137" s="5">
        <f t="shared" si="1338"/>
        <v>0</v>
      </c>
      <c r="BH1137" s="5">
        <f t="shared" si="1339"/>
        <v>0</v>
      </c>
      <c r="BI1137" s="5">
        <f t="shared" si="1340"/>
        <v>0</v>
      </c>
      <c r="BJ1137" s="8">
        <f t="shared" si="1341"/>
        <v>0.41526787403203319</v>
      </c>
      <c r="BK1137" s="8">
        <f t="shared" si="1342"/>
        <v>0.58473053370522921</v>
      </c>
      <c r="BL1137" s="8">
        <f t="shared" si="1343"/>
        <v>0</v>
      </c>
      <c r="BM1137" s="8">
        <f t="shared" si="1344"/>
        <v>1.7314201988287366E-2</v>
      </c>
      <c r="BN1137" s="8">
        <f t="shared" si="1345"/>
        <v>0.98268420574897497</v>
      </c>
    </row>
    <row r="1138" spans="1:66" x14ac:dyDescent="0.25">
      <c r="A1138" t="s">
        <v>287</v>
      </c>
      <c r="B1138" t="s">
        <v>326</v>
      </c>
      <c r="C1138" t="s">
        <v>435</v>
      </c>
      <c r="D1138" s="7" t="s">
        <v>528</v>
      </c>
      <c r="E1138">
        <f>VLOOKUP(A1138,home!$A$2:$E$405,3,FALSE)</f>
        <v>1.2423999999999999</v>
      </c>
      <c r="F1138">
        <f>VLOOKUP(B1138,home!$B$2:$E$405,3,FALSE)</f>
        <v>1.6097999999999999</v>
      </c>
      <c r="G1138">
        <f>VLOOKUP(C1138,away!$B$2:$E$405,4,FALSE)</f>
        <v>1.3414999999999999</v>
      </c>
      <c r="H1138">
        <f>VLOOKUP(A1138,away!$A$2:$E$405,3,FALSE)</f>
        <v>0.87880000000000003</v>
      </c>
      <c r="I1138">
        <f>VLOOKUP(C1138,away!$B$2:$E$405,3,FALSE)</f>
        <v>0.75860000000000005</v>
      </c>
      <c r="J1138">
        <f>VLOOKUP(B1138,home!$B$2:$E$405,4,FALSE)</f>
        <v>1.1378999999999999</v>
      </c>
      <c r="K1138" s="3">
        <f t="shared" si="1290"/>
        <v>2.6830208200799994</v>
      </c>
      <c r="L1138" s="3">
        <f t="shared" si="1291"/>
        <v>0.75858977407200001</v>
      </c>
      <c r="M1138" s="5">
        <f t="shared" si="1292"/>
        <v>3.2013083698981475E-2</v>
      </c>
      <c r="N1138" s="5">
        <f t="shared" si="1293"/>
        <v>8.5891770079330951E-2</v>
      </c>
      <c r="O1138" s="5">
        <f t="shared" si="1294"/>
        <v>2.4284797930558384E-2</v>
      </c>
      <c r="P1138" s="5">
        <f t="shared" si="1295"/>
        <v>6.5156618459123836E-2</v>
      </c>
      <c r="Q1138" s="5">
        <f t="shared" si="1296"/>
        <v>0.11522470369818466</v>
      </c>
      <c r="R1138" s="5">
        <f t="shared" si="1297"/>
        <v>9.2110996877632269E-3</v>
      </c>
      <c r="S1138" s="5">
        <f t="shared" si="1298"/>
        <v>3.3153514426688194E-2</v>
      </c>
      <c r="T1138" s="5">
        <f t="shared" si="1299"/>
        <v>8.7408281945919056E-2</v>
      </c>
      <c r="U1138" s="5">
        <f t="shared" si="1300"/>
        <v>2.4713572238101122E-2</v>
      </c>
      <c r="V1138" s="5">
        <f t="shared" si="1301"/>
        <v>7.4975278871422055E-3</v>
      </c>
      <c r="W1138" s="5">
        <f t="shared" si="1302"/>
        <v>0.10305009300325944</v>
      </c>
      <c r="X1138" s="5">
        <f t="shared" si="1303"/>
        <v>7.8172746769441179E-2</v>
      </c>
      <c r="Y1138" s="5">
        <f t="shared" si="1304"/>
        <v>2.9650523155209017E-2</v>
      </c>
      <c r="Z1138" s="5">
        <f t="shared" si="1305"/>
        <v>2.3291486770316591E-3</v>
      </c>
      <c r="AA1138" s="5">
        <f t="shared" si="1306"/>
        <v>6.2491543935377274E-3</v>
      </c>
      <c r="AB1138" s="5">
        <f t="shared" si="1307"/>
        <v>8.3833056728780646E-3</v>
      </c>
      <c r="AC1138" s="5">
        <f t="shared" si="1308"/>
        <v>9.5373810385358923E-4</v>
      </c>
      <c r="AD1138" s="5">
        <f t="shared" si="1309"/>
        <v>6.9121386259731341E-2</v>
      </c>
      <c r="AE1138" s="5">
        <f t="shared" si="1310"/>
        <v>5.2434776786313045E-2</v>
      </c>
      <c r="AF1138" s="5">
        <f t="shared" si="1311"/>
        <v>1.9888242737922477E-2</v>
      </c>
      <c r="AG1138" s="5">
        <f t="shared" si="1312"/>
        <v>5.0290058550832356E-3</v>
      </c>
      <c r="AH1138" s="5">
        <f t="shared" si="1313"/>
        <v>4.4171709217238599E-4</v>
      </c>
      <c r="AI1138" s="5">
        <f t="shared" si="1314"/>
        <v>1.1851361548837077E-3</v>
      </c>
      <c r="AJ1138" s="5">
        <f t="shared" si="1315"/>
        <v>1.5898724890912718E-3</v>
      </c>
      <c r="AK1138" s="5">
        <f t="shared" si="1316"/>
        <v>1.4218869965014313E-3</v>
      </c>
      <c r="AL1138" s="5">
        <f t="shared" si="1317"/>
        <v>7.7646190322731935E-5</v>
      </c>
      <c r="AM1138" s="5">
        <f t="shared" si="1318"/>
        <v>3.7090823689530171E-2</v>
      </c>
      <c r="AN1138" s="5">
        <f t="shared" si="1319"/>
        <v>2.813671956278508E-2</v>
      </c>
      <c r="AO1138" s="5">
        <f t="shared" si="1320"/>
        <v>1.0672113868130176E-2</v>
      </c>
      <c r="AP1138" s="5">
        <f t="shared" si="1321"/>
        <v>2.6985854826985095E-3</v>
      </c>
      <c r="AQ1138" s="5">
        <f t="shared" si="1322"/>
        <v>5.1177983790856032E-4</v>
      </c>
      <c r="AR1138" s="5">
        <f t="shared" si="1323"/>
        <v>6.7016413830958227E-5</v>
      </c>
      <c r="AS1138" s="5">
        <f t="shared" si="1324"/>
        <v>1.7980643359555819E-4</v>
      </c>
      <c r="AT1138" s="5">
        <f t="shared" si="1325"/>
        <v>2.4121220246060729E-4</v>
      </c>
      <c r="AU1138" s="5">
        <f t="shared" si="1326"/>
        <v>2.1572578708638714E-4</v>
      </c>
      <c r="AV1138" s="5">
        <f t="shared" si="1327"/>
        <v>1.4469919454523043E-4</v>
      </c>
      <c r="AW1138" s="5">
        <f t="shared" si="1328"/>
        <v>4.3898398657127418E-6</v>
      </c>
      <c r="AX1138" s="5">
        <f t="shared" si="1329"/>
        <v>1.658590869882098E-2</v>
      </c>
      <c r="AY1138" s="5">
        <f t="shared" si="1330"/>
        <v>1.2581900732617427E-2</v>
      </c>
      <c r="AZ1138" s="5">
        <f t="shared" si="1331"/>
        <v>4.7722506170762916E-3</v>
      </c>
      <c r="BA1138" s="5">
        <f t="shared" si="1332"/>
        <v>1.2067268391409557E-3</v>
      </c>
      <c r="BB1138" s="5">
        <f t="shared" si="1333"/>
        <v>2.2885266006763904E-4</v>
      </c>
      <c r="BC1138" s="5">
        <f t="shared" si="1334"/>
        <v>3.4721057539297317E-5</v>
      </c>
      <c r="BD1138" s="5">
        <f t="shared" si="1335"/>
        <v>8.4729943711903732E-6</v>
      </c>
      <c r="BE1138" s="5">
        <f t="shared" si="1336"/>
        <v>2.2733220306324413E-5</v>
      </c>
      <c r="BF1138" s="5">
        <f t="shared" si="1337"/>
        <v>3.0496851694666921E-5</v>
      </c>
      <c r="BG1138" s="5">
        <f t="shared" si="1338"/>
        <v>2.7274562681227787E-5</v>
      </c>
      <c r="BH1138" s="5">
        <f t="shared" si="1339"/>
        <v>1.8294554883077781E-5</v>
      </c>
      <c r="BI1138" s="5">
        <f t="shared" si="1340"/>
        <v>9.8169343290787837E-6</v>
      </c>
      <c r="BJ1138" s="8">
        <f t="shared" si="1341"/>
        <v>0.76039191333670941</v>
      </c>
      <c r="BK1138" s="8">
        <f t="shared" si="1342"/>
        <v>0.15143402949872947</v>
      </c>
      <c r="BL1138" s="8">
        <f t="shared" si="1343"/>
        <v>7.8446091805271623E-2</v>
      </c>
      <c r="BM1138" s="8">
        <f t="shared" si="1344"/>
        <v>0.64824159887104804</v>
      </c>
      <c r="BN1138" s="8">
        <f t="shared" si="1345"/>
        <v>0.33178207355394251</v>
      </c>
    </row>
    <row r="1139" spans="1:66" x14ac:dyDescent="0.25">
      <c r="A1139" t="s">
        <v>287</v>
      </c>
      <c r="B1139" t="s">
        <v>368</v>
      </c>
      <c r="C1139" t="s">
        <v>332</v>
      </c>
      <c r="D1139" s="7" t="s">
        <v>528</v>
      </c>
      <c r="E1139">
        <f>VLOOKUP(A1139,home!$A$2:$E$405,3,FALSE)</f>
        <v>1.2423999999999999</v>
      </c>
      <c r="F1139">
        <f>VLOOKUP(B1139,home!$B$2:$E$405,3,FALSE)</f>
        <v>0.53659999999999997</v>
      </c>
      <c r="G1139">
        <f>VLOOKUP(C1139,away!$B$2:$E$405,4,FALSE)</f>
        <v>1.3414999999999999</v>
      </c>
      <c r="H1139">
        <f>VLOOKUP(A1139,away!$A$2:$E$405,3,FALSE)</f>
        <v>0.87880000000000003</v>
      </c>
      <c r="I1139">
        <f>VLOOKUP(C1139,away!$B$2:$E$405,3,FALSE)</f>
        <v>1.5172000000000001</v>
      </c>
      <c r="J1139">
        <f>VLOOKUP(B1139,home!$B$2:$E$405,4,FALSE)</f>
        <v>0.75860000000000005</v>
      </c>
      <c r="K1139" s="3">
        <f t="shared" si="1290"/>
        <v>0.89434027335999977</v>
      </c>
      <c r="L1139" s="3">
        <f t="shared" si="1291"/>
        <v>1.011453032096</v>
      </c>
      <c r="M1139" s="5">
        <f t="shared" si="1292"/>
        <v>0.14870462762493175</v>
      </c>
      <c r="N1139" s="5">
        <f t="shared" si="1293"/>
        <v>0.13299253731997845</v>
      </c>
      <c r="O1139" s="5">
        <f t="shared" si="1294"/>
        <v>0.15040774649794381</v>
      </c>
      <c r="P1139" s="5">
        <f t="shared" si="1295"/>
        <v>0.13451570511843261</v>
      </c>
      <c r="Q1139" s="5">
        <f t="shared" si="1296"/>
        <v>5.9470291090794734E-2</v>
      </c>
      <c r="R1139" s="5">
        <f t="shared" si="1297"/>
        <v>7.6065185623035908E-2</v>
      </c>
      <c r="S1139" s="5">
        <f t="shared" si="1298"/>
        <v>3.0420161114870725E-2</v>
      </c>
      <c r="T1139" s="5">
        <f t="shared" si="1299"/>
        <v>6.0151406243416063E-2</v>
      </c>
      <c r="U1139" s="5">
        <f t="shared" si="1300"/>
        <v>6.8028158903285063E-2</v>
      </c>
      <c r="V1139" s="5">
        <f t="shared" si="1301"/>
        <v>3.0575073460421057E-3</v>
      </c>
      <c r="W1139" s="5">
        <f t="shared" si="1302"/>
        <v>1.7728892130313378E-2</v>
      </c>
      <c r="X1139" s="5">
        <f t="shared" si="1303"/>
        <v>1.7931941700908376E-2</v>
      </c>
      <c r="Y1139" s="5">
        <f t="shared" si="1304"/>
        <v>9.068658402376242E-3</v>
      </c>
      <c r="Z1139" s="5">
        <f t="shared" si="1305"/>
        <v>2.5645454211788245E-2</v>
      </c>
      <c r="AA1139" s="5">
        <f t="shared" si="1306"/>
        <v>2.2935762530212057E-2</v>
      </c>
      <c r="AB1139" s="5">
        <f t="shared" si="1307"/>
        <v>1.0256188065494944E-2</v>
      </c>
      <c r="AC1139" s="5">
        <f t="shared" si="1308"/>
        <v>1.7286060760454011E-4</v>
      </c>
      <c r="AD1139" s="5">
        <f t="shared" si="1309"/>
        <v>3.9639155585486033E-3</v>
      </c>
      <c r="AE1139" s="5">
        <f t="shared" si="1310"/>
        <v>4.0093144106664938E-3</v>
      </c>
      <c r="AF1139" s="5">
        <f t="shared" si="1311"/>
        <v>2.0276166086474062E-3</v>
      </c>
      <c r="AG1139" s="5">
        <f t="shared" si="1312"/>
        <v>6.8361298891487588E-4</v>
      </c>
      <c r="AH1139" s="5">
        <f t="shared" si="1313"/>
        <v>6.4847931054980885E-3</v>
      </c>
      <c r="AI1139" s="5">
        <f t="shared" si="1314"/>
        <v>5.7996116386542021E-3</v>
      </c>
      <c r="AJ1139" s="5">
        <f t="shared" si="1315"/>
        <v>2.5934131291479173E-3</v>
      </c>
      <c r="AK1139" s="5">
        <f t="shared" si="1316"/>
        <v>7.7313126895252045E-4</v>
      </c>
      <c r="AL1139" s="5">
        <f t="shared" si="1317"/>
        <v>6.2546719333506278E-6</v>
      </c>
      <c r="AM1139" s="5">
        <f t="shared" si="1318"/>
        <v>7.0901786484166296E-4</v>
      </c>
      <c r="AN1139" s="5">
        <f t="shared" si="1319"/>
        <v>7.1713826920433187E-4</v>
      </c>
      <c r="AO1139" s="5">
        <f t="shared" si="1320"/>
        <v>3.6267583840939949E-4</v>
      </c>
      <c r="AP1139" s="5">
        <f t="shared" si="1321"/>
        <v>1.2227652547571537E-4</v>
      </c>
      <c r="AQ1139" s="5">
        <f t="shared" si="1322"/>
        <v>3.0919240611644019E-5</v>
      </c>
      <c r="AR1139" s="5">
        <f t="shared" si="1323"/>
        <v>1.311812729814256E-3</v>
      </c>
      <c r="AS1139" s="5">
        <f t="shared" si="1324"/>
        <v>1.1732069553792093E-3</v>
      </c>
      <c r="AT1139" s="5">
        <f t="shared" si="1325"/>
        <v>5.2462311459084744E-4</v>
      </c>
      <c r="AU1139" s="5">
        <f t="shared" si="1326"/>
        <v>1.5639719323805101E-4</v>
      </c>
      <c r="AV1139" s="5">
        <f t="shared" si="1327"/>
        <v>3.4968077138313811E-5</v>
      </c>
      <c r="AW1139" s="5">
        <f t="shared" si="1328"/>
        <v>1.5716308430360671E-7</v>
      </c>
      <c r="AX1139" s="5">
        <f t="shared" si="1329"/>
        <v>1.0568387184326933E-4</v>
      </c>
      <c r="AY1139" s="5">
        <f t="shared" si="1330"/>
        <v>1.0689427261951982E-4</v>
      </c>
      <c r="AZ1139" s="5">
        <f t="shared" si="1331"/>
        <v>5.4059268077354889E-5</v>
      </c>
      <c r="BA1139" s="5">
        <f t="shared" si="1332"/>
        <v>1.8226136869910369E-5</v>
      </c>
      <c r="BB1139" s="5">
        <f t="shared" si="1333"/>
        <v>4.6087203501168846E-6</v>
      </c>
      <c r="BC1139" s="5">
        <f t="shared" si="1334"/>
        <v>9.3230083444165273E-7</v>
      </c>
      <c r="BD1139" s="5">
        <f t="shared" si="1335"/>
        <v>2.2113949385212659E-4</v>
      </c>
      <c r="BE1139" s="5">
        <f t="shared" si="1336"/>
        <v>1.9777395538240287E-4</v>
      </c>
      <c r="BF1139" s="5">
        <f t="shared" si="1337"/>
        <v>8.8438606660093278E-5</v>
      </c>
      <c r="BG1139" s="5">
        <f t="shared" si="1338"/>
        <v>2.6364735885321778E-5</v>
      </c>
      <c r="BH1139" s="5">
        <f t="shared" si="1339"/>
        <v>5.8947612746857179E-6</v>
      </c>
      <c r="BI1139" s="5">
        <f t="shared" si="1340"/>
        <v>1.0543844819588734E-6</v>
      </c>
      <c r="BJ1139" s="8">
        <f t="shared" si="1341"/>
        <v>0.31026061876370198</v>
      </c>
      <c r="BK1139" s="8">
        <f t="shared" si="1342"/>
        <v>0.31698401075643451</v>
      </c>
      <c r="BL1139" s="8">
        <f t="shared" si="1343"/>
        <v>0.3470856647699217</v>
      </c>
      <c r="BM1139" s="8">
        <f t="shared" si="1344"/>
        <v>0.29771291811719391</v>
      </c>
      <c r="BN1139" s="8">
        <f t="shared" si="1345"/>
        <v>0.70215609327511719</v>
      </c>
    </row>
    <row r="1140" spans="1:66" x14ac:dyDescent="0.25">
      <c r="A1140" t="s">
        <v>34</v>
      </c>
      <c r="B1140" t="s">
        <v>269</v>
      </c>
      <c r="C1140" t="s">
        <v>439</v>
      </c>
      <c r="D1140" s="7" t="s">
        <v>528</v>
      </c>
      <c r="E1140">
        <f>VLOOKUP(A1140,home!$A$2:$E$405,3,FALSE)</f>
        <v>1.4921</v>
      </c>
      <c r="F1140">
        <f>VLOOKUP(B1140,home!$B$2:$E$405,3,FALSE)</f>
        <v>0.44679999999999997</v>
      </c>
      <c r="G1140">
        <f>VLOOKUP(C1140,away!$B$2:$E$405,4,FALSE)</f>
        <v>1.1728000000000001</v>
      </c>
      <c r="H1140">
        <f>VLOOKUP(A1140,away!$A$2:$E$405,3,FALSE)</f>
        <v>1.2222</v>
      </c>
      <c r="I1140">
        <f>VLOOKUP(C1140,away!$B$2:$E$405,3,FALSE)</f>
        <v>1.8409</v>
      </c>
      <c r="J1140">
        <f>VLOOKUP(B1140,home!$B$2:$E$405,4,FALSE)</f>
        <v>1.9091</v>
      </c>
      <c r="K1140" s="3">
        <f t="shared" si="1290"/>
        <v>0.78187090438399998</v>
      </c>
      <c r="L1140" s="3">
        <f t="shared" si="1291"/>
        <v>4.2953756886179999</v>
      </c>
      <c r="M1140" s="5">
        <f t="shared" si="1292"/>
        <v>6.2370585559511516E-3</v>
      </c>
      <c r="N1140" s="5">
        <f t="shared" si="1293"/>
        <v>4.876574613837492E-3</v>
      </c>
      <c r="O1140" s="5">
        <f t="shared" si="1294"/>
        <v>2.6790509689719466E-2</v>
      </c>
      <c r="P1140" s="5">
        <f t="shared" si="1295"/>
        <v>2.0946720040009272E-2</v>
      </c>
      <c r="Q1140" s="5">
        <f t="shared" si="1296"/>
        <v>1.9064259018085872E-3</v>
      </c>
      <c r="R1140" s="5">
        <f t="shared" si="1297"/>
        <v>5.7537652003452996E-2</v>
      </c>
      <c r="S1140" s="5">
        <f t="shared" si="1298"/>
        <v>1.7587019445884235E-2</v>
      </c>
      <c r="T1140" s="5">
        <f t="shared" si="1299"/>
        <v>8.1888154707802519E-3</v>
      </c>
      <c r="U1140" s="5">
        <f t="shared" si="1300"/>
        <v>4.4987016008071659E-2</v>
      </c>
      <c r="V1140" s="5">
        <f t="shared" si="1301"/>
        <v>6.5627512172497246E-3</v>
      </c>
      <c r="W1140" s="5">
        <f t="shared" si="1302"/>
        <v>4.9685964799605449E-4</v>
      </c>
      <c r="X1140" s="5">
        <f t="shared" si="1303"/>
        <v>2.1341988526575495E-3</v>
      </c>
      <c r="Y1140" s="5">
        <f t="shared" si="1304"/>
        <v>4.5835929331908346E-3</v>
      </c>
      <c r="Z1140" s="5">
        <f t="shared" si="1305"/>
        <v>8.2381943865264887E-2</v>
      </c>
      <c r="AA1140" s="5">
        <f t="shared" si="1306"/>
        <v>6.4412044954846578E-2</v>
      </c>
      <c r="AB1140" s="5">
        <f t="shared" si="1307"/>
        <v>2.5180951921034374E-2</v>
      </c>
      <c r="AC1140" s="5">
        <f t="shared" si="1308"/>
        <v>1.3775334880092784E-3</v>
      </c>
      <c r="AD1140" s="5">
        <f t="shared" si="1309"/>
        <v>9.7120025582647727E-5</v>
      </c>
      <c r="AE1140" s="5">
        <f t="shared" si="1310"/>
        <v>4.1716699676566318E-4</v>
      </c>
      <c r="AF1140" s="5">
        <f t="shared" si="1311"/>
        <v>8.9594448800050706E-4</v>
      </c>
      <c r="AG1140" s="5">
        <f t="shared" si="1312"/>
        <v>1.2828060573695595E-3</v>
      </c>
      <c r="AH1140" s="5">
        <f t="shared" si="1313"/>
        <v>8.8465349714987901E-2</v>
      </c>
      <c r="AI1140" s="5">
        <f t="shared" si="1314"/>
        <v>6.9168482988304428E-2</v>
      </c>
      <c r="AJ1140" s="5">
        <f t="shared" si="1315"/>
        <v>2.7040412174467447E-2</v>
      </c>
      <c r="AK1140" s="5">
        <f t="shared" si="1316"/>
        <v>7.0473705072556644E-3</v>
      </c>
      <c r="AL1140" s="5">
        <f t="shared" si="1317"/>
        <v>1.8505395169994497E-4</v>
      </c>
      <c r="AM1140" s="5">
        <f t="shared" si="1318"/>
        <v>1.5187064447220401E-5</v>
      </c>
      <c r="AN1140" s="5">
        <f t="shared" si="1319"/>
        <v>6.5234147408065279E-5</v>
      </c>
      <c r="AO1140" s="5">
        <f t="shared" si="1320"/>
        <v>1.401025854221633E-4</v>
      </c>
      <c r="AP1140" s="5">
        <f t="shared" si="1321"/>
        <v>2.0059774644496221E-4</v>
      </c>
      <c r="AQ1140" s="5">
        <f t="shared" si="1322"/>
        <v>2.1541067081781213E-4</v>
      </c>
      <c r="AR1140" s="5">
        <f t="shared" si="1323"/>
        <v>7.5998382490169644E-2</v>
      </c>
      <c r="AS1140" s="5">
        <f t="shared" si="1324"/>
        <v>5.9420924049310091E-2</v>
      </c>
      <c r="AT1140" s="5">
        <f t="shared" si="1325"/>
        <v>2.3229745812883524E-2</v>
      </c>
      <c r="AU1140" s="5">
        <f t="shared" si="1326"/>
        <v>6.0542207891098945E-3</v>
      </c>
      <c r="AV1140" s="5">
        <f t="shared" si="1327"/>
        <v>1.1834047709304415E-3</v>
      </c>
      <c r="AW1140" s="5">
        <f t="shared" si="1328"/>
        <v>1.7263628019981204E-5</v>
      </c>
      <c r="AX1140" s="5">
        <f t="shared" si="1329"/>
        <v>1.9790539690477172E-6</v>
      </c>
      <c r="AY1140" s="5">
        <f t="shared" si="1330"/>
        <v>8.5007803051105243E-6</v>
      </c>
      <c r="AZ1140" s="5">
        <f t="shared" si="1331"/>
        <v>1.8257022528427232E-5</v>
      </c>
      <c r="BA1140" s="5">
        <f t="shared" si="1332"/>
        <v>2.6140256905052479E-5</v>
      </c>
      <c r="BB1140" s="5">
        <f t="shared" si="1333"/>
        <v>2.8070556001047808E-5</v>
      </c>
      <c r="BC1140" s="5">
        <f t="shared" si="1334"/>
        <v>2.4114716762578164E-5</v>
      </c>
      <c r="BD1140" s="5">
        <f t="shared" si="1335"/>
        <v>5.4406934087094447E-2</v>
      </c>
      <c r="BE1140" s="5">
        <f t="shared" si="1336"/>
        <v>4.2539198759437208E-2</v>
      </c>
      <c r="BF1140" s="5">
        <f t="shared" si="1337"/>
        <v>1.663008090290595E-2</v>
      </c>
      <c r="BG1140" s="5">
        <f t="shared" si="1338"/>
        <v>4.3341921318447215E-3</v>
      </c>
      <c r="BH1140" s="5">
        <f t="shared" si="1339"/>
        <v>8.4719468047486212E-4</v>
      </c>
      <c r="BI1140" s="5">
        <f t="shared" si="1340"/>
        <v>1.3247937420243891E-4</v>
      </c>
      <c r="BJ1140" s="8">
        <f t="shared" si="1341"/>
        <v>2.5623099589000636E-2</v>
      </c>
      <c r="BK1140" s="8">
        <f t="shared" si="1342"/>
        <v>5.2904637479108722E-2</v>
      </c>
      <c r="BL1140" s="8">
        <f t="shared" si="1343"/>
        <v>0.69540654781050382</v>
      </c>
      <c r="BM1140" s="8">
        <f t="shared" si="1344"/>
        <v>0.73803005078681405</v>
      </c>
      <c r="BN1140" s="8">
        <f t="shared" si="1345"/>
        <v>0.11829494080477897</v>
      </c>
    </row>
    <row r="1141" spans="1:66" x14ac:dyDescent="0.25">
      <c r="A1141" t="s">
        <v>34</v>
      </c>
      <c r="B1141" t="s">
        <v>492</v>
      </c>
      <c r="C1141" t="s">
        <v>270</v>
      </c>
      <c r="D1141" s="7" t="s">
        <v>528</v>
      </c>
      <c r="E1141">
        <f>VLOOKUP(A1141,home!$A$2:$E$405,3,FALSE)</f>
        <v>1.4921</v>
      </c>
      <c r="F1141">
        <f>VLOOKUP(B1141,home!$B$2:$E$405,3,FALSE)</f>
        <v>0.89359999999999995</v>
      </c>
      <c r="G1141">
        <f>VLOOKUP(C1141,away!$B$2:$E$405,4,FALSE)</f>
        <v>1.5638000000000001</v>
      </c>
      <c r="H1141">
        <f>VLOOKUP(A1141,away!$A$2:$E$405,3,FALSE)</f>
        <v>1.2222</v>
      </c>
      <c r="I1141">
        <f>VLOOKUP(C1141,away!$B$2:$E$405,3,FALSE)</f>
        <v>2.1819000000000002</v>
      </c>
      <c r="J1141">
        <f>VLOOKUP(B1141,home!$B$2:$E$405,4,FALSE)</f>
        <v>1.0909</v>
      </c>
      <c r="K1141" s="3">
        <f t="shared" si="1290"/>
        <v>2.085077967728</v>
      </c>
      <c r="L1141" s="3">
        <f t="shared" si="1291"/>
        <v>2.909122862562</v>
      </c>
      <c r="M1141" s="5">
        <f t="shared" si="1292"/>
        <v>6.7771350163860471E-3</v>
      </c>
      <c r="N1141" s="5">
        <f t="shared" si="1293"/>
        <v>1.4130854906984486E-2</v>
      </c>
      <c r="O1141" s="5">
        <f t="shared" si="1294"/>
        <v>1.9715518418838146E-2</v>
      </c>
      <c r="P1141" s="5">
        <f t="shared" si="1295"/>
        <v>4.1108393077454994E-2</v>
      </c>
      <c r="Q1141" s="5">
        <f t="shared" si="1296"/>
        <v>1.4731967115857229E-2</v>
      </c>
      <c r="R1141" s="5">
        <f t="shared" si="1297"/>
        <v>2.8677432689752137E-2</v>
      </c>
      <c r="S1141" s="5">
        <f t="shared" si="1298"/>
        <v>6.2338288130774938E-2</v>
      </c>
      <c r="T1141" s="5">
        <f t="shared" si="1299"/>
        <v>4.2857102347251833E-2</v>
      </c>
      <c r="U1141" s="5">
        <f t="shared" si="1300"/>
        <v>5.9794683072404896E-2</v>
      </c>
      <c r="V1141" s="5">
        <f t="shared" si="1301"/>
        <v>4.2014260632086409E-2</v>
      </c>
      <c r="W1141" s="5">
        <f t="shared" si="1302"/>
        <v>1.0239100018189106E-2</v>
      </c>
      <c r="X1141" s="5">
        <f t="shared" si="1303"/>
        <v>2.9786799954972919E-2</v>
      </c>
      <c r="Y1141" s="5">
        <f t="shared" si="1304"/>
        <v>4.3326730375786236E-2</v>
      </c>
      <c r="Z1141" s="5">
        <f t="shared" si="1305"/>
        <v>2.780872502578027E-2</v>
      </c>
      <c r="AA1141" s="5">
        <f t="shared" si="1306"/>
        <v>5.7983359861860699E-2</v>
      </c>
      <c r="AB1141" s="5">
        <f t="shared" si="1307"/>
        <v>6.0449913071404911E-2</v>
      </c>
      <c r="AC1141" s="5">
        <f t="shared" si="1308"/>
        <v>1.5927994801144773E-2</v>
      </c>
      <c r="AD1141" s="5">
        <f t="shared" si="1309"/>
        <v>5.3373304643223665E-3</v>
      </c>
      <c r="AE1141" s="5">
        <f t="shared" si="1310"/>
        <v>1.5526950078808853E-2</v>
      </c>
      <c r="AF1141" s="5">
        <f t="shared" si="1311"/>
        <v>2.2584902730060842E-2</v>
      </c>
      <c r="AG1141" s="5">
        <f t="shared" si="1312"/>
        <v>2.1900752293586307E-2</v>
      </c>
      <c r="AH1141" s="5">
        <f t="shared" si="1313"/>
        <v>2.0224749437799356E-2</v>
      </c>
      <c r="AI1141" s="5">
        <f t="shared" si="1314"/>
        <v>4.2170179455574691E-2</v>
      </c>
      <c r="AJ1141" s="5">
        <f t="shared" si="1315"/>
        <v>4.3964056038977378E-2</v>
      </c>
      <c r="AK1141" s="5">
        <f t="shared" si="1316"/>
        <v>3.0556161539610289E-2</v>
      </c>
      <c r="AL1141" s="5">
        <f t="shared" si="1317"/>
        <v>3.8646080955328597E-3</v>
      </c>
      <c r="AM1141" s="5">
        <f t="shared" si="1318"/>
        <v>2.2257500315284034E-3</v>
      </c>
      <c r="AN1141" s="5">
        <f t="shared" si="1319"/>
        <v>6.4749803030673724E-3</v>
      </c>
      <c r="AO1141" s="5">
        <f t="shared" si="1320"/>
        <v>9.4182566171459609E-3</v>
      </c>
      <c r="AP1141" s="5">
        <f t="shared" si="1321"/>
        <v>9.1329552168050512E-3</v>
      </c>
      <c r="AQ1141" s="5">
        <f t="shared" si="1322"/>
        <v>6.6422222059906158E-3</v>
      </c>
      <c r="AR1141" s="5">
        <f t="shared" si="1323"/>
        <v>1.176725619581801E-2</v>
      </c>
      <c r="AS1141" s="5">
        <f t="shared" si="1324"/>
        <v>2.4535646634510931E-2</v>
      </c>
      <c r="AT1141" s="5">
        <f t="shared" si="1325"/>
        <v>2.5579368110789206E-2</v>
      </c>
      <c r="AU1141" s="5">
        <f t="shared" si="1326"/>
        <v>1.7778325625403591E-2</v>
      </c>
      <c r="AV1141" s="5">
        <f t="shared" si="1327"/>
        <v>9.2672987661557849E-3</v>
      </c>
      <c r="AW1141" s="5">
        <f t="shared" si="1328"/>
        <v>6.5115941035294195E-4</v>
      </c>
      <c r="AX1141" s="5">
        <f t="shared" si="1329"/>
        <v>7.7347705873496379E-4</v>
      </c>
      <c r="AY1141" s="5">
        <f t="shared" si="1330"/>
        <v>2.2501397952330942E-3</v>
      </c>
      <c r="AZ1141" s="5">
        <f t="shared" si="1331"/>
        <v>3.272966561136586E-3</v>
      </c>
      <c r="BA1141" s="5">
        <f t="shared" si="1332"/>
        <v>3.1738206171344568E-3</v>
      </c>
      <c r="BB1141" s="5">
        <f t="shared" si="1333"/>
        <v>2.3082585297441211E-3</v>
      </c>
      <c r="BC1141" s="5">
        <f t="shared" si="1334"/>
        <v>1.3430015323164738E-3</v>
      </c>
      <c r="BD1141" s="5">
        <f t="shared" si="1335"/>
        <v>5.7053990048130856E-3</v>
      </c>
      <c r="BE1141" s="5">
        <f t="shared" si="1336"/>
        <v>1.1896201762033022E-2</v>
      </c>
      <c r="BF1141" s="5">
        <f t="shared" si="1337"/>
        <v>1.2402254096831036E-2</v>
      </c>
      <c r="BG1141" s="5">
        <f t="shared" si="1338"/>
        <v>8.6198889224889073E-3</v>
      </c>
      <c r="BH1141" s="5">
        <f t="shared" si="1339"/>
        <v>4.493285119136067E-3</v>
      </c>
      <c r="BI1141" s="5">
        <f t="shared" si="1340"/>
        <v>1.8737699609261383E-3</v>
      </c>
      <c r="BJ1141" s="8">
        <f t="shared" si="1341"/>
        <v>0.26743831875465729</v>
      </c>
      <c r="BK1141" s="8">
        <f t="shared" si="1342"/>
        <v>0.17428081954861308</v>
      </c>
      <c r="BL1141" s="8">
        <f t="shared" si="1343"/>
        <v>0.49745474778512822</v>
      </c>
      <c r="BM1141" s="8">
        <f t="shared" si="1344"/>
        <v>0.84024232950402578</v>
      </c>
      <c r="BN1141" s="8">
        <f t="shared" si="1345"/>
        <v>0.12514130122527303</v>
      </c>
    </row>
    <row r="1142" spans="1:66" x14ac:dyDescent="0.25">
      <c r="A1142" t="s">
        <v>34</v>
      </c>
      <c r="B1142" t="s">
        <v>208</v>
      </c>
      <c r="C1142" t="s">
        <v>280</v>
      </c>
      <c r="D1142" s="7" t="s">
        <v>528</v>
      </c>
      <c r="E1142">
        <f>VLOOKUP(A1142,home!$A$2:$E$405,3,FALSE)</f>
        <v>1.4921</v>
      </c>
      <c r="F1142">
        <f>VLOOKUP(B1142,home!$B$2:$E$405,3,FALSE)</f>
        <v>0.8377</v>
      </c>
      <c r="G1142">
        <f>VLOOKUP(C1142,away!$B$2:$E$405,4,FALSE)</f>
        <v>1.0053000000000001</v>
      </c>
      <c r="H1142">
        <f>VLOOKUP(A1142,away!$A$2:$E$405,3,FALSE)</f>
        <v>1.2222</v>
      </c>
      <c r="I1142">
        <f>VLOOKUP(C1142,away!$B$2:$E$405,3,FALSE)</f>
        <v>0.81820000000000004</v>
      </c>
      <c r="J1142">
        <f>VLOOKUP(B1142,home!$B$2:$E$405,4,FALSE)</f>
        <v>1.6364000000000001</v>
      </c>
      <c r="K1142" s="3">
        <f t="shared" si="1290"/>
        <v>1.2565568105010001</v>
      </c>
      <c r="L1142" s="3">
        <f t="shared" si="1291"/>
        <v>1.6364066110560003</v>
      </c>
      <c r="M1142" s="5">
        <f t="shared" si="1292"/>
        <v>5.5411760655558993E-2</v>
      </c>
      <c r="N1142" s="5">
        <f t="shared" si="1293"/>
        <v>6.9628025233594001E-2</v>
      </c>
      <c r="O1142" s="5">
        <f t="shared" si="1294"/>
        <v>9.0676171467009514E-2</v>
      </c>
      <c r="P1142" s="5">
        <f t="shared" si="1295"/>
        <v>0.11393976080702725</v>
      </c>
      <c r="Q1142" s="5">
        <f t="shared" si="1296"/>
        <v>4.3745784654504023E-2</v>
      </c>
      <c r="R1142" s="5">
        <f t="shared" si="1297"/>
        <v>7.4191543226930917E-2</v>
      </c>
      <c r="S1142" s="5">
        <f t="shared" si="1298"/>
        <v>5.8571812820841063E-2</v>
      </c>
      <c r="T1142" s="5">
        <f t="shared" si="1299"/>
        <v>7.1585891214462516E-2</v>
      </c>
      <c r="U1142" s="5">
        <f t="shared" si="1300"/>
        <v>9.322588892337938E-2</v>
      </c>
      <c r="V1142" s="5">
        <f t="shared" si="1301"/>
        <v>1.3381953305152114E-2</v>
      </c>
      <c r="W1142" s="5">
        <f t="shared" si="1302"/>
        <v>1.8323021212775716E-2</v>
      </c>
      <c r="X1142" s="5">
        <f t="shared" si="1303"/>
        <v>2.9983913047105518E-2</v>
      </c>
      <c r="Y1142" s="5">
        <f t="shared" si="1304"/>
        <v>2.4532936767805866E-2</v>
      </c>
      <c r="Z1142" s="5">
        <f t="shared" si="1305"/>
        <v>4.0469177273665585E-2</v>
      </c>
      <c r="AA1142" s="5">
        <f t="shared" si="1306"/>
        <v>5.0851820318596787E-2</v>
      </c>
      <c r="AB1142" s="5">
        <f t="shared" si="1307"/>
        <v>3.1949100573852966E-2</v>
      </c>
      <c r="AC1142" s="5">
        <f t="shared" si="1308"/>
        <v>1.7197799491041746E-3</v>
      </c>
      <c r="AD1142" s="5">
        <f t="shared" si="1309"/>
        <v>5.7559792734669041E-3</v>
      </c>
      <c r="AE1142" s="5">
        <f t="shared" si="1310"/>
        <v>9.4191225362025566E-3</v>
      </c>
      <c r="AF1142" s="5">
        <f t="shared" si="1311"/>
        <v>7.7067571942942125E-3</v>
      </c>
      <c r="AG1142" s="5">
        <f t="shared" si="1312"/>
        <v>4.2037961408488136E-3</v>
      </c>
      <c r="AH1142" s="5">
        <f t="shared" si="1313"/>
        <v>1.6556007308655901E-2</v>
      </c>
      <c r="AI1142" s="5">
        <f t="shared" si="1314"/>
        <v>2.0803563738395904E-2</v>
      </c>
      <c r="AJ1142" s="5">
        <f t="shared" si="1315"/>
        <v>1.3070429849086511E-2</v>
      </c>
      <c r="AK1142" s="5">
        <f t="shared" si="1316"/>
        <v>5.474579214348403E-3</v>
      </c>
      <c r="AL1142" s="5">
        <f t="shared" si="1317"/>
        <v>1.4145106650531437E-4</v>
      </c>
      <c r="AM1142" s="5">
        <f t="shared" si="1318"/>
        <v>1.4465429914354868E-3</v>
      </c>
      <c r="AN1142" s="5">
        <f t="shared" si="1319"/>
        <v>2.3671325143617542E-3</v>
      </c>
      <c r="AO1142" s="5">
        <f t="shared" si="1320"/>
        <v>1.9367956478735936E-3</v>
      </c>
      <c r="AP1142" s="5">
        <f t="shared" si="1321"/>
        <v>1.0564617341482791E-3</v>
      </c>
      <c r="AQ1142" s="5">
        <f t="shared" si="1322"/>
        <v>4.3220024152198263E-4</v>
      </c>
      <c r="AR1142" s="5">
        <f t="shared" si="1323"/>
        <v>5.418471962515191E-3</v>
      </c>
      <c r="AS1142" s="5">
        <f t="shared" si="1324"/>
        <v>6.8086178470071826E-3</v>
      </c>
      <c r="AT1142" s="5">
        <f t="shared" si="1325"/>
        <v>4.2777075628777665E-3</v>
      </c>
      <c r="AU1142" s="5">
        <f t="shared" si="1326"/>
        <v>1.7917275238218966E-3</v>
      </c>
      <c r="AV1142" s="5">
        <f t="shared" si="1327"/>
        <v>5.6285185565512418E-4</v>
      </c>
      <c r="AW1142" s="5">
        <f t="shared" si="1328"/>
        <v>8.0793622212447232E-6</v>
      </c>
      <c r="AX1142" s="5">
        <f t="shared" si="1329"/>
        <v>3.0294390792845813E-4</v>
      </c>
      <c r="AY1142" s="5">
        <f t="shared" si="1330"/>
        <v>4.9573941371326919E-4</v>
      </c>
      <c r="AZ1142" s="5">
        <f t="shared" si="1331"/>
        <v>4.0561562698070966E-4</v>
      </c>
      <c r="BA1142" s="5">
        <f t="shared" si="1332"/>
        <v>2.2125069784628595E-4</v>
      </c>
      <c r="BB1142" s="5">
        <f t="shared" si="1333"/>
        <v>9.0514026164103959E-5</v>
      </c>
      <c r="BC1142" s="5">
        <f t="shared" si="1334"/>
        <v>2.9623550161647078E-5</v>
      </c>
      <c r="BD1142" s="5">
        <f t="shared" si="1335"/>
        <v>1.4778038902135736E-3</v>
      </c>
      <c r="BE1142" s="5">
        <f t="shared" si="1336"/>
        <v>1.8569445428327379E-3</v>
      </c>
      <c r="BF1142" s="5">
        <f t="shared" si="1337"/>
        <v>1.1666781560095716E-3</v>
      </c>
      <c r="BG1142" s="5">
        <f t="shared" si="1338"/>
        <v>4.8866579419885826E-4</v>
      </c>
      <c r="BH1142" s="5">
        <f t="shared" si="1339"/>
        <v>1.5350908293986385E-4</v>
      </c>
      <c r="BI1142" s="5">
        <f t="shared" si="1340"/>
        <v>3.8578576728369748E-5</v>
      </c>
      <c r="BJ1142" s="8">
        <f t="shared" si="1341"/>
        <v>0.29367004762719567</v>
      </c>
      <c r="BK1142" s="8">
        <f t="shared" si="1342"/>
        <v>0.2436622580179022</v>
      </c>
      <c r="BL1142" s="8">
        <f t="shared" si="1343"/>
        <v>0.42084066141505655</v>
      </c>
      <c r="BM1142" s="8">
        <f t="shared" si="1344"/>
        <v>0.55056143823770332</v>
      </c>
      <c r="BN1142" s="8">
        <f t="shared" si="1345"/>
        <v>0.44759304604462469</v>
      </c>
    </row>
    <row r="1143" spans="1:66" x14ac:dyDescent="0.25">
      <c r="A1143" t="s">
        <v>70</v>
      </c>
      <c r="B1143" t="s">
        <v>71</v>
      </c>
      <c r="C1143" t="s">
        <v>91</v>
      </c>
      <c r="D1143" s="7" t="s">
        <v>529</v>
      </c>
      <c r="E1143">
        <f>VLOOKUP(A1143,home!$A$2:$E$405,3,FALSE)</f>
        <v>1.359</v>
      </c>
      <c r="F1143">
        <f>VLOOKUP(B1143,home!$B$2:$E$405,3,FALSE)</f>
        <v>0.98109999999999997</v>
      </c>
      <c r="G1143">
        <f>VLOOKUP(C1143,away!$B$2:$E$405,4,FALSE)</f>
        <v>0.85850000000000004</v>
      </c>
      <c r="H1143">
        <f>VLOOKUP(A1143,away!$A$2:$E$405,3,FALSE)</f>
        <v>1.0342</v>
      </c>
      <c r="I1143">
        <f>VLOOKUP(C1143,away!$B$2:$E$405,3,FALSE)</f>
        <v>1.6115999999999999</v>
      </c>
      <c r="J1143">
        <f>VLOOKUP(B1143,home!$B$2:$E$405,4,FALSE)</f>
        <v>1.1281000000000001</v>
      </c>
      <c r="K1143" s="3">
        <f t="shared" si="1290"/>
        <v>1.1446508416500001</v>
      </c>
      <c r="L1143" s="3">
        <f t="shared" si="1291"/>
        <v>1.8802231318320002</v>
      </c>
      <c r="M1143" s="5">
        <f t="shared" si="1292"/>
        <v>4.8563941228776726E-2</v>
      </c>
      <c r="N1143" s="5">
        <f t="shared" si="1293"/>
        <v>5.5588756201360418E-2</v>
      </c>
      <c r="O1143" s="5">
        <f t="shared" si="1294"/>
        <v>9.1311045671275765E-2</v>
      </c>
      <c r="P1143" s="5">
        <f t="shared" si="1295"/>
        <v>0.1045192652795674</v>
      </c>
      <c r="Q1143" s="5">
        <f t="shared" si="1296"/>
        <v>3.1814858286081937E-2</v>
      </c>
      <c r="R1143" s="5">
        <f t="shared" si="1297"/>
        <v>8.5842570131450482E-2</v>
      </c>
      <c r="S1143" s="5">
        <f t="shared" si="1298"/>
        <v>5.6236564301474834E-2</v>
      </c>
      <c r="T1143" s="5">
        <f t="shared" si="1299"/>
        <v>5.9819032485448245E-2</v>
      </c>
      <c r="U1143" s="5">
        <f t="shared" si="1300"/>
        <v>9.825977015036394E-2</v>
      </c>
      <c r="V1143" s="5">
        <f t="shared" si="1301"/>
        <v>1.3448030767766407E-2</v>
      </c>
      <c r="W1143" s="5">
        <f t="shared" si="1302"/>
        <v>1.2138968104713058E-2</v>
      </c>
      <c r="X1143" s="5">
        <f t="shared" si="1303"/>
        <v>2.2823968627052341E-2</v>
      </c>
      <c r="Y1143" s="5">
        <f t="shared" si="1304"/>
        <v>2.1457076886395841E-2</v>
      </c>
      <c r="Z1143" s="5">
        <f t="shared" si="1305"/>
        <v>5.380106201902133E-2</v>
      </c>
      <c r="AA1143" s="5">
        <f t="shared" si="1306"/>
        <v>6.1583430921736612E-2</v>
      </c>
      <c r="AB1143" s="5">
        <f t="shared" si="1307"/>
        <v>3.524576301813024E-2</v>
      </c>
      <c r="AC1143" s="5">
        <f t="shared" si="1308"/>
        <v>1.8089273900290994E-3</v>
      </c>
      <c r="AD1143" s="5">
        <f t="shared" si="1309"/>
        <v>3.4737200144555795E-3</v>
      </c>
      <c r="AE1143" s="5">
        <f t="shared" si="1310"/>
        <v>6.5313687246871697E-3</v>
      </c>
      <c r="AF1143" s="5">
        <f t="shared" si="1311"/>
        <v>6.140215279340445E-3</v>
      </c>
      <c r="AG1143" s="5">
        <f t="shared" si="1312"/>
        <v>3.8483249342147318E-3</v>
      </c>
      <c r="AH1143" s="5">
        <f t="shared" si="1313"/>
        <v>2.5289500331322986E-2</v>
      </c>
      <c r="AI1143" s="5">
        <f t="shared" si="1314"/>
        <v>2.894764783915681E-2</v>
      </c>
      <c r="AJ1143" s="5">
        <f t="shared" si="1315"/>
        <v>1.6567474731439328E-2</v>
      </c>
      <c r="AK1143" s="5">
        <f t="shared" si="1316"/>
        <v>6.321324631785712E-3</v>
      </c>
      <c r="AL1143" s="5">
        <f t="shared" si="1317"/>
        <v>1.5572686809685373E-4</v>
      </c>
      <c r="AM1143" s="5">
        <f t="shared" si="1318"/>
        <v>7.9523930764060515E-4</v>
      </c>
      <c r="AN1143" s="5">
        <f t="shared" si="1319"/>
        <v>1.49522734156793E-3</v>
      </c>
      <c r="AO1143" s="5">
        <f t="shared" si="1320"/>
        <v>1.405680517481845E-3</v>
      </c>
      <c r="AP1143" s="5">
        <f t="shared" si="1321"/>
        <v>8.8099767497831403E-4</v>
      </c>
      <c r="AQ1143" s="5">
        <f t="shared" si="1322"/>
        <v>4.1411805189610899E-4</v>
      </c>
      <c r="AR1143" s="5">
        <f t="shared" si="1323"/>
        <v>9.5099807030852995E-3</v>
      </c>
      <c r="AS1143" s="5">
        <f t="shared" si="1324"/>
        <v>1.0885607415861847E-2</v>
      </c>
      <c r="AT1143" s="5">
        <f t="shared" si="1325"/>
        <v>6.2301098452188751E-3</v>
      </c>
      <c r="AU1143" s="5">
        <f t="shared" si="1326"/>
        <v>2.3771001593005789E-3</v>
      </c>
      <c r="AV1143" s="5">
        <f t="shared" si="1327"/>
        <v>6.8023742450743982E-4</v>
      </c>
      <c r="AW1143" s="5">
        <f t="shared" si="1328"/>
        <v>9.3098668968628155E-6</v>
      </c>
      <c r="AX1143" s="5">
        <f t="shared" si="1329"/>
        <v>1.517118904673305E-4</v>
      </c>
      <c r="AY1143" s="5">
        <f t="shared" si="1330"/>
        <v>2.8525220583063753E-4</v>
      </c>
      <c r="AZ1143" s="5">
        <f t="shared" si="1331"/>
        <v>2.6816889790443385E-4</v>
      </c>
      <c r="BA1143" s="5">
        <f t="shared" si="1332"/>
        <v>1.6807245502593689E-4</v>
      </c>
      <c r="BB1143" s="5">
        <f t="shared" si="1333"/>
        <v>7.900342944089001E-5</v>
      </c>
      <c r="BC1143" s="5">
        <f t="shared" si="1334"/>
        <v>2.9708815105763726E-5</v>
      </c>
      <c r="BD1143" s="5">
        <f t="shared" si="1335"/>
        <v>2.9801476168694876E-3</v>
      </c>
      <c r="BE1143" s="5">
        <f t="shared" si="1336"/>
        <v>3.411228477890901E-3</v>
      </c>
      <c r="BF1143" s="5">
        <f t="shared" si="1337"/>
        <v>1.9523327741391349E-3</v>
      </c>
      <c r="BG1143" s="5">
        <f t="shared" si="1338"/>
        <v>7.4491311769974669E-4</v>
      </c>
      <c r="BH1143" s="5">
        <f t="shared" si="1339"/>
        <v>2.1316635678278532E-4</v>
      </c>
      <c r="BI1143" s="5">
        <f t="shared" si="1340"/>
        <v>4.8800209940575843E-5</v>
      </c>
      <c r="BJ1143" s="8">
        <f t="shared" si="1341"/>
        <v>0.22960947013108957</v>
      </c>
      <c r="BK1143" s="8">
        <f t="shared" si="1342"/>
        <v>0.22501770804154198</v>
      </c>
      <c r="BL1143" s="8">
        <f t="shared" si="1343"/>
        <v>0.48840215152795863</v>
      </c>
      <c r="BM1143" s="8">
        <f t="shared" si="1344"/>
        <v>0.57891401258216479</v>
      </c>
      <c r="BN1143" s="8">
        <f t="shared" si="1345"/>
        <v>0.4176404367985127</v>
      </c>
    </row>
    <row r="1144" spans="1:66" x14ac:dyDescent="0.25">
      <c r="A1144" t="s">
        <v>141</v>
      </c>
      <c r="B1144" t="s">
        <v>155</v>
      </c>
      <c r="C1144" t="s">
        <v>240</v>
      </c>
      <c r="D1144" s="7" t="s">
        <v>529</v>
      </c>
      <c r="E1144">
        <f>VLOOKUP(A1144,home!$A$2:$E$405,3,FALSE)</f>
        <v>1.3483000000000001</v>
      </c>
      <c r="F1144">
        <f>VLOOKUP(B1144,home!$B$2:$E$405,3,FALSE)</f>
        <v>0.55630000000000002</v>
      </c>
      <c r="G1144">
        <f>VLOOKUP(C1144,away!$B$2:$E$405,4,FALSE)</f>
        <v>1.4833000000000001</v>
      </c>
      <c r="H1144">
        <f>VLOOKUP(A1144,away!$A$2:$E$405,3,FALSE)</f>
        <v>1.1460999999999999</v>
      </c>
      <c r="I1144">
        <f>VLOOKUP(C1144,away!$B$2:$E$405,3,FALSE)</f>
        <v>1.3959999999999999</v>
      </c>
      <c r="J1144">
        <f>VLOOKUP(B1144,home!$B$2:$E$405,4,FALSE)</f>
        <v>1.0907</v>
      </c>
      <c r="K1144" s="3">
        <f t="shared" si="1290"/>
        <v>1.112562944857</v>
      </c>
      <c r="L1144" s="3">
        <f t="shared" si="1291"/>
        <v>1.7450715729199997</v>
      </c>
      <c r="M1144" s="5">
        <f t="shared" si="1292"/>
        <v>5.7404388850068939E-2</v>
      </c>
      <c r="N1144" s="5">
        <f t="shared" si="1293"/>
        <v>6.3865995906749032E-2</v>
      </c>
      <c r="O1144" s="5">
        <f t="shared" si="1294"/>
        <v>0.10017476714310108</v>
      </c>
      <c r="P1144" s="5">
        <f t="shared" si="1295"/>
        <v>0.11145073393309278</v>
      </c>
      <c r="Q1144" s="5">
        <f t="shared" si="1296"/>
        <v>3.5527470241118915E-2</v>
      </c>
      <c r="R1144" s="5">
        <f t="shared" si="1297"/>
        <v>8.7406069232653094E-2</v>
      </c>
      <c r="S1144" s="5">
        <f t="shared" si="1298"/>
        <v>5.4095454820830009E-2</v>
      </c>
      <c r="T1144" s="5">
        <f t="shared" si="1299"/>
        <v>6.199797837553786E-2</v>
      </c>
      <c r="U1144" s="5">
        <f t="shared" si="1300"/>
        <v>9.7244753783855345E-2</v>
      </c>
      <c r="V1144" s="5">
        <f t="shared" si="1301"/>
        <v>1.1669603555870363E-2</v>
      </c>
      <c r="W1144" s="5">
        <f t="shared" si="1302"/>
        <v>1.3175515638259562E-2</v>
      </c>
      <c r="X1144" s="5">
        <f t="shared" si="1303"/>
        <v>2.2992217798889665E-2</v>
      </c>
      <c r="Y1144" s="5">
        <f t="shared" si="1304"/>
        <v>2.0061532839613809E-2</v>
      </c>
      <c r="Z1144" s="5">
        <f t="shared" si="1305"/>
        <v>5.0843282239526763E-2</v>
      </c>
      <c r="AA1144" s="5">
        <f t="shared" si="1306"/>
        <v>5.6566351814603497E-2</v>
      </c>
      <c r="AB1144" s="5">
        <f t="shared" si="1307"/>
        <v>3.1466813477336195E-2</v>
      </c>
      <c r="AC1144" s="5">
        <f t="shared" si="1308"/>
        <v>1.4160348919562845E-3</v>
      </c>
      <c r="AD1144" s="5">
        <f t="shared" si="1309"/>
        <v>3.6646476196278803E-3</v>
      </c>
      <c r="AE1144" s="5">
        <f t="shared" si="1310"/>
        <v>6.3950723857815577E-3</v>
      </c>
      <c r="AF1144" s="5">
        <f t="shared" si="1311"/>
        <v>5.5799295135965411E-3</v>
      </c>
      <c r="AG1144" s="5">
        <f t="shared" si="1312"/>
        <v>3.2457921243582142E-3</v>
      </c>
      <c r="AH1144" s="5">
        <f t="shared" si="1313"/>
        <v>2.2181291627536619E-2</v>
      </c>
      <c r="AI1144" s="5">
        <f t="shared" si="1314"/>
        <v>2.4678083133864059E-2</v>
      </c>
      <c r="AJ1144" s="5">
        <f t="shared" si="1315"/>
        <v>1.3727960422418833E-2</v>
      </c>
      <c r="AK1144" s="5">
        <f t="shared" si="1316"/>
        <v>5.091073358148881E-3</v>
      </c>
      <c r="AL1144" s="5">
        <f t="shared" si="1317"/>
        <v>1.0996938118832066E-4</v>
      </c>
      <c r="AM1144" s="5">
        <f t="shared" si="1318"/>
        <v>8.1543022951127697E-4</v>
      </c>
      <c r="AN1144" s="5">
        <f t="shared" si="1319"/>
        <v>1.4229841132197604E-3</v>
      </c>
      <c r="AO1144" s="5">
        <f t="shared" si="1320"/>
        <v>1.2416045623482896E-3</v>
      </c>
      <c r="AP1144" s="5">
        <f t="shared" si="1321"/>
        <v>7.2222960885392562E-4</v>
      </c>
      <c r="AQ1144" s="5">
        <f t="shared" si="1322"/>
        <v>3.1508558988302914E-4</v>
      </c>
      <c r="AR1144" s="5">
        <f t="shared" si="1323"/>
        <v>7.7415882939725058E-3</v>
      </c>
      <c r="AS1144" s="5">
        <f t="shared" si="1324"/>
        <v>8.6130042702125282E-3</v>
      </c>
      <c r="AT1144" s="5">
        <f t="shared" si="1325"/>
        <v>4.7912546974667848E-3</v>
      </c>
      <c r="AU1144" s="5">
        <f t="shared" si="1326"/>
        <v>1.7768574785911933E-3</v>
      </c>
      <c r="AV1144" s="5">
        <f t="shared" si="1327"/>
        <v>4.9421644724315073E-4</v>
      </c>
      <c r="AW1144" s="5">
        <f t="shared" si="1328"/>
        <v>5.9307158337170583E-6</v>
      </c>
      <c r="AX1144" s="5">
        <f t="shared" si="1329"/>
        <v>1.512029095784141E-4</v>
      </c>
      <c r="AY1144" s="5">
        <f t="shared" si="1330"/>
        <v>2.6385989924808352E-4</v>
      </c>
      <c r="AZ1144" s="5">
        <f t="shared" si="1331"/>
        <v>2.3022720470568299E-4</v>
      </c>
      <c r="BA1144" s="5">
        <f t="shared" si="1332"/>
        <v>1.3392098341490695E-4</v>
      </c>
      <c r="BB1144" s="5">
        <f t="shared" si="1333"/>
        <v>5.8425425293711236E-5</v>
      </c>
      <c r="BC1144" s="5">
        <f t="shared" si="1334"/>
        <v>2.0391309763163309E-5</v>
      </c>
      <c r="BD1144" s="5">
        <f t="shared" si="1335"/>
        <v>2.25160427684361E-3</v>
      </c>
      <c r="BE1144" s="5">
        <f t="shared" si="1336"/>
        <v>2.5050514848977425E-3</v>
      </c>
      <c r="BF1144" s="5">
        <f t="shared" si="1337"/>
        <v>1.3935137285281168E-3</v>
      </c>
      <c r="BG1144" s="5">
        <f t="shared" si="1338"/>
        <v>5.1679057916996648E-4</v>
      </c>
      <c r="BH1144" s="5">
        <f t="shared" si="1339"/>
        <v>1.4374051215892321E-4</v>
      </c>
      <c r="BI1144" s="5">
        <f t="shared" si="1340"/>
        <v>3.1984073500556963E-5</v>
      </c>
      <c r="BJ1144" s="8">
        <f t="shared" si="1341"/>
        <v>0.24188151427935325</v>
      </c>
      <c r="BK1144" s="8">
        <f t="shared" si="1342"/>
        <v>0.23641004533225476</v>
      </c>
      <c r="BL1144" s="8">
        <f t="shared" si="1343"/>
        <v>0.4687967698361028</v>
      </c>
      <c r="BM1144" s="8">
        <f t="shared" si="1344"/>
        <v>0.54184425719703933</v>
      </c>
      <c r="BN1144" s="8">
        <f t="shared" si="1345"/>
        <v>0.45582942530678383</v>
      </c>
    </row>
    <row r="1145" spans="1:66" x14ac:dyDescent="0.25">
      <c r="A1145" t="s">
        <v>22</v>
      </c>
      <c r="B1145" t="s">
        <v>166</v>
      </c>
      <c r="C1145" t="s">
        <v>250</v>
      </c>
      <c r="D1145" s="7" t="s">
        <v>529</v>
      </c>
      <c r="E1145">
        <f>VLOOKUP(A1145,home!$A$2:$E$405,3,FALSE)</f>
        <v>1.4</v>
      </c>
      <c r="F1145">
        <f>VLOOKUP(B1145,home!$B$2:$E$405,3,FALSE)</f>
        <v>0.53569999999999995</v>
      </c>
      <c r="G1145">
        <f>VLOOKUP(C1145,away!$B$2:$E$405,4,FALSE)</f>
        <v>0</v>
      </c>
      <c r="H1145">
        <f>VLOOKUP(A1145,away!$A$2:$E$405,3,FALSE)</f>
        <v>1.0286</v>
      </c>
      <c r="I1145">
        <f>VLOOKUP(C1145,away!$B$2:$E$405,3,FALSE)</f>
        <v>1.4582999999999999</v>
      </c>
      <c r="J1145">
        <f>VLOOKUP(B1145,home!$B$2:$E$405,4,FALSE)</f>
        <v>1.4582999999999999</v>
      </c>
      <c r="K1145" s="3">
        <f t="shared" ref="K1145:K1152" si="1346">E1145*F1145*G1145</f>
        <v>0</v>
      </c>
      <c r="L1145" s="3">
        <f t="shared" ref="L1145:L1152" si="1347">H1145*I1145*J1145</f>
        <v>2.1874607622539997</v>
      </c>
      <c r="M1145" s="5">
        <f t="shared" ref="M1145:M1152" si="1348">_xlfn.POISSON.DIST(0,K1145,FALSE) * _xlfn.POISSON.DIST(0,L1145,FALSE)</f>
        <v>0.11220129295980634</v>
      </c>
      <c r="N1145" s="5">
        <f t="shared" ref="N1145:N1152" si="1349">_xlfn.POISSON.DIST(1,K1145,FALSE) * _xlfn.POISSON.DIST(0,L1145,FALSE)</f>
        <v>0</v>
      </c>
      <c r="O1145" s="5">
        <f t="shared" ref="O1145:O1152" si="1350">_xlfn.POISSON.DIST(0,K1145,FALSE) * _xlfn.POISSON.DIST(1,L1145,FALSE)</f>
        <v>0.2454359258237423</v>
      </c>
      <c r="P1145" s="5">
        <f t="shared" ref="P1145:P1152" si="1351">_xlfn.POISSON.DIST(1,K1145,FALSE) * _xlfn.POISSON.DIST(1,L1145,FALSE)</f>
        <v>0</v>
      </c>
      <c r="Q1145" s="5">
        <f t="shared" ref="Q1145:Q1152" si="1352">_xlfn.POISSON.DIST(2,K1145,FALSE) * _xlfn.POISSON.DIST(0,L1145,FALSE)</f>
        <v>0</v>
      </c>
      <c r="R1145" s="5">
        <f t="shared" ref="R1145:R1152" si="1353">_xlfn.POISSON.DIST(0,K1145,FALSE) * _xlfn.POISSON.DIST(2,L1145,FALSE)</f>
        <v>0.26844072869345981</v>
      </c>
      <c r="S1145" s="5">
        <f t="shared" ref="S1145:S1152" si="1354">_xlfn.POISSON.DIST(2,K1145,FALSE) * _xlfn.POISSON.DIST(2,L1145,FALSE)</f>
        <v>0</v>
      </c>
      <c r="T1145" s="5">
        <f t="shared" ref="T1145:T1152" si="1355">_xlfn.POISSON.DIST(2,K1145,FALSE) * _xlfn.POISSON.DIST(1,L1145,FALSE)</f>
        <v>0</v>
      </c>
      <c r="U1145" s="5">
        <f t="shared" ref="U1145:U1152" si="1356">_xlfn.POISSON.DIST(1,K1145,FALSE) * _xlfn.POISSON.DIST(2,L1145,FALSE)</f>
        <v>0</v>
      </c>
      <c r="V1145" s="5">
        <f t="shared" ref="V1145:V1152" si="1357">_xlfn.POISSON.DIST(3,K1145,FALSE) * _xlfn.POISSON.DIST(3,L1145,FALSE)</f>
        <v>0</v>
      </c>
      <c r="W1145" s="5">
        <f t="shared" ref="W1145:W1152" si="1358">_xlfn.POISSON.DIST(3,K1145,FALSE) * _xlfn.POISSON.DIST(0,L1145,FALSE)</f>
        <v>0</v>
      </c>
      <c r="X1145" s="5">
        <f t="shared" ref="X1145:X1152" si="1359">_xlfn.POISSON.DIST(3,K1145,FALSE) * _xlfn.POISSON.DIST(1,L1145,FALSE)</f>
        <v>0</v>
      </c>
      <c r="Y1145" s="5">
        <f t="shared" ref="Y1145:Y1152" si="1360">_xlfn.POISSON.DIST(3,K1145,FALSE) * _xlfn.POISSON.DIST(2,L1145,FALSE)</f>
        <v>0</v>
      </c>
      <c r="Z1145" s="5">
        <f t="shared" ref="Z1145:Z1152" si="1361">_xlfn.POISSON.DIST(0,K1145,FALSE) * _xlfn.POISSON.DIST(3,L1145,FALSE)</f>
        <v>0.19573452033593822</v>
      </c>
      <c r="AA1145" s="5">
        <f t="shared" ref="AA1145:AA1152" si="1362">_xlfn.POISSON.DIST(1,K1145,FALSE) * _xlfn.POISSON.DIST(3,L1145,FALSE)</f>
        <v>0</v>
      </c>
      <c r="AB1145" s="5">
        <f t="shared" ref="AB1145:AB1152" si="1363">_xlfn.POISSON.DIST(2,K1145,FALSE) * _xlfn.POISSON.DIST(3,L1145,FALSE)</f>
        <v>0</v>
      </c>
      <c r="AC1145" s="5">
        <f t="shared" ref="AC1145:AC1152" si="1364">_xlfn.POISSON.DIST(4,K1145,FALSE) * _xlfn.POISSON.DIST(4,L1145,FALSE)</f>
        <v>0</v>
      </c>
      <c r="AD1145" s="5">
        <f t="shared" ref="AD1145:AD1152" si="1365">_xlfn.POISSON.DIST(4,K1145,FALSE) * _xlfn.POISSON.DIST(0,L1145,FALSE)</f>
        <v>0</v>
      </c>
      <c r="AE1145" s="5">
        <f t="shared" ref="AE1145:AE1152" si="1366">_xlfn.POISSON.DIST(4,K1145,FALSE) * _xlfn.POISSON.DIST(1,L1145,FALSE)</f>
        <v>0</v>
      </c>
      <c r="AF1145" s="5">
        <f t="shared" ref="AF1145:AF1152" si="1367">_xlfn.POISSON.DIST(4,K1145,FALSE) * _xlfn.POISSON.DIST(2,L1145,FALSE)</f>
        <v>0</v>
      </c>
      <c r="AG1145" s="5">
        <f t="shared" ref="AG1145:AG1152" si="1368">_xlfn.POISSON.DIST(4,K1145,FALSE) * _xlfn.POISSON.DIST(3,L1145,FALSE)</f>
        <v>0</v>
      </c>
      <c r="AH1145" s="5">
        <f t="shared" ref="AH1145:AH1152" si="1369">_xlfn.POISSON.DIST(0,K1145,FALSE) * _xlfn.POISSON.DIST(4,L1145,FALSE)</f>
        <v>0.10704039576336809</v>
      </c>
      <c r="AI1145" s="5">
        <f t="shared" ref="AI1145:AI1152" si="1370">_xlfn.POISSON.DIST(1,K1145,FALSE) * _xlfn.POISSON.DIST(4,L1145,FALSE)</f>
        <v>0</v>
      </c>
      <c r="AJ1145" s="5">
        <f t="shared" ref="AJ1145:AJ1152" si="1371">_xlfn.POISSON.DIST(2,K1145,FALSE) * _xlfn.POISSON.DIST(4,L1145,FALSE)</f>
        <v>0</v>
      </c>
      <c r="AK1145" s="5">
        <f t="shared" ref="AK1145:AK1152" si="1372">_xlfn.POISSON.DIST(3,K1145,FALSE) * _xlfn.POISSON.DIST(4,L1145,FALSE)</f>
        <v>0</v>
      </c>
      <c r="AL1145" s="5">
        <f t="shared" ref="AL1145:AL1152" si="1373">_xlfn.POISSON.DIST(5,K1145,FALSE) * _xlfn.POISSON.DIST(5,L1145,FALSE)</f>
        <v>0</v>
      </c>
      <c r="AM1145" s="5">
        <f t="shared" ref="AM1145:AM1152" si="1374">_xlfn.POISSON.DIST(5,K1145,FALSE) * _xlfn.POISSON.DIST(0,L1145,FALSE)</f>
        <v>0</v>
      </c>
      <c r="AN1145" s="5">
        <f t="shared" ref="AN1145:AN1152" si="1375">_xlfn.POISSON.DIST(5,K1145,FALSE) * _xlfn.POISSON.DIST(1,L1145,FALSE)</f>
        <v>0</v>
      </c>
      <c r="AO1145" s="5">
        <f t="shared" ref="AO1145:AO1152" si="1376">_xlfn.POISSON.DIST(5,K1145,FALSE) * _xlfn.POISSON.DIST(2,L1145,FALSE)</f>
        <v>0</v>
      </c>
      <c r="AP1145" s="5">
        <f t="shared" ref="AP1145:AP1152" si="1377">_xlfn.POISSON.DIST(5,K1145,FALSE) * _xlfn.POISSON.DIST(3,L1145,FALSE)</f>
        <v>0</v>
      </c>
      <c r="AQ1145" s="5">
        <f t="shared" ref="AQ1145:AQ1152" si="1378">_xlfn.POISSON.DIST(5,K1145,FALSE) * _xlfn.POISSON.DIST(4,L1145,FALSE)</f>
        <v>0</v>
      </c>
      <c r="AR1145" s="5">
        <f t="shared" ref="AR1145:AR1152" si="1379">_xlfn.POISSON.DIST(0,K1145,FALSE) * _xlfn.POISSON.DIST(5,L1145,FALSE)</f>
        <v>4.6829333141701415E-2</v>
      </c>
      <c r="AS1145" s="5">
        <f t="shared" ref="AS1145:AS1152" si="1380">_xlfn.POISSON.DIST(1,K1145,FALSE) * _xlfn.POISSON.DIST(5,L1145,FALSE)</f>
        <v>0</v>
      </c>
      <c r="AT1145" s="5">
        <f t="shared" ref="AT1145:AT1152" si="1381">_xlfn.POISSON.DIST(2,K1145,FALSE) * _xlfn.POISSON.DIST(5,L1145,FALSE)</f>
        <v>0</v>
      </c>
      <c r="AU1145" s="5">
        <f t="shared" ref="AU1145:AU1152" si="1382">_xlfn.POISSON.DIST(3,K1145,FALSE) * _xlfn.POISSON.DIST(5,L1145,FALSE)</f>
        <v>0</v>
      </c>
      <c r="AV1145" s="5">
        <f t="shared" ref="AV1145:AV1152" si="1383">_xlfn.POISSON.DIST(4,K1145,FALSE) * _xlfn.POISSON.DIST(5,L1145,FALSE)</f>
        <v>0</v>
      </c>
      <c r="AW1145" s="5">
        <f t="shared" ref="AW1145:AW1152" si="1384">_xlfn.POISSON.DIST(6,K1145,FALSE) * _xlfn.POISSON.DIST(6,L1145,FALSE)</f>
        <v>0</v>
      </c>
      <c r="AX1145" s="5">
        <f t="shared" ref="AX1145:AX1152" si="1385">_xlfn.POISSON.DIST(6,K1145,FALSE) * _xlfn.POISSON.DIST(0,L1145,FALSE)</f>
        <v>0</v>
      </c>
      <c r="AY1145" s="5">
        <f t="shared" ref="AY1145:AY1152" si="1386">_xlfn.POISSON.DIST(6,K1145,FALSE) * _xlfn.POISSON.DIST(1,L1145,FALSE)</f>
        <v>0</v>
      </c>
      <c r="AZ1145" s="5">
        <f t="shared" ref="AZ1145:AZ1152" si="1387">_xlfn.POISSON.DIST(6,K1145,FALSE) * _xlfn.POISSON.DIST(2,L1145,FALSE)</f>
        <v>0</v>
      </c>
      <c r="BA1145" s="5">
        <f t="shared" ref="BA1145:BA1152" si="1388">_xlfn.POISSON.DIST(6,K1145,FALSE) * _xlfn.POISSON.DIST(3,L1145,FALSE)</f>
        <v>0</v>
      </c>
      <c r="BB1145" s="5">
        <f t="shared" ref="BB1145:BB1152" si="1389">_xlfn.POISSON.DIST(6,K1145,FALSE) * _xlfn.POISSON.DIST(4,L1145,FALSE)</f>
        <v>0</v>
      </c>
      <c r="BC1145" s="5">
        <f t="shared" ref="BC1145:BC1152" si="1390">_xlfn.POISSON.DIST(6,K1145,FALSE) * _xlfn.POISSON.DIST(5,L1145,FALSE)</f>
        <v>0</v>
      </c>
      <c r="BD1145" s="5">
        <f t="shared" ref="BD1145:BD1152" si="1391">_xlfn.POISSON.DIST(0,K1145,FALSE) * _xlfn.POISSON.DIST(6,L1145,FALSE)</f>
        <v>1.707288812833211E-2</v>
      </c>
      <c r="BE1145" s="5">
        <f t="shared" ref="BE1145:BE1152" si="1392">_xlfn.POISSON.DIST(1,K1145,FALSE) * _xlfn.POISSON.DIST(6,L1145,FALSE)</f>
        <v>0</v>
      </c>
      <c r="BF1145" s="5">
        <f t="shared" ref="BF1145:BF1152" si="1393">_xlfn.POISSON.DIST(2,K1145,FALSE) * _xlfn.POISSON.DIST(6,L1145,FALSE)</f>
        <v>0</v>
      </c>
      <c r="BG1145" s="5">
        <f t="shared" ref="BG1145:BG1152" si="1394">_xlfn.POISSON.DIST(3,K1145,FALSE) * _xlfn.POISSON.DIST(6,L1145,FALSE)</f>
        <v>0</v>
      </c>
      <c r="BH1145" s="5">
        <f t="shared" ref="BH1145:BH1152" si="1395">_xlfn.POISSON.DIST(4,K1145,FALSE) * _xlfn.POISSON.DIST(6,L1145,FALSE)</f>
        <v>0</v>
      </c>
      <c r="BI1145" s="5">
        <f t="shared" ref="BI1145:BI1152" si="1396">_xlfn.POISSON.DIST(5,K1145,FALSE) * _xlfn.POISSON.DIST(6,L1145,FALSE)</f>
        <v>0</v>
      </c>
      <c r="BJ1145" s="8">
        <f t="shared" ref="BJ1145:BJ1152" si="1397">SUM(N1145,Q1145,T1145,W1145,X1145,Y1145,AD1145,AE1145,AF1145,AG1145,AM1145,AN1145,AO1145,AP1145,AQ1145,AX1145,AY1145,AZ1145,BA1145,BB1145,BC1145)</f>
        <v>0</v>
      </c>
      <c r="BK1145" s="8">
        <f t="shared" ref="BK1145:BK1152" si="1398">SUM(M1145,P1145,S1145,V1145,AC1145,AL1145,AY1145)</f>
        <v>0.11220129295980634</v>
      </c>
      <c r="BL1145" s="8">
        <f t="shared" ref="BL1145:BL1152" si="1399">SUM(O1145,R1145,U1145,AA1145,AB1145,AH1145,AI1145,AJ1145,AK1145,AR1145,AS1145,AT1145,AU1145,AV1145,BD1145,BE1145,BF1145,BG1145,BH1145,BI1145)</f>
        <v>0.68481927155060374</v>
      </c>
      <c r="BM1145" s="8">
        <f t="shared" ref="BM1145:BM1152" si="1400">SUM(S1145:BI1145)</f>
        <v>0.36667713736933982</v>
      </c>
      <c r="BN1145" s="8">
        <f t="shared" ref="BN1145:BN1152" si="1401">SUM(M1145:R1145)</f>
        <v>0.6260779474770084</v>
      </c>
    </row>
    <row r="1146" spans="1:66" x14ac:dyDescent="0.25">
      <c r="A1146" t="s">
        <v>22</v>
      </c>
      <c r="B1146" t="s">
        <v>256</v>
      </c>
      <c r="C1146" t="s">
        <v>255</v>
      </c>
      <c r="D1146" s="7" t="s">
        <v>529</v>
      </c>
      <c r="E1146">
        <f>VLOOKUP(A1146,home!$A$2:$E$405,3,FALSE)</f>
        <v>1.4</v>
      </c>
      <c r="F1146">
        <f>VLOOKUP(B1146,home!$B$2:$E$405,3,FALSE)</f>
        <v>1.25</v>
      </c>
      <c r="G1146">
        <f>VLOOKUP(C1146,away!$B$2:$E$405,4,FALSE)</f>
        <v>0.71430000000000005</v>
      </c>
      <c r="H1146">
        <f>VLOOKUP(A1146,away!$A$2:$E$405,3,FALSE)</f>
        <v>1.0286</v>
      </c>
      <c r="I1146">
        <f>VLOOKUP(C1146,away!$B$2:$E$405,3,FALSE)</f>
        <v>0.97219999999999995</v>
      </c>
      <c r="J1146">
        <f>VLOOKUP(B1146,home!$B$2:$E$405,4,FALSE)</f>
        <v>1.2152000000000001</v>
      </c>
      <c r="K1146" s="3">
        <f t="shared" si="1346"/>
        <v>1.2500250000000002</v>
      </c>
      <c r="L1146" s="3">
        <f t="shared" si="1347"/>
        <v>1.2152059787839999</v>
      </c>
      <c r="M1146" s="5">
        <f t="shared" si="1348"/>
        <v>8.4989209400146509E-2</v>
      </c>
      <c r="N1146" s="5">
        <f t="shared" si="1349"/>
        <v>0.10623863648041813</v>
      </c>
      <c r="O1146" s="5">
        <f t="shared" si="1350"/>
        <v>0.10327939539518338</v>
      </c>
      <c r="P1146" s="5">
        <f t="shared" si="1351"/>
        <v>0.1291018262288641</v>
      </c>
      <c r="Q1146" s="5">
        <f t="shared" si="1352"/>
        <v>6.6400475783217366E-2</v>
      </c>
      <c r="R1146" s="5">
        <f t="shared" si="1353"/>
        <v>6.2752869384711793E-2</v>
      </c>
      <c r="S1146" s="5">
        <f t="shared" si="1354"/>
        <v>4.9027640253584644E-2</v>
      </c>
      <c r="T1146" s="5">
        <f t="shared" si="1355"/>
        <v>8.0690255165867947E-2</v>
      </c>
      <c r="U1146" s="5">
        <f t="shared" si="1356"/>
        <v>7.8442655552624349E-2</v>
      </c>
      <c r="V1146" s="5">
        <f t="shared" si="1357"/>
        <v>8.2749823799247793E-3</v>
      </c>
      <c r="W1146" s="5">
        <f t="shared" si="1358"/>
        <v>2.7667418246972105E-2</v>
      </c>
      <c r="X1146" s="5">
        <f t="shared" si="1359"/>
        <v>3.3621612071238038E-2</v>
      </c>
      <c r="Y1146" s="5">
        <f t="shared" si="1360"/>
        <v>2.042859200266239E-2</v>
      </c>
      <c r="Z1146" s="5">
        <f t="shared" si="1361"/>
        <v>2.5419220687384395E-2</v>
      </c>
      <c r="AA1146" s="5">
        <f t="shared" si="1362"/>
        <v>3.1774661339747677E-2</v>
      </c>
      <c r="AB1146" s="5">
        <f t="shared" si="1363"/>
        <v>1.9859560520609051E-2</v>
      </c>
      <c r="AC1146" s="5">
        <f t="shared" si="1364"/>
        <v>7.8562571707641417E-4</v>
      </c>
      <c r="AD1146" s="5">
        <f t="shared" si="1365"/>
        <v>8.6462411235428294E-3</v>
      </c>
      <c r="AE1146" s="5">
        <f t="shared" si="1366"/>
        <v>1.0506963907337335E-2</v>
      </c>
      <c r="AF1146" s="5">
        <f t="shared" si="1367"/>
        <v>6.3840626795320142E-3</v>
      </c>
      <c r="AG1146" s="5">
        <f t="shared" si="1368"/>
        <v>2.5859837123663686E-3</v>
      </c>
      <c r="AH1146" s="5">
        <f t="shared" si="1369"/>
        <v>7.7223972388348675E-3</v>
      </c>
      <c r="AI1146" s="5">
        <f t="shared" si="1370"/>
        <v>9.653189608474555E-3</v>
      </c>
      <c r="AJ1146" s="5">
        <f t="shared" si="1371"/>
        <v>6.0333641701667048E-3</v>
      </c>
      <c r="AK1146" s="5">
        <f t="shared" si="1372"/>
        <v>2.5139520156042127E-3</v>
      </c>
      <c r="AL1146" s="5">
        <f t="shared" si="1373"/>
        <v>4.7735808120954699E-5</v>
      </c>
      <c r="AM1146" s="5">
        <f t="shared" si="1374"/>
        <v>2.1616035120913244E-3</v>
      </c>
      <c r="AN1146" s="5">
        <f t="shared" si="1375"/>
        <v>2.62679351165387E-3</v>
      </c>
      <c r="AO1146" s="5">
        <f t="shared" si="1376"/>
        <v>1.5960475901964008E-3</v>
      </c>
      <c r="AP1146" s="5">
        <f t="shared" si="1377"/>
        <v>6.4650885801015388E-4</v>
      </c>
      <c r="AQ1146" s="5">
        <f t="shared" si="1378"/>
        <v>1.9641035739768889E-4</v>
      </c>
      <c r="AR1146" s="5">
        <f t="shared" si="1379"/>
        <v>1.8768606590354347E-3</v>
      </c>
      <c r="AS1146" s="5">
        <f t="shared" si="1380"/>
        <v>2.3461227453107692E-3</v>
      </c>
      <c r="AT1146" s="5">
        <f t="shared" si="1381"/>
        <v>1.4663560423535476E-3</v>
      </c>
      <c r="AU1146" s="5">
        <f t="shared" si="1382"/>
        <v>6.1099390394766466E-4</v>
      </c>
      <c r="AV1146" s="5">
        <f t="shared" si="1383"/>
        <v>1.9093941369554494E-4</v>
      </c>
      <c r="AW1146" s="5">
        <f t="shared" si="1384"/>
        <v>2.0142360974812021E-6</v>
      </c>
      <c r="AX1146" s="5">
        <f t="shared" si="1385"/>
        <v>4.5034307170032663E-4</v>
      </c>
      <c r="AY1146" s="5">
        <f t="shared" si="1386"/>
        <v>5.4725959323418858E-4</v>
      </c>
      <c r="AZ1146" s="5">
        <f t="shared" si="1387"/>
        <v>3.3251656482254294E-4</v>
      </c>
      <c r="BA1146" s="5">
        <f t="shared" si="1388"/>
        <v>1.3469203920569054E-4</v>
      </c>
      <c r="BB1146" s="5">
        <f t="shared" si="1389"/>
        <v>4.0919642834341041E-5</v>
      </c>
      <c r="BC1146" s="5">
        <f t="shared" si="1390"/>
        <v>9.945158924399408E-6</v>
      </c>
      <c r="BD1146" s="5">
        <f t="shared" si="1391"/>
        <v>3.80128715700723E-4</v>
      </c>
      <c r="BE1146" s="5">
        <f t="shared" si="1392"/>
        <v>4.7517039784379628E-4</v>
      </c>
      <c r="BF1146" s="5">
        <f t="shared" si="1393"/>
        <v>2.9698743828234582E-4</v>
      </c>
      <c r="BG1146" s="5">
        <f t="shared" si="1394"/>
        <v>1.237472408462965E-4</v>
      </c>
      <c r="BH1146" s="5">
        <f t="shared" si="1395"/>
        <v>3.8671786184722951E-5</v>
      </c>
      <c r="BI1146" s="5">
        <f t="shared" si="1396"/>
        <v>9.6681399051116585E-6</v>
      </c>
      <c r="BJ1146" s="8">
        <f t="shared" si="1397"/>
        <v>0.37191328107322535</v>
      </c>
      <c r="BK1146" s="8">
        <f t="shared" si="1398"/>
        <v>0.27277427938095161</v>
      </c>
      <c r="BL1146" s="8">
        <f t="shared" si="1399"/>
        <v>0.32984769170906247</v>
      </c>
      <c r="BM1146" s="8">
        <f t="shared" si="1400"/>
        <v>0.44664681482094576</v>
      </c>
      <c r="BN1146" s="8">
        <f t="shared" si="1401"/>
        <v>0.55276241267254134</v>
      </c>
    </row>
    <row r="1147" spans="1:66" x14ac:dyDescent="0.25">
      <c r="A1147" t="s">
        <v>22</v>
      </c>
      <c r="B1147" t="s">
        <v>160</v>
      </c>
      <c r="C1147" t="s">
        <v>172</v>
      </c>
      <c r="D1147" s="7" t="s">
        <v>529</v>
      </c>
      <c r="E1147">
        <f>VLOOKUP(A1147,home!$A$2:$E$405,3,FALSE)</f>
        <v>1.4</v>
      </c>
      <c r="F1147">
        <f>VLOOKUP(B1147,home!$B$2:$E$405,3,FALSE)</f>
        <v>0.23810000000000001</v>
      </c>
      <c r="G1147">
        <f>VLOOKUP(C1147,away!$B$2:$E$405,4,FALSE)</f>
        <v>0.71430000000000005</v>
      </c>
      <c r="H1147">
        <f>VLOOKUP(A1147,away!$A$2:$E$405,3,FALSE)</f>
        <v>1.0286</v>
      </c>
      <c r="I1147">
        <f>VLOOKUP(C1147,away!$B$2:$E$405,3,FALSE)</f>
        <v>0.72909999999999997</v>
      </c>
      <c r="J1147">
        <f>VLOOKUP(B1147,home!$B$2:$E$405,4,FALSE)</f>
        <v>0.3241</v>
      </c>
      <c r="K1147" s="3">
        <f t="shared" si="1346"/>
        <v>0.238104762</v>
      </c>
      <c r="L1147" s="3">
        <f t="shared" si="1347"/>
        <v>0.24305952746599999</v>
      </c>
      <c r="M1147" s="5">
        <f t="shared" si="1348"/>
        <v>0.61806336806069317</v>
      </c>
      <c r="N1147" s="5">
        <f t="shared" si="1349"/>
        <v>0.14716383115300971</v>
      </c>
      <c r="O1147" s="5">
        <f t="shared" si="1350"/>
        <v>0.15022619018487648</v>
      </c>
      <c r="P1147" s="5">
        <f t="shared" si="1351"/>
        <v>3.5769571260136745E-2</v>
      </c>
      <c r="Q1147" s="5">
        <f t="shared" si="1352"/>
        <v>1.7520204495847781E-2</v>
      </c>
      <c r="R1147" s="5">
        <f t="shared" si="1353"/>
        <v>1.8256953399676756E-2</v>
      </c>
      <c r="S1147" s="5">
        <f t="shared" si="1354"/>
        <v>5.1752874148996595E-4</v>
      </c>
      <c r="T1147" s="5">
        <f t="shared" si="1355"/>
        <v>4.2584526258684493E-3</v>
      </c>
      <c r="U1147" s="5">
        <f t="shared" si="1356"/>
        <v>4.3470675440751248E-3</v>
      </c>
      <c r="V1147" s="5">
        <f t="shared" si="1357"/>
        <v>3.327918598375534E-6</v>
      </c>
      <c r="W1147" s="5">
        <f t="shared" si="1358"/>
        <v>1.3905480405583888E-3</v>
      </c>
      <c r="X1147" s="5">
        <f t="shared" si="1359"/>
        <v>3.3798594965689409E-4</v>
      </c>
      <c r="Y1147" s="5">
        <f t="shared" si="1360"/>
        <v>4.1075352606875964E-5</v>
      </c>
      <c r="Z1147" s="5">
        <f t="shared" si="1361"/>
        <v>1.4791754887647382E-3</v>
      </c>
      <c r="AA1147" s="5">
        <f t="shared" si="1362"/>
        <v>3.5219872770856161E-4</v>
      </c>
      <c r="AB1147" s="5">
        <f t="shared" si="1363"/>
        <v>4.1930097118874927E-5</v>
      </c>
      <c r="AC1147" s="5">
        <f t="shared" si="1364"/>
        <v>1.2037420797364607E-8</v>
      </c>
      <c r="AD1147" s="5">
        <f t="shared" si="1365"/>
        <v>8.2774027561680345E-5</v>
      </c>
      <c r="AE1147" s="5">
        <f t="shared" si="1366"/>
        <v>2.0119016025599682E-5</v>
      </c>
      <c r="AF1147" s="5">
        <f t="shared" si="1367"/>
        <v>2.4450592641315689E-6</v>
      </c>
      <c r="AG1147" s="5">
        <f t="shared" si="1368"/>
        <v>1.9809831645539494E-7</v>
      </c>
      <c r="AH1147" s="5">
        <f t="shared" si="1369"/>
        <v>8.9881923834611718E-5</v>
      </c>
      <c r="AI1147" s="5">
        <f t="shared" si="1370"/>
        <v>2.1401314082742345E-5</v>
      </c>
      <c r="AJ1147" s="5">
        <f t="shared" si="1371"/>
        <v>2.547877398079307E-6</v>
      </c>
      <c r="AK1147" s="5">
        <f t="shared" si="1372"/>
        <v>2.0222058049161758E-7</v>
      </c>
      <c r="AL1147" s="5">
        <f t="shared" si="1373"/>
        <v>2.7865969947424801E-11</v>
      </c>
      <c r="AM1147" s="5">
        <f t="shared" si="1374"/>
        <v>3.9417780264710687E-6</v>
      </c>
      <c r="AN1147" s="5">
        <f t="shared" si="1375"/>
        <v>9.5808670448991987E-7</v>
      </c>
      <c r="AO1147" s="5">
        <f t="shared" si="1376"/>
        <v>1.1643605083238851E-7</v>
      </c>
      <c r="AP1147" s="5">
        <f t="shared" si="1377"/>
        <v>9.4336304984425016E-9</v>
      </c>
      <c r="AQ1147" s="5">
        <f t="shared" si="1378"/>
        <v>5.7323344281007008E-10</v>
      </c>
      <c r="AR1147" s="5">
        <f t="shared" si="1379"/>
        <v>4.3693315869951458E-6</v>
      </c>
      <c r="AS1147" s="5">
        <f t="shared" si="1380"/>
        <v>1.0403586576205614E-6</v>
      </c>
      <c r="AT1147" s="5">
        <f t="shared" si="1381"/>
        <v>1.2385717528369163E-7</v>
      </c>
      <c r="AU1147" s="5">
        <f t="shared" si="1382"/>
        <v>9.8303277476385603E-9</v>
      </c>
      <c r="AV1147" s="5">
        <f t="shared" si="1383"/>
        <v>5.8516196218336858E-10</v>
      </c>
      <c r="AW1147" s="5">
        <f t="shared" si="1384"/>
        <v>4.4797357236055328E-14</v>
      </c>
      <c r="AX1147" s="5">
        <f t="shared" si="1385"/>
        <v>1.5642601980828716E-7</v>
      </c>
      <c r="AY1147" s="5">
        <f t="shared" si="1386"/>
        <v>3.8020834457989424E-8</v>
      </c>
      <c r="AZ1147" s="5">
        <f t="shared" si="1387"/>
        <v>4.6206630286109587E-9</v>
      </c>
      <c r="BA1147" s="5">
        <f t="shared" si="1388"/>
        <v>3.7436539077126533E-10</v>
      </c>
      <c r="BB1147" s="5">
        <f t="shared" si="1389"/>
        <v>2.2748268745122048E-11</v>
      </c>
      <c r="BC1147" s="5">
        <f t="shared" si="1390"/>
        <v>1.1058366903717885E-12</v>
      </c>
      <c r="BD1147" s="5">
        <f t="shared" si="1391"/>
        <v>1.7700127847955113E-7</v>
      </c>
      <c r="BE1147" s="5">
        <f t="shared" si="1392"/>
        <v>4.2144847286069237E-8</v>
      </c>
      <c r="BF1147" s="5">
        <f t="shared" si="1393"/>
        <v>5.0174444162879305E-9</v>
      </c>
      <c r="BG1147" s="5">
        <f t="shared" si="1394"/>
        <v>3.9822580286282225E-10</v>
      </c>
      <c r="BH1147" s="5">
        <f t="shared" si="1395"/>
        <v>2.3704865003227795E-11</v>
      </c>
      <c r="BI1147" s="5">
        <f t="shared" si="1396"/>
        <v>1.1288482479671368E-12</v>
      </c>
      <c r="BJ1147" s="8">
        <f t="shared" si="1397"/>
        <v>0.1708228595920985</v>
      </c>
      <c r="BK1147" s="8">
        <f t="shared" si="1398"/>
        <v>0.6543538460670395</v>
      </c>
      <c r="BL1147" s="8">
        <f t="shared" si="1399"/>
        <v>0.17334414183889102</v>
      </c>
      <c r="BM1147" s="8">
        <f t="shared" si="1400"/>
        <v>1.299986641176344E-2</v>
      </c>
      <c r="BN1147" s="8">
        <f t="shared" si="1401"/>
        <v>0.98700011855424075</v>
      </c>
    </row>
    <row r="1148" spans="1:66" x14ac:dyDescent="0.25">
      <c r="A1148" t="s">
        <v>27</v>
      </c>
      <c r="B1148" t="s">
        <v>183</v>
      </c>
      <c r="C1148" t="s">
        <v>180</v>
      </c>
      <c r="D1148" s="7" t="s">
        <v>529</v>
      </c>
      <c r="E1148">
        <f>VLOOKUP(A1148,home!$A$2:$E$405,3,FALSE)</f>
        <v>1.381</v>
      </c>
      <c r="F1148">
        <f>VLOOKUP(B1148,home!$B$2:$E$405,3,FALSE)</f>
        <v>0.90510000000000002</v>
      </c>
      <c r="G1148">
        <f>VLOOKUP(C1148,away!$B$2:$E$405,4,FALSE)</f>
        <v>1.0862000000000001</v>
      </c>
      <c r="H1148">
        <f>VLOOKUP(A1148,away!$A$2:$E$405,3,FALSE)</f>
        <v>1.127</v>
      </c>
      <c r="I1148">
        <f>VLOOKUP(C1148,away!$B$2:$E$405,3,FALSE)</f>
        <v>0.66549999999999998</v>
      </c>
      <c r="J1148">
        <f>VLOOKUP(B1148,home!$B$2:$E$405,4,FALSE)</f>
        <v>1.1091</v>
      </c>
      <c r="K1148" s="3">
        <f t="shared" si="1346"/>
        <v>1.3576881952200002</v>
      </c>
      <c r="L1148" s="3">
        <f t="shared" si="1347"/>
        <v>0.83184551834999998</v>
      </c>
      <c r="M1148" s="5">
        <f t="shared" si="1348"/>
        <v>0.11196894604702966</v>
      </c>
      <c r="N1148" s="5">
        <f t="shared" si="1349"/>
        <v>0.1520189162792773</v>
      </c>
      <c r="O1148" s="5">
        <f t="shared" si="1350"/>
        <v>9.3140865963594568E-2</v>
      </c>
      <c r="P1148" s="5">
        <f t="shared" si="1351"/>
        <v>0.12645625421134069</v>
      </c>
      <c r="Q1148" s="5">
        <f t="shared" si="1352"/>
        <v>0.10319714404125614</v>
      </c>
      <c r="R1148" s="5">
        <f t="shared" si="1353"/>
        <v>3.8739405963527089E-2</v>
      </c>
      <c r="S1148" s="5">
        <f t="shared" si="1354"/>
        <v>3.5704507351633295E-2</v>
      </c>
      <c r="T1148" s="5">
        <f t="shared" si="1355"/>
        <v>8.5844081777238332E-2</v>
      </c>
      <c r="U1148" s="5">
        <f t="shared" si="1356"/>
        <v>5.2596034166516016E-2</v>
      </c>
      <c r="V1148" s="5">
        <f t="shared" si="1357"/>
        <v>4.4804667499826157E-3</v>
      </c>
      <c r="W1148" s="5">
        <f t="shared" si="1358"/>
        <v>4.6703181415077177E-2</v>
      </c>
      <c r="X1148" s="5">
        <f t="shared" si="1359"/>
        <v>3.884983215281896E-2</v>
      </c>
      <c r="Y1148" s="5">
        <f t="shared" si="1360"/>
        <v>1.6158529382486089E-2</v>
      </c>
      <c r="Z1148" s="5">
        <f t="shared" si="1361"/>
        <v>1.0741733744767092E-2</v>
      </c>
      <c r="AA1148" s="5">
        <f t="shared" si="1362"/>
        <v>1.4583925101466609E-2</v>
      </c>
      <c r="AB1148" s="5">
        <f t="shared" si="1363"/>
        <v>9.9002114751169292E-3</v>
      </c>
      <c r="AC1148" s="5">
        <f t="shared" si="1364"/>
        <v>3.1626126167343891E-4</v>
      </c>
      <c r="AD1148" s="5">
        <f t="shared" si="1365"/>
        <v>1.5852089521617097E-2</v>
      </c>
      <c r="AE1148" s="5">
        <f t="shared" si="1366"/>
        <v>1.3186489625040178E-2</v>
      </c>
      <c r="AF1148" s="5">
        <f t="shared" si="1367"/>
        <v>5.4845611486792206E-3</v>
      </c>
      <c r="AG1148" s="5">
        <f t="shared" si="1368"/>
        <v>1.5207692038817795E-3</v>
      </c>
      <c r="AH1148" s="5">
        <f t="shared" si="1369"/>
        <v>2.2338657687233669E-3</v>
      </c>
      <c r="AI1148" s="5">
        <f t="shared" si="1370"/>
        <v>3.0328931839017667E-3</v>
      </c>
      <c r="AJ1148" s="5">
        <f t="shared" si="1371"/>
        <v>2.0588616365733148E-3</v>
      </c>
      <c r="AK1148" s="5">
        <f t="shared" si="1372"/>
        <v>9.3176404652230713E-4</v>
      </c>
      <c r="AL1148" s="5">
        <f t="shared" si="1373"/>
        <v>1.4287252283888627E-5</v>
      </c>
      <c r="AM1148" s="5">
        <f t="shared" si="1374"/>
        <v>4.3044389626140326E-3</v>
      </c>
      <c r="AN1148" s="5">
        <f t="shared" si="1375"/>
        <v>3.5806282600616066E-3</v>
      </c>
      <c r="AO1148" s="5">
        <f t="shared" si="1376"/>
        <v>1.4892647855048024E-3</v>
      </c>
      <c r="AP1148" s="5">
        <f t="shared" si="1377"/>
        <v>4.1294607915288132E-4</v>
      </c>
      <c r="AQ1148" s="5">
        <f t="shared" si="1378"/>
        <v>8.5876836315882177E-5</v>
      </c>
      <c r="AR1148" s="5">
        <f t="shared" si="1379"/>
        <v>3.7164624566160217E-4</v>
      </c>
      <c r="AS1148" s="5">
        <f t="shared" si="1380"/>
        <v>5.0457972053258955E-4</v>
      </c>
      <c r="AT1148" s="5">
        <f t="shared" si="1381"/>
        <v>3.4253096505725179E-4</v>
      </c>
      <c r="AU1148" s="5">
        <f t="shared" si="1382"/>
        <v>1.5501674925184845E-4</v>
      </c>
      <c r="AV1148" s="5">
        <f t="shared" si="1383"/>
        <v>5.2616102630153371E-5</v>
      </c>
      <c r="AW1148" s="5">
        <f t="shared" si="1384"/>
        <v>4.4821763101324432E-7</v>
      </c>
      <c r="AX1148" s="5">
        <f t="shared" si="1385"/>
        <v>9.7401432776435032E-4</v>
      </c>
      <c r="AY1148" s="5">
        <f t="shared" si="1386"/>
        <v>8.102294533594628E-4</v>
      </c>
      <c r="AZ1148" s="5">
        <f t="shared" si="1387"/>
        <v>3.3699286980611964E-4</v>
      </c>
      <c r="BA1148" s="5">
        <f t="shared" si="1388"/>
        <v>9.3442002821375231E-5</v>
      </c>
      <c r="BB1148" s="5">
        <f t="shared" si="1389"/>
        <v>1.9432327818152262E-5</v>
      </c>
      <c r="BC1148" s="5">
        <f t="shared" si="1390"/>
        <v>3.2329389613275991E-6</v>
      </c>
      <c r="BD1148" s="5">
        <f t="shared" si="1391"/>
        <v>5.152537731086779E-5</v>
      </c>
      <c r="BE1148" s="5">
        <f t="shared" si="1392"/>
        <v>6.9955396529221639E-5</v>
      </c>
      <c r="BF1148" s="5">
        <f t="shared" si="1393"/>
        <v>4.7488808029829201E-5</v>
      </c>
      <c r="BG1148" s="5">
        <f t="shared" si="1394"/>
        <v>2.1491664689055964E-5</v>
      </c>
      <c r="BH1148" s="5">
        <f t="shared" si="1395"/>
        <v>7.2947448609894508E-6</v>
      </c>
      <c r="BI1148" s="5">
        <f t="shared" si="1396"/>
        <v>1.9807977969814247E-6</v>
      </c>
      <c r="BJ1148" s="8">
        <f t="shared" si="1397"/>
        <v>0.49092609339155219</v>
      </c>
      <c r="BK1148" s="8">
        <f t="shared" si="1398"/>
        <v>0.27975095232730296</v>
      </c>
      <c r="BL1148" s="8">
        <f t="shared" si="1399"/>
        <v>0.21884395387829236</v>
      </c>
      <c r="BM1148" s="8">
        <f t="shared" si="1400"/>
        <v>0.37393141960016074</v>
      </c>
      <c r="BN1148" s="8">
        <f t="shared" si="1401"/>
        <v>0.62552153250602538</v>
      </c>
    </row>
    <row r="1149" spans="1:66" x14ac:dyDescent="0.25">
      <c r="A1149" t="s">
        <v>27</v>
      </c>
      <c r="B1149" t="s">
        <v>491</v>
      </c>
      <c r="C1149" t="s">
        <v>488</v>
      </c>
      <c r="D1149" s="7" t="s">
        <v>529</v>
      </c>
      <c r="E1149">
        <f>VLOOKUP(A1149,home!$A$2:$E$405,3,FALSE)</f>
        <v>1.381</v>
      </c>
      <c r="F1149">
        <f>VLOOKUP(B1149,home!$B$2:$E$405,3,FALSE)</f>
        <v>0.48270000000000002</v>
      </c>
      <c r="G1149">
        <f>VLOOKUP(C1149,away!$B$2:$E$405,4,FALSE)</f>
        <v>1.4481999999999999</v>
      </c>
      <c r="H1149">
        <f>VLOOKUP(A1149,away!$A$2:$E$405,3,FALSE)</f>
        <v>1.127</v>
      </c>
      <c r="I1149">
        <f>VLOOKUP(C1149,away!$B$2:$E$405,3,FALSE)</f>
        <v>1.1091</v>
      </c>
      <c r="J1149">
        <f>VLOOKUP(B1149,home!$B$2:$E$405,4,FALSE)</f>
        <v>0.88729999999999998</v>
      </c>
      <c r="K1149" s="3">
        <f t="shared" si="1346"/>
        <v>0.96538271934000008</v>
      </c>
      <c r="L1149" s="3">
        <f t="shared" si="1347"/>
        <v>1.1090856926099999</v>
      </c>
      <c r="M1149" s="5">
        <f t="shared" si="1348"/>
        <v>0.12562318953303242</v>
      </c>
      <c r="N1149" s="5">
        <f t="shared" si="1349"/>
        <v>0.12127445632356307</v>
      </c>
      <c r="O1149" s="5">
        <f t="shared" si="1350"/>
        <v>0.13932688217112055</v>
      </c>
      <c r="P1149" s="5">
        <f t="shared" si="1351"/>
        <v>0.13450376438752012</v>
      </c>
      <c r="Q1149" s="5">
        <f t="shared" si="1352"/>
        <v>5.8538132216060683E-2</v>
      </c>
      <c r="R1149" s="5">
        <f t="shared" si="1353"/>
        <v>7.7262725805974569E-2</v>
      </c>
      <c r="S1149" s="5">
        <f t="shared" si="1354"/>
        <v>3.6003031569375302E-2</v>
      </c>
      <c r="T1149" s="5">
        <f t="shared" si="1355"/>
        <v>6.4923804912945415E-2</v>
      </c>
      <c r="U1149" s="5">
        <f t="shared" si="1356"/>
        <v>7.4588100342192529E-2</v>
      </c>
      <c r="V1149" s="5">
        <f t="shared" si="1357"/>
        <v>4.2831293007148741E-3</v>
      </c>
      <c r="W1149" s="5">
        <f t="shared" si="1358"/>
        <v>1.8837233754608378E-2</v>
      </c>
      <c r="X1149" s="5">
        <f t="shared" si="1359"/>
        <v>2.0892106445586305E-2</v>
      </c>
      <c r="Y1149" s="5">
        <f t="shared" si="1360"/>
        <v>1.1585568173642468E-2</v>
      </c>
      <c r="Z1149" s="5">
        <f t="shared" si="1361"/>
        <v>2.856366125448526E-2</v>
      </c>
      <c r="AA1149" s="5">
        <f t="shared" si="1362"/>
        <v>2.7574864976161576E-2</v>
      </c>
      <c r="AB1149" s="5">
        <f t="shared" si="1363"/>
        <v>1.3310149068060094E-2</v>
      </c>
      <c r="AC1149" s="5">
        <f t="shared" si="1364"/>
        <v>2.8661956067093893E-4</v>
      </c>
      <c r="AD1149" s="5">
        <f t="shared" si="1365"/>
        <v>4.5462849867167685E-3</v>
      </c>
      <c r="AE1149" s="5">
        <f t="shared" si="1366"/>
        <v>5.0422196332952111E-3</v>
      </c>
      <c r="AF1149" s="5">
        <f t="shared" si="1367"/>
        <v>2.7961268271424803E-3</v>
      </c>
      <c r="AG1149" s="5">
        <f t="shared" si="1368"/>
        <v>1.0337147529022393E-3</v>
      </c>
      <c r="AH1149" s="5">
        <f t="shared" si="1369"/>
        <v>7.9198870064770555E-3</v>
      </c>
      <c r="AI1149" s="5">
        <f t="shared" si="1370"/>
        <v>7.645722055178353E-3</v>
      </c>
      <c r="AJ1149" s="5">
        <f t="shared" si="1371"/>
        <v>3.6905239744729457E-3</v>
      </c>
      <c r="AK1149" s="5">
        <f t="shared" si="1372"/>
        <v>1.1875893567553858E-3</v>
      </c>
      <c r="AL1149" s="5">
        <f t="shared" si="1373"/>
        <v>1.2275252682452051E-5</v>
      </c>
      <c r="AM1149" s="5">
        <f t="shared" si="1374"/>
        <v>8.7778099267425019E-4</v>
      </c>
      <c r="AN1149" s="5">
        <f t="shared" si="1375"/>
        <v>9.7353434022001402E-4</v>
      </c>
      <c r="AO1149" s="5">
        <f t="shared" si="1376"/>
        <v>5.3986650400126689E-4</v>
      </c>
      <c r="AP1149" s="5">
        <f t="shared" si="1377"/>
        <v>1.9958607183572806E-4</v>
      </c>
      <c r="AQ1149" s="5">
        <f t="shared" si="1378"/>
        <v>5.5339514179309447E-5</v>
      </c>
      <c r="AR1149" s="5">
        <f t="shared" si="1379"/>
        <v>1.7567666731943066E-3</v>
      </c>
      <c r="AS1149" s="5">
        <f t="shared" si="1380"/>
        <v>1.695952188214205E-3</v>
      </c>
      <c r="AT1149" s="5">
        <f t="shared" si="1381"/>
        <v>8.1862146766442634E-4</v>
      </c>
      <c r="AU1149" s="5">
        <f t="shared" si="1382"/>
        <v>2.6342767285466196E-4</v>
      </c>
      <c r="AV1149" s="5">
        <f t="shared" si="1383"/>
        <v>6.3577130792460363E-5</v>
      </c>
      <c r="AW1149" s="5">
        <f t="shared" si="1384"/>
        <v>3.6508380090561301E-7</v>
      </c>
      <c r="AX1149" s="5">
        <f t="shared" si="1385"/>
        <v>1.4123243361547201E-4</v>
      </c>
      <c r="AY1149" s="5">
        <f t="shared" si="1386"/>
        <v>1.5663887145541162E-4</v>
      </c>
      <c r="AZ1149" s="5">
        <f t="shared" si="1387"/>
        <v>8.6862965618886984E-5</v>
      </c>
      <c r="BA1149" s="5">
        <f t="shared" si="1388"/>
        <v>3.2112824128527283E-5</v>
      </c>
      <c r="BB1149" s="5">
        <f t="shared" si="1389"/>
        <v>8.9039684475627045E-6</v>
      </c>
      <c r="BC1149" s="5">
        <f t="shared" si="1390"/>
        <v>1.9750528025285312E-6</v>
      </c>
      <c r="BD1149" s="5">
        <f t="shared" si="1391"/>
        <v>3.2473413041564559E-4</v>
      </c>
      <c r="BE1149" s="5">
        <f t="shared" si="1392"/>
        <v>3.1349271788316612E-4</v>
      </c>
      <c r="BF1149" s="5">
        <f t="shared" si="1393"/>
        <v>1.5132022624166918E-4</v>
      </c>
      <c r="BG1149" s="5">
        <f t="shared" si="1394"/>
        <v>4.8693977166775551E-5</v>
      </c>
      <c r="BH1149" s="5">
        <f t="shared" si="1395"/>
        <v>1.1752081023185411E-5</v>
      </c>
      <c r="BI1149" s="5">
        <f t="shared" si="1396"/>
        <v>2.2690511872133495E-6</v>
      </c>
      <c r="BJ1149" s="8">
        <f t="shared" si="1397"/>
        <v>0.31254348156544198</v>
      </c>
      <c r="BK1149" s="8">
        <f t="shared" si="1398"/>
        <v>0.30086864847545147</v>
      </c>
      <c r="BL1149" s="8">
        <f t="shared" si="1399"/>
        <v>0.35795705207303075</v>
      </c>
      <c r="BM1149" s="8">
        <f t="shared" si="1400"/>
        <v>0.34324741914348361</v>
      </c>
      <c r="BN1149" s="8">
        <f t="shared" si="1401"/>
        <v>0.65652915043727134</v>
      </c>
    </row>
    <row r="1150" spans="1:66" x14ac:dyDescent="0.25">
      <c r="A1150" t="s">
        <v>285</v>
      </c>
      <c r="B1150" t="s">
        <v>362</v>
      </c>
      <c r="C1150" t="s">
        <v>291</v>
      </c>
      <c r="D1150" s="7" t="s">
        <v>529</v>
      </c>
      <c r="E1150">
        <f>VLOOKUP(A1150,home!$A$2:$E$405,3,FALSE)</f>
        <v>1.35</v>
      </c>
      <c r="F1150">
        <f>VLOOKUP(B1150,home!$B$2:$E$405,3,FALSE)</f>
        <v>0.24690000000000001</v>
      </c>
      <c r="G1150">
        <f>VLOOKUP(C1150,away!$B$2:$E$405,4,FALSE)</f>
        <v>0.74070000000000003</v>
      </c>
      <c r="H1150">
        <f>VLOOKUP(A1150,away!$A$2:$E$405,3,FALSE)</f>
        <v>1.3</v>
      </c>
      <c r="I1150">
        <f>VLOOKUP(C1150,away!$B$2:$E$405,3,FALSE)</f>
        <v>0.25640000000000002</v>
      </c>
      <c r="J1150">
        <f>VLOOKUP(B1150,home!$B$2:$E$405,4,FALSE)</f>
        <v>1.0256000000000001</v>
      </c>
      <c r="K1150" s="3">
        <f t="shared" si="1346"/>
        <v>0.24688642050000004</v>
      </c>
      <c r="L1150" s="3">
        <f t="shared" si="1347"/>
        <v>0.34185299200000008</v>
      </c>
      <c r="M1150" s="5">
        <f t="shared" si="1348"/>
        <v>0.5550265034011147</v>
      </c>
      <c r="N1150" s="5">
        <f t="shared" si="1349"/>
        <v>0.1370285067073323</v>
      </c>
      <c r="O1150" s="5">
        <f t="shared" si="1350"/>
        <v>0.18973747082696929</v>
      </c>
      <c r="P1150" s="5">
        <f t="shared" si="1351"/>
        <v>4.6843605007193631E-2</v>
      </c>
      <c r="Q1150" s="5">
        <f t="shared" si="1352"/>
        <v>1.6915238763716759E-2</v>
      </c>
      <c r="R1150" s="5">
        <f t="shared" si="1353"/>
        <v>3.2431161048356083E-2</v>
      </c>
      <c r="S1150" s="5">
        <f t="shared" si="1354"/>
        <v>9.8838673316657363E-4</v>
      </c>
      <c r="T1150" s="5">
        <f t="shared" si="1355"/>
        <v>5.7825249817709569E-3</v>
      </c>
      <c r="U1150" s="5">
        <f t="shared" si="1356"/>
        <v>8.0068132638876632E-3</v>
      </c>
      <c r="V1150" s="5">
        <f t="shared" si="1357"/>
        <v>9.2687461147428327E-6</v>
      </c>
      <c r="W1150" s="5">
        <f t="shared" si="1358"/>
        <v>1.3920475834256251E-3</v>
      </c>
      <c r="X1150" s="5">
        <f t="shared" si="1359"/>
        <v>4.7587563140041969E-4</v>
      </c>
      <c r="Y1150" s="5">
        <f t="shared" si="1360"/>
        <v>8.1339754207061308E-5</v>
      </c>
      <c r="Z1150" s="5">
        <f t="shared" si="1361"/>
        <v>3.6955631461381287E-3</v>
      </c>
      <c r="AA1150" s="5">
        <f t="shared" si="1362"/>
        <v>9.1238435688176115E-4</v>
      </c>
      <c r="AB1150" s="5">
        <f t="shared" si="1363"/>
        <v>1.1262765399536628E-4</v>
      </c>
      <c r="AC1150" s="5">
        <f t="shared" si="1364"/>
        <v>4.8891976244645374E-8</v>
      </c>
      <c r="AD1150" s="5">
        <f t="shared" si="1365"/>
        <v>8.591941125940697E-5</v>
      </c>
      <c r="AE1150" s="5">
        <f t="shared" si="1366"/>
        <v>2.937180780990677E-5</v>
      </c>
      <c r="AF1150" s="5">
        <f t="shared" si="1367"/>
        <v>5.0204201901327987E-6</v>
      </c>
      <c r="AG1150" s="5">
        <f t="shared" si="1368"/>
        <v>5.7208188769803545E-7</v>
      </c>
      <c r="AH1150" s="5">
        <f t="shared" si="1369"/>
        <v>3.1583482965806325E-4</v>
      </c>
      <c r="AI1150" s="5">
        <f t="shared" si="1370"/>
        <v>7.7975330563506497E-5</v>
      </c>
      <c r="AJ1150" s="5">
        <f t="shared" si="1371"/>
        <v>9.6255251250641839E-6</v>
      </c>
      <c r="AK1150" s="5">
        <f t="shared" si="1372"/>
        <v>7.9213714785330361E-7</v>
      </c>
      <c r="AL1150" s="5">
        <f t="shared" si="1373"/>
        <v>1.6505708532409269E-10</v>
      </c>
      <c r="AM1150" s="5">
        <f t="shared" si="1374"/>
        <v>4.2424671794604811E-6</v>
      </c>
      <c r="AN1150" s="5">
        <f t="shared" si="1375"/>
        <v>1.4503000987603669E-6</v>
      </c>
      <c r="AO1150" s="5">
        <f t="shared" si="1376"/>
        <v>2.4789471402956344E-7</v>
      </c>
      <c r="AP1150" s="5">
        <f t="shared" si="1377"/>
        <v>2.8247849897330218E-8</v>
      </c>
      <c r="AQ1150" s="5">
        <f t="shared" si="1378"/>
        <v>2.4141530012423079E-9</v>
      </c>
      <c r="AR1150" s="5">
        <f t="shared" si="1379"/>
        <v>2.1593816299283869E-5</v>
      </c>
      <c r="AS1150" s="5">
        <f t="shared" si="1380"/>
        <v>5.331220011064752E-6</v>
      </c>
      <c r="AT1150" s="5">
        <f t="shared" si="1381"/>
        <v>6.5810291271487355E-7</v>
      </c>
      <c r="AU1150" s="5">
        <f t="shared" si="1382"/>
        <v>5.4158890813599683E-8</v>
      </c>
      <c r="AV1150" s="5">
        <f t="shared" si="1383"/>
        <v>3.3427736728049914E-9</v>
      </c>
      <c r="AW1150" s="5">
        <f t="shared" si="1384"/>
        <v>3.869619469210911E-13</v>
      </c>
      <c r="AX1150" s="5">
        <f t="shared" si="1385"/>
        <v>1.7456792267095464E-7</v>
      </c>
      <c r="AY1150" s="5">
        <f t="shared" si="1386"/>
        <v>5.9676566672290487E-8</v>
      </c>
      <c r="AZ1150" s="5">
        <f t="shared" si="1387"/>
        <v>1.0200306434604994E-8</v>
      </c>
      <c r="BA1150" s="5">
        <f t="shared" si="1388"/>
        <v>1.1623350913288565E-9</v>
      </c>
      <c r="BB1150" s="5">
        <f t="shared" si="1389"/>
        <v>9.9336932169340766E-11</v>
      </c>
      <c r="BC1150" s="5">
        <f t="shared" si="1390"/>
        <v>6.791725495638044E-12</v>
      </c>
      <c r="BD1150" s="5">
        <f t="shared" si="1391"/>
        <v>1.2303184517680922E-6</v>
      </c>
      <c r="BE1150" s="5">
        <f t="shared" si="1392"/>
        <v>3.0374891863212623E-7</v>
      </c>
      <c r="BF1150" s="5">
        <f t="shared" si="1393"/>
        <v>3.7495741625915705E-8</v>
      </c>
      <c r="BG1150" s="5">
        <f t="shared" si="1394"/>
        <v>3.0857298113383923E-9</v>
      </c>
      <c r="BH1150" s="5">
        <f t="shared" si="1395"/>
        <v>1.904561969378691E-10</v>
      </c>
      <c r="BI1150" s="5">
        <f t="shared" si="1396"/>
        <v>9.4042097448067225E-12</v>
      </c>
      <c r="BJ1150" s="8">
        <f t="shared" si="1397"/>
        <v>0.1618026341802549</v>
      </c>
      <c r="BK1150" s="8">
        <f t="shared" si="1398"/>
        <v>0.60286787262118968</v>
      </c>
      <c r="BL1150" s="8">
        <f t="shared" si="1399"/>
        <v>0.23163390046217441</v>
      </c>
      <c r="BM1150" s="8">
        <f t="shared" si="1400"/>
        <v>2.2017424978894695E-2</v>
      </c>
      <c r="BN1150" s="8">
        <f t="shared" si="1401"/>
        <v>0.97798248575468283</v>
      </c>
    </row>
    <row r="1151" spans="1:66" x14ac:dyDescent="0.25">
      <c r="A1151" t="s">
        <v>287</v>
      </c>
      <c r="B1151" t="s">
        <v>340</v>
      </c>
      <c r="C1151" t="s">
        <v>329</v>
      </c>
      <c r="D1151" s="7" t="s">
        <v>529</v>
      </c>
      <c r="E1151">
        <f>VLOOKUP(A1151,home!$A$2:$E$405,3,FALSE)</f>
        <v>1.2423999999999999</v>
      </c>
      <c r="F1151">
        <f>VLOOKUP(B1151,home!$B$2:$E$405,3,FALSE)</f>
        <v>0.40239999999999998</v>
      </c>
      <c r="G1151">
        <f>VLOOKUP(C1151,away!$B$2:$E$405,4,FALSE)</f>
        <v>0.40239999999999998</v>
      </c>
      <c r="H1151">
        <f>VLOOKUP(A1151,away!$A$2:$E$405,3,FALSE)</f>
        <v>0.87880000000000003</v>
      </c>
      <c r="I1151">
        <f>VLOOKUP(C1151,away!$B$2:$E$405,3,FALSE)</f>
        <v>0.56899999999999995</v>
      </c>
      <c r="J1151">
        <f>VLOOKUP(B1151,home!$B$2:$E$405,4,FALSE)</f>
        <v>0.85340000000000005</v>
      </c>
      <c r="K1151" s="3">
        <f t="shared" si="1346"/>
        <v>0.20117656422399996</v>
      </c>
      <c r="L1151" s="3">
        <f t="shared" si="1347"/>
        <v>0.42673174648000001</v>
      </c>
      <c r="M1151" s="5">
        <f t="shared" si="1348"/>
        <v>0.53370698347722667</v>
      </c>
      <c r="N1151" s="5">
        <f t="shared" si="1349"/>
        <v>0.10736933723830357</v>
      </c>
      <c r="O1151" s="5">
        <f t="shared" si="1350"/>
        <v>0.22774971316780943</v>
      </c>
      <c r="P1151" s="5">
        <f t="shared" si="1351"/>
        <v>4.5817904798101383E-2</v>
      </c>
      <c r="Q1151" s="5">
        <f t="shared" si="1352"/>
        <v>1.0800097184304944E-2</v>
      </c>
      <c r="R1151" s="5">
        <f t="shared" si="1353"/>
        <v>4.8594016430209191E-2</v>
      </c>
      <c r="S1151" s="5">
        <f t="shared" si="1354"/>
        <v>9.8334875928106466E-4</v>
      </c>
      <c r="T1151" s="5">
        <f t="shared" si="1355"/>
        <v>4.6087443336121792E-3</v>
      </c>
      <c r="U1151" s="5">
        <f t="shared" si="1356"/>
        <v>9.7759772672740882E-3</v>
      </c>
      <c r="V1151" s="5">
        <f t="shared" si="1357"/>
        <v>9.3798826428287897E-6</v>
      </c>
      <c r="W1151" s="5">
        <f t="shared" si="1358"/>
        <v>7.242421482745884E-4</v>
      </c>
      <c r="X1151" s="5">
        <f t="shared" si="1359"/>
        <v>3.0905711680764223E-4</v>
      </c>
      <c r="Y1151" s="5">
        <f t="shared" si="1360"/>
        <v>6.5942241608699274E-5</v>
      </c>
      <c r="Z1151" s="5">
        <f t="shared" si="1361"/>
        <v>6.9122031665803281E-3</v>
      </c>
      <c r="AA1151" s="5">
        <f t="shared" si="1362"/>
        <v>1.3905732842708833E-3</v>
      </c>
      <c r="AB1151" s="5">
        <f t="shared" si="1363"/>
        <v>1.3987537781564997E-4</v>
      </c>
      <c r="AC1151" s="5">
        <f t="shared" si="1364"/>
        <v>5.0328010412481231E-8</v>
      </c>
      <c r="AD1151" s="5">
        <f t="shared" si="1365"/>
        <v>3.6425136764022603E-5</v>
      </c>
      <c r="AE1151" s="5">
        <f t="shared" si="1366"/>
        <v>1.5543762227084222E-5</v>
      </c>
      <c r="AF1151" s="5">
        <f t="shared" si="1367"/>
        <v>3.3165084010167524E-6</v>
      </c>
      <c r="AG1151" s="5">
        <f t="shared" si="1368"/>
        <v>4.7175314072715707E-7</v>
      </c>
      <c r="AH1151" s="5">
        <f t="shared" si="1369"/>
        <v>7.3741413232485239E-4</v>
      </c>
      <c r="AI1151" s="5">
        <f t="shared" si="1370"/>
        <v>1.4835044155133589E-4</v>
      </c>
      <c r="AJ1151" s="5">
        <f t="shared" si="1371"/>
        <v>1.4922316066205538E-5</v>
      </c>
      <c r="AK1151" s="5">
        <f t="shared" si="1372"/>
        <v>1.0006734254879419E-6</v>
      </c>
      <c r="AL1151" s="5">
        <f t="shared" si="1373"/>
        <v>1.7282322031713254E-10</v>
      </c>
      <c r="AM1151" s="5">
        <f t="shared" si="1374"/>
        <v>1.4655767731150765E-6</v>
      </c>
      <c r="AN1151" s="5">
        <f t="shared" si="1375"/>
        <v>6.2540813599191936E-7</v>
      </c>
      <c r="AO1151" s="5">
        <f t="shared" si="1376"/>
        <v>1.3344075306731655E-7</v>
      </c>
      <c r="AP1151" s="5">
        <f t="shared" si="1377"/>
        <v>1.8981135202674139E-8</v>
      </c>
      <c r="AQ1151" s="5">
        <f t="shared" si="1378"/>
        <v>2.024963243802536E-9</v>
      </c>
      <c r="AR1151" s="5">
        <f t="shared" si="1379"/>
        <v>6.2935604113203655E-5</v>
      </c>
      <c r="AS1151" s="5">
        <f t="shared" si="1380"/>
        <v>1.266116860285615E-5</v>
      </c>
      <c r="AT1151" s="5">
        <f t="shared" si="1381"/>
        <v>1.2735651992916911E-6</v>
      </c>
      <c r="AU1151" s="5">
        <f t="shared" si="1382"/>
        <v>8.5403823702918756E-8</v>
      </c>
      <c r="AV1151" s="5">
        <f t="shared" si="1383"/>
        <v>4.2953119560363504E-9</v>
      </c>
      <c r="AW1151" s="5">
        <f t="shared" si="1384"/>
        <v>4.1212782068175303E-13</v>
      </c>
      <c r="AX1151" s="5">
        <f t="shared" si="1385"/>
        <v>4.9139949970297915E-8</v>
      </c>
      <c r="AY1151" s="5">
        <f t="shared" si="1386"/>
        <v>2.0969576672765053E-8</v>
      </c>
      <c r="AZ1151" s="5">
        <f t="shared" si="1387"/>
        <v>4.4741920382576501E-9</v>
      </c>
      <c r="BA1151" s="5">
        <f t="shared" si="1388"/>
        <v>6.3642659419086606E-10</v>
      </c>
      <c r="BB1151" s="5">
        <f t="shared" si="1389"/>
        <v>6.7895858011346623E-11</v>
      </c>
      <c r="BC1151" s="5">
        <f t="shared" si="1390"/>
        <v>5.794663613588011E-12</v>
      </c>
      <c r="BD1151" s="5">
        <f t="shared" si="1391"/>
        <v>4.4761033765002074E-6</v>
      </c>
      <c r="BE1151" s="5">
        <f t="shared" si="1392"/>
        <v>9.0048709839575719E-7</v>
      </c>
      <c r="BF1151" s="5">
        <f t="shared" si="1393"/>
        <v>9.05784502916487E-8</v>
      </c>
      <c r="BG1151" s="5">
        <f t="shared" si="1394"/>
        <v>6.0740871408027525E-9</v>
      </c>
      <c r="BH1151" s="5">
        <f t="shared" si="1395"/>
        <v>3.0549099544596924E-10</v>
      </c>
      <c r="BI1151" s="5">
        <f t="shared" si="1396"/>
        <v>1.2291525773037955E-11</v>
      </c>
      <c r="BJ1151" s="8">
        <f t="shared" si="1397"/>
        <v>0.12393549814904091</v>
      </c>
      <c r="BK1151" s="8">
        <f t="shared" si="1398"/>
        <v>0.58051768838766227</v>
      </c>
      <c r="BL1151" s="8">
        <f t="shared" si="1399"/>
        <v>0.28863427668859293</v>
      </c>
      <c r="BM1151" s="8">
        <f t="shared" si="1400"/>
        <v>2.5961593126756721E-2</v>
      </c>
      <c r="BN1151" s="8">
        <f t="shared" si="1401"/>
        <v>0.9740380522959553</v>
      </c>
    </row>
    <row r="1152" spans="1:66" s="14" customFormat="1" x14ac:dyDescent="0.25">
      <c r="A1152" s="14" t="s">
        <v>34</v>
      </c>
      <c r="B1152" s="14" t="s">
        <v>271</v>
      </c>
      <c r="C1152" s="14" t="s">
        <v>206</v>
      </c>
      <c r="D1152" s="21" t="s">
        <v>529</v>
      </c>
      <c r="E1152" s="14">
        <f>VLOOKUP(A1152,home!$A$2:$E$405,3,FALSE)</f>
        <v>1.4921</v>
      </c>
      <c r="F1152" s="14">
        <f>VLOOKUP(B1152,home!$B$2:$E$405,3,FALSE)</f>
        <v>0.89359999999999995</v>
      </c>
      <c r="G1152" s="14">
        <f>VLOOKUP(C1152,away!$B$2:$E$405,4,FALSE)</f>
        <v>1.1728000000000001</v>
      </c>
      <c r="H1152" s="14">
        <f>VLOOKUP(A1152,away!$A$2:$E$405,3,FALSE)</f>
        <v>1.2222</v>
      </c>
      <c r="I1152" s="14">
        <f>VLOOKUP(C1152,away!$B$2:$E$405,3,FALSE)</f>
        <v>1.2273000000000001</v>
      </c>
      <c r="J1152" s="14">
        <f>VLOOKUP(B1152,home!$B$2:$E$405,4,FALSE)</f>
        <v>0.81820000000000004</v>
      </c>
      <c r="K1152" s="16">
        <f t="shared" si="1346"/>
        <v>1.563741808768</v>
      </c>
      <c r="L1152" s="16">
        <f t="shared" si="1347"/>
        <v>1.2273049582920001</v>
      </c>
      <c r="M1152" s="17">
        <f t="shared" si="1348"/>
        <v>6.1356953850015931E-2</v>
      </c>
      <c r="N1152" s="17">
        <f t="shared" si="1349"/>
        <v>9.5946433993918598E-2</v>
      </c>
      <c r="O1152" s="17">
        <f t="shared" si="1350"/>
        <v>7.5303693685817977E-2</v>
      </c>
      <c r="P1152" s="17">
        <f t="shared" si="1351"/>
        <v>0.11775553417117242</v>
      </c>
      <c r="Q1152" s="17">
        <f t="shared" si="1352"/>
        <v>7.5017725119244899E-2</v>
      </c>
      <c r="R1152" s="17">
        <f t="shared" si="1353"/>
        <v>4.6210298319153208E-2</v>
      </c>
      <c r="S1152" s="17">
        <f t="shared" si="1354"/>
        <v>5.6498754248107769E-2</v>
      </c>
      <c r="T1152" s="17">
        <f t="shared" si="1355"/>
        <v>9.2069625998635607E-2</v>
      </c>
      <c r="U1152" s="17">
        <f t="shared" si="1356"/>
        <v>7.2260975477301495E-2</v>
      </c>
      <c r="V1152" s="17">
        <f t="shared" si="1357"/>
        <v>1.2047970603036497E-2</v>
      </c>
      <c r="W1152" s="17">
        <f t="shared" si="1358"/>
        <v>3.9102784389209555E-2</v>
      </c>
      <c r="X1152" s="17">
        <f t="shared" si="1359"/>
        <v>4.7991041163899913E-2</v>
      </c>
      <c r="Y1152" s="17">
        <f t="shared" si="1360"/>
        <v>2.9449821387024927E-2</v>
      </c>
      <c r="Z1152" s="17">
        <f t="shared" si="1361"/>
        <v>1.8904709417083075E-2</v>
      </c>
      <c r="AA1152" s="17">
        <f t="shared" si="1362"/>
        <v>2.9562084498102926E-2</v>
      </c>
      <c r="AB1152" s="17">
        <f t="shared" si="1363"/>
        <v>2.3113733742007963E-2</v>
      </c>
      <c r="AC1152" s="17">
        <f t="shared" si="1364"/>
        <v>1.4451450946244052E-3</v>
      </c>
      <c r="AD1152" s="17">
        <f t="shared" si="1365"/>
        <v>1.528666469716191E-2</v>
      </c>
      <c r="AE1152" s="17">
        <f t="shared" si="1366"/>
        <v>1.876139937857409E-2</v>
      </c>
      <c r="AF1152" s="17">
        <f t="shared" si="1367"/>
        <v>1.1512979240910218E-2</v>
      </c>
      <c r="AG1152" s="17">
        <f t="shared" si="1368"/>
        <v>4.7099788356939941E-3</v>
      </c>
      <c r="AH1152" s="17">
        <f t="shared" si="1369"/>
        <v>5.8004609006638815E-3</v>
      </c>
      <c r="AI1152" s="17">
        <f t="shared" si="1370"/>
        <v>9.0704232204921985E-3</v>
      </c>
      <c r="AJ1152" s="17">
        <f t="shared" si="1371"/>
        <v>7.091900006551871E-3</v>
      </c>
      <c r="AK1152" s="17">
        <f t="shared" si="1372"/>
        <v>3.696633514615738E-3</v>
      </c>
      <c r="AL1152" s="17">
        <f t="shared" si="1373"/>
        <v>1.1094020931242966E-4</v>
      </c>
      <c r="AM1152" s="17">
        <f t="shared" si="1374"/>
        <v>4.7808793407139788E-3</v>
      </c>
      <c r="AN1152" s="17">
        <f t="shared" si="1375"/>
        <v>5.8675969198540559E-3</v>
      </c>
      <c r="AO1152" s="17">
        <f t="shared" si="1376"/>
        <v>3.6006653964978756E-3</v>
      </c>
      <c r="AP1152" s="17">
        <f t="shared" si="1377"/>
        <v>1.4730381647574248E-3</v>
      </c>
      <c r="AQ1152" s="17">
        <f t="shared" si="1378"/>
        <v>4.5196676084003398E-4</v>
      </c>
      <c r="AR1152" s="17">
        <f t="shared" si="1379"/>
        <v>1.4237868847527325E-3</v>
      </c>
      <c r="AS1152" s="17">
        <f t="shared" si="1380"/>
        <v>2.2264350784633935E-3</v>
      </c>
      <c r="AT1152" s="17">
        <f t="shared" si="1381"/>
        <v>1.7407848083504358E-3</v>
      </c>
      <c r="AU1152" s="17">
        <f t="shared" si="1382"/>
        <v>9.0737932829525571E-4</v>
      </c>
      <c r="AV1152" s="17">
        <f t="shared" si="1383"/>
        <v>3.5472674801677887E-4</v>
      </c>
      <c r="AW1152" s="17">
        <f t="shared" si="1384"/>
        <v>5.9143090776007294E-6</v>
      </c>
      <c r="AX1152" s="17">
        <f t="shared" si="1385"/>
        <v>1.2460101512916058E-3</v>
      </c>
      <c r="AY1152" s="17">
        <f t="shared" si="1386"/>
        <v>1.5292344367623533E-3</v>
      </c>
      <c r="AZ1152" s="17">
        <f t="shared" si="1387"/>
        <v>9.3841850331465525E-4</v>
      </c>
      <c r="BA1152" s="17">
        <f t="shared" si="1388"/>
        <v>3.8390856069034482E-4</v>
      </c>
      <c r="BB1152" s="17">
        <f t="shared" si="1389"/>
        <v>1.1779322001650137E-4</v>
      </c>
      <c r="BC1152" s="17">
        <f t="shared" si="1390"/>
        <v>2.8913640595886523E-5</v>
      </c>
      <c r="BD1152" s="17">
        <f t="shared" si="1391"/>
        <v>2.9123678386802474E-4</v>
      </c>
      <c r="BE1152" s="17">
        <f t="shared" si="1392"/>
        <v>4.5541913518556005E-4</v>
      </c>
      <c r="BF1152" s="17">
        <f t="shared" si="1393"/>
        <v>3.5607897110131304E-4</v>
      </c>
      <c r="BG1152" s="17">
        <f t="shared" si="1394"/>
        <v>1.8560519144473857E-4</v>
      </c>
      <c r="BH1152" s="17">
        <f t="shared" si="1395"/>
        <v>7.2559649446631572E-5</v>
      </c>
      <c r="BI1152" s="17">
        <f t="shared" si="1396"/>
        <v>2.2692911493849533E-5</v>
      </c>
      <c r="BJ1152" s="18">
        <f t="shared" si="1397"/>
        <v>0.4502668792996084</v>
      </c>
      <c r="BK1152" s="18">
        <f t="shared" si="1398"/>
        <v>0.25074453261303181</v>
      </c>
      <c r="BL1152" s="18">
        <f t="shared" si="1399"/>
        <v>0.28014690885512589</v>
      </c>
      <c r="BM1152" s="18">
        <f t="shared" si="1400"/>
        <v>0.52694907091784116</v>
      </c>
      <c r="BN1152" s="18">
        <f t="shared" si="1401"/>
        <v>0.47159063913932303</v>
      </c>
    </row>
    <row r="1153" spans="1:66" x14ac:dyDescent="0.25">
      <c r="A1153" t="s">
        <v>10</v>
      </c>
      <c r="B1153" t="s">
        <v>215</v>
      </c>
      <c r="C1153" t="s">
        <v>213</v>
      </c>
      <c r="D1153" s="7" t="s">
        <v>530</v>
      </c>
      <c r="E1153">
        <f>VLOOKUP(A1153,home!$A$2:$E$405,3,FALSE)</f>
        <v>1.5185</v>
      </c>
      <c r="F1153">
        <f>VLOOKUP(B1153,home!$B$2:$E$405,3,FALSE)</f>
        <v>0.82320000000000004</v>
      </c>
      <c r="G1153">
        <f>VLOOKUP(C1153,away!$B$2:$E$405,4,FALSE)</f>
        <v>1.3170999999999999</v>
      </c>
      <c r="H1153">
        <f>VLOOKUP(A1153,away!$A$2:$E$405,3,FALSE)</f>
        <v>1.4074</v>
      </c>
      <c r="I1153">
        <f>VLOOKUP(C1153,away!$B$2:$E$405,3,FALSE)</f>
        <v>1.0658000000000001</v>
      </c>
      <c r="J1153">
        <f>VLOOKUP(B1153,home!$B$2:$E$405,4,FALSE)</f>
        <v>1.2434000000000001</v>
      </c>
      <c r="K1153" s="3">
        <f t="shared" ref="K1153:K1216" si="1402">E1153*F1153*G1153</f>
        <v>1.6464134593199999</v>
      </c>
      <c r="L1153" s="3">
        <f t="shared" ref="L1153:L1216" si="1403">H1153*I1153*J1153</f>
        <v>1.8651086043280003</v>
      </c>
      <c r="M1153" s="5">
        <f t="shared" ref="M1153:M1216" si="1404">_xlfn.POISSON.DIST(0,K1153,FALSE) * _xlfn.POISSON.DIST(0,L1153,FALSE)</f>
        <v>2.9851444043469323E-2</v>
      </c>
      <c r="N1153" s="5">
        <f t="shared" ref="N1153:N1216" si="1405">_xlfn.POISSON.DIST(1,K1153,FALSE) * _xlfn.POISSON.DIST(0,L1153,FALSE)</f>
        <v>4.9147819253305726E-2</v>
      </c>
      <c r="O1153" s="5">
        <f t="shared" ref="O1153:O1216" si="1406">_xlfn.POISSON.DIST(0,K1153,FALSE) * _xlfn.POISSON.DIST(1,L1153,FALSE)</f>
        <v>5.567618513709046E-2</v>
      </c>
      <c r="P1153" s="5">
        <f t="shared" ref="P1153:P1216" si="1407">_xlfn.POISSON.DIST(1,K1153,FALSE) * _xlfn.POISSON.DIST(1,L1153,FALSE)</f>
        <v>9.1666020573297854E-2</v>
      </c>
      <c r="Q1153" s="5">
        <f t="shared" ref="Q1153:Q1216" si="1408">_xlfn.POISSON.DIST(2,K1153,FALSE) * _xlfn.POISSON.DIST(0,L1153,FALSE)</f>
        <v>4.0458815557434601E-2</v>
      </c>
      <c r="R1153" s="5">
        <f t="shared" ref="R1153:R1216" si="1409">_xlfn.POISSON.DIST(0,K1153,FALSE) * _xlfn.POISSON.DIST(2,L1153,FALSE)</f>
        <v>5.1921065977673077E-2</v>
      </c>
      <c r="S1153" s="5">
        <f t="shared" ref="S1153:S1216" si="1410">_xlfn.POISSON.DIST(2,K1153,FALSE) * _xlfn.POISSON.DIST(2,L1153,FALSE)</f>
        <v>7.0370626924349269E-2</v>
      </c>
      <c r="T1153" s="5">
        <f t="shared" ref="T1153:T1216" si="1411">_xlfn.POISSON.DIST(2,K1153,FALSE) * _xlfn.POISSON.DIST(1,L1153,FALSE)</f>
        <v>7.5460085017090825E-2</v>
      </c>
      <c r="U1153" s="5">
        <f t="shared" ref="U1153:U1216" si="1412">_xlfn.POISSON.DIST(1,K1153,FALSE) * _xlfn.POISSON.DIST(2,L1153,FALSE)</f>
        <v>8.5483541847882677E-2</v>
      </c>
      <c r="V1153" s="5">
        <f t="shared" ref="V1153:V1216" si="1413">_xlfn.POISSON.DIST(3,K1153,FALSE) * _xlfn.POISSON.DIST(3,L1153,FALSE)</f>
        <v>2.4009988059576277E-2</v>
      </c>
      <c r="W1153" s="5">
        <f t="shared" ref="W1153:W1216" si="1414">_xlfn.POISSON.DIST(3,K1153,FALSE) * _xlfn.POISSON.DIST(0,L1153,FALSE)</f>
        <v>2.2203979493968573E-2</v>
      </c>
      <c r="X1153" s="5">
        <f t="shared" ref="X1153:X1216" si="1415">_xlfn.POISSON.DIST(3,K1153,FALSE) * _xlfn.POISSON.DIST(1,L1153,FALSE)</f>
        <v>4.1412833204523262E-2</v>
      </c>
      <c r="Y1153" s="5">
        <f t="shared" ref="Y1153:Y1216" si="1416">_xlfn.POISSON.DIST(3,K1153,FALSE) * _xlfn.POISSON.DIST(2,L1153,FALSE)</f>
        <v>3.8619715769678334E-2</v>
      </c>
      <c r="Z1153" s="5">
        <f t="shared" ref="Z1153:Z1216" si="1417">_xlfn.POISSON.DIST(0,K1153,FALSE) * _xlfn.POISSON.DIST(3,L1153,FALSE)</f>
        <v>3.2279475633613296E-2</v>
      </c>
      <c r="AA1153" s="5">
        <f t="shared" ref="AA1153:AA1216" si="1418">_xlfn.POISSON.DIST(1,K1153,FALSE) * _xlfn.POISSON.DIST(3,L1153,FALSE)</f>
        <v>5.3145363142972898E-2</v>
      </c>
      <c r="AB1153" s="5">
        <f t="shared" ref="AB1153:AB1216" si="1419">_xlfn.POISSON.DIST(2,K1153,FALSE) * _xlfn.POISSON.DIST(3,L1153,FALSE)</f>
        <v>4.3749620589519832E-2</v>
      </c>
      <c r="AC1153" s="5">
        <f t="shared" ref="AC1153:AC1216" si="1420">_xlfn.POISSON.DIST(4,K1153,FALSE) * _xlfn.POISSON.DIST(4,L1153,FALSE)</f>
        <v>4.6080267847110525E-3</v>
      </c>
      <c r="AD1153" s="5">
        <f t="shared" ref="AD1153:AD1216" si="1421">_xlfn.POISSON.DIST(4,K1153,FALSE) * _xlfn.POISSON.DIST(0,L1153,FALSE)</f>
        <v>9.1392326723337934E-3</v>
      </c>
      <c r="AE1153" s="5">
        <f t="shared" ref="AE1153:AE1216" si="1422">_xlfn.POISSON.DIST(4,K1153,FALSE) * _xlfn.POISSON.DIST(1,L1153,FALSE)</f>
        <v>1.7045661494125341E-2</v>
      </c>
      <c r="AF1153" s="5">
        <f t="shared" ref="AF1153:AF1216" si="1423">_xlfn.POISSON.DIST(4,K1153,FALSE) * _xlfn.POISSON.DIST(2,L1153,FALSE)</f>
        <v>1.5896004959577829E-2</v>
      </c>
      <c r="AG1153" s="5">
        <f t="shared" ref="AG1153:AG1216" si="1424">_xlfn.POISSON.DIST(4,K1153,FALSE) * _xlfn.POISSON.DIST(3,L1153,FALSE)</f>
        <v>9.8825918748497252E-3</v>
      </c>
      <c r="AH1153" s="5">
        <f t="shared" ref="AH1153:AH1216" si="1425">_xlfn.POISSON.DIST(0,K1153,FALSE) * _xlfn.POISSON.DIST(4,L1153,FALSE)</f>
        <v>1.5051181936862045E-2</v>
      </c>
      <c r="AI1153" s="5">
        <f t="shared" ref="AI1153:AI1216" si="1426">_xlfn.POISSON.DIST(1,K1153,FALSE) * _xlfn.POISSON.DIST(4,L1153,FALSE)</f>
        <v>2.4780468519523733E-2</v>
      </c>
      <c r="AJ1153" s="5">
        <f t="shared" ref="AJ1153:AJ1216" si="1427">_xlfn.POISSON.DIST(2,K1153,FALSE) * _xlfn.POISSON.DIST(4,L1153,FALSE)</f>
        <v>2.0399448449399719E-2</v>
      </c>
      <c r="AK1153" s="5">
        <f t="shared" ref="AK1153:AK1216" si="1428">_xlfn.POISSON.DIST(3,K1153,FALSE) * _xlfn.POISSON.DIST(4,L1153,FALSE)</f>
        <v>1.1195308829932065E-2</v>
      </c>
      <c r="AL1153" s="5">
        <f t="shared" ref="AL1153:AL1216" si="1429">_xlfn.POISSON.DIST(5,K1153,FALSE) * _xlfn.POISSON.DIST(5,L1153,FALSE)</f>
        <v>5.6600207002989542E-4</v>
      </c>
      <c r="AM1153" s="5">
        <f t="shared" ref="AM1153:AM1216" si="1430">_xlfn.POISSON.DIST(5,K1153,FALSE) * _xlfn.POISSON.DIST(0,L1153,FALSE)</f>
        <v>3.0093911359174875E-3</v>
      </c>
      <c r="AN1153" s="5">
        <f t="shared" ref="AN1153:AN1216" si="1431">_xlfn.POISSON.DIST(5,K1153,FALSE) * _xlfn.POISSON.DIST(1,L1153,FALSE)</f>
        <v>5.6128413013881197E-3</v>
      </c>
      <c r="AO1153" s="5">
        <f t="shared" ref="AO1153:AO1216" si="1432">_xlfn.POISSON.DIST(5,K1153,FALSE) * _xlfn.POISSON.DIST(2,L1153,FALSE)</f>
        <v>5.2342793029732772E-3</v>
      </c>
      <c r="AP1153" s="5">
        <f t="shared" ref="AP1153:AP1216" si="1433">_xlfn.POISSON.DIST(5,K1153,FALSE) * _xlfn.POISSON.DIST(3,L1153,FALSE)</f>
        <v>3.25416645514381E-3</v>
      </c>
      <c r="AQ1153" s="5">
        <f t="shared" ref="AQ1153:AQ1216" si="1434">_xlfn.POISSON.DIST(5,K1153,FALSE) * _xlfn.POISSON.DIST(4,L1153,FALSE)</f>
        <v>1.5173434638510669E-3</v>
      </c>
      <c r="AR1153" s="5">
        <f t="shared" ref="AR1153:AR1216" si="1435">_xlfn.POISSON.DIST(0,K1153,FALSE) * _xlfn.POISSON.DIST(5,L1153,FALSE)</f>
        <v>5.6144177871495157E-3</v>
      </c>
      <c r="AS1153" s="5">
        <f t="shared" ref="AS1153:AS1216" si="1436">_xlfn.POISSON.DIST(1,K1153,FALSE) * _xlfn.POISSON.DIST(5,L1153,FALSE)</f>
        <v>9.2436530110085718E-3</v>
      </c>
      <c r="AT1153" s="5">
        <f t="shared" ref="AT1153:AT1216" si="1437">_xlfn.POISSON.DIST(2,K1153,FALSE) * _xlfn.POISSON.DIST(5,L1153,FALSE)</f>
        <v>7.6094373653041803E-3</v>
      </c>
      <c r="AU1153" s="5">
        <f t="shared" ref="AU1153:AU1216" si="1438">_xlfn.POISSON.DIST(3,K1153,FALSE) * _xlfn.POISSON.DIST(5,L1153,FALSE)</f>
        <v>4.1760933653631066E-3</v>
      </c>
      <c r="AV1153" s="5">
        <f t="shared" ref="AV1153:AV1216" si="1439">_xlfn.POISSON.DIST(4,K1153,FALSE) * _xlfn.POISSON.DIST(5,L1153,FALSE)</f>
        <v>1.7188940810276946E-3</v>
      </c>
      <c r="AW1153" s="5">
        <f t="shared" ref="AW1153:AW1216" si="1440">_xlfn.POISSON.DIST(6,K1153,FALSE) * _xlfn.POISSON.DIST(6,L1153,FALSE)</f>
        <v>4.8279031810113852E-5</v>
      </c>
      <c r="AX1153" s="5">
        <f t="shared" ref="AX1153:AX1216" si="1441">_xlfn.POISSON.DIST(6,K1153,FALSE) * _xlfn.POISSON.DIST(0,L1153,FALSE)</f>
        <v>8.2578367842214265E-4</v>
      </c>
      <c r="AY1153" s="5">
        <f t="shared" ref="AY1153:AY1216" si="1442">_xlfn.POISSON.DIST(6,K1153,FALSE) * _xlfn.POISSON.DIST(1,L1153,FALSE)</f>
        <v>1.5401762439387647E-3</v>
      </c>
      <c r="AZ1153" s="5">
        <f t="shared" ref="AZ1153:AZ1216" si="1443">_xlfn.POISSON.DIST(6,K1153,FALSE) * _xlfn.POISSON.DIST(2,L1153,FALSE)</f>
        <v>1.4362979823758857E-3</v>
      </c>
      <c r="BA1153" s="5">
        <f t="shared" ref="BA1153:BA1216" si="1444">_xlfn.POISSON.DIST(6,K1153,FALSE) * _xlfn.POISSON.DIST(3,L1153,FALSE)</f>
        <v>8.9295057510273724E-4</v>
      </c>
      <c r="BB1153" s="5">
        <f t="shared" ref="BB1153:BB1216" si="1445">_xlfn.POISSON.DIST(6,K1153,FALSE) * _xlfn.POISSON.DIST(4,L1153,FALSE)</f>
        <v>4.1636245021593786E-4</v>
      </c>
      <c r="BC1153" s="5">
        <f t="shared" ref="BC1153:BC1216" si="1446">_xlfn.POISSON.DIST(6,K1153,FALSE) * _xlfn.POISSON.DIST(5,L1153,FALSE)</f>
        <v>1.5531223768336686E-4</v>
      </c>
      <c r="BD1153" s="5">
        <f t="shared" ref="BD1153:BD1216" si="1447">_xlfn.POISSON.DIST(0,K1153,FALSE) * _xlfn.POISSON.DIST(6,L1153,FALSE)</f>
        <v>1.745249820517456E-3</v>
      </c>
      <c r="BE1153" s="5">
        <f t="shared" ref="BE1153:BE1216" si="1448">_xlfn.POISSON.DIST(1,K1153,FALSE) * _xlfn.POISSON.DIST(6,L1153,FALSE)</f>
        <v>2.8734027943757533E-3</v>
      </c>
      <c r="BF1153" s="5">
        <f t="shared" ref="BF1153:BF1216" si="1449">_xlfn.POISSON.DIST(2,K1153,FALSE) * _xlfn.POISSON.DIST(6,L1153,FALSE)</f>
        <v>2.3654045173539698E-3</v>
      </c>
      <c r="BG1153" s="5">
        <f t="shared" ref="BG1153:BG1216" si="1450">_xlfn.POISSON.DIST(3,K1153,FALSE) * _xlfn.POISSON.DIST(6,L1153,FALSE)</f>
        <v>1.2981446113693013E-3</v>
      </c>
      <c r="BH1153" s="5">
        <f t="shared" ref="BH1153:BH1216" si="1451">_xlfn.POISSON.DIST(4,K1153,FALSE) * _xlfn.POISSON.DIST(6,L1153,FALSE)</f>
        <v>5.3432069007553753E-4</v>
      </c>
      <c r="BI1153" s="5">
        <f t="shared" ref="BI1153:BI1216" si="1452">_xlfn.POISSON.DIST(5,K1153,FALSE) * _xlfn.POISSON.DIST(6,L1153,FALSE)</f>
        <v>1.7594255514670292E-4</v>
      </c>
      <c r="BJ1153" s="8">
        <f t="shared" ref="BJ1153:BJ1216" si="1453">SUM(N1153,Q1153,T1153,W1153,X1153,Y1153,AD1153,AE1153,AF1153,AG1153,AM1153,AN1153,AO1153,AP1153,AQ1153,AX1153,AY1153,AZ1153,BA1153,BB1153,BC1153)</f>
        <v>0.3431616441239006</v>
      </c>
      <c r="BK1153" s="8">
        <f t="shared" ref="BK1153:BK1216" si="1454">SUM(M1153,P1153,S1153,V1153,AC1153,AL1153,AY1153)</f>
        <v>0.22261228469937247</v>
      </c>
      <c r="BL1153" s="8">
        <f t="shared" ref="BL1153:BL1216" si="1455">SUM(O1153,R1153,U1153,AA1153,AB1153,AH1153,AI1153,AJ1153,AK1153,AR1153,AS1153,AT1153,AU1153,AV1153,BD1153,BE1153,BF1153,BG1153,BH1153,BI1153)</f>
        <v>0.39875714502954823</v>
      </c>
      <c r="BM1153" s="8">
        <f t="shared" ref="BM1153:BM1216" si="1456">SUM(S1153:BI1153)</f>
        <v>0.67659730173203503</v>
      </c>
      <c r="BN1153" s="8">
        <f t="shared" ref="BN1153:BN1216" si="1457">SUM(M1153:R1153)</f>
        <v>0.31872135054227102</v>
      </c>
    </row>
    <row r="1154" spans="1:66" x14ac:dyDescent="0.25">
      <c r="A1154" t="s">
        <v>13</v>
      </c>
      <c r="B1154" t="s">
        <v>48</v>
      </c>
      <c r="C1154" t="s">
        <v>49</v>
      </c>
      <c r="D1154" s="7" t="s">
        <v>530</v>
      </c>
      <c r="E1154">
        <f>VLOOKUP(A1154,home!$A$2:$E$405,3,FALSE)</f>
        <v>1.2857000000000001</v>
      </c>
      <c r="F1154">
        <f>VLOOKUP(B1154,home!$B$2:$E$405,3,FALSE)</f>
        <v>1.2963</v>
      </c>
      <c r="G1154">
        <f>VLOOKUP(C1154,away!$B$2:$E$405,4,FALSE)</f>
        <v>0.51849999999999996</v>
      </c>
      <c r="H1154">
        <f>VLOOKUP(A1154,away!$A$2:$E$405,3,FALSE)</f>
        <v>1.4921</v>
      </c>
      <c r="I1154">
        <f>VLOOKUP(C1154,away!$B$2:$E$405,3,FALSE)</f>
        <v>0.67020000000000002</v>
      </c>
      <c r="J1154">
        <f>VLOOKUP(B1154,home!$B$2:$E$405,4,FALSE)</f>
        <v>1.5638000000000001</v>
      </c>
      <c r="K1154" s="3">
        <f t="shared" si="1402"/>
        <v>0.86415953383499999</v>
      </c>
      <c r="L1154" s="3">
        <f t="shared" si="1403"/>
        <v>1.563808475796</v>
      </c>
      <c r="M1154" s="5">
        <f t="shared" si="1404"/>
        <v>8.8215904452839861E-2</v>
      </c>
      <c r="N1154" s="5">
        <f t="shared" si="1405"/>
        <v>7.6232614868799009E-2</v>
      </c>
      <c r="O1154" s="5">
        <f t="shared" si="1406"/>
        <v>0.13795277908336109</v>
      </c>
      <c r="P1154" s="5">
        <f t="shared" si="1407"/>
        <v>0.11921320926392007</v>
      </c>
      <c r="Q1154" s="5">
        <f t="shared" si="1408"/>
        <v>3.2938570464022217E-2</v>
      </c>
      <c r="R1154" s="5">
        <f t="shared" si="1409"/>
        <v>0.10786586259508661</v>
      </c>
      <c r="S1154" s="5">
        <f t="shared" si="1410"/>
        <v>4.0275586786623047E-2</v>
      </c>
      <c r="T1154" s="5">
        <f t="shared" si="1411"/>
        <v>5.1509615672241722E-2</v>
      </c>
      <c r="U1154" s="5">
        <f t="shared" si="1412"/>
        <v>9.3213313536880227E-2</v>
      </c>
      <c r="V1154" s="5">
        <f t="shared" si="1413"/>
        <v>6.047513623411274E-3</v>
      </c>
      <c r="W1154" s="5">
        <f t="shared" si="1414"/>
        <v>9.4880598991269136E-3</v>
      </c>
      <c r="X1154" s="5">
        <f t="shared" si="1415"/>
        <v>1.4837508489114809E-2</v>
      </c>
      <c r="Y1154" s="5">
        <f t="shared" si="1416"/>
        <v>1.1601510767486421E-2</v>
      </c>
      <c r="Z1154" s="5">
        <f t="shared" si="1417"/>
        <v>5.6227183391747718E-2</v>
      </c>
      <c r="AA1154" s="5">
        <f t="shared" si="1418"/>
        <v>4.8589256588667772E-2</v>
      </c>
      <c r="AB1154" s="5">
        <f t="shared" si="1419"/>
        <v>2.0994434661526166E-2</v>
      </c>
      <c r="AC1154" s="5">
        <f t="shared" si="1420"/>
        <v>5.1078056132975412E-4</v>
      </c>
      <c r="AD1154" s="5">
        <f t="shared" si="1421"/>
        <v>2.0497993548570172E-3</v>
      </c>
      <c r="AE1154" s="5">
        <f t="shared" si="1422"/>
        <v>3.2054936048065761E-3</v>
      </c>
      <c r="AF1154" s="5">
        <f t="shared" si="1423"/>
        <v>2.5063890341531993E-3</v>
      </c>
      <c r="AG1154" s="5">
        <f t="shared" si="1424"/>
        <v>1.3065041384169743E-3</v>
      </c>
      <c r="AH1154" s="5">
        <f t="shared" si="1425"/>
        <v>2.1982136489537809E-2</v>
      </c>
      <c r="AI1154" s="5">
        <f t="shared" si="1426"/>
        <v>1.8996072821496339E-2</v>
      </c>
      <c r="AJ1154" s="5">
        <f t="shared" si="1427"/>
        <v>8.2078187170599934E-3</v>
      </c>
      <c r="AK1154" s="5">
        <f t="shared" si="1428"/>
        <v>2.3642882654455843E-3</v>
      </c>
      <c r="AL1154" s="5">
        <f t="shared" si="1429"/>
        <v>2.7610345469302144E-5</v>
      </c>
      <c r="AM1154" s="5">
        <f t="shared" si="1430"/>
        <v>3.5427073098970486E-4</v>
      </c>
      <c r="AN1154" s="5">
        <f t="shared" si="1431"/>
        <v>5.540115718481451E-4</v>
      </c>
      <c r="AO1154" s="5">
        <f t="shared" si="1432"/>
        <v>4.3318399587259702E-4</v>
      </c>
      <c r="AP1154" s="5">
        <f t="shared" si="1433"/>
        <v>2.2580560144158223E-4</v>
      </c>
      <c r="AQ1154" s="5">
        <f t="shared" si="1434"/>
        <v>8.827917835414001E-5</v>
      </c>
      <c r="AR1154" s="5">
        <f t="shared" si="1435"/>
        <v>6.8751702716887408E-3</v>
      </c>
      <c r="AS1154" s="5">
        <f t="shared" si="1436"/>
        <v>5.941243937018793E-3</v>
      </c>
      <c r="AT1154" s="5">
        <f t="shared" si="1437"/>
        <v>2.5670912955070898E-3</v>
      </c>
      <c r="AU1154" s="5">
        <f t="shared" si="1438"/>
        <v>7.394588057457644E-4</v>
      </c>
      <c r="AV1154" s="5">
        <f t="shared" si="1439"/>
        <v>1.5975259421586137E-4</v>
      </c>
      <c r="AW1154" s="5">
        <f t="shared" si="1440"/>
        <v>1.0364463543219822E-6</v>
      </c>
      <c r="AX1154" s="5">
        <f t="shared" si="1441"/>
        <v>5.1024404957241309E-5</v>
      </c>
      <c r="AY1154" s="5">
        <f t="shared" si="1442"/>
        <v>7.979239694458141E-5</v>
      </c>
      <c r="AZ1154" s="5">
        <f t="shared" si="1443"/>
        <v>6.2390013323007632E-5</v>
      </c>
      <c r="BA1154" s="5">
        <f t="shared" si="1444"/>
        <v>3.2522010546514899E-5</v>
      </c>
      <c r="BB1154" s="5">
        <f t="shared" si="1445"/>
        <v>1.2714548935641736E-5</v>
      </c>
      <c r="BC1154" s="5">
        <f t="shared" si="1446"/>
        <v>3.9766238782959056E-6</v>
      </c>
      <c r="BD1154" s="5">
        <f t="shared" si="1447"/>
        <v>1.7919082572345889E-3</v>
      </c>
      <c r="BE1154" s="5">
        <f t="shared" si="1448"/>
        <v>1.5484946042469297E-3</v>
      </c>
      <c r="BF1154" s="5">
        <f t="shared" si="1449"/>
        <v>6.6907318767601975E-4</v>
      </c>
      <c r="BG1154" s="5">
        <f t="shared" si="1450"/>
        <v>1.9272865798786892E-4</v>
      </c>
      <c r="BH1154" s="5">
        <f t="shared" si="1451"/>
        <v>4.1637076810860476E-5</v>
      </c>
      <c r="BI1154" s="5">
        <f t="shared" si="1452"/>
        <v>7.1962153774250581E-6</v>
      </c>
      <c r="BJ1154" s="8">
        <f t="shared" si="1453"/>
        <v>0.20757403737011632</v>
      </c>
      <c r="BK1154" s="8">
        <f t="shared" si="1454"/>
        <v>0.25437039743053785</v>
      </c>
      <c r="BL1154" s="8">
        <f t="shared" si="1455"/>
        <v>0.48069971766257152</v>
      </c>
      <c r="BM1154" s="8">
        <f t="shared" si="1456"/>
        <v>0.43637363917635419</v>
      </c>
      <c r="BN1154" s="8">
        <f t="shared" si="1457"/>
        <v>0.56241894072802889</v>
      </c>
    </row>
    <row r="1155" spans="1:66" x14ac:dyDescent="0.25">
      <c r="A1155" t="s">
        <v>16</v>
      </c>
      <c r="B1155" t="s">
        <v>223</v>
      </c>
      <c r="C1155" t="s">
        <v>272</v>
      </c>
      <c r="D1155" s="7" t="s">
        <v>530</v>
      </c>
      <c r="E1155">
        <f>VLOOKUP(A1155,home!$A$2:$E$405,3,FALSE)</f>
        <v>1.7778</v>
      </c>
      <c r="F1155">
        <f>VLOOKUP(B1155,home!$B$2:$E$405,3,FALSE)</f>
        <v>1.125</v>
      </c>
      <c r="G1155">
        <f>VLOOKUP(C1155,away!$B$2:$E$405,4,FALSE)</f>
        <v>0.28120000000000001</v>
      </c>
      <c r="H1155">
        <f>VLOOKUP(A1155,away!$A$2:$E$405,3,FALSE)</f>
        <v>1.2716000000000001</v>
      </c>
      <c r="I1155">
        <f>VLOOKUP(C1155,away!$B$2:$E$405,3,FALSE)</f>
        <v>1.7694000000000001</v>
      </c>
      <c r="J1155">
        <f>VLOOKUP(B1155,home!$B$2:$E$405,4,FALSE)</f>
        <v>0.98299999999999998</v>
      </c>
      <c r="K1155" s="3">
        <f t="shared" si="1402"/>
        <v>0.56240703000000003</v>
      </c>
      <c r="L1155" s="3">
        <f t="shared" si="1403"/>
        <v>2.2117195663200002</v>
      </c>
      <c r="M1155" s="5">
        <f t="shared" si="1404"/>
        <v>6.2403956740135248E-2</v>
      </c>
      <c r="N1155" s="5">
        <f t="shared" si="1405"/>
        <v>3.5096423970467951E-2</v>
      </c>
      <c r="O1155" s="5">
        <f t="shared" si="1406"/>
        <v>0.13802005213794397</v>
      </c>
      <c r="P1155" s="5">
        <f t="shared" si="1407"/>
        <v>7.7623447603346232E-2</v>
      </c>
      <c r="Q1155" s="5">
        <f t="shared" si="1408"/>
        <v>9.8692377844258432E-3</v>
      </c>
      <c r="R1155" s="5">
        <f t="shared" si="1409"/>
        <v>0.15263082492899865</v>
      </c>
      <c r="S1155" s="5">
        <f t="shared" si="1410"/>
        <v>2.4138692210337796E-2</v>
      </c>
      <c r="T1155" s="5">
        <f t="shared" si="1411"/>
        <v>2.1827986312479286E-2</v>
      </c>
      <c r="U1155" s="5">
        <f t="shared" si="1412"/>
        <v>8.5840648934768102E-2</v>
      </c>
      <c r="V1155" s="5">
        <f t="shared" si="1413"/>
        <v>3.3361996184617018E-3</v>
      </c>
      <c r="W1155" s="5">
        <f t="shared" si="1414"/>
        <v>1.8501762369009063E-3</v>
      </c>
      <c r="X1155" s="5">
        <f t="shared" si="1415"/>
        <v>4.0920709842940418E-3</v>
      </c>
      <c r="Y1155" s="5">
        <f t="shared" si="1416"/>
        <v>4.5252567313667381E-3</v>
      </c>
      <c r="Z1155" s="5">
        <f t="shared" si="1417"/>
        <v>0.11252552730634295</v>
      </c>
      <c r="AA1155" s="5">
        <f t="shared" si="1418"/>
        <v>6.3285147611544246E-2</v>
      </c>
      <c r="AB1155" s="5">
        <f t="shared" si="1419"/>
        <v>1.7796005955660096E-2</v>
      </c>
      <c r="AC1155" s="5">
        <f t="shared" si="1420"/>
        <v>2.5936588179452949E-4</v>
      </c>
      <c r="AD1155" s="5">
        <f t="shared" si="1421"/>
        <v>2.6013803059300375E-4</v>
      </c>
      <c r="AE1155" s="5">
        <f t="shared" si="1422"/>
        <v>5.7535237220649718E-4</v>
      </c>
      <c r="AF1155" s="5">
        <f t="shared" si="1423"/>
        <v>6.3625904956886878E-4</v>
      </c>
      <c r="AG1155" s="5">
        <f t="shared" si="1424"/>
        <v>4.690755297265447E-4</v>
      </c>
      <c r="AH1155" s="5">
        <f t="shared" si="1425"/>
        <v>6.2218727613478547E-2</v>
      </c>
      <c r="AI1155" s="5">
        <f t="shared" si="1426"/>
        <v>3.4992249807475458E-2</v>
      </c>
      <c r="AJ1155" s="5">
        <f t="shared" si="1427"/>
        <v>9.8399436436201731E-3</v>
      </c>
      <c r="AK1155" s="5">
        <f t="shared" si="1428"/>
        <v>1.8446844933252666E-3</v>
      </c>
      <c r="AL1155" s="5">
        <f t="shared" si="1429"/>
        <v>1.2904870131495902E-5</v>
      </c>
      <c r="AM1155" s="5">
        <f t="shared" si="1430"/>
        <v>2.9260691435172089E-5</v>
      </c>
      <c r="AN1155" s="5">
        <f t="shared" si="1431"/>
        <v>6.4716443771222157E-5</v>
      </c>
      <c r="AO1155" s="5">
        <f t="shared" si="1432"/>
        <v>7.1567312475730079E-5</v>
      </c>
      <c r="AP1155" s="5">
        <f t="shared" si="1433"/>
        <v>5.2762275103836562E-5</v>
      </c>
      <c r="AQ1155" s="5">
        <f t="shared" si="1434"/>
        <v>2.9173839052678492E-5</v>
      </c>
      <c r="AR1155" s="5">
        <f t="shared" si="1435"/>
        <v>2.752207545085298E-2</v>
      </c>
      <c r="AS1155" s="5">
        <f t="shared" si="1436"/>
        <v>1.5478608713750137E-2</v>
      </c>
      <c r="AT1155" s="5">
        <f t="shared" si="1437"/>
        <v>4.3526391776161667E-3</v>
      </c>
      <c r="AU1155" s="5">
        <f t="shared" si="1438"/>
        <v>8.1598495751491692E-4</v>
      </c>
      <c r="AV1155" s="5">
        <f t="shared" si="1439"/>
        <v>1.1472891912016015E-4</v>
      </c>
      <c r="AW1155" s="5">
        <f t="shared" si="1440"/>
        <v>4.4589431807076264E-7</v>
      </c>
      <c r="AX1155" s="5">
        <f t="shared" si="1441"/>
        <v>2.742736427633593E-6</v>
      </c>
      <c r="AY1155" s="5">
        <f t="shared" si="1442"/>
        <v>6.0661638222558369E-6</v>
      </c>
      <c r="AZ1155" s="5">
        <f t="shared" si="1443"/>
        <v>6.7083266090928789E-6</v>
      </c>
      <c r="BA1155" s="5">
        <f t="shared" si="1444"/>
        <v>4.9456457395319406E-6</v>
      </c>
      <c r="BB1155" s="5">
        <f t="shared" si="1445"/>
        <v>2.7345953625524852E-6</v>
      </c>
      <c r="BC1155" s="5">
        <f t="shared" si="1446"/>
        <v>1.2096316138650523E-6</v>
      </c>
      <c r="BD1155" s="5">
        <f t="shared" si="1447"/>
        <v>1.0145185463397814E-2</v>
      </c>
      <c r="BE1155" s="5">
        <f t="shared" si="1448"/>
        <v>5.7057236252687389E-3</v>
      </c>
      <c r="BF1155" s="5">
        <f t="shared" si="1449"/>
        <v>1.6044695390441122E-3</v>
      </c>
      <c r="BG1155" s="5">
        <f t="shared" si="1450"/>
        <v>3.0078831605975602E-4</v>
      </c>
      <c r="BH1155" s="5">
        <f t="shared" si="1451"/>
        <v>4.2291365873467169E-5</v>
      </c>
      <c r="BI1155" s="5">
        <f t="shared" si="1452"/>
        <v>4.7569922951080078E-6</v>
      </c>
      <c r="BJ1155" s="8">
        <f t="shared" si="1453"/>
        <v>7.9473864663443264E-2</v>
      </c>
      <c r="BK1155" s="8">
        <f t="shared" si="1454"/>
        <v>0.16778063308802929</v>
      </c>
      <c r="BL1155" s="8">
        <f t="shared" si="1455"/>
        <v>0.63255553764760786</v>
      </c>
      <c r="BM1155" s="8">
        <f t="shared" si="1456"/>
        <v>0.51668599927060122</v>
      </c>
      <c r="BN1155" s="8">
        <f t="shared" si="1457"/>
        <v>0.47564394316531788</v>
      </c>
    </row>
    <row r="1156" spans="1:66" x14ac:dyDescent="0.25">
      <c r="A1156" t="s">
        <v>16</v>
      </c>
      <c r="B1156" t="s">
        <v>55</v>
      </c>
      <c r="C1156" t="s">
        <v>47</v>
      </c>
      <c r="D1156" s="7" t="s">
        <v>530</v>
      </c>
      <c r="E1156">
        <f>VLOOKUP(A1156,home!$A$2:$E$405,3,FALSE)</f>
        <v>1.7778</v>
      </c>
      <c r="F1156">
        <f>VLOOKUP(B1156,home!$B$2:$E$405,3,FALSE)</f>
        <v>0.4219</v>
      </c>
      <c r="G1156">
        <f>VLOOKUP(C1156,away!$B$2:$E$405,4,FALSE)</f>
        <v>0.78749999999999998</v>
      </c>
      <c r="H1156">
        <f>VLOOKUP(A1156,away!$A$2:$E$405,3,FALSE)</f>
        <v>1.2716000000000001</v>
      </c>
      <c r="I1156">
        <f>VLOOKUP(C1156,away!$B$2:$E$405,3,FALSE)</f>
        <v>0.62909999999999999</v>
      </c>
      <c r="J1156">
        <f>VLOOKUP(B1156,home!$B$2:$E$405,4,FALSE)</f>
        <v>0.98299999999999998</v>
      </c>
      <c r="K1156" s="3">
        <f t="shared" si="1402"/>
        <v>0.59066738325000001</v>
      </c>
      <c r="L1156" s="3">
        <f t="shared" si="1403"/>
        <v>0.78636417948000004</v>
      </c>
      <c r="M1156" s="5">
        <f t="shared" si="1404"/>
        <v>0.25232645771783491</v>
      </c>
      <c r="N1156" s="5">
        <f t="shared" si="1405"/>
        <v>0.14904100850493532</v>
      </c>
      <c r="O1156" s="5">
        <f t="shared" si="1406"/>
        <v>0.19842048788438019</v>
      </c>
      <c r="P1156" s="5">
        <f t="shared" si="1407"/>
        <v>0.11720051036185518</v>
      </c>
      <c r="Q1156" s="5">
        <f t="shared" si="1408"/>
        <v>4.4016831245275563E-2</v>
      </c>
      <c r="R1156" s="5">
        <f t="shared" si="1409"/>
        <v>7.8015382073610945E-2</v>
      </c>
      <c r="S1156" s="5">
        <f t="shared" si="1410"/>
        <v>1.3609313657903853E-2</v>
      </c>
      <c r="T1156" s="5">
        <f t="shared" si="1411"/>
        <v>3.461325938550075E-2</v>
      </c>
      <c r="U1156" s="5">
        <f t="shared" si="1412"/>
        <v>4.6081141582668739E-2</v>
      </c>
      <c r="V1156" s="5">
        <f t="shared" si="1413"/>
        <v>7.0236106070552533E-4</v>
      </c>
      <c r="W1156" s="5">
        <f t="shared" si="1414"/>
        <v>8.6664355102012546E-3</v>
      </c>
      <c r="X1156" s="5">
        <f t="shared" si="1415"/>
        <v>6.8149744489957448E-3</v>
      </c>
      <c r="Y1156" s="5">
        <f t="shared" si="1416"/>
        <v>2.6795258953808518E-3</v>
      </c>
      <c r="Z1156" s="5">
        <f t="shared" si="1417"/>
        <v>2.0449500637044593E-2</v>
      </c>
      <c r="AA1156" s="5">
        <f t="shared" si="1418"/>
        <v>1.2078853030052338E-2</v>
      </c>
      <c r="AB1156" s="5">
        <f t="shared" si="1419"/>
        <v>3.5672922559611734E-3</v>
      </c>
      <c r="AC1156" s="5">
        <f t="shared" si="1420"/>
        <v>2.038952720156106E-5</v>
      </c>
      <c r="AD1156" s="5">
        <f t="shared" si="1421"/>
        <v>1.2797451962288629E-3</v>
      </c>
      <c r="AE1156" s="5">
        <f t="shared" si="1422"/>
        <v>1.0063457811759814E-3</v>
      </c>
      <c r="AF1156" s="5">
        <f t="shared" si="1423"/>
        <v>3.9567713724380512E-4</v>
      </c>
      <c r="AG1156" s="5">
        <f t="shared" si="1424"/>
        <v>1.0371544245590673E-4</v>
      </c>
      <c r="AH1156" s="5">
        <f t="shared" si="1425"/>
        <v>4.0201886973063265E-3</v>
      </c>
      <c r="AI1156" s="5">
        <f t="shared" si="1426"/>
        <v>2.3745943380091544E-3</v>
      </c>
      <c r="AJ1156" s="5">
        <f t="shared" si="1427"/>
        <v>7.0129771195606651E-4</v>
      </c>
      <c r="AK1156" s="5">
        <f t="shared" si="1428"/>
        <v>1.3807789480010073E-4</v>
      </c>
      <c r="AL1156" s="5">
        <f t="shared" si="1429"/>
        <v>3.7882083641536115E-7</v>
      </c>
      <c r="AM1156" s="5">
        <f t="shared" si="1430"/>
        <v>1.5118074925665214E-4</v>
      </c>
      <c r="AN1156" s="5">
        <f t="shared" si="1431"/>
        <v>1.1888312584237888E-4</v>
      </c>
      <c r="AO1156" s="5">
        <f t="shared" si="1432"/>
        <v>4.6742715853529924E-5</v>
      </c>
      <c r="AP1156" s="5">
        <f t="shared" si="1433"/>
        <v>1.2252265799609282E-5</v>
      </c>
      <c r="AQ1156" s="5">
        <f t="shared" si="1434"/>
        <v>2.4086857355701548E-6</v>
      </c>
      <c r="AR1156" s="5">
        <f t="shared" si="1435"/>
        <v>6.3226647726241213E-4</v>
      </c>
      <c r="AS1156" s="5">
        <f t="shared" si="1436"/>
        <v>3.734591856412846E-4</v>
      </c>
      <c r="AT1156" s="5">
        <f t="shared" si="1437"/>
        <v>1.1029507996670676E-4</v>
      </c>
      <c r="AU1156" s="5">
        <f t="shared" si="1438"/>
        <v>2.1715902089761398E-5</v>
      </c>
      <c r="AV1156" s="5">
        <f t="shared" si="1439"/>
        <v>3.2067187655681418E-6</v>
      </c>
      <c r="AW1156" s="5">
        <f t="shared" si="1440"/>
        <v>4.8876271642016769E-9</v>
      </c>
      <c r="AX1156" s="5">
        <f t="shared" si="1441"/>
        <v>1.4882922926866841E-5</v>
      </c>
      <c r="AY1156" s="5">
        <f t="shared" si="1442"/>
        <v>1.1703397475649724E-5</v>
      </c>
      <c r="AZ1156" s="5">
        <f t="shared" si="1443"/>
        <v>4.6015662765337987E-6</v>
      </c>
      <c r="BA1156" s="5">
        <f t="shared" si="1444"/>
        <v>1.2061689631231132E-6</v>
      </c>
      <c r="BB1156" s="5">
        <f t="shared" si="1445"/>
        <v>2.371220167501373E-7</v>
      </c>
      <c r="BC1156" s="5">
        <f t="shared" si="1446"/>
        <v>3.7292852027672918E-8</v>
      </c>
      <c r="BD1156" s="5">
        <f t="shared" si="1447"/>
        <v>8.286528493419443E-5</v>
      </c>
      <c r="BE1156" s="5">
        <f t="shared" si="1448"/>
        <v>4.8945821014346277E-5</v>
      </c>
      <c r="BF1156" s="5">
        <f t="shared" si="1449"/>
        <v>1.4455350009783387E-5</v>
      </c>
      <c r="BG1156" s="5">
        <f t="shared" si="1450"/>
        <v>2.8461012547472057E-6</v>
      </c>
      <c r="BH1156" s="5">
        <f t="shared" si="1451"/>
        <v>4.2027479515151823E-7</v>
      </c>
      <c r="BI1156" s="5">
        <f t="shared" si="1452"/>
        <v>4.9648522699615442E-8</v>
      </c>
      <c r="BJ1156" s="8">
        <f t="shared" si="1453"/>
        <v>0.2489816545603927</v>
      </c>
      <c r="BK1156" s="8">
        <f t="shared" si="1454"/>
        <v>0.38387111454381312</v>
      </c>
      <c r="BL1156" s="8">
        <f t="shared" si="1455"/>
        <v>0.34668784131300151</v>
      </c>
      <c r="BM1156" s="8">
        <f t="shared" si="1456"/>
        <v>0.16095773475651162</v>
      </c>
      <c r="BN1156" s="8">
        <f t="shared" si="1457"/>
        <v>0.83902067778789202</v>
      </c>
    </row>
    <row r="1157" spans="1:66" x14ac:dyDescent="0.25">
      <c r="A1157" t="s">
        <v>19</v>
      </c>
      <c r="B1157" t="s">
        <v>236</v>
      </c>
      <c r="C1157" t="s">
        <v>144</v>
      </c>
      <c r="D1157" s="7" t="s">
        <v>530</v>
      </c>
      <c r="E1157">
        <f>VLOOKUP(A1157,home!$A$2:$E$405,3,FALSE)</f>
        <v>1.4750000000000001</v>
      </c>
      <c r="F1157">
        <f>VLOOKUP(B1157,home!$B$2:$E$405,3,FALSE)</f>
        <v>1.8644000000000001</v>
      </c>
      <c r="G1157">
        <f>VLOOKUP(C1157,away!$B$2:$E$405,4,FALSE)</f>
        <v>1.4915</v>
      </c>
      <c r="H1157">
        <f>VLOOKUP(A1157,away!$A$2:$E$405,3,FALSE)</f>
        <v>1.5625</v>
      </c>
      <c r="I1157">
        <f>VLOOKUP(C1157,away!$B$2:$E$405,3,FALSE)</f>
        <v>1.28</v>
      </c>
      <c r="J1157">
        <f>VLOOKUP(B1157,home!$B$2:$E$405,4,FALSE)</f>
        <v>0.8</v>
      </c>
      <c r="K1157" s="3">
        <f t="shared" si="1402"/>
        <v>4.1016100850000008</v>
      </c>
      <c r="L1157" s="3">
        <f t="shared" si="1403"/>
        <v>1.6</v>
      </c>
      <c r="M1157" s="5">
        <f t="shared" si="1404"/>
        <v>3.340582503347408E-3</v>
      </c>
      <c r="N1157" s="5">
        <f t="shared" si="1405"/>
        <v>1.3701766885504276E-2</v>
      </c>
      <c r="O1157" s="5">
        <f t="shared" si="1406"/>
        <v>5.3449320053558539E-3</v>
      </c>
      <c r="P1157" s="5">
        <f t="shared" si="1407"/>
        <v>2.1922827016806846E-2</v>
      </c>
      <c r="Q1157" s="5">
        <f t="shared" si="1408"/>
        <v>2.80996526199517E-2</v>
      </c>
      <c r="R1157" s="5">
        <f t="shared" si="1409"/>
        <v>4.2759456042846845E-3</v>
      </c>
      <c r="S1157" s="5">
        <f t="shared" si="1410"/>
        <v>3.5967555353538197E-2</v>
      </c>
      <c r="T1157" s="5">
        <f t="shared" si="1411"/>
        <v>4.4959444191922729E-2</v>
      </c>
      <c r="U1157" s="5">
        <f t="shared" si="1412"/>
        <v>1.7538261613445481E-2</v>
      </c>
      <c r="V1157" s="5">
        <f t="shared" si="1413"/>
        <v>2.6226646714820983E-2</v>
      </c>
      <c r="W1157" s="5">
        <f t="shared" si="1414"/>
        <v>3.8417939523663534E-2</v>
      </c>
      <c r="X1157" s="5">
        <f t="shared" si="1415"/>
        <v>6.1468703237861667E-2</v>
      </c>
      <c r="Y1157" s="5">
        <f t="shared" si="1416"/>
        <v>4.9174962590289348E-2</v>
      </c>
      <c r="Z1157" s="5">
        <f t="shared" si="1417"/>
        <v>2.2805043222851647E-3</v>
      </c>
      <c r="AA1157" s="5">
        <f t="shared" si="1418"/>
        <v>9.353739527170923E-3</v>
      </c>
      <c r="AB1157" s="5">
        <f t="shared" si="1419"/>
        <v>1.91826961885537E-2</v>
      </c>
      <c r="AC1157" s="5">
        <f t="shared" si="1420"/>
        <v>1.0757147866124184E-2</v>
      </c>
      <c r="AD1157" s="5">
        <f t="shared" si="1421"/>
        <v>3.9393852048794621E-2</v>
      </c>
      <c r="AE1157" s="5">
        <f t="shared" si="1422"/>
        <v>6.3030163278071399E-2</v>
      </c>
      <c r="AF1157" s="5">
        <f t="shared" si="1423"/>
        <v>5.0424130622457132E-2</v>
      </c>
      <c r="AG1157" s="5">
        <f t="shared" si="1424"/>
        <v>2.6892869665310466E-2</v>
      </c>
      <c r="AH1157" s="5">
        <f t="shared" si="1425"/>
        <v>9.1220172891406568E-4</v>
      </c>
      <c r="AI1157" s="5">
        <f t="shared" si="1426"/>
        <v>3.7414958108683686E-3</v>
      </c>
      <c r="AJ1157" s="5">
        <f t="shared" si="1427"/>
        <v>7.6730784754214789E-3</v>
      </c>
      <c r="AK1157" s="5">
        <f t="shared" si="1428"/>
        <v>1.049065868592839E-2</v>
      </c>
      <c r="AL1157" s="5">
        <f t="shared" si="1429"/>
        <v>2.8237840751059958E-3</v>
      </c>
      <c r="AM1157" s="5">
        <f t="shared" si="1430"/>
        <v>3.2315644170066785E-2</v>
      </c>
      <c r="AN1157" s="5">
        <f t="shared" si="1431"/>
        <v>5.1705030672106869E-2</v>
      </c>
      <c r="AO1157" s="5">
        <f t="shared" si="1432"/>
        <v>4.1364024537685506E-2</v>
      </c>
      <c r="AP1157" s="5">
        <f t="shared" si="1433"/>
        <v>2.20608130867656E-2</v>
      </c>
      <c r="AQ1157" s="5">
        <f t="shared" si="1434"/>
        <v>8.824325234706238E-3</v>
      </c>
      <c r="AR1157" s="5">
        <f t="shared" si="1435"/>
        <v>2.9190455325250094E-4</v>
      </c>
      <c r="AS1157" s="5">
        <f t="shared" si="1436"/>
        <v>1.1972786594778777E-3</v>
      </c>
      <c r="AT1157" s="5">
        <f t="shared" si="1437"/>
        <v>2.4553851121348726E-3</v>
      </c>
      <c r="AU1157" s="5">
        <f t="shared" si="1438"/>
        <v>3.3570107794970842E-3</v>
      </c>
      <c r="AV1157" s="5">
        <f t="shared" si="1439"/>
        <v>3.4422873171597386E-3</v>
      </c>
      <c r="AW1157" s="5">
        <f t="shared" si="1440"/>
        <v>5.1475827734742924E-4</v>
      </c>
      <c r="AX1157" s="5">
        <f t="shared" si="1441"/>
        <v>2.2091028671869562E-2</v>
      </c>
      <c r="AY1157" s="5">
        <f t="shared" si="1442"/>
        <v>3.5345645874991304E-2</v>
      </c>
      <c r="AZ1157" s="5">
        <f t="shared" si="1443"/>
        <v>2.8276516699993051E-2</v>
      </c>
      <c r="BA1157" s="5">
        <f t="shared" si="1444"/>
        <v>1.5080808906662959E-2</v>
      </c>
      <c r="BB1157" s="5">
        <f t="shared" si="1445"/>
        <v>6.0323235626651827E-3</v>
      </c>
      <c r="BC1157" s="5">
        <f t="shared" si="1446"/>
        <v>1.9303435400528578E-3</v>
      </c>
      <c r="BD1157" s="5">
        <f t="shared" si="1447"/>
        <v>7.7841214200666985E-5</v>
      </c>
      <c r="BE1157" s="5">
        <f t="shared" si="1448"/>
        <v>3.1927430919410097E-4</v>
      </c>
      <c r="BF1157" s="5">
        <f t="shared" si="1449"/>
        <v>6.5476936323596662E-4</v>
      </c>
      <c r="BG1157" s="5">
        <f t="shared" si="1450"/>
        <v>8.952028745325565E-4</v>
      </c>
      <c r="BH1157" s="5">
        <f t="shared" si="1451"/>
        <v>9.1794328457593102E-4</v>
      </c>
      <c r="BI1157" s="5">
        <f t="shared" si="1452"/>
        <v>7.5300908669493282E-4</v>
      </c>
      <c r="BJ1157" s="8">
        <f t="shared" si="1453"/>
        <v>0.68058998962139272</v>
      </c>
      <c r="BK1157" s="8">
        <f t="shared" si="1454"/>
        <v>0.13638418940473493</v>
      </c>
      <c r="BL1157" s="8">
        <f t="shared" si="1455"/>
        <v>9.2874916193899176E-2</v>
      </c>
      <c r="BM1157" s="8">
        <f t="shared" si="1456"/>
        <v>0.80061300530941726</v>
      </c>
      <c r="BN1157" s="8">
        <f t="shared" si="1457"/>
        <v>7.6685706635250775E-2</v>
      </c>
    </row>
    <row r="1158" spans="1:66" x14ac:dyDescent="0.25">
      <c r="A1158" t="s">
        <v>25</v>
      </c>
      <c r="B1158" t="s">
        <v>499</v>
      </c>
      <c r="C1158" t="s">
        <v>251</v>
      </c>
      <c r="D1158" s="7" t="s">
        <v>530</v>
      </c>
      <c r="E1158">
        <f>VLOOKUP(A1158,home!$A$2:$E$405,3,FALSE)</f>
        <v>1.35</v>
      </c>
      <c r="F1158">
        <f>VLOOKUP(B1158,home!$B$2:$E$405,3,FALSE)</f>
        <v>1.2345999999999999</v>
      </c>
      <c r="G1158">
        <f>VLOOKUP(C1158,away!$B$2:$E$405,4,FALSE)</f>
        <v>0.49380000000000002</v>
      </c>
      <c r="H1158">
        <f>VLOOKUP(A1158,away!$A$2:$E$405,3,FALSE)</f>
        <v>1.0667</v>
      </c>
      <c r="I1158">
        <f>VLOOKUP(C1158,away!$B$2:$E$405,3,FALSE)</f>
        <v>0.9375</v>
      </c>
      <c r="J1158">
        <f>VLOOKUP(B1158,home!$B$2:$E$405,4,FALSE)</f>
        <v>0.9375</v>
      </c>
      <c r="K1158" s="3">
        <f t="shared" si="1402"/>
        <v>0.82302139799999996</v>
      </c>
      <c r="L1158" s="3">
        <f t="shared" si="1403"/>
        <v>0.93752929687499997</v>
      </c>
      <c r="M1158" s="5">
        <f t="shared" si="1404"/>
        <v>0.17195014568106454</v>
      </c>
      <c r="N1158" s="5">
        <f t="shared" si="1405"/>
        <v>0.1415186492847334</v>
      </c>
      <c r="O1158" s="5">
        <f t="shared" si="1406"/>
        <v>0.16120829917792223</v>
      </c>
      <c r="P1158" s="5">
        <f t="shared" si="1407"/>
        <v>0.13267787975861581</v>
      </c>
      <c r="Q1158" s="5">
        <f t="shared" si="1408"/>
        <v>5.8236438288696471E-2</v>
      </c>
      <c r="R1158" s="5">
        <f t="shared" si="1409"/>
        <v>7.5568751689346028E-2</v>
      </c>
      <c r="S1158" s="5">
        <f t="shared" si="1410"/>
        <v>2.5593784331379359E-2</v>
      </c>
      <c r="T1158" s="5">
        <f t="shared" si="1411"/>
        <v>5.4598367041305926E-2</v>
      </c>
      <c r="U1158" s="5">
        <f t="shared" si="1412"/>
        <v>6.2194699660480433E-2</v>
      </c>
      <c r="V1158" s="5">
        <f t="shared" si="1413"/>
        <v>2.1942594185184743E-3</v>
      </c>
      <c r="W1158" s="5">
        <f t="shared" si="1414"/>
        <v>1.5976611618301235E-2</v>
      </c>
      <c r="X1158" s="5">
        <f t="shared" si="1415"/>
        <v>1.4978541456950909E-2</v>
      </c>
      <c r="Y1158" s="5">
        <f t="shared" si="1416"/>
        <v>7.0214107201741118E-3</v>
      </c>
      <c r="Z1158" s="5">
        <f t="shared" si="1417"/>
        <v>2.3615972879011352E-2</v>
      </c>
      <c r="AA1158" s="5">
        <f t="shared" si="1418"/>
        <v>1.9436451014014006E-2</v>
      </c>
      <c r="AB1158" s="5">
        <f t="shared" si="1419"/>
        <v>7.9983075428561607E-3</v>
      </c>
      <c r="AC1158" s="5">
        <f t="shared" si="1420"/>
        <v>1.0581907554377547E-4</v>
      </c>
      <c r="AD1158" s="5">
        <f t="shared" si="1421"/>
        <v>3.2872733073493303E-3</v>
      </c>
      <c r="AE1158" s="5">
        <f t="shared" si="1422"/>
        <v>3.0819150324751729E-3</v>
      </c>
      <c r="AF1158" s="5">
        <f t="shared" si="1423"/>
        <v>1.4446928167124709E-3</v>
      </c>
      <c r="AG1158" s="5">
        <f t="shared" si="1424"/>
        <v>4.5148061355093535E-4</v>
      </c>
      <c r="AH1158" s="5">
        <f t="shared" si="1425"/>
        <v>5.5351666120696443E-3</v>
      </c>
      <c r="AI1158" s="5">
        <f t="shared" si="1426"/>
        <v>4.5555605632284822E-3</v>
      </c>
      <c r="AJ1158" s="5">
        <f t="shared" si="1427"/>
        <v>1.8746619117109859E-3</v>
      </c>
      <c r="AK1158" s="5">
        <f t="shared" si="1428"/>
        <v>5.1429562245124279E-4</v>
      </c>
      <c r="AL1158" s="5">
        <f t="shared" si="1429"/>
        <v>3.2660281910330551E-6</v>
      </c>
      <c r="AM1158" s="5">
        <f t="shared" si="1430"/>
        <v>5.4109925460454596E-4</v>
      </c>
      <c r="AN1158" s="5">
        <f t="shared" si="1431"/>
        <v>5.0729640370898656E-4</v>
      </c>
      <c r="AO1158" s="5">
        <f t="shared" si="1432"/>
        <v>2.3780262033825116E-4</v>
      </c>
      <c r="AP1158" s="5">
        <f t="shared" si="1433"/>
        <v>7.4315641146917725E-5</v>
      </c>
      <c r="AQ1158" s="5">
        <f t="shared" si="1434"/>
        <v>1.7418272697821144E-5</v>
      </c>
      <c r="AR1158" s="5">
        <f t="shared" si="1435"/>
        <v>1.0378761723799264E-3</v>
      </c>
      <c r="AS1158" s="5">
        <f t="shared" si="1436"/>
        <v>8.5419429834301594E-4</v>
      </c>
      <c r="AT1158" s="5">
        <f t="shared" si="1437"/>
        <v>3.5151009279294897E-4</v>
      </c>
      <c r="AU1158" s="5">
        <f t="shared" si="1438"/>
        <v>9.6433442660520872E-5</v>
      </c>
      <c r="AV1158" s="5">
        <f t="shared" si="1439"/>
        <v>1.9841696698103677E-5</v>
      </c>
      <c r="AW1158" s="5">
        <f t="shared" si="1440"/>
        <v>7.0002476250987602E-8</v>
      </c>
      <c r="AX1158" s="5">
        <f t="shared" si="1441"/>
        <v>7.4222710830231883E-5</v>
      </c>
      <c r="AY1158" s="5">
        <f t="shared" si="1442"/>
        <v>6.9585965896823738E-5</v>
      </c>
      <c r="AZ1158" s="5">
        <f t="shared" si="1443"/>
        <v>3.2619440839808445E-5</v>
      </c>
      <c r="BA1158" s="5">
        <f t="shared" si="1444"/>
        <v>1.0193893811667091E-5</v>
      </c>
      <c r="BB1158" s="5">
        <f t="shared" si="1445"/>
        <v>2.3892685244176642E-6</v>
      </c>
      <c r="BC1158" s="5">
        <f t="shared" si="1446"/>
        <v>4.4800184794857257E-7</v>
      </c>
      <c r="BD1158" s="5">
        <f t="shared" si="1447"/>
        <v>1.6217321968911135E-4</v>
      </c>
      <c r="BE1158" s="5">
        <f t="shared" si="1448"/>
        <v>1.3347202998669353E-4</v>
      </c>
      <c r="BF1158" s="5">
        <f t="shared" si="1449"/>
        <v>5.4925168356773204E-5</v>
      </c>
      <c r="BG1158" s="5">
        <f t="shared" si="1450"/>
        <v>1.5068196282125616E-5</v>
      </c>
      <c r="BH1158" s="5">
        <f t="shared" si="1451"/>
        <v>3.1003619923633561E-6</v>
      </c>
      <c r="BI1158" s="5">
        <f t="shared" si="1452"/>
        <v>5.10332852252191E-7</v>
      </c>
      <c r="BJ1158" s="8">
        <f t="shared" si="1453"/>
        <v>0.3021627716544974</v>
      </c>
      <c r="BK1158" s="8">
        <f t="shared" si="1454"/>
        <v>0.33259474025920988</v>
      </c>
      <c r="BL1158" s="8">
        <f t="shared" si="1455"/>
        <v>0.34161529880611297</v>
      </c>
      <c r="BM1158" s="8">
        <f t="shared" si="1456"/>
        <v>0.25875910375503253</v>
      </c>
      <c r="BN1158" s="8">
        <f t="shared" si="1457"/>
        <v>0.74116016388037853</v>
      </c>
    </row>
    <row r="1159" spans="1:66" x14ac:dyDescent="0.25">
      <c r="A1159" t="s">
        <v>173</v>
      </c>
      <c r="B1159" t="s">
        <v>503</v>
      </c>
      <c r="C1159" t="s">
        <v>434</v>
      </c>
      <c r="D1159" s="7" t="s">
        <v>530</v>
      </c>
      <c r="E1159">
        <f>VLOOKUP(A1159,home!$A$2:$E$405,3,FALSE)</f>
        <v>1.8412999999999999</v>
      </c>
      <c r="F1159">
        <f>VLOOKUP(B1159,home!$B$2:$E$405,3,FALSE)</f>
        <v>0.72409999999999997</v>
      </c>
      <c r="G1159">
        <f>VLOOKUP(C1159,away!$B$2:$E$405,4,FALSE)</f>
        <v>0.9052</v>
      </c>
      <c r="H1159">
        <f>VLOOKUP(A1159,away!$A$2:$E$405,3,FALSE)</f>
        <v>1.4127000000000001</v>
      </c>
      <c r="I1159">
        <f>VLOOKUP(C1159,away!$B$2:$E$405,3,FALSE)</f>
        <v>0.70789999999999997</v>
      </c>
      <c r="J1159">
        <f>VLOOKUP(B1159,home!$B$2:$E$405,4,FALSE)</f>
        <v>1.6516999999999999</v>
      </c>
      <c r="K1159" s="3">
        <f t="shared" si="1402"/>
        <v>1.2068898807159998</v>
      </c>
      <c r="L1159" s="3">
        <f t="shared" si="1403"/>
        <v>1.6517831300610002</v>
      </c>
      <c r="M1159" s="5">
        <f t="shared" si="1404"/>
        <v>5.7344805737756251E-2</v>
      </c>
      <c r="N1159" s="5">
        <f t="shared" si="1405"/>
        <v>6.9208865756522825E-2</v>
      </c>
      <c r="O1159" s="5">
        <f t="shared" si="1406"/>
        <v>9.4721182714251007E-2</v>
      </c>
      <c r="P1159" s="5">
        <f t="shared" si="1407"/>
        <v>0.11431803690728083</v>
      </c>
      <c r="Q1159" s="5">
        <f t="shared" si="1408"/>
        <v>4.1763739868689739E-2</v>
      </c>
      <c r="R1159" s="5">
        <f t="shared" si="1409"/>
        <v>7.8229425833412747E-2</v>
      </c>
      <c r="S1159" s="5">
        <f t="shared" si="1410"/>
        <v>5.6973833088294665E-2</v>
      </c>
      <c r="T1159" s="5">
        <f t="shared" si="1411"/>
        <v>6.8984640963357713E-2</v>
      </c>
      <c r="U1159" s="5">
        <f t="shared" si="1412"/>
        <v>9.4414302412568665E-2</v>
      </c>
      <c r="V1159" s="5">
        <f t="shared" si="1413"/>
        <v>1.2619832820356879E-2</v>
      </c>
      <c r="W1159" s="5">
        <f t="shared" si="1414"/>
        <v>1.6801411676125678E-2</v>
      </c>
      <c r="X1159" s="5">
        <f t="shared" si="1415"/>
        <v>2.7752288367834305E-2</v>
      </c>
      <c r="Y1159" s="5">
        <f t="shared" si="1416"/>
        <v>2.2920380873288425E-2</v>
      </c>
      <c r="Z1159" s="5">
        <f t="shared" si="1417"/>
        <v>4.3072681955329796E-2</v>
      </c>
      <c r="AA1159" s="5">
        <f t="shared" si="1418"/>
        <v>5.1983983987186171E-2</v>
      </c>
      <c r="AB1159" s="5">
        <f t="shared" si="1419"/>
        <v>3.1369472116718783E-2</v>
      </c>
      <c r="AC1159" s="5">
        <f t="shared" si="1420"/>
        <v>1.5723683422160881E-3</v>
      </c>
      <c r="AD1159" s="5">
        <f t="shared" si="1421"/>
        <v>5.0693634334149284E-3</v>
      </c>
      <c r="AE1159" s="5">
        <f t="shared" si="1422"/>
        <v>8.3734889994628876E-3</v>
      </c>
      <c r="AF1159" s="5">
        <f t="shared" si="1423"/>
        <v>6.9155939345320831E-3</v>
      </c>
      <c r="AG1159" s="5">
        <f t="shared" si="1424"/>
        <v>3.8076871318040908E-3</v>
      </c>
      <c r="AH1159" s="5">
        <f t="shared" si="1425"/>
        <v>1.7786682355074149E-2</v>
      </c>
      <c r="AI1159" s="5">
        <f t="shared" si="1426"/>
        <v>2.1466566945848819E-2</v>
      </c>
      <c r="AJ1159" s="5">
        <f t="shared" si="1427"/>
        <v>1.2953891210328755E-2</v>
      </c>
      <c r="AK1159" s="5">
        <f t="shared" si="1428"/>
        <v>5.211306739213906E-3</v>
      </c>
      <c r="AL1159" s="5">
        <f t="shared" si="1429"/>
        <v>1.253819311895933E-4</v>
      </c>
      <c r="AM1159" s="5">
        <f t="shared" si="1430"/>
        <v>1.2236326858920386E-3</v>
      </c>
      <c r="AN1159" s="5">
        <f t="shared" si="1431"/>
        <v>2.0211758279476996E-3</v>
      </c>
      <c r="AO1159" s="5">
        <f t="shared" si="1432"/>
        <v>1.6692720677455432E-3</v>
      </c>
      <c r="AP1159" s="5">
        <f t="shared" si="1433"/>
        <v>9.1909181366137713E-4</v>
      </c>
      <c r="AQ1159" s="5">
        <f t="shared" si="1434"/>
        <v>3.7953508819575774E-4</v>
      </c>
      <c r="AR1159" s="5">
        <f t="shared" si="1435"/>
        <v>5.8759483707730284E-3</v>
      </c>
      <c r="AS1159" s="5">
        <f t="shared" si="1436"/>
        <v>7.091622628295634E-3</v>
      </c>
      <c r="AT1159" s="5">
        <f t="shared" si="1437"/>
        <v>4.2794037939733014E-3</v>
      </c>
      <c r="AU1159" s="5">
        <f t="shared" si="1438"/>
        <v>1.721589711481346E-3</v>
      </c>
      <c r="AV1159" s="5">
        <f t="shared" si="1439"/>
        <v>5.1944230038290318E-4</v>
      </c>
      <c r="AW1159" s="5">
        <f t="shared" si="1440"/>
        <v>6.9430952971603754E-6</v>
      </c>
      <c r="AX1159" s="5">
        <f t="shared" si="1441"/>
        <v>2.4613165105274011E-4</v>
      </c>
      <c r="AY1159" s="5">
        <f t="shared" si="1442"/>
        <v>4.0655610898297691E-4</v>
      </c>
      <c r="AZ1159" s="5">
        <f t="shared" si="1443"/>
        <v>3.3577126112066145E-4</v>
      </c>
      <c r="BA1159" s="5">
        <f t="shared" si="1444"/>
        <v>1.8487376822613855E-4</v>
      </c>
      <c r="BB1159" s="5">
        <f t="shared" si="1445"/>
        <v>7.634284288668575E-5</v>
      </c>
      <c r="BC1159" s="5">
        <f t="shared" si="1446"/>
        <v>2.5220363996224989E-5</v>
      </c>
      <c r="BD1159" s="5">
        <f t="shared" si="1447"/>
        <v>1.6176320653253839E-3</v>
      </c>
      <c r="BE1159" s="5">
        <f t="shared" si="1448"/>
        <v>1.9523037703629291E-3</v>
      </c>
      <c r="BF1159" s="5">
        <f t="shared" si="1449"/>
        <v>1.1781078322673562E-3</v>
      </c>
      <c r="BG1159" s="5">
        <f t="shared" si="1450"/>
        <v>4.7394880705191181E-4</v>
      </c>
      <c r="BH1159" s="5">
        <f t="shared" si="1451"/>
        <v>1.4300100480209296E-4</v>
      </c>
      <c r="BI1159" s="5">
        <f t="shared" si="1452"/>
        <v>3.4517293125573214E-5</v>
      </c>
      <c r="BJ1159" s="8">
        <f t="shared" si="1453"/>
        <v>0.27908506448474052</v>
      </c>
      <c r="BK1159" s="8">
        <f t="shared" si="1454"/>
        <v>0.24336081493607728</v>
      </c>
      <c r="BL1159" s="8">
        <f t="shared" si="1455"/>
        <v>0.43302433189244449</v>
      </c>
      <c r="BM1159" s="8">
        <f t="shared" si="1456"/>
        <v>0.54255722343699275</v>
      </c>
      <c r="BN1159" s="8">
        <f t="shared" si="1457"/>
        <v>0.45558605681791342</v>
      </c>
    </row>
    <row r="1160" spans="1:66" x14ac:dyDescent="0.25">
      <c r="A1160" t="s">
        <v>27</v>
      </c>
      <c r="B1160" t="s">
        <v>182</v>
      </c>
      <c r="C1160" t="s">
        <v>263</v>
      </c>
      <c r="D1160" s="7" t="s">
        <v>530</v>
      </c>
      <c r="E1160">
        <f>VLOOKUP(A1160,home!$A$2:$E$405,3,FALSE)</f>
        <v>1.381</v>
      </c>
      <c r="F1160">
        <f>VLOOKUP(B1160,home!$B$2:$E$405,3,FALSE)</f>
        <v>0.48270000000000002</v>
      </c>
      <c r="G1160">
        <f>VLOOKUP(C1160,away!$B$2:$E$405,4,FALSE)</f>
        <v>0.96550000000000002</v>
      </c>
      <c r="H1160">
        <f>VLOOKUP(A1160,away!$A$2:$E$405,3,FALSE)</f>
        <v>1.127</v>
      </c>
      <c r="I1160">
        <f>VLOOKUP(C1160,away!$B$2:$E$405,3,FALSE)</f>
        <v>0.29580000000000001</v>
      </c>
      <c r="J1160">
        <f>VLOOKUP(B1160,home!$B$2:$E$405,4,FALSE)</f>
        <v>0.29580000000000001</v>
      </c>
      <c r="K1160" s="3">
        <f t="shared" si="1402"/>
        <v>0.64361069985000008</v>
      </c>
      <c r="L1160" s="3">
        <f t="shared" si="1403"/>
        <v>9.860984028E-2</v>
      </c>
      <c r="M1160" s="5">
        <f t="shared" si="1404"/>
        <v>0.47605564033114744</v>
      </c>
      <c r="N1160" s="5">
        <f t="shared" si="1405"/>
        <v>0.30639450384106964</v>
      </c>
      <c r="O1160" s="5">
        <f t="shared" si="1406"/>
        <v>4.6943770657447578E-2</v>
      </c>
      <c r="P1160" s="5">
        <f t="shared" si="1407"/>
        <v>3.0213513086437729E-2</v>
      </c>
      <c r="Q1160" s="5">
        <f t="shared" si="1408"/>
        <v>9.8599390523672198E-2</v>
      </c>
      <c r="R1160" s="5">
        <f t="shared" si="1409"/>
        <v>2.3145588633359279E-3</v>
      </c>
      <c r="S1160" s="5">
        <f t="shared" si="1410"/>
        <v>4.7938533633870768E-4</v>
      </c>
      <c r="T1160" s="5">
        <f t="shared" si="1411"/>
        <v>9.7228701512446607E-3</v>
      </c>
      <c r="U1160" s="5">
        <f t="shared" si="1412"/>
        <v>1.4896748498756569E-3</v>
      </c>
      <c r="V1160" s="5">
        <f t="shared" si="1413"/>
        <v>3.3805374147817378E-6</v>
      </c>
      <c r="W1160" s="5">
        <f t="shared" si="1414"/>
        <v>2.1153207579908042E-2</v>
      </c>
      <c r="X1160" s="5">
        <f t="shared" si="1415"/>
        <v>2.0859144208644174E-3</v>
      </c>
      <c r="Y1160" s="5">
        <f t="shared" si="1416"/>
        <v>1.0284584393959445E-4</v>
      </c>
      <c r="Z1160" s="5">
        <f t="shared" si="1417"/>
        <v>7.607942661073807E-5</v>
      </c>
      <c r="AA1160" s="5">
        <f t="shared" si="1418"/>
        <v>4.8965533005123839E-5</v>
      </c>
      <c r="AB1160" s="5">
        <f t="shared" si="1419"/>
        <v>1.5757370482978014E-5</v>
      </c>
      <c r="AC1160" s="5">
        <f t="shared" si="1420"/>
        <v>1.3409397816089914E-8</v>
      </c>
      <c r="AD1160" s="5">
        <f t="shared" si="1421"/>
        <v>3.4036076836442349E-3</v>
      </c>
      <c r="AE1160" s="5">
        <f t="shared" si="1422"/>
        <v>3.3562921005993878E-4</v>
      </c>
      <c r="AF1160" s="5">
        <f t="shared" si="1423"/>
        <v>1.6548171398656564E-5</v>
      </c>
      <c r="AG1160" s="5">
        <f t="shared" si="1424"/>
        <v>5.4393751284919607E-7</v>
      </c>
      <c r="AH1160" s="5">
        <f t="shared" si="1425"/>
        <v>1.8755450266697154E-6</v>
      </c>
      <c r="AI1160" s="5">
        <f t="shared" si="1426"/>
        <v>1.2071208472150824E-6</v>
      </c>
      <c r="AJ1160" s="5">
        <f t="shared" si="1427"/>
        <v>3.8845794663981209E-7</v>
      </c>
      <c r="AK1160" s="5">
        <f t="shared" si="1428"/>
        <v>8.3338563633047814E-8</v>
      </c>
      <c r="AL1160" s="5">
        <f t="shared" si="1429"/>
        <v>3.4041820499457693E-11</v>
      </c>
      <c r="AM1160" s="5">
        <f t="shared" si="1430"/>
        <v>4.3811966465702083E-4</v>
      </c>
      <c r="AN1160" s="5">
        <f t="shared" si="1431"/>
        <v>4.3202910155355987E-5</v>
      </c>
      <c r="AO1160" s="5">
        <f t="shared" si="1432"/>
        <v>2.130116035025422E-6</v>
      </c>
      <c r="AP1160" s="5">
        <f t="shared" si="1433"/>
        <v>7.0016800663907918E-8</v>
      </c>
      <c r="AQ1160" s="5">
        <f t="shared" si="1434"/>
        <v>1.726086382596139E-9</v>
      </c>
      <c r="AR1160" s="5">
        <f t="shared" si="1435"/>
        <v>3.6989439103569847E-8</v>
      </c>
      <c r="AS1160" s="5">
        <f t="shared" si="1436"/>
        <v>2.3806798788507541E-8</v>
      </c>
      <c r="AT1160" s="5">
        <f t="shared" si="1437"/>
        <v>7.6611552147297373E-9</v>
      </c>
      <c r="AU1160" s="5">
        <f t="shared" si="1438"/>
        <v>1.6436004898038944E-9</v>
      </c>
      <c r="AV1160" s="5">
        <f t="shared" si="1439"/>
        <v>2.644597153791218E-10</v>
      </c>
      <c r="AW1160" s="5">
        <f t="shared" si="1440"/>
        <v>6.0014167696814698E-14</v>
      </c>
      <c r="AX1160" s="5">
        <f t="shared" si="1441"/>
        <v>4.6996417331325404E-5</v>
      </c>
      <c r="AY1160" s="5">
        <f t="shared" si="1442"/>
        <v>4.6343092067742224E-6</v>
      </c>
      <c r="AZ1160" s="5">
        <f t="shared" si="1443"/>
        <v>2.2849424534406976E-7</v>
      </c>
      <c r="BA1160" s="5">
        <f t="shared" si="1444"/>
        <v>7.51059367942595E-9</v>
      </c>
      <c r="BB1160" s="5">
        <f t="shared" si="1445"/>
        <v>1.8515461078404259E-10</v>
      </c>
      <c r="BC1160" s="5">
        <f t="shared" si="1446"/>
        <v>3.651613319304006E-12</v>
      </c>
      <c r="BD1160" s="5">
        <f t="shared" si="1447"/>
        <v>6.0792044700830056E-10</v>
      </c>
      <c r="BE1160" s="5">
        <f t="shared" si="1448"/>
        <v>3.9126410435213714E-10</v>
      </c>
      <c r="BF1160" s="5">
        <f t="shared" si="1449"/>
        <v>1.2591088201413123E-10</v>
      </c>
      <c r="BG1160" s="5">
        <f t="shared" si="1450"/>
        <v>2.7012530297281926E-11</v>
      </c>
      <c r="BH1160" s="5">
        <f t="shared" si="1451"/>
        <v>4.3463883823382374E-12</v>
      </c>
      <c r="BI1160" s="5">
        <f t="shared" si="1452"/>
        <v>5.5947641371532472E-13</v>
      </c>
      <c r="BJ1160" s="8">
        <f t="shared" si="1453"/>
        <v>0.44235045271723211</v>
      </c>
      <c r="BK1160" s="8">
        <f t="shared" si="1454"/>
        <v>0.50675656704398497</v>
      </c>
      <c r="BL1160" s="8">
        <f t="shared" si="1455"/>
        <v>5.0816353258998574E-2</v>
      </c>
      <c r="BM1160" s="8">
        <f t="shared" si="1456"/>
        <v>3.9473440834569135E-2</v>
      </c>
      <c r="BN1160" s="8">
        <f t="shared" si="1457"/>
        <v>0.9605213773031106</v>
      </c>
    </row>
    <row r="1161" spans="1:66" x14ac:dyDescent="0.25">
      <c r="A1161" t="s">
        <v>285</v>
      </c>
      <c r="B1161" t="s">
        <v>322</v>
      </c>
      <c r="C1161" t="s">
        <v>362</v>
      </c>
      <c r="D1161" s="7" t="s">
        <v>530</v>
      </c>
      <c r="E1161">
        <f>VLOOKUP(A1161,home!$A$2:$E$405,3,FALSE)</f>
        <v>1.35</v>
      </c>
      <c r="F1161">
        <f>VLOOKUP(B1161,home!$B$2:$E$405,3,FALSE)</f>
        <v>1.2345999999999999</v>
      </c>
      <c r="G1161">
        <f>VLOOKUP(C1161,away!$B$2:$E$405,4,FALSE)</f>
        <v>1.7283999999999999</v>
      </c>
      <c r="H1161">
        <f>VLOOKUP(A1161,away!$A$2:$E$405,3,FALSE)</f>
        <v>1.3</v>
      </c>
      <c r="I1161">
        <f>VLOOKUP(C1161,away!$B$2:$E$405,3,FALSE)</f>
        <v>0.51280000000000003</v>
      </c>
      <c r="J1161">
        <f>VLOOKUP(B1161,home!$B$2:$E$405,4,FALSE)</f>
        <v>0.76919999999999999</v>
      </c>
      <c r="K1161" s="3">
        <f t="shared" si="1402"/>
        <v>2.8807415639999996</v>
      </c>
      <c r="L1161" s="3">
        <f t="shared" si="1403"/>
        <v>0.51277948800000006</v>
      </c>
      <c r="M1161" s="5">
        <f t="shared" si="1404"/>
        <v>3.3590195607162615E-2</v>
      </c>
      <c r="N1161" s="5">
        <f t="shared" si="1405"/>
        <v>9.6764672628443543E-2</v>
      </c>
      <c r="O1161" s="5">
        <f t="shared" si="1406"/>
        <v>1.7224363305260698E-2</v>
      </c>
      <c r="P1161" s="5">
        <f t="shared" si="1407"/>
        <v>4.9618939286900907E-2</v>
      </c>
      <c r="Q1161" s="5">
        <f t="shared" si="1408"/>
        <v>0.13937700718380522</v>
      </c>
      <c r="R1161" s="5">
        <f t="shared" si="1409"/>
        <v>4.4161500983987837E-3</v>
      </c>
      <c r="S1161" s="5">
        <f t="shared" si="1410"/>
        <v>1.8324090493180727E-2</v>
      </c>
      <c r="T1161" s="5">
        <f t="shared" si="1411"/>
        <v>7.1469670382683981E-2</v>
      </c>
      <c r="U1161" s="5">
        <f t="shared" si="1412"/>
        <v>1.2721787141320065E-2</v>
      </c>
      <c r="V1161" s="5">
        <f t="shared" si="1413"/>
        <v>3.0075638879278424E-3</v>
      </c>
      <c r="W1161" s="5">
        <f t="shared" si="1414"/>
        <v>0.13383637922010475</v>
      </c>
      <c r="X1161" s="5">
        <f t="shared" si="1415"/>
        <v>6.8628550012259162E-2</v>
      </c>
      <c r="Y1161" s="5">
        <f t="shared" si="1416"/>
        <v>1.7595656368734322E-2</v>
      </c>
      <c r="Z1161" s="5">
        <f t="shared" si="1417"/>
        <v>7.5483706212935956E-4</v>
      </c>
      <c r="AA1161" s="5">
        <f t="shared" si="1418"/>
        <v>2.174490498923696E-3</v>
      </c>
      <c r="AB1161" s="5">
        <f t="shared" si="1419"/>
        <v>3.1320725803862942E-3</v>
      </c>
      <c r="AC1161" s="5">
        <f t="shared" si="1420"/>
        <v>2.7767055099544007E-4</v>
      </c>
      <c r="AD1161" s="5">
        <f t="shared" si="1421"/>
        <v>9.6387005098655401E-2</v>
      </c>
      <c r="AE1161" s="5">
        <f t="shared" si="1422"/>
        <v>4.9425279124341914E-2</v>
      </c>
      <c r="AF1161" s="5">
        <f t="shared" si="1423"/>
        <v>1.2672134661818567E-2</v>
      </c>
      <c r="AG1161" s="5">
        <f t="shared" si="1424"/>
        <v>2.1660035745847931E-3</v>
      </c>
      <c r="AH1161" s="5">
        <f t="shared" si="1425"/>
        <v>9.6766240560529316E-5</v>
      </c>
      <c r="AI1161" s="5">
        <f t="shared" si="1426"/>
        <v>2.7875853117473944E-4</v>
      </c>
      <c r="AJ1161" s="5">
        <f t="shared" si="1427"/>
        <v>4.0151564353733081E-4</v>
      </c>
      <c r="AK1161" s="5">
        <f t="shared" si="1428"/>
        <v>3.855542676447322E-4</v>
      </c>
      <c r="AL1161" s="5">
        <f t="shared" si="1429"/>
        <v>1.6406832961300373E-5</v>
      </c>
      <c r="AM1161" s="5">
        <f t="shared" si="1430"/>
        <v>5.5533210363435295E-2</v>
      </c>
      <c r="AN1161" s="5">
        <f t="shared" si="1431"/>
        <v>2.8476291177158646E-2</v>
      </c>
      <c r="AO1161" s="5">
        <f t="shared" si="1432"/>
        <v>7.3010290049811636E-3</v>
      </c>
      <c r="AP1161" s="5">
        <f t="shared" si="1433"/>
        <v>1.2479393050157971E-3</v>
      </c>
      <c r="AQ1161" s="5">
        <f t="shared" si="1434"/>
        <v>1.5997941947026913E-4</v>
      </c>
      <c r="AR1161" s="5">
        <f t="shared" si="1435"/>
        <v>9.923948658062617E-6</v>
      </c>
      <c r="AS1161" s="5">
        <f t="shared" si="1436"/>
        <v>2.8588331378282997E-5</v>
      </c>
      <c r="AT1161" s="5">
        <f t="shared" si="1437"/>
        <v>4.117779722341262E-5</v>
      </c>
      <c r="AU1161" s="5">
        <f t="shared" si="1438"/>
        <v>3.9540863991816165E-5</v>
      </c>
      <c r="AV1161" s="5">
        <f t="shared" si="1439"/>
        <v>2.8476752594423945E-5</v>
      </c>
      <c r="AW1161" s="5">
        <f t="shared" si="1440"/>
        <v>6.732202936352369E-7</v>
      </c>
      <c r="AX1161" s="5">
        <f t="shared" si="1441"/>
        <v>2.6662804546050557E-2</v>
      </c>
      <c r="AY1161" s="5">
        <f t="shared" si="1442"/>
        <v>1.3672139263767881E-2</v>
      </c>
      <c r="AZ1161" s="5">
        <f t="shared" si="1443"/>
        <v>3.505396285769795E-3</v>
      </c>
      <c r="BA1161" s="5">
        <f t="shared" si="1444"/>
        <v>5.991651042180459E-4</v>
      </c>
      <c r="BB1161" s="5">
        <f t="shared" si="1445"/>
        <v>7.6809893842099067E-5</v>
      </c>
      <c r="BC1161" s="5">
        <f t="shared" si="1446"/>
        <v>7.8773076075371876E-6</v>
      </c>
      <c r="BD1161" s="5">
        <f t="shared" si="1447"/>
        <v>8.4813288530327204E-7</v>
      </c>
      <c r="BE1161" s="5">
        <f t="shared" si="1448"/>
        <v>2.4432516544883803E-6</v>
      </c>
      <c r="BF1161" s="5">
        <f t="shared" si="1449"/>
        <v>3.5191882961982222E-6</v>
      </c>
      <c r="BG1161" s="5">
        <f t="shared" si="1450"/>
        <v>3.3792906654668531E-6</v>
      </c>
      <c r="BH1161" s="5">
        <f t="shared" si="1451"/>
        <v>2.4337157692118955E-6</v>
      </c>
      <c r="BI1161" s="5">
        <f t="shared" si="1452"/>
        <v>1.4021812342661875E-6</v>
      </c>
      <c r="BJ1161" s="8">
        <f t="shared" si="1453"/>
        <v>0.82556499992674881</v>
      </c>
      <c r="BK1161" s="8">
        <f t="shared" si="1454"/>
        <v>0.1185070059228967</v>
      </c>
      <c r="BL1161" s="8">
        <f t="shared" si="1455"/>
        <v>4.0993191761557801E-2</v>
      </c>
      <c r="BM1161" s="8">
        <f t="shared" si="1456"/>
        <v>0.63115724051988675</v>
      </c>
      <c r="BN1161" s="8">
        <f t="shared" si="1457"/>
        <v>0.34099132810997179</v>
      </c>
    </row>
    <row r="1162" spans="1:66" x14ac:dyDescent="0.25">
      <c r="A1162" t="s">
        <v>287</v>
      </c>
      <c r="B1162" t="s">
        <v>327</v>
      </c>
      <c r="C1162" t="s">
        <v>328</v>
      </c>
      <c r="D1162" s="7" t="s">
        <v>530</v>
      </c>
      <c r="E1162">
        <f>VLOOKUP(A1162,home!$A$2:$E$405,3,FALSE)</f>
        <v>1.2423999999999999</v>
      </c>
      <c r="F1162">
        <f>VLOOKUP(B1162,home!$B$2:$E$405,3,FALSE)</f>
        <v>0.80489999999999995</v>
      </c>
      <c r="G1162">
        <f>VLOOKUP(C1162,away!$B$2:$E$405,4,FALSE)</f>
        <v>0.80489999999999995</v>
      </c>
      <c r="H1162">
        <f>VLOOKUP(A1162,away!$A$2:$E$405,3,FALSE)</f>
        <v>0.87880000000000003</v>
      </c>
      <c r="I1162">
        <f>VLOOKUP(C1162,away!$B$2:$E$405,3,FALSE)</f>
        <v>0</v>
      </c>
      <c r="J1162">
        <f>VLOOKUP(B1162,home!$B$2:$E$405,4,FALSE)</f>
        <v>0</v>
      </c>
      <c r="K1162" s="3">
        <f t="shared" si="1402"/>
        <v>0.80490624602399985</v>
      </c>
      <c r="L1162" s="3">
        <f t="shared" si="1403"/>
        <v>0</v>
      </c>
      <c r="M1162" s="5">
        <f t="shared" si="1404"/>
        <v>0.44712984479506296</v>
      </c>
      <c r="N1162" s="5">
        <f t="shared" si="1405"/>
        <v>0.35989760485928779</v>
      </c>
      <c r="O1162" s="5">
        <f t="shared" si="1406"/>
        <v>0</v>
      </c>
      <c r="P1162" s="5">
        <f t="shared" si="1407"/>
        <v>0</v>
      </c>
      <c r="Q1162" s="5">
        <f t="shared" si="1408"/>
        <v>0.14484191504015909</v>
      </c>
      <c r="R1162" s="5">
        <f t="shared" si="1409"/>
        <v>0</v>
      </c>
      <c r="S1162" s="5">
        <f t="shared" si="1410"/>
        <v>0</v>
      </c>
      <c r="T1162" s="5">
        <f t="shared" si="1411"/>
        <v>0</v>
      </c>
      <c r="U1162" s="5">
        <f t="shared" si="1412"/>
        <v>0</v>
      </c>
      <c r="V1162" s="5">
        <f t="shared" si="1413"/>
        <v>0</v>
      </c>
      <c r="W1162" s="5">
        <f t="shared" si="1414"/>
        <v>3.8861387367300528E-2</v>
      </c>
      <c r="X1162" s="5">
        <f t="shared" si="1415"/>
        <v>0</v>
      </c>
      <c r="Y1162" s="5">
        <f t="shared" si="1416"/>
        <v>0</v>
      </c>
      <c r="Z1162" s="5">
        <f t="shared" si="1417"/>
        <v>0</v>
      </c>
      <c r="AA1162" s="5">
        <f t="shared" si="1418"/>
        <v>0</v>
      </c>
      <c r="AB1162" s="5">
        <f t="shared" si="1419"/>
        <v>0</v>
      </c>
      <c r="AC1162" s="5">
        <f t="shared" si="1420"/>
        <v>0</v>
      </c>
      <c r="AD1162" s="5">
        <f t="shared" si="1421"/>
        <v>7.8199433552745886E-3</v>
      </c>
      <c r="AE1162" s="5">
        <f t="shared" si="1422"/>
        <v>0</v>
      </c>
      <c r="AF1162" s="5">
        <f t="shared" si="1423"/>
        <v>0</v>
      </c>
      <c r="AG1162" s="5">
        <f t="shared" si="1424"/>
        <v>0</v>
      </c>
      <c r="AH1162" s="5">
        <f t="shared" si="1425"/>
        <v>0</v>
      </c>
      <c r="AI1162" s="5">
        <f t="shared" si="1426"/>
        <v>0</v>
      </c>
      <c r="AJ1162" s="5">
        <f t="shared" si="1427"/>
        <v>0</v>
      </c>
      <c r="AK1162" s="5">
        <f t="shared" si="1428"/>
        <v>0</v>
      </c>
      <c r="AL1162" s="5">
        <f t="shared" si="1429"/>
        <v>0</v>
      </c>
      <c r="AM1162" s="5">
        <f t="shared" si="1430"/>
        <v>1.2588642500428785E-3</v>
      </c>
      <c r="AN1162" s="5">
        <f t="shared" si="1431"/>
        <v>0</v>
      </c>
      <c r="AO1162" s="5">
        <f t="shared" si="1432"/>
        <v>0</v>
      </c>
      <c r="AP1162" s="5">
        <f t="shared" si="1433"/>
        <v>0</v>
      </c>
      <c r="AQ1162" s="5">
        <f t="shared" si="1434"/>
        <v>0</v>
      </c>
      <c r="AR1162" s="5">
        <f t="shared" si="1435"/>
        <v>0</v>
      </c>
      <c r="AS1162" s="5">
        <f t="shared" si="1436"/>
        <v>0</v>
      </c>
      <c r="AT1162" s="5">
        <f t="shared" si="1437"/>
        <v>0</v>
      </c>
      <c r="AU1162" s="5">
        <f t="shared" si="1438"/>
        <v>0</v>
      </c>
      <c r="AV1162" s="5">
        <f t="shared" si="1439"/>
        <v>0</v>
      </c>
      <c r="AW1162" s="5">
        <f t="shared" si="1440"/>
        <v>0</v>
      </c>
      <c r="AX1162" s="5">
        <f t="shared" si="1441"/>
        <v>1.688779496259718E-4</v>
      </c>
      <c r="AY1162" s="5">
        <f t="shared" si="1442"/>
        <v>0</v>
      </c>
      <c r="AZ1162" s="5">
        <f t="shared" si="1443"/>
        <v>0</v>
      </c>
      <c r="BA1162" s="5">
        <f t="shared" si="1444"/>
        <v>0</v>
      </c>
      <c r="BB1162" s="5">
        <f t="shared" si="1445"/>
        <v>0</v>
      </c>
      <c r="BC1162" s="5">
        <f t="shared" si="1446"/>
        <v>0</v>
      </c>
      <c r="BD1162" s="5">
        <f t="shared" si="1447"/>
        <v>0</v>
      </c>
      <c r="BE1162" s="5">
        <f t="shared" si="1448"/>
        <v>0</v>
      </c>
      <c r="BF1162" s="5">
        <f t="shared" si="1449"/>
        <v>0</v>
      </c>
      <c r="BG1162" s="5">
        <f t="shared" si="1450"/>
        <v>0</v>
      </c>
      <c r="BH1162" s="5">
        <f t="shared" si="1451"/>
        <v>0</v>
      </c>
      <c r="BI1162" s="5">
        <f t="shared" si="1452"/>
        <v>0</v>
      </c>
      <c r="BJ1162" s="8">
        <f t="shared" si="1453"/>
        <v>0.55284859282169074</v>
      </c>
      <c r="BK1162" s="8">
        <f t="shared" si="1454"/>
        <v>0.44712984479506296</v>
      </c>
      <c r="BL1162" s="8">
        <f t="shared" si="1455"/>
        <v>0</v>
      </c>
      <c r="BM1162" s="8">
        <f t="shared" si="1456"/>
        <v>4.8109072922243971E-2</v>
      </c>
      <c r="BN1162" s="8">
        <f t="shared" si="1457"/>
        <v>0.95186936469450989</v>
      </c>
    </row>
    <row r="1163" spans="1:66" x14ac:dyDescent="0.25">
      <c r="A1163" t="s">
        <v>34</v>
      </c>
      <c r="B1163" t="s">
        <v>284</v>
      </c>
      <c r="C1163" t="s">
        <v>492</v>
      </c>
      <c r="D1163" s="7" t="s">
        <v>530</v>
      </c>
      <c r="E1163">
        <f>VLOOKUP(A1163,home!$A$2:$E$405,3,FALSE)</f>
        <v>1.4921</v>
      </c>
      <c r="F1163">
        <f>VLOOKUP(B1163,home!$B$2:$E$405,3,FALSE)</f>
        <v>1.117</v>
      </c>
      <c r="G1163">
        <f>VLOOKUP(C1163,away!$B$2:$E$405,4,FALSE)</f>
        <v>1.5638000000000001</v>
      </c>
      <c r="H1163">
        <f>VLOOKUP(A1163,away!$A$2:$E$405,3,FALSE)</f>
        <v>1.2222</v>
      </c>
      <c r="I1163">
        <f>VLOOKUP(C1163,away!$B$2:$E$405,3,FALSE)</f>
        <v>0.54549999999999998</v>
      </c>
      <c r="J1163">
        <f>VLOOKUP(B1163,home!$B$2:$E$405,4,FALSE)</f>
        <v>1.3636999999999999</v>
      </c>
      <c r="K1163" s="3">
        <f t="shared" si="1402"/>
        <v>2.6063474596599998</v>
      </c>
      <c r="L1163" s="3">
        <f t="shared" si="1403"/>
        <v>0.90919256336999987</v>
      </c>
      <c r="M1163" s="5">
        <f t="shared" si="1404"/>
        <v>2.9731742792229374E-2</v>
      </c>
      <c r="N1163" s="5">
        <f t="shared" si="1405"/>
        <v>7.7491252297791538E-2</v>
      </c>
      <c r="O1163" s="5">
        <f t="shared" si="1406"/>
        <v>2.7031879442724543E-2</v>
      </c>
      <c r="P1163" s="5">
        <f t="shared" si="1407"/>
        <v>7.0454470315380477E-2</v>
      </c>
      <c r="Q1163" s="5">
        <f t="shared" si="1408"/>
        <v>0.10098456428611058</v>
      </c>
      <c r="R1163" s="5">
        <f t="shared" si="1409"/>
        <v>1.2288591881619763E-2</v>
      </c>
      <c r="S1163" s="5">
        <f t="shared" si="1410"/>
        <v>4.1738491602299942E-2</v>
      </c>
      <c r="T1163" s="5">
        <f t="shared" si="1411"/>
        <v>9.181441486409142E-2</v>
      </c>
      <c r="U1163" s="5">
        <f t="shared" si="1412"/>
        <v>3.2028340233458165E-2</v>
      </c>
      <c r="V1163" s="5">
        <f t="shared" si="1413"/>
        <v>1.09896137238195E-2</v>
      </c>
      <c r="W1163" s="5">
        <f t="shared" si="1414"/>
        <v>8.7733620863992071E-2</v>
      </c>
      <c r="X1163" s="5">
        <f t="shared" si="1415"/>
        <v>7.9766755647064647E-2</v>
      </c>
      <c r="Y1163" s="5">
        <f t="shared" si="1416"/>
        <v>3.6261670519231556E-2</v>
      </c>
      <c r="Z1163" s="5">
        <f t="shared" si="1417"/>
        <v>3.7242321176858815E-3</v>
      </c>
      <c r="AA1163" s="5">
        <f t="shared" si="1418"/>
        <v>9.7066429191147788E-3</v>
      </c>
      <c r="AB1163" s="5">
        <f t="shared" si="1419"/>
        <v>1.2649442057030768E-2</v>
      </c>
      <c r="AC1163" s="5">
        <f t="shared" si="1420"/>
        <v>1.6276110588543682E-3</v>
      </c>
      <c r="AD1163" s="5">
        <f t="shared" si="1421"/>
        <v>5.7166074966409831E-2</v>
      </c>
      <c r="AE1163" s="5">
        <f t="shared" si="1422"/>
        <v>5.1974970236511729E-2</v>
      </c>
      <c r="AF1163" s="5">
        <f t="shared" si="1423"/>
        <v>2.362762821020677E-2</v>
      </c>
      <c r="AG1163" s="5">
        <f t="shared" si="1424"/>
        <v>7.1606879529304071E-3</v>
      </c>
      <c r="AH1163" s="5">
        <f t="shared" si="1425"/>
        <v>8.4651103641592733E-4</v>
      </c>
      <c r="AI1163" s="5">
        <f t="shared" si="1426"/>
        <v>2.2063018893368055E-3</v>
      </c>
      <c r="AJ1163" s="5">
        <f t="shared" si="1427"/>
        <v>2.8751946622580216E-3</v>
      </c>
      <c r="AK1163" s="5">
        <f t="shared" si="1428"/>
        <v>2.4979187680013947E-3</v>
      </c>
      <c r="AL1163" s="5">
        <f t="shared" si="1429"/>
        <v>1.5427615640615681E-4</v>
      </c>
      <c r="AM1163" s="5">
        <f t="shared" si="1430"/>
        <v>2.979893085348707E-2</v>
      </c>
      <c r="AN1163" s="5">
        <f t="shared" si="1431"/>
        <v>2.7092966328367288E-2</v>
      </c>
      <c r="AO1163" s="5">
        <f t="shared" si="1432"/>
        <v>1.2316361752692672E-2</v>
      </c>
      <c r="AP1163" s="5">
        <f t="shared" si="1433"/>
        <v>3.7326481711076258E-3</v>
      </c>
      <c r="AQ1163" s="5">
        <f t="shared" si="1434"/>
        <v>8.4842398971192088E-4</v>
      </c>
      <c r="AR1163" s="5">
        <f t="shared" si="1435"/>
        <v>1.539283078239985E-4</v>
      </c>
      <c r="AS1163" s="5">
        <f t="shared" si="1436"/>
        <v>4.0119065406684094E-4</v>
      </c>
      <c r="AT1163" s="5">
        <f t="shared" si="1437"/>
        <v>5.2282112103322253E-4</v>
      </c>
      <c r="AU1163" s="5">
        <f t="shared" si="1438"/>
        <v>4.5421783355384414E-4</v>
      </c>
      <c r="AV1163" s="5">
        <f t="shared" si="1439"/>
        <v>2.9596237415383263E-4</v>
      </c>
      <c r="AW1163" s="5">
        <f t="shared" si="1440"/>
        <v>1.0155106836717834E-5</v>
      </c>
      <c r="AX1163" s="5">
        <f t="shared" si="1441"/>
        <v>1.2944394621761677E-2</v>
      </c>
      <c r="AY1163" s="5">
        <f t="shared" si="1442"/>
        <v>1.1768947327432338E-2</v>
      </c>
      <c r="AZ1163" s="5">
        <f t="shared" si="1443"/>
        <v>5.3501196943973577E-3</v>
      </c>
      <c r="BA1163" s="5">
        <f t="shared" si="1444"/>
        <v>1.6214296797618184E-3</v>
      </c>
      <c r="BB1163" s="5">
        <f t="shared" si="1445"/>
        <v>3.6854795171671135E-4</v>
      </c>
      <c r="BC1163" s="5">
        <f t="shared" si="1446"/>
        <v>6.701621138921597E-5</v>
      </c>
      <c r="BD1163" s="5">
        <f t="shared" si="1447"/>
        <v>2.3325078794284588E-5</v>
      </c>
      <c r="BE1163" s="5">
        <f t="shared" si="1448"/>
        <v>6.0793259861852962E-5</v>
      </c>
      <c r="BF1163" s="5">
        <f t="shared" si="1449"/>
        <v>7.9224179202695379E-5</v>
      </c>
      <c r="BG1163" s="5">
        <f t="shared" si="1450"/>
        <v>6.8828579402864553E-5</v>
      </c>
      <c r="BH1163" s="5">
        <f t="shared" si="1451"/>
        <v>4.484779826966566E-5</v>
      </c>
      <c r="BI1163" s="5">
        <f t="shared" si="1452"/>
        <v>2.3377789018297441E-5</v>
      </c>
      <c r="BJ1163" s="8">
        <f t="shared" si="1453"/>
        <v>0.71989142642616655</v>
      </c>
      <c r="BK1163" s="8">
        <f t="shared" si="1454"/>
        <v>0.16646515297642211</v>
      </c>
      <c r="BL1163" s="8">
        <f t="shared" si="1455"/>
        <v>0.10425933986514158</v>
      </c>
      <c r="BM1163" s="8">
        <f t="shared" si="1456"/>
        <v>0.66459885814896447</v>
      </c>
      <c r="BN1163" s="8">
        <f t="shared" si="1457"/>
        <v>0.31798250101585623</v>
      </c>
    </row>
    <row r="1164" spans="1:66" x14ac:dyDescent="0.25">
      <c r="A1164" t="s">
        <v>10</v>
      </c>
      <c r="B1164" t="s">
        <v>37</v>
      </c>
      <c r="C1164" t="s">
        <v>41</v>
      </c>
      <c r="D1164" s="7" t="s">
        <v>531</v>
      </c>
      <c r="E1164">
        <f>VLOOKUP(A1164,home!$A$2:$E$405,3,FALSE)</f>
        <v>1.5185</v>
      </c>
      <c r="F1164">
        <f>VLOOKUP(B1164,home!$B$2:$E$405,3,FALSE)</f>
        <v>0.1646</v>
      </c>
      <c r="G1164">
        <f>VLOOKUP(C1164,away!$B$2:$E$405,4,FALSE)</f>
        <v>0.98780000000000001</v>
      </c>
      <c r="H1164">
        <f>VLOOKUP(A1164,away!$A$2:$E$405,3,FALSE)</f>
        <v>1.4074</v>
      </c>
      <c r="I1164">
        <f>VLOOKUP(C1164,away!$B$2:$E$405,3,FALSE)</f>
        <v>1.0658000000000001</v>
      </c>
      <c r="J1164">
        <f>VLOOKUP(B1164,home!$B$2:$E$405,4,FALSE)</f>
        <v>1.2434000000000001</v>
      </c>
      <c r="K1164" s="3">
        <f t="shared" si="1402"/>
        <v>0.24689576977999997</v>
      </c>
      <c r="L1164" s="3">
        <f t="shared" si="1403"/>
        <v>1.8651086043280003</v>
      </c>
      <c r="M1164" s="5">
        <f t="shared" si="1404"/>
        <v>0.12099520356763252</v>
      </c>
      <c r="N1164" s="5">
        <f t="shared" si="1405"/>
        <v>2.9873203924518432E-2</v>
      </c>
      <c r="O1164" s="5">
        <f t="shared" si="1406"/>
        <v>0.22566919525640936</v>
      </c>
      <c r="P1164" s="5">
        <f t="shared" si="1407"/>
        <v>5.5716769678464312E-2</v>
      </c>
      <c r="Q1164" s="5">
        <f t="shared" si="1408"/>
        <v>3.6877838393694472E-3</v>
      </c>
      <c r="R1164" s="5">
        <f t="shared" si="1409"/>
        <v>0.21044877890225236</v>
      </c>
      <c r="S1164" s="5">
        <f t="shared" si="1410"/>
        <v>6.4142179439117221E-3</v>
      </c>
      <c r="T1164" s="5">
        <f t="shared" si="1411"/>
        <v>6.8781173697097043E-3</v>
      </c>
      <c r="U1164" s="5">
        <f t="shared" si="1412"/>
        <v>5.1958913266332618E-2</v>
      </c>
      <c r="V1164" s="5">
        <f t="shared" si="1413"/>
        <v>3.2818518908262032E-4</v>
      </c>
      <c r="W1164" s="5">
        <f t="shared" si="1414"/>
        <v>3.0349940993445464E-4</v>
      </c>
      <c r="X1164" s="5">
        <f t="shared" si="1415"/>
        <v>5.6605936087722225E-4</v>
      </c>
      <c r="Y1164" s="5">
        <f t="shared" si="1416"/>
        <v>5.2788109226625801E-4</v>
      </c>
      <c r="Z1164" s="5">
        <f t="shared" si="1417"/>
        <v>0.13083660943363729</v>
      </c>
      <c r="AA1164" s="5">
        <f t="shared" si="1418"/>
        <v>3.2303005401523088E-2</v>
      </c>
      <c r="AB1164" s="5">
        <f t="shared" si="1419"/>
        <v>3.9877376924082704E-3</v>
      </c>
      <c r="AC1164" s="5">
        <f t="shared" si="1420"/>
        <v>9.4453220318040519E-6</v>
      </c>
      <c r="AD1164" s="5">
        <f t="shared" si="1421"/>
        <v>1.8733180110885728E-5</v>
      </c>
      <c r="AE1164" s="5">
        <f t="shared" si="1422"/>
        <v>3.4939415411239131E-5</v>
      </c>
      <c r="AF1164" s="5">
        <f t="shared" si="1423"/>
        <v>3.2582902156846224E-5</v>
      </c>
      <c r="AG1164" s="5">
        <f t="shared" si="1424"/>
        <v>2.0256883722237089E-5</v>
      </c>
      <c r="AH1164" s="5">
        <f t="shared" si="1425"/>
        <v>6.1006121503944737E-2</v>
      </c>
      <c r="AI1164" s="5">
        <f t="shared" si="1426"/>
        <v>1.5062153330008645E-2</v>
      </c>
      <c r="AJ1164" s="5">
        <f t="shared" si="1427"/>
        <v>1.8593909704784372E-3</v>
      </c>
      <c r="AK1164" s="5">
        <f t="shared" si="1428"/>
        <v>1.5302525499275173E-4</v>
      </c>
      <c r="AL1164" s="5">
        <f t="shared" si="1429"/>
        <v>1.7397808067351584E-7</v>
      </c>
      <c r="AM1164" s="5">
        <f t="shared" si="1430"/>
        <v>9.2502858478090367E-7</v>
      </c>
      <c r="AN1164" s="5">
        <f t="shared" si="1431"/>
        <v>1.7252787727242164E-6</v>
      </c>
      <c r="AO1164" s="5">
        <f t="shared" si="1432"/>
        <v>1.6089161419361946E-6</v>
      </c>
      <c r="AP1164" s="5">
        <f t="shared" si="1433"/>
        <v>1.0002677799891357E-6</v>
      </c>
      <c r="AQ1164" s="5">
        <f t="shared" si="1434"/>
        <v>4.6640201077245104E-7</v>
      </c>
      <c r="AR1164" s="5">
        <f t="shared" si="1435"/>
        <v>2.2756608426737355E-2</v>
      </c>
      <c r="AS1164" s="5">
        <f t="shared" si="1436"/>
        <v>5.6185103551013539E-3</v>
      </c>
      <c r="AT1164" s="5">
        <f t="shared" si="1437"/>
        <v>6.9359321956982483E-4</v>
      </c>
      <c r="AU1164" s="5">
        <f t="shared" si="1438"/>
        <v>5.7081743953293512E-5</v>
      </c>
      <c r="AV1164" s="5">
        <f t="shared" si="1439"/>
        <v>3.5233102784333137E-6</v>
      </c>
      <c r="AW1164" s="5">
        <f t="shared" si="1440"/>
        <v>2.2254088417850217E-9</v>
      </c>
      <c r="AX1164" s="5">
        <f t="shared" si="1441"/>
        <v>3.8064274084664203E-8</v>
      </c>
      <c r="AY1164" s="5">
        <f t="shared" si="1442"/>
        <v>7.0994005112806523E-8</v>
      </c>
      <c r="AZ1164" s="5">
        <f t="shared" si="1443"/>
        <v>6.6205764895800758E-8</v>
      </c>
      <c r="BA1164" s="5">
        <f t="shared" si="1444"/>
        <v>4.1160313921091562E-8</v>
      </c>
      <c r="BB1164" s="5">
        <f t="shared" si="1445"/>
        <v>1.9192113912767363E-8</v>
      </c>
      <c r="BC1164" s="5">
        <f t="shared" si="1446"/>
        <v>7.1590753587891065E-9</v>
      </c>
      <c r="BD1164" s="5">
        <f t="shared" si="1447"/>
        <v>7.0739243636718215E-3</v>
      </c>
      <c r="BE1164" s="5">
        <f t="shared" si="1448"/>
        <v>1.7465220011342508E-3</v>
      </c>
      <c r="BF1164" s="5">
        <f t="shared" si="1449"/>
        <v>2.1560444695387343E-4</v>
      </c>
      <c r="BG1164" s="5">
        <f t="shared" si="1450"/>
        <v>1.7743941966222592E-5</v>
      </c>
      <c r="BH1164" s="5">
        <f t="shared" si="1451"/>
        <v>1.0952260526705428E-6</v>
      </c>
      <c r="BI1164" s="5">
        <f t="shared" si="1452"/>
        <v>5.4081335871440907E-8</v>
      </c>
      <c r="BJ1164" s="8">
        <f t="shared" si="1453"/>
        <v>4.1949026046914202E-2</v>
      </c>
      <c r="BK1164" s="8">
        <f t="shared" si="1454"/>
        <v>0.18346406667320878</v>
      </c>
      <c r="BL1164" s="8">
        <f t="shared" si="1455"/>
        <v>0.64063258269510492</v>
      </c>
      <c r="BM1164" s="8">
        <f t="shared" si="1456"/>
        <v>0.35049128091162285</v>
      </c>
      <c r="BN1164" s="8">
        <f t="shared" si="1457"/>
        <v>0.64639093516864643</v>
      </c>
    </row>
    <row r="1165" spans="1:66" x14ac:dyDescent="0.25">
      <c r="A1165" t="s">
        <v>10</v>
      </c>
      <c r="B1165" t="s">
        <v>36</v>
      </c>
      <c r="C1165" t="s">
        <v>11</v>
      </c>
      <c r="D1165" s="7" t="s">
        <v>531</v>
      </c>
      <c r="E1165">
        <f>VLOOKUP(A1165,home!$A$2:$E$405,3,FALSE)</f>
        <v>1.5185</v>
      </c>
      <c r="F1165">
        <f>VLOOKUP(B1165,home!$B$2:$E$405,3,FALSE)</f>
        <v>0.65849999999999997</v>
      </c>
      <c r="G1165">
        <f>VLOOKUP(C1165,away!$B$2:$E$405,4,FALSE)</f>
        <v>1.3170999999999999</v>
      </c>
      <c r="H1165">
        <f>VLOOKUP(A1165,away!$A$2:$E$405,3,FALSE)</f>
        <v>1.4074</v>
      </c>
      <c r="I1165">
        <f>VLOOKUP(C1165,away!$B$2:$E$405,3,FALSE)</f>
        <v>0.71050000000000002</v>
      </c>
      <c r="J1165">
        <f>VLOOKUP(B1165,home!$B$2:$E$405,4,FALSE)</f>
        <v>0.88819999999999999</v>
      </c>
      <c r="K1165" s="3">
        <f t="shared" si="1402"/>
        <v>1.3170107664749999</v>
      </c>
      <c r="L1165" s="3">
        <f t="shared" si="1403"/>
        <v>0.8881624291400001</v>
      </c>
      <c r="M1165" s="5">
        <f t="shared" si="1404"/>
        <v>0.11023143205043272</v>
      </c>
      <c r="N1165" s="5">
        <f t="shared" si="1405"/>
        <v>0.14517598281437727</v>
      </c>
      <c r="O1165" s="5">
        <f t="shared" si="1406"/>
        <v>9.7903416457493189E-2</v>
      </c>
      <c r="P1165" s="5">
        <f t="shared" si="1407"/>
        <v>0.12893985354920423</v>
      </c>
      <c r="Q1165" s="5">
        <f t="shared" si="1408"/>
        <v>9.559916620006223E-2</v>
      </c>
      <c r="R1165" s="5">
        <f t="shared" si="1409"/>
        <v>4.34770680909961E-2</v>
      </c>
      <c r="S1165" s="5">
        <f t="shared" si="1410"/>
        <v>3.7705864661369444E-2</v>
      </c>
      <c r="T1165" s="5">
        <f t="shared" si="1411"/>
        <v>8.4907587676005855E-2</v>
      </c>
      <c r="U1165" s="5">
        <f t="shared" si="1412"/>
        <v>5.7259766770608539E-2</v>
      </c>
      <c r="V1165" s="5">
        <f t="shared" si="1413"/>
        <v>4.9005871625907365E-3</v>
      </c>
      <c r="W1165" s="5">
        <f t="shared" si="1414"/>
        <v>4.1968377050504962E-2</v>
      </c>
      <c r="X1165" s="5">
        <f t="shared" si="1415"/>
        <v>3.7274735708239921E-2</v>
      </c>
      <c r="Y1165" s="5">
        <f t="shared" si="1416"/>
        <v>1.6553009906090935E-2</v>
      </c>
      <c r="Z1165" s="5">
        <f t="shared" si="1417"/>
        <v>1.2871566135861429E-2</v>
      </c>
      <c r="AA1165" s="5">
        <f t="shared" si="1418"/>
        <v>1.6951991182324513E-2</v>
      </c>
      <c r="AB1165" s="5">
        <f t="shared" si="1419"/>
        <v>1.1162977450155325E-2</v>
      </c>
      <c r="AC1165" s="5">
        <f t="shared" si="1420"/>
        <v>3.5826951719659218E-4</v>
      </c>
      <c r="AD1165" s="5">
        <f t="shared" si="1421"/>
        <v>1.3818201106749336E-2</v>
      </c>
      <c r="AE1165" s="5">
        <f t="shared" si="1422"/>
        <v>1.2272807061315527E-2</v>
      </c>
      <c r="AF1165" s="5">
        <f t="shared" si="1423"/>
        <v>5.4501230659722722E-3</v>
      </c>
      <c r="AG1165" s="5">
        <f t="shared" si="1424"/>
        <v>1.6135315137952928E-3</v>
      </c>
      <c r="AH1165" s="5">
        <f t="shared" si="1425"/>
        <v>2.8580103615157121E-3</v>
      </c>
      <c r="AI1165" s="5">
        <f t="shared" si="1426"/>
        <v>3.7640304168132998E-3</v>
      </c>
      <c r="AJ1165" s="5">
        <f t="shared" si="1427"/>
        <v>2.4786342921412491E-3</v>
      </c>
      <c r="AK1165" s="5">
        <f t="shared" si="1428"/>
        <v>1.0881293496347222E-3</v>
      </c>
      <c r="AL1165" s="5">
        <f t="shared" si="1429"/>
        <v>1.6762993356500216E-5</v>
      </c>
      <c r="AM1165" s="5">
        <f t="shared" si="1430"/>
        <v>3.6397439261811279E-3</v>
      </c>
      <c r="AN1165" s="5">
        <f t="shared" si="1431"/>
        <v>3.2326838069245919E-3</v>
      </c>
      <c r="AO1165" s="5">
        <f t="shared" si="1432"/>
        <v>1.435574151299844E-3</v>
      </c>
      <c r="AP1165" s="5">
        <f t="shared" si="1433"/>
        <v>4.2500767514302122E-4</v>
      </c>
      <c r="AQ1165" s="5">
        <f t="shared" si="1434"/>
        <v>9.4368962289542418E-5</v>
      </c>
      <c r="AR1165" s="5">
        <f t="shared" si="1435"/>
        <v>5.0767548503821713E-4</v>
      </c>
      <c r="AS1165" s="5">
        <f t="shared" si="1436"/>
        <v>6.686140796707497E-4</v>
      </c>
      <c r="AT1165" s="5">
        <f t="shared" si="1437"/>
        <v>4.4028597077157538E-4</v>
      </c>
      <c r="AU1165" s="5">
        <f t="shared" si="1438"/>
        <v>1.9328712127802069E-4</v>
      </c>
      <c r="AV1165" s="5">
        <f t="shared" si="1439"/>
        <v>6.3640304936028082E-5</v>
      </c>
      <c r="AW1165" s="5">
        <f t="shared" si="1440"/>
        <v>5.4466666384143272E-7</v>
      </c>
      <c r="AX1165" s="5">
        <f t="shared" si="1441"/>
        <v>7.9893032299875502E-4</v>
      </c>
      <c r="AY1165" s="5">
        <f t="shared" si="1442"/>
        <v>7.0957989638817907E-4</v>
      </c>
      <c r="AZ1165" s="5">
        <f t="shared" si="1443"/>
        <v>3.1511110222251732E-4</v>
      </c>
      <c r="BA1165" s="5">
        <f t="shared" si="1444"/>
        <v>9.3289947332977967E-5</v>
      </c>
      <c r="BB1165" s="5">
        <f t="shared" si="1445"/>
        <v>2.0714156559400093E-5</v>
      </c>
      <c r="BC1165" s="5">
        <f t="shared" si="1446"/>
        <v>3.6795071214766114E-6</v>
      </c>
      <c r="BD1165" s="5">
        <f t="shared" si="1447"/>
        <v>7.5149715334395107E-5</v>
      </c>
      <c r="BE1165" s="5">
        <f t="shared" si="1448"/>
        <v>9.8972984192929764E-5</v>
      </c>
      <c r="BF1165" s="5">
        <f t="shared" si="1449"/>
        <v>6.5174242886124241E-5</v>
      </c>
      <c r="BG1165" s="5">
        <f t="shared" si="1450"/>
        <v>2.8611726525960775E-5</v>
      </c>
      <c r="BH1165" s="5">
        <f t="shared" si="1451"/>
        <v>9.4204879705321722E-6</v>
      </c>
      <c r="BI1165" s="5">
        <f t="shared" si="1452"/>
        <v>2.4813768165278191E-6</v>
      </c>
      <c r="BJ1165" s="8">
        <f t="shared" si="1453"/>
        <v>0.46540220555757505</v>
      </c>
      <c r="BK1165" s="8">
        <f t="shared" si="1454"/>
        <v>0.28286234983053843</v>
      </c>
      <c r="BL1165" s="8">
        <f t="shared" si="1455"/>
        <v>0.23909733786710372</v>
      </c>
      <c r="BM1165" s="8">
        <f t="shared" si="1456"/>
        <v>0.37819750499878846</v>
      </c>
      <c r="BN1165" s="8">
        <f t="shared" si="1457"/>
        <v>0.62132691916256566</v>
      </c>
    </row>
    <row r="1166" spans="1:66" x14ac:dyDescent="0.25">
      <c r="A1166" t="s">
        <v>10</v>
      </c>
      <c r="B1166" t="s">
        <v>425</v>
      </c>
      <c r="C1166" t="s">
        <v>214</v>
      </c>
      <c r="D1166" s="7" t="s">
        <v>531</v>
      </c>
      <c r="E1166">
        <f>VLOOKUP(A1166,home!$A$2:$E$405,3,FALSE)</f>
        <v>1.5185</v>
      </c>
      <c r="F1166">
        <f>VLOOKUP(B1166,home!$B$2:$E$405,3,FALSE)</f>
        <v>0</v>
      </c>
      <c r="G1166">
        <f>VLOOKUP(C1166,away!$B$2:$E$405,4,FALSE)</f>
        <v>0.7903</v>
      </c>
      <c r="H1166">
        <f>VLOOKUP(A1166,away!$A$2:$E$405,3,FALSE)</f>
        <v>1.4074</v>
      </c>
      <c r="I1166">
        <f>VLOOKUP(C1166,away!$B$2:$E$405,3,FALSE)</f>
        <v>1.2789999999999999</v>
      </c>
      <c r="J1166">
        <f>VLOOKUP(B1166,home!$B$2:$E$405,4,FALSE)</f>
        <v>1.4211</v>
      </c>
      <c r="K1166" s="3">
        <f t="shared" si="1402"/>
        <v>0</v>
      </c>
      <c r="L1166" s="3">
        <f t="shared" si="1403"/>
        <v>2.5580718030599998</v>
      </c>
      <c r="M1166" s="5">
        <f t="shared" si="1404"/>
        <v>7.7453943007006198E-2</v>
      </c>
      <c r="N1166" s="5">
        <f t="shared" si="1405"/>
        <v>0</v>
      </c>
      <c r="O1166" s="5">
        <f t="shared" si="1406"/>
        <v>0.19813274764203881</v>
      </c>
      <c r="P1166" s="5">
        <f t="shared" si="1407"/>
        <v>0</v>
      </c>
      <c r="Q1166" s="5">
        <f t="shared" si="1408"/>
        <v>0</v>
      </c>
      <c r="R1166" s="5">
        <f t="shared" si="1409"/>
        <v>0.2534188975029511</v>
      </c>
      <c r="S1166" s="5">
        <f t="shared" si="1410"/>
        <v>0</v>
      </c>
      <c r="T1166" s="5">
        <f t="shared" si="1411"/>
        <v>0</v>
      </c>
      <c r="U1166" s="5">
        <f t="shared" si="1412"/>
        <v>0</v>
      </c>
      <c r="V1166" s="5">
        <f t="shared" si="1413"/>
        <v>0</v>
      </c>
      <c r="W1166" s="5">
        <f t="shared" si="1414"/>
        <v>0</v>
      </c>
      <c r="X1166" s="5">
        <f t="shared" si="1415"/>
        <v>0</v>
      </c>
      <c r="Y1166" s="5">
        <f t="shared" si="1416"/>
        <v>0</v>
      </c>
      <c r="Z1166" s="5">
        <f t="shared" si="1417"/>
        <v>0.21608791202161712</v>
      </c>
      <c r="AA1166" s="5">
        <f t="shared" si="1418"/>
        <v>0</v>
      </c>
      <c r="AB1166" s="5">
        <f t="shared" si="1419"/>
        <v>0</v>
      </c>
      <c r="AC1166" s="5">
        <f t="shared" si="1420"/>
        <v>0</v>
      </c>
      <c r="AD1166" s="5">
        <f t="shared" si="1421"/>
        <v>0</v>
      </c>
      <c r="AE1166" s="5">
        <f t="shared" si="1422"/>
        <v>0</v>
      </c>
      <c r="AF1166" s="5">
        <f t="shared" si="1423"/>
        <v>0</v>
      </c>
      <c r="AG1166" s="5">
        <f t="shared" si="1424"/>
        <v>0</v>
      </c>
      <c r="AH1166" s="5">
        <f t="shared" si="1425"/>
        <v>0.1381920986811522</v>
      </c>
      <c r="AI1166" s="5">
        <f t="shared" si="1426"/>
        <v>0</v>
      </c>
      <c r="AJ1166" s="5">
        <f t="shared" si="1427"/>
        <v>0</v>
      </c>
      <c r="AK1166" s="5">
        <f t="shared" si="1428"/>
        <v>0</v>
      </c>
      <c r="AL1166" s="5">
        <f t="shared" si="1429"/>
        <v>0</v>
      </c>
      <c r="AM1166" s="5">
        <f t="shared" si="1430"/>
        <v>0</v>
      </c>
      <c r="AN1166" s="5">
        <f t="shared" si="1431"/>
        <v>0</v>
      </c>
      <c r="AO1166" s="5">
        <f t="shared" si="1432"/>
        <v>0</v>
      </c>
      <c r="AP1166" s="5">
        <f t="shared" si="1433"/>
        <v>0</v>
      </c>
      <c r="AQ1166" s="5">
        <f t="shared" si="1434"/>
        <v>0</v>
      </c>
      <c r="AR1166" s="5">
        <f t="shared" si="1435"/>
        <v>7.070106220838808E-2</v>
      </c>
      <c r="AS1166" s="5">
        <f t="shared" si="1436"/>
        <v>0</v>
      </c>
      <c r="AT1166" s="5">
        <f t="shared" si="1437"/>
        <v>0</v>
      </c>
      <c r="AU1166" s="5">
        <f t="shared" si="1438"/>
        <v>0</v>
      </c>
      <c r="AV1166" s="5">
        <f t="shared" si="1439"/>
        <v>0</v>
      </c>
      <c r="AW1166" s="5">
        <f t="shared" si="1440"/>
        <v>0</v>
      </c>
      <c r="AX1166" s="5">
        <f t="shared" si="1441"/>
        <v>0</v>
      </c>
      <c r="AY1166" s="5">
        <f t="shared" si="1442"/>
        <v>0</v>
      </c>
      <c r="AZ1166" s="5">
        <f t="shared" si="1443"/>
        <v>0</v>
      </c>
      <c r="BA1166" s="5">
        <f t="shared" si="1444"/>
        <v>0</v>
      </c>
      <c r="BB1166" s="5">
        <f t="shared" si="1445"/>
        <v>0</v>
      </c>
      <c r="BC1166" s="5">
        <f t="shared" si="1446"/>
        <v>0</v>
      </c>
      <c r="BD1166" s="5">
        <f t="shared" si="1447"/>
        <v>3.0143065613611398E-2</v>
      </c>
      <c r="BE1166" s="5">
        <f t="shared" si="1448"/>
        <v>0</v>
      </c>
      <c r="BF1166" s="5">
        <f t="shared" si="1449"/>
        <v>0</v>
      </c>
      <c r="BG1166" s="5">
        <f t="shared" si="1450"/>
        <v>0</v>
      </c>
      <c r="BH1166" s="5">
        <f t="shared" si="1451"/>
        <v>0</v>
      </c>
      <c r="BI1166" s="5">
        <f t="shared" si="1452"/>
        <v>0</v>
      </c>
      <c r="BJ1166" s="8">
        <f t="shared" si="1453"/>
        <v>0</v>
      </c>
      <c r="BK1166" s="8">
        <f t="shared" si="1454"/>
        <v>7.7453943007006198E-2</v>
      </c>
      <c r="BL1166" s="8">
        <f t="shared" si="1455"/>
        <v>0.69058787164814162</v>
      </c>
      <c r="BM1166" s="8">
        <f t="shared" si="1456"/>
        <v>0.4551241385247688</v>
      </c>
      <c r="BN1166" s="8">
        <f t="shared" si="1457"/>
        <v>0.52900558815199616</v>
      </c>
    </row>
    <row r="1167" spans="1:66" x14ac:dyDescent="0.25">
      <c r="A1167" t="s">
        <v>10</v>
      </c>
      <c r="B1167" t="s">
        <v>216</v>
      </c>
      <c r="C1167" t="s">
        <v>40</v>
      </c>
      <c r="D1167" s="7" t="s">
        <v>531</v>
      </c>
      <c r="E1167">
        <f>VLOOKUP(A1167,home!$A$2:$E$405,3,FALSE)</f>
        <v>1.5185</v>
      </c>
      <c r="F1167">
        <f>VLOOKUP(B1167,home!$B$2:$E$405,3,FALSE)</f>
        <v>1.1525000000000001</v>
      </c>
      <c r="G1167">
        <f>VLOOKUP(C1167,away!$B$2:$E$405,4,FALSE)</f>
        <v>0.82320000000000004</v>
      </c>
      <c r="H1167">
        <f>VLOOKUP(A1167,away!$A$2:$E$405,3,FALSE)</f>
        <v>1.4074</v>
      </c>
      <c r="I1167">
        <f>VLOOKUP(C1167,away!$B$2:$E$405,3,FALSE)</f>
        <v>1.0658000000000001</v>
      </c>
      <c r="J1167">
        <f>VLOOKUP(B1167,home!$B$2:$E$405,4,FALSE)</f>
        <v>1.0658000000000001</v>
      </c>
      <c r="K1167" s="3">
        <f t="shared" si="1402"/>
        <v>1.4406586530000001</v>
      </c>
      <c r="L1167" s="3">
        <f t="shared" si="1403"/>
        <v>1.5987073753360002</v>
      </c>
      <c r="M1167" s="5">
        <f t="shared" si="1404"/>
        <v>4.7865225073621093E-2</v>
      </c>
      <c r="N1167" s="5">
        <f t="shared" si="1405"/>
        <v>6.8957450680104782E-2</v>
      </c>
      <c r="O1167" s="5">
        <f t="shared" si="1406"/>
        <v>7.652248834731569E-2</v>
      </c>
      <c r="P1167" s="5">
        <f t="shared" si="1407"/>
        <v>0.11024278498665201</v>
      </c>
      <c r="Q1167" s="5">
        <f t="shared" si="1408"/>
        <v>4.9672074005556864E-2</v>
      </c>
      <c r="R1167" s="5">
        <f t="shared" si="1409"/>
        <v>6.1168533249958364E-2</v>
      </c>
      <c r="S1167" s="5">
        <f t="shared" si="1410"/>
        <v>6.3477564468359018E-2</v>
      </c>
      <c r="T1167" s="5">
        <f t="shared" si="1411"/>
        <v>7.9411111060919387E-2</v>
      </c>
      <c r="U1167" s="5">
        <f t="shared" si="1412"/>
        <v>8.8122976717870713E-2</v>
      </c>
      <c r="V1167" s="5">
        <f t="shared" si="1413"/>
        <v>1.624455490598439E-2</v>
      </c>
      <c r="W1167" s="5">
        <f t="shared" si="1414"/>
        <v>2.3853501076187285E-2</v>
      </c>
      <c r="X1167" s="5">
        <f t="shared" si="1415"/>
        <v>3.8134768098085831E-2</v>
      </c>
      <c r="Y1167" s="5">
        <f t="shared" si="1416"/>
        <v>3.0483167507568916E-2</v>
      </c>
      <c r="Z1167" s="5">
        <f t="shared" si="1417"/>
        <v>3.2596861748397946E-2</v>
      </c>
      <c r="AA1167" s="5">
        <f t="shared" si="1418"/>
        <v>4.6960950938474202E-2</v>
      </c>
      <c r="AB1167" s="5">
        <f t="shared" si="1419"/>
        <v>3.3827350161310679E-2</v>
      </c>
      <c r="AC1167" s="5">
        <f t="shared" si="1420"/>
        <v>2.3383951644302017E-3</v>
      </c>
      <c r="AD1167" s="5">
        <f t="shared" si="1421"/>
        <v>8.5911881824385153E-3</v>
      </c>
      <c r="AE1167" s="5">
        <f t="shared" si="1422"/>
        <v>1.373479591016394E-2</v>
      </c>
      <c r="AF1167" s="5">
        <f t="shared" si="1423"/>
        <v>1.0978959760156911E-2</v>
      </c>
      <c r="AG1167" s="5">
        <f t="shared" si="1424"/>
        <v>5.8507146473600084E-3</v>
      </c>
      <c r="AH1167" s="5">
        <f t="shared" si="1425"/>
        <v>1.3028210822492928E-2</v>
      </c>
      <c r="AI1167" s="5">
        <f t="shared" si="1426"/>
        <v>1.8769204654532683E-2</v>
      </c>
      <c r="AJ1167" s="5">
        <f t="shared" si="1427"/>
        <v>1.3520008547740199E-2</v>
      </c>
      <c r="AK1167" s="5">
        <f t="shared" si="1428"/>
        <v>6.4925724343119591E-3</v>
      </c>
      <c r="AL1167" s="5">
        <f t="shared" si="1429"/>
        <v>2.1543088530731733E-4</v>
      </c>
      <c r="AM1167" s="5">
        <f t="shared" si="1430"/>
        <v>2.4753939189162744E-3</v>
      </c>
      <c r="AN1167" s="5">
        <f t="shared" si="1431"/>
        <v>3.9574305150333325E-3</v>
      </c>
      <c r="AO1167" s="5">
        <f t="shared" si="1432"/>
        <v>3.1633866758817675E-3</v>
      </c>
      <c r="AP1167" s="5">
        <f t="shared" si="1433"/>
        <v>1.6857765365906057E-3</v>
      </c>
      <c r="AQ1167" s="5">
        <f t="shared" si="1434"/>
        <v>6.7376584555394468E-4</v>
      </c>
      <c r="AR1167" s="5">
        <f t="shared" si="1435"/>
        <v>4.165659345870344E-3</v>
      </c>
      <c r="AS1167" s="5">
        <f t="shared" si="1436"/>
        <v>6.0012931820784309E-3</v>
      </c>
      <c r="AT1167" s="5">
        <f t="shared" si="1437"/>
        <v>4.3229074759756E-3</v>
      </c>
      <c r="AU1167" s="5">
        <f t="shared" si="1438"/>
        <v>2.0759446871275455E-3</v>
      </c>
      <c r="AV1167" s="5">
        <f t="shared" si="1439"/>
        <v>7.4768191916491978E-4</v>
      </c>
      <c r="AW1167" s="5">
        <f t="shared" si="1440"/>
        <v>1.3782739122591657E-5</v>
      </c>
      <c r="AX1167" s="5">
        <f t="shared" si="1441"/>
        <v>5.9436627814505151E-4</v>
      </c>
      <c r="AY1167" s="5">
        <f t="shared" si="1442"/>
        <v>9.5021775252150231E-4</v>
      </c>
      <c r="AZ1167" s="5">
        <f t="shared" si="1443"/>
        <v>7.5956006456566201E-4</v>
      </c>
      <c r="BA1167" s="5">
        <f t="shared" si="1444"/>
        <v>4.0477142574393761E-4</v>
      </c>
      <c r="BB1167" s="5">
        <f t="shared" si="1445"/>
        <v>1.6177776591552522E-4</v>
      </c>
      <c r="BC1167" s="5">
        <f t="shared" si="1446"/>
        <v>5.1727061506906184E-5</v>
      </c>
      <c r="BD1167" s="5">
        <f t="shared" si="1447"/>
        <v>1.1099450532300445E-3</v>
      </c>
      <c r="BE1167" s="5">
        <f t="shared" si="1448"/>
        <v>1.5990519452904091E-3</v>
      </c>
      <c r="BF1167" s="5">
        <f t="shared" si="1449"/>
        <v>1.1518440107895556E-3</v>
      </c>
      <c r="BG1167" s="5">
        <f t="shared" si="1450"/>
        <v>5.5313801368339947E-4</v>
      </c>
      <c r="BH1167" s="5">
        <f t="shared" si="1451"/>
        <v>1.9922076642905567E-4</v>
      </c>
      <c r="BI1167" s="5">
        <f t="shared" si="1452"/>
        <v>5.7401824202662108E-5</v>
      </c>
      <c r="BJ1167" s="8">
        <f t="shared" si="1453"/>
        <v>0.34454590476891711</v>
      </c>
      <c r="BK1167" s="8">
        <f t="shared" si="1454"/>
        <v>0.2413341732368755</v>
      </c>
      <c r="BL1167" s="8">
        <f t="shared" si="1455"/>
        <v>0.38039638409784932</v>
      </c>
      <c r="BM1167" s="8">
        <f t="shared" si="1456"/>
        <v>0.5835083324954321</v>
      </c>
      <c r="BN1167" s="8">
        <f t="shared" si="1457"/>
        <v>0.4144285563432088</v>
      </c>
    </row>
    <row r="1168" spans="1:66" x14ac:dyDescent="0.25">
      <c r="A1168" t="s">
        <v>13</v>
      </c>
      <c r="B1168" t="s">
        <v>217</v>
      </c>
      <c r="C1168" t="s">
        <v>52</v>
      </c>
      <c r="D1168" s="7" t="s">
        <v>531</v>
      </c>
      <c r="E1168">
        <f>VLOOKUP(A1168,home!$A$2:$E$405,3,FALSE)</f>
        <v>1.2857000000000001</v>
      </c>
      <c r="F1168">
        <f>VLOOKUP(B1168,home!$B$2:$E$405,3,FALSE)</f>
        <v>1.2963</v>
      </c>
      <c r="G1168">
        <f>VLOOKUP(C1168,away!$B$2:$E$405,4,FALSE)</f>
        <v>1.0369999999999999</v>
      </c>
      <c r="H1168">
        <f>VLOOKUP(A1168,away!$A$2:$E$405,3,FALSE)</f>
        <v>1.4921</v>
      </c>
      <c r="I1168">
        <f>VLOOKUP(C1168,away!$B$2:$E$405,3,FALSE)</f>
        <v>0.89359999999999995</v>
      </c>
      <c r="J1168">
        <f>VLOOKUP(B1168,home!$B$2:$E$405,4,FALSE)</f>
        <v>0.67020000000000002</v>
      </c>
      <c r="K1168" s="3">
        <f t="shared" si="1402"/>
        <v>1.72831906767</v>
      </c>
      <c r="L1168" s="3">
        <f t="shared" si="1403"/>
        <v>0.89360484331199996</v>
      </c>
      <c r="M1168" s="5">
        <f t="shared" si="1404"/>
        <v>7.266293125123123E-2</v>
      </c>
      <c r="N1168" s="5">
        <f t="shared" si="1405"/>
        <v>0.12558472959429728</v>
      </c>
      <c r="O1168" s="5">
        <f t="shared" si="1406"/>
        <v>6.4931947295347098E-2</v>
      </c>
      <c r="P1168" s="5">
        <f t="shared" si="1407"/>
        <v>0.11222312261149189</v>
      </c>
      <c r="Q1168" s="5">
        <f t="shared" si="1408"/>
        <v>0.10852524138300247</v>
      </c>
      <c r="R1168" s="5">
        <f t="shared" si="1409"/>
        <v>2.9011751294400839E-2</v>
      </c>
      <c r="S1168" s="5">
        <f t="shared" si="1410"/>
        <v>4.3330309663431529E-2</v>
      </c>
      <c r="T1168" s="5">
        <f t="shared" si="1411"/>
        <v>9.6978681321454901E-2</v>
      </c>
      <c r="U1168" s="5">
        <f t="shared" si="1412"/>
        <v>5.0141562948612779E-2</v>
      </c>
      <c r="V1168" s="5">
        <f t="shared" si="1413"/>
        <v>7.4356462250800039E-3</v>
      </c>
      <c r="W1168" s="5">
        <f t="shared" si="1414"/>
        <v>6.2522081335244159E-2</v>
      </c>
      <c r="X1168" s="5">
        <f t="shared" si="1415"/>
        <v>5.5870034695120974E-2</v>
      </c>
      <c r="Y1168" s="5">
        <f t="shared" si="1416"/>
        <v>2.4962866799784784E-2</v>
      </c>
      <c r="Z1168" s="5">
        <f t="shared" si="1417"/>
        <v>8.6416804898799271E-3</v>
      </c>
      <c r="AA1168" s="5">
        <f t="shared" si="1418"/>
        <v>1.4935581167371304E-2</v>
      </c>
      <c r="AB1168" s="5">
        <f t="shared" si="1419"/>
        <v>1.2906724859150393E-2</v>
      </c>
      <c r="AC1168" s="5">
        <f t="shared" si="1420"/>
        <v>7.1774168723640899E-4</v>
      </c>
      <c r="AD1168" s="5">
        <f t="shared" si="1421"/>
        <v>2.7014526330529285E-2</v>
      </c>
      <c r="AE1168" s="5">
        <f t="shared" si="1422"/>
        <v>2.4140311568740518E-2</v>
      </c>
      <c r="AF1168" s="5">
        <f t="shared" si="1423"/>
        <v>1.0785949668443612E-2</v>
      </c>
      <c r="AG1168" s="5">
        <f t="shared" si="1424"/>
        <v>3.212792287813558E-3</v>
      </c>
      <c r="AH1168" s="5">
        <f t="shared" si="1425"/>
        <v>1.9305618850278792E-3</v>
      </c>
      <c r="AI1168" s="5">
        <f t="shared" si="1426"/>
        <v>3.3366269172106222E-3</v>
      </c>
      <c r="AJ1168" s="5">
        <f t="shared" si="1427"/>
        <v>2.8833779613580447E-3</v>
      </c>
      <c r="AK1168" s="5">
        <f t="shared" si="1428"/>
        <v>1.6611323699715198E-3</v>
      </c>
      <c r="AL1168" s="5">
        <f t="shared" si="1429"/>
        <v>4.434019491540711E-5</v>
      </c>
      <c r="AM1168" s="5">
        <f t="shared" si="1430"/>
        <v>9.3379441922253927E-3</v>
      </c>
      <c r="AN1168" s="5">
        <f t="shared" si="1431"/>
        <v>8.3444321567497717E-3</v>
      </c>
      <c r="AO1168" s="5">
        <f t="shared" si="1432"/>
        <v>3.7283124949799959E-3</v>
      </c>
      <c r="AP1168" s="5">
        <f t="shared" si="1433"/>
        <v>1.1105460342982572E-3</v>
      </c>
      <c r="AQ1168" s="5">
        <f t="shared" si="1434"/>
        <v>2.4809732874246421E-4</v>
      </c>
      <c r="AR1168" s="5">
        <f t="shared" si="1435"/>
        <v>3.4503189015489157E-4</v>
      </c>
      <c r="AS1168" s="5">
        <f t="shared" si="1436"/>
        <v>5.9632519470892008E-4</v>
      </c>
      <c r="AT1168" s="5">
        <f t="shared" si="1437"/>
        <v>5.1532010227372605E-4</v>
      </c>
      <c r="AU1168" s="5">
        <f t="shared" si="1438"/>
        <v>2.9687918623777835E-4</v>
      </c>
      <c r="AV1168" s="5">
        <f t="shared" si="1439"/>
        <v>1.282754895922764E-4</v>
      </c>
      <c r="AW1168" s="5">
        <f t="shared" si="1440"/>
        <v>1.9022365954858753E-6</v>
      </c>
      <c r="AX1168" s="5">
        <f t="shared" si="1441"/>
        <v>2.6898245000435846E-3</v>
      </c>
      <c r="AY1168" s="5">
        <f t="shared" si="1442"/>
        <v>2.4036402008982259E-3</v>
      </c>
      <c r="AZ1168" s="5">
        <f t="shared" si="1443"/>
        <v>1.0739522625510414E-3</v>
      </c>
      <c r="BA1168" s="5">
        <f t="shared" si="1444"/>
        <v>3.1989631443383044E-4</v>
      </c>
      <c r="BB1168" s="5">
        <f t="shared" si="1445"/>
        <v>7.1465223983932321E-5</v>
      </c>
      <c r="BC1168" s="5">
        <f t="shared" si="1446"/>
        <v>1.2772334056083769E-5</v>
      </c>
      <c r="BD1168" s="5">
        <f t="shared" si="1447"/>
        <v>5.1387028023250822E-5</v>
      </c>
      <c r="BE1168" s="5">
        <f t="shared" si="1448"/>
        <v>8.8813180363477021E-5</v>
      </c>
      <c r="BF1168" s="5">
        <f t="shared" si="1449"/>
        <v>7.6748756541306101E-5</v>
      </c>
      <c r="BG1168" s="5">
        <f t="shared" si="1450"/>
        <v>4.4215446450100639E-5</v>
      </c>
      <c r="BH1168" s="5">
        <f t="shared" si="1451"/>
        <v>1.9104599796312696E-5</v>
      </c>
      <c r="BI1168" s="5">
        <f t="shared" si="1452"/>
        <v>6.6037688216343147E-6</v>
      </c>
      <c r="BJ1168" s="8">
        <f t="shared" si="1453"/>
        <v>0.56893809802739403</v>
      </c>
      <c r="BK1168" s="8">
        <f t="shared" si="1454"/>
        <v>0.2388177318342847</v>
      </c>
      <c r="BL1168" s="8">
        <f t="shared" si="1455"/>
        <v>0.18390797134141418</v>
      </c>
      <c r="BM1168" s="8">
        <f t="shared" si="1456"/>
        <v>0.4849640202988994</v>
      </c>
      <c r="BN1168" s="8">
        <f t="shared" si="1457"/>
        <v>0.51293972342977079</v>
      </c>
    </row>
    <row r="1169" spans="1:66" x14ac:dyDescent="0.25">
      <c r="A1169" t="s">
        <v>13</v>
      </c>
      <c r="B1169" t="s">
        <v>219</v>
      </c>
      <c r="C1169" t="s">
        <v>50</v>
      </c>
      <c r="D1169" s="7" t="s">
        <v>531</v>
      </c>
      <c r="E1169">
        <f>VLOOKUP(A1169,home!$A$2:$E$405,3,FALSE)</f>
        <v>1.2857000000000001</v>
      </c>
      <c r="F1169">
        <f>VLOOKUP(B1169,home!$B$2:$E$405,3,FALSE)</f>
        <v>1.1667000000000001</v>
      </c>
      <c r="G1169">
        <f>VLOOKUP(C1169,away!$B$2:$E$405,4,FALSE)</f>
        <v>1.1667000000000001</v>
      </c>
      <c r="H1169">
        <f>VLOOKUP(A1169,away!$A$2:$E$405,3,FALSE)</f>
        <v>1.4921</v>
      </c>
      <c r="I1169">
        <f>VLOOKUP(C1169,away!$B$2:$E$405,3,FALSE)</f>
        <v>0.16750000000000001</v>
      </c>
      <c r="J1169">
        <f>VLOOKUP(B1169,home!$B$2:$E$405,4,FALSE)</f>
        <v>1.3404</v>
      </c>
      <c r="K1169" s="3">
        <f t="shared" si="1402"/>
        <v>1.7500805558730004</v>
      </c>
      <c r="L1169" s="3">
        <f t="shared" si="1403"/>
        <v>0.33500181570000004</v>
      </c>
      <c r="M1169" s="5">
        <f t="shared" si="1404"/>
        <v>0.12429688121446122</v>
      </c>
      <c r="N1169" s="5">
        <f t="shared" si="1405"/>
        <v>0.2175295549690846</v>
      </c>
      <c r="O1169" s="5">
        <f t="shared" si="1406"/>
        <v>4.1639680892691731E-2</v>
      </c>
      <c r="P1169" s="5">
        <f t="shared" si="1407"/>
        <v>7.2872795883056299E-2</v>
      </c>
      <c r="Q1169" s="5">
        <f t="shared" si="1408"/>
        <v>0.19034712223955103</v>
      </c>
      <c r="R1169" s="5">
        <f t="shared" si="1409"/>
        <v>6.974684352110164E-3</v>
      </c>
      <c r="S1169" s="5">
        <f t="shared" si="1410"/>
        <v>1.0680968677425972E-2</v>
      </c>
      <c r="T1169" s="5">
        <f t="shared" si="1411"/>
        <v>6.3766631563519444E-2</v>
      </c>
      <c r="U1169" s="5">
        <f t="shared" si="1412"/>
        <v>1.2206259467979673E-2</v>
      </c>
      <c r="V1169" s="5">
        <f t="shared" si="1413"/>
        <v>6.9578222957305961E-4</v>
      </c>
      <c r="W1169" s="5">
        <f t="shared" si="1414"/>
        <v>0.11104093249927309</v>
      </c>
      <c r="X1169" s="5">
        <f t="shared" si="1415"/>
        <v>3.7198914004277626E-2</v>
      </c>
      <c r="Y1169" s="5">
        <f t="shared" si="1416"/>
        <v>6.230851866750581E-3</v>
      </c>
      <c r="Z1169" s="5">
        <f t="shared" si="1417"/>
        <v>7.7884397396376086E-4</v>
      </c>
      <c r="AA1169" s="5">
        <f t="shared" si="1418"/>
        <v>1.3630396948928352E-3</v>
      </c>
      <c r="AB1169" s="5">
        <f t="shared" si="1419"/>
        <v>1.1927146334575092E-3</v>
      </c>
      <c r="AC1169" s="5">
        <f t="shared" si="1420"/>
        <v>2.5495207471885228E-5</v>
      </c>
      <c r="AD1169" s="5">
        <f t="shared" si="1421"/>
        <v>4.8582644218246041E-2</v>
      </c>
      <c r="AE1169" s="5">
        <f t="shared" si="1422"/>
        <v>1.6275274024619531E-2</v>
      </c>
      <c r="AF1169" s="5">
        <f t="shared" si="1423"/>
        <v>2.7261231746312947E-3</v>
      </c>
      <c r="AG1169" s="5">
        <f t="shared" si="1424"/>
        <v>3.044187377744439E-4</v>
      </c>
      <c r="AH1169" s="5">
        <f t="shared" si="1425"/>
        <v>6.5228536356215877E-5</v>
      </c>
      <c r="AI1169" s="5">
        <f t="shared" si="1426"/>
        <v>1.1415519316506849E-4</v>
      </c>
      <c r="AJ1169" s="5">
        <f t="shared" si="1427"/>
        <v>9.9890391955056418E-5</v>
      </c>
      <c r="AK1169" s="5">
        <f t="shared" si="1428"/>
        <v>5.8272077559692312E-5</v>
      </c>
      <c r="AL1169" s="5">
        <f t="shared" si="1429"/>
        <v>5.9789337654876134E-7</v>
      </c>
      <c r="AM1169" s="5">
        <f t="shared" si="1430"/>
        <v>1.7004708199849634E-2</v>
      </c>
      <c r="AN1169" s="5">
        <f t="shared" si="1431"/>
        <v>5.6966081223983047E-3</v>
      </c>
      <c r="AO1169" s="5">
        <f t="shared" si="1432"/>
        <v>9.5418703216740004E-4</v>
      </c>
      <c r="AP1169" s="5">
        <f t="shared" si="1433"/>
        <v>1.0655146276449109E-4</v>
      </c>
      <c r="AQ1169" s="5">
        <f t="shared" si="1434"/>
        <v>8.9237333728988664E-6</v>
      </c>
      <c r="AR1169" s="5">
        <f t="shared" si="1435"/>
        <v>4.3703356229571584E-6</v>
      </c>
      <c r="AS1169" s="5">
        <f t="shared" si="1436"/>
        <v>7.648439396376438E-6</v>
      </c>
      <c r="AT1169" s="5">
        <f t="shared" si="1437"/>
        <v>6.6926925351857179E-6</v>
      </c>
      <c r="AU1169" s="5">
        <f t="shared" si="1438"/>
        <v>3.9042503574216321E-6</v>
      </c>
      <c r="AV1169" s="5">
        <f t="shared" si="1439"/>
        <v>1.7081881589459525E-6</v>
      </c>
      <c r="AW1169" s="5">
        <f t="shared" si="1440"/>
        <v>9.737028521141488E-9</v>
      </c>
      <c r="AX1169" s="5">
        <f t="shared" si="1441"/>
        <v>4.9599348631418393E-3</v>
      </c>
      <c r="AY1169" s="5">
        <f t="shared" si="1442"/>
        <v>1.6615871849062472E-3</v>
      </c>
      <c r="AZ1169" s="5">
        <f t="shared" si="1443"/>
        <v>2.7831736194372221E-4</v>
      </c>
      <c r="BA1169" s="5">
        <f t="shared" si="1444"/>
        <v>3.1078940530660335E-5</v>
      </c>
      <c r="BB1169" s="5">
        <f t="shared" si="1445"/>
        <v>2.6028753769508844E-6</v>
      </c>
      <c r="BC1169" s="5">
        <f t="shared" si="1446"/>
        <v>1.7439359546387371E-7</v>
      </c>
      <c r="BD1169" s="5">
        <f t="shared" si="1447"/>
        <v>2.4401172815150618E-7</v>
      </c>
      <c r="BE1169" s="5">
        <f t="shared" si="1448"/>
        <v>4.2704018084291945E-7</v>
      </c>
      <c r="BF1169" s="5">
        <f t="shared" si="1449"/>
        <v>3.7367735853484164E-7</v>
      </c>
      <c r="BG1169" s="5">
        <f t="shared" si="1450"/>
        <v>2.1798849311393659E-7</v>
      </c>
      <c r="BH1169" s="5">
        <f t="shared" si="1451"/>
        <v>9.5374355800688964E-8</v>
      </c>
      <c r="BI1169" s="5">
        <f t="shared" si="1452"/>
        <v>3.3382561123139781E-8</v>
      </c>
      <c r="BJ1169" s="8">
        <f t="shared" si="1453"/>
        <v>0.72470714146777526</v>
      </c>
      <c r="BK1169" s="8">
        <f t="shared" si="1454"/>
        <v>0.21023410829027125</v>
      </c>
      <c r="BL1169" s="8">
        <f t="shared" si="1455"/>
        <v>6.3739640620916416E-2</v>
      </c>
      <c r="BM1169" s="8">
        <f t="shared" si="1456"/>
        <v>0.3441374373540938</v>
      </c>
      <c r="BN1169" s="8">
        <f t="shared" si="1457"/>
        <v>0.65366071955095495</v>
      </c>
    </row>
    <row r="1170" spans="1:66" x14ac:dyDescent="0.25">
      <c r="A1170" t="s">
        <v>13</v>
      </c>
      <c r="B1170" t="s">
        <v>45</v>
      </c>
      <c r="C1170" t="s">
        <v>15</v>
      </c>
      <c r="D1170" s="7" t="s">
        <v>531</v>
      </c>
      <c r="E1170">
        <f>VLOOKUP(A1170,home!$A$2:$E$405,3,FALSE)</f>
        <v>1.2857000000000001</v>
      </c>
      <c r="F1170">
        <f>VLOOKUP(B1170,home!$B$2:$E$405,3,FALSE)</f>
        <v>0.77780000000000005</v>
      </c>
      <c r="G1170">
        <f>VLOOKUP(C1170,away!$B$2:$E$405,4,FALSE)</f>
        <v>0.77780000000000005</v>
      </c>
      <c r="H1170">
        <f>VLOOKUP(A1170,away!$A$2:$E$405,3,FALSE)</f>
        <v>1.4921</v>
      </c>
      <c r="I1170">
        <f>VLOOKUP(C1170,away!$B$2:$E$405,3,FALSE)</f>
        <v>1.117</v>
      </c>
      <c r="J1170">
        <f>VLOOKUP(B1170,home!$B$2:$E$405,4,FALSE)</f>
        <v>0.89359999999999995</v>
      </c>
      <c r="K1170" s="3">
        <f t="shared" si="1402"/>
        <v>0.77781358038800008</v>
      </c>
      <c r="L1170" s="3">
        <f t="shared" si="1403"/>
        <v>1.4893414055199998</v>
      </c>
      <c r="M1170" s="5">
        <f t="shared" si="1404"/>
        <v>0.10360652319792968</v>
      </c>
      <c r="N1170" s="5">
        <f t="shared" si="1405"/>
        <v>8.0586560760134054E-2</v>
      </c>
      <c r="O1170" s="5">
        <f t="shared" si="1406"/>
        <v>0.15430548488064505</v>
      </c>
      <c r="P1170" s="5">
        <f t="shared" si="1407"/>
        <v>0.12002090166852093</v>
      </c>
      <c r="Q1170" s="5">
        <f t="shared" si="1408"/>
        <v>3.1340660677997484E-2</v>
      </c>
      <c r="R1170" s="5">
        <f t="shared" si="1409"/>
        <v>0.1149067738657925</v>
      </c>
      <c r="S1170" s="5">
        <f t="shared" si="1410"/>
        <v>3.4758952411243105E-2</v>
      </c>
      <c r="T1170" s="5">
        <f t="shared" si="1411"/>
        <v>4.6676943624094171E-2</v>
      </c>
      <c r="U1170" s="5">
        <f t="shared" si="1412"/>
        <v>8.9376049191386323E-2</v>
      </c>
      <c r="V1170" s="5">
        <f t="shared" si="1413"/>
        <v>4.4739791372668362E-3</v>
      </c>
      <c r="W1170" s="5">
        <f t="shared" si="1414"/>
        <v>8.1257304978928791E-3</v>
      </c>
      <c r="X1170" s="5">
        <f t="shared" si="1415"/>
        <v>1.210198688060851E-2</v>
      </c>
      <c r="Y1170" s="5">
        <f t="shared" si="1416"/>
        <v>9.0119950751750381E-3</v>
      </c>
      <c r="Z1170" s="5">
        <f t="shared" si="1417"/>
        <v>5.7045138697682726E-2</v>
      </c>
      <c r="AA1170" s="5">
        <f t="shared" si="1418"/>
        <v>4.4370483574174654E-2</v>
      </c>
      <c r="AB1170" s="5">
        <f t="shared" si="1419"/>
        <v>1.7255982346187863E-2</v>
      </c>
      <c r="AC1170" s="5">
        <f t="shared" si="1420"/>
        <v>3.2392447015322642E-4</v>
      </c>
      <c r="AD1170" s="5">
        <f t="shared" si="1421"/>
        <v>1.5800758829585065E-3</v>
      </c>
      <c r="AE1170" s="5">
        <f t="shared" si="1422"/>
        <v>2.3532724363536772E-3</v>
      </c>
      <c r="AF1170" s="5">
        <f t="shared" si="1423"/>
        <v>1.7524130389652299E-3</v>
      </c>
      <c r="AG1170" s="5">
        <f t="shared" si="1424"/>
        <v>8.6998043283468326E-4</v>
      </c>
      <c r="AH1170" s="5">
        <f t="shared" si="1425"/>
        <v>2.1239921761522541E-2</v>
      </c>
      <c r="AI1170" s="5">
        <f t="shared" si="1426"/>
        <v>1.6520699592490844E-2</v>
      </c>
      <c r="AJ1170" s="5">
        <f t="shared" si="1427"/>
        <v>6.4250122502749378E-3</v>
      </c>
      <c r="AK1170" s="5">
        <f t="shared" si="1428"/>
        <v>1.6658205941410373E-3</v>
      </c>
      <c r="AL1170" s="5">
        <f t="shared" si="1429"/>
        <v>1.5009752583248526E-5</v>
      </c>
      <c r="AM1170" s="5">
        <f t="shared" si="1430"/>
        <v>2.4580089596173732E-4</v>
      </c>
      <c r="AN1170" s="5">
        <f t="shared" si="1431"/>
        <v>3.6608145186972917E-4</v>
      </c>
      <c r="AO1170" s="5">
        <f t="shared" si="1432"/>
        <v>2.7261013203123231E-4</v>
      </c>
      <c r="AP1170" s="5">
        <f t="shared" si="1433"/>
        <v>1.3533651906612941E-4</v>
      </c>
      <c r="AQ1170" s="5">
        <f t="shared" si="1434"/>
        <v>5.0390570381033383E-5</v>
      </c>
      <c r="AR1170" s="5">
        <f t="shared" si="1435"/>
        <v>6.3266989858881536E-3</v>
      </c>
      <c r="AS1170" s="5">
        <f t="shared" si="1436"/>
        <v>4.9209923902507934E-3</v>
      </c>
      <c r="AT1170" s="5">
        <f t="shared" si="1437"/>
        <v>1.9138073550615357E-3</v>
      </c>
      <c r="AU1170" s="5">
        <f t="shared" si="1438"/>
        <v>4.9619511700443398E-4</v>
      </c>
      <c r="AV1170" s="5">
        <f t="shared" si="1439"/>
        <v>9.6486825132065346E-5</v>
      </c>
      <c r="AW1170" s="5">
        <f t="shared" si="1440"/>
        <v>4.8299297917900995E-7</v>
      </c>
      <c r="AX1170" s="5">
        <f t="shared" si="1441"/>
        <v>3.1864545825096193E-5</v>
      </c>
      <c r="AY1170" s="5">
        <f t="shared" si="1442"/>
        <v>4.7457187465405215E-5</v>
      </c>
      <c r="AZ1170" s="5">
        <f t="shared" si="1443"/>
        <v>3.5339977140876359E-5</v>
      </c>
      <c r="BA1170" s="5">
        <f t="shared" si="1444"/>
        <v>1.7544430408679153E-5</v>
      </c>
      <c r="BB1170" s="5">
        <f t="shared" si="1445"/>
        <v>6.5324116609775123E-6</v>
      </c>
      <c r="BC1170" s="5">
        <f t="shared" si="1446"/>
        <v>1.9457982329190943E-6</v>
      </c>
      <c r="BD1170" s="5">
        <f t="shared" si="1447"/>
        <v>1.5704357933241054E-3</v>
      </c>
      <c r="BE1170" s="5">
        <f t="shared" si="1448"/>
        <v>1.2215062871748917E-3</v>
      </c>
      <c r="BF1170" s="5">
        <f t="shared" si="1449"/>
        <v>4.7505208934697747E-4</v>
      </c>
      <c r="BG1170" s="5">
        <f t="shared" si="1450"/>
        <v>1.2316732216192426E-4</v>
      </c>
      <c r="BH1170" s="5">
        <f t="shared" si="1451"/>
        <v>2.395030395939214E-5</v>
      </c>
      <c r="BI1170" s="5">
        <f t="shared" si="1452"/>
        <v>3.7257743348071396E-6</v>
      </c>
      <c r="BJ1170" s="8">
        <f t="shared" si="1453"/>
        <v>0.19561052322705805</v>
      </c>
      <c r="BK1170" s="8">
        <f t="shared" si="1454"/>
        <v>0.26324674782516239</v>
      </c>
      <c r="BL1170" s="8">
        <f t="shared" si="1455"/>
        <v>0.48323824630025491</v>
      </c>
      <c r="BM1170" s="8">
        <f t="shared" si="1456"/>
        <v>0.39432677680465217</v>
      </c>
      <c r="BN1170" s="8">
        <f t="shared" si="1457"/>
        <v>0.60476690505101971</v>
      </c>
    </row>
    <row r="1171" spans="1:66" x14ac:dyDescent="0.25">
      <c r="A1171" t="s">
        <v>13</v>
      </c>
      <c r="B1171" t="s">
        <v>46</v>
      </c>
      <c r="C1171" t="s">
        <v>43</v>
      </c>
      <c r="D1171" s="7" t="s">
        <v>531</v>
      </c>
      <c r="E1171">
        <f>VLOOKUP(A1171,home!$A$2:$E$405,3,FALSE)</f>
        <v>1.2857000000000001</v>
      </c>
      <c r="F1171">
        <f>VLOOKUP(B1171,home!$B$2:$E$405,3,FALSE)</f>
        <v>1.5556000000000001</v>
      </c>
      <c r="G1171">
        <f>VLOOKUP(C1171,away!$B$2:$E$405,4,FALSE)</f>
        <v>1.1667000000000001</v>
      </c>
      <c r="H1171">
        <f>VLOOKUP(A1171,away!$A$2:$E$405,3,FALSE)</f>
        <v>1.4921</v>
      </c>
      <c r="I1171">
        <f>VLOOKUP(C1171,away!$B$2:$E$405,3,FALSE)</f>
        <v>1.0053000000000001</v>
      </c>
      <c r="J1171">
        <f>VLOOKUP(B1171,home!$B$2:$E$405,4,FALSE)</f>
        <v>0.50260000000000005</v>
      </c>
      <c r="K1171" s="3">
        <f t="shared" si="1402"/>
        <v>2.3334407411640004</v>
      </c>
      <c r="L1171" s="3">
        <f t="shared" si="1403"/>
        <v>0.75390408613800008</v>
      </c>
      <c r="M1171" s="5">
        <f t="shared" si="1404"/>
        <v>4.5622930486784716E-2</v>
      </c>
      <c r="N1171" s="5">
        <f t="shared" si="1405"/>
        <v>0.1064584047291566</v>
      </c>
      <c r="O1171" s="5">
        <f t="shared" si="1406"/>
        <v>3.4395313715576935E-2</v>
      </c>
      <c r="P1171" s="5">
        <f t="shared" si="1407"/>
        <v>8.0259426329044148E-2</v>
      </c>
      <c r="Q1171" s="5">
        <f t="shared" si="1408"/>
        <v>0.12420718941717018</v>
      </c>
      <c r="R1171" s="5">
        <f t="shared" si="1409"/>
        <v>1.2965383777085922E-2</v>
      </c>
      <c r="S1171" s="5">
        <f t="shared" si="1410"/>
        <v>3.5297905274482275E-2</v>
      </c>
      <c r="T1171" s="5">
        <f t="shared" si="1411"/>
        <v>9.3640307629321157E-2</v>
      </c>
      <c r="U1171" s="5">
        <f t="shared" si="1412"/>
        <v>3.0253954730279083E-2</v>
      </c>
      <c r="V1171" s="5">
        <f t="shared" si="1413"/>
        <v>6.8995266627734789E-3</v>
      </c>
      <c r="W1171" s="5">
        <f t="shared" si="1414"/>
        <v>9.6610038710499627E-2</v>
      </c>
      <c r="X1171" s="5">
        <f t="shared" si="1415"/>
        <v>7.2834702945796026E-2</v>
      </c>
      <c r="Y1171" s="5">
        <f t="shared" si="1416"/>
        <v>2.7455190081741528E-2</v>
      </c>
      <c r="Z1171" s="5">
        <f t="shared" si="1417"/>
        <v>3.2582186026308057E-3</v>
      </c>
      <c r="AA1171" s="5">
        <f t="shared" si="1418"/>
        <v>7.6028600309971609E-3</v>
      </c>
      <c r="AB1171" s="5">
        <f t="shared" si="1419"/>
        <v>8.8704116728480879E-3</v>
      </c>
      <c r="AC1171" s="5">
        <f t="shared" si="1420"/>
        <v>7.5859886408511366E-4</v>
      </c>
      <c r="AD1171" s="5">
        <f t="shared" si="1421"/>
        <v>5.6358450083127766E-2</v>
      </c>
      <c r="AE1171" s="5">
        <f t="shared" si="1422"/>
        <v>4.2488865806074534E-2</v>
      </c>
      <c r="AF1171" s="5">
        <f t="shared" si="1423"/>
        <v>1.6016264773284369E-2</v>
      </c>
      <c r="AG1171" s="5">
        <f t="shared" si="1424"/>
        <v>4.0249091524157329E-3</v>
      </c>
      <c r="AH1171" s="5">
        <f t="shared" si="1425"/>
        <v>6.1409607951355206E-4</v>
      </c>
      <c r="AI1171" s="5">
        <f t="shared" si="1426"/>
        <v>1.4329568109260099E-3</v>
      </c>
      <c r="AJ1171" s="5">
        <f t="shared" si="1427"/>
        <v>1.6718599014715959E-3</v>
      </c>
      <c r="AK1171" s="5">
        <f t="shared" si="1428"/>
        <v>1.3003953358707509E-3</v>
      </c>
      <c r="AL1171" s="5">
        <f t="shared" si="1429"/>
        <v>5.3380796889381577E-5</v>
      </c>
      <c r="AM1171" s="5">
        <f t="shared" si="1430"/>
        <v>2.630182070656558E-2</v>
      </c>
      <c r="AN1171" s="5">
        <f t="shared" si="1431"/>
        <v>1.9829050103548851E-2</v>
      </c>
      <c r="AO1171" s="5">
        <f t="shared" si="1432"/>
        <v>7.4746009486503055E-3</v>
      </c>
      <c r="AP1171" s="5">
        <f t="shared" si="1433"/>
        <v>1.8783773991461461E-3</v>
      </c>
      <c r="AQ1171" s="5">
        <f t="shared" si="1434"/>
        <v>3.5402909913138708E-4</v>
      </c>
      <c r="AR1171" s="5">
        <f t="shared" si="1435"/>
        <v>9.2593908725318653E-5</v>
      </c>
      <c r="AS1171" s="5">
        <f t="shared" si="1436"/>
        <v>2.1606239900327936E-4</v>
      </c>
      <c r="AT1171" s="5">
        <f t="shared" si="1437"/>
        <v>2.5208440223394214E-4</v>
      </c>
      <c r="AU1171" s="5">
        <f t="shared" si="1438"/>
        <v>1.9607467146155126E-4</v>
      </c>
      <c r="AV1171" s="5">
        <f t="shared" si="1439"/>
        <v>1.1438215667468254E-4</v>
      </c>
      <c r="AW1171" s="5">
        <f t="shared" si="1440"/>
        <v>2.6085275355180798E-6</v>
      </c>
      <c r="AX1171" s="5">
        <f t="shared" si="1441"/>
        <v>1.0228956667248502E-2</v>
      </c>
      <c r="AY1171" s="5">
        <f t="shared" si="1442"/>
        <v>7.7116522283671857E-3</v>
      </c>
      <c r="AZ1171" s="5">
        <f t="shared" si="1443"/>
        <v>2.9069230629206171E-3</v>
      </c>
      <c r="BA1171" s="5">
        <f t="shared" si="1444"/>
        <v>7.3051372507488155E-4</v>
      </c>
      <c r="BB1171" s="5">
        <f t="shared" si="1445"/>
        <v>1.3768432057846116E-4</v>
      </c>
      <c r="BC1171" s="5">
        <f t="shared" si="1446"/>
        <v>2.0760154376247243E-5</v>
      </c>
      <c r="BD1171" s="5">
        <f t="shared" si="1447"/>
        <v>1.163448768991779E-5</v>
      </c>
      <c r="BE1171" s="5">
        <f t="shared" si="1448"/>
        <v>2.7148387578225205E-5</v>
      </c>
      <c r="BF1171" s="5">
        <f t="shared" si="1449"/>
        <v>3.1674576815970688E-5</v>
      </c>
      <c r="BG1171" s="5">
        <f t="shared" si="1450"/>
        <v>2.4636916000504898E-5</v>
      </c>
      <c r="BH1171" s="5">
        <f t="shared" si="1451"/>
        <v>1.4372195883053344E-5</v>
      </c>
      <c r="BI1171" s="5">
        <f t="shared" si="1452"/>
        <v>6.7073334827012343E-6</v>
      </c>
      <c r="BJ1171" s="8">
        <f t="shared" si="1453"/>
        <v>0.71766869174419579</v>
      </c>
      <c r="BK1171" s="8">
        <f t="shared" si="1454"/>
        <v>0.17660342064242635</v>
      </c>
      <c r="BL1171" s="8">
        <f t="shared" si="1455"/>
        <v>0.10009460349011824</v>
      </c>
      <c r="BM1171" s="8">
        <f t="shared" si="1456"/>
        <v>0.58600724232372114</v>
      </c>
      <c r="BN1171" s="8">
        <f t="shared" si="1457"/>
        <v>0.40390864845481855</v>
      </c>
    </row>
    <row r="1172" spans="1:66" x14ac:dyDescent="0.25">
      <c r="A1172" t="s">
        <v>13</v>
      </c>
      <c r="B1172" t="s">
        <v>51</v>
      </c>
      <c r="C1172" t="s">
        <v>42</v>
      </c>
      <c r="D1172" s="7" t="s">
        <v>531</v>
      </c>
      <c r="E1172">
        <f>VLOOKUP(A1172,home!$A$2:$E$405,3,FALSE)</f>
        <v>1.2857000000000001</v>
      </c>
      <c r="F1172">
        <f>VLOOKUP(B1172,home!$B$2:$E$405,3,FALSE)</f>
        <v>1.8148</v>
      </c>
      <c r="G1172">
        <f>VLOOKUP(C1172,away!$B$2:$E$405,4,FALSE)</f>
        <v>1.0369999999999999</v>
      </c>
      <c r="H1172">
        <f>VLOOKUP(A1172,away!$A$2:$E$405,3,FALSE)</f>
        <v>1.4921</v>
      </c>
      <c r="I1172">
        <f>VLOOKUP(C1172,away!$B$2:$E$405,3,FALSE)</f>
        <v>0.89359999999999995</v>
      </c>
      <c r="J1172">
        <f>VLOOKUP(B1172,home!$B$2:$E$405,4,FALSE)</f>
        <v>0.44679999999999997</v>
      </c>
      <c r="K1172" s="3">
        <f t="shared" si="1402"/>
        <v>2.4196200293199999</v>
      </c>
      <c r="L1172" s="3">
        <f t="shared" si="1403"/>
        <v>0.59573656220799998</v>
      </c>
      <c r="M1172" s="5">
        <f t="shared" si="1404"/>
        <v>4.9028349275501128E-2</v>
      </c>
      <c r="N1172" s="5">
        <f t="shared" si="1405"/>
        <v>0.11862997591149924</v>
      </c>
      <c r="O1172" s="5">
        <f t="shared" si="1406"/>
        <v>2.9207980248120127E-2</v>
      </c>
      <c r="P1172" s="5">
        <f t="shared" si="1407"/>
        <v>7.0672214024334393E-2</v>
      </c>
      <c r="Q1172" s="5">
        <f t="shared" si="1408"/>
        <v>0.14351973289660636</v>
      </c>
      <c r="R1172" s="5">
        <f t="shared" si="1409"/>
        <v>8.7001308710271258E-3</v>
      </c>
      <c r="S1172" s="5">
        <f t="shared" si="1410"/>
        <v>2.5467723821557719E-2</v>
      </c>
      <c r="T1172" s="5">
        <f t="shared" si="1411"/>
        <v>8.549995228483466E-2</v>
      </c>
      <c r="U1172" s="5">
        <f t="shared" si="1412"/>
        <v>2.1051010913242487E-2</v>
      </c>
      <c r="V1172" s="5">
        <f t="shared" si="1413"/>
        <v>4.078956257454581E-3</v>
      </c>
      <c r="W1172" s="5">
        <f t="shared" si="1414"/>
        <v>0.11575440677309508</v>
      </c>
      <c r="X1172" s="5">
        <f t="shared" si="1415"/>
        <v>6.8959132351430086E-2</v>
      </c>
      <c r="Y1172" s="5">
        <f t="shared" si="1416"/>
        <v>2.0540738219943715E-2</v>
      </c>
      <c r="Z1172" s="5">
        <f t="shared" si="1417"/>
        <v>1.7276620186217975E-3</v>
      </c>
      <c r="AA1172" s="5">
        <f t="shared" si="1418"/>
        <v>4.180285624152724E-3</v>
      </c>
      <c r="AB1172" s="5">
        <f t="shared" si="1419"/>
        <v>5.0573514122391949E-3</v>
      </c>
      <c r="AC1172" s="5">
        <f t="shared" si="1420"/>
        <v>3.6747727830239817E-4</v>
      </c>
      <c r="AD1172" s="5">
        <f t="shared" si="1421"/>
        <v>7.0020420277558879E-2</v>
      </c>
      <c r="AE1172" s="5">
        <f t="shared" si="1422"/>
        <v>4.1713724460512247E-2</v>
      </c>
      <c r="AF1172" s="5">
        <f t="shared" si="1423"/>
        <v>1.2425195403498663E-2</v>
      </c>
      <c r="AG1172" s="5">
        <f t="shared" si="1424"/>
        <v>2.4673810648143126E-3</v>
      </c>
      <c r="AH1172" s="5">
        <f t="shared" si="1425"/>
        <v>2.5730785790777078E-4</v>
      </c>
      <c r="AI1172" s="5">
        <f t="shared" si="1426"/>
        <v>6.2258724669506669E-4</v>
      </c>
      <c r="AJ1172" s="5">
        <f t="shared" si="1427"/>
        <v>7.5321228605128776E-4</v>
      </c>
      <c r="AK1172" s="5">
        <f t="shared" si="1428"/>
        <v>6.0749584455320027E-4</v>
      </c>
      <c r="AL1172" s="5">
        <f t="shared" si="1429"/>
        <v>2.1188094843114862E-5</v>
      </c>
      <c r="AM1172" s="5">
        <f t="shared" si="1430"/>
        <v>3.3884562272997139E-2</v>
      </c>
      <c r="AN1172" s="5">
        <f t="shared" si="1431"/>
        <v>2.0186272640438208E-2</v>
      </c>
      <c r="AO1172" s="5">
        <f t="shared" si="1432"/>
        <v>6.0128503333040321E-3</v>
      </c>
      <c r="AP1172" s="5">
        <f t="shared" si="1433"/>
        <v>1.1940249288779237E-3</v>
      </c>
      <c r="AQ1172" s="5">
        <f t="shared" si="1434"/>
        <v>1.7783107658009644E-4</v>
      </c>
      <c r="AR1172" s="5">
        <f t="shared" si="1435"/>
        <v>3.0657539739816E-5</v>
      </c>
      <c r="AS1172" s="5">
        <f t="shared" si="1436"/>
        <v>7.4179597204132659E-5</v>
      </c>
      <c r="AT1172" s="5">
        <f t="shared" si="1437"/>
        <v>8.9743219581004622E-5</v>
      </c>
      <c r="AU1172" s="5">
        <f t="shared" si="1438"/>
        <v>7.2381497197953866E-5</v>
      </c>
      <c r="AV1172" s="5">
        <f t="shared" si="1439"/>
        <v>4.3783930093084653E-5</v>
      </c>
      <c r="AW1172" s="5">
        <f t="shared" si="1440"/>
        <v>8.4838080396792131E-7</v>
      </c>
      <c r="AX1172" s="5">
        <f t="shared" si="1441"/>
        <v>1.3664627593414124E-2</v>
      </c>
      <c r="AY1172" s="5">
        <f t="shared" si="1442"/>
        <v>8.1405182663531056E-3</v>
      </c>
      <c r="AZ1172" s="5">
        <f t="shared" si="1443"/>
        <v>2.4248021832943135E-3</v>
      </c>
      <c r="BA1172" s="5">
        <f t="shared" si="1444"/>
        <v>4.8151443890340234E-4</v>
      </c>
      <c r="BB1172" s="5">
        <f t="shared" si="1445"/>
        <v>7.171393912145673E-5</v>
      </c>
      <c r="BC1172" s="5">
        <f t="shared" si="1446"/>
        <v>8.5445231109220905E-6</v>
      </c>
      <c r="BD1172" s="5">
        <f t="shared" si="1447"/>
        <v>3.043969555058852E-6</v>
      </c>
      <c r="BE1172" s="5">
        <f t="shared" si="1448"/>
        <v>7.3652497040606866E-6</v>
      </c>
      <c r="BF1172" s="5">
        <f t="shared" si="1449"/>
        <v>8.91055285244422E-6</v>
      </c>
      <c r="BG1172" s="5">
        <f t="shared" si="1450"/>
        <v>7.1867173846961651E-6</v>
      </c>
      <c r="BH1172" s="5">
        <f t="shared" si="1451"/>
        <v>4.3472813322682718E-6</v>
      </c>
      <c r="BI1172" s="5">
        <f t="shared" si="1452"/>
        <v>2.1037537969290484E-6</v>
      </c>
      <c r="BJ1172" s="8">
        <f t="shared" si="1453"/>
        <v>0.765777921840188</v>
      </c>
      <c r="BK1172" s="8">
        <f t="shared" si="1454"/>
        <v>0.15777642701834643</v>
      </c>
      <c r="BL1172" s="8">
        <f t="shared" si="1455"/>
        <v>7.078106561243043E-2</v>
      </c>
      <c r="BM1172" s="8">
        <f t="shared" si="1456"/>
        <v>0.56816502337694896</v>
      </c>
      <c r="BN1172" s="8">
        <f t="shared" si="1457"/>
        <v>0.41975838322708836</v>
      </c>
    </row>
    <row r="1173" spans="1:66" x14ac:dyDescent="0.25">
      <c r="A1173" t="s">
        <v>13</v>
      </c>
      <c r="B1173" t="s">
        <v>220</v>
      </c>
      <c r="C1173" t="s">
        <v>54</v>
      </c>
      <c r="D1173" s="7" t="s">
        <v>531</v>
      </c>
      <c r="E1173">
        <f>VLOOKUP(A1173,home!$A$2:$E$405,3,FALSE)</f>
        <v>1.2857000000000001</v>
      </c>
      <c r="F1173">
        <f>VLOOKUP(B1173,home!$B$2:$E$405,3,FALSE)</f>
        <v>1.5556000000000001</v>
      </c>
      <c r="G1173">
        <f>VLOOKUP(C1173,away!$B$2:$E$405,4,FALSE)</f>
        <v>1.8148</v>
      </c>
      <c r="H1173">
        <f>VLOOKUP(A1173,away!$A$2:$E$405,3,FALSE)</f>
        <v>1.4921</v>
      </c>
      <c r="I1173">
        <f>VLOOKUP(C1173,away!$B$2:$E$405,3,FALSE)</f>
        <v>0.67020000000000002</v>
      </c>
      <c r="J1173">
        <f>VLOOKUP(B1173,home!$B$2:$E$405,4,FALSE)</f>
        <v>2.0106000000000002</v>
      </c>
      <c r="K1173" s="3">
        <f t="shared" si="1402"/>
        <v>3.6296633728160002</v>
      </c>
      <c r="L1173" s="3">
        <f t="shared" si="1403"/>
        <v>2.0106108974520001</v>
      </c>
      <c r="M1173" s="5">
        <f t="shared" si="1404"/>
        <v>3.5518940936700065E-3</v>
      </c>
      <c r="N1173" s="5">
        <f t="shared" si="1405"/>
        <v>1.2892179895915507E-2</v>
      </c>
      <c r="O1173" s="5">
        <f t="shared" si="1406"/>
        <v>7.1414769713283094E-3</v>
      </c>
      <c r="P1173" s="5">
        <f t="shared" si="1407"/>
        <v>2.5921157390639306E-2</v>
      </c>
      <c r="Q1173" s="5">
        <f t="shared" si="1408"/>
        <v>2.3397136581979658E-2</v>
      </c>
      <c r="R1173" s="5">
        <f t="shared" si="1409"/>
        <v>7.1793657112276038E-3</v>
      </c>
      <c r="S1173" s="5">
        <f t="shared" si="1410"/>
        <v>4.7292119553038643E-2</v>
      </c>
      <c r="T1173" s="5">
        <f t="shared" si="1411"/>
        <v>4.7042537780901138E-2</v>
      </c>
      <c r="U1173" s="5">
        <f t="shared" si="1412"/>
        <v>2.605868076209393E-2</v>
      </c>
      <c r="V1173" s="5">
        <f t="shared" si="1413"/>
        <v>3.8347817372392901E-2</v>
      </c>
      <c r="W1173" s="5">
        <f t="shared" si="1414"/>
        <v>2.8307909893461637E-2</v>
      </c>
      <c r="X1173" s="5">
        <f t="shared" si="1415"/>
        <v>5.6916192115883252E-2</v>
      </c>
      <c r="Y1173" s="5">
        <f t="shared" si="1416"/>
        <v>5.7218158054833254E-2</v>
      </c>
      <c r="Z1173" s="5">
        <f t="shared" si="1417"/>
        <v>4.8116369785958174E-3</v>
      </c>
      <c r="AA1173" s="5">
        <f t="shared" si="1418"/>
        <v>1.7464622504496284E-2</v>
      </c>
      <c r="AB1173" s="5">
        <f t="shared" si="1419"/>
        <v>3.1695350312314102E-2</v>
      </c>
      <c r="AC1173" s="5">
        <f t="shared" si="1420"/>
        <v>1.7491016473942321E-2</v>
      </c>
      <c r="AD1173" s="5">
        <f t="shared" si="1421"/>
        <v>2.5687045925318341E-2</v>
      </c>
      <c r="AE1173" s="5">
        <f t="shared" si="1422"/>
        <v>5.1646654460795048E-2</v>
      </c>
      <c r="AF1173" s="5">
        <f t="shared" si="1423"/>
        <v>5.1920663137906255E-2</v>
      </c>
      <c r="AG1173" s="5">
        <f t="shared" si="1424"/>
        <v>3.4797417036002899E-2</v>
      </c>
      <c r="AH1173" s="5">
        <f t="shared" si="1425"/>
        <v>2.4185824359369413E-3</v>
      </c>
      <c r="AI1173" s="5">
        <f t="shared" si="1426"/>
        <v>8.7786400818564165E-3</v>
      </c>
      <c r="AJ1173" s="5">
        <f t="shared" si="1427"/>
        <v>1.5931754184124347E-2</v>
      </c>
      <c r="AK1173" s="5">
        <f t="shared" si="1428"/>
        <v>1.9275634875608069E-2</v>
      </c>
      <c r="AL1173" s="5">
        <f t="shared" si="1429"/>
        <v>5.1058660983313254E-3</v>
      </c>
      <c r="AM1173" s="5">
        <f t="shared" si="1430"/>
        <v>1.8647065950194094E-2</v>
      </c>
      <c r="AN1173" s="5">
        <f t="shared" si="1431"/>
        <v>3.7491994004966382E-2</v>
      </c>
      <c r="AO1173" s="5">
        <f t="shared" si="1432"/>
        <v>3.7690905856795243E-2</v>
      </c>
      <c r="AP1173" s="5">
        <f t="shared" si="1433"/>
        <v>2.5260582016836647E-2</v>
      </c>
      <c r="AQ1173" s="5">
        <f t="shared" si="1434"/>
        <v>1.2697300369757945E-2</v>
      </c>
      <c r="AR1173" s="5">
        <f t="shared" si="1435"/>
        <v>9.7256564041616346E-4</v>
      </c>
      <c r="AS1173" s="5">
        <f t="shared" si="1436"/>
        <v>3.5300858826778849E-3</v>
      </c>
      <c r="AT1173" s="5">
        <f t="shared" si="1437"/>
        <v>6.4065117156253803E-3</v>
      </c>
      <c r="AU1173" s="5">
        <f t="shared" si="1438"/>
        <v>7.7511603072406808E-3</v>
      </c>
      <c r="AV1173" s="5">
        <f t="shared" si="1439"/>
        <v>7.0335256660041768E-3</v>
      </c>
      <c r="AW1173" s="5">
        <f t="shared" si="1440"/>
        <v>1.0350499328281913E-3</v>
      </c>
      <c r="AX1173" s="5">
        <f t="shared" si="1441"/>
        <v>1.1280428714983984E-2</v>
      </c>
      <c r="AY1173" s="5">
        <f t="shared" si="1442"/>
        <v>2.2680552902277256E-2</v>
      </c>
      <c r="AZ1173" s="5">
        <f t="shared" si="1443"/>
        <v>2.2800883412777629E-2</v>
      </c>
      <c r="BA1173" s="5">
        <f t="shared" si="1444"/>
        <v>1.5281234887087752E-2</v>
      </c>
      <c r="BB1173" s="5">
        <f t="shared" si="1445"/>
        <v>7.6811543476255784E-3</v>
      </c>
      <c r="BC1173" s="5">
        <f t="shared" si="1446"/>
        <v>3.0887625272693585E-3</v>
      </c>
      <c r="BD1173" s="5">
        <f t="shared" si="1447"/>
        <v>3.2590851251802002E-4</v>
      </c>
      <c r="BE1173" s="5">
        <f t="shared" si="1448"/>
        <v>1.182938190775602E-3</v>
      </c>
      <c r="BF1173" s="5">
        <f t="shared" si="1449"/>
        <v>2.1468337116817148E-3</v>
      </c>
      <c r="BG1173" s="5">
        <f t="shared" si="1450"/>
        <v>2.5974278969392488E-3</v>
      </c>
      <c r="BH1173" s="5">
        <f t="shared" si="1451"/>
        <v>2.3569472252627207E-3</v>
      </c>
      <c r="BI1173" s="5">
        <f t="shared" si="1452"/>
        <v>1.7109850030392801E-3</v>
      </c>
      <c r="BJ1173" s="8">
        <f t="shared" si="1453"/>
        <v>0.60442675987356886</v>
      </c>
      <c r="BK1173" s="8">
        <f t="shared" si="1454"/>
        <v>0.16039042388429176</v>
      </c>
      <c r="BL1173" s="8">
        <f t="shared" si="1455"/>
        <v>0.17195899759116692</v>
      </c>
      <c r="BM1173" s="8">
        <f t="shared" si="1456"/>
        <v>0.83985910471341352</v>
      </c>
      <c r="BN1173" s="8">
        <f t="shared" si="1457"/>
        <v>8.0083210644760386E-2</v>
      </c>
    </row>
    <row r="1174" spans="1:66" x14ac:dyDescent="0.25">
      <c r="A1174" t="s">
        <v>16</v>
      </c>
      <c r="B1174" t="s">
        <v>57</v>
      </c>
      <c r="C1174" t="s">
        <v>464</v>
      </c>
      <c r="D1174" s="7" t="s">
        <v>531</v>
      </c>
      <c r="E1174">
        <f>VLOOKUP(A1174,home!$A$2:$E$405,3,FALSE)</f>
        <v>1.7778</v>
      </c>
      <c r="F1174">
        <f>VLOOKUP(B1174,home!$B$2:$E$405,3,FALSE)</f>
        <v>0.84370000000000001</v>
      </c>
      <c r="G1174">
        <f>VLOOKUP(C1174,away!$B$2:$E$405,4,FALSE)</f>
        <v>1.5468999999999999</v>
      </c>
      <c r="H1174">
        <f>VLOOKUP(A1174,away!$A$2:$E$405,3,FALSE)</f>
        <v>1.2716000000000001</v>
      </c>
      <c r="I1174">
        <f>VLOOKUP(C1174,away!$B$2:$E$405,3,FALSE)</f>
        <v>0.39319999999999999</v>
      </c>
      <c r="J1174">
        <f>VLOOKUP(B1174,home!$B$2:$E$405,4,FALSE)</f>
        <v>0.78639999999999999</v>
      </c>
      <c r="K1174" s="3">
        <f t="shared" si="1402"/>
        <v>2.3202415004339998</v>
      </c>
      <c r="L1174" s="3">
        <f t="shared" si="1403"/>
        <v>0.39319458956800002</v>
      </c>
      <c r="M1174" s="5">
        <f t="shared" si="1404"/>
        <v>6.6308572599737076E-2</v>
      </c>
      <c r="N1174" s="5">
        <f t="shared" si="1405"/>
        <v>0.15385190198045073</v>
      </c>
      <c r="O1174" s="5">
        <f t="shared" si="1406"/>
        <v>2.6072171988193553E-2</v>
      </c>
      <c r="P1174" s="5">
        <f t="shared" si="1407"/>
        <v>6.0493735453459499E-2</v>
      </c>
      <c r="Q1174" s="5">
        <f t="shared" si="1408"/>
        <v>0.17848678394787293</v>
      </c>
      <c r="R1174" s="5">
        <f t="shared" si="1409"/>
        <v>5.1257184820220347E-3</v>
      </c>
      <c r="S1174" s="5">
        <f t="shared" si="1410"/>
        <v>1.3797205571002046E-2</v>
      </c>
      <c r="T1174" s="5">
        <f t="shared" si="1411"/>
        <v>7.0180037757696184E-2</v>
      </c>
      <c r="U1174" s="5">
        <f t="shared" si="1412"/>
        <v>1.1892904741529089E-2</v>
      </c>
      <c r="V1174" s="5">
        <f t="shared" si="1413"/>
        <v>1.3985865562334463E-3</v>
      </c>
      <c r="W1174" s="5">
        <f t="shared" si="1414"/>
        <v>0.13804414779828392</v>
      </c>
      <c r="X1174" s="5">
        <f t="shared" si="1415"/>
        <v>5.4278212035810576E-2</v>
      </c>
      <c r="Y1174" s="5">
        <f t="shared" si="1416"/>
        <v>1.0670949651952708E-2</v>
      </c>
      <c r="Z1174" s="5">
        <f t="shared" si="1417"/>
        <v>6.7180159159325548E-4</v>
      </c>
      <c r="AA1174" s="5">
        <f t="shared" si="1418"/>
        <v>1.5587419328722842E-3</v>
      </c>
      <c r="AB1174" s="5">
        <f t="shared" si="1419"/>
        <v>1.8083288605584915E-3</v>
      </c>
      <c r="AC1174" s="5">
        <f t="shared" si="1420"/>
        <v>7.974621702787052E-5</v>
      </c>
      <c r="AD1174" s="5">
        <f t="shared" si="1421"/>
        <v>8.0073940153405798E-2</v>
      </c>
      <c r="AE1174" s="5">
        <f t="shared" si="1422"/>
        <v>3.1484640033710987E-2</v>
      </c>
      <c r="AF1174" s="5">
        <f t="shared" si="1423"/>
        <v>6.1897950578756068E-3</v>
      </c>
      <c r="AG1174" s="5">
        <f t="shared" si="1424"/>
        <v>8.1126464243047819E-4</v>
      </c>
      <c r="AH1174" s="5">
        <f t="shared" si="1425"/>
        <v>6.6037187769409794E-5</v>
      </c>
      <c r="AI1174" s="5">
        <f t="shared" si="1426"/>
        <v>1.5322222363453716E-4</v>
      </c>
      <c r="AJ1174" s="5">
        <f t="shared" si="1427"/>
        <v>1.7775628103281626E-4</v>
      </c>
      <c r="AK1174" s="5">
        <f t="shared" si="1428"/>
        <v>1.3747916673838309E-4</v>
      </c>
      <c r="AL1174" s="5">
        <f t="shared" si="1429"/>
        <v>2.9101193810450361E-6</v>
      </c>
      <c r="AM1174" s="5">
        <f t="shared" si="1430"/>
        <v>3.7158175809440114E-2</v>
      </c>
      <c r="AN1174" s="5">
        <f t="shared" si="1431"/>
        <v>1.4610393686488391E-2</v>
      </c>
      <c r="AO1174" s="5">
        <f t="shared" si="1432"/>
        <v>2.8723638744928507E-3</v>
      </c>
      <c r="AP1174" s="5">
        <f t="shared" si="1433"/>
        <v>3.7646597824038901E-4</v>
      </c>
      <c r="AQ1174" s="5">
        <f t="shared" si="1434"/>
        <v>3.7006096450136334E-5</v>
      </c>
      <c r="AR1174" s="5">
        <f t="shared" si="1435"/>
        <v>5.1930929882436082E-6</v>
      </c>
      <c r="AS1174" s="5">
        <f t="shared" si="1436"/>
        <v>1.2049229866935632E-5</v>
      </c>
      <c r="AT1174" s="5">
        <f t="shared" si="1437"/>
        <v>1.3978561592766452E-5</v>
      </c>
      <c r="AU1174" s="5">
        <f t="shared" si="1438"/>
        <v>1.0811212907969836E-5</v>
      </c>
      <c r="AV1174" s="5">
        <f t="shared" si="1439"/>
        <v>6.271156214774842E-6</v>
      </c>
      <c r="AW1174" s="5">
        <f t="shared" si="1440"/>
        <v>7.3747793029882101E-8</v>
      </c>
      <c r="AX1174" s="5">
        <f t="shared" si="1441"/>
        <v>1.4369323598914263E-2</v>
      </c>
      <c r="AY1174" s="5">
        <f t="shared" si="1442"/>
        <v>5.6499402948448707E-3</v>
      </c>
      <c r="AZ1174" s="5">
        <f t="shared" si="1443"/>
        <v>1.1107629776576169E-3</v>
      </c>
      <c r="BA1174" s="5">
        <f t="shared" si="1444"/>
        <v>1.4558199770247211E-4</v>
      </c>
      <c r="BB1174" s="5">
        <f t="shared" si="1445"/>
        <v>1.4310513458778257E-5</v>
      </c>
      <c r="BC1174" s="5">
        <f t="shared" si="1446"/>
        <v>1.1253632931863316E-6</v>
      </c>
      <c r="BD1174" s="5">
        <f t="shared" si="1447"/>
        <v>3.4031601101681742E-7</v>
      </c>
      <c r="BE1174" s="5">
        <f t="shared" si="1448"/>
        <v>7.8961533202337393E-7</v>
      </c>
      <c r="BF1174" s="5">
        <f t="shared" si="1449"/>
        <v>9.1604913136980243E-7</v>
      </c>
      <c r="BG1174" s="5">
        <f t="shared" si="1450"/>
        <v>7.0848507034691073E-7</v>
      </c>
      <c r="BH1174" s="5">
        <f t="shared" si="1451"/>
        <v>4.1096411566420112E-7</v>
      </c>
      <c r="BI1174" s="5">
        <f t="shared" si="1452"/>
        <v>1.9070719927064756E-7</v>
      </c>
      <c r="BJ1174" s="8">
        <f t="shared" si="1453"/>
        <v>0.80041712325047321</v>
      </c>
      <c r="BK1174" s="8">
        <f t="shared" si="1454"/>
        <v>0.14773069681168588</v>
      </c>
      <c r="BL1174" s="8">
        <f t="shared" si="1455"/>
        <v>4.7044020254780966E-2</v>
      </c>
      <c r="BM1174" s="8">
        <f t="shared" si="1456"/>
        <v>0.49987489090974535</v>
      </c>
      <c r="BN1174" s="8">
        <f t="shared" si="1457"/>
        <v>0.49033888445173585</v>
      </c>
    </row>
    <row r="1175" spans="1:66" x14ac:dyDescent="0.25">
      <c r="A1175" t="s">
        <v>16</v>
      </c>
      <c r="B1175" t="s">
        <v>224</v>
      </c>
      <c r="C1175" t="s">
        <v>221</v>
      </c>
      <c r="D1175" s="7" t="s">
        <v>531</v>
      </c>
      <c r="E1175">
        <f>VLOOKUP(A1175,home!$A$2:$E$405,3,FALSE)</f>
        <v>1.7778</v>
      </c>
      <c r="F1175">
        <f>VLOOKUP(B1175,home!$B$2:$E$405,3,FALSE)</f>
        <v>0.98440000000000005</v>
      </c>
      <c r="G1175">
        <f>VLOOKUP(C1175,away!$B$2:$E$405,4,FALSE)</f>
        <v>0.33750000000000002</v>
      </c>
      <c r="H1175">
        <f>VLOOKUP(A1175,away!$A$2:$E$405,3,FALSE)</f>
        <v>1.2716000000000001</v>
      </c>
      <c r="I1175">
        <f>VLOOKUP(C1175,away!$B$2:$E$405,3,FALSE)</f>
        <v>0.94369999999999998</v>
      </c>
      <c r="J1175">
        <f>VLOOKUP(B1175,home!$B$2:$E$405,4,FALSE)</f>
        <v>0.98299999999999998</v>
      </c>
      <c r="K1175" s="3">
        <f t="shared" si="1402"/>
        <v>0.59064738300000008</v>
      </c>
      <c r="L1175" s="3">
        <f t="shared" si="1403"/>
        <v>1.1796087683600001</v>
      </c>
      <c r="M1175" s="5">
        <f t="shared" si="1404"/>
        <v>0.17028936338626524</v>
      </c>
      <c r="N1175" s="5">
        <f t="shared" si="1405"/>
        <v>0.1005809668368336</v>
      </c>
      <c r="O1175" s="5">
        <f t="shared" si="1406"/>
        <v>0.20087482620888081</v>
      </c>
      <c r="P1175" s="5">
        <f t="shared" si="1407"/>
        <v>0.11864619041085528</v>
      </c>
      <c r="Q1175" s="5">
        <f t="shared" si="1408"/>
        <v>2.9703942420892776E-2</v>
      </c>
      <c r="R1175" s="5">
        <f t="shared" si="1409"/>
        <v>0.11847685316939352</v>
      </c>
      <c r="S1175" s="5">
        <f t="shared" si="1410"/>
        <v>2.0666174062613694E-2</v>
      </c>
      <c r="T1175" s="5">
        <f t="shared" si="1411"/>
        <v>3.5039030934545683E-2</v>
      </c>
      <c r="U1175" s="5">
        <f t="shared" si="1412"/>
        <v>6.997804327057755E-2</v>
      </c>
      <c r="V1175" s="5">
        <f t="shared" si="1413"/>
        <v>1.5998668867956295E-3</v>
      </c>
      <c r="W1175" s="5">
        <f t="shared" si="1414"/>
        <v>5.8481852852276693E-3</v>
      </c>
      <c r="X1175" s="5">
        <f t="shared" si="1415"/>
        <v>6.898570641448486E-3</v>
      </c>
      <c r="Y1175" s="5">
        <f t="shared" si="1416"/>
        <v>4.0688072089017533E-3</v>
      </c>
      <c r="Z1175" s="5">
        <f t="shared" si="1417"/>
        <v>4.6585444948772294E-2</v>
      </c>
      <c r="AA1175" s="5">
        <f t="shared" si="1418"/>
        <v>2.7515571144882931E-2</v>
      </c>
      <c r="AB1175" s="5">
        <f t="shared" si="1419"/>
        <v>8.1260000442377085E-3</v>
      </c>
      <c r="AC1175" s="5">
        <f t="shared" si="1420"/>
        <v>6.9667486678327611E-5</v>
      </c>
      <c r="AD1175" s="5">
        <f t="shared" si="1421"/>
        <v>8.6355383350470772E-4</v>
      </c>
      <c r="AE1175" s="5">
        <f t="shared" si="1422"/>
        <v>1.0186556739530447E-3</v>
      </c>
      <c r="AF1175" s="5">
        <f t="shared" si="1423"/>
        <v>6.0080758246733865E-4</v>
      </c>
      <c r="AG1175" s="5">
        <f t="shared" si="1424"/>
        <v>2.3623929745854891E-4</v>
      </c>
      <c r="AH1175" s="5">
        <f t="shared" si="1425"/>
        <v>1.3738149834880963E-2</v>
      </c>
      <c r="AI1175" s="5">
        <f t="shared" si="1426"/>
        <v>8.1144022472343248E-3</v>
      </c>
      <c r="AJ1175" s="5">
        <f t="shared" si="1427"/>
        <v>2.3963752259691363E-3</v>
      </c>
      <c r="AK1175" s="5">
        <f t="shared" si="1428"/>
        <v>4.7180425196823484E-4</v>
      </c>
      <c r="AL1175" s="5">
        <f t="shared" si="1429"/>
        <v>1.941585011656521E-6</v>
      </c>
      <c r="AM1175" s="5">
        <f t="shared" si="1430"/>
        <v>1.0201116236783474E-4</v>
      </c>
      <c r="AN1175" s="5">
        <f t="shared" si="1431"/>
        <v>1.2033326159969351E-4</v>
      </c>
      <c r="AO1175" s="5">
        <f t="shared" si="1432"/>
        <v>7.0973085254178106E-5</v>
      </c>
      <c r="AP1175" s="5">
        <f t="shared" si="1433"/>
        <v>2.7906824561130109E-5</v>
      </c>
      <c r="AQ1175" s="5">
        <f t="shared" si="1434"/>
        <v>8.2297837373483187E-6</v>
      </c>
      <c r="AR1175" s="5">
        <f t="shared" si="1435"/>
        <v>3.2411284012538134E-3</v>
      </c>
      <c r="AS1175" s="5">
        <f t="shared" si="1436"/>
        <v>1.9143640081675389E-3</v>
      </c>
      <c r="AT1175" s="5">
        <f t="shared" si="1437"/>
        <v>5.6535704576677378E-4</v>
      </c>
      <c r="AU1175" s="5">
        <f t="shared" si="1438"/>
        <v>1.1130888651425209E-4</v>
      </c>
      <c r="AV1175" s="5">
        <f t="shared" si="1439"/>
        <v>1.6436075631071745E-5</v>
      </c>
      <c r="AW1175" s="5">
        <f t="shared" si="1440"/>
        <v>3.7576833992550768E-8</v>
      </c>
      <c r="AX1175" s="5">
        <f t="shared" si="1441"/>
        <v>1.0042104348224941E-5</v>
      </c>
      <c r="AY1175" s="5">
        <f t="shared" si="1442"/>
        <v>1.1845754341952222E-5</v>
      </c>
      <c r="AZ1175" s="5">
        <f t="shared" si="1443"/>
        <v>6.9866778448026951E-6</v>
      </c>
      <c r="BA1175" s="5">
        <f t="shared" si="1444"/>
        <v>2.7471821491452696E-6</v>
      </c>
      <c r="BB1175" s="5">
        <f t="shared" si="1445"/>
        <v>8.1015003785345707E-7</v>
      </c>
      <c r="BC1175" s="5">
        <f t="shared" si="1446"/>
        <v>1.9113201766782471E-7</v>
      </c>
      <c r="BD1175" s="5">
        <f t="shared" si="1447"/>
        <v>6.3721058024993819E-4</v>
      </c>
      <c r="BE1175" s="5">
        <f t="shared" si="1448"/>
        <v>3.7636676164453753E-4</v>
      </c>
      <c r="BF1175" s="5">
        <f t="shared" si="1449"/>
        <v>1.1115002140676543E-4</v>
      </c>
      <c r="BG1175" s="5">
        <f t="shared" si="1450"/>
        <v>2.188348975476667E-5</v>
      </c>
      <c r="BH1175" s="5">
        <f t="shared" si="1451"/>
        <v>3.2313564886400607E-6</v>
      </c>
      <c r="BI1175" s="5">
        <f t="shared" si="1452"/>
        <v>3.8171845071106446E-7</v>
      </c>
      <c r="BJ1175" s="8">
        <f t="shared" si="1453"/>
        <v>0.18522083683349344</v>
      </c>
      <c r="BK1175" s="8">
        <f t="shared" si="1454"/>
        <v>0.31128504957256176</v>
      </c>
      <c r="BL1175" s="8">
        <f t="shared" si="1455"/>
        <v>0.45669084374335406</v>
      </c>
      <c r="BM1175" s="8">
        <f t="shared" si="1456"/>
        <v>0.26119822448755237</v>
      </c>
      <c r="BN1175" s="8">
        <f t="shared" si="1457"/>
        <v>0.73857214243312119</v>
      </c>
    </row>
    <row r="1176" spans="1:66" x14ac:dyDescent="0.25">
      <c r="A1176" t="s">
        <v>16</v>
      </c>
      <c r="B1176" t="s">
        <v>18</v>
      </c>
      <c r="C1176" t="s">
        <v>225</v>
      </c>
      <c r="D1176" s="7" t="s">
        <v>531</v>
      </c>
      <c r="E1176">
        <f>VLOOKUP(A1176,home!$A$2:$E$405,3,FALSE)</f>
        <v>1.7778</v>
      </c>
      <c r="F1176">
        <f>VLOOKUP(B1176,home!$B$2:$E$405,3,FALSE)</f>
        <v>2.25</v>
      </c>
      <c r="G1176">
        <f>VLOOKUP(C1176,away!$B$2:$E$405,4,FALSE)</f>
        <v>1.125</v>
      </c>
      <c r="H1176">
        <f>VLOOKUP(A1176,away!$A$2:$E$405,3,FALSE)</f>
        <v>1.2716000000000001</v>
      </c>
      <c r="I1176">
        <f>VLOOKUP(C1176,away!$B$2:$E$405,3,FALSE)</f>
        <v>0.58979999999999999</v>
      </c>
      <c r="J1176">
        <f>VLOOKUP(B1176,home!$B$2:$E$405,4,FALSE)</f>
        <v>0.62909999999999999</v>
      </c>
      <c r="K1176" s="3">
        <f t="shared" si="1402"/>
        <v>4.5000562500000001</v>
      </c>
      <c r="L1176" s="3">
        <f t="shared" si="1403"/>
        <v>0.47181850768799999</v>
      </c>
      <c r="M1176" s="5">
        <f t="shared" si="1404"/>
        <v>6.9301435085657023E-3</v>
      </c>
      <c r="N1176" s="5">
        <f t="shared" si="1405"/>
        <v>3.1186035609118014E-2</v>
      </c>
      <c r="O1176" s="5">
        <f t="shared" si="1406"/>
        <v>3.2697699682751507E-3</v>
      </c>
      <c r="P1176" s="5">
        <f t="shared" si="1407"/>
        <v>1.4714148781798891E-2</v>
      </c>
      <c r="Q1176" s="5">
        <f t="shared" si="1408"/>
        <v>7.016945722776706E-2</v>
      </c>
      <c r="R1176" s="5">
        <f t="shared" si="1409"/>
        <v>7.7136899345731016E-4</v>
      </c>
      <c r="S1176" s="5">
        <f t="shared" si="1410"/>
        <v>7.8103063127520651E-3</v>
      </c>
      <c r="T1176" s="5">
        <f t="shared" si="1411"/>
        <v>3.3107248594482004E-2</v>
      </c>
      <c r="U1176" s="5">
        <f t="shared" si="1412"/>
        <v>3.4712038600637775E-3</v>
      </c>
      <c r="V1176" s="5">
        <f t="shared" si="1413"/>
        <v>1.8425465660786046E-3</v>
      </c>
      <c r="W1176" s="5">
        <f t="shared" si="1414"/>
        <v>0.1052555015189736</v>
      </c>
      <c r="X1176" s="5">
        <f t="shared" si="1415"/>
        <v>4.9661493652634149E-2</v>
      </c>
      <c r="Y1176" s="5">
        <f t="shared" si="1416"/>
        <v>1.1715605912371462E-2</v>
      </c>
      <c r="Z1176" s="5">
        <f t="shared" si="1417"/>
        <v>1.2131538912327425E-4</v>
      </c>
      <c r="AA1176" s="5">
        <f t="shared" si="1418"/>
        <v>5.4592607504537233E-4</v>
      </c>
      <c r="AB1176" s="5">
        <f t="shared" si="1419"/>
        <v>1.2283490230229487E-3</v>
      </c>
      <c r="AC1176" s="5">
        <f t="shared" si="1420"/>
        <v>2.4450706068679563E-4</v>
      </c>
      <c r="AD1176" s="5">
        <f t="shared" si="1421"/>
        <v>0.11841391936433543</v>
      </c>
      <c r="AE1176" s="5">
        <f t="shared" si="1422"/>
        <v>5.5869878723967911E-2</v>
      </c>
      <c r="AF1176" s="5">
        <f t="shared" si="1423"/>
        <v>1.3180221402126038E-2</v>
      </c>
      <c r="AG1176" s="5">
        <f t="shared" si="1424"/>
        <v>2.0728907976495159E-3</v>
      </c>
      <c r="AH1176" s="5">
        <f t="shared" si="1425"/>
        <v>1.430971146393307E-5</v>
      </c>
      <c r="AI1176" s="5">
        <f t="shared" si="1426"/>
        <v>6.4394506508968659E-5</v>
      </c>
      <c r="AJ1176" s="5">
        <f t="shared" si="1427"/>
        <v>1.4488945074067508E-4</v>
      </c>
      <c r="AK1176" s="5">
        <f t="shared" si="1428"/>
        <v>2.1733689278821401E-4</v>
      </c>
      <c r="AL1176" s="5">
        <f t="shared" si="1429"/>
        <v>2.076559173528828E-5</v>
      </c>
      <c r="AM1176" s="5">
        <f t="shared" si="1430"/>
        <v>0.10657385958449472</v>
      </c>
      <c r="AN1176" s="5">
        <f t="shared" si="1431"/>
        <v>5.0283519387706761E-2</v>
      </c>
      <c r="AO1176" s="5">
        <f t="shared" si="1432"/>
        <v>1.1862347539404208E-2</v>
      </c>
      <c r="AP1176" s="5">
        <f t="shared" si="1433"/>
        <v>1.8656250379060376E-3</v>
      </c>
      <c r="AQ1176" s="5">
        <f t="shared" si="1434"/>
        <v>2.2005910532254877E-4</v>
      </c>
      <c r="AR1176" s="5">
        <f t="shared" si="1435"/>
        <v>1.3503173416717538E-6</v>
      </c>
      <c r="AS1176" s="5">
        <f t="shared" si="1436"/>
        <v>6.0765039928733607E-6</v>
      </c>
      <c r="AT1176" s="5">
        <f t="shared" si="1437"/>
        <v>1.3672304885639864E-5</v>
      </c>
      <c r="AU1176" s="5">
        <f t="shared" si="1438"/>
        <v>2.05087136841764E-5</v>
      </c>
      <c r="AV1176" s="5">
        <f t="shared" si="1439"/>
        <v>2.3072591298484638E-5</v>
      </c>
      <c r="AW1176" s="5">
        <f t="shared" si="1440"/>
        <v>1.2247141217104099E-6</v>
      </c>
      <c r="AX1176" s="5">
        <f t="shared" si="1441"/>
        <v>7.9931393818304664E-2</v>
      </c>
      <c r="AY1176" s="5">
        <f t="shared" si="1442"/>
        <v>3.7713110948774338E-2</v>
      </c>
      <c r="AZ1176" s="5">
        <f t="shared" si="1443"/>
        <v>8.8968718640613405E-3</v>
      </c>
      <c r="BA1176" s="5">
        <f t="shared" si="1444"/>
        <v>1.3992362686642589E-3</v>
      </c>
      <c r="BB1176" s="5">
        <f t="shared" si="1445"/>
        <v>1.65046392046024E-4</v>
      </c>
      <c r="BC1176" s="5">
        <f t="shared" si="1446"/>
        <v>1.5574388478888733E-5</v>
      </c>
      <c r="BD1176" s="5">
        <f t="shared" si="1447"/>
        <v>1.0618411884213232E-7</v>
      </c>
      <c r="BE1176" s="5">
        <f t="shared" si="1448"/>
        <v>4.7783450764628024E-7</v>
      </c>
      <c r="BF1176" s="5">
        <f t="shared" si="1449"/>
        <v>1.0751410812996584E-6</v>
      </c>
      <c r="BG1176" s="5">
        <f t="shared" si="1450"/>
        <v>1.612731780844762E-6</v>
      </c>
      <c r="BH1176" s="5">
        <f t="shared" si="1451"/>
        <v>1.8143459324910253E-6</v>
      </c>
      <c r="BI1176" s="5">
        <f t="shared" si="1452"/>
        <v>1.6329317506336633E-6</v>
      </c>
      <c r="BJ1176" s="8">
        <f t="shared" si="1453"/>
        <v>0.78955889713858896</v>
      </c>
      <c r="BK1176" s="8">
        <f t="shared" si="1454"/>
        <v>6.9275528770391698E-2</v>
      </c>
      <c r="BL1176" s="8">
        <f t="shared" si="1455"/>
        <v>9.7989480817409508E-3</v>
      </c>
      <c r="BM1176" s="8">
        <f t="shared" si="1456"/>
        <v>0.70400187905621014</v>
      </c>
      <c r="BN1176" s="8">
        <f t="shared" si="1457"/>
        <v>0.12704092408898213</v>
      </c>
    </row>
    <row r="1177" spans="1:66" x14ac:dyDescent="0.25">
      <c r="A1177" t="s">
        <v>16</v>
      </c>
      <c r="B1177" t="s">
        <v>56</v>
      </c>
      <c r="C1177" t="s">
        <v>426</v>
      </c>
      <c r="D1177" s="7" t="s">
        <v>531</v>
      </c>
      <c r="E1177">
        <f>VLOOKUP(A1177,home!$A$2:$E$405,3,FALSE)</f>
        <v>1.7778</v>
      </c>
      <c r="F1177">
        <f>VLOOKUP(B1177,home!$B$2:$E$405,3,FALSE)</f>
        <v>1.5468999999999999</v>
      </c>
      <c r="G1177">
        <f>VLOOKUP(C1177,away!$B$2:$E$405,4,FALSE)</f>
        <v>1.2656000000000001</v>
      </c>
      <c r="H1177">
        <f>VLOOKUP(A1177,away!$A$2:$E$405,3,FALSE)</f>
        <v>1.2716000000000001</v>
      </c>
      <c r="I1177">
        <f>VLOOKUP(C1177,away!$B$2:$E$405,3,FALSE)</f>
        <v>0.39319999999999999</v>
      </c>
      <c r="J1177">
        <f>VLOOKUP(B1177,home!$B$2:$E$405,4,FALSE)</f>
        <v>0.78639999999999999</v>
      </c>
      <c r="K1177" s="3">
        <f t="shared" si="1402"/>
        <v>3.4804997545920004</v>
      </c>
      <c r="L1177" s="3">
        <f t="shared" si="1403"/>
        <v>0.39319458956800002</v>
      </c>
      <c r="M1177" s="5">
        <f t="shared" si="1404"/>
        <v>2.0781453594197176E-2</v>
      </c>
      <c r="N1177" s="5">
        <f t="shared" si="1405"/>
        <v>7.2329844134668309E-2</v>
      </c>
      <c r="O1177" s="5">
        <f t="shared" si="1406"/>
        <v>8.1711551165967976E-3</v>
      </c>
      <c r="P1177" s="5">
        <f t="shared" si="1407"/>
        <v>2.8439703378048319E-2</v>
      </c>
      <c r="Q1177" s="5">
        <f t="shared" si="1408"/>
        <v>0.12587200238019536</v>
      </c>
      <c r="R1177" s="5">
        <f t="shared" si="1409"/>
        <v>1.6064269911833704E-3</v>
      </c>
      <c r="S1177" s="5">
        <f t="shared" si="1410"/>
        <v>9.7300307286639909E-3</v>
      </c>
      <c r="T1177" s="5">
        <f t="shared" si="1411"/>
        <v>4.9492190313983234E-2</v>
      </c>
      <c r="U1177" s="5">
        <f t="shared" si="1412"/>
        <v>5.591168748583686E-3</v>
      </c>
      <c r="V1177" s="5">
        <f t="shared" si="1413"/>
        <v>1.4795200095561699E-3</v>
      </c>
      <c r="W1177" s="5">
        <f t="shared" si="1414"/>
        <v>0.14603249113142455</v>
      </c>
      <c r="X1177" s="5">
        <f t="shared" si="1415"/>
        <v>5.7419185414013085E-2</v>
      </c>
      <c r="Y1177" s="5">
        <f t="shared" si="1416"/>
        <v>1.1288456521095882E-2</v>
      </c>
      <c r="Z1177" s="5">
        <f t="shared" si="1417"/>
        <v>2.1054613382310089E-4</v>
      </c>
      <c r="AA1177" s="5">
        <f t="shared" si="1418"/>
        <v>7.3280576710159709E-4</v>
      </c>
      <c r="AB1177" s="5">
        <f t="shared" si="1419"/>
        <v>1.2752651462803557E-3</v>
      </c>
      <c r="AC1177" s="5">
        <f t="shared" si="1420"/>
        <v>1.2654646011327957E-4</v>
      </c>
      <c r="AD1177" s="5">
        <f t="shared" si="1421"/>
        <v>0.12706651238634545</v>
      </c>
      <c r="AE1177" s="5">
        <f t="shared" si="1422"/>
        <v>4.9961865185586284E-2</v>
      </c>
      <c r="AF1177" s="5">
        <f t="shared" si="1423"/>
        <v>9.8223675378491734E-3</v>
      </c>
      <c r="AG1177" s="5">
        <f t="shared" si="1424"/>
        <v>1.2873672575435511E-3</v>
      </c>
      <c r="AH1177" s="5">
        <f t="shared" si="1425"/>
        <v>2.0696400168425834E-5</v>
      </c>
      <c r="AI1177" s="5">
        <f t="shared" si="1426"/>
        <v>7.2033815707143954E-5</v>
      </c>
      <c r="AJ1177" s="5">
        <f t="shared" si="1427"/>
        <v>1.2535683894551996E-4</v>
      </c>
      <c r="AK1177" s="5">
        <f t="shared" si="1428"/>
        <v>1.454348157287704E-4</v>
      </c>
      <c r="AL1177" s="5">
        <f t="shared" si="1429"/>
        <v>6.927222434851486E-6</v>
      </c>
      <c r="AM1177" s="5">
        <f t="shared" si="1430"/>
        <v>8.8450993035507297E-2</v>
      </c>
      <c r="AN1177" s="5">
        <f t="shared" si="1431"/>
        <v>3.4778451903478322E-2</v>
      </c>
      <c r="AO1177" s="5">
        <f t="shared" si="1432"/>
        <v>6.8373495609992925E-3</v>
      </c>
      <c r="AP1177" s="5">
        <f t="shared" si="1433"/>
        <v>8.9613628479002095E-4</v>
      </c>
      <c r="AQ1177" s="5">
        <f t="shared" si="1434"/>
        <v>8.8088984673751147E-5</v>
      </c>
      <c r="AR1177" s="5">
        <f t="shared" si="1435"/>
        <v>1.6275425139518567E-6</v>
      </c>
      <c r="AS1177" s="5">
        <f t="shared" si="1436"/>
        <v>5.6646613203974842E-6</v>
      </c>
      <c r="AT1177" s="5">
        <f t="shared" si="1437"/>
        <v>9.8579261677451212E-6</v>
      </c>
      <c r="AU1177" s="5">
        <f t="shared" si="1438"/>
        <v>1.1436836535874319E-5</v>
      </c>
      <c r="AV1177" s="5">
        <f t="shared" si="1439"/>
        <v>9.9514766891048491E-6</v>
      </c>
      <c r="AW1177" s="5">
        <f t="shared" si="1440"/>
        <v>2.6333329484809465E-7</v>
      </c>
      <c r="AX1177" s="5">
        <f t="shared" si="1441"/>
        <v>5.1308943258916988E-2</v>
      </c>
      <c r="AY1177" s="5">
        <f t="shared" si="1442"/>
        <v>2.0174398885857668E-2</v>
      </c>
      <c r="AZ1177" s="5">
        <f t="shared" si="1443"/>
        <v>3.9662322448529609E-3</v>
      </c>
      <c r="BA1177" s="5">
        <f t="shared" si="1444"/>
        <v>5.1983368654877587E-4</v>
      </c>
      <c r="BB1177" s="5">
        <f t="shared" si="1445"/>
        <v>5.1098948256541564E-5</v>
      </c>
      <c r="BC1177" s="5">
        <f t="shared" si="1446"/>
        <v>4.0183659974174667E-6</v>
      </c>
      <c r="BD1177" s="5">
        <f t="shared" si="1447"/>
        <v>1.0665681846296189E-7</v>
      </c>
      <c r="BE1177" s="5">
        <f t="shared" si="1448"/>
        <v>3.7121903048590234E-7</v>
      </c>
      <c r="BF1177" s="5">
        <f t="shared" si="1449"/>
        <v>6.4601387225303179E-7</v>
      </c>
      <c r="BG1177" s="5">
        <f t="shared" si="1450"/>
        <v>7.4948370794656838E-7</v>
      </c>
      <c r="BH1177" s="5">
        <f t="shared" si="1451"/>
        <v>6.5214446539468359E-7</v>
      </c>
      <c r="BI1177" s="5">
        <f t="shared" si="1452"/>
        <v>4.5395773035294534E-7</v>
      </c>
      <c r="BJ1177" s="8">
        <f t="shared" si="1453"/>
        <v>0.85764782742258361</v>
      </c>
      <c r="BK1177" s="8">
        <f t="shared" si="1454"/>
        <v>8.0738580278871458E-2</v>
      </c>
      <c r="BL1177" s="8">
        <f t="shared" si="1455"/>
        <v>1.7781861559147644E-2</v>
      </c>
      <c r="BM1177" s="8">
        <f t="shared" si="1456"/>
        <v>0.67900409424697394</v>
      </c>
      <c r="BN1177" s="8">
        <f t="shared" si="1457"/>
        <v>0.25720058559488929</v>
      </c>
    </row>
    <row r="1178" spans="1:66" x14ac:dyDescent="0.25">
      <c r="A1178" t="s">
        <v>59</v>
      </c>
      <c r="B1178" t="s">
        <v>66</v>
      </c>
      <c r="C1178" t="s">
        <v>67</v>
      </c>
      <c r="D1178" s="7" t="s">
        <v>531</v>
      </c>
      <c r="E1178">
        <f>VLOOKUP(A1178,home!$A$2:$E$405,3,FALSE)</f>
        <v>1.806</v>
      </c>
      <c r="F1178">
        <f>VLOOKUP(B1178,home!$B$2:$E$405,3,FALSE)</f>
        <v>1.292</v>
      </c>
      <c r="G1178">
        <f>VLOOKUP(C1178,away!$B$2:$E$405,4,FALSE)</f>
        <v>0.92279999999999995</v>
      </c>
      <c r="H1178">
        <f>VLOOKUP(A1178,away!$A$2:$E$405,3,FALSE)</f>
        <v>1.1493</v>
      </c>
      <c r="I1178">
        <f>VLOOKUP(C1178,away!$B$2:$E$405,3,FALSE)</f>
        <v>0.58009999999999995</v>
      </c>
      <c r="J1178">
        <f>VLOOKUP(B1178,home!$B$2:$E$405,4,FALSE)</f>
        <v>1.4501999999999999</v>
      </c>
      <c r="K1178" s="3">
        <f t="shared" si="1402"/>
        <v>2.1532172256000002</v>
      </c>
      <c r="L1178" s="3">
        <f t="shared" si="1403"/>
        <v>0.96686129028599987</v>
      </c>
      <c r="M1178" s="5">
        <f t="shared" si="1404"/>
        <v>4.4153701516596408E-2</v>
      </c>
      <c r="N1178" s="5">
        <f t="shared" si="1405"/>
        <v>9.5072510679536232E-2</v>
      </c>
      <c r="O1178" s="5">
        <f t="shared" si="1406"/>
        <v>4.2690504819239312E-2</v>
      </c>
      <c r="P1178" s="5">
        <f t="shared" si="1407"/>
        <v>9.1921930346345895E-2</v>
      </c>
      <c r="Q1178" s="5">
        <f t="shared" si="1408"/>
        <v>0.10235588383810872</v>
      </c>
      <c r="R1178" s="5">
        <f t="shared" si="1409"/>
        <v>2.0637898286245203E-2</v>
      </c>
      <c r="S1178" s="5">
        <f t="shared" si="1410"/>
        <v>4.7842202286383813E-2</v>
      </c>
      <c r="T1178" s="5">
        <f t="shared" si="1411"/>
        <v>9.8963941916077713E-2</v>
      </c>
      <c r="U1178" s="5">
        <f t="shared" si="1412"/>
        <v>4.4437878090123895E-2</v>
      </c>
      <c r="V1178" s="5">
        <f t="shared" si="1413"/>
        <v>1.1066764595116164E-2</v>
      </c>
      <c r="W1178" s="5">
        <f t="shared" si="1414"/>
        <v>7.3464817407242783E-2</v>
      </c>
      <c r="X1178" s="5">
        <f t="shared" si="1415"/>
        <v>7.1030288148992135E-2</v>
      </c>
      <c r="Y1178" s="5">
        <f t="shared" si="1416"/>
        <v>3.4338218024560448E-2</v>
      </c>
      <c r="Z1178" s="5">
        <f t="shared" si="1417"/>
        <v>6.6513283219434222E-3</v>
      </c>
      <c r="AA1178" s="5">
        <f t="shared" si="1418"/>
        <v>1.4321754715929719E-2</v>
      </c>
      <c r="AB1178" s="5">
        <f t="shared" si="1419"/>
        <v>1.5418924477578956E-2</v>
      </c>
      <c r="AC1178" s="5">
        <f t="shared" si="1420"/>
        <v>1.4399675583955606E-3</v>
      </c>
      <c r="AD1178" s="5">
        <f t="shared" si="1421"/>
        <v>3.9546427579208482E-2</v>
      </c>
      <c r="AE1178" s="5">
        <f t="shared" si="1422"/>
        <v>3.8235909995435358E-2</v>
      </c>
      <c r="AF1178" s="5">
        <f t="shared" si="1423"/>
        <v>1.8484410636722994E-2</v>
      </c>
      <c r="AG1178" s="5">
        <f t="shared" si="1424"/>
        <v>5.9572870394660853E-3</v>
      </c>
      <c r="AH1178" s="5">
        <f t="shared" si="1425"/>
        <v>1.6077279708675077E-3</v>
      </c>
      <c r="AI1178" s="5">
        <f t="shared" si="1426"/>
        <v>3.4617875609508526E-3</v>
      </c>
      <c r="AJ1178" s="5">
        <f t="shared" si="1427"/>
        <v>3.7269903038035937E-3</v>
      </c>
      <c r="AK1178" s="5">
        <f t="shared" si="1428"/>
        <v>2.6750065739313588E-3</v>
      </c>
      <c r="AL1178" s="5">
        <f t="shared" si="1429"/>
        <v>1.1991257181831661E-4</v>
      </c>
      <c r="AM1178" s="5">
        <f t="shared" si="1430"/>
        <v>1.7030409814898926E-2</v>
      </c>
      <c r="AN1178" s="5">
        <f t="shared" si="1431"/>
        <v>1.6466044007732529E-2</v>
      </c>
      <c r="AO1178" s="5">
        <f t="shared" si="1432"/>
        <v>7.9601902776111639E-3</v>
      </c>
      <c r="AP1178" s="5">
        <f t="shared" si="1433"/>
        <v>2.5654666142444008E-3</v>
      </c>
      <c r="AQ1178" s="5">
        <f t="shared" si="1434"/>
        <v>6.2011259020849918E-4</v>
      </c>
      <c r="AR1178" s="5">
        <f t="shared" si="1435"/>
        <v>3.1088998806837024E-4</v>
      </c>
      <c r="AS1178" s="5">
        <f t="shared" si="1436"/>
        <v>6.6941367757539325E-4</v>
      </c>
      <c r="AT1178" s="5">
        <f t="shared" si="1437"/>
        <v>7.2069653080379084E-4</v>
      </c>
      <c r="AU1178" s="5">
        <f t="shared" si="1438"/>
        <v>5.1727206151896119E-4</v>
      </c>
      <c r="AV1178" s="5">
        <f t="shared" si="1439"/>
        <v>2.7844977829606258E-4</v>
      </c>
      <c r="AW1178" s="5">
        <f t="shared" si="1440"/>
        <v>6.9344853543978347E-6</v>
      </c>
      <c r="AX1178" s="5">
        <f t="shared" si="1441"/>
        <v>6.1116952954112722E-3</v>
      </c>
      <c r="AY1178" s="5">
        <f t="shared" si="1442"/>
        <v>5.9091615991562173E-3</v>
      </c>
      <c r="AZ1178" s="5">
        <f t="shared" si="1443"/>
        <v>2.8566698041343308E-3</v>
      </c>
      <c r="BA1178" s="5">
        <f t="shared" si="1444"/>
        <v>9.2066781758212463E-4</v>
      </c>
      <c r="BB1178" s="5">
        <f t="shared" si="1445"/>
        <v>2.2253951850806212E-4</v>
      </c>
      <c r="BC1178" s="5">
        <f t="shared" si="1446"/>
        <v>4.3032969200866025E-5</v>
      </c>
      <c r="BD1178" s="5">
        <f t="shared" si="1447"/>
        <v>5.0097915833463914E-5</v>
      </c>
      <c r="BE1178" s="5">
        <f t="shared" si="1448"/>
        <v>1.0787169533927349E-4</v>
      </c>
      <c r="BF1178" s="5">
        <f t="shared" si="1449"/>
        <v>1.1613559627959948E-4</v>
      </c>
      <c r="BG1178" s="5">
        <f t="shared" si="1450"/>
        <v>8.3355055471520298E-5</v>
      </c>
      <c r="BH1178" s="5">
        <f t="shared" si="1451"/>
        <v>4.4870385320530273E-5</v>
      </c>
      <c r="BI1178" s="5">
        <f t="shared" si="1452"/>
        <v>1.9323137318295035E-5</v>
      </c>
      <c r="BJ1178" s="8">
        <f t="shared" si="1453"/>
        <v>0.63815568557403923</v>
      </c>
      <c r="BK1178" s="8">
        <f t="shared" si="1454"/>
        <v>0.20245364047381237</v>
      </c>
      <c r="BL1178" s="8">
        <f t="shared" si="1455"/>
        <v>0.15189684862049563</v>
      </c>
      <c r="BM1178" s="8">
        <f t="shared" si="1456"/>
        <v>0.59642284639041743</v>
      </c>
      <c r="BN1178" s="8">
        <f t="shared" si="1457"/>
        <v>0.39683242948607172</v>
      </c>
    </row>
    <row r="1179" spans="1:66" x14ac:dyDescent="0.25">
      <c r="A1179" t="s">
        <v>59</v>
      </c>
      <c r="B1179" t="s">
        <v>75</v>
      </c>
      <c r="C1179" t="s">
        <v>63</v>
      </c>
      <c r="D1179" s="7" t="s">
        <v>531</v>
      </c>
      <c r="E1179">
        <f>VLOOKUP(A1179,home!$A$2:$E$405,3,FALSE)</f>
        <v>1.806</v>
      </c>
      <c r="F1179">
        <f>VLOOKUP(B1179,home!$B$2:$E$405,3,FALSE)</f>
        <v>0.36909999999999998</v>
      </c>
      <c r="G1179">
        <f>VLOOKUP(C1179,away!$B$2:$E$405,4,FALSE)</f>
        <v>0.55369999999999997</v>
      </c>
      <c r="H1179">
        <f>VLOOKUP(A1179,away!$A$2:$E$405,3,FALSE)</f>
        <v>1.1493</v>
      </c>
      <c r="I1179">
        <f>VLOOKUP(C1179,away!$B$2:$E$405,3,FALSE)</f>
        <v>1.4501999999999999</v>
      </c>
      <c r="J1179">
        <f>VLOOKUP(B1179,home!$B$2:$E$405,4,FALSE)</f>
        <v>0.87009999999999998</v>
      </c>
      <c r="K1179" s="3">
        <f t="shared" si="1402"/>
        <v>0.36909343002</v>
      </c>
      <c r="L1179" s="3">
        <f t="shared" si="1403"/>
        <v>1.4502085996859999</v>
      </c>
      <c r="M1179" s="5">
        <f t="shared" si="1404"/>
        <v>0.16213887957051687</v>
      </c>
      <c r="N1179" s="5">
        <f t="shared" si="1405"/>
        <v>5.9844395200281786E-2</v>
      </c>
      <c r="O1179" s="5">
        <f t="shared" si="1406"/>
        <v>0.23513519749661627</v>
      </c>
      <c r="P1179" s="5">
        <f t="shared" si="1407"/>
        <v>8.678685656245623E-2</v>
      </c>
      <c r="Q1179" s="5">
        <f t="shared" si="1408"/>
        <v>1.1044086545972215E-2</v>
      </c>
      <c r="R1179" s="5">
        <f t="shared" si="1409"/>
        <v>0.17049754274922949</v>
      </c>
      <c r="S1179" s="5">
        <f t="shared" si="1410"/>
        <v>1.1613436721567727E-2</v>
      </c>
      <c r="T1179" s="5">
        <f t="shared" si="1411"/>
        <v>1.6016229284645359E-2</v>
      </c>
      <c r="U1179" s="5">
        <f t="shared" si="1412"/>
        <v>6.2929522863294701E-2</v>
      </c>
      <c r="V1179" s="5">
        <f t="shared" si="1413"/>
        <v>6.9069297575951108E-4</v>
      </c>
      <c r="W1179" s="5">
        <f t="shared" si="1414"/>
        <v>1.3587665948968737E-3</v>
      </c>
      <c r="X1179" s="5">
        <f t="shared" si="1415"/>
        <v>1.9704950008855096E-3</v>
      </c>
      <c r="Y1179" s="5">
        <f t="shared" si="1416"/>
        <v>1.4288143979612191E-3</v>
      </c>
      <c r="Z1179" s="5">
        <f t="shared" si="1417"/>
        <v>8.2419000906754608E-2</v>
      </c>
      <c r="AA1179" s="5">
        <f t="shared" si="1418"/>
        <v>3.0420311743495555E-2</v>
      </c>
      <c r="AB1179" s="5">
        <f t="shared" si="1419"/>
        <v>5.613968601842231E-3</v>
      </c>
      <c r="AC1179" s="5">
        <f t="shared" si="1420"/>
        <v>2.3106376603932652E-5</v>
      </c>
      <c r="AD1179" s="5">
        <f t="shared" si="1421"/>
        <v>1.2537795577677066E-4</v>
      </c>
      <c r="AE1179" s="5">
        <f t="shared" si="1422"/>
        <v>1.8182418967852384E-4</v>
      </c>
      <c r="AF1179" s="5">
        <f t="shared" si="1423"/>
        <v>1.3184150175136685E-4</v>
      </c>
      <c r="AG1179" s="5">
        <f t="shared" si="1424"/>
        <v>6.3732559878449638E-5</v>
      </c>
      <c r="AH1179" s="5">
        <f t="shared" si="1425"/>
        <v>2.9881185973125945E-2</v>
      </c>
      <c r="AI1179" s="5">
        <f t="shared" si="1426"/>
        <v>1.1028949423886568E-2</v>
      </c>
      <c r="AJ1179" s="5">
        <f t="shared" si="1427"/>
        <v>2.0353563861896982E-3</v>
      </c>
      <c r="AK1179" s="5">
        <f t="shared" si="1428"/>
        <v>2.5041222329728928E-4</v>
      </c>
      <c r="AL1179" s="5">
        <f t="shared" si="1429"/>
        <v>4.9471904513351394E-7</v>
      </c>
      <c r="AM1179" s="5">
        <f t="shared" si="1430"/>
        <v>9.2552359493088348E-6</v>
      </c>
      <c r="AN1179" s="5">
        <f t="shared" si="1431"/>
        <v>1.3422022765810692E-5</v>
      </c>
      <c r="AO1179" s="5">
        <f t="shared" si="1432"/>
        <v>9.7323664200799683E-6</v>
      </c>
      <c r="AP1179" s="5">
        <f t="shared" si="1433"/>
        <v>4.7046538258984035E-6</v>
      </c>
      <c r="AQ1179" s="5">
        <f t="shared" si="1434"/>
        <v>1.7056823592158768E-6</v>
      </c>
      <c r="AR1179" s="5">
        <f t="shared" si="1435"/>
        <v>8.6667905734087846E-3</v>
      </c>
      <c r="AS1179" s="5">
        <f t="shared" si="1436"/>
        <v>3.1988554600044516E-3</v>
      </c>
      <c r="AT1179" s="5">
        <f t="shared" si="1437"/>
        <v>5.9033826693562403E-4</v>
      </c>
      <c r="AU1179" s="5">
        <f t="shared" si="1438"/>
        <v>7.2629991938443967E-5</v>
      </c>
      <c r="AV1179" s="5">
        <f t="shared" si="1439"/>
        <v>6.701813211721305E-6</v>
      </c>
      <c r="AW1179" s="5">
        <f t="shared" si="1440"/>
        <v>7.3556815618065317E-9</v>
      </c>
      <c r="AX1179" s="5">
        <f t="shared" si="1441"/>
        <v>5.6934113036246828E-7</v>
      </c>
      <c r="AY1179" s="5">
        <f t="shared" si="1442"/>
        <v>8.2566340340659943E-7</v>
      </c>
      <c r="AZ1179" s="5">
        <f t="shared" si="1443"/>
        <v>5.9869208403313081E-7</v>
      </c>
      <c r="BA1179" s="5">
        <f t="shared" si="1444"/>
        <v>2.8940946960959302E-7</v>
      </c>
      <c r="BB1179" s="5">
        <f t="shared" si="1445"/>
        <v>1.0492602541459897E-7</v>
      </c>
      <c r="BC1179" s="5">
        <f t="shared" si="1446"/>
        <v>3.0432924877424649E-8</v>
      </c>
      <c r="BD1179" s="5">
        <f t="shared" si="1447"/>
        <v>2.0947757035391615E-3</v>
      </c>
      <c r="BE1179" s="5">
        <f t="shared" si="1448"/>
        <v>7.7316794954182782E-4</v>
      </c>
      <c r="BF1179" s="5">
        <f t="shared" si="1449"/>
        <v>1.4268560523896177E-4</v>
      </c>
      <c r="BG1179" s="5">
        <f t="shared" si="1450"/>
        <v>1.7554773150709367E-5</v>
      </c>
      <c r="BH1179" s="5">
        <f t="shared" si="1451"/>
        <v>1.6198378588545798E-6</v>
      </c>
      <c r="BI1179" s="5">
        <f t="shared" si="1452"/>
        <v>1.1957430228017792E-7</v>
      </c>
      <c r="BJ1179" s="8">
        <f t="shared" si="1453"/>
        <v>9.2206801658086118E-2</v>
      </c>
      <c r="BK1179" s="8">
        <f t="shared" si="1454"/>
        <v>0.26125429258935279</v>
      </c>
      <c r="BL1179" s="8">
        <f t="shared" si="1455"/>
        <v>0.56335768701010847</v>
      </c>
      <c r="BM1179" s="8">
        <f t="shared" si="1456"/>
        <v>0.27379000573150747</v>
      </c>
      <c r="BN1179" s="8">
        <f t="shared" si="1457"/>
        <v>0.72544695812507287</v>
      </c>
    </row>
    <row r="1180" spans="1:66" x14ac:dyDescent="0.25">
      <c r="A1180" t="s">
        <v>59</v>
      </c>
      <c r="B1180" t="s">
        <v>68</v>
      </c>
      <c r="C1180" t="s">
        <v>294</v>
      </c>
      <c r="D1180" s="7" t="s">
        <v>531</v>
      </c>
      <c r="E1180">
        <f>VLOOKUP(A1180,home!$A$2:$E$405,3,FALSE)</f>
        <v>1.806</v>
      </c>
      <c r="F1180">
        <f>VLOOKUP(B1180,home!$B$2:$E$405,3,FALSE)</f>
        <v>0.55369999999999997</v>
      </c>
      <c r="G1180">
        <f>VLOOKUP(C1180,away!$B$2:$E$405,4,FALSE)</f>
        <v>1.292</v>
      </c>
      <c r="H1180">
        <f>VLOOKUP(A1180,away!$A$2:$E$405,3,FALSE)</f>
        <v>1.1493</v>
      </c>
      <c r="I1180">
        <f>VLOOKUP(C1180,away!$B$2:$E$405,3,FALSE)</f>
        <v>0.58009999999999995</v>
      </c>
      <c r="J1180">
        <f>VLOOKUP(B1180,home!$B$2:$E$405,4,FALSE)</f>
        <v>1.4501999999999999</v>
      </c>
      <c r="K1180" s="3">
        <f t="shared" si="1402"/>
        <v>1.2919770023999999</v>
      </c>
      <c r="L1180" s="3">
        <f t="shared" si="1403"/>
        <v>0.96686129028599987</v>
      </c>
      <c r="M1180" s="5">
        <f t="shared" si="1404"/>
        <v>0.10447177991722148</v>
      </c>
      <c r="N1180" s="5">
        <f t="shared" si="1405"/>
        <v>0.13497513705284431</v>
      </c>
      <c r="O1180" s="5">
        <f t="shared" si="1406"/>
        <v>0.10100971992923977</v>
      </c>
      <c r="P1180" s="5">
        <f t="shared" si="1407"/>
        <v>0.13050223516744272</v>
      </c>
      <c r="Q1180" s="5">
        <f t="shared" si="1408"/>
        <v>8.7192386484031506E-2</v>
      </c>
      <c r="R1180" s="5">
        <f t="shared" si="1409"/>
        <v>4.8831194071106108E-2</v>
      </c>
      <c r="S1180" s="5">
        <f t="shared" si="1410"/>
        <v>4.0754626266521342E-2</v>
      </c>
      <c r="T1180" s="5">
        <f t="shared" si="1411"/>
        <v>8.4302943299066277E-2</v>
      </c>
      <c r="U1180" s="5">
        <f t="shared" si="1412"/>
        <v>6.3088779739600323E-2</v>
      </c>
      <c r="V1180" s="5">
        <f t="shared" si="1413"/>
        <v>5.6565725483304803E-3</v>
      </c>
      <c r="W1180" s="5">
        <f t="shared" si="1414"/>
        <v>3.7550186040580434E-2</v>
      </c>
      <c r="X1180" s="5">
        <f t="shared" si="1415"/>
        <v>3.6305821325674933E-2</v>
      </c>
      <c r="Y1180" s="5">
        <f t="shared" si="1416"/>
        <v>1.7551346625917518E-2</v>
      </c>
      <c r="Z1180" s="5">
        <f t="shared" si="1417"/>
        <v>1.5737663768598576E-2</v>
      </c>
      <c r="AA1180" s="5">
        <f t="shared" si="1418"/>
        <v>2.0332699660533072E-2</v>
      </c>
      <c r="AB1180" s="5">
        <f t="shared" si="1419"/>
        <v>1.3134690179057511E-2</v>
      </c>
      <c r="AC1180" s="5">
        <f t="shared" si="1420"/>
        <v>4.416236623474039E-4</v>
      </c>
      <c r="AD1180" s="5">
        <f t="shared" si="1421"/>
        <v>1.2128494200067855E-2</v>
      </c>
      <c r="AE1180" s="5">
        <f t="shared" si="1422"/>
        <v>1.1726571551503872E-2</v>
      </c>
      <c r="AF1180" s="5">
        <f t="shared" si="1423"/>
        <v>5.6689840504590651E-3</v>
      </c>
      <c r="AG1180" s="5">
        <f t="shared" si="1424"/>
        <v>1.8270404112125354E-3</v>
      </c>
      <c r="AH1180" s="5">
        <f t="shared" si="1425"/>
        <v>3.804034474348612E-3</v>
      </c>
      <c r="AI1180" s="5">
        <f t="shared" si="1426"/>
        <v>4.9147250571951791E-3</v>
      </c>
      <c r="AJ1180" s="5">
        <f t="shared" si="1427"/>
        <v>3.1748558735075986E-3</v>
      </c>
      <c r="AK1180" s="5">
        <f t="shared" si="1428"/>
        <v>1.3672802581687936E-3</v>
      </c>
      <c r="AL1180" s="5">
        <f t="shared" si="1429"/>
        <v>2.2066389635491547E-5</v>
      </c>
      <c r="AM1180" s="5">
        <f t="shared" si="1430"/>
        <v>3.133947116045891E-3</v>
      </c>
      <c r="AN1180" s="5">
        <f t="shared" si="1431"/>
        <v>3.030092152308218E-3</v>
      </c>
      <c r="AO1180" s="5">
        <f t="shared" si="1432"/>
        <v>1.4648394040331029E-3</v>
      </c>
      <c r="AP1180" s="5">
        <f t="shared" si="1433"/>
        <v>4.72098838748407E-4</v>
      </c>
      <c r="AQ1180" s="5">
        <f t="shared" si="1434"/>
        <v>1.1411352309370173E-4</v>
      </c>
      <c r="AR1180" s="5">
        <f t="shared" si="1435"/>
        <v>7.3559473603222497E-4</v>
      </c>
      <c r="AS1180" s="5">
        <f t="shared" si="1436"/>
        <v>9.5037148204013327E-4</v>
      </c>
      <c r="AT1180" s="5">
        <f t="shared" si="1437"/>
        <v>6.1392904926632858E-4</v>
      </c>
      <c r="AU1180" s="5">
        <f t="shared" si="1438"/>
        <v>2.6439407091913102E-4</v>
      </c>
      <c r="AV1180" s="5">
        <f t="shared" si="1439"/>
        <v>8.5397764799607958E-5</v>
      </c>
      <c r="AW1180" s="5">
        <f t="shared" si="1440"/>
        <v>7.6568076613317807E-7</v>
      </c>
      <c r="AX1180" s="5">
        <f t="shared" si="1441"/>
        <v>6.748312667781822E-4</v>
      </c>
      <c r="AY1180" s="5">
        <f t="shared" si="1442"/>
        <v>6.5246822932248896E-4</v>
      </c>
      <c r="AZ1180" s="5">
        <f t="shared" si="1443"/>
        <v>3.154231370366816E-4</v>
      </c>
      <c r="BA1180" s="5">
        <f t="shared" si="1444"/>
        <v>1.0165680708711459E-4</v>
      </c>
      <c r="BB1180" s="5">
        <f t="shared" si="1445"/>
        <v>2.4572007916650643E-5</v>
      </c>
      <c r="BC1180" s="5">
        <f t="shared" si="1446"/>
        <v>4.7515446558421304E-6</v>
      </c>
      <c r="BD1180" s="5">
        <f t="shared" si="1447"/>
        <v>1.1853634593461773E-4</v>
      </c>
      <c r="BE1180" s="5">
        <f t="shared" si="1448"/>
        <v>1.5314623289605682E-4</v>
      </c>
      <c r="BF1180" s="5">
        <f t="shared" si="1449"/>
        <v>9.8930705452949911E-5</v>
      </c>
      <c r="BG1180" s="5">
        <f t="shared" si="1450"/>
        <v>4.2605398758806522E-5</v>
      </c>
      <c r="BH1180" s="5">
        <f t="shared" si="1451"/>
        <v>1.3761298843614877E-5</v>
      </c>
      <c r="BI1180" s="5">
        <f t="shared" si="1452"/>
        <v>3.5558563258208274E-6</v>
      </c>
      <c r="BJ1180" s="8">
        <f t="shared" si="1453"/>
        <v>0.43921770506838448</v>
      </c>
      <c r="BK1180" s="8">
        <f t="shared" si="1454"/>
        <v>0.28250137218082133</v>
      </c>
      <c r="BL1180" s="8">
        <f t="shared" si="1455"/>
        <v>0.26273820218402633</v>
      </c>
      <c r="BM1180" s="8">
        <f t="shared" si="1456"/>
        <v>0.39256078803138855</v>
      </c>
      <c r="BN1180" s="8">
        <f t="shared" si="1457"/>
        <v>0.60698245262188588</v>
      </c>
    </row>
    <row r="1181" spans="1:66" x14ac:dyDescent="0.25">
      <c r="A1181" t="s">
        <v>59</v>
      </c>
      <c r="B1181" t="s">
        <v>229</v>
      </c>
      <c r="C1181" t="s">
        <v>60</v>
      </c>
      <c r="D1181" s="7" t="s">
        <v>531</v>
      </c>
      <c r="E1181">
        <f>VLOOKUP(A1181,home!$A$2:$E$405,3,FALSE)</f>
        <v>1.806</v>
      </c>
      <c r="F1181">
        <f>VLOOKUP(B1181,home!$B$2:$E$405,3,FALSE)</f>
        <v>2.2147999999999999</v>
      </c>
      <c r="G1181">
        <f>VLOOKUP(C1181,away!$B$2:$E$405,4,FALSE)</f>
        <v>0.55369999999999997</v>
      </c>
      <c r="H1181">
        <f>VLOOKUP(A1181,away!$A$2:$E$405,3,FALSE)</f>
        <v>1.1493</v>
      </c>
      <c r="I1181">
        <f>VLOOKUP(C1181,away!$B$2:$E$405,3,FALSE)</f>
        <v>0.28999999999999998</v>
      </c>
      <c r="J1181">
        <f>VLOOKUP(B1181,home!$B$2:$E$405,4,FALSE)</f>
        <v>0.58009999999999995</v>
      </c>
      <c r="K1181" s="3">
        <f t="shared" si="1402"/>
        <v>2.2147605765599998</v>
      </c>
      <c r="L1181" s="3">
        <f t="shared" si="1403"/>
        <v>0.19334558969999996</v>
      </c>
      <c r="M1181" s="5">
        <f t="shared" si="1404"/>
        <v>8.9985550975249962E-2</v>
      </c>
      <c r="N1181" s="5">
        <f t="shared" si="1405"/>
        <v>0.19929645076001384</v>
      </c>
      <c r="O1181" s="5">
        <f t="shared" si="1406"/>
        <v>1.739830941778911E-2</v>
      </c>
      <c r="P1181" s="5">
        <f t="shared" si="1407"/>
        <v>3.8533089797311883E-2</v>
      </c>
      <c r="Q1181" s="5">
        <f t="shared" si="1408"/>
        <v>0.22069696109580497</v>
      </c>
      <c r="R1181" s="5">
        <f t="shared" si="1409"/>
        <v>1.681943197082749E-3</v>
      </c>
      <c r="S1181" s="5">
        <f t="shared" si="1410"/>
        <v>4.1251039562342825E-3</v>
      </c>
      <c r="T1181" s="5">
        <f t="shared" si="1411"/>
        <v>4.2670784088066363E-2</v>
      </c>
      <c r="U1181" s="5">
        <f t="shared" si="1412"/>
        <v>3.7251014849121588E-3</v>
      </c>
      <c r="V1181" s="5">
        <f t="shared" si="1413"/>
        <v>1.9626978312519593E-4</v>
      </c>
      <c r="W1181" s="5">
        <f t="shared" si="1414"/>
        <v>0.16293030960052829</v>
      </c>
      <c r="X1181" s="5">
        <f t="shared" si="1415"/>
        <v>3.1501856789717703E-2</v>
      </c>
      <c r="Y1181" s="5">
        <f t="shared" si="1416"/>
        <v>3.0453725388264585E-3</v>
      </c>
      <c r="Z1181" s="5">
        <f t="shared" si="1417"/>
        <v>1.0839876642728915E-4</v>
      </c>
      <c r="AA1181" s="5">
        <f t="shared" si="1418"/>
        <v>2.4007731443089568E-4</v>
      </c>
      <c r="AB1181" s="5">
        <f t="shared" si="1419"/>
        <v>2.658568856639735E-4</v>
      </c>
      <c r="AC1181" s="5">
        <f t="shared" si="1420"/>
        <v>5.2528441342087175E-6</v>
      </c>
      <c r="AD1181" s="5">
        <f t="shared" si="1421"/>
        <v>9.0212906607491331E-2</v>
      </c>
      <c r="AE1181" s="5">
        <f t="shared" si="1422"/>
        <v>1.7442267626576434E-2</v>
      </c>
      <c r="AF1181" s="5">
        <f t="shared" si="1423"/>
        <v>1.6861927599828195E-3</v>
      </c>
      <c r="AG1181" s="5">
        <f t="shared" si="1424"/>
        <v>1.0867264450891628E-4</v>
      </c>
      <c r="AH1181" s="5">
        <f t="shared" si="1425"/>
        <v>5.2396058544091923E-6</v>
      </c>
      <c r="AI1181" s="5">
        <f t="shared" si="1426"/>
        <v>1.1604472483058452E-5</v>
      </c>
      <c r="AJ1181" s="5">
        <f t="shared" si="1427"/>
        <v>1.2850564083626597E-5</v>
      </c>
      <c r="AK1181" s="5">
        <f t="shared" si="1428"/>
        <v>9.4869742396580229E-6</v>
      </c>
      <c r="AL1181" s="5">
        <f t="shared" si="1429"/>
        <v>8.9973695786079663E-8</v>
      </c>
      <c r="AM1181" s="5">
        <f t="shared" si="1430"/>
        <v>3.9959997810232212E-2</v>
      </c>
      <c r="AN1181" s="5">
        <f t="shared" si="1431"/>
        <v>7.7260893410300542E-3</v>
      </c>
      <c r="AO1181" s="5">
        <f t="shared" si="1432"/>
        <v>7.4690264985816991E-4</v>
      </c>
      <c r="AP1181" s="5">
        <f t="shared" si="1433"/>
        <v>4.8136777761773498E-5</v>
      </c>
      <c r="AQ1181" s="5">
        <f t="shared" si="1434"/>
        <v>2.326758420651984E-6</v>
      </c>
      <c r="AR1181" s="5">
        <f t="shared" si="1435"/>
        <v>2.0261093674326344E-7</v>
      </c>
      <c r="AS1181" s="5">
        <f t="shared" si="1436"/>
        <v>4.4873471507887176E-7</v>
      </c>
      <c r="AT1181" s="5">
        <f t="shared" si="1437"/>
        <v>4.9691997814528468E-7</v>
      </c>
      <c r="AU1181" s="5">
        <f t="shared" si="1438"/>
        <v>3.6685292576707775E-7</v>
      </c>
      <c r="AV1181" s="5">
        <f t="shared" si="1439"/>
        <v>2.0312284934615398E-7</v>
      </c>
      <c r="AW1181" s="5">
        <f t="shared" si="1440"/>
        <v>1.0702225899190939E-9</v>
      </c>
      <c r="AX1181" s="5">
        <f t="shared" si="1441"/>
        <v>1.4750304631587701E-2</v>
      </c>
      <c r="AY1181" s="5">
        <f t="shared" si="1442"/>
        <v>2.8519063472489648E-3</v>
      </c>
      <c r="AZ1181" s="5">
        <f t="shared" si="1443"/>
        <v>2.7570175723901194E-4</v>
      </c>
      <c r="BA1181" s="5">
        <f t="shared" si="1444"/>
        <v>1.7768572944901006E-5</v>
      </c>
      <c r="BB1181" s="5">
        <f t="shared" si="1445"/>
        <v>8.5886880353983693E-7</v>
      </c>
      <c r="BC1181" s="5">
        <f t="shared" si="1446"/>
        <v>3.321169905906863E-8</v>
      </c>
      <c r="BD1181" s="5">
        <f t="shared" si="1447"/>
        <v>6.5289885073826148E-9</v>
      </c>
      <c r="BE1181" s="5">
        <f t="shared" si="1448"/>
        <v>1.4460146350964332E-8</v>
      </c>
      <c r="BF1181" s="5">
        <f t="shared" si="1449"/>
        <v>1.6012881034701872E-8</v>
      </c>
      <c r="BG1181" s="5">
        <f t="shared" si="1450"/>
        <v>1.1821565877601002E-8</v>
      </c>
      <c r="BH1181" s="5">
        <f t="shared" si="1451"/>
        <v>6.545484514729404E-9</v>
      </c>
      <c r="BI1181" s="5">
        <f t="shared" si="1452"/>
        <v>2.8993362115413315E-9</v>
      </c>
      <c r="BJ1181" s="8">
        <f t="shared" si="1453"/>
        <v>0.83597180123834292</v>
      </c>
      <c r="BK1181" s="8">
        <f t="shared" si="1454"/>
        <v>0.1356972636770003</v>
      </c>
      <c r="BL1181" s="8">
        <f t="shared" si="1455"/>
        <v>2.3352246426347215E-2</v>
      </c>
      <c r="BM1181" s="8">
        <f t="shared" si="1456"/>
        <v>0.42468549958783897</v>
      </c>
      <c r="BN1181" s="8">
        <f t="shared" si="1457"/>
        <v>0.56759230524325255</v>
      </c>
    </row>
    <row r="1182" spans="1:66" x14ac:dyDescent="0.25">
      <c r="A1182" t="s">
        <v>59</v>
      </c>
      <c r="B1182" t="s">
        <v>69</v>
      </c>
      <c r="C1182" t="s">
        <v>301</v>
      </c>
      <c r="D1182" s="7" t="s">
        <v>531</v>
      </c>
      <c r="E1182">
        <f>VLOOKUP(A1182,home!$A$2:$E$405,3,FALSE)</f>
        <v>1.806</v>
      </c>
      <c r="F1182">
        <f>VLOOKUP(B1182,home!$B$2:$E$405,3,FALSE)</f>
        <v>0.73829999999999996</v>
      </c>
      <c r="G1182">
        <f>VLOOKUP(C1182,away!$B$2:$E$405,4,FALSE)</f>
        <v>1.1073999999999999</v>
      </c>
      <c r="H1182">
        <f>VLOOKUP(A1182,away!$A$2:$E$405,3,FALSE)</f>
        <v>1.1493</v>
      </c>
      <c r="I1182">
        <f>VLOOKUP(C1182,away!$B$2:$E$405,3,FALSE)</f>
        <v>1.4501999999999999</v>
      </c>
      <c r="J1182">
        <f>VLOOKUP(B1182,home!$B$2:$E$405,4,FALSE)</f>
        <v>1.1600999999999999</v>
      </c>
      <c r="K1182" s="3">
        <f t="shared" si="1402"/>
        <v>1.4765737165199999</v>
      </c>
      <c r="L1182" s="3">
        <f t="shared" si="1403"/>
        <v>1.9335559090859997</v>
      </c>
      <c r="M1182" s="5">
        <f t="shared" si="1404"/>
        <v>3.3036917667845569E-2</v>
      </c>
      <c r="N1182" s="5">
        <f t="shared" si="1405"/>
        <v>4.8781444303175978E-2</v>
      </c>
      <c r="O1182" s="5">
        <f t="shared" si="1406"/>
        <v>6.387872737465046E-2</v>
      </c>
      <c r="P1182" s="5">
        <f t="shared" si="1407"/>
        <v>9.432164988615549E-2</v>
      </c>
      <c r="Q1182" s="5">
        <f t="shared" si="1408"/>
        <v>3.6014699255976966E-2</v>
      </c>
      <c r="R1182" s="5">
        <f t="shared" si="1409"/>
        <v>6.1756545390074517E-2</v>
      </c>
      <c r="S1182" s="5">
        <f t="shared" si="1410"/>
        <v>6.73229697659221E-2</v>
      </c>
      <c r="T1182" s="5">
        <f t="shared" si="1411"/>
        <v>6.9636434560349431E-2</v>
      </c>
      <c r="U1182" s="5">
        <f t="shared" si="1412"/>
        <v>9.1188091746058395E-2</v>
      </c>
      <c r="V1182" s="5">
        <f t="shared" si="1413"/>
        <v>2.1356625092371632E-2</v>
      </c>
      <c r="W1182" s="5">
        <f t="shared" si="1414"/>
        <v>1.7726119443249335E-2</v>
      </c>
      <c r="X1182" s="5">
        <f t="shared" si="1415"/>
        <v>3.4274442994658982E-2</v>
      </c>
      <c r="Y1182" s="5">
        <f t="shared" si="1416"/>
        <v>3.3135775891477065E-2</v>
      </c>
      <c r="Z1182" s="5">
        <f t="shared" si="1417"/>
        <v>3.9803244421238781E-2</v>
      </c>
      <c r="AA1182" s="5">
        <f t="shared" si="1418"/>
        <v>5.8772424544622497E-2</v>
      </c>
      <c r="AB1182" s="5">
        <f t="shared" si="1419"/>
        <v>4.3390908669372258E-2</v>
      </c>
      <c r="AC1182" s="5">
        <f t="shared" si="1420"/>
        <v>3.8108732913685688E-3</v>
      </c>
      <c r="AD1182" s="5">
        <f t="shared" si="1421"/>
        <v>6.5434805164490233E-3</v>
      </c>
      <c r="AE1182" s="5">
        <f t="shared" si="1422"/>
        <v>1.2652185418569118E-2</v>
      </c>
      <c r="AF1182" s="5">
        <f t="shared" si="1423"/>
        <v>1.2231853939463022E-2</v>
      </c>
      <c r="AG1182" s="5">
        <f t="shared" si="1424"/>
        <v>7.883657821241865E-3</v>
      </c>
      <c r="AH1182" s="5">
        <f t="shared" si="1425"/>
        <v>1.9240449612870164E-2</v>
      </c>
      <c r="AI1182" s="5">
        <f t="shared" si="1426"/>
        <v>2.8409942192391489E-2</v>
      </c>
      <c r="AJ1182" s="5">
        <f t="shared" si="1427"/>
        <v>2.0974686964568931E-2</v>
      </c>
      <c r="AK1182" s="5">
        <f t="shared" si="1428"/>
        <v>1.0323557161372383E-2</v>
      </c>
      <c r="AL1182" s="5">
        <f t="shared" si="1429"/>
        <v>4.3520749721613812E-4</v>
      </c>
      <c r="AM1182" s="5">
        <f t="shared" si="1430"/>
        <v>1.932386269029869E-3</v>
      </c>
      <c r="AN1182" s="5">
        <f t="shared" si="1431"/>
        <v>3.7363768891193515E-3</v>
      </c>
      <c r="AO1182" s="5">
        <f t="shared" si="1432"/>
        <v>3.6122468062645442E-3</v>
      </c>
      <c r="AP1182" s="5">
        <f t="shared" si="1433"/>
        <v>2.3281603857766135E-3</v>
      </c>
      <c r="AQ1182" s="5">
        <f t="shared" si="1434"/>
        <v>1.1254070678045787E-3</v>
      </c>
      <c r="AR1182" s="5">
        <f t="shared" si="1435"/>
        <v>7.4404970084873054E-3</v>
      </c>
      <c r="AS1182" s="5">
        <f t="shared" si="1436"/>
        <v>1.0986442320578041E-2</v>
      </c>
      <c r="AT1182" s="5">
        <f t="shared" si="1437"/>
        <v>8.1111459843142657E-3</v>
      </c>
      <c r="AU1182" s="5">
        <f t="shared" si="1438"/>
        <v>3.9922349904317304E-3</v>
      </c>
      <c r="AV1182" s="5">
        <f t="shared" si="1439"/>
        <v>1.4737073142607412E-3</v>
      </c>
      <c r="AW1182" s="5">
        <f t="shared" si="1440"/>
        <v>3.4514829736979301E-5</v>
      </c>
      <c r="AX1182" s="5">
        <f t="shared" si="1441"/>
        <v>4.7555179583560808E-4</v>
      </c>
      <c r="AY1182" s="5">
        <f t="shared" si="1442"/>
        <v>9.1950598491439888E-4</v>
      </c>
      <c r="AZ1182" s="5">
        <f t="shared" si="1443"/>
        <v>8.8895811528558926E-4</v>
      </c>
      <c r="BA1182" s="5">
        <f t="shared" si="1444"/>
        <v>5.7295007224680145E-4</v>
      </c>
      <c r="BB1182" s="5">
        <f t="shared" si="1445"/>
        <v>2.7695774945101355E-4</v>
      </c>
      <c r="BC1182" s="5">
        <f t="shared" si="1446"/>
        <v>1.0710265860363337E-4</v>
      </c>
      <c r="BD1182" s="5">
        <f t="shared" si="1447"/>
        <v>2.3977694928828891E-3</v>
      </c>
      <c r="BE1182" s="5">
        <f t="shared" si="1448"/>
        <v>3.5404834114643627E-3</v>
      </c>
      <c r="BF1182" s="5">
        <f t="shared" si="1449"/>
        <v>2.6138923745716715E-3</v>
      </c>
      <c r="BG1182" s="5">
        <f t="shared" si="1450"/>
        <v>1.2865349260348605E-3</v>
      </c>
      <c r="BH1182" s="5">
        <f t="shared" si="1451"/>
        <v>4.7491591429201917E-4</v>
      </c>
      <c r="BI1182" s="5">
        <f t="shared" si="1452"/>
        <v>1.4024967132013214E-4</v>
      </c>
      <c r="BJ1182" s="8">
        <f t="shared" si="1453"/>
        <v>0.29485569793894273</v>
      </c>
      <c r="BK1182" s="8">
        <f t="shared" si="1454"/>
        <v>0.22120374918579389</v>
      </c>
      <c r="BL1182" s="8">
        <f t="shared" si="1455"/>
        <v>0.44039320706461921</v>
      </c>
      <c r="BM1182" s="8">
        <f t="shared" si="1456"/>
        <v>0.65758092357753817</v>
      </c>
      <c r="BN1182" s="8">
        <f t="shared" si="1457"/>
        <v>0.33778998387787895</v>
      </c>
    </row>
    <row r="1183" spans="1:66" x14ac:dyDescent="0.25">
      <c r="A1183" t="s">
        <v>59</v>
      </c>
      <c r="B1183" t="s">
        <v>231</v>
      </c>
      <c r="C1183" t="s">
        <v>228</v>
      </c>
      <c r="D1183" s="7" t="s">
        <v>531</v>
      </c>
      <c r="E1183">
        <f>VLOOKUP(A1183,home!$A$2:$E$405,3,FALSE)</f>
        <v>1.806</v>
      </c>
      <c r="F1183">
        <f>VLOOKUP(B1183,home!$B$2:$E$405,3,FALSE)</f>
        <v>2.5840000000000001</v>
      </c>
      <c r="G1183">
        <f>VLOOKUP(C1183,away!$B$2:$E$405,4,FALSE)</f>
        <v>0.55369999999999997</v>
      </c>
      <c r="H1183">
        <f>VLOOKUP(A1183,away!$A$2:$E$405,3,FALSE)</f>
        <v>1.1493</v>
      </c>
      <c r="I1183">
        <f>VLOOKUP(C1183,away!$B$2:$E$405,3,FALSE)</f>
        <v>1.4501999999999999</v>
      </c>
      <c r="J1183">
        <f>VLOOKUP(B1183,home!$B$2:$E$405,4,FALSE)</f>
        <v>0.58009999999999995</v>
      </c>
      <c r="K1183" s="3">
        <f t="shared" si="1402"/>
        <v>2.5839540047999998</v>
      </c>
      <c r="L1183" s="3">
        <f t="shared" si="1403"/>
        <v>0.96686129028599987</v>
      </c>
      <c r="M1183" s="5">
        <f t="shared" si="1404"/>
        <v>2.8701230140809553E-2</v>
      </c>
      <c r="N1183" s="5">
        <f t="shared" si="1405"/>
        <v>7.4162658565031306E-2</v>
      </c>
      <c r="O1183" s="5">
        <f t="shared" si="1406"/>
        <v>2.7750108406738552E-2</v>
      </c>
      <c r="P1183" s="5">
        <f t="shared" si="1407"/>
        <v>7.1705003751226223E-2</v>
      </c>
      <c r="Q1183" s="5">
        <f t="shared" si="1408"/>
        <v>9.5816449302863843E-2</v>
      </c>
      <c r="R1183" s="5">
        <f t="shared" si="1409"/>
        <v>1.3415252809857801E-2</v>
      </c>
      <c r="S1183" s="5">
        <f t="shared" si="1410"/>
        <v>4.4785602722761393E-2</v>
      </c>
      <c r="T1183" s="5">
        <f t="shared" si="1411"/>
        <v>9.2641215803590013E-2</v>
      </c>
      <c r="U1183" s="5">
        <f t="shared" si="1412"/>
        <v>3.4664396223436519E-2</v>
      </c>
      <c r="V1183" s="5">
        <f t="shared" si="1413"/>
        <v>1.2432110615629034E-2</v>
      </c>
      <c r="W1183" s="5">
        <f t="shared" si="1414"/>
        <v>8.2528432633950391E-2</v>
      </c>
      <c r="X1183" s="5">
        <f t="shared" si="1415"/>
        <v>7.979354686174249E-2</v>
      </c>
      <c r="Y1183" s="5">
        <f t="shared" si="1416"/>
        <v>3.857464583762036E-2</v>
      </c>
      <c r="Z1183" s="5">
        <f t="shared" si="1417"/>
        <v>4.3235628804173341E-3</v>
      </c>
      <c r="AA1183" s="5">
        <f t="shared" si="1418"/>
        <v>1.1171887619858992E-2</v>
      </c>
      <c r="AB1183" s="5">
        <f t="shared" si="1419"/>
        <v>1.4433821878255091E-2</v>
      </c>
      <c r="AC1183" s="5">
        <f t="shared" si="1420"/>
        <v>1.9412158772373854E-3</v>
      </c>
      <c r="AD1183" s="5">
        <f t="shared" si="1421"/>
        <v>5.331241850359078E-2</v>
      </c>
      <c r="AE1183" s="5">
        <f t="shared" si="1422"/>
        <v>5.1545713742648991E-2</v>
      </c>
      <c r="AF1183" s="5">
        <f t="shared" si="1423"/>
        <v>2.4918777648965197E-2</v>
      </c>
      <c r="AG1183" s="5">
        <f t="shared" si="1424"/>
        <v>8.0310005033428083E-3</v>
      </c>
      <c r="AH1183" s="5">
        <f t="shared" si="1425"/>
        <v>1.0450713962982393E-3</v>
      </c>
      <c r="AI1183" s="5">
        <f t="shared" si="1426"/>
        <v>2.7004164197667628E-3</v>
      </c>
      <c r="AJ1183" s="5">
        <f t="shared" si="1427"/>
        <v>3.4888759112420027E-3</v>
      </c>
      <c r="AK1183" s="5">
        <f t="shared" si="1428"/>
        <v>3.0050316277013406E-3</v>
      </c>
      <c r="AL1183" s="5">
        <f t="shared" si="1429"/>
        <v>1.9399153426713779E-4</v>
      </c>
      <c r="AM1183" s="5">
        <f t="shared" si="1430"/>
        <v>2.7551367459585387E-2</v>
      </c>
      <c r="AN1183" s="5">
        <f t="shared" si="1431"/>
        <v>2.6638350691118438E-2</v>
      </c>
      <c r="AO1183" s="5">
        <f t="shared" si="1432"/>
        <v>1.2877795060152863E-2</v>
      </c>
      <c r="AP1183" s="5">
        <f t="shared" si="1433"/>
        <v>4.1503471826326915E-3</v>
      </c>
      <c r="AQ1183" s="5">
        <f t="shared" si="1434"/>
        <v>1.0032025080337769E-3</v>
      </c>
      <c r="AR1183" s="5">
        <f t="shared" si="1435"/>
        <v>2.0208781573318146E-4</v>
      </c>
      <c r="AS1183" s="5">
        <f t="shared" si="1436"/>
        <v>5.2218562078503871E-4</v>
      </c>
      <c r="AT1183" s="5">
        <f t="shared" si="1437"/>
        <v>6.7465181303823739E-4</v>
      </c>
      <c r="AU1183" s="5">
        <f t="shared" si="1438"/>
        <v>5.8108975138191146E-4</v>
      </c>
      <c r="AV1183" s="5">
        <f t="shared" si="1439"/>
        <v>3.7537729755788158E-4</v>
      </c>
      <c r="AW1183" s="5">
        <f t="shared" si="1440"/>
        <v>1.3462608884790873E-5</v>
      </c>
      <c r="AX1183" s="5">
        <f t="shared" si="1441"/>
        <v>1.1865244380818683E-2</v>
      </c>
      <c r="AY1183" s="5">
        <f t="shared" si="1442"/>
        <v>1.147204549159706E-2</v>
      </c>
      <c r="AZ1183" s="5">
        <f t="shared" si="1443"/>
        <v>5.5459383531126097E-3</v>
      </c>
      <c r="BA1183" s="5">
        <f t="shared" si="1444"/>
        <v>1.7873843706456905E-3</v>
      </c>
      <c r="BB1183" s="5">
        <f t="shared" si="1445"/>
        <v>4.3203818970988055E-4</v>
      </c>
      <c r="BC1183" s="5">
        <f t="shared" si="1446"/>
        <v>8.3544200311144555E-5</v>
      </c>
      <c r="BD1183" s="5">
        <f t="shared" si="1447"/>
        <v>3.2565147711810527E-5</v>
      </c>
      <c r="BE1183" s="5">
        <f t="shared" si="1448"/>
        <v>8.4146843846836364E-5</v>
      </c>
      <c r="BF1183" s="5">
        <f t="shared" si="1449"/>
        <v>1.0871578707465654E-4</v>
      </c>
      <c r="BG1183" s="5">
        <f t="shared" si="1450"/>
        <v>9.3638864465514282E-5</v>
      </c>
      <c r="BH1183" s="5">
        <f t="shared" si="1451"/>
        <v>6.0489629710147507E-5</v>
      </c>
      <c r="BI1183" s="5">
        <f t="shared" si="1452"/>
        <v>3.1260484187680925E-5</v>
      </c>
      <c r="BJ1183" s="8">
        <f t="shared" si="1453"/>
        <v>0.70473211729106444</v>
      </c>
      <c r="BK1183" s="8">
        <f t="shared" si="1454"/>
        <v>0.1712312001335278</v>
      </c>
      <c r="BL1183" s="8">
        <f t="shared" si="1455"/>
        <v>0.11444107134864817</v>
      </c>
      <c r="BM1183" s="8">
        <f t="shared" si="1456"/>
        <v>0.6717186657944183</v>
      </c>
      <c r="BN1183" s="8">
        <f t="shared" si="1457"/>
        <v>0.31155070297652721</v>
      </c>
    </row>
    <row r="1184" spans="1:66" x14ac:dyDescent="0.25">
      <c r="A1184" t="s">
        <v>70</v>
      </c>
      <c r="B1184" t="s">
        <v>72</v>
      </c>
      <c r="C1184" t="s">
        <v>88</v>
      </c>
      <c r="D1184" s="7" t="s">
        <v>531</v>
      </c>
      <c r="E1184">
        <f>VLOOKUP(A1184,home!$A$2:$E$405,3,FALSE)</f>
        <v>1.359</v>
      </c>
      <c r="F1184">
        <f>VLOOKUP(B1184,home!$B$2:$E$405,3,FALSE)</f>
        <v>0.5887</v>
      </c>
      <c r="G1184">
        <f>VLOOKUP(C1184,away!$B$2:$E$405,4,FALSE)</f>
        <v>0.73580000000000001</v>
      </c>
      <c r="H1184">
        <f>VLOOKUP(A1184,away!$A$2:$E$405,3,FALSE)</f>
        <v>1.0342</v>
      </c>
      <c r="I1184">
        <f>VLOOKUP(C1184,away!$B$2:$E$405,3,FALSE)</f>
        <v>0.96689999999999998</v>
      </c>
      <c r="J1184">
        <f>VLOOKUP(B1184,home!$B$2:$E$405,4,FALSE)</f>
        <v>0.96689999999999998</v>
      </c>
      <c r="K1184" s="3">
        <f t="shared" si="1402"/>
        <v>0.58867186014000006</v>
      </c>
      <c r="L1184" s="3">
        <f t="shared" si="1403"/>
        <v>0.96686903986200001</v>
      </c>
      <c r="M1184" s="5">
        <f t="shared" si="1404"/>
        <v>0.21107518119204463</v>
      </c>
      <c r="N1184" s="5">
        <f t="shared" si="1405"/>
        <v>0.12425401954170844</v>
      </c>
      <c r="O1184" s="5">
        <f t="shared" si="1406"/>
        <v>0.20408205777784985</v>
      </c>
      <c r="P1184" s="5">
        <f t="shared" si="1407"/>
        <v>0.12013736457328582</v>
      </c>
      <c r="Q1184" s="5">
        <f t="shared" si="1408"/>
        <v>3.6572422406744708E-2</v>
      </c>
      <c r="R1184" s="5">
        <f t="shared" si="1409"/>
        <v>9.866031162836543E-2</v>
      </c>
      <c r="S1184" s="5">
        <f t="shared" si="1410"/>
        <v>1.7094603786556604E-2</v>
      </c>
      <c r="T1184" s="5">
        <f t="shared" si="1411"/>
        <v>3.5360742937836753E-2</v>
      </c>
      <c r="U1184" s="5">
        <f t="shared" si="1412"/>
        <v>5.8078549168261946E-2</v>
      </c>
      <c r="V1184" s="5">
        <f t="shared" si="1413"/>
        <v>1.0810790711016775E-3</v>
      </c>
      <c r="W1184" s="5">
        <f t="shared" si="1414"/>
        <v>7.176385309334744E-3</v>
      </c>
      <c r="X1184" s="5">
        <f t="shared" si="1415"/>
        <v>6.9386247737162456E-3</v>
      </c>
      <c r="Y1184" s="5">
        <f t="shared" si="1416"/>
        <v>3.3543707364628557E-3</v>
      </c>
      <c r="Z1184" s="5">
        <f t="shared" si="1417"/>
        <v>3.1797200258867807E-2</v>
      </c>
      <c r="AA1184" s="5">
        <f t="shared" si="1418"/>
        <v>1.8718117023631801E-2</v>
      </c>
      <c r="AB1184" s="5">
        <f t="shared" si="1419"/>
        <v>5.5094143833097665E-3</v>
      </c>
      <c r="AC1184" s="5">
        <f t="shared" si="1420"/>
        <v>3.8457266080504744E-5</v>
      </c>
      <c r="AD1184" s="5">
        <f t="shared" si="1421"/>
        <v>1.056134022281863E-3</v>
      </c>
      <c r="AE1184" s="5">
        <f t="shared" si="1422"/>
        <v>1.0211432880892571E-3</v>
      </c>
      <c r="AF1184" s="5">
        <f t="shared" si="1423"/>
        <v>4.9365591525819266E-4</v>
      </c>
      <c r="AG1184" s="5">
        <f t="shared" si="1424"/>
        <v>1.5910020693596193E-4</v>
      </c>
      <c r="AH1184" s="5">
        <f t="shared" si="1425"/>
        <v>7.6859321211478118E-3</v>
      </c>
      <c r="AI1184" s="5">
        <f t="shared" si="1426"/>
        <v>4.5244919586658579E-3</v>
      </c>
      <c r="AJ1184" s="5">
        <f t="shared" si="1427"/>
        <v>1.3317205487481513E-3</v>
      </c>
      <c r="AK1184" s="5">
        <f t="shared" si="1428"/>
        <v>2.6131547087274534E-4</v>
      </c>
      <c r="AL1184" s="5">
        <f t="shared" si="1429"/>
        <v>8.7554672596052118E-7</v>
      </c>
      <c r="AM1184" s="5">
        <f t="shared" si="1430"/>
        <v>1.2434327589076096E-4</v>
      </c>
      <c r="AN1184" s="5">
        <f t="shared" si="1431"/>
        <v>1.2022366377379582E-4</v>
      </c>
      <c r="AO1184" s="5">
        <f t="shared" si="1432"/>
        <v>5.8120269180830924E-5</v>
      </c>
      <c r="AP1184" s="5">
        <f t="shared" si="1433"/>
        <v>1.8731562953130334E-5</v>
      </c>
      <c r="AQ1184" s="5">
        <f t="shared" si="1434"/>
        <v>4.5277420719019322E-6</v>
      </c>
      <c r="AR1184" s="5">
        <f t="shared" si="1435"/>
        <v>1.4862579620837386E-3</v>
      </c>
      <c r="AS1184" s="5">
        <f t="shared" si="1436"/>
        <v>8.749182391877199E-4</v>
      </c>
      <c r="AT1184" s="5">
        <f t="shared" si="1437"/>
        <v>2.5751987366652427E-4</v>
      </c>
      <c r="AU1184" s="5">
        <f t="shared" si="1438"/>
        <v>5.0531567684763565E-5</v>
      </c>
      <c r="AV1184" s="5">
        <f t="shared" si="1439"/>
        <v>7.4366279861950189E-6</v>
      </c>
      <c r="AW1184" s="5">
        <f t="shared" si="1440"/>
        <v>1.384260280358004E-8</v>
      </c>
      <c r="AX1184" s="5">
        <f t="shared" si="1441"/>
        <v>1.2199564585752574E-5</v>
      </c>
      <c r="AY1184" s="5">
        <f t="shared" si="1442"/>
        <v>1.1795381297761048E-5</v>
      </c>
      <c r="AZ1184" s="5">
        <f t="shared" si="1443"/>
        <v>5.7022944950862064E-6</v>
      </c>
      <c r="BA1184" s="5">
        <f t="shared" si="1444"/>
        <v>1.8377906678247902E-6</v>
      </c>
      <c r="BB1184" s="5">
        <f t="shared" si="1445"/>
        <v>4.4422572461677456E-7</v>
      </c>
      <c r="BC1184" s="5">
        <f t="shared" si="1446"/>
        <v>8.5901619968444431E-8</v>
      </c>
      <c r="BD1184" s="5">
        <f t="shared" si="1447"/>
        <v>2.3950280146452606E-4</v>
      </c>
      <c r="BE1184" s="5">
        <f t="shared" si="1448"/>
        <v>1.4098855964686367E-4</v>
      </c>
      <c r="BF1184" s="5">
        <f t="shared" si="1449"/>
        <v>4.1497998832889289E-5</v>
      </c>
      <c r="BG1184" s="5">
        <f t="shared" si="1450"/>
        <v>8.1429013883481661E-6</v>
      </c>
      <c r="BH1184" s="5">
        <f t="shared" si="1451"/>
        <v>1.1983742268038755E-6</v>
      </c>
      <c r="BI1184" s="5">
        <f t="shared" si="1452"/>
        <v>1.4108983704729439E-7</v>
      </c>
      <c r="BJ1184" s="8">
        <f t="shared" si="1453"/>
        <v>0.21674461081063037</v>
      </c>
      <c r="BK1184" s="8">
        <f t="shared" si="1454"/>
        <v>0.34943935681709287</v>
      </c>
      <c r="BL1184" s="8">
        <f t="shared" si="1455"/>
        <v>0.4019600460768587</v>
      </c>
      <c r="BM1184" s="8">
        <f t="shared" si="1456"/>
        <v>0.20514807530475607</v>
      </c>
      <c r="BN1184" s="8">
        <f t="shared" si="1457"/>
        <v>0.79478135711999887</v>
      </c>
    </row>
    <row r="1185" spans="1:66" x14ac:dyDescent="0.25">
      <c r="A1185" t="s">
        <v>70</v>
      </c>
      <c r="B1185" t="s">
        <v>101</v>
      </c>
      <c r="C1185" t="s">
        <v>71</v>
      </c>
      <c r="D1185" s="7" t="s">
        <v>531</v>
      </c>
      <c r="E1185">
        <f>VLOOKUP(A1185,home!$A$2:$E$405,3,FALSE)</f>
        <v>1.359</v>
      </c>
      <c r="F1185">
        <f>VLOOKUP(B1185,home!$B$2:$E$405,3,FALSE)</f>
        <v>0.73580000000000001</v>
      </c>
      <c r="G1185">
        <f>VLOOKUP(C1185,away!$B$2:$E$405,4,FALSE)</f>
        <v>1.4717</v>
      </c>
      <c r="H1185">
        <f>VLOOKUP(A1185,away!$A$2:$E$405,3,FALSE)</f>
        <v>1.0342</v>
      </c>
      <c r="I1185">
        <f>VLOOKUP(C1185,away!$B$2:$E$405,3,FALSE)</f>
        <v>1.2087000000000001</v>
      </c>
      <c r="J1185">
        <f>VLOOKUP(B1185,home!$B$2:$E$405,4,FALSE)</f>
        <v>1.2087000000000001</v>
      </c>
      <c r="K1185" s="3">
        <f t="shared" si="1402"/>
        <v>1.4716296527399999</v>
      </c>
      <c r="L1185" s="3">
        <f t="shared" si="1403"/>
        <v>1.5109203745980002</v>
      </c>
      <c r="M1185" s="5">
        <f t="shared" si="1404"/>
        <v>5.0663475753426258E-2</v>
      </c>
      <c r="N1185" s="5">
        <f t="shared" si="1405"/>
        <v>7.4557873229616087E-2</v>
      </c>
      <c r="O1185" s="5">
        <f t="shared" si="1406"/>
        <v>7.654847776380351E-2</v>
      </c>
      <c r="P1185" s="5">
        <f t="shared" si="1407"/>
        <v>0.11265100974932177</v>
      </c>
      <c r="Q1185" s="5">
        <f t="shared" si="1408"/>
        <v>5.4860788544966441E-2</v>
      </c>
      <c r="R1185" s="5">
        <f t="shared" si="1409"/>
        <v>5.7829327348896356E-2</v>
      </c>
      <c r="S1185" s="5">
        <f t="shared" si="1410"/>
        <v>6.2620308855751858E-2</v>
      </c>
      <c r="T1185" s="5">
        <f t="shared" si="1411"/>
        <v>8.2890283179102381E-2</v>
      </c>
      <c r="U1185" s="5">
        <f t="shared" si="1412"/>
        <v>8.5103352924644118E-2</v>
      </c>
      <c r="V1185" s="5">
        <f t="shared" si="1413"/>
        <v>1.5470801134369414E-2</v>
      </c>
      <c r="W1185" s="5">
        <f t="shared" si="1414"/>
        <v>2.6911587731823835E-2</v>
      </c>
      <c r="X1185" s="5">
        <f t="shared" si="1415"/>
        <v>4.0661266216794216E-2</v>
      </c>
      <c r="Y1185" s="5">
        <f t="shared" si="1416"/>
        <v>3.0717967791953873E-2</v>
      </c>
      <c r="Z1185" s="5">
        <f t="shared" si="1417"/>
        <v>2.9125169646914948E-2</v>
      </c>
      <c r="AA1185" s="5">
        <f t="shared" si="1418"/>
        <v>4.2861463293483032E-2</v>
      </c>
      <c r="AB1185" s="5">
        <f t="shared" si="1419"/>
        <v>3.1538100171258347E-2</v>
      </c>
      <c r="AC1185" s="5">
        <f t="shared" si="1420"/>
        <v>2.1499726177242762E-3</v>
      </c>
      <c r="AD1185" s="5">
        <f t="shared" si="1421"/>
        <v>9.9009726271164899E-3</v>
      </c>
      <c r="AE1185" s="5">
        <f t="shared" si="1422"/>
        <v>1.4959581270647395E-2</v>
      </c>
      <c r="AF1185" s="5">
        <f t="shared" si="1423"/>
        <v>1.1301368068637897E-2</v>
      </c>
      <c r="AG1185" s="5">
        <f t="shared" si="1424"/>
        <v>5.6918224252454153E-3</v>
      </c>
      <c r="AH1185" s="5">
        <f t="shared" si="1425"/>
        <v>1.1001453058286766E-2</v>
      </c>
      <c r="AI1185" s="5">
        <f t="shared" si="1426"/>
        <v>1.6190064543801962E-2</v>
      </c>
      <c r="AJ1185" s="5">
        <f t="shared" si="1427"/>
        <v>1.1912889531216735E-2</v>
      </c>
      <c r="AK1185" s="5">
        <f t="shared" si="1428"/>
        <v>5.8437871613181529E-3</v>
      </c>
      <c r="AL1185" s="5">
        <f t="shared" si="1429"/>
        <v>1.9121987405584047E-4</v>
      </c>
      <c r="AM1185" s="5">
        <f t="shared" si="1430"/>
        <v>2.914112981806338E-3</v>
      </c>
      <c r="AN1185" s="5">
        <f t="shared" si="1431"/>
        <v>4.4029926780917283E-3</v>
      </c>
      <c r="AO1185" s="5">
        <f t="shared" si="1432"/>
        <v>3.3262856732673035E-3</v>
      </c>
      <c r="AP1185" s="5">
        <f t="shared" si="1433"/>
        <v>1.6752509318243315E-3</v>
      </c>
      <c r="AQ1185" s="5">
        <f t="shared" si="1434"/>
        <v>6.3279269136441729E-4</v>
      </c>
      <c r="AR1185" s="5">
        <f t="shared" si="1435"/>
        <v>3.3244639151897917E-3</v>
      </c>
      <c r="AS1185" s="5">
        <f t="shared" si="1436"/>
        <v>4.8923796770574141E-3</v>
      </c>
      <c r="AT1185" s="5">
        <f t="shared" si="1437"/>
        <v>3.5998855026101182E-3</v>
      </c>
      <c r="AU1185" s="5">
        <f t="shared" si="1438"/>
        <v>1.7658994173699622E-3</v>
      </c>
      <c r="AV1185" s="5">
        <f t="shared" si="1439"/>
        <v>6.4968748658948152E-4</v>
      </c>
      <c r="AW1185" s="5">
        <f t="shared" si="1440"/>
        <v>1.1810563930911288E-5</v>
      </c>
      <c r="AX1185" s="5">
        <f t="shared" si="1441"/>
        <v>7.1474917924346359E-4</v>
      </c>
      <c r="AY1185" s="5">
        <f t="shared" si="1442"/>
        <v>1.0799290976461473E-3</v>
      </c>
      <c r="AZ1185" s="5">
        <f t="shared" si="1443"/>
        <v>8.1584343837739874E-4</v>
      </c>
      <c r="BA1185" s="5">
        <f t="shared" si="1444"/>
        <v>4.1089149117549988E-4</v>
      </c>
      <c r="BB1185" s="5">
        <f t="shared" si="1445"/>
        <v>1.5520608144150436E-4</v>
      </c>
      <c r="BC1185" s="5">
        <f t="shared" si="1446"/>
        <v>4.6900806142297117E-5</v>
      </c>
      <c r="BD1185" s="5">
        <f t="shared" si="1447"/>
        <v>8.37166710679349E-4</v>
      </c>
      <c r="BE1185" s="5">
        <f t="shared" si="1448"/>
        <v>1.2319993557225383E-3</v>
      </c>
      <c r="BF1185" s="5">
        <f t="shared" si="1449"/>
        <v>9.0652339201893154E-4</v>
      </c>
      <c r="BG1185" s="5">
        <f t="shared" si="1450"/>
        <v>4.4468890153250218E-4</v>
      </c>
      <c r="BH1185" s="5">
        <f t="shared" si="1451"/>
        <v>1.6360434343490207E-4</v>
      </c>
      <c r="BI1185" s="5">
        <f t="shared" si="1452"/>
        <v>4.8153000623172146E-5</v>
      </c>
      <c r="BJ1185" s="8">
        <f t="shared" si="1453"/>
        <v>0.36862846613628442</v>
      </c>
      <c r="BK1185" s="8">
        <f t="shared" si="1454"/>
        <v>0.24482671708229559</v>
      </c>
      <c r="BL1185" s="8">
        <f t="shared" si="1455"/>
        <v>0.35669336749953712</v>
      </c>
      <c r="BM1185" s="8">
        <f t="shared" si="1456"/>
        <v>0.5710946494412863</v>
      </c>
      <c r="BN1185" s="8">
        <f t="shared" si="1457"/>
        <v>0.42711095239003039</v>
      </c>
    </row>
    <row r="1186" spans="1:66" x14ac:dyDescent="0.25">
      <c r="A1186" t="s">
        <v>70</v>
      </c>
      <c r="B1186" t="s">
        <v>77</v>
      </c>
      <c r="C1186" t="s">
        <v>78</v>
      </c>
      <c r="D1186" s="7" t="s">
        <v>531</v>
      </c>
      <c r="E1186">
        <f>VLOOKUP(A1186,home!$A$2:$E$405,3,FALSE)</f>
        <v>1.359</v>
      </c>
      <c r="F1186">
        <f>VLOOKUP(B1186,home!$B$2:$E$405,3,FALSE)</f>
        <v>1.4717</v>
      </c>
      <c r="G1186">
        <f>VLOOKUP(C1186,away!$B$2:$E$405,4,FALSE)</f>
        <v>0</v>
      </c>
      <c r="H1186">
        <f>VLOOKUP(A1186,away!$A$2:$E$405,3,FALSE)</f>
        <v>1.0342</v>
      </c>
      <c r="I1186">
        <f>VLOOKUP(C1186,away!$B$2:$E$405,3,FALSE)</f>
        <v>0.48349999999999999</v>
      </c>
      <c r="J1186">
        <f>VLOOKUP(B1186,home!$B$2:$E$405,4,FALSE)</f>
        <v>0.72519999999999996</v>
      </c>
      <c r="K1186" s="3">
        <f t="shared" si="1402"/>
        <v>0</v>
      </c>
      <c r="L1186" s="3">
        <f t="shared" si="1403"/>
        <v>0.36262588963999998</v>
      </c>
      <c r="M1186" s="5">
        <f t="shared" si="1404"/>
        <v>0.69584670827285156</v>
      </c>
      <c r="N1186" s="5">
        <f t="shared" si="1405"/>
        <v>0</v>
      </c>
      <c r="O1186" s="5">
        <f t="shared" si="1406"/>
        <v>0.25233203164050833</v>
      </c>
      <c r="P1186" s="5">
        <f t="shared" si="1407"/>
        <v>0</v>
      </c>
      <c r="Q1186" s="5">
        <f t="shared" si="1408"/>
        <v>0</v>
      </c>
      <c r="R1186" s="5">
        <f t="shared" si="1409"/>
        <v>4.5751063729153982E-2</v>
      </c>
      <c r="S1186" s="5">
        <f t="shared" si="1410"/>
        <v>0</v>
      </c>
      <c r="T1186" s="5">
        <f t="shared" si="1411"/>
        <v>0</v>
      </c>
      <c r="U1186" s="5">
        <f t="shared" si="1412"/>
        <v>0</v>
      </c>
      <c r="V1186" s="5">
        <f t="shared" si="1413"/>
        <v>0</v>
      </c>
      <c r="W1186" s="5">
        <f t="shared" si="1414"/>
        <v>0</v>
      </c>
      <c r="X1186" s="5">
        <f t="shared" si="1415"/>
        <v>0</v>
      </c>
      <c r="Y1186" s="5">
        <f t="shared" si="1416"/>
        <v>0</v>
      </c>
      <c r="Z1186" s="5">
        <f t="shared" si="1417"/>
        <v>5.5301733955869332E-3</v>
      </c>
      <c r="AA1186" s="5">
        <f t="shared" si="1418"/>
        <v>0</v>
      </c>
      <c r="AB1186" s="5">
        <f t="shared" si="1419"/>
        <v>0</v>
      </c>
      <c r="AC1186" s="5">
        <f t="shared" si="1420"/>
        <v>0</v>
      </c>
      <c r="AD1186" s="5">
        <f t="shared" si="1421"/>
        <v>0</v>
      </c>
      <c r="AE1186" s="5">
        <f t="shared" si="1422"/>
        <v>0</v>
      </c>
      <c r="AF1186" s="5">
        <f t="shared" si="1423"/>
        <v>0</v>
      </c>
      <c r="AG1186" s="5">
        <f t="shared" si="1424"/>
        <v>0</v>
      </c>
      <c r="AH1186" s="5">
        <f t="shared" si="1425"/>
        <v>5.0134601185954281E-4</v>
      </c>
      <c r="AI1186" s="5">
        <f t="shared" si="1426"/>
        <v>0</v>
      </c>
      <c r="AJ1186" s="5">
        <f t="shared" si="1427"/>
        <v>0</v>
      </c>
      <c r="AK1186" s="5">
        <f t="shared" si="1428"/>
        <v>0</v>
      </c>
      <c r="AL1186" s="5">
        <f t="shared" si="1429"/>
        <v>0</v>
      </c>
      <c r="AM1186" s="5">
        <f t="shared" si="1430"/>
        <v>0</v>
      </c>
      <c r="AN1186" s="5">
        <f t="shared" si="1431"/>
        <v>0</v>
      </c>
      <c r="AO1186" s="5">
        <f t="shared" si="1432"/>
        <v>0</v>
      </c>
      <c r="AP1186" s="5">
        <f t="shared" si="1433"/>
        <v>0</v>
      </c>
      <c r="AQ1186" s="5">
        <f t="shared" si="1434"/>
        <v>0</v>
      </c>
      <c r="AR1186" s="5">
        <f t="shared" si="1435"/>
        <v>3.6360208713606555E-5</v>
      </c>
      <c r="AS1186" s="5">
        <f t="shared" si="1436"/>
        <v>0</v>
      </c>
      <c r="AT1186" s="5">
        <f t="shared" si="1437"/>
        <v>0</v>
      </c>
      <c r="AU1186" s="5">
        <f t="shared" si="1438"/>
        <v>0</v>
      </c>
      <c r="AV1186" s="5">
        <f t="shared" si="1439"/>
        <v>0</v>
      </c>
      <c r="AW1186" s="5">
        <f t="shared" si="1440"/>
        <v>0</v>
      </c>
      <c r="AX1186" s="5">
        <f t="shared" si="1441"/>
        <v>0</v>
      </c>
      <c r="AY1186" s="5">
        <f t="shared" si="1442"/>
        <v>0</v>
      </c>
      <c r="AZ1186" s="5">
        <f t="shared" si="1443"/>
        <v>0</v>
      </c>
      <c r="BA1186" s="5">
        <f t="shared" si="1444"/>
        <v>0</v>
      </c>
      <c r="BB1186" s="5">
        <f t="shared" si="1445"/>
        <v>0</v>
      </c>
      <c r="BC1186" s="5">
        <f t="shared" si="1446"/>
        <v>0</v>
      </c>
      <c r="BD1186" s="5">
        <f t="shared" si="1447"/>
        <v>2.1975255053779421E-6</v>
      </c>
      <c r="BE1186" s="5">
        <f t="shared" si="1448"/>
        <v>0</v>
      </c>
      <c r="BF1186" s="5">
        <f t="shared" si="1449"/>
        <v>0</v>
      </c>
      <c r="BG1186" s="5">
        <f t="shared" si="1450"/>
        <v>0</v>
      </c>
      <c r="BH1186" s="5">
        <f t="shared" si="1451"/>
        <v>0</v>
      </c>
      <c r="BI1186" s="5">
        <f t="shared" si="1452"/>
        <v>0</v>
      </c>
      <c r="BJ1186" s="8">
        <f t="shared" si="1453"/>
        <v>0</v>
      </c>
      <c r="BK1186" s="8">
        <f t="shared" si="1454"/>
        <v>0.69584670827285156</v>
      </c>
      <c r="BL1186" s="8">
        <f t="shared" si="1455"/>
        <v>0.29862299911574086</v>
      </c>
      <c r="BM1186" s="8">
        <f t="shared" si="1456"/>
        <v>6.0700771416654599E-3</v>
      </c>
      <c r="BN1186" s="8">
        <f t="shared" si="1457"/>
        <v>0.99392980364251382</v>
      </c>
    </row>
    <row r="1187" spans="1:66" x14ac:dyDescent="0.25">
      <c r="A1187" t="s">
        <v>70</v>
      </c>
      <c r="B1187" t="s">
        <v>79</v>
      </c>
      <c r="C1187" t="s">
        <v>100</v>
      </c>
      <c r="D1187" s="7" t="s">
        <v>531</v>
      </c>
      <c r="E1187">
        <f>VLOOKUP(A1187,home!$A$2:$E$405,3,FALSE)</f>
        <v>1.359</v>
      </c>
      <c r="F1187">
        <f>VLOOKUP(B1187,home!$B$2:$E$405,3,FALSE)</f>
        <v>0.55189999999999995</v>
      </c>
      <c r="G1187">
        <f>VLOOKUP(C1187,away!$B$2:$E$405,4,FALSE)</f>
        <v>1.766</v>
      </c>
      <c r="H1187">
        <f>VLOOKUP(A1187,away!$A$2:$E$405,3,FALSE)</f>
        <v>1.0342</v>
      </c>
      <c r="I1187">
        <f>VLOOKUP(C1187,away!$B$2:$E$405,3,FALSE)</f>
        <v>0.77349999999999997</v>
      </c>
      <c r="J1187">
        <f>VLOOKUP(B1187,home!$B$2:$E$405,4,FALSE)</f>
        <v>0.48349999999999999</v>
      </c>
      <c r="K1187" s="3">
        <f t="shared" si="1402"/>
        <v>1.3245566885999998</v>
      </c>
      <c r="L1187" s="3">
        <f t="shared" si="1403"/>
        <v>0.38677761394999999</v>
      </c>
      <c r="M1187" s="5">
        <f t="shared" si="1404"/>
        <v>0.1806246238606494</v>
      </c>
      <c r="N1187" s="5">
        <f t="shared" si="1405"/>
        <v>0.23924755366048223</v>
      </c>
      <c r="O1187" s="5">
        <f t="shared" si="1406"/>
        <v>6.9861561037438194E-2</v>
      </c>
      <c r="P1187" s="5">
        <f t="shared" si="1407"/>
        <v>9.2535597948175882E-2</v>
      </c>
      <c r="Q1187" s="5">
        <f t="shared" si="1408"/>
        <v>0.15844847371608958</v>
      </c>
      <c r="R1187" s="5">
        <f t="shared" si="1409"/>
        <v>1.3510443942441316E-2</v>
      </c>
      <c r="S1187" s="5">
        <f t="shared" si="1410"/>
        <v>1.1851702033484407E-2</v>
      </c>
      <c r="T1187" s="5">
        <f t="shared" si="1411"/>
        <v>6.1284322597928403E-2</v>
      </c>
      <c r="U1187" s="5">
        <f t="shared" si="1412"/>
        <v>1.7895348889915993E-2</v>
      </c>
      <c r="V1187" s="5">
        <f t="shared" si="1413"/>
        <v>6.7463690469172003E-4</v>
      </c>
      <c r="W1187" s="5">
        <f t="shared" si="1414"/>
        <v>6.9957995219702571E-2</v>
      </c>
      <c r="X1187" s="5">
        <f t="shared" si="1415"/>
        <v>2.7058186467802059E-2</v>
      </c>
      <c r="Y1187" s="5">
        <f t="shared" si="1416"/>
        <v>5.2327503999153296E-3</v>
      </c>
      <c r="Z1187" s="5">
        <f t="shared" si="1417"/>
        <v>1.7418457571542281E-3</v>
      </c>
      <c r="AA1187" s="5">
        <f t="shared" si="1418"/>
        <v>2.3071734481481631E-3</v>
      </c>
      <c r="AB1187" s="5">
        <f t="shared" si="1419"/>
        <v>1.5279910112524875E-3</v>
      </c>
      <c r="AC1187" s="5">
        <f t="shared" si="1420"/>
        <v>2.160140462829336E-5</v>
      </c>
      <c r="AD1187" s="5">
        <f t="shared" si="1421"/>
        <v>2.3165832622325962E-2</v>
      </c>
      <c r="AE1187" s="5">
        <f t="shared" si="1422"/>
        <v>8.9600254668283051E-3</v>
      </c>
      <c r="AF1187" s="5">
        <f t="shared" si="1423"/>
        <v>1.7327686354955433E-3</v>
      </c>
      <c r="AG1187" s="5">
        <f t="shared" si="1424"/>
        <v>2.2339870612145455E-4</v>
      </c>
      <c r="AH1187" s="5">
        <f t="shared" si="1425"/>
        <v>1.6842673645526085E-4</v>
      </c>
      <c r="AI1187" s="5">
        <f t="shared" si="1426"/>
        <v>2.2309076031088514E-4</v>
      </c>
      <c r="AJ1187" s="5">
        <f t="shared" si="1427"/>
        <v>1.4774817936732116E-4</v>
      </c>
      <c r="AK1187" s="5">
        <f t="shared" si="1428"/>
        <v>6.5233613069819253E-5</v>
      </c>
      <c r="AL1187" s="5">
        <f t="shared" si="1429"/>
        <v>4.4266365262396511E-7</v>
      </c>
      <c r="AM1187" s="5">
        <f t="shared" si="1430"/>
        <v>6.1368917093779845E-3</v>
      </c>
      <c r="AN1187" s="5">
        <f t="shared" si="1431"/>
        <v>2.3736123324227532E-3</v>
      </c>
      <c r="AO1187" s="5">
        <f t="shared" si="1432"/>
        <v>4.5903005718838334E-4</v>
      </c>
      <c r="AP1187" s="5">
        <f t="shared" si="1433"/>
        <v>5.9180850083551666E-5</v>
      </c>
      <c r="AQ1187" s="5">
        <f t="shared" si="1434"/>
        <v>5.7224569967121922E-6</v>
      </c>
      <c r="AR1187" s="5">
        <f t="shared" si="1435"/>
        <v>1.302873825031026E-5</v>
      </c>
      <c r="AS1187" s="5">
        <f t="shared" si="1436"/>
        <v>1.7257302393467109E-5</v>
      </c>
      <c r="AT1187" s="5">
        <f t="shared" si="1437"/>
        <v>1.1429137656229824E-5</v>
      </c>
      <c r="AU1187" s="5">
        <f t="shared" si="1438"/>
        <v>5.046180242496447E-6</v>
      </c>
      <c r="AV1187" s="5">
        <f t="shared" si="1439"/>
        <v>1.6709879480199591E-6</v>
      </c>
      <c r="AW1187" s="5">
        <f t="shared" si="1440"/>
        <v>6.2994588368410625E-9</v>
      </c>
      <c r="AX1187" s="5">
        <f t="shared" si="1441"/>
        <v>1.354776826811748E-3</v>
      </c>
      <c r="AY1187" s="5">
        <f t="shared" si="1442"/>
        <v>5.239973485090002E-4</v>
      </c>
      <c r="AZ1187" s="5">
        <f t="shared" si="1443"/>
        <v>1.0133522208621885E-4</v>
      </c>
      <c r="BA1187" s="5">
        <f t="shared" si="1444"/>
        <v>1.306473180253369E-5</v>
      </c>
      <c r="BB1187" s="5">
        <f t="shared" si="1445"/>
        <v>1.2632864483701657E-6</v>
      </c>
      <c r="BC1187" s="5">
        <f t="shared" si="1446"/>
        <v>9.7722183647196549E-8</v>
      </c>
      <c r="BD1187" s="5">
        <f t="shared" si="1447"/>
        <v>8.3987071553901637E-7</v>
      </c>
      <c r="BE1187" s="5">
        <f t="shared" si="1448"/>
        <v>1.1124563738264716E-6</v>
      </c>
      <c r="BF1187" s="5">
        <f t="shared" si="1449"/>
        <v>7.3675576536377749E-7</v>
      </c>
      <c r="BG1187" s="5">
        <f t="shared" si="1450"/>
        <v>3.252915922924012E-7</v>
      </c>
      <c r="BH1187" s="5">
        <f t="shared" si="1451"/>
        <v>1.0771678857906103E-7</v>
      </c>
      <c r="BI1187" s="5">
        <f t="shared" si="1452"/>
        <v>2.853539855738147E-8</v>
      </c>
      <c r="BJ1187" s="8">
        <f t="shared" si="1453"/>
        <v>0.60634028003660234</v>
      </c>
      <c r="BK1187" s="8">
        <f t="shared" si="1454"/>
        <v>0.28623260216379132</v>
      </c>
      <c r="BL1187" s="8">
        <f t="shared" si="1455"/>
        <v>0.1057586005915241</v>
      </c>
      <c r="BM1187" s="8">
        <f t="shared" si="1456"/>
        <v>0.2453210833347452</v>
      </c>
      <c r="BN1187" s="8">
        <f t="shared" si="1457"/>
        <v>0.7542282541652765</v>
      </c>
    </row>
    <row r="1188" spans="1:66" x14ac:dyDescent="0.25">
      <c r="A1188" t="s">
        <v>70</v>
      </c>
      <c r="B1188" t="s">
        <v>309</v>
      </c>
      <c r="C1188" t="s">
        <v>61</v>
      </c>
      <c r="D1188" s="7" t="s">
        <v>531</v>
      </c>
      <c r="E1188">
        <f>VLOOKUP(A1188,home!$A$2:$E$405,3,FALSE)</f>
        <v>1.359</v>
      </c>
      <c r="F1188">
        <f>VLOOKUP(B1188,home!$B$2:$E$405,3,FALSE)</f>
        <v>0</v>
      </c>
      <c r="G1188">
        <f>VLOOKUP(C1188,away!$B$2:$E$405,4,FALSE)</f>
        <v>1.0302</v>
      </c>
      <c r="H1188">
        <f>VLOOKUP(A1188,away!$A$2:$E$405,3,FALSE)</f>
        <v>1.0342</v>
      </c>
      <c r="I1188">
        <f>VLOOKUP(C1188,away!$B$2:$E$405,3,FALSE)</f>
        <v>1.1603000000000001</v>
      </c>
      <c r="J1188">
        <f>VLOOKUP(B1188,home!$B$2:$E$405,4,FALSE)</f>
        <v>0.96689999999999998</v>
      </c>
      <c r="K1188" s="3">
        <f t="shared" si="1402"/>
        <v>0</v>
      </c>
      <c r="L1188" s="3">
        <f t="shared" si="1403"/>
        <v>1.160262847194</v>
      </c>
      <c r="M1188" s="5">
        <f t="shared" si="1404"/>
        <v>0.31340379274782193</v>
      </c>
      <c r="N1188" s="5">
        <f t="shared" si="1405"/>
        <v>0</v>
      </c>
      <c r="O1188" s="5">
        <f t="shared" si="1406"/>
        <v>0.36363077689498613</v>
      </c>
      <c r="P1188" s="5">
        <f t="shared" si="1407"/>
        <v>0</v>
      </c>
      <c r="Q1188" s="5">
        <f t="shared" si="1408"/>
        <v>0</v>
      </c>
      <c r="R1188" s="5">
        <f t="shared" si="1409"/>
        <v>0.21095364026377139</v>
      </c>
      <c r="S1188" s="5">
        <f t="shared" si="1410"/>
        <v>0</v>
      </c>
      <c r="T1188" s="5">
        <f t="shared" si="1411"/>
        <v>0</v>
      </c>
      <c r="U1188" s="5">
        <f t="shared" si="1412"/>
        <v>0</v>
      </c>
      <c r="V1188" s="5">
        <f t="shared" si="1413"/>
        <v>0</v>
      </c>
      <c r="W1188" s="5">
        <f t="shared" si="1414"/>
        <v>0</v>
      </c>
      <c r="X1188" s="5">
        <f t="shared" si="1415"/>
        <v>0</v>
      </c>
      <c r="Y1188" s="5">
        <f t="shared" si="1416"/>
        <v>0</v>
      </c>
      <c r="Z1188" s="5">
        <f t="shared" si="1417"/>
        <v>8.1587223759460731E-2</v>
      </c>
      <c r="AA1188" s="5">
        <f t="shared" si="1418"/>
        <v>0</v>
      </c>
      <c r="AB1188" s="5">
        <f t="shared" si="1419"/>
        <v>0</v>
      </c>
      <c r="AC1188" s="5">
        <f t="shared" si="1420"/>
        <v>0</v>
      </c>
      <c r="AD1188" s="5">
        <f t="shared" si="1421"/>
        <v>0</v>
      </c>
      <c r="AE1188" s="5">
        <f t="shared" si="1422"/>
        <v>0</v>
      </c>
      <c r="AF1188" s="5">
        <f t="shared" si="1423"/>
        <v>0</v>
      </c>
      <c r="AG1188" s="5">
        <f t="shared" si="1424"/>
        <v>0</v>
      </c>
      <c r="AH1188" s="5">
        <f t="shared" si="1425"/>
        <v>2.3665656133451486E-2</v>
      </c>
      <c r="AI1188" s="5">
        <f t="shared" si="1426"/>
        <v>0</v>
      </c>
      <c r="AJ1188" s="5">
        <f t="shared" si="1427"/>
        <v>0</v>
      </c>
      <c r="AK1188" s="5">
        <f t="shared" si="1428"/>
        <v>0</v>
      </c>
      <c r="AL1188" s="5">
        <f t="shared" si="1429"/>
        <v>0</v>
      </c>
      <c r="AM1188" s="5">
        <f t="shared" si="1430"/>
        <v>0</v>
      </c>
      <c r="AN1188" s="5">
        <f t="shared" si="1431"/>
        <v>0</v>
      </c>
      <c r="AO1188" s="5">
        <f t="shared" si="1432"/>
        <v>0</v>
      </c>
      <c r="AP1188" s="5">
        <f t="shared" si="1433"/>
        <v>0</v>
      </c>
      <c r="AQ1188" s="5">
        <f t="shared" si="1434"/>
        <v>0</v>
      </c>
      <c r="AR1188" s="5">
        <f t="shared" si="1435"/>
        <v>5.4916763132225096E-3</v>
      </c>
      <c r="AS1188" s="5">
        <f t="shared" si="1436"/>
        <v>0</v>
      </c>
      <c r="AT1188" s="5">
        <f t="shared" si="1437"/>
        <v>0</v>
      </c>
      <c r="AU1188" s="5">
        <f t="shared" si="1438"/>
        <v>0</v>
      </c>
      <c r="AV1188" s="5">
        <f t="shared" si="1439"/>
        <v>0</v>
      </c>
      <c r="AW1188" s="5">
        <f t="shared" si="1440"/>
        <v>0</v>
      </c>
      <c r="AX1188" s="5">
        <f t="shared" si="1441"/>
        <v>0</v>
      </c>
      <c r="AY1188" s="5">
        <f t="shared" si="1442"/>
        <v>0</v>
      </c>
      <c r="AZ1188" s="5">
        <f t="shared" si="1443"/>
        <v>0</v>
      </c>
      <c r="BA1188" s="5">
        <f t="shared" si="1444"/>
        <v>0</v>
      </c>
      <c r="BB1188" s="5">
        <f t="shared" si="1445"/>
        <v>0</v>
      </c>
      <c r="BC1188" s="5">
        <f t="shared" si="1446"/>
        <v>0</v>
      </c>
      <c r="BD1188" s="5">
        <f t="shared" si="1447"/>
        <v>1.0619646658412338E-3</v>
      </c>
      <c r="BE1188" s="5">
        <f t="shared" si="1448"/>
        <v>0</v>
      </c>
      <c r="BF1188" s="5">
        <f t="shared" si="1449"/>
        <v>0</v>
      </c>
      <c r="BG1188" s="5">
        <f t="shared" si="1450"/>
        <v>0</v>
      </c>
      <c r="BH1188" s="5">
        <f t="shared" si="1451"/>
        <v>0</v>
      </c>
      <c r="BI1188" s="5">
        <f t="shared" si="1452"/>
        <v>0</v>
      </c>
      <c r="BJ1188" s="8">
        <f t="shared" si="1453"/>
        <v>0</v>
      </c>
      <c r="BK1188" s="8">
        <f t="shared" si="1454"/>
        <v>0.31340379274782193</v>
      </c>
      <c r="BL1188" s="8">
        <f t="shared" si="1455"/>
        <v>0.60480371427127277</v>
      </c>
      <c r="BM1188" s="8">
        <f t="shared" si="1456"/>
        <v>0.11180652087197594</v>
      </c>
      <c r="BN1188" s="8">
        <f t="shared" si="1457"/>
        <v>0.88798820990657945</v>
      </c>
    </row>
    <row r="1189" spans="1:66" x14ac:dyDescent="0.25">
      <c r="A1189" t="s">
        <v>70</v>
      </c>
      <c r="B1189" t="s">
        <v>344</v>
      </c>
      <c r="C1189" t="s">
        <v>86</v>
      </c>
      <c r="D1189" s="7" t="s">
        <v>531</v>
      </c>
      <c r="E1189">
        <f>VLOOKUP(A1189,home!$A$2:$E$405,3,FALSE)</f>
        <v>1.359</v>
      </c>
      <c r="F1189">
        <f>VLOOKUP(B1189,home!$B$2:$E$405,3,FALSE)</f>
        <v>1.0302</v>
      </c>
      <c r="G1189">
        <f>VLOOKUP(C1189,away!$B$2:$E$405,4,FALSE)</f>
        <v>1.4717</v>
      </c>
      <c r="H1189">
        <f>VLOOKUP(A1189,away!$A$2:$E$405,3,FALSE)</f>
        <v>1.0342</v>
      </c>
      <c r="I1189">
        <f>VLOOKUP(C1189,away!$B$2:$E$405,3,FALSE)</f>
        <v>0.64459999999999995</v>
      </c>
      <c r="J1189">
        <f>VLOOKUP(B1189,home!$B$2:$E$405,4,FALSE)</f>
        <v>0.96689999999999998</v>
      </c>
      <c r="K1189" s="3">
        <f t="shared" si="1402"/>
        <v>2.0604415170599997</v>
      </c>
      <c r="L1189" s="3">
        <f t="shared" si="1403"/>
        <v>0.64457935990799997</v>
      </c>
      <c r="M1189" s="5">
        <f t="shared" si="1404"/>
        <v>6.6868927811555276E-2</v>
      </c>
      <c r="N1189" s="5">
        <f t="shared" si="1405"/>
        <v>0.13777951506421654</v>
      </c>
      <c r="O1189" s="5">
        <f t="shared" si="1406"/>
        <v>4.3102330686506561E-2</v>
      </c>
      <c r="P1189" s="5">
        <f t="shared" si="1407"/>
        <v>8.8809831628527347E-2</v>
      </c>
      <c r="Q1189" s="5">
        <f t="shared" si="1408"/>
        <v>0.14194331651935274</v>
      </c>
      <c r="R1189" s="5">
        <f t="shared" si="1409"/>
        <v>1.389143636222567E-2</v>
      </c>
      <c r="S1189" s="5">
        <f t="shared" si="1410"/>
        <v>2.9487485638002235E-2</v>
      </c>
      <c r="T1189" s="5">
        <f t="shared" si="1411"/>
        <v>9.1493732105263043E-2</v>
      </c>
      <c r="U1189" s="5">
        <f t="shared" si="1412"/>
        <v>2.8622492212326701E-2</v>
      </c>
      <c r="V1189" s="5">
        <f t="shared" si="1413"/>
        <v>4.3514291820420728E-3</v>
      </c>
      <c r="W1189" s="5">
        <f t="shared" si="1414"/>
        <v>9.7488634141887645E-2</v>
      </c>
      <c r="X1189" s="5">
        <f t="shared" si="1415"/>
        <v>6.2839161393483126E-2</v>
      </c>
      <c r="Y1189" s="5">
        <f t="shared" si="1416"/>
        <v>2.0252413214083428E-2</v>
      </c>
      <c r="Z1189" s="5">
        <f t="shared" si="1417"/>
        <v>2.9847110528553799E-3</v>
      </c>
      <c r="AA1189" s="5">
        <f t="shared" si="1418"/>
        <v>6.1498225697310871E-3</v>
      </c>
      <c r="AB1189" s="5">
        <f t="shared" si="1419"/>
        <v>6.3356748726132745E-3</v>
      </c>
      <c r="AC1189" s="5">
        <f t="shared" si="1420"/>
        <v>3.6120073407794003E-4</v>
      </c>
      <c r="AD1189" s="5">
        <f t="shared" si="1421"/>
        <v>5.0217407306854547E-2</v>
      </c>
      <c r="AE1189" s="5">
        <f t="shared" si="1422"/>
        <v>3.2369104258091627E-2</v>
      </c>
      <c r="AF1189" s="5">
        <f t="shared" si="1423"/>
        <v>1.0432228251738005E-2</v>
      </c>
      <c r="AG1189" s="5">
        <f t="shared" si="1424"/>
        <v>2.2414663363064797E-3</v>
      </c>
      <c r="AH1189" s="5">
        <f t="shared" si="1425"/>
        <v>4.8097078498996327E-4</v>
      </c>
      <c r="AI1189" s="5">
        <f t="shared" si="1426"/>
        <v>9.9101217388625879E-4</v>
      </c>
      <c r="AJ1189" s="5">
        <f t="shared" si="1427"/>
        <v>1.0209613134935659E-3</v>
      </c>
      <c r="AK1189" s="5">
        <f t="shared" si="1428"/>
        <v>7.0121035921141763E-4</v>
      </c>
      <c r="AL1189" s="5">
        <f t="shared" si="1429"/>
        <v>1.9188688933647953E-5</v>
      </c>
      <c r="AM1189" s="5">
        <f t="shared" si="1430"/>
        <v>2.0694006178831076E-2</v>
      </c>
      <c r="AN1189" s="5">
        <f t="shared" si="1431"/>
        <v>1.3338929256683132E-2</v>
      </c>
      <c r="AO1189" s="5">
        <f t="shared" si="1432"/>
        <v>4.2989992410654527E-3</v>
      </c>
      <c r="AP1189" s="5">
        <f t="shared" si="1433"/>
        <v>9.2368205968364919E-4</v>
      </c>
      <c r="AQ1189" s="5">
        <f t="shared" si="1434"/>
        <v>1.4884659769734738E-4</v>
      </c>
      <c r="AR1189" s="5">
        <f t="shared" si="1435"/>
        <v>6.2004768144655764E-5</v>
      </c>
      <c r="AS1189" s="5">
        <f t="shared" si="1436"/>
        <v>1.2775719854092805E-4</v>
      </c>
      <c r="AT1189" s="5">
        <f t="shared" si="1437"/>
        <v>1.3161811798850272E-4</v>
      </c>
      <c r="AU1189" s="5">
        <f t="shared" si="1438"/>
        <v>9.0397144900270868E-5</v>
      </c>
      <c r="AV1189" s="5">
        <f t="shared" si="1439"/>
        <v>4.6564507594051667E-5</v>
      </c>
      <c r="AW1189" s="5">
        <f t="shared" si="1440"/>
        <v>7.0791234980199879E-7</v>
      </c>
      <c r="AX1189" s="5">
        <f t="shared" si="1441"/>
        <v>7.1064649141932817E-3</v>
      </c>
      <c r="AY1189" s="5">
        <f t="shared" si="1442"/>
        <v>4.580680605599366E-3</v>
      </c>
      <c r="AZ1189" s="5">
        <f t="shared" si="1443"/>
        <v>1.4763060863501141E-3</v>
      </c>
      <c r="BA1189" s="5">
        <f t="shared" si="1444"/>
        <v>3.1719881072261375E-4</v>
      </c>
      <c r="BB1189" s="5">
        <f t="shared" si="1445"/>
        <v>5.1114951594790297E-5</v>
      </c>
      <c r="BC1189" s="5">
        <f t="shared" si="1446"/>
        <v>6.5895285561396664E-6</v>
      </c>
      <c r="BD1189" s="5">
        <f t="shared" si="1447"/>
        <v>6.6611656269876924E-6</v>
      </c>
      <c r="BE1189" s="5">
        <f t="shared" si="1448"/>
        <v>1.3724942209858443E-5</v>
      </c>
      <c r="BF1189" s="5">
        <f t="shared" si="1449"/>
        <v>1.413972037422078E-5</v>
      </c>
      <c r="BG1189" s="5">
        <f t="shared" si="1450"/>
        <v>9.7113556328878852E-6</v>
      </c>
      <c r="BH1189" s="5">
        <f t="shared" si="1451"/>
        <v>5.0024200832341697E-6</v>
      </c>
      <c r="BI1189" s="5">
        <f t="shared" si="1452"/>
        <v>2.0614388050540864E-6</v>
      </c>
      <c r="BJ1189" s="8">
        <f t="shared" si="1453"/>
        <v>0.69999979682225399</v>
      </c>
      <c r="BK1189" s="8">
        <f t="shared" si="1454"/>
        <v>0.1944787442887379</v>
      </c>
      <c r="BL1189" s="8">
        <f t="shared" si="1455"/>
        <v>0.10180555411488512</v>
      </c>
      <c r="BM1189" s="8">
        <f t="shared" si="1456"/>
        <v>0.50229347551309877</v>
      </c>
      <c r="BN1189" s="8">
        <f t="shared" si="1457"/>
        <v>0.49239535807238421</v>
      </c>
    </row>
    <row r="1190" spans="1:66" x14ac:dyDescent="0.25">
      <c r="A1190" t="s">
        <v>70</v>
      </c>
      <c r="B1190" t="s">
        <v>227</v>
      </c>
      <c r="C1190" t="s">
        <v>82</v>
      </c>
      <c r="D1190" s="7" t="s">
        <v>531</v>
      </c>
      <c r="E1190">
        <f>VLOOKUP(A1190,home!$A$2:$E$405,3,FALSE)</f>
        <v>1.359</v>
      </c>
      <c r="F1190">
        <f>VLOOKUP(B1190,home!$B$2:$E$405,3,FALSE)</f>
        <v>2.0234999999999999</v>
      </c>
      <c r="G1190">
        <f>VLOOKUP(C1190,away!$B$2:$E$405,4,FALSE)</f>
        <v>0.73580000000000001</v>
      </c>
      <c r="H1190">
        <f>VLOOKUP(A1190,away!$A$2:$E$405,3,FALSE)</f>
        <v>1.0342</v>
      </c>
      <c r="I1190">
        <f>VLOOKUP(C1190,away!$B$2:$E$405,3,FALSE)</f>
        <v>0.2417</v>
      </c>
      <c r="J1190">
        <f>VLOOKUP(B1190,home!$B$2:$E$405,4,FALSE)</f>
        <v>0.2417</v>
      </c>
      <c r="K1190" s="3">
        <f t="shared" si="1402"/>
        <v>2.0234032766999999</v>
      </c>
      <c r="L1190" s="3">
        <f t="shared" si="1403"/>
        <v>6.0416816037999997E-2</v>
      </c>
      <c r="M1190" s="5">
        <f t="shared" si="1404"/>
        <v>0.12445387760263797</v>
      </c>
      <c r="N1190" s="5">
        <f t="shared" si="1405"/>
        <v>0.25182038373919841</v>
      </c>
      <c r="O1190" s="5">
        <f t="shared" si="1406"/>
        <v>7.519107028334345E-3</v>
      </c>
      <c r="P1190" s="5">
        <f t="shared" si="1407"/>
        <v>1.5214185798989715E-2</v>
      </c>
      <c r="Q1190" s="5">
        <f t="shared" si="1408"/>
        <v>0.25476709479887277</v>
      </c>
      <c r="R1190" s="5">
        <f t="shared" si="1409"/>
        <v>2.2714025305045445E-4</v>
      </c>
      <c r="S1190" s="5">
        <f t="shared" si="1410"/>
        <v>4.6497436236023302E-4</v>
      </c>
      <c r="T1190" s="5">
        <f t="shared" si="1411"/>
        <v>1.5392216698999201E-2</v>
      </c>
      <c r="U1190" s="5">
        <f t="shared" si="1412"/>
        <v>4.5959633229275673E-4</v>
      </c>
      <c r="V1190" s="5">
        <f t="shared" si="1413"/>
        <v>6.3157769117953931E-6</v>
      </c>
      <c r="W1190" s="5">
        <f t="shared" si="1414"/>
        <v>0.17183219147045956</v>
      </c>
      <c r="X1190" s="5">
        <f t="shared" si="1415"/>
        <v>1.0381553901477146E-2</v>
      </c>
      <c r="Y1190" s="5">
        <f t="shared" si="1416"/>
        <v>3.1361021612706283E-4</v>
      </c>
      <c r="Z1190" s="5">
        <f t="shared" si="1417"/>
        <v>4.5743636277913584E-6</v>
      </c>
      <c r="AA1190" s="5">
        <f t="shared" si="1418"/>
        <v>9.2557823532903352E-6</v>
      </c>
      <c r="AB1190" s="5">
        <f t="shared" si="1419"/>
        <v>9.364090171034851E-6</v>
      </c>
      <c r="AC1190" s="5">
        <f t="shared" si="1420"/>
        <v>4.8255529102427404E-8</v>
      </c>
      <c r="AD1190" s="5">
        <f t="shared" si="1421"/>
        <v>8.69214548159674E-2</v>
      </c>
      <c r="AE1190" s="5">
        <f t="shared" si="1422"/>
        <v>5.2515175453716314E-3</v>
      </c>
      <c r="AF1190" s="5">
        <f t="shared" si="1423"/>
        <v>1.5863998472952353E-4</v>
      </c>
      <c r="AG1190" s="5">
        <f t="shared" si="1424"/>
        <v>3.1948409245582511E-6</v>
      </c>
      <c r="AH1190" s="5">
        <f t="shared" si="1425"/>
        <v>6.9092121447797172E-8</v>
      </c>
      <c r="AI1190" s="5">
        <f t="shared" si="1426"/>
        <v>1.3980122493162715E-7</v>
      </c>
      <c r="AJ1190" s="5">
        <f t="shared" si="1427"/>
        <v>1.4143712830666408E-7</v>
      </c>
      <c r="AK1190" s="5">
        <f t="shared" si="1428"/>
        <v>9.5394782954247471E-8</v>
      </c>
      <c r="AL1190" s="5">
        <f t="shared" si="1429"/>
        <v>2.3596487300684119E-10</v>
      </c>
      <c r="AM1190" s="5">
        <f t="shared" si="1430"/>
        <v>3.5175431298031863E-2</v>
      </c>
      <c r="AN1190" s="5">
        <f t="shared" si="1431"/>
        <v>2.1251875617904984E-3</v>
      </c>
      <c r="AO1190" s="5">
        <f t="shared" si="1432"/>
        <v>6.419853298347113E-5</v>
      </c>
      <c r="AP1190" s="5">
        <f t="shared" si="1433"/>
        <v>1.2928903190572839E-6</v>
      </c>
      <c r="AQ1190" s="5">
        <f t="shared" si="1434"/>
        <v>1.9528079140948751E-8</v>
      </c>
      <c r="AR1190" s="5">
        <f t="shared" si="1435"/>
        <v>8.3486519823734331E-10</v>
      </c>
      <c r="AS1190" s="5">
        <f t="shared" si="1436"/>
        <v>1.6892689777162357E-9</v>
      </c>
      <c r="AT1190" s="5">
        <f t="shared" si="1437"/>
        <v>1.7090361923693454E-9</v>
      </c>
      <c r="AU1190" s="5">
        <f t="shared" si="1438"/>
        <v>1.1526898105463417E-9</v>
      </c>
      <c r="AV1190" s="5">
        <f t="shared" si="1439"/>
        <v>5.8308908491954248E-10</v>
      </c>
      <c r="AW1190" s="5">
        <f t="shared" si="1440"/>
        <v>8.0128154236638743E-13</v>
      </c>
      <c r="AX1190" s="5">
        <f t="shared" si="1441"/>
        <v>1.1862347157962246E-2</v>
      </c>
      <c r="AY1190" s="5">
        <f t="shared" si="1442"/>
        <v>7.1668524602149701E-4</v>
      </c>
      <c r="AZ1190" s="5">
        <f t="shared" si="1443"/>
        <v>2.1649920333014773E-5</v>
      </c>
      <c r="BA1190" s="5">
        <f t="shared" si="1444"/>
        <v>4.3600641799903642E-7</v>
      </c>
      <c r="BB1190" s="5">
        <f t="shared" si="1445"/>
        <v>6.5855298869087767E-9</v>
      </c>
      <c r="BC1190" s="5">
        <f t="shared" si="1446"/>
        <v>7.9575349538023714E-11</v>
      </c>
      <c r="BD1190" s="5">
        <f t="shared" si="1447"/>
        <v>8.4066495164056585E-12</v>
      </c>
      <c r="BE1190" s="5">
        <f t="shared" si="1448"/>
        <v>1.7010042177563679E-11</v>
      </c>
      <c r="BF1190" s="5">
        <f t="shared" si="1449"/>
        <v>1.7209087539443779E-11</v>
      </c>
      <c r="BG1190" s="5">
        <f t="shared" si="1450"/>
        <v>1.160697470544256E-11</v>
      </c>
      <c r="BH1190" s="5">
        <f t="shared" si="1451"/>
        <v>5.8713976628916232E-12</v>
      </c>
      <c r="BI1190" s="5">
        <f t="shared" si="1452"/>
        <v>2.376041053980725E-12</v>
      </c>
      <c r="BJ1190" s="8">
        <f t="shared" si="1453"/>
        <v>0.84680911281917126</v>
      </c>
      <c r="BK1190" s="8">
        <f t="shared" si="1454"/>
        <v>0.1408560872784152</v>
      </c>
      <c r="BL1190" s="8">
        <f t="shared" si="1455"/>
        <v>8.2249152428889773E-3</v>
      </c>
      <c r="BM1190" s="8">
        <f t="shared" si="1456"/>
        <v>0.3411762152377994</v>
      </c>
      <c r="BN1190" s="8">
        <f t="shared" si="1457"/>
        <v>0.65400178922108365</v>
      </c>
    </row>
    <row r="1191" spans="1:66" x14ac:dyDescent="0.25">
      <c r="A1191" t="s">
        <v>70</v>
      </c>
      <c r="B1191" t="s">
        <v>74</v>
      </c>
      <c r="C1191" t="s">
        <v>76</v>
      </c>
      <c r="D1191" s="7" t="s">
        <v>531</v>
      </c>
      <c r="E1191">
        <f>VLOOKUP(A1191,home!$A$2:$E$405,3,FALSE)</f>
        <v>1.359</v>
      </c>
      <c r="F1191">
        <f>VLOOKUP(B1191,home!$B$2:$E$405,3,FALSE)</f>
        <v>0.91979999999999995</v>
      </c>
      <c r="G1191">
        <f>VLOOKUP(C1191,away!$B$2:$E$405,4,FALSE)</f>
        <v>0.73580000000000001</v>
      </c>
      <c r="H1191">
        <f>VLOOKUP(A1191,away!$A$2:$E$405,3,FALSE)</f>
        <v>1.0342</v>
      </c>
      <c r="I1191">
        <f>VLOOKUP(C1191,away!$B$2:$E$405,3,FALSE)</f>
        <v>1.2087000000000001</v>
      </c>
      <c r="J1191">
        <f>VLOOKUP(B1191,home!$B$2:$E$405,4,FALSE)</f>
        <v>0.96689999999999998</v>
      </c>
      <c r="K1191" s="3">
        <f t="shared" si="1402"/>
        <v>0.91975603355999991</v>
      </c>
      <c r="L1191" s="3">
        <f t="shared" si="1403"/>
        <v>1.208661297426</v>
      </c>
      <c r="M1191" s="5">
        <f t="shared" si="1404"/>
        <v>0.11902552286792234</v>
      </c>
      <c r="N1191" s="5">
        <f t="shared" si="1405"/>
        <v>0.10947444280540533</v>
      </c>
      <c r="O1191" s="5">
        <f t="shared" si="1406"/>
        <v>0.14386154289635106</v>
      </c>
      <c r="P1191" s="5">
        <f t="shared" si="1407"/>
        <v>0.13231752207616965</v>
      </c>
      <c r="Q1191" s="5">
        <f t="shared" si="1408"/>
        <v>5.0344889645445326E-2</v>
      </c>
      <c r="R1191" s="5">
        <f t="shared" si="1409"/>
        <v>8.6939939543404926E-2</v>
      </c>
      <c r="S1191" s="5">
        <f t="shared" si="1410"/>
        <v>3.6773471408744519E-2</v>
      </c>
      <c r="T1191" s="5">
        <f t="shared" si="1411"/>
        <v>6.0849919637632748E-2</v>
      </c>
      <c r="U1191" s="5">
        <f t="shared" si="1412"/>
        <v>7.996353395238831E-2</v>
      </c>
      <c r="V1191" s="5">
        <f t="shared" si="1413"/>
        <v>4.5422327149328163E-3</v>
      </c>
      <c r="W1191" s="5">
        <f t="shared" si="1414"/>
        <v>1.5435005336770237E-2</v>
      </c>
      <c r="X1191" s="5">
        <f t="shared" si="1415"/>
        <v>1.8655693576117949E-2</v>
      </c>
      <c r="Y1191" s="5">
        <f t="shared" si="1416"/>
        <v>1.1274207401046309E-2</v>
      </c>
      <c r="Z1191" s="5">
        <f t="shared" si="1417"/>
        <v>3.502698004222328E-2</v>
      </c>
      <c r="AA1191" s="5">
        <f t="shared" si="1418"/>
        <v>3.2216276231220566E-2</v>
      </c>
      <c r="AB1191" s="5">
        <f t="shared" si="1419"/>
        <v>1.4815557221250362E-2</v>
      </c>
      <c r="AC1191" s="5">
        <f t="shared" si="1420"/>
        <v>3.1559248966718761E-4</v>
      </c>
      <c r="AD1191" s="5">
        <f t="shared" si="1421"/>
        <v>3.549109821631305E-3</v>
      </c>
      <c r="AE1191" s="5">
        <f t="shared" si="1422"/>
        <v>4.2896716817202533E-3</v>
      </c>
      <c r="AF1191" s="5">
        <f t="shared" si="1423"/>
        <v>2.5923800701797865E-3</v>
      </c>
      <c r="AG1191" s="5">
        <f t="shared" si="1424"/>
        <v>1.0444364863482689E-3</v>
      </c>
      <c r="AH1191" s="5">
        <f t="shared" si="1425"/>
        <v>1.0583938785687041E-2</v>
      </c>
      <c r="AI1191" s="5">
        <f t="shared" si="1426"/>
        <v>9.7346415569653545E-3</v>
      </c>
      <c r="AJ1191" s="5">
        <f t="shared" si="1427"/>
        <v>4.4767476532813974E-3</v>
      </c>
      <c r="AK1191" s="5">
        <f t="shared" si="1428"/>
        <v>1.3725052216103789E-3</v>
      </c>
      <c r="AL1191" s="5">
        <f t="shared" si="1429"/>
        <v>1.4033432565534383E-5</v>
      </c>
      <c r="AM1191" s="5">
        <f t="shared" si="1430"/>
        <v>6.5286303444248982E-4</v>
      </c>
      <c r="AN1191" s="5">
        <f t="shared" si="1431"/>
        <v>7.8909028225073515E-4</v>
      </c>
      <c r="AO1191" s="5">
        <f t="shared" si="1432"/>
        <v>4.7687144216571113E-4</v>
      </c>
      <c r="AP1191" s="5">
        <f t="shared" si="1433"/>
        <v>1.9212535199780544E-4</v>
      </c>
      <c r="AQ1191" s="5">
        <f t="shared" si="1434"/>
        <v>5.8053619303523572E-5</v>
      </c>
      <c r="AR1191" s="5">
        <f t="shared" si="1435"/>
        <v>2.5584794369171737E-3</v>
      </c>
      <c r="AS1191" s="5">
        <f t="shared" si="1436"/>
        <v>2.3531768988437618E-3</v>
      </c>
      <c r="AT1191" s="5">
        <f t="shared" si="1437"/>
        <v>1.0821743253727795E-3</v>
      </c>
      <c r="AU1191" s="5">
        <f t="shared" si="1438"/>
        <v>3.3177878837511218E-4</v>
      </c>
      <c r="AV1191" s="5">
        <f t="shared" si="1439"/>
        <v>7.628888560380894E-5</v>
      </c>
      <c r="AW1191" s="5">
        <f t="shared" si="1440"/>
        <v>4.3334987193251504E-7</v>
      </c>
      <c r="AX1191" s="5">
        <f t="shared" si="1441"/>
        <v>1.0007911916946163E-4</v>
      </c>
      <c r="AY1191" s="5">
        <f t="shared" si="1442"/>
        <v>1.2096175802061276E-4</v>
      </c>
      <c r="AZ1191" s="5">
        <f t="shared" si="1443"/>
        <v>7.3100897694061855E-5</v>
      </c>
      <c r="BA1191" s="5">
        <f t="shared" si="1444"/>
        <v>2.9451408616636708E-5</v>
      </c>
      <c r="BB1191" s="5">
        <f t="shared" si="1445"/>
        <v>8.8991944374018421E-6</v>
      </c>
      <c r="BC1191" s="5">
        <f t="shared" si="1446"/>
        <v>2.1512223789512717E-6</v>
      </c>
      <c r="BD1191" s="5">
        <f t="shared" si="1447"/>
        <v>5.1538917927700881E-4</v>
      </c>
      <c r="BE1191" s="5">
        <f t="shared" si="1448"/>
        <v>4.7403230727156539E-4</v>
      </c>
      <c r="BF1191" s="5">
        <f t="shared" si="1449"/>
        <v>2.17997037357695E-4</v>
      </c>
      <c r="BG1191" s="5">
        <f t="shared" si="1450"/>
        <v>6.6834696802648232E-5</v>
      </c>
      <c r="BH1191" s="5">
        <f t="shared" si="1451"/>
        <v>1.5367903908847234E-5</v>
      </c>
      <c r="BI1191" s="5">
        <f t="shared" si="1452"/>
        <v>2.8269444686665111E-6</v>
      </c>
      <c r="BJ1191" s="8">
        <f t="shared" si="1453"/>
        <v>0.28001340379277501</v>
      </c>
      <c r="BK1191" s="8">
        <f t="shared" si="1454"/>
        <v>0.29310933674802264</v>
      </c>
      <c r="BL1191" s="8">
        <f t="shared" si="1455"/>
        <v>0.39165902946635839</v>
      </c>
      <c r="BM1191" s="8">
        <f t="shared" si="1456"/>
        <v>0.357724361806532</v>
      </c>
      <c r="BN1191" s="8">
        <f t="shared" si="1457"/>
        <v>0.64196385983469872</v>
      </c>
    </row>
    <row r="1192" spans="1:66" x14ac:dyDescent="0.25">
      <c r="A1192" t="s">
        <v>70</v>
      </c>
      <c r="B1192" t="s">
        <v>91</v>
      </c>
      <c r="C1192" t="s">
        <v>84</v>
      </c>
      <c r="D1192" s="7" t="s">
        <v>531</v>
      </c>
      <c r="E1192">
        <f>VLOOKUP(A1192,home!$A$2:$E$405,3,FALSE)</f>
        <v>1.359</v>
      </c>
      <c r="F1192">
        <f>VLOOKUP(B1192,home!$B$2:$E$405,3,FALSE)</f>
        <v>1.1037999999999999</v>
      </c>
      <c r="G1192">
        <f>VLOOKUP(C1192,away!$B$2:$E$405,4,FALSE)</f>
        <v>1.4717</v>
      </c>
      <c r="H1192">
        <f>VLOOKUP(A1192,away!$A$2:$E$405,3,FALSE)</f>
        <v>1.0342</v>
      </c>
      <c r="I1192">
        <f>VLOOKUP(C1192,away!$B$2:$E$405,3,FALSE)</f>
        <v>0.48349999999999999</v>
      </c>
      <c r="J1192">
        <f>VLOOKUP(B1192,home!$B$2:$E$405,4,FALSE)</f>
        <v>0.96689999999999998</v>
      </c>
      <c r="K1192" s="3">
        <f t="shared" si="1402"/>
        <v>2.2076444831399997</v>
      </c>
      <c r="L1192" s="3">
        <f t="shared" si="1403"/>
        <v>0.48348451832999995</v>
      </c>
      <c r="M1192" s="5">
        <f t="shared" si="1404"/>
        <v>6.780434493717627E-2</v>
      </c>
      <c r="N1192" s="5">
        <f t="shared" si="1405"/>
        <v>0.14968788803347874</v>
      </c>
      <c r="O1192" s="5">
        <f t="shared" si="1406"/>
        <v>3.2782351052631845E-2</v>
      </c>
      <c r="P1192" s="5">
        <f t="shared" si="1407"/>
        <v>7.2371776445701433E-2</v>
      </c>
      <c r="Q1192" s="5">
        <f t="shared" si="1408"/>
        <v>0.16522882010499371</v>
      </c>
      <c r="R1192" s="5">
        <f t="shared" si="1409"/>
        <v>7.9248796042033342E-3</v>
      </c>
      <c r="S1192" s="5">
        <f t="shared" si="1410"/>
        <v>1.931171973846043E-2</v>
      </c>
      <c r="T1192" s="5">
        <f t="shared" si="1411"/>
        <v>7.9885576502697092E-2</v>
      </c>
      <c r="U1192" s="5">
        <f t="shared" si="1412"/>
        <v>1.7495316737768191E-2</v>
      </c>
      <c r="V1192" s="5">
        <f t="shared" si="1413"/>
        <v>2.2902882714945943E-3</v>
      </c>
      <c r="W1192" s="5">
        <f t="shared" si="1414"/>
        <v>0.12158883105350694</v>
      </c>
      <c r="X1192" s="5">
        <f t="shared" si="1415"/>
        <v>5.8786317416212548E-2</v>
      </c>
      <c r="Y1192" s="5">
        <f t="shared" si="1416"/>
        <v>1.4211137180186002E-2</v>
      </c>
      <c r="Z1192" s="5">
        <f t="shared" si="1417"/>
        <v>1.2771855327538299E-3</v>
      </c>
      <c r="AA1192" s="5">
        <f t="shared" si="1418"/>
        <v>2.8195715953302138E-3</v>
      </c>
      <c r="AB1192" s="5">
        <f t="shared" si="1419"/>
        <v>3.1123058386244976E-3</v>
      </c>
      <c r="AC1192" s="5">
        <f t="shared" si="1420"/>
        <v>1.5278540679656619E-4</v>
      </c>
      <c r="AD1192" s="5">
        <f t="shared" si="1421"/>
        <v>6.7106228021679024E-2</v>
      </c>
      <c r="AE1192" s="5">
        <f t="shared" si="1422"/>
        <v>3.244482233200463E-2</v>
      </c>
      <c r="AF1192" s="5">
        <f t="shared" si="1423"/>
        <v>7.843284648745839E-3</v>
      </c>
      <c r="AG1192" s="5">
        <f t="shared" si="1424"/>
        <v>1.2640355668413217E-3</v>
      </c>
      <c r="AH1192" s="5">
        <f t="shared" si="1425"/>
        <v>1.5437485803038243E-4</v>
      </c>
      <c r="AI1192" s="5">
        <f t="shared" si="1426"/>
        <v>3.4080480366629443E-4</v>
      </c>
      <c r="AJ1192" s="5">
        <f t="shared" si="1427"/>
        <v>3.7618792232075292E-4</v>
      </c>
      <c r="AK1192" s="5">
        <f t="shared" si="1428"/>
        <v>2.7682973044510298E-4</v>
      </c>
      <c r="AL1192" s="5">
        <f t="shared" si="1429"/>
        <v>6.5230930643702979E-6</v>
      </c>
      <c r="AM1192" s="5">
        <f t="shared" si="1430"/>
        <v>2.9629338815278902E-2</v>
      </c>
      <c r="AN1192" s="5">
        <f t="shared" si="1431"/>
        <v>1.4325326605541493E-2</v>
      </c>
      <c r="AO1192" s="5">
        <f t="shared" si="1432"/>
        <v>3.4630368169000798E-3</v>
      </c>
      <c r="AP1192" s="5">
        <f t="shared" si="1433"/>
        <v>5.5810822912599712E-4</v>
      </c>
      <c r="AQ1192" s="5">
        <f t="shared" si="1434"/>
        <v>6.7459172083747987E-5</v>
      </c>
      <c r="AR1192" s="5">
        <f t="shared" si="1435"/>
        <v>1.4927570775416324E-5</v>
      </c>
      <c r="AS1192" s="5">
        <f t="shared" si="1436"/>
        <v>3.2954769269029726E-5</v>
      </c>
      <c r="AT1192" s="5">
        <f t="shared" si="1437"/>
        <v>3.6376207284962549E-5</v>
      </c>
      <c r="AU1192" s="5">
        <f t="shared" si="1438"/>
        <v>2.6768577776734881E-5</v>
      </c>
      <c r="AV1192" s="5">
        <f t="shared" si="1439"/>
        <v>1.477387576257819E-5</v>
      </c>
      <c r="AW1192" s="5">
        <f t="shared" si="1440"/>
        <v>1.9340281111062309E-7</v>
      </c>
      <c r="AX1192" s="5">
        <f t="shared" si="1441"/>
        <v>1.0901841062439388E-2</v>
      </c>
      <c r="AY1192" s="5">
        <f t="shared" si="1442"/>
        <v>5.2708713749837228E-3</v>
      </c>
      <c r="AZ1192" s="5">
        <f t="shared" si="1443"/>
        <v>1.2741923539566944E-3</v>
      </c>
      <c r="BA1192" s="5">
        <f t="shared" si="1444"/>
        <v>2.053507588375071E-4</v>
      </c>
      <c r="BB1192" s="5">
        <f t="shared" si="1445"/>
        <v>2.4820978181313021E-5</v>
      </c>
      <c r="BC1192" s="5">
        <f t="shared" si="1446"/>
        <v>2.4001117360943141E-6</v>
      </c>
      <c r="BD1192" s="5">
        <f t="shared" si="1447"/>
        <v>1.2028748943648566E-6</v>
      </c>
      <c r="BE1192" s="5">
        <f t="shared" si="1448"/>
        <v>2.6555201244521851E-6</v>
      </c>
      <c r="BF1192" s="5">
        <f t="shared" si="1449"/>
        <v>2.931222176307057E-6</v>
      </c>
      <c r="BG1192" s="5">
        <f t="shared" si="1450"/>
        <v>2.1570321554606327E-6</v>
      </c>
      <c r="BH1192" s="5">
        <f t="shared" si="1451"/>
        <v>1.1904900344895619E-6</v>
      </c>
      <c r="BI1192" s="5">
        <f t="shared" si="1452"/>
        <v>5.2563575137480581E-7</v>
      </c>
      <c r="BJ1192" s="8">
        <f t="shared" si="1453"/>
        <v>0.76376968713941062</v>
      </c>
      <c r="BK1192" s="8">
        <f t="shared" si="1454"/>
        <v>0.16720830926767741</v>
      </c>
      <c r="BL1192" s="8">
        <f t="shared" si="1455"/>
        <v>6.541908591902576E-2</v>
      </c>
      <c r="BM1192" s="8">
        <f t="shared" si="1456"/>
        <v>0.49660352970850985</v>
      </c>
      <c r="BN1192" s="8">
        <f t="shared" si="1457"/>
        <v>0.49580006017818529</v>
      </c>
    </row>
    <row r="1193" spans="1:66" x14ac:dyDescent="0.25">
      <c r="A1193" t="s">
        <v>70</v>
      </c>
      <c r="B1193" t="s">
        <v>85</v>
      </c>
      <c r="C1193" t="s">
        <v>346</v>
      </c>
      <c r="D1193" s="7" t="s">
        <v>531</v>
      </c>
      <c r="E1193">
        <f>VLOOKUP(A1193,home!$A$2:$E$405,3,FALSE)</f>
        <v>1.359</v>
      </c>
      <c r="F1193">
        <f>VLOOKUP(B1193,home!$B$2:$E$405,3,FALSE)</f>
        <v>1.1773</v>
      </c>
      <c r="G1193">
        <f>VLOOKUP(C1193,away!$B$2:$E$405,4,FALSE)</f>
        <v>1.3245</v>
      </c>
      <c r="H1193">
        <f>VLOOKUP(A1193,away!$A$2:$E$405,3,FALSE)</f>
        <v>1.0342</v>
      </c>
      <c r="I1193">
        <f>VLOOKUP(C1193,away!$B$2:$E$405,3,FALSE)</f>
        <v>0.38679999999999998</v>
      </c>
      <c r="J1193">
        <f>VLOOKUP(B1193,home!$B$2:$E$405,4,FALSE)</f>
        <v>1.1603000000000001</v>
      </c>
      <c r="K1193" s="3">
        <f t="shared" si="1402"/>
        <v>2.1191347021499998</v>
      </c>
      <c r="L1193" s="3">
        <f t="shared" si="1403"/>
        <v>0.46415313816800002</v>
      </c>
      <c r="M1193" s="5">
        <f t="shared" si="1404"/>
        <v>7.5525280303355757E-2</v>
      </c>
      <c r="N1193" s="5">
        <f t="shared" si="1405"/>
        <v>0.16004824238044704</v>
      </c>
      <c r="O1193" s="5">
        <f t="shared" si="1406"/>
        <v>3.5055295863820411E-2</v>
      </c>
      <c r="P1193" s="5">
        <f t="shared" si="1407"/>
        <v>7.4286893959157191E-2</v>
      </c>
      <c r="Q1193" s="5">
        <f t="shared" si="1408"/>
        <v>0.16958189222325984</v>
      </c>
      <c r="R1193" s="5">
        <f t="shared" si="1409"/>
        <v>8.1355127922999766E-3</v>
      </c>
      <c r="S1193" s="5">
        <f t="shared" si="1410"/>
        <v>1.8267203352086946E-2</v>
      </c>
      <c r="T1193" s="5">
        <f t="shared" si="1411"/>
        <v>7.8711967451893614E-2</v>
      </c>
      <c r="U1193" s="5">
        <f t="shared" si="1412"/>
        <v>1.7240247477948126E-2</v>
      </c>
      <c r="V1193" s="5">
        <f t="shared" si="1413"/>
        <v>1.9964084915912277E-3</v>
      </c>
      <c r="W1193" s="5">
        <f t="shared" si="1414"/>
        <v>0.1197889575555237</v>
      </c>
      <c r="X1193" s="5">
        <f t="shared" si="1415"/>
        <v>5.560042056726968E-2</v>
      </c>
      <c r="Y1193" s="5">
        <f t="shared" si="1416"/>
        <v>1.2903554844879416E-2</v>
      </c>
      <c r="Z1193" s="5">
        <f t="shared" si="1417"/>
        <v>1.258707931050648E-3</v>
      </c>
      <c r="AA1193" s="5">
        <f t="shared" si="1418"/>
        <v>2.6673716565608577E-3</v>
      </c>
      <c r="AB1193" s="5">
        <f t="shared" si="1419"/>
        <v>2.8262599204747227E-3</v>
      </c>
      <c r="AC1193" s="5">
        <f t="shared" si="1420"/>
        <v>1.2272958911763293E-4</v>
      </c>
      <c r="AD1193" s="5">
        <f t="shared" si="1421"/>
        <v>6.3462234222570954E-2</v>
      </c>
      <c r="AE1193" s="5">
        <f t="shared" si="1422"/>
        <v>2.9456195169558951E-2</v>
      </c>
      <c r="AF1193" s="5">
        <f t="shared" si="1423"/>
        <v>6.8360927132199347E-3</v>
      </c>
      <c r="AG1193" s="5">
        <f t="shared" si="1424"/>
        <v>1.057664628549477E-3</v>
      </c>
      <c r="AH1193" s="5">
        <f t="shared" si="1425"/>
        <v>1.4605830905852716E-4</v>
      </c>
      <c r="AI1193" s="5">
        <f t="shared" si="1426"/>
        <v>3.0951723126327457E-4</v>
      </c>
      <c r="AJ1193" s="5">
        <f t="shared" si="1427"/>
        <v>3.2795435284169606E-4</v>
      </c>
      <c r="AK1193" s="5">
        <f t="shared" si="1428"/>
        <v>2.3165981660932782E-4</v>
      </c>
      <c r="AL1193" s="5">
        <f t="shared" si="1429"/>
        <v>4.8286877907965481E-6</v>
      </c>
      <c r="AM1193" s="5">
        <f t="shared" si="1430"/>
        <v>2.6897004563404256E-2</v>
      </c>
      <c r="AN1193" s="5">
        <f t="shared" si="1431"/>
        <v>1.2484329075423102E-2</v>
      </c>
      <c r="AO1193" s="5">
        <f t="shared" si="1432"/>
        <v>2.8973202591398191E-3</v>
      </c>
      <c r="AP1193" s="5">
        <f t="shared" si="1433"/>
        <v>4.4826676351915681E-4</v>
      </c>
      <c r="AQ1193" s="5">
        <f t="shared" si="1434"/>
        <v>5.2016106255957325E-5</v>
      </c>
      <c r="AR1193" s="5">
        <f t="shared" si="1435"/>
        <v>1.3558684501005406E-5</v>
      </c>
      <c r="AS1193" s="5">
        <f t="shared" si="1436"/>
        <v>2.873267884158391E-5</v>
      </c>
      <c r="AT1193" s="5">
        <f t="shared" si="1437"/>
        <v>3.0444208409465767E-5</v>
      </c>
      <c r="AU1193" s="5">
        <f t="shared" si="1438"/>
        <v>2.1505126173328582E-5</v>
      </c>
      <c r="AV1193" s="5">
        <f t="shared" si="1439"/>
        <v>1.1393064787003713E-5</v>
      </c>
      <c r="AW1193" s="5">
        <f t="shared" si="1440"/>
        <v>1.3193088623070189E-7</v>
      </c>
      <c r="AX1193" s="5">
        <f t="shared" si="1441"/>
        <v>9.4997292923661471E-3</v>
      </c>
      <c r="AY1193" s="5">
        <f t="shared" si="1442"/>
        <v>4.4093291627982211E-3</v>
      </c>
      <c r="AZ1193" s="5">
        <f t="shared" si="1443"/>
        <v>1.0233019840642373E-3</v>
      </c>
      <c r="BA1193" s="5">
        <f t="shared" si="1444"/>
        <v>1.5832294239898553E-4</v>
      </c>
      <c r="BB1193" s="5">
        <f t="shared" si="1445"/>
        <v>1.8371522639620154E-5</v>
      </c>
      <c r="BC1193" s="5">
        <f t="shared" si="1446"/>
        <v>1.7054399772208313E-6</v>
      </c>
      <c r="BD1193" s="5">
        <f t="shared" si="1447"/>
        <v>1.0488843267619137E-6</v>
      </c>
      <c r="BE1193" s="5">
        <f t="shared" si="1448"/>
        <v>2.2227271753824112E-6</v>
      </c>
      <c r="BF1193" s="5">
        <f t="shared" si="1449"/>
        <v>2.3551291453823586E-6</v>
      </c>
      <c r="BG1193" s="5">
        <f t="shared" si="1450"/>
        <v>1.6636119666748759E-6</v>
      </c>
      <c r="BH1193" s="5">
        <f t="shared" si="1451"/>
        <v>8.8135446237318506E-7</v>
      </c>
      <c r="BI1193" s="5">
        <f t="shared" si="1452"/>
        <v>3.7354176522195418E-7</v>
      </c>
      <c r="BJ1193" s="8">
        <f t="shared" si="1453"/>
        <v>0.75533691886915932</v>
      </c>
      <c r="BK1193" s="8">
        <f t="shared" si="1454"/>
        <v>0.17461267354589777</v>
      </c>
      <c r="BL1193" s="8">
        <f t="shared" si="1455"/>
        <v>6.7054056432431119E-2</v>
      </c>
      <c r="BM1193" s="8">
        <f t="shared" si="1456"/>
        <v>0.47122004202428663</v>
      </c>
      <c r="BN1193" s="8">
        <f t="shared" si="1457"/>
        <v>0.52263311752234021</v>
      </c>
    </row>
    <row r="1194" spans="1:66" x14ac:dyDescent="0.25">
      <c r="A1194" t="s">
        <v>70</v>
      </c>
      <c r="B1194" t="s">
        <v>109</v>
      </c>
      <c r="C1194" t="s">
        <v>73</v>
      </c>
      <c r="D1194" s="7" t="s">
        <v>531</v>
      </c>
      <c r="E1194">
        <f>VLOOKUP(A1194,home!$A$2:$E$405,3,FALSE)</f>
        <v>1.359</v>
      </c>
      <c r="F1194">
        <f>VLOOKUP(B1194,home!$B$2:$E$405,3,FALSE)</f>
        <v>0.4415</v>
      </c>
      <c r="G1194">
        <f>VLOOKUP(C1194,away!$B$2:$E$405,4,FALSE)</f>
        <v>1.1773</v>
      </c>
      <c r="H1194">
        <f>VLOOKUP(A1194,away!$A$2:$E$405,3,FALSE)</f>
        <v>1.0342</v>
      </c>
      <c r="I1194">
        <f>VLOOKUP(C1194,away!$B$2:$E$405,3,FALSE)</f>
        <v>0.77349999999999997</v>
      </c>
      <c r="J1194">
        <f>VLOOKUP(B1194,home!$B$2:$E$405,4,FALSE)</f>
        <v>1.5470999999999999</v>
      </c>
      <c r="K1194" s="3">
        <f t="shared" si="1402"/>
        <v>0.70637823405</v>
      </c>
      <c r="L1194" s="3">
        <f t="shared" si="1403"/>
        <v>1.23760836927</v>
      </c>
      <c r="M1194" s="5">
        <f t="shared" si="1404"/>
        <v>0.14313219956231107</v>
      </c>
      <c r="N1194" s="5">
        <f t="shared" si="1405"/>
        <v>0.10110547036251748</v>
      </c>
      <c r="O1194" s="5">
        <f t="shared" si="1406"/>
        <v>0.17714160809033999</v>
      </c>
      <c r="P1194" s="5">
        <f t="shared" si="1407"/>
        <v>0.12512897629963154</v>
      </c>
      <c r="Q1194" s="5">
        <f t="shared" si="1408"/>
        <v>3.570935180373485E-2</v>
      </c>
      <c r="R1194" s="5">
        <f t="shared" si="1409"/>
        <v>0.1096159683592756</v>
      </c>
      <c r="S1194" s="5">
        <f t="shared" si="1410"/>
        <v>2.7347551350556765E-2</v>
      </c>
      <c r="T1194" s="5">
        <f t="shared" si="1411"/>
        <v>4.4194192653509018E-2</v>
      </c>
      <c r="U1194" s="5">
        <f t="shared" si="1412"/>
        <v>7.7430334153305774E-2</v>
      </c>
      <c r="V1194" s="5">
        <f t="shared" si="1413"/>
        <v>2.6564184216184127E-3</v>
      </c>
      <c r="W1194" s="5">
        <f t="shared" si="1414"/>
        <v>8.4081029553974701E-3</v>
      </c>
      <c r="X1194" s="5">
        <f t="shared" si="1415"/>
        <v>1.040593858728373E-2</v>
      </c>
      <c r="Y1194" s="5">
        <f t="shared" si="1416"/>
        <v>6.4392383428659951E-3</v>
      </c>
      <c r="Z1194" s="5">
        <f t="shared" si="1417"/>
        <v>4.5220546615691644E-2</v>
      </c>
      <c r="AA1194" s="5">
        <f t="shared" si="1418"/>
        <v>3.1942809861167966E-2</v>
      </c>
      <c r="AB1194" s="5">
        <f t="shared" si="1419"/>
        <v>1.1281852810163378E-2</v>
      </c>
      <c r="AC1194" s="5">
        <f t="shared" si="1420"/>
        <v>1.4514331800297077E-4</v>
      </c>
      <c r="AD1194" s="5">
        <f t="shared" si="1421"/>
        <v>1.4848252293360622E-3</v>
      </c>
      <c r="AE1194" s="5">
        <f t="shared" si="1422"/>
        <v>1.8376321307295577E-3</v>
      </c>
      <c r="AF1194" s="5">
        <f t="shared" si="1423"/>
        <v>1.1371344523151822E-3</v>
      </c>
      <c r="AG1194" s="5">
        <f t="shared" si="1424"/>
        <v>4.6910903839017548E-4</v>
      </c>
      <c r="AH1194" s="5">
        <f t="shared" si="1425"/>
        <v>1.3991331738636042E-2</v>
      </c>
      <c r="AI1194" s="5">
        <f t="shared" si="1426"/>
        <v>9.8831722055454426E-3</v>
      </c>
      <c r="AJ1194" s="5">
        <f t="shared" si="1427"/>
        <v>3.4906288646826167E-3</v>
      </c>
      <c r="AK1194" s="5">
        <f t="shared" si="1428"/>
        <v>8.219014177194879E-4</v>
      </c>
      <c r="AL1194" s="5">
        <f t="shared" si="1429"/>
        <v>5.0754854194879203E-6</v>
      </c>
      <c r="AM1194" s="5">
        <f t="shared" si="1430"/>
        <v>2.0976964467425889E-4</v>
      </c>
      <c r="AN1194" s="5">
        <f t="shared" si="1431"/>
        <v>2.5961266786765684E-4</v>
      </c>
      <c r="AO1194" s="5">
        <f t="shared" si="1432"/>
        <v>1.6064940526076254E-4</v>
      </c>
      <c r="AP1194" s="5">
        <f t="shared" si="1433"/>
        <v>6.6273682822989198E-5</v>
      </c>
      <c r="AQ1194" s="5">
        <f t="shared" si="1434"/>
        <v>2.0505216131019221E-5</v>
      </c>
      <c r="AR1194" s="5">
        <f t="shared" si="1435"/>
        <v>3.4631578513937894E-3</v>
      </c>
      <c r="AS1194" s="5">
        <f t="shared" si="1436"/>
        <v>2.4462993273039373E-3</v>
      </c>
      <c r="AT1194" s="5">
        <f t="shared" si="1437"/>
        <v>8.6400629938932904E-4</v>
      </c>
      <c r="AU1194" s="5">
        <f t="shared" si="1438"/>
        <v>2.0343841465690331E-4</v>
      </c>
      <c r="AV1194" s="5">
        <f t="shared" si="1439"/>
        <v>3.5926117020818736E-5</v>
      </c>
      <c r="AW1194" s="5">
        <f t="shared" si="1440"/>
        <v>1.232524696101253E-7</v>
      </c>
      <c r="AX1194" s="5">
        <f t="shared" si="1441"/>
        <v>2.4696118527049817E-5</v>
      </c>
      <c r="AY1194" s="5">
        <f t="shared" si="1442"/>
        <v>3.0564122977560759E-5</v>
      </c>
      <c r="AZ1194" s="5">
        <f t="shared" si="1443"/>
        <v>1.8913207198213363E-5</v>
      </c>
      <c r="BA1194" s="5">
        <f t="shared" si="1444"/>
        <v>7.8023811727488186E-6</v>
      </c>
      <c r="BB1194" s="5">
        <f t="shared" si="1445"/>
        <v>2.4140730599071542E-6</v>
      </c>
      <c r="BC1194" s="5">
        <f t="shared" si="1446"/>
        <v>5.9753540459406644E-7</v>
      </c>
      <c r="BD1194" s="5">
        <f t="shared" si="1447"/>
        <v>7.1433885683134363E-4</v>
      </c>
      <c r="BE1194" s="5">
        <f t="shared" si="1448"/>
        <v>5.0459342020182029E-4</v>
      </c>
      <c r="BF1194" s="5">
        <f t="shared" si="1449"/>
        <v>1.782169045377057E-4</v>
      </c>
      <c r="BG1194" s="5">
        <f t="shared" si="1450"/>
        <v>4.1962847435067333E-5</v>
      </c>
      <c r="BH1194" s="5">
        <f t="shared" si="1451"/>
        <v>7.4104105167231068E-6</v>
      </c>
      <c r="BI1194" s="5">
        <f t="shared" si="1452"/>
        <v>1.0469105388776837E-6</v>
      </c>
      <c r="BJ1194" s="8">
        <f t="shared" si="1453"/>
        <v>0.21199279361117623</v>
      </c>
      <c r="BK1194" s="8">
        <f t="shared" si="1454"/>
        <v>0.29844592856051788</v>
      </c>
      <c r="BL1194" s="8">
        <f t="shared" si="1455"/>
        <v>0.4440600048606626</v>
      </c>
      <c r="BM1194" s="8">
        <f t="shared" si="1456"/>
        <v>0.30785525829972998</v>
      </c>
      <c r="BN1194" s="8">
        <f t="shared" si="1457"/>
        <v>0.69183357447781046</v>
      </c>
    </row>
    <row r="1195" spans="1:66" x14ac:dyDescent="0.25">
      <c r="A1195" t="s">
        <v>89</v>
      </c>
      <c r="B1195" t="s">
        <v>87</v>
      </c>
      <c r="C1195" t="s">
        <v>99</v>
      </c>
      <c r="D1195" s="7" t="s">
        <v>531</v>
      </c>
      <c r="E1195">
        <f>VLOOKUP(A1195,home!$A$2:$E$405,3,FALSE)</f>
        <v>1.3980999999999999</v>
      </c>
      <c r="F1195">
        <f>VLOOKUP(B1195,home!$B$2:$E$405,3,FALSE)</f>
        <v>0.89410000000000001</v>
      </c>
      <c r="G1195">
        <f>VLOOKUP(C1195,away!$B$2:$E$405,4,FALSE)</f>
        <v>0.53639999999999999</v>
      </c>
      <c r="H1195">
        <f>VLOOKUP(A1195,away!$A$2:$E$405,3,FALSE)</f>
        <v>1.1943999999999999</v>
      </c>
      <c r="I1195">
        <f>VLOOKUP(C1195,away!$B$2:$E$405,3,FALSE)</f>
        <v>1.6745000000000001</v>
      </c>
      <c r="J1195">
        <f>VLOOKUP(B1195,home!$B$2:$E$405,4,FALSE)</f>
        <v>0.83720000000000006</v>
      </c>
      <c r="K1195" s="3">
        <f t="shared" si="1402"/>
        <v>0.67052210504400001</v>
      </c>
      <c r="L1195" s="3">
        <f t="shared" si="1403"/>
        <v>1.6744190881600001</v>
      </c>
      <c r="M1195" s="5">
        <f t="shared" si="1404"/>
        <v>9.585283876309604E-2</v>
      </c>
      <c r="N1195" s="5">
        <f t="shared" si="1405"/>
        <v>6.4271447221874278E-2</v>
      </c>
      <c r="O1195" s="5">
        <f t="shared" si="1406"/>
        <v>0.16049782287925077</v>
      </c>
      <c r="P1195" s="5">
        <f t="shared" si="1407"/>
        <v>0.10761733805197431</v>
      </c>
      <c r="Q1195" s="5">
        <f t="shared" si="1408"/>
        <v>2.1547713042717739E-2</v>
      </c>
      <c r="R1195" s="5">
        <f t="shared" si="1409"/>
        <v>0.13437030911857017</v>
      </c>
      <c r="S1195" s="5">
        <f t="shared" si="1410"/>
        <v>3.0206438324735005E-2</v>
      </c>
      <c r="T1195" s="5">
        <f t="shared" si="1411"/>
        <v>3.6079902024920778E-2</v>
      </c>
      <c r="U1195" s="5">
        <f t="shared" si="1412"/>
        <v>9.0098262525596676E-2</v>
      </c>
      <c r="V1195" s="5">
        <f t="shared" si="1413"/>
        <v>3.7682028762786152E-3</v>
      </c>
      <c r="W1195" s="5">
        <f t="shared" si="1414"/>
        <v>4.8160726360957189E-3</v>
      </c>
      <c r="X1195" s="5">
        <f t="shared" si="1415"/>
        <v>8.0641239518437213E-3</v>
      </c>
      <c r="Y1195" s="5">
        <f t="shared" si="1416"/>
        <v>6.7513615371276921E-3</v>
      </c>
      <c r="Z1195" s="5">
        <f t="shared" si="1417"/>
        <v>7.49974034900312E-2</v>
      </c>
      <c r="AA1195" s="5">
        <f t="shared" si="1418"/>
        <v>5.0287416860969957E-2</v>
      </c>
      <c r="AB1195" s="5">
        <f t="shared" si="1419"/>
        <v>1.6859412305421356E-2</v>
      </c>
      <c r="AC1195" s="5">
        <f t="shared" si="1420"/>
        <v>2.6441833127861613E-4</v>
      </c>
      <c r="AD1195" s="5">
        <f t="shared" si="1421"/>
        <v>8.0732079049992674E-4</v>
      </c>
      <c r="AE1195" s="5">
        <f t="shared" si="1422"/>
        <v>1.3517933418814977E-3</v>
      </c>
      <c r="AF1195" s="5">
        <f t="shared" si="1423"/>
        <v>1.1317342874469886E-3</v>
      </c>
      <c r="AG1195" s="5">
        <f t="shared" si="1424"/>
        <v>6.3166583120879808E-4</v>
      </c>
      <c r="AH1195" s="5">
        <f t="shared" si="1425"/>
        <v>3.1394270991536417E-2</v>
      </c>
      <c r="AI1195" s="5">
        <f t="shared" si="1426"/>
        <v>2.1050552671566788E-2</v>
      </c>
      <c r="AJ1195" s="5">
        <f t="shared" si="1427"/>
        <v>7.0574304448392791E-3</v>
      </c>
      <c r="AK1195" s="5">
        <f t="shared" si="1428"/>
        <v>1.5773877060250826E-3</v>
      </c>
      <c r="AL1195" s="5">
        <f t="shared" si="1429"/>
        <v>1.187486873067155E-5</v>
      </c>
      <c r="AM1195" s="5">
        <f t="shared" si="1430"/>
        <v>1.0826528717835943E-4</v>
      </c>
      <c r="AN1195" s="5">
        <f t="shared" si="1431"/>
        <v>1.8128146343656914E-4</v>
      </c>
      <c r="AO1195" s="5">
        <f t="shared" si="1432"/>
        <v>1.5177057135388528E-4</v>
      </c>
      <c r="AP1195" s="5">
        <f t="shared" si="1433"/>
        <v>8.4709180565298273E-5</v>
      </c>
      <c r="AQ1195" s="5">
        <f t="shared" si="1434"/>
        <v>3.5459667220231892E-5</v>
      </c>
      <c r="AR1195" s="5">
        <f t="shared" si="1435"/>
        <v>1.0513433321419276E-2</v>
      </c>
      <c r="AS1195" s="5">
        <f t="shared" si="1436"/>
        <v>7.0494894419177853E-3</v>
      </c>
      <c r="AT1195" s="5">
        <f t="shared" si="1437"/>
        <v>2.3634192500400827E-3</v>
      </c>
      <c r="AU1195" s="5">
        <f t="shared" si="1438"/>
        <v>5.2824161687946281E-4</v>
      </c>
      <c r="AV1195" s="5">
        <f t="shared" si="1439"/>
        <v>8.8549420230465872E-5</v>
      </c>
      <c r="AW1195" s="5">
        <f t="shared" si="1440"/>
        <v>3.7034252454141315E-7</v>
      </c>
      <c r="AX1195" s="5">
        <f t="shared" si="1441"/>
        <v>1.2099044710337785E-5</v>
      </c>
      <c r="AY1195" s="5">
        <f t="shared" si="1442"/>
        <v>2.0258871411490866E-5</v>
      </c>
      <c r="AZ1195" s="5">
        <f t="shared" si="1443"/>
        <v>1.696092049798962E-5</v>
      </c>
      <c r="BA1195" s="5">
        <f t="shared" si="1444"/>
        <v>9.4665630115326777E-6</v>
      </c>
      <c r="BB1195" s="5">
        <f t="shared" si="1445"/>
        <v>3.9627484514449336E-6</v>
      </c>
      <c r="BC1195" s="5">
        <f t="shared" si="1446"/>
        <v>1.3270603297351761E-6</v>
      </c>
      <c r="BD1195" s="5">
        <f t="shared" si="1447"/>
        <v>2.9339822392469655E-3</v>
      </c>
      <c r="BE1195" s="5">
        <f t="shared" si="1448"/>
        <v>1.9672999472215842E-3</v>
      </c>
      <c r="BF1195" s="5">
        <f t="shared" si="1449"/>
        <v>6.5955905093198334E-4</v>
      </c>
      <c r="BG1195" s="5">
        <f t="shared" si="1450"/>
        <v>1.4741630774391213E-4</v>
      </c>
      <c r="BH1195" s="5">
        <f t="shared" si="1451"/>
        <v>2.4711473246565512E-5</v>
      </c>
      <c r="BI1195" s="5">
        <f t="shared" si="1452"/>
        <v>3.3139178120051203E-6</v>
      </c>
      <c r="BJ1195" s="8">
        <f t="shared" si="1453"/>
        <v>0.14607869604378398</v>
      </c>
      <c r="BK1195" s="8">
        <f t="shared" si="1454"/>
        <v>0.23774137008750473</v>
      </c>
      <c r="BL1195" s="8">
        <f t="shared" si="1455"/>
        <v>0.53947228149046678</v>
      </c>
      <c r="BM1195" s="8">
        <f t="shared" si="1456"/>
        <v>0.41411239350541612</v>
      </c>
      <c r="BN1195" s="8">
        <f t="shared" si="1457"/>
        <v>0.58415746907748334</v>
      </c>
    </row>
    <row r="1196" spans="1:66" x14ac:dyDescent="0.25">
      <c r="A1196" t="s">
        <v>89</v>
      </c>
      <c r="B1196" t="s">
        <v>96</v>
      </c>
      <c r="C1196" t="s">
        <v>98</v>
      </c>
      <c r="D1196" s="7" t="s">
        <v>531</v>
      </c>
      <c r="E1196">
        <f>VLOOKUP(A1196,home!$A$2:$E$405,3,FALSE)</f>
        <v>1.3980999999999999</v>
      </c>
      <c r="F1196">
        <f>VLOOKUP(B1196,home!$B$2:$E$405,3,FALSE)</f>
        <v>0</v>
      </c>
      <c r="G1196">
        <f>VLOOKUP(C1196,away!$B$2:$E$405,4,FALSE)</f>
        <v>0.89410000000000001</v>
      </c>
      <c r="H1196">
        <f>VLOOKUP(A1196,away!$A$2:$E$405,3,FALSE)</f>
        <v>1.1943999999999999</v>
      </c>
      <c r="I1196">
        <f>VLOOKUP(C1196,away!$B$2:$E$405,3,FALSE)</f>
        <v>1.0466</v>
      </c>
      <c r="J1196">
        <f>VLOOKUP(B1196,home!$B$2:$E$405,4,FALSE)</f>
        <v>1.8837999999999999</v>
      </c>
      <c r="K1196" s="3">
        <f t="shared" si="1402"/>
        <v>0</v>
      </c>
      <c r="L1196" s="3">
        <f t="shared" si="1403"/>
        <v>2.3548612195519993</v>
      </c>
      <c r="M1196" s="5">
        <f t="shared" si="1404"/>
        <v>9.4906676811839688E-2</v>
      </c>
      <c r="N1196" s="5">
        <f t="shared" si="1405"/>
        <v>0</v>
      </c>
      <c r="O1196" s="5">
        <f t="shared" si="1406"/>
        <v>0.22349205270075626</v>
      </c>
      <c r="P1196" s="5">
        <f t="shared" si="1407"/>
        <v>0</v>
      </c>
      <c r="Q1196" s="5">
        <f t="shared" si="1408"/>
        <v>0</v>
      </c>
      <c r="R1196" s="5">
        <f t="shared" si="1409"/>
        <v>0.26314638389154132</v>
      </c>
      <c r="S1196" s="5">
        <f t="shared" si="1410"/>
        <v>0</v>
      </c>
      <c r="T1196" s="5">
        <f t="shared" si="1411"/>
        <v>0</v>
      </c>
      <c r="U1196" s="5">
        <f t="shared" si="1412"/>
        <v>0</v>
      </c>
      <c r="V1196" s="5">
        <f t="shared" si="1413"/>
        <v>0</v>
      </c>
      <c r="W1196" s="5">
        <f t="shared" si="1414"/>
        <v>0</v>
      </c>
      <c r="X1196" s="5">
        <f t="shared" si="1415"/>
        <v>0</v>
      </c>
      <c r="Y1196" s="5">
        <f t="shared" si="1416"/>
        <v>0</v>
      </c>
      <c r="Z1196" s="5">
        <f t="shared" si="1417"/>
        <v>0.20655773816384454</v>
      </c>
      <c r="AA1196" s="5">
        <f t="shared" si="1418"/>
        <v>0</v>
      </c>
      <c r="AB1196" s="5">
        <f t="shared" si="1419"/>
        <v>0</v>
      </c>
      <c r="AC1196" s="5">
        <f t="shared" si="1420"/>
        <v>0</v>
      </c>
      <c r="AD1196" s="5">
        <f t="shared" si="1421"/>
        <v>0</v>
      </c>
      <c r="AE1196" s="5">
        <f t="shared" si="1422"/>
        <v>0</v>
      </c>
      <c r="AF1196" s="5">
        <f t="shared" si="1423"/>
        <v>0</v>
      </c>
      <c r="AG1196" s="5">
        <f t="shared" si="1424"/>
        <v>0</v>
      </c>
      <c r="AH1196" s="5">
        <f t="shared" si="1425"/>
        <v>0.12160370180010341</v>
      </c>
      <c r="AI1196" s="5">
        <f t="shared" si="1426"/>
        <v>0</v>
      </c>
      <c r="AJ1196" s="5">
        <f t="shared" si="1427"/>
        <v>0</v>
      </c>
      <c r="AK1196" s="5">
        <f t="shared" si="1428"/>
        <v>0</v>
      </c>
      <c r="AL1196" s="5">
        <f t="shared" si="1429"/>
        <v>0</v>
      </c>
      <c r="AM1196" s="5">
        <f t="shared" si="1430"/>
        <v>0</v>
      </c>
      <c r="AN1196" s="5">
        <f t="shared" si="1431"/>
        <v>0</v>
      </c>
      <c r="AO1196" s="5">
        <f t="shared" si="1432"/>
        <v>0</v>
      </c>
      <c r="AP1196" s="5">
        <f t="shared" si="1433"/>
        <v>0</v>
      </c>
      <c r="AQ1196" s="5">
        <f t="shared" si="1434"/>
        <v>0</v>
      </c>
      <c r="AR1196" s="5">
        <f t="shared" si="1435"/>
        <v>5.7271968304605819E-2</v>
      </c>
      <c r="AS1196" s="5">
        <f t="shared" si="1436"/>
        <v>0</v>
      </c>
      <c r="AT1196" s="5">
        <f t="shared" si="1437"/>
        <v>0</v>
      </c>
      <c r="AU1196" s="5">
        <f t="shared" si="1438"/>
        <v>0</v>
      </c>
      <c r="AV1196" s="5">
        <f t="shared" si="1439"/>
        <v>0</v>
      </c>
      <c r="AW1196" s="5">
        <f t="shared" si="1440"/>
        <v>0</v>
      </c>
      <c r="AX1196" s="5">
        <f t="shared" si="1441"/>
        <v>0</v>
      </c>
      <c r="AY1196" s="5">
        <f t="shared" si="1442"/>
        <v>0</v>
      </c>
      <c r="AZ1196" s="5">
        <f t="shared" si="1443"/>
        <v>0</v>
      </c>
      <c r="BA1196" s="5">
        <f t="shared" si="1444"/>
        <v>0</v>
      </c>
      <c r="BB1196" s="5">
        <f t="shared" si="1445"/>
        <v>0</v>
      </c>
      <c r="BC1196" s="5">
        <f t="shared" si="1446"/>
        <v>0</v>
      </c>
      <c r="BD1196" s="5">
        <f t="shared" si="1447"/>
        <v>2.2477922854654581E-2</v>
      </c>
      <c r="BE1196" s="5">
        <f t="shared" si="1448"/>
        <v>0</v>
      </c>
      <c r="BF1196" s="5">
        <f t="shared" si="1449"/>
        <v>0</v>
      </c>
      <c r="BG1196" s="5">
        <f t="shared" si="1450"/>
        <v>0</v>
      </c>
      <c r="BH1196" s="5">
        <f t="shared" si="1451"/>
        <v>0</v>
      </c>
      <c r="BI1196" s="5">
        <f t="shared" si="1452"/>
        <v>0</v>
      </c>
      <c r="BJ1196" s="8">
        <f t="shared" si="1453"/>
        <v>0</v>
      </c>
      <c r="BK1196" s="8">
        <f t="shared" si="1454"/>
        <v>9.4906676811839688E-2</v>
      </c>
      <c r="BL1196" s="8">
        <f t="shared" si="1455"/>
        <v>0.68799202955166128</v>
      </c>
      <c r="BM1196" s="8">
        <f t="shared" si="1456"/>
        <v>0.40791133112320832</v>
      </c>
      <c r="BN1196" s="8">
        <f t="shared" si="1457"/>
        <v>0.58154511340413728</v>
      </c>
    </row>
    <row r="1197" spans="1:66" x14ac:dyDescent="0.25">
      <c r="A1197" t="s">
        <v>89</v>
      </c>
      <c r="B1197" t="s">
        <v>95</v>
      </c>
      <c r="C1197" t="s">
        <v>125</v>
      </c>
      <c r="D1197" s="7" t="s">
        <v>531</v>
      </c>
      <c r="E1197">
        <f>VLOOKUP(A1197,home!$A$2:$E$405,3,FALSE)</f>
        <v>1.3980999999999999</v>
      </c>
      <c r="F1197">
        <f>VLOOKUP(B1197,home!$B$2:$E$405,3,FALSE)</f>
        <v>1.4305000000000001</v>
      </c>
      <c r="G1197">
        <f>VLOOKUP(C1197,away!$B$2:$E$405,4,FALSE)</f>
        <v>1.0729</v>
      </c>
      <c r="H1197">
        <f>VLOOKUP(A1197,away!$A$2:$E$405,3,FALSE)</f>
        <v>1.1943999999999999</v>
      </c>
      <c r="I1197">
        <f>VLOOKUP(C1197,away!$B$2:$E$405,3,FALSE)</f>
        <v>0.83720000000000006</v>
      </c>
      <c r="J1197">
        <f>VLOOKUP(B1197,home!$B$2:$E$405,4,FALSE)</f>
        <v>0.62790000000000001</v>
      </c>
      <c r="K1197" s="3">
        <f t="shared" si="1402"/>
        <v>2.1457807414449999</v>
      </c>
      <c r="L1197" s="3">
        <f t="shared" si="1403"/>
        <v>0.62786965987200005</v>
      </c>
      <c r="M1197" s="5">
        <f t="shared" si="1404"/>
        <v>6.2433680269038651E-2</v>
      </c>
      <c r="N1197" s="5">
        <f t="shared" si="1405"/>
        <v>0.13396898873883778</v>
      </c>
      <c r="O1197" s="5">
        <f t="shared" si="1406"/>
        <v>3.9200213595078491E-2</v>
      </c>
      <c r="P1197" s="5">
        <f t="shared" si="1407"/>
        <v>8.4115063392849868E-2</v>
      </c>
      <c r="Q1197" s="5">
        <f t="shared" si="1408"/>
        <v>0.14373403799333015</v>
      </c>
      <c r="R1197" s="5">
        <f t="shared" si="1409"/>
        <v>1.2306312388425843E-2</v>
      </c>
      <c r="S1197" s="5">
        <f t="shared" si="1410"/>
        <v>2.8331438492389647E-2</v>
      </c>
      <c r="T1197" s="5">
        <f t="shared" si="1411"/>
        <v>9.0246241546901321E-2</v>
      </c>
      <c r="U1197" s="5">
        <f t="shared" si="1412"/>
        <v>2.6406648121290188E-2</v>
      </c>
      <c r="V1197" s="5">
        <f t="shared" si="1413"/>
        <v>4.2411238694114155E-3</v>
      </c>
      <c r="W1197" s="5">
        <f t="shared" si="1414"/>
        <v>0.10280724353873726</v>
      </c>
      <c r="X1197" s="5">
        <f t="shared" si="1415"/>
        <v>6.4549549033044828E-2</v>
      </c>
      <c r="Y1197" s="5">
        <f t="shared" si="1416"/>
        <v>2.0264351698134425E-2</v>
      </c>
      <c r="Z1197" s="5">
        <f t="shared" si="1417"/>
        <v>2.5755867245331717E-3</v>
      </c>
      <c r="AA1197" s="5">
        <f t="shared" si="1418"/>
        <v>5.5266443914246859E-3</v>
      </c>
      <c r="AB1197" s="5">
        <f t="shared" si="1419"/>
        <v>5.929483549967059E-3</v>
      </c>
      <c r="AC1197" s="5">
        <f t="shared" si="1420"/>
        <v>3.5712135020232559E-4</v>
      </c>
      <c r="AD1197" s="5">
        <f t="shared" si="1421"/>
        <v>5.5150450816617062E-2</v>
      </c>
      <c r="AE1197" s="5">
        <f t="shared" si="1422"/>
        <v>3.4627294796016818E-2</v>
      </c>
      <c r="AF1197" s="5">
        <f t="shared" si="1423"/>
        <v>1.0870713902931279E-2</v>
      </c>
      <c r="AG1197" s="5">
        <f t="shared" si="1424"/>
        <v>2.275130480266428E-3</v>
      </c>
      <c r="AH1197" s="5">
        <f t="shared" si="1425"/>
        <v>4.0428319017587024E-4</v>
      </c>
      <c r="AI1197" s="5">
        <f t="shared" si="1426"/>
        <v>8.6750308356932859E-4</v>
      </c>
      <c r="AJ1197" s="5">
        <f t="shared" si="1427"/>
        <v>9.3073570493360923E-4</v>
      </c>
      <c r="AK1197" s="5">
        <f t="shared" si="1428"/>
        <v>6.657182503405915E-4</v>
      </c>
      <c r="AL1197" s="5">
        <f t="shared" si="1429"/>
        <v>1.9245564177388712E-5</v>
      </c>
      <c r="AM1197" s="5">
        <f t="shared" si="1430"/>
        <v>2.3668155048861311E-2</v>
      </c>
      <c r="AN1197" s="5">
        <f t="shared" si="1431"/>
        <v>1.4860516460326309E-2</v>
      </c>
      <c r="AO1197" s="5">
        <f t="shared" si="1432"/>
        <v>4.6652337077336698E-3</v>
      </c>
      <c r="AP1197" s="5">
        <f t="shared" si="1433"/>
        <v>9.7638623376604286E-4</v>
      </c>
      <c r="AQ1197" s="5">
        <f t="shared" si="1434"/>
        <v>1.5326082312459711E-4</v>
      </c>
      <c r="AR1197" s="5">
        <f t="shared" si="1435"/>
        <v>5.0767429821538161E-5</v>
      </c>
      <c r="AS1197" s="5">
        <f t="shared" si="1436"/>
        <v>1.0893577320371713E-4</v>
      </c>
      <c r="AT1197" s="5">
        <f t="shared" si="1437"/>
        <v>1.168761420974783E-4</v>
      </c>
      <c r="AU1197" s="5">
        <f t="shared" si="1438"/>
        <v>8.3596858282386044E-5</v>
      </c>
      <c r="AV1197" s="5">
        <f t="shared" si="1439"/>
        <v>4.4845132136912721E-5</v>
      </c>
      <c r="AW1197" s="5">
        <f t="shared" si="1440"/>
        <v>7.2024953511395115E-7</v>
      </c>
      <c r="AX1197" s="5">
        <f t="shared" si="1441"/>
        <v>8.4644452148968149E-3</v>
      </c>
      <c r="AY1197" s="5">
        <f t="shared" si="1442"/>
        <v>5.3145683380824401E-3</v>
      </c>
      <c r="AZ1197" s="5">
        <f t="shared" si="1443"/>
        <v>1.6684281073991614E-3</v>
      </c>
      <c r="BA1197" s="5">
        <f t="shared" si="1444"/>
        <v>3.4918512943786539E-4</v>
      </c>
      <c r="BB1197" s="5">
        <f t="shared" si="1445"/>
        <v>5.4810687113128214E-5</v>
      </c>
      <c r="BC1197" s="5">
        <f t="shared" si="1446"/>
        <v>6.8827934950140864E-6</v>
      </c>
      <c r="BD1197" s="5">
        <f t="shared" si="1447"/>
        <v>5.3125548157707973E-6</v>
      </c>
      <c r="BE1197" s="5">
        <f t="shared" si="1448"/>
        <v>1.1399577811551862E-5</v>
      </c>
      <c r="BF1197" s="5">
        <f t="shared" si="1449"/>
        <v>1.2230497264315868E-5</v>
      </c>
      <c r="BG1197" s="5">
        <f t="shared" si="1450"/>
        <v>8.747988496021583E-6</v>
      </c>
      <c r="BH1197" s="5">
        <f t="shared" si="1451"/>
        <v>4.6928163102863796E-6</v>
      </c>
      <c r="BI1197" s="5">
        <f t="shared" si="1452"/>
        <v>2.0139509723502991E-6</v>
      </c>
      <c r="BJ1197" s="8">
        <f t="shared" si="1453"/>
        <v>0.71867587508905362</v>
      </c>
      <c r="BK1197" s="8">
        <f t="shared" si="1454"/>
        <v>0.18481224127615176</v>
      </c>
      <c r="BL1197" s="8">
        <f t="shared" si="1455"/>
        <v>9.2686960996417975E-2</v>
      </c>
      <c r="BM1197" s="8">
        <f t="shared" si="1456"/>
        <v>0.51767851962004863</v>
      </c>
      <c r="BN1197" s="8">
        <f t="shared" si="1457"/>
        <v>0.47575829637756073</v>
      </c>
    </row>
    <row r="1198" spans="1:66" x14ac:dyDescent="0.25">
      <c r="A1198" t="s">
        <v>89</v>
      </c>
      <c r="B1198" t="s">
        <v>116</v>
      </c>
      <c r="C1198" t="s">
        <v>115</v>
      </c>
      <c r="D1198" s="7" t="s">
        <v>531</v>
      </c>
      <c r="E1198">
        <f>VLOOKUP(A1198,home!$A$2:$E$405,3,FALSE)</f>
        <v>1.3980999999999999</v>
      </c>
      <c r="F1198">
        <f>VLOOKUP(B1198,home!$B$2:$E$405,3,FALSE)</f>
        <v>0.89410000000000001</v>
      </c>
      <c r="G1198">
        <f>VLOOKUP(C1198,away!$B$2:$E$405,4,FALSE)</f>
        <v>0.53639999999999999</v>
      </c>
      <c r="H1198">
        <f>VLOOKUP(A1198,away!$A$2:$E$405,3,FALSE)</f>
        <v>1.1943999999999999</v>
      </c>
      <c r="I1198">
        <f>VLOOKUP(C1198,away!$B$2:$E$405,3,FALSE)</f>
        <v>0.62790000000000001</v>
      </c>
      <c r="J1198">
        <f>VLOOKUP(B1198,home!$B$2:$E$405,4,FALSE)</f>
        <v>1.6745000000000001</v>
      </c>
      <c r="K1198" s="3">
        <f t="shared" si="1402"/>
        <v>0.67052210504400001</v>
      </c>
      <c r="L1198" s="3">
        <f t="shared" si="1403"/>
        <v>1.2558143161199999</v>
      </c>
      <c r="M1198" s="5">
        <f t="shared" si="1404"/>
        <v>0.14568093561805939</v>
      </c>
      <c r="N1198" s="5">
        <f t="shared" si="1405"/>
        <v>9.768228761540064E-2</v>
      </c>
      <c r="O1198" s="5">
        <f t="shared" si="1406"/>
        <v>0.18294820453491498</v>
      </c>
      <c r="P1198" s="5">
        <f t="shared" si="1407"/>
        <v>0.12267081521877146</v>
      </c>
      <c r="Q1198" s="5">
        <f t="shared" si="1408"/>
        <v>3.2749066558695937E-2</v>
      </c>
      <c r="R1198" s="5">
        <f t="shared" si="1409"/>
        <v>0.1148744871816981</v>
      </c>
      <c r="S1198" s="5">
        <f t="shared" si="1410"/>
        <v>2.5823778592915164E-2</v>
      </c>
      <c r="T1198" s="5">
        <f t="shared" si="1411"/>
        <v>4.1126746623977091E-2</v>
      </c>
      <c r="U1198" s="5">
        <f t="shared" si="1412"/>
        <v>7.7025882960922221E-2</v>
      </c>
      <c r="V1198" s="5">
        <f t="shared" si="1413"/>
        <v>2.4161050300952371E-3</v>
      </c>
      <c r="W1198" s="5">
        <f t="shared" si="1414"/>
        <v>7.3196576823876223E-3</v>
      </c>
      <c r="X1198" s="5">
        <f t="shared" si="1415"/>
        <v>9.1921309066401152E-3</v>
      </c>
      <c r="Y1198" s="5">
        <f t="shared" si="1416"/>
        <v>5.771804794103887E-3</v>
      </c>
      <c r="Z1198" s="5">
        <f t="shared" si="1417"/>
        <v>4.8087008519906639E-2</v>
      </c>
      <c r="AA1198" s="5">
        <f t="shared" si="1418"/>
        <v>3.2243402178036562E-2</v>
      </c>
      <c r="AB1198" s="5">
        <f t="shared" si="1419"/>
        <v>1.0809956951098683E-2</v>
      </c>
      <c r="AC1198" s="5">
        <f t="shared" si="1420"/>
        <v>1.2715526762240931E-4</v>
      </c>
      <c r="AD1198" s="5">
        <f t="shared" si="1421"/>
        <v>1.2269980693490087E-3</v>
      </c>
      <c r="AE1198" s="5">
        <f t="shared" si="1422"/>
        <v>1.5408817413400853E-3</v>
      </c>
      <c r="AF1198" s="5">
        <f t="shared" si="1423"/>
        <v>9.6753067511139721E-4</v>
      </c>
      <c r="AG1198" s="5">
        <f t="shared" si="1424"/>
        <v>4.0501295769671377E-4</v>
      </c>
      <c r="AH1198" s="5">
        <f t="shared" si="1425"/>
        <v>1.5097088429670799E-2</v>
      </c>
      <c r="AI1198" s="5">
        <f t="shared" si="1426"/>
        <v>1.0122931513898282E-2</v>
      </c>
      <c r="AJ1198" s="5">
        <f t="shared" si="1427"/>
        <v>3.3938246739576598E-3</v>
      </c>
      <c r="AK1198" s="5">
        <f t="shared" si="1428"/>
        <v>7.5854482151078582E-4</v>
      </c>
      <c r="AL1198" s="5">
        <f t="shared" si="1429"/>
        <v>4.2828501265249553E-6</v>
      </c>
      <c r="AM1198" s="5">
        <f t="shared" si="1430"/>
        <v>1.6454586566896426E-4</v>
      </c>
      <c r="AN1198" s="5">
        <f t="shared" si="1431"/>
        <v>2.066390537654437E-4</v>
      </c>
      <c r="AO1198" s="5">
        <f t="shared" si="1432"/>
        <v>1.2975014099406734E-4</v>
      </c>
      <c r="AP1198" s="5">
        <f t="shared" si="1433"/>
        <v>5.431402819297942E-5</v>
      </c>
      <c r="AQ1198" s="5">
        <f t="shared" si="1434"/>
        <v>1.7052083542722218E-5</v>
      </c>
      <c r="AR1198" s="5">
        <f t="shared" si="1435"/>
        <v>3.7918279563420336E-3</v>
      </c>
      <c r="AS1198" s="5">
        <f t="shared" si="1436"/>
        <v>2.5425044632511489E-3</v>
      </c>
      <c r="AT1198" s="5">
        <f t="shared" si="1437"/>
        <v>8.5240272239146277E-4</v>
      </c>
      <c r="AU1198" s="5">
        <f t="shared" si="1438"/>
        <v>1.9051828925438667E-4</v>
      </c>
      <c r="AV1198" s="5">
        <f t="shared" si="1439"/>
        <v>3.1936681090058254E-5</v>
      </c>
      <c r="AW1198" s="5">
        <f t="shared" si="1440"/>
        <v>1.0017720389571419E-7</v>
      </c>
      <c r="AX1198" s="5">
        <f t="shared" si="1441"/>
        <v>1.8388606704106853E-5</v>
      </c>
      <c r="AY1198" s="5">
        <f t="shared" si="1442"/>
        <v>2.3092675552517591E-5</v>
      </c>
      <c r="AZ1198" s="5">
        <f t="shared" si="1443"/>
        <v>1.4500056278182965E-5</v>
      </c>
      <c r="BA1198" s="5">
        <f t="shared" si="1444"/>
        <v>6.0697927528959515E-6</v>
      </c>
      <c r="BB1198" s="5">
        <f t="shared" si="1445"/>
        <v>1.9056331587420411E-6</v>
      </c>
      <c r="BC1198" s="5">
        <f t="shared" si="1446"/>
        <v>4.7862428040424557E-7</v>
      </c>
      <c r="BD1198" s="5">
        <f t="shared" si="1447"/>
        <v>7.936386386397285E-4</v>
      </c>
      <c r="BE1198" s="5">
        <f t="shared" si="1448"/>
        <v>5.3215225062496515E-4</v>
      </c>
      <c r="BF1198" s="5">
        <f t="shared" si="1449"/>
        <v>1.7840992364647694E-4</v>
      </c>
      <c r="BG1198" s="5">
        <f t="shared" si="1450"/>
        <v>3.9875932521391683E-5</v>
      </c>
      <c r="BH1198" s="5">
        <f t="shared" si="1451"/>
        <v>6.6844235537090116E-6</v>
      </c>
      <c r="BI1198" s="5">
        <f t="shared" si="1452"/>
        <v>8.9641075044773255E-7</v>
      </c>
      <c r="BJ1198" s="8">
        <f t="shared" si="1453"/>
        <v>0.1986188541855935</v>
      </c>
      <c r="BK1198" s="8">
        <f t="shared" si="1454"/>
        <v>0.29674616525314274</v>
      </c>
      <c r="BL1198" s="8">
        <f t="shared" si="1455"/>
        <v>0.45623517093777394</v>
      </c>
      <c r="BM1198" s="8">
        <f t="shared" si="1456"/>
        <v>0.30305840967052783</v>
      </c>
      <c r="BN1198" s="8">
        <f t="shared" si="1457"/>
        <v>0.69660579672754053</v>
      </c>
    </row>
    <row r="1199" spans="1:66" x14ac:dyDescent="0.25">
      <c r="A1199" t="s">
        <v>89</v>
      </c>
      <c r="B1199" t="s">
        <v>97</v>
      </c>
      <c r="C1199" t="s">
        <v>120</v>
      </c>
      <c r="D1199" s="7" t="s">
        <v>531</v>
      </c>
      <c r="E1199">
        <f>VLOOKUP(A1199,home!$A$2:$E$405,3,FALSE)</f>
        <v>1.3980999999999999</v>
      </c>
      <c r="F1199">
        <f>VLOOKUP(B1199,home!$B$2:$E$405,3,FALSE)</f>
        <v>1.4305000000000001</v>
      </c>
      <c r="G1199">
        <f>VLOOKUP(C1199,away!$B$2:$E$405,4,FALSE)</f>
        <v>1.4305000000000001</v>
      </c>
      <c r="H1199">
        <f>VLOOKUP(A1199,away!$A$2:$E$405,3,FALSE)</f>
        <v>1.1943999999999999</v>
      </c>
      <c r="I1199">
        <f>VLOOKUP(C1199,away!$B$2:$E$405,3,FALSE)</f>
        <v>0.62790000000000001</v>
      </c>
      <c r="J1199">
        <f>VLOOKUP(B1199,home!$B$2:$E$405,4,FALSE)</f>
        <v>0.62790000000000001</v>
      </c>
      <c r="K1199" s="3">
        <f t="shared" si="1402"/>
        <v>2.8609743225250002</v>
      </c>
      <c r="L1199" s="3">
        <f t="shared" si="1403"/>
        <v>0.47090224490400001</v>
      </c>
      <c r="M1199" s="5">
        <f t="shared" si="1404"/>
        <v>3.572599987590374E-2</v>
      </c>
      <c r="N1199" s="5">
        <f t="shared" si="1405"/>
        <v>0.10221116829149196</v>
      </c>
      <c r="O1199" s="5">
        <f t="shared" si="1406"/>
        <v>1.6823453543003096E-2</v>
      </c>
      <c r="P1199" s="5">
        <f t="shared" si="1407"/>
        <v>4.8131468602724103E-2</v>
      </c>
      <c r="Q1199" s="5">
        <f t="shared" si="1408"/>
        <v>0.14621176397862001</v>
      </c>
      <c r="R1199" s="5">
        <f t="shared" si="1409"/>
        <v>3.9611010202191552E-3</v>
      </c>
      <c r="S1199" s="5">
        <f t="shared" si="1410"/>
        <v>1.6211150687888295E-2</v>
      </c>
      <c r="T1199" s="5">
        <f t="shared" si="1411"/>
        <v>6.8851447888905959E-2</v>
      </c>
      <c r="U1199" s="5">
        <f t="shared" si="1412"/>
        <v>1.1332608307774586E-2</v>
      </c>
      <c r="V1199" s="5">
        <f t="shared" si="1413"/>
        <v>2.4266997986478068E-3</v>
      </c>
      <c r="W1199" s="5">
        <f t="shared" si="1414"/>
        <v>0.13943603413130587</v>
      </c>
      <c r="X1199" s="5">
        <f t="shared" si="1415"/>
        <v>6.5660741492942695E-2</v>
      </c>
      <c r="Y1199" s="5">
        <f t="shared" si="1416"/>
        <v>1.5459895285543968E-2</v>
      </c>
      <c r="Z1199" s="5">
        <f t="shared" si="1417"/>
        <v>6.2176378757090834E-4</v>
      </c>
      <c r="AA1199" s="5">
        <f t="shared" si="1418"/>
        <v>1.7788502309162579E-3</v>
      </c>
      <c r="AB1199" s="5">
        <f t="shared" si="1419"/>
        <v>2.5446224171345407E-3</v>
      </c>
      <c r="AC1199" s="5">
        <f t="shared" si="1420"/>
        <v>2.0433407317599112E-4</v>
      </c>
      <c r="AD1199" s="5">
        <f t="shared" si="1421"/>
        <v>9.9730728321096404E-2</v>
      </c>
      <c r="AE1199" s="5">
        <f t="shared" si="1422"/>
        <v>4.6963423852315223E-2</v>
      </c>
      <c r="AF1199" s="5">
        <f t="shared" si="1423"/>
        <v>1.105759086021665E-2</v>
      </c>
      <c r="AG1199" s="5">
        <f t="shared" si="1424"/>
        <v>1.735681453101991E-3</v>
      </c>
      <c r="AH1199" s="5">
        <f t="shared" si="1425"/>
        <v>7.3197490841788639E-5</v>
      </c>
      <c r="AI1199" s="5">
        <f t="shared" si="1426"/>
        <v>2.0941614177161618E-4</v>
      </c>
      <c r="AJ1199" s="5">
        <f t="shared" si="1427"/>
        <v>2.9956710216542454E-4</v>
      </c>
      <c r="AK1199" s="5">
        <f t="shared" si="1428"/>
        <v>2.8568459572283431E-4</v>
      </c>
      <c r="AL1199" s="5">
        <f t="shared" si="1429"/>
        <v>1.1011475185242141E-5</v>
      </c>
      <c r="AM1199" s="5">
        <f t="shared" si="1430"/>
        <v>5.7065410578674695E-2</v>
      </c>
      <c r="AN1199" s="5">
        <f t="shared" si="1431"/>
        <v>2.6872229947866384E-2</v>
      </c>
      <c r="AO1199" s="5">
        <f t="shared" si="1432"/>
        <v>6.3270967040133901E-3</v>
      </c>
      <c r="AP1199" s="5">
        <f t="shared" si="1433"/>
        <v>9.9314801388153493E-4</v>
      </c>
      <c r="AQ1199" s="5">
        <f t="shared" si="1434"/>
        <v>1.1691890731469096E-4</v>
      </c>
      <c r="AR1199" s="5">
        <f t="shared" si="1435"/>
        <v>6.893772551747654E-6</v>
      </c>
      <c r="AS1199" s="5">
        <f t="shared" si="1436"/>
        <v>1.972290625587769E-5</v>
      </c>
      <c r="AT1199" s="5">
        <f t="shared" si="1437"/>
        <v>2.8213364181816881E-5</v>
      </c>
      <c r="AU1199" s="5">
        <f t="shared" si="1438"/>
        <v>2.6905903492074884E-5</v>
      </c>
      <c r="AV1199" s="5">
        <f t="shared" si="1439"/>
        <v>1.9244274753790497E-5</v>
      </c>
      <c r="AW1199" s="5">
        <f t="shared" si="1440"/>
        <v>4.1208587115914371E-7</v>
      </c>
      <c r="AX1199" s="5">
        <f t="shared" si="1441"/>
        <v>2.7210445728322472E-2</v>
      </c>
      <c r="AY1199" s="5">
        <f t="shared" si="1442"/>
        <v>1.2813459978305509E-2</v>
      </c>
      <c r="AZ1199" s="5">
        <f t="shared" si="1443"/>
        <v>3.0169435343858119E-3</v>
      </c>
      <c r="BA1199" s="5">
        <f t="shared" si="1444"/>
        <v>4.7356182769696229E-4</v>
      </c>
      <c r="BB1199" s="5">
        <f t="shared" si="1445"/>
        <v>5.5750331940835204E-5</v>
      </c>
      <c r="BC1199" s="5">
        <f t="shared" si="1446"/>
        <v>5.2505912930164975E-6</v>
      </c>
      <c r="BD1199" s="5">
        <f t="shared" si="1447"/>
        <v>5.4104882841259057E-7</v>
      </c>
      <c r="BE1199" s="5">
        <f t="shared" si="1448"/>
        <v>1.5479268053206566E-6</v>
      </c>
      <c r="BF1199" s="5">
        <f t="shared" si="1449"/>
        <v>2.2142894215852771E-6</v>
      </c>
      <c r="BG1199" s="5">
        <f t="shared" si="1450"/>
        <v>2.1116750592647375E-6</v>
      </c>
      <c r="BH1199" s="5">
        <f t="shared" si="1451"/>
        <v>1.510362030518218E-6</v>
      </c>
      <c r="BI1199" s="5">
        <f t="shared" si="1452"/>
        <v>8.6422139740586804E-7</v>
      </c>
      <c r="BJ1199" s="8">
        <f t="shared" si="1453"/>
        <v>0.8322686916992359</v>
      </c>
      <c r="BK1199" s="8">
        <f t="shared" si="1454"/>
        <v>0.11552412449183069</v>
      </c>
      <c r="BL1199" s="8">
        <f t="shared" si="1455"/>
        <v>3.7418270594327098E-2</v>
      </c>
      <c r="BM1199" s="8">
        <f t="shared" si="1456"/>
        <v>0.61995484736856832</v>
      </c>
      <c r="BN1199" s="8">
        <f t="shared" si="1457"/>
        <v>0.35306495531196214</v>
      </c>
    </row>
    <row r="1200" spans="1:66" x14ac:dyDescent="0.25">
      <c r="A1200" t="s">
        <v>89</v>
      </c>
      <c r="B1200" t="s">
        <v>330</v>
      </c>
      <c r="C1200" t="s">
        <v>92</v>
      </c>
      <c r="D1200" s="7" t="s">
        <v>531</v>
      </c>
      <c r="E1200">
        <f>VLOOKUP(A1200,home!$A$2:$E$405,3,FALSE)</f>
        <v>1.3980999999999999</v>
      </c>
      <c r="F1200">
        <f>VLOOKUP(B1200,home!$B$2:$E$405,3,FALSE)</f>
        <v>1.0729</v>
      </c>
      <c r="G1200">
        <f>VLOOKUP(C1200,away!$B$2:$E$405,4,FALSE)</f>
        <v>0.71530000000000005</v>
      </c>
      <c r="H1200">
        <f>VLOOKUP(A1200,away!$A$2:$E$405,3,FALSE)</f>
        <v>1.1943999999999999</v>
      </c>
      <c r="I1200">
        <f>VLOOKUP(C1200,away!$B$2:$E$405,3,FALSE)</f>
        <v>0.62790000000000001</v>
      </c>
      <c r="J1200">
        <f>VLOOKUP(B1200,home!$B$2:$E$405,4,FALSE)</f>
        <v>0.83720000000000006</v>
      </c>
      <c r="K1200" s="3">
        <f t="shared" si="1402"/>
        <v>1.0729653717969998</v>
      </c>
      <c r="L1200" s="3">
        <f t="shared" si="1403"/>
        <v>0.62786965987200005</v>
      </c>
      <c r="M1200" s="5">
        <f t="shared" si="1404"/>
        <v>0.18253104119761288</v>
      </c>
      <c r="N1200" s="5">
        <f t="shared" si="1405"/>
        <v>0.1958494864830902</v>
      </c>
      <c r="O1200" s="5">
        <f t="shared" si="1406"/>
        <v>0.11460570275282721</v>
      </c>
      <c r="P1200" s="5">
        <f t="shared" si="1407"/>
        <v>0.12296795046424368</v>
      </c>
      <c r="Q1200" s="5">
        <f t="shared" si="1408"/>
        <v>0.10506985854029018</v>
      </c>
      <c r="R1200" s="5">
        <f t="shared" si="1409"/>
        <v>3.5978721803404584E-2</v>
      </c>
      <c r="S1200" s="5">
        <f t="shared" si="1410"/>
        <v>2.0710336091555759E-2</v>
      </c>
      <c r="T1200" s="5">
        <f t="shared" si="1411"/>
        <v>6.5970176344491135E-2</v>
      </c>
      <c r="U1200" s="5">
        <f t="shared" si="1412"/>
        <v>3.8603922616570821E-2</v>
      </c>
      <c r="V1200" s="5">
        <f t="shared" si="1413"/>
        <v>1.5502432206689924E-3</v>
      </c>
      <c r="W1200" s="5">
        <f t="shared" si="1414"/>
        <v>3.7578773277780211E-2</v>
      </c>
      <c r="X1200" s="5">
        <f t="shared" si="1415"/>
        <v>2.3594571596326858E-2</v>
      </c>
      <c r="Y1200" s="5">
        <f t="shared" si="1416"/>
        <v>7.4071578215056501E-3</v>
      </c>
      <c r="Z1200" s="5">
        <f t="shared" si="1417"/>
        <v>7.5299826071109823E-3</v>
      </c>
      <c r="AA1200" s="5">
        <f t="shared" si="1418"/>
        <v>8.0794105876637774E-3</v>
      </c>
      <c r="AB1200" s="5">
        <f t="shared" si="1419"/>
        <v>4.3344638925466401E-3</v>
      </c>
      <c r="AC1200" s="5">
        <f t="shared" si="1420"/>
        <v>6.5273223637744509E-5</v>
      </c>
      <c r="AD1200" s="5">
        <f t="shared" si="1421"/>
        <v>1.0080180610417148E-2</v>
      </c>
      <c r="AE1200" s="5">
        <f t="shared" si="1422"/>
        <v>6.3290395713109437E-3</v>
      </c>
      <c r="AF1200" s="5">
        <f t="shared" si="1423"/>
        <v>1.9869059614777158E-3</v>
      </c>
      <c r="AG1200" s="5">
        <f t="shared" si="1424"/>
        <v>4.158393234102209E-4</v>
      </c>
      <c r="AH1200" s="5">
        <f t="shared" si="1425"/>
        <v>1.1819619045922122E-3</v>
      </c>
      <c r="AI1200" s="5">
        <f t="shared" si="1426"/>
        <v>1.2682041944106729E-3</v>
      </c>
      <c r="AJ1200" s="5">
        <f t="shared" si="1427"/>
        <v>6.8036959248518115E-4</v>
      </c>
      <c r="AK1200" s="5">
        <f t="shared" si="1428"/>
        <v>2.4333767092007855E-4</v>
      </c>
      <c r="AL1200" s="5">
        <f t="shared" si="1429"/>
        <v>1.7589368861897758E-6</v>
      </c>
      <c r="AM1200" s="5">
        <f t="shared" si="1430"/>
        <v>2.1631369472874299E-3</v>
      </c>
      <c r="AN1200" s="5">
        <f t="shared" si="1431"/>
        <v>1.3581680593499148E-3</v>
      </c>
      <c r="AO1200" s="5">
        <f t="shared" si="1432"/>
        <v>4.2637625873652272E-4</v>
      </c>
      <c r="AP1200" s="5">
        <f t="shared" si="1433"/>
        <v>8.9236238850132134E-5</v>
      </c>
      <c r="AQ1200" s="5">
        <f t="shared" si="1434"/>
        <v>1.4007181733772255E-5</v>
      </c>
      <c r="AR1200" s="5">
        <f t="shared" si="1435"/>
        <v>1.4842360380359473E-4</v>
      </c>
      <c r="AS1200" s="5">
        <f t="shared" si="1436"/>
        <v>1.5925338723857461E-4</v>
      </c>
      <c r="AT1200" s="5">
        <f t="shared" si="1437"/>
        <v>8.5436684924184399E-5</v>
      </c>
      <c r="AU1200" s="5">
        <f t="shared" si="1438"/>
        <v>3.0556868134926878E-5</v>
      </c>
      <c r="AV1200" s="5">
        <f t="shared" si="1439"/>
        <v>8.1966153448359285E-6</v>
      </c>
      <c r="AW1200" s="5">
        <f t="shared" si="1440"/>
        <v>3.2915689674781722E-8</v>
      </c>
      <c r="AX1200" s="5">
        <f t="shared" si="1441"/>
        <v>3.8682850648234725E-4</v>
      </c>
      <c r="AY1200" s="5">
        <f t="shared" si="1442"/>
        <v>2.4287788279386507E-4</v>
      </c>
      <c r="AZ1200" s="5">
        <f t="shared" si="1443"/>
        <v>7.6247826830107789E-5</v>
      </c>
      <c r="BA1200" s="5">
        <f t="shared" si="1444"/>
        <v>1.5957899032599644E-5</v>
      </c>
      <c r="BB1200" s="5">
        <f t="shared" si="1445"/>
        <v>2.5048701594675141E-6</v>
      </c>
      <c r="BC1200" s="5">
        <f t="shared" si="1446"/>
        <v>3.1454639500967817E-7</v>
      </c>
      <c r="BD1200" s="5">
        <f t="shared" si="1447"/>
        <v>1.5531779606189912E-5</v>
      </c>
      <c r="BE1200" s="5">
        <f t="shared" si="1448"/>
        <v>1.6665061679824619E-5</v>
      </c>
      <c r="BF1200" s="5">
        <f t="shared" si="1449"/>
        <v>8.9405170506564785E-6</v>
      </c>
      <c r="BG1200" s="5">
        <f t="shared" si="1450"/>
        <v>3.1976217337716814E-6</v>
      </c>
      <c r="BH1200" s="5">
        <f t="shared" si="1451"/>
        <v>8.5773434811062477E-7</v>
      </c>
      <c r="BI1200" s="5">
        <f t="shared" si="1452"/>
        <v>1.8406385074471482E-7</v>
      </c>
      <c r="BJ1200" s="8">
        <f t="shared" si="1453"/>
        <v>0.45905764574775137</v>
      </c>
      <c r="BK1200" s="8">
        <f t="shared" si="1454"/>
        <v>0.32806948101739913</v>
      </c>
      <c r="BL1200" s="8">
        <f t="shared" si="1455"/>
        <v>0.20545333895313661</v>
      </c>
      <c r="BM1200" s="8">
        <f t="shared" si="1456"/>
        <v>0.24286484211682521</v>
      </c>
      <c r="BN1200" s="8">
        <f t="shared" si="1457"/>
        <v>0.7570027612414687</v>
      </c>
    </row>
    <row r="1201" spans="1:66" x14ac:dyDescent="0.25">
      <c r="A1201" t="s">
        <v>89</v>
      </c>
      <c r="B1201" t="s">
        <v>105</v>
      </c>
      <c r="C1201" t="s">
        <v>94</v>
      </c>
      <c r="D1201" s="7" t="s">
        <v>531</v>
      </c>
      <c r="E1201">
        <f>VLOOKUP(A1201,home!$A$2:$E$405,3,FALSE)</f>
        <v>1.3980999999999999</v>
      </c>
      <c r="F1201">
        <f>VLOOKUP(B1201,home!$B$2:$E$405,3,FALSE)</f>
        <v>0.53639999999999999</v>
      </c>
      <c r="G1201">
        <f>VLOOKUP(C1201,away!$B$2:$E$405,4,FALSE)</f>
        <v>1.4305000000000001</v>
      </c>
      <c r="H1201">
        <f>VLOOKUP(A1201,away!$A$2:$E$405,3,FALSE)</f>
        <v>1.1943999999999999</v>
      </c>
      <c r="I1201">
        <f>VLOOKUP(C1201,away!$B$2:$E$405,3,FALSE)</f>
        <v>1.0466</v>
      </c>
      <c r="J1201">
        <f>VLOOKUP(B1201,home!$B$2:$E$405,4,FALSE)</f>
        <v>1.0466</v>
      </c>
      <c r="K1201" s="3">
        <f t="shared" si="1402"/>
        <v>1.07279037162</v>
      </c>
      <c r="L1201" s="3">
        <f t="shared" si="1403"/>
        <v>1.3083117912639997</v>
      </c>
      <c r="M1201" s="5">
        <f t="shared" si="1404"/>
        <v>9.244862789178182E-2</v>
      </c>
      <c r="N1201" s="5">
        <f t="shared" si="1405"/>
        <v>9.9177997871783719E-2</v>
      </c>
      <c r="O1201" s="5">
        <f t="shared" si="1406"/>
        <v>0.12095162995699604</v>
      </c>
      <c r="P1201" s="5">
        <f t="shared" si="1407"/>
        <v>0.12975574404961052</v>
      </c>
      <c r="Q1201" s="5">
        <f t="shared" si="1408"/>
        <v>5.319860059669921E-2</v>
      </c>
      <c r="R1201" s="5">
        <f t="shared" si="1409"/>
        <v>7.912122182266898E-2</v>
      </c>
      <c r="S1201" s="5">
        <f t="shared" si="1410"/>
        <v>4.5529483502925822E-2</v>
      </c>
      <c r="T1201" s="5">
        <f t="shared" si="1411"/>
        <v>6.9600356439405625E-2</v>
      </c>
      <c r="U1201" s="5">
        <f t="shared" si="1412"/>
        <v>8.4880484962169517E-2</v>
      </c>
      <c r="V1201" s="5">
        <f t="shared" si="1413"/>
        <v>7.1002940802395746E-3</v>
      </c>
      <c r="W1201" s="5">
        <f t="shared" si="1414"/>
        <v>1.902364883459897E-2</v>
      </c>
      <c r="X1201" s="5">
        <f t="shared" si="1415"/>
        <v>2.4888864083171477E-2</v>
      </c>
      <c r="Y1201" s="5">
        <f t="shared" si="1416"/>
        <v>1.6281197175590154E-2</v>
      </c>
      <c r="Z1201" s="5">
        <f t="shared" si="1417"/>
        <v>3.45050758166041E-2</v>
      </c>
      <c r="AA1201" s="5">
        <f t="shared" si="1418"/>
        <v>3.7016713108070989E-2</v>
      </c>
      <c r="AB1201" s="5">
        <f t="shared" si="1419"/>
        <v>1.9855586705679201E-2</v>
      </c>
      <c r="AC1201" s="5">
        <f t="shared" si="1420"/>
        <v>6.2284857707068091E-4</v>
      </c>
      <c r="AD1201" s="5">
        <f t="shared" si="1421"/>
        <v>5.1020968257094509E-3</v>
      </c>
      <c r="AE1201" s="5">
        <f t="shared" si="1422"/>
        <v>6.6751334372462988E-3</v>
      </c>
      <c r="AF1201" s="5">
        <f t="shared" si="1423"/>
        <v>4.3665778921049628E-3</v>
      </c>
      <c r="AG1201" s="5">
        <f t="shared" si="1424"/>
        <v>1.9042817812378744E-3</v>
      </c>
      <c r="AH1201" s="5">
        <f t="shared" si="1425"/>
        <v>1.1285849387330358E-2</v>
      </c>
      <c r="AI1201" s="5">
        <f t="shared" si="1426"/>
        <v>1.2107350558281485E-2</v>
      </c>
      <c r="AJ1201" s="5">
        <f t="shared" si="1427"/>
        <v>6.494324552376203E-3</v>
      </c>
      <c r="AK1201" s="5">
        <f t="shared" si="1428"/>
        <v>2.3223496166548526E-3</v>
      </c>
      <c r="AL1201" s="5">
        <f t="shared" si="1429"/>
        <v>3.496782262367429E-5</v>
      </c>
      <c r="AM1201" s="5">
        <f t="shared" si="1430"/>
        <v>1.0946960699388132E-3</v>
      </c>
      <c r="AN1201" s="5">
        <f t="shared" si="1431"/>
        <v>1.4322037761513094E-3</v>
      </c>
      <c r="AO1201" s="5">
        <f t="shared" si="1432"/>
        <v>9.368845439157921E-4</v>
      </c>
      <c r="AP1201" s="5">
        <f t="shared" si="1433"/>
        <v>4.085790319526751E-4</v>
      </c>
      <c r="AQ1201" s="5">
        <f t="shared" si="1434"/>
        <v>1.3363719129172883E-4</v>
      </c>
      <c r="AR1201" s="5">
        <f t="shared" si="1435"/>
        <v>2.9530819655747779E-3</v>
      </c>
      <c r="AS1201" s="5">
        <f t="shared" si="1436"/>
        <v>3.1680378992732859E-3</v>
      </c>
      <c r="AT1201" s="5">
        <f t="shared" si="1437"/>
        <v>1.6993202776338162E-3</v>
      </c>
      <c r="AU1201" s="5">
        <f t="shared" si="1438"/>
        <v>6.0767147738139445E-4</v>
      </c>
      <c r="AV1201" s="5">
        <f t="shared" si="1439"/>
        <v>1.6297602751071512E-4</v>
      </c>
      <c r="AW1201" s="5">
        <f t="shared" si="1440"/>
        <v>1.3633024409215328E-6</v>
      </c>
      <c r="AX1201" s="5">
        <f t="shared" si="1441"/>
        <v>1.9572990061343545E-4</v>
      </c>
      <c r="AY1201" s="5">
        <f t="shared" si="1442"/>
        <v>2.5607573687548839E-4</v>
      </c>
      <c r="AZ1201" s="5">
        <f t="shared" si="1443"/>
        <v>1.6751345300540946E-4</v>
      </c>
      <c r="BA1201" s="5">
        <f t="shared" si="1444"/>
        <v>7.3053275254108345E-5</v>
      </c>
      <c r="BB1201" s="5">
        <f t="shared" si="1445"/>
        <v>2.389411535135113E-5</v>
      </c>
      <c r="BC1201" s="5">
        <f t="shared" si="1446"/>
        <v>6.2521905711989636E-6</v>
      </c>
      <c r="BD1201" s="5">
        <f t="shared" si="1447"/>
        <v>6.4392532602175771E-4</v>
      </c>
      <c r="BE1201" s="5">
        <f t="shared" si="1448"/>
        <v>6.9079688979841109E-4</v>
      </c>
      <c r="BF1201" s="5">
        <f t="shared" si="1449"/>
        <v>3.7054012606038878E-4</v>
      </c>
      <c r="BG1201" s="5">
        <f t="shared" si="1450"/>
        <v>1.3250395984548206E-4</v>
      </c>
      <c r="BH1201" s="5">
        <f t="shared" si="1451"/>
        <v>3.553724308093906E-5</v>
      </c>
      <c r="BI1201" s="5">
        <f t="shared" si="1452"/>
        <v>7.6248024422301791E-6</v>
      </c>
      <c r="BJ1201" s="8">
        <f t="shared" si="1453"/>
        <v>0.30494727422246909</v>
      </c>
      <c r="BK1201" s="8">
        <f t="shared" si="1454"/>
        <v>0.2757480416611276</v>
      </c>
      <c r="BL1201" s="8">
        <f t="shared" si="1455"/>
        <v>0.38450752666485072</v>
      </c>
      <c r="BM1201" s="8">
        <f t="shared" si="1456"/>
        <v>0.42479938374107667</v>
      </c>
      <c r="BN1201" s="8">
        <f t="shared" si="1457"/>
        <v>0.57465382218954031</v>
      </c>
    </row>
    <row r="1202" spans="1:66" x14ac:dyDescent="0.25">
      <c r="A1202" t="s">
        <v>89</v>
      </c>
      <c r="B1202" t="s">
        <v>127</v>
      </c>
      <c r="C1202" t="s">
        <v>81</v>
      </c>
      <c r="D1202" s="7" t="s">
        <v>531</v>
      </c>
      <c r="E1202">
        <f>VLOOKUP(A1202,home!$A$2:$E$405,3,FALSE)</f>
        <v>1.3980999999999999</v>
      </c>
      <c r="F1202">
        <f>VLOOKUP(B1202,home!$B$2:$E$405,3,FALSE)</f>
        <v>0.17879999999999999</v>
      </c>
      <c r="G1202">
        <f>VLOOKUP(C1202,away!$B$2:$E$405,4,FALSE)</f>
        <v>0.53639999999999999</v>
      </c>
      <c r="H1202">
        <f>VLOOKUP(A1202,away!$A$2:$E$405,3,FALSE)</f>
        <v>1.1943999999999999</v>
      </c>
      <c r="I1202">
        <f>VLOOKUP(C1202,away!$B$2:$E$405,3,FALSE)</f>
        <v>0</v>
      </c>
      <c r="J1202">
        <f>VLOOKUP(B1202,home!$B$2:$E$405,4,FALSE)</f>
        <v>1.6745000000000001</v>
      </c>
      <c r="K1202" s="3">
        <f t="shared" si="1402"/>
        <v>0.13408942219199999</v>
      </c>
      <c r="L1202" s="3">
        <f t="shared" si="1403"/>
        <v>0</v>
      </c>
      <c r="M1202" s="5">
        <f t="shared" si="1404"/>
        <v>0.87451186033930628</v>
      </c>
      <c r="N1202" s="5">
        <f t="shared" si="1405"/>
        <v>0.11726279005294858</v>
      </c>
      <c r="O1202" s="5">
        <f t="shared" si="1406"/>
        <v>0</v>
      </c>
      <c r="P1202" s="5">
        <f t="shared" si="1407"/>
        <v>0</v>
      </c>
      <c r="Q1202" s="5">
        <f t="shared" si="1408"/>
        <v>7.861849881410839E-3</v>
      </c>
      <c r="R1202" s="5">
        <f t="shared" si="1409"/>
        <v>0</v>
      </c>
      <c r="S1202" s="5">
        <f t="shared" si="1410"/>
        <v>0</v>
      </c>
      <c r="T1202" s="5">
        <f t="shared" si="1411"/>
        <v>0</v>
      </c>
      <c r="U1202" s="5">
        <f t="shared" si="1412"/>
        <v>0</v>
      </c>
      <c r="V1202" s="5">
        <f t="shared" si="1413"/>
        <v>0</v>
      </c>
      <c r="W1202" s="5">
        <f t="shared" si="1414"/>
        <v>3.513969693195411E-4</v>
      </c>
      <c r="X1202" s="5">
        <f t="shared" si="1415"/>
        <v>0</v>
      </c>
      <c r="Y1202" s="5">
        <f t="shared" si="1416"/>
        <v>0</v>
      </c>
      <c r="Z1202" s="5">
        <f t="shared" si="1417"/>
        <v>0</v>
      </c>
      <c r="AA1202" s="5">
        <f t="shared" si="1418"/>
        <v>0</v>
      </c>
      <c r="AB1202" s="5">
        <f t="shared" si="1419"/>
        <v>0</v>
      </c>
      <c r="AC1202" s="5">
        <f t="shared" si="1420"/>
        <v>0</v>
      </c>
      <c r="AD1202" s="5">
        <f t="shared" si="1421"/>
        <v>1.1779654144019302E-5</v>
      </c>
      <c r="AE1202" s="5">
        <f t="shared" si="1422"/>
        <v>0</v>
      </c>
      <c r="AF1202" s="5">
        <f t="shared" si="1423"/>
        <v>0</v>
      </c>
      <c r="AG1202" s="5">
        <f t="shared" si="1424"/>
        <v>0</v>
      </c>
      <c r="AH1202" s="5">
        <f t="shared" si="1425"/>
        <v>0</v>
      </c>
      <c r="AI1202" s="5">
        <f t="shared" si="1426"/>
        <v>0</v>
      </c>
      <c r="AJ1202" s="5">
        <f t="shared" si="1427"/>
        <v>0</v>
      </c>
      <c r="AK1202" s="5">
        <f t="shared" si="1428"/>
        <v>0</v>
      </c>
      <c r="AL1202" s="5">
        <f t="shared" si="1429"/>
        <v>0</v>
      </c>
      <c r="AM1202" s="5">
        <f t="shared" si="1430"/>
        <v>3.1590540355862943E-7</v>
      </c>
      <c r="AN1202" s="5">
        <f t="shared" si="1431"/>
        <v>0</v>
      </c>
      <c r="AO1202" s="5">
        <f t="shared" si="1432"/>
        <v>0</v>
      </c>
      <c r="AP1202" s="5">
        <f t="shared" si="1433"/>
        <v>0</v>
      </c>
      <c r="AQ1202" s="5">
        <f t="shared" si="1434"/>
        <v>0</v>
      </c>
      <c r="AR1202" s="5">
        <f t="shared" si="1435"/>
        <v>0</v>
      </c>
      <c r="AS1202" s="5">
        <f t="shared" si="1436"/>
        <v>0</v>
      </c>
      <c r="AT1202" s="5">
        <f t="shared" si="1437"/>
        <v>0</v>
      </c>
      <c r="AU1202" s="5">
        <f t="shared" si="1438"/>
        <v>0</v>
      </c>
      <c r="AV1202" s="5">
        <f t="shared" si="1439"/>
        <v>0</v>
      </c>
      <c r="AW1202" s="5">
        <f t="shared" si="1440"/>
        <v>0</v>
      </c>
      <c r="AX1202" s="5">
        <f t="shared" si="1441"/>
        <v>7.0599288384178631E-9</v>
      </c>
      <c r="AY1202" s="5">
        <f t="shared" si="1442"/>
        <v>0</v>
      </c>
      <c r="AZ1202" s="5">
        <f t="shared" si="1443"/>
        <v>0</v>
      </c>
      <c r="BA1202" s="5">
        <f t="shared" si="1444"/>
        <v>0</v>
      </c>
      <c r="BB1202" s="5">
        <f t="shared" si="1445"/>
        <v>0</v>
      </c>
      <c r="BC1202" s="5">
        <f t="shared" si="1446"/>
        <v>0</v>
      </c>
      <c r="BD1202" s="5">
        <f t="shared" si="1447"/>
        <v>0</v>
      </c>
      <c r="BE1202" s="5">
        <f t="shared" si="1448"/>
        <v>0</v>
      </c>
      <c r="BF1202" s="5">
        <f t="shared" si="1449"/>
        <v>0</v>
      </c>
      <c r="BG1202" s="5">
        <f t="shared" si="1450"/>
        <v>0</v>
      </c>
      <c r="BH1202" s="5">
        <f t="shared" si="1451"/>
        <v>0</v>
      </c>
      <c r="BI1202" s="5">
        <f t="shared" si="1452"/>
        <v>0</v>
      </c>
      <c r="BJ1202" s="8">
        <f t="shared" si="1453"/>
        <v>0.12548813952315538</v>
      </c>
      <c r="BK1202" s="8">
        <f t="shared" si="1454"/>
        <v>0.87451186033930628</v>
      </c>
      <c r="BL1202" s="8">
        <f t="shared" si="1455"/>
        <v>0</v>
      </c>
      <c r="BM1202" s="8">
        <f t="shared" si="1456"/>
        <v>3.6349958879595745E-4</v>
      </c>
      <c r="BN1202" s="8">
        <f t="shared" si="1457"/>
        <v>0.99963650027366568</v>
      </c>
    </row>
    <row r="1203" spans="1:66" x14ac:dyDescent="0.25">
      <c r="A1203" t="s">
        <v>89</v>
      </c>
      <c r="B1203" t="s">
        <v>104</v>
      </c>
      <c r="C1203" t="s">
        <v>121</v>
      </c>
      <c r="D1203" s="7" t="s">
        <v>531</v>
      </c>
      <c r="E1203">
        <f>VLOOKUP(A1203,home!$A$2:$E$405,3,FALSE)</f>
        <v>1.3980999999999999</v>
      </c>
      <c r="F1203">
        <f>VLOOKUP(B1203,home!$B$2:$E$405,3,FALSE)</f>
        <v>1.6093</v>
      </c>
      <c r="G1203">
        <f>VLOOKUP(C1203,away!$B$2:$E$405,4,FALSE)</f>
        <v>1.4305000000000001</v>
      </c>
      <c r="H1203">
        <f>VLOOKUP(A1203,away!$A$2:$E$405,3,FALSE)</f>
        <v>1.1943999999999999</v>
      </c>
      <c r="I1203">
        <f>VLOOKUP(C1203,away!$B$2:$E$405,3,FALSE)</f>
        <v>0.83720000000000006</v>
      </c>
      <c r="J1203">
        <f>VLOOKUP(B1203,home!$B$2:$E$405,4,FALSE)</f>
        <v>0.20930000000000001</v>
      </c>
      <c r="K1203" s="3">
        <f t="shared" si="1402"/>
        <v>3.2185711130649999</v>
      </c>
      <c r="L1203" s="3">
        <f t="shared" si="1403"/>
        <v>0.20928988662400003</v>
      </c>
      <c r="M1203" s="5">
        <f t="shared" si="1404"/>
        <v>3.2456290592493983E-2</v>
      </c>
      <c r="N1203" s="5">
        <f t="shared" si="1405"/>
        <v>0.10446287933824445</v>
      </c>
      <c r="O1203" s="5">
        <f t="shared" si="1406"/>
        <v>6.7927733783386636E-3</v>
      </c>
      <c r="P1203" s="5">
        <f t="shared" si="1407"/>
        <v>2.1863024173117772E-2</v>
      </c>
      <c r="Q1203" s="5">
        <f t="shared" si="1408"/>
        <v>0.16811060291283414</v>
      </c>
      <c r="R1203" s="5">
        <f t="shared" si="1409"/>
        <v>7.1082938510751224E-4</v>
      </c>
      <c r="S1203" s="5">
        <f t="shared" si="1410"/>
        <v>3.6818118866060062E-3</v>
      </c>
      <c r="T1203" s="5">
        <f t="shared" si="1411"/>
        <v>3.5183849023919342E-2</v>
      </c>
      <c r="U1203" s="5">
        <f t="shared" si="1412"/>
        <v>2.287854925224795E-3</v>
      </c>
      <c r="V1203" s="5">
        <f t="shared" si="1413"/>
        <v>2.7556904928745859E-4</v>
      </c>
      <c r="W1203" s="5">
        <f t="shared" si="1414"/>
        <v>0.18035864344506292</v>
      </c>
      <c r="X1203" s="5">
        <f t="shared" si="1415"/>
        <v>3.7747240038275655E-2</v>
      </c>
      <c r="Y1203" s="5">
        <f t="shared" si="1416"/>
        <v>3.950057793989813E-3</v>
      </c>
      <c r="Z1203" s="5">
        <f t="shared" si="1417"/>
        <v>4.9589800472719632E-5</v>
      </c>
      <c r="AA1203" s="5">
        <f t="shared" si="1418"/>
        <v>1.5960829930415247E-4</v>
      </c>
      <c r="AB1203" s="5">
        <f t="shared" si="1419"/>
        <v>2.568553307728889E-4</v>
      </c>
      <c r="AC1203" s="5">
        <f t="shared" si="1420"/>
        <v>1.1601704700290268E-5</v>
      </c>
      <c r="AD1203" s="5">
        <f t="shared" si="1421"/>
        <v>0.14512427994596741</v>
      </c>
      <c r="AE1203" s="5">
        <f t="shared" si="1422"/>
        <v>3.0373044096281155E-2</v>
      </c>
      <c r="AF1203" s="5">
        <f t="shared" si="1423"/>
        <v>3.1783854776682181E-3</v>
      </c>
      <c r="AG1203" s="5">
        <f t="shared" si="1424"/>
        <v>2.2173464542284984E-4</v>
      </c>
      <c r="AH1203" s="5">
        <f t="shared" si="1425"/>
        <v>2.5946609296605679E-6</v>
      </c>
      <c r="AI1203" s="5">
        <f t="shared" si="1426"/>
        <v>8.3511007164038806E-6</v>
      </c>
      <c r="AJ1203" s="5">
        <f t="shared" si="1427"/>
        <v>1.343930576405698E-5</v>
      </c>
      <c r="AK1203" s="5">
        <f t="shared" si="1428"/>
        <v>1.4418453770613915E-5</v>
      </c>
      <c r="AL1203" s="5">
        <f t="shared" si="1429"/>
        <v>3.1260300629731278E-7</v>
      </c>
      <c r="AM1203" s="5">
        <f t="shared" si="1430"/>
        <v>9.3418563047689793E-2</v>
      </c>
      <c r="AN1203" s="5">
        <f t="shared" si="1431"/>
        <v>1.9551560468827989E-2</v>
      </c>
      <c r="AO1203" s="5">
        <f t="shared" si="1432"/>
        <v>2.0459719369216455E-3</v>
      </c>
      <c r="AP1203" s="5">
        <f t="shared" si="1433"/>
        <v>1.4273374490473897E-4</v>
      </c>
      <c r="AQ1203" s="5">
        <f t="shared" si="1434"/>
        <v>7.4681823221329375E-6</v>
      </c>
      <c r="AR1203" s="5">
        <f t="shared" si="1435"/>
        <v>1.0860725835927657E-7</v>
      </c>
      <c r="AS1203" s="5">
        <f t="shared" si="1436"/>
        <v>3.4956018442435477E-7</v>
      </c>
      <c r="AT1203" s="5">
        <f t="shared" si="1437"/>
        <v>5.6254215593295114E-7</v>
      </c>
      <c r="AU1203" s="5">
        <f t="shared" si="1438"/>
        <v>6.0352731098903441E-7</v>
      </c>
      <c r="AV1203" s="5">
        <f t="shared" si="1439"/>
        <v>4.8562389227377578E-7</v>
      </c>
      <c r="AW1203" s="5">
        <f t="shared" si="1440"/>
        <v>5.8492744810736044E-9</v>
      </c>
      <c r="AX1203" s="5">
        <f t="shared" si="1441"/>
        <v>5.011238140822262E-2</v>
      </c>
      <c r="AY1203" s="5">
        <f t="shared" si="1442"/>
        <v>1.0488014623385557E-2</v>
      </c>
      <c r="AZ1203" s="5">
        <f t="shared" si="1443"/>
        <v>1.0975176957196086E-3</v>
      </c>
      <c r="BA1203" s="5">
        <f t="shared" si="1444"/>
        <v>7.6566451368330229E-5</v>
      </c>
      <c r="BB1203" s="5">
        <f t="shared" si="1445"/>
        <v>4.0061459815199591E-6</v>
      </c>
      <c r="BC1203" s="5">
        <f t="shared" si="1446"/>
        <v>1.6768916765430115E-7</v>
      </c>
      <c r="BD1203" s="5">
        <f t="shared" si="1447"/>
        <v>3.7884001314260795E-9</v>
      </c>
      <c r="BE1203" s="5">
        <f t="shared" si="1448"/>
        <v>1.2193235227739628E-8</v>
      </c>
      <c r="BF1203" s="5">
        <f t="shared" si="1449"/>
        <v>1.9622397339404655E-8</v>
      </c>
      <c r="BG1203" s="5">
        <f t="shared" si="1450"/>
        <v>2.1052027081897109E-8</v>
      </c>
      <c r="BH1203" s="5">
        <f t="shared" si="1451"/>
        <v>1.6939361559314026E-8</v>
      </c>
      <c r="BI1203" s="5">
        <f t="shared" si="1452"/>
        <v>1.0904107957714363E-8</v>
      </c>
      <c r="BJ1203" s="8">
        <f t="shared" si="1453"/>
        <v>0.88565566811217766</v>
      </c>
      <c r="BK1203" s="8">
        <f t="shared" si="1454"/>
        <v>6.8776624632597372E-2</v>
      </c>
      <c r="BL1203" s="8">
        <f t="shared" si="1455"/>
        <v>1.0248919200260023E-2</v>
      </c>
      <c r="BM1203" s="8">
        <f t="shared" si="1456"/>
        <v>0.61984639319126045</v>
      </c>
      <c r="BN1203" s="8">
        <f t="shared" si="1457"/>
        <v>0.33439639978013652</v>
      </c>
    </row>
    <row r="1204" spans="1:66" x14ac:dyDescent="0.25">
      <c r="A1204" t="s">
        <v>89</v>
      </c>
      <c r="B1204" t="s">
        <v>106</v>
      </c>
      <c r="C1204" t="s">
        <v>349</v>
      </c>
      <c r="D1204" s="7" t="s">
        <v>531</v>
      </c>
      <c r="E1204">
        <f>VLOOKUP(A1204,home!$A$2:$E$405,3,FALSE)</f>
        <v>1.3980999999999999</v>
      </c>
      <c r="F1204">
        <f>VLOOKUP(B1204,home!$B$2:$E$405,3,FALSE)</f>
        <v>1.0729</v>
      </c>
      <c r="G1204">
        <f>VLOOKUP(C1204,away!$B$2:$E$405,4,FALSE)</f>
        <v>0.35759999999999997</v>
      </c>
      <c r="H1204">
        <f>VLOOKUP(A1204,away!$A$2:$E$405,3,FALSE)</f>
        <v>1.1943999999999999</v>
      </c>
      <c r="I1204">
        <f>VLOOKUP(C1204,away!$B$2:$E$405,3,FALSE)</f>
        <v>1.2559</v>
      </c>
      <c r="J1204">
        <f>VLOOKUP(B1204,home!$B$2:$E$405,4,FALSE)</f>
        <v>0</v>
      </c>
      <c r="K1204" s="3">
        <f t="shared" si="1402"/>
        <v>0.53640768482399992</v>
      </c>
      <c r="L1204" s="3">
        <f t="shared" si="1403"/>
        <v>0</v>
      </c>
      <c r="M1204" s="5">
        <f t="shared" si="1404"/>
        <v>0.58484543237525854</v>
      </c>
      <c r="N1204" s="5">
        <f t="shared" si="1405"/>
        <v>0.31371558436030367</v>
      </c>
      <c r="O1204" s="5">
        <f t="shared" si="1406"/>
        <v>0</v>
      </c>
      <c r="P1204" s="5">
        <f t="shared" si="1407"/>
        <v>0</v>
      </c>
      <c r="Q1204" s="5">
        <f t="shared" si="1408"/>
        <v>8.4139725149959335E-2</v>
      </c>
      <c r="R1204" s="5">
        <f t="shared" si="1409"/>
        <v>0</v>
      </c>
      <c r="S1204" s="5">
        <f t="shared" si="1410"/>
        <v>0</v>
      </c>
      <c r="T1204" s="5">
        <f t="shared" si="1411"/>
        <v>0</v>
      </c>
      <c r="U1204" s="5">
        <f t="shared" si="1412"/>
        <v>0</v>
      </c>
      <c r="V1204" s="5">
        <f t="shared" si="1413"/>
        <v>0</v>
      </c>
      <c r="W1204" s="5">
        <f t="shared" si="1414"/>
        <v>1.5044398389805791E-2</v>
      </c>
      <c r="X1204" s="5">
        <f t="shared" si="1415"/>
        <v>0</v>
      </c>
      <c r="Y1204" s="5">
        <f t="shared" si="1416"/>
        <v>0</v>
      </c>
      <c r="Z1204" s="5">
        <f t="shared" si="1417"/>
        <v>0</v>
      </c>
      <c r="AA1204" s="5">
        <f t="shared" si="1418"/>
        <v>0</v>
      </c>
      <c r="AB1204" s="5">
        <f t="shared" si="1419"/>
        <v>0</v>
      </c>
      <c r="AC1204" s="5">
        <f t="shared" si="1420"/>
        <v>0</v>
      </c>
      <c r="AD1204" s="5">
        <f t="shared" si="1421"/>
        <v>2.0174827274614085E-3</v>
      </c>
      <c r="AE1204" s="5">
        <f t="shared" si="1422"/>
        <v>0</v>
      </c>
      <c r="AF1204" s="5">
        <f t="shared" si="1423"/>
        <v>0</v>
      </c>
      <c r="AG1204" s="5">
        <f t="shared" si="1424"/>
        <v>0</v>
      </c>
      <c r="AH1204" s="5">
        <f t="shared" si="1425"/>
        <v>0</v>
      </c>
      <c r="AI1204" s="5">
        <f t="shared" si="1426"/>
        <v>0</v>
      </c>
      <c r="AJ1204" s="5">
        <f t="shared" si="1427"/>
        <v>0</v>
      </c>
      <c r="AK1204" s="5">
        <f t="shared" si="1428"/>
        <v>0</v>
      </c>
      <c r="AL1204" s="5">
        <f t="shared" si="1429"/>
        <v>0</v>
      </c>
      <c r="AM1204" s="5">
        <f t="shared" si="1430"/>
        <v>2.164386478019967E-4</v>
      </c>
      <c r="AN1204" s="5">
        <f t="shared" si="1431"/>
        <v>0</v>
      </c>
      <c r="AO1204" s="5">
        <f t="shared" si="1432"/>
        <v>0</v>
      </c>
      <c r="AP1204" s="5">
        <f t="shared" si="1433"/>
        <v>0</v>
      </c>
      <c r="AQ1204" s="5">
        <f t="shared" si="1434"/>
        <v>0</v>
      </c>
      <c r="AR1204" s="5">
        <f t="shared" si="1435"/>
        <v>0</v>
      </c>
      <c r="AS1204" s="5">
        <f t="shared" si="1436"/>
        <v>0</v>
      </c>
      <c r="AT1204" s="5">
        <f t="shared" si="1437"/>
        <v>0</v>
      </c>
      <c r="AU1204" s="5">
        <f t="shared" si="1438"/>
        <v>0</v>
      </c>
      <c r="AV1204" s="5">
        <f t="shared" si="1439"/>
        <v>0</v>
      </c>
      <c r="AW1204" s="5">
        <f t="shared" si="1440"/>
        <v>0</v>
      </c>
      <c r="AX1204" s="5">
        <f t="shared" si="1441"/>
        <v>1.9349892328984345E-5</v>
      </c>
      <c r="AY1204" s="5">
        <f t="shared" si="1442"/>
        <v>0</v>
      </c>
      <c r="AZ1204" s="5">
        <f t="shared" si="1443"/>
        <v>0</v>
      </c>
      <c r="BA1204" s="5">
        <f t="shared" si="1444"/>
        <v>0</v>
      </c>
      <c r="BB1204" s="5">
        <f t="shared" si="1445"/>
        <v>0</v>
      </c>
      <c r="BC1204" s="5">
        <f t="shared" si="1446"/>
        <v>0</v>
      </c>
      <c r="BD1204" s="5">
        <f t="shared" si="1447"/>
        <v>0</v>
      </c>
      <c r="BE1204" s="5">
        <f t="shared" si="1448"/>
        <v>0</v>
      </c>
      <c r="BF1204" s="5">
        <f t="shared" si="1449"/>
        <v>0</v>
      </c>
      <c r="BG1204" s="5">
        <f t="shared" si="1450"/>
        <v>0</v>
      </c>
      <c r="BH1204" s="5">
        <f t="shared" si="1451"/>
        <v>0</v>
      </c>
      <c r="BI1204" s="5">
        <f t="shared" si="1452"/>
        <v>0</v>
      </c>
      <c r="BJ1204" s="8">
        <f t="shared" si="1453"/>
        <v>0.4151529791676612</v>
      </c>
      <c r="BK1204" s="8">
        <f t="shared" si="1454"/>
        <v>0.58484543237525854</v>
      </c>
      <c r="BL1204" s="8">
        <f t="shared" si="1455"/>
        <v>0</v>
      </c>
      <c r="BM1204" s="8">
        <f t="shared" si="1456"/>
        <v>1.7297669657398179E-2</v>
      </c>
      <c r="BN1204" s="8">
        <f t="shared" si="1457"/>
        <v>0.98270074188552159</v>
      </c>
    </row>
    <row r="1205" spans="1:66" x14ac:dyDescent="0.25">
      <c r="A1205" t="s">
        <v>89</v>
      </c>
      <c r="B1205" t="s">
        <v>350</v>
      </c>
      <c r="C1205" t="s">
        <v>103</v>
      </c>
      <c r="D1205" s="7" t="s">
        <v>531</v>
      </c>
      <c r="E1205">
        <f>VLOOKUP(A1205,home!$A$2:$E$405,3,FALSE)</f>
        <v>1.3980999999999999</v>
      </c>
      <c r="F1205">
        <f>VLOOKUP(B1205,home!$B$2:$E$405,3,FALSE)</f>
        <v>0.53639999999999999</v>
      </c>
      <c r="G1205">
        <f>VLOOKUP(C1205,away!$B$2:$E$405,4,FALSE)</f>
        <v>0.71530000000000005</v>
      </c>
      <c r="H1205">
        <f>VLOOKUP(A1205,away!$A$2:$E$405,3,FALSE)</f>
        <v>1.1943999999999999</v>
      </c>
      <c r="I1205">
        <f>VLOOKUP(C1205,away!$B$2:$E$405,3,FALSE)</f>
        <v>0.41860000000000003</v>
      </c>
      <c r="J1205">
        <f>VLOOKUP(B1205,home!$B$2:$E$405,4,FALSE)</f>
        <v>1.2559</v>
      </c>
      <c r="K1205" s="3">
        <f t="shared" si="1402"/>
        <v>0.53643268285199996</v>
      </c>
      <c r="L1205" s="3">
        <f t="shared" si="1403"/>
        <v>0.62791965745599998</v>
      </c>
      <c r="M1205" s="5">
        <f t="shared" si="1404"/>
        <v>0.312124747202012</v>
      </c>
      <c r="N1205" s="5">
        <f t="shared" si="1405"/>
        <v>0.16743391552607756</v>
      </c>
      <c r="O1205" s="5">
        <f t="shared" si="1406"/>
        <v>0.19598926434662794</v>
      </c>
      <c r="P1205" s="5">
        <f t="shared" si="1407"/>
        <v>0.10513504688365144</v>
      </c>
      <c r="Q1205" s="5">
        <f t="shared" si="1408"/>
        <v>4.4908512253034452E-2</v>
      </c>
      <c r="R1205" s="5">
        <f t="shared" si="1409"/>
        <v>6.153275586679402E-2</v>
      </c>
      <c r="S1205" s="5">
        <f t="shared" si="1410"/>
        <v>8.8533336288724868E-3</v>
      </c>
      <c r="T1205" s="5">
        <f t="shared" si="1411"/>
        <v>2.8198937630783967E-2</v>
      </c>
      <c r="U1205" s="5">
        <f t="shared" si="1412"/>
        <v>3.3008181312901452E-2</v>
      </c>
      <c r="V1205" s="5">
        <f t="shared" si="1413"/>
        <v>3.3134744805725309E-4</v>
      </c>
      <c r="W1205" s="5">
        <f t="shared" si="1414"/>
        <v>8.0301312369290608E-3</v>
      </c>
      <c r="X1205" s="5">
        <f t="shared" si="1415"/>
        <v>5.0422772556192215E-3</v>
      </c>
      <c r="Y1205" s="5">
        <f t="shared" si="1416"/>
        <v>1.5830725035733003E-3</v>
      </c>
      <c r="Z1205" s="5">
        <f t="shared" si="1417"/>
        <v>1.2879208995400328E-2</v>
      </c>
      <c r="AA1205" s="5">
        <f t="shared" si="1418"/>
        <v>6.9088286344142083E-3</v>
      </c>
      <c r="AB1205" s="5">
        <f t="shared" si="1419"/>
        <v>1.8530607398617664E-3</v>
      </c>
      <c r="AC1205" s="5">
        <f t="shared" si="1420"/>
        <v>6.9756222869543498E-6</v>
      </c>
      <c r="AD1205" s="5">
        <f t="shared" si="1421"/>
        <v>1.0769062107698762E-3</v>
      </c>
      <c r="AE1205" s="5">
        <f t="shared" si="1422"/>
        <v>6.7621057897885954E-4</v>
      </c>
      <c r="AF1205" s="5">
        <f t="shared" si="1423"/>
        <v>2.1230295756026444E-4</v>
      </c>
      <c r="AG1205" s="5">
        <f t="shared" si="1424"/>
        <v>4.4436400129378991E-5</v>
      </c>
      <c r="AH1205" s="5">
        <f t="shared" si="1425"/>
        <v>2.0217771251740011E-3</v>
      </c>
      <c r="AI1205" s="5">
        <f t="shared" si="1426"/>
        <v>1.0845473273858931E-3</v>
      </c>
      <c r="AJ1205" s="5">
        <f t="shared" si="1427"/>
        <v>2.9089331625479044E-4</v>
      </c>
      <c r="AK1205" s="5">
        <f t="shared" si="1428"/>
        <v>5.2014894020757511E-5</v>
      </c>
      <c r="AL1205" s="5">
        <f t="shared" si="1429"/>
        <v>9.3985803145167953E-8</v>
      </c>
      <c r="AM1205" s="5">
        <f t="shared" si="1430"/>
        <v>1.1553753756465327E-4</v>
      </c>
      <c r="AN1205" s="5">
        <f t="shared" si="1431"/>
        <v>7.2548291010906803E-5</v>
      </c>
      <c r="AO1205" s="5">
        <f t="shared" si="1432"/>
        <v>2.2777249020293402E-5</v>
      </c>
      <c r="AP1205" s="5">
        <f t="shared" si="1433"/>
        <v>4.7674274675375492E-6</v>
      </c>
      <c r="AQ1205" s="5">
        <f t="shared" si="1434"/>
        <v>7.4839035559062555E-7</v>
      </c>
      <c r="AR1205" s="5">
        <f t="shared" si="1435"/>
        <v>2.5390271997832714E-4</v>
      </c>
      <c r="AS1205" s="5">
        <f t="shared" si="1436"/>
        <v>1.362017172613941E-4</v>
      </c>
      <c r="AT1205" s="5">
        <f t="shared" si="1437"/>
        <v>3.653152629978959E-5</v>
      </c>
      <c r="AU1205" s="5">
        <f t="shared" si="1438"/>
        <v>6.5322348872248414E-6</v>
      </c>
      <c r="AV1205" s="5">
        <f t="shared" si="1439"/>
        <v>8.7602607139336324E-7</v>
      </c>
      <c r="AW1205" s="5">
        <f t="shared" si="1440"/>
        <v>8.7938502408297906E-10</v>
      </c>
      <c r="AX1205" s="5">
        <f t="shared" si="1441"/>
        <v>1.032968520765344E-5</v>
      </c>
      <c r="AY1205" s="5">
        <f t="shared" si="1442"/>
        <v>6.4862123972180574E-6</v>
      </c>
      <c r="AZ1205" s="5">
        <f t="shared" si="1443"/>
        <v>2.0364101333240112E-6</v>
      </c>
      <c r="BA1205" s="5">
        <f t="shared" si="1444"/>
        <v>4.262339844522469E-7</v>
      </c>
      <c r="BB1205" s="5">
        <f t="shared" si="1445"/>
        <v>6.69101743783402E-8</v>
      </c>
      <c r="BC1205" s="5">
        <f t="shared" si="1446"/>
        <v>8.4028427551937243E-9</v>
      </c>
      <c r="BD1205" s="5">
        <f t="shared" si="1447"/>
        <v>2.6571751492656308E-5</v>
      </c>
      <c r="BE1205" s="5">
        <f t="shared" si="1448"/>
        <v>1.4253955941282255E-5</v>
      </c>
      <c r="BF1205" s="5">
        <f t="shared" si="1449"/>
        <v>3.823143913418122E-6</v>
      </c>
      <c r="BG1205" s="5">
        <f t="shared" si="1450"/>
        <v>6.8361978213472586E-7</v>
      </c>
      <c r="BH1205" s="5">
        <f t="shared" si="1451"/>
        <v>9.1678998445307669E-8</v>
      </c>
      <c r="BI1205" s="5">
        <f t="shared" si="1452"/>
        <v>9.8359222194401502E-9</v>
      </c>
      <c r="BJ1205" s="8">
        <f t="shared" si="1453"/>
        <v>0.2574424353036146</v>
      </c>
      <c r="BK1205" s="8">
        <f t="shared" si="1454"/>
        <v>0.42645803098308049</v>
      </c>
      <c r="BL1205" s="8">
        <f t="shared" si="1455"/>
        <v>0.30322080177398314</v>
      </c>
      <c r="BM1205" s="8">
        <f t="shared" si="1456"/>
        <v>0.11286974964486904</v>
      </c>
      <c r="BN1205" s="8">
        <f t="shared" si="1457"/>
        <v>0.88712424207819751</v>
      </c>
    </row>
    <row r="1206" spans="1:66" x14ac:dyDescent="0.25">
      <c r="A1206" t="s">
        <v>89</v>
      </c>
      <c r="B1206" t="s">
        <v>367</v>
      </c>
      <c r="C1206" t="s">
        <v>122</v>
      </c>
      <c r="D1206" s="7" t="s">
        <v>531</v>
      </c>
      <c r="E1206">
        <f>VLOOKUP(A1206,home!$A$2:$E$405,3,FALSE)</f>
        <v>1.3980999999999999</v>
      </c>
      <c r="F1206">
        <f>VLOOKUP(B1206,home!$B$2:$E$405,3,FALSE)</f>
        <v>1.0729</v>
      </c>
      <c r="G1206">
        <f>VLOOKUP(C1206,away!$B$2:$E$405,4,FALSE)</f>
        <v>1.2517</v>
      </c>
      <c r="H1206">
        <f>VLOOKUP(A1206,away!$A$2:$E$405,3,FALSE)</f>
        <v>1.1943999999999999</v>
      </c>
      <c r="I1206">
        <f>VLOOKUP(C1206,away!$B$2:$E$405,3,FALSE)</f>
        <v>0.83720000000000006</v>
      </c>
      <c r="J1206">
        <f>VLOOKUP(B1206,home!$B$2:$E$405,4,FALSE)</f>
        <v>0.62790000000000001</v>
      </c>
      <c r="K1206" s="3">
        <f t="shared" si="1402"/>
        <v>1.8775768990329997</v>
      </c>
      <c r="L1206" s="3">
        <f t="shared" si="1403"/>
        <v>0.62786965987200005</v>
      </c>
      <c r="M1206" s="5">
        <f t="shared" si="1404"/>
        <v>8.1639133162143676E-2</v>
      </c>
      <c r="N1206" s="5">
        <f t="shared" si="1405"/>
        <v>0.15328375048231982</v>
      </c>
      <c r="O1206" s="5">
        <f t="shared" si="1406"/>
        <v>5.1258734770760053E-2</v>
      </c>
      <c r="P1206" s="5">
        <f t="shared" si="1407"/>
        <v>9.6242216279238652E-2</v>
      </c>
      <c r="Q1206" s="5">
        <f t="shared" si="1408"/>
        <v>0.1439010144513711</v>
      </c>
      <c r="R1206" s="5">
        <f t="shared" si="1409"/>
        <v>1.6091902182993091E-2</v>
      </c>
      <c r="S1206" s="5">
        <f t="shared" si="1410"/>
        <v>2.8364351247897733E-2</v>
      </c>
      <c r="T1206" s="5">
        <f t="shared" si="1411"/>
        <v>9.0351080998818126E-2</v>
      </c>
      <c r="U1206" s="5">
        <f t="shared" si="1412"/>
        <v>3.0213783800286522E-2</v>
      </c>
      <c r="V1206" s="5">
        <f t="shared" si="1413"/>
        <v>3.7153315541548632E-3</v>
      </c>
      <c r="W1206" s="5">
        <f t="shared" si="1414"/>
        <v>9.0061740160436096E-2</v>
      </c>
      <c r="X1206" s="5">
        <f t="shared" si="1415"/>
        <v>5.6547034162013447E-2</v>
      </c>
      <c r="Y1206" s="5">
        <f t="shared" si="1416"/>
        <v>1.7752083553036875E-2</v>
      </c>
      <c r="Z1206" s="5">
        <f t="shared" si="1417"/>
        <v>3.3678723834431224E-3</v>
      </c>
      <c r="AA1206" s="5">
        <f t="shared" si="1418"/>
        <v>6.3234393860440146E-3</v>
      </c>
      <c r="AB1206" s="5">
        <f t="shared" si="1419"/>
        <v>5.9363718568358299E-3</v>
      </c>
      <c r="AC1206" s="5">
        <f t="shared" si="1420"/>
        <v>2.7374413557426419E-4</v>
      </c>
      <c r="AD1206" s="5">
        <f t="shared" si="1421"/>
        <v>4.2274460702986835E-2</v>
      </c>
      <c r="AE1206" s="5">
        <f t="shared" si="1422"/>
        <v>2.6542851262856569E-2</v>
      </c>
      <c r="AF1206" s="5">
        <f t="shared" si="1423"/>
        <v>8.3327254972214212E-3</v>
      </c>
      <c r="AG1206" s="5">
        <f t="shared" si="1424"/>
        <v>1.7439551745823854E-3</v>
      </c>
      <c r="AH1206" s="5">
        <f t="shared" si="1425"/>
        <v>5.2864622197118386E-4</v>
      </c>
      <c r="AI1206" s="5">
        <f t="shared" si="1426"/>
        <v>9.9257393413416614E-4</v>
      </c>
      <c r="AJ1206" s="5">
        <f t="shared" si="1427"/>
        <v>9.3181694465630644E-4</v>
      </c>
      <c r="AK1206" s="5">
        <f t="shared" si="1428"/>
        <v>5.8318598980473075E-4</v>
      </c>
      <c r="AL1206" s="5">
        <f t="shared" si="1429"/>
        <v>1.2908389043664272E-5</v>
      </c>
      <c r="AM1206" s="5">
        <f t="shared" si="1430"/>
        <v>1.5874710167001298E-2</v>
      </c>
      <c r="AN1206" s="5">
        <f t="shared" si="1431"/>
        <v>9.9672488731216841E-3</v>
      </c>
      <c r="AO1206" s="5">
        <f t="shared" si="1432"/>
        <v>3.129066579913244E-3</v>
      </c>
      <c r="AP1206" s="5">
        <f t="shared" si="1433"/>
        <v>6.5488198974899029E-4</v>
      </c>
      <c r="AQ1206" s="5">
        <f t="shared" si="1434"/>
        <v>1.0279513303999929E-4</v>
      </c>
      <c r="AR1206" s="5">
        <f t="shared" si="1435"/>
        <v>6.6384184716333016E-5</v>
      </c>
      <c r="AS1206" s="5">
        <f t="shared" si="1436"/>
        <v>1.2464141168452638E-4</v>
      </c>
      <c r="AT1206" s="5">
        <f t="shared" si="1437"/>
        <v>1.170119176208643E-4</v>
      </c>
      <c r="AU1206" s="5">
        <f t="shared" si="1438"/>
        <v>7.3232957812162407E-5</v>
      </c>
      <c r="AV1206" s="5">
        <f t="shared" si="1439"/>
        <v>3.4375127458993591E-5</v>
      </c>
      <c r="AW1206" s="5">
        <f t="shared" si="1440"/>
        <v>4.227044072688537E-7</v>
      </c>
      <c r="AX1206" s="5">
        <f t="shared" si="1441"/>
        <v>4.9676648480676518E-3</v>
      </c>
      <c r="AY1206" s="5">
        <f t="shared" si="1442"/>
        <v>3.119046038514327E-3</v>
      </c>
      <c r="AZ1206" s="5">
        <f t="shared" si="1443"/>
        <v>9.7917718766354998E-4</v>
      </c>
      <c r="BA1206" s="5">
        <f t="shared" si="1444"/>
        <v>2.0493188259091154E-4</v>
      </c>
      <c r="BB1206" s="5">
        <f t="shared" si="1445"/>
        <v>3.216762785482107E-5</v>
      </c>
      <c r="BC1206" s="5">
        <f t="shared" si="1446"/>
        <v>4.039415512019116E-6</v>
      </c>
      <c r="BD1206" s="5">
        <f t="shared" si="1447"/>
        <v>6.9467692464540026E-6</v>
      </c>
      <c r="BE1206" s="5">
        <f t="shared" si="1448"/>
        <v>1.3043093460054913E-5</v>
      </c>
      <c r="BF1206" s="5">
        <f t="shared" si="1449"/>
        <v>1.2244705486263755E-5</v>
      </c>
      <c r="BG1206" s="5">
        <f t="shared" si="1450"/>
        <v>7.66345871882382E-6</v>
      </c>
      <c r="BH1206" s="5">
        <f t="shared" si="1451"/>
        <v>3.5971832642891575E-6</v>
      </c>
      <c r="BI1206" s="5">
        <f t="shared" si="1452"/>
        <v>1.350797639723489E-6</v>
      </c>
      <c r="BJ1206" s="8">
        <f t="shared" si="1453"/>
        <v>0.66982642618867128</v>
      </c>
      <c r="BK1206" s="8">
        <f t="shared" si="1454"/>
        <v>0.21336673080656718</v>
      </c>
      <c r="BL1206" s="8">
        <f t="shared" si="1455"/>
        <v>0.11332094669459439</v>
      </c>
      <c r="BM1206" s="8">
        <f t="shared" si="1456"/>
        <v>0.45434660141034239</v>
      </c>
      <c r="BN1206" s="8">
        <f t="shared" si="1457"/>
        <v>0.54241675132882627</v>
      </c>
    </row>
    <row r="1207" spans="1:66" x14ac:dyDescent="0.25">
      <c r="A1207" t="s">
        <v>112</v>
      </c>
      <c r="B1207" t="s">
        <v>90</v>
      </c>
      <c r="C1207" t="s">
        <v>126</v>
      </c>
      <c r="D1207" s="7" t="s">
        <v>531</v>
      </c>
      <c r="E1207">
        <f>VLOOKUP(A1207,home!$A$2:$E$405,3,FALSE)</f>
        <v>1.3270999999999999</v>
      </c>
      <c r="F1207">
        <f>VLOOKUP(B1207,home!$B$2:$E$405,3,FALSE)</f>
        <v>0.75349999999999995</v>
      </c>
      <c r="G1207">
        <f>VLOOKUP(C1207,away!$B$2:$E$405,4,FALSE)</f>
        <v>0.37680000000000002</v>
      </c>
      <c r="H1207">
        <f>VLOOKUP(A1207,away!$A$2:$E$405,3,FALSE)</f>
        <v>0.94389999999999996</v>
      </c>
      <c r="I1207">
        <f>VLOOKUP(C1207,away!$B$2:$E$405,3,FALSE)</f>
        <v>1.5891999999999999</v>
      </c>
      <c r="J1207">
        <f>VLOOKUP(B1207,home!$B$2:$E$405,4,FALSE)</f>
        <v>1.3243</v>
      </c>
      <c r="K1207" s="3">
        <f t="shared" si="1402"/>
        <v>0.37678863948000002</v>
      </c>
      <c r="L1207" s="3">
        <f t="shared" si="1403"/>
        <v>1.9865107588839999</v>
      </c>
      <c r="M1207" s="5">
        <f t="shared" si="1404"/>
        <v>9.4109206632275802E-2</v>
      </c>
      <c r="N1207" s="5">
        <f t="shared" si="1405"/>
        <v>3.545927992951739E-2</v>
      </c>
      <c r="O1207" s="5">
        <f t="shared" si="1406"/>
        <v>0.18694895148505331</v>
      </c>
      <c r="P1207" s="5">
        <f t="shared" si="1407"/>
        <v>7.0440241082265764E-2</v>
      </c>
      <c r="Q1207" s="5">
        <f t="shared" si="1408"/>
        <v>6.6803269207916637E-3</v>
      </c>
      <c r="R1207" s="5">
        <f t="shared" si="1409"/>
        <v>0.18568805174357073</v>
      </c>
      <c r="S1207" s="5">
        <f t="shared" si="1410"/>
        <v>1.3181036535340449E-2</v>
      </c>
      <c r="T1207" s="5">
        <f t="shared" si="1411"/>
        <v>1.327054130101506E-2</v>
      </c>
      <c r="U1207" s="5">
        <f t="shared" si="1412"/>
        <v>6.9965148384151854E-2</v>
      </c>
      <c r="V1207" s="5">
        <f t="shared" si="1413"/>
        <v>1.09621508940905E-3</v>
      </c>
      <c r="W1207" s="5">
        <f t="shared" si="1414"/>
        <v>8.3902376392223639E-4</v>
      </c>
      <c r="X1207" s="5">
        <f t="shared" si="1415"/>
        <v>1.6667297339908714E-3</v>
      </c>
      <c r="Y1207" s="5">
        <f t="shared" si="1416"/>
        <v>1.6554882743623673E-3</v>
      </c>
      <c r="Z1207" s="5">
        <f t="shared" si="1417"/>
        <v>0.1229571041949374</v>
      </c>
      <c r="AA1207" s="5">
        <f t="shared" si="1418"/>
        <v>4.6328840004011058E-2</v>
      </c>
      <c r="AB1207" s="5">
        <f t="shared" si="1419"/>
        <v>8.7280902968989629E-3</v>
      </c>
      <c r="AC1207" s="5">
        <f t="shared" si="1420"/>
        <v>5.1281948081414068E-5</v>
      </c>
      <c r="AD1207" s="5">
        <f t="shared" si="1421"/>
        <v>7.9033655624912027E-5</v>
      </c>
      <c r="AE1207" s="5">
        <f t="shared" si="1422"/>
        <v>1.5700120721282067E-4</v>
      </c>
      <c r="AF1207" s="5">
        <f t="shared" si="1423"/>
        <v>1.5594229364302231E-4</v>
      </c>
      <c r="AG1207" s="5">
        <f t="shared" si="1424"/>
        <v>1.032603480289706E-4</v>
      </c>
      <c r="AH1207" s="5">
        <f t="shared" si="1425"/>
        <v>6.1063902591116014E-2</v>
      </c>
      <c r="AI1207" s="5">
        <f t="shared" si="1426"/>
        <v>2.300818477864585E-2</v>
      </c>
      <c r="AJ1207" s="5">
        <f t="shared" si="1427"/>
        <v>4.3346113198252075E-3</v>
      </c>
      <c r="AK1207" s="5">
        <f t="shared" si="1428"/>
        <v>5.4441076729051579E-4</v>
      </c>
      <c r="AL1207" s="5">
        <f t="shared" si="1429"/>
        <v>1.5353706253790316E-6</v>
      </c>
      <c r="AM1207" s="5">
        <f t="shared" si="1430"/>
        <v>5.9557967152082929E-6</v>
      </c>
      <c r="AN1207" s="5">
        <f t="shared" si="1431"/>
        <v>1.1831254252487256E-5</v>
      </c>
      <c r="AO1207" s="5">
        <f t="shared" si="1432"/>
        <v>1.175145693182901E-5</v>
      </c>
      <c r="AP1207" s="5">
        <f t="shared" si="1433"/>
        <v>7.7814652092134289E-6</v>
      </c>
      <c r="AQ1207" s="5">
        <f t="shared" si="1434"/>
        <v>3.8644910894960024E-6</v>
      </c>
      <c r="AR1207" s="5">
        <f t="shared" si="1435"/>
        <v>2.4260819895339302E-2</v>
      </c>
      <c r="AS1207" s="5">
        <f t="shared" si="1436"/>
        <v>9.1412013210342112E-3</v>
      </c>
      <c r="AT1207" s="5">
        <f t="shared" si="1437"/>
        <v>1.7221504044826297E-3</v>
      </c>
      <c r="AU1207" s="5">
        <f t="shared" si="1438"/>
        <v>2.162955692949806E-4</v>
      </c>
      <c r="AV1207" s="5">
        <f t="shared" si="1439"/>
        <v>2.0374428320051947E-5</v>
      </c>
      <c r="AW1207" s="5">
        <f t="shared" si="1440"/>
        <v>3.1922687621403206E-8</v>
      </c>
      <c r="AX1207" s="5">
        <f t="shared" si="1441"/>
        <v>3.7401275689046413E-7</v>
      </c>
      <c r="AY1207" s="5">
        <f t="shared" si="1442"/>
        <v>7.4298036552277269E-7</v>
      </c>
      <c r="AZ1207" s="5">
        <f t="shared" si="1443"/>
        <v>7.3796924487527768E-7</v>
      </c>
      <c r="BA1207" s="5">
        <f t="shared" si="1444"/>
        <v>4.8866128155674673E-7</v>
      </c>
      <c r="BB1207" s="5">
        <f t="shared" si="1445"/>
        <v>2.4268272331563018E-7</v>
      </c>
      <c r="BC1207" s="5">
        <f t="shared" si="1446"/>
        <v>9.641836817235365E-8</v>
      </c>
      <c r="BD1207" s="5">
        <f t="shared" si="1447"/>
        <v>8.0323966235730897E-3</v>
      </c>
      <c r="BE1207" s="5">
        <f t="shared" si="1448"/>
        <v>3.0265157955598502E-3</v>
      </c>
      <c r="BF1207" s="5">
        <f t="shared" si="1449"/>
        <v>5.7017838448686288E-4</v>
      </c>
      <c r="BG1207" s="5">
        <f t="shared" si="1450"/>
        <v>7.1612245917236476E-5</v>
      </c>
      <c r="BH1207" s="5">
        <f t="shared" si="1451"/>
        <v>6.7456701773156784E-6</v>
      </c>
      <c r="BI1207" s="5">
        <f t="shared" si="1452"/>
        <v>5.083383776983171E-7</v>
      </c>
      <c r="BJ1207" s="8">
        <f t="shared" si="1453"/>
        <v>6.0110494617047885E-2</v>
      </c>
      <c r="BK1207" s="8">
        <f t="shared" si="1454"/>
        <v>0.17888025963836335</v>
      </c>
      <c r="BL1207" s="8">
        <f t="shared" si="1455"/>
        <v>0.63367899004712691</v>
      </c>
      <c r="BM1207" s="8">
        <f t="shared" si="1456"/>
        <v>0.41630007964632271</v>
      </c>
      <c r="BN1207" s="8">
        <f t="shared" si="1457"/>
        <v>0.57932605779347468</v>
      </c>
    </row>
    <row r="1208" spans="1:66" x14ac:dyDescent="0.25">
      <c r="A1208" t="s">
        <v>112</v>
      </c>
      <c r="B1208" t="s">
        <v>113</v>
      </c>
      <c r="C1208" t="s">
        <v>119</v>
      </c>
      <c r="D1208" s="7" t="s">
        <v>531</v>
      </c>
      <c r="E1208">
        <f>VLOOKUP(A1208,home!$A$2:$E$405,3,FALSE)</f>
        <v>1.3270999999999999</v>
      </c>
      <c r="F1208">
        <f>VLOOKUP(B1208,home!$B$2:$E$405,3,FALSE)</f>
        <v>1.5069999999999999</v>
      </c>
      <c r="G1208">
        <f>VLOOKUP(C1208,away!$B$2:$E$405,4,FALSE)</f>
        <v>1.3187</v>
      </c>
      <c r="H1208">
        <f>VLOOKUP(A1208,away!$A$2:$E$405,3,FALSE)</f>
        <v>0.94389999999999996</v>
      </c>
      <c r="I1208">
        <f>VLOOKUP(C1208,away!$B$2:$E$405,3,FALSE)</f>
        <v>0.79459999999999997</v>
      </c>
      <c r="J1208">
        <f>VLOOKUP(B1208,home!$B$2:$E$405,4,FALSE)</f>
        <v>0.79459999999999997</v>
      </c>
      <c r="K1208" s="3">
        <f t="shared" si="1402"/>
        <v>2.6373204823899998</v>
      </c>
      <c r="L1208" s="3">
        <f t="shared" si="1403"/>
        <v>0.59596822812399997</v>
      </c>
      <c r="M1208" s="5">
        <f t="shared" si="1404"/>
        <v>3.9427619311287285E-2</v>
      </c>
      <c r="N1208" s="5">
        <f t="shared" si="1405"/>
        <v>0.10398326798153344</v>
      </c>
      <c r="O1208" s="5">
        <f t="shared" si="1406"/>
        <v>2.3497608420095482E-2</v>
      </c>
      <c r="P1208" s="5">
        <f t="shared" si="1407"/>
        <v>6.1970723973497531E-2</v>
      </c>
      <c r="Q1208" s="5">
        <f t="shared" si="1408"/>
        <v>0.13711860123677322</v>
      </c>
      <c r="R1208" s="5">
        <f t="shared" si="1409"/>
        <v>7.0019140276379437E-3</v>
      </c>
      <c r="S1208" s="5">
        <f t="shared" si="1410"/>
        <v>2.4350764114611453E-2</v>
      </c>
      <c r="T1208" s="5">
        <f t="shared" si="1411"/>
        <v>8.1718329821921037E-2</v>
      </c>
      <c r="U1208" s="5">
        <f t="shared" si="1412"/>
        <v>1.8466291281023405E-2</v>
      </c>
      <c r="V1208" s="5">
        <f t="shared" si="1413"/>
        <v>4.2526153207371109E-3</v>
      </c>
      <c r="W1208" s="5">
        <f t="shared" si="1414"/>
        <v>0.1205418985194696</v>
      </c>
      <c r="X1208" s="5">
        <f t="shared" si="1415"/>
        <v>7.1839141675351298E-2</v>
      </c>
      <c r="Y1208" s="5">
        <f t="shared" si="1416"/>
        <v>2.1406922987104057E-2</v>
      </c>
      <c r="Z1208" s="5">
        <f t="shared" si="1417"/>
        <v>1.3909727655093222E-3</v>
      </c>
      <c r="AA1208" s="5">
        <f t="shared" si="1418"/>
        <v>3.6684409649243971E-3</v>
      </c>
      <c r="AB1208" s="5">
        <f t="shared" si="1419"/>
        <v>4.8374272476168247E-3</v>
      </c>
      <c r="AC1208" s="5">
        <f t="shared" si="1420"/>
        <v>4.1775545735813207E-4</v>
      </c>
      <c r="AD1208" s="5">
        <f t="shared" si="1421"/>
        <v>7.9476904487893518E-2</v>
      </c>
      <c r="AE1208" s="5">
        <f t="shared" si="1422"/>
        <v>4.7365709944430269E-2</v>
      </c>
      <c r="AF1208" s="5">
        <f t="shared" si="1423"/>
        <v>1.4114229114708715E-2</v>
      </c>
      <c r="AG1208" s="5">
        <f t="shared" si="1424"/>
        <v>2.8038773722763762E-3</v>
      </c>
      <c r="AH1208" s="5">
        <f t="shared" si="1425"/>
        <v>2.072438936073326E-4</v>
      </c>
      <c r="AI1208" s="5">
        <f t="shared" si="1426"/>
        <v>5.4656856546087223E-4</v>
      </c>
      <c r="AJ1208" s="5">
        <f t="shared" si="1427"/>
        <v>7.2073823636023895E-4</v>
      </c>
      <c r="AK1208" s="5">
        <f t="shared" si="1428"/>
        <v>6.3360590439816766E-4</v>
      </c>
      <c r="AL1208" s="5">
        <f t="shared" si="1429"/>
        <v>2.6264439586847356E-5</v>
      </c>
      <c r="AM1208" s="5">
        <f t="shared" si="1430"/>
        <v>4.192121361657504E-2</v>
      </c>
      <c r="AN1208" s="5">
        <f t="shared" si="1431"/>
        <v>2.4983711399877921E-2</v>
      </c>
      <c r="AO1208" s="5">
        <f t="shared" si="1432"/>
        <v>7.444749107473312E-3</v>
      </c>
      <c r="AP1208" s="5">
        <f t="shared" si="1433"/>
        <v>1.478944644802867E-3</v>
      </c>
      <c r="AQ1208" s="5">
        <f t="shared" si="1434"/>
        <v>2.203510048641607E-4</v>
      </c>
      <c r="AR1208" s="5">
        <f t="shared" si="1435"/>
        <v>2.4702155212536164E-5</v>
      </c>
      <c r="AS1208" s="5">
        <f t="shared" si="1436"/>
        <v>6.5147499901198512E-5</v>
      </c>
      <c r="AT1208" s="5">
        <f t="shared" si="1437"/>
        <v>8.5907417932965676E-5</v>
      </c>
      <c r="AU1208" s="5">
        <f t="shared" si="1438"/>
        <v>7.5521797634616123E-5</v>
      </c>
      <c r="AV1208" s="5">
        <f t="shared" si="1439"/>
        <v>4.9793795942171455E-5</v>
      </c>
      <c r="AW1208" s="5">
        <f t="shared" si="1440"/>
        <v>1.1467048595672316E-6</v>
      </c>
      <c r="AX1208" s="5">
        <f t="shared" si="1441"/>
        <v>1.8426612552939974E-2</v>
      </c>
      <c r="AY1208" s="5">
        <f t="shared" si="1442"/>
        <v>1.0981675633503088E-2</v>
      </c>
      <c r="AZ1208" s="5">
        <f t="shared" si="1443"/>
        <v>3.2723648845656701E-3</v>
      </c>
      <c r="BA1208" s="5">
        <f t="shared" si="1444"/>
        <v>6.5007516734326691E-4</v>
      </c>
      <c r="BB1208" s="5">
        <f t="shared" si="1445"/>
        <v>9.685603640724485E-5</v>
      </c>
      <c r="BC1208" s="5">
        <f t="shared" si="1446"/>
        <v>1.1544624080147872E-5</v>
      </c>
      <c r="BD1208" s="5">
        <f t="shared" si="1447"/>
        <v>2.4536166121432013E-6</v>
      </c>
      <c r="BE1208" s="5">
        <f t="shared" si="1448"/>
        <v>6.4709733471376237E-6</v>
      </c>
      <c r="BF1208" s="5">
        <f t="shared" si="1449"/>
        <v>8.5330152747029158E-6</v>
      </c>
      <c r="BG1208" s="5">
        <f t="shared" si="1450"/>
        <v>7.5014319868402445E-6</v>
      </c>
      <c r="BH1208" s="5">
        <f t="shared" si="1451"/>
        <v>4.9459200565373232E-6</v>
      </c>
      <c r="BI1208" s="5">
        <f t="shared" si="1452"/>
        <v>2.6087952538738766E-6</v>
      </c>
      <c r="BJ1208" s="8">
        <f t="shared" si="1453"/>
        <v>0.78985698181389419</v>
      </c>
      <c r="BK1208" s="8">
        <f t="shared" si="1454"/>
        <v>0.14142741825058144</v>
      </c>
      <c r="BL1208" s="8">
        <f t="shared" si="1455"/>
        <v>5.9913424960279391E-2</v>
      </c>
      <c r="BM1208" s="8">
        <f t="shared" si="1456"/>
        <v>0.60860853391079595</v>
      </c>
      <c r="BN1208" s="8">
        <f t="shared" si="1457"/>
        <v>0.37299973495082495</v>
      </c>
    </row>
    <row r="1209" spans="1:66" x14ac:dyDescent="0.25">
      <c r="A1209" t="s">
        <v>112</v>
      </c>
      <c r="B1209" t="s">
        <v>118</v>
      </c>
      <c r="C1209" t="s">
        <v>93</v>
      </c>
      <c r="D1209" s="7" t="s">
        <v>531</v>
      </c>
      <c r="E1209">
        <f>VLOOKUP(A1209,home!$A$2:$E$405,3,FALSE)</f>
        <v>1.3270999999999999</v>
      </c>
      <c r="F1209">
        <f>VLOOKUP(B1209,home!$B$2:$E$405,3,FALSE)</f>
        <v>0.94189999999999996</v>
      </c>
      <c r="G1209">
        <f>VLOOKUP(C1209,away!$B$2:$E$405,4,FALSE)</f>
        <v>1.3187</v>
      </c>
      <c r="H1209">
        <f>VLOOKUP(A1209,away!$A$2:$E$405,3,FALSE)</f>
        <v>0.94389999999999996</v>
      </c>
      <c r="I1209">
        <f>VLOOKUP(C1209,away!$B$2:$E$405,3,FALSE)</f>
        <v>0.26490000000000002</v>
      </c>
      <c r="J1209">
        <f>VLOOKUP(B1209,home!$B$2:$E$405,4,FALSE)</f>
        <v>2.1189</v>
      </c>
      <c r="K1209" s="3">
        <f t="shared" si="1402"/>
        <v>1.6483690526629997</v>
      </c>
      <c r="L1209" s="3">
        <f t="shared" si="1403"/>
        <v>0.529807870179</v>
      </c>
      <c r="M1209" s="5">
        <f t="shared" si="1404"/>
        <v>0.11324780204007387</v>
      </c>
      <c r="N1209" s="5">
        <f t="shared" si="1405"/>
        <v>0.18667417216496351</v>
      </c>
      <c r="O1209" s="5">
        <f t="shared" si="1406"/>
        <v>5.9999576801304556E-2</v>
      </c>
      <c r="P1209" s="5">
        <f t="shared" si="1407"/>
        <v>9.8901445572147292E-2</v>
      </c>
      <c r="Q1209" s="5">
        <f t="shared" si="1408"/>
        <v>0.15385396416410532</v>
      </c>
      <c r="R1209" s="5">
        <f t="shared" si="1409"/>
        <v>1.5894123998370251E-2</v>
      </c>
      <c r="S1209" s="5">
        <f t="shared" si="1410"/>
        <v>2.1593125341185716E-2</v>
      </c>
      <c r="T1209" s="5">
        <f t="shared" si="1411"/>
        <v>8.1513041072380832E-2</v>
      </c>
      <c r="U1209" s="5">
        <f t="shared" si="1412"/>
        <v>2.619938211810182E-2</v>
      </c>
      <c r="V1209" s="5">
        <f t="shared" si="1413"/>
        <v>2.0952982674500463E-3</v>
      </c>
      <c r="W1209" s="5">
        <f t="shared" si="1414"/>
        <v>8.4536037719211116E-2</v>
      </c>
      <c r="X1209" s="5">
        <f t="shared" si="1415"/>
        <v>4.4787858097386855E-2</v>
      </c>
      <c r="Y1209" s="5">
        <f t="shared" si="1416"/>
        <v>1.1864479854227903E-2</v>
      </c>
      <c r="Z1209" s="5">
        <f t="shared" si="1417"/>
        <v>2.806943994645825E-3</v>
      </c>
      <c r="AA1209" s="5">
        <f t="shared" si="1418"/>
        <v>4.6268796133324347E-3</v>
      </c>
      <c r="AB1209" s="5">
        <f t="shared" si="1419"/>
        <v>3.8134025825072664E-3</v>
      </c>
      <c r="AC1209" s="5">
        <f t="shared" si="1420"/>
        <v>1.1436647324637229E-4</v>
      </c>
      <c r="AD1209" s="5">
        <f t="shared" si="1421"/>
        <v>3.4836647102774905E-2</v>
      </c>
      <c r="AE1209" s="5">
        <f t="shared" si="1422"/>
        <v>1.8456729805698607E-2</v>
      </c>
      <c r="AF1209" s="5">
        <f t="shared" si="1423"/>
        <v>4.889260354413223E-3</v>
      </c>
      <c r="AG1209" s="5">
        <f t="shared" si="1424"/>
        <v>8.6345620504076417E-4</v>
      </c>
      <c r="AH1209" s="5">
        <f t="shared" si="1425"/>
        <v>3.7178525487875966E-4</v>
      </c>
      <c r="AI1209" s="5">
        <f t="shared" si="1426"/>
        <v>6.1283930837857301E-4</v>
      </c>
      <c r="AJ1209" s="5">
        <f t="shared" si="1427"/>
        <v>5.0509267509331822E-4</v>
      </c>
      <c r="AK1209" s="5">
        <f t="shared" si="1428"/>
        <v>2.7752637811686437E-4</v>
      </c>
      <c r="AL1209" s="5">
        <f t="shared" si="1429"/>
        <v>3.9951360910481977E-6</v>
      </c>
      <c r="AM1209" s="5">
        <f t="shared" si="1430"/>
        <v>1.1484730196551253E-2</v>
      </c>
      <c r="AN1209" s="5">
        <f t="shared" si="1431"/>
        <v>6.0847004450152679E-3</v>
      </c>
      <c r="AO1209" s="5">
        <f t="shared" si="1432"/>
        <v>1.6118610917253762E-3</v>
      </c>
      <c r="AP1209" s="5">
        <f t="shared" si="1433"/>
        <v>2.8465889734380649E-4</v>
      </c>
      <c r="AQ1209" s="5">
        <f t="shared" si="1434"/>
        <v>3.7703631032306169E-5</v>
      </c>
      <c r="AR1209" s="5">
        <f t="shared" si="1435"/>
        <v>3.9394950810254473E-5</v>
      </c>
      <c r="AS1209" s="5">
        <f t="shared" si="1436"/>
        <v>6.4937417746804642E-5</v>
      </c>
      <c r="AT1209" s="5">
        <f t="shared" si="1437"/>
        <v>5.3520414886840923E-5</v>
      </c>
      <c r="AU1209" s="5">
        <f t="shared" si="1438"/>
        <v>2.9407131861717554E-5</v>
      </c>
      <c r="AV1209" s="5">
        <f t="shared" si="1439"/>
        <v>1.211845152210882E-5</v>
      </c>
      <c r="AW1209" s="5">
        <f t="shared" si="1440"/>
        <v>9.6917440128895811E-8</v>
      </c>
      <c r="AX1209" s="5">
        <f t="shared" si="1441"/>
        <v>3.1551789723632236E-3</v>
      </c>
      <c r="AY1209" s="5">
        <f t="shared" si="1442"/>
        <v>1.6716386513813256E-3</v>
      </c>
      <c r="AZ1209" s="5">
        <f t="shared" si="1443"/>
        <v>4.4282365679861795E-4</v>
      </c>
      <c r="BA1209" s="5">
        <f t="shared" si="1444"/>
        <v>7.8203819491117418E-5</v>
      </c>
      <c r="BB1209" s="5">
        <f t="shared" si="1445"/>
        <v>1.035824976111297E-5</v>
      </c>
      <c r="BC1209" s="5">
        <f t="shared" si="1446"/>
        <v>1.0975764489434799E-6</v>
      </c>
      <c r="BD1209" s="5">
        <f t="shared" si="1447"/>
        <v>3.4786258307645645E-6</v>
      </c>
      <c r="BE1209" s="5">
        <f t="shared" si="1448"/>
        <v>5.7340591652264262E-6</v>
      </c>
      <c r="BF1209" s="5">
        <f t="shared" si="1449"/>
        <v>4.7259228370489378E-6</v>
      </c>
      <c r="BG1209" s="5">
        <f t="shared" si="1450"/>
        <v>2.5966883166215973E-6</v>
      </c>
      <c r="BH1209" s="5">
        <f t="shared" si="1451"/>
        <v>1.0700751651326555E-6</v>
      </c>
      <c r="BI1209" s="5">
        <f t="shared" si="1452"/>
        <v>3.5277575724558336E-7</v>
      </c>
      <c r="BJ1209" s="8">
        <f t="shared" si="1453"/>
        <v>0.64713860172811533</v>
      </c>
      <c r="BK1209" s="8">
        <f t="shared" si="1454"/>
        <v>0.23762767148157565</v>
      </c>
      <c r="BL1209" s="8">
        <f t="shared" si="1455"/>
        <v>0.11251794524398359</v>
      </c>
      <c r="BM1209" s="8">
        <f t="shared" si="1456"/>
        <v>0.36984853597341444</v>
      </c>
      <c r="BN1209" s="8">
        <f t="shared" si="1457"/>
        <v>0.62857108474096479</v>
      </c>
    </row>
    <row r="1210" spans="1:66" x14ac:dyDescent="0.25">
      <c r="A1210" t="s">
        <v>112</v>
      </c>
      <c r="B1210" t="s">
        <v>447</v>
      </c>
      <c r="C1210" t="s">
        <v>107</v>
      </c>
      <c r="D1210" s="7" t="s">
        <v>531</v>
      </c>
      <c r="E1210">
        <f>VLOOKUP(A1210,home!$A$2:$E$405,3,FALSE)</f>
        <v>1.3270999999999999</v>
      </c>
      <c r="F1210">
        <f>VLOOKUP(B1210,home!$B$2:$E$405,3,FALSE)</f>
        <v>0.50229999999999997</v>
      </c>
      <c r="G1210">
        <f>VLOOKUP(C1210,away!$B$2:$E$405,4,FALSE)</f>
        <v>0.94189999999999996</v>
      </c>
      <c r="H1210">
        <f>VLOOKUP(A1210,away!$A$2:$E$405,3,FALSE)</f>
        <v>0.94389999999999996</v>
      </c>
      <c r="I1210">
        <f>VLOOKUP(C1210,away!$B$2:$E$405,3,FALSE)</f>
        <v>0.79459999999999997</v>
      </c>
      <c r="J1210">
        <f>VLOOKUP(B1210,home!$B$2:$E$405,4,FALSE)</f>
        <v>0.70630000000000004</v>
      </c>
      <c r="K1210" s="3">
        <f t="shared" si="1402"/>
        <v>0.62787273462699988</v>
      </c>
      <c r="L1210" s="3">
        <f t="shared" si="1403"/>
        <v>0.52974120252199997</v>
      </c>
      <c r="M1210" s="5">
        <f t="shared" si="1404"/>
        <v>0.31423507170809556</v>
      </c>
      <c r="N1210" s="5">
        <f t="shared" si="1405"/>
        <v>0.19729963378907336</v>
      </c>
      <c r="O1210" s="5">
        <f t="shared" si="1406"/>
        <v>0.16646326476123341</v>
      </c>
      <c r="P1210" s="5">
        <f t="shared" si="1407"/>
        <v>0.10451774526057393</v>
      </c>
      <c r="Q1210" s="5">
        <f t="shared" si="1408"/>
        <v>6.1939530304025554E-2</v>
      </c>
      <c r="R1210" s="5">
        <f t="shared" si="1409"/>
        <v>4.4091225025176921E-2</v>
      </c>
      <c r="S1210" s="5">
        <f t="shared" si="1410"/>
        <v>8.6909133144930165E-3</v>
      </c>
      <c r="T1210" s="5">
        <f t="shared" si="1411"/>
        <v>3.2811921266902355E-2</v>
      </c>
      <c r="U1210" s="5">
        <f t="shared" si="1412"/>
        <v>2.7683678029612243E-2</v>
      </c>
      <c r="V1210" s="5">
        <f t="shared" si="1413"/>
        <v>3.2118724189093546E-4</v>
      </c>
      <c r="W1210" s="5">
        <f t="shared" si="1414"/>
        <v>1.296338075783349E-2</v>
      </c>
      <c r="X1210" s="5">
        <f t="shared" si="1415"/>
        <v>6.8672369114052677E-3</v>
      </c>
      <c r="Y1210" s="5">
        <f t="shared" si="1416"/>
        <v>1.8189291697256454E-3</v>
      </c>
      <c r="Z1210" s="5">
        <f t="shared" si="1417"/>
        <v>7.7856461885017735E-3</v>
      </c>
      <c r="AA1210" s="5">
        <f t="shared" si="1418"/>
        <v>4.888394963212887E-3</v>
      </c>
      <c r="AB1210" s="5">
        <f t="shared" si="1419"/>
        <v>1.5346449567446639E-3</v>
      </c>
      <c r="AC1210" s="5">
        <f t="shared" si="1420"/>
        <v>6.6768816865402489E-6</v>
      </c>
      <c r="AD1210" s="5">
        <f t="shared" si="1421"/>
        <v>2.0348383316079856E-3</v>
      </c>
      <c r="AE1210" s="5">
        <f t="shared" si="1422"/>
        <v>1.0779377047238743E-3</v>
      </c>
      <c r="AF1210" s="5">
        <f t="shared" si="1423"/>
        <v>2.8551400797211478E-4</v>
      </c>
      <c r="AG1210" s="5">
        <f t="shared" si="1424"/>
        <v>5.0416177973341325E-5</v>
      </c>
      <c r="AH1210" s="5">
        <f t="shared" si="1425"/>
        <v>1.0310943935769386E-3</v>
      </c>
      <c r="AI1210" s="5">
        <f t="shared" si="1426"/>
        <v>6.4739605655372053E-4</v>
      </c>
      <c r="AJ1210" s="5">
        <f t="shared" si="1427"/>
        <v>2.0324116620756017E-4</v>
      </c>
      <c r="AK1210" s="5">
        <f t="shared" si="1428"/>
        <v>4.2536528938507151E-5</v>
      </c>
      <c r="AL1210" s="5">
        <f t="shared" si="1429"/>
        <v>8.8831920059778237E-8</v>
      </c>
      <c r="AM1210" s="5">
        <f t="shared" si="1430"/>
        <v>2.555239015581097E-4</v>
      </c>
      <c r="AN1210" s="5">
        <f t="shared" si="1431"/>
        <v>1.3536153888450616E-4</v>
      </c>
      <c r="AO1210" s="5">
        <f t="shared" si="1432"/>
        <v>3.5853292191953362E-5</v>
      </c>
      <c r="AP1210" s="5">
        <f t="shared" si="1433"/>
        <v>6.3309887067126693E-6</v>
      </c>
      <c r="AQ1210" s="5">
        <f t="shared" si="1434"/>
        <v>8.3844639266179259E-7</v>
      </c>
      <c r="AR1210" s="5">
        <f t="shared" si="1435"/>
        <v>1.09242636793428E-4</v>
      </c>
      <c r="AS1210" s="5">
        <f t="shared" si="1436"/>
        <v>6.8590473101353753E-5</v>
      </c>
      <c r="AT1210" s="5">
        <f t="shared" si="1437"/>
        <v>2.153304395775333E-5</v>
      </c>
      <c r="AU1210" s="5">
        <f t="shared" si="1438"/>
        <v>4.506670398199328E-6</v>
      </c>
      <c r="AV1210" s="5">
        <f t="shared" si="1439"/>
        <v>7.074038667449904E-7</v>
      </c>
      <c r="AW1210" s="5">
        <f t="shared" si="1440"/>
        <v>8.2073305656773161E-10</v>
      </c>
      <c r="AX1210" s="5">
        <f t="shared" si="1441"/>
        <v>2.6739415138975099E-5</v>
      </c>
      <c r="AY1210" s="5">
        <f t="shared" si="1442"/>
        <v>1.4164969930455638E-5</v>
      </c>
      <c r="AZ1210" s="5">
        <f t="shared" si="1443"/>
        <v>3.7518841023237692E-6</v>
      </c>
      <c r="BA1210" s="5">
        <f t="shared" si="1444"/>
        <v>6.6250919869605602E-7</v>
      </c>
      <c r="BB1210" s="5">
        <f t="shared" si="1445"/>
        <v>8.7739604899783813E-8</v>
      </c>
      <c r="BC1210" s="5">
        <f t="shared" si="1446"/>
        <v>9.2958567616833314E-9</v>
      </c>
      <c r="BD1210" s="5">
        <f t="shared" si="1447"/>
        <v>9.645054296937433E-6</v>
      </c>
      <c r="BE1210" s="5">
        <f t="shared" si="1448"/>
        <v>6.0558666170440011E-6</v>
      </c>
      <c r="BF1210" s="5">
        <f t="shared" si="1449"/>
        <v>1.9011567666898878E-6</v>
      </c>
      <c r="BG1210" s="5">
        <f t="shared" si="1450"/>
        <v>3.9789483268540183E-7</v>
      </c>
      <c r="BH1210" s="5">
        <f t="shared" si="1451"/>
        <v>6.2456829173033945E-8</v>
      </c>
      <c r="BI1210" s="5">
        <f t="shared" si="1452"/>
        <v>7.8429880258008442E-9</v>
      </c>
      <c r="BJ1210" s="8">
        <f t="shared" si="1453"/>
        <v>0.31762866240280913</v>
      </c>
      <c r="BK1210" s="8">
        <f t="shared" si="1454"/>
        <v>0.4277858482085905</v>
      </c>
      <c r="BL1210" s="8">
        <f t="shared" si="1455"/>
        <v>0.24680812638170488</v>
      </c>
      <c r="BM1210" s="8">
        <f t="shared" si="1456"/>
        <v>0.11144764818423007</v>
      </c>
      <c r="BN1210" s="8">
        <f t="shared" si="1457"/>
        <v>0.88854647084817873</v>
      </c>
    </row>
    <row r="1211" spans="1:66" x14ac:dyDescent="0.25">
      <c r="A1211" t="s">
        <v>112</v>
      </c>
      <c r="B1211" t="s">
        <v>124</v>
      </c>
      <c r="C1211" t="s">
        <v>303</v>
      </c>
      <c r="D1211" s="7" t="s">
        <v>531</v>
      </c>
      <c r="E1211">
        <f>VLOOKUP(A1211,home!$A$2:$E$405,3,FALSE)</f>
        <v>1.3270999999999999</v>
      </c>
      <c r="F1211">
        <f>VLOOKUP(B1211,home!$B$2:$E$405,3,FALSE)</f>
        <v>0.56510000000000005</v>
      </c>
      <c r="G1211">
        <f>VLOOKUP(C1211,away!$B$2:$E$405,4,FALSE)</f>
        <v>0.75349999999999995</v>
      </c>
      <c r="H1211">
        <f>VLOOKUP(A1211,away!$A$2:$E$405,3,FALSE)</f>
        <v>0.94389999999999996</v>
      </c>
      <c r="I1211">
        <f>VLOOKUP(C1211,away!$B$2:$E$405,3,FALSE)</f>
        <v>0.70630000000000004</v>
      </c>
      <c r="J1211">
        <f>VLOOKUP(B1211,home!$B$2:$E$405,4,FALSE)</f>
        <v>1.3243</v>
      </c>
      <c r="K1211" s="3">
        <f t="shared" si="1402"/>
        <v>0.56508296223499999</v>
      </c>
      <c r="L1211" s="3">
        <f t="shared" si="1403"/>
        <v>0.88287978165100001</v>
      </c>
      <c r="M1211" s="5">
        <f t="shared" si="1404"/>
        <v>0.23504865495983912</v>
      </c>
      <c r="N1211" s="5">
        <f t="shared" si="1405"/>
        <v>0.1328219902140583</v>
      </c>
      <c r="O1211" s="5">
        <f t="shared" si="1406"/>
        <v>0.20751970516830398</v>
      </c>
      <c r="P1211" s="5">
        <f t="shared" si="1407"/>
        <v>0.11726584971863904</v>
      </c>
      <c r="Q1211" s="5">
        <f t="shared" si="1408"/>
        <v>3.752772184005413E-2</v>
      </c>
      <c r="R1211" s="5">
        <f t="shared" si="1409"/>
        <v>9.1607475993636056E-2</v>
      </c>
      <c r="S1211" s="5">
        <f t="shared" si="1410"/>
        <v>1.4625992555226503E-2</v>
      </c>
      <c r="T1211" s="5">
        <f t="shared" si="1411"/>
        <v>3.3132466864006449E-2</v>
      </c>
      <c r="U1211" s="5">
        <f t="shared" si="1412"/>
        <v>5.1765823897355505E-2</v>
      </c>
      <c r="V1211" s="5">
        <f t="shared" si="1413"/>
        <v>8.1076804443846638E-4</v>
      </c>
      <c r="W1211" s="5">
        <f t="shared" si="1414"/>
        <v>7.0687587411029651E-3</v>
      </c>
      <c r="X1211" s="5">
        <f t="shared" si="1415"/>
        <v>6.2408641738885828E-3</v>
      </c>
      <c r="Y1211" s="5">
        <f t="shared" si="1416"/>
        <v>2.7549663995781503E-3</v>
      </c>
      <c r="Z1211" s="5">
        <f t="shared" si="1417"/>
        <v>2.6959462800953543E-2</v>
      </c>
      <c r="AA1211" s="5">
        <f t="shared" si="1418"/>
        <v>1.5234333099827118E-2</v>
      </c>
      <c r="AB1211" s="5">
        <f t="shared" si="1419"/>
        <v>4.3043310378625098E-3</v>
      </c>
      <c r="AC1211" s="5">
        <f t="shared" si="1420"/>
        <v>2.5280777418201143E-5</v>
      </c>
      <c r="AD1211" s="5">
        <f t="shared" si="1421"/>
        <v>9.9860878218675287E-4</v>
      </c>
      <c r="AE1211" s="5">
        <f t="shared" si="1422"/>
        <v>8.8165150357181132E-4</v>
      </c>
      <c r="AF1211" s="5">
        <f t="shared" si="1423"/>
        <v>3.8919614348287827E-4</v>
      </c>
      <c r="AG1211" s="5">
        <f t="shared" si="1424"/>
        <v>1.1453780205919164E-4</v>
      </c>
      <c r="AH1211" s="5">
        <f t="shared" si="1425"/>
        <v>5.9504911577835306E-3</v>
      </c>
      <c r="AI1211" s="5">
        <f t="shared" si="1426"/>
        <v>3.3625211701934919E-3</v>
      </c>
      <c r="AJ1211" s="5">
        <f t="shared" si="1427"/>
        <v>9.5005171171541863E-4</v>
      </c>
      <c r="AK1211" s="5">
        <f t="shared" si="1428"/>
        <v>1.7895267851086036E-4</v>
      </c>
      <c r="AL1211" s="5">
        <f t="shared" si="1429"/>
        <v>5.0450352009028477E-7</v>
      </c>
      <c r="AM1211" s="5">
        <f t="shared" si="1430"/>
        <v>1.1285936175039526E-4</v>
      </c>
      <c r="AN1211" s="5">
        <f t="shared" si="1431"/>
        <v>9.9641248659460187E-5</v>
      </c>
      <c r="AO1211" s="5">
        <f t="shared" si="1432"/>
        <v>4.3985621929948601E-5</v>
      </c>
      <c r="AP1211" s="5">
        <f t="shared" si="1433"/>
        <v>1.2944672095098822E-5</v>
      </c>
      <c r="AQ1211" s="5">
        <f t="shared" si="1434"/>
        <v>2.8571473182161599E-6</v>
      </c>
      <c r="AR1211" s="5">
        <f t="shared" si="1435"/>
        <v>1.0507136668200261E-3</v>
      </c>
      <c r="AS1211" s="5">
        <f t="shared" si="1436"/>
        <v>5.9374039130745914E-4</v>
      </c>
      <c r="AT1211" s="5">
        <f t="shared" si="1437"/>
        <v>1.6775628955929353E-4</v>
      </c>
      <c r="AU1211" s="5">
        <f t="shared" si="1438"/>
        <v>3.1598740345906005E-5</v>
      </c>
      <c r="AV1211" s="5">
        <f t="shared" si="1439"/>
        <v>4.4639774493897916E-6</v>
      </c>
      <c r="AW1211" s="5">
        <f t="shared" si="1440"/>
        <v>6.9915824661375922E-9</v>
      </c>
      <c r="AX1211" s="5">
        <f t="shared" si="1441"/>
        <v>1.0629150408977466E-5</v>
      </c>
      <c r="AY1211" s="5">
        <f t="shared" si="1442"/>
        <v>9.3842619922136618E-6</v>
      </c>
      <c r="AZ1211" s="5">
        <f t="shared" si="1443"/>
        <v>4.1425875893206881E-6</v>
      </c>
      <c r="BA1211" s="5">
        <f t="shared" si="1444"/>
        <v>1.2191356087765307E-6</v>
      </c>
      <c r="BB1211" s="5">
        <f t="shared" si="1445"/>
        <v>2.6908754501989561E-7</v>
      </c>
      <c r="BC1211" s="5">
        <f t="shared" si="1446"/>
        <v>4.7514390598433816E-8</v>
      </c>
      <c r="BD1211" s="5">
        <f t="shared" si="1447"/>
        <v>1.5460897545663095E-4</v>
      </c>
      <c r="BE1211" s="5">
        <f t="shared" si="1448"/>
        <v>8.7366897839151418E-5</v>
      </c>
      <c r="BF1211" s="5">
        <f t="shared" si="1449"/>
        <v>2.4684772716115157E-5</v>
      </c>
      <c r="BG1211" s="5">
        <f t="shared" si="1450"/>
        <v>4.6496481628400207E-6</v>
      </c>
      <c r="BH1211" s="5">
        <f t="shared" si="1451"/>
        <v>6.568592393020409E-7</v>
      </c>
      <c r="BI1211" s="5">
        <f t="shared" si="1452"/>
        <v>7.4235992943245211E-8</v>
      </c>
      <c r="BJ1211" s="8">
        <f t="shared" si="1453"/>
        <v>0.22222874225327718</v>
      </c>
      <c r="BK1211" s="8">
        <f t="shared" si="1454"/>
        <v>0.36778643482107359</v>
      </c>
      <c r="BL1211" s="8">
        <f t="shared" si="1455"/>
        <v>0.38299400037007747</v>
      </c>
      <c r="BM1211" s="8">
        <f t="shared" si="1456"/>
        <v>0.17816786508044158</v>
      </c>
      <c r="BN1211" s="8">
        <f t="shared" si="1457"/>
        <v>0.82179139789453071</v>
      </c>
    </row>
    <row r="1212" spans="1:66" x14ac:dyDescent="0.25">
      <c r="A1212" t="s">
        <v>112</v>
      </c>
      <c r="B1212" t="s">
        <v>325</v>
      </c>
      <c r="C1212" t="s">
        <v>111</v>
      </c>
      <c r="D1212" s="7" t="s">
        <v>531</v>
      </c>
      <c r="E1212">
        <f>VLOOKUP(A1212,home!$A$2:$E$405,3,FALSE)</f>
        <v>1.3270999999999999</v>
      </c>
      <c r="F1212">
        <f>VLOOKUP(B1212,home!$B$2:$E$405,3,FALSE)</f>
        <v>0.37680000000000002</v>
      </c>
      <c r="G1212">
        <f>VLOOKUP(C1212,away!$B$2:$E$405,4,FALSE)</f>
        <v>0.75349999999999995</v>
      </c>
      <c r="H1212">
        <f>VLOOKUP(A1212,away!$A$2:$E$405,3,FALSE)</f>
        <v>0.94389999999999996</v>
      </c>
      <c r="I1212">
        <f>VLOOKUP(C1212,away!$B$2:$E$405,3,FALSE)</f>
        <v>0.79459999999999997</v>
      </c>
      <c r="J1212">
        <f>VLOOKUP(B1212,home!$B$2:$E$405,4,FALSE)</f>
        <v>1.0593999999999999</v>
      </c>
      <c r="K1212" s="3">
        <f t="shared" si="1402"/>
        <v>0.37678863947999996</v>
      </c>
      <c r="L1212" s="3">
        <f t="shared" si="1403"/>
        <v>0.79457430263599982</v>
      </c>
      <c r="M1212" s="5">
        <f t="shared" si="1404"/>
        <v>0.30994421722945437</v>
      </c>
      <c r="N1212" s="5">
        <f t="shared" si="1405"/>
        <v>0.11678345992457967</v>
      </c>
      <c r="O1212" s="5">
        <f t="shared" si="1406"/>
        <v>0.24627371026115452</v>
      </c>
      <c r="P1212" s="5">
        <f t="shared" si="1407"/>
        <v>9.2793136228992115E-2</v>
      </c>
      <c r="Q1212" s="5">
        <f t="shared" si="1408"/>
        <v>2.2001340489374736E-2</v>
      </c>
      <c r="R1212" s="5">
        <f t="shared" si="1409"/>
        <v>9.784138079416857E-2</v>
      </c>
      <c r="S1212" s="5">
        <f t="shared" si="1410"/>
        <v>6.945254704363313E-3</v>
      </c>
      <c r="T1212" s="5">
        <f t="shared" si="1411"/>
        <v>1.7481699776402116E-2</v>
      </c>
      <c r="U1212" s="5">
        <f t="shared" si="1412"/>
        <v>3.6865520754279367E-2</v>
      </c>
      <c r="V1212" s="5">
        <f t="shared" si="1413"/>
        <v>2.3103510965362783E-4</v>
      </c>
      <c r="W1212" s="5">
        <f t="shared" si="1414"/>
        <v>2.763285049909248E-3</v>
      </c>
      <c r="X1212" s="5">
        <f t="shared" si="1415"/>
        <v>2.1956352915161246E-3</v>
      </c>
      <c r="Y1212" s="5">
        <f t="shared" si="1416"/>
        <v>8.7229769029970744E-4</v>
      </c>
      <c r="Z1212" s="5">
        <f t="shared" si="1417"/>
        <v>2.5914082304489935E-2</v>
      </c>
      <c r="AA1212" s="5">
        <f t="shared" si="1418"/>
        <v>9.7641318148815031E-3</v>
      </c>
      <c r="AB1212" s="5">
        <f t="shared" si="1419"/>
        <v>1.8395069711162923E-3</v>
      </c>
      <c r="AC1212" s="5">
        <f t="shared" si="1420"/>
        <v>4.3230505708826738E-6</v>
      </c>
      <c r="AD1212" s="5">
        <f t="shared" si="1421"/>
        <v>2.6029360361268234E-4</v>
      </c>
      <c r="AE1212" s="5">
        <f t="shared" si="1422"/>
        <v>2.0682260857115843E-4</v>
      </c>
      <c r="AF1212" s="5">
        <f t="shared" si="1423"/>
        <v>8.2167964987393284E-5</v>
      </c>
      <c r="AG1212" s="5">
        <f t="shared" si="1424"/>
        <v>2.1762851159625758E-5</v>
      </c>
      <c r="AH1212" s="5">
        <f t="shared" si="1425"/>
        <v>5.1476659688854979E-3</v>
      </c>
      <c r="AI1212" s="5">
        <f t="shared" si="1426"/>
        <v>1.9395820569138621E-3</v>
      </c>
      <c r="AJ1212" s="5">
        <f t="shared" si="1427"/>
        <v>3.6540624219219699E-4</v>
      </c>
      <c r="AK1212" s="5">
        <f t="shared" si="1428"/>
        <v>4.5893640284365765E-5</v>
      </c>
      <c r="AL1212" s="5">
        <f t="shared" si="1429"/>
        <v>5.177053137297462E-8</v>
      </c>
      <c r="AM1212" s="5">
        <f t="shared" si="1430"/>
        <v>1.9615134554113797E-5</v>
      </c>
      <c r="AN1212" s="5">
        <f t="shared" si="1431"/>
        <v>1.5585681859446273E-5</v>
      </c>
      <c r="AO1212" s="5">
        <f t="shared" si="1432"/>
        <v>6.1919911472880373E-6</v>
      </c>
      <c r="AP1212" s="5">
        <f t="shared" si="1433"/>
        <v>1.6399990159282258E-6</v>
      </c>
      <c r="AQ1212" s="5">
        <f t="shared" si="1434"/>
        <v>3.2577526860122397E-7</v>
      </c>
      <c r="AR1212" s="5">
        <f t="shared" si="1435"/>
        <v>8.1804061948605265E-4</v>
      </c>
      <c r="AS1212" s="5">
        <f t="shared" si="1436"/>
        <v>3.0822841205552606E-4</v>
      </c>
      <c r="AT1212" s="5">
        <f t="shared" si="1437"/>
        <v>5.8068482013741245E-5</v>
      </c>
      <c r="AU1212" s="5">
        <f t="shared" si="1438"/>
        <v>7.293181444875472E-6</v>
      </c>
      <c r="AV1212" s="5">
        <f t="shared" si="1439"/>
        <v>6.8699697852385239E-7</v>
      </c>
      <c r="AW1212" s="5">
        <f t="shared" si="1440"/>
        <v>4.3053893995663881E-10</v>
      </c>
      <c r="AX1212" s="5">
        <f t="shared" si="1441"/>
        <v>1.2317933103102784E-6</v>
      </c>
      <c r="AY1212" s="5">
        <f t="shared" si="1442"/>
        <v>9.7875131053147912E-7</v>
      </c>
      <c r="AZ1212" s="5">
        <f t="shared" si="1443"/>
        <v>3.8884532000981045E-7</v>
      </c>
      <c r="BA1212" s="5">
        <f t="shared" si="1444"/>
        <v>1.0298883299335579E-7</v>
      </c>
      <c r="BB1212" s="5">
        <f t="shared" si="1445"/>
        <v>2.045807003874778E-8</v>
      </c>
      <c r="BC1212" s="5">
        <f t="shared" si="1446"/>
        <v>3.251091346863292E-9</v>
      </c>
      <c r="BD1212" s="5">
        <f t="shared" si="1447"/>
        <v>1.0833234245934188E-4</v>
      </c>
      <c r="BE1212" s="5">
        <f t="shared" si="1448"/>
        <v>4.0818395926936853E-5</v>
      </c>
      <c r="BF1212" s="5">
        <f t="shared" si="1449"/>
        <v>7.6899539335332552E-6</v>
      </c>
      <c r="BG1212" s="5">
        <f t="shared" si="1450"/>
        <v>9.6582909342662329E-7</v>
      </c>
      <c r="BH1212" s="5">
        <f t="shared" si="1451"/>
        <v>9.0978357520604787E-8</v>
      </c>
      <c r="BI1212" s="5">
        <f t="shared" si="1452"/>
        <v>6.8559223104627399E-9</v>
      </c>
      <c r="BJ1212" s="8">
        <f t="shared" si="1453"/>
        <v>0.16271484992019303</v>
      </c>
      <c r="BK1212" s="8">
        <f t="shared" si="1454"/>
        <v>0.4099189968448762</v>
      </c>
      <c r="BL1212" s="8">
        <f t="shared" si="1455"/>
        <v>0.40143302055154795</v>
      </c>
      <c r="BM1212" s="8">
        <f t="shared" si="1456"/>
        <v>0.1143427263726116</v>
      </c>
      <c r="BN1212" s="8">
        <f t="shared" si="1457"/>
        <v>0.885637244927724</v>
      </c>
    </row>
    <row r="1213" spans="1:66" x14ac:dyDescent="0.25">
      <c r="A1213" t="s">
        <v>112</v>
      </c>
      <c r="B1213" t="s">
        <v>335</v>
      </c>
      <c r="C1213" t="s">
        <v>117</v>
      </c>
      <c r="D1213" s="7" t="s">
        <v>531</v>
      </c>
      <c r="E1213">
        <f>VLOOKUP(A1213,home!$A$2:$E$405,3,FALSE)</f>
        <v>1.3270999999999999</v>
      </c>
      <c r="F1213">
        <f>VLOOKUP(B1213,home!$B$2:$E$405,3,FALSE)</f>
        <v>1.5069999999999999</v>
      </c>
      <c r="G1213">
        <f>VLOOKUP(C1213,away!$B$2:$E$405,4,FALSE)</f>
        <v>1.1303000000000001</v>
      </c>
      <c r="H1213">
        <f>VLOOKUP(A1213,away!$A$2:$E$405,3,FALSE)</f>
        <v>0.94389999999999996</v>
      </c>
      <c r="I1213">
        <f>VLOOKUP(C1213,away!$B$2:$E$405,3,FALSE)</f>
        <v>1.8540000000000001</v>
      </c>
      <c r="J1213">
        <f>VLOOKUP(B1213,home!$B$2:$E$405,4,FALSE)</f>
        <v>0.79459999999999997</v>
      </c>
      <c r="K1213" s="3">
        <f t="shared" si="1402"/>
        <v>2.2605318429099999</v>
      </c>
      <c r="L1213" s="3">
        <f t="shared" si="1403"/>
        <v>1.3905425307599999</v>
      </c>
      <c r="M1213" s="5">
        <f t="shared" si="1404"/>
        <v>2.5963219589475516E-2</v>
      </c>
      <c r="N1213" s="5">
        <f t="shared" si="1405"/>
        <v>5.8690684626474088E-2</v>
      </c>
      <c r="O1213" s="5">
        <f t="shared" si="1406"/>
        <v>3.6102961074626884E-2</v>
      </c>
      <c r="P1213" s="5">
        <f t="shared" si="1407"/>
        <v>8.1611893132534294E-2</v>
      </c>
      <c r="Q1213" s="5">
        <f t="shared" si="1408"/>
        <v>6.6336080740166545E-2</v>
      </c>
      <c r="R1213" s="5">
        <f t="shared" si="1409"/>
        <v>2.5101351430320724E-2</v>
      </c>
      <c r="S1213" s="5">
        <f t="shared" si="1410"/>
        <v>6.413400577808262E-2</v>
      </c>
      <c r="T1213" s="5">
        <f t="shared" si="1411"/>
        <v>9.2243141593130865E-2</v>
      </c>
      <c r="U1213" s="5">
        <f t="shared" si="1412"/>
        <v>5.6742404208314466E-2</v>
      </c>
      <c r="V1213" s="5">
        <f t="shared" si="1413"/>
        <v>2.2399625780377734E-2</v>
      </c>
      <c r="W1213" s="5">
        <f t="shared" si="1414"/>
        <v>4.9984940948998406E-2</v>
      </c>
      <c r="X1213" s="5">
        <f t="shared" si="1415"/>
        <v>6.9506186287109389E-2</v>
      </c>
      <c r="Y1213" s="5">
        <f t="shared" si="1416"/>
        <v>4.8325654091576561E-2</v>
      </c>
      <c r="Z1213" s="5">
        <f t="shared" si="1417"/>
        <v>1.1634832247804771E-2</v>
      </c>
      <c r="AA1213" s="5">
        <f t="shared" si="1418"/>
        <v>2.6300908783078815E-2</v>
      </c>
      <c r="AB1213" s="5">
        <f t="shared" si="1419"/>
        <v>2.9727020900810482E-2</v>
      </c>
      <c r="AC1213" s="5">
        <f t="shared" si="1420"/>
        <v>4.400638418265497E-3</v>
      </c>
      <c r="AD1213" s="5">
        <f t="shared" si="1421"/>
        <v>2.8248137670296738E-2</v>
      </c>
      <c r="AE1213" s="5">
        <f t="shared" si="1422"/>
        <v>3.928023684531131E-2</v>
      </c>
      <c r="AF1213" s="5">
        <f t="shared" si="1423"/>
        <v>2.73104199758657E-2</v>
      </c>
      <c r="AG1213" s="5">
        <f t="shared" si="1424"/>
        <v>1.2658766836452912E-2</v>
      </c>
      <c r="AH1213" s="5">
        <f t="shared" si="1425"/>
        <v>4.0446822697076269E-3</v>
      </c>
      <c r="AI1213" s="5">
        <f t="shared" si="1426"/>
        <v>9.1431330651275816E-3</v>
      </c>
      <c r="AJ1213" s="5">
        <f t="shared" si="1427"/>
        <v>1.0334171718842105E-2</v>
      </c>
      <c r="AK1213" s="5">
        <f t="shared" si="1428"/>
        <v>7.7869080801808476E-3</v>
      </c>
      <c r="AL1213" s="5">
        <f t="shared" si="1429"/>
        <v>5.5331262915018738E-4</v>
      </c>
      <c r="AM1213" s="5">
        <f t="shared" si="1430"/>
        <v>1.2771162941322254E-2</v>
      </c>
      <c r="AN1213" s="5">
        <f t="shared" si="1431"/>
        <v>1.775884523717457E-2</v>
      </c>
      <c r="AO1213" s="5">
        <f t="shared" si="1432"/>
        <v>1.2347214799737952E-2</v>
      </c>
      <c r="AP1213" s="5">
        <f t="shared" si="1433"/>
        <v>5.7231091051549773E-3</v>
      </c>
      <c r="AQ1213" s="5">
        <f t="shared" si="1434"/>
        <v>1.9895566547244504E-3</v>
      </c>
      <c r="AR1213" s="5">
        <f t="shared" si="1435"/>
        <v>1.1248605438878689E-3</v>
      </c>
      <c r="AS1213" s="5">
        <f t="shared" si="1436"/>
        <v>2.5427830782915888E-3</v>
      </c>
      <c r="AT1213" s="5">
        <f t="shared" si="1437"/>
        <v>2.8740210590454244E-3</v>
      </c>
      <c r="AU1213" s="5">
        <f t="shared" si="1438"/>
        <v>2.1656053737220339E-3</v>
      </c>
      <c r="AV1213" s="5">
        <f t="shared" si="1439"/>
        <v>1.2238549766189178E-3</v>
      </c>
      <c r="AW1213" s="5">
        <f t="shared" si="1440"/>
        <v>4.8312886752337643E-5</v>
      </c>
      <c r="AX1213" s="5">
        <f t="shared" si="1441"/>
        <v>4.8116034166418428E-3</v>
      </c>
      <c r="AY1213" s="5">
        <f t="shared" si="1442"/>
        <v>6.6907391919906094E-3</v>
      </c>
      <c r="AZ1213" s="5">
        <f t="shared" si="1443"/>
        <v>4.6518787043428704E-3</v>
      </c>
      <c r="BA1213" s="5">
        <f t="shared" si="1444"/>
        <v>2.1562117287751612E-3</v>
      </c>
      <c r="BB1213" s="5">
        <f t="shared" si="1445"/>
        <v>7.4957602854635176E-4</v>
      </c>
      <c r="BC1213" s="5">
        <f t="shared" si="1446"/>
        <v>2.084634695463748E-4</v>
      </c>
      <c r="BD1213" s="5">
        <f t="shared" si="1447"/>
        <v>2.606944045749842E-4</v>
      </c>
      <c r="BE1213" s="5">
        <f t="shared" si="1448"/>
        <v>5.8930800281021417E-4</v>
      </c>
      <c r="BF1213" s="5">
        <f t="shared" si="1449"/>
        <v>6.6607475281709242E-4</v>
      </c>
      <c r="BG1213" s="5">
        <f t="shared" si="1450"/>
        <v>5.0189439616714815E-4</v>
      </c>
      <c r="BH1213" s="5">
        <f t="shared" si="1451"/>
        <v>2.8363706607848139E-4</v>
      </c>
      <c r="BI1213" s="5">
        <f t="shared" si="1452"/>
        <v>1.2823412393999498E-4</v>
      </c>
      <c r="BJ1213" s="8">
        <f t="shared" si="1453"/>
        <v>0.56244261089333991</v>
      </c>
      <c r="BK1213" s="8">
        <f t="shared" si="1454"/>
        <v>0.20575343451987646</v>
      </c>
      <c r="BL1213" s="8">
        <f t="shared" si="1455"/>
        <v>0.21764450930896329</v>
      </c>
      <c r="BM1213" s="8">
        <f t="shared" si="1456"/>
        <v>0.69702677007114822</v>
      </c>
      <c r="BN1213" s="8">
        <f t="shared" si="1457"/>
        <v>0.29380619059359808</v>
      </c>
    </row>
    <row r="1214" spans="1:66" x14ac:dyDescent="0.25">
      <c r="A1214" t="s">
        <v>112</v>
      </c>
      <c r="B1214" t="s">
        <v>108</v>
      </c>
      <c r="C1214" t="s">
        <v>129</v>
      </c>
      <c r="D1214" s="7" t="s">
        <v>531</v>
      </c>
      <c r="E1214">
        <f>VLOOKUP(A1214,home!$A$2:$E$405,3,FALSE)</f>
        <v>1.3270999999999999</v>
      </c>
      <c r="F1214">
        <f>VLOOKUP(B1214,home!$B$2:$E$405,3,FALSE)</f>
        <v>0.37680000000000002</v>
      </c>
      <c r="G1214">
        <f>VLOOKUP(C1214,away!$B$2:$E$405,4,FALSE)</f>
        <v>0.75349999999999995</v>
      </c>
      <c r="H1214">
        <f>VLOOKUP(A1214,away!$A$2:$E$405,3,FALSE)</f>
        <v>0.94389999999999996</v>
      </c>
      <c r="I1214">
        <f>VLOOKUP(C1214,away!$B$2:$E$405,3,FALSE)</f>
        <v>1.3243</v>
      </c>
      <c r="J1214">
        <f>VLOOKUP(B1214,home!$B$2:$E$405,4,FALSE)</f>
        <v>1.3243</v>
      </c>
      <c r="K1214" s="3">
        <f t="shared" si="1402"/>
        <v>0.37678863947999996</v>
      </c>
      <c r="L1214" s="3">
        <f t="shared" si="1403"/>
        <v>1.6553839655109999</v>
      </c>
      <c r="M1214" s="5">
        <f t="shared" si="1404"/>
        <v>0.13105049068117525</v>
      </c>
      <c r="N1214" s="5">
        <f t="shared" si="1405"/>
        <v>4.9378336086946431E-2</v>
      </c>
      <c r="O1214" s="5">
        <f t="shared" si="1406"/>
        <v>0.21693888094596619</v>
      </c>
      <c r="P1214" s="5">
        <f t="shared" si="1407"/>
        <v>8.1740105801944282E-2</v>
      </c>
      <c r="Q1214" s="5">
        <f t="shared" si="1408"/>
        <v>9.3025980369933654E-3</v>
      </c>
      <c r="R1214" s="5">
        <f t="shared" si="1409"/>
        <v>0.17955857250692614</v>
      </c>
      <c r="S1214" s="5">
        <f t="shared" si="1410"/>
        <v>1.2745936435995361E-2</v>
      </c>
      <c r="T1214" s="5">
        <f t="shared" si="1411"/>
        <v>1.5399371628032919E-2</v>
      </c>
      <c r="U1214" s="5">
        <f t="shared" si="1412"/>
        <v>6.7655630241855613E-2</v>
      </c>
      <c r="V1214" s="5">
        <f t="shared" si="1413"/>
        <v>8.8333570045132993E-4</v>
      </c>
      <c r="W1214" s="5">
        <f t="shared" si="1414"/>
        <v>1.1683710859960164E-3</v>
      </c>
      <c r="X1214" s="5">
        <f t="shared" si="1415"/>
        <v>1.9341027615244789E-3</v>
      </c>
      <c r="Y1214" s="5">
        <f t="shared" si="1416"/>
        <v>1.6008413495390841E-3</v>
      </c>
      <c r="Z1214" s="5">
        <f t="shared" si="1417"/>
        <v>9.9079460599336602E-2</v>
      </c>
      <c r="AA1214" s="5">
        <f t="shared" si="1418"/>
        <v>3.7332015159636293E-2</v>
      </c>
      <c r="AB1214" s="5">
        <f t="shared" si="1419"/>
        <v>7.033139600523047E-3</v>
      </c>
      <c r="AC1214" s="5">
        <f t="shared" si="1420"/>
        <v>3.4435178971013409E-5</v>
      </c>
      <c r="AD1214" s="5">
        <f t="shared" si="1421"/>
        <v>1.1005723797505226E-4</v>
      </c>
      <c r="AE1214" s="5">
        <f t="shared" si="1422"/>
        <v>1.8218698703232979E-4</v>
      </c>
      <c r="AF1214" s="5">
        <f t="shared" si="1423"/>
        <v>1.5079470852903963E-4</v>
      </c>
      <c r="AG1214" s="5">
        <f t="shared" si="1424"/>
        <v>8.3207714194292348E-5</v>
      </c>
      <c r="AH1214" s="5">
        <f t="shared" si="1425"/>
        <v>4.1003637596905194E-2</v>
      </c>
      <c r="AI1214" s="5">
        <f t="shared" si="1426"/>
        <v>1.5449704823868881E-2</v>
      </c>
      <c r="AJ1214" s="5">
        <f t="shared" si="1427"/>
        <v>2.910636630476574E-3</v>
      </c>
      <c r="AK1214" s="5">
        <f t="shared" si="1428"/>
        <v>3.6556493867263997E-4</v>
      </c>
      <c r="AL1214" s="5">
        <f t="shared" si="1429"/>
        <v>8.5912999112603724E-7</v>
      </c>
      <c r="AM1214" s="5">
        <f t="shared" si="1430"/>
        <v>8.2936633923093052E-6</v>
      </c>
      <c r="AN1214" s="5">
        <f t="shared" si="1431"/>
        <v>1.3729197394974388E-5</v>
      </c>
      <c r="AO1214" s="5">
        <f t="shared" si="1432"/>
        <v>1.1363546613487998E-5</v>
      </c>
      <c r="AP1214" s="5">
        <f t="shared" si="1433"/>
        <v>6.2703442851016189E-6</v>
      </c>
      <c r="AQ1214" s="5">
        <f t="shared" si="1434"/>
        <v>2.5949568469476898E-6</v>
      </c>
      <c r="AR1214" s="5">
        <f t="shared" si="1435"/>
        <v>1.3575352841108166E-2</v>
      </c>
      <c r="AS1214" s="5">
        <f t="shared" si="1436"/>
        <v>5.1150387274620972E-3</v>
      </c>
      <c r="AT1214" s="5">
        <f t="shared" si="1437"/>
        <v>9.6364424150397702E-4</v>
      </c>
      <c r="AU1214" s="5">
        <f t="shared" si="1438"/>
        <v>1.2103006756634003E-4</v>
      </c>
      <c r="AV1214" s="5">
        <f t="shared" si="1439"/>
        <v>1.1400688623623431E-5</v>
      </c>
      <c r="AW1214" s="5">
        <f t="shared" si="1440"/>
        <v>1.4885139987574351E-8</v>
      </c>
      <c r="AX1214" s="5">
        <f t="shared" si="1441"/>
        <v>5.2082635764888384E-7</v>
      </c>
      <c r="AY1214" s="5">
        <f t="shared" si="1442"/>
        <v>8.6216760126745963E-7</v>
      </c>
      <c r="AZ1214" s="5">
        <f t="shared" si="1443"/>
        <v>7.1360921136061707E-7</v>
      </c>
      <c r="BA1214" s="5">
        <f t="shared" si="1444"/>
        <v>3.9376574870910517E-7</v>
      </c>
      <c r="BB1214" s="5">
        <f t="shared" si="1445"/>
        <v>1.6295837664512169E-7</v>
      </c>
      <c r="BC1214" s="5">
        <f t="shared" si="1446"/>
        <v>5.3951736748807315E-8</v>
      </c>
      <c r="BD1214" s="5">
        <f t="shared" si="1447"/>
        <v>3.7454035698874389E-3</v>
      </c>
      <c r="BE1214" s="5">
        <f t="shared" si="1448"/>
        <v>1.4112255154014228E-3</v>
      </c>
      <c r="BF1214" s="5">
        <f t="shared" si="1449"/>
        <v>2.6586687097378194E-4</v>
      </c>
      <c r="BG1214" s="5">
        <f t="shared" si="1450"/>
        <v>3.3391872199005334E-5</v>
      </c>
      <c r="BH1214" s="5">
        <f t="shared" si="1451"/>
        <v>3.1454195238883137E-6</v>
      </c>
      <c r="BI1214" s="5">
        <f t="shared" si="1452"/>
        <v>2.3703166859994141E-7</v>
      </c>
      <c r="BJ1214" s="8">
        <f t="shared" si="1453"/>
        <v>7.9354826584328214E-2</v>
      </c>
      <c r="BK1214" s="8">
        <f t="shared" si="1454"/>
        <v>0.22645602509612961</v>
      </c>
      <c r="BL1214" s="8">
        <f t="shared" si="1455"/>
        <v>0.59349351929074867</v>
      </c>
      <c r="BM1214" s="8">
        <f t="shared" si="1456"/>
        <v>0.33041400022813039</v>
      </c>
      <c r="BN1214" s="8">
        <f t="shared" si="1457"/>
        <v>0.66796898405995164</v>
      </c>
    </row>
    <row r="1215" spans="1:66" x14ac:dyDescent="0.25">
      <c r="A1215" t="s">
        <v>112</v>
      </c>
      <c r="B1215" t="s">
        <v>130</v>
      </c>
      <c r="C1215" t="s">
        <v>358</v>
      </c>
      <c r="D1215" s="7" t="s">
        <v>531</v>
      </c>
      <c r="E1215">
        <f>VLOOKUP(A1215,home!$A$2:$E$405,3,FALSE)</f>
        <v>1.3270999999999999</v>
      </c>
      <c r="F1215">
        <f>VLOOKUP(B1215,home!$B$2:$E$405,3,FALSE)</f>
        <v>1.1303000000000001</v>
      </c>
      <c r="G1215">
        <f>VLOOKUP(C1215,away!$B$2:$E$405,4,FALSE)</f>
        <v>1.1303000000000001</v>
      </c>
      <c r="H1215">
        <f>VLOOKUP(A1215,away!$A$2:$E$405,3,FALSE)</f>
        <v>0.94389999999999996</v>
      </c>
      <c r="I1215">
        <f>VLOOKUP(C1215,away!$B$2:$E$405,3,FALSE)</f>
        <v>0.79459999999999997</v>
      </c>
      <c r="J1215">
        <f>VLOOKUP(B1215,home!$B$2:$E$405,4,FALSE)</f>
        <v>0.52969999999999995</v>
      </c>
      <c r="K1215" s="3">
        <f t="shared" si="1402"/>
        <v>1.6954738832390004</v>
      </c>
      <c r="L1215" s="3">
        <f t="shared" si="1403"/>
        <v>0.39728715131799991</v>
      </c>
      <c r="M1215" s="5">
        <f t="shared" si="1404"/>
        <v>0.12334610238040915</v>
      </c>
      <c r="N1215" s="5">
        <f t="shared" si="1405"/>
        <v>0.20913009518530759</v>
      </c>
      <c r="O1215" s="5">
        <f t="shared" si="1406"/>
        <v>4.9003821640891114E-2</v>
      </c>
      <c r="P1215" s="5">
        <f t="shared" si="1407"/>
        <v>8.3084699771033027E-2</v>
      </c>
      <c r="Q1215" s="5">
        <f t="shared" si="1408"/>
        <v>0.17728730729298767</v>
      </c>
      <c r="R1215" s="5">
        <f t="shared" si="1409"/>
        <v>9.7342943517024928E-3</v>
      </c>
      <c r="S1215" s="5">
        <f t="shared" si="1410"/>
        <v>1.3991255505490336E-2</v>
      </c>
      <c r="T1215" s="5">
        <f t="shared" si="1411"/>
        <v>7.043396927926994E-2</v>
      </c>
      <c r="U1215" s="5">
        <f t="shared" si="1412"/>
        <v>1.6504241845072494E-2</v>
      </c>
      <c r="V1215" s="5">
        <f t="shared" si="1413"/>
        <v>1.047152182769209E-3</v>
      </c>
      <c r="W1215" s="5">
        <f t="shared" si="1414"/>
        <v>0.10019533311500925</v>
      </c>
      <c r="X1215" s="5">
        <f t="shared" si="1415"/>
        <v>3.9806318468620087E-2</v>
      </c>
      <c r="Y1215" s="5">
        <f t="shared" si="1416"/>
        <v>7.9072694344275822E-3</v>
      </c>
      <c r="Z1215" s="5">
        <f t="shared" si="1417"/>
        <v>1.2891033576929271E-3</v>
      </c>
      <c r="AA1215" s="5">
        <f t="shared" si="1418"/>
        <v>2.1856410757640611E-3</v>
      </c>
      <c r="AB1215" s="5">
        <f t="shared" si="1419"/>
        <v>1.8528486810461802E-3</v>
      </c>
      <c r="AC1215" s="5">
        <f t="shared" si="1420"/>
        <v>4.4084451718040299E-5</v>
      </c>
      <c r="AD1215" s="5">
        <f t="shared" si="1421"/>
        <v>4.2469642629732511E-2</v>
      </c>
      <c r="AE1215" s="5">
        <f t="shared" si="1422"/>
        <v>1.687264333785992E-2</v>
      </c>
      <c r="AF1215" s="5">
        <f t="shared" si="1423"/>
        <v>3.351642203451498E-3</v>
      </c>
      <c r="AG1215" s="5">
        <f t="shared" si="1424"/>
        <v>4.438547944154768E-4</v>
      </c>
      <c r="AH1215" s="5">
        <f t="shared" si="1425"/>
        <v>1.2803605018307289E-4</v>
      </c>
      <c r="AI1215" s="5">
        <f t="shared" si="1426"/>
        <v>2.1708177919847808E-4</v>
      </c>
      <c r="AJ1215" s="5">
        <f t="shared" si="1427"/>
        <v>1.8402824357903748E-4</v>
      </c>
      <c r="AK1215" s="5">
        <f t="shared" si="1428"/>
        <v>1.0400502692220111E-4</v>
      </c>
      <c r="AL1215" s="5">
        <f t="shared" si="1429"/>
        <v>1.1877938142764452E-6</v>
      </c>
      <c r="AM1215" s="5">
        <f t="shared" si="1430"/>
        <v>1.4401233981841026E-2</v>
      </c>
      <c r="AN1215" s="5">
        <f t="shared" si="1431"/>
        <v>5.7214252241095977E-3</v>
      </c>
      <c r="AO1215" s="5">
        <f t="shared" si="1432"/>
        <v>1.1365243643827257E-3</v>
      </c>
      <c r="AP1215" s="5">
        <f t="shared" si="1433"/>
        <v>1.5050884237637126E-4</v>
      </c>
      <c r="AQ1215" s="5">
        <f t="shared" si="1434"/>
        <v>1.4948807308969593E-5</v>
      </c>
      <c r="AR1215" s="5">
        <f t="shared" si="1435"/>
        <v>1.0173415528648302E-5</v>
      </c>
      <c r="AS1215" s="5">
        <f t="shared" si="1436"/>
        <v>1.7248760332161281E-5</v>
      </c>
      <c r="AT1215" s="5">
        <f t="shared" si="1437"/>
        <v>1.4622411330714164E-5</v>
      </c>
      <c r="AU1215" s="5">
        <f t="shared" si="1438"/>
        <v>8.263972173734634E-6</v>
      </c>
      <c r="AV1215" s="5">
        <f t="shared" si="1439"/>
        <v>3.5028372480952274E-6</v>
      </c>
      <c r="AW1215" s="5">
        <f t="shared" si="1440"/>
        <v>2.2224611737153644E-8</v>
      </c>
      <c r="AX1215" s="5">
        <f t="shared" si="1441"/>
        <v>4.069486017104244E-3</v>
      </c>
      <c r="AY1215" s="5">
        <f t="shared" si="1442"/>
        <v>1.6167545070637785E-3</v>
      </c>
      <c r="AZ1215" s="5">
        <f t="shared" si="1443"/>
        <v>3.2115789624595286E-4</v>
      </c>
      <c r="BA1215" s="5">
        <f t="shared" si="1444"/>
        <v>4.2530635240945472E-5</v>
      </c>
      <c r="BB1215" s="5">
        <f t="shared" si="1445"/>
        <v>4.2242187296550392E-6</v>
      </c>
      <c r="BC1215" s="5">
        <f t="shared" si="1446"/>
        <v>3.3564556512975817E-7</v>
      </c>
      <c r="BD1215" s="5">
        <f t="shared" si="1447"/>
        <v>6.7362787909183141E-7</v>
      </c>
      <c r="BE1215" s="5">
        <f t="shared" si="1448"/>
        <v>1.1421184760218792E-6</v>
      </c>
      <c r="BF1215" s="5">
        <f t="shared" si="1449"/>
        <v>9.6821602382991261E-7</v>
      </c>
      <c r="BG1215" s="5">
        <f t="shared" si="1450"/>
        <v>5.4719499391237548E-7</v>
      </c>
      <c r="BH1215" s="5">
        <f t="shared" si="1451"/>
        <v>2.3193870530438922E-7</v>
      </c>
      <c r="BI1215" s="5">
        <f t="shared" si="1452"/>
        <v>7.8649203471171739E-8</v>
      </c>
      <c r="BJ1215" s="8">
        <f t="shared" si="1453"/>
        <v>0.69537720588104979</v>
      </c>
      <c r="BK1215" s="8">
        <f t="shared" si="1454"/>
        <v>0.2231312365922978</v>
      </c>
      <c r="BL1215" s="8">
        <f t="shared" si="1455"/>
        <v>7.9971451836254107E-2</v>
      </c>
      <c r="BM1215" s="8">
        <f t="shared" si="1456"/>
        <v>0.34656594476251179</v>
      </c>
      <c r="BN1215" s="8">
        <f t="shared" si="1457"/>
        <v>0.65158632062233102</v>
      </c>
    </row>
    <row r="1216" spans="1:66" x14ac:dyDescent="0.25">
      <c r="A1216" t="s">
        <v>112</v>
      </c>
      <c r="B1216" t="s">
        <v>110</v>
      </c>
      <c r="C1216" t="s">
        <v>128</v>
      </c>
      <c r="D1216" s="7" t="s">
        <v>531</v>
      </c>
      <c r="E1216">
        <f>VLOOKUP(A1216,home!$A$2:$E$405,3,FALSE)</f>
        <v>1.3270999999999999</v>
      </c>
      <c r="F1216">
        <f>VLOOKUP(B1216,home!$B$2:$E$405,3,FALSE)</f>
        <v>1.3187</v>
      </c>
      <c r="G1216">
        <f>VLOOKUP(C1216,away!$B$2:$E$405,4,FALSE)</f>
        <v>0.75349999999999995</v>
      </c>
      <c r="H1216">
        <f>VLOOKUP(A1216,away!$A$2:$E$405,3,FALSE)</f>
        <v>0.94389999999999996</v>
      </c>
      <c r="I1216">
        <f>VLOOKUP(C1216,away!$B$2:$E$405,3,FALSE)</f>
        <v>1.3243</v>
      </c>
      <c r="J1216">
        <f>VLOOKUP(B1216,home!$B$2:$E$405,4,FALSE)</f>
        <v>0.79459999999999997</v>
      </c>
      <c r="K1216" s="3">
        <f t="shared" si="1402"/>
        <v>1.3186602411949999</v>
      </c>
      <c r="L1216" s="3">
        <f t="shared" si="1403"/>
        <v>0.99325537944199993</v>
      </c>
      <c r="M1216" s="5">
        <f t="shared" si="1404"/>
        <v>9.9071286666130035E-2</v>
      </c>
      <c r="N1216" s="5">
        <f t="shared" si="1405"/>
        <v>0.13064136677065802</v>
      </c>
      <c r="O1216" s="5">
        <f t="shared" si="1406"/>
        <v>9.8403088429374119E-2</v>
      </c>
      <c r="P1216" s="5">
        <f t="shared" si="1407"/>
        <v>0.12976024032261138</v>
      </c>
      <c r="Q1216" s="5">
        <f t="shared" si="1408"/>
        <v>8.6135788107920191E-2</v>
      </c>
      <c r="R1216" s="5">
        <f t="shared" si="1409"/>
        <v>4.8869698468091333E-2</v>
      </c>
      <c r="S1216" s="5">
        <f t="shared" si="1410"/>
        <v>4.2488900001180309E-2</v>
      </c>
      <c r="T1216" s="5">
        <f t="shared" si="1411"/>
        <v>8.5554834900667967E-2</v>
      </c>
      <c r="U1216" s="5">
        <f t="shared" si="1412"/>
        <v>6.4442528369060226E-2</v>
      </c>
      <c r="V1216" s="5">
        <f t="shared" si="1413"/>
        <v>6.1833925188038256E-3</v>
      </c>
      <c r="W1216" s="5">
        <f t="shared" si="1414"/>
        <v>3.7861279707303797E-2</v>
      </c>
      <c r="X1216" s="5">
        <f t="shared" si="1415"/>
        <v>3.7605919741837718E-2</v>
      </c>
      <c r="Y1216" s="5">
        <f t="shared" si="1416"/>
        <v>1.867614104122221E-2</v>
      </c>
      <c r="Z1216" s="5">
        <f t="shared" si="1417"/>
        <v>1.6180030298380062E-2</v>
      </c>
      <c r="AA1216" s="5">
        <f t="shared" si="1418"/>
        <v>2.1335962655804262E-2</v>
      </c>
      <c r="AB1216" s="5">
        <f t="shared" si="1419"/>
        <v>1.4067442830915183E-2</v>
      </c>
      <c r="AC1216" s="5">
        <f t="shared" si="1420"/>
        <v>5.0617497653038983E-4</v>
      </c>
      <c r="AD1216" s="5">
        <f t="shared" si="1421"/>
        <v>1.2481541057696154E-2</v>
      </c>
      <c r="AE1216" s="5">
        <f t="shared" si="1422"/>
        <v>1.2397357799282893E-2</v>
      </c>
      <c r="AF1216" s="5">
        <f t="shared" si="1423"/>
        <v>6.1568711625024832E-3</v>
      </c>
      <c r="AG1216" s="5">
        <f t="shared" si="1424"/>
        <v>2.0384484675623044E-3</v>
      </c>
      <c r="AH1216" s="5">
        <f t="shared" si="1425"/>
        <v>4.0177255333501347E-3</v>
      </c>
      <c r="AI1216" s="5">
        <f t="shared" si="1426"/>
        <v>5.2980149208627985E-3</v>
      </c>
      <c r="AJ1216" s="5">
        <f t="shared" si="1427"/>
        <v>3.4931408166998246E-3</v>
      </c>
      <c r="AK1216" s="5">
        <f t="shared" si="1428"/>
        <v>1.535421970625829E-3</v>
      </c>
      <c r="AL1216" s="5">
        <f t="shared" si="1429"/>
        <v>2.6518838630297228E-5</v>
      </c>
      <c r="AM1216" s="5">
        <f t="shared" si="1430"/>
        <v>3.2917823883253762E-3</v>
      </c>
      <c r="AN1216" s="5">
        <f t="shared" si="1431"/>
        <v>3.269580565156614E-3</v>
      </c>
      <c r="AO1216" s="5">
        <f t="shared" si="1432"/>
        <v>1.6237642424304106E-3</v>
      </c>
      <c r="AP1216" s="5">
        <f t="shared" si="1433"/>
        <v>5.3760418957985649E-4</v>
      </c>
      <c r="AQ1216" s="5">
        <f t="shared" si="1434"/>
        <v>1.3349456332768727E-4</v>
      </c>
      <c r="AR1216" s="5">
        <f t="shared" si="1435"/>
        <v>7.9812549982430023E-4</v>
      </c>
      <c r="AS1216" s="5">
        <f t="shared" si="1436"/>
        <v>1.0524563641021915E-3</v>
      </c>
      <c r="AT1216" s="5">
        <f t="shared" si="1437"/>
        <v>6.9391618146710462E-4</v>
      </c>
      <c r="AU1216" s="5">
        <f t="shared" si="1438"/>
        <v>3.0501322640750833E-4</v>
      </c>
      <c r="AV1216" s="5">
        <f t="shared" si="1439"/>
        <v>1.0055220367554759E-4</v>
      </c>
      <c r="AW1216" s="5">
        <f t="shared" si="1440"/>
        <v>9.6481897854140067E-7</v>
      </c>
      <c r="AX1216" s="5">
        <f t="shared" si="1441"/>
        <v>7.2345709302510004E-4</v>
      </c>
      <c r="AY1216" s="5">
        <f t="shared" si="1442"/>
        <v>7.1857764944265187E-4</v>
      </c>
      <c r="AZ1216" s="5">
        <f t="shared" si="1443"/>
        <v>3.5686555792785078E-4</v>
      </c>
      <c r="BA1216" s="5">
        <f t="shared" si="1444"/>
        <v>1.1815287838313618E-4</v>
      </c>
      <c r="BB1216" s="5">
        <f t="shared" si="1445"/>
        <v>2.9338995512651592E-5</v>
      </c>
      <c r="BC1216" s="5">
        <f t="shared" si="1446"/>
        <v>5.8282230240731794E-6</v>
      </c>
      <c r="BD1216" s="5">
        <f t="shared" si="1447"/>
        <v>1.3212374102838681E-4</v>
      </c>
      <c r="BE1216" s="5">
        <f t="shared" si="1448"/>
        <v>1.7422632421207828E-4</v>
      </c>
      <c r="BF1216" s="5">
        <f t="shared" si="1449"/>
        <v>1.1487266335400873E-4</v>
      </c>
      <c r="BG1216" s="5">
        <f t="shared" si="1450"/>
        <v>5.0492671321703038E-5</v>
      </c>
      <c r="BH1216" s="5">
        <f t="shared" si="1451"/>
        <v>1.6645669535914206E-5</v>
      </c>
      <c r="BI1216" s="5">
        <f t="shared" si="1452"/>
        <v>4.3899965210161714E-6</v>
      </c>
      <c r="BJ1216" s="8">
        <f t="shared" si="1453"/>
        <v>0.44035799510278933</v>
      </c>
      <c r="BK1216" s="8">
        <f t="shared" si="1454"/>
        <v>0.27875509097332896</v>
      </c>
      <c r="BL1216" s="8">
        <f t="shared" si="1455"/>
        <v>0.26490583853623345</v>
      </c>
      <c r="BM1216" s="8">
        <f t="shared" si="1456"/>
        <v>0.40659987331548247</v>
      </c>
      <c r="BN1216" s="8">
        <f t="shared" si="1457"/>
        <v>0.59288146876478509</v>
      </c>
    </row>
    <row r="1217" spans="1:66" x14ac:dyDescent="0.25">
      <c r="A1217" t="s">
        <v>112</v>
      </c>
      <c r="B1217" t="s">
        <v>132</v>
      </c>
      <c r="C1217" t="s">
        <v>102</v>
      </c>
      <c r="D1217" s="7" t="s">
        <v>531</v>
      </c>
      <c r="E1217">
        <f>VLOOKUP(A1217,home!$A$2:$E$405,3,FALSE)</f>
        <v>1.3270999999999999</v>
      </c>
      <c r="F1217">
        <f>VLOOKUP(B1217,home!$B$2:$E$405,3,FALSE)</f>
        <v>1.3187</v>
      </c>
      <c r="G1217">
        <f>VLOOKUP(C1217,away!$B$2:$E$405,4,FALSE)</f>
        <v>0.94189999999999996</v>
      </c>
      <c r="H1217">
        <f>VLOOKUP(A1217,away!$A$2:$E$405,3,FALSE)</f>
        <v>0.94389999999999996</v>
      </c>
      <c r="I1217">
        <f>VLOOKUP(C1217,away!$B$2:$E$405,3,FALSE)</f>
        <v>2.1189</v>
      </c>
      <c r="J1217">
        <f>VLOOKUP(B1217,home!$B$2:$E$405,4,FALSE)</f>
        <v>1.0593999999999999</v>
      </c>
      <c r="K1217" s="3">
        <f t="shared" ref="K1217:K1280" si="1458">E1217*F1217*G1217</f>
        <v>1.6483690526629999</v>
      </c>
      <c r="L1217" s="3">
        <f t="shared" ref="L1217:L1280" si="1459">H1217*I1217*J1217</f>
        <v>2.1188314747739994</v>
      </c>
      <c r="M1217" s="5">
        <f t="shared" ref="M1217:M1280" si="1460">_xlfn.POISSON.DIST(0,K1217,FALSE) * _xlfn.POISSON.DIST(0,L1217,FALSE)</f>
        <v>2.3116687320317367E-2</v>
      </c>
      <c r="N1217" s="5">
        <f t="shared" ref="N1217:N1280" si="1461">_xlfn.POISSON.DIST(1,K1217,FALSE) * _xlfn.POISSON.DIST(0,L1217,FALSE)</f>
        <v>3.8104831978898308E-2</v>
      </c>
      <c r="O1217" s="5">
        <f t="shared" ref="O1217:O1280" si="1462">_xlfn.POISSON.DIST(0,K1217,FALSE) * _xlfn.POISSON.DIST(1,L1217,FALSE)</f>
        <v>4.8980364686797451E-2</v>
      </c>
      <c r="P1217" s="5">
        <f t="shared" ref="P1217:P1280" si="1463">_xlfn.POISSON.DIST(1,K1217,FALSE) * _xlfn.POISSON.DIST(1,L1217,FALSE)</f>
        <v>8.0737717337864556E-2</v>
      </c>
      <c r="Q1217" s="5">
        <f t="shared" ref="Q1217:Q1280" si="1464">_xlfn.POISSON.DIST(2,K1217,FALSE) * _xlfn.POISSON.DIST(0,L1217,FALSE)</f>
        <v>3.1405412895469713E-2</v>
      </c>
      <c r="R1217" s="5">
        <f t="shared" ref="R1217:R1280" si="1465">_xlfn.POISSON.DIST(0,K1217,FALSE) * _xlfn.POISSON.DIST(2,L1217,FALSE)</f>
        <v>5.1890569172147703E-2</v>
      </c>
      <c r="S1217" s="5">
        <f t="shared" ref="S1217:S1280" si="1466">_xlfn.POISSON.DIST(2,K1217,FALSE) * _xlfn.POISSON.DIST(2,L1217,FALSE)</f>
        <v>7.0496465503512171E-2</v>
      </c>
      <c r="T1217" s="5">
        <f t="shared" ref="T1217:T1280" si="1467">_xlfn.POISSON.DIST(2,K1217,FALSE) * _xlfn.POISSON.DIST(1,L1217,FALSE)</f>
        <v>6.6542777321194457E-2</v>
      </c>
      <c r="U1217" s="5">
        <f t="shared" ref="U1217:U1280" si="1468">_xlfn.POISSON.DIST(1,K1217,FALSE) * _xlfn.POISSON.DIST(2,L1217,FALSE)</f>
        <v>8.553480834843695E-2</v>
      </c>
      <c r="V1217" s="5">
        <f t="shared" ref="V1217:V1280" si="1469">_xlfn.POISSON.DIST(3,K1217,FALSE) * _xlfn.POISSON.DIST(3,L1217,FALSE)</f>
        <v>2.7357455514823905E-2</v>
      </c>
      <c r="W1217" s="5">
        <f t="shared" ref="W1217:W1280" si="1470">_xlfn.POISSON.DIST(3,K1217,FALSE) * _xlfn.POISSON.DIST(0,L1217,FALSE)</f>
        <v>1.7255903567665255E-2</v>
      </c>
      <c r="X1217" s="5">
        <f t="shared" ref="X1217:X1280" si="1471">_xlfn.POISSON.DIST(3,K1217,FALSE) * _xlfn.POISSON.DIST(1,L1217,FALSE)</f>
        <v>3.6562351604834085E-2</v>
      </c>
      <c r="Y1217" s="5">
        <f t="shared" ref="Y1217:Y1280" si="1472">_xlfn.POISSON.DIST(3,K1217,FALSE) * _xlfn.POISSON.DIST(2,L1217,FALSE)</f>
        <v>3.8734730686038069E-2</v>
      </c>
      <c r="Z1217" s="5">
        <f t="shared" ref="Z1217:Z1280" si="1473">_xlfn.POISSON.DIST(0,K1217,FALSE) * _xlfn.POISSON.DIST(3,L1217,FALSE)</f>
        <v>3.6649123735294643E-2</v>
      </c>
      <c r="AA1217" s="5">
        <f t="shared" ref="AA1217:AA1280" si="1474">_xlfn.POISSON.DIST(1,K1217,FALSE) * _xlfn.POISSON.DIST(3,L1217,FALSE)</f>
        <v>6.0411281372476679E-2</v>
      </c>
      <c r="AB1217" s="5">
        <f t="shared" ref="AB1217:AB1280" si="1475">_xlfn.POISSON.DIST(2,K1217,FALSE) * _xlfn.POISSON.DIST(3,L1217,FALSE)</f>
        <v>4.979004332305368E-2</v>
      </c>
      <c r="AC1217" s="5">
        <f t="shared" ref="AC1217:AC1280" si="1476">_xlfn.POISSON.DIST(4,K1217,FALSE) * _xlfn.POISSON.DIST(4,L1217,FALSE)</f>
        <v>5.9718183228229856E-3</v>
      </c>
      <c r="AD1217" s="5">
        <f t="shared" ref="AD1217:AD1280" si="1477">_xlfn.POISSON.DIST(4,K1217,FALSE) * _xlfn.POISSON.DIST(0,L1217,FALSE)</f>
        <v>7.1110243541691138E-3</v>
      </c>
      <c r="AE1217" s="5">
        <f t="shared" ref="AE1217:AE1280" si="1478">_xlfn.POISSON.DIST(4,K1217,FALSE) * _xlfn.POISSON.DIST(1,L1217,FALSE)</f>
        <v>1.5067062219497969E-2</v>
      </c>
      <c r="AF1217" s="5">
        <f t="shared" ref="AF1217:AF1280" si="1479">_xlfn.POISSON.DIST(4,K1217,FALSE) * _xlfn.POISSON.DIST(2,L1217,FALSE)</f>
        <v>1.5962282831525253E-2</v>
      </c>
      <c r="AG1217" s="5">
        <f t="shared" ref="AG1217:AG1280" si="1480">_xlfn.POISSON.DIST(4,K1217,FALSE) * _xlfn.POISSON.DIST(3,L1217,FALSE)</f>
        <v>1.127379575756011E-2</v>
      </c>
      <c r="AH1217" s="5">
        <f t="shared" ref="AH1217:AH1280" si="1481">_xlfn.POISSON.DIST(0,K1217,FALSE) * _xlfn.POISSON.DIST(4,L1217,FALSE)</f>
        <v>1.9413329223307279E-2</v>
      </c>
      <c r="AI1217" s="5">
        <f t="shared" ref="AI1217:AI1280" si="1482">_xlfn.POISSON.DIST(1,K1217,FALSE) * _xlfn.POISSON.DIST(4,L1217,FALSE)</f>
        <v>3.2000331100857947E-2</v>
      </c>
      <c r="AJ1217" s="5">
        <f t="shared" ref="AJ1217:AJ1280" si="1483">_xlfn.POISSON.DIST(2,K1217,FALSE) * _xlfn.POISSON.DIST(4,L1217,FALSE)</f>
        <v>2.6374177730811785E-2</v>
      </c>
      <c r="AK1217" s="5">
        <f t="shared" ref="AK1217:AK1280" si="1484">_xlfn.POISSON.DIST(3,K1217,FALSE) * _xlfn.POISSON.DIST(4,L1217,FALSE)</f>
        <v>1.4491459453634602E-2</v>
      </c>
      <c r="AL1217" s="5">
        <f t="shared" ref="AL1217:AL1280" si="1485">_xlfn.POISSON.DIST(5,K1217,FALSE) * _xlfn.POISSON.DIST(5,L1217,FALSE)</f>
        <v>8.3429078407337004E-4</v>
      </c>
      <c r="AM1217" s="5">
        <f t="shared" ref="AM1217:AM1280" si="1486">_xlfn.POISSON.DIST(5,K1217,FALSE) * _xlfn.POISSON.DIST(0,L1217,FALSE)</f>
        <v>2.3443184956290514E-3</v>
      </c>
      <c r="AN1217" s="5">
        <f t="shared" ref="AN1217:AN1280" si="1487">_xlfn.POISSON.DIST(5,K1217,FALSE) * _xlfn.POISSON.DIST(1,L1217,FALSE)</f>
        <v>4.9672158154336664E-3</v>
      </c>
      <c r="AO1217" s="5">
        <f t="shared" ref="AO1217:AO1280" si="1488">_xlfn.POISSON.DIST(5,K1217,FALSE) * _xlfn.POISSON.DIST(2,L1217,FALSE)</f>
        <v>5.2623466058680261E-3</v>
      </c>
      <c r="AP1217" s="5">
        <f t="shared" ref="AP1217:AP1280" si="1489">_xlfn.POISSON.DIST(5,K1217,FALSE) * _xlfn.POISSON.DIST(3,L1217,FALSE)</f>
        <v>3.7166752065610994E-3</v>
      </c>
      <c r="AQ1217" s="5">
        <f t="shared" ref="AQ1217:AQ1280" si="1490">_xlfn.POISSON.DIST(5,K1217,FALSE) * _xlfn.POISSON.DIST(4,L1217,FALSE)</f>
        <v>1.9687521022934531E-3</v>
      </c>
      <c r="AR1217" s="5">
        <f t="shared" ref="AR1217:AR1280" si="1491">_xlfn.POISSON.DIST(0,K1217,FALSE) * _xlfn.POISSON.DIST(5,L1217,FALSE)</f>
        <v>8.2267145976986714E-3</v>
      </c>
      <c r="AS1217" s="5">
        <f t="shared" ref="AS1217:AS1280" si="1492">_xlfn.POISSON.DIST(1,K1217,FALSE) * _xlfn.POISSON.DIST(5,L1217,FALSE)</f>
        <v>1.3560661747937429E-2</v>
      </c>
      <c r="AT1217" s="5">
        <f t="shared" ref="AT1217:AT1280" si="1493">_xlfn.POISSON.DIST(2,K1217,FALSE) * _xlfn.POISSON.DIST(5,L1217,FALSE)</f>
        <v>1.1176487579465506E-2</v>
      </c>
      <c r="AU1217" s="5">
        <f t="shared" ref="AU1217:AU1280" si="1494">_xlfn.POISSON.DIST(3,K1217,FALSE) * _xlfn.POISSON.DIST(5,L1217,FALSE)</f>
        <v>6.1409920811544465E-3</v>
      </c>
      <c r="AV1217" s="5">
        <f t="shared" ref="AV1217:AV1280" si="1495">_xlfn.POISSON.DIST(4,K1217,FALSE) * _xlfn.POISSON.DIST(5,L1217,FALSE)</f>
        <v>2.5306553248058846E-3</v>
      </c>
      <c r="AW1217" s="5">
        <f t="shared" ref="AW1217:AW1280" si="1496">_xlfn.POISSON.DIST(6,K1217,FALSE) * _xlfn.POISSON.DIST(6,L1217,FALSE)</f>
        <v>8.0940487046750174E-5</v>
      </c>
      <c r="AX1217" s="5">
        <f t="shared" ref="AX1217:AX1280" si="1497">_xlfn.POISSON.DIST(6,K1217,FALSE) * _xlfn.POISSON.DIST(0,L1217,FALSE)</f>
        <v>6.4405034296340167E-4</v>
      </c>
      <c r="AY1217" s="5">
        <f t="shared" ref="AY1217:AY1280" si="1498">_xlfn.POISSON.DIST(6,K1217,FALSE) * _xlfn.POISSON.DIST(1,L1217,FALSE)</f>
        <v>1.3646341380098444E-3</v>
      </c>
      <c r="AZ1217" s="5">
        <f t="shared" ref="AZ1217:AZ1280" si="1499">_xlfn.POISSON.DIST(6,K1217,FALSE) * _xlfn.POISSON.DIST(2,L1217,FALSE)</f>
        <v>1.4457148815831724E-3</v>
      </c>
      <c r="BA1217" s="5">
        <f t="shared" ref="BA1217:BA1280" si="1500">_xlfn.POISSON.DIST(6,K1217,FALSE) * _xlfn.POISSON.DIST(3,L1217,FALSE)</f>
        <v>1.0210753982158635E-3</v>
      </c>
      <c r="BB1217" s="5">
        <f t="shared" ref="BB1217:BB1280" si="1501">_xlfn.POISSON.DIST(6,K1217,FALSE) * _xlfn.POISSON.DIST(4,L1217,FALSE)</f>
        <v>5.4087167296429156E-4</v>
      </c>
      <c r="BC1217" s="5">
        <f t="shared" ref="BC1217:BC1280" si="1502">_xlfn.POISSON.DIST(6,K1217,FALSE) * _xlfn.POISSON.DIST(5,L1217,FALSE)</f>
        <v>2.2920318489808215E-4</v>
      </c>
      <c r="BD1217" s="5">
        <f t="shared" ref="BD1217:BD1280" si="1503">_xlfn.POISSON.DIST(0,K1217,FALSE) * _xlfn.POISSON.DIST(6,L1217,FALSE)</f>
        <v>2.9051703039311106E-3</v>
      </c>
      <c r="BE1217" s="5">
        <f t="shared" ref="BE1217:BE1280" si="1504">_xlfn.POISSON.DIST(1,K1217,FALSE) * _xlfn.POISSON.DIST(6,L1217,FALSE)</f>
        <v>4.7887928217156036E-3</v>
      </c>
      <c r="BF1217" s="5">
        <f t="shared" ref="BF1217:BF1280" si="1505">_xlfn.POISSON.DIST(2,K1217,FALSE) * _xlfn.POISSON.DIST(6,L1217,FALSE)</f>
        <v>3.9468489434653633E-3</v>
      </c>
      <c r="BG1217" s="5">
        <f t="shared" ref="BG1217:BG1280" si="1506">_xlfn.POISSON.DIST(3,K1217,FALSE) * _xlfn.POISSON.DIST(6,L1217,FALSE)</f>
        <v>2.1686212179813208E-3</v>
      </c>
      <c r="BH1217" s="5">
        <f t="shared" ref="BH1217:BH1280" si="1507">_xlfn.POISSON.DIST(4,K1217,FALSE) * _xlfn.POISSON.DIST(6,L1217,FALSE)</f>
        <v>8.9367202566718775E-4</v>
      </c>
      <c r="BI1217" s="5">
        <f t="shared" ref="BI1217:BI1280" si="1508">_xlfn.POISSON.DIST(5,K1217,FALSE) * _xlfn.POISSON.DIST(6,L1217,FALSE)</f>
        <v>2.9462026206808912E-4</v>
      </c>
      <c r="BJ1217" s="8">
        <f t="shared" ref="BJ1217:BJ1280" si="1509">SUM(N1217,Q1217,T1217,W1217,X1217,Y1217,AD1217,AE1217,AF1217,AG1217,AM1217,AN1217,AO1217,AP1217,AQ1217,AX1217,AY1217,AZ1217,BA1217,BB1217,BC1217)</f>
        <v>0.30152503106127243</v>
      </c>
      <c r="BK1217" s="8">
        <f t="shared" ref="BK1217:BK1280" si="1510">SUM(M1217,P1217,S1217,V1217,AC1217,AL1217,AY1217)</f>
        <v>0.20987906892142422</v>
      </c>
      <c r="BL1217" s="8">
        <f t="shared" ref="BL1217:BL1280" si="1511">SUM(O1217,R1217,U1217,AA1217,AB1217,AH1217,AI1217,AJ1217,AK1217,AR1217,AS1217,AT1217,AU1217,AV1217,BD1217,BE1217,BF1217,BG1217,BH1217,BI1217)</f>
        <v>0.44551960131741475</v>
      </c>
      <c r="BM1217" s="8">
        <f t="shared" ref="BM1217:BM1280" si="1512">SUM(S1217:BI1217)</f>
        <v>0.71805354799294763</v>
      </c>
      <c r="BN1217" s="8">
        <f t="shared" ref="BN1217:BN1280" si="1513">SUM(M1217:R1217)</f>
        <v>0.27423558339149512</v>
      </c>
    </row>
    <row r="1218" spans="1:66" x14ac:dyDescent="0.25">
      <c r="A1218" t="s">
        <v>134</v>
      </c>
      <c r="B1218" t="s">
        <v>292</v>
      </c>
      <c r="C1218" t="s">
        <v>365</v>
      </c>
      <c r="D1218" s="7" t="s">
        <v>531</v>
      </c>
      <c r="E1218">
        <f>VLOOKUP(A1218,home!$A$2:$E$405,3,FALSE)</f>
        <v>1.5832999999999999</v>
      </c>
      <c r="F1218">
        <f>VLOOKUP(B1218,home!$B$2:$E$405,3,FALSE)</f>
        <v>0.94740000000000002</v>
      </c>
      <c r="G1218">
        <f>VLOOKUP(C1218,away!$B$2:$E$405,4,FALSE)</f>
        <v>0.47370000000000001</v>
      </c>
      <c r="H1218">
        <f>VLOOKUP(A1218,away!$A$2:$E$405,3,FALSE)</f>
        <v>1.1943999999999999</v>
      </c>
      <c r="I1218">
        <f>VLOOKUP(C1218,away!$B$2:$E$405,3,FALSE)</f>
        <v>0.83720000000000006</v>
      </c>
      <c r="J1218">
        <f>VLOOKUP(B1218,home!$B$2:$E$405,4,FALSE)</f>
        <v>1.4652000000000001</v>
      </c>
      <c r="K1218" s="3">
        <f t="shared" si="1458"/>
        <v>0.71055872555400001</v>
      </c>
      <c r="L1218" s="3">
        <f t="shared" si="1459"/>
        <v>1.465129201536</v>
      </c>
      <c r="M1218" s="5">
        <f t="shared" si="1460"/>
        <v>0.1135300264202159</v>
      </c>
      <c r="N1218" s="5">
        <f t="shared" si="1461"/>
        <v>8.0669750885260558E-2</v>
      </c>
      <c r="O1218" s="5">
        <f t="shared" si="1462"/>
        <v>0.1663361569594119</v>
      </c>
      <c r="P1218" s="5">
        <f t="shared" si="1463"/>
        <v>0.11819160770262983</v>
      </c>
      <c r="Q1218" s="5">
        <f t="shared" si="1464"/>
        <v>2.8660297689894702E-2</v>
      </c>
      <c r="R1218" s="5">
        <f t="shared" si="1465"/>
        <v>0.12185198041625499</v>
      </c>
      <c r="S1218" s="5">
        <f t="shared" si="1466"/>
        <v>3.0761148772279534E-2</v>
      </c>
      <c r="T1218" s="5">
        <f t="shared" si="1467"/>
        <v>4.1991039070179495E-2</v>
      </c>
      <c r="U1218" s="5">
        <f t="shared" si="1468"/>
        <v>8.6582987910805112E-2</v>
      </c>
      <c r="V1218" s="5">
        <f t="shared" si="1469"/>
        <v>3.5582457716402931E-3</v>
      </c>
      <c r="W1218" s="5">
        <f t="shared" si="1470"/>
        <v>6.7882748668432772E-3</v>
      </c>
      <c r="X1218" s="5">
        <f t="shared" si="1471"/>
        <v>9.9456997354649881E-3</v>
      </c>
      <c r="Y1218" s="5">
        <f t="shared" si="1472"/>
        <v>7.2858675560693135E-3</v>
      </c>
      <c r="Z1218" s="5">
        <f t="shared" si="1473"/>
        <v>5.9509631590949318E-2</v>
      </c>
      <c r="AA1218" s="5">
        <f t="shared" si="1474"/>
        <v>4.2285087981453001E-2</v>
      </c>
      <c r="AB1218" s="5">
        <f t="shared" si="1475"/>
        <v>1.5023019113020005E-2</v>
      </c>
      <c r="AC1218" s="5">
        <f t="shared" si="1476"/>
        <v>2.3152178415482844E-4</v>
      </c>
      <c r="AD1218" s="5">
        <f t="shared" si="1477"/>
        <v>1.2058669845236018E-3</v>
      </c>
      <c r="AE1218" s="5">
        <f t="shared" si="1478"/>
        <v>1.7667509321936891E-3</v>
      </c>
      <c r="AF1218" s="5">
        <f t="shared" si="1479"/>
        <v>1.2942591912989618E-3</v>
      </c>
      <c r="AG1218" s="5">
        <f t="shared" si="1480"/>
        <v>6.3208564517615892E-4</v>
      </c>
      <c r="AH1218" s="5">
        <f t="shared" si="1481"/>
        <v>2.1797324754137287E-2</v>
      </c>
      <c r="AI1218" s="5">
        <f t="shared" si="1482"/>
        <v>1.5488279297786447E-2</v>
      </c>
      <c r="AJ1218" s="5">
        <f t="shared" si="1483"/>
        <v>5.5026659994297702E-3</v>
      </c>
      <c r="AK1218" s="5">
        <f t="shared" si="1484"/>
        <v>1.3033224465680486E-3</v>
      </c>
      <c r="AL1218" s="5">
        <f t="shared" si="1485"/>
        <v>9.6411258766580499E-6</v>
      </c>
      <c r="AM1218" s="5">
        <f t="shared" si="1486"/>
        <v>1.7136786154214718E-4</v>
      </c>
      <c r="AN1218" s="5">
        <f t="shared" si="1487"/>
        <v>2.510760581501779E-4</v>
      </c>
      <c r="AO1218" s="5">
        <f t="shared" si="1488"/>
        <v>1.8392943230118825E-4</v>
      </c>
      <c r="AP1218" s="5">
        <f t="shared" si="1489"/>
        <v>8.9826794095469899E-5</v>
      </c>
      <c r="AQ1218" s="5">
        <f t="shared" si="1490"/>
        <v>3.2901964777408641E-5</v>
      </c>
      <c r="AR1218" s="5">
        <f t="shared" si="1491"/>
        <v>6.3871794025300004E-3</v>
      </c>
      <c r="AS1218" s="5">
        <f t="shared" si="1492"/>
        <v>4.538466056146476E-3</v>
      </c>
      <c r="AT1218" s="5">
        <f t="shared" si="1493"/>
        <v>1.6124233284127644E-3</v>
      </c>
      <c r="AU1218" s="5">
        <f t="shared" si="1494"/>
        <v>3.8190715509683762E-4</v>
      </c>
      <c r="AV1218" s="5">
        <f t="shared" si="1495"/>
        <v>6.7841865351390686E-5</v>
      </c>
      <c r="AW1218" s="5">
        <f t="shared" si="1496"/>
        <v>2.7880538238696067E-7</v>
      </c>
      <c r="AX1218" s="5">
        <f t="shared" si="1497"/>
        <v>2.0294488216383732E-5</v>
      </c>
      <c r="AY1218" s="5">
        <f t="shared" si="1498"/>
        <v>2.9734047316052061E-5</v>
      </c>
      <c r="AZ1218" s="5">
        <f t="shared" si="1499"/>
        <v>2.1782110501300502E-5</v>
      </c>
      <c r="BA1218" s="5">
        <f t="shared" si="1500"/>
        <v>1.0637868722179774E-5</v>
      </c>
      <c r="BB1218" s="5">
        <f t="shared" si="1501"/>
        <v>3.8964630267430124E-6</v>
      </c>
      <c r="BC1218" s="5">
        <f t="shared" si="1502"/>
        <v>1.1417643526373054E-6</v>
      </c>
      <c r="BD1218" s="5">
        <f t="shared" si="1503"/>
        <v>1.5596738430159948E-3</v>
      </c>
      <c r="BE1218" s="5">
        <f t="shared" si="1504"/>
        <v>1.1082398581733547E-3</v>
      </c>
      <c r="BF1218" s="5">
        <f t="shared" si="1505"/>
        <v>3.9373475061590236E-4</v>
      </c>
      <c r="BG1218" s="5">
        <f t="shared" si="1506"/>
        <v>9.325722086798588E-5</v>
      </c>
      <c r="BH1218" s="5">
        <f t="shared" si="1507"/>
        <v>1.6566183002165983E-5</v>
      </c>
      <c r="BI1218" s="5">
        <f t="shared" si="1508"/>
        <v>2.3542491762626801E-6</v>
      </c>
      <c r="BJ1218" s="8">
        <f t="shared" si="1509"/>
        <v>0.18105648140990643</v>
      </c>
      <c r="BK1218" s="8">
        <f t="shared" si="1510"/>
        <v>0.26631192562411304</v>
      </c>
      <c r="BL1218" s="8">
        <f t="shared" si="1511"/>
        <v>0.4923324687912557</v>
      </c>
      <c r="BM1218" s="8">
        <f t="shared" si="1512"/>
        <v>0.36994123210062296</v>
      </c>
      <c r="BN1218" s="8">
        <f t="shared" si="1513"/>
        <v>0.62923982007366785</v>
      </c>
    </row>
    <row r="1219" spans="1:66" x14ac:dyDescent="0.25">
      <c r="A1219" t="s">
        <v>134</v>
      </c>
      <c r="B1219" t="s">
        <v>298</v>
      </c>
      <c r="C1219" t="s">
        <v>123</v>
      </c>
      <c r="D1219" s="7" t="s">
        <v>531</v>
      </c>
      <c r="E1219">
        <f>VLOOKUP(A1219,home!$A$2:$E$405,3,FALSE)</f>
        <v>1.5832999999999999</v>
      </c>
      <c r="F1219">
        <f>VLOOKUP(B1219,home!$B$2:$E$405,3,FALSE)</f>
        <v>1.1052999999999999</v>
      </c>
      <c r="G1219">
        <f>VLOOKUP(C1219,away!$B$2:$E$405,4,FALSE)</f>
        <v>0.94740000000000002</v>
      </c>
      <c r="H1219">
        <f>VLOOKUP(A1219,away!$A$2:$E$405,3,FALSE)</f>
        <v>1.1943999999999999</v>
      </c>
      <c r="I1219">
        <f>VLOOKUP(C1219,away!$B$2:$E$405,3,FALSE)</f>
        <v>0.83720000000000006</v>
      </c>
      <c r="J1219">
        <f>VLOOKUP(B1219,home!$B$2:$E$405,4,FALSE)</f>
        <v>0.41860000000000003</v>
      </c>
      <c r="K1219" s="3">
        <f t="shared" si="1458"/>
        <v>1.6579703596259998</v>
      </c>
      <c r="L1219" s="3">
        <f t="shared" si="1459"/>
        <v>0.41857977324800005</v>
      </c>
      <c r="M1219" s="5">
        <f t="shared" si="1460"/>
        <v>0.12536194912000068</v>
      </c>
      <c r="N1219" s="5">
        <f t="shared" si="1461"/>
        <v>0.20784639586590381</v>
      </c>
      <c r="O1219" s="5">
        <f t="shared" si="1462"/>
        <v>5.2473976236577201E-2</v>
      </c>
      <c r="P1219" s="5">
        <f t="shared" si="1463"/>
        <v>8.7000297251964065E-2</v>
      </c>
      <c r="Q1219" s="5">
        <f t="shared" si="1464"/>
        <v>0.1723015818503803</v>
      </c>
      <c r="R1219" s="5">
        <f t="shared" si="1465"/>
        <v>1.0982272537263714E-2</v>
      </c>
      <c r="S1219" s="5">
        <f t="shared" si="1466"/>
        <v>1.5094396216440362E-2</v>
      </c>
      <c r="T1219" s="5">
        <f t="shared" si="1467"/>
        <v>7.2121957061203903E-2</v>
      </c>
      <c r="U1219" s="5">
        <f t="shared" si="1468"/>
        <v>1.820828234811786E-2</v>
      </c>
      <c r="V1219" s="5">
        <f t="shared" si="1469"/>
        <v>1.1639336841907963E-3</v>
      </c>
      <c r="W1219" s="5">
        <f t="shared" si="1470"/>
        <v>9.5223638541534567E-2</v>
      </c>
      <c r="X1219" s="5">
        <f t="shared" si="1471"/>
        <v>3.9858689028565049E-2</v>
      </c>
      <c r="Y1219" s="5">
        <f t="shared" si="1472"/>
        <v>8.3420205077696531E-3</v>
      </c>
      <c r="Z1219" s="5">
        <f t="shared" si="1473"/>
        <v>1.532319049465195E-3</v>
      </c>
      <c r="AA1219" s="5">
        <f t="shared" si="1474"/>
        <v>2.5405395655035794E-3</v>
      </c>
      <c r="AB1219" s="5">
        <f t="shared" si="1475"/>
        <v>2.1060696485310261E-3</v>
      </c>
      <c r="AC1219" s="5">
        <f t="shared" si="1476"/>
        <v>5.0485103941528211E-5</v>
      </c>
      <c r="AD1219" s="5">
        <f t="shared" si="1477"/>
        <v>3.9469492559401055E-2</v>
      </c>
      <c r="AE1219" s="5">
        <f t="shared" si="1478"/>
        <v>1.6521131245727717E-2</v>
      </c>
      <c r="AF1219" s="5">
        <f t="shared" si="1479"/>
        <v>3.4577056853185781E-3</v>
      </c>
      <c r="AG1219" s="5">
        <f t="shared" si="1480"/>
        <v>4.8244188723965719E-4</v>
      </c>
      <c r="AH1219" s="5">
        <f t="shared" si="1481"/>
        <v>1.60349440067183E-4</v>
      </c>
      <c r="AI1219" s="5">
        <f t="shared" si="1482"/>
        <v>2.658546188140151E-4</v>
      </c>
      <c r="AJ1219" s="5">
        <f t="shared" si="1483"/>
        <v>2.2038953898165294E-4</v>
      </c>
      <c r="AK1219" s="5">
        <f t="shared" si="1484"/>
        <v>1.2179977440107315E-4</v>
      </c>
      <c r="AL1219" s="5">
        <f t="shared" si="1485"/>
        <v>1.4014520611848111E-6</v>
      </c>
      <c r="AM1219" s="5">
        <f t="shared" si="1486"/>
        <v>1.3087849754593182E-2</v>
      </c>
      <c r="AN1219" s="5">
        <f t="shared" si="1487"/>
        <v>5.478309182581507E-3</v>
      </c>
      <c r="AO1219" s="5">
        <f t="shared" si="1488"/>
        <v>1.1465547077137018E-3</v>
      </c>
      <c r="AP1219" s="5">
        <f t="shared" si="1489"/>
        <v>1.5997486985707614E-4</v>
      </c>
      <c r="AQ1219" s="5">
        <f t="shared" si="1490"/>
        <v>1.6740561187538306E-5</v>
      </c>
      <c r="AR1219" s="5">
        <f t="shared" si="1491"/>
        <v>1.3423806452753049E-5</v>
      </c>
      <c r="AS1219" s="5">
        <f t="shared" si="1492"/>
        <v>2.2256273212020788E-5</v>
      </c>
      <c r="AT1219" s="5">
        <f t="shared" si="1493"/>
        <v>1.8450120650634314E-5</v>
      </c>
      <c r="AU1219" s="5">
        <f t="shared" si="1494"/>
        <v>1.0196584390091753E-5</v>
      </c>
      <c r="AV1219" s="5">
        <f t="shared" si="1495"/>
        <v>4.2264086720493185E-6</v>
      </c>
      <c r="AW1219" s="5">
        <f t="shared" si="1496"/>
        <v>2.7016603337451976E-8</v>
      </c>
      <c r="AX1219" s="5">
        <f t="shared" si="1497"/>
        <v>3.6165444940589814E-3</v>
      </c>
      <c r="AY1219" s="5">
        <f t="shared" si="1498"/>
        <v>1.5138123742645113E-3</v>
      </c>
      <c r="AZ1219" s="5">
        <f t="shared" si="1499"/>
        <v>3.1682562017982787E-4</v>
      </c>
      <c r="BA1219" s="5">
        <f t="shared" si="1500"/>
        <v>4.4205598751343124E-5</v>
      </c>
      <c r="BB1219" s="5">
        <f t="shared" si="1501"/>
        <v>4.6258923754073178E-6</v>
      </c>
      <c r="BC1219" s="5">
        <f t="shared" si="1502"/>
        <v>3.8726099631352956E-7</v>
      </c>
      <c r="BD1219" s="5">
        <f t="shared" si="1503"/>
        <v>9.3648897685306899E-7</v>
      </c>
      <c r="BE1219" s="5">
        <f t="shared" si="1504"/>
        <v>1.5526709657388673E-6</v>
      </c>
      <c r="BF1219" s="5">
        <f t="shared" si="1505"/>
        <v>1.2871412197234596E-6</v>
      </c>
      <c r="BG1219" s="5">
        <f t="shared" si="1506"/>
        <v>7.1134733031811744E-7</v>
      </c>
      <c r="BH1219" s="5">
        <f t="shared" si="1507"/>
        <v>2.9484819726663093E-7</v>
      </c>
      <c r="BI1219" s="5">
        <f t="shared" si="1508"/>
        <v>9.7769914331446798E-8</v>
      </c>
      <c r="BJ1219" s="8">
        <f t="shared" si="1509"/>
        <v>0.68101088454960368</v>
      </c>
      <c r="BK1219" s="8">
        <f t="shared" si="1510"/>
        <v>0.23018627520286311</v>
      </c>
      <c r="BL1219" s="8">
        <f t="shared" si="1511"/>
        <v>8.7152967168239073E-2</v>
      </c>
      <c r="BM1219" s="8">
        <f t="shared" si="1512"/>
        <v>0.34240218775042031</v>
      </c>
      <c r="BN1219" s="8">
        <f t="shared" si="1513"/>
        <v>0.65596647286208976</v>
      </c>
    </row>
    <row r="1220" spans="1:66" x14ac:dyDescent="0.25">
      <c r="A1220" t="s">
        <v>134</v>
      </c>
      <c r="B1220" t="s">
        <v>300</v>
      </c>
      <c r="C1220" t="s">
        <v>133</v>
      </c>
      <c r="D1220" s="7" t="s">
        <v>531</v>
      </c>
      <c r="E1220">
        <f>VLOOKUP(A1220,home!$A$2:$E$405,3,FALSE)</f>
        <v>1.5832999999999999</v>
      </c>
      <c r="F1220">
        <f>VLOOKUP(B1220,home!$B$2:$E$405,3,FALSE)</f>
        <v>0.78949999999999998</v>
      </c>
      <c r="G1220">
        <f>VLOOKUP(C1220,away!$B$2:$E$405,4,FALSE)</f>
        <v>0.78949999999999998</v>
      </c>
      <c r="H1220">
        <f>VLOOKUP(A1220,away!$A$2:$E$405,3,FALSE)</f>
        <v>1.1943999999999999</v>
      </c>
      <c r="I1220">
        <f>VLOOKUP(C1220,away!$B$2:$E$405,3,FALSE)</f>
        <v>0.20930000000000001</v>
      </c>
      <c r="J1220">
        <f>VLOOKUP(B1220,home!$B$2:$E$405,4,FALSE)</f>
        <v>1.0466</v>
      </c>
      <c r="K1220" s="3">
        <f t="shared" si="1458"/>
        <v>0.98688711882499991</v>
      </c>
      <c r="L1220" s="3">
        <f t="shared" si="1459"/>
        <v>0.26163735707199998</v>
      </c>
      <c r="M1220" s="5">
        <f t="shared" si="1460"/>
        <v>0.28692785363205875</v>
      </c>
      <c r="N1220" s="5">
        <f t="shared" si="1461"/>
        <v>0.28316540278158381</v>
      </c>
      <c r="O1220" s="5">
        <f t="shared" si="1462"/>
        <v>7.5071045294633501E-2</v>
      </c>
      <c r="P1220" s="5">
        <f t="shared" si="1463"/>
        <v>7.4086647598001931E-2</v>
      </c>
      <c r="Q1220" s="5">
        <f t="shared" si="1464"/>
        <v>0.1397261442510189</v>
      </c>
      <c r="R1220" s="5">
        <f t="shared" si="1465"/>
        <v>9.8206949417601538E-3</v>
      </c>
      <c r="S1220" s="5">
        <f t="shared" si="1466"/>
        <v>4.7824141877744579E-3</v>
      </c>
      <c r="T1220" s="5">
        <f t="shared" si="1467"/>
        <v>3.6557579095697602E-2</v>
      </c>
      <c r="U1220" s="5">
        <f t="shared" si="1468"/>
        <v>9.6919173359329303E-3</v>
      </c>
      <c r="V1220" s="5">
        <f t="shared" si="1469"/>
        <v>1.3720562314505238E-4</v>
      </c>
      <c r="W1220" s="5">
        <f t="shared" si="1470"/>
        <v>4.5964643974804785E-2</v>
      </c>
      <c r="X1220" s="5">
        <f t="shared" si="1471"/>
        <v>1.2026067968323352E-2</v>
      </c>
      <c r="Y1220" s="5">
        <f t="shared" si="1472"/>
        <v>1.5732343196001792E-3</v>
      </c>
      <c r="Z1220" s="5">
        <f t="shared" si="1473"/>
        <v>8.5648688972416224E-4</v>
      </c>
      <c r="AA1220" s="5">
        <f t="shared" si="1474"/>
        <v>8.4525587891126392E-4</v>
      </c>
      <c r="AB1220" s="5">
        <f t="shared" si="1475"/>
        <v>4.1708606950431506E-4</v>
      </c>
      <c r="AC1220" s="5">
        <f t="shared" si="1476"/>
        <v>2.2142118048442733E-6</v>
      </c>
      <c r="AD1220" s="5">
        <f t="shared" si="1477"/>
        <v>1.1340478765027997E-2</v>
      </c>
      <c r="AE1220" s="5">
        <f t="shared" si="1478"/>
        <v>2.967092892013063E-3</v>
      </c>
      <c r="AF1220" s="5">
        <f t="shared" si="1479"/>
        <v>3.8815117122670745E-4</v>
      </c>
      <c r="AG1220" s="5">
        <f t="shared" si="1480"/>
        <v>3.3851615528052368E-5</v>
      </c>
      <c r="AH1220" s="5">
        <f t="shared" si="1481"/>
        <v>5.6022241548561799E-5</v>
      </c>
      <c r="AI1220" s="5">
        <f t="shared" si="1482"/>
        <v>5.5287628551978363E-5</v>
      </c>
      <c r="AJ1220" s="5">
        <f t="shared" si="1483"/>
        <v>2.7281324224164361E-5</v>
      </c>
      <c r="AK1220" s="5">
        <f t="shared" si="1484"/>
        <v>8.9745291537720803E-6</v>
      </c>
      <c r="AL1220" s="5">
        <f t="shared" si="1485"/>
        <v>2.2868958536621452E-8</v>
      </c>
      <c r="AM1220" s="5">
        <f t="shared" si="1486"/>
        <v>2.2383544829029153E-3</v>
      </c>
      <c r="AN1220" s="5">
        <f t="shared" si="1487"/>
        <v>5.8563715109698189E-4</v>
      </c>
      <c r="AO1220" s="5">
        <f t="shared" si="1488"/>
        <v>7.6612278208094926E-5</v>
      </c>
      <c r="AP1220" s="5">
        <f t="shared" si="1489"/>
        <v>6.6815446632102482E-6</v>
      </c>
      <c r="AQ1220" s="5">
        <f t="shared" si="1490"/>
        <v>4.3703542171021369E-7</v>
      </c>
      <c r="AR1220" s="5">
        <f t="shared" si="1491"/>
        <v>2.9315022432029792E-6</v>
      </c>
      <c r="AS1220" s="5">
        <f t="shared" si="1492"/>
        <v>2.8930618026236128E-6</v>
      </c>
      <c r="AT1220" s="5">
        <f t="shared" si="1493"/>
        <v>1.4275627134869385E-6</v>
      </c>
      <c r="AU1220" s="5">
        <f t="shared" si="1494"/>
        <v>4.6961441775170788E-7</v>
      </c>
      <c r="AV1220" s="5">
        <f t="shared" si="1495"/>
        <v>1.1586410492341571E-7</v>
      </c>
      <c r="AW1220" s="5">
        <f t="shared" si="1496"/>
        <v>1.6402540555336615E-10</v>
      </c>
      <c r="AX1220" s="5">
        <f t="shared" si="1497"/>
        <v>3.6816720109017996E-4</v>
      </c>
      <c r="AY1220" s="5">
        <f t="shared" si="1498"/>
        <v>9.6326293453830218E-5</v>
      </c>
      <c r="AZ1220" s="5">
        <f t="shared" si="1499"/>
        <v>1.2601278417901017E-5</v>
      </c>
      <c r="BA1220" s="5">
        <f t="shared" si="1500"/>
        <v>1.0989883936626855E-6</v>
      </c>
      <c r="BB1220" s="5">
        <f t="shared" si="1501"/>
        <v>7.1884104692676906E-8</v>
      </c>
      <c r="BC1220" s="5">
        <f t="shared" si="1502"/>
        <v>3.7615134334557868E-9</v>
      </c>
      <c r="BD1220" s="5">
        <f t="shared" si="1503"/>
        <v>1.2783174986037786E-7</v>
      </c>
      <c r="BE1220" s="5">
        <f t="shared" si="1504"/>
        <v>1.2615550731406642E-7</v>
      </c>
      <c r="BF1220" s="5">
        <f t="shared" si="1505"/>
        <v>6.2250622568542594E-8</v>
      </c>
      <c r="BG1220" s="5">
        <f t="shared" si="1506"/>
        <v>2.0478112517243838E-8</v>
      </c>
      <c r="BH1220" s="5">
        <f t="shared" si="1507"/>
        <v>5.0523963652792345E-9</v>
      </c>
      <c r="BI1220" s="5">
        <f t="shared" si="1508"/>
        <v>9.9722897841846529E-10</v>
      </c>
      <c r="BJ1220" s="8">
        <f t="shared" si="1509"/>
        <v>0.537128638734091</v>
      </c>
      <c r="BK1220" s="8">
        <f t="shared" si="1510"/>
        <v>0.36603268441519748</v>
      </c>
      <c r="BL1220" s="8">
        <f t="shared" si="1511"/>
        <v>9.6001745615120232E-2</v>
      </c>
      <c r="BM1220" s="8">
        <f t="shared" si="1512"/>
        <v>0.1311254410256473</v>
      </c>
      <c r="BN1220" s="8">
        <f t="shared" si="1513"/>
        <v>0.86879778849905709</v>
      </c>
    </row>
    <row r="1221" spans="1:66" x14ac:dyDescent="0.25">
      <c r="A1221" t="s">
        <v>134</v>
      </c>
      <c r="B1221" t="s">
        <v>306</v>
      </c>
      <c r="C1221" t="s">
        <v>483</v>
      </c>
      <c r="D1221" s="7" t="s">
        <v>531</v>
      </c>
      <c r="E1221">
        <f>VLOOKUP(A1221,home!$A$2:$E$405,3,FALSE)</f>
        <v>1.5832999999999999</v>
      </c>
      <c r="F1221">
        <f>VLOOKUP(B1221,home!$B$2:$E$405,3,FALSE)</f>
        <v>1.4211</v>
      </c>
      <c r="G1221">
        <f>VLOOKUP(C1221,away!$B$2:$E$405,4,FALSE)</f>
        <v>1.4211</v>
      </c>
      <c r="H1221">
        <f>VLOOKUP(A1221,away!$A$2:$E$405,3,FALSE)</f>
        <v>1.1943999999999999</v>
      </c>
      <c r="I1221">
        <f>VLOOKUP(C1221,away!$B$2:$E$405,3,FALSE)</f>
        <v>0.83720000000000006</v>
      </c>
      <c r="J1221">
        <f>VLOOKUP(B1221,home!$B$2:$E$405,4,FALSE)</f>
        <v>0.62790000000000001</v>
      </c>
      <c r="K1221" s="3">
        <f t="shared" si="1458"/>
        <v>3.197514264993</v>
      </c>
      <c r="L1221" s="3">
        <f t="shared" si="1459"/>
        <v>0.62786965987200005</v>
      </c>
      <c r="M1221" s="5">
        <f t="shared" si="1460"/>
        <v>2.181006049892141E-2</v>
      </c>
      <c r="N1221" s="5">
        <f t="shared" si="1461"/>
        <v>6.9737979565661565E-2</v>
      </c>
      <c r="O1221" s="5">
        <f t="shared" si="1462"/>
        <v>1.3693875267245527E-2</v>
      </c>
      <c r="P1221" s="5">
        <f t="shared" si="1463"/>
        <v>4.3786361510052406E-2</v>
      </c>
      <c r="Q1221" s="5">
        <f t="shared" si="1464"/>
        <v>0.11149409223649663</v>
      </c>
      <c r="R1221" s="5">
        <f t="shared" si="1465"/>
        <v>4.298984403187522E-3</v>
      </c>
      <c r="S1221" s="5">
        <f t="shared" si="1466"/>
        <v>2.1976617790489567E-2</v>
      </c>
      <c r="T1221" s="5">
        <f t="shared" si="1467"/>
        <v>7.0003757770266531E-2</v>
      </c>
      <c r="U1221" s="5">
        <f t="shared" si="1468"/>
        <v>1.3746063954174522E-2</v>
      </c>
      <c r="V1221" s="5">
        <f t="shared" si="1469"/>
        <v>4.9023050694640734E-3</v>
      </c>
      <c r="W1221" s="5">
        <f t="shared" si="1470"/>
        <v>0.11883465012954773</v>
      </c>
      <c r="X1221" s="5">
        <f t="shared" si="1471"/>
        <v>7.4612671357847243E-2</v>
      </c>
      <c r="Y1221" s="5">
        <f t="shared" si="1472"/>
        <v>2.3423516293796437E-2</v>
      </c>
      <c r="Z1221" s="5">
        <f t="shared" si="1473"/>
        <v>8.9973395834146088E-4</v>
      </c>
      <c r="AA1221" s="5">
        <f t="shared" si="1474"/>
        <v>2.8769121664954391E-3</v>
      </c>
      <c r="AB1221" s="5">
        <f t="shared" si="1475"/>
        <v>4.5994838457505431E-3</v>
      </c>
      <c r="AC1221" s="5">
        <f t="shared" si="1476"/>
        <v>6.1512352870001202E-4</v>
      </c>
      <c r="AD1221" s="5">
        <f t="shared" si="1477"/>
        <v>9.4993872241170285E-2</v>
      </c>
      <c r="AE1221" s="5">
        <f t="shared" si="1478"/>
        <v>5.9643770253987802E-2</v>
      </c>
      <c r="AF1221" s="5">
        <f t="shared" si="1479"/>
        <v>1.8724256871427519E-2</v>
      </c>
      <c r="AG1221" s="5">
        <f t="shared" si="1480"/>
        <v>3.9187975977397187E-3</v>
      </c>
      <c r="AH1221" s="5">
        <f t="shared" si="1481"/>
        <v>1.4122891359978531E-4</v>
      </c>
      <c r="AI1221" s="5">
        <f t="shared" si="1482"/>
        <v>4.5158146586477747E-4</v>
      </c>
      <c r="AJ1221" s="5">
        <f t="shared" si="1483"/>
        <v>7.21969089454538E-4</v>
      </c>
      <c r="AK1221" s="5">
        <f t="shared" si="1484"/>
        <v>7.6950215413829732E-4</v>
      </c>
      <c r="AL1221" s="5">
        <f t="shared" si="1485"/>
        <v>4.9397425930716371E-5</v>
      </c>
      <c r="AM1221" s="5">
        <f t="shared" si="1486"/>
        <v>6.0748852315612924E-2</v>
      </c>
      <c r="AN1221" s="5">
        <f t="shared" si="1487"/>
        <v>3.814236124101824E-2</v>
      </c>
      <c r="AO1221" s="5">
        <f t="shared" si="1488"/>
        <v>1.1974215689556542E-2</v>
      </c>
      <c r="AP1221" s="5">
        <f t="shared" si="1489"/>
        <v>2.5060822440786104E-3</v>
      </c>
      <c r="AQ1221" s="5">
        <f t="shared" si="1490"/>
        <v>3.9337325155022393E-4</v>
      </c>
      <c r="AR1221" s="5">
        <f t="shared" si="1491"/>
        <v>1.7734669989197859E-5</v>
      </c>
      <c r="AS1221" s="5">
        <f t="shared" si="1492"/>
        <v>5.6706860275403413E-5</v>
      </c>
      <c r="AT1221" s="5">
        <f t="shared" si="1493"/>
        <v>9.066049732678368E-5</v>
      </c>
      <c r="AU1221" s="5">
        <f t="shared" si="1494"/>
        <v>9.6629411157916822E-5</v>
      </c>
      <c r="AV1221" s="5">
        <f t="shared" si="1495"/>
        <v>7.7243480148828214E-5</v>
      </c>
      <c r="AW1221" s="5">
        <f t="shared" si="1496"/>
        <v>2.7547602395786164E-6</v>
      </c>
      <c r="AX1221" s="5">
        <f t="shared" si="1497"/>
        <v>3.2374220310187558E-2</v>
      </c>
      <c r="AY1221" s="5">
        <f t="shared" si="1498"/>
        <v>2.0326790694778652E-2</v>
      </c>
      <c r="AZ1221" s="5">
        <f t="shared" si="1499"/>
        <v>6.3812875799100048E-3</v>
      </c>
      <c r="BA1221" s="5">
        <f t="shared" si="1500"/>
        <v>1.3355389541145042E-3</v>
      </c>
      <c r="BB1221" s="5">
        <f t="shared" si="1501"/>
        <v>2.0963609721642013E-4</v>
      </c>
      <c r="BC1221" s="5">
        <f t="shared" si="1502"/>
        <v>2.6324829011233451E-5</v>
      </c>
      <c r="BD1221" s="5">
        <f t="shared" si="1503"/>
        <v>1.855843535676637E-6</v>
      </c>
      <c r="BE1221" s="5">
        <f t="shared" si="1504"/>
        <v>5.9340861789210934E-6</v>
      </c>
      <c r="BF1221" s="5">
        <f t="shared" si="1505"/>
        <v>9.4871626033990029E-6</v>
      </c>
      <c r="BG1221" s="5">
        <f t="shared" si="1506"/>
        <v>1.0111779252892143E-5</v>
      </c>
      <c r="BH1221" s="5">
        <f t="shared" si="1507"/>
        <v>8.0831396013957225E-6</v>
      </c>
      <c r="BI1221" s="5">
        <f t="shared" si="1508"/>
        <v>5.1691908362785313E-6</v>
      </c>
      <c r="BJ1221" s="8">
        <f t="shared" si="1509"/>
        <v>0.81980604752497632</v>
      </c>
      <c r="BK1221" s="8">
        <f t="shared" si="1510"/>
        <v>0.11346665651833682</v>
      </c>
      <c r="BL1221" s="8">
        <f t="shared" si="1511"/>
        <v>4.1679217380817632E-2</v>
      </c>
      <c r="BM1221" s="8">
        <f t="shared" si="1512"/>
        <v>0.69070626596636797</v>
      </c>
      <c r="BN1221" s="8">
        <f t="shared" si="1513"/>
        <v>0.2648213534815651</v>
      </c>
    </row>
    <row r="1222" spans="1:66" x14ac:dyDescent="0.25">
      <c r="A1222" t="s">
        <v>134</v>
      </c>
      <c r="B1222" t="s">
        <v>445</v>
      </c>
      <c r="C1222" t="s">
        <v>114</v>
      </c>
      <c r="D1222" s="7" t="s">
        <v>531</v>
      </c>
      <c r="E1222">
        <f>VLOOKUP(A1222,home!$A$2:$E$405,3,FALSE)</f>
        <v>1.5832999999999999</v>
      </c>
      <c r="F1222">
        <f>VLOOKUP(B1222,home!$B$2:$E$405,3,FALSE)</f>
        <v>0.78949999999999998</v>
      </c>
      <c r="G1222">
        <f>VLOOKUP(C1222,away!$B$2:$E$405,4,FALSE)</f>
        <v>1.2632000000000001</v>
      </c>
      <c r="H1222">
        <f>VLOOKUP(A1222,away!$A$2:$E$405,3,FALSE)</f>
        <v>1.1943999999999999</v>
      </c>
      <c r="I1222">
        <f>VLOOKUP(C1222,away!$B$2:$E$405,3,FALSE)</f>
        <v>0.83720000000000006</v>
      </c>
      <c r="J1222">
        <f>VLOOKUP(B1222,home!$B$2:$E$405,4,FALSE)</f>
        <v>0.62790000000000001</v>
      </c>
      <c r="K1222" s="3">
        <f t="shared" si="1458"/>
        <v>1.57901939012</v>
      </c>
      <c r="L1222" s="3">
        <f t="shared" si="1459"/>
        <v>0.62786965987200005</v>
      </c>
      <c r="M1222" s="5">
        <f t="shared" si="1460"/>
        <v>0.11004245314177506</v>
      </c>
      <c r="N1222" s="5">
        <f t="shared" si="1461"/>
        <v>0.17375916724723436</v>
      </c>
      <c r="O1222" s="5">
        <f t="shared" si="1462"/>
        <v>6.9092317625606803E-2</v>
      </c>
      <c r="P1222" s="5">
        <f t="shared" si="1463"/>
        <v>0.10909810923916299</v>
      </c>
      <c r="Q1222" s="5">
        <f t="shared" si="1464"/>
        <v>0.13718454714724357</v>
      </c>
      <c r="R1222" s="5">
        <f t="shared" si="1465"/>
        <v>2.1690484983678971E-2</v>
      </c>
      <c r="S1222" s="5">
        <f t="shared" si="1466"/>
        <v>2.70404673372414E-2</v>
      </c>
      <c r="T1222" s="5">
        <f t="shared" si="1467"/>
        <v>8.6134014957034155E-2</v>
      </c>
      <c r="U1222" s="5">
        <f t="shared" si="1468"/>
        <v>3.4249696370335793E-2</v>
      </c>
      <c r="V1222" s="5">
        <f t="shared" si="1469"/>
        <v>2.9787128868201604E-3</v>
      </c>
      <c r="W1222" s="5">
        <f t="shared" si="1470"/>
        <v>7.2205686656776305E-2</v>
      </c>
      <c r="X1222" s="5">
        <f t="shared" si="1471"/>
        <v>4.5335759922014336E-2</v>
      </c>
      <c r="Y1222" s="5">
        <f t="shared" si="1472"/>
        <v>1.4232474081136899E-2</v>
      </c>
      <c r="Z1222" s="5">
        <f t="shared" si="1473"/>
        <v>4.539599143053746E-3</v>
      </c>
      <c r="AA1222" s="5">
        <f t="shared" si="1474"/>
        <v>7.1681150702540023E-3</v>
      </c>
      <c r="AB1222" s="5">
        <f t="shared" si="1475"/>
        <v>5.6592963432712286E-3</v>
      </c>
      <c r="AC1222" s="5">
        <f t="shared" si="1476"/>
        <v>1.8457191670139201E-4</v>
      </c>
      <c r="AD1222" s="5">
        <f t="shared" si="1477"/>
        <v>2.8503544826994704E-2</v>
      </c>
      <c r="AE1222" s="5">
        <f t="shared" si="1478"/>
        <v>1.7896510995671466E-2</v>
      </c>
      <c r="AF1222" s="5">
        <f t="shared" si="1479"/>
        <v>5.6183381358738769E-3</v>
      </c>
      <c r="AG1222" s="5">
        <f t="shared" si="1480"/>
        <v>1.1758613514723393E-3</v>
      </c>
      <c r="AH1222" s="5">
        <f t="shared" si="1481"/>
        <v>7.1256914247609464E-4</v>
      </c>
      <c r="AI1222" s="5">
        <f t="shared" si="1482"/>
        <v>1.1251604927709346E-3</v>
      </c>
      <c r="AJ1222" s="5">
        <f t="shared" si="1483"/>
        <v>8.8832511754113994E-4</v>
      </c>
      <c r="AK1222" s="5">
        <f t="shared" si="1484"/>
        <v>4.6756086177602934E-4</v>
      </c>
      <c r="AL1222" s="5">
        <f t="shared" si="1485"/>
        <v>7.3195195330031429E-6</v>
      </c>
      <c r="AM1222" s="5">
        <f t="shared" si="1486"/>
        <v>9.0015299937958437E-3</v>
      </c>
      <c r="AN1222" s="5">
        <f t="shared" si="1487"/>
        <v>5.6517875755322019E-3</v>
      </c>
      <c r="AO1222" s="5">
        <f t="shared" si="1488"/>
        <v>1.7742929713590997E-3</v>
      </c>
      <c r="AP1222" s="5">
        <f t="shared" si="1489"/>
        <v>3.7134157481350611E-4</v>
      </c>
      <c r="AQ1222" s="5">
        <f t="shared" si="1490"/>
        <v>5.8288527068622228E-5</v>
      </c>
      <c r="AR1222" s="5">
        <f t="shared" si="1491"/>
        <v>8.9480109024349665E-5</v>
      </c>
      <c r="AS1222" s="5">
        <f t="shared" si="1492"/>
        <v>1.4129082717949975E-4</v>
      </c>
      <c r="AT1222" s="5">
        <f t="shared" si="1493"/>
        <v>1.1155047788126202E-4</v>
      </c>
      <c r="AU1222" s="5">
        <f t="shared" si="1494"/>
        <v>5.8713455850554961E-5</v>
      </c>
      <c r="AV1222" s="5">
        <f t="shared" si="1495"/>
        <v>2.3177421312245225E-5</v>
      </c>
      <c r="AW1222" s="5">
        <f t="shared" si="1496"/>
        <v>2.0157516960016253E-7</v>
      </c>
      <c r="AX1222" s="5">
        <f t="shared" si="1497"/>
        <v>2.3689317334917364E-3</v>
      </c>
      <c r="AY1222" s="5">
        <f t="shared" si="1498"/>
        <v>1.4873803617674436E-3</v>
      </c>
      <c r="AZ1222" s="5">
        <f t="shared" si="1499"/>
        <v>4.6694050092160872E-4</v>
      </c>
      <c r="BA1222" s="5">
        <f t="shared" si="1500"/>
        <v>9.7725924498037251E-5</v>
      </c>
      <c r="BB1222" s="5">
        <f t="shared" si="1501"/>
        <v>1.5339785743814851E-5</v>
      </c>
      <c r="BC1222" s="5">
        <f t="shared" si="1502"/>
        <v>1.9262772114956774E-6</v>
      </c>
      <c r="BD1222" s="5">
        <f t="shared" si="1503"/>
        <v>9.3636409364046478E-6</v>
      </c>
      <c r="BE1222" s="5">
        <f t="shared" si="1504"/>
        <v>1.4785370600704335E-5</v>
      </c>
      <c r="BF1222" s="5">
        <f t="shared" si="1505"/>
        <v>1.1673193434311169E-5</v>
      </c>
      <c r="BG1222" s="5">
        <f t="shared" si="1506"/>
        <v>6.1440662591329366E-6</v>
      </c>
      <c r="BH1222" s="5">
        <f t="shared" si="1507"/>
        <v>2.4253999393382414E-6</v>
      </c>
      <c r="BI1222" s="5">
        <f t="shared" si="1508"/>
        <v>7.6595070660219031E-7</v>
      </c>
      <c r="BJ1222" s="8">
        <f t="shared" si="1509"/>
        <v>0.60334139054765545</v>
      </c>
      <c r="BK1222" s="8">
        <f t="shared" si="1510"/>
        <v>0.25083901440300149</v>
      </c>
      <c r="BL1222" s="8">
        <f t="shared" si="1511"/>
        <v>0.14152289592083536</v>
      </c>
      <c r="BM1222" s="8">
        <f t="shared" si="1512"/>
        <v>0.37788864184324644</v>
      </c>
      <c r="BN1222" s="8">
        <f t="shared" si="1513"/>
        <v>0.62086707938470176</v>
      </c>
    </row>
    <row r="1223" spans="1:66" x14ac:dyDescent="0.25">
      <c r="A1223" t="s">
        <v>134</v>
      </c>
      <c r="B1223" t="s">
        <v>324</v>
      </c>
      <c r="C1223" t="s">
        <v>484</v>
      </c>
      <c r="D1223" s="7" t="s">
        <v>531</v>
      </c>
      <c r="E1223">
        <f>VLOOKUP(A1223,home!$A$2:$E$405,3,FALSE)</f>
        <v>1.5832999999999999</v>
      </c>
      <c r="F1223">
        <f>VLOOKUP(B1223,home!$B$2:$E$405,3,FALSE)</f>
        <v>0.47370000000000001</v>
      </c>
      <c r="G1223">
        <f>VLOOKUP(C1223,away!$B$2:$E$405,4,FALSE)</f>
        <v>1.2632000000000001</v>
      </c>
      <c r="H1223">
        <f>VLOOKUP(A1223,away!$A$2:$E$405,3,FALSE)</f>
        <v>1.1943999999999999</v>
      </c>
      <c r="I1223">
        <f>VLOOKUP(C1223,away!$B$2:$E$405,3,FALSE)</f>
        <v>1.4652000000000001</v>
      </c>
      <c r="J1223">
        <f>VLOOKUP(B1223,home!$B$2:$E$405,4,FALSE)</f>
        <v>1.0466</v>
      </c>
      <c r="K1223" s="3">
        <f t="shared" si="1458"/>
        <v>0.94741163407200002</v>
      </c>
      <c r="L1223" s="3">
        <f t="shared" si="1459"/>
        <v>1.8315865054079998</v>
      </c>
      <c r="M1223" s="5">
        <f t="shared" si="1460"/>
        <v>6.2100692453804548E-2</v>
      </c>
      <c r="N1223" s="5">
        <f t="shared" si="1461"/>
        <v>5.8834918514661695E-2</v>
      </c>
      <c r="O1223" s="5">
        <f t="shared" si="1462"/>
        <v>0.11374279027488082</v>
      </c>
      <c r="P1223" s="5">
        <f t="shared" si="1463"/>
        <v>0.10776124279823363</v>
      </c>
      <c r="Q1223" s="5">
        <f t="shared" si="1464"/>
        <v>2.7870443145234298E-2</v>
      </c>
      <c r="R1223" s="5">
        <f t="shared" si="1465"/>
        <v>0.10416487987746201</v>
      </c>
      <c r="S1223" s="5">
        <f t="shared" si="1466"/>
        <v>4.6748614993537121E-2</v>
      </c>
      <c r="T1223" s="5">
        <f t="shared" si="1467"/>
        <v>5.1047127564552028E-2</v>
      </c>
      <c r="U1223" s="5">
        <f t="shared" si="1468"/>
        <v>9.8687019057619882E-2</v>
      </c>
      <c r="V1223" s="5">
        <f t="shared" si="1469"/>
        <v>9.0134776848228033E-3</v>
      </c>
      <c r="W1223" s="5">
        <f t="shared" si="1470"/>
        <v>8.8015940275124015E-3</v>
      </c>
      <c r="X1223" s="5">
        <f t="shared" si="1471"/>
        <v>1.6120880846871362E-2</v>
      </c>
      <c r="Y1223" s="5">
        <f t="shared" si="1472"/>
        <v>1.4763393907209939E-2</v>
      </c>
      <c r="Z1223" s="5">
        <f t="shared" si="1473"/>
        <v>6.3595662773668252E-2</v>
      </c>
      <c r="AA1223" s="5">
        <f t="shared" si="1474"/>
        <v>6.0251270788292899E-2</v>
      </c>
      <c r="AB1223" s="5">
        <f t="shared" si="1475"/>
        <v>2.8541377456225564E-2</v>
      </c>
      <c r="AC1223" s="5">
        <f t="shared" si="1476"/>
        <v>9.7754904058958733E-4</v>
      </c>
      <c r="AD1223" s="5">
        <f t="shared" si="1477"/>
        <v>2.0846831450109693E-3</v>
      </c>
      <c r="AE1223" s="5">
        <f t="shared" si="1478"/>
        <v>3.8182775164535996E-3</v>
      </c>
      <c r="AF1223" s="5">
        <f t="shared" si="1479"/>
        <v>3.4967527865195931E-3</v>
      </c>
      <c r="AG1223" s="5">
        <f t="shared" si="1480"/>
        <v>2.1348684055123692E-3</v>
      </c>
      <c r="AH1223" s="5">
        <f t="shared" si="1481"/>
        <v>2.9120239434682164E-2</v>
      </c>
      <c r="AI1223" s="5">
        <f t="shared" si="1482"/>
        <v>2.7588853627380127E-2</v>
      </c>
      <c r="AJ1223" s="5">
        <f t="shared" si="1483"/>
        <v>1.3069000448644714E-2</v>
      </c>
      <c r="AK1223" s="5">
        <f t="shared" si="1484"/>
        <v>4.1272410235793974E-3</v>
      </c>
      <c r="AL1223" s="5">
        <f t="shared" si="1485"/>
        <v>6.7852318773106436E-5</v>
      </c>
      <c r="AM1223" s="5">
        <f t="shared" si="1486"/>
        <v>3.9501061298743989E-4</v>
      </c>
      <c r="AN1223" s="5">
        <f t="shared" si="1487"/>
        <v>7.2349610824073681E-4</v>
      </c>
      <c r="AO1223" s="5">
        <f t="shared" si="1488"/>
        <v>6.6257285428446971E-4</v>
      </c>
      <c r="AP1223" s="5">
        <f t="shared" si="1489"/>
        <v>4.0451983291903197E-4</v>
      </c>
      <c r="AQ1223" s="5">
        <f t="shared" si="1490"/>
        <v>1.8522826678609943E-4</v>
      </c>
      <c r="AR1223" s="5">
        <f t="shared" si="1491"/>
        <v>1.0667247516562737E-2</v>
      </c>
      <c r="AS1223" s="5">
        <f t="shared" si="1492"/>
        <v>1.0106274400717185E-2</v>
      </c>
      <c r="AT1223" s="5">
        <f t="shared" si="1493"/>
        <v>4.7874009721817455E-3</v>
      </c>
      <c r="AU1223" s="5">
        <f t="shared" si="1494"/>
        <v>1.5118797926708632E-3</v>
      </c>
      <c r="AV1223" s="5">
        <f t="shared" si="1495"/>
        <v>3.5809312622368469E-4</v>
      </c>
      <c r="AW1223" s="5">
        <f t="shared" si="1496"/>
        <v>3.2706068469056723E-6</v>
      </c>
      <c r="AX1223" s="5">
        <f t="shared" si="1497"/>
        <v>6.237294172103544E-5</v>
      </c>
      <c r="AY1223" s="5">
        <f t="shared" si="1498"/>
        <v>1.1424143835884813E-4</v>
      </c>
      <c r="AZ1223" s="5">
        <f t="shared" si="1499"/>
        <v>1.0462153842823304E-4</v>
      </c>
      <c r="BA1223" s="5">
        <f t="shared" si="1500"/>
        <v>6.3874465986725381E-5</v>
      </c>
      <c r="BB1223" s="5">
        <f t="shared" si="1501"/>
        <v>2.9247902485357126E-5</v>
      </c>
      <c r="BC1223" s="5">
        <f t="shared" si="1502"/>
        <v>1.0714012700733831E-5</v>
      </c>
      <c r="BD1223" s="5">
        <f t="shared" si="1503"/>
        <v>3.2563311001972228E-3</v>
      </c>
      <c r="BE1223" s="5">
        <f t="shared" si="1504"/>
        <v>3.0850859687173247E-3</v>
      </c>
      <c r="BF1223" s="5">
        <f t="shared" si="1505"/>
        <v>1.4614231694375396E-3</v>
      </c>
      <c r="BG1223" s="5">
        <f t="shared" si="1506"/>
        <v>4.6152310434250033E-4</v>
      </c>
      <c r="BH1223" s="5">
        <f t="shared" si="1507"/>
        <v>1.0931308961177757E-4</v>
      </c>
      <c r="BI1223" s="5">
        <f t="shared" si="1508"/>
        <v>2.0712898570910639E-5</v>
      </c>
      <c r="BJ1223" s="8">
        <f t="shared" si="1509"/>
        <v>0.19172883983443695</v>
      </c>
      <c r="BK1223" s="8">
        <f t="shared" si="1510"/>
        <v>0.22678367072811961</v>
      </c>
      <c r="BL1223" s="8">
        <f t="shared" si="1511"/>
        <v>0.51511795712800124</v>
      </c>
      <c r="BM1223" s="8">
        <f t="shared" si="1512"/>
        <v>0.52264019256843719</v>
      </c>
      <c r="BN1223" s="8">
        <f t="shared" si="1513"/>
        <v>0.47447496706427694</v>
      </c>
    </row>
    <row r="1224" spans="1:66" x14ac:dyDescent="0.25">
      <c r="A1224" t="s">
        <v>134</v>
      </c>
      <c r="B1224" t="s">
        <v>482</v>
      </c>
      <c r="C1224" t="s">
        <v>352</v>
      </c>
      <c r="D1224" s="7" t="s">
        <v>531</v>
      </c>
      <c r="E1224">
        <f>VLOOKUP(A1224,home!$A$2:$E$405,3,FALSE)</f>
        <v>1.5832999999999999</v>
      </c>
      <c r="F1224">
        <f>VLOOKUP(B1224,home!$B$2:$E$405,3,FALSE)</f>
        <v>0.94740000000000002</v>
      </c>
      <c r="G1224">
        <f>VLOOKUP(C1224,away!$B$2:$E$405,4,FALSE)</f>
        <v>0.94740000000000002</v>
      </c>
      <c r="H1224">
        <f>VLOOKUP(A1224,away!$A$2:$E$405,3,FALSE)</f>
        <v>1.1943999999999999</v>
      </c>
      <c r="I1224">
        <f>VLOOKUP(C1224,away!$B$2:$E$405,3,FALSE)</f>
        <v>2.5116999999999998</v>
      </c>
      <c r="J1224">
        <f>VLOOKUP(B1224,home!$B$2:$E$405,4,FALSE)</f>
        <v>1.2559</v>
      </c>
      <c r="K1224" s="3">
        <f t="shared" si="1458"/>
        <v>1.421117451108</v>
      </c>
      <c r="L1224" s="3">
        <f t="shared" si="1459"/>
        <v>3.7676679494319996</v>
      </c>
      <c r="M1224" s="5">
        <f t="shared" si="1460"/>
        <v>5.5787786831097202E-3</v>
      </c>
      <c r="N1224" s="5">
        <f t="shared" si="1461"/>
        <v>7.9280997424365316E-3</v>
      </c>
      <c r="O1224" s="5">
        <f t="shared" si="1462"/>
        <v>2.1018985641326954E-2</v>
      </c>
      <c r="P1224" s="5">
        <f t="shared" si="1463"/>
        <v>2.9870447299478214E-2</v>
      </c>
      <c r="Q1224" s="5">
        <f t="shared" si="1464"/>
        <v>5.633380449050698E-3</v>
      </c>
      <c r="R1224" s="5">
        <f t="shared" si="1465"/>
        <v>3.9596279265199492E-2</v>
      </c>
      <c r="S1224" s="5">
        <f t="shared" si="1466"/>
        <v>3.9983824083766634E-2</v>
      </c>
      <c r="T1224" s="5">
        <f t="shared" si="1467"/>
        <v>2.1224706964845162E-2</v>
      </c>
      <c r="U1224" s="5">
        <f t="shared" si="1468"/>
        <v>5.6270963462720862E-2</v>
      </c>
      <c r="V1224" s="5">
        <f t="shared" si="1469"/>
        <v>2.3787259581100308E-2</v>
      </c>
      <c r="W1224" s="5">
        <f t="shared" si="1470"/>
        <v>2.6685650882921894E-3</v>
      </c>
      <c r="X1224" s="5">
        <f t="shared" si="1471"/>
        <v>1.0054267154131656E-2</v>
      </c>
      <c r="Y1224" s="5">
        <f t="shared" si="1472"/>
        <v>1.8940570055824366E-2</v>
      </c>
      <c r="Z1224" s="5">
        <f t="shared" si="1473"/>
        <v>4.9728544101416992E-2</v>
      </c>
      <c r="AA1224" s="5">
        <f t="shared" si="1474"/>
        <v>7.0670101840717495E-2</v>
      </c>
      <c r="AB1224" s="5">
        <f t="shared" si="1475"/>
        <v>5.0215257498711613E-2</v>
      </c>
      <c r="AC1224" s="5">
        <f t="shared" si="1476"/>
        <v>7.9602557754652505E-3</v>
      </c>
      <c r="AD1224" s="5">
        <f t="shared" si="1477"/>
        <v>9.4808610409739835E-4</v>
      </c>
      <c r="AE1224" s="5">
        <f t="shared" si="1478"/>
        <v>3.5720736277096181E-3</v>
      </c>
      <c r="AF1224" s="5">
        <f t="shared" si="1479"/>
        <v>6.7291936600664126E-3</v>
      </c>
      <c r="AG1224" s="5">
        <f t="shared" si="1480"/>
        <v>8.4511224261844108E-3</v>
      </c>
      <c r="AH1224" s="5">
        <f t="shared" si="1481"/>
        <v>4.684016044570613E-2</v>
      </c>
      <c r="AI1224" s="5">
        <f t="shared" si="1482"/>
        <v>6.6565369422091666E-2</v>
      </c>
      <c r="AJ1224" s="5">
        <f t="shared" si="1483"/>
        <v>4.7298604062592654E-2</v>
      </c>
      <c r="AK1224" s="5">
        <f t="shared" si="1484"/>
        <v>2.2405623882132721E-2</v>
      </c>
      <c r="AL1224" s="5">
        <f t="shared" si="1485"/>
        <v>1.7048634773864906E-3</v>
      </c>
      <c r="AM1224" s="5">
        <f t="shared" si="1486"/>
        <v>2.6946834153716159E-4</v>
      </c>
      <c r="AN1224" s="5">
        <f t="shared" si="1487"/>
        <v>1.0152672337961593E-3</v>
      </c>
      <c r="AO1224" s="5">
        <f t="shared" si="1488"/>
        <v>1.9125949084411377E-3</v>
      </c>
      <c r="AP1224" s="5">
        <f t="shared" si="1489"/>
        <v>2.4020075122601682E-3</v>
      </c>
      <c r="AQ1224" s="5">
        <f t="shared" si="1490"/>
        <v>2.2624916795593816E-3</v>
      </c>
      <c r="AR1224" s="5">
        <f t="shared" si="1491"/>
        <v>3.5295634251507883E-2</v>
      </c>
      <c r="AS1224" s="5">
        <f t="shared" si="1492"/>
        <v>5.0159241782743114E-2</v>
      </c>
      <c r="AT1224" s="5">
        <f t="shared" si="1493"/>
        <v>3.5641086915900892E-2</v>
      </c>
      <c r="AU1224" s="5">
        <f t="shared" si="1494"/>
        <v>1.6883390197547921E-2</v>
      </c>
      <c r="AV1224" s="5">
        <f t="shared" si="1495"/>
        <v>5.9983201109002774E-3</v>
      </c>
      <c r="AW1224" s="5">
        <f t="shared" si="1496"/>
        <v>2.5356522929102885E-4</v>
      </c>
      <c r="AX1224" s="5">
        <f t="shared" si="1497"/>
        <v>6.3824360446598517E-5</v>
      </c>
      <c r="AY1224" s="5">
        <f t="shared" si="1498"/>
        <v>2.4046899724764465E-4</v>
      </c>
      <c r="AZ1224" s="5">
        <f t="shared" si="1499"/>
        <v>4.5300366688100138E-4</v>
      </c>
      <c r="BA1224" s="5">
        <f t="shared" si="1500"/>
        <v>5.6892246556090637E-4</v>
      </c>
      <c r="BB1224" s="5">
        <f t="shared" si="1501"/>
        <v>5.3587773480141441E-4</v>
      </c>
      <c r="BC1224" s="5">
        <f t="shared" si="1502"/>
        <v>4.0380187324510184E-4</v>
      </c>
      <c r="BD1224" s="5">
        <f t="shared" si="1503"/>
        <v>2.2163704987380094E-2</v>
      </c>
      <c r="BE1224" s="5">
        <f t="shared" si="1504"/>
        <v>3.1497227938775268E-2</v>
      </c>
      <c r="BF1224" s="5">
        <f t="shared" si="1505"/>
        <v>2.238063014266E-2</v>
      </c>
      <c r="BG1224" s="5">
        <f t="shared" si="1506"/>
        <v>1.0601834687509283E-2</v>
      </c>
      <c r="BH1224" s="5">
        <f t="shared" si="1507"/>
        <v>3.7666130720453955E-3</v>
      </c>
      <c r="BI1224" s="5">
        <f t="shared" si="1508"/>
        <v>1.0705599136510446E-3</v>
      </c>
      <c r="BJ1224" s="8">
        <f t="shared" si="1509"/>
        <v>9.6277794046415108E-2</v>
      </c>
      <c r="BK1224" s="8">
        <f t="shared" si="1510"/>
        <v>0.10912589789755425</v>
      </c>
      <c r="BL1224" s="8">
        <f t="shared" si="1511"/>
        <v>0.65633958952182081</v>
      </c>
      <c r="BM1224" s="8">
        <f t="shared" si="1512"/>
        <v>0.80185895071864888</v>
      </c>
      <c r="BN1224" s="8">
        <f t="shared" si="1513"/>
        <v>0.1096259710806016</v>
      </c>
    </row>
    <row r="1225" spans="1:66" x14ac:dyDescent="0.25">
      <c r="A1225" t="s">
        <v>134</v>
      </c>
      <c r="B1225" t="s">
        <v>360</v>
      </c>
      <c r="C1225" t="s">
        <v>290</v>
      </c>
      <c r="D1225" s="7" t="s">
        <v>531</v>
      </c>
      <c r="E1225">
        <f>VLOOKUP(A1225,home!$A$2:$E$405,3,FALSE)</f>
        <v>1.5832999999999999</v>
      </c>
      <c r="F1225">
        <f>VLOOKUP(B1225,home!$B$2:$E$405,3,FALSE)</f>
        <v>0.31580000000000003</v>
      </c>
      <c r="G1225">
        <f>VLOOKUP(C1225,away!$B$2:$E$405,4,FALSE)</f>
        <v>0.94740000000000002</v>
      </c>
      <c r="H1225">
        <f>VLOOKUP(A1225,away!$A$2:$E$405,3,FALSE)</f>
        <v>1.1943999999999999</v>
      </c>
      <c r="I1225">
        <f>VLOOKUP(C1225,away!$B$2:$E$405,3,FALSE)</f>
        <v>0.62790000000000001</v>
      </c>
      <c r="J1225">
        <f>VLOOKUP(B1225,home!$B$2:$E$405,4,FALSE)</f>
        <v>1.6745000000000001</v>
      </c>
      <c r="K1225" s="3">
        <f t="shared" si="1458"/>
        <v>0.47370581703600001</v>
      </c>
      <c r="L1225" s="3">
        <f t="shared" si="1459"/>
        <v>1.2558143161199999</v>
      </c>
      <c r="M1225" s="5">
        <f t="shared" si="1460"/>
        <v>0.17736950329528034</v>
      </c>
      <c r="N1225" s="5">
        <f t="shared" si="1461"/>
        <v>8.4020965475760268E-2</v>
      </c>
      <c r="O1225" s="5">
        <f t="shared" si="1462"/>
        <v>0.22274316148130652</v>
      </c>
      <c r="P1225" s="5">
        <f t="shared" si="1463"/>
        <v>0.10551473129868398</v>
      </c>
      <c r="Q1225" s="5">
        <f t="shared" si="1464"/>
        <v>1.9900610049424283E-2</v>
      </c>
      <c r="R1225" s="5">
        <f t="shared" si="1465"/>
        <v>0.1398620255030269</v>
      </c>
      <c r="S1225" s="5">
        <f t="shared" si="1466"/>
        <v>1.5692323531090561E-2</v>
      </c>
      <c r="T1225" s="5">
        <f t="shared" si="1467"/>
        <v>2.4991470999588553E-2</v>
      </c>
      <c r="U1225" s="5">
        <f t="shared" si="1468"/>
        <v>6.6253455063221209E-2</v>
      </c>
      <c r="V1225" s="5">
        <f t="shared" si="1469"/>
        <v>1.0372391282812271E-3</v>
      </c>
      <c r="W1225" s="5">
        <f t="shared" si="1470"/>
        <v>3.1423449143257887E-3</v>
      </c>
      <c r="X1225" s="5">
        <f t="shared" si="1471"/>
        <v>3.9462017295971994E-3</v>
      </c>
      <c r="Y1225" s="5">
        <f t="shared" si="1472"/>
        <v>2.477848313162835E-3</v>
      </c>
      <c r="Z1225" s="5">
        <f t="shared" si="1473"/>
        <v>5.8546911302747237E-2</v>
      </c>
      <c r="AA1225" s="5">
        <f t="shared" si="1474"/>
        <v>2.7734012453602099E-2</v>
      </c>
      <c r="AB1225" s="5">
        <f t="shared" si="1475"/>
        <v>6.568881514510092E-3</v>
      </c>
      <c r="AC1225" s="5">
        <f t="shared" si="1476"/>
        <v>3.8564975192943425E-5</v>
      </c>
      <c r="AD1225" s="5">
        <f t="shared" si="1477"/>
        <v>3.7213676626240424E-4</v>
      </c>
      <c r="AE1225" s="5">
        <f t="shared" si="1478"/>
        <v>4.6733467862692936E-4</v>
      </c>
      <c r="AF1225" s="5">
        <f t="shared" si="1479"/>
        <v>2.9344278991951873E-4</v>
      </c>
      <c r="AG1225" s="5">
        <f t="shared" si="1480"/>
        <v>1.2283655218104175E-4</v>
      </c>
      <c r="AH1225" s="5">
        <f t="shared" si="1481"/>
        <v>1.8381012344649464E-2</v>
      </c>
      <c r="AI1225" s="5">
        <f t="shared" si="1482"/>
        <v>8.7071924706709752E-3</v>
      </c>
      <c r="AJ1225" s="5">
        <f t="shared" si="1483"/>
        <v>2.0623238617044509E-3</v>
      </c>
      <c r="AK1225" s="5">
        <f t="shared" si="1484"/>
        <v>3.2564493663384865E-4</v>
      </c>
      <c r="AL1225" s="5">
        <f t="shared" si="1485"/>
        <v>9.1767139658717459E-7</v>
      </c>
      <c r="AM1225" s="5">
        <f t="shared" si="1486"/>
        <v>3.5256670182293439E-5</v>
      </c>
      <c r="AN1225" s="5">
        <f t="shared" si="1487"/>
        <v>4.4275831153645216E-5</v>
      </c>
      <c r="AO1225" s="5">
        <f t="shared" si="1488"/>
        <v>2.780111131042979E-5</v>
      </c>
      <c r="AP1225" s="5">
        <f t="shared" si="1489"/>
        <v>1.1637677862561127E-5</v>
      </c>
      <c r="AQ1225" s="5">
        <f t="shared" si="1490"/>
        <v>3.6536906165492679E-6</v>
      </c>
      <c r="AR1225" s="5">
        <f t="shared" si="1491"/>
        <v>4.6166276894378409E-3</v>
      </c>
      <c r="AS1225" s="5">
        <f t="shared" si="1492"/>
        <v>2.1869233915761733E-3</v>
      </c>
      <c r="AT1225" s="5">
        <f t="shared" si="1493"/>
        <v>5.1797916600086573E-4</v>
      </c>
      <c r="AU1225" s="5">
        <f t="shared" si="1494"/>
        <v>8.1789914679355355E-5</v>
      </c>
      <c r="AV1225" s="5">
        <f t="shared" si="1495"/>
        <v>9.6860895896221878E-6</v>
      </c>
      <c r="AW1225" s="5">
        <f t="shared" si="1496"/>
        <v>1.5164176891313235E-8</v>
      </c>
      <c r="AX1225" s="5">
        <f t="shared" si="1497"/>
        <v>2.7835482924453491E-6</v>
      </c>
      <c r="AY1225" s="5">
        <f t="shared" si="1498"/>
        <v>3.4956197952642488E-6</v>
      </c>
      <c r="AZ1225" s="5">
        <f t="shared" si="1499"/>
        <v>2.1949246913026544E-6</v>
      </c>
      <c r="BA1225" s="5">
        <f t="shared" si="1500"/>
        <v>9.1880595004771504E-7</v>
      </c>
      <c r="BB1225" s="5">
        <f t="shared" si="1501"/>
        <v>2.8846241645153966E-7</v>
      </c>
      <c r="BC1225" s="5">
        <f t="shared" si="1502"/>
        <v>7.2451046448482465E-8</v>
      </c>
      <c r="BD1225" s="5">
        <f t="shared" si="1503"/>
        <v>9.6627119076534026E-4</v>
      </c>
      <c r="BE1225" s="5">
        <f t="shared" si="1504"/>
        <v>4.5772828389984408E-4</v>
      </c>
      <c r="BF1225" s="5">
        <f t="shared" si="1505"/>
        <v>1.0841427535263091E-4</v>
      </c>
      <c r="BG1225" s="5">
        <f t="shared" si="1506"/>
        <v>1.7118824294761308E-5</v>
      </c>
      <c r="BH1225" s="5">
        <f t="shared" si="1507"/>
        <v>2.0273216623114075E-6</v>
      </c>
      <c r="BI1225" s="5">
        <f t="shared" si="1508"/>
        <v>1.9207081288800142E-7</v>
      </c>
      <c r="BJ1225" s="8">
        <f t="shared" si="1509"/>
        <v>0.13986757106216624</v>
      </c>
      <c r="BK1225" s="8">
        <f t="shared" si="1510"/>
        <v>0.29965677551972097</v>
      </c>
      <c r="BL1225" s="8">
        <f t="shared" si="1511"/>
        <v>0.50160246784739726</v>
      </c>
      <c r="BM1225" s="8">
        <f t="shared" si="1512"/>
        <v>0.25025924817293094</v>
      </c>
      <c r="BN1225" s="8">
        <f t="shared" si="1513"/>
        <v>0.74941099710348236</v>
      </c>
    </row>
    <row r="1226" spans="1:66" x14ac:dyDescent="0.25">
      <c r="A1226" t="s">
        <v>134</v>
      </c>
      <c r="B1226" t="s">
        <v>366</v>
      </c>
      <c r="C1226" t="s">
        <v>446</v>
      </c>
      <c r="D1226" s="7" t="s">
        <v>531</v>
      </c>
      <c r="E1226">
        <f>VLOOKUP(A1226,home!$A$2:$E$405,3,FALSE)</f>
        <v>1.5832999999999999</v>
      </c>
      <c r="F1226">
        <f>VLOOKUP(B1226,home!$B$2:$E$405,3,FALSE)</f>
        <v>1.4211</v>
      </c>
      <c r="G1226">
        <f>VLOOKUP(C1226,away!$B$2:$E$405,4,FALSE)</f>
        <v>0.78949999999999998</v>
      </c>
      <c r="H1226">
        <f>VLOOKUP(A1226,away!$A$2:$E$405,3,FALSE)</f>
        <v>1.1943999999999999</v>
      </c>
      <c r="I1226">
        <f>VLOOKUP(C1226,away!$B$2:$E$405,3,FALSE)</f>
        <v>0.83720000000000006</v>
      </c>
      <c r="J1226">
        <f>VLOOKUP(B1226,home!$B$2:$E$405,4,FALSE)</f>
        <v>0.62790000000000001</v>
      </c>
      <c r="K1226" s="3">
        <f t="shared" si="1458"/>
        <v>1.7763968138849999</v>
      </c>
      <c r="L1226" s="3">
        <f t="shared" si="1459"/>
        <v>0.62786965987200005</v>
      </c>
      <c r="M1226" s="5">
        <f t="shared" si="1460"/>
        <v>9.0331732009750337E-2</v>
      </c>
      <c r="N1226" s="5">
        <f t="shared" si="1461"/>
        <v>0.16046500093483421</v>
      </c>
      <c r="O1226" s="5">
        <f t="shared" si="1462"/>
        <v>5.6716553852610596E-2</v>
      </c>
      <c r="P1226" s="5">
        <f t="shared" si="1463"/>
        <v>0.1007511055583145</v>
      </c>
      <c r="Q1226" s="5">
        <f t="shared" si="1464"/>
        <v>0.14252475820034652</v>
      </c>
      <c r="R1226" s="5">
        <f t="shared" si="1465"/>
        <v>1.7805301688275297E-2</v>
      </c>
      <c r="S1226" s="5">
        <f t="shared" si="1466"/>
        <v>2.8093077165084589E-2</v>
      </c>
      <c r="T1226" s="5">
        <f t="shared" si="1467"/>
        <v>8.94869714545906E-2</v>
      </c>
      <c r="U1226" s="5">
        <f t="shared" si="1468"/>
        <v>3.1629281189313449E-2</v>
      </c>
      <c r="V1226" s="5">
        <f t="shared" si="1469"/>
        <v>3.4814990873021485E-3</v>
      </c>
      <c r="W1226" s="5">
        <f t="shared" si="1470"/>
        <v>8.4393508788941876E-2</v>
      </c>
      <c r="X1226" s="5">
        <f t="shared" si="1471"/>
        <v>5.2988123658717572E-2</v>
      </c>
      <c r="Y1226" s="5">
        <f t="shared" si="1472"/>
        <v>1.6634817589427243E-2</v>
      </c>
      <c r="Z1226" s="5">
        <f t="shared" si="1473"/>
        <v>3.7264695716452525E-3</v>
      </c>
      <c r="AA1226" s="5">
        <f t="shared" si="1474"/>
        <v>6.6196886741100285E-3</v>
      </c>
      <c r="AB1226" s="5">
        <f t="shared" si="1475"/>
        <v>5.8795969347998373E-3</v>
      </c>
      <c r="AC1226" s="5">
        <f t="shared" si="1476"/>
        <v>2.4269218180722815E-4</v>
      </c>
      <c r="AD1226" s="5">
        <f t="shared" si="1477"/>
        <v>3.7479090031313014E-2</v>
      </c>
      <c r="AE1226" s="5">
        <f t="shared" si="1478"/>
        <v>2.3531983510272563E-2</v>
      </c>
      <c r="AF1226" s="5">
        <f t="shared" si="1479"/>
        <v>7.3875092413541749E-3</v>
      </c>
      <c r="AG1226" s="5">
        <f t="shared" si="1480"/>
        <v>1.5461309715567675E-3</v>
      </c>
      <c r="AH1226" s="5">
        <f t="shared" si="1481"/>
        <v>5.8493429561806557E-4</v>
      </c>
      <c r="AI1226" s="5">
        <f t="shared" si="1482"/>
        <v>1.0390754190679986E-3</v>
      </c>
      <c r="AJ1226" s="5">
        <f t="shared" si="1483"/>
        <v>9.2290513190930695E-4</v>
      </c>
      <c r="AK1226" s="5">
        <f t="shared" si="1484"/>
        <v>5.4648191194726957E-4</v>
      </c>
      <c r="AL1226" s="5">
        <f t="shared" si="1485"/>
        <v>1.0827426900127812E-5</v>
      </c>
      <c r="AM1226" s="5">
        <f t="shared" si="1486"/>
        <v>1.3315547223786689E-2</v>
      </c>
      <c r="AN1226" s="5">
        <f t="shared" si="1487"/>
        <v>8.3604281064085014E-3</v>
      </c>
      <c r="AO1226" s="5">
        <f t="shared" si="1488"/>
        <v>2.624629575777508E-3</v>
      </c>
      <c r="AP1226" s="5">
        <f t="shared" si="1489"/>
        <v>5.4930842634447186E-4</v>
      </c>
      <c r="AQ1226" s="5">
        <f t="shared" si="1490"/>
        <v>8.6223523703431794E-5</v>
      </c>
      <c r="AR1226" s="5">
        <f t="shared" si="1491"/>
        <v>7.3452499447436561E-5</v>
      </c>
      <c r="AS1226" s="5">
        <f t="shared" si="1492"/>
        <v>1.3048078599031606E-4</v>
      </c>
      <c r="AT1226" s="5">
        <f t="shared" si="1493"/>
        <v>1.1589282625320399E-4</v>
      </c>
      <c r="AU1226" s="5">
        <f t="shared" si="1494"/>
        <v>6.8623882436106496E-5</v>
      </c>
      <c r="AV1226" s="5">
        <f t="shared" si="1495"/>
        <v>3.0475811528979591E-5</v>
      </c>
      <c r="AW1226" s="5">
        <f t="shared" si="1496"/>
        <v>3.3545343439162004E-7</v>
      </c>
      <c r="AX1226" s="5">
        <f t="shared" si="1497"/>
        <v>3.9422826105783224E-3</v>
      </c>
      <c r="AY1226" s="5">
        <f t="shared" si="1498"/>
        <v>2.4752396418231113E-3</v>
      </c>
      <c r="AZ1226" s="5">
        <f t="shared" si="1499"/>
        <v>7.7706393600658413E-4</v>
      </c>
      <c r="BA1226" s="5">
        <f t="shared" si="1500"/>
        <v>1.6263162306641719E-4</v>
      </c>
      <c r="BB1226" s="5">
        <f t="shared" si="1501"/>
        <v>2.5527865464785671E-5</v>
      </c>
      <c r="BC1226" s="5">
        <f t="shared" si="1502"/>
        <v>3.2056344413266313E-6</v>
      </c>
      <c r="BD1226" s="5">
        <f t="shared" si="1503"/>
        <v>7.6864326408017078E-6</v>
      </c>
      <c r="BE1226" s="5">
        <f t="shared" si="1504"/>
        <v>1.3654154453261822E-5</v>
      </c>
      <c r="BF1226" s="5">
        <f t="shared" si="1505"/>
        <v>1.2127598233533994E-5</v>
      </c>
      <c r="BG1226" s="5">
        <f t="shared" si="1506"/>
        <v>7.1811422873757145E-6</v>
      </c>
      <c r="BH1226" s="5">
        <f t="shared" si="1507"/>
        <v>3.1891395698372641E-6</v>
      </c>
      <c r="BI1226" s="5">
        <f t="shared" si="1508"/>
        <v>1.1330354741786983E-6</v>
      </c>
      <c r="BJ1226" s="8">
        <f t="shared" si="1509"/>
        <v>0.64875998254875555</v>
      </c>
      <c r="BK1226" s="8">
        <f t="shared" si="1510"/>
        <v>0.22538617307098199</v>
      </c>
      <c r="BL1226" s="8">
        <f t="shared" si="1511"/>
        <v>0.12220771640596688</v>
      </c>
      <c r="BM1226" s="8">
        <f t="shared" si="1512"/>
        <v>0.42901098516482972</v>
      </c>
      <c r="BN1226" s="8">
        <f t="shared" si="1513"/>
        <v>0.56859445224413152</v>
      </c>
    </row>
    <row r="1227" spans="1:66" x14ac:dyDescent="0.25">
      <c r="A1227" t="s">
        <v>134</v>
      </c>
      <c r="B1227" t="s">
        <v>136</v>
      </c>
      <c r="C1227" t="s">
        <v>135</v>
      </c>
      <c r="D1227" s="7" t="s">
        <v>531</v>
      </c>
      <c r="E1227">
        <f>VLOOKUP(A1227,home!$A$2:$E$405,3,FALSE)</f>
        <v>1.5832999999999999</v>
      </c>
      <c r="F1227">
        <f>VLOOKUP(B1227,home!$B$2:$E$405,3,FALSE)</f>
        <v>2.2105999999999999</v>
      </c>
      <c r="G1227">
        <f>VLOOKUP(C1227,away!$B$2:$E$405,4,FALSE)</f>
        <v>1.1052999999999999</v>
      </c>
      <c r="H1227">
        <f>VLOOKUP(A1227,away!$A$2:$E$405,3,FALSE)</f>
        <v>1.1943999999999999</v>
      </c>
      <c r="I1227">
        <f>VLOOKUP(C1227,away!$B$2:$E$405,3,FALSE)</f>
        <v>0</v>
      </c>
      <c r="J1227">
        <f>VLOOKUP(B1227,home!$B$2:$E$405,4,FALSE)</f>
        <v>0.62790000000000001</v>
      </c>
      <c r="K1227" s="3">
        <f t="shared" si="1458"/>
        <v>3.8685975057939994</v>
      </c>
      <c r="L1227" s="3">
        <f t="shared" si="1459"/>
        <v>0</v>
      </c>
      <c r="M1227" s="5">
        <f t="shared" si="1460"/>
        <v>2.0887643691175885E-2</v>
      </c>
      <c r="N1227" s="5">
        <f t="shared" si="1461"/>
        <v>8.0805886285596804E-2</v>
      </c>
      <c r="O1227" s="5">
        <f t="shared" si="1462"/>
        <v>0</v>
      </c>
      <c r="P1227" s="5">
        <f t="shared" si="1463"/>
        <v>0</v>
      </c>
      <c r="Q1227" s="5">
        <f t="shared" si="1464"/>
        <v>0.1563027250689667</v>
      </c>
      <c r="R1227" s="5">
        <f t="shared" si="1465"/>
        <v>0</v>
      </c>
      <c r="S1227" s="5">
        <f t="shared" si="1466"/>
        <v>0</v>
      </c>
      <c r="T1227" s="5">
        <f t="shared" si="1467"/>
        <v>0</v>
      </c>
      <c r="U1227" s="5">
        <f t="shared" si="1468"/>
        <v>0</v>
      </c>
      <c r="V1227" s="5">
        <f t="shared" si="1469"/>
        <v>0</v>
      </c>
      <c r="W1227" s="5">
        <f t="shared" si="1470"/>
        <v>0.20155744411686993</v>
      </c>
      <c r="X1227" s="5">
        <f t="shared" si="1471"/>
        <v>0</v>
      </c>
      <c r="Y1227" s="5">
        <f t="shared" si="1472"/>
        <v>0</v>
      </c>
      <c r="Z1227" s="5">
        <f t="shared" si="1473"/>
        <v>0</v>
      </c>
      <c r="AA1227" s="5">
        <f t="shared" si="1474"/>
        <v>0</v>
      </c>
      <c r="AB1227" s="5">
        <f t="shared" si="1475"/>
        <v>0</v>
      </c>
      <c r="AC1227" s="5">
        <f t="shared" si="1476"/>
        <v>0</v>
      </c>
      <c r="AD1227" s="5">
        <f t="shared" si="1477"/>
        <v>0.19493615639618408</v>
      </c>
      <c r="AE1227" s="5">
        <f t="shared" si="1478"/>
        <v>0</v>
      </c>
      <c r="AF1227" s="5">
        <f t="shared" si="1479"/>
        <v>0</v>
      </c>
      <c r="AG1227" s="5">
        <f t="shared" si="1480"/>
        <v>0</v>
      </c>
      <c r="AH1227" s="5">
        <f t="shared" si="1481"/>
        <v>0</v>
      </c>
      <c r="AI1227" s="5">
        <f t="shared" si="1482"/>
        <v>0</v>
      </c>
      <c r="AJ1227" s="5">
        <f t="shared" si="1483"/>
        <v>0</v>
      </c>
      <c r="AK1227" s="5">
        <f t="shared" si="1484"/>
        <v>0</v>
      </c>
      <c r="AL1227" s="5">
        <f t="shared" si="1485"/>
        <v>0</v>
      </c>
      <c r="AM1227" s="5">
        <f t="shared" si="1486"/>
        <v>0.15082590568466933</v>
      </c>
      <c r="AN1227" s="5">
        <f t="shared" si="1487"/>
        <v>0</v>
      </c>
      <c r="AO1227" s="5">
        <f t="shared" si="1488"/>
        <v>0</v>
      </c>
      <c r="AP1227" s="5">
        <f t="shared" si="1489"/>
        <v>0</v>
      </c>
      <c r="AQ1227" s="5">
        <f t="shared" si="1490"/>
        <v>0</v>
      </c>
      <c r="AR1227" s="5">
        <f t="shared" si="1491"/>
        <v>0</v>
      </c>
      <c r="AS1227" s="5">
        <f t="shared" si="1492"/>
        <v>0</v>
      </c>
      <c r="AT1227" s="5">
        <f t="shared" si="1493"/>
        <v>0</v>
      </c>
      <c r="AU1227" s="5">
        <f t="shared" si="1494"/>
        <v>0</v>
      </c>
      <c r="AV1227" s="5">
        <f t="shared" si="1495"/>
        <v>0</v>
      </c>
      <c r="AW1227" s="5">
        <f t="shared" si="1496"/>
        <v>0</v>
      </c>
      <c r="AX1227" s="5">
        <f t="shared" si="1497"/>
        <v>9.7247453756805408E-2</v>
      </c>
      <c r="AY1227" s="5">
        <f t="shared" si="1498"/>
        <v>0</v>
      </c>
      <c r="AZ1227" s="5">
        <f t="shared" si="1499"/>
        <v>0</v>
      </c>
      <c r="BA1227" s="5">
        <f t="shared" si="1500"/>
        <v>0</v>
      </c>
      <c r="BB1227" s="5">
        <f t="shared" si="1501"/>
        <v>0</v>
      </c>
      <c r="BC1227" s="5">
        <f t="shared" si="1502"/>
        <v>0</v>
      </c>
      <c r="BD1227" s="5">
        <f t="shared" si="1503"/>
        <v>0</v>
      </c>
      <c r="BE1227" s="5">
        <f t="shared" si="1504"/>
        <v>0</v>
      </c>
      <c r="BF1227" s="5">
        <f t="shared" si="1505"/>
        <v>0</v>
      </c>
      <c r="BG1227" s="5">
        <f t="shared" si="1506"/>
        <v>0</v>
      </c>
      <c r="BH1227" s="5">
        <f t="shared" si="1507"/>
        <v>0</v>
      </c>
      <c r="BI1227" s="5">
        <f t="shared" si="1508"/>
        <v>0</v>
      </c>
      <c r="BJ1227" s="8">
        <f t="shared" si="1509"/>
        <v>0.88167557130909235</v>
      </c>
      <c r="BK1227" s="8">
        <f t="shared" si="1510"/>
        <v>2.0887643691175885E-2</v>
      </c>
      <c r="BL1227" s="8">
        <f t="shared" si="1511"/>
        <v>0</v>
      </c>
      <c r="BM1227" s="8">
        <f t="shared" si="1512"/>
        <v>0.64456695995452884</v>
      </c>
      <c r="BN1227" s="8">
        <f t="shared" si="1513"/>
        <v>0.25799625504573942</v>
      </c>
    </row>
    <row r="1228" spans="1:66" x14ac:dyDescent="0.25">
      <c r="A1228" t="s">
        <v>134</v>
      </c>
      <c r="B1228" t="s">
        <v>485</v>
      </c>
      <c r="C1228" t="s">
        <v>310</v>
      </c>
      <c r="D1228" s="7" t="s">
        <v>531</v>
      </c>
      <c r="E1228">
        <f>VLOOKUP(A1228,home!$A$2:$E$405,3,FALSE)</f>
        <v>1.5832999999999999</v>
      </c>
      <c r="F1228">
        <f>VLOOKUP(B1228,home!$B$2:$E$405,3,FALSE)</f>
        <v>0.78949999999999998</v>
      </c>
      <c r="G1228">
        <f>VLOOKUP(C1228,away!$B$2:$E$405,4,FALSE)</f>
        <v>1.2632000000000001</v>
      </c>
      <c r="H1228">
        <f>VLOOKUP(A1228,away!$A$2:$E$405,3,FALSE)</f>
        <v>1.1943999999999999</v>
      </c>
      <c r="I1228">
        <f>VLOOKUP(C1228,away!$B$2:$E$405,3,FALSE)</f>
        <v>0.41860000000000003</v>
      </c>
      <c r="J1228">
        <f>VLOOKUP(B1228,home!$B$2:$E$405,4,FALSE)</f>
        <v>0.62790000000000001</v>
      </c>
      <c r="K1228" s="3">
        <f t="shared" si="1458"/>
        <v>1.57901939012</v>
      </c>
      <c r="L1228" s="3">
        <f t="shared" si="1459"/>
        <v>0.31393482993600003</v>
      </c>
      <c r="M1228" s="5">
        <f t="shared" si="1460"/>
        <v>0.15062616805338733</v>
      </c>
      <c r="N1228" s="5">
        <f t="shared" si="1461"/>
        <v>0.23784164001577232</v>
      </c>
      <c r="O1228" s="5">
        <f t="shared" si="1462"/>
        <v>4.7286800451751508E-2</v>
      </c>
      <c r="P1228" s="5">
        <f t="shared" si="1463"/>
        <v>7.4666774810050823E-2</v>
      </c>
      <c r="Q1228" s="5">
        <f t="shared" si="1464"/>
        <v>0.18777828068142272</v>
      </c>
      <c r="R1228" s="5">
        <f t="shared" si="1465"/>
        <v>7.4224868290190885E-3</v>
      </c>
      <c r="S1228" s="5">
        <f t="shared" si="1466"/>
        <v>9.2532514977059187E-3</v>
      </c>
      <c r="T1228" s="5">
        <f t="shared" si="1467"/>
        <v>5.8950142611396916E-2</v>
      </c>
      <c r="U1228" s="5">
        <f t="shared" si="1468"/>
        <v>1.1720250625931456E-2</v>
      </c>
      <c r="V1228" s="5">
        <f t="shared" si="1469"/>
        <v>5.0965797183623036E-4</v>
      </c>
      <c r="W1228" s="5">
        <f t="shared" si="1470"/>
        <v>9.883518207978742E-2</v>
      </c>
      <c r="X1228" s="5">
        <f t="shared" si="1471"/>
        <v>3.1027806077911658E-2</v>
      </c>
      <c r="Y1228" s="5">
        <f t="shared" si="1472"/>
        <v>4.8703545121781917E-3</v>
      </c>
      <c r="Z1228" s="5">
        <f t="shared" si="1473"/>
        <v>7.7672571345676928E-4</v>
      </c>
      <c r="AA1228" s="5">
        <f t="shared" si="1474"/>
        <v>1.22646496235303E-3</v>
      </c>
      <c r="AB1228" s="5">
        <f t="shared" si="1475"/>
        <v>9.6830597842911511E-4</v>
      </c>
      <c r="AC1228" s="5">
        <f t="shared" si="1476"/>
        <v>1.5790133574165532E-5</v>
      </c>
      <c r="AD1228" s="5">
        <f t="shared" si="1477"/>
        <v>3.9015667232506296E-2</v>
      </c>
      <c r="AE1228" s="5">
        <f t="shared" si="1478"/>
        <v>1.2248376857476432E-2</v>
      </c>
      <c r="AF1228" s="5">
        <f t="shared" si="1479"/>
        <v>1.9225960528719509E-3</v>
      </c>
      <c r="AG1228" s="5">
        <f t="shared" si="1480"/>
        <v>2.011899549646603E-4</v>
      </c>
      <c r="AH1228" s="5">
        <f t="shared" si="1481"/>
        <v>6.0960313690242279E-5</v>
      </c>
      <c r="AI1228" s="5">
        <f t="shared" si="1482"/>
        <v>9.6257517344690264E-5</v>
      </c>
      <c r="AJ1228" s="5">
        <f t="shared" si="1483"/>
        <v>7.5996243166039071E-5</v>
      </c>
      <c r="AK1228" s="5">
        <f t="shared" si="1484"/>
        <v>3.9999847178483413E-5</v>
      </c>
      <c r="AL1228" s="5">
        <f t="shared" si="1485"/>
        <v>3.130925689844172E-7</v>
      </c>
      <c r="AM1228" s="5">
        <f t="shared" si="1486"/>
        <v>1.2321299015719381E-2</v>
      </c>
      <c r="AN1228" s="5">
        <f t="shared" si="1487"/>
        <v>3.8680849110904682E-3</v>
      </c>
      <c r="AO1228" s="5">
        <f t="shared" si="1488"/>
        <v>6.071632893705969E-4</v>
      </c>
      <c r="AP1228" s="5">
        <f t="shared" si="1489"/>
        <v>6.3536567997313581E-5</v>
      </c>
      <c r="AQ1228" s="5">
        <f t="shared" si="1490"/>
        <v>4.9865854172384336E-6</v>
      </c>
      <c r="AR1228" s="5">
        <f t="shared" si="1491"/>
        <v>3.8275131422382854E-6</v>
      </c>
      <c r="AS1228" s="5">
        <f t="shared" si="1492"/>
        <v>6.0437174675333836E-6</v>
      </c>
      <c r="AT1228" s="5">
        <f t="shared" si="1493"/>
        <v>4.7715735348210774E-6</v>
      </c>
      <c r="AU1228" s="5">
        <f t="shared" si="1494"/>
        <v>2.5114690442886366E-6</v>
      </c>
      <c r="AV1228" s="5">
        <f t="shared" si="1495"/>
        <v>9.9141457965447631E-7</v>
      </c>
      <c r="AW1228" s="5">
        <f t="shared" si="1496"/>
        <v>4.3111906054091938E-9</v>
      </c>
      <c r="AX1228" s="5">
        <f t="shared" si="1497"/>
        <v>3.2425950095478998E-3</v>
      </c>
      <c r="AY1228" s="5">
        <f t="shared" si="1498"/>
        <v>1.0179635128737424E-3</v>
      </c>
      <c r="AZ1228" s="5">
        <f t="shared" si="1499"/>
        <v>1.5978710114753571E-4</v>
      </c>
      <c r="BA1228" s="5">
        <f t="shared" si="1500"/>
        <v>1.6720912141572688E-5</v>
      </c>
      <c r="BB1228" s="5">
        <f t="shared" si="1501"/>
        <v>1.3123191773848546E-6</v>
      </c>
      <c r="BC1228" s="5">
        <f t="shared" si="1502"/>
        <v>8.2396539554813187E-8</v>
      </c>
      <c r="BD1228" s="5">
        <f t="shared" si="1503"/>
        <v>2.0026494789773014E-7</v>
      </c>
      <c r="BE1228" s="5">
        <f t="shared" si="1504"/>
        <v>3.1622223589188743E-7</v>
      </c>
      <c r="BF1228" s="5">
        <f t="shared" si="1505"/>
        <v>2.4966052103019546E-7</v>
      </c>
      <c r="BG1228" s="5">
        <f t="shared" si="1506"/>
        <v>1.3140626788471355E-7</v>
      </c>
      <c r="BH1228" s="5">
        <f t="shared" si="1507"/>
        <v>5.1873261243316472E-8</v>
      </c>
      <c r="BI1228" s="5">
        <f t="shared" si="1508"/>
        <v>1.6381777066391388E-8</v>
      </c>
      <c r="BJ1228" s="8">
        <f t="shared" si="1509"/>
        <v>0.69399476769731139</v>
      </c>
      <c r="BK1228" s="8">
        <f t="shared" si="1510"/>
        <v>0.2360899190719972</v>
      </c>
      <c r="BL1228" s="8">
        <f t="shared" si="1511"/>
        <v>6.8916634265643179E-2</v>
      </c>
      <c r="BM1228" s="8">
        <f t="shared" si="1512"/>
        <v>0.29313793670532157</v>
      </c>
      <c r="BN1228" s="8">
        <f t="shared" si="1513"/>
        <v>0.70562215084140378</v>
      </c>
    </row>
    <row r="1229" spans="1:66" x14ac:dyDescent="0.25">
      <c r="A1229" t="s">
        <v>134</v>
      </c>
      <c r="B1229" t="s">
        <v>338</v>
      </c>
      <c r="C1229" t="s">
        <v>444</v>
      </c>
      <c r="D1229" s="7" t="s">
        <v>531</v>
      </c>
      <c r="E1229">
        <f>VLOOKUP(A1229,home!$A$2:$E$405,3,FALSE)</f>
        <v>1.5832999999999999</v>
      </c>
      <c r="F1229">
        <f>VLOOKUP(B1229,home!$B$2:$E$405,3,FALSE)</f>
        <v>1.2632000000000001</v>
      </c>
      <c r="G1229">
        <f>VLOOKUP(C1229,away!$B$2:$E$405,4,FALSE)</f>
        <v>1.4211</v>
      </c>
      <c r="H1229">
        <f>VLOOKUP(A1229,away!$A$2:$E$405,3,FALSE)</f>
        <v>1.1943999999999999</v>
      </c>
      <c r="I1229">
        <f>VLOOKUP(C1229,away!$B$2:$E$405,3,FALSE)</f>
        <v>1.0466</v>
      </c>
      <c r="J1229">
        <f>VLOOKUP(B1229,home!$B$2:$E$405,4,FALSE)</f>
        <v>0.41860000000000003</v>
      </c>
      <c r="K1229" s="3">
        <f t="shared" si="1458"/>
        <v>2.8422349022160001</v>
      </c>
      <c r="L1229" s="3">
        <f t="shared" si="1459"/>
        <v>0.52327471414399995</v>
      </c>
      <c r="M1229" s="5">
        <f t="shared" si="1460"/>
        <v>3.4544407236423956E-2</v>
      </c>
      <c r="N1229" s="5">
        <f t="shared" si="1461"/>
        <v>9.8183319923727114E-2</v>
      </c>
      <c r="O1229" s="5">
        <f t="shared" si="1462"/>
        <v>1.8076214821913669E-2</v>
      </c>
      <c r="P1229" s="5">
        <f t="shared" si="1463"/>
        <v>5.1376848666797204E-2</v>
      </c>
      <c r="Q1229" s="5">
        <f t="shared" si="1464"/>
        <v>0.13953002935132841</v>
      </c>
      <c r="R1229" s="5">
        <f t="shared" si="1465"/>
        <v>4.7294130718712043E-3</v>
      </c>
      <c r="S1229" s="5">
        <f t="shared" si="1466"/>
        <v>1.9102807010593185E-2</v>
      </c>
      <c r="T1229" s="5">
        <f t="shared" si="1467"/>
        <v>7.3012536223320296E-2</v>
      </c>
      <c r="U1229" s="5">
        <f t="shared" si="1468"/>
        <v>1.3442102899868923E-2</v>
      </c>
      <c r="V1229" s="5">
        <f t="shared" si="1469"/>
        <v>3.1567805790038189E-3</v>
      </c>
      <c r="W1229" s="5">
        <f t="shared" si="1470"/>
        <v>0.13219237310985621</v>
      </c>
      <c r="X1229" s="5">
        <f t="shared" si="1471"/>
        <v>6.9172926251076988E-2</v>
      </c>
      <c r="Y1229" s="5">
        <f t="shared" si="1472"/>
        <v>1.8098221605268149E-2</v>
      </c>
      <c r="Z1229" s="5">
        <f t="shared" si="1473"/>
        <v>8.2492742441743396E-4</v>
      </c>
      <c r="AA1229" s="5">
        <f t="shared" si="1474"/>
        <v>2.3446375174743816E-3</v>
      </c>
      <c r="AB1229" s="5">
        <f t="shared" si="1475"/>
        <v>3.3320052926053829E-3</v>
      </c>
      <c r="AC1229" s="5">
        <f t="shared" si="1476"/>
        <v>2.9343649786012558E-4</v>
      </c>
      <c r="AD1229" s="5">
        <f t="shared" si="1477"/>
        <v>9.3930444164898277E-2</v>
      </c>
      <c r="AE1229" s="5">
        <f t="shared" si="1478"/>
        <v>4.9151426319806096E-2</v>
      </c>
      <c r="AF1229" s="5">
        <f t="shared" si="1479"/>
        <v>1.2859849278633203E-2</v>
      </c>
      <c r="AG1229" s="5">
        <f t="shared" si="1480"/>
        <v>2.2430779850705716E-3</v>
      </c>
      <c r="AH1229" s="5">
        <f t="shared" si="1481"/>
        <v>1.0791591555039468E-4</v>
      </c>
      <c r="AI1229" s="5">
        <f t="shared" si="1482"/>
        <v>3.0672238168192613E-4</v>
      </c>
      <c r="AJ1229" s="5">
        <f t="shared" si="1483"/>
        <v>4.3588852925359402E-4</v>
      </c>
      <c r="AK1229" s="5">
        <f t="shared" si="1484"/>
        <v>4.1296586377338837E-4</v>
      </c>
      <c r="AL1229" s="5">
        <f t="shared" si="1485"/>
        <v>1.7456767969060452E-5</v>
      </c>
      <c r="AM1229" s="5">
        <f t="shared" si="1486"/>
        <v>5.3394477357225044E-2</v>
      </c>
      <c r="AN1229" s="5">
        <f t="shared" si="1487"/>
        <v>2.7939979875970213E-2</v>
      </c>
      <c r="AO1229" s="5">
        <f t="shared" si="1488"/>
        <v>7.3101424913937117E-3</v>
      </c>
      <c r="AP1229" s="5">
        <f t="shared" si="1489"/>
        <v>1.2750709075119843E-3</v>
      </c>
      <c r="AQ1229" s="5">
        <f t="shared" si="1490"/>
        <v>1.66803091160416E-4</v>
      </c>
      <c r="AR1229" s="5">
        <f t="shared" si="1491"/>
        <v>1.1293933972244165E-5</v>
      </c>
      <c r="AS1229" s="5">
        <f t="shared" si="1492"/>
        <v>3.2100013319235357E-5</v>
      </c>
      <c r="AT1229" s="5">
        <f t="shared" si="1493"/>
        <v>4.5617889108764606E-5</v>
      </c>
      <c r="AU1229" s="5">
        <f t="shared" si="1494"/>
        <v>4.3218918863449974E-5</v>
      </c>
      <c r="AV1229" s="5">
        <f t="shared" si="1495"/>
        <v>3.0709579907434742E-5</v>
      </c>
      <c r="AW1229" s="5">
        <f t="shared" si="1496"/>
        <v>7.211922581109025E-7</v>
      </c>
      <c r="AX1229" s="5">
        <f t="shared" si="1497"/>
        <v>2.5293274521714471E-2</v>
      </c>
      <c r="AY1229" s="5">
        <f t="shared" si="1498"/>
        <v>1.3235330995115858E-2</v>
      </c>
      <c r="AZ1229" s="5">
        <f t="shared" si="1499"/>
        <v>3.462857021535236E-3</v>
      </c>
      <c r="BA1229" s="5">
        <f t="shared" si="1500"/>
        <v>6.0400850602179798E-4</v>
      </c>
      <c r="BB1229" s="5">
        <f t="shared" si="1501"/>
        <v>7.9015594582275195E-5</v>
      </c>
      <c r="BC1229" s="5">
        <f t="shared" si="1502"/>
        <v>8.2693725335916502E-6</v>
      </c>
      <c r="BD1229" s="5">
        <f t="shared" si="1503"/>
        <v>9.8497167848121261E-7</v>
      </c>
      <c r="BE1229" s="5">
        <f t="shared" si="1504"/>
        <v>2.7995208822735783E-6</v>
      </c>
      <c r="BF1229" s="5">
        <f t="shared" si="1505"/>
        <v>3.9784479805402477E-6</v>
      </c>
      <c r="BG1229" s="5">
        <f t="shared" si="1506"/>
        <v>3.7692279023140849E-6</v>
      </c>
      <c r="BH1229" s="5">
        <f t="shared" si="1507"/>
        <v>2.678257774590873E-6</v>
      </c>
      <c r="BI1229" s="5">
        <f t="shared" si="1508"/>
        <v>1.5224475448147071E-6</v>
      </c>
      <c r="BJ1229" s="8">
        <f t="shared" si="1509"/>
        <v>0.82114343394775002</v>
      </c>
      <c r="BK1229" s="8">
        <f t="shared" si="1510"/>
        <v>0.12172706775376321</v>
      </c>
      <c r="BL1229" s="8">
        <f t="shared" si="1511"/>
        <v>4.3366539502927008E-2</v>
      </c>
      <c r="BM1229" s="8">
        <f t="shared" si="1512"/>
        <v>0.62738712575393818</v>
      </c>
      <c r="BN1229" s="8">
        <f t="shared" si="1513"/>
        <v>0.34644023307206157</v>
      </c>
    </row>
    <row r="1230" spans="1:66" x14ac:dyDescent="0.25">
      <c r="A1230" t="s">
        <v>19</v>
      </c>
      <c r="B1230" t="s">
        <v>140</v>
      </c>
      <c r="C1230" t="s">
        <v>233</v>
      </c>
      <c r="D1230" s="7" t="s">
        <v>531</v>
      </c>
      <c r="E1230">
        <f>VLOOKUP(A1230,home!$A$2:$E$405,3,FALSE)</f>
        <v>1.4750000000000001</v>
      </c>
      <c r="F1230">
        <f>VLOOKUP(B1230,home!$B$2:$E$405,3,FALSE)</f>
        <v>1.5819000000000001</v>
      </c>
      <c r="G1230">
        <f>VLOOKUP(C1230,away!$B$2:$E$405,4,FALSE)</f>
        <v>1.3559000000000001</v>
      </c>
      <c r="H1230">
        <f>VLOOKUP(A1230,away!$A$2:$E$405,3,FALSE)</f>
        <v>1.5625</v>
      </c>
      <c r="I1230">
        <f>VLOOKUP(C1230,away!$B$2:$E$405,3,FALSE)</f>
        <v>0.96</v>
      </c>
      <c r="J1230">
        <f>VLOOKUP(B1230,home!$B$2:$E$405,4,FALSE)</f>
        <v>0.64</v>
      </c>
      <c r="K1230" s="3">
        <f t="shared" si="1458"/>
        <v>3.1637248597500007</v>
      </c>
      <c r="L1230" s="3">
        <f t="shared" si="1459"/>
        <v>0.96</v>
      </c>
      <c r="M1230" s="5">
        <f t="shared" si="1460"/>
        <v>1.6184118457064061E-2</v>
      </c>
      <c r="N1230" s="5">
        <f t="shared" si="1461"/>
        <v>5.1202097895752391E-2</v>
      </c>
      <c r="O1230" s="5">
        <f t="shared" si="1462"/>
        <v>1.5536753718781495E-2</v>
      </c>
      <c r="P1230" s="5">
        <f t="shared" si="1463"/>
        <v>4.9154013979922286E-2</v>
      </c>
      <c r="Q1230" s="5">
        <f t="shared" si="1464"/>
        <v>8.0994674992072552E-2</v>
      </c>
      <c r="R1230" s="5">
        <f t="shared" si="1465"/>
        <v>7.4576417850151181E-3</v>
      </c>
      <c r="S1230" s="5">
        <f t="shared" si="1466"/>
        <v>3.7322346236347025E-2</v>
      </c>
      <c r="T1230" s="5">
        <f t="shared" si="1467"/>
        <v>7.7754887992389624E-2</v>
      </c>
      <c r="U1230" s="5">
        <f t="shared" si="1468"/>
        <v>2.35939267103627E-2</v>
      </c>
      <c r="V1230" s="5">
        <f t="shared" si="1469"/>
        <v>1.2594947691960311E-2</v>
      </c>
      <c r="W1230" s="5">
        <f t="shared" si="1470"/>
        <v>8.5414955593263842E-2</v>
      </c>
      <c r="X1230" s="5">
        <f t="shared" si="1471"/>
        <v>8.1998357369533273E-2</v>
      </c>
      <c r="Y1230" s="5">
        <f t="shared" si="1472"/>
        <v>3.9359211537375975E-2</v>
      </c>
      <c r="Z1230" s="5">
        <f t="shared" si="1473"/>
        <v>2.3864453712048378E-3</v>
      </c>
      <c r="AA1230" s="5">
        <f t="shared" si="1474"/>
        <v>7.5500565473160634E-3</v>
      </c>
      <c r="AB1230" s="5">
        <f t="shared" si="1475"/>
        <v>1.1943150795631047E-2</v>
      </c>
      <c r="AC1230" s="5">
        <f t="shared" si="1476"/>
        <v>2.3908169472183437E-3</v>
      </c>
      <c r="AD1230" s="5">
        <f t="shared" si="1477"/>
        <v>6.7557354601212816E-2</v>
      </c>
      <c r="AE1230" s="5">
        <f t="shared" si="1478"/>
        <v>6.4855060417164281E-2</v>
      </c>
      <c r="AF1230" s="5">
        <f t="shared" si="1479"/>
        <v>3.1130429000238859E-2</v>
      </c>
      <c r="AG1230" s="5">
        <f t="shared" si="1480"/>
        <v>9.9617372800764343E-3</v>
      </c>
      <c r="AH1230" s="5">
        <f t="shared" si="1481"/>
        <v>5.7274688908916097E-4</v>
      </c>
      <c r="AI1230" s="5">
        <f t="shared" si="1482"/>
        <v>1.8120135713558549E-3</v>
      </c>
      <c r="AJ1230" s="5">
        <f t="shared" si="1483"/>
        <v>2.8663561909514509E-3</v>
      </c>
      <c r="AK1230" s="5">
        <f t="shared" si="1484"/>
        <v>3.0227874460704743E-3</v>
      </c>
      <c r="AL1230" s="5">
        <f t="shared" si="1485"/>
        <v>2.9045326122340915E-4</v>
      </c>
      <c r="AM1230" s="5">
        <f t="shared" si="1486"/>
        <v>4.2746576442160601E-2</v>
      </c>
      <c r="AN1230" s="5">
        <f t="shared" si="1487"/>
        <v>4.1036713384474163E-2</v>
      </c>
      <c r="AO1230" s="5">
        <f t="shared" si="1488"/>
        <v>1.96976224245476E-2</v>
      </c>
      <c r="AP1230" s="5">
        <f t="shared" si="1489"/>
        <v>6.3032391758552327E-3</v>
      </c>
      <c r="AQ1230" s="5">
        <f t="shared" si="1490"/>
        <v>1.5127774022052555E-3</v>
      </c>
      <c r="AR1230" s="5">
        <f t="shared" si="1491"/>
        <v>1.0996740270511894E-4</v>
      </c>
      <c r="AS1230" s="5">
        <f t="shared" si="1492"/>
        <v>3.4790660570032425E-4</v>
      </c>
      <c r="AT1230" s="5">
        <f t="shared" si="1493"/>
        <v>5.5034038866267872E-4</v>
      </c>
      <c r="AU1230" s="5">
        <f t="shared" si="1494"/>
        <v>5.8037518964553121E-4</v>
      </c>
      <c r="AV1230" s="5">
        <f t="shared" si="1495"/>
        <v>4.5903685386592216E-4</v>
      </c>
      <c r="AW1230" s="5">
        <f t="shared" si="1496"/>
        <v>2.4504378750078936E-5</v>
      </c>
      <c r="AX1230" s="5">
        <f t="shared" si="1497"/>
        <v>2.2539734426544542E-2</v>
      </c>
      <c r="AY1230" s="5">
        <f t="shared" si="1498"/>
        <v>2.1638145049482756E-2</v>
      </c>
      <c r="AZ1230" s="5">
        <f t="shared" si="1499"/>
        <v>1.0386309623751724E-2</v>
      </c>
      <c r="BA1230" s="5">
        <f t="shared" si="1500"/>
        <v>3.3236190796005517E-3</v>
      </c>
      <c r="BB1230" s="5">
        <f t="shared" si="1501"/>
        <v>7.9766857910413224E-4</v>
      </c>
      <c r="BC1230" s="5">
        <f t="shared" si="1502"/>
        <v>1.5315236718799343E-4</v>
      </c>
      <c r="BD1230" s="5">
        <f t="shared" si="1503"/>
        <v>1.7594784432819019E-5</v>
      </c>
      <c r="BE1230" s="5">
        <f t="shared" si="1504"/>
        <v>5.5665056912051843E-5</v>
      </c>
      <c r="BF1230" s="5">
        <f t="shared" si="1505"/>
        <v>8.8054462186028538E-5</v>
      </c>
      <c r="BG1230" s="5">
        <f t="shared" si="1506"/>
        <v>9.2860030343284934E-5</v>
      </c>
      <c r="BH1230" s="5">
        <f t="shared" si="1507"/>
        <v>7.34458966185475E-5</v>
      </c>
      <c r="BI1230" s="5">
        <f t="shared" si="1508"/>
        <v>4.6472521795745431E-5</v>
      </c>
      <c r="BJ1230" s="8">
        <f t="shared" si="1509"/>
        <v>0.76036432463399473</v>
      </c>
      <c r="BK1230" s="8">
        <f t="shared" si="1510"/>
        <v>0.1395748416232182</v>
      </c>
      <c r="BL1230" s="8">
        <f t="shared" si="1511"/>
        <v>7.6777152847441424E-2</v>
      </c>
      <c r="BM1230" s="8">
        <f t="shared" si="1512"/>
        <v>0.73695982297651841</v>
      </c>
      <c r="BN1230" s="8">
        <f t="shared" si="1513"/>
        <v>0.22052930082860792</v>
      </c>
    </row>
    <row r="1231" spans="1:66" x14ac:dyDescent="0.25">
      <c r="A1231" t="s">
        <v>19</v>
      </c>
      <c r="B1231" t="s">
        <v>137</v>
      </c>
      <c r="C1231" t="s">
        <v>241</v>
      </c>
      <c r="D1231" s="7" t="s">
        <v>531</v>
      </c>
      <c r="E1231">
        <f>VLOOKUP(A1231,home!$A$2:$E$405,3,FALSE)</f>
        <v>1.4750000000000001</v>
      </c>
      <c r="F1231">
        <f>VLOOKUP(B1231,home!$B$2:$E$405,3,FALSE)</f>
        <v>1.3559000000000001</v>
      </c>
      <c r="G1231">
        <f>VLOOKUP(C1231,away!$B$2:$E$405,4,FALSE)</f>
        <v>0.84750000000000003</v>
      </c>
      <c r="H1231">
        <f>VLOOKUP(A1231,away!$A$2:$E$405,3,FALSE)</f>
        <v>1.5625</v>
      </c>
      <c r="I1231">
        <f>VLOOKUP(C1231,away!$B$2:$E$405,3,FALSE)</f>
        <v>1.28</v>
      </c>
      <c r="J1231">
        <f>VLOOKUP(B1231,home!$B$2:$E$405,4,FALSE)</f>
        <v>0.51200000000000001</v>
      </c>
      <c r="K1231" s="3">
        <f t="shared" si="1458"/>
        <v>1.6949597437500004</v>
      </c>
      <c r="L1231" s="3">
        <f t="shared" si="1459"/>
        <v>1.024</v>
      </c>
      <c r="M1231" s="5">
        <f t="shared" si="1460"/>
        <v>6.5943316706399552E-2</v>
      </c>
      <c r="N1231" s="5">
        <f t="shared" si="1461"/>
        <v>0.11177126718670412</v>
      </c>
      <c r="O1231" s="5">
        <f t="shared" si="1462"/>
        <v>6.7525956307353155E-2</v>
      </c>
      <c r="P1231" s="5">
        <f t="shared" si="1463"/>
        <v>0.11445377759918503</v>
      </c>
      <c r="Q1231" s="5">
        <f t="shared" si="1464"/>
        <v>9.4723899194694428E-2</v>
      </c>
      <c r="R1231" s="5">
        <f t="shared" si="1465"/>
        <v>3.457328962936481E-2</v>
      </c>
      <c r="S1231" s="5">
        <f t="shared" si="1466"/>
        <v>4.9662603660987951E-2</v>
      </c>
      <c r="T1231" s="5">
        <f t="shared" si="1467"/>
        <v>9.6997272775367113E-2</v>
      </c>
      <c r="U1231" s="5">
        <f t="shared" si="1468"/>
        <v>5.8600334130782729E-2</v>
      </c>
      <c r="V1231" s="5">
        <f t="shared" si="1469"/>
        <v>9.5773711900656051E-3</v>
      </c>
      <c r="W1231" s="5">
        <f t="shared" si="1470"/>
        <v>5.3517731968680045E-2</v>
      </c>
      <c r="X1231" s="5">
        <f t="shared" si="1471"/>
        <v>5.4802157535928368E-2</v>
      </c>
      <c r="Y1231" s="5">
        <f t="shared" si="1472"/>
        <v>2.8058704658395325E-2</v>
      </c>
      <c r="Z1231" s="5">
        <f t="shared" si="1473"/>
        <v>1.1801016193489857E-2</v>
      </c>
      <c r="AA1231" s="5">
        <f t="shared" si="1474"/>
        <v>2.0002247383307175E-2</v>
      </c>
      <c r="AB1231" s="5">
        <f t="shared" si="1475"/>
        <v>1.6951502049617224E-2</v>
      </c>
      <c r="AC1231" s="5">
        <f t="shared" si="1476"/>
        <v>1.0389285515591833E-3</v>
      </c>
      <c r="AD1231" s="5">
        <f t="shared" si="1477"/>
        <v>2.2677600315928789E-2</v>
      </c>
      <c r="AE1231" s="5">
        <f t="shared" si="1478"/>
        <v>2.3221862723511084E-2</v>
      </c>
      <c r="AF1231" s="5">
        <f t="shared" si="1479"/>
        <v>1.1889593714437673E-2</v>
      </c>
      <c r="AG1231" s="5">
        <f t="shared" si="1480"/>
        <v>4.0583146545280597E-3</v>
      </c>
      <c r="AH1231" s="5">
        <f t="shared" si="1481"/>
        <v>3.0210601455334034E-3</v>
      </c>
      <c r="AI1231" s="5">
        <f t="shared" si="1482"/>
        <v>5.1205753301266366E-3</v>
      </c>
      <c r="AJ1231" s="5">
        <f t="shared" si="1483"/>
        <v>4.3395845247020089E-3</v>
      </c>
      <c r="AK1231" s="5">
        <f t="shared" si="1484"/>
        <v>2.4518070246567947E-3</v>
      </c>
      <c r="AL1231" s="5">
        <f t="shared" si="1485"/>
        <v>7.2128187249676781E-5</v>
      </c>
      <c r="AM1231" s="5">
        <f t="shared" si="1486"/>
        <v>7.6875239240703141E-3</v>
      </c>
      <c r="AN1231" s="5">
        <f t="shared" si="1487"/>
        <v>7.8720244982480019E-3</v>
      </c>
      <c r="AO1231" s="5">
        <f t="shared" si="1488"/>
        <v>4.0304765431029765E-3</v>
      </c>
      <c r="AP1231" s="5">
        <f t="shared" si="1489"/>
        <v>1.3757359933791497E-3</v>
      </c>
      <c r="AQ1231" s="5">
        <f t="shared" si="1490"/>
        <v>3.5218841430506229E-4</v>
      </c>
      <c r="AR1231" s="5">
        <f t="shared" si="1491"/>
        <v>6.1871311780524116E-4</v>
      </c>
      <c r="AS1231" s="5">
        <f t="shared" si="1492"/>
        <v>1.0486938276099355E-3</v>
      </c>
      <c r="AT1231" s="5">
        <f t="shared" si="1493"/>
        <v>8.8874691065897178E-4</v>
      </c>
      <c r="AU1231" s="5">
        <f t="shared" si="1494"/>
        <v>5.0213007864971168E-4</v>
      </c>
      <c r="AV1231" s="5">
        <f t="shared" si="1495"/>
        <v>2.1277256735932078E-4</v>
      </c>
      <c r="AW1231" s="5">
        <f t="shared" si="1496"/>
        <v>3.4774577430148069E-6</v>
      </c>
      <c r="AX1231" s="5">
        <f t="shared" si="1497"/>
        <v>2.171673930069039E-3</v>
      </c>
      <c r="AY1231" s="5">
        <f t="shared" si="1498"/>
        <v>2.223794104390696E-3</v>
      </c>
      <c r="AZ1231" s="5">
        <f t="shared" si="1499"/>
        <v>1.1385825814480364E-3</v>
      </c>
      <c r="BA1231" s="5">
        <f t="shared" si="1500"/>
        <v>3.8863618780092979E-4</v>
      </c>
      <c r="BB1231" s="5">
        <f t="shared" si="1501"/>
        <v>9.9490864077038014E-5</v>
      </c>
      <c r="BC1231" s="5">
        <f t="shared" si="1502"/>
        <v>2.0375728962977391E-5</v>
      </c>
      <c r="BD1231" s="5">
        <f t="shared" si="1503"/>
        <v>1.0559370543876112E-4</v>
      </c>
      <c r="BE1231" s="5">
        <f t="shared" si="1504"/>
        <v>1.7897707991209558E-4</v>
      </c>
      <c r="BF1231" s="5">
        <f t="shared" si="1505"/>
        <v>1.5167947275246445E-4</v>
      </c>
      <c r="BG1231" s="5">
        <f t="shared" si="1506"/>
        <v>8.5696866756217432E-5</v>
      </c>
      <c r="BH1231" s="5">
        <f t="shared" si="1507"/>
        <v>3.631318482932407E-5</v>
      </c>
      <c r="BI1231" s="5">
        <f t="shared" si="1508"/>
        <v>1.2309877290611499E-5</v>
      </c>
      <c r="BJ1231" s="8">
        <f t="shared" si="1509"/>
        <v>0.52907890749802911</v>
      </c>
      <c r="BK1231" s="8">
        <f t="shared" si="1510"/>
        <v>0.24297191999983769</v>
      </c>
      <c r="BL1231" s="8">
        <f t="shared" si="1511"/>
        <v>0.2164279832145066</v>
      </c>
      <c r="BM1231" s="8">
        <f t="shared" si="1512"/>
        <v>0.50906800363551441</v>
      </c>
      <c r="BN1231" s="8">
        <f t="shared" si="1513"/>
        <v>0.48899150662370106</v>
      </c>
    </row>
    <row r="1232" spans="1:66" x14ac:dyDescent="0.25">
      <c r="A1232" t="s">
        <v>141</v>
      </c>
      <c r="B1232" t="s">
        <v>240</v>
      </c>
      <c r="C1232" t="s">
        <v>238</v>
      </c>
      <c r="D1232" s="7" t="s">
        <v>531</v>
      </c>
      <c r="E1232">
        <f>VLOOKUP(A1232,home!$A$2:$E$405,3,FALSE)</f>
        <v>1.3483000000000001</v>
      </c>
      <c r="F1232">
        <f>VLOOKUP(B1232,home!$B$2:$E$405,3,FALSE)</f>
        <v>1.4833000000000001</v>
      </c>
      <c r="G1232">
        <f>VLOOKUP(C1232,away!$B$2:$E$405,4,FALSE)</f>
        <v>0.55630000000000002</v>
      </c>
      <c r="H1232">
        <f>VLOOKUP(A1232,away!$A$2:$E$405,3,FALSE)</f>
        <v>1.1460999999999999</v>
      </c>
      <c r="I1232">
        <f>VLOOKUP(C1232,away!$B$2:$E$405,3,FALSE)</f>
        <v>1.3088</v>
      </c>
      <c r="J1232">
        <f>VLOOKUP(B1232,home!$B$2:$E$405,4,FALSE)</f>
        <v>1.5268999999999999</v>
      </c>
      <c r="K1232" s="3">
        <f t="shared" si="1458"/>
        <v>1.1125629448570002</v>
      </c>
      <c r="L1232" s="3">
        <f t="shared" si="1459"/>
        <v>2.2903739417919993</v>
      </c>
      <c r="M1232" s="5">
        <f t="shared" si="1460"/>
        <v>3.327540023583607E-2</v>
      </c>
      <c r="N1232" s="5">
        <f t="shared" si="1461"/>
        <v>3.7020977277677093E-2</v>
      </c>
      <c r="O1232" s="5">
        <f t="shared" si="1462"/>
        <v>7.6213109602858264E-2</v>
      </c>
      <c r="P1232" s="5">
        <f t="shared" si="1463"/>
        <v>8.4791881656465312E-2</v>
      </c>
      <c r="Q1232" s="5">
        <f t="shared" si="1464"/>
        <v>2.0594083750768263E-2</v>
      </c>
      <c r="R1232" s="5">
        <f t="shared" si="1465"/>
        <v>8.7278260128662105E-2</v>
      </c>
      <c r="S1232" s="5">
        <f t="shared" si="1466"/>
        <v>5.4016354002416236E-2</v>
      </c>
      <c r="T1232" s="5">
        <f t="shared" si="1467"/>
        <v>4.7168152777841664E-2</v>
      </c>
      <c r="U1232" s="5">
        <f t="shared" si="1468"/>
        <v>9.7102558110739604E-2</v>
      </c>
      <c r="V1232" s="5">
        <f t="shared" si="1469"/>
        <v>1.5293741401306375E-2</v>
      </c>
      <c r="W1232" s="5">
        <f t="shared" si="1470"/>
        <v>7.6374048214621435E-3</v>
      </c>
      <c r="X1232" s="5">
        <f t="shared" si="1471"/>
        <v>1.7492512985993469E-2</v>
      </c>
      <c r="Y1232" s="5">
        <f t="shared" si="1472"/>
        <v>2.0032197959788806E-2</v>
      </c>
      <c r="Z1232" s="5">
        <f t="shared" si="1473"/>
        <v>6.6633284227877093E-2</v>
      </c>
      <c r="AA1232" s="5">
        <f t="shared" si="1474"/>
        <v>7.4133722926060436E-2</v>
      </c>
      <c r="AB1232" s="5">
        <f t="shared" si="1475"/>
        <v>4.1239216545915364E-2</v>
      </c>
      <c r="AC1232" s="5">
        <f t="shared" si="1476"/>
        <v>2.4357053217116103E-3</v>
      </c>
      <c r="AD1232" s="5">
        <f t="shared" si="1477"/>
        <v>2.1242733998077441E-3</v>
      </c>
      <c r="AE1232" s="5">
        <f t="shared" si="1478"/>
        <v>4.8653804401615538E-3</v>
      </c>
      <c r="AF1232" s="5">
        <f t="shared" si="1479"/>
        <v>5.5717702885252568E-3</v>
      </c>
      <c r="AG1232" s="5">
        <f t="shared" si="1480"/>
        <v>4.253812492829712E-3</v>
      </c>
      <c r="AH1232" s="5">
        <f t="shared" si="1481"/>
        <v>3.8153784462887398E-2</v>
      </c>
      <c r="AI1232" s="5">
        <f t="shared" si="1482"/>
        <v>4.2448486799469255E-2</v>
      </c>
      <c r="AJ1232" s="5">
        <f t="shared" si="1483"/>
        <v>2.3613306739170514E-2</v>
      </c>
      <c r="AK1232" s="5">
        <f t="shared" si="1484"/>
        <v>8.7570966945143981E-3</v>
      </c>
      <c r="AL1232" s="5">
        <f t="shared" si="1485"/>
        <v>2.4826512790211019E-4</v>
      </c>
      <c r="AM1232" s="5">
        <f t="shared" si="1486"/>
        <v>4.7267757387429922E-4</v>
      </c>
      <c r="AN1232" s="5">
        <f t="shared" si="1487"/>
        <v>1.0826083980711575E-3</v>
      </c>
      <c r="AO1232" s="5">
        <f t="shared" si="1488"/>
        <v>1.2397890320536798E-3</v>
      </c>
      <c r="AP1232" s="5">
        <f t="shared" si="1489"/>
        <v>9.4652683077842451E-4</v>
      </c>
      <c r="AQ1232" s="5">
        <f t="shared" si="1490"/>
        <v>5.4197509710546743E-4</v>
      </c>
      <c r="AR1232" s="5">
        <f t="shared" si="1491"/>
        <v>1.7477286742909149E-2</v>
      </c>
      <c r="AS1232" s="5">
        <f t="shared" si="1492"/>
        <v>1.9444581606801209E-2</v>
      </c>
      <c r="AT1232" s="5">
        <f t="shared" si="1493"/>
        <v>1.081666048698751E-2</v>
      </c>
      <c r="AU1232" s="5">
        <f t="shared" si="1494"/>
        <v>4.0114052149737255E-3</v>
      </c>
      <c r="AV1232" s="5">
        <f t="shared" si="1495"/>
        <v>1.1157351997464742E-3</v>
      </c>
      <c r="AW1232" s="5">
        <f t="shared" si="1496"/>
        <v>1.7572931083645876E-5</v>
      </c>
      <c r="AX1232" s="5">
        <f t="shared" si="1497"/>
        <v>8.7647258926241989E-5</v>
      </c>
      <c r="AY1232" s="5">
        <f t="shared" si="1498"/>
        <v>2.0074499791416085E-4</v>
      </c>
      <c r="AZ1232" s="5">
        <f t="shared" si="1499"/>
        <v>2.2989055608384169E-4</v>
      </c>
      <c r="BA1232" s="5">
        <f t="shared" si="1500"/>
        <v>1.7551177970616768E-4</v>
      </c>
      <c r="BB1232" s="5">
        <f t="shared" si="1501"/>
        <v>1.0049690167913612E-4</v>
      </c>
      <c r="BC1232" s="5">
        <f t="shared" si="1502"/>
        <v>4.60350969673452E-5</v>
      </c>
      <c r="BD1232" s="5">
        <f t="shared" si="1503"/>
        <v>6.6715870215309754E-3</v>
      </c>
      <c r="BE1232" s="5">
        <f t="shared" si="1504"/>
        <v>7.4225605035442436E-3</v>
      </c>
      <c r="BF1232" s="5">
        <f t="shared" si="1505"/>
        <v>4.1290328861012223E-3</v>
      </c>
      <c r="BG1232" s="5">
        <f t="shared" si="1506"/>
        <v>1.5312696623907246E-3</v>
      </c>
      <c r="BH1232" s="5">
        <f t="shared" si="1507"/>
        <v>4.2590847123990231E-4</v>
      </c>
      <c r="BI1232" s="5">
        <f t="shared" si="1508"/>
        <v>9.4769996600441766E-5</v>
      </c>
      <c r="BJ1232" s="8">
        <f t="shared" si="1509"/>
        <v>0.1718844697180156</v>
      </c>
      <c r="BK1232" s="8">
        <f t="shared" si="1510"/>
        <v>0.19026209274355188</v>
      </c>
      <c r="BL1232" s="8">
        <f t="shared" si="1511"/>
        <v>0.56208033980310279</v>
      </c>
      <c r="BM1232" s="8">
        <f t="shared" si="1512"/>
        <v>0.65150330177344973</v>
      </c>
      <c r="BN1232" s="8">
        <f t="shared" si="1513"/>
        <v>0.33917371265226715</v>
      </c>
    </row>
    <row r="1233" spans="1:66" x14ac:dyDescent="0.25">
      <c r="A1233" t="s">
        <v>141</v>
      </c>
      <c r="B1233" t="s">
        <v>473</v>
      </c>
      <c r="C1233" t="s">
        <v>428</v>
      </c>
      <c r="D1233" s="7" t="s">
        <v>531</v>
      </c>
      <c r="E1233">
        <f>VLOOKUP(A1233,home!$A$2:$E$405,3,FALSE)</f>
        <v>1.3483000000000001</v>
      </c>
      <c r="F1233">
        <f>VLOOKUP(B1233,home!$B$2:$E$405,3,FALSE)</f>
        <v>0.37080000000000002</v>
      </c>
      <c r="G1233">
        <f>VLOOKUP(C1233,away!$B$2:$E$405,4,FALSE)</f>
        <v>1.2979000000000001</v>
      </c>
      <c r="H1233">
        <f>VLOOKUP(A1233,away!$A$2:$E$405,3,FALSE)</f>
        <v>1.1460999999999999</v>
      </c>
      <c r="I1233">
        <f>VLOOKUP(C1233,away!$B$2:$E$405,3,FALSE)</f>
        <v>0.21809999999999999</v>
      </c>
      <c r="J1233">
        <f>VLOOKUP(B1233,home!$B$2:$E$405,4,FALSE)</f>
        <v>0.65439999999999998</v>
      </c>
      <c r="K1233" s="3">
        <f t="shared" si="1458"/>
        <v>0.64888463775600003</v>
      </c>
      <c r="L1233" s="3">
        <f t="shared" si="1459"/>
        <v>0.16357670990399997</v>
      </c>
      <c r="M1233" s="5">
        <f t="shared" si="1460"/>
        <v>0.44376446228446748</v>
      </c>
      <c r="N1233" s="5">
        <f t="shared" si="1461"/>
        <v>0.28795194235844285</v>
      </c>
      <c r="O1233" s="5">
        <f t="shared" si="1462"/>
        <v>7.2589530712810865E-2</v>
      </c>
      <c r="P1233" s="5">
        <f t="shared" si="1463"/>
        <v>4.710223134146032E-2</v>
      </c>
      <c r="Q1233" s="5">
        <f t="shared" si="1464"/>
        <v>9.342379590419736E-2</v>
      </c>
      <c r="R1233" s="5">
        <f t="shared" si="1465"/>
        <v>5.9369783037384796E-3</v>
      </c>
      <c r="S1233" s="5">
        <f t="shared" si="1466"/>
        <v>1.2498861366247926E-3</v>
      </c>
      <c r="T1233" s="5">
        <f t="shared" si="1467"/>
        <v>1.5281957160751392E-2</v>
      </c>
      <c r="U1233" s="5">
        <f t="shared" si="1468"/>
        <v>3.8524140159865751E-3</v>
      </c>
      <c r="V1233" s="5">
        <f t="shared" si="1469"/>
        <v>1.474065910618792E-5</v>
      </c>
      <c r="W1233" s="5">
        <f t="shared" si="1470"/>
        <v>2.0207088654361861E-2</v>
      </c>
      <c r="X1233" s="5">
        <f t="shared" si="1471"/>
        <v>3.3054090788189592E-3</v>
      </c>
      <c r="Y1233" s="5">
        <f t="shared" si="1472"/>
        <v>2.703439710000083E-4</v>
      </c>
      <c r="Z1233" s="5">
        <f t="shared" si="1473"/>
        <v>3.2371712589899046E-4</v>
      </c>
      <c r="AA1233" s="5">
        <f t="shared" si="1474"/>
        <v>2.1005506997437989E-4</v>
      </c>
      <c r="AB1233" s="5">
        <f t="shared" si="1475"/>
        <v>6.8150753994568349E-5</v>
      </c>
      <c r="AC1233" s="5">
        <f t="shared" si="1476"/>
        <v>9.7788071482077468E-8</v>
      </c>
      <c r="AD1233" s="5">
        <f t="shared" si="1477"/>
        <v>3.2780173503972436E-3</v>
      </c>
      <c r="AE1233" s="5">
        <f t="shared" si="1478"/>
        <v>5.3620729318620852E-4</v>
      </c>
      <c r="AF1233" s="5">
        <f t="shared" si="1479"/>
        <v>4.3855512422964743E-5</v>
      </c>
      <c r="AG1233" s="5">
        <f t="shared" si="1480"/>
        <v>2.3912468111008576E-6</v>
      </c>
      <c r="AH1233" s="5">
        <f t="shared" si="1481"/>
        <v>1.3238145598533944E-5</v>
      </c>
      <c r="AI1233" s="5">
        <f t="shared" si="1482"/>
        <v>8.5900293112658854E-6</v>
      </c>
      <c r="AJ1233" s="5">
        <f t="shared" si="1483"/>
        <v>2.7869690289770924E-6</v>
      </c>
      <c r="AK1233" s="5">
        <f t="shared" si="1484"/>
        <v>6.0280712960166391E-7</v>
      </c>
      <c r="AL1233" s="5">
        <f t="shared" si="1485"/>
        <v>4.1517847929259897E-10</v>
      </c>
      <c r="AM1233" s="5">
        <f t="shared" si="1486"/>
        <v>4.2541102019407986E-4</v>
      </c>
      <c r="AN1233" s="5">
        <f t="shared" si="1487"/>
        <v>6.9587335040251669E-5</v>
      </c>
      <c r="AO1233" s="5">
        <f t="shared" si="1488"/>
        <v>5.6914336584358494E-6</v>
      </c>
      <c r="AP1233" s="5">
        <f t="shared" si="1489"/>
        <v>3.103286641612742E-7</v>
      </c>
      <c r="AQ1233" s="5">
        <f t="shared" si="1490"/>
        <v>1.269063546810114E-8</v>
      </c>
      <c r="AR1233" s="5">
        <f t="shared" si="1491"/>
        <v>4.3309046044766062E-7</v>
      </c>
      <c r="AS1233" s="5">
        <f t="shared" si="1492"/>
        <v>2.8102574654315956E-7</v>
      </c>
      <c r="AT1233" s="5">
        <f t="shared" si="1493"/>
        <v>9.117664487288376E-8</v>
      </c>
      <c r="AU1233" s="5">
        <f t="shared" si="1494"/>
        <v>1.9721041393382878E-8</v>
      </c>
      <c r="AV1233" s="5">
        <f t="shared" si="1495"/>
        <v>3.1991702001790824E-9</v>
      </c>
      <c r="AW1233" s="5">
        <f t="shared" si="1496"/>
        <v>1.2241123915503661E-12</v>
      </c>
      <c r="AX1233" s="5">
        <f t="shared" si="1497"/>
        <v>4.6007112622674284E-5</v>
      </c>
      <c r="AY1233" s="5">
        <f t="shared" si="1498"/>
        <v>7.5256921149998468E-6</v>
      </c>
      <c r="AZ1233" s="5">
        <f t="shared" si="1499"/>
        <v>6.1551397796107488E-7</v>
      </c>
      <c r="BA1233" s="5">
        <f t="shared" si="1500"/>
        <v>3.3561250471598609E-8</v>
      </c>
      <c r="BB1233" s="5">
        <f t="shared" si="1501"/>
        <v>1.3724597331020413E-9</v>
      </c>
      <c r="BC1233" s="5">
        <f t="shared" si="1502"/>
        <v>4.4900489523310805E-11</v>
      </c>
      <c r="BD1233" s="5">
        <f t="shared" si="1503"/>
        <v>1.1807252101806118E-8</v>
      </c>
      <c r="BE1233" s="5">
        <f t="shared" si="1504"/>
        <v>7.6615445029742335E-9</v>
      </c>
      <c r="BF1233" s="5">
        <f t="shared" si="1505"/>
        <v>2.4857292647319536E-9</v>
      </c>
      <c r="BG1233" s="5">
        <f t="shared" si="1506"/>
        <v>5.3765051116836066E-10</v>
      </c>
      <c r="BH1233" s="5">
        <f t="shared" si="1507"/>
        <v>8.7218289294702491E-11</v>
      </c>
      <c r="BI1233" s="5">
        <f t="shared" si="1508"/>
        <v>1.1318921610938214E-11</v>
      </c>
      <c r="BJ1233" s="8">
        <f t="shared" si="1509"/>
        <v>0.42485620463590856</v>
      </c>
      <c r="BK1233" s="8">
        <f t="shared" si="1510"/>
        <v>0.49213894431702371</v>
      </c>
      <c r="BL1233" s="8">
        <f t="shared" si="1511"/>
        <v>8.2683197611350276E-2</v>
      </c>
      <c r="BM1233" s="8">
        <f t="shared" si="1512"/>
        <v>4.9225597094173471E-2</v>
      </c>
      <c r="BN1233" s="8">
        <f t="shared" si="1513"/>
        <v>0.95076894090511732</v>
      </c>
    </row>
    <row r="1234" spans="1:66" x14ac:dyDescent="0.25">
      <c r="A1234" t="s">
        <v>141</v>
      </c>
      <c r="B1234" t="s">
        <v>147</v>
      </c>
      <c r="C1234" t="s">
        <v>148</v>
      </c>
      <c r="D1234" s="7" t="s">
        <v>531</v>
      </c>
      <c r="E1234">
        <f>VLOOKUP(A1234,home!$A$2:$E$405,3,FALSE)</f>
        <v>1.3483000000000001</v>
      </c>
      <c r="F1234">
        <f>VLOOKUP(B1234,home!$B$2:$E$405,3,FALSE)</f>
        <v>1.6688000000000001</v>
      </c>
      <c r="G1234">
        <f>VLOOKUP(C1234,away!$B$2:$E$405,4,FALSE)</f>
        <v>1.2979000000000001</v>
      </c>
      <c r="H1234">
        <f>VLOOKUP(A1234,away!$A$2:$E$405,3,FALSE)</f>
        <v>1.1460999999999999</v>
      </c>
      <c r="I1234">
        <f>VLOOKUP(C1234,away!$B$2:$E$405,3,FALSE)</f>
        <v>0.65439999999999998</v>
      </c>
      <c r="J1234">
        <f>VLOOKUP(B1234,home!$B$2:$E$405,4,FALSE)</f>
        <v>0.65439999999999998</v>
      </c>
      <c r="K1234" s="3">
        <f t="shared" si="1458"/>
        <v>2.9203308616160002</v>
      </c>
      <c r="L1234" s="3">
        <f t="shared" si="1459"/>
        <v>0.49080513049599989</v>
      </c>
      <c r="M1234" s="5">
        <f t="shared" si="1460"/>
        <v>3.300368714429068E-2</v>
      </c>
      <c r="N1234" s="5">
        <f t="shared" si="1461"/>
        <v>9.6381686114591303E-2</v>
      </c>
      <c r="O1234" s="5">
        <f t="shared" si="1462"/>
        <v>1.6198378975702737E-2</v>
      </c>
      <c r="P1234" s="5">
        <f t="shared" si="1463"/>
        <v>4.7304626030896475E-2</v>
      </c>
      <c r="Q1234" s="5">
        <f t="shared" si="1464"/>
        <v>0.14073320622751367</v>
      </c>
      <c r="R1234" s="5">
        <f t="shared" si="1465"/>
        <v>3.9751237534967213E-3</v>
      </c>
      <c r="S1234" s="5">
        <f t="shared" si="1466"/>
        <v>1.6950588233821586E-2</v>
      </c>
      <c r="T1234" s="5">
        <f t="shared" si="1467"/>
        <v>6.9072579647615304E-2</v>
      </c>
      <c r="U1234" s="5">
        <f t="shared" si="1468"/>
        <v>1.1608676576079309E-2</v>
      </c>
      <c r="V1234" s="5">
        <f t="shared" si="1469"/>
        <v>2.6995005265086137E-3</v>
      </c>
      <c r="W1234" s="5">
        <f t="shared" si="1470"/>
        <v>0.13699584180012575</v>
      </c>
      <c r="X1234" s="5">
        <f t="shared" si="1471"/>
        <v>6.7238262012120062E-2</v>
      </c>
      <c r="Y1234" s="5">
        <f t="shared" si="1472"/>
        <v>1.6500441980591411E-2</v>
      </c>
      <c r="Z1234" s="5">
        <f t="shared" si="1473"/>
        <v>6.5033704419090242E-4</v>
      </c>
      <c r="AA1234" s="5">
        <f t="shared" si="1474"/>
        <v>1.8991993406028208E-3</v>
      </c>
      <c r="AB1234" s="5">
        <f t="shared" si="1475"/>
        <v>2.7731452233615882E-3</v>
      </c>
      <c r="AC1234" s="5">
        <f t="shared" si="1476"/>
        <v>2.4182688724748441E-4</v>
      </c>
      <c r="AD1234" s="5">
        <f t="shared" si="1477"/>
        <v>0.10001829618049263</v>
      </c>
      <c r="AE1234" s="5">
        <f t="shared" si="1478"/>
        <v>4.908949290885424E-2</v>
      </c>
      <c r="AF1234" s="5">
        <f t="shared" si="1479"/>
        <v>1.2046687486556334E-2</v>
      </c>
      <c r="AG1234" s="5">
        <f t="shared" si="1480"/>
        <v>1.9708586746279367E-3</v>
      </c>
      <c r="AH1234" s="5">
        <f t="shared" si="1481"/>
        <v>7.9797189460124654E-5</v>
      </c>
      <c r="AI1234" s="5">
        <f t="shared" si="1482"/>
        <v>2.3303419505062105E-4</v>
      </c>
      <c r="AJ1234" s="5">
        <f t="shared" si="1483"/>
        <v>3.4026847580908567E-4</v>
      </c>
      <c r="AK1234" s="5">
        <f t="shared" si="1484"/>
        <v>3.3123217704677008E-4</v>
      </c>
      <c r="AL1234" s="5">
        <f t="shared" si="1485"/>
        <v>1.3864548425083411E-5</v>
      </c>
      <c r="AM1234" s="5">
        <f t="shared" si="1486"/>
        <v>5.8417303412428456E-2</v>
      </c>
      <c r="AN1234" s="5">
        <f t="shared" si="1487"/>
        <v>2.8671512224561366E-2</v>
      </c>
      <c r="AO1234" s="5">
        <f t="shared" si="1488"/>
        <v>7.036062649446749E-3</v>
      </c>
      <c r="AP1234" s="5">
        <f t="shared" si="1489"/>
        <v>1.1511118822799141E-3</v>
      </c>
      <c r="AQ1234" s="5">
        <f t="shared" si="1490"/>
        <v>1.4124290439947228E-4</v>
      </c>
      <c r="AR1234" s="5">
        <f t="shared" si="1491"/>
        <v>7.8329739972381033E-6</v>
      </c>
      <c r="AS1234" s="5">
        <f t="shared" si="1492"/>
        <v>2.2874875702370076E-5</v>
      </c>
      <c r="AT1234" s="5">
        <f t="shared" si="1493"/>
        <v>3.3401102734630665E-5</v>
      </c>
      <c r="AU1234" s="5">
        <f t="shared" si="1494"/>
        <v>3.2514090375982835E-5</v>
      </c>
      <c r="AV1234" s="5">
        <f t="shared" si="1495"/>
        <v>2.3737975390588614E-5</v>
      </c>
      <c r="AW1234" s="5">
        <f t="shared" si="1496"/>
        <v>5.5200673948644843E-7</v>
      </c>
      <c r="AX1234" s="5">
        <f t="shared" si="1497"/>
        <v>2.8432975667950101E-2</v>
      </c>
      <c r="AY1234" s="5">
        <f t="shared" si="1498"/>
        <v>1.3955050333097838E-2</v>
      </c>
      <c r="AZ1234" s="5">
        <f t="shared" si="1499"/>
        <v>3.4246051499071655E-3</v>
      </c>
      <c r="BA1234" s="5">
        <f t="shared" si="1500"/>
        <v>5.6027125916581987E-4</v>
      </c>
      <c r="BB1234" s="5">
        <f t="shared" si="1501"/>
        <v>6.8746002117009579E-5</v>
      </c>
      <c r="BC1234" s="5">
        <f t="shared" si="1502"/>
        <v>6.7481781080234364E-6</v>
      </c>
      <c r="BD1234" s="5">
        <f t="shared" si="1503"/>
        <v>6.4074397081436988E-7</v>
      </c>
      <c r="BE1234" s="5">
        <f t="shared" si="1504"/>
        <v>1.871184392363586E-6</v>
      </c>
      <c r="BF1234" s="5">
        <f t="shared" si="1505"/>
        <v>2.7322387643967823E-6</v>
      </c>
      <c r="BG1234" s="5">
        <f t="shared" si="1506"/>
        <v>2.659680394990497E-6</v>
      </c>
      <c r="BH1234" s="5">
        <f t="shared" si="1507"/>
        <v>1.9417866848814455E-6</v>
      </c>
      <c r="BI1234" s="5">
        <f t="shared" si="1508"/>
        <v>1.1341319165068616E-6</v>
      </c>
      <c r="BJ1234" s="8">
        <f t="shared" si="1509"/>
        <v>0.83191298269655056</v>
      </c>
      <c r="BK1234" s="8">
        <f t="shared" si="1510"/>
        <v>0.11416914370428777</v>
      </c>
      <c r="BL1234" s="8">
        <f t="shared" si="1511"/>
        <v>3.7570196690934539E-2</v>
      </c>
      <c r="BM1234" s="8">
        <f t="shared" si="1512"/>
        <v>0.63275145356311369</v>
      </c>
      <c r="BN1234" s="8">
        <f t="shared" si="1513"/>
        <v>0.33759670824649157</v>
      </c>
    </row>
    <row r="1235" spans="1:66" x14ac:dyDescent="0.25">
      <c r="A1235" t="s">
        <v>141</v>
      </c>
      <c r="B1235" t="s">
        <v>311</v>
      </c>
      <c r="C1235" t="s">
        <v>145</v>
      </c>
      <c r="D1235" s="7" t="s">
        <v>531</v>
      </c>
      <c r="E1235">
        <f>VLOOKUP(A1235,home!$A$2:$E$405,3,FALSE)</f>
        <v>1.3483000000000001</v>
      </c>
      <c r="F1235">
        <f>VLOOKUP(B1235,home!$B$2:$E$405,3,FALSE)</f>
        <v>0.89</v>
      </c>
      <c r="G1235">
        <f>VLOOKUP(C1235,away!$B$2:$E$405,4,FALSE)</f>
        <v>0.37080000000000002</v>
      </c>
      <c r="H1235">
        <f>VLOOKUP(A1235,away!$A$2:$E$405,3,FALSE)</f>
        <v>1.1460999999999999</v>
      </c>
      <c r="I1235">
        <f>VLOOKUP(C1235,away!$B$2:$E$405,3,FALSE)</f>
        <v>1.5268999999999999</v>
      </c>
      <c r="J1235">
        <f>VLOOKUP(B1235,home!$B$2:$E$405,4,FALSE)</f>
        <v>1.3959999999999999</v>
      </c>
      <c r="K1235" s="3">
        <f t="shared" si="1458"/>
        <v>0.44495517960000008</v>
      </c>
      <c r="L1235" s="3">
        <f t="shared" si="1459"/>
        <v>2.4429722056399994</v>
      </c>
      <c r="M1235" s="5">
        <f t="shared" si="1460"/>
        <v>5.569152014281472E-2</v>
      </c>
      <c r="N1235" s="5">
        <f t="shared" si="1461"/>
        <v>2.4780230347343144E-2</v>
      </c>
      <c r="O1235" s="5">
        <f t="shared" si="1462"/>
        <v>0.13605283579873653</v>
      </c>
      <c r="P1235" s="5">
        <f t="shared" si="1463"/>
        <v>6.0537413987916129E-2</v>
      </c>
      <c r="Q1235" s="5">
        <f t="shared" si="1464"/>
        <v>5.5130459223657197E-3</v>
      </c>
      <c r="R1235" s="5">
        <f t="shared" si="1465"/>
        <v>0.16618664817740805</v>
      </c>
      <c r="S1235" s="5">
        <f t="shared" si="1466"/>
        <v>1.6451241063928701E-2</v>
      </c>
      <c r="T1235" s="5">
        <f t="shared" si="1467"/>
        <v>1.3468217956756387E-2</v>
      </c>
      <c r="U1235" s="5">
        <f t="shared" si="1468"/>
        <v>7.3945609886900618E-2</v>
      </c>
      <c r="V1235" s="5">
        <f t="shared" si="1469"/>
        <v>1.9869683498356318E-3</v>
      </c>
      <c r="W1235" s="5">
        <f t="shared" si="1470"/>
        <v>8.1768611284309574E-4</v>
      </c>
      <c r="X1235" s="5">
        <f t="shared" si="1471"/>
        <v>1.997584446613495E-3</v>
      </c>
      <c r="Y1235" s="5">
        <f t="shared" si="1472"/>
        <v>2.4400216407477644E-3</v>
      </c>
      <c r="Z1235" s="5">
        <f t="shared" si="1473"/>
        <v>0.1353297874819604</v>
      </c>
      <c r="AA1235" s="5">
        <f t="shared" si="1474"/>
        <v>6.0215689894265519E-2</v>
      </c>
      <c r="AB1235" s="5">
        <f t="shared" si="1475"/>
        <v>1.339664155582041E-2</v>
      </c>
      <c r="AC1235" s="5">
        <f t="shared" si="1476"/>
        <v>1.3499129363234557E-4</v>
      </c>
      <c r="AD1235" s="5">
        <f t="shared" si="1477"/>
        <v>9.0958417799131384E-5</v>
      </c>
      <c r="AE1235" s="5">
        <f t="shared" si="1478"/>
        <v>2.2220888655226858E-4</v>
      </c>
      <c r="AF1235" s="5">
        <f t="shared" si="1479"/>
        <v>2.7142506684670205E-4</v>
      </c>
      <c r="AG1235" s="5">
        <f t="shared" si="1480"/>
        <v>2.210279647401573E-4</v>
      </c>
      <c r="AH1235" s="5">
        <f t="shared" si="1481"/>
        <v>8.2651727353399304E-2</v>
      </c>
      <c r="AI1235" s="5">
        <f t="shared" si="1482"/>
        <v>3.6776314188782029E-2</v>
      </c>
      <c r="AJ1235" s="5">
        <f t="shared" si="1483"/>
        <v>8.1819057424477662E-3</v>
      </c>
      <c r="AK1235" s="5">
        <f t="shared" si="1484"/>
        <v>1.2135271130337064E-3</v>
      </c>
      <c r="AL1235" s="5">
        <f t="shared" si="1485"/>
        <v>5.8694923797586466E-6</v>
      </c>
      <c r="AM1235" s="5">
        <f t="shared" si="1486"/>
        <v>8.0944838255888754E-6</v>
      </c>
      <c r="AN1235" s="5">
        <f t="shared" si="1487"/>
        <v>1.9774599004916155E-5</v>
      </c>
      <c r="AO1235" s="5">
        <f t="shared" si="1488"/>
        <v>2.415439787334328E-5</v>
      </c>
      <c r="AP1235" s="5">
        <f t="shared" si="1489"/>
        <v>1.9669507549515848E-5</v>
      </c>
      <c r="AQ1235" s="5">
        <f t="shared" si="1490"/>
        <v>1.2013015060523343E-5</v>
      </c>
      <c r="AR1235" s="5">
        <f t="shared" si="1491"/>
        <v>4.0383174534497947E-2</v>
      </c>
      <c r="AS1235" s="5">
        <f t="shared" si="1492"/>
        <v>1.7968702677815682E-2</v>
      </c>
      <c r="AT1235" s="5">
        <f t="shared" si="1493"/>
        <v>3.997633663593239E-3</v>
      </c>
      <c r="AU1235" s="5">
        <f t="shared" si="1494"/>
        <v>5.9292260158637876E-4</v>
      </c>
      <c r="AV1235" s="5">
        <f t="shared" si="1495"/>
        <v>6.5955995669441604E-5</v>
      </c>
      <c r="AW1235" s="5">
        <f t="shared" si="1496"/>
        <v>1.7722820337477822E-7</v>
      </c>
      <c r="AX1235" s="5">
        <f t="shared" si="1497"/>
        <v>6.0028041739736529E-7</v>
      </c>
      <c r="AY1235" s="5">
        <f t="shared" si="1498"/>
        <v>1.4664683752917408E-6</v>
      </c>
      <c r="AZ1235" s="5">
        <f t="shared" si="1499"/>
        <v>1.7912707406438855E-6</v>
      </c>
      <c r="BA1235" s="5">
        <f t="shared" si="1500"/>
        <v>1.4586748773897295E-6</v>
      </c>
      <c r="BB1235" s="5">
        <f t="shared" si="1501"/>
        <v>8.9087554563211108E-7</v>
      </c>
      <c r="BC1235" s="5">
        <f t="shared" si="1502"/>
        <v>4.3527683933272316E-7</v>
      </c>
      <c r="BD1235" s="5">
        <f t="shared" si="1503"/>
        <v>1.6442495493881236E-2</v>
      </c>
      <c r="BE1235" s="5">
        <f t="shared" si="1504"/>
        <v>7.316173535552117E-3</v>
      </c>
      <c r="BF1235" s="5">
        <f t="shared" si="1505"/>
        <v>1.6276846547481796E-3</v>
      </c>
      <c r="BG1235" s="5">
        <f t="shared" si="1506"/>
        <v>2.4141557262854683E-4</v>
      </c>
      <c r="BH1235" s="5">
        <f t="shared" si="1507"/>
        <v>2.6854777369292975E-5</v>
      </c>
      <c r="BI1235" s="5">
        <f t="shared" si="1508"/>
        <v>2.3898344574943563E-6</v>
      </c>
      <c r="BJ1235" s="8">
        <f t="shared" si="1509"/>
        <v>4.9912755612717422E-2</v>
      </c>
      <c r="BK1235" s="8">
        <f t="shared" si="1510"/>
        <v>0.13480947079888259</v>
      </c>
      <c r="BL1235" s="8">
        <f t="shared" si="1511"/>
        <v>0.66728630305259351</v>
      </c>
      <c r="BM1235" s="8">
        <f t="shared" si="1512"/>
        <v>0.53857533332939778</v>
      </c>
      <c r="BN1235" s="8">
        <f t="shared" si="1513"/>
        <v>0.44876169437658431</v>
      </c>
    </row>
    <row r="1236" spans="1:66" x14ac:dyDescent="0.25">
      <c r="A1236" t="s">
        <v>141</v>
      </c>
      <c r="B1236" t="s">
        <v>143</v>
      </c>
      <c r="C1236" t="s">
        <v>157</v>
      </c>
      <c r="D1236" s="7" t="s">
        <v>531</v>
      </c>
      <c r="E1236">
        <f>VLOOKUP(A1236,home!$A$2:$E$405,3,FALSE)</f>
        <v>1.3483000000000001</v>
      </c>
      <c r="F1236">
        <f>VLOOKUP(B1236,home!$B$2:$E$405,3,FALSE)</f>
        <v>0.89</v>
      </c>
      <c r="G1236">
        <f>VLOOKUP(C1236,away!$B$2:$E$405,4,FALSE)</f>
        <v>0.59330000000000005</v>
      </c>
      <c r="H1236">
        <f>VLOOKUP(A1236,away!$A$2:$E$405,3,FALSE)</f>
        <v>1.1460999999999999</v>
      </c>
      <c r="I1236">
        <f>VLOOKUP(C1236,away!$B$2:$E$405,3,FALSE)</f>
        <v>0.69799999999999995</v>
      </c>
      <c r="J1236">
        <f>VLOOKUP(B1236,home!$B$2:$E$405,4,FALSE)</f>
        <v>0.69799999999999995</v>
      </c>
      <c r="K1236" s="3">
        <f t="shared" si="1458"/>
        <v>0.71195228710000014</v>
      </c>
      <c r="L1236" s="3">
        <f t="shared" si="1459"/>
        <v>0.55838450439999987</v>
      </c>
      <c r="M1236" s="5">
        <f t="shared" si="1460"/>
        <v>0.28073705600060256</v>
      </c>
      <c r="N1236" s="5">
        <f t="shared" si="1461"/>
        <v>0.19987138909334981</v>
      </c>
      <c r="O1236" s="5">
        <f t="shared" si="1462"/>
        <v>0.15675922188161145</v>
      </c>
      <c r="P1236" s="5">
        <f t="shared" si="1463"/>
        <v>0.11160508654262966</v>
      </c>
      <c r="Q1236" s="5">
        <f t="shared" si="1464"/>
        <v>7.1149446295432198E-2</v>
      </c>
      <c r="R1236" s="5">
        <f t="shared" si="1465"/>
        <v>4.3765960210246611E-2</v>
      </c>
      <c r="S1236" s="5">
        <f t="shared" si="1466"/>
        <v>1.1091958717200055E-2</v>
      </c>
      <c r="T1236" s="5">
        <f t="shared" si="1467"/>
        <v>3.9728748308009307E-2</v>
      </c>
      <c r="U1236" s="5">
        <f t="shared" si="1468"/>
        <v>3.115927546881268E-2</v>
      </c>
      <c r="V1236" s="5">
        <f t="shared" si="1469"/>
        <v>4.8994799229802783E-4</v>
      </c>
      <c r="W1236" s="5">
        <f t="shared" si="1470"/>
        <v>1.6885003671977195E-2</v>
      </c>
      <c r="X1236" s="5">
        <f t="shared" si="1471"/>
        <v>9.428324407169163E-3</v>
      </c>
      <c r="Y1236" s="5">
        <f t="shared" si="1472"/>
        <v>2.6323151257097882E-3</v>
      </c>
      <c r="Z1236" s="5">
        <f t="shared" si="1473"/>
        <v>8.1460780005295583E-3</v>
      </c>
      <c r="AA1236" s="5">
        <f t="shared" si="1474"/>
        <v>5.7996188633720148E-3</v>
      </c>
      <c r="AB1236" s="5">
        <f t="shared" si="1475"/>
        <v>2.0645259570430041E-3</v>
      </c>
      <c r="AC1236" s="5">
        <f t="shared" si="1476"/>
        <v>1.2173465996258542E-5</v>
      </c>
      <c r="AD1236" s="5">
        <f t="shared" si="1477"/>
        <v>3.0053292454890156E-3</v>
      </c>
      <c r="AE1236" s="5">
        <f t="shared" si="1478"/>
        <v>1.6781292813012095E-3</v>
      </c>
      <c r="AF1236" s="5">
        <f t="shared" si="1479"/>
        <v>4.6852069352925192E-4</v>
      </c>
      <c r="AG1236" s="5">
        <f t="shared" si="1480"/>
        <v>8.7204898419158527E-5</v>
      </c>
      <c r="AH1236" s="5">
        <f t="shared" si="1481"/>
        <v>1.1371609317823597E-3</v>
      </c>
      <c r="AI1236" s="5">
        <f t="shared" si="1482"/>
        <v>8.0960432618321814E-4</v>
      </c>
      <c r="AJ1236" s="5">
        <f t="shared" si="1483"/>
        <v>2.8819982583609829E-4</v>
      </c>
      <c r="AK1236" s="5">
        <f t="shared" si="1484"/>
        <v>6.8394841715277308E-5</v>
      </c>
      <c r="AL1236" s="5">
        <f t="shared" si="1485"/>
        <v>1.9357910856389102E-7</v>
      </c>
      <c r="AM1236" s="5">
        <f t="shared" si="1486"/>
        <v>4.2793020596288464E-4</v>
      </c>
      <c r="AN1236" s="5">
        <f t="shared" si="1487"/>
        <v>2.389495959743752E-4</v>
      </c>
      <c r="AO1236" s="5">
        <f t="shared" si="1488"/>
        <v>6.6712875862365851E-5</v>
      </c>
      <c r="AP1236" s="5">
        <f t="shared" si="1489"/>
        <v>1.2417145375168626E-5</v>
      </c>
      <c r="AQ1236" s="5">
        <f t="shared" si="1490"/>
        <v>1.7333853915940706E-6</v>
      </c>
      <c r="AR1236" s="5">
        <f t="shared" si="1491"/>
        <v>1.2699460866326704E-4</v>
      </c>
      <c r="AS1236" s="5">
        <f t="shared" si="1492"/>
        <v>9.0414102087182449E-5</v>
      </c>
      <c r="AT1236" s="5">
        <f t="shared" si="1493"/>
        <v>3.2185263383531217E-5</v>
      </c>
      <c r="AU1236" s="5">
        <f t="shared" si="1494"/>
        <v>7.6381239589403129E-6</v>
      </c>
      <c r="AV1236" s="5">
        <f t="shared" si="1495"/>
        <v>1.3594949554302157E-6</v>
      </c>
      <c r="AW1236" s="5">
        <f t="shared" si="1496"/>
        <v>2.1376678819730973E-9</v>
      </c>
      <c r="AX1236" s="5">
        <f t="shared" si="1497"/>
        <v>5.0777648142408286E-5</v>
      </c>
      <c r="AY1236" s="5">
        <f t="shared" si="1498"/>
        <v>2.835345189259622E-5</v>
      </c>
      <c r="AZ1236" s="5">
        <f t="shared" si="1499"/>
        <v>7.91606409153829E-6</v>
      </c>
      <c r="BA1236" s="5">
        <f t="shared" si="1500"/>
        <v>1.4734025081840814E-6</v>
      </c>
      <c r="BB1236" s="5">
        <f t="shared" si="1501"/>
        <v>2.0568128232852122E-7</v>
      </c>
      <c r="BC1236" s="5">
        <f t="shared" si="1502"/>
        <v>2.2969848179473564E-8</v>
      </c>
      <c r="BD1236" s="5">
        <f t="shared" si="1503"/>
        <v>1.1818636936651714E-5</v>
      </c>
      <c r="BE1236" s="5">
        <f t="shared" si="1504"/>
        <v>8.4143055974537275E-6</v>
      </c>
      <c r="BF1236" s="5">
        <f t="shared" si="1505"/>
        <v>2.9952920572327564E-6</v>
      </c>
      <c r="BG1236" s="5">
        <f t="shared" si="1506"/>
        <v>7.1083501022644196E-7</v>
      </c>
      <c r="BH1236" s="5">
        <f t="shared" si="1507"/>
        <v>1.2652015282036681E-7</v>
      </c>
      <c r="BI1236" s="5">
        <f t="shared" si="1508"/>
        <v>1.8015262432940341E-8</v>
      </c>
      <c r="BJ1236" s="8">
        <f t="shared" si="1509"/>
        <v>0.34577090344671785</v>
      </c>
      <c r="BK1236" s="8">
        <f t="shared" si="1510"/>
        <v>0.40396476974972767</v>
      </c>
      <c r="BL1236" s="8">
        <f t="shared" si="1511"/>
        <v>0.2421346375046679</v>
      </c>
      <c r="BM1236" s="8">
        <f t="shared" si="1512"/>
        <v>0.1360998773635459</v>
      </c>
      <c r="BN1236" s="8">
        <f t="shared" si="1513"/>
        <v>0.86388816002387236</v>
      </c>
    </row>
    <row r="1237" spans="1:66" x14ac:dyDescent="0.25">
      <c r="A1237" t="s">
        <v>141</v>
      </c>
      <c r="B1237" t="s">
        <v>474</v>
      </c>
      <c r="C1237" t="s">
        <v>155</v>
      </c>
      <c r="D1237" s="7" t="s">
        <v>531</v>
      </c>
      <c r="E1237">
        <f>VLOOKUP(A1237,home!$A$2:$E$405,3,FALSE)</f>
        <v>1.3483000000000001</v>
      </c>
      <c r="F1237">
        <f>VLOOKUP(B1237,home!$B$2:$E$405,3,FALSE)</f>
        <v>0.92710000000000004</v>
      </c>
      <c r="G1237">
        <f>VLOOKUP(C1237,away!$B$2:$E$405,4,FALSE)</f>
        <v>1.1867000000000001</v>
      </c>
      <c r="H1237">
        <f>VLOOKUP(A1237,away!$A$2:$E$405,3,FALSE)</f>
        <v>1.1460999999999999</v>
      </c>
      <c r="I1237">
        <f>VLOOKUP(C1237,away!$B$2:$E$405,3,FALSE)</f>
        <v>0.69799999999999995</v>
      </c>
      <c r="J1237">
        <f>VLOOKUP(B1237,home!$B$2:$E$405,4,FALSE)</f>
        <v>1.9632000000000001</v>
      </c>
      <c r="K1237" s="3">
        <f t="shared" si="1458"/>
        <v>1.4833855972310002</v>
      </c>
      <c r="L1237" s="3">
        <f t="shared" si="1459"/>
        <v>1.5705164169599997</v>
      </c>
      <c r="M1237" s="5">
        <f t="shared" si="1460"/>
        <v>4.7174489264350222E-2</v>
      </c>
      <c r="N1237" s="5">
        <f t="shared" si="1461"/>
        <v>6.9977957931465565E-2</v>
      </c>
      <c r="O1237" s="5">
        <f t="shared" si="1462"/>
        <v>7.4088309851365289E-2</v>
      </c>
      <c r="P1237" s="5">
        <f t="shared" si="1463"/>
        <v>0.10990153175670289</v>
      </c>
      <c r="Q1237" s="5">
        <f t="shared" si="1464"/>
        <v>5.1902147459586434E-2</v>
      </c>
      <c r="R1237" s="5">
        <f t="shared" si="1465"/>
        <v>5.8178453463194245E-2</v>
      </c>
      <c r="S1237" s="5">
        <f t="shared" si="1466"/>
        <v>6.400888950162513E-2</v>
      </c>
      <c r="T1237" s="5">
        <f t="shared" si="1467"/>
        <v>8.1513174660759233E-2</v>
      </c>
      <c r="U1237" s="5">
        <f t="shared" si="1468"/>
        <v>8.6301079936476344E-2</v>
      </c>
      <c r="V1237" s="5">
        <f t="shared" si="1469"/>
        <v>1.6568924603046334E-2</v>
      </c>
      <c r="W1237" s="5">
        <f t="shared" si="1470"/>
        <v>2.5663632668970014E-2</v>
      </c>
      <c r="X1237" s="5">
        <f t="shared" si="1471"/>
        <v>4.030515642544838E-2</v>
      </c>
      <c r="Y1237" s="5">
        <f t="shared" si="1472"/>
        <v>3.1649954927153758E-2</v>
      </c>
      <c r="Z1237" s="5">
        <f t="shared" si="1473"/>
        <v>3.045673875909663E-2</v>
      </c>
      <c r="AA1237" s="5">
        <f t="shared" si="1474"/>
        <v>4.5179087613871106E-2</v>
      </c>
      <c r="AB1237" s="5">
        <f t="shared" si="1475"/>
        <v>3.3509003931226945E-2</v>
      </c>
      <c r="AC1237" s="5">
        <f t="shared" si="1476"/>
        <v>2.4125197509189114E-3</v>
      </c>
      <c r="AD1237" s="5">
        <f t="shared" si="1477"/>
        <v>9.5172657684442739E-3</v>
      </c>
      <c r="AE1237" s="5">
        <f t="shared" si="1478"/>
        <v>1.4947022133913159E-2</v>
      </c>
      <c r="AF1237" s="5">
        <f t="shared" si="1479"/>
        <v>1.1737271822987554E-2</v>
      </c>
      <c r="AG1237" s="5">
        <f t="shared" si="1480"/>
        <v>6.1445260294413252E-3</v>
      </c>
      <c r="AH1237" s="5">
        <f t="shared" si="1481"/>
        <v>1.19582020570558E-2</v>
      </c>
      <c r="AI1237" s="5">
        <f t="shared" si="1482"/>
        <v>1.7738624700214693E-2</v>
      </c>
      <c r="AJ1237" s="5">
        <f t="shared" si="1483"/>
        <v>1.3156610197492275E-2</v>
      </c>
      <c r="AK1237" s="5">
        <f t="shared" si="1484"/>
        <v>6.50544202511418E-3</v>
      </c>
      <c r="AL1237" s="5">
        <f t="shared" si="1485"/>
        <v>2.248160988313265E-4</v>
      </c>
      <c r="AM1237" s="5">
        <f t="shared" si="1486"/>
        <v>2.8235549931859756E-3</v>
      </c>
      <c r="AN1237" s="5">
        <f t="shared" si="1487"/>
        <v>4.4344394709879545E-3</v>
      </c>
      <c r="AO1237" s="5">
        <f t="shared" si="1488"/>
        <v>3.4821799946010007E-3</v>
      </c>
      <c r="AP1237" s="5">
        <f t="shared" si="1489"/>
        <v>1.8229402827768511E-3</v>
      </c>
      <c r="AQ1237" s="5">
        <f t="shared" si="1490"/>
        <v>7.1573941030968744E-4</v>
      </c>
      <c r="AR1237" s="5">
        <f t="shared" si="1491"/>
        <v>3.7561105295861917E-3</v>
      </c>
      <c r="AS1237" s="5">
        <f t="shared" si="1492"/>
        <v>5.5717602611958612E-3</v>
      </c>
      <c r="AT1237" s="5">
        <f t="shared" si="1493"/>
        <v>4.1325344613409891E-3</v>
      </c>
      <c r="AU1237" s="5">
        <f t="shared" si="1494"/>
        <v>2.0433807000046636E-3</v>
      </c>
      <c r="AV1237" s="5">
        <f t="shared" si="1495"/>
        <v>7.5778037501167937E-4</v>
      </c>
      <c r="AW1237" s="5">
        <f t="shared" si="1496"/>
        <v>1.4548608092133398E-5</v>
      </c>
      <c r="AX1237" s="5">
        <f t="shared" si="1497"/>
        <v>6.9807013498029047E-4</v>
      </c>
      <c r="AY1237" s="5">
        <f t="shared" si="1498"/>
        <v>1.096330607176029E-3</v>
      </c>
      <c r="AZ1237" s="5">
        <f t="shared" si="1499"/>
        <v>8.6090260849283932E-4</v>
      </c>
      <c r="BA1237" s="5">
        <f t="shared" si="1500"/>
        <v>4.5068722668056371E-4</v>
      </c>
      <c r="BB1237" s="5">
        <f t="shared" si="1501"/>
        <v>1.7695292210399957E-4</v>
      </c>
      <c r="BC1237" s="5">
        <f t="shared" si="1502"/>
        <v>5.5581493838675026E-5</v>
      </c>
      <c r="BD1237" s="5">
        <f t="shared" si="1503"/>
        <v>9.8317220843857438E-4</v>
      </c>
      <c r="BE1237" s="5">
        <f t="shared" si="1504"/>
        <v>1.458423493595576E-3</v>
      </c>
      <c r="BF1237" s="5">
        <f t="shared" si="1505"/>
        <v>1.0817022025314978E-3</v>
      </c>
      <c r="BG1237" s="5">
        <f t="shared" si="1506"/>
        <v>5.3486048924275792E-4</v>
      </c>
      <c r="BH1237" s="5">
        <f t="shared" si="1507"/>
        <v>1.9835108656765835E-4</v>
      </c>
      <c r="BI1237" s="5">
        <f t="shared" si="1508"/>
        <v>5.8846229001916807E-5</v>
      </c>
      <c r="BJ1237" s="8">
        <f t="shared" si="1509"/>
        <v>0.3599754889733035</v>
      </c>
      <c r="BK1237" s="8">
        <f t="shared" si="1510"/>
        <v>0.24138750158265085</v>
      </c>
      <c r="BL1237" s="8">
        <f t="shared" si="1511"/>
        <v>0.36719173581252829</v>
      </c>
      <c r="BM1237" s="8">
        <f t="shared" si="1512"/>
        <v>0.58670679340183063</v>
      </c>
      <c r="BN1237" s="8">
        <f t="shared" si="1513"/>
        <v>0.4112228897266646</v>
      </c>
    </row>
    <row r="1238" spans="1:66" x14ac:dyDescent="0.25">
      <c r="A1238" t="s">
        <v>141</v>
      </c>
      <c r="B1238" t="s">
        <v>138</v>
      </c>
      <c r="C1238" t="s">
        <v>427</v>
      </c>
      <c r="D1238" s="7" t="s">
        <v>531</v>
      </c>
      <c r="E1238">
        <f>VLOOKUP(A1238,home!$A$2:$E$405,3,FALSE)</f>
        <v>1.3483000000000001</v>
      </c>
      <c r="F1238">
        <f>VLOOKUP(B1238,home!$B$2:$E$405,3,FALSE)</f>
        <v>0.37080000000000002</v>
      </c>
      <c r="G1238">
        <f>VLOOKUP(C1238,away!$B$2:$E$405,4,FALSE)</f>
        <v>1.6688000000000001</v>
      </c>
      <c r="H1238">
        <f>VLOOKUP(A1238,away!$A$2:$E$405,3,FALSE)</f>
        <v>1.1460999999999999</v>
      </c>
      <c r="I1238">
        <f>VLOOKUP(C1238,away!$B$2:$E$405,3,FALSE)</f>
        <v>1.0907</v>
      </c>
      <c r="J1238">
        <f>VLOOKUP(B1238,home!$B$2:$E$405,4,FALSE)</f>
        <v>0.21809999999999999</v>
      </c>
      <c r="K1238" s="3">
        <f t="shared" si="1458"/>
        <v>0.83431595923200008</v>
      </c>
      <c r="L1238" s="3">
        <f t="shared" si="1459"/>
        <v>0.27263618198699996</v>
      </c>
      <c r="M1238" s="5">
        <f t="shared" si="1460"/>
        <v>0.33056494251449048</v>
      </c>
      <c r="N1238" s="5">
        <f t="shared" si="1461"/>
        <v>0.27579560710244805</v>
      </c>
      <c r="O1238" s="5">
        <f t="shared" si="1462"/>
        <v>9.0123963825902792E-2</v>
      </c>
      <c r="P1238" s="5">
        <f t="shared" si="1463"/>
        <v>7.5191861329198154E-2</v>
      </c>
      <c r="Q1238" s="5">
        <f t="shared" si="1464"/>
        <v>0.11505033824582538</v>
      </c>
      <c r="R1238" s="5">
        <f t="shared" si="1465"/>
        <v>1.2285526701514315E-2</v>
      </c>
      <c r="S1238" s="5">
        <f t="shared" si="1466"/>
        <v>4.2758738775675884E-3</v>
      </c>
      <c r="T1238" s="5">
        <f t="shared" si="1467"/>
        <v>3.1366884955654747E-2</v>
      </c>
      <c r="U1238" s="5">
        <f t="shared" si="1468"/>
        <v>1.0250010994644265E-2</v>
      </c>
      <c r="V1238" s="5">
        <f t="shared" si="1469"/>
        <v>1.0806782716265588E-4</v>
      </c>
      <c r="W1238" s="5">
        <f t="shared" si="1470"/>
        <v>3.1996111104510623E-2</v>
      </c>
      <c r="X1238" s="5">
        <f t="shared" si="1471"/>
        <v>8.7232975699656282E-3</v>
      </c>
      <c r="Y1238" s="5">
        <f t="shared" si="1472"/>
        <v>1.1891432719059517E-3</v>
      </c>
      <c r="Z1238" s="5">
        <f t="shared" si="1473"/>
        <v>1.1164930312000682E-3</v>
      </c>
      <c r="AA1238" s="5">
        <f t="shared" si="1474"/>
        <v>9.3150795430152825E-4</v>
      </c>
      <c r="AB1238" s="5">
        <f t="shared" si="1475"/>
        <v>3.8858597621265883E-4</v>
      </c>
      <c r="AC1238" s="5">
        <f t="shared" si="1476"/>
        <v>1.5363511123472309E-6</v>
      </c>
      <c r="AD1238" s="5">
        <f t="shared" si="1477"/>
        <v>6.6737165319633576E-3</v>
      </c>
      <c r="AE1238" s="5">
        <f t="shared" si="1478"/>
        <v>1.8194965949380119E-3</v>
      </c>
      <c r="AF1238" s="5">
        <f t="shared" si="1479"/>
        <v>2.4803030239112326E-4</v>
      </c>
      <c r="AG1238" s="5">
        <f t="shared" si="1480"/>
        <v>2.2540678220332306E-5</v>
      </c>
      <c r="AH1238" s="5">
        <f t="shared" si="1481"/>
        <v>7.6099099310369747E-5</v>
      </c>
      <c r="AI1238" s="5">
        <f t="shared" si="1482"/>
        <v>6.3490693037822365E-5</v>
      </c>
      <c r="AJ1238" s="5">
        <f t="shared" si="1483"/>
        <v>2.6485649232077615E-5</v>
      </c>
      <c r="AK1238" s="5">
        <f t="shared" si="1484"/>
        <v>7.3657999483143755E-6</v>
      </c>
      <c r="AL1238" s="5">
        <f t="shared" si="1485"/>
        <v>1.3978626882069748E-8</v>
      </c>
      <c r="AM1238" s="5">
        <f t="shared" si="1486"/>
        <v>1.1135976420014934E-3</v>
      </c>
      <c r="AN1238" s="5">
        <f t="shared" si="1487"/>
        <v>3.0360700938501317E-4</v>
      </c>
      <c r="AO1238" s="5">
        <f t="shared" si="1488"/>
        <v>4.138712793161062E-5</v>
      </c>
      <c r="AP1238" s="5">
        <f t="shared" si="1489"/>
        <v>3.7612095142272815E-6</v>
      </c>
      <c r="AQ1238" s="5">
        <f t="shared" si="1490"/>
        <v>2.5636045040302616E-7</v>
      </c>
      <c r="AR1238" s="5">
        <f t="shared" si="1491"/>
        <v>4.1494735777257505E-6</v>
      </c>
      <c r="AS1238" s="5">
        <f t="shared" si="1492"/>
        <v>3.4619720283080987E-6</v>
      </c>
      <c r="AT1238" s="5">
        <f t="shared" si="1493"/>
        <v>1.4441892568161121E-6</v>
      </c>
      <c r="AU1238" s="5">
        <f t="shared" si="1494"/>
        <v>4.016367150376947E-7</v>
      </c>
      <c r="AV1238" s="5">
        <f t="shared" si="1495"/>
        <v>8.3772980292365927E-8</v>
      </c>
      <c r="AW1238" s="5">
        <f t="shared" si="1496"/>
        <v>8.8323456041816348E-11</v>
      </c>
      <c r="AX1238" s="5">
        <f t="shared" si="1497"/>
        <v>1.5484871414749482E-4</v>
      </c>
      <c r="AY1238" s="5">
        <f t="shared" si="1498"/>
        <v>4.2217362210769332E-5</v>
      </c>
      <c r="AZ1238" s="5">
        <f t="shared" si="1499"/>
        <v>5.7549902233531998E-6</v>
      </c>
      <c r="BA1238" s="5">
        <f t="shared" si="1500"/>
        <v>5.2300618728917621E-7</v>
      </c>
      <c r="BB1238" s="5">
        <f t="shared" si="1501"/>
        <v>3.5647602514524706E-8</v>
      </c>
      <c r="BC1238" s="5">
        <f t="shared" si="1502"/>
        <v>1.9437652493100395E-9</v>
      </c>
      <c r="BD1238" s="5">
        <f t="shared" si="1503"/>
        <v>1.8854943891451421E-7</v>
      </c>
      <c r="BE1238" s="5">
        <f t="shared" si="1504"/>
        <v>1.5730980599061832E-7</v>
      </c>
      <c r="BF1238" s="5">
        <f t="shared" si="1505"/>
        <v>6.5623040840831267E-8</v>
      </c>
      <c r="BG1238" s="5">
        <f t="shared" si="1506"/>
        <v>1.8250116755612958E-8</v>
      </c>
      <c r="BH1238" s="5">
        <f t="shared" si="1507"/>
        <v>3.8065909167638045E-9</v>
      </c>
      <c r="BI1238" s="5">
        <f t="shared" si="1508"/>
        <v>6.3517991042472269E-10</v>
      </c>
      <c r="BJ1238" s="8">
        <f t="shared" si="1509"/>
        <v>0.47455115737124276</v>
      </c>
      <c r="BK1238" s="8">
        <f t="shared" si="1510"/>
        <v>0.41018451324036886</v>
      </c>
      <c r="BL1238" s="8">
        <f t="shared" si="1511"/>
        <v>0.11416301191283562</v>
      </c>
      <c r="BM1238" s="8">
        <f t="shared" si="1512"/>
        <v>0.1009607185623807</v>
      </c>
      <c r="BN1238" s="8">
        <f t="shared" si="1513"/>
        <v>0.89901223971937916</v>
      </c>
    </row>
    <row r="1239" spans="1:66" x14ac:dyDescent="0.25">
      <c r="A1239" t="s">
        <v>141</v>
      </c>
      <c r="B1239" t="s">
        <v>151</v>
      </c>
      <c r="C1239" t="s">
        <v>149</v>
      </c>
      <c r="D1239" s="7" t="s">
        <v>531</v>
      </c>
      <c r="E1239">
        <f>VLOOKUP(A1239,home!$A$2:$E$405,3,FALSE)</f>
        <v>1.3483000000000001</v>
      </c>
      <c r="F1239">
        <f>VLOOKUP(B1239,home!$B$2:$E$405,3,FALSE)</f>
        <v>0.55630000000000002</v>
      </c>
      <c r="G1239">
        <f>VLOOKUP(C1239,away!$B$2:$E$405,4,FALSE)</f>
        <v>0.37080000000000002</v>
      </c>
      <c r="H1239">
        <f>VLOOKUP(A1239,away!$A$2:$E$405,3,FALSE)</f>
        <v>1.1460999999999999</v>
      </c>
      <c r="I1239">
        <f>VLOOKUP(C1239,away!$B$2:$E$405,3,FALSE)</f>
        <v>2.1812999999999998</v>
      </c>
      <c r="J1239">
        <f>VLOOKUP(B1239,home!$B$2:$E$405,4,FALSE)</f>
        <v>1.5268999999999999</v>
      </c>
      <c r="K1239" s="3">
        <f t="shared" si="1458"/>
        <v>0.278121984732</v>
      </c>
      <c r="L1239" s="3">
        <f t="shared" si="1459"/>
        <v>3.8172315703169994</v>
      </c>
      <c r="M1239" s="5">
        <f t="shared" si="1460"/>
        <v>1.6649858600586719E-2</v>
      </c>
      <c r="N1239" s="5">
        <f t="shared" si="1461"/>
        <v>4.6306917195023389E-3</v>
      </c>
      <c r="O1239" s="5">
        <f t="shared" si="1462"/>
        <v>6.3556365891473648E-2</v>
      </c>
      <c r="P1239" s="5">
        <f t="shared" si="1463"/>
        <v>1.7676422624089839E-2</v>
      </c>
      <c r="Q1239" s="5">
        <f t="shared" si="1464"/>
        <v>6.4394858585501401E-4</v>
      </c>
      <c r="R1239" s="5">
        <f t="shared" si="1465"/>
        <v>0.12130468318777586</v>
      </c>
      <c r="S1239" s="5">
        <f t="shared" si="1466"/>
        <v>4.6915701250223301E-3</v>
      </c>
      <c r="T1239" s="5">
        <f t="shared" si="1467"/>
        <v>2.4581008715867463E-3</v>
      </c>
      <c r="U1239" s="5">
        <f t="shared" si="1468"/>
        <v>3.3737499245470697E-2</v>
      </c>
      <c r="V1239" s="5">
        <f t="shared" si="1469"/>
        <v>5.5342596321259353E-4</v>
      </c>
      <c r="W1239" s="5">
        <f t="shared" si="1470"/>
        <v>5.9698752921120392E-5</v>
      </c>
      <c r="X1239" s="5">
        <f t="shared" si="1471"/>
        <v>2.2788396435905497E-4</v>
      </c>
      <c r="Y1239" s="5">
        <f t="shared" si="1472"/>
        <v>4.3494293156018924E-4</v>
      </c>
      <c r="Z1239" s="5">
        <f t="shared" si="1473"/>
        <v>0.15434935543055994</v>
      </c>
      <c r="AA1239" s="5">
        <f t="shared" si="1474"/>
        <v>4.2927949074452236E-2</v>
      </c>
      <c r="AB1239" s="5">
        <f t="shared" si="1475"/>
        <v>5.9696031985304382E-3</v>
      </c>
      <c r="AC1239" s="5">
        <f t="shared" si="1476"/>
        <v>3.672175035973381E-5</v>
      </c>
      <c r="AD1239" s="5">
        <f t="shared" si="1477"/>
        <v>4.1508839121118215E-6</v>
      </c>
      <c r="AE1239" s="5">
        <f t="shared" si="1478"/>
        <v>1.5844885114034179E-5</v>
      </c>
      <c r="AF1239" s="5">
        <f t="shared" si="1479"/>
        <v>3.024179784266857E-5</v>
      </c>
      <c r="AG1239" s="5">
        <f t="shared" si="1480"/>
        <v>3.8479981822726333E-5</v>
      </c>
      <c r="AH1239" s="5">
        <f t="shared" si="1481"/>
        <v>0.14729680810190324</v>
      </c>
      <c r="AI1239" s="5">
        <f t="shared" si="1482"/>
        <v>4.0966480613989872E-2</v>
      </c>
      <c r="AJ1239" s="5">
        <f t="shared" si="1483"/>
        <v>5.6968394479239319E-3</v>
      </c>
      <c r="AK1239" s="5">
        <f t="shared" si="1484"/>
        <v>5.2813876465205157E-4</v>
      </c>
      <c r="AL1239" s="5">
        <f t="shared" si="1485"/>
        <v>1.5594346941351305E-6</v>
      </c>
      <c r="AM1239" s="5">
        <f t="shared" si="1486"/>
        <v>2.308904144057338E-7</v>
      </c>
      <c r="AN1239" s="5">
        <f t="shared" si="1487"/>
        <v>8.8136217915314204E-7</v>
      </c>
      <c r="AO1239" s="5">
        <f t="shared" si="1488"/>
        <v>1.6821817675733803E-6</v>
      </c>
      <c r="AP1239" s="5">
        <f t="shared" si="1489"/>
        <v>2.1404257833975874E-6</v>
      </c>
      <c r="AQ1239" s="5">
        <f t="shared" si="1490"/>
        <v>2.0426252185764414E-6</v>
      </c>
      <c r="AR1239" s="5">
        <f t="shared" si="1491"/>
        <v>0.11245320521870196</v>
      </c>
      <c r="AS1239" s="5">
        <f t="shared" si="1492"/>
        <v>3.1275708624900291E-2</v>
      </c>
      <c r="AT1239" s="5">
        <f t="shared" si="1493"/>
        <v>4.3492310783284993E-3</v>
      </c>
      <c r="AU1239" s="5">
        <f t="shared" si="1494"/>
        <v>4.032055931876062E-4</v>
      </c>
      <c r="AV1239" s="5">
        <f t="shared" si="1495"/>
        <v>2.8035084958095102E-5</v>
      </c>
      <c r="AW1239" s="5">
        <f t="shared" si="1496"/>
        <v>4.5988423100931626E-8</v>
      </c>
      <c r="AX1239" s="5">
        <f t="shared" si="1497"/>
        <v>1.0702616718352766E-8</v>
      </c>
      <c r="AY1239" s="5">
        <f t="shared" si="1498"/>
        <v>4.0854366422298699E-8</v>
      </c>
      <c r="AZ1239" s="5">
        <f t="shared" si="1499"/>
        <v>7.7975288646248678E-8</v>
      </c>
      <c r="BA1239" s="5">
        <f t="shared" si="1500"/>
        <v>9.9216577841680396E-8</v>
      </c>
      <c r="BB1239" s="5">
        <f t="shared" si="1501"/>
        <v>9.468316330901911E-8</v>
      </c>
      <c r="BC1239" s="5">
        <f t="shared" si="1502"/>
        <v>7.2285512032133577E-8</v>
      </c>
      <c r="BD1239" s="5">
        <f t="shared" si="1503"/>
        <v>7.1543320857360954E-2</v>
      </c>
      <c r="BE1239" s="5">
        <f t="shared" si="1504"/>
        <v>1.9897770391167521E-2</v>
      </c>
      <c r="BF1239" s="5">
        <f t="shared" si="1505"/>
        <v>2.7670036964665668E-3</v>
      </c>
      <c r="BG1239" s="5">
        <f t="shared" si="1506"/>
        <v>2.5652151994068735E-4</v>
      </c>
      <c r="BH1239" s="5">
        <f t="shared" si="1507"/>
        <v>1.783606856309332E-5</v>
      </c>
      <c r="BI1239" s="5">
        <f t="shared" si="1508"/>
        <v>9.9212055771670944E-7</v>
      </c>
      <c r="BJ1239" s="8">
        <f t="shared" si="1509"/>
        <v>8.5513575773640826E-3</v>
      </c>
      <c r="BK1239" s="8">
        <f t="shared" si="1510"/>
        <v>3.9609599352331777E-2</v>
      </c>
      <c r="BL1239" s="8">
        <f t="shared" si="1511"/>
        <v>0.70497719778030499</v>
      </c>
      <c r="BM1239" s="8">
        <f t="shared" si="1512"/>
        <v>0.68302554466533394</v>
      </c>
      <c r="BN1239" s="8">
        <f t="shared" si="1513"/>
        <v>0.22446197060928341</v>
      </c>
    </row>
    <row r="1240" spans="1:66" x14ac:dyDescent="0.25">
      <c r="A1240" t="s">
        <v>141</v>
      </c>
      <c r="B1240" t="s">
        <v>154</v>
      </c>
      <c r="C1240" t="s">
        <v>156</v>
      </c>
      <c r="D1240" s="7" t="s">
        <v>531</v>
      </c>
      <c r="E1240">
        <f>VLOOKUP(A1240,home!$A$2:$E$405,3,FALSE)</f>
        <v>1.3483000000000001</v>
      </c>
      <c r="F1240">
        <f>VLOOKUP(B1240,home!$B$2:$E$405,3,FALSE)</f>
        <v>0.74170000000000003</v>
      </c>
      <c r="G1240">
        <f>VLOOKUP(C1240,away!$B$2:$E$405,4,FALSE)</f>
        <v>0.59330000000000005</v>
      </c>
      <c r="H1240">
        <f>VLOOKUP(A1240,away!$A$2:$E$405,3,FALSE)</f>
        <v>1.1460999999999999</v>
      </c>
      <c r="I1240">
        <f>VLOOKUP(C1240,away!$B$2:$E$405,3,FALSE)</f>
        <v>0.34899999999999998</v>
      </c>
      <c r="J1240">
        <f>VLOOKUP(B1240,home!$B$2:$E$405,4,FALSE)</f>
        <v>2.1812999999999998</v>
      </c>
      <c r="K1240" s="3">
        <f t="shared" si="1458"/>
        <v>0.59332023746300011</v>
      </c>
      <c r="L1240" s="3">
        <f t="shared" si="1459"/>
        <v>0.87249578756999979</v>
      </c>
      <c r="M1240" s="5">
        <f t="shared" si="1460"/>
        <v>0.23088950296783994</v>
      </c>
      <c r="N1240" s="5">
        <f t="shared" si="1461"/>
        <v>0.13699141472859286</v>
      </c>
      <c r="O1240" s="5">
        <f t="shared" si="1462"/>
        <v>0.2014501187335713</v>
      </c>
      <c r="P1240" s="5">
        <f t="shared" si="1463"/>
        <v>0.11952443228395208</v>
      </c>
      <c r="Q1240" s="5">
        <f t="shared" si="1464"/>
        <v>4.0639889358580511E-2</v>
      </c>
      <c r="R1240" s="5">
        <f t="shared" si="1465"/>
        <v>8.7882190000258639E-2</v>
      </c>
      <c r="S1240" s="5">
        <f t="shared" si="1466"/>
        <v>1.5468535521503249E-2</v>
      </c>
      <c r="T1240" s="5">
        <f t="shared" si="1467"/>
        <v>3.5458132272672353E-2</v>
      </c>
      <c r="U1240" s="5">
        <f t="shared" si="1468"/>
        <v>5.214228183972195E-2</v>
      </c>
      <c r="V1240" s="5">
        <f t="shared" si="1469"/>
        <v>8.8973195821983383E-4</v>
      </c>
      <c r="W1240" s="5">
        <f t="shared" si="1470"/>
        <v>8.0374896015676812E-3</v>
      </c>
      <c r="X1240" s="5">
        <f t="shared" si="1471"/>
        <v>7.0126758200054779E-3</v>
      </c>
      <c r="Y1240" s="5">
        <f t="shared" si="1472"/>
        <v>3.0592650562743873E-3</v>
      </c>
      <c r="Z1240" s="5">
        <f t="shared" si="1473"/>
        <v>2.5558946859217346E-2</v>
      </c>
      <c r="AA1240" s="5">
        <f t="shared" si="1474"/>
        <v>1.5164640419815035E-2</v>
      </c>
      <c r="AB1240" s="5">
        <f t="shared" si="1475"/>
        <v>4.4987440274628322E-3</v>
      </c>
      <c r="AC1240" s="5">
        <f t="shared" si="1476"/>
        <v>2.8786688498222642E-5</v>
      </c>
      <c r="AD1240" s="5">
        <f t="shared" si="1477"/>
        <v>1.1922013097521327E-3</v>
      </c>
      <c r="AE1240" s="5">
        <f t="shared" si="1478"/>
        <v>1.0401906206941721E-3</v>
      </c>
      <c r="AF1240" s="5">
        <f t="shared" si="1479"/>
        <v>4.537809674127444E-4</v>
      </c>
      <c r="AG1240" s="5">
        <f t="shared" si="1480"/>
        <v>1.3197399418235297E-4</v>
      </c>
      <c r="AH1240" s="5">
        <f t="shared" si="1481"/>
        <v>5.5750183673481503E-3</v>
      </c>
      <c r="AI1240" s="5">
        <f t="shared" si="1482"/>
        <v>3.3077712215755914E-3</v>
      </c>
      <c r="AJ1240" s="5">
        <f t="shared" si="1483"/>
        <v>9.8128380332925371E-4</v>
      </c>
      <c r="AK1240" s="5">
        <f t="shared" si="1484"/>
        <v>1.9407184640330295E-4</v>
      </c>
      <c r="AL1240" s="5">
        <f t="shared" si="1485"/>
        <v>5.9607951957249213E-7</v>
      </c>
      <c r="AM1240" s="5">
        <f t="shared" si="1486"/>
        <v>1.4147143284116707E-4</v>
      </c>
      <c r="AN1240" s="5">
        <f t="shared" si="1487"/>
        <v>1.234332292154104E-4</v>
      </c>
      <c r="AO1240" s="5">
        <f t="shared" si="1488"/>
        <v>5.3847486268303911E-5</v>
      </c>
      <c r="AP1240" s="5">
        <f t="shared" si="1489"/>
        <v>1.5660568313442858E-5</v>
      </c>
      <c r="AQ1240" s="5">
        <f t="shared" si="1490"/>
        <v>3.415944971107776E-6</v>
      </c>
      <c r="AR1240" s="5">
        <f t="shared" si="1491"/>
        <v>9.7283600822732825E-4</v>
      </c>
      <c r="AS1240" s="5">
        <f t="shared" si="1492"/>
        <v>5.7720329141399546E-4</v>
      </c>
      <c r="AT1240" s="5">
        <f t="shared" si="1493"/>
        <v>1.7123319696308849E-4</v>
      </c>
      <c r="AU1240" s="5">
        <f t="shared" si="1494"/>
        <v>3.3865373694562784E-5</v>
      </c>
      <c r="AV1240" s="5">
        <f t="shared" si="1495"/>
        <v>5.0232528905578066E-6</v>
      </c>
      <c r="AW1240" s="5">
        <f t="shared" si="1496"/>
        <v>8.5714481094010897E-9</v>
      </c>
      <c r="AX1240" s="5">
        <f t="shared" si="1497"/>
        <v>1.398964402125868E-5</v>
      </c>
      <c r="AY1240" s="5">
        <f t="shared" si="1498"/>
        <v>1.220590547815203E-5</v>
      </c>
      <c r="AZ1240" s="5">
        <f t="shared" si="1499"/>
        <v>5.3248005565826157E-6</v>
      </c>
      <c r="BA1240" s="5">
        <f t="shared" si="1500"/>
        <v>1.5486220184229076E-6</v>
      </c>
      <c r="BB1240" s="5">
        <f t="shared" si="1501"/>
        <v>3.3779154690303427E-7</v>
      </c>
      <c r="BC1240" s="5">
        <f t="shared" si="1502"/>
        <v>5.8944340349930305E-8</v>
      </c>
      <c r="BD1240" s="5">
        <f t="shared" si="1503"/>
        <v>1.4146588652912619E-4</v>
      </c>
      <c r="BE1240" s="5">
        <f t="shared" si="1504"/>
        <v>8.3934573388374974E-5</v>
      </c>
      <c r="BF1240" s="5">
        <f t="shared" si="1505"/>
        <v>2.4900040507073118E-5</v>
      </c>
      <c r="BG1240" s="5">
        <f t="shared" si="1506"/>
        <v>4.9245659821649824E-6</v>
      </c>
      <c r="BH1240" s="5">
        <f t="shared" si="1507"/>
        <v>7.3046116448508484E-7</v>
      </c>
      <c r="BI1240" s="5">
        <f t="shared" si="1508"/>
        <v>8.6679478313958061E-8</v>
      </c>
      <c r="BJ1240" s="8">
        <f t="shared" si="1509"/>
        <v>0.23438830809930578</v>
      </c>
      <c r="BK1240" s="8">
        <f t="shared" si="1510"/>
        <v>0.36681379140501102</v>
      </c>
      <c r="BL1240" s="8">
        <f t="shared" si="1511"/>
        <v>0.37321232358972511</v>
      </c>
      <c r="BM1240" s="8">
        <f t="shared" si="1512"/>
        <v>0.1825836245464339</v>
      </c>
      <c r="BN1240" s="8">
        <f t="shared" si="1513"/>
        <v>0.81737754807279539</v>
      </c>
    </row>
    <row r="1241" spans="1:66" x14ac:dyDescent="0.25">
      <c r="A1241" t="s">
        <v>448</v>
      </c>
      <c r="B1241" t="s">
        <v>461</v>
      </c>
      <c r="C1241" t="s">
        <v>449</v>
      </c>
      <c r="D1241" s="7" t="s">
        <v>531</v>
      </c>
      <c r="E1241">
        <f>VLOOKUP(A1241,home!$A$2:$E$405,3,FALSE)</f>
        <v>1.2285999999999999</v>
      </c>
      <c r="F1241">
        <f>VLOOKUP(B1241,home!$B$2:$E$405,3,FALSE)</f>
        <v>0.54259999999999997</v>
      </c>
      <c r="G1241">
        <f>VLOOKUP(C1241,away!$B$2:$E$405,4,FALSE)</f>
        <v>0.81389999999999996</v>
      </c>
      <c r="H1241">
        <f>VLOOKUP(A1241,away!$A$2:$E$405,3,FALSE)</f>
        <v>0.9143</v>
      </c>
      <c r="I1241">
        <f>VLOOKUP(C1241,away!$B$2:$E$405,3,FALSE)</f>
        <v>1.0936999999999999</v>
      </c>
      <c r="J1241">
        <f>VLOOKUP(B1241,home!$B$2:$E$405,4,FALSE)</f>
        <v>1.8229</v>
      </c>
      <c r="K1241" s="3">
        <f t="shared" si="1458"/>
        <v>0.5425769612039999</v>
      </c>
      <c r="L1241" s="3">
        <f t="shared" si="1459"/>
        <v>1.8228451489389998</v>
      </c>
      <c r="M1241" s="5">
        <f t="shared" si="1460"/>
        <v>9.3909651784489373E-2</v>
      </c>
      <c r="N1241" s="5">
        <f t="shared" si="1461"/>
        <v>5.0953213492954029E-2</v>
      </c>
      <c r="O1241" s="5">
        <f t="shared" si="1462"/>
        <v>0.17118275319390713</v>
      </c>
      <c r="P1241" s="5">
        <f t="shared" si="1463"/>
        <v>9.2879818038484441E-2</v>
      </c>
      <c r="Q1241" s="5">
        <f t="shared" si="1464"/>
        <v>1.3823019870292819E-2</v>
      </c>
      <c r="R1241" s="5">
        <f t="shared" si="1465"/>
        <v>0.15601982562076788</v>
      </c>
      <c r="S1241" s="5">
        <f t="shared" si="1466"/>
        <v>2.2965319418548857E-2</v>
      </c>
      <c r="T1241" s="5">
        <f t="shared" si="1467"/>
        <v>2.5197224714250666E-2</v>
      </c>
      <c r="U1241" s="5">
        <f t="shared" si="1468"/>
        <v>8.4652762872894208E-2</v>
      </c>
      <c r="V1241" s="5">
        <f t="shared" si="1469"/>
        <v>2.5237196346092386E-3</v>
      </c>
      <c r="W1241" s="5">
        <f t="shared" si="1470"/>
        <v>2.5000173719619957E-3</v>
      </c>
      <c r="X1241" s="5">
        <f t="shared" si="1471"/>
        <v>4.5571445387441508E-3</v>
      </c>
      <c r="Y1241" s="5">
        <f t="shared" si="1472"/>
        <v>4.1534844077318169E-3</v>
      </c>
      <c r="Z1241" s="5">
        <f t="shared" si="1473"/>
        <v>9.4799994090375123E-2</v>
      </c>
      <c r="AA1241" s="5">
        <f t="shared" si="1474"/>
        <v>5.1436292715712879E-2</v>
      </c>
      <c r="AB1241" s="5">
        <f t="shared" si="1475"/>
        <v>1.3954073698645464E-2</v>
      </c>
      <c r="AC1241" s="5">
        <f t="shared" si="1476"/>
        <v>1.5600274837868934E-4</v>
      </c>
      <c r="AD1241" s="5">
        <f t="shared" si="1477"/>
        <v>3.3911295715908737E-4</v>
      </c>
      <c r="AE1241" s="5">
        <f t="shared" si="1478"/>
        <v>6.1815040889980121E-4</v>
      </c>
      <c r="AF1241" s="5">
        <f t="shared" si="1479"/>
        <v>5.6339623708883107E-4</v>
      </c>
      <c r="AG1241" s="5">
        <f t="shared" si="1480"/>
        <v>3.4232803256928736E-4</v>
      </c>
      <c r="AH1241" s="5">
        <f t="shared" si="1481"/>
        <v>4.3201427336771528E-2</v>
      </c>
      <c r="AI1241" s="5">
        <f t="shared" si="1482"/>
        <v>2.3440099164060906E-2</v>
      </c>
      <c r="AJ1241" s="5">
        <f t="shared" si="1483"/>
        <v>6.3590288873782916E-3</v>
      </c>
      <c r="AK1241" s="5">
        <f t="shared" si="1484"/>
        <v>1.1500875233073887E-3</v>
      </c>
      <c r="AL1241" s="5">
        <f t="shared" si="1485"/>
        <v>6.171679527113021E-6</v>
      </c>
      <c r="AM1241" s="5">
        <f t="shared" si="1486"/>
        <v>3.6798975560055965E-5</v>
      </c>
      <c r="AN1241" s="5">
        <f t="shared" si="1487"/>
        <v>6.7078834085572823E-5</v>
      </c>
      <c r="AO1241" s="5">
        <f t="shared" si="1488"/>
        <v>6.1137163654685243E-5</v>
      </c>
      <c r="AP1241" s="5">
        <f t="shared" si="1489"/>
        <v>3.7147860729277574E-5</v>
      </c>
      <c r="AQ1241" s="5">
        <f t="shared" si="1490"/>
        <v>1.6928699430956299E-5</v>
      </c>
      <c r="AR1241" s="5">
        <f t="shared" si="1491"/>
        <v>1.5749902449614942E-2</v>
      </c>
      <c r="AS1241" s="5">
        <f t="shared" si="1492"/>
        <v>8.5455342103715089E-3</v>
      </c>
      <c r="AT1241" s="5">
        <f t="shared" si="1493"/>
        <v>2.3183049918640976E-3</v>
      </c>
      <c r="AU1241" s="5">
        <f t="shared" si="1494"/>
        <v>4.1928629254322868E-4</v>
      </c>
      <c r="AV1241" s="5">
        <f t="shared" si="1495"/>
        <v>5.6873770620649076E-5</v>
      </c>
      <c r="AW1241" s="5">
        <f t="shared" si="1496"/>
        <v>1.6955554282984132E-7</v>
      </c>
      <c r="AX1241" s="5">
        <f t="shared" si="1497"/>
        <v>3.3277127224659034E-6</v>
      </c>
      <c r="AY1241" s="5">
        <f t="shared" si="1498"/>
        <v>6.0659049932095632E-6</v>
      </c>
      <c r="AZ1241" s="5">
        <f t="shared" si="1499"/>
        <v>5.5286027453984562E-6</v>
      </c>
      <c r="BA1241" s="5">
        <f t="shared" si="1500"/>
        <v>3.3592622316201366E-6</v>
      </c>
      <c r="BB1241" s="5">
        <f t="shared" si="1501"/>
        <v>1.5308537157306912E-6</v>
      </c>
      <c r="BC1241" s="5">
        <f t="shared" si="1502"/>
        <v>5.5810185389098681E-7</v>
      </c>
      <c r="BD1241" s="5">
        <f t="shared" si="1503"/>
        <v>4.7849388794238452E-3</v>
      </c>
      <c r="BE1241" s="5">
        <f t="shared" si="1504"/>
        <v>2.5961975967446625E-3</v>
      </c>
      <c r="BF1241" s="5">
        <f t="shared" si="1505"/>
        <v>7.0431850136342311E-4</v>
      </c>
      <c r="BG1241" s="5">
        <f t="shared" si="1506"/>
        <v>1.2738233072984045E-4</v>
      </c>
      <c r="BH1241" s="5">
        <f t="shared" si="1507"/>
        <v>1.7278679479619932E-5</v>
      </c>
      <c r="BI1241" s="5">
        <f t="shared" si="1508"/>
        <v>1.8750026811340187E-6</v>
      </c>
      <c r="BJ1241" s="8">
        <f t="shared" si="1509"/>
        <v>0.10328655400337534</v>
      </c>
      <c r="BK1241" s="8">
        <f t="shared" si="1510"/>
        <v>0.21244674920903089</v>
      </c>
      <c r="BL1241" s="8">
        <f t="shared" si="1511"/>
        <v>0.5867182437188827</v>
      </c>
      <c r="BM1241" s="8">
        <f t="shared" si="1512"/>
        <v>0.41847736267131785</v>
      </c>
      <c r="BN1241" s="8">
        <f t="shared" si="1513"/>
        <v>0.5787682820008957</v>
      </c>
    </row>
    <row r="1242" spans="1:66" x14ac:dyDescent="0.25">
      <c r="A1242" t="s">
        <v>448</v>
      </c>
      <c r="B1242" t="s">
        <v>455</v>
      </c>
      <c r="C1242" t="s">
        <v>514</v>
      </c>
      <c r="D1242" s="7" t="s">
        <v>531</v>
      </c>
      <c r="E1242">
        <f>VLOOKUP(A1242,home!$A$2:$E$405,3,FALSE)</f>
        <v>1.2285999999999999</v>
      </c>
      <c r="F1242">
        <f>VLOOKUP(B1242,home!$B$2:$E$405,3,FALSE)</f>
        <v>1.2209000000000001</v>
      </c>
      <c r="G1242">
        <f>VLOOKUP(C1242,away!$B$2:$E$405,4,FALSE)</f>
        <v>1.2209000000000001</v>
      </c>
      <c r="H1242">
        <f>VLOOKUP(A1242,away!$A$2:$E$405,3,FALSE)</f>
        <v>0.9143</v>
      </c>
      <c r="I1242">
        <f>VLOOKUP(C1242,away!$B$2:$E$405,3,FALSE)</f>
        <v>0.27339999999999998</v>
      </c>
      <c r="J1242">
        <f>VLOOKUP(B1242,home!$B$2:$E$405,4,FALSE)</f>
        <v>1.0936999999999999</v>
      </c>
      <c r="K1242" s="3">
        <f t="shared" si="1458"/>
        <v>1.8313472407660001</v>
      </c>
      <c r="L1242" s="3">
        <f t="shared" si="1459"/>
        <v>0.27339177339399995</v>
      </c>
      <c r="M1242" s="5">
        <f t="shared" si="1460"/>
        <v>0.12187747841476515</v>
      </c>
      <c r="N1242" s="5">
        <f t="shared" si="1461"/>
        <v>0.22319998380639788</v>
      </c>
      <c r="O1242" s="5">
        <f t="shared" si="1462"/>
        <v>3.3320299960601589E-2</v>
      </c>
      <c r="P1242" s="5">
        <f t="shared" si="1463"/>
        <v>6.1021039394343182E-2</v>
      </c>
      <c r="Q1242" s="5">
        <f t="shared" si="1464"/>
        <v>0.20437833724143137</v>
      </c>
      <c r="R1242" s="5">
        <f t="shared" si="1465"/>
        <v>4.5547479481244475E-3</v>
      </c>
      <c r="S1242" s="5">
        <f t="shared" si="1466"/>
        <v>7.6379313413717691E-3</v>
      </c>
      <c r="T1242" s="5">
        <f t="shared" si="1467"/>
        <v>5.5875356061751903E-2</v>
      </c>
      <c r="U1242" s="5">
        <f t="shared" si="1468"/>
        <v>8.3413250871823066E-3</v>
      </c>
      <c r="V1242" s="5">
        <f t="shared" si="1469"/>
        <v>4.2490259282907972E-4</v>
      </c>
      <c r="W1242" s="5">
        <f t="shared" si="1470"/>
        <v>0.12476256799314613</v>
      </c>
      <c r="X1242" s="5">
        <f t="shared" si="1471"/>
        <v>3.4109059716835713E-2</v>
      </c>
      <c r="Y1242" s="5">
        <f t="shared" si="1472"/>
        <v>4.6625681623937805E-3</v>
      </c>
      <c r="Z1242" s="5">
        <f t="shared" si="1473"/>
        <v>4.1507687296680839E-4</v>
      </c>
      <c r="AA1242" s="5">
        <f t="shared" si="1474"/>
        <v>7.60149886013544E-4</v>
      </c>
      <c r="AB1242" s="5">
        <f t="shared" si="1475"/>
        <v>6.9604919815974687E-4</v>
      </c>
      <c r="AC1242" s="5">
        <f t="shared" si="1476"/>
        <v>1.3296138770377164E-5</v>
      </c>
      <c r="AD1242" s="5">
        <f t="shared" si="1477"/>
        <v>5.7120896161282159E-2</v>
      </c>
      <c r="AE1242" s="5">
        <f t="shared" si="1478"/>
        <v>1.5616383099387452E-2</v>
      </c>
      <c r="AF1242" s="5">
        <f t="shared" si="1479"/>
        <v>2.1346953347708125E-3</v>
      </c>
      <c r="AG1242" s="5">
        <f t="shared" si="1480"/>
        <v>1.9453604774296359E-4</v>
      </c>
      <c r="AH1242" s="5">
        <f t="shared" si="1481"/>
        <v>2.8369650598807943E-5</v>
      </c>
      <c r="AI1242" s="5">
        <f t="shared" si="1482"/>
        <v>5.1954681345622423E-5</v>
      </c>
      <c r="AJ1242" s="5">
        <f t="shared" si="1483"/>
        <v>4.7573531163591213E-5</v>
      </c>
      <c r="AK1242" s="5">
        <f t="shared" si="1484"/>
        <v>2.9041218343312694E-5</v>
      </c>
      <c r="AL1242" s="5">
        <f t="shared" si="1485"/>
        <v>2.6628191467458067E-7</v>
      </c>
      <c r="AM1242" s="5">
        <f t="shared" si="1486"/>
        <v>2.0921639115009057E-2</v>
      </c>
      <c r="AN1242" s="5">
        <f t="shared" si="1487"/>
        <v>5.7198040199616012E-3</v>
      </c>
      <c r="AO1242" s="5">
        <f t="shared" si="1488"/>
        <v>7.8187368224171591E-4</v>
      </c>
      <c r="AP1242" s="5">
        <f t="shared" si="1489"/>
        <v>7.1252610852719835E-5</v>
      </c>
      <c r="AQ1242" s="5">
        <f t="shared" si="1490"/>
        <v>4.8699694099944102E-6</v>
      </c>
      <c r="AR1242" s="5">
        <f t="shared" si="1491"/>
        <v>1.551205817555251E-6</v>
      </c>
      <c r="AS1242" s="5">
        <f t="shared" si="1492"/>
        <v>2.8407964938399757E-6</v>
      </c>
      <c r="AT1242" s="5">
        <f t="shared" si="1493"/>
        <v>2.6012424102857843E-6</v>
      </c>
      <c r="AU1242" s="5">
        <f t="shared" si="1494"/>
        <v>1.5879260368801234E-6</v>
      </c>
      <c r="AV1242" s="5">
        <f t="shared" si="1495"/>
        <v>7.2701099154522594E-7</v>
      </c>
      <c r="AW1242" s="5">
        <f t="shared" si="1496"/>
        <v>3.7033547079647003E-9</v>
      </c>
      <c r="AX1242" s="5">
        <f t="shared" si="1497"/>
        <v>6.3857976775956423E-3</v>
      </c>
      <c r="AY1242" s="5">
        <f t="shared" si="1498"/>
        <v>1.745824551613159E-3</v>
      </c>
      <c r="AZ1242" s="5">
        <f t="shared" si="1499"/>
        <v>2.3864703510015315E-4</v>
      </c>
      <c r="BA1242" s="5">
        <f t="shared" si="1500"/>
        <v>2.1748045380417007E-5</v>
      </c>
      <c r="BB1242" s="5">
        <f t="shared" si="1501"/>
        <v>1.4864341736013483E-6</v>
      </c>
      <c r="BC1242" s="5">
        <f t="shared" si="1502"/>
        <v>8.1275774950863457E-8</v>
      </c>
      <c r="BD1242" s="5">
        <f t="shared" si="1503"/>
        <v>7.0681151560086601E-8</v>
      </c>
      <c r="BE1242" s="5">
        <f t="shared" si="1504"/>
        <v>1.2944173188372806E-7</v>
      </c>
      <c r="BF1242" s="5">
        <f t="shared" si="1505"/>
        <v>1.1852637926261891E-7</v>
      </c>
      <c r="BG1242" s="5">
        <f t="shared" si="1506"/>
        <v>7.2354319206860527E-8</v>
      </c>
      <c r="BH1242" s="5">
        <f t="shared" si="1507"/>
        <v>3.3126470709246607E-8</v>
      </c>
      <c r="BI1242" s="5">
        <f t="shared" si="1508"/>
        <v>1.2133214145938897E-8</v>
      </c>
      <c r="BJ1242" s="8">
        <f t="shared" si="1509"/>
        <v>0.75794740804225336</v>
      </c>
      <c r="BK1242" s="8">
        <f t="shared" si="1510"/>
        <v>0.19272073871560738</v>
      </c>
      <c r="BL1242" s="8">
        <f t="shared" si="1511"/>
        <v>4.7839255606549856E-2</v>
      </c>
      <c r="BM1242" s="8">
        <f t="shared" si="1512"/>
        <v>0.34882477162345499</v>
      </c>
      <c r="BN1242" s="8">
        <f t="shared" si="1513"/>
        <v>0.64835188676566369</v>
      </c>
    </row>
    <row r="1243" spans="1:66" x14ac:dyDescent="0.25">
      <c r="A1243" t="s">
        <v>448</v>
      </c>
      <c r="B1243" t="s">
        <v>457</v>
      </c>
      <c r="C1243" t="s">
        <v>459</v>
      </c>
      <c r="D1243" s="7" t="s">
        <v>531</v>
      </c>
      <c r="E1243">
        <f>VLOOKUP(A1243,home!$A$2:$E$405,3,FALSE)</f>
        <v>1.2285999999999999</v>
      </c>
      <c r="F1243">
        <f>VLOOKUP(B1243,home!$B$2:$E$405,3,FALSE)</f>
        <v>0.40699999999999997</v>
      </c>
      <c r="G1243">
        <f>VLOOKUP(C1243,away!$B$2:$E$405,4,FALSE)</f>
        <v>1.2209000000000001</v>
      </c>
      <c r="H1243">
        <f>VLOOKUP(A1243,away!$A$2:$E$405,3,FALSE)</f>
        <v>0.9143</v>
      </c>
      <c r="I1243">
        <f>VLOOKUP(C1243,away!$B$2:$E$405,3,FALSE)</f>
        <v>2.7343000000000002</v>
      </c>
      <c r="J1243">
        <f>VLOOKUP(B1243,home!$B$2:$E$405,4,FALSE)</f>
        <v>2.1875</v>
      </c>
      <c r="K1243" s="3">
        <f t="shared" si="1458"/>
        <v>0.61049908017999999</v>
      </c>
      <c r="L1243" s="3">
        <f t="shared" si="1459"/>
        <v>5.4686854468750008</v>
      </c>
      <c r="M1243" s="5">
        <f t="shared" si="1460"/>
        <v>2.2900433600971594E-3</v>
      </c>
      <c r="N1243" s="5">
        <f t="shared" si="1461"/>
        <v>1.3980693649116322E-3</v>
      </c>
      <c r="O1243" s="5">
        <f t="shared" si="1462"/>
        <v>1.2523526796076061E-2</v>
      </c>
      <c r="P1243" s="5">
        <f t="shared" si="1463"/>
        <v>7.6456015896140183E-3</v>
      </c>
      <c r="Q1243" s="5">
        <f t="shared" si="1464"/>
        <v>4.26760030653194E-4</v>
      </c>
      <c r="R1243" s="5">
        <f t="shared" si="1465"/>
        <v>3.4243614366625132E-2</v>
      </c>
      <c r="S1243" s="5">
        <f t="shared" si="1466"/>
        <v>6.3814538062532929E-3</v>
      </c>
      <c r="T1243" s="5">
        <f t="shared" si="1467"/>
        <v>2.3338163689410512E-3</v>
      </c>
      <c r="U1243" s="5">
        <f t="shared" si="1468"/>
        <v>2.090569507286328E-2</v>
      </c>
      <c r="V1243" s="5">
        <f t="shared" si="1469"/>
        <v>2.3672551948278201E-3</v>
      </c>
      <c r="W1243" s="5">
        <f t="shared" si="1470"/>
        <v>8.6845535390454517E-5</v>
      </c>
      <c r="X1243" s="5">
        <f t="shared" si="1471"/>
        <v>4.7493091551584644E-4</v>
      </c>
      <c r="Y1243" s="5">
        <f t="shared" si="1472"/>
        <v>1.298623892976265E-3</v>
      </c>
      <c r="Z1243" s="5">
        <f t="shared" si="1473"/>
        <v>6.2422518511720863E-2</v>
      </c>
      <c r="AA1243" s="5">
        <f t="shared" si="1474"/>
        <v>3.8108890133924607E-2</v>
      </c>
      <c r="AB1243" s="5">
        <f t="shared" si="1475"/>
        <v>1.1632721186720821E-2</v>
      </c>
      <c r="AC1243" s="5">
        <f t="shared" si="1476"/>
        <v>4.9396144621006576E-4</v>
      </c>
      <c r="AD1243" s="5">
        <f t="shared" si="1477"/>
        <v>1.3254779868403031E-5</v>
      </c>
      <c r="AE1243" s="5">
        <f t="shared" si="1478"/>
        <v>7.2486221767867386E-5</v>
      </c>
      <c r="AF1243" s="5">
        <f t="shared" si="1479"/>
        <v>1.9820217304044514E-4</v>
      </c>
      <c r="AG1243" s="5">
        <f t="shared" si="1480"/>
        <v>3.6130177974842768E-4</v>
      </c>
      <c r="AH1243" s="5">
        <f t="shared" si="1481"/>
        <v>8.5342279635583287E-2</v>
      </c>
      <c r="AI1243" s="5">
        <f t="shared" si="1482"/>
        <v>5.2101383217987941E-2</v>
      </c>
      <c r="AJ1243" s="5">
        <f t="shared" si="1483"/>
        <v>1.5903923265343657E-2</v>
      </c>
      <c r="AK1243" s="5">
        <f t="shared" si="1484"/>
        <v>3.2364435082485351E-3</v>
      </c>
      <c r="AL1243" s="5">
        <f t="shared" si="1485"/>
        <v>6.5966129448160129E-5</v>
      </c>
      <c r="AM1243" s="5">
        <f t="shared" si="1486"/>
        <v>1.6184061835296869E-6</v>
      </c>
      <c r="AN1243" s="5">
        <f t="shared" si="1487"/>
        <v>8.85055434300131E-6</v>
      </c>
      <c r="AO1243" s="5">
        <f t="shared" si="1488"/>
        <v>2.4200448866173802E-5</v>
      </c>
      <c r="AP1243" s="5">
        <f t="shared" si="1489"/>
        <v>4.4114880840762429E-5</v>
      </c>
      <c r="AQ1243" s="5">
        <f t="shared" si="1490"/>
        <v>6.0312601711125561E-5</v>
      </c>
      <c r="AR1243" s="5">
        <f t="shared" si="1491"/>
        <v>9.3342016529250227E-2</v>
      </c>
      <c r="AS1243" s="5">
        <f t="shared" si="1492"/>
        <v>5.6985215233253617E-2</v>
      </c>
      <c r="AT1243" s="5">
        <f t="shared" si="1493"/>
        <v>1.7394710741880322E-2</v>
      </c>
      <c r="AU1243" s="5">
        <f t="shared" si="1494"/>
        <v>3.5398183026383676E-3</v>
      </c>
      <c r="AV1243" s="5">
        <f t="shared" si="1495"/>
        <v>5.4026395444126314E-4</v>
      </c>
      <c r="AW1243" s="5">
        <f t="shared" si="1496"/>
        <v>6.1176758212140835E-6</v>
      </c>
      <c r="AX1243" s="5">
        <f t="shared" si="1497"/>
        <v>1.6467258106708292E-7</v>
      </c>
      <c r="AY1243" s="5">
        <f t="shared" si="1498"/>
        <v>9.0054254758090014E-7</v>
      </c>
      <c r="AZ1243" s="5">
        <f t="shared" si="1499"/>
        <v>2.4623919621237034E-6</v>
      </c>
      <c r="BA1243" s="5">
        <f t="shared" si="1500"/>
        <v>4.4886823625892919E-6</v>
      </c>
      <c r="BB1243" s="5">
        <f t="shared" si="1501"/>
        <v>6.136797977984138E-6</v>
      </c>
      <c r="BC1243" s="5">
        <f t="shared" si="1502"/>
        <v>6.7120435585227583E-6</v>
      </c>
      <c r="BD1243" s="5">
        <f t="shared" si="1503"/>
        <v>8.5076354562579407E-2</v>
      </c>
      <c r="BE1243" s="5">
        <f t="shared" si="1504"/>
        <v>5.1939036205522274E-2</v>
      </c>
      <c r="BF1243" s="5">
        <f t="shared" si="1505"/>
        <v>1.5854366914453528E-2</v>
      </c>
      <c r="BG1243" s="5">
        <f t="shared" si="1506"/>
        <v>3.2263588060367013E-3</v>
      </c>
      <c r="BH1243" s="5">
        <f t="shared" si="1507"/>
        <v>4.9242227085401235E-4</v>
      </c>
      <c r="BI1243" s="5">
        <f t="shared" si="1508"/>
        <v>6.0124668683304287E-5</v>
      </c>
      <c r="BJ1243" s="8">
        <f t="shared" si="1509"/>
        <v>6.8242530857480482E-3</v>
      </c>
      <c r="BK1243" s="8">
        <f t="shared" si="1510"/>
        <v>1.9245182068998098E-2</v>
      </c>
      <c r="BL1243" s="8">
        <f t="shared" si="1511"/>
        <v>0.60244916537296644</v>
      </c>
      <c r="BM1243" s="8">
        <f t="shared" si="1512"/>
        <v>0.63241872066472993</v>
      </c>
      <c r="BN1243" s="8">
        <f t="shared" si="1513"/>
        <v>5.8527615507977193E-2</v>
      </c>
    </row>
    <row r="1244" spans="1:66" x14ac:dyDescent="0.25">
      <c r="A1244" t="s">
        <v>22</v>
      </c>
      <c r="B1244" t="s">
        <v>245</v>
      </c>
      <c r="C1244" t="s">
        <v>161</v>
      </c>
      <c r="D1244" s="7" t="s">
        <v>531</v>
      </c>
      <c r="E1244">
        <f>VLOOKUP(A1244,home!$A$2:$E$405,3,FALSE)</f>
        <v>1.4</v>
      </c>
      <c r="F1244">
        <f>VLOOKUP(B1244,home!$B$2:$E$405,3,FALSE)</f>
        <v>1.4286000000000001</v>
      </c>
      <c r="G1244">
        <f>VLOOKUP(C1244,away!$B$2:$E$405,4,FALSE)</f>
        <v>1.4286000000000001</v>
      </c>
      <c r="H1244">
        <f>VLOOKUP(A1244,away!$A$2:$E$405,3,FALSE)</f>
        <v>1.0286</v>
      </c>
      <c r="I1244">
        <f>VLOOKUP(C1244,away!$B$2:$E$405,3,FALSE)</f>
        <v>0</v>
      </c>
      <c r="J1244">
        <f>VLOOKUP(B1244,home!$B$2:$E$405,4,FALSE)</f>
        <v>0.3241</v>
      </c>
      <c r="K1244" s="3">
        <f t="shared" si="1458"/>
        <v>2.8572571440000001</v>
      </c>
      <c r="L1244" s="3">
        <f t="shared" si="1459"/>
        <v>0</v>
      </c>
      <c r="M1244" s="5">
        <f t="shared" si="1460"/>
        <v>5.7426055849127147E-2</v>
      </c>
      <c r="N1244" s="5">
        <f t="shared" si="1461"/>
        <v>0.1640810083266615</v>
      </c>
      <c r="O1244" s="5">
        <f t="shared" si="1462"/>
        <v>0</v>
      </c>
      <c r="P1244" s="5">
        <f t="shared" si="1463"/>
        <v>0</v>
      </c>
      <c r="Q1244" s="5">
        <f t="shared" si="1464"/>
        <v>0.23441081661803864</v>
      </c>
      <c r="R1244" s="5">
        <f t="shared" si="1465"/>
        <v>0</v>
      </c>
      <c r="S1244" s="5">
        <f t="shared" si="1466"/>
        <v>0</v>
      </c>
      <c r="T1244" s="5">
        <f t="shared" si="1467"/>
        <v>0</v>
      </c>
      <c r="U1244" s="5">
        <f t="shared" si="1468"/>
        <v>0</v>
      </c>
      <c r="V1244" s="5">
        <f t="shared" si="1469"/>
        <v>0</v>
      </c>
      <c r="W1244" s="5">
        <f t="shared" si="1470"/>
        <v>0.22325732680425492</v>
      </c>
      <c r="X1244" s="5">
        <f t="shared" si="1471"/>
        <v>0</v>
      </c>
      <c r="Y1244" s="5">
        <f t="shared" si="1472"/>
        <v>0</v>
      </c>
      <c r="Z1244" s="5">
        <f t="shared" si="1473"/>
        <v>0</v>
      </c>
      <c r="AA1244" s="5">
        <f t="shared" si="1474"/>
        <v>0</v>
      </c>
      <c r="AB1244" s="5">
        <f t="shared" si="1475"/>
        <v>0</v>
      </c>
      <c r="AC1244" s="5">
        <f t="shared" si="1476"/>
        <v>0</v>
      </c>
      <c r="AD1244" s="5">
        <f t="shared" si="1477"/>
        <v>0.15947589799045003</v>
      </c>
      <c r="AE1244" s="5">
        <f t="shared" si="1478"/>
        <v>0</v>
      </c>
      <c r="AF1244" s="5">
        <f t="shared" si="1479"/>
        <v>0</v>
      </c>
      <c r="AG1244" s="5">
        <f t="shared" si="1480"/>
        <v>0</v>
      </c>
      <c r="AH1244" s="5">
        <f t="shared" si="1481"/>
        <v>0</v>
      </c>
      <c r="AI1244" s="5">
        <f t="shared" si="1482"/>
        <v>0</v>
      </c>
      <c r="AJ1244" s="5">
        <f t="shared" si="1483"/>
        <v>0</v>
      </c>
      <c r="AK1244" s="5">
        <f t="shared" si="1484"/>
        <v>0</v>
      </c>
      <c r="AL1244" s="5">
        <f t="shared" si="1485"/>
        <v>0</v>
      </c>
      <c r="AM1244" s="5">
        <f t="shared" si="1486"/>
        <v>9.1132729765805734E-2</v>
      </c>
      <c r="AN1244" s="5">
        <f t="shared" si="1487"/>
        <v>0</v>
      </c>
      <c r="AO1244" s="5">
        <f t="shared" si="1488"/>
        <v>0</v>
      </c>
      <c r="AP1244" s="5">
        <f t="shared" si="1489"/>
        <v>0</v>
      </c>
      <c r="AQ1244" s="5">
        <f t="shared" si="1490"/>
        <v>0</v>
      </c>
      <c r="AR1244" s="5">
        <f t="shared" si="1491"/>
        <v>0</v>
      </c>
      <c r="AS1244" s="5">
        <f t="shared" si="1492"/>
        <v>0</v>
      </c>
      <c r="AT1244" s="5">
        <f t="shared" si="1493"/>
        <v>0</v>
      </c>
      <c r="AU1244" s="5">
        <f t="shared" si="1494"/>
        <v>0</v>
      </c>
      <c r="AV1244" s="5">
        <f t="shared" si="1495"/>
        <v>0</v>
      </c>
      <c r="AW1244" s="5">
        <f t="shared" si="1496"/>
        <v>0</v>
      </c>
      <c r="AX1244" s="5">
        <f t="shared" si="1497"/>
        <v>4.3398273862594997E-2</v>
      </c>
      <c r="AY1244" s="5">
        <f t="shared" si="1498"/>
        <v>0</v>
      </c>
      <c r="AZ1244" s="5">
        <f t="shared" si="1499"/>
        <v>0</v>
      </c>
      <c r="BA1244" s="5">
        <f t="shared" si="1500"/>
        <v>0</v>
      </c>
      <c r="BB1244" s="5">
        <f t="shared" si="1501"/>
        <v>0</v>
      </c>
      <c r="BC1244" s="5">
        <f t="shared" si="1502"/>
        <v>0</v>
      </c>
      <c r="BD1244" s="5">
        <f t="shared" si="1503"/>
        <v>0</v>
      </c>
      <c r="BE1244" s="5">
        <f t="shared" si="1504"/>
        <v>0</v>
      </c>
      <c r="BF1244" s="5">
        <f t="shared" si="1505"/>
        <v>0</v>
      </c>
      <c r="BG1244" s="5">
        <f t="shared" si="1506"/>
        <v>0</v>
      </c>
      <c r="BH1244" s="5">
        <f t="shared" si="1507"/>
        <v>0</v>
      </c>
      <c r="BI1244" s="5">
        <f t="shared" si="1508"/>
        <v>0</v>
      </c>
      <c r="BJ1244" s="8">
        <f t="shared" si="1509"/>
        <v>0.91575605336780586</v>
      </c>
      <c r="BK1244" s="8">
        <f t="shared" si="1510"/>
        <v>5.7426055849127147E-2</v>
      </c>
      <c r="BL1244" s="8">
        <f t="shared" si="1511"/>
        <v>0</v>
      </c>
      <c r="BM1244" s="8">
        <f t="shared" si="1512"/>
        <v>0.51726422842310571</v>
      </c>
      <c r="BN1244" s="8">
        <f t="shared" si="1513"/>
        <v>0.45591788079382728</v>
      </c>
    </row>
    <row r="1245" spans="1:66" x14ac:dyDescent="0.25">
      <c r="A1245" t="s">
        <v>22</v>
      </c>
      <c r="B1245" t="s">
        <v>252</v>
      </c>
      <c r="C1245" t="s">
        <v>160</v>
      </c>
      <c r="D1245" s="7" t="s">
        <v>531</v>
      </c>
      <c r="E1245">
        <f>VLOOKUP(A1245,home!$A$2:$E$405,3,FALSE)</f>
        <v>1.4</v>
      </c>
      <c r="F1245">
        <f>VLOOKUP(B1245,home!$B$2:$E$405,3,FALSE)</f>
        <v>1.6667000000000001</v>
      </c>
      <c r="G1245">
        <f>VLOOKUP(C1245,away!$B$2:$E$405,4,FALSE)</f>
        <v>1.0713999999999999</v>
      </c>
      <c r="H1245">
        <f>VLOOKUP(A1245,away!$A$2:$E$405,3,FALSE)</f>
        <v>1.0286</v>
      </c>
      <c r="I1245">
        <f>VLOOKUP(C1245,away!$B$2:$E$405,3,FALSE)</f>
        <v>1.2152000000000001</v>
      </c>
      <c r="J1245">
        <f>VLOOKUP(B1245,home!$B$2:$E$405,4,FALSE)</f>
        <v>0.3241</v>
      </c>
      <c r="K1245" s="3">
        <f t="shared" si="1458"/>
        <v>2.4999833319999998</v>
      </c>
      <c r="L1245" s="3">
        <f t="shared" si="1459"/>
        <v>0.40511032475200004</v>
      </c>
      <c r="M1245" s="5">
        <f t="shared" si="1460"/>
        <v>5.4743663247696021E-2</v>
      </c>
      <c r="N1245" s="5">
        <f t="shared" si="1461"/>
        <v>0.13685824565186103</v>
      </c>
      <c r="O1245" s="5">
        <f t="shared" si="1462"/>
        <v>2.2177223196388266E-2</v>
      </c>
      <c r="P1245" s="5">
        <f t="shared" si="1463"/>
        <v>5.5442688341014422E-2</v>
      </c>
      <c r="Q1245" s="5">
        <f t="shared" si="1464"/>
        <v>0.17107166648820704</v>
      </c>
      <c r="R1245" s="5">
        <f t="shared" si="1465"/>
        <v>4.4921110455932185E-3</v>
      </c>
      <c r="S1245" s="5">
        <f t="shared" si="1466"/>
        <v>1.4037659831835542E-2</v>
      </c>
      <c r="T1245" s="5">
        <f t="shared" si="1467"/>
        <v>6.9302898366903398E-2</v>
      </c>
      <c r="U1245" s="5">
        <f t="shared" si="1468"/>
        <v>1.1230202739476138E-2</v>
      </c>
      <c r="V1245" s="5">
        <f t="shared" si="1469"/>
        <v>1.5796563939427281E-3</v>
      </c>
      <c r="W1245" s="5">
        <f t="shared" si="1470"/>
        <v>0.14255877159932684</v>
      </c>
      <c r="X1245" s="5">
        <f t="shared" si="1471"/>
        <v>5.77520302588495E-2</v>
      </c>
      <c r="Y1245" s="5">
        <f t="shared" si="1472"/>
        <v>1.1697971866624926E-2</v>
      </c>
      <c r="Z1245" s="5">
        <f t="shared" si="1473"/>
        <v>6.0660018816743855E-4</v>
      </c>
      <c r="AA1245" s="5">
        <f t="shared" si="1474"/>
        <v>1.5164903596066597E-3</v>
      </c>
      <c r="AB1245" s="5">
        <f t="shared" si="1475"/>
        <v>1.8956003110776679E-3</v>
      </c>
      <c r="AC1245" s="5">
        <f t="shared" si="1476"/>
        <v>9.9989195026767882E-5</v>
      </c>
      <c r="AD1245" s="5">
        <f t="shared" si="1477"/>
        <v>8.9098638207177977E-2</v>
      </c>
      <c r="AE1245" s="5">
        <f t="shared" si="1478"/>
        <v>3.6094778259070835E-2</v>
      </c>
      <c r="AF1245" s="5">
        <f t="shared" si="1479"/>
        <v>7.3111836711918067E-3</v>
      </c>
      <c r="AG1245" s="5">
        <f t="shared" si="1480"/>
        <v>9.8727866378601104E-4</v>
      </c>
      <c r="AH1245" s="5">
        <f t="shared" si="1481"/>
        <v>6.1434999805783826E-5</v>
      </c>
      <c r="AI1245" s="5">
        <f t="shared" si="1482"/>
        <v>1.5358647551588279E-4</v>
      </c>
      <c r="AJ1245" s="5">
        <f t="shared" si="1483"/>
        <v>1.9198181440516655E-4</v>
      </c>
      <c r="AK1245" s="5">
        <f t="shared" si="1484"/>
        <v>1.5998377868667795E-4</v>
      </c>
      <c r="AL1245" s="5">
        <f t="shared" si="1485"/>
        <v>4.0506385203013038E-6</v>
      </c>
      <c r="AM1245" s="5">
        <f t="shared" si="1486"/>
        <v>4.4549022084368693E-2</v>
      </c>
      <c r="AN1245" s="5">
        <f t="shared" si="1487"/>
        <v>1.8047268803982622E-2</v>
      </c>
      <c r="AO1245" s="5">
        <f t="shared" si="1488"/>
        <v>3.6555674630340193E-3</v>
      </c>
      <c r="AP1245" s="5">
        <f t="shared" si="1489"/>
        <v>4.9363604070085218E-4</v>
      </c>
      <c r="AQ1245" s="5">
        <f t="shared" si="1490"/>
        <v>4.999426418940343E-5</v>
      </c>
      <c r="AR1245" s="5">
        <f t="shared" si="1491"/>
        <v>4.9775905444920313E-6</v>
      </c>
      <c r="AS1245" s="5">
        <f t="shared" si="1492"/>
        <v>1.2443893394750881E-5</v>
      </c>
      <c r="AT1245" s="5">
        <f t="shared" si="1493"/>
        <v>1.5554763036031051E-5</v>
      </c>
      <c r="AU1245" s="5">
        <f t="shared" si="1494"/>
        <v>1.2962216107762445E-5</v>
      </c>
      <c r="AV1245" s="5">
        <f t="shared" si="1495"/>
        <v>8.1013310537970035E-6</v>
      </c>
      <c r="AW1245" s="5">
        <f t="shared" si="1496"/>
        <v>1.1395448234956957E-7</v>
      </c>
      <c r="AX1245" s="5">
        <f t="shared" si="1497"/>
        <v>1.8561968777970266E-2</v>
      </c>
      <c r="AY1245" s="5">
        <f t="shared" si="1498"/>
        <v>7.5196451996800201E-3</v>
      </c>
      <c r="AZ1245" s="5">
        <f t="shared" si="1499"/>
        <v>1.5231429544310955E-3</v>
      </c>
      <c r="BA1245" s="5">
        <f t="shared" si="1500"/>
        <v>2.0568031230443399E-4</v>
      </c>
      <c r="BB1245" s="5">
        <f t="shared" si="1501"/>
        <v>2.0830804528185509E-5</v>
      </c>
      <c r="BC1245" s="5">
        <f t="shared" si="1502"/>
        <v>1.6877547974517333E-6</v>
      </c>
      <c r="BD1245" s="5">
        <f t="shared" si="1503"/>
        <v>3.3607888699360841E-7</v>
      </c>
      <c r="BE1245" s="5">
        <f t="shared" si="1504"/>
        <v>8.401916157211325E-7</v>
      </c>
      <c r="BF1245" s="5">
        <f t="shared" si="1505"/>
        <v>1.0502325174944902E-6</v>
      </c>
      <c r="BG1245" s="5">
        <f t="shared" si="1506"/>
        <v>8.7518792948687459E-7</v>
      </c>
      <c r="BH1245" s="5">
        <f t="shared" si="1507"/>
        <v>5.4698880902119422E-7</v>
      </c>
      <c r="BI1245" s="5">
        <f t="shared" si="1508"/>
        <v>2.7349258106870352E-7</v>
      </c>
      <c r="BJ1245" s="8">
        <f t="shared" si="1509"/>
        <v>0.81736190749298632</v>
      </c>
      <c r="BK1245" s="8">
        <f t="shared" si="1510"/>
        <v>0.13342735284771579</v>
      </c>
      <c r="BL1245" s="8">
        <f t="shared" si="1511"/>
        <v>4.1936576687032073E-2</v>
      </c>
      <c r="BM1245" s="8">
        <f t="shared" si="1512"/>
        <v>0.54102730799994392</v>
      </c>
      <c r="BN1245" s="8">
        <f t="shared" si="1513"/>
        <v>0.44478559797076</v>
      </c>
    </row>
    <row r="1246" spans="1:66" x14ac:dyDescent="0.25">
      <c r="A1246" t="s">
        <v>22</v>
      </c>
      <c r="B1246" t="s">
        <v>162</v>
      </c>
      <c r="C1246" t="s">
        <v>276</v>
      </c>
      <c r="D1246" s="7" t="s">
        <v>531</v>
      </c>
      <c r="E1246">
        <f>VLOOKUP(A1246,home!$A$2:$E$405,3,FALSE)</f>
        <v>1.4</v>
      </c>
      <c r="F1246">
        <f>VLOOKUP(B1246,home!$B$2:$E$405,3,FALSE)</f>
        <v>0.35709999999999997</v>
      </c>
      <c r="G1246">
        <f>VLOOKUP(C1246,away!$B$2:$E$405,4,FALSE)</f>
        <v>0.47620000000000001</v>
      </c>
      <c r="H1246">
        <f>VLOOKUP(A1246,away!$A$2:$E$405,3,FALSE)</f>
        <v>1.0286</v>
      </c>
      <c r="I1246">
        <f>VLOOKUP(C1246,away!$B$2:$E$405,3,FALSE)</f>
        <v>0.97219999999999995</v>
      </c>
      <c r="J1246">
        <f>VLOOKUP(B1246,home!$B$2:$E$405,4,FALSE)</f>
        <v>1.2152000000000001</v>
      </c>
      <c r="K1246" s="3">
        <f t="shared" si="1458"/>
        <v>0.23807142799999997</v>
      </c>
      <c r="L1246" s="3">
        <f t="shared" si="1459"/>
        <v>1.2152059787839999</v>
      </c>
      <c r="M1246" s="5">
        <f t="shared" si="1460"/>
        <v>0.23380276427118871</v>
      </c>
      <c r="N1246" s="5">
        <f t="shared" si="1461"/>
        <v>5.566175796038926E-2</v>
      </c>
      <c r="O1246" s="5">
        <f t="shared" si="1462"/>
        <v>0.28411851699857471</v>
      </c>
      <c r="P1246" s="5">
        <f t="shared" si="1463"/>
        <v>6.7640501063092939E-2</v>
      </c>
      <c r="Q1246" s="5">
        <f t="shared" si="1464"/>
        <v>6.625737101310117E-3</v>
      </c>
      <c r="R1246" s="5">
        <f t="shared" si="1465"/>
        <v>0.17263126026995576</v>
      </c>
      <c r="S1246" s="5">
        <f t="shared" si="1466"/>
        <v>4.8921977016912442E-3</v>
      </c>
      <c r="T1246" s="5">
        <f t="shared" si="1467"/>
        <v>8.0516353393630235E-3</v>
      </c>
      <c r="U1246" s="5">
        <f t="shared" si="1468"/>
        <v>4.1098570649908024E-2</v>
      </c>
      <c r="V1246" s="5">
        <f t="shared" si="1469"/>
        <v>1.5726014231298485E-4</v>
      </c>
      <c r="W1246" s="5">
        <f t="shared" si="1470"/>
        <v>5.2579956442049339E-4</v>
      </c>
      <c r="X1246" s="5">
        <f t="shared" si="1471"/>
        <v>6.3895477432580655E-4</v>
      </c>
      <c r="Y1246" s="5">
        <f t="shared" si="1472"/>
        <v>3.8823083096665084E-4</v>
      </c>
      <c r="Z1246" s="5">
        <f t="shared" si="1473"/>
        <v>6.9927513201689009E-2</v>
      </c>
      <c r="AA1246" s="5">
        <f t="shared" si="1474"/>
        <v>1.6647742924414951E-2</v>
      </c>
      <c r="AB1246" s="5">
        <f t="shared" si="1475"/>
        <v>1.9816759654961809E-3</v>
      </c>
      <c r="AC1246" s="5">
        <f t="shared" si="1476"/>
        <v>2.8435171779463881E-6</v>
      </c>
      <c r="AD1246" s="5">
        <f t="shared" si="1477"/>
        <v>3.1294463285841204E-5</v>
      </c>
      <c r="AE1246" s="5">
        <f t="shared" si="1478"/>
        <v>3.8029218887790615E-5</v>
      </c>
      <c r="AF1246" s="5">
        <f t="shared" si="1479"/>
        <v>2.3106667080464291E-5</v>
      </c>
      <c r="AG1246" s="5">
        <f t="shared" si="1480"/>
        <v>9.3597866619838783E-6</v>
      </c>
      <c r="AH1246" s="5">
        <f t="shared" si="1481"/>
        <v>2.1244083031047405E-2</v>
      </c>
      <c r="AI1246" s="5">
        <f t="shared" si="1482"/>
        <v>5.0576091837520225E-3</v>
      </c>
      <c r="AJ1246" s="5">
        <f t="shared" si="1483"/>
        <v>6.0203612032087904E-4</v>
      </c>
      <c r="AK1246" s="5">
        <f t="shared" si="1484"/>
        <v>4.7775866290790495E-5</v>
      </c>
      <c r="AL1246" s="5">
        <f t="shared" si="1485"/>
        <v>3.2905843059188674E-8</v>
      </c>
      <c r="AM1246" s="5">
        <f t="shared" si="1486"/>
        <v>1.4900635125907575E-6</v>
      </c>
      <c r="AN1246" s="5">
        <f t="shared" si="1487"/>
        <v>1.8107340892681765E-6</v>
      </c>
      <c r="AO1246" s="5">
        <f t="shared" si="1488"/>
        <v>1.1002074456333448E-6</v>
      </c>
      <c r="AP1246" s="5">
        <f t="shared" si="1489"/>
        <v>4.4565955527877099E-7</v>
      </c>
      <c r="AQ1246" s="5">
        <f t="shared" si="1490"/>
        <v>1.3539203901924534E-7</v>
      </c>
      <c r="AR1246" s="5">
        <f t="shared" si="1491"/>
        <v>5.1631873426224995E-3</v>
      </c>
      <c r="AS1246" s="5">
        <f t="shared" si="1492"/>
        <v>1.2292073836896633E-3</v>
      </c>
      <c r="AT1246" s="5">
        <f t="shared" si="1493"/>
        <v>1.4631957857157098E-4</v>
      </c>
      <c r="AU1246" s="5">
        <f t="shared" si="1494"/>
        <v>1.1611503671630702E-5</v>
      </c>
      <c r="AV1246" s="5">
        <f t="shared" si="1495"/>
        <v>6.9109181508309086E-7</v>
      </c>
      <c r="AW1246" s="5">
        <f t="shared" si="1496"/>
        <v>2.6444033325900847E-10</v>
      </c>
      <c r="AX1246" s="5">
        <f t="shared" si="1497"/>
        <v>5.9123591375529575E-8</v>
      </c>
      <c r="AY1246" s="5">
        <f t="shared" si="1498"/>
        <v>7.1847341726725682E-8</v>
      </c>
      <c r="AZ1246" s="5">
        <f t="shared" si="1499"/>
        <v>4.3654659613027102E-8</v>
      </c>
      <c r="BA1246" s="5">
        <f t="shared" si="1500"/>
        <v>1.7683134454510316E-8</v>
      </c>
      <c r="BB1246" s="5">
        <f t="shared" si="1501"/>
        <v>5.3721626781905732E-9</v>
      </c>
      <c r="BC1246" s="5">
        <f t="shared" si="1502"/>
        <v>1.3056568411074888E-9</v>
      </c>
      <c r="BD1246" s="5">
        <f t="shared" si="1503"/>
        <v>1.0457226880561221E-3</v>
      </c>
      <c r="BE1246" s="5">
        <f t="shared" si="1504"/>
        <v>2.4895669363751949E-4</v>
      </c>
      <c r="BF1246" s="5">
        <f t="shared" si="1505"/>
        <v>2.9634737782221378E-5</v>
      </c>
      <c r="BG1246" s="5">
        <f t="shared" si="1506"/>
        <v>2.351728114072999E-6</v>
      </c>
      <c r="BH1246" s="5">
        <f t="shared" si="1507"/>
        <v>1.3996981759627639E-7</v>
      </c>
      <c r="BI1246" s="5">
        <f t="shared" si="1508"/>
        <v>6.6645628704090091E-9</v>
      </c>
      <c r="BJ1246" s="8">
        <f t="shared" si="1509"/>
        <v>7.1999086749879912E-2</v>
      </c>
      <c r="BK1246" s="8">
        <f t="shared" si="1510"/>
        <v>0.30649567144864864</v>
      </c>
      <c r="BL1246" s="8">
        <f t="shared" si="1511"/>
        <v>0.55130710039210162</v>
      </c>
      <c r="BM1246" s="8">
        <f t="shared" si="1512"/>
        <v>0.17924876254490621</v>
      </c>
      <c r="BN1246" s="8">
        <f t="shared" si="1513"/>
        <v>0.82048053766451146</v>
      </c>
    </row>
    <row r="1247" spans="1:66" x14ac:dyDescent="0.25">
      <c r="A1247" t="s">
        <v>25</v>
      </c>
      <c r="B1247" t="s">
        <v>247</v>
      </c>
      <c r="C1247" t="s">
        <v>275</v>
      </c>
      <c r="D1247" s="7" t="s">
        <v>531</v>
      </c>
      <c r="E1247">
        <f>VLOOKUP(A1247,home!$A$2:$E$405,3,FALSE)</f>
        <v>1.35</v>
      </c>
      <c r="F1247">
        <f>VLOOKUP(B1247,home!$B$2:$E$405,3,FALSE)</f>
        <v>0.49380000000000002</v>
      </c>
      <c r="G1247">
        <f>VLOOKUP(C1247,away!$B$2:$E$405,4,FALSE)</f>
        <v>0.49380000000000002</v>
      </c>
      <c r="H1247">
        <f>VLOOKUP(A1247,away!$A$2:$E$405,3,FALSE)</f>
        <v>1.0667</v>
      </c>
      <c r="I1247">
        <f>VLOOKUP(C1247,away!$B$2:$E$405,3,FALSE)</f>
        <v>0.9375</v>
      </c>
      <c r="J1247">
        <f>VLOOKUP(B1247,home!$B$2:$E$405,4,FALSE)</f>
        <v>1.25</v>
      </c>
      <c r="K1247" s="3">
        <f t="shared" si="1458"/>
        <v>0.32918189400000003</v>
      </c>
      <c r="L1247" s="3">
        <f t="shared" si="1459"/>
        <v>1.2500390625</v>
      </c>
      <c r="M1247" s="5">
        <f t="shared" si="1460"/>
        <v>0.20613562428658341</v>
      </c>
      <c r="N1247" s="5">
        <f t="shared" si="1461"/>
        <v>6.7856115223529925E-2</v>
      </c>
      <c r="O1247" s="5">
        <f t="shared" si="1462"/>
        <v>0.25767758253105294</v>
      </c>
      <c r="P1247" s="5">
        <f t="shared" si="1463"/>
        <v>8.482279465891332E-2</v>
      </c>
      <c r="Q1247" s="5">
        <f t="shared" si="1464"/>
        <v>1.1168502264381907E-2</v>
      </c>
      <c r="R1247" s="5">
        <f t="shared" si="1465"/>
        <v>0.16105352184719191</v>
      </c>
      <c r="S1247" s="5">
        <f t="shared" si="1466"/>
        <v>8.725937739593884E-3</v>
      </c>
      <c r="T1247" s="5">
        <f t="shared" si="1467"/>
        <v>1.3961064100097086E-2</v>
      </c>
      <c r="U1247" s="5">
        <f t="shared" si="1468"/>
        <v>5.3015903357029014E-2</v>
      </c>
      <c r="V1247" s="5">
        <f t="shared" si="1469"/>
        <v>3.9895978822122858E-4</v>
      </c>
      <c r="W1247" s="5">
        <f t="shared" si="1470"/>
        <v>1.2254895761775084E-3</v>
      </c>
      <c r="X1247" s="5">
        <f t="shared" si="1471"/>
        <v>1.531909840908455E-3</v>
      </c>
      <c r="Y1247" s="5">
        <f t="shared" si="1472"/>
        <v>9.5747357068186475E-4</v>
      </c>
      <c r="Z1247" s="5">
        <f t="shared" si="1473"/>
        <v>6.710773115406235E-2</v>
      </c>
      <c r="AA1247" s="5">
        <f t="shared" si="1474"/>
        <v>2.2090650043337053E-2</v>
      </c>
      <c r="AB1247" s="5">
        <f t="shared" si="1475"/>
        <v>3.6359210104784361E-3</v>
      </c>
      <c r="AC1247" s="5">
        <f t="shared" si="1476"/>
        <v>1.026050334293655E-5</v>
      </c>
      <c r="AD1247" s="5">
        <f t="shared" si="1477"/>
        <v>1.0085224494084238E-4</v>
      </c>
      <c r="AE1247" s="5">
        <f t="shared" si="1478"/>
        <v>1.2606924571687098E-4</v>
      </c>
      <c r="AF1247" s="5">
        <f t="shared" si="1479"/>
        <v>7.8795740862999767E-5</v>
      </c>
      <c r="AG1247" s="5">
        <f t="shared" si="1480"/>
        <v>3.2832584679125726E-5</v>
      </c>
      <c r="AH1247" s="5">
        <f t="shared" si="1481"/>
        <v>2.0971821334581541E-2</v>
      </c>
      <c r="AI1247" s="5">
        <f t="shared" si="1482"/>
        <v>6.9035438675471598E-3</v>
      </c>
      <c r="AJ1247" s="5">
        <f t="shared" si="1483"/>
        <v>1.1362608228156295E-3</v>
      </c>
      <c r="AK1247" s="5">
        <f t="shared" si="1484"/>
        <v>1.246788299108158E-4</v>
      </c>
      <c r="AL1247" s="5">
        <f t="shared" si="1485"/>
        <v>1.688838736471899E-7</v>
      </c>
      <c r="AM1247" s="5">
        <f t="shared" si="1486"/>
        <v>6.6397466007556819E-6</v>
      </c>
      <c r="AN1247" s="5">
        <f t="shared" si="1487"/>
        <v>8.2999426160461933E-6</v>
      </c>
      <c r="AO1247" s="5">
        <f t="shared" si="1488"/>
        <v>5.1876262432830917E-6</v>
      </c>
      <c r="AP1247" s="5">
        <f t="shared" si="1489"/>
        <v>2.1615784819179977E-6</v>
      </c>
      <c r="AQ1247" s="5">
        <f t="shared" si="1490"/>
        <v>6.7551438476423687E-7</v>
      </c>
      <c r="AR1247" s="5">
        <f t="shared" si="1491"/>
        <v>5.2431191759995527E-3</v>
      </c>
      <c r="AS1247" s="5">
        <f t="shared" si="1492"/>
        <v>1.7259399008232523E-3</v>
      </c>
      <c r="AT1247" s="5">
        <f t="shared" si="1493"/>
        <v>2.8407408274158517E-4</v>
      </c>
      <c r="AU1247" s="5">
        <f t="shared" si="1494"/>
        <v>3.1170681531062578E-5</v>
      </c>
      <c r="AV1247" s="5">
        <f t="shared" si="1495"/>
        <v>2.5652059959164997E-6</v>
      </c>
      <c r="AW1247" s="5">
        <f t="shared" si="1496"/>
        <v>1.930390648976815E-9</v>
      </c>
      <c r="AX1247" s="5">
        <f t="shared" si="1497"/>
        <v>3.6428072695280292E-7</v>
      </c>
      <c r="AY1247" s="5">
        <f t="shared" si="1498"/>
        <v>4.553651384069002E-7</v>
      </c>
      <c r="AZ1247" s="5">
        <f t="shared" si="1499"/>
        <v>2.8461210535467214E-7</v>
      </c>
      <c r="BA1247" s="5">
        <f t="shared" si="1500"/>
        <v>1.1859208311790187E-7</v>
      </c>
      <c r="BB1247" s="5">
        <f t="shared" si="1501"/>
        <v>3.7061184100156044E-8</v>
      </c>
      <c r="BC1247" s="5">
        <f t="shared" si="1502"/>
        <v>9.2655855655397768E-9</v>
      </c>
      <c r="BD1247" s="5">
        <f t="shared" si="1503"/>
        <v>1.0923506298903768E-3</v>
      </c>
      <c r="BE1247" s="5">
        <f t="shared" si="1504"/>
        <v>3.5958204925940732E-4</v>
      </c>
      <c r="BF1247" s="5">
        <f t="shared" si="1505"/>
        <v>5.9183950011806492E-5</v>
      </c>
      <c r="BG1247" s="5">
        <f t="shared" si="1506"/>
        <v>6.4940949197625957E-6</v>
      </c>
      <c r="BH1247" s="5">
        <f t="shared" si="1507"/>
        <v>5.3443461637580725E-7</v>
      </c>
      <c r="BI1247" s="5">
        <f t="shared" si="1508"/>
        <v>3.5185239847550326E-8</v>
      </c>
      <c r="BJ1247" s="8">
        <f t="shared" si="1509"/>
        <v>9.706333797712681E-2</v>
      </c>
      <c r="BK1247" s="8">
        <f t="shared" si="1510"/>
        <v>0.30009420122566693</v>
      </c>
      <c r="BL1247" s="8">
        <f t="shared" si="1511"/>
        <v>0.53541493303497345</v>
      </c>
      <c r="BM1247" s="8">
        <f t="shared" si="1512"/>
        <v>0.21096560914542825</v>
      </c>
      <c r="BN1247" s="8">
        <f t="shared" si="1513"/>
        <v>0.78871414081165347</v>
      </c>
    </row>
    <row r="1248" spans="1:66" x14ac:dyDescent="0.25">
      <c r="A1248" t="s">
        <v>25</v>
      </c>
      <c r="B1248" t="s">
        <v>164</v>
      </c>
      <c r="C1248" t="s">
        <v>26</v>
      </c>
      <c r="D1248" s="7" t="s">
        <v>531</v>
      </c>
      <c r="E1248">
        <f>VLOOKUP(A1248,home!$A$2:$E$405,3,FALSE)</f>
        <v>1.35</v>
      </c>
      <c r="F1248">
        <f>VLOOKUP(B1248,home!$B$2:$E$405,3,FALSE)</f>
        <v>1.4815</v>
      </c>
      <c r="G1248">
        <f>VLOOKUP(C1248,away!$B$2:$E$405,4,FALSE)</f>
        <v>0.74070000000000003</v>
      </c>
      <c r="H1248">
        <f>VLOOKUP(A1248,away!$A$2:$E$405,3,FALSE)</f>
        <v>1.0667</v>
      </c>
      <c r="I1248">
        <f>VLOOKUP(C1248,away!$B$2:$E$405,3,FALSE)</f>
        <v>0.625</v>
      </c>
      <c r="J1248">
        <f>VLOOKUP(B1248,home!$B$2:$E$405,4,FALSE)</f>
        <v>1.25</v>
      </c>
      <c r="K1248" s="3">
        <f t="shared" si="1458"/>
        <v>1.4814185175000003</v>
      </c>
      <c r="L1248" s="3">
        <f t="shared" si="1459"/>
        <v>0.83335937500000001</v>
      </c>
      <c r="M1248" s="5">
        <f t="shared" si="1460"/>
        <v>9.8788123148679047E-2</v>
      </c>
      <c r="N1248" s="5">
        <f t="shared" si="1461"/>
        <v>0.14634655494152357</v>
      </c>
      <c r="O1248" s="5">
        <f t="shared" si="1462"/>
        <v>8.2326008564606201E-2</v>
      </c>
      <c r="P1248" s="5">
        <f t="shared" si="1463"/>
        <v>0.12195927355947125</v>
      </c>
      <c r="Q1248" s="5">
        <f t="shared" si="1464"/>
        <v>0.10840024823135212</v>
      </c>
      <c r="R1248" s="5">
        <f t="shared" si="1465"/>
        <v>3.4303575521822435E-2</v>
      </c>
      <c r="S1248" s="5">
        <f t="shared" si="1466"/>
        <v>3.764132755302993E-2</v>
      </c>
      <c r="T1248" s="5">
        <f t="shared" si="1467"/>
        <v>9.0336363115924453E-2</v>
      </c>
      <c r="U1248" s="5">
        <f t="shared" si="1468"/>
        <v>5.0817951994487492E-2</v>
      </c>
      <c r="V1248" s="5">
        <f t="shared" si="1469"/>
        <v>5.163361318549161E-3</v>
      </c>
      <c r="W1248" s="5">
        <f t="shared" si="1470"/>
        <v>5.3528711677173928E-2</v>
      </c>
      <c r="X1248" s="5">
        <f t="shared" si="1471"/>
        <v>4.4608653707844864E-2</v>
      </c>
      <c r="Y1248" s="5">
        <f t="shared" si="1472"/>
        <v>1.8587519886780517E-2</v>
      </c>
      <c r="Z1248" s="5">
        <f t="shared" si="1473"/>
        <v>9.5290687523770842E-3</v>
      </c>
      <c r="AA1248" s="5">
        <f t="shared" si="1474"/>
        <v>1.4116538904302036E-2</v>
      </c>
      <c r="AB1248" s="5">
        <f t="shared" si="1475"/>
        <v>1.0456251067921103E-2</v>
      </c>
      <c r="AC1248" s="5">
        <f t="shared" si="1476"/>
        <v>3.9840302625978501E-4</v>
      </c>
      <c r="AD1248" s="5">
        <f t="shared" si="1477"/>
        <v>1.982460617412098E-2</v>
      </c>
      <c r="AE1248" s="5">
        <f t="shared" si="1478"/>
        <v>1.6521021410886599E-2</v>
      </c>
      <c r="AF1248" s="5">
        <f t="shared" si="1479"/>
        <v>6.8839740386690386E-3</v>
      </c>
      <c r="AG1248" s="5">
        <f t="shared" si="1480"/>
        <v>1.9122747674604854E-3</v>
      </c>
      <c r="AH1248" s="5">
        <f t="shared" si="1481"/>
        <v>1.9852846949532485E-3</v>
      </c>
      <c r="AI1248" s="5">
        <f t="shared" si="1482"/>
        <v>2.9410375096130818E-3</v>
      </c>
      <c r="AJ1248" s="5">
        <f t="shared" si="1483"/>
        <v>2.1784537137014524E-3</v>
      </c>
      <c r="AK1248" s="5">
        <f t="shared" si="1484"/>
        <v>1.075733890331326E-3</v>
      </c>
      <c r="AL1248" s="5">
        <f t="shared" si="1485"/>
        <v>1.9674002144330871E-5</v>
      </c>
      <c r="AM1248" s="5">
        <f t="shared" si="1486"/>
        <v>5.8737077376975304E-3</v>
      </c>
      <c r="AN1248" s="5">
        <f t="shared" si="1487"/>
        <v>4.8949094092202777E-3</v>
      </c>
      <c r="AO1248" s="5">
        <f t="shared" si="1488"/>
        <v>2.0396093229747151E-3</v>
      </c>
      <c r="AP1248" s="5">
        <f t="shared" si="1489"/>
        <v>5.6657585021279398E-4</v>
      </c>
      <c r="AQ1248" s="5">
        <f t="shared" si="1490"/>
        <v>1.1804032410585687E-4</v>
      </c>
      <c r="AR1248" s="5">
        <f t="shared" si="1491"/>
        <v>3.3089112251666103E-4</v>
      </c>
      <c r="AS1248" s="5">
        <f t="shared" si="1492"/>
        <v>4.9018823617254302E-4</v>
      </c>
      <c r="AT1248" s="5">
        <f t="shared" si="1493"/>
        <v>3.6308696506333441E-4</v>
      </c>
      <c r="AU1248" s="5">
        <f t="shared" si="1494"/>
        <v>1.7929458450256653E-4</v>
      </c>
      <c r="AV1248" s="5">
        <f t="shared" si="1495"/>
        <v>6.640257939239263E-5</v>
      </c>
      <c r="AW1248" s="5">
        <f t="shared" si="1496"/>
        <v>6.746838399228712E-7</v>
      </c>
      <c r="AX1248" s="5">
        <f t="shared" si="1497"/>
        <v>1.4502365681680271E-3</v>
      </c>
      <c r="AY1248" s="5">
        <f t="shared" si="1498"/>
        <v>1.208568240050652E-3</v>
      </c>
      <c r="AZ1248" s="5">
        <f t="shared" si="1499"/>
        <v>5.0358583658673063E-4</v>
      </c>
      <c r="BA1248" s="5">
        <f t="shared" si="1500"/>
        <v>1.3988932601225669E-4</v>
      </c>
      <c r="BB1248" s="5">
        <f t="shared" si="1501"/>
        <v>2.914452032368636E-5</v>
      </c>
      <c r="BC1248" s="5">
        <f t="shared" si="1502"/>
        <v>4.8575718483244139E-6</v>
      </c>
      <c r="BD1248" s="5">
        <f t="shared" si="1503"/>
        <v>4.5958536508922164E-5</v>
      </c>
      <c r="BE1248" s="5">
        <f t="shared" si="1504"/>
        <v>6.8083827021517111E-5</v>
      </c>
      <c r="BF1248" s="5">
        <f t="shared" si="1505"/>
        <v>5.0430321045971183E-5</v>
      </c>
      <c r="BG1248" s="5">
        <f t="shared" si="1506"/>
        <v>2.4902803813657247E-5</v>
      </c>
      <c r="BH1248" s="5">
        <f t="shared" si="1507"/>
        <v>9.2228686768053629E-6</v>
      </c>
      <c r="BI1248" s="5">
        <f t="shared" si="1508"/>
        <v>2.7325856884580378E-6</v>
      </c>
      <c r="BJ1248" s="8">
        <f t="shared" si="1509"/>
        <v>0.52377905265893754</v>
      </c>
      <c r="BK1248" s="8">
        <f t="shared" si="1510"/>
        <v>0.26517873084818411</v>
      </c>
      <c r="BL1248" s="8">
        <f t="shared" si="1511"/>
        <v>0.20183203029214117</v>
      </c>
      <c r="BM1248" s="8">
        <f t="shared" si="1512"/>
        <v>0.40698720502797431</v>
      </c>
      <c r="BN1248" s="8">
        <f t="shared" si="1513"/>
        <v>0.59212378396745458</v>
      </c>
    </row>
    <row r="1249" spans="1:66" x14ac:dyDescent="0.25">
      <c r="A1249" t="s">
        <v>25</v>
      </c>
      <c r="B1249" t="s">
        <v>443</v>
      </c>
      <c r="C1249" t="s">
        <v>501</v>
      </c>
      <c r="D1249" s="7" t="s">
        <v>531</v>
      </c>
      <c r="E1249">
        <f>VLOOKUP(A1249,home!$A$2:$E$405,3,FALSE)</f>
        <v>1.35</v>
      </c>
      <c r="F1249">
        <f>VLOOKUP(B1249,home!$B$2:$E$405,3,FALSE)</f>
        <v>0.74070000000000003</v>
      </c>
      <c r="G1249">
        <f>VLOOKUP(C1249,away!$B$2:$E$405,4,FALSE)</f>
        <v>1.4815</v>
      </c>
      <c r="H1249">
        <f>VLOOKUP(A1249,away!$A$2:$E$405,3,FALSE)</f>
        <v>1.0667</v>
      </c>
      <c r="I1249">
        <f>VLOOKUP(C1249,away!$B$2:$E$405,3,FALSE)</f>
        <v>0.625</v>
      </c>
      <c r="J1249">
        <f>VLOOKUP(B1249,home!$B$2:$E$405,4,FALSE)</f>
        <v>1.6406000000000001</v>
      </c>
      <c r="K1249" s="3">
        <f t="shared" si="1458"/>
        <v>1.4814185175000001</v>
      </c>
      <c r="L1249" s="3">
        <f t="shared" si="1459"/>
        <v>1.0937675124999999</v>
      </c>
      <c r="M1249" s="5">
        <f t="shared" si="1460"/>
        <v>7.6139657220607199E-2</v>
      </c>
      <c r="N1249" s="5">
        <f t="shared" si="1461"/>
        <v>0.11279469812271009</v>
      </c>
      <c r="O1249" s="5">
        <f t="shared" si="1462"/>
        <v>8.3279083480786192E-2</v>
      </c>
      <c r="P1249" s="5">
        <f t="shared" si="1463"/>
        <v>0.12337117638886502</v>
      </c>
      <c r="Q1249" s="5">
        <f t="shared" si="1464"/>
        <v>8.3548077237402624E-2</v>
      </c>
      <c r="R1249" s="5">
        <f t="shared" si="1465"/>
        <v>4.5543977991029667E-2</v>
      </c>
      <c r="S1249" s="5">
        <f t="shared" si="1466"/>
        <v>4.9975425813491299E-2</v>
      </c>
      <c r="T1249" s="5">
        <f t="shared" si="1467"/>
        <v>9.1382172614111731E-2</v>
      </c>
      <c r="U1249" s="5">
        <f t="shared" si="1468"/>
        <v>6.7469692356523794E-2</v>
      </c>
      <c r="V1249" s="5">
        <f t="shared" si="1469"/>
        <v>8.9973949015540455E-3</v>
      </c>
      <c r="W1249" s="5">
        <f t="shared" si="1470"/>
        <v>4.1256556240336174E-2</v>
      </c>
      <c r="X1249" s="5">
        <f t="shared" si="1471"/>
        <v>4.5125080893308848E-2</v>
      </c>
      <c r="Y1249" s="5">
        <f t="shared" si="1472"/>
        <v>2.4678173740017843E-2</v>
      </c>
      <c r="Z1249" s="5">
        <f t="shared" si="1473"/>
        <v>1.6604841172201092E-2</v>
      </c>
      <c r="AA1249" s="5">
        <f t="shared" si="1474"/>
        <v>2.4598719192645103E-2</v>
      </c>
      <c r="AB1249" s="5">
        <f t="shared" si="1475"/>
        <v>1.8220499059383555E-2</v>
      </c>
      <c r="AC1249" s="5">
        <f t="shared" si="1476"/>
        <v>9.1117036932518577E-4</v>
      </c>
      <c r="AD1249" s="5">
        <f t="shared" si="1477"/>
        <v>1.5279556595678553E-2</v>
      </c>
      <c r="AE1249" s="5">
        <f t="shared" si="1478"/>
        <v>1.6712282609758298E-2</v>
      </c>
      <c r="AF1249" s="5">
        <f t="shared" si="1479"/>
        <v>9.1396758891361691E-3</v>
      </c>
      <c r="AG1249" s="5">
        <f t="shared" si="1480"/>
        <v>3.3322268541055647E-3</v>
      </c>
      <c r="AH1249" s="5">
        <f t="shared" si="1481"/>
        <v>4.540458956093992E-3</v>
      </c>
      <c r="AI1249" s="5">
        <f t="shared" si="1482"/>
        <v>6.7263199755063586E-3</v>
      </c>
      <c r="AJ1249" s="5">
        <f t="shared" si="1483"/>
        <v>4.9822474831726343E-3</v>
      </c>
      <c r="AK1249" s="5">
        <f t="shared" si="1484"/>
        <v>2.4602645601132372E-3</v>
      </c>
      <c r="AL1249" s="5">
        <f t="shared" si="1485"/>
        <v>5.9055774327232165E-5</v>
      </c>
      <c r="AM1249" s="5">
        <f t="shared" si="1486"/>
        <v>4.5270836160054926E-3</v>
      </c>
      <c r="AN1249" s="5">
        <f t="shared" si="1487"/>
        <v>4.9515769855578325E-3</v>
      </c>
      <c r="AO1249" s="5">
        <f t="shared" si="1488"/>
        <v>2.7079370212229189E-3</v>
      </c>
      <c r="AP1249" s="5">
        <f t="shared" si="1489"/>
        <v>9.8728451323655065E-4</v>
      </c>
      <c r="AQ1249" s="5">
        <f t="shared" si="1490"/>
        <v>2.6996493154312875E-4</v>
      </c>
      <c r="AR1249" s="5">
        <f t="shared" si="1491"/>
        <v>9.9324129960305478E-4</v>
      </c>
      <c r="AS1249" s="5">
        <f t="shared" si="1492"/>
        <v>1.4714060535777305E-3</v>
      </c>
      <c r="AT1249" s="5">
        <f t="shared" si="1493"/>
        <v>1.0898840872658239E-3</v>
      </c>
      <c r="AU1249" s="5">
        <f t="shared" si="1494"/>
        <v>5.3819148960139267E-4</v>
      </c>
      <c r="AV1249" s="5">
        <f t="shared" si="1495"/>
        <v>1.9932170966410303E-4</v>
      </c>
      <c r="AW1249" s="5">
        <f t="shared" si="1496"/>
        <v>2.6580470010508765E-6</v>
      </c>
      <c r="AX1249" s="5">
        <f t="shared" si="1497"/>
        <v>1.1177509165035658E-3</v>
      </c>
      <c r="AY1249" s="5">
        <f t="shared" si="1498"/>
        <v>1.2225596395387002E-3</v>
      </c>
      <c r="AZ1249" s="5">
        <f t="shared" si="1499"/>
        <v>6.6859800791057016E-4</v>
      </c>
      <c r="BA1249" s="5">
        <f t="shared" si="1500"/>
        <v>2.4376359332493324E-4</v>
      </c>
      <c r="BB1249" s="5">
        <f t="shared" si="1501"/>
        <v>6.6655174777268441E-5</v>
      </c>
      <c r="BC1249" s="5">
        <f t="shared" si="1502"/>
        <v>1.4581052942277135E-5</v>
      </c>
      <c r="BD1249" s="5">
        <f t="shared" si="1503"/>
        <v>1.8106251092984998E-4</v>
      </c>
      <c r="BE1249" s="5">
        <f t="shared" si="1504"/>
        <v>2.6822935651652586E-4</v>
      </c>
      <c r="BF1249" s="5">
        <f t="shared" si="1505"/>
        <v>1.9867996784034541E-4</v>
      </c>
      <c r="BG1249" s="5">
        <f t="shared" si="1506"/>
        <v>9.8109394471664093E-5</v>
      </c>
      <c r="BH1249" s="5">
        <f t="shared" si="1507"/>
        <v>3.6335268427758845E-5</v>
      </c>
      <c r="BI1249" s="5">
        <f t="shared" si="1508"/>
        <v>1.0765547897443009E-5</v>
      </c>
      <c r="BJ1249" s="8">
        <f t="shared" si="1509"/>
        <v>0.46002625624912918</v>
      </c>
      <c r="BK1249" s="8">
        <f t="shared" si="1510"/>
        <v>0.26067644010770874</v>
      </c>
      <c r="BL1249" s="8">
        <f t="shared" si="1511"/>
        <v>0.26290648974105019</v>
      </c>
      <c r="BM1249" s="8">
        <f t="shared" si="1512"/>
        <v>0.47431745523615076</v>
      </c>
      <c r="BN1249" s="8">
        <f t="shared" si="1513"/>
        <v>0.52467667044140087</v>
      </c>
    </row>
    <row r="1250" spans="1:66" x14ac:dyDescent="0.25">
      <c r="A1250" t="s">
        <v>25</v>
      </c>
      <c r="B1250" t="s">
        <v>167</v>
      </c>
      <c r="C1250" t="s">
        <v>498</v>
      </c>
      <c r="D1250" s="7" t="s">
        <v>531</v>
      </c>
      <c r="E1250">
        <f>VLOOKUP(A1250,home!$A$2:$E$405,3,FALSE)</f>
        <v>1.35</v>
      </c>
      <c r="F1250">
        <f>VLOOKUP(B1250,home!$B$2:$E$405,3,FALSE)</f>
        <v>0.74070000000000003</v>
      </c>
      <c r="G1250">
        <f>VLOOKUP(C1250,away!$B$2:$E$405,4,FALSE)</f>
        <v>0.55559999999999998</v>
      </c>
      <c r="H1250">
        <f>VLOOKUP(A1250,away!$A$2:$E$405,3,FALSE)</f>
        <v>1.0667</v>
      </c>
      <c r="I1250">
        <f>VLOOKUP(C1250,away!$B$2:$E$405,3,FALSE)</f>
        <v>1.6406000000000001</v>
      </c>
      <c r="J1250">
        <f>VLOOKUP(B1250,home!$B$2:$E$405,4,FALSE)</f>
        <v>0.9375</v>
      </c>
      <c r="K1250" s="3">
        <f t="shared" si="1458"/>
        <v>0.55556944200000002</v>
      </c>
      <c r="L1250" s="3">
        <f t="shared" si="1459"/>
        <v>1.6406512687500001</v>
      </c>
      <c r="M1250" s="5">
        <f t="shared" si="1460"/>
        <v>0.11122270784765896</v>
      </c>
      <c r="N1250" s="5">
        <f t="shared" si="1461"/>
        <v>6.1791937736652897E-2</v>
      </c>
      <c r="O1250" s="5">
        <f t="shared" si="1462"/>
        <v>0.18247767674407223</v>
      </c>
      <c r="P1250" s="5">
        <f t="shared" si="1463"/>
        <v>0.10137902104616058</v>
      </c>
      <c r="Q1250" s="5">
        <f t="shared" si="1464"/>
        <v>1.7164856184225495E-2</v>
      </c>
      <c r="R1250" s="5">
        <f t="shared" si="1465"/>
        <v>0.1496911159343573</v>
      </c>
      <c r="S1250" s="5">
        <f t="shared" si="1466"/>
        <v>2.310163568925867E-2</v>
      </c>
      <c r="T1250" s="5">
        <f t="shared" si="1467"/>
        <v>2.8161543076560842E-2</v>
      </c>
      <c r="U1250" s="5">
        <f t="shared" si="1468"/>
        <v>8.3163809752008169E-2</v>
      </c>
      <c r="V1250" s="5">
        <f t="shared" si="1469"/>
        <v>2.339671313593365E-3</v>
      </c>
      <c r="W1250" s="5">
        <f t="shared" si="1470"/>
        <v>3.1787565240934692E-3</v>
      </c>
      <c r="X1250" s="5">
        <f t="shared" si="1471"/>
        <v>5.2152309243012904E-3</v>
      </c>
      <c r="Y1250" s="5">
        <f t="shared" si="1472"/>
        <v>4.2781876163895749E-3</v>
      </c>
      <c r="Z1250" s="5">
        <f t="shared" si="1473"/>
        <v>8.1863639759435558E-2</v>
      </c>
      <c r="AA1250" s="5">
        <f t="shared" si="1474"/>
        <v>4.5480936661238619E-2</v>
      </c>
      <c r="AB1250" s="5">
        <f t="shared" si="1475"/>
        <v>1.2633909301260841E-2</v>
      </c>
      <c r="AC1250" s="5">
        <f t="shared" si="1476"/>
        <v>1.3328752280669746E-4</v>
      </c>
      <c r="AD1250" s="5">
        <f t="shared" si="1477"/>
        <v>4.4150499708611707E-4</v>
      </c>
      <c r="AE1250" s="5">
        <f t="shared" si="1478"/>
        <v>7.2435573362880298E-4</v>
      </c>
      <c r="AF1250" s="5">
        <f t="shared" si="1479"/>
        <v>5.942075767022165E-4</v>
      </c>
      <c r="AG1250" s="5">
        <f t="shared" si="1480"/>
        <v>3.2496247153911823E-4</v>
      </c>
      <c r="AH1250" s="5">
        <f t="shared" si="1481"/>
        <v>3.3577421108952711E-2</v>
      </c>
      <c r="AI1250" s="5">
        <f t="shared" si="1482"/>
        <v>1.8654589109299877E-2</v>
      </c>
      <c r="AJ1250" s="5">
        <f t="shared" si="1483"/>
        <v>5.1819598310965049E-3</v>
      </c>
      <c r="AK1250" s="5">
        <f t="shared" si="1484"/>
        <v>9.5964617727623306E-4</v>
      </c>
      <c r="AL1250" s="5">
        <f t="shared" si="1485"/>
        <v>4.859640208838955E-6</v>
      </c>
      <c r="AM1250" s="5">
        <f t="shared" si="1486"/>
        <v>4.9057336974269141E-5</v>
      </c>
      <c r="AN1250" s="5">
        <f t="shared" si="1487"/>
        <v>8.0485982148330952E-5</v>
      </c>
      <c r="AO1250" s="5">
        <f t="shared" si="1488"/>
        <v>6.6024714364124526E-5</v>
      </c>
      <c r="AP1250" s="5">
        <f t="shared" si="1489"/>
        <v>3.6107843796785765E-5</v>
      </c>
      <c r="AQ1250" s="5">
        <f t="shared" si="1490"/>
        <v>1.4810094934255839E-5</v>
      </c>
      <c r="AR1250" s="5">
        <f t="shared" si="1491"/>
        <v>1.1017767708751253E-2</v>
      </c>
      <c r="AS1250" s="5">
        <f t="shared" si="1492"/>
        <v>6.121135058036551E-3</v>
      </c>
      <c r="AT1250" s="5">
        <f t="shared" si="1493"/>
        <v>1.7003577943000023E-3</v>
      </c>
      <c r="AU1250" s="5">
        <f t="shared" si="1494"/>
        <v>3.1488894365986768E-4</v>
      </c>
      <c r="AV1250" s="5">
        <f t="shared" si="1495"/>
        <v>4.3735668680270525E-5</v>
      </c>
      <c r="AW1250" s="5">
        <f t="shared" si="1496"/>
        <v>1.2304281116652665E-7</v>
      </c>
      <c r="AX1250" s="5">
        <f t="shared" si="1497"/>
        <v>4.5424595548001121E-6</v>
      </c>
      <c r="AY1250" s="5">
        <f t="shared" si="1498"/>
        <v>7.4525920318283644E-6</v>
      </c>
      <c r="AZ1250" s="5">
        <f t="shared" si="1499"/>
        <v>6.1135522862476751E-6</v>
      </c>
      <c r="BA1250" s="5">
        <f t="shared" si="1500"/>
        <v>3.3434024383339044E-6</v>
      </c>
      <c r="BB1250" s="5">
        <f t="shared" si="1501"/>
        <v>1.3713393630985905E-6</v>
      </c>
      <c r="BC1250" s="5">
        <f t="shared" si="1502"/>
        <v>4.4997793319090363E-7</v>
      </c>
      <c r="BD1250" s="5">
        <f t="shared" si="1503"/>
        <v>3.0127190950259256E-3</v>
      </c>
      <c r="BE1250" s="5">
        <f t="shared" si="1504"/>
        <v>1.6737746665262982E-3</v>
      </c>
      <c r="BF1250" s="5">
        <f t="shared" si="1505"/>
        <v>4.6494902875787578E-4</v>
      </c>
      <c r="BG1250" s="5">
        <f t="shared" si="1506"/>
        <v>8.6103824155151661E-5</v>
      </c>
      <c r="BH1250" s="5">
        <f t="shared" si="1507"/>
        <v>1.1959163384985932E-5</v>
      </c>
      <c r="BI1250" s="5">
        <f t="shared" si="1508"/>
        <v>1.3288291457166933E-6</v>
      </c>
      <c r="BJ1250" s="8">
        <f t="shared" si="1509"/>
        <v>0.12214530213700509</v>
      </c>
      <c r="BK1250" s="8">
        <f t="shared" si="1510"/>
        <v>0.23818863565171891</v>
      </c>
      <c r="BL1250" s="8">
        <f t="shared" si="1511"/>
        <v>0.55626978439998642</v>
      </c>
      <c r="BM1250" s="8">
        <f t="shared" si="1512"/>
        <v>0.37473271690579785</v>
      </c>
      <c r="BN1250" s="8">
        <f t="shared" si="1513"/>
        <v>0.62372731549312743</v>
      </c>
    </row>
    <row r="1251" spans="1:66" s="14" customFormat="1" x14ac:dyDescent="0.25">
      <c r="A1251" t="s">
        <v>25</v>
      </c>
      <c r="B1251" t="s">
        <v>502</v>
      </c>
      <c r="C1251" t="s">
        <v>169</v>
      </c>
      <c r="D1251" s="7" t="s">
        <v>531</v>
      </c>
      <c r="E1251">
        <f>VLOOKUP(A1251,home!$A$2:$E$405,3,FALSE)</f>
        <v>1.35</v>
      </c>
      <c r="F1251">
        <f>VLOOKUP(B1251,home!$B$2:$E$405,3,FALSE)</f>
        <v>1.2345999999999999</v>
      </c>
      <c r="G1251">
        <f>VLOOKUP(C1251,away!$B$2:$E$405,4,FALSE)</f>
        <v>0.98770000000000002</v>
      </c>
      <c r="H1251">
        <f>VLOOKUP(A1251,away!$A$2:$E$405,3,FALSE)</f>
        <v>1.0667</v>
      </c>
      <c r="I1251">
        <f>VLOOKUP(C1251,away!$B$2:$E$405,3,FALSE)</f>
        <v>1.25</v>
      </c>
      <c r="J1251">
        <f>VLOOKUP(B1251,home!$B$2:$E$405,4,FALSE)</f>
        <v>1.5625</v>
      </c>
      <c r="K1251" s="3">
        <f t="shared" si="1458"/>
        <v>1.646209467</v>
      </c>
      <c r="L1251" s="3">
        <f t="shared" si="1459"/>
        <v>2.0833984375000001</v>
      </c>
      <c r="M1251" s="5">
        <f t="shared" si="1460"/>
        <v>2.4002245164229927E-2</v>
      </c>
      <c r="N1251" s="5">
        <f t="shared" si="1461"/>
        <v>3.9512723218610268E-2</v>
      </c>
      <c r="O1251" s="5">
        <f t="shared" si="1462"/>
        <v>5.0006240071648562E-2</v>
      </c>
      <c r="P1251" s="5">
        <f t="shared" si="1463"/>
        <v>8.2320745815022606E-2</v>
      </c>
      <c r="Q1251" s="5">
        <f t="shared" si="1464"/>
        <v>3.2523109514713482E-2</v>
      </c>
      <c r="R1251" s="5">
        <f t="shared" si="1465"/>
        <v>5.2091461215261259E-2</v>
      </c>
      <c r="S1251" s="5">
        <f t="shared" si="1466"/>
        <v>7.0584076043444022E-2</v>
      </c>
      <c r="T1251" s="5">
        <f t="shared" si="1467"/>
        <v>6.7758595545595449E-2</v>
      </c>
      <c r="U1251" s="5">
        <f t="shared" si="1468"/>
        <v>8.5753456602426392E-2</v>
      </c>
      <c r="V1251" s="5">
        <f t="shared" si="1469"/>
        <v>2.6898103086252154E-2</v>
      </c>
      <c r="W1251" s="5">
        <f t="shared" si="1470"/>
        <v>1.7846616926466372E-2</v>
      </c>
      <c r="X1251" s="5">
        <f t="shared" si="1471"/>
        <v>3.7181613819261092E-2</v>
      </c>
      <c r="Y1251" s="5">
        <f t="shared" si="1472"/>
        <v>3.873205806738849E-2</v>
      </c>
      <c r="Z1251" s="5">
        <f t="shared" si="1473"/>
        <v>3.6175756300989056E-2</v>
      </c>
      <c r="AA1251" s="5">
        <f t="shared" si="1474"/>
        <v>5.9552872498573078E-2</v>
      </c>
      <c r="AB1251" s="5">
        <f t="shared" si="1475"/>
        <v>4.9018251247097494E-2</v>
      </c>
      <c r="AC1251" s="5">
        <f t="shared" si="1476"/>
        <v>5.7657937099190775E-3</v>
      </c>
      <c r="AD1251" s="5">
        <f t="shared" si="1477"/>
        <v>7.3448174345678487E-3</v>
      </c>
      <c r="AE1251" s="5">
        <f t="shared" si="1478"/>
        <v>1.5302181166901414E-2</v>
      </c>
      <c r="AF1251" s="5">
        <f t="shared" si="1479"/>
        <v>1.5940270166732169E-2</v>
      </c>
      <c r="AG1251" s="5">
        <f t="shared" si="1480"/>
        <v>1.1069977986232557E-2</v>
      </c>
      <c r="AH1251" s="5">
        <f t="shared" si="1481"/>
        <v>1.884212853821535E-2</v>
      </c>
      <c r="AI1251" s="5">
        <f t="shared" si="1482"/>
        <v>3.1018090378040975E-2</v>
      </c>
      <c r="AJ1251" s="5">
        <f t="shared" si="1483"/>
        <v>2.5531137014296341E-2</v>
      </c>
      <c r="AK1251" s="5">
        <f t="shared" si="1484"/>
        <v>1.4009866485402919E-2</v>
      </c>
      <c r="AL1251" s="5">
        <f t="shared" si="1485"/>
        <v>7.9100006714948057E-4</v>
      </c>
      <c r="AM1251" s="5">
        <f t="shared" si="1486"/>
        <v>2.4182215988344464E-3</v>
      </c>
      <c r="AN1251" s="5">
        <f t="shared" si="1487"/>
        <v>5.0381191005404377E-3</v>
      </c>
      <c r="AO1251" s="5">
        <f t="shared" si="1488"/>
        <v>5.2482047310024272E-3</v>
      </c>
      <c r="AP1251" s="5">
        <f t="shared" si="1489"/>
        <v>3.6447005120835221E-3</v>
      </c>
      <c r="AQ1251" s="5">
        <f t="shared" si="1490"/>
        <v>1.8983408380075653E-3</v>
      </c>
      <c r="AR1251" s="5">
        <f t="shared" si="1491"/>
        <v>7.8511322311384055E-3</v>
      </c>
      <c r="AS1251" s="5">
        <f t="shared" si="1492"/>
        <v>1.2924608205568872E-2</v>
      </c>
      <c r="AT1251" s="5">
        <f t="shared" si="1493"/>
        <v>1.0638306192636683E-2</v>
      </c>
      <c r="AU1251" s="5">
        <f t="shared" si="1494"/>
        <v>5.8376267890544124E-3</v>
      </c>
      <c r="AV1251" s="5">
        <f t="shared" si="1495"/>
        <v>2.4024891212385473E-3</v>
      </c>
      <c r="AW1251" s="5">
        <f t="shared" si="1496"/>
        <v>7.5358361758265507E-5</v>
      </c>
      <c r="AX1251" s="5">
        <f t="shared" si="1497"/>
        <v>6.634832148841905E-4</v>
      </c>
      <c r="AY1251" s="5">
        <f t="shared" si="1498"/>
        <v>1.3822998931971992E-3</v>
      </c>
      <c r="AZ1251" s="5">
        <f t="shared" si="1499"/>
        <v>1.4399407188217311E-3</v>
      </c>
      <c r="BA1251" s="5">
        <f t="shared" si="1500"/>
        <v>9.9999008122860725E-4</v>
      </c>
      <c r="BB1251" s="5">
        <f t="shared" si="1501"/>
        <v>5.2084444318679468E-4</v>
      </c>
      <c r="BC1251" s="5">
        <f t="shared" si="1502"/>
        <v>2.1702529982318516E-4</v>
      </c>
      <c r="BD1251" s="5">
        <f t="shared" si="1503"/>
        <v>2.726172770493274E-3</v>
      </c>
      <c r="BE1251" s="5">
        <f t="shared" si="1504"/>
        <v>4.4878514234636454E-3</v>
      </c>
      <c r="BF1251" s="5">
        <f t="shared" si="1505"/>
        <v>3.6939717498976408E-3</v>
      </c>
      <c r="BG1251" s="5">
        <f t="shared" si="1506"/>
        <v>2.0270170885040178E-3</v>
      </c>
      <c r="BH1251" s="5">
        <f t="shared" si="1507"/>
        <v>8.3422368021652312E-4</v>
      </c>
      <c r="BI1251" s="5">
        <f t="shared" si="1508"/>
        <v>2.7466138399360389E-4</v>
      </c>
      <c r="BJ1251" s="8">
        <f t="shared" si="1509"/>
        <v>0.30668313427807925</v>
      </c>
      <c r="BK1251" s="8">
        <f t="shared" si="1510"/>
        <v>0.21174426377921446</v>
      </c>
      <c r="BL1251" s="8">
        <f t="shared" si="1511"/>
        <v>0.43952156468716802</v>
      </c>
      <c r="BM1251" s="8">
        <f t="shared" si="1512"/>
        <v>0.71236125251452564</v>
      </c>
      <c r="BN1251" s="8">
        <f t="shared" si="1513"/>
        <v>0.28045652499948615</v>
      </c>
    </row>
    <row r="1252" spans="1:66" x14ac:dyDescent="0.25">
      <c r="A1252" t="s">
        <v>25</v>
      </c>
      <c r="B1252" t="s">
        <v>249</v>
      </c>
      <c r="C1252" t="s">
        <v>442</v>
      </c>
      <c r="D1252" s="7" t="s">
        <v>531</v>
      </c>
      <c r="E1252">
        <f>VLOOKUP(A1252,home!$A$2:$E$405,3,FALSE)</f>
        <v>1.35</v>
      </c>
      <c r="F1252">
        <f>VLOOKUP(B1252,home!$B$2:$E$405,3,FALSE)</f>
        <v>1.2345999999999999</v>
      </c>
      <c r="G1252">
        <f>VLOOKUP(C1252,away!$B$2:$E$405,4,FALSE)</f>
        <v>1.9753000000000001</v>
      </c>
      <c r="H1252">
        <f>VLOOKUP(A1252,away!$A$2:$E$405,3,FALSE)</f>
        <v>1.0667</v>
      </c>
      <c r="I1252">
        <f>VLOOKUP(C1252,away!$B$2:$E$405,3,FALSE)</f>
        <v>1.5625</v>
      </c>
      <c r="J1252">
        <f>VLOOKUP(B1252,home!$B$2:$E$405,4,FALSE)</f>
        <v>1.5625</v>
      </c>
      <c r="K1252" s="3">
        <f t="shared" si="1458"/>
        <v>3.292252263</v>
      </c>
      <c r="L1252" s="3">
        <f t="shared" si="1459"/>
        <v>2.604248046875</v>
      </c>
      <c r="M1252" s="5">
        <f t="shared" si="1460"/>
        <v>2.7490488224646945E-3</v>
      </c>
      <c r="N1252" s="5">
        <f t="shared" si="1461"/>
        <v>9.0505622068568735E-3</v>
      </c>
      <c r="O1252" s="5">
        <f t="shared" si="1462"/>
        <v>7.1592050266676994E-3</v>
      </c>
      <c r="P1252" s="5">
        <f t="shared" si="1463"/>
        <v>2.3569908950327706E-2</v>
      </c>
      <c r="Q1252" s="5">
        <f t="shared" si="1464"/>
        <v>1.4898366953473413E-2</v>
      </c>
      <c r="R1252" s="5">
        <f t="shared" si="1465"/>
        <v>9.3221728539385207E-3</v>
      </c>
      <c r="S1252" s="5">
        <f t="shared" si="1466"/>
        <v>5.0521166029043225E-2</v>
      </c>
      <c r="T1252" s="5">
        <f t="shared" si="1467"/>
        <v>3.8799043040210181E-2</v>
      </c>
      <c r="U1252" s="5">
        <f t="shared" si="1468"/>
        <v>3.0690944674456256E-2</v>
      </c>
      <c r="V1252" s="5">
        <f t="shared" si="1469"/>
        <v>4.8128941247610219E-2</v>
      </c>
      <c r="W1252" s="5">
        <f t="shared" si="1470"/>
        <v>1.634972743919242E-2</v>
      </c>
      <c r="X1252" s="5">
        <f t="shared" si="1471"/>
        <v>4.2578745750455456E-2</v>
      </c>
      <c r="Y1252" s="5">
        <f t="shared" si="1472"/>
        <v>5.5442807729505418E-2</v>
      </c>
      <c r="Z1252" s="5">
        <f t="shared" si="1473"/>
        <v>8.0924168158335134E-3</v>
      </c>
      <c r="AA1252" s="5">
        <f t="shared" si="1474"/>
        <v>2.6642277575067132E-2</v>
      </c>
      <c r="AB1252" s="5">
        <f t="shared" si="1475"/>
        <v>4.3856549318994471E-2</v>
      </c>
      <c r="AC1252" s="5">
        <f t="shared" si="1476"/>
        <v>2.5790619691158961E-2</v>
      </c>
      <c r="AD1252" s="5">
        <f t="shared" si="1477"/>
        <v>1.345685679027861E-2</v>
      </c>
      <c r="AE1252" s="5">
        <f t="shared" si="1478"/>
        <v>3.5044993013159657E-2</v>
      </c>
      <c r="AF1252" s="5">
        <f t="shared" si="1479"/>
        <v>4.5632927303634531E-2</v>
      </c>
      <c r="AG1252" s="5">
        <f t="shared" si="1480"/>
        <v>3.9613153934559699E-2</v>
      </c>
      <c r="AH1252" s="5">
        <f t="shared" si="1481"/>
        <v>5.2686651717832097E-3</v>
      </c>
      <c r="AI1252" s="5">
        <f t="shared" si="1482"/>
        <v>1.7345774834792552E-2</v>
      </c>
      <c r="AJ1252" s="5">
        <f t="shared" si="1483"/>
        <v>2.8553333226667123E-2</v>
      </c>
      <c r="AK1252" s="5">
        <f t="shared" si="1484"/>
        <v>3.1334925310562638E-2</v>
      </c>
      <c r="AL1252" s="5">
        <f t="shared" si="1485"/>
        <v>8.8449874433025235E-3</v>
      </c>
      <c r="AM1252" s="5">
        <f t="shared" si="1486"/>
        <v>8.8606734441323345E-3</v>
      </c>
      <c r="AN1252" s="5">
        <f t="shared" si="1487"/>
        <v>2.3075391510878812E-2</v>
      </c>
      <c r="AO1252" s="5">
        <f t="shared" si="1488"/>
        <v>3.0047021636541056E-2</v>
      </c>
      <c r="AP1252" s="5">
        <f t="shared" si="1489"/>
        <v>2.6083299137124306E-2</v>
      </c>
      <c r="AQ1252" s="5">
        <f t="shared" si="1490"/>
        <v>1.6981845208478091E-2</v>
      </c>
      <c r="AR1252" s="5">
        <f t="shared" si="1491"/>
        <v>2.7441821966509507E-3</v>
      </c>
      <c r="AS1252" s="5">
        <f t="shared" si="1492"/>
        <v>9.0345400470084013E-3</v>
      </c>
      <c r="AT1252" s="5">
        <f t="shared" si="1493"/>
        <v>1.4871992457463772E-2</v>
      </c>
      <c r="AU1252" s="5">
        <f t="shared" si="1494"/>
        <v>1.6320783607801342E-2</v>
      </c>
      <c r="AV1252" s="5">
        <f t="shared" si="1495"/>
        <v>1.3433034191679322E-2</v>
      </c>
      <c r="AW1252" s="5">
        <f t="shared" si="1496"/>
        <v>2.1065422398892884E-3</v>
      </c>
      <c r="AX1252" s="5">
        <f t="shared" si="1497"/>
        <v>4.8619286996914443E-3</v>
      </c>
      <c r="AY1252" s="5">
        <f t="shared" si="1498"/>
        <v>1.2661668320216953E-2</v>
      </c>
      <c r="AZ1252" s="5">
        <f t="shared" si="1499"/>
        <v>1.6487062496552032E-2</v>
      </c>
      <c r="BA1252" s="5">
        <f t="shared" si="1500"/>
        <v>1.4312133435117232E-2</v>
      </c>
      <c r="BB1252" s="5">
        <f t="shared" si="1501"/>
        <v>9.3180863862546114E-3</v>
      </c>
      <c r="BC1252" s="5">
        <f t="shared" si="1502"/>
        <v>4.8533216544032172E-3</v>
      </c>
      <c r="BD1252" s="5">
        <f t="shared" si="1503"/>
        <v>1.1910885209828982E-3</v>
      </c>
      <c r="BE1252" s="5">
        <f t="shared" si="1504"/>
        <v>3.9213638786392687E-3</v>
      </c>
      <c r="BF1252" s="5">
        <f t="shared" si="1505"/>
        <v>6.4550595517482972E-3</v>
      </c>
      <c r="BG1252" s="5">
        <f t="shared" si="1506"/>
        <v>7.0838948056810317E-3</v>
      </c>
      <c r="BH1252" s="5">
        <f t="shared" si="1507"/>
        <v>5.8304921762143309E-3</v>
      </c>
      <c r="BI1252" s="5">
        <f t="shared" si="1508"/>
        <v>3.8390902123090855E-3</v>
      </c>
      <c r="BJ1252" s="8">
        <f t="shared" si="1509"/>
        <v>0.47840961609071631</v>
      </c>
      <c r="BK1252" s="8">
        <f t="shared" si="1510"/>
        <v>0.17226634050412429</v>
      </c>
      <c r="BL1252" s="8">
        <f t="shared" si="1511"/>
        <v>0.28489936963910834</v>
      </c>
      <c r="BM1252" s="8">
        <f t="shared" si="1512"/>
        <v>0.86636335215572602</v>
      </c>
      <c r="BN1252" s="8">
        <f t="shared" si="1513"/>
        <v>6.6749264813728906E-2</v>
      </c>
    </row>
    <row r="1253" spans="1:66" x14ac:dyDescent="0.25">
      <c r="A1253" t="s">
        <v>25</v>
      </c>
      <c r="B1253" t="s">
        <v>168</v>
      </c>
      <c r="C1253" t="s">
        <v>171</v>
      </c>
      <c r="D1253" s="7" t="s">
        <v>531</v>
      </c>
      <c r="E1253">
        <f>VLOOKUP(A1253,home!$A$2:$E$405,3,FALSE)</f>
        <v>1.35</v>
      </c>
      <c r="F1253">
        <f>VLOOKUP(B1253,home!$B$2:$E$405,3,FALSE)</f>
        <v>0.49380000000000002</v>
      </c>
      <c r="G1253">
        <f>VLOOKUP(C1253,away!$B$2:$E$405,4,FALSE)</f>
        <v>0.49380000000000002</v>
      </c>
      <c r="H1253">
        <f>VLOOKUP(A1253,away!$A$2:$E$405,3,FALSE)</f>
        <v>1.0667</v>
      </c>
      <c r="I1253">
        <f>VLOOKUP(C1253,away!$B$2:$E$405,3,FALSE)</f>
        <v>1.25</v>
      </c>
      <c r="J1253">
        <f>VLOOKUP(B1253,home!$B$2:$E$405,4,FALSE)</f>
        <v>1.25</v>
      </c>
      <c r="K1253" s="3">
        <f t="shared" si="1458"/>
        <v>0.32918189400000003</v>
      </c>
      <c r="L1253" s="3">
        <f t="shared" si="1459"/>
        <v>1.66671875</v>
      </c>
      <c r="M1253" s="5">
        <f t="shared" si="1460"/>
        <v>0.13589120943313993</v>
      </c>
      <c r="N1253" s="5">
        <f t="shared" si="1461"/>
        <v>4.4732925699151674E-2</v>
      </c>
      <c r="O1253" s="5">
        <f t="shared" si="1462"/>
        <v>0.22649242672239123</v>
      </c>
      <c r="P1253" s="5">
        <f t="shared" si="1463"/>
        <v>7.4557206005132964E-2</v>
      </c>
      <c r="Q1253" s="5">
        <f t="shared" si="1464"/>
        <v>7.3626346029040113E-3</v>
      </c>
      <c r="R1253" s="5">
        <f t="shared" si="1465"/>
        <v>0.18874958717560528</v>
      </c>
      <c r="S1253" s="5">
        <f t="shared" si="1466"/>
        <v>1.0226520520495509E-2</v>
      </c>
      <c r="T1253" s="5">
        <f t="shared" si="1467"/>
        <v>1.2271441142058921E-2</v>
      </c>
      <c r="U1253" s="5">
        <f t="shared" si="1468"/>
        <v>6.2132946598183858E-2</v>
      </c>
      <c r="V1253" s="5">
        <f t="shared" si="1469"/>
        <v>6.2342418398335939E-4</v>
      </c>
      <c r="W1253" s="5">
        <f t="shared" si="1470"/>
        <v>8.0788200113796017E-4</v>
      </c>
      <c r="X1253" s="5">
        <f t="shared" si="1471"/>
        <v>1.3465120790841598E-3</v>
      </c>
      <c r="Y1253" s="5">
        <f t="shared" si="1472"/>
        <v>1.1221284646555261E-3</v>
      </c>
      <c r="Z1253" s="5">
        <f t="shared" si="1473"/>
        <v>0.10486415866678031</v>
      </c>
      <c r="AA1253" s="5">
        <f t="shared" si="1474"/>
        <v>3.4519382362647261E-2</v>
      </c>
      <c r="AB1253" s="5">
        <f t="shared" si="1475"/>
        <v>5.6815778329232097E-3</v>
      </c>
      <c r="AC1253" s="5">
        <f t="shared" si="1476"/>
        <v>2.1377746538812304E-5</v>
      </c>
      <c r="AD1253" s="5">
        <f t="shared" si="1477"/>
        <v>6.6485031815775977E-5</v>
      </c>
      <c r="AE1253" s="5">
        <f t="shared" si="1478"/>
        <v>1.1081184912170038E-4</v>
      </c>
      <c r="AF1253" s="5">
        <f t="shared" si="1479"/>
        <v>9.2346093326654523E-5</v>
      </c>
      <c r="AG1253" s="5">
        <f t="shared" si="1480"/>
        <v>5.1304988412261674E-5</v>
      </c>
      <c r="AH1253" s="5">
        <f t="shared" si="1481"/>
        <v>4.3694764863224413E-2</v>
      </c>
      <c r="AI1253" s="5">
        <f t="shared" si="1482"/>
        <v>1.4383525455560865E-2</v>
      </c>
      <c r="AJ1253" s="5">
        <f t="shared" si="1483"/>
        <v>2.3673980759293689E-3</v>
      </c>
      <c r="AK1253" s="5">
        <f t="shared" si="1484"/>
        <v>2.5976819416212855E-4</v>
      </c>
      <c r="AL1253" s="5">
        <f t="shared" si="1485"/>
        <v>4.6915913377132644E-7</v>
      </c>
      <c r="AM1253" s="5">
        <f t="shared" si="1486"/>
        <v>4.3771337391534786E-6</v>
      </c>
      <c r="AN1253" s="5">
        <f t="shared" si="1487"/>
        <v>7.2954508743047126E-6</v>
      </c>
      <c r="AO1253" s="5">
        <f t="shared" si="1488"/>
        <v>6.0797323809537791E-6</v>
      </c>
      <c r="AP1253" s="5">
        <f t="shared" si="1489"/>
        <v>3.3777346514392699E-6</v>
      </c>
      <c r="AQ1253" s="5">
        <f t="shared" si="1490"/>
        <v>1.4074334190196356E-6</v>
      </c>
      <c r="AR1253" s="5">
        <f t="shared" si="1491"/>
        <v>1.4565376774875457E-2</v>
      </c>
      <c r="AS1253" s="5">
        <f t="shared" si="1492"/>
        <v>4.794658313577115E-3</v>
      </c>
      <c r="AT1253" s="5">
        <f t="shared" si="1493"/>
        <v>7.8915735237308023E-4</v>
      </c>
      <c r="AU1253" s="5">
        <f t="shared" si="1494"/>
        <v>8.6592103972731995E-5</v>
      </c>
      <c r="AV1253" s="5">
        <f t="shared" si="1495"/>
        <v>7.1261381977972111E-6</v>
      </c>
      <c r="AW1253" s="5">
        <f t="shared" si="1496"/>
        <v>7.1501628912674726E-9</v>
      </c>
      <c r="AX1253" s="5">
        <f t="shared" si="1497"/>
        <v>2.4014552909097401E-7</v>
      </c>
      <c r="AY1253" s="5">
        <f t="shared" si="1498"/>
        <v>4.0025505606459687E-7</v>
      </c>
      <c r="AZ1253" s="5">
        <f t="shared" si="1499"/>
        <v>3.3355630336258242E-7</v>
      </c>
      <c r="BA1253" s="5">
        <f t="shared" si="1500"/>
        <v>1.8531484833170146E-7</v>
      </c>
      <c r="BB1253" s="5">
        <f t="shared" si="1501"/>
        <v>7.7216933091963218E-8</v>
      </c>
      <c r="BC1253" s="5">
        <f t="shared" si="1502"/>
        <v>2.5739782040374104E-8</v>
      </c>
      <c r="BD1253" s="5">
        <f t="shared" si="1503"/>
        <v>4.0460644285832481E-3</v>
      </c>
      <c r="BE1253" s="5">
        <f t="shared" si="1504"/>
        <v>1.3318911518470614E-3</v>
      </c>
      <c r="BF1253" s="5">
        <f t="shared" si="1505"/>
        <v>2.1921722598342862E-4</v>
      </c>
      <c r="BG1253" s="5">
        <f t="shared" si="1506"/>
        <v>2.4054113882217018E-5</v>
      </c>
      <c r="BH1253" s="5">
        <f t="shared" si="1507"/>
        <v>1.9795446915599729E-6</v>
      </c>
      <c r="BI1253" s="5">
        <f t="shared" si="1508"/>
        <v>1.3032605416507151E-7</v>
      </c>
      <c r="BJ1253" s="8">
        <f t="shared" si="1509"/>
        <v>6.7988271665185507E-2</v>
      </c>
      <c r="BK1253" s="8">
        <f t="shared" si="1510"/>
        <v>0.22132060730348041</v>
      </c>
      <c r="BL1253" s="8">
        <f t="shared" si="1511"/>
        <v>0.60414762475466544</v>
      </c>
      <c r="BM1253" s="8">
        <f t="shared" si="1512"/>
        <v>0.32053427964689346</v>
      </c>
      <c r="BN1253" s="8">
        <f t="shared" si="1513"/>
        <v>0.67778598963832504</v>
      </c>
    </row>
    <row r="1254" spans="1:66" x14ac:dyDescent="0.25">
      <c r="A1254" t="s">
        <v>25</v>
      </c>
      <c r="B1254" t="s">
        <v>441</v>
      </c>
      <c r="C1254" t="s">
        <v>165</v>
      </c>
      <c r="D1254" s="7" t="s">
        <v>531</v>
      </c>
      <c r="E1254">
        <f>VLOOKUP(A1254,home!$A$2:$E$405,3,FALSE)</f>
        <v>1.35</v>
      </c>
      <c r="F1254">
        <f>VLOOKUP(B1254,home!$B$2:$E$405,3,FALSE)</f>
        <v>0.49380000000000002</v>
      </c>
      <c r="G1254">
        <f>VLOOKUP(C1254,away!$B$2:$E$405,4,FALSE)</f>
        <v>1.1111</v>
      </c>
      <c r="H1254">
        <f>VLOOKUP(A1254,away!$A$2:$E$405,3,FALSE)</f>
        <v>1.0667</v>
      </c>
      <c r="I1254">
        <f>VLOOKUP(C1254,away!$B$2:$E$405,3,FALSE)</f>
        <v>1.4061999999999999</v>
      </c>
      <c r="J1254">
        <f>VLOOKUP(B1254,home!$B$2:$E$405,4,FALSE)</f>
        <v>0.9375</v>
      </c>
      <c r="K1254" s="3">
        <f t="shared" si="1458"/>
        <v>0.74069259300000001</v>
      </c>
      <c r="L1254" s="3">
        <f t="shared" si="1459"/>
        <v>1.4062439437500001</v>
      </c>
      <c r="M1254" s="5">
        <f t="shared" si="1460"/>
        <v>0.11684154985929901</v>
      </c>
      <c r="N1254" s="5">
        <f t="shared" si="1461"/>
        <v>8.6543670535422973E-2</v>
      </c>
      <c r="O1254" s="5">
        <f t="shared" si="1462"/>
        <v>0.16430772186800291</v>
      </c>
      <c r="P1254" s="5">
        <f t="shared" si="1463"/>
        <v>0.12170151256033389</v>
      </c>
      <c r="Q1254" s="5">
        <f t="shared" si="1464"/>
        <v>3.2051127868310061E-2</v>
      </c>
      <c r="R1254" s="5">
        <f t="shared" si="1465"/>
        <v>0.11552836939411928</v>
      </c>
      <c r="S1254" s="5">
        <f t="shared" si="1466"/>
        <v>3.1690905712284868E-2</v>
      </c>
      <c r="T1254" s="5">
        <f t="shared" si="1467"/>
        <v>4.507170445516788E-2</v>
      </c>
      <c r="U1254" s="5">
        <f t="shared" si="1468"/>
        <v>8.5571007491592063E-2</v>
      </c>
      <c r="V1254" s="5">
        <f t="shared" si="1469"/>
        <v>3.6676746930031918E-3</v>
      </c>
      <c r="W1254" s="5">
        <f t="shared" si="1470"/>
        <v>7.9133443364510486E-3</v>
      </c>
      <c r="X1254" s="5">
        <f t="shared" si="1471"/>
        <v>1.112809254794265E-2</v>
      </c>
      <c r="Y1254" s="5">
        <f t="shared" si="1472"/>
        <v>7.8244063755169308E-3</v>
      </c>
      <c r="Z1254" s="5">
        <f t="shared" si="1473"/>
        <v>5.4153689930597708E-2</v>
      </c>
      <c r="AA1254" s="5">
        <f t="shared" si="1474"/>
        <v>4.0111237015212409E-2</v>
      </c>
      <c r="AB1254" s="5">
        <f t="shared" si="1475"/>
        <v>1.4855048076617628E-2</v>
      </c>
      <c r="AC1254" s="5">
        <f t="shared" si="1476"/>
        <v>2.387643555820129E-4</v>
      </c>
      <c r="AD1254" s="5">
        <f t="shared" si="1477"/>
        <v>1.4653388839669477E-3</v>
      </c>
      <c r="AE1254" s="5">
        <f t="shared" si="1478"/>
        <v>2.0606239311199044E-3</v>
      </c>
      <c r="AF1254" s="5">
        <f t="shared" si="1479"/>
        <v>1.4488699617418415E-3</v>
      </c>
      <c r="AG1254" s="5">
        <f t="shared" si="1480"/>
        <v>6.7915486966025316E-4</v>
      </c>
      <c r="AH1254" s="5">
        <f t="shared" si="1481"/>
        <v>1.9038324624154598E-2</v>
      </c>
      <c r="AI1254" s="5">
        <f t="shared" si="1482"/>
        <v>1.4101546032240821E-2</v>
      </c>
      <c r="AJ1254" s="5">
        <f t="shared" si="1483"/>
        <v>5.2224553479646562E-3</v>
      </c>
      <c r="AK1254" s="5">
        <f t="shared" si="1484"/>
        <v>1.2894113311702198E-3</v>
      </c>
      <c r="AL1254" s="5">
        <f t="shared" si="1485"/>
        <v>9.9478253257736114E-6</v>
      </c>
      <c r="AM1254" s="5">
        <f t="shared" si="1486"/>
        <v>2.17073131517841E-4</v>
      </c>
      <c r="AN1254" s="5">
        <f t="shared" si="1487"/>
        <v>3.0525777654781116E-4</v>
      </c>
      <c r="AO1254" s="5">
        <f t="shared" si="1488"/>
        <v>2.1463344977647517E-4</v>
      </c>
      <c r="AP1254" s="5">
        <f t="shared" si="1489"/>
        <v>1.0060899629144601E-4</v>
      </c>
      <c r="AQ1254" s="5">
        <f t="shared" si="1490"/>
        <v>3.537019793040304E-5</v>
      </c>
      <c r="AR1254" s="5">
        <f t="shared" si="1491"/>
        <v>5.3545057403727794E-3</v>
      </c>
      <c r="AS1254" s="5">
        <f t="shared" si="1492"/>
        <v>3.9660427410700989E-3</v>
      </c>
      <c r="AT1254" s="5">
        <f t="shared" si="1493"/>
        <v>1.4688092409160193E-3</v>
      </c>
      <c r="AU1254" s="5">
        <f t="shared" si="1494"/>
        <v>3.6264537509214938E-4</v>
      </c>
      <c r="AV1254" s="5">
        <f t="shared" si="1495"/>
        <v>6.7152185804115431E-5</v>
      </c>
      <c r="AW1254" s="5">
        <f t="shared" si="1496"/>
        <v>2.8782221884883394E-7</v>
      </c>
      <c r="AX1254" s="5">
        <f t="shared" si="1497"/>
        <v>2.679741010909661E-5</v>
      </c>
      <c r="AY1254" s="5">
        <f t="shared" si="1498"/>
        <v>3.7683695674102138E-5</v>
      </c>
      <c r="AZ1254" s="5">
        <f t="shared" si="1499"/>
        <v>2.6496234409912107E-5</v>
      </c>
      <c r="BA1254" s="5">
        <f t="shared" si="1500"/>
        <v>1.2420056390373087E-5</v>
      </c>
      <c r="BB1254" s="5">
        <f t="shared" si="1501"/>
        <v>4.3664072699989104E-6</v>
      </c>
      <c r="BC1254" s="5">
        <f t="shared" si="1502"/>
        <v>1.2280467558763875E-6</v>
      </c>
      <c r="BD1254" s="5">
        <f t="shared" si="1503"/>
        <v>1.2549568781956375E-3</v>
      </c>
      <c r="BE1254" s="5">
        <f t="shared" si="1504"/>
        <v>9.2953726421391195E-4</v>
      </c>
      <c r="BF1254" s="5">
        <f t="shared" si="1505"/>
        <v>3.4425068326036424E-4</v>
      </c>
      <c r="BG1254" s="5">
        <f t="shared" si="1506"/>
        <v>8.4994643742046966E-5</v>
      </c>
      <c r="BH1254" s="5">
        <f t="shared" si="1507"/>
        <v>1.5738725766101996E-5</v>
      </c>
      <c r="BI1254" s="5">
        <f t="shared" si="1508"/>
        <v>2.3315115196420006E-6</v>
      </c>
      <c r="BJ1254" s="8">
        <f t="shared" si="1509"/>
        <v>0.19716826916797384</v>
      </c>
      <c r="BK1254" s="8">
        <f t="shared" si="1510"/>
        <v>0.27418803870150282</v>
      </c>
      <c r="BL1254" s="8">
        <f t="shared" si="1511"/>
        <v>0.47387608617102756</v>
      </c>
      <c r="BM1254" s="8">
        <f t="shared" si="1512"/>
        <v>0.36237473601215847</v>
      </c>
      <c r="BN1254" s="8">
        <f t="shared" si="1513"/>
        <v>0.63697395208548813</v>
      </c>
    </row>
    <row r="1255" spans="1:66" x14ac:dyDescent="0.25">
      <c r="A1255" t="s">
        <v>173</v>
      </c>
      <c r="B1255" t="s">
        <v>436</v>
      </c>
      <c r="C1255" t="s">
        <v>178</v>
      </c>
      <c r="D1255" s="7" t="s">
        <v>531</v>
      </c>
      <c r="E1255">
        <f>VLOOKUP(A1255,home!$A$2:$E$405,3,FALSE)</f>
        <v>1.8412999999999999</v>
      </c>
      <c r="F1255">
        <f>VLOOKUP(B1255,home!$B$2:$E$405,3,FALSE)</f>
        <v>0.36209999999999998</v>
      </c>
      <c r="G1255">
        <f>VLOOKUP(C1255,away!$B$2:$E$405,4,FALSE)</f>
        <v>1.0862000000000001</v>
      </c>
      <c r="H1255">
        <f>VLOOKUP(A1255,away!$A$2:$E$405,3,FALSE)</f>
        <v>1.4127000000000001</v>
      </c>
      <c r="I1255">
        <f>VLOOKUP(C1255,away!$B$2:$E$405,3,FALSE)</f>
        <v>0.47189999999999999</v>
      </c>
      <c r="J1255">
        <f>VLOOKUP(B1255,home!$B$2:$E$405,4,FALSE)</f>
        <v>0.70789999999999997</v>
      </c>
      <c r="K1255" s="3">
        <f t="shared" si="1458"/>
        <v>0.72420726372599997</v>
      </c>
      <c r="L1255" s="3">
        <f t="shared" si="1459"/>
        <v>0.47192375072699999</v>
      </c>
      <c r="M1255" s="5">
        <f t="shared" si="1460"/>
        <v>0.30236178517050644</v>
      </c>
      <c r="N1255" s="5">
        <f t="shared" si="1461"/>
        <v>0.21897260109364108</v>
      </c>
      <c r="O1255" s="5">
        <f t="shared" si="1462"/>
        <v>0.14269170773417678</v>
      </c>
      <c r="P1255" s="5">
        <f t="shared" si="1463"/>
        <v>0.10333837121455827</v>
      </c>
      <c r="Q1255" s="5">
        <f t="shared" si="1464"/>
        <v>7.9290774134495354E-2</v>
      </c>
      <c r="R1255" s="5">
        <f t="shared" si="1465"/>
        <v>3.366980295577679E-2</v>
      </c>
      <c r="S1255" s="5">
        <f t="shared" si="1466"/>
        <v>8.8295044951331204E-3</v>
      </c>
      <c r="T1255" s="5">
        <f t="shared" si="1467"/>
        <v>3.7419199527598444E-2</v>
      </c>
      <c r="U1255" s="5">
        <f t="shared" si="1468"/>
        <v>2.4383915868796693E-2</v>
      </c>
      <c r="V1255" s="5">
        <f t="shared" si="1469"/>
        <v>3.3529612460198466E-4</v>
      </c>
      <c r="W1255" s="5">
        <f t="shared" si="1470"/>
        <v>1.9140984858219728E-2</v>
      </c>
      <c r="X1255" s="5">
        <f t="shared" si="1471"/>
        <v>9.0330853668997672E-3</v>
      </c>
      <c r="Y1255" s="5">
        <f t="shared" si="1472"/>
        <v>2.1314637634922582E-3</v>
      </c>
      <c r="Z1255" s="5">
        <f t="shared" si="1473"/>
        <v>5.2965265657097379E-3</v>
      </c>
      <c r="AA1255" s="5">
        <f t="shared" si="1474"/>
        <v>3.8357830114047172E-3</v>
      </c>
      <c r="AB1255" s="5">
        <f t="shared" si="1475"/>
        <v>1.3889509594680431E-3</v>
      </c>
      <c r="AC1255" s="5">
        <f t="shared" si="1476"/>
        <v>7.1621475270476868E-6</v>
      </c>
      <c r="AD1255" s="5">
        <f t="shared" si="1477"/>
        <v>3.4655100672980259E-3</v>
      </c>
      <c r="AE1255" s="5">
        <f t="shared" si="1478"/>
        <v>1.6354565091414625E-3</v>
      </c>
      <c r="AF1255" s="5">
        <f t="shared" si="1479"/>
        <v>3.8590538497246252E-4</v>
      </c>
      <c r="AG1255" s="5">
        <f t="shared" si="1480"/>
        <v>6.07059722339838E-5</v>
      </c>
      <c r="AH1255" s="5">
        <f t="shared" si="1481"/>
        <v>6.2488917067873384E-4</v>
      </c>
      <c r="AI1255" s="5">
        <f t="shared" si="1482"/>
        <v>4.5254927642925525E-4</v>
      </c>
      <c r="AJ1255" s="5">
        <f t="shared" si="1483"/>
        <v>1.6386973659200603E-4</v>
      </c>
      <c r="AK1255" s="5">
        <f t="shared" si="1484"/>
        <v>3.9558551181599029E-5</v>
      </c>
      <c r="AL1255" s="5">
        <f t="shared" si="1485"/>
        <v>9.7912460653864342E-8</v>
      </c>
      <c r="AM1255" s="5">
        <f t="shared" si="1486"/>
        <v>5.0194951265056199E-4</v>
      </c>
      <c r="AN1255" s="5">
        <f t="shared" si="1487"/>
        <v>2.3688189668564293E-4</v>
      </c>
      <c r="AO1255" s="5">
        <f t="shared" si="1488"/>
        <v>5.5895096581607159E-5</v>
      </c>
      <c r="AP1255" s="5">
        <f t="shared" si="1489"/>
        <v>8.7927412086799905E-6</v>
      </c>
      <c r="AQ1255" s="5">
        <f t="shared" si="1490"/>
        <v>1.0373758525930288E-6</v>
      </c>
      <c r="AR1255" s="5">
        <f t="shared" si="1491"/>
        <v>5.8980008243078523E-5</v>
      </c>
      <c r="AS1255" s="5">
        <f t="shared" si="1492"/>
        <v>4.2713750384256823E-5</v>
      </c>
      <c r="AT1255" s="5">
        <f t="shared" si="1493"/>
        <v>1.5466804144629005E-5</v>
      </c>
      <c r="AU1255" s="5">
        <f t="shared" si="1494"/>
        <v>3.7337239693892429E-6</v>
      </c>
      <c r="AV1255" s="5">
        <f t="shared" si="1495"/>
        <v>6.759975048448905E-7</v>
      </c>
      <c r="AW1255" s="5">
        <f t="shared" si="1496"/>
        <v>9.2954447855994946E-10</v>
      </c>
      <c r="AX1255" s="5">
        <f t="shared" si="1497"/>
        <v>6.0585913847543763E-5</v>
      </c>
      <c r="AY1255" s="5">
        <f t="shared" si="1498"/>
        <v>2.8591931704155743E-5</v>
      </c>
      <c r="AZ1255" s="5">
        <f t="shared" si="1499"/>
        <v>6.7466058251777001E-6</v>
      </c>
      <c r="BA1255" s="5">
        <f t="shared" si="1500"/>
        <v>1.0612945085648292E-6</v>
      </c>
      <c r="BB1255" s="5">
        <f t="shared" si="1501"/>
        <v>1.252125212769706E-7</v>
      </c>
      <c r="BC1255" s="5">
        <f t="shared" si="1502"/>
        <v>1.1818152535802452E-8</v>
      </c>
      <c r="BD1255" s="5">
        <f t="shared" si="1503"/>
        <v>4.639011117997164E-6</v>
      </c>
      <c r="BE1255" s="5">
        <f t="shared" si="1504"/>
        <v>3.3596055481592178E-6</v>
      </c>
      <c r="BF1255" s="5">
        <f t="shared" si="1505"/>
        <v>1.2165253706155376E-6</v>
      </c>
      <c r="BG1255" s="5">
        <f t="shared" si="1506"/>
        <v>2.9367216996891224E-7</v>
      </c>
      <c r="BH1255" s="5">
        <f t="shared" si="1507"/>
        <v>5.3169879661415659E-8</v>
      </c>
      <c r="BI1255" s="5">
        <f t="shared" si="1508"/>
        <v>7.7012026124469083E-9</v>
      </c>
      <c r="BJ1255" s="8">
        <f t="shared" si="1509"/>
        <v>0.37243736607753097</v>
      </c>
      <c r="BK1255" s="8">
        <f t="shared" si="1510"/>
        <v>0.41490080899649173</v>
      </c>
      <c r="BL1255" s="8">
        <f t="shared" si="1511"/>
        <v>0.20738216723403982</v>
      </c>
      <c r="BM1255" s="8">
        <f t="shared" si="1512"/>
        <v>0.11966323556845777</v>
      </c>
      <c r="BN1255" s="8">
        <f t="shared" si="1513"/>
        <v>0.88032504230315467</v>
      </c>
    </row>
    <row r="1256" spans="1:66" x14ac:dyDescent="0.25">
      <c r="A1256" t="s">
        <v>173</v>
      </c>
      <c r="B1256" t="s">
        <v>261</v>
      </c>
      <c r="C1256" t="s">
        <v>260</v>
      </c>
      <c r="D1256" s="7" t="s">
        <v>531</v>
      </c>
      <c r="E1256">
        <f>VLOOKUP(A1256,home!$A$2:$E$405,3,FALSE)</f>
        <v>1.8412999999999999</v>
      </c>
      <c r="F1256">
        <f>VLOOKUP(B1256,home!$B$2:$E$405,3,FALSE)</f>
        <v>2.7155</v>
      </c>
      <c r="G1256">
        <f>VLOOKUP(C1256,away!$B$2:$E$405,4,FALSE)</f>
        <v>0.9052</v>
      </c>
      <c r="H1256">
        <f>VLOOKUP(A1256,away!$A$2:$E$405,3,FALSE)</f>
        <v>1.4127000000000001</v>
      </c>
      <c r="I1256">
        <f>VLOOKUP(C1256,away!$B$2:$E$405,3,FALSE)</f>
        <v>0.94379999999999997</v>
      </c>
      <c r="J1256">
        <f>VLOOKUP(B1256,home!$B$2:$E$405,4,FALSE)</f>
        <v>0.23599999999999999</v>
      </c>
      <c r="K1256" s="3">
        <f t="shared" si="1458"/>
        <v>4.5260453957799998</v>
      </c>
      <c r="L1256" s="3">
        <f t="shared" si="1459"/>
        <v>0.31466027736000002</v>
      </c>
      <c r="M1256" s="5">
        <f t="shared" si="1460"/>
        <v>7.9014762242256478E-3</v>
      </c>
      <c r="N1256" s="5">
        <f t="shared" si="1461"/>
        <v>3.5762440084521632E-2</v>
      </c>
      <c r="O1256" s="5">
        <f t="shared" si="1462"/>
        <v>2.4862807002682882E-3</v>
      </c>
      <c r="P1256" s="5">
        <f t="shared" si="1463"/>
        <v>1.1253019316065959E-2</v>
      </c>
      <c r="Q1256" s="5">
        <f t="shared" si="1464"/>
        <v>8.0931213643203631E-2</v>
      </c>
      <c r="R1256" s="5">
        <f t="shared" si="1465"/>
        <v>3.9116688737061728E-4</v>
      </c>
      <c r="S1256" s="5">
        <f t="shared" si="1466"/>
        <v>4.0065438449181532E-3</v>
      </c>
      <c r="T1256" s="5">
        <f t="shared" si="1467"/>
        <v>2.546583813205187E-2</v>
      </c>
      <c r="U1256" s="5">
        <f t="shared" si="1468"/>
        <v>1.7704390895653761E-3</v>
      </c>
      <c r="V1256" s="5">
        <f t="shared" si="1469"/>
        <v>6.3399848048222138E-4</v>
      </c>
      <c r="W1256" s="5">
        <f t="shared" si="1470"/>
        <v>0.12209944896156974</v>
      </c>
      <c r="X1256" s="5">
        <f t="shared" si="1471"/>
        <v>3.8419846475750696E-2</v>
      </c>
      <c r="Y1256" s="5">
        <f t="shared" si="1472"/>
        <v>6.0445997740941667E-3</v>
      </c>
      <c r="Z1256" s="5">
        <f t="shared" si="1473"/>
        <v>4.1028227091362107E-5</v>
      </c>
      <c r="AA1256" s="5">
        <f t="shared" si="1474"/>
        <v>1.8569561832387573E-4</v>
      </c>
      <c r="AB1256" s="5">
        <f t="shared" si="1475"/>
        <v>4.2023339916564899E-4</v>
      </c>
      <c r="AC1256" s="5">
        <f t="shared" si="1476"/>
        <v>5.6432470217947171E-5</v>
      </c>
      <c r="AD1256" s="5">
        <f t="shared" si="1477"/>
        <v>0.138156912199947</v>
      </c>
      <c r="AE1256" s="5">
        <f t="shared" si="1478"/>
        <v>4.3472492312036495E-2</v>
      </c>
      <c r="AF1256" s="5">
        <f t="shared" si="1479"/>
        <v>6.839533244217935E-3</v>
      </c>
      <c r="AG1256" s="5">
        <f t="shared" si="1480"/>
        <v>7.1737647587951877E-4</v>
      </c>
      <c r="AH1256" s="5">
        <f t="shared" si="1481"/>
        <v>3.2274883290392663E-6</v>
      </c>
      <c r="AI1256" s="5">
        <f t="shared" si="1482"/>
        <v>1.4607758691581857E-5</v>
      </c>
      <c r="AJ1256" s="5">
        <f t="shared" si="1483"/>
        <v>3.3057689484349672E-5</v>
      </c>
      <c r="AK1256" s="5">
        <f t="shared" si="1484"/>
        <v>4.987353442858857E-5</v>
      </c>
      <c r="AL1256" s="5">
        <f t="shared" si="1485"/>
        <v>3.2147697943778144E-6</v>
      </c>
      <c r="AM1256" s="5">
        <f t="shared" si="1486"/>
        <v>0.12506089127155035</v>
      </c>
      <c r="AN1256" s="5">
        <f t="shared" si="1487"/>
        <v>3.9351694734394836E-2</v>
      </c>
      <c r="AO1256" s="5">
        <f t="shared" si="1488"/>
        <v>6.1912075898553657E-3</v>
      </c>
      <c r="AP1256" s="5">
        <f t="shared" si="1489"/>
        <v>6.4937569913907551E-4</v>
      </c>
      <c r="AQ1256" s="5">
        <f t="shared" si="1490"/>
        <v>5.1083184400486348E-5</v>
      </c>
      <c r="AR1256" s="5">
        <f t="shared" si="1491"/>
        <v>2.0311247455833185E-7</v>
      </c>
      <c r="AS1256" s="5">
        <f t="shared" si="1492"/>
        <v>9.1929628030022023E-7</v>
      </c>
      <c r="AT1256" s="5">
        <f t="shared" si="1493"/>
        <v>2.0803883484052461E-6</v>
      </c>
      <c r="AU1256" s="5">
        <f t="shared" si="1494"/>
        <v>3.1386440352446401E-6</v>
      </c>
      <c r="AV1256" s="5">
        <f t="shared" si="1495"/>
        <v>3.5514113461778421E-6</v>
      </c>
      <c r="AW1256" s="5">
        <f t="shared" si="1496"/>
        <v>1.2717689133246663E-7</v>
      </c>
      <c r="AX1256" s="5">
        <f t="shared" si="1497"/>
        <v>9.4338545188623918E-2</v>
      </c>
      <c r="AY1256" s="5">
        <f t="shared" si="1498"/>
        <v>2.9684592794791298E-2</v>
      </c>
      <c r="AZ1256" s="5">
        <f t="shared" si="1499"/>
        <v>4.670281101063844E-3</v>
      </c>
      <c r="BA1256" s="5">
        <f t="shared" si="1500"/>
        <v>4.8985064886997176E-4</v>
      </c>
      <c r="BB1256" s="5">
        <f t="shared" si="1501"/>
        <v>3.8534135259600321E-5</v>
      </c>
      <c r="BC1256" s="5">
        <f t="shared" si="1502"/>
        <v>2.4250323377227202E-6</v>
      </c>
      <c r="BD1256" s="5">
        <f t="shared" si="1503"/>
        <v>1.0651904596633432E-8</v>
      </c>
      <c r="BE1256" s="5">
        <f t="shared" si="1504"/>
        <v>4.8211003755880567E-8</v>
      </c>
      <c r="BF1256" s="5">
        <f t="shared" si="1505"/>
        <v>1.0910259578761776E-7</v>
      </c>
      <c r="BG1256" s="5">
        <f t="shared" si="1506"/>
        <v>1.6460110044406456E-7</v>
      </c>
      <c r="BH1256" s="5">
        <f t="shared" si="1507"/>
        <v>1.8624801320129498E-7</v>
      </c>
      <c r="BI1256" s="5">
        <f t="shared" si="1508"/>
        <v>1.6859339252457875E-7</v>
      </c>
      <c r="BJ1256" s="8">
        <f t="shared" si="1509"/>
        <v>0.79843818268355904</v>
      </c>
      <c r="BK1256" s="8">
        <f t="shared" si="1510"/>
        <v>5.3539277900495605E-2</v>
      </c>
      <c r="BL1256" s="8">
        <f t="shared" si="1511"/>
        <v>5.3651624261223619E-3</v>
      </c>
      <c r="BM1256" s="8">
        <f t="shared" si="1512"/>
        <v>0.68897358876371262</v>
      </c>
      <c r="BN1256" s="8">
        <f t="shared" si="1513"/>
        <v>0.13872559685565578</v>
      </c>
    </row>
    <row r="1257" spans="1:66" x14ac:dyDescent="0.25">
      <c r="A1257" t="s">
        <v>173</v>
      </c>
      <c r="B1257" t="s">
        <v>486</v>
      </c>
      <c r="C1257" t="s">
        <v>487</v>
      </c>
      <c r="D1257" s="7" t="s">
        <v>531</v>
      </c>
      <c r="E1257">
        <f>VLOOKUP(A1257,home!$A$2:$E$405,3,FALSE)</f>
        <v>1.8412999999999999</v>
      </c>
      <c r="F1257">
        <f>VLOOKUP(B1257,home!$B$2:$E$405,3,FALSE)</f>
        <v>1.0862000000000001</v>
      </c>
      <c r="G1257">
        <f>VLOOKUP(C1257,away!$B$2:$E$405,4,FALSE)</f>
        <v>1.6293</v>
      </c>
      <c r="H1257">
        <f>VLOOKUP(A1257,away!$A$2:$E$405,3,FALSE)</f>
        <v>1.4127000000000001</v>
      </c>
      <c r="I1257">
        <f>VLOOKUP(C1257,away!$B$2:$E$405,3,FALSE)</f>
        <v>0.35389999999999999</v>
      </c>
      <c r="J1257">
        <f>VLOOKUP(B1257,home!$B$2:$E$405,4,FALSE)</f>
        <v>1.8875999999999999</v>
      </c>
      <c r="K1257" s="3">
        <f t="shared" si="1458"/>
        <v>3.2586326837580004</v>
      </c>
      <c r="L1257" s="3">
        <f t="shared" si="1459"/>
        <v>0.94371417082800002</v>
      </c>
      <c r="M1257" s="5">
        <f t="shared" si="1460"/>
        <v>1.4960425645728265E-2</v>
      </c>
      <c r="N1257" s="5">
        <f t="shared" si="1461"/>
        <v>4.875053197210151E-2</v>
      </c>
      <c r="O1257" s="5">
        <f t="shared" si="1462"/>
        <v>1.4118365683492397E-2</v>
      </c>
      <c r="P1257" s="5">
        <f t="shared" si="1463"/>
        <v>4.6006567857475686E-2</v>
      </c>
      <c r="Q1257" s="5">
        <f t="shared" si="1464"/>
        <v>7.9430038417439675E-2</v>
      </c>
      <c r="R1257" s="5">
        <f t="shared" si="1465"/>
        <v>6.6618508822217579E-3</v>
      </c>
      <c r="S1257" s="5">
        <f t="shared" si="1466"/>
        <v>3.5370054571757466E-2</v>
      </c>
      <c r="T1257" s="5">
        <f t="shared" si="1467"/>
        <v>7.4959252843950275E-2</v>
      </c>
      <c r="U1257" s="5">
        <f t="shared" si="1468"/>
        <v>2.1708525019129888E-2</v>
      </c>
      <c r="V1257" s="5">
        <f t="shared" si="1469"/>
        <v>1.2085624762531165E-2</v>
      </c>
      <c r="W1257" s="5">
        <f t="shared" si="1470"/>
        <v>8.6277773086407522E-2</v>
      </c>
      <c r="X1257" s="5">
        <f t="shared" si="1471"/>
        <v>8.1421557089125407E-2</v>
      </c>
      <c r="Y1257" s="5">
        <f t="shared" si="1472"/>
        <v>3.8419338617944325E-2</v>
      </c>
      <c r="Z1257" s="5">
        <f t="shared" si="1473"/>
        <v>2.0956276938318957E-3</v>
      </c>
      <c r="AA1257" s="5">
        <f t="shared" si="1474"/>
        <v>6.8288808961090202E-3</v>
      </c>
      <c r="AB1257" s="5">
        <f t="shared" si="1475"/>
        <v>1.1126407240775738E-2</v>
      </c>
      <c r="AC1257" s="5">
        <f t="shared" si="1476"/>
        <v>2.322870555725721E-3</v>
      </c>
      <c r="AD1257" s="5">
        <f t="shared" si="1477"/>
        <v>7.0286892815305979E-2</v>
      </c>
      <c r="AE1257" s="5">
        <f t="shared" si="1478"/>
        <v>6.6330736773272989E-2</v>
      </c>
      <c r="AF1257" s="5">
        <f t="shared" si="1479"/>
        <v>3.1298628127199822E-2</v>
      </c>
      <c r="AG1257" s="5">
        <f t="shared" si="1480"/>
        <v>9.8456529637047686E-3</v>
      </c>
      <c r="AH1257" s="5">
        <f t="shared" si="1481"/>
        <v>4.9441838786219022E-4</v>
      </c>
      <c r="AI1257" s="5">
        <f t="shared" si="1482"/>
        <v>1.6111279181386731E-3</v>
      </c>
      <c r="AJ1257" s="5">
        <f t="shared" si="1483"/>
        <v>2.6250370458808319E-3</v>
      </c>
      <c r="AK1257" s="5">
        <f t="shared" si="1484"/>
        <v>2.8513438379276098E-3</v>
      </c>
      <c r="AL1257" s="5">
        <f t="shared" si="1485"/>
        <v>2.8573331902930746E-4</v>
      </c>
      <c r="AM1257" s="5">
        <f t="shared" si="1486"/>
        <v>4.5807833233550289E-2</v>
      </c>
      <c r="AN1257" s="5">
        <f t="shared" si="1487"/>
        <v>4.3229501357427216E-2</v>
      </c>
      <c r="AO1257" s="5">
        <f t="shared" si="1488"/>
        <v>2.0398146514416161E-2</v>
      </c>
      <c r="AP1257" s="5">
        <f t="shared" si="1489"/>
        <v>6.4166733080934365E-3</v>
      </c>
      <c r="AQ1257" s="5">
        <f t="shared" si="1490"/>
        <v>1.5138763826053891E-3</v>
      </c>
      <c r="AR1257" s="5">
        <f t="shared" si="1491"/>
        <v>9.3317927788696714E-5</v>
      </c>
      <c r="AS1257" s="5">
        <f t="shared" si="1492"/>
        <v>3.0408884947281603E-4</v>
      </c>
      <c r="AT1257" s="5">
        <f t="shared" si="1493"/>
        <v>4.9545693182924259E-4</v>
      </c>
      <c r="AU1257" s="5">
        <f t="shared" si="1494"/>
        <v>5.3817071715107651E-4</v>
      </c>
      <c r="AV1257" s="5">
        <f t="shared" si="1495"/>
        <v>4.3842517208749507E-4</v>
      </c>
      <c r="AW1257" s="5">
        <f t="shared" si="1496"/>
        <v>2.4408116680559211E-5</v>
      </c>
      <c r="AX1257" s="5">
        <f t="shared" si="1497"/>
        <v>2.4878483757830475E-2</v>
      </c>
      <c r="AY1257" s="5">
        <f t="shared" si="1498"/>
        <v>2.3478177670978855E-2</v>
      </c>
      <c r="AZ1257" s="5">
        <f t="shared" si="1499"/>
        <v>1.1078344486660136E-2</v>
      </c>
      <c r="BA1257" s="5">
        <f t="shared" si="1500"/>
        <v>3.4849302271251392E-3</v>
      </c>
      <c r="BB1257" s="5">
        <f t="shared" si="1501"/>
        <v>8.221945099212085E-4</v>
      </c>
      <c r="BC1257" s="5">
        <f t="shared" si="1502"/>
        <v>1.5518332203792547E-4</v>
      </c>
      <c r="BD1257" s="5">
        <f t="shared" si="1503"/>
        <v>1.4677575141082844E-5</v>
      </c>
      <c r="BE1257" s="5">
        <f t="shared" si="1504"/>
        <v>4.7828826073046498E-5</v>
      </c>
      <c r="BF1257" s="5">
        <f t="shared" si="1505"/>
        <v>7.7928287933703061E-5</v>
      </c>
      <c r="BG1257" s="5">
        <f t="shared" si="1506"/>
        <v>8.4646555350023024E-5</v>
      </c>
      <c r="BH1257" s="5">
        <f t="shared" si="1507"/>
        <v>6.8958007957778912E-5</v>
      </c>
      <c r="BI1257" s="5">
        <f t="shared" si="1508"/>
        <v>4.4941763707612533E-5</v>
      </c>
      <c r="BJ1257" s="8">
        <f t="shared" si="1509"/>
        <v>0.76828374747709849</v>
      </c>
      <c r="BK1257" s="8">
        <f t="shared" si="1510"/>
        <v>0.13450945438322645</v>
      </c>
      <c r="BL1257" s="8">
        <f t="shared" si="1511"/>
        <v>7.0234397526030709E-2</v>
      </c>
      <c r="BM1257" s="8">
        <f t="shared" si="1512"/>
        <v>0.74174167706742999</v>
      </c>
      <c r="BN1257" s="8">
        <f t="shared" si="1513"/>
        <v>0.20992778045845928</v>
      </c>
    </row>
    <row r="1258" spans="1:66" x14ac:dyDescent="0.25">
      <c r="A1258" t="s">
        <v>27</v>
      </c>
      <c r="B1258" t="s">
        <v>264</v>
      </c>
      <c r="C1258" t="s">
        <v>30</v>
      </c>
      <c r="D1258" s="7" t="s">
        <v>531</v>
      </c>
      <c r="E1258">
        <f>VLOOKUP(A1258,home!$A$2:$E$405,3,FALSE)</f>
        <v>1.381</v>
      </c>
      <c r="F1258">
        <f>VLOOKUP(B1258,home!$B$2:$E$405,3,FALSE)</f>
        <v>0.2414</v>
      </c>
      <c r="G1258">
        <f>VLOOKUP(C1258,away!$B$2:$E$405,4,FALSE)</f>
        <v>0</v>
      </c>
      <c r="H1258">
        <f>VLOOKUP(A1258,away!$A$2:$E$405,3,FALSE)</f>
        <v>1.127</v>
      </c>
      <c r="I1258">
        <f>VLOOKUP(C1258,away!$B$2:$E$405,3,FALSE)</f>
        <v>1.4789000000000001</v>
      </c>
      <c r="J1258">
        <f>VLOOKUP(B1258,home!$B$2:$E$405,4,FALSE)</f>
        <v>1.1831</v>
      </c>
      <c r="K1258" s="3">
        <f t="shared" si="1458"/>
        <v>0</v>
      </c>
      <c r="L1258" s="3">
        <f t="shared" si="1459"/>
        <v>1.9718967869300001</v>
      </c>
      <c r="M1258" s="5">
        <f t="shared" si="1460"/>
        <v>0.13919258698332801</v>
      </c>
      <c r="N1258" s="5">
        <f t="shared" si="1461"/>
        <v>0</v>
      </c>
      <c r="O1258" s="5">
        <f t="shared" si="1462"/>
        <v>0.27447341503689904</v>
      </c>
      <c r="P1258" s="5">
        <f t="shared" si="1463"/>
        <v>0</v>
      </c>
      <c r="Q1258" s="5">
        <f t="shared" si="1464"/>
        <v>0</v>
      </c>
      <c r="R1258" s="5">
        <f t="shared" si="1465"/>
        <v>0.27061662260448288</v>
      </c>
      <c r="S1258" s="5">
        <f t="shared" si="1466"/>
        <v>0</v>
      </c>
      <c r="T1258" s="5">
        <f t="shared" si="1467"/>
        <v>0</v>
      </c>
      <c r="U1258" s="5">
        <f t="shared" si="1468"/>
        <v>0</v>
      </c>
      <c r="V1258" s="5">
        <f t="shared" si="1469"/>
        <v>0</v>
      </c>
      <c r="W1258" s="5">
        <f t="shared" si="1470"/>
        <v>0</v>
      </c>
      <c r="X1258" s="5">
        <f t="shared" si="1471"/>
        <v>0</v>
      </c>
      <c r="Y1258" s="5">
        <f t="shared" si="1472"/>
        <v>0</v>
      </c>
      <c r="Z1258" s="5">
        <f t="shared" si="1473"/>
        <v>0.17787601620120944</v>
      </c>
      <c r="AA1258" s="5">
        <f t="shared" si="1474"/>
        <v>0</v>
      </c>
      <c r="AB1258" s="5">
        <f t="shared" si="1475"/>
        <v>0</v>
      </c>
      <c r="AC1258" s="5">
        <f t="shared" si="1476"/>
        <v>0</v>
      </c>
      <c r="AD1258" s="5">
        <f t="shared" si="1477"/>
        <v>0</v>
      </c>
      <c r="AE1258" s="5">
        <f t="shared" si="1478"/>
        <v>0</v>
      </c>
      <c r="AF1258" s="5">
        <f t="shared" si="1479"/>
        <v>0</v>
      </c>
      <c r="AG1258" s="5">
        <f t="shared" si="1480"/>
        <v>0</v>
      </c>
      <c r="AH1258" s="5">
        <f t="shared" si="1481"/>
        <v>8.7688286204768359E-2</v>
      </c>
      <c r="AI1258" s="5">
        <f t="shared" si="1482"/>
        <v>0</v>
      </c>
      <c r="AJ1258" s="5">
        <f t="shared" si="1483"/>
        <v>0</v>
      </c>
      <c r="AK1258" s="5">
        <f t="shared" si="1484"/>
        <v>0</v>
      </c>
      <c r="AL1258" s="5">
        <f t="shared" si="1485"/>
        <v>0</v>
      </c>
      <c r="AM1258" s="5">
        <f t="shared" si="1486"/>
        <v>0</v>
      </c>
      <c r="AN1258" s="5">
        <f t="shared" si="1487"/>
        <v>0</v>
      </c>
      <c r="AO1258" s="5">
        <f t="shared" si="1488"/>
        <v>0</v>
      </c>
      <c r="AP1258" s="5">
        <f t="shared" si="1489"/>
        <v>0</v>
      </c>
      <c r="AQ1258" s="5">
        <f t="shared" si="1490"/>
        <v>0</v>
      </c>
      <c r="AR1258" s="5">
        <f t="shared" si="1491"/>
        <v>3.4582449963716226E-2</v>
      </c>
      <c r="AS1258" s="5">
        <f t="shared" si="1492"/>
        <v>0</v>
      </c>
      <c r="AT1258" s="5">
        <f t="shared" si="1493"/>
        <v>0</v>
      </c>
      <c r="AU1258" s="5">
        <f t="shared" si="1494"/>
        <v>0</v>
      </c>
      <c r="AV1258" s="5">
        <f t="shared" si="1495"/>
        <v>0</v>
      </c>
      <c r="AW1258" s="5">
        <f t="shared" si="1496"/>
        <v>0</v>
      </c>
      <c r="AX1258" s="5">
        <f t="shared" si="1497"/>
        <v>0</v>
      </c>
      <c r="AY1258" s="5">
        <f t="shared" si="1498"/>
        <v>0</v>
      </c>
      <c r="AZ1258" s="5">
        <f t="shared" si="1499"/>
        <v>0</v>
      </c>
      <c r="BA1258" s="5">
        <f t="shared" si="1500"/>
        <v>0</v>
      </c>
      <c r="BB1258" s="5">
        <f t="shared" si="1501"/>
        <v>0</v>
      </c>
      <c r="BC1258" s="5">
        <f t="shared" si="1502"/>
        <v>0</v>
      </c>
      <c r="BD1258" s="5">
        <f t="shared" si="1503"/>
        <v>1.1365503661269906E-2</v>
      </c>
      <c r="BE1258" s="5">
        <f t="shared" si="1504"/>
        <v>0</v>
      </c>
      <c r="BF1258" s="5">
        <f t="shared" si="1505"/>
        <v>0</v>
      </c>
      <c r="BG1258" s="5">
        <f t="shared" si="1506"/>
        <v>0</v>
      </c>
      <c r="BH1258" s="5">
        <f t="shared" si="1507"/>
        <v>0</v>
      </c>
      <c r="BI1258" s="5">
        <f t="shared" si="1508"/>
        <v>0</v>
      </c>
      <c r="BJ1258" s="8">
        <f t="shared" si="1509"/>
        <v>0</v>
      </c>
      <c r="BK1258" s="8">
        <f t="shared" si="1510"/>
        <v>0.13919258698332801</v>
      </c>
      <c r="BL1258" s="8">
        <f t="shared" si="1511"/>
        <v>0.67872627747113623</v>
      </c>
      <c r="BM1258" s="8">
        <f t="shared" si="1512"/>
        <v>0.31151225603096394</v>
      </c>
      <c r="BN1258" s="8">
        <f t="shared" si="1513"/>
        <v>0.68428262462471001</v>
      </c>
    </row>
    <row r="1259" spans="1:66" x14ac:dyDescent="0.25">
      <c r="A1259" t="s">
        <v>27</v>
      </c>
      <c r="B1259" t="s">
        <v>28</v>
      </c>
      <c r="C1259" t="s">
        <v>278</v>
      </c>
      <c r="D1259" s="7" t="s">
        <v>531</v>
      </c>
      <c r="E1259">
        <f>VLOOKUP(A1259,home!$A$2:$E$405,3,FALSE)</f>
        <v>1.381</v>
      </c>
      <c r="F1259">
        <f>VLOOKUP(B1259,home!$B$2:$E$405,3,FALSE)</f>
        <v>1.6896</v>
      </c>
      <c r="G1259">
        <f>VLOOKUP(C1259,away!$B$2:$E$405,4,FALSE)</f>
        <v>0.96550000000000002</v>
      </c>
      <c r="H1259">
        <f>VLOOKUP(A1259,away!$A$2:$E$405,3,FALSE)</f>
        <v>1.127</v>
      </c>
      <c r="I1259">
        <f>VLOOKUP(C1259,away!$B$2:$E$405,3,FALSE)</f>
        <v>1.1831</v>
      </c>
      <c r="J1259">
        <f>VLOOKUP(B1259,home!$B$2:$E$405,4,FALSE)</f>
        <v>0.59150000000000003</v>
      </c>
      <c r="K1259" s="3">
        <f t="shared" si="1458"/>
        <v>2.2528374528000001</v>
      </c>
      <c r="L1259" s="3">
        <f t="shared" si="1459"/>
        <v>0.78867871354999997</v>
      </c>
      <c r="M1259" s="5">
        <f t="shared" si="1460"/>
        <v>4.776241879709018E-2</v>
      </c>
      <c r="N1259" s="5">
        <f t="shared" si="1461"/>
        <v>0.10760096590240348</v>
      </c>
      <c r="O1259" s="5">
        <f t="shared" si="1462"/>
        <v>3.7669203012925423E-2</v>
      </c>
      <c r="P1259" s="5">
        <f t="shared" si="1463"/>
        <v>8.4862591364644996E-2</v>
      </c>
      <c r="Q1259" s="5">
        <f t="shared" si="1464"/>
        <v>0.12120374297119518</v>
      </c>
      <c r="R1259" s="5">
        <f t="shared" si="1465"/>
        <v>1.48544492863439E-2</v>
      </c>
      <c r="S1259" s="5">
        <f t="shared" si="1466"/>
        <v>3.7695219350791467E-2</v>
      </c>
      <c r="T1259" s="5">
        <f t="shared" si="1467"/>
        <v>9.5590812083967081E-2</v>
      </c>
      <c r="U1259" s="5">
        <f t="shared" si="1468"/>
        <v>3.3464659692993767E-2</v>
      </c>
      <c r="V1259" s="5">
        <f t="shared" si="1469"/>
        <v>7.4417271447869016E-3</v>
      </c>
      <c r="W1259" s="5">
        <f t="shared" si="1470"/>
        <v>9.1017443861684436E-2</v>
      </c>
      <c r="X1259" s="5">
        <f t="shared" si="1471"/>
        <v>7.1783520535442624E-2</v>
      </c>
      <c r="Y1259" s="5">
        <f t="shared" si="1472"/>
        <v>2.8307067314991441E-2</v>
      </c>
      <c r="Z1259" s="5">
        <f t="shared" si="1473"/>
        <v>3.9051293178824745E-3</v>
      </c>
      <c r="AA1259" s="5">
        <f t="shared" si="1474"/>
        <v>8.7976215853529556E-3</v>
      </c>
      <c r="AB1259" s="5">
        <f t="shared" si="1475"/>
        <v>9.9098057015224277E-3</v>
      </c>
      <c r="AC1259" s="5">
        <f t="shared" si="1476"/>
        <v>8.2638749465630012E-4</v>
      </c>
      <c r="AD1259" s="5">
        <f t="shared" si="1477"/>
        <v>5.1261876597431061E-2</v>
      </c>
      <c r="AE1259" s="5">
        <f t="shared" si="1478"/>
        <v>4.0429150889020785E-2</v>
      </c>
      <c r="AF1259" s="5">
        <f t="shared" si="1479"/>
        <v>1.5942805356535871E-2</v>
      </c>
      <c r="AG1259" s="5">
        <f t="shared" si="1480"/>
        <v>4.1912504063235873E-3</v>
      </c>
      <c r="AH1259" s="5">
        <f t="shared" si="1481"/>
        <v>7.6997309166848451E-4</v>
      </c>
      <c r="AI1259" s="5">
        <f t="shared" si="1482"/>
        <v>1.7346242185589697E-3</v>
      </c>
      <c r="AJ1259" s="5">
        <f t="shared" si="1483"/>
        <v>1.9539132030517905E-3</v>
      </c>
      <c r="AK1259" s="5">
        <f t="shared" si="1484"/>
        <v>1.4672829477851616E-3</v>
      </c>
      <c r="AL1259" s="5">
        <f t="shared" si="1485"/>
        <v>5.8731853230299806E-5</v>
      </c>
      <c r="AM1259" s="5">
        <f t="shared" si="1486"/>
        <v>2.3096935099900889E-2</v>
      </c>
      <c r="AN1259" s="5">
        <f t="shared" si="1487"/>
        <v>1.8216061061537676E-2</v>
      </c>
      <c r="AO1259" s="5">
        <f t="shared" si="1488"/>
        <v>7.1833098019808894E-3</v>
      </c>
      <c r="AP1259" s="5">
        <f t="shared" si="1489"/>
        <v>1.8884411778857977E-3</v>
      </c>
      <c r="AQ1259" s="5">
        <f t="shared" si="1490"/>
        <v>3.7234333969745432E-4</v>
      </c>
      <c r="AR1259" s="5">
        <f t="shared" si="1491"/>
        <v>1.2145227748104337E-4</v>
      </c>
      <c r="AS1259" s="5">
        <f t="shared" si="1492"/>
        <v>2.7361223943715257E-4</v>
      </c>
      <c r="AT1259" s="5">
        <f t="shared" si="1493"/>
        <v>3.0820195027424929E-4</v>
      </c>
      <c r="AU1259" s="5">
        <f t="shared" si="1494"/>
        <v>2.314429655346107E-4</v>
      </c>
      <c r="AV1259" s="5">
        <f t="shared" si="1495"/>
        <v>1.303508452358677E-4</v>
      </c>
      <c r="AW1259" s="5">
        <f t="shared" si="1496"/>
        <v>2.8986860533972834E-6</v>
      </c>
      <c r="AX1259" s="5">
        <f t="shared" si="1497"/>
        <v>8.6722734063246158E-3</v>
      </c>
      <c r="AY1259" s="5">
        <f t="shared" si="1498"/>
        <v>6.8396374336539747E-3</v>
      </c>
      <c r="AZ1259" s="5">
        <f t="shared" si="1499"/>
        <v>2.6971382261613192E-3</v>
      </c>
      <c r="BA1259" s="5">
        <f t="shared" si="1500"/>
        <v>7.0905850215847955E-4</v>
      </c>
      <c r="BB1259" s="5">
        <f t="shared" si="1501"/>
        <v>1.3980483682850985E-4</v>
      </c>
      <c r="BC1259" s="5">
        <f t="shared" si="1502"/>
        <v>2.205221977159537E-5</v>
      </c>
      <c r="BD1259" s="5">
        <f t="shared" si="1503"/>
        <v>1.596447099357781E-5</v>
      </c>
      <c r="BE1259" s="5">
        <f t="shared" si="1504"/>
        <v>3.5965358168471321E-5</v>
      </c>
      <c r="BF1259" s="5">
        <f t="shared" si="1505"/>
        <v>4.0512052942649316E-5</v>
      </c>
      <c r="BG1259" s="5">
        <f t="shared" si="1506"/>
        <v>3.0422356719672279E-5</v>
      </c>
      <c r="BH1259" s="5">
        <f t="shared" si="1507"/>
        <v>1.7134156155129872E-5</v>
      </c>
      <c r="BI1259" s="5">
        <f t="shared" si="1508"/>
        <v>7.7200937416800396E-6</v>
      </c>
      <c r="BJ1259" s="8">
        <f t="shared" si="1509"/>
        <v>0.69716569102489701</v>
      </c>
      <c r="BK1259" s="8">
        <f t="shared" si="1510"/>
        <v>0.18548671343885412</v>
      </c>
      <c r="BL1259" s="8">
        <f t="shared" si="1511"/>
        <v>0.11183431150688698</v>
      </c>
      <c r="BM1259" s="8">
        <f t="shared" si="1512"/>
        <v>0.57760173520631686</v>
      </c>
      <c r="BN1259" s="8">
        <f t="shared" si="1513"/>
        <v>0.41395337133460314</v>
      </c>
    </row>
    <row r="1260" spans="1:66" x14ac:dyDescent="0.25">
      <c r="A1260" t="s">
        <v>27</v>
      </c>
      <c r="B1260" t="s">
        <v>29</v>
      </c>
      <c r="C1260" t="s">
        <v>491</v>
      </c>
      <c r="D1260" s="7" t="s">
        <v>531</v>
      </c>
      <c r="E1260">
        <f>VLOOKUP(A1260,home!$A$2:$E$405,3,FALSE)</f>
        <v>1.381</v>
      </c>
      <c r="F1260">
        <f>VLOOKUP(B1260,home!$B$2:$E$405,3,FALSE)</f>
        <v>2.6551</v>
      </c>
      <c r="G1260">
        <f>VLOOKUP(C1260,away!$B$2:$E$405,4,FALSE)</f>
        <v>0.90510000000000002</v>
      </c>
      <c r="H1260">
        <f>VLOOKUP(A1260,away!$A$2:$E$405,3,FALSE)</f>
        <v>1.127</v>
      </c>
      <c r="I1260">
        <f>VLOOKUP(C1260,away!$B$2:$E$405,3,FALSE)</f>
        <v>0.88729999999999998</v>
      </c>
      <c r="J1260">
        <f>VLOOKUP(B1260,home!$B$2:$E$405,4,FALSE)</f>
        <v>0.29580000000000001</v>
      </c>
      <c r="K1260" s="3">
        <f t="shared" si="1458"/>
        <v>3.31872392481</v>
      </c>
      <c r="L1260" s="3">
        <f t="shared" si="1459"/>
        <v>0.29579618418000003</v>
      </c>
      <c r="M1260" s="5">
        <f t="shared" si="1460"/>
        <v>2.6929845507574341E-2</v>
      </c>
      <c r="N1260" s="5">
        <f t="shared" si="1461"/>
        <v>8.9372722577424069E-2</v>
      </c>
      <c r="O1260" s="5">
        <f t="shared" si="1462"/>
        <v>7.9657455416974055E-3</v>
      </c>
      <c r="P1260" s="5">
        <f t="shared" si="1463"/>
        <v>2.6436110308179772E-2</v>
      </c>
      <c r="Q1260" s="5">
        <f t="shared" si="1464"/>
        <v>0.14830169632155207</v>
      </c>
      <c r="R1260" s="5">
        <f t="shared" si="1465"/>
        <v>1.1781185676914697E-3</v>
      </c>
      <c r="S1260" s="5">
        <f t="shared" si="1466"/>
        <v>6.4878568281210892E-3</v>
      </c>
      <c r="T1260" s="5">
        <f t="shared" si="1467"/>
        <v>4.3867075879336248E-2</v>
      </c>
      <c r="U1260" s="5">
        <f t="shared" si="1468"/>
        <v>3.9098502768605695E-3</v>
      </c>
      <c r="V1260" s="5">
        <f t="shared" si="1469"/>
        <v>7.0765640433996144E-4</v>
      </c>
      <c r="W1260" s="5">
        <f t="shared" si="1470"/>
        <v>0.16405746255741402</v>
      </c>
      <c r="X1260" s="5">
        <f t="shared" si="1471"/>
        <v>4.8527571410736284E-2</v>
      </c>
      <c r="Y1260" s="5">
        <f t="shared" si="1472"/>
        <v>7.1771352254091257E-3</v>
      </c>
      <c r="Z1260" s="5">
        <f t="shared" si="1473"/>
        <v>1.1616099227824797E-4</v>
      </c>
      <c r="AA1260" s="5">
        <f t="shared" si="1474"/>
        <v>3.855062642034912E-4</v>
      </c>
      <c r="AB1260" s="5">
        <f t="shared" si="1475"/>
        <v>6.396944310881257E-4</v>
      </c>
      <c r="AC1260" s="5">
        <f t="shared" si="1476"/>
        <v>4.3417633885421205E-5</v>
      </c>
      <c r="AD1260" s="5">
        <f t="shared" si="1477"/>
        <v>0.13611535650822768</v>
      </c>
      <c r="AE1260" s="5">
        <f t="shared" si="1478"/>
        <v>4.0262403063434073E-2</v>
      </c>
      <c r="AF1260" s="5">
        <f t="shared" si="1479"/>
        <v>5.9547325960404695E-3</v>
      </c>
      <c r="AG1260" s="5">
        <f t="shared" si="1480"/>
        <v>5.8712905990701233E-4</v>
      </c>
      <c r="AH1260" s="5">
        <f t="shared" si="1481"/>
        <v>8.5899945666170448E-6</v>
      </c>
      <c r="AI1260" s="5">
        <f t="shared" si="1482"/>
        <v>2.8507820482219895E-5</v>
      </c>
      <c r="AJ1260" s="5">
        <f t="shared" si="1483"/>
        <v>4.730479293926587E-5</v>
      </c>
      <c r="AK1260" s="5">
        <f t="shared" si="1484"/>
        <v>5.2330516028574928E-5</v>
      </c>
      <c r="AL1260" s="5">
        <f t="shared" si="1485"/>
        <v>1.7048643793999165E-6</v>
      </c>
      <c r="AM1260" s="5">
        <f t="shared" si="1486"/>
        <v>9.034585803557954E-2</v>
      </c>
      <c r="AN1260" s="5">
        <f t="shared" si="1487"/>
        <v>2.6723960063392418E-2</v>
      </c>
      <c r="AO1260" s="5">
        <f t="shared" si="1488"/>
        <v>3.9524227064650936E-3</v>
      </c>
      <c r="AP1260" s="5">
        <f t="shared" si="1489"/>
        <v>3.8970385161292111E-4</v>
      </c>
      <c r="AQ1260" s="5">
        <f t="shared" si="1490"/>
        <v>2.8818228066837738E-5</v>
      </c>
      <c r="AR1260" s="5">
        <f t="shared" si="1491"/>
        <v>5.0817752298645102E-7</v>
      </c>
      <c r="AS1260" s="5">
        <f t="shared" si="1492"/>
        <v>1.6865009035858186E-6</v>
      </c>
      <c r="AT1260" s="5">
        <f t="shared" si="1493"/>
        <v>2.7985154489719704E-6</v>
      </c>
      <c r="AU1260" s="5">
        <f t="shared" si="1494"/>
        <v>3.0958333914845585E-6</v>
      </c>
      <c r="AV1260" s="5">
        <f t="shared" si="1495"/>
        <v>2.5685540858863722E-6</v>
      </c>
      <c r="AW1260" s="5">
        <f t="shared" si="1496"/>
        <v>4.6489088329759762E-8</v>
      </c>
      <c r="AX1260" s="5">
        <f t="shared" si="1497"/>
        <v>4.9972160095027619E-2</v>
      </c>
      <c r="AY1260" s="5">
        <f t="shared" si="1498"/>
        <v>1.4781574271341235E-2</v>
      </c>
      <c r="AZ1260" s="5">
        <f t="shared" si="1499"/>
        <v>2.1861666328180005E-3</v>
      </c>
      <c r="BA1260" s="5">
        <f t="shared" si="1500"/>
        <v>2.1555324932306797E-4</v>
      </c>
      <c r="BB1260" s="5">
        <f t="shared" si="1501"/>
        <v>1.5939957159340913E-5</v>
      </c>
      <c r="BC1260" s="5">
        <f t="shared" si="1502"/>
        <v>9.4299570074514291E-7</v>
      </c>
      <c r="BD1260" s="5">
        <f t="shared" si="1503"/>
        <v>2.5052828697572747E-8</v>
      </c>
      <c r="BE1260" s="5">
        <f t="shared" si="1504"/>
        <v>8.3143421982801235E-8</v>
      </c>
      <c r="BF1260" s="5">
        <f t="shared" si="1505"/>
        <v>1.3796503186244808E-7</v>
      </c>
      <c r="BG1260" s="5">
        <f t="shared" si="1506"/>
        <v>1.5262261734302681E-7</v>
      </c>
      <c r="BH1260" s="5">
        <f t="shared" si="1507"/>
        <v>1.2662808291085619E-7</v>
      </c>
      <c r="BI1260" s="5">
        <f t="shared" si="1508"/>
        <v>8.4048729661816538E-8</v>
      </c>
      <c r="BJ1260" s="8">
        <f t="shared" si="1509"/>
        <v>0.87283638528596785</v>
      </c>
      <c r="BK1260" s="8">
        <f t="shared" si="1510"/>
        <v>7.5388165817821207E-2</v>
      </c>
      <c r="BL1260" s="8">
        <f t="shared" si="1511"/>
        <v>1.4226915247623107E-2</v>
      </c>
      <c r="BM1260" s="8">
        <f t="shared" si="1512"/>
        <v>0.64760186073731829</v>
      </c>
      <c r="BN1260" s="8">
        <f t="shared" si="1513"/>
        <v>0.30018423882411915</v>
      </c>
    </row>
    <row r="1261" spans="1:66" x14ac:dyDescent="0.25">
      <c r="A1261" t="s">
        <v>184</v>
      </c>
      <c r="B1261" t="s">
        <v>192</v>
      </c>
      <c r="C1261" t="s">
        <v>268</v>
      </c>
      <c r="D1261" s="7" t="s">
        <v>531</v>
      </c>
      <c r="E1261">
        <f>VLOOKUP(A1261,home!$A$2:$E$405,3,FALSE)</f>
        <v>1.5952</v>
      </c>
      <c r="F1261">
        <f>VLOOKUP(B1261,home!$B$2:$E$405,3,FALSE)</f>
        <v>2.2986</v>
      </c>
      <c r="G1261">
        <f>VLOOKUP(C1261,away!$B$2:$E$405,4,FALSE)</f>
        <v>1.4626999999999999</v>
      </c>
      <c r="H1261">
        <f>VLOOKUP(A1261,away!$A$2:$E$405,3,FALSE)</f>
        <v>1.1429</v>
      </c>
      <c r="I1261">
        <f>VLOOKUP(C1261,away!$B$2:$E$405,3,FALSE)</f>
        <v>1.1666000000000001</v>
      </c>
      <c r="J1261">
        <f>VLOOKUP(B1261,home!$B$2:$E$405,4,FALSE)</f>
        <v>1.1666000000000001</v>
      </c>
      <c r="K1261" s="3">
        <f t="shared" si="1458"/>
        <v>5.3633211733439996</v>
      </c>
      <c r="L1261" s="3">
        <f t="shared" si="1459"/>
        <v>1.5554361095240001</v>
      </c>
      <c r="M1261" s="5">
        <f t="shared" si="1460"/>
        <v>9.8905829681344461E-4</v>
      </c>
      <c r="N1261" s="5">
        <f t="shared" si="1461"/>
        <v>5.3046373049711014E-3</v>
      </c>
      <c r="O1261" s="5">
        <f t="shared" si="1462"/>
        <v>1.5384169892879377E-3</v>
      </c>
      <c r="P1261" s="5">
        <f t="shared" si="1463"/>
        <v>8.2510244120801244E-3</v>
      </c>
      <c r="Q1261" s="5">
        <f t="shared" si="1464"/>
        <v>1.4225236787330979E-2</v>
      </c>
      <c r="R1261" s="5">
        <f t="shared" si="1465"/>
        <v>1.1964546683218282E-3</v>
      </c>
      <c r="S1261" s="5">
        <f t="shared" si="1466"/>
        <v>1.7208137292837274E-2</v>
      </c>
      <c r="T1261" s="5">
        <f t="shared" si="1467"/>
        <v>2.2126446965543778E-2</v>
      </c>
      <c r="U1261" s="5">
        <f t="shared" si="1468"/>
        <v>6.4169706555567332E-3</v>
      </c>
      <c r="V1261" s="5">
        <f t="shared" si="1469"/>
        <v>1.5950611398862301E-2</v>
      </c>
      <c r="W1261" s="5">
        <f t="shared" si="1470"/>
        <v>2.5431504552441402E-2</v>
      </c>
      <c r="X1261" s="5">
        <f t="shared" si="1471"/>
        <v>3.9557080500391348E-2</v>
      </c>
      <c r="Y1261" s="5">
        <f t="shared" si="1472"/>
        <v>3.0764255698828215E-2</v>
      </c>
      <c r="Z1261" s="5">
        <f t="shared" si="1473"/>
        <v>6.2033626483877741E-4</v>
      </c>
      <c r="AA1261" s="5">
        <f t="shared" si="1474"/>
        <v>3.3270626238029455E-3</v>
      </c>
      <c r="AB1261" s="5">
        <f t="shared" si="1475"/>
        <v>8.9220527076418893E-3</v>
      </c>
      <c r="AC1261" s="5">
        <f t="shared" si="1476"/>
        <v>8.3165525014826536E-3</v>
      </c>
      <c r="AD1261" s="5">
        <f t="shared" si="1477"/>
        <v>3.4099331709025835E-2</v>
      </c>
      <c r="AE1261" s="5">
        <f t="shared" si="1478"/>
        <v>5.3039331850855499E-2</v>
      </c>
      <c r="AF1261" s="5">
        <f t="shared" si="1479"/>
        <v>4.124964599292355E-2</v>
      </c>
      <c r="AG1261" s="5">
        <f t="shared" si="1480"/>
        <v>2.1387062960825088E-2</v>
      </c>
      <c r="AH1261" s="5">
        <f t="shared" si="1481"/>
        <v>2.4122335659436942E-4</v>
      </c>
      <c r="AI1261" s="5">
        <f t="shared" si="1482"/>
        <v>1.2937583359276914E-3</v>
      </c>
      <c r="AJ1261" s="5">
        <f t="shared" si="1483"/>
        <v>3.4694207381356429E-3</v>
      </c>
      <c r="AK1261" s="5">
        <f t="shared" si="1484"/>
        <v>6.2025392346938867E-3</v>
      </c>
      <c r="AL1261" s="5">
        <f t="shared" si="1485"/>
        <v>2.7751681750270971E-3</v>
      </c>
      <c r="AM1261" s="5">
        <f t="shared" si="1486"/>
        <v>3.6577133550379733E-2</v>
      </c>
      <c r="AN1261" s="5">
        <f t="shared" si="1487"/>
        <v>5.6893394307142416E-2</v>
      </c>
      <c r="AO1261" s="5">
        <f t="shared" si="1488"/>
        <v>4.4247019949358264E-2</v>
      </c>
      <c r="AP1261" s="5">
        <f t="shared" si="1489"/>
        <v>2.2941137522686877E-2</v>
      </c>
      <c r="AQ1261" s="5">
        <f t="shared" si="1490"/>
        <v>8.9208684240857841E-3</v>
      </c>
      <c r="AR1261" s="5">
        <f t="shared" si="1491"/>
        <v>7.5041503861493288E-5</v>
      </c>
      <c r="AS1261" s="5">
        <f t="shared" si="1492"/>
        <v>4.0247168653992246E-4</v>
      </c>
      <c r="AT1261" s="5">
        <f t="shared" si="1493"/>
        <v>1.0792924590455177E-3</v>
      </c>
      <c r="AU1261" s="5">
        <f t="shared" si="1494"/>
        <v>1.9295306992764452E-3</v>
      </c>
      <c r="AV1261" s="5">
        <f t="shared" si="1495"/>
        <v>2.5871732135116536E-3</v>
      </c>
      <c r="AW1261" s="5">
        <f t="shared" si="1496"/>
        <v>6.43091526599632E-4</v>
      </c>
      <c r="AX1261" s="5">
        <f t="shared" si="1497"/>
        <v>3.2695819138497131E-2</v>
      </c>
      <c r="AY1261" s="5">
        <f t="shared" si="1498"/>
        <v>5.0856257718484309E-2</v>
      </c>
      <c r="AZ1261" s="5">
        <f t="shared" si="1499"/>
        <v>3.9551829825294586E-2</v>
      </c>
      <c r="BA1261" s="5">
        <f t="shared" si="1500"/>
        <v>2.0506781436003839E-2</v>
      </c>
      <c r="BB1261" s="5">
        <f t="shared" si="1501"/>
        <v>7.9742470839192E-3</v>
      </c>
      <c r="BC1261" s="5">
        <f t="shared" si="1502"/>
        <v>2.4806863721188763E-3</v>
      </c>
      <c r="BD1261" s="5">
        <f t="shared" si="1503"/>
        <v>1.9453710803191901E-5</v>
      </c>
      <c r="BE1261" s="5">
        <f t="shared" si="1504"/>
        <v>1.0433649905087002E-4</v>
      </c>
      <c r="BF1261" s="5">
        <f t="shared" si="1505"/>
        <v>2.7979507725605859E-4</v>
      </c>
      <c r="BG1261" s="5">
        <f t="shared" si="1506"/>
        <v>5.0021028734827978E-4</v>
      </c>
      <c r="BH1261" s="5">
        <f t="shared" si="1507"/>
        <v>6.7069710631487893E-4</v>
      </c>
      <c r="BI1261" s="5">
        <f t="shared" si="1508"/>
        <v>7.1943279823982818E-4</v>
      </c>
      <c r="BJ1261" s="8">
        <f t="shared" si="1509"/>
        <v>0.61082970965110783</v>
      </c>
      <c r="BK1261" s="8">
        <f t="shared" si="1510"/>
        <v>0.10434680979558719</v>
      </c>
      <c r="BL1261" s="8">
        <f t="shared" si="1511"/>
        <v>4.0975334351211062E-2</v>
      </c>
      <c r="BM1261" s="8">
        <f t="shared" si="1512"/>
        <v>0.6750541954120548</v>
      </c>
      <c r="BN1261" s="8">
        <f t="shared" si="1513"/>
        <v>3.1504828458805416E-2</v>
      </c>
    </row>
    <row r="1262" spans="1:66" x14ac:dyDescent="0.25">
      <c r="A1262" t="s">
        <v>184</v>
      </c>
      <c r="B1262" t="s">
        <v>185</v>
      </c>
      <c r="C1262" t="s">
        <v>186</v>
      </c>
      <c r="D1262" s="7" t="s">
        <v>531</v>
      </c>
      <c r="E1262">
        <f>VLOOKUP(A1262,home!$A$2:$E$405,3,FALSE)</f>
        <v>1.5952</v>
      </c>
      <c r="F1262">
        <f>VLOOKUP(B1262,home!$B$2:$E$405,3,FALSE)</f>
        <v>1.6717</v>
      </c>
      <c r="G1262">
        <f>VLOOKUP(C1262,away!$B$2:$E$405,4,FALSE)</f>
        <v>1.2538</v>
      </c>
      <c r="H1262">
        <f>VLOOKUP(A1262,away!$A$2:$E$405,3,FALSE)</f>
        <v>1.1429</v>
      </c>
      <c r="I1262">
        <f>VLOOKUP(C1262,away!$B$2:$E$405,3,FALSE)</f>
        <v>0.29170000000000001</v>
      </c>
      <c r="J1262">
        <f>VLOOKUP(B1262,home!$B$2:$E$405,4,FALSE)</f>
        <v>0</v>
      </c>
      <c r="K1262" s="3">
        <f t="shared" si="1458"/>
        <v>3.3435032441920001</v>
      </c>
      <c r="L1262" s="3">
        <f t="shared" si="1459"/>
        <v>0</v>
      </c>
      <c r="M1262" s="5">
        <f t="shared" si="1460"/>
        <v>3.531303060549669E-2</v>
      </c>
      <c r="N1262" s="5">
        <f t="shared" si="1461"/>
        <v>0.11806923239172958</v>
      </c>
      <c r="O1262" s="5">
        <f t="shared" si="1462"/>
        <v>0</v>
      </c>
      <c r="P1262" s="5">
        <f t="shared" si="1463"/>
        <v>0</v>
      </c>
      <c r="Q1262" s="5">
        <f t="shared" si="1464"/>
        <v>0.19738243077050352</v>
      </c>
      <c r="R1262" s="5">
        <f t="shared" si="1465"/>
        <v>0</v>
      </c>
      <c r="S1262" s="5">
        <f t="shared" si="1466"/>
        <v>0</v>
      </c>
      <c r="T1262" s="5">
        <f t="shared" si="1467"/>
        <v>0</v>
      </c>
      <c r="U1262" s="5">
        <f t="shared" si="1468"/>
        <v>0</v>
      </c>
      <c r="V1262" s="5">
        <f t="shared" si="1469"/>
        <v>0</v>
      </c>
      <c r="W1262" s="5">
        <f t="shared" si="1470"/>
        <v>0.21998293254256046</v>
      </c>
      <c r="X1262" s="5">
        <f t="shared" si="1471"/>
        <v>0</v>
      </c>
      <c r="Y1262" s="5">
        <f t="shared" si="1472"/>
        <v>0</v>
      </c>
      <c r="Z1262" s="5">
        <f t="shared" si="1473"/>
        <v>0</v>
      </c>
      <c r="AA1262" s="5">
        <f t="shared" si="1474"/>
        <v>0</v>
      </c>
      <c r="AB1262" s="5">
        <f t="shared" si="1475"/>
        <v>0</v>
      </c>
      <c r="AC1262" s="5">
        <f t="shared" si="1476"/>
        <v>0</v>
      </c>
      <c r="AD1262" s="5">
        <f t="shared" si="1477"/>
        <v>0.18387841215573023</v>
      </c>
      <c r="AE1262" s="5">
        <f t="shared" si="1478"/>
        <v>0</v>
      </c>
      <c r="AF1262" s="5">
        <f t="shared" si="1479"/>
        <v>0</v>
      </c>
      <c r="AG1262" s="5">
        <f t="shared" si="1480"/>
        <v>0</v>
      </c>
      <c r="AH1262" s="5">
        <f t="shared" si="1481"/>
        <v>0</v>
      </c>
      <c r="AI1262" s="5">
        <f t="shared" si="1482"/>
        <v>0</v>
      </c>
      <c r="AJ1262" s="5">
        <f t="shared" si="1483"/>
        <v>0</v>
      </c>
      <c r="AK1262" s="5">
        <f t="shared" si="1484"/>
        <v>0</v>
      </c>
      <c r="AL1262" s="5">
        <f t="shared" si="1485"/>
        <v>0</v>
      </c>
      <c r="AM1262" s="5">
        <f t="shared" si="1486"/>
        <v>0.12295961351591152</v>
      </c>
      <c r="AN1262" s="5">
        <f t="shared" si="1487"/>
        <v>0</v>
      </c>
      <c r="AO1262" s="5">
        <f t="shared" si="1488"/>
        <v>0</v>
      </c>
      <c r="AP1262" s="5">
        <f t="shared" si="1489"/>
        <v>0</v>
      </c>
      <c r="AQ1262" s="5">
        <f t="shared" si="1490"/>
        <v>0</v>
      </c>
      <c r="AR1262" s="5">
        <f t="shared" si="1491"/>
        <v>0</v>
      </c>
      <c r="AS1262" s="5">
        <f t="shared" si="1492"/>
        <v>0</v>
      </c>
      <c r="AT1262" s="5">
        <f t="shared" si="1493"/>
        <v>0</v>
      </c>
      <c r="AU1262" s="5">
        <f t="shared" si="1494"/>
        <v>0</v>
      </c>
      <c r="AV1262" s="5">
        <f t="shared" si="1495"/>
        <v>0</v>
      </c>
      <c r="AW1262" s="5">
        <f t="shared" si="1496"/>
        <v>0</v>
      </c>
      <c r="AX1262" s="5">
        <f t="shared" si="1497"/>
        <v>6.8519311115840753E-2</v>
      </c>
      <c r="AY1262" s="5">
        <f t="shared" si="1498"/>
        <v>0</v>
      </c>
      <c r="AZ1262" s="5">
        <f t="shared" si="1499"/>
        <v>0</v>
      </c>
      <c r="BA1262" s="5">
        <f t="shared" si="1500"/>
        <v>0</v>
      </c>
      <c r="BB1262" s="5">
        <f t="shared" si="1501"/>
        <v>0</v>
      </c>
      <c r="BC1262" s="5">
        <f t="shared" si="1502"/>
        <v>0</v>
      </c>
      <c r="BD1262" s="5">
        <f t="shared" si="1503"/>
        <v>0</v>
      </c>
      <c r="BE1262" s="5">
        <f t="shared" si="1504"/>
        <v>0</v>
      </c>
      <c r="BF1262" s="5">
        <f t="shared" si="1505"/>
        <v>0</v>
      </c>
      <c r="BG1262" s="5">
        <f t="shared" si="1506"/>
        <v>0</v>
      </c>
      <c r="BH1262" s="5">
        <f t="shared" si="1507"/>
        <v>0</v>
      </c>
      <c r="BI1262" s="5">
        <f t="shared" si="1508"/>
        <v>0</v>
      </c>
      <c r="BJ1262" s="8">
        <f t="shared" si="1509"/>
        <v>0.91079193249227608</v>
      </c>
      <c r="BK1262" s="8">
        <f t="shared" si="1510"/>
        <v>3.531303060549669E-2</v>
      </c>
      <c r="BL1262" s="8">
        <f t="shared" si="1511"/>
        <v>0</v>
      </c>
      <c r="BM1262" s="8">
        <f t="shared" si="1512"/>
        <v>0.59534026933004303</v>
      </c>
      <c r="BN1262" s="8">
        <f t="shared" si="1513"/>
        <v>0.35076469376772978</v>
      </c>
    </row>
    <row r="1263" spans="1:66" x14ac:dyDescent="0.25">
      <c r="A1263" t="s">
        <v>184</v>
      </c>
      <c r="B1263" t="s">
        <v>188</v>
      </c>
      <c r="C1263" t="s">
        <v>189</v>
      </c>
      <c r="D1263" s="7" t="s">
        <v>531</v>
      </c>
      <c r="E1263">
        <f>VLOOKUP(A1263,home!$A$2:$E$405,3,FALSE)</f>
        <v>1.5952</v>
      </c>
      <c r="F1263">
        <f>VLOOKUP(B1263,home!$B$2:$E$405,3,FALSE)</f>
        <v>0</v>
      </c>
      <c r="G1263">
        <f>VLOOKUP(C1263,away!$B$2:$E$405,4,FALSE)</f>
        <v>0.62690000000000001</v>
      </c>
      <c r="H1263">
        <f>VLOOKUP(A1263,away!$A$2:$E$405,3,FALSE)</f>
        <v>1.1429</v>
      </c>
      <c r="I1263">
        <f>VLOOKUP(C1263,away!$B$2:$E$405,3,FALSE)</f>
        <v>0.58330000000000004</v>
      </c>
      <c r="J1263">
        <f>VLOOKUP(B1263,home!$B$2:$E$405,4,FALSE)</f>
        <v>3.7915000000000001</v>
      </c>
      <c r="K1263" s="3">
        <f t="shared" si="1458"/>
        <v>0</v>
      </c>
      <c r="L1263" s="3">
        <f t="shared" si="1459"/>
        <v>2.5276170106550002</v>
      </c>
      <c r="M1263" s="5">
        <f t="shared" si="1460"/>
        <v>7.9849073239617471E-2</v>
      </c>
      <c r="N1263" s="5">
        <f t="shared" si="1461"/>
        <v>0</v>
      </c>
      <c r="O1263" s="5">
        <f t="shared" si="1462"/>
        <v>0.20182787580549408</v>
      </c>
      <c r="P1263" s="5">
        <f t="shared" si="1463"/>
        <v>0</v>
      </c>
      <c r="Q1263" s="5">
        <f t="shared" si="1464"/>
        <v>0</v>
      </c>
      <c r="R1263" s="5">
        <f t="shared" si="1465"/>
        <v>0.25507178605516584</v>
      </c>
      <c r="S1263" s="5">
        <f t="shared" si="1466"/>
        <v>0</v>
      </c>
      <c r="T1263" s="5">
        <f t="shared" si="1467"/>
        <v>0</v>
      </c>
      <c r="U1263" s="5">
        <f t="shared" si="1468"/>
        <v>0</v>
      </c>
      <c r="V1263" s="5">
        <f t="shared" si="1469"/>
        <v>0</v>
      </c>
      <c r="W1263" s="5">
        <f t="shared" si="1470"/>
        <v>0</v>
      </c>
      <c r="X1263" s="5">
        <f t="shared" si="1471"/>
        <v>0</v>
      </c>
      <c r="Y1263" s="5">
        <f t="shared" si="1472"/>
        <v>0</v>
      </c>
      <c r="Z1263" s="5">
        <f t="shared" si="1473"/>
        <v>0.21490792845706336</v>
      </c>
      <c r="AA1263" s="5">
        <f t="shared" si="1474"/>
        <v>0</v>
      </c>
      <c r="AB1263" s="5">
        <f t="shared" si="1475"/>
        <v>0</v>
      </c>
      <c r="AC1263" s="5">
        <f t="shared" si="1476"/>
        <v>0</v>
      </c>
      <c r="AD1263" s="5">
        <f t="shared" si="1477"/>
        <v>0</v>
      </c>
      <c r="AE1263" s="5">
        <f t="shared" si="1478"/>
        <v>0</v>
      </c>
      <c r="AF1263" s="5">
        <f t="shared" si="1479"/>
        <v>0</v>
      </c>
      <c r="AG1263" s="5">
        <f t="shared" si="1480"/>
        <v>0</v>
      </c>
      <c r="AH1263" s="5">
        <f t="shared" si="1481"/>
        <v>0.13580123392317528</v>
      </c>
      <c r="AI1263" s="5">
        <f t="shared" si="1482"/>
        <v>0</v>
      </c>
      <c r="AJ1263" s="5">
        <f t="shared" si="1483"/>
        <v>0</v>
      </c>
      <c r="AK1263" s="5">
        <f t="shared" si="1484"/>
        <v>0</v>
      </c>
      <c r="AL1263" s="5">
        <f t="shared" si="1485"/>
        <v>0</v>
      </c>
      <c r="AM1263" s="5">
        <f t="shared" si="1486"/>
        <v>0</v>
      </c>
      <c r="AN1263" s="5">
        <f t="shared" si="1487"/>
        <v>0</v>
      </c>
      <c r="AO1263" s="5">
        <f t="shared" si="1488"/>
        <v>0</v>
      </c>
      <c r="AP1263" s="5">
        <f t="shared" si="1489"/>
        <v>0</v>
      </c>
      <c r="AQ1263" s="5">
        <f t="shared" si="1490"/>
        <v>0</v>
      </c>
      <c r="AR1263" s="5">
        <f t="shared" si="1491"/>
        <v>6.8650701786431331E-2</v>
      </c>
      <c r="AS1263" s="5">
        <f t="shared" si="1492"/>
        <v>0</v>
      </c>
      <c r="AT1263" s="5">
        <f t="shared" si="1493"/>
        <v>0</v>
      </c>
      <c r="AU1263" s="5">
        <f t="shared" si="1494"/>
        <v>0</v>
      </c>
      <c r="AV1263" s="5">
        <f t="shared" si="1495"/>
        <v>0</v>
      </c>
      <c r="AW1263" s="5">
        <f t="shared" si="1496"/>
        <v>0</v>
      </c>
      <c r="AX1263" s="5">
        <f t="shared" si="1497"/>
        <v>0</v>
      </c>
      <c r="AY1263" s="5">
        <f t="shared" si="1498"/>
        <v>0</v>
      </c>
      <c r="AZ1263" s="5">
        <f t="shared" si="1499"/>
        <v>0</v>
      </c>
      <c r="BA1263" s="5">
        <f t="shared" si="1500"/>
        <v>0</v>
      </c>
      <c r="BB1263" s="5">
        <f t="shared" si="1501"/>
        <v>0</v>
      </c>
      <c r="BC1263" s="5">
        <f t="shared" si="1502"/>
        <v>0</v>
      </c>
      <c r="BD1263" s="5">
        <f t="shared" si="1503"/>
        <v>2.8920446938131238E-2</v>
      </c>
      <c r="BE1263" s="5">
        <f t="shared" si="1504"/>
        <v>0</v>
      </c>
      <c r="BF1263" s="5">
        <f t="shared" si="1505"/>
        <v>0</v>
      </c>
      <c r="BG1263" s="5">
        <f t="shared" si="1506"/>
        <v>0</v>
      </c>
      <c r="BH1263" s="5">
        <f t="shared" si="1507"/>
        <v>0</v>
      </c>
      <c r="BI1263" s="5">
        <f t="shared" si="1508"/>
        <v>0</v>
      </c>
      <c r="BJ1263" s="8">
        <f t="shared" si="1509"/>
        <v>0</v>
      </c>
      <c r="BK1263" s="8">
        <f t="shared" si="1510"/>
        <v>7.9849073239617471E-2</v>
      </c>
      <c r="BL1263" s="8">
        <f t="shared" si="1511"/>
        <v>0.69027204450839763</v>
      </c>
      <c r="BM1263" s="8">
        <f t="shared" si="1512"/>
        <v>0.44828031110480121</v>
      </c>
      <c r="BN1263" s="8">
        <f t="shared" si="1513"/>
        <v>0.53674873510027732</v>
      </c>
    </row>
    <row r="1264" spans="1:66" x14ac:dyDescent="0.25">
      <c r="A1264" t="s">
        <v>184</v>
      </c>
      <c r="B1264" t="s">
        <v>190</v>
      </c>
      <c r="C1264" t="s">
        <v>193</v>
      </c>
      <c r="D1264" s="7" t="s">
        <v>531</v>
      </c>
      <c r="E1264">
        <f>VLOOKUP(A1264,home!$A$2:$E$405,3,FALSE)</f>
        <v>1.5952</v>
      </c>
      <c r="F1264">
        <f>VLOOKUP(B1264,home!$B$2:$E$405,3,FALSE)</f>
        <v>0.62690000000000001</v>
      </c>
      <c r="G1264">
        <f>VLOOKUP(C1264,away!$B$2:$E$405,4,FALSE)</f>
        <v>1.6717</v>
      </c>
      <c r="H1264">
        <f>VLOOKUP(A1264,away!$A$2:$E$405,3,FALSE)</f>
        <v>1.1429</v>
      </c>
      <c r="I1264">
        <f>VLOOKUP(C1264,away!$B$2:$E$405,3,FALSE)</f>
        <v>1.1666000000000001</v>
      </c>
      <c r="J1264">
        <f>VLOOKUP(B1264,home!$B$2:$E$405,4,FALSE)</f>
        <v>2.0415999999999999</v>
      </c>
      <c r="K1264" s="3">
        <f t="shared" si="1458"/>
        <v>1.6717516220959998</v>
      </c>
      <c r="L1264" s="3">
        <f t="shared" si="1459"/>
        <v>2.7220798570240001</v>
      </c>
      <c r="M1264" s="5">
        <f t="shared" si="1460"/>
        <v>1.235330699201562E-2</v>
      </c>
      <c r="N1264" s="5">
        <f t="shared" si="1461"/>
        <v>2.0651661002151964E-2</v>
      </c>
      <c r="O1264" s="5">
        <f t="shared" si="1462"/>
        <v>3.3626688130599464E-2</v>
      </c>
      <c r="P1264" s="5">
        <f t="shared" si="1463"/>
        <v>5.6215470428045936E-2</v>
      </c>
      <c r="Q1264" s="5">
        <f t="shared" si="1464"/>
        <v>1.7262223889662132E-2</v>
      </c>
      <c r="R1264" s="5">
        <f t="shared" si="1465"/>
        <v>4.5767265209366421E-2</v>
      </c>
      <c r="S1264" s="5">
        <f t="shared" si="1466"/>
        <v>6.3954111993837881E-2</v>
      </c>
      <c r="T1264" s="5">
        <f t="shared" si="1467"/>
        <v>4.6989151937487768E-2</v>
      </c>
      <c r="U1264" s="5">
        <f t="shared" si="1468"/>
        <v>7.6511499852656123E-2</v>
      </c>
      <c r="V1264" s="5">
        <f t="shared" si="1469"/>
        <v>3.2336914532415793E-2</v>
      </c>
      <c r="W1264" s="5">
        <f t="shared" si="1470"/>
        <v>9.6193835961756631E-3</v>
      </c>
      <c r="X1264" s="5">
        <f t="shared" si="1471"/>
        <v>2.618473032413686E-2</v>
      </c>
      <c r="Y1264" s="5">
        <f t="shared" si="1472"/>
        <v>3.5638463488469239E-2</v>
      </c>
      <c r="Z1264" s="5">
        <f t="shared" si="1473"/>
        <v>4.1527383579163878E-2</v>
      </c>
      <c r="AA1264" s="5">
        <f t="shared" si="1474"/>
        <v>6.9423470859869982E-2</v>
      </c>
      <c r="AB1264" s="5">
        <f t="shared" si="1475"/>
        <v>5.8029400010761026E-2</v>
      </c>
      <c r="AC1264" s="5">
        <f t="shared" si="1476"/>
        <v>9.1971064094729833E-3</v>
      </c>
      <c r="AD1264" s="5">
        <f t="shared" si="1477"/>
        <v>4.0203050326175771E-3</v>
      </c>
      <c r="AE1264" s="5">
        <f t="shared" si="1478"/>
        <v>1.0943591348380521E-2</v>
      </c>
      <c r="AF1264" s="5">
        <f t="shared" si="1479"/>
        <v>1.4894664786464371E-2</v>
      </c>
      <c r="AG1264" s="5">
        <f t="shared" si="1480"/>
        <v>1.3514822330786446E-2</v>
      </c>
      <c r="AH1264" s="5">
        <f t="shared" si="1481"/>
        <v>2.8260213588937804E-2</v>
      </c>
      <c r="AI1264" s="5">
        <f t="shared" si="1482"/>
        <v>4.7244057908086175E-2</v>
      </c>
      <c r="AJ1264" s="5">
        <f t="shared" si="1483"/>
        <v>3.949016522112022E-2</v>
      </c>
      <c r="AK1264" s="5">
        <f t="shared" si="1484"/>
        <v>2.2005915921748921E-2</v>
      </c>
      <c r="AL1264" s="5">
        <f t="shared" si="1485"/>
        <v>1.6741093335395558E-3</v>
      </c>
      <c r="AM1264" s="5">
        <f t="shared" si="1486"/>
        <v>1.3441902919198283E-3</v>
      </c>
      <c r="AN1264" s="5">
        <f t="shared" si="1487"/>
        <v>3.6589933176421749E-3</v>
      </c>
      <c r="AO1264" s="5">
        <f t="shared" si="1488"/>
        <v>4.9800360034695929E-3</v>
      </c>
      <c r="AP1264" s="5">
        <f t="shared" si="1489"/>
        <v>4.5186852307662929E-3</v>
      </c>
      <c r="AQ1264" s="5">
        <f t="shared" si="1490"/>
        <v>3.0750555117251932E-3</v>
      </c>
      <c r="AR1264" s="5">
        <f t="shared" si="1491"/>
        <v>1.5385311633128706E-2</v>
      </c>
      <c r="AS1264" s="5">
        <f t="shared" si="1492"/>
        <v>2.5720419679135364E-2</v>
      </c>
      <c r="AT1264" s="5">
        <f t="shared" si="1493"/>
        <v>2.149907665979222E-2</v>
      </c>
      <c r="AU1264" s="5">
        <f t="shared" si="1494"/>
        <v>1.1980372093191298E-2</v>
      </c>
      <c r="AV1264" s="5">
        <f t="shared" si="1495"/>
        <v>5.0070516200265477E-3</v>
      </c>
      <c r="AW1264" s="5">
        <f t="shared" si="1496"/>
        <v>2.1161864635773641E-4</v>
      </c>
      <c r="AX1264" s="5">
        <f t="shared" si="1497"/>
        <v>3.7452538348711133E-4</v>
      </c>
      <c r="AY1264" s="5">
        <f t="shared" si="1498"/>
        <v>1.0194880023344547E-3</v>
      </c>
      <c r="AZ1264" s="5">
        <f t="shared" si="1499"/>
        <v>1.3875638778161285E-3</v>
      </c>
      <c r="BA1264" s="5">
        <f t="shared" si="1500"/>
        <v>1.2590198940457978E-3</v>
      </c>
      <c r="BB1264" s="5">
        <f t="shared" si="1501"/>
        <v>8.5678817329363924E-4</v>
      </c>
      <c r="BC1264" s="5">
        <f t="shared" si="1502"/>
        <v>4.6644916565180084E-4</v>
      </c>
      <c r="BD1264" s="5">
        <f t="shared" si="1503"/>
        <v>6.9800078150961137E-3</v>
      </c>
      <c r="BE1264" s="5">
        <f t="shared" si="1504"/>
        <v>1.1668839387129681E-2</v>
      </c>
      <c r="BF1264" s="5">
        <f t="shared" si="1505"/>
        <v>9.7537005867058719E-3</v>
      </c>
      <c r="BG1264" s="5">
        <f t="shared" si="1506"/>
        <v>5.4352549257547485E-3</v>
      </c>
      <c r="BH1264" s="5">
        <f t="shared" si="1507"/>
        <v>2.2715990596589427E-3</v>
      </c>
      <c r="BI1264" s="5">
        <f t="shared" si="1508"/>
        <v>7.5950988254731638E-4</v>
      </c>
      <c r="BJ1264" s="8">
        <f t="shared" si="1509"/>
        <v>0.22265979258848453</v>
      </c>
      <c r="BK1264" s="8">
        <f t="shared" si="1510"/>
        <v>0.17675050769166226</v>
      </c>
      <c r="BL1264" s="8">
        <f t="shared" si="1511"/>
        <v>0.53681982004531303</v>
      </c>
      <c r="BM1264" s="8">
        <f t="shared" si="1512"/>
        <v>0.79107301889680526</v>
      </c>
      <c r="BN1264" s="8">
        <f t="shared" si="1513"/>
        <v>0.18587661565184152</v>
      </c>
    </row>
    <row r="1265" spans="1:66" x14ac:dyDescent="0.25">
      <c r="A1265" t="s">
        <v>184</v>
      </c>
      <c r="B1265" t="s">
        <v>191</v>
      </c>
      <c r="C1265" t="s">
        <v>267</v>
      </c>
      <c r="D1265" s="7" t="s">
        <v>531</v>
      </c>
      <c r="E1265">
        <f>VLOOKUP(A1265,home!$A$2:$E$405,3,FALSE)</f>
        <v>1.5952</v>
      </c>
      <c r="F1265">
        <f>VLOOKUP(B1265,home!$B$2:$E$405,3,FALSE)</f>
        <v>0.62690000000000001</v>
      </c>
      <c r="G1265">
        <f>VLOOKUP(C1265,away!$B$2:$E$405,4,FALSE)</f>
        <v>0.83579999999999999</v>
      </c>
      <c r="H1265">
        <f>VLOOKUP(A1265,away!$A$2:$E$405,3,FALSE)</f>
        <v>1.1429</v>
      </c>
      <c r="I1265">
        <f>VLOOKUP(C1265,away!$B$2:$E$405,3,FALSE)</f>
        <v>1.4582999999999999</v>
      </c>
      <c r="J1265">
        <f>VLOOKUP(B1265,home!$B$2:$E$405,4,FALSE)</f>
        <v>1.1666000000000001</v>
      </c>
      <c r="K1265" s="3">
        <f t="shared" si="1458"/>
        <v>0.83582580950399998</v>
      </c>
      <c r="L1265" s="3">
        <f t="shared" si="1459"/>
        <v>1.9443618022620002</v>
      </c>
      <c r="M1265" s="5">
        <f t="shared" si="1460"/>
        <v>6.2026869315182059E-2</v>
      </c>
      <c r="N1265" s="5">
        <f t="shared" si="1461"/>
        <v>5.1843658256360864E-2</v>
      </c>
      <c r="O1265" s="5">
        <f t="shared" si="1462"/>
        <v>0.12060267541033694</v>
      </c>
      <c r="P1265" s="5">
        <f t="shared" si="1463"/>
        <v>0.10080282880319302</v>
      </c>
      <c r="Q1265" s="5">
        <f t="shared" si="1464"/>
        <v>2.1666133814885774E-2</v>
      </c>
      <c r="R1265" s="5">
        <f t="shared" si="1465"/>
        <v>0.1172476176592309</v>
      </c>
      <c r="S1265" s="5">
        <f t="shared" si="1466"/>
        <v>4.0954873294881608E-2</v>
      </c>
      <c r="T1265" s="5">
        <f t="shared" si="1467"/>
        <v>4.2126802992360962E-2</v>
      </c>
      <c r="U1265" s="5">
        <f t="shared" si="1468"/>
        <v>9.7998584942442152E-2</v>
      </c>
      <c r="V1265" s="5">
        <f t="shared" si="1469"/>
        <v>7.3953023673993326E-3</v>
      </c>
      <c r="W1265" s="5">
        <f t="shared" si="1470"/>
        <v>6.0363712782162968E-3</v>
      </c>
      <c r="X1265" s="5">
        <f t="shared" si="1471"/>
        <v>1.1736889737635212E-2</v>
      </c>
      <c r="Y1265" s="5">
        <f t="shared" si="1472"/>
        <v>1.1410380041609391E-2</v>
      </c>
      <c r="Z1265" s="5">
        <f t="shared" si="1473"/>
        <v>7.5990596394276064E-2</v>
      </c>
      <c r="AA1265" s="5">
        <f t="shared" si="1474"/>
        <v>6.3514901745937533E-2</v>
      </c>
      <c r="AB1265" s="5">
        <f t="shared" si="1475"/>
        <v>2.6543697083682628E-2</v>
      </c>
      <c r="AC1265" s="5">
        <f t="shared" si="1476"/>
        <v>7.5115370032300028E-4</v>
      </c>
      <c r="AD1265" s="5">
        <f t="shared" si="1477"/>
        <v>1.2613387275204576E-3</v>
      </c>
      <c r="AE1265" s="5">
        <f t="shared" si="1478"/>
        <v>2.4524988415045349E-3</v>
      </c>
      <c r="AF1265" s="5">
        <f t="shared" si="1479"/>
        <v>2.3842725337566133E-3</v>
      </c>
      <c r="AG1265" s="5">
        <f t="shared" si="1480"/>
        <v>1.5452961469395983E-3</v>
      </c>
      <c r="AH1265" s="5">
        <f t="shared" si="1481"/>
        <v>3.6938303240034699E-2</v>
      </c>
      <c r="AI1265" s="5">
        <f t="shared" si="1482"/>
        <v>3.0873987207306226E-2</v>
      </c>
      <c r="AJ1265" s="5">
        <f t="shared" si="1483"/>
        <v>1.2902637675081432E-2</v>
      </c>
      <c r="AK1265" s="5">
        <f t="shared" si="1484"/>
        <v>3.5947858598372492E-3</v>
      </c>
      <c r="AL1265" s="5">
        <f t="shared" si="1485"/>
        <v>4.8829430660954594E-5</v>
      </c>
      <c r="AM1265" s="5">
        <f t="shared" si="1486"/>
        <v>2.1085189259770643E-4</v>
      </c>
      <c r="AN1265" s="5">
        <f t="shared" si="1487"/>
        <v>4.0997236590163016E-4</v>
      </c>
      <c r="AO1265" s="5">
        <f t="shared" si="1488"/>
        <v>3.9856730412105501E-4</v>
      </c>
      <c r="AP1265" s="5">
        <f t="shared" si="1489"/>
        <v>2.583196805878405E-4</v>
      </c>
      <c r="AQ1265" s="5">
        <f t="shared" si="1490"/>
        <v>1.2556672992687938E-4</v>
      </c>
      <c r="AR1265" s="5">
        <f t="shared" si="1491"/>
        <v>1.4364285172058825E-2</v>
      </c>
      <c r="AS1265" s="5">
        <f t="shared" si="1492"/>
        <v>1.2006040281882371E-2</v>
      </c>
      <c r="AT1265" s="5">
        <f t="shared" si="1493"/>
        <v>5.0174791687709816E-3</v>
      </c>
      <c r="AU1265" s="5">
        <f t="shared" si="1494"/>
        <v>1.3979128626358211E-3</v>
      </c>
      <c r="AV1265" s="5">
        <f t="shared" si="1495"/>
        <v>2.9210291250715976E-4</v>
      </c>
      <c r="AW1265" s="5">
        <f t="shared" si="1496"/>
        <v>2.2043066863232686E-6</v>
      </c>
      <c r="AX1265" s="5">
        <f t="shared" si="1497"/>
        <v>2.9372575635988057E-5</v>
      </c>
      <c r="AY1265" s="5">
        <f t="shared" si="1498"/>
        <v>5.7110914100666654E-5</v>
      </c>
      <c r="AZ1265" s="5">
        <f t="shared" si="1499"/>
        <v>5.5522139934801263E-5</v>
      </c>
      <c r="BA1265" s="5">
        <f t="shared" si="1500"/>
        <v>3.5985042689691058E-5</v>
      </c>
      <c r="BB1265" s="5">
        <f t="shared" si="1501"/>
        <v>1.7491985614650675E-5</v>
      </c>
      <c r="BC1265" s="5">
        <f t="shared" si="1502"/>
        <v>6.8021497349686311E-6</v>
      </c>
      <c r="BD1265" s="5">
        <f t="shared" si="1503"/>
        <v>4.6548945675582761E-3</v>
      </c>
      <c r="BE1265" s="5">
        <f t="shared" si="1504"/>
        <v>3.8906810200851679E-3</v>
      </c>
      <c r="BF1265" s="5">
        <f t="shared" si="1505"/>
        <v>1.6259658065672668E-3</v>
      </c>
      <c r="BG1265" s="5">
        <f t="shared" si="1506"/>
        <v>4.5300806216663672E-4</v>
      </c>
      <c r="BH1265" s="5">
        <f t="shared" si="1507"/>
        <v>9.4658957568066859E-5</v>
      </c>
      <c r="BI1265" s="5">
        <f t="shared" si="1508"/>
        <v>1.582367996722686E-5</v>
      </c>
      <c r="BJ1265" s="8">
        <f t="shared" si="1509"/>
        <v>0.15406920515163555</v>
      </c>
      <c r="BK1265" s="8">
        <f t="shared" si="1510"/>
        <v>0.21203696782574061</v>
      </c>
      <c r="BL1265" s="8">
        <f t="shared" si="1511"/>
        <v>0.55403004331565764</v>
      </c>
      <c r="BM1265" s="8">
        <f t="shared" si="1512"/>
        <v>0.52188212282070578</v>
      </c>
      <c r="BN1265" s="8">
        <f t="shared" si="1513"/>
        <v>0.47418978325918953</v>
      </c>
    </row>
    <row r="1266" spans="1:66" x14ac:dyDescent="0.25">
      <c r="A1266" t="s">
        <v>31</v>
      </c>
      <c r="B1266" t="s">
        <v>200</v>
      </c>
      <c r="C1266" t="s">
        <v>201</v>
      </c>
      <c r="D1266" s="7" t="s">
        <v>531</v>
      </c>
      <c r="E1266">
        <f>VLOOKUP(A1266,home!$A$2:$E$405,3,FALSE)</f>
        <v>1.5143</v>
      </c>
      <c r="F1266">
        <f>VLOOKUP(B1266,home!$B$2:$E$405,3,FALSE)</f>
        <v>0.22009999999999999</v>
      </c>
      <c r="G1266">
        <f>VLOOKUP(C1266,away!$B$2:$E$405,4,FALSE)</f>
        <v>0.88049999999999995</v>
      </c>
      <c r="H1266">
        <f>VLOOKUP(A1266,away!$A$2:$E$405,3,FALSE)</f>
        <v>1.3714</v>
      </c>
      <c r="I1266">
        <f>VLOOKUP(C1266,away!$B$2:$E$405,3,FALSE)</f>
        <v>0.72919999999999996</v>
      </c>
      <c r="J1266">
        <f>VLOOKUP(B1266,home!$B$2:$E$405,4,FALSE)</f>
        <v>0.97219999999999995</v>
      </c>
      <c r="K1266" s="3">
        <f t="shared" si="1458"/>
        <v>0.29346838711500001</v>
      </c>
      <c r="L1266" s="3">
        <f t="shared" si="1459"/>
        <v>0.97222418833599999</v>
      </c>
      <c r="M1266" s="5">
        <f t="shared" si="1460"/>
        <v>0.28204389180664186</v>
      </c>
      <c r="N1266" s="5">
        <f t="shared" si="1461"/>
        <v>8.2770966024132753E-2</v>
      </c>
      <c r="O1266" s="5">
        <f t="shared" si="1462"/>
        <v>0.27420989378683902</v>
      </c>
      <c r="P1266" s="5">
        <f t="shared" si="1463"/>
        <v>8.0471935260599092E-2</v>
      </c>
      <c r="Q1266" s="5">
        <f t="shared" si="1464"/>
        <v>1.2145330949526347E-2</v>
      </c>
      <c r="R1266" s="5">
        <f t="shared" si="1465"/>
        <v>0.13329674571030514</v>
      </c>
      <c r="S1266" s="5">
        <f t="shared" si="1466"/>
        <v>5.7400040850960499E-3</v>
      </c>
      <c r="T1266" s="5">
        <f t="shared" si="1467"/>
        <v>1.1807984524475354E-2</v>
      </c>
      <c r="U1266" s="5">
        <f t="shared" si="1468"/>
        <v>3.9118380971281543E-2</v>
      </c>
      <c r="V1266" s="5">
        <f t="shared" si="1469"/>
        <v>1.8196901284195645E-4</v>
      </c>
      <c r="W1266" s="5">
        <f t="shared" si="1470"/>
        <v>1.1880902282451298E-3</v>
      </c>
      <c r="X1266" s="5">
        <f t="shared" si="1471"/>
        <v>1.1550900578255544E-3</v>
      </c>
      <c r="Y1266" s="5">
        <f t="shared" si="1472"/>
        <v>5.6150324696221639E-4</v>
      </c>
      <c r="Z1266" s="5">
        <f t="shared" si="1473"/>
        <v>4.3198106802010541E-2</v>
      </c>
      <c r="AA1266" s="5">
        <f t="shared" si="1474"/>
        <v>1.2677278729607543E-2</v>
      </c>
      <c r="AB1266" s="5">
        <f t="shared" si="1475"/>
        <v>1.8601902708926105E-3</v>
      </c>
      <c r="AC1266" s="5">
        <f t="shared" si="1476"/>
        <v>3.2449290354805794E-6</v>
      </c>
      <c r="AD1266" s="5">
        <f t="shared" si="1477"/>
        <v>8.7166730757547612E-5</v>
      </c>
      <c r="AE1266" s="5">
        <f t="shared" si="1478"/>
        <v>8.4745604060659378E-5</v>
      </c>
      <c r="AF1266" s="5">
        <f t="shared" si="1479"/>
        <v>4.1195863061459296E-5</v>
      </c>
      <c r="AG1266" s="5">
        <f t="shared" si="1480"/>
        <v>1.3350538175909422E-5</v>
      </c>
      <c r="AH1266" s="5">
        <f t="shared" si="1481"/>
        <v>1.0499561080809133E-2</v>
      </c>
      <c r="AI1266" s="5">
        <f t="shared" si="1482"/>
        <v>3.081289255800482E-3</v>
      </c>
      <c r="AJ1266" s="5">
        <f t="shared" si="1483"/>
        <v>4.5213049406727296E-4</v>
      </c>
      <c r="AK1266" s="5">
        <f t="shared" si="1484"/>
        <v>4.4228668953143568E-5</v>
      </c>
      <c r="AL1266" s="5">
        <f t="shared" si="1485"/>
        <v>3.7033345072042772E-8</v>
      </c>
      <c r="AM1266" s="5">
        <f t="shared" si="1486"/>
        <v>5.1161359771009938E-6</v>
      </c>
      <c r="AN1266" s="5">
        <f t="shared" si="1487"/>
        <v>4.9740311477536219E-6</v>
      </c>
      <c r="AO1266" s="5">
        <f t="shared" si="1488"/>
        <v>2.4179366976913739E-6</v>
      </c>
      <c r="AP1266" s="5">
        <f t="shared" si="1489"/>
        <v>7.8359218112027467E-7</v>
      </c>
      <c r="AQ1266" s="5">
        <f t="shared" si="1490"/>
        <v>1.9045681806902371E-7</v>
      </c>
      <c r="AR1266" s="5">
        <f t="shared" si="1491"/>
        <v>2.0415854499347833E-3</v>
      </c>
      <c r="AS1266" s="5">
        <f t="shared" si="1492"/>
        <v>5.991407891498124E-4</v>
      </c>
      <c r="AT1266" s="5">
        <f t="shared" si="1493"/>
        <v>8.791444052330185E-5</v>
      </c>
      <c r="AU1266" s="5">
        <f t="shared" si="1494"/>
        <v>8.6000363548303322E-6</v>
      </c>
      <c r="AV1266" s="5">
        <f t="shared" si="1495"/>
        <v>6.3095969954560537E-7</v>
      </c>
      <c r="AW1266" s="5">
        <f t="shared" si="1496"/>
        <v>2.935068139800106E-10</v>
      </c>
      <c r="AX1266" s="5">
        <f t="shared" si="1497"/>
        <v>2.5023736224347545E-7</v>
      </c>
      <c r="AY1266" s="5">
        <f t="shared" si="1498"/>
        <v>2.4328681639850454E-7</v>
      </c>
      <c r="AZ1266" s="5">
        <f t="shared" si="1499"/>
        <v>1.1826466380294275E-7</v>
      </c>
      <c r="BA1266" s="5">
        <f t="shared" si="1500"/>
        <v>3.8326588924881976E-8</v>
      </c>
      <c r="BB1266" s="5">
        <f t="shared" si="1501"/>
        <v>9.3155092022952256E-9</v>
      </c>
      <c r="BC1266" s="5">
        <f t="shared" si="1502"/>
        <v>1.8113526746276035E-9</v>
      </c>
      <c r="BD1266" s="5">
        <f t="shared" si="1503"/>
        <v>3.3081312616357184E-4</v>
      </c>
      <c r="BE1266" s="5">
        <f t="shared" si="1504"/>
        <v>9.7083194571694428E-5</v>
      </c>
      <c r="BF1266" s="5">
        <f t="shared" si="1505"/>
        <v>1.4245424263463442E-5</v>
      </c>
      <c r="BG1266" s="5">
        <f t="shared" si="1506"/>
        <v>1.3935272274558344E-6</v>
      </c>
      <c r="BH1266" s="5">
        <f t="shared" si="1507"/>
        <v>1.0223904696057537E-7</v>
      </c>
      <c r="BI1266" s="5">
        <f t="shared" si="1508"/>
        <v>6.0007856423389615E-9</v>
      </c>
      <c r="BJ1266" s="8">
        <f t="shared" si="1509"/>
        <v>0.10986956716233795</v>
      </c>
      <c r="BK1266" s="8">
        <f t="shared" si="1510"/>
        <v>0.36844132541437591</v>
      </c>
      <c r="BL1266" s="8">
        <f t="shared" si="1511"/>
        <v>0.47842121415627697</v>
      </c>
      <c r="BM1266" s="8">
        <f t="shared" si="1512"/>
        <v>0.1349912070036475</v>
      </c>
      <c r="BN1266" s="8">
        <f t="shared" si="1513"/>
        <v>0.86493876353804411</v>
      </c>
    </row>
    <row r="1267" spans="1:66" x14ac:dyDescent="0.25">
      <c r="A1267" t="s">
        <v>31</v>
      </c>
      <c r="B1267" t="s">
        <v>198</v>
      </c>
      <c r="C1267" t="s">
        <v>341</v>
      </c>
      <c r="D1267" s="7" t="s">
        <v>531</v>
      </c>
      <c r="E1267">
        <f>VLOOKUP(A1267,home!$A$2:$E$405,3,FALSE)</f>
        <v>1.5143</v>
      </c>
      <c r="F1267">
        <f>VLOOKUP(B1267,home!$B$2:$E$405,3,FALSE)</f>
        <v>1.1006</v>
      </c>
      <c r="G1267">
        <f>VLOOKUP(C1267,away!$B$2:$E$405,4,FALSE)</f>
        <v>1.1006</v>
      </c>
      <c r="H1267">
        <f>VLOOKUP(A1267,away!$A$2:$E$405,3,FALSE)</f>
        <v>1.3714</v>
      </c>
      <c r="I1267">
        <f>VLOOKUP(C1267,away!$B$2:$E$405,3,FALSE)</f>
        <v>1.7014</v>
      </c>
      <c r="J1267">
        <f>VLOOKUP(B1267,home!$B$2:$E$405,4,FALSE)</f>
        <v>0.72919999999999996</v>
      </c>
      <c r="K1267" s="3">
        <f t="shared" si="1458"/>
        <v>1.8343024211480001</v>
      </c>
      <c r="L1267" s="3">
        <f t="shared" si="1459"/>
        <v>1.7014423308320001</v>
      </c>
      <c r="M1267" s="5">
        <f t="shared" si="1460"/>
        <v>2.913704903192052E-2</v>
      </c>
      <c r="N1267" s="5">
        <f t="shared" si="1461"/>
        <v>5.3446159584359804E-2</v>
      </c>
      <c r="O1267" s="5">
        <f t="shared" si="1462"/>
        <v>4.9575008618437111E-2</v>
      </c>
      <c r="P1267" s="5">
        <f t="shared" si="1463"/>
        <v>9.0935558337232172E-2</v>
      </c>
      <c r="Q1267" s="5">
        <f t="shared" si="1464"/>
        <v>4.9018209963326793E-2</v>
      </c>
      <c r="R1267" s="5">
        <f t="shared" si="1465"/>
        <v>4.2174509107385086E-2</v>
      </c>
      <c r="S1267" s="5">
        <f t="shared" si="1466"/>
        <v>7.0951555192196356E-2</v>
      </c>
      <c r="T1267" s="5">
        <f t="shared" si="1467"/>
        <v>8.3401657413215105E-2</v>
      </c>
      <c r="U1267" s="5">
        <f t="shared" si="1468"/>
        <v>7.736080416640484E-2</v>
      </c>
      <c r="V1267" s="5">
        <f t="shared" si="1469"/>
        <v>2.4604105619118719E-2</v>
      </c>
      <c r="W1267" s="5">
        <f t="shared" si="1470"/>
        <v>2.9971407072023788E-2</v>
      </c>
      <c r="X1267" s="5">
        <f t="shared" si="1471"/>
        <v>5.0994620706938838E-2</v>
      </c>
      <c r="Y1267" s="5">
        <f t="shared" si="1472"/>
        <v>4.3382203157753908E-2</v>
      </c>
      <c r="Z1267" s="5">
        <f t="shared" si="1473"/>
        <v>2.3919165025788228E-2</v>
      </c>
      <c r="AA1267" s="5">
        <f t="shared" si="1474"/>
        <v>4.3874982318641918E-2</v>
      </c>
      <c r="AB1267" s="5">
        <f t="shared" si="1475"/>
        <v>4.0239993147455286E-2</v>
      </c>
      <c r="AC1267" s="5">
        <f t="shared" si="1476"/>
        <v>4.7992765143521996E-3</v>
      </c>
      <c r="AD1267" s="5">
        <f t="shared" si="1477"/>
        <v>1.3744156139356383E-2</v>
      </c>
      <c r="AE1267" s="5">
        <f t="shared" si="1478"/>
        <v>2.3384889057065462E-2</v>
      </c>
      <c r="AF1267" s="5">
        <f t="shared" si="1479"/>
        <v>1.9894020071750604E-2</v>
      </c>
      <c r="AG1267" s="5">
        <f t="shared" si="1480"/>
        <v>1.1282842626832646E-2</v>
      </c>
      <c r="AH1267" s="5">
        <f t="shared" si="1481"/>
        <v>1.0174269973258102E-2</v>
      </c>
      <c r="AI1267" s="5">
        <f t="shared" si="1482"/>
        <v>1.8662688045360736E-2</v>
      </c>
      <c r="AJ1267" s="5">
        <f t="shared" si="1483"/>
        <v>1.7116506933367519E-2</v>
      </c>
      <c r="AK1267" s="5">
        <f t="shared" si="1484"/>
        <v>1.0465616703157524E-2</v>
      </c>
      <c r="AL1267" s="5">
        <f t="shared" si="1485"/>
        <v>5.9913396029812797E-4</v>
      </c>
      <c r="AM1267" s="5">
        <f t="shared" si="1486"/>
        <v>5.0421877766115078E-3</v>
      </c>
      <c r="AN1267" s="5">
        <f t="shared" si="1487"/>
        <v>8.5789917231305027E-3</v>
      </c>
      <c r="AO1267" s="5">
        <f t="shared" si="1488"/>
        <v>7.2983298367958029E-3</v>
      </c>
      <c r="AP1267" s="5">
        <f t="shared" si="1489"/>
        <v>4.1392291095661933E-3</v>
      </c>
      <c r="AQ1267" s="5">
        <f t="shared" si="1490"/>
        <v>1.7606649060069933E-3</v>
      </c>
      <c r="AR1267" s="5">
        <f t="shared" si="1491"/>
        <v>3.4621867235628558E-3</v>
      </c>
      <c r="AS1267" s="5">
        <f t="shared" si="1492"/>
        <v>6.3506974894978084E-3</v>
      </c>
      <c r="AT1267" s="5">
        <f t="shared" si="1493"/>
        <v>5.8245498904821785E-3</v>
      </c>
      <c r="AU1267" s="5">
        <f t="shared" si="1494"/>
        <v>3.5613286554029267E-3</v>
      </c>
      <c r="AV1267" s="5">
        <f t="shared" si="1495"/>
        <v>1.6331384437773351E-3</v>
      </c>
      <c r="AW1267" s="5">
        <f t="shared" si="1496"/>
        <v>5.1940916584719739E-5</v>
      </c>
      <c r="AX1267" s="5">
        <f t="shared" si="1497"/>
        <v>1.5414828744202227E-3</v>
      </c>
      <c r="AY1267" s="5">
        <f t="shared" si="1498"/>
        <v>2.6227442147911547E-3</v>
      </c>
      <c r="AZ1267" s="5">
        <f t="shared" si="1499"/>
        <v>2.2312240149952038E-3</v>
      </c>
      <c r="BA1267" s="5">
        <f t="shared" si="1500"/>
        <v>1.2654329962272575E-3</v>
      </c>
      <c r="BB1267" s="5">
        <f t="shared" si="1501"/>
        <v>5.3826531665315705E-4</v>
      </c>
      <c r="BC1267" s="5">
        <f t="shared" si="1502"/>
        <v>1.8316547899447426E-4</v>
      </c>
      <c r="BD1267" s="5">
        <f t="shared" si="1503"/>
        <v>9.8178517478573319E-4</v>
      </c>
      <c r="BE1267" s="5">
        <f t="shared" si="1504"/>
        <v>1.8008909231566829E-3</v>
      </c>
      <c r="BF1267" s="5">
        <f t="shared" si="1505"/>
        <v>1.6516892902848804E-3</v>
      </c>
      <c r="BG1267" s="5">
        <f t="shared" si="1506"/>
        <v>1.0098992213845926E-3</v>
      </c>
      <c r="BH1267" s="5">
        <f t="shared" si="1507"/>
        <v>4.6311514672530964E-4</v>
      </c>
      <c r="BI1267" s="5">
        <f t="shared" si="1508"/>
        <v>1.6989864698170921E-4</v>
      </c>
      <c r="BJ1267" s="8">
        <f t="shared" si="1509"/>
        <v>0.41372188404081589</v>
      </c>
      <c r="BK1267" s="8">
        <f t="shared" si="1510"/>
        <v>0.22364942286990924</v>
      </c>
      <c r="BL1267" s="8">
        <f t="shared" si="1511"/>
        <v>0.33655355861951014</v>
      </c>
      <c r="BM1267" s="8">
        <f t="shared" si="1512"/>
        <v>0.68098673261515541</v>
      </c>
      <c r="BN1267" s="8">
        <f t="shared" si="1513"/>
        <v>0.31428649464266145</v>
      </c>
    </row>
    <row r="1268" spans="1:66" x14ac:dyDescent="0.25">
      <c r="A1268" t="s">
        <v>31</v>
      </c>
      <c r="B1268" t="s">
        <v>202</v>
      </c>
      <c r="C1268" t="s">
        <v>187</v>
      </c>
      <c r="D1268" s="7" t="s">
        <v>531</v>
      </c>
      <c r="E1268">
        <f>VLOOKUP(A1268,home!$A$2:$E$405,3,FALSE)</f>
        <v>1.5143</v>
      </c>
      <c r="F1268">
        <f>VLOOKUP(B1268,home!$B$2:$E$405,3,FALSE)</f>
        <v>1.1006</v>
      </c>
      <c r="G1268">
        <f>VLOOKUP(C1268,away!$B$2:$E$405,4,FALSE)</f>
        <v>1.1006</v>
      </c>
      <c r="H1268">
        <f>VLOOKUP(A1268,away!$A$2:$E$405,3,FALSE)</f>
        <v>1.3714</v>
      </c>
      <c r="I1268">
        <f>VLOOKUP(C1268,away!$B$2:$E$405,3,FALSE)</f>
        <v>1.2153</v>
      </c>
      <c r="J1268">
        <f>VLOOKUP(B1268,home!$B$2:$E$405,4,FALSE)</f>
        <v>0.72919999999999996</v>
      </c>
      <c r="K1268" s="3">
        <f t="shared" si="1458"/>
        <v>1.8343024211480001</v>
      </c>
      <c r="L1268" s="3">
        <f t="shared" si="1459"/>
        <v>1.215330236664</v>
      </c>
      <c r="M1268" s="5">
        <f t="shared" si="1460"/>
        <v>4.7376324517752706E-2</v>
      </c>
      <c r="N1268" s="5">
        <f t="shared" si="1461"/>
        <v>8.6902506768007148E-2</v>
      </c>
      <c r="O1268" s="5">
        <f t="shared" si="1462"/>
        <v>5.7577879688430866E-2</v>
      </c>
      <c r="P1268" s="5">
        <f t="shared" si="1463"/>
        <v>0.105615244117057</v>
      </c>
      <c r="Q1268" s="5">
        <f t="shared" si="1464"/>
        <v>7.9702739284192997E-2</v>
      </c>
      <c r="R1268" s="5">
        <f t="shared" si="1465"/>
        <v>3.4988069074176002E-2</v>
      </c>
      <c r="S1268" s="5">
        <f t="shared" si="1466"/>
        <v>5.8861572227525451E-2</v>
      </c>
      <c r="T1268" s="5">
        <f t="shared" si="1467"/>
        <v>9.6865148997027375E-2</v>
      </c>
      <c r="U1268" s="5">
        <f t="shared" si="1468"/>
        <v>6.417869981405451E-2</v>
      </c>
      <c r="V1268" s="5">
        <f t="shared" si="1469"/>
        <v>1.4579901537093201E-2</v>
      </c>
      <c r="W1268" s="5">
        <f t="shared" si="1470"/>
        <v>4.8732975880374348E-2</v>
      </c>
      <c r="X1268" s="5">
        <f t="shared" si="1471"/>
        <v>5.9226659110036363E-2</v>
      </c>
      <c r="Y1268" s="5">
        <f t="shared" si="1472"/>
        <v>3.5989974816509271E-2</v>
      </c>
      <c r="Z1268" s="5">
        <f t="shared" si="1473"/>
        <v>1.417401942277823E-2</v>
      </c>
      <c r="AA1268" s="5">
        <f t="shared" si="1474"/>
        <v>2.5999438144600887E-2</v>
      </c>
      <c r="AB1268" s="5">
        <f t="shared" si="1475"/>
        <v>2.3845416168564539E-2</v>
      </c>
      <c r="AC1268" s="5">
        <f t="shared" si="1476"/>
        <v>2.0314205931405431E-3</v>
      </c>
      <c r="AD1268" s="5">
        <f t="shared" si="1477"/>
        <v>2.2347753911779442E-2</v>
      </c>
      <c r="AE1268" s="5">
        <f t="shared" si="1478"/>
        <v>2.7159901050511741E-2</v>
      </c>
      <c r="AF1268" s="5">
        <f t="shared" si="1479"/>
        <v>1.6504124485744627E-2</v>
      </c>
      <c r="AG1268" s="5">
        <f t="shared" si="1480"/>
        <v>6.6859871723973768E-3</v>
      </c>
      <c r="AH1268" s="5">
        <f t="shared" si="1481"/>
        <v>4.3065285948912999E-3</v>
      </c>
      <c r="AI1268" s="5">
        <f t="shared" si="1482"/>
        <v>7.8994758283522076E-3</v>
      </c>
      <c r="AJ1268" s="5">
        <f t="shared" si="1483"/>
        <v>7.2450138188732789E-3</v>
      </c>
      <c r="AK1268" s="5">
        <f t="shared" si="1484"/>
        <v>4.4298487964033245E-3</v>
      </c>
      <c r="AL1268" s="5">
        <f t="shared" si="1485"/>
        <v>1.8114447165994051E-4</v>
      </c>
      <c r="AM1268" s="5">
        <f t="shared" si="1486"/>
        <v>8.1985078215193359E-3</v>
      </c>
      <c r="AN1268" s="5">
        <f t="shared" si="1487"/>
        <v>9.963894451018751E-3</v>
      </c>
      <c r="AO1268" s="5">
        <f t="shared" si="1488"/>
        <v>6.0547111006258678E-3</v>
      </c>
      <c r="AP1268" s="5">
        <f t="shared" si="1489"/>
        <v>2.4528244916185941E-3</v>
      </c>
      <c r="AQ1268" s="5">
        <f t="shared" si="1490"/>
        <v>7.4524794247352033E-4</v>
      </c>
      <c r="AR1268" s="5">
        <f t="shared" si="1491"/>
        <v>1.0467708832859054E-3</v>
      </c>
      <c r="AS1268" s="5">
        <f t="shared" si="1492"/>
        <v>1.9200943655985671E-3</v>
      </c>
      <c r="AT1268" s="5">
        <f t="shared" si="1493"/>
        <v>1.7610168718250425E-3</v>
      </c>
      <c r="AU1268" s="5">
        <f t="shared" si="1494"/>
        <v>1.0767458372237177E-3</v>
      </c>
      <c r="AV1268" s="5">
        <f t="shared" si="1495"/>
        <v>4.93769374045124E-4</v>
      </c>
      <c r="AW1268" s="5">
        <f t="shared" si="1496"/>
        <v>1.1217286851351113E-5</v>
      </c>
      <c r="AX1268" s="5">
        <f t="shared" si="1497"/>
        <v>2.5064237911356212E-3</v>
      </c>
      <c r="AY1268" s="5">
        <f t="shared" si="1498"/>
        <v>3.046132619261135E-3</v>
      </c>
      <c r="AZ1268" s="5">
        <f t="shared" si="1499"/>
        <v>1.8510285385382828E-3</v>
      </c>
      <c r="BA1268" s="5">
        <f t="shared" si="1500"/>
        <v>7.4987031727118288E-4</v>
      </c>
      <c r="BB1268" s="5">
        <f t="shared" si="1501"/>
        <v>2.2783501753912387E-4</v>
      </c>
      <c r="BC1268" s="5">
        <f t="shared" si="1502"/>
        <v>5.5378957157234003E-5</v>
      </c>
      <c r="BD1268" s="5">
        <f t="shared" si="1503"/>
        <v>2.1202871755280717E-4</v>
      </c>
      <c r="BE1268" s="5">
        <f t="shared" si="1504"/>
        <v>3.8892478996001967E-4</v>
      </c>
      <c r="BF1268" s="5">
        <f t="shared" si="1505"/>
        <v>3.5670284193407077E-4</v>
      </c>
      <c r="BG1268" s="5">
        <f t="shared" si="1506"/>
        <v>2.181002955300128E-4</v>
      </c>
      <c r="BH1268" s="5">
        <f t="shared" si="1507"/>
        <v>1.0001547503594921E-4</v>
      </c>
      <c r="BI1268" s="5">
        <f t="shared" si="1508"/>
        <v>3.6691725602141771E-5</v>
      </c>
      <c r="BJ1268" s="8">
        <f t="shared" si="1509"/>
        <v>0.51596962652473921</v>
      </c>
      <c r="BK1268" s="8">
        <f t="shared" si="1510"/>
        <v>0.23169174008348994</v>
      </c>
      <c r="BL1268" s="8">
        <f t="shared" si="1511"/>
        <v>0.23808123110594023</v>
      </c>
      <c r="BM1268" s="8">
        <f t="shared" si="1512"/>
        <v>0.58471893835492117</v>
      </c>
      <c r="BN1268" s="8">
        <f t="shared" si="1513"/>
        <v>0.41216276344961672</v>
      </c>
    </row>
    <row r="1269" spans="1:66" x14ac:dyDescent="0.25">
      <c r="A1269" t="s">
        <v>31</v>
      </c>
      <c r="B1269" t="s">
        <v>345</v>
      </c>
      <c r="C1269" t="s">
        <v>32</v>
      </c>
      <c r="D1269" s="7" t="s">
        <v>531</v>
      </c>
      <c r="E1269">
        <f>VLOOKUP(A1269,home!$A$2:$E$405,3,FALSE)</f>
        <v>1.5143</v>
      </c>
      <c r="F1269">
        <f>VLOOKUP(B1269,home!$B$2:$E$405,3,FALSE)</f>
        <v>1.5408999999999999</v>
      </c>
      <c r="G1269">
        <f>VLOOKUP(C1269,away!$B$2:$E$405,4,FALSE)</f>
        <v>0.66039999999999999</v>
      </c>
      <c r="H1269">
        <f>VLOOKUP(A1269,away!$A$2:$E$405,3,FALSE)</f>
        <v>1.3714</v>
      </c>
      <c r="I1269">
        <f>VLOOKUP(C1269,away!$B$2:$E$405,3,FALSE)</f>
        <v>0.72919999999999996</v>
      </c>
      <c r="J1269">
        <f>VLOOKUP(B1269,home!$B$2:$E$405,4,FALSE)</f>
        <v>1.4583999999999999</v>
      </c>
      <c r="K1269" s="3">
        <f t="shared" si="1458"/>
        <v>1.5409673681479998</v>
      </c>
      <c r="L1269" s="3">
        <f t="shared" si="1459"/>
        <v>1.4584362849919998</v>
      </c>
      <c r="M1269" s="5">
        <f t="shared" si="1460"/>
        <v>4.9816767584390846E-2</v>
      </c>
      <c r="N1269" s="5">
        <f t="shared" si="1461"/>
        <v>7.6766013234159353E-2</v>
      </c>
      <c r="O1269" s="5">
        <f t="shared" si="1462"/>
        <v>7.2654581446088856E-2</v>
      </c>
      <c r="P1269" s="5">
        <f t="shared" si="1463"/>
        <v>0.11195833915487405</v>
      </c>
      <c r="Q1269" s="5">
        <f t="shared" si="1464"/>
        <v>5.9146960688328538E-2</v>
      </c>
      <c r="R1269" s="5">
        <f t="shared" si="1465"/>
        <v>5.2981038925941269E-2</v>
      </c>
      <c r="S1269" s="5">
        <f t="shared" si="1466"/>
        <v>6.2903869089276851E-2</v>
      </c>
      <c r="T1269" s="5">
        <f t="shared" si="1467"/>
        <v>8.6262073614853718E-2</v>
      </c>
      <c r="U1269" s="5">
        <f t="shared" si="1468"/>
        <v>8.1642052115454444E-2</v>
      </c>
      <c r="V1269" s="5">
        <f t="shared" si="1469"/>
        <v>1.5707814080248499E-2</v>
      </c>
      <c r="W1269" s="5">
        <f t="shared" si="1470"/>
        <v>3.0381178781948941E-2</v>
      </c>
      <c r="X1269" s="5">
        <f t="shared" si="1471"/>
        <v>4.4309013516423384E-2</v>
      </c>
      <c r="Y1269" s="5">
        <f t="shared" si="1472"/>
        <v>3.2310936532276416E-2</v>
      </c>
      <c r="Z1269" s="5">
        <f t="shared" si="1473"/>
        <v>2.5756489862055431E-2</v>
      </c>
      <c r="AA1269" s="5">
        <f t="shared" si="1474"/>
        <v>3.9689910395462193E-2</v>
      </c>
      <c r="AB1269" s="5">
        <f t="shared" si="1475"/>
        <v>3.0580428382062666E-2</v>
      </c>
      <c r="AC1269" s="5">
        <f t="shared" si="1476"/>
        <v>2.2063615092034797E-3</v>
      </c>
      <c r="AD1269" s="5">
        <f t="shared" si="1477"/>
        <v>1.1704101277213433E-2</v>
      </c>
      <c r="AE1269" s="5">
        <f t="shared" si="1478"/>
        <v>1.7069685985909279E-2</v>
      </c>
      <c r="AF1269" s="5">
        <f t="shared" si="1479"/>
        <v>1.2447524707634766E-2</v>
      </c>
      <c r="AG1269" s="5">
        <f t="shared" si="1480"/>
        <v>6.0513072306496579E-3</v>
      </c>
      <c r="AH1269" s="5">
        <f t="shared" si="1481"/>
        <v>9.3910498472125643E-3</v>
      </c>
      <c r="AI1269" s="5">
        <f t="shared" si="1482"/>
        <v>1.4471301367205818E-2</v>
      </c>
      <c r="AJ1269" s="5">
        <f t="shared" si="1483"/>
        <v>1.1149901590749854E-2</v>
      </c>
      <c r="AK1269" s="5">
        <f t="shared" si="1484"/>
        <v>5.7272115031356654E-3</v>
      </c>
      <c r="AL1269" s="5">
        <f t="shared" si="1485"/>
        <v>1.9834331460964725E-4</v>
      </c>
      <c r="AM1269" s="5">
        <f t="shared" si="1486"/>
        <v>3.6071276283370412E-3</v>
      </c>
      <c r="AN1269" s="5">
        <f t="shared" si="1487"/>
        <v>5.2607658177638772E-3</v>
      </c>
      <c r="AO1269" s="5">
        <f t="shared" si="1488"/>
        <v>3.8362458777362251E-3</v>
      </c>
      <c r="AP1269" s="5">
        <f t="shared" si="1489"/>
        <v>1.8649733954138308E-3</v>
      </c>
      <c r="AQ1269" s="5">
        <f t="shared" si="1490"/>
        <v>6.7998621760406621E-4</v>
      </c>
      <c r="AR1269" s="5">
        <f t="shared" si="1491"/>
        <v>2.7392495702686765E-3</v>
      </c>
      <c r="AS1269" s="5">
        <f t="shared" si="1492"/>
        <v>4.2210942009974616E-3</v>
      </c>
      <c r="AT1269" s="5">
        <f t="shared" si="1493"/>
        <v>3.2522842108079217E-3</v>
      </c>
      <c r="AU1269" s="5">
        <f t="shared" si="1494"/>
        <v>1.6705546135993257E-3</v>
      </c>
      <c r="AV1269" s="5">
        <f t="shared" si="1495"/>
        <v>6.435675365664131E-4</v>
      </c>
      <c r="AW1269" s="5">
        <f t="shared" si="1496"/>
        <v>1.2382147374459681E-5</v>
      </c>
      <c r="AX1269" s="5">
        <f t="shared" si="1497"/>
        <v>9.2641099466874582E-4</v>
      </c>
      <c r="AY1269" s="5">
        <f t="shared" si="1498"/>
        <v>1.3511114094404289E-3</v>
      </c>
      <c r="AZ1269" s="5">
        <f t="shared" si="1499"/>
        <v>9.8525495229730229E-4</v>
      </c>
      <c r="BA1269" s="5">
        <f t="shared" si="1500"/>
        <v>4.7897719079948234E-4</v>
      </c>
      <c r="BB1269" s="5">
        <f t="shared" si="1501"/>
        <v>1.7463942868637544E-4</v>
      </c>
      <c r="BC1269" s="5">
        <f t="shared" si="1502"/>
        <v>5.0940095917296543E-5</v>
      </c>
      <c r="BD1269" s="5">
        <f t="shared" si="1503"/>
        <v>6.6583682782142973E-4</v>
      </c>
      <c r="BE1269" s="5">
        <f t="shared" si="1504"/>
        <v>1.0260328241840015E-3</v>
      </c>
      <c r="BF1269" s="5">
        <f t="shared" si="1505"/>
        <v>7.9054155035814021E-4</v>
      </c>
      <c r="BG1269" s="5">
        <f t="shared" si="1506"/>
        <v>4.0606624408900759E-4</v>
      </c>
      <c r="BH1269" s="5">
        <f t="shared" si="1507"/>
        <v>1.5643370786189539E-4</v>
      </c>
      <c r="BI1269" s="5">
        <f t="shared" si="1508"/>
        <v>4.8211847818715545E-5</v>
      </c>
      <c r="BJ1269" s="8">
        <f t="shared" si="1509"/>
        <v>0.39566522857806208</v>
      </c>
      <c r="BK1269" s="8">
        <f t="shared" si="1510"/>
        <v>0.24414260614204378</v>
      </c>
      <c r="BL1269" s="8">
        <f t="shared" si="1511"/>
        <v>0.33390734870768635</v>
      </c>
      <c r="BM1269" s="8">
        <f t="shared" si="1512"/>
        <v>0.57480924299399883</v>
      </c>
      <c r="BN1269" s="8">
        <f t="shared" si="1513"/>
        <v>0.42332370103378292</v>
      </c>
    </row>
    <row r="1270" spans="1:66" x14ac:dyDescent="0.25">
      <c r="A1270" t="s">
        <v>282</v>
      </c>
      <c r="B1270" t="s">
        <v>307</v>
      </c>
      <c r="C1270" t="s">
        <v>33</v>
      </c>
      <c r="D1270" s="7" t="s">
        <v>531</v>
      </c>
      <c r="E1270">
        <f>VLOOKUP(A1270,home!$A$2:$E$405,3,FALSE)</f>
        <v>1.6571</v>
      </c>
      <c r="F1270">
        <f>VLOOKUP(B1270,home!$B$2:$E$405,3,FALSE)</f>
        <v>1.4080999999999999</v>
      </c>
      <c r="G1270">
        <f>VLOOKUP(C1270,away!$B$2:$E$405,4,FALSE)</f>
        <v>0</v>
      </c>
      <c r="H1270">
        <f>VLOOKUP(A1270,away!$A$2:$E$405,3,FALSE)</f>
        <v>1.3714</v>
      </c>
      <c r="I1270">
        <f>VLOOKUP(C1270,away!$B$2:$E$405,3,FALSE)</f>
        <v>1.2153</v>
      </c>
      <c r="J1270">
        <f>VLOOKUP(B1270,home!$B$2:$E$405,4,FALSE)</f>
        <v>1.4583999999999999</v>
      </c>
      <c r="K1270" s="3">
        <f t="shared" si="1458"/>
        <v>0</v>
      </c>
      <c r="L1270" s="3">
        <f t="shared" si="1459"/>
        <v>2.4306604733279999</v>
      </c>
      <c r="M1270" s="5">
        <f t="shared" si="1460"/>
        <v>8.7978705800277945E-2</v>
      </c>
      <c r="N1270" s="5">
        <f t="shared" si="1461"/>
        <v>0</v>
      </c>
      <c r="O1270" s="5">
        <f t="shared" si="1462"/>
        <v>0.21384636268328844</v>
      </c>
      <c r="P1270" s="5">
        <f t="shared" si="1463"/>
        <v>0</v>
      </c>
      <c r="Q1270" s="5">
        <f t="shared" si="1464"/>
        <v>0</v>
      </c>
      <c r="R1270" s="5">
        <f t="shared" si="1465"/>
        <v>0.25989395056961656</v>
      </c>
      <c r="S1270" s="5">
        <f t="shared" si="1466"/>
        <v>0</v>
      </c>
      <c r="T1270" s="5">
        <f t="shared" si="1467"/>
        <v>0</v>
      </c>
      <c r="U1270" s="5">
        <f t="shared" si="1468"/>
        <v>0</v>
      </c>
      <c r="V1270" s="5">
        <f t="shared" si="1469"/>
        <v>0</v>
      </c>
      <c r="W1270" s="5">
        <f t="shared" si="1470"/>
        <v>0</v>
      </c>
      <c r="X1270" s="5">
        <f t="shared" si="1471"/>
        <v>0</v>
      </c>
      <c r="Y1270" s="5">
        <f t="shared" si="1472"/>
        <v>0</v>
      </c>
      <c r="Z1270" s="5">
        <f t="shared" si="1473"/>
        <v>0.21057131763554268</v>
      </c>
      <c r="AA1270" s="5">
        <f t="shared" si="1474"/>
        <v>0</v>
      </c>
      <c r="AB1270" s="5">
        <f t="shared" si="1475"/>
        <v>0</v>
      </c>
      <c r="AC1270" s="5">
        <f t="shared" si="1476"/>
        <v>0</v>
      </c>
      <c r="AD1270" s="5">
        <f t="shared" si="1477"/>
        <v>0</v>
      </c>
      <c r="AE1270" s="5">
        <f t="shared" si="1478"/>
        <v>0</v>
      </c>
      <c r="AF1270" s="5">
        <f t="shared" si="1479"/>
        <v>0</v>
      </c>
      <c r="AG1270" s="5">
        <f t="shared" si="1480"/>
        <v>0</v>
      </c>
      <c r="AH1270" s="5">
        <f t="shared" si="1481"/>
        <v>0.12795684464832718</v>
      </c>
      <c r="AI1270" s="5">
        <f t="shared" si="1482"/>
        <v>0</v>
      </c>
      <c r="AJ1270" s="5">
        <f t="shared" si="1483"/>
        <v>0</v>
      </c>
      <c r="AK1270" s="5">
        <f t="shared" si="1484"/>
        <v>0</v>
      </c>
      <c r="AL1270" s="5">
        <f t="shared" si="1485"/>
        <v>0</v>
      </c>
      <c r="AM1270" s="5">
        <f t="shared" si="1486"/>
        <v>0</v>
      </c>
      <c r="AN1270" s="5">
        <f t="shared" si="1487"/>
        <v>0</v>
      </c>
      <c r="AO1270" s="5">
        <f t="shared" si="1488"/>
        <v>0</v>
      </c>
      <c r="AP1270" s="5">
        <f t="shared" si="1489"/>
        <v>0</v>
      </c>
      <c r="AQ1270" s="5">
        <f t="shared" si="1490"/>
        <v>0</v>
      </c>
      <c r="AR1270" s="5">
        <f t="shared" si="1491"/>
        <v>6.2203928915692062E-2</v>
      </c>
      <c r="AS1270" s="5">
        <f t="shared" si="1492"/>
        <v>0</v>
      </c>
      <c r="AT1270" s="5">
        <f t="shared" si="1493"/>
        <v>0</v>
      </c>
      <c r="AU1270" s="5">
        <f t="shared" si="1494"/>
        <v>0</v>
      </c>
      <c r="AV1270" s="5">
        <f t="shared" si="1495"/>
        <v>0</v>
      </c>
      <c r="AW1270" s="5">
        <f t="shared" si="1496"/>
        <v>0</v>
      </c>
      <c r="AX1270" s="5">
        <f t="shared" si="1497"/>
        <v>0</v>
      </c>
      <c r="AY1270" s="5">
        <f t="shared" si="1498"/>
        <v>0</v>
      </c>
      <c r="AZ1270" s="5">
        <f t="shared" si="1499"/>
        <v>0</v>
      </c>
      <c r="BA1270" s="5">
        <f t="shared" si="1500"/>
        <v>0</v>
      </c>
      <c r="BB1270" s="5">
        <f t="shared" si="1501"/>
        <v>0</v>
      </c>
      <c r="BC1270" s="5">
        <f t="shared" si="1502"/>
        <v>0</v>
      </c>
      <c r="BD1270" s="5">
        <f t="shared" si="1503"/>
        <v>2.5199438550179542E-2</v>
      </c>
      <c r="BE1270" s="5">
        <f t="shared" si="1504"/>
        <v>0</v>
      </c>
      <c r="BF1270" s="5">
        <f t="shared" si="1505"/>
        <v>0</v>
      </c>
      <c r="BG1270" s="5">
        <f t="shared" si="1506"/>
        <v>0</v>
      </c>
      <c r="BH1270" s="5">
        <f t="shared" si="1507"/>
        <v>0</v>
      </c>
      <c r="BI1270" s="5">
        <f t="shared" si="1508"/>
        <v>0</v>
      </c>
      <c r="BJ1270" s="8">
        <f t="shared" si="1509"/>
        <v>0</v>
      </c>
      <c r="BK1270" s="8">
        <f t="shared" si="1510"/>
        <v>8.7978705800277945E-2</v>
      </c>
      <c r="BL1270" s="8">
        <f t="shared" si="1511"/>
        <v>0.68910052536710387</v>
      </c>
      <c r="BM1270" s="8">
        <f t="shared" si="1512"/>
        <v>0.42593152974974141</v>
      </c>
      <c r="BN1270" s="8">
        <f t="shared" si="1513"/>
        <v>0.56171901905318289</v>
      </c>
    </row>
    <row r="1271" spans="1:66" x14ac:dyDescent="0.25">
      <c r="A1271" t="s">
        <v>282</v>
      </c>
      <c r="B1271" t="s">
        <v>319</v>
      </c>
      <c r="C1271" t="s">
        <v>195</v>
      </c>
      <c r="D1271" s="7" t="s">
        <v>531</v>
      </c>
      <c r="E1271">
        <f>VLOOKUP(A1271,home!$A$2:$E$405,3,FALSE)</f>
        <v>1.6571</v>
      </c>
      <c r="F1271">
        <f>VLOOKUP(B1271,home!$B$2:$E$405,3,FALSE)</f>
        <v>1.2069000000000001</v>
      </c>
      <c r="G1271">
        <f>VLOOKUP(C1271,away!$B$2:$E$405,4,FALSE)</f>
        <v>1.0058</v>
      </c>
      <c r="H1271">
        <f>VLOOKUP(A1271,away!$A$2:$E$405,3,FALSE)</f>
        <v>1.3714</v>
      </c>
      <c r="I1271">
        <f>VLOOKUP(C1271,away!$B$2:$E$405,3,FALSE)</f>
        <v>0.97219999999999995</v>
      </c>
      <c r="J1271">
        <f>VLOOKUP(B1271,home!$B$2:$E$405,4,FALSE)</f>
        <v>0.48609999999999998</v>
      </c>
      <c r="K1271" s="3">
        <f t="shared" si="1458"/>
        <v>2.0115537231420002</v>
      </c>
      <c r="L1271" s="3">
        <f t="shared" si="1459"/>
        <v>0.64810501638799989</v>
      </c>
      <c r="M1271" s="5">
        <f t="shared" si="1460"/>
        <v>6.9972096381186746E-2</v>
      </c>
      <c r="N1271" s="5">
        <f t="shared" si="1461"/>
        <v>0.14075263099162708</v>
      </c>
      <c r="O1271" s="5">
        <f t="shared" si="1462"/>
        <v>4.5349266671831742E-2</v>
      </c>
      <c r="P1271" s="5">
        <f t="shared" si="1463"/>
        <v>9.1222486215482568E-2</v>
      </c>
      <c r="Q1271" s="5">
        <f t="shared" si="1464"/>
        <v>0.14156573945661979</v>
      </c>
      <c r="R1271" s="5">
        <f t="shared" si="1465"/>
        <v>1.4695543609765643E-2</v>
      </c>
      <c r="S1271" s="5">
        <f t="shared" si="1466"/>
        <v>2.9731644547280223E-2</v>
      </c>
      <c r="T1271" s="5">
        <f t="shared" si="1467"/>
        <v>9.1749465890511903E-2</v>
      </c>
      <c r="U1271" s="5">
        <f t="shared" si="1468"/>
        <v>2.9560875461819711E-2</v>
      </c>
      <c r="V1271" s="5">
        <f t="shared" si="1469"/>
        <v>4.3067874753684107E-3</v>
      </c>
      <c r="W1271" s="5">
        <f t="shared" si="1470"/>
        <v>9.4922363424437967E-2</v>
      </c>
      <c r="X1271" s="5">
        <f t="shared" si="1471"/>
        <v>6.1519659902783054E-2</v>
      </c>
      <c r="Y1271" s="5">
        <f t="shared" si="1472"/>
        <v>1.9935600094738694E-2</v>
      </c>
      <c r="Z1271" s="5">
        <f t="shared" si="1473"/>
        <v>3.1747518440125764E-3</v>
      </c>
      <c r="AA1271" s="5">
        <f t="shared" si="1474"/>
        <v>6.3861838918754287E-3</v>
      </c>
      <c r="AB1271" s="5">
        <f t="shared" si="1475"/>
        <v>6.4230759921857453E-3</v>
      </c>
      <c r="AC1271" s="5">
        <f t="shared" si="1476"/>
        <v>3.509219044300703E-4</v>
      </c>
      <c r="AD1271" s="5">
        <f t="shared" si="1477"/>
        <v>4.7735358388966545E-2</v>
      </c>
      <c r="AE1271" s="5">
        <f t="shared" si="1478"/>
        <v>3.0937525230968214E-2</v>
      </c>
      <c r="AF1271" s="5">
        <f t="shared" si="1479"/>
        <v>1.0025382648410406E-2</v>
      </c>
      <c r="AG1271" s="5">
        <f t="shared" si="1480"/>
        <v>2.1658335952146651E-3</v>
      </c>
      <c r="AH1271" s="5">
        <f t="shared" si="1481"/>
        <v>5.1439314897290078E-4</v>
      </c>
      <c r="AI1271" s="5">
        <f t="shared" si="1482"/>
        <v>1.0347294539751763E-3</v>
      </c>
      <c r="AJ1271" s="5">
        <f t="shared" si="1483"/>
        <v>1.0407069427942276E-3</v>
      </c>
      <c r="AK1271" s="5">
        <f t="shared" si="1484"/>
        <v>6.9781264182581907E-4</v>
      </c>
      <c r="AL1271" s="5">
        <f t="shared" si="1485"/>
        <v>1.8299848222463712E-5</v>
      </c>
      <c r="AM1271" s="5">
        <f t="shared" si="1486"/>
        <v>1.9204447578568682E-2</v>
      </c>
      <c r="AN1271" s="5">
        <f t="shared" si="1487"/>
        <v>1.2446498812630741E-2</v>
      </c>
      <c r="AO1271" s="5">
        <f t="shared" si="1488"/>
        <v>4.0333191584666335E-3</v>
      </c>
      <c r="AP1271" s="5">
        <f t="shared" si="1489"/>
        <v>8.7133812643201713E-4</v>
      </c>
      <c r="AQ1271" s="5">
        <f t="shared" si="1490"/>
        <v>1.4117965267767787E-4</v>
      </c>
      <c r="AR1271" s="5">
        <f t="shared" si="1491"/>
        <v>6.6676156048991366E-5</v>
      </c>
      <c r="AS1271" s="5">
        <f t="shared" si="1492"/>
        <v>1.3412266994514558E-4</v>
      </c>
      <c r="AT1271" s="5">
        <f t="shared" si="1493"/>
        <v>1.3489747804295167E-4</v>
      </c>
      <c r="AU1271" s="5">
        <f t="shared" si="1494"/>
        <v>9.04511747332552E-5</v>
      </c>
      <c r="AV1271" s="5">
        <f t="shared" si="1495"/>
        <v>4.5486849324311772E-5</v>
      </c>
      <c r="AW1271" s="5">
        <f t="shared" si="1496"/>
        <v>6.6270768339367936E-7</v>
      </c>
      <c r="AX1271" s="5">
        <f t="shared" si="1497"/>
        <v>6.4384630045925331E-3</v>
      </c>
      <c r="AY1271" s="5">
        <f t="shared" si="1498"/>
        <v>4.1728001711049748E-3</v>
      </c>
      <c r="AZ1271" s="5">
        <f t="shared" si="1499"/>
        <v>1.352206361638919E-3</v>
      </c>
      <c r="BA1271" s="5">
        <f t="shared" si="1500"/>
        <v>2.9212390872331647E-4</v>
      </c>
      <c r="BB1271" s="5">
        <f t="shared" si="1501"/>
        <v>4.733174266261289E-5</v>
      </c>
      <c r="BC1271" s="5">
        <f t="shared" si="1502"/>
        <v>6.1351879708050653E-6</v>
      </c>
      <c r="BD1271" s="5">
        <f t="shared" si="1503"/>
        <v>7.2021918681367297E-6</v>
      </c>
      <c r="BE1271" s="5">
        <f t="shared" si="1504"/>
        <v>1.4487595867133478E-5</v>
      </c>
      <c r="BF1271" s="5">
        <f t="shared" si="1505"/>
        <v>1.4571288702954504E-5</v>
      </c>
      <c r="BG1271" s="5">
        <f t="shared" si="1506"/>
        <v>9.7703100138016998E-6</v>
      </c>
      <c r="BH1271" s="5">
        <f t="shared" si="1507"/>
        <v>4.9133758711285928E-6</v>
      </c>
      <c r="BI1271" s="5">
        <f t="shared" si="1508"/>
        <v>1.9767039053529588E-6</v>
      </c>
      <c r="BJ1271" s="8">
        <f t="shared" si="1509"/>
        <v>0.69031540332974728</v>
      </c>
      <c r="BK1271" s="8">
        <f t="shared" si="1510"/>
        <v>0.19977503654307543</v>
      </c>
      <c r="BL1271" s="8">
        <f t="shared" si="1511"/>
        <v>0.10622714360936956</v>
      </c>
      <c r="BM1271" s="8">
        <f t="shared" si="1512"/>
        <v>0.49176243453626989</v>
      </c>
      <c r="BN1271" s="8">
        <f t="shared" si="1513"/>
        <v>0.50355776332651359</v>
      </c>
    </row>
    <row r="1272" spans="1:66" x14ac:dyDescent="0.25">
      <c r="A1272" t="s">
        <v>282</v>
      </c>
      <c r="B1272" t="s">
        <v>475</v>
      </c>
      <c r="C1272" t="s">
        <v>342</v>
      </c>
      <c r="D1272" s="7" t="s">
        <v>531</v>
      </c>
      <c r="E1272">
        <f>VLOOKUP(A1272,home!$A$2:$E$405,3,FALSE)</f>
        <v>1.6571</v>
      </c>
      <c r="F1272">
        <f>VLOOKUP(B1272,home!$B$2:$E$405,3,FALSE)</f>
        <v>0.40229999999999999</v>
      </c>
      <c r="G1272">
        <f>VLOOKUP(C1272,away!$B$2:$E$405,4,FALSE)</f>
        <v>2.0114999999999998</v>
      </c>
      <c r="H1272">
        <f>VLOOKUP(A1272,away!$A$2:$E$405,3,FALSE)</f>
        <v>1.3714</v>
      </c>
      <c r="I1272">
        <f>VLOOKUP(C1272,away!$B$2:$E$405,3,FALSE)</f>
        <v>0.72919999999999996</v>
      </c>
      <c r="J1272">
        <f>VLOOKUP(B1272,home!$B$2:$E$405,4,FALSE)</f>
        <v>1.4583999999999999</v>
      </c>
      <c r="K1272" s="3">
        <f t="shared" si="1458"/>
        <v>1.3409691502949999</v>
      </c>
      <c r="L1272" s="3">
        <f t="shared" si="1459"/>
        <v>1.4584362849919998</v>
      </c>
      <c r="M1272" s="5">
        <f t="shared" si="1460"/>
        <v>6.0846228893178207E-2</v>
      </c>
      <c r="N1272" s="5">
        <f t="shared" si="1461"/>
        <v>8.1592915857540249E-2</v>
      </c>
      <c r="O1272" s="5">
        <f t="shared" si="1462"/>
        <v>8.8740348022739696E-2</v>
      </c>
      <c r="P1272" s="5">
        <f t="shared" si="1463"/>
        <v>0.11899806908493583</v>
      </c>
      <c r="Q1272" s="5">
        <f t="shared" si="1464"/>
        <v>5.4706791523788594E-2</v>
      </c>
      <c r="R1272" s="5">
        <f t="shared" si="1465"/>
        <v>6.4711071749590829E-2</v>
      </c>
      <c r="S1272" s="5">
        <f t="shared" si="1466"/>
        <v>5.8181668377523636E-2</v>
      </c>
      <c r="T1272" s="5">
        <f t="shared" si="1467"/>
        <v>7.9786369793786061E-2</v>
      </c>
      <c r="U1272" s="5">
        <f t="shared" si="1468"/>
        <v>8.6775550898727585E-2</v>
      </c>
      <c r="V1272" s="5">
        <f t="shared" si="1469"/>
        <v>1.2642993327436951E-2</v>
      </c>
      <c r="W1272" s="5">
        <f t="shared" si="1470"/>
        <v>2.4453373248340161E-2</v>
      </c>
      <c r="X1272" s="5">
        <f t="shared" si="1471"/>
        <v>3.5663686835831973E-2</v>
      </c>
      <c r="Y1272" s="5">
        <f t="shared" si="1472"/>
        <v>2.6006607468984443E-2</v>
      </c>
      <c r="Z1272" s="5">
        <f t="shared" si="1473"/>
        <v>3.1458991693441324E-2</v>
      </c>
      <c r="AA1272" s="5">
        <f t="shared" si="1474"/>
        <v>4.2185537360291472E-2</v>
      </c>
      <c r="AB1272" s="5">
        <f t="shared" si="1475"/>
        <v>2.8284752094384021E-2</v>
      </c>
      <c r="AC1272" s="5">
        <f t="shared" si="1476"/>
        <v>1.5453831535517343E-3</v>
      </c>
      <c r="AD1272" s="5">
        <f t="shared" si="1477"/>
        <v>8.197804786668296E-3</v>
      </c>
      <c r="AE1272" s="5">
        <f t="shared" si="1478"/>
        <v>1.1955975958158144E-2</v>
      </c>
      <c r="AF1272" s="5">
        <f t="shared" si="1479"/>
        <v>8.7185145799349162E-3</v>
      </c>
      <c r="AG1272" s="5">
        <f t="shared" si="1480"/>
        <v>4.2384660048696201E-3</v>
      </c>
      <c r="AH1272" s="5">
        <f t="shared" si="1481"/>
        <v>1.1470233743744195E-2</v>
      </c>
      <c r="AI1272" s="5">
        <f t="shared" si="1482"/>
        <v>1.5381229597033688E-2</v>
      </c>
      <c r="AJ1272" s="5">
        <f t="shared" si="1483"/>
        <v>1.0312877191613286E-2</v>
      </c>
      <c r="AK1272" s="5">
        <f t="shared" si="1484"/>
        <v>4.6097500549114505E-3</v>
      </c>
      <c r="AL1272" s="5">
        <f t="shared" si="1485"/>
        <v>1.2089335008215314E-4</v>
      </c>
      <c r="AM1272" s="5">
        <f t="shared" si="1486"/>
        <v>2.1986006638125746E-3</v>
      </c>
      <c r="AN1272" s="5">
        <f t="shared" si="1487"/>
        <v>3.2065189843117556E-3</v>
      </c>
      <c r="AO1272" s="5">
        <f t="shared" si="1488"/>
        <v>2.3382518176179789E-3</v>
      </c>
      <c r="AP1272" s="5">
        <f t="shared" si="1489"/>
        <v>1.1367304314208518E-3</v>
      </c>
      <c r="AQ1272" s="5">
        <f t="shared" si="1490"/>
        <v>4.1446222685969535E-4</v>
      </c>
      <c r="AR1272" s="5">
        <f t="shared" si="1491"/>
        <v>3.3457210178432328E-3</v>
      </c>
      <c r="AS1272" s="5">
        <f t="shared" si="1492"/>
        <v>4.4865086704213627E-3</v>
      </c>
      <c r="AT1272" s="5">
        <f t="shared" si="1493"/>
        <v>3.0081348597830425E-3</v>
      </c>
      <c r="AU1272" s="5">
        <f t="shared" si="1494"/>
        <v>1.3446053489653449E-3</v>
      </c>
      <c r="AV1272" s="5">
        <f t="shared" si="1495"/>
        <v>4.5076857307104254E-4</v>
      </c>
      <c r="AW1272" s="5">
        <f t="shared" si="1496"/>
        <v>6.5675919110056899E-6</v>
      </c>
      <c r="AX1272" s="5">
        <f t="shared" si="1497"/>
        <v>4.9137594399846095E-4</v>
      </c>
      <c r="AY1272" s="5">
        <f t="shared" si="1498"/>
        <v>7.1664050629955236E-4</v>
      </c>
      <c r="AZ1272" s="5">
        <f t="shared" si="1499"/>
        <v>5.2258725884115253E-4</v>
      </c>
      <c r="BA1272" s="5">
        <f t="shared" si="1500"/>
        <v>2.5405340678948102E-4</v>
      </c>
      <c r="BB1272" s="5">
        <f t="shared" si="1501"/>
        <v>9.2630176696903053E-5</v>
      </c>
      <c r="BC1272" s="5">
        <f t="shared" si="1502"/>
        <v>2.7019042155996765E-5</v>
      </c>
      <c r="BD1272" s="5">
        <f t="shared" si="1503"/>
        <v>8.1325348864715583E-4</v>
      </c>
      <c r="BE1272" s="5">
        <f t="shared" si="1504"/>
        <v>1.0905478396456209E-3</v>
      </c>
      <c r="BF1272" s="5">
        <f t="shared" si="1505"/>
        <v>7.3119550494281816E-4</v>
      </c>
      <c r="BG1272" s="5">
        <f t="shared" si="1506"/>
        <v>3.2683687165423138E-4</v>
      </c>
      <c r="BH1272" s="5">
        <f t="shared" si="1507"/>
        <v>1.0956954051681264E-4</v>
      </c>
      <c r="BI1272" s="5">
        <f t="shared" si="1508"/>
        <v>2.938587472900877E-5</v>
      </c>
      <c r="BJ1272" s="8">
        <f t="shared" si="1509"/>
        <v>0.34671937651670676</v>
      </c>
      <c r="BK1272" s="8">
        <f t="shared" si="1510"/>
        <v>0.25305187669300805</v>
      </c>
      <c r="BL1272" s="8">
        <f t="shared" si="1511"/>
        <v>0.36820787830325585</v>
      </c>
      <c r="BM1272" s="8">
        <f t="shared" si="1512"/>
        <v>0.52913262516025006</v>
      </c>
      <c r="BN1272" s="8">
        <f t="shared" si="1513"/>
        <v>0.46959542513177344</v>
      </c>
    </row>
    <row r="1273" spans="1:66" x14ac:dyDescent="0.25">
      <c r="A1273" t="s">
        <v>282</v>
      </c>
      <c r="B1273" t="s">
        <v>430</v>
      </c>
      <c r="C1273" t="s">
        <v>199</v>
      </c>
      <c r="D1273" s="7" t="s">
        <v>531</v>
      </c>
      <c r="E1273">
        <f>VLOOKUP(A1273,home!$A$2:$E$405,3,FALSE)</f>
        <v>1.6571</v>
      </c>
      <c r="F1273">
        <f>VLOOKUP(B1273,home!$B$2:$E$405,3,FALSE)</f>
        <v>0.40229999999999999</v>
      </c>
      <c r="G1273">
        <f>VLOOKUP(C1273,away!$B$2:$E$405,4,FALSE)</f>
        <v>0.80459999999999998</v>
      </c>
      <c r="H1273">
        <f>VLOOKUP(A1273,away!$A$2:$E$405,3,FALSE)</f>
        <v>1.3714</v>
      </c>
      <c r="I1273">
        <f>VLOOKUP(C1273,away!$B$2:$E$405,3,FALSE)</f>
        <v>1.2153</v>
      </c>
      <c r="J1273">
        <f>VLOOKUP(B1273,home!$B$2:$E$405,4,FALSE)</f>
        <v>0.48609999999999998</v>
      </c>
      <c r="K1273" s="3">
        <f t="shared" si="1458"/>
        <v>0.53638766011799999</v>
      </c>
      <c r="L1273" s="3">
        <f t="shared" si="1459"/>
        <v>0.81016460236199994</v>
      </c>
      <c r="M1273" s="5">
        <f t="shared" si="1460"/>
        <v>0.26013559557222843</v>
      </c>
      <c r="N1273" s="5">
        <f t="shared" si="1461"/>
        <v>0.13953352342238995</v>
      </c>
      <c r="O1273" s="5">
        <f t="shared" si="1462"/>
        <v>0.21075265134697649</v>
      </c>
      <c r="P1273" s="5">
        <f t="shared" si="1463"/>
        <v>0.11304512151966938</v>
      </c>
      <c r="Q1273" s="5">
        <f t="shared" si="1464"/>
        <v>3.7422030068277948E-2</v>
      </c>
      <c r="R1273" s="5">
        <f t="shared" si="1465"/>
        <v>8.5372168987630184E-2</v>
      </c>
      <c r="S1273" s="5">
        <f t="shared" si="1466"/>
        <v>1.2281286872031109E-2</v>
      </c>
      <c r="T1273" s="5">
        <f t="shared" si="1467"/>
        <v>3.0318004109845212E-2</v>
      </c>
      <c r="U1273" s="5">
        <f t="shared" si="1468"/>
        <v>4.5792577962473435E-2</v>
      </c>
      <c r="V1273" s="5">
        <f t="shared" si="1469"/>
        <v>5.9299824591380805E-4</v>
      </c>
      <c r="W1273" s="5">
        <f t="shared" si="1470"/>
        <v>6.6909050483963499E-3</v>
      </c>
      <c r="X1273" s="5">
        <f t="shared" si="1471"/>
        <v>5.4207344279759272E-3</v>
      </c>
      <c r="Y1273" s="5">
        <f t="shared" si="1472"/>
        <v>2.1958435761755594E-3</v>
      </c>
      <c r="Z1273" s="5">
        <f t="shared" si="1473"/>
        <v>2.3055169780214959E-2</v>
      </c>
      <c r="AA1273" s="5">
        <f t="shared" si="1474"/>
        <v>1.2366508572032725E-2</v>
      </c>
      <c r="AB1273" s="5">
        <f t="shared" si="1475"/>
        <v>3.3166212983909114E-3</v>
      </c>
      <c r="AC1273" s="5">
        <f t="shared" si="1476"/>
        <v>1.610591743096927E-5</v>
      </c>
      <c r="AD1273" s="5">
        <f t="shared" si="1477"/>
        <v>8.9722972574525777E-4</v>
      </c>
      <c r="AE1273" s="5">
        <f t="shared" si="1478"/>
        <v>7.2690376398577307E-4</v>
      </c>
      <c r="AF1273" s="5">
        <f t="shared" si="1479"/>
        <v>2.9445584945248735E-4</v>
      </c>
      <c r="AG1273" s="5">
        <f t="shared" si="1480"/>
        <v>7.951923539494645E-5</v>
      </c>
      <c r="AH1273" s="5">
        <f t="shared" si="1481"/>
        <v>4.6696206143440637E-3</v>
      </c>
      <c r="AI1273" s="5">
        <f t="shared" si="1482"/>
        <v>2.5047268749667896E-3</v>
      </c>
      <c r="AJ1273" s="5">
        <f t="shared" si="1483"/>
        <v>6.7175229384905334E-4</v>
      </c>
      <c r="AK1273" s="5">
        <f t="shared" si="1484"/>
        <v>1.2010654702553096E-4</v>
      </c>
      <c r="AL1273" s="5">
        <f t="shared" si="1485"/>
        <v>2.7996097791455913E-7</v>
      </c>
      <c r="AM1273" s="5">
        <f t="shared" si="1486"/>
        <v>9.6252590636162767E-5</v>
      </c>
      <c r="AN1273" s="5">
        <f t="shared" si="1487"/>
        <v>7.7980441819059171E-5</v>
      </c>
      <c r="AO1273" s="5">
        <f t="shared" si="1488"/>
        <v>3.1588496819175565E-5</v>
      </c>
      <c r="AP1273" s="5">
        <f t="shared" si="1489"/>
        <v>8.5306273215735578E-6</v>
      </c>
      <c r="AQ1273" s="5">
        <f t="shared" si="1490"/>
        <v>1.7278030729702637E-6</v>
      </c>
      <c r="AR1273" s="5">
        <f t="shared" si="1491"/>
        <v>7.5663226564029137E-4</v>
      </c>
      <c r="AS1273" s="5">
        <f t="shared" si="1492"/>
        <v>4.0584821053657688E-4</v>
      </c>
      <c r="AT1273" s="5">
        <f t="shared" si="1493"/>
        <v>1.0884598600639595E-4</v>
      </c>
      <c r="AU1273" s="5">
        <f t="shared" si="1494"/>
        <v>1.9461214582402434E-5</v>
      </c>
      <c r="AV1273" s="5">
        <f t="shared" si="1495"/>
        <v>2.6096888382272849E-6</v>
      </c>
      <c r="AW1273" s="5">
        <f t="shared" si="1496"/>
        <v>3.3794579215824379E-9</v>
      </c>
      <c r="AX1273" s="5">
        <f t="shared" si="1497"/>
        <v>8.6047836452711726E-6</v>
      </c>
      <c r="AY1273" s="5">
        <f t="shared" si="1498"/>
        <v>6.9712911203821606E-6</v>
      </c>
      <c r="AZ1273" s="5">
        <f t="shared" si="1499"/>
        <v>2.8239466492470764E-6</v>
      </c>
      <c r="BA1273" s="5">
        <f t="shared" si="1500"/>
        <v>7.6262053805958663E-7</v>
      </c>
      <c r="BB1273" s="5">
        <f t="shared" si="1501"/>
        <v>1.5446204124253487E-7</v>
      </c>
      <c r="BC1273" s="5">
        <f t="shared" si="1502"/>
        <v>2.5027935644656229E-8</v>
      </c>
      <c r="BD1273" s="5">
        <f t="shared" si="1503"/>
        <v>1.0216611310445425E-4</v>
      </c>
      <c r="BE1273" s="5">
        <f t="shared" si="1504"/>
        <v>5.4800642351449142E-5</v>
      </c>
      <c r="BF1273" s="5">
        <f t="shared" si="1505"/>
        <v>1.469719416192859E-5</v>
      </c>
      <c r="BG1273" s="5">
        <f t="shared" si="1506"/>
        <v>2.6277978622722691E-6</v>
      </c>
      <c r="BH1273" s="5">
        <f t="shared" si="1507"/>
        <v>3.5237958665182612E-7</v>
      </c>
      <c r="BI1273" s="5">
        <f t="shared" si="1508"/>
        <v>3.7802412391504222E-8</v>
      </c>
      <c r="BJ1273" s="8">
        <f t="shared" si="1509"/>
        <v>0.22381457131923813</v>
      </c>
      <c r="BK1273" s="8">
        <f t="shared" si="1510"/>
        <v>0.38607835937937196</v>
      </c>
      <c r="BL1273" s="8">
        <f t="shared" si="1511"/>
        <v>0.36703481379277214</v>
      </c>
      <c r="BM1273" s="8">
        <f t="shared" si="1512"/>
        <v>0.1537148554427625</v>
      </c>
      <c r="BN1273" s="8">
        <f t="shared" si="1513"/>
        <v>0.84626109091717239</v>
      </c>
    </row>
    <row r="1274" spans="1:66" x14ac:dyDescent="0.25">
      <c r="A1274" t="s">
        <v>282</v>
      </c>
      <c r="B1274" t="s">
        <v>337</v>
      </c>
      <c r="C1274" t="s">
        <v>283</v>
      </c>
      <c r="D1274" s="7" t="s">
        <v>531</v>
      </c>
      <c r="E1274">
        <f>VLOOKUP(A1274,home!$A$2:$E$405,3,FALSE)</f>
        <v>1.6571</v>
      </c>
      <c r="F1274">
        <f>VLOOKUP(B1274,home!$B$2:$E$405,3,FALSE)</f>
        <v>1.0058</v>
      </c>
      <c r="G1274">
        <f>VLOOKUP(C1274,away!$B$2:$E$405,4,FALSE)</f>
        <v>0.40229999999999999</v>
      </c>
      <c r="H1274">
        <f>VLOOKUP(A1274,away!$A$2:$E$405,3,FALSE)</f>
        <v>1.3714</v>
      </c>
      <c r="I1274">
        <f>VLOOKUP(C1274,away!$B$2:$E$405,3,FALSE)</f>
        <v>0.97219999999999995</v>
      </c>
      <c r="J1274">
        <f>VLOOKUP(B1274,home!$B$2:$E$405,4,FALSE)</f>
        <v>0.24310000000000001</v>
      </c>
      <c r="K1274" s="3">
        <f t="shared" si="1458"/>
        <v>0.67051790771399999</v>
      </c>
      <c r="L1274" s="3">
        <f t="shared" si="1459"/>
        <v>0.324119171948</v>
      </c>
      <c r="M1274" s="5">
        <f t="shared" si="1460"/>
        <v>0.3698576490528192</v>
      </c>
      <c r="N1274" s="5">
        <f t="shared" si="1461"/>
        <v>0.24799617699491527</v>
      </c>
      <c r="O1274" s="5">
        <f t="shared" si="1462"/>
        <v>0.11987795494963374</v>
      </c>
      <c r="P1274" s="5">
        <f t="shared" si="1463"/>
        <v>8.0380315533861574E-2</v>
      </c>
      <c r="Q1274" s="5">
        <f t="shared" si="1464"/>
        <v>8.314293885985069E-2</v>
      </c>
      <c r="R1274" s="5">
        <f t="shared" si="1465"/>
        <v>1.9427371746547469E-2</v>
      </c>
      <c r="S1274" s="5">
        <f t="shared" si="1466"/>
        <v>4.3672174564114907E-3</v>
      </c>
      <c r="T1274" s="5">
        <f t="shared" si="1467"/>
        <v>2.6948220496577996E-2</v>
      </c>
      <c r="U1274" s="5">
        <f t="shared" si="1468"/>
        <v>1.3026400655877087E-2</v>
      </c>
      <c r="V1274" s="5">
        <f t="shared" si="1469"/>
        <v>1.0545748495711193E-4</v>
      </c>
      <c r="W1274" s="5">
        <f t="shared" si="1470"/>
        <v>1.8582943135166709E-2</v>
      </c>
      <c r="X1274" s="5">
        <f t="shared" si="1471"/>
        <v>6.0230881413270041E-3</v>
      </c>
      <c r="Y1274" s="5">
        <f t="shared" si="1472"/>
        <v>9.760991704683634E-4</v>
      </c>
      <c r="Z1274" s="5">
        <f t="shared" si="1473"/>
        <v>2.0989278812056462E-3</v>
      </c>
      <c r="AA1274" s="5">
        <f t="shared" si="1474"/>
        <v>1.4073687313485893E-3</v>
      </c>
      <c r="AB1274" s="5">
        <f t="shared" si="1475"/>
        <v>4.7183296856298122E-4</v>
      </c>
      <c r="AC1274" s="5">
        <f t="shared" si="1476"/>
        <v>1.4324271003263678E-6</v>
      </c>
      <c r="AD1274" s="5">
        <f t="shared" si="1477"/>
        <v>3.1150490375400543E-3</v>
      </c>
      <c r="AE1274" s="5">
        <f t="shared" si="1478"/>
        <v>1.0096471146248966E-3</v>
      </c>
      <c r="AF1274" s="5">
        <f t="shared" si="1479"/>
        <v>1.6362299337595448E-4</v>
      </c>
      <c r="AG1274" s="5">
        <f t="shared" si="1480"/>
        <v>1.7677783041555825E-5</v>
      </c>
      <c r="AH1274" s="5">
        <f t="shared" si="1481"/>
        <v>1.7007569170873603E-4</v>
      </c>
      <c r="AI1274" s="5">
        <f t="shared" si="1482"/>
        <v>1.1403879695755301E-4</v>
      </c>
      <c r="AJ1274" s="5">
        <f t="shared" si="1483"/>
        <v>3.8232527767100045E-5</v>
      </c>
      <c r="AK1274" s="5">
        <f t="shared" si="1484"/>
        <v>8.5451981750044459E-6</v>
      </c>
      <c r="AL1274" s="5">
        <f t="shared" si="1485"/>
        <v>1.245224400234534E-8</v>
      </c>
      <c r="AM1274" s="5">
        <f t="shared" si="1486"/>
        <v>4.1773923261557354E-4</v>
      </c>
      <c r="AN1274" s="5">
        <f t="shared" si="1487"/>
        <v>1.3539729416555264E-4</v>
      </c>
      <c r="AO1274" s="5">
        <f t="shared" si="1488"/>
        <v>2.1942429434469346E-5</v>
      </c>
      <c r="AP1274" s="5">
        <f t="shared" si="1489"/>
        <v>2.3706540196092096E-6</v>
      </c>
      <c r="AQ1274" s="5">
        <f t="shared" si="1490"/>
        <v>1.920936044527337E-7</v>
      </c>
      <c r="AR1274" s="5">
        <f t="shared" si="1491"/>
        <v>1.1024958473023771E-5</v>
      </c>
      <c r="AS1274" s="5">
        <f t="shared" si="1492"/>
        <v>7.3924320879656368E-6</v>
      </c>
      <c r="AT1274" s="5">
        <f t="shared" si="1493"/>
        <v>2.4783790482702773E-6</v>
      </c>
      <c r="AU1274" s="5">
        <f t="shared" si="1494"/>
        <v>5.5393251132280043E-7</v>
      </c>
      <c r="AV1274" s="5">
        <f t="shared" si="1495"/>
        <v>9.2855417126731412E-8</v>
      </c>
      <c r="AW1274" s="5">
        <f t="shared" si="1496"/>
        <v>7.5172712812350517E-11</v>
      </c>
      <c r="AX1274" s="5">
        <f t="shared" si="1497"/>
        <v>4.6683606037241028E-5</v>
      </c>
      <c r="AY1274" s="5">
        <f t="shared" si="1498"/>
        <v>1.5131051732337215E-5</v>
      </c>
      <c r="AZ1274" s="5">
        <f t="shared" si="1499"/>
        <v>2.4521319790937444E-6</v>
      </c>
      <c r="BA1274" s="5">
        <f t="shared" si="1500"/>
        <v>2.6492766219035845E-7</v>
      </c>
      <c r="BB1274" s="5">
        <f t="shared" si="1501"/>
        <v>2.146703362381461E-8</v>
      </c>
      <c r="BC1274" s="5">
        <f t="shared" si="1502"/>
        <v>1.3915754324661331E-9</v>
      </c>
      <c r="BD1274" s="5">
        <f t="shared" si="1503"/>
        <v>5.9556673517292526E-7</v>
      </c>
      <c r="BE1274" s="5">
        <f t="shared" si="1504"/>
        <v>3.9933816117220786E-7</v>
      </c>
      <c r="BF1274" s="5">
        <f t="shared" si="1505"/>
        <v>1.3388169414977243E-7</v>
      </c>
      <c r="BG1274" s="5">
        <f t="shared" si="1506"/>
        <v>2.9923357814170372E-8</v>
      </c>
      <c r="BH1274" s="5">
        <f t="shared" si="1507"/>
        <v>5.0160368183337206E-9</v>
      </c>
      <c r="BI1274" s="5">
        <f t="shared" si="1508"/>
        <v>6.7266850248910346E-10</v>
      </c>
      <c r="BJ1274" s="8">
        <f t="shared" si="1509"/>
        <v>0.38861766000674819</v>
      </c>
      <c r="BK1274" s="8">
        <f t="shared" si="1510"/>
        <v>0.45472721545912603</v>
      </c>
      <c r="BL1274" s="8">
        <f t="shared" si="1511"/>
        <v>0.15456452822276964</v>
      </c>
      <c r="BM1274" s="8">
        <f t="shared" si="1512"/>
        <v>7.9310793455661832E-2</v>
      </c>
      <c r="BN1274" s="8">
        <f t="shared" si="1513"/>
        <v>0.92068240713762795</v>
      </c>
    </row>
    <row r="1275" spans="1:66" x14ac:dyDescent="0.25">
      <c r="A1275" t="s">
        <v>288</v>
      </c>
      <c r="B1275" t="s">
        <v>476</v>
      </c>
      <c r="C1275" t="s">
        <v>293</v>
      </c>
      <c r="D1275" s="7" t="s">
        <v>531</v>
      </c>
      <c r="E1275">
        <f>VLOOKUP(A1275,home!$A$2:$E$405,3,FALSE)</f>
        <v>1.6215999999999999</v>
      </c>
      <c r="F1275">
        <f>VLOOKUP(B1275,home!$B$2:$E$405,3,FALSE)</f>
        <v>0.61670000000000003</v>
      </c>
      <c r="G1275">
        <f>VLOOKUP(C1275,away!$B$2:$E$405,4,FALSE)</f>
        <v>1.4389000000000001</v>
      </c>
      <c r="H1275">
        <f>VLOOKUP(A1275,away!$A$2:$E$405,3,FALSE)</f>
        <v>1.2972999999999999</v>
      </c>
      <c r="I1275">
        <f>VLOOKUP(C1275,away!$B$2:$E$405,3,FALSE)</f>
        <v>0.51390000000000002</v>
      </c>
      <c r="J1275">
        <f>VLOOKUP(B1275,home!$B$2:$E$405,4,FALSE)</f>
        <v>0.51390000000000002</v>
      </c>
      <c r="K1275" s="3">
        <f t="shared" si="1458"/>
        <v>1.4389585920080001</v>
      </c>
      <c r="L1275" s="3">
        <f t="shared" si="1459"/>
        <v>0.342608121333</v>
      </c>
      <c r="M1275" s="5">
        <f t="shared" si="1460"/>
        <v>0.16837414649423704</v>
      </c>
      <c r="N1275" s="5">
        <f t="shared" si="1461"/>
        <v>0.24228342476989606</v>
      </c>
      <c r="O1275" s="5">
        <f t="shared" si="1462"/>
        <v>5.7686350011437876E-2</v>
      </c>
      <c r="P1275" s="5">
        <f t="shared" si="1463"/>
        <v>8.3008268990539327E-2</v>
      </c>
      <c r="Q1275" s="5">
        <f t="shared" si="1464"/>
        <v>0.17431790788688298</v>
      </c>
      <c r="R1275" s="5">
        <f t="shared" si="1465"/>
        <v>9.8819060019883082E-3</v>
      </c>
      <c r="S1275" s="5">
        <f t="shared" si="1466"/>
        <v>1.0230746323399436E-2</v>
      </c>
      <c r="T1275" s="5">
        <f t="shared" si="1467"/>
        <v>5.9722730935823913E-2</v>
      </c>
      <c r="U1275" s="5">
        <f t="shared" si="1468"/>
        <v>1.4219653546976499E-2</v>
      </c>
      <c r="V1275" s="5">
        <f t="shared" si="1469"/>
        <v>5.6041629804739611E-4</v>
      </c>
      <c r="W1275" s="5">
        <f t="shared" si="1470"/>
        <v>8.3612083764896483E-2</v>
      </c>
      <c r="X1275" s="5">
        <f t="shared" si="1471"/>
        <v>2.8646178939428613E-2</v>
      </c>
      <c r="Y1275" s="5">
        <f t="shared" si="1472"/>
        <v>4.9072067749032942E-3</v>
      </c>
      <c r="Z1275" s="5">
        <f t="shared" si="1473"/>
        <v>1.1285404168435043E-3</v>
      </c>
      <c r="AA1275" s="5">
        <f t="shared" si="1474"/>
        <v>1.6239229292452505E-3</v>
      </c>
      <c r="AB1275" s="5">
        <f t="shared" si="1475"/>
        <v>1.1683789258981267E-3</v>
      </c>
      <c r="AC1275" s="5">
        <f t="shared" si="1476"/>
        <v>1.7267788650896259E-5</v>
      </c>
      <c r="AD1275" s="5">
        <f t="shared" si="1477"/>
        <v>3.0078581582297592E-2</v>
      </c>
      <c r="AE1275" s="5">
        <f t="shared" si="1478"/>
        <v>1.0305166328272351E-2</v>
      </c>
      <c r="AF1275" s="5">
        <f t="shared" si="1479"/>
        <v>1.7653168378767403E-3</v>
      </c>
      <c r="AG1275" s="5">
        <f t="shared" si="1480"/>
        <v>2.0160396179415415E-4</v>
      </c>
      <c r="AH1275" s="5">
        <f t="shared" si="1481"/>
        <v>9.6661778015778391E-5</v>
      </c>
      <c r="AI1275" s="5">
        <f t="shared" si="1482"/>
        <v>1.3909229599457434E-4</v>
      </c>
      <c r="AJ1275" s="5">
        <f t="shared" si="1483"/>
        <v>1.0007402720175637E-4</v>
      </c>
      <c r="AK1275" s="5">
        <f t="shared" si="1484"/>
        <v>4.8000793759603227E-5</v>
      </c>
      <c r="AL1275" s="5">
        <f t="shared" si="1485"/>
        <v>3.4052003233274042E-7</v>
      </c>
      <c r="AM1275" s="5">
        <f t="shared" si="1486"/>
        <v>8.656366680652141E-3</v>
      </c>
      <c r="AN1275" s="5">
        <f t="shared" si="1487"/>
        <v>2.9657415260278073E-3</v>
      </c>
      <c r="AO1275" s="5">
        <f t="shared" si="1488"/>
        <v>5.0804356629582579E-4</v>
      </c>
      <c r="AP1275" s="5">
        <f t="shared" si="1489"/>
        <v>5.8019950601310139E-5</v>
      </c>
      <c r="AQ1275" s="5">
        <f t="shared" si="1490"/>
        <v>4.9695265688370806E-6</v>
      </c>
      <c r="AR1275" s="5">
        <f t="shared" si="1491"/>
        <v>6.6234220341386644E-6</v>
      </c>
      <c r="AS1275" s="5">
        <f t="shared" si="1492"/>
        <v>9.530830044518936E-6</v>
      </c>
      <c r="AT1275" s="5">
        <f t="shared" si="1493"/>
        <v>6.8572348907642587E-6</v>
      </c>
      <c r="AU1275" s="5">
        <f t="shared" si="1494"/>
        <v>3.2890923544940912E-6</v>
      </c>
      <c r="AV1275" s="5">
        <f t="shared" si="1495"/>
        <v>1.1832169258517734E-6</v>
      </c>
      <c r="AW1275" s="5">
        <f t="shared" si="1496"/>
        <v>4.6632222591236258E-9</v>
      </c>
      <c r="AX1275" s="5">
        <f t="shared" si="1497"/>
        <v>2.076025535116027E-3</v>
      </c>
      <c r="AY1275" s="5">
        <f t="shared" si="1498"/>
        <v>7.11263208425438E-4</v>
      </c>
      <c r="AZ1275" s="5">
        <f t="shared" si="1499"/>
        <v>1.2184227580596067E-4</v>
      </c>
      <c r="BA1275" s="5">
        <f t="shared" si="1500"/>
        <v>1.3914717737605817E-5</v>
      </c>
      <c r="BB1275" s="5">
        <f t="shared" si="1501"/>
        <v>1.1918238257400248E-6</v>
      </c>
      <c r="BC1275" s="5">
        <f t="shared" si="1502"/>
        <v>8.1665704379339745E-8</v>
      </c>
      <c r="BD1275" s="5">
        <f t="shared" si="1503"/>
        <v>3.7820636331864102E-7</v>
      </c>
      <c r="BE1275" s="5">
        <f t="shared" si="1504"/>
        <v>5.4422329604945786E-7</v>
      </c>
      <c r="BF1275" s="5">
        <f t="shared" si="1505"/>
        <v>3.9155739391064053E-7</v>
      </c>
      <c r="BG1275" s="5">
        <f t="shared" si="1506"/>
        <v>1.8781162541065913E-7</v>
      </c>
      <c r="BH1275" s="5">
        <f t="shared" si="1507"/>
        <v>6.7563288015913969E-8</v>
      </c>
      <c r="BI1275" s="5">
        <f t="shared" si="1508"/>
        <v>1.9444154758962109E-8</v>
      </c>
      <c r="BJ1275" s="8">
        <f t="shared" si="1509"/>
        <v>0.65095766225883323</v>
      </c>
      <c r="BK1275" s="8">
        <f t="shared" si="1510"/>
        <v>0.26290244962333187</v>
      </c>
      <c r="BL1275" s="8">
        <f t="shared" si="1511"/>
        <v>8.4993112912888996E-2</v>
      </c>
      <c r="BM1275" s="8">
        <f t="shared" si="1512"/>
        <v>0.2637185025117128</v>
      </c>
      <c r="BN1275" s="8">
        <f t="shared" si="1513"/>
        <v>0.73555200415498168</v>
      </c>
    </row>
    <row r="1276" spans="1:66" x14ac:dyDescent="0.25">
      <c r="A1276" t="s">
        <v>288</v>
      </c>
      <c r="B1276" t="s">
        <v>313</v>
      </c>
      <c r="C1276" t="s">
        <v>354</v>
      </c>
      <c r="D1276" s="7" t="s">
        <v>531</v>
      </c>
      <c r="E1276">
        <f>VLOOKUP(A1276,home!$A$2:$E$405,3,FALSE)</f>
        <v>1.6215999999999999</v>
      </c>
      <c r="F1276">
        <f>VLOOKUP(B1276,home!$B$2:$E$405,3,FALSE)</f>
        <v>0.30830000000000002</v>
      </c>
      <c r="G1276">
        <f>VLOOKUP(C1276,away!$B$2:$E$405,4,FALSE)</f>
        <v>1.0791999999999999</v>
      </c>
      <c r="H1276">
        <f>VLOOKUP(A1276,away!$A$2:$E$405,3,FALSE)</f>
        <v>1.2972999999999999</v>
      </c>
      <c r="I1276">
        <f>VLOOKUP(C1276,away!$B$2:$E$405,3,FALSE)</f>
        <v>0.96350000000000002</v>
      </c>
      <c r="J1276">
        <f>VLOOKUP(B1276,home!$B$2:$E$405,4,FALSE)</f>
        <v>1.1561999999999999</v>
      </c>
      <c r="K1276" s="3">
        <f t="shared" si="1458"/>
        <v>0.53953447097599994</v>
      </c>
      <c r="L1276" s="3">
        <f t="shared" si="1459"/>
        <v>1.4451905135099996</v>
      </c>
      <c r="M1276" s="5">
        <f t="shared" si="1460"/>
        <v>0.13741840111292622</v>
      </c>
      <c r="N1276" s="5">
        <f t="shared" si="1461"/>
        <v>7.4141964346830416E-2</v>
      </c>
      <c r="O1276" s="5">
        <f t="shared" si="1462"/>
        <v>0.19859576967011294</v>
      </c>
      <c r="P1276" s="5">
        <f t="shared" si="1463"/>
        <v>0.10714926352703592</v>
      </c>
      <c r="Q1276" s="5">
        <f t="shared" si="1464"/>
        <v>2.0001072755494294E-2</v>
      </c>
      <c r="R1276" s="5">
        <f t="shared" si="1465"/>
        <v>0.14350436117523208</v>
      </c>
      <c r="S1276" s="5">
        <f t="shared" si="1466"/>
        <v>2.0886876468878952E-2</v>
      </c>
      <c r="T1276" s="5">
        <f t="shared" si="1467"/>
        <v>2.8905360606263662E-2</v>
      </c>
      <c r="U1276" s="5">
        <f t="shared" si="1468"/>
        <v>7.742554958942767E-2</v>
      </c>
      <c r="V1276" s="5">
        <f t="shared" si="1469"/>
        <v>1.8095695844833491E-3</v>
      </c>
      <c r="W1276" s="5">
        <f t="shared" si="1470"/>
        <v>3.597089402696034E-3</v>
      </c>
      <c r="X1276" s="5">
        <f t="shared" si="1471"/>
        <v>5.198479481023659E-3</v>
      </c>
      <c r="Y1276" s="5">
        <f t="shared" si="1472"/>
        <v>3.7563966153258896E-3</v>
      </c>
      <c r="Z1276" s="5">
        <f t="shared" si="1473"/>
        <v>6.9130380472586045E-2</v>
      </c>
      <c r="AA1276" s="5">
        <f t="shared" si="1474"/>
        <v>3.7298223256646314E-2</v>
      </c>
      <c r="AB1276" s="5">
        <f t="shared" si="1475"/>
        <v>1.0061838576559701E-2</v>
      </c>
      <c r="AC1276" s="5">
        <f t="shared" si="1476"/>
        <v>8.8185991972328318E-5</v>
      </c>
      <c r="AD1276" s="5">
        <f t="shared" si="1477"/>
        <v>4.8518843198424498E-4</v>
      </c>
      <c r="AE1276" s="5">
        <f t="shared" si="1478"/>
        <v>7.0118971916842247E-4</v>
      </c>
      <c r="AF1276" s="5">
        <f t="shared" si="1479"/>
        <v>5.0667636515647262E-4</v>
      </c>
      <c r="AG1276" s="5">
        <f t="shared" si="1480"/>
        <v>2.4408129211462093E-4</v>
      </c>
      <c r="AH1276" s="5">
        <f t="shared" si="1481"/>
        <v>2.4976642513579572E-2</v>
      </c>
      <c r="AI1276" s="5">
        <f t="shared" si="1482"/>
        <v>1.3475759605320823E-2</v>
      </c>
      <c r="AJ1276" s="5">
        <f t="shared" si="1483"/>
        <v>3.6353184148282596E-3</v>
      </c>
      <c r="AK1276" s="5">
        <f t="shared" si="1484"/>
        <v>6.5379319925789204E-4</v>
      </c>
      <c r="AL1276" s="5">
        <f t="shared" si="1485"/>
        <v>2.7504508906259583E-6</v>
      </c>
      <c r="AM1276" s="5">
        <f t="shared" si="1486"/>
        <v>5.235517679485892E-5</v>
      </c>
      <c r="AN1276" s="5">
        <f t="shared" si="1487"/>
        <v>7.5663204837068975E-5</v>
      </c>
      <c r="AO1276" s="5">
        <f t="shared" si="1488"/>
        <v>5.4673872926148008E-5</v>
      </c>
      <c r="AP1276" s="5">
        <f t="shared" si="1489"/>
        <v>2.6338054163240107E-5</v>
      </c>
      <c r="AQ1276" s="5">
        <f t="shared" si="1490"/>
        <v>9.5158765052567887E-6</v>
      </c>
      <c r="AR1276" s="5">
        <f t="shared" si="1491"/>
        <v>7.219201363991146E-3</v>
      </c>
      <c r="AS1276" s="5">
        <f t="shared" si="1492"/>
        <v>3.8950079887901802E-3</v>
      </c>
      <c r="AT1276" s="5">
        <f t="shared" si="1493"/>
        <v>1.0507455373396015E-3</v>
      </c>
      <c r="AU1276" s="5">
        <f t="shared" si="1494"/>
        <v>1.889711458729716E-4</v>
      </c>
      <c r="AV1276" s="5">
        <f t="shared" si="1495"/>
        <v>2.5489111804575559E-5</v>
      </c>
      <c r="AW1276" s="5">
        <f t="shared" si="1496"/>
        <v>5.9572481824983532E-8</v>
      </c>
      <c r="AX1276" s="5">
        <f t="shared" si="1497"/>
        <v>4.7079037691448577E-6</v>
      </c>
      <c r="AY1276" s="5">
        <f t="shared" si="1498"/>
        <v>6.8038178656861194E-6</v>
      </c>
      <c r="AZ1276" s="5">
        <f t="shared" si="1499"/>
        <v>4.9164065175697176E-6</v>
      </c>
      <c r="BA1276" s="5">
        <f t="shared" si="1500"/>
        <v>2.3683813532501632E-6</v>
      </c>
      <c r="BB1276" s="5">
        <f t="shared" si="1501"/>
        <v>8.5569056602277788E-7</v>
      </c>
      <c r="BC1276" s="5">
        <f t="shared" si="1502"/>
        <v>2.4732717770322397E-7</v>
      </c>
      <c r="BD1276" s="5">
        <f t="shared" si="1503"/>
        <v>1.7388535543930756E-3</v>
      </c>
      <c r="BE1276" s="5">
        <f t="shared" si="1504"/>
        <v>9.381714325742052E-4</v>
      </c>
      <c r="BF1276" s="5">
        <f t="shared" si="1505"/>
        <v>2.5308791377935983E-4</v>
      </c>
      <c r="BG1276" s="5">
        <f t="shared" si="1506"/>
        <v>4.5516551223788812E-5</v>
      </c>
      <c r="BH1276" s="5">
        <f t="shared" si="1507"/>
        <v>6.1394370962947242E-6</v>
      </c>
      <c r="BI1276" s="5">
        <f t="shared" si="1508"/>
        <v>6.6248758916796069E-7</v>
      </c>
      <c r="BJ1276" s="8">
        <f t="shared" si="1509"/>
        <v>0.13777594472853369</v>
      </c>
      <c r="BK1276" s="8">
        <f t="shared" si="1510"/>
        <v>0.26736185095405307</v>
      </c>
      <c r="BL1276" s="8">
        <f t="shared" si="1511"/>
        <v>0.52498910252541942</v>
      </c>
      <c r="BM1276" s="8">
        <f t="shared" si="1512"/>
        <v>0.31843970184757675</v>
      </c>
      <c r="BN1276" s="8">
        <f t="shared" si="1513"/>
        <v>0.68081083258763186</v>
      </c>
    </row>
    <row r="1277" spans="1:66" x14ac:dyDescent="0.25">
      <c r="A1277" t="s">
        <v>288</v>
      </c>
      <c r="B1277" t="s">
        <v>316</v>
      </c>
      <c r="C1277" t="s">
        <v>289</v>
      </c>
      <c r="D1277" s="7" t="s">
        <v>531</v>
      </c>
      <c r="E1277">
        <f>VLOOKUP(A1277,home!$A$2:$E$405,3,FALSE)</f>
        <v>1.6215999999999999</v>
      </c>
      <c r="F1277">
        <f>VLOOKUP(B1277,home!$B$2:$E$405,3,FALSE)</f>
        <v>1.0278</v>
      </c>
      <c r="G1277">
        <f>VLOOKUP(C1277,away!$B$2:$E$405,4,FALSE)</f>
        <v>0.41110000000000002</v>
      </c>
      <c r="H1277">
        <f>VLOOKUP(A1277,away!$A$2:$E$405,3,FALSE)</f>
        <v>1.2972999999999999</v>
      </c>
      <c r="I1277">
        <f>VLOOKUP(C1277,away!$B$2:$E$405,3,FALSE)</f>
        <v>0.77080000000000004</v>
      </c>
      <c r="J1277">
        <f>VLOOKUP(B1277,home!$B$2:$E$405,4,FALSE)</f>
        <v>1.2847</v>
      </c>
      <c r="K1277" s="3">
        <f t="shared" si="1458"/>
        <v>0.68517234532799998</v>
      </c>
      <c r="L1277" s="3">
        <f t="shared" si="1459"/>
        <v>1.284647121748</v>
      </c>
      <c r="M1277" s="5">
        <f t="shared" si="1460"/>
        <v>0.1394820350418105</v>
      </c>
      <c r="N1277" s="5">
        <f t="shared" si="1461"/>
        <v>9.5569233080719573E-2</v>
      </c>
      <c r="O1277" s="5">
        <f t="shared" si="1462"/>
        <v>0.17918519485201553</v>
      </c>
      <c r="P1277" s="5">
        <f t="shared" si="1463"/>
        <v>0.12277274020481015</v>
      </c>
      <c r="Q1277" s="5">
        <f t="shared" si="1464"/>
        <v>3.2740697785557452E-2</v>
      </c>
      <c r="R1277" s="5">
        <f t="shared" si="1465"/>
        <v>0.11509487241324819</v>
      </c>
      <c r="S1277" s="5">
        <f t="shared" si="1466"/>
        <v>2.701628516690259E-2</v>
      </c>
      <c r="T1277" s="5">
        <f t="shared" si="1467"/>
        <v>4.2060243174237497E-2</v>
      </c>
      <c r="U1277" s="5">
        <f t="shared" si="1468"/>
        <v>7.8859823666612178E-2</v>
      </c>
      <c r="V1277" s="5">
        <f t="shared" si="1469"/>
        <v>2.6422067417745864E-3</v>
      </c>
      <c r="W1277" s="5">
        <f t="shared" si="1470"/>
        <v>7.4776735631352171E-3</v>
      </c>
      <c r="X1277" s="5">
        <f t="shared" si="1471"/>
        <v>9.6061718202527686E-3</v>
      </c>
      <c r="Y1277" s="5">
        <f t="shared" si="1472"/>
        <v>6.1702704899522336E-3</v>
      </c>
      <c r="Z1277" s="5">
        <f t="shared" si="1473"/>
        <v>4.9285432191210857E-2</v>
      </c>
      <c r="AA1277" s="5">
        <f t="shared" si="1474"/>
        <v>3.3769015164956048E-2</v>
      </c>
      <c r="AB1277" s="5">
        <f t="shared" si="1475"/>
        <v>1.1568797659994867E-2</v>
      </c>
      <c r="AC1277" s="5">
        <f t="shared" si="1476"/>
        <v>1.4535517144647489E-4</v>
      </c>
      <c r="AD1277" s="5">
        <f t="shared" si="1477"/>
        <v>1.280873783212635E-3</v>
      </c>
      <c r="AE1277" s="5">
        <f t="shared" si="1478"/>
        <v>1.645470818926583E-3</v>
      </c>
      <c r="AF1277" s="5">
        <f t="shared" si="1479"/>
        <v>1.05692467572718E-3</v>
      </c>
      <c r="AG1277" s="5">
        <f t="shared" si="1480"/>
        <v>4.5259174752578668E-4</v>
      </c>
      <c r="AH1277" s="5">
        <f t="shared" si="1481"/>
        <v>1.5828597152136317E-2</v>
      </c>
      <c r="AI1277" s="5">
        <f t="shared" si="1482"/>
        <v>1.084531703398134E-2</v>
      </c>
      <c r="AJ1277" s="5">
        <f t="shared" si="1483"/>
        <v>3.7154556539993515E-3</v>
      </c>
      <c r="AK1277" s="5">
        <f t="shared" si="1484"/>
        <v>8.4857582147097107E-4</v>
      </c>
      <c r="AL1277" s="5">
        <f t="shared" si="1485"/>
        <v>5.117692094490696E-6</v>
      </c>
      <c r="AM1277" s="5">
        <f t="shared" si="1486"/>
        <v>1.7552385882258991E-4</v>
      </c>
      <c r="AN1277" s="5">
        <f t="shared" si="1487"/>
        <v>2.2548622003454243E-4</v>
      </c>
      <c r="AO1277" s="5">
        <f t="shared" si="1488"/>
        <v>1.4483511178060561E-4</v>
      </c>
      <c r="AP1277" s="5">
        <f t="shared" si="1489"/>
        <v>6.2020669825668285E-5</v>
      </c>
      <c r="AQ1277" s="5">
        <f t="shared" si="1490"/>
        <v>1.9918668745106954E-5</v>
      </c>
      <c r="AR1277" s="5">
        <f t="shared" si="1491"/>
        <v>4.0668323545600994E-3</v>
      </c>
      <c r="AS1277" s="5">
        <f t="shared" si="1492"/>
        <v>2.7864810624297358E-3</v>
      </c>
      <c r="AT1277" s="5">
        <f t="shared" si="1493"/>
        <v>9.5460988237851946E-4</v>
      </c>
      <c r="AU1277" s="5">
        <f t="shared" si="1494"/>
        <v>2.1802409732752542E-4</v>
      </c>
      <c r="AV1277" s="5">
        <f t="shared" si="1495"/>
        <v>3.7346020525980185E-5</v>
      </c>
      <c r="AW1277" s="5">
        <f t="shared" si="1496"/>
        <v>1.2512823719890517E-7</v>
      </c>
      <c r="AX1277" s="5">
        <f t="shared" si="1497"/>
        <v>2.0044015668415766E-5</v>
      </c>
      <c r="AY1277" s="5">
        <f t="shared" si="1498"/>
        <v>2.5749487036702126E-5</v>
      </c>
      <c r="AZ1277" s="5">
        <f t="shared" si="1499"/>
        <v>1.6539502204093417E-5</v>
      </c>
      <c r="BA1277" s="5">
        <f t="shared" si="1500"/>
        <v>7.0824746338777702E-6</v>
      </c>
      <c r="BB1277" s="5">
        <f t="shared" si="1501"/>
        <v>2.2746201633160748E-6</v>
      </c>
      <c r="BC1277" s="5">
        <f t="shared" si="1502"/>
        <v>5.8441684917479191E-7</v>
      </c>
      <c r="BD1277" s="5">
        <f t="shared" si="1503"/>
        <v>8.7074074648621177E-4</v>
      </c>
      <c r="BE1277" s="5">
        <f t="shared" si="1504"/>
        <v>5.9660747944261113E-4</v>
      </c>
      <c r="BF1277" s="5">
        <f t="shared" si="1505"/>
        <v>2.0438947296496019E-4</v>
      </c>
      <c r="BG1277" s="5">
        <f t="shared" si="1506"/>
        <v>4.6680671517251866E-5</v>
      </c>
      <c r="BH1277" s="5">
        <f t="shared" si="1507"/>
        <v>7.9960762962403583E-6</v>
      </c>
      <c r="BI1277" s="5">
        <f t="shared" si="1508"/>
        <v>1.0957380698633272E-6</v>
      </c>
      <c r="BJ1277" s="8">
        <f t="shared" si="1509"/>
        <v>0.19876020998501095</v>
      </c>
      <c r="BK1277" s="8">
        <f t="shared" si="1510"/>
        <v>0.29208948950587549</v>
      </c>
      <c r="BL1277" s="8">
        <f t="shared" si="1511"/>
        <v>0.45950645302041382</v>
      </c>
      <c r="BM1277" s="8">
        <f t="shared" si="1512"/>
        <v>0.31477118696555029</v>
      </c>
      <c r="BN1277" s="8">
        <f t="shared" si="1513"/>
        <v>0.68484477337816141</v>
      </c>
    </row>
    <row r="1278" spans="1:66" x14ac:dyDescent="0.25">
      <c r="A1278" t="s">
        <v>288</v>
      </c>
      <c r="B1278" t="s">
        <v>320</v>
      </c>
      <c r="C1278" t="s">
        <v>355</v>
      </c>
      <c r="D1278" s="7" t="s">
        <v>531</v>
      </c>
      <c r="E1278">
        <f>VLOOKUP(A1278,home!$A$2:$E$405,3,FALSE)</f>
        <v>1.6215999999999999</v>
      </c>
      <c r="F1278">
        <f>VLOOKUP(B1278,home!$B$2:$E$405,3,FALSE)</f>
        <v>1.0278</v>
      </c>
      <c r="G1278">
        <f>VLOOKUP(C1278,away!$B$2:$E$405,4,FALSE)</f>
        <v>0.82220000000000004</v>
      </c>
      <c r="H1278">
        <f>VLOOKUP(A1278,away!$A$2:$E$405,3,FALSE)</f>
        <v>1.2972999999999999</v>
      </c>
      <c r="I1278">
        <f>VLOOKUP(C1278,away!$B$2:$E$405,3,FALSE)</f>
        <v>0.51390000000000002</v>
      </c>
      <c r="J1278">
        <f>VLOOKUP(B1278,home!$B$2:$E$405,4,FALSE)</f>
        <v>1.0278</v>
      </c>
      <c r="K1278" s="3">
        <f t="shared" si="1458"/>
        <v>1.370344690656</v>
      </c>
      <c r="L1278" s="3">
        <f t="shared" si="1459"/>
        <v>0.68521624266600001</v>
      </c>
      <c r="M1278" s="5">
        <f t="shared" si="1460"/>
        <v>0.12802100418594112</v>
      </c>
      <c r="N1278" s="5">
        <f t="shared" si="1461"/>
        <v>0.17543290337865394</v>
      </c>
      <c r="O1278" s="5">
        <f t="shared" si="1462"/>
        <v>8.7722071470618848E-2</v>
      </c>
      <c r="P1278" s="5">
        <f t="shared" si="1463"/>
        <v>0.12020947489310869</v>
      </c>
      <c r="Q1278" s="5">
        <f t="shared" si="1464"/>
        <v>0.12020177385565277</v>
      </c>
      <c r="R1278" s="5">
        <f t="shared" si="1465"/>
        <v>3.0054294105987877E-2</v>
      </c>
      <c r="S1278" s="5">
        <f t="shared" si="1466"/>
        <v>2.8218646514225319E-2</v>
      </c>
      <c r="T1278" s="5">
        <f t="shared" si="1467"/>
        <v>8.2364207843158635E-2</v>
      </c>
      <c r="U1278" s="5">
        <f t="shared" si="1468"/>
        <v>4.1184742359554397E-2</v>
      </c>
      <c r="V1278" s="5">
        <f t="shared" si="1469"/>
        <v>2.9440903955472381E-3</v>
      </c>
      <c r="W1278" s="5">
        <f t="shared" si="1470"/>
        <v>5.490595420350898E-2</v>
      </c>
      <c r="X1278" s="5">
        <f t="shared" si="1471"/>
        <v>3.7622451639319897E-2</v>
      </c>
      <c r="Y1278" s="5">
        <f t="shared" si="1472"/>
        <v>1.2889757476089034E-2</v>
      </c>
      <c r="Z1278" s="5">
        <f t="shared" si="1473"/>
        <v>6.8645634944279757E-3</v>
      </c>
      <c r="AA1278" s="5">
        <f t="shared" si="1474"/>
        <v>9.4068181382603727E-3</v>
      </c>
      <c r="AB1278" s="5">
        <f t="shared" si="1475"/>
        <v>6.4452916458658319E-3</v>
      </c>
      <c r="AC1278" s="5">
        <f t="shared" si="1476"/>
        <v>1.7277807396577345E-4</v>
      </c>
      <c r="AD1278" s="5">
        <f t="shared" si="1477"/>
        <v>1.8810020707044999E-2</v>
      </c>
      <c r="AE1278" s="5">
        <f t="shared" si="1478"/>
        <v>1.2888931713351034E-2</v>
      </c>
      <c r="AF1278" s="5">
        <f t="shared" si="1479"/>
        <v>4.4158526803005221E-3</v>
      </c>
      <c r="AG1278" s="5">
        <f t="shared" si="1480"/>
        <v>1.0086046605873699E-3</v>
      </c>
      <c r="AH1278" s="5">
        <f t="shared" si="1481"/>
        <v>1.1759276012985312E-3</v>
      </c>
      <c r="AI1278" s="5">
        <f t="shared" si="1482"/>
        <v>1.6114261450352874E-3</v>
      </c>
      <c r="AJ1278" s="5">
        <f t="shared" si="1483"/>
        <v>1.1041046311166861E-3</v>
      </c>
      <c r="AK1278" s="5">
        <f t="shared" si="1484"/>
        <v>5.0433463972648397E-4</v>
      </c>
      <c r="AL1278" s="5">
        <f t="shared" si="1485"/>
        <v>6.4894230994476638E-6</v>
      </c>
      <c r="AM1278" s="5">
        <f t="shared" si="1486"/>
        <v>5.1552424014057038E-3</v>
      </c>
      <c r="AN1278" s="5">
        <f t="shared" si="1487"/>
        <v>3.5324558283236639E-3</v>
      </c>
      <c r="AO1278" s="5">
        <f t="shared" si="1488"/>
        <v>1.2102480550337767E-3</v>
      </c>
      <c r="AP1278" s="5">
        <f t="shared" si="1489"/>
        <v>2.7642720832135972E-4</v>
      </c>
      <c r="AQ1278" s="5">
        <f t="shared" si="1490"/>
        <v>4.7353103264153432E-5</v>
      </c>
      <c r="AR1278" s="5">
        <f t="shared" si="1491"/>
        <v>1.6115293852180434E-4</v>
      </c>
      <c r="AS1278" s="5">
        <f t="shared" si="1492"/>
        <v>2.2083507368696732E-4</v>
      </c>
      <c r="AT1278" s="5">
        <f t="shared" si="1493"/>
        <v>1.5131008536878112E-4</v>
      </c>
      <c r="AU1278" s="5">
        <f t="shared" si="1494"/>
        <v>6.9115657375938439E-5</v>
      </c>
      <c r="AV1278" s="5">
        <f t="shared" si="1495"/>
        <v>2.3678068531579106E-5</v>
      </c>
      <c r="AW1278" s="5">
        <f t="shared" si="1496"/>
        <v>1.692626204635203E-7</v>
      </c>
      <c r="AX1278" s="5">
        <f t="shared" si="1497"/>
        <v>1.1774098423018319E-3</v>
      </c>
      <c r="AY1278" s="5">
        <f t="shared" si="1498"/>
        <v>8.0678034822002887E-4</v>
      </c>
      <c r="AZ1278" s="5">
        <f t="shared" si="1499"/>
        <v>2.7640949943204761E-4</v>
      </c>
      <c r="BA1278" s="5">
        <f t="shared" si="1500"/>
        <v>6.313342621267253E-5</v>
      </c>
      <c r="BB1278" s="5">
        <f t="shared" si="1501"/>
        <v>1.0815012274019655E-5</v>
      </c>
      <c r="BC1278" s="5">
        <f t="shared" si="1502"/>
        <v>1.4821244149580843E-6</v>
      </c>
      <c r="BD1278" s="5">
        <f t="shared" si="1503"/>
        <v>1.8404101838082606E-5</v>
      </c>
      <c r="BE1278" s="5">
        <f t="shared" si="1504"/>
        <v>2.5219963240108831E-5</v>
      </c>
      <c r="BF1278" s="5">
        <f t="shared" si="1505"/>
        <v>1.7280021362311318E-5</v>
      </c>
      <c r="BG1278" s="5">
        <f t="shared" si="1506"/>
        <v>7.8931951760885229E-6</v>
      </c>
      <c r="BH1278" s="5">
        <f t="shared" si="1507"/>
        <v>2.7040995254661141E-6</v>
      </c>
      <c r="BI1278" s="5">
        <f t="shared" si="1508"/>
        <v>7.4110968554557929E-7</v>
      </c>
      <c r="BJ1278" s="8">
        <f t="shared" si="1509"/>
        <v>0.53309821500687149</v>
      </c>
      <c r="BK1278" s="8">
        <f t="shared" si="1510"/>
        <v>0.28037926383410761</v>
      </c>
      <c r="BL1278" s="8">
        <f t="shared" si="1511"/>
        <v>0.17990734505177702</v>
      </c>
      <c r="BM1278" s="8">
        <f t="shared" si="1512"/>
        <v>0.33780125441162134</v>
      </c>
      <c r="BN1278" s="8">
        <f t="shared" si="1513"/>
        <v>0.66164152188996328</v>
      </c>
    </row>
    <row r="1279" spans="1:66" x14ac:dyDescent="0.25">
      <c r="A1279" t="s">
        <v>288</v>
      </c>
      <c r="B1279" t="s">
        <v>357</v>
      </c>
      <c r="C1279" t="s">
        <v>312</v>
      </c>
      <c r="D1279" s="7" t="s">
        <v>531</v>
      </c>
      <c r="E1279">
        <f>VLOOKUP(A1279,home!$A$2:$E$405,3,FALSE)</f>
        <v>1.6215999999999999</v>
      </c>
      <c r="F1279">
        <f>VLOOKUP(B1279,home!$B$2:$E$405,3,FALSE)</f>
        <v>1.2333000000000001</v>
      </c>
      <c r="G1279">
        <f>VLOOKUP(C1279,away!$B$2:$E$405,4,FALSE)</f>
        <v>0.77080000000000004</v>
      </c>
      <c r="H1279">
        <f>VLOOKUP(A1279,away!$A$2:$E$405,3,FALSE)</f>
        <v>1.2972999999999999</v>
      </c>
      <c r="I1279">
        <f>VLOOKUP(C1279,away!$B$2:$E$405,3,FALSE)</f>
        <v>1.5417000000000001</v>
      </c>
      <c r="J1279">
        <f>VLOOKUP(B1279,home!$B$2:$E$405,4,FALSE)</f>
        <v>1.1561999999999999</v>
      </c>
      <c r="K1279" s="3">
        <f t="shared" si="1458"/>
        <v>1.5415377810240001</v>
      </c>
      <c r="L1279" s="3">
        <f t="shared" si="1459"/>
        <v>2.3124548154419999</v>
      </c>
      <c r="M1279" s="5">
        <f t="shared" si="1460"/>
        <v>2.1194944420668892E-2</v>
      </c>
      <c r="N1279" s="5">
        <f t="shared" si="1461"/>
        <v>3.2672807591164935E-2</v>
      </c>
      <c r="O1279" s="5">
        <f t="shared" si="1462"/>
        <v>4.9012351288601326E-2</v>
      </c>
      <c r="P1279" s="5">
        <f t="shared" si="1463"/>
        <v>7.5554391248199279E-2</v>
      </c>
      <c r="Q1279" s="5">
        <f t="shared" si="1464"/>
        <v>2.5183183656954249E-2</v>
      </c>
      <c r="R1279" s="5">
        <f t="shared" si="1465"/>
        <v>5.6669423876730539E-2</v>
      </c>
      <c r="S1279" s="5">
        <f t="shared" si="1466"/>
        <v>6.7332873391722489E-2</v>
      </c>
      <c r="T1279" s="5">
        <f t="shared" si="1467"/>
        <v>5.8234974315684133E-2</v>
      </c>
      <c r="U1279" s="5">
        <f t="shared" si="1468"/>
        <v>8.7358057934843678E-2</v>
      </c>
      <c r="V1279" s="5">
        <f t="shared" si="1469"/>
        <v>2.6669327674106624E-2</v>
      </c>
      <c r="W1279" s="5">
        <f t="shared" si="1470"/>
        <v>1.2940276351220378E-2</v>
      </c>
      <c r="X1279" s="5">
        <f t="shared" si="1471"/>
        <v>2.9923804361529797E-2</v>
      </c>
      <c r="Y1279" s="5">
        <f t="shared" si="1472"/>
        <v>3.4598722746081959E-2</v>
      </c>
      <c r="Z1279" s="5">
        <f t="shared" si="1473"/>
        <v>4.3681827377356458E-2</v>
      </c>
      <c r="AA1279" s="5">
        <f t="shared" si="1474"/>
        <v>6.7337187246363492E-2</v>
      </c>
      <c r="AB1279" s="5">
        <f t="shared" si="1475"/>
        <v>5.1901409104078394E-2</v>
      </c>
      <c r="AC1279" s="5">
        <f t="shared" si="1476"/>
        <v>5.9418203034154529E-3</v>
      </c>
      <c r="AD1279" s="5">
        <f t="shared" si="1477"/>
        <v>4.9869812230744007E-3</v>
      </c>
      <c r="AE1279" s="5">
        <f t="shared" si="1478"/>
        <v>1.1532168743817232E-2</v>
      </c>
      <c r="AF1279" s="5">
        <f t="shared" si="1479"/>
        <v>1.3333809572064941E-2</v>
      </c>
      <c r="AG1279" s="5">
        <f t="shared" si="1480"/>
        <v>1.0277944051036068E-2</v>
      </c>
      <c r="AH1279" s="5">
        <f t="shared" si="1481"/>
        <v>2.5253063016518529E-2</v>
      </c>
      <c r="AI1279" s="5">
        <f t="shared" si="1482"/>
        <v>3.8928550726543214E-2</v>
      </c>
      <c r="AJ1279" s="5">
        <f t="shared" si="1483"/>
        <v>3.0004915852737832E-2</v>
      </c>
      <c r="AK1279" s="5">
        <f t="shared" si="1484"/>
        <v>1.5417903801147112E-2</v>
      </c>
      <c r="AL1279" s="5">
        <f t="shared" si="1485"/>
        <v>8.472409401422288E-4</v>
      </c>
      <c r="AM1279" s="5">
        <f t="shared" si="1486"/>
        <v>1.5375239937252924E-3</v>
      </c>
      <c r="AN1279" s="5">
        <f t="shared" si="1487"/>
        <v>3.5554547631476674E-3</v>
      </c>
      <c r="AO1279" s="5">
        <f t="shared" si="1488"/>
        <v>4.1109142440635101E-3</v>
      </c>
      <c r="AP1279" s="5">
        <f t="shared" si="1489"/>
        <v>3.1687678131845911E-3</v>
      </c>
      <c r="AQ1279" s="5">
        <f t="shared" si="1490"/>
        <v>1.8319080971540807E-3</v>
      </c>
      <c r="AR1279" s="5">
        <f t="shared" si="1491"/>
        <v>1.1679313435441707E-2</v>
      </c>
      <c r="AS1279" s="5">
        <f t="shared" si="1492"/>
        <v>1.80041029171546E-2</v>
      </c>
      <c r="AT1279" s="5">
        <f t="shared" si="1493"/>
        <v>1.3877002430119117E-2</v>
      </c>
      <c r="AU1279" s="5">
        <f t="shared" si="1494"/>
        <v>7.1306411777968294E-3</v>
      </c>
      <c r="AV1279" s="5">
        <f t="shared" si="1495"/>
        <v>2.748038194624821E-3</v>
      </c>
      <c r="AW1279" s="5">
        <f t="shared" si="1496"/>
        <v>8.389418538593434E-5</v>
      </c>
      <c r="AX1279" s="5">
        <f t="shared" si="1497"/>
        <v>3.950252209264074E-4</v>
      </c>
      <c r="AY1279" s="5">
        <f t="shared" si="1498"/>
        <v>9.1347797435231064E-4</v>
      </c>
      <c r="AZ1279" s="5">
        <f t="shared" si="1499"/>
        <v>1.0561882702956025E-3</v>
      </c>
      <c r="BA1279" s="5">
        <f t="shared" si="1500"/>
        <v>8.1412921721947409E-4</v>
      </c>
      <c r="BB1279" s="5">
        <f t="shared" si="1501"/>
        <v>4.7065925718779971E-4</v>
      </c>
      <c r="BC1279" s="5">
        <f t="shared" si="1502"/>
        <v>2.1767565314325638E-4</v>
      </c>
      <c r="BD1279" s="5">
        <f t="shared" si="1503"/>
        <v>4.5013140991406074E-3</v>
      </c>
      <c r="BE1279" s="5">
        <f t="shared" si="1504"/>
        <v>6.9389457480812568E-3</v>
      </c>
      <c r="BF1279" s="5">
        <f t="shared" si="1505"/>
        <v>5.348323515571551E-3</v>
      </c>
      <c r="BG1279" s="5">
        <f t="shared" si="1506"/>
        <v>2.7482142547975504E-3</v>
      </c>
      <c r="BH1279" s="5">
        <f t="shared" si="1507"/>
        <v>1.0591190260297852E-3</v>
      </c>
      <c r="BI1279" s="5">
        <f t="shared" si="1508"/>
        <v>3.2653439864525094E-4</v>
      </c>
      <c r="BJ1279" s="8">
        <f t="shared" si="1509"/>
        <v>0.25175639711702813</v>
      </c>
      <c r="BK1279" s="8">
        <f t="shared" si="1510"/>
        <v>0.19845407595260731</v>
      </c>
      <c r="BL1279" s="8">
        <f t="shared" si="1511"/>
        <v>0.49624441204496728</v>
      </c>
      <c r="BM1279" s="8">
        <f t="shared" si="1512"/>
        <v>0.72902002662067311</v>
      </c>
      <c r="BN1279" s="8">
        <f t="shared" si="1513"/>
        <v>0.2602871020823192</v>
      </c>
    </row>
    <row r="1280" spans="1:66" x14ac:dyDescent="0.25">
      <c r="A1280" t="s">
        <v>285</v>
      </c>
      <c r="B1280" t="s">
        <v>363</v>
      </c>
      <c r="C1280" t="s">
        <v>361</v>
      </c>
      <c r="D1280" s="7" t="s">
        <v>531</v>
      </c>
      <c r="E1280">
        <f>VLOOKUP(A1280,home!$A$2:$E$405,3,FALSE)</f>
        <v>1.35</v>
      </c>
      <c r="F1280">
        <f>VLOOKUP(B1280,home!$B$2:$E$405,3,FALSE)</f>
        <v>0.74070000000000003</v>
      </c>
      <c r="G1280">
        <f>VLOOKUP(C1280,away!$B$2:$E$405,4,FALSE)</f>
        <v>1.1111</v>
      </c>
      <c r="H1280">
        <f>VLOOKUP(A1280,away!$A$2:$E$405,3,FALSE)</f>
        <v>1.3</v>
      </c>
      <c r="I1280">
        <f>VLOOKUP(C1280,away!$B$2:$E$405,3,FALSE)</f>
        <v>0.3846</v>
      </c>
      <c r="J1280">
        <f>VLOOKUP(B1280,home!$B$2:$E$405,4,FALSE)</f>
        <v>1.1537999999999999</v>
      </c>
      <c r="K1280" s="3">
        <f t="shared" si="1458"/>
        <v>1.1110388895000001</v>
      </c>
      <c r="L1280" s="3">
        <f t="shared" si="1459"/>
        <v>0.57687692400000001</v>
      </c>
      <c r="M1280" s="5">
        <f t="shared" si="1460"/>
        <v>0.18490449813347978</v>
      </c>
      <c r="N1280" s="5">
        <f t="shared" si="1461"/>
        <v>0.20543608826977619</v>
      </c>
      <c r="O1280" s="5">
        <f t="shared" si="1462"/>
        <v>0.10666713811700557</v>
      </c>
      <c r="P1280" s="5">
        <f t="shared" si="1463"/>
        <v>0.11851133867966097</v>
      </c>
      <c r="Q1280" s="5">
        <f t="shared" si="1464"/>
        <v>0.1141237416872381</v>
      </c>
      <c r="R1280" s="5">
        <f t="shared" si="1465"/>
        <v>3.0766905264410661E-2</v>
      </c>
      <c r="S1280" s="5">
        <f t="shared" si="1466"/>
        <v>1.8989447981825842E-2</v>
      </c>
      <c r="T1280" s="5">
        <f t="shared" si="1467"/>
        <v>6.5835353059904483E-2</v>
      </c>
      <c r="U1280" s="5">
        <f t="shared" si="1468"/>
        <v>3.4183228258322526E-2</v>
      </c>
      <c r="V1280" s="5">
        <f t="shared" si="1469"/>
        <v>1.3523286788773587E-3</v>
      </c>
      <c r="W1280" s="5">
        <f t="shared" si="1470"/>
        <v>4.2265305076591292E-2</v>
      </c>
      <c r="X1280" s="5">
        <f t="shared" si="1471"/>
        <v>2.4381879184505569E-2</v>
      </c>
      <c r="Y1280" s="5">
        <f t="shared" si="1472"/>
        <v>7.0326717326486005E-3</v>
      </c>
      <c r="Z1280" s="5">
        <f t="shared" si="1473"/>
        <v>5.9162392233108787E-3</v>
      </c>
      <c r="AA1280" s="5">
        <f t="shared" si="1474"/>
        <v>6.5731718566836607E-3</v>
      </c>
      <c r="AB1280" s="5">
        <f t="shared" si="1475"/>
        <v>3.6515247800712348E-3</v>
      </c>
      <c r="AC1280" s="5">
        <f t="shared" si="1476"/>
        <v>5.4171979213074409E-5</v>
      </c>
      <c r="AD1280" s="5">
        <f t="shared" si="1477"/>
        <v>1.1739599404168678E-2</v>
      </c>
      <c r="AE1280" s="5">
        <f t="shared" si="1478"/>
        <v>6.7723039932690594E-3</v>
      </c>
      <c r="AF1280" s="5">
        <f t="shared" si="1479"/>
        <v>1.9533929480149859E-3</v>
      </c>
      <c r="AG1280" s="5">
        <f t="shared" si="1480"/>
        <v>3.7562243840472576E-4</v>
      </c>
      <c r="AH1280" s="5">
        <f t="shared" si="1481"/>
        <v>8.5323547119793195E-4</v>
      </c>
      <c r="AI1280" s="5">
        <f t="shared" si="1482"/>
        <v>9.4797779040175947E-4</v>
      </c>
      <c r="AJ1280" s="5">
        <f t="shared" si="1483"/>
        <v>5.2662009575931746E-4</v>
      </c>
      <c r="AK1280" s="5">
        <f t="shared" si="1484"/>
        <v>1.9503180212693857E-4</v>
      </c>
      <c r="AL1280" s="5">
        <f t="shared" si="1485"/>
        <v>1.3888237095960138E-6</v>
      </c>
      <c r="AM1280" s="5">
        <f t="shared" si="1486"/>
        <v>2.6086302970364842E-3</v>
      </c>
      <c r="AN1280" s="5">
        <f t="shared" si="1487"/>
        <v>1.5048586216076132E-3</v>
      </c>
      <c r="AO1280" s="5">
        <f t="shared" si="1488"/>
        <v>4.3405910634393993E-4</v>
      </c>
      <c r="AP1280" s="5">
        <f t="shared" si="1489"/>
        <v>8.3466227367293684E-5</v>
      </c>
      <c r="AQ1280" s="5">
        <f t="shared" si="1490"/>
        <v>1.2037435125382247E-5</v>
      </c>
      <c r="AR1280" s="5">
        <f t="shared" si="1491"/>
        <v>9.8442370814470781E-5</v>
      </c>
      <c r="AS1280" s="5">
        <f t="shared" si="1492"/>
        <v>1.0937330234945682E-4</v>
      </c>
      <c r="AT1280" s="5">
        <f t="shared" si="1493"/>
        <v>6.075899619164414E-5</v>
      </c>
      <c r="AU1280" s="5">
        <f t="shared" si="1494"/>
        <v>2.2501869218633011E-5</v>
      </c>
      <c r="AV1280" s="5">
        <f t="shared" si="1495"/>
        <v>6.2501129470860646E-6</v>
      </c>
      <c r="AW1280" s="5">
        <f t="shared" si="1496"/>
        <v>2.472618127431927E-8</v>
      </c>
      <c r="AX1280" s="5">
        <f t="shared" si="1497"/>
        <v>4.830482847225785E-4</v>
      </c>
      <c r="AY1280" s="5">
        <f t="shared" si="1498"/>
        <v>2.7865940863423729E-4</v>
      </c>
      <c r="AZ1280" s="5">
        <f t="shared" si="1499"/>
        <v>8.0376091248288918E-5</v>
      </c>
      <c r="BA1280" s="5">
        <f t="shared" si="1500"/>
        <v>1.5455704094152082E-5</v>
      </c>
      <c r="BB1280" s="5">
        <f t="shared" si="1501"/>
        <v>2.2290097590221644E-6</v>
      </c>
      <c r="BC1280" s="5">
        <f t="shared" si="1502"/>
        <v>2.5717285867013764E-7</v>
      </c>
      <c r="BD1280" s="5">
        <f t="shared" si="1503"/>
        <v>9.4648553444532054E-6</v>
      </c>
      <c r="BE1280" s="5">
        <f t="shared" si="1504"/>
        <v>1.0515822371179428E-5</v>
      </c>
      <c r="BF1280" s="5">
        <f t="shared" si="1505"/>
        <v>5.8417438047272265E-6</v>
      </c>
      <c r="BG1280" s="5">
        <f t="shared" si="1506"/>
        <v>2.1634681831825475E-6</v>
      </c>
      <c r="BH1280" s="5">
        <f t="shared" si="1507"/>
        <v>6.0092432192793017E-7</v>
      </c>
      <c r="BI1280" s="5">
        <f t="shared" si="1508"/>
        <v>1.3353005826166952E-7</v>
      </c>
      <c r="BJ1280" s="8">
        <f t="shared" si="1509"/>
        <v>0.48541903515331941</v>
      </c>
      <c r="BK1280" s="8">
        <f t="shared" si="1510"/>
        <v>0.3240918336854009</v>
      </c>
      <c r="BL1280" s="8">
        <f t="shared" si="1511"/>
        <v>0.18469088043158463</v>
      </c>
      <c r="BM1280" s="8">
        <f t="shared" si="1512"/>
        <v>0.23942964365959143</v>
      </c>
      <c r="BN1280" s="8">
        <f t="shared" si="1513"/>
        <v>0.76040971015157122</v>
      </c>
    </row>
    <row r="1281" spans="1:66" x14ac:dyDescent="0.25">
      <c r="A1281" t="s">
        <v>285</v>
      </c>
      <c r="B1281" t="s">
        <v>317</v>
      </c>
      <c r="C1281" t="s">
        <v>348</v>
      </c>
      <c r="D1281" s="7" t="s">
        <v>531</v>
      </c>
      <c r="E1281">
        <f>VLOOKUP(A1281,home!$A$2:$E$405,3,FALSE)</f>
        <v>1.35</v>
      </c>
      <c r="F1281">
        <f>VLOOKUP(B1281,home!$B$2:$E$405,3,FALSE)</f>
        <v>0.74070000000000003</v>
      </c>
      <c r="G1281">
        <f>VLOOKUP(C1281,away!$B$2:$E$405,4,FALSE)</f>
        <v>1.2963</v>
      </c>
      <c r="H1281">
        <f>VLOOKUP(A1281,away!$A$2:$E$405,3,FALSE)</f>
        <v>1.3</v>
      </c>
      <c r="I1281">
        <f>VLOOKUP(C1281,away!$B$2:$E$405,3,FALSE)</f>
        <v>1.1537999999999999</v>
      </c>
      <c r="J1281">
        <f>VLOOKUP(B1281,home!$B$2:$E$405,4,FALSE)</f>
        <v>2.0512999999999999</v>
      </c>
      <c r="K1281" s="3">
        <f t="shared" ref="K1281:K1344" si="1514">E1281*F1281*G1281</f>
        <v>1.2962287035000002</v>
      </c>
      <c r="L1281" s="3">
        <f t="shared" ref="L1281:L1344" si="1515">H1281*I1281*J1281</f>
        <v>3.076826922</v>
      </c>
      <c r="M1281" s="5">
        <f t="shared" ref="M1281:M1344" si="1516">_xlfn.POISSON.DIST(0,K1281,FALSE) * _xlfn.POISSON.DIST(0,L1281,FALSE)</f>
        <v>1.2612642115958557E-2</v>
      </c>
      <c r="N1281" s="5">
        <f t="shared" ref="N1281:N1344" si="1517">_xlfn.POISSON.DIST(1,K1281,FALSE) * _xlfn.POISSON.DIST(0,L1281,FALSE)</f>
        <v>1.6348868737678459E-2</v>
      </c>
      <c r="O1281" s="5">
        <f t="shared" ref="O1281:O1344" si="1518">_xlfn.POISSON.DIST(0,K1281,FALSE) * _xlfn.POISSON.DIST(1,L1281,FALSE)</f>
        <v>3.8806916819932334E-2</v>
      </c>
      <c r="P1281" s="5">
        <f t="shared" ref="P1281:P1344" si="1519">_xlfn.POISSON.DIST(1,K1281,FALSE) * _xlfn.POISSON.DIST(1,L1281,FALSE)</f>
        <v>5.030263947633324E-2</v>
      </c>
      <c r="Q1281" s="5">
        <f t="shared" ref="Q1281:Q1344" si="1520">_xlfn.POISSON.DIST(2,K1281,FALSE) * _xlfn.POISSON.DIST(0,L1281,FALSE)</f>
        <v>1.0595936463766319E-2</v>
      </c>
      <c r="R1281" s="5">
        <f t="shared" ref="R1281:R1344" si="1521">_xlfn.POISSON.DIST(0,K1281,FALSE) * _xlfn.POISSON.DIST(2,L1281,FALSE)</f>
        <v>5.9701083215691224E-2</v>
      </c>
      <c r="S1281" s="5">
        <f t="shared" ref="S1281:S1344" si="1522">_xlfn.POISSON.DIST(2,K1281,FALSE) * _xlfn.POISSON.DIST(2,L1281,FALSE)</f>
        <v>5.0155144239848543E-2</v>
      </c>
      <c r="T1281" s="5">
        <f t="shared" ref="T1281:T1344" si="1523">_xlfn.POISSON.DIST(2,K1281,FALSE) * _xlfn.POISSON.DIST(1,L1281,FALSE)</f>
        <v>3.2601862575517684E-2</v>
      </c>
      <c r="U1281" s="5">
        <f t="shared" ref="U1281:U1344" si="1524">_xlfn.POISSON.DIST(1,K1281,FALSE) * _xlfn.POISSON.DIST(2,L1281,FALSE)</f>
        <v>7.7386257694221056E-2</v>
      </c>
      <c r="V1281" s="5">
        <f t="shared" ref="V1281:V1344" si="1525">_xlfn.POISSON.DIST(3,K1281,FALSE) * _xlfn.POISSON.DIST(3,L1281,FALSE)</f>
        <v>2.2225813992246234E-2</v>
      </c>
      <c r="W1281" s="5">
        <f t="shared" ref="W1281:W1344" si="1526">_xlfn.POISSON.DIST(3,K1281,FALSE) * _xlfn.POISSON.DIST(0,L1281,FALSE)</f>
        <v>4.5782523282653972E-3</v>
      </c>
      <c r="X1281" s="5">
        <f t="shared" ref="X1281:X1344" si="1527">_xlfn.POISSON.DIST(3,K1281,FALSE) * _xlfn.POISSON.DIST(1,L1281,FALSE)</f>
        <v>1.4086490019316153E-2</v>
      </c>
      <c r="Y1281" s="5">
        <f t="shared" ref="Y1281:Y1344" si="1528">_xlfn.POISSON.DIST(3,K1281,FALSE) * _xlfn.POISSON.DIST(2,L1281,FALSE)</f>
        <v>2.1670845863958125E-2</v>
      </c>
      <c r="Z1281" s="5">
        <f t="shared" ref="Z1281:Z1344" si="1529">_xlfn.POISSON.DIST(0,K1281,FALSE) * _xlfn.POISSON.DIST(3,L1281,FALSE)</f>
        <v>6.1229966703533693E-2</v>
      </c>
      <c r="AA1281" s="5">
        <f t="shared" ref="AA1281:AA1344" si="1530">_xlfn.POISSON.DIST(1,K1281,FALSE) * _xlfn.POISSON.DIST(3,L1281,FALSE)</f>
        <v>7.9368040355469668E-2</v>
      </c>
      <c r="AB1281" s="5">
        <f t="shared" ref="AB1281:AB1344" si="1531">_xlfn.POISSON.DIST(2,K1281,FALSE) * _xlfn.POISSON.DIST(3,L1281,FALSE)</f>
        <v>5.143956602465307E-2</v>
      </c>
      <c r="AC1281" s="5">
        <f t="shared" ref="AC1281:AC1344" si="1532">_xlfn.POISSON.DIST(4,K1281,FALSE) * _xlfn.POISSON.DIST(4,L1281,FALSE)</f>
        <v>5.5401611040392078E-3</v>
      </c>
      <c r="AD1281" s="5">
        <f t="shared" ref="AD1281:AD1344" si="1533">_xlfn.POISSON.DIST(4,K1281,FALSE) * _xlfn.POISSON.DIST(0,L1281,FALSE)</f>
        <v>1.4836155199408289E-3</v>
      </c>
      <c r="AE1281" s="5">
        <f t="shared" ref="AE1281:AE1344" si="1534">_xlfn.POISSON.DIST(4,K1281,FALSE) * _xlfn.POISSON.DIST(1,L1281,FALSE)</f>
        <v>4.5648281736509703E-3</v>
      </c>
      <c r="AF1281" s="5">
        <f t="shared" ref="AF1281:AF1344" si="1535">_xlfn.POISSON.DIST(4,K1281,FALSE) * _xlfn.POISSON.DIST(2,L1281,FALSE)</f>
        <v>7.0225931094966988E-3</v>
      </c>
      <c r="AG1281" s="5">
        <f t="shared" ref="AG1281:AG1344" si="1536">_xlfn.POISSON.DIST(4,K1281,FALSE) * _xlfn.POISSON.DIST(3,L1281,FALSE)</f>
        <v>7.2024345138503787E-3</v>
      </c>
      <c r="AH1281" s="5">
        <f t="shared" ref="AH1281:AH1344" si="1537">_xlfn.POISSON.DIST(0,K1281,FALSE) * _xlfn.POISSON.DIST(4,L1281,FALSE)</f>
        <v>4.7098502496649021E-2</v>
      </c>
      <c r="AI1281" s="5">
        <f t="shared" ref="AI1281:AI1344" si="1538">_xlfn.POISSON.DIST(1,K1281,FALSE) * _xlfn.POISSON.DIST(4,L1281,FALSE)</f>
        <v>6.1050430828022882E-2</v>
      </c>
      <c r="AJ1281" s="5">
        <f t="shared" ref="AJ1281:AJ1344" si="1539">_xlfn.POISSON.DIST(2,K1281,FALSE) * _xlfn.POISSON.DIST(4,L1281,FALSE)</f>
        <v>3.9567660400162276E-2</v>
      </c>
      <c r="AK1281" s="5">
        <f t="shared" ref="AK1281:AK1344" si="1540">_xlfn.POISSON.DIST(3,K1281,FALSE) * _xlfn.POISSON.DIST(4,L1281,FALSE)</f>
        <v>1.7096245713676881E-2</v>
      </c>
      <c r="AL1281" s="5">
        <f t="shared" ref="AL1281:AL1344" si="1541">_xlfn.POISSON.DIST(5,K1281,FALSE) * _xlfn.POISSON.DIST(5,L1281,FALSE)</f>
        <v>8.8382663709984531E-4</v>
      </c>
      <c r="AM1281" s="5">
        <f t="shared" ref="AM1281:AM1344" si="1542">_xlfn.POISSON.DIST(5,K1281,FALSE) * _xlfn.POISSON.DIST(0,L1281,FALSE)</f>
        <v>3.846210043810755E-4</v>
      </c>
      <c r="AN1281" s="5">
        <f t="shared" ref="AN1281:AN1344" si="1543">_xlfn.POISSON.DIST(5,K1281,FALSE) * _xlfn.POISSON.DIST(1,L1281,FALSE)</f>
        <v>1.1834122610463729E-3</v>
      </c>
      <c r="AO1281" s="5">
        <f t="shared" ref="AO1281:AO1344" si="1544">_xlfn.POISSON.DIST(5,K1281,FALSE) * _xlfn.POISSON.DIST(2,L1281,FALSE)</f>
        <v>1.8205773523061863E-3</v>
      </c>
      <c r="AP1281" s="5">
        <f t="shared" ref="AP1281:AP1344" si="1545">_xlfn.POISSON.DIST(5,K1281,FALSE) * _xlfn.POISSON.DIST(3,L1281,FALSE)</f>
        <v>1.8672004703863842E-3</v>
      </c>
      <c r="AQ1281" s="5">
        <f t="shared" ref="AQ1281:AQ1344" si="1546">_xlfn.POISSON.DIST(5,K1281,FALSE) * _xlfn.POISSON.DIST(4,L1281,FALSE)</f>
        <v>1.4362631690139729E-3</v>
      </c>
      <c r="AR1281" s="5">
        <f t="shared" ref="AR1281:AR1344" si="1547">_xlfn.POISSON.DIST(0,K1281,FALSE) * _xlfn.POISSON.DIST(5,L1281,FALSE)</f>
        <v>2.8982788093514778E-2</v>
      </c>
      <c r="AS1281" s="5">
        <f t="shared" ref="AS1281:AS1344" si="1548">_xlfn.POISSON.DIST(1,K1281,FALSE) * _xlfn.POISSON.DIST(5,L1281,FALSE)</f>
        <v>3.7568321834271903E-2</v>
      </c>
      <c r="AT1281" s="5">
        <f t="shared" ref="AT1281:AT1344" si="1549">_xlfn.POISSON.DIST(2,K1281,FALSE) * _xlfn.POISSON.DIST(5,L1281,FALSE)</f>
        <v>2.4348568551954511E-2</v>
      </c>
      <c r="AU1281" s="5">
        <f t="shared" ref="AU1281:AU1344" si="1550">_xlfn.POISSON.DIST(3,K1281,FALSE) * _xlfn.POISSON.DIST(5,L1281,FALSE)</f>
        <v>1.0520437815393623E-2</v>
      </c>
      <c r="AV1281" s="5">
        <f t="shared" ref="AV1281:AV1344" si="1551">_xlfn.POISSON.DIST(4,K1281,FALSE) * _xlfn.POISSON.DIST(5,L1281,FALSE)</f>
        <v>3.4092233674250143E-3</v>
      </c>
      <c r="AW1281" s="5">
        <f t="shared" ref="AW1281:AW1344" si="1552">_xlfn.POISSON.DIST(6,K1281,FALSE) * _xlfn.POISSON.DIST(6,L1281,FALSE)</f>
        <v>9.7915013182070466E-5</v>
      </c>
      <c r="AX1281" s="5">
        <f t="shared" ref="AX1281:AX1344" si="1553">_xlfn.POISSON.DIST(6,K1281,FALSE) * _xlfn.POISSON.DIST(0,L1281,FALSE)</f>
        <v>8.309279764129146E-5</v>
      </c>
      <c r="AY1281" s="5">
        <f t="shared" ref="AY1281:AY1344" si="1554">_xlfn.POISSON.DIST(6,K1281,FALSE) * _xlfn.POISSON.DIST(1,L1281,FALSE)</f>
        <v>2.5566215680702367E-4</v>
      </c>
      <c r="AZ1281" s="5">
        <f t="shared" ref="AZ1281:AZ1344" si="1555">_xlfn.POISSON.DIST(6,K1281,FALSE) * _xlfn.POISSON.DIST(2,L1281,FALSE)</f>
        <v>3.9331410350021802E-4</v>
      </c>
      <c r="BA1281" s="5">
        <f t="shared" ref="BA1281:BA1344" si="1556">_xlfn.POISSON.DIST(6,K1281,FALSE) * _xlfn.POISSON.DIST(3,L1281,FALSE)</f>
        <v>4.0338647415058841E-4</v>
      </c>
      <c r="BB1281" s="5">
        <f t="shared" ref="BB1281:BB1344" si="1557">_xlfn.POISSON.DIST(6,K1281,FALSE) * _xlfn.POISSON.DIST(4,L1281,FALSE)</f>
        <v>3.1028759090929694E-4</v>
      </c>
      <c r="BC1281" s="5">
        <f t="shared" ref="BC1281:BC1344" si="1558">_xlfn.POISSON.DIST(6,K1281,FALSE) * _xlfn.POISSON.DIST(5,L1281,FALSE)</f>
        <v>1.9094024265444939E-4</v>
      </c>
      <c r="BD1281" s="5">
        <f t="shared" ref="BD1281:BD1344" si="1559">_xlfn.POISSON.DIST(0,K1281,FALSE) * _xlfn.POISSON.DIST(6,L1281,FALSE)</f>
        <v>1.4862503780124558E-2</v>
      </c>
      <c r="BE1281" s="5">
        <f t="shared" ref="BE1281:BE1344" si="1560">_xlfn.POISSON.DIST(1,K1281,FALSE) * _xlfn.POISSON.DIST(6,L1281,FALSE)</f>
        <v>1.9265204005674708E-2</v>
      </c>
      <c r="BF1281" s="5">
        <f t="shared" ref="BF1281:BF1344" si="1561">_xlfn.POISSON.DIST(2,K1281,FALSE) * _xlfn.POISSON.DIST(6,L1281,FALSE)</f>
        <v>1.2486055205469368E-2</v>
      </c>
      <c r="BG1281" s="5">
        <f t="shared" ref="BG1281:BG1344" si="1562">_xlfn.POISSON.DIST(3,K1281,FALSE) * _xlfn.POISSON.DIST(6,L1281,FALSE)</f>
        <v>5.3949277169383289E-3</v>
      </c>
      <c r="BH1281" s="5">
        <f t="shared" ref="BH1281:BH1344" si="1563">_xlfn.POISSON.DIST(4,K1281,FALSE) * _xlfn.POISSON.DIST(6,L1281,FALSE)</f>
        <v>1.7482650400007975E-3</v>
      </c>
      <c r="BI1281" s="5">
        <f t="shared" ref="BI1281:BI1344" si="1564">_xlfn.POISSON.DIST(5,K1281,FALSE) * _xlfn.POISSON.DIST(6,L1281,FALSE)</f>
        <v>4.5323026523492148E-4</v>
      </c>
      <c r="BJ1281" s="8">
        <f t="shared" ref="BJ1281:BJ1344" si="1565">SUM(N1281,Q1281,T1281,W1281,X1281,Y1281,AD1281,AE1281,AF1281,AG1281,AM1281,AN1281,AO1281,AP1281,AQ1281,AX1281,AY1281,AZ1281,BA1281,BB1281,BC1281)</f>
        <v>0.12848448492823786</v>
      </c>
      <c r="BK1281" s="8">
        <f t="shared" ref="BK1281:BK1344" si="1566">SUM(M1281,P1281,S1281,V1281,AC1281,AL1281,AY1281)</f>
        <v>0.14197588972233266</v>
      </c>
      <c r="BL1281" s="8">
        <f t="shared" ref="BL1281:BL1344" si="1567">SUM(O1281,R1281,U1281,AA1281,AB1281,AH1281,AI1281,AJ1281,AK1281,AR1281,AS1281,AT1281,AU1281,AV1281,BD1281,BE1281,BF1281,BG1281,BH1281,BI1281)</f>
        <v>0.6305542292244809</v>
      </c>
      <c r="BM1281" s="8">
        <f t="shared" ref="BM1281:BM1344" si="1568">SUM(S1281:BI1281)</f>
        <v>0.77371873660559998</v>
      </c>
      <c r="BN1281" s="8">
        <f t="shared" ref="BN1281:BN1344" si="1569">SUM(M1281:R1281)</f>
        <v>0.18836808682936015</v>
      </c>
    </row>
    <row r="1282" spans="1:66" x14ac:dyDescent="0.25">
      <c r="A1282" t="s">
        <v>285</v>
      </c>
      <c r="B1282" t="s">
        <v>302</v>
      </c>
      <c r="C1282" t="s">
        <v>297</v>
      </c>
      <c r="D1282" s="7" t="s">
        <v>531</v>
      </c>
      <c r="E1282">
        <f>VLOOKUP(A1282,home!$A$2:$E$405,3,FALSE)</f>
        <v>1.35</v>
      </c>
      <c r="F1282">
        <f>VLOOKUP(B1282,home!$B$2:$E$405,3,FALSE)</f>
        <v>0</v>
      </c>
      <c r="G1282">
        <f>VLOOKUP(C1282,away!$B$2:$E$405,4,FALSE)</f>
        <v>0.24690000000000001</v>
      </c>
      <c r="H1282">
        <f>VLOOKUP(A1282,away!$A$2:$E$405,3,FALSE)</f>
        <v>1.3</v>
      </c>
      <c r="I1282">
        <f>VLOOKUP(C1282,away!$B$2:$E$405,3,FALSE)</f>
        <v>2.8205</v>
      </c>
      <c r="J1282">
        <f>VLOOKUP(B1282,home!$B$2:$E$405,4,FALSE)</f>
        <v>2.3077000000000001</v>
      </c>
      <c r="K1282" s="3">
        <f t="shared" si="1514"/>
        <v>0</v>
      </c>
      <c r="L1282" s="3">
        <f t="shared" si="1515"/>
        <v>8.4615282050000005</v>
      </c>
      <c r="M1282" s="5">
        <f t="shared" si="1516"/>
        <v>2.1144868669780779E-4</v>
      </c>
      <c r="N1282" s="5">
        <f t="shared" si="1517"/>
        <v>0</v>
      </c>
      <c r="O1282" s="5">
        <f t="shared" si="1518"/>
        <v>1.7891790264037088E-3</v>
      </c>
      <c r="P1282" s="5">
        <f t="shared" si="1519"/>
        <v>0</v>
      </c>
      <c r="Q1282" s="5">
        <f t="shared" si="1520"/>
        <v>0</v>
      </c>
      <c r="R1282" s="5">
        <f t="shared" si="1521"/>
        <v>7.5695943978547134E-3</v>
      </c>
      <c r="S1282" s="5">
        <f t="shared" si="1522"/>
        <v>0</v>
      </c>
      <c r="T1282" s="5">
        <f t="shared" si="1523"/>
        <v>0</v>
      </c>
      <c r="U1282" s="5">
        <f t="shared" si="1524"/>
        <v>0</v>
      </c>
      <c r="V1282" s="5">
        <f t="shared" si="1525"/>
        <v>0</v>
      </c>
      <c r="W1282" s="5">
        <f t="shared" si="1526"/>
        <v>0</v>
      </c>
      <c r="X1282" s="5">
        <f t="shared" si="1527"/>
        <v>0</v>
      </c>
      <c r="Y1282" s="5">
        <f t="shared" si="1528"/>
        <v>0</v>
      </c>
      <c r="Z1282" s="5">
        <f t="shared" si="1529"/>
        <v>2.1350112165952551E-2</v>
      </c>
      <c r="AA1282" s="5">
        <f t="shared" si="1530"/>
        <v>0</v>
      </c>
      <c r="AB1282" s="5">
        <f t="shared" si="1531"/>
        <v>0</v>
      </c>
      <c r="AC1282" s="5">
        <f t="shared" si="1532"/>
        <v>0</v>
      </c>
      <c r="AD1282" s="5">
        <f t="shared" si="1533"/>
        <v>0</v>
      </c>
      <c r="AE1282" s="5">
        <f t="shared" si="1534"/>
        <v>0</v>
      </c>
      <c r="AF1282" s="5">
        <f t="shared" si="1535"/>
        <v>0</v>
      </c>
      <c r="AG1282" s="5">
        <f t="shared" si="1536"/>
        <v>0</v>
      </c>
      <c r="AH1282" s="5">
        <f t="shared" si="1537"/>
        <v>4.5163644068030299E-2</v>
      </c>
      <c r="AI1282" s="5">
        <f t="shared" si="1538"/>
        <v>0</v>
      </c>
      <c r="AJ1282" s="5">
        <f t="shared" si="1539"/>
        <v>0</v>
      </c>
      <c r="AK1282" s="5">
        <f t="shared" si="1540"/>
        <v>0</v>
      </c>
      <c r="AL1282" s="5">
        <f t="shared" si="1541"/>
        <v>0</v>
      </c>
      <c r="AM1282" s="5">
        <f t="shared" si="1542"/>
        <v>0</v>
      </c>
      <c r="AN1282" s="5">
        <f t="shared" si="1543"/>
        <v>0</v>
      </c>
      <c r="AO1282" s="5">
        <f t="shared" si="1544"/>
        <v>0</v>
      </c>
      <c r="AP1282" s="5">
        <f t="shared" si="1545"/>
        <v>0</v>
      </c>
      <c r="AQ1282" s="5">
        <f t="shared" si="1546"/>
        <v>0</v>
      </c>
      <c r="AR1282" s="5">
        <f t="shared" si="1547"/>
        <v>7.6430689624443868E-2</v>
      </c>
      <c r="AS1282" s="5">
        <f t="shared" si="1548"/>
        <v>0</v>
      </c>
      <c r="AT1282" s="5">
        <f t="shared" si="1549"/>
        <v>0</v>
      </c>
      <c r="AU1282" s="5">
        <f t="shared" si="1550"/>
        <v>0</v>
      </c>
      <c r="AV1282" s="5">
        <f t="shared" si="1551"/>
        <v>0</v>
      </c>
      <c r="AW1282" s="5">
        <f t="shared" si="1552"/>
        <v>0</v>
      </c>
      <c r="AX1282" s="5">
        <f t="shared" si="1553"/>
        <v>0</v>
      </c>
      <c r="AY1282" s="5">
        <f t="shared" si="1554"/>
        <v>0</v>
      </c>
      <c r="AZ1282" s="5">
        <f t="shared" si="1555"/>
        <v>0</v>
      </c>
      <c r="BA1282" s="5">
        <f t="shared" si="1556"/>
        <v>0</v>
      </c>
      <c r="BB1282" s="5">
        <f t="shared" si="1557"/>
        <v>0</v>
      </c>
      <c r="BC1282" s="5">
        <f t="shared" si="1558"/>
        <v>0</v>
      </c>
      <c r="BD1282" s="5">
        <f t="shared" si="1559"/>
        <v>0.10778673933080542</v>
      </c>
      <c r="BE1282" s="5">
        <f t="shared" si="1560"/>
        <v>0</v>
      </c>
      <c r="BF1282" s="5">
        <f t="shared" si="1561"/>
        <v>0</v>
      </c>
      <c r="BG1282" s="5">
        <f t="shared" si="1562"/>
        <v>0</v>
      </c>
      <c r="BH1282" s="5">
        <f t="shared" si="1563"/>
        <v>0</v>
      </c>
      <c r="BI1282" s="5">
        <f t="shared" si="1564"/>
        <v>0</v>
      </c>
      <c r="BJ1282" s="8">
        <f t="shared" si="1565"/>
        <v>0</v>
      </c>
      <c r="BK1282" s="8">
        <f t="shared" si="1566"/>
        <v>2.1144868669780779E-4</v>
      </c>
      <c r="BL1282" s="8">
        <f t="shared" si="1567"/>
        <v>0.23873984644753798</v>
      </c>
      <c r="BM1282" s="8">
        <f t="shared" si="1568"/>
        <v>0.25073118518923215</v>
      </c>
      <c r="BN1282" s="8">
        <f t="shared" si="1569"/>
        <v>9.5702221109562301E-3</v>
      </c>
    </row>
    <row r="1283" spans="1:66" x14ac:dyDescent="0.25">
      <c r="A1283" t="s">
        <v>285</v>
      </c>
      <c r="B1283" t="s">
        <v>296</v>
      </c>
      <c r="C1283" t="s">
        <v>305</v>
      </c>
      <c r="D1283" s="7" t="s">
        <v>531</v>
      </c>
      <c r="E1283">
        <f>VLOOKUP(A1283,home!$A$2:$E$405,3,FALSE)</f>
        <v>1.35</v>
      </c>
      <c r="F1283">
        <f>VLOOKUP(B1283,home!$B$2:$E$405,3,FALSE)</f>
        <v>1.2345999999999999</v>
      </c>
      <c r="G1283">
        <f>VLOOKUP(C1283,away!$B$2:$E$405,4,FALSE)</f>
        <v>1.7283999999999999</v>
      </c>
      <c r="H1283">
        <f>VLOOKUP(A1283,away!$A$2:$E$405,3,FALSE)</f>
        <v>1.3</v>
      </c>
      <c r="I1283">
        <f>VLOOKUP(C1283,away!$B$2:$E$405,3,FALSE)</f>
        <v>0.51280000000000003</v>
      </c>
      <c r="J1283">
        <f>VLOOKUP(B1283,home!$B$2:$E$405,4,FALSE)</f>
        <v>1.2821</v>
      </c>
      <c r="K1283" s="3">
        <f t="shared" si="1514"/>
        <v>2.8807415639999996</v>
      </c>
      <c r="L1283" s="3">
        <f t="shared" si="1515"/>
        <v>0.85469914400000013</v>
      </c>
      <c r="M1283" s="5">
        <f t="shared" si="1516"/>
        <v>2.386265228929705E-2</v>
      </c>
      <c r="N1283" s="5">
        <f t="shared" si="1517"/>
        <v>6.8742134277057748E-2</v>
      </c>
      <c r="O1283" s="5">
        <f t="shared" si="1518"/>
        <v>2.0395388485231831E-2</v>
      </c>
      <c r="P1283" s="5">
        <f t="shared" si="1519"/>
        <v>5.8753843323334325E-2</v>
      </c>
      <c r="Q1283" s="5">
        <f t="shared" si="1520"/>
        <v>9.9014161704994677E-2</v>
      </c>
      <c r="R1283" s="5">
        <f t="shared" si="1521"/>
        <v>8.7159605399375513E-3</v>
      </c>
      <c r="S1283" s="5">
        <f t="shared" si="1522"/>
        <v>3.6165448662335266E-2</v>
      </c>
      <c r="T1283" s="5">
        <f t="shared" si="1523"/>
        <v>8.4627319253136546E-2</v>
      </c>
      <c r="U1283" s="5">
        <f t="shared" si="1524"/>
        <v>2.5108429797581981E-2</v>
      </c>
      <c r="V1283" s="5">
        <f t="shared" si="1525"/>
        <v>9.893931872489695E-3</v>
      </c>
      <c r="W1283" s="5">
        <f t="shared" si="1526"/>
        <v>9.50780703493984E-2</v>
      </c>
      <c r="X1283" s="5">
        <f t="shared" si="1527"/>
        <v>8.1263145340802603E-2</v>
      </c>
      <c r="Y1283" s="5">
        <f t="shared" si="1528"/>
        <v>3.4727770380765792E-2</v>
      </c>
      <c r="Z1283" s="5">
        <f t="shared" si="1529"/>
        <v>2.4831746708741352E-3</v>
      </c>
      <c r="AA1283" s="5">
        <f t="shared" si="1530"/>
        <v>7.15338448505914E-3</v>
      </c>
      <c r="AB1283" s="5">
        <f t="shared" si="1531"/>
        <v>1.0303526004691302E-2</v>
      </c>
      <c r="AC1283" s="5">
        <f t="shared" si="1532"/>
        <v>1.5225322505032601E-3</v>
      </c>
      <c r="AD1283" s="5">
        <f t="shared" si="1533"/>
        <v>6.8473837270106988E-2</v>
      </c>
      <c r="AE1283" s="5">
        <f t="shared" si="1534"/>
        <v>5.8524530101155749E-2</v>
      </c>
      <c r="AF1283" s="5">
        <f t="shared" si="1535"/>
        <v>2.5010432890230028E-2</v>
      </c>
      <c r="AG1283" s="5">
        <f t="shared" si="1536"/>
        <v>7.1254651941163524E-3</v>
      </c>
      <c r="AH1283" s="5">
        <f t="shared" si="1537"/>
        <v>5.3059181639965129E-4</v>
      </c>
      <c r="AI1283" s="5">
        <f t="shared" si="1538"/>
        <v>1.528497899020732E-3</v>
      </c>
      <c r="AJ1283" s="5">
        <f t="shared" si="1539"/>
        <v>2.2016037140978489E-3</v>
      </c>
      <c r="AK1283" s="5">
        <f t="shared" si="1540"/>
        <v>2.1140837755528148E-3</v>
      </c>
      <c r="AL1283" s="5">
        <f t="shared" si="1541"/>
        <v>1.4994916778955815E-4</v>
      </c>
      <c r="AM1283" s="5">
        <f t="shared" si="1542"/>
        <v>3.9451085814113891E-2</v>
      </c>
      <c r="AN1283" s="5">
        <f t="shared" si="1543"/>
        <v>3.371880927519369E-2</v>
      </c>
      <c r="AO1283" s="5">
        <f t="shared" si="1544"/>
        <v>1.4409718712103654E-2</v>
      </c>
      <c r="AP1283" s="5">
        <f t="shared" si="1545"/>
        <v>4.1053247495052595E-3</v>
      </c>
      <c r="AQ1283" s="5">
        <f t="shared" si="1546"/>
        <v>8.7720438731104004E-4</v>
      </c>
      <c r="AR1283" s="5">
        <f t="shared" si="1547"/>
        <v>9.0699274258037471E-5</v>
      </c>
      <c r="AS1283" s="5">
        <f t="shared" si="1548"/>
        <v>2.6128116917976377E-4</v>
      </c>
      <c r="AT1283" s="5">
        <f t="shared" si="1549"/>
        <v>3.763417619733306E-4</v>
      </c>
      <c r="AU1283" s="5">
        <f t="shared" si="1550"/>
        <v>3.6138111866185598E-4</v>
      </c>
      <c r="AV1283" s="5">
        <f t="shared" si="1551"/>
        <v>2.602614022435061E-4</v>
      </c>
      <c r="AW1283" s="5">
        <f t="shared" si="1552"/>
        <v>1.025555402546065E-5</v>
      </c>
      <c r="AX1283" s="5">
        <f t="shared" si="1553"/>
        <v>1.8941397108274749E-2</v>
      </c>
      <c r="AY1283" s="5">
        <f t="shared" si="1554"/>
        <v>1.6189195894606503E-2</v>
      </c>
      <c r="AZ1283" s="5">
        <f t="shared" si="1555"/>
        <v>6.9184459365842473E-3</v>
      </c>
      <c r="BA1283" s="5">
        <f t="shared" si="1556"/>
        <v>1.9710632732696121E-3</v>
      </c>
      <c r="BB1283" s="5">
        <f t="shared" si="1557"/>
        <v>4.2116652310834391E-4</v>
      </c>
      <c r="BC1283" s="5">
        <f t="shared" si="1558"/>
        <v>7.1994133356431586E-5</v>
      </c>
      <c r="BD1283" s="5">
        <f t="shared" si="1559"/>
        <v>1.2920098678294304E-5</v>
      </c>
      <c r="BE1283" s="5">
        <f t="shared" si="1560"/>
        <v>3.7219465273543858E-5</v>
      </c>
      <c r="BF1283" s="5">
        <f t="shared" si="1561"/>
        <v>5.3609830301676217E-5</v>
      </c>
      <c r="BG1283" s="5">
        <f t="shared" si="1562"/>
        <v>5.1478688796341765E-5</v>
      </c>
      <c r="BH1283" s="5">
        <f t="shared" si="1563"/>
        <v>3.7074199618960709E-5</v>
      </c>
      <c r="BI1283" s="5">
        <f t="shared" si="1564"/>
        <v>2.1360237558874612E-5</v>
      </c>
      <c r="BJ1283" s="8">
        <f t="shared" si="1565"/>
        <v>0.75966227256919228</v>
      </c>
      <c r="BK1283" s="8">
        <f t="shared" si="1566"/>
        <v>0.14653755346035563</v>
      </c>
      <c r="BL1283" s="8">
        <f t="shared" si="1567"/>
        <v>7.9615093764117031E-2</v>
      </c>
      <c r="BM1283" s="8">
        <f t="shared" si="1568"/>
        <v>0.69263501350410495</v>
      </c>
      <c r="BN1283" s="8">
        <f t="shared" si="1569"/>
        <v>0.27948414061985316</v>
      </c>
    </row>
    <row r="1284" spans="1:66" x14ac:dyDescent="0.25">
      <c r="A1284" t="s">
        <v>287</v>
      </c>
      <c r="B1284" t="s">
        <v>332</v>
      </c>
      <c r="C1284" t="s">
        <v>286</v>
      </c>
      <c r="D1284" s="7" t="s">
        <v>531</v>
      </c>
      <c r="E1284">
        <f>VLOOKUP(A1284,home!$A$2:$E$405,3,FALSE)</f>
        <v>1.2423999999999999</v>
      </c>
      <c r="F1284">
        <f>VLOOKUP(B1284,home!$B$2:$E$405,3,FALSE)</f>
        <v>0.80489999999999995</v>
      </c>
      <c r="G1284">
        <f>VLOOKUP(C1284,away!$B$2:$E$405,4,FALSE)</f>
        <v>0.80489999999999995</v>
      </c>
      <c r="H1284">
        <f>VLOOKUP(A1284,away!$A$2:$E$405,3,FALSE)</f>
        <v>0.87880000000000003</v>
      </c>
      <c r="I1284">
        <f>VLOOKUP(C1284,away!$B$2:$E$405,3,FALSE)</f>
        <v>1.8965000000000001</v>
      </c>
      <c r="J1284">
        <f>VLOOKUP(B1284,home!$B$2:$E$405,4,FALSE)</f>
        <v>1.5172000000000001</v>
      </c>
      <c r="K1284" s="3">
        <f t="shared" si="1514"/>
        <v>0.80490624602399985</v>
      </c>
      <c r="L1284" s="3">
        <f t="shared" si="1515"/>
        <v>2.5286325802400005</v>
      </c>
      <c r="M1284" s="5">
        <f t="shared" si="1516"/>
        <v>3.5666663346968289E-2</v>
      </c>
      <c r="N1284" s="5">
        <f t="shared" si="1517"/>
        <v>2.8708320102810034E-2</v>
      </c>
      <c r="O1284" s="5">
        <f t="shared" si="1518"/>
        <v>9.0187886967595873E-2</v>
      </c>
      <c r="P1284" s="5">
        <f t="shared" si="1519"/>
        <v>7.2592793535924405E-2</v>
      </c>
      <c r="Q1284" s="5">
        <f t="shared" si="1520"/>
        <v>1.1553753081804077E-2</v>
      </c>
      <c r="R1284" s="5">
        <f t="shared" si="1521"/>
        <v>0.11402601466463275</v>
      </c>
      <c r="S1284" s="5">
        <f t="shared" si="1522"/>
        <v>3.6937248811902683E-2</v>
      </c>
      <c r="T1284" s="5">
        <f t="shared" si="1523"/>
        <v>2.9215196466698096E-2</v>
      </c>
      <c r="U1284" s="5">
        <f t="shared" si="1524"/>
        <v>9.1780251412787089E-2</v>
      </c>
      <c r="V1284" s="5">
        <f t="shared" si="1525"/>
        <v>8.3532035089051923E-3</v>
      </c>
      <c r="W1284" s="5">
        <f t="shared" si="1526"/>
        <v>3.0998960068543799E-3</v>
      </c>
      <c r="X1284" s="5">
        <f t="shared" si="1527"/>
        <v>7.8384980382878635E-3</v>
      </c>
      <c r="Y1284" s="5">
        <f t="shared" si="1528"/>
        <v>9.9103407598810124E-3</v>
      </c>
      <c r="Z1284" s="5">
        <f t="shared" si="1529"/>
        <v>9.6109965225304822E-2</v>
      </c>
      <c r="AA1284" s="5">
        <f t="shared" si="1530"/>
        <v>7.7359511314997256E-2</v>
      </c>
      <c r="AB1284" s="5">
        <f t="shared" si="1531"/>
        <v>3.1133576923402791E-2</v>
      </c>
      <c r="AC1284" s="5">
        <f t="shared" si="1532"/>
        <v>1.0625860411068162E-3</v>
      </c>
      <c r="AD1284" s="5">
        <f t="shared" si="1533"/>
        <v>6.2378141448548652E-4</v>
      </c>
      <c r="AE1284" s="5">
        <f t="shared" si="1534"/>
        <v>1.5773140076161926E-3</v>
      </c>
      <c r="AF1284" s="5">
        <f t="shared" si="1535"/>
        <v>1.9942237944636149E-3</v>
      </c>
      <c r="AG1284" s="5">
        <f t="shared" si="1536"/>
        <v>1.680886419656845E-3</v>
      </c>
      <c r="AH1284" s="5">
        <f t="shared" si="1537"/>
        <v>6.0756697338609819E-2</v>
      </c>
      <c r="AI1284" s="5">
        <f t="shared" si="1538"/>
        <v>4.8903445175636766E-2</v>
      </c>
      <c r="AJ1284" s="5">
        <f t="shared" si="1539"/>
        <v>1.9681344236981139E-2</v>
      </c>
      <c r="AK1284" s="5">
        <f t="shared" si="1540"/>
        <v>5.2805456354981907E-3</v>
      </c>
      <c r="AL1284" s="5">
        <f t="shared" si="1541"/>
        <v>8.6507771524166484E-5</v>
      </c>
      <c r="AM1284" s="5">
        <f t="shared" si="1542"/>
        <v>1.0041711133461074E-4</v>
      </c>
      <c r="AN1284" s="5">
        <f t="shared" si="1543"/>
        <v>2.5391797933428412E-4</v>
      </c>
      <c r="AO1284" s="5">
        <f t="shared" si="1544"/>
        <v>3.2103263762668904E-4</v>
      </c>
      <c r="AP1284" s="5">
        <f t="shared" si="1545"/>
        <v>2.7059119560774261E-4</v>
      </c>
      <c r="AQ1284" s="5">
        <f t="shared" si="1546"/>
        <v>1.7105642828495825E-4</v>
      </c>
      <c r="AR1284" s="5">
        <f t="shared" si="1547"/>
        <v>3.0726272871637931E-2</v>
      </c>
      <c r="AS1284" s="5">
        <f t="shared" si="1548"/>
        <v>2.4731768951419153E-2</v>
      </c>
      <c r="AT1284" s="5">
        <f t="shared" si="1549"/>
        <v>9.9533776521098516E-3</v>
      </c>
      <c r="AU1284" s="5">
        <f t="shared" si="1550"/>
        <v>2.6705119470729717E-3</v>
      </c>
      <c r="AV1284" s="5">
        <f t="shared" si="1551"/>
        <v>5.3737793657018698E-4</v>
      </c>
      <c r="AW1284" s="5">
        <f t="shared" si="1552"/>
        <v>4.8908421978248359E-6</v>
      </c>
      <c r="AX1284" s="5">
        <f t="shared" si="1553"/>
        <v>1.3471060020152592E-5</v>
      </c>
      <c r="AY1284" s="5">
        <f t="shared" si="1554"/>
        <v>3.4063361257326356E-5</v>
      </c>
      <c r="AZ1284" s="5">
        <f t="shared" si="1555"/>
        <v>4.3066862533880213E-5</v>
      </c>
      <c r="BA1284" s="5">
        <f t="shared" si="1556"/>
        <v>3.6300090577295645E-5</v>
      </c>
      <c r="BB1284" s="5">
        <f t="shared" si="1557"/>
        <v>2.2947397924853207E-5</v>
      </c>
      <c r="BC1284" s="5">
        <f t="shared" si="1558"/>
        <v>1.1605107604903115E-5</v>
      </c>
      <c r="BD1284" s="5">
        <f t="shared" si="1559"/>
        <v>1.2949242442094692E-2</v>
      </c>
      <c r="BE1284" s="5">
        <f t="shared" si="1560"/>
        <v>1.0422926122921089E-2</v>
      </c>
      <c r="BF1284" s="5">
        <f t="shared" si="1561"/>
        <v>4.1947391690929483E-3</v>
      </c>
      <c r="BG1284" s="5">
        <f t="shared" si="1562"/>
        <v>1.1254572525481459E-3</v>
      </c>
      <c r="BH1284" s="5">
        <f t="shared" si="1563"/>
        <v>2.2647189305225319E-4</v>
      </c>
      <c r="BI1284" s="5">
        <f t="shared" si="1564"/>
        <v>3.645772825332759E-5</v>
      </c>
      <c r="BJ1284" s="8">
        <f t="shared" si="1565"/>
        <v>9.748067932466431E-2</v>
      </c>
      <c r="BK1284" s="8">
        <f t="shared" si="1566"/>
        <v>0.15473306637758888</v>
      </c>
      <c r="BL1284" s="8">
        <f t="shared" si="1567"/>
        <v>0.63668387763691436</v>
      </c>
      <c r="BM1284" s="8">
        <f t="shared" si="1568"/>
        <v>0.63224298434567749</v>
      </c>
      <c r="BN1284" s="8">
        <f t="shared" si="1569"/>
        <v>0.35273543169973542</v>
      </c>
    </row>
    <row r="1285" spans="1:66" x14ac:dyDescent="0.25">
      <c r="A1285" t="s">
        <v>287</v>
      </c>
      <c r="B1285" t="s">
        <v>438</v>
      </c>
      <c r="C1285" t="s">
        <v>340</v>
      </c>
      <c r="D1285" s="7" t="s">
        <v>531</v>
      </c>
      <c r="E1285">
        <f>VLOOKUP(A1285,home!$A$2:$E$405,3,FALSE)</f>
        <v>1.2423999999999999</v>
      </c>
      <c r="F1285">
        <f>VLOOKUP(B1285,home!$B$2:$E$405,3,FALSE)</f>
        <v>0.53659999999999997</v>
      </c>
      <c r="G1285">
        <f>VLOOKUP(C1285,away!$B$2:$E$405,4,FALSE)</f>
        <v>0</v>
      </c>
      <c r="H1285">
        <f>VLOOKUP(A1285,away!$A$2:$E$405,3,FALSE)</f>
        <v>0.87880000000000003</v>
      </c>
      <c r="I1285">
        <f>VLOOKUP(C1285,away!$B$2:$E$405,3,FALSE)</f>
        <v>0.56899999999999995</v>
      </c>
      <c r="J1285">
        <f>VLOOKUP(B1285,home!$B$2:$E$405,4,FALSE)</f>
        <v>0</v>
      </c>
      <c r="K1285" s="3">
        <f t="shared" si="1514"/>
        <v>0</v>
      </c>
      <c r="L1285" s="3">
        <f t="shared" si="1515"/>
        <v>0</v>
      </c>
      <c r="M1285" s="5">
        <f t="shared" si="1516"/>
        <v>1</v>
      </c>
      <c r="N1285" s="5">
        <f t="shared" si="1517"/>
        <v>0</v>
      </c>
      <c r="O1285" s="5">
        <f t="shared" si="1518"/>
        <v>0</v>
      </c>
      <c r="P1285" s="5">
        <f t="shared" si="1519"/>
        <v>0</v>
      </c>
      <c r="Q1285" s="5">
        <f t="shared" si="1520"/>
        <v>0</v>
      </c>
      <c r="R1285" s="5">
        <f t="shared" si="1521"/>
        <v>0</v>
      </c>
      <c r="S1285" s="5">
        <f t="shared" si="1522"/>
        <v>0</v>
      </c>
      <c r="T1285" s="5">
        <f t="shared" si="1523"/>
        <v>0</v>
      </c>
      <c r="U1285" s="5">
        <f t="shared" si="1524"/>
        <v>0</v>
      </c>
      <c r="V1285" s="5">
        <f t="shared" si="1525"/>
        <v>0</v>
      </c>
      <c r="W1285" s="5">
        <f t="shared" si="1526"/>
        <v>0</v>
      </c>
      <c r="X1285" s="5">
        <f t="shared" si="1527"/>
        <v>0</v>
      </c>
      <c r="Y1285" s="5">
        <f t="shared" si="1528"/>
        <v>0</v>
      </c>
      <c r="Z1285" s="5">
        <f t="shared" si="1529"/>
        <v>0</v>
      </c>
      <c r="AA1285" s="5">
        <f t="shared" si="1530"/>
        <v>0</v>
      </c>
      <c r="AB1285" s="5">
        <f t="shared" si="1531"/>
        <v>0</v>
      </c>
      <c r="AC1285" s="5">
        <f t="shared" si="1532"/>
        <v>0</v>
      </c>
      <c r="AD1285" s="5">
        <f t="shared" si="1533"/>
        <v>0</v>
      </c>
      <c r="AE1285" s="5">
        <f t="shared" si="1534"/>
        <v>0</v>
      </c>
      <c r="AF1285" s="5">
        <f t="shared" si="1535"/>
        <v>0</v>
      </c>
      <c r="AG1285" s="5">
        <f t="shared" si="1536"/>
        <v>0</v>
      </c>
      <c r="AH1285" s="5">
        <f t="shared" si="1537"/>
        <v>0</v>
      </c>
      <c r="AI1285" s="5">
        <f t="shared" si="1538"/>
        <v>0</v>
      </c>
      <c r="AJ1285" s="5">
        <f t="shared" si="1539"/>
        <v>0</v>
      </c>
      <c r="AK1285" s="5">
        <f t="shared" si="1540"/>
        <v>0</v>
      </c>
      <c r="AL1285" s="5">
        <f t="shared" si="1541"/>
        <v>0</v>
      </c>
      <c r="AM1285" s="5">
        <f t="shared" si="1542"/>
        <v>0</v>
      </c>
      <c r="AN1285" s="5">
        <f t="shared" si="1543"/>
        <v>0</v>
      </c>
      <c r="AO1285" s="5">
        <f t="shared" si="1544"/>
        <v>0</v>
      </c>
      <c r="AP1285" s="5">
        <f t="shared" si="1545"/>
        <v>0</v>
      </c>
      <c r="AQ1285" s="5">
        <f t="shared" si="1546"/>
        <v>0</v>
      </c>
      <c r="AR1285" s="5">
        <f t="shared" si="1547"/>
        <v>0</v>
      </c>
      <c r="AS1285" s="5">
        <f t="shared" si="1548"/>
        <v>0</v>
      </c>
      <c r="AT1285" s="5">
        <f t="shared" si="1549"/>
        <v>0</v>
      </c>
      <c r="AU1285" s="5">
        <f t="shared" si="1550"/>
        <v>0</v>
      </c>
      <c r="AV1285" s="5">
        <f t="shared" si="1551"/>
        <v>0</v>
      </c>
      <c r="AW1285" s="5">
        <f t="shared" si="1552"/>
        <v>0</v>
      </c>
      <c r="AX1285" s="5">
        <f t="shared" si="1553"/>
        <v>0</v>
      </c>
      <c r="AY1285" s="5">
        <f t="shared" si="1554"/>
        <v>0</v>
      </c>
      <c r="AZ1285" s="5">
        <f t="shared" si="1555"/>
        <v>0</v>
      </c>
      <c r="BA1285" s="5">
        <f t="shared" si="1556"/>
        <v>0</v>
      </c>
      <c r="BB1285" s="5">
        <f t="shared" si="1557"/>
        <v>0</v>
      </c>
      <c r="BC1285" s="5">
        <f t="shared" si="1558"/>
        <v>0</v>
      </c>
      <c r="BD1285" s="5">
        <f t="shared" si="1559"/>
        <v>0</v>
      </c>
      <c r="BE1285" s="5">
        <f t="shared" si="1560"/>
        <v>0</v>
      </c>
      <c r="BF1285" s="5">
        <f t="shared" si="1561"/>
        <v>0</v>
      </c>
      <c r="BG1285" s="5">
        <f t="shared" si="1562"/>
        <v>0</v>
      </c>
      <c r="BH1285" s="5">
        <f t="shared" si="1563"/>
        <v>0</v>
      </c>
      <c r="BI1285" s="5">
        <f t="shared" si="1564"/>
        <v>0</v>
      </c>
      <c r="BJ1285" s="8">
        <f t="shared" si="1565"/>
        <v>0</v>
      </c>
      <c r="BK1285" s="8">
        <f t="shared" si="1566"/>
        <v>1</v>
      </c>
      <c r="BL1285" s="8">
        <f t="shared" si="1567"/>
        <v>0</v>
      </c>
      <c r="BM1285" s="8">
        <f t="shared" si="1568"/>
        <v>0</v>
      </c>
      <c r="BN1285" s="8">
        <f t="shared" si="1569"/>
        <v>1</v>
      </c>
    </row>
    <row r="1286" spans="1:66" x14ac:dyDescent="0.25">
      <c r="A1286" t="s">
        <v>287</v>
      </c>
      <c r="B1286" t="s">
        <v>304</v>
      </c>
      <c r="C1286" t="s">
        <v>507</v>
      </c>
      <c r="D1286" s="7" t="s">
        <v>531</v>
      </c>
      <c r="E1286">
        <f>VLOOKUP(A1286,home!$A$2:$E$405,3,FALSE)</f>
        <v>1.2423999999999999</v>
      </c>
      <c r="F1286">
        <f>VLOOKUP(B1286,home!$B$2:$E$405,3,FALSE)</f>
        <v>1.3414999999999999</v>
      </c>
      <c r="G1286">
        <f>VLOOKUP(C1286,away!$B$2:$E$405,4,FALSE)</f>
        <v>1.0731999999999999</v>
      </c>
      <c r="H1286">
        <f>VLOOKUP(A1286,away!$A$2:$E$405,3,FALSE)</f>
        <v>0.87880000000000003</v>
      </c>
      <c r="I1286">
        <f>VLOOKUP(C1286,away!$B$2:$E$405,3,FALSE)</f>
        <v>1.8965000000000001</v>
      </c>
      <c r="J1286">
        <f>VLOOKUP(B1286,home!$B$2:$E$405,4,FALSE)</f>
        <v>1.5172000000000001</v>
      </c>
      <c r="K1286" s="3">
        <f t="shared" si="1514"/>
        <v>1.7886805467199998</v>
      </c>
      <c r="L1286" s="3">
        <f t="shared" si="1515"/>
        <v>2.5286325802400005</v>
      </c>
      <c r="M1286" s="5">
        <f t="shared" si="1516"/>
        <v>1.3335666691831392E-2</v>
      </c>
      <c r="N1286" s="5">
        <f t="shared" si="1517"/>
        <v>2.3853247589220659E-2</v>
      </c>
      <c r="O1286" s="5">
        <f t="shared" si="1518"/>
        <v>3.3721001276186241E-2</v>
      </c>
      <c r="P1286" s="5">
        <f t="shared" si="1519"/>
        <v>6.0316098998634597E-2</v>
      </c>
      <c r="Q1286" s="5">
        <f t="shared" si="1520"/>
        <v>2.133291996946737E-2</v>
      </c>
      <c r="R1286" s="5">
        <f t="shared" si="1521"/>
        <v>4.2634011232639581E-2</v>
      </c>
      <c r="S1286" s="5">
        <f t="shared" si="1522"/>
        <v>6.8201160888370263E-2</v>
      </c>
      <c r="T1286" s="5">
        <f t="shared" si="1523"/>
        <v>5.3943116466447699E-2</v>
      </c>
      <c r="U1286" s="5">
        <f t="shared" si="1524"/>
        <v>7.6258626520464362E-2</v>
      </c>
      <c r="V1286" s="5">
        <f t="shared" si="1525"/>
        <v>3.427423504388593E-2</v>
      </c>
      <c r="W1286" s="5">
        <f t="shared" si="1526"/>
        <v>1.2719259651373631E-2</v>
      </c>
      <c r="X1286" s="5">
        <f t="shared" si="1527"/>
        <v>3.2162334350995428E-2</v>
      </c>
      <c r="Y1286" s="5">
        <f t="shared" si="1528"/>
        <v>4.0663363248249595E-2</v>
      </c>
      <c r="Z1286" s="5">
        <f t="shared" si="1529"/>
        <v>3.5935249943056864E-2</v>
      </c>
      <c r="AA1286" s="5">
        <f t="shared" si="1530"/>
        <v>6.4276682514666783E-2</v>
      </c>
      <c r="AB1286" s="5">
        <f t="shared" si="1531"/>
        <v>5.7485225810841034E-2</v>
      </c>
      <c r="AC1286" s="5">
        <f t="shared" si="1532"/>
        <v>9.6887176780398078E-3</v>
      </c>
      <c r="AD1286" s="5">
        <f t="shared" si="1533"/>
        <v>5.6876730767731528E-3</v>
      </c>
      <c r="AE1286" s="5">
        <f t="shared" si="1534"/>
        <v>1.4382035447682479E-2</v>
      </c>
      <c r="AF1286" s="5">
        <f t="shared" si="1535"/>
        <v>1.8183441701588251E-2</v>
      </c>
      <c r="AG1286" s="5">
        <f t="shared" si="1536"/>
        <v>1.5326414369176908E-2</v>
      </c>
      <c r="AH1286" s="5">
        <f t="shared" si="1537"/>
        <v>2.2716760946270308E-2</v>
      </c>
      <c r="AI1286" s="5">
        <f t="shared" si="1538"/>
        <v>4.0633028389082303E-2</v>
      </c>
      <c r="AJ1286" s="5">
        <f t="shared" si="1539"/>
        <v>3.6339753716936513E-2</v>
      </c>
      <c r="AK1286" s="5">
        <f t="shared" si="1540"/>
        <v>2.1666736848693382E-2</v>
      </c>
      <c r="AL1286" s="5">
        <f t="shared" si="1541"/>
        <v>1.752850211820093E-3</v>
      </c>
      <c r="AM1286" s="5">
        <f t="shared" si="1542"/>
        <v>2.0346860377054459E-3</v>
      </c>
      <c r="AN1286" s="5">
        <f t="shared" si="1543"/>
        <v>5.1449734055014238E-3</v>
      </c>
      <c r="AO1286" s="5">
        <f t="shared" si="1544"/>
        <v>6.5048736888096243E-3</v>
      </c>
      <c r="AP1286" s="5">
        <f t="shared" si="1545"/>
        <v>5.4828118466233242E-3</v>
      </c>
      <c r="AQ1286" s="5">
        <f t="shared" si="1546"/>
        <v>3.4660041666743947E-3</v>
      </c>
      <c r="AR1286" s="5">
        <f t="shared" si="1547"/>
        <v>1.1488468369252549E-2</v>
      </c>
      <c r="AS1286" s="5">
        <f t="shared" si="1548"/>
        <v>2.0549199883690066E-2</v>
      </c>
      <c r="AT1286" s="5">
        <f t="shared" si="1549"/>
        <v>1.8377977041308658E-2</v>
      </c>
      <c r="AU1286" s="5">
        <f t="shared" si="1550"/>
        <v>1.0957443340618525E-2</v>
      </c>
      <c r="AV1286" s="5">
        <f t="shared" si="1551"/>
        <v>4.8998414362877397E-3</v>
      </c>
      <c r="AW1286" s="5">
        <f t="shared" si="1552"/>
        <v>2.202220584447983E-4</v>
      </c>
      <c r="AX1286" s="5">
        <f t="shared" si="1553"/>
        <v>6.0656722238775418E-4</v>
      </c>
      <c r="AY1286" s="5">
        <f t="shared" si="1554"/>
        <v>1.533785640635357E-3</v>
      </c>
      <c r="AZ1286" s="5">
        <f t="shared" si="1555"/>
        <v>1.9391901710074228E-3</v>
      </c>
      <c r="BA1286" s="5">
        <f t="shared" si="1556"/>
        <v>1.6344998152301824E-3</v>
      </c>
      <c r="BB1286" s="5">
        <f t="shared" si="1557"/>
        <v>1.0332623712968252E-3</v>
      </c>
      <c r="BC1286" s="5">
        <f t="shared" si="1558"/>
        <v>5.2254817919943834E-4</v>
      </c>
      <c r="BD1286" s="5">
        <f t="shared" si="1559"/>
        <v>4.8416859025914505E-3</v>
      </c>
      <c r="BE1286" s="5">
        <f t="shared" si="1560"/>
        <v>8.6602293872937892E-3</v>
      </c>
      <c r="BF1286" s="5">
        <f t="shared" si="1561"/>
        <v>7.745191917592634E-3</v>
      </c>
      <c r="BG1286" s="5">
        <f t="shared" si="1562"/>
        <v>4.617891371203638E-3</v>
      </c>
      <c r="BH1286" s="5">
        <f t="shared" si="1563"/>
        <v>2.0649831156345226E-3</v>
      </c>
      <c r="BI1286" s="5">
        <f t="shared" si="1564"/>
        <v>7.3871902564814549E-4</v>
      </c>
      <c r="BJ1286" s="8">
        <f t="shared" si="1565"/>
        <v>0.26815700841604634</v>
      </c>
      <c r="BK1286" s="8">
        <f t="shared" si="1566"/>
        <v>0.18910251515321744</v>
      </c>
      <c r="BL1286" s="8">
        <f t="shared" si="1567"/>
        <v>0.49067345804690216</v>
      </c>
      <c r="BM1286" s="8">
        <f t="shared" si="1568"/>
        <v>0.78736172221905265</v>
      </c>
      <c r="BN1286" s="8">
        <f t="shared" si="1569"/>
        <v>0.19519294575797985</v>
      </c>
    </row>
    <row r="1287" spans="1:66" x14ac:dyDescent="0.25">
      <c r="A1287" t="s">
        <v>287</v>
      </c>
      <c r="B1287" t="s">
        <v>329</v>
      </c>
      <c r="C1287" t="s">
        <v>505</v>
      </c>
      <c r="D1287" s="7" t="s">
        <v>531</v>
      </c>
      <c r="E1287">
        <f>VLOOKUP(A1287,home!$A$2:$E$405,3,FALSE)</f>
        <v>1.2423999999999999</v>
      </c>
      <c r="F1287">
        <f>VLOOKUP(B1287,home!$B$2:$E$405,3,FALSE)</f>
        <v>1.2073</v>
      </c>
      <c r="G1287">
        <f>VLOOKUP(C1287,away!$B$2:$E$405,4,FALSE)</f>
        <v>1.8781000000000001</v>
      </c>
      <c r="H1287">
        <f>VLOOKUP(A1287,away!$A$2:$E$405,3,FALSE)</f>
        <v>0.87880000000000003</v>
      </c>
      <c r="I1287">
        <f>VLOOKUP(C1287,away!$B$2:$E$405,3,FALSE)</f>
        <v>1.1378999999999999</v>
      </c>
      <c r="J1287">
        <f>VLOOKUP(B1287,home!$B$2:$E$405,4,FALSE)</f>
        <v>0.56899999999999995</v>
      </c>
      <c r="K1287" s="3">
        <f t="shared" si="1514"/>
        <v>2.8170551935120001</v>
      </c>
      <c r="L1287" s="3">
        <f t="shared" si="1515"/>
        <v>0.56899232987999993</v>
      </c>
      <c r="M1287" s="5">
        <f t="shared" si="1516"/>
        <v>3.3842173303420507E-2</v>
      </c>
      <c r="N1287" s="5">
        <f t="shared" si="1517"/>
        <v>9.5335270064133906E-2</v>
      </c>
      <c r="O1287" s="5">
        <f t="shared" si="1518"/>
        <v>1.9255937036115965E-2</v>
      </c>
      <c r="P1287" s="5">
        <f t="shared" si="1519"/>
        <v>5.4245037433530555E-2</v>
      </c>
      <c r="Q1287" s="5">
        <f t="shared" si="1520"/>
        <v>0.13428235882951878</v>
      </c>
      <c r="R1287" s="5">
        <f t="shared" si="1521"/>
        <v>5.4782402391011023E-3</v>
      </c>
      <c r="S1287" s="5">
        <f t="shared" si="1522"/>
        <v>2.1737109344184203E-2</v>
      </c>
      <c r="T1287" s="5">
        <f t="shared" si="1523"/>
        <v>7.6405632212190058E-2</v>
      </c>
      <c r="U1287" s="5">
        <f t="shared" si="1524"/>
        <v>1.5432505116866183E-2</v>
      </c>
      <c r="V1287" s="5">
        <f t="shared" si="1525"/>
        <v>3.8713376272335631E-3</v>
      </c>
      <c r="W1287" s="5">
        <f t="shared" si="1526"/>
        <v>0.12609360544591261</v>
      </c>
      <c r="X1287" s="5">
        <f t="shared" si="1527"/>
        <v>7.1746294345639255E-2</v>
      </c>
      <c r="Y1287" s="5">
        <f t="shared" si="1528"/>
        <v>2.0411545589990775E-2</v>
      </c>
      <c r="Z1287" s="5">
        <f t="shared" si="1529"/>
        <v>1.0390255590961681E-3</v>
      </c>
      <c r="AA1287" s="5">
        <f t="shared" si="1530"/>
        <v>2.9269923474435702E-3</v>
      </c>
      <c r="AB1287" s="5">
        <f t="shared" si="1531"/>
        <v>4.122749496867896E-3</v>
      </c>
      <c r="AC1287" s="5">
        <f t="shared" si="1532"/>
        <v>3.8783128048600887E-4</v>
      </c>
      <c r="AD1287" s="5">
        <f t="shared" si="1533"/>
        <v>8.88031615225153E-2</v>
      </c>
      <c r="AE1287" s="5">
        <f t="shared" si="1534"/>
        <v>5.052831777540593E-2</v>
      </c>
      <c r="AF1287" s="5">
        <f t="shared" si="1535"/>
        <v>1.4375112627972621E-2</v>
      </c>
      <c r="AG1287" s="5">
        <f t="shared" si="1536"/>
        <v>2.7264429421591835E-3</v>
      </c>
      <c r="AH1287" s="5">
        <f t="shared" si="1537"/>
        <v>1.4779939341874954E-4</v>
      </c>
      <c r="AI1287" s="5">
        <f t="shared" si="1538"/>
        <v>4.1635904882821175E-4</v>
      </c>
      <c r="AJ1287" s="5">
        <f t="shared" si="1539"/>
        <v>5.8645321043361532E-4</v>
      </c>
      <c r="AK1287" s="5">
        <f t="shared" si="1540"/>
        <v>5.5069035406793388E-4</v>
      </c>
      <c r="AL1287" s="5">
        <f t="shared" si="1541"/>
        <v>2.4865923520025576E-5</v>
      </c>
      <c r="AM1287" s="5">
        <f t="shared" si="1542"/>
        <v>5.0032681473457345E-2</v>
      </c>
      <c r="AN1287" s="5">
        <f t="shared" si="1543"/>
        <v>2.8468212001726396E-2</v>
      </c>
      <c r="AO1287" s="5">
        <f t="shared" si="1544"/>
        <v>8.0990971371900419E-3</v>
      </c>
      <c r="AP1287" s="5">
        <f t="shared" si="1545"/>
        <v>1.536108050004733E-3</v>
      </c>
      <c r="AQ1287" s="5">
        <f t="shared" si="1546"/>
        <v>2.185084245799041E-4</v>
      </c>
      <c r="AR1287" s="5">
        <f t="shared" si="1547"/>
        <v>1.6819344243237007E-5</v>
      </c>
      <c r="AS1287" s="5">
        <f t="shared" si="1548"/>
        <v>4.7381021051876977E-5</v>
      </c>
      <c r="AT1287" s="5">
        <f t="shared" si="1549"/>
        <v>6.6737475714045733E-5</v>
      </c>
      <c r="AU1287" s="5">
        <f t="shared" si="1550"/>
        <v>6.2667717520711156E-5</v>
      </c>
      <c r="AV1287" s="5">
        <f t="shared" si="1551"/>
        <v>4.413460477681559E-5</v>
      </c>
      <c r="AW1287" s="5">
        <f t="shared" si="1552"/>
        <v>1.1071433629322785E-6</v>
      </c>
      <c r="AX1287" s="5">
        <f t="shared" si="1553"/>
        <v>2.3490804198355763E-2</v>
      </c>
      <c r="AY1287" s="5">
        <f t="shared" si="1554"/>
        <v>1.3366087411577328E-2</v>
      </c>
      <c r="AZ1287" s="5">
        <f t="shared" si="1555"/>
        <v>3.8026006088465614E-3</v>
      </c>
      <c r="BA1287" s="5">
        <f t="shared" si="1556"/>
        <v>7.2121686001023707E-4</v>
      </c>
      <c r="BB1287" s="5">
        <f t="shared" si="1557"/>
        <v>1.0259171538149063E-4</v>
      </c>
      <c r="BC1287" s="5">
        <f t="shared" si="1558"/>
        <v>1.1674779832260035E-5</v>
      </c>
      <c r="BD1287" s="5">
        <f t="shared" si="1559"/>
        <v>1.5950129780021977E-6</v>
      </c>
      <c r="BE1287" s="5">
        <f t="shared" si="1560"/>
        <v>4.4932395934001328E-6</v>
      </c>
      <c r="BF1287" s="5">
        <f t="shared" si="1561"/>
        <v>6.3288519661407973E-6</v>
      </c>
      <c r="BG1287" s="5">
        <f t="shared" si="1562"/>
        <v>5.9429084333951882E-6</v>
      </c>
      <c r="BH1287" s="5">
        <f t="shared" si="1563"/>
        <v>4.1853752667155451E-6</v>
      </c>
      <c r="BI1287" s="5">
        <f t="shared" si="1564"/>
        <v>2.3580866263795397E-6</v>
      </c>
      <c r="BJ1287" s="8">
        <f t="shared" si="1565"/>
        <v>0.81055732401640046</v>
      </c>
      <c r="BK1287" s="8">
        <f t="shared" si="1566"/>
        <v>0.12747444232395219</v>
      </c>
      <c r="BL1287" s="8">
        <f t="shared" si="1567"/>
        <v>4.9180369881313954E-2</v>
      </c>
      <c r="BM1287" s="8">
        <f t="shared" si="1568"/>
        <v>0.63244716460672767</v>
      </c>
      <c r="BN1287" s="8">
        <f t="shared" si="1569"/>
        <v>0.34243901690582079</v>
      </c>
    </row>
    <row r="1288" spans="1:66" x14ac:dyDescent="0.25">
      <c r="A1288" t="s">
        <v>34</v>
      </c>
      <c r="B1288" t="s">
        <v>203</v>
      </c>
      <c r="C1288" t="s">
        <v>269</v>
      </c>
      <c r="D1288" s="7" t="s">
        <v>531</v>
      </c>
      <c r="E1288">
        <f>VLOOKUP(A1288,home!$A$2:$E$405,3,FALSE)</f>
        <v>1.4921</v>
      </c>
      <c r="F1288">
        <f>VLOOKUP(B1288,home!$B$2:$E$405,3,FALSE)</f>
        <v>0.44679999999999997</v>
      </c>
      <c r="G1288">
        <f>VLOOKUP(C1288,away!$B$2:$E$405,4,FALSE)</f>
        <v>0.67020000000000002</v>
      </c>
      <c r="H1288">
        <f>VLOOKUP(A1288,away!$A$2:$E$405,3,FALSE)</f>
        <v>1.2222</v>
      </c>
      <c r="I1288">
        <f>VLOOKUP(C1288,away!$B$2:$E$405,3,FALSE)</f>
        <v>0</v>
      </c>
      <c r="J1288">
        <f>VLOOKUP(B1288,home!$B$2:$E$405,4,FALSE)</f>
        <v>0</v>
      </c>
      <c r="K1288" s="3">
        <f t="shared" si="1514"/>
        <v>0.44680242165599998</v>
      </c>
      <c r="L1288" s="3">
        <f t="shared" si="1515"/>
        <v>0</v>
      </c>
      <c r="M1288" s="5">
        <f t="shared" si="1516"/>
        <v>0.63967028078493771</v>
      </c>
      <c r="N1288" s="5">
        <f t="shared" si="1517"/>
        <v>0.28580623051608361</v>
      </c>
      <c r="O1288" s="5">
        <f t="shared" si="1518"/>
        <v>0</v>
      </c>
      <c r="P1288" s="5">
        <f t="shared" si="1519"/>
        <v>0</v>
      </c>
      <c r="Q1288" s="5">
        <f t="shared" si="1520"/>
        <v>6.3849457959479564E-2</v>
      </c>
      <c r="R1288" s="5">
        <f t="shared" si="1521"/>
        <v>0</v>
      </c>
      <c r="S1288" s="5">
        <f t="shared" si="1522"/>
        <v>0</v>
      </c>
      <c r="T1288" s="5">
        <f t="shared" si="1523"/>
        <v>0</v>
      </c>
      <c r="U1288" s="5">
        <f t="shared" si="1524"/>
        <v>0</v>
      </c>
      <c r="V1288" s="5">
        <f t="shared" si="1525"/>
        <v>0</v>
      </c>
      <c r="W1288" s="5">
        <f t="shared" si="1526"/>
        <v>9.5093641459061476E-3</v>
      </c>
      <c r="X1288" s="5">
        <f t="shared" si="1527"/>
        <v>0</v>
      </c>
      <c r="Y1288" s="5">
        <f t="shared" si="1528"/>
        <v>0</v>
      </c>
      <c r="Z1288" s="5">
        <f t="shared" si="1529"/>
        <v>0</v>
      </c>
      <c r="AA1288" s="5">
        <f t="shared" si="1530"/>
        <v>0</v>
      </c>
      <c r="AB1288" s="5">
        <f t="shared" si="1531"/>
        <v>0</v>
      </c>
      <c r="AC1288" s="5">
        <f t="shared" si="1532"/>
        <v>0</v>
      </c>
      <c r="AD1288" s="5">
        <f t="shared" si="1533"/>
        <v>1.0622017321999012E-3</v>
      </c>
      <c r="AE1288" s="5">
        <f t="shared" si="1534"/>
        <v>0</v>
      </c>
      <c r="AF1288" s="5">
        <f t="shared" si="1535"/>
        <v>0</v>
      </c>
      <c r="AG1288" s="5">
        <f t="shared" si="1536"/>
        <v>0</v>
      </c>
      <c r="AH1288" s="5">
        <f t="shared" si="1537"/>
        <v>0</v>
      </c>
      <c r="AI1288" s="5">
        <f t="shared" si="1538"/>
        <v>0</v>
      </c>
      <c r="AJ1288" s="5">
        <f t="shared" si="1539"/>
        <v>0</v>
      </c>
      <c r="AK1288" s="5">
        <f t="shared" si="1540"/>
        <v>0</v>
      </c>
      <c r="AL1288" s="5">
        <f t="shared" si="1541"/>
        <v>0</v>
      </c>
      <c r="AM1288" s="5">
        <f t="shared" si="1542"/>
        <v>9.4918861246822775E-5</v>
      </c>
      <c r="AN1288" s="5">
        <f t="shared" si="1543"/>
        <v>0</v>
      </c>
      <c r="AO1288" s="5">
        <f t="shared" si="1544"/>
        <v>0</v>
      </c>
      <c r="AP1288" s="5">
        <f t="shared" si="1545"/>
        <v>0</v>
      </c>
      <c r="AQ1288" s="5">
        <f t="shared" si="1546"/>
        <v>0</v>
      </c>
      <c r="AR1288" s="5">
        <f t="shared" si="1547"/>
        <v>0</v>
      </c>
      <c r="AS1288" s="5">
        <f t="shared" si="1548"/>
        <v>0</v>
      </c>
      <c r="AT1288" s="5">
        <f t="shared" si="1549"/>
        <v>0</v>
      </c>
      <c r="AU1288" s="5">
        <f t="shared" si="1550"/>
        <v>0</v>
      </c>
      <c r="AV1288" s="5">
        <f t="shared" si="1551"/>
        <v>0</v>
      </c>
      <c r="AW1288" s="5">
        <f t="shared" si="1552"/>
        <v>0</v>
      </c>
      <c r="AX1288" s="5">
        <f t="shared" si="1553"/>
        <v>7.0683295109850471E-6</v>
      </c>
      <c r="AY1288" s="5">
        <f t="shared" si="1554"/>
        <v>0</v>
      </c>
      <c r="AZ1288" s="5">
        <f t="shared" si="1555"/>
        <v>0</v>
      </c>
      <c r="BA1288" s="5">
        <f t="shared" si="1556"/>
        <v>0</v>
      </c>
      <c r="BB1288" s="5">
        <f t="shared" si="1557"/>
        <v>0</v>
      </c>
      <c r="BC1288" s="5">
        <f t="shared" si="1558"/>
        <v>0</v>
      </c>
      <c r="BD1288" s="5">
        <f t="shared" si="1559"/>
        <v>0</v>
      </c>
      <c r="BE1288" s="5">
        <f t="shared" si="1560"/>
        <v>0</v>
      </c>
      <c r="BF1288" s="5">
        <f t="shared" si="1561"/>
        <v>0</v>
      </c>
      <c r="BG1288" s="5">
        <f t="shared" si="1562"/>
        <v>0</v>
      </c>
      <c r="BH1288" s="5">
        <f t="shared" si="1563"/>
        <v>0</v>
      </c>
      <c r="BI1288" s="5">
        <f t="shared" si="1564"/>
        <v>0</v>
      </c>
      <c r="BJ1288" s="8">
        <f t="shared" si="1565"/>
        <v>0.36032924154442697</v>
      </c>
      <c r="BK1288" s="8">
        <f t="shared" si="1566"/>
        <v>0.63967028078493771</v>
      </c>
      <c r="BL1288" s="8">
        <f t="shared" si="1567"/>
        <v>0</v>
      </c>
      <c r="BM1288" s="8">
        <f t="shared" si="1568"/>
        <v>1.0673553068863858E-2</v>
      </c>
      <c r="BN1288" s="8">
        <f t="shared" si="1569"/>
        <v>0.98932596926050087</v>
      </c>
    </row>
    <row r="1289" spans="1:66" x14ac:dyDescent="0.25">
      <c r="A1289" t="s">
        <v>34</v>
      </c>
      <c r="B1289" t="s">
        <v>35</v>
      </c>
      <c r="C1289" t="s">
        <v>440</v>
      </c>
      <c r="D1289" s="7" t="s">
        <v>531</v>
      </c>
      <c r="E1289">
        <f>VLOOKUP(A1289,home!$A$2:$E$405,3,FALSE)</f>
        <v>1.4921</v>
      </c>
      <c r="F1289">
        <f>VLOOKUP(B1289,home!$B$2:$E$405,3,FALSE)</f>
        <v>1.5638000000000001</v>
      </c>
      <c r="G1289">
        <f>VLOOKUP(C1289,away!$B$2:$E$405,4,FALSE)</f>
        <v>0.89359999999999995</v>
      </c>
      <c r="H1289">
        <f>VLOOKUP(A1289,away!$A$2:$E$405,3,FALSE)</f>
        <v>1.2222</v>
      </c>
      <c r="I1289">
        <f>VLOOKUP(C1289,away!$B$2:$E$405,3,FALSE)</f>
        <v>0.54549999999999998</v>
      </c>
      <c r="J1289">
        <f>VLOOKUP(B1289,home!$B$2:$E$405,4,FALSE)</f>
        <v>1.6364000000000001</v>
      </c>
      <c r="K1289" s="3">
        <f t="shared" si="1514"/>
        <v>2.085077967728</v>
      </c>
      <c r="L1289" s="3">
        <f t="shared" si="1515"/>
        <v>1.0910044076400001</v>
      </c>
      <c r="M1289" s="5">
        <f t="shared" si="1516"/>
        <v>4.1748891648958265E-2</v>
      </c>
      <c r="N1289" s="5">
        <f t="shared" si="1517"/>
        <v>8.704969415430637E-2</v>
      </c>
      <c r="O1289" s="5">
        <f t="shared" si="1518"/>
        <v>4.5548224803098253E-2</v>
      </c>
      <c r="P1289" s="5">
        <f t="shared" si="1519"/>
        <v>9.4971600006062196E-2</v>
      </c>
      <c r="Q1289" s="5">
        <f t="shared" si="1520"/>
        <v>9.0752699689302566E-2</v>
      </c>
      <c r="R1289" s="5">
        <f t="shared" si="1521"/>
        <v>2.4846657010178883E-2</v>
      </c>
      <c r="S1289" s="5">
        <f t="shared" si="1522"/>
        <v>5.4011043476028038E-2</v>
      </c>
      <c r="T1289" s="5">
        <f t="shared" si="1523"/>
        <v>9.9011595366258365E-2</v>
      </c>
      <c r="U1289" s="5">
        <f t="shared" si="1524"/>
        <v>5.1807217103618457E-2</v>
      </c>
      <c r="V1289" s="5">
        <f t="shared" si="1525"/>
        <v>1.3651766854199599E-2</v>
      </c>
      <c r="W1289" s="5">
        <f t="shared" si="1526"/>
        <v>6.3075484878000174E-2</v>
      </c>
      <c r="X1289" s="5">
        <f t="shared" si="1527"/>
        <v>6.8815632015928357E-2</v>
      </c>
      <c r="Y1289" s="5">
        <f t="shared" si="1528"/>
        <v>3.7539078921955064E-2</v>
      </c>
      <c r="Z1289" s="5">
        <f t="shared" si="1529"/>
        <v>9.0359374377414897E-3</v>
      </c>
      <c r="AA1289" s="5">
        <f t="shared" si="1530"/>
        <v>1.8840634069203378E-2</v>
      </c>
      <c r="AB1289" s="5">
        <f t="shared" si="1531"/>
        <v>1.9642095497860754E-2</v>
      </c>
      <c r="AC1289" s="5">
        <f t="shared" si="1532"/>
        <v>1.9409649122466787E-3</v>
      </c>
      <c r="AD1289" s="5">
        <f t="shared" si="1533"/>
        <v>3.2879325955719692E-2</v>
      </c>
      <c r="AE1289" s="5">
        <f t="shared" si="1534"/>
        <v>3.5871489537922442E-2</v>
      </c>
      <c r="AF1289" s="5">
        <f t="shared" si="1535"/>
        <v>1.9567976597242766E-2</v>
      </c>
      <c r="AG1289" s="5">
        <f t="shared" si="1536"/>
        <v>7.1162495720627425E-3</v>
      </c>
      <c r="AH1289" s="5">
        <f t="shared" si="1537"/>
        <v>2.4645618929338129E-3</v>
      </c>
      <c r="AI1289" s="5">
        <f t="shared" si="1538"/>
        <v>5.1388037030583077E-3</v>
      </c>
      <c r="AJ1289" s="5">
        <f t="shared" si="1539"/>
        <v>5.3574031908629697E-3</v>
      </c>
      <c r="AK1289" s="5">
        <f t="shared" si="1540"/>
        <v>3.7235344525013547E-3</v>
      </c>
      <c r="AL1289" s="5">
        <f t="shared" si="1541"/>
        <v>1.7661455046200523E-4</v>
      </c>
      <c r="AM1289" s="5">
        <f t="shared" si="1542"/>
        <v>1.3711191628803696E-2</v>
      </c>
      <c r="AN1289" s="5">
        <f t="shared" si="1543"/>
        <v>1.4958970501021502E-2</v>
      </c>
      <c r="AO1289" s="5">
        <f t="shared" si="1544"/>
        <v>8.1601513751855988E-3</v>
      </c>
      <c r="AP1289" s="5">
        <f t="shared" si="1545"/>
        <v>2.9675870391123655E-3</v>
      </c>
      <c r="AQ1289" s="5">
        <f t="shared" si="1546"/>
        <v>8.0941263493173189E-4</v>
      </c>
      <c r="AR1289" s="5">
        <f t="shared" si="1547"/>
        <v>5.3776957761847465E-4</v>
      </c>
      <c r="AS1289" s="5">
        <f t="shared" si="1548"/>
        <v>1.121291498006674E-3</v>
      </c>
      <c r="AT1289" s="5">
        <f t="shared" si="1549"/>
        <v>1.1689900989472206E-3</v>
      </c>
      <c r="AU1289" s="5">
        <f t="shared" si="1550"/>
        <v>8.1247849993567483E-4</v>
      </c>
      <c r="AV1289" s="5">
        <f t="shared" si="1551"/>
        <v>4.2352025486714267E-4</v>
      </c>
      <c r="AW1289" s="5">
        <f t="shared" si="1552"/>
        <v>1.116022071966031E-5</v>
      </c>
      <c r="AX1289" s="5">
        <f t="shared" si="1553"/>
        <v>4.7648172627525361E-3</v>
      </c>
      <c r="AY1289" s="5">
        <f t="shared" si="1554"/>
        <v>5.1984366352621769E-3</v>
      </c>
      <c r="AZ1289" s="5">
        <f t="shared" si="1555"/>
        <v>2.8357586409541429E-3</v>
      </c>
      <c r="BA1289" s="5">
        <f t="shared" si="1556"/>
        <v>1.0312750587613954E-3</v>
      </c>
      <c r="BB1289" s="5">
        <f t="shared" si="1557"/>
        <v>2.8128140864947058E-4</v>
      </c>
      <c r="BC1289" s="5">
        <f t="shared" si="1558"/>
        <v>6.1375851324752123E-5</v>
      </c>
      <c r="BD1289" s="5">
        <f t="shared" si="1559"/>
        <v>9.7784829912742774E-5</v>
      </c>
      <c r="BE1289" s="5">
        <f t="shared" si="1560"/>
        <v>2.0388899442908985E-4</v>
      </c>
      <c r="BF1289" s="5">
        <f t="shared" si="1561"/>
        <v>2.1256222507315615E-4</v>
      </c>
      <c r="BG1289" s="5">
        <f t="shared" si="1562"/>
        <v>1.4773627075709273E-4</v>
      </c>
      <c r="BH1289" s="5">
        <f t="shared" si="1563"/>
        <v>7.7010410797478102E-5</v>
      </c>
      <c r="BI1289" s="5">
        <f t="shared" si="1564"/>
        <v>3.2114542167900803E-5</v>
      </c>
      <c r="BJ1289" s="8">
        <f t="shared" si="1565"/>
        <v>0.59645948472545784</v>
      </c>
      <c r="BK1289" s="8">
        <f t="shared" si="1566"/>
        <v>0.21169931808321896</v>
      </c>
      <c r="BL1289" s="8">
        <f t="shared" si="1567"/>
        <v>0.1822042789258288</v>
      </c>
      <c r="BM1289" s="8">
        <f t="shared" si="1568"/>
        <v>0.60929397544579811</v>
      </c>
      <c r="BN1289" s="8">
        <f t="shared" si="1569"/>
        <v>0.38491776731190658</v>
      </c>
    </row>
    <row r="1290" spans="1:66" x14ac:dyDescent="0.25">
      <c r="A1290" t="s">
        <v>10</v>
      </c>
      <c r="B1290" t="s">
        <v>468</v>
      </c>
      <c r="C1290" t="s">
        <v>12</v>
      </c>
      <c r="D1290" s="7" t="s">
        <v>532</v>
      </c>
      <c r="E1290">
        <f>VLOOKUP(A1290,home!$A$2:$E$405,3,FALSE)</f>
        <v>1.5185</v>
      </c>
      <c r="F1290">
        <f>VLOOKUP(B1290,home!$B$2:$E$405,3,FALSE)</f>
        <v>1.3170999999999999</v>
      </c>
      <c r="G1290">
        <f>VLOOKUP(C1290,away!$B$2:$E$405,4,FALSE)</f>
        <v>0.82320000000000004</v>
      </c>
      <c r="H1290">
        <f>VLOOKUP(A1290,away!$A$2:$E$405,3,FALSE)</f>
        <v>1.4074</v>
      </c>
      <c r="I1290">
        <f>VLOOKUP(C1290,away!$B$2:$E$405,3,FALSE)</f>
        <v>0.88819999999999999</v>
      </c>
      <c r="J1290">
        <f>VLOOKUP(B1290,home!$B$2:$E$405,4,FALSE)</f>
        <v>0.71050000000000002</v>
      </c>
      <c r="K1290" s="3">
        <f t="shared" si="1514"/>
        <v>1.6464134593199997</v>
      </c>
      <c r="L1290" s="3">
        <f t="shared" si="1515"/>
        <v>0.8881624291400001</v>
      </c>
      <c r="M1290" s="5">
        <f t="shared" si="1516"/>
        <v>7.9295342203986291E-2</v>
      </c>
      <c r="N1290" s="5">
        <f t="shared" si="1517"/>
        <v>0.13055291866602822</v>
      </c>
      <c r="O1290" s="5">
        <f t="shared" si="1518"/>
        <v>7.0427143751380025E-2</v>
      </c>
      <c r="P1290" s="5">
        <f t="shared" si="1519"/>
        <v>0.11595219737373648</v>
      </c>
      <c r="Q1290" s="5">
        <f t="shared" si="1520"/>
        <v>0.10747204122262909</v>
      </c>
      <c r="R1290" s="5">
        <f t="shared" si="1521"/>
        <v>3.1275371535808831E-2</v>
      </c>
      <c r="S1290" s="5">
        <f t="shared" si="1522"/>
        <v>4.2388719507670064E-2</v>
      </c>
      <c r="T1290" s="5">
        <f t="shared" si="1523"/>
        <v>9.5452629196924474E-2</v>
      </c>
      <c r="U1290" s="5">
        <f t="shared" si="1524"/>
        <v>5.149219264178926E-2</v>
      </c>
      <c r="V1290" s="5">
        <f t="shared" si="1525"/>
        <v>6.8871428904772655E-3</v>
      </c>
      <c r="W1290" s="5">
        <f t="shared" si="1526"/>
        <v>5.8981138389843459E-2</v>
      </c>
      <c r="X1290" s="5">
        <f t="shared" si="1527"/>
        <v>5.2384831145765878E-2</v>
      </c>
      <c r="Y1290" s="5">
        <f t="shared" si="1528"/>
        <v>2.3263119440256073E-2</v>
      </c>
      <c r="Z1290" s="5">
        <f t="shared" si="1529"/>
        <v>9.259203318499996E-3</v>
      </c>
      <c r="AA1290" s="5">
        <f t="shared" si="1530"/>
        <v>1.5244476966158799E-2</v>
      </c>
      <c r="AB1290" s="5">
        <f t="shared" si="1531"/>
        <v>1.2549356028688785E-2</v>
      </c>
      <c r="AC1290" s="5">
        <f t="shared" si="1532"/>
        <v>6.2943431604990305E-4</v>
      </c>
      <c r="AD1290" s="5">
        <f t="shared" si="1533"/>
        <v>2.4276835022763451E-2</v>
      </c>
      <c r="AE1290" s="5">
        <f t="shared" si="1534"/>
        <v>2.1561772765648617E-2</v>
      </c>
      <c r="AF1290" s="5">
        <f t="shared" si="1535"/>
        <v>9.5751782380515855E-3</v>
      </c>
      <c r="AG1290" s="5">
        <f t="shared" si="1536"/>
        <v>2.8347711877854545E-3</v>
      </c>
      <c r="AH1290" s="5">
        <f t="shared" si="1537"/>
        <v>2.0559191278150262E-3</v>
      </c>
      <c r="AI1290" s="5">
        <f t="shared" si="1538"/>
        <v>3.3848929233080936E-3</v>
      </c>
      <c r="AJ1290" s="5">
        <f t="shared" si="1539"/>
        <v>2.7864666336457336E-3</v>
      </c>
      <c r="AK1290" s="5">
        <f t="shared" si="1540"/>
        <v>1.5292253898601422E-3</v>
      </c>
      <c r="AL1290" s="5">
        <f t="shared" si="1541"/>
        <v>3.6816433359059088E-5</v>
      </c>
      <c r="AM1290" s="5">
        <f t="shared" si="1542"/>
        <v>7.993941586233776E-3</v>
      </c>
      <c r="AN1290" s="5">
        <f t="shared" si="1543"/>
        <v>7.0999185776326555E-3</v>
      </c>
      <c r="AO1290" s="5">
        <f t="shared" si="1544"/>
        <v>3.1529404653032164E-3</v>
      </c>
      <c r="AP1290" s="5">
        <f t="shared" si="1545"/>
        <v>9.3344108753250243E-4</v>
      </c>
      <c r="AQ1290" s="5">
        <f t="shared" si="1546"/>
        <v>2.0726182594048767E-4</v>
      </c>
      <c r="AR1290" s="5">
        <f t="shared" si="1547"/>
        <v>3.6519802533511688E-4</v>
      </c>
      <c r="AS1290" s="5">
        <f t="shared" si="1548"/>
        <v>6.0126694422882267E-4</v>
      </c>
      <c r="AT1290" s="5">
        <f t="shared" si="1549"/>
        <v>4.949669948112708E-4</v>
      </c>
      <c r="AU1290" s="5">
        <f t="shared" si="1550"/>
        <v>2.7164010739214956E-4</v>
      </c>
      <c r="AV1290" s="5">
        <f t="shared" si="1551"/>
        <v>1.1180798222539131E-4</v>
      </c>
      <c r="AW1290" s="5">
        <f t="shared" si="1552"/>
        <v>1.4954452517473029E-6</v>
      </c>
      <c r="AX1290" s="5">
        <f t="shared" si="1553"/>
        <v>2.1935555034321929E-3</v>
      </c>
      <c r="AY1290" s="5">
        <f t="shared" si="1554"/>
        <v>1.9482335843817524E-3</v>
      </c>
      <c r="AZ1290" s="5">
        <f t="shared" si="1555"/>
        <v>8.6517393641831312E-4</v>
      </c>
      <c r="BA1290" s="5">
        <f t="shared" si="1556"/>
        <v>2.5613832833263505E-4</v>
      </c>
      <c r="BB1290" s="5">
        <f t="shared" si="1557"/>
        <v>5.6873109971942999E-5</v>
      </c>
      <c r="BC1290" s="5">
        <f t="shared" si="1558"/>
        <v>1.0102511901085454E-5</v>
      </c>
      <c r="BD1290" s="5">
        <f t="shared" si="1559"/>
        <v>5.4059194216461454E-5</v>
      </c>
      <c r="BE1290" s="5">
        <f t="shared" si="1560"/>
        <v>8.9003784957976008E-5</v>
      </c>
      <c r="BF1290" s="5">
        <f t="shared" si="1561"/>
        <v>7.3268514742617349E-5</v>
      </c>
      <c r="BG1290" s="5">
        <f t="shared" si="1562"/>
        <v>4.0210089605543678E-5</v>
      </c>
      <c r="BH1290" s="5">
        <f t="shared" si="1563"/>
        <v>1.6550608181757582E-5</v>
      </c>
      <c r="BI1290" s="5">
        <f t="shared" si="1564"/>
        <v>5.4498288140754753E-6</v>
      </c>
      <c r="BJ1290" s="8">
        <f t="shared" si="1565"/>
        <v>0.55107281579277656</v>
      </c>
      <c r="BK1290" s="8">
        <f t="shared" si="1566"/>
        <v>0.24713788630966083</v>
      </c>
      <c r="BL1290" s="8">
        <f t="shared" si="1567"/>
        <v>0.19286846707296584</v>
      </c>
      <c r="BM1290" s="8">
        <f t="shared" si="1568"/>
        <v>0.46341661960120462</v>
      </c>
      <c r="BN1290" s="8">
        <f t="shared" si="1569"/>
        <v>0.5349750147535689</v>
      </c>
    </row>
    <row r="1291" spans="1:66" x14ac:dyDescent="0.25">
      <c r="A1291" t="s">
        <v>10</v>
      </c>
      <c r="B1291" t="s">
        <v>212</v>
      </c>
      <c r="C1291" t="s">
        <v>211</v>
      </c>
      <c r="D1291" s="7" t="s">
        <v>532</v>
      </c>
      <c r="E1291">
        <f>VLOOKUP(A1291,home!$A$2:$E$405,3,FALSE)</f>
        <v>1.5185</v>
      </c>
      <c r="F1291">
        <f>VLOOKUP(B1291,home!$B$2:$E$405,3,FALSE)</f>
        <v>0.52680000000000005</v>
      </c>
      <c r="G1291">
        <f>VLOOKUP(C1291,away!$B$2:$E$405,4,FALSE)</f>
        <v>0.1646</v>
      </c>
      <c r="H1291">
        <f>VLOOKUP(A1291,away!$A$2:$E$405,3,FALSE)</f>
        <v>1.4074</v>
      </c>
      <c r="I1291">
        <f>VLOOKUP(C1291,away!$B$2:$E$405,3,FALSE)</f>
        <v>1.2434000000000001</v>
      </c>
      <c r="J1291">
        <f>VLOOKUP(B1291,home!$B$2:$E$405,4,FALSE)</f>
        <v>0.71050000000000002</v>
      </c>
      <c r="K1291" s="3">
        <f t="shared" si="1514"/>
        <v>0.13167107868</v>
      </c>
      <c r="L1291" s="3">
        <f t="shared" si="1515"/>
        <v>1.2433474041800001</v>
      </c>
      <c r="M1291" s="5">
        <f t="shared" si="1516"/>
        <v>0.25283492264908147</v>
      </c>
      <c r="N1291" s="5">
        <f t="shared" si="1517"/>
        <v>3.3291046993178919E-2</v>
      </c>
      <c r="O1291" s="5">
        <f t="shared" si="1518"/>
        <v>0.31436164476178663</v>
      </c>
      <c r="P1291" s="5">
        <f t="shared" si="1519"/>
        <v>4.1392336861403416E-2</v>
      </c>
      <c r="Q1291" s="5">
        <f t="shared" si="1520"/>
        <v>2.1917340339892193E-3</v>
      </c>
      <c r="R1291" s="5">
        <f t="shared" si="1521"/>
        <v>0.1954303674941614</v>
      </c>
      <c r="S1291" s="5">
        <f t="shared" si="1522"/>
        <v>1.694114813033444E-3</v>
      </c>
      <c r="T1291" s="5">
        <f t="shared" si="1523"/>
        <v>2.7250868218134561E-3</v>
      </c>
      <c r="U1291" s="5">
        <f t="shared" si="1524"/>
        <v>2.5732527294785038E-2</v>
      </c>
      <c r="V1291" s="5">
        <f t="shared" si="1525"/>
        <v>3.0816493178963987E-5</v>
      </c>
      <c r="W1291" s="5">
        <f t="shared" si="1526"/>
        <v>9.6195994811676093E-5</v>
      </c>
      <c r="X1291" s="5">
        <f t="shared" si="1527"/>
        <v>1.1960504044161023E-4</v>
      </c>
      <c r="Y1291" s="5">
        <f t="shared" si="1528"/>
        <v>7.4355308279960033E-5</v>
      </c>
      <c r="Z1291" s="5">
        <f t="shared" si="1529"/>
        <v>8.0995946707269673E-2</v>
      </c>
      <c r="AA1291" s="5">
        <f t="shared" si="1530"/>
        <v>1.0664823671653991E-2</v>
      </c>
      <c r="AB1291" s="5">
        <f t="shared" si="1531"/>
        <v>7.0212441838933949E-4</v>
      </c>
      <c r="AC1291" s="5">
        <f t="shared" si="1532"/>
        <v>3.153160798521348E-7</v>
      </c>
      <c r="AD1291" s="5">
        <f t="shared" si="1533"/>
        <v>3.1665576003872675E-6</v>
      </c>
      <c r="AE1291" s="5">
        <f t="shared" si="1534"/>
        <v>3.9371311726279597E-6</v>
      </c>
      <c r="AF1291" s="5">
        <f t="shared" si="1535"/>
        <v>2.4476109117015673E-6</v>
      </c>
      <c r="AG1291" s="5">
        <f t="shared" si="1536"/>
        <v>1.0144102245022624E-6</v>
      </c>
      <c r="AH1291" s="5">
        <f t="shared" si="1537"/>
        <v>2.5176525021896348E-2</v>
      </c>
      <c r="AI1291" s="5">
        <f t="shared" si="1538"/>
        <v>3.3150202070471027E-3</v>
      </c>
      <c r="AJ1291" s="5">
        <f t="shared" si="1539"/>
        <v>2.1824614325394444E-4</v>
      </c>
      <c r="AK1291" s="5">
        <f t="shared" si="1540"/>
        <v>9.5789016999988901E-6</v>
      </c>
      <c r="AL1291" s="5">
        <f t="shared" si="1541"/>
        <v>2.0648523168093509E-9</v>
      </c>
      <c r="AM1291" s="5">
        <f t="shared" si="1542"/>
        <v>8.3388810989068731E-8</v>
      </c>
      <c r="AN1291" s="5">
        <f t="shared" si="1543"/>
        <v>1.0368126168091529E-7</v>
      </c>
      <c r="AO1291" s="5">
        <f t="shared" si="1544"/>
        <v>6.4455913786536683E-8</v>
      </c>
      <c r="AP1291" s="5">
        <f t="shared" si="1545"/>
        <v>2.6713697696846753E-8</v>
      </c>
      <c r="AQ1291" s="5">
        <f t="shared" si="1546"/>
        <v>8.3036016718559157E-9</v>
      </c>
      <c r="AR1291" s="5">
        <f t="shared" si="1547"/>
        <v>6.2606334064495249E-3</v>
      </c>
      <c r="AS1291" s="5">
        <f t="shared" si="1548"/>
        <v>8.2434435384725181E-4</v>
      </c>
      <c r="AT1291" s="5">
        <f t="shared" si="1549"/>
        <v>5.4271155137417618E-5</v>
      </c>
      <c r="AU1291" s="5">
        <f t="shared" si="1550"/>
        <v>2.3819805127178001E-6</v>
      </c>
      <c r="AV1291" s="5">
        <f t="shared" si="1551"/>
        <v>7.8409485876073032E-8</v>
      </c>
      <c r="AW1291" s="5">
        <f t="shared" si="1552"/>
        <v>9.3900818951264342E-12</v>
      </c>
      <c r="AX1291" s="5">
        <f t="shared" si="1553"/>
        <v>1.8299824487955538E-9</v>
      </c>
      <c r="AY1291" s="5">
        <f t="shared" si="1554"/>
        <v>2.275303927404912E-9</v>
      </c>
      <c r="AZ1291" s="5">
        <f t="shared" si="1555"/>
        <v>1.4144966159297288E-9</v>
      </c>
      <c r="BA1291" s="5">
        <f t="shared" si="1556"/>
        <v>5.8623689854587426E-10</v>
      </c>
      <c r="BB1291" s="5">
        <f t="shared" si="1557"/>
        <v>1.8222403151038672E-10</v>
      </c>
      <c r="BC1291" s="5">
        <f t="shared" si="1558"/>
        <v>4.5313555311530746E-11</v>
      </c>
      <c r="BD1291" s="5">
        <f t="shared" si="1559"/>
        <v>1.2973570490719347E-3</v>
      </c>
      <c r="BE1291" s="5">
        <f t="shared" si="1560"/>
        <v>1.7082440208440332E-4</v>
      </c>
      <c r="BF1291" s="5">
        <f t="shared" si="1561"/>
        <v>1.1246316643659711E-5</v>
      </c>
      <c r="BG1291" s="5">
        <f t="shared" si="1562"/>
        <v>4.9360488121583707E-7</v>
      </c>
      <c r="BH1291" s="5">
        <f t="shared" si="1563"/>
        <v>1.624837178785063E-8</v>
      </c>
      <c r="BI1291" s="5">
        <f t="shared" si="1564"/>
        <v>4.2788812801999426E-10</v>
      </c>
      <c r="BJ1291" s="8">
        <f t="shared" si="1565"/>
        <v>3.8508882779267381E-2</v>
      </c>
      <c r="BK1291" s="8">
        <f t="shared" si="1566"/>
        <v>0.29595251047293342</v>
      </c>
      <c r="BL1291" s="8">
        <f t="shared" si="1567"/>
        <v>0.5842325052690478</v>
      </c>
      <c r="BM1291" s="8">
        <f t="shared" si="1568"/>
        <v>0.16018779016900322</v>
      </c>
      <c r="BN1291" s="8">
        <f t="shared" si="1569"/>
        <v>0.83950205279360102</v>
      </c>
    </row>
    <row r="1292" spans="1:66" x14ac:dyDescent="0.25">
      <c r="A1292" t="s">
        <v>10</v>
      </c>
      <c r="B1292" t="s">
        <v>429</v>
      </c>
      <c r="C1292" t="s">
        <v>38</v>
      </c>
      <c r="D1292" s="7" t="s">
        <v>532</v>
      </c>
      <c r="E1292">
        <f>VLOOKUP(A1292,home!$A$2:$E$405,3,FALSE)</f>
        <v>1.5185</v>
      </c>
      <c r="F1292">
        <f>VLOOKUP(B1292,home!$B$2:$E$405,3,FALSE)</f>
        <v>0.98780000000000001</v>
      </c>
      <c r="G1292">
        <f>VLOOKUP(C1292,away!$B$2:$E$405,4,FALSE)</f>
        <v>0.82320000000000004</v>
      </c>
      <c r="H1292">
        <f>VLOOKUP(A1292,away!$A$2:$E$405,3,FALSE)</f>
        <v>1.4074</v>
      </c>
      <c r="I1292">
        <f>VLOOKUP(C1292,away!$B$2:$E$405,3,FALSE)</f>
        <v>2.1316000000000002</v>
      </c>
      <c r="J1292">
        <f>VLOOKUP(B1292,home!$B$2:$E$405,4,FALSE)</f>
        <v>0.71050000000000002</v>
      </c>
      <c r="K1292" s="3">
        <f t="shared" si="1514"/>
        <v>1.23477884376</v>
      </c>
      <c r="L1292" s="3">
        <f t="shared" si="1515"/>
        <v>2.1315098333200004</v>
      </c>
      <c r="M1292" s="5">
        <f t="shared" si="1516"/>
        <v>3.4517505526043921E-2</v>
      </c>
      <c r="N1292" s="5">
        <f t="shared" si="1517"/>
        <v>4.262148556292792E-2</v>
      </c>
      <c r="O1292" s="5">
        <f t="shared" si="1518"/>
        <v>7.3574402450440057E-2</v>
      </c>
      <c r="P1292" s="5">
        <f t="shared" si="1519"/>
        <v>9.0848115588087294E-2</v>
      </c>
      <c r="Q1292" s="5">
        <f t="shared" si="1520"/>
        <v>2.6314054331362836E-2</v>
      </c>
      <c r="R1292" s="5">
        <f t="shared" si="1521"/>
        <v>7.841228115187808E-2</v>
      </c>
      <c r="S1292" s="5">
        <f t="shared" si="1522"/>
        <v>5.9776771091404522E-2</v>
      </c>
      <c r="T1292" s="5">
        <f t="shared" si="1523"/>
        <v>5.6088665561816631E-2</v>
      </c>
      <c r="U1292" s="5">
        <f t="shared" si="1524"/>
        <v>9.6821825857300065E-2</v>
      </c>
      <c r="V1292" s="5">
        <f t="shared" si="1525"/>
        <v>1.7481007669820327E-2</v>
      </c>
      <c r="W1292" s="5">
        <f t="shared" si="1526"/>
        <v>1.0830679193972674E-2</v>
      </c>
      <c r="X1292" s="5">
        <f t="shared" si="1527"/>
        <v>2.3085699203487089E-2</v>
      </c>
      <c r="Y1292" s="5">
        <f t="shared" si="1528"/>
        <v>2.4603697430650225E-2</v>
      </c>
      <c r="Z1292" s="5">
        <f t="shared" si="1529"/>
        <v>5.5712182776093556E-2</v>
      </c>
      <c r="AA1292" s="5">
        <f t="shared" si="1530"/>
        <v>6.8792224631610582E-2</v>
      </c>
      <c r="AB1292" s="5">
        <f t="shared" si="1531"/>
        <v>4.2471591795149158E-2</v>
      </c>
      <c r="AC1292" s="5">
        <f t="shared" si="1532"/>
        <v>2.8755637559502657E-3</v>
      </c>
      <c r="AD1292" s="5">
        <f t="shared" si="1533"/>
        <v>3.3433733830672686E-3</v>
      </c>
      <c r="AE1292" s="5">
        <f t="shared" si="1534"/>
        <v>7.1264332424682397E-3</v>
      </c>
      <c r="AF1292" s="5">
        <f t="shared" si="1535"/>
        <v>7.5950312664097956E-3</v>
      </c>
      <c r="AG1292" s="5">
        <f t="shared" si="1536"/>
        <v>5.3962946095751111E-3</v>
      </c>
      <c r="AH1292" s="5">
        <f t="shared" si="1537"/>
        <v>2.9687766355741142E-2</v>
      </c>
      <c r="AI1292" s="5">
        <f t="shared" si="1538"/>
        <v>3.6657825814559078E-2</v>
      </c>
      <c r="AJ1292" s="5">
        <f t="shared" si="1539"/>
        <v>2.2632153887028369E-2</v>
      </c>
      <c r="AK1292" s="5">
        <f t="shared" si="1540"/>
        <v>9.3152349361410938E-3</v>
      </c>
      <c r="AL1292" s="5">
        <f t="shared" si="1541"/>
        <v>3.0273282440340324E-4</v>
      </c>
      <c r="AM1292" s="5">
        <f t="shared" si="1542"/>
        <v>8.2566534404035128E-4</v>
      </c>
      <c r="AN1292" s="5">
        <f t="shared" si="1543"/>
        <v>1.7599137998535498E-3</v>
      </c>
      <c r="AO1292" s="5">
        <f t="shared" si="1544"/>
        <v>1.8756367850917049E-3</v>
      </c>
      <c r="AP1292" s="5">
        <f t="shared" si="1545"/>
        <v>1.3326460837198937E-3</v>
      </c>
      <c r="AQ1292" s="5">
        <f t="shared" si="1546"/>
        <v>7.1013705794608555E-4</v>
      </c>
      <c r="AR1292" s="5">
        <f t="shared" si="1547"/>
        <v>1.2655953183313784E-2</v>
      </c>
      <c r="AS1292" s="5">
        <f t="shared" si="1548"/>
        <v>1.5627303238372886E-2</v>
      </c>
      <c r="AT1292" s="5">
        <f t="shared" si="1549"/>
        <v>9.6481317118824877E-3</v>
      </c>
      <c r="AU1292" s="5">
        <f t="shared" si="1550"/>
        <v>3.9711029732141497E-3</v>
      </c>
      <c r="AV1292" s="5">
        <f t="shared" si="1551"/>
        <v>1.225858484429317E-3</v>
      </c>
      <c r="AW1292" s="5">
        <f t="shared" si="1552"/>
        <v>2.213265591583295E-5</v>
      </c>
      <c r="AX1292" s="5">
        <f t="shared" si="1553"/>
        <v>1.6991901647447468E-4</v>
      </c>
      <c r="AY1292" s="5">
        <f t="shared" si="1554"/>
        <v>3.6218405448340589E-4</v>
      </c>
      <c r="AZ1292" s="5">
        <f t="shared" si="1555"/>
        <v>3.8599943680154333E-4</v>
      </c>
      <c r="BA1292" s="5">
        <f t="shared" si="1556"/>
        <v>2.7425386506615723E-4</v>
      </c>
      <c r="BB1292" s="5">
        <f t="shared" si="1557"/>
        <v>1.4614370255363267E-4</v>
      </c>
      <c r="BC1292" s="5">
        <f t="shared" si="1558"/>
        <v>6.2301347814172251E-5</v>
      </c>
      <c r="BD1292" s="5">
        <f t="shared" si="1559"/>
        <v>4.4960481100451491E-3</v>
      </c>
      <c r="BE1292" s="5">
        <f t="shared" si="1560"/>
        <v>5.5516250868108833E-3</v>
      </c>
      <c r="BF1292" s="5">
        <f t="shared" si="1561"/>
        <v>3.4275146028406758E-3</v>
      </c>
      <c r="BG1292" s="5">
        <f t="shared" si="1562"/>
        <v>1.4107408394220418E-3</v>
      </c>
      <c r="BH1292" s="5">
        <f t="shared" si="1563"/>
        <v>4.354882356366404E-4</v>
      </c>
      <c r="BI1292" s="5">
        <f t="shared" si="1564"/>
        <v>1.0754633201409851E-4</v>
      </c>
      <c r="BJ1292" s="8">
        <f t="shared" si="1565"/>
        <v>0.21491021427958271</v>
      </c>
      <c r="BK1292" s="8">
        <f t="shared" si="1566"/>
        <v>0.20616388051019316</v>
      </c>
      <c r="BL1292" s="8">
        <f t="shared" si="1567"/>
        <v>0.51692261967782982</v>
      </c>
      <c r="BM1292" s="8">
        <f t="shared" si="1568"/>
        <v>0.64708100123439161</v>
      </c>
      <c r="BN1292" s="8">
        <f t="shared" si="1569"/>
        <v>0.34628784461074014</v>
      </c>
    </row>
    <row r="1293" spans="1:66" x14ac:dyDescent="0.25">
      <c r="A1293" t="s">
        <v>10</v>
      </c>
      <c r="B1293" t="s">
        <v>210</v>
      </c>
      <c r="C1293" t="s">
        <v>39</v>
      </c>
      <c r="D1293" s="7" t="s">
        <v>532</v>
      </c>
      <c r="E1293">
        <f>VLOOKUP(A1293,home!$A$2:$E$405,3,FALSE)</f>
        <v>1.5185</v>
      </c>
      <c r="F1293">
        <f>VLOOKUP(B1293,home!$B$2:$E$405,3,FALSE)</f>
        <v>0.98780000000000001</v>
      </c>
      <c r="G1293">
        <f>VLOOKUP(C1293,away!$B$2:$E$405,4,FALSE)</f>
        <v>0.82320000000000004</v>
      </c>
      <c r="H1293">
        <f>VLOOKUP(A1293,away!$A$2:$E$405,3,FALSE)</f>
        <v>1.4074</v>
      </c>
      <c r="I1293">
        <f>VLOOKUP(C1293,away!$B$2:$E$405,3,FALSE)</f>
        <v>0.3553</v>
      </c>
      <c r="J1293">
        <f>VLOOKUP(B1293,home!$B$2:$E$405,4,FALSE)</f>
        <v>0.71050000000000002</v>
      </c>
      <c r="K1293" s="3">
        <f t="shared" si="1514"/>
        <v>1.23477884376</v>
      </c>
      <c r="L1293" s="3">
        <f t="shared" si="1515"/>
        <v>0.35528497080999999</v>
      </c>
      <c r="M1293" s="5">
        <f t="shared" si="1516"/>
        <v>0.20391259872420286</v>
      </c>
      <c r="N1293" s="5">
        <f t="shared" si="1517"/>
        <v>0.25178696288076807</v>
      </c>
      <c r="O1293" s="5">
        <f t="shared" si="1518"/>
        <v>7.2447081685519651E-2</v>
      </c>
      <c r="P1293" s="5">
        <f t="shared" si="1519"/>
        <v>8.9456123757432227E-2</v>
      </c>
      <c r="Q1293" s="5">
        <f t="shared" si="1520"/>
        <v>0.15545060744987843</v>
      </c>
      <c r="R1293" s="5">
        <f t="shared" si="1521"/>
        <v>1.2869679650954763E-2</v>
      </c>
      <c r="S1293" s="5">
        <f t="shared" si="1522"/>
        <v>9.8110638182396983E-3</v>
      </c>
      <c r="T1293" s="5">
        <f t="shared" si="1523"/>
        <v>5.5229264530226814E-2</v>
      </c>
      <c r="U1293" s="5">
        <f t="shared" si="1524"/>
        <v>1.5891208158967524E-2</v>
      </c>
      <c r="V1293" s="5">
        <f t="shared" si="1525"/>
        <v>4.7823307338954244E-4</v>
      </c>
      <c r="W1293" s="5">
        <f t="shared" si="1526"/>
        <v>6.398237377625017E-2</v>
      </c>
      <c r="X1293" s="5">
        <f t="shared" si="1527"/>
        <v>2.273197579944955E-2</v>
      </c>
      <c r="Y1293" s="5">
        <f t="shared" si="1528"/>
        <v>4.0381646791805281E-3</v>
      </c>
      <c r="Z1293" s="5">
        <f t="shared" si="1529"/>
        <v>1.5241345863745048E-3</v>
      </c>
      <c r="AA1293" s="5">
        <f t="shared" si="1530"/>
        <v>1.8819691422981369E-3</v>
      </c>
      <c r="AB1293" s="5">
        <f t="shared" si="1531"/>
        <v>1.1619078407594462E-3</v>
      </c>
      <c r="AC1293" s="5">
        <f t="shared" si="1532"/>
        <v>1.3112504225368618E-5</v>
      </c>
      <c r="AD1293" s="5">
        <f t="shared" si="1533"/>
        <v>1.9751020378114593E-2</v>
      </c>
      <c r="AE1293" s="5">
        <f t="shared" si="1534"/>
        <v>7.0172406985061575E-3</v>
      </c>
      <c r="AF1293" s="5">
        <f t="shared" si="1535"/>
        <v>1.2465600783677518E-3</v>
      </c>
      <c r="AG1293" s="5">
        <f t="shared" si="1536"/>
        <v>1.4762802035193267E-4</v>
      </c>
      <c r="AH1293" s="5">
        <f t="shared" si="1537"/>
        <v>1.3537552800764428E-4</v>
      </c>
      <c r="AI1293" s="5">
        <f t="shared" si="1538"/>
        <v>1.671588379466785E-4</v>
      </c>
      <c r="AJ1293" s="5">
        <f t="shared" si="1539"/>
        <v>1.0320209832203246E-4</v>
      </c>
      <c r="AK1293" s="5">
        <f t="shared" si="1540"/>
        <v>4.2477255879895025E-5</v>
      </c>
      <c r="AL1293" s="5">
        <f t="shared" si="1541"/>
        <v>2.3009736683135138E-7</v>
      </c>
      <c r="AM1293" s="5">
        <f t="shared" si="1542"/>
        <v>4.8776284211137014E-3</v>
      </c>
      <c r="AN1293" s="5">
        <f t="shared" si="1543"/>
        <v>1.7329480712174074E-3</v>
      </c>
      <c r="AO1293" s="5">
        <f t="shared" si="1544"/>
        <v>3.0784520244886112E-4</v>
      </c>
      <c r="AP1293" s="5">
        <f t="shared" si="1545"/>
        <v>3.6457591255347389E-5</v>
      </c>
      <c r="AQ1293" s="5">
        <f t="shared" si="1546"/>
        <v>3.2382085612397512E-6</v>
      </c>
      <c r="AR1293" s="5">
        <f t="shared" si="1547"/>
        <v>9.6193781033168467E-6</v>
      </c>
      <c r="AS1293" s="5">
        <f t="shared" si="1548"/>
        <v>1.1877804572103838E-5</v>
      </c>
      <c r="AT1293" s="5">
        <f t="shared" si="1549"/>
        <v>7.3332308979748097E-6</v>
      </c>
      <c r="AU1293" s="5">
        <f t="shared" si="1550"/>
        <v>3.0183061230754806E-6</v>
      </c>
      <c r="AV1293" s="5">
        <f t="shared" si="1551"/>
        <v>9.3173513619121799E-7</v>
      </c>
      <c r="AW1293" s="5">
        <f t="shared" si="1552"/>
        <v>2.8039816312789417E-9</v>
      </c>
      <c r="AX1293" s="5">
        <f t="shared" si="1553"/>
        <v>1.0037987303522823E-3</v>
      </c>
      <c r="AY1293" s="5">
        <f t="shared" si="1554"/>
        <v>3.5663460261232559E-4</v>
      </c>
      <c r="AZ1293" s="5">
        <f t="shared" si="1555"/>
        <v>6.3353457189478009E-5</v>
      </c>
      <c r="BA1293" s="5">
        <f t="shared" si="1556"/>
        <v>7.5028437294254266E-6</v>
      </c>
      <c r="BB1293" s="5">
        <f t="shared" si="1557"/>
        <v>6.664119038502258E-7</v>
      </c>
      <c r="BC1293" s="5">
        <f t="shared" si="1558"/>
        <v>4.7353226761372796E-8</v>
      </c>
      <c r="BD1293" s="5">
        <f t="shared" si="1559"/>
        <v>5.6960341144121333E-7</v>
      </c>
      <c r="BE1293" s="5">
        <f t="shared" si="1560"/>
        <v>7.0333424178113295E-7</v>
      </c>
      <c r="BF1293" s="5">
        <f t="shared" si="1561"/>
        <v>4.3423112092166182E-7</v>
      </c>
      <c r="BG1293" s="5">
        <f t="shared" si="1562"/>
        <v>1.7872646713875277E-7</v>
      </c>
      <c r="BH1293" s="5">
        <f t="shared" si="1563"/>
        <v>5.5171915110724725E-8</v>
      </c>
      <c r="BI1293" s="5">
        <f t="shared" si="1564"/>
        <v>1.3625022709689093E-8</v>
      </c>
      <c r="BJ1293" s="8">
        <f t="shared" si="1565"/>
        <v>0.58977191918470473</v>
      </c>
      <c r="BK1293" s="8">
        <f t="shared" si="1566"/>
        <v>0.30402799657746887</v>
      </c>
      <c r="BL1293" s="8">
        <f t="shared" si="1567"/>
        <v>0.10473479534566756</v>
      </c>
      <c r="BM1293" s="8">
        <f t="shared" si="1568"/>
        <v>0.21377915974682879</v>
      </c>
      <c r="BN1293" s="8">
        <f t="shared" si="1569"/>
        <v>0.78592305414875596</v>
      </c>
    </row>
    <row r="1294" spans="1:66" x14ac:dyDescent="0.25">
      <c r="A1294" t="s">
        <v>13</v>
      </c>
      <c r="B1294" t="s">
        <v>44</v>
      </c>
      <c r="C1294" t="s">
        <v>14</v>
      </c>
      <c r="D1294" s="7" t="s">
        <v>532</v>
      </c>
      <c r="E1294">
        <f>VLOOKUP(A1294,home!$A$2:$E$405,3,FALSE)</f>
        <v>1.2857000000000001</v>
      </c>
      <c r="F1294">
        <f>VLOOKUP(B1294,home!$B$2:$E$405,3,FALSE)</f>
        <v>0.77780000000000005</v>
      </c>
      <c r="G1294">
        <f>VLOOKUP(C1294,away!$B$2:$E$405,4,FALSE)</f>
        <v>0.25929999999999997</v>
      </c>
      <c r="H1294">
        <f>VLOOKUP(A1294,away!$A$2:$E$405,3,FALSE)</f>
        <v>1.4921</v>
      </c>
      <c r="I1294">
        <f>VLOOKUP(C1294,away!$B$2:$E$405,3,FALSE)</f>
        <v>1.5638000000000001</v>
      </c>
      <c r="J1294">
        <f>VLOOKUP(B1294,home!$B$2:$E$405,4,FALSE)</f>
        <v>0.44679999999999997</v>
      </c>
      <c r="K1294" s="3">
        <f t="shared" si="1514"/>
        <v>0.25930452737799997</v>
      </c>
      <c r="L1294" s="3">
        <f t="shared" si="1515"/>
        <v>1.042538983864</v>
      </c>
      <c r="M1294" s="5">
        <f t="shared" si="1516"/>
        <v>0.2720298404295452</v>
      </c>
      <c r="N1294" s="5">
        <f t="shared" si="1517"/>
        <v>7.053856920529597E-2</v>
      </c>
      <c r="O1294" s="5">
        <f t="shared" si="1518"/>
        <v>0.28360171342210416</v>
      </c>
      <c r="P1294" s="5">
        <f t="shared" si="1519"/>
        <v>7.3539208262509703E-2</v>
      </c>
      <c r="Q1294" s="5">
        <f t="shared" si="1520"/>
        <v>9.1454851748498048E-3</v>
      </c>
      <c r="R1294" s="5">
        <f t="shared" si="1521"/>
        <v>0.14783292106658488</v>
      </c>
      <c r="S1294" s="5">
        <f t="shared" si="1522"/>
        <v>4.9700569093240991E-3</v>
      </c>
      <c r="T1294" s="5">
        <f t="shared" si="1523"/>
        <v>9.5345248211311916E-3</v>
      </c>
      <c r="U1294" s="5">
        <f t="shared" si="1524"/>
        <v>3.833374572807996E-2</v>
      </c>
      <c r="V1294" s="5">
        <f t="shared" si="1525"/>
        <v>1.4928674718356125E-4</v>
      </c>
      <c r="W1294" s="5">
        <f t="shared" si="1526"/>
        <v>7.9048857030231123E-4</v>
      </c>
      <c r="X1294" s="5">
        <f t="shared" si="1527"/>
        <v>8.2411515083907771E-4</v>
      </c>
      <c r="Y1294" s="5">
        <f t="shared" si="1528"/>
        <v>4.2958608597134954E-4</v>
      </c>
      <c r="Z1294" s="5">
        <f t="shared" si="1529"/>
        <v>5.1373861103468102E-2</v>
      </c>
      <c r="AA1294" s="5">
        <f t="shared" si="1530"/>
        <v>1.3321474773017811E-2</v>
      </c>
      <c r="AB1294" s="5">
        <f t="shared" si="1531"/>
        <v>1.7271593599976663E-3</v>
      </c>
      <c r="AC1294" s="5">
        <f t="shared" si="1532"/>
        <v>2.5223402822805193E-6</v>
      </c>
      <c r="AD1294" s="5">
        <f t="shared" si="1533"/>
        <v>5.1244316279987917E-5</v>
      </c>
      <c r="AE1294" s="5">
        <f t="shared" si="1534"/>
        <v>5.3424197423344039E-5</v>
      </c>
      <c r="AF1294" s="5">
        <f t="shared" si="1535"/>
        <v>2.7848404247741406E-5</v>
      </c>
      <c r="AG1294" s="5">
        <f t="shared" si="1536"/>
        <v>9.6776823555580763E-6</v>
      </c>
      <c r="AH1294" s="5">
        <f t="shared" si="1537"/>
        <v>1.3389813237994977E-2</v>
      </c>
      <c r="AI1294" s="5">
        <f t="shared" si="1538"/>
        <v>3.4720391933579747E-3</v>
      </c>
      <c r="AJ1294" s="5">
        <f t="shared" si="1539"/>
        <v>4.5015774103579086E-4</v>
      </c>
      <c r="AK1294" s="5">
        <f t="shared" si="1540"/>
        <v>3.8909313428277943E-5</v>
      </c>
      <c r="AL1294" s="5">
        <f t="shared" si="1541"/>
        <v>2.7275082326945861E-8</v>
      </c>
      <c r="AM1294" s="5">
        <f t="shared" si="1542"/>
        <v>2.6575766427582045E-6</v>
      </c>
      <c r="AN1294" s="5">
        <f t="shared" si="1543"/>
        <v>2.770627252681839E-6</v>
      </c>
      <c r="AO1294" s="5">
        <f t="shared" si="1544"/>
        <v>1.444243460338415E-6</v>
      </c>
      <c r="AP1294" s="5">
        <f t="shared" si="1545"/>
        <v>5.0189336986447949E-7</v>
      </c>
      <c r="AQ1294" s="5">
        <f t="shared" si="1546"/>
        <v>1.3081085095664828E-7</v>
      </c>
      <c r="AR1294" s="5">
        <f t="shared" si="1547"/>
        <v>2.791880457453605E-3</v>
      </c>
      <c r="AS1294" s="5">
        <f t="shared" si="1548"/>
        <v>7.2394724251588125E-4</v>
      </c>
      <c r="AT1294" s="5">
        <f t="shared" si="1549"/>
        <v>9.3861398783593442E-5</v>
      </c>
      <c r="AU1294" s="5">
        <f t="shared" si="1550"/>
        <v>8.1128952168725586E-6</v>
      </c>
      <c r="AV1294" s="5">
        <f t="shared" si="1551"/>
        <v>5.2592761496959377E-7</v>
      </c>
      <c r="AW1294" s="5">
        <f t="shared" si="1552"/>
        <v>2.0481698670867564E-10</v>
      </c>
      <c r="AX1294" s="5">
        <f t="shared" si="1553"/>
        <v>1.1485360922020463E-7</v>
      </c>
      <c r="AY1294" s="5">
        <f t="shared" si="1554"/>
        <v>1.1973936504954506E-7</v>
      </c>
      <c r="AZ1294" s="5">
        <f t="shared" si="1555"/>
        <v>6.2416477983636628E-8</v>
      </c>
      <c r="BA1294" s="5">
        <f t="shared" si="1556"/>
        <v>2.1690537177810086E-8</v>
      </c>
      <c r="BB1294" s="5">
        <f t="shared" si="1557"/>
        <v>5.65330764720461E-9</v>
      </c>
      <c r="BC1294" s="5">
        <f t="shared" si="1558"/>
        <v>1.1787587219974553E-9</v>
      </c>
      <c r="BD1294" s="5">
        <f t="shared" si="1559"/>
        <v>4.8510736919723992E-4</v>
      </c>
      <c r="BE1294" s="5">
        <f t="shared" si="1560"/>
        <v>1.2579053709727524E-4</v>
      </c>
      <c r="BF1294" s="5">
        <f t="shared" si="1561"/>
        <v>1.6309027885316861E-5</v>
      </c>
      <c r="BG1294" s="5">
        <f t="shared" si="1562"/>
        <v>1.4096682559322368E-6</v>
      </c>
      <c r="BH1294" s="5">
        <f t="shared" si="1563"/>
        <v>9.138334021606951E-8</v>
      </c>
      <c r="BI1294" s="5">
        <f t="shared" si="1564"/>
        <v>4.7392227689901786E-9</v>
      </c>
      <c r="BJ1294" s="8">
        <f t="shared" si="1565"/>
        <v>9.1412794292328736E-2</v>
      </c>
      <c r="BK1294" s="8">
        <f t="shared" si="1566"/>
        <v>0.35069106170329223</v>
      </c>
      <c r="BL1294" s="8">
        <f t="shared" si="1567"/>
        <v>0.5064149744821852</v>
      </c>
      <c r="BM1294" s="8">
        <f t="shared" si="1568"/>
        <v>0.14320483448583646</v>
      </c>
      <c r="BN1294" s="8">
        <f t="shared" si="1569"/>
        <v>0.85668773756088967</v>
      </c>
    </row>
    <row r="1295" spans="1:66" x14ac:dyDescent="0.25">
      <c r="A1295" t="s">
        <v>13</v>
      </c>
      <c r="B1295" t="s">
        <v>218</v>
      </c>
      <c r="C1295" t="s">
        <v>53</v>
      </c>
      <c r="D1295" s="7" t="s">
        <v>532</v>
      </c>
      <c r="E1295">
        <f>VLOOKUP(A1295,home!$A$2:$E$405,3,FALSE)</f>
        <v>1.2857000000000001</v>
      </c>
      <c r="F1295">
        <f>VLOOKUP(B1295,home!$B$2:$E$405,3,FALSE)</f>
        <v>0.51849999999999996</v>
      </c>
      <c r="G1295">
        <f>VLOOKUP(C1295,away!$B$2:$E$405,4,FALSE)</f>
        <v>0.77780000000000005</v>
      </c>
      <c r="H1295">
        <f>VLOOKUP(A1295,away!$A$2:$E$405,3,FALSE)</f>
        <v>1.4921</v>
      </c>
      <c r="I1295">
        <f>VLOOKUP(C1295,away!$B$2:$E$405,3,FALSE)</f>
        <v>0.67020000000000002</v>
      </c>
      <c r="J1295">
        <f>VLOOKUP(B1295,home!$B$2:$E$405,4,FALSE)</f>
        <v>0.67020000000000002</v>
      </c>
      <c r="K1295" s="3">
        <f t="shared" si="1514"/>
        <v>0.51850905301000005</v>
      </c>
      <c r="L1295" s="3">
        <f t="shared" si="1515"/>
        <v>0.67020363248399994</v>
      </c>
      <c r="M1295" s="5">
        <f t="shared" si="1516"/>
        <v>0.30461314469566186</v>
      </c>
      <c r="N1295" s="5">
        <f t="shared" si="1517"/>
        <v>0.15794467319054575</v>
      </c>
      <c r="O1295" s="5">
        <f t="shared" si="1518"/>
        <v>0.20415283607740686</v>
      </c>
      <c r="P1295" s="5">
        <f t="shared" si="1519"/>
        <v>0.105855093703802</v>
      </c>
      <c r="Q1295" s="5">
        <f t="shared" si="1520"/>
        <v>4.0947871462001913E-2</v>
      </c>
      <c r="R1295" s="5">
        <f t="shared" si="1521"/>
        <v>6.8411986160494334E-2</v>
      </c>
      <c r="S1295" s="5">
        <f t="shared" si="1522"/>
        <v>9.1963372708652215E-3</v>
      </c>
      <c r="T1295" s="5">
        <f t="shared" si="1523"/>
        <v>2.7443412196321598E-2</v>
      </c>
      <c r="U1295" s="5">
        <f t="shared" si="1524"/>
        <v>3.5472234158611143E-2</v>
      </c>
      <c r="V1295" s="5">
        <f t="shared" si="1525"/>
        <v>3.5508759607271899E-4</v>
      </c>
      <c r="W1295" s="5">
        <f t="shared" si="1526"/>
        <v>7.0772806848459395E-3</v>
      </c>
      <c r="X1295" s="5">
        <f t="shared" si="1527"/>
        <v>4.7432192230925999E-3</v>
      </c>
      <c r="Y1295" s="5">
        <f t="shared" si="1528"/>
        <v>1.5894613764922982E-3</v>
      </c>
      <c r="Z1295" s="5">
        <f t="shared" si="1529"/>
        <v>1.5283320543402814E-2</v>
      </c>
      <c r="AA1295" s="5">
        <f t="shared" si="1530"/>
        <v>7.9245400618080716E-3</v>
      </c>
      <c r="AB1295" s="5">
        <f t="shared" si="1531"/>
        <v>2.0544728814939554E-3</v>
      </c>
      <c r="AC1295" s="5">
        <f t="shared" si="1532"/>
        <v>7.7122063283105669E-6</v>
      </c>
      <c r="AD1295" s="5">
        <f t="shared" si="1533"/>
        <v>9.1740852644635795E-4</v>
      </c>
      <c r="AE1295" s="5">
        <f t="shared" si="1534"/>
        <v>6.1485052689614283E-4</v>
      </c>
      <c r="AF1295" s="5">
        <f t="shared" si="1535"/>
        <v>2.0603752828024811E-4</v>
      </c>
      <c r="AG1295" s="5">
        <f t="shared" si="1536"/>
        <v>4.6029033293815719E-5</v>
      </c>
      <c r="AH1295" s="5">
        <f t="shared" si="1537"/>
        <v>2.5607342361514763E-3</v>
      </c>
      <c r="AI1295" s="5">
        <f t="shared" si="1538"/>
        <v>1.3277638837971876E-3</v>
      </c>
      <c r="AJ1295" s="5">
        <f t="shared" si="1539"/>
        <v>3.4422879700427976E-4</v>
      </c>
      <c r="AK1295" s="5">
        <f t="shared" si="1540"/>
        <v>5.9495249184486886E-5</v>
      </c>
      <c r="AL1295" s="5">
        <f t="shared" si="1541"/>
        <v>1.0720171965815982E-7</v>
      </c>
      <c r="AM1295" s="5">
        <f t="shared" si="1542"/>
        <v>9.5136925254200167E-5</v>
      </c>
      <c r="AN1295" s="5">
        <f t="shared" si="1543"/>
        <v>6.3761112888723734E-5</v>
      </c>
      <c r="AO1295" s="5">
        <f t="shared" si="1544"/>
        <v>2.1366464734622518E-5</v>
      </c>
      <c r="AP1295" s="5">
        <f t="shared" si="1545"/>
        <v>4.773294092828432E-6</v>
      </c>
      <c r="AQ1295" s="5">
        <f t="shared" si="1546"/>
        <v>7.9976975998200854E-7</v>
      </c>
      <c r="AR1295" s="5">
        <f t="shared" si="1547"/>
        <v>3.432426773789722E-4</v>
      </c>
      <c r="AS1295" s="5">
        <f t="shared" si="1548"/>
        <v>1.7797443560038783E-4</v>
      </c>
      <c r="AT1295" s="5">
        <f t="shared" si="1549"/>
        <v>4.6140678031573163E-5</v>
      </c>
      <c r="AU1295" s="5">
        <f t="shared" si="1550"/>
        <v>7.9747864237967724E-6</v>
      </c>
      <c r="AV1295" s="5">
        <f t="shared" si="1551"/>
        <v>1.0337497391399672E-6</v>
      </c>
      <c r="AW1295" s="5">
        <f t="shared" si="1552"/>
        <v>1.0348141821873419E-9</v>
      </c>
      <c r="AX1295" s="5">
        <f t="shared" si="1553"/>
        <v>8.2215595033064103E-6</v>
      </c>
      <c r="AY1295" s="5">
        <f t="shared" si="1554"/>
        <v>5.5101190437993066E-6</v>
      </c>
      <c r="AZ1295" s="5">
        <f t="shared" si="1555"/>
        <v>1.8464508992867798E-6</v>
      </c>
      <c r="BA1295" s="5">
        <f t="shared" si="1556"/>
        <v>4.1249936663511605E-7</v>
      </c>
      <c r="BB1295" s="5">
        <f t="shared" si="1557"/>
        <v>6.9114643479051007E-8</v>
      </c>
      <c r="BC1295" s="5">
        <f t="shared" si="1558"/>
        <v>9.2641770234993207E-9</v>
      </c>
      <c r="BD1295" s="5">
        <f t="shared" si="1559"/>
        <v>3.8340414867153444E-5</v>
      </c>
      <c r="BE1295" s="5">
        <f t="shared" si="1560"/>
        <v>1.9879852204778256E-5</v>
      </c>
      <c r="BF1295" s="5">
        <f t="shared" si="1561"/>
        <v>5.1539416703391677E-6</v>
      </c>
      <c r="BG1295" s="5">
        <f t="shared" si="1562"/>
        <v>8.9078847158544674E-7</v>
      </c>
      <c r="BH1295" s="5">
        <f t="shared" si="1563"/>
        <v>1.1547047170849879E-7</v>
      </c>
      <c r="BI1295" s="5">
        <f t="shared" si="1564"/>
        <v>1.1974496987238347E-8</v>
      </c>
      <c r="BJ1295" s="8">
        <f t="shared" si="1565"/>
        <v>0.24173215032258055</v>
      </c>
      <c r="BK1295" s="8">
        <f t="shared" si="1566"/>
        <v>0.42003299279349365</v>
      </c>
      <c r="BL1295" s="8">
        <f t="shared" si="1567"/>
        <v>0.32294905027530824</v>
      </c>
      <c r="BM1295" s="8">
        <f t="shared" si="1568"/>
        <v>0.1180663995606428</v>
      </c>
      <c r="BN1295" s="8">
        <f t="shared" si="1569"/>
        <v>0.88192560528991282</v>
      </c>
    </row>
    <row r="1296" spans="1:66" x14ac:dyDescent="0.25">
      <c r="A1296" t="s">
        <v>16</v>
      </c>
      <c r="B1296" t="s">
        <v>462</v>
      </c>
      <c r="C1296" t="s">
        <v>222</v>
      </c>
      <c r="D1296" s="7" t="s">
        <v>532</v>
      </c>
      <c r="E1296">
        <f>VLOOKUP(A1296,home!$A$2:$E$405,3,FALSE)</f>
        <v>1.7778</v>
      </c>
      <c r="F1296">
        <f>VLOOKUP(B1296,home!$B$2:$E$405,3,FALSE)</f>
        <v>1.2375</v>
      </c>
      <c r="G1296">
        <f>VLOOKUP(C1296,away!$B$2:$E$405,4,FALSE)</f>
        <v>0.84370000000000001</v>
      </c>
      <c r="H1296">
        <f>VLOOKUP(A1296,away!$A$2:$E$405,3,FALSE)</f>
        <v>1.2716000000000001</v>
      </c>
      <c r="I1296">
        <f>VLOOKUP(C1296,away!$B$2:$E$405,3,FALSE)</f>
        <v>1.1796</v>
      </c>
      <c r="J1296">
        <f>VLOOKUP(B1296,home!$B$2:$E$405,4,FALSE)</f>
        <v>1.5728</v>
      </c>
      <c r="K1296" s="3">
        <f t="shared" si="1514"/>
        <v>1.85616320175</v>
      </c>
      <c r="L1296" s="3">
        <f t="shared" si="1515"/>
        <v>2.3591675374080001</v>
      </c>
      <c r="M1296" s="5">
        <f t="shared" si="1516"/>
        <v>1.476743678969575E-2</v>
      </c>
      <c r="N1296" s="5">
        <f t="shared" si="1517"/>
        <v>2.74107727532024E-2</v>
      </c>
      <c r="O1296" s="5">
        <f t="shared" si="1518"/>
        <v>3.4838857484974825E-2</v>
      </c>
      <c r="P1296" s="5">
        <f t="shared" si="1519"/>
        <v>6.4666605254622811E-2</v>
      </c>
      <c r="Q1296" s="5">
        <f t="shared" si="1520"/>
        <v>2.5439433858012925E-2</v>
      </c>
      <c r="R1296" s="5">
        <f t="shared" si="1521"/>
        <v>4.1095350809468183E-2</v>
      </c>
      <c r="S1296" s="5">
        <f t="shared" si="1522"/>
        <v>7.0793765612647164E-2</v>
      </c>
      <c r="T1296" s="5">
        <f t="shared" si="1523"/>
        <v>6.001588652786205E-2</v>
      </c>
      <c r="U1296" s="5">
        <f t="shared" si="1524"/>
        <v>7.6279677935541898E-2</v>
      </c>
      <c r="V1296" s="5">
        <f t="shared" si="1525"/>
        <v>3.4445099719191512E-2</v>
      </c>
      <c r="W1296" s="5">
        <f t="shared" si="1526"/>
        <v>1.5739913666865547E-2</v>
      </c>
      <c r="X1296" s="5">
        <f t="shared" si="1527"/>
        <v>3.7133093364473714E-2</v>
      </c>
      <c r="Y1296" s="5">
        <f t="shared" si="1528"/>
        <v>4.3801594214503414E-2</v>
      </c>
      <c r="Z1296" s="5">
        <f t="shared" si="1529"/>
        <v>3.2316939189363639E-2</v>
      </c>
      <c r="AA1296" s="5">
        <f t="shared" si="1530"/>
        <v>5.9985513316489249E-2</v>
      </c>
      <c r="AB1296" s="5">
        <f t="shared" si="1531"/>
        <v>5.5671451228075992E-2</v>
      </c>
      <c r="AC1296" s="5">
        <f t="shared" si="1532"/>
        <v>9.4271931641655878E-3</v>
      </c>
      <c r="AD1296" s="5">
        <f t="shared" si="1533"/>
        <v>7.3039621367894285E-3</v>
      </c>
      <c r="AE1296" s="5">
        <f t="shared" si="1534"/>
        <v>1.723127036757079E-2</v>
      </c>
      <c r="AF1296" s="5">
        <f t="shared" si="1535"/>
        <v>2.032572683973672E-2</v>
      </c>
      <c r="AG1296" s="5">
        <f t="shared" si="1536"/>
        <v>1.5983931644843123E-2</v>
      </c>
      <c r="AH1296" s="5">
        <f t="shared" si="1537"/>
        <v>1.9060268460983774E-2</v>
      </c>
      <c r="AI1296" s="5">
        <f t="shared" si="1538"/>
        <v>3.5378968932754183E-2</v>
      </c>
      <c r="AJ1296" s="5">
        <f t="shared" si="1539"/>
        <v>3.2834570124417407E-2</v>
      </c>
      <c r="AK1296" s="5">
        <f t="shared" si="1540"/>
        <v>2.0315440270074508E-2</v>
      </c>
      <c r="AL1296" s="5">
        <f t="shared" si="1541"/>
        <v>1.6512671432094481E-3</v>
      </c>
      <c r="AM1296" s="5">
        <f t="shared" si="1542"/>
        <v>2.7114691490567684E-3</v>
      </c>
      <c r="AN1296" s="5">
        <f t="shared" si="1543"/>
        <v>6.3968099951380222E-3</v>
      </c>
      <c r="AO1296" s="5">
        <f t="shared" si="1544"/>
        <v>7.5455732417483269E-3</v>
      </c>
      <c r="AP1296" s="5">
        <f t="shared" si="1545"/>
        <v>5.9337571476890333E-3</v>
      </c>
      <c r="AQ1296" s="5">
        <f t="shared" si="1546"/>
        <v>3.4996818094226636E-3</v>
      </c>
      <c r="AR1296" s="5">
        <f t="shared" si="1547"/>
        <v>8.9932733214868939E-3</v>
      </c>
      <c r="AS1296" s="5">
        <f t="shared" si="1548"/>
        <v>1.6692983002623965E-2</v>
      </c>
      <c r="AT1296" s="5">
        <f t="shared" si="1549"/>
        <v>1.5492450388454421E-2</v>
      </c>
      <c r="AU1296" s="5">
        <f t="shared" si="1550"/>
        <v>9.5855054386621997E-3</v>
      </c>
      <c r="AV1296" s="5">
        <f t="shared" si="1551"/>
        <v>4.4480656163548129E-3</v>
      </c>
      <c r="AW1296" s="5">
        <f t="shared" si="1552"/>
        <v>2.0085829916890592E-4</v>
      </c>
      <c r="AX1296" s="5">
        <f t="shared" si="1553"/>
        <v>8.3882154285992705E-4</v>
      </c>
      <c r="AY1296" s="5">
        <f t="shared" si="1554"/>
        <v>1.9789205535936335E-3</v>
      </c>
      <c r="AZ1296" s="5">
        <f t="shared" si="1555"/>
        <v>2.3343025645737848E-3</v>
      </c>
      <c r="BA1296" s="5">
        <f t="shared" si="1556"/>
        <v>1.8356702776102386E-3</v>
      </c>
      <c r="BB1296" s="5">
        <f t="shared" si="1557"/>
        <v>1.0826634320807015E-3</v>
      </c>
      <c r="BC1296" s="5">
        <f t="shared" si="1558"/>
        <v>5.1083688458070445E-4</v>
      </c>
      <c r="BD1296" s="5">
        <f t="shared" si="1559"/>
        <v>3.536106412514884E-3</v>
      </c>
      <c r="BE1296" s="5">
        <f t="shared" si="1560"/>
        <v>6.5635906003823317E-3</v>
      </c>
      <c r="BF1296" s="5">
        <f t="shared" si="1561"/>
        <v>6.0915476718909397E-3</v>
      </c>
      <c r="BG1296" s="5">
        <f t="shared" si="1562"/>
        <v>3.7689688767566158E-3</v>
      </c>
      <c r="BH1296" s="5">
        <f t="shared" si="1563"/>
        <v>1.748955334394164E-3</v>
      </c>
      <c r="BI1296" s="5">
        <f t="shared" si="1564"/>
        <v>6.4926930664136297E-4</v>
      </c>
      <c r="BJ1296" s="8">
        <f t="shared" si="1565"/>
        <v>0.30505409197221389</v>
      </c>
      <c r="BK1296" s="8">
        <f t="shared" si="1566"/>
        <v>0.19773028823712593</v>
      </c>
      <c r="BL1296" s="8">
        <f t="shared" si="1567"/>
        <v>0.45303081453294269</v>
      </c>
      <c r="BM1296" s="8">
        <f t="shared" si="1568"/>
        <v>0.77813561472724435</v>
      </c>
      <c r="BN1296" s="8">
        <f t="shared" si="1569"/>
        <v>0.2082184569499769</v>
      </c>
    </row>
    <row r="1297" spans="1:66" x14ac:dyDescent="0.25">
      <c r="A1297" t="s">
        <v>16</v>
      </c>
      <c r="B1297" t="s">
        <v>463</v>
      </c>
      <c r="C1297" t="s">
        <v>17</v>
      </c>
      <c r="D1297" s="7" t="s">
        <v>532</v>
      </c>
      <c r="E1297">
        <f>VLOOKUP(A1297,home!$A$2:$E$405,3,FALSE)</f>
        <v>1.7778</v>
      </c>
      <c r="F1297">
        <f>VLOOKUP(B1297,home!$B$2:$E$405,3,FALSE)</f>
        <v>0.5625</v>
      </c>
      <c r="G1297">
        <f>VLOOKUP(C1297,away!$B$2:$E$405,4,FALSE)</f>
        <v>1.125</v>
      </c>
      <c r="H1297">
        <f>VLOOKUP(A1297,away!$A$2:$E$405,3,FALSE)</f>
        <v>1.2716000000000001</v>
      </c>
      <c r="I1297">
        <f>VLOOKUP(C1297,away!$B$2:$E$405,3,FALSE)</f>
        <v>0.78639999999999999</v>
      </c>
      <c r="J1297">
        <f>VLOOKUP(B1297,home!$B$2:$E$405,4,FALSE)</f>
        <v>1.7694000000000001</v>
      </c>
      <c r="K1297" s="3">
        <f t="shared" si="1514"/>
        <v>1.1250140625</v>
      </c>
      <c r="L1297" s="3">
        <f t="shared" si="1515"/>
        <v>1.7693756530560001</v>
      </c>
      <c r="M1297" s="5">
        <f t="shared" si="1516"/>
        <v>5.5332783529551094E-2</v>
      </c>
      <c r="N1297" s="5">
        <f t="shared" si="1517"/>
        <v>6.2250159588013373E-2</v>
      </c>
      <c r="O1297" s="5">
        <f t="shared" si="1518"/>
        <v>9.7904479993005736E-2</v>
      </c>
      <c r="P1297" s="5">
        <f t="shared" si="1519"/>
        <v>0.11014391677388137</v>
      </c>
      <c r="Q1297" s="5">
        <f t="shared" si="1520"/>
        <v>3.5016152464692134E-2</v>
      </c>
      <c r="R1297" s="5">
        <f t="shared" si="1521"/>
        <v>8.6614901612366332E-2</v>
      </c>
      <c r="S1297" s="5">
        <f t="shared" si="1522"/>
        <v>5.481236270995047E-2</v>
      </c>
      <c r="T1297" s="5">
        <f t="shared" si="1523"/>
        <v>6.1956727634723097E-2</v>
      </c>
      <c r="U1297" s="5">
        <f t="shared" si="1524"/>
        <v>9.7442982335966058E-2</v>
      </c>
      <c r="V1297" s="5">
        <f t="shared" si="1525"/>
        <v>1.2123109045151473E-2</v>
      </c>
      <c r="W1297" s="5">
        <f t="shared" si="1526"/>
        <v>1.3131221312474227E-2</v>
      </c>
      <c r="X1297" s="5">
        <f t="shared" si="1527"/>
        <v>2.3234063285181947E-2</v>
      </c>
      <c r="Y1297" s="5">
        <f t="shared" si="1528"/>
        <v>2.0554892949181627E-2</v>
      </c>
      <c r="Z1297" s="5">
        <f t="shared" si="1529"/>
        <v>5.1084766034920626E-2</v>
      </c>
      <c r="AA1297" s="5">
        <f t="shared" si="1530"/>
        <v>5.7471080168808079E-2</v>
      </c>
      <c r="AB1297" s="5">
        <f t="shared" si="1531"/>
        <v>3.232788668848699E-2</v>
      </c>
      <c r="AC1297" s="5">
        <f t="shared" si="1532"/>
        <v>1.5082454610709302E-3</v>
      </c>
      <c r="AD1297" s="5">
        <f t="shared" si="1533"/>
        <v>3.6932021585833049E-3</v>
      </c>
      <c r="AE1297" s="5">
        <f t="shared" si="1534"/>
        <v>6.5346619812111624E-3</v>
      </c>
      <c r="AF1297" s="5">
        <f t="shared" si="1535"/>
        <v>5.7811359052528603E-3</v>
      </c>
      <c r="AG1297" s="5">
        <f t="shared" si="1536"/>
        <v>3.4096670392540899E-3</v>
      </c>
      <c r="AH1297" s="5">
        <f t="shared" si="1537"/>
        <v>2.2597035316062653E-2</v>
      </c>
      <c r="AI1297" s="5">
        <f t="shared" si="1538"/>
        <v>2.5421982501379621E-2</v>
      </c>
      <c r="AJ1297" s="5">
        <f t="shared" si="1539"/>
        <v>1.4300043905340502E-2</v>
      </c>
      <c r="AK1297" s="5">
        <f t="shared" si="1540"/>
        <v>5.3625834959584945E-3</v>
      </c>
      <c r="AL1297" s="5">
        <f t="shared" si="1541"/>
        <v>1.2009087701149934E-4</v>
      </c>
      <c r="AM1297" s="5">
        <f t="shared" si="1542"/>
        <v>8.3098087281231444E-4</v>
      </c>
      <c r="AN1297" s="5">
        <f t="shared" si="1543"/>
        <v>1.4703173245093335E-3</v>
      </c>
      <c r="AO1297" s="5">
        <f t="shared" si="1544"/>
        <v>1.3007718381266267E-3</v>
      </c>
      <c r="AP1297" s="5">
        <f t="shared" si="1545"/>
        <v>7.67184673520718E-4</v>
      </c>
      <c r="AQ1297" s="5">
        <f t="shared" si="1546"/>
        <v>3.3935947068131853E-4</v>
      </c>
      <c r="AR1297" s="5">
        <f t="shared" si="1547"/>
        <v>7.9965288238975744E-3</v>
      </c>
      <c r="AS1297" s="5">
        <f t="shared" si="1548"/>
        <v>8.9962073780713581E-3</v>
      </c>
      <c r="AT1297" s="5">
        <f t="shared" si="1549"/>
        <v>5.0604299047482676E-3</v>
      </c>
      <c r="AU1297" s="5">
        <f t="shared" si="1550"/>
        <v>1.8976849350457786E-3</v>
      </c>
      <c r="AV1297" s="5">
        <f t="shared" si="1551"/>
        <v>5.3373055953022527E-4</v>
      </c>
      <c r="AW1297" s="5">
        <f t="shared" si="1552"/>
        <v>6.6402665628660601E-6</v>
      </c>
      <c r="AX1297" s="5">
        <f t="shared" si="1553"/>
        <v>1.558108612637297E-4</v>
      </c>
      <c r="AY1297" s="5">
        <f t="shared" si="1554"/>
        <v>2.756879444017295E-4</v>
      </c>
      <c r="AZ1297" s="5">
        <f t="shared" si="1555"/>
        <v>2.4389776833273828E-4</v>
      </c>
      <c r="BA1297" s="5">
        <f t="shared" si="1556"/>
        <v>1.4384892437421326E-4</v>
      </c>
      <c r="BB1297" s="5">
        <f t="shared" si="1557"/>
        <v>6.3630696126506671E-5</v>
      </c>
      <c r="BC1297" s="5">
        <f t="shared" si="1558"/>
        <v>2.2517320902649134E-5</v>
      </c>
      <c r="BD1297" s="5">
        <f t="shared" si="1559"/>
        <v>2.3581439016608181E-3</v>
      </c>
      <c r="BE1297" s="5">
        <f t="shared" si="1560"/>
        <v>2.652945050767038E-3</v>
      </c>
      <c r="BF1297" s="5">
        <f t="shared" si="1561"/>
        <v>1.4923002445763472E-3</v>
      </c>
      <c r="BG1297" s="5">
        <f t="shared" si="1562"/>
        <v>5.5961958687352669E-4</v>
      </c>
      <c r="BH1297" s="5">
        <f t="shared" si="1563"/>
        <v>1.5739497622078955E-4</v>
      </c>
      <c r="BI1297" s="5">
        <f t="shared" si="1564"/>
        <v>3.5414312323048266E-5</v>
      </c>
      <c r="BJ1297" s="8">
        <f t="shared" si="1565"/>
        <v>0.24117589201361964</v>
      </c>
      <c r="BK1297" s="8">
        <f t="shared" si="1566"/>
        <v>0.23431619634101858</v>
      </c>
      <c r="BL1297" s="8">
        <f t="shared" si="1567"/>
        <v>0.47118337569108915</v>
      </c>
      <c r="BM1297" s="8">
        <f t="shared" si="1568"/>
        <v>0.5502287884412993</v>
      </c>
      <c r="BN1297" s="8">
        <f t="shared" si="1569"/>
        <v>0.44726239396151007</v>
      </c>
    </row>
    <row r="1298" spans="1:66" x14ac:dyDescent="0.25">
      <c r="A1298" t="s">
        <v>16</v>
      </c>
      <c r="B1298" t="s">
        <v>58</v>
      </c>
      <c r="C1298" t="s">
        <v>226</v>
      </c>
      <c r="D1298" s="7" t="s">
        <v>532</v>
      </c>
      <c r="E1298">
        <f>VLOOKUP(A1298,home!$A$2:$E$405,3,FALSE)</f>
        <v>1.7778</v>
      </c>
      <c r="F1298">
        <f>VLOOKUP(B1298,home!$B$2:$E$405,3,FALSE)</f>
        <v>1.2656000000000001</v>
      </c>
      <c r="G1298">
        <f>VLOOKUP(C1298,away!$B$2:$E$405,4,FALSE)</f>
        <v>0.98440000000000005</v>
      </c>
      <c r="H1298">
        <f>VLOOKUP(A1298,away!$A$2:$E$405,3,FALSE)</f>
        <v>1.2716000000000001</v>
      </c>
      <c r="I1298">
        <f>VLOOKUP(C1298,away!$B$2:$E$405,3,FALSE)</f>
        <v>0.78639999999999999</v>
      </c>
      <c r="J1298">
        <f>VLOOKUP(B1298,home!$B$2:$E$405,4,FALSE)</f>
        <v>0.98299999999999998</v>
      </c>
      <c r="K1298" s="3">
        <f t="shared" si="1514"/>
        <v>2.2148839345920002</v>
      </c>
      <c r="L1298" s="3">
        <f t="shared" si="1515"/>
        <v>0.98298647392000005</v>
      </c>
      <c r="M1298" s="5">
        <f t="shared" si="1516"/>
        <v>4.0849103318196002E-2</v>
      </c>
      <c r="N1298" s="5">
        <f t="shared" si="1517"/>
        <v>9.0476022681961074E-2</v>
      </c>
      <c r="O1298" s="5">
        <f t="shared" si="1518"/>
        <v>4.0154116033547259E-2</v>
      </c>
      <c r="P1298" s="5">
        <f t="shared" si="1519"/>
        <v>8.893670651044687E-2</v>
      </c>
      <c r="Q1298" s="5">
        <f t="shared" si="1520"/>
        <v>0.10019694455202853</v>
      </c>
      <c r="R1298" s="5">
        <f t="shared" si="1521"/>
        <v>1.9735476466595576E-2</v>
      </c>
      <c r="S1298" s="5">
        <f t="shared" si="1522"/>
        <v>4.8408270454017625E-2</v>
      </c>
      <c r="T1298" s="5">
        <f t="shared" si="1523"/>
        <v>9.849224122275628E-2</v>
      </c>
      <c r="U1298" s="5">
        <f t="shared" si="1524"/>
        <v>4.3711789767381035E-2</v>
      </c>
      <c r="V1298" s="5">
        <f t="shared" si="1525"/>
        <v>1.1710503596917511E-2</v>
      </c>
      <c r="W1298" s="5">
        <f t="shared" si="1526"/>
        <v>7.3974867594497812E-2</v>
      </c>
      <c r="X1298" s="5">
        <f t="shared" si="1527"/>
        <v>7.2716294255414274E-2</v>
      </c>
      <c r="Y1298" s="5">
        <f t="shared" si="1528"/>
        <v>3.5739566843329414E-2</v>
      </c>
      <c r="Z1298" s="5">
        <f t="shared" si="1529"/>
        <v>6.4665688076766432E-3</v>
      </c>
      <c r="AA1298" s="5">
        <f t="shared" si="1530"/>
        <v>1.4322699364056743E-2</v>
      </c>
      <c r="AB1298" s="5">
        <f t="shared" si="1531"/>
        <v>1.586155836072017E-2</v>
      </c>
      <c r="AC1298" s="5">
        <f t="shared" si="1532"/>
        <v>1.5935074715346584E-3</v>
      </c>
      <c r="AD1298" s="5">
        <f t="shared" si="1533"/>
        <v>4.0961436449655879E-2</v>
      </c>
      <c r="AE1298" s="5">
        <f t="shared" si="1534"/>
        <v>4.0264537982345402E-2</v>
      </c>
      <c r="AF1298" s="5">
        <f t="shared" si="1535"/>
        <v>1.9789748107641805E-2</v>
      </c>
      <c r="AG1298" s="5">
        <f t="shared" si="1536"/>
        <v>6.4843515706986049E-3</v>
      </c>
      <c r="AH1298" s="5">
        <f t="shared" si="1537"/>
        <v>1.5891374176547803E-3</v>
      </c>
      <c r="AI1298" s="5">
        <f t="shared" si="1538"/>
        <v>3.5197549362225903E-3</v>
      </c>
      <c r="AJ1298" s="5">
        <f t="shared" si="1539"/>
        <v>3.8979243309701533E-3</v>
      </c>
      <c r="AK1298" s="5">
        <f t="shared" si="1540"/>
        <v>2.8778166596403545E-3</v>
      </c>
      <c r="AL1298" s="5">
        <f t="shared" si="1541"/>
        <v>1.3877543917097774E-4</v>
      </c>
      <c r="AM1298" s="5">
        <f t="shared" si="1542"/>
        <v>1.814496550603081E-2</v>
      </c>
      <c r="AN1298" s="5">
        <f t="shared" si="1543"/>
        <v>1.7836255662173256E-2</v>
      </c>
      <c r="AO1298" s="5">
        <f t="shared" si="1544"/>
        <v>8.7663990306476609E-3</v>
      </c>
      <c r="AP1298" s="5">
        <f t="shared" si="1545"/>
        <v>2.8724172240373507E-3</v>
      </c>
      <c r="AQ1298" s="5">
        <f t="shared" si="1546"/>
        <v>7.0588681967088734E-4</v>
      </c>
      <c r="AR1298" s="5">
        <f t="shared" si="1547"/>
        <v>3.1242011735096146E-4</v>
      </c>
      <c r="AS1298" s="5">
        <f t="shared" si="1548"/>
        <v>6.9197429876399188E-4</v>
      </c>
      <c r="AT1298" s="5">
        <f t="shared" si="1549"/>
        <v>7.6632137874146553E-4</v>
      </c>
      <c r="AU1298" s="5">
        <f t="shared" si="1550"/>
        <v>5.6577097016962113E-4</v>
      </c>
      <c r="AV1298" s="5">
        <f t="shared" si="1551"/>
        <v>3.1327925812180585E-4</v>
      </c>
      <c r="AW1298" s="5">
        <f t="shared" si="1552"/>
        <v>8.3928338294962894E-6</v>
      </c>
      <c r="AX1298" s="5">
        <f t="shared" si="1553"/>
        <v>6.6981654321722674E-3</v>
      </c>
      <c r="AY1298" s="5">
        <f t="shared" si="1554"/>
        <v>6.5842060199038507E-3</v>
      </c>
      <c r="AZ1298" s="5">
        <f t="shared" si="1555"/>
        <v>3.2360927295340615E-3</v>
      </c>
      <c r="BA1298" s="5">
        <f t="shared" si="1556"/>
        <v>1.0603451271609453E-3</v>
      </c>
      <c r="BB1298" s="5">
        <f t="shared" si="1557"/>
        <v>2.6057622942154783E-4</v>
      </c>
      <c r="BC1298" s="5">
        <f t="shared" si="1558"/>
        <v>5.1228581789291274E-5</v>
      </c>
      <c r="BD1298" s="5">
        <f t="shared" si="1559"/>
        <v>5.1184124922749022E-5</v>
      </c>
      <c r="BE1298" s="5">
        <f t="shared" si="1560"/>
        <v>1.133668959975468E-4</v>
      </c>
      <c r="BF1298" s="5">
        <f t="shared" si="1561"/>
        <v>1.2554725832976429E-4</v>
      </c>
      <c r="BG1298" s="5">
        <f t="shared" si="1562"/>
        <v>9.2690868502222202E-5</v>
      </c>
      <c r="BH1298" s="5">
        <f t="shared" si="1563"/>
        <v>5.1324878882237893E-5</v>
      </c>
      <c r="BI1298" s="5">
        <f t="shared" si="1564"/>
        <v>2.2735729936229802E-5</v>
      </c>
      <c r="BJ1298" s="8">
        <f t="shared" si="1565"/>
        <v>0.64531254962287088</v>
      </c>
      <c r="BK1298" s="8">
        <f t="shared" si="1566"/>
        <v>0.1982210728101875</v>
      </c>
      <c r="BL1298" s="8">
        <f t="shared" si="1567"/>
        <v>0.1487768891165073</v>
      </c>
      <c r="BM1298" s="8">
        <f t="shared" si="1568"/>
        <v>0.61185289760839279</v>
      </c>
      <c r="BN1298" s="8">
        <f t="shared" si="1569"/>
        <v>0.38034836956277535</v>
      </c>
    </row>
    <row r="1299" spans="1:66" x14ac:dyDescent="0.25">
      <c r="A1299" t="s">
        <v>59</v>
      </c>
      <c r="B1299" t="s">
        <v>273</v>
      </c>
      <c r="C1299" t="s">
        <v>318</v>
      </c>
      <c r="D1299" s="7" t="s">
        <v>532</v>
      </c>
      <c r="E1299">
        <f>VLOOKUP(A1299,home!$A$2:$E$405,3,FALSE)</f>
        <v>1.806</v>
      </c>
      <c r="F1299">
        <f>VLOOKUP(B1299,home!$B$2:$E$405,3,FALSE)</f>
        <v>1.4765999999999999</v>
      </c>
      <c r="G1299">
        <f>VLOOKUP(C1299,away!$B$2:$E$405,4,FALSE)</f>
        <v>0.73829999999999996</v>
      </c>
      <c r="H1299">
        <f>VLOOKUP(A1299,away!$A$2:$E$405,3,FALSE)</f>
        <v>1.1493</v>
      </c>
      <c r="I1299">
        <f>VLOOKUP(C1299,away!$B$2:$E$405,3,FALSE)</f>
        <v>0.87009999999999998</v>
      </c>
      <c r="J1299">
        <f>VLOOKUP(B1299,home!$B$2:$E$405,4,FALSE)</f>
        <v>1.1600999999999999</v>
      </c>
      <c r="K1299" s="3">
        <f t="shared" si="1514"/>
        <v>1.9688538466799999</v>
      </c>
      <c r="L1299" s="3">
        <f t="shared" si="1515"/>
        <v>1.1601068793929998</v>
      </c>
      <c r="M1299" s="5">
        <f t="shared" si="1516"/>
        <v>4.3763255637346947E-2</v>
      </c>
      <c r="N1299" s="5">
        <f t="shared" si="1517"/>
        <v>8.6163454204830708E-2</v>
      </c>
      <c r="O1299" s="5">
        <f t="shared" si="1518"/>
        <v>5.0770053929520671E-2</v>
      </c>
      <c r="P1299" s="5">
        <f t="shared" si="1519"/>
        <v>9.9958815975287801E-2</v>
      </c>
      <c r="Q1299" s="5">
        <f t="shared" si="1520"/>
        <v>8.4821624127208492E-2</v>
      </c>
      <c r="R1299" s="5">
        <f t="shared" si="1521"/>
        <v>2.9449344415395276E-2</v>
      </c>
      <c r="S1299" s="5">
        <f t="shared" si="1522"/>
        <v>5.7078505390345244E-2</v>
      </c>
      <c r="T1299" s="5">
        <f t="shared" si="1523"/>
        <v>9.8402149671261818E-2</v>
      </c>
      <c r="U1299" s="5">
        <f t="shared" si="1524"/>
        <v>5.7981455034455155E-2</v>
      </c>
      <c r="V1299" s="5">
        <f t="shared" si="1525"/>
        <v>1.4485769278780279E-2</v>
      </c>
      <c r="W1299" s="5">
        <f t="shared" si="1526"/>
        <v>5.5667126981499837E-2</v>
      </c>
      <c r="X1299" s="5">
        <f t="shared" si="1527"/>
        <v>6.4579816967281628E-2</v>
      </c>
      <c r="Y1299" s="5">
        <f t="shared" si="1528"/>
        <v>3.745974496684211E-2</v>
      </c>
      <c r="Z1299" s="5">
        <f t="shared" si="1529"/>
        <v>1.138812901663796E-2</v>
      </c>
      <c r="AA1299" s="5">
        <f t="shared" si="1530"/>
        <v>2.2421561620895768E-2</v>
      </c>
      <c r="AB1299" s="5">
        <f t="shared" si="1531"/>
        <v>2.2072388922936649E-2</v>
      </c>
      <c r="AC1299" s="5">
        <f t="shared" si="1532"/>
        <v>2.0679168010217536E-3</v>
      </c>
      <c r="AD1299" s="5">
        <f t="shared" si="1533"/>
        <v>2.74001092727875E-2</v>
      </c>
      <c r="AE1299" s="5">
        <f t="shared" si="1534"/>
        <v>3.1787055263480697E-2</v>
      </c>
      <c r="AF1299" s="5">
        <f t="shared" si="1535"/>
        <v>1.843819074340472E-2</v>
      </c>
      <c r="AG1299" s="5">
        <f t="shared" si="1536"/>
        <v>7.1300906416613815E-3</v>
      </c>
      <c r="AH1299" s="5">
        <f t="shared" si="1537"/>
        <v>3.302861703904183E-3</v>
      </c>
      <c r="AI1299" s="5">
        <f t="shared" si="1538"/>
        <v>6.5028519707838088E-3</v>
      </c>
      <c r="AJ1299" s="5">
        <f t="shared" si="1539"/>
        <v>6.401582558534161E-3</v>
      </c>
      <c r="AK1299" s="5">
        <f t="shared" si="1540"/>
        <v>4.2012601484031926E-3</v>
      </c>
      <c r="AL1299" s="5">
        <f t="shared" si="1541"/>
        <v>1.8893157006275266E-4</v>
      </c>
      <c r="AM1299" s="5">
        <f t="shared" si="1542"/>
        <v>1.0789362108235997E-2</v>
      </c>
      <c r="AN1299" s="5">
        <f t="shared" si="1543"/>
        <v>1.2516813206026739E-2</v>
      </c>
      <c r="AO1299" s="5">
        <f t="shared" si="1544"/>
        <v>7.2604205541943875E-3</v>
      </c>
      <c r="AP1299" s="5">
        <f t="shared" si="1545"/>
        <v>2.807621277402415E-3</v>
      </c>
      <c r="AQ1299" s="5">
        <f t="shared" si="1546"/>
        <v>8.1428518966117575E-4</v>
      </c>
      <c r="AR1299" s="5">
        <f t="shared" si="1547"/>
        <v>7.6633451687658539E-4</v>
      </c>
      <c r="AS1299" s="5">
        <f t="shared" si="1548"/>
        <v>1.5088006613961241E-3</v>
      </c>
      <c r="AT1299" s="5">
        <f t="shared" si="1549"/>
        <v>1.4853039930315438E-3</v>
      </c>
      <c r="AU1299" s="5">
        <f t="shared" si="1550"/>
        <v>9.7478216005643945E-4</v>
      </c>
      <c r="AV1299" s="5">
        <f t="shared" si="1551"/>
        <v>4.7980090137554013E-4</v>
      </c>
      <c r="AW1299" s="5">
        <f t="shared" si="1552"/>
        <v>1.1987083030163203E-5</v>
      </c>
      <c r="AX1299" s="5">
        <f t="shared" si="1553"/>
        <v>3.5404461816706439E-3</v>
      </c>
      <c r="AY1299" s="5">
        <f t="shared" si="1554"/>
        <v>4.1072959714767918E-3</v>
      </c>
      <c r="AZ1299" s="5">
        <f t="shared" si="1555"/>
        <v>2.3824511561066912E-3</v>
      </c>
      <c r="BA1299" s="5">
        <f t="shared" si="1556"/>
        <v>9.2129932533905939E-4</v>
      </c>
      <c r="BB1299" s="5">
        <f t="shared" si="1557"/>
        <v>2.6720142132649301E-4</v>
      </c>
      <c r="BC1299" s="5">
        <f t="shared" si="1558"/>
        <v>6.1996441412890378E-5</v>
      </c>
      <c r="BD1299" s="5">
        <f t="shared" si="1559"/>
        <v>1.4817165749080635E-4</v>
      </c>
      <c r="BE1299" s="5">
        <f t="shared" si="1560"/>
        <v>2.9172833781972542E-4</v>
      </c>
      <c r="BF1299" s="5">
        <f t="shared" si="1561"/>
        <v>2.8718523005096452E-4</v>
      </c>
      <c r="BG1299" s="5">
        <f t="shared" si="1562"/>
        <v>1.8847524829850737E-4</v>
      </c>
      <c r="BH1299" s="5">
        <f t="shared" si="1563"/>
        <v>9.2770054404121109E-5</v>
      </c>
      <c r="BI1299" s="5">
        <f t="shared" si="1564"/>
        <v>3.6530135694053329E-5</v>
      </c>
      <c r="BJ1299" s="8">
        <f t="shared" si="1565"/>
        <v>0.55731855567311217</v>
      </c>
      <c r="BK1299" s="8">
        <f t="shared" si="1566"/>
        <v>0.22165049062432157</v>
      </c>
      <c r="BL1299" s="8">
        <f t="shared" si="1567"/>
        <v>0.20936324320132327</v>
      </c>
      <c r="BM1299" s="8">
        <f t="shared" si="1568"/>
        <v>0.60069856133735844</v>
      </c>
      <c r="BN1299" s="8">
        <f t="shared" si="1569"/>
        <v>0.3949265482895899</v>
      </c>
    </row>
    <row r="1300" spans="1:66" x14ac:dyDescent="0.25">
      <c r="A1300" t="s">
        <v>59</v>
      </c>
      <c r="B1300" t="s">
        <v>64</v>
      </c>
      <c r="C1300" t="s">
        <v>274</v>
      </c>
      <c r="D1300" s="7" t="s">
        <v>532</v>
      </c>
      <c r="E1300">
        <f>VLOOKUP(A1300,home!$A$2:$E$405,3,FALSE)</f>
        <v>1.806</v>
      </c>
      <c r="F1300">
        <f>VLOOKUP(B1300,home!$B$2:$E$405,3,FALSE)</f>
        <v>0.18459999999999999</v>
      </c>
      <c r="G1300">
        <f>VLOOKUP(C1300,away!$B$2:$E$405,4,FALSE)</f>
        <v>0.55369999999999997</v>
      </c>
      <c r="H1300">
        <f>VLOOKUP(A1300,away!$A$2:$E$405,3,FALSE)</f>
        <v>1.1493</v>
      </c>
      <c r="I1300">
        <f>VLOOKUP(C1300,away!$B$2:$E$405,3,FALSE)</f>
        <v>0.58009999999999995</v>
      </c>
      <c r="J1300">
        <f>VLOOKUP(B1300,home!$B$2:$E$405,4,FALSE)</f>
        <v>1.4501999999999999</v>
      </c>
      <c r="K1300" s="3">
        <f t="shared" si="1514"/>
        <v>0.18459671412000001</v>
      </c>
      <c r="L1300" s="3">
        <f t="shared" si="1515"/>
        <v>0.96686129028599987</v>
      </c>
      <c r="M1300" s="5">
        <f t="shared" si="1516"/>
        <v>0.31617544796024977</v>
      </c>
      <c r="N1300" s="5">
        <f t="shared" si="1517"/>
        <v>5.8364948778881182E-2</v>
      </c>
      <c r="O1300" s="5">
        <f t="shared" si="1518"/>
        <v>0.30569780157160109</v>
      </c>
      <c r="P1300" s="5">
        <f t="shared" si="1519"/>
        <v>5.6430809683825349E-2</v>
      </c>
      <c r="Q1300" s="5">
        <f t="shared" si="1520"/>
        <v>5.3869888821817865E-3</v>
      </c>
      <c r="R1300" s="5">
        <f t="shared" si="1521"/>
        <v>0.14778368543255588</v>
      </c>
      <c r="S1300" s="5">
        <f t="shared" si="1522"/>
        <v>2.5179345060756184E-3</v>
      </c>
      <c r="T1300" s="5">
        <f t="shared" si="1523"/>
        <v>5.208471021382618E-3</v>
      </c>
      <c r="U1300" s="5">
        <f t="shared" si="1524"/>
        <v>2.7280382731393531E-2</v>
      </c>
      <c r="V1300" s="5">
        <f t="shared" si="1525"/>
        <v>4.9933275909292563E-5</v>
      </c>
      <c r="W1300" s="5">
        <f t="shared" si="1526"/>
        <v>3.3147348221724307E-4</v>
      </c>
      <c r="X1300" s="5">
        <f t="shared" si="1527"/>
        <v>3.2048887871215703E-4</v>
      </c>
      <c r="Y1300" s="5">
        <f t="shared" si="1528"/>
        <v>1.5493414539697472E-4</v>
      </c>
      <c r="Z1300" s="5">
        <f t="shared" si="1529"/>
        <v>4.7628774926847105E-2</v>
      </c>
      <c r="AA1300" s="5">
        <f t="shared" si="1530"/>
        <v>8.7921153490570208E-3</v>
      </c>
      <c r="AB1300" s="5">
        <f t="shared" si="1531"/>
        <v>8.1149780179997147E-4</v>
      </c>
      <c r="AC1300" s="5">
        <f t="shared" si="1532"/>
        <v>5.5700387393803234E-7</v>
      </c>
      <c r="AD1300" s="5">
        <f t="shared" si="1533"/>
        <v>1.5297228908804336E-5</v>
      </c>
      <c r="AE1300" s="5">
        <f t="shared" si="1534"/>
        <v>1.4790298480566857E-5</v>
      </c>
      <c r="AF1300" s="5">
        <f t="shared" si="1535"/>
        <v>7.1500835363179668E-6</v>
      </c>
      <c r="AG1300" s="5">
        <f t="shared" si="1536"/>
        <v>2.3043796645256913E-6</v>
      </c>
      <c r="AH1300" s="5">
        <f t="shared" si="1537"/>
        <v>1.1512604695128216E-2</v>
      </c>
      <c r="AI1300" s="5">
        <f t="shared" si="1538"/>
        <v>2.1251889976831536E-3</v>
      </c>
      <c r="AJ1300" s="5">
        <f t="shared" si="1539"/>
        <v>1.9615145292814322E-4</v>
      </c>
      <c r="AK1300" s="5">
        <f t="shared" si="1540"/>
        <v>1.206963789346636E-5</v>
      </c>
      <c r="AL1300" s="5">
        <f t="shared" si="1541"/>
        <v>3.9765490718687686E-9</v>
      </c>
      <c r="AM1300" s="5">
        <f t="shared" si="1542"/>
        <v>5.6476363834135131E-7</v>
      </c>
      <c r="AN1300" s="5">
        <f t="shared" si="1543"/>
        <v>5.4604810007333477E-7</v>
      </c>
      <c r="AO1300" s="5">
        <f t="shared" si="1544"/>
        <v>2.6397638529756154E-7</v>
      </c>
      <c r="AP1300" s="5">
        <f t="shared" si="1545"/>
        <v>8.5076182831278213E-8</v>
      </c>
      <c r="AQ1300" s="5">
        <f t="shared" si="1546"/>
        <v>2.0564216976214317E-8</v>
      </c>
      <c r="AR1300" s="5">
        <f t="shared" si="1547"/>
        <v>2.226218366016866E-3</v>
      </c>
      <c r="AS1300" s="5">
        <f t="shared" si="1548"/>
        <v>4.1095259528030906E-4</v>
      </c>
      <c r="AT1300" s="5">
        <f t="shared" si="1549"/>
        <v>3.7930249373915633E-5</v>
      </c>
      <c r="AU1300" s="5">
        <f t="shared" si="1550"/>
        <v>2.3339331333923368E-6</v>
      </c>
      <c r="AV1300" s="5">
        <f t="shared" si="1551"/>
        <v>1.077090968500053E-7</v>
      </c>
      <c r="AW1300" s="5">
        <f t="shared" si="1552"/>
        <v>1.9714782244469246E-11</v>
      </c>
      <c r="AX1300" s="5">
        <f t="shared" si="1553"/>
        <v>1.7375585315378222E-8</v>
      </c>
      <c r="AY1300" s="5">
        <f t="shared" si="1554"/>
        <v>1.6799780837501058E-8</v>
      </c>
      <c r="AZ1300" s="5">
        <f t="shared" si="1555"/>
        <v>8.1215288885341437E-9</v>
      </c>
      <c r="BA1300" s="5">
        <f t="shared" si="1556"/>
        <v>2.6174639667543814E-9</v>
      </c>
      <c r="BB1300" s="5">
        <f t="shared" si="1557"/>
        <v>6.3268114704331309E-10</v>
      </c>
      <c r="BC1300" s="5">
        <f t="shared" si="1558"/>
        <v>1.2234298203398486E-10</v>
      </c>
      <c r="BD1300" s="5">
        <f t="shared" si="1559"/>
        <v>3.5874072697090949E-4</v>
      </c>
      <c r="BE1300" s="5">
        <f t="shared" si="1560"/>
        <v>6.6222359419849965E-5</v>
      </c>
      <c r="BF1300" s="5">
        <f t="shared" si="1561"/>
        <v>6.1122149750889667E-6</v>
      </c>
      <c r="BG1300" s="5">
        <f t="shared" si="1562"/>
        <v>3.7609826679882682E-7</v>
      </c>
      <c r="BH1300" s="5">
        <f t="shared" si="1563"/>
        <v>1.7356626059322638E-8</v>
      </c>
      <c r="BI1300" s="5">
        <f t="shared" si="1564"/>
        <v>6.407952277521053E-10</v>
      </c>
      <c r="BJ1300" s="8">
        <f t="shared" si="1565"/>
        <v>6.980837327726884E-2</v>
      </c>
      <c r="BK1300" s="8">
        <f t="shared" si="1566"/>
        <v>0.37517470320626389</v>
      </c>
      <c r="BL1300" s="8">
        <f t="shared" si="1567"/>
        <v>0.50732050991999578</v>
      </c>
      <c r="BM1300" s="8">
        <f t="shared" si="1568"/>
        <v>0.11009266224101445</v>
      </c>
      <c r="BN1300" s="8">
        <f t="shared" si="1569"/>
        <v>0.88983968230929511</v>
      </c>
    </row>
    <row r="1301" spans="1:66" x14ac:dyDescent="0.25">
      <c r="A1301" t="s">
        <v>59</v>
      </c>
      <c r="B1301" t="s">
        <v>232</v>
      </c>
      <c r="C1301" t="s">
        <v>230</v>
      </c>
      <c r="D1301" s="7" t="s">
        <v>532</v>
      </c>
      <c r="E1301">
        <f>VLOOKUP(A1301,home!$A$2:$E$405,3,FALSE)</f>
        <v>1.806</v>
      </c>
      <c r="F1301">
        <f>VLOOKUP(B1301,home!$B$2:$E$405,3,FALSE)</f>
        <v>0.73829999999999996</v>
      </c>
      <c r="G1301">
        <f>VLOOKUP(C1301,away!$B$2:$E$405,4,FALSE)</f>
        <v>0.73829999999999996</v>
      </c>
      <c r="H1301">
        <f>VLOOKUP(A1301,away!$A$2:$E$405,3,FALSE)</f>
        <v>1.1493</v>
      </c>
      <c r="I1301">
        <f>VLOOKUP(C1301,away!$B$2:$E$405,3,FALSE)</f>
        <v>0.58009999999999995</v>
      </c>
      <c r="J1301">
        <f>VLOOKUP(B1301,home!$B$2:$E$405,4,FALSE)</f>
        <v>1.1600999999999999</v>
      </c>
      <c r="K1301" s="3">
        <f t="shared" si="1514"/>
        <v>0.98442692333999993</v>
      </c>
      <c r="L1301" s="3">
        <f t="shared" si="1515"/>
        <v>0.77344902969299989</v>
      </c>
      <c r="M1301" s="5">
        <f t="shared" si="1516"/>
        <v>0.17241068356586417</v>
      </c>
      <c r="N1301" s="5">
        <f t="shared" si="1517"/>
        <v>0.16972571877368994</v>
      </c>
      <c r="O1301" s="5">
        <f t="shared" si="1518"/>
        <v>0.13335087591272449</v>
      </c>
      <c r="P1301" s="5">
        <f t="shared" si="1519"/>
        <v>0.13127419249945746</v>
      </c>
      <c r="Q1301" s="5">
        <f t="shared" si="1520"/>
        <v>8.3541283572026809E-2</v>
      </c>
      <c r="R1301" s="5">
        <f t="shared" si="1521"/>
        <v>5.157005279170418E-2</v>
      </c>
      <c r="S1301" s="5">
        <f t="shared" si="1522"/>
        <v>2.4988175413447201E-2</v>
      </c>
      <c r="T1301" s="5">
        <f t="shared" si="1523"/>
        <v>6.4614924718091896E-2</v>
      </c>
      <c r="U1301" s="5">
        <f t="shared" si="1524"/>
        <v>5.0766948406218718E-2</v>
      </c>
      <c r="V1301" s="5">
        <f t="shared" si="1525"/>
        <v>2.1140108809388517E-3</v>
      </c>
      <c r="W1301" s="5">
        <f t="shared" si="1526"/>
        <v>2.7413429586228284E-2</v>
      </c>
      <c r="X1301" s="5">
        <f t="shared" si="1527"/>
        <v>2.1202890514025644E-2</v>
      </c>
      <c r="Y1301" s="5">
        <f t="shared" si="1528"/>
        <v>8.1996775473800205E-3</v>
      </c>
      <c r="Z1301" s="5">
        <f t="shared" si="1529"/>
        <v>1.3295602430986793E-2</v>
      </c>
      <c r="AA1301" s="5">
        <f t="shared" si="1530"/>
        <v>1.3088548995088153E-2</v>
      </c>
      <c r="AB1301" s="5">
        <f t="shared" si="1531"/>
        <v>6.4423600091097384E-3</v>
      </c>
      <c r="AC1301" s="5">
        <f t="shared" si="1532"/>
        <v>1.0060102772876394E-4</v>
      </c>
      <c r="AD1301" s="5">
        <f t="shared" si="1533"/>
        <v>6.7466295364421074E-3</v>
      </c>
      <c r="AE1301" s="5">
        <f t="shared" si="1534"/>
        <v>5.2181740686592813E-3</v>
      </c>
      <c r="AF1301" s="5">
        <f t="shared" si="1535"/>
        <v>2.0179958350868468E-3</v>
      </c>
      <c r="AG1301" s="5">
        <f t="shared" si="1536"/>
        <v>5.20272306857479E-4</v>
      </c>
      <c r="AH1301" s="5">
        <f t="shared" si="1537"/>
        <v>2.5708676998576563E-3</v>
      </c>
      <c r="AI1301" s="5">
        <f t="shared" si="1538"/>
        <v>2.5308313800850549E-3</v>
      </c>
      <c r="AJ1301" s="5">
        <f t="shared" si="1539"/>
        <v>1.2457092744947282E-3</v>
      </c>
      <c r="AK1301" s="5">
        <f t="shared" si="1540"/>
        <v>4.0876991615564968E-4</v>
      </c>
      <c r="AL1301" s="5">
        <f t="shared" si="1541"/>
        <v>3.0639211924854911E-6</v>
      </c>
      <c r="AM1301" s="5">
        <f t="shared" si="1542"/>
        <v>1.3283127514948953E-3</v>
      </c>
      <c r="AN1301" s="5">
        <f t="shared" si="1543"/>
        <v>1.0273822087725657E-3</v>
      </c>
      <c r="AO1301" s="5">
        <f t="shared" si="1544"/>
        <v>3.9731388624949593E-4</v>
      </c>
      <c r="AP1301" s="5">
        <f t="shared" si="1545"/>
        <v>1.0243401326774252E-4</v>
      </c>
      <c r="AQ1301" s="5">
        <f t="shared" si="1546"/>
        <v>1.9806872042373831E-5</v>
      </c>
      <c r="AR1301" s="5">
        <f t="shared" si="1547"/>
        <v>3.9768702558479592E-4</v>
      </c>
      <c r="AS1301" s="5">
        <f t="shared" si="1548"/>
        <v>3.9149381504867647E-4</v>
      </c>
      <c r="AT1301" s="5">
        <f t="shared" si="1549"/>
        <v>1.9269852592750377E-4</v>
      </c>
      <c r="AU1301" s="5">
        <f t="shared" si="1550"/>
        <v>6.323253900365526E-5</v>
      </c>
      <c r="AV1301" s="5">
        <f t="shared" si="1551"/>
        <v>1.5561953456586218E-5</v>
      </c>
      <c r="AW1301" s="5">
        <f t="shared" si="1552"/>
        <v>6.4802277798240355E-8</v>
      </c>
      <c r="AX1301" s="5">
        <f t="shared" si="1553"/>
        <v>2.1793780586456816E-4</v>
      </c>
      <c r="AY1301" s="5">
        <f t="shared" si="1554"/>
        <v>1.6856378447937162E-4</v>
      </c>
      <c r="AZ1301" s="5">
        <f t="shared" si="1555"/>
        <v>6.5187747773474961E-5</v>
      </c>
      <c r="BA1301" s="5">
        <f t="shared" si="1556"/>
        <v>1.6806466754422074E-5</v>
      </c>
      <c r="BB1301" s="5">
        <f t="shared" si="1557"/>
        <v>3.2497363509438534E-6</v>
      </c>
      <c r="BC1301" s="5">
        <f t="shared" si="1558"/>
        <v>5.0270108547911899E-7</v>
      </c>
      <c r="BD1301" s="5">
        <f t="shared" si="1559"/>
        <v>5.126510734334258E-5</v>
      </c>
      <c r="BE1301" s="5">
        <f t="shared" si="1560"/>
        <v>5.0466751896701565E-5</v>
      </c>
      <c r="BF1301" s="5">
        <f t="shared" si="1561"/>
        <v>2.4840414650316513E-5</v>
      </c>
      <c r="BG1301" s="5">
        <f t="shared" si="1562"/>
        <v>8.1511909895669829E-6</v>
      </c>
      <c r="BH1301" s="5">
        <f t="shared" si="1563"/>
        <v>2.0060629668540382E-6</v>
      </c>
      <c r="BI1301" s="5">
        <f t="shared" si="1564"/>
        <v>3.9496447889728681E-7</v>
      </c>
      <c r="BJ1301" s="8">
        <f t="shared" si="1565"/>
        <v>0.39254849443262368</v>
      </c>
      <c r="BK1301" s="8">
        <f t="shared" si="1566"/>
        <v>0.33105929109310833</v>
      </c>
      <c r="BL1301" s="8">
        <f t="shared" si="1567"/>
        <v>0.26317276273678519</v>
      </c>
      <c r="BM1301" s="8">
        <f t="shared" si="1568"/>
        <v>0.25803484459583548</v>
      </c>
      <c r="BN1301" s="8">
        <f t="shared" si="1569"/>
        <v>0.74187280711546699</v>
      </c>
    </row>
    <row r="1302" spans="1:66" x14ac:dyDescent="0.25">
      <c r="A1302" t="s">
        <v>19</v>
      </c>
      <c r="B1302" t="s">
        <v>239</v>
      </c>
      <c r="C1302" t="s">
        <v>152</v>
      </c>
      <c r="D1302" s="7" t="s">
        <v>532</v>
      </c>
      <c r="E1302">
        <f>VLOOKUP(A1302,home!$A$2:$E$405,3,FALSE)</f>
        <v>1.4750000000000001</v>
      </c>
      <c r="F1302">
        <f>VLOOKUP(B1302,home!$B$2:$E$405,3,FALSE)</f>
        <v>0.50849999999999995</v>
      </c>
      <c r="G1302">
        <f>VLOOKUP(C1302,away!$B$2:$E$405,4,FALSE)</f>
        <v>0.84750000000000003</v>
      </c>
      <c r="H1302">
        <f>VLOOKUP(A1302,away!$A$2:$E$405,3,FALSE)</f>
        <v>1.5625</v>
      </c>
      <c r="I1302">
        <f>VLOOKUP(C1302,away!$B$2:$E$405,3,FALSE)</f>
        <v>0.8</v>
      </c>
      <c r="J1302">
        <f>VLOOKUP(B1302,home!$B$2:$E$405,4,FALSE)</f>
        <v>0.64</v>
      </c>
      <c r="K1302" s="3">
        <f t="shared" si="1514"/>
        <v>0.63565678125000002</v>
      </c>
      <c r="L1302" s="3">
        <f t="shared" si="1515"/>
        <v>0.8</v>
      </c>
      <c r="M1302" s="5">
        <f t="shared" si="1516"/>
        <v>0.23795902565393712</v>
      </c>
      <c r="N1302" s="5">
        <f t="shared" si="1517"/>
        <v>0.15126026831656783</v>
      </c>
      <c r="O1302" s="5">
        <f t="shared" si="1518"/>
        <v>0.19036722052314969</v>
      </c>
      <c r="P1302" s="5">
        <f t="shared" si="1519"/>
        <v>0.12100821465325427</v>
      </c>
      <c r="Q1302" s="5">
        <f t="shared" si="1520"/>
        <v>4.8074807644560437E-2</v>
      </c>
      <c r="R1302" s="5">
        <f t="shared" si="1521"/>
        <v>7.6146888209259883E-2</v>
      </c>
      <c r="S1302" s="5">
        <f t="shared" si="1522"/>
        <v>1.5383938446259342E-2</v>
      </c>
      <c r="T1302" s="5">
        <f t="shared" si="1523"/>
        <v>3.8459846115648351E-2</v>
      </c>
      <c r="U1302" s="5">
        <f t="shared" si="1524"/>
        <v>4.8403285861301715E-2</v>
      </c>
      <c r="V1302" s="5">
        <f t="shared" si="1525"/>
        <v>8.6923598183976378E-4</v>
      </c>
      <c r="W1302" s="5">
        <f t="shared" si="1526"/>
        <v>1.018635916218473E-2</v>
      </c>
      <c r="X1302" s="5">
        <f t="shared" si="1527"/>
        <v>8.1490873297477839E-3</v>
      </c>
      <c r="Y1302" s="5">
        <f t="shared" si="1528"/>
        <v>3.2596349318991138E-3</v>
      </c>
      <c r="Z1302" s="5">
        <f t="shared" si="1529"/>
        <v>2.0305836855802638E-2</v>
      </c>
      <c r="AA1302" s="5">
        <f t="shared" si="1530"/>
        <v>1.2907542896347124E-2</v>
      </c>
      <c r="AB1302" s="5">
        <f t="shared" si="1531"/>
        <v>4.1023835856691575E-3</v>
      </c>
      <c r="AC1302" s="5">
        <f t="shared" si="1532"/>
        <v>2.7626787318147376E-5</v>
      </c>
      <c r="AD1302" s="5">
        <f t="shared" si="1533"/>
        <v>1.6187570694226978E-3</v>
      </c>
      <c r="AE1302" s="5">
        <f t="shared" si="1534"/>
        <v>1.2950056555381582E-3</v>
      </c>
      <c r="AF1302" s="5">
        <f t="shared" si="1535"/>
        <v>5.1800226221526333E-4</v>
      </c>
      <c r="AG1302" s="5">
        <f t="shared" si="1536"/>
        <v>1.3813393659073691E-4</v>
      </c>
      <c r="AH1302" s="5">
        <f t="shared" si="1537"/>
        <v>4.0611673711605269E-3</v>
      </c>
      <c r="AI1302" s="5">
        <f t="shared" si="1538"/>
        <v>2.5815085792694247E-3</v>
      </c>
      <c r="AJ1302" s="5">
        <f t="shared" si="1539"/>
        <v>8.2047671713383148E-4</v>
      </c>
      <c r="AK1302" s="5">
        <f t="shared" si="1540"/>
        <v>1.7384719636795275E-4</v>
      </c>
      <c r="AL1302" s="5">
        <f t="shared" si="1541"/>
        <v>5.6195695049382051E-7</v>
      </c>
      <c r="AM1302" s="5">
        <f t="shared" si="1542"/>
        <v>2.0579478167498302E-4</v>
      </c>
      <c r="AN1302" s="5">
        <f t="shared" si="1543"/>
        <v>1.646358253399864E-4</v>
      </c>
      <c r="AO1302" s="5">
        <f t="shared" si="1544"/>
        <v>6.5854330135994575E-5</v>
      </c>
      <c r="AP1302" s="5">
        <f t="shared" si="1545"/>
        <v>1.7561154702931885E-5</v>
      </c>
      <c r="AQ1302" s="5">
        <f t="shared" si="1546"/>
        <v>3.5122309405863768E-6</v>
      </c>
      <c r="AR1302" s="5">
        <f t="shared" si="1547"/>
        <v>6.4978677938568453E-4</v>
      </c>
      <c r="AS1302" s="5">
        <f t="shared" si="1548"/>
        <v>4.1304137268310807E-4</v>
      </c>
      <c r="AT1302" s="5">
        <f t="shared" si="1549"/>
        <v>1.3127627474141307E-4</v>
      </c>
      <c r="AU1302" s="5">
        <f t="shared" si="1550"/>
        <v>2.7815551418872447E-5</v>
      </c>
      <c r="AV1302" s="5">
        <f t="shared" si="1551"/>
        <v>4.4202859709035821E-6</v>
      </c>
      <c r="AW1302" s="5">
        <f t="shared" si="1552"/>
        <v>7.9380388078214977E-9</v>
      </c>
      <c r="AX1302" s="5">
        <f t="shared" si="1553"/>
        <v>2.1802474752927698E-5</v>
      </c>
      <c r="AY1302" s="5">
        <f t="shared" si="1554"/>
        <v>1.7441979802342157E-5</v>
      </c>
      <c r="AZ1302" s="5">
        <f t="shared" si="1555"/>
        <v>6.9767919209368635E-6</v>
      </c>
      <c r="BA1302" s="5">
        <f t="shared" si="1556"/>
        <v>1.8604778455831638E-6</v>
      </c>
      <c r="BB1302" s="5">
        <f t="shared" si="1557"/>
        <v>3.720955691166327E-7</v>
      </c>
      <c r="BC1302" s="5">
        <f t="shared" si="1558"/>
        <v>5.9535291058661254E-8</v>
      </c>
      <c r="BD1302" s="5">
        <f t="shared" si="1559"/>
        <v>8.6638237251424581E-5</v>
      </c>
      <c r="BE1302" s="5">
        <f t="shared" si="1560"/>
        <v>5.5072183024414394E-5</v>
      </c>
      <c r="BF1302" s="5">
        <f t="shared" si="1561"/>
        <v>1.7503503298855071E-5</v>
      </c>
      <c r="BG1302" s="5">
        <f t="shared" si="1562"/>
        <v>3.7087401891829919E-6</v>
      </c>
      <c r="BH1302" s="5">
        <f t="shared" si="1563"/>
        <v>5.8937146278714406E-7</v>
      </c>
      <c r="BI1302" s="5">
        <f t="shared" si="1564"/>
        <v>7.4927593399176043E-8</v>
      </c>
      <c r="BJ1302" s="8">
        <f t="shared" si="1565"/>
        <v>0.26346577410235156</v>
      </c>
      <c r="BK1302" s="8">
        <f t="shared" si="1566"/>
        <v>0.37526604545936149</v>
      </c>
      <c r="BL1302" s="8">
        <f t="shared" si="1567"/>
        <v>0.34095424816667935</v>
      </c>
      <c r="BM1302" s="8">
        <f t="shared" si="1568"/>
        <v>0.17515804554170225</v>
      </c>
      <c r="BN1302" s="8">
        <f t="shared" si="1569"/>
        <v>0.82481642500072916</v>
      </c>
    </row>
    <row r="1303" spans="1:66" x14ac:dyDescent="0.25">
      <c r="A1303" t="s">
        <v>19</v>
      </c>
      <c r="B1303" t="s">
        <v>146</v>
      </c>
      <c r="C1303" t="s">
        <v>237</v>
      </c>
      <c r="D1303" s="7" t="s">
        <v>532</v>
      </c>
      <c r="E1303">
        <f>VLOOKUP(A1303,home!$A$2:$E$405,3,FALSE)</f>
        <v>1.4750000000000001</v>
      </c>
      <c r="F1303">
        <f>VLOOKUP(B1303,home!$B$2:$E$405,3,FALSE)</f>
        <v>0.16950000000000001</v>
      </c>
      <c r="G1303">
        <f>VLOOKUP(C1303,away!$B$2:$E$405,4,FALSE)</f>
        <v>0.50849999999999995</v>
      </c>
      <c r="H1303">
        <f>VLOOKUP(A1303,away!$A$2:$E$405,3,FALSE)</f>
        <v>1.5625</v>
      </c>
      <c r="I1303">
        <f>VLOOKUP(C1303,away!$B$2:$E$405,3,FALSE)</f>
        <v>0.64</v>
      </c>
      <c r="J1303">
        <f>VLOOKUP(B1303,home!$B$2:$E$405,4,FALSE)</f>
        <v>0.8</v>
      </c>
      <c r="K1303" s="3">
        <f t="shared" si="1514"/>
        <v>0.12713135624999999</v>
      </c>
      <c r="L1303" s="3">
        <f t="shared" si="1515"/>
        <v>0.8</v>
      </c>
      <c r="M1303" s="5">
        <f t="shared" si="1516"/>
        <v>0.39568716937465997</v>
      </c>
      <c r="N1303" s="5">
        <f t="shared" si="1517"/>
        <v>5.0304246493323976E-2</v>
      </c>
      <c r="O1303" s="5">
        <f t="shared" si="1518"/>
        <v>0.31654973549972798</v>
      </c>
      <c r="P1303" s="5">
        <f t="shared" si="1519"/>
        <v>4.0243397194659178E-2</v>
      </c>
      <c r="Q1303" s="5">
        <f t="shared" si="1520"/>
        <v>3.1976235409152906E-3</v>
      </c>
      <c r="R1303" s="5">
        <f t="shared" si="1521"/>
        <v>0.1266198941998912</v>
      </c>
      <c r="S1303" s="5">
        <f t="shared" si="1522"/>
        <v>1.0232395330928932E-3</v>
      </c>
      <c r="T1303" s="5">
        <f t="shared" si="1523"/>
        <v>2.5580988327322325E-3</v>
      </c>
      <c r="U1303" s="5">
        <f t="shared" si="1524"/>
        <v>1.6097358877863673E-2</v>
      </c>
      <c r="V1303" s="5">
        <f t="shared" si="1525"/>
        <v>1.1563184854285893E-5</v>
      </c>
      <c r="W1303" s="5">
        <f t="shared" si="1526"/>
        <v>1.3550607251116279E-4</v>
      </c>
      <c r="X1303" s="5">
        <f t="shared" si="1527"/>
        <v>1.0840485800893022E-4</v>
      </c>
      <c r="Y1303" s="5">
        <f t="shared" si="1528"/>
        <v>4.3361943203572097E-5</v>
      </c>
      <c r="Z1303" s="5">
        <f t="shared" si="1529"/>
        <v>3.3765305119970987E-2</v>
      </c>
      <c r="AA1303" s="5">
        <f t="shared" si="1530"/>
        <v>4.2926290340969796E-3</v>
      </c>
      <c r="AB1303" s="5">
        <f t="shared" si="1531"/>
        <v>2.7286387549143817E-4</v>
      </c>
      <c r="AC1303" s="5">
        <f t="shared" si="1532"/>
        <v>7.3502168654741161E-8</v>
      </c>
      <c r="AD1303" s="5">
        <f t="shared" si="1533"/>
        <v>4.3067676946137397E-6</v>
      </c>
      <c r="AE1303" s="5">
        <f t="shared" si="1534"/>
        <v>3.4454141556909916E-6</v>
      </c>
      <c r="AF1303" s="5">
        <f t="shared" si="1535"/>
        <v>1.3781656622763967E-6</v>
      </c>
      <c r="AG1303" s="5">
        <f t="shared" si="1536"/>
        <v>3.6751084327370581E-7</v>
      </c>
      <c r="AH1303" s="5">
        <f t="shared" si="1537"/>
        <v>6.7530610239941976E-3</v>
      </c>
      <c r="AI1303" s="5">
        <f t="shared" si="1538"/>
        <v>8.5852580681939586E-4</v>
      </c>
      <c r="AJ1303" s="5">
        <f t="shared" si="1539"/>
        <v>5.4572775098287628E-5</v>
      </c>
      <c r="AK1303" s="5">
        <f t="shared" si="1540"/>
        <v>2.3126369708571785E-6</v>
      </c>
      <c r="AL1303" s="5">
        <f t="shared" si="1541"/>
        <v>2.9902177242859131E-10</v>
      </c>
      <c r="AM1303" s="5">
        <f t="shared" si="1542"/>
        <v>1.0950504361398603E-7</v>
      </c>
      <c r="AN1303" s="5">
        <f t="shared" si="1543"/>
        <v>8.7604034891188827E-8</v>
      </c>
      <c r="AO1303" s="5">
        <f t="shared" si="1544"/>
        <v>3.5041613956475536E-8</v>
      </c>
      <c r="AP1303" s="5">
        <f t="shared" si="1545"/>
        <v>9.3444303883934755E-9</v>
      </c>
      <c r="AQ1303" s="5">
        <f t="shared" si="1546"/>
        <v>1.8688860776786951E-9</v>
      </c>
      <c r="AR1303" s="5">
        <f t="shared" si="1547"/>
        <v>1.0804897638390719E-3</v>
      </c>
      <c r="AS1303" s="5">
        <f t="shared" si="1548"/>
        <v>1.3736412909110338E-4</v>
      </c>
      <c r="AT1303" s="5">
        <f t="shared" si="1549"/>
        <v>8.7316440157260238E-6</v>
      </c>
      <c r="AU1303" s="5">
        <f t="shared" si="1550"/>
        <v>3.7002191533714864E-7</v>
      </c>
      <c r="AV1303" s="5">
        <f t="shared" si="1551"/>
        <v>1.1760346984758589E-8</v>
      </c>
      <c r="AW1303" s="5">
        <f t="shared" si="1552"/>
        <v>8.4477874393612588E-13</v>
      </c>
      <c r="AX1303" s="5">
        <f t="shared" si="1553"/>
        <v>2.3202541184769081E-9</v>
      </c>
      <c r="AY1303" s="5">
        <f t="shared" si="1554"/>
        <v>1.8562032947815265E-9</v>
      </c>
      <c r="AZ1303" s="5">
        <f t="shared" si="1555"/>
        <v>7.4248131791261065E-10</v>
      </c>
      <c r="BA1303" s="5">
        <f t="shared" si="1556"/>
        <v>1.9799501811002952E-10</v>
      </c>
      <c r="BB1303" s="5">
        <f t="shared" si="1557"/>
        <v>3.9599003622005904E-11</v>
      </c>
      <c r="BC1303" s="5">
        <f t="shared" si="1558"/>
        <v>6.3358405795209465E-12</v>
      </c>
      <c r="BD1303" s="5">
        <f t="shared" si="1559"/>
        <v>1.4406530184520955E-4</v>
      </c>
      <c r="BE1303" s="5">
        <f t="shared" si="1560"/>
        <v>1.8315217212147113E-5</v>
      </c>
      <c r="BF1303" s="5">
        <f t="shared" si="1561"/>
        <v>1.1642192020968027E-6</v>
      </c>
      <c r="BG1303" s="5">
        <f t="shared" si="1562"/>
        <v>4.9336255378286474E-8</v>
      </c>
      <c r="BH1303" s="5">
        <f t="shared" si="1563"/>
        <v>1.568046264634478E-9</v>
      </c>
      <c r="BI1303" s="5">
        <f t="shared" si="1564"/>
        <v>3.9869569657145499E-11</v>
      </c>
      <c r="BJ1303" s="8">
        <f t="shared" si="1565"/>
        <v>5.6356988125928549E-2</v>
      </c>
      <c r="BK1303" s="8">
        <f t="shared" si="1566"/>
        <v>0.43696544494466005</v>
      </c>
      <c r="BL1303" s="8">
        <f t="shared" si="1567"/>
        <v>0.47289151673159274</v>
      </c>
      <c r="BM1303" s="8">
        <f t="shared" si="1568"/>
        <v>6.7377186763616356E-2</v>
      </c>
      <c r="BN1303" s="8">
        <f t="shared" si="1569"/>
        <v>0.93260206630317755</v>
      </c>
    </row>
    <row r="1304" spans="1:66" x14ac:dyDescent="0.25">
      <c r="A1304" t="s">
        <v>19</v>
      </c>
      <c r="B1304" t="s">
        <v>139</v>
      </c>
      <c r="C1304" t="s">
        <v>20</v>
      </c>
      <c r="D1304" s="7" t="s">
        <v>532</v>
      </c>
      <c r="E1304">
        <f>VLOOKUP(A1304,home!$A$2:$E$405,3,FALSE)</f>
        <v>1.4750000000000001</v>
      </c>
      <c r="F1304">
        <f>VLOOKUP(B1304,home!$B$2:$E$405,3,FALSE)</f>
        <v>0.84750000000000003</v>
      </c>
      <c r="G1304">
        <f>VLOOKUP(C1304,away!$B$2:$E$405,4,FALSE)</f>
        <v>1.5819000000000001</v>
      </c>
      <c r="H1304">
        <f>VLOOKUP(A1304,away!$A$2:$E$405,3,FALSE)</f>
        <v>1.5625</v>
      </c>
      <c r="I1304">
        <f>VLOOKUP(C1304,away!$B$2:$E$405,3,FALSE)</f>
        <v>2.1333000000000002</v>
      </c>
      <c r="J1304">
        <f>VLOOKUP(B1304,home!$B$2:$E$405,4,FALSE)</f>
        <v>1.28</v>
      </c>
      <c r="K1304" s="3">
        <f t="shared" si="1514"/>
        <v>1.9774738687500002</v>
      </c>
      <c r="L1304" s="3">
        <f t="shared" si="1515"/>
        <v>4.2666000000000004</v>
      </c>
      <c r="M1304" s="5">
        <f t="shared" si="1516"/>
        <v>1.9419282257113367E-3</v>
      </c>
      <c r="N1304" s="5">
        <f t="shared" si="1517"/>
        <v>3.8401123213322205E-3</v>
      </c>
      <c r="O1304" s="5">
        <f t="shared" si="1518"/>
        <v>8.2854309678199907E-3</v>
      </c>
      <c r="P1304" s="5">
        <f t="shared" si="1519"/>
        <v>1.6384223230196053E-2</v>
      </c>
      <c r="Q1304" s="5">
        <f t="shared" si="1520"/>
        <v>3.7968608842496848E-3</v>
      </c>
      <c r="R1304" s="5">
        <f t="shared" si="1521"/>
        <v>1.7675309883650382E-2</v>
      </c>
      <c r="S1304" s="5">
        <f t="shared" si="1522"/>
        <v>3.4558791527756413E-2</v>
      </c>
      <c r="T1304" s="5">
        <f t="shared" si="1523"/>
        <v>1.6199686648739709E-2</v>
      </c>
      <c r="U1304" s="5">
        <f t="shared" si="1524"/>
        <v>3.4952463416977241E-2</v>
      </c>
      <c r="V1304" s="5">
        <f t="shared" si="1525"/>
        <v>3.2397292744612748E-2</v>
      </c>
      <c r="W1304" s="5">
        <f t="shared" si="1526"/>
        <v>2.50273106062759E-3</v>
      </c>
      <c r="X1304" s="5">
        <f t="shared" si="1527"/>
        <v>1.0678152343273678E-2</v>
      </c>
      <c r="Y1304" s="5">
        <f t="shared" si="1528"/>
        <v>2.2779702393905733E-2</v>
      </c>
      <c r="Z1304" s="5">
        <f t="shared" si="1529"/>
        <v>2.5137825716527583E-2</v>
      </c>
      <c r="AA1304" s="5">
        <f t="shared" si="1530"/>
        <v>4.9709393471625042E-2</v>
      </c>
      <c r="AB1304" s="5">
        <f t="shared" si="1531"/>
        <v>4.9149513310775189E-2</v>
      </c>
      <c r="AC1304" s="5">
        <f t="shared" si="1532"/>
        <v>1.7083679682191599E-2</v>
      </c>
      <c r="AD1304" s="5">
        <f t="shared" si="1533"/>
        <v>1.2372713182250083E-3</v>
      </c>
      <c r="AE1304" s="5">
        <f t="shared" si="1534"/>
        <v>5.2789418063388209E-3</v>
      </c>
      <c r="AF1304" s="5">
        <f t="shared" si="1535"/>
        <v>1.1261566555462605E-2</v>
      </c>
      <c r="AG1304" s="5">
        <f t="shared" si="1536"/>
        <v>1.6016199955178924E-2</v>
      </c>
      <c r="AH1304" s="5">
        <f t="shared" si="1537"/>
        <v>2.6813261800534151E-2</v>
      </c>
      <c r="AI1304" s="5">
        <f t="shared" si="1538"/>
        <v>5.302252454650886E-2</v>
      </c>
      <c r="AJ1304" s="5">
        <f t="shared" si="1539"/>
        <v>5.2425328372938361E-2</v>
      </c>
      <c r="AK1304" s="5">
        <f t="shared" si="1540"/>
        <v>3.4556572306041193E-2</v>
      </c>
      <c r="AL1304" s="5">
        <f t="shared" si="1541"/>
        <v>5.7654617261389748E-3</v>
      </c>
      <c r="AM1304" s="5">
        <f t="shared" si="1542"/>
        <v>4.8933434006876407E-4</v>
      </c>
      <c r="AN1304" s="5">
        <f t="shared" si="1543"/>
        <v>2.0877938953373894E-3</v>
      </c>
      <c r="AO1304" s="5">
        <f t="shared" si="1544"/>
        <v>4.4538907169232519E-3</v>
      </c>
      <c r="AP1304" s="5">
        <f t="shared" si="1545"/>
        <v>6.3343233776082513E-3</v>
      </c>
      <c r="AQ1304" s="5">
        <f t="shared" si="1546"/>
        <v>6.7565060307258418E-3</v>
      </c>
      <c r="AR1304" s="5">
        <f t="shared" si="1547"/>
        <v>2.2880292559631796E-2</v>
      </c>
      <c r="AS1304" s="5">
        <f t="shared" si="1548"/>
        <v>4.5245180646026936E-2</v>
      </c>
      <c r="AT1304" s="5">
        <f t="shared" si="1549"/>
        <v>4.4735581207195757E-2</v>
      </c>
      <c r="AU1304" s="5">
        <f t="shared" si="1550"/>
        <v>2.9487814280191066E-2</v>
      </c>
      <c r="AV1304" s="5">
        <f t="shared" si="1551"/>
        <v>1.4577845546407734E-2</v>
      </c>
      <c r="AW1304" s="5">
        <f t="shared" si="1552"/>
        <v>1.3512144312075054E-3</v>
      </c>
      <c r="AX1304" s="5">
        <f t="shared" si="1553"/>
        <v>1.6127431176133446E-4</v>
      </c>
      <c r="AY1304" s="5">
        <f t="shared" si="1554"/>
        <v>6.8809297856090967E-4</v>
      </c>
      <c r="AZ1304" s="5">
        <f t="shared" si="1555"/>
        <v>1.4679087511639886E-3</v>
      </c>
      <c r="BA1304" s="5">
        <f t="shared" si="1556"/>
        <v>2.0876598259054252E-3</v>
      </c>
      <c r="BB1304" s="5">
        <f t="shared" si="1557"/>
        <v>2.2268023533020221E-3</v>
      </c>
      <c r="BC1304" s="5">
        <f t="shared" si="1558"/>
        <v>1.9001749841196813E-3</v>
      </c>
      <c r="BD1304" s="5">
        <f t="shared" si="1559"/>
        <v>1.627017603915417E-2</v>
      </c>
      <c r="BE1304" s="5">
        <f t="shared" si="1560"/>
        <v>3.2173847957389749E-2</v>
      </c>
      <c r="BF1304" s="5">
        <f t="shared" si="1561"/>
        <v>3.1811471796436903E-2</v>
      </c>
      <c r="BG1304" s="5">
        <f t="shared" si="1562"/>
        <v>2.0968784734643864E-2</v>
      </c>
      <c r="BH1304" s="5">
        <f t="shared" si="1563"/>
        <v>1.036630596805054E-2</v>
      </c>
      <c r="BI1304" s="5">
        <f t="shared" si="1564"/>
        <v>4.0998198334574248E-3</v>
      </c>
      <c r="BJ1304" s="8">
        <f t="shared" si="1565"/>
        <v>0.12224498685281085</v>
      </c>
      <c r="BK1304" s="8">
        <f t="shared" si="1566"/>
        <v>0.10881947011516806</v>
      </c>
      <c r="BL1304" s="8">
        <f t="shared" si="1567"/>
        <v>0.5992069186454565</v>
      </c>
      <c r="BM1304" s="8">
        <f t="shared" si="1568"/>
        <v>0.80414845726964979</v>
      </c>
      <c r="BN1304" s="8">
        <f t="shared" si="1569"/>
        <v>5.1923865512959667E-2</v>
      </c>
    </row>
    <row r="1305" spans="1:66" x14ac:dyDescent="0.25">
      <c r="A1305" t="s">
        <v>19</v>
      </c>
      <c r="B1305" t="s">
        <v>331</v>
      </c>
      <c r="C1305" t="s">
        <v>235</v>
      </c>
      <c r="D1305" s="7" t="s">
        <v>532</v>
      </c>
      <c r="E1305">
        <f>VLOOKUP(A1305,home!$A$2:$E$405,3,FALSE)</f>
        <v>1.4750000000000001</v>
      </c>
      <c r="F1305">
        <f>VLOOKUP(B1305,home!$B$2:$E$405,3,FALSE)</f>
        <v>1.8079000000000001</v>
      </c>
      <c r="G1305">
        <f>VLOOKUP(C1305,away!$B$2:$E$405,4,FALSE)</f>
        <v>1.0168999999999999</v>
      </c>
      <c r="H1305">
        <f>VLOOKUP(A1305,away!$A$2:$E$405,3,FALSE)</f>
        <v>1.5625</v>
      </c>
      <c r="I1305">
        <f>VLOOKUP(C1305,away!$B$2:$E$405,3,FALSE)</f>
        <v>0.64</v>
      </c>
      <c r="J1305">
        <f>VLOOKUP(B1305,home!$B$2:$E$405,4,FALSE)</f>
        <v>0.85329999999999995</v>
      </c>
      <c r="K1305" s="3">
        <f t="shared" si="1514"/>
        <v>2.7117189272499997</v>
      </c>
      <c r="L1305" s="3">
        <f t="shared" si="1515"/>
        <v>0.85329999999999995</v>
      </c>
      <c r="M1305" s="5">
        <f t="shared" si="1516"/>
        <v>2.829644990513689E-2</v>
      </c>
      <c r="N1305" s="5">
        <f t="shared" si="1517"/>
        <v>7.6732018781741157E-2</v>
      </c>
      <c r="O1305" s="5">
        <f t="shared" si="1518"/>
        <v>2.4145360704053303E-2</v>
      </c>
      <c r="P1305" s="5">
        <f t="shared" si="1519"/>
        <v>6.5475431626459718E-2</v>
      </c>
      <c r="Q1305" s="5">
        <f t="shared" si="1520"/>
        <v>0.104037833828275</v>
      </c>
      <c r="R1305" s="5">
        <f t="shared" si="1521"/>
        <v>1.0301618144384342E-2</v>
      </c>
      <c r="S1305" s="5">
        <f t="shared" si="1522"/>
        <v>3.7876060080357841E-2</v>
      </c>
      <c r="T1305" s="5">
        <f t="shared" si="1523"/>
        <v>8.8775483605667047E-2</v>
      </c>
      <c r="U1305" s="5">
        <f t="shared" si="1524"/>
        <v>2.7935092903429042E-2</v>
      </c>
      <c r="V1305" s="5">
        <f t="shared" si="1525"/>
        <v>9.7379761237623794E-3</v>
      </c>
      <c r="W1305" s="5">
        <f t="shared" si="1526"/>
        <v>9.4040454380741212E-2</v>
      </c>
      <c r="X1305" s="5">
        <f t="shared" si="1527"/>
        <v>8.0244719723086458E-2</v>
      </c>
      <c r="Y1305" s="5">
        <f t="shared" si="1528"/>
        <v>3.4236409669854841E-2</v>
      </c>
      <c r="Z1305" s="5">
        <f t="shared" si="1529"/>
        <v>2.9301235875343868E-3</v>
      </c>
      <c r="AA1305" s="5">
        <f t="shared" si="1530"/>
        <v>7.9456715914986674E-3</v>
      </c>
      <c r="AB1305" s="5">
        <f t="shared" si="1531"/>
        <v>1.0773214022189783E-2</v>
      </c>
      <c r="AC1305" s="5">
        <f t="shared" si="1532"/>
        <v>1.4082998750926182E-3</v>
      </c>
      <c r="AD1305" s="5">
        <f t="shared" si="1533"/>
        <v>6.375282001786152E-2</v>
      </c>
      <c r="AE1305" s="5">
        <f t="shared" si="1534"/>
        <v>5.440028132124123E-2</v>
      </c>
      <c r="AF1305" s="5">
        <f t="shared" si="1535"/>
        <v>2.3209880025707574E-2</v>
      </c>
      <c r="AG1305" s="5">
        <f t="shared" si="1536"/>
        <v>6.6016635419787577E-3</v>
      </c>
      <c r="AH1305" s="5">
        <f t="shared" si="1537"/>
        <v>6.2506861431077293E-4</v>
      </c>
      <c r="AI1305" s="5">
        <f t="shared" si="1538"/>
        <v>1.6950103922564528E-3</v>
      </c>
      <c r="AJ1305" s="5">
        <f t="shared" si="1539"/>
        <v>2.2981958812836349E-3</v>
      </c>
      <c r="AK1305" s="5">
        <f t="shared" si="1540"/>
        <v>2.0773537566016092E-3</v>
      </c>
      <c r="AL1305" s="5">
        <f t="shared" si="1541"/>
        <v>1.3034715307440599E-4</v>
      </c>
      <c r="AM1305" s="5">
        <f t="shared" si="1542"/>
        <v>3.4575945741599536E-2</v>
      </c>
      <c r="AN1305" s="5">
        <f t="shared" si="1543"/>
        <v>2.9503654501306879E-2</v>
      </c>
      <c r="AO1305" s="5">
        <f t="shared" si="1544"/>
        <v>1.2587734192982579E-2</v>
      </c>
      <c r="AP1305" s="5">
        <f t="shared" si="1545"/>
        <v>3.5803711956240119E-3</v>
      </c>
      <c r="AQ1305" s="5">
        <f t="shared" si="1546"/>
        <v>7.6378268530649218E-4</v>
      </c>
      <c r="AR1305" s="5">
        <f t="shared" si="1547"/>
        <v>1.0667420971827652E-4</v>
      </c>
      <c r="AS1305" s="5">
        <f t="shared" si="1548"/>
        <v>2.8927047354248631E-4</v>
      </c>
      <c r="AT1305" s="5">
        <f t="shared" si="1549"/>
        <v>3.9221010909986525E-4</v>
      </c>
      <c r="AU1305" s="5">
        <f t="shared" si="1550"/>
        <v>3.5452119210163067E-4</v>
      </c>
      <c r="AV1305" s="5">
        <f t="shared" si="1551"/>
        <v>2.4034045668330626E-4</v>
      </c>
      <c r="AW1305" s="5">
        <f t="shared" si="1552"/>
        <v>8.3780986046725923E-6</v>
      </c>
      <c r="AX1305" s="5">
        <f t="shared" si="1553"/>
        <v>1.5626707749177422E-2</v>
      </c>
      <c r="AY1305" s="5">
        <f t="shared" si="1554"/>
        <v>1.3334269722373091E-2</v>
      </c>
      <c r="AZ1305" s="5">
        <f t="shared" si="1555"/>
        <v>5.6890661770504797E-3</v>
      </c>
      <c r="BA1305" s="5">
        <f t="shared" si="1556"/>
        <v>1.6181600562923915E-3</v>
      </c>
      <c r="BB1305" s="5">
        <f t="shared" si="1557"/>
        <v>3.4519399400857433E-4</v>
      </c>
      <c r="BC1305" s="5">
        <f t="shared" si="1558"/>
        <v>5.891080701750331E-5</v>
      </c>
      <c r="BD1305" s="5">
        <f t="shared" si="1559"/>
        <v>1.5170850525434219E-5</v>
      </c>
      <c r="BE1305" s="5">
        <f t="shared" si="1560"/>
        <v>4.1139082512300575E-5</v>
      </c>
      <c r="BF1305" s="5">
        <f t="shared" si="1561"/>
        <v>5.5778814349152477E-5</v>
      </c>
      <c r="BG1305" s="5">
        <f t="shared" si="1562"/>
        <v>5.0418822203386888E-5</v>
      </c>
      <c r="BH1305" s="5">
        <f t="shared" si="1563"/>
        <v>3.4180418614644191E-5</v>
      </c>
      <c r="BI1305" s="5">
        <f t="shared" si="1564"/>
        <v>1.8537537619731762E-5</v>
      </c>
      <c r="BJ1305" s="8">
        <f t="shared" si="1565"/>
        <v>0.74371536171889352</v>
      </c>
      <c r="BK1305" s="8">
        <f t="shared" si="1566"/>
        <v>0.15625883448625694</v>
      </c>
      <c r="BL1305" s="8">
        <f t="shared" si="1567"/>
        <v>8.93948279769778E-2</v>
      </c>
      <c r="BM1305" s="8">
        <f t="shared" si="1568"/>
        <v>0.66998454315584388</v>
      </c>
      <c r="BN1305" s="8">
        <f t="shared" si="1569"/>
        <v>0.30898871299005037</v>
      </c>
    </row>
    <row r="1306" spans="1:66" x14ac:dyDescent="0.25">
      <c r="A1306" t="s">
        <v>19</v>
      </c>
      <c r="B1306" t="s">
        <v>142</v>
      </c>
      <c r="C1306" t="s">
        <v>242</v>
      </c>
      <c r="D1306" s="7" t="s">
        <v>532</v>
      </c>
      <c r="E1306">
        <f>VLOOKUP(A1306,home!$A$2:$E$405,3,FALSE)</f>
        <v>1.4750000000000001</v>
      </c>
      <c r="F1306">
        <f>VLOOKUP(B1306,home!$B$2:$E$405,3,FALSE)</f>
        <v>0.67800000000000005</v>
      </c>
      <c r="G1306">
        <f>VLOOKUP(C1306,away!$B$2:$E$405,4,FALSE)</f>
        <v>1.3559000000000001</v>
      </c>
      <c r="H1306">
        <f>VLOOKUP(A1306,away!$A$2:$E$405,3,FALSE)</f>
        <v>1.5625</v>
      </c>
      <c r="I1306">
        <f>VLOOKUP(C1306,away!$B$2:$E$405,3,FALSE)</f>
        <v>0.96</v>
      </c>
      <c r="J1306">
        <f>VLOOKUP(B1306,home!$B$2:$E$405,4,FALSE)</f>
        <v>0.96</v>
      </c>
      <c r="K1306" s="3">
        <f t="shared" si="1514"/>
        <v>1.3559677950000002</v>
      </c>
      <c r="L1306" s="3">
        <f t="shared" si="1515"/>
        <v>1.44</v>
      </c>
      <c r="M1306" s="5">
        <f t="shared" si="1516"/>
        <v>6.1055756274478457E-2</v>
      </c>
      <c r="N1306" s="5">
        <f t="shared" si="1517"/>
        <v>8.278963920756198E-2</v>
      </c>
      <c r="O1306" s="5">
        <f t="shared" si="1518"/>
        <v>8.7920289035248983E-2</v>
      </c>
      <c r="P1306" s="5">
        <f t="shared" si="1519"/>
        <v>0.11921708045888925</v>
      </c>
      <c r="Q1306" s="5">
        <f t="shared" si="1520"/>
        <v>5.61300422625617E-2</v>
      </c>
      <c r="R1306" s="5">
        <f t="shared" si="1521"/>
        <v>6.3302608105379271E-2</v>
      </c>
      <c r="S1306" s="5">
        <f t="shared" si="1522"/>
        <v>5.8195627817823975E-2</v>
      </c>
      <c r="T1306" s="5">
        <f t="shared" si="1523"/>
        <v>8.0827260858088848E-2</v>
      </c>
      <c r="U1306" s="5">
        <f t="shared" si="1524"/>
        <v>8.5836297930400277E-2</v>
      </c>
      <c r="V1306" s="5">
        <f t="shared" si="1525"/>
        <v>1.2625823540924069E-2</v>
      </c>
      <c r="W1306" s="5">
        <f t="shared" si="1526"/>
        <v>2.53701765466742E-2</v>
      </c>
      <c r="X1306" s="5">
        <f t="shared" si="1527"/>
        <v>3.653305422721085E-2</v>
      </c>
      <c r="Y1306" s="5">
        <f t="shared" si="1528"/>
        <v>2.6303799043591813E-2</v>
      </c>
      <c r="Z1306" s="5">
        <f t="shared" si="1529"/>
        <v>3.0385251890582048E-2</v>
      </c>
      <c r="AA1306" s="5">
        <f t="shared" si="1530"/>
        <v>4.1201423006592124E-2</v>
      </c>
      <c r="AB1306" s="5">
        <f t="shared" si="1531"/>
        <v>2.7933901352555506E-2</v>
      </c>
      <c r="AC1306" s="5">
        <f t="shared" si="1532"/>
        <v>1.5408189096161329E-3</v>
      </c>
      <c r="AD1306" s="5">
        <f t="shared" si="1533"/>
        <v>8.6002855876886348E-3</v>
      </c>
      <c r="AE1306" s="5">
        <f t="shared" si="1534"/>
        <v>1.2384411246271635E-2</v>
      </c>
      <c r="AF1306" s="5">
        <f t="shared" si="1535"/>
        <v>8.916776097315577E-3</v>
      </c>
      <c r="AG1306" s="5">
        <f t="shared" si="1536"/>
        <v>4.2800525267114769E-3</v>
      </c>
      <c r="AH1306" s="5">
        <f t="shared" si="1537"/>
        <v>1.0938690680609547E-2</v>
      </c>
      <c r="AI1306" s="5">
        <f t="shared" si="1538"/>
        <v>1.4832512282373178E-2</v>
      </c>
      <c r="AJ1306" s="5">
        <f t="shared" si="1539"/>
        <v>1.0056204486919991E-2</v>
      </c>
      <c r="AK1306" s="5">
        <f t="shared" si="1540"/>
        <v>4.5452964747326689E-3</v>
      </c>
      <c r="AL1306" s="5">
        <f t="shared" si="1541"/>
        <v>1.2034372719550978E-4</v>
      </c>
      <c r="AM1306" s="5">
        <f t="shared" si="1542"/>
        <v>2.3323420569416877E-3</v>
      </c>
      <c r="AN1306" s="5">
        <f t="shared" si="1543"/>
        <v>3.3585725619960306E-3</v>
      </c>
      <c r="AO1306" s="5">
        <f t="shared" si="1544"/>
        <v>2.4181722446371423E-3</v>
      </c>
      <c r="AP1306" s="5">
        <f t="shared" si="1545"/>
        <v>1.1607226774258282E-3</v>
      </c>
      <c r="AQ1306" s="5">
        <f t="shared" si="1546"/>
        <v>4.1786016387329849E-4</v>
      </c>
      <c r="AR1306" s="5">
        <f t="shared" si="1547"/>
        <v>3.1503429160155442E-3</v>
      </c>
      <c r="AS1306" s="5">
        <f t="shared" si="1548"/>
        <v>4.2717635373234683E-3</v>
      </c>
      <c r="AT1306" s="5">
        <f t="shared" si="1549"/>
        <v>2.8961868922329527E-3</v>
      </c>
      <c r="AU1306" s="5">
        <f t="shared" si="1550"/>
        <v>1.3090453847230065E-3</v>
      </c>
      <c r="AV1306" s="5">
        <f t="shared" si="1551"/>
        <v>4.4375584596944559E-4</v>
      </c>
      <c r="AW1306" s="5">
        <f t="shared" si="1552"/>
        <v>6.5272887362950766E-6</v>
      </c>
      <c r="AX1306" s="5">
        <f t="shared" si="1553"/>
        <v>5.2709678602283082E-4</v>
      </c>
      <c r="AY1306" s="5">
        <f t="shared" si="1554"/>
        <v>7.5901937187287645E-4</v>
      </c>
      <c r="AZ1306" s="5">
        <f t="shared" si="1555"/>
        <v>5.4649394774847107E-4</v>
      </c>
      <c r="BA1306" s="5">
        <f t="shared" si="1556"/>
        <v>2.6231709491926611E-4</v>
      </c>
      <c r="BB1306" s="5">
        <f t="shared" si="1557"/>
        <v>9.4434154170935876E-5</v>
      </c>
      <c r="BC1306" s="5">
        <f t="shared" si="1558"/>
        <v>2.7197036401229488E-5</v>
      </c>
      <c r="BD1306" s="5">
        <f t="shared" si="1559"/>
        <v>7.5608229984373051E-4</v>
      </c>
      <c r="BE1306" s="5">
        <f t="shared" si="1560"/>
        <v>1.0252232489576323E-3</v>
      </c>
      <c r="BF1306" s="5">
        <f t="shared" si="1561"/>
        <v>6.950848541359086E-4</v>
      </c>
      <c r="BG1306" s="5">
        <f t="shared" si="1562"/>
        <v>3.1417089233352154E-4</v>
      </c>
      <c r="BH1306" s="5">
        <f t="shared" si="1563"/>
        <v>1.0650140303266692E-4</v>
      </c>
      <c r="BI1306" s="5">
        <f t="shared" si="1564"/>
        <v>2.8882494526922344E-5</v>
      </c>
      <c r="BJ1306" s="8">
        <f t="shared" si="1565"/>
        <v>0.35403972569968628</v>
      </c>
      <c r="BK1306" s="8">
        <f t="shared" si="1566"/>
        <v>0.2535144701008003</v>
      </c>
      <c r="BL1306" s="8">
        <f t="shared" si="1567"/>
        <v>0.36156426312390644</v>
      </c>
      <c r="BM1306" s="8">
        <f t="shared" si="1568"/>
        <v>0.52833580338771891</v>
      </c>
      <c r="BN1306" s="8">
        <f t="shared" si="1569"/>
        <v>0.47041541534411968</v>
      </c>
    </row>
    <row r="1307" spans="1:66" x14ac:dyDescent="0.25">
      <c r="A1307" t="s">
        <v>19</v>
      </c>
      <c r="B1307" t="s">
        <v>234</v>
      </c>
      <c r="C1307" t="s">
        <v>150</v>
      </c>
      <c r="D1307" s="7" t="s">
        <v>532</v>
      </c>
      <c r="E1307">
        <f>VLOOKUP(A1307,home!$A$2:$E$405,3,FALSE)</f>
        <v>1.4750000000000001</v>
      </c>
      <c r="F1307">
        <f>VLOOKUP(B1307,home!$B$2:$E$405,3,FALSE)</f>
        <v>1.6949000000000001</v>
      </c>
      <c r="G1307">
        <f>VLOOKUP(C1307,away!$B$2:$E$405,4,FALSE)</f>
        <v>2.0339</v>
      </c>
      <c r="H1307">
        <f>VLOOKUP(A1307,away!$A$2:$E$405,3,FALSE)</f>
        <v>1.5625</v>
      </c>
      <c r="I1307">
        <f>VLOOKUP(C1307,away!$B$2:$E$405,3,FALSE)</f>
        <v>0.64</v>
      </c>
      <c r="J1307">
        <f>VLOOKUP(B1307,home!$B$2:$E$405,4,FALSE)</f>
        <v>0.48</v>
      </c>
      <c r="K1307" s="3">
        <f t="shared" si="1514"/>
        <v>5.0847042372500013</v>
      </c>
      <c r="L1307" s="3">
        <f t="shared" si="1515"/>
        <v>0.48</v>
      </c>
      <c r="M1307" s="5">
        <f t="shared" si="1516"/>
        <v>3.8307133600320987E-3</v>
      </c>
      <c r="N1307" s="5">
        <f t="shared" si="1517"/>
        <v>1.9478044453445403E-2</v>
      </c>
      <c r="O1307" s="5">
        <f t="shared" si="1518"/>
        <v>1.8387424128154075E-3</v>
      </c>
      <c r="P1307" s="5">
        <f t="shared" si="1519"/>
        <v>9.3494613376537937E-3</v>
      </c>
      <c r="Q1307" s="5">
        <f t="shared" si="1520"/>
        <v>4.9520047582888874E-2</v>
      </c>
      <c r="R1307" s="5">
        <f t="shared" si="1521"/>
        <v>4.4129817907569781E-4</v>
      </c>
      <c r="S1307" s="5">
        <f t="shared" si="1522"/>
        <v>5.7047094815487987E-3</v>
      </c>
      <c r="T1307" s="5">
        <f t="shared" si="1523"/>
        <v>2.3769622839786661E-2</v>
      </c>
      <c r="U1307" s="5">
        <f t="shared" si="1524"/>
        <v>2.2438707210369105E-3</v>
      </c>
      <c r="V1307" s="5">
        <f t="shared" si="1525"/>
        <v>1.5470272252326096E-3</v>
      </c>
      <c r="W1307" s="5">
        <f t="shared" si="1526"/>
        <v>8.3931598591178921E-2</v>
      </c>
      <c r="X1307" s="5">
        <f t="shared" si="1527"/>
        <v>4.0287167323765881E-2</v>
      </c>
      <c r="Y1307" s="5">
        <f t="shared" si="1528"/>
        <v>9.6689201577038111E-3</v>
      </c>
      <c r="Z1307" s="5">
        <f t="shared" si="1529"/>
        <v>7.0607708652111638E-5</v>
      </c>
      <c r="AA1307" s="5">
        <f t="shared" si="1530"/>
        <v>3.5901931536590562E-4</v>
      </c>
      <c r="AB1307" s="5">
        <f t="shared" si="1531"/>
        <v>9.1275351704780765E-4</v>
      </c>
      <c r="AC1307" s="5">
        <f t="shared" si="1532"/>
        <v>2.3598527661844085E-4</v>
      </c>
      <c r="AD1307" s="5">
        <f t="shared" si="1533"/>
        <v>0.10669183874893341</v>
      </c>
      <c r="AE1307" s="5">
        <f t="shared" si="1534"/>
        <v>5.1212082599488035E-2</v>
      </c>
      <c r="AF1307" s="5">
        <f t="shared" si="1535"/>
        <v>1.2290899823877129E-2</v>
      </c>
      <c r="AG1307" s="5">
        <f t="shared" si="1536"/>
        <v>1.9665439718203402E-3</v>
      </c>
      <c r="AH1307" s="5">
        <f t="shared" si="1537"/>
        <v>8.4729250382533969E-6</v>
      </c>
      <c r="AI1307" s="5">
        <f t="shared" si="1538"/>
        <v>4.3082317843908675E-5</v>
      </c>
      <c r="AJ1307" s="5">
        <f t="shared" si="1539"/>
        <v>1.0953042204573692E-4</v>
      </c>
      <c r="AK1307" s="5">
        <f t="shared" si="1540"/>
        <v>1.8564326702791317E-4</v>
      </c>
      <c r="AL1307" s="5">
        <f t="shared" si="1541"/>
        <v>2.303837445024769E-5</v>
      </c>
      <c r="AM1307" s="5">
        <f t="shared" si="1542"/>
        <v>0.10849928891333911</v>
      </c>
      <c r="AN1307" s="5">
        <f t="shared" si="1543"/>
        <v>5.2079658678402772E-2</v>
      </c>
      <c r="AO1307" s="5">
        <f t="shared" si="1544"/>
        <v>1.2499118082816667E-2</v>
      </c>
      <c r="AP1307" s="5">
        <f t="shared" si="1545"/>
        <v>1.9998588932506663E-3</v>
      </c>
      <c r="AQ1307" s="5">
        <f t="shared" si="1546"/>
        <v>2.3998306719007998E-4</v>
      </c>
      <c r="AR1307" s="5">
        <f t="shared" si="1547"/>
        <v>8.1340080367232654E-7</v>
      </c>
      <c r="AS1307" s="5">
        <f t="shared" si="1548"/>
        <v>4.1359025130152354E-6</v>
      </c>
      <c r="AT1307" s="5">
        <f t="shared" si="1549"/>
        <v>1.0514920516390751E-5</v>
      </c>
      <c r="AU1307" s="5">
        <f t="shared" si="1550"/>
        <v>1.7821753634679674E-5</v>
      </c>
      <c r="AV1307" s="5">
        <f t="shared" si="1551"/>
        <v>2.2654586555370335E-5</v>
      </c>
      <c r="AW1307" s="5">
        <f t="shared" si="1552"/>
        <v>1.5619109358203529E-6</v>
      </c>
      <c r="AX1307" s="5">
        <f t="shared" si="1553"/>
        <v>9.1947799012711232E-2</v>
      </c>
      <c r="AY1307" s="5">
        <f t="shared" si="1554"/>
        <v>4.4134943526101388E-2</v>
      </c>
      <c r="AZ1307" s="5">
        <f t="shared" si="1555"/>
        <v>1.0592386446264333E-2</v>
      </c>
      <c r="BA1307" s="5">
        <f t="shared" si="1556"/>
        <v>1.6947818314022932E-3</v>
      </c>
      <c r="BB1307" s="5">
        <f t="shared" si="1557"/>
        <v>2.033738197682752E-4</v>
      </c>
      <c r="BC1307" s="5">
        <f t="shared" si="1558"/>
        <v>1.9523886697754428E-5</v>
      </c>
      <c r="BD1307" s="5">
        <f t="shared" si="1559"/>
        <v>6.5072064293786055E-8</v>
      </c>
      <c r="BE1307" s="5">
        <f t="shared" si="1560"/>
        <v>3.3087220104121846E-7</v>
      </c>
      <c r="BF1307" s="5">
        <f t="shared" si="1561"/>
        <v>8.411936413112592E-7</v>
      </c>
      <c r="BG1307" s="5">
        <f t="shared" si="1562"/>
        <v>1.4257402907743723E-6</v>
      </c>
      <c r="BH1307" s="5">
        <f t="shared" si="1563"/>
        <v>1.8123669244296249E-6</v>
      </c>
      <c r="BI1307" s="5">
        <f t="shared" si="1564"/>
        <v>1.8430699560198132E-6</v>
      </c>
      <c r="BJ1307" s="8">
        <f t="shared" si="1565"/>
        <v>0.72272748225083328</v>
      </c>
      <c r="BK1307" s="8">
        <f t="shared" si="1566"/>
        <v>6.4825878581637381E-2</v>
      </c>
      <c r="BL1307" s="8">
        <f t="shared" si="1567"/>
        <v>6.2046719563985386E-3</v>
      </c>
      <c r="BM1307" s="8">
        <f t="shared" si="1568"/>
        <v>0.66523695155644436</v>
      </c>
      <c r="BN1307" s="8">
        <f t="shared" si="1569"/>
        <v>8.4458307325911267E-2</v>
      </c>
    </row>
    <row r="1308" spans="1:66" x14ac:dyDescent="0.25">
      <c r="A1308" t="s">
        <v>19</v>
      </c>
      <c r="B1308" t="s">
        <v>21</v>
      </c>
      <c r="C1308" t="s">
        <v>243</v>
      </c>
      <c r="D1308" s="7" t="s">
        <v>532</v>
      </c>
      <c r="E1308">
        <f>VLOOKUP(A1308,home!$A$2:$E$405,3,FALSE)</f>
        <v>1.4750000000000001</v>
      </c>
      <c r="F1308">
        <f>VLOOKUP(B1308,home!$B$2:$E$405,3,FALSE)</f>
        <v>1.0168999999999999</v>
      </c>
      <c r="G1308">
        <f>VLOOKUP(C1308,away!$B$2:$E$405,4,FALSE)</f>
        <v>1.3559000000000001</v>
      </c>
      <c r="H1308">
        <f>VLOOKUP(A1308,away!$A$2:$E$405,3,FALSE)</f>
        <v>1.5625</v>
      </c>
      <c r="I1308">
        <f>VLOOKUP(C1308,away!$B$2:$E$405,3,FALSE)</f>
        <v>0.64</v>
      </c>
      <c r="J1308">
        <f>VLOOKUP(B1308,home!$B$2:$E$405,4,FALSE)</f>
        <v>1.6</v>
      </c>
      <c r="K1308" s="3">
        <f t="shared" si="1514"/>
        <v>2.03375169725</v>
      </c>
      <c r="L1308" s="3">
        <f t="shared" si="1515"/>
        <v>1.6</v>
      </c>
      <c r="M1308" s="5">
        <f t="shared" si="1516"/>
        <v>2.6416890090343609E-2</v>
      </c>
      <c r="N1308" s="5">
        <f t="shared" si="1517"/>
        <v>5.3725395057303019E-2</v>
      </c>
      <c r="O1308" s="5">
        <f t="shared" si="1518"/>
        <v>4.2267024144549782E-2</v>
      </c>
      <c r="P1308" s="5">
        <f t="shared" si="1519"/>
        <v>8.5960632091684849E-2</v>
      </c>
      <c r="Q1308" s="5">
        <f t="shared" si="1520"/>
        <v>5.4632056691608415E-2</v>
      </c>
      <c r="R1308" s="5">
        <f t="shared" si="1521"/>
        <v>3.3813619315639837E-2</v>
      </c>
      <c r="S1308" s="5">
        <f t="shared" si="1522"/>
        <v>6.99290325652588E-2</v>
      </c>
      <c r="T1308" s="5">
        <f t="shared" si="1523"/>
        <v>8.7411290706573483E-2</v>
      </c>
      <c r="U1308" s="5">
        <f t="shared" si="1524"/>
        <v>6.8768505673347899E-2</v>
      </c>
      <c r="V1308" s="5">
        <f t="shared" si="1525"/>
        <v>2.528325131851477E-2</v>
      </c>
      <c r="W1308" s="5">
        <f t="shared" si="1526"/>
        <v>3.7036012673605602E-2</v>
      </c>
      <c r="X1308" s="5">
        <f t="shared" si="1527"/>
        <v>5.9257620277768978E-2</v>
      </c>
      <c r="Y1308" s="5">
        <f t="shared" si="1528"/>
        <v>4.7406096222215199E-2</v>
      </c>
      <c r="Z1308" s="5">
        <f t="shared" si="1529"/>
        <v>1.8033930301674578E-2</v>
      </c>
      <c r="AA1308" s="5">
        <f t="shared" si="1530"/>
        <v>3.6676536359118876E-2</v>
      </c>
      <c r="AB1308" s="5">
        <f t="shared" si="1531"/>
        <v>3.7295484034804691E-2</v>
      </c>
      <c r="AC1308" s="5">
        <f t="shared" si="1532"/>
        <v>5.1419855281027698E-3</v>
      </c>
      <c r="AD1308" s="5">
        <f t="shared" si="1533"/>
        <v>1.8830513408579476E-2</v>
      </c>
      <c r="AE1308" s="5">
        <f t="shared" si="1534"/>
        <v>3.0128821453727167E-2</v>
      </c>
      <c r="AF1308" s="5">
        <f t="shared" si="1535"/>
        <v>2.410305716298174E-2</v>
      </c>
      <c r="AG1308" s="5">
        <f t="shared" si="1536"/>
        <v>1.2854963820256927E-2</v>
      </c>
      <c r="AH1308" s="5">
        <f t="shared" si="1537"/>
        <v>7.2135721206698297E-3</v>
      </c>
      <c r="AI1308" s="5">
        <f t="shared" si="1538"/>
        <v>1.4670614543647547E-2</v>
      </c>
      <c r="AJ1308" s="5">
        <f t="shared" si="1539"/>
        <v>1.4918193613921873E-2</v>
      </c>
      <c r="AK1308" s="5">
        <f t="shared" si="1540"/>
        <v>1.0113300527405906E-2</v>
      </c>
      <c r="AL1308" s="5">
        <f t="shared" si="1541"/>
        <v>6.6928139488089261E-4</v>
      </c>
      <c r="AM1308" s="5">
        <f t="shared" si="1542"/>
        <v>7.6593177209574818E-3</v>
      </c>
      <c r="AN1308" s="5">
        <f t="shared" si="1543"/>
        <v>1.2254908353531973E-2</v>
      </c>
      <c r="AO1308" s="5">
        <f t="shared" si="1544"/>
        <v>9.8039266828255818E-3</v>
      </c>
      <c r="AP1308" s="5">
        <f t="shared" si="1545"/>
        <v>5.2287608975069757E-3</v>
      </c>
      <c r="AQ1308" s="5">
        <f t="shared" si="1546"/>
        <v>2.0915043590027898E-3</v>
      </c>
      <c r="AR1308" s="5">
        <f t="shared" si="1547"/>
        <v>2.3083430786143451E-3</v>
      </c>
      <c r="AS1308" s="5">
        <f t="shared" si="1548"/>
        <v>4.6945966539672142E-3</v>
      </c>
      <c r="AT1308" s="5">
        <f t="shared" si="1549"/>
        <v>4.7738219564549987E-3</v>
      </c>
      <c r="AU1308" s="5">
        <f t="shared" si="1550"/>
        <v>3.236256168769889E-3</v>
      </c>
      <c r="AV1308" s="5">
        <f t="shared" si="1551"/>
        <v>1.6454353689928859E-3</v>
      </c>
      <c r="AW1308" s="5">
        <f t="shared" si="1552"/>
        <v>6.0495652123416136E-5</v>
      </c>
      <c r="AX1308" s="5">
        <f t="shared" si="1553"/>
        <v>2.5961917357957115E-3</v>
      </c>
      <c r="AY1308" s="5">
        <f t="shared" si="1554"/>
        <v>4.1539067772731397E-3</v>
      </c>
      <c r="AZ1308" s="5">
        <f t="shared" si="1555"/>
        <v>3.3231254218185125E-3</v>
      </c>
      <c r="BA1308" s="5">
        <f t="shared" si="1556"/>
        <v>1.7723335583032065E-3</v>
      </c>
      <c r="BB1308" s="5">
        <f t="shared" si="1557"/>
        <v>7.0893342332128246E-4</v>
      </c>
      <c r="BC1308" s="5">
        <f t="shared" si="1558"/>
        <v>2.2685869546281034E-4</v>
      </c>
      <c r="BD1308" s="5">
        <f t="shared" si="1559"/>
        <v>6.1555815429715913E-4</v>
      </c>
      <c r="BE1308" s="5">
        <f t="shared" si="1560"/>
        <v>1.2518924410579247E-3</v>
      </c>
      <c r="BF1308" s="5">
        <f t="shared" si="1561"/>
        <v>1.2730191883880005E-3</v>
      </c>
      <c r="BG1308" s="5">
        <f t="shared" si="1562"/>
        <v>8.6300164500530444E-4</v>
      </c>
      <c r="BH1308" s="5">
        <f t="shared" si="1563"/>
        <v>4.3878276506476992E-4</v>
      </c>
      <c r="BI1308" s="5">
        <f t="shared" si="1564"/>
        <v>1.7847503863490486E-4</v>
      </c>
      <c r="BJ1308" s="8">
        <f t="shared" si="1565"/>
        <v>0.47520559510041938</v>
      </c>
      <c r="BK1308" s="8">
        <f t="shared" si="1566"/>
        <v>0.21755497976605884</v>
      </c>
      <c r="BL1308" s="8">
        <f t="shared" si="1567"/>
        <v>0.28701603279235355</v>
      </c>
      <c r="BM1308" s="8">
        <f t="shared" si="1568"/>
        <v>0.69690150944422746</v>
      </c>
      <c r="BN1308" s="8">
        <f t="shared" si="1569"/>
        <v>0.29681561739112949</v>
      </c>
    </row>
    <row r="1309" spans="1:66" x14ac:dyDescent="0.25">
      <c r="A1309" t="s">
        <v>448</v>
      </c>
      <c r="B1309" t="s">
        <v>458</v>
      </c>
      <c r="C1309" t="s">
        <v>452</v>
      </c>
      <c r="D1309" s="7" t="s">
        <v>532</v>
      </c>
      <c r="E1309">
        <f>VLOOKUP(A1309,home!$A$2:$E$405,3,FALSE)</f>
        <v>1.2285999999999999</v>
      </c>
      <c r="F1309">
        <f>VLOOKUP(B1309,home!$B$2:$E$405,3,FALSE)</f>
        <v>1.6278999999999999</v>
      </c>
      <c r="G1309">
        <f>VLOOKUP(C1309,away!$B$2:$E$405,4,FALSE)</f>
        <v>0.40699999999999997</v>
      </c>
      <c r="H1309">
        <f>VLOOKUP(A1309,away!$A$2:$E$405,3,FALSE)</f>
        <v>0.9143</v>
      </c>
      <c r="I1309">
        <f>VLOOKUP(C1309,away!$B$2:$E$405,3,FALSE)</f>
        <v>1.0936999999999999</v>
      </c>
      <c r="J1309">
        <f>VLOOKUP(B1309,home!$B$2:$E$405,4,FALSE)</f>
        <v>0.72919999999999996</v>
      </c>
      <c r="K1309" s="3">
        <f t="shared" si="1514"/>
        <v>0.81401544157999994</v>
      </c>
      <c r="L1309" s="3">
        <f t="shared" si="1515"/>
        <v>0.72917805837199989</v>
      </c>
      <c r="M1309" s="5">
        <f t="shared" si="1516"/>
        <v>0.21369756740371154</v>
      </c>
      <c r="N1309" s="5">
        <f t="shared" si="1517"/>
        <v>0.17395311969470403</v>
      </c>
      <c r="O1309" s="5">
        <f t="shared" si="1518"/>
        <v>0.15582357727825796</v>
      </c>
      <c r="P1309" s="5">
        <f t="shared" si="1519"/>
        <v>0.12684279806673637</v>
      </c>
      <c r="Q1309" s="5">
        <f t="shared" si="1520"/>
        <v>7.0800262771251538E-2</v>
      </c>
      <c r="R1309" s="5">
        <f t="shared" si="1521"/>
        <v>5.6811566764169694E-2</v>
      </c>
      <c r="S1309" s="5">
        <f t="shared" si="1522"/>
        <v>1.8822272542536465E-2</v>
      </c>
      <c r="T1309" s="5">
        <f t="shared" si="1523"/>
        <v>5.1625998139768592E-2</v>
      </c>
      <c r="U1309" s="5">
        <f t="shared" si="1524"/>
        <v>4.6245492606387238E-2</v>
      </c>
      <c r="V1309" s="5">
        <f t="shared" si="1525"/>
        <v>1.2413543870933828E-3</v>
      </c>
      <c r="W1309" s="5">
        <f t="shared" si="1526"/>
        <v>1.9210835721240122E-2</v>
      </c>
      <c r="X1309" s="5">
        <f t="shared" si="1527"/>
        <v>1.4008119890917331E-2</v>
      </c>
      <c r="Y1309" s="5">
        <f t="shared" si="1528"/>
        <v>5.1072068317506436E-3</v>
      </c>
      <c r="Z1309" s="5">
        <f t="shared" si="1529"/>
        <v>1.3808582648722837E-2</v>
      </c>
      <c r="AA1309" s="5">
        <f t="shared" si="1530"/>
        <v>1.1240399502394043E-2</v>
      </c>
      <c r="AB1309" s="5">
        <f t="shared" si="1531"/>
        <v>4.5749293822384494E-3</v>
      </c>
      <c r="AC1309" s="5">
        <f t="shared" si="1532"/>
        <v>4.6051314997505344E-5</v>
      </c>
      <c r="AD1309" s="5">
        <f t="shared" si="1533"/>
        <v>3.9094792306865276E-3</v>
      </c>
      <c r="AE1309" s="5">
        <f t="shared" si="1534"/>
        <v>2.8507064746776624E-3</v>
      </c>
      <c r="AF1309" s="5">
        <f t="shared" si="1535"/>
        <v>1.0393363060969729E-3</v>
      </c>
      <c r="AG1309" s="5">
        <f t="shared" si="1536"/>
        <v>2.5262040989177249E-4</v>
      </c>
      <c r="AH1309" s="5">
        <f t="shared" si="1537"/>
        <v>2.5172288711662509E-3</v>
      </c>
      <c r="AI1309" s="5">
        <f t="shared" si="1538"/>
        <v>2.04906317112032E-3</v>
      </c>
      <c r="AJ1309" s="5">
        <f t="shared" si="1539"/>
        <v>8.3398453103241126E-4</v>
      </c>
      <c r="AK1309" s="5">
        <f t="shared" si="1540"/>
        <v>2.2629209543307917E-4</v>
      </c>
      <c r="AL1309" s="5">
        <f t="shared" si="1541"/>
        <v>1.0933727921948804E-6</v>
      </c>
      <c r="AM1309" s="5">
        <f t="shared" si="1542"/>
        <v>6.3647529246302662E-4</v>
      </c>
      <c r="AN1309" s="5">
        <f t="shared" si="1543"/>
        <v>4.6410381795994056E-4</v>
      </c>
      <c r="AO1309" s="5">
        <f t="shared" si="1544"/>
        <v>1.6920716043153071E-4</v>
      </c>
      <c r="AP1309" s="5">
        <f t="shared" si="1545"/>
        <v>4.1127382902034367E-5</v>
      </c>
      <c r="AQ1309" s="5">
        <f t="shared" si="1546"/>
        <v>7.4972963026067997E-6</v>
      </c>
      <c r="AR1309" s="5">
        <f t="shared" si="1547"/>
        <v>3.6710161215098972E-4</v>
      </c>
      <c r="AS1309" s="5">
        <f t="shared" si="1548"/>
        <v>2.9882638091981769E-4</v>
      </c>
      <c r="AT1309" s="5">
        <f t="shared" si="1549"/>
        <v>1.2162464421009934E-4</v>
      </c>
      <c r="AU1309" s="5">
        <f t="shared" si="1550"/>
        <v>3.3001446154564808E-5</v>
      </c>
      <c r="AV1309" s="5">
        <f t="shared" si="1551"/>
        <v>6.7159216910716636E-6</v>
      </c>
      <c r="AW1309" s="5">
        <f t="shared" si="1552"/>
        <v>1.8027354418181635E-8</v>
      </c>
      <c r="AX1309" s="5">
        <f t="shared" si="1553"/>
        <v>8.6350119374841675E-5</v>
      </c>
      <c r="AY1309" s="5">
        <f t="shared" si="1554"/>
        <v>6.2964612385937467E-5</v>
      </c>
      <c r="AZ1309" s="5">
        <f t="shared" si="1555"/>
        <v>2.2956206902861721E-5</v>
      </c>
      <c r="BA1309" s="5">
        <f t="shared" si="1556"/>
        <v>5.5797207923382052E-6</v>
      </c>
      <c r="BB1309" s="5">
        <f t="shared" si="1557"/>
        <v>1.0171524934037621E-6</v>
      </c>
      <c r="BC1309" s="5">
        <f t="shared" si="1558"/>
        <v>1.4833705604167879E-7</v>
      </c>
      <c r="BD1309" s="5">
        <f t="shared" si="1559"/>
        <v>4.4613740128914917E-5</v>
      </c>
      <c r="BE1309" s="5">
        <f t="shared" si="1560"/>
        <v>3.6316273371574031E-5</v>
      </c>
      <c r="BF1309" s="5">
        <f t="shared" si="1561"/>
        <v>1.4781003652550914E-5</v>
      </c>
      <c r="BG1309" s="5">
        <f t="shared" si="1562"/>
        <v>4.010655071742275E-6</v>
      </c>
      <c r="BH1309" s="5">
        <f t="shared" si="1563"/>
        <v>8.1618378981233845E-7</v>
      </c>
      <c r="BI1309" s="5">
        <f t="shared" si="1564"/>
        <v>1.3287724161490575E-7</v>
      </c>
      <c r="BJ1309" s="8">
        <f t="shared" si="1565"/>
        <v>0.34425511257004965</v>
      </c>
      <c r="BK1309" s="8">
        <f t="shared" si="1566"/>
        <v>0.36071410170025342</v>
      </c>
      <c r="BL1309" s="8">
        <f t="shared" si="1567"/>
        <v>0.28125047494058214</v>
      </c>
      <c r="BM1309" s="8">
        <f t="shared" si="1568"/>
        <v>0.20203643329574558</v>
      </c>
      <c r="BN1309" s="8">
        <f t="shared" si="1569"/>
        <v>0.79792889197883099</v>
      </c>
    </row>
    <row r="1310" spans="1:66" x14ac:dyDescent="0.25">
      <c r="A1310" t="s">
        <v>448</v>
      </c>
      <c r="B1310" t="s">
        <v>450</v>
      </c>
      <c r="C1310" t="s">
        <v>460</v>
      </c>
      <c r="D1310" s="7" t="s">
        <v>532</v>
      </c>
      <c r="E1310">
        <f>VLOOKUP(A1310,home!$A$2:$E$405,3,FALSE)</f>
        <v>1.2285999999999999</v>
      </c>
      <c r="F1310">
        <f>VLOOKUP(B1310,home!$B$2:$E$405,3,FALSE)</f>
        <v>0</v>
      </c>
      <c r="G1310">
        <f>VLOOKUP(C1310,away!$B$2:$E$405,4,FALSE)</f>
        <v>1.2209000000000001</v>
      </c>
      <c r="H1310">
        <f>VLOOKUP(A1310,away!$A$2:$E$405,3,FALSE)</f>
        <v>0.9143</v>
      </c>
      <c r="I1310">
        <f>VLOOKUP(C1310,away!$B$2:$E$405,3,FALSE)</f>
        <v>1.6406000000000001</v>
      </c>
      <c r="J1310">
        <f>VLOOKUP(B1310,home!$B$2:$E$405,4,FALSE)</f>
        <v>1.0936999999999999</v>
      </c>
      <c r="K1310" s="3">
        <f t="shared" si="1514"/>
        <v>0</v>
      </c>
      <c r="L1310" s="3">
        <f t="shared" si="1515"/>
        <v>1.6405506343459999</v>
      </c>
      <c r="M1310" s="5">
        <f t="shared" si="1516"/>
        <v>0.1938732596189694</v>
      </c>
      <c r="N1310" s="5">
        <f t="shared" si="1517"/>
        <v>0</v>
      </c>
      <c r="O1310" s="5">
        <f t="shared" si="1518"/>
        <v>0.31805889905062701</v>
      </c>
      <c r="P1310" s="5">
        <f t="shared" si="1519"/>
        <v>0</v>
      </c>
      <c r="Q1310" s="5">
        <f t="shared" si="1520"/>
        <v>0</v>
      </c>
      <c r="R1310" s="5">
        <f t="shared" si="1521"/>
        <v>0.2608958642984483</v>
      </c>
      <c r="S1310" s="5">
        <f t="shared" si="1522"/>
        <v>0</v>
      </c>
      <c r="T1310" s="5">
        <f t="shared" si="1523"/>
        <v>0</v>
      </c>
      <c r="U1310" s="5">
        <f t="shared" si="1524"/>
        <v>0</v>
      </c>
      <c r="V1310" s="5">
        <f t="shared" si="1525"/>
        <v>0</v>
      </c>
      <c r="W1310" s="5">
        <f t="shared" si="1526"/>
        <v>0</v>
      </c>
      <c r="X1310" s="5">
        <f t="shared" si="1527"/>
        <v>0</v>
      </c>
      <c r="Y1310" s="5">
        <f t="shared" si="1528"/>
        <v>0</v>
      </c>
      <c r="Z1310" s="5">
        <f t="shared" si="1529"/>
        <v>0.1426709585576891</v>
      </c>
      <c r="AA1310" s="5">
        <f t="shared" si="1530"/>
        <v>0</v>
      </c>
      <c r="AB1310" s="5">
        <f t="shared" si="1531"/>
        <v>0</v>
      </c>
      <c r="AC1310" s="5">
        <f t="shared" si="1532"/>
        <v>0</v>
      </c>
      <c r="AD1310" s="5">
        <f t="shared" si="1533"/>
        <v>0</v>
      </c>
      <c r="AE1310" s="5">
        <f t="shared" si="1534"/>
        <v>0</v>
      </c>
      <c r="AF1310" s="5">
        <f t="shared" si="1535"/>
        <v>0</v>
      </c>
      <c r="AG1310" s="5">
        <f t="shared" si="1536"/>
        <v>0</v>
      </c>
      <c r="AH1310" s="5">
        <f t="shared" si="1537"/>
        <v>5.8514732891142167E-2</v>
      </c>
      <c r="AI1310" s="5">
        <f t="shared" si="1538"/>
        <v>0</v>
      </c>
      <c r="AJ1310" s="5">
        <f t="shared" si="1539"/>
        <v>0</v>
      </c>
      <c r="AK1310" s="5">
        <f t="shared" si="1540"/>
        <v>0</v>
      </c>
      <c r="AL1310" s="5">
        <f t="shared" si="1541"/>
        <v>0</v>
      </c>
      <c r="AM1310" s="5">
        <f t="shared" si="1542"/>
        <v>0</v>
      </c>
      <c r="AN1310" s="5">
        <f t="shared" si="1543"/>
        <v>0</v>
      </c>
      <c r="AO1310" s="5">
        <f t="shared" si="1544"/>
        <v>0</v>
      </c>
      <c r="AP1310" s="5">
        <f t="shared" si="1545"/>
        <v>0</v>
      </c>
      <c r="AQ1310" s="5">
        <f t="shared" si="1546"/>
        <v>0</v>
      </c>
      <c r="AR1310" s="5">
        <f t="shared" si="1547"/>
        <v>1.9199276432629985E-2</v>
      </c>
      <c r="AS1310" s="5">
        <f t="shared" si="1548"/>
        <v>0</v>
      </c>
      <c r="AT1310" s="5">
        <f t="shared" si="1549"/>
        <v>0</v>
      </c>
      <c r="AU1310" s="5">
        <f t="shared" si="1550"/>
        <v>0</v>
      </c>
      <c r="AV1310" s="5">
        <f t="shared" si="1551"/>
        <v>0</v>
      </c>
      <c r="AW1310" s="5">
        <f t="shared" si="1552"/>
        <v>0</v>
      </c>
      <c r="AX1310" s="5">
        <f t="shared" si="1553"/>
        <v>0</v>
      </c>
      <c r="AY1310" s="5">
        <f t="shared" si="1554"/>
        <v>0</v>
      </c>
      <c r="AZ1310" s="5">
        <f t="shared" si="1555"/>
        <v>0</v>
      </c>
      <c r="BA1310" s="5">
        <f t="shared" si="1556"/>
        <v>0</v>
      </c>
      <c r="BB1310" s="5">
        <f t="shared" si="1557"/>
        <v>0</v>
      </c>
      <c r="BC1310" s="5">
        <f t="shared" si="1558"/>
        <v>0</v>
      </c>
      <c r="BD1310" s="5">
        <f t="shared" si="1559"/>
        <v>5.2495641884225596E-3</v>
      </c>
      <c r="BE1310" s="5">
        <f t="shared" si="1560"/>
        <v>0</v>
      </c>
      <c r="BF1310" s="5">
        <f t="shared" si="1561"/>
        <v>0</v>
      </c>
      <c r="BG1310" s="5">
        <f t="shared" si="1562"/>
        <v>0</v>
      </c>
      <c r="BH1310" s="5">
        <f t="shared" si="1563"/>
        <v>0</v>
      </c>
      <c r="BI1310" s="5">
        <f t="shared" si="1564"/>
        <v>0</v>
      </c>
      <c r="BJ1310" s="8">
        <f t="shared" si="1565"/>
        <v>0</v>
      </c>
      <c r="BK1310" s="8">
        <f t="shared" si="1566"/>
        <v>0.1938732596189694</v>
      </c>
      <c r="BL1310" s="8">
        <f t="shared" si="1567"/>
        <v>0.66191833686127</v>
      </c>
      <c r="BM1310" s="8">
        <f t="shared" si="1568"/>
        <v>0.22563453206988382</v>
      </c>
      <c r="BN1310" s="8">
        <f t="shared" si="1569"/>
        <v>0.77282802296804465</v>
      </c>
    </row>
    <row r="1311" spans="1:66" x14ac:dyDescent="0.25">
      <c r="A1311" t="s">
        <v>448</v>
      </c>
      <c r="B1311" t="s">
        <v>451</v>
      </c>
      <c r="C1311" t="s">
        <v>456</v>
      </c>
      <c r="D1311" s="7" t="s">
        <v>532</v>
      </c>
      <c r="E1311">
        <f>VLOOKUP(A1311,home!$A$2:$E$405,3,FALSE)</f>
        <v>1.2285999999999999</v>
      </c>
      <c r="F1311">
        <f>VLOOKUP(B1311,home!$B$2:$E$405,3,FALSE)</f>
        <v>1.4244000000000001</v>
      </c>
      <c r="G1311">
        <f>VLOOKUP(C1311,away!$B$2:$E$405,4,FALSE)</f>
        <v>0.54259999999999997</v>
      </c>
      <c r="H1311">
        <f>VLOOKUP(A1311,away!$A$2:$E$405,3,FALSE)</f>
        <v>0.9143</v>
      </c>
      <c r="I1311">
        <f>VLOOKUP(C1311,away!$B$2:$E$405,3,FALSE)</f>
        <v>2.1875</v>
      </c>
      <c r="J1311">
        <f>VLOOKUP(B1311,home!$B$2:$E$405,4,FALSE)</f>
        <v>0.27339999999999998</v>
      </c>
      <c r="K1311" s="3">
        <f t="shared" si="1514"/>
        <v>0.94955967998399993</v>
      </c>
      <c r="L1311" s="3">
        <f t="shared" si="1515"/>
        <v>0.54680854374999999</v>
      </c>
      <c r="M1311" s="5">
        <f t="shared" si="1516"/>
        <v>0.2239419922722804</v>
      </c>
      <c r="N1311" s="5">
        <f t="shared" si="1517"/>
        <v>0.21264628651704592</v>
      </c>
      <c r="O1311" s="5">
        <f t="shared" si="1518"/>
        <v>0.12245339467887939</v>
      </c>
      <c r="P1311" s="5">
        <f t="shared" si="1519"/>
        <v>0.11627680626423113</v>
      </c>
      <c r="Q1311" s="5">
        <f t="shared" si="1520"/>
        <v>0.10096016988745604</v>
      </c>
      <c r="R1311" s="5">
        <f t="shared" si="1521"/>
        <v>3.3479281210801015E-2</v>
      </c>
      <c r="S1311" s="5">
        <f t="shared" si="1522"/>
        <v>1.5093524374127719E-2</v>
      </c>
      <c r="T1311" s="5">
        <f t="shared" si="1523"/>
        <v>5.5205883472912436E-2</v>
      </c>
      <c r="U1311" s="5">
        <f t="shared" si="1524"/>
        <v>3.1790575552622546E-2</v>
      </c>
      <c r="V1311" s="5">
        <f t="shared" si="1525"/>
        <v>8.707745110871027E-4</v>
      </c>
      <c r="W1311" s="5">
        <f t="shared" si="1526"/>
        <v>3.1955902203154342E-2</v>
      </c>
      <c r="X1311" s="5">
        <f t="shared" si="1527"/>
        <v>1.7473760347924243E-2</v>
      </c>
      <c r="Y1311" s="5">
        <f t="shared" si="1528"/>
        <v>4.7774007248424736E-3</v>
      </c>
      <c r="Z1311" s="5">
        <f t="shared" si="1529"/>
        <v>6.1022523348916143E-3</v>
      </c>
      <c r="AA1311" s="5">
        <f t="shared" si="1530"/>
        <v>5.794452774301297E-3</v>
      </c>
      <c r="AB1311" s="5">
        <f t="shared" si="1531"/>
        <v>2.7510893610239702E-3</v>
      </c>
      <c r="AC1311" s="5">
        <f t="shared" si="1532"/>
        <v>2.8258121137236143E-5</v>
      </c>
      <c r="AD1311" s="5">
        <f t="shared" si="1533"/>
        <v>7.5860090674068079E-3</v>
      </c>
      <c r="AE1311" s="5">
        <f t="shared" si="1534"/>
        <v>4.1480945710230125E-3</v>
      </c>
      <c r="AF1311" s="5">
        <f t="shared" si="1535"/>
        <v>1.134106775859187E-3</v>
      </c>
      <c r="AG1311" s="5">
        <f t="shared" si="1536"/>
        <v>2.0671309152152327E-4</v>
      </c>
      <c r="AH1311" s="5">
        <f t="shared" si="1537"/>
        <v>8.3419092820928001E-4</v>
      </c>
      <c r="AI1311" s="5">
        <f t="shared" si="1538"/>
        <v>7.9211407083595961E-4</v>
      </c>
      <c r="AJ1311" s="5">
        <f t="shared" si="1539"/>
        <v>3.7607979180690864E-4</v>
      </c>
      <c r="AK1311" s="5">
        <f t="shared" si="1540"/>
        <v>1.1903673558553918E-4</v>
      </c>
      <c r="AL1311" s="5">
        <f t="shared" si="1541"/>
        <v>5.868955694331022E-7</v>
      </c>
      <c r="AM1311" s="5">
        <f t="shared" si="1542"/>
        <v>1.4406736684805066E-3</v>
      </c>
      <c r="AN1311" s="5">
        <f t="shared" si="1543"/>
        <v>7.8777267068079601E-4</v>
      </c>
      <c r="AO1311" s="5">
        <f t="shared" si="1544"/>
        <v>2.1538041343050716E-4</v>
      </c>
      <c r="AP1311" s="5">
        <f t="shared" si="1545"/>
        <v>3.9257283406736197E-5</v>
      </c>
      <c r="AQ1311" s="5">
        <f t="shared" si="1546"/>
        <v>5.3665544928046128E-6</v>
      </c>
      <c r="AR1311" s="5">
        <f t="shared" si="1547"/>
        <v>9.1228545332715455E-5</v>
      </c>
      <c r="AS1311" s="5">
        <f t="shared" si="1548"/>
        <v>8.6626948311539111E-5</v>
      </c>
      <c r="AT1311" s="5">
        <f t="shared" si="1549"/>
        <v>4.1128728658347788E-5</v>
      </c>
      <c r="AU1311" s="5">
        <f t="shared" si="1550"/>
        <v>1.30180608076565E-5</v>
      </c>
      <c r="AV1311" s="5">
        <f t="shared" si="1551"/>
        <v>3.0903564136326386E-6</v>
      </c>
      <c r="AW1311" s="5">
        <f t="shared" si="1552"/>
        <v>8.4647841329939622E-9</v>
      </c>
      <c r="AX1311" s="5">
        <f t="shared" si="1553"/>
        <v>2.2800093793395404E-4</v>
      </c>
      <c r="AY1311" s="5">
        <f t="shared" si="1554"/>
        <v>1.2467286084529955E-4</v>
      </c>
      <c r="AZ1311" s="5">
        <f t="shared" si="1555"/>
        <v>3.4086092741982312E-5</v>
      </c>
      <c r="BA1311" s="5">
        <f t="shared" si="1556"/>
        <v>6.2128555781235989E-6</v>
      </c>
      <c r="BB1311" s="5">
        <f t="shared" si="1557"/>
        <v>8.493106278007071E-7</v>
      </c>
      <c r="BC1311" s="5">
        <f t="shared" si="1558"/>
        <v>9.2882061515820612E-8</v>
      </c>
      <c r="BD1311" s="5">
        <f t="shared" si="1559"/>
        <v>8.3140913369688317E-6</v>
      </c>
      <c r="BE1311" s="5">
        <f t="shared" si="1560"/>
        <v>7.8947259092898698E-6</v>
      </c>
      <c r="BF1311" s="5">
        <f t="shared" si="1561"/>
        <v>3.7482567039933405E-6</v>
      </c>
      <c r="BG1311" s="5">
        <f t="shared" si="1562"/>
        <v>1.186397812113933E-6</v>
      </c>
      <c r="BH1311" s="5">
        <f t="shared" si="1563"/>
        <v>2.8163888170115592E-7</v>
      </c>
      <c r="BI1311" s="5">
        <f t="shared" si="1564"/>
        <v>5.3486585275840267E-8</v>
      </c>
      <c r="BJ1311" s="8">
        <f t="shared" si="1565"/>
        <v>0.43897669218942603</v>
      </c>
      <c r="BK1311" s="8">
        <f t="shared" si="1566"/>
        <v>0.35633661529927824</v>
      </c>
      <c r="BL1311" s="8">
        <f t="shared" si="1567"/>
        <v>0.19864678634081911</v>
      </c>
      <c r="BM1311" s="8">
        <f t="shared" si="1568"/>
        <v>0.19017975093765996</v>
      </c>
      <c r="BN1311" s="8">
        <f t="shared" si="1569"/>
        <v>0.80975793083069392</v>
      </c>
    </row>
    <row r="1312" spans="1:66" x14ac:dyDescent="0.25">
      <c r="A1312" t="s">
        <v>22</v>
      </c>
      <c r="B1312" t="s">
        <v>250</v>
      </c>
      <c r="C1312" t="s">
        <v>254</v>
      </c>
      <c r="D1312" s="7" t="s">
        <v>532</v>
      </c>
      <c r="E1312">
        <f>VLOOKUP(A1312,home!$A$2:$E$405,3,FALSE)</f>
        <v>1.4</v>
      </c>
      <c r="F1312">
        <f>VLOOKUP(B1312,home!$B$2:$E$405,3,FALSE)</f>
        <v>1.1904999999999999</v>
      </c>
      <c r="G1312">
        <f>VLOOKUP(C1312,away!$B$2:$E$405,4,FALSE)</f>
        <v>1.4286000000000001</v>
      </c>
      <c r="H1312">
        <f>VLOOKUP(A1312,away!$A$2:$E$405,3,FALSE)</f>
        <v>1.0286</v>
      </c>
      <c r="I1312">
        <f>VLOOKUP(C1312,away!$B$2:$E$405,3,FALSE)</f>
        <v>0.97219999999999995</v>
      </c>
      <c r="J1312">
        <f>VLOOKUP(B1312,home!$B$2:$E$405,4,FALSE)</f>
        <v>0.97219999999999995</v>
      </c>
      <c r="K1312" s="3">
        <f t="shared" si="1514"/>
        <v>2.3810476199999999</v>
      </c>
      <c r="L1312" s="3">
        <f t="shared" si="1515"/>
        <v>0.97220478322399984</v>
      </c>
      <c r="M1312" s="5">
        <f t="shared" si="1516"/>
        <v>3.4970430996815308E-2</v>
      </c>
      <c r="N1312" s="5">
        <f t="shared" si="1517"/>
        <v>8.3266261495341318E-2</v>
      </c>
      <c r="O1312" s="5">
        <f t="shared" si="1518"/>
        <v>3.3998420286508672E-2</v>
      </c>
      <c r="P1312" s="5">
        <f t="shared" si="1519"/>
        <v>8.095185770695118E-2</v>
      </c>
      <c r="Q1312" s="5">
        <f t="shared" si="1520"/>
        <v>9.9130466879890064E-2</v>
      </c>
      <c r="R1312" s="5">
        <f t="shared" si="1521"/>
        <v>1.6526713412301799E-2</v>
      </c>
      <c r="S1312" s="5">
        <f t="shared" si="1522"/>
        <v>4.6848173438320366E-2</v>
      </c>
      <c r="T1312" s="5">
        <f t="shared" si="1523"/>
        <v>9.6375114063857403E-2</v>
      </c>
      <c r="U1312" s="5">
        <f t="shared" si="1524"/>
        <v>3.9350891636783271E-2</v>
      </c>
      <c r="V1312" s="5">
        <f t="shared" si="1525"/>
        <v>1.2049693164283885E-2</v>
      </c>
      <c r="W1312" s="5">
        <f t="shared" si="1526"/>
        <v>7.8678120744616997E-2</v>
      </c>
      <c r="X1312" s="5">
        <f t="shared" si="1527"/>
        <v>7.6491245322992049E-2</v>
      </c>
      <c r="Y1312" s="5">
        <f t="shared" si="1528"/>
        <v>3.7182577288886631E-2</v>
      </c>
      <c r="Z1312" s="5">
        <f t="shared" si="1529"/>
        <v>5.3557832768040149E-3</v>
      </c>
      <c r="AA1312" s="5">
        <f t="shared" si="1530"/>
        <v>1.2752375024469999E-2</v>
      </c>
      <c r="AB1312" s="5">
        <f t="shared" si="1531"/>
        <v>1.518200610068087E-2</v>
      </c>
      <c r="AC1312" s="5">
        <f t="shared" si="1532"/>
        <v>1.7433389771067649E-3</v>
      </c>
      <c r="AD1312" s="5">
        <f t="shared" si="1533"/>
        <v>4.6834088036260733E-2</v>
      </c>
      <c r="AE1312" s="5">
        <f t="shared" si="1534"/>
        <v>4.5532324406786583E-2</v>
      </c>
      <c r="AF1312" s="5">
        <f t="shared" si="1535"/>
        <v>2.213337178979239E-2</v>
      </c>
      <c r="AG1312" s="5">
        <f t="shared" si="1536"/>
        <v>7.1727233076371039E-3</v>
      </c>
      <c r="AH1312" s="5">
        <f t="shared" si="1537"/>
        <v>1.3017295299049924E-3</v>
      </c>
      <c r="AI1312" s="5">
        <f t="shared" si="1538"/>
        <v>3.0994799990640008E-3</v>
      </c>
      <c r="AJ1312" s="5">
        <f t="shared" si="1539"/>
        <v>3.6900047375044713E-3</v>
      </c>
      <c r="AK1312" s="5">
        <f t="shared" si="1540"/>
        <v>2.9286923326745816E-3</v>
      </c>
      <c r="AL1312" s="5">
        <f t="shared" si="1541"/>
        <v>1.6142383698111219E-4</v>
      </c>
      <c r="AM1312" s="5">
        <f t="shared" si="1542"/>
        <v>2.2302838770721811E-2</v>
      </c>
      <c r="AN1312" s="5">
        <f t="shared" si="1543"/>
        <v>2.1682926532369414E-2</v>
      </c>
      <c r="AO1312" s="5">
        <f t="shared" si="1544"/>
        <v>1.0540122444532059E-2</v>
      </c>
      <c r="AP1312" s="5">
        <f t="shared" si="1545"/>
        <v>3.4157191521135694E-3</v>
      </c>
      <c r="AQ1312" s="5">
        <f t="shared" si="1546"/>
        <v>8.3019462445865918E-4</v>
      </c>
      <c r="AR1312" s="5">
        <f t="shared" si="1547"/>
        <v>2.5310953508751255E-4</v>
      </c>
      <c r="AS1312" s="5">
        <f t="shared" si="1548"/>
        <v>6.0266585611942823E-4</v>
      </c>
      <c r="AT1312" s="5">
        <f t="shared" si="1549"/>
        <v>7.1748805118421362E-4</v>
      </c>
      <c r="AU1312" s="5">
        <f t="shared" si="1550"/>
        <v>5.694577388835366E-4</v>
      </c>
      <c r="AV1312" s="5">
        <f t="shared" si="1551"/>
        <v>3.3897649846480654E-4</v>
      </c>
      <c r="AW1312" s="5">
        <f t="shared" si="1552"/>
        <v>1.0379848147039739E-5</v>
      </c>
      <c r="AX1312" s="5">
        <f t="shared" si="1553"/>
        <v>8.8506868623784863E-3</v>
      </c>
      <c r="AY1312" s="5">
        <f t="shared" si="1554"/>
        <v>8.6046801024221783E-3</v>
      </c>
      <c r="AZ1312" s="5">
        <f t="shared" si="1555"/>
        <v>4.1827555768436083E-3</v>
      </c>
      <c r="BA1312" s="5">
        <f t="shared" si="1556"/>
        <v>1.3554983262880726E-3</v>
      </c>
      <c r="BB1312" s="5">
        <f t="shared" si="1557"/>
        <v>3.2945548911734752E-4</v>
      </c>
      <c r="BC1312" s="5">
        <f t="shared" si="1558"/>
        <v>6.4059640475857548E-5</v>
      </c>
      <c r="BD1312" s="5">
        <f t="shared" si="1559"/>
        <v>4.1012383448613735E-5</v>
      </c>
      <c r="BE1312" s="5">
        <f t="shared" si="1560"/>
        <v>9.7652438000849124E-5</v>
      </c>
      <c r="BF1312" s="5">
        <f t="shared" si="1561"/>
        <v>1.162575525445597E-4</v>
      </c>
      <c r="BG1312" s="5">
        <f t="shared" si="1562"/>
        <v>9.2271589597749595E-5</v>
      </c>
      <c r="BH1312" s="5">
        <f t="shared" si="1563"/>
        <v>5.49257622013346E-5</v>
      </c>
      <c r="BI1312" s="5">
        <f t="shared" si="1564"/>
        <v>2.6156171073234732E-5</v>
      </c>
      <c r="BJ1312" s="8">
        <f t="shared" si="1565"/>
        <v>0.6749552308577822</v>
      </c>
      <c r="BK1312" s="8">
        <f t="shared" si="1566"/>
        <v>0.18532959822288081</v>
      </c>
      <c r="BL1312" s="8">
        <f t="shared" si="1567"/>
        <v>0.1317402866364985</v>
      </c>
      <c r="BM1312" s="8">
        <f t="shared" si="1568"/>
        <v>0.63994244796188227</v>
      </c>
      <c r="BN1312" s="8">
        <f t="shared" si="1569"/>
        <v>0.34884415077780834</v>
      </c>
    </row>
    <row r="1313" spans="1:66" x14ac:dyDescent="0.25">
      <c r="A1313" t="s">
        <v>22</v>
      </c>
      <c r="B1313" t="s">
        <v>158</v>
      </c>
      <c r="C1313" t="s">
        <v>246</v>
      </c>
      <c r="D1313" s="7" t="s">
        <v>532</v>
      </c>
      <c r="E1313">
        <f>VLOOKUP(A1313,home!$A$2:$E$405,3,FALSE)</f>
        <v>1.4</v>
      </c>
      <c r="F1313">
        <f>VLOOKUP(B1313,home!$B$2:$E$405,3,FALSE)</f>
        <v>0.71430000000000005</v>
      </c>
      <c r="G1313">
        <f>VLOOKUP(C1313,away!$B$2:$E$405,4,FALSE)</f>
        <v>0.71430000000000005</v>
      </c>
      <c r="H1313">
        <f>VLOOKUP(A1313,away!$A$2:$E$405,3,FALSE)</f>
        <v>1.0286</v>
      </c>
      <c r="I1313">
        <f>VLOOKUP(C1313,away!$B$2:$E$405,3,FALSE)</f>
        <v>0.3241</v>
      </c>
      <c r="J1313">
        <f>VLOOKUP(B1313,home!$B$2:$E$405,4,FALSE)</f>
        <v>0.97219999999999995</v>
      </c>
      <c r="K1313" s="3">
        <f t="shared" si="1514"/>
        <v>0.71431428600000002</v>
      </c>
      <c r="L1313" s="3">
        <f t="shared" si="1515"/>
        <v>0.324101594572</v>
      </c>
      <c r="M1313" s="5">
        <f t="shared" si="1516"/>
        <v>0.35401504010732165</v>
      </c>
      <c r="N1313" s="5">
        <f t="shared" si="1517"/>
        <v>0.2528780006075228</v>
      </c>
      <c r="O1313" s="5">
        <f t="shared" si="1518"/>
        <v>0.11473683900125348</v>
      </c>
      <c r="P1313" s="5">
        <f t="shared" si="1519"/>
        <v>8.1958163229077327E-2</v>
      </c>
      <c r="Q1313" s="5">
        <f t="shared" si="1520"/>
        <v>9.0317184224535108E-2</v>
      </c>
      <c r="R1313" s="5">
        <f t="shared" si="1521"/>
        <v>1.8593196238228544E-2</v>
      </c>
      <c r="S1313" s="5">
        <f t="shared" si="1522"/>
        <v>4.7435417700387415E-3</v>
      </c>
      <c r="T1313" s="5">
        <f t="shared" si="1523"/>
        <v>2.9271943424424914E-2</v>
      </c>
      <c r="U1313" s="5">
        <f t="shared" si="1524"/>
        <v>1.3281385695368108E-2</v>
      </c>
      <c r="V1313" s="5">
        <f t="shared" si="1525"/>
        <v>1.2201991649059232E-4</v>
      </c>
      <c r="W1313" s="5">
        <f t="shared" si="1526"/>
        <v>2.1504951654293093E-2</v>
      </c>
      <c r="X1313" s="5">
        <f t="shared" si="1527"/>
        <v>6.9697891223501609E-3</v>
      </c>
      <c r="Y1313" s="5">
        <f t="shared" si="1528"/>
        <v>1.1294598841921335E-3</v>
      </c>
      <c r="Z1313" s="5">
        <f t="shared" si="1529"/>
        <v>2.0086948496666614E-3</v>
      </c>
      <c r="AA1313" s="5">
        <f t="shared" si="1530"/>
        <v>1.4348394273315185E-3</v>
      </c>
      <c r="AB1313" s="5">
        <f t="shared" si="1531"/>
        <v>5.1246315052948124E-4</v>
      </c>
      <c r="AC1313" s="5">
        <f t="shared" si="1532"/>
        <v>1.7655549729438457E-6</v>
      </c>
      <c r="AD1313" s="5">
        <f t="shared" si="1533"/>
        <v>3.8403235466002218E-3</v>
      </c>
      <c r="AE1313" s="5">
        <f t="shared" si="1534"/>
        <v>1.2446549851255302E-3</v>
      </c>
      <c r="AF1313" s="5">
        <f t="shared" si="1535"/>
        <v>2.0169733268558663E-4</v>
      </c>
      <c r="AG1313" s="5">
        <f t="shared" si="1536"/>
        <v>2.1790142381439266E-5</v>
      </c>
      <c r="AH1313" s="5">
        <f t="shared" si="1537"/>
        <v>1.6275530094638215E-4</v>
      </c>
      <c r="AI1313" s="5">
        <f t="shared" si="1538"/>
        <v>1.1625843658823008E-4</v>
      </c>
      <c r="AJ1313" s="5">
        <f t="shared" si="1539"/>
        <v>4.1522531061498921E-5</v>
      </c>
      <c r="AK1313" s="5">
        <f t="shared" si="1540"/>
        <v>9.8867123760358106E-6</v>
      </c>
      <c r="AL1313" s="5">
        <f t="shared" si="1541"/>
        <v>1.6349773458051269E-8</v>
      </c>
      <c r="AM1313" s="5">
        <f t="shared" si="1542"/>
        <v>5.4863959443974522E-4</v>
      </c>
      <c r="AN1313" s="5">
        <f t="shared" si="1543"/>
        <v>1.778149674032568E-4</v>
      </c>
      <c r="AO1313" s="5">
        <f t="shared" si="1544"/>
        <v>2.8815057237081863E-5</v>
      </c>
      <c r="AP1313" s="5">
        <f t="shared" si="1545"/>
        <v>3.113001999407227E-6</v>
      </c>
      <c r="AQ1313" s="5">
        <f t="shared" si="1546"/>
        <v>2.5223222797842656E-7</v>
      </c>
      <c r="AR1313" s="5">
        <f t="shared" si="1547"/>
        <v>1.0549850512353647E-5</v>
      </c>
      <c r="AS1313" s="5">
        <f t="shared" si="1548"/>
        <v>7.5359089361386292E-6</v>
      </c>
      <c r="AT1313" s="5">
        <f t="shared" si="1549"/>
        <v>2.691503705539442E-6</v>
      </c>
      <c r="AU1313" s="5">
        <f t="shared" si="1550"/>
        <v>6.4085984922958703E-7</v>
      </c>
      <c r="AV1313" s="5">
        <f t="shared" si="1551"/>
        <v>1.1444383640712503E-7</v>
      </c>
      <c r="AW1313" s="5">
        <f t="shared" si="1552"/>
        <v>1.0514284941013717E-10</v>
      </c>
      <c r="AX1313" s="5">
        <f t="shared" si="1553"/>
        <v>6.5316850028926014E-5</v>
      </c>
      <c r="AY1313" s="5">
        <f t="shared" si="1554"/>
        <v>2.1169295246795105E-5</v>
      </c>
      <c r="AZ1313" s="5">
        <f t="shared" si="1555"/>
        <v>3.4305011727258768E-6</v>
      </c>
      <c r="BA1313" s="5">
        <f t="shared" si="1556"/>
        <v>3.7061030008719091E-7</v>
      </c>
      <c r="BB1313" s="5">
        <f t="shared" si="1557"/>
        <v>3.0028847305766491E-8</v>
      </c>
      <c r="BC1313" s="5">
        <f t="shared" si="1558"/>
        <v>1.9464794589916066E-9</v>
      </c>
      <c r="BD1313" s="5">
        <f t="shared" si="1559"/>
        <v>5.6987056225834079E-7</v>
      </c>
      <c r="BE1313" s="5">
        <f t="shared" si="1560"/>
        <v>4.0706668379198527E-7</v>
      </c>
      <c r="BF1313" s="5">
        <f t="shared" si="1561"/>
        <v>1.4538677379362985E-7</v>
      </c>
      <c r="BG1313" s="5">
        <f t="shared" si="1562"/>
        <v>3.4617283172080083E-8</v>
      </c>
      <c r="BH1313" s="5">
        <f t="shared" si="1563"/>
        <v>6.1819049780810487E-9</v>
      </c>
      <c r="BI1313" s="5">
        <f t="shared" si="1564"/>
        <v>8.8316460810756228E-10</v>
      </c>
      <c r="BJ1313" s="8">
        <f t="shared" si="1565"/>
        <v>0.4082287490094938</v>
      </c>
      <c r="BK1313" s="8">
        <f t="shared" si="1566"/>
        <v>0.44086171622292153</v>
      </c>
      <c r="BL1313" s="8">
        <f t="shared" si="1567"/>
        <v>0.14891184306689556</v>
      </c>
      <c r="BM1313" s="8">
        <f t="shared" si="1568"/>
        <v>8.7491410550934651E-2</v>
      </c>
      <c r="BN1313" s="8">
        <f t="shared" si="1569"/>
        <v>0.91249842340793907</v>
      </c>
    </row>
    <row r="1314" spans="1:66" x14ac:dyDescent="0.25">
      <c r="A1314" t="s">
        <v>22</v>
      </c>
      <c r="B1314" t="s">
        <v>172</v>
      </c>
      <c r="C1314" t="s">
        <v>166</v>
      </c>
      <c r="D1314" s="7" t="s">
        <v>532</v>
      </c>
      <c r="E1314">
        <f>VLOOKUP(A1314,home!$A$2:$E$405,3,FALSE)</f>
        <v>1.4</v>
      </c>
      <c r="F1314">
        <f>VLOOKUP(B1314,home!$B$2:$E$405,3,FALSE)</f>
        <v>0.71430000000000005</v>
      </c>
      <c r="G1314">
        <f>VLOOKUP(C1314,away!$B$2:$E$405,4,FALSE)</f>
        <v>1.9048</v>
      </c>
      <c r="H1314">
        <f>VLOOKUP(A1314,away!$A$2:$E$405,3,FALSE)</f>
        <v>1.0286</v>
      </c>
      <c r="I1314">
        <f>VLOOKUP(C1314,away!$B$2:$E$405,3,FALSE)</f>
        <v>0.3241</v>
      </c>
      <c r="J1314">
        <f>VLOOKUP(B1314,home!$B$2:$E$405,4,FALSE)</f>
        <v>1.2963</v>
      </c>
      <c r="K1314" s="3">
        <f t="shared" si="1514"/>
        <v>1.904838096</v>
      </c>
      <c r="L1314" s="3">
        <f t="shared" si="1515"/>
        <v>0.43214657173800003</v>
      </c>
      <c r="M1314" s="5">
        <f t="shared" si="1516"/>
        <v>9.6618536422714299E-2</v>
      </c>
      <c r="N1314" s="5">
        <f t="shared" si="1517"/>
        <v>0.18404266895774973</v>
      </c>
      <c r="O1314" s="5">
        <f t="shared" si="1518"/>
        <v>4.1753369281419074E-2</v>
      </c>
      <c r="P1314" s="5">
        <f t="shared" si="1519"/>
        <v>7.9533408443603196E-2</v>
      </c>
      <c r="Q1314" s="5">
        <f t="shared" si="1520"/>
        <v>0.17528574356011919</v>
      </c>
      <c r="R1314" s="5">
        <f t="shared" si="1521"/>
        <v>9.0217876967379866E-3</v>
      </c>
      <c r="S1314" s="5">
        <f t="shared" si="1522"/>
        <v>1.6367364102324367E-2</v>
      </c>
      <c r="T1314" s="5">
        <f t="shared" si="1523"/>
        <v>7.5749133154051726E-2</v>
      </c>
      <c r="U1314" s="5">
        <f t="shared" si="1524"/>
        <v>1.7185044898770614E-2</v>
      </c>
      <c r="V1314" s="5">
        <f t="shared" si="1525"/>
        <v>1.4970123200101024E-3</v>
      </c>
      <c r="W1314" s="5">
        <f t="shared" si="1526"/>
        <v>0.11129698733966722</v>
      </c>
      <c r="X1314" s="5">
        <f t="shared" si="1527"/>
        <v>4.8096611523604789E-2</v>
      </c>
      <c r="Y1314" s="5">
        <f t="shared" si="1528"/>
        <v>1.0392392891070098E-2</v>
      </c>
      <c r="Z1314" s="5">
        <f t="shared" si="1529"/>
        <v>1.2995782080311301E-3</v>
      </c>
      <c r="AA1314" s="5">
        <f t="shared" si="1530"/>
        <v>2.4754860793891097E-3</v>
      </c>
      <c r="AB1314" s="5">
        <f t="shared" si="1531"/>
        <v>2.3577000950690285E-3</v>
      </c>
      <c r="AC1314" s="5">
        <f t="shared" si="1532"/>
        <v>7.7018407065519571E-5</v>
      </c>
      <c r="AD1314" s="5">
        <f t="shared" si="1533"/>
        <v>5.3000685363656944E-2</v>
      </c>
      <c r="AE1314" s="5">
        <f t="shared" si="1534"/>
        <v>2.2904064479668744E-2</v>
      </c>
      <c r="AF1314" s="5">
        <f t="shared" si="1535"/>
        <v>4.9489564718774737E-3</v>
      </c>
      <c r="AG1314" s="5">
        <f t="shared" si="1536"/>
        <v>7.1289152433414642E-4</v>
      </c>
      <c r="AH1314" s="5">
        <f t="shared" si="1537"/>
        <v>1.4040206682651652E-4</v>
      </c>
      <c r="AI1314" s="5">
        <f t="shared" si="1538"/>
        <v>2.6744320564828651E-4</v>
      </c>
      <c r="AJ1314" s="5">
        <f t="shared" si="1539"/>
        <v>2.5471800331760929E-4</v>
      </c>
      <c r="AK1314" s="5">
        <f t="shared" si="1540"/>
        <v>1.6173218548547885E-4</v>
      </c>
      <c r="AL1314" s="5">
        <f t="shared" si="1541"/>
        <v>2.5359673841540819E-6</v>
      </c>
      <c r="AM1314" s="5">
        <f t="shared" si="1542"/>
        <v>2.0191544918960681E-2</v>
      </c>
      <c r="AN1314" s="5">
        <f t="shared" si="1543"/>
        <v>8.725706914822693E-3</v>
      </c>
      <c r="AO1314" s="5">
        <f t="shared" si="1544"/>
        <v>1.885392164615594E-3</v>
      </c>
      <c r="AP1314" s="5">
        <f t="shared" si="1545"/>
        <v>2.7158858677343872E-4</v>
      </c>
      <c r="AQ1314" s="5">
        <f t="shared" si="1546"/>
        <v>2.9341519174327463E-5</v>
      </c>
      <c r="AR1314" s="5">
        <f t="shared" si="1547"/>
        <v>1.2134854368801742E-5</v>
      </c>
      <c r="AS1314" s="5">
        <f t="shared" si="1548"/>
        <v>2.3114932891105595E-5</v>
      </c>
      <c r="AT1314" s="5">
        <f t="shared" si="1549"/>
        <v>2.2015102378730678E-5</v>
      </c>
      <c r="AU1314" s="5">
        <f t="shared" si="1550"/>
        <v>1.3978401899448806E-5</v>
      </c>
      <c r="AV1314" s="5">
        <f t="shared" si="1551"/>
        <v>6.6566481148172104E-6</v>
      </c>
      <c r="AW1314" s="5">
        <f t="shared" si="1552"/>
        <v>5.7986954916633777E-8</v>
      </c>
      <c r="AX1314" s="5">
        <f t="shared" si="1553"/>
        <v>6.4102706631219246E-3</v>
      </c>
      <c r="AY1314" s="5">
        <f t="shared" si="1554"/>
        <v>2.7701764909808155E-3</v>
      </c>
      <c r="AZ1314" s="5">
        <f t="shared" si="1555"/>
        <v>5.9856113684328123E-4</v>
      </c>
      <c r="BA1314" s="5">
        <f t="shared" si="1556"/>
        <v>8.6222047754141315E-5</v>
      </c>
      <c r="BB1314" s="5">
        <f t="shared" si="1557"/>
        <v>9.3151405862955717E-6</v>
      </c>
      <c r="BC1314" s="5">
        <f t="shared" si="1558"/>
        <v>8.0510121392502719E-7</v>
      </c>
      <c r="BD1314" s="5">
        <f t="shared" si="1559"/>
        <v>8.7400595233626087E-7</v>
      </c>
      <c r="BE1314" s="5">
        <f t="shared" si="1560"/>
        <v>1.6648398341408698E-6</v>
      </c>
      <c r="BF1314" s="5">
        <f t="shared" si="1561"/>
        <v>1.5856251699049254E-6</v>
      </c>
      <c r="BG1314" s="5">
        <f t="shared" si="1562"/>
        <v>1.0067864098704583E-6</v>
      </c>
      <c r="BH1314" s="5">
        <f t="shared" si="1563"/>
        <v>4.7944127701407974E-7</v>
      </c>
      <c r="BI1314" s="5">
        <f t="shared" si="1564"/>
        <v>1.826516018502617E-7</v>
      </c>
      <c r="BJ1314" s="8">
        <f t="shared" si="1565"/>
        <v>0.7274090599506472</v>
      </c>
      <c r="BK1314" s="8">
        <f t="shared" si="1566"/>
        <v>0.19686605215408245</v>
      </c>
      <c r="BL1314" s="8">
        <f t="shared" si="1567"/>
        <v>7.3701376802561683E-2</v>
      </c>
      <c r="BM1314" s="8">
        <f t="shared" si="1568"/>
        <v>0.41025043424895308</v>
      </c>
      <c r="BN1314" s="8">
        <f t="shared" si="1569"/>
        <v>0.58625551436234347</v>
      </c>
    </row>
    <row r="1315" spans="1:66" x14ac:dyDescent="0.25">
      <c r="A1315" t="s">
        <v>22</v>
      </c>
      <c r="B1315" t="s">
        <v>248</v>
      </c>
      <c r="C1315" t="s">
        <v>163</v>
      </c>
      <c r="D1315" s="7" t="s">
        <v>532</v>
      </c>
      <c r="E1315">
        <f>VLOOKUP(A1315,home!$A$2:$E$405,3,FALSE)</f>
        <v>1.4</v>
      </c>
      <c r="F1315">
        <f>VLOOKUP(B1315,home!$B$2:$E$405,3,FALSE)</f>
        <v>0.47620000000000001</v>
      </c>
      <c r="G1315">
        <f>VLOOKUP(C1315,away!$B$2:$E$405,4,FALSE)</f>
        <v>1.4286000000000001</v>
      </c>
      <c r="H1315">
        <f>VLOOKUP(A1315,away!$A$2:$E$405,3,FALSE)</f>
        <v>1.0286</v>
      </c>
      <c r="I1315">
        <f>VLOOKUP(C1315,away!$B$2:$E$405,3,FALSE)</f>
        <v>2.2685</v>
      </c>
      <c r="J1315">
        <f>VLOOKUP(B1315,home!$B$2:$E$405,4,FALSE)</f>
        <v>0.97219999999999995</v>
      </c>
      <c r="K1315" s="3">
        <f t="shared" si="1514"/>
        <v>0.95241904799999999</v>
      </c>
      <c r="L1315" s="3">
        <f t="shared" si="1515"/>
        <v>2.2685111610199997</v>
      </c>
      <c r="M1315" s="5">
        <f t="shared" si="1516"/>
        <v>3.9917908986039134E-2</v>
      </c>
      <c r="N1315" s="5">
        <f t="shared" si="1517"/>
        <v>3.8018576874634037E-2</v>
      </c>
      <c r="O1315" s="5">
        <f t="shared" si="1518"/>
        <v>9.0554222059410314E-2</v>
      </c>
      <c r="P1315" s="5">
        <f t="shared" si="1519"/>
        <v>8.6245565966204168E-2</v>
      </c>
      <c r="Q1315" s="5">
        <f t="shared" si="1520"/>
        <v>1.8104808396626884E-2</v>
      </c>
      <c r="R1315" s="5">
        <f t="shared" si="1521"/>
        <v>0.10271163170962791</v>
      </c>
      <c r="S1315" s="5">
        <f t="shared" si="1522"/>
        <v>4.6584965481485663E-2</v>
      </c>
      <c r="T1315" s="5">
        <f t="shared" si="1523"/>
        <v>4.1070959915876691E-2</v>
      </c>
      <c r="U1315" s="5">
        <f t="shared" si="1524"/>
        <v>9.7824514491410414E-2</v>
      </c>
      <c r="V1315" s="5">
        <f t="shared" si="1525"/>
        <v>1.1183358869134206E-2</v>
      </c>
      <c r="W1315" s="5">
        <f t="shared" si="1526"/>
        <v>5.7477881257792605E-3</v>
      </c>
      <c r="X1315" s="5">
        <f t="shared" si="1527"/>
        <v>1.3038921514508478E-2</v>
      </c>
      <c r="Y1315" s="5">
        <f t="shared" si="1528"/>
        <v>1.4789469491663144E-2</v>
      </c>
      <c r="Z1315" s="5">
        <f t="shared" si="1529"/>
        <v>7.7667494299955536E-2</v>
      </c>
      <c r="AA1315" s="5">
        <f t="shared" si="1530"/>
        <v>7.3972000981709071E-2</v>
      </c>
      <c r="AB1315" s="5">
        <f t="shared" si="1531"/>
        <v>3.5226171376827209E-2</v>
      </c>
      <c r="AC1315" s="5">
        <f t="shared" si="1532"/>
        <v>1.5101541193718615E-3</v>
      </c>
      <c r="AD1315" s="5">
        <f t="shared" si="1533"/>
        <v>1.3685757237150967E-3</v>
      </c>
      <c r="AE1315" s="5">
        <f t="shared" si="1534"/>
        <v>3.1046293039487202E-3</v>
      </c>
      <c r="AF1315" s="5">
        <f t="shared" si="1535"/>
        <v>3.5214431134187132E-3</v>
      </c>
      <c r="AG1315" s="5">
        <f t="shared" si="1536"/>
        <v>2.6628110018957888E-3</v>
      </c>
      <c r="AH1315" s="5">
        <f t="shared" si="1537"/>
        <v>4.4047394416976589E-2</v>
      </c>
      <c r="AI1315" s="5">
        <f t="shared" si="1538"/>
        <v>4.1951577457497356E-2</v>
      </c>
      <c r="AJ1315" s="5">
        <f t="shared" si="1539"/>
        <v>1.9977740732083946E-2</v>
      </c>
      <c r="AK1315" s="5">
        <f t="shared" si="1540"/>
        <v>6.3423936030807381E-3</v>
      </c>
      <c r="AL1315" s="5">
        <f t="shared" si="1541"/>
        <v>1.3051194316513159E-4</v>
      </c>
      <c r="AM1315" s="5">
        <f t="shared" si="1542"/>
        <v>2.6069151757932875E-4</v>
      </c>
      <c r="AN1315" s="5">
        <f t="shared" si="1543"/>
        <v>5.9138161721194874E-4</v>
      </c>
      <c r="AO1315" s="5">
        <f t="shared" si="1544"/>
        <v>6.707778995336816E-4</v>
      </c>
      <c r="AP1315" s="5">
        <f t="shared" si="1545"/>
        <v>5.0722238388590287E-4</v>
      </c>
      <c r="AQ1315" s="5">
        <f t="shared" si="1546"/>
        <v>2.8765990974108542E-4</v>
      </c>
      <c r="AR1315" s="5">
        <f t="shared" si="1547"/>
        <v>1.9984401169752281E-2</v>
      </c>
      <c r="AS1315" s="5">
        <f t="shared" si="1548"/>
        <v>1.9033524336945551E-2</v>
      </c>
      <c r="AT1315" s="5">
        <f t="shared" si="1549"/>
        <v>9.0639455645392577E-3</v>
      </c>
      <c r="AU1315" s="5">
        <f t="shared" si="1550"/>
        <v>2.8775581352341005E-3</v>
      </c>
      <c r="AV1315" s="5">
        <f t="shared" si="1551"/>
        <v>6.8516029493107921E-4</v>
      </c>
      <c r="AW1315" s="5">
        <f t="shared" si="1552"/>
        <v>7.8327947763736714E-6</v>
      </c>
      <c r="AX1315" s="5">
        <f t="shared" si="1553"/>
        <v>4.1381261165763246E-5</v>
      </c>
      <c r="AY1315" s="5">
        <f t="shared" si="1554"/>
        <v>9.38738528116174E-5</v>
      </c>
      <c r="AZ1315" s="5">
        <f t="shared" si="1555"/>
        <v>1.0647694141555141E-4</v>
      </c>
      <c r="BA1315" s="5">
        <f t="shared" si="1556"/>
        <v>8.0514709997483666E-5</v>
      </c>
      <c r="BB1315" s="5">
        <f t="shared" si="1557"/>
        <v>4.5662129563895065E-5</v>
      </c>
      <c r="BC1315" s="5">
        <f t="shared" si="1558"/>
        <v>2.0717010110327446E-5</v>
      </c>
      <c r="BD1315" s="5">
        <f t="shared" si="1559"/>
        <v>7.5558061833140367E-3</v>
      </c>
      <c r="BE1315" s="5">
        <f t="shared" si="1560"/>
        <v>7.1962937319844673E-3</v>
      </c>
      <c r="BF1315" s="5">
        <f t="shared" si="1561"/>
        <v>3.4269436126725069E-3</v>
      </c>
      <c r="BG1315" s="5">
        <f t="shared" si="1562"/>
        <v>1.0879621243770766E-3</v>
      </c>
      <c r="BH1315" s="5">
        <f t="shared" si="1563"/>
        <v>2.5904896268981817E-4</v>
      </c>
      <c r="BI1315" s="5">
        <f t="shared" si="1564"/>
        <v>4.9344633286084848E-5</v>
      </c>
      <c r="BJ1315" s="8">
        <f t="shared" si="1565"/>
        <v>0.14413434269508338</v>
      </c>
      <c r="BK1315" s="8">
        <f t="shared" si="1566"/>
        <v>0.1856663392182118</v>
      </c>
      <c r="BL1315" s="8">
        <f t="shared" si="1567"/>
        <v>0.58382763557834982</v>
      </c>
      <c r="BM1315" s="8">
        <f t="shared" si="1568"/>
        <v>0.615657056741023</v>
      </c>
      <c r="BN1315" s="8">
        <f t="shared" si="1569"/>
        <v>0.37555271399254242</v>
      </c>
    </row>
    <row r="1316" spans="1:66" x14ac:dyDescent="0.25">
      <c r="A1316" t="s">
        <v>22</v>
      </c>
      <c r="B1316" t="s">
        <v>23</v>
      </c>
      <c r="C1316" t="s">
        <v>159</v>
      </c>
      <c r="D1316" s="7" t="s">
        <v>532</v>
      </c>
      <c r="E1316">
        <f>VLOOKUP(A1316,home!$A$2:$E$405,3,FALSE)</f>
        <v>1.4</v>
      </c>
      <c r="F1316">
        <f>VLOOKUP(B1316,home!$B$2:$E$405,3,FALSE)</f>
        <v>1.4286000000000001</v>
      </c>
      <c r="G1316">
        <f>VLOOKUP(C1316,away!$B$2:$E$405,4,FALSE)</f>
        <v>1.0713999999999999</v>
      </c>
      <c r="H1316">
        <f>VLOOKUP(A1316,away!$A$2:$E$405,3,FALSE)</f>
        <v>1.0286</v>
      </c>
      <c r="I1316">
        <f>VLOOKUP(C1316,away!$B$2:$E$405,3,FALSE)</f>
        <v>0.48609999999999998</v>
      </c>
      <c r="J1316">
        <f>VLOOKUP(B1316,home!$B$2:$E$405,4,FALSE)</f>
        <v>0.97219999999999995</v>
      </c>
      <c r="K1316" s="3">
        <f t="shared" si="1514"/>
        <v>2.1428428559999997</v>
      </c>
      <c r="L1316" s="3">
        <f t="shared" si="1515"/>
        <v>0.48610239161199992</v>
      </c>
      <c r="M1316" s="5">
        <f t="shared" si="1516"/>
        <v>7.2154527276774183E-2</v>
      </c>
      <c r="N1316" s="5">
        <f t="shared" si="1517"/>
        <v>0.15461581330309271</v>
      </c>
      <c r="O1316" s="5">
        <f t="shared" si="1518"/>
        <v>3.5074488274873215E-2</v>
      </c>
      <c r="P1316" s="5">
        <f t="shared" si="1519"/>
        <v>7.5159116627667832E-2</v>
      </c>
      <c r="Q1316" s="5">
        <f t="shared" si="1520"/>
        <v>0.16565869548058099</v>
      </c>
      <c r="R1316" s="5">
        <f t="shared" si="1521"/>
        <v>8.5248963174914573E-3</v>
      </c>
      <c r="S1316" s="5">
        <f t="shared" si="1522"/>
        <v>1.9572205048835847E-2</v>
      </c>
      <c r="T1316" s="5">
        <f t="shared" si="1523"/>
        <v>8.0527088064434413E-2</v>
      </c>
      <c r="U1316" s="5">
        <f t="shared" si="1524"/>
        <v>1.8267513172077279E-2</v>
      </c>
      <c r="V1316" s="5">
        <f t="shared" si="1525"/>
        <v>2.2652457740430531E-3</v>
      </c>
      <c r="W1316" s="5">
        <f t="shared" si="1526"/>
        <v>0.11832685071494745</v>
      </c>
      <c r="X1316" s="5">
        <f t="shared" si="1527"/>
        <v>5.751896512445203E-2</v>
      </c>
      <c r="Y1316" s="5">
        <f t="shared" si="1528"/>
        <v>1.3980053255021671E-2</v>
      </c>
      <c r="Z1316" s="5">
        <f t="shared" si="1529"/>
        <v>1.381324162725643E-3</v>
      </c>
      <c r="AA1316" s="5">
        <f t="shared" si="1530"/>
        <v>2.9599606139168256E-3</v>
      </c>
      <c r="AB1316" s="5">
        <f t="shared" si="1531"/>
        <v>3.1713652277865221E-3</v>
      </c>
      <c r="AC1316" s="5">
        <f t="shared" si="1532"/>
        <v>1.4747330984215702E-4</v>
      </c>
      <c r="AD1316" s="5">
        <f t="shared" si="1533"/>
        <v>6.3388961681875897E-2</v>
      </c>
      <c r="AE1316" s="5">
        <f t="shared" si="1534"/>
        <v>3.0813525875361292E-2</v>
      </c>
      <c r="AF1316" s="5">
        <f t="shared" si="1535"/>
        <v>7.489264311005682E-3</v>
      </c>
      <c r="AG1316" s="5">
        <f t="shared" si="1536"/>
        <v>1.2135164309980864E-3</v>
      </c>
      <c r="AH1316" s="5">
        <f t="shared" si="1537"/>
        <v>1.6786624477309456E-4</v>
      </c>
      <c r="AI1316" s="5">
        <f t="shared" si="1538"/>
        <v>3.5971098337557304E-4</v>
      </c>
      <c r="AJ1316" s="5">
        <f t="shared" si="1539"/>
        <v>3.8540205547554074E-4</v>
      </c>
      <c r="AK1316" s="5">
        <f t="shared" si="1540"/>
        <v>2.7528534708782593E-4</v>
      </c>
      <c r="AL1316" s="5">
        <f t="shared" si="1541"/>
        <v>6.1445700566388121E-6</v>
      </c>
      <c r="AM1316" s="5">
        <f t="shared" si="1542"/>
        <v>2.7166516737853093E-2</v>
      </c>
      <c r="AN1316" s="5">
        <f t="shared" si="1543"/>
        <v>1.3205708758037813E-2</v>
      </c>
      <c r="AO1316" s="5">
        <f t="shared" si="1544"/>
        <v>3.2096633051068566E-3</v>
      </c>
      <c r="AP1316" s="5">
        <f t="shared" si="1545"/>
        <v>5.2007500296057314E-4</v>
      </c>
      <c r="AQ1316" s="5">
        <f t="shared" si="1546"/>
        <v>6.3202425689188119E-5</v>
      </c>
      <c r="AR1316" s="5">
        <f t="shared" si="1547"/>
        <v>1.6320036611025338E-5</v>
      </c>
      <c r="AS1316" s="5">
        <f t="shared" si="1548"/>
        <v>3.4971273861594095E-5</v>
      </c>
      <c r="AT1316" s="5">
        <f t="shared" si="1549"/>
        <v>3.7468972179768221E-5</v>
      </c>
      <c r="AU1316" s="5">
        <f t="shared" si="1550"/>
        <v>2.6763373119026352E-5</v>
      </c>
      <c r="AV1316" s="5">
        <f t="shared" si="1551"/>
        <v>1.4337425722642011E-5</v>
      </c>
      <c r="AW1316" s="5">
        <f t="shared" si="1552"/>
        <v>1.7778989796221823E-7</v>
      </c>
      <c r="AX1316" s="5">
        <f t="shared" si="1553"/>
        <v>9.7022627190188233E-3</v>
      </c>
      <c r="AY1316" s="5">
        <f t="shared" si="1554"/>
        <v>4.7162931117629946E-3</v>
      </c>
      <c r="AZ1316" s="5">
        <f t="shared" si="1555"/>
        <v>1.1463006805855962E-3</v>
      </c>
      <c r="BA1316" s="5">
        <f t="shared" si="1556"/>
        <v>1.8573983411304055E-4</v>
      </c>
      <c r="BB1316" s="5">
        <f t="shared" si="1557"/>
        <v>2.2572144394991278E-5</v>
      </c>
      <c r="BC1316" s="5">
        <f t="shared" si="1558"/>
        <v>2.1944746748433328E-6</v>
      </c>
      <c r="BD1316" s="5">
        <f t="shared" si="1559"/>
        <v>1.3222014713024682E-6</v>
      </c>
      <c r="BE1316" s="5">
        <f t="shared" si="1560"/>
        <v>2.8332699769731832E-6</v>
      </c>
      <c r="BF1316" s="5">
        <f t="shared" si="1561"/>
        <v>3.035626164638135E-6</v>
      </c>
      <c r="BG1316" s="5">
        <f t="shared" si="1562"/>
        <v>2.1682899467938353E-6</v>
      </c>
      <c r="BH1316" s="5">
        <f t="shared" si="1563"/>
        <v>1.1615761555559474E-6</v>
      </c>
      <c r="BI1316" s="5">
        <f t="shared" si="1564"/>
        <v>4.9781503332660111E-7</v>
      </c>
      <c r="BJ1316" s="8">
        <f t="shared" si="1565"/>
        <v>0.7534732634359681</v>
      </c>
      <c r="BK1316" s="8">
        <f t="shared" si="1566"/>
        <v>0.17402100571898269</v>
      </c>
      <c r="BL1316" s="8">
        <f t="shared" si="1567"/>
        <v>6.9327368097099967E-2</v>
      </c>
      <c r="BM1316" s="8">
        <f t="shared" si="1568"/>
        <v>0.48229930881243094</v>
      </c>
      <c r="BN1316" s="8">
        <f t="shared" si="1569"/>
        <v>0.51118753728048028</v>
      </c>
    </row>
    <row r="1317" spans="1:66" x14ac:dyDescent="0.25">
      <c r="A1317" t="s">
        <v>22</v>
      </c>
      <c r="B1317" t="s">
        <v>253</v>
      </c>
      <c r="C1317" t="s">
        <v>256</v>
      </c>
      <c r="D1317" s="7" t="s">
        <v>532</v>
      </c>
      <c r="E1317">
        <f>VLOOKUP(A1317,home!$A$2:$E$405,3,FALSE)</f>
        <v>1.4</v>
      </c>
      <c r="F1317">
        <f>VLOOKUP(B1317,home!$B$2:$E$405,3,FALSE)</f>
        <v>1.4286000000000001</v>
      </c>
      <c r="G1317">
        <f>VLOOKUP(C1317,away!$B$2:$E$405,4,FALSE)</f>
        <v>0.71430000000000005</v>
      </c>
      <c r="H1317">
        <f>VLOOKUP(A1317,away!$A$2:$E$405,3,FALSE)</f>
        <v>1.0286</v>
      </c>
      <c r="I1317">
        <f>VLOOKUP(C1317,away!$B$2:$E$405,3,FALSE)</f>
        <v>0.97219999999999995</v>
      </c>
      <c r="J1317">
        <f>VLOOKUP(B1317,home!$B$2:$E$405,4,FALSE)</f>
        <v>0.72909999999999997</v>
      </c>
      <c r="K1317" s="3">
        <f t="shared" si="1514"/>
        <v>1.428628572</v>
      </c>
      <c r="L1317" s="3">
        <f t="shared" si="1515"/>
        <v>0.72910358717199986</v>
      </c>
      <c r="M1317" s="5">
        <f t="shared" si="1516"/>
        <v>0.11558695684479239</v>
      </c>
      <c r="N1317" s="5">
        <f t="shared" si="1517"/>
        <v>0.1651308290990014</v>
      </c>
      <c r="O1317" s="5">
        <f t="shared" si="1518"/>
        <v>8.4274864865833285E-2</v>
      </c>
      <c r="P1317" s="5">
        <f t="shared" si="1519"/>
        <v>0.12039747984876838</v>
      </c>
      <c r="Q1317" s="5">
        <f t="shared" si="1520"/>
        <v>0.11795531028444121</v>
      </c>
      <c r="R1317" s="5">
        <f t="shared" si="1521"/>
        <v>3.0722553141057287E-2</v>
      </c>
      <c r="S1317" s="5">
        <f t="shared" si="1522"/>
        <v>3.1352052060248665E-2</v>
      </c>
      <c r="T1317" s="5">
        <f t="shared" si="1523"/>
        <v>8.6001639854372383E-2</v>
      </c>
      <c r="U1317" s="5">
        <f t="shared" si="1524"/>
        <v>4.3891117222102795E-2</v>
      </c>
      <c r="V1317" s="5">
        <f t="shared" si="1525"/>
        <v>3.62854095035223E-3</v>
      </c>
      <c r="W1317" s="5">
        <f t="shared" si="1526"/>
        <v>5.6171442163826073E-2</v>
      </c>
      <c r="X1317" s="5">
        <f t="shared" si="1527"/>
        <v>4.0954799978270118E-2</v>
      </c>
      <c r="Y1317" s="5">
        <f t="shared" si="1528"/>
        <v>1.4930145788034241E-2</v>
      </c>
      <c r="Z1317" s="5">
        <f t="shared" si="1529"/>
        <v>7.466641234075754E-3</v>
      </c>
      <c r="AA1317" s="5">
        <f t="shared" si="1530"/>
        <v>1.0667057003873963E-2</v>
      </c>
      <c r="AB1317" s="5">
        <f t="shared" si="1531"/>
        <v>7.6196312074435302E-3</v>
      </c>
      <c r="AC1317" s="5">
        <f t="shared" si="1532"/>
        <v>2.362221470937022E-4</v>
      </c>
      <c r="AD1317" s="5">
        <f t="shared" si="1533"/>
        <v>2.0062031801421864E-2</v>
      </c>
      <c r="AE1317" s="5">
        <f t="shared" si="1534"/>
        <v>1.4627299352375419E-2</v>
      </c>
      <c r="AF1317" s="5">
        <f t="shared" si="1535"/>
        <v>5.3324082142277938E-3</v>
      </c>
      <c r="AG1317" s="5">
        <f t="shared" si="1536"/>
        <v>1.2959593190863075E-3</v>
      </c>
      <c r="AH1317" s="5">
        <f t="shared" si="1537"/>
        <v>1.3609887269727494E-3</v>
      </c>
      <c r="AI1317" s="5">
        <f t="shared" si="1538"/>
        <v>1.9443473815231771E-3</v>
      </c>
      <c r="AJ1317" s="5">
        <f t="shared" si="1539"/>
        <v>1.388875111568698E-3</v>
      </c>
      <c r="AK1317" s="5">
        <f t="shared" si="1540"/>
        <v>6.6139555577557677E-4</v>
      </c>
      <c r="AL1317" s="5">
        <f t="shared" si="1541"/>
        <v>9.8421316629128432E-6</v>
      </c>
      <c r="AM1317" s="5">
        <f t="shared" si="1542"/>
        <v>5.7322383687767754E-3</v>
      </c>
      <c r="AN1317" s="5">
        <f t="shared" si="1543"/>
        <v>4.1793955572001201E-3</v>
      </c>
      <c r="AO1317" s="5">
        <f t="shared" si="1544"/>
        <v>1.5236061464826631E-3</v>
      </c>
      <c r="AP1317" s="5">
        <f t="shared" si="1545"/>
        <v>3.7028890227927243E-4</v>
      </c>
      <c r="AQ1317" s="5">
        <f t="shared" si="1546"/>
        <v>6.7494741735449877E-5</v>
      </c>
      <c r="AR1317" s="5">
        <f t="shared" si="1547"/>
        <v>1.9846035258729708E-4</v>
      </c>
      <c r="AS1317" s="5">
        <f t="shared" si="1548"/>
        <v>2.8352613011540677E-4</v>
      </c>
      <c r="AT1317" s="5">
        <f t="shared" si="1549"/>
        <v>2.025267651957299E-4</v>
      </c>
      <c r="AU1317" s="5">
        <f t="shared" si="1550"/>
        <v>9.6445174451118335E-5</v>
      </c>
      <c r="AV1317" s="5">
        <f t="shared" si="1551"/>
        <v>3.4446082963098023E-5</v>
      </c>
      <c r="AW1317" s="5">
        <f t="shared" si="1552"/>
        <v>2.8477065639124158E-7</v>
      </c>
      <c r="AX1317" s="5">
        <f t="shared" si="1553"/>
        <v>1.3648732525248636E-3</v>
      </c>
      <c r="AY1317" s="5">
        <f t="shared" si="1554"/>
        <v>9.9513398445099299E-4</v>
      </c>
      <c r="AZ1317" s="5">
        <f t="shared" si="1555"/>
        <v>3.6277787888999203E-4</v>
      </c>
      <c r="BA1317" s="5">
        <f t="shared" si="1556"/>
        <v>8.8167550948447507E-5</v>
      </c>
      <c r="BB1317" s="5">
        <f t="shared" si="1557"/>
        <v>1.6070819417170778E-5</v>
      </c>
      <c r="BC1317" s="5">
        <f t="shared" si="1558"/>
        <v>2.3434584171705288E-6</v>
      </c>
      <c r="BD1317" s="5">
        <f t="shared" si="1559"/>
        <v>2.4116359163803029E-5</v>
      </c>
      <c r="BE1317" s="5">
        <f t="shared" si="1560"/>
        <v>3.4453319754023041E-5</v>
      </c>
      <c r="BF1317" s="5">
        <f t="shared" si="1561"/>
        <v>2.4610498500424665E-5</v>
      </c>
      <c r="BG1317" s="5">
        <f t="shared" si="1562"/>
        <v>1.1719753776289947E-5</v>
      </c>
      <c r="BH1317" s="5">
        <f t="shared" si="1563"/>
        <v>4.1857937754031798E-6</v>
      </c>
      <c r="BI1317" s="5">
        <f t="shared" si="1564"/>
        <v>1.1959889168081455E-6</v>
      </c>
      <c r="BJ1317" s="8">
        <f t="shared" si="1565"/>
        <v>0.53716425651617961</v>
      </c>
      <c r="BK1317" s="8">
        <f t="shared" si="1566"/>
        <v>0.27220622796736932</v>
      </c>
      <c r="BL1317" s="8">
        <f t="shared" si="1567"/>
        <v>0.18344651643535045</v>
      </c>
      <c r="BM1317" s="8">
        <f t="shared" si="1568"/>
        <v>0.36522079885528674</v>
      </c>
      <c r="BN1317" s="8">
        <f t="shared" si="1569"/>
        <v>0.63406799408389403</v>
      </c>
    </row>
    <row r="1318" spans="1:66" x14ac:dyDescent="0.25">
      <c r="A1318" t="s">
        <v>25</v>
      </c>
      <c r="B1318" t="s">
        <v>277</v>
      </c>
      <c r="C1318" t="s">
        <v>170</v>
      </c>
      <c r="D1318" s="7" t="s">
        <v>532</v>
      </c>
      <c r="E1318">
        <f>VLOOKUP(A1318,home!$A$2:$E$405,3,FALSE)</f>
        <v>1.35</v>
      </c>
      <c r="F1318">
        <f>VLOOKUP(B1318,home!$B$2:$E$405,3,FALSE)</f>
        <v>0.98770000000000002</v>
      </c>
      <c r="G1318">
        <f>VLOOKUP(C1318,away!$B$2:$E$405,4,FALSE)</f>
        <v>0.98770000000000002</v>
      </c>
      <c r="H1318">
        <f>VLOOKUP(A1318,away!$A$2:$E$405,3,FALSE)</f>
        <v>1.0667</v>
      </c>
      <c r="I1318">
        <f>VLOOKUP(C1318,away!$B$2:$E$405,3,FALSE)</f>
        <v>0.9375</v>
      </c>
      <c r="J1318">
        <f>VLOOKUP(B1318,home!$B$2:$E$405,4,FALSE)</f>
        <v>0.9375</v>
      </c>
      <c r="K1318" s="3">
        <f t="shared" si="1514"/>
        <v>1.3169942415000002</v>
      </c>
      <c r="L1318" s="3">
        <f t="shared" si="1515"/>
        <v>0.93752929687499997</v>
      </c>
      <c r="M1318" s="5">
        <f t="shared" si="1516"/>
        <v>0.10492352386121523</v>
      </c>
      <c r="N1318" s="5">
        <f t="shared" si="1517"/>
        <v>0.1381836767231083</v>
      </c>
      <c r="O1318" s="5">
        <f t="shared" si="1518"/>
        <v>9.8368877551252384E-2</v>
      </c>
      <c r="P1318" s="5">
        <f t="shared" si="1519"/>
        <v>0.12955124527781803</v>
      </c>
      <c r="Q1318" s="5">
        <f t="shared" si="1520"/>
        <v>9.0993553256815657E-2</v>
      </c>
      <c r="R1318" s="5">
        <f t="shared" si="1521"/>
        <v>4.6111852302504308E-2</v>
      </c>
      <c r="S1318" s="5">
        <f t="shared" si="1522"/>
        <v>3.9989900585195109E-2</v>
      </c>
      <c r="T1318" s="5">
        <f t="shared" si="1523"/>
        <v>8.5309122005020249E-2</v>
      </c>
      <c r="U1318" s="5">
        <f t="shared" si="1524"/>
        <v>6.0729043947296689E-2</v>
      </c>
      <c r="V1318" s="5">
        <f t="shared" si="1525"/>
        <v>5.4862619391676144E-3</v>
      </c>
      <c r="W1318" s="5">
        <f t="shared" si="1526"/>
        <v>3.9945995217616603E-2</v>
      </c>
      <c r="X1318" s="5">
        <f t="shared" si="1527"/>
        <v>3.74505408093442E-2</v>
      </c>
      <c r="Y1318" s="5">
        <f t="shared" si="1528"/>
        <v>1.7555489596286479E-2</v>
      </c>
      <c r="Z1318" s="5">
        <f t="shared" si="1529"/>
        <v>1.4410404155590239E-2</v>
      </c>
      <c r="AA1318" s="5">
        <f t="shared" si="1530"/>
        <v>1.8978419290600016E-2</v>
      </c>
      <c r="AB1318" s="5">
        <f t="shared" si="1531"/>
        <v>1.2497234459246375E-2</v>
      </c>
      <c r="AC1318" s="5">
        <f t="shared" si="1532"/>
        <v>4.23375068802248E-4</v>
      </c>
      <c r="AD1318" s="5">
        <f t="shared" si="1533"/>
        <v>1.3152161418146902E-2</v>
      </c>
      <c r="AE1318" s="5">
        <f t="shared" si="1534"/>
        <v>1.2330536646741766E-2</v>
      </c>
      <c r="AF1318" s="5">
        <f t="shared" si="1535"/>
        <v>5.7801196762556134E-3</v>
      </c>
      <c r="AG1318" s="5">
        <f t="shared" si="1536"/>
        <v>1.8063438453110928E-3</v>
      </c>
      <c r="AH1318" s="5">
        <f t="shared" si="1537"/>
        <v>3.3775440189187725E-3</v>
      </c>
      <c r="AI1318" s="5">
        <f t="shared" si="1538"/>
        <v>4.4482060233287908E-3</v>
      </c>
      <c r="AJ1318" s="5">
        <f t="shared" si="1539"/>
        <v>2.9291308588648176E-3</v>
      </c>
      <c r="AK1318" s="5">
        <f t="shared" si="1540"/>
        <v>1.2858828245749714E-3</v>
      </c>
      <c r="AL1318" s="5">
        <f t="shared" si="1541"/>
        <v>2.0909998202295557E-5</v>
      </c>
      <c r="AM1318" s="5">
        <f t="shared" si="1542"/>
        <v>3.4642641701955875E-3</v>
      </c>
      <c r="AN1318" s="5">
        <f t="shared" si="1543"/>
        <v>3.247849151672724E-3</v>
      </c>
      <c r="AO1318" s="5">
        <f t="shared" si="1544"/>
        <v>1.5224768657618971E-3</v>
      </c>
      <c r="AP1318" s="5">
        <f t="shared" si="1545"/>
        <v>4.7578888848873505E-4</v>
      </c>
      <c r="AQ1318" s="5">
        <f t="shared" si="1546"/>
        <v>1.1151650552144535E-4</v>
      </c>
      <c r="AR1318" s="5">
        <f t="shared" si="1547"/>
        <v>6.3330929384425609E-4</v>
      </c>
      <c r="AS1318" s="5">
        <f t="shared" si="1548"/>
        <v>8.3406469308131665E-4</v>
      </c>
      <c r="AT1318" s="5">
        <f t="shared" si="1549"/>
        <v>5.4922919891327976E-4</v>
      </c>
      <c r="AU1318" s="5">
        <f t="shared" si="1550"/>
        <v>2.4111056407748253E-4</v>
      </c>
      <c r="AV1318" s="5">
        <f t="shared" si="1551"/>
        <v>7.9385306113715308E-5</v>
      </c>
      <c r="AW1318" s="5">
        <f t="shared" si="1552"/>
        <v>7.1716686967576191E-7</v>
      </c>
      <c r="AX1318" s="5">
        <f t="shared" si="1553"/>
        <v>7.6040266053039359E-4</v>
      </c>
      <c r="AY1318" s="5">
        <f t="shared" si="1554"/>
        <v>7.1289977166893916E-4</v>
      </c>
      <c r="AZ1318" s="5">
        <f t="shared" si="1555"/>
        <v>3.3418221083756429E-4</v>
      </c>
      <c r="BA1318" s="5">
        <f t="shared" si="1556"/>
        <v>1.0443520438489155E-4</v>
      </c>
      <c r="BB1318" s="5">
        <f t="shared" si="1557"/>
        <v>2.4477765933991066E-5</v>
      </c>
      <c r="BC1318" s="5">
        <f t="shared" si="1558"/>
        <v>4.5897245370330968E-6</v>
      </c>
      <c r="BD1318" s="5">
        <f t="shared" si="1559"/>
        <v>9.895766949370129E-5</v>
      </c>
      <c r="BE1318" s="5">
        <f t="shared" si="1560"/>
        <v>1.3032668087546481E-4</v>
      </c>
      <c r="BF1318" s="5">
        <f t="shared" si="1561"/>
        <v>8.5819744113397716E-5</v>
      </c>
      <c r="BG1318" s="5">
        <f t="shared" si="1562"/>
        <v>3.7674702934782775E-5</v>
      </c>
      <c r="BH1318" s="5">
        <f t="shared" si="1563"/>
        <v>1.2404341703833016E-5</v>
      </c>
      <c r="BI1318" s="5">
        <f t="shared" si="1564"/>
        <v>3.2672893187092754E-6</v>
      </c>
      <c r="BJ1318" s="8">
        <f t="shared" si="1565"/>
        <v>0.45327042211418017</v>
      </c>
      <c r="BK1318" s="8">
        <f t="shared" si="1566"/>
        <v>0.28110811650206946</v>
      </c>
      <c r="BL1318" s="8">
        <f t="shared" si="1567"/>
        <v>0.25143174076105718</v>
      </c>
      <c r="BM1318" s="8">
        <f t="shared" si="1568"/>
        <v>0.39137577195538392</v>
      </c>
      <c r="BN1318" s="8">
        <f t="shared" si="1569"/>
        <v>0.60813272897271387</v>
      </c>
    </row>
    <row r="1319" spans="1:66" x14ac:dyDescent="0.25">
      <c r="A1319" t="s">
        <v>173</v>
      </c>
      <c r="B1319" t="s">
        <v>177</v>
      </c>
      <c r="C1319" t="s">
        <v>174</v>
      </c>
      <c r="D1319" s="7" t="s">
        <v>532</v>
      </c>
      <c r="E1319">
        <f>VLOOKUP(A1319,home!$A$2:$E$405,3,FALSE)</f>
        <v>1.8412999999999999</v>
      </c>
      <c r="F1319">
        <f>VLOOKUP(B1319,home!$B$2:$E$405,3,FALSE)</f>
        <v>0.1358</v>
      </c>
      <c r="G1319">
        <f>VLOOKUP(C1319,away!$B$2:$E$405,4,FALSE)</f>
        <v>0.72409999999999997</v>
      </c>
      <c r="H1319">
        <f>VLOOKUP(A1319,away!$A$2:$E$405,3,FALSE)</f>
        <v>1.4127000000000001</v>
      </c>
      <c r="I1319">
        <f>VLOOKUP(C1319,away!$B$2:$E$405,3,FALSE)</f>
        <v>0.47189999999999999</v>
      </c>
      <c r="J1319">
        <f>VLOOKUP(B1319,home!$B$2:$E$405,4,FALSE)</f>
        <v>0.35389999999999999</v>
      </c>
      <c r="K1319" s="3">
        <f t="shared" si="1514"/>
        <v>0.18106014781399998</v>
      </c>
      <c r="L1319" s="3">
        <f t="shared" si="1515"/>
        <v>0.23592854270700001</v>
      </c>
      <c r="M1319" s="5">
        <f t="shared" si="1516"/>
        <v>0.65902837316952134</v>
      </c>
      <c r="N1319" s="5">
        <f t="shared" si="1517"/>
        <v>0.1193237746596935</v>
      </c>
      <c r="O1319" s="5">
        <f t="shared" si="1518"/>
        <v>0.15548360368445013</v>
      </c>
      <c r="P1319" s="5">
        <f t="shared" si="1519"/>
        <v>2.815188426575994E-2</v>
      </c>
      <c r="Q1319" s="5">
        <f t="shared" si="1520"/>
        <v>1.0802390138804265E-2</v>
      </c>
      <c r="R1319" s="5">
        <f t="shared" si="1521"/>
        <v>1.8341510016052529E-2</v>
      </c>
      <c r="S1319" s="5">
        <f t="shared" si="1522"/>
        <v>3.0064281750919407E-4</v>
      </c>
      <c r="T1319" s="5">
        <f t="shared" si="1523"/>
        <v>2.5485921632005574E-3</v>
      </c>
      <c r="U1319" s="5">
        <f t="shared" si="1524"/>
        <v>3.3209165146384327E-3</v>
      </c>
      <c r="V1319" s="5">
        <f t="shared" si="1525"/>
        <v>1.4269596050497136E-6</v>
      </c>
      <c r="W1319" s="5">
        <f t="shared" si="1526"/>
        <v>6.5196078509213197E-4</v>
      </c>
      <c r="X1319" s="5">
        <f t="shared" si="1527"/>
        <v>1.5381615792889826E-4</v>
      </c>
      <c r="Y1319" s="5">
        <f t="shared" si="1528"/>
        <v>1.8144810992477368E-5</v>
      </c>
      <c r="Z1319" s="5">
        <f t="shared" si="1529"/>
        <v>1.4424285763777061E-3</v>
      </c>
      <c r="AA1319" s="5">
        <f t="shared" si="1530"/>
        <v>2.611663312500851E-4</v>
      </c>
      <c r="AB1319" s="5">
        <f t="shared" si="1531"/>
        <v>2.3643407270090242E-5</v>
      </c>
      <c r="AC1319" s="5">
        <f t="shared" si="1532"/>
        <v>3.8097374946917427E-9</v>
      </c>
      <c r="AD1319" s="5">
        <f t="shared" si="1533"/>
        <v>2.951102902942822E-5</v>
      </c>
      <c r="AE1319" s="5">
        <f t="shared" si="1534"/>
        <v>6.9624940726969721E-6</v>
      </c>
      <c r="AF1319" s="5">
        <f t="shared" si="1535"/>
        <v>8.2132554008876098E-7</v>
      </c>
      <c r="AG1319" s="5">
        <f t="shared" si="1536"/>
        <v>6.4591379253727049E-8</v>
      </c>
      <c r="AH1319" s="5">
        <f t="shared" si="1537"/>
        <v>8.5077517995931195E-5</v>
      </c>
      <c r="AI1319" s="5">
        <f t="shared" si="1538"/>
        <v>1.5404147983991547E-5</v>
      </c>
      <c r="AJ1319" s="5">
        <f t="shared" si="1539"/>
        <v>1.3945386554651196E-6</v>
      </c>
      <c r="AK1319" s="5">
        <f t="shared" si="1540"/>
        <v>8.4165125030283773E-8</v>
      </c>
      <c r="AL1319" s="5">
        <f t="shared" si="1541"/>
        <v>6.5096613985024876E-12</v>
      </c>
      <c r="AM1319" s="5">
        <f t="shared" si="1542"/>
        <v>1.0686542556423034E-6</v>
      </c>
      <c r="AN1319" s="5">
        <f t="shared" si="1543"/>
        <v>2.5212604119132246E-7</v>
      </c>
      <c r="AO1319" s="5">
        <f t="shared" si="1544"/>
        <v>2.974186473837688E-8</v>
      </c>
      <c r="AP1319" s="5">
        <f t="shared" si="1545"/>
        <v>2.3389849350379898E-9</v>
      </c>
      <c r="AQ1319" s="5">
        <f t="shared" si="1546"/>
        <v>1.3795832678428498E-10</v>
      </c>
      <c r="AR1319" s="5">
        <f t="shared" si="1547"/>
        <v>4.0144429675817225E-6</v>
      </c>
      <c r="AS1319" s="5">
        <f t="shared" si="1548"/>
        <v>7.2685563710121958E-7</v>
      </c>
      <c r="AT1319" s="5">
        <f t="shared" si="1549"/>
        <v>6.5802294546492969E-8</v>
      </c>
      <c r="AU1319" s="5">
        <f t="shared" si="1550"/>
        <v>3.9713910590294599E-9</v>
      </c>
      <c r="AV1319" s="5">
        <f t="shared" si="1551"/>
        <v>1.7976516304376801E-10</v>
      </c>
      <c r="AW1319" s="5">
        <f t="shared" si="1552"/>
        <v>7.7243021595970823E-15</v>
      </c>
      <c r="AX1319" s="5">
        <f t="shared" si="1553"/>
        <v>3.2248449581442596E-8</v>
      </c>
      <c r="AY1319" s="5">
        <f t="shared" si="1554"/>
        <v>7.6083297143099138E-9</v>
      </c>
      <c r="AZ1319" s="5">
        <f t="shared" si="1555"/>
        <v>8.9751107096575192E-10</v>
      </c>
      <c r="BA1319" s="5">
        <f t="shared" si="1556"/>
        <v>7.0582826345449591E-11</v>
      </c>
      <c r="BB1319" s="5">
        <f t="shared" si="1557"/>
        <v>4.1631258399557913E-12</v>
      </c>
      <c r="BC1319" s="5">
        <f t="shared" si="1558"/>
        <v>1.9644004250532501E-13</v>
      </c>
      <c r="BD1319" s="5">
        <f t="shared" si="1559"/>
        <v>1.5785361318698679E-7</v>
      </c>
      <c r="BE1319" s="5">
        <f t="shared" si="1560"/>
        <v>2.8580998536609814E-8</v>
      </c>
      <c r="BF1319" s="5">
        <f t="shared" si="1561"/>
        <v>2.5874399098551447E-9</v>
      </c>
      <c r="BG1319" s="5">
        <f t="shared" si="1562"/>
        <v>1.5616075084607175E-10</v>
      </c>
      <c r="BH1319" s="5">
        <f t="shared" si="1563"/>
        <v>7.0686221577337436E-12</v>
      </c>
      <c r="BI1319" s="5">
        <f t="shared" si="1564"/>
        <v>2.5596915454411738E-13</v>
      </c>
      <c r="BJ1319" s="8">
        <f t="shared" si="1565"/>
        <v>0.13353743198407081</v>
      </c>
      <c r="BK1319" s="8">
        <f t="shared" si="1566"/>
        <v>0.6874823386369725</v>
      </c>
      <c r="BL1319" s="8">
        <f t="shared" si="1567"/>
        <v>0.17753780076101411</v>
      </c>
      <c r="BM1319" s="8">
        <f t="shared" si="1568"/>
        <v>8.8684564158314095E-3</v>
      </c>
      <c r="BN1319" s="8">
        <f t="shared" si="1569"/>
        <v>0.99113153593428172</v>
      </c>
    </row>
    <row r="1320" spans="1:66" x14ac:dyDescent="0.25">
      <c r="A1320" t="s">
        <v>173</v>
      </c>
      <c r="B1320" t="s">
        <v>437</v>
      </c>
      <c r="C1320" t="s">
        <v>258</v>
      </c>
      <c r="D1320" s="7" t="s">
        <v>532</v>
      </c>
      <c r="E1320">
        <f>VLOOKUP(A1320,home!$A$2:$E$405,3,FALSE)</f>
        <v>1.8412999999999999</v>
      </c>
      <c r="F1320">
        <f>VLOOKUP(B1320,home!$B$2:$E$405,3,FALSE)</f>
        <v>0</v>
      </c>
      <c r="G1320">
        <f>VLOOKUP(C1320,away!$B$2:$E$405,4,FALSE)</f>
        <v>1.222</v>
      </c>
      <c r="H1320">
        <f>VLOOKUP(A1320,away!$A$2:$E$405,3,FALSE)</f>
        <v>1.4127000000000001</v>
      </c>
      <c r="I1320">
        <f>VLOOKUP(C1320,away!$B$2:$E$405,3,FALSE)</f>
        <v>0.70789999999999997</v>
      </c>
      <c r="J1320">
        <f>VLOOKUP(B1320,home!$B$2:$E$405,4,FALSE)</f>
        <v>0.94379999999999997</v>
      </c>
      <c r="K1320" s="3">
        <f t="shared" si="1514"/>
        <v>0</v>
      </c>
      <c r="L1320" s="3">
        <f t="shared" si="1515"/>
        <v>0.94384750145400009</v>
      </c>
      <c r="M1320" s="5">
        <f t="shared" si="1516"/>
        <v>0.38912778177365476</v>
      </c>
      <c r="N1320" s="5">
        <f t="shared" si="1517"/>
        <v>0</v>
      </c>
      <c r="O1320" s="5">
        <f t="shared" si="1518"/>
        <v>0.36727728457340142</v>
      </c>
      <c r="P1320" s="5">
        <f t="shared" si="1519"/>
        <v>0</v>
      </c>
      <c r="Q1320" s="5">
        <f t="shared" si="1520"/>
        <v>0</v>
      </c>
      <c r="R1320" s="5">
        <f t="shared" si="1521"/>
        <v>0.17332687369270736</v>
      </c>
      <c r="S1320" s="5">
        <f t="shared" si="1522"/>
        <v>0</v>
      </c>
      <c r="T1320" s="5">
        <f t="shared" si="1523"/>
        <v>0</v>
      </c>
      <c r="U1320" s="5">
        <f t="shared" si="1524"/>
        <v>0</v>
      </c>
      <c r="V1320" s="5">
        <f t="shared" si="1525"/>
        <v>0</v>
      </c>
      <c r="W1320" s="5">
        <f t="shared" si="1526"/>
        <v>0</v>
      </c>
      <c r="X1320" s="5">
        <f t="shared" si="1527"/>
        <v>0</v>
      </c>
      <c r="Y1320" s="5">
        <f t="shared" si="1528"/>
        <v>0</v>
      </c>
      <c r="Z1320" s="5">
        <f t="shared" si="1529"/>
        <v>5.4531378889898306E-2</v>
      </c>
      <c r="AA1320" s="5">
        <f t="shared" si="1530"/>
        <v>0</v>
      </c>
      <c r="AB1320" s="5">
        <f t="shared" si="1531"/>
        <v>0</v>
      </c>
      <c r="AC1320" s="5">
        <f t="shared" si="1532"/>
        <v>0</v>
      </c>
      <c r="AD1320" s="5">
        <f t="shared" si="1533"/>
        <v>0</v>
      </c>
      <c r="AE1320" s="5">
        <f t="shared" si="1534"/>
        <v>0</v>
      </c>
      <c r="AF1320" s="5">
        <f t="shared" si="1535"/>
        <v>0</v>
      </c>
      <c r="AG1320" s="5">
        <f t="shared" si="1536"/>
        <v>0</v>
      </c>
      <c r="AH1320" s="5">
        <f t="shared" si="1537"/>
        <v>1.2867326429017978E-2</v>
      </c>
      <c r="AI1320" s="5">
        <f t="shared" si="1538"/>
        <v>0</v>
      </c>
      <c r="AJ1320" s="5">
        <f t="shared" si="1539"/>
        <v>0</v>
      </c>
      <c r="AK1320" s="5">
        <f t="shared" si="1540"/>
        <v>0</v>
      </c>
      <c r="AL1320" s="5">
        <f t="shared" si="1541"/>
        <v>0</v>
      </c>
      <c r="AM1320" s="5">
        <f t="shared" si="1542"/>
        <v>0</v>
      </c>
      <c r="AN1320" s="5">
        <f t="shared" si="1543"/>
        <v>0</v>
      </c>
      <c r="AO1320" s="5">
        <f t="shared" si="1544"/>
        <v>0</v>
      </c>
      <c r="AP1320" s="5">
        <f t="shared" si="1545"/>
        <v>0</v>
      </c>
      <c r="AQ1320" s="5">
        <f t="shared" si="1546"/>
        <v>0</v>
      </c>
      <c r="AR1320" s="5">
        <f t="shared" si="1547"/>
        <v>2.4289587800843285E-3</v>
      </c>
      <c r="AS1320" s="5">
        <f t="shared" si="1548"/>
        <v>0</v>
      </c>
      <c r="AT1320" s="5">
        <f t="shared" si="1549"/>
        <v>0</v>
      </c>
      <c r="AU1320" s="5">
        <f t="shared" si="1550"/>
        <v>0</v>
      </c>
      <c r="AV1320" s="5">
        <f t="shared" si="1551"/>
        <v>0</v>
      </c>
      <c r="AW1320" s="5">
        <f t="shared" si="1552"/>
        <v>0</v>
      </c>
      <c r="AX1320" s="5">
        <f t="shared" si="1553"/>
        <v>0</v>
      </c>
      <c r="AY1320" s="5">
        <f t="shared" si="1554"/>
        <v>0</v>
      </c>
      <c r="AZ1320" s="5">
        <f t="shared" si="1555"/>
        <v>0</v>
      </c>
      <c r="BA1320" s="5">
        <f t="shared" si="1556"/>
        <v>0</v>
      </c>
      <c r="BB1320" s="5">
        <f t="shared" si="1557"/>
        <v>0</v>
      </c>
      <c r="BC1320" s="5">
        <f t="shared" si="1558"/>
        <v>0</v>
      </c>
      <c r="BD1320" s="5">
        <f t="shared" si="1559"/>
        <v>3.820944459528914E-4</v>
      </c>
      <c r="BE1320" s="5">
        <f t="shared" si="1560"/>
        <v>0</v>
      </c>
      <c r="BF1320" s="5">
        <f t="shared" si="1561"/>
        <v>0</v>
      </c>
      <c r="BG1320" s="5">
        <f t="shared" si="1562"/>
        <v>0</v>
      </c>
      <c r="BH1320" s="5">
        <f t="shared" si="1563"/>
        <v>0</v>
      </c>
      <c r="BI1320" s="5">
        <f t="shared" si="1564"/>
        <v>0</v>
      </c>
      <c r="BJ1320" s="8">
        <f t="shared" si="1565"/>
        <v>0</v>
      </c>
      <c r="BK1320" s="8">
        <f t="shared" si="1566"/>
        <v>0.38912778177365476</v>
      </c>
      <c r="BL1320" s="8">
        <f t="shared" si="1567"/>
        <v>0.556282537921164</v>
      </c>
      <c r="BM1320" s="8">
        <f t="shared" si="1568"/>
        <v>7.0209758544953496E-2</v>
      </c>
      <c r="BN1320" s="8">
        <f t="shared" si="1569"/>
        <v>0.92973194003976356</v>
      </c>
    </row>
    <row r="1321" spans="1:66" x14ac:dyDescent="0.25">
      <c r="A1321" t="s">
        <v>173</v>
      </c>
      <c r="B1321" t="s">
        <v>176</v>
      </c>
      <c r="C1321" t="s">
        <v>257</v>
      </c>
      <c r="D1321" s="7" t="s">
        <v>532</v>
      </c>
      <c r="E1321">
        <f>VLOOKUP(A1321,home!$A$2:$E$405,3,FALSE)</f>
        <v>1.8412999999999999</v>
      </c>
      <c r="F1321">
        <f>VLOOKUP(B1321,home!$B$2:$E$405,3,FALSE)</f>
        <v>2.1724000000000001</v>
      </c>
      <c r="G1321">
        <f>VLOOKUP(C1321,away!$B$2:$E$405,4,FALSE)</f>
        <v>0.72409999999999997</v>
      </c>
      <c r="H1321">
        <f>VLOOKUP(A1321,away!$A$2:$E$405,3,FALSE)</f>
        <v>1.4127000000000001</v>
      </c>
      <c r="I1321">
        <f>VLOOKUP(C1321,away!$B$2:$E$405,3,FALSE)</f>
        <v>0.70789999999999997</v>
      </c>
      <c r="J1321">
        <f>VLOOKUP(B1321,home!$B$2:$E$405,4,FALSE)</f>
        <v>0.88480000000000003</v>
      </c>
      <c r="K1321" s="3">
        <f t="shared" si="1514"/>
        <v>2.8964290508920003</v>
      </c>
      <c r="L1321" s="3">
        <f t="shared" si="1515"/>
        <v>0.88484453198400015</v>
      </c>
      <c r="M1321" s="5">
        <f t="shared" si="1516"/>
        <v>2.2793643337609502E-2</v>
      </c>
      <c r="N1321" s="5">
        <f t="shared" si="1517"/>
        <v>6.6020170738723058E-2</v>
      </c>
      <c r="O1321" s="5">
        <f t="shared" si="1518"/>
        <v>2.01688306712773E-2</v>
      </c>
      <c r="P1321" s="5">
        <f t="shared" si="1519"/>
        <v>5.8417587078809181E-2</v>
      </c>
      <c r="Q1321" s="5">
        <f t="shared" si="1520"/>
        <v>9.5611370236243734E-2</v>
      </c>
      <c r="R1321" s="5">
        <f t="shared" si="1521"/>
        <v>8.9231397679954538E-3</v>
      </c>
      <c r="S1321" s="5">
        <f t="shared" si="1522"/>
        <v>3.742945379073561E-2</v>
      </c>
      <c r="T1321" s="5">
        <f t="shared" si="1523"/>
        <v>8.4601198149038034E-2</v>
      </c>
      <c r="U1321" s="5">
        <f t="shared" si="1524"/>
        <v>2.5845241249191742E-2</v>
      </c>
      <c r="V1321" s="5">
        <f t="shared" si="1525"/>
        <v>1.065861674067297E-2</v>
      </c>
      <c r="W1321" s="5">
        <f t="shared" si="1526"/>
        <v>9.2310516782615676E-2</v>
      </c>
      <c r="X1321" s="5">
        <f t="shared" si="1527"/>
        <v>8.1680456019714756E-2</v>
      </c>
      <c r="Y1321" s="5">
        <f t="shared" si="1528"/>
        <v>3.6137252439502103E-2</v>
      </c>
      <c r="Z1321" s="5">
        <f t="shared" si="1529"/>
        <v>2.6318638106132526E-3</v>
      </c>
      <c r="AA1321" s="5">
        <f t="shared" si="1530"/>
        <v>7.6230067990515479E-3</v>
      </c>
      <c r="AB1321" s="5">
        <f t="shared" si="1531"/>
        <v>1.1039749173960072E-2</v>
      </c>
      <c r="AC1321" s="5">
        <f t="shared" si="1532"/>
        <v>1.707303496761922E-3</v>
      </c>
      <c r="AD1321" s="5">
        <f t="shared" si="1533"/>
        <v>6.6842715628005422E-2</v>
      </c>
      <c r="AE1321" s="5">
        <f t="shared" si="1534"/>
        <v>5.9145411426402061E-2</v>
      </c>
      <c r="AF1321" s="5">
        <f t="shared" si="1535"/>
        <v>2.6167246946297931E-2</v>
      </c>
      <c r="AG1321" s="5">
        <f t="shared" si="1536"/>
        <v>7.7179817925022509E-3</v>
      </c>
      <c r="AH1321" s="5">
        <f t="shared" si="1537"/>
        <v>5.8219757543692761E-4</v>
      </c>
      <c r="AI1321" s="5">
        <f t="shared" si="1538"/>
        <v>1.6862939708544044E-3</v>
      </c>
      <c r="AJ1321" s="5">
        <f t="shared" si="1539"/>
        <v>2.4421154227633629E-3</v>
      </c>
      <c r="AK1321" s="5">
        <f t="shared" si="1540"/>
        <v>2.3578046853744007E-3</v>
      </c>
      <c r="AL1321" s="5">
        <f t="shared" si="1541"/>
        <v>1.7502520192106319E-4</v>
      </c>
      <c r="AM1321" s="5">
        <f t="shared" si="1542"/>
        <v>3.8721036677093507E-2</v>
      </c>
      <c r="AN1321" s="5">
        <f t="shared" si="1543"/>
        <v>3.4262097576478107E-2</v>
      </c>
      <c r="AO1321" s="5">
        <f t="shared" si="1544"/>
        <v>1.5158314847424456E-2</v>
      </c>
      <c r="AP1321" s="5">
        <f t="shared" si="1545"/>
        <v>4.4709173356118053E-3</v>
      </c>
      <c r="AQ1321" s="5">
        <f t="shared" si="1546"/>
        <v>9.8901668934214511E-4</v>
      </c>
      <c r="AR1321" s="5">
        <f t="shared" si="1547"/>
        <v>1.030308682319416E-4</v>
      </c>
      <c r="AS1321" s="5">
        <f t="shared" si="1548"/>
        <v>2.9842159988562142E-4</v>
      </c>
      <c r="AT1321" s="5">
        <f t="shared" si="1549"/>
        <v>4.3217849566119142E-4</v>
      </c>
      <c r="AU1321" s="5">
        <f t="shared" si="1550"/>
        <v>4.1725811666795898E-4</v>
      </c>
      <c r="AV1321" s="5">
        <f t="shared" si="1551"/>
        <v>3.0213963270939008E-4</v>
      </c>
      <c r="AW1321" s="5">
        <f t="shared" si="1552"/>
        <v>1.2460284336938801E-5</v>
      </c>
      <c r="AX1321" s="5">
        <f t="shared" si="1553"/>
        <v>1.8692122585364717E-2</v>
      </c>
      <c r="AY1321" s="5">
        <f t="shared" si="1554"/>
        <v>1.65396224608346E-2</v>
      </c>
      <c r="AZ1321" s="5">
        <f t="shared" si="1555"/>
        <v>7.3174972477746229E-3</v>
      </c>
      <c r="BA1321" s="5">
        <f t="shared" si="1556"/>
        <v>2.1582824758337822E-3</v>
      </c>
      <c r="BB1321" s="5">
        <f t="shared" si="1557"/>
        <v>4.7743611180460298E-4</v>
      </c>
      <c r="BC1321" s="5">
        <f t="shared" si="1558"/>
        <v>8.4491346580400963E-5</v>
      </c>
      <c r="BD1321" s="5">
        <f t="shared" si="1559"/>
        <v>1.5194383396766251E-5</v>
      </c>
      <c r="BE1321" s="5">
        <f t="shared" si="1560"/>
        <v>4.400945348078485E-5</v>
      </c>
      <c r="BF1321" s="5">
        <f t="shared" si="1561"/>
        <v>6.3735129787812657E-5</v>
      </c>
      <c r="BG1321" s="5">
        <f t="shared" si="1562"/>
        <v>6.1534760493264212E-5</v>
      </c>
      <c r="BH1321" s="5">
        <f t="shared" si="1563"/>
        <v>4.455776698309297E-5</v>
      </c>
      <c r="BI1321" s="5">
        <f t="shared" si="1564"/>
        <v>2.5811682146541365E-5</v>
      </c>
      <c r="BJ1321" s="8">
        <f t="shared" si="1565"/>
        <v>0.7551051555131878</v>
      </c>
      <c r="BK1321" s="8">
        <f t="shared" si="1566"/>
        <v>0.14772125210734485</v>
      </c>
      <c r="BL1321" s="8">
        <f t="shared" si="1567"/>
        <v>8.2476251205349571E-2</v>
      </c>
      <c r="BM1321" s="8">
        <f t="shared" si="1568"/>
        <v>0.69947261862933985</v>
      </c>
      <c r="BN1321" s="8">
        <f t="shared" si="1569"/>
        <v>0.27193474183065824</v>
      </c>
    </row>
    <row r="1322" spans="1:66" x14ac:dyDescent="0.25">
      <c r="A1322" t="s">
        <v>173</v>
      </c>
      <c r="B1322" t="s">
        <v>179</v>
      </c>
      <c r="C1322" t="s">
        <v>259</v>
      </c>
      <c r="D1322" s="7" t="s">
        <v>532</v>
      </c>
      <c r="E1322">
        <f>VLOOKUP(A1322,home!$A$2:$E$405,3,FALSE)</f>
        <v>1.8412999999999999</v>
      </c>
      <c r="F1322">
        <f>VLOOKUP(B1322,home!$B$2:$E$405,3,FALSE)</f>
        <v>0.81459999999999999</v>
      </c>
      <c r="G1322">
        <f>VLOOKUP(C1322,away!$B$2:$E$405,4,FALSE)</f>
        <v>0.54310000000000003</v>
      </c>
      <c r="H1322">
        <f>VLOOKUP(A1322,away!$A$2:$E$405,3,FALSE)</f>
        <v>1.4127000000000001</v>
      </c>
      <c r="I1322">
        <f>VLOOKUP(C1322,away!$B$2:$E$405,3,FALSE)</f>
        <v>0.53090000000000004</v>
      </c>
      <c r="J1322">
        <f>VLOOKUP(B1322,home!$B$2:$E$405,4,FALSE)</f>
        <v>0.53090000000000004</v>
      </c>
      <c r="K1322" s="3">
        <f t="shared" si="1514"/>
        <v>0.81460817043800005</v>
      </c>
      <c r="L1322" s="3">
        <f t="shared" si="1515"/>
        <v>0.39817629008700006</v>
      </c>
      <c r="M1322" s="5">
        <f t="shared" si="1516"/>
        <v>0.29736811579907579</v>
      </c>
      <c r="N1322" s="5">
        <f t="shared" si="1517"/>
        <v>0.24223849675768047</v>
      </c>
      <c r="O1322" s="5">
        <f t="shared" si="1518"/>
        <v>0.11840493313903741</v>
      </c>
      <c r="P1322" s="5">
        <f t="shared" si="1519"/>
        <v>9.6453625955224984E-2</v>
      </c>
      <c r="Q1322" s="5">
        <f t="shared" si="1520"/>
        <v>9.8664729326712719E-2</v>
      </c>
      <c r="R1322" s="5">
        <f t="shared" si="1521"/>
        <v>2.3573018502650603E-2</v>
      </c>
      <c r="S1322" s="5">
        <f t="shared" si="1522"/>
        <v>7.8213680835544416E-3</v>
      </c>
      <c r="T1322" s="5">
        <f t="shared" si="1523"/>
        <v>3.9285955885748507E-2</v>
      </c>
      <c r="U1322" s="5">
        <f t="shared" si="1524"/>
        <v>1.9202773474145333E-2</v>
      </c>
      <c r="V1322" s="5">
        <f t="shared" si="1525"/>
        <v>2.8188007146260583E-4</v>
      </c>
      <c r="W1322" s="5">
        <f t="shared" si="1526"/>
        <v>2.6791031547864649E-2</v>
      </c>
      <c r="X1322" s="5">
        <f t="shared" si="1527"/>
        <v>1.0667553549332524E-2</v>
      </c>
      <c r="Y1322" s="5">
        <f t="shared" si="1528"/>
        <v>2.1237834482888173E-3</v>
      </c>
      <c r="Z1322" s="5">
        <f t="shared" si="1529"/>
        <v>3.128739017845876E-3</v>
      </c>
      <c r="AA1322" s="5">
        <f t="shared" si="1530"/>
        <v>2.5486963671054142E-3</v>
      </c>
      <c r="AB1322" s="5">
        <f t="shared" si="1531"/>
        <v>1.0380944423048592E-3</v>
      </c>
      <c r="AC1322" s="5">
        <f t="shared" si="1532"/>
        <v>5.7143725093111448E-6</v>
      </c>
      <c r="AD1322" s="5">
        <f t="shared" si="1533"/>
        <v>5.4560482983381899E-3</v>
      </c>
      <c r="AE1322" s="5">
        <f t="shared" si="1534"/>
        <v>2.17246906996779E-3</v>
      </c>
      <c r="AF1322" s="5">
        <f t="shared" si="1535"/>
        <v>4.3251283730426501E-4</v>
      </c>
      <c r="AG1322" s="5">
        <f t="shared" si="1536"/>
        <v>5.7405452324271507E-5</v>
      </c>
      <c r="AH1322" s="5">
        <f t="shared" si="1537"/>
        <v>3.1144742369407875E-4</v>
      </c>
      <c r="AI1322" s="5">
        <f t="shared" si="1538"/>
        <v>2.5370761600306213E-4</v>
      </c>
      <c r="AJ1322" s="5">
        <f t="shared" si="1539"/>
        <v>1.0333614844922053E-4</v>
      </c>
      <c r="AK1322" s="5">
        <f t="shared" si="1540"/>
        <v>2.8059490276109709E-5</v>
      </c>
      <c r="AL1322" s="5">
        <f t="shared" si="1541"/>
        <v>7.4140019632008065E-8</v>
      </c>
      <c r="AM1322" s="5">
        <f t="shared" si="1542"/>
        <v>8.8890830442612753E-4</v>
      </c>
      <c r="AN1322" s="5">
        <f t="shared" si="1543"/>
        <v>3.539422108839211E-4</v>
      </c>
      <c r="AO1322" s="5">
        <f t="shared" si="1544"/>
        <v>7.0465698217475153E-5</v>
      </c>
      <c r="AP1322" s="5">
        <f t="shared" si="1545"/>
        <v>9.3525900982081324E-6</v>
      </c>
      <c r="AQ1322" s="5">
        <f t="shared" si="1546"/>
        <v>9.309949070022312E-7</v>
      </c>
      <c r="AR1322" s="5">
        <f t="shared" si="1547"/>
        <v>2.4802195944732479E-5</v>
      </c>
      <c r="AS1322" s="5">
        <f t="shared" si="1548"/>
        <v>2.0204071461383311E-5</v>
      </c>
      <c r="AT1322" s="5">
        <f t="shared" si="1549"/>
        <v>8.2292008442780326E-6</v>
      </c>
      <c r="AU1322" s="5">
        <f t="shared" si="1550"/>
        <v>2.2345247479747249E-6</v>
      </c>
      <c r="AV1322" s="5">
        <f t="shared" si="1551"/>
        <v>4.5506552918653089E-7</v>
      </c>
      <c r="AW1322" s="5">
        <f t="shared" si="1552"/>
        <v>6.6799675609346793E-10</v>
      </c>
      <c r="AX1322" s="5">
        <f t="shared" si="1553"/>
        <v>1.2068532792595206E-4</v>
      </c>
      <c r="AY1322" s="5">
        <f t="shared" si="1554"/>
        <v>4.8054036141488617E-5</v>
      </c>
      <c r="AZ1322" s="5">
        <f t="shared" si="1555"/>
        <v>9.5669889172622774E-6</v>
      </c>
      <c r="BA1322" s="5">
        <f t="shared" si="1556"/>
        <v>1.2697827181263133E-6</v>
      </c>
      <c r="BB1322" s="5">
        <f t="shared" si="1557"/>
        <v>1.2639934298003058E-7</v>
      </c>
      <c r="BC1322" s="5">
        <f t="shared" si="1558"/>
        <v>1.0065844291444581E-8</v>
      </c>
      <c r="BD1322" s="5">
        <f t="shared" si="1559"/>
        <v>1.6459410612140681E-6</v>
      </c>
      <c r="BE1322" s="5">
        <f t="shared" si="1560"/>
        <v>1.3407970365243722E-6</v>
      </c>
      <c r="BF1322" s="5">
        <f t="shared" si="1561"/>
        <v>5.4611211042590547E-7</v>
      </c>
      <c r="BG1322" s="5">
        <f t="shared" si="1562"/>
        <v>1.4828912904269401E-7</v>
      </c>
      <c r="BH1322" s="5">
        <f t="shared" si="1563"/>
        <v>3.0199384026328359E-8</v>
      </c>
      <c r="BI1322" s="5">
        <f t="shared" si="1564"/>
        <v>4.9201329940083832E-9</v>
      </c>
      <c r="BJ1322" s="8">
        <f t="shared" si="1565"/>
        <v>0.42939329857298497</v>
      </c>
      <c r="BK1322" s="8">
        <f t="shared" si="1566"/>
        <v>0.40197883245798827</v>
      </c>
      <c r="BL1322" s="8">
        <f t="shared" si="1567"/>
        <v>0.1655237079210479</v>
      </c>
      <c r="BM1322" s="8">
        <f t="shared" si="1568"/>
        <v>0.12327360512134033</v>
      </c>
      <c r="BN1322" s="8">
        <f t="shared" si="1569"/>
        <v>0.87670291948038193</v>
      </c>
    </row>
    <row r="1323" spans="1:66" x14ac:dyDescent="0.25">
      <c r="A1323" t="s">
        <v>173</v>
      </c>
      <c r="B1323" t="s">
        <v>262</v>
      </c>
      <c r="C1323" t="s">
        <v>175</v>
      </c>
      <c r="D1323" s="7" t="s">
        <v>532</v>
      </c>
      <c r="E1323">
        <f>VLOOKUP(A1323,home!$A$2:$E$405,3,FALSE)</f>
        <v>1.8412999999999999</v>
      </c>
      <c r="F1323">
        <f>VLOOKUP(B1323,home!$B$2:$E$405,3,FALSE)</f>
        <v>1.2672000000000001</v>
      </c>
      <c r="G1323">
        <f>VLOOKUP(C1323,away!$B$2:$E$405,4,FALSE)</f>
        <v>0.54310000000000003</v>
      </c>
      <c r="H1323">
        <f>VLOOKUP(A1323,away!$A$2:$E$405,3,FALSE)</f>
        <v>1.4127000000000001</v>
      </c>
      <c r="I1323">
        <f>VLOOKUP(C1323,away!$B$2:$E$405,3,FALSE)</f>
        <v>0.23599999999999999</v>
      </c>
      <c r="J1323">
        <f>VLOOKUP(B1323,home!$B$2:$E$405,4,FALSE)</f>
        <v>0</v>
      </c>
      <c r="K1323" s="3">
        <f t="shared" si="1514"/>
        <v>1.2672127100160002</v>
      </c>
      <c r="L1323" s="3">
        <f t="shared" si="1515"/>
        <v>0</v>
      </c>
      <c r="M1323" s="5">
        <f t="shared" si="1516"/>
        <v>0.28161547284759292</v>
      </c>
      <c r="N1323" s="5">
        <f t="shared" si="1517"/>
        <v>0.35686670652963548</v>
      </c>
      <c r="O1323" s="5">
        <f t="shared" si="1518"/>
        <v>0</v>
      </c>
      <c r="P1323" s="5">
        <f t="shared" si="1519"/>
        <v>0</v>
      </c>
      <c r="Q1323" s="5">
        <f t="shared" si="1520"/>
        <v>0.2261130131479521</v>
      </c>
      <c r="R1323" s="5">
        <f t="shared" si="1521"/>
        <v>0</v>
      </c>
      <c r="S1323" s="5">
        <f t="shared" si="1522"/>
        <v>0</v>
      </c>
      <c r="T1323" s="5">
        <f t="shared" si="1523"/>
        <v>0</v>
      </c>
      <c r="U1323" s="5">
        <f t="shared" si="1524"/>
        <v>0</v>
      </c>
      <c r="V1323" s="5">
        <f t="shared" si="1525"/>
        <v>0</v>
      </c>
      <c r="W1323" s="5">
        <f t="shared" si="1526"/>
        <v>9.5511094720366604E-2</v>
      </c>
      <c r="X1323" s="5">
        <f t="shared" si="1527"/>
        <v>0</v>
      </c>
      <c r="Y1323" s="5">
        <f t="shared" si="1528"/>
        <v>0</v>
      </c>
      <c r="Z1323" s="5">
        <f t="shared" si="1529"/>
        <v>0</v>
      </c>
      <c r="AA1323" s="5">
        <f t="shared" si="1530"/>
        <v>0</v>
      </c>
      <c r="AB1323" s="5">
        <f t="shared" si="1531"/>
        <v>0</v>
      </c>
      <c r="AC1323" s="5">
        <f t="shared" si="1532"/>
        <v>0</v>
      </c>
      <c r="AD1323" s="5">
        <f t="shared" si="1533"/>
        <v>3.0258218294297656E-2</v>
      </c>
      <c r="AE1323" s="5">
        <f t="shared" si="1534"/>
        <v>0</v>
      </c>
      <c r="AF1323" s="5">
        <f t="shared" si="1535"/>
        <v>0</v>
      </c>
      <c r="AG1323" s="5">
        <f t="shared" si="1536"/>
        <v>0</v>
      </c>
      <c r="AH1323" s="5">
        <f t="shared" si="1537"/>
        <v>0</v>
      </c>
      <c r="AI1323" s="5">
        <f t="shared" si="1538"/>
        <v>0</v>
      </c>
      <c r="AJ1323" s="5">
        <f t="shared" si="1539"/>
        <v>0</v>
      </c>
      <c r="AK1323" s="5">
        <f t="shared" si="1540"/>
        <v>0</v>
      </c>
      <c r="AL1323" s="5">
        <f t="shared" si="1541"/>
        <v>0</v>
      </c>
      <c r="AM1323" s="5">
        <f t="shared" si="1542"/>
        <v>7.6687197609945313E-3</v>
      </c>
      <c r="AN1323" s="5">
        <f t="shared" si="1543"/>
        <v>0</v>
      </c>
      <c r="AO1323" s="5">
        <f t="shared" si="1544"/>
        <v>0</v>
      </c>
      <c r="AP1323" s="5">
        <f t="shared" si="1545"/>
        <v>0</v>
      </c>
      <c r="AQ1323" s="5">
        <f t="shared" si="1546"/>
        <v>0</v>
      </c>
      <c r="AR1323" s="5">
        <f t="shared" si="1547"/>
        <v>0</v>
      </c>
      <c r="AS1323" s="5">
        <f t="shared" si="1548"/>
        <v>0</v>
      </c>
      <c r="AT1323" s="5">
        <f t="shared" si="1549"/>
        <v>0</v>
      </c>
      <c r="AU1323" s="5">
        <f t="shared" si="1550"/>
        <v>0</v>
      </c>
      <c r="AV1323" s="5">
        <f t="shared" si="1551"/>
        <v>0</v>
      </c>
      <c r="AW1323" s="5">
        <f t="shared" si="1552"/>
        <v>0</v>
      </c>
      <c r="AX1323" s="5">
        <f t="shared" si="1553"/>
        <v>1.6196498584471867E-3</v>
      </c>
      <c r="AY1323" s="5">
        <f t="shared" si="1554"/>
        <v>0</v>
      </c>
      <c r="AZ1323" s="5">
        <f t="shared" si="1555"/>
        <v>0</v>
      </c>
      <c r="BA1323" s="5">
        <f t="shared" si="1556"/>
        <v>0</v>
      </c>
      <c r="BB1323" s="5">
        <f t="shared" si="1557"/>
        <v>0</v>
      </c>
      <c r="BC1323" s="5">
        <f t="shared" si="1558"/>
        <v>0</v>
      </c>
      <c r="BD1323" s="5">
        <f t="shared" si="1559"/>
        <v>0</v>
      </c>
      <c r="BE1323" s="5">
        <f t="shared" si="1560"/>
        <v>0</v>
      </c>
      <c r="BF1323" s="5">
        <f t="shared" si="1561"/>
        <v>0</v>
      </c>
      <c r="BG1323" s="5">
        <f t="shared" si="1562"/>
        <v>0</v>
      </c>
      <c r="BH1323" s="5">
        <f t="shared" si="1563"/>
        <v>0</v>
      </c>
      <c r="BI1323" s="5">
        <f t="shared" si="1564"/>
        <v>0</v>
      </c>
      <c r="BJ1323" s="8">
        <f t="shared" si="1565"/>
        <v>0.71803740231169344</v>
      </c>
      <c r="BK1323" s="8">
        <f t="shared" si="1566"/>
        <v>0.28161547284759292</v>
      </c>
      <c r="BL1323" s="8">
        <f t="shared" si="1567"/>
        <v>0</v>
      </c>
      <c r="BM1323" s="8">
        <f t="shared" si="1568"/>
        <v>0.13505768263410597</v>
      </c>
      <c r="BN1323" s="8">
        <f t="shared" si="1569"/>
        <v>0.86459519252518047</v>
      </c>
    </row>
    <row r="1324" spans="1:66" x14ac:dyDescent="0.25">
      <c r="A1324" t="s">
        <v>27</v>
      </c>
      <c r="B1324" t="s">
        <v>180</v>
      </c>
      <c r="C1324" t="s">
        <v>490</v>
      </c>
      <c r="D1324" s="7" t="s">
        <v>532</v>
      </c>
      <c r="E1324">
        <f>VLOOKUP(A1324,home!$A$2:$E$405,3,FALSE)</f>
        <v>1.381</v>
      </c>
      <c r="F1324">
        <f>VLOOKUP(B1324,home!$B$2:$E$405,3,FALSE)</f>
        <v>0.48270000000000002</v>
      </c>
      <c r="G1324">
        <f>VLOOKUP(C1324,away!$B$2:$E$405,4,FALSE)</f>
        <v>0.48270000000000002</v>
      </c>
      <c r="H1324">
        <f>VLOOKUP(A1324,away!$A$2:$E$405,3,FALSE)</f>
        <v>1.127</v>
      </c>
      <c r="I1324">
        <f>VLOOKUP(C1324,away!$B$2:$E$405,3,FALSE)</f>
        <v>1.1831</v>
      </c>
      <c r="J1324">
        <f>VLOOKUP(B1324,home!$B$2:$E$405,4,FALSE)</f>
        <v>2.6619000000000002</v>
      </c>
      <c r="K1324" s="3">
        <f t="shared" si="1514"/>
        <v>0.32177201949000006</v>
      </c>
      <c r="L1324" s="3">
        <f t="shared" si="1515"/>
        <v>3.5492542140300003</v>
      </c>
      <c r="M1324" s="5">
        <f t="shared" si="1516"/>
        <v>2.0836974847132254E-2</v>
      </c>
      <c r="N1324" s="5">
        <f t="shared" si="1517"/>
        <v>6.7047554766240802E-3</v>
      </c>
      <c r="O1324" s="5">
        <f t="shared" si="1518"/>
        <v>7.395572078382126E-2</v>
      </c>
      <c r="P1324" s="5">
        <f t="shared" si="1519"/>
        <v>2.3796881629448739E-2</v>
      </c>
      <c r="Q1324" s="5">
        <f t="shared" si="1520"/>
        <v>1.078701354949984E-3</v>
      </c>
      <c r="R1324" s="5">
        <f t="shared" si="1521"/>
        <v>0.13124382682180191</v>
      </c>
      <c r="S1324" s="5">
        <f t="shared" si="1522"/>
        <v>6.794311307669651E-3</v>
      </c>
      <c r="T1324" s="5">
        <f t="shared" si="1523"/>
        <v>3.8285853297361011E-3</v>
      </c>
      <c r="U1324" s="5">
        <f t="shared" si="1524"/>
        <v>4.2230591202047037E-2</v>
      </c>
      <c r="V1324" s="5">
        <f t="shared" si="1525"/>
        <v>8.6216088429560663E-4</v>
      </c>
      <c r="W1324" s="5">
        <f t="shared" si="1526"/>
        <v>1.1569863780295189E-4</v>
      </c>
      <c r="X1324" s="5">
        <f t="shared" si="1527"/>
        <v>4.1064387777965769E-4</v>
      </c>
      <c r="Y1324" s="5">
        <f t="shared" si="1528"/>
        <v>7.2873975683753552E-4</v>
      </c>
      <c r="Z1324" s="5">
        <f t="shared" si="1529"/>
        <v>0.15527256847090129</v>
      </c>
      <c r="AA1324" s="5">
        <f t="shared" si="1530"/>
        <v>4.9962367928281216E-2</v>
      </c>
      <c r="AB1324" s="5">
        <f t="shared" si="1531"/>
        <v>8.0382460133927285E-3</v>
      </c>
      <c r="AC1324" s="5">
        <f t="shared" si="1532"/>
        <v>6.1539464880464251E-5</v>
      </c>
      <c r="AD1324" s="5">
        <f t="shared" si="1533"/>
        <v>9.307146084524471E-6</v>
      </c>
      <c r="AE1324" s="5">
        <f t="shared" si="1534"/>
        <v>3.3033427461091291E-5</v>
      </c>
      <c r="AF1324" s="5">
        <f t="shared" si="1535"/>
        <v>5.8622015810066325E-5</v>
      </c>
      <c r="AG1324" s="5">
        <f t="shared" si="1536"/>
        <v>6.9354812216270383E-5</v>
      </c>
      <c r="AH1324" s="5">
        <f t="shared" si="1537"/>
        <v>0.13777545449215203</v>
      </c>
      <c r="AI1324" s="5">
        <f t="shared" si="1538"/>
        <v>4.4332286228092363E-2</v>
      </c>
      <c r="AJ1324" s="5">
        <f t="shared" si="1539"/>
        <v>7.1324446341109972E-3</v>
      </c>
      <c r="AK1324" s="5">
        <f t="shared" si="1540"/>
        <v>7.6500703793950327E-4</v>
      </c>
      <c r="AL1324" s="5">
        <f t="shared" si="1541"/>
        <v>2.8112475482525712E-6</v>
      </c>
      <c r="AM1324" s="5">
        <f t="shared" si="1542"/>
        <v>5.9895583826117742E-7</v>
      </c>
      <c r="AN1324" s="5">
        <f t="shared" si="1543"/>
        <v>2.1258465329663552E-6</v>
      </c>
      <c r="AO1324" s="5">
        <f t="shared" si="1544"/>
        <v>3.7725848827559524E-6</v>
      </c>
      <c r="AP1324" s="5">
        <f t="shared" si="1545"/>
        <v>4.4632875976358116E-6</v>
      </c>
      <c r="AQ1324" s="5">
        <f t="shared" si="1546"/>
        <v>3.9603355785841852E-6</v>
      </c>
      <c r="AR1324" s="5">
        <f t="shared" si="1547"/>
        <v>9.780002248923382E-2</v>
      </c>
      <c r="AS1324" s="5">
        <f t="shared" si="1548"/>
        <v>3.1469310742528185E-2</v>
      </c>
      <c r="AT1324" s="5">
        <f t="shared" si="1549"/>
        <v>5.0629718347908227E-3</v>
      </c>
      <c r="AU1324" s="5">
        <f t="shared" si="1550"/>
        <v>5.4304089063387801E-4</v>
      </c>
      <c r="AV1324" s="5">
        <f t="shared" si="1551"/>
        <v>4.3683841011227783E-5</v>
      </c>
      <c r="AW1324" s="5">
        <f t="shared" si="1552"/>
        <v>8.9182978318909398E-8</v>
      </c>
      <c r="AX1324" s="5">
        <f t="shared" si="1553"/>
        <v>3.2121204943770799E-8</v>
      </c>
      <c r="AY1324" s="5">
        <f t="shared" si="1554"/>
        <v>1.1400632200639977E-7</v>
      </c>
      <c r="AZ1324" s="5">
        <f t="shared" si="1555"/>
        <v>2.0231870940363786E-7</v>
      </c>
      <c r="BA1324" s="5">
        <f t="shared" si="1556"/>
        <v>2.3936017730932415E-7</v>
      </c>
      <c r="BB1324" s="5">
        <f t="shared" si="1557"/>
        <v>2.1238752949652171E-7</v>
      </c>
      <c r="BC1324" s="5">
        <f t="shared" si="1558"/>
        <v>1.5076346681459011E-7</v>
      </c>
      <c r="BD1324" s="5">
        <f t="shared" si="1559"/>
        <v>5.7852856992023693E-2</v>
      </c>
      <c r="BE1324" s="5">
        <f t="shared" si="1560"/>
        <v>1.8615430627589632E-2</v>
      </c>
      <c r="BF1324" s="5">
        <f t="shared" si="1561"/>
        <v>2.994962353357757E-3</v>
      </c>
      <c r="BG1324" s="5">
        <f t="shared" si="1562"/>
        <v>3.2123169491214958E-4</v>
      </c>
      <c r="BH1324" s="5">
        <f t="shared" si="1563"/>
        <v>2.5840842799019477E-5</v>
      </c>
      <c r="BI1324" s="5">
        <f t="shared" si="1564"/>
        <v>1.6629720345528251E-6</v>
      </c>
      <c r="BJ1324" s="8">
        <f t="shared" si="1565"/>
        <v>1.3053313803142444E-2</v>
      </c>
      <c r="BK1324" s="8">
        <f t="shared" si="1566"/>
        <v>5.2354793387296983E-2</v>
      </c>
      <c r="BL1324" s="8">
        <f t="shared" si="1567"/>
        <v>0.71016696042255389</v>
      </c>
      <c r="BM1324" s="8">
        <f t="shared" si="1568"/>
        <v>0.67323075034677271</v>
      </c>
      <c r="BN1324" s="8">
        <f t="shared" si="1569"/>
        <v>0.25761686091377822</v>
      </c>
    </row>
    <row r="1325" spans="1:66" x14ac:dyDescent="0.25">
      <c r="A1325" t="s">
        <v>27</v>
      </c>
      <c r="B1325" t="s">
        <v>432</v>
      </c>
      <c r="C1325" t="s">
        <v>183</v>
      </c>
      <c r="D1325" s="7" t="s">
        <v>532</v>
      </c>
      <c r="E1325">
        <f>VLOOKUP(A1325,home!$A$2:$E$405,3,FALSE)</f>
        <v>1.381</v>
      </c>
      <c r="F1325">
        <f>VLOOKUP(B1325,home!$B$2:$E$405,3,FALSE)</f>
        <v>0.72409999999999997</v>
      </c>
      <c r="G1325">
        <f>VLOOKUP(C1325,away!$B$2:$E$405,4,FALSE)</f>
        <v>0.72409999999999997</v>
      </c>
      <c r="H1325">
        <f>VLOOKUP(A1325,away!$A$2:$E$405,3,FALSE)</f>
        <v>1.127</v>
      </c>
      <c r="I1325">
        <f>VLOOKUP(C1325,away!$B$2:$E$405,3,FALSE)</f>
        <v>0.88729999999999998</v>
      </c>
      <c r="J1325">
        <f>VLOOKUP(B1325,home!$B$2:$E$405,4,FALSE)</f>
        <v>2.2183000000000002</v>
      </c>
      <c r="K1325" s="3">
        <f t="shared" si="1514"/>
        <v>0.7240870386099999</v>
      </c>
      <c r="L1325" s="3">
        <f t="shared" si="1515"/>
        <v>2.2182713839300003</v>
      </c>
      <c r="M1325" s="5">
        <f t="shared" si="1516"/>
        <v>5.2741195920325383E-2</v>
      </c>
      <c r="N1325" s="5">
        <f t="shared" si="1517"/>
        <v>3.8189216366698212E-2</v>
      </c>
      <c r="O1325" s="5">
        <f t="shared" si="1518"/>
        <v>0.11699428566430348</v>
      </c>
      <c r="P1325" s="5">
        <f t="shared" si="1519"/>
        <v>8.4714045840957874E-2</v>
      </c>
      <c r="Q1325" s="5">
        <f t="shared" si="1520"/>
        <v>1.3826158292899522E-2</v>
      </c>
      <c r="R1325" s="5">
        <f t="shared" si="1521"/>
        <v>0.12976253798622817</v>
      </c>
      <c r="S1325" s="5">
        <f t="shared" si="1522"/>
        <v>3.4017381657334804E-2</v>
      </c>
      <c r="T1325" s="5">
        <f t="shared" si="1523"/>
        <v>3.0670171290825474E-2</v>
      </c>
      <c r="U1325" s="5">
        <f t="shared" si="1524"/>
        <v>9.3959371852965559E-2</v>
      </c>
      <c r="V1325" s="5">
        <f t="shared" si="1525"/>
        <v>6.071050193144396E-3</v>
      </c>
      <c r="W1325" s="5">
        <f t="shared" si="1526"/>
        <v>3.3371140045529027E-3</v>
      </c>
      <c r="X1325" s="5">
        <f t="shared" si="1527"/>
        <v>7.4026245012117535E-3</v>
      </c>
      <c r="Y1325" s="5">
        <f t="shared" si="1528"/>
        <v>8.2105150485085633E-3</v>
      </c>
      <c r="Z1325" s="5">
        <f t="shared" si="1529"/>
        <v>9.5949508240326539E-2</v>
      </c>
      <c r="AA1325" s="5">
        <f t="shared" si="1530"/>
        <v>6.9475795277823826E-2</v>
      </c>
      <c r="AB1325" s="5">
        <f t="shared" si="1531"/>
        <v>2.5153261428897029E-2</v>
      </c>
      <c r="AC1325" s="5">
        <f t="shared" si="1532"/>
        <v>6.0946573095077973E-4</v>
      </c>
      <c r="AD1325" s="5">
        <f t="shared" si="1533"/>
        <v>6.0409024926516715E-4</v>
      </c>
      <c r="AE1325" s="5">
        <f t="shared" si="1534"/>
        <v>1.3400361132560612E-3</v>
      </c>
      <c r="AF1325" s="5">
        <f t="shared" si="1535"/>
        <v>1.486281881734351E-3</v>
      </c>
      <c r="AG1325" s="5">
        <f t="shared" si="1536"/>
        <v>1.098992188901648E-3</v>
      </c>
      <c r="AH1325" s="5">
        <f t="shared" si="1537"/>
        <v>5.3210512107918023E-2</v>
      </c>
      <c r="AI1325" s="5">
        <f t="shared" si="1538"/>
        <v>3.8529042135143902E-2</v>
      </c>
      <c r="AJ1325" s="5">
        <f t="shared" si="1539"/>
        <v>1.3949190010058126E-2</v>
      </c>
      <c r="AK1325" s="5">
        <f t="shared" si="1540"/>
        <v>3.3668092284637285E-3</v>
      </c>
      <c r="AL1325" s="5">
        <f t="shared" si="1541"/>
        <v>3.9157479817677037E-5</v>
      </c>
      <c r="AM1325" s="5">
        <f t="shared" si="1542"/>
        <v>8.7482783928718327E-5</v>
      </c>
      <c r="AN1325" s="5">
        <f t="shared" si="1543"/>
        <v>1.9406055617560719E-4</v>
      </c>
      <c r="AO1325" s="5">
        <f t="shared" si="1544"/>
        <v>2.152394892569449E-4</v>
      </c>
      <c r="AP1325" s="5">
        <f t="shared" si="1545"/>
        <v>1.5915319990346321E-4</v>
      </c>
      <c r="AQ1325" s="5">
        <f t="shared" si="1546"/>
        <v>8.8261247251685828E-5</v>
      </c>
      <c r="AR1325" s="5">
        <f t="shared" si="1547"/>
        <v>2.3607071266651083E-2</v>
      </c>
      <c r="AS1325" s="5">
        <f t="shared" si="1548"/>
        <v>1.7093574323724603E-2</v>
      </c>
      <c r="AT1325" s="5">
        <f t="shared" si="1549"/>
        <v>6.1886178056628389E-3</v>
      </c>
      <c r="AU1325" s="5">
        <f t="shared" si="1550"/>
        <v>1.4936993133305072E-3</v>
      </c>
      <c r="AV1325" s="5">
        <f t="shared" si="1551"/>
        <v>2.7039207809081923E-4</v>
      </c>
      <c r="AW1325" s="5">
        <f t="shared" si="1552"/>
        <v>1.7470996724912332E-6</v>
      </c>
      <c r="AX1325" s="5">
        <f t="shared" si="1553"/>
        <v>1.0557524990717356E-5</v>
      </c>
      <c r="AY1325" s="5">
        <f t="shared" si="1554"/>
        <v>2.3419455572034152E-5</v>
      </c>
      <c r="AZ1325" s="5">
        <f t="shared" si="1555"/>
        <v>2.5975354061331683E-5</v>
      </c>
      <c r="BA1325" s="5">
        <f t="shared" si="1556"/>
        <v>1.9206794867233996E-5</v>
      </c>
      <c r="BB1325" s="5">
        <f t="shared" si="1557"/>
        <v>1.0651470857749695E-5</v>
      </c>
      <c r="BC1325" s="5">
        <f t="shared" si="1558"/>
        <v>4.7255706001020999E-6</v>
      </c>
      <c r="BD1325" s="5">
        <f t="shared" si="1559"/>
        <v>8.7278151082013679E-3</v>
      </c>
      <c r="BE1325" s="5">
        <f t="shared" si="1560"/>
        <v>6.3196977952331441E-3</v>
      </c>
      <c r="BF1325" s="5">
        <f t="shared" si="1561"/>
        <v>2.2880056307302563E-3</v>
      </c>
      <c r="BG1325" s="5">
        <f t="shared" si="1562"/>
        <v>5.5223840715949214E-4</v>
      </c>
      <c r="BH1325" s="5">
        <f t="shared" si="1563"/>
        <v>9.9967168211704982E-5</v>
      </c>
      <c r="BI1325" s="5">
        <f t="shared" si="1564"/>
        <v>1.4476986157728238E-5</v>
      </c>
      <c r="BJ1325" s="8">
        <f t="shared" si="1565"/>
        <v>0.10700393338531923</v>
      </c>
      <c r="BK1325" s="8">
        <f t="shared" si="1566"/>
        <v>0.17821571627810293</v>
      </c>
      <c r="BL1325" s="8">
        <f t="shared" si="1567"/>
        <v>0.61105636157495535</v>
      </c>
      <c r="BM1325" s="8">
        <f t="shared" si="1568"/>
        <v>0.55597640705139195</v>
      </c>
      <c r="BN1325" s="8">
        <f t="shared" si="1569"/>
        <v>0.43622744007141262</v>
      </c>
    </row>
    <row r="1326" spans="1:66" x14ac:dyDescent="0.25">
      <c r="A1326" t="s">
        <v>27</v>
      </c>
      <c r="B1326" t="s">
        <v>266</v>
      </c>
      <c r="C1326" t="s">
        <v>265</v>
      </c>
      <c r="D1326" s="7" t="s">
        <v>532</v>
      </c>
      <c r="E1326">
        <f>VLOOKUP(A1326,home!$A$2:$E$405,3,FALSE)</f>
        <v>1.381</v>
      </c>
      <c r="F1326">
        <f>VLOOKUP(B1326,home!$B$2:$E$405,3,FALSE)</f>
        <v>0.48270000000000002</v>
      </c>
      <c r="G1326">
        <f>VLOOKUP(C1326,away!$B$2:$E$405,4,FALSE)</f>
        <v>0.96550000000000002</v>
      </c>
      <c r="H1326">
        <f>VLOOKUP(A1326,away!$A$2:$E$405,3,FALSE)</f>
        <v>1.127</v>
      </c>
      <c r="I1326">
        <f>VLOOKUP(C1326,away!$B$2:$E$405,3,FALSE)</f>
        <v>1.1831</v>
      </c>
      <c r="J1326">
        <f>VLOOKUP(B1326,home!$B$2:$E$405,4,FALSE)</f>
        <v>1.4789000000000001</v>
      </c>
      <c r="K1326" s="3">
        <f t="shared" si="1514"/>
        <v>0.64361069985000008</v>
      </c>
      <c r="L1326" s="3">
        <f t="shared" si="1515"/>
        <v>1.9718967869300001</v>
      </c>
      <c r="M1326" s="5">
        <f t="shared" si="1516"/>
        <v>7.3130666430823291E-2</v>
      </c>
      <c r="N1326" s="5">
        <f t="shared" si="1517"/>
        <v>4.7067679402039077E-2</v>
      </c>
      <c r="O1326" s="5">
        <f t="shared" si="1518"/>
        <v>0.14420612616099007</v>
      </c>
      <c r="P1326" s="5">
        <f t="shared" si="1519"/>
        <v>9.2812605781132193E-2</v>
      </c>
      <c r="Q1326" s="5">
        <f t="shared" si="1520"/>
        <v>1.5146631040130903E-2</v>
      </c>
      <c r="R1326" s="5">
        <f t="shared" si="1521"/>
        <v>0.14217979841623932</v>
      </c>
      <c r="S1326" s="5">
        <f t="shared" si="1522"/>
        <v>2.9447905414728772E-2</v>
      </c>
      <c r="T1326" s="5">
        <f t="shared" si="1523"/>
        <v>2.9867593080848329E-2</v>
      </c>
      <c r="U1326" s="5">
        <f t="shared" si="1524"/>
        <v>9.15084395632077E-2</v>
      </c>
      <c r="V1326" s="5">
        <f t="shared" si="1525"/>
        <v>4.1525926882042853E-3</v>
      </c>
      <c r="W1326" s="5">
        <f t="shared" si="1526"/>
        <v>3.2495112680361281E-3</v>
      </c>
      <c r="X1326" s="5">
        <f t="shared" si="1527"/>
        <v>6.4077008285332703E-3</v>
      </c>
      <c r="Y1326" s="5">
        <f t="shared" si="1528"/>
        <v>6.3176623376967299E-3</v>
      </c>
      <c r="Z1326" s="5">
        <f t="shared" si="1529"/>
        <v>9.3454629221112487E-2</v>
      </c>
      <c r="AA1326" s="5">
        <f t="shared" si="1530"/>
        <v>6.0148399317222462E-2</v>
      </c>
      <c r="AB1326" s="5">
        <f t="shared" si="1531"/>
        <v>1.9356076689707409E-2</v>
      </c>
      <c r="AC1326" s="5">
        <f t="shared" si="1532"/>
        <v>3.2938725208433176E-4</v>
      </c>
      <c r="AD1326" s="5">
        <f t="shared" si="1533"/>
        <v>5.2285505534779831E-4</v>
      </c>
      <c r="AE1326" s="5">
        <f t="shared" si="1534"/>
        <v>1.0310162036704308E-3</v>
      </c>
      <c r="AF1326" s="5">
        <f t="shared" si="1535"/>
        <v>1.0165287696452449E-3</v>
      </c>
      <c r="AG1326" s="5">
        <f t="shared" si="1536"/>
        <v>6.6816327156178829E-4</v>
      </c>
      <c r="AH1326" s="5">
        <f t="shared" si="1537"/>
        <v>4.6070720771211542E-2</v>
      </c>
      <c r="AI1326" s="5">
        <f t="shared" si="1538"/>
        <v>2.9651608838153386E-2</v>
      </c>
      <c r="AJ1326" s="5">
        <f t="shared" si="1539"/>
        <v>9.5420463580011758E-3</v>
      </c>
      <c r="AK1326" s="5">
        <f t="shared" si="1540"/>
        <v>2.0471210448247601E-3</v>
      </c>
      <c r="AL1326" s="5">
        <f t="shared" si="1541"/>
        <v>1.6721460732729371E-5</v>
      </c>
      <c r="AM1326" s="5">
        <f t="shared" si="1542"/>
        <v>6.7303021618501425E-5</v>
      </c>
      <c r="AN1326" s="5">
        <f t="shared" si="1543"/>
        <v>1.3271461208020328E-4</v>
      </c>
      <c r="AO1326" s="5">
        <f t="shared" si="1544"/>
        <v>1.3084975856980714E-4</v>
      </c>
      <c r="AP1326" s="5">
        <f t="shared" si="1545"/>
        <v>8.6007406164789673E-5</v>
      </c>
      <c r="AQ1326" s="5">
        <f t="shared" si="1546"/>
        <v>4.2399431967133048E-5</v>
      </c>
      <c r="AR1326" s="5">
        <f t="shared" si="1547"/>
        <v>1.8169341252060267E-2</v>
      </c>
      <c r="AS1326" s="5">
        <f t="shared" si="1548"/>
        <v>1.1693982439051981E-2</v>
      </c>
      <c r="AT1326" s="5">
        <f t="shared" si="1549"/>
        <v>3.7631861108159284E-3</v>
      </c>
      <c r="AU1326" s="5">
        <f t="shared" si="1550"/>
        <v>8.0734228214934649E-4</v>
      </c>
      <c r="AV1326" s="5">
        <f t="shared" si="1551"/>
        <v>1.2990353280815928E-4</v>
      </c>
      <c r="AW1326" s="5">
        <f t="shared" si="1552"/>
        <v>5.8949367193444658E-7</v>
      </c>
      <c r="AX1326" s="5">
        <f t="shared" si="1553"/>
        <v>7.2194908076505606E-6</v>
      </c>
      <c r="AY1326" s="5">
        <f t="shared" si="1554"/>
        <v>1.4236090726876811E-5</v>
      </c>
      <c r="AZ1326" s="5">
        <f t="shared" si="1555"/>
        <v>1.4036050781386182E-5</v>
      </c>
      <c r="BA1326" s="5">
        <f t="shared" si="1556"/>
        <v>9.2258811456672449E-6</v>
      </c>
      <c r="BB1326" s="5">
        <f t="shared" si="1557"/>
        <v>4.5481213469348252E-6</v>
      </c>
      <c r="BC1326" s="5">
        <f t="shared" si="1558"/>
        <v>1.793685174117707E-6</v>
      </c>
      <c r="BD1326" s="5">
        <f t="shared" si="1559"/>
        <v>5.9713442725953829E-3</v>
      </c>
      <c r="BE1326" s="5">
        <f t="shared" si="1560"/>
        <v>3.8432210663304029E-3</v>
      </c>
      <c r="BF1326" s="5">
        <f t="shared" si="1561"/>
        <v>1.2367691000895872E-3</v>
      </c>
      <c r="BG1326" s="5">
        <f t="shared" si="1562"/>
        <v>2.6533260868717132E-4</v>
      </c>
      <c r="BH1326" s="5">
        <f t="shared" si="1563"/>
        <v>4.2692726492544133E-5</v>
      </c>
      <c r="BI1326" s="5">
        <f t="shared" si="1564"/>
        <v>5.4954991152741952E-6</v>
      </c>
      <c r="BJ1326" s="8">
        <f t="shared" si="1565"/>
        <v>0.11180567480789276</v>
      </c>
      <c r="BK1326" s="8">
        <f t="shared" si="1566"/>
        <v>0.19990411511843248</v>
      </c>
      <c r="BL1326" s="8">
        <f t="shared" si="1567"/>
        <v>0.59063894804975403</v>
      </c>
      <c r="BM1326" s="8">
        <f t="shared" si="1568"/>
        <v>0.48124621336878159</v>
      </c>
      <c r="BN1326" s="8">
        <f t="shared" si="1569"/>
        <v>0.51454350723135489</v>
      </c>
    </row>
    <row r="1327" spans="1:66" x14ac:dyDescent="0.25">
      <c r="A1327" t="s">
        <v>27</v>
      </c>
      <c r="B1327" t="s">
        <v>488</v>
      </c>
      <c r="C1327" t="s">
        <v>181</v>
      </c>
      <c r="D1327" s="7" t="s">
        <v>532</v>
      </c>
      <c r="E1327">
        <f>VLOOKUP(A1327,home!$A$2:$E$405,3,FALSE)</f>
        <v>1.381</v>
      </c>
      <c r="F1327">
        <f>VLOOKUP(B1327,home!$B$2:$E$405,3,FALSE)</f>
        <v>1.2069000000000001</v>
      </c>
      <c r="G1327">
        <f>VLOOKUP(C1327,away!$B$2:$E$405,4,FALSE)</f>
        <v>0.48270000000000002</v>
      </c>
      <c r="H1327">
        <f>VLOOKUP(A1327,away!$A$2:$E$405,3,FALSE)</f>
        <v>1.127</v>
      </c>
      <c r="I1327">
        <f>VLOOKUP(C1327,away!$B$2:$E$405,3,FALSE)</f>
        <v>3.5491999999999999</v>
      </c>
      <c r="J1327">
        <f>VLOOKUP(B1327,home!$B$2:$E$405,4,FALSE)</f>
        <v>1.4789000000000001</v>
      </c>
      <c r="K1327" s="3">
        <f t="shared" si="1514"/>
        <v>0.80453004003000006</v>
      </c>
      <c r="L1327" s="3">
        <f t="shared" si="1515"/>
        <v>5.9155236887600005</v>
      </c>
      <c r="M1327" s="5">
        <f t="shared" si="1516"/>
        <v>1.2064733898611904E-3</v>
      </c>
      <c r="N1327" s="5">
        <f t="shared" si="1517"/>
        <v>9.7064408464015339E-4</v>
      </c>
      <c r="O1327" s="5">
        <f t="shared" si="1518"/>
        <v>7.1369219175824528E-3</v>
      </c>
      <c r="P1327" s="5">
        <f t="shared" si="1519"/>
        <v>5.7418680760435957E-3</v>
      </c>
      <c r="Q1327" s="5">
        <f t="shared" si="1520"/>
        <v>3.9045616213521261E-4</v>
      </c>
      <c r="R1327" s="5">
        <f t="shared" si="1521"/>
        <v>2.1109315334144722E-2</v>
      </c>
      <c r="S1327" s="5">
        <f t="shared" si="1522"/>
        <v>6.8316983366043795E-3</v>
      </c>
      <c r="T1327" s="5">
        <f t="shared" si="1523"/>
        <v>2.3097526765331663E-3</v>
      </c>
      <c r="U1327" s="5">
        <f t="shared" si="1524"/>
        <v>1.6983078310785348E-2</v>
      </c>
      <c r="V1327" s="5">
        <f t="shared" si="1525"/>
        <v>3.612614612855889E-3</v>
      </c>
      <c r="W1327" s="5">
        <f t="shared" si="1526"/>
        <v>1.0471123725086763E-4</v>
      </c>
      <c r="X1327" s="5">
        <f t="shared" si="1527"/>
        <v>6.1942180443687615E-4</v>
      </c>
      <c r="Y1327" s="5">
        <f t="shared" si="1528"/>
        <v>1.8321021787404026E-3</v>
      </c>
      <c r="Z1327" s="5">
        <f t="shared" si="1529"/>
        <v>4.1624218304212639E-2</v>
      </c>
      <c r="AA1327" s="5">
        <f t="shared" si="1530"/>
        <v>3.3487934018505652E-2</v>
      </c>
      <c r="AB1327" s="5">
        <f t="shared" si="1531"/>
        <v>1.3471024448215175E-2</v>
      </c>
      <c r="AC1327" s="5">
        <f t="shared" si="1532"/>
        <v>1.0745759443869906E-3</v>
      </c>
      <c r="AD1327" s="5">
        <f t="shared" si="1533"/>
        <v>2.1060833974257838E-5</v>
      </c>
      <c r="AE1327" s="5">
        <f t="shared" si="1534"/>
        <v>1.2458586227976368E-4</v>
      </c>
      <c r="AF1327" s="5">
        <f t="shared" si="1535"/>
        <v>3.6849530980026654E-4</v>
      </c>
      <c r="AG1327" s="5">
        <f t="shared" si="1536"/>
        <v>7.2661424477347774E-4</v>
      </c>
      <c r="AH1327" s="5">
        <f t="shared" si="1537"/>
        <v>6.1557262351171829E-2</v>
      </c>
      <c r="AI1327" s="5">
        <f t="shared" si="1538"/>
        <v>4.9524666743525486E-2</v>
      </c>
      <c r="AJ1327" s="5">
        <f t="shared" si="1539"/>
        <v>1.9922041058820481E-2</v>
      </c>
      <c r="AK1327" s="5">
        <f t="shared" si="1540"/>
        <v>5.3426268301773839E-3</v>
      </c>
      <c r="AL1327" s="5">
        <f t="shared" si="1541"/>
        <v>2.0456558303602365E-4</v>
      </c>
      <c r="AM1327" s="5">
        <f t="shared" si="1542"/>
        <v>3.3888147200749689E-6</v>
      </c>
      <c r="AN1327" s="5">
        <f t="shared" si="1543"/>
        <v>2.0046613753422072E-5</v>
      </c>
      <c r="AO1327" s="5">
        <f t="shared" si="1544"/>
        <v>5.9293109268895144E-5</v>
      </c>
      <c r="AP1327" s="5">
        <f t="shared" si="1545"/>
        <v>1.1691659748679487E-4</v>
      </c>
      <c r="AQ1327" s="5">
        <f t="shared" si="1546"/>
        <v>1.7290572551058813E-4</v>
      </c>
      <c r="AR1327" s="5">
        <f t="shared" si="1547"/>
        <v>7.2828688730714214E-2</v>
      </c>
      <c r="AS1327" s="5">
        <f t="shared" si="1548"/>
        <v>5.8592867859853917E-2</v>
      </c>
      <c r="AT1327" s="5">
        <f t="shared" si="1549"/>
        <v>2.3569861162380384E-2</v>
      </c>
      <c r="AU1327" s="5">
        <f t="shared" si="1550"/>
        <v>6.3208871148238126E-3</v>
      </c>
      <c r="AV1327" s="5">
        <f t="shared" si="1551"/>
        <v>1.2713358908785781E-3</v>
      </c>
      <c r="AW1327" s="5">
        <f t="shared" si="1552"/>
        <v>2.7043663894073632E-5</v>
      </c>
      <c r="AX1327" s="5">
        <f t="shared" si="1553"/>
        <v>4.5440054039936126E-7</v>
      </c>
      <c r="AY1327" s="5">
        <f t="shared" si="1554"/>
        <v>2.6880171609177673E-6</v>
      </c>
      <c r="AZ1327" s="5">
        <f t="shared" si="1555"/>
        <v>7.9505145956012283E-6</v>
      </c>
      <c r="BA1327" s="5">
        <f t="shared" si="1556"/>
        <v>1.5677152476037075E-5</v>
      </c>
      <c r="BB1327" s="5">
        <f t="shared" si="1557"/>
        <v>2.3184641711074941E-5</v>
      </c>
      <c r="BC1327" s="5">
        <f t="shared" si="1558"/>
        <v>2.7429859451455396E-5</v>
      </c>
      <c r="BD1327" s="5">
        <f t="shared" si="1559"/>
        <v>7.1803305567978065E-2</v>
      </c>
      <c r="BE1327" s="5">
        <f t="shared" si="1560"/>
        <v>5.7767916302891721E-2</v>
      </c>
      <c r="BF1327" s="5">
        <f t="shared" si="1561"/>
        <v>2.323801200780758E-2</v>
      </c>
      <c r="BG1327" s="5">
        <f t="shared" si="1562"/>
        <v>6.2318929102863534E-3</v>
      </c>
      <c r="BH1327" s="5">
        <f t="shared" si="1563"/>
        <v>1.2534362631438382E-3</v>
      </c>
      <c r="BI1327" s="5">
        <f t="shared" si="1564"/>
        <v>2.0168542539243317E-4</v>
      </c>
      <c r="BJ1327" s="8">
        <f t="shared" si="1565"/>
        <v>7.9177798412397079E-3</v>
      </c>
      <c r="BK1327" s="8">
        <f t="shared" si="1566"/>
        <v>1.8674483959948987E-2</v>
      </c>
      <c r="BL1327" s="8">
        <f t="shared" si="1567"/>
        <v>0.55161476024907952</v>
      </c>
      <c r="BM1327" s="8">
        <f t="shared" si="1568"/>
        <v>0.58329991903680678</v>
      </c>
      <c r="BN1327" s="8">
        <f t="shared" si="1569"/>
        <v>3.6555678964407326E-2</v>
      </c>
    </row>
    <row r="1328" spans="1:66" x14ac:dyDescent="0.25">
      <c r="A1328" t="s">
        <v>184</v>
      </c>
      <c r="B1328" t="s">
        <v>196</v>
      </c>
      <c r="C1328" t="s">
        <v>194</v>
      </c>
      <c r="D1328" s="7" t="s">
        <v>532</v>
      </c>
      <c r="E1328">
        <f>VLOOKUP(A1328,home!$A$2:$E$405,3,FALSE)</f>
        <v>1.5952</v>
      </c>
      <c r="F1328">
        <f>VLOOKUP(B1328,home!$B$2:$E$405,3,FALSE)</f>
        <v>1.8806</v>
      </c>
      <c r="G1328">
        <f>VLOOKUP(C1328,away!$B$2:$E$405,4,FALSE)</f>
        <v>1.4626999999999999</v>
      </c>
      <c r="H1328">
        <f>VLOOKUP(A1328,away!$A$2:$E$405,3,FALSE)</f>
        <v>1.1429</v>
      </c>
      <c r="I1328">
        <f>VLOOKUP(C1328,away!$B$2:$E$405,3,FALSE)</f>
        <v>1.1666000000000001</v>
      </c>
      <c r="J1328">
        <f>VLOOKUP(B1328,home!$B$2:$E$405,4,FALSE)</f>
        <v>1.1666000000000001</v>
      </c>
      <c r="K1328" s="3">
        <f t="shared" si="1514"/>
        <v>4.3880021746239999</v>
      </c>
      <c r="L1328" s="3">
        <f t="shared" si="1515"/>
        <v>1.5554361095240001</v>
      </c>
      <c r="M1328" s="5">
        <f t="shared" si="1516"/>
        <v>2.6229955250330946E-3</v>
      </c>
      <c r="N1328" s="5">
        <f t="shared" si="1517"/>
        <v>1.150971006787424E-2</v>
      </c>
      <c r="O1328" s="5">
        <f t="shared" si="1518"/>
        <v>4.0799019547563386E-3</v>
      </c>
      <c r="P1328" s="5">
        <f t="shared" si="1519"/>
        <v>1.790261864972352E-2</v>
      </c>
      <c r="Q1328" s="5">
        <f t="shared" si="1520"/>
        <v>2.5252316403561955E-2</v>
      </c>
      <c r="R1328" s="5">
        <f t="shared" si="1521"/>
        <v>3.1730134118727821E-3</v>
      </c>
      <c r="S1328" s="5">
        <f t="shared" si="1522"/>
        <v>3.054749345344239E-2</v>
      </c>
      <c r="T1328" s="5">
        <f t="shared" si="1523"/>
        <v>3.9278364783225495E-2</v>
      </c>
      <c r="U1328" s="5">
        <f t="shared" si="1524"/>
        <v>1.3923189751408886E-2</v>
      </c>
      <c r="V1328" s="5">
        <f t="shared" si="1525"/>
        <v>2.3166054941664245E-2</v>
      </c>
      <c r="W1328" s="5">
        <f t="shared" si="1526"/>
        <v>3.6935739764374406E-2</v>
      </c>
      <c r="X1328" s="5">
        <f t="shared" si="1527"/>
        <v>5.7451183361489418E-2</v>
      </c>
      <c r="Y1328" s="5">
        <f t="shared" si="1528"/>
        <v>4.468082256767255E-2</v>
      </c>
      <c r="Z1328" s="5">
        <f t="shared" si="1529"/>
        <v>1.6451398789436246E-3</v>
      </c>
      <c r="AA1328" s="5">
        <f t="shared" si="1530"/>
        <v>7.2188773663652882E-3</v>
      </c>
      <c r="AB1328" s="5">
        <f t="shared" si="1531"/>
        <v>1.5838224790977431E-2</v>
      </c>
      <c r="AC1328" s="5">
        <f t="shared" si="1532"/>
        <v>9.8821424608112243E-3</v>
      </c>
      <c r="AD1328" s="5">
        <f t="shared" si="1533"/>
        <v>4.0518526601855252E-2</v>
      </c>
      <c r="AE1328" s="5">
        <f t="shared" si="1534"/>
        <v>6.3023979381234427E-2</v>
      </c>
      <c r="AF1328" s="5">
        <f t="shared" si="1535"/>
        <v>4.9014886647734054E-2</v>
      </c>
      <c r="AG1328" s="5">
        <f t="shared" si="1536"/>
        <v>2.5413174865370439E-2</v>
      </c>
      <c r="AH1328" s="5">
        <f t="shared" si="1537"/>
        <v>6.3972749323171403E-4</v>
      </c>
      <c r="AI1328" s="5">
        <f t="shared" si="1538"/>
        <v>2.8071256314675212E-3</v>
      </c>
      <c r="AJ1328" s="5">
        <f t="shared" si="1539"/>
        <v>6.158836687661126E-3</v>
      </c>
      <c r="AK1328" s="5">
        <f t="shared" si="1540"/>
        <v>9.0083295928703681E-3</v>
      </c>
      <c r="AL1328" s="5">
        <f t="shared" si="1541"/>
        <v>2.6979264925114424E-3</v>
      </c>
      <c r="AM1328" s="5">
        <f t="shared" si="1542"/>
        <v>3.5559076568300235E-2</v>
      </c>
      <c r="AN1328" s="5">
        <f t="shared" si="1543"/>
        <v>5.5309871715662942E-2</v>
      </c>
      <c r="AO1328" s="5">
        <f t="shared" si="1544"/>
        <v>4.3015485839841168E-2</v>
      </c>
      <c r="AP1328" s="5">
        <f t="shared" si="1545"/>
        <v>2.2302613314669085E-2</v>
      </c>
      <c r="AQ1328" s="5">
        <f t="shared" si="1546"/>
        <v>8.6725725215967622E-3</v>
      </c>
      <c r="AR1328" s="5">
        <f t="shared" si="1547"/>
        <v>1.9901104864557563E-4</v>
      </c>
      <c r="AS1328" s="5">
        <f t="shared" si="1548"/>
        <v>8.7326091423098838E-4</v>
      </c>
      <c r="AT1328" s="5">
        <f t="shared" si="1549"/>
        <v>1.9159353953298599E-3</v>
      </c>
      <c r="AU1328" s="5">
        <f t="shared" si="1550"/>
        <v>2.8023762270488403E-3</v>
      </c>
      <c r="AV1328" s="5">
        <f t="shared" si="1551"/>
        <v>3.0742082446012274E-3</v>
      </c>
      <c r="AW1328" s="5">
        <f t="shared" si="1552"/>
        <v>5.1150116006529862E-4</v>
      </c>
      <c r="AX1328" s="5">
        <f t="shared" si="1553"/>
        <v>2.6005550884887128E-2</v>
      </c>
      <c r="AY1328" s="5">
        <f t="shared" si="1554"/>
        <v>4.0449972894417242E-2</v>
      </c>
      <c r="AZ1328" s="5">
        <f t="shared" si="1555"/>
        <v>3.1458674234621821E-2</v>
      </c>
      <c r="BA1328" s="5">
        <f t="shared" si="1556"/>
        <v>1.6310652620761021E-2</v>
      </c>
      <c r="BB1328" s="5">
        <f t="shared" si="1557"/>
        <v>6.3425445140584905E-3</v>
      </c>
      <c r="BC1328" s="5">
        <f t="shared" si="1558"/>
        <v>1.973084552685985E-3</v>
      </c>
      <c r="BD1328" s="5">
        <f t="shared" si="1559"/>
        <v>5.15914952095943E-5</v>
      </c>
      <c r="BE1328" s="5">
        <f t="shared" si="1560"/>
        <v>2.2638359317180346E-4</v>
      </c>
      <c r="BF1328" s="5">
        <f t="shared" si="1561"/>
        <v>4.9668584956853419E-4</v>
      </c>
      <c r="BG1328" s="5">
        <f t="shared" si="1562"/>
        <v>7.2648619600389924E-4</v>
      </c>
      <c r="BH1328" s="5">
        <f t="shared" si="1563"/>
        <v>7.9695575197485675E-4</v>
      </c>
      <c r="BI1328" s="5">
        <f t="shared" si="1564"/>
        <v>6.9940871454895516E-4</v>
      </c>
      <c r="BJ1328" s="8">
        <f t="shared" si="1565"/>
        <v>0.68047880410589401</v>
      </c>
      <c r="BK1328" s="8">
        <f t="shared" si="1566"/>
        <v>0.12726920441760314</v>
      </c>
      <c r="BL1328" s="8">
        <f t="shared" si="1567"/>
        <v>7.4709530110945596E-2</v>
      </c>
      <c r="BM1328" s="8">
        <f t="shared" si="1568"/>
        <v>0.77962365076621254</v>
      </c>
      <c r="BN1328" s="8">
        <f t="shared" si="1569"/>
        <v>6.4540556012821937E-2</v>
      </c>
    </row>
    <row r="1329" spans="1:66" x14ac:dyDescent="0.25">
      <c r="A1329" t="s">
        <v>285</v>
      </c>
      <c r="B1329" t="s">
        <v>347</v>
      </c>
      <c r="C1329" t="s">
        <v>334</v>
      </c>
      <c r="D1329" s="7" t="s">
        <v>532</v>
      </c>
      <c r="E1329">
        <f>VLOOKUP(A1329,home!$A$2:$E$405,3,FALSE)</f>
        <v>1.35</v>
      </c>
      <c r="F1329">
        <f>VLOOKUP(B1329,home!$B$2:$E$405,3,FALSE)</f>
        <v>2.2222</v>
      </c>
      <c r="G1329">
        <f>VLOOKUP(C1329,away!$B$2:$E$405,4,FALSE)</f>
        <v>0.98770000000000002</v>
      </c>
      <c r="H1329">
        <f>VLOOKUP(A1329,away!$A$2:$E$405,3,FALSE)</f>
        <v>1.3</v>
      </c>
      <c r="I1329">
        <f>VLOOKUP(C1329,away!$B$2:$E$405,3,FALSE)</f>
        <v>0.76919999999999999</v>
      </c>
      <c r="J1329">
        <f>VLOOKUP(B1329,home!$B$2:$E$405,4,FALSE)</f>
        <v>0.76919999999999999</v>
      </c>
      <c r="K1329" s="3">
        <f t="shared" si="1514"/>
        <v>2.9630703690000004</v>
      </c>
      <c r="L1329" s="3">
        <f t="shared" si="1515"/>
        <v>0.76916923200000009</v>
      </c>
      <c r="M1329" s="5">
        <f t="shared" si="1516"/>
        <v>2.3939161584465928E-2</v>
      </c>
      <c r="N1329" s="5">
        <f t="shared" si="1517"/>
        <v>7.0933420349634096E-2</v>
      </c>
      <c r="O1329" s="5">
        <f t="shared" si="1518"/>
        <v>1.8413266530647562E-2</v>
      </c>
      <c r="P1329" s="5">
        <f t="shared" si="1519"/>
        <v>5.455980445346123E-2</v>
      </c>
      <c r="Q1329" s="5">
        <f t="shared" si="1520"/>
        <v>0.10509035800491123</v>
      </c>
      <c r="R1329" s="5">
        <f t="shared" si="1521"/>
        <v>7.0814590379947454E-3</v>
      </c>
      <c r="S1329" s="5">
        <f t="shared" si="1522"/>
        <v>3.1086847501914493E-2</v>
      </c>
      <c r="T1329" s="5">
        <f t="shared" si="1523"/>
        <v>8.0832269957242631E-2</v>
      </c>
      <c r="U1329" s="5">
        <f t="shared" si="1524"/>
        <v>2.0982861444769477E-2</v>
      </c>
      <c r="V1329" s="5">
        <f t="shared" si="1525"/>
        <v>7.8722348585118541E-3</v>
      </c>
      <c r="W1329" s="5">
        <f t="shared" si="1526"/>
        <v>0.10379670862398484</v>
      </c>
      <c r="X1329" s="5">
        <f t="shared" si="1527"/>
        <v>7.9837234656438202E-2</v>
      </c>
      <c r="Y1329" s="5">
        <f t="shared" si="1528"/>
        <v>3.0704172232848177E-2</v>
      </c>
      <c r="Z1329" s="5">
        <f t="shared" si="1529"/>
        <v>1.8156134698979595E-3</v>
      </c>
      <c r="AA1329" s="5">
        <f t="shared" si="1530"/>
        <v>5.3797904742119186E-3</v>
      </c>
      <c r="AB1329" s="5">
        <f t="shared" si="1531"/>
        <v>7.9703488727829001E-3</v>
      </c>
      <c r="AC1329" s="5">
        <f t="shared" si="1532"/>
        <v>1.1213519137268846E-3</v>
      </c>
      <c r="AD1329" s="5">
        <f t="shared" si="1533"/>
        <v>7.6889237930864066E-2</v>
      </c>
      <c r="AE1329" s="5">
        <f t="shared" si="1534"/>
        <v>5.9140836088347984E-2</v>
      </c>
      <c r="AF1329" s="5">
        <f t="shared" si="1535"/>
        <v>2.2744655736956252E-2</v>
      </c>
      <c r="AG1329" s="5">
        <f t="shared" si="1536"/>
        <v>5.8314964617663468E-3</v>
      </c>
      <c r="AH1329" s="5">
        <f t="shared" si="1537"/>
        <v>3.4912850456256711E-4</v>
      </c>
      <c r="AI1329" s="5">
        <f t="shared" si="1538"/>
        <v>1.0344923268426241E-3</v>
      </c>
      <c r="AJ1329" s="5">
        <f t="shared" si="1539"/>
        <v>1.532636780312622E-3</v>
      </c>
      <c r="AK1329" s="5">
        <f t="shared" si="1540"/>
        <v>1.5137702100612978E-3</v>
      </c>
      <c r="AL1329" s="5">
        <f t="shared" si="1541"/>
        <v>1.0222704069327706E-4</v>
      </c>
      <c r="AM1329" s="5">
        <f t="shared" si="1542"/>
        <v>4.5565644521586818E-2</v>
      </c>
      <c r="AN1329" s="5">
        <f t="shared" si="1543"/>
        <v>3.5047691802253943E-2</v>
      </c>
      <c r="AO1329" s="5">
        <f t="shared" si="1544"/>
        <v>1.3478803093456181E-2</v>
      </c>
      <c r="AP1329" s="5">
        <f t="shared" si="1545"/>
        <v>3.4558268745576394E-3</v>
      </c>
      <c r="AQ1329" s="5">
        <f t="shared" si="1546"/>
        <v>6.6452892575711491E-4</v>
      </c>
      <c r="AR1329" s="5">
        <f t="shared" si="1547"/>
        <v>5.3707780744739671E-5</v>
      </c>
      <c r="AS1329" s="5">
        <f t="shared" si="1548"/>
        <v>1.5913993370948688E-4</v>
      </c>
      <c r="AT1329" s="5">
        <f t="shared" si="1549"/>
        <v>2.3577141104960252E-4</v>
      </c>
      <c r="AU1329" s="5">
        <f t="shared" si="1550"/>
        <v>2.3286909397946551E-4</v>
      </c>
      <c r="AV1329" s="5">
        <f t="shared" si="1551"/>
        <v>1.7250187805660765E-4</v>
      </c>
      <c r="AW1329" s="5">
        <f t="shared" si="1552"/>
        <v>6.4718308376119817E-6</v>
      </c>
      <c r="AX1329" s="5">
        <f t="shared" si="1553"/>
        <v>2.250236852105018E-2</v>
      </c>
      <c r="AY1329" s="5">
        <f t="shared" si="1554"/>
        <v>1.7308129513517144E-2</v>
      </c>
      <c r="AZ1329" s="5">
        <f t="shared" si="1555"/>
        <v>6.6564403426342574E-3</v>
      </c>
      <c r="BA1329" s="5">
        <f t="shared" si="1556"/>
        <v>1.7066430353992702E-3</v>
      </c>
      <c r="BB1329" s="5">
        <f t="shared" si="1557"/>
        <v>3.2817432820905133E-4</v>
      </c>
      <c r="BC1329" s="5">
        <f t="shared" si="1558"/>
        <v>5.0484319198134402E-5</v>
      </c>
      <c r="BD1329" s="5">
        <f t="shared" si="1559"/>
        <v>6.8850620779759657E-6</v>
      </c>
      <c r="BE1329" s="5">
        <f t="shared" si="1560"/>
        <v>2.0400923431976154E-5</v>
      </c>
      <c r="BF1329" s="5">
        <f t="shared" si="1561"/>
        <v>3.0224685860763173E-5</v>
      </c>
      <c r="BG1329" s="5">
        <f t="shared" si="1562"/>
        <v>2.9852623695453544E-5</v>
      </c>
      <c r="BH1329" s="5">
        <f t="shared" si="1563"/>
        <v>2.2113856177226423E-5</v>
      </c>
      <c r="BI1329" s="5">
        <f t="shared" si="1564"/>
        <v>1.310498239661344E-5</v>
      </c>
      <c r="BJ1329" s="8">
        <f t="shared" si="1565"/>
        <v>0.78256512532061362</v>
      </c>
      <c r="BK1329" s="8">
        <f t="shared" si="1566"/>
        <v>0.13598975686629081</v>
      </c>
      <c r="BL1329" s="8">
        <f t="shared" si="1567"/>
        <v>6.5234326413365629E-2</v>
      </c>
      <c r="BM1329" s="8">
        <f t="shared" si="1568"/>
        <v>0.68828569442637377</v>
      </c>
      <c r="BN1329" s="8">
        <f t="shared" si="1569"/>
        <v>0.28001746996111476</v>
      </c>
    </row>
    <row r="1330" spans="1:66" x14ac:dyDescent="0.25">
      <c r="A1330" t="s">
        <v>285</v>
      </c>
      <c r="B1330" t="s">
        <v>315</v>
      </c>
      <c r="C1330" t="s">
        <v>295</v>
      </c>
      <c r="D1330" s="7" t="s">
        <v>532</v>
      </c>
      <c r="E1330">
        <f>VLOOKUP(A1330,home!$A$2:$E$405,3,FALSE)</f>
        <v>1.35</v>
      </c>
      <c r="F1330">
        <f>VLOOKUP(B1330,home!$B$2:$E$405,3,FALSE)</f>
        <v>0.49380000000000002</v>
      </c>
      <c r="G1330">
        <f>VLOOKUP(C1330,away!$B$2:$E$405,4,FALSE)</f>
        <v>0.37040000000000001</v>
      </c>
      <c r="H1330">
        <f>VLOOKUP(A1330,away!$A$2:$E$405,3,FALSE)</f>
        <v>1.3</v>
      </c>
      <c r="I1330">
        <f>VLOOKUP(C1330,away!$B$2:$E$405,3,FALSE)</f>
        <v>3.0769000000000002</v>
      </c>
      <c r="J1330">
        <f>VLOOKUP(B1330,home!$B$2:$E$405,4,FALSE)</f>
        <v>1.5385</v>
      </c>
      <c r="K1330" s="3">
        <f t="shared" si="1514"/>
        <v>0.24691975200000002</v>
      </c>
      <c r="L1330" s="3">
        <f t="shared" si="1515"/>
        <v>6.1539538450000002</v>
      </c>
      <c r="M1330" s="5">
        <f t="shared" si="1516"/>
        <v>1.6601063755669334E-3</v>
      </c>
      <c r="N1330" s="5">
        <f t="shared" si="1517"/>
        <v>4.0991305454860606E-4</v>
      </c>
      <c r="O1330" s="5">
        <f t="shared" si="1518"/>
        <v>1.0216218013029143E-2</v>
      </c>
      <c r="P1330" s="5">
        <f t="shared" si="1519"/>
        <v>2.5225860181550884E-3</v>
      </c>
      <c r="Q1330" s="5">
        <f t="shared" si="1520"/>
        <v>5.060781488535214E-5</v>
      </c>
      <c r="R1330" s="5">
        <f t="shared" si="1521"/>
        <v>3.1435067061319495E-2</v>
      </c>
      <c r="S1330" s="5">
        <f t="shared" si="1522"/>
        <v>9.5828802187727393E-4</v>
      </c>
      <c r="T1330" s="5">
        <f t="shared" si="1523"/>
        <v>3.1143815700076101E-4</v>
      </c>
      <c r="U1330" s="5">
        <f t="shared" si="1524"/>
        <v>7.7619389628843776E-3</v>
      </c>
      <c r="V1330" s="5">
        <f t="shared" si="1525"/>
        <v>1.617944489000704E-4</v>
      </c>
      <c r="W1330" s="5">
        <f t="shared" si="1526"/>
        <v>4.1653563669176843E-6</v>
      </c>
      <c r="X1330" s="5">
        <f t="shared" si="1527"/>
        <v>2.5633410829988312E-5</v>
      </c>
      <c r="Y1330" s="5">
        <f t="shared" si="1528"/>
        <v>7.8873413568835647E-5</v>
      </c>
      <c r="Z1330" s="5">
        <f t="shared" si="1529"/>
        <v>6.4483317269946633E-2</v>
      </c>
      <c r="AA1330" s="5">
        <f t="shared" si="1530"/>
        <v>1.5922204708432537E-2</v>
      </c>
      <c r="AB1330" s="5">
        <f t="shared" si="1531"/>
        <v>1.9657534189496976E-3</v>
      </c>
      <c r="AC1330" s="5">
        <f t="shared" si="1532"/>
        <v>1.5365747815070135E-5</v>
      </c>
      <c r="AD1330" s="5">
        <f t="shared" si="1533"/>
        <v>2.57127190277734E-7</v>
      </c>
      <c r="AE1330" s="5">
        <f t="shared" si="1534"/>
        <v>1.5823488612637074E-6</v>
      </c>
      <c r="AF1330" s="5">
        <f t="shared" si="1535"/>
        <v>4.8688509294525844E-6</v>
      </c>
      <c r="AG1330" s="5">
        <f t="shared" si="1536"/>
        <v>9.9875612993455151E-6</v>
      </c>
      <c r="AH1330" s="5">
        <f t="shared" si="1537"/>
        <v>9.9206839562935759E-2</v>
      </c>
      <c r="AI1330" s="5">
        <f t="shared" si="1538"/>
        <v>2.4496128221583886E-2</v>
      </c>
      <c r="AJ1330" s="5">
        <f t="shared" si="1539"/>
        <v>3.0242889527168472E-3</v>
      </c>
      <c r="AK1330" s="5">
        <f t="shared" si="1540"/>
        <v>2.489188927270611E-4</v>
      </c>
      <c r="AL1330" s="5">
        <f t="shared" si="1541"/>
        <v>9.3395028577143732E-7</v>
      </c>
      <c r="AM1330" s="5">
        <f t="shared" si="1542"/>
        <v>1.2697956411166988E-8</v>
      </c>
      <c r="AN1330" s="5">
        <f t="shared" si="1543"/>
        <v>7.8142637680143469E-8</v>
      </c>
      <c r="AO1330" s="5">
        <f t="shared" si="1544"/>
        <v>2.4044309280508056E-7</v>
      </c>
      <c r="AP1330" s="5">
        <f t="shared" si="1545"/>
        <v>4.932252318238389E-7</v>
      </c>
      <c r="AQ1330" s="5">
        <f t="shared" si="1546"/>
        <v>7.5882132795833266E-7</v>
      </c>
      <c r="AR1330" s="5">
        <f t="shared" si="1547"/>
        <v>0.12210286235572532</v>
      </c>
      <c r="AS1330" s="5">
        <f t="shared" si="1548"/>
        <v>3.0149608491365828E-2</v>
      </c>
      <c r="AT1330" s="5">
        <f t="shared" si="1549"/>
        <v>3.7222669257925729E-3</v>
      </c>
      <c r="AU1330" s="5">
        <f t="shared" si="1550"/>
        <v>3.06367075398168E-4</v>
      </c>
      <c r="AV1330" s="5">
        <f t="shared" si="1551"/>
        <v>1.8912020569570242E-5</v>
      </c>
      <c r="AW1330" s="5">
        <f t="shared" si="1552"/>
        <v>3.9421334801418628E-8</v>
      </c>
      <c r="AX1330" s="5">
        <f t="shared" si="1553"/>
        <v>5.2256270799202617E-10</v>
      </c>
      <c r="AY1330" s="5">
        <f t="shared" si="1554"/>
        <v>3.2158267861011413E-9</v>
      </c>
      <c r="AZ1330" s="5">
        <f t="shared" si="1555"/>
        <v>9.8950248075905599E-9</v>
      </c>
      <c r="BA1330" s="5">
        <f t="shared" si="1556"/>
        <v>2.0297841987014098E-8</v>
      </c>
      <c r="BB1330" s="5">
        <f t="shared" si="1557"/>
        <v>3.1227995685296971E-8</v>
      </c>
      <c r="BC1330" s="5">
        <f t="shared" si="1558"/>
        <v>3.8435128823835336E-8</v>
      </c>
      <c r="BD1330" s="5">
        <f t="shared" si="1559"/>
        <v>0.12523589654658693</v>
      </c>
      <c r="BE1330" s="5">
        <f t="shared" si="1560"/>
        <v>3.0923216516780896E-2</v>
      </c>
      <c r="BF1330" s="5">
        <f t="shared" si="1561"/>
        <v>3.8177764766829216E-3</v>
      </c>
      <c r="BG1330" s="5">
        <f t="shared" si="1562"/>
        <v>3.1422814027132678E-4</v>
      </c>
      <c r="BH1330" s="5">
        <f t="shared" si="1563"/>
        <v>1.9397283616804312E-5</v>
      </c>
      <c r="BI1330" s="5">
        <f t="shared" si="1564"/>
        <v>9.579144920269975E-7</v>
      </c>
      <c r="BJ1330" s="8">
        <f t="shared" si="1565"/>
        <v>8.9901402010827687E-4</v>
      </c>
      <c r="BK1330" s="8">
        <f t="shared" si="1566"/>
        <v>5.3190777784269949E-3</v>
      </c>
      <c r="BL1330" s="8">
        <f t="shared" si="1567"/>
        <v>0.51088884754186126</v>
      </c>
      <c r="BM1330" s="8">
        <f t="shared" si="1568"/>
        <v>0.53529579447834652</v>
      </c>
      <c r="BN1330" s="8">
        <f t="shared" si="1569"/>
        <v>4.6294498337504618E-2</v>
      </c>
    </row>
    <row r="1331" spans="1:66" x14ac:dyDescent="0.25">
      <c r="A1331" t="s">
        <v>285</v>
      </c>
      <c r="B1331" t="s">
        <v>321</v>
      </c>
      <c r="C1331" t="s">
        <v>351</v>
      </c>
      <c r="D1331" s="7" t="s">
        <v>532</v>
      </c>
      <c r="E1331">
        <f>VLOOKUP(A1331,home!$A$2:$E$405,3,FALSE)</f>
        <v>1.35</v>
      </c>
      <c r="F1331">
        <f>VLOOKUP(B1331,home!$B$2:$E$405,3,FALSE)</f>
        <v>0.49380000000000002</v>
      </c>
      <c r="G1331">
        <f>VLOOKUP(C1331,away!$B$2:$E$405,4,FALSE)</f>
        <v>0.49380000000000002</v>
      </c>
      <c r="H1331">
        <f>VLOOKUP(A1331,away!$A$2:$E$405,3,FALSE)</f>
        <v>1.3</v>
      </c>
      <c r="I1331">
        <f>VLOOKUP(C1331,away!$B$2:$E$405,3,FALSE)</f>
        <v>0.76919999999999999</v>
      </c>
      <c r="J1331">
        <f>VLOOKUP(B1331,home!$B$2:$E$405,4,FALSE)</f>
        <v>1.0256000000000001</v>
      </c>
      <c r="K1331" s="3">
        <f t="shared" si="1514"/>
        <v>0.32918189400000003</v>
      </c>
      <c r="L1331" s="3">
        <f t="shared" si="1515"/>
        <v>1.0255589760000001</v>
      </c>
      <c r="M1331" s="5">
        <f t="shared" si="1516"/>
        <v>0.25801414499535352</v>
      </c>
      <c r="N1331" s="5">
        <f t="shared" si="1517"/>
        <v>8.4933584928361103E-2</v>
      </c>
      <c r="O1331" s="5">
        <f t="shared" si="1518"/>
        <v>0.26460872233495031</v>
      </c>
      <c r="P1331" s="5">
        <f t="shared" si="1519"/>
        <v>8.7104400387139055E-2</v>
      </c>
      <c r="Q1331" s="5">
        <f t="shared" si="1520"/>
        <v>1.397929917546388E-2</v>
      </c>
      <c r="R1331" s="5">
        <f t="shared" si="1521"/>
        <v>0.13568592515924999</v>
      </c>
      <c r="S1331" s="5">
        <f t="shared" si="1522"/>
        <v>7.3515122271103229E-3</v>
      </c>
      <c r="T1331" s="5">
        <f t="shared" si="1523"/>
        <v>1.4336595747586384E-2</v>
      </c>
      <c r="U1331" s="5">
        <f t="shared" si="1524"/>
        <v>4.4665349833064166E-2</v>
      </c>
      <c r="V1331" s="5">
        <f t="shared" si="1525"/>
        <v>2.7575967222550615E-4</v>
      </c>
      <c r="W1331" s="5">
        <f t="shared" si="1526"/>
        <v>1.5339107264572798E-3</v>
      </c>
      <c r="X1331" s="5">
        <f t="shared" si="1527"/>
        <v>1.5731159139009442E-3</v>
      </c>
      <c r="Y1331" s="5">
        <f t="shared" si="1528"/>
        <v>8.0666157289477824E-4</v>
      </c>
      <c r="Z1331" s="5">
        <f t="shared" si="1529"/>
        <v>4.6384639487977705E-2</v>
      </c>
      <c r="AA1331" s="5">
        <f t="shared" si="1530"/>
        <v>1.5268983479159693E-2</v>
      </c>
      <c r="AB1331" s="5">
        <f t="shared" si="1531"/>
        <v>2.5131364505622486E-3</v>
      </c>
      <c r="AC1331" s="5">
        <f t="shared" si="1532"/>
        <v>5.8184505980741078E-6</v>
      </c>
      <c r="AD1331" s="5">
        <f t="shared" si="1533"/>
        <v>1.2623390954053082E-4</v>
      </c>
      <c r="AE1331" s="5">
        <f t="shared" si="1534"/>
        <v>1.2946031900486343E-4</v>
      </c>
      <c r="AF1331" s="5">
        <f t="shared" si="1535"/>
        <v>6.6384596095630532E-5</v>
      </c>
      <c r="AG1331" s="5">
        <f t="shared" si="1536"/>
        <v>2.2693772798002827E-5</v>
      </c>
      <c r="AH1331" s="5">
        <f t="shared" si="1537"/>
        <v>1.1892545843854893E-2</v>
      </c>
      <c r="AI1331" s="5">
        <f t="shared" si="1538"/>
        <v>3.9148107653619825E-3</v>
      </c>
      <c r="AJ1331" s="5">
        <f t="shared" si="1539"/>
        <v>6.4434241119672338E-4</v>
      </c>
      <c r="AK1331" s="5">
        <f t="shared" si="1540"/>
        <v>7.0701951767421413E-5</v>
      </c>
      <c r="AL1331" s="5">
        <f t="shared" si="1541"/>
        <v>7.8571297017310867E-8</v>
      </c>
      <c r="AM1331" s="5">
        <f t="shared" si="1542"/>
        <v>8.3107834859153193E-6</v>
      </c>
      <c r="AN1331" s="5">
        <f t="shared" si="1543"/>
        <v>8.5231986015730274E-6</v>
      </c>
      <c r="AO1331" s="5">
        <f t="shared" si="1544"/>
        <v>4.3705214150369325E-6</v>
      </c>
      <c r="AP1331" s="5">
        <f t="shared" si="1545"/>
        <v>1.4940758223304498E-6</v>
      </c>
      <c r="AQ1331" s="5">
        <f t="shared" si="1546"/>
        <v>3.8306571760389344E-7</v>
      </c>
      <c r="AR1331" s="5">
        <f t="shared" si="1547"/>
        <v>2.4393014275313771E-3</v>
      </c>
      <c r="AS1331" s="5">
        <f t="shared" si="1548"/>
        <v>8.0297386395168256E-4</v>
      </c>
      <c r="AT1331" s="5">
        <f t="shared" si="1549"/>
        <v>1.3216222868405659E-4</v>
      </c>
      <c r="AU1331" s="5">
        <f t="shared" si="1550"/>
        <v>1.4501804251159628E-5</v>
      </c>
      <c r="AV1331" s="5">
        <f t="shared" si="1551"/>
        <v>1.1934328474534944E-6</v>
      </c>
      <c r="AW1331" s="5">
        <f t="shared" si="1552"/>
        <v>7.3681422415123749E-10</v>
      </c>
      <c r="AX1331" s="5">
        <f t="shared" si="1553"/>
        <v>4.5595990808625458E-7</v>
      </c>
      <c r="AY1331" s="5">
        <f t="shared" si="1554"/>
        <v>4.6761377643399345E-7</v>
      </c>
      <c r="AZ1331" s="5">
        <f t="shared" si="1555"/>
        <v>2.3978275286156959E-7</v>
      </c>
      <c r="BA1331" s="5">
        <f t="shared" si="1556"/>
        <v>8.197045149572416E-8</v>
      </c>
      <c r="BB1331" s="5">
        <f t="shared" si="1557"/>
        <v>2.1016383074553131E-8</v>
      </c>
      <c r="BC1331" s="5">
        <f t="shared" si="1558"/>
        <v>4.3107080610324909E-9</v>
      </c>
      <c r="BD1331" s="5">
        <f t="shared" si="1559"/>
        <v>4.1694124569573605E-4</v>
      </c>
      <c r="BE1331" s="5">
        <f t="shared" si="1560"/>
        <v>1.3724950894484174E-4</v>
      </c>
      <c r="BF1331" s="5">
        <f t="shared" si="1561"/>
        <v>2.2590026652516473E-5</v>
      </c>
      <c r="BG1331" s="5">
        <f t="shared" si="1562"/>
        <v>2.4787425863286181E-6</v>
      </c>
      <c r="BH1331" s="5">
        <f t="shared" si="1563"/>
        <v>2.0398929482652823E-7</v>
      </c>
      <c r="BI1331" s="5">
        <f t="shared" si="1564"/>
        <v>1.3429916485344193E-8</v>
      </c>
      <c r="BJ1331" s="8">
        <f t="shared" si="1565"/>
        <v>0.11753229296112586</v>
      </c>
      <c r="BK1331" s="8">
        <f t="shared" si="1566"/>
        <v>0.35275218191749991</v>
      </c>
      <c r="BL1331" s="8">
        <f t="shared" si="1567"/>
        <v>0.48323412792952392</v>
      </c>
      <c r="BM1331" s="8">
        <f t="shared" si="1568"/>
        <v>0.15557669843864735</v>
      </c>
      <c r="BN1331" s="8">
        <f t="shared" si="1569"/>
        <v>0.84432607698051787</v>
      </c>
    </row>
    <row r="1332" spans="1:66" x14ac:dyDescent="0.25">
      <c r="A1332" t="s">
        <v>285</v>
      </c>
      <c r="B1332" t="s">
        <v>299</v>
      </c>
      <c r="C1332" t="s">
        <v>364</v>
      </c>
      <c r="D1332" s="7" t="s">
        <v>532</v>
      </c>
      <c r="E1332">
        <f>VLOOKUP(A1332,home!$A$2:$E$405,3,FALSE)</f>
        <v>1.35</v>
      </c>
      <c r="F1332">
        <f>VLOOKUP(B1332,home!$B$2:$E$405,3,FALSE)</f>
        <v>1.2963</v>
      </c>
      <c r="G1332">
        <f>VLOOKUP(C1332,away!$B$2:$E$405,4,FALSE)</f>
        <v>0.1852</v>
      </c>
      <c r="H1332">
        <f>VLOOKUP(A1332,away!$A$2:$E$405,3,FALSE)</f>
        <v>1.3</v>
      </c>
      <c r="I1332">
        <f>VLOOKUP(C1332,away!$B$2:$E$405,3,FALSE)</f>
        <v>0.96150000000000002</v>
      </c>
      <c r="J1332">
        <f>VLOOKUP(B1332,home!$B$2:$E$405,4,FALSE)</f>
        <v>0.1923</v>
      </c>
      <c r="K1332" s="3">
        <f t="shared" si="1514"/>
        <v>0.32410092600000001</v>
      </c>
      <c r="L1332" s="3">
        <f t="shared" si="1515"/>
        <v>0.24036538500000001</v>
      </c>
      <c r="M1332" s="5">
        <f t="shared" si="1516"/>
        <v>0.56866355527159507</v>
      </c>
      <c r="N1332" s="5">
        <f t="shared" si="1517"/>
        <v>0.18430438484597614</v>
      </c>
      <c r="O1332" s="5">
        <f t="shared" si="1518"/>
        <v>0.13668703439832572</v>
      </c>
      <c r="P1332" s="5">
        <f t="shared" si="1519"/>
        <v>4.4300394420691218E-2</v>
      </c>
      <c r="Q1332" s="5">
        <f t="shared" si="1520"/>
        <v>2.9866610897220616E-2</v>
      </c>
      <c r="R1332" s="5">
        <f t="shared" si="1521"/>
        <v>1.6427415823830904E-2</v>
      </c>
      <c r="S1332" s="5">
        <f t="shared" si="1522"/>
        <v>8.6277946231823441E-4</v>
      </c>
      <c r="T1332" s="5">
        <f t="shared" si="1523"/>
        <v>7.1788994269556278E-3</v>
      </c>
      <c r="U1332" s="5">
        <f t="shared" si="1524"/>
        <v>5.3241406802906482E-3</v>
      </c>
      <c r="V1332" s="5">
        <f t="shared" si="1525"/>
        <v>7.468089019997664E-6</v>
      </c>
      <c r="W1332" s="5">
        <f t="shared" si="1526"/>
        <v>3.226598749423631E-3</v>
      </c>
      <c r="X1332" s="5">
        <f t="shared" si="1527"/>
        <v>7.755626506457295E-4</v>
      </c>
      <c r="Y1332" s="5">
        <f t="shared" si="1528"/>
        <v>9.3209207557040641E-5</v>
      </c>
      <c r="Z1332" s="5">
        <f t="shared" si="1529"/>
        <v>1.3161940430167361E-3</v>
      </c>
      <c r="AA1332" s="5">
        <f t="shared" si="1530"/>
        <v>4.2657970813740799E-4</v>
      </c>
      <c r="AB1332" s="5">
        <f t="shared" si="1531"/>
        <v>6.9127439210071826E-5</v>
      </c>
      <c r="AC1332" s="5">
        <f t="shared" si="1532"/>
        <v>3.6361492451006473E-8</v>
      </c>
      <c r="AD1332" s="5">
        <f t="shared" si="1533"/>
        <v>2.6143591062966013E-4</v>
      </c>
      <c r="AE1332" s="5">
        <f t="shared" si="1534"/>
        <v>6.2840143311323855E-5</v>
      </c>
      <c r="AF1332" s="5">
        <f t="shared" si="1535"/>
        <v>7.5522976202407657E-6</v>
      </c>
      <c r="AG1332" s="5">
        <f t="shared" si="1536"/>
        <v>6.051036417079187E-7</v>
      </c>
      <c r="AH1332" s="5">
        <f t="shared" si="1537"/>
        <v>7.9091871971106057E-5</v>
      </c>
      <c r="AI1332" s="5">
        <f t="shared" si="1538"/>
        <v>2.5633748944908918E-5</v>
      </c>
      <c r="AJ1332" s="5">
        <f t="shared" si="1539"/>
        <v>4.1539608849482512E-6</v>
      </c>
      <c r="AK1332" s="5">
        <f t="shared" si="1540"/>
        <v>4.487675231265026E-7</v>
      </c>
      <c r="AL1332" s="5">
        <f t="shared" si="1541"/>
        <v>1.1330625586056686E-10</v>
      </c>
      <c r="AM1332" s="5">
        <f t="shared" si="1542"/>
        <v>1.6946324144945226E-5</v>
      </c>
      <c r="AN1332" s="5">
        <f t="shared" si="1543"/>
        <v>4.0733097274345549E-6</v>
      </c>
      <c r="AO1332" s="5">
        <f t="shared" si="1544"/>
        <v>4.8954133042952589E-7</v>
      </c>
      <c r="AP1332" s="5">
        <f t="shared" si="1545"/>
        <v>3.9222930120701749E-8</v>
      </c>
      <c r="AQ1332" s="5">
        <f t="shared" si="1546"/>
        <v>2.3569586748226422E-9</v>
      </c>
      <c r="AR1332" s="5">
        <f t="shared" si="1547"/>
        <v>3.8021896513411239E-6</v>
      </c>
      <c r="AS1332" s="5">
        <f t="shared" si="1548"/>
        <v>1.2322931868272754E-6</v>
      </c>
      <c r="AT1332" s="5">
        <f t="shared" si="1549"/>
        <v>1.9969368147710546E-7</v>
      </c>
      <c r="AU1332" s="5">
        <f t="shared" si="1550"/>
        <v>2.1573635694359644E-8</v>
      </c>
      <c r="AV1332" s="5">
        <f t="shared" si="1551"/>
        <v>1.7480088264321531E-9</v>
      </c>
      <c r="AW1332" s="5">
        <f t="shared" si="1552"/>
        <v>2.4519046936273526E-13</v>
      </c>
      <c r="AX1332" s="5">
        <f t="shared" si="1553"/>
        <v>9.1538655794548401E-7</v>
      </c>
      <c r="AY1332" s="5">
        <f t="shared" si="1554"/>
        <v>2.2002724242439105E-7</v>
      </c>
      <c r="AZ1332" s="5">
        <f t="shared" si="1555"/>
        <v>2.6443466417913546E-8</v>
      </c>
      <c r="BA1332" s="5">
        <f t="shared" si="1556"/>
        <v>2.1186979954254541E-9</v>
      </c>
      <c r="BB1332" s="5">
        <f t="shared" si="1557"/>
        <v>1.2731541484229184E-10</v>
      </c>
      <c r="BC1332" s="5">
        <f t="shared" si="1558"/>
        <v>6.1204437410004396E-12</v>
      </c>
      <c r="BD1332" s="5">
        <f t="shared" si="1559"/>
        <v>1.5231912989793756E-7</v>
      </c>
      <c r="BE1332" s="5">
        <f t="shared" si="1560"/>
        <v>4.9366771047435848E-8</v>
      </c>
      <c r="BF1332" s="5">
        <f t="shared" si="1561"/>
        <v>7.9999081050519735E-9</v>
      </c>
      <c r="BG1332" s="5">
        <f t="shared" si="1562"/>
        <v>8.6425920825408339E-10</v>
      </c>
      <c r="BH1332" s="5">
        <f t="shared" si="1563"/>
        <v>7.00268024247938E-11</v>
      </c>
      <c r="BI1332" s="5">
        <f t="shared" si="1564"/>
        <v>4.5391503021389456E-12</v>
      </c>
      <c r="BJ1332" s="8">
        <f t="shared" si="1565"/>
        <v>0.22580041409747395</v>
      </c>
      <c r="BK1332" s="8">
        <f t="shared" si="1566"/>
        <v>0.6138344537456657</v>
      </c>
      <c r="BL1332" s="8">
        <f t="shared" si="1567"/>
        <v>0.15904909452191721</v>
      </c>
      <c r="BM1332" s="8">
        <f t="shared" si="1568"/>
        <v>1.9750540723436669E-2</v>
      </c>
      <c r="BN1332" s="8">
        <f t="shared" si="1569"/>
        <v>0.98024939565763969</v>
      </c>
    </row>
    <row r="1333" spans="1:66" s="14" customFormat="1" x14ac:dyDescent="0.25">
      <c r="A1333" t="s">
        <v>287</v>
      </c>
      <c r="B1333" t="s">
        <v>353</v>
      </c>
      <c r="C1333" t="s">
        <v>504</v>
      </c>
      <c r="D1333" s="7" t="s">
        <v>532</v>
      </c>
      <c r="E1333">
        <f>VLOOKUP(A1333,home!$A$2:$E$405,3,FALSE)</f>
        <v>1.2423999999999999</v>
      </c>
      <c r="F1333">
        <f>VLOOKUP(B1333,home!$B$2:$E$405,3,FALSE)</f>
        <v>1.0731999999999999</v>
      </c>
      <c r="G1333">
        <f>VLOOKUP(C1333,away!$B$2:$E$405,4,FALSE)</f>
        <v>0.80489999999999995</v>
      </c>
      <c r="H1333">
        <f>VLOOKUP(A1333,away!$A$2:$E$405,3,FALSE)</f>
        <v>0.87880000000000003</v>
      </c>
      <c r="I1333">
        <f>VLOOKUP(C1333,away!$B$2:$E$405,3,FALSE)</f>
        <v>0.75860000000000005</v>
      </c>
      <c r="J1333">
        <f>VLOOKUP(B1333,home!$B$2:$E$405,4,FALSE)</f>
        <v>1.1378999999999999</v>
      </c>
      <c r="K1333" s="3">
        <f t="shared" si="1514"/>
        <v>1.0732083280319997</v>
      </c>
      <c r="L1333" s="3">
        <f t="shared" si="1515"/>
        <v>0.75858977407200001</v>
      </c>
      <c r="M1333" s="5">
        <f t="shared" si="1516"/>
        <v>0.16012538696834849</v>
      </c>
      <c r="N1333" s="5">
        <f t="shared" si="1517"/>
        <v>0.17184789882377821</v>
      </c>
      <c r="O1333" s="5">
        <f t="shared" si="1518"/>
        <v>0.12146948112351107</v>
      </c>
      <c r="P1333" s="5">
        <f t="shared" si="1519"/>
        <v>0.13036205874347784</v>
      </c>
      <c r="Q1333" s="5">
        <f t="shared" si="1520"/>
        <v>9.2214298086239627E-2</v>
      </c>
      <c r="R1333" s="5">
        <f t="shared" si="1521"/>
        <v>4.6072753121063646E-2</v>
      </c>
      <c r="S1333" s="5">
        <f t="shared" si="1522"/>
        <v>2.6532748306795924E-2</v>
      </c>
      <c r="T1333" s="5">
        <f t="shared" si="1523"/>
        <v>6.9952823551448592E-2</v>
      </c>
      <c r="U1333" s="5">
        <f t="shared" si="1524"/>
        <v>4.9445662344887807E-2</v>
      </c>
      <c r="V1333" s="5">
        <f t="shared" si="1525"/>
        <v>2.4001077869752621E-3</v>
      </c>
      <c r="W1333" s="5">
        <f t="shared" si="1526"/>
        <v>3.2988384223259226E-2</v>
      </c>
      <c r="X1333" s="5">
        <f t="shared" si="1527"/>
        <v>2.5024650934922545E-2</v>
      </c>
      <c r="Y1333" s="5">
        <f t="shared" si="1528"/>
        <v>9.4917221494767758E-3</v>
      </c>
      <c r="Z1333" s="5">
        <f t="shared" si="1529"/>
        <v>1.165010646032757E-2</v>
      </c>
      <c r="AA1333" s="5">
        <f t="shared" si="1530"/>
        <v>1.2502991275682948E-2</v>
      </c>
      <c r="AB1333" s="5">
        <f t="shared" si="1531"/>
        <v>6.709157181187188E-3</v>
      </c>
      <c r="AC1333" s="5">
        <f t="shared" si="1532"/>
        <v>1.2212421396762743E-4</v>
      </c>
      <c r="AD1333" s="5">
        <f t="shared" si="1533"/>
        <v>8.8508521691803062E-3</v>
      </c>
      <c r="AE1333" s="5">
        <f t="shared" si="1534"/>
        <v>6.7141659473631604E-3</v>
      </c>
      <c r="AF1333" s="5">
        <f t="shared" si="1535"/>
        <v>2.5466488145460672E-3</v>
      </c>
      <c r="AG1333" s="5">
        <f t="shared" si="1536"/>
        <v>6.4395391628907592E-4</v>
      </c>
      <c r="AH1333" s="5">
        <f t="shared" si="1537"/>
        <v>2.2094129069136596E-3</v>
      </c>
      <c r="AI1333" s="5">
        <f t="shared" si="1538"/>
        <v>2.3711603317611287E-3</v>
      </c>
      <c r="AJ1333" s="5">
        <f t="shared" si="1539"/>
        <v>1.2723745075725813E-3</v>
      </c>
      <c r="AK1333" s="5">
        <f t="shared" si="1540"/>
        <v>4.5517430596750299E-4</v>
      </c>
      <c r="AL1333" s="5">
        <f t="shared" si="1541"/>
        <v>3.9769743590742035E-6</v>
      </c>
      <c r="AM1333" s="5">
        <f t="shared" si="1542"/>
        <v>1.8997616516288794E-3</v>
      </c>
      <c r="AN1333" s="5">
        <f t="shared" si="1543"/>
        <v>1.4411397620998014E-3</v>
      </c>
      <c r="AO1333" s="5">
        <f t="shared" si="1544"/>
        <v>5.4661694326873188E-4</v>
      </c>
      <c r="AP1333" s="5">
        <f t="shared" si="1545"/>
        <v>1.3821934116605154E-4</v>
      </c>
      <c r="AQ1333" s="5">
        <f t="shared" si="1546"/>
        <v>2.6212944696883931E-5</v>
      </c>
      <c r="AR1333" s="5">
        <f t="shared" si="1547"/>
        <v>3.3520760757747891E-4</v>
      </c>
      <c r="AS1333" s="5">
        <f t="shared" si="1548"/>
        <v>3.5974759607183273E-4</v>
      </c>
      <c r="AT1333" s="5">
        <f t="shared" si="1549"/>
        <v>1.9304205804689139E-4</v>
      </c>
      <c r="AU1333" s="5">
        <f t="shared" si="1550"/>
        <v>6.9058114785453524E-5</v>
      </c>
      <c r="AV1333" s="5">
        <f t="shared" si="1551"/>
        <v>1.8528435976484623E-5</v>
      </c>
      <c r="AW1333" s="5">
        <f t="shared" si="1552"/>
        <v>8.9937602933599072E-8</v>
      </c>
      <c r="AX1333" s="5">
        <f t="shared" si="1553"/>
        <v>3.3980667096732327E-4</v>
      </c>
      <c r="AY1333" s="5">
        <f t="shared" si="1554"/>
        <v>2.5777386575726019E-4</v>
      </c>
      <c r="AZ1333" s="5">
        <f t="shared" si="1555"/>
        <v>9.7772309293233005E-5</v>
      </c>
      <c r="BA1333" s="5">
        <f t="shared" si="1556"/>
        <v>2.4723024672417115E-5</v>
      </c>
      <c r="BB1333" s="5">
        <f t="shared" si="1557"/>
        <v>4.6886584251563453E-6</v>
      </c>
      <c r="BC1333" s="5">
        <f t="shared" si="1558"/>
        <v>7.1135366708802646E-7</v>
      </c>
      <c r="BD1333" s="5">
        <f t="shared" si="1559"/>
        <v>4.2380843883235871E-5</v>
      </c>
      <c r="BE1333" s="5">
        <f t="shared" si="1560"/>
        <v>4.5483474604512766E-5</v>
      </c>
      <c r="BF1333" s="5">
        <f t="shared" si="1561"/>
        <v>2.4406621866697531E-5</v>
      </c>
      <c r="BG1333" s="5">
        <f t="shared" si="1562"/>
        <v>8.731129948822568E-6</v>
      </c>
      <c r="BH1333" s="5">
        <f t="shared" si="1563"/>
        <v>2.3425803435514966E-6</v>
      </c>
      <c r="BI1333" s="5">
        <f t="shared" si="1564"/>
        <v>5.0281534675670594E-7</v>
      </c>
      <c r="BJ1333" s="8">
        <f t="shared" si="1565"/>
        <v>0.4250528251421466</v>
      </c>
      <c r="BK1333" s="8">
        <f t="shared" si="1566"/>
        <v>0.31980417685968143</v>
      </c>
      <c r="BL1333" s="8">
        <f t="shared" si="1567"/>
        <v>0.24360759837699925</v>
      </c>
      <c r="BM1333" s="8">
        <f t="shared" si="1568"/>
        <v>0.27776514604458158</v>
      </c>
      <c r="BN1333" s="8">
        <f t="shared" si="1569"/>
        <v>0.72209187686641885</v>
      </c>
    </row>
    <row r="1334" spans="1:66" x14ac:dyDescent="0.25">
      <c r="A1334" t="s">
        <v>287</v>
      </c>
      <c r="B1334" t="s">
        <v>435</v>
      </c>
      <c r="C1334" t="s">
        <v>359</v>
      </c>
      <c r="D1334" s="7" t="s">
        <v>532</v>
      </c>
      <c r="E1334">
        <f>VLOOKUP(A1334,home!$A$2:$E$405,3,FALSE)</f>
        <v>1.2423999999999999</v>
      </c>
      <c r="F1334">
        <f>VLOOKUP(B1334,home!$B$2:$E$405,3,FALSE)</f>
        <v>0.53659999999999997</v>
      </c>
      <c r="G1334">
        <f>VLOOKUP(C1334,away!$B$2:$E$405,4,FALSE)</f>
        <v>1.3414999999999999</v>
      </c>
      <c r="H1334">
        <f>VLOOKUP(A1334,away!$A$2:$E$405,3,FALSE)</f>
        <v>0.87880000000000003</v>
      </c>
      <c r="I1334">
        <f>VLOOKUP(C1334,away!$B$2:$E$405,3,FALSE)</f>
        <v>0.37930000000000003</v>
      </c>
      <c r="J1334">
        <f>VLOOKUP(B1334,home!$B$2:$E$405,4,FALSE)</f>
        <v>1.1378999999999999</v>
      </c>
      <c r="K1334" s="3">
        <f t="shared" si="1514"/>
        <v>0.89434027335999977</v>
      </c>
      <c r="L1334" s="3">
        <f t="shared" si="1515"/>
        <v>0.37929488703600001</v>
      </c>
      <c r="M1334" s="5">
        <f t="shared" si="1516"/>
        <v>0.27981260705207261</v>
      </c>
      <c r="N1334" s="5">
        <f t="shared" si="1517"/>
        <v>0.25024768348052484</v>
      </c>
      <c r="O1334" s="5">
        <f t="shared" si="1518"/>
        <v>0.10613149118306454</v>
      </c>
      <c r="P1334" s="5">
        <f t="shared" si="1519"/>
        <v>9.4917666836766348E-2</v>
      </c>
      <c r="Q1334" s="5">
        <f t="shared" si="1520"/>
        <v>0.11190329082583962</v>
      </c>
      <c r="R1334" s="5">
        <f t="shared" si="1521"/>
        <v>2.0127565979621346E-2</v>
      </c>
      <c r="S1334" s="5">
        <f t="shared" si="1522"/>
        <v>8.0494617206961164E-3</v>
      </c>
      <c r="T1334" s="5">
        <f t="shared" si="1523"/>
        <v>4.2444346052743491E-2</v>
      </c>
      <c r="U1334" s="5">
        <f t="shared" si="1524"/>
        <v>1.8000892860285986E-2</v>
      </c>
      <c r="V1334" s="5">
        <f t="shared" si="1525"/>
        <v>3.0339198709916615E-4</v>
      </c>
      <c r="W1334" s="5">
        <f t="shared" si="1526"/>
        <v>3.3359873235688328E-2</v>
      </c>
      <c r="X1334" s="5">
        <f t="shared" si="1527"/>
        <v>1.2653229350465683E-2</v>
      </c>
      <c r="Y1334" s="5">
        <f t="shared" si="1528"/>
        <v>2.3996525985627401E-3</v>
      </c>
      <c r="Z1334" s="5">
        <f t="shared" si="1529"/>
        <v>2.5447609548500385E-3</v>
      </c>
      <c r="AA1334" s="5">
        <f t="shared" si="1530"/>
        <v>2.2758822079964373E-3</v>
      </c>
      <c r="AB1334" s="5">
        <f t="shared" si="1531"/>
        <v>1.0177065580173467E-3</v>
      </c>
      <c r="AC1334" s="5">
        <f t="shared" si="1532"/>
        <v>6.4322645823156298E-6</v>
      </c>
      <c r="AD1334" s="5">
        <f t="shared" si="1533"/>
        <v>7.458769537215108E-3</v>
      </c>
      <c r="AE1334" s="5">
        <f t="shared" si="1534"/>
        <v>2.8290731490455624E-3</v>
      </c>
      <c r="AF1334" s="5">
        <f t="shared" si="1535"/>
        <v>5.3652649024190865E-4</v>
      </c>
      <c r="AG1334" s="5">
        <f t="shared" si="1536"/>
        <v>6.7833918169375436E-5</v>
      </c>
      <c r="AH1334" s="5">
        <f t="shared" si="1537"/>
        <v>2.4130370472586718E-4</v>
      </c>
      <c r="AI1334" s="5">
        <f t="shared" si="1538"/>
        <v>2.1580762124731272E-4</v>
      </c>
      <c r="AJ1334" s="5">
        <f t="shared" si="1539"/>
        <v>9.6502723489746457E-5</v>
      </c>
      <c r="AK1334" s="5">
        <f t="shared" si="1540"/>
        <v>2.8768757368601444E-5</v>
      </c>
      <c r="AL1334" s="5">
        <f t="shared" si="1541"/>
        <v>8.7277775374366566E-8</v>
      </c>
      <c r="AM1334" s="5">
        <f t="shared" si="1542"/>
        <v>1.3341355973684401E-3</v>
      </c>
      <c r="AN1334" s="5">
        <f t="shared" si="1543"/>
        <v>5.0603081069456885E-4</v>
      </c>
      <c r="AO1334" s="5">
        <f t="shared" si="1544"/>
        <v>9.5967449589565986E-5</v>
      </c>
      <c r="AP1334" s="5">
        <f t="shared" si="1545"/>
        <v>1.2133320983735819E-5</v>
      </c>
      <c r="AQ1334" s="5">
        <f t="shared" si="1546"/>
        <v>1.1505266529744014E-6</v>
      </c>
      <c r="AR1334" s="5">
        <f t="shared" si="1547"/>
        <v>1.8305052285073222E-5</v>
      </c>
      <c r="AS1334" s="5">
        <f t="shared" si="1548"/>
        <v>1.6370945464501473E-5</v>
      </c>
      <c r="AT1334" s="5">
        <f t="shared" si="1549"/>
        <v>7.3205979209419463E-6</v>
      </c>
      <c r="AU1334" s="5">
        <f t="shared" si="1550"/>
        <v>2.1823685152579557E-6</v>
      </c>
      <c r="AV1334" s="5">
        <f t="shared" si="1551"/>
        <v>4.8794501362701417E-7</v>
      </c>
      <c r="AW1334" s="5">
        <f t="shared" si="1552"/>
        <v>8.2239591351624506E-10</v>
      </c>
      <c r="AX1334" s="5">
        <f t="shared" si="1553"/>
        <v>1.9886186580829948E-4</v>
      </c>
      <c r="AY1334" s="5">
        <f t="shared" si="1554"/>
        <v>7.5427288927527135E-5</v>
      </c>
      <c r="AZ1334" s="5">
        <f t="shared" si="1555"/>
        <v>1.4304592516599067E-5</v>
      </c>
      <c r="BA1334" s="5">
        <f t="shared" si="1556"/>
        <v>1.8085529342264848E-6</v>
      </c>
      <c r="BB1334" s="5">
        <f t="shared" si="1557"/>
        <v>1.7149372022151521E-7</v>
      </c>
      <c r="BC1334" s="5">
        <f t="shared" si="1558"/>
        <v>1.3009338247760602E-8</v>
      </c>
      <c r="BD1334" s="5">
        <f t="shared" si="1559"/>
        <v>1.1571687897758198E-6</v>
      </c>
      <c r="BE1334" s="5">
        <f t="shared" si="1560"/>
        <v>1.0349026517717667E-6</v>
      </c>
      <c r="BF1334" s="5">
        <f t="shared" si="1561"/>
        <v>4.6277756024327518E-7</v>
      </c>
      <c r="BG1334" s="5">
        <f t="shared" si="1562"/>
        <v>1.3796020324428152E-7</v>
      </c>
      <c r="BH1334" s="5">
        <f t="shared" si="1563"/>
        <v>3.0845841470572962E-8</v>
      </c>
      <c r="BI1334" s="5">
        <f t="shared" si="1564"/>
        <v>5.517335658562289E-9</v>
      </c>
      <c r="BJ1334" s="8">
        <f t="shared" si="1565"/>
        <v>0.46614028314703104</v>
      </c>
      <c r="BK1334" s="8">
        <f t="shared" si="1566"/>
        <v>0.38316507442791942</v>
      </c>
      <c r="BL1334" s="8">
        <f t="shared" si="1567"/>
        <v>0.1481834176773987</v>
      </c>
      <c r="BM1334" s="8">
        <f t="shared" si="1568"/>
        <v>0.13681780438277835</v>
      </c>
      <c r="BN1334" s="8">
        <f t="shared" si="1569"/>
        <v>0.86314030535788944</v>
      </c>
    </row>
    <row r="1335" spans="1:66" x14ac:dyDescent="0.25">
      <c r="A1335" t="s">
        <v>287</v>
      </c>
      <c r="B1335" t="s">
        <v>336</v>
      </c>
      <c r="C1335" t="s">
        <v>506</v>
      </c>
      <c r="D1335" s="7" t="s">
        <v>532</v>
      </c>
      <c r="E1335">
        <f>VLOOKUP(A1335,home!$A$2:$E$405,3,FALSE)</f>
        <v>1.2423999999999999</v>
      </c>
      <c r="F1335">
        <f>VLOOKUP(B1335,home!$B$2:$E$405,3,FALSE)</f>
        <v>0.80489999999999995</v>
      </c>
      <c r="G1335">
        <f>VLOOKUP(C1335,away!$B$2:$E$405,4,FALSE)</f>
        <v>1.4086000000000001</v>
      </c>
      <c r="H1335">
        <f>VLOOKUP(A1335,away!$A$2:$E$405,3,FALSE)</f>
        <v>0.87880000000000003</v>
      </c>
      <c r="I1335">
        <f>VLOOKUP(C1335,away!$B$2:$E$405,3,FALSE)</f>
        <v>0.85340000000000005</v>
      </c>
      <c r="J1335">
        <f>VLOOKUP(B1335,home!$B$2:$E$405,4,FALSE)</f>
        <v>1.8965000000000001</v>
      </c>
      <c r="K1335" s="3">
        <f t="shared" si="1514"/>
        <v>1.408610930736</v>
      </c>
      <c r="L1335" s="3">
        <f t="shared" si="1515"/>
        <v>1.42231416028</v>
      </c>
      <c r="M1335" s="5">
        <f t="shared" si="1516"/>
        <v>5.8958286652309878E-2</v>
      </c>
      <c r="N1335" s="5">
        <f t="shared" si="1517"/>
        <v>8.3049287035910108E-2</v>
      </c>
      <c r="O1335" s="5">
        <f t="shared" si="1518"/>
        <v>8.3857205971427665E-2</v>
      </c>
      <c r="P1335" s="5">
        <f t="shared" si="1519"/>
        <v>0.11812217695233318</v>
      </c>
      <c r="Q1335" s="5">
        <f t="shared" si="1520"/>
        <v>5.8492066754307286E-2</v>
      </c>
      <c r="R1335" s="5">
        <f t="shared" si="1521"/>
        <v>5.9635645747339081E-2</v>
      </c>
      <c r="S1335" s="5">
        <f t="shared" si="1522"/>
        <v>5.9164069549041368E-2</v>
      </c>
      <c r="T1335" s="5">
        <f t="shared" si="1523"/>
        <v>8.3194094808694288E-2</v>
      </c>
      <c r="U1335" s="5">
        <f t="shared" si="1524"/>
        <v>8.4003422461201682E-2</v>
      </c>
      <c r="V1335" s="5">
        <f t="shared" si="1525"/>
        <v>1.3170495596328734E-2</v>
      </c>
      <c r="W1335" s="5">
        <f t="shared" si="1526"/>
        <v>2.746418819715235E-2</v>
      </c>
      <c r="X1335" s="5">
        <f t="shared" si="1527"/>
        <v>3.9062703773404636E-2</v>
      </c>
      <c r="Y1335" s="5">
        <f t="shared" si="1528"/>
        <v>2.7779718357868206E-2</v>
      </c>
      <c r="Z1335" s="5">
        <f t="shared" si="1529"/>
        <v>2.8273541134627368E-2</v>
      </c>
      <c r="AA1335" s="5">
        <f t="shared" si="1530"/>
        <v>3.9826419092850035E-2</v>
      </c>
      <c r="AB1335" s="5">
        <f t="shared" si="1531"/>
        <v>2.8049964633130749E-2</v>
      </c>
      <c r="AC1335" s="5">
        <f t="shared" si="1532"/>
        <v>1.649182519238073E-3</v>
      </c>
      <c r="AD1335" s="5">
        <f t="shared" si="1533"/>
        <v>9.6715889245748664E-3</v>
      </c>
      <c r="AE1335" s="5">
        <f t="shared" si="1534"/>
        <v>1.3756037879830051E-2</v>
      </c>
      <c r="AF1335" s="5">
        <f t="shared" si="1535"/>
        <v>9.7827037329151767E-3</v>
      </c>
      <c r="AG1335" s="5">
        <f t="shared" si="1536"/>
        <v>4.6380260150497548E-3</v>
      </c>
      <c r="AH1335" s="5">
        <f t="shared" si="1537"/>
        <v>1.0053464479259899E-2</v>
      </c>
      <c r="AI1335" s="5">
        <f t="shared" si="1538"/>
        <v>1.4161419957251601E-2</v>
      </c>
      <c r="AJ1335" s="5">
        <f t="shared" si="1539"/>
        <v>9.9739654732637732E-3</v>
      </c>
      <c r="AK1335" s="5">
        <f t="shared" si="1540"/>
        <v>4.6831455961409392E-3</v>
      </c>
      <c r="AL1335" s="5">
        <f t="shared" si="1541"/>
        <v>1.3216464753322446E-4</v>
      </c>
      <c r="AM1335" s="5">
        <f t="shared" si="1542"/>
        <v>2.7247011753482749E-3</v>
      </c>
      <c r="AN1335" s="5">
        <f t="shared" si="1543"/>
        <v>3.8753810642294111E-3</v>
      </c>
      <c r="AO1335" s="5">
        <f t="shared" si="1544"/>
        <v>2.7560046820672341E-3</v>
      </c>
      <c r="AP1335" s="5">
        <f t="shared" si="1545"/>
        <v>1.3066348283674017E-3</v>
      </c>
      <c r="AQ1335" s="5">
        <f t="shared" si="1546"/>
        <v>4.6461130467549607E-4</v>
      </c>
      <c r="AR1335" s="5">
        <f t="shared" si="1547"/>
        <v>2.8598369777446653E-3</v>
      </c>
      <c r="AS1335" s="5">
        <f t="shared" si="1548"/>
        <v>4.0283976269741423E-3</v>
      </c>
      <c r="AT1335" s="5">
        <f t="shared" si="1549"/>
        <v>2.8372224653533708E-3</v>
      </c>
      <c r="AU1335" s="5">
        <f t="shared" si="1550"/>
        <v>1.3321808592088337E-3</v>
      </c>
      <c r="AV1335" s="5">
        <f t="shared" si="1551"/>
        <v>4.6913112999971018E-4</v>
      </c>
      <c r="AW1335" s="5">
        <f t="shared" si="1552"/>
        <v>7.3552830357782514E-6</v>
      </c>
      <c r="AX1335" s="5">
        <f t="shared" si="1553"/>
        <v>6.396739764308021E-4</v>
      </c>
      <c r="AY1335" s="5">
        <f t="shared" si="1554"/>
        <v>9.0981735464014499E-4</v>
      </c>
      <c r="AZ1335" s="5">
        <f t="shared" si="1555"/>
        <v>6.4702305338658448E-4</v>
      </c>
      <c r="BA1335" s="5">
        <f t="shared" si="1556"/>
        <v>3.0675668361978035E-4</v>
      </c>
      <c r="BB1335" s="5">
        <f t="shared" si="1557"/>
        <v>1.0907609371823648E-4</v>
      </c>
      <c r="BC1335" s="5">
        <f t="shared" si="1558"/>
        <v>3.1028094528695169E-5</v>
      </c>
      <c r="BD1335" s="5">
        <f t="shared" si="1559"/>
        <v>6.7793110492309907E-4</v>
      </c>
      <c r="BE1335" s="5">
        <f t="shared" si="1560"/>
        <v>9.5494116468061144E-4</v>
      </c>
      <c r="BF1335" s="5">
        <f t="shared" si="1561"/>
        <v>6.7257028138943816E-4</v>
      </c>
      <c r="BG1335" s="5">
        <f t="shared" si="1562"/>
        <v>3.1579661668445006E-4</v>
      </c>
      <c r="BH1335" s="5">
        <f t="shared" si="1563"/>
        <v>1.1120864153779082E-4</v>
      </c>
      <c r="BI1335" s="5">
        <f t="shared" si="1564"/>
        <v>3.1329941612486704E-5</v>
      </c>
      <c r="BJ1335" s="8">
        <f t="shared" si="1565"/>
        <v>0.37066112379071881</v>
      </c>
      <c r="BK1335" s="8">
        <f t="shared" si="1566"/>
        <v>0.25210619327142464</v>
      </c>
      <c r="BL1335" s="8">
        <f t="shared" si="1567"/>
        <v>0.34853520022197404</v>
      </c>
      <c r="BM1335" s="8">
        <f t="shared" si="1568"/>
        <v>0.53655892723351317</v>
      </c>
      <c r="BN1335" s="8">
        <f t="shared" si="1569"/>
        <v>0.4621146691136272</v>
      </c>
    </row>
    <row r="1336" spans="1:66" x14ac:dyDescent="0.25">
      <c r="A1336" t="s">
        <v>287</v>
      </c>
      <c r="B1336" t="s">
        <v>343</v>
      </c>
      <c r="C1336" t="s">
        <v>368</v>
      </c>
      <c r="D1336" s="7" t="s">
        <v>532</v>
      </c>
      <c r="E1336">
        <f>VLOOKUP(A1336,home!$A$2:$E$405,3,FALSE)</f>
        <v>1.2423999999999999</v>
      </c>
      <c r="F1336">
        <f>VLOOKUP(B1336,home!$B$2:$E$405,3,FALSE)</f>
        <v>1.0731999999999999</v>
      </c>
      <c r="G1336">
        <f>VLOOKUP(C1336,away!$B$2:$E$405,4,FALSE)</f>
        <v>0.53659999999999997</v>
      </c>
      <c r="H1336">
        <f>VLOOKUP(A1336,away!$A$2:$E$405,3,FALSE)</f>
        <v>0.87880000000000003</v>
      </c>
      <c r="I1336">
        <f>VLOOKUP(C1336,away!$B$2:$E$405,3,FALSE)</f>
        <v>0.75860000000000005</v>
      </c>
      <c r="J1336">
        <f>VLOOKUP(B1336,home!$B$2:$E$405,4,FALSE)</f>
        <v>2.2757999999999998</v>
      </c>
      <c r="K1336" s="3">
        <f t="shared" si="1514"/>
        <v>0.71547221868799982</v>
      </c>
      <c r="L1336" s="3">
        <f t="shared" si="1515"/>
        <v>1.517179548144</v>
      </c>
      <c r="M1336" s="5">
        <f t="shared" si="1516"/>
        <v>0.10724366754013463</v>
      </c>
      <c r="N1336" s="5">
        <f t="shared" si="1517"/>
        <v>7.6729864755178359E-2</v>
      </c>
      <c r="O1336" s="5">
        <f t="shared" si="1518"/>
        <v>0.16270789905984681</v>
      </c>
      <c r="P1336" s="5">
        <f t="shared" si="1519"/>
        <v>0.11641298153841172</v>
      </c>
      <c r="Q1336" s="5">
        <f t="shared" si="1520"/>
        <v>2.7449043288008804E-2</v>
      </c>
      <c r="R1336" s="5">
        <f t="shared" si="1521"/>
        <v>0.12342854838753901</v>
      </c>
      <c r="S1336" s="5">
        <f t="shared" si="1522"/>
        <v>3.1591567552440629E-2</v>
      </c>
      <c r="T1336" s="5">
        <f t="shared" si="1523"/>
        <v>4.1645127092686286E-2</v>
      </c>
      <c r="U1336" s="5">
        <f t="shared" si="1524"/>
        <v>8.8309697364271689E-2</v>
      </c>
      <c r="V1336" s="5">
        <f t="shared" si="1525"/>
        <v>3.8102934234896411E-3</v>
      </c>
      <c r="W1336" s="5">
        <f t="shared" si="1526"/>
        <v>6.5463426340448723E-3</v>
      </c>
      <c r="X1336" s="5">
        <f t="shared" si="1527"/>
        <v>9.9319771595160009E-3</v>
      </c>
      <c r="Y1336" s="5">
        <f t="shared" si="1528"/>
        <v>7.5342963095255096E-3</v>
      </c>
      <c r="Z1336" s="5">
        <f t="shared" si="1529"/>
        <v>6.2421089756892117E-2</v>
      </c>
      <c r="AA1336" s="5">
        <f t="shared" si="1530"/>
        <v>4.4660555581286378E-2</v>
      </c>
      <c r="AB1336" s="5">
        <f t="shared" si="1531"/>
        <v>1.5976693394790846E-2</v>
      </c>
      <c r="AC1336" s="5">
        <f t="shared" si="1532"/>
        <v>2.5850455097886735E-4</v>
      </c>
      <c r="AD1336" s="5">
        <f t="shared" si="1533"/>
        <v>1.1709315721679823E-3</v>
      </c>
      <c r="AE1336" s="5">
        <f t="shared" si="1534"/>
        <v>1.7765134335693627E-3</v>
      </c>
      <c r="AF1336" s="5">
        <f t="shared" si="1535"/>
        <v>1.3476449242072561E-3</v>
      </c>
      <c r="AG1336" s="5">
        <f t="shared" si="1536"/>
        <v>6.8153977238910688E-4</v>
      </c>
      <c r="AH1336" s="5">
        <f t="shared" si="1537"/>
        <v>2.3676000188004399E-2</v>
      </c>
      <c r="AI1336" s="5">
        <f t="shared" si="1538"/>
        <v>1.6939520384169009E-2</v>
      </c>
      <c r="AJ1336" s="5">
        <f t="shared" si="1539"/>
        <v>6.0598781163859984E-3</v>
      </c>
      <c r="AK1336" s="5">
        <f t="shared" si="1540"/>
        <v>1.4452248136365164E-3</v>
      </c>
      <c r="AL1336" s="5">
        <f t="shared" si="1541"/>
        <v>1.1224265715991578E-5</v>
      </c>
      <c r="AM1336" s="5">
        <f t="shared" si="1542"/>
        <v>1.6755380197417086E-4</v>
      </c>
      <c r="AN1336" s="5">
        <f t="shared" si="1543"/>
        <v>2.5420920156898175E-4</v>
      </c>
      <c r="AO1336" s="5">
        <f t="shared" si="1544"/>
        <v>1.9284050078523745E-4</v>
      </c>
      <c r="AP1336" s="5">
        <f t="shared" si="1545"/>
        <v>9.7524554615069768E-5</v>
      </c>
      <c r="AQ1336" s="5">
        <f t="shared" si="1546"/>
        <v>3.6990564925959084E-5</v>
      </c>
      <c r="AR1336" s="5">
        <f t="shared" si="1547"/>
        <v>7.1841486534187544E-3</v>
      </c>
      <c r="AS1336" s="5">
        <f t="shared" si="1548"/>
        <v>5.1400587764459226E-3</v>
      </c>
      <c r="AT1336" s="5">
        <f t="shared" si="1549"/>
        <v>1.8387846284852445E-3</v>
      </c>
      <c r="AU1336" s="5">
        <f t="shared" si="1550"/>
        <v>4.3853310594390926E-4</v>
      </c>
      <c r="AV1336" s="5">
        <f t="shared" si="1551"/>
        <v>7.8439563569457105E-5</v>
      </c>
      <c r="AW1336" s="5">
        <f t="shared" si="1552"/>
        <v>3.3844273293933843E-7</v>
      </c>
      <c r="AX1336" s="5">
        <f t="shared" si="1553"/>
        <v>1.9980015074678293E-5</v>
      </c>
      <c r="AY1336" s="5">
        <f t="shared" si="1554"/>
        <v>3.0313270242910717E-5</v>
      </c>
      <c r="AZ1336" s="5">
        <f t="shared" si="1555"/>
        <v>2.2995336824953128E-5</v>
      </c>
      <c r="BA1336" s="5">
        <f t="shared" si="1556"/>
        <v>1.1629351577833827E-5</v>
      </c>
      <c r="BB1336" s="5">
        <f t="shared" si="1557"/>
        <v>4.4109535930164082E-6</v>
      </c>
      <c r="BC1336" s="5">
        <f t="shared" si="1558"/>
        <v>1.3384417158273572E-6</v>
      </c>
      <c r="BD1336" s="5">
        <f t="shared" si="1559"/>
        <v>1.8166072346321993E-3</v>
      </c>
      <c r="BE1336" s="5">
        <f t="shared" si="1560"/>
        <v>1.2997320086469714E-3</v>
      </c>
      <c r="BF1336" s="5">
        <f t="shared" si="1561"/>
        <v>4.6496107196322949E-4</v>
      </c>
      <c r="BG1336" s="5">
        <f t="shared" si="1562"/>
        <v>1.108889099203609E-4</v>
      </c>
      <c r="BH1336" s="5">
        <f t="shared" si="1563"/>
        <v>1.9834483602153589E-5</v>
      </c>
      <c r="BI1336" s="5">
        <f t="shared" si="1564"/>
        <v>2.8382043978727166E-6</v>
      </c>
      <c r="BJ1336" s="8">
        <f t="shared" si="1565"/>
        <v>0.17565306693419216</v>
      </c>
      <c r="BK1336" s="8">
        <f t="shared" si="1566"/>
        <v>0.25935855214141434</v>
      </c>
      <c r="BL1336" s="8">
        <f t="shared" si="1567"/>
        <v>0.50159884393095666</v>
      </c>
      <c r="BM1336" s="8">
        <f t="shared" si="1568"/>
        <v>0.38502957336682608</v>
      </c>
      <c r="BN1336" s="8">
        <f t="shared" si="1569"/>
        <v>0.61397200456911938</v>
      </c>
    </row>
    <row r="1337" spans="1:66" x14ac:dyDescent="0.25">
      <c r="A1337" t="s">
        <v>287</v>
      </c>
      <c r="B1337" t="s">
        <v>326</v>
      </c>
      <c r="C1337" t="s">
        <v>333</v>
      </c>
      <c r="D1337" s="7" t="s">
        <v>532</v>
      </c>
      <c r="E1337">
        <f>VLOOKUP(A1337,home!$A$2:$E$405,3,FALSE)</f>
        <v>1.2423999999999999</v>
      </c>
      <c r="F1337">
        <f>VLOOKUP(B1337,home!$B$2:$E$405,3,FALSE)</f>
        <v>1.6097999999999999</v>
      </c>
      <c r="G1337">
        <f>VLOOKUP(C1337,away!$B$2:$E$405,4,FALSE)</f>
        <v>1.2073</v>
      </c>
      <c r="H1337">
        <f>VLOOKUP(A1337,away!$A$2:$E$405,3,FALSE)</f>
        <v>0.87880000000000003</v>
      </c>
      <c r="I1337">
        <f>VLOOKUP(C1337,away!$B$2:$E$405,3,FALSE)</f>
        <v>1.1378999999999999</v>
      </c>
      <c r="J1337">
        <f>VLOOKUP(B1337,home!$B$2:$E$405,4,FALSE)</f>
        <v>1.1378999999999999</v>
      </c>
      <c r="K1337" s="3">
        <f t="shared" si="1514"/>
        <v>2.4146187372959997</v>
      </c>
      <c r="L1337" s="3">
        <f t="shared" si="1515"/>
        <v>1.1378846611079998</v>
      </c>
      <c r="M1337" s="5">
        <f t="shared" si="1516"/>
        <v>2.8652820370820925E-2</v>
      </c>
      <c r="N1337" s="5">
        <f t="shared" si="1517"/>
        <v>6.9185636943760731E-2</v>
      </c>
      <c r="O1337" s="5">
        <f t="shared" si="1518"/>
        <v>3.2603604797439963E-2</v>
      </c>
      <c r="P1337" s="5">
        <f t="shared" si="1519"/>
        <v>7.8725275047292279E-2</v>
      </c>
      <c r="Q1337" s="5">
        <f t="shared" si="1520"/>
        <v>8.3528467658081515E-2</v>
      </c>
      <c r="R1337" s="5">
        <f t="shared" si="1521"/>
        <v>1.8549570897917068E-2</v>
      </c>
      <c r="S1337" s="5">
        <f t="shared" si="1522"/>
        <v>5.4075557406412615E-2</v>
      </c>
      <c r="T1337" s="5">
        <f t="shared" si="1523"/>
        <v>9.5045762113986604E-2</v>
      </c>
      <c r="U1337" s="5">
        <f t="shared" si="1524"/>
        <v>4.4790141458911137E-2</v>
      </c>
      <c r="V1337" s="5">
        <f t="shared" si="1525"/>
        <v>1.6508412222448275E-2</v>
      </c>
      <c r="W1337" s="5">
        <f t="shared" si="1526"/>
        <v>6.722980103494218E-2</v>
      </c>
      <c r="X1337" s="5">
        <f t="shared" si="1527"/>
        <v>7.6499759367003428E-2</v>
      </c>
      <c r="Y1337" s="5">
        <f t="shared" si="1528"/>
        <v>4.3523951381083122E-2</v>
      </c>
      <c r="Z1337" s="5">
        <f t="shared" si="1529"/>
        <v>7.0357573982917261E-3</v>
      </c>
      <c r="AA1337" s="5">
        <f t="shared" si="1530"/>
        <v>1.6988671644984157E-2</v>
      </c>
      <c r="AB1337" s="5">
        <f t="shared" si="1531"/>
        <v>2.0510582437874E-2</v>
      </c>
      <c r="AC1337" s="5">
        <f t="shared" si="1532"/>
        <v>2.8348633659503139E-3</v>
      </c>
      <c r="AD1337" s="5">
        <f t="shared" si="1533"/>
        <v>4.0583584320913337E-2</v>
      </c>
      <c r="AE1337" s="5">
        <f t="shared" si="1534"/>
        <v>4.6179438091550402E-2</v>
      </c>
      <c r="AF1337" s="5">
        <f t="shared" si="1535"/>
        <v>2.6273437131480851E-2</v>
      </c>
      <c r="AG1337" s="5">
        <f t="shared" si="1536"/>
        <v>9.9653803688324744E-3</v>
      </c>
      <c r="AH1337" s="5">
        <f t="shared" si="1537"/>
        <v>2.0014701056983207E-3</v>
      </c>
      <c r="AI1337" s="5">
        <f t="shared" si="1538"/>
        <v>4.8327872193569708E-3</v>
      </c>
      <c r="AJ1337" s="5">
        <f t="shared" si="1539"/>
        <v>5.8346692866119883E-3</v>
      </c>
      <c r="AK1337" s="5">
        <f t="shared" si="1540"/>
        <v>4.6961672617929304E-3</v>
      </c>
      <c r="AL1337" s="5">
        <f t="shared" si="1541"/>
        <v>3.1155801811846086E-4</v>
      </c>
      <c r="AM1337" s="5">
        <f t="shared" si="1542"/>
        <v>1.959877662558189E-2</v>
      </c>
      <c r="AN1337" s="5">
        <f t="shared" si="1543"/>
        <v>2.2301147298731634E-2</v>
      </c>
      <c r="AO1337" s="5">
        <f t="shared" si="1544"/>
        <v>1.2688066718168418E-2</v>
      </c>
      <c r="AP1337" s="5">
        <f t="shared" si="1545"/>
        <v>4.8125188325729203E-3</v>
      </c>
      <c r="AQ1337" s="5">
        <f t="shared" si="1546"/>
        <v>1.3690228402195262E-3</v>
      </c>
      <c r="AR1337" s="5">
        <f t="shared" si="1547"/>
        <v>4.5548842658806456E-4</v>
      </c>
      <c r="AS1337" s="5">
        <f t="shared" si="1548"/>
        <v>1.0998308894610142E-3</v>
      </c>
      <c r="AT1337" s="5">
        <f t="shared" si="1549"/>
        <v>1.3278361367747452E-3</v>
      </c>
      <c r="AU1337" s="5">
        <f t="shared" si="1550"/>
        <v>1.0687393386383446E-3</v>
      </c>
      <c r="AV1337" s="5">
        <f t="shared" si="1551"/>
        <v>6.4514950809037026E-4</v>
      </c>
      <c r="AW1337" s="5">
        <f t="shared" si="1552"/>
        <v>2.3778433552025852E-5</v>
      </c>
      <c r="AX1337" s="5">
        <f t="shared" si="1553"/>
        <v>7.8872622113681495E-3</v>
      </c>
      <c r="AY1337" s="5">
        <f t="shared" si="1554"/>
        <v>8.9747946884525791E-3</v>
      </c>
      <c r="AZ1337" s="5">
        <f t="shared" si="1555"/>
        <v>5.1061406062918703E-3</v>
      </c>
      <c r="BA1337" s="5">
        <f t="shared" si="1556"/>
        <v>1.9367330244534073E-3</v>
      </c>
      <c r="BB1337" s="5">
        <f t="shared" si="1557"/>
        <v>5.5094470029670923E-4</v>
      </c>
      <c r="BC1337" s="5">
        <f t="shared" si="1558"/>
        <v>1.2538230471727371E-4</v>
      </c>
      <c r="BD1337" s="5">
        <f t="shared" si="1559"/>
        <v>8.638221565446274E-5</v>
      </c>
      <c r="BE1337" s="5">
        <f t="shared" si="1560"/>
        <v>2.0858011648840956E-4</v>
      </c>
      <c r="BF1337" s="5">
        <f t="shared" si="1561"/>
        <v>2.5182072875014805E-4</v>
      </c>
      <c r="BG1337" s="5">
        <f t="shared" si="1562"/>
        <v>2.0268368335988032E-4</v>
      </c>
      <c r="BH1337" s="5">
        <f t="shared" si="1563"/>
        <v>1.223509548962341E-4</v>
      </c>
      <c r="BI1337" s="5">
        <f t="shared" si="1564"/>
        <v>5.9086181643700884E-5</v>
      </c>
      <c r="BJ1337" s="8">
        <f t="shared" si="1565"/>
        <v>0.64336600826248913</v>
      </c>
      <c r="BK1337" s="8">
        <f t="shared" si="1566"/>
        <v>0.19008328111949546</v>
      </c>
      <c r="BL1337" s="8">
        <f t="shared" si="1567"/>
        <v>0.15633561329093196</v>
      </c>
      <c r="BM1337" s="8">
        <f t="shared" si="1568"/>
        <v>0.67662426810099519</v>
      </c>
      <c r="BN1337" s="8">
        <f t="shared" si="1569"/>
        <v>0.31124537571531252</v>
      </c>
    </row>
    <row r="1338" spans="1:66" x14ac:dyDescent="0.25">
      <c r="A1338" t="s">
        <v>34</v>
      </c>
      <c r="B1338" t="s">
        <v>205</v>
      </c>
      <c r="C1338" t="s">
        <v>500</v>
      </c>
      <c r="D1338" s="7" t="s">
        <v>532</v>
      </c>
      <c r="E1338">
        <f>VLOOKUP(A1338,home!$A$2:$E$405,3,FALSE)</f>
        <v>1.4921</v>
      </c>
      <c r="F1338">
        <f>VLOOKUP(B1338,home!$B$2:$E$405,3,FALSE)</f>
        <v>0.50260000000000005</v>
      </c>
      <c r="G1338">
        <f>VLOOKUP(C1338,away!$B$2:$E$405,4,FALSE)</f>
        <v>0.44679999999999997</v>
      </c>
      <c r="H1338">
        <f>VLOOKUP(A1338,away!$A$2:$E$405,3,FALSE)</f>
        <v>1.2222</v>
      </c>
      <c r="I1338">
        <f>VLOOKUP(C1338,away!$B$2:$E$405,3,FALSE)</f>
        <v>0.54549999999999998</v>
      </c>
      <c r="J1338">
        <f>VLOOKUP(B1338,home!$B$2:$E$405,4,FALSE)</f>
        <v>0.61360000000000003</v>
      </c>
      <c r="K1338" s="3">
        <f t="shared" si="1514"/>
        <v>0.33506848272799999</v>
      </c>
      <c r="L1338" s="3">
        <f t="shared" si="1515"/>
        <v>0.40909331735999999</v>
      </c>
      <c r="M1338" s="5">
        <f t="shared" si="1516"/>
        <v>0.47513238900414734</v>
      </c>
      <c r="N1338" s="5">
        <f t="shared" si="1517"/>
        <v>0.15920188867854954</v>
      </c>
      <c r="O1338" s="5">
        <f t="shared" si="1518"/>
        <v>0.19437348520288858</v>
      </c>
      <c r="P1338" s="5">
        <f t="shared" si="1519"/>
        <v>6.5128428769485242E-2</v>
      </c>
      <c r="Q1338" s="5">
        <f t="shared" si="1520"/>
        <v>2.6671767643476778E-2</v>
      </c>
      <c r="R1338" s="5">
        <f t="shared" si="1521"/>
        <v>3.9758446934237281E-2</v>
      </c>
      <c r="S1338" s="5">
        <f t="shared" si="1522"/>
        <v>2.2318580737425205E-3</v>
      </c>
      <c r="T1338" s="5">
        <f t="shared" si="1523"/>
        <v>1.0911241905125022E-2</v>
      </c>
      <c r="U1338" s="5">
        <f t="shared" si="1524"/>
        <v>1.332180248987659E-2</v>
      </c>
      <c r="V1338" s="5">
        <f t="shared" si="1525"/>
        <v>3.3992259126860725E-5</v>
      </c>
      <c r="W1338" s="5">
        <f t="shared" si="1526"/>
        <v>2.9789562386578431E-3</v>
      </c>
      <c r="X1338" s="5">
        <f t="shared" si="1527"/>
        <v>1.2186710899428047E-3</v>
      </c>
      <c r="Y1338" s="5">
        <f t="shared" si="1528"/>
        <v>2.492750994777144E-4</v>
      </c>
      <c r="Z1338" s="5">
        <f t="shared" si="1529"/>
        <v>5.4216383164695497E-3</v>
      </c>
      <c r="AA1338" s="5">
        <f t="shared" si="1530"/>
        <v>1.8166201245994405E-3</v>
      </c>
      <c r="AB1338" s="5">
        <f t="shared" si="1531"/>
        <v>3.043460744213424E-4</v>
      </c>
      <c r="AC1338" s="5">
        <f t="shared" si="1532"/>
        <v>2.9121652176483022E-7</v>
      </c>
      <c r="AD1338" s="5">
        <f t="shared" si="1533"/>
        <v>2.4953858675004828E-4</v>
      </c>
      <c r="AE1338" s="5">
        <f t="shared" si="1534"/>
        <v>1.0208456826290336E-4</v>
      </c>
      <c r="AF1338" s="5">
        <f t="shared" si="1535"/>
        <v>2.0881057340967253E-5</v>
      </c>
      <c r="AG1338" s="5">
        <f t="shared" si="1536"/>
        <v>2.8474336725335577E-6</v>
      </c>
      <c r="AH1338" s="5">
        <f t="shared" si="1537"/>
        <v>5.5448900110265326E-4</v>
      </c>
      <c r="AI1338" s="5">
        <f t="shared" si="1538"/>
        <v>1.8579178828883035E-4</v>
      </c>
      <c r="AJ1338" s="5">
        <f t="shared" si="1539"/>
        <v>3.1126486302630096E-5</v>
      </c>
      <c r="AK1338" s="5">
        <f t="shared" si="1540"/>
        <v>3.4765015126920472E-6</v>
      </c>
      <c r="AL1338" s="5">
        <f t="shared" si="1541"/>
        <v>1.5967317685086245E-9</v>
      </c>
      <c r="AM1338" s="5">
        <f t="shared" si="1542"/>
        <v>1.672250312888562E-5</v>
      </c>
      <c r="AN1338" s="5">
        <f t="shared" si="1543"/>
        <v>6.8410642795587963E-6</v>
      </c>
      <c r="AO1338" s="5">
        <f t="shared" si="1544"/>
        <v>1.399316840198853E-6</v>
      </c>
      <c r="AP1338" s="5">
        <f t="shared" si="1545"/>
        <v>1.9081705606488725E-7</v>
      </c>
      <c r="AQ1338" s="5">
        <f t="shared" si="1546"/>
        <v>1.9515495618613455E-8</v>
      </c>
      <c r="AR1338" s="5">
        <f t="shared" si="1547"/>
        <v>4.5367548980143423E-5</v>
      </c>
      <c r="AS1338" s="5">
        <f t="shared" si="1548"/>
        <v>1.5201235801864882E-5</v>
      </c>
      <c r="AT1338" s="5">
        <f t="shared" si="1549"/>
        <v>2.5467275078607092E-6</v>
      </c>
      <c r="AU1338" s="5">
        <f t="shared" si="1550"/>
        <v>2.8444270732684952E-7</v>
      </c>
      <c r="AV1338" s="5">
        <f t="shared" si="1551"/>
        <v>2.3826946591763003E-8</v>
      </c>
      <c r="AW1338" s="5">
        <f t="shared" si="1552"/>
        <v>6.0797459154987219E-12</v>
      </c>
      <c r="AX1338" s="5">
        <f t="shared" si="1553"/>
        <v>9.338639584683227E-7</v>
      </c>
      <c r="AY1338" s="5">
        <f t="shared" si="1554"/>
        <v>3.8203750473274729E-7</v>
      </c>
      <c r="AZ1338" s="5">
        <f t="shared" si="1555"/>
        <v>7.814449508352814E-8</v>
      </c>
      <c r="BA1338" s="5">
        <f t="shared" si="1556"/>
        <v>1.0656130242380911E-8</v>
      </c>
      <c r="BB1338" s="5">
        <f t="shared" si="1557"/>
        <v>1.0898379177689569E-9</v>
      </c>
      <c r="BC1338" s="5">
        <f t="shared" si="1558"/>
        <v>8.9169081832963478E-11</v>
      </c>
      <c r="BD1338" s="5">
        <f t="shared" si="1559"/>
        <v>3.0932601854631919E-6</v>
      </c>
      <c r="BE1338" s="5">
        <f t="shared" si="1560"/>
        <v>1.0364539970260838E-6</v>
      </c>
      <c r="BF1338" s="5">
        <f t="shared" si="1561"/>
        <v>1.7364153410045045E-7</v>
      </c>
      <c r="BG1338" s="5">
        <f t="shared" si="1562"/>
        <v>1.9393935123200073E-8</v>
      </c>
      <c r="BH1338" s="5">
        <f t="shared" si="1563"/>
        <v>1.6245741039639785E-9</v>
      </c>
      <c r="BI1338" s="5">
        <f t="shared" si="1564"/>
        <v>1.0886871601888211E-10</v>
      </c>
      <c r="BJ1338" s="8">
        <f t="shared" si="1565"/>
        <v>0.20163373139915211</v>
      </c>
      <c r="BK1338" s="8">
        <f t="shared" si="1566"/>
        <v>0.54252734295726013</v>
      </c>
      <c r="BL1338" s="8">
        <f t="shared" si="1567"/>
        <v>0.25041733286826823</v>
      </c>
      <c r="BM1338" s="8">
        <f t="shared" si="1568"/>
        <v>3.9733257276940388E-2</v>
      </c>
      <c r="BN1338" s="8">
        <f t="shared" si="1569"/>
        <v>0.9602664062327847</v>
      </c>
    </row>
    <row r="1339" spans="1:66" x14ac:dyDescent="0.25">
      <c r="A1339" t="s">
        <v>34</v>
      </c>
      <c r="B1339" t="s">
        <v>206</v>
      </c>
      <c r="C1339" t="s">
        <v>493</v>
      </c>
      <c r="D1339" s="7" t="s">
        <v>532</v>
      </c>
      <c r="E1339">
        <f>VLOOKUP(A1339,home!$A$2:$E$405,3,FALSE)</f>
        <v>1.4921</v>
      </c>
      <c r="F1339">
        <f>VLOOKUP(B1339,home!$B$2:$E$405,3,FALSE)</f>
        <v>1.5638000000000001</v>
      </c>
      <c r="G1339">
        <f>VLOOKUP(C1339,away!$B$2:$E$405,4,FALSE)</f>
        <v>1.117</v>
      </c>
      <c r="H1339">
        <f>VLOOKUP(A1339,away!$A$2:$E$405,3,FALSE)</f>
        <v>1.2222</v>
      </c>
      <c r="I1339">
        <f>VLOOKUP(C1339,away!$B$2:$E$405,3,FALSE)</f>
        <v>1.0909</v>
      </c>
      <c r="J1339">
        <f>VLOOKUP(B1339,home!$B$2:$E$405,4,FALSE)</f>
        <v>0.81820000000000004</v>
      </c>
      <c r="K1339" s="3">
        <f t="shared" si="1514"/>
        <v>2.6063474596600003</v>
      </c>
      <c r="L1339" s="3">
        <f t="shared" si="1515"/>
        <v>1.0909044072360001</v>
      </c>
      <c r="M1339" s="5">
        <f t="shared" si="1516"/>
        <v>2.4791563456407723E-2</v>
      </c>
      <c r="N1339" s="5">
        <f t="shared" si="1517"/>
        <v>6.4615428435607969E-2</v>
      </c>
      <c r="O1339" s="5">
        <f t="shared" si="1518"/>
        <v>2.7045225836866152E-2</v>
      </c>
      <c r="P1339" s="5">
        <f t="shared" si="1519"/>
        <v>7.04892556558471E-2</v>
      </c>
      <c r="Q1339" s="5">
        <f t="shared" si="1520"/>
        <v>8.4205128878994701E-2</v>
      </c>
      <c r="R1339" s="5">
        <f t="shared" si="1521"/>
        <v>1.4751878030065111E-2</v>
      </c>
      <c r="S1339" s="5">
        <f t="shared" si="1522"/>
        <v>5.0105100991836939E-2</v>
      </c>
      <c r="T1339" s="5">
        <f t="shared" si="1523"/>
        <v>9.1859746205970705E-2</v>
      </c>
      <c r="U1339" s="5">
        <f t="shared" si="1524"/>
        <v>3.8448519828874365E-2</v>
      </c>
      <c r="V1339" s="5">
        <f t="shared" si="1525"/>
        <v>1.5829180849659702E-2</v>
      </c>
      <c r="W1339" s="5">
        <f t="shared" si="1526"/>
        <v>7.3155941248036913E-2</v>
      </c>
      <c r="X1339" s="5">
        <f t="shared" si="1527"/>
        <v>7.9806138722981368E-2</v>
      </c>
      <c r="Y1339" s="5">
        <f t="shared" si="1528"/>
        <v>4.353043422869398E-2</v>
      </c>
      <c r="Z1339" s="5">
        <f t="shared" si="1529"/>
        <v>5.3642962526686527E-3</v>
      </c>
      <c r="AA1339" s="5">
        <f t="shared" si="1530"/>
        <v>1.39812199110066E-2</v>
      </c>
      <c r="AB1339" s="5">
        <f t="shared" si="1531"/>
        <v>1.8219958498999936E-2</v>
      </c>
      <c r="AC1339" s="5">
        <f t="shared" si="1532"/>
        <v>2.8129205568666717E-3</v>
      </c>
      <c r="AD1339" s="5">
        <f t="shared" si="1533"/>
        <v>4.7667450407714307E-2</v>
      </c>
      <c r="AE1339" s="5">
        <f t="shared" si="1534"/>
        <v>5.2000631731479008E-2</v>
      </c>
      <c r="AF1339" s="5">
        <f t="shared" si="1535"/>
        <v>2.8363859167463319E-2</v>
      </c>
      <c r="AG1339" s="5">
        <f t="shared" si="1536"/>
        <v>1.0314086324002323E-2</v>
      </c>
      <c r="AH1339" s="5">
        <f t="shared" si="1537"/>
        <v>1.4629836059389478E-3</v>
      </c>
      <c r="AI1339" s="5">
        <f t="shared" si="1538"/>
        <v>3.8130436048632033E-3</v>
      </c>
      <c r="AJ1339" s="5">
        <f t="shared" si="1539"/>
        <v>4.9690582565540108E-3</v>
      </c>
      <c r="AK1339" s="5">
        <f t="shared" si="1540"/>
        <v>4.3170307879573646E-3</v>
      </c>
      <c r="AL1339" s="5">
        <f t="shared" si="1541"/>
        <v>3.1991637255344497E-4</v>
      </c>
      <c r="AM1339" s="5">
        <f t="shared" si="1542"/>
        <v>2.4847587655723039E-2</v>
      </c>
      <c r="AN1339" s="5">
        <f t="shared" si="1543"/>
        <v>2.7106342882811097E-2</v>
      </c>
      <c r="AO1339" s="5">
        <f t="shared" si="1544"/>
        <v>1.4785214457454402E-2</v>
      </c>
      <c r="AP1339" s="5">
        <f t="shared" si="1545"/>
        <v>5.3764185378554798E-3</v>
      </c>
      <c r="AQ1339" s="5">
        <f t="shared" si="1546"/>
        <v>1.4662896695229681E-3</v>
      </c>
      <c r="AR1339" s="5">
        <f t="shared" si="1547"/>
        <v>3.1919505268656289E-4</v>
      </c>
      <c r="AS1339" s="5">
        <f t="shared" si="1548"/>
        <v>8.3193321470566306E-4</v>
      </c>
      <c r="AT1339" s="5">
        <f t="shared" si="1549"/>
        <v>1.0841535103774415E-3</v>
      </c>
      <c r="AU1339" s="5">
        <f t="shared" si="1550"/>
        <v>9.4189358255123866E-4</v>
      </c>
      <c r="AV1339" s="5">
        <f t="shared" si="1551"/>
        <v>6.1372548653811944E-4</v>
      </c>
      <c r="AW1339" s="5">
        <f t="shared" si="1552"/>
        <v>2.5266958940670575E-5</v>
      </c>
      <c r="AX1339" s="5">
        <f t="shared" si="1553"/>
        <v>1.0793574494195483E-2</v>
      </c>
      <c r="AY1339" s="5">
        <f t="shared" si="1554"/>
        <v>1.1774757985547935E-2</v>
      </c>
      <c r="AZ1339" s="5">
        <f t="shared" si="1555"/>
        <v>6.4225676902857631E-3</v>
      </c>
      <c r="BA1339" s="5">
        <f t="shared" si="1556"/>
        <v>2.3354691330347596E-3</v>
      </c>
      <c r="BB1339" s="5">
        <f t="shared" si="1557"/>
        <v>6.3694339254781473E-4</v>
      </c>
      <c r="BC1339" s="5">
        <f t="shared" si="1558"/>
        <v>1.3896887081805222E-4</v>
      </c>
      <c r="BD1339" s="5">
        <f t="shared" si="1559"/>
        <v>5.8035214957283096E-5</v>
      </c>
      <c r="BE1339" s="5">
        <f t="shared" si="1560"/>
        <v>1.5125993507473682E-4</v>
      </c>
      <c r="BF1339" s="5">
        <f t="shared" si="1561"/>
        <v>1.9711797376518851E-4</v>
      </c>
      <c r="BG1339" s="5">
        <f t="shared" si="1562"/>
        <v>1.7125264339207518E-4</v>
      </c>
      <c r="BH1339" s="5">
        <f t="shared" si="1563"/>
        <v>1.1158597301624877E-4</v>
      </c>
      <c r="BI1339" s="5">
        <f t="shared" si="1564"/>
        <v>5.8166363460917848E-5</v>
      </c>
      <c r="BJ1339" s="8">
        <f t="shared" si="1565"/>
        <v>0.68120298012074143</v>
      </c>
      <c r="BK1339" s="8">
        <f t="shared" si="1566"/>
        <v>0.17612269586871951</v>
      </c>
      <c r="BL1339" s="8">
        <f t="shared" si="1567"/>
        <v>0.13154723731165116</v>
      </c>
      <c r="BM1339" s="8">
        <f t="shared" si="1568"/>
        <v>0.69658923823338492</v>
      </c>
      <c r="BN1339" s="8">
        <f t="shared" si="1569"/>
        <v>0.28589848029378878</v>
      </c>
    </row>
    <row r="1340" spans="1:66" x14ac:dyDescent="0.25">
      <c r="A1340" t="s">
        <v>34</v>
      </c>
      <c r="B1340" t="s">
        <v>280</v>
      </c>
      <c r="C1340" t="s">
        <v>271</v>
      </c>
      <c r="D1340" s="7" t="s">
        <v>532</v>
      </c>
      <c r="E1340">
        <f>VLOOKUP(A1340,home!$A$2:$E$405,3,FALSE)</f>
        <v>1.4921</v>
      </c>
      <c r="F1340">
        <f>VLOOKUP(B1340,home!$B$2:$E$405,3,FALSE)</f>
        <v>0.67020000000000002</v>
      </c>
      <c r="G1340">
        <f>VLOOKUP(C1340,away!$B$2:$E$405,4,FALSE)</f>
        <v>0.33510000000000001</v>
      </c>
      <c r="H1340">
        <f>VLOOKUP(A1340,away!$A$2:$E$405,3,FALSE)</f>
        <v>1.2222</v>
      </c>
      <c r="I1340">
        <f>VLOOKUP(C1340,away!$B$2:$E$405,3,FALSE)</f>
        <v>1.0226999999999999</v>
      </c>
      <c r="J1340">
        <f>VLOOKUP(B1340,home!$B$2:$E$405,4,FALSE)</f>
        <v>2.4546000000000001</v>
      </c>
      <c r="K1340" s="3">
        <f t="shared" si="1514"/>
        <v>0.33510181624199997</v>
      </c>
      <c r="L1340" s="3">
        <f t="shared" si="1515"/>
        <v>3.0681123951239999</v>
      </c>
      <c r="M1340" s="5">
        <f t="shared" si="1516"/>
        <v>3.3266173424353167E-2</v>
      </c>
      <c r="N1340" s="5">
        <f t="shared" si="1517"/>
        <v>1.1147555133922097E-2</v>
      </c>
      <c r="O1340" s="5">
        <f t="shared" si="1518"/>
        <v>0.10206435902160256</v>
      </c>
      <c r="P1340" s="5">
        <f t="shared" si="1519"/>
        <v>3.4201952081714566E-2</v>
      </c>
      <c r="Q1340" s="5">
        <f t="shared" si="1520"/>
        <v>1.8677829860175629E-3</v>
      </c>
      <c r="R1340" s="5">
        <f t="shared" si="1521"/>
        <v>0.15657246250728246</v>
      </c>
      <c r="S1340" s="5">
        <f t="shared" si="1522"/>
        <v>8.7910135566084055E-3</v>
      </c>
      <c r="T1340" s="5">
        <f t="shared" si="1523"/>
        <v>5.7305681308022017E-3</v>
      </c>
      <c r="U1340" s="5">
        <f t="shared" si="1524"/>
        <v>5.2467716559672792E-2</v>
      </c>
      <c r="V1340" s="5">
        <f t="shared" si="1525"/>
        <v>1.0042561205321774E-3</v>
      </c>
      <c r="W1340" s="5">
        <f t="shared" si="1526"/>
        <v>2.0863249032013044E-4</v>
      </c>
      <c r="X1340" s="5">
        <f t="shared" si="1527"/>
        <v>6.4010792957678014E-4</v>
      </c>
      <c r="Y1340" s="5">
        <f t="shared" si="1528"/>
        <v>9.8196153647584004E-4</v>
      </c>
      <c r="Z1340" s="5">
        <f t="shared" si="1529"/>
        <v>0.16012730431789368</v>
      </c>
      <c r="AA1340" s="5">
        <f t="shared" si="1530"/>
        <v>5.3658950506861605E-2</v>
      </c>
      <c r="AB1340" s="5">
        <f t="shared" si="1531"/>
        <v>8.990605886244455E-3</v>
      </c>
      <c r="AC1340" s="5">
        <f t="shared" si="1532"/>
        <v>6.4531617587299114E-5</v>
      </c>
      <c r="AD1340" s="5">
        <f t="shared" si="1533"/>
        <v>1.7478281608341797E-5</v>
      </c>
      <c r="AE1340" s="5">
        <f t="shared" si="1534"/>
        <v>5.362533244802131E-5</v>
      </c>
      <c r="AF1340" s="5">
        <f t="shared" si="1535"/>
        <v>8.2264273588209715E-5</v>
      </c>
      <c r="AG1340" s="5">
        <f t="shared" si="1536"/>
        <v>8.4132012490619365E-5</v>
      </c>
      <c r="AH1340" s="5">
        <f t="shared" si="1537"/>
        <v>0.1228221417938806</v>
      </c>
      <c r="AI1340" s="5">
        <f t="shared" si="1538"/>
        <v>4.1157922789861835E-2</v>
      </c>
      <c r="AJ1340" s="5">
        <f t="shared" si="1539"/>
        <v>6.896047339815351E-3</v>
      </c>
      <c r="AK1340" s="5">
        <f t="shared" si="1540"/>
        <v>7.7029266282097877E-4</v>
      </c>
      <c r="AL1340" s="5">
        <f t="shared" si="1541"/>
        <v>2.6538757726316391E-6</v>
      </c>
      <c r="AM1340" s="5">
        <f t="shared" si="1542"/>
        <v>1.1714007823488965E-6</v>
      </c>
      <c r="AN1340" s="5">
        <f t="shared" si="1543"/>
        <v>3.5939892599826001E-6</v>
      </c>
      <c r="AO1340" s="5">
        <f t="shared" si="1544"/>
        <v>5.5133814982475742E-6</v>
      </c>
      <c r="AP1340" s="5">
        <f t="shared" si="1545"/>
        <v>5.6385580379402369E-6</v>
      </c>
      <c r="AQ1340" s="5">
        <f t="shared" si="1546"/>
        <v>4.3249324517076257E-6</v>
      </c>
      <c r="AR1340" s="5">
        <f t="shared" si="1547"/>
        <v>7.53664271266965E-2</v>
      </c>
      <c r="AS1340" s="5">
        <f t="shared" si="1548"/>
        <v>2.5255426613826331E-2</v>
      </c>
      <c r="AT1340" s="5">
        <f t="shared" si="1549"/>
        <v>4.2315696641298728E-3</v>
      </c>
      <c r="AU1340" s="5">
        <f t="shared" si="1550"/>
        <v>4.7266889333482336E-4</v>
      </c>
      <c r="AV1340" s="5">
        <f t="shared" si="1551"/>
        <v>3.9598051159398864E-5</v>
      </c>
      <c r="AW1340" s="5">
        <f t="shared" si="1552"/>
        <v>7.5792483160087837E-8</v>
      </c>
      <c r="AX1340" s="5">
        <f t="shared" si="1553"/>
        <v>6.5423088285402462E-8</v>
      </c>
      <c r="AY1340" s="5">
        <f t="shared" si="1554"/>
        <v>2.0072538809573505E-7</v>
      </c>
      <c r="AZ1340" s="5">
        <f t="shared" si="1555"/>
        <v>3.0792402561630007E-7</v>
      </c>
      <c r="BA1340" s="5">
        <f t="shared" si="1556"/>
        <v>3.1491517324995008E-7</v>
      </c>
      <c r="BB1340" s="5">
        <f t="shared" si="1557"/>
        <v>2.4154878661519842E-7</v>
      </c>
      <c r="BC1340" s="5">
        <f t="shared" si="1558"/>
        <v>1.4821976524825049E-7</v>
      </c>
      <c r="BD1340" s="5">
        <f t="shared" si="1559"/>
        <v>3.8538778207271217E-2</v>
      </c>
      <c r="BE1340" s="5">
        <f t="shared" si="1560"/>
        <v>1.291441457300419E-2</v>
      </c>
      <c r="BF1340" s="5">
        <f t="shared" si="1561"/>
        <v>2.1638218895579284E-3</v>
      </c>
      <c r="BG1340" s="5">
        <f t="shared" si="1562"/>
        <v>2.4170021507168599E-4</v>
      </c>
      <c r="BH1340" s="5">
        <f t="shared" si="1563"/>
        <v>2.0248545264150996E-5</v>
      </c>
      <c r="BI1340" s="5">
        <f t="shared" si="1564"/>
        <v>1.3570648588550695E-6</v>
      </c>
      <c r="BJ1340" s="8">
        <f t="shared" si="1565"/>
        <v>2.0835629125507151E-2</v>
      </c>
      <c r="BK1340" s="8">
        <f t="shared" si="1566"/>
        <v>7.7330781401956344E-2</v>
      </c>
      <c r="BL1340" s="8">
        <f t="shared" si="1567"/>
        <v>0.70464650991221756</v>
      </c>
      <c r="BM1340" s="8">
        <f t="shared" si="1568"/>
        <v>0.62381981466977732</v>
      </c>
      <c r="BN1340" s="8">
        <f t="shared" si="1569"/>
        <v>0.3391202851548924</v>
      </c>
    </row>
    <row r="1341" spans="1:66" x14ac:dyDescent="0.25">
      <c r="A1341" t="s">
        <v>34</v>
      </c>
      <c r="B1341" t="s">
        <v>207</v>
      </c>
      <c r="C1341" t="s">
        <v>208</v>
      </c>
      <c r="D1341" s="7" t="s">
        <v>532</v>
      </c>
      <c r="E1341">
        <f>VLOOKUP(A1341,home!$A$2:$E$405,3,FALSE)</f>
        <v>1.4921</v>
      </c>
      <c r="F1341">
        <f>VLOOKUP(B1341,home!$B$2:$E$405,3,FALSE)</f>
        <v>1.117</v>
      </c>
      <c r="G1341">
        <f>VLOOKUP(C1341,away!$B$2:$E$405,4,FALSE)</f>
        <v>1.3404</v>
      </c>
      <c r="H1341">
        <f>VLOOKUP(A1341,away!$A$2:$E$405,3,FALSE)</f>
        <v>1.2222</v>
      </c>
      <c r="I1341">
        <f>VLOOKUP(C1341,away!$B$2:$E$405,3,FALSE)</f>
        <v>0.81820000000000004</v>
      </c>
      <c r="J1341">
        <f>VLOOKUP(B1341,home!$B$2:$E$405,4,FALSE)</f>
        <v>0</v>
      </c>
      <c r="K1341" s="3">
        <f t="shared" si="1514"/>
        <v>2.23401210828</v>
      </c>
      <c r="L1341" s="3">
        <f t="shared" si="1515"/>
        <v>0</v>
      </c>
      <c r="M1341" s="5">
        <f t="shared" si="1516"/>
        <v>0.10709787871791521</v>
      </c>
      <c r="N1341" s="5">
        <f t="shared" si="1517"/>
        <v>0.23925795782692547</v>
      </c>
      <c r="O1341" s="5">
        <f t="shared" si="1518"/>
        <v>0</v>
      </c>
      <c r="P1341" s="5">
        <f t="shared" si="1519"/>
        <v>0</v>
      </c>
      <c r="Q1341" s="5">
        <f t="shared" si="1520"/>
        <v>0.26725258739384861</v>
      </c>
      <c r="R1341" s="5">
        <f t="shared" si="1521"/>
        <v>0</v>
      </c>
      <c r="S1341" s="5">
        <f t="shared" si="1522"/>
        <v>0</v>
      </c>
      <c r="T1341" s="5">
        <f t="shared" si="1523"/>
        <v>0</v>
      </c>
      <c r="U1341" s="5">
        <f t="shared" si="1524"/>
        <v>0</v>
      </c>
      <c r="V1341" s="5">
        <f t="shared" si="1525"/>
        <v>0</v>
      </c>
      <c r="W1341" s="5">
        <f t="shared" si="1526"/>
        <v>0.19901517206900557</v>
      </c>
      <c r="X1341" s="5">
        <f t="shared" si="1527"/>
        <v>0</v>
      </c>
      <c r="Y1341" s="5">
        <f t="shared" si="1528"/>
        <v>0</v>
      </c>
      <c r="Z1341" s="5">
        <f t="shared" si="1529"/>
        <v>0</v>
      </c>
      <c r="AA1341" s="5">
        <f t="shared" si="1530"/>
        <v>0</v>
      </c>
      <c r="AB1341" s="5">
        <f t="shared" si="1531"/>
        <v>0</v>
      </c>
      <c r="AC1341" s="5">
        <f t="shared" si="1532"/>
        <v>0</v>
      </c>
      <c r="AD1341" s="5">
        <f t="shared" si="1533"/>
        <v>0.11115057603339658</v>
      </c>
      <c r="AE1341" s="5">
        <f t="shared" si="1534"/>
        <v>0</v>
      </c>
      <c r="AF1341" s="5">
        <f t="shared" si="1535"/>
        <v>0</v>
      </c>
      <c r="AG1341" s="5">
        <f t="shared" si="1536"/>
        <v>0</v>
      </c>
      <c r="AH1341" s="5">
        <f t="shared" si="1537"/>
        <v>0</v>
      </c>
      <c r="AI1341" s="5">
        <f t="shared" si="1538"/>
        <v>0</v>
      </c>
      <c r="AJ1341" s="5">
        <f t="shared" si="1539"/>
        <v>0</v>
      </c>
      <c r="AK1341" s="5">
        <f t="shared" si="1540"/>
        <v>0</v>
      </c>
      <c r="AL1341" s="5">
        <f t="shared" si="1541"/>
        <v>0</v>
      </c>
      <c r="AM1341" s="5">
        <f t="shared" si="1542"/>
        <v>4.966234654018091E-2</v>
      </c>
      <c r="AN1341" s="5">
        <f t="shared" si="1543"/>
        <v>0</v>
      </c>
      <c r="AO1341" s="5">
        <f t="shared" si="1544"/>
        <v>0</v>
      </c>
      <c r="AP1341" s="5">
        <f t="shared" si="1545"/>
        <v>0</v>
      </c>
      <c r="AQ1341" s="5">
        <f t="shared" si="1546"/>
        <v>0</v>
      </c>
      <c r="AR1341" s="5">
        <f t="shared" si="1547"/>
        <v>0</v>
      </c>
      <c r="AS1341" s="5">
        <f t="shared" si="1548"/>
        <v>0</v>
      </c>
      <c r="AT1341" s="5">
        <f t="shared" si="1549"/>
        <v>0</v>
      </c>
      <c r="AU1341" s="5">
        <f t="shared" si="1550"/>
        <v>0</v>
      </c>
      <c r="AV1341" s="5">
        <f t="shared" si="1551"/>
        <v>0</v>
      </c>
      <c r="AW1341" s="5">
        <f t="shared" si="1552"/>
        <v>0</v>
      </c>
      <c r="AX1341" s="5">
        <f t="shared" si="1553"/>
        <v>1.8491047249393586E-2</v>
      </c>
      <c r="AY1341" s="5">
        <f t="shared" si="1554"/>
        <v>0</v>
      </c>
      <c r="AZ1341" s="5">
        <f t="shared" si="1555"/>
        <v>0</v>
      </c>
      <c r="BA1341" s="5">
        <f t="shared" si="1556"/>
        <v>0</v>
      </c>
      <c r="BB1341" s="5">
        <f t="shared" si="1557"/>
        <v>0</v>
      </c>
      <c r="BC1341" s="5">
        <f t="shared" si="1558"/>
        <v>0</v>
      </c>
      <c r="BD1341" s="5">
        <f t="shared" si="1559"/>
        <v>0</v>
      </c>
      <c r="BE1341" s="5">
        <f t="shared" si="1560"/>
        <v>0</v>
      </c>
      <c r="BF1341" s="5">
        <f t="shared" si="1561"/>
        <v>0</v>
      </c>
      <c r="BG1341" s="5">
        <f t="shared" si="1562"/>
        <v>0</v>
      </c>
      <c r="BH1341" s="5">
        <f t="shared" si="1563"/>
        <v>0</v>
      </c>
      <c r="BI1341" s="5">
        <f t="shared" si="1564"/>
        <v>0</v>
      </c>
      <c r="BJ1341" s="8">
        <f t="shared" si="1565"/>
        <v>0.88482968711275067</v>
      </c>
      <c r="BK1341" s="8">
        <f t="shared" si="1566"/>
        <v>0.10709787871791521</v>
      </c>
      <c r="BL1341" s="8">
        <f t="shared" si="1567"/>
        <v>0</v>
      </c>
      <c r="BM1341" s="8">
        <f t="shared" si="1568"/>
        <v>0.37831914189197668</v>
      </c>
      <c r="BN1341" s="8">
        <f t="shared" si="1569"/>
        <v>0.61360842393868931</v>
      </c>
    </row>
    <row r="1342" spans="1:66" x14ac:dyDescent="0.25">
      <c r="A1342" t="s">
        <v>59</v>
      </c>
      <c r="B1342" t="s">
        <v>62</v>
      </c>
      <c r="C1342" t="s">
        <v>83</v>
      </c>
      <c r="D1342" s="7" t="s">
        <v>533</v>
      </c>
      <c r="E1342">
        <f>VLOOKUP(A1342,home!$A$2:$E$405,3,FALSE)</f>
        <v>1.806</v>
      </c>
      <c r="F1342">
        <f>VLOOKUP(B1342,home!$B$2:$E$405,3,FALSE)</f>
        <v>1.1073999999999999</v>
      </c>
      <c r="G1342">
        <f>VLOOKUP(C1342,away!$B$2:$E$405,4,FALSE)</f>
        <v>1.6611</v>
      </c>
      <c r="H1342">
        <f>VLOOKUP(A1342,away!$A$2:$E$405,3,FALSE)</f>
        <v>1.1493</v>
      </c>
      <c r="I1342">
        <f>VLOOKUP(C1342,away!$B$2:$E$405,3,FALSE)</f>
        <v>0.28999999999999998</v>
      </c>
      <c r="J1342">
        <f>VLOOKUP(B1342,home!$B$2:$E$405,4,FALSE)</f>
        <v>0.58009999999999995</v>
      </c>
      <c r="K1342" s="3">
        <f t="shared" si="1514"/>
        <v>3.3221408648399997</v>
      </c>
      <c r="L1342" s="3">
        <f t="shared" si="1515"/>
        <v>0.19334558969999996</v>
      </c>
      <c r="M1342" s="5">
        <f t="shared" si="1516"/>
        <v>2.973333551945544E-2</v>
      </c>
      <c r="N1342" s="5">
        <f t="shared" si="1517"/>
        <v>9.8778328977181556E-2</v>
      </c>
      <c r="O1342" s="5">
        <f t="shared" si="1518"/>
        <v>5.748809289757067E-3</v>
      </c>
      <c r="P1342" s="5">
        <f t="shared" si="1519"/>
        <v>1.9098354265673762E-2</v>
      </c>
      <c r="Q1342" s="5">
        <f t="shared" si="1520"/>
        <v>0.16407776162785204</v>
      </c>
      <c r="R1342" s="5">
        <f t="shared" si="1521"/>
        <v>5.5575346110045901E-4</v>
      </c>
      <c r="S1342" s="5">
        <f t="shared" si="1522"/>
        <v>3.0668198613178974E-3</v>
      </c>
      <c r="T1342" s="5">
        <f t="shared" si="1523"/>
        <v>3.1723711578593078E-2</v>
      </c>
      <c r="U1342" s="5">
        <f t="shared" si="1524"/>
        <v>1.8462912838981015E-3</v>
      </c>
      <c r="V1342" s="5">
        <f t="shared" si="1525"/>
        <v>2.1887596365488586E-4</v>
      </c>
      <c r="W1342" s="5">
        <f t="shared" si="1526"/>
        <v>0.18169647897178787</v>
      </c>
      <c r="X1342" s="5">
        <f t="shared" si="1527"/>
        <v>3.5130212873213967E-2</v>
      </c>
      <c r="Y1342" s="5">
        <f t="shared" si="1528"/>
        <v>3.396135862129042E-3</v>
      </c>
      <c r="Z1342" s="5">
        <f t="shared" si="1529"/>
        <v>3.5817493554761418E-5</v>
      </c>
      <c r="AA1342" s="5">
        <f t="shared" si="1530"/>
        <v>1.1899075901441619E-4</v>
      </c>
      <c r="AB1342" s="5">
        <f t="shared" si="1531"/>
        <v>1.9765203153006039E-4</v>
      </c>
      <c r="AC1342" s="5">
        <f t="shared" si="1532"/>
        <v>8.7867931336414664E-6</v>
      </c>
      <c r="AD1342" s="5">
        <f t="shared" si="1533"/>
        <v>0.15090532444742957</v>
      </c>
      <c r="AE1342" s="5">
        <f t="shared" si="1534"/>
        <v>2.9176878944158088E-2</v>
      </c>
      <c r="AF1342" s="5">
        <f t="shared" si="1535"/>
        <v>2.8206104325318787E-3</v>
      </c>
      <c r="AG1342" s="5">
        <f t="shared" si="1536"/>
        <v>1.8178419579728273E-4</v>
      </c>
      <c r="AH1342" s="5">
        <f t="shared" si="1537"/>
        <v>1.7312886032303228E-6</v>
      </c>
      <c r="AI1342" s="5">
        <f t="shared" si="1538"/>
        <v>5.7515846176232177E-6</v>
      </c>
      <c r="AJ1342" s="5">
        <f t="shared" si="1539"/>
        <v>9.553787147895623E-6</v>
      </c>
      <c r="AK1342" s="5">
        <f t="shared" si="1540"/>
        <v>1.0579675566002411E-5</v>
      </c>
      <c r="AL1342" s="5">
        <f t="shared" si="1541"/>
        <v>2.2575777011720606E-7</v>
      </c>
      <c r="AM1342" s="5">
        <f t="shared" si="1542"/>
        <v>0.10026574901374891</v>
      </c>
      <c r="AN1342" s="5">
        <f t="shared" si="1543"/>
        <v>1.9385940369775471E-2</v>
      </c>
      <c r="AO1342" s="5">
        <f t="shared" si="1544"/>
        <v>1.8740930363416366E-3</v>
      </c>
      <c r="AP1342" s="5">
        <f t="shared" si="1545"/>
        <v>1.2078254108804577E-4</v>
      </c>
      <c r="AQ1342" s="5">
        <f t="shared" si="1546"/>
        <v>5.8381929080331677E-6</v>
      </c>
      <c r="AR1342" s="5">
        <f t="shared" si="1547"/>
        <v>6.6947403186491181E-8</v>
      </c>
      <c r="AS1342" s="5">
        <f t="shared" si="1548"/>
        <v>2.2240870392076192E-7</v>
      </c>
      <c r="AT1342" s="5">
        <f t="shared" si="1549"/>
        <v>3.6943652199563189E-7</v>
      </c>
      <c r="AU1342" s="5">
        <f t="shared" si="1550"/>
        <v>4.0910672222868329E-7</v>
      </c>
      <c r="AV1342" s="5">
        <f t="shared" si="1551"/>
        <v>3.3977753999916394E-7</v>
      </c>
      <c r="AW1342" s="5">
        <f t="shared" si="1552"/>
        <v>4.0280283584823564E-9</v>
      </c>
      <c r="AX1342" s="5">
        <f t="shared" si="1553"/>
        <v>5.5516157023727648E-2</v>
      </c>
      <c r="AY1342" s="5">
        <f t="shared" si="1554"/>
        <v>1.0733804117630417E-2</v>
      </c>
      <c r="AZ1342" s="5">
        <f t="shared" si="1555"/>
        <v>1.0376668434237703E-3</v>
      </c>
      <c r="BA1342" s="5">
        <f t="shared" si="1556"/>
        <v>6.687610258463549E-5</v>
      </c>
      <c r="BB1342" s="5">
        <f t="shared" si="1557"/>
        <v>3.2325498727660079E-6</v>
      </c>
      <c r="BC1342" s="5">
        <f t="shared" si="1558"/>
        <v>1.2499985227692071E-7</v>
      </c>
      <c r="BD1342" s="5">
        <f t="shared" si="1559"/>
        <v>2.1573308579959673E-9</v>
      </c>
      <c r="BE1342" s="5">
        <f t="shared" si="1560"/>
        <v>7.1669570023287402E-9</v>
      </c>
      <c r="BF1342" s="5">
        <f t="shared" si="1561"/>
        <v>1.1904820366993752E-8</v>
      </c>
      <c r="BG1342" s="5">
        <f t="shared" si="1562"/>
        <v>1.3183163409923152E-8</v>
      </c>
      <c r="BH1342" s="5">
        <f t="shared" si="1563"/>
        <v>1.0949081472992287E-8</v>
      </c>
      <c r="BI1342" s="5">
        <f t="shared" si="1564"/>
        <v>7.274878198778044E-9</v>
      </c>
      <c r="BJ1342" s="8">
        <f t="shared" si="1565"/>
        <v>0.88689749270162799</v>
      </c>
      <c r="BK1342" s="8">
        <f t="shared" si="1566"/>
        <v>6.286020227863616E-2</v>
      </c>
      <c r="BL1342" s="8">
        <f t="shared" si="1567"/>
        <v>8.4965734743574963E-3</v>
      </c>
      <c r="BM1342" s="8">
        <f t="shared" si="1568"/>
        <v>0.629563942717554</v>
      </c>
      <c r="BN1342" s="8">
        <f t="shared" si="1569"/>
        <v>0.31799234314102037</v>
      </c>
    </row>
    <row r="1343" spans="1:66" x14ac:dyDescent="0.25">
      <c r="A1343" t="s">
        <v>141</v>
      </c>
      <c r="B1343" t="s">
        <v>244</v>
      </c>
      <c r="C1343" t="s">
        <v>153</v>
      </c>
      <c r="D1343" s="7" t="s">
        <v>533</v>
      </c>
      <c r="E1343">
        <f>VLOOKUP(A1343,home!$A$2:$E$405,3,FALSE)</f>
        <v>1.3483000000000001</v>
      </c>
      <c r="F1343">
        <f>VLOOKUP(B1343,home!$B$2:$E$405,3,FALSE)</f>
        <v>1.335</v>
      </c>
      <c r="G1343">
        <f>VLOOKUP(C1343,away!$B$2:$E$405,4,FALSE)</f>
        <v>1.4833000000000001</v>
      </c>
      <c r="H1343">
        <f>VLOOKUP(A1343,away!$A$2:$E$405,3,FALSE)</f>
        <v>1.1460999999999999</v>
      </c>
      <c r="I1343">
        <f>VLOOKUP(C1343,away!$B$2:$E$405,3,FALSE)</f>
        <v>2.1812999999999998</v>
      </c>
      <c r="J1343">
        <f>VLOOKUP(B1343,home!$B$2:$E$405,4,FALSE)</f>
        <v>1.3959999999999999</v>
      </c>
      <c r="K1343" s="3">
        <f t="shared" si="1514"/>
        <v>2.66991107565</v>
      </c>
      <c r="L1343" s="3">
        <f t="shared" si="1515"/>
        <v>3.4899831502799992</v>
      </c>
      <c r="M1343" s="5">
        <f t="shared" si="1516"/>
        <v>2.112476705174662E-3</v>
      </c>
      <c r="N1343" s="5">
        <f t="shared" si="1517"/>
        <v>5.6401249521984493E-3</v>
      </c>
      <c r="O1343" s="5">
        <f t="shared" si="1518"/>
        <v>7.3725081064185804E-3</v>
      </c>
      <c r="P1343" s="5">
        <f t="shared" si="1519"/>
        <v>1.9683941048646375E-2</v>
      </c>
      <c r="Q1343" s="5">
        <f t="shared" si="1520"/>
        <v>7.5293160389622851E-3</v>
      </c>
      <c r="R1343" s="5">
        <f t="shared" si="1521"/>
        <v>1.2864964533351777E-2</v>
      </c>
      <c r="S1343" s="5">
        <f t="shared" si="1522"/>
        <v>4.5853468378785095E-2</v>
      </c>
      <c r="T1343" s="5">
        <f t="shared" si="1523"/>
        <v>2.6277186109111322E-2</v>
      </c>
      <c r="U1343" s="5">
        <f t="shared" si="1524"/>
        <v>3.4348311295440338E-2</v>
      </c>
      <c r="V1343" s="5">
        <f t="shared" si="1525"/>
        <v>4.747334234808364E-2</v>
      </c>
      <c r="W1343" s="5">
        <f t="shared" si="1526"/>
        <v>6.7008680948315302E-3</v>
      </c>
      <c r="X1343" s="5">
        <f t="shared" si="1527"/>
        <v>2.3385916743210881E-2</v>
      </c>
      <c r="Y1343" s="5">
        <f t="shared" si="1528"/>
        <v>4.0808227693828455E-2</v>
      </c>
      <c r="Z1343" s="5">
        <f t="shared" si="1529"/>
        <v>1.4966169816782495E-2</v>
      </c>
      <c r="AA1343" s="5">
        <f t="shared" si="1530"/>
        <v>3.9958342553886313E-2</v>
      </c>
      <c r="AB1343" s="5">
        <f t="shared" si="1531"/>
        <v>5.3342610674618901E-2</v>
      </c>
      <c r="AC1343" s="5">
        <f t="shared" si="1532"/>
        <v>2.7647123571613044E-2</v>
      </c>
      <c r="AD1343" s="5">
        <f t="shared" si="1533"/>
        <v>4.4726804857151041E-3</v>
      </c>
      <c r="AE1343" s="5">
        <f t="shared" si="1534"/>
        <v>1.5609579531731876E-2</v>
      </c>
      <c r="AF1343" s="5">
        <f t="shared" si="1535"/>
        <v>2.7238584774349907E-2</v>
      </c>
      <c r="AG1343" s="5">
        <f t="shared" si="1536"/>
        <v>3.1687400633318166E-2</v>
      </c>
      <c r="AH1343" s="5">
        <f t="shared" si="1537"/>
        <v>1.3057920121200004E-2</v>
      </c>
      <c r="AI1343" s="5">
        <f t="shared" si="1538"/>
        <v>3.4863485556544879E-2</v>
      </c>
      <c r="AJ1343" s="5">
        <f t="shared" si="1539"/>
        <v>4.6541203111591496E-2</v>
      </c>
      <c r="AK1343" s="5">
        <f t="shared" si="1540"/>
        <v>4.1420291220571462E-2</v>
      </c>
      <c r="AL1343" s="5">
        <f t="shared" si="1541"/>
        <v>1.0304574705419574E-2</v>
      </c>
      <c r="AM1343" s="5">
        <f t="shared" si="1542"/>
        <v>2.3883318333308757E-3</v>
      </c>
      <c r="AN1343" s="5">
        <f t="shared" si="1543"/>
        <v>8.3352378556020949E-3</v>
      </c>
      <c r="AO1343" s="5">
        <f t="shared" si="1544"/>
        <v>1.4544919834813656E-2</v>
      </c>
      <c r="AP1343" s="5">
        <f t="shared" si="1545"/>
        <v>1.6920508381891002E-2</v>
      </c>
      <c r="AQ1343" s="5">
        <f t="shared" si="1546"/>
        <v>1.4763072286742772E-2</v>
      </c>
      <c r="AR1343" s="5">
        <f t="shared" si="1547"/>
        <v>9.1143842401380324E-3</v>
      </c>
      <c r="AS1343" s="5">
        <f t="shared" si="1548"/>
        <v>2.4334595430474341E-2</v>
      </c>
      <c r="AT1343" s="5">
        <f t="shared" si="1549"/>
        <v>3.2485602930642669E-2</v>
      </c>
      <c r="AU1343" s="5">
        <f t="shared" si="1550"/>
        <v>2.8911223687896986E-2</v>
      </c>
      <c r="AV1343" s="5">
        <f t="shared" si="1551"/>
        <v>1.9297599083727697E-2</v>
      </c>
      <c r="AW1343" s="5">
        <f t="shared" si="1552"/>
        <v>2.6671515811011169E-3</v>
      </c>
      <c r="AX1343" s="5">
        <f t="shared" si="1553"/>
        <v>1.0627722690229292E-3</v>
      </c>
      <c r="AY1343" s="5">
        <f t="shared" si="1554"/>
        <v>3.709057311474865E-3</v>
      </c>
      <c r="AZ1343" s="5">
        <f t="shared" si="1555"/>
        <v>6.4722737602350578E-3</v>
      </c>
      <c r="BA1343" s="5">
        <f t="shared" si="1556"/>
        <v>7.5293754557399064E-3</v>
      </c>
      <c r="BB1343" s="5">
        <f t="shared" si="1557"/>
        <v>6.5693483681660168E-3</v>
      </c>
      <c r="BC1343" s="5">
        <f t="shared" si="1558"/>
        <v>4.5853830226437594E-3</v>
      </c>
      <c r="BD1343" s="5">
        <f t="shared" si="1559"/>
        <v>5.3015079038765539E-3</v>
      </c>
      <c r="BE1343" s="5">
        <f t="shared" si="1560"/>
        <v>1.4154554670206028E-2</v>
      </c>
      <c r="BF1343" s="5">
        <f t="shared" si="1561"/>
        <v>1.8895701142438256E-2</v>
      </c>
      <c r="BG1343" s="5">
        <f t="shared" si="1562"/>
        <v>1.6816613920789418E-2</v>
      </c>
      <c r="BH1343" s="5">
        <f t="shared" si="1563"/>
        <v>1.1224715940511408E-2</v>
      </c>
      <c r="BI1343" s="5">
        <f t="shared" si="1564"/>
        <v>5.9937986821193036E-3</v>
      </c>
      <c r="BJ1343" s="8">
        <f t="shared" si="1565"/>
        <v>0.27623016543692092</v>
      </c>
      <c r="BK1343" s="8">
        <f t="shared" si="1566"/>
        <v>0.15678398406919725</v>
      </c>
      <c r="BL1343" s="8">
        <f t="shared" si="1567"/>
        <v>0.4702999348064445</v>
      </c>
      <c r="BM1343" s="8">
        <f t="shared" si="1568"/>
        <v>0.86203501701421914</v>
      </c>
      <c r="BN1343" s="8">
        <f t="shared" si="1569"/>
        <v>5.5203331384752134E-2</v>
      </c>
    </row>
    <row r="1344" spans="1:66" x14ac:dyDescent="0.25">
      <c r="A1344" t="s">
        <v>448</v>
      </c>
      <c r="B1344" t="s">
        <v>454</v>
      </c>
      <c r="C1344" t="s">
        <v>453</v>
      </c>
      <c r="D1344" s="7" t="s">
        <v>533</v>
      </c>
      <c r="E1344">
        <f>VLOOKUP(A1344,home!$A$2:$E$405,3,FALSE)</f>
        <v>1.2285999999999999</v>
      </c>
      <c r="F1344">
        <f>VLOOKUP(B1344,home!$B$2:$E$405,3,FALSE)</f>
        <v>1.0851999999999999</v>
      </c>
      <c r="G1344">
        <f>VLOOKUP(C1344,away!$B$2:$E$405,4,FALSE)</f>
        <v>0.54259999999999997</v>
      </c>
      <c r="H1344">
        <f>VLOOKUP(A1344,away!$A$2:$E$405,3,FALSE)</f>
        <v>0.9143</v>
      </c>
      <c r="I1344">
        <f>VLOOKUP(C1344,away!$B$2:$E$405,3,FALSE)</f>
        <v>0.36459999999999998</v>
      </c>
      <c r="J1344">
        <f>VLOOKUP(B1344,home!$B$2:$E$405,4,FALSE)</f>
        <v>0.36459999999999998</v>
      </c>
      <c r="K1344" s="3">
        <f t="shared" si="1514"/>
        <v>0.72343594827199986</v>
      </c>
      <c r="L1344" s="3">
        <f t="shared" si="1515"/>
        <v>0.12154078818799999</v>
      </c>
      <c r="M1344" s="5">
        <f t="shared" si="1516"/>
        <v>0.42956735135176172</v>
      </c>
      <c r="N1344" s="5">
        <f t="shared" si="1517"/>
        <v>0.31076446417185311</v>
      </c>
      <c r="O1344" s="5">
        <f t="shared" si="1518"/>
        <v>5.2209954463124646E-2</v>
      </c>
      <c r="P1344" s="5">
        <f t="shared" si="1519"/>
        <v>3.7770557916268509E-2</v>
      </c>
      <c r="Q1344" s="5">
        <f t="shared" si="1520"/>
        <v>0.11240909241370221</v>
      </c>
      <c r="R1344" s="5">
        <f t="shared" si="1521"/>
        <v>3.172819508353878E-3</v>
      </c>
      <c r="S1344" s="5">
        <f t="shared" si="1522"/>
        <v>8.3026272877636273E-4</v>
      </c>
      <c r="T1344" s="5">
        <f t="shared" si="1523"/>
        <v>1.3662289691459098E-2</v>
      </c>
      <c r="U1344" s="5">
        <f t="shared" si="1524"/>
        <v>2.295331689721888E-3</v>
      </c>
      <c r="V1344" s="5">
        <f t="shared" si="1525"/>
        <v>8.1113878325055201E-6</v>
      </c>
      <c r="W1344" s="5">
        <f t="shared" si="1526"/>
        <v>2.710692612156718E-2</v>
      </c>
      <c r="X1344" s="5">
        <f t="shared" si="1527"/>
        <v>3.2945971661691607E-3</v>
      </c>
      <c r="Y1344" s="5">
        <f t="shared" si="1528"/>
        <v>2.0021396816907543E-4</v>
      </c>
      <c r="Z1344" s="5">
        <f t="shared" si="1529"/>
        <v>1.285423279411976E-4</v>
      </c>
      <c r="AA1344" s="5">
        <f t="shared" si="1530"/>
        <v>9.2992140907230674E-5</v>
      </c>
      <c r="AB1344" s="5">
        <f t="shared" si="1531"/>
        <v>3.3636928819532918E-5</v>
      </c>
      <c r="AC1344" s="5">
        <f t="shared" si="1532"/>
        <v>4.4575612378489046E-8</v>
      </c>
      <c r="AD1344" s="5">
        <f t="shared" si="1533"/>
        <v>4.9025312008737481E-3</v>
      </c>
      <c r="AE1344" s="5">
        <f t="shared" si="1534"/>
        <v>5.9585750627045751E-4</v>
      </c>
      <c r="AF1344" s="5">
        <f t="shared" si="1535"/>
        <v>3.6210495479923767E-5</v>
      </c>
      <c r="AG1344" s="5">
        <f t="shared" si="1536"/>
        <v>1.4670173871026481E-6</v>
      </c>
      <c r="AH1344" s="5">
        <f t="shared" si="1537"/>
        <v>3.9057839633733835E-6</v>
      </c>
      <c r="AI1344" s="5">
        <f t="shared" si="1538"/>
        <v>2.8255845252885936E-6</v>
      </c>
      <c r="AJ1344" s="5">
        <f t="shared" si="1539"/>
        <v>1.022064710237421E-6</v>
      </c>
      <c r="AK1344" s="5">
        <f t="shared" si="1540"/>
        <v>2.4646611761531851E-7</v>
      </c>
      <c r="AL1344" s="5">
        <f t="shared" si="1541"/>
        <v>1.5677595084419373E-10</v>
      </c>
      <c r="AM1344" s="5">
        <f t="shared" si="1542"/>
        <v>7.0933346164743342E-4</v>
      </c>
      <c r="AN1344" s="5">
        <f t="shared" si="1543"/>
        <v>8.6212948016751534E-5</v>
      </c>
      <c r="AO1344" s="5">
        <f t="shared" si="1544"/>
        <v>5.2391948269835241E-6</v>
      </c>
      <c r="AP1344" s="5">
        <f t="shared" si="1545"/>
        <v>2.1225862291402317E-7</v>
      </c>
      <c r="AQ1344" s="5">
        <f t="shared" si="1546"/>
        <v>6.4495200821674649E-9</v>
      </c>
      <c r="AR1344" s="5">
        <f t="shared" si="1547"/>
        <v>9.4942412280090373E-8</v>
      </c>
      <c r="AS1344" s="5">
        <f t="shared" si="1548"/>
        <v>6.8684754059078341E-8</v>
      </c>
      <c r="AT1344" s="5">
        <f t="shared" si="1549"/>
        <v>2.4844510092279211E-8</v>
      </c>
      <c r="AU1344" s="5">
        <f t="shared" si="1550"/>
        <v>5.9911372393204279E-9</v>
      </c>
      <c r="AV1344" s="5">
        <f t="shared" si="1551"/>
        <v>1.0835510124888663E-9</v>
      </c>
      <c r="AW1344" s="5">
        <f t="shared" si="1552"/>
        <v>3.8291208795475383E-13</v>
      </c>
      <c r="AX1344" s="5">
        <f t="shared" si="1553"/>
        <v>8.5526220911328504E-5</v>
      </c>
      <c r="AY1344" s="5">
        <f t="shared" si="1554"/>
        <v>1.0394924300303873E-5</v>
      </c>
      <c r="AZ1344" s="5">
        <f t="shared" si="1555"/>
        <v>6.3170364630676337E-7</v>
      </c>
      <c r="BA1344" s="5">
        <f t="shared" si="1556"/>
        <v>2.5592586357785853E-8</v>
      </c>
      <c r="BB1344" s="5">
        <f t="shared" si="1557"/>
        <v>7.7763577942368738E-10</v>
      </c>
      <c r="BC1344" s="5">
        <f t="shared" si="1558"/>
        <v>1.8902893110868947E-11</v>
      </c>
      <c r="BD1344" s="5">
        <f t="shared" si="1559"/>
        <v>1.9232292701653692E-9</v>
      </c>
      <c r="BE1344" s="5">
        <f t="shared" si="1560"/>
        <v>1.39133319080655E-9</v>
      </c>
      <c r="BF1344" s="5">
        <f t="shared" si="1561"/>
        <v>5.0327022312672184E-10</v>
      </c>
      <c r="BG1344" s="5">
        <f t="shared" si="1562"/>
        <v>1.2136125703491367E-10</v>
      </c>
      <c r="BH1344" s="5">
        <f t="shared" si="1563"/>
        <v>2.1949274016633668E-11</v>
      </c>
      <c r="BI1344" s="5">
        <f t="shared" si="1564"/>
        <v>3.1757787724210699E-12</v>
      </c>
      <c r="BJ1344" s="8">
        <f t="shared" si="1565"/>
        <v>0.47387123330354819</v>
      </c>
      <c r="BK1344" s="8">
        <f t="shared" si="1566"/>
        <v>0.46818672304132769</v>
      </c>
      <c r="BL1344" s="8">
        <f t="shared" si="1567"/>
        <v>5.7812934140927363E-2</v>
      </c>
      <c r="BM1344" s="8">
        <f t="shared" si="1568"/>
        <v>5.4094798064763035E-2</v>
      </c>
      <c r="BN1344" s="8">
        <f t="shared" si="1569"/>
        <v>0.94589423982506404</v>
      </c>
    </row>
    <row r="1345" spans="1:66" x14ac:dyDescent="0.25">
      <c r="A1345" t="s">
        <v>22</v>
      </c>
      <c r="B1345" t="s">
        <v>255</v>
      </c>
      <c r="C1345" t="s">
        <v>24</v>
      </c>
      <c r="D1345" s="7" t="s">
        <v>533</v>
      </c>
      <c r="E1345">
        <f>VLOOKUP(A1345,home!$A$2:$E$405,3,FALSE)</f>
        <v>1.4</v>
      </c>
      <c r="F1345">
        <f>VLOOKUP(B1345,home!$B$2:$E$405,3,FALSE)</f>
        <v>0.47620000000000001</v>
      </c>
      <c r="G1345">
        <f>VLOOKUP(C1345,away!$B$2:$E$405,4,FALSE)</f>
        <v>1.0713999999999999</v>
      </c>
      <c r="H1345">
        <f>VLOOKUP(A1345,away!$A$2:$E$405,3,FALSE)</f>
        <v>1.0286</v>
      </c>
      <c r="I1345">
        <f>VLOOKUP(C1345,away!$B$2:$E$405,3,FALSE)</f>
        <v>0.97219999999999995</v>
      </c>
      <c r="J1345">
        <f>VLOOKUP(B1345,home!$B$2:$E$405,4,FALSE)</f>
        <v>0.97219999999999995</v>
      </c>
      <c r="K1345" s="3">
        <f t="shared" ref="K1345:K1350" si="1570">E1345*F1345*G1345</f>
        <v>0.71428095199999986</v>
      </c>
      <c r="L1345" s="3">
        <f t="shared" ref="L1345:L1350" si="1571">H1345*I1345*J1345</f>
        <v>0.97220478322399984</v>
      </c>
      <c r="M1345" s="5">
        <f t="shared" ref="M1345:M1350" si="1572">_xlfn.POISSON.DIST(0,K1345,FALSE) * _xlfn.POISSON.DIST(0,L1345,FALSE)</f>
        <v>0.18516911520586071</v>
      </c>
      <c r="N1345" s="5">
        <f t="shared" ref="N1345:N1350" si="1573">_xlfn.POISSON.DIST(1,K1345,FALSE) * _xlfn.POISSON.DIST(0,L1345,FALSE)</f>
        <v>0.13226277189023986</v>
      </c>
      <c r="O1345" s="5">
        <f t="shared" ref="O1345:O1350" si="1574">_xlfn.POISSON.DIST(0,K1345,FALSE) * _xlfn.POISSON.DIST(1,L1345,FALSE)</f>
        <v>0.18002229950849366</v>
      </c>
      <c r="P1345" s="5">
        <f t="shared" ref="P1345:P1350" si="1575">_xlfn.POISSON.DIST(1,K1345,FALSE) * _xlfn.POISSON.DIST(1,L1345,FALSE)</f>
        <v>0.12858649947415596</v>
      </c>
      <c r="Q1345" s="5">
        <f t="shared" ref="Q1345:Q1350" si="1576">_xlfn.POISSON.DIST(2,K1345,FALSE) * _xlfn.POISSON.DIST(0,L1345,FALSE)</f>
        <v>4.7236389309959666E-2</v>
      </c>
      <c r="R1345" s="5">
        <f t="shared" ref="R1345:R1350" si="1577">_xlfn.POISSON.DIST(0,K1345,FALSE) * _xlfn.POISSON.DIST(2,L1345,FALSE)</f>
        <v>8.750927033457051E-2</v>
      </c>
      <c r="S1345" s="5">
        <f t="shared" ref="S1345:S1350" si="1578">_xlfn.POISSON.DIST(2,K1345,FALSE) * _xlfn.POISSON.DIST(2,L1345,FALSE)</f>
        <v>2.2323495779297462E-2</v>
      </c>
      <c r="T1345" s="5">
        <f t="shared" ref="T1345:T1350" si="1579">_xlfn.POISSON.DIST(2,K1345,FALSE) * _xlfn.POISSON.DIST(1,L1345,FALSE)</f>
        <v>4.5923443629373797E-2</v>
      </c>
      <c r="U1345" s="5">
        <f t="shared" ref="U1345:U1350" si="1580">_xlfn.POISSON.DIST(1,K1345,FALSE) * _xlfn.POISSON.DIST(2,L1345,FALSE)</f>
        <v>6.2506204923402378E-2</v>
      </c>
      <c r="V1345" s="5">
        <f t="shared" ref="V1345:V1350" si="1581">_xlfn.POISSON.DIST(3,K1345,FALSE) * _xlfn.POISSON.DIST(3,L1345,FALSE)</f>
        <v>1.7224495775087036E-3</v>
      </c>
      <c r="W1345" s="5">
        <f t="shared" ref="W1345:W1350" si="1582">_xlfn.POISSON.DIST(3,K1345,FALSE) * _xlfn.POISSON.DIST(0,L1345,FALSE)</f>
        <v>1.1246684375120206E-2</v>
      </c>
      <c r="X1345" s="5">
        <f t="shared" ref="X1345:X1350" si="1583">_xlfn.POISSON.DIST(3,K1345,FALSE) * _xlfn.POISSON.DIST(1,L1345,FALSE)</f>
        <v>1.0934080344902484E-2</v>
      </c>
      <c r="Y1345" s="5">
        <f t="shared" ref="Y1345:Y1350" si="1584">_xlfn.POISSON.DIST(3,K1345,FALSE) * _xlfn.POISSON.DIST(2,L1345,FALSE)</f>
        <v>5.3150826057348577E-3</v>
      </c>
      <c r="Z1345" s="5">
        <f t="shared" ref="Z1345:Z1350" si="1585">_xlfn.POISSON.DIST(0,K1345,FALSE) * _xlfn.POISSON.DIST(3,L1345,FALSE)</f>
        <v>2.8358977065237181E-2</v>
      </c>
      <c r="AA1345" s="5">
        <f t="shared" ref="AA1345:AA1350" si="1586">_xlfn.POISSON.DIST(1,K1345,FALSE) * _xlfn.POISSON.DIST(3,L1345,FALSE)</f>
        <v>2.0256277135903777E-2</v>
      </c>
      <c r="AB1345" s="5">
        <f t="shared" ref="AB1345:AB1350" si="1587">_xlfn.POISSON.DIST(2,K1345,FALSE) * _xlfn.POISSON.DIST(3,L1345,FALSE)</f>
        <v>7.2343364583045897E-3</v>
      </c>
      <c r="AC1345" s="5">
        <f t="shared" ref="AC1345:AC1350" si="1588">_xlfn.POISSON.DIST(4,K1345,FALSE) * _xlfn.POISSON.DIST(4,L1345,FALSE)</f>
        <v>7.4757256848135021E-5</v>
      </c>
      <c r="AD1345" s="5">
        <f t="shared" ref="AD1345:AD1350" si="1589">_xlfn.POISSON.DIST(4,K1345,FALSE) * _xlfn.POISSON.DIST(0,L1345,FALSE)</f>
        <v>2.008323105576095E-3</v>
      </c>
      <c r="AE1345" s="5">
        <f t="shared" ref="AE1345:AE1350" si="1590">_xlfn.POISSON.DIST(4,K1345,FALSE) * _xlfn.POISSON.DIST(1,L1345,FALSE)</f>
        <v>1.9525013295003575E-3</v>
      </c>
      <c r="AF1345" s="5">
        <f t="shared" ref="AF1345:AF1350" si="1591">_xlfn.POISSON.DIST(4,K1345,FALSE) * _xlfn.POISSON.DIST(2,L1345,FALSE)</f>
        <v>9.491155658957331E-4</v>
      </c>
      <c r="AG1345" s="5">
        <f t="shared" ref="AG1345:AG1350" si="1592">_xlfn.POISSON.DIST(4,K1345,FALSE) * _xlfn.POISSON.DIST(3,L1345,FALSE)</f>
        <v>3.0757823099872848E-4</v>
      </c>
      <c r="AH1345" s="5">
        <f t="shared" ref="AH1345:AH1350" si="1593">_xlfn.POISSON.DIST(0,K1345,FALSE) * _xlfn.POISSON.DIST(4,L1345,FALSE)</f>
        <v>6.8926832875408229E-3</v>
      </c>
      <c r="AI1345" s="5">
        <f t="shared" ref="AI1345:AI1350" si="1594">_xlfn.POISSON.DIST(1,K1345,FALSE) * _xlfn.POISSON.DIST(4,L1345,FALSE)</f>
        <v>4.9233123804591477E-3</v>
      </c>
      <c r="AJ1345" s="5">
        <f t="shared" ref="AJ1345:AJ1350" si="1595">_xlfn.POISSON.DIST(2,K1345,FALSE) * _xlfn.POISSON.DIST(4,L1345,FALSE)</f>
        <v>1.7583141270538728E-3</v>
      </c>
      <c r="AK1345" s="5">
        <f t="shared" ref="AK1345:AK1350" si="1596">_xlfn.POISSON.DIST(3,K1345,FALSE) * _xlfn.POISSON.DIST(4,L1345,FALSE)</f>
        <v>4.1864342952902976E-4</v>
      </c>
      <c r="AL1345" s="5">
        <f t="shared" ref="AL1345:AL1350" si="1597">_xlfn.POISSON.DIST(5,K1345,FALSE) * _xlfn.POISSON.DIST(5,L1345,FALSE)</f>
        <v>2.0765393748747172E-6</v>
      </c>
      <c r="AM1345" s="5">
        <f t="shared" ref="AM1345:AM1350" si="1598">_xlfn.POISSON.DIST(5,K1345,FALSE) * _xlfn.POISSON.DIST(0,L1345,FALSE)</f>
        <v>2.8690138795489797E-4</v>
      </c>
      <c r="AN1345" s="5">
        <f t="shared" ref="AN1345:AN1350" si="1599">_xlfn.POISSON.DIST(5,K1345,FALSE) * _xlfn.POISSON.DIST(1,L1345,FALSE)</f>
        <v>2.7892690168335627E-4</v>
      </c>
      <c r="AO1345" s="5">
        <f t="shared" ref="AO1345:AO1350" si="1600">_xlfn.POISSON.DIST(5,K1345,FALSE) * _xlfn.POISSON.DIST(2,L1345,FALSE)</f>
        <v>1.3558703399320463E-4</v>
      </c>
      <c r="AP1345" s="5">
        <f t="shared" ref="AP1345:AP1350" si="1601">_xlfn.POISSON.DIST(5,K1345,FALSE) * _xlfn.POISSON.DIST(3,L1345,FALSE)</f>
        <v>4.3939454330449544E-5</v>
      </c>
      <c r="AQ1345" s="5">
        <f t="shared" ref="AQ1345:AQ1350" si="1602">_xlfn.POISSON.DIST(5,K1345,FALSE) * _xlfn.POISSON.DIST(4,L1345,FALSE)</f>
        <v>1.0679536918078883E-5</v>
      </c>
      <c r="AR1345" s="5">
        <f t="shared" ref="AR1345:AR1350" si="1603">_xlfn.POISSON.DIST(0,K1345,FALSE) * _xlfn.POISSON.DIST(5,L1345,FALSE)</f>
        <v>1.3402199322790629E-3</v>
      </c>
      <c r="AS1345" s="5">
        <f t="shared" ref="AS1345:AS1350" si="1604">_xlfn.POISSON.DIST(1,K1345,FALSE) * _xlfn.POISSON.DIST(5,L1345,FALSE)</f>
        <v>9.5729356911766446E-4</v>
      </c>
      <c r="AT1345" s="5">
        <f t="shared" ref="AT1345:AT1350" si="1605">_xlfn.POISSON.DIST(2,K1345,FALSE) * _xlfn.POISSON.DIST(5,L1345,FALSE)</f>
        <v>3.418882809464215E-4</v>
      </c>
      <c r="AU1345" s="5">
        <f t="shared" ref="AU1345:AU1350" si="1606">_xlfn.POISSON.DIST(3,K1345,FALSE) * _xlfn.POISSON.DIST(5,L1345,FALSE)</f>
        <v>8.1401428930684471E-5</v>
      </c>
      <c r="AV1345" s="5">
        <f t="shared" ref="AV1345:AV1350" si="1607">_xlfn.POISSON.DIST(4,K1345,FALSE) * _xlfn.POISSON.DIST(5,L1345,FALSE)</f>
        <v>1.4535872537692403E-5</v>
      </c>
      <c r="AW1345" s="5">
        <f t="shared" ref="AW1345:AW1350" si="1608">_xlfn.POISSON.DIST(6,K1345,FALSE) * _xlfn.POISSON.DIST(6,L1345,FALSE)</f>
        <v>4.0055715335702043E-8</v>
      </c>
      <c r="AX1345" s="5">
        <f t="shared" ref="AX1345:AX1350" si="1609">_xlfn.POISSON.DIST(6,K1345,FALSE) * _xlfn.POISSON.DIST(0,L1345,FALSE)</f>
        <v>3.415469941975763E-5</v>
      </c>
      <c r="AY1345" s="5">
        <f t="shared" ref="AY1345:AY1350" si="1610">_xlfn.POISSON.DIST(6,K1345,FALSE) * _xlfn.POISSON.DIST(1,L1345,FALSE)</f>
        <v>3.3205362145466343E-5</v>
      </c>
      <c r="AZ1345" s="5">
        <f t="shared" ref="AZ1345:AZ1350" si="1611">_xlfn.POISSON.DIST(6,K1345,FALSE) * _xlfn.POISSON.DIST(2,L1345,FALSE)</f>
        <v>1.6141205953253753E-5</v>
      </c>
      <c r="BA1345" s="5">
        <f t="shared" ref="BA1345:BA1350" si="1612">_xlfn.POISSON.DIST(6,K1345,FALSE) * _xlfn.POISSON.DIST(3,L1345,FALSE)</f>
        <v>5.2308525449190019E-6</v>
      </c>
      <c r="BB1345" s="5">
        <f t="shared" ref="BB1345:BB1350" si="1613">_xlfn.POISSON.DIST(6,K1345,FALSE) * _xlfn.POISSON.DIST(4,L1345,FALSE)</f>
        <v>1.2713649661274213E-6</v>
      </c>
      <c r="BC1345" s="5">
        <f t="shared" ref="BC1345:BC1350" si="1614">_xlfn.POISSON.DIST(6,K1345,FALSE) * _xlfn.POISSON.DIST(5,L1345,FALSE)</f>
        <v>2.4720542025849959E-7</v>
      </c>
      <c r="BD1345" s="5">
        <f t="shared" ref="BD1345:BD1350" si="1615">_xlfn.POISSON.DIST(0,K1345,FALSE) * _xlfn.POISSON.DIST(6,L1345,FALSE)</f>
        <v>2.1716137145564159E-4</v>
      </c>
      <c r="BE1345" s="5">
        <f t="shared" ref="BE1345:BE1350" si="1616">_xlfn.POISSON.DIST(1,K1345,FALSE) * _xlfn.POISSON.DIST(6,L1345,FALSE)</f>
        <v>1.5511423114096128E-4</v>
      </c>
      <c r="BF1345" s="5">
        <f t="shared" ref="BF1345:BF1350" si="1617">_xlfn.POISSON.DIST(2,K1345,FALSE) * _xlfn.POISSON.DIST(6,L1345,FALSE)</f>
        <v>5.539757034405692E-5</v>
      </c>
      <c r="BG1345" s="5">
        <f t="shared" ref="BG1345:BG1350" si="1618">_xlfn.POISSON.DIST(3,K1345,FALSE) * _xlfn.POISSON.DIST(6,L1345,FALSE)</f>
        <v>1.3189809761279982E-5</v>
      </c>
      <c r="BH1345" s="5">
        <f t="shared" ref="BH1345:BH1350" si="1619">_xlfn.POISSON.DIST(4,K1345,FALSE) * _xlfn.POISSON.DIST(6,L1345,FALSE)</f>
        <v>2.355307468246488E-6</v>
      </c>
      <c r="BI1345" s="5">
        <f t="shared" ref="BI1345:BI1350" si="1620">_xlfn.POISSON.DIST(5,K1345,FALSE) * _xlfn.POISSON.DIST(6,L1345,FALSE)</f>
        <v>3.364702521343623E-7</v>
      </c>
      <c r="BJ1345" s="8">
        <f t="shared" ref="BJ1345:BJ1350" si="1621">SUM(N1345,Q1345,T1345,W1345,X1345,Y1345,AD1345,AE1345,AF1345,AG1345,AM1345,AN1345,AO1345,AP1345,AQ1345,AX1345,AY1345,AZ1345,BA1345,BB1345,BC1345)</f>
        <v>0.25898225539263159</v>
      </c>
      <c r="BK1345" s="8">
        <f t="shared" ref="BK1345:BK1350" si="1622">SUM(M1345,P1345,S1345,V1345,AC1345,AL1345,AY1345)</f>
        <v>0.33791159919519137</v>
      </c>
      <c r="BL1345" s="8">
        <f t="shared" ref="BL1345:BL1350" si="1623">SUM(O1345,R1345,U1345,AA1345,AB1345,AH1345,AI1345,AJ1345,AK1345,AR1345,AS1345,AT1345,AU1345,AV1345,BD1345,BE1345,BF1345,BG1345,BH1345,BI1345)</f>
        <v>0.3747002354294916</v>
      </c>
      <c r="BM1345" s="8">
        <f t="shared" ref="BM1345:BM1350" si="1624">SUM(S1345:BI1345)</f>
        <v>0.23913355605284112</v>
      </c>
      <c r="BN1345" s="8">
        <f t="shared" ref="BN1345:BN1350" si="1625">SUM(M1345:R1345)</f>
        <v>0.76078634572328041</v>
      </c>
    </row>
    <row r="1346" spans="1:66" x14ac:dyDescent="0.25">
      <c r="A1346" t="s">
        <v>27</v>
      </c>
      <c r="B1346" t="s">
        <v>431</v>
      </c>
      <c r="C1346" t="s">
        <v>433</v>
      </c>
      <c r="D1346" s="7" t="s">
        <v>533</v>
      </c>
      <c r="E1346">
        <f>VLOOKUP(A1346,home!$A$2:$E$405,3,FALSE)</f>
        <v>1.381</v>
      </c>
      <c r="F1346">
        <f>VLOOKUP(B1346,home!$B$2:$E$405,3,FALSE)</f>
        <v>0.48270000000000002</v>
      </c>
      <c r="G1346">
        <f>VLOOKUP(C1346,away!$B$2:$E$405,4,FALSE)</f>
        <v>0.2414</v>
      </c>
      <c r="H1346">
        <f>VLOOKUP(A1346,away!$A$2:$E$405,3,FALSE)</f>
        <v>1.127</v>
      </c>
      <c r="I1346">
        <f>VLOOKUP(C1346,away!$B$2:$E$405,3,FALSE)</f>
        <v>1.1831</v>
      </c>
      <c r="J1346">
        <f>VLOOKUP(B1346,home!$B$2:$E$405,4,FALSE)</f>
        <v>1.1831</v>
      </c>
      <c r="K1346" s="3">
        <f t="shared" si="1570"/>
        <v>0.16091934018000001</v>
      </c>
      <c r="L1346" s="3">
        <f t="shared" si="1571"/>
        <v>1.5774907624700001</v>
      </c>
      <c r="M1346" s="5">
        <f t="shared" si="1572"/>
        <v>0.17579968199233803</v>
      </c>
      <c r="N1346" s="5">
        <f t="shared" si="1573"/>
        <v>2.8289568830060868E-2</v>
      </c>
      <c r="O1346" s="5">
        <f t="shared" si="1574"/>
        <v>0.27732237438807683</v>
      </c>
      <c r="P1346" s="5">
        <f t="shared" si="1575"/>
        <v>4.4626533503680267E-2</v>
      </c>
      <c r="Q1346" s="5">
        <f t="shared" si="1576"/>
        <v>2.2761693750550449E-3</v>
      </c>
      <c r="R1346" s="5">
        <f t="shared" si="1577"/>
        <v>0.21873674191171916</v>
      </c>
      <c r="S1346" s="5">
        <f t="shared" si="1578"/>
        <v>2.8320976892351481E-3</v>
      </c>
      <c r="T1346" s="5">
        <f t="shared" si="1579"/>
        <v>3.5906361629664462E-3</v>
      </c>
      <c r="U1346" s="5">
        <f t="shared" si="1580"/>
        <v>3.5198972181556806E-2</v>
      </c>
      <c r="V1346" s="5">
        <f t="shared" si="1581"/>
        <v>7.9880502488847326E-5</v>
      </c>
      <c r="W1346" s="5">
        <f t="shared" si="1582"/>
        <v>1.220932246572602E-4</v>
      </c>
      <c r="X1346" s="5">
        <f t="shared" si="1583"/>
        <v>1.9260093405700242E-4</v>
      </c>
      <c r="Y1346" s="5">
        <f t="shared" si="1584"/>
        <v>1.5191309715900753E-4</v>
      </c>
      <c r="Z1346" s="5">
        <f t="shared" si="1585"/>
        <v>0.11501839659284048</v>
      </c>
      <c r="AA1346" s="5">
        <f t="shared" si="1586"/>
        <v>1.8508684488281454E-2</v>
      </c>
      <c r="AB1346" s="5">
        <f t="shared" si="1587"/>
        <v>1.4892026477270265E-3</v>
      </c>
      <c r="AC1346" s="5">
        <f t="shared" si="1588"/>
        <v>1.2673479696498849E-6</v>
      </c>
      <c r="AD1346" s="5">
        <f t="shared" si="1589"/>
        <v>4.9117902880737076E-6</v>
      </c>
      <c r="AE1346" s="5">
        <f t="shared" si="1590"/>
        <v>7.7483038066261348E-6</v>
      </c>
      <c r="AF1346" s="5">
        <f t="shared" si="1591"/>
        <v>6.1114388398819337E-6</v>
      </c>
      <c r="AG1346" s="5">
        <f t="shared" si="1592"/>
        <v>3.2135794384380416E-6</v>
      </c>
      <c r="AH1346" s="5">
        <f t="shared" si="1593"/>
        <v>4.5360114534829188E-2</v>
      </c>
      <c r="AI1346" s="5">
        <f t="shared" si="1594"/>
        <v>7.2993197014339416E-3</v>
      </c>
      <c r="AJ1346" s="5">
        <f t="shared" si="1595"/>
        <v>5.8730085505881229E-4</v>
      </c>
      <c r="AK1346" s="5">
        <f t="shared" si="1596"/>
        <v>3.1502688694404616E-5</v>
      </c>
      <c r="AL1346" s="5">
        <f t="shared" si="1597"/>
        <v>1.2868589063970381E-8</v>
      </c>
      <c r="AM1346" s="5">
        <f t="shared" si="1598"/>
        <v>1.5808041045187074E-7</v>
      </c>
      <c r="AN1346" s="5">
        <f t="shared" si="1599"/>
        <v>2.4937038721529215E-7</v>
      </c>
      <c r="AO1346" s="5">
        <f t="shared" si="1600"/>
        <v>1.9668974113284527E-7</v>
      </c>
      <c r="AP1346" s="5">
        <f t="shared" si="1601"/>
        <v>1.0342541656989299E-7</v>
      </c>
      <c r="AQ1346" s="5">
        <f t="shared" si="1602"/>
        <v>4.078815981090446E-8</v>
      </c>
      <c r="AR1346" s="5">
        <f t="shared" si="1603"/>
        <v>1.4311032332654848E-2</v>
      </c>
      <c r="AS1346" s="5">
        <f t="shared" si="1604"/>
        <v>2.302921880265465E-3</v>
      </c>
      <c r="AT1346" s="5">
        <f t="shared" si="1605"/>
        <v>1.8529233472920181E-4</v>
      </c>
      <c r="AU1346" s="5">
        <f t="shared" si="1606"/>
        <v>9.9390400816782795E-6</v>
      </c>
      <c r="AV1346" s="5">
        <f t="shared" si="1607"/>
        <v>3.9984594299156072E-7</v>
      </c>
      <c r="AW1346" s="5">
        <f t="shared" si="1608"/>
        <v>9.0740987207087739E-11</v>
      </c>
      <c r="AX1346" s="5">
        <f t="shared" si="1609"/>
        <v>4.2396992242164299E-9</v>
      </c>
      <c r="AY1346" s="5">
        <f t="shared" si="1610"/>
        <v>6.6880863618526432E-9</v>
      </c>
      <c r="AZ1346" s="5">
        <f t="shared" si="1611"/>
        <v>5.2751972272120692E-9</v>
      </c>
      <c r="BA1346" s="5">
        <f t="shared" si="1612"/>
        <v>2.7738582987114657E-9</v>
      </c>
      <c r="BB1346" s="5">
        <f t="shared" si="1613"/>
        <v>1.0939339606545216E-9</v>
      </c>
      <c r="BC1346" s="5">
        <f t="shared" si="1614"/>
        <v>3.4513414353694568E-10</v>
      </c>
      <c r="BD1346" s="5">
        <f t="shared" si="1615"/>
        <v>3.7625868843620828E-3</v>
      </c>
      <c r="BE1346" s="5">
        <f t="shared" si="1616"/>
        <v>6.0547299880146842E-4</v>
      </c>
      <c r="BF1346" s="5">
        <f t="shared" si="1617"/>
        <v>4.8716157731969121E-5</v>
      </c>
      <c r="BG1346" s="5">
        <f t="shared" si="1618"/>
        <v>2.6131239861110913E-6</v>
      </c>
      <c r="BH1346" s="5">
        <f t="shared" si="1619"/>
        <v>1.0512554691338212E-7</v>
      </c>
      <c r="BI1346" s="5">
        <f t="shared" si="1620"/>
        <v>3.3833467290726201E-9</v>
      </c>
      <c r="BJ1346" s="8">
        <f t="shared" si="1621"/>
        <v>3.464573550635304E-2</v>
      </c>
      <c r="BK1346" s="8">
        <f t="shared" si="1622"/>
        <v>0.22333948059238737</v>
      </c>
      <c r="BL1346" s="8">
        <f t="shared" si="1623"/>
        <v>0.62576329650482698</v>
      </c>
      <c r="BM1346" s="8">
        <f t="shared" si="1624"/>
        <v>0.25171583259813241</v>
      </c>
      <c r="BN1346" s="8">
        <f t="shared" si="1625"/>
        <v>0.7470510700009303</v>
      </c>
    </row>
    <row r="1347" spans="1:66" x14ac:dyDescent="0.25">
      <c r="A1347" t="s">
        <v>285</v>
      </c>
      <c r="B1347" t="s">
        <v>291</v>
      </c>
      <c r="C1347" t="s">
        <v>339</v>
      </c>
      <c r="D1347" s="7" t="s">
        <v>533</v>
      </c>
      <c r="E1347">
        <f>VLOOKUP(A1347,home!$A$2:$E$405,3,FALSE)</f>
        <v>1.35</v>
      </c>
      <c r="F1347">
        <f>VLOOKUP(B1347,home!$B$2:$E$405,3,FALSE)</f>
        <v>0.74070000000000003</v>
      </c>
      <c r="G1347">
        <f>VLOOKUP(C1347,away!$B$2:$E$405,4,FALSE)</f>
        <v>0.37040000000000001</v>
      </c>
      <c r="H1347">
        <f>VLOOKUP(A1347,away!$A$2:$E$405,3,FALSE)</f>
        <v>1.3</v>
      </c>
      <c r="I1347">
        <f>VLOOKUP(C1347,away!$B$2:$E$405,3,FALSE)</f>
        <v>0.3846</v>
      </c>
      <c r="J1347">
        <f>VLOOKUP(B1347,home!$B$2:$E$405,4,FALSE)</f>
        <v>1.0256000000000001</v>
      </c>
      <c r="K1347" s="3">
        <f t="shared" si="1570"/>
        <v>0.37037962800000002</v>
      </c>
      <c r="L1347" s="3">
        <f t="shared" si="1571"/>
        <v>0.51277948800000006</v>
      </c>
      <c r="M1347" s="5">
        <f t="shared" si="1572"/>
        <v>0.41347463194054662</v>
      </c>
      <c r="N1347" s="5">
        <f t="shared" si="1573"/>
        <v>0.15314258036557657</v>
      </c>
      <c r="O1347" s="5">
        <f t="shared" si="1574"/>
        <v>0.21202131006746197</v>
      </c>
      <c r="P1347" s="5">
        <f t="shared" si="1575"/>
        <v>7.8528373950859223E-2</v>
      </c>
      <c r="Q1347" s="5">
        <f t="shared" si="1576"/>
        <v>2.8360445973381183E-2</v>
      </c>
      <c r="R1347" s="5">
        <f t="shared" si="1577"/>
        <v>5.4360089410741191E-2</v>
      </c>
      <c r="S1347" s="5">
        <f t="shared" si="1578"/>
        <v>3.7285875837315538E-3</v>
      </c>
      <c r="T1347" s="5">
        <f t="shared" si="1579"/>
        <v>1.4542654965682068E-2</v>
      </c>
      <c r="U1347" s="5">
        <f t="shared" si="1580"/>
        <v>2.0133869693997063E-2</v>
      </c>
      <c r="V1347" s="5">
        <f t="shared" si="1581"/>
        <v>7.8682758120052565E-5</v>
      </c>
      <c r="W1347" s="5">
        <f t="shared" si="1582"/>
        <v>3.5013771431783402E-3</v>
      </c>
      <c r="X1347" s="5">
        <f t="shared" si="1583"/>
        <v>1.7954343787738923E-3</v>
      </c>
      <c r="Y1347" s="5">
        <f t="shared" si="1584"/>
        <v>4.6033096074263725E-4</v>
      </c>
      <c r="Z1347" s="5">
        <f t="shared" si="1585"/>
        <v>9.2915796052246997E-3</v>
      </c>
      <c r="AA1347" s="5">
        <f t="shared" si="1586"/>
        <v>3.4414117977155114E-3</v>
      </c>
      <c r="AB1347" s="5">
        <f t="shared" si="1587"/>
        <v>6.3731441071634119E-4</v>
      </c>
      <c r="AC1347" s="5">
        <f t="shared" si="1588"/>
        <v>9.3397946570168074E-7</v>
      </c>
      <c r="AD1347" s="5">
        <f t="shared" si="1589"/>
        <v>3.2420969094452409E-4</v>
      </c>
      <c r="AE1347" s="5">
        <f t="shared" si="1590"/>
        <v>1.6624807932717135E-4</v>
      </c>
      <c r="AF1347" s="5">
        <f t="shared" si="1591"/>
        <v>4.2624302499185149E-5</v>
      </c>
      <c r="AG1347" s="5">
        <f t="shared" si="1592"/>
        <v>7.2856226706297618E-6</v>
      </c>
      <c r="AH1347" s="5">
        <f t="shared" si="1593"/>
        <v>1.1911328581695911E-3</v>
      </c>
      <c r="AI1347" s="5">
        <f t="shared" si="1594"/>
        <v>4.4117134490742995E-4</v>
      </c>
      <c r="AJ1347" s="5">
        <f t="shared" si="1595"/>
        <v>8.170043930553682E-5</v>
      </c>
      <c r="AK1347" s="5">
        <f t="shared" si="1596"/>
        <v>1.0086726105807101E-5</v>
      </c>
      <c r="AL1347" s="5">
        <f t="shared" si="1597"/>
        <v>7.0953701223045229E-9</v>
      </c>
      <c r="AM1347" s="5">
        <f t="shared" si="1598"/>
        <v>2.4016132945205576E-5</v>
      </c>
      <c r="AN1347" s="5">
        <f t="shared" si="1599"/>
        <v>1.231498035538245E-5</v>
      </c>
      <c r="AO1347" s="5">
        <f t="shared" si="1600"/>
        <v>3.157434660681535E-6</v>
      </c>
      <c r="AP1347" s="5">
        <f t="shared" si="1601"/>
        <v>5.3968924289924389E-7</v>
      </c>
      <c r="AQ1347" s="5">
        <f t="shared" si="1602"/>
        <v>6.9185393413245501E-8</v>
      </c>
      <c r="AR1347" s="5">
        <f t="shared" si="1603"/>
        <v>1.2215769943043598E-4</v>
      </c>
      <c r="AS1347" s="5">
        <f t="shared" si="1604"/>
        <v>4.524472327238069E-5</v>
      </c>
      <c r="AT1347" s="5">
        <f t="shared" si="1605"/>
        <v>8.3788618872936535E-6</v>
      </c>
      <c r="AU1347" s="5">
        <f t="shared" si="1606"/>
        <v>1.0344532496264003E-6</v>
      </c>
      <c r="AV1347" s="5">
        <f t="shared" si="1607"/>
        <v>9.578510244500433E-8</v>
      </c>
      <c r="AW1347" s="5">
        <f t="shared" si="1608"/>
        <v>3.7432625529665463E-11</v>
      </c>
      <c r="AX1347" s="5">
        <f t="shared" si="1609"/>
        <v>1.4825143977072965E-6</v>
      </c>
      <c r="AY1347" s="5">
        <f t="shared" si="1610"/>
        <v>7.60202973808976E-7</v>
      </c>
      <c r="AZ1347" s="5">
        <f t="shared" si="1611"/>
        <v>1.9490824584292206E-7</v>
      </c>
      <c r="BA1347" s="5">
        <f t="shared" si="1612"/>
        <v>3.3314983503437244E-8</v>
      </c>
      <c r="BB1347" s="5">
        <f t="shared" si="1613"/>
        <v>4.2708100459052497E-9</v>
      </c>
      <c r="BC1347" s="5">
        <f t="shared" si="1614"/>
        <v>4.3799675773691034E-10</v>
      </c>
      <c r="BD1347" s="5">
        <f t="shared" si="1615"/>
        <v>1.0439993761532802E-5</v>
      </c>
      <c r="BE1347" s="5">
        <f t="shared" si="1616"/>
        <v>3.8667610057188403E-6</v>
      </c>
      <c r="BF1347" s="5">
        <f t="shared" si="1617"/>
        <v>7.1608475143152503E-7</v>
      </c>
      <c r="BG1347" s="5">
        <f t="shared" si="1618"/>
        <v>8.8407734617226908E-8</v>
      </c>
      <c r="BH1347" s="5">
        <f t="shared" si="1619"/>
        <v>8.1861059649628067E-9</v>
      </c>
      <c r="BI1347" s="5">
        <f t="shared" si="1620"/>
        <v>6.0639337641430147E-10</v>
      </c>
      <c r="BJ1347" s="8">
        <f t="shared" si="1621"/>
        <v>0.20238576455478144</v>
      </c>
      <c r="BK1347" s="8">
        <f t="shared" si="1622"/>
        <v>0.49581197751106709</v>
      </c>
      <c r="BL1347" s="8">
        <f t="shared" si="1623"/>
        <v>0.29251011831181534</v>
      </c>
      <c r="BM1347" s="8">
        <f t="shared" si="1624"/>
        <v>6.0111248108780553E-2</v>
      </c>
      <c r="BN1347" s="8">
        <f t="shared" si="1625"/>
        <v>0.9398874317085667</v>
      </c>
    </row>
    <row r="1348" spans="1:66" x14ac:dyDescent="0.25">
      <c r="A1348" t="s">
        <v>287</v>
      </c>
      <c r="B1348" t="s">
        <v>314</v>
      </c>
      <c r="C1348" t="s">
        <v>323</v>
      </c>
      <c r="D1348" s="7" t="s">
        <v>533</v>
      </c>
      <c r="E1348">
        <f>VLOOKUP(A1348,home!$A$2:$E$405,3,FALSE)</f>
        <v>1.2423999999999999</v>
      </c>
      <c r="F1348">
        <f>VLOOKUP(B1348,home!$B$2:$E$405,3,FALSE)</f>
        <v>1.8781000000000001</v>
      </c>
      <c r="G1348">
        <f>VLOOKUP(C1348,away!$B$2:$E$405,4,FALSE)</f>
        <v>1.3414999999999999</v>
      </c>
      <c r="H1348">
        <f>VLOOKUP(A1348,away!$A$2:$E$405,3,FALSE)</f>
        <v>0.87880000000000003</v>
      </c>
      <c r="I1348">
        <f>VLOOKUP(C1348,away!$B$2:$E$405,3,FALSE)</f>
        <v>0.75860000000000005</v>
      </c>
      <c r="J1348">
        <f>VLOOKUP(B1348,home!$B$2:$E$405,4,FALSE)</f>
        <v>0.37930000000000003</v>
      </c>
      <c r="K1348" s="3">
        <f t="shared" si="1570"/>
        <v>3.1301909567599999</v>
      </c>
      <c r="L1348" s="3">
        <f t="shared" si="1571"/>
        <v>0.252863258024</v>
      </c>
      <c r="M1348" s="5">
        <f t="shared" si="1572"/>
        <v>3.3943625134653113E-2</v>
      </c>
      <c r="N1348" s="5">
        <f t="shared" si="1573"/>
        <v>0.10625002843614259</v>
      </c>
      <c r="O1348" s="5">
        <f t="shared" si="1574"/>
        <v>8.583095640693721E-3</v>
      </c>
      <c r="P1348" s="5">
        <f t="shared" si="1575"/>
        <v>2.6866728355505663E-2</v>
      </c>
      <c r="Q1348" s="5">
        <f t="shared" si="1576"/>
        <v>0.16629143908315328</v>
      </c>
      <c r="R1348" s="5">
        <f t="shared" si="1577"/>
        <v>1.0851747638187029E-3</v>
      </c>
      <c r="S1348" s="5">
        <f t="shared" si="1578"/>
        <v>5.3163229447730949E-3</v>
      </c>
      <c r="T1348" s="5">
        <f t="shared" si="1579"/>
        <v>4.2048995068065663E-2</v>
      </c>
      <c r="U1348" s="5">
        <f t="shared" si="1580"/>
        <v>3.3968042322094724E-3</v>
      </c>
      <c r="V1348" s="5">
        <f t="shared" si="1581"/>
        <v>4.6754714239255566E-4</v>
      </c>
      <c r="W1348" s="5">
        <f t="shared" si="1582"/>
        <v>0.17350798626823091</v>
      </c>
      <c r="X1348" s="5">
        <f t="shared" si="1583"/>
        <v>4.3873794700968319E-2</v>
      </c>
      <c r="Y1348" s="5">
        <f t="shared" si="1584"/>
        <v>5.547035334981478E-3</v>
      </c>
      <c r="Z1348" s="5">
        <f t="shared" si="1585"/>
        <v>9.1466942101540668E-5</v>
      </c>
      <c r="AA1348" s="5">
        <f t="shared" si="1586"/>
        <v>2.8630899500873311E-4</v>
      </c>
      <c r="AB1348" s="5">
        <f t="shared" si="1587"/>
        <v>4.4810091350769033E-4</v>
      </c>
      <c r="AC1348" s="5">
        <f t="shared" si="1588"/>
        <v>2.3129273203405017E-5</v>
      </c>
      <c r="AD1348" s="5">
        <f t="shared" si="1589"/>
        <v>0.13577828238561365</v>
      </c>
      <c r="AE1348" s="5">
        <f t="shared" si="1590"/>
        <v>3.4333338852928962E-2</v>
      </c>
      <c r="AF1348" s="5">
        <f t="shared" si="1591"/>
        <v>4.3408199605967993E-3</v>
      </c>
      <c r="AG1348" s="5">
        <f t="shared" si="1592"/>
        <v>3.6587795924403942E-4</v>
      </c>
      <c r="AH1348" s="5">
        <f t="shared" si="1593"/>
        <v>5.7821572453220344E-6</v>
      </c>
      <c r="AI1348" s="5">
        <f t="shared" si="1594"/>
        <v>1.8099256319871345E-5</v>
      </c>
      <c r="AJ1348" s="5">
        <f t="shared" si="1595"/>
        <v>2.832706422827129E-5</v>
      </c>
      <c r="AK1348" s="5">
        <f t="shared" si="1596"/>
        <v>2.9556373426298157E-5</v>
      </c>
      <c r="AL1348" s="5">
        <f t="shared" si="1597"/>
        <v>7.322823036738788E-7</v>
      </c>
      <c r="AM1348" s="5">
        <f t="shared" si="1598"/>
        <v>8.5002390329570687E-2</v>
      </c>
      <c r="AN1348" s="5">
        <f t="shared" si="1599"/>
        <v>2.1493981358562994E-2</v>
      </c>
      <c r="AO1348" s="5">
        <f t="shared" si="1600"/>
        <v>2.7175190771166801E-3</v>
      </c>
      <c r="AP1348" s="5">
        <f t="shared" si="1601"/>
        <v>2.2905357586069919E-4</v>
      </c>
      <c r="AQ1348" s="5">
        <f t="shared" si="1602"/>
        <v>1.4479808363545955E-5</v>
      </c>
      <c r="AR1348" s="5">
        <f t="shared" si="1603"/>
        <v>2.9241902389184133E-7</v>
      </c>
      <c r="AS1348" s="5">
        <f t="shared" si="1604"/>
        <v>9.1532738417082809E-7</v>
      </c>
      <c r="AT1348" s="5">
        <f t="shared" si="1605"/>
        <v>1.4325747502031568E-6</v>
      </c>
      <c r="AU1348" s="5">
        <f t="shared" si="1606"/>
        <v>1.4947441759895457E-6</v>
      </c>
      <c r="AV1348" s="5">
        <f t="shared" si="1607"/>
        <v>1.1697086755880385E-6</v>
      </c>
      <c r="AW1348" s="5">
        <f t="shared" si="1608"/>
        <v>1.6100249273042078E-8</v>
      </c>
      <c r="AX1348" s="5">
        <f t="shared" si="1609"/>
        <v>4.4345618918767642E-2</v>
      </c>
      <c r="AY1348" s="5">
        <f t="shared" si="1610"/>
        <v>1.1213377678890317E-2</v>
      </c>
      <c r="AZ1348" s="5">
        <f t="shared" si="1611"/>
        <v>1.4177256066689023E-3</v>
      </c>
      <c r="BA1348" s="5">
        <f t="shared" si="1612"/>
        <v>1.1949690529545021E-4</v>
      </c>
      <c r="BB1348" s="5">
        <f t="shared" si="1613"/>
        <v>7.5540941991982269E-6</v>
      </c>
      <c r="BC1348" s="5">
        <f t="shared" si="1614"/>
        <v>3.8203057412589261E-7</v>
      </c>
      <c r="BD1348" s="5">
        <f t="shared" si="1615"/>
        <v>1.2323671181581486E-8</v>
      </c>
      <c r="BE1348" s="5">
        <f t="shared" si="1616"/>
        <v>3.8575444086670193E-8</v>
      </c>
      <c r="BF1348" s="5">
        <f t="shared" si="1617"/>
        <v>6.0374253116548054E-8</v>
      </c>
      <c r="BG1348" s="5">
        <f t="shared" si="1618"/>
        <v>6.2994313708852636E-8</v>
      </c>
      <c r="BH1348" s="5">
        <f t="shared" si="1619"/>
        <v>4.9296057774688262E-8</v>
      </c>
      <c r="BI1348" s="5">
        <f t="shared" si="1620"/>
        <v>3.0861214850049532E-8</v>
      </c>
      <c r="BJ1348" s="8">
        <f t="shared" si="1621"/>
        <v>0.87889917743379575</v>
      </c>
      <c r="BK1348" s="8">
        <f t="shared" si="1622"/>
        <v>7.7831462811721805E-2</v>
      </c>
      <c r="BL1348" s="8">
        <f t="shared" si="1623"/>
        <v>1.388680859542264E-2</v>
      </c>
      <c r="BM1348" s="8">
        <f t="shared" si="1624"/>
        <v>0.61647546279043375</v>
      </c>
      <c r="BN1348" s="8">
        <f t="shared" si="1625"/>
        <v>0.34302009141396711</v>
      </c>
    </row>
    <row r="1349" spans="1:66" x14ac:dyDescent="0.25">
      <c r="A1349" t="s">
        <v>34</v>
      </c>
      <c r="B1349" t="s">
        <v>270</v>
      </c>
      <c r="C1349" t="s">
        <v>204</v>
      </c>
      <c r="D1349" s="7" t="s">
        <v>533</v>
      </c>
      <c r="E1349">
        <f>VLOOKUP(A1349,home!$A$2:$E$405,3,FALSE)</f>
        <v>1.4921</v>
      </c>
      <c r="F1349">
        <f>VLOOKUP(B1349,home!$B$2:$E$405,3,FALSE)</f>
        <v>1.3404</v>
      </c>
      <c r="G1349">
        <f>VLOOKUP(C1349,away!$B$2:$E$405,4,FALSE)</f>
        <v>0</v>
      </c>
      <c r="H1349">
        <f>VLOOKUP(A1349,away!$A$2:$E$405,3,FALSE)</f>
        <v>1.2222</v>
      </c>
      <c r="I1349">
        <f>VLOOKUP(C1349,away!$B$2:$E$405,3,FALSE)</f>
        <v>0.40910000000000002</v>
      </c>
      <c r="J1349">
        <f>VLOOKUP(B1349,home!$B$2:$E$405,4,FALSE)</f>
        <v>0.61360000000000003</v>
      </c>
      <c r="K1349" s="3">
        <f t="shared" si="1570"/>
        <v>0</v>
      </c>
      <c r="L1349" s="3">
        <f t="shared" si="1571"/>
        <v>0.30680123947200005</v>
      </c>
      <c r="M1349" s="5">
        <f t="shared" si="1572"/>
        <v>0.73579683374128935</v>
      </c>
      <c r="N1349" s="5">
        <f t="shared" si="1573"/>
        <v>0</v>
      </c>
      <c r="O1349" s="5">
        <f t="shared" si="1574"/>
        <v>0.2257433805914007</v>
      </c>
      <c r="P1349" s="5">
        <f t="shared" si="1575"/>
        <v>0</v>
      </c>
      <c r="Q1349" s="5">
        <f t="shared" si="1576"/>
        <v>0</v>
      </c>
      <c r="R1349" s="5">
        <f t="shared" si="1577"/>
        <v>3.4629174484020579E-2</v>
      </c>
      <c r="S1349" s="5">
        <f t="shared" si="1578"/>
        <v>0</v>
      </c>
      <c r="T1349" s="5">
        <f t="shared" si="1579"/>
        <v>0</v>
      </c>
      <c r="U1349" s="5">
        <f t="shared" si="1580"/>
        <v>0</v>
      </c>
      <c r="V1349" s="5">
        <f t="shared" si="1581"/>
        <v>0</v>
      </c>
      <c r="W1349" s="5">
        <f t="shared" si="1582"/>
        <v>0</v>
      </c>
      <c r="X1349" s="5">
        <f t="shared" si="1583"/>
        <v>0</v>
      </c>
      <c r="Y1349" s="5">
        <f t="shared" si="1584"/>
        <v>0</v>
      </c>
      <c r="Z1349" s="5">
        <f t="shared" si="1585"/>
        <v>3.5414245511965572E-3</v>
      </c>
      <c r="AA1349" s="5">
        <f t="shared" si="1586"/>
        <v>0</v>
      </c>
      <c r="AB1349" s="5">
        <f t="shared" si="1587"/>
        <v>0</v>
      </c>
      <c r="AC1349" s="5">
        <f t="shared" si="1588"/>
        <v>0</v>
      </c>
      <c r="AD1349" s="5">
        <f t="shared" si="1589"/>
        <v>0</v>
      </c>
      <c r="AE1349" s="5">
        <f t="shared" si="1590"/>
        <v>0</v>
      </c>
      <c r="AF1349" s="5">
        <f t="shared" si="1591"/>
        <v>0</v>
      </c>
      <c r="AG1349" s="5">
        <f t="shared" si="1592"/>
        <v>0</v>
      </c>
      <c r="AH1349" s="5">
        <f t="shared" si="1593"/>
        <v>2.7162836045091878E-4</v>
      </c>
      <c r="AI1349" s="5">
        <f t="shared" si="1594"/>
        <v>0</v>
      </c>
      <c r="AJ1349" s="5">
        <f t="shared" si="1595"/>
        <v>0</v>
      </c>
      <c r="AK1349" s="5">
        <f t="shared" si="1596"/>
        <v>0</v>
      </c>
      <c r="AL1349" s="5">
        <f t="shared" si="1597"/>
        <v>0</v>
      </c>
      <c r="AM1349" s="5">
        <f t="shared" si="1598"/>
        <v>0</v>
      </c>
      <c r="AN1349" s="5">
        <f t="shared" si="1599"/>
        <v>0</v>
      </c>
      <c r="AO1349" s="5">
        <f t="shared" si="1600"/>
        <v>0</v>
      </c>
      <c r="AP1349" s="5">
        <f t="shared" si="1601"/>
        <v>0</v>
      </c>
      <c r="AQ1349" s="5">
        <f t="shared" si="1602"/>
        <v>0</v>
      </c>
      <c r="AR1349" s="5">
        <f t="shared" si="1603"/>
        <v>1.6667183532417825E-5</v>
      </c>
      <c r="AS1349" s="5">
        <f t="shared" si="1604"/>
        <v>0</v>
      </c>
      <c r="AT1349" s="5">
        <f t="shared" si="1605"/>
        <v>0</v>
      </c>
      <c r="AU1349" s="5">
        <f t="shared" si="1606"/>
        <v>0</v>
      </c>
      <c r="AV1349" s="5">
        <f t="shared" si="1607"/>
        <v>0</v>
      </c>
      <c r="AW1349" s="5">
        <f t="shared" si="1608"/>
        <v>0</v>
      </c>
      <c r="AX1349" s="5">
        <f t="shared" si="1609"/>
        <v>0</v>
      </c>
      <c r="AY1349" s="5">
        <f t="shared" si="1610"/>
        <v>0</v>
      </c>
      <c r="AZ1349" s="5">
        <f t="shared" si="1611"/>
        <v>0</v>
      </c>
      <c r="BA1349" s="5">
        <f t="shared" si="1612"/>
        <v>0</v>
      </c>
      <c r="BB1349" s="5">
        <f t="shared" si="1613"/>
        <v>0</v>
      </c>
      <c r="BC1349" s="5">
        <f t="shared" si="1614"/>
        <v>0</v>
      </c>
      <c r="BD1349" s="5">
        <f t="shared" si="1615"/>
        <v>8.5225209437551527E-7</v>
      </c>
      <c r="BE1349" s="5">
        <f t="shared" si="1616"/>
        <v>0</v>
      </c>
      <c r="BF1349" s="5">
        <f t="shared" si="1617"/>
        <v>0</v>
      </c>
      <c r="BG1349" s="5">
        <f t="shared" si="1618"/>
        <v>0</v>
      </c>
      <c r="BH1349" s="5">
        <f t="shared" si="1619"/>
        <v>0</v>
      </c>
      <c r="BI1349" s="5">
        <f t="shared" si="1620"/>
        <v>0</v>
      </c>
      <c r="BJ1349" s="8">
        <f t="shared" si="1621"/>
        <v>0</v>
      </c>
      <c r="BK1349" s="8">
        <f t="shared" si="1622"/>
        <v>0.73579683374128935</v>
      </c>
      <c r="BL1349" s="8">
        <f t="shared" si="1623"/>
        <v>0.26066170287149903</v>
      </c>
      <c r="BM1349" s="8">
        <f t="shared" si="1624"/>
        <v>3.8305723472742696E-3</v>
      </c>
      <c r="BN1349" s="8">
        <f t="shared" si="1625"/>
        <v>0.99616938881671069</v>
      </c>
    </row>
    <row r="1350" spans="1:66" s="14" customFormat="1" x14ac:dyDescent="0.25">
      <c r="A1350" s="14" t="s">
        <v>34</v>
      </c>
      <c r="B1350" s="14" t="s">
        <v>439</v>
      </c>
      <c r="C1350" s="14" t="s">
        <v>209</v>
      </c>
      <c r="D1350" s="21" t="s">
        <v>533</v>
      </c>
      <c r="E1350" s="14">
        <f>VLOOKUP(A1350,home!$A$2:$E$405,3,FALSE)</f>
        <v>1.4921</v>
      </c>
      <c r="F1350" s="14">
        <f>VLOOKUP(B1350,home!$B$2:$E$405,3,FALSE)</f>
        <v>1.5638000000000001</v>
      </c>
      <c r="G1350" s="14">
        <f>VLOOKUP(C1350,away!$B$2:$E$405,4,FALSE)</f>
        <v>1.3404</v>
      </c>
      <c r="H1350" s="14">
        <f>VLOOKUP(A1350,away!$A$2:$E$405,3,FALSE)</f>
        <v>1.2222</v>
      </c>
      <c r="I1350" s="14">
        <f>VLOOKUP(C1350,away!$B$2:$E$405,3,FALSE)</f>
        <v>1.4318</v>
      </c>
      <c r="J1350" s="14">
        <f>VLOOKUP(B1350,home!$B$2:$E$405,4,FALSE)</f>
        <v>0.54549999999999998</v>
      </c>
      <c r="K1350" s="16">
        <f t="shared" si="1570"/>
        <v>3.1276169515920005</v>
      </c>
      <c r="L1350" s="16">
        <f t="shared" si="1571"/>
        <v>0.95459552117999991</v>
      </c>
      <c r="M1350" s="17">
        <f t="shared" si="1572"/>
        <v>1.6870099696128207E-2</v>
      </c>
      <c r="N1350" s="17">
        <f t="shared" si="1573"/>
        <v>5.2763209784657636E-2</v>
      </c>
      <c r="O1350" s="17">
        <f t="shared" si="1574"/>
        <v>1.6104121611784063E-2</v>
      </c>
      <c r="P1350" s="17">
        <f t="shared" si="1575"/>
        <v>5.0367523743514921E-2</v>
      </c>
      <c r="Q1350" s="17">
        <f t="shared" si="1576"/>
        <v>8.2511554671450063E-2</v>
      </c>
      <c r="R1350" s="17">
        <f t="shared" si="1577"/>
        <v>7.6864611815735534E-3</v>
      </c>
      <c r="S1350" s="17">
        <f t="shared" si="1578"/>
        <v>3.7594434735850599E-2</v>
      </c>
      <c r="T1350" s="17">
        <f t="shared" si="1579"/>
        <v>7.8765160534964934E-2</v>
      </c>
      <c r="U1350" s="17">
        <f t="shared" si="1580"/>
        <v>2.4040306289243321E-2</v>
      </c>
      <c r="V1350" s="17">
        <f t="shared" si="1581"/>
        <v>1.2471365303698016E-2</v>
      </c>
      <c r="W1350" s="17">
        <f t="shared" si="1582"/>
        <v>8.6021512364212446E-2</v>
      </c>
      <c r="X1350" s="17">
        <f t="shared" si="1583"/>
        <v>8.2115750428007186E-2</v>
      </c>
      <c r="Y1350" s="17">
        <f t="shared" si="1584"/>
        <v>3.9193663788455159E-2</v>
      </c>
      <c r="Z1350" s="17">
        <f t="shared" si="1585"/>
        <v>2.4458204725513483E-3</v>
      </c>
      <c r="AA1350" s="17">
        <f t="shared" si="1586"/>
        <v>7.6495895705023537E-3</v>
      </c>
      <c r="AB1350" s="17">
        <f t="shared" si="1587"/>
        <v>1.1962493006712267E-2</v>
      </c>
      <c r="AC1350" s="17">
        <f t="shared" si="1588"/>
        <v>2.3271638852267081E-3</v>
      </c>
      <c r="AD1350" s="17">
        <f t="shared" si="1589"/>
        <v>6.7260585067972944E-2</v>
      </c>
      <c r="AE1350" s="17">
        <f t="shared" si="1590"/>
        <v>6.420665325783334E-2</v>
      </c>
      <c r="AF1350" s="17">
        <f t="shared" si="1591"/>
        <v>3.0645691814942477E-2</v>
      </c>
      <c r="AG1350" s="17">
        <f t="shared" si="1592"/>
        <v>9.7514133833355582E-3</v>
      </c>
      <c r="AH1350" s="17">
        <f t="shared" si="1593"/>
        <v>5.836923171769669E-4</v>
      </c>
      <c r="AI1350" s="17">
        <f t="shared" si="1594"/>
        <v>1.8255659857166963E-3</v>
      </c>
      <c r="AJ1350" s="17">
        <f t="shared" si="1595"/>
        <v>2.8548355615886497E-3</v>
      </c>
      <c r="AK1350" s="17">
        <f t="shared" si="1596"/>
        <v>2.9762773654774433E-3</v>
      </c>
      <c r="AL1350" s="17">
        <f t="shared" si="1597"/>
        <v>2.7792007007785012E-4</v>
      </c>
      <c r="AM1350" s="17">
        <f t="shared" si="1598"/>
        <v>4.2073069206517606E-2</v>
      </c>
      <c r="AN1350" s="17">
        <f t="shared" si="1599"/>
        <v>4.0162763426837875E-2</v>
      </c>
      <c r="AO1350" s="17">
        <f t="shared" si="1600"/>
        <v>1.9169597042735669E-2</v>
      </c>
      <c r="AP1350" s="17">
        <f t="shared" si="1601"/>
        <v>6.0997371599402815E-3</v>
      </c>
      <c r="AQ1350" s="17">
        <f t="shared" si="1602"/>
        <v>1.4556954433135511E-3</v>
      </c>
      <c r="AR1350" s="17">
        <f t="shared" si="1603"/>
        <v>1.1143801434486172E-4</v>
      </c>
      <c r="AS1350" s="17">
        <f t="shared" si="1604"/>
        <v>3.48535422716742E-4</v>
      </c>
      <c r="AT1350" s="17">
        <f t="shared" si="1605"/>
        <v>5.45042648159583E-4</v>
      </c>
      <c r="AU1350" s="17">
        <f t="shared" si="1606"/>
        <v>5.6822820857483551E-4</v>
      </c>
      <c r="AV1350" s="17">
        <f t="shared" si="1607"/>
        <v>4.4430004437785264E-4</v>
      </c>
      <c r="AW1350" s="17">
        <f t="shared" si="1608"/>
        <v>2.3048908325950632E-5</v>
      </c>
      <c r="AX1350" s="17">
        <f t="shared" si="1609"/>
        <v>2.1931407409301305E-2</v>
      </c>
      <c r="AY1350" s="17">
        <f t="shared" si="1610"/>
        <v>2.0935623286092889E-2</v>
      </c>
      <c r="AZ1350" s="17">
        <f t="shared" si="1611"/>
        <v>9.9925261110079908E-3</v>
      </c>
      <c r="BA1350" s="17">
        <f t="shared" si="1612"/>
        <v>3.1796068902808106E-3</v>
      </c>
      <c r="BB1350" s="17">
        <f t="shared" si="1613"/>
        <v>7.5880962414378217E-4</v>
      </c>
      <c r="BC1350" s="17">
        <f t="shared" si="1614"/>
        <v>1.4487125372718675E-4</v>
      </c>
      <c r="BD1350" s="17">
        <f t="shared" si="1615"/>
        <v>1.7729704897132925E-5</v>
      </c>
      <c r="BE1350" s="17">
        <f t="shared" si="1616"/>
        <v>5.5451725582996641E-5</v>
      </c>
      <c r="BF1350" s="17">
        <f t="shared" si="1617"/>
        <v>8.6715878464204061E-5</v>
      </c>
      <c r="BG1350" s="17">
        <f t="shared" si="1618"/>
        <v>9.0404683818945435E-5</v>
      </c>
      <c r="BH1350" s="17">
        <f t="shared" si="1619"/>
        <v>7.0687805403862197E-5</v>
      </c>
      <c r="BI1350" s="17">
        <f t="shared" si="1620"/>
        <v>4.4216875690391224E-5</v>
      </c>
      <c r="BJ1350" s="18">
        <f t="shared" si="1621"/>
        <v>0.75913890194973077</v>
      </c>
      <c r="BK1350" s="18">
        <f t="shared" si="1622"/>
        <v>0.14084413072058918</v>
      </c>
      <c r="BL1350" s="18">
        <f t="shared" si="1623"/>
        <v>7.806609390180673E-2</v>
      </c>
      <c r="BM1350" s="18">
        <f t="shared" si="1624"/>
        <v>0.73327940197780261</v>
      </c>
      <c r="BN1350" s="18">
        <f t="shared" si="1625"/>
        <v>0.22630297068910848</v>
      </c>
    </row>
    <row r="1351" spans="1:66" x14ac:dyDescent="0.25">
      <c r="A1351" t="s">
        <v>70</v>
      </c>
      <c r="B1351" t="s">
        <v>73</v>
      </c>
      <c r="C1351" t="s">
        <v>85</v>
      </c>
      <c r="D1351" t="s">
        <v>534</v>
      </c>
      <c r="E1351">
        <f>VLOOKUP(A1351,home!$A$2:$E$405,3,FALSE)</f>
        <v>1.359</v>
      </c>
      <c r="F1351">
        <f>VLOOKUP(B1351,home!$B$2:$E$405,3,FALSE)</f>
        <v>1.0302</v>
      </c>
      <c r="G1351">
        <f>VLOOKUP(C1351,away!$B$2:$E$405,4,FALSE)</f>
        <v>0.73580000000000001</v>
      </c>
      <c r="H1351">
        <f>VLOOKUP(A1351,away!$A$2:$E$405,3,FALSE)</f>
        <v>1.0342</v>
      </c>
      <c r="I1351">
        <f>VLOOKUP(C1351,away!$B$2:$E$405,3,FALSE)</f>
        <v>0.58020000000000005</v>
      </c>
      <c r="J1351">
        <f>VLOOKUP(B1351,home!$B$2:$E$405,4,FALSE)</f>
        <v>0.96689999999999998</v>
      </c>
      <c r="K1351" s="3">
        <f t="shared" ref="K1351:K1398" si="1626">E1351*F1351*G1351</f>
        <v>1.0301507564399999</v>
      </c>
      <c r="L1351" s="3">
        <f t="shared" ref="L1351:L1398" si="1627">H1351*I1351*J1351</f>
        <v>0.58018142199600009</v>
      </c>
      <c r="M1351" s="5">
        <f t="shared" ref="M1351:M1398" si="1628">_xlfn.POISSON.DIST(0,K1351,FALSE) * _xlfn.POISSON.DIST(0,L1351,FALSE)</f>
        <v>0.1998212267469551</v>
      </c>
      <c r="N1351" s="5">
        <f t="shared" ref="N1351:N1398" si="1629">_xlfn.POISSON.DIST(1,K1351,FALSE) * _xlfn.POISSON.DIST(0,L1351,FALSE)</f>
        <v>0.20584598788614455</v>
      </c>
      <c r="O1351" s="5">
        <f t="shared" ref="O1351:O1398" si="1630">_xlfn.POISSON.DIST(0,K1351,FALSE) * _xlfn.POISSON.DIST(1,L1351,FALSE)</f>
        <v>0.11593256347903358</v>
      </c>
      <c r="P1351" s="5">
        <f t="shared" ref="P1351:P1398" si="1631">_xlfn.POISSON.DIST(1,K1351,FALSE) * _xlfn.POISSON.DIST(1,L1351,FALSE)</f>
        <v>0.11942801796395475</v>
      </c>
      <c r="Q1351" s="5">
        <f t="shared" ref="Q1351:Q1398" si="1632">_xlfn.POISSON.DIST(2,K1351,FALSE) * _xlfn.POISSON.DIST(0,L1351,FALSE)</f>
        <v>0.10602620006552542</v>
      </c>
      <c r="R1351" s="5">
        <f t="shared" ref="R1351:R1398" si="1633">_xlfn.POISSON.DIST(0,K1351,FALSE) * _xlfn.POISSON.DIST(2,L1351,FALSE)</f>
        <v>3.3630959767453616E-2</v>
      </c>
      <c r="S1351" s="5">
        <f t="shared" ref="S1351:S1398" si="1634">_xlfn.POISSON.DIST(2,K1351,FALSE) * _xlfn.POISSON.DIST(2,L1351,FALSE)</f>
        <v>1.784476517710103E-2</v>
      </c>
      <c r="T1351" s="5">
        <f t="shared" ref="T1351:T1398" si="1635">_xlfn.POISSON.DIST(2,K1351,FALSE) * _xlfn.POISSON.DIST(1,L1351,FALSE)</f>
        <v>6.1514431522848932E-2</v>
      </c>
      <c r="U1351" s="5">
        <f t="shared" ref="U1351:U1398" si="1636">_xlfn.POISSON.DIST(1,K1351,FALSE) * _xlfn.POISSON.DIST(2,L1351,FALSE)</f>
        <v>3.4644958644245549E-2</v>
      </c>
      <c r="V1351" s="5">
        <f t="shared" ref="V1351:V1398" si="1637">_xlfn.POISSON.DIST(3,K1351,FALSE) * _xlfn.POISSON.DIST(3,L1351,FALSE)</f>
        <v>1.1850397871627917E-3</v>
      </c>
      <c r="W1351" s="5">
        <f t="shared" ref="W1351:W1398" si="1638">_xlfn.POISSON.DIST(3,K1351,FALSE) * _xlfn.POISSON.DIST(0,L1351,FALSE)</f>
        <v>3.6407656733319936E-2</v>
      </c>
      <c r="X1351" s="5">
        <f t="shared" ref="X1351:X1398" si="1639">_xlfn.POISSON.DIST(3,K1351,FALSE) * _xlfn.POISSON.DIST(1,L1351,FALSE)</f>
        <v>2.1123046055079805E-2</v>
      </c>
      <c r="Y1351" s="5">
        <f t="shared" ref="Y1351:Y1398" si="1640">_xlfn.POISSON.DIST(3,K1351,FALSE) * _xlfn.POISSON.DIST(2,L1351,FALSE)</f>
        <v>6.1275994485615994E-3</v>
      </c>
      <c r="Z1351" s="5">
        <f t="shared" ref="Z1351:Z1398" si="1641">_xlfn.POISSON.DIST(0,K1351,FALSE) * _xlfn.POISSON.DIST(3,L1351,FALSE)</f>
        <v>6.5040193536571702E-3</v>
      </c>
      <c r="AA1351" s="5">
        <f t="shared" ref="AA1351:AA1398" si="1642">_xlfn.POISSON.DIST(1,K1351,FALSE) * _xlfn.POISSON.DIST(3,L1351,FALSE)</f>
        <v>6.7001204570703342E-3</v>
      </c>
      <c r="AB1351" s="5">
        <f t="shared" ref="AB1351:AB1398" si="1643">_xlfn.POISSON.DIST(2,K1351,FALSE) * _xlfn.POISSON.DIST(3,L1351,FALSE)</f>
        <v>3.4510670785450606E-3</v>
      </c>
      <c r="AC1351" s="5">
        <f t="shared" ref="AC1351:AC1398" si="1644">_xlfn.POISSON.DIST(4,K1351,FALSE) * _xlfn.POISSON.DIST(4,L1351,FALSE)</f>
        <v>4.4266741355919144E-5</v>
      </c>
      <c r="AD1351" s="5">
        <f t="shared" ref="AD1351:AD1398" si="1645">_xlfn.POISSON.DIST(4,K1351,FALSE) * _xlfn.POISSON.DIST(0,L1351,FALSE)</f>
        <v>9.3763437810093428E-3</v>
      </c>
      <c r="AE1351" s="5">
        <f t="shared" ref="AE1351:AE1398" si="1646">_xlfn.POISSON.DIST(4,K1351,FALSE) * _xlfn.POISSON.DIST(1,L1351,FALSE)</f>
        <v>5.4399804679893526E-3</v>
      </c>
      <c r="AF1351" s="5">
        <f t="shared" ref="AF1351:AF1398" si="1647">_xlfn.POISSON.DIST(4,K1351,FALSE) * _xlfn.POISSON.DIST(2,L1351,FALSE)</f>
        <v>1.5780878017742641E-3</v>
      </c>
      <c r="AG1351" s="5">
        <f t="shared" ref="AG1351:AG1398" si="1648">_xlfn.POISSON.DIST(4,K1351,FALSE) * _xlfn.POISSON.DIST(3,L1351,FALSE)</f>
        <v>3.0519240828931151E-4</v>
      </c>
      <c r="AH1351" s="5">
        <f t="shared" ref="AH1351:AH1398" si="1649">_xlfn.POISSON.DIST(0,K1351,FALSE) * _xlfn.POISSON.DIST(4,L1351,FALSE)</f>
        <v>9.4337779932358054E-4</v>
      </c>
      <c r="AI1351" s="5">
        <f t="shared" ref="AI1351:AI1398" si="1650">_xlfn.POISSON.DIST(1,K1351,FALSE) * _xlfn.POISSON.DIST(4,L1351,FALSE)</f>
        <v>9.7182135358188891E-4</v>
      </c>
      <c r="AJ1351" s="5">
        <f t="shared" ref="AJ1351:AJ1398" si="1651">_xlfn.POISSON.DIST(2,K1351,FALSE) * _xlfn.POISSON.DIST(4,L1351,FALSE)</f>
        <v>5.0056125125846364E-4</v>
      </c>
      <c r="AK1351" s="5">
        <f t="shared" ref="AK1351:AK1398" si="1652">_xlfn.POISSON.DIST(3,K1351,FALSE) * _xlfn.POISSON.DIST(4,L1351,FALSE)</f>
        <v>1.7188451720948642E-4</v>
      </c>
      <c r="AL1351" s="5">
        <f t="shared" ref="AL1351:AL1398" si="1653">_xlfn.POISSON.DIST(5,K1351,FALSE) * _xlfn.POISSON.DIST(5,L1351,FALSE)</f>
        <v>1.0582838005604455E-6</v>
      </c>
      <c r="AM1351" s="5">
        <f t="shared" ref="AM1351:AM1398" si="1654">_xlfn.POISSON.DIST(5,K1351,FALSE) * _xlfn.POISSON.DIST(0,L1351,FALSE)</f>
        <v>1.9318095277296534E-3</v>
      </c>
      <c r="AN1351" s="5">
        <f t="shared" ref="AN1351:AN1398" si="1655">_xlfn.POISSON.DIST(5,K1351,FALSE) * _xlfn.POISSON.DIST(1,L1351,FALSE)</f>
        <v>1.1207999988236117E-3</v>
      </c>
      <c r="AO1351" s="5">
        <f t="shared" ref="AO1351:AO1398" si="1656">_xlfn.POISSON.DIST(5,K1351,FALSE) * _xlfn.POISSON.DIST(2,L1351,FALSE)</f>
        <v>3.2513366854529906E-4</v>
      </c>
      <c r="AP1351" s="5">
        <f t="shared" ref="AP1351:AP1398" si="1657">_xlfn.POISSON.DIST(5,K1351,FALSE) * _xlfn.POISSON.DIST(3,L1351,FALSE)</f>
        <v>6.2878838051795932E-5</v>
      </c>
      <c r="AQ1351" s="5">
        <f t="shared" ref="AQ1351:AQ1398" si="1658">_xlfn.POISSON.DIST(5,K1351,FALSE) * _xlfn.POISSON.DIST(4,L1351,FALSE)</f>
        <v>9.1202834185867892E-6</v>
      </c>
      <c r="AR1351" s="5">
        <f t="shared" ref="AR1351:AR1398" si="1659">_xlfn.POISSON.DIST(0,K1351,FALSE) * _xlfn.POISSON.DIST(5,L1351,FALSE)</f>
        <v>1.0946605461820248E-4</v>
      </c>
      <c r="AS1351" s="5">
        <f t="shared" ref="AS1351:AS1398" si="1660">_xlfn.POISSON.DIST(1,K1351,FALSE) * _xlfn.POISSON.DIST(5,L1351,FALSE)</f>
        <v>1.1276653896944364E-4</v>
      </c>
      <c r="AT1351" s="5">
        <f t="shared" ref="AT1351:AT1398" si="1661">_xlfn.POISSON.DIST(2,K1351,FALSE) * _xlfn.POISSON.DIST(5,L1351,FALSE)</f>
        <v>5.8083267710246542E-5</v>
      </c>
      <c r="AU1351" s="5">
        <f t="shared" ref="AU1351:AU1398" si="1662">_xlfn.POISSON.DIST(3,K1351,FALSE) * _xlfn.POISSON.DIST(5,L1351,FALSE)</f>
        <v>1.9944840722739169E-5</v>
      </c>
      <c r="AV1351" s="5">
        <f t="shared" ref="AV1351:AV1398" si="1663">_xlfn.POISSON.DIST(4,K1351,FALSE) * _xlfn.POISSON.DIST(5,L1351,FALSE)</f>
        <v>5.136548189401265E-6</v>
      </c>
      <c r="AW1351" s="5">
        <f t="shared" ref="AW1351:AW1398" si="1664">_xlfn.POISSON.DIST(6,K1351,FALSE) * _xlfn.POISSON.DIST(6,L1351,FALSE)</f>
        <v>1.7569696173184876E-8</v>
      </c>
      <c r="AX1351" s="5">
        <f t="shared" ref="AX1351:AX1398" si="1665">_xlfn.POISSON.DIST(6,K1351,FALSE) * _xlfn.POISSON.DIST(0,L1351,FALSE)</f>
        <v>3.3167584104811676E-4</v>
      </c>
      <c r="AY1351" s="5">
        <f t="shared" ref="AY1351:AY1398" si="1666">_xlfn.POISSON.DIST(6,K1351,FALSE) * _xlfn.POISSON.DIST(1,L1351,FALSE)</f>
        <v>1.9243216110101567E-4</v>
      </c>
      <c r="AZ1351" s="5">
        <f t="shared" ref="AZ1351:AZ1398" si="1667">_xlfn.POISSON.DIST(6,K1351,FALSE) * _xlfn.POISSON.DIST(2,L1351,FALSE)</f>
        <v>5.5822782432675313E-5</v>
      </c>
      <c r="BA1351" s="5">
        <f t="shared" ref="BA1351:BA1398" si="1668">_xlfn.POISSON.DIST(6,K1351,FALSE) * _xlfn.POISSON.DIST(3,L1351,FALSE)</f>
        <v>1.0795780430520966E-5</v>
      </c>
      <c r="BB1351" s="5">
        <f t="shared" ref="BB1351:BB1398" si="1669">_xlfn.POISSON.DIST(6,K1351,FALSE) * _xlfn.POISSON.DIST(4,L1351,FALSE)</f>
        <v>1.5658778104340609E-6</v>
      </c>
      <c r="BC1351" s="5">
        <f t="shared" ref="BC1351:BC1398" si="1670">_xlfn.POISSON.DIST(6,K1351,FALSE) * _xlfn.POISSON.DIST(5,L1351,FALSE)</f>
        <v>1.816986429459234E-7</v>
      </c>
      <c r="BD1351" s="5">
        <f t="shared" ref="BD1351:BD1398" si="1671">_xlfn.POISSON.DIST(0,K1351,FALSE) * _xlfn.POISSON.DIST(6,L1351,FALSE)</f>
        <v>1.0585028538113414E-5</v>
      </c>
      <c r="BE1351" s="5">
        <f t="shared" ref="BE1351:BE1398" si="1672">_xlfn.POISSON.DIST(1,K1351,FALSE) * _xlfn.POISSON.DIST(6,L1351,FALSE)</f>
        <v>1.0904175155476521E-5</v>
      </c>
      <c r="BF1351" s="5">
        <f t="shared" ref="BF1351:BF1398" si="1673">_xlfn.POISSON.DIST(2,K1351,FALSE) * _xlfn.POISSON.DIST(6,L1351,FALSE)</f>
        <v>5.616472142384195E-6</v>
      </c>
      <c r="BG1351" s="5">
        <f t="shared" ref="BG1351:BG1398" si="1674">_xlfn.POISSON.DIST(3,K1351,FALSE) * _xlfn.POISSON.DIST(6,L1351,FALSE)</f>
        <v>1.9286043420004222E-6</v>
      </c>
      <c r="BH1351" s="5">
        <f t="shared" ref="BH1351:BH1398" si="1675">_xlfn.POISSON.DIST(4,K1351,FALSE) * _xlfn.POISSON.DIST(6,L1351,FALSE)</f>
        <v>4.9668830544630058E-7</v>
      </c>
      <c r="BI1351" s="5">
        <f t="shared" ref="BI1351:BI1398" si="1676">_xlfn.POISSON.DIST(5,K1351,FALSE) * _xlfn.POISSON.DIST(6,L1351,FALSE)</f>
        <v>1.023327667140817E-7</v>
      </c>
      <c r="BJ1351" s="8">
        <f t="shared" ref="BJ1351:BJ1398" si="1677">SUM(N1351,Q1351,T1351,W1351,X1351,Y1351,AD1351,AE1351,AF1351,AG1351,AM1351,AN1351,AO1351,AP1351,AQ1351,AX1351,AY1351,AZ1351,BA1351,BB1351,BC1351)</f>
        <v>0.4577867426285771</v>
      </c>
      <c r="BK1351" s="8">
        <f t="shared" ref="BK1351:BK1398" si="1678">SUM(M1351,P1351,S1351,V1351,AC1351,AL1351,AY1351)</f>
        <v>0.33851680686143121</v>
      </c>
      <c r="BL1351" s="8">
        <f t="shared" ref="BL1351:BL1398" si="1679">SUM(O1351,R1351,U1351,AA1351,AB1351,AH1351,AI1351,AJ1351,AK1351,AR1351,AS1351,AT1351,AU1351,AV1351,BD1351,BE1351,BF1351,BG1351,BH1351,BI1351)</f>
        <v>0.19728234489918176</v>
      </c>
      <c r="BM1351" s="8">
        <f t="shared" ref="BM1351:BM1398" si="1680">SUM(S1351:BI1351)</f>
        <v>0.21921254324237541</v>
      </c>
      <c r="BN1351" s="8">
        <f t="shared" ref="BN1351:BN1398" si="1681">SUM(M1351:R1351)</f>
        <v>0.78068495590906695</v>
      </c>
    </row>
    <row r="1352" spans="1:66" x14ac:dyDescent="0.25">
      <c r="A1352" t="s">
        <v>70</v>
      </c>
      <c r="B1352" t="s">
        <v>86</v>
      </c>
      <c r="C1352" t="s">
        <v>109</v>
      </c>
      <c r="D1352" t="s">
        <v>534</v>
      </c>
      <c r="E1352">
        <f>VLOOKUP(A1352,home!$A$2:$E$405,3,FALSE)</f>
        <v>1.359</v>
      </c>
      <c r="F1352">
        <f>VLOOKUP(B1352,home!$B$2:$E$405,3,FALSE)</f>
        <v>0.85850000000000004</v>
      </c>
      <c r="G1352">
        <f>VLOOKUP(C1352,away!$B$2:$E$405,4,FALSE)</f>
        <v>0.55189999999999995</v>
      </c>
      <c r="H1352">
        <f>VLOOKUP(A1352,away!$A$2:$E$405,3,FALSE)</f>
        <v>1.0342</v>
      </c>
      <c r="I1352">
        <f>VLOOKUP(C1352,away!$B$2:$E$405,3,FALSE)</f>
        <v>1.4503999999999999</v>
      </c>
      <c r="J1352">
        <f>VLOOKUP(B1352,home!$B$2:$E$405,4,FALSE)</f>
        <v>1.1281000000000001</v>
      </c>
      <c r="K1352" s="3">
        <f t="shared" si="1626"/>
        <v>0.64390255784999995</v>
      </c>
      <c r="L1352" s="3">
        <f t="shared" si="1627"/>
        <v>1.6921541514080001</v>
      </c>
      <c r="M1352" s="5">
        <f t="shared" si="1628"/>
        <v>9.6708236025229599E-2</v>
      </c>
      <c r="N1352" s="5">
        <f t="shared" si="1629"/>
        <v>6.2270680541806851E-2</v>
      </c>
      <c r="O1352" s="5">
        <f t="shared" si="1630"/>
        <v>0.16364524306543696</v>
      </c>
      <c r="P1352" s="5">
        <f t="shared" si="1631"/>
        <v>0.10537159058981982</v>
      </c>
      <c r="Q1352" s="5">
        <f t="shared" si="1632"/>
        <v>2.0048125239964826E-2</v>
      </c>
      <c r="R1352" s="5">
        <f t="shared" si="1633"/>
        <v>0.1384564887056752</v>
      </c>
      <c r="S1352" s="5">
        <f t="shared" si="1634"/>
        <v>2.8702757282564776E-2</v>
      </c>
      <c r="T1352" s="5">
        <f t="shared" si="1635"/>
        <v>3.392451835275398E-2</v>
      </c>
      <c r="U1352" s="5">
        <f t="shared" si="1636"/>
        <v>8.9152487228513905E-2</v>
      </c>
      <c r="V1352" s="5">
        <f t="shared" si="1637"/>
        <v>3.4748909750312788E-3</v>
      </c>
      <c r="W1352" s="5">
        <f t="shared" si="1638"/>
        <v>4.3030130407034984E-3</v>
      </c>
      <c r="X1352" s="5">
        <f t="shared" si="1639"/>
        <v>7.2813613803891864E-3</v>
      </c>
      <c r="Y1352" s="5">
        <f t="shared" si="1640"/>
        <v>6.1605929438637245E-3</v>
      </c>
      <c r="Z1352" s="5">
        <f t="shared" si="1641"/>
        <v>7.8096574050894416E-2</v>
      </c>
      <c r="AA1352" s="5">
        <f t="shared" si="1642"/>
        <v>5.0286583790692847E-2</v>
      </c>
      <c r="AB1352" s="5">
        <f t="shared" si="1643"/>
        <v>1.6189829964182736E-2</v>
      </c>
      <c r="AC1352" s="5">
        <f t="shared" si="1644"/>
        <v>2.3663625005897369E-4</v>
      </c>
      <c r="AD1352" s="5">
        <f t="shared" si="1645"/>
        <v>6.9268027584272202E-4</v>
      </c>
      <c r="AE1352" s="5">
        <f t="shared" si="1646"/>
        <v>1.1721218043657007E-3</v>
      </c>
      <c r="AF1352" s="5">
        <f t="shared" si="1647"/>
        <v>9.9170538860662827E-4</v>
      </c>
      <c r="AG1352" s="5">
        <f t="shared" si="1648"/>
        <v>5.5937279676813014E-4</v>
      </c>
      <c r="AH1352" s="5">
        <f t="shared" si="1649"/>
        <v>3.3037860497740816E-2</v>
      </c>
      <c r="AI1352" s="5">
        <f t="shared" si="1650"/>
        <v>2.1273162880386786E-2</v>
      </c>
      <c r="AJ1352" s="5">
        <f t="shared" si="1651"/>
        <v>6.8489219961203615E-3</v>
      </c>
      <c r="AK1352" s="5">
        <f t="shared" si="1652"/>
        <v>1.4700127972723427E-3</v>
      </c>
      <c r="AL1352" s="5">
        <f t="shared" si="1653"/>
        <v>1.0313387601618259E-5</v>
      </c>
      <c r="AM1352" s="5">
        <f t="shared" si="1654"/>
        <v>8.9203720277474444E-5</v>
      </c>
      <c r="AN1352" s="5">
        <f t="shared" si="1655"/>
        <v>1.5094644558856637E-4</v>
      </c>
      <c r="AO1352" s="5">
        <f t="shared" si="1656"/>
        <v>1.2771232727148721E-4</v>
      </c>
      <c r="AP1352" s="5">
        <f t="shared" si="1657"/>
        <v>7.2036314926141425E-5</v>
      </c>
      <c r="AQ1352" s="5">
        <f t="shared" si="1658"/>
        <v>3.0474137338601073E-5</v>
      </c>
      <c r="AR1352" s="5">
        <f t="shared" si="1659"/>
        <v>1.1181030558978088E-2</v>
      </c>
      <c r="AS1352" s="5">
        <f t="shared" si="1660"/>
        <v>7.1994941763250057E-3</v>
      </c>
      <c r="AT1352" s="5">
        <f t="shared" si="1661"/>
        <v>2.3178863576809247E-3</v>
      </c>
      <c r="AU1352" s="5">
        <f t="shared" si="1662"/>
        <v>4.9749765150545588E-4</v>
      </c>
      <c r="AV1352" s="5">
        <f t="shared" si="1663"/>
        <v>8.0085002582182708E-5</v>
      </c>
      <c r="AW1352" s="5">
        <f t="shared" si="1664"/>
        <v>3.1214681873640239E-7</v>
      </c>
      <c r="AX1352" s="5">
        <f t="shared" si="1665"/>
        <v>9.5730839427336164E-6</v>
      </c>
      <c r="AY1352" s="5">
        <f t="shared" si="1666"/>
        <v>1.6199133735473954E-5</v>
      </c>
      <c r="AZ1352" s="5">
        <f t="shared" si="1667"/>
        <v>1.3705715699847819E-5</v>
      </c>
      <c r="BA1352" s="5">
        <f t="shared" si="1668"/>
        <v>7.7307279065050982E-6</v>
      </c>
      <c r="BB1352" s="5">
        <f t="shared" si="1669"/>
        <v>3.27039583009957E-6</v>
      </c>
      <c r="BC1352" s="5">
        <f t="shared" si="1670"/>
        <v>1.1068027761300787E-6</v>
      </c>
      <c r="BD1352" s="5">
        <f t="shared" si="1671"/>
        <v>3.1533378795657509E-3</v>
      </c>
      <c r="BE1352" s="5">
        <f t="shared" si="1672"/>
        <v>2.0304423264176823E-3</v>
      </c>
      <c r="BF1352" s="5">
        <f t="shared" si="1673"/>
        <v>6.5370350377362508E-4</v>
      </c>
      <c r="BG1352" s="5">
        <f t="shared" si="1674"/>
        <v>1.4030711938511477E-4</v>
      </c>
      <c r="BH1352" s="5">
        <f t="shared" si="1675"/>
        <v>2.2586028264160174E-5</v>
      </c>
      <c r="BI1352" s="5">
        <f t="shared" si="1676"/>
        <v>2.9086402741930259E-6</v>
      </c>
      <c r="BJ1352" s="8">
        <f t="shared" si="1677"/>
        <v>0.13792613057035827</v>
      </c>
      <c r="BK1352" s="8">
        <f t="shared" si="1678"/>
        <v>0.23452062364404155</v>
      </c>
      <c r="BL1352" s="8">
        <f t="shared" si="1679"/>
        <v>0.5476398701707742</v>
      </c>
      <c r="BM1352" s="8">
        <f t="shared" si="1680"/>
        <v>0.41166694728121833</v>
      </c>
      <c r="BN1352" s="8">
        <f t="shared" si="1681"/>
        <v>0.58650036416793316</v>
      </c>
    </row>
    <row r="1353" spans="1:66" x14ac:dyDescent="0.25">
      <c r="A1353" t="s">
        <v>70</v>
      </c>
      <c r="B1353" t="s">
        <v>100</v>
      </c>
      <c r="C1353" t="s">
        <v>74</v>
      </c>
      <c r="D1353" t="s">
        <v>534</v>
      </c>
      <c r="E1353">
        <f>VLOOKUP(A1353,home!$A$2:$E$405,3,FALSE)</f>
        <v>1.359</v>
      </c>
      <c r="F1353">
        <f>VLOOKUP(B1353,home!$B$2:$E$405,3,FALSE)</f>
        <v>1.0302</v>
      </c>
      <c r="G1353">
        <f>VLOOKUP(C1353,away!$B$2:$E$405,4,FALSE)</f>
        <v>0.85850000000000004</v>
      </c>
      <c r="H1353">
        <f>VLOOKUP(A1353,away!$A$2:$E$405,3,FALSE)</f>
        <v>1.0342</v>
      </c>
      <c r="I1353">
        <f>VLOOKUP(C1353,away!$B$2:$E$405,3,FALSE)</f>
        <v>0.96689999999999998</v>
      </c>
      <c r="J1353">
        <f>VLOOKUP(B1353,home!$B$2:$E$405,4,FALSE)</f>
        <v>1.7404999999999999</v>
      </c>
      <c r="K1353" s="3">
        <f t="shared" si="1626"/>
        <v>1.2019358853</v>
      </c>
      <c r="L1353" s="3">
        <f t="shared" si="1627"/>
        <v>1.7404442691899999</v>
      </c>
      <c r="M1353" s="5">
        <f t="shared" si="1628"/>
        <v>5.2740049763746875E-2</v>
      </c>
      <c r="N1353" s="5">
        <f t="shared" si="1629"/>
        <v>6.3390158403555164E-2</v>
      </c>
      <c r="O1353" s="5">
        <f t="shared" si="1630"/>
        <v>9.179111736810866E-2</v>
      </c>
      <c r="P1353" s="5">
        <f t="shared" si="1631"/>
        <v>0.1103270379165139</v>
      </c>
      <c r="Q1353" s="5">
        <f t="shared" si="1632"/>
        <v>3.8095453080042155E-2</v>
      </c>
      <c r="R1353" s="5">
        <f t="shared" si="1633"/>
        <v>7.9878662092935704E-2</v>
      </c>
      <c r="S1353" s="5">
        <f t="shared" si="1634"/>
        <v>5.7698349498898634E-2</v>
      </c>
      <c r="T1353" s="5">
        <f t="shared" si="1635"/>
        <v>6.6303012995355889E-2</v>
      </c>
      <c r="U1353" s="5">
        <f t="shared" si="1636"/>
        <v>9.6009030439252227E-2</v>
      </c>
      <c r="V1353" s="5">
        <f t="shared" si="1637"/>
        <v>1.3411035238770899E-2</v>
      </c>
      <c r="W1353" s="5">
        <f t="shared" si="1638"/>
        <v>1.5262764041221691E-2</v>
      </c>
      <c r="X1353" s="5">
        <f t="shared" si="1639"/>
        <v>2.6563990207543495E-2</v>
      </c>
      <c r="Y1353" s="5">
        <f t="shared" si="1640"/>
        <v>2.3116572261769178E-2</v>
      </c>
      <c r="Z1353" s="5">
        <f t="shared" si="1641"/>
        <v>4.6341453223404827E-2</v>
      </c>
      <c r="AA1353" s="5">
        <f t="shared" si="1642"/>
        <v>5.5699455606161616E-2</v>
      </c>
      <c r="AB1353" s="5">
        <f t="shared" si="1643"/>
        <v>3.3473587242359958E-2</v>
      </c>
      <c r="AC1353" s="5">
        <f t="shared" si="1644"/>
        <v>1.7534110698553106E-3</v>
      </c>
      <c r="AD1353" s="5">
        <f t="shared" si="1645"/>
        <v>4.5862159525026968E-3</v>
      </c>
      <c r="AE1353" s="5">
        <f t="shared" si="1646"/>
        <v>7.9820532718010758E-3</v>
      </c>
      <c r="AF1353" s="5">
        <f t="shared" si="1647"/>
        <v>6.9461594366377359E-3</v>
      </c>
      <c r="AG1353" s="5">
        <f t="shared" si="1648"/>
        <v>4.029801128125397E-3</v>
      </c>
      <c r="AH1353" s="5">
        <f t="shared" si="1649"/>
        <v>2.0163679172152841E-2</v>
      </c>
      <c r="AI1353" s="5">
        <f t="shared" si="1650"/>
        <v>2.4235449576686698E-2</v>
      </c>
      <c r="AJ1353" s="5">
        <f t="shared" si="1651"/>
        <v>1.4564728271299216E-2</v>
      </c>
      <c r="AK1353" s="5">
        <f t="shared" si="1652"/>
        <v>5.8352898563059875E-3</v>
      </c>
      <c r="AL1353" s="5">
        <f t="shared" si="1653"/>
        <v>1.4671859465717604E-4</v>
      </c>
      <c r="AM1353" s="5">
        <f t="shared" si="1654"/>
        <v>1.1024675062096623E-3</v>
      </c>
      <c r="AN1353" s="5">
        <f t="shared" si="1655"/>
        <v>1.9187832531507973E-3</v>
      </c>
      <c r="AO1353" s="5">
        <f t="shared" si="1656"/>
        <v>1.6697676583820251E-3</v>
      </c>
      <c r="AP1353" s="5">
        <f t="shared" si="1657"/>
        <v>9.6871251730326743E-4</v>
      </c>
      <c r="AQ1353" s="5">
        <f t="shared" si="1658"/>
        <v>4.2149753730827253E-4</v>
      </c>
      <c r="AR1353" s="5">
        <f t="shared" si="1659"/>
        <v>7.0187519721918255E-3</v>
      </c>
      <c r="AS1353" s="5">
        <f t="shared" si="1660"/>
        <v>8.4360898653975027E-3</v>
      </c>
      <c r="AT1353" s="5">
        <f t="shared" si="1661"/>
        <v>5.0698195704184526E-3</v>
      </c>
      <c r="AU1353" s="5">
        <f t="shared" si="1662"/>
        <v>2.031199357894056E-3</v>
      </c>
      <c r="AV1353" s="5">
        <f t="shared" si="1663"/>
        <v>6.1034284961279553E-4</v>
      </c>
      <c r="AW1353" s="5">
        <f t="shared" si="1664"/>
        <v>8.5255828815687786E-6</v>
      </c>
      <c r="AX1353" s="5">
        <f t="shared" si="1665"/>
        <v>2.2084920968176543E-4</v>
      </c>
      <c r="AY1353" s="5">
        <f t="shared" si="1666"/>
        <v>3.8437574134576923E-4</v>
      </c>
      <c r="AZ1353" s="5">
        <f t="shared" si="1667"/>
        <v>3.3449227812045091E-4</v>
      </c>
      <c r="BA1353" s="5">
        <f t="shared" si="1668"/>
        <v>1.9405505618101554E-4</v>
      </c>
      <c r="BB1353" s="5">
        <f t="shared" si="1669"/>
        <v>8.4435502609397976E-5</v>
      </c>
      <c r="BC1353" s="5">
        <f t="shared" si="1670"/>
        <v>2.9391057326540762E-5</v>
      </c>
      <c r="BD1353" s="5">
        <f t="shared" si="1671"/>
        <v>2.0359577744778804E-3</v>
      </c>
      <c r="BE1353" s="5">
        <f t="shared" si="1672"/>
        <v>2.4470907101004891E-3</v>
      </c>
      <c r="BF1353" s="5">
        <f t="shared" si="1673"/>
        <v>1.4706230695270184E-3</v>
      </c>
      <c r="BG1353" s="5">
        <f t="shared" si="1674"/>
        <v>5.8919821367152002E-4</v>
      </c>
      <c r="BH1353" s="5">
        <f t="shared" si="1675"/>
        <v>1.7704461914161415E-4</v>
      </c>
      <c r="BI1353" s="5">
        <f t="shared" si="1676"/>
        <v>4.2559256209115464E-5</v>
      </c>
      <c r="BJ1353" s="8">
        <f t="shared" si="1677"/>
        <v>0.26360500809617338</v>
      </c>
      <c r="BK1353" s="8">
        <f t="shared" si="1678"/>
        <v>0.23646097782378855</v>
      </c>
      <c r="BL1353" s="8">
        <f t="shared" si="1679"/>
        <v>0.45157967688390516</v>
      </c>
      <c r="BM1353" s="8">
        <f t="shared" si="1680"/>
        <v>0.56138878724390517</v>
      </c>
      <c r="BN1353" s="8">
        <f t="shared" si="1681"/>
        <v>0.43622247862490243</v>
      </c>
    </row>
    <row r="1354" spans="1:66" x14ac:dyDescent="0.25">
      <c r="A1354" t="s">
        <v>70</v>
      </c>
      <c r="B1354" t="s">
        <v>71</v>
      </c>
      <c r="C1354" t="s">
        <v>79</v>
      </c>
      <c r="D1354" t="s">
        <v>534</v>
      </c>
      <c r="E1354">
        <f>VLOOKUP(A1354,home!$A$2:$E$405,3,FALSE)</f>
        <v>1.359</v>
      </c>
      <c r="F1354">
        <f>VLOOKUP(B1354,home!$B$2:$E$405,3,FALSE)</f>
        <v>0.98109999999999997</v>
      </c>
      <c r="G1354">
        <f>VLOOKUP(C1354,away!$B$2:$E$405,4,FALSE)</f>
        <v>1.1037999999999999</v>
      </c>
      <c r="H1354">
        <f>VLOOKUP(A1354,away!$A$2:$E$405,3,FALSE)</f>
        <v>1.0342</v>
      </c>
      <c r="I1354">
        <f>VLOOKUP(C1354,away!$B$2:$E$405,3,FALSE)</f>
        <v>0.64459999999999995</v>
      </c>
      <c r="J1354">
        <f>VLOOKUP(B1354,home!$B$2:$E$405,4,FALSE)</f>
        <v>1.1281000000000001</v>
      </c>
      <c r="K1354" s="3">
        <f t="shared" si="1626"/>
        <v>1.4717129866199998</v>
      </c>
      <c r="L1354" s="3">
        <f t="shared" si="1627"/>
        <v>0.75204258549200009</v>
      </c>
      <c r="M1354" s="5">
        <f t="shared" si="1628"/>
        <v>0.10820198445572705</v>
      </c>
      <c r="N1354" s="5">
        <f t="shared" si="1629"/>
        <v>0.15924226570154887</v>
      </c>
      <c r="O1354" s="5">
        <f t="shared" si="1630"/>
        <v>8.1372500145450166E-2</v>
      </c>
      <c r="P1354" s="5">
        <f t="shared" si="1631"/>
        <v>0.11975696521779686</v>
      </c>
      <c r="Q1354" s="5">
        <f t="shared" si="1632"/>
        <v>0.11717945522588105</v>
      </c>
      <c r="R1354" s="5">
        <f t="shared" si="1633"/>
        <v>3.0597792698666252E-2</v>
      </c>
      <c r="S1354" s="5">
        <f t="shared" si="1634"/>
        <v>3.313647801913653E-2</v>
      </c>
      <c r="T1354" s="5">
        <f t="shared" si="1635"/>
        <v>8.812394047461565E-2</v>
      </c>
      <c r="U1354" s="5">
        <f t="shared" si="1636"/>
        <v>4.5031168876533738E-2</v>
      </c>
      <c r="V1354" s="5">
        <f t="shared" si="1637"/>
        <v>4.0750167029841005E-3</v>
      </c>
      <c r="W1354" s="5">
        <f t="shared" si="1638"/>
        <v>5.7484842006995301E-2</v>
      </c>
      <c r="X1354" s="5">
        <f t="shared" si="1639"/>
        <v>4.3231049209539886E-2</v>
      </c>
      <c r="Y1354" s="5">
        <f t="shared" si="1640"/>
        <v>1.625579501053713E-2</v>
      </c>
      <c r="Z1354" s="5">
        <f t="shared" si="1641"/>
        <v>7.6702810438177386E-3</v>
      </c>
      <c r="AA1354" s="5">
        <f t="shared" si="1642"/>
        <v>1.1288452223211775E-2</v>
      </c>
      <c r="AB1354" s="5">
        <f t="shared" si="1643"/>
        <v>8.3066808678700903E-3</v>
      </c>
      <c r="AC1354" s="5">
        <f t="shared" si="1644"/>
        <v>2.8188694736976349E-4</v>
      </c>
      <c r="AD1354" s="5">
        <f t="shared" si="1645"/>
        <v>2.1150297128873469E-2</v>
      </c>
      <c r="AE1354" s="5">
        <f t="shared" si="1646"/>
        <v>1.5905924136722031E-2</v>
      </c>
      <c r="AF1354" s="5">
        <f t="shared" si="1647"/>
        <v>5.9809661562100231E-3</v>
      </c>
      <c r="AG1354" s="5">
        <f t="shared" si="1648"/>
        <v>1.4993137506187787E-3</v>
      </c>
      <c r="AH1354" s="5">
        <f t="shared" si="1649"/>
        <v>1.442094496910742E-3</v>
      </c>
      <c r="AI1354" s="5">
        <f t="shared" si="1650"/>
        <v>2.1223491990367744E-3</v>
      </c>
      <c r="AJ1354" s="5">
        <f t="shared" si="1651"/>
        <v>1.5617444391824882E-3</v>
      </c>
      <c r="AK1354" s="5">
        <f t="shared" si="1652"/>
        <v>7.6614652430881196E-4</v>
      </c>
      <c r="AL1354" s="5">
        <f t="shared" si="1653"/>
        <v>1.247959564561384E-5</v>
      </c>
      <c r="AM1354" s="5">
        <f t="shared" si="1654"/>
        <v>6.2254333910869535E-3</v>
      </c>
      <c r="AN1354" s="5">
        <f t="shared" si="1655"/>
        <v>4.6817910232412625E-3</v>
      </c>
      <c r="AO1354" s="5">
        <f t="shared" si="1656"/>
        <v>1.7604531129257978E-3</v>
      </c>
      <c r="AP1354" s="5">
        <f t="shared" si="1657"/>
        <v>4.4131190356071909E-4</v>
      </c>
      <c r="AQ1354" s="5">
        <f t="shared" si="1658"/>
        <v>8.2971336240549823E-5</v>
      </c>
      <c r="AR1354" s="5">
        <f t="shared" si="1659"/>
        <v>2.1690329479610797E-4</v>
      </c>
      <c r="AS1354" s="5">
        <f t="shared" si="1660"/>
        <v>3.1921939579209835E-4</v>
      </c>
      <c r="AT1354" s="5">
        <f t="shared" si="1661"/>
        <v>2.3489966518411051E-4</v>
      </c>
      <c r="AU1354" s="5">
        <f t="shared" si="1662"/>
        <v>1.1523496260138173E-4</v>
      </c>
      <c r="AV1354" s="5">
        <f t="shared" si="1663"/>
        <v>4.2398197743280873E-5</v>
      </c>
      <c r="AW1354" s="5">
        <f t="shared" si="1664"/>
        <v>3.8367505949934665E-7</v>
      </c>
      <c r="AX1354" s="5">
        <f t="shared" si="1665"/>
        <v>1.5270085281667417E-3</v>
      </c>
      <c r="AY1354" s="5">
        <f t="shared" si="1666"/>
        <v>1.1483754415908501E-3</v>
      </c>
      <c r="AZ1354" s="5">
        <f t="shared" si="1667"/>
        <v>4.3181361810475013E-4</v>
      </c>
      <c r="BA1354" s="5">
        <f t="shared" si="1668"/>
        <v>1.0824740993671716E-4</v>
      </c>
      <c r="BB1354" s="5">
        <f t="shared" si="1669"/>
        <v>2.0351665510405294E-5</v>
      </c>
      <c r="BC1354" s="5">
        <f t="shared" si="1670"/>
        <v>3.0610638299027137E-6</v>
      </c>
      <c r="BD1354" s="5">
        <f t="shared" si="1671"/>
        <v>2.7186752436699743E-5</v>
      </c>
      <c r="BE1354" s="5">
        <f t="shared" si="1672"/>
        <v>4.0011096625113943E-5</v>
      </c>
      <c r="BF1354" s="5">
        <f t="shared" si="1673"/>
        <v>2.9442425256043924E-5</v>
      </c>
      <c r="BG1354" s="5">
        <f t="shared" si="1674"/>
        <v>1.4443599868969502E-5</v>
      </c>
      <c r="BH1354" s="5">
        <f t="shared" si="1675"/>
        <v>5.3142083751763365E-6</v>
      </c>
      <c r="BI1354" s="5">
        <f t="shared" si="1676"/>
        <v>1.5641978958703557E-6</v>
      </c>
      <c r="BJ1354" s="8">
        <f t="shared" si="1677"/>
        <v>0.54248466729573674</v>
      </c>
      <c r="BK1354" s="8">
        <f t="shared" si="1678"/>
        <v>0.26661318638025078</v>
      </c>
      <c r="BL1354" s="8">
        <f t="shared" si="1679"/>
        <v>0.18353554726774574</v>
      </c>
      <c r="BM1354" s="8">
        <f t="shared" si="1680"/>
        <v>0.38280472677594929</v>
      </c>
      <c r="BN1354" s="8">
        <f t="shared" si="1681"/>
        <v>0.61635096344507023</v>
      </c>
    </row>
    <row r="1355" spans="1:66" x14ac:dyDescent="0.25">
      <c r="A1355" t="s">
        <v>70</v>
      </c>
      <c r="B1355" t="s">
        <v>88</v>
      </c>
      <c r="C1355" t="s">
        <v>227</v>
      </c>
      <c r="D1355" t="s">
        <v>534</v>
      </c>
      <c r="E1355">
        <f>VLOOKUP(A1355,home!$A$2:$E$405,3,FALSE)</f>
        <v>1.359</v>
      </c>
      <c r="F1355">
        <f>VLOOKUP(B1355,home!$B$2:$E$405,3,FALSE)</f>
        <v>0.73580000000000001</v>
      </c>
      <c r="G1355">
        <f>VLOOKUP(C1355,away!$B$2:$E$405,4,FALSE)</f>
        <v>0.49059999999999998</v>
      </c>
      <c r="H1355">
        <f>VLOOKUP(A1355,away!$A$2:$E$405,3,FALSE)</f>
        <v>1.0342</v>
      </c>
      <c r="I1355">
        <f>VLOOKUP(C1355,away!$B$2:$E$405,3,FALSE)</f>
        <v>1.2891999999999999</v>
      </c>
      <c r="J1355">
        <f>VLOOKUP(B1355,home!$B$2:$E$405,4,FALSE)</f>
        <v>1.2891999999999999</v>
      </c>
      <c r="K1355" s="3">
        <f t="shared" si="1626"/>
        <v>0.49057654931999994</v>
      </c>
      <c r="L1355" s="3">
        <f t="shared" si="1627"/>
        <v>1.7188782930879998</v>
      </c>
      <c r="M1355" s="5">
        <f t="shared" si="1628"/>
        <v>0.10976046896120051</v>
      </c>
      <c r="N1355" s="5">
        <f t="shared" si="1629"/>
        <v>5.38459121147307E-2</v>
      </c>
      <c r="O1355" s="5">
        <f t="shared" si="1630"/>
        <v>0.18866488753656671</v>
      </c>
      <c r="P1355" s="5">
        <f t="shared" si="1631"/>
        <v>9.2554569505534756E-2</v>
      </c>
      <c r="Q1355" s="5">
        <f t="shared" si="1632"/>
        <v>1.3207770880116283E-2</v>
      </c>
      <c r="R1355" s="5">
        <f t="shared" si="1633"/>
        <v>0.16214598992724666</v>
      </c>
      <c r="S1355" s="5">
        <f t="shared" si="1634"/>
        <v>1.9511460768683039E-2</v>
      </c>
      <c r="T1355" s="5">
        <f t="shared" si="1635"/>
        <v>2.2702550665911665E-2</v>
      </c>
      <c r="U1355" s="5">
        <f t="shared" si="1636"/>
        <v>7.9545020224584123E-2</v>
      </c>
      <c r="V1355" s="5">
        <f t="shared" si="1637"/>
        <v>1.8280967931156753E-3</v>
      </c>
      <c r="W1355" s="5">
        <f t="shared" si="1638"/>
        <v>2.1598075541922083E-3</v>
      </c>
      <c r="X1355" s="5">
        <f t="shared" si="1639"/>
        <v>3.7124463221484705E-3</v>
      </c>
      <c r="Y1355" s="5">
        <f t="shared" si="1640"/>
        <v>3.1906216986976933E-3</v>
      </c>
      <c r="Z1355" s="5">
        <f t="shared" si="1641"/>
        <v>9.2903074132403257E-2</v>
      </c>
      <c r="AA1355" s="5">
        <f t="shared" si="1642"/>
        <v>4.5576069529094536E-2</v>
      </c>
      <c r="AB1355" s="5">
        <f t="shared" si="1643"/>
        <v>1.1179275460575793E-2</v>
      </c>
      <c r="AC1355" s="5">
        <f t="shared" si="1644"/>
        <v>9.6345429109523264E-5</v>
      </c>
      <c r="AD1355" s="5">
        <f t="shared" si="1645"/>
        <v>2.6488773428272056E-4</v>
      </c>
      <c r="AE1355" s="5">
        <f t="shared" si="1646"/>
        <v>4.5530977656383037E-4</v>
      </c>
      <c r="AF1355" s="5">
        <f t="shared" si="1647"/>
        <v>3.9131104578315774E-4</v>
      </c>
      <c r="AG1355" s="5">
        <f t="shared" si="1648"/>
        <v>2.2420535414741146E-4</v>
      </c>
      <c r="AH1355" s="5">
        <f t="shared" si="1649"/>
        <v>3.9922269371833297E-2</v>
      </c>
      <c r="AI1355" s="5">
        <f t="shared" si="1650"/>
        <v>1.9584929149457499E-2</v>
      </c>
      <c r="AJ1355" s="5">
        <f t="shared" si="1651"/>
        <v>4.8039534804087706E-3</v>
      </c>
      <c r="AK1355" s="5">
        <f t="shared" si="1652"/>
        <v>7.8556897383757953E-4</v>
      </c>
      <c r="AL1355" s="5">
        <f t="shared" si="1653"/>
        <v>3.2496981106048693E-6</v>
      </c>
      <c r="AM1355" s="5">
        <f t="shared" si="1654"/>
        <v>2.5989542128322033E-5</v>
      </c>
      <c r="AN1355" s="5">
        <f t="shared" si="1655"/>
        <v>4.4672859811668832E-5</v>
      </c>
      <c r="AO1355" s="5">
        <f t="shared" si="1656"/>
        <v>3.8393604510220422E-5</v>
      </c>
      <c r="AP1355" s="5">
        <f t="shared" si="1657"/>
        <v>2.1997977795341141E-5</v>
      </c>
      <c r="AQ1355" s="5">
        <f t="shared" si="1658"/>
        <v>9.4529616310609239E-6</v>
      </c>
      <c r="AR1355" s="5">
        <f t="shared" si="1659"/>
        <v>1.3724304446811225E-2</v>
      </c>
      <c r="AS1355" s="5">
        <f t="shared" si="1660"/>
        <v>6.7328219173337809E-3</v>
      </c>
      <c r="AT1355" s="5">
        <f t="shared" si="1661"/>
        <v>1.6514822716958359E-3</v>
      </c>
      <c r="AU1355" s="5">
        <f t="shared" si="1662"/>
        <v>2.7005949137056594E-4</v>
      </c>
      <c r="AV1355" s="5">
        <f t="shared" si="1663"/>
        <v>3.3121213346921635E-5</v>
      </c>
      <c r="AW1355" s="5">
        <f t="shared" si="1664"/>
        <v>7.6118886804801292E-8</v>
      </c>
      <c r="AX1355" s="5">
        <f t="shared" si="1665"/>
        <v>2.1249766492864965E-6</v>
      </c>
      <c r="AY1355" s="5">
        <f t="shared" si="1666"/>
        <v>3.6525762357774304E-6</v>
      </c>
      <c r="AZ1355" s="5">
        <f t="shared" si="1667"/>
        <v>3.139167002763451E-6</v>
      </c>
      <c r="BA1355" s="5">
        <f t="shared" si="1668"/>
        <v>1.7986153398094046E-6</v>
      </c>
      <c r="BB1355" s="5">
        <f t="shared" si="1669"/>
        <v>7.7290021630337044E-7</v>
      </c>
      <c r="BC1355" s="5">
        <f t="shared" si="1670"/>
        <v>2.6570428090537649E-7</v>
      </c>
      <c r="BD1355" s="5">
        <f t="shared" si="1671"/>
        <v>3.9317348335591524E-3</v>
      </c>
      <c r="BE1355" s="5">
        <f t="shared" si="1672"/>
        <v>1.928816907488693E-3</v>
      </c>
      <c r="BF1355" s="5">
        <f t="shared" si="1673"/>
        <v>4.7311617137293823E-4</v>
      </c>
      <c r="BG1355" s="5">
        <f t="shared" si="1674"/>
        <v>7.7366566259875257E-5</v>
      </c>
      <c r="BH1355" s="5">
        <f t="shared" si="1675"/>
        <v>9.488555777126684E-6</v>
      </c>
      <c r="BI1355" s="5">
        <f t="shared" si="1676"/>
        <v>9.3097259023463221E-7</v>
      </c>
      <c r="BJ1355" s="8">
        <f t="shared" si="1677"/>
        <v>0.10030708403217556</v>
      </c>
      <c r="BK1355" s="8">
        <f t="shared" si="1678"/>
        <v>0.2237578437319899</v>
      </c>
      <c r="BL1355" s="8">
        <f t="shared" si="1679"/>
        <v>0.58104120700121131</v>
      </c>
      <c r="BM1355" s="8">
        <f t="shared" si="1680"/>
        <v>0.37782603351503563</v>
      </c>
      <c r="BN1355" s="8">
        <f t="shared" si="1681"/>
        <v>0.62017959892539554</v>
      </c>
    </row>
    <row r="1356" spans="1:66" x14ac:dyDescent="0.25">
      <c r="A1356" t="s">
        <v>70</v>
      </c>
      <c r="B1356" t="s">
        <v>78</v>
      </c>
      <c r="C1356" t="s">
        <v>65</v>
      </c>
      <c r="D1356" t="s">
        <v>534</v>
      </c>
      <c r="E1356">
        <f>VLOOKUP(A1356,home!$A$2:$E$405,3,FALSE)</f>
        <v>1.359</v>
      </c>
      <c r="F1356">
        <f>VLOOKUP(B1356,home!$B$2:$E$405,3,FALSE)</f>
        <v>0.1226</v>
      </c>
      <c r="G1356">
        <f>VLOOKUP(C1356,away!$B$2:$E$405,4,FALSE)</f>
        <v>0.5887</v>
      </c>
      <c r="H1356">
        <f>VLOOKUP(A1356,away!$A$2:$E$405,3,FALSE)</f>
        <v>1.0342</v>
      </c>
      <c r="I1356">
        <f>VLOOKUP(C1356,away!$B$2:$E$405,3,FALSE)</f>
        <v>1.5470999999999999</v>
      </c>
      <c r="J1356">
        <f>VLOOKUP(B1356,home!$B$2:$E$405,4,FALSE)</f>
        <v>0.64459999999999995</v>
      </c>
      <c r="K1356" s="3">
        <f t="shared" si="1626"/>
        <v>9.8085308580000002E-2</v>
      </c>
      <c r="L1356" s="3">
        <f t="shared" si="1627"/>
        <v>1.0313669745719998</v>
      </c>
      <c r="M1356" s="5">
        <f t="shared" si="1628"/>
        <v>0.32321023564208562</v>
      </c>
      <c r="N1356" s="5">
        <f t="shared" si="1629"/>
        <v>3.1702175699168493E-2</v>
      </c>
      <c r="O1356" s="5">
        <f t="shared" si="1630"/>
        <v>0.33334836288488096</v>
      </c>
      <c r="P1356" s="5">
        <f t="shared" si="1631"/>
        <v>3.2696577038201377E-2</v>
      </c>
      <c r="Q1356" s="5">
        <f t="shared" si="1632"/>
        <v>1.5547588430551596E-3</v>
      </c>
      <c r="R1356" s="5">
        <f t="shared" si="1633"/>
        <v>0.17190224625355435</v>
      </c>
      <c r="S1356" s="5">
        <f t="shared" si="1634"/>
        <v>8.2691235620310961E-4</v>
      </c>
      <c r="T1356" s="5">
        <f t="shared" si="1635"/>
        <v>1.6035269241508623E-3</v>
      </c>
      <c r="U1356" s="5">
        <f t="shared" si="1636"/>
        <v>1.6861084869375032E-2</v>
      </c>
      <c r="V1356" s="5">
        <f t="shared" si="1637"/>
        <v>9.2946738606439523E-6</v>
      </c>
      <c r="W1356" s="5">
        <f t="shared" si="1638"/>
        <v>5.0833000296183033E-5</v>
      </c>
      <c r="X1356" s="5">
        <f t="shared" si="1639"/>
        <v>5.2427477723891856E-5</v>
      </c>
      <c r="Y1356" s="5">
        <f t="shared" si="1640"/>
        <v>2.7035984542265624E-5</v>
      </c>
      <c r="Z1356" s="5">
        <f t="shared" si="1641"/>
        <v>5.9098099880219759E-2</v>
      </c>
      <c r="AA1356" s="5">
        <f t="shared" si="1642"/>
        <v>5.7966553632430176E-3</v>
      </c>
      <c r="AB1356" s="5">
        <f t="shared" si="1643"/>
        <v>2.8428336501780171E-4</v>
      </c>
      <c r="AC1356" s="5">
        <f t="shared" si="1644"/>
        <v>5.8766707087294417E-8</v>
      </c>
      <c r="AD1356" s="5">
        <f t="shared" si="1645"/>
        <v>1.2464926300245866E-6</v>
      </c>
      <c r="AE1356" s="5">
        <f t="shared" si="1646"/>
        <v>1.2855913326547528E-6</v>
      </c>
      <c r="AF1356" s="5">
        <f t="shared" si="1647"/>
        <v>6.6295822164805877E-7</v>
      </c>
      <c r="AG1356" s="5">
        <f t="shared" si="1648"/>
        <v>2.2791773844293059E-7</v>
      </c>
      <c r="AH1356" s="5">
        <f t="shared" si="1649"/>
        <v>1.5237957119104029E-2</v>
      </c>
      <c r="AI1356" s="5">
        <f t="shared" si="1650"/>
        <v>1.4946197261561267E-3</v>
      </c>
      <c r="AJ1356" s="5">
        <f t="shared" si="1651"/>
        <v>7.3300118524889399E-5</v>
      </c>
      <c r="AK1356" s="5">
        <f t="shared" si="1652"/>
        <v>2.3965549148214502E-6</v>
      </c>
      <c r="AL1356" s="5">
        <f t="shared" si="1653"/>
        <v>2.3779818256608973E-10</v>
      </c>
      <c r="AM1356" s="5">
        <f t="shared" si="1654"/>
        <v>2.4452522851731492E-8</v>
      </c>
      <c r="AN1356" s="5">
        <f t="shared" si="1655"/>
        <v>2.5219524514242994E-8</v>
      </c>
      <c r="AO1356" s="5">
        <f t="shared" si="1656"/>
        <v>1.3005292349199588E-8</v>
      </c>
      <c r="AP1356" s="5">
        <f t="shared" si="1657"/>
        <v>4.4710763412061191E-9</v>
      </c>
      <c r="AQ1356" s="5">
        <f t="shared" si="1658"/>
        <v>1.1528301197775502E-9</v>
      </c>
      <c r="AR1356" s="5">
        <f t="shared" si="1659"/>
        <v>3.1431851465176385E-3</v>
      </c>
      <c r="AS1356" s="5">
        <f t="shared" si="1660"/>
        <v>3.0830028502025519E-4</v>
      </c>
      <c r="AT1356" s="5">
        <f t="shared" si="1661"/>
        <v>1.5119864295756841E-5</v>
      </c>
      <c r="AU1356" s="5">
        <f t="shared" si="1662"/>
        <v>4.9434551837901137E-7</v>
      </c>
      <c r="AV1356" s="5">
        <f t="shared" si="1663"/>
        <v>1.2122008178836353E-8</v>
      </c>
      <c r="AW1356" s="5">
        <f t="shared" si="1664"/>
        <v>6.6822576027113321E-13</v>
      </c>
      <c r="AX1356" s="5">
        <f t="shared" si="1665"/>
        <v>3.997388749119303E-10</v>
      </c>
      <c r="AY1356" s="5">
        <f t="shared" si="1666"/>
        <v>4.1227747403673253E-10</v>
      </c>
      <c r="AZ1356" s="5">
        <f t="shared" si="1667"/>
        <v>2.1260468554072549E-10</v>
      </c>
      <c r="BA1356" s="5">
        <f t="shared" si="1668"/>
        <v>7.3091150435323166E-11</v>
      </c>
      <c r="BB1356" s="5">
        <f t="shared" si="1669"/>
        <v>1.8845949673116536E-11</v>
      </c>
      <c r="BC1356" s="5">
        <f t="shared" si="1670"/>
        <v>3.8874180194596756E-12</v>
      </c>
      <c r="BD1356" s="5">
        <f t="shared" si="1671"/>
        <v>5.4029622584725724E-4</v>
      </c>
      <c r="BE1356" s="5">
        <f t="shared" si="1672"/>
        <v>5.2995122036837609E-5</v>
      </c>
      <c r="BF1356" s="5">
        <f t="shared" si="1673"/>
        <v>2.5990214491089875E-6</v>
      </c>
      <c r="BG1356" s="5">
        <f t="shared" si="1674"/>
        <v>8.4975273613964595E-8</v>
      </c>
      <c r="BH1356" s="5">
        <f t="shared" si="1675"/>
        <v>2.0837064835239131E-9</v>
      </c>
      <c r="BI1356" s="5">
        <f t="shared" si="1676"/>
        <v>4.0876198685317982E-11</v>
      </c>
      <c r="BJ1356" s="8">
        <f t="shared" si="1677"/>
        <v>3.499425031055136E-2</v>
      </c>
      <c r="BK1356" s="8">
        <f t="shared" si="1678"/>
        <v>0.35674307912713354</v>
      </c>
      <c r="BL1356" s="8">
        <f t="shared" si="1679"/>
        <v>0.54906399548732088</v>
      </c>
      <c r="BM1356" s="8">
        <f t="shared" si="1680"/>
        <v>0.10548506803267015</v>
      </c>
      <c r="BN1356" s="8">
        <f t="shared" si="1681"/>
        <v>0.89441435636094591</v>
      </c>
    </row>
    <row r="1357" spans="1:66" x14ac:dyDescent="0.25">
      <c r="A1357" t="s">
        <v>89</v>
      </c>
      <c r="B1357" t="s">
        <v>87</v>
      </c>
      <c r="C1357" t="s">
        <v>122</v>
      </c>
      <c r="D1357" t="s">
        <v>534</v>
      </c>
      <c r="E1357">
        <f>VLOOKUP(A1357,home!$A$2:$E$405,3,FALSE)</f>
        <v>1.3980999999999999</v>
      </c>
      <c r="F1357">
        <f>VLOOKUP(B1357,home!$B$2:$E$405,3,FALSE)</f>
        <v>0.89410000000000001</v>
      </c>
      <c r="G1357">
        <f>VLOOKUP(C1357,away!$B$2:$E$405,4,FALSE)</f>
        <v>1.2517</v>
      </c>
      <c r="H1357">
        <f>VLOOKUP(A1357,away!$A$2:$E$405,3,FALSE)</f>
        <v>1.1943999999999999</v>
      </c>
      <c r="I1357">
        <f>VLOOKUP(C1357,away!$B$2:$E$405,3,FALSE)</f>
        <v>0.83720000000000006</v>
      </c>
      <c r="J1357">
        <f>VLOOKUP(B1357,home!$B$2:$E$405,4,FALSE)</f>
        <v>0.83720000000000006</v>
      </c>
      <c r="K1357" s="3">
        <f t="shared" si="1626"/>
        <v>1.5646765825570002</v>
      </c>
      <c r="L1357" s="3">
        <f t="shared" si="1627"/>
        <v>0.83715954649600011</v>
      </c>
      <c r="M1357" s="5">
        <f t="shared" si="1628"/>
        <v>9.055153624808579E-2</v>
      </c>
      <c r="N1357" s="5">
        <f t="shared" si="1629"/>
        <v>0.14168386828194118</v>
      </c>
      <c r="O1357" s="5">
        <f t="shared" si="1630"/>
        <v>7.580608301996361E-2</v>
      </c>
      <c r="P1357" s="5">
        <f t="shared" si="1631"/>
        <v>0.1186120029167089</v>
      </c>
      <c r="Q1357" s="5">
        <f t="shared" si="1632"/>
        <v>0.11084471541342196</v>
      </c>
      <c r="R1357" s="5">
        <f t="shared" si="1633"/>
        <v>3.1730893041315433E-2</v>
      </c>
      <c r="S1357" s="5">
        <f t="shared" si="1634"/>
        <v>3.8841989376549008E-2</v>
      </c>
      <c r="T1357" s="5">
        <f t="shared" si="1635"/>
        <v>9.2794711686978518E-2</v>
      </c>
      <c r="U1357" s="5">
        <f t="shared" si="1636"/>
        <v>4.9648585285367128E-2</v>
      </c>
      <c r="V1357" s="5">
        <f t="shared" si="1637"/>
        <v>5.6531664460725507E-3</v>
      </c>
      <c r="W1357" s="5">
        <f t="shared" si="1638"/>
        <v>5.7812043502525445E-2</v>
      </c>
      <c r="X1357" s="5">
        <f t="shared" si="1639"/>
        <v>4.8397904120581231E-2</v>
      </c>
      <c r="Y1357" s="5">
        <f t="shared" si="1640"/>
        <v>2.0258383732471335E-2</v>
      </c>
      <c r="Z1357" s="5">
        <f t="shared" si="1641"/>
        <v>8.8546066761269054E-3</v>
      </c>
      <c r="AA1357" s="5">
        <f t="shared" si="1642"/>
        <v>1.3854595713888645E-2</v>
      </c>
      <c r="AB1357" s="5">
        <f t="shared" si="1643"/>
        <v>1.0838980737158076E-2</v>
      </c>
      <c r="AC1357" s="5">
        <f t="shared" si="1644"/>
        <v>4.6281199550353609E-4</v>
      </c>
      <c r="AD1357" s="5">
        <f t="shared" si="1645"/>
        <v>2.2614287664542029E-2</v>
      </c>
      <c r="AE1357" s="5">
        <f t="shared" si="1646"/>
        <v>1.8931766805578093E-2</v>
      </c>
      <c r="AF1357" s="5">
        <f t="shared" si="1647"/>
        <v>7.9244546566628916E-3</v>
      </c>
      <c r="AG1357" s="5">
        <f t="shared" si="1648"/>
        <v>2.2113442888666746E-3</v>
      </c>
      <c r="AH1357" s="5">
        <f t="shared" si="1649"/>
        <v>1.8531796273467129E-3</v>
      </c>
      <c r="AI1357" s="5">
        <f t="shared" si="1650"/>
        <v>2.8996267661811101E-3</v>
      </c>
      <c r="AJ1357" s="5">
        <f t="shared" si="1651"/>
        <v>2.2684890495995331E-3</v>
      </c>
      <c r="AK1357" s="5">
        <f t="shared" si="1652"/>
        <v>1.1831505645651249E-3</v>
      </c>
      <c r="AL1357" s="5">
        <f t="shared" si="1653"/>
        <v>2.4249199973882821E-5</v>
      </c>
      <c r="AM1357" s="5">
        <f t="shared" si="1654"/>
        <v>7.0768092679833047E-3</v>
      </c>
      <c r="AN1357" s="5">
        <f t="shared" si="1655"/>
        <v>5.9244184374235937E-3</v>
      </c>
      <c r="AO1357" s="5">
        <f t="shared" si="1656"/>
        <v>2.4798417261630385E-3</v>
      </c>
      <c r="AP1357" s="5">
        <f t="shared" si="1657"/>
        <v>6.9200772495216928E-4</v>
      </c>
      <c r="AQ1357" s="5">
        <f t="shared" si="1658"/>
        <v>1.4483021829817165E-4</v>
      </c>
      <c r="AR1357" s="5">
        <f t="shared" si="1659"/>
        <v>3.1028140328104027E-4</v>
      </c>
      <c r="AS1357" s="5">
        <f t="shared" si="1660"/>
        <v>4.8549004571676847E-4</v>
      </c>
      <c r="AT1357" s="5">
        <f t="shared" si="1661"/>
        <v>3.798174527987776E-4</v>
      </c>
      <c r="AU1357" s="5">
        <f t="shared" si="1662"/>
        <v>1.9809715801356536E-4</v>
      </c>
      <c r="AV1357" s="5">
        <f t="shared" si="1663"/>
        <v>7.7489496053729847E-5</v>
      </c>
      <c r="AW1357" s="5">
        <f t="shared" si="1664"/>
        <v>8.8232326559992846E-7</v>
      </c>
      <c r="AX1357" s="5">
        <f t="shared" si="1665"/>
        <v>1.8454862901393057E-3</v>
      </c>
      <c r="AY1357" s="5">
        <f t="shared" si="1666"/>
        <v>1.5449664657176067E-3</v>
      </c>
      <c r="AZ1357" s="5">
        <f t="shared" si="1667"/>
        <v>6.4669171289583982E-4</v>
      </c>
      <c r="BA1357" s="5">
        <f t="shared" si="1668"/>
        <v>1.8046138036353429E-4</v>
      </c>
      <c r="BB1357" s="5">
        <f t="shared" si="1669"/>
        <v>3.7768741836294618E-5</v>
      </c>
      <c r="BC1357" s="5">
        <f t="shared" si="1670"/>
        <v>6.3236925574793843E-6</v>
      </c>
      <c r="BD1357" s="5">
        <f t="shared" si="1671"/>
        <v>4.329250647614968E-5</v>
      </c>
      <c r="BE1357" s="5">
        <f t="shared" si="1672"/>
        <v>6.7738771083428683E-5</v>
      </c>
      <c r="BF1357" s="5">
        <f t="shared" si="1673"/>
        <v>5.2994634422715081E-5</v>
      </c>
      <c r="BG1357" s="5">
        <f t="shared" si="1674"/>
        <v>2.7639821160797133E-5</v>
      </c>
      <c r="BH1357" s="5">
        <f t="shared" si="1675"/>
        <v>1.0811845229090676E-5</v>
      </c>
      <c r="BI1357" s="5">
        <f t="shared" si="1676"/>
        <v>3.383408208837759E-6</v>
      </c>
      <c r="BJ1357" s="8">
        <f t="shared" si="1677"/>
        <v>0.54405308581189959</v>
      </c>
      <c r="BK1357" s="8">
        <f t="shared" si="1678"/>
        <v>0.25569072264861126</v>
      </c>
      <c r="BL1357" s="8">
        <f t="shared" si="1679"/>
        <v>0.19174062034783029</v>
      </c>
      <c r="BM1357" s="8">
        <f t="shared" si="1680"/>
        <v>0.42956585242057937</v>
      </c>
      <c r="BN1357" s="8">
        <f t="shared" si="1681"/>
        <v>0.56922909892143703</v>
      </c>
    </row>
    <row r="1358" spans="1:66" x14ac:dyDescent="0.25">
      <c r="A1358" t="s">
        <v>89</v>
      </c>
      <c r="B1358" t="s">
        <v>96</v>
      </c>
      <c r="C1358" t="s">
        <v>99</v>
      </c>
      <c r="D1358" t="s">
        <v>534</v>
      </c>
      <c r="E1358">
        <f>VLOOKUP(A1358,home!$A$2:$E$405,3,FALSE)</f>
        <v>1.3980999999999999</v>
      </c>
      <c r="F1358">
        <f>VLOOKUP(B1358,home!$B$2:$E$405,3,FALSE)</f>
        <v>0</v>
      </c>
      <c r="G1358">
        <f>VLOOKUP(C1358,away!$B$2:$E$405,4,FALSE)</f>
        <v>0.53639999999999999</v>
      </c>
      <c r="H1358">
        <f>VLOOKUP(A1358,away!$A$2:$E$405,3,FALSE)</f>
        <v>1.1943999999999999</v>
      </c>
      <c r="I1358">
        <f>VLOOKUP(C1358,away!$B$2:$E$405,3,FALSE)</f>
        <v>1.6745000000000001</v>
      </c>
      <c r="J1358">
        <f>VLOOKUP(B1358,home!$B$2:$E$405,4,FALSE)</f>
        <v>1.8837999999999999</v>
      </c>
      <c r="K1358" s="3">
        <f t="shared" si="1626"/>
        <v>0</v>
      </c>
      <c r="L1358" s="3">
        <f t="shared" si="1627"/>
        <v>3.76764295064</v>
      </c>
      <c r="M1358" s="5">
        <f t="shared" si="1628"/>
        <v>2.3106462223547165E-2</v>
      </c>
      <c r="N1358" s="5">
        <f t="shared" si="1629"/>
        <v>0</v>
      </c>
      <c r="O1358" s="5">
        <f t="shared" si="1630"/>
        <v>8.7056899510776928E-2</v>
      </c>
      <c r="P1358" s="5">
        <f t="shared" si="1631"/>
        <v>0</v>
      </c>
      <c r="Q1358" s="5">
        <f t="shared" si="1632"/>
        <v>0</v>
      </c>
      <c r="R1358" s="5">
        <f t="shared" si="1633"/>
        <v>0.16399965687317683</v>
      </c>
      <c r="S1358" s="5">
        <f t="shared" si="1634"/>
        <v>0</v>
      </c>
      <c r="T1358" s="5">
        <f t="shared" si="1635"/>
        <v>0</v>
      </c>
      <c r="U1358" s="5">
        <f t="shared" si="1636"/>
        <v>0</v>
      </c>
      <c r="V1358" s="5">
        <f t="shared" si="1637"/>
        <v>0</v>
      </c>
      <c r="W1358" s="5">
        <f t="shared" si="1638"/>
        <v>0</v>
      </c>
      <c r="X1358" s="5">
        <f t="shared" si="1639"/>
        <v>0</v>
      </c>
      <c r="Y1358" s="5">
        <f t="shared" si="1640"/>
        <v>0</v>
      </c>
      <c r="Z1358" s="5">
        <f t="shared" si="1641"/>
        <v>0.20596405037520116</v>
      </c>
      <c r="AA1358" s="5">
        <f t="shared" si="1642"/>
        <v>0</v>
      </c>
      <c r="AB1358" s="5">
        <f t="shared" si="1643"/>
        <v>0</v>
      </c>
      <c r="AC1358" s="5">
        <f t="shared" si="1644"/>
        <v>0</v>
      </c>
      <c r="AD1358" s="5">
        <f t="shared" si="1645"/>
        <v>0</v>
      </c>
      <c r="AE1358" s="5">
        <f t="shared" si="1646"/>
        <v>0</v>
      </c>
      <c r="AF1358" s="5">
        <f t="shared" si="1647"/>
        <v>0</v>
      </c>
      <c r="AG1358" s="5">
        <f t="shared" si="1648"/>
        <v>0</v>
      </c>
      <c r="AH1358" s="5">
        <f t="shared" si="1649"/>
        <v>0.19399975062034711</v>
      </c>
      <c r="AI1358" s="5">
        <f t="shared" si="1650"/>
        <v>0</v>
      </c>
      <c r="AJ1358" s="5">
        <f t="shared" si="1651"/>
        <v>0</v>
      </c>
      <c r="AK1358" s="5">
        <f t="shared" si="1652"/>
        <v>0</v>
      </c>
      <c r="AL1358" s="5">
        <f t="shared" si="1653"/>
        <v>0</v>
      </c>
      <c r="AM1358" s="5">
        <f t="shared" si="1654"/>
        <v>0</v>
      </c>
      <c r="AN1358" s="5">
        <f t="shared" si="1655"/>
        <v>0</v>
      </c>
      <c r="AO1358" s="5">
        <f t="shared" si="1656"/>
        <v>0</v>
      </c>
      <c r="AP1358" s="5">
        <f t="shared" si="1657"/>
        <v>0</v>
      </c>
      <c r="AQ1358" s="5">
        <f t="shared" si="1658"/>
        <v>0</v>
      </c>
      <c r="AR1358" s="5">
        <f t="shared" si="1659"/>
        <v>0.14618435857013368</v>
      </c>
      <c r="AS1358" s="5">
        <f t="shared" si="1660"/>
        <v>0</v>
      </c>
      <c r="AT1358" s="5">
        <f t="shared" si="1661"/>
        <v>0</v>
      </c>
      <c r="AU1358" s="5">
        <f t="shared" si="1662"/>
        <v>0</v>
      </c>
      <c r="AV1358" s="5">
        <f t="shared" si="1663"/>
        <v>0</v>
      </c>
      <c r="AW1358" s="5">
        <f t="shared" si="1664"/>
        <v>0</v>
      </c>
      <c r="AX1358" s="5">
        <f t="shared" si="1665"/>
        <v>0</v>
      </c>
      <c r="AY1358" s="5">
        <f t="shared" si="1666"/>
        <v>0</v>
      </c>
      <c r="AZ1358" s="5">
        <f t="shared" si="1667"/>
        <v>0</v>
      </c>
      <c r="BA1358" s="5">
        <f t="shared" si="1668"/>
        <v>0</v>
      </c>
      <c r="BB1358" s="5">
        <f t="shared" si="1669"/>
        <v>0</v>
      </c>
      <c r="BC1358" s="5">
        <f t="shared" si="1670"/>
        <v>0</v>
      </c>
      <c r="BD1358" s="5">
        <f t="shared" si="1671"/>
        <v>9.1795078010099132E-2</v>
      </c>
      <c r="BE1358" s="5">
        <f t="shared" si="1672"/>
        <v>0</v>
      </c>
      <c r="BF1358" s="5">
        <f t="shared" si="1673"/>
        <v>0</v>
      </c>
      <c r="BG1358" s="5">
        <f t="shared" si="1674"/>
        <v>0</v>
      </c>
      <c r="BH1358" s="5">
        <f t="shared" si="1675"/>
        <v>0</v>
      </c>
      <c r="BI1358" s="5">
        <f t="shared" si="1676"/>
        <v>0</v>
      </c>
      <c r="BJ1358" s="8">
        <f t="shared" si="1677"/>
        <v>0</v>
      </c>
      <c r="BK1358" s="8">
        <f t="shared" si="1678"/>
        <v>2.3106462223547165E-2</v>
      </c>
      <c r="BL1358" s="8">
        <f t="shared" si="1679"/>
        <v>0.68303574358453367</v>
      </c>
      <c r="BM1358" s="8">
        <f t="shared" si="1680"/>
        <v>0.63794323757578109</v>
      </c>
      <c r="BN1358" s="8">
        <f t="shared" si="1681"/>
        <v>0.27416301860750092</v>
      </c>
    </row>
    <row r="1359" spans="1:66" x14ac:dyDescent="0.25">
      <c r="A1359" t="s">
        <v>89</v>
      </c>
      <c r="B1359" t="s">
        <v>95</v>
      </c>
      <c r="C1359" t="s">
        <v>121</v>
      </c>
      <c r="D1359" t="s">
        <v>534</v>
      </c>
      <c r="E1359">
        <f>VLOOKUP(A1359,home!$A$2:$E$405,3,FALSE)</f>
        <v>1.3980999999999999</v>
      </c>
      <c r="F1359">
        <f>VLOOKUP(B1359,home!$B$2:$E$405,3,FALSE)</f>
        <v>1.4305000000000001</v>
      </c>
      <c r="G1359">
        <f>VLOOKUP(C1359,away!$B$2:$E$405,4,FALSE)</f>
        <v>1.4305000000000001</v>
      </c>
      <c r="H1359">
        <f>VLOOKUP(A1359,away!$A$2:$E$405,3,FALSE)</f>
        <v>1.1943999999999999</v>
      </c>
      <c r="I1359">
        <f>VLOOKUP(C1359,away!$B$2:$E$405,3,FALSE)</f>
        <v>0.83720000000000006</v>
      </c>
      <c r="J1359">
        <f>VLOOKUP(B1359,home!$B$2:$E$405,4,FALSE)</f>
        <v>0.62790000000000001</v>
      </c>
      <c r="K1359" s="3">
        <f t="shared" si="1626"/>
        <v>2.8609743225250002</v>
      </c>
      <c r="L1359" s="3">
        <f t="shared" si="1627"/>
        <v>0.62786965987200005</v>
      </c>
      <c r="M1359" s="5">
        <f t="shared" si="1628"/>
        <v>3.0536152104537299E-2</v>
      </c>
      <c r="N1359" s="5">
        <f t="shared" si="1629"/>
        <v>8.7363147079798961E-2</v>
      </c>
      <c r="O1359" s="5">
        <f t="shared" si="1630"/>
        <v>1.9172723435675488E-2</v>
      </c>
      <c r="P1359" s="5">
        <f t="shared" si="1631"/>
        <v>5.4852669442340879E-2</v>
      </c>
      <c r="Q1359" s="5">
        <f t="shared" si="1632"/>
        <v>0.12497186026513991</v>
      </c>
      <c r="R1359" s="5">
        <f t="shared" si="1633"/>
        <v>6.0189856711887471E-3</v>
      </c>
      <c r="S1359" s="5">
        <f t="shared" si="1634"/>
        <v>2.4633222734239367E-2</v>
      </c>
      <c r="T1359" s="5">
        <f t="shared" si="1635"/>
        <v>7.8466039398244494E-2</v>
      </c>
      <c r="U1359" s="5">
        <f t="shared" si="1636"/>
        <v>1.7220163452916912E-2</v>
      </c>
      <c r="V1359" s="5">
        <f t="shared" si="1637"/>
        <v>4.9165694897390418E-3</v>
      </c>
      <c r="W1359" s="5">
        <f t="shared" si="1638"/>
        <v>0.11918042775224921</v>
      </c>
      <c r="X1359" s="5">
        <f t="shared" si="1639"/>
        <v>7.4829774636204174E-2</v>
      </c>
      <c r="Y1359" s="5">
        <f t="shared" si="1640"/>
        <v>2.3491672574565966E-2</v>
      </c>
      <c r="Z1359" s="5">
        <f t="shared" si="1641"/>
        <v>1.2597128287145736E-3</v>
      </c>
      <c r="AA1359" s="5">
        <f t="shared" si="1642"/>
        <v>3.6040060567077291E-3</v>
      </c>
      <c r="AB1359" s="5">
        <f t="shared" si="1643"/>
        <v>5.1554843932326965E-3</v>
      </c>
      <c r="AC1359" s="5">
        <f t="shared" si="1644"/>
        <v>5.5198294157960163E-4</v>
      </c>
      <c r="AD1359" s="5">
        <f t="shared" si="1645"/>
        <v>8.5243035886682736E-2</v>
      </c>
      <c r="AE1359" s="5">
        <f t="shared" si="1646"/>
        <v>5.3521515948628168E-2</v>
      </c>
      <c r="AF1359" s="5">
        <f t="shared" si="1647"/>
        <v>1.6802268007249498E-2</v>
      </c>
      <c r="AG1359" s="5">
        <f t="shared" si="1648"/>
        <v>3.5165447662633105E-3</v>
      </c>
      <c r="AH1359" s="5">
        <f t="shared" si="1649"/>
        <v>1.9773386632535359E-4</v>
      </c>
      <c r="AI1359" s="5">
        <f t="shared" si="1650"/>
        <v>5.657115142504275E-4</v>
      </c>
      <c r="AJ1359" s="5">
        <f t="shared" si="1651"/>
        <v>8.0924305811360439E-4</v>
      </c>
      <c r="AK1359" s="5">
        <f t="shared" si="1652"/>
        <v>7.7174120331487616E-4</v>
      </c>
      <c r="AL1359" s="5">
        <f t="shared" si="1653"/>
        <v>3.9661497268711782E-5</v>
      </c>
      <c r="AM1359" s="5">
        <f t="shared" si="1654"/>
        <v>4.8775627369175262E-2</v>
      </c>
      <c r="AN1359" s="5">
        <f t="shared" si="1655"/>
        <v>3.0624736566327481E-2</v>
      </c>
      <c r="AO1359" s="5">
        <f t="shared" si="1656"/>
        <v>9.6141714657848199E-3</v>
      </c>
      <c r="AP1359" s="5">
        <f t="shared" si="1657"/>
        <v>2.0121488560578011E-3</v>
      </c>
      <c r="AQ1359" s="5">
        <f t="shared" si="1658"/>
        <v>3.1584180446621134E-4</v>
      </c>
      <c r="AR1359" s="5">
        <f t="shared" si="1659"/>
        <v>2.4830219078975058E-5</v>
      </c>
      <c r="AS1359" s="5">
        <f t="shared" si="1660"/>
        <v>7.1038619207618007E-5</v>
      </c>
      <c r="AT1359" s="5">
        <f t="shared" si="1661"/>
        <v>1.016198327303132E-4</v>
      </c>
      <c r="AU1359" s="5">
        <f t="shared" si="1662"/>
        <v>9.6910577366903885E-5</v>
      </c>
      <c r="AV1359" s="5">
        <f t="shared" si="1663"/>
        <v>6.9314668356946116E-5</v>
      </c>
      <c r="AW1359" s="5">
        <f t="shared" si="1664"/>
        <v>1.9790194475617183E-6</v>
      </c>
      <c r="AX1359" s="5">
        <f t="shared" si="1665"/>
        <v>2.3257636244709674E-2</v>
      </c>
      <c r="AY1359" s="5">
        <f t="shared" si="1666"/>
        <v>1.4602764158392562E-2</v>
      </c>
      <c r="AZ1359" s="5">
        <f t="shared" si="1667"/>
        <v>4.5843162826604859E-3</v>
      </c>
      <c r="BA1359" s="5">
        <f t="shared" si="1668"/>
        <v>9.5945103504657019E-4</v>
      </c>
      <c r="BB1359" s="5">
        <f t="shared" si="1669"/>
        <v>1.5060254875963211E-4</v>
      </c>
      <c r="BC1359" s="5">
        <f t="shared" si="1670"/>
        <v>1.8911754213113305E-5</v>
      </c>
      <c r="BD1359" s="5">
        <f t="shared" si="1671"/>
        <v>2.5983568679438851E-6</v>
      </c>
      <c r="BE1359" s="5">
        <f t="shared" si="1672"/>
        <v>7.4338322799439384E-6</v>
      </c>
      <c r="BF1359" s="5">
        <f t="shared" si="1673"/>
        <v>1.0634001635438545E-5</v>
      </c>
      <c r="BG1359" s="5">
        <f t="shared" si="1674"/>
        <v>1.0141201874892843E-5</v>
      </c>
      <c r="BH1359" s="5">
        <f t="shared" si="1675"/>
        <v>7.2534295409027041E-6</v>
      </c>
      <c r="BI1359" s="5">
        <f t="shared" si="1676"/>
        <v>4.150375133353386E-6</v>
      </c>
      <c r="BJ1359" s="8">
        <f t="shared" si="1677"/>
        <v>0.80230249440061996</v>
      </c>
      <c r="BK1359" s="8">
        <f t="shared" si="1678"/>
        <v>0.13013302236809746</v>
      </c>
      <c r="BL1359" s="8">
        <f t="shared" si="1679"/>
        <v>5.3921717765799064E-2</v>
      </c>
      <c r="BM1359" s="8">
        <f t="shared" si="1680"/>
        <v>0.65010062422560499</v>
      </c>
      <c r="BN1359" s="8">
        <f t="shared" si="1681"/>
        <v>0.32291553799868128</v>
      </c>
    </row>
    <row r="1360" spans="1:66" x14ac:dyDescent="0.25">
      <c r="A1360" t="s">
        <v>89</v>
      </c>
      <c r="B1360" t="s">
        <v>116</v>
      </c>
      <c r="C1360" t="s">
        <v>120</v>
      </c>
      <c r="D1360" t="s">
        <v>534</v>
      </c>
      <c r="E1360">
        <f>VLOOKUP(A1360,home!$A$2:$E$405,3,FALSE)</f>
        <v>1.3980999999999999</v>
      </c>
      <c r="F1360">
        <f>VLOOKUP(B1360,home!$B$2:$E$405,3,FALSE)</f>
        <v>0.89410000000000001</v>
      </c>
      <c r="G1360">
        <f>VLOOKUP(C1360,away!$B$2:$E$405,4,FALSE)</f>
        <v>1.4305000000000001</v>
      </c>
      <c r="H1360">
        <f>VLOOKUP(A1360,away!$A$2:$E$405,3,FALSE)</f>
        <v>1.1943999999999999</v>
      </c>
      <c r="I1360">
        <f>VLOOKUP(C1360,away!$B$2:$E$405,3,FALSE)</f>
        <v>0.62790000000000001</v>
      </c>
      <c r="J1360">
        <f>VLOOKUP(B1360,home!$B$2:$E$405,4,FALSE)</f>
        <v>1.6745000000000001</v>
      </c>
      <c r="K1360" s="3">
        <f t="shared" si="1626"/>
        <v>1.7881839509050002</v>
      </c>
      <c r="L1360" s="3">
        <f t="shared" si="1627"/>
        <v>1.2558143161199999</v>
      </c>
      <c r="M1360" s="5">
        <f t="shared" si="1628"/>
        <v>4.7644014671423325E-2</v>
      </c>
      <c r="N1360" s="5">
        <f t="shared" si="1629"/>
        <v>8.5196262392121538E-2</v>
      </c>
      <c r="O1360" s="5">
        <f t="shared" si="1630"/>
        <v>5.9832035701804717E-2</v>
      </c>
      <c r="P1360" s="5">
        <f t="shared" si="1631"/>
        <v>0.10699068599194217</v>
      </c>
      <c r="Q1360" s="5">
        <f t="shared" si="1632"/>
        <v>7.6173294543341513E-2</v>
      </c>
      <c r="R1360" s="5">
        <f t="shared" si="1633"/>
        <v>3.7568963498464669E-2</v>
      </c>
      <c r="S1360" s="5">
        <f t="shared" si="1634"/>
        <v>6.0065293447511707E-2</v>
      </c>
      <c r="T1360" s="5">
        <f t="shared" si="1635"/>
        <v>9.5659513793553724E-2</v>
      </c>
      <c r="U1360" s="5">
        <f t="shared" si="1636"/>
        <v>6.7180217580090282E-2</v>
      </c>
      <c r="V1360" s="5">
        <f t="shared" si="1637"/>
        <v>1.4987138339239937E-2</v>
      </c>
      <c r="W1360" s="5">
        <f t="shared" si="1638"/>
        <v>4.5403954263320896E-2</v>
      </c>
      <c r="X1360" s="5">
        <f t="shared" si="1639"/>
        <v>5.7018935772336077E-2</v>
      </c>
      <c r="Y1360" s="5">
        <f t="shared" si="1640"/>
        <v>3.5802597916413229E-2</v>
      </c>
      <c r="Z1360" s="5">
        <f t="shared" si="1641"/>
        <v>1.5726547401053885E-2</v>
      </c>
      <c r="AA1360" s="5">
        <f t="shared" si="1642"/>
        <v>2.8121959665711294E-2</v>
      </c>
      <c r="AB1360" s="5">
        <f t="shared" si="1643"/>
        <v>2.5143618471111344E-2</v>
      </c>
      <c r="AC1360" s="5">
        <f t="shared" si="1644"/>
        <v>2.1034701617687964E-3</v>
      </c>
      <c r="AD1360" s="5">
        <f t="shared" si="1645"/>
        <v>2.029765558032378E-2</v>
      </c>
      <c r="AE1360" s="5">
        <f t="shared" si="1646"/>
        <v>2.5490086461443601E-2</v>
      </c>
      <c r="AF1360" s="5">
        <f t="shared" si="1647"/>
        <v>1.600540774870874E-2</v>
      </c>
      <c r="AG1360" s="5">
        <f t="shared" si="1648"/>
        <v>6.6999400620554716E-3</v>
      </c>
      <c r="AH1360" s="5">
        <f t="shared" si="1649"/>
        <v>4.9374058423458135E-3</v>
      </c>
      <c r="AI1360" s="5">
        <f t="shared" si="1650"/>
        <v>8.8289898863873669E-3</v>
      </c>
      <c r="AJ1360" s="5">
        <f t="shared" si="1651"/>
        <v>7.8939290087702268E-3</v>
      </c>
      <c r="AK1360" s="5">
        <f t="shared" si="1652"/>
        <v>4.7052657210221111E-3</v>
      </c>
      <c r="AL1360" s="5">
        <f t="shared" si="1653"/>
        <v>1.889443760130566E-4</v>
      </c>
      <c r="AM1360" s="5">
        <f t="shared" si="1654"/>
        <v>7.2591883899464612E-3</v>
      </c>
      <c r="AN1360" s="5">
        <f t="shared" si="1655"/>
        <v>9.1161927035068573E-3</v>
      </c>
      <c r="AO1360" s="5">
        <f t="shared" si="1656"/>
        <v>5.7241226527863006E-3</v>
      </c>
      <c r="AP1360" s="5">
        <f t="shared" si="1657"/>
        <v>2.3961450581986093E-3</v>
      </c>
      <c r="AQ1360" s="5">
        <f t="shared" si="1658"/>
        <v>7.5227831689650144E-4</v>
      </c>
      <c r="AR1360" s="5">
        <f t="shared" si="1659"/>
        <v>1.2400929882624781E-3</v>
      </c>
      <c r="AS1360" s="5">
        <f t="shared" si="1660"/>
        <v>2.2175143792407858E-3</v>
      </c>
      <c r="AT1360" s="5">
        <f t="shared" si="1661"/>
        <v>1.9826618119297193E-3</v>
      </c>
      <c r="AU1360" s="5">
        <f t="shared" si="1662"/>
        <v>1.1817880107216502E-3</v>
      </c>
      <c r="AV1360" s="5">
        <f t="shared" si="1663"/>
        <v>5.2831358853610048E-4</v>
      </c>
      <c r="AW1360" s="5">
        <f t="shared" si="1664"/>
        <v>1.1786072035940227E-5</v>
      </c>
      <c r="AX1360" s="5">
        <f t="shared" si="1665"/>
        <v>2.1634606959163587E-3</v>
      </c>
      <c r="AY1360" s="5">
        <f t="shared" si="1666"/>
        <v>2.7169049142947007E-3</v>
      </c>
      <c r="AZ1360" s="5">
        <f t="shared" si="1667"/>
        <v>1.7059640434540339E-3</v>
      </c>
      <c r="BA1360" s="5">
        <f t="shared" si="1668"/>
        <v>7.141246895185125E-4</v>
      </c>
      <c r="BB1360" s="5">
        <f t="shared" si="1669"/>
        <v>2.2420200214802463E-4</v>
      </c>
      <c r="BC1360" s="5">
        <f t="shared" si="1670"/>
        <v>5.6311216800051175E-5</v>
      </c>
      <c r="BD1360" s="5">
        <f t="shared" si="1671"/>
        <v>2.5955442133000864E-4</v>
      </c>
      <c r="BE1360" s="5">
        <f t="shared" si="1672"/>
        <v>4.6413105060875591E-4</v>
      </c>
      <c r="BF1360" s="5">
        <f t="shared" si="1673"/>
        <v>4.1497584790762697E-4</v>
      </c>
      <c r="BG1360" s="5">
        <f t="shared" si="1674"/>
        <v>2.4735105041387087E-4</v>
      </c>
      <c r="BH1360" s="5">
        <f t="shared" si="1675"/>
        <v>1.1057729464739442E-4</v>
      </c>
      <c r="BI1360" s="5">
        <f t="shared" si="1676"/>
        <v>3.9546508724592824E-5</v>
      </c>
      <c r="BJ1360" s="8">
        <f t="shared" si="1677"/>
        <v>0.496576543217085</v>
      </c>
      <c r="BK1360" s="8">
        <f t="shared" si="1678"/>
        <v>0.23469645190219365</v>
      </c>
      <c r="BL1360" s="8">
        <f t="shared" si="1679"/>
        <v>0.25289889232803087</v>
      </c>
      <c r="BM1360" s="8">
        <f t="shared" si="1680"/>
        <v>0.58378805920700627</v>
      </c>
      <c r="BN1360" s="8">
        <f t="shared" si="1681"/>
        <v>0.41340525679909795</v>
      </c>
    </row>
    <row r="1361" spans="1:66" x14ac:dyDescent="0.25">
      <c r="A1361" t="s">
        <v>89</v>
      </c>
      <c r="B1361" t="s">
        <v>97</v>
      </c>
      <c r="C1361" t="s">
        <v>94</v>
      </c>
      <c r="D1361" t="s">
        <v>534</v>
      </c>
      <c r="E1361">
        <f>VLOOKUP(A1361,home!$A$2:$E$405,3,FALSE)</f>
        <v>1.3980999999999999</v>
      </c>
      <c r="F1361">
        <f>VLOOKUP(B1361,home!$B$2:$E$405,3,FALSE)</f>
        <v>1.4305000000000001</v>
      </c>
      <c r="G1361">
        <f>VLOOKUP(C1361,away!$B$2:$E$405,4,FALSE)</f>
        <v>1.4305000000000001</v>
      </c>
      <c r="H1361">
        <f>VLOOKUP(A1361,away!$A$2:$E$405,3,FALSE)</f>
        <v>1.1943999999999999</v>
      </c>
      <c r="I1361">
        <f>VLOOKUP(C1361,away!$B$2:$E$405,3,FALSE)</f>
        <v>1.0466</v>
      </c>
      <c r="J1361">
        <f>VLOOKUP(B1361,home!$B$2:$E$405,4,FALSE)</f>
        <v>0.62790000000000001</v>
      </c>
      <c r="K1361" s="3">
        <f t="shared" si="1626"/>
        <v>2.8609743225250002</v>
      </c>
      <c r="L1361" s="3">
        <f t="shared" si="1627"/>
        <v>0.78491207121599993</v>
      </c>
      <c r="M1361" s="5">
        <f t="shared" si="1628"/>
        <v>2.6098266258402045E-2</v>
      </c>
      <c r="N1361" s="5">
        <f t="shared" si="1629"/>
        <v>7.466646962770887E-2</v>
      </c>
      <c r="O1361" s="5">
        <f t="shared" si="1630"/>
        <v>2.0484844224028992E-2</v>
      </c>
      <c r="P1361" s="5">
        <f t="shared" si="1631"/>
        <v>5.8606613325871512E-2</v>
      </c>
      <c r="Q1361" s="5">
        <f t="shared" si="1632"/>
        <v>0.10680942617923395</v>
      </c>
      <c r="R1361" s="5">
        <f t="shared" si="1633"/>
        <v>8.0394007542098547E-3</v>
      </c>
      <c r="S1361" s="5">
        <f t="shared" si="1634"/>
        <v>3.2901947312519719E-2</v>
      </c>
      <c r="T1361" s="5">
        <f t="shared" si="1635"/>
        <v>8.3836007927734962E-2</v>
      </c>
      <c r="U1361" s="5">
        <f t="shared" si="1636"/>
        <v>2.3000519126282516E-2</v>
      </c>
      <c r="V1361" s="5">
        <f t="shared" si="1637"/>
        <v>8.2094499846634885E-3</v>
      </c>
      <c r="W1361" s="5">
        <f t="shared" si="1638"/>
        <v>0.10185967523413929</v>
      </c>
      <c r="X1361" s="5">
        <f t="shared" si="1639"/>
        <v>7.9950888661417349E-2</v>
      </c>
      <c r="Y1361" s="5">
        <f t="shared" si="1640"/>
        <v>3.1377208807396452E-2</v>
      </c>
      <c r="Z1361" s="5">
        <f t="shared" si="1641"/>
        <v>2.1034075657741097E-3</v>
      </c>
      <c r="AA1361" s="5">
        <f t="shared" si="1642"/>
        <v>6.0177950354845444E-3</v>
      </c>
      <c r="AB1361" s="5">
        <f t="shared" si="1643"/>
        <v>8.6083785373698533E-3</v>
      </c>
      <c r="AC1361" s="5">
        <f t="shared" si="1644"/>
        <v>1.152203119801016E-3</v>
      </c>
      <c r="AD1361" s="5">
        <f t="shared" si="1645"/>
        <v>7.2854478836402045E-2</v>
      </c>
      <c r="AE1361" s="5">
        <f t="shared" si="1646"/>
        <v>5.7184359880842563E-2</v>
      </c>
      <c r="AF1361" s="5">
        <f t="shared" si="1647"/>
        <v>2.2442347177616635E-2</v>
      </c>
      <c r="AG1361" s="5">
        <f t="shared" si="1648"/>
        <v>5.8717564020438744E-3</v>
      </c>
      <c r="AH1361" s="5">
        <f t="shared" si="1649"/>
        <v>4.1274749726579021E-4</v>
      </c>
      <c r="AI1361" s="5">
        <f t="shared" si="1650"/>
        <v>1.1808599913638836E-3</v>
      </c>
      <c r="AJ1361" s="5">
        <f t="shared" si="1651"/>
        <v>1.6892050568945824E-3</v>
      </c>
      <c r="AK1361" s="5">
        <f t="shared" si="1652"/>
        <v>1.6109240977515941E-3</v>
      </c>
      <c r="AL1361" s="5">
        <f t="shared" si="1653"/>
        <v>1.0349610513809739E-4</v>
      </c>
      <c r="AM1361" s="5">
        <f t="shared" si="1654"/>
        <v>4.1686958646377441E-2</v>
      </c>
      <c r="AN1361" s="5">
        <f t="shared" si="1655"/>
        <v>3.2720597053823852E-2</v>
      </c>
      <c r="AO1361" s="5">
        <f t="shared" si="1656"/>
        <v>1.2841395802470514E-2</v>
      </c>
      <c r="AP1361" s="5">
        <f t="shared" si="1657"/>
        <v>3.3597888588738595E-3</v>
      </c>
      <c r="AQ1361" s="5">
        <f t="shared" si="1658"/>
        <v>6.592847080167804E-4</v>
      </c>
      <c r="AR1361" s="5">
        <f t="shared" si="1659"/>
        <v>6.4794098593622338E-5</v>
      </c>
      <c r="AS1361" s="5">
        <f t="shared" si="1660"/>
        <v>1.8537425232750677E-4</v>
      </c>
      <c r="AT1361" s="5">
        <f t="shared" si="1661"/>
        <v>2.6517548798313359E-4</v>
      </c>
      <c r="AU1361" s="5">
        <f t="shared" si="1662"/>
        <v>2.5288675402759396E-4</v>
      </c>
      <c r="AV1361" s="5">
        <f t="shared" si="1663"/>
        <v>1.808756274449105E-4</v>
      </c>
      <c r="AW1361" s="5">
        <f t="shared" si="1664"/>
        <v>6.4558952291509208E-6</v>
      </c>
      <c r="AX1361" s="5">
        <f t="shared" si="1665"/>
        <v>1.9877553045241234E-2</v>
      </c>
      <c r="AY1361" s="5">
        <f t="shared" si="1666"/>
        <v>1.5602131331446204E-2</v>
      </c>
      <c r="AZ1361" s="5">
        <f t="shared" si="1667"/>
        <v>6.1231506093747433E-3</v>
      </c>
      <c r="BA1361" s="5">
        <f t="shared" si="1668"/>
        <v>1.6020449423906141E-3</v>
      </c>
      <c r="BB1361" s="5">
        <f t="shared" si="1669"/>
        <v>3.1436610347823347E-4</v>
      </c>
      <c r="BC1361" s="5">
        <f t="shared" si="1670"/>
        <v>4.9349949880240726E-5</v>
      </c>
      <c r="BD1361" s="5">
        <f t="shared" si="1671"/>
        <v>8.4762783549489671E-6</v>
      </c>
      <c r="BE1361" s="5">
        <f t="shared" si="1672"/>
        <v>2.4250414724083444E-5</v>
      </c>
      <c r="BF1361" s="5">
        <f t="shared" si="1673"/>
        <v>3.4689906918092463E-5</v>
      </c>
      <c r="BG1361" s="5">
        <f t="shared" si="1674"/>
        <v>3.3082310981148303E-5</v>
      </c>
      <c r="BH1361" s="5">
        <f t="shared" si="1675"/>
        <v>2.3661910561713035E-5</v>
      </c>
      <c r="BI1361" s="5">
        <f t="shared" si="1676"/>
        <v>1.3539223707788813E-5</v>
      </c>
      <c r="BJ1361" s="8">
        <f t="shared" si="1677"/>
        <v>0.77168923978590975</v>
      </c>
      <c r="BK1361" s="8">
        <f t="shared" si="1678"/>
        <v>0.14267410743784209</v>
      </c>
      <c r="BL1361" s="8">
        <f t="shared" si="1679"/>
        <v>7.2131480586276164E-2</v>
      </c>
      <c r="BM1361" s="8">
        <f t="shared" si="1680"/>
        <v>0.67829753957012984</v>
      </c>
      <c r="BN1361" s="8">
        <f t="shared" si="1681"/>
        <v>0.29470502036945523</v>
      </c>
    </row>
    <row r="1362" spans="1:66" x14ac:dyDescent="0.25">
      <c r="A1362" t="s">
        <v>89</v>
      </c>
      <c r="B1362" t="s">
        <v>330</v>
      </c>
      <c r="C1362" t="s">
        <v>81</v>
      </c>
      <c r="D1362" t="s">
        <v>534</v>
      </c>
      <c r="E1362">
        <f>VLOOKUP(A1362,home!$A$2:$E$405,3,FALSE)</f>
        <v>1.3980999999999999</v>
      </c>
      <c r="F1362">
        <f>VLOOKUP(B1362,home!$B$2:$E$405,3,FALSE)</f>
        <v>1.0729</v>
      </c>
      <c r="G1362">
        <f>VLOOKUP(C1362,away!$B$2:$E$405,4,FALSE)</f>
        <v>0.53639999999999999</v>
      </c>
      <c r="H1362">
        <f>VLOOKUP(A1362,away!$A$2:$E$405,3,FALSE)</f>
        <v>1.1943999999999999</v>
      </c>
      <c r="I1362">
        <f>VLOOKUP(C1362,away!$B$2:$E$405,3,FALSE)</f>
        <v>0</v>
      </c>
      <c r="J1362">
        <f>VLOOKUP(B1362,home!$B$2:$E$405,4,FALSE)</f>
        <v>0.83720000000000006</v>
      </c>
      <c r="K1362" s="3">
        <f t="shared" si="1626"/>
        <v>0.80461152723599982</v>
      </c>
      <c r="L1362" s="3">
        <f t="shared" si="1627"/>
        <v>0</v>
      </c>
      <c r="M1362" s="5">
        <f t="shared" si="1628"/>
        <v>0.44726164178156969</v>
      </c>
      <c r="N1362" s="5">
        <f t="shared" si="1629"/>
        <v>0.35987187266794946</v>
      </c>
      <c r="O1362" s="5">
        <f t="shared" si="1630"/>
        <v>0</v>
      </c>
      <c r="P1362" s="5">
        <f t="shared" si="1631"/>
        <v>0</v>
      </c>
      <c r="Q1362" s="5">
        <f t="shared" si="1632"/>
        <v>0.14477852853831902</v>
      </c>
      <c r="R1362" s="5">
        <f t="shared" si="1633"/>
        <v>0</v>
      </c>
      <c r="S1362" s="5">
        <f t="shared" si="1634"/>
        <v>0</v>
      </c>
      <c r="T1362" s="5">
        <f t="shared" si="1635"/>
        <v>0</v>
      </c>
      <c r="U1362" s="5">
        <f t="shared" si="1636"/>
        <v>0</v>
      </c>
      <c r="V1362" s="5">
        <f t="shared" si="1637"/>
        <v>0</v>
      </c>
      <c r="W1362" s="5">
        <f t="shared" si="1638"/>
        <v>3.8830157652732553E-2</v>
      </c>
      <c r="X1362" s="5">
        <f t="shared" si="1639"/>
        <v>0</v>
      </c>
      <c r="Y1362" s="5">
        <f t="shared" si="1640"/>
        <v>0</v>
      </c>
      <c r="Z1362" s="5">
        <f t="shared" si="1641"/>
        <v>0</v>
      </c>
      <c r="AA1362" s="5">
        <f t="shared" si="1642"/>
        <v>0</v>
      </c>
      <c r="AB1362" s="5">
        <f t="shared" si="1643"/>
        <v>0</v>
      </c>
      <c r="AC1362" s="5">
        <f t="shared" si="1644"/>
        <v>0</v>
      </c>
      <c r="AD1362" s="5">
        <f t="shared" si="1645"/>
        <v>7.8107981129449458E-3</v>
      </c>
      <c r="AE1362" s="5">
        <f t="shared" si="1646"/>
        <v>0</v>
      </c>
      <c r="AF1362" s="5">
        <f t="shared" si="1647"/>
        <v>0</v>
      </c>
      <c r="AG1362" s="5">
        <f t="shared" si="1648"/>
        <v>0</v>
      </c>
      <c r="AH1362" s="5">
        <f t="shared" si="1649"/>
        <v>0</v>
      </c>
      <c r="AI1362" s="5">
        <f t="shared" si="1650"/>
        <v>0</v>
      </c>
      <c r="AJ1362" s="5">
        <f t="shared" si="1651"/>
        <v>0</v>
      </c>
      <c r="AK1362" s="5">
        <f t="shared" si="1652"/>
        <v>0</v>
      </c>
      <c r="AL1362" s="5">
        <f t="shared" si="1653"/>
        <v>0</v>
      </c>
      <c r="AM1362" s="5">
        <f t="shared" si="1654"/>
        <v>1.2569316397177401E-3</v>
      </c>
      <c r="AN1362" s="5">
        <f t="shared" si="1655"/>
        <v>0</v>
      </c>
      <c r="AO1362" s="5">
        <f t="shared" si="1656"/>
        <v>0</v>
      </c>
      <c r="AP1362" s="5">
        <f t="shared" si="1657"/>
        <v>0</v>
      </c>
      <c r="AQ1362" s="5">
        <f t="shared" si="1658"/>
        <v>0</v>
      </c>
      <c r="AR1362" s="5">
        <f t="shared" si="1659"/>
        <v>0</v>
      </c>
      <c r="AS1362" s="5">
        <f t="shared" si="1660"/>
        <v>0</v>
      </c>
      <c r="AT1362" s="5">
        <f t="shared" si="1661"/>
        <v>0</v>
      </c>
      <c r="AU1362" s="5">
        <f t="shared" si="1662"/>
        <v>0</v>
      </c>
      <c r="AV1362" s="5">
        <f t="shared" si="1663"/>
        <v>0</v>
      </c>
      <c r="AW1362" s="5">
        <f t="shared" si="1664"/>
        <v>0</v>
      </c>
      <c r="AX1362" s="5">
        <f t="shared" si="1665"/>
        <v>1.6855694771075662E-4</v>
      </c>
      <c r="AY1362" s="5">
        <f t="shared" si="1666"/>
        <v>0</v>
      </c>
      <c r="AZ1362" s="5">
        <f t="shared" si="1667"/>
        <v>0</v>
      </c>
      <c r="BA1362" s="5">
        <f t="shared" si="1668"/>
        <v>0</v>
      </c>
      <c r="BB1362" s="5">
        <f t="shared" si="1669"/>
        <v>0</v>
      </c>
      <c r="BC1362" s="5">
        <f t="shared" si="1670"/>
        <v>0</v>
      </c>
      <c r="BD1362" s="5">
        <f t="shared" si="1671"/>
        <v>0</v>
      </c>
      <c r="BE1362" s="5">
        <f t="shared" si="1672"/>
        <v>0</v>
      </c>
      <c r="BF1362" s="5">
        <f t="shared" si="1673"/>
        <v>0</v>
      </c>
      <c r="BG1362" s="5">
        <f t="shared" si="1674"/>
        <v>0</v>
      </c>
      <c r="BH1362" s="5">
        <f t="shared" si="1675"/>
        <v>0</v>
      </c>
      <c r="BI1362" s="5">
        <f t="shared" si="1676"/>
        <v>0</v>
      </c>
      <c r="BJ1362" s="8">
        <f t="shared" si="1677"/>
        <v>0.5527168455593745</v>
      </c>
      <c r="BK1362" s="8">
        <f t="shared" si="1678"/>
        <v>0.44726164178156969</v>
      </c>
      <c r="BL1362" s="8">
        <f t="shared" si="1679"/>
        <v>0</v>
      </c>
      <c r="BM1362" s="8">
        <f t="shared" si="1680"/>
        <v>4.8066444353105996E-2</v>
      </c>
      <c r="BN1362" s="8">
        <f t="shared" si="1681"/>
        <v>0.95191204298783805</v>
      </c>
    </row>
    <row r="1363" spans="1:66" x14ac:dyDescent="0.25">
      <c r="A1363" t="s">
        <v>89</v>
      </c>
      <c r="B1363" t="s">
        <v>105</v>
      </c>
      <c r="C1363" t="s">
        <v>115</v>
      </c>
      <c r="D1363" t="s">
        <v>534</v>
      </c>
      <c r="E1363">
        <f>VLOOKUP(A1363,home!$A$2:$E$405,3,FALSE)</f>
        <v>1.3980999999999999</v>
      </c>
      <c r="F1363">
        <f>VLOOKUP(B1363,home!$B$2:$E$405,3,FALSE)</f>
        <v>0.53639999999999999</v>
      </c>
      <c r="G1363">
        <f>VLOOKUP(C1363,away!$B$2:$E$405,4,FALSE)</f>
        <v>0.53639999999999999</v>
      </c>
      <c r="H1363">
        <f>VLOOKUP(A1363,away!$A$2:$E$405,3,FALSE)</f>
        <v>1.1943999999999999</v>
      </c>
      <c r="I1363">
        <f>VLOOKUP(C1363,away!$B$2:$E$405,3,FALSE)</f>
        <v>0.62790000000000001</v>
      </c>
      <c r="J1363">
        <f>VLOOKUP(B1363,home!$B$2:$E$405,4,FALSE)</f>
        <v>1.0466</v>
      </c>
      <c r="K1363" s="3">
        <f t="shared" si="1626"/>
        <v>0.40226826657599996</v>
      </c>
      <c r="L1363" s="3">
        <f t="shared" si="1627"/>
        <v>0.78491207121599993</v>
      </c>
      <c r="M1363" s="5">
        <f t="shared" si="1628"/>
        <v>0.30508027576013647</v>
      </c>
      <c r="N1363" s="5">
        <f t="shared" si="1629"/>
        <v>0.12272411369655815</v>
      </c>
      <c r="O1363" s="5">
        <f t="shared" si="1630"/>
        <v>0.2394611911340371</v>
      </c>
      <c r="P1363" s="5">
        <f t="shared" si="1631"/>
        <v>9.6327638269713328E-2</v>
      </c>
      <c r="Q1363" s="5">
        <f t="shared" si="1632"/>
        <v>2.4684008241895185E-2</v>
      </c>
      <c r="R1363" s="5">
        <f t="shared" si="1633"/>
        <v>9.3977989754433749E-2</v>
      </c>
      <c r="S1363" s="5">
        <f t="shared" si="1634"/>
        <v>7.6037477935120461E-3</v>
      </c>
      <c r="T1363" s="5">
        <f t="shared" si="1635"/>
        <v>1.9374776035058761E-2</v>
      </c>
      <c r="U1363" s="5">
        <f t="shared" si="1636"/>
        <v>3.7804363034813153E-2</v>
      </c>
      <c r="V1363" s="5">
        <f t="shared" si="1637"/>
        <v>2.6676077855340713E-4</v>
      </c>
      <c r="W1363" s="5">
        <f t="shared" si="1638"/>
        <v>3.3098644025382909E-3</v>
      </c>
      <c r="X1363" s="5">
        <f t="shared" si="1639"/>
        <v>2.597952523640438E-3</v>
      </c>
      <c r="Y1363" s="5">
        <f t="shared" si="1640"/>
        <v>1.019582148125725E-3</v>
      </c>
      <c r="Z1363" s="5">
        <f t="shared" si="1641"/>
        <v>2.458815286228954E-2</v>
      </c>
      <c r="AA1363" s="5">
        <f t="shared" si="1642"/>
        <v>9.8910336302189261E-3</v>
      </c>
      <c r="AB1363" s="5">
        <f t="shared" si="1643"/>
        <v>1.9894244765365434E-3</v>
      </c>
      <c r="AC1363" s="5">
        <f t="shared" si="1644"/>
        <v>5.2642775161829514E-6</v>
      </c>
      <c r="AD1363" s="5">
        <f t="shared" si="1645"/>
        <v>3.3286335395267151E-4</v>
      </c>
      <c r="AE1363" s="5">
        <f t="shared" si="1646"/>
        <v>2.6126846458289586E-4</v>
      </c>
      <c r="AF1363" s="5">
        <f t="shared" si="1647"/>
        <v>1.0253638583959246E-4</v>
      </c>
      <c r="AG1363" s="5">
        <f t="shared" si="1648"/>
        <v>2.6827348994785815E-5</v>
      </c>
      <c r="AH1363" s="5">
        <f t="shared" si="1649"/>
        <v>4.8248844976288242E-3</v>
      </c>
      <c r="AI1363" s="5">
        <f t="shared" si="1650"/>
        <v>1.9408979232905616E-3</v>
      </c>
      <c r="AJ1363" s="5">
        <f t="shared" si="1651"/>
        <v>3.9038082160152608E-4</v>
      </c>
      <c r="AK1363" s="5">
        <f t="shared" si="1652"/>
        <v>5.2345938803386864E-5</v>
      </c>
      <c r="AL1363" s="5">
        <f t="shared" si="1653"/>
        <v>6.6486818142114215E-8</v>
      </c>
      <c r="AM1363" s="5">
        <f t="shared" si="1654"/>
        <v>2.6780072880242929E-5</v>
      </c>
      <c r="AN1363" s="5">
        <f t="shared" si="1655"/>
        <v>2.1020002471746907E-5</v>
      </c>
      <c r="AO1363" s="5">
        <f t="shared" si="1656"/>
        <v>8.2494268385321505E-6</v>
      </c>
      <c r="AP1363" s="5">
        <f t="shared" si="1657"/>
        <v>2.1583582353923763E-6</v>
      </c>
      <c r="AQ1363" s="5">
        <f t="shared" si="1658"/>
        <v>4.2353035824198515E-7</v>
      </c>
      <c r="AR1363" s="5">
        <f t="shared" si="1659"/>
        <v>7.5742201688236204E-4</v>
      </c>
      <c r="AS1363" s="5">
        <f t="shared" si="1660"/>
        <v>3.0468684179776558E-4</v>
      </c>
      <c r="AT1363" s="5">
        <f t="shared" si="1661"/>
        <v>6.1282923849251535E-5</v>
      </c>
      <c r="AU1363" s="5">
        <f t="shared" si="1662"/>
        <v>8.2173918491824736E-6</v>
      </c>
      <c r="AV1363" s="5">
        <f t="shared" si="1663"/>
        <v>8.2639899373659604E-7</v>
      </c>
      <c r="AW1363" s="5">
        <f t="shared" si="1664"/>
        <v>5.8313596968137908E-10</v>
      </c>
      <c r="AX1363" s="5">
        <f t="shared" si="1665"/>
        <v>1.7954622493857117E-6</v>
      </c>
      <c r="AY1363" s="5">
        <f t="shared" si="1666"/>
        <v>1.4092799929554771E-6</v>
      </c>
      <c r="AZ1363" s="5">
        <f t="shared" si="1667"/>
        <v>5.5308043909697673E-7</v>
      </c>
      <c r="BA1363" s="5">
        <f t="shared" si="1668"/>
        <v>1.4470650433355424E-7</v>
      </c>
      <c r="BB1363" s="5">
        <f t="shared" si="1669"/>
        <v>2.8395470508719278E-8</v>
      </c>
      <c r="BC1363" s="5">
        <f t="shared" si="1670"/>
        <v>4.4575895140303389E-9</v>
      </c>
      <c r="BD1363" s="5">
        <f t="shared" si="1671"/>
        <v>9.9084947342622441E-5</v>
      </c>
      <c r="BE1363" s="5">
        <f t="shared" si="1672"/>
        <v>3.9858730011290963E-5</v>
      </c>
      <c r="BF1363" s="5">
        <f t="shared" si="1673"/>
        <v>8.0169511147813997E-6</v>
      </c>
      <c r="BG1363" s="5">
        <f t="shared" si="1674"/>
        <v>1.074988342722548E-6</v>
      </c>
      <c r="BH1363" s="5">
        <f t="shared" si="1675"/>
        <v>1.0810842430410159E-7</v>
      </c>
      <c r="BI1363" s="5">
        <f t="shared" si="1676"/>
        <v>8.6977176894147274E-9</v>
      </c>
      <c r="BJ1363" s="8">
        <f t="shared" si="1677"/>
        <v>0.17449635937421645</v>
      </c>
      <c r="BK1363" s="8">
        <f t="shared" si="1678"/>
        <v>0.40928516264624254</v>
      </c>
      <c r="BL1363" s="8">
        <f t="shared" si="1679"/>
        <v>0.3916130992076895</v>
      </c>
      <c r="BM1363" s="8">
        <f t="shared" si="1680"/>
        <v>0.11772614853680707</v>
      </c>
      <c r="BN1363" s="8">
        <f t="shared" si="1681"/>
        <v>0.88225521685677399</v>
      </c>
    </row>
    <row r="1364" spans="1:66" x14ac:dyDescent="0.25">
      <c r="A1364" t="s">
        <v>89</v>
      </c>
      <c r="B1364" t="s">
        <v>127</v>
      </c>
      <c r="C1364" t="s">
        <v>349</v>
      </c>
      <c r="D1364" t="s">
        <v>534</v>
      </c>
      <c r="E1364">
        <f>VLOOKUP(A1364,home!$A$2:$E$405,3,FALSE)</f>
        <v>1.3980999999999999</v>
      </c>
      <c r="F1364">
        <f>VLOOKUP(B1364,home!$B$2:$E$405,3,FALSE)</f>
        <v>0.17879999999999999</v>
      </c>
      <c r="G1364">
        <f>VLOOKUP(C1364,away!$B$2:$E$405,4,FALSE)</f>
        <v>0.35759999999999997</v>
      </c>
      <c r="H1364">
        <f>VLOOKUP(A1364,away!$A$2:$E$405,3,FALSE)</f>
        <v>1.1943999999999999</v>
      </c>
      <c r="I1364">
        <f>VLOOKUP(C1364,away!$B$2:$E$405,3,FALSE)</f>
        <v>1.2559</v>
      </c>
      <c r="J1364">
        <f>VLOOKUP(B1364,home!$B$2:$E$405,4,FALSE)</f>
        <v>1.6745000000000001</v>
      </c>
      <c r="K1364" s="3">
        <f t="shared" si="1626"/>
        <v>8.9392948127999985E-2</v>
      </c>
      <c r="L1364" s="3">
        <f t="shared" si="1627"/>
        <v>2.51182863452</v>
      </c>
      <c r="M1364" s="5">
        <f t="shared" si="1628"/>
        <v>7.4182902295323025E-2</v>
      </c>
      <c r="N1364" s="5">
        <f t="shared" si="1629"/>
        <v>6.6314283368703016E-3</v>
      </c>
      <c r="O1364" s="5">
        <f t="shared" si="1630"/>
        <v>0.18633473817719179</v>
      </c>
      <c r="P1364" s="5">
        <f t="shared" si="1631"/>
        <v>1.6657011584318163E-2</v>
      </c>
      <c r="Q1364" s="5">
        <f t="shared" si="1632"/>
        <v>2.96401464666198E-4</v>
      </c>
      <c r="R1364" s="5">
        <f t="shared" si="1633"/>
        <v>0.23402046547962879</v>
      </c>
      <c r="S1364" s="5">
        <f t="shared" si="1634"/>
        <v>9.3504037431547829E-4</v>
      </c>
      <c r="T1364" s="5">
        <f t="shared" si="1635"/>
        <v>7.445096862622241E-4</v>
      </c>
      <c r="U1364" s="5">
        <f t="shared" si="1636"/>
        <v>2.0919779331510867E-2</v>
      </c>
      <c r="V1364" s="5">
        <f t="shared" si="1637"/>
        <v>2.332819418081892E-5</v>
      </c>
      <c r="W1364" s="5">
        <f t="shared" si="1638"/>
        <v>8.8320669186562203E-6</v>
      </c>
      <c r="X1364" s="5">
        <f t="shared" si="1639"/>
        <v>2.2184638588277513E-5</v>
      </c>
      <c r="Y1364" s="5">
        <f t="shared" si="1640"/>
        <v>2.7862005226256414E-5</v>
      </c>
      <c r="Z1364" s="5">
        <f t="shared" si="1641"/>
        <v>0.19593976875181027</v>
      </c>
      <c r="AA1364" s="5">
        <f t="shared" si="1642"/>
        <v>1.7515633584242886E-2</v>
      </c>
      <c r="AB1364" s="5">
        <f t="shared" si="1643"/>
        <v>7.8288706221263924E-4</v>
      </c>
      <c r="AC1364" s="5">
        <f t="shared" si="1644"/>
        <v>3.2738170512339767E-7</v>
      </c>
      <c r="AD1364" s="5">
        <f t="shared" si="1645"/>
        <v>1.9738112498061498E-7</v>
      </c>
      <c r="AE1364" s="5">
        <f t="shared" si="1646"/>
        <v>4.9578756164007957E-7</v>
      </c>
      <c r="AF1364" s="5">
        <f t="shared" si="1647"/>
        <v>6.2266669698320089E-7</v>
      </c>
      <c r="AG1364" s="5">
        <f t="shared" si="1648"/>
        <v>5.2134401308146412E-7</v>
      </c>
      <c r="AH1364" s="5">
        <f t="shared" si="1649"/>
        <v>0.12304178044800601</v>
      </c>
      <c r="AI1364" s="5">
        <f t="shared" si="1650"/>
        <v>1.0999067497165364E-2</v>
      </c>
      <c r="AJ1364" s="5">
        <f t="shared" si="1651"/>
        <v>4.9161953511523684E-4</v>
      </c>
      <c r="AK1364" s="5">
        <f t="shared" si="1652"/>
        <v>1.4649106533755946E-5</v>
      </c>
      <c r="AL1364" s="5">
        <f t="shared" si="1653"/>
        <v>2.9404084693397463E-9</v>
      </c>
      <c r="AM1364" s="5">
        <f t="shared" si="1654"/>
        <v>3.5288961333676777E-9</v>
      </c>
      <c r="AN1364" s="5">
        <f t="shared" si="1655"/>
        <v>8.8639823560398406E-9</v>
      </c>
      <c r="AO1364" s="5">
        <f t="shared" si="1656"/>
        <v>1.1132402348890466E-8</v>
      </c>
      <c r="AP1364" s="5">
        <f t="shared" si="1657"/>
        <v>9.3208956636469285E-9</v>
      </c>
      <c r="AQ1364" s="5">
        <f t="shared" si="1658"/>
        <v>5.8531231568304116E-9</v>
      </c>
      <c r="AR1364" s="5">
        <f t="shared" si="1659"/>
        <v>6.1811973474324947E-2</v>
      </c>
      <c r="AS1364" s="5">
        <f t="shared" si="1660"/>
        <v>5.5255545384796404E-3</v>
      </c>
      <c r="AT1364" s="5">
        <f t="shared" si="1661"/>
        <v>2.4697280511837267E-4</v>
      </c>
      <c r="AU1364" s="5">
        <f t="shared" si="1662"/>
        <v>7.359209052324445E-6</v>
      </c>
      <c r="AV1364" s="5">
        <f t="shared" si="1663"/>
        <v>1.6446534826938671E-7</v>
      </c>
      <c r="AW1364" s="5">
        <f t="shared" si="1664"/>
        <v>1.8339962002683189E-11</v>
      </c>
      <c r="AX1364" s="5">
        <f t="shared" si="1665"/>
        <v>5.2576404833206106E-11</v>
      </c>
      <c r="AY1364" s="5">
        <f t="shared" si="1666"/>
        <v>1.3206291916016281E-10</v>
      </c>
      <c r="AZ1364" s="5">
        <f t="shared" si="1667"/>
        <v>1.6585971095239853E-10</v>
      </c>
      <c r="BA1364" s="5">
        <f t="shared" si="1668"/>
        <v>1.3887039042781503E-10</v>
      </c>
      <c r="BB1364" s="5">
        <f t="shared" si="1669"/>
        <v>8.7204655790889458E-11</v>
      </c>
      <c r="BC1364" s="5">
        <f t="shared" si="1670"/>
        <v>4.3808630295803315E-11</v>
      </c>
      <c r="BD1364" s="5">
        <f t="shared" si="1671"/>
        <v>2.5876847488166679E-2</v>
      </c>
      <c r="BE1364" s="5">
        <f t="shared" si="1672"/>
        <v>2.3132076852258503E-3</v>
      </c>
      <c r="BF1364" s="5">
        <f t="shared" si="1673"/>
        <v>1.0339222730734266E-4</v>
      </c>
      <c r="BG1364" s="5">
        <f t="shared" si="1674"/>
        <v>3.0808453375078888E-6</v>
      </c>
      <c r="BH1364" s="5">
        <f t="shared" si="1675"/>
        <v>6.8851461861558309E-8</v>
      </c>
      <c r="BI1364" s="5">
        <f t="shared" si="1676"/>
        <v>1.2309670317454495E-9</v>
      </c>
      <c r="BJ1364" s="8">
        <f t="shared" si="1677"/>
        <v>7.7330946976109692E-3</v>
      </c>
      <c r="BK1364" s="8">
        <f t="shared" si="1678"/>
        <v>9.1798612902313989E-2</v>
      </c>
      <c r="BL1364" s="8">
        <f t="shared" si="1679"/>
        <v>0.69000924304239708</v>
      </c>
      <c r="BM1364" s="8">
        <f t="shared" si="1680"/>
        <v>0.46735777194241102</v>
      </c>
      <c r="BN1364" s="8">
        <f t="shared" si="1681"/>
        <v>0.51812294733799824</v>
      </c>
    </row>
    <row r="1365" spans="1:66" x14ac:dyDescent="0.25">
      <c r="A1365" t="s">
        <v>89</v>
      </c>
      <c r="B1365" t="s">
        <v>104</v>
      </c>
      <c r="C1365" t="s">
        <v>98</v>
      </c>
      <c r="D1365" t="s">
        <v>534</v>
      </c>
      <c r="E1365">
        <f>VLOOKUP(A1365,home!$A$2:$E$405,3,FALSE)</f>
        <v>1.3980999999999999</v>
      </c>
      <c r="F1365">
        <f>VLOOKUP(B1365,home!$B$2:$E$405,3,FALSE)</f>
        <v>1.6093</v>
      </c>
      <c r="G1365">
        <f>VLOOKUP(C1365,away!$B$2:$E$405,4,FALSE)</f>
        <v>0.89410000000000001</v>
      </c>
      <c r="H1365">
        <f>VLOOKUP(A1365,away!$A$2:$E$405,3,FALSE)</f>
        <v>1.1943999999999999</v>
      </c>
      <c r="I1365">
        <f>VLOOKUP(C1365,away!$B$2:$E$405,3,FALSE)</f>
        <v>1.0466</v>
      </c>
      <c r="J1365">
        <f>VLOOKUP(B1365,home!$B$2:$E$405,4,FALSE)</f>
        <v>0.20930000000000001</v>
      </c>
      <c r="K1365" s="3">
        <f t="shared" si="1626"/>
        <v>2.0116913192529999</v>
      </c>
      <c r="L1365" s="3">
        <f t="shared" si="1627"/>
        <v>0.26163735707199998</v>
      </c>
      <c r="M1365" s="5">
        <f t="shared" si="1628"/>
        <v>0.1029688589945653</v>
      </c>
      <c r="N1365" s="5">
        <f t="shared" si="1629"/>
        <v>0.2071415597927532</v>
      </c>
      <c r="O1365" s="5">
        <f t="shared" si="1630"/>
        <v>2.6940500128057498E-2</v>
      </c>
      <c r="P1365" s="5">
        <f t="shared" si="1631"/>
        <v>5.4195970243947594E-2</v>
      </c>
      <c r="Q1365" s="5">
        <f t="shared" si="1632"/>
        <v>0.20835243884580398</v>
      </c>
      <c r="R1365" s="5">
        <f t="shared" si="1633"/>
        <v>3.5243206258514202E-3</v>
      </c>
      <c r="S1365" s="5">
        <f t="shared" si="1634"/>
        <v>7.131290031187682E-3</v>
      </c>
      <c r="T1365" s="5">
        <f t="shared" si="1635"/>
        <v>5.4512781439121645E-2</v>
      </c>
      <c r="U1365" s="5">
        <f t="shared" si="1636"/>
        <v>7.0898452092896013E-3</v>
      </c>
      <c r="V1365" s="5">
        <f t="shared" si="1637"/>
        <v>4.1704861720658315E-4</v>
      </c>
      <c r="W1365" s="5">
        <f t="shared" si="1638"/>
        <v>0.13971359752376511</v>
      </c>
      <c r="X1365" s="5">
        <f t="shared" si="1639"/>
        <v>3.6554296403139022E-2</v>
      </c>
      <c r="Y1365" s="5">
        <f t="shared" si="1640"/>
        <v>4.781984750271904E-3</v>
      </c>
      <c r="Z1365" s="5">
        <f t="shared" si="1641"/>
        <v>3.0736464467403428E-4</v>
      </c>
      <c r="AA1365" s="5">
        <f t="shared" si="1642"/>
        <v>6.1832278753603761E-4</v>
      </c>
      <c r="AB1365" s="5">
        <f t="shared" si="1643"/>
        <v>6.2193729209128207E-4</v>
      </c>
      <c r="AC1365" s="5">
        <f t="shared" si="1644"/>
        <v>1.3719168754701126E-5</v>
      </c>
      <c r="AD1365" s="5">
        <f t="shared" si="1645"/>
        <v>7.0265157830041419E-2</v>
      </c>
      <c r="AE1365" s="5">
        <f t="shared" si="1646"/>
        <v>1.8383990188898979E-2</v>
      </c>
      <c r="AF1365" s="5">
        <f t="shared" si="1647"/>
        <v>2.4049693027305532E-3</v>
      </c>
      <c r="AG1365" s="5">
        <f t="shared" si="1648"/>
        <v>2.0974327073523761E-4</v>
      </c>
      <c r="AH1365" s="5">
        <f t="shared" si="1649"/>
        <v>2.0104518322472168E-5</v>
      </c>
      <c r="AI1365" s="5">
        <f t="shared" si="1650"/>
        <v>4.0444084987080146E-5</v>
      </c>
      <c r="AJ1365" s="5">
        <f t="shared" si="1651"/>
        <v>4.0680507341819865E-5</v>
      </c>
      <c r="AK1365" s="5">
        <f t="shared" si="1652"/>
        <v>2.7278874494115646E-5</v>
      </c>
      <c r="AL1365" s="5">
        <f t="shared" si="1653"/>
        <v>2.8883437919447901E-7</v>
      </c>
      <c r="AM1365" s="5">
        <f t="shared" si="1654"/>
        <v>2.8270361610527255E-2</v>
      </c>
      <c r="AN1365" s="5">
        <f t="shared" si="1655"/>
        <v>7.3965826952480792E-3</v>
      </c>
      <c r="AO1365" s="5">
        <f t="shared" si="1656"/>
        <v>9.6761117387459891E-4</v>
      </c>
      <c r="AP1365" s="5">
        <f t="shared" si="1657"/>
        <v>8.438774340196186E-5</v>
      </c>
      <c r="AQ1365" s="5">
        <f t="shared" si="1658"/>
        <v>5.5197465382398491E-6</v>
      </c>
      <c r="AR1365" s="5">
        <f t="shared" si="1659"/>
        <v>1.0520186078194433E-6</v>
      </c>
      <c r="AS1365" s="5">
        <f t="shared" si="1660"/>
        <v>2.1163367010430001E-6</v>
      </c>
      <c r="AT1365" s="5">
        <f t="shared" si="1661"/>
        <v>2.1287080850523679E-6</v>
      </c>
      <c r="AU1365" s="5">
        <f t="shared" si="1662"/>
        <v>1.4274345253078415E-6</v>
      </c>
      <c r="AV1365" s="5">
        <f t="shared" si="1663"/>
        <v>7.1788941084095269E-7</v>
      </c>
      <c r="AW1365" s="5">
        <f t="shared" si="1664"/>
        <v>4.2228677391458485E-9</v>
      </c>
      <c r="AX1365" s="5">
        <f t="shared" si="1665"/>
        <v>9.4785401740068234E-3</v>
      </c>
      <c r="AY1365" s="5">
        <f t="shared" si="1666"/>
        <v>2.4799402000279199E-3</v>
      </c>
      <c r="AZ1365" s="5">
        <f t="shared" si="1667"/>
        <v>3.2442249981595598E-4</v>
      </c>
      <c r="BA1365" s="5">
        <f t="shared" si="1668"/>
        <v>2.8293681808846054E-5</v>
      </c>
      <c r="BB1365" s="5">
        <f t="shared" si="1669"/>
        <v>1.8506710325756504E-6</v>
      </c>
      <c r="BC1365" s="5">
        <f t="shared" si="1670"/>
        <v>9.6840935554560467E-8</v>
      </c>
      <c r="BD1365" s="5">
        <f t="shared" si="1671"/>
        <v>4.5874561356740692E-8</v>
      </c>
      <c r="BE1365" s="5">
        <f t="shared" si="1672"/>
        <v>9.2285456855894363E-8</v>
      </c>
      <c r="BF1365" s="5">
        <f t="shared" si="1673"/>
        <v>9.2824926225149995E-8</v>
      </c>
      <c r="BG1365" s="5">
        <f t="shared" si="1674"/>
        <v>6.2245032765811457E-8</v>
      </c>
      <c r="BH1365" s="5">
        <f t="shared" si="1675"/>
        <v>3.1304448020400356E-8</v>
      </c>
      <c r="BI1365" s="5">
        <f t="shared" si="1676"/>
        <v>1.2594977267329232E-8</v>
      </c>
      <c r="BJ1365" s="8">
        <f t="shared" si="1677"/>
        <v>0.79135812638447889</v>
      </c>
      <c r="BK1365" s="8">
        <f t="shared" si="1678"/>
        <v>0.16720711609006897</v>
      </c>
      <c r="BL1365" s="8">
        <f t="shared" si="1679"/>
        <v>3.8931213544703899E-2</v>
      </c>
      <c r="BM1365" s="8">
        <f t="shared" si="1680"/>
        <v>0.39220023605578658</v>
      </c>
      <c r="BN1365" s="8">
        <f t="shared" si="1681"/>
        <v>0.603123648630979</v>
      </c>
    </row>
    <row r="1366" spans="1:66" x14ac:dyDescent="0.25">
      <c r="A1366" t="s">
        <v>89</v>
      </c>
      <c r="B1366" t="s">
        <v>106</v>
      </c>
      <c r="C1366" t="s">
        <v>103</v>
      </c>
      <c r="D1366" t="s">
        <v>534</v>
      </c>
      <c r="E1366">
        <f>VLOOKUP(A1366,home!$A$2:$E$405,3,FALSE)</f>
        <v>1.3980999999999999</v>
      </c>
      <c r="F1366">
        <f>VLOOKUP(B1366,home!$B$2:$E$405,3,FALSE)</f>
        <v>1.0729</v>
      </c>
      <c r="G1366">
        <f>VLOOKUP(C1366,away!$B$2:$E$405,4,FALSE)</f>
        <v>0.71530000000000005</v>
      </c>
      <c r="H1366">
        <f>VLOOKUP(A1366,away!$A$2:$E$405,3,FALSE)</f>
        <v>1.1943999999999999</v>
      </c>
      <c r="I1366">
        <f>VLOOKUP(C1366,away!$B$2:$E$405,3,FALSE)</f>
        <v>0.41860000000000003</v>
      </c>
      <c r="J1366">
        <f>VLOOKUP(B1366,home!$B$2:$E$405,4,FALSE)</f>
        <v>0</v>
      </c>
      <c r="K1366" s="3">
        <f t="shared" si="1626"/>
        <v>1.0729653717969998</v>
      </c>
      <c r="L1366" s="3">
        <f t="shared" si="1627"/>
        <v>0</v>
      </c>
      <c r="M1366" s="5">
        <f t="shared" si="1628"/>
        <v>0.34199287625609959</v>
      </c>
      <c r="N1366" s="5">
        <f t="shared" si="1629"/>
        <v>0.36694651362405123</v>
      </c>
      <c r="O1366" s="5">
        <f t="shared" si="1630"/>
        <v>0</v>
      </c>
      <c r="P1366" s="5">
        <f t="shared" si="1631"/>
        <v>0</v>
      </c>
      <c r="Q1366" s="5">
        <f t="shared" si="1632"/>
        <v>0.1968604512101215</v>
      </c>
      <c r="R1366" s="5">
        <f t="shared" si="1633"/>
        <v>0</v>
      </c>
      <c r="S1366" s="5">
        <f t="shared" si="1634"/>
        <v>0</v>
      </c>
      <c r="T1366" s="5">
        <f t="shared" si="1635"/>
        <v>0</v>
      </c>
      <c r="U1366" s="5">
        <f t="shared" si="1636"/>
        <v>0</v>
      </c>
      <c r="V1366" s="5">
        <f t="shared" si="1637"/>
        <v>0</v>
      </c>
      <c r="W1366" s="5">
        <f t="shared" si="1638"/>
        <v>7.0408149074931051E-2</v>
      </c>
      <c r="X1366" s="5">
        <f t="shared" si="1639"/>
        <v>0</v>
      </c>
      <c r="Y1366" s="5">
        <f t="shared" si="1640"/>
        <v>0</v>
      </c>
      <c r="Z1366" s="5">
        <f t="shared" si="1641"/>
        <v>0</v>
      </c>
      <c r="AA1366" s="5">
        <f t="shared" si="1642"/>
        <v>0</v>
      </c>
      <c r="AB1366" s="5">
        <f t="shared" si="1643"/>
        <v>0</v>
      </c>
      <c r="AC1366" s="5">
        <f t="shared" si="1644"/>
        <v>0</v>
      </c>
      <c r="AD1366" s="5">
        <f t="shared" si="1645"/>
        <v>1.8886376462430493E-2</v>
      </c>
      <c r="AE1366" s="5">
        <f t="shared" si="1646"/>
        <v>0</v>
      </c>
      <c r="AF1366" s="5">
        <f t="shared" si="1647"/>
        <v>0</v>
      </c>
      <c r="AG1366" s="5">
        <f t="shared" si="1648"/>
        <v>0</v>
      </c>
      <c r="AH1366" s="5">
        <f t="shared" si="1649"/>
        <v>0</v>
      </c>
      <c r="AI1366" s="5">
        <f t="shared" si="1650"/>
        <v>0</v>
      </c>
      <c r="AJ1366" s="5">
        <f t="shared" si="1651"/>
        <v>0</v>
      </c>
      <c r="AK1366" s="5">
        <f t="shared" si="1652"/>
        <v>0</v>
      </c>
      <c r="AL1366" s="5">
        <f t="shared" si="1653"/>
        <v>0</v>
      </c>
      <c r="AM1366" s="5">
        <f t="shared" si="1654"/>
        <v>4.0528855885819696E-3</v>
      </c>
      <c r="AN1366" s="5">
        <f t="shared" si="1655"/>
        <v>0</v>
      </c>
      <c r="AO1366" s="5">
        <f t="shared" si="1656"/>
        <v>0</v>
      </c>
      <c r="AP1366" s="5">
        <f t="shared" si="1657"/>
        <v>0</v>
      </c>
      <c r="AQ1366" s="5">
        <f t="shared" si="1658"/>
        <v>0</v>
      </c>
      <c r="AR1366" s="5">
        <f t="shared" si="1659"/>
        <v>0</v>
      </c>
      <c r="AS1366" s="5">
        <f t="shared" si="1660"/>
        <v>0</v>
      </c>
      <c r="AT1366" s="5">
        <f t="shared" si="1661"/>
        <v>0</v>
      </c>
      <c r="AU1366" s="5">
        <f t="shared" si="1662"/>
        <v>0</v>
      </c>
      <c r="AV1366" s="5">
        <f t="shared" si="1663"/>
        <v>0</v>
      </c>
      <c r="AW1366" s="5">
        <f t="shared" si="1664"/>
        <v>0</v>
      </c>
      <c r="AX1366" s="5">
        <f t="shared" si="1665"/>
        <v>7.247676487339256E-4</v>
      </c>
      <c r="AY1366" s="5">
        <f t="shared" si="1666"/>
        <v>0</v>
      </c>
      <c r="AZ1366" s="5">
        <f t="shared" si="1667"/>
        <v>0</v>
      </c>
      <c r="BA1366" s="5">
        <f t="shared" si="1668"/>
        <v>0</v>
      </c>
      <c r="BB1366" s="5">
        <f t="shared" si="1669"/>
        <v>0</v>
      </c>
      <c r="BC1366" s="5">
        <f t="shared" si="1670"/>
        <v>0</v>
      </c>
      <c r="BD1366" s="5">
        <f t="shared" si="1671"/>
        <v>0</v>
      </c>
      <c r="BE1366" s="5">
        <f t="shared" si="1672"/>
        <v>0</v>
      </c>
      <c r="BF1366" s="5">
        <f t="shared" si="1673"/>
        <v>0</v>
      </c>
      <c r="BG1366" s="5">
        <f t="shared" si="1674"/>
        <v>0</v>
      </c>
      <c r="BH1366" s="5">
        <f t="shared" si="1675"/>
        <v>0</v>
      </c>
      <c r="BI1366" s="5">
        <f t="shared" si="1676"/>
        <v>0</v>
      </c>
      <c r="BJ1366" s="8">
        <f t="shared" si="1677"/>
        <v>0.65787914360885025</v>
      </c>
      <c r="BK1366" s="8">
        <f t="shared" si="1678"/>
        <v>0.34199287625609959</v>
      </c>
      <c r="BL1366" s="8">
        <f t="shared" si="1679"/>
        <v>0</v>
      </c>
      <c r="BM1366" s="8">
        <f t="shared" si="1680"/>
        <v>9.407217877467744E-2</v>
      </c>
      <c r="BN1366" s="8">
        <f t="shared" si="1681"/>
        <v>0.90579984109027234</v>
      </c>
    </row>
    <row r="1367" spans="1:66" x14ac:dyDescent="0.25">
      <c r="A1367" t="s">
        <v>89</v>
      </c>
      <c r="B1367" t="s">
        <v>350</v>
      </c>
      <c r="C1367" t="s">
        <v>125</v>
      </c>
      <c r="D1367" t="s">
        <v>534</v>
      </c>
      <c r="E1367">
        <f>VLOOKUP(A1367,home!$A$2:$E$405,3,FALSE)</f>
        <v>1.3980999999999999</v>
      </c>
      <c r="F1367">
        <f>VLOOKUP(B1367,home!$B$2:$E$405,3,FALSE)</f>
        <v>0.53639999999999999</v>
      </c>
      <c r="G1367">
        <f>VLOOKUP(C1367,away!$B$2:$E$405,4,FALSE)</f>
        <v>1.0729</v>
      </c>
      <c r="H1367">
        <f>VLOOKUP(A1367,away!$A$2:$E$405,3,FALSE)</f>
        <v>1.1943999999999999</v>
      </c>
      <c r="I1367">
        <f>VLOOKUP(C1367,away!$B$2:$E$405,3,FALSE)</f>
        <v>0.83720000000000006</v>
      </c>
      <c r="J1367">
        <f>VLOOKUP(B1367,home!$B$2:$E$405,4,FALSE)</f>
        <v>1.2559</v>
      </c>
      <c r="K1367" s="3">
        <f t="shared" si="1626"/>
        <v>0.80461152723599993</v>
      </c>
      <c r="L1367" s="3">
        <f t="shared" si="1627"/>
        <v>1.255839314912</v>
      </c>
      <c r="M1367" s="5">
        <f t="shared" si="1628"/>
        <v>0.12739652122437634</v>
      </c>
      <c r="N1367" s="5">
        <f t="shared" si="1629"/>
        <v>0.10250470950689891</v>
      </c>
      <c r="O1367" s="5">
        <f t="shared" si="1630"/>
        <v>0.15998955993659281</v>
      </c>
      <c r="P1367" s="5">
        <f t="shared" si="1631"/>
        <v>0.12872944416239748</v>
      </c>
      <c r="Q1367" s="5">
        <f t="shared" si="1632"/>
        <v>4.1238235432614227E-2</v>
      </c>
      <c r="R1367" s="5">
        <f t="shared" si="1633"/>
        <v>0.10046058967192156</v>
      </c>
      <c r="S1367" s="5">
        <f t="shared" si="1634"/>
        <v>3.2519078298012892E-2</v>
      </c>
      <c r="T1367" s="5">
        <f t="shared" si="1635"/>
        <v>5.1788597333874004E-2</v>
      </c>
      <c r="U1367" s="5">
        <f t="shared" si="1636"/>
        <v>8.0831748482953936E-2</v>
      </c>
      <c r="V1367" s="5">
        <f t="shared" si="1637"/>
        <v>3.6510353952320684E-3</v>
      </c>
      <c r="W1367" s="5">
        <f t="shared" si="1638"/>
        <v>1.1060253197317821E-2</v>
      </c>
      <c r="X1367" s="5">
        <f t="shared" si="1639"/>
        <v>1.3889900798072868E-2</v>
      </c>
      <c r="Y1367" s="5">
        <f t="shared" si="1640"/>
        <v>8.7217417512237376E-3</v>
      </c>
      <c r="Z1367" s="5">
        <f t="shared" si="1641"/>
        <v>4.2054119369747164E-2</v>
      </c>
      <c r="AA1367" s="5">
        <f t="shared" si="1642"/>
        <v>3.3837229212657312E-2</v>
      </c>
      <c r="AB1367" s="5">
        <f t="shared" si="1643"/>
        <v>1.3612912337115396E-2</v>
      </c>
      <c r="AC1367" s="5">
        <f t="shared" si="1644"/>
        <v>2.305772130434033E-4</v>
      </c>
      <c r="AD1367" s="5">
        <f t="shared" si="1645"/>
        <v>2.2248018041776856E-3</v>
      </c>
      <c r="AE1367" s="5">
        <f t="shared" si="1646"/>
        <v>2.7939935735734858E-3</v>
      </c>
      <c r="AF1367" s="5">
        <f t="shared" si="1647"/>
        <v>1.7544034876525289E-3</v>
      </c>
      <c r="AG1367" s="5">
        <f t="shared" si="1648"/>
        <v>7.3441629133759174E-4</v>
      </c>
      <c r="AH1367" s="5">
        <f t="shared" si="1649"/>
        <v>1.3203304114632691E-2</v>
      </c>
      <c r="AI1367" s="5">
        <f t="shared" si="1650"/>
        <v>1.0623530688235973E-2</v>
      </c>
      <c r="AJ1367" s="5">
        <f t="shared" si="1651"/>
        <v>4.2739076258500293E-3</v>
      </c>
      <c r="AK1367" s="5">
        <f t="shared" si="1652"/>
        <v>1.1462784473669262E-3</v>
      </c>
      <c r="AL1367" s="5">
        <f t="shared" si="1653"/>
        <v>9.319587752106545E-6</v>
      </c>
      <c r="AM1367" s="5">
        <f t="shared" si="1654"/>
        <v>3.5802023549136324E-4</v>
      </c>
      <c r="AN1367" s="5">
        <f t="shared" si="1655"/>
        <v>4.4961588726410642E-4</v>
      </c>
      <c r="AO1367" s="5">
        <f t="shared" si="1656"/>
        <v>2.8232265391765331E-4</v>
      </c>
      <c r="AP1367" s="5">
        <f t="shared" si="1657"/>
        <v>1.1818396276002778E-4</v>
      </c>
      <c r="AQ1367" s="5">
        <f t="shared" si="1658"/>
        <v>3.7105016706534659E-5</v>
      </c>
      <c r="AR1367" s="5">
        <f t="shared" si="1659"/>
        <v>3.3162456787790167E-3</v>
      </c>
      <c r="AS1367" s="5">
        <f t="shared" si="1660"/>
        <v>2.6682895002921696E-3</v>
      </c>
      <c r="AT1367" s="5">
        <f t="shared" si="1661"/>
        <v>1.0734682449689329E-3</v>
      </c>
      <c r="AU1367" s="5">
        <f t="shared" si="1662"/>
        <v>2.8790830800793385E-4</v>
      </c>
      <c r="AV1367" s="5">
        <f t="shared" si="1663"/>
        <v>5.7913585852549076E-5</v>
      </c>
      <c r="AW1367" s="5">
        <f t="shared" si="1664"/>
        <v>2.6158601759933241E-7</v>
      </c>
      <c r="AX1367" s="5">
        <f t="shared" si="1665"/>
        <v>4.8011201410016335E-5</v>
      </c>
      <c r="AY1367" s="5">
        <f t="shared" si="1666"/>
        <v>6.0294354286856955E-5</v>
      </c>
      <c r="AZ1367" s="5">
        <f t="shared" si="1667"/>
        <v>3.7860010290333933E-5</v>
      </c>
      <c r="BA1367" s="5">
        <f t="shared" si="1668"/>
        <v>1.5848696461858076E-5</v>
      </c>
      <c r="BB1367" s="5">
        <f t="shared" si="1669"/>
        <v>4.9758540267270227E-6</v>
      </c>
      <c r="BC1367" s="5">
        <f t="shared" si="1670"/>
        <v>1.2497746224053941E-6</v>
      </c>
      <c r="BD1367" s="5">
        <f t="shared" si="1671"/>
        <v>6.9411195021962051E-4</v>
      </c>
      <c r="BE1367" s="5">
        <f t="shared" si="1672"/>
        <v>5.5849047633896721E-4</v>
      </c>
      <c r="BF1367" s="5">
        <f t="shared" si="1673"/>
        <v>2.2468393755692873E-4</v>
      </c>
      <c r="BG1367" s="5">
        <f t="shared" si="1674"/>
        <v>6.0261095381026161E-5</v>
      </c>
      <c r="BH1367" s="5">
        <f t="shared" si="1675"/>
        <v>1.2121692996860429E-5</v>
      </c>
      <c r="BI1367" s="5">
        <f t="shared" si="1676"/>
        <v>1.9506507829779595E-6</v>
      </c>
      <c r="BJ1367" s="8">
        <f t="shared" si="1677"/>
        <v>0.23812454082398071</v>
      </c>
      <c r="BK1367" s="8">
        <f t="shared" si="1678"/>
        <v>0.29259627023510115</v>
      </c>
      <c r="BL1367" s="8">
        <f t="shared" si="1679"/>
        <v>0.42693450563850366</v>
      </c>
      <c r="BM1367" s="8">
        <f t="shared" si="1680"/>
        <v>0.33933034336426215</v>
      </c>
      <c r="BN1367" s="8">
        <f t="shared" si="1681"/>
        <v>0.66031905993480122</v>
      </c>
    </row>
    <row r="1368" spans="1:66" x14ac:dyDescent="0.25">
      <c r="A1368" t="s">
        <v>89</v>
      </c>
      <c r="B1368" t="s">
        <v>367</v>
      </c>
      <c r="C1368" t="s">
        <v>92</v>
      </c>
      <c r="D1368" t="s">
        <v>534</v>
      </c>
      <c r="E1368">
        <f>VLOOKUP(A1368,home!$A$2:$E$405,3,FALSE)</f>
        <v>1.3980999999999999</v>
      </c>
      <c r="F1368">
        <f>VLOOKUP(B1368,home!$B$2:$E$405,3,FALSE)</f>
        <v>1.0729</v>
      </c>
      <c r="G1368">
        <f>VLOOKUP(C1368,away!$B$2:$E$405,4,FALSE)</f>
        <v>0.71530000000000005</v>
      </c>
      <c r="H1368">
        <f>VLOOKUP(A1368,away!$A$2:$E$405,3,FALSE)</f>
        <v>1.1943999999999999</v>
      </c>
      <c r="I1368">
        <f>VLOOKUP(C1368,away!$B$2:$E$405,3,FALSE)</f>
        <v>0.62790000000000001</v>
      </c>
      <c r="J1368">
        <f>VLOOKUP(B1368,home!$B$2:$E$405,4,FALSE)</f>
        <v>0.62790000000000001</v>
      </c>
      <c r="K1368" s="3">
        <f t="shared" si="1626"/>
        <v>1.0729653717969998</v>
      </c>
      <c r="L1368" s="3">
        <f t="shared" si="1627"/>
        <v>0.47090224490400001</v>
      </c>
      <c r="M1368" s="5">
        <f t="shared" si="1628"/>
        <v>0.21355355883905039</v>
      </c>
      <c r="N1368" s="5">
        <f t="shared" si="1629"/>
        <v>0.22913557365831416</v>
      </c>
      <c r="O1368" s="5">
        <f t="shared" si="1630"/>
        <v>0.10056285026454727</v>
      </c>
      <c r="P1368" s="5">
        <f t="shared" si="1631"/>
        <v>0.10790045602306599</v>
      </c>
      <c r="Q1368" s="5">
        <f t="shared" si="1632"/>
        <v>0.12292726799110595</v>
      </c>
      <c r="R1368" s="5">
        <f t="shared" si="1633"/>
        <v>2.3677635971760064E-2</v>
      </c>
      <c r="S1368" s="5">
        <f t="shared" si="1634"/>
        <v>1.3629494719355444E-2</v>
      </c>
      <c r="T1368" s="5">
        <f t="shared" si="1635"/>
        <v>5.7886726456927412E-2</v>
      </c>
      <c r="U1368" s="5">
        <f t="shared" si="1636"/>
        <v>2.5405283483713553E-2</v>
      </c>
      <c r="V1368" s="5">
        <f t="shared" si="1637"/>
        <v>7.6516256290160706E-4</v>
      </c>
      <c r="W1368" s="5">
        <f t="shared" si="1638"/>
        <v>4.3965567268022143E-2</v>
      </c>
      <c r="X1368" s="5">
        <f t="shared" si="1639"/>
        <v>2.070348432498945E-2</v>
      </c>
      <c r="Y1368" s="5">
        <f t="shared" si="1640"/>
        <v>4.8746586229861536E-3</v>
      </c>
      <c r="Z1368" s="5">
        <f t="shared" si="1641"/>
        <v>3.7166173110405056E-3</v>
      </c>
      <c r="AA1368" s="5">
        <f t="shared" si="1642"/>
        <v>3.9878016749677414E-3</v>
      </c>
      <c r="AB1368" s="5">
        <f t="shared" si="1643"/>
        <v>2.1393865534172309E-3</v>
      </c>
      <c r="AC1368" s="5">
        <f t="shared" si="1644"/>
        <v>2.4162963473218687E-5</v>
      </c>
      <c r="AD1368" s="5">
        <f t="shared" si="1645"/>
        <v>1.1793382807499845E-2</v>
      </c>
      <c r="AE1368" s="5">
        <f t="shared" si="1646"/>
        <v>5.5535304390639147E-3</v>
      </c>
      <c r="AF1368" s="5">
        <f t="shared" si="1647"/>
        <v>1.3075849754489472E-3</v>
      </c>
      <c r="AG1368" s="5">
        <f t="shared" si="1648"/>
        <v>2.0524823344721699E-4</v>
      </c>
      <c r="AH1368" s="5">
        <f t="shared" si="1649"/>
        <v>4.3754085880451062E-4</v>
      </c>
      <c r="AI1368" s="5">
        <f t="shared" si="1650"/>
        <v>4.6946619024356031E-4</v>
      </c>
      <c r="AJ1368" s="5">
        <f t="shared" si="1651"/>
        <v>2.5186048268040136E-4</v>
      </c>
      <c r="AK1368" s="5">
        <f t="shared" si="1652"/>
        <v>9.0079192146716225E-5</v>
      </c>
      <c r="AL1368" s="5">
        <f t="shared" si="1653"/>
        <v>4.8834489891951808E-7</v>
      </c>
      <c r="AM1368" s="5">
        <f t="shared" si="1654"/>
        <v>2.5307782737586841E-3</v>
      </c>
      <c r="AN1368" s="5">
        <f t="shared" si="1655"/>
        <v>1.1917491704672343E-3</v>
      </c>
      <c r="AO1368" s="5">
        <f t="shared" si="1656"/>
        <v>2.8059867986775022E-4</v>
      </c>
      <c r="AP1368" s="5">
        <f t="shared" si="1657"/>
        <v>4.404484942227413E-5</v>
      </c>
      <c r="AQ1368" s="5">
        <f t="shared" si="1658"/>
        <v>5.1852046173518855E-6</v>
      </c>
      <c r="AR1368" s="5">
        <f t="shared" si="1659"/>
        <v>4.1207794529653651E-5</v>
      </c>
      <c r="AS1368" s="5">
        <f t="shared" si="1660"/>
        <v>4.42145365784442E-5</v>
      </c>
      <c r="AT1368" s="5">
        <f t="shared" si="1661"/>
        <v>2.3720333339361217E-5</v>
      </c>
      <c r="AU1368" s="5">
        <f t="shared" si="1662"/>
        <v>8.4836987602054931E-6</v>
      </c>
      <c r="AV1368" s="5">
        <f t="shared" si="1663"/>
        <v>2.2756787486144077E-6</v>
      </c>
      <c r="AW1368" s="5">
        <f t="shared" si="1664"/>
        <v>6.8539451045558482E-9</v>
      </c>
      <c r="AX1368" s="5">
        <f t="shared" si="1665"/>
        <v>4.5257290857320912E-4</v>
      </c>
      <c r="AY1368" s="5">
        <f t="shared" si="1666"/>
        <v>2.1311759862985692E-4</v>
      </c>
      <c r="AZ1368" s="5">
        <f t="shared" si="1667"/>
        <v>5.0178777811674633E-5</v>
      </c>
      <c r="BA1368" s="5">
        <f t="shared" si="1668"/>
        <v>7.8764330393522037E-6</v>
      </c>
      <c r="BB1368" s="5">
        <f t="shared" si="1669"/>
        <v>9.2725750001674721E-7</v>
      </c>
      <c r="BC1368" s="5">
        <f t="shared" si="1670"/>
        <v>8.7329527672391462E-8</v>
      </c>
      <c r="BD1368" s="5">
        <f t="shared" si="1671"/>
        <v>3.2341404919261091E-6</v>
      </c>
      <c r="BE1368" s="5">
        <f t="shared" si="1672"/>
        <v>3.4701207553632298E-6</v>
      </c>
      <c r="BF1368" s="5">
        <f t="shared" si="1673"/>
        <v>1.8616597032293968E-6</v>
      </c>
      <c r="BG1368" s="5">
        <f t="shared" si="1674"/>
        <v>6.6583213187834069E-7</v>
      </c>
      <c r="BH1368" s="5">
        <f t="shared" si="1675"/>
        <v>1.7860370523380819E-7</v>
      </c>
      <c r="BI1368" s="5">
        <f t="shared" si="1676"/>
        <v>3.8327118198102968E-8</v>
      </c>
      <c r="BJ1368" s="8">
        <f t="shared" si="1677"/>
        <v>0.50313014126102029</v>
      </c>
      <c r="BK1368" s="8">
        <f t="shared" si="1678"/>
        <v>0.33608644105137542</v>
      </c>
      <c r="BL1368" s="8">
        <f t="shared" si="1679"/>
        <v>0.15715125539814309</v>
      </c>
      <c r="BM1368" s="8">
        <f t="shared" si="1680"/>
        <v>0.20211400152905068</v>
      </c>
      <c r="BN1368" s="8">
        <f t="shared" si="1681"/>
        <v>0.79775734274784382</v>
      </c>
    </row>
    <row r="1369" spans="1:66" x14ac:dyDescent="0.25">
      <c r="A1369" t="s">
        <v>112</v>
      </c>
      <c r="B1369" t="s">
        <v>90</v>
      </c>
      <c r="C1369" t="s">
        <v>102</v>
      </c>
      <c r="D1369" t="s">
        <v>534</v>
      </c>
      <c r="E1369">
        <f>VLOOKUP(A1369,home!$A$2:$E$405,3,FALSE)</f>
        <v>1.3270999999999999</v>
      </c>
      <c r="F1369">
        <f>VLOOKUP(B1369,home!$B$2:$E$405,3,FALSE)</f>
        <v>0.75349999999999995</v>
      </c>
      <c r="G1369">
        <f>VLOOKUP(C1369,away!$B$2:$E$405,4,FALSE)</f>
        <v>0.94189999999999996</v>
      </c>
      <c r="H1369">
        <f>VLOOKUP(A1369,away!$A$2:$E$405,3,FALSE)</f>
        <v>0.94389999999999996</v>
      </c>
      <c r="I1369">
        <f>VLOOKUP(C1369,away!$B$2:$E$405,3,FALSE)</f>
        <v>2.1189</v>
      </c>
      <c r="J1369">
        <f>VLOOKUP(B1369,home!$B$2:$E$405,4,FALSE)</f>
        <v>1.3243</v>
      </c>
      <c r="K1369" s="3">
        <f t="shared" si="1626"/>
        <v>0.94187160171499995</v>
      </c>
      <c r="L1369" s="3">
        <f t="shared" si="1627"/>
        <v>2.6486393449529997</v>
      </c>
      <c r="M1369" s="5">
        <f t="shared" si="1628"/>
        <v>2.7584232750163418E-2</v>
      </c>
      <c r="N1369" s="5">
        <f t="shared" si="1629"/>
        <v>2.5980805482475777E-2</v>
      </c>
      <c r="O1369" s="5">
        <f t="shared" si="1630"/>
        <v>7.3060684162423922E-2</v>
      </c>
      <c r="P1369" s="5">
        <f t="shared" si="1631"/>
        <v>6.8813783614455948E-2</v>
      </c>
      <c r="Q1369" s="5">
        <f t="shared" si="1632"/>
        <v>1.2235291436812654E-2</v>
      </c>
      <c r="R1369" s="5">
        <f t="shared" si="1633"/>
        <v>9.6755701320890272E-2</v>
      </c>
      <c r="S1369" s="5">
        <f t="shared" si="1634"/>
        <v>4.291706115433927E-2</v>
      </c>
      <c r="T1369" s="5">
        <f t="shared" si="1635"/>
        <v>3.2406874296508514E-2</v>
      </c>
      <c r="U1369" s="5">
        <f t="shared" si="1636"/>
        <v>9.1131447378165045E-2</v>
      </c>
      <c r="V1369" s="5">
        <f t="shared" si="1637"/>
        <v>1.1896028456190266E-2</v>
      </c>
      <c r="W1369" s="5">
        <f t="shared" si="1638"/>
        <v>3.8413578476801866E-3</v>
      </c>
      <c r="X1369" s="5">
        <f t="shared" si="1639"/>
        <v>1.0174371533409714E-2</v>
      </c>
      <c r="Y1369" s="5">
        <f t="shared" si="1640"/>
        <v>1.3474120376779379E-2</v>
      </c>
      <c r="Z1369" s="5">
        <f t="shared" si="1641"/>
        <v>8.5423652455676957E-2</v>
      </c>
      <c r="AA1369" s="5">
        <f t="shared" si="1642"/>
        <v>8.0458112362773934E-2</v>
      </c>
      <c r="AB1369" s="5">
        <f t="shared" si="1643"/>
        <v>3.7890605581045664E-2</v>
      </c>
      <c r="AC1369" s="5">
        <f t="shared" si="1644"/>
        <v>1.8547976652777253E-3</v>
      </c>
      <c r="AD1369" s="5">
        <f t="shared" si="1645"/>
        <v>9.0451646718875552E-4</v>
      </c>
      <c r="AE1369" s="5">
        <f t="shared" si="1646"/>
        <v>2.395737903154027E-3</v>
      </c>
      <c r="AF1369" s="5">
        <f t="shared" si="1647"/>
        <v>3.1727228352444784E-3</v>
      </c>
      <c r="AG1369" s="5">
        <f t="shared" si="1648"/>
        <v>2.8011328440197859E-3</v>
      </c>
      <c r="AH1369" s="5">
        <f t="shared" si="1649"/>
        <v>5.6564111720924244E-2</v>
      </c>
      <c r="AI1369" s="5">
        <f t="shared" si="1650"/>
        <v>5.3276130506173115E-2</v>
      </c>
      <c r="AJ1369" s="5">
        <f t="shared" si="1651"/>
        <v>2.508963718651332E-2</v>
      </c>
      <c r="AK1369" s="5">
        <f t="shared" si="1652"/>
        <v>7.8770722544365106E-3</v>
      </c>
      <c r="AL1369" s="5">
        <f t="shared" si="1653"/>
        <v>1.8508493071827534E-4</v>
      </c>
      <c r="AM1369" s="5">
        <f t="shared" si="1654"/>
        <v>1.7038767474573328E-4</v>
      </c>
      <c r="AN1369" s="5">
        <f t="shared" si="1655"/>
        <v>4.5129549922660379E-4</v>
      </c>
      <c r="AO1369" s="5">
        <f t="shared" si="1656"/>
        <v>5.9765950772589459E-4</v>
      </c>
      <c r="AP1369" s="5">
        <f t="shared" si="1657"/>
        <v>5.2766149568268187E-4</v>
      </c>
      <c r="AQ1369" s="5">
        <f t="shared" si="1658"/>
        <v>3.4939624957047472E-4</v>
      </c>
      <c r="AR1369" s="5">
        <f t="shared" si="1659"/>
        <v>2.9963586363271406E-2</v>
      </c>
      <c r="AS1369" s="5">
        <f t="shared" si="1660"/>
        <v>2.8221851081100167E-2</v>
      </c>
      <c r="AT1369" s="5">
        <f t="shared" si="1661"/>
        <v>1.3290680040559008E-2</v>
      </c>
      <c r="AU1369" s="5">
        <f t="shared" si="1662"/>
        <v>4.1727046992276317E-3</v>
      </c>
      <c r="AV1369" s="5">
        <f t="shared" si="1663"/>
        <v>9.8253801463630912E-4</v>
      </c>
      <c r="AW1369" s="5">
        <f t="shared" si="1664"/>
        <v>1.2825759403227376E-5</v>
      </c>
      <c r="AX1369" s="5">
        <f t="shared" si="1665"/>
        <v>2.6747218687543033E-5</v>
      </c>
      <c r="AY1369" s="5">
        <f t="shared" si="1666"/>
        <v>7.0843735783888609E-5</v>
      </c>
      <c r="AZ1369" s="5">
        <f t="shared" si="1667"/>
        <v>9.3819752970331083E-5</v>
      </c>
      <c r="BA1369" s="5">
        <f t="shared" si="1668"/>
        <v>8.2831563016996652E-5</v>
      </c>
      <c r="BB1369" s="5">
        <f t="shared" si="1669"/>
        <v>5.4847734202692795E-5</v>
      </c>
      <c r="BC1369" s="5">
        <f t="shared" si="1670"/>
        <v>2.9054373358155288E-5</v>
      </c>
      <c r="BD1369" s="5">
        <f t="shared" si="1671"/>
        <v>1.3227122292942961E-2</v>
      </c>
      <c r="BE1369" s="5">
        <f t="shared" si="1672"/>
        <v>1.2458250860134369E-2</v>
      </c>
      <c r="BF1369" s="5">
        <f t="shared" si="1673"/>
        <v>5.8670363461010159E-3</v>
      </c>
      <c r="BG1369" s="5">
        <f t="shared" si="1674"/>
        <v>1.8419983068740952E-3</v>
      </c>
      <c r="BH1369" s="5">
        <f t="shared" si="1675"/>
        <v>4.3373147391295551E-4</v>
      </c>
      <c r="BI1369" s="5">
        <f t="shared" si="1676"/>
        <v>8.1703871609720637E-5</v>
      </c>
      <c r="BJ1369" s="8">
        <f t="shared" si="1677"/>
        <v>0.1098414758282443</v>
      </c>
      <c r="BK1369" s="8">
        <f t="shared" si="1678"/>
        <v>0.15332183230692878</v>
      </c>
      <c r="BL1369" s="8">
        <f t="shared" si="1679"/>
        <v>0.63264470582371579</v>
      </c>
      <c r="BM1369" s="8">
        <f t="shared" si="1680"/>
        <v>0.67674314967096338</v>
      </c>
      <c r="BN1369" s="8">
        <f t="shared" si="1681"/>
        <v>0.304430498767222</v>
      </c>
    </row>
    <row r="1370" spans="1:66" x14ac:dyDescent="0.25">
      <c r="A1370" t="s">
        <v>112</v>
      </c>
      <c r="B1370" t="s">
        <v>113</v>
      </c>
      <c r="C1370" t="s">
        <v>111</v>
      </c>
      <c r="D1370" t="s">
        <v>534</v>
      </c>
      <c r="E1370">
        <f>VLOOKUP(A1370,home!$A$2:$E$405,3,FALSE)</f>
        <v>1.3270999999999999</v>
      </c>
      <c r="F1370">
        <f>VLOOKUP(B1370,home!$B$2:$E$405,3,FALSE)</f>
        <v>1.5069999999999999</v>
      </c>
      <c r="G1370">
        <f>VLOOKUP(C1370,away!$B$2:$E$405,4,FALSE)</f>
        <v>0.75349999999999995</v>
      </c>
      <c r="H1370">
        <f>VLOOKUP(A1370,away!$A$2:$E$405,3,FALSE)</f>
        <v>0.94389999999999996</v>
      </c>
      <c r="I1370">
        <f>VLOOKUP(C1370,away!$B$2:$E$405,3,FALSE)</f>
        <v>0.79459999999999997</v>
      </c>
      <c r="J1370">
        <f>VLOOKUP(B1370,home!$B$2:$E$405,4,FALSE)</f>
        <v>0.79459999999999997</v>
      </c>
      <c r="K1370" s="3">
        <f t="shared" si="1626"/>
        <v>1.5069545639499997</v>
      </c>
      <c r="L1370" s="3">
        <f t="shared" si="1627"/>
        <v>0.59596822812399997</v>
      </c>
      <c r="M1370" s="5">
        <f t="shared" si="1628"/>
        <v>0.12209903612094405</v>
      </c>
      <c r="N1370" s="5">
        <f t="shared" si="1629"/>
        <v>0.18399769973635249</v>
      </c>
      <c r="O1370" s="5">
        <f t="shared" si="1630"/>
        <v>7.276714621264728E-2</v>
      </c>
      <c r="P1370" s="5">
        <f t="shared" si="1631"/>
        <v>0.10965678309076575</v>
      </c>
      <c r="Q1370" s="5">
        <f t="shared" si="1632"/>
        <v>0.13863808668699906</v>
      </c>
      <c r="R1370" s="5">
        <f t="shared" si="1633"/>
        <v>2.1683453596995715E-2</v>
      </c>
      <c r="S1370" s="5">
        <f t="shared" si="1634"/>
        <v>2.4620608114187714E-2</v>
      </c>
      <c r="T1370" s="5">
        <f t="shared" si="1635"/>
        <v>8.2623894873352324E-2</v>
      </c>
      <c r="U1370" s="5">
        <f t="shared" si="1636"/>
        <v>3.2675979360190732E-2</v>
      </c>
      <c r="V1370" s="5">
        <f t="shared" si="1637"/>
        <v>2.4568550337066373E-3</v>
      </c>
      <c r="W1370" s="5">
        <f t="shared" si="1638"/>
        <v>6.964043249008961E-2</v>
      </c>
      <c r="X1370" s="5">
        <f t="shared" si="1639"/>
        <v>4.1503485156907736E-2</v>
      </c>
      <c r="Y1370" s="5">
        <f t="shared" si="1640"/>
        <v>1.2367379254966518E-2</v>
      </c>
      <c r="Z1370" s="5">
        <f t="shared" si="1641"/>
        <v>4.3075498066035053E-3</v>
      </c>
      <c r="AA1370" s="5">
        <f t="shared" si="1642"/>
        <v>6.4912818405030905E-3</v>
      </c>
      <c r="AB1370" s="5">
        <f t="shared" si="1643"/>
        <v>4.8910333977159439E-3</v>
      </c>
      <c r="AC1370" s="5">
        <f t="shared" si="1644"/>
        <v>1.379058897984269E-4</v>
      </c>
      <c r="AD1370" s="5">
        <f t="shared" si="1645"/>
        <v>2.6236241894098115E-2</v>
      </c>
      <c r="AE1370" s="5">
        <f t="shared" si="1646"/>
        <v>1.5635966594258307E-2</v>
      </c>
      <c r="AF1370" s="5">
        <f t="shared" si="1647"/>
        <v>4.6592696530930889E-3</v>
      </c>
      <c r="AG1370" s="5">
        <f t="shared" si="1648"/>
        <v>9.2559222650193758E-4</v>
      </c>
      <c r="AH1370" s="5">
        <f t="shared" si="1649"/>
        <v>6.4179070644934211E-4</v>
      </c>
      <c r="AI1370" s="5">
        <f t="shared" si="1650"/>
        <v>9.6714943418453061E-4</v>
      </c>
      <c r="AJ1370" s="5">
        <f t="shared" si="1651"/>
        <v>7.2872512693301927E-4</v>
      </c>
      <c r="AK1370" s="5">
        <f t="shared" si="1652"/>
        <v>3.6605188529891859E-4</v>
      </c>
      <c r="AL1370" s="5">
        <f t="shared" si="1653"/>
        <v>4.9541148644567094E-6</v>
      </c>
      <c r="AM1370" s="5">
        <f t="shared" si="1654"/>
        <v>7.9073648926414625E-3</v>
      </c>
      <c r="AN1370" s="5">
        <f t="shared" si="1655"/>
        <v>4.7125382441974544E-3</v>
      </c>
      <c r="AO1370" s="5">
        <f t="shared" si="1656"/>
        <v>1.4042615336804713E-3</v>
      </c>
      <c r="AP1370" s="5">
        <f t="shared" si="1657"/>
        <v>2.7896508601674716E-4</v>
      </c>
      <c r="AQ1370" s="5">
        <f t="shared" si="1658"/>
        <v>4.1563582005464989E-5</v>
      </c>
      <c r="AR1370" s="5">
        <f t="shared" si="1659"/>
        <v>7.649737402981295E-5</v>
      </c>
      <c r="AS1370" s="5">
        <f t="shared" si="1660"/>
        <v>1.152780669244168E-4</v>
      </c>
      <c r="AT1370" s="5">
        <f t="shared" si="1661"/>
        <v>8.6859404537541719E-5</v>
      </c>
      <c r="AU1370" s="5">
        <f t="shared" si="1662"/>
        <v>4.3631058696609249E-5</v>
      </c>
      <c r="AV1370" s="5">
        <f t="shared" si="1663"/>
        <v>1.6437505758206422E-5</v>
      </c>
      <c r="AW1370" s="5">
        <f t="shared" si="1664"/>
        <v>1.235909972841759E-7</v>
      </c>
      <c r="AX1370" s="5">
        <f t="shared" si="1665"/>
        <v>1.9860066022973398E-3</v>
      </c>
      <c r="AY1370" s="5">
        <f t="shared" si="1666"/>
        <v>1.1835968358137106E-3</v>
      </c>
      <c r="AZ1370" s="5">
        <f t="shared" si="1667"/>
        <v>3.5269305452653504E-4</v>
      </c>
      <c r="BA1370" s="5">
        <f t="shared" si="1668"/>
        <v>7.0064618259273488E-5</v>
      </c>
      <c r="BB1370" s="5">
        <f t="shared" si="1669"/>
        <v>1.0439071599540913E-5</v>
      </c>
      <c r="BC1370" s="5">
        <f t="shared" si="1670"/>
        <v>1.2442710008875941E-6</v>
      </c>
      <c r="BD1370" s="5">
        <f t="shared" si="1671"/>
        <v>7.5983340761144182E-6</v>
      </c>
      <c r="BE1370" s="5">
        <f t="shared" si="1672"/>
        <v>1.1450344214417427E-5</v>
      </c>
      <c r="BF1370" s="5">
        <f t="shared" si="1673"/>
        <v>8.627574236357411E-6</v>
      </c>
      <c r="BG1370" s="5">
        <f t="shared" si="1674"/>
        <v>4.3337874570987425E-6</v>
      </c>
      <c r="BH1370" s="5">
        <f t="shared" si="1675"/>
        <v>1.6327051969160545E-6</v>
      </c>
      <c r="BI1370" s="5">
        <f t="shared" si="1676"/>
        <v>4.9208250961550591E-7</v>
      </c>
      <c r="BJ1370" s="8">
        <f t="shared" si="1677"/>
        <v>0.59417678635865812</v>
      </c>
      <c r="BK1370" s="8">
        <f t="shared" si="1678"/>
        <v>0.26015973920008073</v>
      </c>
      <c r="BL1370" s="8">
        <f t="shared" si="1679"/>
        <v>0.1415854497985557</v>
      </c>
      <c r="BM1370" s="8">
        <f t="shared" si="1680"/>
        <v>0.35020384647437725</v>
      </c>
      <c r="BN1370" s="8">
        <f t="shared" si="1681"/>
        <v>0.64884220544470439</v>
      </c>
    </row>
    <row r="1371" spans="1:66" x14ac:dyDescent="0.25">
      <c r="A1371" t="s">
        <v>112</v>
      </c>
      <c r="B1371" t="s">
        <v>118</v>
      </c>
      <c r="C1371" t="s">
        <v>356</v>
      </c>
      <c r="D1371" t="s">
        <v>534</v>
      </c>
      <c r="E1371">
        <f>VLOOKUP(A1371,home!$A$2:$E$405,3,FALSE)</f>
        <v>1.3270999999999999</v>
      </c>
      <c r="F1371">
        <f>VLOOKUP(B1371,home!$B$2:$E$405,3,FALSE)</f>
        <v>0.94189999999999996</v>
      </c>
      <c r="G1371">
        <f>VLOOKUP(C1371,away!$B$2:$E$405,4,FALSE)</f>
        <v>1.6954</v>
      </c>
      <c r="H1371">
        <f>VLOOKUP(A1371,away!$A$2:$E$405,3,FALSE)</f>
        <v>0.94389999999999996</v>
      </c>
      <c r="I1371">
        <f>VLOOKUP(C1371,away!$B$2:$E$405,3,FALSE)</f>
        <v>1.3243</v>
      </c>
      <c r="J1371">
        <f>VLOOKUP(B1371,home!$B$2:$E$405,4,FALSE)</f>
        <v>2.1189</v>
      </c>
      <c r="K1371" s="3">
        <f t="shared" si="1626"/>
        <v>2.1192423537459999</v>
      </c>
      <c r="L1371" s="3">
        <f t="shared" si="1627"/>
        <v>2.6486393449529997</v>
      </c>
      <c r="M1371" s="5">
        <f t="shared" si="1628"/>
        <v>8.4983632003034978E-3</v>
      </c>
      <c r="N1371" s="5">
        <f t="shared" si="1629"/>
        <v>1.8010091231599575E-2</v>
      </c>
      <c r="O1371" s="5">
        <f t="shared" si="1630"/>
        <v>2.2509099140024535E-2</v>
      </c>
      <c r="P1371" s="5">
        <f t="shared" si="1631"/>
        <v>4.7702236242207659E-2</v>
      </c>
      <c r="Q1371" s="5">
        <f t="shared" si="1632"/>
        <v>1.9083874066417643E-2</v>
      </c>
      <c r="R1371" s="5">
        <f t="shared" si="1633"/>
        <v>2.9809242800858365E-2</v>
      </c>
      <c r="S1371" s="5">
        <f t="shared" si="1634"/>
        <v>6.6939459072134236E-2</v>
      </c>
      <c r="T1371" s="5">
        <f t="shared" si="1635"/>
        <v>5.0546299706441963E-2</v>
      </c>
      <c r="U1371" s="5">
        <f t="shared" si="1636"/>
        <v>6.3173009876677094E-2</v>
      </c>
      <c r="V1371" s="5">
        <f t="shared" si="1637"/>
        <v>4.1748717636336551E-2</v>
      </c>
      <c r="W1371" s="5">
        <f t="shared" si="1638"/>
        <v>1.3481118065035724E-2</v>
      </c>
      <c r="X1371" s="5">
        <f t="shared" si="1639"/>
        <v>3.5706619721010267E-2</v>
      </c>
      <c r="Y1371" s="5">
        <f t="shared" si="1640"/>
        <v>4.7286978934171262E-2</v>
      </c>
      <c r="Z1371" s="5">
        <f t="shared" si="1641"/>
        <v>2.631797777520347E-2</v>
      </c>
      <c r="AA1371" s="5">
        <f t="shared" si="1642"/>
        <v>5.5774173166157126E-2</v>
      </c>
      <c r="AB1371" s="5">
        <f t="shared" si="1643"/>
        <v>5.9099495009441914E-2</v>
      </c>
      <c r="AC1371" s="5">
        <f t="shared" si="1644"/>
        <v>1.4646255582976747E-2</v>
      </c>
      <c r="AD1371" s="5">
        <f t="shared" si="1645"/>
        <v>7.1424390948185059E-3</v>
      </c>
      <c r="AE1371" s="5">
        <f t="shared" si="1646"/>
        <v>1.8917745205466782E-2</v>
      </c>
      <c r="AF1371" s="5">
        <f t="shared" si="1647"/>
        <v>2.5053142134497653E-2</v>
      </c>
      <c r="AG1371" s="5">
        <f t="shared" si="1648"/>
        <v>2.2118912657376751E-2</v>
      </c>
      <c r="AH1371" s="5">
        <f t="shared" si="1649"/>
        <v>1.7426707853750636E-2</v>
      </c>
      <c r="AI1371" s="5">
        <f t="shared" si="1650"/>
        <v>3.6931417370026406E-2</v>
      </c>
      <c r="AJ1371" s="5">
        <f t="shared" si="1651"/>
        <v>3.9133311937215337E-2</v>
      </c>
      <c r="AK1371" s="5">
        <f t="shared" si="1652"/>
        <v>2.7644324033233556E-2</v>
      </c>
      <c r="AL1371" s="5">
        <f t="shared" si="1653"/>
        <v>3.288440973471024E-3</v>
      </c>
      <c r="AM1371" s="5">
        <f t="shared" si="1654"/>
        <v>3.0273118877581226E-3</v>
      </c>
      <c r="AN1371" s="5">
        <f t="shared" si="1655"/>
        <v>8.0182573753601032E-3</v>
      </c>
      <c r="AO1371" s="5">
        <f t="shared" si="1656"/>
        <v>1.0618735981169173E-2</v>
      </c>
      <c r="AP1371" s="5">
        <f t="shared" si="1657"/>
        <v>9.375067304464255E-3</v>
      </c>
      <c r="AQ1371" s="5">
        <f t="shared" si="1658"/>
        <v>6.2077930310466241E-3</v>
      </c>
      <c r="AR1371" s="5">
        <f t="shared" si="1659"/>
        <v>9.2314128148890725E-3</v>
      </c>
      <c r="AS1371" s="5">
        <f t="shared" si="1660"/>
        <v>1.9563601022226505E-2</v>
      </c>
      <c r="AT1371" s="5">
        <f t="shared" si="1661"/>
        <v>2.073000593904548E-2</v>
      </c>
      <c r="AU1371" s="5">
        <f t="shared" si="1662"/>
        <v>1.4643968859810433E-2</v>
      </c>
      <c r="AV1371" s="5">
        <f t="shared" si="1663"/>
        <v>7.7585297586619459E-3</v>
      </c>
      <c r="AW1371" s="5">
        <f t="shared" si="1664"/>
        <v>5.1273268251712041E-4</v>
      </c>
      <c r="AX1371" s="5">
        <f t="shared" si="1665"/>
        <v>1.0692679284226292E-3</v>
      </c>
      <c r="AY1371" s="5">
        <f t="shared" si="1666"/>
        <v>2.8321051055165635E-3</v>
      </c>
      <c r="AZ1371" s="5">
        <f t="shared" si="1667"/>
        <v>3.7506125057567194E-3</v>
      </c>
      <c r="BA1371" s="5">
        <f t="shared" si="1668"/>
        <v>3.3113399501400018E-3</v>
      </c>
      <c r="BB1371" s="5">
        <f t="shared" si="1669"/>
        <v>2.192636319113879E-3</v>
      </c>
      <c r="BC1371" s="5">
        <f t="shared" si="1670"/>
        <v>1.1615005647955877E-3</v>
      </c>
      <c r="BD1371" s="5">
        <f t="shared" si="1671"/>
        <v>4.0751138651697509E-3</v>
      </c>
      <c r="BE1371" s="5">
        <f t="shared" si="1672"/>
        <v>8.6361538994053026E-3</v>
      </c>
      <c r="BF1371" s="5">
        <f t="shared" si="1673"/>
        <v>9.1510515585441973E-3</v>
      </c>
      <c r="BG1371" s="5">
        <f t="shared" si="1674"/>
        <v>6.4644320147267346E-3</v>
      </c>
      <c r="BH1371" s="5">
        <f t="shared" si="1675"/>
        <v>3.4249245296301199E-3</v>
      </c>
      <c r="BI1371" s="5">
        <f t="shared" si="1676"/>
        <v>1.4516490243151488E-3</v>
      </c>
      <c r="BJ1371" s="8">
        <f t="shared" si="1677"/>
        <v>0.30891184877037975</v>
      </c>
      <c r="BK1371" s="8">
        <f t="shared" si="1678"/>
        <v>0.18565557781294628</v>
      </c>
      <c r="BL1371" s="8">
        <f t="shared" si="1679"/>
        <v>0.45663162447380973</v>
      </c>
      <c r="BM1371" s="8">
        <f t="shared" si="1680"/>
        <v>0.82958474972792862</v>
      </c>
      <c r="BN1371" s="8">
        <f t="shared" si="1681"/>
        <v>0.14561290668141127</v>
      </c>
    </row>
    <row r="1372" spans="1:66" x14ac:dyDescent="0.25">
      <c r="A1372" t="s">
        <v>112</v>
      </c>
      <c r="B1372" t="s">
        <v>447</v>
      </c>
      <c r="C1372" t="s">
        <v>93</v>
      </c>
      <c r="D1372" t="s">
        <v>534</v>
      </c>
      <c r="E1372">
        <f>VLOOKUP(A1372,home!$A$2:$E$405,3,FALSE)</f>
        <v>1.3270999999999999</v>
      </c>
      <c r="F1372">
        <f>VLOOKUP(B1372,home!$B$2:$E$405,3,FALSE)</f>
        <v>0.50229999999999997</v>
      </c>
      <c r="G1372">
        <f>VLOOKUP(C1372,away!$B$2:$E$405,4,FALSE)</f>
        <v>1.3187</v>
      </c>
      <c r="H1372">
        <f>VLOOKUP(A1372,away!$A$2:$E$405,3,FALSE)</f>
        <v>0.94389999999999996</v>
      </c>
      <c r="I1372">
        <f>VLOOKUP(C1372,away!$B$2:$E$405,3,FALSE)</f>
        <v>0.26490000000000002</v>
      </c>
      <c r="J1372">
        <f>VLOOKUP(B1372,home!$B$2:$E$405,4,FALSE)</f>
        <v>0.70630000000000004</v>
      </c>
      <c r="K1372" s="3">
        <f t="shared" si="1626"/>
        <v>0.87904849257099982</v>
      </c>
      <c r="L1372" s="3">
        <f t="shared" si="1627"/>
        <v>0.17660262339300001</v>
      </c>
      <c r="M1372" s="5">
        <f t="shared" si="1628"/>
        <v>0.34796578745065571</v>
      </c>
      <c r="N1372" s="5">
        <f t="shared" si="1629"/>
        <v>0.30587880092477976</v>
      </c>
      <c r="O1372" s="5">
        <f t="shared" si="1630"/>
        <v>6.1451670914796842E-2</v>
      </c>
      <c r="P1372" s="5">
        <f t="shared" si="1631"/>
        <v>5.4018998683621311E-2</v>
      </c>
      <c r="Q1372" s="5">
        <f t="shared" si="1632"/>
        <v>0.1344411494311763</v>
      </c>
      <c r="R1372" s="5">
        <f t="shared" si="1633"/>
        <v>5.4262631477182193E-3</v>
      </c>
      <c r="S1372" s="5">
        <f t="shared" si="1634"/>
        <v>2.0965079930414738E-3</v>
      </c>
      <c r="T1372" s="5">
        <f t="shared" si="1635"/>
        <v>2.3742659681516069E-2</v>
      </c>
      <c r="U1372" s="5">
        <f t="shared" si="1636"/>
        <v>4.7699484402952685E-3</v>
      </c>
      <c r="V1372" s="5">
        <f t="shared" si="1637"/>
        <v>3.6162962184055687E-5</v>
      </c>
      <c r="W1372" s="5">
        <f t="shared" si="1638"/>
        <v>3.9393429915662692E-2</v>
      </c>
      <c r="X1372" s="5">
        <f t="shared" si="1639"/>
        <v>6.9569830675543197E-3</v>
      </c>
      <c r="Y1372" s="5">
        <f t="shared" si="1640"/>
        <v>6.1431073031538669E-4</v>
      </c>
      <c r="Z1372" s="5">
        <f t="shared" si="1641"/>
        <v>3.1943076903593194E-4</v>
      </c>
      <c r="AA1372" s="5">
        <f t="shared" si="1642"/>
        <v>2.8079513600183113E-4</v>
      </c>
      <c r="AB1372" s="5">
        <f t="shared" si="1643"/>
        <v>1.2341627051183927E-4</v>
      </c>
      <c r="AC1372" s="5">
        <f t="shared" si="1644"/>
        <v>3.5087627093464087E-7</v>
      </c>
      <c r="AD1372" s="5">
        <f t="shared" si="1645"/>
        <v>8.6571837961411519E-3</v>
      </c>
      <c r="AE1372" s="5">
        <f t="shared" si="1646"/>
        <v>1.5288813695938984E-3</v>
      </c>
      <c r="AF1372" s="5">
        <f t="shared" si="1647"/>
        <v>1.3500223036348264E-4</v>
      </c>
      <c r="AG1372" s="5">
        <f t="shared" si="1648"/>
        <v>7.9472493486990544E-6</v>
      </c>
      <c r="AH1372" s="5">
        <f t="shared" si="1649"/>
        <v>1.4103077951047261E-5</v>
      </c>
      <c r="AI1372" s="5">
        <f t="shared" si="1650"/>
        <v>1.2397289413479398E-5</v>
      </c>
      <c r="AJ1372" s="5">
        <f t="shared" si="1651"/>
        <v>5.4489092854427392E-6</v>
      </c>
      <c r="AK1372" s="5">
        <f t="shared" si="1652"/>
        <v>1.5966184978415217E-6</v>
      </c>
      <c r="AL1372" s="5">
        <f t="shared" si="1653"/>
        <v>2.1788331498446706E-9</v>
      </c>
      <c r="AM1372" s="5">
        <f t="shared" si="1654"/>
        <v>1.5220168731815936E-3</v>
      </c>
      <c r="AN1372" s="5">
        <f t="shared" si="1655"/>
        <v>2.6879217265228045E-4</v>
      </c>
      <c r="AO1372" s="5">
        <f t="shared" si="1656"/>
        <v>2.373470141894846E-5</v>
      </c>
      <c r="AP1372" s="5">
        <f t="shared" si="1657"/>
        <v>1.3972035120119531E-6</v>
      </c>
      <c r="AQ1372" s="5">
        <f t="shared" si="1658"/>
        <v>6.168745140880597E-8</v>
      </c>
      <c r="AR1372" s="5">
        <f t="shared" si="1659"/>
        <v>4.9812811281418454E-7</v>
      </c>
      <c r="AS1372" s="5">
        <f t="shared" si="1660"/>
        <v>4.3787876667654583E-7</v>
      </c>
      <c r="AT1372" s="5">
        <f t="shared" si="1661"/>
        <v>1.9245833488793305E-7</v>
      </c>
      <c r="AU1372" s="5">
        <f t="shared" si="1662"/>
        <v>5.6393403055320754E-8</v>
      </c>
      <c r="AV1372" s="5">
        <f t="shared" si="1663"/>
        <v>1.2393133986682128E-8</v>
      </c>
      <c r="AW1372" s="5">
        <f t="shared" si="1664"/>
        <v>9.3957501074074075E-12</v>
      </c>
      <c r="AX1372" s="5">
        <f t="shared" si="1665"/>
        <v>2.2298777300631766E-4</v>
      </c>
      <c r="AY1372" s="5">
        <f t="shared" si="1666"/>
        <v>3.9380225697478494E-5</v>
      </c>
      <c r="AZ1372" s="5">
        <f t="shared" si="1667"/>
        <v>3.4773255839915676E-6</v>
      </c>
      <c r="BA1372" s="5">
        <f t="shared" si="1668"/>
        <v>2.047016068415023E-7</v>
      </c>
      <c r="BB1372" s="5">
        <f t="shared" si="1669"/>
        <v>9.0377101952429437E-9</v>
      </c>
      <c r="BC1372" s="5">
        <f t="shared" si="1670"/>
        <v>3.1921666598911341E-10</v>
      </c>
      <c r="BD1372" s="5">
        <f t="shared" si="1671"/>
        <v>1.4661788584798205E-8</v>
      </c>
      <c r="BE1372" s="5">
        <f t="shared" si="1672"/>
        <v>1.2888423153861553E-8</v>
      </c>
      <c r="BF1372" s="5">
        <f t="shared" si="1673"/>
        <v>5.6647744725095844E-9</v>
      </c>
      <c r="BG1372" s="5">
        <f t="shared" si="1674"/>
        <v>1.6598704869380773E-9</v>
      </c>
      <c r="BH1372" s="5">
        <f t="shared" si="1675"/>
        <v>3.6477666235150198E-10</v>
      </c>
      <c r="BI1372" s="5">
        <f t="shared" si="1676"/>
        <v>6.4131275033033699E-11</v>
      </c>
      <c r="BJ1372" s="8">
        <f t="shared" si="1677"/>
        <v>0.52343841041748951</v>
      </c>
      <c r="BK1372" s="8">
        <f t="shared" si="1678"/>
        <v>0.40415719037030412</v>
      </c>
      <c r="BL1372" s="8">
        <f t="shared" si="1679"/>
        <v>7.2086872359987883E-2</v>
      </c>
      <c r="BM1372" s="8">
        <f t="shared" si="1680"/>
        <v>9.077985314776757E-2</v>
      </c>
      <c r="BN1372" s="8">
        <f t="shared" si="1681"/>
        <v>0.90918267055274815</v>
      </c>
    </row>
    <row r="1373" spans="1:66" x14ac:dyDescent="0.25">
      <c r="A1373" t="s">
        <v>112</v>
      </c>
      <c r="B1373" t="s">
        <v>124</v>
      </c>
      <c r="C1373" t="s">
        <v>129</v>
      </c>
      <c r="D1373" t="s">
        <v>534</v>
      </c>
      <c r="E1373">
        <f>VLOOKUP(A1373,home!$A$2:$E$405,3,FALSE)</f>
        <v>1.3270999999999999</v>
      </c>
      <c r="F1373">
        <f>VLOOKUP(B1373,home!$B$2:$E$405,3,FALSE)</f>
        <v>0.56510000000000005</v>
      </c>
      <c r="G1373">
        <f>VLOOKUP(C1373,away!$B$2:$E$405,4,FALSE)</f>
        <v>0.75349999999999995</v>
      </c>
      <c r="H1373">
        <f>VLOOKUP(A1373,away!$A$2:$E$405,3,FALSE)</f>
        <v>0.94389999999999996</v>
      </c>
      <c r="I1373">
        <f>VLOOKUP(C1373,away!$B$2:$E$405,3,FALSE)</f>
        <v>1.3243</v>
      </c>
      <c r="J1373">
        <f>VLOOKUP(B1373,home!$B$2:$E$405,4,FALSE)</f>
        <v>1.3243</v>
      </c>
      <c r="K1373" s="3">
        <f t="shared" si="1626"/>
        <v>0.56508296223499999</v>
      </c>
      <c r="L1373" s="3">
        <f t="shared" si="1627"/>
        <v>1.6553839655109999</v>
      </c>
      <c r="M1373" s="5">
        <f t="shared" si="1628"/>
        <v>0.10855840805629825</v>
      </c>
      <c r="N1373" s="5">
        <f t="shared" si="1629"/>
        <v>6.1344506799968897E-2</v>
      </c>
      <c r="O1373" s="5">
        <f t="shared" si="1630"/>
        <v>0.17970584801779627</v>
      </c>
      <c r="P1373" s="5">
        <f t="shared" si="1631"/>
        <v>0.101548712928849</v>
      </c>
      <c r="Q1373" s="5">
        <f t="shared" si="1632"/>
        <v>1.7332367809685764E-2</v>
      </c>
      <c r="R1373" s="5">
        <f t="shared" si="1633"/>
        <v>0.14874108965860833</v>
      </c>
      <c r="S1373" s="5">
        <f t="shared" si="1634"/>
        <v>2.3747909724684629E-2</v>
      </c>
      <c r="T1373" s="5">
        <f t="shared" si="1635"/>
        <v>2.8691723756492822E-2</v>
      </c>
      <c r="U1373" s="5">
        <f t="shared" si="1636"/>
        <v>8.4051055550348114E-2</v>
      </c>
      <c r="V1373" s="5">
        <f t="shared" si="1637"/>
        <v>2.4682766637083666E-3</v>
      </c>
      <c r="W1373" s="5">
        <f t="shared" si="1638"/>
        <v>3.2647419148145972E-3</v>
      </c>
      <c r="X1373" s="5">
        <f t="shared" si="1639"/>
        <v>5.4044014173157623E-3</v>
      </c>
      <c r="Y1373" s="5">
        <f t="shared" si="1640"/>
        <v>4.4731797247047188E-3</v>
      </c>
      <c r="Z1373" s="5">
        <f t="shared" si="1641"/>
        <v>8.2074538277831413E-2</v>
      </c>
      <c r="AA1373" s="5">
        <f t="shared" si="1642"/>
        <v>4.6378923214106867E-2</v>
      </c>
      <c r="AB1373" s="5">
        <f t="shared" si="1643"/>
        <v>1.3103969657548561E-2</v>
      </c>
      <c r="AC1373" s="5">
        <f t="shared" si="1644"/>
        <v>1.4430614060653368E-4</v>
      </c>
      <c r="AD1373" s="5">
        <f t="shared" si="1645"/>
        <v>4.6121250803904948E-4</v>
      </c>
      <c r="AE1373" s="5">
        <f t="shared" si="1646"/>
        <v>7.6348379050095562E-4</v>
      </c>
      <c r="AF1373" s="5">
        <f t="shared" si="1647"/>
        <v>6.3192941236142077E-4</v>
      </c>
      <c r="AG1373" s="5">
        <f t="shared" si="1648"/>
        <v>3.4869527218596154E-4</v>
      </c>
      <c r="AH1373" s="5">
        <f t="shared" si="1649"/>
        <v>3.3966218660460248E-2</v>
      </c>
      <c r="AI1373" s="5">
        <f t="shared" si="1650"/>
        <v>1.9193731456574607E-2</v>
      </c>
      <c r="AJ1373" s="5">
        <f t="shared" si="1651"/>
        <v>5.4230253139121408E-3</v>
      </c>
      <c r="AK1373" s="5">
        <f t="shared" si="1652"/>
        <v>1.0214864028869545E-3</v>
      </c>
      <c r="AL1373" s="5">
        <f t="shared" si="1653"/>
        <v>5.3995275386586048E-6</v>
      </c>
      <c r="AM1373" s="5">
        <f t="shared" si="1654"/>
        <v>5.2124666052507978E-5</v>
      </c>
      <c r="AN1373" s="5">
        <f t="shared" si="1655"/>
        <v>8.6286336390937248E-5</v>
      </c>
      <c r="AO1373" s="5">
        <f t="shared" si="1656"/>
        <v>7.1418508852122913E-5</v>
      </c>
      <c r="AP1373" s="5">
        <f t="shared" si="1657"/>
        <v>3.9408351464836563E-5</v>
      </c>
      <c r="AQ1373" s="5">
        <f t="shared" si="1658"/>
        <v>1.63089882805281E-5</v>
      </c>
      <c r="AR1373" s="5">
        <f t="shared" si="1659"/>
        <v>1.1245426747913279E-2</v>
      </c>
      <c r="AS1373" s="5">
        <f t="shared" si="1660"/>
        <v>6.3545990583075375E-3</v>
      </c>
      <c r="AT1373" s="5">
        <f t="shared" si="1661"/>
        <v>1.7954378298420826E-3</v>
      </c>
      <c r="AU1373" s="5">
        <f t="shared" si="1662"/>
        <v>3.381904424653147E-4</v>
      </c>
      <c r="AV1373" s="5">
        <f t="shared" si="1663"/>
        <v>4.7776414256966327E-5</v>
      </c>
      <c r="AW1373" s="5">
        <f t="shared" si="1664"/>
        <v>1.4030211472536958E-7</v>
      </c>
      <c r="AX1373" s="5">
        <f t="shared" si="1665"/>
        <v>4.9091267830768915E-6</v>
      </c>
      <c r="AY1373" s="5">
        <f t="shared" si="1666"/>
        <v>8.1264897613660822E-6</v>
      </c>
      <c r="AZ1373" s="5">
        <f t="shared" si="1667"/>
        <v>6.7262304234273629E-6</v>
      </c>
      <c r="BA1373" s="5">
        <f t="shared" si="1668"/>
        <v>3.711497997091307E-6</v>
      </c>
      <c r="BB1373" s="5">
        <f t="shared" si="1669"/>
        <v>1.535988568102786E-6</v>
      </c>
      <c r="BC1373" s="5">
        <f t="shared" si="1670"/>
        <v>5.0853016936911043E-7</v>
      </c>
      <c r="BD1373" s="5">
        <f t="shared" si="1671"/>
        <v>3.1025831873040225E-3</v>
      </c>
      <c r="BE1373" s="5">
        <f t="shared" si="1672"/>
        <v>1.7532168980622645E-3</v>
      </c>
      <c r="BF1373" s="5">
        <f t="shared" si="1673"/>
        <v>4.9535649909874136E-4</v>
      </c>
      <c r="BG1373" s="5">
        <f t="shared" si="1674"/>
        <v>9.3305839291025298E-5</v>
      </c>
      <c r="BH1373" s="5">
        <f t="shared" si="1675"/>
        <v>1.3181385015098851E-5</v>
      </c>
      <c r="BI1373" s="5">
        <f t="shared" si="1676"/>
        <v>1.4897152181384203E-6</v>
      </c>
      <c r="BJ1373" s="8">
        <f t="shared" si="1677"/>
        <v>0.12300730712081331</v>
      </c>
      <c r="BK1373" s="8">
        <f t="shared" si="1678"/>
        <v>0.23648113953144681</v>
      </c>
      <c r="BL1373" s="8">
        <f t="shared" si="1679"/>
        <v>0.55682591194901654</v>
      </c>
      <c r="BM1373" s="8">
        <f t="shared" si="1680"/>
        <v>0.3811499774202548</v>
      </c>
      <c r="BN1373" s="8">
        <f t="shared" si="1681"/>
        <v>0.61723093327120648</v>
      </c>
    </row>
    <row r="1374" spans="1:66" x14ac:dyDescent="0.25">
      <c r="A1374" t="s">
        <v>112</v>
      </c>
      <c r="B1374" t="s">
        <v>325</v>
      </c>
      <c r="C1374" t="s">
        <v>107</v>
      </c>
      <c r="D1374" t="s">
        <v>534</v>
      </c>
      <c r="E1374">
        <f>VLOOKUP(A1374,home!$A$2:$E$405,3,FALSE)</f>
        <v>1.3270999999999999</v>
      </c>
      <c r="F1374">
        <f>VLOOKUP(B1374,home!$B$2:$E$405,3,FALSE)</f>
        <v>0.37680000000000002</v>
      </c>
      <c r="G1374">
        <f>VLOOKUP(C1374,away!$B$2:$E$405,4,FALSE)</f>
        <v>0.94189999999999996</v>
      </c>
      <c r="H1374">
        <f>VLOOKUP(A1374,away!$A$2:$E$405,3,FALSE)</f>
        <v>0.94389999999999996</v>
      </c>
      <c r="I1374">
        <f>VLOOKUP(C1374,away!$B$2:$E$405,3,FALSE)</f>
        <v>0.79459999999999997</v>
      </c>
      <c r="J1374">
        <f>VLOOKUP(B1374,home!$B$2:$E$405,4,FALSE)</f>
        <v>1.0593999999999999</v>
      </c>
      <c r="K1374" s="3">
        <f t="shared" si="1626"/>
        <v>0.47099830063199999</v>
      </c>
      <c r="L1374" s="3">
        <f t="shared" si="1627"/>
        <v>0.79457430263599982</v>
      </c>
      <c r="M1374" s="5">
        <f t="shared" si="1628"/>
        <v>0.28207773125789964</v>
      </c>
      <c r="N1374" s="5">
        <f t="shared" si="1629"/>
        <v>0.1328581320686007</v>
      </c>
      <c r="O1374" s="5">
        <f t="shared" si="1630"/>
        <v>0.22413171660339054</v>
      </c>
      <c r="P1374" s="5">
        <f t="shared" si="1631"/>
        <v>0.10556565763792995</v>
      </c>
      <c r="Q1374" s="5">
        <f t="shared" si="1632"/>
        <v>3.128797721472637E-2</v>
      </c>
      <c r="R1374" s="5">
        <f t="shared" si="1633"/>
        <v>8.9044651209374284E-2</v>
      </c>
      <c r="S1374" s="5">
        <f t="shared" si="1634"/>
        <v>9.876805963051849E-3</v>
      </c>
      <c r="T1374" s="5">
        <f t="shared" si="1635"/>
        <v>2.4860622676282255E-2</v>
      </c>
      <c r="U1374" s="5">
        <f t="shared" si="1636"/>
        <v>4.1939879399984448E-2</v>
      </c>
      <c r="V1374" s="5">
        <f t="shared" si="1637"/>
        <v>4.1070299318725161E-4</v>
      </c>
      <c r="W1374" s="5">
        <f t="shared" si="1638"/>
        <v>4.9121946994496188E-3</v>
      </c>
      <c r="X1374" s="5">
        <f t="shared" si="1639"/>
        <v>3.9031036777274356E-3</v>
      </c>
      <c r="Y1374" s="5">
        <f t="shared" si="1640"/>
        <v>1.5506529414231417E-3</v>
      </c>
      <c r="Z1374" s="5">
        <f t="shared" si="1641"/>
        <v>2.3584197212718139E-2</v>
      </c>
      <c r="AA1374" s="5">
        <f t="shared" si="1642"/>
        <v>1.1108116808960195E-2</v>
      </c>
      <c r="AB1374" s="5">
        <f t="shared" si="1643"/>
        <v>2.6159520701210027E-3</v>
      </c>
      <c r="AC1374" s="5">
        <f t="shared" si="1644"/>
        <v>9.6064237719900375E-6</v>
      </c>
      <c r="AD1374" s="5">
        <f t="shared" si="1645"/>
        <v>5.7840883895357196E-4</v>
      </c>
      <c r="AE1374" s="5">
        <f t="shared" si="1646"/>
        <v>4.5958879985003276E-4</v>
      </c>
      <c r="AF1374" s="5">
        <f t="shared" si="1647"/>
        <v>1.8258872507007795E-4</v>
      </c>
      <c r="AG1374" s="5">
        <f t="shared" si="1648"/>
        <v>4.8360102963917833E-5</v>
      </c>
      <c r="AH1374" s="5">
        <f t="shared" si="1649"/>
        <v>4.6848492633813511E-3</v>
      </c>
      <c r="AI1374" s="5">
        <f t="shared" si="1650"/>
        <v>2.2065560417696933E-3</v>
      </c>
      <c r="AJ1374" s="5">
        <f t="shared" si="1651"/>
        <v>5.1964207296139892E-4</v>
      </c>
      <c r="AK1374" s="5">
        <f t="shared" si="1652"/>
        <v>8.1583511100569549E-5</v>
      </c>
      <c r="AL1374" s="5">
        <f t="shared" si="1653"/>
        <v>1.4380553027230465E-7</v>
      </c>
      <c r="AM1374" s="5">
        <f t="shared" si="1654"/>
        <v>5.4485916043532123E-5</v>
      </c>
      <c r="AN1374" s="5">
        <f t="shared" si="1655"/>
        <v>4.3293108743773169E-5</v>
      </c>
      <c r="AO1374" s="5">
        <f t="shared" si="1656"/>
        <v>1.7199795844514034E-5</v>
      </c>
      <c r="AP1374" s="5">
        <f t="shared" si="1657"/>
        <v>4.5555052628787701E-6</v>
      </c>
      <c r="AQ1374" s="5">
        <f t="shared" si="1658"/>
        <v>9.049218543516312E-7</v>
      </c>
      <c r="AR1374" s="5">
        <f t="shared" si="1659"/>
        <v>7.4449216728120302E-4</v>
      </c>
      <c r="AS1374" s="5">
        <f t="shared" si="1660"/>
        <v>3.5065454562328125E-4</v>
      </c>
      <c r="AT1374" s="5">
        <f t="shared" si="1661"/>
        <v>8.2578847548725776E-5</v>
      </c>
      <c r="AU1374" s="5">
        <f t="shared" si="1662"/>
        <v>1.2964832287866281E-5</v>
      </c>
      <c r="AV1374" s="5">
        <f t="shared" si="1663"/>
        <v>1.5266034938909753E-6</v>
      </c>
      <c r="AW1374" s="5">
        <f t="shared" si="1664"/>
        <v>1.4949509472155798E-9</v>
      </c>
      <c r="AX1374" s="5">
        <f t="shared" si="1665"/>
        <v>4.2771289774802411E-6</v>
      </c>
      <c r="AY1374" s="5">
        <f t="shared" si="1666"/>
        <v>3.398496774565589E-6</v>
      </c>
      <c r="AZ1374" s="5">
        <f t="shared" si="1667"/>
        <v>1.3501791023305739E-6</v>
      </c>
      <c r="BA1374" s="5">
        <f t="shared" si="1668"/>
        <v>3.5760587288933869E-7</v>
      </c>
      <c r="BB1374" s="5">
        <f t="shared" si="1669"/>
        <v>7.1036109267396059E-8</v>
      </c>
      <c r="BC1374" s="5">
        <f t="shared" si="1670"/>
        <v>1.1288693396623183E-8</v>
      </c>
      <c r="BD1374" s="5">
        <f t="shared" si="1671"/>
        <v>9.8592390772570966E-5</v>
      </c>
      <c r="BE1374" s="5">
        <f t="shared" si="1672"/>
        <v>4.6436848509126995E-5</v>
      </c>
      <c r="BF1374" s="5">
        <f t="shared" si="1673"/>
        <v>1.0935838367252217E-5</v>
      </c>
      <c r="BG1374" s="5">
        <f t="shared" si="1674"/>
        <v>1.7169204289873399E-6</v>
      </c>
      <c r="BH1374" s="5">
        <f t="shared" si="1675"/>
        <v>2.0216665109335035E-7</v>
      </c>
      <c r="BI1374" s="5">
        <f t="shared" si="1676"/>
        <v>1.9044029821886098E-8</v>
      </c>
      <c r="BJ1374" s="8">
        <f t="shared" si="1677"/>
        <v>0.2007715347283261</v>
      </c>
      <c r="BK1374" s="8">
        <f t="shared" si="1678"/>
        <v>0.39794404657814553</v>
      </c>
      <c r="BL1374" s="8">
        <f t="shared" si="1679"/>
        <v>0.37768306718603728</v>
      </c>
      <c r="BM1374" s="8">
        <f t="shared" si="1680"/>
        <v>0.13501358271148192</v>
      </c>
      <c r="BN1374" s="8">
        <f t="shared" si="1681"/>
        <v>0.86496586599192149</v>
      </c>
    </row>
    <row r="1375" spans="1:66" x14ac:dyDescent="0.25">
      <c r="A1375" t="s">
        <v>112</v>
      </c>
      <c r="B1375" t="s">
        <v>335</v>
      </c>
      <c r="C1375" t="s">
        <v>303</v>
      </c>
      <c r="D1375" t="s">
        <v>534</v>
      </c>
      <c r="E1375">
        <f>VLOOKUP(A1375,home!$A$2:$E$405,3,FALSE)</f>
        <v>1.3270999999999999</v>
      </c>
      <c r="F1375">
        <f>VLOOKUP(B1375,home!$B$2:$E$405,3,FALSE)</f>
        <v>1.5069999999999999</v>
      </c>
      <c r="G1375">
        <f>VLOOKUP(C1375,away!$B$2:$E$405,4,FALSE)</f>
        <v>0.75349999999999995</v>
      </c>
      <c r="H1375">
        <f>VLOOKUP(A1375,away!$A$2:$E$405,3,FALSE)</f>
        <v>0.94389999999999996</v>
      </c>
      <c r="I1375">
        <f>VLOOKUP(C1375,away!$B$2:$E$405,3,FALSE)</f>
        <v>0.70630000000000004</v>
      </c>
      <c r="J1375">
        <f>VLOOKUP(B1375,home!$B$2:$E$405,4,FALSE)</f>
        <v>0.79459999999999997</v>
      </c>
      <c r="K1375" s="3">
        <f t="shared" si="1626"/>
        <v>1.5069545639499997</v>
      </c>
      <c r="L1375" s="3">
        <f t="shared" si="1627"/>
        <v>0.52974120252199997</v>
      </c>
      <c r="M1375" s="5">
        <f t="shared" si="1628"/>
        <v>0.13045906671104809</v>
      </c>
      <c r="N1375" s="5">
        <f t="shared" si="1629"/>
        <v>0.1965958859888714</v>
      </c>
      <c r="O1375" s="5">
        <f t="shared" si="1630"/>
        <v>6.9109542879408431E-2</v>
      </c>
      <c r="P1375" s="5">
        <f t="shared" si="1631"/>
        <v>0.10414494105462273</v>
      </c>
      <c r="Q1375" s="5">
        <f t="shared" si="1632"/>
        <v>0.14813053382236183</v>
      </c>
      <c r="R1375" s="5">
        <f t="shared" si="1633"/>
        <v>1.8305086175341767E-2</v>
      </c>
      <c r="S1375" s="5">
        <f t="shared" si="1634"/>
        <v>2.0784620457414943E-2</v>
      </c>
      <c r="T1375" s="5">
        <f t="shared" si="1635"/>
        <v>7.8470847117283721E-2</v>
      </c>
      <c r="U1375" s="5">
        <f t="shared" si="1636"/>
        <v>2.7584933155429318E-2</v>
      </c>
      <c r="V1375" s="5">
        <f t="shared" si="1637"/>
        <v>1.843586418799899E-3</v>
      </c>
      <c r="W1375" s="5">
        <f t="shared" si="1638"/>
        <v>7.4408661334652612E-2</v>
      </c>
      <c r="X1375" s="5">
        <f t="shared" si="1639"/>
        <v>3.9417333733471109E-2</v>
      </c>
      <c r="Y1375" s="5">
        <f t="shared" si="1640"/>
        <v>1.0440492886089989E-2</v>
      </c>
      <c r="Z1375" s="5">
        <f t="shared" si="1641"/>
        <v>3.232319454264795E-3</v>
      </c>
      <c r="AA1375" s="5">
        <f t="shared" si="1642"/>
        <v>4.8709585537487048E-3</v>
      </c>
      <c r="AB1375" s="5">
        <f t="shared" si="1643"/>
        <v>3.6701566116914513E-3</v>
      </c>
      <c r="AC1375" s="5">
        <f t="shared" si="1644"/>
        <v>9.1982970097182422E-5</v>
      </c>
      <c r="AD1375" s="5">
        <f t="shared" si="1645"/>
        <v>2.8032617948916178E-2</v>
      </c>
      <c r="AE1375" s="5">
        <f t="shared" si="1646"/>
        <v>1.4850032742098654E-2</v>
      </c>
      <c r="AF1375" s="5">
        <f t="shared" si="1647"/>
        <v>3.9333371011452062E-3</v>
      </c>
      <c r="AG1375" s="5">
        <f t="shared" si="1648"/>
        <v>6.9455024196168631E-4</v>
      </c>
      <c r="AH1375" s="5">
        <f t="shared" si="1649"/>
        <v>4.2807319865937173E-4</v>
      </c>
      <c r="AI1375" s="5">
        <f t="shared" si="1650"/>
        <v>6.450868604244151E-4</v>
      </c>
      <c r="AJ1375" s="5">
        <f t="shared" si="1651"/>
        <v>4.8605829423037454E-4</v>
      </c>
      <c r="AK1375" s="5">
        <f t="shared" si="1652"/>
        <v>2.4415592161207146E-4</v>
      </c>
      <c r="AL1375" s="5">
        <f t="shared" si="1653"/>
        <v>2.9371852000191964E-6</v>
      </c>
      <c r="AM1375" s="5">
        <f t="shared" si="1654"/>
        <v>8.4487763115171765E-3</v>
      </c>
      <c r="AN1375" s="5">
        <f t="shared" si="1655"/>
        <v>4.4756649231024962E-3</v>
      </c>
      <c r="AO1375" s="5">
        <f t="shared" si="1656"/>
        <v>1.185472059224925E-3</v>
      </c>
      <c r="AP1375" s="5">
        <f t="shared" si="1657"/>
        <v>2.093311314033478E-4</v>
      </c>
      <c r="AQ1375" s="5">
        <f t="shared" si="1658"/>
        <v>2.772283131872506E-5</v>
      </c>
      <c r="AR1375" s="5">
        <f t="shared" si="1659"/>
        <v>4.5353602205050933E-5</v>
      </c>
      <c r="AS1375" s="5">
        <f t="shared" si="1660"/>
        <v>6.8345817834474266E-5</v>
      </c>
      <c r="AT1375" s="5">
        <f t="shared" si="1661"/>
        <v>5.1497021056278159E-5</v>
      </c>
      <c r="AU1375" s="5">
        <f t="shared" si="1662"/>
        <v>2.5867890303529187E-5</v>
      </c>
      <c r="AV1375" s="5">
        <f t="shared" si="1663"/>
        <v>9.7454338381653205E-6</v>
      </c>
      <c r="AW1375" s="5">
        <f t="shared" si="1664"/>
        <v>6.51317491621991E-8</v>
      </c>
      <c r="AX1375" s="5">
        <f t="shared" si="1665"/>
        <v>2.1219870037389068E-3</v>
      </c>
      <c r="AY1375" s="5">
        <f t="shared" si="1666"/>
        <v>1.1241039470967038E-3</v>
      </c>
      <c r="AZ1375" s="5">
        <f t="shared" si="1667"/>
        <v>2.9774208834736722E-4</v>
      </c>
      <c r="BA1375" s="5">
        <f t="shared" si="1668"/>
        <v>5.2575417307515289E-5</v>
      </c>
      <c r="BB1375" s="5">
        <f t="shared" si="1669"/>
        <v>6.9628411968947789E-6</v>
      </c>
      <c r="BC1375" s="5">
        <f t="shared" si="1670"/>
        <v>7.3770077372255266E-7</v>
      </c>
      <c r="BD1375" s="5">
        <f t="shared" si="1671"/>
        <v>4.0042786284680161E-6</v>
      </c>
      <c r="BE1375" s="5">
        <f t="shared" si="1672"/>
        <v>6.0342659544973218E-6</v>
      </c>
      <c r="BF1375" s="5">
        <f t="shared" si="1673"/>
        <v>4.5466823101089213E-6</v>
      </c>
      <c r="BG1375" s="5">
        <f t="shared" si="1674"/>
        <v>2.2838812193497878E-6</v>
      </c>
      <c r="BH1375" s="5">
        <f t="shared" si="1675"/>
        <v>8.6042630675471396E-7</v>
      </c>
      <c r="BI1375" s="5">
        <f t="shared" si="1676"/>
        <v>2.5932466998133152E-7</v>
      </c>
      <c r="BJ1375" s="8">
        <f t="shared" si="1677"/>
        <v>0.6129253691718799</v>
      </c>
      <c r="BK1375" s="8">
        <f t="shared" si="1678"/>
        <v>0.2584512387442795</v>
      </c>
      <c r="BL1375" s="8">
        <f t="shared" si="1679"/>
        <v>0.12556285027487257</v>
      </c>
      <c r="BM1375" s="8">
        <f t="shared" si="1680"/>
        <v>0.3323026821982954</v>
      </c>
      <c r="BN1375" s="8">
        <f t="shared" si="1681"/>
        <v>0.66674505663165418</v>
      </c>
    </row>
    <row r="1376" spans="1:66" x14ac:dyDescent="0.25">
      <c r="A1376" t="s">
        <v>112</v>
      </c>
      <c r="B1376" t="s">
        <v>108</v>
      </c>
      <c r="C1376" t="s">
        <v>126</v>
      </c>
      <c r="D1376" t="s">
        <v>534</v>
      </c>
      <c r="E1376">
        <f>VLOOKUP(A1376,home!$A$2:$E$405,3,FALSE)</f>
        <v>1.3270999999999999</v>
      </c>
      <c r="F1376">
        <f>VLOOKUP(B1376,home!$B$2:$E$405,3,FALSE)</f>
        <v>0.37680000000000002</v>
      </c>
      <c r="G1376">
        <f>VLOOKUP(C1376,away!$B$2:$E$405,4,FALSE)</f>
        <v>0.37680000000000002</v>
      </c>
      <c r="H1376">
        <f>VLOOKUP(A1376,away!$A$2:$E$405,3,FALSE)</f>
        <v>0.94389999999999996</v>
      </c>
      <c r="I1376">
        <f>VLOOKUP(C1376,away!$B$2:$E$405,3,FALSE)</f>
        <v>1.5891999999999999</v>
      </c>
      <c r="J1376">
        <f>VLOOKUP(B1376,home!$B$2:$E$405,4,FALSE)</f>
        <v>1.3243</v>
      </c>
      <c r="K1376" s="3">
        <f t="shared" si="1626"/>
        <v>0.18841932230400002</v>
      </c>
      <c r="L1376" s="3">
        <f t="shared" si="1627"/>
        <v>1.9865107588839999</v>
      </c>
      <c r="M1376" s="5">
        <f t="shared" si="1628"/>
        <v>0.1136160972956031</v>
      </c>
      <c r="N1376" s="5">
        <f t="shared" si="1629"/>
        <v>2.1407468055262866E-2</v>
      </c>
      <c r="O1376" s="5">
        <f t="shared" si="1630"/>
        <v>0.22569959966012684</v>
      </c>
      <c r="P1376" s="5">
        <f t="shared" si="1631"/>
        <v>4.2526165612245211E-2</v>
      </c>
      <c r="Q1376" s="5">
        <f t="shared" si="1632"/>
        <v>2.0167903116085789E-3</v>
      </c>
      <c r="R1376" s="5">
        <f t="shared" si="1633"/>
        <v>0.22417734150032684</v>
      </c>
      <c r="S1376" s="5">
        <f t="shared" si="1634"/>
        <v>3.979354168835051E-3</v>
      </c>
      <c r="T1376" s="5">
        <f t="shared" si="1635"/>
        <v>4.0063756524234559E-3</v>
      </c>
      <c r="U1376" s="5">
        <f t="shared" si="1636"/>
        <v>4.223934276140396E-2</v>
      </c>
      <c r="V1376" s="5">
        <f t="shared" si="1637"/>
        <v>1.6549559676230341E-4</v>
      </c>
      <c r="W1376" s="5">
        <f t="shared" si="1638"/>
        <v>1.2666742124752052E-4</v>
      </c>
      <c r="X1376" s="5">
        <f t="shared" si="1639"/>
        <v>2.516261951082912E-4</v>
      </c>
      <c r="Y1376" s="5">
        <f t="shared" si="1640"/>
        <v>2.4992907189983258E-4</v>
      </c>
      <c r="Z1376" s="5">
        <f t="shared" si="1641"/>
        <v>0.14844356692947064</v>
      </c>
      <c r="AA1376" s="5">
        <f t="shared" si="1642"/>
        <v>2.7969636281239326E-2</v>
      </c>
      <c r="AB1376" s="5">
        <f t="shared" si="1643"/>
        <v>2.635009956600242E-3</v>
      </c>
      <c r="AC1376" s="5">
        <f t="shared" si="1644"/>
        <v>3.8715316994761291E-6</v>
      </c>
      <c r="AD1376" s="5">
        <f t="shared" si="1645"/>
        <v>5.9666474173632748E-6</v>
      </c>
      <c r="AE1376" s="5">
        <f t="shared" si="1646"/>
        <v>1.1852809289059574E-5</v>
      </c>
      <c r="AF1376" s="5">
        <f t="shared" si="1647"/>
        <v>1.1772866587858534E-5</v>
      </c>
      <c r="AG1376" s="5">
        <f t="shared" si="1648"/>
        <v>7.7956420465623145E-6</v>
      </c>
      <c r="AH1376" s="5">
        <f t="shared" si="1649"/>
        <v>7.3721185698127606E-2</v>
      </c>
      <c r="AI1376" s="5">
        <f t="shared" si="1650"/>
        <v>1.3890495848688544E-2</v>
      </c>
      <c r="AJ1376" s="5">
        <f t="shared" si="1651"/>
        <v>1.3086189071382101E-3</v>
      </c>
      <c r="AK1376" s="5">
        <f t="shared" si="1652"/>
        <v>8.2189695879060926E-5</v>
      </c>
      <c r="AL1376" s="5">
        <f t="shared" si="1653"/>
        <v>5.7964109714706986E-8</v>
      </c>
      <c r="AM1376" s="5">
        <f t="shared" si="1654"/>
        <v>2.2484633256130003E-7</v>
      </c>
      <c r="AN1376" s="5">
        <f t="shared" si="1655"/>
        <v>4.4665965872863223E-7</v>
      </c>
      <c r="AO1376" s="5">
        <f t="shared" si="1656"/>
        <v>4.4364710881194198E-7</v>
      </c>
      <c r="AP1376" s="5">
        <f t="shared" si="1657"/>
        <v>2.9376991826756779E-7</v>
      </c>
      <c r="AQ1376" s="5">
        <f t="shared" si="1658"/>
        <v>1.4589427581874915E-7</v>
      </c>
      <c r="AR1376" s="5">
        <f t="shared" si="1659"/>
        <v>2.9289585709403151E-2</v>
      </c>
      <c r="AS1376" s="5">
        <f t="shared" si="1660"/>
        <v>5.5187238899306653E-3</v>
      </c>
      <c r="AT1376" s="5">
        <f t="shared" si="1661"/>
        <v>5.1991710766181528E-4</v>
      </c>
      <c r="AU1376" s="5">
        <f t="shared" si="1662"/>
        <v>3.2654143026631692E-5</v>
      </c>
      <c r="AV1376" s="5">
        <f t="shared" si="1663"/>
        <v>1.5381678748739572E-6</v>
      </c>
      <c r="AW1376" s="5">
        <f t="shared" si="1664"/>
        <v>6.026609168868815E-10</v>
      </c>
      <c r="AX1376" s="5">
        <f t="shared" si="1665"/>
        <v>7.0608989339566628E-9</v>
      </c>
      <c r="AY1376" s="5">
        <f t="shared" si="1666"/>
        <v>1.4026551699697472E-8</v>
      </c>
      <c r="AZ1376" s="5">
        <f t="shared" si="1667"/>
        <v>1.3931947930745847E-8</v>
      </c>
      <c r="BA1376" s="5">
        <f t="shared" si="1668"/>
        <v>9.2253214855461022E-9</v>
      </c>
      <c r="BB1376" s="5">
        <f t="shared" si="1669"/>
        <v>4.5815500963002633E-9</v>
      </c>
      <c r="BC1376" s="5">
        <f t="shared" si="1670"/>
        <v>1.8202597117332995E-9</v>
      </c>
      <c r="BD1376" s="5">
        <f t="shared" si="1671"/>
        <v>9.6973461891640723E-3</v>
      </c>
      <c r="BE1376" s="5">
        <f t="shared" si="1672"/>
        <v>1.8271673971095718E-3</v>
      </c>
      <c r="BF1376" s="5">
        <f t="shared" si="1673"/>
        <v>1.7213682134967456E-4</v>
      </c>
      <c r="BG1376" s="5">
        <f t="shared" si="1674"/>
        <v>1.0811301074090137E-5</v>
      </c>
      <c r="BH1376" s="5">
        <f t="shared" si="1675"/>
        <v>5.0926450540114266E-7</v>
      </c>
      <c r="BI1376" s="5">
        <f t="shared" si="1676"/>
        <v>1.919105459623301E-8</v>
      </c>
      <c r="BJ1376" s="8">
        <f t="shared" si="1677"/>
        <v>2.8097850136715435E-2</v>
      </c>
      <c r="BK1376" s="8">
        <f t="shared" si="1678"/>
        <v>0.16029105619580652</v>
      </c>
      <c r="BL1376" s="8">
        <f t="shared" si="1679"/>
        <v>0.65879382949168508</v>
      </c>
      <c r="BM1376" s="8">
        <f t="shared" si="1680"/>
        <v>0.36618282689461368</v>
      </c>
      <c r="BN1376" s="8">
        <f t="shared" si="1681"/>
        <v>0.62944346243517335</v>
      </c>
    </row>
    <row r="1377" spans="1:66" x14ac:dyDescent="0.25">
      <c r="A1377" t="s">
        <v>112</v>
      </c>
      <c r="B1377" t="s">
        <v>130</v>
      </c>
      <c r="C1377" t="s">
        <v>128</v>
      </c>
      <c r="D1377" t="s">
        <v>534</v>
      </c>
      <c r="E1377">
        <f>VLOOKUP(A1377,home!$A$2:$E$405,3,FALSE)</f>
        <v>1.3270999999999999</v>
      </c>
      <c r="F1377">
        <f>VLOOKUP(B1377,home!$B$2:$E$405,3,FALSE)</f>
        <v>1.1303000000000001</v>
      </c>
      <c r="G1377">
        <f>VLOOKUP(C1377,away!$B$2:$E$405,4,FALSE)</f>
        <v>0.75349999999999995</v>
      </c>
      <c r="H1377">
        <f>VLOOKUP(A1377,away!$A$2:$E$405,3,FALSE)</f>
        <v>0.94389999999999996</v>
      </c>
      <c r="I1377">
        <f>VLOOKUP(C1377,away!$B$2:$E$405,3,FALSE)</f>
        <v>1.3243</v>
      </c>
      <c r="J1377">
        <f>VLOOKUP(B1377,home!$B$2:$E$405,4,FALSE)</f>
        <v>0.52969999999999995</v>
      </c>
      <c r="K1377" s="3">
        <f t="shared" si="1626"/>
        <v>1.1302659214549999</v>
      </c>
      <c r="L1377" s="3">
        <f t="shared" si="1627"/>
        <v>0.66212858606899994</v>
      </c>
      <c r="M1377" s="5">
        <f t="shared" si="1628"/>
        <v>0.16656086054969971</v>
      </c>
      <c r="N1377" s="5">
        <f t="shared" si="1629"/>
        <v>0.18825806452754412</v>
      </c>
      <c r="O1377" s="5">
        <f t="shared" si="1630"/>
        <v>0.11028470709020854</v>
      </c>
      <c r="P1377" s="5">
        <f t="shared" si="1631"/>
        <v>0.12465104608170934</v>
      </c>
      <c r="Q1377" s="5">
        <f t="shared" si="1632"/>
        <v>0.10639083738727978</v>
      </c>
      <c r="R1377" s="5">
        <f t="shared" si="1633"/>
        <v>3.6511328585336796E-2</v>
      </c>
      <c r="S1377" s="5">
        <f t="shared" si="1634"/>
        <v>2.3321630360795525E-2</v>
      </c>
      <c r="T1377" s="5">
        <f t="shared" si="1635"/>
        <v>7.0444414729936455E-2</v>
      </c>
      <c r="U1377" s="5">
        <f t="shared" si="1636"/>
        <v>4.1267510447051972E-2</v>
      </c>
      <c r="V1377" s="5">
        <f t="shared" si="1637"/>
        <v>1.9392748700651405E-3</v>
      </c>
      <c r="W1377" s="5">
        <f t="shared" si="1638"/>
        <v>4.0083312617967583E-2</v>
      </c>
      <c r="X1377" s="5">
        <f t="shared" si="1639"/>
        <v>2.6540307108696579E-2</v>
      </c>
      <c r="Y1377" s="5">
        <f t="shared" si="1640"/>
        <v>8.7865480098591464E-3</v>
      </c>
      <c r="Z1377" s="5">
        <f t="shared" si="1641"/>
        <v>8.0583981239032362E-3</v>
      </c>
      <c r="AA1377" s="5">
        <f t="shared" si="1642"/>
        <v>9.1081327809647353E-3</v>
      </c>
      <c r="AB1377" s="5">
        <f t="shared" si="1643"/>
        <v>5.1473060452058008E-3</v>
      </c>
      <c r="AC1377" s="5">
        <f t="shared" si="1644"/>
        <v>9.070732478649327E-5</v>
      </c>
      <c r="AD1377" s="5">
        <f t="shared" si="1645"/>
        <v>1.1326200567778997E-2</v>
      </c>
      <c r="AE1377" s="5">
        <f t="shared" si="1646"/>
        <v>7.4994011674774123E-3</v>
      </c>
      <c r="AF1377" s="5">
        <f t="shared" si="1647"/>
        <v>2.4827839456930127E-3</v>
      </c>
      <c r="AG1377" s="5">
        <f t="shared" si="1648"/>
        <v>5.4797407449217578E-4</v>
      </c>
      <c r="AH1377" s="5">
        <f t="shared" si="1649"/>
        <v>1.3339239389402826E-3</v>
      </c>
      <c r="AI1377" s="5">
        <f t="shared" si="1650"/>
        <v>1.5076887699972219E-3</v>
      </c>
      <c r="AJ1377" s="5">
        <f t="shared" si="1651"/>
        <v>8.5204461844413297E-4</v>
      </c>
      <c r="AK1377" s="5">
        <f t="shared" si="1652"/>
        <v>3.210123319288437E-4</v>
      </c>
      <c r="AL1377" s="5">
        <f t="shared" si="1653"/>
        <v>2.7153469031305719E-6</v>
      </c>
      <c r="AM1377" s="5">
        <f t="shared" si="1654"/>
        <v>2.5603237042649755E-3</v>
      </c>
      <c r="AN1377" s="5">
        <f t="shared" si="1655"/>
        <v>1.6952635141839125E-3</v>
      </c>
      <c r="AO1377" s="5">
        <f t="shared" si="1656"/>
        <v>5.6124121683047889E-4</v>
      </c>
      <c r="AP1377" s="5">
        <f t="shared" si="1657"/>
        <v>1.2387128444787E-4</v>
      </c>
      <c r="AQ1377" s="5">
        <f t="shared" si="1658"/>
        <v>2.0504679606504762E-5</v>
      </c>
      <c r="AR1377" s="5">
        <f t="shared" si="1659"/>
        <v>1.7664583432282411E-4</v>
      </c>
      <c r="AS1377" s="5">
        <f t="shared" si="1660"/>
        <v>1.9965676670207408E-4</v>
      </c>
      <c r="AT1377" s="5">
        <f t="shared" si="1661"/>
        <v>1.1283261969562288E-4</v>
      </c>
      <c r="AU1377" s="5">
        <f t="shared" si="1662"/>
        <v>4.2510288290151562E-5</v>
      </c>
      <c r="AV1377" s="5">
        <f t="shared" si="1663"/>
        <v>1.2011982541396472E-5</v>
      </c>
      <c r="AW1377" s="5">
        <f t="shared" si="1664"/>
        <v>5.6447640358822335E-8</v>
      </c>
      <c r="AX1377" s="5">
        <f t="shared" si="1665"/>
        <v>4.8230777180402061E-4</v>
      </c>
      <c r="AY1377" s="5">
        <f t="shared" si="1666"/>
        <v>3.1934976299468606E-4</v>
      </c>
      <c r="AZ1377" s="5">
        <f t="shared" si="1667"/>
        <v>1.0572530351657084E-4</v>
      </c>
      <c r="BA1377" s="5">
        <f t="shared" si="1668"/>
        <v>2.3334581909714307E-5</v>
      </c>
      <c r="BB1377" s="5">
        <f t="shared" si="1669"/>
        <v>3.8626234315975987E-6</v>
      </c>
      <c r="BC1377" s="5">
        <f t="shared" si="1670"/>
        <v>5.1151067825614136E-7</v>
      </c>
      <c r="BD1377" s="5">
        <f t="shared" si="1671"/>
        <v>1.9493709419191721E-5</v>
      </c>
      <c r="BE1377" s="5">
        <f t="shared" si="1672"/>
        <v>2.2033075439258746E-5</v>
      </c>
      <c r="BF1377" s="5">
        <f t="shared" si="1673"/>
        <v>1.2451617156920661E-5</v>
      </c>
      <c r="BG1377" s="5">
        <f t="shared" si="1674"/>
        <v>4.6912128464906018E-6</v>
      </c>
      <c r="BH1377" s="5">
        <f t="shared" si="1675"/>
        <v>1.3255795026700594E-6</v>
      </c>
      <c r="BI1377" s="5">
        <f t="shared" si="1676"/>
        <v>2.9965146760944718E-7</v>
      </c>
      <c r="BJ1377" s="8">
        <f t="shared" si="1677"/>
        <v>0.46825614009039396</v>
      </c>
      <c r="BK1377" s="8">
        <f t="shared" si="1678"/>
        <v>0.31688558429695401</v>
      </c>
      <c r="BL1377" s="8">
        <f t="shared" si="1679"/>
        <v>0.20693760694546257</v>
      </c>
      <c r="BM1377" s="8">
        <f t="shared" si="1680"/>
        <v>0.26716159191958094</v>
      </c>
      <c r="BN1377" s="8">
        <f t="shared" si="1681"/>
        <v>0.73265684422177835</v>
      </c>
    </row>
    <row r="1378" spans="1:66" x14ac:dyDescent="0.25">
      <c r="A1378" t="s">
        <v>112</v>
      </c>
      <c r="B1378" t="s">
        <v>110</v>
      </c>
      <c r="C1378" t="s">
        <v>358</v>
      </c>
      <c r="D1378" t="s">
        <v>534</v>
      </c>
      <c r="E1378">
        <f>VLOOKUP(A1378,home!$A$2:$E$405,3,FALSE)</f>
        <v>1.3270999999999999</v>
      </c>
      <c r="F1378">
        <f>VLOOKUP(B1378,home!$B$2:$E$405,3,FALSE)</f>
        <v>1.3187</v>
      </c>
      <c r="G1378">
        <f>VLOOKUP(C1378,away!$B$2:$E$405,4,FALSE)</f>
        <v>1.1303000000000001</v>
      </c>
      <c r="H1378">
        <f>VLOOKUP(A1378,away!$A$2:$E$405,3,FALSE)</f>
        <v>0.94389999999999996</v>
      </c>
      <c r="I1378">
        <f>VLOOKUP(C1378,away!$B$2:$E$405,3,FALSE)</f>
        <v>0.79459999999999997</v>
      </c>
      <c r="J1378">
        <f>VLOOKUP(B1378,home!$B$2:$E$405,4,FALSE)</f>
        <v>0.79459999999999997</v>
      </c>
      <c r="K1378" s="3">
        <f t="shared" si="1626"/>
        <v>1.9780778641310002</v>
      </c>
      <c r="L1378" s="3">
        <f t="shared" si="1627"/>
        <v>0.59596822812399997</v>
      </c>
      <c r="M1378" s="5">
        <f t="shared" si="1628"/>
        <v>7.6226501178713046E-2</v>
      </c>
      <c r="N1378" s="5">
        <f t="shared" si="1629"/>
        <v>0.15078195464176783</v>
      </c>
      <c r="O1378" s="5">
        <f t="shared" si="1630"/>
        <v>4.5428572843569597E-2</v>
      </c>
      <c r="P1378" s="5">
        <f t="shared" si="1631"/>
        <v>8.986125434092769E-2</v>
      </c>
      <c r="Q1378" s="5">
        <f t="shared" si="1632"/>
        <v>0.14912922339364276</v>
      </c>
      <c r="R1378" s="5">
        <f t="shared" si="1633"/>
        <v>1.3536993031892118E-2</v>
      </c>
      <c r="S1378" s="5">
        <f t="shared" si="1634"/>
        <v>2.6483719267112092E-2</v>
      </c>
      <c r="T1378" s="5">
        <f t="shared" si="1635"/>
        <v>8.8876279027417432E-2</v>
      </c>
      <c r="U1378" s="5">
        <f t="shared" si="1636"/>
        <v>2.6777226263281387E-2</v>
      </c>
      <c r="V1378" s="5">
        <f t="shared" si="1637"/>
        <v>3.4689892712365302E-3</v>
      </c>
      <c r="W1378" s="5">
        <f t="shared" si="1638"/>
        <v>9.8329738563337224E-2</v>
      </c>
      <c r="X1378" s="5">
        <f t="shared" si="1639"/>
        <v>5.8601400063488226E-2</v>
      </c>
      <c r="Y1378" s="5">
        <f t="shared" si="1640"/>
        <v>1.7462286280711368E-2</v>
      </c>
      <c r="Z1378" s="5">
        <f t="shared" si="1641"/>
        <v>2.6892059171145606E-3</v>
      </c>
      <c r="AA1378" s="5">
        <f t="shared" si="1642"/>
        <v>5.3194586967344167E-3</v>
      </c>
      <c r="AB1378" s="5">
        <f t="shared" si="1643"/>
        <v>5.2611517485847458E-3</v>
      </c>
      <c r="AC1378" s="5">
        <f t="shared" si="1644"/>
        <v>2.5559329956461712E-4</v>
      </c>
      <c r="AD1378" s="5">
        <f t="shared" si="1645"/>
        <v>4.8625969809481417E-2</v>
      </c>
      <c r="AE1378" s="5">
        <f t="shared" si="1646"/>
        <v>2.8979533068167751E-2</v>
      </c>
      <c r="AF1378" s="5">
        <f t="shared" si="1647"/>
        <v>8.635440487248399E-3</v>
      </c>
      <c r="AG1378" s="5">
        <f t="shared" si="1648"/>
        <v>1.7154827220852268E-3</v>
      </c>
      <c r="AH1378" s="5">
        <f t="shared" si="1649"/>
        <v>4.0067032137083505E-4</v>
      </c>
      <c r="AI1378" s="5">
        <f t="shared" si="1650"/>
        <v>7.9255709351790278E-4</v>
      </c>
      <c r="AJ1378" s="5">
        <f t="shared" si="1651"/>
        <v>7.8386982137388338E-4</v>
      </c>
      <c r="AK1378" s="5">
        <f t="shared" si="1652"/>
        <v>5.1685184733999995E-4</v>
      </c>
      <c r="AL1378" s="5">
        <f t="shared" si="1653"/>
        <v>1.2052466869056304E-5</v>
      </c>
      <c r="AM1378" s="5">
        <f t="shared" si="1654"/>
        <v>1.9237190900407507E-2</v>
      </c>
      <c r="AN1378" s="5">
        <f t="shared" si="1655"/>
        <v>1.1464754574998995E-2</v>
      </c>
      <c r="AO1378" s="5">
        <f t="shared" si="1656"/>
        <v>3.4163147349693368E-3</v>
      </c>
      <c r="AP1378" s="5">
        <f t="shared" si="1657"/>
        <v>6.786716797711963E-4</v>
      </c>
      <c r="AQ1378" s="5">
        <f t="shared" si="1658"/>
        <v>1.0111668961779459E-4</v>
      </c>
      <c r="AR1378" s="5">
        <f t="shared" si="1659"/>
        <v>4.7757356297850053E-5</v>
      </c>
      <c r="AS1378" s="5">
        <f t="shared" si="1660"/>
        <v>9.4467769342194405E-5</v>
      </c>
      <c r="AT1378" s="5">
        <f t="shared" si="1661"/>
        <v>9.343230170481396E-5</v>
      </c>
      <c r="AU1378" s="5">
        <f t="shared" si="1662"/>
        <v>6.1605455932367195E-5</v>
      </c>
      <c r="AV1378" s="5">
        <f t="shared" si="1663"/>
        <v>3.0465097172378329E-5</v>
      </c>
      <c r="AW1378" s="5">
        <f t="shared" si="1664"/>
        <v>3.9467528936362584E-7</v>
      </c>
      <c r="AX1378" s="5">
        <f t="shared" si="1665"/>
        <v>6.3421102480263909E-3</v>
      </c>
      <c r="AY1378" s="5">
        <f t="shared" si="1666"/>
        <v>3.7796962070833495E-3</v>
      </c>
      <c r="AZ1378" s="5">
        <f t="shared" si="1667"/>
        <v>1.1262894256912335E-3</v>
      </c>
      <c r="BA1378" s="5">
        <f t="shared" si="1668"/>
        <v>2.237442377946674E-4</v>
      </c>
      <c r="BB1378" s="5">
        <f t="shared" si="1669"/>
        <v>3.3336114237860695E-5</v>
      </c>
      <c r="BC1378" s="5">
        <f t="shared" si="1670"/>
        <v>3.9734529869754182E-6</v>
      </c>
      <c r="BD1378" s="5">
        <f t="shared" si="1671"/>
        <v>4.7436445021193745E-6</v>
      </c>
      <c r="BE1378" s="5">
        <f t="shared" si="1672"/>
        <v>9.3832981849490528E-6</v>
      </c>
      <c r="BF1378" s="5">
        <f t="shared" si="1673"/>
        <v>9.2804472160941599E-6</v>
      </c>
      <c r="BG1378" s="5">
        <f t="shared" si="1674"/>
        <v>6.1191490691306739E-6</v>
      </c>
      <c r="BH1378" s="5">
        <f t="shared" si="1675"/>
        <v>3.0260383302412988E-6</v>
      </c>
      <c r="BI1378" s="5">
        <f t="shared" si="1676"/>
        <v>1.1971478874124499E-6</v>
      </c>
      <c r="BJ1378" s="8">
        <f t="shared" si="1677"/>
        <v>0.69754450632293286</v>
      </c>
      <c r="BK1378" s="8">
        <f t="shared" si="1678"/>
        <v>0.20008780603150639</v>
      </c>
      <c r="BL1378" s="8">
        <f t="shared" si="1679"/>
        <v>9.9178829373304439E-2</v>
      </c>
      <c r="BM1378" s="8">
        <f t="shared" si="1680"/>
        <v>0.47075654668255129</v>
      </c>
      <c r="BN1378" s="8">
        <f t="shared" si="1681"/>
        <v>0.52496449943051304</v>
      </c>
    </row>
    <row r="1379" spans="1:66" x14ac:dyDescent="0.25">
      <c r="A1379" t="s">
        <v>112</v>
      </c>
      <c r="B1379" t="s">
        <v>131</v>
      </c>
      <c r="C1379" t="s">
        <v>117</v>
      </c>
      <c r="D1379" t="s">
        <v>534</v>
      </c>
      <c r="E1379">
        <f>VLOOKUP(A1379,home!$A$2:$E$405,3,FALSE)</f>
        <v>1.3270999999999999</v>
      </c>
      <c r="F1379">
        <f>VLOOKUP(B1379,home!$B$2:$E$405,3,FALSE)</f>
        <v>1.3187</v>
      </c>
      <c r="G1379">
        <f>VLOOKUP(C1379,away!$B$2:$E$405,4,FALSE)</f>
        <v>1.1303000000000001</v>
      </c>
      <c r="H1379">
        <f>VLOOKUP(A1379,away!$A$2:$E$405,3,FALSE)</f>
        <v>0.94389999999999996</v>
      </c>
      <c r="I1379">
        <f>VLOOKUP(C1379,away!$B$2:$E$405,3,FALSE)</f>
        <v>1.8540000000000001</v>
      </c>
      <c r="J1379">
        <f>VLOOKUP(B1379,home!$B$2:$E$405,4,FALSE)</f>
        <v>1.0593999999999999</v>
      </c>
      <c r="K1379" s="3">
        <f t="shared" si="1626"/>
        <v>1.9780778641310002</v>
      </c>
      <c r="L1379" s="3">
        <f t="shared" si="1627"/>
        <v>1.8539400416399998</v>
      </c>
      <c r="M1379" s="5">
        <f t="shared" si="1628"/>
        <v>2.1665851841633617E-2</v>
      </c>
      <c r="N1379" s="5">
        <f t="shared" si="1629"/>
        <v>4.2856741935477317E-2</v>
      </c>
      <c r="O1379" s="5">
        <f t="shared" si="1630"/>
        <v>4.016719026544429E-2</v>
      </c>
      <c r="P1379" s="5">
        <f t="shared" si="1631"/>
        <v>7.945382992841353E-2</v>
      </c>
      <c r="Q1379" s="5">
        <f t="shared" si="1632"/>
        <v>4.238698627567123E-2</v>
      </c>
      <c r="R1379" s="5">
        <f t="shared" si="1633"/>
        <v>3.7233781196639802E-2</v>
      </c>
      <c r="S1379" s="5">
        <f t="shared" si="1634"/>
        <v>7.2844021278709037E-2</v>
      </c>
      <c r="T1379" s="5">
        <f t="shared" si="1635"/>
        <v>7.858293110091201E-2</v>
      </c>
      <c r="U1379" s="5">
        <f t="shared" si="1636"/>
        <v>7.3651318382970246E-2</v>
      </c>
      <c r="V1379" s="5">
        <f t="shared" si="1637"/>
        <v>2.968181614031612E-2</v>
      </c>
      <c r="W1379" s="5">
        <f t="shared" si="1638"/>
        <v>2.7948253093043256E-2</v>
      </c>
      <c r="X1379" s="5">
        <f t="shared" si="1639"/>
        <v>5.1814385503081858E-2</v>
      </c>
      <c r="Y1379" s="5">
        <f t="shared" si="1640"/>
        <v>4.8030382008567303E-2</v>
      </c>
      <c r="Z1379" s="5">
        <f t="shared" si="1641"/>
        <v>2.3009732620704344E-2</v>
      </c>
      <c r="AA1379" s="5">
        <f t="shared" si="1642"/>
        <v>4.5515042756588242E-2</v>
      </c>
      <c r="AB1379" s="5">
        <f t="shared" si="1643"/>
        <v>4.5016149280891621E-2</v>
      </c>
      <c r="AC1379" s="5">
        <f t="shared" si="1644"/>
        <v>6.8031423043545154E-3</v>
      </c>
      <c r="AD1379" s="5">
        <f t="shared" si="1645"/>
        <v>1.3820955196119899E-2</v>
      </c>
      <c r="AE1379" s="5">
        <f t="shared" si="1646"/>
        <v>2.5623222251799093E-2</v>
      </c>
      <c r="AF1379" s="5">
        <f t="shared" si="1647"/>
        <v>2.3751958864225698E-2</v>
      </c>
      <c r="AG1379" s="5">
        <f t="shared" si="1648"/>
        <v>1.4678235868591382E-2</v>
      </c>
      <c r="AH1379" s="5">
        <f t="shared" si="1649"/>
        <v>1.0664666163238473E-2</v>
      </c>
      <c r="AI1379" s="5">
        <f t="shared" si="1650"/>
        <v>2.1095540065848906E-2</v>
      </c>
      <c r="AJ1379" s="5">
        <f t="shared" si="1651"/>
        <v>2.0864310418072175E-2</v>
      </c>
      <c r="AK1379" s="5">
        <f t="shared" si="1652"/>
        <v>1.3757076862782129E-2</v>
      </c>
      <c r="AL1379" s="5">
        <f t="shared" si="1653"/>
        <v>9.9794961320703347E-4</v>
      </c>
      <c r="AM1379" s="5">
        <f t="shared" si="1654"/>
        <v>5.4677851069182227E-3</v>
      </c>
      <c r="AN1379" s="5">
        <f t="shared" si="1655"/>
        <v>1.0136945748798538E-2</v>
      </c>
      <c r="AO1379" s="5">
        <f t="shared" si="1656"/>
        <v>9.3966448118149928E-3</v>
      </c>
      <c r="AP1379" s="5">
        <f t="shared" si="1657"/>
        <v>5.8069386912308583E-3</v>
      </c>
      <c r="AQ1379" s="5">
        <f t="shared" si="1658"/>
        <v>2.6914290397553674E-3</v>
      </c>
      <c r="AR1379" s="5">
        <f t="shared" si="1659"/>
        <v>3.9543303261502048E-3</v>
      </c>
      <c r="AS1379" s="5">
        <f t="shared" si="1660"/>
        <v>7.8219732856196367E-3</v>
      </c>
      <c r="AT1379" s="5">
        <f t="shared" si="1661"/>
        <v>7.7362361050541178E-3</v>
      </c>
      <c r="AU1379" s="5">
        <f t="shared" si="1662"/>
        <v>5.1009591303661922E-3</v>
      </c>
      <c r="AV1379" s="5">
        <f t="shared" si="1663"/>
        <v>2.5225235854035694E-3</v>
      </c>
      <c r="AW1379" s="5">
        <f t="shared" si="1664"/>
        <v>1.0165884727580372E-4</v>
      </c>
      <c r="AX1379" s="5">
        <f t="shared" si="1665"/>
        <v>1.8026174476366793E-3</v>
      </c>
      <c r="AY1379" s="5">
        <f t="shared" si="1666"/>
        <v>3.3419446659325347E-3</v>
      </c>
      <c r="AZ1379" s="5">
        <f t="shared" si="1667"/>
        <v>3.0978825165587703E-3</v>
      </c>
      <c r="BA1379" s="5">
        <f t="shared" si="1668"/>
        <v>1.9144294805815978E-3</v>
      </c>
      <c r="BB1379" s="5">
        <f t="shared" si="1669"/>
        <v>8.8730936773657315E-4</v>
      </c>
      <c r="BC1379" s="5">
        <f t="shared" si="1670"/>
        <v>3.2900367323382071E-4</v>
      </c>
      <c r="BD1379" s="5">
        <f t="shared" si="1671"/>
        <v>1.2218485549202037E-3</v>
      </c>
      <c r="BE1379" s="5">
        <f t="shared" si="1672"/>
        <v>2.4169115798081055E-3</v>
      </c>
      <c r="BF1379" s="5">
        <f t="shared" si="1673"/>
        <v>2.39041964779015E-3</v>
      </c>
      <c r="BG1379" s="5">
        <f t="shared" si="1674"/>
        <v>1.5761453970925057E-3</v>
      </c>
      <c r="BH1379" s="5">
        <f t="shared" si="1675"/>
        <v>7.7943458016016239E-4</v>
      </c>
      <c r="BI1379" s="5">
        <f t="shared" si="1676"/>
        <v>3.0835645791061153E-4</v>
      </c>
      <c r="BJ1379" s="8">
        <f t="shared" si="1677"/>
        <v>0.41436698264768701</v>
      </c>
      <c r="BK1379" s="8">
        <f t="shared" si="1678"/>
        <v>0.21478855577256642</v>
      </c>
      <c r="BL1379" s="8">
        <f t="shared" si="1679"/>
        <v>0.34379421404275129</v>
      </c>
      <c r="BM1379" s="8">
        <f t="shared" si="1680"/>
        <v>0.72895481782177274</v>
      </c>
      <c r="BN1379" s="8">
        <f t="shared" si="1681"/>
        <v>0.26376438144327974</v>
      </c>
    </row>
    <row r="1380" spans="1:66" x14ac:dyDescent="0.25">
      <c r="A1380" t="s">
        <v>112</v>
      </c>
      <c r="B1380" t="s">
        <v>132</v>
      </c>
      <c r="C1380" t="s">
        <v>119</v>
      </c>
      <c r="D1380" t="s">
        <v>534</v>
      </c>
      <c r="E1380">
        <f>VLOOKUP(A1380,home!$A$2:$E$405,3,FALSE)</f>
        <v>1.3270999999999999</v>
      </c>
      <c r="F1380">
        <f>VLOOKUP(B1380,home!$B$2:$E$405,3,FALSE)</f>
        <v>1.3187</v>
      </c>
      <c r="G1380">
        <f>VLOOKUP(C1380,away!$B$2:$E$405,4,FALSE)</f>
        <v>1.3187</v>
      </c>
      <c r="H1380">
        <f>VLOOKUP(A1380,away!$A$2:$E$405,3,FALSE)</f>
        <v>0.94389999999999996</v>
      </c>
      <c r="I1380">
        <f>VLOOKUP(C1380,away!$B$2:$E$405,3,FALSE)</f>
        <v>0.79459999999999997</v>
      </c>
      <c r="J1380">
        <f>VLOOKUP(B1380,home!$B$2:$E$405,4,FALSE)</f>
        <v>1.0593999999999999</v>
      </c>
      <c r="K1380" s="3">
        <f t="shared" si="1626"/>
        <v>2.307786675599</v>
      </c>
      <c r="L1380" s="3">
        <f t="shared" si="1627"/>
        <v>0.79457430263599982</v>
      </c>
      <c r="M1380" s="5">
        <f t="shared" si="1628"/>
        <v>4.4942967665490857E-2</v>
      </c>
      <c r="N1380" s="5">
        <f t="shared" si="1629"/>
        <v>0.10371878194029649</v>
      </c>
      <c r="O1380" s="5">
        <f t="shared" si="1630"/>
        <v>3.571052719119968E-2</v>
      </c>
      <c r="P1380" s="5">
        <f t="shared" si="1631"/>
        <v>8.2412278830466409E-2</v>
      </c>
      <c r="Q1380" s="5">
        <f t="shared" si="1632"/>
        <v>0.11968041148558725</v>
      </c>
      <c r="R1380" s="5">
        <f t="shared" si="1633"/>
        <v>1.4187333619855698E-2</v>
      </c>
      <c r="S1380" s="5">
        <f t="shared" si="1634"/>
        <v>3.778001350835121E-2</v>
      </c>
      <c r="T1380" s="5">
        <f t="shared" si="1635"/>
        <v>9.5094979495349979E-2</v>
      </c>
      <c r="U1380" s="5">
        <f t="shared" si="1636"/>
        <v>3.274133949018071E-2</v>
      </c>
      <c r="V1380" s="5">
        <f t="shared" si="1637"/>
        <v>7.6975013968888766E-3</v>
      </c>
      <c r="W1380" s="5">
        <f t="shared" si="1638"/>
        <v>9.2065619652214575E-2</v>
      </c>
      <c r="X1380" s="5">
        <f t="shared" si="1639"/>
        <v>7.3152975531909595E-2</v>
      </c>
      <c r="Y1380" s="5">
        <f t="shared" si="1640"/>
        <v>2.9062737259507709E-2</v>
      </c>
      <c r="Z1380" s="5">
        <f t="shared" si="1641"/>
        <v>3.7576302390870393E-3</v>
      </c>
      <c r="AA1380" s="5">
        <f t="shared" si="1642"/>
        <v>8.671808997592954E-3</v>
      </c>
      <c r="AB1380" s="5">
        <f t="shared" si="1643"/>
        <v>1.0006342628992273E-2</v>
      </c>
      <c r="AC1380" s="5">
        <f t="shared" si="1644"/>
        <v>8.8218561263563153E-4</v>
      </c>
      <c r="AD1380" s="5">
        <f t="shared" si="1645"/>
        <v>5.3116952578536575E-2</v>
      </c>
      <c r="AE1380" s="5">
        <f t="shared" si="1646"/>
        <v>4.2205365553240164E-2</v>
      </c>
      <c r="AF1380" s="5">
        <f t="shared" si="1647"/>
        <v>1.6767649450981626E-2</v>
      </c>
      <c r="AG1380" s="5">
        <f t="shared" si="1648"/>
        <v>4.4410477897862104E-3</v>
      </c>
      <c r="AH1380" s="5">
        <f t="shared" si="1649"/>
        <v>7.4642910669663227E-4</v>
      </c>
      <c r="AI1380" s="5">
        <f t="shared" si="1650"/>
        <v>1.7225991467137523E-3</v>
      </c>
      <c r="AJ1380" s="5">
        <f t="shared" si="1651"/>
        <v>1.9876956790921027E-3</v>
      </c>
      <c r="AK1380" s="5">
        <f t="shared" si="1652"/>
        <v>1.5290592011181531E-3</v>
      </c>
      <c r="AL1380" s="5">
        <f t="shared" si="1653"/>
        <v>6.4706832205544779E-5</v>
      </c>
      <c r="AM1380" s="5">
        <f t="shared" si="1654"/>
        <v>2.4516519081834134E-2</v>
      </c>
      <c r="AN1380" s="5">
        <f t="shared" si="1655"/>
        <v>1.9480196052510539E-2</v>
      </c>
      <c r="AO1380" s="5">
        <f t="shared" si="1656"/>
        <v>7.7392315968180586E-3</v>
      </c>
      <c r="AP1380" s="5">
        <f t="shared" si="1657"/>
        <v>2.0497981829934015E-3</v>
      </c>
      <c r="AQ1380" s="5">
        <f t="shared" si="1658"/>
        <v>4.0717924044913036E-4</v>
      </c>
      <c r="AR1380" s="5">
        <f t="shared" si="1659"/>
        <v>1.186186773841378E-4</v>
      </c>
      <c r="AS1380" s="5">
        <f t="shared" si="1660"/>
        <v>2.7374660314428962E-4</v>
      </c>
      <c r="AT1380" s="5">
        <f t="shared" si="1661"/>
        <v>3.1587438161343958E-4</v>
      </c>
      <c r="AU1380" s="5">
        <f t="shared" si="1662"/>
        <v>2.4299022968352315E-4</v>
      </c>
      <c r="AV1380" s="5">
        <f t="shared" si="1663"/>
        <v>1.4019240359109387E-4</v>
      </c>
      <c r="AW1380" s="5">
        <f t="shared" si="1664"/>
        <v>3.2959287533098329E-6</v>
      </c>
      <c r="AX1380" s="5">
        <f t="shared" si="1665"/>
        <v>9.4298160115209011E-3</v>
      </c>
      <c r="AY1380" s="5">
        <f t="shared" si="1666"/>
        <v>7.4926894813400046E-3</v>
      </c>
      <c r="AZ1380" s="5">
        <f t="shared" si="1667"/>
        <v>2.9767492597519126E-3</v>
      </c>
      <c r="BA1380" s="5">
        <f t="shared" si="1668"/>
        <v>7.8841615572986835E-4</v>
      </c>
      <c r="BB1380" s="5">
        <f t="shared" si="1669"/>
        <v>1.5661380428150397E-4</v>
      </c>
      <c r="BC1380" s="5">
        <f t="shared" si="1670"/>
        <v>2.4888260864029399E-5</v>
      </c>
      <c r="BD1380" s="5">
        <f t="shared" si="1671"/>
        <v>1.5708558810350982E-5</v>
      </c>
      <c r="BE1380" s="5">
        <f t="shared" si="1672"/>
        <v>3.6252002715391278E-5</v>
      </c>
      <c r="BF1380" s="5">
        <f t="shared" si="1673"/>
        <v>4.1830944415179386E-5</v>
      </c>
      <c r="BG1380" s="5">
        <f t="shared" si="1674"/>
        <v>3.2178965383024459E-5</v>
      </c>
      <c r="BH1380" s="5">
        <f t="shared" si="1675"/>
        <v>1.8565546886376333E-5</v>
      </c>
      <c r="BI1380" s="5">
        <f t="shared" si="1676"/>
        <v>8.5690643459175632E-6</v>
      </c>
      <c r="BJ1380" s="8">
        <f t="shared" si="1677"/>
        <v>0.70436861786550364</v>
      </c>
      <c r="BK1380" s="8">
        <f t="shared" si="1678"/>
        <v>0.18127234332737852</v>
      </c>
      <c r="BL1380" s="8">
        <f t="shared" si="1679"/>
        <v>0.10854766243941469</v>
      </c>
      <c r="BM1380" s="8">
        <f t="shared" si="1680"/>
        <v>0.58980455958590072</v>
      </c>
      <c r="BN1380" s="8">
        <f t="shared" si="1681"/>
        <v>0.40065230073289637</v>
      </c>
    </row>
    <row r="1381" spans="1:66" x14ac:dyDescent="0.25">
      <c r="A1381" t="s">
        <v>134</v>
      </c>
      <c r="B1381" t="s">
        <v>292</v>
      </c>
      <c r="C1381" t="s">
        <v>114</v>
      </c>
      <c r="D1381" t="s">
        <v>534</v>
      </c>
      <c r="E1381">
        <f>VLOOKUP(A1381,home!$A$2:$E$405,3,FALSE)</f>
        <v>1.5832999999999999</v>
      </c>
      <c r="F1381">
        <f>VLOOKUP(B1381,home!$B$2:$E$405,3,FALSE)</f>
        <v>0.94740000000000002</v>
      </c>
      <c r="G1381">
        <f>VLOOKUP(C1381,away!$B$2:$E$405,4,FALSE)</f>
        <v>1.2632000000000001</v>
      </c>
      <c r="H1381">
        <f>VLOOKUP(A1381,away!$A$2:$E$405,3,FALSE)</f>
        <v>1.1943999999999999</v>
      </c>
      <c r="I1381">
        <f>VLOOKUP(C1381,away!$B$2:$E$405,3,FALSE)</f>
        <v>0.83720000000000006</v>
      </c>
      <c r="J1381">
        <f>VLOOKUP(B1381,home!$B$2:$E$405,4,FALSE)</f>
        <v>1.4652000000000001</v>
      </c>
      <c r="K1381" s="3">
        <f t="shared" si="1626"/>
        <v>1.894823268144</v>
      </c>
      <c r="L1381" s="3">
        <f t="shared" si="1627"/>
        <v>1.465129201536</v>
      </c>
      <c r="M1381" s="5">
        <f t="shared" si="1628"/>
        <v>3.4736909961947858E-2</v>
      </c>
      <c r="N1381" s="5">
        <f t="shared" si="1629"/>
        <v>6.5820305259321907E-2</v>
      </c>
      <c r="O1381" s="5">
        <f t="shared" si="1630"/>
        <v>5.0894061156376597E-2</v>
      </c>
      <c r="P1381" s="5">
        <f t="shared" si="1631"/>
        <v>9.6435251289446106E-2</v>
      </c>
      <c r="Q1381" s="5">
        <f t="shared" si="1632"/>
        <v>6.2358922960852055E-2</v>
      </c>
      <c r="R1381" s="5">
        <f t="shared" si="1633"/>
        <v>3.7283187592483204E-2</v>
      </c>
      <c r="S1381" s="5">
        <f t="shared" si="1634"/>
        <v>6.6929943548849985E-2</v>
      </c>
      <c r="T1381" s="5">
        <f t="shared" si="1635"/>
        <v>9.1363879006278112E-2</v>
      </c>
      <c r="U1381" s="5">
        <f t="shared" si="1636"/>
        <v>7.0645051360814851E-2</v>
      </c>
      <c r="V1381" s="5">
        <f t="shared" si="1637"/>
        <v>2.0645365827467069E-2</v>
      </c>
      <c r="W1381" s="5">
        <f t="shared" si="1638"/>
        <v>3.9386379400873861E-2</v>
      </c>
      <c r="X1381" s="5">
        <f t="shared" si="1639"/>
        <v>5.7706134602996284E-2</v>
      </c>
      <c r="Y1381" s="5">
        <f t="shared" si="1640"/>
        <v>4.2273471457308448E-2</v>
      </c>
      <c r="Z1381" s="5">
        <f t="shared" si="1641"/>
        <v>1.8208228956030602E-2</v>
      </c>
      <c r="AA1381" s="5">
        <f t="shared" si="1642"/>
        <v>3.4501375897580115E-2</v>
      </c>
      <c r="AB1381" s="5">
        <f t="shared" si="1643"/>
        <v>3.2687004916858706E-2</v>
      </c>
      <c r="AC1381" s="5">
        <f t="shared" si="1644"/>
        <v>3.5821785884871532E-3</v>
      </c>
      <c r="AD1381" s="5">
        <f t="shared" si="1645"/>
        <v>1.8657557034180833E-2</v>
      </c>
      <c r="AE1381" s="5">
        <f t="shared" si="1646"/>
        <v>2.7335731640101748E-2</v>
      </c>
      <c r="AF1381" s="5">
        <f t="shared" si="1647"/>
        <v>2.0025189335632323E-2</v>
      </c>
      <c r="AG1381" s="5">
        <f t="shared" si="1648"/>
        <v>9.7798298873074015E-3</v>
      </c>
      <c r="AH1381" s="5">
        <f t="shared" si="1649"/>
        <v>6.6693519879334525E-3</v>
      </c>
      <c r="AI1381" s="5">
        <f t="shared" si="1650"/>
        <v>1.2637243330178747E-2</v>
      </c>
      <c r="AJ1381" s="5">
        <f t="shared" si="1651"/>
        <v>1.1972671353610135E-2</v>
      </c>
      <c r="AK1381" s="5">
        <f t="shared" si="1652"/>
        <v>7.5620320875538667E-3</v>
      </c>
      <c r="AL1381" s="5">
        <f t="shared" si="1653"/>
        <v>3.9778816564035066E-4</v>
      </c>
      <c r="AM1381" s="5">
        <f t="shared" si="1654"/>
        <v>7.0705546390179234E-3</v>
      </c>
      <c r="AN1381" s="5">
        <f t="shared" si="1655"/>
        <v>1.0359276072680992E-2</v>
      </c>
      <c r="AO1381" s="5">
        <f t="shared" si="1656"/>
        <v>7.5888389404290468E-3</v>
      </c>
      <c r="AP1381" s="5">
        <f t="shared" si="1657"/>
        <v>3.7062098457920373E-3</v>
      </c>
      <c r="AQ1381" s="5">
        <f t="shared" si="1658"/>
        <v>1.3575190680225383E-3</v>
      </c>
      <c r="AR1381" s="5">
        <f t="shared" si="1659"/>
        <v>1.9542924705686919E-3</v>
      </c>
      <c r="AS1381" s="5">
        <f t="shared" si="1660"/>
        <v>3.70303884599218E-3</v>
      </c>
      <c r="AT1381" s="5">
        <f t="shared" si="1661"/>
        <v>3.508302084113546E-3</v>
      </c>
      <c r="AU1381" s="5">
        <f t="shared" si="1662"/>
        <v>2.2158708068854781E-3</v>
      </c>
      <c r="AV1381" s="5">
        <f t="shared" si="1663"/>
        <v>1.0496708910219059E-3</v>
      </c>
      <c r="AW1381" s="5">
        <f t="shared" si="1664"/>
        <v>3.0675665352564047E-5</v>
      </c>
      <c r="AX1381" s="5">
        <f t="shared" si="1665"/>
        <v>2.2329085747824409E-3</v>
      </c>
      <c r="AY1381" s="5">
        <f t="shared" si="1666"/>
        <v>3.2714995572738857E-3</v>
      </c>
      <c r="AZ1381" s="5">
        <f t="shared" si="1667"/>
        <v>2.396584767087033E-3</v>
      </c>
      <c r="BA1381" s="5">
        <f t="shared" si="1668"/>
        <v>1.1704354420718549E-3</v>
      </c>
      <c r="BB1381" s="5">
        <f t="shared" si="1669"/>
        <v>4.2870978617304327E-4</v>
      </c>
      <c r="BC1381" s="5">
        <f t="shared" si="1670"/>
        <v>1.2562304534127585E-4</v>
      </c>
      <c r="BD1381" s="5">
        <f t="shared" si="1671"/>
        <v>4.7721516116202087E-4</v>
      </c>
      <c r="BE1381" s="5">
        <f t="shared" si="1672"/>
        <v>9.0423839128088597E-4</v>
      </c>
      <c r="BF1381" s="5">
        <f t="shared" si="1673"/>
        <v>8.5668597187406098E-4</v>
      </c>
      <c r="BG1381" s="5">
        <f t="shared" si="1674"/>
        <v>5.4108950433317561E-4</v>
      </c>
      <c r="BH1381" s="5">
        <f t="shared" si="1675"/>
        <v>2.5631724573975124E-4</v>
      </c>
      <c r="BI1381" s="5">
        <f t="shared" si="1676"/>
        <v>9.7135176250852886E-5</v>
      </c>
      <c r="BJ1381" s="8">
        <f t="shared" si="1677"/>
        <v>0.47441556032352505</v>
      </c>
      <c r="BK1381" s="8">
        <f t="shared" si="1678"/>
        <v>0.22599893693911241</v>
      </c>
      <c r="BL1381" s="8">
        <f t="shared" si="1679"/>
        <v>0.28041583623261224</v>
      </c>
      <c r="BM1381" s="8">
        <f t="shared" si="1680"/>
        <v>0.64826910033893126</v>
      </c>
      <c r="BN1381" s="8">
        <f t="shared" si="1681"/>
        <v>0.34752863822042773</v>
      </c>
    </row>
    <row r="1382" spans="1:66" x14ac:dyDescent="0.25">
      <c r="A1382" t="s">
        <v>134</v>
      </c>
      <c r="B1382" t="s">
        <v>298</v>
      </c>
      <c r="C1382" t="s">
        <v>484</v>
      </c>
      <c r="D1382" t="s">
        <v>534</v>
      </c>
      <c r="E1382">
        <f>VLOOKUP(A1382,home!$A$2:$E$405,3,FALSE)</f>
        <v>1.5832999999999999</v>
      </c>
      <c r="F1382">
        <f>VLOOKUP(B1382,home!$B$2:$E$405,3,FALSE)</f>
        <v>1.1052999999999999</v>
      </c>
      <c r="G1382">
        <f>VLOOKUP(C1382,away!$B$2:$E$405,4,FALSE)</f>
        <v>1.2632000000000001</v>
      </c>
      <c r="H1382">
        <f>VLOOKUP(A1382,away!$A$2:$E$405,3,FALSE)</f>
        <v>1.1943999999999999</v>
      </c>
      <c r="I1382">
        <f>VLOOKUP(C1382,away!$B$2:$E$405,3,FALSE)</f>
        <v>1.4652000000000001</v>
      </c>
      <c r="J1382">
        <f>VLOOKUP(B1382,home!$B$2:$E$405,4,FALSE)</f>
        <v>0.41860000000000003</v>
      </c>
      <c r="K1382" s="3">
        <f t="shared" si="1626"/>
        <v>2.210627146168</v>
      </c>
      <c r="L1382" s="3">
        <f t="shared" si="1627"/>
        <v>0.73256460076800001</v>
      </c>
      <c r="M1382" s="5">
        <f t="shared" si="1628"/>
        <v>5.2697263702527523E-2</v>
      </c>
      <c r="N1382" s="5">
        <f t="shared" si="1629"/>
        <v>0.11649400166958093</v>
      </c>
      <c r="O1382" s="5">
        <f t="shared" si="1630"/>
        <v>3.8604149945808089E-2</v>
      </c>
      <c r="P1382" s="5">
        <f t="shared" si="1631"/>
        <v>8.5339381824943272E-2</v>
      </c>
      <c r="Q1382" s="5">
        <f t="shared" si="1632"/>
        <v>0.12876240122825799</v>
      </c>
      <c r="R1382" s="5">
        <f t="shared" si="1633"/>
        <v>1.4140016846519455E-2</v>
      </c>
      <c r="S1382" s="5">
        <f t="shared" si="1634"/>
        <v>3.4550228885575685E-2</v>
      </c>
      <c r="T1382" s="5">
        <f t="shared" si="1635"/>
        <v>9.4326777049707836E-2</v>
      </c>
      <c r="U1382" s="5">
        <f t="shared" si="1636"/>
        <v>3.1258305088188741E-2</v>
      </c>
      <c r="V1382" s="5">
        <f t="shared" si="1637"/>
        <v>6.2168422415617543E-3</v>
      </c>
      <c r="W1382" s="5">
        <f t="shared" si="1638"/>
        <v>9.4881886520320993E-2</v>
      </c>
      <c r="X1382" s="5">
        <f t="shared" si="1639"/>
        <v>6.9507111318873618E-2</v>
      </c>
      <c r="Y1382" s="5">
        <f t="shared" si="1640"/>
        <v>2.5459224626923793E-2</v>
      </c>
      <c r="Z1382" s="5">
        <f t="shared" si="1641"/>
        <v>3.4528252653411064E-3</v>
      </c>
      <c r="AA1382" s="5">
        <f t="shared" si="1642"/>
        <v>7.6329092625377773E-3</v>
      </c>
      <c r="AB1382" s="5">
        <f t="shared" si="1643"/>
        <v>8.4367582100015916E-3</v>
      </c>
      <c r="AC1382" s="5">
        <f t="shared" si="1644"/>
        <v>6.2923271120032148E-4</v>
      </c>
      <c r="AD1382" s="5">
        <f t="shared" si="1645"/>
        <v>5.2437118505363318E-2</v>
      </c>
      <c r="AE1382" s="5">
        <f t="shared" si="1646"/>
        <v>3.8413576783305779E-2</v>
      </c>
      <c r="AF1382" s="5">
        <f t="shared" si="1647"/>
        <v>1.4070213270166656E-2</v>
      </c>
      <c r="AG1382" s="5">
        <f t="shared" si="1648"/>
        <v>3.4357800556600844E-3</v>
      </c>
      <c r="AH1382" s="5">
        <f t="shared" si="1649"/>
        <v>6.3235439050656774E-4</v>
      </c>
      <c r="AI1382" s="5">
        <f t="shared" si="1650"/>
        <v>1.3978997816523387E-3</v>
      </c>
      <c r="AJ1382" s="5">
        <f t="shared" si="1651"/>
        <v>1.5451176024714902E-3</v>
      </c>
      <c r="AK1382" s="5">
        <f t="shared" si="1652"/>
        <v>1.1385596386818309E-3</v>
      </c>
      <c r="AL1382" s="5">
        <f t="shared" si="1653"/>
        <v>4.0759862524165921E-5</v>
      </c>
      <c r="AM1382" s="5">
        <f t="shared" si="1654"/>
        <v>2.3183783526956901E-2</v>
      </c>
      <c r="AN1382" s="5">
        <f t="shared" si="1655"/>
        <v>1.6983619123716917E-2</v>
      </c>
      <c r="AO1382" s="5">
        <f t="shared" si="1656"/>
        <v>6.2207990814807266E-3</v>
      </c>
      <c r="AP1382" s="5">
        <f t="shared" si="1657"/>
        <v>1.5190457318609565E-3</v>
      </c>
      <c r="AQ1382" s="5">
        <f t="shared" si="1658"/>
        <v>2.7819978252726393E-4</v>
      </c>
      <c r="AR1382" s="5">
        <f t="shared" si="1659"/>
        <v>9.2648088325067188E-5</v>
      </c>
      <c r="AS1382" s="5">
        <f t="shared" si="1660"/>
        <v>2.0481037909196408E-4</v>
      </c>
      <c r="AT1382" s="5">
        <f t="shared" si="1661"/>
        <v>2.263796919188274E-4</v>
      </c>
      <c r="AU1382" s="5">
        <f t="shared" si="1662"/>
        <v>1.6681369743230286E-4</v>
      </c>
      <c r="AV1382" s="5">
        <f t="shared" si="1663"/>
        <v>9.2190721974125988E-5</v>
      </c>
      <c r="AW1382" s="5">
        <f t="shared" si="1664"/>
        <v>1.8335452707107456E-6</v>
      </c>
      <c r="AX1382" s="5">
        <f t="shared" si="1665"/>
        <v>8.5417835359288992E-3</v>
      </c>
      <c r="AY1382" s="5">
        <f t="shared" si="1666"/>
        <v>6.2574082458444289E-3</v>
      </c>
      <c r="AZ1382" s="5">
        <f t="shared" si="1667"/>
        <v>2.2919778867297076E-3</v>
      </c>
      <c r="BA1382" s="5">
        <f t="shared" si="1668"/>
        <v>5.5967395518707755E-4</v>
      </c>
      <c r="BB1382" s="5">
        <f t="shared" si="1669"/>
        <v>1.0249933188546722E-4</v>
      </c>
      <c r="BC1382" s="5">
        <f t="shared" si="1670"/>
        <v>1.5017476428332814E-5</v>
      </c>
      <c r="BD1382" s="5">
        <f t="shared" si="1671"/>
        <v>1.1311784972628537E-5</v>
      </c>
      <c r="BE1382" s="5">
        <f t="shared" si="1672"/>
        <v>2.5006138932107888E-5</v>
      </c>
      <c r="BF1382" s="5">
        <f t="shared" si="1673"/>
        <v>2.7639624772083092E-5</v>
      </c>
      <c r="BG1382" s="5">
        <f t="shared" si="1674"/>
        <v>2.0366968277021471E-5</v>
      </c>
      <c r="BH1382" s="5">
        <f t="shared" si="1675"/>
        <v>1.1255943239581544E-5</v>
      </c>
      <c r="BI1382" s="5">
        <f t="shared" si="1676"/>
        <v>4.9765387362290272E-6</v>
      </c>
      <c r="BJ1382" s="8">
        <f t="shared" si="1677"/>
        <v>0.70374189870670789</v>
      </c>
      <c r="BK1382" s="8">
        <f t="shared" si="1678"/>
        <v>0.18573111747417714</v>
      </c>
      <c r="BL1382" s="8">
        <f t="shared" si="1679"/>
        <v>0.10566947034403983</v>
      </c>
      <c r="BM1382" s="8">
        <f t="shared" si="1680"/>
        <v>0.55630252187205464</v>
      </c>
      <c r="BN1382" s="8">
        <f t="shared" si="1681"/>
        <v>0.43603721521763728</v>
      </c>
    </row>
    <row r="1383" spans="1:66" x14ac:dyDescent="0.25">
      <c r="A1383" t="s">
        <v>134</v>
      </c>
      <c r="B1383" t="s">
        <v>300</v>
      </c>
      <c r="C1383" t="s">
        <v>135</v>
      </c>
      <c r="D1383" t="s">
        <v>534</v>
      </c>
      <c r="E1383">
        <f>VLOOKUP(A1383,home!$A$2:$E$405,3,FALSE)</f>
        <v>1.5832999999999999</v>
      </c>
      <c r="F1383">
        <f>VLOOKUP(B1383,home!$B$2:$E$405,3,FALSE)</f>
        <v>0.78949999999999998</v>
      </c>
      <c r="G1383">
        <f>VLOOKUP(C1383,away!$B$2:$E$405,4,FALSE)</f>
        <v>1.1052999999999999</v>
      </c>
      <c r="H1383">
        <f>VLOOKUP(A1383,away!$A$2:$E$405,3,FALSE)</f>
        <v>1.1943999999999999</v>
      </c>
      <c r="I1383">
        <f>VLOOKUP(C1383,away!$B$2:$E$405,3,FALSE)</f>
        <v>0</v>
      </c>
      <c r="J1383">
        <f>VLOOKUP(B1383,home!$B$2:$E$405,4,FALSE)</f>
        <v>1.0466</v>
      </c>
      <c r="K1383" s="3">
        <f t="shared" si="1626"/>
        <v>1.3816419663549999</v>
      </c>
      <c r="L1383" s="3">
        <f t="shared" si="1627"/>
        <v>0</v>
      </c>
      <c r="M1383" s="5">
        <f t="shared" si="1628"/>
        <v>0.25116580848907377</v>
      </c>
      <c r="N1383" s="5">
        <f t="shared" si="1629"/>
        <v>0.34702122152198717</v>
      </c>
      <c r="O1383" s="5">
        <f t="shared" si="1630"/>
        <v>0</v>
      </c>
      <c r="P1383" s="5">
        <f t="shared" si="1631"/>
        <v>0</v>
      </c>
      <c r="Q1383" s="5">
        <f t="shared" si="1632"/>
        <v>0.23972954143527622</v>
      </c>
      <c r="R1383" s="5">
        <f t="shared" si="1633"/>
        <v>0</v>
      </c>
      <c r="S1383" s="5">
        <f t="shared" si="1634"/>
        <v>0</v>
      </c>
      <c r="T1383" s="5">
        <f t="shared" si="1635"/>
        <v>0</v>
      </c>
      <c r="U1383" s="5">
        <f t="shared" si="1636"/>
        <v>0</v>
      </c>
      <c r="V1383" s="5">
        <f t="shared" si="1637"/>
        <v>0</v>
      </c>
      <c r="W1383" s="5">
        <f t="shared" si="1638"/>
        <v>0.11040679834067253</v>
      </c>
      <c r="X1383" s="5">
        <f t="shared" si="1639"/>
        <v>0</v>
      </c>
      <c r="Y1383" s="5">
        <f t="shared" si="1640"/>
        <v>0</v>
      </c>
      <c r="Z1383" s="5">
        <f t="shared" si="1641"/>
        <v>0</v>
      </c>
      <c r="AA1383" s="5">
        <f t="shared" si="1642"/>
        <v>0</v>
      </c>
      <c r="AB1383" s="5">
        <f t="shared" si="1643"/>
        <v>0</v>
      </c>
      <c r="AC1383" s="5">
        <f t="shared" si="1644"/>
        <v>0</v>
      </c>
      <c r="AD1383" s="5">
        <f t="shared" si="1645"/>
        <v>3.8135666489591699E-2</v>
      </c>
      <c r="AE1383" s="5">
        <f t="shared" si="1646"/>
        <v>0</v>
      </c>
      <c r="AF1383" s="5">
        <f t="shared" si="1647"/>
        <v>0</v>
      </c>
      <c r="AG1383" s="5">
        <f t="shared" si="1648"/>
        <v>0</v>
      </c>
      <c r="AH1383" s="5">
        <f t="shared" si="1649"/>
        <v>0</v>
      </c>
      <c r="AI1383" s="5">
        <f t="shared" si="1650"/>
        <v>0</v>
      </c>
      <c r="AJ1383" s="5">
        <f t="shared" si="1651"/>
        <v>0</v>
      </c>
      <c r="AK1383" s="5">
        <f t="shared" si="1652"/>
        <v>0</v>
      </c>
      <c r="AL1383" s="5">
        <f t="shared" si="1653"/>
        <v>0</v>
      </c>
      <c r="AM1383" s="5">
        <f t="shared" si="1654"/>
        <v>1.0537967447387581E-2</v>
      </c>
      <c r="AN1383" s="5">
        <f t="shared" si="1655"/>
        <v>0</v>
      </c>
      <c r="AO1383" s="5">
        <f t="shared" si="1656"/>
        <v>0</v>
      </c>
      <c r="AP1383" s="5">
        <f t="shared" si="1657"/>
        <v>0</v>
      </c>
      <c r="AQ1383" s="5">
        <f t="shared" si="1658"/>
        <v>0</v>
      </c>
      <c r="AR1383" s="5">
        <f t="shared" si="1659"/>
        <v>0</v>
      </c>
      <c r="AS1383" s="5">
        <f t="shared" si="1660"/>
        <v>0</v>
      </c>
      <c r="AT1383" s="5">
        <f t="shared" si="1661"/>
        <v>0</v>
      </c>
      <c r="AU1383" s="5">
        <f t="shared" si="1662"/>
        <v>0</v>
      </c>
      <c r="AV1383" s="5">
        <f t="shared" si="1663"/>
        <v>0</v>
      </c>
      <c r="AW1383" s="5">
        <f t="shared" si="1664"/>
        <v>0</v>
      </c>
      <c r="AX1383" s="5">
        <f t="shared" si="1665"/>
        <v>2.4266163442322611E-3</v>
      </c>
      <c r="AY1383" s="5">
        <f t="shared" si="1666"/>
        <v>0</v>
      </c>
      <c r="AZ1383" s="5">
        <f t="shared" si="1667"/>
        <v>0</v>
      </c>
      <c r="BA1383" s="5">
        <f t="shared" si="1668"/>
        <v>0</v>
      </c>
      <c r="BB1383" s="5">
        <f t="shared" si="1669"/>
        <v>0</v>
      </c>
      <c r="BC1383" s="5">
        <f t="shared" si="1670"/>
        <v>0</v>
      </c>
      <c r="BD1383" s="5">
        <f t="shared" si="1671"/>
        <v>0</v>
      </c>
      <c r="BE1383" s="5">
        <f t="shared" si="1672"/>
        <v>0</v>
      </c>
      <c r="BF1383" s="5">
        <f t="shared" si="1673"/>
        <v>0</v>
      </c>
      <c r="BG1383" s="5">
        <f t="shared" si="1674"/>
        <v>0</v>
      </c>
      <c r="BH1383" s="5">
        <f t="shared" si="1675"/>
        <v>0</v>
      </c>
      <c r="BI1383" s="5">
        <f t="shared" si="1676"/>
        <v>0</v>
      </c>
      <c r="BJ1383" s="8">
        <f t="shared" si="1677"/>
        <v>0.74825781157914739</v>
      </c>
      <c r="BK1383" s="8">
        <f t="shared" si="1678"/>
        <v>0.25116580848907377</v>
      </c>
      <c r="BL1383" s="8">
        <f t="shared" si="1679"/>
        <v>0</v>
      </c>
      <c r="BM1383" s="8">
        <f t="shared" si="1680"/>
        <v>0.16150704862188409</v>
      </c>
      <c r="BN1383" s="8">
        <f t="shared" si="1681"/>
        <v>0.83791657144633724</v>
      </c>
    </row>
    <row r="1384" spans="1:66" x14ac:dyDescent="0.25">
      <c r="A1384" t="s">
        <v>134</v>
      </c>
      <c r="B1384" t="s">
        <v>306</v>
      </c>
      <c r="C1384" t="s">
        <v>123</v>
      </c>
      <c r="D1384" t="s">
        <v>534</v>
      </c>
      <c r="E1384">
        <f>VLOOKUP(A1384,home!$A$2:$E$405,3,FALSE)</f>
        <v>1.5832999999999999</v>
      </c>
      <c r="F1384">
        <f>VLOOKUP(B1384,home!$B$2:$E$405,3,FALSE)</f>
        <v>1.4211</v>
      </c>
      <c r="G1384">
        <f>VLOOKUP(C1384,away!$B$2:$E$405,4,FALSE)</f>
        <v>0.94740000000000002</v>
      </c>
      <c r="H1384">
        <f>VLOOKUP(A1384,away!$A$2:$E$405,3,FALSE)</f>
        <v>1.1943999999999999</v>
      </c>
      <c r="I1384">
        <f>VLOOKUP(C1384,away!$B$2:$E$405,3,FALSE)</f>
        <v>0.83720000000000006</v>
      </c>
      <c r="J1384">
        <f>VLOOKUP(B1384,home!$B$2:$E$405,4,FALSE)</f>
        <v>0.62790000000000001</v>
      </c>
      <c r="K1384" s="3">
        <f t="shared" si="1626"/>
        <v>2.1316761766619998</v>
      </c>
      <c r="L1384" s="3">
        <f t="shared" si="1627"/>
        <v>0.62786965987200005</v>
      </c>
      <c r="M1384" s="5">
        <f t="shared" si="1628"/>
        <v>6.3320519696937513E-2</v>
      </c>
      <c r="N1384" s="5">
        <f t="shared" si="1629"/>
        <v>0.13497884333181862</v>
      </c>
      <c r="O1384" s="5">
        <f t="shared" si="1630"/>
        <v>3.9757033165034435E-2</v>
      </c>
      <c r="P1384" s="5">
        <f t="shared" si="1631"/>
        <v>8.4749120452664917E-2</v>
      </c>
      <c r="Q1384" s="5">
        <f t="shared" si="1632"/>
        <v>0.14386559234191512</v>
      </c>
      <c r="R1384" s="5">
        <f t="shared" si="1633"/>
        <v>1.2481117445424999E-2</v>
      </c>
      <c r="S1384" s="5">
        <f t="shared" si="1634"/>
        <v>2.8357369190416197E-2</v>
      </c>
      <c r="T1384" s="5">
        <f t="shared" si="1635"/>
        <v>9.0328840531002055E-2</v>
      </c>
      <c r="U1384" s="5">
        <f t="shared" si="1636"/>
        <v>2.6605700716532947E-2</v>
      </c>
      <c r="V1384" s="5">
        <f t="shared" si="1637"/>
        <v>4.2171025000034773E-3</v>
      </c>
      <c r="W1384" s="5">
        <f t="shared" si="1638"/>
        <v>0.1022249519455425</v>
      </c>
      <c r="X1384" s="5">
        <f t="shared" si="1639"/>
        <v>6.4183945808479304E-2</v>
      </c>
      <c r="Y1384" s="5">
        <f t="shared" si="1640"/>
        <v>2.0149576112006396E-2</v>
      </c>
      <c r="Z1384" s="5">
        <f t="shared" si="1641"/>
        <v>2.6121716550938268E-3</v>
      </c>
      <c r="AA1384" s="5">
        <f t="shared" si="1642"/>
        <v>5.5683040865152564E-3</v>
      </c>
      <c r="AB1384" s="5">
        <f t="shared" si="1643"/>
        <v>5.9349105828171173E-3</v>
      </c>
      <c r="AC1384" s="5">
        <f t="shared" si="1644"/>
        <v>3.5276452389030466E-4</v>
      </c>
      <c r="AD1384" s="5">
        <f t="shared" si="1645"/>
        <v>5.447762368068268E-2</v>
      </c>
      <c r="AE1384" s="5">
        <f t="shared" si="1646"/>
        <v>3.4204847051025042E-2</v>
      </c>
      <c r="AF1384" s="5">
        <f t="shared" si="1647"/>
        <v>1.0738092841950439E-2</v>
      </c>
      <c r="AG1384" s="5">
        <f t="shared" si="1648"/>
        <v>2.2473742334497937E-3</v>
      </c>
      <c r="AH1384" s="5">
        <f t="shared" si="1649"/>
        <v>4.1002583215276006E-4</v>
      </c>
      <c r="AI1384" s="5">
        <f t="shared" si="1650"/>
        <v>8.7404229821605038E-4</v>
      </c>
      <c r="AJ1384" s="5">
        <f t="shared" si="1651"/>
        <v>9.3158757225102911E-4</v>
      </c>
      <c r="AK1384" s="5">
        <f t="shared" si="1652"/>
        <v>6.619476780806361E-4</v>
      </c>
      <c r="AL1384" s="5">
        <f t="shared" si="1653"/>
        <v>1.8885810331119164E-5</v>
      </c>
      <c r="AM1384" s="5">
        <f t="shared" si="1654"/>
        <v>2.3225730512253771E-2</v>
      </c>
      <c r="AN1384" s="5">
        <f t="shared" si="1655"/>
        <v>1.4582731517007506E-2</v>
      </c>
      <c r="AO1384" s="5">
        <f t="shared" si="1656"/>
        <v>4.5780273387940997E-3</v>
      </c>
      <c r="AP1384" s="5">
        <f t="shared" si="1657"/>
        <v>9.5813482269778958E-4</v>
      </c>
      <c r="AQ1384" s="5">
        <f t="shared" si="1658"/>
        <v>1.5039594630969505E-4</v>
      </c>
      <c r="AR1384" s="5">
        <f t="shared" si="1659"/>
        <v>5.1488555954497458E-5</v>
      </c>
      <c r="AS1384" s="5">
        <f t="shared" si="1660"/>
        <v>1.0975692809893058E-4</v>
      </c>
      <c r="AT1384" s="5">
        <f t="shared" si="1661"/>
        <v>1.169831144260472E-4</v>
      </c>
      <c r="AU1384" s="5">
        <f t="shared" si="1662"/>
        <v>8.3123372697909844E-5</v>
      </c>
      <c r="AV1384" s="5">
        <f t="shared" si="1663"/>
        <v>4.4298028325982729E-5</v>
      </c>
      <c r="AW1384" s="5">
        <f t="shared" si="1664"/>
        <v>7.021402217106127E-7</v>
      </c>
      <c r="AX1384" s="5">
        <f t="shared" si="1665"/>
        <v>8.2516227364238456E-3</v>
      </c>
      <c r="AY1384" s="5">
        <f t="shared" si="1666"/>
        <v>5.1809435609105016E-3</v>
      </c>
      <c r="AZ1384" s="5">
        <f t="shared" si="1667"/>
        <v>1.6264786357024529E-3</v>
      </c>
      <c r="BA1384" s="5">
        <f t="shared" si="1668"/>
        <v>3.4040552926252454E-4</v>
      </c>
      <c r="BB1384" s="5">
        <f t="shared" si="1669"/>
        <v>5.3432575969152363E-5</v>
      </c>
      <c r="BC1384" s="5">
        <f t="shared" si="1670"/>
        <v>6.7097386599673007E-6</v>
      </c>
      <c r="BD1384" s="5">
        <f t="shared" si="1671"/>
        <v>5.3880170190751241E-6</v>
      </c>
      <c r="BE1384" s="5">
        <f t="shared" si="1672"/>
        <v>1.1485507519011847E-5</v>
      </c>
      <c r="BF1384" s="5">
        <f t="shared" si="1673"/>
        <v>1.2241691377574915E-5</v>
      </c>
      <c r="BG1384" s="5">
        <f t="shared" si="1674"/>
        <v>8.6984406238750216E-6</v>
      </c>
      <c r="BH1384" s="5">
        <f t="shared" si="1675"/>
        <v>4.6355646630058314E-6</v>
      </c>
      <c r="BI1384" s="5">
        <f t="shared" si="1676"/>
        <v>1.9763045515011484E-6</v>
      </c>
      <c r="BJ1384" s="8">
        <f t="shared" si="1677"/>
        <v>0.71635430079186324</v>
      </c>
      <c r="BK1384" s="8">
        <f t="shared" si="1678"/>
        <v>0.18619670573515407</v>
      </c>
      <c r="BL1384" s="8">
        <f t="shared" si="1679"/>
        <v>9.3674744902282628E-2</v>
      </c>
      <c r="BM1384" s="8">
        <f t="shared" si="1680"/>
        <v>0.51450545522990943</v>
      </c>
      <c r="BN1384" s="8">
        <f t="shared" si="1681"/>
        <v>0.47915222643379562</v>
      </c>
    </row>
    <row r="1385" spans="1:66" x14ac:dyDescent="0.25">
      <c r="A1385" t="s">
        <v>134</v>
      </c>
      <c r="B1385" t="s">
        <v>445</v>
      </c>
      <c r="C1385" t="s">
        <v>446</v>
      </c>
      <c r="D1385" t="s">
        <v>534</v>
      </c>
      <c r="E1385">
        <f>VLOOKUP(A1385,home!$A$2:$E$405,3,FALSE)</f>
        <v>1.5832999999999999</v>
      </c>
      <c r="F1385">
        <f>VLOOKUP(B1385,home!$B$2:$E$405,3,FALSE)</f>
        <v>0.78949999999999998</v>
      </c>
      <c r="G1385">
        <f>VLOOKUP(C1385,away!$B$2:$E$405,4,FALSE)</f>
        <v>0.78949999999999998</v>
      </c>
      <c r="H1385">
        <f>VLOOKUP(A1385,away!$A$2:$E$405,3,FALSE)</f>
        <v>1.1943999999999999</v>
      </c>
      <c r="I1385">
        <f>VLOOKUP(C1385,away!$B$2:$E$405,3,FALSE)</f>
        <v>0.83720000000000006</v>
      </c>
      <c r="J1385">
        <f>VLOOKUP(B1385,home!$B$2:$E$405,4,FALSE)</f>
        <v>0.62790000000000001</v>
      </c>
      <c r="K1385" s="3">
        <f t="shared" si="1626"/>
        <v>0.98688711882499991</v>
      </c>
      <c r="L1385" s="3">
        <f t="shared" si="1627"/>
        <v>0.62786965987200005</v>
      </c>
      <c r="M1385" s="5">
        <f t="shared" si="1628"/>
        <v>0.19893905077216392</v>
      </c>
      <c r="N1385" s="5">
        <f t="shared" si="1629"/>
        <v>0.19633038663832125</v>
      </c>
      <c r="O1385" s="5">
        <f t="shared" si="1630"/>
        <v>0.12490779414357708</v>
      </c>
      <c r="P1385" s="5">
        <f t="shared" si="1631"/>
        <v>0.123269893081141</v>
      </c>
      <c r="Q1385" s="5">
        <f t="shared" si="1632"/>
        <v>9.6877964803645536E-2</v>
      </c>
      <c r="R1385" s="5">
        <f t="shared" si="1633"/>
        <v>3.9212907112144778E-2</v>
      </c>
      <c r="S1385" s="5">
        <f t="shared" si="1634"/>
        <v>1.9095630648251444E-2</v>
      </c>
      <c r="T1385" s="5">
        <f t="shared" si="1635"/>
        <v>6.0826734810356504E-2</v>
      </c>
      <c r="U1385" s="5">
        <f t="shared" si="1636"/>
        <v>3.8698712920656908E-2</v>
      </c>
      <c r="V1385" s="5">
        <f t="shared" si="1637"/>
        <v>1.3147054834636268E-3</v>
      </c>
      <c r="W1385" s="5">
        <f t="shared" si="1638"/>
        <v>3.1869205187566502E-2</v>
      </c>
      <c r="X1385" s="5">
        <f t="shared" si="1639"/>
        <v>2.0009707021508352E-2</v>
      </c>
      <c r="Y1385" s="5">
        <f t="shared" si="1640"/>
        <v>6.2817439708664109E-3</v>
      </c>
      <c r="Z1385" s="5">
        <f t="shared" si="1641"/>
        <v>8.2068648836982235E-3</v>
      </c>
      <c r="AA1385" s="5">
        <f t="shared" si="1642"/>
        <v>8.099249239659009E-3</v>
      </c>
      <c r="AB1385" s="5">
        <f t="shared" si="1643"/>
        <v>3.9965223733863242E-3</v>
      </c>
      <c r="AC1385" s="5">
        <f t="shared" si="1644"/>
        <v>5.0914967345122747E-5</v>
      </c>
      <c r="AD1385" s="5">
        <f t="shared" si="1645"/>
        <v>7.8628270217000612E-3</v>
      </c>
      <c r="AE1385" s="5">
        <f t="shared" si="1646"/>
        <v>4.9368305277471868E-3</v>
      </c>
      <c r="AF1385" s="5">
        <f t="shared" si="1647"/>
        <v>1.5498430521511666E-3</v>
      </c>
      <c r="AG1385" s="5">
        <f t="shared" si="1648"/>
        <v>3.2436647666971182E-4</v>
      </c>
      <c r="AH1385" s="5">
        <f t="shared" si="1649"/>
        <v>1.2882103657857662E-3</v>
      </c>
      <c r="AI1385" s="5">
        <f t="shared" si="1650"/>
        <v>1.2713182163308142E-3</v>
      </c>
      <c r="AJ1385" s="5">
        <f t="shared" si="1651"/>
        <v>6.2732378581222751E-4</v>
      </c>
      <c r="AK1385" s="5">
        <f t="shared" si="1652"/>
        <v>2.0636592118354019E-4</v>
      </c>
      <c r="AL1385" s="5">
        <f t="shared" si="1653"/>
        <v>1.2619508450457055E-6</v>
      </c>
      <c r="AM1385" s="5">
        <f t="shared" si="1654"/>
        <v>1.551944541052986E-3</v>
      </c>
      <c r="AN1385" s="5">
        <f t="shared" si="1655"/>
        <v>9.7441889113114534E-4</v>
      </c>
      <c r="AO1385" s="5">
        <f t="shared" si="1656"/>
        <v>3.0590402887368189E-4</v>
      </c>
      <c r="AP1385" s="5">
        <f t="shared" si="1657"/>
        <v>6.4022619520797704E-5</v>
      </c>
      <c r="AQ1385" s="5">
        <f t="shared" si="1658"/>
        <v>1.0049465085659431E-5</v>
      </c>
      <c r="AR1385" s="5">
        <f t="shared" si="1659"/>
        <v>1.6176564084189877E-4</v>
      </c>
      <c r="AS1385" s="5">
        <f t="shared" si="1660"/>
        <v>1.5964442721534125E-4</v>
      </c>
      <c r="AT1385" s="5">
        <f t="shared" si="1661"/>
        <v>7.877551440550775E-5</v>
      </c>
      <c r="AU1385" s="5">
        <f t="shared" si="1662"/>
        <v>2.5914180148536272E-5</v>
      </c>
      <c r="AV1385" s="5">
        <f t="shared" si="1663"/>
        <v>6.3935926458752421E-6</v>
      </c>
      <c r="AW1385" s="5">
        <f t="shared" si="1664"/>
        <v>2.172085497468325E-8</v>
      </c>
      <c r="AX1385" s="5">
        <f t="shared" si="1665"/>
        <v>2.5526567944932793E-4</v>
      </c>
      <c r="AY1385" s="5">
        <f t="shared" si="1666"/>
        <v>1.6027357533284449E-4</v>
      </c>
      <c r="AZ1385" s="5">
        <f t="shared" si="1667"/>
        <v>5.0315457615351227E-5</v>
      </c>
      <c r="BA1385" s="5">
        <f t="shared" si="1668"/>
        <v>1.0530516419751537E-5</v>
      </c>
      <c r="BB1385" s="5">
        <f t="shared" si="1669"/>
        <v>1.6529479406864771E-6</v>
      </c>
      <c r="BC1385" s="5">
        <f t="shared" si="1670"/>
        <v>2.0756717226098828E-7</v>
      </c>
      <c r="BD1385" s="5">
        <f t="shared" si="1671"/>
        <v>1.6927956315729845E-5</v>
      </c>
      <c r="BE1385" s="5">
        <f t="shared" si="1672"/>
        <v>1.670598203602609E-5</v>
      </c>
      <c r="BF1385" s="5">
        <f t="shared" si="1673"/>
        <v>8.2434592393379949E-6</v>
      </c>
      <c r="BG1385" s="5">
        <f t="shared" si="1674"/>
        <v>2.7117879126205332E-6</v>
      </c>
      <c r="BH1385" s="5">
        <f t="shared" si="1675"/>
        <v>6.6905713998763452E-7</v>
      </c>
      <c r="BI1385" s="5">
        <f t="shared" si="1676"/>
        <v>1.3205677464233831E-7</v>
      </c>
      <c r="BJ1385" s="8">
        <f t="shared" si="1677"/>
        <v>0.43025419480012722</v>
      </c>
      <c r="BK1385" s="8">
        <f t="shared" si="1678"/>
        <v>0.34283173047854293</v>
      </c>
      <c r="BL1385" s="8">
        <f t="shared" si="1679"/>
        <v>0.21878628773321193</v>
      </c>
      <c r="BM1385" s="8">
        <f t="shared" si="1680"/>
        <v>0.2203808294901089</v>
      </c>
      <c r="BN1385" s="8">
        <f t="shared" si="1681"/>
        <v>0.77953799655099354</v>
      </c>
    </row>
    <row r="1386" spans="1:66" x14ac:dyDescent="0.25">
      <c r="A1386" t="s">
        <v>134</v>
      </c>
      <c r="B1386" t="s">
        <v>324</v>
      </c>
      <c r="C1386" t="s">
        <v>483</v>
      </c>
      <c r="D1386" t="s">
        <v>534</v>
      </c>
      <c r="E1386">
        <f>VLOOKUP(A1386,home!$A$2:$E$405,3,FALSE)</f>
        <v>1.5832999999999999</v>
      </c>
      <c r="F1386">
        <f>VLOOKUP(B1386,home!$B$2:$E$405,3,FALSE)</f>
        <v>0.47370000000000001</v>
      </c>
      <c r="G1386">
        <f>VLOOKUP(C1386,away!$B$2:$E$405,4,FALSE)</f>
        <v>1.4211</v>
      </c>
      <c r="H1386">
        <f>VLOOKUP(A1386,away!$A$2:$E$405,3,FALSE)</f>
        <v>1.1943999999999999</v>
      </c>
      <c r="I1386">
        <f>VLOOKUP(C1386,away!$B$2:$E$405,3,FALSE)</f>
        <v>0.83720000000000006</v>
      </c>
      <c r="J1386">
        <f>VLOOKUP(B1386,home!$B$2:$E$405,4,FALSE)</f>
        <v>1.0466</v>
      </c>
      <c r="K1386" s="3">
        <f t="shared" si="1626"/>
        <v>1.0658380883309999</v>
      </c>
      <c r="L1386" s="3">
        <f t="shared" si="1627"/>
        <v>1.0465494282879999</v>
      </c>
      <c r="M1386" s="5">
        <f t="shared" si="1628"/>
        <v>0.12094885404132269</v>
      </c>
      <c r="N1386" s="5">
        <f t="shared" si="1629"/>
        <v>0.12891189537722852</v>
      </c>
      <c r="O1386" s="5">
        <f t="shared" si="1630"/>
        <v>0.12657895404903499</v>
      </c>
      <c r="P1386" s="5">
        <f t="shared" si="1631"/>
        <v>0.13491267040656094</v>
      </c>
      <c r="Q1386" s="5">
        <f t="shared" si="1632"/>
        <v>6.8699604065995526E-2</v>
      </c>
      <c r="R1386" s="5">
        <f t="shared" si="1633"/>
        <v>6.6235565996655282E-2</v>
      </c>
      <c r="S1386" s="5">
        <f t="shared" si="1634"/>
        <v>3.7622160169476976E-2</v>
      </c>
      <c r="T1386" s="5">
        <f t="shared" si="1635"/>
        <v>7.1897531358879566E-2</v>
      </c>
      <c r="U1386" s="5">
        <f t="shared" si="1636"/>
        <v>7.0596389041396854E-2</v>
      </c>
      <c r="V1386" s="5">
        <f t="shared" si="1637"/>
        <v>4.6628581010627083E-3</v>
      </c>
      <c r="W1386" s="5">
        <f t="shared" si="1638"/>
        <v>2.4407551555599091E-2</v>
      </c>
      <c r="X1386" s="5">
        <f t="shared" si="1639"/>
        <v>2.5543709126422107E-2</v>
      </c>
      <c r="Y1386" s="5">
        <f t="shared" si="1640"/>
        <v>1.336637709130601E-2</v>
      </c>
      <c r="Z1386" s="5">
        <f t="shared" si="1641"/>
        <v>2.3106264575377226E-2</v>
      </c>
      <c r="AA1386" s="5">
        <f t="shared" si="1642"/>
        <v>2.4627536863490368E-2</v>
      </c>
      <c r="AB1386" s="5">
        <f t="shared" si="1643"/>
        <v>1.3124483405441898E-2</v>
      </c>
      <c r="AC1386" s="5">
        <f t="shared" si="1644"/>
        <v>3.2507472018208846E-4</v>
      </c>
      <c r="AD1386" s="5">
        <f t="shared" si="1645"/>
        <v>6.503624522715014E-3</v>
      </c>
      <c r="AE1386" s="5">
        <f t="shared" si="1646"/>
        <v>6.8063645260472124E-3</v>
      </c>
      <c r="AF1386" s="5">
        <f t="shared" si="1647"/>
        <v>3.5615984517272169E-3</v>
      </c>
      <c r="AG1386" s="5">
        <f t="shared" si="1648"/>
        <v>1.2424629411488483E-3</v>
      </c>
      <c r="AH1386" s="5">
        <f t="shared" si="1649"/>
        <v>6.0454619953080758E-3</v>
      </c>
      <c r="AI1386" s="5">
        <f t="shared" si="1650"/>
        <v>6.4434836561568717E-3</v>
      </c>
      <c r="AJ1386" s="5">
        <f t="shared" si="1651"/>
        <v>3.43385515113514E-3</v>
      </c>
      <c r="AK1386" s="5">
        <f t="shared" si="1652"/>
        <v>1.2199778699638116E-3</v>
      </c>
      <c r="AL1386" s="5">
        <f t="shared" si="1653"/>
        <v>1.4504213017660288E-5</v>
      </c>
      <c r="AM1386" s="5">
        <f t="shared" si="1654"/>
        <v>1.3863621457026372E-3</v>
      </c>
      <c r="AN1386" s="5">
        <f t="shared" si="1655"/>
        <v>1.4508965109852195E-3</v>
      </c>
      <c r="AO1386" s="5">
        <f t="shared" si="1656"/>
        <v>7.5921745703831753E-4</v>
      </c>
      <c r="AP1386" s="5">
        <f t="shared" si="1657"/>
        <v>2.6485286520324015E-4</v>
      </c>
      <c r="AQ1386" s="5">
        <f t="shared" si="1658"/>
        <v>6.9295403664722423E-5</v>
      </c>
      <c r="AR1386" s="5">
        <f t="shared" si="1659"/>
        <v>1.2653749589852999E-3</v>
      </c>
      <c r="AS1386" s="5">
        <f t="shared" si="1660"/>
        <v>1.3486848273068094E-3</v>
      </c>
      <c r="AT1386" s="5">
        <f t="shared" si="1661"/>
        <v>7.1873982904885694E-4</v>
      </c>
      <c r="AU1386" s="5">
        <f t="shared" si="1662"/>
        <v>2.5535342846692784E-4</v>
      </c>
      <c r="AV1386" s="5">
        <f t="shared" si="1663"/>
        <v>6.8041352511489259E-5</v>
      </c>
      <c r="AW1386" s="5">
        <f t="shared" si="1664"/>
        <v>4.494099146904236E-7</v>
      </c>
      <c r="AX1386" s="5">
        <f t="shared" si="1665"/>
        <v>2.4627292985169354E-4</v>
      </c>
      <c r="AY1386" s="5">
        <f t="shared" si="1666"/>
        <v>2.5773679393910055E-4</v>
      </c>
      <c r="AZ1386" s="5">
        <f t="shared" si="1667"/>
        <v>1.3486714717287384E-4</v>
      </c>
      <c r="BA1386" s="5">
        <f t="shared" si="1668"/>
        <v>4.7048378589534899E-5</v>
      </c>
      <c r="BB1386" s="5">
        <f t="shared" si="1669"/>
        <v>1.2309613428688779E-5</v>
      </c>
      <c r="BC1386" s="5">
        <f t="shared" si="1670"/>
        <v>2.5765237792481063E-6</v>
      </c>
      <c r="BD1386" s="5">
        <f t="shared" si="1671"/>
        <v>2.2071290664933606E-4</v>
      </c>
      <c r="BE1386" s="5">
        <f t="shared" si="1672"/>
        <v>2.352442224931068E-4</v>
      </c>
      <c r="BF1386" s="5">
        <f t="shared" si="1673"/>
        <v>1.2536612619648264E-4</v>
      </c>
      <c r="BG1386" s="5">
        <f t="shared" si="1674"/>
        <v>4.4539997428907319E-5</v>
      </c>
      <c r="BH1386" s="5">
        <f t="shared" si="1675"/>
        <v>1.1868106428473557E-5</v>
      </c>
      <c r="BI1386" s="5">
        <f t="shared" si="1676"/>
        <v>2.5298959735666225E-6</v>
      </c>
      <c r="BJ1386" s="8">
        <f t="shared" si="1677"/>
        <v>0.3555721547864244</v>
      </c>
      <c r="BK1386" s="8">
        <f t="shared" si="1678"/>
        <v>0.29874385844556217</v>
      </c>
      <c r="BL1386" s="8">
        <f t="shared" si="1679"/>
        <v>0.32260216368007255</v>
      </c>
      <c r="BM1386" s="8">
        <f t="shared" si="1680"/>
        <v>0.353479610166614</v>
      </c>
      <c r="BN1386" s="8">
        <f t="shared" si="1681"/>
        <v>0.64628754393679788</v>
      </c>
    </row>
    <row r="1387" spans="1:66" x14ac:dyDescent="0.25">
      <c r="A1387" t="s">
        <v>134</v>
      </c>
      <c r="B1387" t="s">
        <v>482</v>
      </c>
      <c r="C1387" t="s">
        <v>365</v>
      </c>
      <c r="D1387" t="s">
        <v>534</v>
      </c>
      <c r="E1387">
        <f>VLOOKUP(A1387,home!$A$2:$E$405,3,FALSE)</f>
        <v>1.5832999999999999</v>
      </c>
      <c r="F1387">
        <f>VLOOKUP(B1387,home!$B$2:$E$405,3,FALSE)</f>
        <v>0.94740000000000002</v>
      </c>
      <c r="G1387">
        <f>VLOOKUP(C1387,away!$B$2:$E$405,4,FALSE)</f>
        <v>0.47370000000000001</v>
      </c>
      <c r="H1387">
        <f>VLOOKUP(A1387,away!$A$2:$E$405,3,FALSE)</f>
        <v>1.1943999999999999</v>
      </c>
      <c r="I1387">
        <f>VLOOKUP(C1387,away!$B$2:$E$405,3,FALSE)</f>
        <v>0.83720000000000006</v>
      </c>
      <c r="J1387">
        <f>VLOOKUP(B1387,home!$B$2:$E$405,4,FALSE)</f>
        <v>1.2559</v>
      </c>
      <c r="K1387" s="3">
        <f t="shared" si="1626"/>
        <v>0.71055872555400001</v>
      </c>
      <c r="L1387" s="3">
        <f t="shared" si="1627"/>
        <v>1.255839314912</v>
      </c>
      <c r="M1387" s="5">
        <f t="shared" si="1628"/>
        <v>0.13996007991951312</v>
      </c>
      <c r="N1387" s="5">
        <f t="shared" si="1629"/>
        <v>9.9449856016045238E-2</v>
      </c>
      <c r="O1387" s="5">
        <f t="shared" si="1630"/>
        <v>0.1757673708811501</v>
      </c>
      <c r="P1387" s="5">
        <f t="shared" si="1631"/>
        <v>0.12489303904728728</v>
      </c>
      <c r="Q1387" s="5">
        <f t="shared" si="1632"/>
        <v>3.5332481473644949E-2</v>
      </c>
      <c r="R1387" s="5">
        <f t="shared" si="1633"/>
        <v>0.11036778731563351</v>
      </c>
      <c r="S1387" s="5">
        <f t="shared" si="1634"/>
        <v>2.7862000385105043E-2</v>
      </c>
      <c r="T1387" s="5">
        <f t="shared" si="1635"/>
        <v>4.4371919328003204E-2</v>
      </c>
      <c r="U1387" s="5">
        <f t="shared" si="1636"/>
        <v>7.8422794297211482E-2</v>
      </c>
      <c r="V1387" s="5">
        <f t="shared" si="1637"/>
        <v>2.7625098560116173E-3</v>
      </c>
      <c r="W1387" s="5">
        <f t="shared" si="1638"/>
        <v>8.3686010021911585E-3</v>
      </c>
      <c r="X1387" s="5">
        <f t="shared" si="1639"/>
        <v>1.0509618149363621E-2</v>
      </c>
      <c r="Y1387" s="5">
        <f t="shared" si="1640"/>
        <v>6.5991958283417671E-3</v>
      </c>
      <c r="Z1387" s="5">
        <f t="shared" si="1641"/>
        <v>4.6201402136939497E-2</v>
      </c>
      <c r="AA1387" s="5">
        <f t="shared" si="1642"/>
        <v>3.2828809421231585E-2</v>
      </c>
      <c r="AB1387" s="5">
        <f t="shared" si="1643"/>
        <v>1.1663398491902731E-2</v>
      </c>
      <c r="AC1387" s="5">
        <f t="shared" si="1644"/>
        <v>1.5406993708214184E-4</v>
      </c>
      <c r="AD1387" s="5">
        <f t="shared" si="1645"/>
        <v>1.4865956156967189E-3</v>
      </c>
      <c r="AE1387" s="5">
        <f t="shared" si="1646"/>
        <v>1.8669252195677502E-3</v>
      </c>
      <c r="AF1387" s="5">
        <f t="shared" si="1647"/>
        <v>1.1722790443669496E-3</v>
      </c>
      <c r="AG1387" s="5">
        <f t="shared" si="1648"/>
        <v>4.9073137065449462E-4</v>
      </c>
      <c r="AH1387" s="5">
        <f t="shared" si="1649"/>
        <v>1.4505384301906982E-2</v>
      </c>
      <c r="AI1387" s="5">
        <f t="shared" si="1650"/>
        <v>1.0306927383234023E-2</v>
      </c>
      <c r="AJ1387" s="5">
        <f t="shared" si="1651"/>
        <v>3.661838592904196E-3</v>
      </c>
      <c r="AK1387" s="5">
        <f t="shared" si="1652"/>
        <v>8.6731712125281946E-4</v>
      </c>
      <c r="AL1387" s="5">
        <f t="shared" si="1653"/>
        <v>5.4993574393723308E-6</v>
      </c>
      <c r="AM1387" s="5">
        <f t="shared" si="1654"/>
        <v>2.1126269722072499E-4</v>
      </c>
      <c r="AN1387" s="5">
        <f t="shared" si="1655"/>
        <v>2.6531200094413656E-4</v>
      </c>
      <c r="AO1387" s="5">
        <f t="shared" si="1656"/>
        <v>1.6659462075180819E-4</v>
      </c>
      <c r="AP1387" s="5">
        <f t="shared" si="1657"/>
        <v>6.9738691464325077E-5</v>
      </c>
      <c r="AQ1387" s="5">
        <f t="shared" si="1658"/>
        <v>2.1895147627854344E-5</v>
      </c>
      <c r="AR1387" s="5">
        <f t="shared" si="1659"/>
        <v>3.6432863768484226E-3</v>
      </c>
      <c r="AS1387" s="5">
        <f t="shared" si="1660"/>
        <v>2.5887689247616657E-3</v>
      </c>
      <c r="AT1387" s="5">
        <f t="shared" si="1661"/>
        <v>9.1973617396622401E-4</v>
      </c>
      <c r="AU1387" s="5">
        <f t="shared" si="1662"/>
        <v>2.1784218787311742E-4</v>
      </c>
      <c r="AV1387" s="5">
        <f t="shared" si="1663"/>
        <v>3.8697416846754331E-5</v>
      </c>
      <c r="AW1387" s="5">
        <f t="shared" si="1664"/>
        <v>1.3631495332365383E-7</v>
      </c>
      <c r="AX1387" s="5">
        <f t="shared" si="1665"/>
        <v>2.5019092149043149E-5</v>
      </c>
      <c r="AY1387" s="5">
        <f t="shared" si="1666"/>
        <v>3.1419959544174543E-5</v>
      </c>
      <c r="AZ1387" s="5">
        <f t="shared" si="1667"/>
        <v>1.9729210234259462E-5</v>
      </c>
      <c r="BA1387" s="5">
        <f t="shared" si="1668"/>
        <v>8.2589059547824061E-6</v>
      </c>
      <c r="BB1387" s="5">
        <f t="shared" si="1669"/>
        <v>2.5929646990441439E-6</v>
      </c>
      <c r="BC1387" s="5">
        <f t="shared" si="1670"/>
        <v>6.5126940224771858E-7</v>
      </c>
      <c r="BD1387" s="5">
        <f t="shared" si="1671"/>
        <v>7.625637112549247E-4</v>
      </c>
      <c r="BE1387" s="5">
        <f t="shared" si="1672"/>
        <v>5.4184629882302775E-4</v>
      </c>
      <c r="BF1387" s="5">
        <f t="shared" si="1673"/>
        <v>1.9250680776892123E-4</v>
      </c>
      <c r="BG1387" s="5">
        <f t="shared" si="1674"/>
        <v>4.5595797329584518E-5</v>
      </c>
      <c r="BH1387" s="5">
        <f t="shared" si="1675"/>
        <v>8.0996229102820118E-6</v>
      </c>
      <c r="BI1387" s="5">
        <f t="shared" si="1676"/>
        <v>1.1510515465195938E-6</v>
      </c>
      <c r="BJ1387" s="8">
        <f t="shared" si="1677"/>
        <v>0.21047067760786822</v>
      </c>
      <c r="BK1387" s="8">
        <f t="shared" si="1678"/>
        <v>0.29566861846198284</v>
      </c>
      <c r="BL1387" s="8">
        <f t="shared" si="1679"/>
        <v>0.44735172217635688</v>
      </c>
      <c r="BM1387" s="8">
        <f t="shared" si="1680"/>
        <v>0.3138905220852824</v>
      </c>
      <c r="BN1387" s="8">
        <f t="shared" si="1681"/>
        <v>0.68577061465327427</v>
      </c>
    </row>
    <row r="1388" spans="1:66" x14ac:dyDescent="0.25">
      <c r="A1388" t="s">
        <v>134</v>
      </c>
      <c r="B1388" t="s">
        <v>338</v>
      </c>
      <c r="C1388" t="s">
        <v>290</v>
      </c>
      <c r="D1388" t="s">
        <v>534</v>
      </c>
      <c r="E1388">
        <f>VLOOKUP(A1388,home!$A$2:$E$405,3,FALSE)</f>
        <v>1.5832999999999999</v>
      </c>
      <c r="F1388">
        <f>VLOOKUP(B1388,home!$B$2:$E$405,3,FALSE)</f>
        <v>1.2632000000000001</v>
      </c>
      <c r="G1388">
        <f>VLOOKUP(C1388,away!$B$2:$E$405,4,FALSE)</f>
        <v>0.94740000000000002</v>
      </c>
      <c r="H1388">
        <f>VLOOKUP(A1388,away!$A$2:$E$405,3,FALSE)</f>
        <v>1.1943999999999999</v>
      </c>
      <c r="I1388">
        <f>VLOOKUP(C1388,away!$B$2:$E$405,3,FALSE)</f>
        <v>0.62790000000000001</v>
      </c>
      <c r="J1388">
        <f>VLOOKUP(B1388,home!$B$2:$E$405,4,FALSE)</f>
        <v>0.41860000000000003</v>
      </c>
      <c r="K1388" s="3">
        <f t="shared" si="1626"/>
        <v>1.894823268144</v>
      </c>
      <c r="L1388" s="3">
        <f t="shared" si="1627"/>
        <v>0.31393482993600003</v>
      </c>
      <c r="M1388" s="5">
        <f t="shared" si="1628"/>
        <v>0.10983697059333211</v>
      </c>
      <c r="N1388" s="5">
        <f t="shared" si="1629"/>
        <v>0.20812164758269397</v>
      </c>
      <c r="O1388" s="5">
        <f t="shared" si="1630"/>
        <v>3.4481650683903152E-2</v>
      </c>
      <c r="P1388" s="5">
        <f t="shared" si="1631"/>
        <v>6.5336634039873165E-2</v>
      </c>
      <c r="Q1388" s="5">
        <f t="shared" si="1632"/>
        <v>0.19717687022207708</v>
      </c>
      <c r="R1388" s="5">
        <f t="shared" si="1633"/>
        <v>5.4124955716818466E-3</v>
      </c>
      <c r="S1388" s="5">
        <f t="shared" si="1634"/>
        <v>9.7163908577415393E-3</v>
      </c>
      <c r="T1388" s="5">
        <f t="shared" si="1635"/>
        <v>6.1900687220480512E-2</v>
      </c>
      <c r="U1388" s="5">
        <f t="shared" si="1636"/>
        <v>1.0255722547949124E-2</v>
      </c>
      <c r="V1388" s="5">
        <f t="shared" si="1637"/>
        <v>6.4220055741733939E-4</v>
      </c>
      <c r="W1388" s="5">
        <f t="shared" si="1638"/>
        <v>0.1245384405455338</v>
      </c>
      <c r="X1388" s="5">
        <f t="shared" si="1639"/>
        <v>3.9096954153156803E-2</v>
      </c>
      <c r="Y1388" s="5">
        <f t="shared" si="1640"/>
        <v>6.1369478265434346E-3</v>
      </c>
      <c r="Z1388" s="5">
        <f t="shared" si="1641"/>
        <v>5.6639029227509806E-4</v>
      </c>
      <c r="AA1388" s="5">
        <f t="shared" si="1642"/>
        <v>1.0732095046537364E-3</v>
      </c>
      <c r="AB1388" s="5">
        <f t="shared" si="1643"/>
        <v>1.0167711705055987E-3</v>
      </c>
      <c r="AC1388" s="5">
        <f t="shared" si="1644"/>
        <v>2.3875853556820555E-5</v>
      </c>
      <c r="AD1388" s="5">
        <f t="shared" si="1645"/>
        <v>5.8994583731011394E-2</v>
      </c>
      <c r="AE1388" s="5">
        <f t="shared" si="1646"/>
        <v>1.8520454610740176E-2</v>
      </c>
      <c r="AF1388" s="5">
        <f t="shared" si="1647"/>
        <v>2.9071078842800619E-3</v>
      </c>
      <c r="AG1388" s="5">
        <f t="shared" si="1648"/>
        <v>3.0421413975235538E-4</v>
      </c>
      <c r="AH1388" s="5">
        <f t="shared" si="1649"/>
        <v>4.4452410020696053E-5</v>
      </c>
      <c r="AI1388" s="5">
        <f t="shared" si="1650"/>
        <v>8.422946083229238E-5</v>
      </c>
      <c r="AJ1388" s="5">
        <f t="shared" si="1651"/>
        <v>7.9799971124125681E-5</v>
      </c>
      <c r="AK1388" s="5">
        <f t="shared" si="1652"/>
        <v>5.0402280694404206E-5</v>
      </c>
      <c r="AL1388" s="5">
        <f t="shared" si="1653"/>
        <v>5.6810303408943101E-7</v>
      </c>
      <c r="AM1388" s="5">
        <f t="shared" si="1654"/>
        <v>2.2356861989597982E-2</v>
      </c>
      <c r="AN1388" s="5">
        <f t="shared" si="1655"/>
        <v>7.0185976666070652E-3</v>
      </c>
      <c r="AO1388" s="5">
        <f t="shared" si="1656"/>
        <v>1.1016911324277477E-3</v>
      </c>
      <c r="AP1388" s="5">
        <f t="shared" si="1657"/>
        <v>1.1528640610023477E-4</v>
      </c>
      <c r="AQ1388" s="5">
        <f t="shared" si="1658"/>
        <v>9.0481045732524575E-6</v>
      </c>
      <c r="AR1388" s="5">
        <f t="shared" si="1659"/>
        <v>2.7910319560185127E-6</v>
      </c>
      <c r="AS1388" s="5">
        <f t="shared" si="1660"/>
        <v>5.2885122923973385E-6</v>
      </c>
      <c r="AT1388" s="5">
        <f t="shared" si="1661"/>
        <v>5.0103980727500232E-6</v>
      </c>
      <c r="AU1388" s="5">
        <f t="shared" si="1662"/>
        <v>3.1646062836368652E-6</v>
      </c>
      <c r="AV1388" s="5">
        <f t="shared" si="1663"/>
        <v>1.4990924051874607E-6</v>
      </c>
      <c r="AW1388" s="5">
        <f t="shared" si="1664"/>
        <v>9.3871297095883715E-9</v>
      </c>
      <c r="AX1388" s="5">
        <f t="shared" si="1665"/>
        <v>7.0603837167623942E-3</v>
      </c>
      <c r="AY1388" s="5">
        <f t="shared" si="1666"/>
        <v>2.2165003614047058E-3</v>
      </c>
      <c r="AZ1388" s="5">
        <f t="shared" si="1667"/>
        <v>3.4791833200533442E-4</v>
      </c>
      <c r="BA1388" s="5">
        <f t="shared" si="1668"/>
        <v>3.6407894129903823E-5</v>
      </c>
      <c r="BB1388" s="5">
        <f t="shared" si="1669"/>
        <v>2.8574265129998123E-6</v>
      </c>
      <c r="BC1388" s="5">
        <f t="shared" si="1670"/>
        <v>1.7940914128264277E-7</v>
      </c>
      <c r="BD1388" s="5">
        <f t="shared" si="1671"/>
        <v>1.4603369040976879E-7</v>
      </c>
      <c r="BE1388" s="5">
        <f t="shared" si="1672"/>
        <v>2.7670803452136721E-7</v>
      </c>
      <c r="BF1388" s="5">
        <f t="shared" si="1673"/>
        <v>2.6215641114674E-7</v>
      </c>
      <c r="BG1388" s="5">
        <f t="shared" si="1674"/>
        <v>1.6558002257798932E-7</v>
      </c>
      <c r="BH1388" s="5">
        <f t="shared" si="1675"/>
        <v>7.8436219880145757E-8</v>
      </c>
      <c r="BI1388" s="5">
        <f t="shared" si="1676"/>
        <v>2.9724554898831847E-8</v>
      </c>
      <c r="BJ1388" s="8">
        <f t="shared" si="1677"/>
        <v>0.75796364035553254</v>
      </c>
      <c r="BK1388" s="8">
        <f t="shared" si="1678"/>
        <v>0.18777314036635975</v>
      </c>
      <c r="BL1388" s="8">
        <f t="shared" si="1679"/>
        <v>5.251744588130839E-2</v>
      </c>
      <c r="BM1388" s="8">
        <f t="shared" si="1680"/>
        <v>0.37623785722763947</v>
      </c>
      <c r="BN1388" s="8">
        <f t="shared" si="1681"/>
        <v>0.62036626869356137</v>
      </c>
    </row>
    <row r="1389" spans="1:66" x14ac:dyDescent="0.25">
      <c r="A1389" t="s">
        <v>134</v>
      </c>
      <c r="B1389" t="s">
        <v>360</v>
      </c>
      <c r="C1389" t="s">
        <v>352</v>
      </c>
      <c r="D1389" t="s">
        <v>534</v>
      </c>
      <c r="E1389">
        <f>VLOOKUP(A1389,home!$A$2:$E$405,3,FALSE)</f>
        <v>1.5832999999999999</v>
      </c>
      <c r="F1389">
        <f>VLOOKUP(B1389,home!$B$2:$E$405,3,FALSE)</f>
        <v>0.31580000000000003</v>
      </c>
      <c r="G1389">
        <f>VLOOKUP(C1389,away!$B$2:$E$405,4,FALSE)</f>
        <v>0.94740000000000002</v>
      </c>
      <c r="H1389">
        <f>VLOOKUP(A1389,away!$A$2:$E$405,3,FALSE)</f>
        <v>1.1943999999999999</v>
      </c>
      <c r="I1389">
        <f>VLOOKUP(C1389,away!$B$2:$E$405,3,FALSE)</f>
        <v>2.5116999999999998</v>
      </c>
      <c r="J1389">
        <f>VLOOKUP(B1389,home!$B$2:$E$405,4,FALSE)</f>
        <v>1.6745000000000001</v>
      </c>
      <c r="K1389" s="3">
        <f t="shared" si="1626"/>
        <v>0.47370581703600001</v>
      </c>
      <c r="L1389" s="3">
        <f t="shared" si="1627"/>
        <v>5.0234572667599995</v>
      </c>
      <c r="M1389" s="5">
        <f t="shared" si="1628"/>
        <v>4.0983817275017211E-3</v>
      </c>
      <c r="N1389" s="5">
        <f t="shared" si="1629"/>
        <v>1.9414272647516155E-3</v>
      </c>
      <c r="O1389" s="5">
        <f t="shared" si="1630"/>
        <v>2.0588045470974918E-2</v>
      </c>
      <c r="P1389" s="5">
        <f t="shared" si="1631"/>
        <v>9.7526769010024932E-3</v>
      </c>
      <c r="Q1389" s="5">
        <f t="shared" si="1632"/>
        <v>4.5983269433256543E-4</v>
      </c>
      <c r="R1389" s="5">
        <f t="shared" si="1633"/>
        <v>5.1711583314777133E-2</v>
      </c>
      <c r="S1389" s="5">
        <f t="shared" si="1634"/>
        <v>5.8019672799809793E-3</v>
      </c>
      <c r="T1389" s="5">
        <f t="shared" si="1635"/>
        <v>2.3099498898387556E-3</v>
      </c>
      <c r="U1389" s="5">
        <f t="shared" si="1636"/>
        <v>2.4496077824351686E-2</v>
      </c>
      <c r="V1389" s="5">
        <f t="shared" si="1637"/>
        <v>1.5340665341731124E-3</v>
      </c>
      <c r="W1389" s="5">
        <f t="shared" si="1638"/>
        <v>7.2608474056224404E-5</v>
      </c>
      <c r="X1389" s="5">
        <f t="shared" si="1639"/>
        <v>3.6474556662609541E-4</v>
      </c>
      <c r="Y1389" s="5">
        <f t="shared" si="1640"/>
        <v>9.1614188359317636E-4</v>
      </c>
      <c r="Z1389" s="5">
        <f t="shared" si="1641"/>
        <v>8.6590309659427475E-2</v>
      </c>
      <c r="AA1389" s="5">
        <f t="shared" si="1642"/>
        <v>4.1018333384619333E-2</v>
      </c>
      <c r="AB1389" s="5">
        <f t="shared" si="1643"/>
        <v>9.7153115647080693E-3</v>
      </c>
      <c r="AC1389" s="5">
        <f t="shared" si="1644"/>
        <v>2.2815796952299598E-4</v>
      </c>
      <c r="AD1389" s="5">
        <f t="shared" si="1645"/>
        <v>8.5987641316352469E-6</v>
      </c>
      <c r="AE1389" s="5">
        <f t="shared" si="1646"/>
        <v>4.3195524162218318E-5</v>
      </c>
      <c r="AF1389" s="5">
        <f t="shared" si="1647"/>
        <v>1.0849543487210139E-4</v>
      </c>
      <c r="AG1389" s="5">
        <f t="shared" si="1648"/>
        <v>1.8167406023951471E-4</v>
      </c>
      <c r="AH1389" s="5">
        <f t="shared" si="1649"/>
        <v>0.10874568007241235</v>
      </c>
      <c r="AI1389" s="5">
        <f t="shared" si="1650"/>
        <v>5.1513461227837551E-2</v>
      </c>
      <c r="AJ1389" s="5">
        <f t="shared" si="1651"/>
        <v>1.2201113119642549E-2</v>
      </c>
      <c r="AK1389" s="5">
        <f t="shared" si="1652"/>
        <v>1.9265794196963114E-3</v>
      </c>
      <c r="AL1389" s="5">
        <f t="shared" si="1653"/>
        <v>2.1717361701228883E-5</v>
      </c>
      <c r="AM1389" s="5">
        <f t="shared" si="1654"/>
        <v>8.1465691769522527E-7</v>
      </c>
      <c r="AN1389" s="5">
        <f t="shared" si="1655"/>
        <v>4.0923942131123819E-6</v>
      </c>
      <c r="AO1389" s="5">
        <f t="shared" si="1656"/>
        <v>1.0278983724152984E-5</v>
      </c>
      <c r="AP1389" s="5">
        <f t="shared" si="1657"/>
        <v>1.7212011828001361E-5</v>
      </c>
      <c r="AQ1389" s="5">
        <f t="shared" si="1658"/>
        <v>2.161595147323312E-5</v>
      </c>
      <c r="AR1389" s="5">
        <f t="shared" si="1659"/>
        <v>0.10925585535770356</v>
      </c>
      <c r="AS1389" s="5">
        <f t="shared" si="1660"/>
        <v>5.1755134228187998E-2</v>
      </c>
      <c r="AT1389" s="5">
        <f t="shared" si="1661"/>
        <v>1.2258354072685823E-2</v>
      </c>
      <c r="AU1389" s="5">
        <f t="shared" si="1662"/>
        <v>1.9356178771727395E-3</v>
      </c>
      <c r="AV1389" s="5">
        <f t="shared" si="1663"/>
        <v>2.2922836199390007E-4</v>
      </c>
      <c r="AW1389" s="5">
        <f t="shared" si="1664"/>
        <v>1.4355422992189507E-6</v>
      </c>
      <c r="AX1389" s="5">
        <f t="shared" si="1665"/>
        <v>6.4317953466807688E-8</v>
      </c>
      <c r="AY1389" s="5">
        <f t="shared" si="1666"/>
        <v>3.2309849072596658E-7</v>
      </c>
      <c r="AZ1389" s="5">
        <f t="shared" si="1667"/>
        <v>8.1153573055827274E-7</v>
      </c>
      <c r="BA1389" s="5">
        <f t="shared" si="1668"/>
        <v>1.358905020969447E-6</v>
      </c>
      <c r="BB1389" s="5">
        <f t="shared" si="1669"/>
        <v>1.7066003256064041E-6</v>
      </c>
      <c r="BC1389" s="5">
        <f t="shared" si="1670"/>
        <v>1.7146067614244943E-6</v>
      </c>
      <c r="BD1389" s="5">
        <f t="shared" si="1671"/>
        <v>9.1473686755455891E-2</v>
      </c>
      <c r="BE1389" s="5">
        <f t="shared" si="1672"/>
        <v>4.3331617521788365E-2</v>
      </c>
      <c r="BF1389" s="5">
        <f t="shared" si="1673"/>
        <v>1.0263219640825105E-2</v>
      </c>
      <c r="BG1389" s="5">
        <f t="shared" si="1674"/>
        <v>1.6205822817923271E-3</v>
      </c>
      <c r="BH1389" s="5">
        <f t="shared" si="1675"/>
        <v>1.9191981346762483E-4</v>
      </c>
      <c r="BI1389" s="5">
        <f t="shared" si="1676"/>
        <v>1.8182706408815591E-5</v>
      </c>
      <c r="BJ1389" s="8">
        <f t="shared" si="1677"/>
        <v>6.4666626190428489E-3</v>
      </c>
      <c r="BK1389" s="8">
        <f t="shared" si="1678"/>
        <v>2.1437290872373258E-2</v>
      </c>
      <c r="BL1389" s="8">
        <f t="shared" si="1679"/>
        <v>0.64424958401650212</v>
      </c>
      <c r="BM1389" s="8">
        <f t="shared" si="1680"/>
        <v>0.6701930122378138</v>
      </c>
      <c r="BN1389" s="8">
        <f t="shared" si="1681"/>
        <v>8.8551947373340448E-2</v>
      </c>
    </row>
    <row r="1390" spans="1:66" x14ac:dyDescent="0.25">
      <c r="A1390" t="s">
        <v>134</v>
      </c>
      <c r="B1390" t="s">
        <v>366</v>
      </c>
      <c r="C1390" t="s">
        <v>133</v>
      </c>
      <c r="D1390" t="s">
        <v>534</v>
      </c>
      <c r="E1390">
        <f>VLOOKUP(A1390,home!$A$2:$E$405,3,FALSE)</f>
        <v>1.5832999999999999</v>
      </c>
      <c r="F1390">
        <f>VLOOKUP(B1390,home!$B$2:$E$405,3,FALSE)</f>
        <v>1.4211</v>
      </c>
      <c r="G1390">
        <f>VLOOKUP(C1390,away!$B$2:$E$405,4,FALSE)</f>
        <v>0.78949999999999998</v>
      </c>
      <c r="H1390">
        <f>VLOOKUP(A1390,away!$A$2:$E$405,3,FALSE)</f>
        <v>1.1943999999999999</v>
      </c>
      <c r="I1390">
        <f>VLOOKUP(C1390,away!$B$2:$E$405,3,FALSE)</f>
        <v>0.20930000000000001</v>
      </c>
      <c r="J1390">
        <f>VLOOKUP(B1390,home!$B$2:$E$405,4,FALSE)</f>
        <v>0.62790000000000001</v>
      </c>
      <c r="K1390" s="3">
        <f t="shared" si="1626"/>
        <v>1.7763968138849999</v>
      </c>
      <c r="L1390" s="3">
        <f t="shared" si="1627"/>
        <v>0.15696741496800001</v>
      </c>
      <c r="M1390" s="5">
        <f t="shared" si="1628"/>
        <v>0.14466070720222826</v>
      </c>
      <c r="N1390" s="5">
        <f t="shared" si="1629"/>
        <v>0.25697481936838923</v>
      </c>
      <c r="O1390" s="5">
        <f t="shared" si="1630"/>
        <v>2.2707017256976512E-2</v>
      </c>
      <c r="P1390" s="5">
        <f t="shared" si="1631"/>
        <v>4.033667310812479E-2</v>
      </c>
      <c r="Q1390" s="5">
        <f t="shared" si="1632"/>
        <v>0.22824462518734001</v>
      </c>
      <c r="R1390" s="5">
        <f t="shared" si="1633"/>
        <v>1.7821309002306843E-3</v>
      </c>
      <c r="S1390" s="5">
        <f t="shared" si="1634"/>
        <v>2.8118333390234097E-3</v>
      </c>
      <c r="T1390" s="5">
        <f t="shared" si="1635"/>
        <v>3.5826968795996825E-2</v>
      </c>
      <c r="U1390" s="5">
        <f t="shared" si="1636"/>
        <v>3.1657716530957948E-3</v>
      </c>
      <c r="V1390" s="5">
        <f t="shared" si="1637"/>
        <v>8.7115725574755465E-5</v>
      </c>
      <c r="W1390" s="5">
        <f t="shared" si="1638"/>
        <v>0.13515100832305563</v>
      </c>
      <c r="X1390" s="5">
        <f t="shared" si="1639"/>
        <v>2.1214304406788693E-2</v>
      </c>
      <c r="Y1390" s="5">
        <f t="shared" si="1640"/>
        <v>1.6649772615389357E-3</v>
      </c>
      <c r="Z1390" s="5">
        <f t="shared" si="1641"/>
        <v>9.3245493514601749E-5</v>
      </c>
      <c r="AA1390" s="5">
        <f t="shared" si="1642"/>
        <v>1.65640997588473E-4</v>
      </c>
      <c r="AB1390" s="5">
        <f t="shared" si="1643"/>
        <v>1.471220701824482E-4</v>
      </c>
      <c r="AC1390" s="5">
        <f t="shared" si="1644"/>
        <v>1.5181897926218149E-6</v>
      </c>
      <c r="AD1390" s="5">
        <f t="shared" si="1645"/>
        <v>6.0020455144605266E-2</v>
      </c>
      <c r="AE1390" s="5">
        <f t="shared" si="1646"/>
        <v>9.4212556892514857E-3</v>
      </c>
      <c r="AF1390" s="5">
        <f t="shared" si="1647"/>
        <v>7.3941507564718426E-4</v>
      </c>
      <c r="AG1390" s="5">
        <f t="shared" si="1648"/>
        <v>3.8688024337568893E-5</v>
      </c>
      <c r="AH1390" s="5">
        <f t="shared" si="1649"/>
        <v>3.6591260186006107E-6</v>
      </c>
      <c r="AI1390" s="5">
        <f t="shared" si="1650"/>
        <v>6.5000598010458313E-6</v>
      </c>
      <c r="AJ1390" s="5">
        <f t="shared" si="1651"/>
        <v>5.7733427603198908E-6</v>
      </c>
      <c r="AK1390" s="5">
        <f t="shared" si="1652"/>
        <v>3.4185825616327623E-6</v>
      </c>
      <c r="AL1390" s="5">
        <f t="shared" si="1653"/>
        <v>1.6933064013151607E-8</v>
      </c>
      <c r="AM1390" s="5">
        <f t="shared" si="1654"/>
        <v>2.1324029057360857E-2</v>
      </c>
      <c r="AN1390" s="5">
        <f t="shared" si="1655"/>
        <v>3.3471777178364511E-3</v>
      </c>
      <c r="AO1390" s="5">
        <f t="shared" si="1656"/>
        <v>2.6269891690363869E-4</v>
      </c>
      <c r="AP1390" s="5">
        <f t="shared" si="1657"/>
        <v>1.3745056633752534E-5</v>
      </c>
      <c r="AQ1390" s="5">
        <f t="shared" si="1658"/>
        <v>5.3938150209722382E-7</v>
      </c>
      <c r="AR1390" s="5">
        <f t="shared" si="1659"/>
        <v>1.1487271043637748E-7</v>
      </c>
      <c r="AS1390" s="5">
        <f t="shared" si="1660"/>
        <v>2.0405951682151519E-7</v>
      </c>
      <c r="AT1390" s="5">
        <f t="shared" si="1661"/>
        <v>1.8124533776232606E-7</v>
      </c>
      <c r="AU1390" s="5">
        <f t="shared" si="1662"/>
        <v>1.073212135108356E-7</v>
      </c>
      <c r="AV1390" s="5">
        <f t="shared" si="1663"/>
        <v>4.7661265435730028E-8</v>
      </c>
      <c r="AW1390" s="5">
        <f t="shared" si="1664"/>
        <v>1.3115430218046095E-10</v>
      </c>
      <c r="AX1390" s="5">
        <f t="shared" si="1665"/>
        <v>6.3133228794478311E-3</v>
      </c>
      <c r="AY1390" s="5">
        <f t="shared" si="1666"/>
        <v>9.9098597224525631E-4</v>
      </c>
      <c r="AZ1390" s="5">
        <f t="shared" si="1667"/>
        <v>7.7776253166444021E-5</v>
      </c>
      <c r="BA1390" s="5">
        <f t="shared" si="1668"/>
        <v>4.0694458018111484E-6</v>
      </c>
      <c r="BB1390" s="5">
        <f t="shared" si="1669"/>
        <v>1.5969259696566898E-7</v>
      </c>
      <c r="BC1390" s="5">
        <f t="shared" si="1670"/>
        <v>5.0133068270455446E-9</v>
      </c>
      <c r="BD1390" s="5">
        <f t="shared" si="1671"/>
        <v>3.005212067927629E-9</v>
      </c>
      <c r="BE1390" s="5">
        <f t="shared" si="1672"/>
        <v>5.3384491425153932E-9</v>
      </c>
      <c r="BF1390" s="5">
        <f t="shared" si="1673"/>
        <v>4.7416020239257278E-9</v>
      </c>
      <c r="BG1390" s="5">
        <f t="shared" si="1674"/>
        <v>2.8076555760041104E-9</v>
      </c>
      <c r="BH1390" s="5">
        <f t="shared" si="1675"/>
        <v>1.2468776049250387E-9</v>
      </c>
      <c r="BI1390" s="5">
        <f t="shared" si="1676"/>
        <v>4.4298988093867941E-10</v>
      </c>
      <c r="BJ1390" s="8">
        <f t="shared" si="1677"/>
        <v>0.78163102666375284</v>
      </c>
      <c r="BK1390" s="8">
        <f t="shared" si="1678"/>
        <v>0.18888885047005313</v>
      </c>
      <c r="BL1390" s="8">
        <f t="shared" si="1679"/>
        <v>2.7987706732045776E-2</v>
      </c>
      <c r="BM1390" s="8">
        <f t="shared" si="1680"/>
        <v>0.30290387049498591</v>
      </c>
      <c r="BN1390" s="8">
        <f t="shared" si="1681"/>
        <v>0.69470597302328951</v>
      </c>
    </row>
    <row r="1391" spans="1:66" x14ac:dyDescent="0.25">
      <c r="A1391" t="s">
        <v>134</v>
      </c>
      <c r="B1391" t="s">
        <v>136</v>
      </c>
      <c r="C1391" t="s">
        <v>310</v>
      </c>
      <c r="D1391" t="s">
        <v>534</v>
      </c>
      <c r="E1391">
        <f>VLOOKUP(A1391,home!$A$2:$E$405,3,FALSE)</f>
        <v>1.5832999999999999</v>
      </c>
      <c r="F1391">
        <f>VLOOKUP(B1391,home!$B$2:$E$405,3,FALSE)</f>
        <v>2.2105999999999999</v>
      </c>
      <c r="G1391">
        <f>VLOOKUP(C1391,away!$B$2:$E$405,4,FALSE)</f>
        <v>1.2632000000000001</v>
      </c>
      <c r="H1391">
        <f>VLOOKUP(A1391,away!$A$2:$E$405,3,FALSE)</f>
        <v>1.1943999999999999</v>
      </c>
      <c r="I1391">
        <f>VLOOKUP(C1391,away!$B$2:$E$405,3,FALSE)</f>
        <v>0.41860000000000003</v>
      </c>
      <c r="J1391">
        <f>VLOOKUP(B1391,home!$B$2:$E$405,4,FALSE)</f>
        <v>0.62790000000000001</v>
      </c>
      <c r="K1391" s="3">
        <f t="shared" si="1626"/>
        <v>4.4212542923360001</v>
      </c>
      <c r="L1391" s="3">
        <f t="shared" si="1627"/>
        <v>0.31393482993600003</v>
      </c>
      <c r="M1391" s="5">
        <f t="shared" si="1628"/>
        <v>8.7807880321361647E-3</v>
      </c>
      <c r="N1391" s="5">
        <f t="shared" si="1629"/>
        <v>3.8822096777174596E-2</v>
      </c>
      <c r="O1391" s="5">
        <f t="shared" si="1630"/>
        <v>2.7565951975727309E-3</v>
      </c>
      <c r="P1391" s="5">
        <f t="shared" si="1631"/>
        <v>1.2187608349501241E-2</v>
      </c>
      <c r="Q1391" s="5">
        <f t="shared" si="1632"/>
        <v>8.5821181006783404E-2</v>
      </c>
      <c r="R1391" s="5">
        <f t="shared" si="1633"/>
        <v>4.326956222761948E-4</v>
      </c>
      <c r="S1391" s="5">
        <f t="shared" si="1634"/>
        <v>4.2290565703559223E-3</v>
      </c>
      <c r="T1391" s="5">
        <f t="shared" si="1635"/>
        <v>2.6942257864271221E-2</v>
      </c>
      <c r="U1391" s="5">
        <f t="shared" si="1636"/>
        <v>1.9130573772636228E-3</v>
      </c>
      <c r="V1391" s="5">
        <f t="shared" si="1637"/>
        <v>6.5220778943438551E-4</v>
      </c>
      <c r="W1391" s="5">
        <f t="shared" si="1638"/>
        <v>0.12647908829986196</v>
      </c>
      <c r="X1391" s="5">
        <f t="shared" si="1639"/>
        <v>3.9706191075877494E-2</v>
      </c>
      <c r="Y1391" s="5">
        <f t="shared" si="1640"/>
        <v>6.2325781714059605E-3</v>
      </c>
      <c r="Z1391" s="5">
        <f t="shared" si="1641"/>
        <v>4.5279408864442978E-5</v>
      </c>
      <c r="AA1391" s="5">
        <f t="shared" si="1642"/>
        <v>2.0019178079635523E-4</v>
      </c>
      <c r="AB1391" s="5">
        <f t="shared" si="1643"/>
        <v>4.4254938506813665E-4</v>
      </c>
      <c r="AC1391" s="5">
        <f t="shared" si="1644"/>
        <v>5.6578443408416449E-5</v>
      </c>
      <c r="AD1391" s="5">
        <f t="shared" si="1645"/>
        <v>0.13979905300912718</v>
      </c>
      <c r="AE1391" s="5">
        <f t="shared" si="1646"/>
        <v>4.3887791931634189E-2</v>
      </c>
      <c r="AF1391" s="5">
        <f t="shared" si="1647"/>
        <v>6.8889532481620662E-3</v>
      </c>
      <c r="AG1391" s="5">
        <f t="shared" si="1648"/>
        <v>7.208941221329378E-4</v>
      </c>
      <c r="AH1391" s="5">
        <f t="shared" si="1649"/>
        <v>3.5536958803653789E-6</v>
      </c>
      <c r="AI1391" s="5">
        <f t="shared" si="1650"/>
        <v>1.5711793164722191E-5</v>
      </c>
      <c r="AJ1391" s="5">
        <f t="shared" si="1651"/>
        <v>3.473291648491171E-5</v>
      </c>
      <c r="AK1391" s="5">
        <f t="shared" si="1652"/>
        <v>5.1187685364754569E-5</v>
      </c>
      <c r="AL1391" s="5">
        <f t="shared" si="1653"/>
        <v>3.1412028476831223E-6</v>
      </c>
      <c r="AM1391" s="5">
        <f t="shared" si="1654"/>
        <v>0.1236174326362223</v>
      </c>
      <c r="AN1391" s="5">
        <f t="shared" si="1655"/>
        <v>3.8807817691777387E-2</v>
      </c>
      <c r="AO1391" s="5">
        <f t="shared" si="1656"/>
        <v>6.0915628236277121E-3</v>
      </c>
      <c r="AP1391" s="5">
        <f t="shared" si="1657"/>
        <v>6.3745124636000871E-4</v>
      </c>
      <c r="AQ1391" s="5">
        <f t="shared" si="1658"/>
        <v>5.0029537154630141E-5</v>
      </c>
      <c r="AR1391" s="5">
        <f t="shared" si="1659"/>
        <v>2.2312578236935389E-7</v>
      </c>
      <c r="AS1391" s="5">
        <f t="shared" si="1660"/>
        <v>9.8649582303133407E-7</v>
      </c>
      <c r="AT1391" s="5">
        <f t="shared" si="1661"/>
        <v>2.1807744459744105E-6</v>
      </c>
      <c r="AU1391" s="5">
        <f t="shared" si="1662"/>
        <v>3.2139194599603416E-6</v>
      </c>
      <c r="AV1391" s="5">
        <f t="shared" si="1663"/>
        <v>3.552388801892965E-6</v>
      </c>
      <c r="AW1391" s="5">
        <f t="shared" si="1664"/>
        <v>1.211095744032565E-7</v>
      </c>
      <c r="AX1391" s="5">
        <f t="shared" si="1665"/>
        <v>9.1090684108409037E-2</v>
      </c>
      <c r="AY1391" s="5">
        <f t="shared" si="1666"/>
        <v>2.8596538424327286E-2</v>
      </c>
      <c r="AZ1391" s="5">
        <f t="shared" si="1667"/>
        <v>4.488724713499738E-3</v>
      </c>
      <c r="BA1391" s="5">
        <f t="shared" si="1668"/>
        <v>4.6972234318735364E-4</v>
      </c>
      <c r="BB1391" s="5">
        <f t="shared" si="1669"/>
        <v>3.6865550981415319E-5</v>
      </c>
      <c r="BC1391" s="5">
        <f t="shared" si="1670"/>
        <v>2.3146760955695122E-6</v>
      </c>
      <c r="BD1391" s="5">
        <f t="shared" si="1671"/>
        <v>1.1674492423743338E-8</v>
      </c>
      <c r="BE1391" s="5">
        <f t="shared" si="1672"/>
        <v>5.1615899739319349E-8</v>
      </c>
      <c r="BF1391" s="5">
        <f t="shared" si="1673"/>
        <v>1.1410350913762517E-7</v>
      </c>
      <c r="BG1391" s="5">
        <f t="shared" si="1674"/>
        <v>1.6816020984844173E-7</v>
      </c>
      <c r="BH1391" s="5">
        <f t="shared" si="1675"/>
        <v>1.8586976239813639E-7</v>
      </c>
      <c r="BI1391" s="5">
        <f t="shared" si="1676"/>
        <v>1.6435549696364658E-7</v>
      </c>
      <c r="BJ1391" s="8">
        <f t="shared" si="1677"/>
        <v>0.80918922925807324</v>
      </c>
      <c r="BK1391" s="8">
        <f t="shared" si="1678"/>
        <v>5.4505918812011098E-2</v>
      </c>
      <c r="BL1391" s="8">
        <f t="shared" si="1679"/>
        <v>5.8611279375555339E-3</v>
      </c>
      <c r="BM1391" s="8">
        <f t="shared" si="1680"/>
        <v>0.69220417311630733</v>
      </c>
      <c r="BN1391" s="8">
        <f t="shared" si="1681"/>
        <v>0.14880096498544432</v>
      </c>
    </row>
    <row r="1392" spans="1:66" x14ac:dyDescent="0.25">
      <c r="A1392" t="s">
        <v>134</v>
      </c>
      <c r="B1392" t="s">
        <v>485</v>
      </c>
      <c r="C1392" t="s">
        <v>444</v>
      </c>
      <c r="D1392" t="s">
        <v>534</v>
      </c>
      <c r="E1392">
        <f>VLOOKUP(A1392,home!$A$2:$E$405,3,FALSE)</f>
        <v>1.5832999999999999</v>
      </c>
      <c r="F1392">
        <f>VLOOKUP(B1392,home!$B$2:$E$405,3,FALSE)</f>
        <v>0.78949999999999998</v>
      </c>
      <c r="G1392">
        <f>VLOOKUP(C1392,away!$B$2:$E$405,4,FALSE)</f>
        <v>1.4211</v>
      </c>
      <c r="H1392">
        <f>VLOOKUP(A1392,away!$A$2:$E$405,3,FALSE)</f>
        <v>1.1943999999999999</v>
      </c>
      <c r="I1392">
        <f>VLOOKUP(C1392,away!$B$2:$E$405,3,FALSE)</f>
        <v>1.0466</v>
      </c>
      <c r="J1392">
        <f>VLOOKUP(B1392,home!$B$2:$E$405,4,FALSE)</f>
        <v>0.62790000000000001</v>
      </c>
      <c r="K1392" s="3">
        <f t="shared" si="1626"/>
        <v>1.7763968138849999</v>
      </c>
      <c r="L1392" s="3">
        <f t="shared" si="1627"/>
        <v>0.78491207121599993</v>
      </c>
      <c r="M1392" s="5">
        <f t="shared" si="1628"/>
        <v>7.720362360989115E-2</v>
      </c>
      <c r="N1392" s="5">
        <f t="shared" si="1629"/>
        <v>0.13714427100098742</v>
      </c>
      <c r="O1392" s="5">
        <f t="shared" si="1630"/>
        <v>6.0598056113020132E-2</v>
      </c>
      <c r="P1392" s="5">
        <f t="shared" si="1631"/>
        <v>0.10764619380679342</v>
      </c>
      <c r="Q1392" s="5">
        <f t="shared" si="1632"/>
        <v>0.12181132302436753</v>
      </c>
      <c r="R1392" s="5">
        <f t="shared" si="1633"/>
        <v>2.3782072867667009E-2</v>
      </c>
      <c r="S1392" s="5">
        <f t="shared" si="1634"/>
        <v>3.7523183819849683E-2</v>
      </c>
      <c r="T1392" s="5">
        <f t="shared" si="1635"/>
        <v>9.5611177852617538E-2</v>
      </c>
      <c r="U1392" s="5">
        <f t="shared" si="1636"/>
        <v>4.2246398469704585E-2</v>
      </c>
      <c r="V1392" s="5">
        <f t="shared" si="1637"/>
        <v>5.8132388220095274E-3</v>
      </c>
      <c r="W1392" s="5">
        <f t="shared" si="1638"/>
        <v>7.2128415371867691E-2</v>
      </c>
      <c r="X1392" s="5">
        <f t="shared" si="1639"/>
        <v>5.661446390306063E-2</v>
      </c>
      <c r="Y1392" s="5">
        <f t="shared" si="1640"/>
        <v>2.2218688061467391E-2</v>
      </c>
      <c r="Z1392" s="5">
        <f t="shared" si="1641"/>
        <v>6.2222786907901164E-3</v>
      </c>
      <c r="AA1392" s="5">
        <f t="shared" si="1642"/>
        <v>1.1053236041424093E-2</v>
      </c>
      <c r="AB1392" s="5">
        <f t="shared" si="1643"/>
        <v>9.8174666435523056E-3</v>
      </c>
      <c r="AC1392" s="5">
        <f t="shared" si="1644"/>
        <v>5.0659299040906687E-4</v>
      </c>
      <c r="AD1392" s="5">
        <f t="shared" si="1645"/>
        <v>3.2032171814289898E-2</v>
      </c>
      <c r="AE1392" s="5">
        <f t="shared" si="1646"/>
        <v>2.5142438324301054E-2</v>
      </c>
      <c r="AF1392" s="5">
        <f t="shared" si="1647"/>
        <v>9.8673016702738384E-3</v>
      </c>
      <c r="AG1392" s="5">
        <f t="shared" si="1648"/>
        <v>2.581654730442578E-3</v>
      </c>
      <c r="AH1392" s="5">
        <f t="shared" si="1649"/>
        <v>1.2209854137178123E-3</v>
      </c>
      <c r="AI1392" s="5">
        <f t="shared" si="1650"/>
        <v>2.168954598728381E-3</v>
      </c>
      <c r="AJ1392" s="5">
        <f t="shared" si="1651"/>
        <v>1.9264620193211574E-3</v>
      </c>
      <c r="AK1392" s="5">
        <f t="shared" si="1652"/>
        <v>1.1407203310641893E-3</v>
      </c>
      <c r="AL1392" s="5">
        <f t="shared" si="1653"/>
        <v>2.8254014346420293E-5</v>
      </c>
      <c r="AM1392" s="5">
        <f t="shared" si="1654"/>
        <v>1.1380369590544287E-2</v>
      </c>
      <c r="AN1392" s="5">
        <f t="shared" si="1655"/>
        <v>8.9325894665176955E-3</v>
      </c>
      <c r="AO1392" s="5">
        <f t="shared" si="1656"/>
        <v>3.5056486497433144E-3</v>
      </c>
      <c r="AP1392" s="5">
        <f t="shared" si="1657"/>
        <v>9.1720864754186624E-4</v>
      </c>
      <c r="AQ1392" s="5">
        <f t="shared" si="1658"/>
        <v>1.7998203481982804E-4</v>
      </c>
      <c r="AR1392" s="5">
        <f t="shared" si="1659"/>
        <v>1.9167323800115457E-4</v>
      </c>
      <c r="AS1392" s="5">
        <f t="shared" si="1660"/>
        <v>3.4048772929227235E-4</v>
      </c>
      <c r="AT1392" s="5">
        <f t="shared" si="1661"/>
        <v>3.0242065874086548E-4</v>
      </c>
      <c r="AU1392" s="5">
        <f t="shared" si="1662"/>
        <v>1.790730315467588E-4</v>
      </c>
      <c r="AV1392" s="5">
        <f t="shared" si="1663"/>
        <v>7.9526190673097588E-5</v>
      </c>
      <c r="AW1392" s="5">
        <f t="shared" si="1664"/>
        <v>1.0943056822202412E-6</v>
      </c>
      <c r="AX1392" s="5">
        <f t="shared" si="1665"/>
        <v>3.3693420469127688E-3</v>
      </c>
      <c r="AY1392" s="5">
        <f t="shared" si="1666"/>
        <v>2.644637244677458E-3</v>
      </c>
      <c r="AZ1392" s="5">
        <f t="shared" si="1667"/>
        <v>1.0379038486673794E-3</v>
      </c>
      <c r="BA1392" s="5">
        <f t="shared" si="1668"/>
        <v>2.715544198601902E-4</v>
      </c>
      <c r="BB1392" s="5">
        <f t="shared" si="1669"/>
        <v>5.3286585535080279E-5</v>
      </c>
      <c r="BC1392" s="5">
        <f t="shared" si="1670"/>
        <v>8.365056844073682E-6</v>
      </c>
      <c r="BD1392" s="5">
        <f t="shared" si="1671"/>
        <v>2.5074439706027245E-5</v>
      </c>
      <c r="BE1392" s="5">
        <f t="shared" si="1672"/>
        <v>4.4542154803738345E-5</v>
      </c>
      <c r="BF1392" s="5">
        <f t="shared" si="1673"/>
        <v>3.956227093846662E-5</v>
      </c>
      <c r="BG1392" s="5">
        <f t="shared" si="1674"/>
        <v>2.3426097348382416E-5</v>
      </c>
      <c r="BH1392" s="5">
        <f t="shared" si="1675"/>
        <v>1.040351117285659E-5</v>
      </c>
      <c r="BI1392" s="5">
        <f t="shared" si="1676"/>
        <v>3.6961528201358868E-6</v>
      </c>
      <c r="BJ1392" s="8">
        <f t="shared" si="1677"/>
        <v>0.60745279334533953</v>
      </c>
      <c r="BK1392" s="8">
        <f t="shared" si="1678"/>
        <v>0.23136572430797669</v>
      </c>
      <c r="BL1392" s="8">
        <f t="shared" si="1679"/>
        <v>0.15519423797324333</v>
      </c>
      <c r="BM1392" s="8">
        <f t="shared" si="1680"/>
        <v>0.46940595095562804</v>
      </c>
      <c r="BN1392" s="8">
        <f t="shared" si="1681"/>
        <v>0.5281855404227267</v>
      </c>
    </row>
    <row r="1393" spans="1:66" x14ac:dyDescent="0.25">
      <c r="A1393" t="s">
        <v>70</v>
      </c>
      <c r="B1393" t="s">
        <v>76</v>
      </c>
      <c r="C1393" t="s">
        <v>309</v>
      </c>
      <c r="D1393" t="s">
        <v>535</v>
      </c>
      <c r="E1393">
        <f>VLOOKUP(A1393,home!$A$2:$E$405,3,FALSE)</f>
        <v>1.359</v>
      </c>
      <c r="F1393">
        <f>VLOOKUP(B1393,home!$B$2:$E$405,3,FALSE)</f>
        <v>0.73580000000000001</v>
      </c>
      <c r="G1393">
        <f>VLOOKUP(C1393,away!$B$2:$E$405,4,FALSE)</f>
        <v>1.4717</v>
      </c>
      <c r="H1393">
        <f>VLOOKUP(A1393,away!$A$2:$E$405,3,FALSE)</f>
        <v>1.0342</v>
      </c>
      <c r="I1393">
        <f>VLOOKUP(C1393,away!$B$2:$E$405,3,FALSE)</f>
        <v>1.1281000000000001</v>
      </c>
      <c r="J1393">
        <f>VLOOKUP(B1393,home!$B$2:$E$405,4,FALSE)</f>
        <v>0.96689999999999998</v>
      </c>
      <c r="K1393" s="3">
        <f t="shared" si="1626"/>
        <v>1.4716296527399999</v>
      </c>
      <c r="L1393" s="3">
        <f t="shared" si="1627"/>
        <v>1.1280638782380001</v>
      </c>
      <c r="M1393" s="5">
        <f t="shared" si="1628"/>
        <v>7.429634425357437E-2</v>
      </c>
      <c r="N1393" s="5">
        <f t="shared" si="1629"/>
        <v>0.10933670329373914</v>
      </c>
      <c r="O1393" s="5">
        <f t="shared" si="1630"/>
        <v>8.3811022237592653E-2</v>
      </c>
      <c r="P1393" s="5">
        <f t="shared" si="1631"/>
        <v>0.12333878555129289</v>
      </c>
      <c r="Q1393" s="5">
        <f t="shared" si="1632"/>
        <v>8.0451567349950889E-2</v>
      </c>
      <c r="R1393" s="5">
        <f t="shared" si="1633"/>
        <v>4.7272093392215025E-2</v>
      </c>
      <c r="S1393" s="5">
        <f t="shared" si="1634"/>
        <v>5.1188440609364019E-2</v>
      </c>
      <c r="T1393" s="5">
        <f t="shared" si="1635"/>
        <v>9.0754507075111249E-2</v>
      </c>
      <c r="U1393" s="5">
        <f t="shared" si="1636"/>
        <v>6.9567014383078246E-2</v>
      </c>
      <c r="V1393" s="5">
        <f t="shared" si="1637"/>
        <v>9.4419481910252619E-3</v>
      </c>
      <c r="W1393" s="5">
        <f t="shared" si="1638"/>
        <v>3.9464970707198968E-2</v>
      </c>
      <c r="X1393" s="5">
        <f t="shared" si="1639"/>
        <v>4.4519007910511936E-2</v>
      </c>
      <c r="Y1393" s="5">
        <f t="shared" si="1640"/>
        <v>2.5110142359420152E-2</v>
      </c>
      <c r="Z1393" s="5">
        <f t="shared" si="1641"/>
        <v>1.7775313668150342E-2</v>
      </c>
      <c r="AA1393" s="5">
        <f t="shared" si="1642"/>
        <v>2.6158678680804664E-2</v>
      </c>
      <c r="AB1393" s="5">
        <f t="shared" si="1643"/>
        <v>1.9247943611584904E-2</v>
      </c>
      <c r="AC1393" s="5">
        <f t="shared" si="1644"/>
        <v>9.7965656555777962E-4</v>
      </c>
      <c r="AD1393" s="5">
        <f t="shared" si="1645"/>
        <v>1.4519455284307373E-2</v>
      </c>
      <c r="AE1393" s="5">
        <f t="shared" si="1646"/>
        <v>1.6378873037919E-2</v>
      </c>
      <c r="AF1393" s="5">
        <f t="shared" si="1647"/>
        <v>9.2382075201613619E-3</v>
      </c>
      <c r="AG1393" s="5">
        <f t="shared" si="1648"/>
        <v>3.4737627343868946E-3</v>
      </c>
      <c r="AH1393" s="5">
        <f t="shared" si="1649"/>
        <v>5.0129223183476498E-3</v>
      </c>
      <c r="AI1393" s="5">
        <f t="shared" si="1650"/>
        <v>7.3771651305625466E-3</v>
      </c>
      <c r="AJ1393" s="5">
        <f t="shared" si="1651"/>
        <v>5.428227479647699E-3</v>
      </c>
      <c r="AK1393" s="5">
        <f t="shared" si="1652"/>
        <v>2.6627801736225556E-3</v>
      </c>
      <c r="AL1393" s="5">
        <f t="shared" si="1653"/>
        <v>6.5052811018993865E-5</v>
      </c>
      <c r="AM1393" s="5">
        <f t="shared" si="1654"/>
        <v>4.2734521876038444E-3</v>
      </c>
      <c r="AN1393" s="5">
        <f t="shared" si="1655"/>
        <v>4.8207270482130589E-3</v>
      </c>
      <c r="AO1393" s="5">
        <f t="shared" si="1656"/>
        <v>2.7190440249670249E-3</v>
      </c>
      <c r="AP1393" s="5">
        <f t="shared" si="1657"/>
        <v>1.022418449301388E-3</v>
      </c>
      <c r="AQ1393" s="5">
        <f t="shared" si="1658"/>
        <v>2.8833833027525134E-4</v>
      </c>
      <c r="AR1393" s="5">
        <f t="shared" si="1659"/>
        <v>1.130979318348215E-3</v>
      </c>
      <c r="AS1393" s="5">
        <f t="shared" si="1660"/>
        <v>1.6643827015169054E-3</v>
      </c>
      <c r="AT1393" s="5">
        <f t="shared" si="1661"/>
        <v>1.2246774685298935E-3</v>
      </c>
      <c r="AU1393" s="5">
        <f t="shared" si="1662"/>
        <v>6.007572259103829E-4</v>
      </c>
      <c r="AV1393" s="5">
        <f t="shared" si="1663"/>
        <v>2.2102303693688564E-4</v>
      </c>
      <c r="AW1393" s="5">
        <f t="shared" si="1664"/>
        <v>2.9998241009589178E-6</v>
      </c>
      <c r="AX1393" s="5">
        <f t="shared" si="1665"/>
        <v>1.0481564931407385E-3</v>
      </c>
      <c r="AY1393" s="5">
        <f t="shared" si="1666"/>
        <v>1.1823874786526833E-3</v>
      </c>
      <c r="AZ1393" s="5">
        <f t="shared" si="1667"/>
        <v>6.6690430237449823E-4</v>
      </c>
      <c r="BA1393" s="5">
        <f t="shared" si="1668"/>
        <v>2.5077021791672816E-4</v>
      </c>
      <c r="BB1393" s="5">
        <f t="shared" si="1669"/>
        <v>7.0721206142433164E-5</v>
      </c>
      <c r="BC1393" s="5">
        <f t="shared" si="1670"/>
        <v>1.5955607614940444E-5</v>
      </c>
      <c r="BD1393" s="5">
        <f t="shared" si="1671"/>
        <v>2.1263615267714311E-4</v>
      </c>
      <c r="BE1393" s="5">
        <f t="shared" si="1672"/>
        <v>3.1292166752423372E-4</v>
      </c>
      <c r="BF1393" s="5">
        <f t="shared" si="1673"/>
        <v>2.3025240245675492E-4</v>
      </c>
      <c r="BG1393" s="5">
        <f t="shared" si="1674"/>
        <v>1.1294875435666161E-4</v>
      </c>
      <c r="BH1393" s="5">
        <f t="shared" si="1675"/>
        <v>4.155468403782738E-5</v>
      </c>
      <c r="BI1393" s="5">
        <f t="shared" si="1676"/>
        <v>1.2230621048061669E-5</v>
      </c>
      <c r="BJ1393" s="8">
        <f t="shared" si="1677"/>
        <v>0.4496060726189095</v>
      </c>
      <c r="BK1393" s="8">
        <f t="shared" si="1678"/>
        <v>0.26049261546048597</v>
      </c>
      <c r="BL1393" s="8">
        <f t="shared" si="1679"/>
        <v>0.27230221144079886</v>
      </c>
      <c r="BM1393" s="8">
        <f t="shared" si="1680"/>
        <v>0.48049030945542803</v>
      </c>
      <c r="BN1393" s="8">
        <f t="shared" si="1681"/>
        <v>0.51850651607836507</v>
      </c>
    </row>
    <row r="1394" spans="1:66" x14ac:dyDescent="0.25">
      <c r="A1394" t="s">
        <v>70</v>
      </c>
      <c r="B1394" t="s">
        <v>84</v>
      </c>
      <c r="C1394" t="s">
        <v>344</v>
      </c>
      <c r="D1394" t="s">
        <v>535</v>
      </c>
      <c r="E1394">
        <f>VLOOKUP(A1394,home!$A$2:$E$405,3,FALSE)</f>
        <v>1.359</v>
      </c>
      <c r="F1394">
        <f>VLOOKUP(B1394,home!$B$2:$E$405,3,FALSE)</f>
        <v>1.1037999999999999</v>
      </c>
      <c r="G1394">
        <f>VLOOKUP(C1394,away!$B$2:$E$405,4,FALSE)</f>
        <v>0.88300000000000001</v>
      </c>
      <c r="H1394">
        <f>VLOOKUP(A1394,away!$A$2:$E$405,3,FALSE)</f>
        <v>1.0342</v>
      </c>
      <c r="I1394">
        <f>VLOOKUP(C1394,away!$B$2:$E$405,3,FALSE)</f>
        <v>1.3536999999999999</v>
      </c>
      <c r="J1394">
        <f>VLOOKUP(B1394,home!$B$2:$E$405,4,FALSE)</f>
        <v>0.96689999999999998</v>
      </c>
      <c r="K1394" s="3">
        <f t="shared" si="1626"/>
        <v>1.3245566885999998</v>
      </c>
      <c r="L1394" s="3">
        <f t="shared" si="1627"/>
        <v>1.3536566545259998</v>
      </c>
      <c r="M1394" s="5">
        <f t="shared" si="1628"/>
        <v>6.8685762481841162E-2</v>
      </c>
      <c r="N1394" s="5">
        <f t="shared" si="1629"/>
        <v>9.0978186106913619E-2</v>
      </c>
      <c r="O1394" s="5">
        <f t="shared" si="1630"/>
        <v>9.2976939454736549E-2</v>
      </c>
      <c r="P1394" s="5">
        <f t="shared" si="1631"/>
        <v>0.12315322704032848</v>
      </c>
      <c r="Q1394" s="5">
        <f t="shared" si="1632"/>
        <v>6.0252882462304015E-2</v>
      </c>
      <c r="R1394" s="5">
        <f t="shared" si="1633"/>
        <v>6.2929426405182579E-2</v>
      </c>
      <c r="S1394" s="5">
        <f t="shared" si="1634"/>
        <v>5.5203279334841822E-2</v>
      </c>
      <c r="T1394" s="5">
        <f t="shared" si="1635"/>
        <v>8.1561715299470747E-2</v>
      </c>
      <c r="U1394" s="5">
        <f t="shared" si="1636"/>
        <v>8.3353592654745998E-2</v>
      </c>
      <c r="V1394" s="5">
        <f t="shared" si="1637"/>
        <v>1.0997689166241853E-2</v>
      </c>
      <c r="W1394" s="5">
        <f t="shared" si="1638"/>
        <v>2.6602786157624802E-2</v>
      </c>
      <c r="X1394" s="5">
        <f t="shared" si="1639"/>
        <v>3.6011038511200973E-2</v>
      </c>
      <c r="Y1394" s="5">
        <f t="shared" si="1640"/>
        <v>2.4373290958539628E-2</v>
      </c>
      <c r="Z1394" s="5">
        <f t="shared" si="1641"/>
        <v>2.8394945606293191E-2</v>
      </c>
      <c r="AA1394" s="5">
        <f t="shared" si="1642"/>
        <v>3.7610715125248814E-2</v>
      </c>
      <c r="AB1394" s="5">
        <f t="shared" si="1643"/>
        <v>2.4908762141088753E-2</v>
      </c>
      <c r="AC1394" s="5">
        <f t="shared" si="1644"/>
        <v>1.2324250887940701E-3</v>
      </c>
      <c r="AD1394" s="5">
        <f t="shared" si="1645"/>
        <v>8.8092245851193549E-3</v>
      </c>
      <c r="AE1394" s="5">
        <f t="shared" si="1646"/>
        <v>1.1924665480860856E-2</v>
      </c>
      <c r="AF1394" s="5">
        <f t="shared" si="1647"/>
        <v>8.0709513905818913E-3</v>
      </c>
      <c r="AG1394" s="5">
        <f t="shared" si="1648"/>
        <v>3.6417656860723499E-3</v>
      </c>
      <c r="AH1394" s="5">
        <f t="shared" si="1649"/>
        <v>9.6092517687156442E-3</v>
      </c>
      <c r="AI1394" s="5">
        <f t="shared" si="1650"/>
        <v>1.2727998702693684E-2</v>
      </c>
      <c r="AJ1394" s="5">
        <f t="shared" si="1651"/>
        <v>8.4294779070725207E-3</v>
      </c>
      <c r="AK1394" s="5">
        <f t="shared" si="1652"/>
        <v>3.7217737810729449E-3</v>
      </c>
      <c r="AL1394" s="5">
        <f t="shared" si="1653"/>
        <v>8.8389279691306746E-5</v>
      </c>
      <c r="AM1394" s="5">
        <f t="shared" si="1654"/>
        <v>2.3336634691198798E-3</v>
      </c>
      <c r="AN1394" s="5">
        <f t="shared" si="1655"/>
        <v>3.1589790843983552E-3</v>
      </c>
      <c r="AO1394" s="5">
        <f t="shared" si="1656"/>
        <v>2.1380865295521426E-3</v>
      </c>
      <c r="AP1394" s="5">
        <f t="shared" si="1657"/>
        <v>9.6474501956021958E-4</v>
      </c>
      <c r="AQ1394" s="5">
        <f t="shared" si="1658"/>
        <v>3.264833789121268E-4</v>
      </c>
      <c r="AR1394" s="5">
        <f t="shared" si="1659"/>
        <v>2.6015255203475324E-3</v>
      </c>
      <c r="AS1394" s="5">
        <f t="shared" si="1660"/>
        <v>3.4458680285399178E-3</v>
      </c>
      <c r="AT1394" s="5">
        <f t="shared" si="1661"/>
        <v>2.282123772617722E-3</v>
      </c>
      <c r="AU1394" s="5">
        <f t="shared" si="1662"/>
        <v>1.0076007690779563E-3</v>
      </c>
      <c r="AV1394" s="5">
        <f t="shared" si="1663"/>
        <v>3.3365608453017772E-4</v>
      </c>
      <c r="AW1394" s="5">
        <f t="shared" si="1664"/>
        <v>4.4022648445247032E-6</v>
      </c>
      <c r="AX1394" s="5">
        <f t="shared" si="1665"/>
        <v>5.1517825949403556E-4</v>
      </c>
      <c r="AY1394" s="5">
        <f t="shared" si="1666"/>
        <v>6.9737447923122356E-4</v>
      </c>
      <c r="AZ1394" s="5">
        <f t="shared" si="1667"/>
        <v>4.720028022539748E-4</v>
      </c>
      <c r="BA1394" s="5">
        <f t="shared" si="1668"/>
        <v>2.1297657807533757E-4</v>
      </c>
      <c r="BB1394" s="5">
        <f t="shared" si="1669"/>
        <v>7.2074290542464221E-5</v>
      </c>
      <c r="BC1394" s="5">
        <f t="shared" si="1670"/>
        <v>1.9512768602609396E-5</v>
      </c>
      <c r="BD1394" s="5">
        <f t="shared" si="1671"/>
        <v>5.8692872208960883E-4</v>
      </c>
      <c r="BE1394" s="5">
        <f t="shared" si="1672"/>
        <v>7.7742036457524165E-4</v>
      </c>
      <c r="BF1394" s="5">
        <f t="shared" si="1673"/>
        <v>5.1486867187599346E-4</v>
      </c>
      <c r="BG1394" s="5">
        <f t="shared" si="1674"/>
        <v>2.2732424769464859E-4</v>
      </c>
      <c r="BH1394" s="5">
        <f t="shared" si="1675"/>
        <v>7.527596319122746E-5</v>
      </c>
      <c r="BI1394" s="5">
        <f t="shared" si="1676"/>
        <v>1.9941456107149541E-5</v>
      </c>
      <c r="BJ1394" s="8">
        <f t="shared" si="1677"/>
        <v>0.3631375832984306</v>
      </c>
      <c r="BK1394" s="8">
        <f t="shared" si="1678"/>
        <v>0.2600581468709699</v>
      </c>
      <c r="BL1394" s="8">
        <f t="shared" si="1679"/>
        <v>0.34814047154120481</v>
      </c>
      <c r="BM1394" s="8">
        <f t="shared" si="1680"/>
        <v>0.50006175115120544</v>
      </c>
      <c r="BN1394" s="8">
        <f t="shared" si="1681"/>
        <v>0.49897642395130642</v>
      </c>
    </row>
    <row r="1395" spans="1:66" x14ac:dyDescent="0.25">
      <c r="A1395" t="s">
        <v>70</v>
      </c>
      <c r="B1395" t="s">
        <v>80</v>
      </c>
      <c r="C1395" t="s">
        <v>77</v>
      </c>
      <c r="D1395" t="s">
        <v>535</v>
      </c>
      <c r="E1395">
        <f>VLOOKUP(A1395,home!$A$2:$E$405,3,FALSE)</f>
        <v>1.359</v>
      </c>
      <c r="F1395">
        <f>VLOOKUP(B1395,home!$B$2:$E$405,3,FALSE)</f>
        <v>1.4717</v>
      </c>
      <c r="G1395">
        <f>VLOOKUP(C1395,away!$B$2:$E$405,4,FALSE)</f>
        <v>1.5943000000000001</v>
      </c>
      <c r="H1395">
        <f>VLOOKUP(A1395,away!$A$2:$E$405,3,FALSE)</f>
        <v>1.0342</v>
      </c>
      <c r="I1395">
        <f>VLOOKUP(C1395,away!$B$2:$E$405,3,FALSE)</f>
        <v>1.7726999999999999</v>
      </c>
      <c r="J1395">
        <f>VLOOKUP(B1395,home!$B$2:$E$405,4,FALSE)</f>
        <v>0.80579999999999996</v>
      </c>
      <c r="K1395" s="3">
        <f t="shared" si="1626"/>
        <v>3.1886642502899996</v>
      </c>
      <c r="L1395" s="3">
        <f t="shared" si="1627"/>
        <v>1.4772943647719998</v>
      </c>
      <c r="M1395" s="5">
        <f t="shared" si="1628"/>
        <v>9.410223116783089E-3</v>
      </c>
      <c r="N1395" s="5">
        <f t="shared" si="1629"/>
        <v>3.0006042039738768E-2</v>
      </c>
      <c r="O1395" s="5">
        <f t="shared" si="1630"/>
        <v>1.3901669581670861E-2</v>
      </c>
      <c r="P1395" s="5">
        <f t="shared" si="1631"/>
        <v>4.43277568144178E-2</v>
      </c>
      <c r="Q1395" s="5">
        <f t="shared" si="1632"/>
        <v>4.7839596772406928E-2</v>
      </c>
      <c r="R1395" s="5">
        <f t="shared" si="1633"/>
        <v>1.0268429066962346E-2</v>
      </c>
      <c r="S1395" s="5">
        <f t="shared" si="1634"/>
        <v>5.2202535471600198E-2</v>
      </c>
      <c r="T1395" s="5">
        <f t="shared" si="1635"/>
        <v>7.0673166724841502E-2</v>
      </c>
      <c r="U1395" s="5">
        <f t="shared" si="1636"/>
        <v>3.2742572672461522E-2</v>
      </c>
      <c r="V1395" s="5">
        <f t="shared" si="1637"/>
        <v>2.7322782287631478E-2</v>
      </c>
      <c r="W1395" s="5">
        <f t="shared" si="1638"/>
        <v>5.0848137325487604E-2</v>
      </c>
      <c r="X1395" s="5">
        <f t="shared" si="1639"/>
        <v>7.5117666730095622E-2</v>
      </c>
      <c r="Y1395" s="5">
        <f t="shared" si="1640"/>
        <v>5.5485452877595709E-2</v>
      </c>
      <c r="Z1395" s="5">
        <f t="shared" si="1641"/>
        <v>5.0564974652281564E-3</v>
      </c>
      <c r="AA1395" s="5">
        <f t="shared" si="1642"/>
        <v>1.6123472699055019E-2</v>
      </c>
      <c r="AB1395" s="5">
        <f t="shared" si="1643"/>
        <v>2.5706170493001786E-2</v>
      </c>
      <c r="AC1395" s="5">
        <f t="shared" si="1644"/>
        <v>8.0441613452509244E-3</v>
      </c>
      <c r="AD1395" s="5">
        <f t="shared" si="1645"/>
        <v>4.0534409420904714E-2</v>
      </c>
      <c r="AE1395" s="5">
        <f t="shared" si="1646"/>
        <v>5.9881254616863597E-2</v>
      </c>
      <c r="AF1395" s="5">
        <f t="shared" si="1647"/>
        <v>4.4231120000484951E-2</v>
      </c>
      <c r="AG1395" s="5">
        <f t="shared" si="1648"/>
        <v>2.1780794774756827E-2</v>
      </c>
      <c r="AH1395" s="5">
        <f t="shared" si="1649"/>
        <v>1.8674838027163652E-3</v>
      </c>
      <c r="AI1395" s="5">
        <f t="shared" si="1650"/>
        <v>5.9547788397172957E-3</v>
      </c>
      <c r="AJ1395" s="5">
        <f t="shared" si="1651"/>
        <v>9.4938952022949556E-3</v>
      </c>
      <c r="AK1395" s="5">
        <f t="shared" si="1652"/>
        <v>1.0090948075852554E-2</v>
      </c>
      <c r="AL1395" s="5">
        <f t="shared" si="1653"/>
        <v>1.5157116827645234E-3</v>
      </c>
      <c r="AM1395" s="5">
        <f t="shared" si="1654"/>
        <v>2.5850124445411408E-2</v>
      </c>
      <c r="AN1395" s="5">
        <f t="shared" si="1655"/>
        <v>3.8188243171861189E-2</v>
      </c>
      <c r="AO1395" s="5">
        <f t="shared" si="1656"/>
        <v>2.8207638219166671E-2</v>
      </c>
      <c r="AP1395" s="5">
        <f t="shared" si="1657"/>
        <v>1.3890328328234064E-2</v>
      </c>
      <c r="AQ1395" s="5">
        <f t="shared" si="1658"/>
        <v>5.1300259410332668E-3</v>
      </c>
      <c r="AR1395" s="5">
        <f t="shared" si="1659"/>
        <v>5.51764659611174E-4</v>
      </c>
      <c r="AS1395" s="5">
        <f t="shared" si="1660"/>
        <v>1.7593922446755808E-3</v>
      </c>
      <c r="AT1395" s="5">
        <f t="shared" si="1661"/>
        <v>2.805055576417251E-3</v>
      </c>
      <c r="AU1395" s="5">
        <f t="shared" si="1662"/>
        <v>2.9814601455327651E-3</v>
      </c>
      <c r="AV1395" s="5">
        <f t="shared" si="1663"/>
        <v>2.376718844931187E-3</v>
      </c>
      <c r="AW1395" s="5">
        <f t="shared" si="1664"/>
        <v>1.9833069382963622E-4</v>
      </c>
      <c r="AX1395" s="5">
        <f t="shared" si="1665"/>
        <v>1.3737894614105163E-2</v>
      </c>
      <c r="AY1395" s="5">
        <f t="shared" si="1666"/>
        <v>2.0294914297249163E-2</v>
      </c>
      <c r="AZ1395" s="5">
        <f t="shared" si="1667"/>
        <v>1.4990781262428443E-2</v>
      </c>
      <c r="BA1395" s="5">
        <f t="shared" si="1668"/>
        <v>7.3819322275050711E-3</v>
      </c>
      <c r="BB1395" s="5">
        <f t="shared" si="1669"/>
        <v>2.7263217202055162E-3</v>
      </c>
      <c r="BC1395" s="5">
        <f t="shared" si="1670"/>
        <v>8.055159427630223E-4</v>
      </c>
      <c r="BD1395" s="5">
        <f t="shared" si="1671"/>
        <v>1.3585313705398797E-4</v>
      </c>
      <c r="BE1395" s="5">
        <f t="shared" si="1672"/>
        <v>4.3319004141379906E-4</v>
      </c>
      <c r="BF1395" s="5">
        <f t="shared" si="1673"/>
        <v>6.906487993189129E-4</v>
      </c>
      <c r="BG1395" s="5">
        <f t="shared" si="1674"/>
        <v>7.3408237863130984E-4</v>
      </c>
      <c r="BH1395" s="5">
        <f t="shared" si="1675"/>
        <v>5.8518555937737634E-4</v>
      </c>
      <c r="BI1395" s="5">
        <f t="shared" si="1676"/>
        <v>3.7319205459451917E-4</v>
      </c>
      <c r="BJ1395" s="8">
        <f t="shared" si="1677"/>
        <v>0.66760136145313931</v>
      </c>
      <c r="BK1395" s="8">
        <f t="shared" si="1678"/>
        <v>0.16311808501569716</v>
      </c>
      <c r="BL1395" s="8">
        <f t="shared" si="1679"/>
        <v>0.13957596387529059</v>
      </c>
      <c r="BM1395" s="8">
        <f t="shared" si="1680"/>
        <v>0.79950160681395588</v>
      </c>
      <c r="BN1395" s="8">
        <f t="shared" si="1681"/>
        <v>0.1557537173919798</v>
      </c>
    </row>
    <row r="1396" spans="1:66" x14ac:dyDescent="0.25">
      <c r="A1396" t="s">
        <v>70</v>
      </c>
      <c r="B1396" t="s">
        <v>82</v>
      </c>
      <c r="C1396" t="s">
        <v>101</v>
      </c>
      <c r="D1396" t="s">
        <v>535</v>
      </c>
      <c r="E1396">
        <f>VLOOKUP(A1396,home!$A$2:$E$405,3,FALSE)</f>
        <v>1.359</v>
      </c>
      <c r="F1396">
        <f>VLOOKUP(B1396,home!$B$2:$E$405,3,FALSE)</f>
        <v>1.6188</v>
      </c>
      <c r="G1396">
        <f>VLOOKUP(C1396,away!$B$2:$E$405,4,FALSE)</f>
        <v>1.2263999999999999</v>
      </c>
      <c r="H1396">
        <f>VLOOKUP(A1396,away!$A$2:$E$405,3,FALSE)</f>
        <v>1.0342</v>
      </c>
      <c r="I1396">
        <f>VLOOKUP(C1396,away!$B$2:$E$405,3,FALSE)</f>
        <v>0.96689999999999998</v>
      </c>
      <c r="J1396">
        <f>VLOOKUP(B1396,home!$B$2:$E$405,4,FALSE)</f>
        <v>0.38679999999999998</v>
      </c>
      <c r="K1396" s="3">
        <f t="shared" si="1626"/>
        <v>2.6980176988799998</v>
      </c>
      <c r="L1396" s="3">
        <f t="shared" si="1627"/>
        <v>0.38678761466399997</v>
      </c>
      <c r="M1396" s="5">
        <f t="shared" si="1628"/>
        <v>4.5738937785155837E-2</v>
      </c>
      <c r="N1396" s="5">
        <f t="shared" si="1629"/>
        <v>0.12340446367232162</v>
      </c>
      <c r="O1396" s="5">
        <f t="shared" si="1630"/>
        <v>1.7691254643185522E-2</v>
      </c>
      <c r="P1396" s="5">
        <f t="shared" si="1631"/>
        <v>4.7731318142707514E-2</v>
      </c>
      <c r="Q1396" s="5">
        <f t="shared" si="1632"/>
        <v>0.16647371355435886</v>
      </c>
      <c r="R1396" s="5">
        <f t="shared" si="1633"/>
        <v>3.4213790919255713E-3</v>
      </c>
      <c r="S1396" s="5">
        <f t="shared" si="1634"/>
        <v>1.2452621562517762E-2</v>
      </c>
      <c r="T1396" s="5">
        <f t="shared" si="1635"/>
        <v>6.4389970569948468E-2</v>
      </c>
      <c r="U1396" s="5">
        <f t="shared" si="1636"/>
        <v>9.2309413445931729E-3</v>
      </c>
      <c r="V1396" s="5">
        <f t="shared" si="1637"/>
        <v>1.4438950713022355E-3</v>
      </c>
      <c r="W1396" s="5">
        <f t="shared" si="1638"/>
        <v>0.14971634185597985</v>
      </c>
      <c r="X1396" s="5">
        <f t="shared" si="1639"/>
        <v>5.7908426742694419E-2</v>
      </c>
      <c r="Y1396" s="5">
        <f t="shared" si="1640"/>
        <v>1.119913112437588E-2</v>
      </c>
      <c r="Z1396" s="5">
        <f t="shared" si="1641"/>
        <v>4.4111568594239133E-4</v>
      </c>
      <c r="AA1396" s="5">
        <f t="shared" si="1642"/>
        <v>1.1901379279261632E-3</v>
      </c>
      <c r="AB1396" s="5">
        <f t="shared" si="1643"/>
        <v>1.6055065968265791E-3</v>
      </c>
      <c r="AC1396" s="5">
        <f t="shared" si="1644"/>
        <v>9.4174430953036667E-5</v>
      </c>
      <c r="AD1396" s="5">
        <f t="shared" si="1645"/>
        <v>0.10098433503475054</v>
      </c>
      <c r="AE1396" s="5">
        <f t="shared" si="1646"/>
        <v>3.905949006652136E-2</v>
      </c>
      <c r="AF1396" s="5">
        <f t="shared" si="1647"/>
        <v>7.5538634964109992E-3</v>
      </c>
      <c r="AG1396" s="5">
        <f t="shared" si="1648"/>
        <v>9.7391361442475779E-4</v>
      </c>
      <c r="AH1396" s="5">
        <f t="shared" si="1649"/>
        <v>4.265452098913292E-5</v>
      </c>
      <c r="AI1396" s="5">
        <f t="shared" si="1650"/>
        <v>1.1508265256592905E-4</v>
      </c>
      <c r="AJ1396" s="5">
        <f t="shared" si="1651"/>
        <v>1.5524751672846721E-4</v>
      </c>
      <c r="AK1396" s="5">
        <f t="shared" si="1652"/>
        <v>1.3962018261352448E-4</v>
      </c>
      <c r="AL1396" s="5">
        <f t="shared" si="1653"/>
        <v>3.931066126495547E-6</v>
      </c>
      <c r="AM1396" s="5">
        <f t="shared" si="1654"/>
        <v>5.449150464667691E-2</v>
      </c>
      <c r="AN1396" s="5">
        <f t="shared" si="1655"/>
        <v>2.1076639101740433E-2</v>
      </c>
      <c r="AO1396" s="5">
        <f t="shared" si="1656"/>
        <v>4.0760914816480864E-3</v>
      </c>
      <c r="AP1396" s="5">
        <f t="shared" si="1657"/>
        <v>5.255272337796376E-4</v>
      </c>
      <c r="AQ1396" s="5">
        <f t="shared" si="1658"/>
        <v>5.081685629864907E-5</v>
      </c>
      <c r="AR1396" s="5">
        <f t="shared" si="1659"/>
        <v>3.2996480856044482E-6</v>
      </c>
      <c r="AS1396" s="5">
        <f t="shared" si="1660"/>
        <v>8.9025089350363096E-6</v>
      </c>
      <c r="AT1396" s="5">
        <f t="shared" si="1661"/>
        <v>1.2009563335582653E-5</v>
      </c>
      <c r="AU1396" s="5">
        <f t="shared" si="1662"/>
        <v>1.080067147840744E-5</v>
      </c>
      <c r="AV1396" s="5">
        <f t="shared" si="1663"/>
        <v>7.2851007021329225E-6</v>
      </c>
      <c r="AW1396" s="5">
        <f t="shared" si="1664"/>
        <v>1.1395285274899299E-7</v>
      </c>
      <c r="AX1396" s="5">
        <f t="shared" si="1665"/>
        <v>2.4503173995889332E-2</v>
      </c>
      <c r="AY1396" s="5">
        <f t="shared" si="1666"/>
        <v>9.477524221566988E-3</v>
      </c>
      <c r="AZ1396" s="5">
        <f t="shared" si="1667"/>
        <v>1.832894493290089E-3</v>
      </c>
      <c r="BA1396" s="5">
        <f t="shared" si="1668"/>
        <v>2.363136296634848E-4</v>
      </c>
      <c r="BB1396" s="5">
        <f t="shared" si="1669"/>
        <v>2.285079628253279E-5</v>
      </c>
      <c r="BC1396" s="5">
        <f t="shared" si="1670"/>
        <v>1.7676809974587709E-6</v>
      </c>
      <c r="BD1396" s="5">
        <f t="shared" si="1671"/>
        <v>2.1271050204359633E-7</v>
      </c>
      <c r="BE1396" s="5">
        <f t="shared" si="1672"/>
        <v>5.7389669925127329E-7</v>
      </c>
      <c r="BF1396" s="5">
        <f t="shared" si="1673"/>
        <v>7.7419172595437392E-7</v>
      </c>
      <c r="BG1396" s="5">
        <f t="shared" si="1674"/>
        <v>6.9626099298378511E-7</v>
      </c>
      <c r="BH1396" s="5">
        <f t="shared" si="1675"/>
        <v>4.6963112052750389E-7</v>
      </c>
      <c r="BI1396" s="5">
        <f t="shared" si="1676"/>
        <v>2.5341461502561036E-7</v>
      </c>
      <c r="BJ1396" s="8">
        <f t="shared" si="1677"/>
        <v>0.83795875386962027</v>
      </c>
      <c r="BK1396" s="8">
        <f t="shared" si="1678"/>
        <v>0.11694240228032986</v>
      </c>
      <c r="BL1396" s="8">
        <f t="shared" si="1679"/>
        <v>3.3637102075546613E-2</v>
      </c>
      <c r="BM1396" s="8">
        <f t="shared" si="1680"/>
        <v>0.57504089675307002</v>
      </c>
      <c r="BN1396" s="8">
        <f t="shared" si="1681"/>
        <v>0.40446106688965494</v>
      </c>
    </row>
    <row r="1397" spans="1:66" x14ac:dyDescent="0.25">
      <c r="A1397" t="s">
        <v>70</v>
      </c>
      <c r="B1397" t="s">
        <v>346</v>
      </c>
      <c r="C1397" t="s">
        <v>91</v>
      </c>
      <c r="D1397" t="s">
        <v>535</v>
      </c>
      <c r="E1397">
        <f>VLOOKUP(A1397,home!$A$2:$E$405,3,FALSE)</f>
        <v>1.359</v>
      </c>
      <c r="F1397">
        <f>VLOOKUP(B1397,home!$B$2:$E$405,3,FALSE)</f>
        <v>1.1773</v>
      </c>
      <c r="G1397">
        <f>VLOOKUP(C1397,away!$B$2:$E$405,4,FALSE)</f>
        <v>0.85850000000000004</v>
      </c>
      <c r="H1397">
        <f>VLOOKUP(A1397,away!$A$2:$E$405,3,FALSE)</f>
        <v>1.0342</v>
      </c>
      <c r="I1397">
        <f>VLOOKUP(C1397,away!$B$2:$E$405,3,FALSE)</f>
        <v>1.6115999999999999</v>
      </c>
      <c r="J1397">
        <f>VLOOKUP(B1397,home!$B$2:$E$405,4,FALSE)</f>
        <v>0.96689999999999998</v>
      </c>
      <c r="K1397" s="3">
        <f t="shared" si="1626"/>
        <v>1.3735576759500001</v>
      </c>
      <c r="L1397" s="3">
        <f t="shared" si="1627"/>
        <v>1.611548396568</v>
      </c>
      <c r="M1397" s="5">
        <f t="shared" si="1628"/>
        <v>5.0534142981044264E-2</v>
      </c>
      <c r="N1397" s="5">
        <f t="shared" si="1629"/>
        <v>6.9411559989168176E-2</v>
      </c>
      <c r="O1397" s="5">
        <f t="shared" si="1630"/>
        <v>8.143821709303993E-2</v>
      </c>
      <c r="P1397" s="5">
        <f t="shared" si="1631"/>
        <v>0.11186008820382749</v>
      </c>
      <c r="Q1397" s="5">
        <f t="shared" si="1632"/>
        <v>4.7670390511392928E-2</v>
      </c>
      <c r="R1397" s="5">
        <f t="shared" si="1633"/>
        <v>6.562081408782261E-2</v>
      </c>
      <c r="S1397" s="5">
        <f t="shared" si="1634"/>
        <v>6.1902105165124066E-2</v>
      </c>
      <c r="T1397" s="5">
        <f t="shared" si="1635"/>
        <v>7.6823141392405675E-2</v>
      </c>
      <c r="U1397" s="5">
        <f t="shared" si="1636"/>
        <v>9.0133972892416647E-2</v>
      </c>
      <c r="V1397" s="5">
        <f t="shared" si="1637"/>
        <v>1.5224854887540027E-2</v>
      </c>
      <c r="W1397" s="5">
        <f t="shared" si="1638"/>
        <v>2.182601026748594E-2</v>
      </c>
      <c r="X1397" s="5">
        <f t="shared" si="1639"/>
        <v>3.5173671850043664E-2</v>
      </c>
      <c r="Y1397" s="5">
        <f t="shared" si="1640"/>
        <v>2.834203723567344E-2</v>
      </c>
      <c r="Z1397" s="5">
        <f t="shared" si="1641"/>
        <v>3.5250372574905778E-2</v>
      </c>
      <c r="AA1397" s="5">
        <f t="shared" si="1642"/>
        <v>4.8418419830359202E-2</v>
      </c>
      <c r="AB1397" s="5">
        <f t="shared" si="1643"/>
        <v>3.3252746107679802E-2</v>
      </c>
      <c r="AC1397" s="5">
        <f t="shared" si="1644"/>
        <v>2.1063155400319299E-3</v>
      </c>
      <c r="AD1397" s="5">
        <f t="shared" si="1645"/>
        <v>7.4948209845672109E-3</v>
      </c>
      <c r="AE1397" s="5">
        <f t="shared" si="1646"/>
        <v>1.2078266740243487E-2</v>
      </c>
      <c r="AF1397" s="5">
        <f t="shared" si="1647"/>
        <v>9.73235569928E-3</v>
      </c>
      <c r="AG1397" s="5">
        <f t="shared" si="1648"/>
        <v>5.2280540740013729E-3</v>
      </c>
      <c r="AH1397" s="5">
        <f t="shared" si="1649"/>
        <v>1.4201920350378512E-2</v>
      </c>
      <c r="AI1397" s="5">
        <f t="shared" si="1650"/>
        <v>1.9507156710492923E-2</v>
      </c>
      <c r="AJ1397" s="5">
        <f t="shared" si="1651"/>
        <v>1.3397102417828556E-2</v>
      </c>
      <c r="AK1397" s="5">
        <f t="shared" si="1652"/>
        <v>6.1338976204989067E-3</v>
      </c>
      <c r="AL1397" s="5">
        <f t="shared" si="1653"/>
        <v>1.8649778402807295E-4</v>
      </c>
      <c r="AM1397" s="5">
        <f t="shared" si="1654"/>
        <v>2.0589137786446825E-3</v>
      </c>
      <c r="AN1397" s="5">
        <f t="shared" si="1655"/>
        <v>3.3180391986466001E-3</v>
      </c>
      <c r="AO1397" s="5">
        <f t="shared" si="1656"/>
        <v>2.6735903751643505E-3</v>
      </c>
      <c r="AP1397" s="5">
        <f t="shared" si="1657"/>
        <v>1.4362067607252488E-3</v>
      </c>
      <c r="AQ1397" s="5">
        <f t="shared" si="1658"/>
        <v>5.7862917559672433E-4</v>
      </c>
      <c r="AR1397" s="5">
        <f t="shared" si="1659"/>
        <v>4.5774163937677874E-3</v>
      </c>
      <c r="AS1397" s="5">
        <f t="shared" si="1660"/>
        <v>6.2873454236791124E-3</v>
      </c>
      <c r="AT1397" s="5">
        <f t="shared" si="1661"/>
        <v>4.318015784021776E-3</v>
      </c>
      <c r="AU1397" s="5">
        <f t="shared" si="1662"/>
        <v>1.9770145750054565E-3</v>
      </c>
      <c r="AV1397" s="5">
        <f t="shared" si="1663"/>
        <v>6.7888588624094332E-4</v>
      </c>
      <c r="AW1397" s="5">
        <f t="shared" si="1664"/>
        <v>1.1467306689736472E-5</v>
      </c>
      <c r="AX1397" s="5">
        <f t="shared" si="1665"/>
        <v>4.7133947079610439E-4</v>
      </c>
      <c r="AY1397" s="5">
        <f t="shared" si="1666"/>
        <v>7.5958636840067165E-4</v>
      </c>
      <c r="AZ1397" s="5">
        <f t="shared" si="1667"/>
        <v>6.1205509702550636E-4</v>
      </c>
      <c r="BA1397" s="5">
        <f t="shared" si="1668"/>
        <v>3.2878547007424212E-4</v>
      </c>
      <c r="BB1397" s="5">
        <f t="shared" si="1669"/>
        <v>1.3246342427825037E-4</v>
      </c>
      <c r="BC1397" s="5">
        <f t="shared" si="1670"/>
        <v>4.2694243799904203E-5</v>
      </c>
      <c r="BD1397" s="5">
        <f t="shared" si="1671"/>
        <v>1.2294546749667579E-3</v>
      </c>
      <c r="BE1397" s="5">
        <f t="shared" si="1672"/>
        <v>1.6887269060332029E-3</v>
      </c>
      <c r="BF1397" s="5">
        <f t="shared" si="1673"/>
        <v>1.1597819021826002E-3</v>
      </c>
      <c r="BG1397" s="5">
        <f t="shared" si="1674"/>
        <v>5.3100911139026771E-4</v>
      </c>
      <c r="BH1397" s="5">
        <f t="shared" si="1675"/>
        <v>1.823429102373728E-4</v>
      </c>
      <c r="BI1397" s="5">
        <f t="shared" si="1676"/>
        <v>5.0091700802320972E-5</v>
      </c>
      <c r="BJ1397" s="8">
        <f t="shared" si="1677"/>
        <v>0.32619261210741413</v>
      </c>
      <c r="BK1397" s="8">
        <f t="shared" si="1678"/>
        <v>0.24257359092999653</v>
      </c>
      <c r="BL1397" s="8">
        <f t="shared" si="1679"/>
        <v>0.39478433237884475</v>
      </c>
      <c r="BM1397" s="8">
        <f t="shared" si="1680"/>
        <v>0.57151757606315468</v>
      </c>
      <c r="BN1397" s="8">
        <f t="shared" si="1681"/>
        <v>0.42653521286629542</v>
      </c>
    </row>
    <row r="1398" spans="1:66" s="14" customFormat="1" x14ac:dyDescent="0.25">
      <c r="A1398" s="14" t="s">
        <v>70</v>
      </c>
      <c r="B1398" s="14" t="s">
        <v>61</v>
      </c>
      <c r="C1398" s="14" t="s">
        <v>72</v>
      </c>
      <c r="D1398" s="14" t="s">
        <v>535</v>
      </c>
      <c r="E1398" s="14">
        <f>VLOOKUP(A1398,home!$A$2:$E$405,3,FALSE)</f>
        <v>1.359</v>
      </c>
      <c r="F1398" s="14">
        <f>VLOOKUP(B1398,home!$B$2:$E$405,3,FALSE)</f>
        <v>1.3245</v>
      </c>
      <c r="G1398" s="14">
        <f>VLOOKUP(C1398,away!$B$2:$E$405,4,FALSE)</f>
        <v>0.73580000000000001</v>
      </c>
      <c r="H1398" s="14">
        <f>VLOOKUP(A1398,away!$A$2:$E$405,3,FALSE)</f>
        <v>1.0342</v>
      </c>
      <c r="I1398" s="14">
        <f>VLOOKUP(C1398,away!$B$2:$E$405,3,FALSE)</f>
        <v>0.77349999999999997</v>
      </c>
      <c r="J1398" s="14">
        <f>VLOOKUP(B1398,home!$B$2:$E$405,4,FALSE)</f>
        <v>1.3536999999999999</v>
      </c>
      <c r="K1398" s="16">
        <f t="shared" si="1626"/>
        <v>1.3244366889000001</v>
      </c>
      <c r="L1398" s="16">
        <f t="shared" si="1627"/>
        <v>1.0828973236899999</v>
      </c>
      <c r="M1398" s="17">
        <f t="shared" si="1628"/>
        <v>9.0055060481238944E-2</v>
      </c>
      <c r="N1398" s="17">
        <f t="shared" si="1629"/>
        <v>0.11927222612246134</v>
      </c>
      <c r="O1398" s="17">
        <f t="shared" si="1630"/>
        <v>9.7520383979874725E-2</v>
      </c>
      <c r="P1398" s="17">
        <f t="shared" si="1631"/>
        <v>0.12915957445856188</v>
      </c>
      <c r="Q1398" s="17">
        <f t="shared" si="1632"/>
        <v>7.8984256121682431E-2</v>
      </c>
      <c r="R1398" s="17">
        <f t="shared" si="1633"/>
        <v>5.2802281408513736E-2</v>
      </c>
      <c r="S1398" s="17">
        <f t="shared" si="1634"/>
        <v>4.6311100079134866E-2</v>
      </c>
      <c r="T1398" s="17">
        <f t="shared" si="1635"/>
        <v>8.5531839567815404E-2</v>
      </c>
      <c r="U1398" s="17">
        <f t="shared" si="1636"/>
        <v>6.9933278755057962E-2</v>
      </c>
      <c r="V1398" s="17">
        <f t="shared" si="1637"/>
        <v>7.380080027293786E-3</v>
      </c>
      <c r="W1398" s="17">
        <f t="shared" si="1638"/>
        <v>3.4869882217676861E-2</v>
      </c>
      <c r="X1398" s="17">
        <f t="shared" si="1639"/>
        <v>3.7760502130907793E-2</v>
      </c>
      <c r="Y1398" s="17">
        <f t="shared" si="1640"/>
        <v>2.0445373349375292E-2</v>
      </c>
      <c r="Z1398" s="17">
        <f t="shared" si="1641"/>
        <v>1.905981640733526E-2</v>
      </c>
      <c r="AA1398" s="17">
        <f t="shared" si="1642"/>
        <v>2.5243520133573005E-2</v>
      </c>
      <c r="AB1398" s="17">
        <f t="shared" si="1643"/>
        <v>1.6716722110944965E-2</v>
      </c>
      <c r="AC1398" s="17">
        <f t="shared" si="1644"/>
        <v>6.6154527484464513E-4</v>
      </c>
      <c r="AD1398" s="17">
        <f t="shared" si="1645"/>
        <v>1.1545737836678243E-2</v>
      </c>
      <c r="AE1398" s="17">
        <f t="shared" si="1646"/>
        <v>1.2502848603365237E-2</v>
      </c>
      <c r="AF1398" s="17">
        <f t="shared" si="1647"/>
        <v>6.7696506455427342E-3</v>
      </c>
      <c r="AG1398" s="17">
        <f t="shared" si="1648"/>
        <v>2.4436121887915028E-3</v>
      </c>
      <c r="AH1398" s="17">
        <f t="shared" si="1649"/>
        <v>5.1599560443815239E-3</v>
      </c>
      <c r="AI1398" s="17">
        <f t="shared" si="1650"/>
        <v>6.8340350982902063E-3</v>
      </c>
      <c r="AJ1398" s="17">
        <f t="shared" si="1651"/>
        <v>4.5256234087029364E-3</v>
      </c>
      <c r="AK1398" s="17">
        <f t="shared" si="1652"/>
        <v>1.9979672275436148E-3</v>
      </c>
      <c r="AL1398" s="17">
        <f t="shared" si="1653"/>
        <v>3.7952295285752398E-5</v>
      </c>
      <c r="AM1398" s="17">
        <f t="shared" si="1654"/>
        <v>3.058319758263517E-3</v>
      </c>
      <c r="AN1398" s="17">
        <f t="shared" si="1655"/>
        <v>3.3118462812118097E-3</v>
      </c>
      <c r="AO1398" s="17">
        <f t="shared" si="1656"/>
        <v>1.7931947371984738E-3</v>
      </c>
      <c r="AP1398" s="17">
        <f t="shared" si="1657"/>
        <v>6.4728192725574017E-4</v>
      </c>
      <c r="AQ1398" s="17">
        <f t="shared" si="1658"/>
        <v>1.752349666745365E-4</v>
      </c>
      <c r="AR1398" s="17">
        <f t="shared" si="1659"/>
        <v>1.1175405181637586E-3</v>
      </c>
      <c r="AS1398" s="17">
        <f t="shared" si="1660"/>
        <v>1.4801116635883987E-3</v>
      </c>
      <c r="AT1398" s="17">
        <f t="shared" si="1661"/>
        <v>9.8015709546264533E-4</v>
      </c>
      <c r="AU1398" s="17">
        <f t="shared" si="1662"/>
        <v>4.3271867270546215E-4</v>
      </c>
      <c r="AV1398" s="17">
        <f t="shared" si="1663"/>
        <v>1.4327712152580638E-4</v>
      </c>
      <c r="AW1398" s="17">
        <f t="shared" si="1664"/>
        <v>1.5120077905174285E-6</v>
      </c>
      <c r="AX1398" s="17">
        <f t="shared" si="1665"/>
        <v>6.7509181570532897E-4</v>
      </c>
      <c r="AY1398" s="17">
        <f t="shared" si="1666"/>
        <v>7.310551204723234E-4</v>
      </c>
      <c r="AZ1398" s="17">
        <f t="shared" si="1667"/>
        <v>3.9582881671467476E-4</v>
      </c>
      <c r="BA1398" s="17">
        <f t="shared" si="1668"/>
        <v>1.4288065541990028E-4</v>
      </c>
      <c r="BB1398" s="17">
        <f t="shared" si="1669"/>
        <v>3.868126984032076E-5</v>
      </c>
      <c r="BC1398" s="17">
        <f t="shared" si="1670"/>
        <v>8.3775687174028167E-6</v>
      </c>
      <c r="BD1398" s="17">
        <f t="shared" si="1671"/>
        <v>2.0169693937244489E-4</v>
      </c>
      <c r="BE1398" s="17">
        <f t="shared" si="1672"/>
        <v>2.6713482654370493E-4</v>
      </c>
      <c r="BF1398" s="17">
        <f t="shared" si="1673"/>
        <v>1.769015825787103E-4</v>
      </c>
      <c r="BG1398" s="17">
        <f t="shared" si="1674"/>
        <v>7.8098315430572297E-5</v>
      </c>
      <c r="BH1398" s="17">
        <f t="shared" si="1675"/>
        <v>2.5859068574383755E-5</v>
      </c>
      <c r="BI1398" s="17">
        <f t="shared" si="1676"/>
        <v>6.8497398321389756E-6</v>
      </c>
      <c r="BJ1398" s="18">
        <f t="shared" si="1677"/>
        <v>0.42110372170177091</v>
      </c>
      <c r="BK1398" s="18">
        <f t="shared" si="1678"/>
        <v>0.27433636773683218</v>
      </c>
      <c r="BL1398" s="18">
        <f t="shared" si="1679"/>
        <v>0.28564411371066073</v>
      </c>
      <c r="BM1398" s="18">
        <f t="shared" si="1680"/>
        <v>0.43162069387158425</v>
      </c>
      <c r="BN1398" s="18">
        <f t="shared" si="1681"/>
        <v>0.56779378257233304</v>
      </c>
    </row>
    <row r="1399" spans="1:66" x14ac:dyDescent="0.25">
      <c r="A1399" t="s">
        <v>10</v>
      </c>
      <c r="B1399" t="s">
        <v>211</v>
      </c>
      <c r="C1399" t="s">
        <v>425</v>
      </c>
      <c r="D1399" t="s">
        <v>536</v>
      </c>
      <c r="E1399">
        <f>VLOOKUP(A1399,home!$A$2:$E$405,3,FALSE)</f>
        <v>1.5185</v>
      </c>
      <c r="F1399">
        <f>VLOOKUP(B1399,home!$B$2:$E$405,3,FALSE)</f>
        <v>1.8439000000000001</v>
      </c>
      <c r="G1399">
        <f>VLOOKUP(C1399,away!$B$2:$E$405,4,FALSE)</f>
        <v>1.3170999999999999</v>
      </c>
      <c r="H1399">
        <f>VLOOKUP(A1399,away!$A$2:$E$405,3,FALSE)</f>
        <v>1.4074</v>
      </c>
      <c r="I1399">
        <f>VLOOKUP(C1399,away!$B$2:$E$405,3,FALSE)</f>
        <v>1.1368</v>
      </c>
      <c r="J1399">
        <f>VLOOKUP(B1399,home!$B$2:$E$405,4,FALSE)</f>
        <v>0.71050000000000002</v>
      </c>
      <c r="K1399" s="3">
        <f t="shared" ref="K1399:K1462" si="1682">E1399*F1399*G1399</f>
        <v>3.6878301477650002</v>
      </c>
      <c r="L1399" s="3">
        <f t="shared" ref="L1399:L1462" si="1683">H1399*I1399*J1399</f>
        <v>1.1367519133599999</v>
      </c>
      <c r="M1399" s="5">
        <f t="shared" ref="M1399:M1462" si="1684">_xlfn.POISSON.DIST(0,K1399,FALSE) * _xlfn.POISSON.DIST(0,L1399,FALSE)</f>
        <v>8.0299091803982779E-3</v>
      </c>
      <c r="N1399" s="5">
        <f t="shared" ref="N1399:N1462" si="1685">_xlfn.POISSON.DIST(1,K1399,FALSE) * _xlfn.POISSON.DIST(0,L1399,FALSE)</f>
        <v>2.9612941159287708E-2</v>
      </c>
      <c r="O1399" s="5">
        <f t="shared" ref="O1399:O1462" si="1686">_xlfn.POISSON.DIST(0,K1399,FALSE) * _xlfn.POISSON.DIST(1,L1399,FALSE)</f>
        <v>9.1280146249247684E-3</v>
      </c>
      <c r="P1399" s="5">
        <f t="shared" ref="P1399:P1462" si="1687">_xlfn.POISSON.DIST(1,K1399,FALSE) * _xlfn.POISSON.DIST(1,L1399,FALSE)</f>
        <v>3.3662567523037389E-2</v>
      </c>
      <c r="Q1399" s="5">
        <f t="shared" ref="Q1399:Q1462" si="1688">_xlfn.POISSON.DIST(2,K1399,FALSE) * _xlfn.POISSON.DIST(0,L1399,FALSE)</f>
        <v>5.4603748585606141E-2</v>
      </c>
      <c r="R1399" s="5">
        <f t="shared" ref="R1399:R1462" si="1689">_xlfn.POISSON.DIST(0,K1399,FALSE) * _xlfn.POISSON.DIST(2,L1399,FALSE)</f>
        <v>5.188144045030648E-3</v>
      </c>
      <c r="S1399" s="5">
        <f t="shared" ref="S1399:S1462" si="1690">_xlfn.POISSON.DIST(2,K1399,FALSE) * _xlfn.POISSON.DIST(2,L1399,FALSE)</f>
        <v>3.5279616082371693E-2</v>
      </c>
      <c r="T1399" s="5">
        <f t="shared" ref="T1399:T1462" si="1691">_xlfn.POISSON.DIST(2,K1399,FALSE) * _xlfn.POISSON.DIST(1,L1399,FALSE)</f>
        <v>6.2070915681316161E-2</v>
      </c>
      <c r="U1399" s="5">
        <f t="shared" ref="U1399:U1462" si="1692">_xlfn.POISSON.DIST(1,K1399,FALSE) * _xlfn.POISSON.DIST(2,L1399,FALSE)</f>
        <v>1.9132994020211479E-2</v>
      </c>
      <c r="V1399" s="5">
        <f t="shared" ref="V1399:V1462" si="1693">_xlfn.POISSON.DIST(3,K1399,FALSE) * _xlfn.POISSON.DIST(3,L1399,FALSE)</f>
        <v>1.6433041241732654E-2</v>
      </c>
      <c r="W1399" s="5">
        <f t="shared" ref="W1399:W1462" si="1694">_xlfn.POISSON.DIST(3,K1399,FALSE) * _xlfn.POISSON.DIST(0,L1399,FALSE)</f>
        <v>6.7123116738326272E-2</v>
      </c>
      <c r="X1399" s="5">
        <f t="shared" ref="X1399:X1462" si="1695">_xlfn.POISSON.DIST(3,K1399,FALSE) * _xlfn.POISSON.DIST(1,L1399,FALSE)</f>
        <v>7.6302331382979011E-2</v>
      </c>
      <c r="Y1399" s="5">
        <f t="shared" ref="Y1399:Y1462" si="1696">_xlfn.POISSON.DIST(3,K1399,FALSE) * _xlfn.POISSON.DIST(2,L1399,FALSE)</f>
        <v>4.336841059671509E-2</v>
      </c>
      <c r="Z1399" s="5">
        <f t="shared" ref="Z1399:Z1462" si="1697">_xlfn.POISSON.DIST(0,K1399,FALSE) * _xlfn.POISSON.DIST(3,L1399,FALSE)</f>
        <v>1.9658775566586259E-3</v>
      </c>
      <c r="AA1399" s="5">
        <f t="shared" ref="AA1399:AA1462" si="1698">_xlfn.POISSON.DIST(1,K1399,FALSE) * _xlfn.POISSON.DIST(3,L1399,FALSE)</f>
        <v>7.2498225202602771E-3</v>
      </c>
      <c r="AB1399" s="5">
        <f t="shared" ref="AB1399:AB1462" si="1699">_xlfn.POISSON.DIST(2,K1399,FALSE) * _xlfn.POISSON.DIST(3,L1399,FALSE)</f>
        <v>1.3368057028080745E-2</v>
      </c>
      <c r="AC1399" s="5">
        <f t="shared" ref="AC1399:AC1462" si="1700">_xlfn.POISSON.DIST(4,K1399,FALSE) * _xlfn.POISSON.DIST(4,L1399,FALSE)</f>
        <v>4.3056087869511777E-3</v>
      </c>
      <c r="AD1399" s="5">
        <f t="shared" ref="AD1399:AD1462" si="1701">_xlfn.POISSON.DIST(4,K1399,FALSE) * _xlfn.POISSON.DIST(0,L1399,FALSE)</f>
        <v>6.1884663379887288E-2</v>
      </c>
      <c r="AE1399" s="5">
        <f t="shared" ref="AE1399:AE1462" si="1702">_xlfn.POISSON.DIST(4,K1399,FALSE) * _xlfn.POISSON.DIST(1,L1399,FALSE)</f>
        <v>7.0347509504726374E-2</v>
      </c>
      <c r="AF1399" s="5">
        <f t="shared" ref="AF1399:AF1462" si="1703">_xlfn.POISSON.DIST(4,K1399,FALSE) * _xlfn.POISSON.DIST(2,L1399,FALSE)</f>
        <v>3.9983833014804258E-2</v>
      </c>
      <c r="AG1399" s="5">
        <f t="shared" ref="AG1399:AG1462" si="1704">_xlfn.POISSON.DIST(4,K1399,FALSE) * _xlfn.POISSON.DIST(3,L1399,FALSE)</f>
        <v>1.515056622768182E-2</v>
      </c>
      <c r="AH1399" s="5">
        <f t="shared" ref="AH1399:AH1462" si="1705">_xlfn.POISSON.DIST(0,K1399,FALSE) * _xlfn.POISSON.DIST(4,L1399,FALSE)</f>
        <v>5.5867876849079385E-4</v>
      </c>
      <c r="AI1399" s="5">
        <f t="shared" ref="AI1399:AI1462" si="1706">_xlfn.POISSON.DIST(1,K1399,FALSE) * _xlfn.POISSON.DIST(4,L1399,FALSE)</f>
        <v>2.0603124053565724E-3</v>
      </c>
      <c r="AJ1399" s="5">
        <f t="shared" ref="AJ1399:AJ1462" si="1707">_xlfn.POISSON.DIST(2,K1399,FALSE) * _xlfn.POISSON.DIST(4,L1399,FALSE)</f>
        <v>3.799041101144097E-3</v>
      </c>
      <c r="AK1399" s="5">
        <f t="shared" ref="AK1399:AK1462" si="1708">_xlfn.POISSON.DIST(3,K1399,FALSE) * _xlfn.POISSON.DIST(4,L1399,FALSE)</f>
        <v>4.6700727684658473E-3</v>
      </c>
      <c r="AL1399" s="5">
        <f t="shared" ref="AL1399:AL1462" si="1709">_xlfn.POISSON.DIST(5,K1399,FALSE) * _xlfn.POISSON.DIST(5,L1399,FALSE)</f>
        <v>7.2198996657313786E-4</v>
      </c>
      <c r="AM1399" s="5">
        <f t="shared" ref="AM1399:AM1462" si="1710">_xlfn.POISSON.DIST(5,K1399,FALSE) * _xlfn.POISSON.DIST(0,L1399,FALSE)</f>
        <v>4.5644025459327407E-2</v>
      </c>
      <c r="AN1399" s="5">
        <f t="shared" ref="AN1399:AN1462" si="1711">_xlfn.POISSON.DIST(5,K1399,FALSE) * _xlfn.POISSON.DIST(1,L1399,FALSE)</f>
        <v>5.1885933274342967E-2</v>
      </c>
      <c r="AO1399" s="5">
        <f t="shared" ref="AO1399:AO1462" si="1712">_xlfn.POISSON.DIST(5,K1399,FALSE) * _xlfn.POISSON.DIST(2,L1399,FALSE)</f>
        <v>2.9490716963039336E-2</v>
      </c>
      <c r="AP1399" s="5">
        <f t="shared" ref="AP1399:AP1462" si="1713">_xlfn.POISSON.DIST(5,K1399,FALSE) * _xlfn.POISSON.DIST(3,L1399,FALSE)</f>
        <v>1.1174542978031053E-2</v>
      </c>
      <c r="AQ1399" s="5">
        <f t="shared" ref="AQ1399:AQ1462" si="1714">_xlfn.POISSON.DIST(5,K1399,FALSE) * _xlfn.POISSON.DIST(4,L1399,FALSE)</f>
        <v>3.1756707778000893E-3</v>
      </c>
      <c r="AR1399" s="5">
        <f t="shared" ref="AR1399:AR1462" si="1715">_xlfn.POISSON.DIST(0,K1399,FALSE) * _xlfn.POISSON.DIST(5,L1399,FALSE)</f>
        <v>1.270158318071036E-4</v>
      </c>
      <c r="AS1399" s="5">
        <f t="shared" ref="AS1399:AS1462" si="1716">_xlfn.POISSON.DIST(1,K1399,FALSE) * _xlfn.POISSON.DIST(5,L1399,FALSE)</f>
        <v>4.6841281378168529E-4</v>
      </c>
      <c r="AT1399" s="5">
        <f t="shared" ref="AT1399:AT1462" si="1717">_xlfn.POISSON.DIST(2,K1399,FALSE) * _xlfn.POISSON.DIST(5,L1399,FALSE)</f>
        <v>8.6371344813176629E-4</v>
      </c>
      <c r="AU1399" s="5">
        <f t="shared" ref="AU1399:AU1462" si="1718">_xlfn.POISSON.DIST(3,K1399,FALSE) * _xlfn.POISSON.DIST(5,L1399,FALSE)</f>
        <v>1.0617428310167965E-3</v>
      </c>
      <c r="AV1399" s="5">
        <f t="shared" ref="AV1399:AV1462" si="1719">_xlfn.POISSON.DIST(4,K1399,FALSE) * _xlfn.POISSON.DIST(5,L1399,FALSE)</f>
        <v>9.7888180534927557E-4</v>
      </c>
      <c r="AW1399" s="5">
        <f t="shared" ref="AW1399:AW1462" si="1720">_xlfn.POISSON.DIST(6,K1399,FALSE) * _xlfn.POISSON.DIST(6,L1399,FALSE)</f>
        <v>8.407468826412444E-5</v>
      </c>
      <c r="AX1399" s="5">
        <f t="shared" ref="AX1399:AX1462" si="1721">_xlfn.POISSON.DIST(6,K1399,FALSE) * _xlfn.POISSON.DIST(0,L1399,FALSE)</f>
        <v>2.805456885904346E-2</v>
      </c>
      <c r="AY1399" s="5">
        <f t="shared" ref="AY1399:AY1462" si="1722">_xlfn.POISSON.DIST(6,K1399,FALSE) * _xlfn.POISSON.DIST(1,L1399,FALSE)</f>
        <v>3.1891084829007516E-2</v>
      </c>
      <c r="AZ1399" s="5">
        <f t="shared" ref="AZ1399:AZ1462" si="1723">_xlfn.POISSON.DIST(6,K1399,FALSE) * _xlfn.POISSON.DIST(2,L1399,FALSE)</f>
        <v>1.8126125849250187E-2</v>
      </c>
      <c r="BA1399" s="5">
        <f t="shared" ref="BA1399:BA1462" si="1724">_xlfn.POISSON.DIST(6,K1399,FALSE) * _xlfn.POISSON.DIST(3,L1399,FALSE)</f>
        <v>6.8683027469797651E-3</v>
      </c>
      <c r="BB1399" s="5">
        <f t="shared" ref="BB1399:BB1462" si="1725">_xlfn.POISSON.DIST(6,K1399,FALSE) * _xlfn.POISSON.DIST(4,L1399,FALSE)</f>
        <v>1.9518890722912488E-3</v>
      </c>
      <c r="BC1399" s="5">
        <f t="shared" ref="BC1399:BC1462" si="1726">_xlfn.POISSON.DIST(6,K1399,FALSE) * _xlfn.POISSON.DIST(5,L1399,FALSE)</f>
        <v>4.4376272751871026E-4</v>
      </c>
      <c r="BD1399" s="5">
        <f t="shared" ref="BD1399:BD1462" si="1727">_xlfn.POISSON.DIST(0,K1399,FALSE) * _xlfn.POISSON.DIST(6,L1399,FALSE)</f>
        <v>2.4064248305622851E-5</v>
      </c>
      <c r="BE1399" s="5">
        <f t="shared" ref="BE1399:BE1462" si="1728">_xlfn.POISSON.DIST(1,K1399,FALSE) * _xlfn.POISSON.DIST(6,L1399,FALSE)</f>
        <v>8.8744860384778765E-5</v>
      </c>
      <c r="BF1399" s="5">
        <f t="shared" ref="BF1399:BF1462" si="1729">_xlfn.POISSON.DIST(2,K1399,FALSE) * _xlfn.POISSON.DIST(6,L1399,FALSE)</f>
        <v>1.6363798579309156E-4</v>
      </c>
      <c r="BG1399" s="5">
        <f t="shared" ref="BG1399:BG1462" si="1730">_xlfn.POISSON.DIST(3,K1399,FALSE) * _xlfn.POISSON.DIST(6,L1399,FALSE)</f>
        <v>2.0115636577576793E-4</v>
      </c>
      <c r="BH1399" s="5">
        <f t="shared" ref="BH1399:BH1462" si="1731">_xlfn.POISSON.DIST(4,K1399,FALSE) * _xlfn.POISSON.DIST(6,L1399,FALSE)</f>
        <v>1.8545762753068018E-4</v>
      </c>
      <c r="BI1399" s="5">
        <f t="shared" ref="BI1399:BI1462" si="1732">_xlfn.POISSON.DIST(5,K1399,FALSE) * _xlfn.POISSON.DIST(6,L1399,FALSE)</f>
        <v>1.3678724598812294E-4</v>
      </c>
      <c r="BJ1399" s="8">
        <f t="shared" ref="BJ1399:BJ1462" si="1733">SUM(N1399,Q1399,T1399,W1399,X1399,Y1399,AD1399,AE1399,AF1399,AG1399,AM1399,AN1399,AO1399,AP1399,AQ1399,AX1399,AY1399,AZ1399,BA1399,BB1399,BC1399)</f>
        <v>0.74915465980796192</v>
      </c>
      <c r="BK1399" s="8">
        <f t="shared" ref="BK1399:BK1462" si="1734">SUM(M1399,P1399,S1399,V1399,AC1399,AL1399,AY1399)</f>
        <v>0.13032381761007183</v>
      </c>
      <c r="BL1399" s="8">
        <f t="shared" ref="BL1399:BL1462" si="1735">SUM(O1399,R1399,U1399,AA1399,AB1399,AH1399,AI1399,AJ1399,AK1399,AR1399,AS1399,AT1399,AU1399,AV1399,BD1399,BE1399,BF1399,BG1399,BH1399,BI1399)</f>
        <v>6.9454752345829901E-2</v>
      </c>
      <c r="BM1399" s="8">
        <f t="shared" ref="BM1399:BM1462" si="1736">SUM(S1399:BI1399)</f>
        <v>0.77886677206149391</v>
      </c>
      <c r="BN1399" s="8">
        <f t="shared" ref="BN1399:BN1462" si="1737">SUM(M1399:R1399)</f>
        <v>0.14022532511828495</v>
      </c>
    </row>
    <row r="1400" spans="1:66" x14ac:dyDescent="0.25">
      <c r="A1400" t="s">
        <v>13</v>
      </c>
      <c r="B1400" t="s">
        <v>43</v>
      </c>
      <c r="C1400" t="s">
        <v>45</v>
      </c>
      <c r="D1400" t="s">
        <v>536</v>
      </c>
      <c r="E1400">
        <f>VLOOKUP(A1400,home!$A$2:$E$405,3,FALSE)</f>
        <v>1.2857000000000001</v>
      </c>
      <c r="F1400">
        <f>VLOOKUP(B1400,home!$B$2:$E$405,3,FALSE)</f>
        <v>0.25929999999999997</v>
      </c>
      <c r="G1400">
        <f>VLOOKUP(C1400,away!$B$2:$E$405,4,FALSE)</f>
        <v>0.97219999999999995</v>
      </c>
      <c r="H1400">
        <f>VLOOKUP(A1400,away!$A$2:$E$405,3,FALSE)</f>
        <v>1.4921</v>
      </c>
      <c r="I1400">
        <f>VLOOKUP(C1400,away!$B$2:$E$405,3,FALSE)</f>
        <v>0.67020000000000002</v>
      </c>
      <c r="J1400">
        <f>VLOOKUP(B1400,home!$B$2:$E$405,4,FALSE)</f>
        <v>0.89359999999999995</v>
      </c>
      <c r="K1400" s="3">
        <f t="shared" si="1682"/>
        <v>0.32411399012199998</v>
      </c>
      <c r="L1400" s="3">
        <f t="shared" si="1683"/>
        <v>0.89360484331199985</v>
      </c>
      <c r="M1400" s="5">
        <f t="shared" si="1684"/>
        <v>0.29590440484219538</v>
      </c>
      <c r="N1400" s="5">
        <f t="shared" si="1685"/>
        <v>9.5906757348079602E-2</v>
      </c>
      <c r="O1400" s="5">
        <f t="shared" si="1686"/>
        <v>0.26442160932434056</v>
      </c>
      <c r="P1400" s="5">
        <f t="shared" si="1687"/>
        <v>8.5702742872592649E-2</v>
      </c>
      <c r="Q1400" s="5">
        <f t="shared" si="1688"/>
        <v>1.5542360901874259E-2</v>
      </c>
      <c r="R1400" s="5">
        <f t="shared" si="1689"/>
        <v>0.11814421538429208</v>
      </c>
      <c r="S1400" s="5">
        <f t="shared" si="1690"/>
        <v>6.2055177412809791E-3</v>
      </c>
      <c r="T1400" s="5">
        <f t="shared" si="1691"/>
        <v>1.38887289784179E-2</v>
      </c>
      <c r="U1400" s="5">
        <f t="shared" si="1692"/>
        <v>3.8292193058035884E-2</v>
      </c>
      <c r="V1400" s="5">
        <f t="shared" si="1693"/>
        <v>1.9970033965527881E-4</v>
      </c>
      <c r="W1400" s="5">
        <f t="shared" si="1694"/>
        <v>1.6791655359408781E-3</v>
      </c>
      <c r="X1400" s="5">
        <f t="shared" si="1695"/>
        <v>1.5005104556393585E-3</v>
      </c>
      <c r="Y1400" s="5">
        <f t="shared" si="1696"/>
        <v>6.7043170529981321E-4</v>
      </c>
      <c r="Z1400" s="5">
        <f t="shared" si="1697"/>
        <v>3.5191414358899831E-2</v>
      </c>
      <c r="AA1400" s="5">
        <f t="shared" si="1698"/>
        <v>1.1406029725899668E-2</v>
      </c>
      <c r="AB1400" s="5">
        <f t="shared" si="1699"/>
        <v>1.8484269029557414E-3</v>
      </c>
      <c r="AC1400" s="5">
        <f t="shared" si="1700"/>
        <v>3.6149484810333141E-6</v>
      </c>
      <c r="AD1400" s="5">
        <f t="shared" si="1701"/>
        <v>1.3606026048228613E-4</v>
      </c>
      <c r="AE1400" s="5">
        <f t="shared" si="1702"/>
        <v>1.2158410774926317E-4</v>
      </c>
      <c r="AF1400" s="5">
        <f t="shared" si="1703"/>
        <v>5.432407377725481E-5</v>
      </c>
      <c r="AG1400" s="5">
        <f t="shared" si="1704"/>
        <v>1.6181418478597769E-5</v>
      </c>
      <c r="AH1400" s="5">
        <f t="shared" si="1705"/>
        <v>7.8618045785280866E-3</v>
      </c>
      <c r="AI1400" s="5">
        <f t="shared" si="1706"/>
        <v>2.548120851506146E-3</v>
      </c>
      <c r="AJ1400" s="5">
        <f t="shared" si="1707"/>
        <v>4.1294080824736263E-4</v>
      </c>
      <c r="AK1400" s="5">
        <f t="shared" si="1708"/>
        <v>4.461329768175214E-5</v>
      </c>
      <c r="AL1400" s="5">
        <f t="shared" si="1709"/>
        <v>4.1879876757209976E-8</v>
      </c>
      <c r="AM1400" s="5">
        <f t="shared" si="1710"/>
        <v>8.8198067843904897E-6</v>
      </c>
      <c r="AN1400" s="5">
        <f t="shared" si="1711"/>
        <v>7.8814220596073761E-6</v>
      </c>
      <c r="AO1400" s="5">
        <f t="shared" si="1712"/>
        <v>3.5214384623255942E-6</v>
      </c>
      <c r="AP1400" s="5">
        <f t="shared" si="1713"/>
        <v>1.0489248217864374E-6</v>
      </c>
      <c r="AQ1400" s="5">
        <f t="shared" si="1714"/>
        <v>2.3433107525463419E-7</v>
      </c>
      <c r="AR1400" s="5">
        <f t="shared" si="1715"/>
        <v>1.405069329709031E-3</v>
      </c>
      <c r="AS1400" s="5">
        <f t="shared" si="1716"/>
        <v>4.5540262685003801E-4</v>
      </c>
      <c r="AT1400" s="5">
        <f t="shared" si="1717"/>
        <v>7.3801181250203032E-5</v>
      </c>
      <c r="AU1400" s="5">
        <f t="shared" si="1718"/>
        <v>7.9733317769067475E-6</v>
      </c>
      <c r="AV1400" s="5">
        <f t="shared" si="1719"/>
        <v>6.4606709419494549E-7</v>
      </c>
      <c r="AW1400" s="5">
        <f t="shared" si="1720"/>
        <v>3.3693504562479964E-10</v>
      </c>
      <c r="AX1400" s="5">
        <f t="shared" si="1721"/>
        <v>4.7643712816564784E-7</v>
      </c>
      <c r="AY1400" s="5">
        <f t="shared" si="1722"/>
        <v>4.2574652526248286E-7</v>
      </c>
      <c r="AZ1400" s="5">
        <f t="shared" si="1723"/>
        <v>1.9022457849890468E-7</v>
      </c>
      <c r="BA1400" s="5">
        <f t="shared" si="1724"/>
        <v>5.6661868221201647E-8</v>
      </c>
      <c r="BB1400" s="5">
        <f t="shared" si="1725"/>
        <v>1.2658329968393019E-8</v>
      </c>
      <c r="BC1400" s="5">
        <f t="shared" si="1726"/>
        <v>2.2623089935994881E-9</v>
      </c>
      <c r="BD1400" s="5">
        <f t="shared" si="1727"/>
        <v>2.0926279303618917E-4</v>
      </c>
      <c r="BE1400" s="5">
        <f t="shared" si="1728"/>
        <v>6.7824998835033543E-5</v>
      </c>
      <c r="BF1400" s="5">
        <f t="shared" si="1729"/>
        <v>1.0991515501221361E-5</v>
      </c>
      <c r="BG1400" s="5">
        <f t="shared" si="1730"/>
        <v>1.187501315529557E-6</v>
      </c>
      <c r="BH1400" s="5">
        <f t="shared" si="1731"/>
        <v>9.6221447412852189E-8</v>
      </c>
      <c r="BI1400" s="5">
        <f t="shared" si="1732"/>
        <v>6.2373434512587457E-9</v>
      </c>
      <c r="BJ1400" s="8">
        <f t="shared" si="1733"/>
        <v>0.12953877469968172</v>
      </c>
      <c r="BK1400" s="8">
        <f t="shared" si="1734"/>
        <v>0.38801644837060734</v>
      </c>
      <c r="BL1400" s="8">
        <f t="shared" si="1735"/>
        <v>0.44721221573564651</v>
      </c>
      <c r="BM1400" s="8">
        <f t="shared" si="1736"/>
        <v>0.12433633708187064</v>
      </c>
      <c r="BN1400" s="8">
        <f t="shared" si="1737"/>
        <v>0.87562209067337449</v>
      </c>
    </row>
    <row r="1401" spans="1:66" x14ac:dyDescent="0.25">
      <c r="A1401" t="s">
        <v>16</v>
      </c>
      <c r="B1401" t="s">
        <v>464</v>
      </c>
      <c r="C1401" t="s">
        <v>224</v>
      </c>
      <c r="D1401" t="s">
        <v>536</v>
      </c>
      <c r="E1401">
        <f>VLOOKUP(A1401,home!$A$2:$E$405,3,FALSE)</f>
        <v>1.7778</v>
      </c>
      <c r="F1401">
        <f>VLOOKUP(B1401,home!$B$2:$E$405,3,FALSE)</f>
        <v>0.9</v>
      </c>
      <c r="G1401">
        <f>VLOOKUP(C1401,away!$B$2:$E$405,4,FALSE)</f>
        <v>1.0125</v>
      </c>
      <c r="H1401">
        <f>VLOOKUP(A1401,away!$A$2:$E$405,3,FALSE)</f>
        <v>1.2716000000000001</v>
      </c>
      <c r="I1401">
        <f>VLOOKUP(C1401,away!$B$2:$E$405,3,FALSE)</f>
        <v>1.2583</v>
      </c>
      <c r="J1401">
        <f>VLOOKUP(B1401,home!$B$2:$E$405,4,FALSE)</f>
        <v>1.2583</v>
      </c>
      <c r="K1401" s="3">
        <f t="shared" si="1682"/>
        <v>1.6200202499999998</v>
      </c>
      <c r="L1401" s="3">
        <f t="shared" si="1683"/>
        <v>2.013348300524</v>
      </c>
      <c r="M1401" s="5">
        <f t="shared" si="1684"/>
        <v>2.642701357455891E-2</v>
      </c>
      <c r="N1401" s="5">
        <f t="shared" si="1685"/>
        <v>4.2812297137810311E-2</v>
      </c>
      <c r="O1401" s="5">
        <f t="shared" si="1686"/>
        <v>5.3206782868262852E-2</v>
      </c>
      <c r="P1401" s="5">
        <f t="shared" si="1687"/>
        <v>8.6196065683938894E-2</v>
      </c>
      <c r="Q1401" s="5">
        <f t="shared" si="1688"/>
        <v>3.4678394156134877E-2</v>
      </c>
      <c r="R1401" s="5">
        <f t="shared" si="1689"/>
        <v>5.3561892932083265E-2</v>
      </c>
      <c r="S1401" s="5">
        <f t="shared" si="1690"/>
        <v>7.0285673014359146E-2</v>
      </c>
      <c r="T1401" s="5">
        <f t="shared" si="1691"/>
        <v>6.9819685939155551E-2</v>
      </c>
      <c r="U1401" s="5">
        <f t="shared" si="1692"/>
        <v>8.6771351178306741E-2</v>
      </c>
      <c r="V1401" s="5">
        <f t="shared" si="1693"/>
        <v>2.547203565310192E-2</v>
      </c>
      <c r="W1401" s="5">
        <f t="shared" si="1694"/>
        <v>1.8726566923473392E-2</v>
      </c>
      <c r="X1401" s="5">
        <f t="shared" si="1695"/>
        <v>3.7703101690024096E-2</v>
      </c>
      <c r="Y1401" s="5">
        <f t="shared" si="1696"/>
        <v>3.7954737856046791E-2</v>
      </c>
      <c r="Z1401" s="5">
        <f t="shared" si="1697"/>
        <v>3.5946248702552766E-2</v>
      </c>
      <c r="AA1401" s="5">
        <f t="shared" si="1698"/>
        <v>5.8233650809671703E-2</v>
      </c>
      <c r="AB1401" s="5">
        <f t="shared" si="1699"/>
        <v>4.7169846771548528E-2</v>
      </c>
      <c r="AC1401" s="5">
        <f t="shared" si="1700"/>
        <v>5.1925779753356355E-3</v>
      </c>
      <c r="AD1401" s="5">
        <f t="shared" si="1701"/>
        <v>7.5843544072517763E-3</v>
      </c>
      <c r="AE1401" s="5">
        <f t="shared" si="1702"/>
        <v>1.526994705641207E-2</v>
      </c>
      <c r="AF1401" s="5">
        <f t="shared" si="1703"/>
        <v>1.5371860977559354E-2</v>
      </c>
      <c r="AG1401" s="5">
        <f t="shared" si="1704"/>
        <v>1.0316303391686776E-2</v>
      </c>
      <c r="AH1401" s="5">
        <f t="shared" si="1705"/>
        <v>1.8093079683874413E-2</v>
      </c>
      <c r="AI1401" s="5">
        <f t="shared" si="1706"/>
        <v>2.9311155472740141E-2</v>
      </c>
      <c r="AJ1401" s="5">
        <f t="shared" si="1707"/>
        <v>2.3742332708368678E-2</v>
      </c>
      <c r="AK1401" s="5">
        <f t="shared" si="1708"/>
        <v>1.282101992326487E-2</v>
      </c>
      <c r="AL1401" s="5">
        <f t="shared" si="1709"/>
        <v>6.774579972394398E-4</v>
      </c>
      <c r="AM1401" s="5">
        <f t="shared" si="1710"/>
        <v>2.4573615445849213E-3</v>
      </c>
      <c r="AN1401" s="5">
        <f t="shared" si="1711"/>
        <v>4.947524689563082E-3</v>
      </c>
      <c r="AO1401" s="5">
        <f t="shared" si="1712"/>
        <v>4.9805452127661826E-3</v>
      </c>
      <c r="AP1401" s="5">
        <f t="shared" si="1713"/>
        <v>3.3425240799352463E-3</v>
      </c>
      <c r="AQ1401" s="5">
        <f t="shared" si="1714"/>
        <v>1.6824162939495435E-3</v>
      </c>
      <c r="AR1401" s="5">
        <f t="shared" si="1715"/>
        <v>7.2855342465547694E-3</v>
      </c>
      <c r="AS1401" s="5">
        <f t="shared" si="1716"/>
        <v>1.1802713011487217E-2</v>
      </c>
      <c r="AT1401" s="5">
        <f t="shared" si="1717"/>
        <v>9.5603170417738886E-3</v>
      </c>
      <c r="AU1401" s="5">
        <f t="shared" si="1718"/>
        <v>5.1626357346979323E-3</v>
      </c>
      <c r="AV1401" s="5">
        <f t="shared" si="1719"/>
        <v>2.0908936083960704E-3</v>
      </c>
      <c r="AW1401" s="5">
        <f t="shared" si="1720"/>
        <v>6.137891806071429E-5</v>
      </c>
      <c r="AX1401" s="5">
        <f t="shared" si="1721"/>
        <v>6.6349591063314219E-4</v>
      </c>
      <c r="AY1401" s="5">
        <f t="shared" si="1722"/>
        <v>1.3358483640778605E-3</v>
      </c>
      <c r="AZ1401" s="5">
        <f t="shared" si="1723"/>
        <v>1.3447640167869633E-3</v>
      </c>
      <c r="BA1401" s="5">
        <f t="shared" si="1724"/>
        <v>9.0249278260128702E-4</v>
      </c>
      <c r="BB1401" s="5">
        <f t="shared" si="1725"/>
        <v>4.5425807752136918E-4</v>
      </c>
      <c r="BC1401" s="5">
        <f t="shared" si="1726"/>
        <v>1.8291594567538955E-4</v>
      </c>
      <c r="BD1401" s="5">
        <f t="shared" si="1727"/>
        <v>2.4447196656184069E-3</v>
      </c>
      <c r="BE1401" s="5">
        <f t="shared" si="1728"/>
        <v>3.9604953638750469E-3</v>
      </c>
      <c r="BF1401" s="5">
        <f t="shared" si="1729"/>
        <v>3.2080413447543475E-3</v>
      </c>
      <c r="BG1401" s="5">
        <f t="shared" si="1730"/>
        <v>1.732363980446425E-3</v>
      </c>
      <c r="BH1401" s="5">
        <f t="shared" si="1731"/>
        <v>7.0161618217345347E-4</v>
      </c>
      <c r="BI1401" s="5">
        <f t="shared" si="1732"/>
        <v>2.2732648456973639E-4</v>
      </c>
      <c r="BJ1401" s="8">
        <f t="shared" si="1733"/>
        <v>0.31253139645364997</v>
      </c>
      <c r="BK1401" s="8">
        <f t="shared" si="1734"/>
        <v>0.2155866722626118</v>
      </c>
      <c r="BL1401" s="8">
        <f t="shared" si="1735"/>
        <v>0.43108776901246848</v>
      </c>
      <c r="BM1401" s="8">
        <f t="shared" si="1736"/>
        <v>0.6969951706324764</v>
      </c>
      <c r="BN1401" s="8">
        <f t="shared" si="1737"/>
        <v>0.2968824463527891</v>
      </c>
    </row>
    <row r="1402" spans="1:66" x14ac:dyDescent="0.25">
      <c r="A1402" t="s">
        <v>16</v>
      </c>
      <c r="B1402" t="s">
        <v>226</v>
      </c>
      <c r="C1402" t="s">
        <v>57</v>
      </c>
      <c r="D1402" t="s">
        <v>536</v>
      </c>
      <c r="E1402">
        <f>VLOOKUP(A1402,home!$A$2:$E$405,3,FALSE)</f>
        <v>1.7778</v>
      </c>
      <c r="F1402">
        <f>VLOOKUP(B1402,home!$B$2:$E$405,3,FALSE)</f>
        <v>0.67500000000000004</v>
      </c>
      <c r="G1402">
        <f>VLOOKUP(C1402,away!$B$2:$E$405,4,FALSE)</f>
        <v>0.9</v>
      </c>
      <c r="H1402">
        <f>VLOOKUP(A1402,away!$A$2:$E$405,3,FALSE)</f>
        <v>1.2716000000000001</v>
      </c>
      <c r="I1402">
        <f>VLOOKUP(C1402,away!$B$2:$E$405,3,FALSE)</f>
        <v>1.7301</v>
      </c>
      <c r="J1402">
        <f>VLOOKUP(B1402,home!$B$2:$E$405,4,FALSE)</f>
        <v>0.94369999999999998</v>
      </c>
      <c r="K1402" s="3">
        <f t="shared" si="1682"/>
        <v>1.0800135000000002</v>
      </c>
      <c r="L1402" s="3">
        <f t="shared" si="1683"/>
        <v>2.0761354324920003</v>
      </c>
      <c r="M1402" s="5">
        <f t="shared" si="1684"/>
        <v>4.2589440479893402E-2</v>
      </c>
      <c r="N1402" s="5">
        <f t="shared" si="1685"/>
        <v>4.5997170675731364E-2</v>
      </c>
      <c r="O1402" s="5">
        <f t="shared" si="1686"/>
        <v>8.8421446430315798E-2</v>
      </c>
      <c r="P1402" s="5">
        <f t="shared" si="1687"/>
        <v>9.5496355834267882E-2</v>
      </c>
      <c r="Q1402" s="5">
        <f t="shared" si="1688"/>
        <v>2.4838782645796996E-2</v>
      </c>
      <c r="R1402" s="5">
        <f t="shared" si="1689"/>
        <v>9.178744896308598E-2</v>
      </c>
      <c r="S1402" s="5">
        <f t="shared" si="1690"/>
        <v>5.3531778504641768E-2</v>
      </c>
      <c r="T1402" s="5">
        <f t="shared" si="1691"/>
        <v>5.1568676750906532E-2</v>
      </c>
      <c r="U1402" s="5">
        <f t="shared" si="1692"/>
        <v>9.9131684010693874E-2</v>
      </c>
      <c r="V1402" s="5">
        <f t="shared" si="1693"/>
        <v>1.3336873362969225E-2</v>
      </c>
      <c r="W1402" s="5">
        <f t="shared" si="1694"/>
        <v>8.9420735270088272E-3</v>
      </c>
      <c r="X1402" s="5">
        <f t="shared" si="1695"/>
        <v>1.8564955689371734E-2</v>
      </c>
      <c r="Y1402" s="5">
        <f t="shared" si="1696"/>
        <v>1.927168115467431E-2</v>
      </c>
      <c r="Z1402" s="5">
        <f t="shared" si="1697"/>
        <v>6.3521058350104631E-2</v>
      </c>
      <c r="AA1402" s="5">
        <f t="shared" si="1698"/>
        <v>6.8603600552400737E-2</v>
      </c>
      <c r="AB1402" s="5">
        <f t="shared" si="1699"/>
        <v>3.7046407372600121E-2</v>
      </c>
      <c r="AC1402" s="5">
        <f t="shared" si="1700"/>
        <v>1.8690413486823674E-3</v>
      </c>
      <c r="AD1402" s="5">
        <f t="shared" si="1701"/>
        <v>2.4143900317905374E-3</v>
      </c>
      <c r="AE1402" s="5">
        <f t="shared" si="1702"/>
        <v>5.0126006928558212E-3</v>
      </c>
      <c r="AF1402" s="5">
        <f t="shared" si="1703"/>
        <v>5.2034189536859614E-3</v>
      </c>
      <c r="AG1402" s="5">
        <f t="shared" si="1704"/>
        <v>3.6010008199492912E-3</v>
      </c>
      <c r="AH1402" s="5">
        <f t="shared" si="1705"/>
        <v>3.2969579987511016E-2</v>
      </c>
      <c r="AI1402" s="5">
        <f t="shared" si="1706"/>
        <v>3.5607591475841735E-2</v>
      </c>
      <c r="AJ1402" s="5">
        <f t="shared" si="1707"/>
        <v>1.9228339748196998E-2</v>
      </c>
      <c r="AK1402" s="5">
        <f t="shared" si="1708"/>
        <v>6.9222888368797881E-3</v>
      </c>
      <c r="AL1402" s="5">
        <f t="shared" si="1709"/>
        <v>1.6763463965862186E-4</v>
      </c>
      <c r="AM1402" s="5">
        <f t="shared" si="1710"/>
        <v>5.2151476571984207E-4</v>
      </c>
      <c r="AN1402" s="5">
        <f t="shared" si="1711"/>
        <v>1.0827352836787283E-3</v>
      </c>
      <c r="AO1402" s="5">
        <f t="shared" si="1712"/>
        <v>1.123952543227343E-3</v>
      </c>
      <c r="AP1402" s="5">
        <f t="shared" si="1713"/>
        <v>7.7782589981126098E-4</v>
      </c>
      <c r="AQ1402" s="5">
        <f t="shared" si="1714"/>
        <v>4.0371797772703291E-4</v>
      </c>
      <c r="AR1402" s="5">
        <f t="shared" si="1715"/>
        <v>1.3689862641290157E-2</v>
      </c>
      <c r="AS1402" s="5">
        <f t="shared" si="1716"/>
        <v>1.4785236465739031E-2</v>
      </c>
      <c r="AT1402" s="5">
        <f t="shared" si="1717"/>
        <v>7.9841274918452197E-3</v>
      </c>
      <c r="AU1402" s="5">
        <f t="shared" si="1718"/>
        <v>2.8743218256379929E-3</v>
      </c>
      <c r="AV1402" s="5">
        <f t="shared" si="1719"/>
        <v>7.7607659375841971E-4</v>
      </c>
      <c r="AW1402" s="5">
        <f t="shared" si="1720"/>
        <v>1.044109696532947E-5</v>
      </c>
      <c r="AX1402" s="5">
        <f t="shared" si="1721"/>
        <v>9.3873831237794431E-5</v>
      </c>
      <c r="AY1402" s="5">
        <f t="shared" si="1722"/>
        <v>1.9489478721655936E-4</v>
      </c>
      <c r="AZ1402" s="5">
        <f t="shared" si="1723"/>
        <v>2.0231398667414397E-4</v>
      </c>
      <c r="BA1402" s="5">
        <f t="shared" si="1724"/>
        <v>1.4001041207430153E-4</v>
      </c>
      <c r="BB1402" s="5">
        <f t="shared" si="1725"/>
        <v>7.2670144356315808E-5</v>
      </c>
      <c r="BC1402" s="5">
        <f t="shared" si="1726"/>
        <v>3.0174612316491164E-5</v>
      </c>
      <c r="BD1402" s="5">
        <f t="shared" si="1727"/>
        <v>4.7370014825885032E-3</v>
      </c>
      <c r="BE1402" s="5">
        <f t="shared" si="1728"/>
        <v>5.1160255507155996E-3</v>
      </c>
      <c r="BF1402" s="5">
        <f t="shared" si="1729"/>
        <v>2.7626883305588907E-3</v>
      </c>
      <c r="BG1402" s="5">
        <f t="shared" si="1730"/>
        <v>9.9458023109868848E-4</v>
      </c>
      <c r="BH1402" s="5">
        <f t="shared" si="1731"/>
        <v>2.6854001910492587E-4</v>
      </c>
      <c r="BI1402" s="5">
        <f t="shared" si="1732"/>
        <v>5.8005369184715592E-5</v>
      </c>
      <c r="BJ1402" s="8">
        <f t="shared" si="1733"/>
        <v>0.19005843518581123</v>
      </c>
      <c r="BK1402" s="8">
        <f t="shared" si="1734"/>
        <v>0.20718601895732988</v>
      </c>
      <c r="BL1402" s="8">
        <f t="shared" si="1735"/>
        <v>0.53376485337904822</v>
      </c>
      <c r="BM1402" s="8">
        <f t="shared" si="1736"/>
        <v>0.60521526715295126</v>
      </c>
      <c r="BN1402" s="8">
        <f t="shared" si="1737"/>
        <v>0.38913064502909145</v>
      </c>
    </row>
    <row r="1403" spans="1:66" x14ac:dyDescent="0.25">
      <c r="A1403" t="s">
        <v>59</v>
      </c>
      <c r="B1403" t="s">
        <v>294</v>
      </c>
      <c r="C1403" t="s">
        <v>69</v>
      </c>
      <c r="D1403" t="s">
        <v>536</v>
      </c>
      <c r="E1403">
        <f>VLOOKUP(A1403,home!$A$2:$E$405,3,FALSE)</f>
        <v>1.806</v>
      </c>
      <c r="F1403">
        <f>VLOOKUP(B1403,home!$B$2:$E$405,3,FALSE)</f>
        <v>0.55369999999999997</v>
      </c>
      <c r="G1403">
        <f>VLOOKUP(C1403,away!$B$2:$E$405,4,FALSE)</f>
        <v>0.96899999999999997</v>
      </c>
      <c r="H1403">
        <f>VLOOKUP(A1403,away!$A$2:$E$405,3,FALSE)</f>
        <v>1.1493</v>
      </c>
      <c r="I1403">
        <f>VLOOKUP(C1403,away!$B$2:$E$405,3,FALSE)</f>
        <v>0.65259999999999996</v>
      </c>
      <c r="J1403">
        <f>VLOOKUP(B1403,home!$B$2:$E$405,4,FALSE)</f>
        <v>0.65259999999999996</v>
      </c>
      <c r="K1403" s="3">
        <f t="shared" si="1682"/>
        <v>0.96898275179999993</v>
      </c>
      <c r="L1403" s="3">
        <f t="shared" si="1683"/>
        <v>0.48947165326799996</v>
      </c>
      <c r="M1403" s="5">
        <f t="shared" si="1684"/>
        <v>0.2325954954723766</v>
      </c>
      <c r="N1403" s="5">
        <f t="shared" si="1685"/>
        <v>0.22538102325910786</v>
      </c>
      <c r="O1403" s="5">
        <f t="shared" si="1686"/>
        <v>0.11384890171155378</v>
      </c>
      <c r="P1403" s="5">
        <f t="shared" si="1687"/>
        <v>0.1103176220698691</v>
      </c>
      <c r="Q1403" s="5">
        <f t="shared" si="1688"/>
        <v>0.10919516206055506</v>
      </c>
      <c r="R1403" s="5">
        <f t="shared" si="1689"/>
        <v>2.786290507175012E-2</v>
      </c>
      <c r="S1403" s="5">
        <f t="shared" si="1690"/>
        <v>1.3080624921856869E-2</v>
      </c>
      <c r="T1403" s="5">
        <f t="shared" si="1691"/>
        <v>5.3447936502647071E-2</v>
      </c>
      <c r="U1403" s="5">
        <f t="shared" si="1692"/>
        <v>2.6998674429566605E-2</v>
      </c>
      <c r="V1403" s="5">
        <f t="shared" si="1693"/>
        <v>6.8933380274936642E-4</v>
      </c>
      <c r="W1403" s="5">
        <f t="shared" si="1694"/>
        <v>3.5269409538894535E-2</v>
      </c>
      <c r="X1403" s="5">
        <f t="shared" si="1695"/>
        <v>1.7263376196788881E-2</v>
      </c>
      <c r="Y1403" s="5">
        <f t="shared" si="1696"/>
        <v>4.2249666440148442E-3</v>
      </c>
      <c r="Z1403" s="5">
        <f t="shared" si="1697"/>
        <v>4.5460340701062914E-3</v>
      </c>
      <c r="AA1403" s="5">
        <f t="shared" si="1698"/>
        <v>4.4050286030281475E-3</v>
      </c>
      <c r="AB1403" s="5">
        <f t="shared" si="1699"/>
        <v>2.1341983687599617E-3</v>
      </c>
      <c r="AC1403" s="5">
        <f t="shared" si="1700"/>
        <v>2.0433990396409458E-5</v>
      </c>
      <c r="AD1403" s="5">
        <f t="shared" si="1701"/>
        <v>8.5438623773397959E-3</v>
      </c>
      <c r="AE1403" s="5">
        <f t="shared" si="1702"/>
        <v>4.1819784431307754E-3</v>
      </c>
      <c r="AF1403" s="5">
        <f t="shared" si="1703"/>
        <v>1.0234799512451782E-3</v>
      </c>
      <c r="AG1403" s="5">
        <f t="shared" si="1704"/>
        <v>1.669881412742098E-4</v>
      </c>
      <c r="AH1403" s="5">
        <f t="shared" si="1705"/>
        <v>5.5628870302689532E-4</v>
      </c>
      <c r="AI1403" s="5">
        <f t="shared" si="1706"/>
        <v>5.3903415825425397E-4</v>
      </c>
      <c r="AJ1403" s="5">
        <f t="shared" si="1707"/>
        <v>2.6115740098970182E-4</v>
      </c>
      <c r="AK1403" s="5">
        <f t="shared" si="1708"/>
        <v>8.4352339021312456E-5</v>
      </c>
      <c r="AL1403" s="5">
        <f t="shared" si="1709"/>
        <v>3.8766515668798079E-7</v>
      </c>
      <c r="AM1403" s="5">
        <f t="shared" si="1710"/>
        <v>1.6557710554790418E-3</v>
      </c>
      <c r="AN1403" s="5">
        <f t="shared" si="1711"/>
        <v>8.1045299595862788E-4</v>
      </c>
      <c r="AO1403" s="5">
        <f t="shared" si="1712"/>
        <v>1.9834688391393658E-4</v>
      </c>
      <c r="AP1403" s="5">
        <f t="shared" si="1713"/>
        <v>3.2361725729970209E-5</v>
      </c>
      <c r="AQ1403" s="5">
        <f t="shared" si="1714"/>
        <v>3.9600368489135225E-6</v>
      </c>
      <c r="AR1403" s="5">
        <f t="shared" si="1715"/>
        <v>5.4457510232977211E-5</v>
      </c>
      <c r="AS1403" s="5">
        <f t="shared" si="1716"/>
        <v>5.276838812172691E-5</v>
      </c>
      <c r="AT1403" s="5">
        <f t="shared" si="1717"/>
        <v>2.5565828965120682E-5</v>
      </c>
      <c r="AU1403" s="5">
        <f t="shared" si="1718"/>
        <v>8.2576157675569297E-6</v>
      </c>
      <c r="AV1403" s="5">
        <f t="shared" si="1719"/>
        <v>2.0003718124385951E-6</v>
      </c>
      <c r="AW1403" s="5">
        <f t="shared" si="1720"/>
        <v>5.1073763342649864E-9</v>
      </c>
      <c r="AX1403" s="5">
        <f t="shared" si="1721"/>
        <v>2.6740226561481191E-4</v>
      </c>
      <c r="AY1403" s="5">
        <f t="shared" si="1722"/>
        <v>1.3088582903809085E-4</v>
      </c>
      <c r="AZ1403" s="5">
        <f t="shared" si="1723"/>
        <v>3.2032451564313558E-5</v>
      </c>
      <c r="BA1403" s="5">
        <f t="shared" si="1724"/>
        <v>5.2263256751372298E-6</v>
      </c>
      <c r="BB1403" s="5">
        <f t="shared" si="1725"/>
        <v>6.3953456718160408E-7</v>
      </c>
      <c r="BC1403" s="5">
        <f t="shared" si="1726"/>
        <v>6.2606808384082925E-8</v>
      </c>
      <c r="BD1403" s="5">
        <f t="shared" si="1727"/>
        <v>4.4425679277657252E-6</v>
      </c>
      <c r="BE1403" s="5">
        <f t="shared" si="1728"/>
        <v>4.3047716957048553E-6</v>
      </c>
      <c r="BF1403" s="5">
        <f t="shared" si="1729"/>
        <v>2.0856247617874212E-6</v>
      </c>
      <c r="BG1403" s="5">
        <f t="shared" si="1730"/>
        <v>6.7364480696633172E-7</v>
      </c>
      <c r="BH1403" s="5">
        <f t="shared" si="1731"/>
        <v>1.6318754969750392E-7</v>
      </c>
      <c r="BI1403" s="5">
        <f t="shared" si="1732"/>
        <v>3.1625184193077328E-8</v>
      </c>
      <c r="BJ1403" s="8">
        <f t="shared" si="1733"/>
        <v>0.4618353248261966</v>
      </c>
      <c r="BK1403" s="8">
        <f t="shared" si="1734"/>
        <v>0.35683478375144312</v>
      </c>
      <c r="BL1403" s="8">
        <f t="shared" si="1735"/>
        <v>0.17684529192277676</v>
      </c>
      <c r="BM1403" s="8">
        <f t="shared" si="1736"/>
        <v>0.18072944420364853</v>
      </c>
      <c r="BN1403" s="8">
        <f t="shared" si="1737"/>
        <v>0.81920110964521253</v>
      </c>
    </row>
    <row r="1404" spans="1:66" x14ac:dyDescent="0.25">
      <c r="A1404" t="s">
        <v>59</v>
      </c>
      <c r="B1404" t="s">
        <v>83</v>
      </c>
      <c r="C1404" t="s">
        <v>66</v>
      </c>
      <c r="D1404" t="s">
        <v>536</v>
      </c>
      <c r="E1404">
        <f>VLOOKUP(A1404,home!$A$2:$E$405,3,FALSE)</f>
        <v>1.806</v>
      </c>
      <c r="F1404">
        <f>VLOOKUP(B1404,home!$B$2:$E$405,3,FALSE)</f>
        <v>0.69210000000000005</v>
      </c>
      <c r="G1404">
        <f>VLOOKUP(C1404,away!$B$2:$E$405,4,FALSE)</f>
        <v>0.8306</v>
      </c>
      <c r="H1404">
        <f>VLOOKUP(A1404,away!$A$2:$E$405,3,FALSE)</f>
        <v>1.1493</v>
      </c>
      <c r="I1404">
        <f>VLOOKUP(C1404,away!$B$2:$E$405,3,FALSE)</f>
        <v>1.0875999999999999</v>
      </c>
      <c r="J1404">
        <f>VLOOKUP(B1404,home!$B$2:$E$405,4,FALSE)</f>
        <v>1.7402</v>
      </c>
      <c r="K1404" s="3">
        <f t="shared" si="1682"/>
        <v>1.0381940175600002</v>
      </c>
      <c r="L1404" s="3">
        <f t="shared" si="1683"/>
        <v>2.1752128989359996</v>
      </c>
      <c r="M1404" s="5">
        <f t="shared" si="1684"/>
        <v>4.0219355606018622E-2</v>
      </c>
      <c r="N1404" s="5">
        <f t="shared" si="1685"/>
        <v>4.1755494380286785E-2</v>
      </c>
      <c r="O1404" s="5">
        <f t="shared" si="1686"/>
        <v>8.7485661101105602E-2</v>
      </c>
      <c r="P1404" s="5">
        <f t="shared" si="1687"/>
        <v>9.0827089977449454E-2</v>
      </c>
      <c r="Q1404" s="5">
        <f t="shared" si="1688"/>
        <v>2.1675152232936975E-2</v>
      </c>
      <c r="R1404" s="5">
        <f t="shared" si="1689"/>
        <v>9.5149969249534186E-2</v>
      </c>
      <c r="S1404" s="5">
        <f t="shared" si="1690"/>
        <v>5.12785457988367E-2</v>
      </c>
      <c r="T1404" s="5">
        <f t="shared" si="1691"/>
        <v>4.7148070723485938E-2</v>
      </c>
      <c r="U1404" s="5">
        <f t="shared" si="1692"/>
        <v>9.8784128845884375E-2</v>
      </c>
      <c r="V1404" s="5">
        <f t="shared" si="1693"/>
        <v>1.2866886886800167E-2</v>
      </c>
      <c r="W1404" s="5">
        <f t="shared" si="1694"/>
        <v>7.5010044593124825E-3</v>
      </c>
      <c r="X1404" s="5">
        <f t="shared" si="1695"/>
        <v>1.6316281654872963E-2</v>
      </c>
      <c r="Y1404" s="5">
        <f t="shared" si="1696"/>
        <v>1.7745693159176248E-2</v>
      </c>
      <c r="Z1404" s="5">
        <f t="shared" si="1697"/>
        <v>6.899048014831681E-2</v>
      </c>
      <c r="AA1404" s="5">
        <f t="shared" si="1698"/>
        <v>7.1625503758574474E-2</v>
      </c>
      <c r="AB1404" s="5">
        <f t="shared" si="1699"/>
        <v>3.7180584753436663E-2</v>
      </c>
      <c r="AC1404" s="5">
        <f t="shared" si="1700"/>
        <v>1.8160750517192813E-3</v>
      </c>
      <c r="AD1404" s="5">
        <f t="shared" si="1701"/>
        <v>1.9468744888372753E-3</v>
      </c>
      <c r="AE1404" s="5">
        <f t="shared" si="1702"/>
        <v>4.2348665007282717E-3</v>
      </c>
      <c r="AF1404" s="5">
        <f t="shared" si="1703"/>
        <v>4.6058681188280489E-3</v>
      </c>
      <c r="AG1404" s="5">
        <f t="shared" si="1704"/>
        <v>3.339581247624286E-3</v>
      </c>
      <c r="AH1404" s="5">
        <f t="shared" si="1705"/>
        <v>3.7517245580601689E-2</v>
      </c>
      <c r="AI1404" s="5">
        <f t="shared" si="1706"/>
        <v>3.8950179917110028E-2</v>
      </c>
      <c r="AJ1404" s="5">
        <f t="shared" si="1707"/>
        <v>2.0218921886414647E-2</v>
      </c>
      <c r="AK1404" s="5">
        <f t="shared" si="1708"/>
        <v>6.9970545813295478E-3</v>
      </c>
      <c r="AL1404" s="5">
        <f t="shared" si="1709"/>
        <v>1.6404918442166662E-4</v>
      </c>
      <c r="AM1404" s="5">
        <f t="shared" si="1710"/>
        <v>4.0424668945020871E-4</v>
      </c>
      <c r="AN1404" s="5">
        <f t="shared" si="1711"/>
        <v>8.7932261324426926E-4</v>
      </c>
      <c r="AO1404" s="5">
        <f t="shared" si="1712"/>
        <v>9.5635694532752308E-4</v>
      </c>
      <c r="AP1404" s="5">
        <f t="shared" si="1713"/>
        <v>6.9342665448781943E-4</v>
      </c>
      <c r="AQ1404" s="5">
        <f t="shared" si="1714"/>
        <v>3.7708765082698537E-4</v>
      </c>
      <c r="AR1404" s="5">
        <f t="shared" si="1715"/>
        <v>1.6321599303894888E-2</v>
      </c>
      <c r="AS1404" s="5">
        <f t="shared" si="1716"/>
        <v>1.6944986754315137E-2</v>
      </c>
      <c r="AT1404" s="5">
        <f t="shared" si="1717"/>
        <v>8.7960919379817103E-3</v>
      </c>
      <c r="AU1404" s="5">
        <f t="shared" si="1718"/>
        <v>3.0440166759734535E-3</v>
      </c>
      <c r="AV1404" s="5">
        <f t="shared" si="1719"/>
        <v>7.90069975587129E-4</v>
      </c>
      <c r="AW1404" s="5">
        <f t="shared" si="1720"/>
        <v>1.029086466348899E-5</v>
      </c>
      <c r="AX1404" s="5">
        <f t="shared" si="1721"/>
        <v>6.9947749100940295E-5</v>
      </c>
      <c r="AY1404" s="5">
        <f t="shared" si="1722"/>
        <v>1.5215124609590429E-4</v>
      </c>
      <c r="AZ1404" s="5">
        <f t="shared" si="1723"/>
        <v>1.6548067654849837E-4</v>
      </c>
      <c r="BA1404" s="5">
        <f t="shared" si="1724"/>
        <v>1.1998523405098318E-4</v>
      </c>
      <c r="BB1404" s="5">
        <f t="shared" si="1725"/>
        <v>6.524835719738839E-5</v>
      </c>
      <c r="BC1404" s="5">
        <f t="shared" si="1726"/>
        <v>2.8385813642028566E-5</v>
      </c>
      <c r="BD1404" s="5">
        <f t="shared" si="1727"/>
        <v>5.91715888951616E-3</v>
      </c>
      <c r="BE1404" s="5">
        <f t="shared" si="1728"/>
        <v>6.1431589600476517E-3</v>
      </c>
      <c r="BF1404" s="5">
        <f t="shared" si="1729"/>
        <v>3.1888954406207918E-3</v>
      </c>
      <c r="BG1404" s="5">
        <f t="shared" si="1730"/>
        <v>1.1035640563589557E-3</v>
      </c>
      <c r="BH1404" s="5">
        <f t="shared" si="1731"/>
        <v>2.8642840032652858E-4</v>
      </c>
      <c r="BI1404" s="5">
        <f t="shared" si="1732"/>
        <v>5.9473650335656588E-5</v>
      </c>
      <c r="BJ1404" s="8">
        <f t="shared" si="1733"/>
        <v>0.17018052659606184</v>
      </c>
      <c r="BK1404" s="8">
        <f t="shared" si="1734"/>
        <v>0.19732415375134177</v>
      </c>
      <c r="BL1404" s="8">
        <f t="shared" si="1735"/>
        <v>0.55650469371894939</v>
      </c>
      <c r="BM1404" s="8">
        <f t="shared" si="1736"/>
        <v>0.61574527128590584</v>
      </c>
      <c r="BN1404" s="8">
        <f t="shared" si="1737"/>
        <v>0.37711272254733164</v>
      </c>
    </row>
    <row r="1405" spans="1:66" x14ac:dyDescent="0.25">
      <c r="A1405" t="s">
        <v>19</v>
      </c>
      <c r="B1405" t="s">
        <v>150</v>
      </c>
      <c r="C1405" t="s">
        <v>331</v>
      </c>
      <c r="D1405" t="s">
        <v>536</v>
      </c>
      <c r="E1405">
        <f>VLOOKUP(A1405,home!$A$2:$E$405,3,FALSE)</f>
        <v>1.4750000000000001</v>
      </c>
      <c r="F1405">
        <f>VLOOKUP(B1405,home!$B$2:$E$405,3,FALSE)</f>
        <v>0.67800000000000005</v>
      </c>
      <c r="G1405">
        <f>VLOOKUP(C1405,away!$B$2:$E$405,4,FALSE)</f>
        <v>1.0847</v>
      </c>
      <c r="H1405">
        <f>VLOOKUP(A1405,away!$A$2:$E$405,3,FALSE)</f>
        <v>1.5625</v>
      </c>
      <c r="I1405">
        <f>VLOOKUP(C1405,away!$B$2:$E$405,3,FALSE)</f>
        <v>1.1519999999999999</v>
      </c>
      <c r="J1405">
        <f>VLOOKUP(B1405,home!$B$2:$E$405,4,FALSE)</f>
        <v>1.1200000000000001</v>
      </c>
      <c r="K1405" s="3">
        <f t="shared" si="1682"/>
        <v>1.0847542350000001</v>
      </c>
      <c r="L1405" s="3">
        <f t="shared" si="1683"/>
        <v>2.016</v>
      </c>
      <c r="M1405" s="5">
        <f t="shared" si="1684"/>
        <v>4.5015237518749307E-2</v>
      </c>
      <c r="N1405" s="5">
        <f t="shared" si="1685"/>
        <v>4.8830469537994199E-2</v>
      </c>
      <c r="O1405" s="5">
        <f t="shared" si="1686"/>
        <v>9.0750718837798589E-2</v>
      </c>
      <c r="P1405" s="5">
        <f t="shared" si="1687"/>
        <v>9.844222658859629E-2</v>
      </c>
      <c r="Q1405" s="5">
        <f t="shared" si="1688"/>
        <v>2.6484529314188852E-2</v>
      </c>
      <c r="R1405" s="5">
        <f t="shared" si="1689"/>
        <v>9.1476724588501007E-2</v>
      </c>
      <c r="S1405" s="5">
        <f t="shared" si="1690"/>
        <v>5.3819953586183973E-2</v>
      </c>
      <c r="T1405" s="5">
        <f t="shared" si="1691"/>
        <v>5.3392811097404715E-2</v>
      </c>
      <c r="U1405" s="5">
        <f t="shared" si="1692"/>
        <v>9.9229764401305098E-2</v>
      </c>
      <c r="V1405" s="5">
        <f t="shared" si="1693"/>
        <v>1.3077438657946101E-2</v>
      </c>
      <c r="W1405" s="5">
        <f t="shared" si="1694"/>
        <v>9.5764017785160034E-3</v>
      </c>
      <c r="X1405" s="5">
        <f t="shared" si="1695"/>
        <v>1.9306025985488261E-2</v>
      </c>
      <c r="Y1405" s="5">
        <f t="shared" si="1696"/>
        <v>1.9460474193372174E-2</v>
      </c>
      <c r="Z1405" s="5">
        <f t="shared" si="1697"/>
        <v>6.1472358923472678E-2</v>
      </c>
      <c r="AA1405" s="5">
        <f t="shared" si="1698"/>
        <v>6.6682401677677028E-2</v>
      </c>
      <c r="AB1405" s="5">
        <f t="shared" si="1699"/>
        <v>3.6167008809915628E-2</v>
      </c>
      <c r="AC1405" s="5">
        <f t="shared" si="1700"/>
        <v>1.787411677862128E-3</v>
      </c>
      <c r="AD1405" s="5">
        <f t="shared" si="1701"/>
        <v>2.5970105963266919E-3</v>
      </c>
      <c r="AE1405" s="5">
        <f t="shared" si="1702"/>
        <v>5.2355733621946097E-3</v>
      </c>
      <c r="AF1405" s="5">
        <f t="shared" si="1703"/>
        <v>5.2774579490921679E-3</v>
      </c>
      <c r="AG1405" s="5">
        <f t="shared" si="1704"/>
        <v>3.5464517417899371E-3</v>
      </c>
      <c r="AH1405" s="5">
        <f t="shared" si="1705"/>
        <v>3.0982068897430222E-2</v>
      </c>
      <c r="AI1405" s="5">
        <f t="shared" si="1706"/>
        <v>3.3607930445549217E-2</v>
      </c>
      <c r="AJ1405" s="5">
        <f t="shared" si="1707"/>
        <v>1.8228172440197473E-2</v>
      </c>
      <c r="AK1405" s="5">
        <f t="shared" si="1708"/>
        <v>6.5910290836048331E-3</v>
      </c>
      <c r="AL1405" s="5">
        <f t="shared" si="1709"/>
        <v>1.563530885077917E-4</v>
      </c>
      <c r="AM1405" s="5">
        <f t="shared" si="1710"/>
        <v>5.6342364854105112E-4</v>
      </c>
      <c r="AN1405" s="5">
        <f t="shared" si="1711"/>
        <v>1.1358620754587589E-3</v>
      </c>
      <c r="AO1405" s="5">
        <f t="shared" si="1712"/>
        <v>1.1449489720624295E-3</v>
      </c>
      <c r="AP1405" s="5">
        <f t="shared" si="1713"/>
        <v>7.6940570922595262E-4</v>
      </c>
      <c r="AQ1405" s="5">
        <f t="shared" si="1714"/>
        <v>3.8778047744988004E-4</v>
      </c>
      <c r="AR1405" s="5">
        <f t="shared" si="1715"/>
        <v>1.2491970179443871E-2</v>
      </c>
      <c r="AS1405" s="5">
        <f t="shared" si="1716"/>
        <v>1.3550717555645448E-2</v>
      </c>
      <c r="AT1405" s="5">
        <f t="shared" si="1717"/>
        <v>7.349599127887625E-3</v>
      </c>
      <c r="AU1405" s="5">
        <f t="shared" si="1718"/>
        <v>2.6575029265094698E-3</v>
      </c>
      <c r="AV1405" s="5">
        <f t="shared" si="1719"/>
        <v>7.2068438851401032E-4</v>
      </c>
      <c r="AW1405" s="5">
        <f t="shared" si="1720"/>
        <v>9.4978617951927717E-6</v>
      </c>
      <c r="AX1405" s="5">
        <f t="shared" si="1721"/>
        <v>1.0186269814234277E-4</v>
      </c>
      <c r="AY1405" s="5">
        <f t="shared" si="1722"/>
        <v>2.0535519945496302E-4</v>
      </c>
      <c r="AZ1405" s="5">
        <f t="shared" si="1723"/>
        <v>2.0699804105060279E-4</v>
      </c>
      <c r="BA1405" s="5">
        <f t="shared" si="1724"/>
        <v>1.3910268358600507E-4</v>
      </c>
      <c r="BB1405" s="5">
        <f t="shared" si="1725"/>
        <v>7.0107752527346547E-5</v>
      </c>
      <c r="BC1405" s="5">
        <f t="shared" si="1726"/>
        <v>2.8267445819026138E-5</v>
      </c>
      <c r="BD1405" s="5">
        <f t="shared" si="1727"/>
        <v>4.1973019802931362E-3</v>
      </c>
      <c r="BE1405" s="5">
        <f t="shared" si="1728"/>
        <v>4.5530410986968656E-3</v>
      </c>
      <c r="BF1405" s="5">
        <f t="shared" si="1729"/>
        <v>2.4694653069702393E-3</v>
      </c>
      <c r="BG1405" s="5">
        <f t="shared" si="1730"/>
        <v>8.9292098330718086E-4</v>
      </c>
      <c r="BH1405" s="5">
        <f t="shared" si="1731"/>
        <v>2.4214995454070718E-4</v>
      </c>
      <c r="BI1405" s="5">
        <f t="shared" si="1732"/>
        <v>5.2534637738617946E-5</v>
      </c>
      <c r="BJ1405" s="8">
        <f t="shared" si="1733"/>
        <v>0.19846032025968602</v>
      </c>
      <c r="BK1405" s="8">
        <f t="shared" si="1734"/>
        <v>0.21250397631730056</v>
      </c>
      <c r="BL1405" s="8">
        <f t="shared" si="1735"/>
        <v>0.52289370732152629</v>
      </c>
      <c r="BM1405" s="8">
        <f t="shared" si="1736"/>
        <v>0.59413459909849753</v>
      </c>
      <c r="BN1405" s="8">
        <f t="shared" si="1737"/>
        <v>0.40099990638582828</v>
      </c>
    </row>
    <row r="1406" spans="1:66" x14ac:dyDescent="0.25">
      <c r="A1406" t="s">
        <v>22</v>
      </c>
      <c r="B1406" t="s">
        <v>256</v>
      </c>
      <c r="C1406" t="s">
        <v>172</v>
      </c>
      <c r="D1406" t="s">
        <v>536</v>
      </c>
      <c r="E1406">
        <f>VLOOKUP(A1406,home!$A$2:$E$405,3,FALSE)</f>
        <v>1.4</v>
      </c>
      <c r="F1406">
        <f>VLOOKUP(B1406,home!$B$2:$E$405,3,FALSE)</f>
        <v>1.25</v>
      </c>
      <c r="G1406">
        <f>VLOOKUP(C1406,away!$B$2:$E$405,4,FALSE)</f>
        <v>0.71430000000000005</v>
      </c>
      <c r="H1406">
        <f>VLOOKUP(A1406,away!$A$2:$E$405,3,FALSE)</f>
        <v>1.0286</v>
      </c>
      <c r="I1406">
        <f>VLOOKUP(C1406,away!$B$2:$E$405,3,FALSE)</f>
        <v>0.72909999999999997</v>
      </c>
      <c r="J1406">
        <f>VLOOKUP(B1406,home!$B$2:$E$405,4,FALSE)</f>
        <v>1.2152000000000001</v>
      </c>
      <c r="K1406" s="3">
        <f t="shared" si="1682"/>
        <v>1.2500250000000002</v>
      </c>
      <c r="L1406" s="3">
        <f t="shared" si="1683"/>
        <v>0.91134198635199992</v>
      </c>
      <c r="M1406" s="5">
        <f t="shared" si="1684"/>
        <v>0.11516758087372032</v>
      </c>
      <c r="N1406" s="5">
        <f t="shared" si="1685"/>
        <v>0.14396235528167223</v>
      </c>
      <c r="O1406" s="5">
        <f t="shared" si="1686"/>
        <v>0.10495705191681089</v>
      </c>
      <c r="P1406" s="5">
        <f t="shared" si="1687"/>
        <v>0.13119893882231151</v>
      </c>
      <c r="Q1406" s="5">
        <f t="shared" si="1688"/>
        <v>8.9978271580486199E-2</v>
      </c>
      <c r="R1406" s="5">
        <f t="shared" si="1689"/>
        <v>4.7825884087758196E-2</v>
      </c>
      <c r="S1406" s="5">
        <f t="shared" si="1690"/>
        <v>3.7365466517384434E-2</v>
      </c>
      <c r="T1406" s="5">
        <f t="shared" si="1691"/>
        <v>8.2000976750680007E-2</v>
      </c>
      <c r="U1406" s="5">
        <f t="shared" si="1692"/>
        <v>5.9783550756799933E-2</v>
      </c>
      <c r="V1406" s="5">
        <f t="shared" si="1693"/>
        <v>4.7296388237905319E-3</v>
      </c>
      <c r="W1406" s="5">
        <f t="shared" si="1694"/>
        <v>3.74916963107991E-2</v>
      </c>
      <c r="X1406" s="5">
        <f t="shared" si="1695"/>
        <v>3.4167756987589608E-2</v>
      </c>
      <c r="Y1406" s="5">
        <f t="shared" si="1696"/>
        <v>1.5569255761131164E-2</v>
      </c>
      <c r="Z1406" s="5">
        <f t="shared" si="1697"/>
        <v>1.452857873452602E-2</v>
      </c>
      <c r="AA1406" s="5">
        <f t="shared" si="1698"/>
        <v>1.8161086632625889E-2</v>
      </c>
      <c r="AB1406" s="5">
        <f t="shared" si="1699"/>
        <v>1.1350906158974092E-2</v>
      </c>
      <c r="AC1406" s="5">
        <f t="shared" si="1700"/>
        <v>3.367503630288756E-4</v>
      </c>
      <c r="AD1406" s="5">
        <f t="shared" si="1701"/>
        <v>1.1716389420226665E-2</v>
      </c>
      <c r="AE1406" s="5">
        <f t="shared" si="1702"/>
        <v>1.0677637607102925E-2</v>
      </c>
      <c r="AF1406" s="5">
        <f t="shared" si="1703"/>
        <v>4.8654897332019971E-3</v>
      </c>
      <c r="AG1406" s="5">
        <f t="shared" si="1704"/>
        <v>1.4780416926771902E-3</v>
      </c>
      <c r="AH1406" s="5">
        <f t="shared" si="1705"/>
        <v>3.3101259506985916E-3</v>
      </c>
      <c r="AI1406" s="5">
        <f t="shared" si="1706"/>
        <v>4.1377401915220066E-3</v>
      </c>
      <c r="AJ1406" s="5">
        <f t="shared" si="1707"/>
        <v>2.5861393414536491E-3</v>
      </c>
      <c r="AK1406" s="5">
        <f t="shared" si="1708"/>
        <v>1.0775796101001997E-3</v>
      </c>
      <c r="AL1406" s="5">
        <f t="shared" si="1709"/>
        <v>1.5345044132119379E-5</v>
      </c>
      <c r="AM1406" s="5">
        <f t="shared" si="1710"/>
        <v>2.9291559370037664E-3</v>
      </c>
      <c r="AN1406" s="5">
        <f t="shared" si="1711"/>
        <v>2.6694627899637663E-3</v>
      </c>
      <c r="AO1406" s="5">
        <f t="shared" si="1712"/>
        <v>1.2163967607491651E-3</v>
      </c>
      <c r="AP1406" s="5">
        <f t="shared" si="1713"/>
        <v>3.6951781337776085E-4</v>
      </c>
      <c r="AQ1406" s="5">
        <f t="shared" si="1714"/>
        <v>8.4189274509034024E-5</v>
      </c>
      <c r="AR1406" s="5">
        <f t="shared" si="1715"/>
        <v>6.0333135179699163E-4</v>
      </c>
      <c r="AS1406" s="5">
        <f t="shared" si="1716"/>
        <v>7.5417927303003435E-4</v>
      </c>
      <c r="AT1406" s="5">
        <f t="shared" si="1717"/>
        <v>4.7137147288468453E-4</v>
      </c>
      <c r="AU1406" s="5">
        <f t="shared" si="1718"/>
        <v>1.96408708464226E-4</v>
      </c>
      <c r="AV1406" s="5">
        <f t="shared" si="1719"/>
        <v>6.1378948949498537E-5</v>
      </c>
      <c r="AW1406" s="5">
        <f t="shared" si="1720"/>
        <v>4.8558551012794371E-7</v>
      </c>
      <c r="AX1406" s="5">
        <f t="shared" si="1721"/>
        <v>6.1025302502552272E-4</v>
      </c>
      <c r="AY1406" s="5">
        <f t="shared" si="1722"/>
        <v>5.5614920400407658E-4</v>
      </c>
      <c r="AZ1406" s="5">
        <f t="shared" si="1723"/>
        <v>2.5342106014257938E-4</v>
      </c>
      <c r="BA1406" s="5">
        <f t="shared" si="1724"/>
        <v>7.6984417444589306E-5</v>
      </c>
      <c r="BB1406" s="5">
        <f t="shared" si="1725"/>
        <v>1.753978297802589E-5</v>
      </c>
      <c r="BC1406" s="5">
        <f t="shared" si="1726"/>
        <v>3.1969481318754234E-6</v>
      </c>
      <c r="BD1406" s="5">
        <f t="shared" si="1727"/>
        <v>9.1640198762517875E-5</v>
      </c>
      <c r="BE1406" s="5">
        <f t="shared" si="1728"/>
        <v>1.145525394581164E-4</v>
      </c>
      <c r="BF1406" s="5">
        <f t="shared" si="1729"/>
        <v>7.1596769068065996E-5</v>
      </c>
      <c r="BG1406" s="5">
        <f t="shared" si="1730"/>
        <v>2.9832583751436412E-5</v>
      </c>
      <c r="BH1406" s="5">
        <f t="shared" si="1731"/>
        <v>9.3228688759723269E-6</v>
      </c>
      <c r="BI1406" s="5">
        <f t="shared" si="1732"/>
        <v>2.3307638333374611E-6</v>
      </c>
      <c r="BJ1406" s="8">
        <f t="shared" si="1733"/>
        <v>0.44069413813889735</v>
      </c>
      <c r="BK1406" s="8">
        <f t="shared" si="1734"/>
        <v>0.28936986964837191</v>
      </c>
      <c r="BL1406" s="8">
        <f t="shared" si="1735"/>
        <v>0.25559601012561817</v>
      </c>
      <c r="BM1406" s="8">
        <f t="shared" si="1736"/>
        <v>0.36654285046616009</v>
      </c>
      <c r="BN1406" s="8">
        <f t="shared" si="1737"/>
        <v>0.63309008256275934</v>
      </c>
    </row>
    <row r="1407" spans="1:66" x14ac:dyDescent="0.25">
      <c r="A1407" t="s">
        <v>25</v>
      </c>
      <c r="B1407" t="s">
        <v>169</v>
      </c>
      <c r="C1407" t="s">
        <v>247</v>
      </c>
      <c r="D1407" t="s">
        <v>536</v>
      </c>
      <c r="E1407">
        <f>VLOOKUP(A1407,home!$A$2:$E$405,3,FALSE)</f>
        <v>1.35</v>
      </c>
      <c r="F1407">
        <f>VLOOKUP(B1407,home!$B$2:$E$405,3,FALSE)</f>
        <v>1.2345999999999999</v>
      </c>
      <c r="G1407">
        <f>VLOOKUP(C1407,away!$B$2:$E$405,4,FALSE)</f>
        <v>0.24690000000000001</v>
      </c>
      <c r="H1407">
        <f>VLOOKUP(A1407,away!$A$2:$E$405,3,FALSE)</f>
        <v>1.0667</v>
      </c>
      <c r="I1407">
        <f>VLOOKUP(C1407,away!$B$2:$E$405,3,FALSE)</f>
        <v>0.625</v>
      </c>
      <c r="J1407">
        <f>VLOOKUP(B1407,home!$B$2:$E$405,4,FALSE)</f>
        <v>0.3125</v>
      </c>
      <c r="K1407" s="3">
        <f t="shared" si="1682"/>
        <v>0.41151069899999998</v>
      </c>
      <c r="L1407" s="3">
        <f t="shared" si="1683"/>
        <v>0.20833984375</v>
      </c>
      <c r="M1407" s="5">
        <f t="shared" si="1684"/>
        <v>0.53802484329942835</v>
      </c>
      <c r="N1407" s="5">
        <f t="shared" si="1685"/>
        <v>0.22140297934551317</v>
      </c>
      <c r="O1407" s="5">
        <f t="shared" si="1686"/>
        <v>0.11209201178662112</v>
      </c>
      <c r="P1407" s="5">
        <f t="shared" si="1687"/>
        <v>4.6127062122628688E-2</v>
      </c>
      <c r="Q1407" s="5">
        <f t="shared" si="1688"/>
        <v>4.5554847395577344E-2</v>
      </c>
      <c r="R1407" s="5">
        <f t="shared" si="1689"/>
        <v>1.1676616110623903E-2</v>
      </c>
      <c r="S1407" s="5">
        <f t="shared" si="1690"/>
        <v>9.8866524778703818E-4</v>
      </c>
      <c r="T1407" s="5">
        <f t="shared" si="1691"/>
        <v>9.4908897884496777E-3</v>
      </c>
      <c r="U1407" s="5">
        <f t="shared" si="1692"/>
        <v>4.8050524576375032E-3</v>
      </c>
      <c r="V1407" s="5">
        <f t="shared" si="1693"/>
        <v>9.4180333597587339E-6</v>
      </c>
      <c r="W1407" s="5">
        <f t="shared" si="1694"/>
        <v>6.2487690315307888E-3</v>
      </c>
      <c r="X1407" s="5">
        <f t="shared" si="1695"/>
        <v>1.3018675636589632E-3</v>
      </c>
      <c r="Y1407" s="5">
        <f t="shared" si="1696"/>
        <v>1.356154423979508E-4</v>
      </c>
      <c r="Z1407" s="5">
        <f t="shared" si="1697"/>
        <v>8.1090145867203909E-4</v>
      </c>
      <c r="AA1407" s="5">
        <f t="shared" si="1698"/>
        <v>3.3369462607825033E-4</v>
      </c>
      <c r="AB1407" s="5">
        <f t="shared" si="1699"/>
        <v>6.8659454415002217E-5</v>
      </c>
      <c r="AC1407" s="5">
        <f t="shared" si="1700"/>
        <v>5.0465398492854535E-8</v>
      </c>
      <c r="AD1407" s="5">
        <f t="shared" si="1701"/>
        <v>6.4285882801369673E-4</v>
      </c>
      <c r="AE1407" s="5">
        <f t="shared" si="1702"/>
        <v>1.339331077816817E-4</v>
      </c>
      <c r="AF1407" s="5">
        <f t="shared" si="1703"/>
        <v>1.3951801374093738E-5</v>
      </c>
      <c r="AG1407" s="5">
        <f t="shared" si="1704"/>
        <v>9.6890537276990843E-7</v>
      </c>
      <c r="AH1407" s="5">
        <f t="shared" si="1705"/>
        <v>4.2235770799094912E-5</v>
      </c>
      <c r="AI1407" s="5">
        <f t="shared" si="1706"/>
        <v>1.7380471564339331E-5</v>
      </c>
      <c r="AJ1407" s="5">
        <f t="shared" si="1707"/>
        <v>3.5761250011954511E-6</v>
      </c>
      <c r="AK1407" s="5">
        <f t="shared" si="1708"/>
        <v>4.9053789965110538E-7</v>
      </c>
      <c r="AL1407" s="5">
        <f t="shared" si="1709"/>
        <v>1.7306416982887224E-10</v>
      </c>
      <c r="AM1407" s="5">
        <f t="shared" si="1710"/>
        <v>5.2908657134847448E-5</v>
      </c>
      <c r="AN1407" s="5">
        <f t="shared" si="1711"/>
        <v>1.1022981360496439E-5</v>
      </c>
      <c r="AO1407" s="5">
        <f t="shared" si="1712"/>
        <v>1.1482631071524953E-6</v>
      </c>
      <c r="AP1407" s="5">
        <f t="shared" si="1713"/>
        <v>7.9742985442680144E-8</v>
      </c>
      <c r="AQ1407" s="5">
        <f t="shared" si="1714"/>
        <v>4.153410281821625E-9</v>
      </c>
      <c r="AR1407" s="5">
        <f t="shared" si="1715"/>
        <v>1.7598787777888499E-6</v>
      </c>
      <c r="AS1407" s="5">
        <f t="shared" si="1716"/>
        <v>7.2420894600315524E-7</v>
      </c>
      <c r="AT1407" s="5">
        <f t="shared" si="1717"/>
        <v>1.4900986479590582E-7</v>
      </c>
      <c r="AU1407" s="5">
        <f t="shared" si="1718"/>
        <v>2.0439717873352903E-8</v>
      </c>
      <c r="AV1407" s="5">
        <f t="shared" si="1719"/>
        <v>2.1027906473565609E-9</v>
      </c>
      <c r="AW1407" s="5">
        <f t="shared" si="1720"/>
        <v>4.1215267970518341E-13</v>
      </c>
      <c r="AX1407" s="5">
        <f t="shared" si="1721"/>
        <v>3.6287464134520668E-6</v>
      </c>
      <c r="AY1407" s="5">
        <f t="shared" si="1722"/>
        <v>7.5601246078697644E-7</v>
      </c>
      <c r="AZ1407" s="5">
        <f t="shared" si="1723"/>
        <v>7.8753758976705844E-8</v>
      </c>
      <c r="BA1407" s="5">
        <f t="shared" si="1724"/>
        <v>5.46918194664402E-9</v>
      </c>
      <c r="BB1407" s="5">
        <f t="shared" si="1725"/>
        <v>2.8486212805103386E-10</v>
      </c>
      <c r="BC1407" s="5">
        <f t="shared" si="1726"/>
        <v>1.1869626249688983E-11</v>
      </c>
      <c r="BD1407" s="5">
        <f t="shared" si="1727"/>
        <v>6.110881159724498E-8</v>
      </c>
      <c r="BE1407" s="5">
        <f t="shared" si="1728"/>
        <v>2.5146929775441581E-8</v>
      </c>
      <c r="BF1407" s="5">
        <f t="shared" si="1729"/>
        <v>5.1741153247979393E-9</v>
      </c>
      <c r="BG1407" s="5">
        <f t="shared" si="1730"/>
        <v>7.0973460467140408E-10</v>
      </c>
      <c r="BH1407" s="5">
        <f t="shared" si="1731"/>
        <v>7.301584581820451E-11</v>
      </c>
      <c r="BI1407" s="5">
        <f t="shared" si="1732"/>
        <v>6.0093603501451164E-12</v>
      </c>
      <c r="BJ1407" s="8">
        <f t="shared" si="1733"/>
        <v>0.2849963142862153</v>
      </c>
      <c r="BK1407" s="8">
        <f t="shared" si="1734"/>
        <v>0.58515079535412728</v>
      </c>
      <c r="BL1407" s="8">
        <f t="shared" si="1735"/>
        <v>0.1290424651993537</v>
      </c>
      <c r="BM1407" s="8">
        <f t="shared" si="1736"/>
        <v>2.5121360225927064E-2</v>
      </c>
      <c r="BN1407" s="8">
        <f t="shared" si="1737"/>
        <v>0.97487836006039263</v>
      </c>
    </row>
    <row r="1408" spans="1:66" x14ac:dyDescent="0.25">
      <c r="A1408" t="s">
        <v>173</v>
      </c>
      <c r="B1408" t="s">
        <v>177</v>
      </c>
      <c r="C1408" t="s">
        <v>436</v>
      </c>
      <c r="D1408" t="s">
        <v>536</v>
      </c>
      <c r="E1408">
        <f>VLOOKUP(A1408,home!$A$2:$E$405,3,FALSE)</f>
        <v>1.8412999999999999</v>
      </c>
      <c r="F1408">
        <f>VLOOKUP(B1408,home!$B$2:$E$405,3,FALSE)</f>
        <v>0.1358</v>
      </c>
      <c r="G1408">
        <f>VLOOKUP(C1408,away!$B$2:$E$405,4,FALSE)</f>
        <v>0.27150000000000002</v>
      </c>
      <c r="H1408">
        <f>VLOOKUP(A1408,away!$A$2:$E$405,3,FALSE)</f>
        <v>1.4127000000000001</v>
      </c>
      <c r="I1408">
        <f>VLOOKUP(C1408,away!$B$2:$E$405,3,FALSE)</f>
        <v>0.88480000000000003</v>
      </c>
      <c r="J1408">
        <f>VLOOKUP(B1408,home!$B$2:$E$405,4,FALSE)</f>
        <v>0.35389999999999999</v>
      </c>
      <c r="K1408" s="3">
        <f t="shared" si="1682"/>
        <v>6.7888178610000002E-2</v>
      </c>
      <c r="L1408" s="3">
        <f t="shared" si="1683"/>
        <v>0.44235976814399997</v>
      </c>
      <c r="M1408" s="5">
        <f t="shared" si="1684"/>
        <v>0.600346706339694</v>
      </c>
      <c r="N1408" s="5">
        <f t="shared" si="1685"/>
        <v>4.0756444427914353E-2</v>
      </c>
      <c r="O1408" s="5">
        <f t="shared" si="1686"/>
        <v>0.26556922982244108</v>
      </c>
      <c r="P1408" s="5">
        <f t="shared" si="1687"/>
        <v>1.8029011307506011E-2</v>
      </c>
      <c r="Q1408" s="5">
        <f t="shared" si="1688"/>
        <v>1.3834403894153941E-3</v>
      </c>
      <c r="R1408" s="5">
        <f t="shared" si="1689"/>
        <v>5.873857146521784E-2</v>
      </c>
      <c r="S1408" s="5">
        <f t="shared" si="1690"/>
        <v>1.3535730490968142E-4</v>
      </c>
      <c r="T1408" s="5">
        <f t="shared" si="1691"/>
        <v>6.1197836990283883E-4</v>
      </c>
      <c r="U1408" s="5">
        <f t="shared" si="1692"/>
        <v>3.9876546309269576E-3</v>
      </c>
      <c r="V1408" s="5">
        <f t="shared" si="1693"/>
        <v>4.5165723128538665E-7</v>
      </c>
      <c r="W1408" s="5">
        <f t="shared" si="1694"/>
        <v>3.1306416084306734E-5</v>
      </c>
      <c r="X1408" s="5">
        <f t="shared" si="1695"/>
        <v>1.384869896047352E-5</v>
      </c>
      <c r="Y1408" s="5">
        <f t="shared" si="1696"/>
        <v>3.0630536306255602E-6</v>
      </c>
      <c r="Z1408" s="5">
        <f t="shared" si="1697"/>
        <v>8.6611936181545113E-3</v>
      </c>
      <c r="AA1408" s="5">
        <f t="shared" si="1698"/>
        <v>5.8799265932506543E-4</v>
      </c>
      <c r="AB1408" s="5">
        <f t="shared" si="1699"/>
        <v>1.9958875338814457E-5</v>
      </c>
      <c r="AC1408" s="5">
        <f t="shared" si="1700"/>
        <v>8.4773236489549257E-10</v>
      </c>
      <c r="AD1408" s="5">
        <f t="shared" si="1701"/>
        <v>5.313338916925981E-7</v>
      </c>
      <c r="AE1408" s="5">
        <f t="shared" si="1702"/>
        <v>2.350407371361869E-7</v>
      </c>
      <c r="AF1408" s="5">
        <f t="shared" si="1703"/>
        <v>5.1986282991979247E-8</v>
      </c>
      <c r="AG1408" s="5">
        <f t="shared" si="1704"/>
        <v>7.6655466970001022E-9</v>
      </c>
      <c r="AH1408" s="5">
        <f t="shared" si="1705"/>
        <v>9.578409001942805E-4</v>
      </c>
      <c r="AI1408" s="5">
        <f t="shared" si="1706"/>
        <v>6.5026074112352483E-5</v>
      </c>
      <c r="AJ1408" s="5">
        <f t="shared" si="1707"/>
        <v>2.2072508668232409E-6</v>
      </c>
      <c r="AK1408" s="5">
        <f t="shared" si="1708"/>
        <v>4.9948747027991158E-8</v>
      </c>
      <c r="AL1408" s="5">
        <f t="shared" si="1709"/>
        <v>1.0183299903900303E-12</v>
      </c>
      <c r="AM1408" s="5">
        <f t="shared" si="1710"/>
        <v>7.214258028154704E-9</v>
      </c>
      <c r="AN1408" s="5">
        <f t="shared" si="1711"/>
        <v>3.1912975086655052E-9</v>
      </c>
      <c r="AO1408" s="5">
        <f t="shared" si="1712"/>
        <v>7.0585081300589885E-10</v>
      </c>
      <c r="AP1408" s="5">
        <f t="shared" si="1713"/>
        <v>1.0408000066184775E-10</v>
      </c>
      <c r="AQ1408" s="5">
        <f t="shared" si="1714"/>
        <v>1.1510201240300586E-11</v>
      </c>
      <c r="AR1408" s="5">
        <f t="shared" si="1715"/>
        <v>8.4742055705756491E-5</v>
      </c>
      <c r="AS1408" s="5">
        <f t="shared" si="1716"/>
        <v>5.7529838135309646E-6</v>
      </c>
      <c r="AT1408" s="5">
        <f t="shared" si="1717"/>
        <v>1.9527979633671448E-7</v>
      </c>
      <c r="AU1408" s="5">
        <f t="shared" si="1718"/>
        <v>4.419063230877098E-9</v>
      </c>
      <c r="AV1408" s="5">
        <f t="shared" si="1719"/>
        <v>7.5000538476667015E-11</v>
      </c>
      <c r="AW1408" s="5">
        <f t="shared" si="1720"/>
        <v>8.4948519088299548E-16</v>
      </c>
      <c r="AX1408" s="5">
        <f t="shared" si="1721"/>
        <v>8.1627139592331994E-11</v>
      </c>
      <c r="AY1408" s="5">
        <f t="shared" si="1722"/>
        <v>3.61085625443219E-11</v>
      </c>
      <c r="AZ1408" s="5">
        <f t="shared" si="1723"/>
        <v>7.9864876775596802E-12</v>
      </c>
      <c r="BA1408" s="5">
        <f t="shared" si="1724"/>
        <v>1.1776336124434041E-12</v>
      </c>
      <c r="BB1408" s="5">
        <f t="shared" si="1725"/>
        <v>1.3023443293976136E-13</v>
      </c>
      <c r="BC1408" s="5">
        <f t="shared" si="1726"/>
        <v>1.1522094711919637E-14</v>
      </c>
      <c r="BD1408" s="5">
        <f t="shared" si="1727"/>
        <v>6.2477460190073875E-6</v>
      </c>
      <c r="BE1408" s="5">
        <f t="shared" si="1728"/>
        <v>4.2414809764828988E-7</v>
      </c>
      <c r="BF1408" s="5">
        <f t="shared" si="1729"/>
        <v>1.4397320905119409E-8</v>
      </c>
      <c r="BG1408" s="5">
        <f t="shared" si="1730"/>
        <v>3.2580263103741103E-10</v>
      </c>
      <c r="BH1408" s="5">
        <f t="shared" si="1731"/>
        <v>5.5295368018689226E-12</v>
      </c>
      <c r="BI1408" s="5">
        <f t="shared" si="1732"/>
        <v>7.5078036407169162E-14</v>
      </c>
      <c r="BJ1408" s="8">
        <f t="shared" si="1733"/>
        <v>4.280091873640466E-2</v>
      </c>
      <c r="BK1408" s="8">
        <f t="shared" si="1734"/>
        <v>0.61851152749420013</v>
      </c>
      <c r="BL1408" s="8">
        <f t="shared" si="1735"/>
        <v>0.33002591306339435</v>
      </c>
      <c r="BM1408" s="8">
        <f t="shared" si="1736"/>
        <v>1.5176149123857436E-2</v>
      </c>
      <c r="BN1408" s="8">
        <f t="shared" si="1737"/>
        <v>0.98482340375218869</v>
      </c>
    </row>
    <row r="1409" spans="1:66" x14ac:dyDescent="0.25">
      <c r="A1409" t="s">
        <v>27</v>
      </c>
      <c r="B1409" t="s">
        <v>278</v>
      </c>
      <c r="C1409" t="s">
        <v>491</v>
      </c>
      <c r="D1409" t="s">
        <v>536</v>
      </c>
      <c r="E1409">
        <f>VLOOKUP(A1409,home!$A$2:$E$405,3,FALSE)</f>
        <v>1.381</v>
      </c>
      <c r="F1409">
        <f>VLOOKUP(B1409,home!$B$2:$E$405,3,FALSE)</f>
        <v>0.72409999999999997</v>
      </c>
      <c r="G1409">
        <f>VLOOKUP(C1409,away!$B$2:$E$405,4,FALSE)</f>
        <v>0.90510000000000002</v>
      </c>
      <c r="H1409">
        <f>VLOOKUP(A1409,away!$A$2:$E$405,3,FALSE)</f>
        <v>1.127</v>
      </c>
      <c r="I1409">
        <f>VLOOKUP(C1409,away!$B$2:$E$405,3,FALSE)</f>
        <v>0.88729999999999998</v>
      </c>
      <c r="J1409">
        <f>VLOOKUP(B1409,home!$B$2:$E$405,4,FALSE)</f>
        <v>0.44369999999999998</v>
      </c>
      <c r="K1409" s="3">
        <f t="shared" si="1682"/>
        <v>0.90508379871</v>
      </c>
      <c r="L1409" s="3">
        <f t="shared" si="1683"/>
        <v>0.44369427626999997</v>
      </c>
      <c r="M1409" s="5">
        <f t="shared" si="1684"/>
        <v>0.25955722642133333</v>
      </c>
      <c r="N1409" s="5">
        <f t="shared" si="1685"/>
        <v>0.23492104047205192</v>
      </c>
      <c r="O1409" s="5">
        <f t="shared" si="1686"/>
        <v>0.115164055727662</v>
      </c>
      <c r="P1409" s="5">
        <f t="shared" si="1687"/>
        <v>0.10423312103284246</v>
      </c>
      <c r="Q1409" s="5">
        <f t="shared" si="1688"/>
        <v>0.10631161385367517</v>
      </c>
      <c r="R1409" s="5">
        <f t="shared" si="1689"/>
        <v>2.5548816179201461E-2</v>
      </c>
      <c r="S1409" s="5">
        <f t="shared" si="1690"/>
        <v>1.0464497242133237E-2</v>
      </c>
      <c r="T1409" s="5">
        <f t="shared" si="1691"/>
        <v>4.7169854567902111E-2</v>
      </c>
      <c r="U1409" s="5">
        <f t="shared" si="1692"/>
        <v>2.3123819600015166E-2</v>
      </c>
      <c r="V1409" s="5">
        <f t="shared" si="1693"/>
        <v>4.6692644950526254E-4</v>
      </c>
      <c r="W1409" s="5">
        <f t="shared" si="1694"/>
        <v>3.2073639771225002E-2</v>
      </c>
      <c r="X1409" s="5">
        <f t="shared" si="1695"/>
        <v>1.4230890385638366E-2</v>
      </c>
      <c r="Y1409" s="5">
        <f t="shared" si="1696"/>
        <v>3.1570823051667572E-3</v>
      </c>
      <c r="Z1409" s="5">
        <f t="shared" si="1697"/>
        <v>3.7786211680620198E-3</v>
      </c>
      <c r="AA1409" s="5">
        <f t="shared" si="1698"/>
        <v>3.4199688006755903E-3</v>
      </c>
      <c r="AB1409" s="5">
        <f t="shared" si="1699"/>
        <v>1.5476791767925725E-3</v>
      </c>
      <c r="AC1409" s="5">
        <f t="shared" si="1700"/>
        <v>1.1719284846098307E-5</v>
      </c>
      <c r="AD1409" s="5">
        <f t="shared" si="1701"/>
        <v>7.2573329306491142E-3</v>
      </c>
      <c r="AE1409" s="5">
        <f t="shared" si="1702"/>
        <v>3.2200370823147967E-3</v>
      </c>
      <c r="AF1409" s="5">
        <f t="shared" si="1703"/>
        <v>7.1435601140011282E-4</v>
      </c>
      <c r="AG1409" s="5">
        <f t="shared" si="1704"/>
        <v>1.0565189115909898E-4</v>
      </c>
      <c r="AH1409" s="5">
        <f t="shared" si="1705"/>
        <v>4.1913814611544494E-4</v>
      </c>
      <c r="AI1409" s="5">
        <f t="shared" si="1706"/>
        <v>3.7935514547043393E-4</v>
      </c>
      <c r="AJ1409" s="5">
        <f t="shared" si="1707"/>
        <v>1.7167409806128245E-4</v>
      </c>
      <c r="AK1409" s="5">
        <f t="shared" si="1708"/>
        <v>5.1793148271139531E-5</v>
      </c>
      <c r="AL1409" s="5">
        <f t="shared" si="1709"/>
        <v>1.8824945120947281E-7</v>
      </c>
      <c r="AM1409" s="5">
        <f t="shared" si="1710"/>
        <v>1.3136988914750161E-3</v>
      </c>
      <c r="AN1409" s="5">
        <f t="shared" si="1711"/>
        <v>5.8288067888970848E-4</v>
      </c>
      <c r="AO1409" s="5">
        <f t="shared" si="1712"/>
        <v>1.293104104858677E-4</v>
      </c>
      <c r="AP1409" s="5">
        <f t="shared" si="1713"/>
        <v>1.9124762998234562E-5</v>
      </c>
      <c r="AQ1409" s="5">
        <f t="shared" si="1714"/>
        <v>2.1213869693342394E-6</v>
      </c>
      <c r="AR1409" s="5">
        <f t="shared" si="1715"/>
        <v>3.719383927956837E-5</v>
      </c>
      <c r="AS1409" s="5">
        <f t="shared" si="1716"/>
        <v>3.3663541343760948E-5</v>
      </c>
      <c r="AT1409" s="5">
        <f t="shared" si="1717"/>
        <v>1.5234162938721143E-5</v>
      </c>
      <c r="AU1409" s="5">
        <f t="shared" si="1718"/>
        <v>4.5960646875816112E-6</v>
      </c>
      <c r="AV1409" s="5">
        <f t="shared" si="1719"/>
        <v>1.0399559216383133E-6</v>
      </c>
      <c r="AW1409" s="5">
        <f t="shared" si="1720"/>
        <v>2.0999252482156183E-9</v>
      </c>
      <c r="AX1409" s="5">
        <f t="shared" si="1721"/>
        <v>1.9816793050955381E-4</v>
      </c>
      <c r="AY1409" s="5">
        <f t="shared" si="1722"/>
        <v>8.7925976507360131E-5</v>
      </c>
      <c r="AZ1409" s="5">
        <f t="shared" si="1723"/>
        <v>1.950612625588308E-5</v>
      </c>
      <c r="BA1409" s="5">
        <f t="shared" si="1724"/>
        <v>2.884918857311763E-6</v>
      </c>
      <c r="BB1409" s="5">
        <f t="shared" si="1725"/>
        <v>3.2000549612315445E-7</v>
      </c>
      <c r="BC1409" s="5">
        <f t="shared" si="1726"/>
        <v>2.8396921400957062E-8</v>
      </c>
      <c r="BD1409" s="5">
        <f t="shared" si="1727"/>
        <v>2.7504489334751295E-6</v>
      </c>
      <c r="BE1409" s="5">
        <f t="shared" si="1728"/>
        <v>2.489386768867538E-6</v>
      </c>
      <c r="BF1409" s="5">
        <f t="shared" si="1729"/>
        <v>1.1265518166125218E-6</v>
      </c>
      <c r="BG1409" s="5">
        <f t="shared" si="1730"/>
        <v>3.3987459920777093E-7</v>
      </c>
      <c r="BH1409" s="5">
        <f t="shared" si="1731"/>
        <v>7.6903748334002003E-8</v>
      </c>
      <c r="BI1409" s="5">
        <f t="shared" si="1732"/>
        <v>1.3920867335435278E-8</v>
      </c>
      <c r="BJ1409" s="8">
        <f t="shared" si="1733"/>
        <v>0.45151746875654825</v>
      </c>
      <c r="BK1409" s="8">
        <f t="shared" si="1734"/>
        <v>0.37482160465661896</v>
      </c>
      <c r="BL1409" s="8">
        <f t="shared" si="1735"/>
        <v>0.16992482467317022</v>
      </c>
      <c r="BM1409" s="8">
        <f t="shared" si="1736"/>
        <v>0.15421872169105097</v>
      </c>
      <c r="BN1409" s="8">
        <f t="shared" si="1737"/>
        <v>0.84573587368676628</v>
      </c>
    </row>
    <row r="1410" spans="1:66" x14ac:dyDescent="0.25">
      <c r="A1410" t="s">
        <v>285</v>
      </c>
      <c r="B1410" t="s">
        <v>362</v>
      </c>
      <c r="C1410" t="s">
        <v>302</v>
      </c>
      <c r="D1410" t="s">
        <v>536</v>
      </c>
      <c r="E1410">
        <f>VLOOKUP(A1410,home!$A$2:$E$405,3,FALSE)</f>
        <v>1.35</v>
      </c>
      <c r="F1410">
        <f>VLOOKUP(B1410,home!$B$2:$E$405,3,FALSE)</f>
        <v>0.24690000000000001</v>
      </c>
      <c r="G1410">
        <f>VLOOKUP(C1410,away!$B$2:$E$405,4,FALSE)</f>
        <v>1.2345999999999999</v>
      </c>
      <c r="H1410">
        <f>VLOOKUP(A1410,away!$A$2:$E$405,3,FALSE)</f>
        <v>1.3</v>
      </c>
      <c r="I1410">
        <f>VLOOKUP(C1410,away!$B$2:$E$405,3,FALSE)</f>
        <v>0.25640000000000002</v>
      </c>
      <c r="J1410">
        <f>VLOOKUP(B1410,home!$B$2:$E$405,4,FALSE)</f>
        <v>1.0256000000000001</v>
      </c>
      <c r="K1410" s="3">
        <f t="shared" si="1682"/>
        <v>0.41151069900000004</v>
      </c>
      <c r="L1410" s="3">
        <f t="shared" si="1683"/>
        <v>0.34185299200000008</v>
      </c>
      <c r="M1410" s="5">
        <f t="shared" si="1684"/>
        <v>0.47078032690125066</v>
      </c>
      <c r="N1410" s="5">
        <f t="shared" si="1685"/>
        <v>0.19373114139858216</v>
      </c>
      <c r="O1410" s="5">
        <f t="shared" si="1686"/>
        <v>0.16093766332593068</v>
      </c>
      <c r="P1410" s="5">
        <f t="shared" si="1687"/>
        <v>6.6227570330680399E-2</v>
      </c>
      <c r="Q1410" s="5">
        <f t="shared" si="1688"/>
        <v>3.9861218707499195E-2</v>
      </c>
      <c r="R1410" s="5">
        <f t="shared" si="1689"/>
        <v>2.7508510866729036E-2</v>
      </c>
      <c r="S1410" s="5">
        <f t="shared" si="1690"/>
        <v>2.329160131209789E-3</v>
      </c>
      <c r="T1410" s="5">
        <f t="shared" si="1691"/>
        <v>1.3626676879924977E-2</v>
      </c>
      <c r="U1410" s="5">
        <f t="shared" si="1692"/>
        <v>1.1320046535216762E-2</v>
      </c>
      <c r="V1410" s="5">
        <f t="shared" si="1693"/>
        <v>3.6406367987294862E-5</v>
      </c>
      <c r="W1410" s="5">
        <f t="shared" si="1694"/>
        <v>5.4677726577716254E-3</v>
      </c>
      <c r="X1410" s="5">
        <f t="shared" si="1695"/>
        <v>1.8691744426350227E-3</v>
      </c>
      <c r="Y1410" s="5">
        <f t="shared" si="1696"/>
        <v>3.1949143789235745E-4</v>
      </c>
      <c r="Z1410" s="5">
        <f t="shared" si="1697"/>
        <v>3.1346222484186117E-3</v>
      </c>
      <c r="AA1410" s="5">
        <f t="shared" si="1698"/>
        <v>1.2899305925476946E-3</v>
      </c>
      <c r="AB1410" s="5">
        <f t="shared" si="1699"/>
        <v>2.6541011990039305E-4</v>
      </c>
      <c r="AC1410" s="5">
        <f t="shared" si="1700"/>
        <v>3.200942614033852E-7</v>
      </c>
      <c r="AD1410" s="5">
        <f t="shared" si="1701"/>
        <v>5.6251173709317211E-4</v>
      </c>
      <c r="AE1410" s="5">
        <f t="shared" si="1702"/>
        <v>1.9229632036041832E-4</v>
      </c>
      <c r="AF1410" s="5">
        <f t="shared" si="1703"/>
        <v>3.2868536232899763E-5</v>
      </c>
      <c r="AG1410" s="5">
        <f t="shared" si="1704"/>
        <v>3.7454024846257315E-6</v>
      </c>
      <c r="AH1410" s="5">
        <f t="shared" si="1705"/>
        <v>2.6789499860291755E-4</v>
      </c>
      <c r="AI1410" s="5">
        <f t="shared" si="1706"/>
        <v>1.1024165813369063E-4</v>
      </c>
      <c r="AJ1410" s="5">
        <f t="shared" si="1707"/>
        <v>2.2682810898757034E-5</v>
      </c>
      <c r="AK1410" s="5">
        <f t="shared" si="1708"/>
        <v>3.1114064560774431E-6</v>
      </c>
      <c r="AL1410" s="5">
        <f t="shared" si="1709"/>
        <v>1.80118530857697E-9</v>
      </c>
      <c r="AM1410" s="5">
        <f t="shared" si="1710"/>
        <v>4.6295919625383097E-5</v>
      </c>
      <c r="AN1410" s="5">
        <f t="shared" si="1711"/>
        <v>1.5826398641328735E-5</v>
      </c>
      <c r="AO1410" s="5">
        <f t="shared" si="1712"/>
        <v>2.7051508640614815E-6</v>
      </c>
      <c r="AP1410" s="5">
        <f t="shared" si="1713"/>
        <v>3.0825463889693427E-7</v>
      </c>
      <c r="AQ1410" s="5">
        <f t="shared" si="1714"/>
        <v>2.6344442651199154E-8</v>
      </c>
      <c r="AR1410" s="5">
        <f t="shared" si="1715"/>
        <v>1.8316141362848651E-5</v>
      </c>
      <c r="AS1410" s="5">
        <f t="shared" si="1716"/>
        <v>7.5372881352086611E-6</v>
      </c>
      <c r="AT1410" s="5">
        <f t="shared" si="1717"/>
        <v>1.5508373545420615E-6</v>
      </c>
      <c r="AU1410" s="5">
        <f t="shared" si="1718"/>
        <v>2.1272872126763826E-7</v>
      </c>
      <c r="AV1410" s="5">
        <f t="shared" si="1719"/>
        <v>2.188503619655549E-8</v>
      </c>
      <c r="AW1410" s="5">
        <f t="shared" si="1720"/>
        <v>7.0384399808636451E-12</v>
      </c>
      <c r="AX1410" s="5">
        <f t="shared" si="1721"/>
        <v>3.1752110409815375E-6</v>
      </c>
      <c r="AY1410" s="5">
        <f t="shared" si="1722"/>
        <v>1.0854553945909736E-6</v>
      </c>
      <c r="AZ1410" s="5">
        <f t="shared" si="1723"/>
        <v>1.8553308716173247E-7</v>
      </c>
      <c r="BA1410" s="5">
        <f t="shared" si="1724"/>
        <v>2.1141680320411681E-8</v>
      </c>
      <c r="BB1410" s="5">
        <f t="shared" si="1725"/>
        <v>1.8068366683600638E-9</v>
      </c>
      <c r="BC1410" s="5">
        <f t="shared" si="1726"/>
        <v>1.2353450422683999E-10</v>
      </c>
      <c r="BD1410" s="5">
        <f t="shared" si="1727"/>
        <v>1.0435712877974607E-6</v>
      </c>
      <c r="BE1410" s="5">
        <f t="shared" si="1728"/>
        <v>4.2944075009786326E-7</v>
      </c>
      <c r="BF1410" s="5">
        <f t="shared" si="1729"/>
        <v>8.8359731625928028E-8</v>
      </c>
      <c r="BG1410" s="5">
        <f t="shared" si="1730"/>
        <v>1.2120324974946019E-8</v>
      </c>
      <c r="BH1410" s="5">
        <f t="shared" si="1731"/>
        <v>1.246910850636798E-9</v>
      </c>
      <c r="BI1410" s="5">
        <f t="shared" si="1732"/>
        <v>1.0262343114724667E-10</v>
      </c>
      <c r="BJ1410" s="8">
        <f t="shared" si="1733"/>
        <v>0.25573652886026293</v>
      </c>
      <c r="BK1410" s="8">
        <f t="shared" si="1734"/>
        <v>0.53937487108196946</v>
      </c>
      <c r="BL1410" s="8">
        <f t="shared" si="1735"/>
        <v>0.20175470603665488</v>
      </c>
      <c r="BM1410" s="8">
        <f t="shared" si="1736"/>
        <v>4.0953211248277645E-2</v>
      </c>
      <c r="BN1410" s="8">
        <f t="shared" si="1737"/>
        <v>0.95904643153067204</v>
      </c>
    </row>
    <row r="1411" spans="1:66" x14ac:dyDescent="0.25">
      <c r="A1411" t="s">
        <v>287</v>
      </c>
      <c r="B1411" t="s">
        <v>329</v>
      </c>
      <c r="C1411" t="s">
        <v>304</v>
      </c>
      <c r="D1411" t="s">
        <v>536</v>
      </c>
      <c r="E1411">
        <f>VLOOKUP(A1411,home!$A$2:$E$405,3,FALSE)</f>
        <v>1.2423999999999999</v>
      </c>
      <c r="F1411">
        <f>VLOOKUP(B1411,home!$B$2:$E$405,3,FALSE)</f>
        <v>1.2073</v>
      </c>
      <c r="G1411">
        <f>VLOOKUP(C1411,away!$B$2:$E$405,4,FALSE)</f>
        <v>0.80489999999999995</v>
      </c>
      <c r="H1411">
        <f>VLOOKUP(A1411,away!$A$2:$E$405,3,FALSE)</f>
        <v>0.87880000000000003</v>
      </c>
      <c r="I1411">
        <f>VLOOKUP(C1411,away!$B$2:$E$405,3,FALSE)</f>
        <v>1.5172000000000001</v>
      </c>
      <c r="J1411">
        <f>VLOOKUP(B1411,home!$B$2:$E$405,4,FALSE)</f>
        <v>0.56899999999999995</v>
      </c>
      <c r="K1411" s="3">
        <f t="shared" si="1682"/>
        <v>1.2073093686479999</v>
      </c>
      <c r="L1411" s="3">
        <f t="shared" si="1683"/>
        <v>0.75865643983999997</v>
      </c>
      <c r="M1411" s="5">
        <f t="shared" si="1684"/>
        <v>0.14002058821756644</v>
      </c>
      <c r="N1411" s="5">
        <f t="shared" si="1685"/>
        <v>0.1690481679586717</v>
      </c>
      <c r="O1411" s="5">
        <f t="shared" si="1686"/>
        <v>0.10622752096144163</v>
      </c>
      <c r="P1411" s="5">
        <f t="shared" si="1687"/>
        <v>0.12824948126500024</v>
      </c>
      <c r="Q1411" s="5">
        <f t="shared" si="1688"/>
        <v>0.10204671846464251</v>
      </c>
      <c r="R1411" s="5">
        <f t="shared" si="1689"/>
        <v>4.0295096432818124E-2</v>
      </c>
      <c r="S1411" s="5">
        <f t="shared" si="1690"/>
        <v>2.9366983909510088E-2</v>
      </c>
      <c r="T1411" s="5">
        <f t="shared" si="1691"/>
        <v>7.7418400127740483E-2</v>
      </c>
      <c r="U1411" s="5">
        <f t="shared" si="1692"/>
        <v>4.8648647433915913E-2</v>
      </c>
      <c r="V1411" s="5">
        <f t="shared" si="1693"/>
        <v>2.9886878308845823E-3</v>
      </c>
      <c r="W1411" s="5">
        <f t="shared" si="1694"/>
        <v>4.106731974738257E-2</v>
      </c>
      <c r="X1411" s="5">
        <f t="shared" si="1695"/>
        <v>3.1155986593320192E-2</v>
      </c>
      <c r="Y1411" s="5">
        <f t="shared" si="1696"/>
        <v>1.181834493429553E-2</v>
      </c>
      <c r="Z1411" s="5">
        <f t="shared" si="1697"/>
        <v>1.0190044800910429E-2</v>
      </c>
      <c r="AA1411" s="5">
        <f t="shared" si="1698"/>
        <v>1.2302536555082002E-2</v>
      </c>
      <c r="AB1411" s="5">
        <f t="shared" si="1699"/>
        <v>7.4264838205424979E-3</v>
      </c>
      <c r="AC1411" s="5">
        <f t="shared" si="1700"/>
        <v>1.7108986830671996E-4</v>
      </c>
      <c r="AD1411" s="5">
        <f t="shared" si="1701"/>
        <v>1.2395239969069501E-2</v>
      </c>
      <c r="AE1411" s="5">
        <f t="shared" si="1702"/>
        <v>9.4037286258967408E-3</v>
      </c>
      <c r="AF1411" s="5">
        <f t="shared" si="1703"/>
        <v>3.5670996402721571E-3</v>
      </c>
      <c r="AG1411" s="5">
        <f t="shared" si="1704"/>
        <v>9.0206770454780659E-4</v>
      </c>
      <c r="AH1411" s="5">
        <f t="shared" si="1705"/>
        <v>1.9326857776172015E-3</v>
      </c>
      <c r="AI1411" s="5">
        <f t="shared" si="1706"/>
        <v>2.3333496459699921E-3</v>
      </c>
      <c r="AJ1411" s="5">
        <f t="shared" si="1707"/>
        <v>1.4085374439555328E-3</v>
      </c>
      <c r="AK1411" s="5">
        <f t="shared" si="1708"/>
        <v>5.668468173930072E-4</v>
      </c>
      <c r="AL1411" s="5">
        <f t="shared" si="1709"/>
        <v>6.268274441452821E-6</v>
      </c>
      <c r="AM1411" s="5">
        <f t="shared" si="1710"/>
        <v>2.9929778682595502E-3</v>
      </c>
      <c r="AN1411" s="5">
        <f t="shared" si="1711"/>
        <v>2.2706419340537028E-3</v>
      </c>
      <c r="AO1411" s="5">
        <f t="shared" si="1712"/>
        <v>8.6131856292029688E-4</v>
      </c>
      <c r="AP1411" s="5">
        <f t="shared" si="1713"/>
        <v>2.1781495817107253E-4</v>
      </c>
      <c r="AQ1411" s="5">
        <f t="shared" si="1714"/>
        <v>4.131168017749109E-5</v>
      </c>
      <c r="AR1411" s="5">
        <f t="shared" si="1715"/>
        <v>2.9324890227529373E-4</v>
      </c>
      <c r="AS1411" s="5">
        <f t="shared" si="1716"/>
        <v>3.5404214706270386E-4</v>
      </c>
      <c r="AT1411" s="5">
        <f t="shared" si="1717"/>
        <v>2.1371920052252772E-4</v>
      </c>
      <c r="AU1411" s="5">
        <f t="shared" si="1718"/>
        <v>8.6008397683602717E-5</v>
      </c>
      <c r="AV1411" s="5">
        <f t="shared" si="1719"/>
        <v>2.5959686076454132E-5</v>
      </c>
      <c r="AW1411" s="5">
        <f t="shared" si="1720"/>
        <v>1.5948109960441107E-7</v>
      </c>
      <c r="AX1411" s="5">
        <f t="shared" si="1721"/>
        <v>6.0224170341764487E-4</v>
      </c>
      <c r="AY1411" s="5">
        <f t="shared" si="1722"/>
        <v>4.5689454663800765E-4</v>
      </c>
      <c r="AZ1411" s="5">
        <f t="shared" si="1723"/>
        <v>1.7331299506735082E-4</v>
      </c>
      <c r="BA1411" s="5">
        <f t="shared" si="1724"/>
        <v>4.382833993860129E-5</v>
      </c>
      <c r="BB1411" s="5">
        <f t="shared" si="1725"/>
        <v>8.3126630854791325E-6</v>
      </c>
      <c r="BC1411" s="5">
        <f t="shared" si="1726"/>
        <v>1.2612910764037983E-6</v>
      </c>
      <c r="BD1411" s="5">
        <f t="shared" si="1727"/>
        <v>3.7079194697860382E-5</v>
      </c>
      <c r="BE1411" s="5">
        <f t="shared" si="1728"/>
        <v>4.4766059140650071E-5</v>
      </c>
      <c r="BF1411" s="5">
        <f t="shared" si="1729"/>
        <v>2.7023241298978637E-5</v>
      </c>
      <c r="BG1411" s="5">
        <f t="shared" si="1730"/>
        <v>1.0875137463830817E-5</v>
      </c>
      <c r="BH1411" s="5">
        <f t="shared" si="1731"/>
        <v>3.2824138363544493E-6</v>
      </c>
      <c r="BI1411" s="5">
        <f t="shared" si="1732"/>
        <v>7.9257779528210969E-7</v>
      </c>
      <c r="BJ1411" s="8">
        <f t="shared" si="1733"/>
        <v>0.46649299030864477</v>
      </c>
      <c r="BK1411" s="8">
        <f t="shared" si="1734"/>
        <v>0.30125999391234753</v>
      </c>
      <c r="BL1411" s="8">
        <f t="shared" si="1735"/>
        <v>0.22223850184658944</v>
      </c>
      <c r="BM1411" s="8">
        <f t="shared" si="1736"/>
        <v>0.3138372225028131</v>
      </c>
      <c r="BN1411" s="8">
        <f t="shared" si="1737"/>
        <v>0.68588757330014061</v>
      </c>
    </row>
    <row r="1412" spans="1:66" x14ac:dyDescent="0.25">
      <c r="A1412" t="s">
        <v>34</v>
      </c>
      <c r="B1412" t="s">
        <v>271</v>
      </c>
      <c r="C1412" t="s">
        <v>203</v>
      </c>
      <c r="D1412" t="s">
        <v>536</v>
      </c>
      <c r="E1412">
        <f>VLOOKUP(A1412,home!$A$2:$E$405,3,FALSE)</f>
        <v>1.4921</v>
      </c>
      <c r="F1412">
        <f>VLOOKUP(B1412,home!$B$2:$E$405,3,FALSE)</f>
        <v>0.89359999999999995</v>
      </c>
      <c r="G1412">
        <f>VLOOKUP(C1412,away!$B$2:$E$405,4,FALSE)</f>
        <v>0.33510000000000001</v>
      </c>
      <c r="H1412">
        <f>VLOOKUP(A1412,away!$A$2:$E$405,3,FALSE)</f>
        <v>1.2222</v>
      </c>
      <c r="I1412">
        <f>VLOOKUP(C1412,away!$B$2:$E$405,3,FALSE)</f>
        <v>1.2273000000000001</v>
      </c>
      <c r="J1412">
        <f>VLOOKUP(B1412,home!$B$2:$E$405,4,FALSE)</f>
        <v>0.81820000000000004</v>
      </c>
      <c r="K1412" s="3">
        <f t="shared" si="1682"/>
        <v>0.44680242165599998</v>
      </c>
      <c r="L1412" s="3">
        <f t="shared" si="1683"/>
        <v>1.2273049582920001</v>
      </c>
      <c r="M1412" s="5">
        <f t="shared" si="1684"/>
        <v>0.18747544916189512</v>
      </c>
      <c r="N1412" s="5">
        <f t="shared" si="1685"/>
        <v>8.3764484686581042E-2</v>
      </c>
      <c r="O1412" s="5">
        <f t="shared" si="1686"/>
        <v>0.23008954831441369</v>
      </c>
      <c r="P1412" s="5">
        <f t="shared" si="1687"/>
        <v>0.10280456738461524</v>
      </c>
      <c r="Q1412" s="5">
        <f t="shared" si="1688"/>
        <v>1.8713087303365669E-2</v>
      </c>
      <c r="R1412" s="5">
        <f t="shared" si="1689"/>
        <v>0.14119502174872334</v>
      </c>
      <c r="S1412" s="5">
        <f t="shared" si="1690"/>
        <v>1.4093550812100189E-2</v>
      </c>
      <c r="T1412" s="5">
        <f t="shared" si="1691"/>
        <v>2.2966664832371763E-2</v>
      </c>
      <c r="U1412" s="5">
        <f t="shared" si="1692"/>
        <v>6.308627764310118E-2</v>
      </c>
      <c r="V1412" s="5">
        <f t="shared" si="1693"/>
        <v>8.5870881916553523E-4</v>
      </c>
      <c r="W1412" s="5">
        <f t="shared" si="1694"/>
        <v>2.7870175746013102E-3</v>
      </c>
      <c r="X1412" s="5">
        <f t="shared" si="1695"/>
        <v>3.4205204881551324E-3</v>
      </c>
      <c r="Y1412" s="5">
        <f t="shared" si="1696"/>
        <v>2.099010877526084E-3</v>
      </c>
      <c r="Z1412" s="5">
        <f t="shared" si="1697"/>
        <v>5.7763116759451671E-2</v>
      </c>
      <c r="AA1412" s="5">
        <f t="shared" si="1698"/>
        <v>2.580870045052128E-2</v>
      </c>
      <c r="AB1412" s="5">
        <f t="shared" si="1699"/>
        <v>5.7656949305436031E-3</v>
      </c>
      <c r="AC1412" s="5">
        <f t="shared" si="1700"/>
        <v>2.9430249753473319E-5</v>
      </c>
      <c r="AD1412" s="5">
        <f t="shared" si="1701"/>
        <v>3.1131155038242409E-4</v>
      </c>
      <c r="AE1412" s="5">
        <f t="shared" si="1702"/>
        <v>3.8207420935791896E-4</v>
      </c>
      <c r="AF1412" s="5">
        <f t="shared" si="1703"/>
        <v>2.3446078579023486E-4</v>
      </c>
      <c r="AG1412" s="5">
        <f t="shared" si="1704"/>
        <v>9.5918294975131288E-5</v>
      </c>
      <c r="AH1412" s="5">
        <f t="shared" si="1705"/>
        <v>1.7723239901318692E-2</v>
      </c>
      <c r="AI1412" s="5">
        <f t="shared" si="1706"/>
        <v>7.9187865074994371E-3</v>
      </c>
      <c r="AJ1412" s="5">
        <f t="shared" si="1707"/>
        <v>1.7690664940638037E-3</v>
      </c>
      <c r="AK1412" s="5">
        <f t="shared" si="1708"/>
        <v>2.6347439787273251E-4</v>
      </c>
      <c r="AL1412" s="5">
        <f t="shared" si="1709"/>
        <v>6.4553819872473375E-7</v>
      </c>
      <c r="AM1412" s="5">
        <f t="shared" si="1710"/>
        <v>2.7818950920070192E-5</v>
      </c>
      <c r="AN1412" s="5">
        <f t="shared" si="1711"/>
        <v>3.4142336398683946E-5</v>
      </c>
      <c r="AO1412" s="5">
        <f t="shared" si="1712"/>
        <v>2.0951529374889122E-5</v>
      </c>
      <c r="AP1412" s="5">
        <f t="shared" si="1713"/>
        <v>8.5713052952006391E-6</v>
      </c>
      <c r="AQ1412" s="5">
        <f t="shared" si="1714"/>
        <v>2.6299013719585554E-6</v>
      </c>
      <c r="AR1412" s="5">
        <f t="shared" si="1715"/>
        <v>4.3503640415774106E-3</v>
      </c>
      <c r="AS1412" s="5">
        <f t="shared" si="1716"/>
        <v>1.94375318886197E-3</v>
      </c>
      <c r="AT1412" s="5">
        <f t="shared" si="1717"/>
        <v>4.342368159425503E-4</v>
      </c>
      <c r="AU1412" s="5">
        <f t="shared" si="1718"/>
        <v>6.4672686978440761E-5</v>
      </c>
      <c r="AV1412" s="5">
        <f t="shared" si="1719"/>
        <v>7.2239782892419441E-6</v>
      </c>
      <c r="AW1412" s="5">
        <f t="shared" si="1720"/>
        <v>9.8330319971109804E-9</v>
      </c>
      <c r="AX1412" s="5">
        <f t="shared" si="1721"/>
        <v>2.0715957731694625E-6</v>
      </c>
      <c r="AY1412" s="5">
        <f t="shared" si="1722"/>
        <v>2.5424797639876313E-6</v>
      </c>
      <c r="AZ1412" s="5">
        <f t="shared" si="1723"/>
        <v>1.5601990103495473E-6</v>
      </c>
      <c r="BA1412" s="5">
        <f t="shared" si="1724"/>
        <v>6.3827999377475716E-7</v>
      </c>
      <c r="BB1412" s="5">
        <f t="shared" si="1725"/>
        <v>1.9584105028458662E-7</v>
      </c>
      <c r="BC1412" s="5">
        <f t="shared" si="1726"/>
        <v>4.8071338410277219E-8</v>
      </c>
      <c r="BD1412" s="5">
        <f t="shared" si="1727"/>
        <v>8.8987055976719642E-4</v>
      </c>
      <c r="BE1412" s="5">
        <f t="shared" si="1728"/>
        <v>3.9759632106436358E-4</v>
      </c>
      <c r="BF1412" s="5">
        <f t="shared" si="1729"/>
        <v>8.882349954653707E-5</v>
      </c>
      <c r="BG1412" s="5">
        <f t="shared" si="1730"/>
        <v>1.3228851565784464E-5</v>
      </c>
      <c r="BH1412" s="5">
        <f t="shared" si="1731"/>
        <v>1.4776707288300658E-6</v>
      </c>
      <c r="BI1412" s="5">
        <f t="shared" si="1732"/>
        <v>1.3204537201029199E-7</v>
      </c>
      <c r="BJ1412" s="8">
        <f t="shared" si="1733"/>
        <v>0.13487572109339752</v>
      </c>
      <c r="BK1412" s="8">
        <f t="shared" si="1734"/>
        <v>0.30526489444549232</v>
      </c>
      <c r="BL1412" s="8">
        <f t="shared" si="1735"/>
        <v>0.50181119004775199</v>
      </c>
      <c r="BM1412" s="8">
        <f t="shared" si="1736"/>
        <v>0.23567023109976742</v>
      </c>
      <c r="BN1412" s="8">
        <f t="shared" si="1737"/>
        <v>0.76404215859959412</v>
      </c>
    </row>
    <row r="1413" spans="1:66" x14ac:dyDescent="0.25">
      <c r="A1413" t="s">
        <v>34</v>
      </c>
      <c r="B1413" t="s">
        <v>269</v>
      </c>
      <c r="C1413" t="s">
        <v>207</v>
      </c>
      <c r="D1413" t="s">
        <v>536</v>
      </c>
      <c r="E1413">
        <f>VLOOKUP(A1413,home!$A$2:$E$405,3,FALSE)</f>
        <v>1.4921</v>
      </c>
      <c r="F1413">
        <f>VLOOKUP(B1413,home!$B$2:$E$405,3,FALSE)</f>
        <v>0.44679999999999997</v>
      </c>
      <c r="G1413">
        <f>VLOOKUP(C1413,away!$B$2:$E$405,4,FALSE)</f>
        <v>0.8377</v>
      </c>
      <c r="H1413">
        <f>VLOOKUP(A1413,away!$A$2:$E$405,3,FALSE)</f>
        <v>1.2222</v>
      </c>
      <c r="I1413">
        <f>VLOOKUP(C1413,away!$B$2:$E$405,3,FALSE)</f>
        <v>0.81820000000000004</v>
      </c>
      <c r="J1413">
        <f>VLOOKUP(B1413,home!$B$2:$E$405,4,FALSE)</f>
        <v>1.9091</v>
      </c>
      <c r="K1413" s="3">
        <f t="shared" si="1682"/>
        <v>0.55846969355599996</v>
      </c>
      <c r="L1413" s="3">
        <f t="shared" si="1683"/>
        <v>1.9091077127640002</v>
      </c>
      <c r="M1413" s="5">
        <f t="shared" si="1684"/>
        <v>8.4790022159549353E-2</v>
      </c>
      <c r="N1413" s="5">
        <f t="shared" si="1685"/>
        <v>4.7352657692049965E-2</v>
      </c>
      <c r="O1413" s="5">
        <f t="shared" si="1686"/>
        <v>0.16187328527022615</v>
      </c>
      <c r="P1413" s="5">
        <f t="shared" si="1687"/>
        <v>9.0401324019766152E-2</v>
      </c>
      <c r="Q1413" s="5">
        <f t="shared" si="1688"/>
        <v>1.3222512115170651E-2</v>
      </c>
      <c r="R1413" s="5">
        <f t="shared" si="1689"/>
        <v>0.15451676869991801</v>
      </c>
      <c r="S1413" s="5">
        <f t="shared" si="1690"/>
        <v>2.4095993774918317E-2</v>
      </c>
      <c r="T1413" s="5">
        <f t="shared" si="1691"/>
        <v>2.5243199861187726E-2</v>
      </c>
      <c r="U1413" s="5">
        <f t="shared" si="1692"/>
        <v>8.6292932465106525E-2</v>
      </c>
      <c r="V1413" s="5">
        <f t="shared" si="1693"/>
        <v>2.8545153012432094E-3</v>
      </c>
      <c r="W1413" s="5">
        <f t="shared" si="1694"/>
        <v>2.4614574296666172E-3</v>
      </c>
      <c r="X1413" s="5">
        <f t="shared" si="1695"/>
        <v>4.69918736361679E-3</v>
      </c>
      <c r="Y1413" s="5">
        <f t="shared" si="1696"/>
        <v>4.4856274198019717E-3</v>
      </c>
      <c r="Z1413" s="5">
        <f t="shared" si="1697"/>
        <v>9.8329718292128193E-2</v>
      </c>
      <c r="AA1413" s="5">
        <f t="shared" si="1698"/>
        <v>5.4914167642052633E-2</v>
      </c>
      <c r="AB1413" s="5">
        <f t="shared" si="1699"/>
        <v>1.5333949187469968E-2</v>
      </c>
      <c r="AC1413" s="5">
        <f t="shared" si="1700"/>
        <v>1.9021398103120219E-4</v>
      </c>
      <c r="AD1413" s="5">
        <f t="shared" si="1701"/>
        <v>3.4366234411176366E-4</v>
      </c>
      <c r="AE1413" s="5">
        <f t="shared" si="1702"/>
        <v>6.5608843173032389E-4</v>
      </c>
      <c r="AF1413" s="5">
        <f t="shared" si="1703"/>
        <v>6.2627174263579939E-4</v>
      </c>
      <c r="AG1413" s="5">
        <f t="shared" si="1704"/>
        <v>3.9854007138405195E-4</v>
      </c>
      <c r="AH1413" s="5">
        <f t="shared" si="1705"/>
        <v>4.6930505896353336E-2</v>
      </c>
      <c r="AI1413" s="5">
        <f t="shared" si="1706"/>
        <v>2.620926524636449E-2</v>
      </c>
      <c r="AJ1413" s="5">
        <f t="shared" si="1707"/>
        <v>7.3185401652325474E-3</v>
      </c>
      <c r="AK1413" s="5">
        <f t="shared" si="1708"/>
        <v>1.3623942944515661E-3</v>
      </c>
      <c r="AL1413" s="5">
        <f t="shared" si="1709"/>
        <v>8.1120845563334854E-6</v>
      </c>
      <c r="AM1413" s="5">
        <f t="shared" si="1710"/>
        <v>3.8385000800566664E-5</v>
      </c>
      <c r="AN1413" s="5">
        <f t="shared" si="1711"/>
        <v>7.3281101082814149E-5</v>
      </c>
      <c r="AO1413" s="5">
        <f t="shared" si="1712"/>
        <v>6.9950757638519406E-5</v>
      </c>
      <c r="AP1413" s="5">
        <f t="shared" si="1713"/>
        <v>4.4514510307127583E-5</v>
      </c>
      <c r="AQ1413" s="5">
        <f t="shared" si="1714"/>
        <v>2.1245748739312461E-5</v>
      </c>
      <c r="AR1413" s="5">
        <f t="shared" si="1715"/>
        <v>1.7919078154128895E-2</v>
      </c>
      <c r="AS1413" s="5">
        <f t="shared" si="1716"/>
        <v>1.0007262085542375E-2</v>
      </c>
      <c r="AT1413" s="5">
        <f t="shared" si="1717"/>
        <v>2.7943762951237131E-3</v>
      </c>
      <c r="AU1413" s="5">
        <f t="shared" si="1718"/>
        <v>5.2019149107263029E-4</v>
      </c>
      <c r="AV1413" s="5">
        <f t="shared" si="1719"/>
        <v>7.2627795652442607E-5</v>
      </c>
      <c r="AW1413" s="5">
        <f t="shared" si="1720"/>
        <v>2.4024812700541104E-7</v>
      </c>
      <c r="AX1413" s="5">
        <f t="shared" si="1721"/>
        <v>3.5728099390398788E-6</v>
      </c>
      <c r="AY1413" s="5">
        <f t="shared" si="1722"/>
        <v>6.8208790108609108E-6</v>
      </c>
      <c r="AZ1413" s="5">
        <f t="shared" si="1723"/>
        <v>6.5108963637323255E-6</v>
      </c>
      <c r="BA1413" s="5">
        <f t="shared" si="1724"/>
        <v>4.1433341550028224E-6</v>
      </c>
      <c r="BB1413" s="5">
        <f t="shared" si="1725"/>
        <v>1.9775177979686002E-6</v>
      </c>
      <c r="BC1413" s="5">
        <f t="shared" si="1726"/>
        <v>7.5505889604598675E-7</v>
      </c>
      <c r="BD1413" s="5">
        <f t="shared" si="1727"/>
        <v>5.7015750516114022E-3</v>
      </c>
      <c r="BE1413" s="5">
        <f t="shared" si="1728"/>
        <v>3.1841568718599541E-3</v>
      </c>
      <c r="BF1413" s="5">
        <f t="shared" si="1729"/>
        <v>8.8912755623092978E-4</v>
      </c>
      <c r="BG1413" s="5">
        <f t="shared" si="1730"/>
        <v>1.6551693128682751E-4</v>
      </c>
      <c r="BH1413" s="5">
        <f t="shared" si="1731"/>
        <v>2.310904747352101E-5</v>
      </c>
      <c r="BI1413" s="5">
        <f t="shared" si="1732"/>
        <v>2.5811405321816676E-6</v>
      </c>
      <c r="BJ1413" s="8">
        <f t="shared" si="1733"/>
        <v>9.9760362086086643E-2</v>
      </c>
      <c r="BK1413" s="8">
        <f t="shared" si="1734"/>
        <v>0.2023470022000754</v>
      </c>
      <c r="BL1413" s="8">
        <f t="shared" si="1735"/>
        <v>0.59603141128768999</v>
      </c>
      <c r="BM1413" s="8">
        <f t="shared" si="1736"/>
        <v>0.44430534327841609</v>
      </c>
      <c r="BN1413" s="8">
        <f t="shared" si="1737"/>
        <v>0.55215656995668028</v>
      </c>
    </row>
    <row r="1414" spans="1:66" x14ac:dyDescent="0.25">
      <c r="A1414" t="s">
        <v>10</v>
      </c>
      <c r="B1414" t="s">
        <v>41</v>
      </c>
      <c r="C1414" t="s">
        <v>216</v>
      </c>
      <c r="D1414" t="s">
        <v>537</v>
      </c>
      <c r="E1414">
        <f>VLOOKUP(A1414,home!$A$2:$E$405,3,FALSE)</f>
        <v>1.5185</v>
      </c>
      <c r="F1414">
        <f>VLOOKUP(B1414,home!$B$2:$E$405,3,FALSE)</f>
        <v>1.3170999999999999</v>
      </c>
      <c r="G1414">
        <f>VLOOKUP(C1414,away!$B$2:$E$405,4,FALSE)</f>
        <v>0.92200000000000004</v>
      </c>
      <c r="H1414">
        <f>VLOOKUP(A1414,away!$A$2:$E$405,3,FALSE)</f>
        <v>1.4074</v>
      </c>
      <c r="I1414">
        <f>VLOOKUP(C1414,away!$B$2:$E$405,3,FALSE)</f>
        <v>1.2789999999999999</v>
      </c>
      <c r="J1414">
        <f>VLOOKUP(B1414,home!$B$2:$E$405,4,FALSE)</f>
        <v>1.2789999999999999</v>
      </c>
      <c r="K1414" s="3">
        <f t="shared" si="1682"/>
        <v>1.8440150746999997</v>
      </c>
      <c r="L1414" s="3">
        <f t="shared" si="1683"/>
        <v>2.3022826233999996</v>
      </c>
      <c r="M1414" s="5">
        <f t="shared" si="1684"/>
        <v>1.5822889289155265E-2</v>
      </c>
      <c r="N1414" s="5">
        <f t="shared" si="1685"/>
        <v>2.9177646374511469E-2</v>
      </c>
      <c r="O1414" s="5">
        <f t="shared" si="1686"/>
        <v>3.6428763062404133E-2</v>
      </c>
      <c r="P1414" s="5">
        <f t="shared" si="1687"/>
        <v>6.7175188239747746E-2</v>
      </c>
      <c r="Q1414" s="5">
        <f t="shared" si="1688"/>
        <v>2.6902009879432479E-2</v>
      </c>
      <c r="R1414" s="5">
        <f t="shared" si="1689"/>
        <v>4.1934654095264395E-2</v>
      </c>
      <c r="S1414" s="5">
        <f t="shared" si="1690"/>
        <v>7.1297122677498909E-2</v>
      </c>
      <c r="T1414" s="5">
        <f t="shared" si="1691"/>
        <v>6.193602987995251E-2</v>
      </c>
      <c r="U1414" s="5">
        <f t="shared" si="1692"/>
        <v>7.7328134303997625E-2</v>
      </c>
      <c r="V1414" s="5">
        <f t="shared" si="1693"/>
        <v>3.3631992441734038E-2</v>
      </c>
      <c r="W1414" s="5">
        <f t="shared" si="1694"/>
        <v>1.6535903919133937E-2</v>
      </c>
      <c r="X1414" s="5">
        <f t="shared" si="1695"/>
        <v>3.8070324255234017E-2</v>
      </c>
      <c r="Y1414" s="5">
        <f t="shared" si="1696"/>
        <v>4.3824323000014404E-2</v>
      </c>
      <c r="Z1414" s="5">
        <f t="shared" si="1697"/>
        <v>3.2181808480605624E-2</v>
      </c>
      <c r="AA1414" s="5">
        <f t="shared" si="1698"/>
        <v>5.9343739969345069E-2</v>
      </c>
      <c r="AB1414" s="5">
        <f t="shared" si="1699"/>
        <v>5.4715375546274612E-2</v>
      </c>
      <c r="AC1414" s="5">
        <f t="shared" si="1700"/>
        <v>8.9239209961312922E-3</v>
      </c>
      <c r="AD1414" s="5">
        <f t="shared" si="1701"/>
        <v>7.6231140251684449E-3</v>
      </c>
      <c r="AE1414" s="5">
        <f t="shared" si="1702"/>
        <v>1.7550562956342136E-2</v>
      </c>
      <c r="AF1414" s="5">
        <f t="shared" si="1703"/>
        <v>2.0203178062637113E-2</v>
      </c>
      <c r="AG1414" s="5">
        <f t="shared" si="1704"/>
        <v>1.5504475263688502E-2</v>
      </c>
      <c r="AH1414" s="5">
        <f t="shared" si="1705"/>
        <v>1.8522904613621268E-2</v>
      </c>
      <c r="AI1414" s="5">
        <f t="shared" si="1706"/>
        <v>3.415651533474779E-2</v>
      </c>
      <c r="AJ1414" s="5">
        <f t="shared" si="1707"/>
        <v>3.1492564588248326E-2</v>
      </c>
      <c r="AK1414" s="5">
        <f t="shared" si="1708"/>
        <v>1.9357587947231102E-2</v>
      </c>
      <c r="AL1414" s="5">
        <f t="shared" si="1709"/>
        <v>1.5154402253515628E-3</v>
      </c>
      <c r="AM1414" s="5">
        <f t="shared" si="1710"/>
        <v>2.8114274357135217E-3</v>
      </c>
      <c r="AN1414" s="5">
        <f t="shared" si="1711"/>
        <v>6.4727005321932604E-3</v>
      </c>
      <c r="AO1414" s="5">
        <f t="shared" si="1712"/>
        <v>7.4509929808702366E-3</v>
      </c>
      <c r="AP1414" s="5">
        <f t="shared" si="1713"/>
        <v>5.7180972223109718E-3</v>
      </c>
      <c r="AQ1414" s="5">
        <f t="shared" si="1714"/>
        <v>3.2911689684595887E-3</v>
      </c>
      <c r="AR1414" s="5">
        <f t="shared" si="1715"/>
        <v>8.5289922853671873E-3</v>
      </c>
      <c r="AS1414" s="5">
        <f t="shared" si="1716"/>
        <v>1.5727590346217093E-2</v>
      </c>
      <c r="AT1414" s="5">
        <f t="shared" si="1717"/>
        <v>1.4500956843565258E-2</v>
      </c>
      <c r="AU1414" s="5">
        <f t="shared" si="1718"/>
        <v>8.9133276723694869E-3</v>
      </c>
      <c r="AV1414" s="5">
        <f t="shared" si="1719"/>
        <v>4.1090776483974981E-3</v>
      </c>
      <c r="AW1414" s="5">
        <f t="shared" si="1720"/>
        <v>1.7871434460078322E-4</v>
      </c>
      <c r="AX1414" s="5">
        <f t="shared" si="1721"/>
        <v>8.6405242881348258E-4</v>
      </c>
      <c r="AY1414" s="5">
        <f t="shared" si="1722"/>
        <v>1.9892928925638459E-3</v>
      </c>
      <c r="AZ1414" s="5">
        <f t="shared" si="1723"/>
        <v>2.2899572297014324E-3</v>
      </c>
      <c r="BA1414" s="5">
        <f t="shared" si="1724"/>
        <v>1.7573762460902703E-3</v>
      </c>
      <c r="BB1414" s="5">
        <f t="shared" si="1725"/>
        <v>1.0114941985373876E-3</v>
      </c>
      <c r="BC1414" s="5">
        <f t="shared" si="1726"/>
        <v>4.6574910339250739E-4</v>
      </c>
      <c r="BD1414" s="5">
        <f t="shared" si="1727"/>
        <v>3.2726917889522532E-3</v>
      </c>
      <c r="BE1414" s="5">
        <f t="shared" si="1728"/>
        <v>6.0348929936748646E-3</v>
      </c>
      <c r="BF1414" s="5">
        <f t="shared" si="1729"/>
        <v>5.5642168272689316E-3</v>
      </c>
      <c r="BG1414" s="5">
        <f t="shared" si="1730"/>
        <v>3.4201665694611047E-3</v>
      </c>
      <c r="BH1414" s="5">
        <f t="shared" si="1731"/>
        <v>1.576709678017815E-3</v>
      </c>
      <c r="BI1414" s="5">
        <f t="shared" si="1732"/>
        <v>5.8149528293804692E-4</v>
      </c>
      <c r="BJ1414" s="8">
        <f t="shared" si="1733"/>
        <v>0.31144987685476161</v>
      </c>
      <c r="BK1414" s="8">
        <f t="shared" si="1734"/>
        <v>0.20035584676218265</v>
      </c>
      <c r="BL1414" s="8">
        <f t="shared" si="1735"/>
        <v>0.44551035739736383</v>
      </c>
      <c r="BM1414" s="8">
        <f t="shared" si="1736"/>
        <v>0.77024616000643531</v>
      </c>
      <c r="BN1414" s="8">
        <f t="shared" si="1737"/>
        <v>0.2174411509405155</v>
      </c>
    </row>
    <row r="1415" spans="1:66" x14ac:dyDescent="0.25">
      <c r="A1415" t="s">
        <v>10</v>
      </c>
      <c r="B1415" t="s">
        <v>212</v>
      </c>
      <c r="C1415" t="s">
        <v>36</v>
      </c>
      <c r="D1415" t="s">
        <v>537</v>
      </c>
      <c r="E1415">
        <f>VLOOKUP(A1415,home!$A$2:$E$405,3,FALSE)</f>
        <v>1.5185</v>
      </c>
      <c r="F1415">
        <f>VLOOKUP(B1415,home!$B$2:$E$405,3,FALSE)</f>
        <v>0.52680000000000005</v>
      </c>
      <c r="G1415">
        <f>VLOOKUP(C1415,away!$B$2:$E$405,4,FALSE)</f>
        <v>1.0537000000000001</v>
      </c>
      <c r="H1415">
        <f>VLOOKUP(A1415,away!$A$2:$E$405,3,FALSE)</f>
        <v>1.4074</v>
      </c>
      <c r="I1415">
        <f>VLOOKUP(C1415,away!$B$2:$E$405,3,FALSE)</f>
        <v>0.85260000000000002</v>
      </c>
      <c r="J1415">
        <f>VLOOKUP(B1415,home!$B$2:$E$405,4,FALSE)</f>
        <v>0.71050000000000002</v>
      </c>
      <c r="K1415" s="3">
        <f t="shared" si="1682"/>
        <v>0.84290288946000014</v>
      </c>
      <c r="L1415" s="3">
        <f t="shared" si="1683"/>
        <v>0.85256393502000005</v>
      </c>
      <c r="M1415" s="5">
        <f t="shared" si="1684"/>
        <v>0.18351354041542564</v>
      </c>
      <c r="N1415" s="5">
        <f t="shared" si="1685"/>
        <v>0.15468409347119677</v>
      </c>
      <c r="O1415" s="5">
        <f t="shared" si="1686"/>
        <v>0.15645702614602711</v>
      </c>
      <c r="P1415" s="5">
        <f t="shared" si="1687"/>
        <v>0.13187807941480503</v>
      </c>
      <c r="Q1415" s="5">
        <f t="shared" si="1688"/>
        <v>6.5191834670186258E-2</v>
      </c>
      <c r="R1415" s="5">
        <f t="shared" si="1689"/>
        <v>6.6694808936291941E-2</v>
      </c>
      <c r="S1415" s="5">
        <f t="shared" si="1690"/>
        <v>2.3692840036172762E-2</v>
      </c>
      <c r="T1415" s="5">
        <f t="shared" si="1691"/>
        <v>5.5580207097587264E-2</v>
      </c>
      <c r="U1415" s="5">
        <f t="shared" si="1692"/>
        <v>5.6217247164383109E-2</v>
      </c>
      <c r="V1415" s="5">
        <f t="shared" si="1693"/>
        <v>1.891816951841193E-3</v>
      </c>
      <c r="W1415" s="5">
        <f t="shared" si="1694"/>
        <v>1.8316795270899536E-2</v>
      </c>
      <c r="X1415" s="5">
        <f t="shared" si="1695"/>
        <v>1.5616239053113838E-2</v>
      </c>
      <c r="Y1415" s="5">
        <f t="shared" si="1696"/>
        <v>6.6569211086678652E-3</v>
      </c>
      <c r="Z1415" s="5">
        <f t="shared" si="1697"/>
        <v>1.8953862917377381E-2</v>
      </c>
      <c r="AA1415" s="5">
        <f t="shared" si="1698"/>
        <v>1.5976265819486142E-2</v>
      </c>
      <c r="AB1415" s="5">
        <f t="shared" si="1699"/>
        <v>6.7332203110129531E-3</v>
      </c>
      <c r="AC1415" s="5">
        <f t="shared" si="1700"/>
        <v>8.4969610978163454E-5</v>
      </c>
      <c r="AD1415" s="5">
        <f t="shared" si="1701"/>
        <v>3.8598199148721208E-3</v>
      </c>
      <c r="AE1415" s="5">
        <f t="shared" si="1702"/>
        <v>3.2907432550919368E-3</v>
      </c>
      <c r="AF1415" s="5">
        <f t="shared" si="1703"/>
        <v>1.4027845093508525E-3</v>
      </c>
      <c r="AG1415" s="5">
        <f t="shared" si="1704"/>
        <v>3.9865449375908778E-4</v>
      </c>
      <c r="AH1415" s="5">
        <f t="shared" si="1705"/>
        <v>4.0398449881672285E-3</v>
      </c>
      <c r="AI1415" s="5">
        <f t="shared" si="1706"/>
        <v>3.4051970134966565E-3</v>
      </c>
      <c r="AJ1415" s="5">
        <f t="shared" si="1707"/>
        <v>1.4351252009284475E-3</v>
      </c>
      <c r="AK1415" s="5">
        <f t="shared" si="1708"/>
        <v>4.0322372619981721E-4</v>
      </c>
      <c r="AL1415" s="5">
        <f t="shared" si="1709"/>
        <v>2.4424637177304273E-6</v>
      </c>
      <c r="AM1415" s="5">
        <f t="shared" si="1710"/>
        <v>6.5069067180819273E-4</v>
      </c>
      <c r="AN1415" s="5">
        <f t="shared" si="1711"/>
        <v>5.5475539963760023E-4</v>
      </c>
      <c r="AO1415" s="5">
        <f t="shared" si="1712"/>
        <v>2.3648222324431254E-4</v>
      </c>
      <c r="AP1415" s="5">
        <f t="shared" si="1713"/>
        <v>6.7205404937149761E-5</v>
      </c>
      <c r="AQ1415" s="5">
        <f t="shared" si="1714"/>
        <v>1.432422612195723E-5</v>
      </c>
      <c r="AR1415" s="5">
        <f t="shared" si="1715"/>
        <v>6.8884522799653582E-4</v>
      </c>
      <c r="AS1415" s="5">
        <f t="shared" si="1716"/>
        <v>5.8062963306901251E-4</v>
      </c>
      <c r="AT1415" s="5">
        <f t="shared" si="1717"/>
        <v>2.4470719770998514E-4</v>
      </c>
      <c r="AU1415" s="5">
        <f t="shared" si="1718"/>
        <v>6.8754801340468671E-5</v>
      </c>
      <c r="AV1415" s="5">
        <f t="shared" si="1719"/>
        <v>1.4488405178532331E-5</v>
      </c>
      <c r="AW1415" s="5">
        <f t="shared" si="1720"/>
        <v>4.8756230346434712E-8</v>
      </c>
      <c r="AX1415" s="5">
        <f t="shared" si="1721"/>
        <v>9.141150790196568E-5</v>
      </c>
      <c r="AY1415" s="5">
        <f t="shared" si="1722"/>
        <v>7.7934154883011692E-5</v>
      </c>
      <c r="AZ1415" s="5">
        <f t="shared" si="1723"/>
        <v>3.3221924879759292E-5</v>
      </c>
      <c r="BA1415" s="5">
        <f t="shared" si="1724"/>
        <v>9.4412716681421447E-6</v>
      </c>
      <c r="BB1415" s="5">
        <f t="shared" si="1725"/>
        <v>2.012321931246026E-6</v>
      </c>
      <c r="BC1415" s="5">
        <f t="shared" si="1726"/>
        <v>3.4312662084603175E-7</v>
      </c>
      <c r="BD1415" s="5">
        <f t="shared" si="1727"/>
        <v>9.7880766366745906E-5</v>
      </c>
      <c r="BE1415" s="5">
        <f t="shared" si="1728"/>
        <v>8.2503980793089315E-5</v>
      </c>
      <c r="BF1415" s="5">
        <f t="shared" si="1729"/>
        <v>3.477142190122367E-5</v>
      </c>
      <c r="BG1415" s="5">
        <f t="shared" si="1730"/>
        <v>9.7696439970580538E-6</v>
      </c>
      <c r="BH1415" s="5">
        <f t="shared" si="1731"/>
        <v>2.0587152885289444E-6</v>
      </c>
      <c r="BI1415" s="5">
        <f t="shared" si="1732"/>
        <v>3.4705941305530514E-7</v>
      </c>
      <c r="BJ1415" s="8">
        <f t="shared" si="1733"/>
        <v>0.32673591507835964</v>
      </c>
      <c r="BK1415" s="8">
        <f t="shared" si="1734"/>
        <v>0.34114162304782353</v>
      </c>
      <c r="BL1415" s="8">
        <f t="shared" si="1735"/>
        <v>0.31318671615904758</v>
      </c>
      <c r="BM1415" s="8">
        <f t="shared" si="1736"/>
        <v>0.24152084875002289</v>
      </c>
      <c r="BN1415" s="8">
        <f t="shared" si="1737"/>
        <v>0.75841938305393275</v>
      </c>
    </row>
    <row r="1416" spans="1:66" x14ac:dyDescent="0.25">
      <c r="A1416" t="s">
        <v>10</v>
      </c>
      <c r="B1416" t="s">
        <v>39</v>
      </c>
      <c r="C1416" t="s">
        <v>215</v>
      </c>
      <c r="D1416" t="s">
        <v>537</v>
      </c>
      <c r="E1416">
        <f>VLOOKUP(A1416,home!$A$2:$E$405,3,FALSE)</f>
        <v>1.5185</v>
      </c>
      <c r="F1416">
        <f>VLOOKUP(B1416,home!$B$2:$E$405,3,FALSE)</f>
        <v>0.65849999999999997</v>
      </c>
      <c r="G1416">
        <f>VLOOKUP(C1416,away!$B$2:$E$405,4,FALSE)</f>
        <v>0.13170000000000001</v>
      </c>
      <c r="H1416">
        <f>VLOOKUP(A1416,away!$A$2:$E$405,3,FALSE)</f>
        <v>1.4074</v>
      </c>
      <c r="I1416">
        <f>VLOOKUP(C1416,away!$B$2:$E$405,3,FALSE)</f>
        <v>0.71050000000000002</v>
      </c>
      <c r="J1416">
        <f>VLOOKUP(B1416,home!$B$2:$E$405,4,FALSE)</f>
        <v>1.8473999999999999</v>
      </c>
      <c r="K1416" s="3">
        <f t="shared" si="1682"/>
        <v>0.13169107732500002</v>
      </c>
      <c r="L1416" s="3">
        <f t="shared" si="1683"/>
        <v>1.8473218549800001</v>
      </c>
      <c r="M1416" s="5">
        <f t="shared" si="1684"/>
        <v>0.13820558827746221</v>
      </c>
      <c r="N1416" s="5">
        <f t="shared" si="1685"/>
        <v>1.8200442812594395E-2</v>
      </c>
      <c r="O1416" s="5">
        <f t="shared" si="1686"/>
        <v>0.25531020370532365</v>
      </c>
      <c r="P1416" s="5">
        <f t="shared" si="1687"/>
        <v>3.3622075778019296E-2</v>
      </c>
      <c r="Q1416" s="5">
        <f t="shared" si="1688"/>
        <v>1.1984179608913047E-3</v>
      </c>
      <c r="R1416" s="5">
        <f t="shared" si="1689"/>
        <v>0.23582005955212015</v>
      </c>
      <c r="S1416" s="5">
        <f t="shared" si="1690"/>
        <v>2.0448593897545351E-3</v>
      </c>
      <c r="T1416" s="5">
        <f t="shared" si="1691"/>
        <v>2.2138636905550744E-3</v>
      </c>
      <c r="U1416" s="5">
        <f t="shared" si="1692"/>
        <v>3.105539769726437E-2</v>
      </c>
      <c r="V1416" s="5">
        <f t="shared" si="1693"/>
        <v>5.5273868295794542E-5</v>
      </c>
      <c r="W1416" s="5">
        <f t="shared" si="1694"/>
        <v>5.2606984118468572E-5</v>
      </c>
      <c r="X1416" s="5">
        <f t="shared" si="1695"/>
        <v>9.7182031486632778E-5</v>
      </c>
      <c r="Y1416" s="5">
        <f t="shared" si="1696"/>
        <v>8.9763245338305635E-5</v>
      </c>
      <c r="Z1416" s="5">
        <f t="shared" si="1697"/>
        <v>0.14521184995110556</v>
      </c>
      <c r="AA1416" s="5">
        <f t="shared" si="1698"/>
        <v>1.9123104960417348E-2</v>
      </c>
      <c r="AB1416" s="5">
        <f t="shared" si="1699"/>
        <v>1.2591711470182061E-3</v>
      </c>
      <c r="AC1416" s="5">
        <f t="shared" si="1700"/>
        <v>8.4042467617810983E-7</v>
      </c>
      <c r="AD1416" s="5">
        <f t="shared" si="1701"/>
        <v>1.731967603345073E-6</v>
      </c>
      <c r="AE1416" s="5">
        <f t="shared" si="1702"/>
        <v>3.1995016057766854E-6</v>
      </c>
      <c r="AF1416" s="5">
        <f t="shared" si="1703"/>
        <v>2.9552546206974385E-6</v>
      </c>
      <c r="AG1416" s="5">
        <f t="shared" si="1704"/>
        <v>1.8197688159483362E-6</v>
      </c>
      <c r="AH1416" s="5">
        <f t="shared" si="1705"/>
        <v>6.7063256004188443E-2</v>
      </c>
      <c r="AI1416" s="5">
        <f t="shared" si="1706"/>
        <v>8.8316324321138541E-3</v>
      </c>
      <c r="AJ1416" s="5">
        <f t="shared" si="1707"/>
        <v>5.8152359476174183E-4</v>
      </c>
      <c r="AK1416" s="5">
        <f t="shared" si="1708"/>
        <v>2.5527156228026851E-5</v>
      </c>
      <c r="AL1416" s="5">
        <f t="shared" si="1709"/>
        <v>8.1781995939119966E-9</v>
      </c>
      <c r="AM1416" s="5">
        <f t="shared" si="1710"/>
        <v>4.5616935915302254E-8</v>
      </c>
      <c r="AN1416" s="5">
        <f t="shared" si="1711"/>
        <v>8.4269162673559955E-8</v>
      </c>
      <c r="AO1416" s="5">
        <f t="shared" si="1712"/>
        <v>7.7836132953866101E-8</v>
      </c>
      <c r="AP1416" s="5">
        <f t="shared" si="1713"/>
        <v>4.7929463170935276E-8</v>
      </c>
      <c r="AQ1416" s="5">
        <f t="shared" si="1714"/>
        <v>2.2135286203281943E-8</v>
      </c>
      <c r="AR1416" s="5">
        <f t="shared" si="1715"/>
        <v>2.4777483696531197E-2</v>
      </c>
      <c r="AS1416" s="5">
        <f t="shared" si="1716"/>
        <v>3.262973521398818E-3</v>
      </c>
      <c r="AT1416" s="5">
        <f t="shared" si="1717"/>
        <v>2.1485224915797967E-4</v>
      </c>
      <c r="AU1416" s="5">
        <f t="shared" si="1718"/>
        <v>9.4313747191045598E-6</v>
      </c>
      <c r="AV1416" s="5">
        <f t="shared" si="1719"/>
        <v>3.1050697435366222E-7</v>
      </c>
      <c r="AW1416" s="5">
        <f t="shared" si="1720"/>
        <v>5.5265502546959275E-11</v>
      </c>
      <c r="AX1416" s="5">
        <f t="shared" si="1721"/>
        <v>1.001223905825272E-9</v>
      </c>
      <c r="AY1416" s="5">
        <f t="shared" si="1722"/>
        <v>1.8495828029594628E-9</v>
      </c>
      <c r="AZ1416" s="5">
        <f t="shared" si="1723"/>
        <v>1.7083873672510917E-9</v>
      </c>
      <c r="BA1416" s="5">
        <f t="shared" si="1724"/>
        <v>1.0519804400982285E-9</v>
      </c>
      <c r="BB1416" s="5">
        <f t="shared" si="1725"/>
        <v>4.8583661450123415E-10</v>
      </c>
      <c r="BC1416" s="5">
        <f t="shared" si="1726"/>
        <v>1.7949931918352452E-10</v>
      </c>
      <c r="BD1416" s="5">
        <f t="shared" si="1727"/>
        <v>7.6286645240021189E-3</v>
      </c>
      <c r="BE1416" s="5">
        <f t="shared" si="1728"/>
        <v>1.0046270497168477E-3</v>
      </c>
      <c r="BF1416" s="5">
        <f t="shared" si="1729"/>
        <v>6.6150209243524019E-5</v>
      </c>
      <c r="BG1416" s="5">
        <f t="shared" si="1730"/>
        <v>2.903797440184619E-6</v>
      </c>
      <c r="BH1416" s="5">
        <f t="shared" si="1731"/>
        <v>9.5601053307872419E-8</v>
      </c>
      <c r="BI1416" s="5">
        <f t="shared" si="1732"/>
        <v>2.5179611407036986E-9</v>
      </c>
      <c r="BJ1416" s="8">
        <f t="shared" si="1733"/>
        <v>2.1862267281121315E-2</v>
      </c>
      <c r="BK1416" s="8">
        <f t="shared" si="1734"/>
        <v>0.1739286477659904</v>
      </c>
      <c r="BL1416" s="8">
        <f t="shared" si="1735"/>
        <v>0.6560373712976344</v>
      </c>
      <c r="BM1416" s="8">
        <f t="shared" si="1736"/>
        <v>0.31468334641512319</v>
      </c>
      <c r="BN1416" s="8">
        <f t="shared" si="1737"/>
        <v>0.68235678808641098</v>
      </c>
    </row>
    <row r="1417" spans="1:66" x14ac:dyDescent="0.25">
      <c r="A1417" t="s">
        <v>10</v>
      </c>
      <c r="B1417" t="s">
        <v>40</v>
      </c>
      <c r="C1417" t="s">
        <v>468</v>
      </c>
      <c r="D1417" t="s">
        <v>537</v>
      </c>
      <c r="E1417">
        <f>VLOOKUP(A1417,home!$A$2:$E$405,3,FALSE)</f>
        <v>1.5185</v>
      </c>
      <c r="F1417">
        <f>VLOOKUP(B1417,home!$B$2:$E$405,3,FALSE)</f>
        <v>1.1854</v>
      </c>
      <c r="G1417">
        <f>VLOOKUP(C1417,away!$B$2:$E$405,4,FALSE)</f>
        <v>1.8439000000000001</v>
      </c>
      <c r="H1417">
        <f>VLOOKUP(A1417,away!$A$2:$E$405,3,FALSE)</f>
        <v>1.4074</v>
      </c>
      <c r="I1417">
        <f>VLOOKUP(C1417,away!$B$2:$E$405,3,FALSE)</f>
        <v>1.1368</v>
      </c>
      <c r="J1417">
        <f>VLOOKUP(B1417,home!$B$2:$E$405,4,FALSE)</f>
        <v>1.5631999999999999</v>
      </c>
      <c r="K1417" s="3">
        <f t="shared" si="1682"/>
        <v>3.3190751326100001</v>
      </c>
      <c r="L1417" s="3">
        <f t="shared" si="1683"/>
        <v>2.5010142026239999</v>
      </c>
      <c r="M1417" s="5">
        <f t="shared" si="1684"/>
        <v>2.9673400449224717E-3</v>
      </c>
      <c r="N1417" s="5">
        <f t="shared" si="1685"/>
        <v>9.8488245531000163E-3</v>
      </c>
      <c r="O1417" s="5">
        <f t="shared" si="1686"/>
        <v>7.4213595963660397E-3</v>
      </c>
      <c r="P1417" s="5">
        <f t="shared" si="1687"/>
        <v>2.463205008645511E-2</v>
      </c>
      <c r="Q1417" s="5">
        <f t="shared" si="1688"/>
        <v>1.6344494329816533E-2</v>
      </c>
      <c r="R1417" s="5">
        <f t="shared" si="1689"/>
        <v>9.2804628766456915E-3</v>
      </c>
      <c r="S1417" s="5">
        <f t="shared" si="1690"/>
        <v>5.1117994759300137E-2</v>
      </c>
      <c r="T1417" s="5">
        <f t="shared" si="1691"/>
        <v>4.0877812453578584E-2</v>
      </c>
      <c r="U1417" s="5">
        <f t="shared" si="1692"/>
        <v>3.0802553552984981E-2</v>
      </c>
      <c r="V1417" s="5">
        <f t="shared" si="1693"/>
        <v>4.7148137470227079E-2</v>
      </c>
      <c r="W1417" s="5">
        <f t="shared" si="1694"/>
        <v>1.808286822839307E-2</v>
      </c>
      <c r="X1417" s="5">
        <f t="shared" si="1695"/>
        <v>4.5225510263389349E-2</v>
      </c>
      <c r="Y1417" s="5">
        <f t="shared" si="1696"/>
        <v>5.6554821744827129E-2</v>
      </c>
      <c r="Z1417" s="5">
        <f t="shared" si="1697"/>
        <v>7.7368564871385503E-3</v>
      </c>
      <c r="AA1417" s="5">
        <f t="shared" si="1698"/>
        <v>2.5679207971033922E-2</v>
      </c>
      <c r="AB1417" s="5">
        <f t="shared" si="1699"/>
        <v>4.2615610300889596E-2</v>
      </c>
      <c r="AC1417" s="5">
        <f t="shared" si="1700"/>
        <v>2.4461202332475843E-2</v>
      </c>
      <c r="AD1417" s="5">
        <f t="shared" si="1701"/>
        <v>1.5004599565780723E-2</v>
      </c>
      <c r="AE1417" s="5">
        <f t="shared" si="1702"/>
        <v>3.7526716618703493E-2</v>
      </c>
      <c r="AF1417" s="5">
        <f t="shared" si="1703"/>
        <v>4.6927425620611765E-2</v>
      </c>
      <c r="AG1417" s="5">
        <f t="shared" si="1704"/>
        <v>3.9122052656577123E-2</v>
      </c>
      <c r="AH1417" s="5">
        <f t="shared" si="1705"/>
        <v>4.8374969894992856E-3</v>
      </c>
      <c r="AI1417" s="5">
        <f t="shared" si="1706"/>
        <v>1.6056015961922819E-2</v>
      </c>
      <c r="AJ1417" s="5">
        <f t="shared" si="1707"/>
        <v>2.6645561654003631E-2</v>
      </c>
      <c r="AK1417" s="5">
        <f t="shared" si="1708"/>
        <v>2.9479540360076679E-2</v>
      </c>
      <c r="AL1417" s="5">
        <f t="shared" si="1709"/>
        <v>8.1221505039096378E-3</v>
      </c>
      <c r="AM1417" s="5">
        <f t="shared" si="1710"/>
        <v>9.9602786587107174E-3</v>
      </c>
      <c r="AN1417" s="5">
        <f t="shared" si="1711"/>
        <v>2.4910798387528226E-2</v>
      </c>
      <c r="AO1417" s="5">
        <f t="shared" si="1712"/>
        <v>3.1151130282955568E-2</v>
      </c>
      <c r="AP1417" s="5">
        <f t="shared" si="1713"/>
        <v>2.5969806421820812E-2</v>
      </c>
      <c r="AQ1417" s="5">
        <f t="shared" si="1714"/>
        <v>1.6237713675092455E-2</v>
      </c>
      <c r="AR1417" s="5">
        <f t="shared" si="1715"/>
        <v>2.4197297351777119E-3</v>
      </c>
      <c r="AS1417" s="5">
        <f t="shared" si="1716"/>
        <v>8.0312647916653251E-3</v>
      </c>
      <c r="AT1417" s="5">
        <f t="shared" si="1717"/>
        <v>1.3328185626711307E-2</v>
      </c>
      <c r="AU1417" s="5">
        <f t="shared" si="1718"/>
        <v>1.4745749825475845E-2</v>
      </c>
      <c r="AV1417" s="5">
        <f t="shared" si="1719"/>
        <v>1.2235562889356283E-2</v>
      </c>
      <c r="AW1417" s="5">
        <f t="shared" si="1720"/>
        <v>1.8728447306832915E-3</v>
      </c>
      <c r="AX1417" s="5">
        <f t="shared" si="1721"/>
        <v>5.5098188683321368E-3</v>
      </c>
      <c r="AY1417" s="5">
        <f t="shared" si="1722"/>
        <v>1.3780135243584367E-2</v>
      </c>
      <c r="AZ1417" s="5">
        <f t="shared" si="1723"/>
        <v>1.7232156979142019E-2</v>
      </c>
      <c r="BA1417" s="5">
        <f t="shared" si="1724"/>
        <v>1.4365956448893488E-2</v>
      </c>
      <c r="BB1417" s="5">
        <f t="shared" si="1725"/>
        <v>8.9823652782401141E-3</v>
      </c>
      <c r="BC1417" s="5">
        <f t="shared" si="1726"/>
        <v>4.4930046268070421E-3</v>
      </c>
      <c r="BD1417" s="5">
        <f t="shared" si="1727"/>
        <v>1.008629739031844E-3</v>
      </c>
      <c r="BE1417" s="5">
        <f t="shared" si="1728"/>
        <v>3.3477178848315076E-3</v>
      </c>
      <c r="BF1417" s="5">
        <f t="shared" si="1729"/>
        <v>5.5556635912690031E-3</v>
      </c>
      <c r="BG1417" s="5">
        <f t="shared" si="1730"/>
        <v>6.146554956975905E-3</v>
      </c>
      <c r="BH1417" s="5">
        <f t="shared" si="1731"/>
        <v>5.1002194272298648E-3</v>
      </c>
      <c r="BI1417" s="5">
        <f t="shared" si="1732"/>
        <v>3.3856022943546111E-3</v>
      </c>
      <c r="BJ1417" s="8">
        <f t="shared" si="1733"/>
        <v>0.49810829090588482</v>
      </c>
      <c r="BK1417" s="8">
        <f t="shared" si="1734"/>
        <v>0.17222901044087463</v>
      </c>
      <c r="BL1417" s="8">
        <f t="shared" si="1735"/>
        <v>0.26812269002550193</v>
      </c>
      <c r="BM1417" s="8">
        <f t="shared" si="1736"/>
        <v>0.86379502585919266</v>
      </c>
      <c r="BN1417" s="8">
        <f t="shared" si="1737"/>
        <v>7.0494531487305861E-2</v>
      </c>
    </row>
    <row r="1418" spans="1:66" x14ac:dyDescent="0.25">
      <c r="A1418" t="s">
        <v>13</v>
      </c>
      <c r="B1418" t="s">
        <v>49</v>
      </c>
      <c r="C1418" t="s">
        <v>217</v>
      </c>
      <c r="D1418" t="s">
        <v>537</v>
      </c>
      <c r="E1418">
        <f>VLOOKUP(A1418,home!$A$2:$E$405,3,FALSE)</f>
        <v>1.2857000000000001</v>
      </c>
      <c r="F1418">
        <f>VLOOKUP(B1418,home!$B$2:$E$405,3,FALSE)</f>
        <v>0.38890000000000002</v>
      </c>
      <c r="G1418">
        <f>VLOOKUP(C1418,away!$B$2:$E$405,4,FALSE)</f>
        <v>0.58330000000000004</v>
      </c>
      <c r="H1418">
        <f>VLOOKUP(A1418,away!$A$2:$E$405,3,FALSE)</f>
        <v>1.4921</v>
      </c>
      <c r="I1418">
        <f>VLOOKUP(C1418,away!$B$2:$E$405,3,FALSE)</f>
        <v>2.3456999999999999</v>
      </c>
      <c r="J1418">
        <f>VLOOKUP(B1418,home!$B$2:$E$405,4,FALSE)</f>
        <v>1.3404</v>
      </c>
      <c r="K1418" s="3">
        <f t="shared" si="1682"/>
        <v>0.29165509220900004</v>
      </c>
      <c r="L1418" s="3">
        <f t="shared" si="1683"/>
        <v>4.6914254273879994</v>
      </c>
      <c r="M1418" s="5">
        <f t="shared" si="1684"/>
        <v>6.8529194556666119E-3</v>
      </c>
      <c r="N1418" s="5">
        <f t="shared" si="1685"/>
        <v>1.9986888557432963E-3</v>
      </c>
      <c r="O1418" s="5">
        <f t="shared" si="1686"/>
        <v>3.2149960586156275E-2</v>
      </c>
      <c r="P1418" s="5">
        <f t="shared" si="1687"/>
        <v>9.3766997192711258E-3</v>
      </c>
      <c r="Q1418" s="5">
        <f t="shared" si="1688"/>
        <v>2.9146389125945588E-4</v>
      </c>
      <c r="R1418" s="5">
        <f t="shared" si="1689"/>
        <v>7.5414571291707796E-2</v>
      </c>
      <c r="S1418" s="5">
        <f t="shared" si="1690"/>
        <v>3.2074832556465024E-3</v>
      </c>
      <c r="T1418" s="5">
        <f t="shared" si="1691"/>
        <v>1.3673811106200624E-3</v>
      </c>
      <c r="U1418" s="5">
        <f t="shared" si="1692"/>
        <v>2.1995043743985244E-2</v>
      </c>
      <c r="V1418" s="5">
        <f t="shared" si="1693"/>
        <v>4.876365716563838E-4</v>
      </c>
      <c r="W1418" s="5">
        <f t="shared" si="1694"/>
        <v>2.8335642693623519E-5</v>
      </c>
      <c r="X1418" s="5">
        <f t="shared" si="1695"/>
        <v>1.3293455463424638E-4</v>
      </c>
      <c r="Y1418" s="5">
        <f t="shared" si="1696"/>
        <v>3.1182627489480139E-4</v>
      </c>
      <c r="Z1418" s="5">
        <f t="shared" si="1697"/>
        <v>0.11793394578449433</v>
      </c>
      <c r="AA1418" s="5">
        <f t="shared" si="1698"/>
        <v>3.4396035832347904E-2</v>
      </c>
      <c r="AB1418" s="5">
        <f t="shared" si="1699"/>
        <v>5.0158895011537478E-3</v>
      </c>
      <c r="AC1418" s="5">
        <f t="shared" si="1700"/>
        <v>4.1701403085730266E-5</v>
      </c>
      <c r="AD1418" s="5">
        <f t="shared" si="1701"/>
        <v>2.0660586206525108E-6</v>
      </c>
      <c r="AE1418" s="5">
        <f t="shared" si="1702"/>
        <v>9.6927599474033675E-6</v>
      </c>
      <c r="AF1418" s="5">
        <f t="shared" si="1703"/>
        <v>2.2736430239408069E-5</v>
      </c>
      <c r="AG1418" s="5">
        <f t="shared" si="1704"/>
        <v>3.5555422317730809E-5</v>
      </c>
      <c r="AH1418" s="5">
        <f t="shared" si="1705"/>
        <v>0.13831957800139358</v>
      </c>
      <c r="AI1418" s="5">
        <f t="shared" si="1706"/>
        <v>4.0341609276306423E-2</v>
      </c>
      <c r="AJ1418" s="5">
        <f t="shared" si="1707"/>
        <v>5.8829178866702993E-3</v>
      </c>
      <c r="AK1418" s="5">
        <f t="shared" si="1708"/>
        <v>5.719276528982672E-4</v>
      </c>
      <c r="AL1418" s="5">
        <f t="shared" si="1709"/>
        <v>2.2823646893082752E-6</v>
      </c>
      <c r="AM1418" s="5">
        <f t="shared" si="1710"/>
        <v>1.2051530350312153E-7</v>
      </c>
      <c r="AN1418" s="5">
        <f t="shared" si="1711"/>
        <v>5.6538855924392645E-7</v>
      </c>
      <c r="AO1418" s="5">
        <f t="shared" si="1712"/>
        <v>1.3262391315956118E-6</v>
      </c>
      <c r="AP1418" s="5">
        <f t="shared" si="1713"/>
        <v>2.073983994921544E-6</v>
      </c>
      <c r="AQ1418" s="5">
        <f t="shared" si="1714"/>
        <v>2.4324853124426688E-6</v>
      </c>
      <c r="AR1418" s="5">
        <f t="shared" si="1715"/>
        <v>0.12978319706826311</v>
      </c>
      <c r="AS1418" s="5">
        <f t="shared" si="1716"/>
        <v>3.7851930308123102E-2</v>
      </c>
      <c r="AT1418" s="5">
        <f t="shared" si="1717"/>
        <v>5.5198541121521429E-3</v>
      </c>
      <c r="AU1418" s="5">
        <f t="shared" si="1718"/>
        <v>5.3663118668665374E-4</v>
      </c>
      <c r="AV1418" s="5">
        <f t="shared" si="1719"/>
        <v>3.9127804558830264E-5</v>
      </c>
      <c r="AW1418" s="5">
        <f t="shared" si="1720"/>
        <v>8.674749045100974E-8</v>
      </c>
      <c r="AX1418" s="5">
        <f t="shared" si="1721"/>
        <v>5.8581503259664197E-9</v>
      </c>
      <c r="AY1418" s="5">
        <f t="shared" si="1722"/>
        <v>2.7483075396700161E-8</v>
      </c>
      <c r="AZ1418" s="5">
        <f t="shared" si="1723"/>
        <v>6.4467399369450343E-8</v>
      </c>
      <c r="BA1418" s="5">
        <f t="shared" si="1724"/>
        <v>1.0081466554647214E-7</v>
      </c>
      <c r="BB1418" s="5">
        <f t="shared" si="1725"/>
        <v>1.1824112134958406E-7</v>
      </c>
      <c r="BC1418" s="5">
        <f t="shared" si="1726"/>
        <v>1.1094388065246173E-7</v>
      </c>
      <c r="BD1418" s="5">
        <f t="shared" si="1727"/>
        <v>0.1014780317956262</v>
      </c>
      <c r="BE1418" s="5">
        <f t="shared" si="1728"/>
        <v>2.9596584720541198E-2</v>
      </c>
      <c r="BF1418" s="5">
        <f t="shared" si="1729"/>
        <v>4.3159973228704615E-3</v>
      </c>
      <c r="BG1418" s="5">
        <f t="shared" si="1730"/>
        <v>4.1959419905852728E-4</v>
      </c>
      <c r="BH1418" s="5">
        <f t="shared" si="1731"/>
        <v>3.0594196204194065E-5</v>
      </c>
      <c r="BI1418" s="5">
        <f t="shared" si="1732"/>
        <v>1.7845906229988923E-6</v>
      </c>
      <c r="BJ1418" s="8">
        <f t="shared" si="1733"/>
        <v>4.2076274215650288E-3</v>
      </c>
      <c r="BK1418" s="8">
        <f t="shared" si="1734"/>
        <v>1.9968750253091059E-2</v>
      </c>
      <c r="BL1418" s="8">
        <f t="shared" si="1735"/>
        <v>0.66366086107732691</v>
      </c>
      <c r="BM1418" s="8">
        <f t="shared" si="1736"/>
        <v>0.67968694000108776</v>
      </c>
      <c r="BN1418" s="8">
        <f t="shared" si="1737"/>
        <v>0.12608430379980456</v>
      </c>
    </row>
    <row r="1419" spans="1:66" x14ac:dyDescent="0.25">
      <c r="A1419" t="s">
        <v>13</v>
      </c>
      <c r="B1419" t="s">
        <v>42</v>
      </c>
      <c r="C1419" t="s">
        <v>220</v>
      </c>
      <c r="D1419" t="s">
        <v>537</v>
      </c>
      <c r="E1419">
        <f>VLOOKUP(A1419,home!$A$2:$E$405,3,FALSE)</f>
        <v>1.2857000000000001</v>
      </c>
      <c r="F1419">
        <f>VLOOKUP(B1419,home!$B$2:$E$405,3,FALSE)</f>
        <v>0.97219999999999995</v>
      </c>
      <c r="G1419">
        <f>VLOOKUP(C1419,away!$B$2:$E$405,4,FALSE)</f>
        <v>0.97219999999999995</v>
      </c>
      <c r="H1419">
        <f>VLOOKUP(A1419,away!$A$2:$E$405,3,FALSE)</f>
        <v>1.4921</v>
      </c>
      <c r="I1419">
        <f>VLOOKUP(C1419,away!$B$2:$E$405,3,FALSE)</f>
        <v>0.33510000000000001</v>
      </c>
      <c r="J1419">
        <f>VLOOKUP(B1419,home!$B$2:$E$405,4,FALSE)</f>
        <v>0.50260000000000005</v>
      </c>
      <c r="K1419" s="3">
        <f t="shared" si="1682"/>
        <v>1.215208720388</v>
      </c>
      <c r="L1419" s="3">
        <f t="shared" si="1683"/>
        <v>0.25130136204600001</v>
      </c>
      <c r="M1419" s="5">
        <f t="shared" si="1684"/>
        <v>0.23072930799817473</v>
      </c>
      <c r="N1419" s="5">
        <f t="shared" si="1685"/>
        <v>0.28038426712847064</v>
      </c>
      <c r="O1419" s="5">
        <f t="shared" si="1686"/>
        <v>5.798258936387235E-2</v>
      </c>
      <c r="P1419" s="5">
        <f t="shared" si="1687"/>
        <v>7.0460948225654171E-2</v>
      </c>
      <c r="Q1419" s="5">
        <f t="shared" si="1688"/>
        <v>0.17036270323705802</v>
      </c>
      <c r="R1419" s="5">
        <f t="shared" si="1689"/>
        <v>7.2855518410475158E-3</v>
      </c>
      <c r="S1419" s="5">
        <f t="shared" si="1690"/>
        <v>5.37940462346638E-3</v>
      </c>
      <c r="T1419" s="5">
        <f t="shared" si="1691"/>
        <v>4.2812379365311168E-2</v>
      </c>
      <c r="U1419" s="5">
        <f t="shared" si="1692"/>
        <v>8.853466130079788E-3</v>
      </c>
      <c r="V1419" s="5">
        <f t="shared" si="1693"/>
        <v>1.8253133169940901E-4</v>
      </c>
      <c r="W1419" s="5">
        <f t="shared" si="1694"/>
        <v>6.9008747534181972E-2</v>
      </c>
      <c r="X1419" s="5">
        <f t="shared" si="1695"/>
        <v>1.7341992248428473E-2</v>
      </c>
      <c r="Y1419" s="5">
        <f t="shared" si="1696"/>
        <v>2.1790331363106242E-3</v>
      </c>
      <c r="Z1419" s="5">
        <f t="shared" si="1697"/>
        <v>6.1028970030399445E-4</v>
      </c>
      <c r="AA1419" s="5">
        <f t="shared" si="1698"/>
        <v>7.4162936577239311E-4</v>
      </c>
      <c r="AB1419" s="5">
        <f t="shared" si="1699"/>
        <v>4.5061723629121701E-4</v>
      </c>
      <c r="AC1419" s="5">
        <f t="shared" si="1700"/>
        <v>3.4838797745336446E-6</v>
      </c>
      <c r="AD1419" s="5">
        <f t="shared" si="1701"/>
        <v>2.0965007946647945E-2</v>
      </c>
      <c r="AE1419" s="5">
        <f t="shared" si="1702"/>
        <v>5.2685350522978418E-3</v>
      </c>
      <c r="AF1419" s="5">
        <f t="shared" si="1703"/>
        <v>6.6199501731477057E-4</v>
      </c>
      <c r="AG1419" s="5">
        <f t="shared" si="1704"/>
        <v>5.5453416506289066E-5</v>
      </c>
      <c r="AH1419" s="5">
        <f t="shared" si="1705"/>
        <v>3.8341658232259732E-5</v>
      </c>
      <c r="AI1419" s="5">
        <f t="shared" si="1706"/>
        <v>4.6593117437978368E-5</v>
      </c>
      <c r="AJ1419" s="5">
        <f t="shared" si="1707"/>
        <v>2.8310181310346756E-5</v>
      </c>
      <c r="AK1419" s="5">
        <f t="shared" si="1708"/>
        <v>1.1467593068032922E-5</v>
      </c>
      <c r="AL1419" s="5">
        <f t="shared" si="1709"/>
        <v>4.2556790820828178E-8</v>
      </c>
      <c r="AM1419" s="5">
        <f t="shared" si="1710"/>
        <v>5.0953720959540589E-3</v>
      </c>
      <c r="AN1419" s="5">
        <f t="shared" si="1711"/>
        <v>1.2804739478444369E-3</v>
      </c>
      <c r="AO1419" s="5">
        <f t="shared" si="1712"/>
        <v>1.6089242357886284E-4</v>
      </c>
      <c r="AP1419" s="5">
        <f t="shared" si="1713"/>
        <v>1.3477495062750065E-5</v>
      </c>
      <c r="AQ1419" s="5">
        <f t="shared" si="1714"/>
        <v>8.4672821655933275E-7</v>
      </c>
      <c r="AR1419" s="5">
        <f t="shared" si="1715"/>
        <v>1.9270621873738209E-6</v>
      </c>
      <c r="AS1419" s="5">
        <f t="shared" si="1716"/>
        <v>2.3417827748266408E-6</v>
      </c>
      <c r="AT1419" s="5">
        <f t="shared" si="1717"/>
        <v>1.4228774246118714E-6</v>
      </c>
      <c r="AU1419" s="5">
        <f t="shared" si="1718"/>
        <v>5.7636435147718857E-7</v>
      </c>
      <c r="AV1419" s="5">
        <f t="shared" si="1719"/>
        <v>1.7510074650896334E-7</v>
      </c>
      <c r="AW1419" s="5">
        <f t="shared" si="1720"/>
        <v>3.6100406295396995E-10</v>
      </c>
      <c r="AX1419" s="5">
        <f t="shared" si="1721"/>
        <v>1.0319901007708415E-3</v>
      </c>
      <c r="AY1419" s="5">
        <f t="shared" si="1722"/>
        <v>2.5934051794170129E-4</v>
      </c>
      <c r="AZ1419" s="5">
        <f t="shared" si="1723"/>
        <v>3.2586312696232307E-5</v>
      </c>
      <c r="BA1419" s="5">
        <f t="shared" si="1724"/>
        <v>2.7296615882066806E-6</v>
      </c>
      <c r="BB1419" s="5">
        <f t="shared" si="1725"/>
        <v>1.7149191876024657E-7</v>
      </c>
      <c r="BC1419" s="5">
        <f t="shared" si="1726"/>
        <v>8.6192305528663934E-9</v>
      </c>
      <c r="BD1419" s="5">
        <f t="shared" si="1727"/>
        <v>8.0712225405730778E-8</v>
      </c>
      <c r="BE1419" s="5">
        <f t="shared" si="1728"/>
        <v>9.808220015496591E-8</v>
      </c>
      <c r="BF1419" s="5">
        <f t="shared" si="1729"/>
        <v>5.9595172471577924E-8</v>
      </c>
      <c r="BG1419" s="5">
        <f t="shared" si="1730"/>
        <v>2.414019109349613E-8</v>
      </c>
      <c r="BH1419" s="5">
        <f t="shared" si="1731"/>
        <v>7.3338426821623026E-9</v>
      </c>
      <c r="BI1419" s="5">
        <f t="shared" si="1732"/>
        <v>1.7824299162634697E-9</v>
      </c>
      <c r="BJ1419" s="8">
        <f t="shared" si="1733"/>
        <v>0.61691800347733072</v>
      </c>
      <c r="BK1419" s="8">
        <f t="shared" si="1734"/>
        <v>0.30701505913350174</v>
      </c>
      <c r="BL1419" s="8">
        <f t="shared" si="1735"/>
        <v>7.5445281320658392E-2</v>
      </c>
      <c r="BM1419" s="8">
        <f t="shared" si="1736"/>
        <v>0.18252392568057985</v>
      </c>
      <c r="BN1419" s="8">
        <f t="shared" si="1737"/>
        <v>0.81720536779427744</v>
      </c>
    </row>
    <row r="1420" spans="1:66" x14ac:dyDescent="0.25">
      <c r="A1420" t="s">
        <v>13</v>
      </c>
      <c r="B1420" t="s">
        <v>15</v>
      </c>
      <c r="C1420" t="s">
        <v>48</v>
      </c>
      <c r="D1420" t="s">
        <v>537</v>
      </c>
      <c r="E1420">
        <f>VLOOKUP(A1420,home!$A$2:$E$405,3,FALSE)</f>
        <v>1.2857000000000001</v>
      </c>
      <c r="F1420">
        <f>VLOOKUP(B1420,home!$B$2:$E$405,3,FALSE)</f>
        <v>0.77780000000000005</v>
      </c>
      <c r="G1420">
        <f>VLOOKUP(C1420,away!$B$2:$E$405,4,FALSE)</f>
        <v>0.97219999999999995</v>
      </c>
      <c r="H1420">
        <f>VLOOKUP(A1420,away!$A$2:$E$405,3,FALSE)</f>
        <v>1.4921</v>
      </c>
      <c r="I1420">
        <f>VLOOKUP(C1420,away!$B$2:$E$405,3,FALSE)</f>
        <v>1.3404</v>
      </c>
      <c r="J1420">
        <f>VLOOKUP(B1420,home!$B$2:$E$405,4,FALSE)</f>
        <v>1.5079</v>
      </c>
      <c r="K1420" s="3">
        <f t="shared" si="1682"/>
        <v>0.97221697461199996</v>
      </c>
      <c r="L1420" s="3">
        <f t="shared" si="1683"/>
        <v>3.0158163456359999</v>
      </c>
      <c r="M1420" s="5">
        <f t="shared" si="1684"/>
        <v>1.8536132933329567E-2</v>
      </c>
      <c r="N1420" s="5">
        <f t="shared" si="1685"/>
        <v>1.8021143081447526E-2</v>
      </c>
      <c r="O1420" s="5">
        <f t="shared" si="1686"/>
        <v>5.5901572685217088E-2</v>
      </c>
      <c r="P1420" s="5">
        <f t="shared" si="1687"/>
        <v>5.4348457872074568E-2</v>
      </c>
      <c r="Q1420" s="5">
        <f t="shared" si="1688"/>
        <v>8.7602306028474429E-3</v>
      </c>
      <c r="R1420" s="5">
        <f t="shared" si="1689"/>
        <v>8.429443832541833E-2</v>
      </c>
      <c r="S1420" s="5">
        <f t="shared" si="1690"/>
        <v>3.9837797933591074E-2</v>
      </c>
      <c r="T1420" s="5">
        <f t="shared" si="1691"/>
        <v>2.6419246643608032E-2</v>
      </c>
      <c r="U1420" s="5">
        <f t="shared" si="1692"/>
        <v>8.1952483805356025E-2</v>
      </c>
      <c r="V1420" s="5">
        <f t="shared" si="1693"/>
        <v>1.2978392529621706E-2</v>
      </c>
      <c r="W1420" s="5">
        <f t="shared" si="1694"/>
        <v>2.8389482978679334E-3</v>
      </c>
      <c r="X1420" s="5">
        <f t="shared" si="1695"/>
        <v>8.5617466811256145E-3</v>
      </c>
      <c r="Y1420" s="5">
        <f t="shared" si="1696"/>
        <v>1.2910327794066702E-2</v>
      </c>
      <c r="Z1420" s="5">
        <f t="shared" si="1697"/>
        <v>8.4738848316000745E-2</v>
      </c>
      <c r="AA1420" s="5">
        <f t="shared" si="1698"/>
        <v>8.2384546741887402E-2</v>
      </c>
      <c r="AB1420" s="5">
        <f t="shared" si="1699"/>
        <v>4.0047827394089332E-2</v>
      </c>
      <c r="AC1420" s="5">
        <f t="shared" si="1700"/>
        <v>2.3783130163273635E-3</v>
      </c>
      <c r="AD1420" s="5">
        <f t="shared" si="1701"/>
        <v>6.9001843130826214E-4</v>
      </c>
      <c r="AE1420" s="5">
        <f t="shared" si="1702"/>
        <v>2.0809688639295684E-3</v>
      </c>
      <c r="AF1420" s="5">
        <f t="shared" si="1703"/>
        <v>3.1379099572991856E-3</v>
      </c>
      <c r="AG1420" s="5">
        <f t="shared" si="1704"/>
        <v>3.1544533801189482E-3</v>
      </c>
      <c r="AH1420" s="5">
        <f t="shared" si="1705"/>
        <v>6.3889200965441165E-2</v>
      </c>
      <c r="AI1420" s="5">
        <f t="shared" si="1706"/>
        <v>6.2114165672999266E-2</v>
      </c>
      <c r="AJ1420" s="5">
        <f t="shared" si="1707"/>
        <v>3.0194223115575944E-2</v>
      </c>
      <c r="AK1420" s="5">
        <f t="shared" si="1708"/>
        <v>9.7851120827283228E-3</v>
      </c>
      <c r="AL1420" s="5">
        <f t="shared" si="1709"/>
        <v>2.78931199380984E-4</v>
      </c>
      <c r="AM1420" s="5">
        <f t="shared" si="1710"/>
        <v>1.3416952634260737E-4</v>
      </c>
      <c r="AN1420" s="5">
        <f t="shared" si="1711"/>
        <v>4.0463065063027525E-4</v>
      </c>
      <c r="AO1420" s="5">
        <f t="shared" si="1712"/>
        <v>6.1014586505805707E-4</v>
      </c>
      <c r="AP1420" s="5">
        <f t="shared" si="1713"/>
        <v>6.1336262435476841E-4</v>
      </c>
      <c r="AQ1420" s="5">
        <f t="shared" si="1714"/>
        <v>4.62447257082826E-4</v>
      </c>
      <c r="AR1420" s="5">
        <f t="shared" si="1715"/>
        <v>3.8535619316240152E-2</v>
      </c>
      <c r="AS1420" s="5">
        <f t="shared" si="1716"/>
        <v>3.7464983226434739E-2</v>
      </c>
      <c r="AT1420" s="5">
        <f t="shared" si="1717"/>
        <v>1.8212046323146856E-2</v>
      </c>
      <c r="AU1420" s="5">
        <f t="shared" si="1718"/>
        <v>5.9020201925944786E-3</v>
      </c>
      <c r="AV1420" s="5">
        <f t="shared" si="1719"/>
        <v>1.4345110539357841E-3</v>
      </c>
      <c r="AW1420" s="5">
        <f t="shared" si="1720"/>
        <v>2.2717612306026523E-5</v>
      </c>
      <c r="AX1420" s="5">
        <f t="shared" si="1721"/>
        <v>2.1740315164322454E-5</v>
      </c>
      <c r="AY1420" s="5">
        <f t="shared" si="1722"/>
        <v>6.5564797831841863E-5</v>
      </c>
      <c r="AZ1420" s="5">
        <f t="shared" si="1723"/>
        <v>9.8865694499794258E-5</v>
      </c>
      <c r="BA1420" s="5">
        <f t="shared" si="1724"/>
        <v>9.9386925831711548E-5</v>
      </c>
      <c r="BB1420" s="5">
        <f t="shared" si="1725"/>
        <v>7.4933178866447121E-5</v>
      </c>
      <c r="BC1420" s="5">
        <f t="shared" si="1726"/>
        <v>4.519694113117945E-5</v>
      </c>
      <c r="BD1420" s="5">
        <f t="shared" si="1727"/>
        <v>1.9369391770520585E-2</v>
      </c>
      <c r="BE1420" s="5">
        <f t="shared" si="1728"/>
        <v>1.883125146721009E-2</v>
      </c>
      <c r="BF1420" s="5">
        <f t="shared" si="1729"/>
        <v>9.1540311648043889E-3</v>
      </c>
      <c r="BG1420" s="5">
        <f t="shared" si="1730"/>
        <v>2.966568161516696E-3</v>
      </c>
      <c r="BH1420" s="5">
        <f t="shared" si="1731"/>
        <v>7.2103698074251106E-4</v>
      </c>
      <c r="BI1420" s="5">
        <f t="shared" si="1732"/>
        <v>1.4020087840017103E-4</v>
      </c>
      <c r="BJ1420" s="8">
        <f t="shared" si="1733"/>
        <v>8.9205437510413071E-2</v>
      </c>
      <c r="BK1420" s="8">
        <f t="shared" si="1734"/>
        <v>0.12842359028215714</v>
      </c>
      <c r="BL1420" s="8">
        <f t="shared" si="1735"/>
        <v>0.66329523132425949</v>
      </c>
      <c r="BM1420" s="8">
        <f t="shared" si="1736"/>
        <v>0.72575828474696957</v>
      </c>
      <c r="BN1420" s="8">
        <f t="shared" si="1737"/>
        <v>0.23986197550033453</v>
      </c>
    </row>
    <row r="1421" spans="1:66" x14ac:dyDescent="0.25">
      <c r="A1421" t="s">
        <v>13</v>
      </c>
      <c r="B1421" t="s">
        <v>52</v>
      </c>
      <c r="C1421" t="s">
        <v>219</v>
      </c>
      <c r="D1421" t="s">
        <v>537</v>
      </c>
      <c r="E1421">
        <f>VLOOKUP(A1421,home!$A$2:$E$405,3,FALSE)</f>
        <v>1.2857000000000001</v>
      </c>
      <c r="F1421">
        <f>VLOOKUP(B1421,home!$B$2:$E$405,3,FALSE)</f>
        <v>0.58330000000000004</v>
      </c>
      <c r="G1421">
        <f>VLOOKUP(C1421,away!$B$2:$E$405,4,FALSE)</f>
        <v>1.2963</v>
      </c>
      <c r="H1421">
        <f>VLOOKUP(A1421,away!$A$2:$E$405,3,FALSE)</f>
        <v>1.4921</v>
      </c>
      <c r="I1421">
        <f>VLOOKUP(C1421,away!$B$2:$E$405,3,FALSE)</f>
        <v>1.7871999999999999</v>
      </c>
      <c r="J1421">
        <f>VLOOKUP(B1421,home!$B$2:$E$405,4,FALSE)</f>
        <v>1.0053000000000001</v>
      </c>
      <c r="K1421" s="3">
        <f t="shared" si="1682"/>
        <v>0.97215864240300021</v>
      </c>
      <c r="L1421" s="3">
        <f t="shared" si="1683"/>
        <v>2.6808145299360002</v>
      </c>
      <c r="M1421" s="5">
        <f t="shared" si="1684"/>
        <v>2.5913967437434376E-2</v>
      </c>
      <c r="N1421" s="5">
        <f t="shared" si="1685"/>
        <v>2.5192487403251754E-2</v>
      </c>
      <c r="O1421" s="5">
        <f t="shared" si="1686"/>
        <v>6.9470540434562439E-2</v>
      </c>
      <c r="P1421" s="5">
        <f t="shared" si="1687"/>
        <v>6.7536386275866958E-2</v>
      </c>
      <c r="Q1421" s="5">
        <f t="shared" si="1688"/>
        <v>1.2245547176349954E-2</v>
      </c>
      <c r="R1421" s="5">
        <f t="shared" si="1689"/>
        <v>9.3118817099740736E-2</v>
      </c>
      <c r="S1421" s="5">
        <f t="shared" si="1690"/>
        <v>4.400294437946832E-2</v>
      </c>
      <c r="T1421" s="5">
        <f t="shared" si="1691"/>
        <v>3.282804079737571E-2</v>
      </c>
      <c r="U1421" s="5">
        <f t="shared" si="1692"/>
        <v>9.0526262813857228E-2</v>
      </c>
      <c r="V1421" s="5">
        <f t="shared" si="1693"/>
        <v>1.2742162465354527E-2</v>
      </c>
      <c r="W1421" s="5">
        <f t="shared" si="1694"/>
        <v>3.9682048394807552E-3</v>
      </c>
      <c r="X1421" s="5">
        <f t="shared" si="1695"/>
        <v>1.0638021191442359E-2</v>
      </c>
      <c r="Y1421" s="5">
        <f t="shared" si="1696"/>
        <v>1.4259280889892884E-2</v>
      </c>
      <c r="Z1421" s="5">
        <f t="shared" si="1697"/>
        <v>8.3211425963812605E-2</v>
      </c>
      <c r="AA1421" s="5">
        <f t="shared" si="1698"/>
        <v>8.089470689739782E-2</v>
      </c>
      <c r="AB1421" s="5">
        <f t="shared" si="1699"/>
        <v>3.9321244217481434E-2</v>
      </c>
      <c r="AC1421" s="5">
        <f t="shared" si="1700"/>
        <v>2.0755206828318947E-3</v>
      </c>
      <c r="AD1421" s="5">
        <f t="shared" si="1701"/>
        <v>9.644311573816564E-4</v>
      </c>
      <c r="AE1421" s="5">
        <f t="shared" si="1702"/>
        <v>2.5854610598317375E-3</v>
      </c>
      <c r="AF1421" s="5">
        <f t="shared" si="1703"/>
        <v>3.4655707878903275E-3</v>
      </c>
      <c r="AG1421" s="5">
        <f t="shared" si="1704"/>
        <v>3.09685084089938E-3</v>
      </c>
      <c r="AH1421" s="5">
        <f t="shared" si="1705"/>
        <v>5.5768599945120644E-2</v>
      </c>
      <c r="AI1421" s="5">
        <f t="shared" si="1706"/>
        <v>5.4215926411364516E-2</v>
      </c>
      <c r="AJ1421" s="5">
        <f t="shared" si="1707"/>
        <v>2.6353240708346541E-2</v>
      </c>
      <c r="AK1421" s="5">
        <f t="shared" si="1708"/>
        <v>8.5398435699818847E-3</v>
      </c>
      <c r="AL1421" s="5">
        <f t="shared" si="1709"/>
        <v>2.1636697182353786E-4</v>
      </c>
      <c r="AM1421" s="5">
        <f t="shared" si="1710"/>
        <v>1.8751601693026113E-4</v>
      </c>
      <c r="AN1421" s="5">
        <f t="shared" si="1711"/>
        <v>5.0269566278236897E-4</v>
      </c>
      <c r="AO1421" s="5">
        <f t="shared" si="1712"/>
        <v>6.7381691846139151E-4</v>
      </c>
      <c r="AP1421" s="5">
        <f t="shared" si="1713"/>
        <v>6.0212606184266643E-4</v>
      </c>
      <c r="AQ1421" s="5">
        <f t="shared" si="1714"/>
        <v>4.0354707386024071E-4</v>
      </c>
      <c r="AR1421" s="5">
        <f t="shared" si="1715"/>
        <v>2.9901054609413481E-2</v>
      </c>
      <c r="AS1421" s="5">
        <f t="shared" si="1716"/>
        <v>2.9068568655505382E-2</v>
      </c>
      <c r="AT1421" s="5">
        <f t="shared" si="1717"/>
        <v>1.4129630120367257E-2</v>
      </c>
      <c r="AU1421" s="5">
        <f t="shared" si="1718"/>
        <v>4.5787473451575911E-3</v>
      </c>
      <c r="AV1421" s="5">
        <f t="shared" si="1719"/>
        <v>1.1128172007436861E-3</v>
      </c>
      <c r="AW1421" s="5">
        <f t="shared" si="1720"/>
        <v>1.5663628570720751E-5</v>
      </c>
      <c r="AX1421" s="5">
        <f t="shared" si="1721"/>
        <v>3.0382552741290098E-5</v>
      </c>
      <c r="AY1421" s="5">
        <f t="shared" si="1722"/>
        <v>8.1449988845397342E-5</v>
      </c>
      <c r="AZ1421" s="5">
        <f t="shared" si="1723"/>
        <v>1.0917615677993321E-4</v>
      </c>
      <c r="BA1421" s="5">
        <f t="shared" si="1724"/>
        <v>9.7560342472738558E-5</v>
      </c>
      <c r="BB1421" s="5">
        <f t="shared" si="1725"/>
        <v>6.5385295911612459E-5</v>
      </c>
      <c r="BC1421" s="5">
        <f t="shared" si="1726"/>
        <v>3.5057170264803118E-5</v>
      </c>
      <c r="BD1421" s="5">
        <f t="shared" si="1727"/>
        <v>1.3359863609554249E-2</v>
      </c>
      <c r="BE1421" s="5">
        <f t="shared" si="1728"/>
        <v>1.2987906869353505E-2</v>
      </c>
      <c r="BF1421" s="5">
        <f t="shared" si="1729"/>
        <v>6.3131529548836511E-3</v>
      </c>
      <c r="BG1421" s="5">
        <f t="shared" si="1730"/>
        <v>2.0457954019673934E-3</v>
      </c>
      <c r="BH1421" s="5">
        <f t="shared" si="1731"/>
        <v>4.9720942015273018E-4</v>
      </c>
      <c r="BI1421" s="5">
        <f t="shared" si="1732"/>
        <v>9.6673286977132258E-5</v>
      </c>
      <c r="BJ1421" s="8">
        <f t="shared" si="1733"/>
        <v>0.11203260938468922</v>
      </c>
      <c r="BK1421" s="8">
        <f t="shared" si="1734"/>
        <v>0.15256879820162503</v>
      </c>
      <c r="BL1421" s="8">
        <f t="shared" si="1735"/>
        <v>0.63230060157192913</v>
      </c>
      <c r="BM1421" s="8">
        <f t="shared" si="1736"/>
        <v>0.68656990293457509</v>
      </c>
      <c r="BN1421" s="8">
        <f t="shared" si="1737"/>
        <v>0.2934777458272062</v>
      </c>
    </row>
    <row r="1422" spans="1:66" x14ac:dyDescent="0.25">
      <c r="A1422" t="s">
        <v>13</v>
      </c>
      <c r="B1422" t="s">
        <v>53</v>
      </c>
      <c r="C1422" t="s">
        <v>51</v>
      </c>
      <c r="D1422" t="s">
        <v>537</v>
      </c>
      <c r="E1422">
        <f>VLOOKUP(A1422,home!$A$2:$E$405,3,FALSE)</f>
        <v>1.2857000000000001</v>
      </c>
      <c r="F1422">
        <f>VLOOKUP(B1422,home!$B$2:$E$405,3,FALSE)</f>
        <v>1.3611</v>
      </c>
      <c r="G1422">
        <f>VLOOKUP(C1422,away!$B$2:$E$405,4,FALSE)</f>
        <v>1.9444999999999999</v>
      </c>
      <c r="H1422">
        <f>VLOOKUP(A1422,away!$A$2:$E$405,3,FALSE)</f>
        <v>1.4921</v>
      </c>
      <c r="I1422">
        <f>VLOOKUP(C1422,away!$B$2:$E$405,3,FALSE)</f>
        <v>0.33510000000000001</v>
      </c>
      <c r="J1422">
        <f>VLOOKUP(B1422,home!$B$2:$E$405,4,FALSE)</f>
        <v>0.33510000000000001</v>
      </c>
      <c r="K1422" s="3">
        <f t="shared" si="1682"/>
        <v>3.4028094120149999</v>
      </c>
      <c r="L1422" s="3">
        <f t="shared" si="1683"/>
        <v>0.16755090812099999</v>
      </c>
      <c r="M1422" s="5">
        <f t="shared" si="1684"/>
        <v>2.8145710386799014E-2</v>
      </c>
      <c r="N1422" s="5">
        <f t="shared" si="1685"/>
        <v>9.5774488212048037E-2</v>
      </c>
      <c r="O1422" s="5">
        <f t="shared" si="1686"/>
        <v>4.7158393350188359E-3</v>
      </c>
      <c r="P1422" s="5">
        <f t="shared" si="1687"/>
        <v>1.6047102474752654E-2</v>
      </c>
      <c r="Q1422" s="5">
        <f t="shared" si="1688"/>
        <v>0.16295116495943837</v>
      </c>
      <c r="R1422" s="5">
        <f t="shared" si="1689"/>
        <v>3.9507158156756926E-4</v>
      </c>
      <c r="S1422" s="5">
        <f t="shared" si="1690"/>
        <v>2.2872890246535636E-3</v>
      </c>
      <c r="T1422" s="5">
        <f t="shared" si="1691"/>
        <v>2.7302615668328766E-2</v>
      </c>
      <c r="U1422" s="5">
        <f t="shared" si="1692"/>
        <v>1.3443532961777765E-3</v>
      </c>
      <c r="V1422" s="5">
        <f t="shared" si="1693"/>
        <v>1.4489818583986495E-4</v>
      </c>
      <c r="W1422" s="5">
        <f t="shared" si="1694"/>
        <v>0.18483058594092858</v>
      </c>
      <c r="X1422" s="5">
        <f t="shared" si="1695"/>
        <v>3.0968532522939109E-2</v>
      </c>
      <c r="Y1422" s="5">
        <f t="shared" si="1696"/>
        <v>2.5944028736965847E-3</v>
      </c>
      <c r="Z1422" s="5">
        <f t="shared" si="1697"/>
        <v>2.2064867421481981E-5</v>
      </c>
      <c r="AA1422" s="5">
        <f t="shared" si="1698"/>
        <v>7.5082538536682029E-5</v>
      </c>
      <c r="AB1422" s="5">
        <f t="shared" si="1699"/>
        <v>1.2774578440530031E-4</v>
      </c>
      <c r="AC1422" s="5">
        <f t="shared" si="1700"/>
        <v>5.1633002077037579E-6</v>
      </c>
      <c r="AD1422" s="5">
        <f t="shared" si="1701"/>
        <v>0.15723581436700979</v>
      </c>
      <c r="AE1422" s="5">
        <f t="shared" si="1702"/>
        <v>2.6345003486337459E-2</v>
      </c>
      <c r="AF1422" s="5">
        <f t="shared" si="1703"/>
        <v>2.2070646292933756E-3</v>
      </c>
      <c r="AG1422" s="5">
        <f t="shared" si="1704"/>
        <v>1.2326522763994775E-4</v>
      </c>
      <c r="AH1422" s="5">
        <f t="shared" si="1705"/>
        <v>9.2424714350969328E-7</v>
      </c>
      <c r="AI1422" s="5">
        <f t="shared" si="1706"/>
        <v>3.1450368789627627E-6</v>
      </c>
      <c r="AJ1422" s="5">
        <f t="shared" si="1707"/>
        <v>5.3509805464343852E-6</v>
      </c>
      <c r="AK1422" s="5">
        <f t="shared" si="1708"/>
        <v>6.0694556556386974E-6</v>
      </c>
      <c r="AL1422" s="5">
        <f t="shared" si="1709"/>
        <v>1.1775294551427655E-7</v>
      </c>
      <c r="AM1422" s="5">
        <f t="shared" si="1710"/>
        <v>0.10700870180678081</v>
      </c>
      <c r="AN1422" s="5">
        <f t="shared" si="1711"/>
        <v>1.7929405164575415E-2</v>
      </c>
      <c r="AO1422" s="5">
        <f t="shared" si="1712"/>
        <v>1.5020440586969786E-3</v>
      </c>
      <c r="AP1422" s="5">
        <f t="shared" si="1713"/>
        <v>8.3889615357477128E-5</v>
      </c>
      <c r="AQ1422" s="5">
        <f t="shared" si="1714"/>
        <v>3.5139453087666694E-6</v>
      </c>
      <c r="AR1422" s="5">
        <f t="shared" si="1715"/>
        <v>3.0971689644657841E-8</v>
      </c>
      <c r="AS1422" s="5">
        <f t="shared" si="1716"/>
        <v>1.0539075702884921E-7</v>
      </c>
      <c r="AT1422" s="5">
        <f t="shared" si="1717"/>
        <v>1.7931232997857707E-7</v>
      </c>
      <c r="AU1422" s="5">
        <f t="shared" si="1718"/>
        <v>2.0338856138048049E-7</v>
      </c>
      <c r="AV1422" s="5">
        <f t="shared" si="1719"/>
        <v>1.730231277404224E-7</v>
      </c>
      <c r="AW1422" s="5">
        <f t="shared" si="1720"/>
        <v>1.8648920182817098E-9</v>
      </c>
      <c r="AX1422" s="5">
        <f t="shared" si="1721"/>
        <v>6.0688369612603411E-2</v>
      </c>
      <c r="AY1422" s="5">
        <f t="shared" si="1722"/>
        <v>1.0168391440974599E-2</v>
      </c>
      <c r="AZ1422" s="5">
        <f t="shared" si="1723"/>
        <v>8.5186161003254876E-4</v>
      </c>
      <c r="BA1422" s="5">
        <f t="shared" si="1724"/>
        <v>4.7576728784790227E-5</v>
      </c>
      <c r="BB1422" s="5">
        <f t="shared" si="1725"/>
        <v>1.9928810283295308E-6</v>
      </c>
      <c r="BC1422" s="5">
        <f t="shared" si="1726"/>
        <v>6.6781805214744984E-8</v>
      </c>
      <c r="BD1422" s="5">
        <f t="shared" si="1727"/>
        <v>8.6488912100069902E-10</v>
      </c>
      <c r="BE1422" s="5">
        <f t="shared" si="1728"/>
        <v>2.9430528412905588E-9</v>
      </c>
      <c r="BF1422" s="5">
        <f t="shared" si="1729"/>
        <v>5.0073239542005014E-9</v>
      </c>
      <c r="BG1422" s="5">
        <f t="shared" si="1730"/>
        <v>5.6796563601205439E-9</v>
      </c>
      <c r="BH1422" s="5">
        <f t="shared" si="1731"/>
        <v>4.8316970298072607E-9</v>
      </c>
      <c r="BI1422" s="5">
        <f t="shared" si="1732"/>
        <v>3.2882688258066122E-9</v>
      </c>
      <c r="BJ1422" s="8">
        <f t="shared" si="1733"/>
        <v>0.88861875153360814</v>
      </c>
      <c r="BK1422" s="8">
        <f t="shared" si="1734"/>
        <v>5.6798672566172909E-2</v>
      </c>
      <c r="BL1422" s="8">
        <f t="shared" si="1735"/>
        <v>6.6742969572846141E-3</v>
      </c>
      <c r="BM1422" s="8">
        <f t="shared" si="1736"/>
        <v>0.63391601939878028</v>
      </c>
      <c r="BN1422" s="8">
        <f t="shared" si="1737"/>
        <v>0.30802937694962451</v>
      </c>
    </row>
    <row r="1423" spans="1:66" x14ac:dyDescent="0.25">
      <c r="A1423" t="s">
        <v>16</v>
      </c>
      <c r="B1423" t="s">
        <v>47</v>
      </c>
      <c r="C1423" t="s">
        <v>223</v>
      </c>
      <c r="D1423" t="s">
        <v>537</v>
      </c>
      <c r="E1423">
        <f>VLOOKUP(A1423,home!$A$2:$E$405,3,FALSE)</f>
        <v>1.7778</v>
      </c>
      <c r="F1423">
        <f>VLOOKUP(B1423,home!$B$2:$E$405,3,FALSE)</f>
        <v>1.125</v>
      </c>
      <c r="G1423">
        <f>VLOOKUP(C1423,away!$B$2:$E$405,4,FALSE)</f>
        <v>1.575</v>
      </c>
      <c r="H1423">
        <f>VLOOKUP(A1423,away!$A$2:$E$405,3,FALSE)</f>
        <v>1.2716000000000001</v>
      </c>
      <c r="I1423">
        <f>VLOOKUP(C1423,away!$B$2:$E$405,3,FALSE)</f>
        <v>1.2583</v>
      </c>
      <c r="J1423">
        <f>VLOOKUP(B1423,home!$B$2:$E$405,4,FALSE)</f>
        <v>1.5728</v>
      </c>
      <c r="K1423" s="3">
        <f t="shared" si="1682"/>
        <v>3.150039375</v>
      </c>
      <c r="L1423" s="3">
        <f t="shared" si="1683"/>
        <v>2.516565371584</v>
      </c>
      <c r="M1423" s="5">
        <f t="shared" si="1684"/>
        <v>3.4595915480273389E-3</v>
      </c>
      <c r="N1423" s="5">
        <f t="shared" si="1685"/>
        <v>1.0897849597703322E-2</v>
      </c>
      <c r="O1423" s="5">
        <f t="shared" si="1686"/>
        <v>8.7062882895902853E-3</v>
      </c>
      <c r="P1423" s="5">
        <f t="shared" si="1687"/>
        <v>2.7425150922310806E-2</v>
      </c>
      <c r="Q1423" s="5">
        <f t="shared" si="1688"/>
        <v>1.7164327667796686E-2</v>
      </c>
      <c r="R1423" s="5">
        <f t="shared" si="1689"/>
        <v>1.0954971812305106E-2</v>
      </c>
      <c r="S1423" s="5">
        <f t="shared" si="1690"/>
        <v>5.4351712671138551E-2</v>
      </c>
      <c r="T1423" s="5">
        <f t="shared" si="1691"/>
        <v>4.3195152635298301E-2</v>
      </c>
      <c r="U1423" s="5">
        <f t="shared" si="1692"/>
        <v>3.4508592560776194E-2</v>
      </c>
      <c r="V1423" s="5">
        <f t="shared" si="1693"/>
        <v>4.7873471708980923E-2</v>
      </c>
      <c r="W1423" s="5">
        <f t="shared" si="1694"/>
        <v>1.8022769332987163E-2</v>
      </c>
      <c r="X1423" s="5">
        <f t="shared" si="1695"/>
        <v>4.535547720344156E-2</v>
      </c>
      <c r="Y1423" s="5">
        <f t="shared" si="1696"/>
        <v>5.7070011670924292E-2</v>
      </c>
      <c r="Z1423" s="5">
        <f t="shared" si="1697"/>
        <v>9.1896342365086134E-3</v>
      </c>
      <c r="AA1423" s="5">
        <f t="shared" si="1698"/>
        <v>2.8947709686850193E-2</v>
      </c>
      <c r="AB1423" s="5">
        <f t="shared" si="1699"/>
        <v>4.5593212664823517E-2</v>
      </c>
      <c r="AC1423" s="5">
        <f t="shared" si="1700"/>
        <v>2.3719150956245397E-2</v>
      </c>
      <c r="AD1423" s="5">
        <f t="shared" si="1701"/>
        <v>1.4193108261363012E-2</v>
      </c>
      <c r="AE1423" s="5">
        <f t="shared" si="1702"/>
        <v>3.5717884765688948E-2</v>
      </c>
      <c r="AF1423" s="5">
        <f t="shared" si="1703"/>
        <v>4.4943195973780263E-2</v>
      </c>
      <c r="AG1423" s="5">
        <f t="shared" si="1704"/>
        <v>3.7700830225309609E-2</v>
      </c>
      <c r="AH1423" s="5">
        <f t="shared" si="1705"/>
        <v>5.7815788242800868E-3</v>
      </c>
      <c r="AI1423" s="5">
        <f t="shared" si="1706"/>
        <v>1.821220094614848E-2</v>
      </c>
      <c r="AJ1423" s="5">
        <f t="shared" si="1707"/>
        <v>2.8684575042889987E-2</v>
      </c>
      <c r="AK1423" s="5">
        <f t="shared" si="1708"/>
        <v>3.0119180280081925E-2</v>
      </c>
      <c r="AL1423" s="5">
        <f t="shared" si="1709"/>
        <v>7.521134049422902E-3</v>
      </c>
      <c r="AM1423" s="5">
        <f t="shared" si="1710"/>
        <v>8.9417699753862549E-3</v>
      </c>
      <c r="AN1423" s="5">
        <f t="shared" si="1711"/>
        <v>2.2502548680726563E-2</v>
      </c>
      <c r="AO1423" s="5">
        <f t="shared" si="1712"/>
        <v>2.8314567391149854E-2</v>
      </c>
      <c r="AP1423" s="5">
        <f t="shared" si="1713"/>
        <v>2.3751819935983073E-2</v>
      </c>
      <c r="AQ1423" s="5">
        <f t="shared" si="1714"/>
        <v>1.4943251890748377E-2</v>
      </c>
      <c r="AR1423" s="5">
        <f t="shared" si="1715"/>
        <v>2.9099442124533208E-3</v>
      </c>
      <c r="AS1423" s="5">
        <f t="shared" si="1716"/>
        <v>9.1664388482813278E-3</v>
      </c>
      <c r="AT1423" s="5">
        <f t="shared" si="1717"/>
        <v>1.4437321650307916E-2</v>
      </c>
      <c r="AU1423" s="5">
        <f t="shared" si="1718"/>
        <v>1.5159377222669974E-2</v>
      </c>
      <c r="AV1423" s="5">
        <f t="shared" si="1719"/>
        <v>1.193815878797214E-2</v>
      </c>
      <c r="AW1423" s="5">
        <f t="shared" si="1720"/>
        <v>1.6561704334558099E-3</v>
      </c>
      <c r="AX1423" s="5">
        <f t="shared" si="1721"/>
        <v>4.694487917443247E-3</v>
      </c>
      <c r="AY1423" s="5">
        <f t="shared" si="1722"/>
        <v>1.1813985730357164E-2</v>
      </c>
      <c r="AZ1423" s="5">
        <f t="shared" si="1723"/>
        <v>1.4865333694702179E-2</v>
      </c>
      <c r="BA1423" s="5">
        <f t="shared" si="1724"/>
        <v>1.2469861337709446E-2</v>
      </c>
      <c r="BB1423" s="5">
        <f t="shared" si="1725"/>
        <v>7.8453053077334328E-3</v>
      </c>
      <c r="BC1423" s="5">
        <f t="shared" si="1726"/>
        <v>3.9486447333892229E-3</v>
      </c>
      <c r="BD1423" s="5">
        <f t="shared" si="1727"/>
        <v>1.2205108063835508E-3</v>
      </c>
      <c r="BE1423" s="5">
        <f t="shared" si="1728"/>
        <v>3.8446570977211871E-3</v>
      </c>
      <c r="BF1423" s="5">
        <f t="shared" si="1729"/>
        <v>6.0554106205974812E-3</v>
      </c>
      <c r="BG1423" s="5">
        <f t="shared" si="1730"/>
        <v>6.3582606288917504E-3</v>
      </c>
      <c r="BH1423" s="5">
        <f t="shared" si="1731"/>
        <v>5.0071928343803198E-3</v>
      </c>
      <c r="BI1423" s="5">
        <f t="shared" si="1732"/>
        <v>3.1545709173031711E-3</v>
      </c>
      <c r="BJ1423" s="8">
        <f t="shared" si="1733"/>
        <v>0.47835218392962198</v>
      </c>
      <c r="BK1423" s="8">
        <f t="shared" si="1734"/>
        <v>0.17616419758648308</v>
      </c>
      <c r="BL1423" s="8">
        <f t="shared" si="1735"/>
        <v>0.29076015373470798</v>
      </c>
      <c r="BM1423" s="8">
        <f t="shared" si="1736"/>
        <v>0.86570017435268642</v>
      </c>
      <c r="BN1423" s="8">
        <f t="shared" si="1737"/>
        <v>7.8608179837733536E-2</v>
      </c>
    </row>
    <row r="1424" spans="1:66" x14ac:dyDescent="0.25">
      <c r="A1424" t="s">
        <v>16</v>
      </c>
      <c r="B1424" t="s">
        <v>222</v>
      </c>
      <c r="C1424" t="s">
        <v>55</v>
      </c>
      <c r="D1424" t="s">
        <v>537</v>
      </c>
      <c r="E1424">
        <f>VLOOKUP(A1424,home!$A$2:$E$405,3,FALSE)</f>
        <v>1.7778</v>
      </c>
      <c r="F1424">
        <f>VLOOKUP(B1424,home!$B$2:$E$405,3,FALSE)</f>
        <v>1.2375</v>
      </c>
      <c r="G1424">
        <f>VLOOKUP(C1424,away!$B$2:$E$405,4,FALSE)</f>
        <v>1.125</v>
      </c>
      <c r="H1424">
        <f>VLOOKUP(A1424,away!$A$2:$E$405,3,FALSE)</f>
        <v>1.2716000000000001</v>
      </c>
      <c r="I1424">
        <f>VLOOKUP(C1424,away!$B$2:$E$405,3,FALSE)</f>
        <v>0.94369999999999998</v>
      </c>
      <c r="J1424">
        <f>VLOOKUP(B1424,home!$B$2:$E$405,4,FALSE)</f>
        <v>0.62909999999999999</v>
      </c>
      <c r="K1424" s="3">
        <f t="shared" si="1682"/>
        <v>2.4750309375000001</v>
      </c>
      <c r="L1424" s="3">
        <f t="shared" si="1683"/>
        <v>0.75492561157200011</v>
      </c>
      <c r="M1424" s="5">
        <f t="shared" si="1684"/>
        <v>3.9559217635772921E-2</v>
      </c>
      <c r="N1424" s="5">
        <f t="shared" si="1685"/>
        <v>9.7910287511833588E-2</v>
      </c>
      <c r="O1424" s="5">
        <f t="shared" si="1686"/>
        <v>2.9864266566995718E-2</v>
      </c>
      <c r="P1424" s="5">
        <f t="shared" si="1687"/>
        <v>7.3914983679061325E-2</v>
      </c>
      <c r="Q1424" s="5">
        <f t="shared" si="1688"/>
        <v>0.12116549534565403</v>
      </c>
      <c r="R1424" s="5">
        <f t="shared" si="1689"/>
        <v>1.127264985111924E-2</v>
      </c>
      <c r="S1424" s="5">
        <f t="shared" si="1690"/>
        <v>3.4526876027847646E-2</v>
      </c>
      <c r="T1424" s="5">
        <f t="shared" si="1691"/>
        <v>9.1470935675242185E-2</v>
      </c>
      <c r="U1424" s="5">
        <f t="shared" si="1692"/>
        <v>2.790015712912489E-2</v>
      </c>
      <c r="V1424" s="5">
        <f t="shared" si="1693"/>
        <v>7.1680259244772827E-3</v>
      </c>
      <c r="W1424" s="5">
        <f t="shared" si="1694"/>
        <v>9.9962783179335338E-2</v>
      </c>
      <c r="X1424" s="5">
        <f t="shared" si="1695"/>
        <v>7.5464465226098967E-2</v>
      </c>
      <c r="Y1424" s="5">
        <f t="shared" si="1696"/>
        <v>2.8485028781383349E-2</v>
      </c>
      <c r="Z1424" s="5">
        <f t="shared" si="1697"/>
        <v>2.836670694297736E-3</v>
      </c>
      <c r="AA1424" s="5">
        <f t="shared" si="1698"/>
        <v>7.0208477278865021E-3</v>
      </c>
      <c r="AB1424" s="5">
        <f t="shared" si="1699"/>
        <v>8.6884076669978376E-3</v>
      </c>
      <c r="AC1424" s="5">
        <f t="shared" si="1700"/>
        <v>8.3707500881493853E-4</v>
      </c>
      <c r="AD1424" s="5">
        <f t="shared" si="1701"/>
        <v>6.1852745241864911E-2</v>
      </c>
      <c r="AE1424" s="5">
        <f t="shared" si="1702"/>
        <v>4.6694221529121983E-2</v>
      </c>
      <c r="AF1424" s="5">
        <f t="shared" si="1703"/>
        <v>1.7625331872375433E-2</v>
      </c>
      <c r="AG1424" s="5">
        <f t="shared" si="1704"/>
        <v>4.4352714809708302E-3</v>
      </c>
      <c r="AH1424" s="5">
        <f t="shared" si="1705"/>
        <v>5.3536883968027208E-4</v>
      </c>
      <c r="AI1424" s="5">
        <f t="shared" si="1706"/>
        <v>1.3250544411821511E-3</v>
      </c>
      <c r="AJ1424" s="5">
        <f t="shared" si="1707"/>
        <v>1.6397753678987993E-3</v>
      </c>
      <c r="AK1424" s="5">
        <f t="shared" si="1708"/>
        <v>1.352831588699991E-3</v>
      </c>
      <c r="AL1424" s="5">
        <f t="shared" si="1709"/>
        <v>6.2561788945750919E-5</v>
      </c>
      <c r="AM1424" s="5">
        <f t="shared" si="1710"/>
        <v>3.0617491608584315E-2</v>
      </c>
      <c r="AN1424" s="5">
        <f t="shared" si="1711"/>
        <v>2.3113928577411093E-2</v>
      </c>
      <c r="AO1424" s="5">
        <f t="shared" si="1712"/>
        <v>8.7246483335668007E-3</v>
      </c>
      <c r="AP1424" s="5">
        <f t="shared" si="1713"/>
        <v>2.1954868263228491E-3</v>
      </c>
      <c r="AQ1424" s="5">
        <f t="shared" si="1714"/>
        <v>4.1435730876501162E-4</v>
      </c>
      <c r="AR1424" s="5">
        <f t="shared" si="1715"/>
        <v>8.083272974244433E-5</v>
      </c>
      <c r="AS1424" s="5">
        <f t="shared" si="1716"/>
        <v>2.0006350687512615E-4</v>
      </c>
      <c r="AT1424" s="5">
        <f t="shared" si="1717"/>
        <v>2.4758168449034063E-4</v>
      </c>
      <c r="AU1424" s="5">
        <f t="shared" si="1718"/>
        <v>2.0425744289065233E-4</v>
      </c>
      <c r="AV1424" s="5">
        <f t="shared" si="1719"/>
        <v>1.2638587259225102E-4</v>
      </c>
      <c r="AW1424" s="5">
        <f t="shared" si="1720"/>
        <v>3.2470684915363133E-6</v>
      </c>
      <c r="AX1424" s="5">
        <f t="shared" si="1721"/>
        <v>1.2629873159982126E-2</v>
      </c>
      <c r="AY1424" s="5">
        <f t="shared" si="1722"/>
        <v>9.5346147193762949E-3</v>
      </c>
      <c r="AZ1424" s="5">
        <f t="shared" si="1723"/>
        <v>3.5989624240642718E-3</v>
      </c>
      <c r="BA1424" s="5">
        <f t="shared" si="1724"/>
        <v>9.0564963633712277E-4</v>
      </c>
      <c r="BB1424" s="5">
        <f t="shared" si="1725"/>
        <v>1.7092452639544045E-4</v>
      </c>
      <c r="BC1424" s="5">
        <f t="shared" si="1726"/>
        <v>2.5807060524346482E-5</v>
      </c>
      <c r="BD1424" s="5">
        <f t="shared" si="1727"/>
        <v>1.0170449655974826E-5</v>
      </c>
      <c r="BE1424" s="5">
        <f t="shared" si="1728"/>
        <v>2.5172177546823925E-5</v>
      </c>
      <c r="BF1424" s="5">
        <f t="shared" si="1729"/>
        <v>3.1150959096316044E-5</v>
      </c>
      <c r="BG1424" s="5">
        <f t="shared" si="1730"/>
        <v>2.5699862498726417E-5</v>
      </c>
      <c r="BH1424" s="5">
        <f t="shared" si="1731"/>
        <v>1.590198869346099E-5</v>
      </c>
      <c r="BI1424" s="5">
        <f t="shared" si="1732"/>
        <v>7.8715827968182304E-6</v>
      </c>
      <c r="BJ1424" s="8">
        <f t="shared" si="1733"/>
        <v>0.73699831002521032</v>
      </c>
      <c r="BK1424" s="8">
        <f t="shared" si="1734"/>
        <v>0.16560335478429619</v>
      </c>
      <c r="BL1424" s="8">
        <f t="shared" si="1735"/>
        <v>9.0574447436464339E-2</v>
      </c>
      <c r="BM1424" s="8">
        <f t="shared" si="1736"/>
        <v>0.61279451469894719</v>
      </c>
      <c r="BN1424" s="8">
        <f t="shared" si="1737"/>
        <v>0.37368690059043685</v>
      </c>
    </row>
    <row r="1425" spans="1:66" x14ac:dyDescent="0.25">
      <c r="A1425" t="s">
        <v>16</v>
      </c>
      <c r="B1425" t="s">
        <v>426</v>
      </c>
      <c r="C1425" t="s">
        <v>463</v>
      </c>
      <c r="D1425" t="s">
        <v>537</v>
      </c>
      <c r="E1425">
        <f>VLOOKUP(A1425,home!$A$2:$E$405,3,FALSE)</f>
        <v>1.7778</v>
      </c>
      <c r="F1425">
        <f>VLOOKUP(B1425,home!$B$2:$E$405,3,FALSE)</f>
        <v>0.78749999999999998</v>
      </c>
      <c r="G1425">
        <f>VLOOKUP(C1425,away!$B$2:$E$405,4,FALSE)</f>
        <v>1.4624999999999999</v>
      </c>
      <c r="H1425">
        <f>VLOOKUP(A1425,away!$A$2:$E$405,3,FALSE)</f>
        <v>1.2716000000000001</v>
      </c>
      <c r="I1425">
        <f>VLOOKUP(C1425,away!$B$2:$E$405,3,FALSE)</f>
        <v>1.2583</v>
      </c>
      <c r="J1425">
        <f>VLOOKUP(B1425,home!$B$2:$E$405,4,FALSE)</f>
        <v>0.62909999999999999</v>
      </c>
      <c r="K1425" s="3">
        <f t="shared" si="1682"/>
        <v>2.0475255937499997</v>
      </c>
      <c r="L1425" s="3">
        <f t="shared" si="1683"/>
        <v>1.006594147548</v>
      </c>
      <c r="M1425" s="5">
        <f t="shared" si="1684"/>
        <v>4.7164219217352879E-2</v>
      </c>
      <c r="N1425" s="5">
        <f t="shared" si="1685"/>
        <v>9.6569945956765602E-2</v>
      </c>
      <c r="O1425" s="5">
        <f t="shared" si="1686"/>
        <v>4.7475227037858315E-2</v>
      </c>
      <c r="P1425" s="5">
        <f t="shared" si="1687"/>
        <v>9.7206742429106902E-2</v>
      </c>
      <c r="Q1425" s="5">
        <f t="shared" si="1688"/>
        <v>9.8864717966765964E-2</v>
      </c>
      <c r="R1425" s="5">
        <f t="shared" si="1689"/>
        <v>2.3894142844910378E-2</v>
      </c>
      <c r="S1425" s="5">
        <f t="shared" si="1690"/>
        <v>5.0086436977430961E-2</v>
      </c>
      <c r="T1425" s="5">
        <f t="shared" si="1691"/>
        <v>9.9516646504330217E-2</v>
      </c>
      <c r="U1425" s="5">
        <f t="shared" si="1692"/>
        <v>4.892386901567243E-2</v>
      </c>
      <c r="V1425" s="5">
        <f t="shared" si="1693"/>
        <v>1.1469945883292009E-2</v>
      </c>
      <c r="W1425" s="5">
        <f t="shared" si="1694"/>
        <v>6.7476013451942901E-2</v>
      </c>
      <c r="X1425" s="5">
        <f t="shared" si="1695"/>
        <v>6.7920960240595837E-2</v>
      </c>
      <c r="Y1425" s="5">
        <f t="shared" si="1696"/>
        <v>3.4184420537012088E-2</v>
      </c>
      <c r="Z1425" s="5">
        <f t="shared" si="1697"/>
        <v>8.017234782787569E-3</v>
      </c>
      <c r="AA1425" s="5">
        <f t="shared" si="1698"/>
        <v>1.6415493408860268E-2</v>
      </c>
      <c r="AB1425" s="5">
        <f t="shared" si="1699"/>
        <v>1.6805571444337915E-2</v>
      </c>
      <c r="AC1425" s="5">
        <f t="shared" si="1700"/>
        <v>1.4774919600793767E-3</v>
      </c>
      <c r="AD1425" s="5">
        <f t="shared" si="1701"/>
        <v>3.4539716126768108E-2</v>
      </c>
      <c r="AE1425" s="5">
        <f t="shared" si="1702"/>
        <v>3.4767476111174048E-2</v>
      </c>
      <c r="AF1425" s="5">
        <f t="shared" si="1703"/>
        <v>1.7498368989261347E-2</v>
      </c>
      <c r="AG1425" s="5">
        <f t="shared" si="1704"/>
        <v>5.8712519387419618E-3</v>
      </c>
      <c r="AH1425" s="5">
        <f t="shared" si="1705"/>
        <v>2.0175254029680565E-3</v>
      </c>
      <c r="AI1425" s="5">
        <f t="shared" si="1706"/>
        <v>4.1309348986178773E-3</v>
      </c>
      <c r="AJ1425" s="5">
        <f t="shared" si="1707"/>
        <v>4.2290974655175831E-3</v>
      </c>
      <c r="AK1425" s="5">
        <f t="shared" si="1708"/>
        <v>2.8863950997035028E-3</v>
      </c>
      <c r="AL1425" s="5">
        <f t="shared" si="1709"/>
        <v>1.2180604940591924E-4</v>
      </c>
      <c r="AM1425" s="5">
        <f t="shared" si="1710"/>
        <v>1.4144190554083455E-2</v>
      </c>
      <c r="AN1425" s="5">
        <f t="shared" si="1711"/>
        <v>1.4237459433544108E-2</v>
      </c>
      <c r="AO1425" s="5">
        <f t="shared" si="1712"/>
        <v>7.1656716708787807E-3</v>
      </c>
      <c r="AP1425" s="5">
        <f t="shared" si="1713"/>
        <v>2.4043077223856934E-3</v>
      </c>
      <c r="AQ1425" s="5">
        <f t="shared" si="1714"/>
        <v>6.0504052056447504E-4</v>
      </c>
      <c r="AR1425" s="5">
        <f t="shared" si="1715"/>
        <v>4.0616585263141339E-4</v>
      </c>
      <c r="AS1425" s="5">
        <f t="shared" si="1716"/>
        <v>8.3163497857010964E-4</v>
      </c>
      <c r="AT1425" s="5">
        <f t="shared" si="1717"/>
        <v>8.5139695164001617E-4</v>
      </c>
      <c r="AU1425" s="5">
        <f t="shared" si="1718"/>
        <v>5.8108568297455458E-4</v>
      </c>
      <c r="AV1425" s="5">
        <f t="shared" si="1719"/>
        <v>2.9744695201302488E-4</v>
      </c>
      <c r="AW1425" s="5">
        <f t="shared" si="1720"/>
        <v>6.9734886291323916E-6</v>
      </c>
      <c r="AX1425" s="5">
        <f t="shared" si="1721"/>
        <v>4.8267653603938044E-3</v>
      </c>
      <c r="AY1425" s="5">
        <f t="shared" si="1722"/>
        <v>4.8585937633598159E-3</v>
      </c>
      <c r="AZ1425" s="5">
        <f t="shared" si="1723"/>
        <v>2.4453160237556015E-3</v>
      </c>
      <c r="BA1425" s="5">
        <f t="shared" si="1724"/>
        <v>8.2048026613924492E-4</v>
      </c>
      <c r="BB1425" s="5">
        <f t="shared" si="1725"/>
        <v>2.0647265851859732E-4</v>
      </c>
      <c r="BC1425" s="5">
        <f t="shared" si="1726"/>
        <v>4.1566833938699375E-5</v>
      </c>
      <c r="BD1425" s="5">
        <f t="shared" si="1727"/>
        <v>6.8140695032103995E-5</v>
      </c>
      <c r="BE1425" s="5">
        <f t="shared" si="1728"/>
        <v>1.3951981705414638E-4</v>
      </c>
      <c r="BF1425" s="5">
        <f t="shared" si="1729"/>
        <v>1.4283519812684125E-4</v>
      </c>
      <c r="BG1425" s="5">
        <f t="shared" si="1730"/>
        <v>9.7486241284353142E-5</v>
      </c>
      <c r="BH1425" s="5">
        <f t="shared" si="1731"/>
        <v>4.9901393517050247E-5</v>
      </c>
      <c r="BI1425" s="5">
        <f t="shared" si="1732"/>
        <v>2.0434876077990129E-5</v>
      </c>
      <c r="BJ1425" s="8">
        <f t="shared" si="1733"/>
        <v>0.60896538263092048</v>
      </c>
      <c r="BK1425" s="8">
        <f t="shared" si="1734"/>
        <v>0.21238523628002787</v>
      </c>
      <c r="BL1425" s="8">
        <f t="shared" si="1735"/>
        <v>0.17026430525736799</v>
      </c>
      <c r="BM1425" s="8">
        <f t="shared" si="1736"/>
        <v>0.58360554322361313</v>
      </c>
      <c r="BN1425" s="8">
        <f t="shared" si="1737"/>
        <v>0.41117499545275998</v>
      </c>
    </row>
    <row r="1426" spans="1:66" x14ac:dyDescent="0.25">
      <c r="A1426" t="s">
        <v>16</v>
      </c>
      <c r="B1426" t="s">
        <v>272</v>
      </c>
      <c r="C1426" t="s">
        <v>56</v>
      </c>
      <c r="D1426" t="s">
        <v>537</v>
      </c>
      <c r="E1426">
        <f>VLOOKUP(A1426,home!$A$2:$E$405,3,FALSE)</f>
        <v>1.7778</v>
      </c>
      <c r="F1426">
        <f>VLOOKUP(B1426,home!$B$2:$E$405,3,FALSE)</f>
        <v>0.5625</v>
      </c>
      <c r="G1426">
        <f>VLOOKUP(C1426,away!$B$2:$E$405,4,FALSE)</f>
        <v>0.9</v>
      </c>
      <c r="H1426">
        <f>VLOOKUP(A1426,away!$A$2:$E$405,3,FALSE)</f>
        <v>1.2716000000000001</v>
      </c>
      <c r="I1426">
        <f>VLOOKUP(C1426,away!$B$2:$E$405,3,FALSE)</f>
        <v>0.78639999999999999</v>
      </c>
      <c r="J1426">
        <f>VLOOKUP(B1426,home!$B$2:$E$405,4,FALSE)</f>
        <v>0.4718</v>
      </c>
      <c r="K1426" s="3">
        <f t="shared" si="1682"/>
        <v>0.90001125000000004</v>
      </c>
      <c r="L1426" s="3">
        <f t="shared" si="1683"/>
        <v>0.47179350803199999</v>
      </c>
      <c r="M1426" s="5">
        <f t="shared" si="1684"/>
        <v>0.25364877156015586</v>
      </c>
      <c r="N1426" s="5">
        <f t="shared" si="1685"/>
        <v>0.22828674795282033</v>
      </c>
      <c r="O1426" s="5">
        <f t="shared" si="1686"/>
        <v>0.11966984374237333</v>
      </c>
      <c r="P1426" s="5">
        <f t="shared" si="1687"/>
        <v>0.10770420565387809</v>
      </c>
      <c r="Q1426" s="5">
        <f t="shared" si="1688"/>
        <v>0.1027303206917264</v>
      </c>
      <c r="R1426" s="5">
        <f t="shared" si="1689"/>
        <v>2.8229727692427795E-2</v>
      </c>
      <c r="S1426" s="5">
        <f t="shared" si="1690"/>
        <v>1.1433325543212556E-2</v>
      </c>
      <c r="T1426" s="5">
        <f t="shared" si="1691"/>
        <v>4.8467498380401944E-2</v>
      </c>
      <c r="U1426" s="5">
        <f t="shared" si="1692"/>
        <v>2.5407072507621559E-2</v>
      </c>
      <c r="V1426" s="5">
        <f t="shared" si="1693"/>
        <v>5.3942361936137071E-4</v>
      </c>
      <c r="W1426" s="5">
        <f t="shared" si="1694"/>
        <v>3.0819481446220515E-2</v>
      </c>
      <c r="X1426" s="5">
        <f t="shared" si="1695"/>
        <v>1.4540431267239511E-2</v>
      </c>
      <c r="Y1426" s="5">
        <f t="shared" si="1696"/>
        <v>3.4300405379345542E-3</v>
      </c>
      <c r="Z1426" s="5">
        <f t="shared" si="1697"/>
        <v>4.4395340862662036E-3</v>
      </c>
      <c r="AA1426" s="5">
        <f t="shared" si="1698"/>
        <v>3.9956306223980541E-3</v>
      </c>
      <c r="AB1426" s="5">
        <f t="shared" si="1699"/>
        <v>1.7980562555013752E-3</v>
      </c>
      <c r="AC1426" s="5">
        <f t="shared" si="1700"/>
        <v>1.4315610538172273E-5</v>
      </c>
      <c r="AD1426" s="5">
        <f t="shared" si="1701"/>
        <v>6.9344700051911816E-3</v>
      </c>
      <c r="AE1426" s="5">
        <f t="shared" si="1702"/>
        <v>3.2716379300918286E-3</v>
      </c>
      <c r="AF1426" s="5">
        <f t="shared" si="1703"/>
        <v>7.7176876802428744E-4</v>
      </c>
      <c r="AG1426" s="5">
        <f t="shared" si="1704"/>
        <v>1.2137183148523784E-4</v>
      </c>
      <c r="AH1426" s="5">
        <f t="shared" si="1705"/>
        <v>5.2363584014679279E-4</v>
      </c>
      <c r="AI1426" s="5">
        <f t="shared" si="1706"/>
        <v>4.7127814703531518E-4</v>
      </c>
      <c r="AJ1426" s="5">
        <f t="shared" si="1707"/>
        <v>2.1207781710546889E-4</v>
      </c>
      <c r="AK1426" s="5">
        <f t="shared" si="1708"/>
        <v>6.3624140423454819E-5</v>
      </c>
      <c r="AL1426" s="5">
        <f t="shared" si="1709"/>
        <v>2.4314747546072197E-7</v>
      </c>
      <c r="AM1426" s="5">
        <f t="shared" si="1710"/>
        <v>1.2482202034919249E-3</v>
      </c>
      <c r="AN1426" s="5">
        <f t="shared" si="1711"/>
        <v>5.8890218860187216E-4</v>
      </c>
      <c r="AO1426" s="5">
        <f t="shared" si="1712"/>
        <v>1.3892011472409985E-4</v>
      </c>
      <c r="AP1426" s="5">
        <f t="shared" si="1713"/>
        <v>2.1847202753963663E-5</v>
      </c>
      <c r="AQ1426" s="5">
        <f t="shared" si="1714"/>
        <v>2.5768421069947213E-6</v>
      </c>
      <c r="AR1426" s="5">
        <f t="shared" si="1715"/>
        <v>4.9409597990827795E-5</v>
      </c>
      <c r="AS1426" s="5">
        <f t="shared" si="1716"/>
        <v>4.4469194049722414E-5</v>
      </c>
      <c r="AT1426" s="5">
        <f t="shared" si="1717"/>
        <v>2.0011387461591615E-5</v>
      </c>
      <c r="AU1426" s="5">
        <f t="shared" si="1718"/>
        <v>6.0034912811804657E-6</v>
      </c>
      <c r="AV1426" s="5">
        <f t="shared" si="1719"/>
        <v>1.3508024230848329E-6</v>
      </c>
      <c r="AW1426" s="5">
        <f t="shared" si="1720"/>
        <v>2.8679208589810953E-9</v>
      </c>
      <c r="AX1426" s="5">
        <f t="shared" si="1721"/>
        <v>1.8723537093667019E-4</v>
      </c>
      <c r="AY1426" s="5">
        <f t="shared" si="1722"/>
        <v>8.83364324818844E-5</v>
      </c>
      <c r="AZ1426" s="5">
        <f t="shared" si="1723"/>
        <v>2.0838277683830078E-5</v>
      </c>
      <c r="BA1426" s="5">
        <f t="shared" si="1724"/>
        <v>3.2771213765997116E-6</v>
      </c>
      <c r="BB1426" s="5">
        <f t="shared" si="1725"/>
        <v>3.8653114762815861E-7</v>
      </c>
      <c r="BC1426" s="5">
        <f t="shared" si="1726"/>
        <v>3.6472577220624765E-8</v>
      </c>
      <c r="BD1426" s="5">
        <f t="shared" si="1727"/>
        <v>3.8851879277572504E-6</v>
      </c>
      <c r="BE1426" s="5">
        <f t="shared" si="1728"/>
        <v>3.4967128433457127E-6</v>
      </c>
      <c r="BF1426" s="5">
        <f t="shared" si="1729"/>
        <v>1.5735404485153145E-6</v>
      </c>
      <c r="BG1426" s="5">
        <f t="shared" si="1730"/>
        <v>4.7206803533127632E-7</v>
      </c>
      <c r="BH1426" s="5">
        <f t="shared" si="1731"/>
        <v>1.0621663564088653E-7</v>
      </c>
      <c r="BI1426" s="5">
        <f t="shared" si="1732"/>
        <v>1.9119233402789775E-8</v>
      </c>
      <c r="BJ1426" s="8">
        <f t="shared" si="1733"/>
        <v>0.44167434556901852</v>
      </c>
      <c r="BK1426" s="8">
        <f t="shared" si="1734"/>
        <v>0.37342862156710344</v>
      </c>
      <c r="BL1426" s="8">
        <f t="shared" si="1735"/>
        <v>0.18050174408336356</v>
      </c>
      <c r="BM1426" s="8">
        <f t="shared" si="1736"/>
        <v>0.15968629444780877</v>
      </c>
      <c r="BN1426" s="8">
        <f t="shared" si="1737"/>
        <v>0.84026961729338179</v>
      </c>
    </row>
    <row r="1427" spans="1:66" x14ac:dyDescent="0.25">
      <c r="A1427" t="s">
        <v>59</v>
      </c>
      <c r="B1427" t="s">
        <v>60</v>
      </c>
      <c r="C1427" t="s">
        <v>231</v>
      </c>
      <c r="D1427" t="s">
        <v>537</v>
      </c>
      <c r="E1427">
        <f>VLOOKUP(A1427,home!$A$2:$E$405,3,FALSE)</f>
        <v>1.806</v>
      </c>
      <c r="F1427">
        <f>VLOOKUP(B1427,home!$B$2:$E$405,3,FALSE)</f>
        <v>0.27689999999999998</v>
      </c>
      <c r="G1427">
        <f>VLOOKUP(C1427,away!$B$2:$E$405,4,FALSE)</f>
        <v>0.55369999999999997</v>
      </c>
      <c r="H1427">
        <f>VLOOKUP(A1427,away!$A$2:$E$405,3,FALSE)</f>
        <v>1.1493</v>
      </c>
      <c r="I1427">
        <f>VLOOKUP(C1427,away!$B$2:$E$405,3,FALSE)</f>
        <v>1.9577</v>
      </c>
      <c r="J1427">
        <f>VLOOKUP(B1427,home!$B$2:$E$405,4,FALSE)</f>
        <v>0.87009999999999998</v>
      </c>
      <c r="K1427" s="3">
        <f t="shared" si="1682"/>
        <v>0.27689507118000001</v>
      </c>
      <c r="L1427" s="3">
        <f t="shared" si="1683"/>
        <v>1.9577116091609998</v>
      </c>
      <c r="M1427" s="5">
        <f t="shared" si="1684"/>
        <v>0.10703422023808931</v>
      </c>
      <c r="N1427" s="5">
        <f t="shared" si="1685"/>
        <v>2.963724803152154E-2</v>
      </c>
      <c r="O1427" s="5">
        <f t="shared" si="1686"/>
        <v>0.20954213553760265</v>
      </c>
      <c r="P1427" s="5">
        <f t="shared" si="1687"/>
        <v>5.8021184534893702E-2</v>
      </c>
      <c r="Q1427" s="5">
        <f t="shared" si="1688"/>
        <v>4.1032039516337359E-3</v>
      </c>
      <c r="R1427" s="5">
        <f t="shared" si="1689"/>
        <v>0.20511153567517626</v>
      </c>
      <c r="S1427" s="5">
        <f t="shared" si="1690"/>
        <v>7.8630410146954977E-3</v>
      </c>
      <c r="T1427" s="5">
        <f t="shared" si="1691"/>
        <v>8.0328900108686523E-3</v>
      </c>
      <c r="U1427" s="5">
        <f t="shared" si="1692"/>
        <v>5.6794373270617052E-2</v>
      </c>
      <c r="V1427" s="5">
        <f t="shared" si="1693"/>
        <v>4.736003045508384E-4</v>
      </c>
      <c r="W1427" s="5">
        <f t="shared" si="1694"/>
        <v>3.7871898341789372E-4</v>
      </c>
      <c r="X1427" s="5">
        <f t="shared" si="1695"/>
        <v>7.4142255044686261E-4</v>
      </c>
      <c r="Y1427" s="5">
        <f t="shared" si="1696"/>
        <v>7.257457671517902E-4</v>
      </c>
      <c r="Z1427" s="5">
        <f t="shared" si="1697"/>
        <v>0.13384974485471102</v>
      </c>
      <c r="AA1427" s="5">
        <f t="shared" si="1698"/>
        <v>3.7062334628970052E-2</v>
      </c>
      <c r="AB1427" s="5">
        <f t="shared" si="1699"/>
        <v>5.13118889259282E-3</v>
      </c>
      <c r="AC1427" s="5">
        <f t="shared" si="1700"/>
        <v>1.6045598901104643E-5</v>
      </c>
      <c r="AD1427" s="5">
        <f t="shared" si="1701"/>
        <v>2.6216354967678722E-5</v>
      </c>
      <c r="AE1427" s="5">
        <f t="shared" si="1702"/>
        <v>5.132406247011028E-5</v>
      </c>
      <c r="AF1427" s="5">
        <f t="shared" si="1703"/>
        <v>5.0238856463519648E-5</v>
      </c>
      <c r="AG1427" s="5">
        <f t="shared" si="1704"/>
        <v>3.278439750986851E-5</v>
      </c>
      <c r="AH1427" s="5">
        <f t="shared" si="1705"/>
        <v>6.5509799846326405E-2</v>
      </c>
      <c r="AI1427" s="5">
        <f t="shared" si="1706"/>
        <v>1.8139340691436107E-2</v>
      </c>
      <c r="AJ1427" s="5">
        <f t="shared" si="1707"/>
        <v>2.5113470159567356E-3</v>
      </c>
      <c r="AK1427" s="5">
        <f t="shared" si="1708"/>
        <v>2.3179320358034043E-4</v>
      </c>
      <c r="AL1427" s="5">
        <f t="shared" si="1709"/>
        <v>3.479203763966245E-7</v>
      </c>
      <c r="AM1427" s="5">
        <f t="shared" si="1710"/>
        <v>1.4518358949711095E-6</v>
      </c>
      <c r="AN1427" s="5">
        <f t="shared" si="1711"/>
        <v>2.842275986181591E-6</v>
      </c>
      <c r="AO1427" s="5">
        <f t="shared" si="1712"/>
        <v>2.7821783472936156E-6</v>
      </c>
      <c r="AP1427" s="5">
        <f t="shared" si="1713"/>
        <v>1.8155676164176913E-6</v>
      </c>
      <c r="AQ1427" s="5">
        <f t="shared" si="1714"/>
        <v>8.8858944996942011E-7</v>
      </c>
      <c r="AR1427" s="5">
        <f t="shared" si="1715"/>
        <v>2.5649859134593361E-2</v>
      </c>
      <c r="AS1427" s="5">
        <f t="shared" si="1716"/>
        <v>7.1023195708302027E-3</v>
      </c>
      <c r="AT1427" s="5">
        <f t="shared" si="1717"/>
        <v>9.8329864155406797E-4</v>
      </c>
      <c r="AU1427" s="5">
        <f t="shared" si="1718"/>
        <v>9.0756849114770368E-5</v>
      </c>
      <c r="AV1427" s="5">
        <f t="shared" si="1719"/>
        <v>6.2825310489267137E-6</v>
      </c>
      <c r="AW1427" s="5">
        <f t="shared" si="1720"/>
        <v>5.2389144324991353E-9</v>
      </c>
      <c r="AX1427" s="5">
        <f t="shared" si="1721"/>
        <v>6.7001033913284099E-8</v>
      </c>
      <c r="AY1427" s="5">
        <f t="shared" si="1722"/>
        <v>1.3116870191782611E-7</v>
      </c>
      <c r="AZ1427" s="5">
        <f t="shared" si="1723"/>
        <v>1.2839524525155348E-7</v>
      </c>
      <c r="BA1427" s="5">
        <f t="shared" si="1724"/>
        <v>8.3786954063346629E-8</v>
      </c>
      <c r="BB1427" s="5">
        <f t="shared" si="1725"/>
        <v>4.1007673166513288E-8</v>
      </c>
      <c r="BC1427" s="5">
        <f t="shared" si="1726"/>
        <v>1.6056239564552629E-8</v>
      </c>
      <c r="BD1427" s="5">
        <f t="shared" si="1727"/>
        <v>8.3691711668562822E-3</v>
      </c>
      <c r="BE1427" s="5">
        <f t="shared" si="1728"/>
        <v>2.3173822459642743E-3</v>
      </c>
      <c r="BF1427" s="5">
        <f t="shared" si="1729"/>
        <v>3.2083586097377296E-4</v>
      </c>
      <c r="BG1427" s="5">
        <f t="shared" si="1730"/>
        <v>2.9612622853809833E-5</v>
      </c>
      <c r="BH1427" s="5">
        <f t="shared" si="1731"/>
        <v>2.0498973282330413E-6</v>
      </c>
      <c r="BI1427" s="5">
        <f t="shared" si="1732"/>
        <v>1.1352129332255599E-7</v>
      </c>
      <c r="BJ1427" s="8">
        <f t="shared" si="1733"/>
        <v>4.3790040829594368E-2</v>
      </c>
      <c r="BK1427" s="8">
        <f t="shared" si="1734"/>
        <v>0.17340857078020883</v>
      </c>
      <c r="BL1427" s="8">
        <f t="shared" si="1735"/>
        <v>0.6449055308046695</v>
      </c>
      <c r="BM1427" s="8">
        <f t="shared" si="1736"/>
        <v>0.38250423337047867</v>
      </c>
      <c r="BN1427" s="8">
        <f t="shared" si="1737"/>
        <v>0.61344952796891716</v>
      </c>
    </row>
    <row r="1428" spans="1:66" x14ac:dyDescent="0.25">
      <c r="A1428" t="s">
        <v>59</v>
      </c>
      <c r="B1428" t="s">
        <v>274</v>
      </c>
      <c r="C1428" t="s">
        <v>75</v>
      </c>
      <c r="D1428" t="s">
        <v>537</v>
      </c>
      <c r="E1428">
        <f>VLOOKUP(A1428,home!$A$2:$E$405,3,FALSE)</f>
        <v>1.806</v>
      </c>
      <c r="F1428">
        <f>VLOOKUP(B1428,home!$B$2:$E$405,3,FALSE)</f>
        <v>0.8306</v>
      </c>
      <c r="G1428">
        <f>VLOOKUP(C1428,away!$B$2:$E$405,4,FALSE)</f>
        <v>2.2147999999999999</v>
      </c>
      <c r="H1428">
        <f>VLOOKUP(A1428,away!$A$2:$E$405,3,FALSE)</f>
        <v>1.1493</v>
      </c>
      <c r="I1428">
        <f>VLOOKUP(C1428,away!$B$2:$E$405,3,FALSE)</f>
        <v>0.87009999999999998</v>
      </c>
      <c r="J1428">
        <f>VLOOKUP(B1428,home!$B$2:$E$405,4,FALSE)</f>
        <v>0.87009999999999998</v>
      </c>
      <c r="K1428" s="3">
        <f t="shared" si="1682"/>
        <v>3.3223408612799998</v>
      </c>
      <c r="L1428" s="3">
        <f t="shared" si="1683"/>
        <v>0.87010515969299995</v>
      </c>
      <c r="M1428" s="5">
        <f t="shared" si="1684"/>
        <v>1.5109282015915847E-2</v>
      </c>
      <c r="N1428" s="5">
        <f t="shared" si="1685"/>
        <v>5.0198185026080269E-2</v>
      </c>
      <c r="O1428" s="5">
        <f t="shared" si="1686"/>
        <v>1.3146664241305029E-2</v>
      </c>
      <c r="P1428" s="5">
        <f t="shared" si="1687"/>
        <v>4.3677699798416326E-2</v>
      </c>
      <c r="Q1428" s="5">
        <f t="shared" si="1688"/>
        <v>8.3387740637120178E-2</v>
      </c>
      <c r="R1428" s="5">
        <f t="shared" si="1689"/>
        <v>5.7194901945554827E-3</v>
      </c>
      <c r="S1428" s="5">
        <f t="shared" si="1690"/>
        <v>3.1565719960601001E-2</v>
      </c>
      <c r="T1428" s="5">
        <f t="shared" si="1691"/>
        <v>7.2556103383499909E-2</v>
      </c>
      <c r="U1428" s="5">
        <f t="shared" si="1692"/>
        <v>1.9002095979061977E-2</v>
      </c>
      <c r="V1428" s="5">
        <f t="shared" si="1693"/>
        <v>1.0138859888376281E-2</v>
      </c>
      <c r="W1428" s="5">
        <f t="shared" si="1694"/>
        <v>9.2347499349507686E-2</v>
      </c>
      <c r="X1428" s="5">
        <f t="shared" si="1695"/>
        <v>8.0352035668752597E-2</v>
      </c>
      <c r="Y1428" s="5">
        <f t="shared" si="1696"/>
        <v>3.4957360413608807E-2</v>
      </c>
      <c r="Z1428" s="5">
        <f t="shared" si="1697"/>
        <v>1.6588526430320817E-3</v>
      </c>
      <c r="AA1428" s="5">
        <f t="shared" si="1698"/>
        <v>5.5112739187878112E-3</v>
      </c>
      <c r="AB1428" s="5">
        <f t="shared" si="1699"/>
        <v>9.1551652690477492E-3</v>
      </c>
      <c r="AC1428" s="5">
        <f t="shared" si="1700"/>
        <v>1.8318295917214254E-3</v>
      </c>
      <c r="AD1428" s="5">
        <f t="shared" si="1701"/>
        <v>7.6702467631474397E-2</v>
      </c>
      <c r="AE1428" s="5">
        <f t="shared" si="1702"/>
        <v>6.6739212847331184E-2</v>
      </c>
      <c r="AF1428" s="5">
        <f t="shared" si="1703"/>
        <v>2.9035066726156113E-2</v>
      </c>
      <c r="AG1428" s="5">
        <f t="shared" si="1704"/>
        <v>8.4211871234863237E-3</v>
      </c>
      <c r="AH1428" s="5">
        <f t="shared" si="1705"/>
        <v>3.6084406096814609E-4</v>
      </c>
      <c r="AI1428" s="5">
        <f t="shared" si="1706"/>
        <v>1.1988469683046833E-3</v>
      </c>
      <c r="AJ1428" s="5">
        <f t="shared" si="1707"/>
        <v>1.9914891346101498E-3</v>
      </c>
      <c r="AK1428" s="5">
        <f t="shared" si="1708"/>
        <v>2.2054685755701488E-3</v>
      </c>
      <c r="AL1428" s="5">
        <f t="shared" si="1709"/>
        <v>2.118170880781305E-4</v>
      </c>
      <c r="AM1428" s="5">
        <f t="shared" si="1710"/>
        <v>5.0966348474610797E-2</v>
      </c>
      <c r="AN1428" s="5">
        <f t="shared" si="1711"/>
        <v>4.4346082778470311E-2</v>
      </c>
      <c r="AO1428" s="5">
        <f t="shared" si="1712"/>
        <v>1.9292877718859954E-2</v>
      </c>
      <c r="AP1428" s="5">
        <f t="shared" si="1713"/>
        <v>5.5956108161687203E-3</v>
      </c>
      <c r="AQ1428" s="5">
        <f t="shared" si="1714"/>
        <v>1.2171924606955904E-3</v>
      </c>
      <c r="AR1428" s="5">
        <f t="shared" si="1715"/>
        <v>6.2794455858591891E-5</v>
      </c>
      <c r="AS1428" s="5">
        <f t="shared" si="1716"/>
        <v>2.0862458656084314E-4</v>
      </c>
      <c r="AT1428" s="5">
        <f t="shared" si="1717"/>
        <v>3.4656099429936782E-4</v>
      </c>
      <c r="AU1428" s="5">
        <f t="shared" si="1718"/>
        <v>3.8379791742887154E-4</v>
      </c>
      <c r="AV1428" s="5">
        <f t="shared" si="1719"/>
        <v>3.1877687588702686E-4</v>
      </c>
      <c r="AW1428" s="5">
        <f t="shared" si="1720"/>
        <v>1.7008829361951397E-5</v>
      </c>
      <c r="AX1428" s="5">
        <f t="shared" si="1721"/>
        <v>2.8221263681239173E-2</v>
      </c>
      <c r="AY1428" s="5">
        <f t="shared" si="1722"/>
        <v>2.4555467142102869E-2</v>
      </c>
      <c r="AZ1428" s="5">
        <f t="shared" si="1723"/>
        <v>1.0682919329507816E-2</v>
      </c>
      <c r="BA1428" s="5">
        <f t="shared" si="1724"/>
        <v>3.0984210763962778E-3</v>
      </c>
      <c r="BB1428" s="5">
        <f t="shared" si="1725"/>
        <v>6.7398804136848496E-4</v>
      </c>
      <c r="BC1428" s="5">
        <f t="shared" si="1726"/>
        <v>1.172880944732196E-4</v>
      </c>
      <c r="BD1428" s="5">
        <f t="shared" si="1727"/>
        <v>9.1062966737791869E-6</v>
      </c>
      <c r="BE1428" s="5">
        <f t="shared" si="1728"/>
        <v>3.0254221534234742E-5</v>
      </c>
      <c r="BF1428" s="5">
        <f t="shared" si="1729"/>
        <v>5.0257418214702693E-5</v>
      </c>
      <c r="BG1428" s="5">
        <f t="shared" si="1730"/>
        <v>5.565742470571483E-5</v>
      </c>
      <c r="BH1428" s="5">
        <f t="shared" si="1731"/>
        <v>4.6228234083352838E-5</v>
      </c>
      <c r="BI1428" s="5">
        <f t="shared" si="1732"/>
        <v>3.0717190207987989E-5</v>
      </c>
      <c r="BJ1428" s="8">
        <f t="shared" si="1733"/>
        <v>0.78346431842091058</v>
      </c>
      <c r="BK1428" s="8">
        <f t="shared" si="1734"/>
        <v>0.12709067548521188</v>
      </c>
      <c r="BL1428" s="8">
        <f t="shared" si="1735"/>
        <v>5.9834113957665663E-2</v>
      </c>
      <c r="BM1428" s="8">
        <f t="shared" si="1736"/>
        <v>0.736270440280686</v>
      </c>
      <c r="BN1428" s="8">
        <f t="shared" si="1737"/>
        <v>0.21123906191339312</v>
      </c>
    </row>
    <row r="1429" spans="1:66" x14ac:dyDescent="0.25">
      <c r="A1429" t="s">
        <v>59</v>
      </c>
      <c r="B1429" t="s">
        <v>228</v>
      </c>
      <c r="C1429" t="s">
        <v>68</v>
      </c>
      <c r="D1429" t="s">
        <v>537</v>
      </c>
      <c r="E1429">
        <f>VLOOKUP(A1429,home!$A$2:$E$405,3,FALSE)</f>
        <v>1.806</v>
      </c>
      <c r="F1429">
        <f>VLOOKUP(B1429,home!$B$2:$E$405,3,FALSE)</f>
        <v>1.7996000000000001</v>
      </c>
      <c r="G1429">
        <f>VLOOKUP(C1429,away!$B$2:$E$405,4,FALSE)</f>
        <v>2.3532999999999999</v>
      </c>
      <c r="H1429">
        <f>VLOOKUP(A1429,away!$A$2:$E$405,3,FALSE)</f>
        <v>1.1493</v>
      </c>
      <c r="I1429">
        <f>VLOOKUP(C1429,away!$B$2:$E$405,3,FALSE)</f>
        <v>1.5226999999999999</v>
      </c>
      <c r="J1429">
        <f>VLOOKUP(B1429,home!$B$2:$E$405,4,FALSE)</f>
        <v>0.87009999999999998</v>
      </c>
      <c r="K1429" s="3">
        <f t="shared" si="1682"/>
        <v>7.648407616080001</v>
      </c>
      <c r="L1429" s="3">
        <f t="shared" si="1683"/>
        <v>1.522709029611</v>
      </c>
      <c r="M1429" s="5">
        <f t="shared" si="1684"/>
        <v>1.0400031336618976E-4</v>
      </c>
      <c r="N1429" s="5">
        <f t="shared" si="1685"/>
        <v>7.9543678882467242E-4</v>
      </c>
      <c r="O1429" s="5">
        <f t="shared" si="1686"/>
        <v>1.583622162450707E-4</v>
      </c>
      <c r="P1429" s="5">
        <f t="shared" si="1687"/>
        <v>1.2112187808281066E-3</v>
      </c>
      <c r="Q1429" s="5">
        <f t="shared" si="1688"/>
        <v>3.0419123968784224E-3</v>
      </c>
      <c r="R1429" s="5">
        <f t="shared" si="1689"/>
        <v>1.2056978831278952E-4</v>
      </c>
      <c r="S1429" s="5">
        <f t="shared" si="1690"/>
        <v>3.5265541216812834E-3</v>
      </c>
      <c r="T1429" s="5">
        <f t="shared" si="1691"/>
        <v>4.6319474740124135E-3</v>
      </c>
      <c r="U1429" s="5">
        <f t="shared" si="1692"/>
        <v>9.2216688720069267E-4</v>
      </c>
      <c r="V1429" s="5">
        <f t="shared" si="1693"/>
        <v>4.563478326312825E-3</v>
      </c>
      <c r="W1429" s="5">
        <f t="shared" si="1694"/>
        <v>7.7552619812443673E-3</v>
      </c>
      <c r="X1429" s="5">
        <f t="shared" si="1695"/>
        <v>1.1809007445839691E-2</v>
      </c>
      <c r="Y1429" s="5">
        <f t="shared" si="1696"/>
        <v>8.9908411342618181E-3</v>
      </c>
      <c r="Z1429" s="5">
        <f t="shared" si="1697"/>
        <v>6.1197568454057145E-5</v>
      </c>
      <c r="AA1429" s="5">
        <f t="shared" si="1698"/>
        <v>4.6806394864958782E-4</v>
      </c>
      <c r="AB1429" s="5">
        <f t="shared" si="1699"/>
        <v>1.7899719348319933E-3</v>
      </c>
      <c r="AC1429" s="5">
        <f t="shared" si="1700"/>
        <v>3.3217271634978086E-3</v>
      </c>
      <c r="AD1429" s="5">
        <f t="shared" si="1701"/>
        <v>1.4828851200511268E-2</v>
      </c>
      <c r="AE1429" s="5">
        <f t="shared" si="1702"/>
        <v>2.2580025621776426E-2</v>
      </c>
      <c r="AF1429" s="5">
        <f t="shared" si="1703"/>
        <v>1.7191404451563353E-2</v>
      </c>
      <c r="AG1429" s="5">
        <f t="shared" si="1704"/>
        <v>8.725835596696754E-3</v>
      </c>
      <c r="AH1429" s="5">
        <f t="shared" si="1705"/>
        <v>2.3296522518807524E-5</v>
      </c>
      <c r="AI1429" s="5">
        <f t="shared" si="1706"/>
        <v>1.7818130026102668E-4</v>
      </c>
      <c r="AJ1429" s="5">
        <f t="shared" si="1707"/>
        <v>6.8140160697973719E-4</v>
      </c>
      <c r="AK1429" s="5">
        <f t="shared" si="1708"/>
        <v>1.7372124134776581E-3</v>
      </c>
      <c r="AL1429" s="5">
        <f t="shared" si="1709"/>
        <v>1.5474331547633187E-3</v>
      </c>
      <c r="AM1429" s="5">
        <f t="shared" si="1710"/>
        <v>2.2683419691941483E-2</v>
      </c>
      <c r="AN1429" s="5">
        <f t="shared" si="1711"/>
        <v>3.4540247987375261E-2</v>
      </c>
      <c r="AO1429" s="5">
        <f t="shared" si="1712"/>
        <v>2.6297373747689749E-2</v>
      </c>
      <c r="AP1429" s="5">
        <f t="shared" si="1713"/>
        <v>1.3347749486887482E-2</v>
      </c>
      <c r="AQ1429" s="5">
        <f t="shared" si="1714"/>
        <v>5.08118466716729E-3</v>
      </c>
      <c r="AR1429" s="5">
        <f t="shared" si="1715"/>
        <v>7.0947650395848408E-6</v>
      </c>
      <c r="AS1429" s="5">
        <f t="shared" si="1716"/>
        <v>5.4263654963058817E-5</v>
      </c>
      <c r="AT1429" s="5">
        <f t="shared" si="1717"/>
        <v>2.0751527594789823E-4</v>
      </c>
      <c r="AU1429" s="5">
        <f t="shared" si="1718"/>
        <v>5.2905380567094948E-4</v>
      </c>
      <c r="AV1429" s="5">
        <f t="shared" si="1719"/>
        <v>1.0116047891524493E-3</v>
      </c>
      <c r="AW1429" s="5">
        <f t="shared" si="1720"/>
        <v>5.0060749243610342E-4</v>
      </c>
      <c r="AX1429" s="5">
        <f t="shared" si="1721"/>
        <v>2.8915339988430735E-2</v>
      </c>
      <c r="AY1429" s="5">
        <f t="shared" si="1722"/>
        <v>4.4029649294655505E-2</v>
      </c>
      <c r="AZ1429" s="5">
        <f t="shared" si="1723"/>
        <v>3.3522172275788777E-2</v>
      </c>
      <c r="BA1429" s="5">
        <f t="shared" si="1724"/>
        <v>1.7014838138839701E-2</v>
      </c>
      <c r="BB1429" s="5">
        <f t="shared" si="1725"/>
        <v>6.4771619178452082E-3</v>
      </c>
      <c r="BC1429" s="5">
        <f t="shared" si="1726"/>
        <v>1.9725665877110793E-3</v>
      </c>
      <c r="BD1429" s="5">
        <f t="shared" si="1727"/>
        <v>1.8005437981240474E-6</v>
      </c>
      <c r="BE1429" s="5">
        <f t="shared" si="1728"/>
        <v>1.3771292898657574E-5</v>
      </c>
      <c r="BF1429" s="5">
        <f t="shared" si="1729"/>
        <v>5.266423074468052E-5</v>
      </c>
      <c r="BG1429" s="5">
        <f t="shared" si="1730"/>
        <v>1.3426583450753637E-4</v>
      </c>
      <c r="BH1429" s="5">
        <f t="shared" si="1731"/>
        <v>2.5672995780669445E-4</v>
      </c>
      <c r="BI1429" s="5">
        <f t="shared" si="1732"/>
        <v>3.9271507291292372E-4</v>
      </c>
      <c r="BJ1429" s="8">
        <f t="shared" si="1733"/>
        <v>0.33423222787594142</v>
      </c>
      <c r="BK1429" s="8">
        <f t="shared" si="1734"/>
        <v>5.8304061155105037E-2</v>
      </c>
      <c r="BL1429" s="8">
        <f t="shared" si="1735"/>
        <v>8.7407058419199206E-3</v>
      </c>
      <c r="BM1429" s="8">
        <f t="shared" si="1736"/>
        <v>0.35237765035474578</v>
      </c>
      <c r="BN1429" s="8">
        <f t="shared" si="1737"/>
        <v>5.4315002844552516E-3</v>
      </c>
    </row>
    <row r="1430" spans="1:66" x14ac:dyDescent="0.25">
      <c r="A1430" t="s">
        <v>70</v>
      </c>
      <c r="B1430" t="s">
        <v>88</v>
      </c>
      <c r="C1430" t="s">
        <v>100</v>
      </c>
      <c r="D1430" t="s">
        <v>537</v>
      </c>
      <c r="E1430">
        <f>VLOOKUP(A1430,home!$A$2:$E$405,3,FALSE)</f>
        <v>1.359</v>
      </c>
      <c r="F1430">
        <f>VLOOKUP(B1430,home!$B$2:$E$405,3,FALSE)</f>
        <v>0.73580000000000001</v>
      </c>
      <c r="G1430">
        <f>VLOOKUP(C1430,away!$B$2:$E$405,4,FALSE)</f>
        <v>1.766</v>
      </c>
      <c r="H1430">
        <f>VLOOKUP(A1430,away!$A$2:$E$405,3,FALSE)</f>
        <v>1.0342</v>
      </c>
      <c r="I1430">
        <f>VLOOKUP(C1430,away!$B$2:$E$405,3,FALSE)</f>
        <v>0.77349999999999997</v>
      </c>
      <c r="J1430">
        <f>VLOOKUP(B1430,home!$B$2:$E$405,4,FALSE)</f>
        <v>1.2891999999999999</v>
      </c>
      <c r="K1430" s="3">
        <f t="shared" si="1682"/>
        <v>1.7659155851999999</v>
      </c>
      <c r="L1430" s="3">
        <f t="shared" si="1683"/>
        <v>1.03130031004</v>
      </c>
      <c r="M1430" s="5">
        <f t="shared" si="1684"/>
        <v>6.097960010557131E-2</v>
      </c>
      <c r="N1430" s="5">
        <f t="shared" si="1685"/>
        <v>0.10768482620569193</v>
      </c>
      <c r="O1430" s="5">
        <f t="shared" si="1686"/>
        <v>6.2888280494990914E-2</v>
      </c>
      <c r="P1430" s="5">
        <f t="shared" si="1687"/>
        <v>0.11105539465253361</v>
      </c>
      <c r="Q1430" s="5">
        <f t="shared" si="1688"/>
        <v>9.5081156443092396E-2</v>
      </c>
      <c r="R1430" s="5">
        <f t="shared" si="1689"/>
        <v>3.2428351586183304E-2</v>
      </c>
      <c r="S1430" s="5">
        <f t="shared" si="1690"/>
        <v>5.0563223848950671E-2</v>
      </c>
      <c r="T1430" s="5">
        <f t="shared" si="1691"/>
        <v>9.8057226118722932E-2</v>
      </c>
      <c r="U1430" s="5">
        <f t="shared" si="1692"/>
        <v>5.7265731468386233E-2</v>
      </c>
      <c r="V1430" s="5">
        <f t="shared" si="1693"/>
        <v>1.0231689085326283E-2</v>
      </c>
      <c r="W1430" s="5">
        <f t="shared" si="1694"/>
        <v>5.5968432007232102E-2</v>
      </c>
      <c r="X1430" s="5">
        <f t="shared" si="1695"/>
        <v>5.7720261281511122E-2</v>
      </c>
      <c r="Y1430" s="5">
        <f t="shared" si="1696"/>
        <v>2.9763461677606115E-2</v>
      </c>
      <c r="Z1430" s="5">
        <f t="shared" si="1697"/>
        <v>1.114778968163899E-2</v>
      </c>
      <c r="AA1430" s="5">
        <f t="shared" si="1698"/>
        <v>1.9686055539338037E-2</v>
      </c>
      <c r="AB1430" s="5">
        <f t="shared" si="1699"/>
        <v>1.7381956144014919E-2</v>
      </c>
      <c r="AC1430" s="5">
        <f t="shared" si="1700"/>
        <v>1.164615161633697E-3</v>
      </c>
      <c r="AD1430" s="5">
        <f t="shared" si="1701"/>
        <v>2.4708881590194409E-2</v>
      </c>
      <c r="AE1430" s="5">
        <f t="shared" si="1702"/>
        <v>2.5482277244709143E-2</v>
      </c>
      <c r="AF1430" s="5">
        <f t="shared" si="1703"/>
        <v>1.3139940211496887E-2</v>
      </c>
      <c r="AG1430" s="5">
        <f t="shared" si="1704"/>
        <v>4.5170748046746015E-3</v>
      </c>
      <c r="AH1430" s="5">
        <f t="shared" si="1705"/>
        <v>2.8741797387337505E-3</v>
      </c>
      <c r="AI1430" s="5">
        <f t="shared" si="1706"/>
        <v>5.075558795295994E-3</v>
      </c>
      <c r="AJ1430" s="5">
        <f t="shared" si="1707"/>
        <v>4.4815041901060662E-3</v>
      </c>
      <c r="AK1430" s="5">
        <f t="shared" si="1708"/>
        <v>2.6379860314824696E-3</v>
      </c>
      <c r="AL1430" s="5">
        <f t="shared" si="1709"/>
        <v>8.4839386397837533E-5</v>
      </c>
      <c r="AM1430" s="5">
        <f t="shared" si="1710"/>
        <v>8.7267598185971317E-3</v>
      </c>
      <c r="AN1430" s="5">
        <f t="shared" si="1711"/>
        <v>8.9999101065638357E-3</v>
      </c>
      <c r="AO1430" s="5">
        <f t="shared" si="1712"/>
        <v>4.6408050416157061E-3</v>
      </c>
      <c r="AP1430" s="5">
        <f t="shared" si="1713"/>
        <v>1.5953545594178246E-3</v>
      </c>
      <c r="AQ1430" s="5">
        <f t="shared" si="1714"/>
        <v>4.1132241293783246E-4</v>
      </c>
      <c r="AR1430" s="5">
        <f t="shared" si="1715"/>
        <v>5.9282849113336086E-4</v>
      </c>
      <c r="AS1430" s="5">
        <f t="shared" si="1716"/>
        <v>1.0468850718430018E-3</v>
      </c>
      <c r="AT1430" s="5">
        <f t="shared" si="1717"/>
        <v>9.2435533214038938E-4</v>
      </c>
      <c r="AU1430" s="5">
        <f t="shared" si="1718"/>
        <v>5.4411116242981212E-4</v>
      </c>
      <c r="AV1430" s="5">
        <f t="shared" si="1719"/>
        <v>2.4021359545402338E-4</v>
      </c>
      <c r="AW1430" s="5">
        <f t="shared" si="1720"/>
        <v>4.291905053392609E-6</v>
      </c>
      <c r="AX1430" s="5">
        <f t="shared" si="1721"/>
        <v>2.5684535286596318E-3</v>
      </c>
      <c r="AY1430" s="5">
        <f t="shared" si="1722"/>
        <v>2.6488469204300107E-3</v>
      </c>
      <c r="AZ1430" s="5">
        <f t="shared" si="1723"/>
        <v>1.3658783251439845E-3</v>
      </c>
      <c r="BA1430" s="5">
        <f t="shared" si="1724"/>
        <v>4.6954358006596911E-4</v>
      </c>
      <c r="BB1430" s="5">
        <f t="shared" si="1725"/>
        <v>1.2106010992483136E-4</v>
      </c>
      <c r="BC1430" s="5">
        <f t="shared" si="1726"/>
        <v>2.496986577979102E-5</v>
      </c>
      <c r="BD1430" s="5">
        <f t="shared" si="1727"/>
        <v>1.0189736778439669E-4</v>
      </c>
      <c r="BE1430" s="5">
        <f t="shared" si="1728"/>
        <v>1.7994214986132248E-4</v>
      </c>
      <c r="BF1430" s="5">
        <f t="shared" si="1729"/>
        <v>1.5888132343725171E-4</v>
      </c>
      <c r="BG1430" s="5">
        <f t="shared" si="1730"/>
        <v>9.3523668418348305E-5</v>
      </c>
      <c r="BH1430" s="5">
        <f t="shared" si="1731"/>
        <v>4.1288725911259558E-5</v>
      </c>
      <c r="BI1430" s="5">
        <f t="shared" si="1732"/>
        <v>1.4582480915948861E-5</v>
      </c>
      <c r="BJ1430" s="8">
        <f t="shared" si="1733"/>
        <v>0.54369644185406829</v>
      </c>
      <c r="BK1430" s="8">
        <f t="shared" si="1734"/>
        <v>0.23672820916084342</v>
      </c>
      <c r="BL1430" s="8">
        <f t="shared" si="1735"/>
        <v>0.20865811335786083</v>
      </c>
      <c r="BM1430" s="8">
        <f t="shared" si="1736"/>
        <v>0.52746838955097142</v>
      </c>
      <c r="BN1430" s="8">
        <f t="shared" si="1737"/>
        <v>0.47011760948806347</v>
      </c>
    </row>
    <row r="1431" spans="1:66" x14ac:dyDescent="0.25">
      <c r="A1431" t="s">
        <v>70</v>
      </c>
      <c r="B1431" t="s">
        <v>72</v>
      </c>
      <c r="C1431" t="s">
        <v>309</v>
      </c>
      <c r="D1431" t="s">
        <v>537</v>
      </c>
      <c r="E1431">
        <f>VLOOKUP(A1431,home!$A$2:$E$405,3,FALSE)</f>
        <v>1.359</v>
      </c>
      <c r="F1431">
        <f>VLOOKUP(B1431,home!$B$2:$E$405,3,FALSE)</f>
        <v>0.5887</v>
      </c>
      <c r="G1431">
        <f>VLOOKUP(C1431,away!$B$2:$E$405,4,FALSE)</f>
        <v>1.4717</v>
      </c>
      <c r="H1431">
        <f>VLOOKUP(A1431,away!$A$2:$E$405,3,FALSE)</f>
        <v>1.0342</v>
      </c>
      <c r="I1431">
        <f>VLOOKUP(C1431,away!$B$2:$E$405,3,FALSE)</f>
        <v>1.1281000000000001</v>
      </c>
      <c r="J1431">
        <f>VLOOKUP(B1431,home!$B$2:$E$405,4,FALSE)</f>
        <v>0.96689999999999998</v>
      </c>
      <c r="K1431" s="3">
        <f t="shared" si="1682"/>
        <v>1.1774237246100001</v>
      </c>
      <c r="L1431" s="3">
        <f t="shared" si="1683"/>
        <v>1.1280638782380001</v>
      </c>
      <c r="M1431" s="5">
        <f t="shared" si="1684"/>
        <v>9.9710169835533061E-2</v>
      </c>
      <c r="N1431" s="5">
        <f t="shared" si="1685"/>
        <v>0.11740111954924903</v>
      </c>
      <c r="O1431" s="5">
        <f t="shared" si="1686"/>
        <v>0.11247944088444108</v>
      </c>
      <c r="P1431" s="5">
        <f t="shared" si="1687"/>
        <v>0.13243596222820894</v>
      </c>
      <c r="Q1431" s="5">
        <f t="shared" si="1688"/>
        <v>6.9115431726530355E-2</v>
      </c>
      <c r="R1431" s="5">
        <f t="shared" si="1689"/>
        <v>6.3441997153072249E-2</v>
      </c>
      <c r="S1431" s="5">
        <f t="shared" si="1690"/>
        <v>4.3975664970388087E-2</v>
      </c>
      <c r="T1431" s="5">
        <f t="shared" si="1691"/>
        <v>7.7966621959523558E-2</v>
      </c>
      <c r="U1431" s="5">
        <f t="shared" si="1692"/>
        <v>7.4698112584667339E-2</v>
      </c>
      <c r="V1431" s="5">
        <f t="shared" si="1693"/>
        <v>6.4898757341569956E-3</v>
      </c>
      <c r="W1431" s="5">
        <f t="shared" si="1694"/>
        <v>2.7126049683826522E-2</v>
      </c>
      <c r="X1431" s="5">
        <f t="shared" si="1695"/>
        <v>3.0599916807614022E-2</v>
      </c>
      <c r="Y1431" s="5">
        <f t="shared" si="1696"/>
        <v>1.7259330413878619E-2</v>
      </c>
      <c r="Z1431" s="5">
        <f t="shared" si="1697"/>
        <v>2.3855541783886283E-2</v>
      </c>
      <c r="AA1431" s="5">
        <f t="shared" si="1698"/>
        <v>2.8088080859772872E-2</v>
      </c>
      <c r="AB1431" s="5">
        <f t="shared" si="1699"/>
        <v>1.6535786391530319E-2</v>
      </c>
      <c r="AC1431" s="5">
        <f t="shared" si="1700"/>
        <v>5.3874453015441913E-4</v>
      </c>
      <c r="AD1431" s="5">
        <f t="shared" si="1701"/>
        <v>7.9847136131717383E-3</v>
      </c>
      <c r="AE1431" s="5">
        <f t="shared" si="1702"/>
        <v>9.0072670050942646E-3</v>
      </c>
      <c r="AF1431" s="5">
        <f t="shared" si="1703"/>
        <v>5.0803862750459063E-3</v>
      </c>
      <c r="AG1431" s="5">
        <f t="shared" si="1704"/>
        <v>1.9103334147917979E-3</v>
      </c>
      <c r="AH1431" s="5">
        <f t="shared" si="1705"/>
        <v>6.7276437455498521E-3</v>
      </c>
      <c r="AI1431" s="5">
        <f t="shared" si="1706"/>
        <v>7.9212873567344778E-3</v>
      </c>
      <c r="AJ1431" s="5">
        <f t="shared" si="1707"/>
        <v>4.6633558316362071E-3</v>
      </c>
      <c r="AK1431" s="5">
        <f t="shared" si="1708"/>
        <v>1.8302485974889563E-3</v>
      </c>
      <c r="AL1431" s="5">
        <f t="shared" si="1709"/>
        <v>2.86226170766218E-5</v>
      </c>
      <c r="AM1431" s="5">
        <f t="shared" si="1710"/>
        <v>1.8802782484729651E-3</v>
      </c>
      <c r="AN1431" s="5">
        <f t="shared" si="1711"/>
        <v>2.1210739731389672E-3</v>
      </c>
      <c r="AO1431" s="5">
        <f t="shared" si="1712"/>
        <v>1.1963534660844135E-3</v>
      </c>
      <c r="AP1431" s="5">
        <f t="shared" si="1713"/>
        <v>4.4985437689821914E-4</v>
      </c>
      <c r="AQ1431" s="5">
        <f t="shared" si="1714"/>
        <v>1.2686611826153595E-4</v>
      </c>
      <c r="AR1431" s="5">
        <f t="shared" si="1715"/>
        <v>1.5178423790017177E-3</v>
      </c>
      <c r="AS1431" s="5">
        <f t="shared" si="1716"/>
        <v>1.7871436272551061E-3</v>
      </c>
      <c r="AT1431" s="5">
        <f t="shared" si="1717"/>
        <v>1.0521126530078665E-3</v>
      </c>
      <c r="AU1431" s="5">
        <f t="shared" si="1718"/>
        <v>4.129274662046104E-4</v>
      </c>
      <c r="AV1431" s="5">
        <f t="shared" si="1719"/>
        <v>1.2154764881310062E-4</v>
      </c>
      <c r="AW1431" s="5">
        <f t="shared" si="1720"/>
        <v>1.0560228488797113E-6</v>
      </c>
      <c r="AX1431" s="5">
        <f t="shared" si="1721"/>
        <v>3.6898070310336804E-4</v>
      </c>
      <c r="AY1431" s="5">
        <f t="shared" si="1722"/>
        <v>4.162338029377694E-4</v>
      </c>
      <c r="AZ1431" s="5">
        <f t="shared" si="1723"/>
        <v>2.3476915899786583E-4</v>
      </c>
      <c r="BA1431" s="5">
        <f t="shared" si="1724"/>
        <v>8.8278202663268746E-5</v>
      </c>
      <c r="BB1431" s="5">
        <f t="shared" si="1725"/>
        <v>2.4895862915051762E-5</v>
      </c>
      <c r="BC1431" s="5">
        <f t="shared" si="1726"/>
        <v>5.6168247344069776E-6</v>
      </c>
      <c r="BD1431" s="5">
        <f t="shared" si="1727"/>
        <v>2.8537052676844539E-4</v>
      </c>
      <c r="BE1431" s="5">
        <f t="shared" si="1728"/>
        <v>3.3600202852162073E-4</v>
      </c>
      <c r="BF1431" s="5">
        <f t="shared" si="1729"/>
        <v>1.9780837994922112E-4</v>
      </c>
      <c r="BG1431" s="5">
        <f t="shared" si="1730"/>
        <v>7.7634759826294015E-5</v>
      </c>
      <c r="BH1431" s="5">
        <f t="shared" si="1731"/>
        <v>2.2852252018469482E-5</v>
      </c>
      <c r="BI1431" s="5">
        <f t="shared" si="1732"/>
        <v>5.3813567374625392E-6</v>
      </c>
      <c r="BJ1431" s="8">
        <f t="shared" si="1733"/>
        <v>0.37036437118693361</v>
      </c>
      <c r="BK1431" s="8">
        <f t="shared" si="1734"/>
        <v>0.28359527371845589</v>
      </c>
      <c r="BL1431" s="8">
        <f t="shared" si="1735"/>
        <v>0.32220257648299733</v>
      </c>
      <c r="BM1431" s="8">
        <f t="shared" si="1736"/>
        <v>0.40501846401514952</v>
      </c>
      <c r="BN1431" s="8">
        <f t="shared" si="1737"/>
        <v>0.59458412137703465</v>
      </c>
    </row>
    <row r="1432" spans="1:66" x14ac:dyDescent="0.25">
      <c r="A1432" t="s">
        <v>70</v>
      </c>
      <c r="B1432" t="s">
        <v>65</v>
      </c>
      <c r="C1432" t="s">
        <v>77</v>
      </c>
      <c r="D1432" t="s">
        <v>537</v>
      </c>
      <c r="E1432">
        <f>VLOOKUP(A1432,home!$A$2:$E$405,3,FALSE)</f>
        <v>1.359</v>
      </c>
      <c r="F1432">
        <f>VLOOKUP(B1432,home!$B$2:$E$405,3,FALSE)</f>
        <v>1.3245</v>
      </c>
      <c r="G1432">
        <f>VLOOKUP(C1432,away!$B$2:$E$405,4,FALSE)</f>
        <v>1.5943000000000001</v>
      </c>
      <c r="H1432">
        <f>VLOOKUP(A1432,away!$A$2:$E$405,3,FALSE)</f>
        <v>1.0342</v>
      </c>
      <c r="I1432">
        <f>VLOOKUP(C1432,away!$B$2:$E$405,3,FALSE)</f>
        <v>1.7726999999999999</v>
      </c>
      <c r="J1432">
        <f>VLOOKUP(B1432,home!$B$2:$E$405,4,FALSE)</f>
        <v>1.1603000000000001</v>
      </c>
      <c r="K1432" s="3">
        <f t="shared" si="1682"/>
        <v>2.8697328256500003</v>
      </c>
      <c r="L1432" s="3">
        <f t="shared" si="1683"/>
        <v>2.1272085523020001</v>
      </c>
      <c r="M1432" s="5">
        <f t="shared" si="1684"/>
        <v>6.7585873818087746E-3</v>
      </c>
      <c r="N1432" s="5">
        <f t="shared" si="1685"/>
        <v>1.939534006460053E-2</v>
      </c>
      <c r="O1432" s="5">
        <f t="shared" si="1686"/>
        <v>1.4376924880064007E-2</v>
      </c>
      <c r="P1432" s="5">
        <f t="shared" si="1687"/>
        <v>4.1257933260223874E-2</v>
      </c>
      <c r="Q1432" s="5">
        <f t="shared" si="1688"/>
        <v>2.7829722024014375E-2</v>
      </c>
      <c r="R1432" s="5">
        <f t="shared" si="1689"/>
        <v>1.5291358780337787E-2</v>
      </c>
      <c r="S1432" s="5">
        <f t="shared" si="1690"/>
        <v>6.2964971847768378E-2</v>
      </c>
      <c r="T1432" s="5">
        <f t="shared" si="1691"/>
        <v>5.9199622697670706E-2</v>
      </c>
      <c r="U1432" s="5">
        <f t="shared" si="1692"/>
        <v>4.3882114240726695E-2</v>
      </c>
      <c r="V1432" s="5">
        <f t="shared" si="1693"/>
        <v>4.2707882570900031E-2</v>
      </c>
      <c r="W1432" s="5">
        <f t="shared" si="1694"/>
        <v>2.6621288940342939E-2</v>
      </c>
      <c r="X1432" s="5">
        <f t="shared" si="1695"/>
        <v>5.6629033507200145E-2</v>
      </c>
      <c r="Y1432" s="5">
        <f t="shared" si="1696"/>
        <v>6.0230882192556352E-2</v>
      </c>
      <c r="Z1432" s="5">
        <f t="shared" si="1697"/>
        <v>1.0842636391284272E-2</v>
      </c>
      <c r="AA1432" s="5">
        <f t="shared" si="1698"/>
        <v>3.1115469568655737E-2</v>
      </c>
      <c r="AB1432" s="5">
        <f t="shared" si="1699"/>
        <v>4.4646542203342521E-2</v>
      </c>
      <c r="AC1432" s="5">
        <f t="shared" si="1700"/>
        <v>1.6294445766306946E-2</v>
      </c>
      <c r="AD1432" s="5">
        <f t="shared" si="1701"/>
        <v>1.9098996683303858E-2</v>
      </c>
      <c r="AE1432" s="5">
        <f t="shared" si="1702"/>
        <v>4.06275490851115E-2</v>
      </c>
      <c r="AF1432" s="5">
        <f t="shared" si="1703"/>
        <v>4.3211634936459256E-2</v>
      </c>
      <c r="AG1432" s="5">
        <f t="shared" si="1704"/>
        <v>3.0640053131929339E-2</v>
      </c>
      <c r="AH1432" s="5">
        <f t="shared" si="1705"/>
        <v>5.7661372152602013E-3</v>
      </c>
      <c r="AI1432" s="5">
        <f t="shared" si="1706"/>
        <v>1.654727324383428E-2</v>
      </c>
      <c r="AJ1432" s="5">
        <f t="shared" si="1707"/>
        <v>2.3743126601415605E-2</v>
      </c>
      <c r="AK1432" s="5">
        <f t="shared" si="1708"/>
        <v>2.2712143263882028E-2</v>
      </c>
      <c r="AL1432" s="5">
        <f t="shared" si="1709"/>
        <v>3.9787909393498803E-3</v>
      </c>
      <c r="AM1432" s="5">
        <f t="shared" si="1710"/>
        <v>1.0961803543811512E-2</v>
      </c>
      <c r="AN1432" s="5">
        <f t="shared" si="1711"/>
        <v>2.3318042247050218E-2</v>
      </c>
      <c r="AO1432" s="5">
        <f t="shared" si="1712"/>
        <v>2.4801169445432293E-2</v>
      </c>
      <c r="AP1432" s="5">
        <f t="shared" si="1713"/>
        <v>1.7585753250471542E-2</v>
      </c>
      <c r="AQ1432" s="5">
        <f t="shared" si="1714"/>
        <v>9.3521411782689426E-3</v>
      </c>
      <c r="AR1432" s="5">
        <f t="shared" si="1715"/>
        <v>2.4531552796096682E-3</v>
      </c>
      <c r="AS1432" s="5">
        <f t="shared" si="1716"/>
        <v>7.0399002323124696E-3</v>
      </c>
      <c r="AT1432" s="5">
        <f t="shared" si="1717"/>
        <v>1.010131639298408E-2</v>
      </c>
      <c r="AU1432" s="5">
        <f t="shared" si="1718"/>
        <v>9.6626930784076224E-3</v>
      </c>
      <c r="AV1432" s="5">
        <f t="shared" si="1719"/>
        <v>6.9323368778218515E-3</v>
      </c>
      <c r="AW1432" s="5">
        <f t="shared" si="1720"/>
        <v>6.7468360274482652E-4</v>
      </c>
      <c r="AX1432" s="5">
        <f t="shared" si="1721"/>
        <v>5.2429079096670671E-3</v>
      </c>
      <c r="AY1432" s="5">
        <f t="shared" si="1722"/>
        <v>1.1152758544375587E-2</v>
      </c>
      <c r="AZ1432" s="5">
        <f t="shared" si="1723"/>
        <v>1.186212167867748E-2</v>
      </c>
      <c r="BA1432" s="5">
        <f t="shared" si="1724"/>
        <v>8.4110688944432303E-3</v>
      </c>
      <c r="BB1432" s="5">
        <f t="shared" si="1725"/>
        <v>4.4730244215652436E-3</v>
      </c>
      <c r="BC1432" s="5">
        <f t="shared" si="1726"/>
        <v>1.9030111608418587E-3</v>
      </c>
      <c r="BD1432" s="5">
        <f t="shared" si="1727"/>
        <v>8.6972881515174846E-4</v>
      </c>
      <c r="BE1432" s="5">
        <f t="shared" si="1728"/>
        <v>2.4958893302546538E-3</v>
      </c>
      <c r="BF1432" s="5">
        <f t="shared" si="1729"/>
        <v>3.5812677701106879E-3</v>
      </c>
      <c r="BG1432" s="5">
        <f t="shared" si="1730"/>
        <v>3.425760559109673E-3</v>
      </c>
      <c r="BH1432" s="5">
        <f t="shared" si="1731"/>
        <v>2.4577543823235313E-3</v>
      </c>
      <c r="BI1432" s="5">
        <f t="shared" si="1732"/>
        <v>1.4106196856677957E-3</v>
      </c>
      <c r="BJ1432" s="8">
        <f t="shared" si="1733"/>
        <v>0.51254792553779405</v>
      </c>
      <c r="BK1432" s="8">
        <f t="shared" si="1734"/>
        <v>0.18511537031073347</v>
      </c>
      <c r="BL1432" s="8">
        <f t="shared" si="1735"/>
        <v>0.26851151240127263</v>
      </c>
      <c r="BM1432" s="8">
        <f t="shared" si="1736"/>
        <v>0.84162950330840447</v>
      </c>
      <c r="BN1432" s="8">
        <f t="shared" si="1737"/>
        <v>0.12490986639104935</v>
      </c>
    </row>
    <row r="1433" spans="1:66" x14ac:dyDescent="0.25">
      <c r="A1433" t="s">
        <v>70</v>
      </c>
      <c r="B1433" t="s">
        <v>86</v>
      </c>
      <c r="C1433" t="s">
        <v>79</v>
      </c>
      <c r="D1433" t="s">
        <v>537</v>
      </c>
      <c r="E1433">
        <f>VLOOKUP(A1433,home!$A$2:$E$405,3,FALSE)</f>
        <v>1.359</v>
      </c>
      <c r="F1433">
        <f>VLOOKUP(B1433,home!$B$2:$E$405,3,FALSE)</f>
        <v>0.85850000000000004</v>
      </c>
      <c r="G1433">
        <f>VLOOKUP(C1433,away!$B$2:$E$405,4,FALSE)</f>
        <v>1.1037999999999999</v>
      </c>
      <c r="H1433">
        <f>VLOOKUP(A1433,away!$A$2:$E$405,3,FALSE)</f>
        <v>1.0342</v>
      </c>
      <c r="I1433">
        <f>VLOOKUP(C1433,away!$B$2:$E$405,3,FALSE)</f>
        <v>0.64459999999999995</v>
      </c>
      <c r="J1433">
        <f>VLOOKUP(B1433,home!$B$2:$E$405,4,FALSE)</f>
        <v>1.1281000000000001</v>
      </c>
      <c r="K1433" s="3">
        <f t="shared" si="1682"/>
        <v>1.2878051156999999</v>
      </c>
      <c r="L1433" s="3">
        <f t="shared" si="1683"/>
        <v>0.75204258549200009</v>
      </c>
      <c r="M1433" s="5">
        <f t="shared" si="1684"/>
        <v>0.13004851560417827</v>
      </c>
      <c r="N1433" s="5">
        <f t="shared" si="1685"/>
        <v>0.16747714368425204</v>
      </c>
      <c r="O1433" s="5">
        <f t="shared" si="1686"/>
        <v>9.7802021914362935E-2</v>
      </c>
      <c r="P1433" s="5">
        <f t="shared" si="1687"/>
        <v>0.1259499441471201</v>
      </c>
      <c r="Q1433" s="5">
        <f t="shared" si="1688"/>
        <v>0.10783896119970188</v>
      </c>
      <c r="R1433" s="5">
        <f t="shared" si="1689"/>
        <v>3.6775642713411383E-2</v>
      </c>
      <c r="S1433" s="5">
        <f t="shared" si="1690"/>
        <v>3.0495135521087426E-2</v>
      </c>
      <c r="T1433" s="5">
        <f t="shared" si="1691"/>
        <v>8.1099491197395276E-2</v>
      </c>
      <c r="U1433" s="5">
        <f t="shared" si="1692"/>
        <v>4.73598608194866E-2</v>
      </c>
      <c r="V1433" s="5">
        <f t="shared" si="1693"/>
        <v>3.2815621819595403E-3</v>
      </c>
      <c r="W1433" s="5">
        <f t="shared" si="1694"/>
        <v>4.6291855301583279E-2</v>
      </c>
      <c r="X1433" s="5">
        <f t="shared" si="1695"/>
        <v>3.4813446548224242E-2</v>
      </c>
      <c r="Y1433" s="5">
        <f t="shared" si="1696"/>
        <v>1.3090597176007052E-2</v>
      </c>
      <c r="Z1433" s="5">
        <f t="shared" si="1697"/>
        <v>9.2189498097746438E-3</v>
      </c>
      <c r="AA1433" s="5">
        <f t="shared" si="1698"/>
        <v>1.1872210726409328E-2</v>
      </c>
      <c r="AB1433" s="5">
        <f t="shared" si="1699"/>
        <v>7.6445468540691742E-3</v>
      </c>
      <c r="AC1433" s="5">
        <f t="shared" si="1700"/>
        <v>1.9863383850103069E-4</v>
      </c>
      <c r="AD1433" s="5">
        <f t="shared" si="1701"/>
        <v>1.4903722018155789E-2</v>
      </c>
      <c r="AE1433" s="5">
        <f t="shared" si="1702"/>
        <v>1.1208233639987929E-2</v>
      </c>
      <c r="AF1433" s="5">
        <f t="shared" si="1703"/>
        <v>4.2145345027074666E-3</v>
      </c>
      <c r="AG1433" s="5">
        <f t="shared" si="1704"/>
        <v>1.0565031413537881E-3</v>
      </c>
      <c r="AH1433" s="5">
        <f t="shared" si="1705"/>
        <v>1.7332607126159761E-3</v>
      </c>
      <c r="AI1433" s="5">
        <f t="shared" si="1706"/>
        <v>2.2321020125486814E-3</v>
      </c>
      <c r="AJ1433" s="5">
        <f t="shared" si="1707"/>
        <v>1.4372561952622292E-3</v>
      </c>
      <c r="AK1433" s="5">
        <f t="shared" si="1708"/>
        <v>6.1696862694340536E-4</v>
      </c>
      <c r="AL1433" s="5">
        <f t="shared" si="1709"/>
        <v>7.6949500726570597E-6</v>
      </c>
      <c r="AM1433" s="5">
        <f t="shared" si="1710"/>
        <v>3.8386178915903444E-3</v>
      </c>
      <c r="AN1433" s="5">
        <f t="shared" si="1711"/>
        <v>2.8868041239074526E-3</v>
      </c>
      <c r="AO1433" s="5">
        <f t="shared" si="1712"/>
        <v>1.0854998185761645E-3</v>
      </c>
      <c r="AP1433" s="5">
        <f t="shared" si="1713"/>
        <v>2.7211403003770529E-4</v>
      </c>
      <c r="AQ1433" s="5">
        <f t="shared" si="1714"/>
        <v>5.1160334674550908E-5</v>
      </c>
      <c r="AR1433" s="5">
        <f t="shared" si="1715"/>
        <v>2.6069717352948511E-4</v>
      </c>
      <c r="AS1433" s="5">
        <f t="shared" si="1716"/>
        <v>3.3572715371980156E-4</v>
      </c>
      <c r="AT1433" s="5">
        <f t="shared" si="1717"/>
        <v>2.1617557301988042E-4</v>
      </c>
      <c r="AU1433" s="5">
        <f t="shared" si="1718"/>
        <v>9.2797336274793587E-5</v>
      </c>
      <c r="AV1433" s="5">
        <f t="shared" si="1719"/>
        <v>2.9876221094503111E-5</v>
      </c>
      <c r="AW1433" s="5">
        <f t="shared" si="1720"/>
        <v>2.0701217357303414E-7</v>
      </c>
      <c r="AX1433" s="5">
        <f t="shared" si="1721"/>
        <v>8.2389862633459822E-4</v>
      </c>
      <c r="AY1433" s="5">
        <f t="shared" si="1722"/>
        <v>6.1960685313197856E-4</v>
      </c>
      <c r="AZ1433" s="5">
        <f t="shared" si="1723"/>
        <v>2.3298536990896756E-4</v>
      </c>
      <c r="BA1433" s="5">
        <f t="shared" si="1724"/>
        <v>5.8404973322716673E-5</v>
      </c>
      <c r="BB1433" s="5">
        <f t="shared" si="1725"/>
        <v>1.0980756785801782E-5</v>
      </c>
      <c r="BC1433" s="5">
        <f t="shared" si="1726"/>
        <v>1.65159934477064E-6</v>
      </c>
      <c r="BD1433" s="5">
        <f t="shared" si="1727"/>
        <v>3.2675896068595085E-5</v>
      </c>
      <c r="BE1433" s="5">
        <f t="shared" si="1728"/>
        <v>4.2080186117218266E-5</v>
      </c>
      <c r="BF1433" s="5">
        <f t="shared" si="1729"/>
        <v>2.7095539475680908E-5</v>
      </c>
      <c r="BG1433" s="5">
        <f t="shared" si="1730"/>
        <v>1.1631258116477718E-5</v>
      </c>
      <c r="BH1433" s="5">
        <f t="shared" si="1731"/>
        <v>3.7446984261067909E-6</v>
      </c>
      <c r="BI1433" s="5">
        <f t="shared" si="1732"/>
        <v>9.6448835797881121E-7</v>
      </c>
      <c r="BJ1433" s="8">
        <f t="shared" si="1733"/>
        <v>0.49187621278698379</v>
      </c>
      <c r="BK1433" s="8">
        <f t="shared" si="1734"/>
        <v>0.29060109309605098</v>
      </c>
      <c r="BL1433" s="8">
        <f t="shared" si="1735"/>
        <v>0.20852733609931018</v>
      </c>
      <c r="BM1433" s="8">
        <f t="shared" si="1736"/>
        <v>0.33371196268813474</v>
      </c>
      <c r="BN1433" s="8">
        <f t="shared" si="1737"/>
        <v>0.66589222926302671</v>
      </c>
    </row>
    <row r="1434" spans="1:66" x14ac:dyDescent="0.25">
      <c r="A1434" t="s">
        <v>70</v>
      </c>
      <c r="B1434" t="s">
        <v>76</v>
      </c>
      <c r="C1434" t="s">
        <v>73</v>
      </c>
      <c r="D1434" t="s">
        <v>537</v>
      </c>
      <c r="E1434">
        <f>VLOOKUP(A1434,home!$A$2:$E$405,3,FALSE)</f>
        <v>1.359</v>
      </c>
      <c r="F1434">
        <f>VLOOKUP(B1434,home!$B$2:$E$405,3,FALSE)</f>
        <v>0.73580000000000001</v>
      </c>
      <c r="G1434">
        <f>VLOOKUP(C1434,away!$B$2:$E$405,4,FALSE)</f>
        <v>1.1773</v>
      </c>
      <c r="H1434">
        <f>VLOOKUP(A1434,away!$A$2:$E$405,3,FALSE)</f>
        <v>1.0342</v>
      </c>
      <c r="I1434">
        <f>VLOOKUP(C1434,away!$B$2:$E$405,3,FALSE)</f>
        <v>0.77349999999999997</v>
      </c>
      <c r="J1434">
        <f>VLOOKUP(B1434,home!$B$2:$E$405,4,FALSE)</f>
        <v>0.96689999999999998</v>
      </c>
      <c r="K1434" s="3">
        <f t="shared" si="1682"/>
        <v>1.1772437250599999</v>
      </c>
      <c r="L1434" s="3">
        <f t="shared" si="1683"/>
        <v>0.77347523252999995</v>
      </c>
      <c r="M1434" s="5">
        <f t="shared" si="1684"/>
        <v>0.1421718193248106</v>
      </c>
      <c r="N1434" s="5">
        <f t="shared" si="1685"/>
        <v>0.16737088218049731</v>
      </c>
      <c r="O1434" s="5">
        <f t="shared" si="1686"/>
        <v>0.10996638101147101</v>
      </c>
      <c r="P1434" s="5">
        <f t="shared" si="1687"/>
        <v>0.12945723201331136</v>
      </c>
      <c r="Q1434" s="5">
        <f t="shared" si="1688"/>
        <v>9.8518160402373531E-2</v>
      </c>
      <c r="R1434" s="5">
        <f t="shared" si="1689"/>
        <v>4.2528136061665049E-2</v>
      </c>
      <c r="S1434" s="5">
        <f t="shared" si="1690"/>
        <v>2.9469931172259514E-2</v>
      </c>
      <c r="T1434" s="5">
        <f t="shared" si="1691"/>
        <v>7.6201357025653685E-2</v>
      </c>
      <c r="U1434" s="5">
        <f t="shared" si="1692"/>
        <v>5.0065981317093076E-2</v>
      </c>
      <c r="V1434" s="5">
        <f t="shared" si="1693"/>
        <v>2.9816001943609271E-3</v>
      </c>
      <c r="W1434" s="5">
        <f t="shared" si="1694"/>
        <v>3.8659962046049587E-2</v>
      </c>
      <c r="X1434" s="5">
        <f t="shared" si="1695"/>
        <v>2.9902523133169174E-2</v>
      </c>
      <c r="Y1434" s="5">
        <f t="shared" si="1696"/>
        <v>1.1564430516830863E-2</v>
      </c>
      <c r="Z1434" s="5">
        <f t="shared" si="1697"/>
        <v>1.0964819976454619E-2</v>
      </c>
      <c r="AA1434" s="5">
        <f t="shared" si="1698"/>
        <v>1.2908265513693735E-2</v>
      </c>
      <c r="AB1434" s="5">
        <f t="shared" si="1699"/>
        <v>7.5980872887021749E-3</v>
      </c>
      <c r="AC1434" s="5">
        <f t="shared" si="1700"/>
        <v>1.6968451886484247E-4</v>
      </c>
      <c r="AD1434" s="5">
        <f t="shared" si="1701"/>
        <v>1.1378049432442409E-2</v>
      </c>
      <c r="AE1434" s="5">
        <f t="shared" si="1702"/>
        <v>8.8006394304962262E-3</v>
      </c>
      <c r="AF1434" s="5">
        <f t="shared" si="1703"/>
        <v>3.4035383149578768E-3</v>
      </c>
      <c r="AG1434" s="5">
        <f t="shared" si="1704"/>
        <v>8.7751752986226959E-4</v>
      </c>
      <c r="AH1434" s="5">
        <f t="shared" si="1705"/>
        <v>2.1202541702344557E-3</v>
      </c>
      <c r="AI1434" s="5">
        <f t="shared" si="1706"/>
        <v>2.4960559174408096E-3</v>
      </c>
      <c r="AJ1434" s="5">
        <f t="shared" si="1707"/>
        <v>1.4692330831030376E-3</v>
      </c>
      <c r="AK1434" s="5">
        <f t="shared" si="1708"/>
        <v>5.7654847591120256E-4</v>
      </c>
      <c r="AL1434" s="5">
        <f t="shared" si="1709"/>
        <v>6.1803775831458479E-6</v>
      </c>
      <c r="AM1434" s="5">
        <f t="shared" si="1710"/>
        <v>2.6789474595530632E-3</v>
      </c>
      <c r="AN1434" s="5">
        <f t="shared" si="1711"/>
        <v>2.0720995092134583E-3</v>
      </c>
      <c r="AO1434" s="5">
        <f t="shared" si="1712"/>
        <v>8.0135882485708905E-4</v>
      </c>
      <c r="AP1434" s="5">
        <f t="shared" si="1713"/>
        <v>2.0661040113210152E-4</v>
      </c>
      <c r="AQ1434" s="5">
        <f t="shared" si="1714"/>
        <v>3.9952007014692185E-5</v>
      </c>
      <c r="AR1434" s="5">
        <f t="shared" si="1715"/>
        <v>3.2799281746895964E-4</v>
      </c>
      <c r="AS1434" s="5">
        <f t="shared" si="1716"/>
        <v>3.8612748623008262E-4</v>
      </c>
      <c r="AT1434" s="5">
        <f t="shared" si="1717"/>
        <v>2.272830801187782E-4</v>
      </c>
      <c r="AU1434" s="5">
        <f t="shared" si="1718"/>
        <v>8.9189193294046936E-5</v>
      </c>
      <c r="AV1434" s="5">
        <f t="shared" si="1719"/>
        <v>2.624935453714505E-5</v>
      </c>
      <c r="AW1434" s="5">
        <f t="shared" si="1720"/>
        <v>1.5632387208014226E-7</v>
      </c>
      <c r="AX1434" s="5">
        <f t="shared" si="1721"/>
        <v>5.2562901442071203E-4</v>
      </c>
      <c r="AY1434" s="5">
        <f t="shared" si="1722"/>
        <v>4.0656102415357492E-4</v>
      </c>
      <c r="AZ1434" s="5">
        <f t="shared" si="1723"/>
        <v>1.5723244134741062E-4</v>
      </c>
      <c r="BA1434" s="5">
        <f t="shared" si="1724"/>
        <v>4.0538466377482678E-5</v>
      </c>
      <c r="BB1434" s="5">
        <f t="shared" si="1725"/>
        <v>7.8388749269332477E-6</v>
      </c>
      <c r="BC1434" s="5">
        <f t="shared" si="1726"/>
        <v>1.2126351213766564E-6</v>
      </c>
      <c r="BD1434" s="5">
        <f t="shared" si="1727"/>
        <v>4.2282386793328885E-5</v>
      </c>
      <c r="BE1434" s="5">
        <f t="shared" si="1728"/>
        <v>4.9776674533006232E-5</v>
      </c>
      <c r="BF1434" s="5">
        <f t="shared" si="1729"/>
        <v>2.9299638874167753E-5</v>
      </c>
      <c r="BG1434" s="5">
        <f t="shared" si="1730"/>
        <v>1.1497605337046006E-5</v>
      </c>
      <c r="BH1434" s="5">
        <f t="shared" si="1731"/>
        <v>3.3838709340634446E-6</v>
      </c>
      <c r="BI1434" s="5">
        <f t="shared" si="1732"/>
        <v>7.9672816470782194E-7</v>
      </c>
      <c r="BJ1434" s="8">
        <f t="shared" si="1733"/>
        <v>0.45361504067045083</v>
      </c>
      <c r="BK1434" s="8">
        <f t="shared" si="1734"/>
        <v>0.30466300862534401</v>
      </c>
      <c r="BL1434" s="8">
        <f t="shared" si="1735"/>
        <v>0.23092282167559988</v>
      </c>
      <c r="BM1434" s="8">
        <f t="shared" si="1736"/>
        <v>0.30974667525343891</v>
      </c>
      <c r="BN1434" s="8">
        <f t="shared" si="1737"/>
        <v>0.69001261099412881</v>
      </c>
    </row>
    <row r="1435" spans="1:66" x14ac:dyDescent="0.25">
      <c r="A1435" t="s">
        <v>70</v>
      </c>
      <c r="B1435" t="s">
        <v>84</v>
      </c>
      <c r="C1435" t="s">
        <v>101</v>
      </c>
      <c r="D1435" t="s">
        <v>537</v>
      </c>
      <c r="E1435">
        <f>VLOOKUP(A1435,home!$A$2:$E$405,3,FALSE)</f>
        <v>1.359</v>
      </c>
      <c r="F1435">
        <f>VLOOKUP(B1435,home!$B$2:$E$405,3,FALSE)</f>
        <v>1.1037999999999999</v>
      </c>
      <c r="G1435">
        <f>VLOOKUP(C1435,away!$B$2:$E$405,4,FALSE)</f>
        <v>1.2263999999999999</v>
      </c>
      <c r="H1435">
        <f>VLOOKUP(A1435,away!$A$2:$E$405,3,FALSE)</f>
        <v>1.0342</v>
      </c>
      <c r="I1435">
        <f>VLOOKUP(C1435,away!$B$2:$E$405,3,FALSE)</f>
        <v>0.96689999999999998</v>
      </c>
      <c r="J1435">
        <f>VLOOKUP(B1435,home!$B$2:$E$405,4,FALSE)</f>
        <v>0.96689999999999998</v>
      </c>
      <c r="K1435" s="3">
        <f t="shared" si="1682"/>
        <v>1.8396787348799997</v>
      </c>
      <c r="L1435" s="3">
        <f t="shared" si="1683"/>
        <v>0.96686903986200001</v>
      </c>
      <c r="M1435" s="5">
        <f t="shared" si="1684"/>
        <v>6.0413192758273976E-2</v>
      </c>
      <c r="N1435" s="5">
        <f t="shared" si="1685"/>
        <v>0.11114086602360305</v>
      </c>
      <c r="O1435" s="5">
        <f t="shared" si="1686"/>
        <v>5.8411645677190288E-2</v>
      </c>
      <c r="P1435" s="5">
        <f t="shared" si="1687"/>
        <v>0.10745866242167225</v>
      </c>
      <c r="Q1435" s="5">
        <f t="shared" si="1688"/>
        <v>0.10223174389988481</v>
      </c>
      <c r="R1435" s="5">
        <f t="shared" si="1689"/>
        <v>2.8238205886332152E-2</v>
      </c>
      <c r="S1435" s="5">
        <f t="shared" si="1690"/>
        <v>4.7784943992524823E-2</v>
      </c>
      <c r="T1435" s="5">
        <f t="shared" si="1691"/>
        <v>9.8844708067899481E-2</v>
      </c>
      <c r="U1435" s="5">
        <f t="shared" si="1692"/>
        <v>5.19492268802485E-2</v>
      </c>
      <c r="V1435" s="5">
        <f t="shared" si="1693"/>
        <v>9.4440486164027327E-3</v>
      </c>
      <c r="W1435" s="5">
        <f t="shared" si="1694"/>
        <v>6.2691188427438718E-2</v>
      </c>
      <c r="X1435" s="5">
        <f t="shared" si="1695"/>
        <v>6.06141691626454E-2</v>
      </c>
      <c r="Y1435" s="5">
        <f t="shared" si="1696"/>
        <v>2.9302981770159896E-2</v>
      </c>
      <c r="Z1435" s="5">
        <f t="shared" si="1697"/>
        <v>9.1008823375811516E-3</v>
      </c>
      <c r="AA1435" s="5">
        <f t="shared" si="1698"/>
        <v>1.6742699705093029E-2</v>
      </c>
      <c r="AB1435" s="5">
        <f t="shared" si="1699"/>
        <v>1.5400594305970645E-2</v>
      </c>
      <c r="AC1435" s="5">
        <f t="shared" si="1700"/>
        <v>1.0498998499223627E-3</v>
      </c>
      <c r="AD1435" s="5">
        <f t="shared" si="1701"/>
        <v>2.883291155357854E-2</v>
      </c>
      <c r="AE1435" s="5">
        <f t="shared" si="1702"/>
        <v>2.7877649510234449E-2</v>
      </c>
      <c r="AF1435" s="5">
        <f t="shared" si="1703"/>
        <v>1.3477018107784865E-2</v>
      </c>
      <c r="AG1435" s="5">
        <f t="shared" si="1704"/>
        <v>4.3435038526922478E-3</v>
      </c>
      <c r="AH1435" s="5">
        <f t="shared" si="1705"/>
        <v>2.1998403419085299E-3</v>
      </c>
      <c r="AI1435" s="5">
        <f t="shared" si="1706"/>
        <v>4.0469994971402707E-3</v>
      </c>
      <c r="AJ1435" s="5">
        <f t="shared" si="1707"/>
        <v>3.722589457479504E-3</v>
      </c>
      <c r="AK1435" s="5">
        <f t="shared" si="1708"/>
        <v>2.2827895545378392E-3</v>
      </c>
      <c r="AL1435" s="5">
        <f t="shared" si="1709"/>
        <v>7.4699467714472049E-5</v>
      </c>
      <c r="AM1435" s="5">
        <f t="shared" si="1710"/>
        <v>1.0608658849958862E-2</v>
      </c>
      <c r="AN1435" s="5">
        <f t="shared" si="1711"/>
        <v>1.0257183796483235E-2</v>
      </c>
      <c r="AO1435" s="5">
        <f t="shared" si="1712"/>
        <v>4.958676724496903E-3</v>
      </c>
      <c r="AP1435" s="5">
        <f t="shared" si="1713"/>
        <v>1.5981303345334564E-3</v>
      </c>
      <c r="AQ1435" s="5">
        <f t="shared" si="1714"/>
        <v>3.8629568553117484E-4</v>
      </c>
      <c r="AR1435" s="5">
        <f t="shared" si="1715"/>
        <v>4.2539150384615897E-4</v>
      </c>
      <c r="AS1435" s="5">
        <f t="shared" si="1716"/>
        <v>7.8258370362440234E-4</v>
      </c>
      <c r="AT1435" s="5">
        <f t="shared" si="1717"/>
        <v>7.1985129891072265E-4</v>
      </c>
      <c r="AU1435" s="5">
        <f t="shared" si="1718"/>
        <v>4.4143170896060083E-4</v>
      </c>
      <c r="AV1435" s="5">
        <f t="shared" si="1719"/>
        <v>2.0302313196913862E-4</v>
      </c>
      <c r="AW1435" s="5">
        <f t="shared" si="1720"/>
        <v>3.6908351552386359E-6</v>
      </c>
      <c r="AX1435" s="5">
        <f t="shared" si="1721"/>
        <v>3.25275401531097E-3</v>
      </c>
      <c r="AY1435" s="5">
        <f t="shared" si="1722"/>
        <v>3.1449871516909824E-3</v>
      </c>
      <c r="AZ1435" s="5">
        <f t="shared" si="1723"/>
        <v>1.5203953538668929E-3</v>
      </c>
      <c r="BA1435" s="5">
        <f t="shared" si="1724"/>
        <v>4.900077320013096E-4</v>
      </c>
      <c r="BB1435" s="5">
        <f t="shared" si="1725"/>
        <v>1.1844332634126558E-4</v>
      </c>
      <c r="BC1435" s="5">
        <f t="shared" si="1726"/>
        <v>2.2903837043528207E-5</v>
      </c>
      <c r="BD1435" s="5">
        <f t="shared" si="1727"/>
        <v>6.8549645814864636E-5</v>
      </c>
      <c r="BE1435" s="5">
        <f t="shared" si="1728"/>
        <v>1.2610932568916225E-4</v>
      </c>
      <c r="BF1435" s="5">
        <f t="shared" si="1729"/>
        <v>1.1600032237020394E-4</v>
      </c>
      <c r="BG1435" s="5">
        <f t="shared" si="1730"/>
        <v>7.1134442101229622E-5</v>
      </c>
      <c r="BH1435" s="5">
        <f t="shared" si="1731"/>
        <v>3.2716130112796185E-5</v>
      </c>
      <c r="BI1435" s="5">
        <f t="shared" si="1732"/>
        <v>1.2037433771215671E-5</v>
      </c>
      <c r="BJ1435" s="8">
        <f t="shared" si="1733"/>
        <v>0.5757151771831801</v>
      </c>
      <c r="BK1435" s="8">
        <f t="shared" si="1734"/>
        <v>0.22937043425820161</v>
      </c>
      <c r="BL1435" s="8">
        <f t="shared" si="1735"/>
        <v>0.18599341995307125</v>
      </c>
      <c r="BM1435" s="8">
        <f t="shared" si="1736"/>
        <v>0.5291443007485418</v>
      </c>
      <c r="BN1435" s="8">
        <f t="shared" si="1737"/>
        <v>0.46789431666695652</v>
      </c>
    </row>
    <row r="1436" spans="1:66" x14ac:dyDescent="0.25">
      <c r="A1436" t="s">
        <v>70</v>
      </c>
      <c r="B1436" t="s">
        <v>80</v>
      </c>
      <c r="C1436" t="s">
        <v>61</v>
      </c>
      <c r="D1436" t="s">
        <v>537</v>
      </c>
      <c r="E1436">
        <f>VLOOKUP(A1436,home!$A$2:$E$405,3,FALSE)</f>
        <v>1.359</v>
      </c>
      <c r="F1436">
        <f>VLOOKUP(B1436,home!$B$2:$E$405,3,FALSE)</f>
        <v>1.4717</v>
      </c>
      <c r="G1436">
        <f>VLOOKUP(C1436,away!$B$2:$E$405,4,FALSE)</f>
        <v>1.0302</v>
      </c>
      <c r="H1436">
        <f>VLOOKUP(A1436,away!$A$2:$E$405,3,FALSE)</f>
        <v>1.0342</v>
      </c>
      <c r="I1436">
        <f>VLOOKUP(C1436,away!$B$2:$E$405,3,FALSE)</f>
        <v>1.1603000000000001</v>
      </c>
      <c r="J1436">
        <f>VLOOKUP(B1436,home!$B$2:$E$405,4,FALSE)</f>
        <v>0.80579999999999996</v>
      </c>
      <c r="K1436" s="3">
        <f t="shared" si="1682"/>
        <v>2.0604415170599997</v>
      </c>
      <c r="L1436" s="3">
        <f t="shared" si="1683"/>
        <v>0.96694570510800004</v>
      </c>
      <c r="M1436" s="5">
        <f t="shared" si="1684"/>
        <v>4.8442041213986833E-2</v>
      </c>
      <c r="N1436" s="5">
        <f t="shared" si="1685"/>
        <v>9.9811992888430054E-2</v>
      </c>
      <c r="O1436" s="5">
        <f t="shared" si="1686"/>
        <v>4.6840823698529301E-2</v>
      </c>
      <c r="P1436" s="5">
        <f t="shared" si="1687"/>
        <v>9.6512777841737687E-2</v>
      </c>
      <c r="Q1436" s="5">
        <f t="shared" si="1688"/>
        <v>0.10282838702390938</v>
      </c>
      <c r="R1436" s="5">
        <f t="shared" si="1689"/>
        <v>2.2646266649506964E-2</v>
      </c>
      <c r="S1436" s="5">
        <f t="shared" si="1690"/>
        <v>4.8071448133151465E-2</v>
      </c>
      <c r="T1436" s="5">
        <f t="shared" si="1691"/>
        <v>9.9429467195952387E-2</v>
      </c>
      <c r="U1436" s="5">
        <f t="shared" si="1692"/>
        <v>4.6661308011055398E-2</v>
      </c>
      <c r="V1436" s="5">
        <f t="shared" si="1693"/>
        <v>1.0641603583114915E-2</v>
      </c>
      <c r="W1436" s="5">
        <f t="shared" si="1694"/>
        <v>7.0623959252125557E-2</v>
      </c>
      <c r="X1436" s="5">
        <f t="shared" si="1695"/>
        <v>6.8289534076565211E-2</v>
      </c>
      <c r="Y1436" s="5">
        <f t="shared" si="1696"/>
        <v>3.3016135839580567E-2</v>
      </c>
      <c r="Z1436" s="5">
        <f t="shared" si="1697"/>
        <v>7.2992367578237662E-3</v>
      </c>
      <c r="AA1436" s="5">
        <f t="shared" si="1698"/>
        <v>1.5039650458670513E-2</v>
      </c>
      <c r="AB1436" s="5">
        <f t="shared" si="1699"/>
        <v>1.54941601035576E-2</v>
      </c>
      <c r="AC1436" s="5">
        <f t="shared" si="1700"/>
        <v>1.3251025049194063E-3</v>
      </c>
      <c r="AD1436" s="5">
        <f t="shared" si="1701"/>
        <v>3.6379134435558277E-2</v>
      </c>
      <c r="AE1436" s="5">
        <f t="shared" si="1702"/>
        <v>3.5176647798009629E-2</v>
      </c>
      <c r="AF1436" s="5">
        <f t="shared" si="1703"/>
        <v>1.7006954254191096E-2</v>
      </c>
      <c r="AG1436" s="5">
        <f t="shared" si="1704"/>
        <v>5.481600457686104E-3</v>
      </c>
      <c r="AH1436" s="5">
        <f t="shared" si="1705"/>
        <v>1.7644914083860333E-3</v>
      </c>
      <c r="AI1436" s="5">
        <f t="shared" si="1706"/>
        <v>3.6356313543342536E-3</v>
      </c>
      <c r="AJ1436" s="5">
        <f t="shared" si="1707"/>
        <v>3.7455028915976863E-3</v>
      </c>
      <c r="AK1436" s="5">
        <f t="shared" si="1708"/>
        <v>2.5724632200387178E-3</v>
      </c>
      <c r="AL1436" s="5">
        <f t="shared" si="1709"/>
        <v>1.0560192796986516E-4</v>
      </c>
      <c r="AM1436" s="5">
        <f t="shared" si="1710"/>
        <v>1.4991415789146289E-2</v>
      </c>
      <c r="AN1436" s="5">
        <f t="shared" si="1711"/>
        <v>1.4495885110803264E-2</v>
      </c>
      <c r="AO1436" s="5">
        <f t="shared" si="1712"/>
        <v>7.0083669248151102E-3</v>
      </c>
      <c r="AP1436" s="5">
        <f t="shared" si="1713"/>
        <v>2.2589034325903108E-3</v>
      </c>
      <c r="AQ1436" s="5">
        <f t="shared" si="1714"/>
        <v>5.4605924309922987E-4</v>
      </c>
      <c r="AR1436" s="5">
        <f t="shared" si="1715"/>
        <v>3.4123347780776832E-4</v>
      </c>
      <c r="AS1436" s="5">
        <f t="shared" si="1716"/>
        <v>7.0309162468589772E-4</v>
      </c>
      <c r="AT1436" s="5">
        <f t="shared" si="1717"/>
        <v>7.2433958689999578E-4</v>
      </c>
      <c r="AU1436" s="5">
        <f t="shared" si="1718"/>
        <v>4.974864524329469E-4</v>
      </c>
      <c r="AV1436" s="5">
        <f t="shared" si="1719"/>
        <v>2.5626043519193453E-4</v>
      </c>
      <c r="AW1436" s="5">
        <f t="shared" si="1720"/>
        <v>5.8442895872163887E-6</v>
      </c>
      <c r="AX1436" s="5">
        <f t="shared" si="1721"/>
        <v>5.1481559152442994E-3</v>
      </c>
      <c r="AY1436" s="5">
        <f t="shared" si="1722"/>
        <v>4.9779872514718205E-3</v>
      </c>
      <c r="AZ1436" s="5">
        <f t="shared" si="1723"/>
        <v>2.4067216964465273E-3</v>
      </c>
      <c r="BA1436" s="5">
        <f t="shared" si="1724"/>
        <v>7.757230692564031E-4</v>
      </c>
      <c r="BB1436" s="5">
        <f t="shared" si="1725"/>
        <v>1.8752052254266866E-4</v>
      </c>
      <c r="BC1436" s="5">
        <f t="shared" si="1726"/>
        <v>3.6264432778448282E-5</v>
      </c>
      <c r="BD1436" s="5">
        <f t="shared" si="1727"/>
        <v>5.4992374300881249E-5</v>
      </c>
      <c r="BE1436" s="5">
        <f t="shared" si="1728"/>
        <v>1.133085711312391E-4</v>
      </c>
      <c r="BF1436" s="5">
        <f t="shared" si="1729"/>
        <v>1.1673284209877561E-4</v>
      </c>
      <c r="BG1436" s="5">
        <f t="shared" si="1730"/>
        <v>8.0173731421575548E-5</v>
      </c>
      <c r="BH1436" s="5">
        <f t="shared" si="1731"/>
        <v>4.1298321199658007E-5</v>
      </c>
      <c r="BI1436" s="5">
        <f t="shared" si="1732"/>
        <v>1.7018555116930913E-5</v>
      </c>
      <c r="BJ1436" s="8">
        <f t="shared" si="1733"/>
        <v>0.62087681661020266</v>
      </c>
      <c r="BK1436" s="8">
        <f t="shared" si="1734"/>
        <v>0.21007656245635203</v>
      </c>
      <c r="BL1436" s="8">
        <f t="shared" si="1735"/>
        <v>0.16134623376796406</v>
      </c>
      <c r="BM1436" s="8">
        <f t="shared" si="1736"/>
        <v>0.57754441731435757</v>
      </c>
      <c r="BN1436" s="8">
        <f t="shared" si="1737"/>
        <v>0.41708228931610025</v>
      </c>
    </row>
    <row r="1437" spans="1:66" x14ac:dyDescent="0.25">
      <c r="A1437" t="s">
        <v>70</v>
      </c>
      <c r="B1437" t="s">
        <v>78</v>
      </c>
      <c r="C1437" t="s">
        <v>227</v>
      </c>
      <c r="D1437" t="s">
        <v>537</v>
      </c>
      <c r="E1437">
        <f>VLOOKUP(A1437,home!$A$2:$E$405,3,FALSE)</f>
        <v>1.359</v>
      </c>
      <c r="F1437">
        <f>VLOOKUP(B1437,home!$B$2:$E$405,3,FALSE)</f>
        <v>0.1226</v>
      </c>
      <c r="G1437">
        <f>VLOOKUP(C1437,away!$B$2:$E$405,4,FALSE)</f>
        <v>0.49059999999999998</v>
      </c>
      <c r="H1437">
        <f>VLOOKUP(A1437,away!$A$2:$E$405,3,FALSE)</f>
        <v>1.0342</v>
      </c>
      <c r="I1437">
        <f>VLOOKUP(C1437,away!$B$2:$E$405,3,FALSE)</f>
        <v>1.2891999999999999</v>
      </c>
      <c r="J1437">
        <f>VLOOKUP(B1437,home!$B$2:$E$405,4,FALSE)</f>
        <v>0.64459999999999995</v>
      </c>
      <c r="K1437" s="3">
        <f t="shared" si="1682"/>
        <v>8.1740534039999993E-2</v>
      </c>
      <c r="L1437" s="3">
        <f t="shared" si="1683"/>
        <v>0.85943914654399989</v>
      </c>
      <c r="M1437" s="5">
        <f t="shared" si="1684"/>
        <v>0.39016729098661518</v>
      </c>
      <c r="N1437" s="5">
        <f t="shared" si="1685"/>
        <v>3.1892482730186002E-2</v>
      </c>
      <c r="O1437" s="5">
        <f t="shared" si="1686"/>
        <v>0.33532504357492093</v>
      </c>
      <c r="P1437" s="5">
        <f t="shared" si="1687"/>
        <v>2.740964813880031E-2</v>
      </c>
      <c r="Q1437" s="5">
        <f t="shared" si="1688"/>
        <v>1.3034542851134408E-3</v>
      </c>
      <c r="R1437" s="5">
        <f t="shared" si="1689"/>
        <v>0.14409573463242981</v>
      </c>
      <c r="S1437" s="5">
        <f t="shared" si="1690"/>
        <v>4.8138889935715599E-4</v>
      </c>
      <c r="T1437" s="5">
        <f t="shared" si="1691"/>
        <v>1.1202396383570147E-3</v>
      </c>
      <c r="U1437" s="5">
        <f t="shared" si="1692"/>
        <v>1.1778462301740938E-2</v>
      </c>
      <c r="V1437" s="5">
        <f t="shared" si="1693"/>
        <v>3.757562077748923E-6</v>
      </c>
      <c r="W1437" s="5">
        <f t="shared" si="1694"/>
        <v>3.5515016453966371E-5</v>
      </c>
      <c r="X1437" s="5">
        <f t="shared" si="1695"/>
        <v>3.0522995430692969E-5</v>
      </c>
      <c r="Y1437" s="5">
        <f t="shared" si="1696"/>
        <v>1.3116328571460588E-5</v>
      </c>
      <c r="Z1437" s="5">
        <f t="shared" si="1697"/>
        <v>4.1280505064375389E-2</v>
      </c>
      <c r="AA1437" s="5">
        <f t="shared" si="1698"/>
        <v>3.3742905294029697E-3</v>
      </c>
      <c r="AB1437" s="5">
        <f t="shared" si="1699"/>
        <v>1.3790815493975654E-4</v>
      </c>
      <c r="AC1437" s="5">
        <f t="shared" si="1700"/>
        <v>1.6498284324135363E-8</v>
      </c>
      <c r="AD1437" s="5">
        <f t="shared" si="1701"/>
        <v>7.2575410284664919E-7</v>
      </c>
      <c r="AE1437" s="5">
        <f t="shared" si="1702"/>
        <v>6.2374148675133039E-7</v>
      </c>
      <c r="AF1437" s="5">
        <f t="shared" si="1703"/>
        <v>2.6803392551882451E-7</v>
      </c>
      <c r="AG1437" s="5">
        <f t="shared" si="1704"/>
        <v>7.6786282730912195E-8</v>
      </c>
      <c r="AH1437" s="5">
        <f t="shared" si="1705"/>
        <v>8.8695205103580116E-3</v>
      </c>
      <c r="AI1437" s="5">
        <f t="shared" si="1706"/>
        <v>7.2499934319539738E-4</v>
      </c>
      <c r="AJ1437" s="5">
        <f t="shared" si="1707"/>
        <v>2.963091674572051E-5</v>
      </c>
      <c r="AK1437" s="5">
        <f t="shared" si="1708"/>
        <v>8.0734898629665827E-7</v>
      </c>
      <c r="AL1437" s="5">
        <f t="shared" si="1709"/>
        <v>4.6360848658013085E-11</v>
      </c>
      <c r="AM1437" s="5">
        <f t="shared" si="1710"/>
        <v>1.1864705589681241E-8</v>
      </c>
      <c r="AN1437" s="5">
        <f t="shared" si="1711"/>
        <v>1.0196992445991468E-8</v>
      </c>
      <c r="AO1437" s="5">
        <f t="shared" si="1712"/>
        <v>4.3818472425492609E-9</v>
      </c>
      <c r="AP1437" s="5">
        <f t="shared" si="1713"/>
        <v>1.2553103514742387E-9</v>
      </c>
      <c r="AQ1437" s="5">
        <f t="shared" si="1714"/>
        <v>2.6971571427971704E-10</v>
      </c>
      <c r="AR1437" s="5">
        <f t="shared" si="1715"/>
        <v>1.524562627535319E-3</v>
      </c>
      <c r="AS1437" s="5">
        <f t="shared" si="1716"/>
        <v>1.2461856335216259E-4</v>
      </c>
      <c r="AT1437" s="5">
        <f t="shared" si="1717"/>
        <v>5.0931939598516717E-6</v>
      </c>
      <c r="AU1437" s="5">
        <f t="shared" si="1718"/>
        <v>1.3877346474919274E-7</v>
      </c>
      <c r="AV1437" s="5">
        <f t="shared" si="1719"/>
        <v>2.8358542797950304E-9</v>
      </c>
      <c r="AW1437" s="5">
        <f t="shared" si="1720"/>
        <v>9.0469351828759333E-14</v>
      </c>
      <c r="AX1437" s="5">
        <f t="shared" si="1721"/>
        <v>1.6163789518798647E-10</v>
      </c>
      <c r="AY1437" s="5">
        <f t="shared" si="1722"/>
        <v>1.3891793468953156E-10</v>
      </c>
      <c r="AZ1437" s="5">
        <f t="shared" si="1723"/>
        <v>5.9695755614613067E-11</v>
      </c>
      <c r="BA1437" s="5">
        <f t="shared" si="1724"/>
        <v>1.7101623085907415E-11</v>
      </c>
      <c r="BB1437" s="5">
        <f t="shared" si="1725"/>
        <v>3.6744510873673585E-12</v>
      </c>
      <c r="BC1437" s="5">
        <f t="shared" si="1726"/>
        <v>6.3159342130893512E-13</v>
      </c>
      <c r="BD1437" s="5">
        <f t="shared" si="1727"/>
        <v>2.1837813391030535E-4</v>
      </c>
      <c r="BE1437" s="5">
        <f t="shared" si="1728"/>
        <v>1.7850345288486995E-5</v>
      </c>
      <c r="BF1437" s="5">
        <f t="shared" si="1729"/>
        <v>7.2954837833966245E-7</v>
      </c>
      <c r="BG1437" s="5">
        <f t="shared" si="1730"/>
        <v>1.9877891351166671E-8</v>
      </c>
      <c r="BH1437" s="5">
        <f t="shared" si="1731"/>
        <v>4.0620736365836499E-10</v>
      </c>
      <c r="BI1437" s="5">
        <f t="shared" si="1732"/>
        <v>6.6407213672830491E-12</v>
      </c>
      <c r="BJ1437" s="8">
        <f t="shared" si="1733"/>
        <v>3.4397053660141022E-2</v>
      </c>
      <c r="BK1437" s="8">
        <f t="shared" si="1734"/>
        <v>0.41806210227041357</v>
      </c>
      <c r="BL1437" s="8">
        <f t="shared" si="1735"/>
        <v>0.50622779162520271</v>
      </c>
      <c r="BM1437" s="8">
        <f t="shared" si="1736"/>
        <v>6.9773798133239515E-2</v>
      </c>
      <c r="BN1437" s="8">
        <f t="shared" si="1737"/>
        <v>0.93019365434806578</v>
      </c>
    </row>
    <row r="1438" spans="1:66" x14ac:dyDescent="0.25">
      <c r="A1438" t="s">
        <v>70</v>
      </c>
      <c r="B1438" t="s">
        <v>344</v>
      </c>
      <c r="C1438" t="s">
        <v>74</v>
      </c>
      <c r="D1438" t="s">
        <v>537</v>
      </c>
      <c r="E1438">
        <f>VLOOKUP(A1438,home!$A$2:$E$405,3,FALSE)</f>
        <v>1.359</v>
      </c>
      <c r="F1438">
        <f>VLOOKUP(B1438,home!$B$2:$E$405,3,FALSE)</f>
        <v>1.0302</v>
      </c>
      <c r="G1438">
        <f>VLOOKUP(C1438,away!$B$2:$E$405,4,FALSE)</f>
        <v>0.85850000000000004</v>
      </c>
      <c r="H1438">
        <f>VLOOKUP(A1438,away!$A$2:$E$405,3,FALSE)</f>
        <v>1.0342</v>
      </c>
      <c r="I1438">
        <f>VLOOKUP(C1438,away!$B$2:$E$405,3,FALSE)</f>
        <v>0.96689999999999998</v>
      </c>
      <c r="J1438">
        <f>VLOOKUP(B1438,home!$B$2:$E$405,4,FALSE)</f>
        <v>0.96689999999999998</v>
      </c>
      <c r="K1438" s="3">
        <f t="shared" si="1682"/>
        <v>1.2019358853</v>
      </c>
      <c r="L1438" s="3">
        <f t="shared" si="1683"/>
        <v>0.96686903986200001</v>
      </c>
      <c r="M1438" s="5">
        <f t="shared" si="1684"/>
        <v>0.11431414927481616</v>
      </c>
      <c r="N1438" s="5">
        <f t="shared" si="1685"/>
        <v>0.13739827821094253</v>
      </c>
      <c r="O1438" s="5">
        <f t="shared" si="1686"/>
        <v>0.11052681175198284</v>
      </c>
      <c r="P1438" s="5">
        <f t="shared" si="1687"/>
        <v>0.13284614133250594</v>
      </c>
      <c r="Q1438" s="5">
        <f t="shared" si="1688"/>
        <v>8.257196058008244E-2</v>
      </c>
      <c r="R1438" s="5">
        <f t="shared" si="1689"/>
        <v>5.3432476178823816E-2</v>
      </c>
      <c r="S1438" s="5">
        <f t="shared" si="1690"/>
        <v>3.8595609946126069E-2</v>
      </c>
      <c r="T1438" s="5">
        <f t="shared" si="1691"/>
        <v>7.9836272245587217E-2</v>
      </c>
      <c r="U1438" s="5">
        <f t="shared" si="1692"/>
        <v>6.4222410559765769E-2</v>
      </c>
      <c r="V1438" s="5">
        <f t="shared" si="1693"/>
        <v>4.9836135151769259E-3</v>
      </c>
      <c r="W1438" s="5">
        <f t="shared" si="1694"/>
        <v>3.3082067513592696E-2</v>
      </c>
      <c r="X1438" s="5">
        <f t="shared" si="1695"/>
        <v>3.198602685351723E-2</v>
      </c>
      <c r="Y1438" s="5">
        <f t="shared" si="1696"/>
        <v>1.5463149536430174E-2</v>
      </c>
      <c r="Z1438" s="5">
        <f t="shared" si="1697"/>
        <v>1.7220735646822864E-2</v>
      </c>
      <c r="AA1438" s="5">
        <f t="shared" si="1698"/>
        <v>2.0698220145181308E-2</v>
      </c>
      <c r="AB1438" s="5">
        <f t="shared" si="1699"/>
        <v>1.2438966777166393E-2</v>
      </c>
      <c r="AC1438" s="5">
        <f t="shared" si="1700"/>
        <v>3.6197062523739623E-4</v>
      </c>
      <c r="AD1438" s="5">
        <f t="shared" si="1701"/>
        <v>9.9406310261260962E-3</v>
      </c>
      <c r="AE1438" s="5">
        <f t="shared" si="1702"/>
        <v>9.6112883758529451E-3</v>
      </c>
      <c r="AF1438" s="5">
        <f t="shared" si="1703"/>
        <v>4.6464285818988687E-3</v>
      </c>
      <c r="AG1438" s="5">
        <f t="shared" si="1704"/>
        <v>1.4974959805893048E-3</v>
      </c>
      <c r="AH1438" s="5">
        <f t="shared" si="1705"/>
        <v>4.1625490351402334E-3</v>
      </c>
      <c r="AI1438" s="5">
        <f t="shared" si="1706"/>
        <v>5.0031170596559378E-3</v>
      </c>
      <c r="AJ1438" s="5">
        <f t="shared" si="1707"/>
        <v>3.0067129661785459E-3</v>
      </c>
      <c r="AK1438" s="5">
        <f t="shared" si="1708"/>
        <v>1.2046254036155999E-3</v>
      </c>
      <c r="AL1438" s="5">
        <f t="shared" si="1709"/>
        <v>1.682605386771533E-5</v>
      </c>
      <c r="AM1438" s="5">
        <f t="shared" si="1710"/>
        <v>2.3896002305655029E-3</v>
      </c>
      <c r="AN1438" s="5">
        <f t="shared" si="1711"/>
        <v>2.3104304805808815E-3</v>
      </c>
      <c r="AO1438" s="5">
        <f t="shared" si="1712"/>
        <v>1.1169418502135679E-3</v>
      </c>
      <c r="AP1438" s="5">
        <f t="shared" si="1713"/>
        <v>3.5997883143255952E-4</v>
      </c>
      <c r="AQ1438" s="5">
        <f t="shared" si="1714"/>
        <v>8.7013096779460858E-5</v>
      </c>
      <c r="AR1438" s="5">
        <f t="shared" si="1715"/>
        <v>8.0492795779690677E-4</v>
      </c>
      <c r="AS1438" s="5">
        <f t="shared" si="1716"/>
        <v>9.6747179755734614E-4</v>
      </c>
      <c r="AT1438" s="5">
        <f t="shared" si="1717"/>
        <v>5.8141953574993564E-4</v>
      </c>
      <c r="AU1438" s="5">
        <f t="shared" si="1718"/>
        <v>2.3294300147743793E-4</v>
      </c>
      <c r="AV1438" s="5">
        <f t="shared" si="1719"/>
        <v>6.9995638176305851E-5</v>
      </c>
      <c r="AW1438" s="5">
        <f t="shared" si="1720"/>
        <v>5.4316118840517013E-7</v>
      </c>
      <c r="AX1438" s="5">
        <f t="shared" si="1721"/>
        <v>4.7869104477297157E-4</v>
      </c>
      <c r="AY1438" s="5">
        <f t="shared" si="1722"/>
        <v>4.6283155085018066E-4</v>
      </c>
      <c r="AZ1438" s="5">
        <f t="shared" si="1723"/>
        <v>2.2374874859417725E-4</v>
      </c>
      <c r="BA1438" s="5">
        <f t="shared" si="1724"/>
        <v>7.2111912574525415E-5</v>
      </c>
      <c r="BB1438" s="5">
        <f t="shared" si="1725"/>
        <v>1.7430693918385962E-5</v>
      </c>
      <c r="BC1438" s="5">
        <f t="shared" si="1726"/>
        <v>3.370639658599649E-6</v>
      </c>
      <c r="BD1438" s="5">
        <f t="shared" si="1727"/>
        <v>1.297099869521959E-4</v>
      </c>
      <c r="BE1438" s="5">
        <f t="shared" si="1728"/>
        <v>1.5590308799963903E-4</v>
      </c>
      <c r="BF1438" s="5">
        <f t="shared" si="1729"/>
        <v>9.3692758047924965E-5</v>
      </c>
      <c r="BG1438" s="5">
        <f t="shared" si="1730"/>
        <v>3.7537562696843794E-5</v>
      </c>
      <c r="BH1438" s="5">
        <f t="shared" si="1731"/>
        <v>1.1279435913008794E-5</v>
      </c>
      <c r="BI1438" s="5">
        <f t="shared" si="1732"/>
        <v>2.7114317579573673E-6</v>
      </c>
      <c r="BJ1438" s="8">
        <f t="shared" si="1733"/>
        <v>0.41355574798456024</v>
      </c>
      <c r="BK1438" s="8">
        <f t="shared" si="1734"/>
        <v>0.29158114229858034</v>
      </c>
      <c r="BL1438" s="8">
        <f t="shared" si="1735"/>
        <v>0.27778348207163595</v>
      </c>
      <c r="BM1438" s="8">
        <f t="shared" si="1736"/>
        <v>0.36858900228278396</v>
      </c>
      <c r="BN1438" s="8">
        <f t="shared" si="1737"/>
        <v>0.6310898173291537</v>
      </c>
    </row>
    <row r="1439" spans="1:66" x14ac:dyDescent="0.25">
      <c r="A1439" t="s">
        <v>70</v>
      </c>
      <c r="B1439" t="s">
        <v>85</v>
      </c>
      <c r="C1439" t="s">
        <v>91</v>
      </c>
      <c r="D1439" t="s">
        <v>537</v>
      </c>
      <c r="E1439">
        <f>VLOOKUP(A1439,home!$A$2:$E$405,3,FALSE)</f>
        <v>1.359</v>
      </c>
      <c r="F1439">
        <f>VLOOKUP(B1439,home!$B$2:$E$405,3,FALSE)</f>
        <v>1.1773</v>
      </c>
      <c r="G1439">
        <f>VLOOKUP(C1439,away!$B$2:$E$405,4,FALSE)</f>
        <v>0.85850000000000004</v>
      </c>
      <c r="H1439">
        <f>VLOOKUP(A1439,away!$A$2:$E$405,3,FALSE)</f>
        <v>1.0342</v>
      </c>
      <c r="I1439">
        <f>VLOOKUP(C1439,away!$B$2:$E$405,3,FALSE)</f>
        <v>1.6115999999999999</v>
      </c>
      <c r="J1439">
        <f>VLOOKUP(B1439,home!$B$2:$E$405,4,FALSE)</f>
        <v>1.1603000000000001</v>
      </c>
      <c r="K1439" s="3">
        <f t="shared" si="1682"/>
        <v>1.3735576759500001</v>
      </c>
      <c r="L1439" s="3">
        <f t="shared" si="1683"/>
        <v>1.9338914102160001</v>
      </c>
      <c r="M1439" s="5">
        <f t="shared" si="1684"/>
        <v>3.6609442275939229E-2</v>
      </c>
      <c r="N1439" s="5">
        <f t="shared" si="1685"/>
        <v>5.0285180450364772E-2</v>
      </c>
      <c r="O1439" s="5">
        <f t="shared" si="1686"/>
        <v>7.0798685950237375E-2</v>
      </c>
      <c r="P1439" s="5">
        <f t="shared" si="1687"/>
        <v>9.7246078534121982E-2</v>
      </c>
      <c r="Q1439" s="5">
        <f t="shared" si="1688"/>
        <v>3.4534797797064719E-2</v>
      </c>
      <c r="R1439" s="5">
        <f t="shared" si="1689"/>
        <v>6.8458485306872138E-2</v>
      </c>
      <c r="S1439" s="5">
        <f t="shared" si="1690"/>
        <v>6.457896653399646E-2</v>
      </c>
      <c r="T1439" s="5">
        <f t="shared" si="1691"/>
        <v>6.6786548813289895E-2</v>
      </c>
      <c r="U1439" s="5">
        <f t="shared" si="1692"/>
        <v>9.4031677977164524E-2</v>
      </c>
      <c r="V1439" s="5">
        <f t="shared" si="1693"/>
        <v>1.9060204935602041E-2</v>
      </c>
      <c r="W1439" s="5">
        <f t="shared" si="1694"/>
        <v>1.5811845533846465E-2</v>
      </c>
      <c r="X1439" s="5">
        <f t="shared" si="1695"/>
        <v>3.0578392257567907E-2</v>
      </c>
      <c r="Y1439" s="5">
        <f t="shared" si="1696"/>
        <v>2.956764506256301E-2</v>
      </c>
      <c r="Z1439" s="5">
        <f t="shared" si="1697"/>
        <v>4.4130425563786088E-2</v>
      </c>
      <c r="AA1439" s="5">
        <f t="shared" si="1698"/>
        <v>6.0615684776078489E-2</v>
      </c>
      <c r="AB1439" s="5">
        <f t="shared" si="1699"/>
        <v>4.1629569553574094E-2</v>
      </c>
      <c r="AC1439" s="5">
        <f t="shared" si="1700"/>
        <v>3.1643649677746701E-3</v>
      </c>
      <c r="AD1439" s="5">
        <f t="shared" si="1701"/>
        <v>5.4296204509876383E-3</v>
      </c>
      <c r="AE1439" s="5">
        <f t="shared" si="1702"/>
        <v>1.0500296350898119E-2</v>
      </c>
      <c r="AF1439" s="5">
        <f t="shared" si="1703"/>
        <v>1.0153216458862142E-2</v>
      </c>
      <c r="AG1439" s="5">
        <f t="shared" si="1704"/>
        <v>6.5450726986190687E-3</v>
      </c>
      <c r="AH1439" s="5">
        <f t="shared" si="1705"/>
        <v>2.1335862731745637E-2</v>
      </c>
      <c r="AI1439" s="5">
        <f t="shared" si="1706"/>
        <v>2.9306038028204758E-2</v>
      </c>
      <c r="AJ1439" s="5">
        <f t="shared" si="1707"/>
        <v>2.0126766742661627E-2</v>
      </c>
      <c r="AK1439" s="5">
        <f t="shared" si="1708"/>
        <v>9.2150916504793543E-3</v>
      </c>
      <c r="AL1439" s="5">
        <f t="shared" si="1709"/>
        <v>3.3622154836167285E-4</v>
      </c>
      <c r="AM1439" s="5">
        <f t="shared" si="1710"/>
        <v>1.4915793695898319E-3</v>
      </c>
      <c r="AN1439" s="5">
        <f t="shared" si="1711"/>
        <v>2.8845525305051726E-3</v>
      </c>
      <c r="AO1439" s="5">
        <f t="shared" si="1712"/>
        <v>2.7892056805303897E-3</v>
      </c>
      <c r="AP1439" s="5">
        <f t="shared" si="1713"/>
        <v>1.7980069689677977E-3</v>
      </c>
      <c r="AQ1439" s="5">
        <f t="shared" si="1714"/>
        <v>8.6928755819883313E-4</v>
      </c>
      <c r="AR1439" s="5">
        <f t="shared" si="1715"/>
        <v>8.252248333294113E-3</v>
      </c>
      <c r="AS1439" s="5">
        <f t="shared" si="1716"/>
        <v>1.1334939042041723E-2</v>
      </c>
      <c r="AT1439" s="5">
        <f t="shared" si="1717"/>
        <v>7.7845962638108763E-3</v>
      </c>
      <c r="AU1439" s="5">
        <f t="shared" si="1718"/>
        <v>3.5641973174430409E-3</v>
      </c>
      <c r="AV1439" s="5">
        <f t="shared" si="1719"/>
        <v>1.2239076459935726E-3</v>
      </c>
      <c r="AW1439" s="5">
        <f t="shared" si="1720"/>
        <v>2.4808586911054499E-5</v>
      </c>
      <c r="AX1439" s="5">
        <f t="shared" si="1721"/>
        <v>3.4146171539812967E-4</v>
      </c>
      <c r="AY1439" s="5">
        <f t="shared" si="1722"/>
        <v>6.6034987832606354E-4</v>
      </c>
      <c r="AZ1439" s="5">
        <f t="shared" si="1723"/>
        <v>6.3852247871597754E-4</v>
      </c>
      <c r="BA1439" s="5">
        <f t="shared" si="1724"/>
        <v>4.116110456062192E-4</v>
      </c>
      <c r="BB1439" s="5">
        <f t="shared" si="1725"/>
        <v>1.9900276636197349E-4</v>
      </c>
      <c r="BC1439" s="5">
        <f t="shared" si="1726"/>
        <v>7.6969948095328416E-5</v>
      </c>
      <c r="BD1439" s="5">
        <f t="shared" si="1727"/>
        <v>2.6598253611211315E-3</v>
      </c>
      <c r="BE1439" s="5">
        <f t="shared" si="1728"/>
        <v>3.6534235414544111E-3</v>
      </c>
      <c r="BF1439" s="5">
        <f t="shared" si="1729"/>
        <v>2.5090939744305705E-3</v>
      </c>
      <c r="BG1439" s="5">
        <f t="shared" si="1730"/>
        <v>1.1487950960863344E-3</v>
      </c>
      <c r="BH1439" s="5">
        <f t="shared" si="1731"/>
        <v>3.944840805807759E-4</v>
      </c>
      <c r="BI1439" s="5">
        <f t="shared" si="1732"/>
        <v>1.0836932738436044E-4</v>
      </c>
      <c r="BJ1439" s="8">
        <f t="shared" si="1733"/>
        <v>0.27235316581435942</v>
      </c>
      <c r="BK1439" s="8">
        <f t="shared" si="1734"/>
        <v>0.22165562867412208</v>
      </c>
      <c r="BL1439" s="8">
        <f t="shared" si="1735"/>
        <v>0.458151742700659</v>
      </c>
      <c r="BM1439" s="8">
        <f t="shared" si="1736"/>
        <v>0.63772275114691124</v>
      </c>
      <c r="BN1439" s="8">
        <f t="shared" si="1737"/>
        <v>0.35793267031460019</v>
      </c>
    </row>
    <row r="1440" spans="1:66" x14ac:dyDescent="0.25">
      <c r="A1440" t="s">
        <v>70</v>
      </c>
      <c r="B1440" t="s">
        <v>109</v>
      </c>
      <c r="C1440" t="s">
        <v>346</v>
      </c>
      <c r="D1440" t="s">
        <v>537</v>
      </c>
      <c r="E1440">
        <f>VLOOKUP(A1440,home!$A$2:$E$405,3,FALSE)</f>
        <v>1.359</v>
      </c>
      <c r="F1440">
        <f>VLOOKUP(B1440,home!$B$2:$E$405,3,FALSE)</f>
        <v>0.4415</v>
      </c>
      <c r="G1440">
        <f>VLOOKUP(C1440,away!$B$2:$E$405,4,FALSE)</f>
        <v>1.3245</v>
      </c>
      <c r="H1440">
        <f>VLOOKUP(A1440,away!$A$2:$E$405,3,FALSE)</f>
        <v>1.0342</v>
      </c>
      <c r="I1440">
        <f>VLOOKUP(C1440,away!$B$2:$E$405,3,FALSE)</f>
        <v>0.38679999999999998</v>
      </c>
      <c r="J1440">
        <f>VLOOKUP(B1440,home!$B$2:$E$405,4,FALSE)</f>
        <v>1.5470999999999999</v>
      </c>
      <c r="K1440" s="3">
        <f t="shared" si="1682"/>
        <v>0.79469801325</v>
      </c>
      <c r="L1440" s="3">
        <f t="shared" si="1683"/>
        <v>0.61888418517599997</v>
      </c>
      <c r="M1440" s="5">
        <f t="shared" si="1684"/>
        <v>0.24327027804111984</v>
      </c>
      <c r="N1440" s="5">
        <f t="shared" si="1685"/>
        <v>0.19332640664205306</v>
      </c>
      <c r="O1440" s="5">
        <f t="shared" si="1686"/>
        <v>0.15055612780301741</v>
      </c>
      <c r="P1440" s="5">
        <f t="shared" si="1687"/>
        <v>0.11964665564767103</v>
      </c>
      <c r="Q1440" s="5">
        <f t="shared" si="1688"/>
        <v>7.6818055633600571E-2</v>
      </c>
      <c r="R1440" s="5">
        <f t="shared" si="1689"/>
        <v>4.6588403239312064E-2</v>
      </c>
      <c r="S1440" s="5">
        <f t="shared" si="1690"/>
        <v>1.4711334984017914E-2</v>
      </c>
      <c r="T1440" s="5">
        <f t="shared" si="1691"/>
        <v>4.7541479767605525E-2</v>
      </c>
      <c r="U1440" s="5">
        <f t="shared" si="1692"/>
        <v>3.7023711494771162E-2</v>
      </c>
      <c r="V1440" s="5">
        <f t="shared" si="1693"/>
        <v>8.039352795963968E-4</v>
      </c>
      <c r="W1440" s="5">
        <f t="shared" si="1694"/>
        <v>2.0349052064583453E-2</v>
      </c>
      <c r="X1440" s="5">
        <f t="shared" si="1695"/>
        <v>1.2593706506093731E-2</v>
      </c>
      <c r="Y1440" s="5">
        <f t="shared" si="1696"/>
        <v>3.8970228946847534E-3</v>
      </c>
      <c r="Z1440" s="5">
        <f t="shared" si="1697"/>
        <v>9.6109419924708568E-3</v>
      </c>
      <c r="AA1440" s="5">
        <f t="shared" si="1698"/>
        <v>7.6377965068775864E-3</v>
      </c>
      <c r="AB1440" s="5">
        <f t="shared" si="1699"/>
        <v>3.0348708548117035E-3</v>
      </c>
      <c r="AC1440" s="5">
        <f t="shared" si="1700"/>
        <v>2.4712268678950978E-5</v>
      </c>
      <c r="AD1440" s="5">
        <f t="shared" si="1701"/>
        <v>4.0428378118113192E-3</v>
      </c>
      <c r="AE1440" s="5">
        <f t="shared" si="1702"/>
        <v>2.5020483849615711E-3</v>
      </c>
      <c r="AF1440" s="5">
        <f t="shared" si="1703"/>
        <v>7.7423908799893423E-4</v>
      </c>
      <c r="AG1440" s="5">
        <f t="shared" si="1704"/>
        <v>1.5972144236920993E-4</v>
      </c>
      <c r="AH1440" s="5">
        <f t="shared" si="1705"/>
        <v>1.4870150009460318E-3</v>
      </c>
      <c r="AI1440" s="5">
        <f t="shared" si="1706"/>
        <v>1.1817278669247584E-3</v>
      </c>
      <c r="AJ1440" s="5">
        <f t="shared" si="1707"/>
        <v>4.6955839402363286E-4</v>
      </c>
      <c r="AK1440" s="5">
        <f t="shared" si="1708"/>
        <v>1.2438570761181392E-4</v>
      </c>
      <c r="AL1440" s="5">
        <f t="shared" si="1709"/>
        <v>4.8616548223016367E-7</v>
      </c>
      <c r="AM1440" s="5">
        <f t="shared" si="1710"/>
        <v>6.4256703538768663E-4</v>
      </c>
      <c r="AN1440" s="5">
        <f t="shared" si="1711"/>
        <v>3.9767457611686639E-4</v>
      </c>
      <c r="AO1440" s="5">
        <f t="shared" si="1712"/>
        <v>1.2305725300264901E-4</v>
      </c>
      <c r="AP1440" s="5">
        <f t="shared" si="1713"/>
        <v>2.5386062584847102E-5</v>
      </c>
      <c r="AQ1440" s="5">
        <f t="shared" si="1714"/>
        <v>3.9277581644125095E-6</v>
      </c>
      <c r="AR1440" s="5">
        <f t="shared" si="1715"/>
        <v>1.8405801344099481E-4</v>
      </c>
      <c r="AS1440" s="5">
        <f t="shared" si="1716"/>
        <v>1.4627053760430037E-4</v>
      </c>
      <c r="AT1440" s="5">
        <f t="shared" si="1717"/>
        <v>5.8120452815573455E-5</v>
      </c>
      <c r="AU1440" s="5">
        <f t="shared" si="1718"/>
        <v>1.5396069460575536E-5</v>
      </c>
      <c r="AV1440" s="5">
        <f t="shared" si="1719"/>
        <v>3.0588064530445936E-6</v>
      </c>
      <c r="AW1440" s="5">
        <f t="shared" si="1720"/>
        <v>6.6419122280783772E-9</v>
      </c>
      <c r="AX1440" s="5">
        <f t="shared" si="1721"/>
        <v>8.5107791067089489E-5</v>
      </c>
      <c r="AY1440" s="5">
        <f t="shared" si="1722"/>
        <v>5.2671865926684928E-5</v>
      </c>
      <c r="AZ1440" s="5">
        <f t="shared" si="1723"/>
        <v>1.6298892412867957E-5</v>
      </c>
      <c r="BA1440" s="5">
        <f t="shared" si="1724"/>
        <v>3.3623755834030249E-6</v>
      </c>
      <c r="BB1440" s="5">
        <f t="shared" si="1725"/>
        <v>5.2023026829751462E-7</v>
      </c>
      <c r="BC1440" s="5">
        <f t="shared" si="1726"/>
        <v>6.4392457139839861E-8</v>
      </c>
      <c r="BD1440" s="5">
        <f t="shared" si="1727"/>
        <v>1.898509894559054E-5</v>
      </c>
      <c r="BE1440" s="5">
        <f t="shared" si="1728"/>
        <v>1.5087420413415472E-5</v>
      </c>
      <c r="BF1440" s="5">
        <f t="shared" si="1729"/>
        <v>5.9949715138043837E-6</v>
      </c>
      <c r="BG1440" s="5">
        <f t="shared" si="1730"/>
        <v>1.5880639838368967E-6</v>
      </c>
      <c r="BH1440" s="5">
        <f t="shared" si="1731"/>
        <v>3.1550782321726542E-7</v>
      </c>
      <c r="BI1440" s="5">
        <f t="shared" si="1732"/>
        <v>5.0146688055118616E-8</v>
      </c>
      <c r="BJ1440" s="8">
        <f t="shared" si="1733"/>
        <v>0.36335520846873409</v>
      </c>
      <c r="BK1440" s="8">
        <f t="shared" si="1734"/>
        <v>0.37851007425249295</v>
      </c>
      <c r="BL1440" s="8">
        <f t="shared" si="1735"/>
        <v>0.2485525219574386</v>
      </c>
      <c r="BM1440" s="8">
        <f t="shared" si="1736"/>
        <v>0.1697701544403481</v>
      </c>
      <c r="BN1440" s="8">
        <f t="shared" si="1737"/>
        <v>0.83020592700677398</v>
      </c>
    </row>
    <row r="1441" spans="1:66" x14ac:dyDescent="0.25">
      <c r="A1441" t="s">
        <v>70</v>
      </c>
      <c r="B1441" t="s">
        <v>71</v>
      </c>
      <c r="C1441" t="s">
        <v>82</v>
      </c>
      <c r="D1441" t="s">
        <v>537</v>
      </c>
      <c r="E1441">
        <f>VLOOKUP(A1441,home!$A$2:$E$405,3,FALSE)</f>
        <v>1.359</v>
      </c>
      <c r="F1441">
        <f>VLOOKUP(B1441,home!$B$2:$E$405,3,FALSE)</f>
        <v>0.98109999999999997</v>
      </c>
      <c r="G1441">
        <f>VLOOKUP(C1441,away!$B$2:$E$405,4,FALSE)</f>
        <v>0.73580000000000001</v>
      </c>
      <c r="H1441">
        <f>VLOOKUP(A1441,away!$A$2:$E$405,3,FALSE)</f>
        <v>1.0342</v>
      </c>
      <c r="I1441">
        <f>VLOOKUP(C1441,away!$B$2:$E$405,3,FALSE)</f>
        <v>0.2417</v>
      </c>
      <c r="J1441">
        <f>VLOOKUP(B1441,home!$B$2:$E$405,4,FALSE)</f>
        <v>1.1281000000000001</v>
      </c>
      <c r="K1441" s="3">
        <f t="shared" si="1682"/>
        <v>0.98105310341999996</v>
      </c>
      <c r="L1441" s="3">
        <f t="shared" si="1683"/>
        <v>0.28198680253400005</v>
      </c>
      <c r="M1441" s="5">
        <f t="shared" si="1684"/>
        <v>0.28279305423611517</v>
      </c>
      <c r="N1441" s="5">
        <f t="shared" si="1685"/>
        <v>0.27743500348396116</v>
      </c>
      <c r="O1441" s="5">
        <f t="shared" si="1686"/>
        <v>7.9743909142866179E-2</v>
      </c>
      <c r="P1441" s="5">
        <f t="shared" si="1687"/>
        <v>7.8233009543451373E-2</v>
      </c>
      <c r="Q1441" s="5">
        <f t="shared" si="1688"/>
        <v>0.1360892355826393</v>
      </c>
      <c r="R1441" s="5">
        <f t="shared" si="1689"/>
        <v>1.1243364980379322E-2</v>
      </c>
      <c r="S1441" s="5">
        <f t="shared" si="1690"/>
        <v>5.4106737157656494E-3</v>
      </c>
      <c r="T1441" s="5">
        <f t="shared" si="1691"/>
        <v>3.8375368401244725E-2</v>
      </c>
      <c r="U1441" s="5">
        <f t="shared" si="1692"/>
        <v>1.1030338106884882E-2</v>
      </c>
      <c r="V1441" s="5">
        <f t="shared" si="1693"/>
        <v>1.6631450772972944E-4</v>
      </c>
      <c r="W1441" s="5">
        <f t="shared" si="1694"/>
        <v>4.4503588970134594E-2</v>
      </c>
      <c r="X1441" s="5">
        <f t="shared" si="1695"/>
        <v>1.2549424754975646E-2</v>
      </c>
      <c r="Y1441" s="5">
        <f t="shared" si="1696"/>
        <v>1.7693860801483046E-3</v>
      </c>
      <c r="Z1441" s="5">
        <f t="shared" si="1697"/>
        <v>1.0568268468466385E-3</v>
      </c>
      <c r="AA1441" s="5">
        <f t="shared" si="1698"/>
        <v>1.0368032578764678E-3</v>
      </c>
      <c r="AB1441" s="5">
        <f t="shared" si="1699"/>
        <v>5.085795268878375E-4</v>
      </c>
      <c r="AC1441" s="5">
        <f t="shared" si="1700"/>
        <v>2.8756197057201011E-6</v>
      </c>
      <c r="AD1441" s="5">
        <f t="shared" si="1701"/>
        <v>1.0915096018119654E-2</v>
      </c>
      <c r="AE1441" s="5">
        <f t="shared" si="1702"/>
        <v>3.0779130255011574E-3</v>
      </c>
      <c r="AF1441" s="5">
        <f t="shared" si="1703"/>
        <v>4.3396542626941069E-4</v>
      </c>
      <c r="AG1441" s="5">
        <f t="shared" si="1704"/>
        <v>4.0790840988005161E-5</v>
      </c>
      <c r="AH1441" s="5">
        <f t="shared" si="1705"/>
        <v>7.4502805843593229E-5</v>
      </c>
      <c r="AI1441" s="5">
        <f t="shared" si="1706"/>
        <v>7.309120888635485E-5</v>
      </c>
      <c r="AJ1441" s="5">
        <f t="shared" si="1707"/>
        <v>3.5853178655338946E-5</v>
      </c>
      <c r="AK1441" s="5">
        <f t="shared" si="1708"/>
        <v>1.1724624062430658E-5</v>
      </c>
      <c r="AL1441" s="5">
        <f t="shared" si="1709"/>
        <v>3.1820920706645427E-8</v>
      </c>
      <c r="AM1441" s="5">
        <f t="shared" si="1710"/>
        <v>2.141657764540715E-3</v>
      </c>
      <c r="AN1441" s="5">
        <f t="shared" si="1711"/>
        <v>6.039192251449506E-4</v>
      </c>
      <c r="AO1441" s="5">
        <f t="shared" si="1712"/>
        <v>8.5148625643717733E-5</v>
      </c>
      <c r="AP1441" s="5">
        <f t="shared" si="1713"/>
        <v>8.0035962284788432E-6</v>
      </c>
      <c r="AQ1441" s="5">
        <f t="shared" si="1714"/>
        <v>5.6422712731048265E-7</v>
      </c>
      <c r="AR1441" s="5">
        <f t="shared" si="1715"/>
        <v>4.201761599929253E-6</v>
      </c>
      <c r="AS1441" s="5">
        <f t="shared" si="1716"/>
        <v>4.1221512574415775E-6</v>
      </c>
      <c r="AT1441" s="5">
        <f t="shared" si="1717"/>
        <v>2.0220246419398574E-6</v>
      </c>
      <c r="AU1441" s="5">
        <f t="shared" si="1718"/>
        <v>6.6123785005560379E-7</v>
      </c>
      <c r="AV1441" s="5">
        <f t="shared" si="1719"/>
        <v>1.6217736122395466E-7</v>
      </c>
      <c r="AW1441" s="5">
        <f t="shared" si="1720"/>
        <v>2.4452965752729692E-10</v>
      </c>
      <c r="AX1441" s="5">
        <f t="shared" si="1721"/>
        <v>3.5017999939436782E-4</v>
      </c>
      <c r="AY1441" s="5">
        <f t="shared" si="1722"/>
        <v>9.8746138340575858E-5</v>
      </c>
      <c r="AZ1441" s="5">
        <f t="shared" si="1723"/>
        <v>1.3922553906619507E-5</v>
      </c>
      <c r="BA1441" s="5">
        <f t="shared" si="1724"/>
        <v>1.308658819744962E-6</v>
      </c>
      <c r="BB1441" s="5">
        <f t="shared" si="1725"/>
        <v>9.2256129046950024E-8</v>
      </c>
      <c r="BC1441" s="5">
        <f t="shared" si="1726"/>
        <v>5.2030021688227035E-9</v>
      </c>
      <c r="BD1441" s="5">
        <f t="shared" si="1727"/>
        <v>1.9747355309569901E-7</v>
      </c>
      <c r="BE1441" s="5">
        <f t="shared" si="1728"/>
        <v>1.9373204210790967E-7</v>
      </c>
      <c r="BF1441" s="5">
        <f t="shared" si="1729"/>
        <v>9.5030710570929435E-8</v>
      </c>
      <c r="BG1441" s="5">
        <f t="shared" si="1730"/>
        <v>3.1076724508606041E-8</v>
      </c>
      <c r="BH1441" s="5">
        <f t="shared" si="1731"/>
        <v>7.6219792558240823E-9</v>
      </c>
      <c r="BI1441" s="5">
        <f t="shared" si="1732"/>
        <v>1.495513280625816E-9</v>
      </c>
      <c r="BJ1441" s="8">
        <f t="shared" si="1733"/>
        <v>0.52849332083225964</v>
      </c>
      <c r="BK1441" s="8">
        <f t="shared" si="1734"/>
        <v>0.366704705582029</v>
      </c>
      <c r="BL1441" s="8">
        <f t="shared" si="1735"/>
        <v>0.10376986261557582</v>
      </c>
      <c r="BM1441" s="8">
        <f t="shared" si="1736"/>
        <v>0.13438839301348757</v>
      </c>
      <c r="BN1441" s="8">
        <f t="shared" si="1737"/>
        <v>0.86553757696941258</v>
      </c>
    </row>
    <row r="1442" spans="1:66" x14ac:dyDescent="0.25">
      <c r="A1442" t="s">
        <v>89</v>
      </c>
      <c r="B1442" t="s">
        <v>92</v>
      </c>
      <c r="C1442" t="s">
        <v>116</v>
      </c>
      <c r="D1442" t="s">
        <v>537</v>
      </c>
      <c r="E1442">
        <f>VLOOKUP(A1442,home!$A$2:$E$405,3,FALSE)</f>
        <v>1.3980999999999999</v>
      </c>
      <c r="F1442">
        <f>VLOOKUP(B1442,home!$B$2:$E$405,3,FALSE)</f>
        <v>1.0014000000000001</v>
      </c>
      <c r="G1442">
        <f>VLOOKUP(C1442,away!$B$2:$E$405,4,FALSE)</f>
        <v>0.57220000000000004</v>
      </c>
      <c r="H1442">
        <f>VLOOKUP(A1442,away!$A$2:$E$405,3,FALSE)</f>
        <v>1.1943999999999999</v>
      </c>
      <c r="I1442">
        <f>VLOOKUP(C1442,away!$B$2:$E$405,3,FALSE)</f>
        <v>0.50229999999999997</v>
      </c>
      <c r="J1442">
        <f>VLOOKUP(B1442,home!$B$2:$E$405,4,FALSE)</f>
        <v>1.3395999999999999</v>
      </c>
      <c r="K1442" s="3">
        <f t="shared" si="1682"/>
        <v>0.80111280994800005</v>
      </c>
      <c r="L1442" s="3">
        <f t="shared" si="1683"/>
        <v>0.80368916195199991</v>
      </c>
      <c r="M1442" s="5">
        <f t="shared" si="1684"/>
        <v>0.20092934062631565</v>
      </c>
      <c r="N1442" s="5">
        <f t="shared" si="1685"/>
        <v>0.16096706867014657</v>
      </c>
      <c r="O1442" s="5">
        <f t="shared" si="1686"/>
        <v>0.16148473337953156</v>
      </c>
      <c r="P1442" s="5">
        <f t="shared" si="1687"/>
        <v>0.12936748852138014</v>
      </c>
      <c r="Q1442" s="5">
        <f t="shared" si="1688"/>
        <v>6.4476390345716894E-2</v>
      </c>
      <c r="R1442" s="5">
        <f t="shared" si="1689"/>
        <v>6.4891765018918926E-2</v>
      </c>
      <c r="S1442" s="5">
        <f t="shared" si="1690"/>
        <v>2.0823174746607307E-2</v>
      </c>
      <c r="T1442" s="5">
        <f t="shared" si="1691"/>
        <v>5.1818976122639235E-2</v>
      </c>
      <c r="U1442" s="5">
        <f t="shared" si="1692"/>
        <v>5.1985624216791475E-2</v>
      </c>
      <c r="V1442" s="5">
        <f t="shared" si="1693"/>
        <v>1.4896567959957442E-3</v>
      </c>
      <c r="W1442" s="5">
        <f t="shared" si="1694"/>
        <v>1.7217620748387123E-2</v>
      </c>
      <c r="X1442" s="5">
        <f t="shared" si="1695"/>
        <v>1.3837615190078614E-2</v>
      </c>
      <c r="Y1442" s="5">
        <f t="shared" si="1696"/>
        <v>5.5605706777642717E-3</v>
      </c>
      <c r="Z1442" s="5">
        <f t="shared" si="1697"/>
        <v>1.7384269415213687E-2</v>
      </c>
      <c r="AA1442" s="5">
        <f t="shared" si="1698"/>
        <v>1.3926760920114913E-2</v>
      </c>
      <c r="AB1442" s="5">
        <f t="shared" si="1699"/>
        <v>5.5784532870936255E-3</v>
      </c>
      <c r="AC1442" s="5">
        <f t="shared" si="1700"/>
        <v>5.9944318564946213E-5</v>
      </c>
      <c r="AD1442" s="5">
        <f t="shared" si="1701"/>
        <v>3.4483141345898489E-3</v>
      </c>
      <c r="AE1442" s="5">
        <f t="shared" si="1702"/>
        <v>2.7713726969757517E-3</v>
      </c>
      <c r="AF1442" s="5">
        <f t="shared" si="1703"/>
        <v>1.1136611001445476E-3</v>
      </c>
      <c r="AG1442" s="5">
        <f t="shared" si="1704"/>
        <v>2.9834578542457129E-4</v>
      </c>
      <c r="AH1442" s="5">
        <f t="shared" si="1705"/>
        <v>3.4928872293652174E-3</v>
      </c>
      <c r="AI1442" s="5">
        <f t="shared" si="1706"/>
        <v>2.7981967031482538E-3</v>
      </c>
      <c r="AJ1442" s="5">
        <f t="shared" si="1707"/>
        <v>1.1208356118231637E-3</v>
      </c>
      <c r="AK1442" s="5">
        <f t="shared" si="1708"/>
        <v>2.9930525549248018E-4</v>
      </c>
      <c r="AL1442" s="5">
        <f t="shared" si="1709"/>
        <v>1.5437956287917043E-6</v>
      </c>
      <c r="AM1442" s="5">
        <f t="shared" si="1710"/>
        <v>5.5249772518893613E-4</v>
      </c>
      <c r="AN1442" s="5">
        <f t="shared" si="1711"/>
        <v>4.4403643373748248E-4</v>
      </c>
      <c r="AO1442" s="5">
        <f t="shared" si="1712"/>
        <v>1.7843363465331599E-4</v>
      </c>
      <c r="AP1442" s="5">
        <f t="shared" si="1713"/>
        <v>4.7801726099524289E-5</v>
      </c>
      <c r="AQ1442" s="5">
        <f t="shared" si="1714"/>
        <v>9.6044322971964274E-6</v>
      </c>
      <c r="AR1442" s="5">
        <f t="shared" si="1715"/>
        <v>5.6143912203227508E-4</v>
      </c>
      <c r="AS1442" s="5">
        <f t="shared" si="1716"/>
        <v>4.4977607266601398E-4</v>
      </c>
      <c r="AT1442" s="5">
        <f t="shared" si="1717"/>
        <v>1.8016068671042315E-4</v>
      </c>
      <c r="AU1442" s="5">
        <f t="shared" si="1718"/>
        <v>4.8109677990916138E-5</v>
      </c>
      <c r="AV1442" s="5">
        <f t="shared" si="1719"/>
        <v>9.6353198302490701E-6</v>
      </c>
      <c r="AW1442" s="5">
        <f t="shared" si="1720"/>
        <v>2.7610170855824641E-8</v>
      </c>
      <c r="AX1442" s="5">
        <f t="shared" si="1721"/>
        <v>7.3768834185997719E-5</v>
      </c>
      <c r="AY1442" s="5">
        <f t="shared" si="1722"/>
        <v>5.9287212525120559E-5</v>
      </c>
      <c r="AZ1442" s="5">
        <f t="shared" si="1723"/>
        <v>2.3824245074392123E-5</v>
      </c>
      <c r="BA1442" s="5">
        <f t="shared" si="1724"/>
        <v>6.3824291859924232E-6</v>
      </c>
      <c r="BB1442" s="5">
        <f t="shared" si="1725"/>
        <v>1.2823722909270586E-6</v>
      </c>
      <c r="BC1442" s="5">
        <f t="shared" si="1726"/>
        <v>2.0612574236112688E-7</v>
      </c>
      <c r="BD1442" s="5">
        <f t="shared" si="1727"/>
        <v>7.5203756245530937E-5</v>
      </c>
      <c r="BE1442" s="5">
        <f t="shared" si="1728"/>
        <v>6.0246692484501747E-5</v>
      </c>
      <c r="BF1442" s="5">
        <f t="shared" si="1729"/>
        <v>2.4132198553166122E-5</v>
      </c>
      <c r="BG1442" s="5">
        <f t="shared" si="1730"/>
        <v>6.4442044643833249E-6</v>
      </c>
      <c r="BH1442" s="5">
        <f t="shared" si="1731"/>
        <v>1.2906336865853929E-6</v>
      </c>
      <c r="BI1442" s="5">
        <f t="shared" si="1732"/>
        <v>2.0678863585479419E-7</v>
      </c>
      <c r="BJ1442" s="8">
        <f t="shared" si="1733"/>
        <v>0.32290706064284863</v>
      </c>
      <c r="BK1442" s="8">
        <f t="shared" si="1734"/>
        <v>0.35273043601701765</v>
      </c>
      <c r="BL1442" s="8">
        <f t="shared" si="1735"/>
        <v>0.30699520677557945</v>
      </c>
      <c r="BM1442" s="8">
        <f t="shared" si="1736"/>
        <v>0.21784092668629559</v>
      </c>
      <c r="BN1442" s="8">
        <f t="shared" si="1737"/>
        <v>0.78211678656200978</v>
      </c>
    </row>
    <row r="1443" spans="1:66" x14ac:dyDescent="0.25">
      <c r="A1443" t="s">
        <v>89</v>
      </c>
      <c r="B1443" t="s">
        <v>115</v>
      </c>
      <c r="C1443" t="s">
        <v>104</v>
      </c>
      <c r="D1443" t="s">
        <v>537</v>
      </c>
      <c r="E1443">
        <f>VLOOKUP(A1443,home!$A$2:$E$405,3,FALSE)</f>
        <v>1.3980999999999999</v>
      </c>
      <c r="F1443">
        <f>VLOOKUP(B1443,home!$B$2:$E$405,3,FALSE)</f>
        <v>1.1444000000000001</v>
      </c>
      <c r="G1443">
        <f>VLOOKUP(C1443,away!$B$2:$E$405,4,FALSE)</f>
        <v>1.2875000000000001</v>
      </c>
      <c r="H1443">
        <f>VLOOKUP(A1443,away!$A$2:$E$405,3,FALSE)</f>
        <v>1.1943999999999999</v>
      </c>
      <c r="I1443">
        <f>VLOOKUP(C1443,away!$B$2:$E$405,3,FALSE)</f>
        <v>0.83720000000000006</v>
      </c>
      <c r="J1443">
        <f>VLOOKUP(B1443,home!$B$2:$E$405,4,FALSE)</f>
        <v>0.50229999999999997</v>
      </c>
      <c r="K1443" s="3">
        <f t="shared" si="1682"/>
        <v>2.0599815115000002</v>
      </c>
      <c r="L1443" s="3">
        <f t="shared" si="1683"/>
        <v>0.50227572886399996</v>
      </c>
      <c r="M1443" s="5">
        <f t="shared" si="1684"/>
        <v>7.7130441853754658E-2</v>
      </c>
      <c r="N1443" s="5">
        <f t="shared" si="1685"/>
        <v>0.1588872841925604</v>
      </c>
      <c r="O1443" s="5">
        <f t="shared" si="1686"/>
        <v>3.8740748899696989E-2</v>
      </c>
      <c r="P1443" s="5">
        <f t="shared" si="1687"/>
        <v>7.9805226475039764E-2</v>
      </c>
      <c r="Q1443" s="5">
        <f t="shared" si="1688"/>
        <v>0.16365243392456036</v>
      </c>
      <c r="R1443" s="5">
        <f t="shared" si="1689"/>
        <v>9.7292689451662518E-3</v>
      </c>
      <c r="S1443" s="5">
        <f t="shared" si="1690"/>
        <v>2.0643192297563492E-2</v>
      </c>
      <c r="T1443" s="5">
        <f t="shared" si="1691"/>
        <v>8.2198645529826142E-2</v>
      </c>
      <c r="U1443" s="5">
        <f t="shared" si="1692"/>
        <v>2.0042114147453587E-2</v>
      </c>
      <c r="V1443" s="5">
        <f t="shared" si="1693"/>
        <v>2.3732301869698095E-3</v>
      </c>
      <c r="W1443" s="5">
        <f t="shared" si="1694"/>
        <v>0.11237366273218993</v>
      </c>
      <c r="X1443" s="5">
        <f t="shared" si="1695"/>
        <v>5.6442563353927999E-2</v>
      </c>
      <c r="Y1443" s="5">
        <f t="shared" si="1696"/>
        <v>1.4174864823773337E-2</v>
      </c>
      <c r="Z1443" s="5">
        <f t="shared" si="1697"/>
        <v>1.6289252169157534E-3</v>
      </c>
      <c r="AA1443" s="5">
        <f t="shared" si="1698"/>
        <v>3.3555558304625794E-3</v>
      </c>
      <c r="AB1443" s="5">
        <f t="shared" si="1699"/>
        <v>3.4561914857794722E-3</v>
      </c>
      <c r="AC1443" s="5">
        <f t="shared" si="1700"/>
        <v>1.5347067253584888E-4</v>
      </c>
      <c r="AD1443" s="5">
        <f t="shared" si="1701"/>
        <v>5.7871916901961966E-2</v>
      </c>
      <c r="AE1443" s="5">
        <f t="shared" si="1702"/>
        <v>2.9067659242689784E-2</v>
      </c>
      <c r="AF1443" s="5">
        <f t="shared" si="1703"/>
        <v>7.2999898662461961E-3</v>
      </c>
      <c r="AG1443" s="5">
        <f t="shared" si="1704"/>
        <v>1.2222025769228742E-3</v>
      </c>
      <c r="AH1443" s="5">
        <f t="shared" si="1705"/>
        <v>2.0454240014782728E-4</v>
      </c>
      <c r="AI1443" s="5">
        <f t="shared" si="1706"/>
        <v>4.2135356262235909E-4</v>
      </c>
      <c r="AJ1443" s="5">
        <f t="shared" si="1707"/>
        <v>4.3399027440335874E-4</v>
      </c>
      <c r="AK1443" s="5">
        <f t="shared" si="1708"/>
        <v>2.9800398048057696E-4</v>
      </c>
      <c r="AL1443" s="5">
        <f t="shared" si="1709"/>
        <v>6.351713530812022E-6</v>
      </c>
      <c r="AM1443" s="5">
        <f t="shared" si="1710"/>
        <v>2.3843015770621201E-2</v>
      </c>
      <c r="AN1443" s="5">
        <f t="shared" si="1711"/>
        <v>1.1975768124504607E-2</v>
      </c>
      <c r="AO1443" s="5">
        <f t="shared" si="1712"/>
        <v>3.0075688317209039E-3</v>
      </c>
      <c r="AP1443" s="5">
        <f t="shared" si="1713"/>
        <v>5.0354294235375541E-4</v>
      </c>
      <c r="AQ1443" s="5">
        <f t="shared" si="1714"/>
        <v>6.3229349596263899E-5</v>
      </c>
      <c r="AR1443" s="5">
        <f t="shared" si="1715"/>
        <v>2.0547336623568377E-5</v>
      </c>
      <c r="AS1443" s="5">
        <f t="shared" si="1716"/>
        <v>4.2327133555117699E-5</v>
      </c>
      <c r="AT1443" s="5">
        <f t="shared" si="1717"/>
        <v>4.3596556279166875E-5</v>
      </c>
      <c r="AU1443" s="5">
        <f t="shared" si="1718"/>
        <v>2.9936033300051003E-5</v>
      </c>
      <c r="AV1443" s="5">
        <f t="shared" si="1719"/>
        <v>1.5416918781438354E-5</v>
      </c>
      <c r="AW1443" s="5">
        <f t="shared" si="1720"/>
        <v>1.8255507763795408E-7</v>
      </c>
      <c r="AX1443" s="5">
        <f t="shared" si="1721"/>
        <v>8.1860286109804309E-3</v>
      </c>
      <c r="AY1443" s="5">
        <f t="shared" si="1722"/>
        <v>4.1116434870817533E-3</v>
      </c>
      <c r="AZ1443" s="5">
        <f t="shared" si="1723"/>
        <v>1.0325893646514527E-3</v>
      </c>
      <c r="BA1443" s="5">
        <f t="shared" si="1724"/>
        <v>1.728815252491744E-4</v>
      </c>
      <c r="BB1443" s="5">
        <f t="shared" si="1725"/>
        <v>2.1708548525412266E-5</v>
      </c>
      <c r="BC1443" s="5">
        <f t="shared" si="1726"/>
        <v>2.1807354066361917E-6</v>
      </c>
      <c r="BD1443" s="5">
        <f t="shared" si="1727"/>
        <v>1.7200714131361279E-6</v>
      </c>
      <c r="BE1443" s="5">
        <f t="shared" si="1728"/>
        <v>3.5433153095201019E-6</v>
      </c>
      <c r="BF1443" s="5">
        <f t="shared" si="1729"/>
        <v>3.6495820135131563E-6</v>
      </c>
      <c r="BG1443" s="5">
        <f t="shared" si="1730"/>
        <v>2.5060238241800155E-6</v>
      </c>
      <c r="BH1443" s="5">
        <f t="shared" si="1731"/>
        <v>1.29059068629734E-6</v>
      </c>
      <c r="BI1443" s="5">
        <f t="shared" si="1732"/>
        <v>5.317185905373232E-7</v>
      </c>
      <c r="BJ1443" s="8">
        <f t="shared" si="1733"/>
        <v>0.73611138043535074</v>
      </c>
      <c r="BK1443" s="8">
        <f t="shared" si="1734"/>
        <v>0.18422355668647614</v>
      </c>
      <c r="BL1443" s="8">
        <f t="shared" si="1735"/>
        <v>7.6846834806589548E-2</v>
      </c>
      <c r="BM1443" s="8">
        <f t="shared" si="1736"/>
        <v>0.46675383192254943</v>
      </c>
      <c r="BN1443" s="8">
        <f t="shared" si="1737"/>
        <v>0.5279454042907783</v>
      </c>
    </row>
    <row r="1444" spans="1:66" x14ac:dyDescent="0.25">
      <c r="A1444" t="s">
        <v>89</v>
      </c>
      <c r="B1444" t="s">
        <v>94</v>
      </c>
      <c r="C1444" t="s">
        <v>330</v>
      </c>
      <c r="D1444" t="s">
        <v>537</v>
      </c>
      <c r="E1444">
        <f>VLOOKUP(A1444,home!$A$2:$E$405,3,FALSE)</f>
        <v>1.3980999999999999</v>
      </c>
      <c r="F1444">
        <f>VLOOKUP(B1444,home!$B$2:$E$405,3,FALSE)</f>
        <v>1.1444000000000001</v>
      </c>
      <c r="G1444">
        <f>VLOOKUP(C1444,away!$B$2:$E$405,4,FALSE)</f>
        <v>1.4305000000000001</v>
      </c>
      <c r="H1444">
        <f>VLOOKUP(A1444,away!$A$2:$E$405,3,FALSE)</f>
        <v>1.1943999999999999</v>
      </c>
      <c r="I1444">
        <f>VLOOKUP(C1444,away!$B$2:$E$405,3,FALSE)</f>
        <v>1.3395999999999999</v>
      </c>
      <c r="J1444">
        <f>VLOOKUP(B1444,home!$B$2:$E$405,4,FALSE)</f>
        <v>1.8419000000000001</v>
      </c>
      <c r="K1444" s="3">
        <f t="shared" si="1682"/>
        <v>2.2887794580200005</v>
      </c>
      <c r="L1444" s="3">
        <f t="shared" si="1683"/>
        <v>2.9470735962559997</v>
      </c>
      <c r="M1444" s="5">
        <f t="shared" si="1684"/>
        <v>5.3222823510353009E-3</v>
      </c>
      <c r="N1444" s="5">
        <f t="shared" si="1685"/>
        <v>1.2181530514831991E-2</v>
      </c>
      <c r="O1444" s="5">
        <f t="shared" si="1686"/>
        <v>1.5685157788555441E-2</v>
      </c>
      <c r="P1444" s="5">
        <f t="shared" si="1687"/>
        <v>3.5899866942248115E-2</v>
      </c>
      <c r="Q1444" s="5">
        <f t="shared" si="1688"/>
        <v>1.3940418404795632E-2</v>
      </c>
      <c r="R1444" s="5">
        <f t="shared" si="1689"/>
        <v>2.3112657185880448E-2</v>
      </c>
      <c r="S1444" s="5">
        <f t="shared" si="1690"/>
        <v>6.0537959162407985E-2</v>
      </c>
      <c r="T1444" s="5">
        <f t="shared" si="1691"/>
        <v>4.108343900153439E-2</v>
      </c>
      <c r="U1444" s="5">
        <f t="shared" si="1692"/>
        <v>5.2899774987301522E-2</v>
      </c>
      <c r="V1444" s="5">
        <f t="shared" si="1693"/>
        <v>4.5371192606306107E-2</v>
      </c>
      <c r="W1444" s="5">
        <f t="shared" si="1694"/>
        <v>1.0635514427033395E-2</v>
      </c>
      <c r="X1444" s="5">
        <f t="shared" si="1695"/>
        <v>3.1343643750509881E-2</v>
      </c>
      <c r="Y1444" s="5">
        <f t="shared" si="1696"/>
        <v>4.6186012453791024E-2</v>
      </c>
      <c r="Z1444" s="5">
        <f t="shared" si="1697"/>
        <v>2.2704900577274926E-2</v>
      </c>
      <c r="AA1444" s="5">
        <f t="shared" si="1698"/>
        <v>5.1966510037653298E-2</v>
      </c>
      <c r="AB1444" s="5">
        <f t="shared" si="1699"/>
        <v>5.9469940339585525E-2</v>
      </c>
      <c r="AC1444" s="5">
        <f t="shared" si="1700"/>
        <v>1.912736480032692E-2</v>
      </c>
      <c r="AD1444" s="5">
        <f t="shared" si="1701"/>
        <v>6.0855867365173493E-3</v>
      </c>
      <c r="AE1444" s="5">
        <f t="shared" si="1702"/>
        <v>1.7934671988915997E-2</v>
      </c>
      <c r="AF1444" s="5">
        <f t="shared" si="1703"/>
        <v>2.6427399138023212E-2</v>
      </c>
      <c r="AG1444" s="5">
        <f t="shared" si="1704"/>
        <v>2.5961163405795594E-2</v>
      </c>
      <c r="AH1444" s="5">
        <f t="shared" si="1705"/>
        <v>1.6728253249226135E-2</v>
      </c>
      <c r="AI1444" s="5">
        <f t="shared" si="1706"/>
        <v>3.8287282405385106E-2</v>
      </c>
      <c r="AJ1444" s="5">
        <f t="shared" si="1707"/>
        <v>4.3815572736428013E-2</v>
      </c>
      <c r="AK1444" s="5">
        <f t="shared" si="1708"/>
        <v>3.342806094017254E-2</v>
      </c>
      <c r="AL1444" s="5">
        <f t="shared" si="1709"/>
        <v>5.1607171961029364E-3</v>
      </c>
      <c r="AM1444" s="5">
        <f t="shared" si="1710"/>
        <v>2.7857131825079749E-3</v>
      </c>
      <c r="AN1444" s="5">
        <f t="shared" si="1711"/>
        <v>8.2097017669115237E-3</v>
      </c>
      <c r="AO1444" s="5">
        <f t="shared" si="1712"/>
        <v>1.2097297655200592E-2</v>
      </c>
      <c r="AP1444" s="5">
        <f t="shared" si="1713"/>
        <v>1.1883875501897095E-2</v>
      </c>
      <c r="AQ1444" s="5">
        <f t="shared" si="1714"/>
        <v>8.755663928208611E-3</v>
      </c>
      <c r="AR1444" s="5">
        <f t="shared" si="1715"/>
        <v>9.8598786924555936E-3</v>
      </c>
      <c r="AS1444" s="5">
        <f t="shared" si="1716"/>
        <v>2.2567087809861466E-2</v>
      </c>
      <c r="AT1444" s="5">
        <f t="shared" si="1717"/>
        <v>2.5825543503272246E-2</v>
      </c>
      <c r="AU1444" s="5">
        <f t="shared" si="1718"/>
        <v>1.9702991154163799E-2</v>
      </c>
      <c r="AV1444" s="5">
        <f t="shared" si="1719"/>
        <v>1.1273950353799973E-2</v>
      </c>
      <c r="AW1444" s="5">
        <f t="shared" si="1720"/>
        <v>9.6694659487489001E-4</v>
      </c>
      <c r="AX1444" s="5">
        <f t="shared" si="1721"/>
        <v>1.0626471846766283E-3</v>
      </c>
      <c r="AY1444" s="5">
        <f t="shared" si="1722"/>
        <v>3.1316994600962648E-3</v>
      </c>
      <c r="AZ1444" s="5">
        <f t="shared" si="1723"/>
        <v>4.6146743951294361E-3</v>
      </c>
      <c r="BA1444" s="5">
        <f t="shared" si="1724"/>
        <v>4.5332616884015296E-3</v>
      </c>
      <c r="BB1444" s="5">
        <f t="shared" si="1725"/>
        <v>3.3399639567017604E-3</v>
      </c>
      <c r="BC1444" s="5">
        <f t="shared" si="1726"/>
        <v>1.9686239178484948E-3</v>
      </c>
      <c r="BD1444" s="5">
        <f t="shared" si="1727"/>
        <v>4.842964692803836E-3</v>
      </c>
      <c r="BE1444" s="5">
        <f t="shared" si="1728"/>
        <v>1.1084478104805562E-2</v>
      </c>
      <c r="BF1444" s="5">
        <f t="shared" si="1729"/>
        <v>1.268496289457572E-2</v>
      </c>
      <c r="BG1444" s="5">
        <f t="shared" si="1730"/>
        <v>9.6776941662836107E-3</v>
      </c>
      <c r="BH1444" s="5">
        <f t="shared" si="1731"/>
        <v>5.5375269021974817E-3</v>
      </c>
      <c r="BI1444" s="5">
        <f t="shared" si="1732"/>
        <v>2.5348355643965434E-3</v>
      </c>
      <c r="BJ1444" s="8">
        <f t="shared" si="1733"/>
        <v>0.29416250245932835</v>
      </c>
      <c r="BK1444" s="8">
        <f t="shared" si="1734"/>
        <v>0.17455108251852364</v>
      </c>
      <c r="BL1444" s="8">
        <f t="shared" si="1735"/>
        <v>0.47098512350880378</v>
      </c>
      <c r="BM1444" s="8">
        <f t="shared" si="1736"/>
        <v>0.85409694301136252</v>
      </c>
      <c r="BN1444" s="8">
        <f t="shared" si="1737"/>
        <v>0.10614191318734693</v>
      </c>
    </row>
    <row r="1445" spans="1:66" x14ac:dyDescent="0.25">
      <c r="A1445" t="s">
        <v>89</v>
      </c>
      <c r="B1445" t="s">
        <v>120</v>
      </c>
      <c r="C1445" t="s">
        <v>87</v>
      </c>
      <c r="D1445" t="s">
        <v>537</v>
      </c>
      <c r="E1445">
        <f>VLOOKUP(A1445,home!$A$2:$E$405,3,FALSE)</f>
        <v>1.3980999999999999</v>
      </c>
      <c r="F1445">
        <f>VLOOKUP(B1445,home!$B$2:$E$405,3,FALSE)</f>
        <v>1.2875000000000001</v>
      </c>
      <c r="G1445">
        <f>VLOOKUP(C1445,away!$B$2:$E$405,4,FALSE)</f>
        <v>0.71530000000000005</v>
      </c>
      <c r="H1445">
        <f>VLOOKUP(A1445,away!$A$2:$E$405,3,FALSE)</f>
        <v>1.1943999999999999</v>
      </c>
      <c r="I1445">
        <f>VLOOKUP(C1445,away!$B$2:$E$405,3,FALSE)</f>
        <v>1.3395999999999999</v>
      </c>
      <c r="J1445">
        <f>VLOOKUP(B1445,home!$B$2:$E$405,4,FALSE)</f>
        <v>1.1720999999999999</v>
      </c>
      <c r="K1445" s="3">
        <f t="shared" si="1682"/>
        <v>1.287578447375</v>
      </c>
      <c r="L1445" s="3">
        <f t="shared" si="1683"/>
        <v>1.8753813791039997</v>
      </c>
      <c r="M1445" s="5">
        <f t="shared" si="1684"/>
        <v>4.2300353902353732E-2</v>
      </c>
      <c r="N1445" s="5">
        <f t="shared" si="1685"/>
        <v>5.4465024001005641E-2</v>
      </c>
      <c r="O1445" s="5">
        <f t="shared" si="1686"/>
        <v>7.9329296037983402E-2</v>
      </c>
      <c r="P1445" s="5">
        <f t="shared" si="1687"/>
        <v>0.1021426918239384</v>
      </c>
      <c r="Q1445" s="5">
        <f t="shared" si="1688"/>
        <v>3.5063995519728483E-2</v>
      </c>
      <c r="R1445" s="5">
        <f t="shared" si="1689"/>
        <v>7.4386342303531403E-2</v>
      </c>
      <c r="S1445" s="5">
        <f t="shared" si="1690"/>
        <v>6.1661005940540872E-2</v>
      </c>
      <c r="T1445" s="5">
        <f t="shared" si="1691"/>
        <v>6.5758364274684872E-2</v>
      </c>
      <c r="U1445" s="5">
        <f t="shared" si="1692"/>
        <v>9.577825112908625E-2</v>
      </c>
      <c r="V1445" s="5">
        <f t="shared" si="1693"/>
        <v>1.6543652308382659E-2</v>
      </c>
      <c r="W1445" s="5">
        <f t="shared" si="1694"/>
        <v>1.5049214970018652E-2</v>
      </c>
      <c r="X1445" s="5">
        <f t="shared" si="1695"/>
        <v>2.8223017524906139E-2</v>
      </c>
      <c r="Y1445" s="5">
        <f t="shared" si="1696"/>
        <v>2.6464460764167422E-2</v>
      </c>
      <c r="Z1445" s="5">
        <f t="shared" si="1697"/>
        <v>4.6500920405232966E-2</v>
      </c>
      <c r="AA1445" s="5">
        <f t="shared" si="1698"/>
        <v>5.9873582896878316E-2</v>
      </c>
      <c r="AB1445" s="5">
        <f t="shared" si="1699"/>
        <v>3.8545967452570475E-2</v>
      </c>
      <c r="AC1445" s="5">
        <f t="shared" si="1700"/>
        <v>2.4967479930520899E-3</v>
      </c>
      <c r="AD1445" s="5">
        <f t="shared" si="1701"/>
        <v>4.8442612113273062E-3</v>
      </c>
      <c r="AE1445" s="5">
        <f t="shared" si="1702"/>
        <v>9.0848372712390157E-3</v>
      </c>
      <c r="AF1445" s="5">
        <f t="shared" si="1703"/>
        <v>8.5187673253358243E-3</v>
      </c>
      <c r="AG1445" s="5">
        <f t="shared" si="1704"/>
        <v>5.3253125382847957E-3</v>
      </c>
      <c r="AH1445" s="5">
        <f t="shared" si="1705"/>
        <v>2.1801740059792778E-2</v>
      </c>
      <c r="AI1445" s="5">
        <f t="shared" si="1706"/>
        <v>2.8071450616261324E-2</v>
      </c>
      <c r="AJ1445" s="5">
        <f t="shared" si="1707"/>
        <v>1.8072097400024877E-2</v>
      </c>
      <c r="AK1445" s="5">
        <f t="shared" si="1708"/>
        <v>7.7564143703779346E-3</v>
      </c>
      <c r="AL1445" s="5">
        <f t="shared" si="1709"/>
        <v>2.4115595950337051E-4</v>
      </c>
      <c r="AM1445" s="5">
        <f t="shared" si="1710"/>
        <v>1.2474732658319502E-3</v>
      </c>
      <c r="AN1445" s="5">
        <f t="shared" si="1711"/>
        <v>2.3394881336712935E-3</v>
      </c>
      <c r="AO1445" s="5">
        <f t="shared" si="1712"/>
        <v>2.193716241260957E-3</v>
      </c>
      <c r="AP1445" s="5">
        <f t="shared" si="1713"/>
        <v>1.3713515299662719E-3</v>
      </c>
      <c r="AQ1445" s="5">
        <f t="shared" si="1714"/>
        <v>6.4295178087613166E-4</v>
      </c>
      <c r="AR1445" s="5">
        <f t="shared" si="1715"/>
        <v>8.1773154680402204E-3</v>
      </c>
      <c r="AS1445" s="5">
        <f t="shared" si="1716"/>
        <v>1.0528935154034798E-2</v>
      </c>
      <c r="AT1445" s="5">
        <f t="shared" si="1717"/>
        <v>6.7784149890720924E-3</v>
      </c>
      <c r="AU1445" s="5">
        <f t="shared" si="1718"/>
        <v>2.9092470157642907E-3</v>
      </c>
      <c r="AV1445" s="5">
        <f t="shared" si="1719"/>
        <v>9.3647093889703446E-4</v>
      </c>
      <c r="AW1445" s="5">
        <f t="shared" si="1720"/>
        <v>1.6175540299996485E-5</v>
      </c>
      <c r="AX1445" s="5">
        <f t="shared" si="1721"/>
        <v>2.6770328179362017E-4</v>
      </c>
      <c r="AY1445" s="5">
        <f t="shared" si="1722"/>
        <v>5.0204574980078603E-4</v>
      </c>
      <c r="AZ1445" s="5">
        <f t="shared" si="1723"/>
        <v>4.7076362531735E-4</v>
      </c>
      <c r="BA1445" s="5">
        <f t="shared" si="1724"/>
        <v>2.9428711229321673E-4</v>
      </c>
      <c r="BB1445" s="5">
        <f t="shared" si="1725"/>
        <v>1.3797514262624659E-4</v>
      </c>
      <c r="BC1445" s="5">
        <f t="shared" si="1726"/>
        <v>5.1751202652096289E-5</v>
      </c>
      <c r="BD1445" s="5">
        <f t="shared" si="1727"/>
        <v>2.55593085997029E-3</v>
      </c>
      <c r="BE1445" s="5">
        <f t="shared" si="1728"/>
        <v>3.2909614882783945E-3</v>
      </c>
      <c r="BF1445" s="5">
        <f t="shared" si="1729"/>
        <v>2.1186855417242075E-3</v>
      </c>
      <c r="BG1445" s="5">
        <f t="shared" si="1730"/>
        <v>9.0932461342970534E-4</v>
      </c>
      <c r="BH1445" s="5">
        <f t="shared" si="1731"/>
        <v>2.9270669347992306E-4</v>
      </c>
      <c r="BI1445" s="5">
        <f t="shared" si="1732"/>
        <v>7.5376565985429888E-5</v>
      </c>
      <c r="BJ1445" s="8">
        <f t="shared" si="1733"/>
        <v>0.26231676246678809</v>
      </c>
      <c r="BK1445" s="8">
        <f t="shared" si="1734"/>
        <v>0.22588765367757188</v>
      </c>
      <c r="BL1445" s="8">
        <f t="shared" si="1735"/>
        <v>0.4621885115951832</v>
      </c>
      <c r="BM1445" s="8">
        <f t="shared" si="1736"/>
        <v>0.60872027434673437</v>
      </c>
      <c r="BN1445" s="8">
        <f t="shared" si="1737"/>
        <v>0.38768770358854104</v>
      </c>
    </row>
    <row r="1446" spans="1:66" x14ac:dyDescent="0.25">
      <c r="A1446" t="s">
        <v>89</v>
      </c>
      <c r="B1446" t="s">
        <v>81</v>
      </c>
      <c r="C1446" t="s">
        <v>367</v>
      </c>
      <c r="D1446" t="s">
        <v>537</v>
      </c>
      <c r="E1446">
        <f>VLOOKUP(A1446,home!$A$2:$E$405,3,FALSE)</f>
        <v>1.3980999999999999</v>
      </c>
      <c r="F1446">
        <f>VLOOKUP(B1446,home!$B$2:$E$405,3,FALSE)</f>
        <v>1.2875000000000001</v>
      </c>
      <c r="G1446">
        <f>VLOOKUP(C1446,away!$B$2:$E$405,4,FALSE)</f>
        <v>1.2875000000000001</v>
      </c>
      <c r="H1446">
        <f>VLOOKUP(A1446,away!$A$2:$E$405,3,FALSE)</f>
        <v>1.1943999999999999</v>
      </c>
      <c r="I1446">
        <f>VLOOKUP(C1446,away!$B$2:$E$405,3,FALSE)</f>
        <v>1.0046999999999999</v>
      </c>
      <c r="J1446">
        <f>VLOOKUP(B1446,home!$B$2:$E$405,4,FALSE)</f>
        <v>1.0046999999999999</v>
      </c>
      <c r="K1446" s="3">
        <f t="shared" si="1682"/>
        <v>2.3175692031250001</v>
      </c>
      <c r="L1446" s="3">
        <f t="shared" si="1683"/>
        <v>1.2056537442959998</v>
      </c>
      <c r="M1446" s="5">
        <f t="shared" si="1684"/>
        <v>2.9504191310072127E-2</v>
      </c>
      <c r="N1446" s="5">
        <f t="shared" si="1685"/>
        <v>6.8378005143331408E-2</v>
      </c>
      <c r="O1446" s="5">
        <f t="shared" si="1686"/>
        <v>3.557183872541396E-2</v>
      </c>
      <c r="P1446" s="5">
        <f t="shared" si="1687"/>
        <v>8.2440197928548647E-2</v>
      </c>
      <c r="Q1446" s="5">
        <f t="shared" si="1688"/>
        <v>7.923537944565387E-2</v>
      </c>
      <c r="R1446" s="5">
        <f t="shared" si="1689"/>
        <v>2.1443660275394402E-2</v>
      </c>
      <c r="S1446" s="5">
        <f t="shared" si="1690"/>
        <v>5.7588311462871147E-2</v>
      </c>
      <c r="T1446" s="5">
        <f t="shared" si="1691"/>
        <v>9.55304319093669E-2</v>
      </c>
      <c r="U1446" s="5">
        <f t="shared" si="1692"/>
        <v>4.969716665652902E-2</v>
      </c>
      <c r="V1446" s="5">
        <f t="shared" si="1693"/>
        <v>1.7879161436479531E-2</v>
      </c>
      <c r="W1446" s="5">
        <f t="shared" si="1694"/>
        <v>6.1211158400390361E-2</v>
      </c>
      <c r="X1446" s="5">
        <f t="shared" si="1695"/>
        <v>7.3799462318126188E-2</v>
      </c>
      <c r="Y1446" s="5">
        <f t="shared" si="1696"/>
        <v>4.4488299035440201E-2</v>
      </c>
      <c r="Z1446" s="5">
        <f t="shared" si="1697"/>
        <v>8.6178764341468834E-3</v>
      </c>
      <c r="AA1446" s="5">
        <f t="shared" si="1698"/>
        <v>1.9972525020115508E-2</v>
      </c>
      <c r="AB1446" s="5">
        <f t="shared" si="1699"/>
        <v>2.3143854447631611E-2</v>
      </c>
      <c r="AC1446" s="5">
        <f t="shared" si="1700"/>
        <v>3.1223563970313511E-3</v>
      </c>
      <c r="AD1446" s="5">
        <f t="shared" si="1701"/>
        <v>3.5465273899087719E-2</v>
      </c>
      <c r="AE1446" s="5">
        <f t="shared" si="1702"/>
        <v>4.2758840268918304E-2</v>
      </c>
      <c r="AF1446" s="5">
        <f t="shared" si="1703"/>
        <v>2.5776177935987972E-2</v>
      </c>
      <c r="AG1446" s="5">
        <f t="shared" si="1704"/>
        <v>1.0359048480721278E-2</v>
      </c>
      <c r="AH1446" s="5">
        <f t="shared" si="1705"/>
        <v>2.5975437476773639E-3</v>
      </c>
      <c r="AI1446" s="5">
        <f t="shared" si="1706"/>
        <v>6.0199873933869542E-3</v>
      </c>
      <c r="AJ1446" s="5">
        <f t="shared" si="1707"/>
        <v>6.9758686930571747E-3</v>
      </c>
      <c r="AK1446" s="5">
        <f t="shared" si="1708"/>
        <v>5.3890194826910522E-3</v>
      </c>
      <c r="AL1446" s="5">
        <f t="shared" si="1709"/>
        <v>3.4897777969174253E-4</v>
      </c>
      <c r="AM1446" s="5">
        <f t="shared" si="1710"/>
        <v>1.6438645313783719E-2</v>
      </c>
      <c r="AN1446" s="5">
        <f t="shared" si="1711"/>
        <v>1.9819314273717234E-2</v>
      </c>
      <c r="AO1446" s="5">
        <f t="shared" si="1712"/>
        <v>1.1947615231743171E-2</v>
      </c>
      <c r="AP1446" s="5">
        <f t="shared" si="1713"/>
        <v>4.8015623465196911E-3</v>
      </c>
      <c r="AQ1446" s="5">
        <f t="shared" si="1714"/>
        <v>1.447255405388039E-3</v>
      </c>
      <c r="AR1446" s="5">
        <f t="shared" si="1715"/>
        <v>6.2634766907197488E-4</v>
      </c>
      <c r="AS1446" s="5">
        <f t="shared" si="1716"/>
        <v>1.451604068290338E-3</v>
      </c>
      <c r="AT1446" s="5">
        <f t="shared" si="1717"/>
        <v>1.6820964419003235E-3</v>
      </c>
      <c r="AU1446" s="5">
        <f t="shared" si="1718"/>
        <v>1.2994583034781103E-3</v>
      </c>
      <c r="AV1446" s="5">
        <f t="shared" si="1719"/>
        <v>7.5289613622148241E-4</v>
      </c>
      <c r="AW1446" s="5">
        <f t="shared" si="1720"/>
        <v>2.7086356164807795E-5</v>
      </c>
      <c r="AX1446" s="5">
        <f t="shared" si="1721"/>
        <v>6.3496163533867059E-3</v>
      </c>
      <c r="AY1446" s="5">
        <f t="shared" si="1722"/>
        <v>7.655438731303795E-3</v>
      </c>
      <c r="AZ1446" s="5">
        <f t="shared" si="1723"/>
        <v>4.6149041853125209E-3</v>
      </c>
      <c r="BA1446" s="5">
        <f t="shared" si="1724"/>
        <v>1.8546588368631069E-3</v>
      </c>
      <c r="BB1446" s="5">
        <f t="shared" si="1725"/>
        <v>5.5901909276391754E-4</v>
      </c>
      <c r="BC1446" s="5">
        <f t="shared" si="1726"/>
        <v>1.3479669246475387E-4</v>
      </c>
      <c r="BD1446" s="5">
        <f t="shared" si="1727"/>
        <v>1.2585973540794963E-4</v>
      </c>
      <c r="BE1446" s="5">
        <f t="shared" si="1728"/>
        <v>2.9168864669492517E-4</v>
      </c>
      <c r="BF1446" s="5">
        <f t="shared" si="1729"/>
        <v>3.3800431224068371E-4</v>
      </c>
      <c r="BG1446" s="5">
        <f t="shared" si="1730"/>
        <v>2.6111612819081841E-4</v>
      </c>
      <c r="BH1446" s="5">
        <f t="shared" si="1731"/>
        <v>1.5128867428357013E-4</v>
      </c>
      <c r="BI1446" s="5">
        <f t="shared" si="1732"/>
        <v>7.012439446024227E-5</v>
      </c>
      <c r="BJ1446" s="8">
        <f t="shared" si="1733"/>
        <v>0.61262490330027086</v>
      </c>
      <c r="BK1446" s="8">
        <f t="shared" si="1734"/>
        <v>0.19853863504599831</v>
      </c>
      <c r="BL1446" s="8">
        <f t="shared" si="1735"/>
        <v>0.1778619489521375</v>
      </c>
      <c r="BM1446" s="8">
        <f t="shared" si="1736"/>
        <v>0.67344173852900024</v>
      </c>
      <c r="BN1446" s="8">
        <f t="shared" si="1737"/>
        <v>0.31657327282841441</v>
      </c>
    </row>
    <row r="1447" spans="1:66" x14ac:dyDescent="0.25">
      <c r="A1447" t="s">
        <v>89</v>
      </c>
      <c r="B1447" t="s">
        <v>125</v>
      </c>
      <c r="C1447" t="s">
        <v>96</v>
      </c>
      <c r="D1447" t="s">
        <v>537</v>
      </c>
      <c r="E1447">
        <f>VLOOKUP(A1447,home!$A$2:$E$405,3,FALSE)</f>
        <v>1.3980999999999999</v>
      </c>
      <c r="F1447">
        <f>VLOOKUP(B1447,home!$B$2:$E$405,3,FALSE)</f>
        <v>1.1444000000000001</v>
      </c>
      <c r="G1447">
        <f>VLOOKUP(C1447,away!$B$2:$E$405,4,FALSE)</f>
        <v>1.8596999999999999</v>
      </c>
      <c r="H1447">
        <f>VLOOKUP(A1447,away!$A$2:$E$405,3,FALSE)</f>
        <v>1.1943999999999999</v>
      </c>
      <c r="I1447">
        <f>VLOOKUP(C1447,away!$B$2:$E$405,3,FALSE)</f>
        <v>1.6745000000000001</v>
      </c>
      <c r="J1447">
        <f>VLOOKUP(B1447,home!$B$2:$E$405,4,FALSE)</f>
        <v>0.66979999999999995</v>
      </c>
      <c r="K1447" s="3">
        <f t="shared" si="1682"/>
        <v>2.9754932947079999</v>
      </c>
      <c r="L1447" s="3">
        <f t="shared" si="1683"/>
        <v>1.3396152714399998</v>
      </c>
      <c r="M1447" s="5">
        <f t="shared" si="1684"/>
        <v>1.336509841010841E-2</v>
      </c>
      <c r="N1447" s="5">
        <f t="shared" si="1685"/>
        <v>3.9767760702390124E-2</v>
      </c>
      <c r="O1447" s="5">
        <f t="shared" si="1686"/>
        <v>1.7904089934479686E-2</v>
      </c>
      <c r="P1447" s="5">
        <f t="shared" si="1687"/>
        <v>5.3273499547893309E-2</v>
      </c>
      <c r="Q1447" s="5">
        <f t="shared" si="1688"/>
        <v>5.9164352657757074E-2</v>
      </c>
      <c r="R1447" s="5">
        <f t="shared" si="1689"/>
        <v>1.1992296148732089E-2</v>
      </c>
      <c r="S1447" s="5">
        <f t="shared" si="1690"/>
        <v>5.3087258825061816E-2</v>
      </c>
      <c r="T1447" s="5">
        <f t="shared" si="1691"/>
        <v>7.9257470345193121E-2</v>
      </c>
      <c r="U1447" s="5">
        <f t="shared" si="1692"/>
        <v>3.5682996778704908E-2</v>
      </c>
      <c r="V1447" s="5">
        <f t="shared" si="1693"/>
        <v>2.3511852972355869E-2</v>
      </c>
      <c r="W1447" s="5">
        <f t="shared" si="1694"/>
        <v>5.8681044872965195E-2</v>
      </c>
      <c r="X1447" s="5">
        <f t="shared" si="1695"/>
        <v>7.8610023855880076E-2</v>
      </c>
      <c r="Y1447" s="5">
        <f t="shared" si="1696"/>
        <v>5.2653594222799832E-2</v>
      </c>
      <c r="Z1447" s="5">
        <f t="shared" si="1697"/>
        <v>5.3550210201575342E-3</v>
      </c>
      <c r="AA1447" s="5">
        <f t="shared" si="1698"/>
        <v>1.5933829138499139E-2</v>
      </c>
      <c r="AB1447" s="5">
        <f t="shared" si="1699"/>
        <v>2.3705500880313569E-2</v>
      </c>
      <c r="AC1447" s="5">
        <f t="shared" si="1700"/>
        <v>5.8574142622174231E-3</v>
      </c>
      <c r="AD1447" s="5">
        <f t="shared" si="1701"/>
        <v>4.3651263886491806E-2</v>
      </c>
      <c r="AE1447" s="5">
        <f t="shared" si="1702"/>
        <v>5.8475899720001785E-2</v>
      </c>
      <c r="AF1447" s="5">
        <f t="shared" si="1703"/>
        <v>3.9167604138054209E-2</v>
      </c>
      <c r="AG1447" s="5">
        <f t="shared" si="1704"/>
        <v>1.7489840216351315E-2</v>
      </c>
      <c r="AH1447" s="5">
        <f t="shared" si="1705"/>
        <v>1.7934169843713099E-3</v>
      </c>
      <c r="AI1447" s="5">
        <f t="shared" si="1706"/>
        <v>5.336300211612275E-3</v>
      </c>
      <c r="AJ1447" s="5">
        <f t="shared" si="1707"/>
        <v>7.9390627491006047E-3</v>
      </c>
      <c r="AK1447" s="5">
        <f t="shared" si="1708"/>
        <v>7.8742093254049687E-3</v>
      </c>
      <c r="AL1447" s="5">
        <f t="shared" si="1709"/>
        <v>9.3390993908149553E-4</v>
      </c>
      <c r="AM1447" s="5">
        <f t="shared" si="1710"/>
        <v>2.5976808599957157E-2</v>
      </c>
      <c r="AN1447" s="5">
        <f t="shared" si="1711"/>
        <v>3.4798929503776527E-2</v>
      </c>
      <c r="AO1447" s="5">
        <f t="shared" si="1712"/>
        <v>2.330858869651151E-2</v>
      </c>
      <c r="AP1447" s="5">
        <f t="shared" si="1713"/>
        <v>1.0408180457853527E-2</v>
      </c>
      <c r="AQ1447" s="5">
        <f t="shared" si="1714"/>
        <v>3.4857393723109883E-3</v>
      </c>
      <c r="AR1447" s="5">
        <f t="shared" si="1715"/>
        <v>4.8049775606473548E-4</v>
      </c>
      <c r="AS1447" s="5">
        <f t="shared" si="1716"/>
        <v>1.4297178512928607E-3</v>
      </c>
      <c r="AT1447" s="5">
        <f t="shared" si="1717"/>
        <v>2.1270579399231188E-3</v>
      </c>
      <c r="AU1447" s="5">
        <f t="shared" si="1718"/>
        <v>2.1096822125655501E-3</v>
      </c>
      <c r="AV1447" s="5">
        <f t="shared" si="1719"/>
        <v>1.5693363193633833E-3</v>
      </c>
      <c r="AW1447" s="5">
        <f t="shared" si="1720"/>
        <v>1.0340500556576038E-4</v>
      </c>
      <c r="AX1447" s="5">
        <f t="shared" si="1721"/>
        <v>1.2882303301180934E-2</v>
      </c>
      <c r="AY1447" s="5">
        <f t="shared" si="1722"/>
        <v>1.7257330233583904E-2</v>
      </c>
      <c r="AZ1447" s="5">
        <f t="shared" si="1723"/>
        <v>1.1559091562596109E-2</v>
      </c>
      <c r="BA1447" s="5">
        <f t="shared" si="1724"/>
        <v>5.1615785270756661E-3</v>
      </c>
      <c r="BB1447" s="5">
        <f t="shared" si="1725"/>
        <v>1.7286323549018357E-3</v>
      </c>
      <c r="BC1447" s="5">
        <f t="shared" si="1726"/>
        <v>4.6314046026635759E-4</v>
      </c>
      <c r="BD1447" s="5">
        <f t="shared" si="1727"/>
        <v>1.072803553194951E-4</v>
      </c>
      <c r="BE1447" s="5">
        <f t="shared" si="1728"/>
        <v>3.1921197790704941E-4</v>
      </c>
      <c r="BF1447" s="5">
        <f t="shared" si="1729"/>
        <v>4.7490654992645196E-4</v>
      </c>
      <c r="BG1447" s="5">
        <f t="shared" si="1730"/>
        <v>4.710270849730226E-4</v>
      </c>
      <c r="BH1447" s="5">
        <f t="shared" si="1731"/>
        <v>3.5038448324077105E-4</v>
      </c>
      <c r="BI1447" s="5">
        <f t="shared" si="1732"/>
        <v>2.0851333609052828E-4</v>
      </c>
      <c r="BJ1447" s="8">
        <f t="shared" si="1733"/>
        <v>0.6739491776878993</v>
      </c>
      <c r="BK1447" s="8">
        <f t="shared" si="1734"/>
        <v>0.16728636419030218</v>
      </c>
      <c r="BL1447" s="8">
        <f t="shared" si="1735"/>
        <v>0.13780931801788551</v>
      </c>
      <c r="BM1447" s="8">
        <f t="shared" si="1736"/>
        <v>0.77177885828686554</v>
      </c>
      <c r="BN1447" s="8">
        <f t="shared" si="1737"/>
        <v>0.1954670974013607</v>
      </c>
    </row>
    <row r="1448" spans="1:66" x14ac:dyDescent="0.25">
      <c r="A1448" t="s">
        <v>89</v>
      </c>
      <c r="B1448" t="s">
        <v>98</v>
      </c>
      <c r="C1448" t="s">
        <v>95</v>
      </c>
      <c r="D1448" t="s">
        <v>537</v>
      </c>
      <c r="E1448">
        <f>VLOOKUP(A1448,home!$A$2:$E$405,3,FALSE)</f>
        <v>1.3980999999999999</v>
      </c>
      <c r="F1448">
        <f>VLOOKUP(B1448,home!$B$2:$E$405,3,FALSE)</f>
        <v>0.57220000000000004</v>
      </c>
      <c r="G1448">
        <f>VLOOKUP(C1448,away!$B$2:$E$405,4,FALSE)</f>
        <v>1.1444000000000001</v>
      </c>
      <c r="H1448">
        <f>VLOOKUP(A1448,away!$A$2:$E$405,3,FALSE)</f>
        <v>1.1943999999999999</v>
      </c>
      <c r="I1448">
        <f>VLOOKUP(C1448,away!$B$2:$E$405,3,FALSE)</f>
        <v>0.83720000000000006</v>
      </c>
      <c r="J1448">
        <f>VLOOKUP(B1448,home!$B$2:$E$405,4,FALSE)</f>
        <v>0.50229999999999997</v>
      </c>
      <c r="K1448" s="3">
        <f t="shared" si="1682"/>
        <v>0.91551178320800009</v>
      </c>
      <c r="L1448" s="3">
        <f t="shared" si="1683"/>
        <v>0.50227572886399996</v>
      </c>
      <c r="M1448" s="5">
        <f t="shared" si="1684"/>
        <v>0.24224939828548339</v>
      </c>
      <c r="N1448" s="5">
        <f t="shared" si="1685"/>
        <v>0.22178217860540791</v>
      </c>
      <c r="O1448" s="5">
        <f t="shared" si="1686"/>
        <v>0.12167599309070658</v>
      </c>
      <c r="P1448" s="5">
        <f t="shared" si="1687"/>
        <v>0.11139580540807707</v>
      </c>
      <c r="Q1448" s="5">
        <f t="shared" si="1688"/>
        <v>0.10152209890939608</v>
      </c>
      <c r="R1448" s="5">
        <f t="shared" si="1689"/>
        <v>3.0557449057442825E-2</v>
      </c>
      <c r="S1448" s="5">
        <f t="shared" si="1690"/>
        <v>1.2806043637609493E-2</v>
      </c>
      <c r="T1448" s="5">
        <f t="shared" si="1691"/>
        <v>5.0992086225520004E-2</v>
      </c>
      <c r="U1448" s="5">
        <f t="shared" si="1692"/>
        <v>2.7975704676867101E-2</v>
      </c>
      <c r="V1448" s="5">
        <f t="shared" si="1693"/>
        <v>6.5430252880745784E-4</v>
      </c>
      <c r="W1448" s="5">
        <f t="shared" si="1694"/>
        <v>3.0981559269186727E-2</v>
      </c>
      <c r="X1448" s="5">
        <f t="shared" si="1695"/>
        <v>1.5561285263273977E-2</v>
      </c>
      <c r="Y1448" s="5">
        <f t="shared" si="1696"/>
        <v>3.9080279488357779E-3</v>
      </c>
      <c r="Z1448" s="5">
        <f t="shared" si="1697"/>
        <v>5.1160883325172164E-3</v>
      </c>
      <c r="AA1448" s="5">
        <f t="shared" si="1698"/>
        <v>4.68383915235248E-3</v>
      </c>
      <c r="AB1448" s="5">
        <f t="shared" si="1699"/>
        <v>2.1440549673148331E-3</v>
      </c>
      <c r="AC1448" s="5">
        <f t="shared" si="1700"/>
        <v>1.8804628023047183E-5</v>
      </c>
      <c r="AD1448" s="5">
        <f t="shared" si="1701"/>
        <v>7.0909956432743705E-3</v>
      </c>
      <c r="AE1448" s="5">
        <f t="shared" si="1702"/>
        <v>3.5616350050970825E-3</v>
      </c>
      <c r="AF1448" s="5">
        <f t="shared" si="1703"/>
        <v>8.944614090663364E-4</v>
      </c>
      <c r="AG1448" s="5">
        <f t="shared" si="1704"/>
        <v>1.4975541872650489E-4</v>
      </c>
      <c r="AH1448" s="5">
        <f t="shared" si="1705"/>
        <v>6.4242174903692256E-4</v>
      </c>
      <c r="AI1448" s="5">
        <f t="shared" si="1706"/>
        <v>5.8814468103239527E-4</v>
      </c>
      <c r="AJ1448" s="5">
        <f t="shared" si="1707"/>
        <v>2.6922669285813427E-4</v>
      </c>
      <c r="AK1448" s="5">
        <f t="shared" si="1708"/>
        <v>8.2160069888581033E-5</v>
      </c>
      <c r="AL1448" s="5">
        <f t="shared" si="1709"/>
        <v>3.458843157262306E-7</v>
      </c>
      <c r="AM1448" s="5">
        <f t="shared" si="1710"/>
        <v>1.2983780132188559E-3</v>
      </c>
      <c r="AN1448" s="5">
        <f t="shared" si="1711"/>
        <v>6.5214376293049297E-4</v>
      </c>
      <c r="AO1448" s="5">
        <f t="shared" si="1712"/>
        <v>1.6377799192501244E-4</v>
      </c>
      <c r="AP1448" s="5">
        <f t="shared" si="1713"/>
        <v>2.7420570088672648E-5</v>
      </c>
      <c r="AQ1448" s="5">
        <f t="shared" si="1714"/>
        <v>3.4431717067886118E-6</v>
      </c>
      <c r="AR1448" s="5">
        <f t="shared" si="1715"/>
        <v>6.4534570447121196E-5</v>
      </c>
      <c r="AS1448" s="5">
        <f t="shared" si="1716"/>
        <v>5.9082159668606225E-5</v>
      </c>
      <c r="AT1448" s="5">
        <f t="shared" si="1717"/>
        <v>2.7045206676992733E-5</v>
      </c>
      <c r="AU1448" s="5">
        <f t="shared" si="1718"/>
        <v>8.2534017973608438E-6</v>
      </c>
      <c r="AV1448" s="5">
        <f t="shared" si="1719"/>
        <v>1.8890216492584847E-6</v>
      </c>
      <c r="AW1448" s="5">
        <f t="shared" si="1720"/>
        <v>4.4180893970613464E-9</v>
      </c>
      <c r="AX1448" s="5">
        <f t="shared" si="1721"/>
        <v>1.9811339502667576E-4</v>
      </c>
      <c r="AY1448" s="5">
        <f t="shared" si="1722"/>
        <v>9.9507549884745114E-5</v>
      </c>
      <c r="AZ1448" s="5">
        <f t="shared" si="1723"/>
        <v>2.4990113572915585E-5</v>
      </c>
      <c r="BA1448" s="5">
        <f t="shared" si="1724"/>
        <v>4.1839758364101055E-6</v>
      </c>
      <c r="BB1448" s="5">
        <f t="shared" si="1725"/>
        <v>5.2537737819556231E-7</v>
      </c>
      <c r="BC1448" s="5">
        <f t="shared" si="1726"/>
        <v>5.2776861112366691E-8</v>
      </c>
      <c r="BD1448" s="5">
        <f t="shared" si="1727"/>
        <v>5.4023580680421586E-6</v>
      </c>
      <c r="BE1448" s="5">
        <f t="shared" si="1728"/>
        <v>4.9459224684014023E-6</v>
      </c>
      <c r="BF1448" s="5">
        <f t="shared" si="1729"/>
        <v>2.2640251493273404E-6</v>
      </c>
      <c r="BG1448" s="5">
        <f t="shared" si="1730"/>
        <v>6.9091390056281099E-7</v>
      </c>
      <c r="BH1448" s="5">
        <f t="shared" si="1731"/>
        <v>1.5813495428686346E-7</v>
      </c>
      <c r="BI1448" s="5">
        <f t="shared" si="1732"/>
        <v>2.8954882797336395E-8</v>
      </c>
      <c r="BJ1448" s="8">
        <f t="shared" si="1733"/>
        <v>0.43891662039621476</v>
      </c>
      <c r="BK1448" s="8">
        <f t="shared" si="1734"/>
        <v>0.36722420792220095</v>
      </c>
      <c r="BL1448" s="8">
        <f t="shared" si="1735"/>
        <v>0.18879328880716265</v>
      </c>
      <c r="BM1448" s="8">
        <f t="shared" si="1736"/>
        <v>0.17076777896978615</v>
      </c>
      <c r="BN1448" s="8">
        <f t="shared" si="1737"/>
        <v>0.82918292335651389</v>
      </c>
    </row>
    <row r="1449" spans="1:66" x14ac:dyDescent="0.25">
      <c r="A1449" t="s">
        <v>89</v>
      </c>
      <c r="B1449" t="s">
        <v>121</v>
      </c>
      <c r="C1449" t="s">
        <v>127</v>
      </c>
      <c r="D1449" t="s">
        <v>537</v>
      </c>
      <c r="E1449">
        <f>VLOOKUP(A1449,home!$A$2:$E$405,3,FALSE)</f>
        <v>1.3980999999999999</v>
      </c>
      <c r="F1449">
        <f>VLOOKUP(B1449,home!$B$2:$E$405,3,FALSE)</f>
        <v>0.57220000000000004</v>
      </c>
      <c r="G1449">
        <f>VLOOKUP(C1449,away!$B$2:$E$405,4,FALSE)</f>
        <v>1.1444000000000001</v>
      </c>
      <c r="H1449">
        <f>VLOOKUP(A1449,away!$A$2:$E$405,3,FALSE)</f>
        <v>1.1943999999999999</v>
      </c>
      <c r="I1449">
        <f>VLOOKUP(C1449,away!$B$2:$E$405,3,FALSE)</f>
        <v>0.83720000000000006</v>
      </c>
      <c r="J1449">
        <f>VLOOKUP(B1449,home!$B$2:$E$405,4,FALSE)</f>
        <v>1.6745000000000001</v>
      </c>
      <c r="K1449" s="3">
        <f t="shared" si="1682"/>
        <v>0.91551178320800009</v>
      </c>
      <c r="L1449" s="3">
        <f t="shared" si="1683"/>
        <v>1.6744190881600001</v>
      </c>
      <c r="M1449" s="5">
        <f t="shared" si="1684"/>
        <v>7.5025226297326428E-2</v>
      </c>
      <c r="N1449" s="5">
        <f t="shared" si="1685"/>
        <v>6.8686478713049059E-2</v>
      </c>
      <c r="O1449" s="5">
        <f t="shared" si="1686"/>
        <v>0.12562367100576699</v>
      </c>
      <c r="P1449" s="5">
        <f t="shared" si="1687"/>
        <v>0.11500995105562485</v>
      </c>
      <c r="Q1449" s="5">
        <f t="shared" si="1688"/>
        <v>3.1441640304430939E-2</v>
      </c>
      <c r="R1449" s="5">
        <f t="shared" si="1689"/>
        <v>0.10517333632839412</v>
      </c>
      <c r="S1449" s="5">
        <f t="shared" si="1690"/>
        <v>4.4076137769305843E-2</v>
      </c>
      <c r="T1449" s="5">
        <f t="shared" si="1691"/>
        <v>5.2646482688799956E-2</v>
      </c>
      <c r="U1449" s="5">
        <f t="shared" si="1692"/>
        <v>9.6287428687942836E-2</v>
      </c>
      <c r="V1449" s="5">
        <f t="shared" si="1693"/>
        <v>7.5073925838690997E-3</v>
      </c>
      <c r="W1449" s="5">
        <f t="shared" si="1694"/>
        <v>9.5950640606980338E-3</v>
      </c>
      <c r="X1449" s="5">
        <f t="shared" si="1695"/>
        <v>1.6066158415350789E-2</v>
      </c>
      <c r="Y1449" s="5">
        <f t="shared" si="1696"/>
        <v>1.3450741162032894E-2</v>
      </c>
      <c r="Z1449" s="5">
        <f t="shared" si="1697"/>
        <v>5.8701413971244898E-2</v>
      </c>
      <c r="AA1449" s="5">
        <f t="shared" si="1698"/>
        <v>5.3741836181645422E-2</v>
      </c>
      <c r="AB1449" s="5">
        <f t="shared" si="1699"/>
        <v>2.4600642137765208E-2</v>
      </c>
      <c r="AC1449" s="5">
        <f t="shared" si="1700"/>
        <v>7.1927878148309141E-4</v>
      </c>
      <c r="AD1449" s="5">
        <f t="shared" si="1701"/>
        <v>2.1960985520511627E-3</v>
      </c>
      <c r="AE1449" s="5">
        <f t="shared" si="1702"/>
        <v>3.6771893350350041E-3</v>
      </c>
      <c r="AF1449" s="5">
        <f t="shared" si="1703"/>
        <v>3.0785780066804953E-3</v>
      </c>
      <c r="AG1449" s="5">
        <f t="shared" si="1704"/>
        <v>1.7182765929251284E-3</v>
      </c>
      <c r="AH1449" s="5">
        <f t="shared" si="1705"/>
        <v>2.457269201385865E-2</v>
      </c>
      <c r="AI1449" s="5">
        <f t="shared" si="1706"/>
        <v>2.2496589083828712E-2</v>
      </c>
      <c r="AJ1449" s="5">
        <f t="shared" si="1707"/>
        <v>1.0297946194116826E-2</v>
      </c>
      <c r="AK1449" s="5">
        <f t="shared" si="1708"/>
        <v>3.1426303611853117E-3</v>
      </c>
      <c r="AL1449" s="5">
        <f t="shared" si="1709"/>
        <v>4.41047479821692E-5</v>
      </c>
      <c r="AM1449" s="5">
        <f t="shared" si="1710"/>
        <v>4.0211082029777346E-4</v>
      </c>
      <c r="AN1449" s="5">
        <f t="shared" si="1711"/>
        <v>6.7330203306226741E-4</v>
      </c>
      <c r="AO1449" s="5">
        <f t="shared" si="1712"/>
        <v>5.6369488812819826E-4</v>
      </c>
      <c r="AP1449" s="5">
        <f t="shared" si="1713"/>
        <v>3.1462049352669032E-4</v>
      </c>
      <c r="AQ1449" s="5">
        <f t="shared" si="1714"/>
        <v>1.3170163997185252E-4</v>
      </c>
      <c r="AR1449" s="5">
        <f t="shared" si="1715"/>
        <v>8.2289969110963465E-3</v>
      </c>
      <c r="AS1449" s="5">
        <f t="shared" si="1716"/>
        <v>7.5337436360909393E-3</v>
      </c>
      <c r="AT1449" s="5">
        <f t="shared" si="1717"/>
        <v>3.4486155352547688E-3</v>
      </c>
      <c r="AU1449" s="5">
        <f t="shared" si="1718"/>
        <v>1.0524160527599687E-3</v>
      </c>
      <c r="AV1449" s="5">
        <f t="shared" si="1719"/>
        <v>2.4087482428475089E-4</v>
      </c>
      <c r="AW1449" s="5">
        <f t="shared" si="1720"/>
        <v>1.8780664247840165E-6</v>
      </c>
      <c r="AX1449" s="5">
        <f t="shared" si="1721"/>
        <v>6.1356199023007683E-5</v>
      </c>
      <c r="AY1449" s="5">
        <f t="shared" si="1722"/>
        <v>1.0273599082106801E-4</v>
      </c>
      <c r="AZ1449" s="5">
        <f t="shared" si="1723"/>
        <v>8.6011552035913442E-5</v>
      </c>
      <c r="BA1449" s="5">
        <f t="shared" si="1724"/>
        <v>4.8006461510400196E-5</v>
      </c>
      <c r="BB1449" s="5">
        <f t="shared" si="1725"/>
        <v>2.0095733877008113E-5</v>
      </c>
      <c r="BC1449" s="5">
        <f t="shared" si="1726"/>
        <v>6.729736078849192E-6</v>
      </c>
      <c r="BD1449" s="5">
        <f t="shared" si="1727"/>
        <v>2.2964649173915631E-3</v>
      </c>
      <c r="BE1449" s="5">
        <f t="shared" si="1728"/>
        <v>2.1024406915957621E-3</v>
      </c>
      <c r="BF1449" s="5">
        <f t="shared" si="1729"/>
        <v>9.6240461332594855E-4</v>
      </c>
      <c r="BG1449" s="5">
        <f t="shared" si="1730"/>
        <v>2.9369758790454838E-4</v>
      </c>
      <c r="BH1449" s="5">
        <f t="shared" si="1731"/>
        <v>6.7220900606595359E-5</v>
      </c>
      <c r="BI1449" s="5">
        <f t="shared" si="1732"/>
        <v>1.2308305316638372E-5</v>
      </c>
      <c r="BJ1449" s="8">
        <f t="shared" si="1733"/>
        <v>0.20496707337938647</v>
      </c>
      <c r="BK1449" s="8">
        <f t="shared" si="1734"/>
        <v>0.24248482722641254</v>
      </c>
      <c r="BL1449" s="8">
        <f t="shared" si="1735"/>
        <v>0.49217595597013192</v>
      </c>
      <c r="BM1449" s="8">
        <f t="shared" si="1736"/>
        <v>0.47726810891818711</v>
      </c>
      <c r="BN1449" s="8">
        <f t="shared" si="1737"/>
        <v>0.52096030370459234</v>
      </c>
    </row>
    <row r="1450" spans="1:66" x14ac:dyDescent="0.25">
      <c r="A1450" t="s">
        <v>89</v>
      </c>
      <c r="B1450" t="s">
        <v>103</v>
      </c>
      <c r="C1450" t="s">
        <v>105</v>
      </c>
      <c r="D1450" t="s">
        <v>537</v>
      </c>
      <c r="E1450">
        <f>VLOOKUP(A1450,home!$A$2:$E$405,3,FALSE)</f>
        <v>1.3980999999999999</v>
      </c>
      <c r="F1450">
        <f>VLOOKUP(B1450,home!$B$2:$E$405,3,FALSE)</f>
        <v>0.85829999999999995</v>
      </c>
      <c r="G1450">
        <f>VLOOKUP(C1450,away!$B$2:$E$405,4,FALSE)</f>
        <v>0.85829999999999995</v>
      </c>
      <c r="H1450">
        <f>VLOOKUP(A1450,away!$A$2:$E$405,3,FALSE)</f>
        <v>1.1943999999999999</v>
      </c>
      <c r="I1450">
        <f>VLOOKUP(C1450,away!$B$2:$E$405,3,FALSE)</f>
        <v>1.0046999999999999</v>
      </c>
      <c r="J1450">
        <f>VLOOKUP(B1450,home!$B$2:$E$405,4,FALSE)</f>
        <v>1.0046999999999999</v>
      </c>
      <c r="K1450" s="3">
        <f t="shared" si="1682"/>
        <v>1.0299507561089998</v>
      </c>
      <c r="L1450" s="3">
        <f t="shared" si="1683"/>
        <v>1.2056537442959998</v>
      </c>
      <c r="M1450" s="5">
        <f t="shared" si="1684"/>
        <v>0.10692747261191966</v>
      </c>
      <c r="N1450" s="5">
        <f t="shared" si="1685"/>
        <v>0.11013003126547101</v>
      </c>
      <c r="O1450" s="5">
        <f t="shared" si="1686"/>
        <v>0.12891750772266891</v>
      </c>
      <c r="P1450" s="5">
        <f t="shared" si="1687"/>
        <v>0.13277868455465067</v>
      </c>
      <c r="Q1450" s="5">
        <f t="shared" si="1688"/>
        <v>5.671425448608982E-2</v>
      </c>
      <c r="R1450" s="5">
        <f t="shared" si="1689"/>
        <v>7.7714937945572146E-2</v>
      </c>
      <c r="S1450" s="5">
        <f t="shared" si="1690"/>
        <v>4.1219947131945295E-2</v>
      </c>
      <c r="T1450" s="5">
        <f t="shared" si="1691"/>
        <v>6.8377753276110398E-2</v>
      </c>
      <c r="U1450" s="5">
        <f t="shared" si="1692"/>
        <v>8.0042559098006019E-2</v>
      </c>
      <c r="V1450" s="5">
        <f t="shared" si="1693"/>
        <v>5.6872717593832211E-3</v>
      </c>
      <c r="W1450" s="5">
        <f t="shared" si="1694"/>
        <v>1.9470963096702151E-2</v>
      </c>
      <c r="X1450" s="5">
        <f t="shared" si="1695"/>
        <v>2.3475239562588183E-2</v>
      </c>
      <c r="Y1450" s="5">
        <f t="shared" si="1696"/>
        <v>1.4151505238440019E-2</v>
      </c>
      <c r="Z1450" s="5">
        <f t="shared" si="1697"/>
        <v>3.1232435307270108E-2</v>
      </c>
      <c r="AA1450" s="5">
        <f t="shared" si="1698"/>
        <v>3.2167870359848263E-2</v>
      </c>
      <c r="AB1450" s="5">
        <f t="shared" si="1699"/>
        <v>1.6565661199771001E-2</v>
      </c>
      <c r="AC1450" s="5">
        <f t="shared" si="1700"/>
        <v>4.4139057792497713E-4</v>
      </c>
      <c r="AD1450" s="5">
        <f t="shared" si="1701"/>
        <v>5.0135332909047011E-3</v>
      </c>
      <c r="AE1450" s="5">
        <f t="shared" si="1702"/>
        <v>6.0445851843318995E-3</v>
      </c>
      <c r="AF1450" s="5">
        <f t="shared" si="1703"/>
        <v>3.6438383801029417E-3</v>
      </c>
      <c r="AG1450" s="5">
        <f t="shared" si="1704"/>
        <v>1.4644024621935272E-3</v>
      </c>
      <c r="AH1450" s="5">
        <f t="shared" si="1705"/>
        <v>9.4138756429232046E-3</v>
      </c>
      <c r="AI1450" s="5">
        <f t="shared" si="1706"/>
        <v>9.6958283363448496E-3</v>
      </c>
      <c r="AJ1450" s="5">
        <f t="shared" si="1707"/>
        <v>4.9931128630607211E-3</v>
      </c>
      <c r="AK1450" s="5">
        <f t="shared" si="1708"/>
        <v>1.7142201228823209E-3</v>
      </c>
      <c r="AL1450" s="5">
        <f t="shared" si="1709"/>
        <v>2.1924116929015402E-5</v>
      </c>
      <c r="AM1450" s="5">
        <f t="shared" si="1710"/>
        <v>1.0327384807489884E-3</v>
      </c>
      <c r="AN1450" s="5">
        <f t="shared" si="1711"/>
        <v>1.2451250161935803E-3</v>
      </c>
      <c r="AO1450" s="5">
        <f t="shared" si="1712"/>
        <v>7.505948189452039E-4</v>
      </c>
      <c r="AP1450" s="5">
        <f t="shared" si="1713"/>
        <v>3.0165248463682104E-4</v>
      </c>
      <c r="AQ1450" s="5">
        <f t="shared" si="1714"/>
        <v>9.0922111894643759E-5</v>
      </c>
      <c r="AR1450" s="5">
        <f t="shared" si="1715"/>
        <v>2.2699748834454523E-3</v>
      </c>
      <c r="AS1450" s="5">
        <f t="shared" si="1716"/>
        <v>2.3379623475530821E-3</v>
      </c>
      <c r="AT1450" s="5">
        <f t="shared" si="1717"/>
        <v>1.2039930438083343E-3</v>
      </c>
      <c r="AU1450" s="5">
        <f t="shared" si="1718"/>
        <v>4.133511819401234E-4</v>
      </c>
      <c r="AV1450" s="5">
        <f t="shared" si="1719"/>
        <v>1.0643284059444469E-4</v>
      </c>
      <c r="AW1450" s="5">
        <f t="shared" si="1720"/>
        <v>7.5623830048032557E-7</v>
      </c>
      <c r="AX1450" s="5">
        <f t="shared" si="1721"/>
        <v>1.7727829651837995E-4</v>
      </c>
      <c r="AY1450" s="5">
        <f t="shared" si="1722"/>
        <v>2.1373624197980131E-4</v>
      </c>
      <c r="AZ1450" s="5">
        <f t="shared" si="1723"/>
        <v>1.2884595021735168E-4</v>
      </c>
      <c r="BA1450" s="5">
        <f t="shared" si="1724"/>
        <v>5.1781200772308681E-5</v>
      </c>
      <c r="BB1450" s="5">
        <f t="shared" si="1725"/>
        <v>1.5607549648819228E-5</v>
      </c>
      <c r="BC1450" s="5">
        <f t="shared" si="1726"/>
        <v>3.7634601346769204E-6</v>
      </c>
      <c r="BD1450" s="5">
        <f t="shared" si="1727"/>
        <v>4.5613395294731389E-4</v>
      </c>
      <c r="BE1450" s="5">
        <f t="shared" si="1728"/>
        <v>4.6979550972507287E-4</v>
      </c>
      <c r="BF1450" s="5">
        <f t="shared" si="1729"/>
        <v>2.4193312022897584E-4</v>
      </c>
      <c r="BG1450" s="5">
        <f t="shared" si="1730"/>
        <v>8.3059733369214415E-5</v>
      </c>
      <c r="BH1450" s="5">
        <f t="shared" si="1731"/>
        <v>2.1386858796458574E-5</v>
      </c>
      <c r="BI1450" s="5">
        <f t="shared" si="1732"/>
        <v>4.4054822776417863E-6</v>
      </c>
      <c r="BJ1450" s="8">
        <f t="shared" si="1733"/>
        <v>0.31249815185462509</v>
      </c>
      <c r="BK1450" s="8">
        <f t="shared" si="1734"/>
        <v>0.28729042699473262</v>
      </c>
      <c r="BL1450" s="8">
        <f t="shared" si="1735"/>
        <v>0.36883400224576346</v>
      </c>
      <c r="BM1450" s="8">
        <f t="shared" si="1736"/>
        <v>0.38645914781233981</v>
      </c>
      <c r="BN1450" s="8">
        <f t="shared" si="1737"/>
        <v>0.61318288858637227</v>
      </c>
    </row>
    <row r="1451" spans="1:66" x14ac:dyDescent="0.25">
      <c r="A1451" t="s">
        <v>89</v>
      </c>
      <c r="B1451" t="s">
        <v>122</v>
      </c>
      <c r="C1451" t="s">
        <v>350</v>
      </c>
      <c r="D1451" t="s">
        <v>537</v>
      </c>
      <c r="E1451">
        <f>VLOOKUP(A1451,home!$A$2:$E$405,3,FALSE)</f>
        <v>1.3980999999999999</v>
      </c>
      <c r="F1451">
        <f>VLOOKUP(B1451,home!$B$2:$E$405,3,FALSE)</f>
        <v>0.85829999999999995</v>
      </c>
      <c r="G1451">
        <f>VLOOKUP(C1451,away!$B$2:$E$405,4,FALSE)</f>
        <v>0.57220000000000004</v>
      </c>
      <c r="H1451">
        <f>VLOOKUP(A1451,away!$A$2:$E$405,3,FALSE)</f>
        <v>1.1943999999999999</v>
      </c>
      <c r="I1451">
        <f>VLOOKUP(C1451,away!$B$2:$E$405,3,FALSE)</f>
        <v>1.0046999999999999</v>
      </c>
      <c r="J1451">
        <f>VLOOKUP(B1451,home!$B$2:$E$405,4,FALSE)</f>
        <v>0.83720000000000006</v>
      </c>
      <c r="K1451" s="3">
        <f t="shared" si="1682"/>
        <v>0.68663383740600004</v>
      </c>
      <c r="L1451" s="3">
        <f t="shared" si="1683"/>
        <v>1.004651452896</v>
      </c>
      <c r="M1451" s="5">
        <f t="shared" si="1684"/>
        <v>0.18428251518346125</v>
      </c>
      <c r="N1451" s="5">
        <f t="shared" si="1685"/>
        <v>0.12653461056724943</v>
      </c>
      <c r="O1451" s="5">
        <f t="shared" si="1686"/>
        <v>0.18513969662239352</v>
      </c>
      <c r="P1451" s="5">
        <f t="shared" si="1687"/>
        <v>0.1271231803480167</v>
      </c>
      <c r="Q1451" s="5">
        <f t="shared" si="1688"/>
        <v>4.3441472609232139E-2</v>
      </c>
      <c r="R1451" s="5">
        <f t="shared" si="1689"/>
        <v>9.3000432600206143E-2</v>
      </c>
      <c r="S1451" s="5">
        <f t="shared" si="1690"/>
        <v>2.1923272218346512E-2</v>
      </c>
      <c r="T1451" s="5">
        <f t="shared" si="1691"/>
        <v>4.3643538572806853E-2</v>
      </c>
      <c r="U1451" s="5">
        <f t="shared" si="1692"/>
        <v>6.3857243916697601E-2</v>
      </c>
      <c r="V1451" s="5">
        <f t="shared" si="1693"/>
        <v>1.6803644515638236E-3</v>
      </c>
      <c r="W1451" s="5">
        <f t="shared" si="1694"/>
        <v>9.9427950134149037E-3</v>
      </c>
      <c r="X1451" s="5">
        <f t="shared" si="1695"/>
        <v>9.9890434560743861E-3</v>
      </c>
      <c r="Y1451" s="5">
        <f t="shared" si="1696"/>
        <v>5.0177535105932064E-3</v>
      </c>
      <c r="Z1451" s="5">
        <f t="shared" si="1697"/>
        <v>3.1144339910584549E-2</v>
      </c>
      <c r="AA1451" s="5">
        <f t="shared" si="1698"/>
        <v>2.1384757626281507E-2</v>
      </c>
      <c r="AB1451" s="5">
        <f t="shared" si="1699"/>
        <v>7.341749095465447E-3</v>
      </c>
      <c r="AC1451" s="5">
        <f t="shared" si="1700"/>
        <v>7.2447619696137063E-5</v>
      </c>
      <c r="AD1451" s="5">
        <f t="shared" si="1701"/>
        <v>1.7067648736505789E-3</v>
      </c>
      <c r="AE1451" s="5">
        <f t="shared" si="1702"/>
        <v>1.7147038100649118E-3</v>
      </c>
      <c r="AF1451" s="5">
        <f t="shared" si="1703"/>
        <v>8.6133983703401017E-4</v>
      </c>
      <c r="AG1451" s="5">
        <f t="shared" si="1704"/>
        <v>2.8844877290447416E-4</v>
      </c>
      <c r="AH1451" s="5">
        <f t="shared" si="1705"/>
        <v>7.8223015851639106E-3</v>
      </c>
      <c r="AI1451" s="5">
        <f t="shared" si="1706"/>
        <v>5.3710569547681317E-3</v>
      </c>
      <c r="AJ1451" s="5">
        <f t="shared" si="1707"/>
        <v>1.8439747238893135E-3</v>
      </c>
      <c r="AK1451" s="5">
        <f t="shared" si="1708"/>
        <v>4.2204514691459634E-4</v>
      </c>
      <c r="AL1451" s="5">
        <f t="shared" si="1709"/>
        <v>1.9990549434921348E-6</v>
      </c>
      <c r="AM1451" s="5">
        <f t="shared" si="1710"/>
        <v>2.3438450294889284E-4</v>
      </c>
      <c r="AN1451" s="5">
        <f t="shared" si="1711"/>
        <v>2.3547473142391197E-4</v>
      </c>
      <c r="AO1451" s="5">
        <f t="shared" si="1712"/>
        <v>1.1828501552266427E-4</v>
      </c>
      <c r="AP1451" s="5">
        <f t="shared" si="1713"/>
        <v>3.9611737566890197E-5</v>
      </c>
      <c r="AQ1451" s="5">
        <f t="shared" si="1714"/>
        <v>9.9489974245778238E-6</v>
      </c>
      <c r="AR1451" s="5">
        <f t="shared" si="1715"/>
        <v>1.5717373305051215E-3</v>
      </c>
      <c r="AS1451" s="5">
        <f t="shared" si="1716"/>
        <v>1.0792080346389941E-3</v>
      </c>
      <c r="AT1451" s="5">
        <f t="shared" si="1717"/>
        <v>3.705103770917799E-4</v>
      </c>
      <c r="AU1451" s="5">
        <f t="shared" si="1718"/>
        <v>8.4801654007091E-5</v>
      </c>
      <c r="AV1451" s="5">
        <f t="shared" si="1719"/>
        <v>1.4556921277316195E-5</v>
      </c>
      <c r="AW1451" s="5">
        <f t="shared" si="1720"/>
        <v>3.830565107151303E-8</v>
      </c>
      <c r="AX1451" s="5">
        <f t="shared" si="1721"/>
        <v>2.6822721781382694E-5</v>
      </c>
      <c r="AY1451" s="5">
        <f t="shared" si="1722"/>
        <v>2.6947486408291305E-5</v>
      </c>
      <c r="AZ1451" s="5">
        <f t="shared" si="1723"/>
        <v>1.3536415685992535E-5</v>
      </c>
      <c r="BA1451" s="5">
        <f t="shared" si="1724"/>
        <v>4.5331265619788693E-6</v>
      </c>
      <c r="BB1451" s="5">
        <f t="shared" si="1725"/>
        <v>1.13855304666338E-6</v>
      </c>
      <c r="BC1451" s="5">
        <f t="shared" si="1726"/>
        <v>2.2876979450590644E-7</v>
      </c>
      <c r="BD1451" s="5">
        <f t="shared" si="1727"/>
        <v>2.631746987771417E-4</v>
      </c>
      <c r="BE1451" s="5">
        <f t="shared" si="1728"/>
        <v>1.8070465332951693E-4</v>
      </c>
      <c r="BF1451" s="5">
        <f t="shared" si="1729"/>
        <v>6.2038964776383557E-5</v>
      </c>
      <c r="BG1451" s="5">
        <f t="shared" si="1730"/>
        <v>1.4199350817701307E-5</v>
      </c>
      <c r="BH1451" s="5">
        <f t="shared" si="1731"/>
        <v>2.4374386851580676E-6</v>
      </c>
      <c r="BI1451" s="5">
        <f t="shared" si="1732"/>
        <v>3.3472557556638396E-7</v>
      </c>
      <c r="BJ1451" s="8">
        <f t="shared" si="1733"/>
        <v>0.2438513830811907</v>
      </c>
      <c r="BK1451" s="8">
        <f t="shared" si="1734"/>
        <v>0.33511072636243622</v>
      </c>
      <c r="BL1451" s="8">
        <f t="shared" si="1735"/>
        <v>0.38982696242126197</v>
      </c>
      <c r="BM1451" s="8">
        <f t="shared" si="1736"/>
        <v>0.24038459466415696</v>
      </c>
      <c r="BN1451" s="8">
        <f t="shared" si="1737"/>
        <v>0.75952190793055929</v>
      </c>
    </row>
    <row r="1452" spans="1:66" x14ac:dyDescent="0.25">
      <c r="A1452" t="s">
        <v>89</v>
      </c>
      <c r="B1452" t="s">
        <v>99</v>
      </c>
      <c r="C1452" t="s">
        <v>106</v>
      </c>
      <c r="D1452" t="s">
        <v>537</v>
      </c>
      <c r="E1452">
        <f>VLOOKUP(A1452,home!$A$2:$E$405,3,FALSE)</f>
        <v>1.3980999999999999</v>
      </c>
      <c r="F1452">
        <f>VLOOKUP(B1452,home!$B$2:$E$405,3,FALSE)</f>
        <v>1.5736000000000001</v>
      </c>
      <c r="G1452">
        <f>VLOOKUP(C1452,away!$B$2:$E$405,4,FALSE)</f>
        <v>1.5736000000000001</v>
      </c>
      <c r="H1452">
        <f>VLOOKUP(A1452,away!$A$2:$E$405,3,FALSE)</f>
        <v>1.1943999999999999</v>
      </c>
      <c r="I1452">
        <f>VLOOKUP(C1452,away!$B$2:$E$405,3,FALSE)</f>
        <v>1.6745000000000001</v>
      </c>
      <c r="J1452">
        <f>VLOOKUP(B1452,home!$B$2:$E$405,4,FALSE)</f>
        <v>0.83720000000000006</v>
      </c>
      <c r="K1452" s="3">
        <f t="shared" si="1682"/>
        <v>3.4619989317760003</v>
      </c>
      <c r="L1452" s="3">
        <f t="shared" si="1683"/>
        <v>1.6744190881600001</v>
      </c>
      <c r="M1452" s="5">
        <f t="shared" si="1684"/>
        <v>5.8787094648006018E-3</v>
      </c>
      <c r="N1452" s="5">
        <f t="shared" si="1685"/>
        <v>2.0352085887361149E-2</v>
      </c>
      <c r="O1452" s="5">
        <f t="shared" si="1686"/>
        <v>9.8434233416089863E-3</v>
      </c>
      <c r="P1452" s="5">
        <f t="shared" si="1687"/>
        <v>3.4077921093669257E-2</v>
      </c>
      <c r="Q1452" s="5">
        <f t="shared" si="1688"/>
        <v>3.5229449800728854E-2</v>
      </c>
      <c r="R1452" s="5">
        <f t="shared" si="1689"/>
        <v>8.241007968014892E-3</v>
      </c>
      <c r="S1452" s="5">
        <f t="shared" si="1690"/>
        <v>4.9386039275277335E-2</v>
      </c>
      <c r="T1452" s="5">
        <f t="shared" si="1691"/>
        <v>5.8988863211714905E-2</v>
      </c>
      <c r="U1452" s="5">
        <f t="shared" si="1692"/>
        <v>2.8530360782025064E-2</v>
      </c>
      <c r="V1452" s="5">
        <f t="shared" si="1693"/>
        <v>3.1809202713787878E-2</v>
      </c>
      <c r="W1452" s="5">
        <f t="shared" si="1694"/>
        <v>4.065477252572651E-2</v>
      </c>
      <c r="X1452" s="5">
        <f t="shared" si="1695"/>
        <v>6.80731271418792E-2</v>
      </c>
      <c r="Y1452" s="5">
        <f t="shared" si="1696"/>
        <v>5.6991471738552582E-2</v>
      </c>
      <c r="Z1452" s="5">
        <f t="shared" si="1697"/>
        <v>4.5996336824409298E-3</v>
      </c>
      <c r="AA1452" s="5">
        <f t="shared" si="1698"/>
        <v>1.5923926895171411E-2</v>
      </c>
      <c r="AB1452" s="5">
        <f t="shared" si="1699"/>
        <v>2.7564308950381276E-2</v>
      </c>
      <c r="AC1452" s="5">
        <f t="shared" si="1700"/>
        <v>1.1524547889969599E-2</v>
      </c>
      <c r="AD1452" s="5">
        <f t="shared" si="1701"/>
        <v>3.5186694763915366E-2</v>
      </c>
      <c r="AE1452" s="5">
        <f t="shared" si="1702"/>
        <v>5.891727336195942E-2</v>
      </c>
      <c r="AF1452" s="5">
        <f t="shared" si="1703"/>
        <v>4.9326103569802791E-2</v>
      </c>
      <c r="AG1452" s="5">
        <f t="shared" si="1704"/>
        <v>2.7530856453944971E-2</v>
      </c>
      <c r="AH1452" s="5">
        <f t="shared" si="1705"/>
        <v>1.9254286091056917E-3</v>
      </c>
      <c r="AI1452" s="5">
        <f t="shared" si="1706"/>
        <v>6.665831787934855E-3</v>
      </c>
      <c r="AJ1452" s="5">
        <f t="shared" si="1707"/>
        <v>1.1538551264614489E-2</v>
      </c>
      <c r="AK1452" s="5">
        <f t="shared" si="1708"/>
        <v>1.3315484050779326E-2</v>
      </c>
      <c r="AL1452" s="5">
        <f t="shared" si="1709"/>
        <v>2.6722370682621759E-3</v>
      </c>
      <c r="AM1452" s="5">
        <f t="shared" si="1710"/>
        <v>2.4363259937080634E-2</v>
      </c>
      <c r="AN1452" s="5">
        <f t="shared" si="1711"/>
        <v>4.0794307488451614E-2</v>
      </c>
      <c r="AO1452" s="5">
        <f t="shared" si="1712"/>
        <v>3.4153383573465923E-2</v>
      </c>
      <c r="AP1452" s="5">
        <f t="shared" si="1713"/>
        <v>1.9062359126887175E-2</v>
      </c>
      <c r="AQ1452" s="5">
        <f t="shared" si="1714"/>
        <v>7.9795944968552215E-3</v>
      </c>
      <c r="AR1452" s="5">
        <f t="shared" si="1715"/>
        <v>6.4479488319518622E-4</v>
      </c>
      <c r="AS1452" s="5">
        <f t="shared" si="1716"/>
        <v>2.2322791968363656E-3</v>
      </c>
      <c r="AT1452" s="5">
        <f t="shared" si="1717"/>
        <v>3.8640740974366433E-3</v>
      </c>
      <c r="AU1452" s="5">
        <f t="shared" si="1718"/>
        <v>4.4591401325429908E-3</v>
      </c>
      <c r="AV1452" s="5">
        <f t="shared" si="1719"/>
        <v>3.8593845938758317E-3</v>
      </c>
      <c r="AW1452" s="5">
        <f t="shared" si="1720"/>
        <v>4.3029230452077121E-4</v>
      </c>
      <c r="AX1452" s="5">
        <f t="shared" si="1721"/>
        <v>1.4057596646125695E-2</v>
      </c>
      <c r="AY1452" s="5">
        <f t="shared" si="1722"/>
        <v>2.353830815792686E-2</v>
      </c>
      <c r="AZ1452" s="5">
        <f t="shared" si="1723"/>
        <v>1.9706496241312498E-2</v>
      </c>
      <c r="BA1452" s="5">
        <f t="shared" si="1724"/>
        <v>1.0998977822402315E-2</v>
      </c>
      <c r="BB1452" s="5">
        <f t="shared" si="1725"/>
        <v>4.6042246040197375E-3</v>
      </c>
      <c r="BC1452" s="5">
        <f t="shared" si="1726"/>
        <v>1.5418803126293137E-3</v>
      </c>
      <c r="BD1452" s="5">
        <f t="shared" si="1727"/>
        <v>1.799428100616526E-4</v>
      </c>
      <c r="BE1452" s="5">
        <f t="shared" si="1728"/>
        <v>6.2296181621421308E-4</v>
      </c>
      <c r="BF1452" s="5">
        <f t="shared" si="1729"/>
        <v>1.0783465711354213E-3</v>
      </c>
      <c r="BG1452" s="5">
        <f t="shared" si="1730"/>
        <v>1.2444115591183807E-3</v>
      </c>
      <c r="BH1452" s="5">
        <f t="shared" si="1731"/>
        <v>1.0770378720893852E-3</v>
      </c>
      <c r="BI1452" s="5">
        <f t="shared" si="1732"/>
        <v>7.4574079253114959E-4</v>
      </c>
      <c r="BJ1452" s="8">
        <f t="shared" si="1733"/>
        <v>0.65205108686274293</v>
      </c>
      <c r="BK1452" s="8">
        <f t="shared" si="1734"/>
        <v>0.1588869656636937</v>
      </c>
      <c r="BL1452" s="8">
        <f t="shared" si="1735"/>
        <v>0.14355643797467318</v>
      </c>
      <c r="BM1452" s="8">
        <f t="shared" si="1736"/>
        <v>0.82236351077396064</v>
      </c>
      <c r="BN1452" s="8">
        <f t="shared" si="1737"/>
        <v>0.11362259755618376</v>
      </c>
    </row>
    <row r="1453" spans="1:66" x14ac:dyDescent="0.25">
      <c r="A1453" t="s">
        <v>89</v>
      </c>
      <c r="B1453" t="s">
        <v>349</v>
      </c>
      <c r="C1453" t="s">
        <v>97</v>
      </c>
      <c r="D1453" t="s">
        <v>537</v>
      </c>
      <c r="E1453">
        <f>VLOOKUP(A1453,home!$A$2:$E$405,3,FALSE)</f>
        <v>1.3980999999999999</v>
      </c>
      <c r="F1453">
        <f>VLOOKUP(B1453,home!$B$2:$E$405,3,FALSE)</f>
        <v>1.5736000000000001</v>
      </c>
      <c r="G1453">
        <f>VLOOKUP(C1453,away!$B$2:$E$405,4,FALSE)</f>
        <v>0.42920000000000003</v>
      </c>
      <c r="H1453">
        <f>VLOOKUP(A1453,away!$A$2:$E$405,3,FALSE)</f>
        <v>1.1943999999999999</v>
      </c>
      <c r="I1453">
        <f>VLOOKUP(C1453,away!$B$2:$E$405,3,FALSE)</f>
        <v>1.6745000000000001</v>
      </c>
      <c r="J1453">
        <f>VLOOKUP(B1453,home!$B$2:$E$405,4,FALSE)</f>
        <v>1.1720999999999999</v>
      </c>
      <c r="K1453" s="3">
        <f t="shared" si="1682"/>
        <v>0.94426152867200008</v>
      </c>
      <c r="L1453" s="3">
        <f t="shared" si="1683"/>
        <v>2.3442267238799999</v>
      </c>
      <c r="M1453" s="5">
        <f t="shared" si="1684"/>
        <v>3.7310210399035953E-2</v>
      </c>
      <c r="N1453" s="5">
        <f t="shared" si="1685"/>
        <v>3.5230596306467639E-2</v>
      </c>
      <c r="O1453" s="5">
        <f t="shared" si="1686"/>
        <v>8.7463592291005532E-2</v>
      </c>
      <c r="P1453" s="5">
        <f t="shared" si="1687"/>
        <v>8.2588505359849448E-2</v>
      </c>
      <c r="Q1453" s="5">
        <f t="shared" si="1688"/>
        <v>1.6633448362185624E-2</v>
      </c>
      <c r="R1453" s="5">
        <f t="shared" si="1689"/>
        <v>0.10251724520755999</v>
      </c>
      <c r="S1453" s="5">
        <f t="shared" si="1690"/>
        <v>4.5703717190443166E-2</v>
      </c>
      <c r="T1453" s="5">
        <f t="shared" si="1691"/>
        <v>3.8992574160913548E-2</v>
      </c>
      <c r="U1453" s="5">
        <f t="shared" si="1692"/>
        <v>9.6803090674932854E-2</v>
      </c>
      <c r="V1453" s="5">
        <f t="shared" si="1693"/>
        <v>1.1240895817282144E-2</v>
      </c>
      <c r="W1453" s="5">
        <f t="shared" si="1694"/>
        <v>5.2354417925213918E-3</v>
      </c>
      <c r="X1453" s="5">
        <f t="shared" si="1695"/>
        <v>1.2273062561346854E-2</v>
      </c>
      <c r="Y1453" s="5">
        <f t="shared" si="1696"/>
        <v>1.4385420620080212E-2</v>
      </c>
      <c r="Z1453" s="5">
        <f t="shared" si="1697"/>
        <v>8.0107888624706997E-2</v>
      </c>
      <c r="AA1453" s="5">
        <f t="shared" si="1698"/>
        <v>7.5642797371452145E-2</v>
      </c>
      <c r="AB1453" s="5">
        <f t="shared" si="1699"/>
        <v>3.5713291739496875E-2</v>
      </c>
      <c r="AC1453" s="5">
        <f t="shared" si="1700"/>
        <v>1.5551520189214471E-3</v>
      </c>
      <c r="AD1453" s="5">
        <f t="shared" si="1701"/>
        <v>1.235906567569881E-3</v>
      </c>
      <c r="AE1453" s="5">
        <f t="shared" si="1702"/>
        <v>2.8972452039161176E-3</v>
      </c>
      <c r="AF1453" s="5">
        <f t="shared" si="1703"/>
        <v>3.395899816326662E-3</v>
      </c>
      <c r="AG1453" s="5">
        <f t="shared" si="1704"/>
        <v>2.6535863670173816E-3</v>
      </c>
      <c r="AH1453" s="5">
        <f t="shared" si="1705"/>
        <v>4.6947763326910197E-2</v>
      </c>
      <c r="AI1453" s="5">
        <f t="shared" si="1706"/>
        <v>4.4330966766799484E-2</v>
      </c>
      <c r="AJ1453" s="5">
        <f t="shared" si="1707"/>
        <v>2.0930013223362857E-2</v>
      </c>
      <c r="AK1453" s="5">
        <f t="shared" si="1708"/>
        <v>6.5878020938059294E-3</v>
      </c>
      <c r="AL1453" s="5">
        <f t="shared" si="1709"/>
        <v>1.3769708557139989E-4</v>
      </c>
      <c r="AM1453" s="5">
        <f t="shared" si="1710"/>
        <v>2.3340380495786019E-4</v>
      </c>
      <c r="AN1453" s="5">
        <f t="shared" si="1711"/>
        <v>5.47151437037491E-4</v>
      </c>
      <c r="AO1453" s="5">
        <f t="shared" si="1712"/>
        <v>6.4132351035631598E-4</v>
      </c>
      <c r="AP1453" s="5">
        <f t="shared" si="1713"/>
        <v>5.0113590387660257E-4</v>
      </c>
      <c r="AQ1453" s="5">
        <f t="shared" si="1714"/>
        <v>2.9369404454082269E-4</v>
      </c>
      <c r="AR1453" s="5">
        <f t="shared" si="1715"/>
        <v>2.2011240283467261E-2</v>
      </c>
      <c r="AS1453" s="5">
        <f t="shared" si="1716"/>
        <v>2.0784367398033503E-2</v>
      </c>
      <c r="AT1453" s="5">
        <f t="shared" si="1717"/>
        <v>9.8129392658737966E-3</v>
      </c>
      <c r="AU1453" s="5">
        <f t="shared" si="1718"/>
        <v>3.0886603439864956E-3</v>
      </c>
      <c r="AV1453" s="5">
        <f t="shared" si="1719"/>
        <v>7.2912578449031826E-4</v>
      </c>
      <c r="AW1453" s="5">
        <f t="shared" si="1720"/>
        <v>8.4666996931660365E-6</v>
      </c>
      <c r="AX1453" s="5">
        <f t="shared" si="1721"/>
        <v>3.6732372277895055E-5</v>
      </c>
      <c r="AY1453" s="5">
        <f t="shared" si="1722"/>
        <v>8.6109008725350451E-5</v>
      </c>
      <c r="AZ1453" s="5">
        <f t="shared" si="1723"/>
        <v>1.0092951971039132E-4</v>
      </c>
      <c r="BA1453" s="5">
        <f t="shared" si="1724"/>
        <v>7.8867225777824187E-5</v>
      </c>
      <c r="BB1453" s="5">
        <f t="shared" si="1725"/>
        <v>4.6220664576663267E-5</v>
      </c>
      <c r="BC1453" s="5">
        <f t="shared" si="1726"/>
        <v>2.1670343419221538E-5</v>
      </c>
      <c r="BD1453" s="5">
        <f t="shared" si="1727"/>
        <v>8.5998896163746539E-3</v>
      </c>
      <c r="BE1453" s="5">
        <f t="shared" si="1728"/>
        <v>8.1205449155683906E-3</v>
      </c>
      <c r="BF1453" s="5">
        <f t="shared" si="1729"/>
        <v>3.8339590778121231E-3</v>
      </c>
      <c r="BG1453" s="5">
        <f t="shared" si="1730"/>
        <v>1.2067533532269224E-3</v>
      </c>
      <c r="BH1453" s="5">
        <f t="shared" si="1731"/>
        <v>2.8487269151202888E-4</v>
      </c>
      <c r="BI1453" s="5">
        <f t="shared" si="1732"/>
        <v>5.3798864632811124E-5</v>
      </c>
      <c r="BJ1453" s="8">
        <f t="shared" si="1733"/>
        <v>0.1355204195936017</v>
      </c>
      <c r="BK1453" s="8">
        <f t="shared" si="1734"/>
        <v>0.17862228687982892</v>
      </c>
      <c r="BL1453" s="8">
        <f t="shared" si="1735"/>
        <v>0.59546271429030428</v>
      </c>
      <c r="BM1453" s="8">
        <f t="shared" si="1736"/>
        <v>0.62789206915330553</v>
      </c>
      <c r="BN1453" s="8">
        <f t="shared" si="1737"/>
        <v>0.36174359792610417</v>
      </c>
    </row>
    <row r="1454" spans="1:66" x14ac:dyDescent="0.25">
      <c r="A1454" t="s">
        <v>112</v>
      </c>
      <c r="B1454" t="s">
        <v>117</v>
      </c>
      <c r="C1454" t="s">
        <v>130</v>
      </c>
      <c r="D1454" t="s">
        <v>537</v>
      </c>
      <c r="E1454">
        <f>VLOOKUP(A1454,home!$A$2:$E$405,3,FALSE)</f>
        <v>1.3270999999999999</v>
      </c>
      <c r="F1454">
        <f>VLOOKUP(B1454,home!$B$2:$E$405,3,FALSE)</f>
        <v>1.0548999999999999</v>
      </c>
      <c r="G1454">
        <f>VLOOKUP(C1454,away!$B$2:$E$405,4,FALSE)</f>
        <v>1.0548999999999999</v>
      </c>
      <c r="H1454">
        <f>VLOOKUP(A1454,away!$A$2:$E$405,3,FALSE)</f>
        <v>0.94389999999999996</v>
      </c>
      <c r="I1454">
        <f>VLOOKUP(C1454,away!$B$2:$E$405,3,FALSE)</f>
        <v>1.0593999999999999</v>
      </c>
      <c r="J1454">
        <f>VLOOKUP(B1454,home!$B$2:$E$405,4,FALSE)</f>
        <v>0.21190000000000001</v>
      </c>
      <c r="K1454" s="3">
        <f t="shared" si="1682"/>
        <v>1.4768154726709999</v>
      </c>
      <c r="L1454" s="3">
        <f t="shared" si="1683"/>
        <v>0.21189314715399996</v>
      </c>
      <c r="M1454" s="5">
        <f t="shared" si="1684"/>
        <v>0.18475796277259449</v>
      </c>
      <c r="N1454" s="5">
        <f t="shared" si="1685"/>
        <v>0.27285341812174008</v>
      </c>
      <c r="O1454" s="5">
        <f t="shared" si="1686"/>
        <v>3.914894619364661E-2</v>
      </c>
      <c r="P1454" s="5">
        <f t="shared" si="1687"/>
        <v>5.7815769477541752E-2</v>
      </c>
      <c r="Q1454" s="5">
        <f t="shared" si="1688"/>
        <v>0.20147707482667782</v>
      </c>
      <c r="R1454" s="5">
        <f t="shared" si="1689"/>
        <v>4.1476967083671932E-3</v>
      </c>
      <c r="S1454" s="5">
        <f t="shared" si="1690"/>
        <v>4.5230299551344598E-3</v>
      </c>
      <c r="T1454" s="5">
        <f t="shared" si="1691"/>
        <v>4.2691611464406712E-2</v>
      </c>
      <c r="U1454" s="5">
        <f t="shared" si="1692"/>
        <v>6.1253826748632455E-3</v>
      </c>
      <c r="V1454" s="5">
        <f t="shared" si="1693"/>
        <v>1.572642831986474E-4</v>
      </c>
      <c r="W1454" s="5">
        <f t="shared" si="1694"/>
        <v>9.9181487164176879E-2</v>
      </c>
      <c r="X1454" s="5">
        <f t="shared" si="1695"/>
        <v>2.1015877454631491E-2</v>
      </c>
      <c r="Y1454" s="5">
        <f t="shared" si="1696"/>
        <v>2.2265602070323299E-3</v>
      </c>
      <c r="Z1454" s="5">
        <f t="shared" si="1697"/>
        <v>2.9295616965873702E-4</v>
      </c>
      <c r="AA1454" s="5">
        <f t="shared" si="1698"/>
        <v>4.3264220416645328E-4</v>
      </c>
      <c r="AB1454" s="5">
        <f t="shared" si="1699"/>
        <v>3.1946635062175208E-4</v>
      </c>
      <c r="AC1454" s="5">
        <f t="shared" si="1700"/>
        <v>3.0757657910984663E-6</v>
      </c>
      <c r="AD1454" s="5">
        <f t="shared" si="1701"/>
        <v>3.6618188711644142E-2</v>
      </c>
      <c r="AE1454" s="5">
        <f t="shared" si="1702"/>
        <v>7.7591432491893528E-3</v>
      </c>
      <c r="AF1454" s="5">
        <f t="shared" si="1703"/>
        <v>8.2205464114472229E-4</v>
      </c>
      <c r="AG1454" s="5">
        <f t="shared" si="1704"/>
        <v>5.8062581681569103E-5</v>
      </c>
      <c r="AH1454" s="5">
        <f t="shared" si="1705"/>
        <v>1.5518851191792736E-5</v>
      </c>
      <c r="AI1454" s="5">
        <f t="shared" si="1706"/>
        <v>2.2918479558118296E-5</v>
      </c>
      <c r="AJ1454" s="5">
        <f t="shared" si="1707"/>
        <v>1.6923182610761565E-5</v>
      </c>
      <c r="AK1454" s="5">
        <f t="shared" si="1708"/>
        <v>8.330805975469829E-6</v>
      </c>
      <c r="AL1454" s="5">
        <f t="shared" si="1709"/>
        <v>3.8499616098047912E-8</v>
      </c>
      <c r="AM1454" s="5">
        <f t="shared" si="1710"/>
        <v>1.0815661534108522E-2</v>
      </c>
      <c r="AN1454" s="5">
        <f t="shared" si="1711"/>
        <v>2.2917645610147142E-3</v>
      </c>
      <c r="AO1454" s="5">
        <f t="shared" si="1712"/>
        <v>2.4280460268470642E-4</v>
      </c>
      <c r="AP1454" s="5">
        <f t="shared" si="1713"/>
        <v>1.7149543802113001E-5</v>
      </c>
      <c r="AQ1454" s="5">
        <f t="shared" si="1714"/>
        <v>9.0846770212127459E-7</v>
      </c>
      <c r="AR1454" s="5">
        <f t="shared" si="1715"/>
        <v>6.5766764384871358E-7</v>
      </c>
      <c r="AS1454" s="5">
        <f t="shared" si="1716"/>
        <v>9.7125375231086074E-7</v>
      </c>
      <c r="AT1454" s="5">
        <f t="shared" si="1717"/>
        <v>7.1718128465122314E-7</v>
      </c>
      <c r="AU1454" s="5">
        <f t="shared" si="1718"/>
        <v>3.5304813929433037E-7</v>
      </c>
      <c r="AV1454" s="5">
        <f t="shared" si="1719"/>
        <v>1.3034673867689336E-7</v>
      </c>
      <c r="AW1454" s="5">
        <f t="shared" si="1720"/>
        <v>3.3465478833550045E-10</v>
      </c>
      <c r="AX1454" s="5">
        <f t="shared" si="1721"/>
        <v>2.6621227167906718E-3</v>
      </c>
      <c r="AY1454" s="5">
        <f t="shared" si="1722"/>
        <v>5.6408556057093199E-4</v>
      </c>
      <c r="AZ1454" s="5">
        <f t="shared" si="1723"/>
        <v>5.9762932346751515E-5</v>
      </c>
      <c r="BA1454" s="5">
        <f t="shared" si="1724"/>
        <v>4.2211186060349215E-6</v>
      </c>
      <c r="BB1454" s="5">
        <f t="shared" si="1725"/>
        <v>2.2360652648576122E-7</v>
      </c>
      <c r="BC1454" s="5">
        <f t="shared" si="1726"/>
        <v>9.4761381242484449E-9</v>
      </c>
      <c r="BD1454" s="5">
        <f t="shared" si="1727"/>
        <v>2.3225877806076627E-8</v>
      </c>
      <c r="BE1454" s="5">
        <f t="shared" si="1728"/>
        <v>3.4300335710379938E-8</v>
      </c>
      <c r="BF1454" s="5">
        <f t="shared" si="1729"/>
        <v>2.5327633247449369E-8</v>
      </c>
      <c r="BG1454" s="5">
        <f t="shared" si="1730"/>
        <v>1.246808022198989E-8</v>
      </c>
      <c r="BH1454" s="5">
        <f t="shared" si="1731"/>
        <v>4.6032634465844856E-9</v>
      </c>
      <c r="BI1454" s="5">
        <f t="shared" si="1732"/>
        <v>1.3596341365393607E-9</v>
      </c>
      <c r="BJ1454" s="8">
        <f t="shared" si="1733"/>
        <v>0.70136219254261645</v>
      </c>
      <c r="BK1454" s="8">
        <f t="shared" si="1734"/>
        <v>0.24782122631444747</v>
      </c>
      <c r="BL1454" s="8">
        <f t="shared" si="1735"/>
        <v>5.0240756233384733E-2</v>
      </c>
      <c r="BM1454" s="8">
        <f t="shared" si="1736"/>
        <v>0.23895217793362308</v>
      </c>
      <c r="BN1454" s="8">
        <f t="shared" si="1737"/>
        <v>0.76020086810056797</v>
      </c>
    </row>
    <row r="1455" spans="1:66" x14ac:dyDescent="0.25">
      <c r="A1455" t="s">
        <v>112</v>
      </c>
      <c r="B1455" t="s">
        <v>303</v>
      </c>
      <c r="C1455" t="s">
        <v>90</v>
      </c>
      <c r="D1455" t="s">
        <v>537</v>
      </c>
      <c r="E1455">
        <f>VLOOKUP(A1455,home!$A$2:$E$405,3,FALSE)</f>
        <v>1.3270999999999999</v>
      </c>
      <c r="F1455">
        <f>VLOOKUP(B1455,home!$B$2:$E$405,3,FALSE)</f>
        <v>1.2056</v>
      </c>
      <c r="G1455">
        <f>VLOOKUP(C1455,away!$B$2:$E$405,4,FALSE)</f>
        <v>1.2056</v>
      </c>
      <c r="H1455">
        <f>VLOOKUP(A1455,away!$A$2:$E$405,3,FALSE)</f>
        <v>0.94389999999999996</v>
      </c>
      <c r="I1455">
        <f>VLOOKUP(C1455,away!$B$2:$E$405,3,FALSE)</f>
        <v>1.0593999999999999</v>
      </c>
      <c r="J1455">
        <f>VLOOKUP(B1455,home!$B$2:$E$405,4,FALSE)</f>
        <v>1.0593999999999999</v>
      </c>
      <c r="K1455" s="3">
        <f t="shared" si="1682"/>
        <v>1.928901841856</v>
      </c>
      <c r="L1455" s="3">
        <f t="shared" si="1683"/>
        <v>1.0593657390039997</v>
      </c>
      <c r="M1455" s="5">
        <f t="shared" si="1684"/>
        <v>5.0374631148310652E-2</v>
      </c>
      <c r="N1455" s="5">
        <f t="shared" si="1685"/>
        <v>9.7167718804793024E-2</v>
      </c>
      <c r="O1455" s="5">
        <f t="shared" si="1686"/>
        <v>5.3365158353484009E-2</v>
      </c>
      <c r="P1455" s="5">
        <f t="shared" si="1687"/>
        <v>0.1029361522389724</v>
      </c>
      <c r="Q1455" s="5">
        <f t="shared" si="1688"/>
        <v>9.3713495885755602E-2</v>
      </c>
      <c r="R1455" s="5">
        <f t="shared" si="1689"/>
        <v>2.8266610208102026E-2</v>
      </c>
      <c r="S1455" s="5">
        <f t="shared" si="1690"/>
        <v>5.2585255694325046E-2</v>
      </c>
      <c r="T1455" s="5">
        <f t="shared" si="1691"/>
        <v>9.9276866823661755E-2</v>
      </c>
      <c r="U1455" s="5">
        <f t="shared" si="1692"/>
        <v>5.4523516493433608E-2</v>
      </c>
      <c r="V1455" s="5">
        <f t="shared" si="1693"/>
        <v>1.1939263347192568E-2</v>
      </c>
      <c r="W1455" s="5">
        <f t="shared" si="1694"/>
        <v>6.0254711606932874E-2</v>
      </c>
      <c r="X1455" s="5">
        <f t="shared" si="1695"/>
        <v>6.3831777089951316E-2</v>
      </c>
      <c r="Y1455" s="5">
        <f t="shared" si="1696"/>
        <v>3.381059885441743E-2</v>
      </c>
      <c r="Z1455" s="5">
        <f t="shared" si="1697"/>
        <v>9.9815594707480023E-3</v>
      </c>
      <c r="AA1455" s="5">
        <f t="shared" si="1698"/>
        <v>1.9253448447721019E-2</v>
      </c>
      <c r="AB1455" s="5">
        <f t="shared" si="1699"/>
        <v>1.8569006086444313E-2</v>
      </c>
      <c r="AC1455" s="5">
        <f t="shared" si="1700"/>
        <v>1.5248025165552652E-3</v>
      </c>
      <c r="AD1455" s="5">
        <f t="shared" si="1701"/>
        <v>2.9056356049778732E-2</v>
      </c>
      <c r="AE1455" s="5">
        <f t="shared" si="1702"/>
        <v>3.0781308099437181E-2</v>
      </c>
      <c r="AF1455" s="5">
        <f t="shared" si="1703"/>
        <v>1.6304331601135036E-2</v>
      </c>
      <c r="AG1455" s="5">
        <f t="shared" si="1704"/>
        <v>5.7574167652008935E-3</v>
      </c>
      <c r="AH1455" s="5">
        <f t="shared" si="1705"/>
        <v>2.6435305312853311E-3</v>
      </c>
      <c r="AI1455" s="5">
        <f t="shared" si="1706"/>
        <v>5.0991109107988456E-3</v>
      </c>
      <c r="AJ1455" s="5">
        <f t="shared" si="1707"/>
        <v>4.9178422138339605E-3</v>
      </c>
      <c r="AK1455" s="5">
        <f t="shared" si="1708"/>
        <v>3.1620116347405042E-3</v>
      </c>
      <c r="AL1455" s="5">
        <f t="shared" si="1709"/>
        <v>1.2463202242922217E-4</v>
      </c>
      <c r="AM1455" s="5">
        <f t="shared" si="1710"/>
        <v>1.1209371740408388E-2</v>
      </c>
      <c r="AN1455" s="5">
        <f t="shared" si="1711"/>
        <v>1.1874824377548282E-2</v>
      </c>
      <c r="AO1455" s="5">
        <f t="shared" si="1712"/>
        <v>6.2898910511320731E-3</v>
      </c>
      <c r="AP1455" s="5">
        <f t="shared" si="1713"/>
        <v>2.2210983605457243E-3</v>
      </c>
      <c r="AQ1455" s="5">
        <f t="shared" si="1714"/>
        <v>5.8823887653002319E-4</v>
      </c>
      <c r="AR1455" s="5">
        <f t="shared" si="1715"/>
        <v>5.6009313497094447E-4</v>
      </c>
      <c r="AS1455" s="5">
        <f t="shared" si="1716"/>
        <v>1.0803646796563558E-3</v>
      </c>
      <c r="AT1455" s="5">
        <f t="shared" si="1717"/>
        <v>1.0419587102326563E-3</v>
      </c>
      <c r="AU1455" s="5">
        <f t="shared" si="1718"/>
        <v>6.6994535843522423E-4</v>
      </c>
      <c r="AV1455" s="5">
        <f t="shared" si="1719"/>
        <v>3.2306470895714551E-4</v>
      </c>
      <c r="AW1455" s="5">
        <f t="shared" si="1720"/>
        <v>7.0742954352329822E-6</v>
      </c>
      <c r="AX1455" s="5">
        <f t="shared" si="1721"/>
        <v>3.6036296326870509E-3</v>
      </c>
      <c r="AY1455" s="5">
        <f t="shared" si="1722"/>
        <v>3.8175617689282294E-3</v>
      </c>
      <c r="AZ1455" s="5">
        <f t="shared" si="1723"/>
        <v>2.0220970722670348E-3</v>
      </c>
      <c r="BA1455" s="5">
        <f t="shared" si="1724"/>
        <v>7.1404678643333054E-4</v>
      </c>
      <c r="BB1455" s="5">
        <f t="shared" si="1725"/>
        <v>1.8910917539834404E-4</v>
      </c>
      <c r="BC1455" s="5">
        <f t="shared" si="1726"/>
        <v>4.0067156269660767E-5</v>
      </c>
      <c r="BD1455" s="5">
        <f t="shared" si="1727"/>
        <v>9.8890579639926874E-5</v>
      </c>
      <c r="BE1455" s="5">
        <f t="shared" si="1728"/>
        <v>1.9075022120966238E-4</v>
      </c>
      <c r="BF1455" s="5">
        <f t="shared" si="1729"/>
        <v>1.8396922651287863E-4</v>
      </c>
      <c r="BG1455" s="5">
        <f t="shared" si="1730"/>
        <v>1.1828619328850507E-4</v>
      </c>
      <c r="BH1455" s="5">
        <f t="shared" si="1731"/>
        <v>5.704061402508306E-5</v>
      </c>
      <c r="BI1455" s="5">
        <f t="shared" si="1732"/>
        <v>2.200514909071599E-5</v>
      </c>
      <c r="BJ1455" s="8">
        <f t="shared" si="1733"/>
        <v>0.57252451757921208</v>
      </c>
      <c r="BK1455" s="8">
        <f t="shared" si="1734"/>
        <v>0.22330229873671334</v>
      </c>
      <c r="BL1455" s="8">
        <f t="shared" si="1735"/>
        <v>0.19414660345586268</v>
      </c>
      <c r="BM1455" s="8">
        <f t="shared" si="1736"/>
        <v>0.57032072512962528</v>
      </c>
      <c r="BN1455" s="8">
        <f t="shared" si="1737"/>
        <v>0.42582376663941773</v>
      </c>
    </row>
    <row r="1456" spans="1:66" x14ac:dyDescent="0.25">
      <c r="A1456" t="s">
        <v>112</v>
      </c>
      <c r="B1456" t="s">
        <v>119</v>
      </c>
      <c r="C1456" t="s">
        <v>447</v>
      </c>
      <c r="D1456" t="s">
        <v>537</v>
      </c>
      <c r="E1456">
        <f>VLOOKUP(A1456,home!$A$2:$E$405,3,FALSE)</f>
        <v>1.3270999999999999</v>
      </c>
      <c r="F1456">
        <f>VLOOKUP(B1456,home!$B$2:$E$405,3,FALSE)</f>
        <v>0.6028</v>
      </c>
      <c r="G1456">
        <f>VLOOKUP(C1456,away!$B$2:$E$405,4,FALSE)</f>
        <v>0.4521</v>
      </c>
      <c r="H1456">
        <f>VLOOKUP(A1456,away!$A$2:$E$405,3,FALSE)</f>
        <v>0.94389999999999996</v>
      </c>
      <c r="I1456">
        <f>VLOOKUP(C1456,away!$B$2:$E$405,3,FALSE)</f>
        <v>1.2713000000000001</v>
      </c>
      <c r="J1456">
        <f>VLOOKUP(B1456,home!$B$2:$E$405,4,FALSE)</f>
        <v>1.2713000000000001</v>
      </c>
      <c r="K1456" s="3">
        <f t="shared" si="1682"/>
        <v>0.36166909534800001</v>
      </c>
      <c r="L1456" s="3">
        <f t="shared" si="1683"/>
        <v>1.5255346629910003</v>
      </c>
      <c r="M1456" s="5">
        <f t="shared" si="1684"/>
        <v>0.15149483328570162</v>
      </c>
      <c r="N1456" s="5">
        <f t="shared" si="1685"/>
        <v>5.4790999304335786E-2</v>
      </c>
      <c r="O1456" s="5">
        <f t="shared" si="1686"/>
        <v>0.23111061944138053</v>
      </c>
      <c r="P1456" s="5">
        <f t="shared" si="1687"/>
        <v>8.3585568658680012E-2</v>
      </c>
      <c r="Q1456" s="5">
        <f t="shared" si="1688"/>
        <v>9.9081055758060092E-3</v>
      </c>
      <c r="R1456" s="5">
        <f t="shared" si="1689"/>
        <v>0.17628363047157394</v>
      </c>
      <c r="S1456" s="5">
        <f t="shared" si="1690"/>
        <v>1.1529349114532336E-2</v>
      </c>
      <c r="T1456" s="5">
        <f t="shared" si="1691"/>
        <v>1.5115158500466469E-2</v>
      </c>
      <c r="U1456" s="5">
        <f t="shared" si="1692"/>
        <v>6.375634115731528E-2</v>
      </c>
      <c r="V1456" s="5">
        <f t="shared" si="1693"/>
        <v>7.0679873006716288E-4</v>
      </c>
      <c r="W1456" s="5">
        <f t="shared" si="1694"/>
        <v>1.1944851934047448E-3</v>
      </c>
      <c r="X1456" s="5">
        <f t="shared" si="1695"/>
        <v>1.8222285669684468E-3</v>
      </c>
      <c r="Y1456" s="5">
        <f t="shared" si="1696"/>
        <v>1.3899364214013919E-3</v>
      </c>
      <c r="Z1456" s="5">
        <f t="shared" si="1697"/>
        <v>8.9642262934094163E-2</v>
      </c>
      <c r="AA1456" s="5">
        <f t="shared" si="1698"/>
        <v>3.2420836140321395E-2</v>
      </c>
      <c r="AB1456" s="5">
        <f t="shared" si="1699"/>
        <v>5.8628072386478899E-3</v>
      </c>
      <c r="AC1456" s="5">
        <f t="shared" si="1700"/>
        <v>2.4373015113196192E-5</v>
      </c>
      <c r="AD1456" s="5">
        <f t="shared" si="1701"/>
        <v>1.080020948263187E-4</v>
      </c>
      <c r="AE1456" s="5">
        <f t="shared" si="1702"/>
        <v>1.6476093933319013E-4</v>
      </c>
      <c r="AF1456" s="5">
        <f t="shared" si="1703"/>
        <v>1.2567426202986944E-4</v>
      </c>
      <c r="AG1456" s="5">
        <f t="shared" si="1704"/>
        <v>6.3906814324126503E-5</v>
      </c>
      <c r="AH1456" s="5">
        <f t="shared" si="1705"/>
        <v>3.4188094843728499E-2</v>
      </c>
      <c r="AI1456" s="5">
        <f t="shared" si="1706"/>
        <v>1.2364777333802911E-2</v>
      </c>
      <c r="AJ1456" s="5">
        <f t="shared" si="1707"/>
        <v>2.2359789162479768E-3</v>
      </c>
      <c r="AK1456" s="5">
        <f t="shared" si="1708"/>
        <v>2.6956149061886913E-4</v>
      </c>
      <c r="AL1456" s="5">
        <f t="shared" si="1709"/>
        <v>5.3790146739093693E-7</v>
      </c>
      <c r="AM1456" s="5">
        <f t="shared" si="1710"/>
        <v>7.8122039863047262E-6</v>
      </c>
      <c r="AN1456" s="5">
        <f t="shared" si="1711"/>
        <v>1.1917787975464327E-5</v>
      </c>
      <c r="AO1456" s="5">
        <f t="shared" si="1712"/>
        <v>9.090499331374086E-6</v>
      </c>
      <c r="AP1456" s="5">
        <f t="shared" si="1713"/>
        <v>4.6226239446358914E-6</v>
      </c>
      <c r="AQ1456" s="5">
        <f t="shared" si="1714"/>
        <v>1.762993265378561E-6</v>
      </c>
      <c r="AR1456" s="5">
        <f t="shared" si="1715"/>
        <v>1.0431024749146336E-2</v>
      </c>
      <c r="AS1456" s="5">
        <f t="shared" si="1716"/>
        <v>3.7725792845763541E-3</v>
      </c>
      <c r="AT1456" s="5">
        <f t="shared" si="1717"/>
        <v>6.8221266849066741E-4</v>
      </c>
      <c r="AU1456" s="5">
        <f t="shared" si="1718"/>
        <v>8.224507954932158E-5</v>
      </c>
      <c r="AV1456" s="5">
        <f t="shared" si="1719"/>
        <v>7.4363758793568566E-6</v>
      </c>
      <c r="AW1456" s="5">
        <f t="shared" si="1720"/>
        <v>8.2439188517147891E-9</v>
      </c>
      <c r="AX1456" s="5">
        <f t="shared" si="1721"/>
        <v>4.7090545806681122E-7</v>
      </c>
      <c r="AY1456" s="5">
        <f t="shared" si="1722"/>
        <v>7.1838259927257537E-7</v>
      </c>
      <c r="AZ1456" s="5">
        <f t="shared" si="1723"/>
        <v>5.4795877823994363E-7</v>
      </c>
      <c r="BA1456" s="5">
        <f t="shared" si="1724"/>
        <v>2.7864337003174416E-7</v>
      </c>
      <c r="BB1456" s="5">
        <f t="shared" si="1725"/>
        <v>1.0627002989901336E-7</v>
      </c>
      <c r="BC1456" s="5">
        <f t="shared" si="1726"/>
        <v>3.2423722849606952E-8</v>
      </c>
      <c r="BD1456" s="5">
        <f t="shared" si="1727"/>
        <v>2.6521483042232894E-3</v>
      </c>
      <c r="BE1456" s="5">
        <f t="shared" si="1728"/>
        <v>9.5920007791716947E-4</v>
      </c>
      <c r="BF1456" s="5">
        <f t="shared" si="1729"/>
        <v>1.7345651221901685E-4</v>
      </c>
      <c r="BG1456" s="5">
        <f t="shared" si="1730"/>
        <v>2.0911286618823714E-5</v>
      </c>
      <c r="BH1456" s="5">
        <f t="shared" si="1731"/>
        <v>1.8907415284981774E-6</v>
      </c>
      <c r="BI1456" s="5">
        <f t="shared" si="1732"/>
        <v>1.3676455562976624E-7</v>
      </c>
      <c r="BJ1456" s="8">
        <f t="shared" si="1733"/>
        <v>8.4720618365357894E-2</v>
      </c>
      <c r="BK1456" s="8">
        <f t="shared" si="1734"/>
        <v>0.24734217908816097</v>
      </c>
      <c r="BL1456" s="8">
        <f t="shared" si="1735"/>
        <v>0.5772758888783418</v>
      </c>
      <c r="BM1456" s="8">
        <f t="shared" si="1736"/>
        <v>0.29180648238979645</v>
      </c>
      <c r="BN1456" s="8">
        <f t="shared" si="1737"/>
        <v>0.70717375673747795</v>
      </c>
    </row>
    <row r="1457" spans="1:66" x14ac:dyDescent="0.25">
      <c r="A1457" t="s">
        <v>112</v>
      </c>
      <c r="B1457" t="s">
        <v>107</v>
      </c>
      <c r="C1457" t="s">
        <v>118</v>
      </c>
      <c r="D1457" t="s">
        <v>537</v>
      </c>
      <c r="E1457">
        <f>VLOOKUP(A1457,home!$A$2:$E$405,3,FALSE)</f>
        <v>1.3270999999999999</v>
      </c>
      <c r="F1457">
        <f>VLOOKUP(B1457,home!$B$2:$E$405,3,FALSE)</f>
        <v>1.2056</v>
      </c>
      <c r="G1457">
        <f>VLOOKUP(C1457,away!$B$2:$E$405,4,FALSE)</f>
        <v>0.75349999999999995</v>
      </c>
      <c r="H1457">
        <f>VLOOKUP(A1457,away!$A$2:$E$405,3,FALSE)</f>
        <v>0.94389999999999996</v>
      </c>
      <c r="I1457">
        <f>VLOOKUP(C1457,away!$B$2:$E$405,3,FALSE)</f>
        <v>0.63570000000000004</v>
      </c>
      <c r="J1457">
        <f>VLOOKUP(B1457,home!$B$2:$E$405,4,FALSE)</f>
        <v>0.84750000000000003</v>
      </c>
      <c r="K1457" s="3">
        <f t="shared" si="1682"/>
        <v>1.2055636511599999</v>
      </c>
      <c r="L1457" s="3">
        <f t="shared" si="1683"/>
        <v>0.50853155242500003</v>
      </c>
      <c r="M1457" s="5">
        <f t="shared" si="1684"/>
        <v>0.18012662492890516</v>
      </c>
      <c r="N1457" s="5">
        <f t="shared" si="1685"/>
        <v>0.21715411162041873</v>
      </c>
      <c r="O1457" s="5">
        <f t="shared" si="1686"/>
        <v>9.1600072208171859E-2</v>
      </c>
      <c r="P1457" s="5">
        <f t="shared" si="1687"/>
        <v>0.1104297174978033</v>
      </c>
      <c r="Q1457" s="5">
        <f t="shared" si="1688"/>
        <v>0.1308965518347591</v>
      </c>
      <c r="R1457" s="5">
        <f t="shared" si="1689"/>
        <v>2.3290763461131864E-2</v>
      </c>
      <c r="S1457" s="5">
        <f t="shared" si="1690"/>
        <v>1.6925208185433194E-2</v>
      </c>
      <c r="T1457" s="5">
        <f t="shared" si="1691"/>
        <v>6.6565026711609535E-2</v>
      </c>
      <c r="U1457" s="5">
        <f t="shared" si="1692"/>
        <v>2.8078497836506046E-2</v>
      </c>
      <c r="V1457" s="5">
        <f t="shared" si="1693"/>
        <v>1.1529210256930188E-3</v>
      </c>
      <c r="W1457" s="5">
        <f t="shared" si="1694"/>
        <v>5.2601374984722102E-2</v>
      </c>
      <c r="X1457" s="5">
        <f t="shared" si="1695"/>
        <v>2.6749458880670294E-2</v>
      </c>
      <c r="Y1457" s="5">
        <f t="shared" si="1696"/>
        <v>6.8014719255579835E-3</v>
      </c>
      <c r="Z1457" s="5">
        <f t="shared" si="1697"/>
        <v>3.9480293666842858E-3</v>
      </c>
      <c r="AA1457" s="5">
        <f t="shared" si="1698"/>
        <v>4.7596006981868088E-3</v>
      </c>
      <c r="AB1457" s="5">
        <f t="shared" si="1699"/>
        <v>2.8690007978848871E-3</v>
      </c>
      <c r="AC1457" s="5">
        <f t="shared" si="1700"/>
        <v>4.4176125827736758E-5</v>
      </c>
      <c r="AD1457" s="5">
        <f t="shared" si="1701"/>
        <v>1.5853576420654478E-2</v>
      </c>
      <c r="AE1457" s="5">
        <f t="shared" si="1702"/>
        <v>8.0620438286837966E-3</v>
      </c>
      <c r="AF1457" s="5">
        <f t="shared" si="1703"/>
        <v>2.0499018319594807E-3</v>
      </c>
      <c r="AG1457" s="5">
        <f t="shared" si="1704"/>
        <v>3.4747992030840217E-4</v>
      </c>
      <c r="AH1457" s="5">
        <f t="shared" si="1705"/>
        <v>5.0192437571486227E-4</v>
      </c>
      <c r="AI1457" s="5">
        <f t="shared" si="1706"/>
        <v>6.0510178299301291E-4</v>
      </c>
      <c r="AJ1457" s="5">
        <f t="shared" si="1707"/>
        <v>3.6474435741424129E-4</v>
      </c>
      <c r="AK1457" s="5">
        <f t="shared" si="1708"/>
        <v>1.4657417975477352E-4</v>
      </c>
      <c r="AL1457" s="5">
        <f t="shared" si="1709"/>
        <v>1.0833172713317294E-6</v>
      </c>
      <c r="AM1457" s="5">
        <f t="shared" si="1710"/>
        <v>3.8224990947256588E-3</v>
      </c>
      <c r="AN1457" s="5">
        <f t="shared" si="1711"/>
        <v>1.9438613987839968E-3</v>
      </c>
      <c r="AO1457" s="5">
        <f t="shared" si="1712"/>
        <v>4.9425742741132889E-4</v>
      </c>
      <c r="AP1457" s="5">
        <f t="shared" si="1713"/>
        <v>8.3781832286356631E-5</v>
      </c>
      <c r="AQ1457" s="5">
        <f t="shared" si="1714"/>
        <v>1.065142630939798E-5</v>
      </c>
      <c r="AR1457" s="5">
        <f t="shared" si="1715"/>
        <v>5.1048876396445605E-5</v>
      </c>
      <c r="AS1457" s="5">
        <f t="shared" si="1716"/>
        <v>6.1542669816114494E-5</v>
      </c>
      <c r="AT1457" s="5">
        <f t="shared" si="1717"/>
        <v>3.7096802862824656E-5</v>
      </c>
      <c r="AU1457" s="5">
        <f t="shared" si="1718"/>
        <v>1.4907519035223206E-5</v>
      </c>
      <c r="AV1457" s="5">
        <f t="shared" si="1719"/>
        <v>4.4929907694602251E-6</v>
      </c>
      <c r="AW1457" s="5">
        <f t="shared" si="1720"/>
        <v>1.8448506599311415E-8</v>
      </c>
      <c r="AX1457" s="5">
        <f t="shared" si="1721"/>
        <v>7.6804432753220769E-4</v>
      </c>
      <c r="AY1457" s="5">
        <f t="shared" si="1722"/>
        <v>3.9057477421116884E-4</v>
      </c>
      <c r="AZ1457" s="5">
        <f t="shared" si="1723"/>
        <v>9.9309798133824758E-5</v>
      </c>
      <c r="BA1457" s="5">
        <f t="shared" si="1724"/>
        <v>1.6834055272002431E-5</v>
      </c>
      <c r="BB1457" s="5">
        <f t="shared" si="1725"/>
        <v>2.1401620652699128E-6</v>
      </c>
      <c r="BC1457" s="5">
        <f t="shared" si="1726"/>
        <v>2.1766798749856067E-7</v>
      </c>
      <c r="BD1457" s="5">
        <f t="shared" si="1727"/>
        <v>4.3266607272394011E-6</v>
      </c>
      <c r="BE1457" s="5">
        <f t="shared" si="1728"/>
        <v>5.2160649036613127E-6</v>
      </c>
      <c r="BF1457" s="5">
        <f t="shared" si="1729"/>
        <v>3.1441491249727326E-6</v>
      </c>
      <c r="BG1457" s="5">
        <f t="shared" si="1730"/>
        <v>1.2634906329645483E-6</v>
      </c>
      <c r="BH1457" s="5">
        <f t="shared" si="1731"/>
        <v>3.8080459517080034E-7</v>
      </c>
      <c r="BI1457" s="5">
        <f t="shared" si="1732"/>
        <v>9.1816835626523144E-8</v>
      </c>
      <c r="BJ1457" s="8">
        <f t="shared" si="1733"/>
        <v>0.53471316992406259</v>
      </c>
      <c r="BK1457" s="8">
        <f t="shared" si="1734"/>
        <v>0.30907030585514494</v>
      </c>
      <c r="BL1457" s="8">
        <f t="shared" si="1735"/>
        <v>0.15239979154345804</v>
      </c>
      <c r="BM1457" s="8">
        <f t="shared" si="1736"/>
        <v>0.24624289881245534</v>
      </c>
      <c r="BN1457" s="8">
        <f t="shared" si="1737"/>
        <v>0.75349784155119004</v>
      </c>
    </row>
    <row r="1458" spans="1:66" x14ac:dyDescent="0.25">
      <c r="A1458" t="s">
        <v>112</v>
      </c>
      <c r="B1458" t="s">
        <v>111</v>
      </c>
      <c r="C1458" t="s">
        <v>110</v>
      </c>
      <c r="D1458" t="s">
        <v>537</v>
      </c>
      <c r="E1458">
        <f>VLOOKUP(A1458,home!$A$2:$E$405,3,FALSE)</f>
        <v>1.3270999999999999</v>
      </c>
      <c r="F1458">
        <f>VLOOKUP(B1458,home!$B$2:$E$405,3,FALSE)</f>
        <v>1.0548999999999999</v>
      </c>
      <c r="G1458">
        <f>VLOOKUP(C1458,away!$B$2:$E$405,4,FALSE)</f>
        <v>0.75349999999999995</v>
      </c>
      <c r="H1458">
        <f>VLOOKUP(A1458,away!$A$2:$E$405,3,FALSE)</f>
        <v>0.94389999999999996</v>
      </c>
      <c r="I1458">
        <f>VLOOKUP(C1458,away!$B$2:$E$405,3,FALSE)</f>
        <v>0.63570000000000004</v>
      </c>
      <c r="J1458">
        <f>VLOOKUP(B1458,home!$B$2:$E$405,4,FALSE)</f>
        <v>1.4832000000000001</v>
      </c>
      <c r="K1458" s="3">
        <f t="shared" si="1682"/>
        <v>1.0548681947649998</v>
      </c>
      <c r="L1458" s="3">
        <f t="shared" si="1683"/>
        <v>0.88997521953600001</v>
      </c>
      <c r="M1458" s="5">
        <f t="shared" si="1684"/>
        <v>0.14300961484545652</v>
      </c>
      <c r="N1458" s="5">
        <f t="shared" si="1685"/>
        <v>0.15085629424606464</v>
      </c>
      <c r="O1458" s="5">
        <f t="shared" si="1686"/>
        <v>0.12727501336784397</v>
      </c>
      <c r="P1458" s="5">
        <f t="shared" si="1687"/>
        <v>0.1342583635900288</v>
      </c>
      <c r="Q1458" s="5">
        <f t="shared" si="1688"/>
        <v>7.9566753390141923E-2</v>
      </c>
      <c r="R1458" s="5">
        <f t="shared" si="1689"/>
        <v>5.6635803981747133E-2</v>
      </c>
      <c r="S1458" s="5">
        <f t="shared" si="1690"/>
        <v>3.1510657890645034E-2</v>
      </c>
      <c r="T1458" s="5">
        <f t="shared" si="1691"/>
        <v>7.0812438816158327E-2</v>
      </c>
      <c r="U1458" s="5">
        <f t="shared" si="1692"/>
        <v>5.974330830528999E-2</v>
      </c>
      <c r="V1458" s="5">
        <f t="shared" si="1693"/>
        <v>3.2869346804370076E-3</v>
      </c>
      <c r="W1458" s="5">
        <f t="shared" si="1694"/>
        <v>2.7977479170656981E-2</v>
      </c>
      <c r="X1458" s="5">
        <f t="shared" si="1695"/>
        <v>2.4899263166969315E-2</v>
      </c>
      <c r="Y1458" s="5">
        <f t="shared" si="1696"/>
        <v>1.1079863601654076E-2</v>
      </c>
      <c r="Z1458" s="5">
        <f t="shared" si="1697"/>
        <v>1.6801487360751093E-2</v>
      </c>
      <c r="AA1458" s="5">
        <f t="shared" si="1698"/>
        <v>1.7723354641602466E-2</v>
      </c>
      <c r="AB1458" s="5">
        <f t="shared" si="1699"/>
        <v>9.3479015579835366E-3</v>
      </c>
      <c r="AC1458" s="5">
        <f t="shared" si="1700"/>
        <v>1.9286223862451329E-4</v>
      </c>
      <c r="AD1458" s="5">
        <f t="shared" si="1701"/>
        <v>7.3781382367065773E-3</v>
      </c>
      <c r="AE1458" s="5">
        <f t="shared" si="1702"/>
        <v>6.5663601969798919E-3</v>
      </c>
      <c r="AF1458" s="5">
        <f t="shared" si="1703"/>
        <v>2.9219489289298156E-3</v>
      </c>
      <c r="AG1458" s="5">
        <f t="shared" si="1704"/>
        <v>8.6682071316576432E-4</v>
      </c>
      <c r="AH1458" s="5">
        <f t="shared" si="1705"/>
        <v>3.7382268506039452E-3</v>
      </c>
      <c r="AI1458" s="5">
        <f t="shared" si="1706"/>
        <v>3.9433366095186348E-3</v>
      </c>
      <c r="AJ1458" s="5">
        <f t="shared" si="1707"/>
        <v>2.0798501853168286E-3</v>
      </c>
      <c r="AK1458" s="5">
        <f t="shared" si="1708"/>
        <v>7.3132260345560446E-4</v>
      </c>
      <c r="AL1458" s="5">
        <f t="shared" si="1709"/>
        <v>7.2424133395558083E-6</v>
      </c>
      <c r="AM1458" s="5">
        <f t="shared" si="1710"/>
        <v>1.5565926724962578E-3</v>
      </c>
      <c r="AN1458" s="5">
        <f t="shared" si="1711"/>
        <v>1.3853289054329861E-3</v>
      </c>
      <c r="AO1458" s="5">
        <f t="shared" si="1712"/>
        <v>6.1645419837114406E-4</v>
      </c>
      <c r="AP1458" s="5">
        <f t="shared" si="1713"/>
        <v>1.8287632017641598E-4</v>
      </c>
      <c r="AQ1458" s="5">
        <f t="shared" si="1714"/>
        <v>4.0688848299235409E-5</v>
      </c>
      <c r="AR1458" s="5">
        <f t="shared" si="1715"/>
        <v>6.653858524083234E-4</v>
      </c>
      <c r="AS1458" s="5">
        <f t="shared" si="1716"/>
        <v>7.0189437295213879E-4</v>
      </c>
      <c r="AT1458" s="5">
        <f t="shared" si="1717"/>
        <v>3.7020302505586704E-4</v>
      </c>
      <c r="AU1458" s="5">
        <f t="shared" si="1718"/>
        <v>1.3017179891240818E-4</v>
      </c>
      <c r="AV1458" s="5">
        <f t="shared" si="1719"/>
        <v>3.4328522632011135E-5</v>
      </c>
      <c r="AW1458" s="5">
        <f t="shared" si="1720"/>
        <v>1.8886736400791681E-7</v>
      </c>
      <c r="AX1458" s="5">
        <f t="shared" si="1721"/>
        <v>2.7366668373675888E-4</v>
      </c>
      <c r="AY1458" s="5">
        <f t="shared" si="1722"/>
        <v>2.4355656693831107E-4</v>
      </c>
      <c r="AZ1458" s="5">
        <f t="shared" si="1723"/>
        <v>1.0837965456517893E-4</v>
      </c>
      <c r="BA1458" s="5">
        <f t="shared" si="1724"/>
        <v>3.2151735621626992E-5</v>
      </c>
      <c r="BB1458" s="5">
        <f t="shared" si="1725"/>
        <v>7.1535619920802273E-6</v>
      </c>
      <c r="BC1458" s="5">
        <f t="shared" si="1726"/>
        <v>1.2732985808731977E-6</v>
      </c>
      <c r="BD1458" s="5">
        <f t="shared" si="1727"/>
        <v>9.8696153345540982E-5</v>
      </c>
      <c r="BE1458" s="5">
        <f t="shared" si="1728"/>
        <v>1.0411143310986041E-4</v>
      </c>
      <c r="BF1458" s="5">
        <f t="shared" si="1729"/>
        <v>5.4911919749497737E-5</v>
      </c>
      <c r="BG1458" s="5">
        <f t="shared" si="1730"/>
        <v>1.9308279219077742E-5</v>
      </c>
      <c r="BH1458" s="5">
        <f t="shared" si="1731"/>
        <v>5.0919224109617738E-6</v>
      </c>
      <c r="BI1458" s="5">
        <f t="shared" si="1732"/>
        <v>1.0742614003069389E-6</v>
      </c>
      <c r="BJ1458" s="8">
        <f t="shared" si="1733"/>
        <v>0.3873734829136381</v>
      </c>
      <c r="BK1458" s="8">
        <f t="shared" si="1734"/>
        <v>0.31250923222546978</v>
      </c>
      <c r="BL1458" s="8">
        <f t="shared" si="1735"/>
        <v>0.28340329564455802</v>
      </c>
      <c r="BM1458" s="8">
        <f t="shared" si="1736"/>
        <v>0.30824228702355966</v>
      </c>
      <c r="BN1458" s="8">
        <f t="shared" si="1737"/>
        <v>0.69160184342128306</v>
      </c>
    </row>
    <row r="1459" spans="1:66" x14ac:dyDescent="0.25">
      <c r="A1459" t="s">
        <v>112</v>
      </c>
      <c r="B1459" t="s">
        <v>93</v>
      </c>
      <c r="C1459" t="s">
        <v>335</v>
      </c>
      <c r="D1459" t="s">
        <v>537</v>
      </c>
      <c r="E1459">
        <f>VLOOKUP(A1459,home!$A$2:$E$405,3,FALSE)</f>
        <v>1.3270999999999999</v>
      </c>
      <c r="F1459">
        <f>VLOOKUP(B1459,home!$B$2:$E$405,3,FALSE)</f>
        <v>0.1507</v>
      </c>
      <c r="G1459">
        <f>VLOOKUP(C1459,away!$B$2:$E$405,4,FALSE)</f>
        <v>0.9042</v>
      </c>
      <c r="H1459">
        <f>VLOOKUP(A1459,away!$A$2:$E$405,3,FALSE)</f>
        <v>0.94389999999999996</v>
      </c>
      <c r="I1459">
        <f>VLOOKUP(C1459,away!$B$2:$E$405,3,FALSE)</f>
        <v>1.2713000000000001</v>
      </c>
      <c r="J1459">
        <f>VLOOKUP(B1459,home!$B$2:$E$405,4,FALSE)</f>
        <v>0.84750000000000003</v>
      </c>
      <c r="K1459" s="3">
        <f t="shared" si="1682"/>
        <v>0.18083454767400001</v>
      </c>
      <c r="L1459" s="3">
        <f t="shared" si="1683"/>
        <v>1.0169831093250001</v>
      </c>
      <c r="M1459" s="5">
        <f t="shared" si="1684"/>
        <v>0.30185223875148293</v>
      </c>
      <c r="N1459" s="5">
        <f t="shared" si="1685"/>
        <v>5.4585313059008676E-2</v>
      </c>
      <c r="O1459" s="5">
        <f t="shared" si="1686"/>
        <v>0.30697862832219541</v>
      </c>
      <c r="P1459" s="5">
        <f t="shared" si="1687"/>
        <v>5.5512341398229179E-2</v>
      </c>
      <c r="Q1459" s="5">
        <f t="shared" si="1688"/>
        <v>4.9354551983347601E-3</v>
      </c>
      <c r="R1459" s="5">
        <f t="shared" si="1689"/>
        <v>0.15609603996371488</v>
      </c>
      <c r="S1459" s="5">
        <f t="shared" si="1690"/>
        <v>2.552258731175643E-3</v>
      </c>
      <c r="T1459" s="5">
        <f t="shared" si="1691"/>
        <v>5.0192745735367196E-3</v>
      </c>
      <c r="U1459" s="5">
        <f t="shared" si="1692"/>
        <v>2.8227556780541011E-2</v>
      </c>
      <c r="V1459" s="5">
        <f t="shared" si="1693"/>
        <v>5.2152764326625542E-5</v>
      </c>
      <c r="W1459" s="5">
        <f t="shared" si="1694"/>
        <v>2.9750026945205276E-4</v>
      </c>
      <c r="X1459" s="5">
        <f t="shared" si="1695"/>
        <v>3.0255274905237399E-4</v>
      </c>
      <c r="Y1459" s="5">
        <f t="shared" si="1696"/>
        <v>1.5384551773305486E-4</v>
      </c>
      <c r="Z1459" s="5">
        <f t="shared" si="1697"/>
        <v>5.2915678691872761E-2</v>
      </c>
      <c r="AA1459" s="5">
        <f t="shared" si="1698"/>
        <v>9.5689828211075311E-3</v>
      </c>
      <c r="AB1459" s="5">
        <f t="shared" si="1699"/>
        <v>8.6520134007762861E-4</v>
      </c>
      <c r="AC1459" s="5">
        <f t="shared" si="1700"/>
        <v>5.9944935105827524E-7</v>
      </c>
      <c r="AD1459" s="5">
        <f t="shared" si="1701"/>
        <v>1.3449581664813772E-5</v>
      </c>
      <c r="AE1459" s="5">
        <f t="shared" si="1702"/>
        <v>1.3677997380602822E-5</v>
      </c>
      <c r="AF1459" s="5">
        <f t="shared" si="1703"/>
        <v>6.9551461527323314E-6</v>
      </c>
      <c r="AG1459" s="5">
        <f t="shared" si="1704"/>
        <v>2.3577553867385135E-6</v>
      </c>
      <c r="AH1459" s="5">
        <f t="shared" si="1705"/>
        <v>1.3453587862025851E-2</v>
      </c>
      <c r="AI1459" s="5">
        <f t="shared" si="1706"/>
        <v>2.4328734756218621E-3</v>
      </c>
      <c r="AJ1459" s="5">
        <f t="shared" si="1707"/>
        <v>2.1997378725607586E-4</v>
      </c>
      <c r="AK1459" s="5">
        <f t="shared" si="1708"/>
        <v>1.3259620106196394E-5</v>
      </c>
      <c r="AL1459" s="5">
        <f t="shared" si="1709"/>
        <v>4.4096856348699759E-9</v>
      </c>
      <c r="AM1459" s="5">
        <f t="shared" si="1710"/>
        <v>4.8642980335222438E-7</v>
      </c>
      <c r="AN1459" s="5">
        <f t="shared" si="1711"/>
        <v>4.9469089388149353E-7</v>
      </c>
      <c r="AO1459" s="5">
        <f t="shared" si="1712"/>
        <v>2.5154614170718244E-7</v>
      </c>
      <c r="AP1459" s="5">
        <f t="shared" si="1713"/>
        <v>8.5272725777359187E-8</v>
      </c>
      <c r="AQ1459" s="5">
        <f t="shared" si="1714"/>
        <v>2.1680230450419206E-8</v>
      </c>
      <c r="AR1459" s="5">
        <f t="shared" si="1715"/>
        <v>2.7364143231000276E-3</v>
      </c>
      <c r="AS1459" s="5">
        <f t="shared" si="1716"/>
        <v>4.9483824636644845E-4</v>
      </c>
      <c r="AT1459" s="5">
        <f t="shared" si="1717"/>
        <v>4.4741925226736044E-5</v>
      </c>
      <c r="AU1459" s="5">
        <f t="shared" si="1718"/>
        <v>2.6969619368135804E-6</v>
      </c>
      <c r="AV1459" s="5">
        <f t="shared" si="1719"/>
        <v>1.2192597298441971E-7</v>
      </c>
      <c r="AW1459" s="5">
        <f t="shared" si="1720"/>
        <v>2.252683993796602E-11</v>
      </c>
      <c r="AX1459" s="5">
        <f t="shared" si="1721"/>
        <v>1.4660552244058711E-8</v>
      </c>
      <c r="AY1459" s="5">
        <f t="shared" si="1722"/>
        <v>1.4909534005584438E-8</v>
      </c>
      <c r="AZ1459" s="5">
        <f t="shared" si="1723"/>
        <v>7.5813721257930413E-9</v>
      </c>
      <c r="BA1459" s="5">
        <f t="shared" si="1724"/>
        <v>2.5700424658129648E-9</v>
      </c>
      <c r="BB1459" s="5">
        <f t="shared" si="1725"/>
        <v>6.5342244449493979E-10</v>
      </c>
      <c r="BC1459" s="5">
        <f t="shared" si="1726"/>
        <v>1.3290391786104128E-10</v>
      </c>
      <c r="BD1459" s="5">
        <f t="shared" si="1727"/>
        <v>4.6381452445128839E-4</v>
      </c>
      <c r="BE1459" s="5">
        <f t="shared" si="1728"/>
        <v>8.3873689733780156E-5</v>
      </c>
      <c r="BF1459" s="5">
        <f t="shared" si="1729"/>
        <v>7.5836303723787772E-6</v>
      </c>
      <c r="BG1459" s="5">
        <f t="shared" si="1730"/>
        <v>4.5712745603864143E-7</v>
      </c>
      <c r="BH1459" s="5">
        <f t="shared" si="1731"/>
        <v>2.0666109185528515E-8</v>
      </c>
      <c r="BI1459" s="5">
        <f t="shared" si="1732"/>
        <v>7.4742930134930896E-10</v>
      </c>
      <c r="BJ1459" s="8">
        <f t="shared" si="1733"/>
        <v>6.5331761975324906E-2</v>
      </c>
      <c r="BK1459" s="8">
        <f t="shared" si="1734"/>
        <v>0.35996961041378506</v>
      </c>
      <c r="BL1459" s="8">
        <f t="shared" si="1735"/>
        <v>0.52169066774080119</v>
      </c>
      <c r="BM1459" s="8">
        <f t="shared" si="1736"/>
        <v>0.11994768724181119</v>
      </c>
      <c r="BN1459" s="8">
        <f t="shared" si="1737"/>
        <v>0.87996001669296575</v>
      </c>
    </row>
    <row r="1460" spans="1:66" x14ac:dyDescent="0.25">
      <c r="A1460" t="s">
        <v>112</v>
      </c>
      <c r="B1460" t="s">
        <v>126</v>
      </c>
      <c r="C1460" t="s">
        <v>132</v>
      </c>
      <c r="D1460" t="s">
        <v>537</v>
      </c>
      <c r="E1460">
        <f>VLOOKUP(A1460,home!$A$2:$E$405,3,FALSE)</f>
        <v>1.3270999999999999</v>
      </c>
      <c r="F1460">
        <f>VLOOKUP(B1460,home!$B$2:$E$405,3,FALSE)</f>
        <v>1.5069999999999999</v>
      </c>
      <c r="G1460">
        <f>VLOOKUP(C1460,away!$B$2:$E$405,4,FALSE)</f>
        <v>0.75349999999999995</v>
      </c>
      <c r="H1460">
        <f>VLOOKUP(A1460,away!$A$2:$E$405,3,FALSE)</f>
        <v>0.94389999999999996</v>
      </c>
      <c r="I1460">
        <f>VLOOKUP(C1460,away!$B$2:$E$405,3,FALSE)</f>
        <v>0.63570000000000004</v>
      </c>
      <c r="J1460">
        <f>VLOOKUP(B1460,home!$B$2:$E$405,4,FALSE)</f>
        <v>0.42380000000000001</v>
      </c>
      <c r="K1460" s="3">
        <f t="shared" si="1682"/>
        <v>1.5069545639499997</v>
      </c>
      <c r="L1460" s="3">
        <f t="shared" si="1683"/>
        <v>0.254295778074</v>
      </c>
      <c r="M1460" s="5">
        <f t="shared" si="1684"/>
        <v>0.17182988332738089</v>
      </c>
      <c r="N1460" s="5">
        <f t="shared" si="1685"/>
        <v>0.25893982690319256</v>
      </c>
      <c r="O1460" s="5">
        <f t="shared" si="1686"/>
        <v>4.3695613877100956E-2</v>
      </c>
      <c r="P1460" s="5">
        <f t="shared" si="1687"/>
        <v>6.5847304756694217E-2</v>
      </c>
      <c r="Q1460" s="5">
        <f t="shared" si="1688"/>
        <v>0.19510527697009453</v>
      </c>
      <c r="R1460" s="5">
        <f t="shared" si="1689"/>
        <v>5.5558050646492274E-3</v>
      </c>
      <c r="S1460" s="5">
        <f t="shared" si="1690"/>
        <v>6.3083723560761603E-3</v>
      </c>
      <c r="T1460" s="5">
        <f t="shared" si="1691"/>
        <v>4.9614448213453455E-2</v>
      </c>
      <c r="U1460" s="5">
        <f t="shared" si="1692"/>
        <v>8.3723457985896768E-3</v>
      </c>
      <c r="V1460" s="5">
        <f t="shared" si="1693"/>
        <v>2.6860501600348445E-4</v>
      </c>
      <c r="W1460" s="5">
        <f t="shared" si="1694"/>
        <v>9.8004929193604193E-2</v>
      </c>
      <c r="X1460" s="5">
        <f t="shared" si="1695"/>
        <v>2.4922239724374851E-2</v>
      </c>
      <c r="Y1460" s="5">
        <f t="shared" si="1696"/>
        <v>3.1688101710283263E-3</v>
      </c>
      <c r="Z1460" s="5">
        <f t="shared" si="1697"/>
        <v>4.7093925724748181E-4</v>
      </c>
      <c r="AA1460" s="5">
        <f t="shared" si="1698"/>
        <v>7.0968406305231568E-4</v>
      </c>
      <c r="AB1460" s="5">
        <f t="shared" si="1699"/>
        <v>5.3473081888963337E-4</v>
      </c>
      <c r="AC1460" s="5">
        <f t="shared" si="1700"/>
        <v>6.433294665289672E-6</v>
      </c>
      <c r="AD1460" s="5">
        <f t="shared" si="1701"/>
        <v>3.6922243834474629E-2</v>
      </c>
      <c r="AE1460" s="5">
        <f t="shared" si="1702"/>
        <v>9.3891707241256731E-3</v>
      </c>
      <c r="AF1460" s="5">
        <f t="shared" si="1703"/>
        <v>1.1938132373805798E-3</v>
      </c>
      <c r="AG1460" s="5">
        <f t="shared" si="1704"/>
        <v>1.0119388869157848E-4</v>
      </c>
      <c r="AH1460" s="5">
        <f t="shared" si="1705"/>
        <v>2.9939466211834999E-5</v>
      </c>
      <c r="AI1460" s="5">
        <f t="shared" si="1706"/>
        <v>4.5117415250151561E-5</v>
      </c>
      <c r="AJ1460" s="5">
        <f t="shared" si="1707"/>
        <v>3.3994947412421613E-5</v>
      </c>
      <c r="AK1460" s="5">
        <f t="shared" si="1708"/>
        <v>1.7076280384796317E-5</v>
      </c>
      <c r="AL1460" s="5">
        <f t="shared" si="1709"/>
        <v>9.8612675795826838E-8</v>
      </c>
      <c r="AM1460" s="5">
        <f t="shared" si="1710"/>
        <v>1.1128028771527248E-2</v>
      </c>
      <c r="AN1460" s="5">
        <f t="shared" si="1711"/>
        <v>2.8298107348853794E-3</v>
      </c>
      <c r="AO1460" s="5">
        <f t="shared" si="1712"/>
        <v>3.5980446131491755E-4</v>
      </c>
      <c r="AP1460" s="5">
        <f t="shared" si="1713"/>
        <v>3.0498918481524467E-5</v>
      </c>
      <c r="AQ1460" s="5">
        <f t="shared" si="1714"/>
        <v>1.93893655141869E-6</v>
      </c>
      <c r="AR1460" s="5">
        <f t="shared" si="1715"/>
        <v>1.5226959710917633E-6</v>
      </c>
      <c r="AS1460" s="5">
        <f t="shared" si="1716"/>
        <v>2.2946336431450093E-6</v>
      </c>
      <c r="AT1460" s="5">
        <f t="shared" si="1717"/>
        <v>1.7289543205652939E-6</v>
      </c>
      <c r="AU1460" s="5">
        <f t="shared" si="1718"/>
        <v>8.6848520141231301E-7</v>
      </c>
      <c r="AV1460" s="5">
        <f t="shared" si="1719"/>
        <v>3.271919344978302E-7</v>
      </c>
      <c r="AW1460" s="5">
        <f t="shared" si="1720"/>
        <v>1.0497105221908637E-9</v>
      </c>
      <c r="AX1460" s="5">
        <f t="shared" si="1721"/>
        <v>2.7949056241699795E-3</v>
      </c>
      <c r="AY1460" s="5">
        <f t="shared" si="1722"/>
        <v>7.1073270034170341E-4</v>
      </c>
      <c r="AZ1460" s="5">
        <f t="shared" si="1723"/>
        <v>9.036816251801425E-5</v>
      </c>
      <c r="BA1460" s="5">
        <f t="shared" si="1724"/>
        <v>7.6600807335453741E-6</v>
      </c>
      <c r="BB1460" s="5">
        <f t="shared" si="1725"/>
        <v>4.8698154756164418E-7</v>
      </c>
      <c r="BC1460" s="5">
        <f t="shared" si="1726"/>
        <v>2.4767470308973797E-8</v>
      </c>
      <c r="BD1460" s="5">
        <f t="shared" si="1727"/>
        <v>6.4535859456487464E-8</v>
      </c>
      <c r="BE1460" s="5">
        <f t="shared" si="1728"/>
        <v>9.7252607946389523E-8</v>
      </c>
      <c r="BF1460" s="5">
        <f t="shared" si="1729"/>
        <v>7.3277630700425862E-8</v>
      </c>
      <c r="BG1460" s="5">
        <f t="shared" si="1730"/>
        <v>3.680868667314977E-8</v>
      </c>
      <c r="BH1460" s="5">
        <f t="shared" si="1731"/>
        <v>1.3867254593777156E-8</v>
      </c>
      <c r="BI1460" s="5">
        <f t="shared" si="1732"/>
        <v>4.1794645199098136E-9</v>
      </c>
      <c r="BJ1460" s="8">
        <f t="shared" si="1733"/>
        <v>0.69531621299996194</v>
      </c>
      <c r="BK1460" s="8">
        <f t="shared" si="1734"/>
        <v>0.24497143006383754</v>
      </c>
      <c r="BL1460" s="8">
        <f t="shared" si="1735"/>
        <v>5.9001339614115612E-2</v>
      </c>
      <c r="BM1460" s="8">
        <f t="shared" si="1736"/>
        <v>0.25807547938541897</v>
      </c>
      <c r="BN1460" s="8">
        <f t="shared" si="1737"/>
        <v>0.74097371089911235</v>
      </c>
    </row>
    <row r="1461" spans="1:66" x14ac:dyDescent="0.25">
      <c r="A1461" t="s">
        <v>112</v>
      </c>
      <c r="B1461" t="s">
        <v>128</v>
      </c>
      <c r="C1461" t="s">
        <v>113</v>
      </c>
      <c r="D1461" t="s">
        <v>537</v>
      </c>
      <c r="E1461">
        <f>VLOOKUP(A1461,home!$A$2:$E$405,3,FALSE)</f>
        <v>1.3270999999999999</v>
      </c>
      <c r="F1461">
        <f>VLOOKUP(B1461,home!$B$2:$E$405,3,FALSE)</f>
        <v>0.6028</v>
      </c>
      <c r="G1461">
        <f>VLOOKUP(C1461,away!$B$2:$E$405,4,FALSE)</f>
        <v>0.9042</v>
      </c>
      <c r="H1461">
        <f>VLOOKUP(A1461,away!$A$2:$E$405,3,FALSE)</f>
        <v>0.94389999999999996</v>
      </c>
      <c r="I1461">
        <f>VLOOKUP(C1461,away!$B$2:$E$405,3,FALSE)</f>
        <v>1.4832000000000001</v>
      </c>
      <c r="J1461">
        <f>VLOOKUP(B1461,home!$B$2:$E$405,4,FALSE)</f>
        <v>1.907</v>
      </c>
      <c r="K1461" s="3">
        <f t="shared" si="1682"/>
        <v>0.72333819069600003</v>
      </c>
      <c r="L1461" s="3">
        <f t="shared" si="1683"/>
        <v>2.66978565936</v>
      </c>
      <c r="M1461" s="5">
        <f t="shared" si="1684"/>
        <v>3.3603540348260214E-2</v>
      </c>
      <c r="N1461" s="5">
        <f t="shared" si="1685"/>
        <v>2.4306724076490573E-2</v>
      </c>
      <c r="O1461" s="5">
        <f t="shared" si="1686"/>
        <v>8.9714250125510236E-2</v>
      </c>
      <c r="P1461" s="5">
        <f t="shared" si="1687"/>
        <v>6.4893743365434964E-2</v>
      </c>
      <c r="Q1461" s="5">
        <f t="shared" si="1688"/>
        <v>8.7909909076177972E-3</v>
      </c>
      <c r="R1461" s="5">
        <f t="shared" si="1689"/>
        <v>0.11975890921266169</v>
      </c>
      <c r="S1461" s="5">
        <f t="shared" si="1690"/>
        <v>3.133001675072733E-2</v>
      </c>
      <c r="T1461" s="5">
        <f t="shared" si="1691"/>
        <v>2.3470061456722143E-2</v>
      </c>
      <c r="U1461" s="5">
        <f t="shared" si="1692"/>
        <v>8.6626192709613234E-2</v>
      </c>
      <c r="V1461" s="5">
        <f t="shared" si="1693"/>
        <v>6.7225789160758973E-3</v>
      </c>
      <c r="W1461" s="5">
        <f t="shared" si="1694"/>
        <v>2.1196198191804146E-3</v>
      </c>
      <c r="X1461" s="5">
        <f t="shared" si="1695"/>
        <v>5.658930596543107E-3</v>
      </c>
      <c r="Y1461" s="5">
        <f t="shared" si="1696"/>
        <v>7.5540658769821601E-3</v>
      </c>
      <c r="Z1461" s="5">
        <f t="shared" si="1697"/>
        <v>0.10657687279885346</v>
      </c>
      <c r="AA1461" s="5">
        <f t="shared" si="1698"/>
        <v>7.7091122340360391E-2</v>
      </c>
      <c r="AB1461" s="5">
        <f t="shared" si="1699"/>
        <v>2.7881476476200137E-2</v>
      </c>
      <c r="AC1461" s="5">
        <f t="shared" si="1700"/>
        <v>8.1139759831195103E-4</v>
      </c>
      <c r="AD1461" s="5">
        <f t="shared" si="1701"/>
        <v>3.8330049124233592E-4</v>
      </c>
      <c r="AE1461" s="5">
        <f t="shared" si="1702"/>
        <v>1.0233301547444317E-3</v>
      </c>
      <c r="AF1461" s="5">
        <f t="shared" si="1703"/>
        <v>1.3660360859636669E-3</v>
      </c>
      <c r="AG1461" s="5">
        <f t="shared" si="1704"/>
        <v>1.2156745174913539E-3</v>
      </c>
      <c r="AH1461" s="5">
        <f t="shared" si="1705"/>
        <v>7.1134351654453448E-2</v>
      </c>
      <c r="AI1461" s="5">
        <f t="shared" si="1706"/>
        <v>5.1454193222065368E-2</v>
      </c>
      <c r="AJ1461" s="5">
        <f t="shared" si="1707"/>
        <v>1.8609391514485579E-2</v>
      </c>
      <c r="AK1461" s="5">
        <f t="shared" si="1708"/>
        <v>4.4869611960138304E-3</v>
      </c>
      <c r="AL1461" s="5">
        <f t="shared" si="1709"/>
        <v>6.2677476202190971E-5</v>
      </c>
      <c r="AM1461" s="5">
        <f t="shared" si="1710"/>
        <v>5.5451176765623882E-5</v>
      </c>
      <c r="AN1461" s="5">
        <f t="shared" si="1711"/>
        <v>1.4804275652349904E-4</v>
      </c>
      <c r="AO1461" s="5">
        <f t="shared" si="1712"/>
        <v>1.9762121416928098E-4</v>
      </c>
      <c r="AP1461" s="5">
        <f t="shared" si="1713"/>
        <v>1.7586876119148585E-4</v>
      </c>
      <c r="AQ1461" s="5">
        <f t="shared" si="1714"/>
        <v>1.1738297413960936E-4</v>
      </c>
      <c r="AR1461" s="5">
        <f t="shared" si="1715"/>
        <v>3.7982694386986239E-2</v>
      </c>
      <c r="AS1461" s="5">
        <f t="shared" si="1716"/>
        <v>2.7474333435641735E-2</v>
      </c>
      <c r="AT1461" s="5">
        <f t="shared" si="1717"/>
        <v>9.9366173189578567E-3</v>
      </c>
      <c r="AU1461" s="5">
        <f t="shared" si="1718"/>
        <v>2.3958449310445048E-3</v>
      </c>
      <c r="AV1461" s="5">
        <f t="shared" si="1719"/>
        <v>4.3325153440247871E-4</v>
      </c>
      <c r="AW1461" s="5">
        <f t="shared" si="1720"/>
        <v>3.3622251416440379E-6</v>
      </c>
      <c r="AX1461" s="5">
        <f t="shared" si="1721"/>
        <v>6.6849923122684048E-6</v>
      </c>
      <c r="AY1461" s="5">
        <f t="shared" si="1722"/>
        <v>1.7847496608226032E-5</v>
      </c>
      <c r="AZ1461" s="5">
        <f t="shared" si="1723"/>
        <v>2.3824495250059059E-5</v>
      </c>
      <c r="BA1461" s="5">
        <f t="shared" si="1724"/>
        <v>2.1202098586699369E-5</v>
      </c>
      <c r="BB1461" s="5">
        <f t="shared" si="1725"/>
        <v>1.4151264688776724E-5</v>
      </c>
      <c r="BC1461" s="5">
        <f t="shared" si="1726"/>
        <v>7.5561687055807326E-6</v>
      </c>
      <c r="BD1461" s="5">
        <f t="shared" si="1727"/>
        <v>1.6900942129704881E-2</v>
      </c>
      <c r="BE1461" s="5">
        <f t="shared" si="1728"/>
        <v>1.2225096901158528E-2</v>
      </c>
      <c r="BF1461" s="5">
        <f t="shared" si="1729"/>
        <v>4.4214397367836429E-3</v>
      </c>
      <c r="BG1461" s="5">
        <f t="shared" si="1730"/>
        <v>1.0660654064921595E-3</v>
      </c>
      <c r="BH1461" s="5">
        <f t="shared" si="1731"/>
        <v>1.9278145557390862E-4</v>
      </c>
      <c r="BI1461" s="5">
        <f t="shared" si="1732"/>
        <v>2.7889237854914486E-5</v>
      </c>
      <c r="BJ1461" s="8">
        <f t="shared" si="1733"/>
        <v>7.6674367381919101E-2</v>
      </c>
      <c r="BK1461" s="8">
        <f t="shared" si="1734"/>
        <v>0.13744180195162076</v>
      </c>
      <c r="BL1461" s="8">
        <f t="shared" si="1735"/>
        <v>0.65981380492596475</v>
      </c>
      <c r="BM1461" s="8">
        <f t="shared" si="1736"/>
        <v>0.63942420375091591</v>
      </c>
      <c r="BN1461" s="8">
        <f t="shared" si="1737"/>
        <v>0.34106815803597546</v>
      </c>
    </row>
    <row r="1462" spans="1:66" x14ac:dyDescent="0.25">
      <c r="A1462" t="s">
        <v>112</v>
      </c>
      <c r="B1462" t="s">
        <v>102</v>
      </c>
      <c r="C1462" t="s">
        <v>108</v>
      </c>
      <c r="D1462" t="s">
        <v>537</v>
      </c>
      <c r="E1462">
        <f>VLOOKUP(A1462,home!$A$2:$E$405,3,FALSE)</f>
        <v>1.3270999999999999</v>
      </c>
      <c r="F1462">
        <f>VLOOKUP(B1462,home!$B$2:$E$405,3,FALSE)</f>
        <v>1.6577</v>
      </c>
      <c r="G1462">
        <f>VLOOKUP(C1462,away!$B$2:$E$405,4,FALSE)</f>
        <v>1.6577</v>
      </c>
      <c r="H1462">
        <f>VLOOKUP(A1462,away!$A$2:$E$405,3,FALSE)</f>
        <v>0.94389999999999996</v>
      </c>
      <c r="I1462">
        <f>VLOOKUP(C1462,away!$B$2:$E$405,3,FALSE)</f>
        <v>0.63570000000000004</v>
      </c>
      <c r="J1462">
        <f>VLOOKUP(B1462,home!$B$2:$E$405,4,FALSE)</f>
        <v>1.0593999999999999</v>
      </c>
      <c r="K1462" s="3">
        <f t="shared" si="1682"/>
        <v>3.6468300447590001</v>
      </c>
      <c r="L1462" s="3">
        <f t="shared" si="1683"/>
        <v>0.63567944146199995</v>
      </c>
      <c r="M1462" s="5">
        <f t="shared" si="1684"/>
        <v>1.380796766750211E-2</v>
      </c>
      <c r="N1462" s="5">
        <f t="shared" si="1685"/>
        <v>5.0355311346907551E-2</v>
      </c>
      <c r="O1462" s="5">
        <f t="shared" si="1686"/>
        <v>8.7774411746030963E-3</v>
      </c>
      <c r="P1462" s="5">
        <f t="shared" si="1687"/>
        <v>3.2009836191647302E-2</v>
      </c>
      <c r="Q1462" s="5">
        <f t="shared" si="1688"/>
        <v>9.1818631166548134E-2</v>
      </c>
      <c r="R1462" s="5">
        <f t="shared" si="1689"/>
        <v>2.7898194516686281E-3</v>
      </c>
      <c r="S1462" s="5">
        <f t="shared" si="1690"/>
        <v>1.8551419689148411E-2</v>
      </c>
      <c r="T1462" s="5">
        <f t="shared" si="1691"/>
        <v>5.83672161757567E-2</v>
      </c>
      <c r="U1462" s="5">
        <f t="shared" si="1692"/>
        <v>1.0173997395798232E-2</v>
      </c>
      <c r="V1462" s="5">
        <f t="shared" si="1693"/>
        <v>4.7784641421179134E-3</v>
      </c>
      <c r="W1462" s="5">
        <f t="shared" si="1694"/>
        <v>0.11161564760227094</v>
      </c>
      <c r="X1462" s="5">
        <f t="shared" si="1695"/>
        <v>7.0951772526231013E-2</v>
      </c>
      <c r="Y1462" s="5">
        <f t="shared" si="1696"/>
        <v>2.2551291565106699E-2</v>
      </c>
      <c r="Z1462" s="5">
        <f t="shared" si="1697"/>
        <v>5.9114362360551231E-4</v>
      </c>
      <c r="AA1462" s="5">
        <f t="shared" si="1698"/>
        <v>2.1558003273322878E-3</v>
      </c>
      <c r="AB1462" s="5">
        <f t="shared" si="1699"/>
        <v>3.9309187021083379E-3</v>
      </c>
      <c r="AC1462" s="5">
        <f t="shared" si="1700"/>
        <v>6.9234416914251262E-4</v>
      </c>
      <c r="AD1462" s="5">
        <f t="shared" si="1701"/>
        <v>0.10176082428529863</v>
      </c>
      <c r="AE1462" s="5">
        <f t="shared" si="1702"/>
        <v>6.4687263944391366E-2</v>
      </c>
      <c r="AF1462" s="5">
        <f t="shared" si="1703"/>
        <v>2.0560181906937831E-2</v>
      </c>
      <c r="AG1462" s="5">
        <f t="shared" si="1704"/>
        <v>4.3565616503197869E-3</v>
      </c>
      <c r="AH1462" s="5">
        <f t="shared" si="1705"/>
        <v>9.394446211934368E-5</v>
      </c>
      <c r="AI1462" s="5">
        <f t="shared" si="1706"/>
        <v>3.4259948699554628E-4</v>
      </c>
      <c r="AJ1462" s="5">
        <f t="shared" si="1707"/>
        <v>6.247010512471894E-4</v>
      </c>
      <c r="AK1462" s="5">
        <f t="shared" si="1708"/>
        <v>7.5939285422692738E-4</v>
      </c>
      <c r="AL1462" s="5">
        <f t="shared" si="1709"/>
        <v>6.4200102364530211E-5</v>
      </c>
      <c r="AM1462" s="5">
        <f t="shared" si="1710"/>
        <v>7.4220886276613662E-2</v>
      </c>
      <c r="AN1462" s="5">
        <f t="shared" si="1711"/>
        <v>4.7180691533132389E-2</v>
      </c>
      <c r="AO1462" s="5">
        <f t="shared" si="1712"/>
        <v>1.4995897820786253E-2</v>
      </c>
      <c r="AP1462" s="5">
        <f t="shared" si="1713"/>
        <v>3.1775279836462099E-3</v>
      </c>
      <c r="AQ1462" s="5">
        <f t="shared" si="1714"/>
        <v>5.0497230346852431E-4</v>
      </c>
      <c r="AR1462" s="5">
        <f t="shared" si="1715"/>
        <v>1.1943712641694482E-5</v>
      </c>
      <c r="AS1462" s="5">
        <f t="shared" si="1716"/>
        <v>4.3556690107699326E-5</v>
      </c>
      <c r="AT1462" s="5">
        <f t="shared" si="1717"/>
        <v>7.9421923067507519E-5</v>
      </c>
      <c r="AU1462" s="5">
        <f t="shared" si="1718"/>
        <v>9.6546085085041436E-5</v>
      </c>
      <c r="AV1462" s="5">
        <f t="shared" si="1719"/>
        <v>8.8021790947996975E-5</v>
      </c>
      <c r="AW1462" s="5">
        <f t="shared" si="1720"/>
        <v>4.1341564717100291E-6</v>
      </c>
      <c r="AX1462" s="5">
        <f t="shared" si="1721"/>
        <v>4.5111826337032625E-2</v>
      </c>
      <c r="AY1462" s="5">
        <f t="shared" si="1722"/>
        <v>2.8676660569255639E-2</v>
      </c>
      <c r="AZ1462" s="5">
        <f t="shared" si="1723"/>
        <v>9.1145817868298895E-3</v>
      </c>
      <c r="BA1462" s="5">
        <f t="shared" si="1724"/>
        <v>1.9313174198039144E-3</v>
      </c>
      <c r="BB1462" s="5">
        <f t="shared" si="1725"/>
        <v>3.0692469467669576E-4</v>
      </c>
      <c r="BC1462" s="5">
        <f t="shared" si="1726"/>
        <v>3.9021143696595365E-5</v>
      </c>
      <c r="BD1462" s="5">
        <f t="shared" si="1727"/>
        <v>1.2653954301758289E-6</v>
      </c>
      <c r="BE1462" s="5">
        <f t="shared" si="1728"/>
        <v>4.6146820732659528E-6</v>
      </c>
      <c r="BF1462" s="5">
        <f t="shared" si="1729"/>
        <v>8.4144806158985158E-6</v>
      </c>
      <c r="BG1462" s="5">
        <f t="shared" si="1730"/>
        <v>1.0228726907033641E-5</v>
      </c>
      <c r="BH1462" s="5">
        <f t="shared" si="1731"/>
        <v>9.3256071510512704E-6</v>
      </c>
      <c r="BI1462" s="5">
        <f t="shared" si="1732"/>
        <v>6.80178086881463E-6</v>
      </c>
      <c r="BJ1462" s="8">
        <f t="shared" si="1733"/>
        <v>0.82228501003871124</v>
      </c>
      <c r="BK1462" s="8">
        <f t="shared" si="1734"/>
        <v>9.8580892531178424E-2</v>
      </c>
      <c r="BL1462" s="8">
        <f t="shared" si="1735"/>
        <v>3.0008755780995777E-2</v>
      </c>
      <c r="BM1462" s="8">
        <f t="shared" si="1736"/>
        <v>0.72323426856283013</v>
      </c>
      <c r="BN1462" s="8">
        <f t="shared" si="1737"/>
        <v>0.1995590069988768</v>
      </c>
    </row>
    <row r="1463" spans="1:66" x14ac:dyDescent="0.25">
      <c r="A1463" t="s">
        <v>112</v>
      </c>
      <c r="B1463" t="s">
        <v>129</v>
      </c>
      <c r="C1463" t="s">
        <v>131</v>
      </c>
      <c r="D1463" t="s">
        <v>537</v>
      </c>
      <c r="E1463">
        <f>VLOOKUP(A1463,home!$A$2:$E$405,3,FALSE)</f>
        <v>1.3270999999999999</v>
      </c>
      <c r="F1463">
        <f>VLOOKUP(B1463,home!$B$2:$E$405,3,FALSE)</f>
        <v>1.2056</v>
      </c>
      <c r="G1463">
        <f>VLOOKUP(C1463,away!$B$2:$E$405,4,FALSE)</f>
        <v>0.75349999999999995</v>
      </c>
      <c r="H1463">
        <f>VLOOKUP(A1463,away!$A$2:$E$405,3,FALSE)</f>
        <v>0.94389999999999996</v>
      </c>
      <c r="I1463">
        <f>VLOOKUP(C1463,away!$B$2:$E$405,3,FALSE)</f>
        <v>0.42380000000000001</v>
      </c>
      <c r="J1463">
        <f>VLOOKUP(B1463,home!$B$2:$E$405,4,FALSE)</f>
        <v>0.63570000000000004</v>
      </c>
      <c r="K1463" s="3">
        <f t="shared" ref="K1463:K1526" si="1738">E1463*F1463*G1463</f>
        <v>1.2055636511599999</v>
      </c>
      <c r="L1463" s="3">
        <f t="shared" ref="L1463:L1526" si="1739">H1463*I1463*J1463</f>
        <v>0.254295778074</v>
      </c>
      <c r="M1463" s="5">
        <f t="shared" ref="M1463:M1526" si="1740">_xlfn.POISSON.DIST(0,K1463,FALSE) * _xlfn.POISSON.DIST(0,L1463,FALSE)</f>
        <v>0.23226892265540883</v>
      </c>
      <c r="N1463" s="5">
        <f t="shared" ref="N1463:N1526" si="1741">_xlfn.POISSON.DIST(1,K1463,FALSE) * _xlfn.POISSON.DIST(0,L1463,FALSE)</f>
        <v>0.28001497044745427</v>
      </c>
      <c r="O1463" s="5">
        <f t="shared" ref="O1463:O1526" si="1742">_xlfn.POISSON.DIST(0,K1463,FALSE) * _xlfn.POISSON.DIST(1,L1463,FALSE)</f>
        <v>5.9065006409066902E-2</v>
      </c>
      <c r="P1463" s="5">
        <f t="shared" ref="P1463:P1526" si="1743">_xlfn.POISSON.DIST(1,K1463,FALSE) * _xlfn.POISSON.DIST(1,L1463,FALSE)</f>
        <v>7.1206624782303482E-2</v>
      </c>
      <c r="Q1463" s="5">
        <f t="shared" ref="Q1463:Q1526" si="1744">_xlfn.POISSON.DIST(2,K1463,FALSE) * _xlfn.POISSON.DIST(0,L1463,FALSE)</f>
        <v>0.16878793507604622</v>
      </c>
      <c r="R1463" s="5">
        <f t="shared" ref="R1463:R1526" si="1745">_xlfn.POISSON.DIST(0,K1463,FALSE) * _xlfn.POISSON.DIST(2,L1463,FALSE)</f>
        <v>7.5099908808697298E-3</v>
      </c>
      <c r="S1463" s="5">
        <f t="shared" ref="S1463:S1526" si="1746">_xlfn.POISSON.DIST(2,K1463,FALSE) * _xlfn.POISSON.DIST(2,L1463,FALSE)</f>
        <v>5.4574492305306298E-3</v>
      </c>
      <c r="T1463" s="5">
        <f t="shared" ref="T1463:T1526" si="1747">_xlfn.POISSON.DIST(2,K1463,FALSE) * _xlfn.POISSON.DIST(1,L1463,FALSE)</f>
        <v>4.2922059279666962E-2</v>
      </c>
      <c r="U1463" s="5">
        <f t="shared" ref="U1463:U1526" si="1748">_xlfn.POISSON.DIST(1,K1463,FALSE) * _xlfn.POISSON.DIST(2,L1463,FALSE)</f>
        <v>9.0537720265196145E-3</v>
      </c>
      <c r="V1463" s="5">
        <f t="shared" ref="V1463:V1526" si="1749">_xlfn.POISSON.DIST(3,K1463,FALSE) * _xlfn.POISSON.DIST(3,L1463,FALSE)</f>
        <v>1.8589875868604307E-4</v>
      </c>
      <c r="W1463" s="5">
        <f t="shared" ref="W1463:W1526" si="1750">_xlfn.POISSON.DIST(3,K1463,FALSE) * _xlfn.POISSON.DIST(0,L1463,FALSE)</f>
        <v>6.7828199760678415E-2</v>
      </c>
      <c r="X1463" s="5">
        <f t="shared" ref="X1463:X1526" si="1751">_xlfn.POISSON.DIST(3,K1463,FALSE) * _xlfn.POISSON.DIST(1,L1463,FALSE)</f>
        <v>1.7248424833500413E-2</v>
      </c>
      <c r="Y1463" s="5">
        <f t="shared" ref="Y1463:Y1526" si="1752">_xlfn.POISSON.DIST(3,K1463,FALSE) * _xlfn.POISSON.DIST(2,L1463,FALSE)</f>
        <v>2.1931008067929449E-3</v>
      </c>
      <c r="Z1463" s="5">
        <f t="shared" ref="Z1463:Z1526" si="1753">_xlfn.POISSON.DIST(0,K1463,FALSE) * _xlfn.POISSON.DIST(3,L1463,FALSE)</f>
        <v>6.3658632479313766E-4</v>
      </c>
      <c r="AA1463" s="5">
        <f t="shared" ref="AA1463:AA1526" si="1754">_xlfn.POISSON.DIST(1,K1463,FALSE) * _xlfn.POISSON.DIST(3,L1463,FALSE)</f>
        <v>7.6744533399614059E-4</v>
      </c>
      <c r="AB1463" s="5">
        <f t="shared" ref="AB1463:AB1526" si="1755">_xlfn.POISSON.DIST(2,K1463,FALSE) * _xlfn.POISSON.DIST(3,L1463,FALSE)</f>
        <v>4.6260209945904641E-4</v>
      </c>
      <c r="AC1463" s="5">
        <f t="shared" ref="AC1463:AC1526" si="1756">_xlfn.POISSON.DIST(4,K1463,FALSE) * _xlfn.POISSON.DIST(4,L1463,FALSE)</f>
        <v>3.5619334600166332E-6</v>
      </c>
      <c r="AD1463" s="5">
        <f t="shared" ref="AD1463:AD1526" si="1757">_xlfn.POISSON.DIST(4,K1463,FALSE) * _xlfn.POISSON.DIST(0,L1463,FALSE)</f>
        <v>2.0442803038773338E-2</v>
      </c>
      <c r="AE1463" s="5">
        <f t="shared" ref="AE1463:AE1526" si="1758">_xlfn.POISSON.DIST(4,K1463,FALSE) * _xlfn.POISSON.DIST(1,L1463,FALSE)</f>
        <v>5.1985185047583966E-3</v>
      </c>
      <c r="AF1463" s="5">
        <f t="shared" ref="AF1463:AF1526" si="1759">_xlfn.POISSON.DIST(4,K1463,FALSE) * _xlfn.POISSON.DIST(2,L1463,FALSE)</f>
        <v>6.6098065399981159E-4</v>
      </c>
      <c r="AG1463" s="5">
        <f t="shared" ref="AG1463:AG1526" si="1760">_xlfn.POISSON.DIST(4,K1463,FALSE) * _xlfn.POISSON.DIST(3,L1463,FALSE)</f>
        <v>5.6028196566914499E-5</v>
      </c>
      <c r="AH1463" s="5">
        <f t="shared" ref="AH1463:AH1526" si="1761">_xlfn.POISSON.DIST(0,K1463,FALSE) * _xlfn.POISSON.DIST(4,L1463,FALSE)</f>
        <v>4.0470303693634738E-5</v>
      </c>
      <c r="AI1463" s="5">
        <f t="shared" ref="AI1463:AI1526" si="1762">_xlfn.POISSON.DIST(1,K1463,FALSE) * _xlfn.POISSON.DIST(4,L1463,FALSE)</f>
        <v>4.8789527084452327E-5</v>
      </c>
      <c r="AJ1463" s="5">
        <f t="shared" ref="AJ1463:AJ1526" si="1763">_xlfn.POISSON.DIST(2,K1463,FALSE) * _xlfn.POISSON.DIST(4,L1463,FALSE)</f>
        <v>2.9409440205151027E-5</v>
      </c>
      <c r="AK1463" s="5">
        <f t="shared" ref="AK1463:AK1526" si="1764">_xlfn.POISSON.DIST(3,K1463,FALSE) * _xlfn.POISSON.DIST(4,L1463,FALSE)</f>
        <v>1.1818317370764518E-5</v>
      </c>
      <c r="AL1463" s="5">
        <f t="shared" ref="AL1463:AL1526" si="1765">_xlfn.POISSON.DIST(5,K1463,FALSE) * _xlfn.POISSON.DIST(5,L1463,FALSE)</f>
        <v>4.3679241542481097E-8</v>
      </c>
      <c r="AM1463" s="5">
        <f t="shared" ref="AM1463:AM1526" si="1766">_xlfn.POISSON.DIST(5,K1463,FALSE) * _xlfn.POISSON.DIST(0,L1463,FALSE)</f>
        <v>4.9290200542736655E-3</v>
      </c>
      <c r="AN1463" s="5">
        <f t="shared" ref="AN1463:AN1526" si="1767">_xlfn.POISSON.DIST(5,K1463,FALSE) * _xlfn.POISSON.DIST(1,L1463,FALSE)</f>
        <v>1.2534289898438714E-3</v>
      </c>
      <c r="AO1463" s="5">
        <f t="shared" ref="AO1463:AO1526" si="1768">_xlfn.POISSON.DIST(5,K1463,FALSE) * _xlfn.POISSON.DIST(2,L1463,FALSE)</f>
        <v>1.5937085011642752E-4</v>
      </c>
      <c r="AP1463" s="5">
        <f t="shared" ref="AP1463:AP1526" si="1769">_xlfn.POISSON.DIST(5,K1463,FALSE) * _xlfn.POISSON.DIST(3,L1463,FALSE)</f>
        <v>1.3509111444223925E-5</v>
      </c>
      <c r="AQ1463" s="5">
        <f t="shared" ref="AQ1463:AQ1526" si="1770">_xlfn.POISSON.DIST(5,K1463,FALSE) * _xlfn.POISSON.DIST(4,L1463,FALSE)</f>
        <v>8.5882750144932489E-7</v>
      </c>
      <c r="AR1463" s="5">
        <f t="shared" ref="AR1463:AR1526" si="1771">_xlfn.POISSON.DIST(0,K1463,FALSE) * _xlfn.POISSON.DIST(5,L1463,FALSE)</f>
        <v>2.0582854733327848E-6</v>
      </c>
      <c r="AS1463" s="5">
        <f t="shared" ref="AS1463:AS1526" si="1772">_xlfn.POISSON.DIST(1,K1463,FALSE) * _xlfn.POISSON.DIST(5,L1463,FALSE)</f>
        <v>2.4813941503606605E-6</v>
      </c>
      <c r="AT1463" s="5">
        <f t="shared" ref="AT1463:AT1526" si="1773">_xlfn.POISSON.DIST(2,K1463,FALSE) * _xlfn.POISSON.DIST(5,L1463,FALSE)</f>
        <v>1.4957392959379319E-6</v>
      </c>
      <c r="AU1463" s="5">
        <f t="shared" ref="AU1463:AU1526" si="1774">_xlfn.POISSON.DIST(3,K1463,FALSE) * _xlfn.POISSON.DIST(5,L1463,FALSE)</f>
        <v>6.0106964226480679E-7</v>
      </c>
      <c r="AV1463" s="5">
        <f t="shared" ref="AV1463:AV1526" si="1775">_xlfn.POISSON.DIST(4,K1463,FALSE) * _xlfn.POISSON.DIST(5,L1463,FALSE)</f>
        <v>1.81156928132549E-7</v>
      </c>
      <c r="AW1463" s="5">
        <f t="shared" ref="AW1463:AW1526" si="1776">_xlfn.POISSON.DIST(6,K1463,FALSE) * _xlfn.POISSON.DIST(6,L1463,FALSE)</f>
        <v>3.7196483375739776E-10</v>
      </c>
      <c r="AX1463" s="5">
        <f t="shared" ref="AX1463:AX1526" si="1777">_xlfn.POISSON.DIST(6,K1463,FALSE) * _xlfn.POISSON.DIST(0,L1463,FALSE)</f>
        <v>9.9037456887850076E-4</v>
      </c>
      <c r="AY1463" s="5">
        <f t="shared" ref="AY1463:AY1526" si="1778">_xlfn.POISSON.DIST(6,K1463,FALSE) * _xlfn.POISSON.DIST(1,L1463,FALSE)</f>
        <v>2.5184807157766062E-4</v>
      </c>
      <c r="AZ1463" s="5">
        <f t="shared" ref="AZ1463:AZ1526" si="1779">_xlfn.POISSON.DIST(6,K1463,FALSE) * _xlfn.POISSON.DIST(2,L1463,FALSE)</f>
        <v>3.2021950659138816E-5</v>
      </c>
      <c r="BA1463" s="5">
        <f t="shared" ref="BA1463:BA1526" si="1780">_xlfn.POISSON.DIST(6,K1463,FALSE) * _xlfn.POISSON.DIST(3,L1463,FALSE)</f>
        <v>2.7143489527709809E-6</v>
      </c>
      <c r="BB1463" s="5">
        <f t="shared" ref="BB1463:BB1526" si="1781">_xlfn.POISSON.DIST(6,K1463,FALSE) * _xlfn.POISSON.DIST(4,L1463,FALSE)</f>
        <v>1.7256186972731086E-7</v>
      </c>
      <c r="BC1463" s="5">
        <f t="shared" ref="BC1463:BC1526" si="1782">_xlfn.POISSON.DIST(6,K1463,FALSE) * _xlfn.POISSON.DIST(5,L1463,FALSE)</f>
        <v>8.776350985642151E-9</v>
      </c>
      <c r="BD1463" s="5">
        <f t="shared" ref="BD1463:BD1526" si="1783">_xlfn.POISSON.DIST(0,K1463,FALSE) * _xlfn.POISSON.DIST(6,L1463,FALSE)</f>
        <v>8.723555098992862E-8</v>
      </c>
      <c r="BE1463" s="5">
        <f t="shared" ref="BE1463:BE1526" si="1784">_xlfn.POISSON.DIST(1,K1463,FALSE) * _xlfn.POISSON.DIST(6,L1463,FALSE)</f>
        <v>1.0516800936237268E-7</v>
      </c>
      <c r="BF1463" s="5">
        <f t="shared" ref="BF1463:BF1526" si="1785">_xlfn.POISSON.DIST(2,K1463,FALSE) * _xlfn.POISSON.DIST(6,L1463,FALSE)</f>
        <v>6.3393364676065528E-8</v>
      </c>
      <c r="BG1463" s="5">
        <f t="shared" ref="BG1463:BG1526" si="1786">_xlfn.POISSON.DIST(3,K1463,FALSE) * _xlfn.POISSON.DIST(6,L1463,FALSE)</f>
        <v>2.5474912059398301E-8</v>
      </c>
      <c r="BH1463" s="5">
        <f t="shared" ref="BH1463:BH1526" si="1787">_xlfn.POISSON.DIST(4,K1463,FALSE) * _xlfn.POISSON.DIST(6,L1463,FALSE)</f>
        <v>7.6779069988270375E-9</v>
      </c>
      <c r="BI1463" s="5">
        <f t="shared" ref="BI1463:BI1526" si="1788">_xlfn.POISSON.DIST(5,K1463,FALSE) * _xlfn.POISSON.DIST(6,L1463,FALSE)</f>
        <v>1.8512411189545681E-9</v>
      </c>
      <c r="BJ1463" s="8">
        <f t="shared" ref="BJ1463:BJ1526" si="1789">SUM(N1463,Q1463,T1463,W1463,X1463,Y1463,AD1463,AE1463,AF1463,AG1463,AM1463,AN1463,AO1463,AP1463,AQ1463,AX1463,AY1463,AZ1463,BA1463,BB1463,BC1463)</f>
        <v>0.61298634870970592</v>
      </c>
      <c r="BK1463" s="8">
        <f t="shared" ref="BK1463:BK1526" si="1790">SUM(M1463,P1463,S1463,V1463,AC1463,AL1463,AY1463)</f>
        <v>0.30937434911120826</v>
      </c>
      <c r="BL1463" s="8">
        <f t="shared" ref="BL1463:BL1526" si="1791">SUM(O1463,R1463,U1463,AA1463,AB1463,AH1463,AI1463,AJ1463,AK1463,AR1463,AS1463,AT1463,AU1463,AV1463,BD1463,BE1463,BF1463,BG1463,BH1463,BI1463)</f>
        <v>7.6996412784740675E-2</v>
      </c>
      <c r="BM1463" s="8">
        <f t="shared" ref="BM1463:BM1526" si="1792">SUM(S1463:BI1463)</f>
        <v>0.18088839897968581</v>
      </c>
      <c r="BN1463" s="8">
        <f t="shared" ref="BN1463:BN1526" si="1793">SUM(M1463:R1463)</f>
        <v>0.8188534502511492</v>
      </c>
    </row>
    <row r="1464" spans="1:66" x14ac:dyDescent="0.25">
      <c r="A1464" t="s">
        <v>112</v>
      </c>
      <c r="B1464" t="s">
        <v>356</v>
      </c>
      <c r="C1464" t="s">
        <v>124</v>
      </c>
      <c r="D1464" t="s">
        <v>537</v>
      </c>
      <c r="E1464">
        <f>VLOOKUP(A1464,home!$A$2:$E$405,3,FALSE)</f>
        <v>1.3270999999999999</v>
      </c>
      <c r="F1464">
        <f>VLOOKUP(B1464,home!$B$2:$E$405,3,FALSE)</f>
        <v>0.75349999999999995</v>
      </c>
      <c r="G1464">
        <f>VLOOKUP(C1464,away!$B$2:$E$405,4,FALSE)</f>
        <v>0.9042</v>
      </c>
      <c r="H1464">
        <f>VLOOKUP(A1464,away!$A$2:$E$405,3,FALSE)</f>
        <v>0.94389999999999996</v>
      </c>
      <c r="I1464">
        <f>VLOOKUP(C1464,away!$B$2:$E$405,3,FALSE)</f>
        <v>0.63570000000000004</v>
      </c>
      <c r="J1464">
        <f>VLOOKUP(B1464,home!$B$2:$E$405,4,FALSE)</f>
        <v>0.84750000000000003</v>
      </c>
      <c r="K1464" s="3">
        <f t="shared" si="1738"/>
        <v>0.9041727383699999</v>
      </c>
      <c r="L1464" s="3">
        <f t="shared" si="1739"/>
        <v>0.50853155242500003</v>
      </c>
      <c r="M1464" s="5">
        <f t="shared" si="1740"/>
        <v>0.24348394064890166</v>
      </c>
      <c r="N1464" s="5">
        <f t="shared" si="1741"/>
        <v>0.22015154136563597</v>
      </c>
      <c r="O1464" s="5">
        <f t="shared" si="1742"/>
        <v>0.12381926632874254</v>
      </c>
      <c r="P1464" s="5">
        <f t="shared" si="1743"/>
        <v>0.11195400509942348</v>
      </c>
      <c r="Q1464" s="5">
        <f t="shared" si="1744"/>
        <v>9.9527511006471683E-2</v>
      </c>
      <c r="R1464" s="5">
        <f t="shared" si="1745"/>
        <v>3.1483001863139987E-2</v>
      </c>
      <c r="S1464" s="5">
        <f t="shared" si="1746"/>
        <v>1.2869123138469166E-2</v>
      </c>
      <c r="T1464" s="5">
        <f t="shared" si="1747"/>
        <v>5.0612879681117329E-2</v>
      </c>
      <c r="U1464" s="5">
        <f t="shared" si="1748"/>
        <v>2.8466072006703091E-2</v>
      </c>
      <c r="V1464" s="5">
        <f t="shared" si="1749"/>
        <v>6.5746972589722486E-4</v>
      </c>
      <c r="W1464" s="5">
        <f t="shared" si="1750"/>
        <v>2.9996687389957269E-2</v>
      </c>
      <c r="X1464" s="5">
        <f t="shared" si="1751"/>
        <v>1.5254262006022395E-2</v>
      </c>
      <c r="Y1464" s="5">
        <f t="shared" si="1752"/>
        <v>3.8786367695101314E-3</v>
      </c>
      <c r="Z1464" s="5">
        <f t="shared" si="1753"/>
        <v>5.3366999374872496E-3</v>
      </c>
      <c r="AA1464" s="5">
        <f t="shared" si="1754"/>
        <v>4.8252985963368545E-3</v>
      </c>
      <c r="AB1464" s="5">
        <f t="shared" si="1755"/>
        <v>2.1814517226514049E-3</v>
      </c>
      <c r="AC1464" s="5">
        <f t="shared" si="1756"/>
        <v>1.8894051300069399E-5</v>
      </c>
      <c r="AD1464" s="5">
        <f t="shared" si="1757"/>
        <v>6.7805467448516258E-3</v>
      </c>
      <c r="AE1464" s="5">
        <f t="shared" si="1758"/>
        <v>3.4481219624496783E-3</v>
      </c>
      <c r="AF1464" s="5">
        <f t="shared" si="1759"/>
        <v>8.7673940725763611E-4</v>
      </c>
      <c r="AG1464" s="5">
        <f t="shared" si="1760"/>
        <v>1.4861655061496672E-4</v>
      </c>
      <c r="AH1464" s="5">
        <f t="shared" si="1761"/>
        <v>6.7847007600919777E-4</v>
      </c>
      <c r="AI1464" s="5">
        <f t="shared" si="1762"/>
        <v>6.1345414652733837E-4</v>
      </c>
      <c r="AJ1464" s="5">
        <f t="shared" si="1763"/>
        <v>2.7733425776502732E-4</v>
      </c>
      <c r="AK1464" s="5">
        <f t="shared" si="1764"/>
        <v>8.3586025095738729E-5</v>
      </c>
      <c r="AL1464" s="5">
        <f t="shared" si="1765"/>
        <v>3.47499668349282E-7</v>
      </c>
      <c r="AM1464" s="5">
        <f t="shared" si="1766"/>
        <v>1.2261571035876572E-3</v>
      </c>
      <c r="AN1464" s="5">
        <f t="shared" si="1767"/>
        <v>6.2353957540437291E-4</v>
      </c>
      <c r="AO1464" s="5">
        <f t="shared" si="1768"/>
        <v>1.5854477413940554E-4</v>
      </c>
      <c r="AP1464" s="5">
        <f t="shared" si="1769"/>
        <v>2.6875006707327638E-5</v>
      </c>
      <c r="AQ1464" s="5">
        <f t="shared" si="1770"/>
        <v>3.4166972205774024E-6</v>
      </c>
      <c r="AR1464" s="5">
        <f t="shared" si="1771"/>
        <v>6.9004688205373066E-5</v>
      </c>
      <c r="AS1464" s="5">
        <f t="shared" si="1772"/>
        <v>6.2392157895020201E-5</v>
      </c>
      <c r="AT1464" s="5">
        <f t="shared" si="1773"/>
        <v>2.8206644128376909E-5</v>
      </c>
      <c r="AU1464" s="5">
        <f t="shared" si="1774"/>
        <v>8.5012262205942104E-6</v>
      </c>
      <c r="AV1464" s="5">
        <f t="shared" si="1775"/>
        <v>1.9216442478443775E-6</v>
      </c>
      <c r="AW1464" s="5">
        <f t="shared" si="1776"/>
        <v>4.438346522149997E-9</v>
      </c>
      <c r="AX1464" s="5">
        <f t="shared" si="1777"/>
        <v>1.847763043371132E-4</v>
      </c>
      <c r="AY1464" s="5">
        <f t="shared" si="1778"/>
        <v>9.3964580895906447E-5</v>
      </c>
      <c r="AZ1464" s="5">
        <f t="shared" si="1779"/>
        <v>2.3891977097979901E-5</v>
      </c>
      <c r="BA1464" s="5">
        <f t="shared" si="1780"/>
        <v>4.049941401379423E-6</v>
      </c>
      <c r="BB1464" s="5">
        <f t="shared" si="1781"/>
        <v>5.1488074701843946E-7</v>
      </c>
      <c r="BC1464" s="5">
        <f t="shared" si="1782"/>
        <v>5.2366621119006167E-8</v>
      </c>
      <c r="BD1464" s="5">
        <f t="shared" si="1783"/>
        <v>5.8485102029469044E-6</v>
      </c>
      <c r="BE1464" s="5">
        <f t="shared" si="1784"/>
        <v>5.288063485583387E-6</v>
      </c>
      <c r="BF1464" s="5">
        <f t="shared" si="1785"/>
        <v>2.3906614212171686E-6</v>
      </c>
      <c r="BG1464" s="5">
        <f t="shared" si="1786"/>
        <v>7.2052362791248104E-7</v>
      </c>
      <c r="BH1464" s="5">
        <f t="shared" si="1787"/>
        <v>1.6286945542747869E-7</v>
      </c>
      <c r="BI1464" s="5">
        <f t="shared" si="1788"/>
        <v>2.9452424302138817E-8</v>
      </c>
      <c r="BJ1464" s="8">
        <f t="shared" si="1789"/>
        <v>0.43302132609204846</v>
      </c>
      <c r="BK1464" s="8">
        <f t="shared" si="1790"/>
        <v>0.36907774474455585</v>
      </c>
      <c r="BL1464" s="8">
        <f t="shared" si="1791"/>
        <v>0.19261240146428568</v>
      </c>
      <c r="BM1464" s="8">
        <f t="shared" si="1792"/>
        <v>0.16953494578351258</v>
      </c>
      <c r="BN1464" s="8">
        <f t="shared" si="1793"/>
        <v>0.83041926631231533</v>
      </c>
    </row>
    <row r="1465" spans="1:66" x14ac:dyDescent="0.25">
      <c r="A1465" t="s">
        <v>112</v>
      </c>
      <c r="B1465" t="s">
        <v>358</v>
      </c>
      <c r="C1465" t="s">
        <v>325</v>
      </c>
      <c r="D1465" t="s">
        <v>537</v>
      </c>
      <c r="E1465">
        <f>VLOOKUP(A1465,home!$A$2:$E$405,3,FALSE)</f>
        <v>1.3270999999999999</v>
      </c>
      <c r="F1465">
        <f>VLOOKUP(B1465,home!$B$2:$E$405,3,FALSE)</f>
        <v>1.2056</v>
      </c>
      <c r="G1465">
        <f>VLOOKUP(C1465,away!$B$2:$E$405,4,FALSE)</f>
        <v>1.9592000000000001</v>
      </c>
      <c r="H1465">
        <f>VLOOKUP(A1465,away!$A$2:$E$405,3,FALSE)</f>
        <v>0.94389999999999996</v>
      </c>
      <c r="I1465">
        <f>VLOOKUP(C1465,away!$B$2:$E$405,3,FALSE)</f>
        <v>0.84750000000000003</v>
      </c>
      <c r="J1465">
        <f>VLOOKUP(B1465,home!$B$2:$E$405,4,FALSE)</f>
        <v>0.63570000000000004</v>
      </c>
      <c r="K1465" s="3">
        <f t="shared" si="1738"/>
        <v>3.1346254881919999</v>
      </c>
      <c r="L1465" s="3">
        <f t="shared" si="1739"/>
        <v>0.50853155242500003</v>
      </c>
      <c r="M1465" s="5">
        <f t="shared" si="1740"/>
        <v>2.6169594939244877E-2</v>
      </c>
      <c r="N1465" s="5">
        <f t="shared" si="1741"/>
        <v>8.2031879312217379E-2</v>
      </c>
      <c r="O1465" s="5">
        <f t="shared" si="1742"/>
        <v>1.3308064740787624E-2</v>
      </c>
      <c r="P1465" s="5">
        <f t="shared" si="1743"/>
        <v>4.1715798934982153E-2</v>
      </c>
      <c r="Q1465" s="5">
        <f t="shared" si="1744"/>
        <v>0.1285696098681833</v>
      </c>
      <c r="R1465" s="5">
        <f t="shared" si="1745"/>
        <v>3.3837854112025675E-3</v>
      </c>
      <c r="S1465" s="5">
        <f t="shared" si="1746"/>
        <v>1.6624329539909864E-2</v>
      </c>
      <c r="T1465" s="5">
        <f t="shared" si="1747"/>
        <v>6.5381703300943866E-2</v>
      </c>
      <c r="U1465" s="5">
        <f t="shared" si="1748"/>
        <v>1.0606899996527818E-2</v>
      </c>
      <c r="V1465" s="5">
        <f t="shared" si="1749"/>
        <v>2.9444568533563125E-3</v>
      </c>
      <c r="W1465" s="5">
        <f t="shared" si="1750"/>
        <v>0.13433919203323635</v>
      </c>
      <c r="X1465" s="5">
        <f t="shared" si="1751"/>
        <v>6.8315717876181889E-2</v>
      </c>
      <c r="Y1465" s="5">
        <f t="shared" si="1752"/>
        <v>1.7370349033301549E-2</v>
      </c>
      <c r="Z1465" s="5">
        <f t="shared" si="1753"/>
        <v>5.7358721607730305E-4</v>
      </c>
      <c r="AA1465" s="5">
        <f t="shared" si="1754"/>
        <v>1.7979811072170065E-3</v>
      </c>
      <c r="AB1465" s="5">
        <f t="shared" si="1755"/>
        <v>2.8179987029850503E-3</v>
      </c>
      <c r="AC1465" s="5">
        <f t="shared" si="1756"/>
        <v>2.9335181331738254E-4</v>
      </c>
      <c r="AD1465" s="5">
        <f t="shared" si="1757"/>
        <v>0.10527576385262559</v>
      </c>
      <c r="AE1465" s="5">
        <f t="shared" si="1758"/>
        <v>5.3536047624703403E-2</v>
      </c>
      <c r="AF1465" s="5">
        <f t="shared" si="1759"/>
        <v>1.3612384704644577E-2</v>
      </c>
      <c r="AG1465" s="5">
        <f t="shared" si="1760"/>
        <v>2.3074423753530779E-3</v>
      </c>
      <c r="AH1465" s="5">
        <f t="shared" si="1761"/>
        <v>7.2921799360731201E-5</v>
      </c>
      <c r="AI1465" s="5">
        <f t="shared" si="1762"/>
        <v>2.2858253092097116E-4</v>
      </c>
      <c r="AJ1465" s="5">
        <f t="shared" si="1763"/>
        <v>3.5826031379015602E-4</v>
      </c>
      <c r="AK1465" s="5">
        <f t="shared" si="1764"/>
        <v>3.7433730367142902E-4</v>
      </c>
      <c r="AL1465" s="5">
        <f t="shared" si="1765"/>
        <v>1.8704768323652875E-5</v>
      </c>
      <c r="AM1465" s="5">
        <f t="shared" si="1766"/>
        <v>6.6000018532264448E-2</v>
      </c>
      <c r="AN1465" s="5">
        <f t="shared" si="1767"/>
        <v>3.3563091884291213E-2</v>
      </c>
      <c r="AO1465" s="5">
        <f t="shared" si="1768"/>
        <v>8.5339456100507645E-3</v>
      </c>
      <c r="AP1465" s="5">
        <f t="shared" si="1769"/>
        <v>1.4465935364632102E-3</v>
      </c>
      <c r="AQ1465" s="5">
        <f t="shared" si="1770"/>
        <v>1.8390961420640175E-4</v>
      </c>
      <c r="AR1465" s="5">
        <f t="shared" si="1771"/>
        <v>7.4166071669074054E-6</v>
      </c>
      <c r="AS1465" s="5">
        <f t="shared" si="1772"/>
        <v>2.3248285861295418E-5</v>
      </c>
      <c r="AT1465" s="5">
        <f t="shared" si="1773"/>
        <v>3.6437334708795155E-5</v>
      </c>
      <c r="AU1465" s="5">
        <f t="shared" si="1774"/>
        <v>3.8072466033324111E-5</v>
      </c>
      <c r="AV1465" s="5">
        <f t="shared" si="1775"/>
        <v>2.9835730606595481E-5</v>
      </c>
      <c r="AW1465" s="5">
        <f t="shared" si="1776"/>
        <v>8.2823465374652824E-7</v>
      </c>
      <c r="AX1465" s="5">
        <f t="shared" si="1777"/>
        <v>3.4480890052063409E-2</v>
      </c>
      <c r="AY1465" s="5">
        <f t="shared" si="1778"/>
        <v>1.7534620547171548E-2</v>
      </c>
      <c r="AZ1465" s="5">
        <f t="shared" si="1779"/>
        <v>4.4584539040182251E-3</v>
      </c>
      <c r="BA1465" s="5">
        <f t="shared" si="1780"/>
        <v>7.5575482840856351E-4</v>
      </c>
      <c r="BB1465" s="5">
        <f t="shared" si="1781"/>
        <v>9.6081294035824067E-5</v>
      </c>
      <c r="BC1465" s="5">
        <f t="shared" si="1782"/>
        <v>9.7720739230081065E-6</v>
      </c>
      <c r="BD1465" s="5">
        <f t="shared" si="1783"/>
        <v>6.2859645938563364E-7</v>
      </c>
      <c r="BE1465" s="5">
        <f t="shared" si="1784"/>
        <v>1.9704144833774548E-6</v>
      </c>
      <c r="BF1465" s="5">
        <f t="shared" si="1785"/>
        <v>3.0882557309488208E-6</v>
      </c>
      <c r="BG1465" s="5">
        <f t="shared" si="1786"/>
        <v>3.226841709429063E-6</v>
      </c>
      <c r="BH1465" s="5">
        <f t="shared" si="1787"/>
        <v>2.5287350671843464E-6</v>
      </c>
      <c r="BI1465" s="5">
        <f t="shared" si="1788"/>
        <v>1.5853274788961924E-6</v>
      </c>
      <c r="BJ1465" s="8">
        <f t="shared" si="1789"/>
        <v>0.83780322185828771</v>
      </c>
      <c r="BK1465" s="8">
        <f t="shared" si="1790"/>
        <v>0.10530085739630578</v>
      </c>
      <c r="BL1465" s="8">
        <f t="shared" si="1791"/>
        <v>3.3096870501769488E-2</v>
      </c>
      <c r="BM1465" s="8">
        <f t="shared" si="1792"/>
        <v>0.66406201145330468</v>
      </c>
      <c r="BN1465" s="8">
        <f t="shared" si="1793"/>
        <v>0.29517873320661792</v>
      </c>
    </row>
    <row r="1466" spans="1:66" x14ac:dyDescent="0.25">
      <c r="A1466" t="s">
        <v>134</v>
      </c>
      <c r="B1466" t="s">
        <v>444</v>
      </c>
      <c r="C1466" t="s">
        <v>482</v>
      </c>
      <c r="D1466" t="s">
        <v>537</v>
      </c>
      <c r="E1466">
        <f>VLOOKUP(A1466,home!$A$2:$E$405,3,FALSE)</f>
        <v>1.5832999999999999</v>
      </c>
      <c r="F1466">
        <f>VLOOKUP(B1466,home!$B$2:$E$405,3,FALSE)</f>
        <v>0.88419999999999999</v>
      </c>
      <c r="G1466">
        <f>VLOOKUP(C1466,away!$B$2:$E$405,4,FALSE)</f>
        <v>1.7685</v>
      </c>
      <c r="H1466">
        <f>VLOOKUP(A1466,away!$A$2:$E$405,3,FALSE)</f>
        <v>1.1943999999999999</v>
      </c>
      <c r="I1466">
        <f>VLOOKUP(C1466,away!$B$2:$E$405,3,FALSE)</f>
        <v>0.83720000000000006</v>
      </c>
      <c r="J1466">
        <f>VLOOKUP(B1466,home!$B$2:$E$405,4,FALSE)</f>
        <v>0.16739999999999999</v>
      </c>
      <c r="K1466" s="3">
        <f t="shared" si="1738"/>
        <v>2.4758184014099998</v>
      </c>
      <c r="L1466" s="3">
        <f t="shared" si="1739"/>
        <v>0.16739191123200001</v>
      </c>
      <c r="M1466" s="5">
        <f t="shared" si="1740"/>
        <v>7.1132544905837009E-2</v>
      </c>
      <c r="N1466" s="5">
        <f t="shared" si="1741"/>
        <v>0.17611126361699439</v>
      </c>
      <c r="O1466" s="5">
        <f t="shared" si="1742"/>
        <v>1.1907012642584121E-2</v>
      </c>
      <c r="P1466" s="5">
        <f t="shared" si="1743"/>
        <v>2.9479601006331273E-2</v>
      </c>
      <c r="Q1466" s="5">
        <f t="shared" si="1744"/>
        <v>0.21800975357926111</v>
      </c>
      <c r="R1466" s="5">
        <f t="shared" si="1745"/>
        <v>9.9656880165287167E-4</v>
      </c>
      <c r="S1466" s="5">
        <f t="shared" si="1746"/>
        <v>3.05432231000207E-3</v>
      </c>
      <c r="T1466" s="5">
        <f t="shared" si="1747"/>
        <v>3.6493069318849866E-2</v>
      </c>
      <c r="U1466" s="5">
        <f t="shared" si="1748"/>
        <v>2.4673233774032918E-3</v>
      </c>
      <c r="V1466" s="5">
        <f t="shared" si="1749"/>
        <v>1.4064542493295743E-4</v>
      </c>
      <c r="W1466" s="5">
        <f t="shared" si="1750"/>
        <v>0.17991751986613139</v>
      </c>
      <c r="X1466" s="5">
        <f t="shared" si="1751"/>
        <v>3.0116737514513058E-2</v>
      </c>
      <c r="Y1466" s="5">
        <f t="shared" si="1752"/>
        <v>2.5206491263134075E-3</v>
      </c>
      <c r="Z1466" s="5">
        <f t="shared" si="1753"/>
        <v>5.5605852127619369E-5</v>
      </c>
      <c r="AA1466" s="5">
        <f t="shared" si="1754"/>
        <v>1.3766999192364342E-4</v>
      </c>
      <c r="AB1466" s="5">
        <f t="shared" si="1755"/>
        <v>1.7042294966326124E-4</v>
      </c>
      <c r="AC1466" s="5">
        <f t="shared" si="1756"/>
        <v>3.6429975687272186E-6</v>
      </c>
      <c r="AD1466" s="5">
        <f t="shared" si="1757"/>
        <v>0.11136077660515432</v>
      </c>
      <c r="AE1466" s="5">
        <f t="shared" si="1758"/>
        <v>1.8640893232216571E-2</v>
      </c>
      <c r="AF1466" s="5">
        <f t="shared" si="1759"/>
        <v>1.5601673726061932E-3</v>
      </c>
      <c r="AG1466" s="5">
        <f t="shared" si="1760"/>
        <v>8.7053132780786198E-5</v>
      </c>
      <c r="AH1466" s="5">
        <f t="shared" si="1761"/>
        <v>2.3269924658315454E-6</v>
      </c>
      <c r="AI1466" s="5">
        <f t="shared" si="1762"/>
        <v>5.76121076684817E-6</v>
      </c>
      <c r="AJ1466" s="5">
        <f t="shared" si="1763"/>
        <v>7.1318558154820589E-6</v>
      </c>
      <c r="AK1466" s="5">
        <f t="shared" si="1764"/>
        <v>5.8857266213911337E-6</v>
      </c>
      <c r="AL1466" s="5">
        <f t="shared" si="1765"/>
        <v>6.0390986958376517E-8</v>
      </c>
      <c r="AM1466" s="5">
        <f t="shared" si="1766"/>
        <v>5.5141811982869854E-2</v>
      </c>
      <c r="AN1466" s="5">
        <f t="shared" si="1767"/>
        <v>9.230293296608183E-3</v>
      </c>
      <c r="AO1466" s="5">
        <f t="shared" si="1768"/>
        <v>7.7253821807558094E-4</v>
      </c>
      <c r="AP1466" s="5">
        <f t="shared" si="1769"/>
        <v>4.3105549607811703E-5</v>
      </c>
      <c r="AQ1466" s="5">
        <f t="shared" si="1770"/>
        <v>1.8038800833893477E-6</v>
      </c>
      <c r="AR1466" s="5">
        <f t="shared" si="1771"/>
        <v>7.7903943255601416E-8</v>
      </c>
      <c r="AS1466" s="5">
        <f t="shared" si="1772"/>
        <v>1.9287601625461841E-7</v>
      </c>
      <c r="AT1466" s="5">
        <f t="shared" si="1773"/>
        <v>2.3876299511691931E-7</v>
      </c>
      <c r="AU1466" s="5">
        <f t="shared" si="1774"/>
        <v>1.9704460562874488E-7</v>
      </c>
      <c r="AV1466" s="5">
        <f t="shared" si="1775"/>
        <v>1.2196166512855575E-7</v>
      </c>
      <c r="AW1466" s="5">
        <f t="shared" si="1776"/>
        <v>6.952209983755607E-10</v>
      </c>
      <c r="AX1466" s="5">
        <f t="shared" si="1777"/>
        <v>2.2753518799046614E-2</v>
      </c>
      <c r="AY1466" s="5">
        <f t="shared" si="1778"/>
        <v>3.8087549990256536E-3</v>
      </c>
      <c r="AZ1466" s="5">
        <f t="shared" si="1779"/>
        <v>3.1877738935066929E-4</v>
      </c>
      <c r="BA1466" s="5">
        <f t="shared" si="1780"/>
        <v>1.7786918820318646E-5</v>
      </c>
      <c r="BB1466" s="5">
        <f t="shared" si="1781"/>
        <v>7.4434658406539244E-7</v>
      </c>
      <c r="BC1466" s="5">
        <f t="shared" si="1782"/>
        <v>2.4919519465143332E-8</v>
      </c>
      <c r="BD1466" s="5">
        <f t="shared" si="1783"/>
        <v>2.1734149923440639E-9</v>
      </c>
      <c r="BE1466" s="5">
        <f t="shared" si="1784"/>
        <v>5.3809808319458071E-9</v>
      </c>
      <c r="BF1466" s="5">
        <f t="shared" si="1785"/>
        <v>6.6611656806829603E-9</v>
      </c>
      <c r="BG1466" s="5">
        <f t="shared" si="1786"/>
        <v>5.4972788556918793E-9</v>
      </c>
      <c r="BH1466" s="5">
        <f t="shared" si="1787"/>
        <v>3.4025660371510153E-9</v>
      </c>
      <c r="BI1466" s="5">
        <f t="shared" si="1788"/>
        <v>1.684827121358237E-9</v>
      </c>
      <c r="BJ1466" s="8">
        <f t="shared" si="1789"/>
        <v>0.86690704366441285</v>
      </c>
      <c r="BK1466" s="8">
        <f t="shared" si="1790"/>
        <v>0.10761957203468465</v>
      </c>
      <c r="BL1466" s="8">
        <f t="shared" si="1791"/>
        <v>1.5700956898355649E-2</v>
      </c>
      <c r="BM1466" s="8">
        <f t="shared" si="1792"/>
        <v>0.47883767959311513</v>
      </c>
      <c r="BN1466" s="8">
        <f t="shared" si="1793"/>
        <v>0.50763674455266083</v>
      </c>
    </row>
    <row r="1467" spans="1:66" x14ac:dyDescent="0.25">
      <c r="A1467" t="s">
        <v>134</v>
      </c>
      <c r="B1467" t="s">
        <v>310</v>
      </c>
      <c r="C1467" t="s">
        <v>292</v>
      </c>
      <c r="D1467" t="s">
        <v>537</v>
      </c>
      <c r="E1467">
        <f>VLOOKUP(A1467,home!$A$2:$E$405,3,FALSE)</f>
        <v>1.5832999999999999</v>
      </c>
      <c r="F1467">
        <f>VLOOKUP(B1467,home!$B$2:$E$405,3,FALSE)</f>
        <v>1.3895</v>
      </c>
      <c r="G1467">
        <f>VLOOKUP(C1467,away!$B$2:$E$405,4,FALSE)</f>
        <v>1.5158</v>
      </c>
      <c r="H1467">
        <f>VLOOKUP(A1467,away!$A$2:$E$405,3,FALSE)</f>
        <v>1.1943999999999999</v>
      </c>
      <c r="I1467">
        <f>VLOOKUP(C1467,away!$B$2:$E$405,3,FALSE)</f>
        <v>0.50229999999999997</v>
      </c>
      <c r="J1467">
        <f>VLOOKUP(B1467,home!$B$2:$E$405,4,FALSE)</f>
        <v>1.5069999999999999</v>
      </c>
      <c r="K1467" s="3">
        <f t="shared" si="1738"/>
        <v>3.3347529515300001</v>
      </c>
      <c r="L1467" s="3">
        <f t="shared" si="1739"/>
        <v>0.9041203098399998</v>
      </c>
      <c r="M1467" s="5">
        <f t="shared" si="1740"/>
        <v>1.4423834582349741E-2</v>
      </c>
      <c r="N1467" s="5">
        <f t="shared" si="1741"/>
        <v>4.8099924945871286E-2</v>
      </c>
      <c r="O1467" s="5">
        <f t="shared" si="1742"/>
        <v>1.3040881791674952E-2</v>
      </c>
      <c r="P1467" s="5">
        <f t="shared" si="1743"/>
        <v>4.3488119045341882E-2</v>
      </c>
      <c r="Q1467" s="5">
        <f t="shared" si="1744"/>
        <v>8.0200683340807863E-2</v>
      </c>
      <c r="R1467" s="5">
        <f t="shared" si="1745"/>
        <v>5.8952630430379842E-3</v>
      </c>
      <c r="S1467" s="5">
        <f t="shared" si="1746"/>
        <v>3.2779364032919582E-2</v>
      </c>
      <c r="T1467" s="5">
        <f t="shared" si="1747"/>
        <v>7.251106667147092E-2</v>
      </c>
      <c r="U1467" s="5">
        <f t="shared" si="1748"/>
        <v>1.9659245832816648E-2</v>
      </c>
      <c r="V1467" s="5">
        <f t="shared" si="1749"/>
        <v>1.0981152042749102E-2</v>
      </c>
      <c r="W1467" s="5">
        <f t="shared" si="1750"/>
        <v>8.9149821828493986E-2</v>
      </c>
      <c r="X1467" s="5">
        <f t="shared" si="1751"/>
        <v>8.0602164533758763E-2</v>
      </c>
      <c r="Y1467" s="5">
        <f t="shared" si="1752"/>
        <v>3.6437026986018306E-2</v>
      </c>
      <c r="Z1467" s="5">
        <f t="shared" si="1753"/>
        <v>1.7766756830199346E-3</v>
      </c>
      <c r="AA1467" s="5">
        <f t="shared" si="1754"/>
        <v>5.9247744778623051E-3</v>
      </c>
      <c r="AB1467" s="5">
        <f t="shared" si="1755"/>
        <v>9.8788295886004674E-3</v>
      </c>
      <c r="AC1467" s="5">
        <f t="shared" si="1756"/>
        <v>2.0692731038494238E-3</v>
      </c>
      <c r="AD1467" s="5">
        <f t="shared" si="1757"/>
        <v>7.4323157867735995E-2</v>
      </c>
      <c r="AE1467" s="5">
        <f t="shared" si="1758"/>
        <v>6.7197076519664695E-2</v>
      </c>
      <c r="AF1467" s="5">
        <f t="shared" si="1759"/>
        <v>3.0377120821650703E-2</v>
      </c>
      <c r="AG1467" s="5">
        <f t="shared" si="1760"/>
        <v>9.1548572964393164E-3</v>
      </c>
      <c r="AH1467" s="5">
        <f t="shared" si="1761"/>
        <v>4.01582142254294E-4</v>
      </c>
      <c r="AI1467" s="5">
        <f t="shared" si="1762"/>
        <v>1.3391772341642472E-3</v>
      </c>
      <c r="AJ1467" s="5">
        <f t="shared" si="1763"/>
        <v>2.2329126171255027E-3</v>
      </c>
      <c r="AK1467" s="5">
        <f t="shared" si="1764"/>
        <v>2.4820706468226157E-3</v>
      </c>
      <c r="AL1467" s="5">
        <f t="shared" si="1765"/>
        <v>2.4955581558775211E-4</v>
      </c>
      <c r="AM1467" s="5">
        <f t="shared" si="1766"/>
        <v>4.9569874013292534E-2</v>
      </c>
      <c r="AN1467" s="5">
        <f t="shared" si="1767"/>
        <v>4.48171298516278E-2</v>
      </c>
      <c r="AO1467" s="5">
        <f t="shared" si="1768"/>
        <v>2.0260038663796612E-2</v>
      </c>
      <c r="AP1467" s="5">
        <f t="shared" si="1769"/>
        <v>6.1058374780273914E-3</v>
      </c>
      <c r="AQ1467" s="5">
        <f t="shared" si="1770"/>
        <v>1.3801029181167016E-3</v>
      </c>
      <c r="AR1467" s="5">
        <f t="shared" si="1771"/>
        <v>7.261571417623266E-5</v>
      </c>
      <c r="AS1467" s="5">
        <f t="shared" si="1772"/>
        <v>2.4215546717665072E-4</v>
      </c>
      <c r="AT1467" s="5">
        <f t="shared" si="1773"/>
        <v>4.0376432944823099E-4</v>
      </c>
      <c r="AU1467" s="5">
        <f t="shared" si="1774"/>
        <v>4.4881809645000654E-4</v>
      </c>
      <c r="AV1467" s="5">
        <f t="shared" si="1775"/>
        <v>3.7417436795918397E-4</v>
      </c>
      <c r="AW1467" s="5">
        <f t="shared" si="1776"/>
        <v>2.0900423444527699E-5</v>
      </c>
      <c r="AX1467" s="5">
        <f t="shared" si="1777"/>
        <v>2.7550547278799603E-2</v>
      </c>
      <c r="AY1467" s="5">
        <f t="shared" si="1778"/>
        <v>2.4909009341969861E-2</v>
      </c>
      <c r="AZ1467" s="5">
        <f t="shared" si="1779"/>
        <v>1.1260370622034619E-2</v>
      </c>
      <c r="BA1467" s="5">
        <f t="shared" si="1780"/>
        <v>3.393576591902391E-3</v>
      </c>
      <c r="BB1467" s="5">
        <f t="shared" si="1781"/>
        <v>7.6705037993413984E-4</v>
      </c>
      <c r="BC1467" s="5">
        <f t="shared" si="1782"/>
        <v>1.3870116543378887E-4</v>
      </c>
      <c r="BD1467" s="5">
        <f t="shared" si="1783"/>
        <v>1.0942223666711382E-5</v>
      </c>
      <c r="BE1467" s="5">
        <f t="shared" si="1784"/>
        <v>3.64896126688672E-5</v>
      </c>
      <c r="BF1467" s="5">
        <f t="shared" si="1785"/>
        <v>6.0841921773845684E-5</v>
      </c>
      <c r="BG1467" s="5">
        <f t="shared" si="1786"/>
        <v>6.7630926070696434E-5</v>
      </c>
      <c r="BH1467" s="5">
        <f t="shared" si="1787"/>
        <v>5.6383107582240546E-5</v>
      </c>
      <c r="BI1467" s="5">
        <f t="shared" si="1788"/>
        <v>3.7604746885262026E-5</v>
      </c>
      <c r="BJ1467" s="8">
        <f t="shared" si="1789"/>
        <v>0.7782051391168473</v>
      </c>
      <c r="BK1467" s="8">
        <f t="shared" si="1790"/>
        <v>0.12890030796476734</v>
      </c>
      <c r="BL1467" s="8">
        <f t="shared" si="1791"/>
        <v>6.2666157888216931E-2</v>
      </c>
      <c r="BM1467" s="8">
        <f t="shared" si="1792"/>
        <v>0.74151146498524245</v>
      </c>
      <c r="BN1467" s="8">
        <f t="shared" si="1793"/>
        <v>0.20514870674908373</v>
      </c>
    </row>
    <row r="1468" spans="1:66" x14ac:dyDescent="0.25">
      <c r="A1468" t="s">
        <v>134</v>
      </c>
      <c r="B1468" t="s">
        <v>484</v>
      </c>
      <c r="C1468" t="s">
        <v>338</v>
      </c>
      <c r="D1468" t="s">
        <v>537</v>
      </c>
      <c r="E1468">
        <f>VLOOKUP(A1468,home!$A$2:$E$405,3,FALSE)</f>
        <v>1.5832999999999999</v>
      </c>
      <c r="F1468">
        <f>VLOOKUP(B1468,home!$B$2:$E$405,3,FALSE)</f>
        <v>1.0105</v>
      </c>
      <c r="G1468">
        <f>VLOOKUP(C1468,away!$B$2:$E$405,4,FALSE)</f>
        <v>0.88419999999999999</v>
      </c>
      <c r="H1468">
        <f>VLOOKUP(A1468,away!$A$2:$E$405,3,FALSE)</f>
        <v>1.1943999999999999</v>
      </c>
      <c r="I1468">
        <f>VLOOKUP(C1468,away!$B$2:$E$405,3,FALSE)</f>
        <v>2.1768000000000001</v>
      </c>
      <c r="J1468">
        <f>VLOOKUP(B1468,home!$B$2:$E$405,4,FALSE)</f>
        <v>2.1768000000000001</v>
      </c>
      <c r="K1468" s="3">
        <f t="shared" si="1738"/>
        <v>1.4146533755299999</v>
      </c>
      <c r="L1468" s="3">
        <f t="shared" si="1739"/>
        <v>5.6596145218559997</v>
      </c>
      <c r="M1468" s="5">
        <f t="shared" si="1740"/>
        <v>8.4661213397421741E-4</v>
      </c>
      <c r="N1468" s="5">
        <f t="shared" si="1741"/>
        <v>1.1976627130912832E-3</v>
      </c>
      <c r="O1468" s="5">
        <f t="shared" si="1742"/>
        <v>4.7914983278199777E-3</v>
      </c>
      <c r="P1468" s="5">
        <f t="shared" si="1743"/>
        <v>6.7783092832968822E-3</v>
      </c>
      <c r="Q1468" s="5">
        <f t="shared" si="1744"/>
        <v>8.47138799910501E-4</v>
      </c>
      <c r="R1468" s="5">
        <f t="shared" si="1745"/>
        <v>1.3559016758789349E-2</v>
      </c>
      <c r="S1468" s="5">
        <f t="shared" si="1746"/>
        <v>1.3567451639379627E-2</v>
      </c>
      <c r="T1468" s="5">
        <f t="shared" si="1747"/>
        <v>4.7944790540011351E-3</v>
      </c>
      <c r="U1468" s="5">
        <f t="shared" si="1748"/>
        <v>1.9181308826689194E-2</v>
      </c>
      <c r="V1468" s="5">
        <f t="shared" si="1749"/>
        <v>1.2069594105650734E-2</v>
      </c>
      <c r="W1468" s="5">
        <f t="shared" si="1750"/>
        <v>3.9946925427860778E-4</v>
      </c>
      <c r="X1468" s="5">
        <f t="shared" si="1751"/>
        <v>2.2608419925501952E-3</v>
      </c>
      <c r="Y1468" s="5">
        <f t="shared" si="1752"/>
        <v>6.3977470863294727E-3</v>
      </c>
      <c r="Z1468" s="5">
        <f t="shared" si="1753"/>
        <v>2.5579602716711027E-2</v>
      </c>
      <c r="AA1468" s="5">
        <f t="shared" si="1754"/>
        <v>3.618627132791162E-2</v>
      </c>
      <c r="AB1468" s="5">
        <f t="shared" si="1755"/>
        <v>2.5595515440937314E-2</v>
      </c>
      <c r="AC1468" s="5">
        <f t="shared" si="1756"/>
        <v>6.0396194497527363E-3</v>
      </c>
      <c r="AD1468" s="5">
        <f t="shared" si="1757"/>
        <v>1.4127763224642103E-4</v>
      </c>
      <c r="AE1468" s="5">
        <f t="shared" si="1758"/>
        <v>7.9957693907527596E-4</v>
      </c>
      <c r="AF1468" s="5">
        <f t="shared" si="1759"/>
        <v>2.2626486278658018E-3</v>
      </c>
      <c r="AG1468" s="5">
        <f t="shared" si="1760"/>
        <v>4.2685730107089488E-3</v>
      </c>
      <c r="AH1468" s="5">
        <f t="shared" si="1761"/>
        <v>3.6192672749701213E-2</v>
      </c>
      <c r="AI1468" s="5">
        <f t="shared" si="1762"/>
        <v>5.1200086674817478E-2</v>
      </c>
      <c r="AJ1468" s="5">
        <f t="shared" si="1763"/>
        <v>3.6215187720979564E-2</v>
      </c>
      <c r="AK1468" s="5">
        <f t="shared" si="1764"/>
        <v>1.7077312518312113E-2</v>
      </c>
      <c r="AL1468" s="5">
        <f t="shared" si="1765"/>
        <v>1.9342226240799938E-3</v>
      </c>
      <c r="AM1468" s="5">
        <f t="shared" si="1766"/>
        <v>3.9971775868857084E-5</v>
      </c>
      <c r="AN1468" s="5">
        <f t="shared" si="1767"/>
        <v>2.2622484317175675E-4</v>
      </c>
      <c r="AO1468" s="5">
        <f t="shared" si="1768"/>
        <v>6.4017270380973559E-4</v>
      </c>
      <c r="AP1468" s="5">
        <f t="shared" si="1769"/>
        <v>1.2077102436591333E-3</v>
      </c>
      <c r="AQ1468" s="5">
        <f t="shared" si="1770"/>
        <v>1.7087936083018693E-3</v>
      </c>
      <c r="AR1468" s="5">
        <f t="shared" si="1771"/>
        <v>4.0967315255798172E-2</v>
      </c>
      <c r="AS1468" s="5">
        <f t="shared" si="1772"/>
        <v>5.795455081301655E-2</v>
      </c>
      <c r="AT1468" s="5">
        <f t="shared" si="1773"/>
        <v>4.0992800467479391E-2</v>
      </c>
      <c r="AU1468" s="5">
        <f t="shared" si="1774"/>
        <v>1.933020118458249E-2</v>
      </c>
      <c r="AV1468" s="5">
        <f t="shared" si="1775"/>
        <v>6.8363835888609033E-3</v>
      </c>
      <c r="AW1468" s="5">
        <f t="shared" si="1776"/>
        <v>4.301707240815282E-4</v>
      </c>
      <c r="AX1468" s="5">
        <f t="shared" si="1777"/>
        <v>9.4243679431345514E-6</v>
      </c>
      <c r="AY1468" s="5">
        <f t="shared" si="1778"/>
        <v>5.3338289670278469E-5</v>
      </c>
      <c r="AZ1468" s="5">
        <f t="shared" si="1779"/>
        <v>1.50937079394435E-4</v>
      </c>
      <c r="BA1468" s="5">
        <f t="shared" si="1780"/>
        <v>2.8474856214242552E-4</v>
      </c>
      <c r="BB1468" s="5">
        <f t="shared" si="1781"/>
        <v>4.0289177434472159E-4</v>
      </c>
      <c r="BC1468" s="5">
        <f t="shared" si="1782"/>
        <v>4.5604242736354324E-4</v>
      </c>
      <c r="BD1468" s="5">
        <f t="shared" si="1783"/>
        <v>3.8643202057194695E-2</v>
      </c>
      <c r="BE1468" s="5">
        <f t="shared" si="1784"/>
        <v>5.4666736231498321E-2</v>
      </c>
      <c r="BF1468" s="5">
        <f t="shared" si="1785"/>
        <v>3.8667241469548627E-2</v>
      </c>
      <c r="BG1468" s="5">
        <f t="shared" si="1786"/>
        <v>1.8233581222443517E-2</v>
      </c>
      <c r="BH1468" s="5">
        <f t="shared" si="1787"/>
        <v>6.4485493060825348E-3</v>
      </c>
      <c r="BI1468" s="5">
        <f t="shared" si="1788"/>
        <v>1.8244924086242586E-3</v>
      </c>
      <c r="BJ1468" s="8">
        <f t="shared" si="1789"/>
        <v>2.8549670785727534E-2</v>
      </c>
      <c r="BK1468" s="8">
        <f t="shared" si="1790"/>
        <v>4.1289147525804475E-2</v>
      </c>
      <c r="BL1468" s="8">
        <f t="shared" si="1791"/>
        <v>0.56456392435108727</v>
      </c>
      <c r="BM1468" s="8">
        <f t="shared" si="1792"/>
        <v>0.6323389397968594</v>
      </c>
      <c r="BN1468" s="8">
        <f t="shared" si="1793"/>
        <v>2.802023801688221E-2</v>
      </c>
    </row>
    <row r="1469" spans="1:66" x14ac:dyDescent="0.25">
      <c r="A1469" t="s">
        <v>134</v>
      </c>
      <c r="B1469" t="s">
        <v>483</v>
      </c>
      <c r="C1469" t="s">
        <v>300</v>
      </c>
      <c r="D1469" t="s">
        <v>537</v>
      </c>
      <c r="E1469">
        <f>VLOOKUP(A1469,home!$A$2:$E$405,3,FALSE)</f>
        <v>1.5832999999999999</v>
      </c>
      <c r="F1469">
        <f>VLOOKUP(B1469,home!$B$2:$E$405,3,FALSE)</f>
        <v>1.0105</v>
      </c>
      <c r="G1469">
        <f>VLOOKUP(C1469,away!$B$2:$E$405,4,FALSE)</f>
        <v>0.25259999999999999</v>
      </c>
      <c r="H1469">
        <f>VLOOKUP(A1469,away!$A$2:$E$405,3,FALSE)</f>
        <v>1.1943999999999999</v>
      </c>
      <c r="I1469">
        <f>VLOOKUP(C1469,away!$B$2:$E$405,3,FALSE)</f>
        <v>1.5069999999999999</v>
      </c>
      <c r="J1469">
        <f>VLOOKUP(B1469,home!$B$2:$E$405,4,FALSE)</f>
        <v>1.0046999999999999</v>
      </c>
      <c r="K1469" s="3">
        <f t="shared" si="1738"/>
        <v>0.40414096658999998</v>
      </c>
      <c r="L1469" s="3">
        <f t="shared" si="1739"/>
        <v>1.8084206157599996</v>
      </c>
      <c r="M1469" s="5">
        <f t="shared" si="1740"/>
        <v>0.1094200008749724</v>
      </c>
      <c r="N1469" s="5">
        <f t="shared" si="1741"/>
        <v>4.4221104917889997E-2</v>
      </c>
      <c r="O1469" s="5">
        <f t="shared" si="1742"/>
        <v>0.19787738535877725</v>
      </c>
      <c r="P1469" s="5">
        <f t="shared" si="1743"/>
        <v>7.9970357785198162E-2</v>
      </c>
      <c r="Q1469" s="5">
        <f t="shared" si="1744"/>
        <v>8.935780042596932E-3</v>
      </c>
      <c r="R1469" s="5">
        <f t="shared" si="1745"/>
        <v>0.17892277153774941</v>
      </c>
      <c r="S1469" s="5">
        <f t="shared" si="1746"/>
        <v>1.4611721059114409E-2</v>
      </c>
      <c r="T1469" s="5">
        <f t="shared" si="1747"/>
        <v>1.6159648846929053E-2</v>
      </c>
      <c r="U1469" s="5">
        <f t="shared" si="1748"/>
        <v>7.2310021834227786E-2</v>
      </c>
      <c r="V1469" s="5">
        <f t="shared" si="1749"/>
        <v>1.186564056551714E-3</v>
      </c>
      <c r="W1469" s="5">
        <f t="shared" si="1750"/>
        <v>1.2037715945502523E-3</v>
      </c>
      <c r="X1469" s="5">
        <f t="shared" si="1751"/>
        <v>2.1769253682509633E-3</v>
      </c>
      <c r="Y1469" s="5">
        <f t="shared" si="1752"/>
        <v>1.9683983574579861E-3</v>
      </c>
      <c r="Z1469" s="5">
        <f t="shared" si="1753"/>
        <v>0.10785587622592747</v>
      </c>
      <c r="AA1469" s="5">
        <f t="shared" si="1754"/>
        <v>4.3588978070357734E-2</v>
      </c>
      <c r="AB1469" s="5">
        <f t="shared" si="1755"/>
        <v>8.8080458650123435E-3</v>
      </c>
      <c r="AC1469" s="5">
        <f t="shared" si="1756"/>
        <v>5.4200529712754301E-5</v>
      </c>
      <c r="AD1469" s="5">
        <f t="shared" si="1757"/>
        <v>1.2162335394378107E-4</v>
      </c>
      <c r="AE1469" s="5">
        <f t="shared" si="1758"/>
        <v>2.1994618062980891E-4</v>
      </c>
      <c r="AF1469" s="5">
        <f t="shared" si="1759"/>
        <v>1.9887760370430961E-4</v>
      </c>
      <c r="AG1469" s="5">
        <f t="shared" si="1760"/>
        <v>1.1988478618394023E-4</v>
      </c>
      <c r="AH1469" s="5">
        <f t="shared" si="1761"/>
        <v>4.8762197524456541E-2</v>
      </c>
      <c r="AI1469" s="5">
        <f t="shared" si="1762"/>
        <v>1.9706801640586375E-2</v>
      </c>
      <c r="AJ1469" s="5">
        <f t="shared" si="1763"/>
        <v>3.9821629317119871E-3</v>
      </c>
      <c r="AK1469" s="5">
        <f t="shared" si="1764"/>
        <v>5.364517254469837E-4</v>
      </c>
      <c r="AL1469" s="5">
        <f t="shared" si="1765"/>
        <v>1.5845131488269384E-6</v>
      </c>
      <c r="AM1469" s="5">
        <f t="shared" si="1766"/>
        <v>9.8305959645514758E-6</v>
      </c>
      <c r="AN1469" s="5">
        <f t="shared" si="1767"/>
        <v>1.7777852407501944E-5</v>
      </c>
      <c r="AO1469" s="5">
        <f t="shared" si="1768"/>
        <v>1.6074917398832535E-5</v>
      </c>
      <c r="AP1469" s="5">
        <f t="shared" si="1769"/>
        <v>9.6900706735626175E-6</v>
      </c>
      <c r="AQ1469" s="5">
        <f t="shared" si="1770"/>
        <v>4.380930893560508E-6</v>
      </c>
      <c r="AR1469" s="5">
        <f t="shared" si="1771"/>
        <v>1.7636512654597668E-2</v>
      </c>
      <c r="AS1469" s="5">
        <f t="shared" si="1772"/>
        <v>7.127637271505869E-3</v>
      </c>
      <c r="AT1469" s="5">
        <f t="shared" si="1773"/>
        <v>1.4402851082046459E-3</v>
      </c>
      <c r="AU1469" s="5">
        <f t="shared" si="1774"/>
        <v>1.9402607193166953E-4</v>
      </c>
      <c r="AV1469" s="5">
        <f t="shared" si="1775"/>
        <v>1.9603471063531439E-5</v>
      </c>
      <c r="AW1469" s="5">
        <f t="shared" si="1776"/>
        <v>3.2168119380414251E-8</v>
      </c>
      <c r="AX1469" s="5">
        <f t="shared" si="1777"/>
        <v>6.6215775921159801E-7</v>
      </c>
      <c r="AY1469" s="5">
        <f t="shared" si="1778"/>
        <v>1.1974597426436993E-6</v>
      </c>
      <c r="AZ1469" s="5">
        <f t="shared" si="1779"/>
        <v>1.0827554425697652E-6</v>
      </c>
      <c r="BA1469" s="5">
        <f t="shared" si="1780"/>
        <v>6.52692421389835E-7</v>
      </c>
      <c r="BB1469" s="5">
        <f t="shared" si="1781"/>
        <v>2.9508560764792279E-7</v>
      </c>
      <c r="BC1469" s="5">
        <f t="shared" si="1782"/>
        <v>1.0672777925691393E-7</v>
      </c>
      <c r="BD1469" s="5">
        <f t="shared" si="1783"/>
        <v>5.3157055124477548E-3</v>
      </c>
      <c r="BE1469" s="5">
        <f t="shared" si="1784"/>
        <v>2.1482943639084271E-3</v>
      </c>
      <c r="BF1469" s="5">
        <f t="shared" si="1785"/>
        <v>4.3410688037490039E-4</v>
      </c>
      <c r="BG1469" s="5">
        <f t="shared" si="1786"/>
        <v>5.8480124746027272E-5</v>
      </c>
      <c r="BH1469" s="5">
        <f t="shared" si="1787"/>
        <v>5.9085535352908069E-6</v>
      </c>
      <c r="BI1469" s="5">
        <f t="shared" si="1788"/>
        <v>4.7757770738023776E-7</v>
      </c>
      <c r="BJ1469" s="8">
        <f t="shared" si="1789"/>
        <v>7.538771229822773E-2</v>
      </c>
      <c r="BK1469" s="8">
        <f t="shared" si="1790"/>
        <v>0.2052456262784409</v>
      </c>
      <c r="BL1469" s="8">
        <f t="shared" si="1791"/>
        <v>0.60887585407834965</v>
      </c>
      <c r="BM1469" s="8">
        <f t="shared" si="1792"/>
        <v>0.37801650307213841</v>
      </c>
      <c r="BN1469" s="8">
        <f t="shared" si="1793"/>
        <v>0.61934740051718418</v>
      </c>
    </row>
    <row r="1470" spans="1:66" x14ac:dyDescent="0.25">
      <c r="A1470" t="s">
        <v>134</v>
      </c>
      <c r="B1470" t="s">
        <v>135</v>
      </c>
      <c r="C1470" t="s">
        <v>366</v>
      </c>
      <c r="D1470" t="s">
        <v>537</v>
      </c>
      <c r="E1470">
        <f>VLOOKUP(A1470,home!$A$2:$E$405,3,FALSE)</f>
        <v>1.5832999999999999</v>
      </c>
      <c r="F1470">
        <f>VLOOKUP(B1470,home!$B$2:$E$405,3,FALSE)</f>
        <v>0.88419999999999999</v>
      </c>
      <c r="G1470">
        <f>VLOOKUP(C1470,away!$B$2:$E$405,4,FALSE)</f>
        <v>0.88419999999999999</v>
      </c>
      <c r="H1470">
        <f>VLOOKUP(A1470,away!$A$2:$E$405,3,FALSE)</f>
        <v>1.1943999999999999</v>
      </c>
      <c r="I1470">
        <f>VLOOKUP(C1470,away!$B$2:$E$405,3,FALSE)</f>
        <v>0.66979999999999995</v>
      </c>
      <c r="J1470">
        <f>VLOOKUP(B1470,home!$B$2:$E$405,4,FALSE)</f>
        <v>0.66979999999999995</v>
      </c>
      <c r="K1470" s="3">
        <f t="shared" si="1738"/>
        <v>1.2378392030119998</v>
      </c>
      <c r="L1470" s="3">
        <f t="shared" si="1739"/>
        <v>0.5358461085759999</v>
      </c>
      <c r="M1470" s="5">
        <f t="shared" si="1740"/>
        <v>0.16970641395883398</v>
      </c>
      <c r="N1470" s="5">
        <f t="shared" si="1741"/>
        <v>0.21006925220082753</v>
      </c>
      <c r="O1470" s="5">
        <f t="shared" si="1742"/>
        <v>9.0936521520228936E-2</v>
      </c>
      <c r="P1470" s="5">
        <f t="shared" si="1743"/>
        <v>0.11256479132328374</v>
      </c>
      <c r="Q1470" s="5">
        <f t="shared" si="1744"/>
        <v>0.1300159778607996</v>
      </c>
      <c r="R1470" s="5">
        <f t="shared" si="1745"/>
        <v>2.436399059202617E-2</v>
      </c>
      <c r="S1470" s="5">
        <f t="shared" si="1746"/>
        <v>1.8665812254933405E-2</v>
      </c>
      <c r="T1470" s="5">
        <f t="shared" si="1747"/>
        <v>6.9668555789412834E-2</v>
      </c>
      <c r="U1470" s="5">
        <f t="shared" si="1748"/>
        <v>3.0158702696625534E-2</v>
      </c>
      <c r="V1470" s="5">
        <f t="shared" si="1749"/>
        <v>1.3756523610015394E-3</v>
      </c>
      <c r="W1470" s="5">
        <f t="shared" si="1750"/>
        <v>5.3646291471345989E-2</v>
      </c>
      <c r="X1470" s="5">
        <f t="shared" si="1751"/>
        <v>2.87461565244546E-2</v>
      </c>
      <c r="Y1470" s="5">
        <f t="shared" si="1752"/>
        <v>7.7017580550727931E-3</v>
      </c>
      <c r="Z1470" s="5">
        <f t="shared" si="1753"/>
        <v>4.3517831827064989E-3</v>
      </c>
      <c r="AA1470" s="5">
        <f t="shared" si="1754"/>
        <v>5.3868078265624361E-3</v>
      </c>
      <c r="AB1470" s="5">
        <f t="shared" si="1755"/>
        <v>3.3340009534054255E-3</v>
      </c>
      <c r="AC1470" s="5">
        <f t="shared" si="1756"/>
        <v>5.7028641897369286E-5</v>
      </c>
      <c r="AD1470" s="5">
        <f t="shared" si="1757"/>
        <v>1.6601370669860092E-2</v>
      </c>
      <c r="AE1470" s="5">
        <f t="shared" si="1758"/>
        <v>8.8957798704722719E-3</v>
      </c>
      <c r="AF1470" s="5">
        <f t="shared" si="1759"/>
        <v>2.3833845131706393E-3</v>
      </c>
      <c r="AG1470" s="5">
        <f t="shared" si="1760"/>
        <v>4.2570910554093041E-4</v>
      </c>
      <c r="AH1470" s="5">
        <f t="shared" si="1761"/>
        <v>5.8297152095493918E-4</v>
      </c>
      <c r="AI1470" s="5">
        <f t="shared" si="1762"/>
        <v>7.2162500287755523E-4</v>
      </c>
      <c r="AJ1470" s="5">
        <f t="shared" si="1763"/>
        <v>4.4662785921774259E-4</v>
      </c>
      <c r="AK1470" s="5">
        <f t="shared" si="1764"/>
        <v>1.8428449109901535E-4</v>
      </c>
      <c r="AL1470" s="5">
        <f t="shared" si="1765"/>
        <v>1.5130641264236053E-6</v>
      </c>
      <c r="AM1470" s="5">
        <f t="shared" si="1766"/>
        <v>4.1099654877772779E-3</v>
      </c>
      <c r="AN1470" s="5">
        <f t="shared" si="1767"/>
        <v>2.2023090130071157E-3</v>
      </c>
      <c r="AO1470" s="5">
        <f t="shared" si="1768"/>
        <v>5.9004935725085709E-4</v>
      </c>
      <c r="AP1470" s="5">
        <f t="shared" si="1769"/>
        <v>1.0539188398354724E-4</v>
      </c>
      <c r="AQ1470" s="5">
        <f t="shared" si="1770"/>
        <v>1.4118457727019257E-5</v>
      </c>
      <c r="AR1470" s="5">
        <f t="shared" si="1771"/>
        <v>6.2476604182867232E-5</v>
      </c>
      <c r="AS1470" s="5">
        <f t="shared" si="1772"/>
        <v>7.7335989928616541E-5</v>
      </c>
      <c r="AT1470" s="5">
        <f t="shared" si="1773"/>
        <v>4.7864760068691384E-5</v>
      </c>
      <c r="AU1470" s="5">
        <f t="shared" si="1774"/>
        <v>1.9749625485263173E-5</v>
      </c>
      <c r="AV1470" s="5">
        <f t="shared" si="1775"/>
        <v>6.1117151676159123E-6</v>
      </c>
      <c r="AW1470" s="5">
        <f t="shared" si="1776"/>
        <v>2.7877841711807015E-8</v>
      </c>
      <c r="AX1470" s="5">
        <f t="shared" si="1777"/>
        <v>8.4791273396617498E-4</v>
      </c>
      <c r="AY1470" s="5">
        <f t="shared" si="1778"/>
        <v>4.5435073890781196E-4</v>
      </c>
      <c r="AZ1470" s="5">
        <f t="shared" si="1779"/>
        <v>1.2173103768619058E-4</v>
      </c>
      <c r="BA1470" s="5">
        <f t="shared" si="1780"/>
        <v>2.1743034279021206E-5</v>
      </c>
      <c r="BB1470" s="5">
        <f t="shared" si="1781"/>
        <v>2.9127300767620208E-6</v>
      </c>
      <c r="BC1470" s="5">
        <f t="shared" si="1782"/>
        <v>3.1215501539304047E-7</v>
      </c>
      <c r="BD1470" s="5">
        <f t="shared" si="1783"/>
        <v>5.5796408714054074E-6</v>
      </c>
      <c r="BE1470" s="5">
        <f t="shared" si="1784"/>
        <v>6.906698209353649E-6</v>
      </c>
      <c r="BF1470" s="5">
        <f t="shared" si="1785"/>
        <v>4.2746909034553645E-6</v>
      </c>
      <c r="BG1470" s="5">
        <f t="shared" si="1786"/>
        <v>1.7637933270186108E-6</v>
      </c>
      <c r="BH1470" s="5">
        <f t="shared" si="1787"/>
        <v>5.4582313154865021E-7</v>
      </c>
      <c r="BI1470" s="5">
        <f t="shared" si="1788"/>
        <v>1.3512825402833893E-7</v>
      </c>
      <c r="BJ1470" s="8">
        <f t="shared" si="1789"/>
        <v>0.53662503269063455</v>
      </c>
      <c r="BK1470" s="8">
        <f t="shared" si="1790"/>
        <v>0.30282556234298436</v>
      </c>
      <c r="BL1470" s="8">
        <f t="shared" si="1791"/>
        <v>0.15634827693252759</v>
      </c>
      <c r="BM1470" s="8">
        <f t="shared" si="1792"/>
        <v>0.26203938483178668</v>
      </c>
      <c r="BN1470" s="8">
        <f t="shared" si="1793"/>
        <v>0.73765694745600008</v>
      </c>
    </row>
    <row r="1471" spans="1:66" x14ac:dyDescent="0.25">
      <c r="A1471" t="s">
        <v>134</v>
      </c>
      <c r="B1471" t="s">
        <v>133</v>
      </c>
      <c r="C1471" t="s">
        <v>445</v>
      </c>
      <c r="D1471" t="s">
        <v>537</v>
      </c>
      <c r="E1471">
        <f>VLOOKUP(A1471,home!$A$2:$E$405,3,FALSE)</f>
        <v>1.5832999999999999</v>
      </c>
      <c r="F1471">
        <f>VLOOKUP(B1471,home!$B$2:$E$405,3,FALSE)</f>
        <v>1.1369</v>
      </c>
      <c r="G1471">
        <f>VLOOKUP(C1471,away!$B$2:$E$405,4,FALSE)</f>
        <v>1.2632000000000001</v>
      </c>
      <c r="H1471">
        <f>VLOOKUP(A1471,away!$A$2:$E$405,3,FALSE)</f>
        <v>1.1943999999999999</v>
      </c>
      <c r="I1471">
        <f>VLOOKUP(C1471,away!$B$2:$E$405,3,FALSE)</f>
        <v>1.0046999999999999</v>
      </c>
      <c r="J1471">
        <f>VLOOKUP(B1471,home!$B$2:$E$405,4,FALSE)</f>
        <v>1.5069999999999999</v>
      </c>
      <c r="K1471" s="3">
        <f t="shared" si="1738"/>
        <v>2.2738279222640001</v>
      </c>
      <c r="L1471" s="3">
        <f t="shared" si="1739"/>
        <v>1.8084206157599996</v>
      </c>
      <c r="M1471" s="5">
        <f t="shared" si="1740"/>
        <v>1.6869491282702771E-2</v>
      </c>
      <c r="N1471" s="5">
        <f t="shared" si="1741"/>
        <v>3.8358320312998698E-2</v>
      </c>
      <c r="O1471" s="5">
        <f t="shared" si="1742"/>
        <v>3.0507135813023285E-2</v>
      </c>
      <c r="P1471" s="5">
        <f t="shared" si="1743"/>
        <v>6.9367977239952389E-2</v>
      </c>
      <c r="Q1471" s="5">
        <f t="shared" si="1744"/>
        <v>4.3610109889421426E-2</v>
      </c>
      <c r="R1471" s="5">
        <f t="shared" si="1745"/>
        <v>2.7584866666030761E-2</v>
      </c>
      <c r="S1471" s="5">
        <f t="shared" si="1746"/>
        <v>7.131092730840799E-2</v>
      </c>
      <c r="T1471" s="5">
        <f t="shared" si="1747"/>
        <v>7.8865421779588732E-2</v>
      </c>
      <c r="U1471" s="5">
        <f t="shared" si="1748"/>
        <v>6.2723240057150201E-2</v>
      </c>
      <c r="V1471" s="5">
        <f t="shared" si="1749"/>
        <v>3.2581465818920012E-2</v>
      </c>
      <c r="W1471" s="5">
        <f t="shared" si="1750"/>
        <v>3.3053961853189276E-2</v>
      </c>
      <c r="X1471" s="5">
        <f t="shared" si="1751"/>
        <v>5.9775466047852076E-2</v>
      </c>
      <c r="Y1471" s="5">
        <f t="shared" si="1752"/>
        <v>5.404959255879882E-2</v>
      </c>
      <c r="Z1471" s="5">
        <f t="shared" si="1753"/>
        <v>1.6628347187280276E-2</v>
      </c>
      <c r="AA1471" s="5">
        <f t="shared" si="1754"/>
        <v>3.7810000135537931E-2</v>
      </c>
      <c r="AB1471" s="5">
        <f t="shared" si="1755"/>
        <v>4.2986717024495906E-2</v>
      </c>
      <c r="AC1471" s="5">
        <f t="shared" si="1756"/>
        <v>8.3735126533148237E-3</v>
      </c>
      <c r="AD1471" s="5">
        <f t="shared" si="1757"/>
        <v>1.8789755350807725E-2</v>
      </c>
      <c r="AE1471" s="5">
        <f t="shared" si="1758"/>
        <v>3.3979780941487445E-2</v>
      </c>
      <c r="AF1471" s="5">
        <f t="shared" si="1759"/>
        <v>3.0724868186797323E-2</v>
      </c>
      <c r="AG1471" s="5">
        <f t="shared" si="1760"/>
        <v>1.8521161681837608E-2</v>
      </c>
      <c r="AH1471" s="5">
        <f t="shared" si="1761"/>
        <v>7.517761464873117E-3</v>
      </c>
      <c r="AI1471" s="5">
        <f t="shared" si="1762"/>
        <v>1.7094095931748803E-2</v>
      </c>
      <c r="AJ1471" s="5">
        <f t="shared" si="1763"/>
        <v>1.9434516317734945E-2</v>
      </c>
      <c r="AK1471" s="5">
        <f t="shared" si="1764"/>
        <v>1.4730248619653684E-2</v>
      </c>
      <c r="AL1471" s="5">
        <f t="shared" si="1765"/>
        <v>1.3772878515884521E-3</v>
      </c>
      <c r="AM1471" s="5">
        <f t="shared" si="1766"/>
        <v>8.5449340738351989E-3</v>
      </c>
      <c r="AN1471" s="5">
        <f t="shared" si="1767"/>
        <v>1.5452834939433649E-2</v>
      </c>
      <c r="AO1471" s="5">
        <f t="shared" si="1768"/>
        <v>1.3972612638204122E-2</v>
      </c>
      <c r="AP1471" s="5">
        <f t="shared" si="1769"/>
        <v>8.4227869169856816E-3</v>
      </c>
      <c r="AQ1471" s="5">
        <f t="shared" si="1770"/>
        <v>3.8079853757076311E-3</v>
      </c>
      <c r="AR1471" s="5">
        <f t="shared" si="1771"/>
        <v>2.7190549634885253E-3</v>
      </c>
      <c r="AS1471" s="5">
        <f t="shared" si="1772"/>
        <v>6.1826630981507286E-3</v>
      </c>
      <c r="AT1471" s="5">
        <f t="shared" si="1773"/>
        <v>7.0291559932631909E-3</v>
      </c>
      <c r="AU1471" s="5">
        <f t="shared" si="1774"/>
        <v>5.3276970558103947E-3</v>
      </c>
      <c r="AV1471" s="5">
        <f t="shared" si="1775"/>
        <v>3.0285665817163451E-3</v>
      </c>
      <c r="AW1471" s="5">
        <f t="shared" si="1776"/>
        <v>1.5731830573899994E-4</v>
      </c>
      <c r="AX1471" s="5">
        <f t="shared" si="1777"/>
        <v>3.2382849484985901E-3</v>
      </c>
      <c r="AY1471" s="5">
        <f t="shared" si="1778"/>
        <v>5.8561812605701577E-3</v>
      </c>
      <c r="AZ1471" s="5">
        <f t="shared" si="1779"/>
        <v>5.2952194606212298E-3</v>
      </c>
      <c r="BA1471" s="5">
        <f t="shared" si="1780"/>
        <v>3.1919946791869915E-3</v>
      </c>
      <c r="BB1471" s="5">
        <f t="shared" si="1781"/>
        <v>1.4431172458094961E-3</v>
      </c>
      <c r="BC1471" s="5">
        <f t="shared" si="1782"/>
        <v>5.2195259565613618E-4</v>
      </c>
      <c r="BD1471" s="5">
        <f t="shared" si="1783"/>
        <v>8.1953250855953334E-4</v>
      </c>
      <c r="BE1471" s="5">
        <f t="shared" si="1784"/>
        <v>1.8634759011657272E-3</v>
      </c>
      <c r="BF1471" s="5">
        <f t="shared" si="1785"/>
        <v>2.1186117682683511E-3</v>
      </c>
      <c r="BG1471" s="5">
        <f t="shared" si="1786"/>
        <v>1.6057861983752278E-3</v>
      </c>
      <c r="BH1471" s="5">
        <f t="shared" si="1787"/>
        <v>9.1282037376293798E-4</v>
      </c>
      <c r="BI1471" s="5">
        <f t="shared" si="1788"/>
        <v>4.1511929077472573E-4</v>
      </c>
      <c r="BJ1471" s="8">
        <f t="shared" si="1789"/>
        <v>0.47947634273728795</v>
      </c>
      <c r="BK1471" s="8">
        <f t="shared" si="1790"/>
        <v>0.20573684341545659</v>
      </c>
      <c r="BL1471" s="8">
        <f t="shared" si="1791"/>
        <v>0.29241106576358422</v>
      </c>
      <c r="BM1471" s="8">
        <f t="shared" si="1792"/>
        <v>0.76225583494464855</v>
      </c>
      <c r="BN1471" s="8">
        <f t="shared" si="1793"/>
        <v>0.22629790120412935</v>
      </c>
    </row>
    <row r="1472" spans="1:66" x14ac:dyDescent="0.25">
      <c r="A1472" t="s">
        <v>134</v>
      </c>
      <c r="B1472" t="s">
        <v>114</v>
      </c>
      <c r="C1472" t="s">
        <v>485</v>
      </c>
      <c r="D1472" t="s">
        <v>537</v>
      </c>
      <c r="E1472">
        <f>VLOOKUP(A1472,home!$A$2:$E$405,3,FALSE)</f>
        <v>1.5832999999999999</v>
      </c>
      <c r="F1472">
        <f>VLOOKUP(B1472,home!$B$2:$E$405,3,FALSE)</f>
        <v>0.75790000000000002</v>
      </c>
      <c r="G1472">
        <f>VLOOKUP(C1472,away!$B$2:$E$405,4,FALSE)</f>
        <v>0.50529999999999997</v>
      </c>
      <c r="H1472">
        <f>VLOOKUP(A1472,away!$A$2:$E$405,3,FALSE)</f>
        <v>1.1943999999999999</v>
      </c>
      <c r="I1472">
        <f>VLOOKUP(C1472,away!$B$2:$E$405,3,FALSE)</f>
        <v>0.83720000000000006</v>
      </c>
      <c r="J1472">
        <f>VLOOKUP(B1472,home!$B$2:$E$405,4,FALSE)</f>
        <v>1.6745000000000001</v>
      </c>
      <c r="K1472" s="3">
        <f t="shared" si="1738"/>
        <v>0.60635144527099993</v>
      </c>
      <c r="L1472" s="3">
        <f t="shared" si="1739"/>
        <v>1.6744190881600001</v>
      </c>
      <c r="M1472" s="5">
        <f t="shared" si="1740"/>
        <v>0.10220542367118249</v>
      </c>
      <c r="N1472" s="5">
        <f t="shared" si="1741"/>
        <v>6.1972406357556367E-2</v>
      </c>
      <c r="O1472" s="5">
        <f t="shared" si="1742"/>
        <v>0.17113471230850785</v>
      </c>
      <c r="P1472" s="5">
        <f t="shared" si="1743"/>
        <v>0.10376778014430052</v>
      </c>
      <c r="Q1472" s="5">
        <f t="shared" si="1744"/>
        <v>1.8788529080913004E-2</v>
      </c>
      <c r="R1472" s="5">
        <f t="shared" si="1745"/>
        <v>0.14327561446806789</v>
      </c>
      <c r="S1472" s="5">
        <f t="shared" si="1746"/>
        <v>2.6338504869169516E-2</v>
      </c>
      <c r="T1472" s="5">
        <f t="shared" si="1747"/>
        <v>3.1459871731529997E-2</v>
      </c>
      <c r="U1472" s="5">
        <f t="shared" si="1748"/>
        <v>8.6875375904803542E-2</v>
      </c>
      <c r="V1472" s="5">
        <f t="shared" si="1749"/>
        <v>2.9712362986685872E-3</v>
      </c>
      <c r="W1472" s="5">
        <f t="shared" si="1750"/>
        <v>3.7974839209092711E-3</v>
      </c>
      <c r="X1472" s="5">
        <f t="shared" si="1751"/>
        <v>6.3585795641511629E-3</v>
      </c>
      <c r="Y1472" s="5">
        <f t="shared" si="1752"/>
        <v>5.3234634978994028E-3</v>
      </c>
      <c r="Z1472" s="5">
        <f t="shared" si="1753"/>
        <v>7.9967807911061978E-2</v>
      </c>
      <c r="AA1472" s="5">
        <f t="shared" si="1754"/>
        <v>4.848859590202613E-2</v>
      </c>
      <c r="AB1472" s="5">
        <f t="shared" si="1755"/>
        <v>1.4700565102177515E-2</v>
      </c>
      <c r="AC1472" s="5">
        <f t="shared" si="1756"/>
        <v>1.8854099415808437E-4</v>
      </c>
      <c r="AD1472" s="5">
        <f t="shared" si="1757"/>
        <v>5.7565246595918005E-4</v>
      </c>
      <c r="AE1472" s="5">
        <f t="shared" si="1758"/>
        <v>9.6388347714842571E-4</v>
      </c>
      <c r="AF1472" s="5">
        <f t="shared" si="1759"/>
        <v>8.0697244644967886E-4</v>
      </c>
      <c r="AG1472" s="5">
        <f t="shared" si="1760"/>
        <v>4.5040335598483855E-4</v>
      </c>
      <c r="AH1472" s="5">
        <f t="shared" si="1761"/>
        <v>3.3474906001148615E-2</v>
      </c>
      <c r="AI1472" s="5">
        <f t="shared" si="1762"/>
        <v>2.029755763410733E-2</v>
      </c>
      <c r="AJ1472" s="5">
        <f t="shared" si="1763"/>
        <v>6.1537267034561995E-3</v>
      </c>
      <c r="AK1472" s="5">
        <f t="shared" si="1764"/>
        <v>1.2437736934811376E-3</v>
      </c>
      <c r="AL1472" s="5">
        <f t="shared" si="1765"/>
        <v>7.6569245455807638E-6</v>
      </c>
      <c r="AM1472" s="5">
        <f t="shared" si="1766"/>
        <v>6.9809540941632791E-5</v>
      </c>
      <c r="AN1472" s="5">
        <f t="shared" si="1767"/>
        <v>1.1689042788835698E-4</v>
      </c>
      <c r="AO1472" s="5">
        <f t="shared" si="1768"/>
        <v>9.7861781839727498E-5</v>
      </c>
      <c r="AP1472" s="5">
        <f t="shared" si="1769"/>
        <v>5.4620545171263123E-5</v>
      </c>
      <c r="AQ1472" s="5">
        <f t="shared" si="1770"/>
        <v>2.2864420860117128E-5</v>
      </c>
      <c r="AR1472" s="5">
        <f t="shared" si="1771"/>
        <v>1.1210204316537001E-2</v>
      </c>
      <c r="AS1472" s="5">
        <f t="shared" si="1772"/>
        <v>6.7973235891154119E-3</v>
      </c>
      <c r="AT1472" s="5">
        <f t="shared" si="1773"/>
        <v>2.0607834911173955E-3</v>
      </c>
      <c r="AU1472" s="5">
        <f t="shared" si="1774"/>
        <v>4.1651968274321652E-4</v>
      </c>
      <c r="AV1472" s="5">
        <f t="shared" si="1775"/>
        <v>6.3139327903791935E-5</v>
      </c>
      <c r="AW1472" s="5">
        <f t="shared" si="1776"/>
        <v>2.1594365605606735E-7</v>
      </c>
      <c r="AX1472" s="5">
        <f t="shared" si="1777"/>
        <v>7.0548526739440103E-6</v>
      </c>
      <c r="AY1472" s="5">
        <f t="shared" si="1778"/>
        <v>1.1812779981408467E-5</v>
      </c>
      <c r="AZ1472" s="5">
        <f t="shared" si="1779"/>
        <v>9.889772142552338E-6</v>
      </c>
      <c r="BA1472" s="5">
        <f t="shared" si="1780"/>
        <v>5.519874417680885E-6</v>
      </c>
      <c r="BB1472" s="5">
        <f t="shared" si="1781"/>
        <v>2.3106457723027351E-6</v>
      </c>
      <c r="BC1472" s="5">
        <f t="shared" si="1782"/>
        <v>7.7379787742398132E-7</v>
      </c>
      <c r="BD1472" s="5">
        <f t="shared" si="1783"/>
        <v>3.128430014963858E-3</v>
      </c>
      <c r="BE1472" s="5">
        <f t="shared" si="1784"/>
        <v>1.8969280610025114E-3</v>
      </c>
      <c r="BF1472" s="5">
        <f t="shared" si="1785"/>
        <v>5.7510253568199418E-4</v>
      </c>
      <c r="BG1472" s="5">
        <f t="shared" si="1786"/>
        <v>1.1623808456326466E-4</v>
      </c>
      <c r="BH1472" s="5">
        <f t="shared" si="1787"/>
        <v>1.7620282642617058E-5</v>
      </c>
      <c r="BI1472" s="5">
        <f t="shared" si="1788"/>
        <v>2.1368167692868741E-6</v>
      </c>
      <c r="BJ1472" s="8">
        <f t="shared" si="1789"/>
        <v>0.13089665433806774</v>
      </c>
      <c r="BK1472" s="8">
        <f t="shared" si="1790"/>
        <v>0.23549095568200618</v>
      </c>
      <c r="BL1472" s="8">
        <f t="shared" si="1791"/>
        <v>0.55192925392081671</v>
      </c>
      <c r="BM1472" s="8">
        <f t="shared" si="1792"/>
        <v>0.39712860898509922</v>
      </c>
      <c r="BN1472" s="8">
        <f t="shared" si="1793"/>
        <v>0.60114446603052818</v>
      </c>
    </row>
    <row r="1473" spans="1:66" x14ac:dyDescent="0.25">
      <c r="A1473" t="s">
        <v>134</v>
      </c>
      <c r="B1473" t="s">
        <v>352</v>
      </c>
      <c r="C1473" t="s">
        <v>298</v>
      </c>
      <c r="D1473" t="s">
        <v>537</v>
      </c>
      <c r="E1473">
        <f>VLOOKUP(A1473,home!$A$2:$E$405,3,FALSE)</f>
        <v>1.5832999999999999</v>
      </c>
      <c r="F1473">
        <f>VLOOKUP(B1473,home!$B$2:$E$405,3,FALSE)</f>
        <v>1.3895</v>
      </c>
      <c r="G1473">
        <f>VLOOKUP(C1473,away!$B$2:$E$405,4,FALSE)</f>
        <v>1.2632000000000001</v>
      </c>
      <c r="H1473">
        <f>VLOOKUP(A1473,away!$A$2:$E$405,3,FALSE)</f>
        <v>1.1943999999999999</v>
      </c>
      <c r="I1473">
        <f>VLOOKUP(C1473,away!$B$2:$E$405,3,FALSE)</f>
        <v>1.1720999999999999</v>
      </c>
      <c r="J1473">
        <f>VLOOKUP(B1473,home!$B$2:$E$405,4,FALSE)</f>
        <v>0.66979999999999995</v>
      </c>
      <c r="K1473" s="3">
        <f t="shared" si="1738"/>
        <v>2.7790341261200004</v>
      </c>
      <c r="L1473" s="3">
        <f t="shared" si="1739"/>
        <v>0.93769068955199986</v>
      </c>
      <c r="M1473" s="5">
        <f t="shared" si="1740"/>
        <v>2.4313468676255744E-2</v>
      </c>
      <c r="N1473" s="5">
        <f t="shared" si="1741"/>
        <v>6.7567959175664397E-2</v>
      </c>
      <c r="O1473" s="5">
        <f t="shared" si="1742"/>
        <v>2.2798513208439196E-2</v>
      </c>
      <c r="P1473" s="5">
        <f t="shared" si="1743"/>
        <v>6.3357846231050119E-2</v>
      </c>
      <c r="Q1473" s="5">
        <f t="shared" si="1744"/>
        <v>9.3886832190727187E-2</v>
      </c>
      <c r="R1473" s="5">
        <f t="shared" si="1745"/>
        <v>1.0688976785590864E-2</v>
      </c>
      <c r="S1473" s="5">
        <f t="shared" si="1746"/>
        <v>4.1275647795141944E-2</v>
      </c>
      <c r="T1473" s="5">
        <f t="shared" si="1747"/>
        <v>8.8036808416775886E-2</v>
      </c>
      <c r="U1473" s="5">
        <f t="shared" si="1748"/>
        <v>2.9705031260461482E-2</v>
      </c>
      <c r="V1473" s="5">
        <f t="shared" si="1749"/>
        <v>1.1951017222928503E-2</v>
      </c>
      <c r="W1473" s="5">
        <f t="shared" si="1750"/>
        <v>8.6971570217110883E-2</v>
      </c>
      <c r="X1473" s="5">
        <f t="shared" si="1751"/>
        <v>8.1552431648302878E-2</v>
      </c>
      <c r="Y1473" s="5">
        <f t="shared" si="1752"/>
        <v>3.8235477933469736E-2</v>
      </c>
      <c r="Z1473" s="5">
        <f t="shared" si="1753"/>
        <v>3.3409846708953388E-3</v>
      </c>
      <c r="AA1473" s="5">
        <f t="shared" si="1754"/>
        <v>9.2847104152619462E-3</v>
      </c>
      <c r="AB1473" s="5">
        <f t="shared" si="1755"/>
        <v>1.2901263547577377E-2</v>
      </c>
      <c r="AC1473" s="5">
        <f t="shared" si="1756"/>
        <v>1.9464281341271543E-3</v>
      </c>
      <c r="AD1473" s="5">
        <f t="shared" si="1757"/>
        <v>6.0424240408898267E-2</v>
      </c>
      <c r="AE1473" s="5">
        <f t="shared" si="1758"/>
        <v>5.6659247654675629E-2</v>
      </c>
      <c r="AF1473" s="5">
        <f t="shared" si="1759"/>
        <v>2.656442450140516E-2</v>
      </c>
      <c r="AG1473" s="5">
        <f t="shared" si="1760"/>
        <v>8.303071176091548E-3</v>
      </c>
      <c r="AH1473" s="5">
        <f t="shared" si="1761"/>
        <v>7.8320255495862776E-4</v>
      </c>
      <c r="AI1473" s="5">
        <f t="shared" si="1762"/>
        <v>2.176546627894402E-3</v>
      </c>
      <c r="AJ1473" s="5">
        <f t="shared" si="1763"/>
        <v>3.0243486780049769E-3</v>
      </c>
      <c r="AK1473" s="5">
        <f t="shared" si="1764"/>
        <v>2.8015893951539132E-3</v>
      </c>
      <c r="AL1473" s="5">
        <f t="shared" si="1765"/>
        <v>2.0288589187153266E-4</v>
      </c>
      <c r="AM1473" s="5">
        <f t="shared" si="1766"/>
        <v>3.3584205228241459E-2</v>
      </c>
      <c r="AN1473" s="5">
        <f t="shared" si="1767"/>
        <v>3.1491596558525611E-2</v>
      </c>
      <c r="AO1473" s="5">
        <f t="shared" si="1768"/>
        <v>1.4764688446028634E-2</v>
      </c>
      <c r="AP1473" s="5">
        <f t="shared" si="1769"/>
        <v>4.6149036299923448E-3</v>
      </c>
      <c r="AQ1473" s="5">
        <f t="shared" si="1770"/>
        <v>1.0818380417558871E-3</v>
      </c>
      <c r="AR1473" s="5">
        <f t="shared" si="1771"/>
        <v>1.4688034876360879E-4</v>
      </c>
      <c r="AS1473" s="5">
        <f t="shared" si="1772"/>
        <v>4.0818550167047652E-4</v>
      </c>
      <c r="AT1473" s="5">
        <f t="shared" si="1773"/>
        <v>5.6718071946483333E-4</v>
      </c>
      <c r="AU1473" s="5">
        <f t="shared" si="1774"/>
        <v>5.2540485835668872E-4</v>
      </c>
      <c r="AV1473" s="5">
        <f t="shared" si="1775"/>
        <v>3.6502950785062088E-4</v>
      </c>
      <c r="AW1473" s="5">
        <f t="shared" si="1776"/>
        <v>1.4685976584062718E-5</v>
      </c>
      <c r="AX1473" s="5">
        <f t="shared" si="1777"/>
        <v>1.5555275404650137E-2</v>
      </c>
      <c r="AY1473" s="5">
        <f t="shared" si="1778"/>
        <v>1.4586036920357651E-2</v>
      </c>
      <c r="AZ1473" s="5">
        <f t="shared" si="1779"/>
        <v>6.8385955088405472E-3</v>
      </c>
      <c r="BA1473" s="5">
        <f t="shared" si="1780"/>
        <v>2.1374957794173008E-3</v>
      </c>
      <c r="BB1473" s="5">
        <f t="shared" si="1781"/>
        <v>5.0107747282907445E-4</v>
      </c>
      <c r="BC1473" s="5">
        <f t="shared" si="1782"/>
        <v>9.3971136203213677E-5</v>
      </c>
      <c r="BD1473" s="5">
        <f t="shared" si="1783"/>
        <v>2.2954722585631084E-5</v>
      </c>
      <c r="BE1473" s="5">
        <f t="shared" si="1784"/>
        <v>6.3791957421086327E-5</v>
      </c>
      <c r="BF1473" s="5">
        <f t="shared" si="1785"/>
        <v>8.8640013322596463E-5</v>
      </c>
      <c r="BG1473" s="5">
        <f t="shared" si="1786"/>
        <v>8.2111207321075686E-5</v>
      </c>
      <c r="BH1473" s="5">
        <f t="shared" si="1787"/>
        <v>5.7047461820545948E-5</v>
      </c>
      <c r="BI1473" s="5">
        <f t="shared" si="1788"/>
        <v>3.170736864156498E-5</v>
      </c>
      <c r="BJ1473" s="8">
        <f t="shared" si="1789"/>
        <v>0.73345174744996378</v>
      </c>
      <c r="BK1473" s="8">
        <f t="shared" si="1790"/>
        <v>0.15763333087173267</v>
      </c>
      <c r="BL1473" s="8">
        <f t="shared" si="1791"/>
        <v>9.6523116140561527E-2</v>
      </c>
      <c r="BM1473" s="8">
        <f t="shared" si="1792"/>
        <v>0.69376423192165226</v>
      </c>
      <c r="BN1473" s="8">
        <f t="shared" si="1793"/>
        <v>0.28261359626772753</v>
      </c>
    </row>
    <row r="1474" spans="1:66" x14ac:dyDescent="0.25">
      <c r="A1474" t="s">
        <v>134</v>
      </c>
      <c r="B1474" t="s">
        <v>123</v>
      </c>
      <c r="C1474" t="s">
        <v>136</v>
      </c>
      <c r="D1474" t="s">
        <v>537</v>
      </c>
      <c r="E1474">
        <f>VLOOKUP(A1474,home!$A$2:$E$405,3,FALSE)</f>
        <v>1.5832999999999999</v>
      </c>
      <c r="F1474">
        <f>VLOOKUP(B1474,home!$B$2:$E$405,3,FALSE)</f>
        <v>0.50529999999999997</v>
      </c>
      <c r="G1474">
        <f>VLOOKUP(C1474,away!$B$2:$E$405,4,FALSE)</f>
        <v>0.63160000000000005</v>
      </c>
      <c r="H1474">
        <f>VLOOKUP(A1474,away!$A$2:$E$405,3,FALSE)</f>
        <v>1.1943999999999999</v>
      </c>
      <c r="I1474">
        <f>VLOOKUP(C1474,away!$B$2:$E$405,3,FALSE)</f>
        <v>1.5069999999999999</v>
      </c>
      <c r="J1474">
        <f>VLOOKUP(B1474,home!$B$2:$E$405,4,FALSE)</f>
        <v>0.50229999999999997</v>
      </c>
      <c r="K1474" s="3">
        <f t="shared" si="1738"/>
        <v>0.50530620508400004</v>
      </c>
      <c r="L1474" s="3">
        <f t="shared" si="1739"/>
        <v>0.9041203098399998</v>
      </c>
      <c r="M1474" s="5">
        <f t="shared" si="1740"/>
        <v>0.24428333583795506</v>
      </c>
      <c r="N1474" s="5">
        <f t="shared" si="1741"/>
        <v>0.12343788539753735</v>
      </c>
      <c r="O1474" s="5">
        <f t="shared" si="1742"/>
        <v>0.22086152528656064</v>
      </c>
      <c r="P1474" s="5">
        <f t="shared" si="1743"/>
        <v>0.11160269919161585</v>
      </c>
      <c r="Q1474" s="5">
        <f t="shared" si="1744"/>
        <v>3.1186964716911646E-2</v>
      </c>
      <c r="R1474" s="5">
        <f t="shared" si="1745"/>
        <v>9.9842695336910078E-2</v>
      </c>
      <c r="S1474" s="5">
        <f t="shared" si="1746"/>
        <v>1.2746635402011626E-2</v>
      </c>
      <c r="T1474" s="5">
        <f t="shared" si="1747"/>
        <v>2.81967682028233E-2</v>
      </c>
      <c r="U1474" s="5">
        <f t="shared" si="1748"/>
        <v>5.0451133486052006E-2</v>
      </c>
      <c r="V1474" s="5">
        <f t="shared" si="1749"/>
        <v>6.4704414359032002E-4</v>
      </c>
      <c r="W1474" s="5">
        <f t="shared" si="1750"/>
        <v>5.2529889297304099E-3</v>
      </c>
      <c r="X1474" s="5">
        <f t="shared" si="1751"/>
        <v>4.7493339787339469E-3</v>
      </c>
      <c r="Y1474" s="5">
        <f t="shared" si="1752"/>
        <v>2.1469846541932874E-3</v>
      </c>
      <c r="Z1474" s="5">
        <f t="shared" si="1753"/>
        <v>3.008993621442262E-2</v>
      </c>
      <c r="AA1474" s="5">
        <f t="shared" si="1754"/>
        <v>1.5204631479729513E-2</v>
      </c>
      <c r="AB1474" s="5">
        <f t="shared" si="1755"/>
        <v>3.8414973163614216E-3</v>
      </c>
      <c r="AC1474" s="5">
        <f t="shared" si="1756"/>
        <v>1.8475439767796115E-5</v>
      </c>
      <c r="AD1474" s="5">
        <f t="shared" si="1757"/>
        <v>6.6359197535758403E-4</v>
      </c>
      <c r="AE1474" s="5">
        <f t="shared" si="1758"/>
        <v>5.9996698236763641E-4</v>
      </c>
      <c r="AF1474" s="5">
        <f t="shared" si="1759"/>
        <v>2.712211669959985E-4</v>
      </c>
      <c r="AG1474" s="5">
        <f t="shared" si="1760"/>
        <v>8.1738855179862847E-5</v>
      </c>
      <c r="AH1474" s="5">
        <f t="shared" si="1761"/>
        <v>6.8012306133124001E-3</v>
      </c>
      <c r="AI1474" s="5">
        <f t="shared" si="1762"/>
        <v>3.4367040311140146E-3</v>
      </c>
      <c r="AJ1474" s="5">
        <f t="shared" si="1763"/>
        <v>8.6829393597955375E-4</v>
      </c>
      <c r="AK1474" s="5">
        <f t="shared" si="1764"/>
        <v>1.4625143789575933E-4</v>
      </c>
      <c r="AL1474" s="5">
        <f t="shared" si="1765"/>
        <v>3.3762580484915811E-7</v>
      </c>
      <c r="AM1474" s="5">
        <f t="shared" si="1766"/>
        <v>6.7063428558427249E-5</v>
      </c>
      <c r="AN1474" s="5">
        <f t="shared" si="1767"/>
        <v>6.0633407807177933E-5</v>
      </c>
      <c r="AO1474" s="5">
        <f t="shared" si="1768"/>
        <v>2.7409947726640385E-5</v>
      </c>
      <c r="AP1474" s="5">
        <f t="shared" si="1769"/>
        <v>8.2606301437694353E-6</v>
      </c>
      <c r="AQ1474" s="5">
        <f t="shared" si="1770"/>
        <v>1.8671508712646157E-6</v>
      </c>
      <c r="AR1474" s="5">
        <f t="shared" si="1771"/>
        <v>1.2298261458802602E-3</v>
      </c>
      <c r="AS1474" s="5">
        <f t="shared" si="1772"/>
        <v>6.2143878268783597E-4</v>
      </c>
      <c r="AT1474" s="5">
        <f t="shared" si="1773"/>
        <v>1.5700843648600547E-4</v>
      </c>
      <c r="AU1474" s="5">
        <f t="shared" si="1774"/>
        <v>2.644577906897189E-5</v>
      </c>
      <c r="AV1474" s="5">
        <f t="shared" si="1775"/>
        <v>3.3408040654580162E-6</v>
      </c>
      <c r="AW1474" s="5">
        <f t="shared" si="1776"/>
        <v>4.2846365504056708E-9</v>
      </c>
      <c r="AX1474" s="5">
        <f t="shared" si="1777"/>
        <v>5.6479277641301306E-6</v>
      </c>
      <c r="AY1474" s="5">
        <f t="shared" si="1778"/>
        <v>5.1064062000592715E-6</v>
      </c>
      <c r="AZ1474" s="5">
        <f t="shared" si="1779"/>
        <v>2.3084027778832419E-6</v>
      </c>
      <c r="BA1474" s="5">
        <f t="shared" si="1780"/>
        <v>6.9569127825843778E-7</v>
      </c>
      <c r="BB1474" s="5">
        <f t="shared" si="1781"/>
        <v>1.5724715351300104E-7</v>
      </c>
      <c r="BC1474" s="5">
        <f t="shared" si="1782"/>
        <v>2.8434069031126509E-8</v>
      </c>
      <c r="BD1474" s="5">
        <f t="shared" si="1783"/>
        <v>1.8531846601043216E-4</v>
      </c>
      <c r="BE1474" s="5">
        <f t="shared" si="1784"/>
        <v>9.3642570791719712E-5</v>
      </c>
      <c r="BF1474" s="5">
        <f t="shared" si="1785"/>
        <v>2.3659086040536852E-5</v>
      </c>
      <c r="BG1474" s="5">
        <f t="shared" si="1786"/>
        <v>3.9850276609665052E-6</v>
      </c>
      <c r="BH1474" s="5">
        <f t="shared" si="1787"/>
        <v>5.0341480112943842E-7</v>
      </c>
      <c r="BI1474" s="5">
        <f t="shared" si="1788"/>
        <v>5.0875724548366658E-8</v>
      </c>
      <c r="BJ1474" s="8">
        <f t="shared" si="1789"/>
        <v>0.1967666235341812</v>
      </c>
      <c r="BK1474" s="8">
        <f t="shared" si="1790"/>
        <v>0.36930363404694561</v>
      </c>
      <c r="BL1474" s="8">
        <f t="shared" si="1791"/>
        <v>0.40379918231313311</v>
      </c>
      <c r="BM1474" s="8">
        <f t="shared" si="1792"/>
        <v>0.16873916821962853</v>
      </c>
      <c r="BN1474" s="8">
        <f t="shared" si="1793"/>
        <v>0.83121510576749047</v>
      </c>
    </row>
    <row r="1475" spans="1:66" x14ac:dyDescent="0.25">
      <c r="A1475" t="s">
        <v>134</v>
      </c>
      <c r="B1475" t="s">
        <v>365</v>
      </c>
      <c r="C1475" t="s">
        <v>360</v>
      </c>
      <c r="D1475" t="s">
        <v>537</v>
      </c>
      <c r="E1475">
        <f>VLOOKUP(A1475,home!$A$2:$E$405,3,FALSE)</f>
        <v>1.5832999999999999</v>
      </c>
      <c r="F1475">
        <f>VLOOKUP(B1475,home!$B$2:$E$405,3,FALSE)</f>
        <v>0.75790000000000002</v>
      </c>
      <c r="G1475">
        <f>VLOOKUP(C1475,away!$B$2:$E$405,4,FALSE)</f>
        <v>0.50529999999999997</v>
      </c>
      <c r="H1475">
        <f>VLOOKUP(A1475,away!$A$2:$E$405,3,FALSE)</f>
        <v>1.1943999999999999</v>
      </c>
      <c r="I1475">
        <f>VLOOKUP(C1475,away!$B$2:$E$405,3,FALSE)</f>
        <v>0.66979999999999995</v>
      </c>
      <c r="J1475">
        <f>VLOOKUP(B1475,home!$B$2:$E$405,4,FALSE)</f>
        <v>0.66979999999999995</v>
      </c>
      <c r="K1475" s="3">
        <f t="shared" si="1738"/>
        <v>0.60635144527099993</v>
      </c>
      <c r="L1475" s="3">
        <f t="shared" si="1739"/>
        <v>0.5358461085759999</v>
      </c>
      <c r="M1475" s="5">
        <f t="shared" si="1740"/>
        <v>0.3191169739710692</v>
      </c>
      <c r="N1475" s="5">
        <f t="shared" si="1741"/>
        <v>0.19349703837786586</v>
      </c>
      <c r="O1475" s="5">
        <f t="shared" si="1742"/>
        <v>0.17099758868294609</v>
      </c>
      <c r="P1475" s="5">
        <f t="shared" si="1743"/>
        <v>0.10368463503576034</v>
      </c>
      <c r="Q1475" s="5">
        <f t="shared" si="1744"/>
        <v>5.8663604438038558E-2</v>
      </c>
      <c r="R1475" s="5">
        <f t="shared" si="1745"/>
        <v>4.5814196235818047E-2</v>
      </c>
      <c r="S1475" s="5">
        <f t="shared" si="1746"/>
        <v>8.422071230433396E-3</v>
      </c>
      <c r="T1475" s="5">
        <f t="shared" si="1747"/>
        <v>3.1434664153164718E-2</v>
      </c>
      <c r="U1475" s="5">
        <f t="shared" si="1748"/>
        <v>2.7779504101517475E-2</v>
      </c>
      <c r="V1475" s="5">
        <f t="shared" si="1749"/>
        <v>3.0404712343360573E-4</v>
      </c>
      <c r="W1475" s="5">
        <f t="shared" si="1750"/>
        <v>1.1856920445270308E-2</v>
      </c>
      <c r="X1475" s="5">
        <f t="shared" si="1751"/>
        <v>6.3534846802933073E-3</v>
      </c>
      <c r="Y1475" s="5">
        <f t="shared" si="1752"/>
        <v>1.7022450209161996E-3</v>
      </c>
      <c r="Z1475" s="5">
        <f t="shared" si="1753"/>
        <v>8.1831195901667757E-3</v>
      </c>
      <c r="AA1475" s="5">
        <f t="shared" si="1754"/>
        <v>4.9618463903230567E-3</v>
      </c>
      <c r="AB1475" s="5">
        <f t="shared" si="1755"/>
        <v>1.5043113649925398E-3</v>
      </c>
      <c r="AC1475" s="5">
        <f t="shared" si="1756"/>
        <v>6.1742671179848075E-6</v>
      </c>
      <c r="AD1475" s="5">
        <f t="shared" si="1757"/>
        <v>1.79736521211323E-3</v>
      </c>
      <c r="AE1475" s="5">
        <f t="shared" si="1758"/>
        <v>9.6311115460075104E-4</v>
      </c>
      <c r="AF1475" s="5">
        <f t="shared" si="1759"/>
        <v>2.5803968215947528E-4</v>
      </c>
      <c r="AG1475" s="5">
        <f t="shared" si="1760"/>
        <v>4.6089853181114244E-5</v>
      </c>
      <c r="AH1475" s="5">
        <f t="shared" si="1761"/>
        <v>1.0962231971007243E-3</v>
      </c>
      <c r="AI1475" s="5">
        <f t="shared" si="1762"/>
        <v>6.6469651990162034E-4</v>
      </c>
      <c r="AJ1475" s="5">
        <f t="shared" si="1763"/>
        <v>2.0151984775447574E-4</v>
      </c>
      <c r="AK1475" s="5">
        <f t="shared" si="1764"/>
        <v>4.073061697890608E-5</v>
      </c>
      <c r="AL1475" s="5">
        <f t="shared" si="1765"/>
        <v>8.0243507548374846E-8</v>
      </c>
      <c r="AM1475" s="5">
        <f t="shared" si="1766"/>
        <v>2.1796699880893491E-4</v>
      </c>
      <c r="AN1475" s="5">
        <f t="shared" si="1767"/>
        <v>1.167967681097574E-4</v>
      </c>
      <c r="AO1475" s="5">
        <f t="shared" si="1768"/>
        <v>3.1292546842933469E-5</v>
      </c>
      <c r="AP1475" s="5">
        <f t="shared" si="1769"/>
        <v>5.5893298177393641E-6</v>
      </c>
      <c r="AQ1475" s="5">
        <f t="shared" si="1770"/>
        <v>7.487551580958601E-7</v>
      </c>
      <c r="AR1475" s="5">
        <f t="shared" si="1771"/>
        <v>1.1748138685943288E-4</v>
      </c>
      <c r="AS1475" s="5">
        <f t="shared" si="1772"/>
        <v>7.1235008714658584E-5</v>
      </c>
      <c r="AT1475" s="5">
        <f t="shared" si="1773"/>
        <v>2.1596725244012755E-5</v>
      </c>
      <c r="AU1475" s="5">
        <f t="shared" si="1774"/>
        <v>4.3650685216092746E-6</v>
      </c>
      <c r="AV1475" s="5">
        <f t="shared" si="1775"/>
        <v>6.6169140169618272E-7</v>
      </c>
      <c r="AW1475" s="5">
        <f t="shared" si="1776"/>
        <v>7.2422231351309413E-10</v>
      </c>
      <c r="AX1475" s="5">
        <f t="shared" si="1777"/>
        <v>2.202743412486332E-5</v>
      </c>
      <c r="AY1475" s="5">
        <f t="shared" si="1778"/>
        <v>1.1803314857722197E-5</v>
      </c>
      <c r="AZ1475" s="5">
        <f t="shared" si="1779"/>
        <v>3.1623801674038604E-6</v>
      </c>
      <c r="BA1475" s="5">
        <f t="shared" si="1780"/>
        <v>5.6484970218042602E-7</v>
      </c>
      <c r="BB1475" s="5">
        <f t="shared" si="1781"/>
        <v>7.5668128710923422E-8</v>
      </c>
      <c r="BC1475" s="5">
        <f t="shared" si="1782"/>
        <v>8.1092944625952414E-9</v>
      </c>
      <c r="BD1475" s="5">
        <f t="shared" si="1783"/>
        <v>1.0491990663123121E-5</v>
      </c>
      <c r="BE1475" s="5">
        <f t="shared" si="1784"/>
        <v>6.3618337023545412E-6</v>
      </c>
      <c r="BF1475" s="5">
        <f t="shared" si="1785"/>
        <v>1.928753529998216E-6</v>
      </c>
      <c r="BG1475" s="5">
        <f t="shared" si="1786"/>
        <v>3.8983416349532047E-7</v>
      </c>
      <c r="BH1475" s="5">
        <f t="shared" si="1787"/>
        <v>5.9094127112849714E-8</v>
      </c>
      <c r="BI1475" s="5">
        <f t="shared" si="1788"/>
        <v>7.1663618763809229E-9</v>
      </c>
      <c r="BJ1475" s="8">
        <f t="shared" si="1789"/>
        <v>0.30698259917261633</v>
      </c>
      <c r="BK1475" s="8">
        <f t="shared" si="1790"/>
        <v>0.43154578518617975</v>
      </c>
      <c r="BL1475" s="8">
        <f t="shared" si="1791"/>
        <v>0.25329519551062213</v>
      </c>
      <c r="BM1475" s="8">
        <f t="shared" si="1792"/>
        <v>0.1082208601274517</v>
      </c>
      <c r="BN1475" s="8">
        <f t="shared" si="1793"/>
        <v>0.89177403674149813</v>
      </c>
    </row>
    <row r="1476" spans="1:66" x14ac:dyDescent="0.25">
      <c r="A1476" t="s">
        <v>134</v>
      </c>
      <c r="B1476" t="s">
        <v>446</v>
      </c>
      <c r="C1476" t="s">
        <v>306</v>
      </c>
      <c r="D1476" t="s">
        <v>537</v>
      </c>
      <c r="E1476">
        <f>VLOOKUP(A1476,home!$A$2:$E$405,3,FALSE)</f>
        <v>1.5832999999999999</v>
      </c>
      <c r="F1476">
        <f>VLOOKUP(B1476,home!$B$2:$E$405,3,FALSE)</f>
        <v>0.63160000000000005</v>
      </c>
      <c r="G1476">
        <f>VLOOKUP(C1476,away!$B$2:$E$405,4,FALSE)</f>
        <v>0.88419999999999999</v>
      </c>
      <c r="H1476">
        <f>VLOOKUP(A1476,away!$A$2:$E$405,3,FALSE)</f>
        <v>1.1943999999999999</v>
      </c>
      <c r="I1476">
        <f>VLOOKUP(C1476,away!$B$2:$E$405,3,FALSE)</f>
        <v>1.6745000000000001</v>
      </c>
      <c r="J1476">
        <f>VLOOKUP(B1476,home!$B$2:$E$405,4,FALSE)</f>
        <v>1.0046999999999999</v>
      </c>
      <c r="K1476" s="3">
        <f t="shared" si="1738"/>
        <v>0.88421085797599996</v>
      </c>
      <c r="L1476" s="3">
        <f t="shared" si="1739"/>
        <v>2.0094229071599998</v>
      </c>
      <c r="M1476" s="5">
        <f t="shared" si="1740"/>
        <v>5.5374628184749655E-2</v>
      </c>
      <c r="N1476" s="5">
        <f t="shared" si="1741"/>
        <v>4.8962847497339479E-2</v>
      </c>
      <c r="O1476" s="5">
        <f t="shared" si="1742"/>
        <v>0.11127104634990372</v>
      </c>
      <c r="P1476" s="5">
        <f t="shared" si="1743"/>
        <v>9.8387067360935609E-2</v>
      </c>
      <c r="Q1476" s="5">
        <f t="shared" si="1744"/>
        <v>2.164674069728529E-2</v>
      </c>
      <c r="R1476" s="5">
        <f t="shared" si="1745"/>
        <v>0.11179529471957934</v>
      </c>
      <c r="S1476" s="5">
        <f t="shared" si="1746"/>
        <v>4.3702392870202562E-2</v>
      </c>
      <c r="T1476" s="5">
        <f t="shared" si="1747"/>
        <v>4.3497456622477691E-2</v>
      </c>
      <c r="U1476" s="5">
        <f t="shared" si="1748"/>
        <v>9.8850613461679004E-2</v>
      </c>
      <c r="V1476" s="5">
        <f t="shared" si="1749"/>
        <v>8.6275979774411028E-3</v>
      </c>
      <c r="W1476" s="5">
        <f t="shared" si="1750"/>
        <v>6.3800943881102091E-3</v>
      </c>
      <c r="X1476" s="5">
        <f t="shared" si="1751"/>
        <v>1.2820307813311616E-2</v>
      </c>
      <c r="Y1476" s="5">
        <f t="shared" si="1752"/>
        <v>1.2880710098455348E-2</v>
      </c>
      <c r="Z1476" s="5">
        <f t="shared" si="1753"/>
        <v>7.4881342040742024E-2</v>
      </c>
      <c r="AA1476" s="5">
        <f t="shared" si="1754"/>
        <v>6.6210895692238814E-2</v>
      </c>
      <c r="AB1476" s="5">
        <f t="shared" si="1755"/>
        <v>2.9272196443696961E-2</v>
      </c>
      <c r="AC1476" s="5">
        <f t="shared" si="1756"/>
        <v>9.5806970989665262E-4</v>
      </c>
      <c r="AD1476" s="5">
        <f t="shared" si="1757"/>
        <v>1.4103371832196972E-3</v>
      </c>
      <c r="AE1476" s="5">
        <f t="shared" si="1758"/>
        <v>2.8339638427811692E-3</v>
      </c>
      <c r="AF1476" s="5">
        <f t="shared" si="1759"/>
        <v>2.847315931873832E-3</v>
      </c>
      <c r="AG1476" s="5">
        <f t="shared" si="1760"/>
        <v>1.9071539524762996E-3</v>
      </c>
      <c r="AH1476" s="5">
        <f t="shared" si="1761"/>
        <v>3.7617071003887545E-2</v>
      </c>
      <c r="AI1476" s="5">
        <f t="shared" si="1762"/>
        <v>3.326142262689151E-2</v>
      </c>
      <c r="AJ1476" s="5">
        <f t="shared" si="1763"/>
        <v>1.470505551921304E-2</v>
      </c>
      <c r="AK1476" s="5">
        <f t="shared" si="1764"/>
        <v>4.3341232524093595E-3</v>
      </c>
      <c r="AL1476" s="5">
        <f t="shared" si="1765"/>
        <v>6.8090150434659853E-5</v>
      </c>
      <c r="AM1476" s="5">
        <f t="shared" si="1766"/>
        <v>2.4940709016202877E-4</v>
      </c>
      <c r="AN1476" s="5">
        <f t="shared" si="1767"/>
        <v>5.0116432017970004E-4</v>
      </c>
      <c r="AO1476" s="5">
        <f t="shared" si="1768"/>
        <v>5.0352553261017905E-4</v>
      </c>
      <c r="AP1476" s="5">
        <f t="shared" si="1769"/>
        <v>3.3726524652227775E-4</v>
      </c>
      <c r="AQ1476" s="5">
        <f t="shared" si="1770"/>
        <v>1.6942712803770735E-4</v>
      </c>
      <c r="AR1476" s="5">
        <f t="shared" si="1771"/>
        <v>1.5117720835095159E-2</v>
      </c>
      <c r="AS1476" s="5">
        <f t="shared" si="1772"/>
        <v>1.3367252910241141E-2</v>
      </c>
      <c r="AT1476" s="5">
        <f t="shared" si="1773"/>
        <v>5.9097350822732509E-3</v>
      </c>
      <c r="AU1476" s="5">
        <f t="shared" si="1774"/>
        <v>1.7418173091692329E-3</v>
      </c>
      <c r="AV1476" s="5">
        <f t="shared" si="1775"/>
        <v>3.8503344434449367E-4</v>
      </c>
      <c r="AW1476" s="5">
        <f t="shared" si="1776"/>
        <v>3.3605393526075855E-6</v>
      </c>
      <c r="AX1476" s="5">
        <f t="shared" si="1777"/>
        <v>3.6754742862910828E-5</v>
      </c>
      <c r="AY1476" s="5">
        <f t="shared" si="1778"/>
        <v>7.3855822255508531E-5</v>
      </c>
      <c r="AZ1476" s="5">
        <f t="shared" si="1779"/>
        <v>7.4203790533678104E-5</v>
      </c>
      <c r="BA1476" s="5">
        <f t="shared" si="1780"/>
        <v>4.9702265498825039E-5</v>
      </c>
      <c r="BB1476" s="5">
        <f t="shared" si="1781"/>
        <v>2.4968217707771795E-5</v>
      </c>
      <c r="BC1476" s="5">
        <f t="shared" si="1782"/>
        <v>1.0034341722590912E-5</v>
      </c>
      <c r="BD1476" s="5">
        <f t="shared" si="1783"/>
        <v>5.0629824250150359E-3</v>
      </c>
      <c r="BE1476" s="5">
        <f t="shared" si="1784"/>
        <v>4.4767440339399537E-3</v>
      </c>
      <c r="BF1476" s="5">
        <f t="shared" si="1785"/>
        <v>1.9791928415944927E-3</v>
      </c>
      <c r="BG1476" s="5">
        <f t="shared" si="1786"/>
        <v>5.8334126685540802E-4</v>
      </c>
      <c r="BH1476" s="5">
        <f t="shared" si="1787"/>
        <v>1.2894917051475675E-4</v>
      </c>
      <c r="BI1476" s="5">
        <f t="shared" si="1788"/>
        <v>2.2803651339229322E-5</v>
      </c>
      <c r="BJ1476" s="8">
        <f t="shared" si="1789"/>
        <v>0.15721723652542383</v>
      </c>
      <c r="BK1476" s="8">
        <f t="shared" si="1790"/>
        <v>0.20719170207591572</v>
      </c>
      <c r="BL1476" s="8">
        <f t="shared" si="1791"/>
        <v>0.55609329203988134</v>
      </c>
      <c r="BM1476" s="8">
        <f t="shared" si="1792"/>
        <v>0.54787545258926706</v>
      </c>
      <c r="BN1476" s="8">
        <f t="shared" si="1793"/>
        <v>0.4474376248097931</v>
      </c>
    </row>
    <row r="1477" spans="1:66" x14ac:dyDescent="0.25">
      <c r="A1477" t="s">
        <v>134</v>
      </c>
      <c r="B1477" t="s">
        <v>290</v>
      </c>
      <c r="C1477" t="s">
        <v>324</v>
      </c>
      <c r="D1477" t="s">
        <v>537</v>
      </c>
      <c r="E1477">
        <f>VLOOKUP(A1477,home!$A$2:$E$405,3,FALSE)</f>
        <v>1.5832999999999999</v>
      </c>
      <c r="F1477">
        <f>VLOOKUP(B1477,home!$B$2:$E$405,3,FALSE)</f>
        <v>1.2632000000000001</v>
      </c>
      <c r="G1477">
        <f>VLOOKUP(C1477,away!$B$2:$E$405,4,FALSE)</f>
        <v>1.1369</v>
      </c>
      <c r="H1477">
        <f>VLOOKUP(A1477,away!$A$2:$E$405,3,FALSE)</f>
        <v>1.1943999999999999</v>
      </c>
      <c r="I1477">
        <f>VLOOKUP(C1477,away!$B$2:$E$405,3,FALSE)</f>
        <v>0.66979999999999995</v>
      </c>
      <c r="J1477">
        <f>VLOOKUP(B1477,home!$B$2:$E$405,4,FALSE)</f>
        <v>1.6745000000000001</v>
      </c>
      <c r="K1477" s="3">
        <f t="shared" si="1738"/>
        <v>2.2738279222640001</v>
      </c>
      <c r="L1477" s="3">
        <f t="shared" si="1739"/>
        <v>1.33961527144</v>
      </c>
      <c r="M1477" s="5">
        <f t="shared" si="1740"/>
        <v>2.6958862291355721E-2</v>
      </c>
      <c r="N1477" s="5">
        <f t="shared" si="1741"/>
        <v>6.1299813830554675E-2</v>
      </c>
      <c r="O1477" s="5">
        <f t="shared" si="1742"/>
        <v>3.6114503626148077E-2</v>
      </c>
      <c r="P1477" s="5">
        <f t="shared" si="1743"/>
        <v>8.2118166743839968E-2</v>
      </c>
      <c r="Q1477" s="5">
        <f t="shared" si="1744"/>
        <v>6.9692614158750096E-2</v>
      </c>
      <c r="R1477" s="5">
        <f t="shared" si="1745"/>
        <v>2.4189770289031614E-2</v>
      </c>
      <c r="S1477" s="5">
        <f t="shared" si="1746"/>
        <v>6.2534105079161281E-2</v>
      </c>
      <c r="T1477" s="5">
        <f t="shared" si="1747"/>
        <v>9.3361290233637206E-2</v>
      </c>
      <c r="U1477" s="5">
        <f t="shared" si="1748"/>
        <v>5.5003375116352192E-2</v>
      </c>
      <c r="V1477" s="5">
        <f t="shared" si="1749"/>
        <v>2.1164699890477853E-2</v>
      </c>
      <c r="W1477" s="5">
        <f t="shared" si="1750"/>
        <v>5.282300401657912E-2</v>
      </c>
      <c r="X1477" s="5">
        <f t="shared" si="1751"/>
        <v>7.076250286394585E-2</v>
      </c>
      <c r="Y1477" s="5">
        <f t="shared" si="1752"/>
        <v>4.7397264740929305E-2</v>
      </c>
      <c r="Z1477" s="5">
        <f t="shared" si="1753"/>
        <v>1.0801661897270779E-2</v>
      </c>
      <c r="AA1477" s="5">
        <f t="shared" si="1754"/>
        <v>2.4561120428869428E-2</v>
      </c>
      <c r="AB1477" s="5">
        <f t="shared" si="1755"/>
        <v>2.7923880716626038E-2</v>
      </c>
      <c r="AC1477" s="5">
        <f t="shared" si="1756"/>
        <v>4.0293019784788889E-3</v>
      </c>
      <c r="AD1477" s="5">
        <f t="shared" si="1757"/>
        <v>3.0027605367690259E-2</v>
      </c>
      <c r="AE1477" s="5">
        <f t="shared" si="1758"/>
        <v>4.0225438715331595E-2</v>
      </c>
      <c r="AF1477" s="5">
        <f t="shared" si="1759"/>
        <v>2.6943306001716013E-2</v>
      </c>
      <c r="AG1477" s="5">
        <f t="shared" si="1760"/>
        <v>1.2031221394326592E-2</v>
      </c>
      <c r="AH1477" s="5">
        <f t="shared" si="1761"/>
        <v>3.6175178086288754E-3</v>
      </c>
      <c r="AI1477" s="5">
        <f t="shared" si="1762"/>
        <v>8.2256130025476128E-3</v>
      </c>
      <c r="AJ1477" s="5">
        <f t="shared" si="1763"/>
        <v>9.3518142614652938E-3</v>
      </c>
      <c r="AK1477" s="5">
        <f t="shared" si="1764"/>
        <v>7.0881387971821579E-3</v>
      </c>
      <c r="AL1477" s="5">
        <f t="shared" si="1765"/>
        <v>4.9093895455092562E-4</v>
      </c>
      <c r="AM1477" s="5">
        <f t="shared" si="1766"/>
        <v>1.3655521504755692E-2</v>
      </c>
      <c r="AN1477" s="5">
        <f t="shared" si="1767"/>
        <v>1.8293145147248054E-2</v>
      </c>
      <c r="AO1477" s="5">
        <f t="shared" si="1768"/>
        <v>1.2252888300961013E-2</v>
      </c>
      <c r="AP1477" s="5">
        <f t="shared" si="1769"/>
        <v>5.4713854290719625E-3</v>
      </c>
      <c r="AQ1477" s="5">
        <f t="shared" si="1770"/>
        <v>1.8323878691797748E-3</v>
      </c>
      <c r="AR1477" s="5">
        <f t="shared" si="1771"/>
        <v>9.692164202290812E-4</v>
      </c>
      <c r="AS1477" s="5">
        <f t="shared" si="1772"/>
        <v>2.2038313590336434E-3</v>
      </c>
      <c r="AT1477" s="5">
        <f t="shared" si="1773"/>
        <v>2.5055666400658596E-3</v>
      </c>
      <c r="AU1477" s="5">
        <f t="shared" si="1774"/>
        <v>1.8990757957583148E-3</v>
      </c>
      <c r="AV1477" s="5">
        <f t="shared" si="1775"/>
        <v>1.0795428927227455E-3</v>
      </c>
      <c r="AW1477" s="5">
        <f t="shared" si="1776"/>
        <v>4.1539635149739298E-5</v>
      </c>
      <c r="AX1477" s="5">
        <f t="shared" si="1777"/>
        <v>5.1750510150983323E-3</v>
      </c>
      <c r="AY1477" s="5">
        <f t="shared" si="1778"/>
        <v>6.9325773703068005E-3</v>
      </c>
      <c r="AZ1477" s="5">
        <f t="shared" si="1779"/>
        <v>4.6434932578511738E-3</v>
      </c>
      <c r="BA1477" s="5">
        <f t="shared" si="1780"/>
        <v>2.0734981603487035E-3</v>
      </c>
      <c r="BB1477" s="5">
        <f t="shared" si="1781"/>
        <v>6.9442245022646731E-4</v>
      </c>
      <c r="BC1477" s="5">
        <f t="shared" si="1782"/>
        <v>1.8605178383083185E-4</v>
      </c>
      <c r="BD1477" s="5">
        <f t="shared" si="1783"/>
        <v>2.1639618631154745E-4</v>
      </c>
      <c r="BE1477" s="5">
        <f t="shared" si="1784"/>
        <v>4.9204769070663936E-4</v>
      </c>
      <c r="BF1477" s="5">
        <f t="shared" si="1785"/>
        <v>5.5941588910713867E-4</v>
      </c>
      <c r="BG1477" s="5">
        <f t="shared" si="1786"/>
        <v>4.2400515626998445E-4</v>
      </c>
      <c r="BH1477" s="5">
        <f t="shared" si="1787"/>
        <v>2.4102869087765037E-4</v>
      </c>
      <c r="BI1477" s="5">
        <f t="shared" si="1788"/>
        <v>1.0961155347686791E-4</v>
      </c>
      <c r="BJ1477" s="8">
        <f t="shared" si="1789"/>
        <v>0.57577448361233963</v>
      </c>
      <c r="BK1477" s="8">
        <f t="shared" si="1790"/>
        <v>0.20422865230817147</v>
      </c>
      <c r="BL1477" s="8">
        <f t="shared" si="1791"/>
        <v>0.20677547232141069</v>
      </c>
      <c r="BM1477" s="8">
        <f t="shared" si="1792"/>
        <v>0.69031550146435516</v>
      </c>
      <c r="BN1477" s="8">
        <f t="shared" si="1793"/>
        <v>0.30037373093968017</v>
      </c>
    </row>
    <row r="1478" spans="1:66" x14ac:dyDescent="0.25">
      <c r="A1478" t="s">
        <v>19</v>
      </c>
      <c r="B1478" t="s">
        <v>20</v>
      </c>
      <c r="C1478" t="s">
        <v>239</v>
      </c>
      <c r="D1478" t="s">
        <v>537</v>
      </c>
      <c r="E1478">
        <f>VLOOKUP(A1478,home!$A$2:$E$405,3,FALSE)</f>
        <v>1.4750000000000001</v>
      </c>
      <c r="F1478">
        <f>VLOOKUP(B1478,home!$B$2:$E$405,3,FALSE)</f>
        <v>1.2202999999999999</v>
      </c>
      <c r="G1478">
        <f>VLOOKUP(C1478,away!$B$2:$E$405,4,FALSE)</f>
        <v>0.84750000000000003</v>
      </c>
      <c r="H1478">
        <f>VLOOKUP(A1478,away!$A$2:$E$405,3,FALSE)</f>
        <v>1.5625</v>
      </c>
      <c r="I1478">
        <f>VLOOKUP(C1478,away!$B$2:$E$405,3,FALSE)</f>
        <v>0.48</v>
      </c>
      <c r="J1478">
        <f>VLOOKUP(B1478,home!$B$2:$E$405,4,FALSE)</f>
        <v>1.024</v>
      </c>
      <c r="K1478" s="3">
        <f t="shared" si="1738"/>
        <v>1.5254512687500001</v>
      </c>
      <c r="L1478" s="3">
        <f t="shared" si="1739"/>
        <v>0.76800000000000002</v>
      </c>
      <c r="M1478" s="5">
        <f t="shared" si="1740"/>
        <v>0.10091756649081091</v>
      </c>
      <c r="N1478" s="5">
        <f t="shared" si="1741"/>
        <v>0.15394482984256999</v>
      </c>
      <c r="O1478" s="5">
        <f t="shared" si="1742"/>
        <v>7.7504691064942774E-2</v>
      </c>
      <c r="P1478" s="5">
        <f t="shared" si="1743"/>
        <v>0.11822962931909374</v>
      </c>
      <c r="Q1478" s="5">
        <f t="shared" si="1744"/>
        <v>0.11741766800042568</v>
      </c>
      <c r="R1478" s="5">
        <f t="shared" si="1745"/>
        <v>2.9761801368938023E-2</v>
      </c>
      <c r="S1478" s="5">
        <f t="shared" si="1746"/>
        <v>3.462787930534153E-2</v>
      </c>
      <c r="T1478" s="5">
        <f t="shared" si="1747"/>
        <v>9.0176769024326919E-2</v>
      </c>
      <c r="U1478" s="5">
        <f t="shared" si="1748"/>
        <v>4.5400177658531993E-2</v>
      </c>
      <c r="V1478" s="5">
        <f t="shared" si="1749"/>
        <v>4.5075748198788361E-3</v>
      </c>
      <c r="W1478" s="5">
        <f t="shared" si="1750"/>
        <v>5.970497687497188E-2</v>
      </c>
      <c r="X1478" s="5">
        <f t="shared" si="1751"/>
        <v>4.5853422239978403E-2</v>
      </c>
      <c r="Y1478" s="5">
        <f t="shared" si="1752"/>
        <v>1.7607714140151703E-2</v>
      </c>
      <c r="Z1478" s="5">
        <f t="shared" si="1753"/>
        <v>7.6190211504481341E-3</v>
      </c>
      <c r="AA1478" s="5">
        <f t="shared" si="1754"/>
        <v>1.1622445480584191E-2</v>
      </c>
      <c r="AB1478" s="5">
        <f t="shared" si="1755"/>
        <v>8.8647371021674335E-3</v>
      </c>
      <c r="AC1478" s="5">
        <f t="shared" si="1756"/>
        <v>3.3005211494254686E-4</v>
      </c>
      <c r="AD1478" s="5">
        <f t="shared" si="1757"/>
        <v>2.2769258181153822E-2</v>
      </c>
      <c r="AE1478" s="5">
        <f t="shared" si="1758"/>
        <v>1.7486790283126136E-2</v>
      </c>
      <c r="AF1478" s="5">
        <f t="shared" si="1759"/>
        <v>6.7149274687204347E-3</v>
      </c>
      <c r="AG1478" s="5">
        <f t="shared" si="1760"/>
        <v>1.7190214319924315E-3</v>
      </c>
      <c r="AH1478" s="5">
        <f t="shared" si="1761"/>
        <v>1.4628520608860418E-3</v>
      </c>
      <c r="AI1478" s="5">
        <f t="shared" si="1762"/>
        <v>2.2315095322721647E-3</v>
      </c>
      <c r="AJ1478" s="5">
        <f t="shared" si="1763"/>
        <v>1.7020295236161471E-3</v>
      </c>
      <c r="AK1478" s="5">
        <f t="shared" si="1764"/>
        <v>8.6545436541673657E-4</v>
      </c>
      <c r="AL1478" s="5">
        <f t="shared" si="1765"/>
        <v>1.5466856985376635E-5</v>
      </c>
      <c r="AM1478" s="5">
        <f t="shared" si="1766"/>
        <v>6.9466787561874828E-3</v>
      </c>
      <c r="AN1478" s="5">
        <f t="shared" si="1767"/>
        <v>5.3350492847519864E-3</v>
      </c>
      <c r="AO1478" s="5">
        <f t="shared" si="1768"/>
        <v>2.0486589253447627E-3</v>
      </c>
      <c r="AP1478" s="5">
        <f t="shared" si="1769"/>
        <v>5.2445668488825925E-4</v>
      </c>
      <c r="AQ1478" s="5">
        <f t="shared" si="1770"/>
        <v>1.0069568349854578E-4</v>
      </c>
      <c r="AR1478" s="5">
        <f t="shared" si="1771"/>
        <v>2.2469407655209607E-4</v>
      </c>
      <c r="AS1478" s="5">
        <f t="shared" si="1772"/>
        <v>3.4275986415700457E-4</v>
      </c>
      <c r="AT1478" s="5">
        <f t="shared" si="1773"/>
        <v>2.6143173482744023E-4</v>
      </c>
      <c r="AU1478" s="5">
        <f t="shared" si="1774"/>
        <v>1.3293379052801076E-4</v>
      </c>
      <c r="AV1478" s="5">
        <f t="shared" si="1775"/>
        <v>5.0696004855175205E-5</v>
      </c>
      <c r="AW1478" s="5">
        <f t="shared" si="1776"/>
        <v>5.0333731438757459E-7</v>
      </c>
      <c r="AX1478" s="5">
        <f t="shared" si="1777"/>
        <v>1.7661366537041429E-3</v>
      </c>
      <c r="AY1478" s="5">
        <f t="shared" si="1778"/>
        <v>1.3563929500447817E-3</v>
      </c>
      <c r="AZ1478" s="5">
        <f t="shared" si="1779"/>
        <v>5.2085489281719611E-4</v>
      </c>
      <c r="BA1478" s="5">
        <f t="shared" si="1780"/>
        <v>1.3333885256120221E-4</v>
      </c>
      <c r="BB1478" s="5">
        <f t="shared" si="1781"/>
        <v>2.5601059691750824E-5</v>
      </c>
      <c r="BC1478" s="5">
        <f t="shared" si="1782"/>
        <v>3.9323227686529269E-6</v>
      </c>
      <c r="BD1478" s="5">
        <f t="shared" si="1783"/>
        <v>2.8760841798668291E-5</v>
      </c>
      <c r="BE1478" s="5">
        <f t="shared" si="1784"/>
        <v>4.3873262612096577E-5</v>
      </c>
      <c r="BF1478" s="5">
        <f t="shared" si="1785"/>
        <v>3.3463262057912345E-5</v>
      </c>
      <c r="BG1478" s="5">
        <f t="shared" si="1786"/>
        <v>1.7015525187585375E-5</v>
      </c>
      <c r="BH1478" s="5">
        <f t="shared" si="1787"/>
        <v>6.4890886214624253E-6</v>
      </c>
      <c r="BI1478" s="5">
        <f t="shared" si="1788"/>
        <v>1.9797576941282087E-6</v>
      </c>
      <c r="BJ1478" s="8">
        <f t="shared" si="1789"/>
        <v>0.55215717355367622</v>
      </c>
      <c r="BK1478" s="8">
        <f t="shared" si="1790"/>
        <v>0.25998456185709778</v>
      </c>
      <c r="BL1478" s="8">
        <f t="shared" si="1791"/>
        <v>0.18055979536624708</v>
      </c>
      <c r="BM1478" s="8">
        <f t="shared" si="1792"/>
        <v>0.40118847622795756</v>
      </c>
      <c r="BN1478" s="8">
        <f t="shared" si="1793"/>
        <v>0.59777618608678118</v>
      </c>
    </row>
    <row r="1479" spans="1:66" x14ac:dyDescent="0.25">
      <c r="A1479" t="s">
        <v>19</v>
      </c>
      <c r="B1479" t="s">
        <v>241</v>
      </c>
      <c r="C1479" t="s">
        <v>142</v>
      </c>
      <c r="D1479" t="s">
        <v>537</v>
      </c>
      <c r="E1479">
        <f>VLOOKUP(A1479,home!$A$2:$E$405,3,FALSE)</f>
        <v>1.4750000000000001</v>
      </c>
      <c r="F1479">
        <f>VLOOKUP(B1479,home!$B$2:$E$405,3,FALSE)</f>
        <v>1.3559000000000001</v>
      </c>
      <c r="G1479">
        <f>VLOOKUP(C1479,away!$B$2:$E$405,4,FALSE)</f>
        <v>1.1863999999999999</v>
      </c>
      <c r="H1479">
        <f>VLOOKUP(A1479,away!$A$2:$E$405,3,FALSE)</f>
        <v>1.5625</v>
      </c>
      <c r="I1479">
        <f>VLOOKUP(C1479,away!$B$2:$E$405,3,FALSE)</f>
        <v>0.8</v>
      </c>
      <c r="J1479">
        <f>VLOOKUP(B1479,home!$B$2:$E$405,4,FALSE)</f>
        <v>1.76</v>
      </c>
      <c r="K1479" s="3">
        <f t="shared" si="1738"/>
        <v>2.372743646</v>
      </c>
      <c r="L1479" s="3">
        <f t="shared" si="1739"/>
        <v>2.2000000000000002</v>
      </c>
      <c r="M1479" s="5">
        <f t="shared" si="1740"/>
        <v>1.0329580092491302E-2</v>
      </c>
      <c r="N1479" s="5">
        <f t="shared" si="1741"/>
        <v>2.4509445530306827E-2</v>
      </c>
      <c r="O1479" s="5">
        <f t="shared" si="1742"/>
        <v>2.2725076203480864E-2</v>
      </c>
      <c r="P1479" s="5">
        <f t="shared" si="1743"/>
        <v>5.3920780166675016E-2</v>
      </c>
      <c r="Q1479" s="5">
        <f t="shared" si="1744"/>
        <v>2.9077315574509318E-2</v>
      </c>
      <c r="R1479" s="5">
        <f t="shared" si="1745"/>
        <v>2.4997583823828957E-2</v>
      </c>
      <c r="S1479" s="5">
        <f t="shared" si="1746"/>
        <v>7.0367103690312571E-2</v>
      </c>
      <c r="T1479" s="5">
        <f t="shared" si="1747"/>
        <v>6.3970094263920502E-2</v>
      </c>
      <c r="U1479" s="5">
        <f t="shared" si="1748"/>
        <v>5.9312858183342532E-2</v>
      </c>
      <c r="V1479" s="5">
        <f t="shared" si="1749"/>
        <v>4.0813201774549668E-2</v>
      </c>
      <c r="W1479" s="5">
        <f t="shared" si="1750"/>
        <v>2.2997671924051277E-2</v>
      </c>
      <c r="X1479" s="5">
        <f t="shared" si="1751"/>
        <v>5.0594878232912803E-2</v>
      </c>
      <c r="Y1479" s="5">
        <f t="shared" si="1752"/>
        <v>5.5654366056204101E-2</v>
      </c>
      <c r="Z1479" s="5">
        <f t="shared" si="1753"/>
        <v>1.8331561470807899E-2</v>
      </c>
      <c r="AA1479" s="5">
        <f t="shared" si="1754"/>
        <v>4.3496096001117854E-2</v>
      </c>
      <c r="AB1479" s="5">
        <f t="shared" si="1755"/>
        <v>5.1602542706229215E-2</v>
      </c>
      <c r="AC1479" s="5">
        <f t="shared" si="1756"/>
        <v>1.3315398962728316E-2</v>
      </c>
      <c r="AD1479" s="5">
        <f t="shared" si="1757"/>
        <v>1.3641894982646315E-2</v>
      </c>
      <c r="AE1479" s="5">
        <f t="shared" si="1758"/>
        <v>3.0012168961821892E-2</v>
      </c>
      <c r="AF1479" s="5">
        <f t="shared" si="1759"/>
        <v>3.3013385858004091E-2</v>
      </c>
      <c r="AG1479" s="5">
        <f t="shared" si="1760"/>
        <v>2.4209816295869664E-2</v>
      </c>
      <c r="AH1479" s="5">
        <f t="shared" si="1761"/>
        <v>1.0082358808944345E-2</v>
      </c>
      <c r="AI1479" s="5">
        <f t="shared" si="1762"/>
        <v>2.3922852800614822E-2</v>
      </c>
      <c r="AJ1479" s="5">
        <f t="shared" si="1763"/>
        <v>2.8381398488426069E-2</v>
      </c>
      <c r="AK1479" s="5">
        <f t="shared" si="1764"/>
        <v>2.2447260976002321E-2</v>
      </c>
      <c r="AL1479" s="5">
        <f t="shared" si="1765"/>
        <v>2.7802744888836372E-3</v>
      </c>
      <c r="AM1479" s="5">
        <f t="shared" si="1766"/>
        <v>6.4737439278946653E-3</v>
      </c>
      <c r="AN1479" s="5">
        <f t="shared" si="1767"/>
        <v>1.4242236641368262E-2</v>
      </c>
      <c r="AO1479" s="5">
        <f t="shared" si="1768"/>
        <v>1.5666460305505094E-2</v>
      </c>
      <c r="AP1479" s="5">
        <f t="shared" si="1769"/>
        <v>1.14887375573704E-2</v>
      </c>
      <c r="AQ1479" s="5">
        <f t="shared" si="1770"/>
        <v>6.3188056565537205E-3</v>
      </c>
      <c r="AR1479" s="5">
        <f t="shared" si="1771"/>
        <v>4.4362378759355125E-3</v>
      </c>
      <c r="AS1479" s="5">
        <f t="shared" si="1772"/>
        <v>1.0526055232270522E-2</v>
      </c>
      <c r="AT1479" s="5">
        <f t="shared" si="1773"/>
        <v>1.2487815334907471E-2</v>
      </c>
      <c r="AU1479" s="5">
        <f t="shared" si="1774"/>
        <v>9.8767948294410206E-3</v>
      </c>
      <c r="AV1479" s="5">
        <f t="shared" si="1775"/>
        <v>5.858775543600459E-3</v>
      </c>
      <c r="AW1479" s="5">
        <f t="shared" si="1776"/>
        <v>4.0314258279988891E-4</v>
      </c>
      <c r="AX1479" s="5">
        <f t="shared" si="1777"/>
        <v>2.56008912845719E-3</v>
      </c>
      <c r="AY1479" s="5">
        <f t="shared" si="1778"/>
        <v>5.6321960826058179E-3</v>
      </c>
      <c r="AZ1479" s="5">
        <f t="shared" si="1779"/>
        <v>6.1954156908664015E-3</v>
      </c>
      <c r="BA1479" s="5">
        <f t="shared" si="1780"/>
        <v>4.5433048399686942E-3</v>
      </c>
      <c r="BB1479" s="5">
        <f t="shared" si="1781"/>
        <v>2.4988176619827819E-3</v>
      </c>
      <c r="BC1479" s="5">
        <f t="shared" si="1782"/>
        <v>1.0994797712724242E-3</v>
      </c>
      <c r="BD1479" s="5">
        <f t="shared" si="1783"/>
        <v>1.626620554509688E-3</v>
      </c>
      <c r="BE1479" s="5">
        <f t="shared" si="1784"/>
        <v>3.8595535851658584E-3</v>
      </c>
      <c r="BF1479" s="5">
        <f t="shared" si="1785"/>
        <v>4.5788656227994063E-3</v>
      </c>
      <c r="BG1479" s="5">
        <f t="shared" si="1786"/>
        <v>3.6214914374617085E-3</v>
      </c>
      <c r="BH1479" s="5">
        <f t="shared" si="1787"/>
        <v>2.1482176993201686E-3</v>
      </c>
      <c r="BI1479" s="5">
        <f t="shared" si="1788"/>
        <v>1.0194339792573338E-3</v>
      </c>
      <c r="BJ1479" s="8">
        <f t="shared" si="1789"/>
        <v>0.4244003249440923</v>
      </c>
      <c r="BK1479" s="8">
        <f t="shared" si="1790"/>
        <v>0.19715853525824631</v>
      </c>
      <c r="BL1479" s="8">
        <f t="shared" si="1791"/>
        <v>0.34700788968665613</v>
      </c>
      <c r="BM1479" s="8">
        <f t="shared" si="1792"/>
        <v>0.81610947646870458</v>
      </c>
      <c r="BN1479" s="8">
        <f t="shared" si="1793"/>
        <v>0.16555978139129229</v>
      </c>
    </row>
    <row r="1480" spans="1:66" x14ac:dyDescent="0.25">
      <c r="A1480" t="s">
        <v>141</v>
      </c>
      <c r="B1480" t="s">
        <v>238</v>
      </c>
      <c r="C1480" t="s">
        <v>311</v>
      </c>
      <c r="D1480" t="s">
        <v>537</v>
      </c>
      <c r="E1480">
        <f>VLOOKUP(A1480,home!$A$2:$E$405,3,FALSE)</f>
        <v>1.3483000000000001</v>
      </c>
      <c r="F1480">
        <f>VLOOKUP(B1480,home!$B$2:$E$405,3,FALSE)</f>
        <v>1.0383</v>
      </c>
      <c r="G1480">
        <f>VLOOKUP(C1480,away!$B$2:$E$405,4,FALSE)</f>
        <v>0.74170000000000003</v>
      </c>
      <c r="H1480">
        <f>VLOOKUP(A1480,away!$A$2:$E$405,3,FALSE)</f>
        <v>1.1460999999999999</v>
      </c>
      <c r="I1480">
        <f>VLOOKUP(C1480,away!$B$2:$E$405,3,FALSE)</f>
        <v>0.65439999999999998</v>
      </c>
      <c r="J1480">
        <f>VLOOKUP(B1480,home!$B$2:$E$405,4,FALSE)</f>
        <v>0.34899999999999998</v>
      </c>
      <c r="K1480" s="3">
        <f t="shared" si="1738"/>
        <v>1.0383354164130001</v>
      </c>
      <c r="L1480" s="3">
        <f t="shared" si="1739"/>
        <v>0.26175273615999994</v>
      </c>
      <c r="M1480" s="5">
        <f t="shared" si="1740"/>
        <v>0.27250776971410662</v>
      </c>
      <c r="N1480" s="5">
        <f t="shared" si="1741"/>
        <v>0.28295446854187484</v>
      </c>
      <c r="O1480" s="5">
        <f t="shared" si="1742"/>
        <v>7.1329654347526569E-2</v>
      </c>
      <c r="P1480" s="5">
        <f t="shared" si="1743"/>
        <v>7.4064106349534364E-2</v>
      </c>
      <c r="Q1480" s="5">
        <f t="shared" si="1744"/>
        <v>0.14690082295967336</v>
      </c>
      <c r="R1480" s="5">
        <f t="shared" si="1745"/>
        <v>9.3353660974060549E-3</v>
      </c>
      <c r="S1480" s="5">
        <f t="shared" si="1746"/>
        <v>5.0324178418014219E-3</v>
      </c>
      <c r="T1480" s="5">
        <f t="shared" si="1747"/>
        <v>3.8451692353850236E-2</v>
      </c>
      <c r="U1480" s="5">
        <f t="shared" si="1748"/>
        <v>9.6932412441179186E-3</v>
      </c>
      <c r="V1480" s="5">
        <f t="shared" si="1749"/>
        <v>1.5197182598642746E-4</v>
      </c>
      <c r="W1480" s="5">
        <f t="shared" si="1750"/>
        <v>5.0844109059748288E-2</v>
      </c>
      <c r="X1480" s="5">
        <f t="shared" si="1751"/>
        <v>1.3308584664006555E-2</v>
      </c>
      <c r="Y1480" s="5">
        <f t="shared" si="1752"/>
        <v>1.7417792251103641E-3</v>
      </c>
      <c r="Z1480" s="5">
        <f t="shared" si="1753"/>
        <v>8.1451920635044529E-4</v>
      </c>
      <c r="AA1480" s="5">
        <f t="shared" si="1754"/>
        <v>8.4574413930227593E-4</v>
      </c>
      <c r="AB1480" s="5">
        <f t="shared" si="1755"/>
        <v>4.3908304653064148E-4</v>
      </c>
      <c r="AC1480" s="5">
        <f t="shared" si="1756"/>
        <v>2.5814992114262058E-6</v>
      </c>
      <c r="AD1480" s="5">
        <f t="shared" si="1757"/>
        <v>1.319830978817543E-2</v>
      </c>
      <c r="AE1480" s="5">
        <f t="shared" si="1758"/>
        <v>3.4546936997422277E-3</v>
      </c>
      <c r="AF1480" s="5">
        <f t="shared" si="1759"/>
        <v>4.5213776425112053E-4</v>
      </c>
      <c r="AG1480" s="5">
        <f t="shared" si="1760"/>
        <v>3.9449432304665279E-5</v>
      </c>
      <c r="AH1480" s="5">
        <f t="shared" si="1761"/>
        <v>5.3300657729275132E-5</v>
      </c>
      <c r="AI1480" s="5">
        <f t="shared" si="1762"/>
        <v>5.5343960638413687E-5</v>
      </c>
      <c r="AJ1480" s="5">
        <f t="shared" si="1763"/>
        <v>2.8732797207715974E-5</v>
      </c>
      <c r="AK1480" s="5">
        <f t="shared" si="1764"/>
        <v>9.9447603177946872E-6</v>
      </c>
      <c r="AL1480" s="5">
        <f t="shared" si="1765"/>
        <v>2.8064731121156321E-8</v>
      </c>
      <c r="AM1480" s="5">
        <f t="shared" si="1766"/>
        <v>2.7408544979705828E-3</v>
      </c>
      <c r="AN1480" s="5">
        <f t="shared" si="1767"/>
        <v>7.1742616426024306E-4</v>
      </c>
      <c r="AO1480" s="5">
        <f t="shared" si="1768"/>
        <v>9.3894130743946058E-5</v>
      </c>
      <c r="AP1480" s="5">
        <f t="shared" si="1769"/>
        <v>8.19234854386422E-6</v>
      </c>
      <c r="AQ1480" s="5">
        <f t="shared" si="1770"/>
        <v>5.3609241173321241E-7</v>
      </c>
      <c r="AR1480" s="5">
        <f t="shared" si="1771"/>
        <v>2.7903185999530836E-6</v>
      </c>
      <c r="AS1480" s="5">
        <f t="shared" si="1772"/>
        <v>2.8972866254072245E-6</v>
      </c>
      <c r="AT1480" s="5">
        <f t="shared" si="1773"/>
        <v>1.5041776573300128E-6</v>
      </c>
      <c r="AU1480" s="5">
        <f t="shared" si="1774"/>
        <v>5.2061364472763009E-7</v>
      </c>
      <c r="AV1480" s="5">
        <f t="shared" si="1775"/>
        <v>1.3514289639713833E-7</v>
      </c>
      <c r="AW1480" s="5">
        <f t="shared" si="1776"/>
        <v>2.1187869173307299E-10</v>
      </c>
      <c r="AX1480" s="5">
        <f t="shared" si="1777"/>
        <v>4.7432104941295467E-4</v>
      </c>
      <c r="AY1480" s="5">
        <f t="shared" si="1778"/>
        <v>1.2415483250212341E-4</v>
      </c>
      <c r="AZ1480" s="5">
        <f t="shared" si="1779"/>
        <v>1.624893355745864E-5</v>
      </c>
      <c r="BA1480" s="5">
        <f t="shared" si="1780"/>
        <v>1.4177342727822807E-6</v>
      </c>
      <c r="BB1480" s="5">
        <f t="shared" si="1781"/>
        <v>9.277395626214237E-8</v>
      </c>
      <c r="BC1480" s="5">
        <f t="shared" si="1782"/>
        <v>4.8567673792007862E-9</v>
      </c>
      <c r="BD1480" s="5">
        <f t="shared" si="1783"/>
        <v>1.2172892138264334E-7</v>
      </c>
      <c r="BE1480" s="5">
        <f t="shared" si="1784"/>
        <v>1.2639545027335231E-7</v>
      </c>
      <c r="BF1480" s="5">
        <f t="shared" si="1785"/>
        <v>6.562043624614495E-8</v>
      </c>
      <c r="BG1480" s="5">
        <f t="shared" si="1786"/>
        <v>2.2712007664947887E-8</v>
      </c>
      <c r="BH1480" s="5">
        <f t="shared" si="1787"/>
        <v>5.8956704840897272E-9</v>
      </c>
      <c r="BI1480" s="5">
        <f t="shared" si="1788"/>
        <v>1.2243366934262285E-9</v>
      </c>
      <c r="BJ1480" s="8">
        <f t="shared" si="1789"/>
        <v>0.55552319090313651</v>
      </c>
      <c r="BK1480" s="8">
        <f t="shared" si="1790"/>
        <v>0.35188303012787348</v>
      </c>
      <c r="BL1480" s="8">
        <f t="shared" si="1791"/>
        <v>9.1798602167023222E-2</v>
      </c>
      <c r="BM1480" s="8">
        <f t="shared" si="1792"/>
        <v>0.14280299977363831</v>
      </c>
      <c r="BN1480" s="8">
        <f t="shared" si="1793"/>
        <v>0.85709218801012188</v>
      </c>
    </row>
    <row r="1481" spans="1:66" x14ac:dyDescent="0.25">
      <c r="A1481" t="s">
        <v>141</v>
      </c>
      <c r="B1481" t="s">
        <v>153</v>
      </c>
      <c r="C1481" t="s">
        <v>240</v>
      </c>
      <c r="D1481" t="s">
        <v>537</v>
      </c>
      <c r="E1481">
        <f>VLOOKUP(A1481,home!$A$2:$E$405,3,FALSE)</f>
        <v>1.3483000000000001</v>
      </c>
      <c r="F1481">
        <f>VLOOKUP(B1481,home!$B$2:$E$405,3,FALSE)</f>
        <v>1.2979000000000001</v>
      </c>
      <c r="G1481">
        <f>VLOOKUP(C1481,away!$B$2:$E$405,4,FALSE)</f>
        <v>1.4833000000000001</v>
      </c>
      <c r="H1481">
        <f>VLOOKUP(A1481,away!$A$2:$E$405,3,FALSE)</f>
        <v>1.1460999999999999</v>
      </c>
      <c r="I1481">
        <f>VLOOKUP(C1481,away!$B$2:$E$405,3,FALSE)</f>
        <v>1.3959999999999999</v>
      </c>
      <c r="J1481">
        <f>VLOOKUP(B1481,home!$B$2:$E$405,4,FALSE)</f>
        <v>0.65439999999999998</v>
      </c>
      <c r="K1481" s="3">
        <f t="shared" si="1738"/>
        <v>2.5957135468810004</v>
      </c>
      <c r="L1481" s="3">
        <f t="shared" si="1739"/>
        <v>1.0470109446399998</v>
      </c>
      <c r="M1481" s="5">
        <f t="shared" si="1740"/>
        <v>2.6180917022380415E-2</v>
      </c>
      <c r="N1481" s="5">
        <f t="shared" si="1741"/>
        <v>6.7958160984760221E-2</v>
      </c>
      <c r="O1481" s="5">
        <f t="shared" si="1742"/>
        <v>2.7411706663143968E-2</v>
      </c>
      <c r="P1481" s="5">
        <f t="shared" si="1743"/>
        <v>7.115293832865098E-2</v>
      </c>
      <c r="Q1481" s="5">
        <f t="shared" si="1744"/>
        <v>8.8199959544631001E-2</v>
      </c>
      <c r="R1481" s="5">
        <f t="shared" si="1745"/>
        <v>1.4350178443786471E-2</v>
      </c>
      <c r="S1481" s="5">
        <f t="shared" si="1746"/>
        <v>4.8343805418207778E-2</v>
      </c>
      <c r="T1481" s="5">
        <f t="shared" si="1747"/>
        <v>9.2346322960033866E-2</v>
      </c>
      <c r="U1481" s="5">
        <f t="shared" si="1748"/>
        <v>3.7248952586696256E-2</v>
      </c>
      <c r="V1481" s="5">
        <f t="shared" si="1749"/>
        <v>1.4598435284216831E-2</v>
      </c>
      <c r="W1481" s="5">
        <f t="shared" si="1750"/>
        <v>7.6313943274784968E-2</v>
      </c>
      <c r="X1481" s="5">
        <f t="shared" si="1751"/>
        <v>7.9901533837335961E-2</v>
      </c>
      <c r="Y1481" s="5">
        <f t="shared" si="1752"/>
        <v>4.1828890210607012E-2</v>
      </c>
      <c r="Z1481" s="5">
        <f t="shared" si="1753"/>
        <v>5.0082646293938124E-3</v>
      </c>
      <c r="AA1481" s="5">
        <f t="shared" si="1754"/>
        <v>1.3000020344882471E-2</v>
      </c>
      <c r="AB1481" s="5">
        <f t="shared" si="1755"/>
        <v>1.6872164459470023E-2</v>
      </c>
      <c r="AC1481" s="5">
        <f t="shared" si="1756"/>
        <v>2.4796724189052109E-3</v>
      </c>
      <c r="AD1481" s="5">
        <f t="shared" si="1757"/>
        <v>4.9522284093566883E-2</v>
      </c>
      <c r="AE1481" s="5">
        <f t="shared" si="1758"/>
        <v>5.1850373449535893E-2</v>
      </c>
      <c r="AF1481" s="5">
        <f t="shared" si="1759"/>
        <v>2.7143954242667669E-2</v>
      </c>
      <c r="AG1481" s="5">
        <f t="shared" si="1760"/>
        <v>9.4733390576268034E-3</v>
      </c>
      <c r="AH1481" s="5">
        <f t="shared" si="1761"/>
        <v>1.3109269701571784E-3</v>
      </c>
      <c r="AI1481" s="5">
        <f t="shared" si="1762"/>
        <v>3.4027908954086523E-3</v>
      </c>
      <c r="AJ1481" s="5">
        <f t="shared" si="1763"/>
        <v>4.4163352122077847E-3</v>
      </c>
      <c r="AK1481" s="5">
        <f t="shared" si="1764"/>
        <v>3.8211803792984416E-3</v>
      </c>
      <c r="AL1481" s="5">
        <f t="shared" si="1765"/>
        <v>2.6956424566304581E-4</v>
      </c>
      <c r="AM1481" s="5">
        <f t="shared" si="1766"/>
        <v>2.5709132738832203E-2</v>
      </c>
      <c r="AN1481" s="5">
        <f t="shared" si="1767"/>
        <v>2.6917743354759847E-2</v>
      </c>
      <c r="AO1481" s="5">
        <f t="shared" si="1768"/>
        <v>1.4091585948722092E-2</v>
      </c>
      <c r="AP1481" s="5">
        <f t="shared" si="1769"/>
        <v>4.9180149052157557E-3</v>
      </c>
      <c r="AQ1481" s="5">
        <f t="shared" si="1770"/>
        <v>1.2873038579158866E-3</v>
      </c>
      <c r="AR1481" s="5">
        <f t="shared" si="1771"/>
        <v>2.7451097707566414E-4</v>
      </c>
      <c r="AS1481" s="5">
        <f t="shared" si="1772"/>
        <v>7.1255186196284113E-4</v>
      </c>
      <c r="AT1481" s="5">
        <f t="shared" si="1773"/>
        <v>9.2479026047611376E-4</v>
      </c>
      <c r="AU1481" s="5">
        <f t="shared" si="1774"/>
        <v>8.0016353571381912E-4</v>
      </c>
      <c r="AV1481" s="5">
        <f t="shared" si="1775"/>
        <v>5.1924883234313987E-4</v>
      </c>
      <c r="AW1481" s="5">
        <f t="shared" si="1776"/>
        <v>2.0350157384220812E-5</v>
      </c>
      <c r="AX1481" s="5">
        <f t="shared" si="1777"/>
        <v>1.1122257354791434E-2</v>
      </c>
      <c r="AY1481" s="5">
        <f t="shared" si="1778"/>
        <v>1.1645125179569366E-2</v>
      </c>
      <c r="AZ1481" s="5">
        <f t="shared" si="1779"/>
        <v>6.0962867573559837E-3</v>
      </c>
      <c r="BA1481" s="5">
        <f t="shared" si="1780"/>
        <v>2.12762631887187E-3</v>
      </c>
      <c r="BB1481" s="5">
        <f t="shared" si="1781"/>
        <v>5.5691201049074045E-4</v>
      </c>
      <c r="BC1481" s="5">
        <f t="shared" si="1782"/>
        <v>1.1661859403705438E-4</v>
      </c>
      <c r="BD1481" s="5">
        <f t="shared" si="1783"/>
        <v>4.7902666237006708E-5</v>
      </c>
      <c r="BE1481" s="5">
        <f t="shared" si="1784"/>
        <v>1.2434159968311743E-4</v>
      </c>
      <c r="BF1481" s="5">
        <f t="shared" si="1785"/>
        <v>1.6137758736916113E-4</v>
      </c>
      <c r="BG1481" s="5">
        <f t="shared" si="1786"/>
        <v>1.3962999656570125E-4</v>
      </c>
      <c r="BH1481" s="5">
        <f t="shared" si="1787"/>
        <v>9.0609868409134573E-5</v>
      </c>
      <c r="BI1481" s="5">
        <f t="shared" si="1788"/>
        <v>4.7039452582139071E-5</v>
      </c>
      <c r="BJ1481" s="8">
        <f t="shared" si="1789"/>
        <v>0.68912736867611246</v>
      </c>
      <c r="BK1481" s="8">
        <f t="shared" si="1790"/>
        <v>0.17467045789759361</v>
      </c>
      <c r="BL1481" s="8">
        <f t="shared" si="1791"/>
        <v>0.12567642259346906</v>
      </c>
      <c r="BM1481" s="8">
        <f t="shared" si="1792"/>
        <v>0.68760387778703058</v>
      </c>
      <c r="BN1481" s="8">
        <f t="shared" si="1793"/>
        <v>0.29525386098735307</v>
      </c>
    </row>
    <row r="1482" spans="1:66" x14ac:dyDescent="0.25">
      <c r="A1482" t="s">
        <v>141</v>
      </c>
      <c r="B1482" t="s">
        <v>148</v>
      </c>
      <c r="C1482" t="s">
        <v>151</v>
      </c>
      <c r="D1482" t="s">
        <v>537</v>
      </c>
      <c r="E1482">
        <f>VLOOKUP(A1482,home!$A$2:$E$405,3,FALSE)</f>
        <v>1.3483000000000001</v>
      </c>
      <c r="F1482">
        <f>VLOOKUP(B1482,home!$B$2:$E$405,3,FALSE)</f>
        <v>1.335</v>
      </c>
      <c r="G1482">
        <f>VLOOKUP(C1482,away!$B$2:$E$405,4,FALSE)</f>
        <v>1.6316999999999999</v>
      </c>
      <c r="H1482">
        <f>VLOOKUP(A1482,away!$A$2:$E$405,3,FALSE)</f>
        <v>1.1460999999999999</v>
      </c>
      <c r="I1482">
        <f>VLOOKUP(C1482,away!$B$2:$E$405,3,FALSE)</f>
        <v>0.87250000000000005</v>
      </c>
      <c r="J1482">
        <f>VLOOKUP(B1482,home!$B$2:$E$405,4,FALSE)</f>
        <v>0.34899999999999998</v>
      </c>
      <c r="K1482" s="3">
        <f t="shared" si="1738"/>
        <v>2.9370281818499997</v>
      </c>
      <c r="L1482" s="3">
        <f t="shared" si="1739"/>
        <v>0.34899031524999996</v>
      </c>
      <c r="M1482" s="5">
        <f t="shared" si="1740"/>
        <v>3.7402471378716072E-2</v>
      </c>
      <c r="N1482" s="5">
        <f t="shared" si="1741"/>
        <v>0.10985211251012712</v>
      </c>
      <c r="O1482" s="5">
        <f t="shared" si="1742"/>
        <v>1.3053100277587222E-2</v>
      </c>
      <c r="P1482" s="5">
        <f t="shared" si="1743"/>
        <v>3.8337323375787727E-2</v>
      </c>
      <c r="Q1482" s="5">
        <f t="shared" si="1744"/>
        <v>0.16131937513900016</v>
      </c>
      <c r="R1482" s="5">
        <f t="shared" si="1745"/>
        <v>2.2777027904325128E-3</v>
      </c>
      <c r="S1482" s="5">
        <f t="shared" si="1746"/>
        <v>9.8238853573194874E-3</v>
      </c>
      <c r="T1482" s="5">
        <f t="shared" si="1747"/>
        <v>5.6298899585692674E-2</v>
      </c>
      <c r="U1482" s="5">
        <f t="shared" si="1748"/>
        <v>6.6896772853786745E-3</v>
      </c>
      <c r="V1482" s="5">
        <f t="shared" si="1749"/>
        <v>1.1188252655427477E-3</v>
      </c>
      <c r="W1482" s="5">
        <f t="shared" si="1750"/>
        <v>0.1579331836872252</v>
      </c>
      <c r="X1482" s="5">
        <f t="shared" si="1751"/>
        <v>5.5117151563440873E-2</v>
      </c>
      <c r="Y1482" s="5">
        <f t="shared" si="1752"/>
        <v>9.6176760499036285E-3</v>
      </c>
      <c r="Z1482" s="5">
        <f t="shared" si="1753"/>
        <v>2.6496540495961584E-4</v>
      </c>
      <c r="AA1482" s="5">
        <f t="shared" si="1754"/>
        <v>7.7821086158168956E-4</v>
      </c>
      <c r="AB1482" s="5">
        <f t="shared" si="1755"/>
        <v>1.1428136159435959E-3</v>
      </c>
      <c r="AC1482" s="5">
        <f t="shared" si="1756"/>
        <v>7.1674351361381672E-5</v>
      </c>
      <c r="AD1482" s="5">
        <f t="shared" si="1757"/>
        <v>0.11596355283466828</v>
      </c>
      <c r="AE1482" s="5">
        <f t="shared" si="1758"/>
        <v>4.0470156861280908E-2</v>
      </c>
      <c r="AF1482" s="5">
        <f t="shared" si="1759"/>
        <v>7.061846400617685E-3</v>
      </c>
      <c r="AG1482" s="5">
        <f t="shared" si="1760"/>
        <v>8.2150533386621477E-4</v>
      </c>
      <c r="AH1482" s="5">
        <f t="shared" si="1761"/>
        <v>2.3117590051800052E-5</v>
      </c>
      <c r="AI1482" s="5">
        <f t="shared" si="1762"/>
        <v>6.7897013478591958E-5</v>
      </c>
      <c r="AJ1482" s="5">
        <f t="shared" si="1763"/>
        <v>9.9707721025036944E-5</v>
      </c>
      <c r="AK1482" s="5">
        <f t="shared" si="1764"/>
        <v>9.7614795532857069E-5</v>
      </c>
      <c r="AL1482" s="5">
        <f t="shared" si="1765"/>
        <v>2.9386323251941717E-6</v>
      </c>
      <c r="AM1482" s="5">
        <f t="shared" si="1766"/>
        <v>6.8117644548574455E-2</v>
      </c>
      <c r="AN1482" s="5">
        <f t="shared" si="1767"/>
        <v>2.3772398245094438E-2</v>
      </c>
      <c r="AO1482" s="5">
        <f t="shared" si="1768"/>
        <v>4.1481683789020259E-3</v>
      </c>
      <c r="AP1482" s="5">
        <f t="shared" si="1769"/>
        <v>4.8255686342103333E-4</v>
      </c>
      <c r="AQ1482" s="5">
        <f t="shared" si="1770"/>
        <v>4.210191797283938E-5</v>
      </c>
      <c r="AR1482" s="5">
        <f t="shared" si="1771"/>
        <v>1.613563007999593E-6</v>
      </c>
      <c r="AS1482" s="5">
        <f t="shared" si="1772"/>
        <v>4.7390800276854611E-6</v>
      </c>
      <c r="AT1482" s="5">
        <f t="shared" si="1773"/>
        <v>6.9594057986773391E-6</v>
      </c>
      <c r="AU1482" s="5">
        <f t="shared" si="1774"/>
        <v>6.8133236532152164E-6</v>
      </c>
      <c r="AV1482" s="5">
        <f t="shared" si="1775"/>
        <v>5.0027308953895711E-6</v>
      </c>
      <c r="AW1482" s="5">
        <f t="shared" si="1776"/>
        <v>8.3668934743782812E-8</v>
      </c>
      <c r="AX1482" s="5">
        <f t="shared" si="1777"/>
        <v>3.3343906953400691E-2</v>
      </c>
      <c r="AY1482" s="5">
        <f t="shared" si="1778"/>
        <v>1.1636700599333973E-2</v>
      </c>
      <c r="AZ1482" s="5">
        <f t="shared" si="1779"/>
        <v>2.0305479053157128E-3</v>
      </c>
      <c r="BA1482" s="5">
        <f t="shared" si="1780"/>
        <v>2.3621385120211932E-4</v>
      </c>
      <c r="BB1482" s="5">
        <f t="shared" si="1781"/>
        <v>2.0609086599361043E-5</v>
      </c>
      <c r="BC1482" s="5">
        <f t="shared" si="1782"/>
        <v>1.4384743258651122E-6</v>
      </c>
      <c r="BD1482" s="5">
        <f t="shared" si="1783"/>
        <v>9.3852977139586049E-8</v>
      </c>
      <c r="BE1482" s="5">
        <f t="shared" si="1784"/>
        <v>2.7564883880948803E-7</v>
      </c>
      <c r="BF1482" s="5">
        <f t="shared" si="1785"/>
        <v>4.047942039388472E-7</v>
      </c>
      <c r="BG1482" s="5">
        <f t="shared" si="1786"/>
        <v>3.9629732827264341E-7</v>
      </c>
      <c r="BH1482" s="5">
        <f t="shared" si="1787"/>
        <v>2.9098410538215357E-7</v>
      </c>
      <c r="BI1482" s="5">
        <f t="shared" si="1788"/>
        <v>1.709257035955591E-7</v>
      </c>
      <c r="BJ1482" s="8">
        <f t="shared" si="1789"/>
        <v>0.85828774678996533</v>
      </c>
      <c r="BK1482" s="8">
        <f t="shared" si="1790"/>
        <v>9.839381896038657E-2</v>
      </c>
      <c r="BL1482" s="8">
        <f t="shared" si="1791"/>
        <v>2.425660255755208E-2</v>
      </c>
      <c r="BM1482" s="8">
        <f t="shared" si="1792"/>
        <v>0.60732443131081371</v>
      </c>
      <c r="BN1482" s="8">
        <f t="shared" si="1793"/>
        <v>0.36224208547165082</v>
      </c>
    </row>
    <row r="1483" spans="1:66" x14ac:dyDescent="0.25">
      <c r="A1483" t="s">
        <v>141</v>
      </c>
      <c r="B1483" t="s">
        <v>427</v>
      </c>
      <c r="C1483" t="s">
        <v>244</v>
      </c>
      <c r="D1483" t="s">
        <v>537</v>
      </c>
      <c r="E1483">
        <f>VLOOKUP(A1483,home!$A$2:$E$405,3,FALSE)</f>
        <v>1.3483000000000001</v>
      </c>
      <c r="F1483">
        <f>VLOOKUP(B1483,home!$B$2:$E$405,3,FALSE)</f>
        <v>0.74170000000000003</v>
      </c>
      <c r="G1483">
        <f>VLOOKUP(C1483,away!$B$2:$E$405,4,FALSE)</f>
        <v>1.1125</v>
      </c>
      <c r="H1483">
        <f>VLOOKUP(A1483,away!$A$2:$E$405,3,FALSE)</f>
        <v>1.1460999999999999</v>
      </c>
      <c r="I1483">
        <f>VLOOKUP(C1483,away!$B$2:$E$405,3,FALSE)</f>
        <v>1.5268999999999999</v>
      </c>
      <c r="J1483">
        <f>VLOOKUP(B1483,home!$B$2:$E$405,4,FALSE)</f>
        <v>0.69799999999999995</v>
      </c>
      <c r="K1483" s="3">
        <f t="shared" si="1738"/>
        <v>1.1125379473750001</v>
      </c>
      <c r="L1483" s="3">
        <f t="shared" si="1739"/>
        <v>1.2214861028199997</v>
      </c>
      <c r="M1483" s="5">
        <f t="shared" si="1740"/>
        <v>9.6905010817934678E-2</v>
      </c>
      <c r="N1483" s="5">
        <f t="shared" si="1741"/>
        <v>0.10781050182573722</v>
      </c>
      <c r="O1483" s="5">
        <f t="shared" si="1742"/>
        <v>0.11836812400772895</v>
      </c>
      <c r="P1483" s="5">
        <f t="shared" si="1743"/>
        <v>0.13168902971818822</v>
      </c>
      <c r="Q1483" s="5">
        <f t="shared" si="1744"/>
        <v>5.9971637203337209E-2</v>
      </c>
      <c r="R1483" s="5">
        <f t="shared" si="1745"/>
        <v>7.2292509246157668E-2</v>
      </c>
      <c r="S1483" s="5">
        <f t="shared" si="1746"/>
        <v>4.4739689933836486E-2</v>
      </c>
      <c r="T1483" s="5">
        <f t="shared" si="1747"/>
        <v>7.3254521407239273E-2</v>
      </c>
      <c r="U1483" s="5">
        <f t="shared" si="1748"/>
        <v>8.0428159847308459E-2</v>
      </c>
      <c r="V1483" s="5">
        <f t="shared" si="1749"/>
        <v>6.7554428444353406E-3</v>
      </c>
      <c r="W1483" s="5">
        <f t="shared" si="1750"/>
        <v>2.2240240718306315E-2</v>
      </c>
      <c r="X1483" s="5">
        <f t="shared" si="1751"/>
        <v>2.7166144960782655E-2</v>
      </c>
      <c r="Y1483" s="5">
        <f t="shared" si="1752"/>
        <v>1.6591534268394794E-2</v>
      </c>
      <c r="Z1483" s="5">
        <f t="shared" si="1753"/>
        <v>2.9434765127389288E-2</v>
      </c>
      <c r="AA1483" s="5">
        <f t="shared" si="1754"/>
        <v>3.2747293176290909E-2</v>
      </c>
      <c r="AB1483" s="5">
        <f t="shared" si="1755"/>
        <v>1.8216303166219024E-2</v>
      </c>
      <c r="AC1483" s="5">
        <f t="shared" si="1756"/>
        <v>5.7376916450932003E-4</v>
      </c>
      <c r="AD1483" s="5">
        <f t="shared" si="1757"/>
        <v>6.1857779394676026E-3</v>
      </c>
      <c r="AE1483" s="5">
        <f t="shared" si="1758"/>
        <v>7.5558417881902099E-3</v>
      </c>
      <c r="AF1483" s="5">
        <f t="shared" si="1759"/>
        <v>4.6146778696904804E-3</v>
      </c>
      <c r="AG1483" s="5">
        <f t="shared" si="1760"/>
        <v>1.8789216289393066E-3</v>
      </c>
      <c r="AH1483" s="5">
        <f t="shared" si="1761"/>
        <v>8.9885391357191965E-3</v>
      </c>
      <c r="AI1483" s="5">
        <f t="shared" si="1762"/>
        <v>1.0000090879952891E-2</v>
      </c>
      <c r="AJ1483" s="5">
        <f t="shared" si="1763"/>
        <v>5.5627402905731255E-3</v>
      </c>
      <c r="AK1483" s="5">
        <f t="shared" si="1764"/>
        <v>2.0629198882181447E-3</v>
      </c>
      <c r="AL1483" s="5">
        <f t="shared" si="1765"/>
        <v>3.1188936018348266E-5</v>
      </c>
      <c r="AM1483" s="5">
        <f t="shared" si="1766"/>
        <v>1.3763825383385677E-3</v>
      </c>
      <c r="AN1483" s="5">
        <f t="shared" si="1767"/>
        <v>1.6812321427446761E-3</v>
      </c>
      <c r="AO1483" s="5">
        <f t="shared" si="1768"/>
        <v>1.0268008489884564E-3</v>
      </c>
      <c r="AP1483" s="5">
        <f t="shared" si="1769"/>
        <v>4.1807432246772526E-4</v>
      </c>
      <c r="AQ1483" s="5">
        <f t="shared" si="1770"/>
        <v>1.2766799371005343E-4</v>
      </c>
      <c r="AR1483" s="5">
        <f t="shared" si="1771"/>
        <v>2.1958751277869372E-3</v>
      </c>
      <c r="AS1483" s="5">
        <f t="shared" si="1772"/>
        <v>2.4429944073598945E-3</v>
      </c>
      <c r="AT1483" s="5">
        <f t="shared" si="1773"/>
        <v>1.3589619917063914E-3</v>
      </c>
      <c r="AU1483" s="5">
        <f t="shared" si="1774"/>
        <v>5.0396559493789007E-4</v>
      </c>
      <c r="AV1483" s="5">
        <f t="shared" si="1775"/>
        <v>1.4017021213495525E-4</v>
      </c>
      <c r="AW1483" s="5">
        <f t="shared" si="1776"/>
        <v>1.1773387062040976E-6</v>
      </c>
      <c r="AX1483" s="5">
        <f t="shared" si="1777"/>
        <v>2.5521296733433031E-4</v>
      </c>
      <c r="AY1483" s="5">
        <f t="shared" si="1778"/>
        <v>3.1173909285833902E-4</v>
      </c>
      <c r="AZ1483" s="5">
        <f t="shared" si="1779"/>
        <v>1.9039248481608734E-4</v>
      </c>
      <c r="BA1483" s="5">
        <f t="shared" si="1780"/>
        <v>7.7520591428072792E-5</v>
      </c>
      <c r="BB1483" s="5">
        <f t="shared" si="1781"/>
        <v>2.3672581277944533E-5</v>
      </c>
      <c r="BC1483" s="5">
        <f t="shared" si="1782"/>
        <v>5.7831458097772292E-6</v>
      </c>
      <c r="BD1483" s="5">
        <f t="shared" si="1783"/>
        <v>4.4703849201997156E-4</v>
      </c>
      <c r="BE1483" s="5">
        <f t="shared" si="1784"/>
        <v>4.9734728630951449E-4</v>
      </c>
      <c r="BF1483" s="5">
        <f t="shared" si="1785"/>
        <v>2.7665886452165695E-4</v>
      </c>
      <c r="BG1483" s="5">
        <f t="shared" si="1786"/>
        <v>1.0259782841934078E-4</v>
      </c>
      <c r="BH1483" s="5">
        <f t="shared" si="1787"/>
        <v>2.8535994358696467E-5</v>
      </c>
      <c r="BI1483" s="5">
        <f t="shared" si="1788"/>
        <v>6.3494753180257451E-6</v>
      </c>
      <c r="BJ1483" s="8">
        <f t="shared" si="1789"/>
        <v>0.33276427831985911</v>
      </c>
      <c r="BK1483" s="8">
        <f t="shared" si="1790"/>
        <v>0.28100587050778075</v>
      </c>
      <c r="BL1483" s="8">
        <f t="shared" si="1791"/>
        <v>0.35666717491304162</v>
      </c>
      <c r="BM1483" s="8">
        <f t="shared" si="1792"/>
        <v>0.41252471429483467</v>
      </c>
      <c r="BN1483" s="8">
        <f t="shared" si="1793"/>
        <v>0.58703681281908393</v>
      </c>
    </row>
    <row r="1484" spans="1:66" x14ac:dyDescent="0.25">
      <c r="A1484" t="s">
        <v>141</v>
      </c>
      <c r="B1484" t="s">
        <v>143</v>
      </c>
      <c r="C1484" t="s">
        <v>147</v>
      </c>
      <c r="D1484" t="s">
        <v>537</v>
      </c>
      <c r="E1484">
        <f>VLOOKUP(A1484,home!$A$2:$E$405,3,FALSE)</f>
        <v>1.3483000000000001</v>
      </c>
      <c r="F1484">
        <f>VLOOKUP(B1484,home!$B$2:$E$405,3,FALSE)</f>
        <v>0.89</v>
      </c>
      <c r="G1484">
        <f>VLOOKUP(C1484,away!$B$2:$E$405,4,FALSE)</f>
        <v>0.89</v>
      </c>
      <c r="H1484">
        <f>VLOOKUP(A1484,away!$A$2:$E$405,3,FALSE)</f>
        <v>1.1460999999999999</v>
      </c>
      <c r="I1484">
        <f>VLOOKUP(C1484,away!$B$2:$E$405,3,FALSE)</f>
        <v>0.87250000000000005</v>
      </c>
      <c r="J1484">
        <f>VLOOKUP(B1484,home!$B$2:$E$405,4,FALSE)</f>
        <v>0.69799999999999995</v>
      </c>
      <c r="K1484" s="3">
        <f t="shared" si="1738"/>
        <v>1.0679884300000002</v>
      </c>
      <c r="L1484" s="3">
        <f t="shared" si="1739"/>
        <v>0.69798063049999992</v>
      </c>
      <c r="M1484" s="5">
        <f t="shared" si="1740"/>
        <v>0.17102097648497286</v>
      </c>
      <c r="N1484" s="5">
        <f t="shared" si="1741"/>
        <v>0.18264842417325311</v>
      </c>
      <c r="O1484" s="5">
        <f t="shared" si="1742"/>
        <v>0.11936932899570703</v>
      </c>
      <c r="P1484" s="5">
        <f t="shared" si="1743"/>
        <v>0.12748506226427864</v>
      </c>
      <c r="Q1484" s="5">
        <f t="shared" si="1744"/>
        <v>9.7533201887383347E-2</v>
      </c>
      <c r="R1484" s="5">
        <f t="shared" si="1745"/>
        <v>4.1658739757392746E-2</v>
      </c>
      <c r="S1484" s="5">
        <f t="shared" si="1746"/>
        <v>2.375796442425742E-2</v>
      </c>
      <c r="T1484" s="5">
        <f t="shared" si="1747"/>
        <v>6.8076285748039617E-2</v>
      </c>
      <c r="U1484" s="5">
        <f t="shared" si="1748"/>
        <v>4.449105206927647E-2</v>
      </c>
      <c r="V1484" s="5">
        <f t="shared" si="1749"/>
        <v>1.9677804287521975E-3</v>
      </c>
      <c r="W1484" s="5">
        <f t="shared" si="1750"/>
        <v>3.4721443718859872E-2</v>
      </c>
      <c r="X1484" s="5">
        <f t="shared" si="1751"/>
        <v>2.4234895178760076E-2</v>
      </c>
      <c r="Y1484" s="5">
        <f t="shared" si="1752"/>
        <v>8.4577437084861814E-3</v>
      </c>
      <c r="Z1484" s="5">
        <f t="shared" si="1753"/>
        <v>9.6923311472334687E-3</v>
      </c>
      <c r="AA1484" s="5">
        <f t="shared" si="1754"/>
        <v>1.0351297524973973E-2</v>
      </c>
      <c r="AB1484" s="5">
        <f t="shared" si="1755"/>
        <v>5.5275329960799207E-3</v>
      </c>
      <c r="AC1484" s="5">
        <f t="shared" si="1756"/>
        <v>9.1678304482705269E-5</v>
      </c>
      <c r="AD1484" s="5">
        <f t="shared" si="1757"/>
        <v>9.2705250411596295E-3</v>
      </c>
      <c r="AE1484" s="5">
        <f t="shared" si="1758"/>
        <v>6.4706469132946361E-3</v>
      </c>
      <c r="AF1484" s="5">
        <f t="shared" si="1759"/>
        <v>2.2581931061421336E-3</v>
      </c>
      <c r="AG1484" s="5">
        <f t="shared" si="1760"/>
        <v>5.2539168267194659E-4</v>
      </c>
      <c r="AH1484" s="5">
        <f t="shared" si="1761"/>
        <v>1.6912648512902005E-3</v>
      </c>
      <c r="AI1484" s="5">
        <f t="shared" si="1762"/>
        <v>1.806251293243605E-3</v>
      </c>
      <c r="AJ1484" s="5">
        <f t="shared" si="1763"/>
        <v>9.645277414283539E-4</v>
      </c>
      <c r="AK1484" s="5">
        <f t="shared" si="1764"/>
        <v>3.4336815608650465E-4</v>
      </c>
      <c r="AL1484" s="5">
        <f t="shared" si="1765"/>
        <v>2.7336095478996726E-6</v>
      </c>
      <c r="AM1484" s="5">
        <f t="shared" si="1766"/>
        <v>1.980162696796752E-3</v>
      </c>
      <c r="AN1484" s="5">
        <f t="shared" si="1767"/>
        <v>1.3821152076027771E-3</v>
      </c>
      <c r="AO1484" s="5">
        <f t="shared" si="1768"/>
        <v>4.8234482201311226E-4</v>
      </c>
      <c r="AP1484" s="5">
        <f t="shared" si="1769"/>
        <v>1.1222244766237413E-4</v>
      </c>
      <c r="AQ1484" s="5">
        <f t="shared" si="1770"/>
        <v>1.9582273693909279E-5</v>
      </c>
      <c r="AR1484" s="5">
        <f t="shared" si="1771"/>
        <v>2.3609402144920462E-4</v>
      </c>
      <c r="AS1484" s="5">
        <f t="shared" si="1772"/>
        <v>2.521456832999224E-4</v>
      </c>
      <c r="AT1484" s="5">
        <f t="shared" si="1773"/>
        <v>1.3464433621938069E-4</v>
      </c>
      <c r="AU1484" s="5">
        <f t="shared" si="1774"/>
        <v>4.793286441577619E-5</v>
      </c>
      <c r="AV1484" s="5">
        <f t="shared" si="1775"/>
        <v>1.2797936153201921E-5</v>
      </c>
      <c r="AW1484" s="5">
        <f t="shared" si="1776"/>
        <v>5.6603580089492942E-8</v>
      </c>
      <c r="AX1484" s="5">
        <f t="shared" si="1777"/>
        <v>3.5246514161608821E-4</v>
      </c>
      <c r="AY1484" s="5">
        <f t="shared" si="1778"/>
        <v>2.4601384177446898E-4</v>
      </c>
      <c r="AZ1484" s="5">
        <f t="shared" si="1779"/>
        <v>8.585644819673553E-5</v>
      </c>
      <c r="BA1484" s="5">
        <f t="shared" si="1780"/>
        <v>1.997537928161602E-5</v>
      </c>
      <c r="BB1484" s="5">
        <f t="shared" si="1781"/>
        <v>3.4856069563647451E-6</v>
      </c>
      <c r="BC1484" s="5">
        <f t="shared" si="1782"/>
        <v>4.865772282157302E-7</v>
      </c>
      <c r="BD1484" s="5">
        <f t="shared" si="1783"/>
        <v>2.746484232473272E-5</v>
      </c>
      <c r="BE1484" s="5">
        <f t="shared" si="1784"/>
        <v>2.9332133834588851E-5</v>
      </c>
      <c r="BF1484" s="5">
        <f t="shared" si="1785"/>
        <v>1.5663189781276217E-5</v>
      </c>
      <c r="BG1484" s="5">
        <f t="shared" si="1786"/>
        <v>5.5760351544324119E-6</v>
      </c>
      <c r="BH1484" s="5">
        <f t="shared" si="1787"/>
        <v>1.4887852575517698E-6</v>
      </c>
      <c r="BI1484" s="5">
        <f t="shared" si="1788"/>
        <v>3.1800108596397213E-7</v>
      </c>
      <c r="BJ1484" s="8">
        <f t="shared" si="1789"/>
        <v>0.43888146160087288</v>
      </c>
      <c r="BK1484" s="8">
        <f t="shared" si="1790"/>
        <v>0.32457220935806619</v>
      </c>
      <c r="BL1484" s="8">
        <f t="shared" si="1791"/>
        <v>0.22696682121445483</v>
      </c>
      <c r="BM1484" s="8">
        <f t="shared" si="1792"/>
        <v>0.26015113251944538</v>
      </c>
      <c r="BN1484" s="8">
        <f t="shared" si="1793"/>
        <v>0.7397157335629877</v>
      </c>
    </row>
    <row r="1485" spans="1:66" x14ac:dyDescent="0.25">
      <c r="A1485" t="s">
        <v>141</v>
      </c>
      <c r="B1485" t="s">
        <v>149</v>
      </c>
      <c r="C1485" t="s">
        <v>473</v>
      </c>
      <c r="D1485" t="s">
        <v>537</v>
      </c>
      <c r="E1485">
        <f>VLOOKUP(A1485,home!$A$2:$E$405,3,FALSE)</f>
        <v>1.3483000000000001</v>
      </c>
      <c r="F1485">
        <f>VLOOKUP(B1485,home!$B$2:$E$405,3,FALSE)</f>
        <v>0.89</v>
      </c>
      <c r="G1485">
        <f>VLOOKUP(C1485,away!$B$2:$E$405,4,FALSE)</f>
        <v>0.74170000000000003</v>
      </c>
      <c r="H1485">
        <f>VLOOKUP(A1485,away!$A$2:$E$405,3,FALSE)</f>
        <v>1.1460999999999999</v>
      </c>
      <c r="I1485">
        <f>VLOOKUP(C1485,away!$B$2:$E$405,3,FALSE)</f>
        <v>0.69799999999999995</v>
      </c>
      <c r="J1485">
        <f>VLOOKUP(B1485,home!$B$2:$E$405,4,FALSE)</f>
        <v>0.52349999999999997</v>
      </c>
      <c r="K1485" s="3">
        <f t="shared" si="1738"/>
        <v>0.89003035790000018</v>
      </c>
      <c r="L1485" s="3">
        <f t="shared" si="1739"/>
        <v>0.41878837829999987</v>
      </c>
      <c r="M1485" s="5">
        <f t="shared" si="1740"/>
        <v>0.27013897337527176</v>
      </c>
      <c r="N1485" s="5">
        <f t="shared" si="1741"/>
        <v>0.24043188715593178</v>
      </c>
      <c r="O1485" s="5">
        <f t="shared" si="1742"/>
        <v>0.11313106257545692</v>
      </c>
      <c r="P1485" s="5">
        <f t="shared" si="1743"/>
        <v>0.10069008011364124</v>
      </c>
      <c r="Q1485" s="5">
        <f t="shared" si="1744"/>
        <v>0.10699583928798319</v>
      </c>
      <c r="R1485" s="5">
        <f t="shared" si="1745"/>
        <v>2.3688987115665704E-2</v>
      </c>
      <c r="S1485" s="5">
        <f t="shared" si="1746"/>
        <v>9.3826633997080577E-3</v>
      </c>
      <c r="T1485" s="5">
        <f t="shared" si="1747"/>
        <v>4.4808614020261893E-2</v>
      </c>
      <c r="U1485" s="5">
        <f t="shared" si="1748"/>
        <v>2.1083917680844437E-2</v>
      </c>
      <c r="V1485" s="5">
        <f t="shared" si="1749"/>
        <v>3.885823481446501E-4</v>
      </c>
      <c r="W1485" s="5">
        <f t="shared" si="1750"/>
        <v>3.1743181711764872E-2</v>
      </c>
      <c r="X1485" s="5">
        <f t="shared" si="1751"/>
        <v>1.3293675591152226E-2</v>
      </c>
      <c r="Y1485" s="5">
        <f t="shared" si="1752"/>
        <v>2.7836184212324659E-3</v>
      </c>
      <c r="Z1485" s="5">
        <f t="shared" si="1753"/>
        <v>3.3068908325797437E-3</v>
      </c>
      <c r="AA1485" s="5">
        <f t="shared" si="1754"/>
        <v>2.9432332312571792E-3</v>
      </c>
      <c r="AB1485" s="5">
        <f t="shared" si="1755"/>
        <v>1.3097834630995003E-3</v>
      </c>
      <c r="AC1485" s="5">
        <f t="shared" si="1756"/>
        <v>9.0523748009598611E-6</v>
      </c>
      <c r="AD1485" s="5">
        <f t="shared" si="1757"/>
        <v>7.0630988449517035E-3</v>
      </c>
      <c r="AE1485" s="5">
        <f t="shared" si="1758"/>
        <v>2.9579437110499266E-3</v>
      </c>
      <c r="AF1485" s="5">
        <f t="shared" si="1759"/>
        <v>6.1937622492664094E-4</v>
      </c>
      <c r="AG1485" s="5">
        <f t="shared" si="1760"/>
        <v>8.6462521598201317E-5</v>
      </c>
      <c r="AH1485" s="5">
        <f t="shared" si="1761"/>
        <v>3.4622186224780188E-4</v>
      </c>
      <c r="AI1485" s="5">
        <f t="shared" si="1762"/>
        <v>3.0814796796921568E-4</v>
      </c>
      <c r="AJ1485" s="5">
        <f t="shared" si="1763"/>
        <v>1.3713052310889939E-4</v>
      </c>
      <c r="AK1485" s="5">
        <f t="shared" si="1764"/>
        <v>4.0683442853876003E-5</v>
      </c>
      <c r="AL1485" s="5">
        <f t="shared" si="1765"/>
        <v>1.3496524881822813E-7</v>
      </c>
      <c r="AM1485" s="5">
        <f t="shared" si="1766"/>
        <v>1.2572744785710891E-3</v>
      </c>
      <c r="AN1485" s="5">
        <f t="shared" si="1767"/>
        <v>5.2653193995876436E-4</v>
      </c>
      <c r="AO1485" s="5">
        <f t="shared" si="1768"/>
        <v>1.102527286292419E-4</v>
      </c>
      <c r="AP1485" s="5">
        <f t="shared" si="1769"/>
        <v>1.539085380859673E-5</v>
      </c>
      <c r="AQ1485" s="5">
        <f t="shared" si="1770"/>
        <v>1.6113776767886504E-6</v>
      </c>
      <c r="AR1485" s="5">
        <f t="shared" si="1771"/>
        <v>2.8998738444552599E-5</v>
      </c>
      <c r="AS1485" s="5">
        <f t="shared" si="1772"/>
        <v>2.5809757556453643E-5</v>
      </c>
      <c r="AT1485" s="5">
        <f t="shared" si="1773"/>
        <v>1.1485733877641334E-5</v>
      </c>
      <c r="AU1485" s="5">
        <f t="shared" si="1774"/>
        <v>3.4075506112870924E-6</v>
      </c>
      <c r="AV1485" s="5">
        <f t="shared" si="1775"/>
        <v>7.5820587253155343E-7</v>
      </c>
      <c r="AW1485" s="5">
        <f t="shared" si="1776"/>
        <v>1.3973940838948186E-9</v>
      </c>
      <c r="AX1485" s="5">
        <f t="shared" si="1777"/>
        <v>1.8650207569019368E-4</v>
      </c>
      <c r="AY1485" s="5">
        <f t="shared" si="1778"/>
        <v>7.8104901827880056E-5</v>
      </c>
      <c r="AZ1485" s="5">
        <f t="shared" si="1779"/>
        <v>1.6354712586889289E-5</v>
      </c>
      <c r="BA1485" s="5">
        <f t="shared" si="1780"/>
        <v>2.2830545206086537E-6</v>
      </c>
      <c r="BB1485" s="5">
        <f t="shared" si="1781"/>
        <v>2.3902917506404545E-7</v>
      </c>
      <c r="BC1485" s="5">
        <f t="shared" si="1782"/>
        <v>2.0020528118291688E-8</v>
      </c>
      <c r="BD1485" s="5">
        <f t="shared" si="1783"/>
        <v>2.024055774323338E-6</v>
      </c>
      <c r="BE1485" s="5">
        <f t="shared" si="1784"/>
        <v>1.8014710852305624E-6</v>
      </c>
      <c r="BF1485" s="5">
        <f t="shared" si="1785"/>
        <v>8.0168197736712943E-7</v>
      </c>
      <c r="BG1485" s="5">
        <f t="shared" si="1786"/>
        <v>2.378404324126821E-7</v>
      </c>
      <c r="BH1485" s="5">
        <f t="shared" si="1787"/>
        <v>5.2921301295837541E-8</v>
      </c>
      <c r="BI1485" s="5">
        <f t="shared" si="1788"/>
        <v>9.4203129465736101E-9</v>
      </c>
      <c r="BJ1485" s="8">
        <f t="shared" si="1789"/>
        <v>0.45297826266382613</v>
      </c>
      <c r="BK1485" s="8">
        <f t="shared" si="1790"/>
        <v>0.38068759147864334</v>
      </c>
      <c r="BL1485" s="8">
        <f t="shared" si="1791"/>
        <v>0.16306455523974955</v>
      </c>
      <c r="BM1485" s="8">
        <f t="shared" si="1792"/>
        <v>0.14488236708641439</v>
      </c>
      <c r="BN1485" s="8">
        <f t="shared" si="1793"/>
        <v>0.8550768296239506</v>
      </c>
    </row>
    <row r="1486" spans="1:66" x14ac:dyDescent="0.25">
      <c r="A1486" t="s">
        <v>141</v>
      </c>
      <c r="B1486" t="s">
        <v>157</v>
      </c>
      <c r="C1486" t="s">
        <v>154</v>
      </c>
      <c r="D1486" t="s">
        <v>537</v>
      </c>
      <c r="E1486">
        <f>VLOOKUP(A1486,home!$A$2:$E$405,3,FALSE)</f>
        <v>1.3483000000000001</v>
      </c>
      <c r="F1486">
        <f>VLOOKUP(B1486,home!$B$2:$E$405,3,FALSE)</f>
        <v>0.92710000000000004</v>
      </c>
      <c r="G1486">
        <f>VLOOKUP(C1486,away!$B$2:$E$405,4,FALSE)</f>
        <v>0.37080000000000002</v>
      </c>
      <c r="H1486">
        <f>VLOOKUP(A1486,away!$A$2:$E$405,3,FALSE)</f>
        <v>1.1460999999999999</v>
      </c>
      <c r="I1486">
        <f>VLOOKUP(C1486,away!$B$2:$E$405,3,FALSE)</f>
        <v>0.87250000000000005</v>
      </c>
      <c r="J1486">
        <f>VLOOKUP(B1486,home!$B$2:$E$405,4,FALSE)</f>
        <v>1.5268999999999999</v>
      </c>
      <c r="K1486" s="3">
        <f t="shared" si="1738"/>
        <v>0.46350331124400007</v>
      </c>
      <c r="L1486" s="3">
        <f t="shared" si="1739"/>
        <v>1.526857628525</v>
      </c>
      <c r="M1486" s="5">
        <f t="shared" si="1740"/>
        <v>0.13664609553333928</v>
      </c>
      <c r="N1486" s="5">
        <f t="shared" si="1741"/>
        <v>6.3335917748266732E-2</v>
      </c>
      <c r="O1486" s="5">
        <f t="shared" si="1742"/>
        <v>0.20863913337323503</v>
      </c>
      <c r="P1486" s="5">
        <f t="shared" si="1743"/>
        <v>9.6704929173572998E-2</v>
      </c>
      <c r="Q1486" s="5">
        <f t="shared" si="1744"/>
        <v>1.467820379849963E-2</v>
      </c>
      <c r="R1486" s="5">
        <f t="shared" si="1745"/>
        <v>0.15928112619988444</v>
      </c>
      <c r="S1486" s="5">
        <f t="shared" si="1746"/>
        <v>1.7109605821455914E-2</v>
      </c>
      <c r="T1486" s="5">
        <f t="shared" si="1747"/>
        <v>2.2411527442783793E-2</v>
      </c>
      <c r="U1486" s="5">
        <f t="shared" si="1748"/>
        <v>7.3827329412319884E-2</v>
      </c>
      <c r="V1486" s="5">
        <f t="shared" si="1749"/>
        <v>1.345392118144232E-3</v>
      </c>
      <c r="W1486" s="5">
        <f t="shared" si="1750"/>
        <v>2.2677986879062794E-3</v>
      </c>
      <c r="X1486" s="5">
        <f t="shared" si="1751"/>
        <v>3.4626057265886886E-3</v>
      </c>
      <c r="Y1486" s="5">
        <f t="shared" si="1752"/>
        <v>2.6434529841081454E-3</v>
      </c>
      <c r="Z1486" s="5">
        <f t="shared" si="1753"/>
        <v>8.1066534206115565E-2</v>
      </c>
      <c r="AA1486" s="5">
        <f t="shared" si="1754"/>
        <v>3.757460703560956E-2</v>
      </c>
      <c r="AB1486" s="5">
        <f t="shared" si="1755"/>
        <v>8.707977389848567E-3</v>
      </c>
      <c r="AC1486" s="5">
        <f t="shared" si="1756"/>
        <v>5.9508675032027258E-5</v>
      </c>
      <c r="AD1486" s="5">
        <f t="shared" si="1757"/>
        <v>2.6278305026983983E-4</v>
      </c>
      <c r="AE1486" s="5">
        <f t="shared" si="1758"/>
        <v>4.012323049515735E-4</v>
      </c>
      <c r="AF1486" s="5">
        <f t="shared" si="1759"/>
        <v>3.0631230281298963E-4</v>
      </c>
      <c r="AG1486" s="5">
        <f t="shared" si="1760"/>
        <v>1.5589842542035762E-4</v>
      </c>
      <c r="AH1486" s="5">
        <f t="shared" si="1761"/>
        <v>3.0944264042672632E-2</v>
      </c>
      <c r="AI1486" s="5">
        <f t="shared" si="1762"/>
        <v>1.4342768847787412E-2</v>
      </c>
      <c r="AJ1486" s="5">
        <f t="shared" si="1763"/>
        <v>3.3239604266783783E-3</v>
      </c>
      <c r="AK1486" s="5">
        <f t="shared" si="1764"/>
        <v>5.1355555473648262E-4</v>
      </c>
      <c r="AL1486" s="5">
        <f t="shared" si="1765"/>
        <v>1.6845800625986548E-6</v>
      </c>
      <c r="AM1486" s="5">
        <f t="shared" si="1766"/>
        <v>2.4360162787773869E-5</v>
      </c>
      <c r="AN1486" s="5">
        <f t="shared" si="1767"/>
        <v>3.7194500384623368E-5</v>
      </c>
      <c r="AO1486" s="5">
        <f t="shared" si="1768"/>
        <v>2.8395353325719121E-5</v>
      </c>
      <c r="AP1486" s="5">
        <f t="shared" si="1769"/>
        <v>1.4451887280012317E-5</v>
      </c>
      <c r="AQ1486" s="5">
        <f t="shared" si="1770"/>
        <v>5.5164935850175602E-6</v>
      </c>
      <c r="AR1486" s="5">
        <f t="shared" si="1771"/>
        <v>9.4494971225292986E-3</v>
      </c>
      <c r="AS1486" s="5">
        <f t="shared" si="1772"/>
        <v>4.3798732058829802E-3</v>
      </c>
      <c r="AT1486" s="5">
        <f t="shared" si="1773"/>
        <v>1.0150428668778176E-3</v>
      </c>
      <c r="AU1486" s="5">
        <f t="shared" si="1774"/>
        <v>1.5682524328415709E-4</v>
      </c>
      <c r="AV1486" s="5">
        <f t="shared" si="1775"/>
        <v>1.8172254887213174E-5</v>
      </c>
      <c r="AW1486" s="5">
        <f t="shared" si="1776"/>
        <v>3.3116203293254657E-8</v>
      </c>
      <c r="AX1486" s="5">
        <f t="shared" si="1777"/>
        <v>1.8818360190960083E-6</v>
      </c>
      <c r="AY1486" s="5">
        <f t="shared" si="1778"/>
        <v>2.8732956813898579E-6</v>
      </c>
      <c r="AZ1486" s="5">
        <f t="shared" si="1779"/>
        <v>2.1935567150690216E-6</v>
      </c>
      <c r="BA1486" s="5">
        <f t="shared" si="1780"/>
        <v>1.1164162680017914E-6</v>
      </c>
      <c r="BB1486" s="5">
        <f t="shared" si="1781"/>
        <v>4.2615217385198691E-7</v>
      </c>
      <c r="BC1486" s="5">
        <f t="shared" si="1782"/>
        <v>1.3013473951168344E-7</v>
      </c>
      <c r="BD1486" s="5">
        <f t="shared" si="1783"/>
        <v>2.4046727945431531E-3</v>
      </c>
      <c r="BE1486" s="5">
        <f t="shared" si="1784"/>
        <v>1.1145738027291145E-3</v>
      </c>
      <c r="BF1486" s="5">
        <f t="shared" si="1785"/>
        <v>2.5830432409538074E-4</v>
      </c>
      <c r="BG1486" s="5">
        <f t="shared" si="1786"/>
        <v>3.9908303175617449E-5</v>
      </c>
      <c r="BH1486" s="5">
        <f t="shared" si="1787"/>
        <v>4.6244076670070322E-6</v>
      </c>
      <c r="BI1486" s="5">
        <f t="shared" si="1788"/>
        <v>4.2868565323998039E-7</v>
      </c>
      <c r="BJ1486" s="8">
        <f t="shared" si="1789"/>
        <v>0.11004427226056811</v>
      </c>
      <c r="BK1486" s="8">
        <f t="shared" si="1790"/>
        <v>0.25187008919728843</v>
      </c>
      <c r="BL1486" s="8">
        <f t="shared" si="1791"/>
        <v>0.55599664529409731</v>
      </c>
      <c r="BM1486" s="8">
        <f t="shared" si="1792"/>
        <v>0.31968929495179316</v>
      </c>
      <c r="BN1486" s="8">
        <f t="shared" si="1793"/>
        <v>0.67928540582679808</v>
      </c>
    </row>
    <row r="1487" spans="1:66" x14ac:dyDescent="0.25">
      <c r="A1487" t="s">
        <v>141</v>
      </c>
      <c r="B1487" t="s">
        <v>155</v>
      </c>
      <c r="C1487" t="s">
        <v>156</v>
      </c>
      <c r="D1487" t="s">
        <v>537</v>
      </c>
      <c r="E1487">
        <f>VLOOKUP(A1487,home!$A$2:$E$405,3,FALSE)</f>
        <v>1.3483000000000001</v>
      </c>
      <c r="F1487">
        <f>VLOOKUP(B1487,home!$B$2:$E$405,3,FALSE)</f>
        <v>0.55630000000000002</v>
      </c>
      <c r="G1487">
        <f>VLOOKUP(C1487,away!$B$2:$E$405,4,FALSE)</f>
        <v>0.59330000000000005</v>
      </c>
      <c r="H1487">
        <f>VLOOKUP(A1487,away!$A$2:$E$405,3,FALSE)</f>
        <v>1.1460999999999999</v>
      </c>
      <c r="I1487">
        <f>VLOOKUP(C1487,away!$B$2:$E$405,3,FALSE)</f>
        <v>0.34899999999999998</v>
      </c>
      <c r="J1487">
        <f>VLOOKUP(B1487,home!$B$2:$E$405,4,FALSE)</f>
        <v>1.0907</v>
      </c>
      <c r="K1487" s="3">
        <f t="shared" si="1738"/>
        <v>0.44501017675700005</v>
      </c>
      <c r="L1487" s="3">
        <f t="shared" si="1739"/>
        <v>0.43626789322999993</v>
      </c>
      <c r="M1487" s="5">
        <f t="shared" si="1740"/>
        <v>0.41425312871301156</v>
      </c>
      <c r="N1487" s="5">
        <f t="shared" si="1741"/>
        <v>0.1843468580307176</v>
      </c>
      <c r="O1487" s="5">
        <f t="shared" si="1742"/>
        <v>0.18072533972756152</v>
      </c>
      <c r="P1487" s="5">
        <f t="shared" si="1743"/>
        <v>8.0424615376631051E-2</v>
      </c>
      <c r="Q1487" s="5">
        <f t="shared" si="1744"/>
        <v>4.1018113938423612E-2</v>
      </c>
      <c r="R1487" s="5">
        <f t="shared" si="1745"/>
        <v>3.9422331608109644E-2</v>
      </c>
      <c r="S1487" s="5">
        <f t="shared" si="1746"/>
        <v>3.9034821406020419E-3</v>
      </c>
      <c r="T1487" s="5">
        <f t="shared" si="1747"/>
        <v>1.789488615218416E-2</v>
      </c>
      <c r="U1487" s="5">
        <f t="shared" si="1748"/>
        <v>1.7543338757097945E-2</v>
      </c>
      <c r="V1487" s="5">
        <f t="shared" si="1749"/>
        <v>8.4204031042778762E-5</v>
      </c>
      <c r="W1487" s="5">
        <f t="shared" si="1750"/>
        <v>6.0844927113255544E-3</v>
      </c>
      <c r="X1487" s="5">
        <f t="shared" si="1751"/>
        <v>2.6544688165432893E-3</v>
      </c>
      <c r="Y1487" s="5">
        <f t="shared" si="1752"/>
        <v>5.7902975911903608E-4</v>
      </c>
      <c r="Z1487" s="5">
        <f t="shared" si="1753"/>
        <v>5.7328991856281444E-3</v>
      </c>
      <c r="AA1487" s="5">
        <f t="shared" si="1754"/>
        <v>2.5511984799264425E-3</v>
      </c>
      <c r="AB1487" s="5">
        <f t="shared" si="1755"/>
        <v>5.6765464324712799E-4</v>
      </c>
      <c r="AC1487" s="5">
        <f t="shared" si="1756"/>
        <v>1.0217298827073213E-6</v>
      </c>
      <c r="AD1487" s="5">
        <f t="shared" si="1757"/>
        <v>6.7691529423591574E-4</v>
      </c>
      <c r="AE1487" s="5">
        <f t="shared" si="1758"/>
        <v>2.9531640931146846E-4</v>
      </c>
      <c r="AF1487" s="5">
        <f t="shared" si="1759"/>
        <v>6.4418533863281347E-5</v>
      </c>
      <c r="AG1487" s="5">
        <f t="shared" si="1760"/>
        <v>9.3679126844997236E-6</v>
      </c>
      <c r="AH1487" s="5">
        <f t="shared" si="1761"/>
        <v>6.2526996245349301E-4</v>
      </c>
      <c r="AI1487" s="5">
        <f t="shared" si="1762"/>
        <v>2.7825149651227176E-4</v>
      </c>
      <c r="AJ1487" s="5">
        <f t="shared" si="1763"/>
        <v>6.1912373822912905E-5</v>
      </c>
      <c r="AK1487" s="5">
        <f t="shared" si="1764"/>
        <v>9.1838788061266482E-6</v>
      </c>
      <c r="AL1487" s="5">
        <f t="shared" si="1765"/>
        <v>7.9344948428837998E-9</v>
      </c>
      <c r="AM1487" s="5">
        <f t="shared" si="1766"/>
        <v>6.0246838947488329E-5</v>
      </c>
      <c r="AN1487" s="5">
        <f t="shared" si="1767"/>
        <v>2.6283761501387835E-5</v>
      </c>
      <c r="AO1487" s="5">
        <f t="shared" si="1768"/>
        <v>5.7333806281851255E-6</v>
      </c>
      <c r="AP1487" s="5">
        <f t="shared" si="1769"/>
        <v>8.3376329591467309E-7</v>
      </c>
      <c r="AQ1487" s="5">
        <f t="shared" si="1770"/>
        <v>9.0936039140298815E-8</v>
      </c>
      <c r="AR1487" s="5">
        <f t="shared" si="1771"/>
        <v>5.4557041843917342E-5</v>
      </c>
      <c r="AS1487" s="5">
        <f t="shared" si="1772"/>
        <v>2.4278438834300706E-5</v>
      </c>
      <c r="AT1487" s="5">
        <f t="shared" si="1773"/>
        <v>5.4020761785180853E-6</v>
      </c>
      <c r="AU1487" s="5">
        <f t="shared" si="1774"/>
        <v>8.0132629168570444E-7</v>
      </c>
      <c r="AV1487" s="5">
        <f t="shared" si="1775"/>
        <v>8.9149588675771662E-8</v>
      </c>
      <c r="AW1487" s="5">
        <f t="shared" si="1776"/>
        <v>4.2789772438660987E-11</v>
      </c>
      <c r="AX1487" s="5">
        <f t="shared" si="1777"/>
        <v>4.4684094081787143E-6</v>
      </c>
      <c r="AY1487" s="5">
        <f t="shared" si="1778"/>
        <v>1.949423558595238E-6</v>
      </c>
      <c r="AZ1487" s="5">
        <f t="shared" si="1779"/>
        <v>4.2523545446063694E-7</v>
      </c>
      <c r="BA1487" s="5">
        <f t="shared" si="1780"/>
        <v>6.1838858614747902E-8</v>
      </c>
      <c r="BB1487" s="5">
        <f t="shared" si="1781"/>
        <v>6.7445771419009723E-9</v>
      </c>
      <c r="BC1487" s="5">
        <f t="shared" si="1782"/>
        <v>5.8848849208487068E-10</v>
      </c>
      <c r="BD1487" s="5">
        <f t="shared" si="1783"/>
        <v>3.9669142843511272E-6</v>
      </c>
      <c r="BE1487" s="5">
        <f t="shared" si="1784"/>
        <v>1.7653172268589635E-6</v>
      </c>
      <c r="BF1487" s="5">
        <f t="shared" si="1785"/>
        <v>3.9279206557834222E-7</v>
      </c>
      <c r="BG1487" s="5">
        <f t="shared" si="1786"/>
        <v>5.8265488843921758E-8</v>
      </c>
      <c r="BH1487" s="5">
        <f t="shared" si="1787"/>
        <v>6.4821838723166576E-9</v>
      </c>
      <c r="BI1487" s="5">
        <f t="shared" si="1788"/>
        <v>5.7692755815820232E-10</v>
      </c>
      <c r="BJ1487" s="8">
        <f t="shared" si="1789"/>
        <v>0.25372396847916595</v>
      </c>
      <c r="BK1487" s="8">
        <f t="shared" si="1790"/>
        <v>0.49866840934922352</v>
      </c>
      <c r="BL1487" s="8">
        <f t="shared" si="1791"/>
        <v>0.24187579930845168</v>
      </c>
      <c r="BM1487" s="8">
        <f t="shared" si="1792"/>
        <v>5.9808739547245561E-2</v>
      </c>
      <c r="BN1487" s="8">
        <f t="shared" si="1793"/>
        <v>0.94019038739445493</v>
      </c>
    </row>
    <row r="1488" spans="1:66" x14ac:dyDescent="0.25">
      <c r="A1488" t="s">
        <v>141</v>
      </c>
      <c r="B1488" t="s">
        <v>428</v>
      </c>
      <c r="C1488" t="s">
        <v>474</v>
      </c>
      <c r="D1488" t="s">
        <v>537</v>
      </c>
      <c r="E1488">
        <f>VLOOKUP(A1488,home!$A$2:$E$405,3,FALSE)</f>
        <v>1.3483000000000001</v>
      </c>
      <c r="F1488">
        <f>VLOOKUP(B1488,home!$B$2:$E$405,3,FALSE)</f>
        <v>1.1867000000000001</v>
      </c>
      <c r="G1488">
        <f>VLOOKUP(C1488,away!$B$2:$E$405,4,FALSE)</f>
        <v>0.89</v>
      </c>
      <c r="H1488">
        <f>VLOOKUP(A1488,away!$A$2:$E$405,3,FALSE)</f>
        <v>1.1460999999999999</v>
      </c>
      <c r="I1488">
        <f>VLOOKUP(C1488,away!$B$2:$E$405,3,FALSE)</f>
        <v>1.2215</v>
      </c>
      <c r="J1488">
        <f>VLOOKUP(B1488,home!$B$2:$E$405,4,FALSE)</f>
        <v>1.5705</v>
      </c>
      <c r="K1488" s="3">
        <f t="shared" si="1738"/>
        <v>1.4240245729000001</v>
      </c>
      <c r="L1488" s="3">
        <f t="shared" si="1739"/>
        <v>2.1986389860750002</v>
      </c>
      <c r="M1488" s="5">
        <f t="shared" si="1740"/>
        <v>2.6711434175467653E-2</v>
      </c>
      <c r="N1488" s="5">
        <f t="shared" si="1741"/>
        <v>3.8037738643266789E-2</v>
      </c>
      <c r="O1488" s="5">
        <f t="shared" si="1742"/>
        <v>5.8728800552159316E-2</v>
      </c>
      <c r="P1488" s="5">
        <f t="shared" si="1743"/>
        <v>8.3631255123217951E-2</v>
      </c>
      <c r="Q1488" s="5">
        <f t="shared" si="1744"/>
        <v>2.7083337262779915E-2</v>
      </c>
      <c r="R1488" s="5">
        <f t="shared" si="1745"/>
        <v>6.4561715249700238E-2</v>
      </c>
      <c r="S1488" s="5">
        <f t="shared" si="1746"/>
        <v>6.5460607501827625E-2</v>
      </c>
      <c r="T1488" s="5">
        <f t="shared" si="1747"/>
        <v>5.9546481178965702E-2</v>
      </c>
      <c r="U1488" s="5">
        <f t="shared" si="1748"/>
        <v>9.1937468984145801E-2</v>
      </c>
      <c r="V1488" s="5">
        <f t="shared" si="1749"/>
        <v>2.2772406630324989E-2</v>
      </c>
      <c r="W1488" s="5">
        <f t="shared" si="1750"/>
        <v>1.2855779259445609E-2</v>
      </c>
      <c r="X1488" s="5">
        <f t="shared" si="1751"/>
        <v>2.8265217476191512E-2</v>
      </c>
      <c r="Y1488" s="5">
        <f t="shared" si="1752"/>
        <v>3.1072504546521544E-2</v>
      </c>
      <c r="Z1488" s="5">
        <f t="shared" si="1753"/>
        <v>4.7315968051954607E-2</v>
      </c>
      <c r="AA1488" s="5">
        <f t="shared" si="1754"/>
        <v>6.7379101196534702E-2</v>
      </c>
      <c r="AB1488" s="5">
        <f t="shared" si="1755"/>
        <v>4.7974747901890616E-2</v>
      </c>
      <c r="AC1488" s="5">
        <f t="shared" si="1756"/>
        <v>4.4561556863621371E-3</v>
      </c>
      <c r="AD1488" s="5">
        <f t="shared" si="1757"/>
        <v>4.5767363923071786E-3</v>
      </c>
      <c r="AE1488" s="5">
        <f t="shared" si="1758"/>
        <v>1.0062591061114809E-2</v>
      </c>
      <c r="AF1488" s="5">
        <f t="shared" si="1759"/>
        <v>1.1062002503948414E-2</v>
      </c>
      <c r="AG1488" s="5">
        <f t="shared" si="1760"/>
        <v>8.1071166564134177E-3</v>
      </c>
      <c r="AH1488" s="5">
        <f t="shared" si="1761"/>
        <v>2.6007683005726652E-2</v>
      </c>
      <c r="AI1488" s="5">
        <f t="shared" si="1762"/>
        <v>3.7035579684348487E-2</v>
      </c>
      <c r="AJ1488" s="5">
        <f t="shared" si="1763"/>
        <v>2.6369787771054139E-2</v>
      </c>
      <c r="AK1488" s="5">
        <f t="shared" si="1764"/>
        <v>1.2517075256046339E-2</v>
      </c>
      <c r="AL1488" s="5">
        <f t="shared" si="1765"/>
        <v>5.5807395533587841E-4</v>
      </c>
      <c r="AM1488" s="5">
        <f t="shared" si="1766"/>
        <v>1.3034770172662233E-3</v>
      </c>
      <c r="AN1488" s="5">
        <f t="shared" si="1767"/>
        <v>2.8658753876142744E-3</v>
      </c>
      <c r="AO1488" s="5">
        <f t="shared" si="1768"/>
        <v>3.1505126782207741E-3</v>
      </c>
      <c r="AP1488" s="5">
        <f t="shared" si="1769"/>
        <v>2.3089466668199184E-3</v>
      </c>
      <c r="AQ1488" s="5">
        <f t="shared" si="1770"/>
        <v>1.2691350396095496E-3</v>
      </c>
      <c r="AR1488" s="5">
        <f t="shared" si="1771"/>
        <v>1.1436301158774158E-2</v>
      </c>
      <c r="AS1488" s="5">
        <f t="shared" si="1772"/>
        <v>1.6285573873179145E-2</v>
      </c>
      <c r="AT1488" s="5">
        <f t="shared" si="1773"/>
        <v>1.1595528689592668E-2</v>
      </c>
      <c r="AU1488" s="5">
        <f t="shared" si="1774"/>
        <v>5.5041059299156328E-3</v>
      </c>
      <c r="AV1488" s="5">
        <f t="shared" si="1775"/>
        <v>1.959495524011117E-3</v>
      </c>
      <c r="AW1488" s="5">
        <f t="shared" si="1776"/>
        <v>4.8535629005381732E-5</v>
      </c>
      <c r="AX1488" s="5">
        <f t="shared" si="1777"/>
        <v>3.0936388379958316E-4</v>
      </c>
      <c r="AY1488" s="5">
        <f t="shared" si="1778"/>
        <v>6.8017949580533965E-4</v>
      </c>
      <c r="AZ1488" s="5">
        <f t="shared" si="1779"/>
        <v>7.4773457850322862E-4</v>
      </c>
      <c r="BA1488" s="5">
        <f t="shared" si="1780"/>
        <v>5.4799946517785204E-4</v>
      </c>
      <c r="BB1488" s="5">
        <f t="shared" si="1781"/>
        <v>3.0121324712206884E-4</v>
      </c>
      <c r="BC1488" s="5">
        <f t="shared" si="1782"/>
        <v>1.3245183764896463E-4</v>
      </c>
      <c r="BD1488" s="5">
        <f t="shared" si="1783"/>
        <v>4.1907162640292652E-3</v>
      </c>
      <c r="BE1488" s="5">
        <f t="shared" si="1784"/>
        <v>5.9676829380293575E-3</v>
      </c>
      <c r="BF1488" s="5">
        <f t="shared" si="1785"/>
        <v>4.2490635735149378E-3</v>
      </c>
      <c r="BG1488" s="5">
        <f t="shared" si="1786"/>
        <v>2.0169236468331859E-3</v>
      </c>
      <c r="BH1488" s="5">
        <f t="shared" si="1787"/>
        <v>7.1803720868838454E-4</v>
      </c>
      <c r="BI1488" s="5">
        <f t="shared" si="1788"/>
        <v>2.0450052588575699E-4</v>
      </c>
      <c r="BJ1488" s="8">
        <f t="shared" si="1789"/>
        <v>0.24428639427854268</v>
      </c>
      <c r="BK1488" s="8">
        <f t="shared" si="1790"/>
        <v>0.20427011256834157</v>
      </c>
      <c r="BL1488" s="8">
        <f t="shared" si="1791"/>
        <v>0.49663988893405991</v>
      </c>
      <c r="BM1488" s="8">
        <f t="shared" si="1792"/>
        <v>0.69312643895950676</v>
      </c>
      <c r="BN1488" s="8">
        <f t="shared" si="1793"/>
        <v>0.29875428100659185</v>
      </c>
    </row>
    <row r="1489" spans="1:66" x14ac:dyDescent="0.25">
      <c r="A1489" t="s">
        <v>141</v>
      </c>
      <c r="B1489" t="s">
        <v>145</v>
      </c>
      <c r="C1489" t="s">
        <v>138</v>
      </c>
      <c r="D1489" t="s">
        <v>537</v>
      </c>
      <c r="E1489">
        <f>VLOOKUP(A1489,home!$A$2:$E$405,3,FALSE)</f>
        <v>1.3483000000000001</v>
      </c>
      <c r="F1489">
        <f>VLOOKUP(B1489,home!$B$2:$E$405,3,FALSE)</f>
        <v>1.4833000000000001</v>
      </c>
      <c r="G1489">
        <f>VLOOKUP(C1489,away!$B$2:$E$405,4,FALSE)</f>
        <v>1.78</v>
      </c>
      <c r="H1489">
        <f>VLOOKUP(A1489,away!$A$2:$E$405,3,FALSE)</f>
        <v>1.1460999999999999</v>
      </c>
      <c r="I1489">
        <f>VLOOKUP(C1489,away!$B$2:$E$405,3,FALSE)</f>
        <v>1.2215</v>
      </c>
      <c r="J1489">
        <f>VLOOKUP(B1489,home!$B$2:$E$405,4,FALSE)</f>
        <v>0.52349999999999997</v>
      </c>
      <c r="K1489" s="3">
        <f t="shared" si="1738"/>
        <v>3.5598814342000007</v>
      </c>
      <c r="L1489" s="3">
        <f t="shared" si="1739"/>
        <v>0.73287966202499999</v>
      </c>
      <c r="M1489" s="5">
        <f t="shared" si="1740"/>
        <v>1.3667136872608095E-2</v>
      </c>
      <c r="N1489" s="5">
        <f t="shared" si="1741"/>
        <v>4.8653386811467816E-2</v>
      </c>
      <c r="O1489" s="5">
        <f t="shared" si="1742"/>
        <v>1.0016366652046436E-2</v>
      </c>
      <c r="P1489" s="5">
        <f t="shared" si="1743"/>
        <v>3.5657077682760129E-2</v>
      </c>
      <c r="Q1489" s="5">
        <f t="shared" si="1744"/>
        <v>8.660014421054775E-2</v>
      </c>
      <c r="R1489" s="5">
        <f t="shared" si="1745"/>
        <v>3.6703957033351357E-3</v>
      </c>
      <c r="S1489" s="5">
        <f t="shared" si="1746"/>
        <v>2.3257014265778777E-2</v>
      </c>
      <c r="T1489" s="5">
        <f t="shared" si="1747"/>
        <v>6.3467484420342501E-2</v>
      </c>
      <c r="U1489" s="5">
        <f t="shared" si="1748"/>
        <v>1.3066173520470204E-2</v>
      </c>
      <c r="V1489" s="5">
        <f t="shared" si="1749"/>
        <v>6.7418588112626862E-3</v>
      </c>
      <c r="W1489" s="5">
        <f t="shared" si="1750"/>
        <v>0.1027620818580572</v>
      </c>
      <c r="X1489" s="5">
        <f t="shared" si="1751"/>
        <v>7.5312239821118343E-2</v>
      </c>
      <c r="Y1489" s="5">
        <f t="shared" si="1752"/>
        <v>2.7597404433223473E-2</v>
      </c>
      <c r="Z1489" s="5">
        <f t="shared" si="1753"/>
        <v>8.9665278751942235E-4</v>
      </c>
      <c r="AA1489" s="5">
        <f t="shared" si="1754"/>
        <v>3.1919776112140697E-3</v>
      </c>
      <c r="AB1489" s="5">
        <f t="shared" si="1755"/>
        <v>5.6815309182715193E-3</v>
      </c>
      <c r="AC1489" s="5">
        <f t="shared" si="1756"/>
        <v>1.0993294791738625E-3</v>
      </c>
      <c r="AD1489" s="5">
        <f t="shared" si="1757"/>
        <v>9.1455206836559624E-2</v>
      </c>
      <c r="AE1489" s="5">
        <f t="shared" si="1758"/>
        <v>6.7025661076804285E-2</v>
      </c>
      <c r="AF1489" s="5">
        <f t="shared" si="1759"/>
        <v>2.4560871918485258E-2</v>
      </c>
      <c r="AG1489" s="5">
        <f t="shared" si="1760"/>
        <v>6.0000545035529306E-3</v>
      </c>
      <c r="AH1489" s="5">
        <f t="shared" si="1761"/>
        <v>1.6428464796775205E-4</v>
      </c>
      <c r="AI1489" s="5">
        <f t="shared" si="1762"/>
        <v>5.848338682244834E-4</v>
      </c>
      <c r="AJ1489" s="5">
        <f t="shared" si="1763"/>
        <v>1.0409696147918545E-3</v>
      </c>
      <c r="AK1489" s="5">
        <f t="shared" si="1764"/>
        <v>1.2352428017546162E-3</v>
      </c>
      <c r="AL1489" s="5">
        <f t="shared" si="1765"/>
        <v>1.1472447229650184E-4</v>
      </c>
      <c r="AM1489" s="5">
        <f t="shared" si="1766"/>
        <v>6.5113938575677918E-2</v>
      </c>
      <c r="AN1489" s="5">
        <f t="shared" si="1767"/>
        <v>4.7720681296459441E-2</v>
      </c>
      <c r="AO1489" s="5">
        <f t="shared" si="1768"/>
        <v>1.7486758390075963E-2</v>
      </c>
      <c r="AP1489" s="5">
        <f t="shared" si="1769"/>
        <v>4.2718965262772352E-3</v>
      </c>
      <c r="AQ1489" s="5">
        <f t="shared" si="1770"/>
        <v>7.8269652059595788E-4</v>
      </c>
      <c r="AR1489" s="5">
        <f t="shared" si="1771"/>
        <v>2.4080175455700455E-5</v>
      </c>
      <c r="AS1489" s="5">
        <f t="shared" si="1772"/>
        <v>8.5722569537026593E-5</v>
      </c>
      <c r="AT1489" s="5">
        <f t="shared" si="1773"/>
        <v>1.5258109189338981E-4</v>
      </c>
      <c r="AU1489" s="5">
        <f t="shared" si="1774"/>
        <v>1.810568654137475E-4</v>
      </c>
      <c r="AV1489" s="5">
        <f t="shared" si="1775"/>
        <v>1.6113524343021199E-4</v>
      </c>
      <c r="AW1489" s="5">
        <f t="shared" si="1776"/>
        <v>8.3142249643554246E-6</v>
      </c>
      <c r="AX1489" s="5">
        <f t="shared" si="1777"/>
        <v>3.8632983507199167E-2</v>
      </c>
      <c r="AY1489" s="5">
        <f t="shared" si="1778"/>
        <v>2.8313327895773524E-2</v>
      </c>
      <c r="AZ1489" s="5">
        <f t="shared" si="1779"/>
        <v>1.037513108952875E-2</v>
      </c>
      <c r="BA1489" s="5">
        <f t="shared" si="1780"/>
        <v>2.5345741887863008E-3</v>
      </c>
      <c r="BB1489" s="5">
        <f t="shared" si="1781"/>
        <v>4.6438446871374808E-4</v>
      </c>
      <c r="BC1489" s="5">
        <f t="shared" si="1782"/>
        <v>6.8067586496118189E-5</v>
      </c>
      <c r="BD1489" s="5">
        <f t="shared" si="1783"/>
        <v>2.9413118082460743E-6</v>
      </c>
      <c r="BE1489" s="5">
        <f t="shared" si="1784"/>
        <v>1.0470721298368432E-5</v>
      </c>
      <c r="BF1489" s="5">
        <f t="shared" si="1785"/>
        <v>1.8637263176372159E-5</v>
      </c>
      <c r="BG1489" s="5">
        <f t="shared" si="1786"/>
        <v>2.2115482388622192E-5</v>
      </c>
      <c r="BH1489" s="5">
        <f t="shared" si="1787"/>
        <v>1.9682123790908306E-5</v>
      </c>
      <c r="BI1489" s="5">
        <f t="shared" si="1788"/>
        <v>1.401320541377612E-5</v>
      </c>
      <c r="BJ1489" s="8">
        <f t="shared" si="1789"/>
        <v>0.80919897593574319</v>
      </c>
      <c r="BK1489" s="8">
        <f t="shared" si="1790"/>
        <v>0.10885046947965357</v>
      </c>
      <c r="BL1489" s="8">
        <f t="shared" si="1791"/>
        <v>3.934421139168244E-2</v>
      </c>
      <c r="BM1489" s="8">
        <f t="shared" si="1792"/>
        <v>0.73172078799102414</v>
      </c>
      <c r="BN1489" s="8">
        <f t="shared" si="1793"/>
        <v>0.19826450793276537</v>
      </c>
    </row>
    <row r="1490" spans="1:66" x14ac:dyDescent="0.25">
      <c r="A1490" t="s">
        <v>448</v>
      </c>
      <c r="B1490" t="s">
        <v>459</v>
      </c>
      <c r="C1490" t="s">
        <v>453</v>
      </c>
      <c r="D1490" t="s">
        <v>537</v>
      </c>
      <c r="E1490">
        <f>VLOOKUP(A1490,home!$A$2:$E$405,3,FALSE)</f>
        <v>1.2285999999999999</v>
      </c>
      <c r="F1490">
        <f>VLOOKUP(B1490,home!$B$2:$E$405,3,FALSE)</f>
        <v>1.0851999999999999</v>
      </c>
      <c r="G1490">
        <f>VLOOKUP(C1490,away!$B$2:$E$405,4,FALSE)</f>
        <v>0.54259999999999997</v>
      </c>
      <c r="H1490">
        <f>VLOOKUP(A1490,away!$A$2:$E$405,3,FALSE)</f>
        <v>0.9143</v>
      </c>
      <c r="I1490">
        <f>VLOOKUP(C1490,away!$B$2:$E$405,3,FALSE)</f>
        <v>0.36459999999999998</v>
      </c>
      <c r="J1490">
        <f>VLOOKUP(B1490,home!$B$2:$E$405,4,FALSE)</f>
        <v>0.72919999999999996</v>
      </c>
      <c r="K1490" s="3">
        <f t="shared" si="1738"/>
        <v>0.72343594827199986</v>
      </c>
      <c r="L1490" s="3">
        <f t="shared" si="1739"/>
        <v>0.24308157637599997</v>
      </c>
      <c r="M1490" s="5">
        <f t="shared" si="1740"/>
        <v>0.38040548680093772</v>
      </c>
      <c r="N1490" s="5">
        <f t="shared" si="1741"/>
        <v>0.27519900407170811</v>
      </c>
      <c r="O1490" s="5">
        <f t="shared" si="1742"/>
        <v>9.2469565393651601E-2</v>
      </c>
      <c r="P1490" s="5">
        <f t="shared" si="1743"/>
        <v>6.6895807726856049E-2</v>
      </c>
      <c r="Q1490" s="5">
        <f t="shared" si="1744"/>
        <v>9.9544426237063027E-2</v>
      </c>
      <c r="R1490" s="5">
        <f t="shared" si="1745"/>
        <v>1.1238823861346224E-2</v>
      </c>
      <c r="S1490" s="5">
        <f t="shared" si="1746"/>
        <v>2.9409730187266196E-3</v>
      </c>
      <c r="T1490" s="5">
        <f t="shared" si="1747"/>
        <v>2.4197416049149736E-2</v>
      </c>
      <c r="U1490" s="5">
        <f t="shared" si="1748"/>
        <v>8.1305691975949845E-3</v>
      </c>
      <c r="V1490" s="5">
        <f t="shared" si="1749"/>
        <v>5.7464636031498286E-5</v>
      </c>
      <c r="W1490" s="5">
        <f t="shared" si="1750"/>
        <v>2.4004672130000616E-2</v>
      </c>
      <c r="X1490" s="5">
        <f t="shared" si="1751"/>
        <v>5.8350935417495831E-3</v>
      </c>
      <c r="Y1490" s="5">
        <f t="shared" si="1752"/>
        <v>7.0920186821495275E-4</v>
      </c>
      <c r="Z1490" s="5">
        <f t="shared" si="1753"/>
        <v>9.1065034027608069E-4</v>
      </c>
      <c r="AA1490" s="5">
        <f t="shared" si="1754"/>
        <v>6.5879719246184575E-4</v>
      </c>
      <c r="AB1490" s="5">
        <f t="shared" si="1755"/>
        <v>2.3829878582378326E-4</v>
      </c>
      <c r="AC1490" s="5">
        <f t="shared" si="1756"/>
        <v>6.3158645452656079E-7</v>
      </c>
      <c r="AD1490" s="5">
        <f t="shared" si="1757"/>
        <v>4.3414606863313599E-3</v>
      </c>
      <c r="AE1490" s="5">
        <f t="shared" si="1758"/>
        <v>1.055329107407858E-3</v>
      </c>
      <c r="AF1490" s="5">
        <f t="shared" si="1759"/>
        <v>1.2826553151208954E-4</v>
      </c>
      <c r="AG1490" s="5">
        <f t="shared" si="1760"/>
        <v>1.0392995864888073E-5</v>
      </c>
      <c r="AH1490" s="5">
        <f t="shared" si="1761"/>
        <v>5.5340580060412642E-5</v>
      </c>
      <c r="AI1490" s="5">
        <f t="shared" si="1762"/>
        <v>4.003536501392715E-5</v>
      </c>
      <c r="AJ1490" s="5">
        <f t="shared" si="1763"/>
        <v>1.4481511126633013E-5</v>
      </c>
      <c r="AK1490" s="5">
        <f t="shared" si="1764"/>
        <v>3.4921485781024243E-6</v>
      </c>
      <c r="AL1490" s="5">
        <f t="shared" si="1765"/>
        <v>4.4426789298131021E-9</v>
      </c>
      <c r="AM1490" s="5">
        <f t="shared" si="1766"/>
        <v>6.2815374570034707E-4</v>
      </c>
      <c r="AN1490" s="5">
        <f t="shared" si="1767"/>
        <v>1.5269260271132942E-4</v>
      </c>
      <c r="AO1490" s="5">
        <f t="shared" si="1768"/>
        <v>1.855837928401212E-5</v>
      </c>
      <c r="AP1490" s="5">
        <f t="shared" si="1769"/>
        <v>1.5037333637804556E-6</v>
      </c>
      <c r="AQ1490" s="5">
        <f t="shared" si="1770"/>
        <v>9.1382469129234581E-8</v>
      </c>
      <c r="AR1490" s="5">
        <f t="shared" si="1771"/>
        <v>2.6904550877294692E-6</v>
      </c>
      <c r="AS1490" s="5">
        <f t="shared" si="1772"/>
        <v>1.9463719276747952E-6</v>
      </c>
      <c r="AT1490" s="5">
        <f t="shared" si="1773"/>
        <v>7.0403771059370779E-7</v>
      </c>
      <c r="AU1490" s="5">
        <f t="shared" si="1774"/>
        <v>1.6977539626086895E-7</v>
      </c>
      <c r="AV1490" s="5">
        <f t="shared" si="1775"/>
        <v>3.0705406196809065E-8</v>
      </c>
      <c r="AW1490" s="5">
        <f t="shared" si="1776"/>
        <v>2.1701740043253952E-11</v>
      </c>
      <c r="AX1490" s="5">
        <f t="shared" si="1777"/>
        <v>7.5738166780223176E-5</v>
      </c>
      <c r="AY1490" s="5">
        <f t="shared" si="1778"/>
        <v>1.8410552972765046E-5</v>
      </c>
      <c r="AZ1490" s="5">
        <f t="shared" si="1779"/>
        <v>2.23763311928679E-6</v>
      </c>
      <c r="BA1490" s="5">
        <f t="shared" si="1780"/>
        <v>1.8130912866245958E-7</v>
      </c>
      <c r="BB1490" s="5">
        <f t="shared" si="1781"/>
        <v>1.1018227201657423E-8</v>
      </c>
      <c r="BC1490" s="5">
        <f t="shared" si="1782"/>
        <v>5.3566560740956227E-10</v>
      </c>
      <c r="BD1490" s="5">
        <f t="shared" si="1783"/>
        <v>1.0900001064901795E-7</v>
      </c>
      <c r="BE1490" s="5">
        <f t="shared" si="1784"/>
        <v>7.8854526065530375E-8</v>
      </c>
      <c r="BF1490" s="5">
        <f t="shared" si="1785"/>
        <v>2.8523099419878045E-8</v>
      </c>
      <c r="BG1490" s="5">
        <f t="shared" si="1786"/>
        <v>6.8782118254920018E-9</v>
      </c>
      <c r="BH1490" s="5">
        <f t="shared" si="1787"/>
        <v>1.2439864235976222E-9</v>
      </c>
      <c r="BI1490" s="5">
        <f t="shared" si="1788"/>
        <v>1.7998889959856796E-10</v>
      </c>
      <c r="BJ1490" s="8">
        <f t="shared" si="1789"/>
        <v>0.43592284127842451</v>
      </c>
      <c r="BK1490" s="8">
        <f t="shared" si="1790"/>
        <v>0.45031877876465815</v>
      </c>
      <c r="BL1490" s="8">
        <f t="shared" si="1791"/>
        <v>0.11285517006100923</v>
      </c>
      <c r="BM1490" s="8">
        <f t="shared" si="1792"/>
        <v>7.4235915821534229E-2</v>
      </c>
      <c r="BN1490" s="8">
        <f t="shared" si="1793"/>
        <v>0.9257531140915628</v>
      </c>
    </row>
    <row r="1491" spans="1:66" x14ac:dyDescent="0.25">
      <c r="A1491" t="s">
        <v>448</v>
      </c>
      <c r="B1491" t="s">
        <v>449</v>
      </c>
      <c r="C1491" t="s">
        <v>456</v>
      </c>
      <c r="D1491" t="s">
        <v>537</v>
      </c>
      <c r="E1491">
        <f>VLOOKUP(A1491,home!$A$2:$E$405,3,FALSE)</f>
        <v>1.2285999999999999</v>
      </c>
      <c r="F1491">
        <f>VLOOKUP(B1491,home!$B$2:$E$405,3,FALSE)</f>
        <v>1.2209000000000001</v>
      </c>
      <c r="G1491">
        <f>VLOOKUP(C1491,away!$B$2:$E$405,4,FALSE)</f>
        <v>0.54259999999999997</v>
      </c>
      <c r="H1491">
        <f>VLOOKUP(A1491,away!$A$2:$E$405,3,FALSE)</f>
        <v>0.9143</v>
      </c>
      <c r="I1491">
        <f>VLOOKUP(C1491,away!$B$2:$E$405,3,FALSE)</f>
        <v>2.1875</v>
      </c>
      <c r="J1491">
        <f>VLOOKUP(B1491,home!$B$2:$E$405,4,FALSE)</f>
        <v>1.6406000000000001</v>
      </c>
      <c r="K1491" s="3">
        <f t="shared" si="1738"/>
        <v>0.81389877372399999</v>
      </c>
      <c r="L1491" s="3">
        <f t="shared" si="1739"/>
        <v>3.2812512687500002</v>
      </c>
      <c r="M1491" s="5">
        <f t="shared" si="1740"/>
        <v>1.6653247401003952E-2</v>
      </c>
      <c r="N1491" s="5">
        <f t="shared" si="1741"/>
        <v>1.3554057638199507E-2</v>
      </c>
      <c r="O1491" s="5">
        <f t="shared" si="1742"/>
        <v>5.4643489163351863E-2</v>
      </c>
      <c r="P1491" s="5">
        <f t="shared" si="1743"/>
        <v>4.4474268822052763E-2</v>
      </c>
      <c r="Q1491" s="5">
        <f t="shared" si="1744"/>
        <v>5.5158154453574968E-3</v>
      </c>
      <c r="R1491" s="5">
        <f t="shared" si="1745"/>
        <v>8.9649509073087635E-2</v>
      </c>
      <c r="S1491" s="5">
        <f t="shared" si="1746"/>
        <v>2.9693316559041998E-2</v>
      </c>
      <c r="T1491" s="5">
        <f t="shared" si="1747"/>
        <v>1.8098776428270135E-2</v>
      </c>
      <c r="U1491" s="5">
        <f t="shared" si="1748"/>
        <v>7.2965625499544634E-2</v>
      </c>
      <c r="V1491" s="5">
        <f t="shared" si="1749"/>
        <v>8.8110178624682834E-3</v>
      </c>
      <c r="W1491" s="5">
        <f t="shared" si="1750"/>
        <v>1.4964384756881218E-3</v>
      </c>
      <c r="X1491" s="5">
        <f t="shared" si="1751"/>
        <v>4.9101906469579664E-3</v>
      </c>
      <c r="Y1491" s="5">
        <f t="shared" si="1752"/>
        <v>8.0557846450676086E-3</v>
      </c>
      <c r="Z1491" s="5">
        <f t="shared" si="1753"/>
        <v>9.8054188462961114E-2</v>
      </c>
      <c r="AA1491" s="5">
        <f t="shared" si="1754"/>
        <v>7.9806183748506038E-2</v>
      </c>
      <c r="AB1491" s="5">
        <f t="shared" si="1755"/>
        <v>3.2477077544250638E-2</v>
      </c>
      <c r="AC1491" s="5">
        <f t="shared" si="1756"/>
        <v>1.4706725345190756E-3</v>
      </c>
      <c r="AD1491" s="5">
        <f t="shared" si="1757"/>
        <v>3.0448736007899346E-4</v>
      </c>
      <c r="AE1491" s="5">
        <f t="shared" si="1758"/>
        <v>9.9909953657753548E-4</v>
      </c>
      <c r="AF1491" s="5">
        <f t="shared" si="1759"/>
        <v>1.6391483110012883E-3</v>
      </c>
      <c r="AG1491" s="5">
        <f t="shared" si="1760"/>
        <v>1.7928191583807987E-3</v>
      </c>
      <c r="AH1491" s="5">
        <f t="shared" si="1761"/>
        <v>8.0435107575085693E-2</v>
      </c>
      <c r="AI1491" s="5">
        <f t="shared" si="1762"/>
        <v>6.5466035419720264E-2</v>
      </c>
      <c r="AJ1491" s="5">
        <f t="shared" si="1763"/>
        <v>2.6641362974341134E-2</v>
      </c>
      <c r="AK1491" s="5">
        <f t="shared" si="1764"/>
        <v>7.2277908850507423E-3</v>
      </c>
      <c r="AL1491" s="5">
        <f t="shared" si="1765"/>
        <v>1.5710349837345949E-4</v>
      </c>
      <c r="AM1491" s="5">
        <f t="shared" si="1766"/>
        <v>4.9564377796550183E-5</v>
      </c>
      <c r="AN1491" s="5">
        <f t="shared" si="1767"/>
        <v>1.6263317752973465E-4</v>
      </c>
      <c r="AO1491" s="5">
        <f t="shared" si="1768"/>
        <v>2.6682016005514299E-4</v>
      </c>
      <c r="AP1491" s="5">
        <f t="shared" si="1769"/>
        <v>2.9183466290300526E-4</v>
      </c>
      <c r="AQ1491" s="5">
        <f t="shared" si="1770"/>
        <v>2.3939571447892865E-4</v>
      </c>
      <c r="AR1491" s="5">
        <f t="shared" si="1771"/>
        <v>5.2785559756558541E-2</v>
      </c>
      <c r="AS1491" s="5">
        <f t="shared" si="1772"/>
        <v>4.296210235619792E-2</v>
      </c>
      <c r="AT1491" s="5">
        <f t="shared" si="1773"/>
        <v>1.7483401212157228E-2</v>
      </c>
      <c r="AU1491" s="5">
        <f t="shared" si="1774"/>
        <v>4.7432396023664872E-3</v>
      </c>
      <c r="AV1491" s="5">
        <f t="shared" si="1775"/>
        <v>9.6512922396129917E-4</v>
      </c>
      <c r="AW1491" s="5">
        <f t="shared" si="1776"/>
        <v>1.1654489046991365E-5</v>
      </c>
      <c r="AX1491" s="5">
        <f t="shared" si="1777"/>
        <v>6.7233977181675392E-6</v>
      </c>
      <c r="AY1491" s="5">
        <f t="shared" si="1778"/>
        <v>2.2061157293048094E-5</v>
      </c>
      <c r="AZ1491" s="5">
        <f t="shared" si="1779"/>
        <v>3.6194100178953701E-5</v>
      </c>
      <c r="BA1491" s="5">
        <f t="shared" si="1780"/>
        <v>3.9587312377818808E-5</v>
      </c>
      <c r="BB1491" s="5">
        <f t="shared" si="1781"/>
        <v>3.2473979741530132E-5</v>
      </c>
      <c r="BC1491" s="5">
        <f t="shared" si="1782"/>
        <v>2.1311057445651514E-5</v>
      </c>
      <c r="BD1491" s="5">
        <f t="shared" si="1783"/>
        <v>2.8867114153814457E-2</v>
      </c>
      <c r="BE1491" s="5">
        <f t="shared" si="1784"/>
        <v>2.349490881074031E-2</v>
      </c>
      <c r="BF1491" s="5">
        <f t="shared" si="1785"/>
        <v>9.5612387349093692E-3</v>
      </c>
      <c r="BG1491" s="5">
        <f t="shared" si="1786"/>
        <v>2.5939601605417151E-3</v>
      </c>
      <c r="BH1491" s="5">
        <f t="shared" si="1787"/>
        <v>5.2780524843845287E-4</v>
      </c>
      <c r="BI1491" s="5">
        <f t="shared" si="1788"/>
        <v>8.5916008893829638E-5</v>
      </c>
      <c r="BJ1491" s="8">
        <f t="shared" si="1789"/>
        <v>5.7535216743097979E-2</v>
      </c>
      <c r="BK1491" s="8">
        <f t="shared" si="1790"/>
        <v>0.10128168783475257</v>
      </c>
      <c r="BL1491" s="8">
        <f t="shared" si="1791"/>
        <v>0.6933825571515182</v>
      </c>
      <c r="BM1491" s="8">
        <f t="shared" si="1792"/>
        <v>0.72575285598103079</v>
      </c>
      <c r="BN1491" s="8">
        <f t="shared" si="1793"/>
        <v>0.22449038754305323</v>
      </c>
    </row>
    <row r="1492" spans="1:66" x14ac:dyDescent="0.25">
      <c r="A1492" t="s">
        <v>448</v>
      </c>
      <c r="B1492" t="s">
        <v>451</v>
      </c>
      <c r="C1492" t="s">
        <v>455</v>
      </c>
      <c r="D1492" t="s">
        <v>537</v>
      </c>
      <c r="E1492">
        <f>VLOOKUP(A1492,home!$A$2:$E$405,3,FALSE)</f>
        <v>1.2285999999999999</v>
      </c>
      <c r="F1492">
        <f>VLOOKUP(B1492,home!$B$2:$E$405,3,FALSE)</f>
        <v>1.4244000000000001</v>
      </c>
      <c r="G1492">
        <f>VLOOKUP(C1492,away!$B$2:$E$405,4,FALSE)</f>
        <v>1.8992</v>
      </c>
      <c r="H1492">
        <f>VLOOKUP(A1492,away!$A$2:$E$405,3,FALSE)</f>
        <v>0.9143</v>
      </c>
      <c r="I1492">
        <f>VLOOKUP(C1492,away!$B$2:$E$405,3,FALSE)</f>
        <v>0</v>
      </c>
      <c r="J1492">
        <f>VLOOKUP(B1492,home!$B$2:$E$405,4,FALSE)</f>
        <v>0.27339999999999998</v>
      </c>
      <c r="K1492" s="3">
        <f t="shared" si="1738"/>
        <v>3.323633881728</v>
      </c>
      <c r="L1492" s="3">
        <f t="shared" si="1739"/>
        <v>0</v>
      </c>
      <c r="M1492" s="5">
        <f t="shared" si="1740"/>
        <v>3.602169505126003E-2</v>
      </c>
      <c r="N1492" s="5">
        <f t="shared" si="1741"/>
        <v>0.11972292614964167</v>
      </c>
      <c r="O1492" s="5">
        <f t="shared" si="1742"/>
        <v>0</v>
      </c>
      <c r="P1492" s="5">
        <f t="shared" si="1743"/>
        <v>0</v>
      </c>
      <c r="Q1492" s="5">
        <f t="shared" si="1744"/>
        <v>0.19895758688528412</v>
      </c>
      <c r="R1492" s="5">
        <f t="shared" si="1745"/>
        <v>0</v>
      </c>
      <c r="S1492" s="5">
        <f t="shared" si="1746"/>
        <v>0</v>
      </c>
      <c r="T1492" s="5">
        <f t="shared" si="1747"/>
        <v>0</v>
      </c>
      <c r="U1492" s="5">
        <f t="shared" si="1748"/>
        <v>0</v>
      </c>
      <c r="V1492" s="5">
        <f t="shared" si="1749"/>
        <v>0</v>
      </c>
      <c r="W1492" s="5">
        <f t="shared" si="1750"/>
        <v>0.22042072559959089</v>
      </c>
      <c r="X1492" s="5">
        <f t="shared" si="1751"/>
        <v>0</v>
      </c>
      <c r="Y1492" s="5">
        <f t="shared" si="1752"/>
        <v>0</v>
      </c>
      <c r="Z1492" s="5">
        <f t="shared" si="1753"/>
        <v>0</v>
      </c>
      <c r="AA1492" s="5">
        <f t="shared" si="1754"/>
        <v>0</v>
      </c>
      <c r="AB1492" s="5">
        <f t="shared" si="1755"/>
        <v>0</v>
      </c>
      <c r="AC1492" s="5">
        <f t="shared" si="1756"/>
        <v>0</v>
      </c>
      <c r="AD1492" s="5">
        <f t="shared" si="1757"/>
        <v>0.18314944795946766</v>
      </c>
      <c r="AE1492" s="5">
        <f t="shared" si="1758"/>
        <v>0</v>
      </c>
      <c r="AF1492" s="5">
        <f t="shared" si="1759"/>
        <v>0</v>
      </c>
      <c r="AG1492" s="5">
        <f t="shared" si="1760"/>
        <v>0</v>
      </c>
      <c r="AH1492" s="5">
        <f t="shared" si="1761"/>
        <v>0</v>
      </c>
      <c r="AI1492" s="5">
        <f t="shared" si="1762"/>
        <v>0</v>
      </c>
      <c r="AJ1492" s="5">
        <f t="shared" si="1763"/>
        <v>0</v>
      </c>
      <c r="AK1492" s="5">
        <f t="shared" si="1764"/>
        <v>0</v>
      </c>
      <c r="AL1492" s="5">
        <f t="shared" si="1765"/>
        <v>0</v>
      </c>
      <c r="AM1492" s="5">
        <f t="shared" si="1766"/>
        <v>0.12174434213157309</v>
      </c>
      <c r="AN1492" s="5">
        <f t="shared" si="1767"/>
        <v>0</v>
      </c>
      <c r="AO1492" s="5">
        <f t="shared" si="1768"/>
        <v>0</v>
      </c>
      <c r="AP1492" s="5">
        <f t="shared" si="1769"/>
        <v>0</v>
      </c>
      <c r="AQ1492" s="5">
        <f t="shared" si="1770"/>
        <v>0</v>
      </c>
      <c r="AR1492" s="5">
        <f t="shared" si="1771"/>
        <v>0</v>
      </c>
      <c r="AS1492" s="5">
        <f t="shared" si="1772"/>
        <v>0</v>
      </c>
      <c r="AT1492" s="5">
        <f t="shared" si="1773"/>
        <v>0</v>
      </c>
      <c r="AU1492" s="5">
        <f t="shared" si="1774"/>
        <v>0</v>
      </c>
      <c r="AV1492" s="5">
        <f t="shared" si="1775"/>
        <v>0</v>
      </c>
      <c r="AW1492" s="5">
        <f t="shared" si="1776"/>
        <v>0</v>
      </c>
      <c r="AX1492" s="5">
        <f t="shared" si="1777"/>
        <v>6.7438936736196997E-2</v>
      </c>
      <c r="AY1492" s="5">
        <f t="shared" si="1778"/>
        <v>0</v>
      </c>
      <c r="AZ1492" s="5">
        <f t="shared" si="1779"/>
        <v>0</v>
      </c>
      <c r="BA1492" s="5">
        <f t="shared" si="1780"/>
        <v>0</v>
      </c>
      <c r="BB1492" s="5">
        <f t="shared" si="1781"/>
        <v>0</v>
      </c>
      <c r="BC1492" s="5">
        <f t="shared" si="1782"/>
        <v>0</v>
      </c>
      <c r="BD1492" s="5">
        <f t="shared" si="1783"/>
        <v>0</v>
      </c>
      <c r="BE1492" s="5">
        <f t="shared" si="1784"/>
        <v>0</v>
      </c>
      <c r="BF1492" s="5">
        <f t="shared" si="1785"/>
        <v>0</v>
      </c>
      <c r="BG1492" s="5">
        <f t="shared" si="1786"/>
        <v>0</v>
      </c>
      <c r="BH1492" s="5">
        <f t="shared" si="1787"/>
        <v>0</v>
      </c>
      <c r="BI1492" s="5">
        <f t="shared" si="1788"/>
        <v>0</v>
      </c>
      <c r="BJ1492" s="8">
        <f t="shared" si="1789"/>
        <v>0.91143396546175426</v>
      </c>
      <c r="BK1492" s="8">
        <f t="shared" si="1790"/>
        <v>3.602169505126003E-2</v>
      </c>
      <c r="BL1492" s="8">
        <f t="shared" si="1791"/>
        <v>0</v>
      </c>
      <c r="BM1492" s="8">
        <f t="shared" si="1792"/>
        <v>0.59275345242682853</v>
      </c>
      <c r="BN1492" s="8">
        <f t="shared" si="1793"/>
        <v>0.3547022080861858</v>
      </c>
    </row>
    <row r="1493" spans="1:66" x14ac:dyDescent="0.25">
      <c r="A1493" t="s">
        <v>22</v>
      </c>
      <c r="B1493" t="s">
        <v>158</v>
      </c>
      <c r="C1493" t="s">
        <v>255</v>
      </c>
      <c r="D1493" t="s">
        <v>537</v>
      </c>
      <c r="E1493">
        <f>VLOOKUP(A1493,home!$A$2:$E$405,3,FALSE)</f>
        <v>1.4</v>
      </c>
      <c r="F1493">
        <f>VLOOKUP(B1493,home!$B$2:$E$405,3,FALSE)</f>
        <v>0.71430000000000005</v>
      </c>
      <c r="G1493">
        <f>VLOOKUP(C1493,away!$B$2:$E$405,4,FALSE)</f>
        <v>0.71430000000000005</v>
      </c>
      <c r="H1493">
        <f>VLOOKUP(A1493,away!$A$2:$E$405,3,FALSE)</f>
        <v>1.0286</v>
      </c>
      <c r="I1493">
        <f>VLOOKUP(C1493,away!$B$2:$E$405,3,FALSE)</f>
        <v>0.97219999999999995</v>
      </c>
      <c r="J1493">
        <f>VLOOKUP(B1493,home!$B$2:$E$405,4,FALSE)</f>
        <v>0.97219999999999995</v>
      </c>
      <c r="K1493" s="3">
        <f t="shared" si="1738"/>
        <v>0.71431428600000002</v>
      </c>
      <c r="L1493" s="3">
        <f t="shared" si="1739"/>
        <v>0.97220478322399984</v>
      </c>
      <c r="M1493" s="5">
        <f t="shared" si="1740"/>
        <v>0.18516294288144911</v>
      </c>
      <c r="N1493" s="5">
        <f t="shared" si="1741"/>
        <v>0.1322645353380211</v>
      </c>
      <c r="O1493" s="5">
        <f t="shared" si="1742"/>
        <v>0.18001629874517708</v>
      </c>
      <c r="P1493" s="5">
        <f t="shared" si="1743"/>
        <v>0.12858821390652386</v>
      </c>
      <c r="Q1493" s="5">
        <f t="shared" si="1744"/>
        <v>4.723922356155015E-2</v>
      </c>
      <c r="R1493" s="5">
        <f t="shared" si="1745"/>
        <v>8.7506353349170826E-2</v>
      </c>
      <c r="S1493" s="5">
        <f t="shared" si="1746"/>
        <v>2.2324835221290001E-2</v>
      </c>
      <c r="T1493" s="5">
        <f t="shared" si="1747"/>
        <v>4.5926199102326926E-2</v>
      </c>
      <c r="U1493" s="5">
        <f t="shared" si="1748"/>
        <v>6.2507038313076663E-2</v>
      </c>
      <c r="V1493" s="5">
        <f t="shared" si="1749"/>
        <v>1.7226333149183309E-3</v>
      </c>
      <c r="W1493" s="5">
        <f t="shared" si="1750"/>
        <v>1.1247884083187694E-2</v>
      </c>
      <c r="X1493" s="5">
        <f t="shared" si="1751"/>
        <v>1.093524670682417E-2</v>
      </c>
      <c r="Y1493" s="5">
        <f t="shared" si="1752"/>
        <v>5.3156495770544741E-3</v>
      </c>
      <c r="Z1493" s="5">
        <f t="shared" si="1753"/>
        <v>2.8358031762851125E-2</v>
      </c>
      <c r="AA1493" s="5">
        <f t="shared" si="1754"/>
        <v>2.0256547211046323E-2</v>
      </c>
      <c r="AB1493" s="5">
        <f t="shared" si="1755"/>
        <v>7.2347705289419221E-3</v>
      </c>
      <c r="AC1493" s="5">
        <f t="shared" si="1756"/>
        <v>7.4768720503056102E-5</v>
      </c>
      <c r="AD1493" s="5">
        <f t="shared" si="1757"/>
        <v>2.0086310719732454E-3</v>
      </c>
      <c r="AE1493" s="5">
        <f t="shared" si="1758"/>
        <v>1.9528007359047393E-3</v>
      </c>
      <c r="AF1493" s="5">
        <f t="shared" si="1759"/>
        <v>9.4926110806496709E-4</v>
      </c>
      <c r="AG1493" s="5">
        <f t="shared" si="1760"/>
        <v>3.0762539659642514E-4</v>
      </c>
      <c r="AH1493" s="5">
        <f t="shared" si="1761"/>
        <v>6.892453530665494E-3</v>
      </c>
      <c r="AI1493" s="5">
        <f t="shared" si="1762"/>
        <v>4.9233780225455019E-3</v>
      </c>
      <c r="AJ1493" s="5">
        <f t="shared" si="1763"/>
        <v>1.7584196284413408E-3</v>
      </c>
      <c r="AK1493" s="5">
        <f t="shared" si="1764"/>
        <v>4.1868808712615396E-4</v>
      </c>
      <c r="AL1493" s="5">
        <f t="shared" si="1765"/>
        <v>2.0769547245141167E-6</v>
      </c>
      <c r="AM1493" s="5">
        <f t="shared" si="1766"/>
        <v>2.8695877400279678E-4</v>
      </c>
      <c r="AN1493" s="5">
        <f t="shared" si="1767"/>
        <v>2.7898269267361377E-4</v>
      </c>
      <c r="AO1493" s="5">
        <f t="shared" si="1768"/>
        <v>1.3561415412699919E-4</v>
      </c>
      <c r="AP1493" s="5">
        <f t="shared" si="1769"/>
        <v>4.3948243105048462E-5</v>
      </c>
      <c r="AQ1493" s="5">
        <f t="shared" si="1770"/>
        <v>1.068167304025482E-5</v>
      </c>
      <c r="AR1493" s="5">
        <f t="shared" si="1771"/>
        <v>1.3401752581324283E-3</v>
      </c>
      <c r="AS1493" s="5">
        <f t="shared" si="1772"/>
        <v>9.5730633262773113E-4</v>
      </c>
      <c r="AT1493" s="5">
        <f t="shared" si="1773"/>
        <v>3.4190879473712808E-4</v>
      </c>
      <c r="AU1493" s="5">
        <f t="shared" si="1774"/>
        <v>8.1410112196590758E-5</v>
      </c>
      <c r="AV1493" s="5">
        <f t="shared" si="1775"/>
        <v>1.4538101541721903E-5</v>
      </c>
      <c r="AW1493" s="5">
        <f t="shared" si="1776"/>
        <v>4.0065596974855288E-8</v>
      </c>
      <c r="AX1493" s="5">
        <f t="shared" si="1777"/>
        <v>3.4163125293873853E-5</v>
      </c>
      <c r="AY1493" s="5">
        <f t="shared" si="1778"/>
        <v>3.3213553820584968E-5</v>
      </c>
      <c r="AZ1493" s="5">
        <f t="shared" si="1779"/>
        <v>1.6145187946120227E-5</v>
      </c>
      <c r="BA1493" s="5">
        <f t="shared" si="1780"/>
        <v>5.2321429824228521E-6</v>
      </c>
      <c r="BB1493" s="5">
        <f t="shared" si="1781"/>
        <v>1.2716786085058451E-6</v>
      </c>
      <c r="BC1493" s="5">
        <f t="shared" si="1782"/>
        <v>2.4726640518260463E-7</v>
      </c>
      <c r="BD1493" s="5">
        <f t="shared" si="1783"/>
        <v>2.1715413271913413E-4</v>
      </c>
      <c r="BE1493" s="5">
        <f t="shared" si="1784"/>
        <v>1.5511629926521754E-4</v>
      </c>
      <c r="BF1493" s="5">
        <f t="shared" si="1785"/>
        <v>5.5400894278298093E-5</v>
      </c>
      <c r="BG1493" s="5">
        <f t="shared" si="1786"/>
        <v>1.3191216746721333E-5</v>
      </c>
      <c r="BH1493" s="5">
        <f t="shared" si="1787"/>
        <v>2.3556686429763725E-6</v>
      </c>
      <c r="BI1493" s="5">
        <f t="shared" si="1788"/>
        <v>3.3653755295205141E-7</v>
      </c>
      <c r="BJ1493" s="8">
        <f t="shared" si="1789"/>
        <v>0.25899351517350933</v>
      </c>
      <c r="BK1493" s="8">
        <f t="shared" si="1790"/>
        <v>0.33790868455322948</v>
      </c>
      <c r="BL1493" s="8">
        <f t="shared" si="1791"/>
        <v>0.37469284076463216</v>
      </c>
      <c r="BM1493" s="8">
        <f t="shared" si="1792"/>
        <v>0.23914233098410639</v>
      </c>
      <c r="BN1493" s="8">
        <f t="shared" si="1793"/>
        <v>0.76077756778189209</v>
      </c>
    </row>
    <row r="1494" spans="1:66" x14ac:dyDescent="0.25">
      <c r="A1494" t="s">
        <v>22</v>
      </c>
      <c r="B1494" t="s">
        <v>161</v>
      </c>
      <c r="C1494" t="s">
        <v>162</v>
      </c>
      <c r="D1494" t="s">
        <v>537</v>
      </c>
      <c r="E1494">
        <f>VLOOKUP(A1494,home!$A$2:$E$405,3,FALSE)</f>
        <v>1.4</v>
      </c>
      <c r="F1494">
        <f>VLOOKUP(B1494,home!$B$2:$E$405,3,FALSE)</f>
        <v>1.25</v>
      </c>
      <c r="G1494">
        <f>VLOOKUP(C1494,away!$B$2:$E$405,4,FALSE)</f>
        <v>1.9048</v>
      </c>
      <c r="H1494">
        <f>VLOOKUP(A1494,away!$A$2:$E$405,3,FALSE)</f>
        <v>1.0286</v>
      </c>
      <c r="I1494">
        <f>VLOOKUP(C1494,away!$B$2:$E$405,3,FALSE)</f>
        <v>0.64810000000000001</v>
      </c>
      <c r="J1494">
        <f>VLOOKUP(B1494,home!$B$2:$E$405,4,FALSE)</f>
        <v>1.2152000000000001</v>
      </c>
      <c r="K1494" s="3">
        <f t="shared" si="1738"/>
        <v>3.3334000000000001</v>
      </c>
      <c r="L1494" s="3">
        <f t="shared" si="1739"/>
        <v>0.81009565403200001</v>
      </c>
      <c r="M1494" s="5">
        <f t="shared" si="1740"/>
        <v>1.586728789660441E-2</v>
      </c>
      <c r="N1494" s="5">
        <f t="shared" si="1741"/>
        <v>5.2892017474541135E-2</v>
      </c>
      <c r="O1494" s="5">
        <f t="shared" si="1742"/>
        <v>1.2854020966313787E-2</v>
      </c>
      <c r="P1494" s="5">
        <f t="shared" si="1743"/>
        <v>4.2847593489110374E-2</v>
      </c>
      <c r="Q1494" s="5">
        <f t="shared" si="1744"/>
        <v>8.8155125524817718E-2</v>
      </c>
      <c r="R1494" s="5">
        <f t="shared" si="1745"/>
        <v>5.2064932608235038E-3</v>
      </c>
      <c r="S1494" s="5">
        <f t="shared" si="1746"/>
        <v>2.8926119570202968E-2</v>
      </c>
      <c r="T1494" s="5">
        <f t="shared" si="1747"/>
        <v>7.1414084068300271E-2</v>
      </c>
      <c r="U1494" s="5">
        <f t="shared" si="1748"/>
        <v>1.7355324635629069E-2</v>
      </c>
      <c r="V1494" s="5">
        <f t="shared" si="1749"/>
        <v>8.6790342260394272E-3</v>
      </c>
      <c r="W1494" s="5">
        <f t="shared" si="1750"/>
        <v>9.7952098474809152E-2</v>
      </c>
      <c r="X1494" s="5">
        <f t="shared" si="1751"/>
        <v>7.9350569277757382E-2</v>
      </c>
      <c r="Y1494" s="5">
        <f t="shared" si="1752"/>
        <v>3.2140775658438196E-2</v>
      </c>
      <c r="Z1494" s="5">
        <f t="shared" si="1753"/>
        <v>1.4059191877800058E-3</v>
      </c>
      <c r="AA1494" s="5">
        <f t="shared" si="1754"/>
        <v>4.6864910205458707E-3</v>
      </c>
      <c r="AB1494" s="5">
        <f t="shared" si="1755"/>
        <v>7.8109745839438031E-3</v>
      </c>
      <c r="AC1494" s="5">
        <f t="shared" si="1756"/>
        <v>1.4647892759724326E-3</v>
      </c>
      <c r="AD1494" s="5">
        <f t="shared" si="1757"/>
        <v>8.1628381263982211E-2</v>
      </c>
      <c r="AE1494" s="5">
        <f t="shared" si="1758"/>
        <v>6.612679690761912E-2</v>
      </c>
      <c r="AF1494" s="5">
        <f t="shared" si="1759"/>
        <v>2.6784515394959477E-2</v>
      </c>
      <c r="AG1494" s="5">
        <f t="shared" si="1760"/>
        <v>7.2326731722699563E-3</v>
      </c>
      <c r="AH1494" s="5">
        <f t="shared" si="1761"/>
        <v>2.8473225598519544E-4</v>
      </c>
      <c r="AI1494" s="5">
        <f t="shared" si="1762"/>
        <v>9.4912650210105041E-4</v>
      </c>
      <c r="AJ1494" s="5">
        <f t="shared" si="1763"/>
        <v>1.5819091410518209E-3</v>
      </c>
      <c r="AK1494" s="5">
        <f t="shared" si="1764"/>
        <v>1.7577119769273803E-3</v>
      </c>
      <c r="AL1494" s="5">
        <f t="shared" si="1765"/>
        <v>1.5821908785686382E-4</v>
      </c>
      <c r="AM1494" s="5">
        <f t="shared" si="1766"/>
        <v>5.4420009221071659E-2</v>
      </c>
      <c r="AN1494" s="5">
        <f t="shared" si="1767"/>
        <v>4.4085412962371513E-2</v>
      </c>
      <c r="AO1494" s="5">
        <f t="shared" si="1768"/>
        <v>1.7856700723511584E-2</v>
      </c>
      <c r="AP1494" s="5">
        <f t="shared" si="1769"/>
        <v>4.8218785504889347E-3</v>
      </c>
      <c r="AQ1494" s="5">
        <f t="shared" si="1770"/>
        <v>9.7654571450530127E-4</v>
      </c>
      <c r="AR1494" s="5">
        <f t="shared" si="1771"/>
        <v>4.6132072627266768E-5</v>
      </c>
      <c r="AS1494" s="5">
        <f t="shared" si="1772"/>
        <v>1.5377665089573103E-4</v>
      </c>
      <c r="AT1494" s="5">
        <f t="shared" si="1773"/>
        <v>2.5629954404791493E-4</v>
      </c>
      <c r="AU1494" s="5">
        <f t="shared" si="1774"/>
        <v>2.8478296670977324E-4</v>
      </c>
      <c r="AV1494" s="5">
        <f t="shared" si="1775"/>
        <v>2.3732388530758958E-4</v>
      </c>
      <c r="AW1494" s="5">
        <f t="shared" si="1776"/>
        <v>1.1868070269413115E-5</v>
      </c>
      <c r="AX1494" s="5">
        <f t="shared" si="1777"/>
        <v>3.0233943122920048E-2</v>
      </c>
      <c r="AY1494" s="5">
        <f t="shared" si="1778"/>
        <v>2.4492385928128205E-2</v>
      </c>
      <c r="AZ1494" s="5">
        <f t="shared" si="1779"/>
        <v>9.920587698625586E-3</v>
      </c>
      <c r="BA1494" s="5">
        <f t="shared" si="1780"/>
        <v>2.6788749933666358E-3</v>
      </c>
      <c r="BB1494" s="5">
        <f t="shared" si="1781"/>
        <v>5.4253624745532862E-4</v>
      </c>
      <c r="BC1494" s="5">
        <f t="shared" si="1782"/>
        <v>8.7901251243678312E-5</v>
      </c>
      <c r="BD1494" s="5">
        <f t="shared" si="1783"/>
        <v>6.2285652578062293E-6</v>
      </c>
      <c r="BE1494" s="5">
        <f t="shared" si="1784"/>
        <v>2.0762299430371281E-5</v>
      </c>
      <c r="BF1494" s="5">
        <f t="shared" si="1785"/>
        <v>3.4604524460599816E-5</v>
      </c>
      <c r="BG1494" s="5">
        <f t="shared" si="1786"/>
        <v>3.845024061232115E-5</v>
      </c>
      <c r="BH1494" s="5">
        <f t="shared" si="1787"/>
        <v>3.2042508014277837E-5</v>
      </c>
      <c r="BI1494" s="5">
        <f t="shared" si="1788"/>
        <v>2.1362099242958747E-5</v>
      </c>
      <c r="BJ1494" s="8">
        <f t="shared" si="1789"/>
        <v>0.79379381363118329</v>
      </c>
      <c r="BK1494" s="8">
        <f t="shared" si="1790"/>
        <v>0.12243542947391468</v>
      </c>
      <c r="BL1494" s="8">
        <f t="shared" si="1791"/>
        <v>5.3618549699928096E-2</v>
      </c>
      <c r="BM1494" s="8">
        <f t="shared" si="1792"/>
        <v>0.72895065552273652</v>
      </c>
      <c r="BN1494" s="8">
        <f t="shared" si="1793"/>
        <v>0.21782253861221093</v>
      </c>
    </row>
    <row r="1495" spans="1:66" x14ac:dyDescent="0.25">
      <c r="A1495" t="s">
        <v>22</v>
      </c>
      <c r="B1495" t="s">
        <v>160</v>
      </c>
      <c r="C1495" t="s">
        <v>248</v>
      </c>
      <c r="D1495" t="s">
        <v>537</v>
      </c>
      <c r="E1495">
        <f>VLOOKUP(A1495,home!$A$2:$E$405,3,FALSE)</f>
        <v>1.4</v>
      </c>
      <c r="F1495">
        <f>VLOOKUP(B1495,home!$B$2:$E$405,3,FALSE)</f>
        <v>0.23810000000000001</v>
      </c>
      <c r="G1495">
        <f>VLOOKUP(C1495,away!$B$2:$E$405,4,FALSE)</f>
        <v>0.89290000000000003</v>
      </c>
      <c r="H1495">
        <f>VLOOKUP(A1495,away!$A$2:$E$405,3,FALSE)</f>
        <v>1.0286</v>
      </c>
      <c r="I1495">
        <f>VLOOKUP(C1495,away!$B$2:$E$405,3,FALSE)</f>
        <v>0.72909999999999997</v>
      </c>
      <c r="J1495">
        <f>VLOOKUP(B1495,home!$B$2:$E$405,4,FALSE)</f>
        <v>0.3241</v>
      </c>
      <c r="K1495" s="3">
        <f t="shared" si="1738"/>
        <v>0.297639286</v>
      </c>
      <c r="L1495" s="3">
        <f t="shared" si="1739"/>
        <v>0.24305952746599999</v>
      </c>
      <c r="M1495" s="5">
        <f t="shared" si="1740"/>
        <v>0.58234116230452049</v>
      </c>
      <c r="N1495" s="5">
        <f t="shared" si="1741"/>
        <v>0.17332760775672759</v>
      </c>
      <c r="O1495" s="5">
        <f t="shared" si="1742"/>
        <v>0.14154356773373794</v>
      </c>
      <c r="P1495" s="5">
        <f t="shared" si="1743"/>
        <v>4.2128926438162392E-2</v>
      </c>
      <c r="Q1495" s="5">
        <f t="shared" si="1744"/>
        <v>2.5794552708400226E-2</v>
      </c>
      <c r="R1495" s="5">
        <f t="shared" si="1745"/>
        <v>1.720175634460705E-2</v>
      </c>
      <c r="S1495" s="5">
        <f t="shared" si="1746"/>
        <v>7.6194443984022682E-4</v>
      </c>
      <c r="T1495" s="5">
        <f t="shared" si="1747"/>
        <v>6.2696117925005882E-3</v>
      </c>
      <c r="U1495" s="5">
        <f t="shared" si="1748"/>
        <v>5.1199184763548117E-3</v>
      </c>
      <c r="V1495" s="5">
        <f t="shared" si="1749"/>
        <v>6.1246841645130874E-6</v>
      </c>
      <c r="W1495" s="5">
        <f t="shared" si="1750"/>
        <v>2.5591574169392035E-3</v>
      </c>
      <c r="X1495" s="5">
        <f t="shared" si="1751"/>
        <v>6.2202759247235182E-4</v>
      </c>
      <c r="Y1495" s="5">
        <f t="shared" si="1752"/>
        <v>7.5594866348571707E-5</v>
      </c>
      <c r="Z1495" s="5">
        <f t="shared" si="1753"/>
        <v>1.3936835895684856E-3</v>
      </c>
      <c r="AA1495" s="5">
        <f t="shared" si="1754"/>
        <v>4.1481498850908102E-4</v>
      </c>
      <c r="AB1495" s="5">
        <f t="shared" si="1755"/>
        <v>6.173261850097053E-5</v>
      </c>
      <c r="AC1495" s="5">
        <f t="shared" si="1756"/>
        <v>2.7692784029151889E-8</v>
      </c>
      <c r="AD1495" s="5">
        <f t="shared" si="1757"/>
        <v>1.9042644658484717E-4</v>
      </c>
      <c r="AE1495" s="5">
        <f t="shared" si="1758"/>
        <v>4.6284962123942432E-5</v>
      </c>
      <c r="AF1495" s="5">
        <f t="shared" si="1759"/>
        <v>5.625000511313576E-6</v>
      </c>
      <c r="AG1495" s="5">
        <f t="shared" si="1760"/>
        <v>4.5573665542529537E-7</v>
      </c>
      <c r="AH1495" s="5">
        <f t="shared" si="1761"/>
        <v>8.4687018679408685E-5</v>
      </c>
      <c r="AI1495" s="5">
        <f t="shared" si="1762"/>
        <v>2.5206183773207862E-5</v>
      </c>
      <c r="AJ1495" s="5">
        <f t="shared" si="1763"/>
        <v>3.7511752705211866E-6</v>
      </c>
      <c r="AK1495" s="5">
        <f t="shared" si="1764"/>
        <v>3.7216570972626101E-7</v>
      </c>
      <c r="AL1495" s="5">
        <f t="shared" si="1765"/>
        <v>8.013634183887415E-11</v>
      </c>
      <c r="AM1495" s="5">
        <f t="shared" si="1766"/>
        <v>1.1335678319406208E-5</v>
      </c>
      <c r="AN1495" s="5">
        <f t="shared" si="1767"/>
        <v>2.7552446158214535E-6</v>
      </c>
      <c r="AO1495" s="5">
        <f t="shared" si="1768"/>
        <v>3.3484422718740147E-7</v>
      </c>
      <c r="AP1495" s="5">
        <f t="shared" si="1769"/>
        <v>2.7129026544962581E-8</v>
      </c>
      <c r="AQ1495" s="5">
        <f t="shared" si="1770"/>
        <v>1.648492093157794E-9</v>
      </c>
      <c r="AR1495" s="5">
        <f t="shared" si="1771"/>
        <v>4.1167973485442791E-6</v>
      </c>
      <c r="AS1495" s="5">
        <f t="shared" si="1772"/>
        <v>1.2253206234274123E-6</v>
      </c>
      <c r="AT1495" s="5">
        <f t="shared" si="1773"/>
        <v>1.8235177773900491E-7</v>
      </c>
      <c r="AU1495" s="5">
        <f t="shared" si="1774"/>
        <v>1.8091684309022709E-8</v>
      </c>
      <c r="AV1495" s="5">
        <f t="shared" si="1775"/>
        <v>1.3461990000687303E-9</v>
      </c>
      <c r="AW1495" s="5">
        <f t="shared" si="1776"/>
        <v>1.6103857387734137E-13</v>
      </c>
      <c r="AX1495" s="5">
        <f t="shared" si="1777"/>
        <v>5.6232386688562394E-7</v>
      </c>
      <c r="AY1495" s="5">
        <f t="shared" si="1778"/>
        <v>1.3667817336807363E-7</v>
      </c>
      <c r="AZ1495" s="5">
        <f t="shared" si="1779"/>
        <v>1.6610466116879996E-8</v>
      </c>
      <c r="BA1495" s="5">
        <f t="shared" si="1780"/>
        <v>1.3457773484529517E-9</v>
      </c>
      <c r="BB1495" s="5">
        <f t="shared" si="1781"/>
        <v>8.1776001597355213E-11</v>
      </c>
      <c r="BC1495" s="5">
        <f t="shared" si="1782"/>
        <v>3.9752872612624047E-12</v>
      </c>
      <c r="BD1495" s="5">
        <f t="shared" si="1783"/>
        <v>1.6677113636840885E-7</v>
      </c>
      <c r="BE1495" s="5">
        <f t="shared" si="1784"/>
        <v>4.9637641954101835E-8</v>
      </c>
      <c r="BF1495" s="5">
        <f t="shared" si="1785"/>
        <v>7.3870561549712562E-9</v>
      </c>
      <c r="BG1495" s="5">
        <f t="shared" si="1786"/>
        <v>7.3289270653585012E-10</v>
      </c>
      <c r="BH1495" s="5">
        <f t="shared" si="1787"/>
        <v>5.4534415471984476E-11</v>
      </c>
      <c r="BI1495" s="5">
        <f t="shared" si="1788"/>
        <v>3.246316896701762E-12</v>
      </c>
      <c r="BJ1495" s="8">
        <f t="shared" si="1789"/>
        <v>0.20890651586798012</v>
      </c>
      <c r="BK1495" s="8">
        <f t="shared" si="1790"/>
        <v>0.62523832231778131</v>
      </c>
      <c r="BL1495" s="8">
        <f t="shared" si="1791"/>
        <v>0.16446157519928373</v>
      </c>
      <c r="BM1495" s="8">
        <f t="shared" si="1792"/>
        <v>1.7662387010445594E-2</v>
      </c>
      <c r="BN1495" s="8">
        <f t="shared" si="1793"/>
        <v>0.98233757328615579</v>
      </c>
    </row>
    <row r="1496" spans="1:66" x14ac:dyDescent="0.25">
      <c r="A1496" t="s">
        <v>25</v>
      </c>
      <c r="B1496" t="s">
        <v>165</v>
      </c>
      <c r="C1496" t="s">
        <v>249</v>
      </c>
      <c r="D1496" t="s">
        <v>537</v>
      </c>
      <c r="E1496">
        <f>VLOOKUP(A1496,home!$A$2:$E$405,3,FALSE)</f>
        <v>1.35</v>
      </c>
      <c r="F1496">
        <f>VLOOKUP(B1496,home!$B$2:$E$405,3,FALSE)</f>
        <v>0.74070000000000003</v>
      </c>
      <c r="G1496">
        <f>VLOOKUP(C1496,away!$B$2:$E$405,4,FALSE)</f>
        <v>0.98770000000000002</v>
      </c>
      <c r="H1496">
        <f>VLOOKUP(A1496,away!$A$2:$E$405,3,FALSE)</f>
        <v>1.0667</v>
      </c>
      <c r="I1496">
        <f>VLOOKUP(C1496,away!$B$2:$E$405,3,FALSE)</f>
        <v>1.8749</v>
      </c>
      <c r="J1496">
        <f>VLOOKUP(B1496,home!$B$2:$E$405,4,FALSE)</f>
        <v>1.1718</v>
      </c>
      <c r="K1496" s="3">
        <f t="shared" si="1738"/>
        <v>0.98764567650000012</v>
      </c>
      <c r="L1496" s="3">
        <f t="shared" si="1739"/>
        <v>2.3435482415940001</v>
      </c>
      <c r="M1496" s="5">
        <f t="shared" si="1740"/>
        <v>3.575039653219441E-2</v>
      </c>
      <c r="N1496" s="5">
        <f t="shared" si="1741"/>
        <v>3.5308724568182404E-2</v>
      </c>
      <c r="O1496" s="5">
        <f t="shared" si="1742"/>
        <v>8.3782778929312435E-2</v>
      </c>
      <c r="P1496" s="5">
        <f t="shared" si="1743"/>
        <v>8.2747699374690731E-2</v>
      </c>
      <c r="Q1496" s="5">
        <f t="shared" si="1744"/>
        <v>1.743625458124734E-2</v>
      </c>
      <c r="R1496" s="5">
        <f t="shared" si="1745"/>
        <v>9.817449211782453E-2</v>
      </c>
      <c r="S1496" s="5">
        <f t="shared" si="1746"/>
        <v>4.7881858776294146E-2</v>
      </c>
      <c r="T1496" s="5">
        <f t="shared" si="1747"/>
        <v>4.0862703763867525E-2</v>
      </c>
      <c r="U1496" s="5">
        <f t="shared" si="1748"/>
        <v>9.6961612682752732E-2</v>
      </c>
      <c r="V1496" s="5">
        <f t="shared" si="1749"/>
        <v>1.2314124969694543E-2</v>
      </c>
      <c r="W1496" s="5">
        <f t="shared" si="1750"/>
        <v>5.7402804838407534E-3</v>
      </c>
      <c r="X1496" s="5">
        <f t="shared" si="1751"/>
        <v>1.3452624234161352E-2</v>
      </c>
      <c r="Y1496" s="5">
        <f t="shared" si="1752"/>
        <v>1.576343693439684E-2</v>
      </c>
      <c r="Z1496" s="5">
        <f t="shared" si="1753"/>
        <v>7.6692219457370564E-2</v>
      </c>
      <c r="AA1496" s="5">
        <f t="shared" si="1754"/>
        <v>7.5744738968261213E-2</v>
      </c>
      <c r="AB1496" s="5">
        <f t="shared" si="1755"/>
        <v>3.7404481979812131E-2</v>
      </c>
      <c r="AC1496" s="5">
        <f t="shared" si="1756"/>
        <v>1.7813884772876661E-3</v>
      </c>
      <c r="AD1496" s="5">
        <f t="shared" si="1757"/>
        <v>1.4173408004406619E-3</v>
      </c>
      <c r="AE1496" s="5">
        <f t="shared" si="1758"/>
        <v>3.3216065406121453E-3</v>
      </c>
      <c r="AF1496" s="5">
        <f t="shared" si="1759"/>
        <v>3.8921725837593626E-3</v>
      </c>
      <c r="AG1496" s="5">
        <f t="shared" si="1760"/>
        <v>3.0404980715498767E-3</v>
      </c>
      <c r="AH1496" s="5">
        <f t="shared" si="1761"/>
        <v>4.4932979013315499E-2</v>
      </c>
      <c r="AI1496" s="5">
        <f t="shared" si="1762"/>
        <v>4.4377862454766291E-2</v>
      </c>
      <c r="AJ1496" s="5">
        <f t="shared" si="1763"/>
        <v>2.1914801992880803E-2</v>
      </c>
      <c r="AK1496" s="5">
        <f t="shared" si="1764"/>
        <v>7.2146864798741054E-3</v>
      </c>
      <c r="AL1496" s="5">
        <f t="shared" si="1765"/>
        <v>1.6492773505926754E-4</v>
      </c>
      <c r="AM1496" s="5">
        <f t="shared" si="1766"/>
        <v>2.7996610273645393E-4</v>
      </c>
      <c r="AN1496" s="5">
        <f t="shared" si="1767"/>
        <v>6.5611406777394169E-4</v>
      </c>
      <c r="AO1496" s="5">
        <f t="shared" si="1768"/>
        <v>7.6881748490835401E-4</v>
      </c>
      <c r="AP1496" s="5">
        <f t="shared" si="1769"/>
        <v>6.0058695495456493E-4</v>
      </c>
      <c r="AQ1496" s="5">
        <f t="shared" si="1770"/>
        <v>3.5187612555201647E-4</v>
      </c>
      <c r="AR1496" s="5">
        <f t="shared" si="1771"/>
        <v>2.1060520791247126E-2</v>
      </c>
      <c r="AS1496" s="5">
        <f t="shared" si="1772"/>
        <v>2.0800332304313583E-2</v>
      </c>
      <c r="AT1496" s="5">
        <f t="shared" si="1773"/>
        <v>1.0271679135059298E-2</v>
      </c>
      <c r="AU1496" s="5">
        <f t="shared" si="1774"/>
        <v>3.3815931627121927E-3</v>
      </c>
      <c r="AV1496" s="5">
        <f t="shared" si="1775"/>
        <v>8.3495396670866444E-4</v>
      </c>
      <c r="AW1496" s="5">
        <f t="shared" si="1776"/>
        <v>1.060391551410485E-5</v>
      </c>
      <c r="AX1496" s="5">
        <f t="shared" si="1777"/>
        <v>4.6084551822368915E-5</v>
      </c>
      <c r="AY1496" s="5">
        <f t="shared" si="1778"/>
        <v>1.0800137038796022E-4</v>
      </c>
      <c r="AZ1496" s="5">
        <f t="shared" si="1779"/>
        <v>1.2655321083122328E-4</v>
      </c>
      <c r="BA1496" s="5">
        <f t="shared" si="1780"/>
        <v>9.8861184903862703E-5</v>
      </c>
      <c r="BB1496" s="5">
        <f t="shared" si="1781"/>
        <v>5.7921489010836696E-5</v>
      </c>
      <c r="BC1496" s="5">
        <f t="shared" si="1782"/>
        <v>2.7148360744370504E-5</v>
      </c>
      <c r="BD1496" s="5">
        <f t="shared" si="1783"/>
        <v>8.2260577445635169E-3</v>
      </c>
      <c r="BE1496" s="5">
        <f t="shared" si="1784"/>
        <v>8.1244303660574987E-3</v>
      </c>
      <c r="BF1496" s="5">
        <f t="shared" si="1785"/>
        <v>4.0120292625310007E-3</v>
      </c>
      <c r="BG1496" s="5">
        <f t="shared" si="1786"/>
        <v>1.3208211183767425E-3</v>
      </c>
      <c r="BH1496" s="5">
        <f t="shared" si="1787"/>
        <v>3.2612581674867111E-4</v>
      </c>
      <c r="BI1496" s="5">
        <f t="shared" si="1788"/>
        <v>6.4419350581371287E-5</v>
      </c>
      <c r="BJ1496" s="8">
        <f t="shared" si="1789"/>
        <v>0.14335757346568426</v>
      </c>
      <c r="BK1496" s="8">
        <f t="shared" si="1790"/>
        <v>0.18074839723560873</v>
      </c>
      <c r="BL1496" s="8">
        <f t="shared" si="1791"/>
        <v>0.58893139763769908</v>
      </c>
      <c r="BM1496" s="8">
        <f t="shared" si="1792"/>
        <v>0.63643184423803689</v>
      </c>
      <c r="BN1496" s="8">
        <f t="shared" si="1793"/>
        <v>0.35320034610345186</v>
      </c>
    </row>
    <row r="1497" spans="1:66" x14ac:dyDescent="0.25">
      <c r="A1497" t="s">
        <v>25</v>
      </c>
      <c r="B1497" t="s">
        <v>275</v>
      </c>
      <c r="C1497" t="s">
        <v>498</v>
      </c>
      <c r="D1497" t="s">
        <v>537</v>
      </c>
      <c r="E1497">
        <f>VLOOKUP(A1497,home!$A$2:$E$405,3,FALSE)</f>
        <v>1.35</v>
      </c>
      <c r="F1497">
        <f>VLOOKUP(B1497,home!$B$2:$E$405,3,FALSE)</f>
        <v>0.74070000000000003</v>
      </c>
      <c r="G1497">
        <f>VLOOKUP(C1497,away!$B$2:$E$405,4,FALSE)</f>
        <v>0.55559999999999998</v>
      </c>
      <c r="H1497">
        <f>VLOOKUP(A1497,away!$A$2:$E$405,3,FALSE)</f>
        <v>1.0667</v>
      </c>
      <c r="I1497">
        <f>VLOOKUP(C1497,away!$B$2:$E$405,3,FALSE)</f>
        <v>1.6406000000000001</v>
      </c>
      <c r="J1497">
        <f>VLOOKUP(B1497,home!$B$2:$E$405,4,FALSE)</f>
        <v>0.625</v>
      </c>
      <c r="K1497" s="3">
        <f t="shared" si="1738"/>
        <v>0.55556944200000002</v>
      </c>
      <c r="L1497" s="3">
        <f t="shared" si="1739"/>
        <v>1.0937675124999999</v>
      </c>
      <c r="M1497" s="5">
        <f t="shared" si="1740"/>
        <v>0.19217728867315914</v>
      </c>
      <c r="N1497" s="5">
        <f t="shared" si="1741"/>
        <v>0.10676782903321992</v>
      </c>
      <c r="O1497" s="5">
        <f t="shared" si="1742"/>
        <v>0.21019727499103569</v>
      </c>
      <c r="P1497" s="5">
        <f t="shared" si="1743"/>
        <v>0.11677918277669024</v>
      </c>
      <c r="Q1497" s="5">
        <f t="shared" si="1744"/>
        <v>2.9658471599768699E-2</v>
      </c>
      <c r="R1497" s="5">
        <f t="shared" si="1745"/>
        <v>0.11495347530061176</v>
      </c>
      <c r="S1497" s="5">
        <f t="shared" si="1746"/>
        <v>1.7740620684352903E-2</v>
      </c>
      <c r="T1497" s="5">
        <f t="shared" si="1747"/>
        <v>3.2439472706230904E-2</v>
      </c>
      <c r="U1497" s="5">
        <f t="shared" si="1748"/>
        <v>6.3864638128721646E-2</v>
      </c>
      <c r="V1497" s="5">
        <f t="shared" si="1749"/>
        <v>1.1978147884948471E-3</v>
      </c>
      <c r="W1497" s="5">
        <f t="shared" si="1750"/>
        <v>5.4924468390854476E-3</v>
      </c>
      <c r="X1497" s="5">
        <f t="shared" si="1751"/>
        <v>6.0074599167249769E-3</v>
      </c>
      <c r="Y1497" s="5">
        <f t="shared" si="1752"/>
        <v>3.2853822447798668E-3</v>
      </c>
      <c r="Z1497" s="5">
        <f t="shared" si="1753"/>
        <v>4.1910792244260107E-2</v>
      </c>
      <c r="AA1497" s="5">
        <f t="shared" si="1754"/>
        <v>2.3284355460921512E-2</v>
      </c>
      <c r="AB1497" s="5">
        <f t="shared" si="1755"/>
        <v>6.468038185376908E-3</v>
      </c>
      <c r="AC1497" s="5">
        <f t="shared" si="1756"/>
        <v>4.5491793373461371E-5</v>
      </c>
      <c r="AD1497" s="5">
        <f t="shared" si="1757"/>
        <v>7.628589064013414E-4</v>
      </c>
      <c r="AE1497" s="5">
        <f t="shared" si="1758"/>
        <v>8.3439028844306551E-4</v>
      </c>
      <c r="AF1497" s="5">
        <f t="shared" si="1759"/>
        <v>4.5631449512226451E-4</v>
      </c>
      <c r="AG1497" s="5">
        <f t="shared" si="1760"/>
        <v>1.6636732341585755E-4</v>
      </c>
      <c r="AH1497" s="5">
        <f t="shared" si="1761"/>
        <v>1.1460165744977165E-2</v>
      </c>
      <c r="AI1497" s="5">
        <f t="shared" si="1762"/>
        <v>6.3669178881644766E-3</v>
      </c>
      <c r="AJ1497" s="5">
        <f t="shared" si="1763"/>
        <v>1.7686325091936783E-3</v>
      </c>
      <c r="AK1497" s="5">
        <f t="shared" si="1764"/>
        <v>3.2753272541193056E-4</v>
      </c>
      <c r="AL1497" s="5">
        <f t="shared" si="1765"/>
        <v>1.1057486532103116E-6</v>
      </c>
      <c r="AM1497" s="5">
        <f t="shared" si="1766"/>
        <v>8.4764219390824711E-5</v>
      </c>
      <c r="AN1497" s="5">
        <f t="shared" si="1767"/>
        <v>9.2712349392106599E-5</v>
      </c>
      <c r="AO1497" s="5">
        <f t="shared" si="1768"/>
        <v>5.0702877886317647E-5</v>
      </c>
      <c r="AP1497" s="5">
        <f t="shared" si="1769"/>
        <v>1.8485720207436305E-5</v>
      </c>
      <c r="AQ1497" s="5">
        <f t="shared" si="1770"/>
        <v>5.0547700520146465E-6</v>
      </c>
      <c r="AR1497" s="5">
        <f t="shared" si="1771"/>
        <v>2.5069513959442772E-3</v>
      </c>
      <c r="AS1497" s="5">
        <f t="shared" si="1772"/>
        <v>1.3927855881658831E-3</v>
      </c>
      <c r="AT1497" s="5">
        <f t="shared" si="1773"/>
        <v>3.8689455602148069E-4</v>
      </c>
      <c r="AU1497" s="5">
        <f t="shared" si="1774"/>
        <v>7.164893086723059E-5</v>
      </c>
      <c r="AV1497" s="5">
        <f t="shared" si="1775"/>
        <v>9.9514891354509675E-6</v>
      </c>
      <c r="AW1497" s="5">
        <f t="shared" si="1776"/>
        <v>1.8664539881935387E-8</v>
      </c>
      <c r="AX1497" s="5">
        <f t="shared" si="1777"/>
        <v>7.8487350114210101E-6</v>
      </c>
      <c r="AY1497" s="5">
        <f t="shared" si="1778"/>
        <v>8.5846913697136164E-6</v>
      </c>
      <c r="AZ1497" s="5">
        <f t="shared" si="1779"/>
        <v>4.6948282625159385E-6</v>
      </c>
      <c r="BA1497" s="5">
        <f t="shared" si="1780"/>
        <v>1.7116835434355854E-6</v>
      </c>
      <c r="BB1497" s="5">
        <f t="shared" si="1781"/>
        <v>4.6804596287268135E-7</v>
      </c>
      <c r="BC1497" s="5">
        <f t="shared" si="1782"/>
        <v>1.0238669370938405E-7</v>
      </c>
      <c r="BD1497" s="5">
        <f t="shared" si="1783"/>
        <v>4.5700366538339556E-4</v>
      </c>
      <c r="BE1497" s="5">
        <f t="shared" si="1784"/>
        <v>2.5389727136900772E-4</v>
      </c>
      <c r="BF1497" s="5">
        <f t="shared" si="1785"/>
        <v>7.0528782689901104E-5</v>
      </c>
      <c r="BG1497" s="5">
        <f t="shared" si="1786"/>
        <v>1.3061212147989205E-5</v>
      </c>
      <c r="BH1497" s="5">
        <f t="shared" si="1787"/>
        <v>1.8141025862254958E-6</v>
      </c>
      <c r="BI1497" s="5">
        <f t="shared" si="1788"/>
        <v>2.0157199231201115E-7</v>
      </c>
      <c r="BJ1497" s="8">
        <f t="shared" si="1789"/>
        <v>0.18614612366096467</v>
      </c>
      <c r="BK1497" s="8">
        <f t="shared" si="1790"/>
        <v>0.32795008915609353</v>
      </c>
      <c r="BL1497" s="8">
        <f t="shared" si="1791"/>
        <v>0.44385576950071781</v>
      </c>
      <c r="BM1497" s="8">
        <f t="shared" si="1792"/>
        <v>0.22932068616072104</v>
      </c>
      <c r="BN1497" s="8">
        <f t="shared" si="1793"/>
        <v>0.77053352237448547</v>
      </c>
    </row>
    <row r="1498" spans="1:66" x14ac:dyDescent="0.25">
      <c r="A1498" t="s">
        <v>25</v>
      </c>
      <c r="B1498" t="s">
        <v>443</v>
      </c>
      <c r="C1498" t="s">
        <v>277</v>
      </c>
      <c r="D1498" t="s">
        <v>537</v>
      </c>
      <c r="E1498">
        <f>VLOOKUP(A1498,home!$A$2:$E$405,3,FALSE)</f>
        <v>1.35</v>
      </c>
      <c r="F1498">
        <f>VLOOKUP(B1498,home!$B$2:$E$405,3,FALSE)</f>
        <v>0.74070000000000003</v>
      </c>
      <c r="G1498">
        <f>VLOOKUP(C1498,away!$B$2:$E$405,4,FALSE)</f>
        <v>1.4815</v>
      </c>
      <c r="H1498">
        <f>VLOOKUP(A1498,away!$A$2:$E$405,3,FALSE)</f>
        <v>1.0667</v>
      </c>
      <c r="I1498">
        <f>VLOOKUP(C1498,away!$B$2:$E$405,3,FALSE)</f>
        <v>1.8749</v>
      </c>
      <c r="J1498">
        <f>VLOOKUP(B1498,home!$B$2:$E$405,4,FALSE)</f>
        <v>1.6406000000000001</v>
      </c>
      <c r="K1498" s="3">
        <f t="shared" si="1738"/>
        <v>1.4814185175000001</v>
      </c>
      <c r="L1498" s="3">
        <f t="shared" si="1739"/>
        <v>3.2811275346980002</v>
      </c>
      <c r="M1498" s="5">
        <f t="shared" si="1740"/>
        <v>8.5438286480927217E-3</v>
      </c>
      <c r="N1498" s="5">
        <f t="shared" si="1741"/>
        <v>1.2656985969631549E-2</v>
      </c>
      <c r="O1498" s="5">
        <f t="shared" si="1742"/>
        <v>2.8033391428998623E-2</v>
      </c>
      <c r="P1498" s="5">
        <f t="shared" si="1743"/>
        <v>4.1529185171244348E-2</v>
      </c>
      <c r="Q1498" s="5">
        <f t="shared" si="1744"/>
        <v>9.3751466955749371E-3</v>
      </c>
      <c r="R1498" s="5">
        <f t="shared" si="1745"/>
        <v>4.5990566254327139E-2</v>
      </c>
      <c r="S1498" s="5">
        <f t="shared" si="1746"/>
        <v>5.0465467298800172E-2</v>
      </c>
      <c r="T1498" s="5">
        <f t="shared" si="1747"/>
        <v>3.07610519646839E-2</v>
      </c>
      <c r="U1498" s="5">
        <f t="shared" si="1748"/>
        <v>6.8131276479470843E-2</v>
      </c>
      <c r="V1498" s="5">
        <f t="shared" si="1749"/>
        <v>2.7255406895012033E-2</v>
      </c>
      <c r="W1498" s="5">
        <f t="shared" si="1750"/>
        <v>4.6295053063678832E-3</v>
      </c>
      <c r="X1498" s="5">
        <f t="shared" si="1751"/>
        <v>1.5189997332754165E-2</v>
      </c>
      <c r="Y1498" s="5">
        <f t="shared" si="1752"/>
        <v>2.492015925024443E-2</v>
      </c>
      <c r="Z1498" s="5">
        <f t="shared" si="1753"/>
        <v>5.030030442447516E-2</v>
      </c>
      <c r="AA1498" s="5">
        <f t="shared" si="1754"/>
        <v>7.4515802410304685E-2</v>
      </c>
      <c r="AB1498" s="5">
        <f t="shared" si="1755"/>
        <v>5.5194544768498263E-2</v>
      </c>
      <c r="AC1498" s="5">
        <f t="shared" si="1756"/>
        <v>8.2800615982716024E-3</v>
      </c>
      <c r="AD1498" s="5">
        <f t="shared" si="1757"/>
        <v>1.714558721929474E-3</v>
      </c>
      <c r="AE1498" s="5">
        <f t="shared" si="1758"/>
        <v>5.6256858323794103E-3</v>
      </c>
      <c r="AF1498" s="5">
        <f t="shared" si="1759"/>
        <v>9.229296343090259E-3</v>
      </c>
      <c r="AG1498" s="5">
        <f t="shared" si="1760"/>
        <v>1.0094166119067004E-2</v>
      </c>
      <c r="AH1498" s="5">
        <f t="shared" si="1761"/>
        <v>4.1260428462709282E-2</v>
      </c>
      <c r="AI1498" s="5">
        <f t="shared" si="1762"/>
        <v>6.112396276464159E-2</v>
      </c>
      <c r="AJ1498" s="5">
        <f t="shared" si="1763"/>
        <v>4.5275085151260282E-2</v>
      </c>
      <c r="AK1498" s="5">
        <f t="shared" si="1764"/>
        <v>2.2357116508155431E-2</v>
      </c>
      <c r="AL1498" s="5">
        <f t="shared" si="1765"/>
        <v>1.6098834632910992E-3</v>
      </c>
      <c r="AM1498" s="5">
        <f t="shared" si="1766"/>
        <v>5.0799580800149114E-4</v>
      </c>
      <c r="AN1498" s="5">
        <f t="shared" si="1767"/>
        <v>1.6667990331448513E-3</v>
      </c>
      <c r="AO1498" s="5">
        <f t="shared" si="1768"/>
        <v>2.7344901012297876E-3</v>
      </c>
      <c r="AP1498" s="5">
        <f t="shared" si="1769"/>
        <v>2.9907369215013933E-3</v>
      </c>
      <c r="AQ1498" s="5">
        <f t="shared" si="1770"/>
        <v>2.4532473155440388E-3</v>
      </c>
      <c r="AR1498" s="5">
        <f t="shared" si="1771"/>
        <v>2.707614558448649E-2</v>
      </c>
      <c r="AS1498" s="5">
        <f t="shared" si="1772"/>
        <v>4.0111103451384147E-2</v>
      </c>
      <c r="AT1498" s="5">
        <f t="shared" si="1773"/>
        <v>2.9710665705119325E-2</v>
      </c>
      <c r="AU1498" s="5">
        <f t="shared" si="1774"/>
        <v>1.4671310114271991E-2</v>
      </c>
      <c r="AV1498" s="5">
        <f t="shared" si="1775"/>
        <v>5.433587619816895E-3</v>
      </c>
      <c r="AW1498" s="5">
        <f t="shared" si="1776"/>
        <v>2.1736660331387272E-4</v>
      </c>
      <c r="AX1498" s="5">
        <f t="shared" si="1777"/>
        <v>1.2542573279763055E-4</v>
      </c>
      <c r="AY1498" s="5">
        <f t="shared" si="1778"/>
        <v>4.115378254419797E-4</v>
      </c>
      <c r="AZ1498" s="5">
        <f t="shared" si="1779"/>
        <v>6.7515404531370924E-4</v>
      </c>
      <c r="BA1498" s="5">
        <f t="shared" si="1780"/>
        <v>7.3842217608051776E-4</v>
      </c>
      <c r="BB1498" s="5">
        <f t="shared" si="1781"/>
        <v>6.0571433354235057E-4</v>
      </c>
      <c r="BC1498" s="5">
        <f t="shared" si="1782"/>
        <v>3.9748519558941082E-4</v>
      </c>
      <c r="BD1498" s="5">
        <f t="shared" si="1783"/>
        <v>1.4806714468458387E-2</v>
      </c>
      <c r="BE1498" s="5">
        <f t="shared" si="1784"/>
        <v>2.1934940996909423E-2</v>
      </c>
      <c r="BF1498" s="5">
        <f t="shared" si="1785"/>
        <v>1.624741388654577E-2</v>
      </c>
      <c r="BG1498" s="5">
        <f t="shared" si="1786"/>
        <v>8.0230732643385184E-3</v>
      </c>
      <c r="BH1498" s="5">
        <f t="shared" si="1787"/>
        <v>2.9713823252625646E-3</v>
      </c>
      <c r="BI1498" s="5">
        <f t="shared" si="1788"/>
        <v>8.8037215984323395E-4</v>
      </c>
      <c r="BJ1498" s="8">
        <f t="shared" si="1789"/>
        <v>0.13750356202391018</v>
      </c>
      <c r="BK1498" s="8">
        <f t="shared" si="1790"/>
        <v>0.13809537090015397</v>
      </c>
      <c r="BL1498" s="8">
        <f t="shared" si="1791"/>
        <v>0.62374888380480298</v>
      </c>
      <c r="BM1498" s="8">
        <f t="shared" si="1792"/>
        <v>0.80332484576334517</v>
      </c>
      <c r="BN1498" s="8">
        <f t="shared" si="1793"/>
        <v>0.14612910416786931</v>
      </c>
    </row>
    <row r="1499" spans="1:66" x14ac:dyDescent="0.25">
      <c r="A1499" t="s">
        <v>25</v>
      </c>
      <c r="B1499" t="s">
        <v>26</v>
      </c>
      <c r="C1499" t="s">
        <v>499</v>
      </c>
      <c r="D1499" t="s">
        <v>537</v>
      </c>
      <c r="E1499">
        <f>VLOOKUP(A1499,home!$A$2:$E$405,3,FALSE)</f>
        <v>1.35</v>
      </c>
      <c r="F1499">
        <f>VLOOKUP(B1499,home!$B$2:$E$405,3,FALSE)</f>
        <v>1.4815</v>
      </c>
      <c r="G1499">
        <f>VLOOKUP(C1499,away!$B$2:$E$405,4,FALSE)</f>
        <v>1.2345999999999999</v>
      </c>
      <c r="H1499">
        <f>VLOOKUP(A1499,away!$A$2:$E$405,3,FALSE)</f>
        <v>1.0667</v>
      </c>
      <c r="I1499">
        <f>VLOOKUP(C1499,away!$B$2:$E$405,3,FALSE)</f>
        <v>0.3125</v>
      </c>
      <c r="J1499">
        <f>VLOOKUP(B1499,home!$B$2:$E$405,4,FALSE)</f>
        <v>0</v>
      </c>
      <c r="K1499" s="3">
        <f t="shared" si="1738"/>
        <v>2.4692308650000001</v>
      </c>
      <c r="L1499" s="3">
        <f t="shared" si="1739"/>
        <v>0</v>
      </c>
      <c r="M1499" s="5">
        <f t="shared" si="1740"/>
        <v>8.4649941202383741E-2</v>
      </c>
      <c r="N1499" s="5">
        <f t="shared" si="1741"/>
        <v>0.20902024753736115</v>
      </c>
      <c r="O1499" s="5">
        <f t="shared" si="1742"/>
        <v>0</v>
      </c>
      <c r="P1499" s="5">
        <f t="shared" si="1743"/>
        <v>0</v>
      </c>
      <c r="Q1499" s="5">
        <f t="shared" si="1744"/>
        <v>0.25805962331459625</v>
      </c>
      <c r="R1499" s="5">
        <f t="shared" si="1745"/>
        <v>0</v>
      </c>
      <c r="S1499" s="5">
        <f t="shared" si="1746"/>
        <v>0</v>
      </c>
      <c r="T1499" s="5">
        <f t="shared" si="1747"/>
        <v>0</v>
      </c>
      <c r="U1499" s="5">
        <f t="shared" si="1748"/>
        <v>0</v>
      </c>
      <c r="V1499" s="5">
        <f t="shared" si="1749"/>
        <v>0</v>
      </c>
      <c r="W1499" s="5">
        <f t="shared" si="1750"/>
        <v>0.21240292896622492</v>
      </c>
      <c r="X1499" s="5">
        <f t="shared" si="1751"/>
        <v>0</v>
      </c>
      <c r="Y1499" s="5">
        <f t="shared" si="1752"/>
        <v>0</v>
      </c>
      <c r="Z1499" s="5">
        <f t="shared" si="1753"/>
        <v>0</v>
      </c>
      <c r="AA1499" s="5">
        <f t="shared" si="1754"/>
        <v>0</v>
      </c>
      <c r="AB1499" s="5">
        <f t="shared" si="1755"/>
        <v>0</v>
      </c>
      <c r="AC1499" s="5">
        <f t="shared" si="1756"/>
        <v>0</v>
      </c>
      <c r="AD1499" s="5">
        <f t="shared" si="1757"/>
        <v>0.13111796700495129</v>
      </c>
      <c r="AE1499" s="5">
        <f t="shared" si="1758"/>
        <v>0</v>
      </c>
      <c r="AF1499" s="5">
        <f t="shared" si="1759"/>
        <v>0</v>
      </c>
      <c r="AG1499" s="5">
        <f t="shared" si="1760"/>
        <v>0</v>
      </c>
      <c r="AH1499" s="5">
        <f t="shared" si="1761"/>
        <v>0</v>
      </c>
      <c r="AI1499" s="5">
        <f t="shared" si="1762"/>
        <v>0</v>
      </c>
      <c r="AJ1499" s="5">
        <f t="shared" si="1763"/>
        <v>0</v>
      </c>
      <c r="AK1499" s="5">
        <f t="shared" si="1764"/>
        <v>0</v>
      </c>
      <c r="AL1499" s="5">
        <f t="shared" si="1765"/>
        <v>0</v>
      </c>
      <c r="AM1499" s="5">
        <f t="shared" si="1766"/>
        <v>6.4752106216935432E-2</v>
      </c>
      <c r="AN1499" s="5">
        <f t="shared" si="1767"/>
        <v>0</v>
      </c>
      <c r="AO1499" s="5">
        <f t="shared" si="1768"/>
        <v>0</v>
      </c>
      <c r="AP1499" s="5">
        <f t="shared" si="1769"/>
        <v>0</v>
      </c>
      <c r="AQ1499" s="5">
        <f t="shared" si="1770"/>
        <v>0</v>
      </c>
      <c r="AR1499" s="5">
        <f t="shared" si="1771"/>
        <v>0</v>
      </c>
      <c r="AS1499" s="5">
        <f t="shared" si="1772"/>
        <v>0</v>
      </c>
      <c r="AT1499" s="5">
        <f t="shared" si="1773"/>
        <v>0</v>
      </c>
      <c r="AU1499" s="5">
        <f t="shared" si="1774"/>
        <v>0</v>
      </c>
      <c r="AV1499" s="5">
        <f t="shared" si="1775"/>
        <v>0</v>
      </c>
      <c r="AW1499" s="5">
        <f t="shared" si="1776"/>
        <v>0</v>
      </c>
      <c r="AX1499" s="5">
        <f t="shared" si="1777"/>
        <v>2.664798320743593E-2</v>
      </c>
      <c r="AY1499" s="5">
        <f t="shared" si="1778"/>
        <v>0</v>
      </c>
      <c r="AZ1499" s="5">
        <f t="shared" si="1779"/>
        <v>0</v>
      </c>
      <c r="BA1499" s="5">
        <f t="shared" si="1780"/>
        <v>0</v>
      </c>
      <c r="BB1499" s="5">
        <f t="shared" si="1781"/>
        <v>0</v>
      </c>
      <c r="BC1499" s="5">
        <f t="shared" si="1782"/>
        <v>0</v>
      </c>
      <c r="BD1499" s="5">
        <f t="shared" si="1783"/>
        <v>0</v>
      </c>
      <c r="BE1499" s="5">
        <f t="shared" si="1784"/>
        <v>0</v>
      </c>
      <c r="BF1499" s="5">
        <f t="shared" si="1785"/>
        <v>0</v>
      </c>
      <c r="BG1499" s="5">
        <f t="shared" si="1786"/>
        <v>0</v>
      </c>
      <c r="BH1499" s="5">
        <f t="shared" si="1787"/>
        <v>0</v>
      </c>
      <c r="BI1499" s="5">
        <f t="shared" si="1788"/>
        <v>0</v>
      </c>
      <c r="BJ1499" s="8">
        <f t="shared" si="1789"/>
        <v>0.90200085624750481</v>
      </c>
      <c r="BK1499" s="8">
        <f t="shared" si="1790"/>
        <v>8.4649941202383741E-2</v>
      </c>
      <c r="BL1499" s="8">
        <f t="shared" si="1791"/>
        <v>0</v>
      </c>
      <c r="BM1499" s="8">
        <f t="shared" si="1792"/>
        <v>0.43492098539554758</v>
      </c>
      <c r="BN1499" s="8">
        <f t="shared" si="1793"/>
        <v>0.55172981205434113</v>
      </c>
    </row>
    <row r="1500" spans="1:66" x14ac:dyDescent="0.25">
      <c r="A1500" t="s">
        <v>25</v>
      </c>
      <c r="B1500" t="s">
        <v>171</v>
      </c>
      <c r="C1500" t="s">
        <v>164</v>
      </c>
      <c r="D1500" t="s">
        <v>537</v>
      </c>
      <c r="E1500">
        <f>VLOOKUP(A1500,home!$A$2:$E$405,3,FALSE)</f>
        <v>1.35</v>
      </c>
      <c r="F1500">
        <f>VLOOKUP(B1500,home!$B$2:$E$405,3,FALSE)</f>
        <v>2.4691000000000001</v>
      </c>
      <c r="G1500">
        <f>VLOOKUP(C1500,away!$B$2:$E$405,4,FALSE)</f>
        <v>1.2345999999999999</v>
      </c>
      <c r="H1500">
        <f>VLOOKUP(A1500,away!$A$2:$E$405,3,FALSE)</f>
        <v>1.0667</v>
      </c>
      <c r="I1500">
        <f>VLOOKUP(C1500,away!$B$2:$E$405,3,FALSE)</f>
        <v>0.3125</v>
      </c>
      <c r="J1500">
        <f>VLOOKUP(B1500,home!$B$2:$E$405,4,FALSE)</f>
        <v>0</v>
      </c>
      <c r="K1500" s="3">
        <f t="shared" si="1738"/>
        <v>4.1152736610000007</v>
      </c>
      <c r="L1500" s="3">
        <f t="shared" si="1739"/>
        <v>0</v>
      </c>
      <c r="M1500" s="5">
        <f t="shared" si="1740"/>
        <v>1.6321473247534465E-2</v>
      </c>
      <c r="N1500" s="5">
        <f t="shared" si="1741"/>
        <v>6.7167328964294726E-2</v>
      </c>
      <c r="O1500" s="5">
        <f t="shared" si="1742"/>
        <v>0</v>
      </c>
      <c r="P1500" s="5">
        <f t="shared" si="1743"/>
        <v>0</v>
      </c>
      <c r="Q1500" s="5">
        <f t="shared" si="1744"/>
        <v>0.1382059698832423</v>
      </c>
      <c r="R1500" s="5">
        <f t="shared" si="1745"/>
        <v>0</v>
      </c>
      <c r="S1500" s="5">
        <f t="shared" si="1746"/>
        <v>0</v>
      </c>
      <c r="T1500" s="5">
        <f t="shared" si="1747"/>
        <v>0</v>
      </c>
      <c r="U1500" s="5">
        <f t="shared" si="1748"/>
        <v>0</v>
      </c>
      <c r="V1500" s="5">
        <f t="shared" si="1749"/>
        <v>0</v>
      </c>
      <c r="W1500" s="5">
        <f t="shared" si="1750"/>
        <v>0.18958512921782214</v>
      </c>
      <c r="X1500" s="5">
        <f t="shared" si="1751"/>
        <v>0</v>
      </c>
      <c r="Y1500" s="5">
        <f t="shared" si="1752"/>
        <v>0</v>
      </c>
      <c r="Z1500" s="5">
        <f t="shared" si="1753"/>
        <v>0</v>
      </c>
      <c r="AA1500" s="5">
        <f t="shared" si="1754"/>
        <v>0</v>
      </c>
      <c r="AB1500" s="5">
        <f t="shared" si="1755"/>
        <v>0</v>
      </c>
      <c r="AC1500" s="5">
        <f t="shared" si="1756"/>
        <v>0</v>
      </c>
      <c r="AD1500" s="5">
        <f t="shared" si="1757"/>
        <v>0.19504867219684627</v>
      </c>
      <c r="AE1500" s="5">
        <f t="shared" si="1758"/>
        <v>0</v>
      </c>
      <c r="AF1500" s="5">
        <f t="shared" si="1759"/>
        <v>0</v>
      </c>
      <c r="AG1500" s="5">
        <f t="shared" si="1760"/>
        <v>0</v>
      </c>
      <c r="AH1500" s="5">
        <f t="shared" si="1761"/>
        <v>0</v>
      </c>
      <c r="AI1500" s="5">
        <f t="shared" si="1762"/>
        <v>0</v>
      </c>
      <c r="AJ1500" s="5">
        <f t="shared" si="1763"/>
        <v>0</v>
      </c>
      <c r="AK1500" s="5">
        <f t="shared" si="1764"/>
        <v>0</v>
      </c>
      <c r="AL1500" s="5">
        <f t="shared" si="1765"/>
        <v>0</v>
      </c>
      <c r="AM1500" s="5">
        <f t="shared" si="1766"/>
        <v>0.16053573266094087</v>
      </c>
      <c r="AN1500" s="5">
        <f t="shared" si="1767"/>
        <v>0</v>
      </c>
      <c r="AO1500" s="5">
        <f t="shared" si="1768"/>
        <v>0</v>
      </c>
      <c r="AP1500" s="5">
        <f t="shared" si="1769"/>
        <v>0</v>
      </c>
      <c r="AQ1500" s="5">
        <f t="shared" si="1770"/>
        <v>0</v>
      </c>
      <c r="AR1500" s="5">
        <f t="shared" si="1771"/>
        <v>0</v>
      </c>
      <c r="AS1500" s="5">
        <f t="shared" si="1772"/>
        <v>0</v>
      </c>
      <c r="AT1500" s="5">
        <f t="shared" si="1773"/>
        <v>0</v>
      </c>
      <c r="AU1500" s="5">
        <f t="shared" si="1774"/>
        <v>0</v>
      </c>
      <c r="AV1500" s="5">
        <f t="shared" si="1775"/>
        <v>0</v>
      </c>
      <c r="AW1500" s="5">
        <f t="shared" si="1776"/>
        <v>0</v>
      </c>
      <c r="AX1500" s="5">
        <f t="shared" si="1777"/>
        <v>0.11010807871148461</v>
      </c>
      <c r="AY1500" s="5">
        <f t="shared" si="1778"/>
        <v>0</v>
      </c>
      <c r="AZ1500" s="5">
        <f t="shared" si="1779"/>
        <v>0</v>
      </c>
      <c r="BA1500" s="5">
        <f t="shared" si="1780"/>
        <v>0</v>
      </c>
      <c r="BB1500" s="5">
        <f t="shared" si="1781"/>
        <v>0</v>
      </c>
      <c r="BC1500" s="5">
        <f t="shared" si="1782"/>
        <v>0</v>
      </c>
      <c r="BD1500" s="5">
        <f t="shared" si="1783"/>
        <v>0</v>
      </c>
      <c r="BE1500" s="5">
        <f t="shared" si="1784"/>
        <v>0</v>
      </c>
      <c r="BF1500" s="5">
        <f t="shared" si="1785"/>
        <v>0</v>
      </c>
      <c r="BG1500" s="5">
        <f t="shared" si="1786"/>
        <v>0</v>
      </c>
      <c r="BH1500" s="5">
        <f t="shared" si="1787"/>
        <v>0</v>
      </c>
      <c r="BI1500" s="5">
        <f t="shared" si="1788"/>
        <v>0</v>
      </c>
      <c r="BJ1500" s="8">
        <f t="shared" si="1789"/>
        <v>0.86065091163463103</v>
      </c>
      <c r="BK1500" s="8">
        <f t="shared" si="1790"/>
        <v>1.6321473247534465E-2</v>
      </c>
      <c r="BL1500" s="8">
        <f t="shared" si="1791"/>
        <v>0</v>
      </c>
      <c r="BM1500" s="8">
        <f t="shared" si="1792"/>
        <v>0.65527761278709395</v>
      </c>
      <c r="BN1500" s="8">
        <f t="shared" si="1793"/>
        <v>0.22169477209507149</v>
      </c>
    </row>
    <row r="1501" spans="1:66" x14ac:dyDescent="0.25">
      <c r="A1501" t="s">
        <v>25</v>
      </c>
      <c r="B1501" t="s">
        <v>501</v>
      </c>
      <c r="C1501" t="s">
        <v>167</v>
      </c>
      <c r="D1501" t="s">
        <v>537</v>
      </c>
      <c r="E1501">
        <f>VLOOKUP(A1501,home!$A$2:$E$405,3,FALSE)</f>
        <v>1.35</v>
      </c>
      <c r="F1501">
        <f>VLOOKUP(B1501,home!$B$2:$E$405,3,FALSE)</f>
        <v>0.98770000000000002</v>
      </c>
      <c r="G1501">
        <f>VLOOKUP(C1501,away!$B$2:$E$405,4,FALSE)</f>
        <v>0.55559999999999998</v>
      </c>
      <c r="H1501">
        <f>VLOOKUP(A1501,away!$A$2:$E$405,3,FALSE)</f>
        <v>1.0667</v>
      </c>
      <c r="I1501">
        <f>VLOOKUP(C1501,away!$B$2:$E$405,3,FALSE)</f>
        <v>0.70309999999999995</v>
      </c>
      <c r="J1501">
        <f>VLOOKUP(B1501,home!$B$2:$E$405,4,FALSE)</f>
        <v>1.25</v>
      </c>
      <c r="K1501" s="3">
        <f t="shared" si="1738"/>
        <v>0.74083426200000002</v>
      </c>
      <c r="L1501" s="3">
        <f t="shared" si="1739"/>
        <v>0.9374959625</v>
      </c>
      <c r="M1501" s="5">
        <f t="shared" si="1740"/>
        <v>0.18668543870243307</v>
      </c>
      <c r="N1501" s="5">
        <f t="shared" si="1741"/>
        <v>0.13830296920726323</v>
      </c>
      <c r="O1501" s="5">
        <f t="shared" si="1742"/>
        <v>0.17501684504107223</v>
      </c>
      <c r="P1501" s="5">
        <f t="shared" si="1743"/>
        <v>0.1296584752335711</v>
      </c>
      <c r="Q1501" s="5">
        <f t="shared" si="1744"/>
        <v>5.122978906253578E-2</v>
      </c>
      <c r="R1501" s="5">
        <f t="shared" si="1745"/>
        <v>8.203879279774666E-2</v>
      </c>
      <c r="S1501" s="5">
        <f t="shared" si="1746"/>
        <v>2.2512896984283468E-2</v>
      </c>
      <c r="T1501" s="5">
        <f t="shared" si="1747"/>
        <v>4.8027720405853958E-2</v>
      </c>
      <c r="U1501" s="5">
        <f t="shared" si="1748"/>
        <v>6.0777148517689568E-2</v>
      </c>
      <c r="V1501" s="5">
        <f t="shared" si="1749"/>
        <v>1.7373180827964085E-3</v>
      </c>
      <c r="W1501" s="5">
        <f t="shared" si="1750"/>
        <v>1.2650927657519793E-2</v>
      </c>
      <c r="X1501" s="5">
        <f t="shared" si="1751"/>
        <v>1.1860193600804389E-2</v>
      </c>
      <c r="Y1501" s="5">
        <f t="shared" si="1752"/>
        <v>5.5594418076112245E-3</v>
      </c>
      <c r="Z1501" s="5">
        <f t="shared" si="1753"/>
        <v>2.5637012338753862E-2</v>
      </c>
      <c r="AA1501" s="5">
        <f t="shared" si="1754"/>
        <v>1.8992777115865611E-2</v>
      </c>
      <c r="AB1501" s="5">
        <f t="shared" si="1755"/>
        <v>7.0352500089813936E-3</v>
      </c>
      <c r="AC1501" s="5">
        <f t="shared" si="1756"/>
        <v>7.5413625982548828E-5</v>
      </c>
      <c r="AD1501" s="5">
        <f t="shared" si="1757"/>
        <v>2.3430601636935154E-3</v>
      </c>
      <c r="AE1501" s="5">
        <f t="shared" si="1758"/>
        <v>2.1966094433572602E-3</v>
      </c>
      <c r="AF1501" s="5">
        <f t="shared" si="1759"/>
        <v>1.0296562421684015E-3</v>
      </c>
      <c r="AG1501" s="5">
        <f t="shared" si="1760"/>
        <v>3.21766189931933E-4</v>
      </c>
      <c r="AH1501" s="5">
        <f t="shared" si="1761"/>
        <v>6.0086488895361072E-3</v>
      </c>
      <c r="AI1501" s="5">
        <f t="shared" si="1762"/>
        <v>4.4514129656966018E-3</v>
      </c>
      <c r="AJ1501" s="5">
        <f t="shared" si="1763"/>
        <v>1.6488796196495363E-3</v>
      </c>
      <c r="AK1501" s="5">
        <f t="shared" si="1764"/>
        <v>4.0718217204996842E-4</v>
      </c>
      <c r="AL1501" s="5">
        <f t="shared" si="1765"/>
        <v>2.0950784002640414E-6</v>
      </c>
      <c r="AM1501" s="5">
        <f t="shared" si="1766"/>
        <v>3.4716384943829704E-4</v>
      </c>
      <c r="AN1501" s="5">
        <f t="shared" si="1767"/>
        <v>3.2546470717436136E-4</v>
      </c>
      <c r="AO1501" s="5">
        <f t="shared" si="1768"/>
        <v>1.5256092445610427E-4</v>
      </c>
      <c r="AP1501" s="5">
        <f t="shared" si="1769"/>
        <v>4.7675083570955088E-5</v>
      </c>
      <c r="AQ1501" s="5">
        <f t="shared" si="1770"/>
        <v>1.1173799589905119E-5</v>
      </c>
      <c r="AR1501" s="5">
        <f t="shared" si="1771"/>
        <v>1.1266168148040419E-3</v>
      </c>
      <c r="AS1501" s="5">
        <f t="shared" si="1772"/>
        <v>8.3463633655214307E-4</v>
      </c>
      <c r="AT1501" s="5">
        <f t="shared" si="1773"/>
        <v>3.0916359721399521E-4</v>
      </c>
      <c r="AU1501" s="5">
        <f t="shared" si="1774"/>
        <v>7.6346328459765155E-5</v>
      </c>
      <c r="AV1501" s="5">
        <f t="shared" si="1775"/>
        <v>1.4139993975224925E-5</v>
      </c>
      <c r="AW1501" s="5">
        <f t="shared" si="1776"/>
        <v>4.0419249377322363E-8</v>
      </c>
      <c r="AX1501" s="5">
        <f t="shared" si="1777"/>
        <v>4.2865145698616648E-5</v>
      </c>
      <c r="AY1501" s="5">
        <f t="shared" si="1778"/>
        <v>4.0185901024427353E-5</v>
      </c>
      <c r="AZ1501" s="5">
        <f t="shared" si="1779"/>
        <v>1.8837059979912624E-5</v>
      </c>
      <c r="BA1501" s="5">
        <f t="shared" si="1780"/>
        <v>5.8865558921794738E-6</v>
      </c>
      <c r="BB1501" s="5">
        <f t="shared" si="1781"/>
        <v>1.3796555954872102E-6</v>
      </c>
      <c r="BC1501" s="5">
        <f t="shared" si="1782"/>
        <v>2.5868431008195864E-7</v>
      </c>
      <c r="BD1501" s="5">
        <f t="shared" si="1783"/>
        <v>1.7603311919389987E-4</v>
      </c>
      <c r="BE1501" s="5">
        <f t="shared" si="1784"/>
        <v>1.3041136594557084E-4</v>
      </c>
      <c r="BF1501" s="5">
        <f t="shared" si="1785"/>
        <v>4.8306604023349446E-5</v>
      </c>
      <c r="BG1501" s="5">
        <f t="shared" si="1786"/>
        <v>1.1929062447121442E-5</v>
      </c>
      <c r="BH1501" s="5">
        <f t="shared" si="1787"/>
        <v>2.2093645435912813E-6</v>
      </c>
      <c r="BI1501" s="5">
        <f t="shared" si="1788"/>
        <v>3.2735459022808284E-7</v>
      </c>
      <c r="BJ1501" s="8">
        <f t="shared" si="1789"/>
        <v>0.27451558514746977</v>
      </c>
      <c r="BK1501" s="8">
        <f t="shared" si="1790"/>
        <v>0.34071182360849134</v>
      </c>
      <c r="BL1501" s="8">
        <f t="shared" si="1791"/>
        <v>0.35910705707003659</v>
      </c>
      <c r="BM1501" s="8">
        <f t="shared" si="1792"/>
        <v>0.23699902263835448</v>
      </c>
      <c r="BN1501" s="8">
        <f t="shared" si="1793"/>
        <v>0.76293231004462214</v>
      </c>
    </row>
    <row r="1502" spans="1:66" x14ac:dyDescent="0.25">
      <c r="A1502" t="s">
        <v>25</v>
      </c>
      <c r="B1502" t="s">
        <v>170</v>
      </c>
      <c r="C1502" t="s">
        <v>168</v>
      </c>
      <c r="D1502" t="s">
        <v>537</v>
      </c>
      <c r="E1502">
        <f>VLOOKUP(A1502,home!$A$2:$E$405,3,FALSE)</f>
        <v>1.35</v>
      </c>
      <c r="F1502">
        <f>VLOOKUP(B1502,home!$B$2:$E$405,3,FALSE)</f>
        <v>0.49380000000000002</v>
      </c>
      <c r="G1502">
        <f>VLOOKUP(C1502,away!$B$2:$E$405,4,FALSE)</f>
        <v>1.7283999999999999</v>
      </c>
      <c r="H1502">
        <f>VLOOKUP(A1502,away!$A$2:$E$405,3,FALSE)</f>
        <v>1.0667</v>
      </c>
      <c r="I1502">
        <f>VLOOKUP(C1502,away!$B$2:$E$405,3,FALSE)</f>
        <v>1.5625</v>
      </c>
      <c r="J1502">
        <f>VLOOKUP(B1502,home!$B$2:$E$405,4,FALSE)</f>
        <v>1.5625</v>
      </c>
      <c r="K1502" s="3">
        <f t="shared" si="1738"/>
        <v>1.152203292</v>
      </c>
      <c r="L1502" s="3">
        <f t="shared" si="1739"/>
        <v>2.604248046875</v>
      </c>
      <c r="M1502" s="5">
        <f t="shared" si="1740"/>
        <v>2.3366513258804456E-2</v>
      </c>
      <c r="N1502" s="5">
        <f t="shared" si="1741"/>
        <v>2.6922973499356146E-2</v>
      </c>
      <c r="O1502" s="5">
        <f t="shared" si="1742"/>
        <v>6.0852196516520303E-2</v>
      </c>
      <c r="P1502" s="5">
        <f t="shared" si="1743"/>
        <v>7.011410115176564E-2</v>
      </c>
      <c r="Q1502" s="5">
        <f t="shared" si="1744"/>
        <v>1.551036934819346E-2</v>
      </c>
      <c r="R1502" s="5">
        <f t="shared" si="1745"/>
        <v>7.9237106963100851E-2</v>
      </c>
      <c r="S1502" s="5">
        <f t="shared" si="1746"/>
        <v>5.2596499163901675E-2</v>
      </c>
      <c r="T1502" s="5">
        <f t="shared" si="1747"/>
        <v>4.0392849081342691E-2</v>
      </c>
      <c r="U1502" s="5">
        <f t="shared" si="1748"/>
        <v>9.1297255491440937E-2</v>
      </c>
      <c r="V1502" s="5">
        <f t="shared" si="1749"/>
        <v>1.7535808244337855E-2</v>
      </c>
      <c r="W1502" s="5">
        <f t="shared" si="1750"/>
        <v>5.9570328743747975E-3</v>
      </c>
      <c r="X1502" s="5">
        <f t="shared" si="1751"/>
        <v>1.5513591228260735E-2</v>
      </c>
      <c r="Y1502" s="5">
        <f t="shared" si="1752"/>
        <v>2.0200619828107579E-2</v>
      </c>
      <c r="Z1502" s="5">
        <f t="shared" si="1753"/>
        <v>6.8784360349560286E-2</v>
      </c>
      <c r="AA1502" s="5">
        <f t="shared" si="1754"/>
        <v>7.9253566432877648E-2</v>
      </c>
      <c r="AB1502" s="5">
        <f t="shared" si="1755"/>
        <v>4.5658110073351167E-2</v>
      </c>
      <c r="AC1502" s="5">
        <f t="shared" si="1756"/>
        <v>3.2886470357269566E-3</v>
      </c>
      <c r="AD1502" s="5">
        <f t="shared" si="1757"/>
        <v>1.7159282221017166E-3</v>
      </c>
      <c r="AE1502" s="5">
        <f t="shared" si="1758"/>
        <v>4.4687027209860865E-3</v>
      </c>
      <c r="AF1502" s="5">
        <f t="shared" si="1759"/>
        <v>5.8188051665965081E-3</v>
      </c>
      <c r="AG1502" s="5">
        <f t="shared" si="1760"/>
        <v>5.0512039967517052E-3</v>
      </c>
      <c r="AH1502" s="5">
        <f t="shared" si="1761"/>
        <v>4.4782884023972153E-2</v>
      </c>
      <c r="AI1502" s="5">
        <f t="shared" si="1762"/>
        <v>5.1598986397674927E-2</v>
      </c>
      <c r="AJ1502" s="5">
        <f t="shared" si="1763"/>
        <v>2.9726260995632144E-2</v>
      </c>
      <c r="AK1502" s="5">
        <f t="shared" si="1764"/>
        <v>1.1416898592672848E-2</v>
      </c>
      <c r="AL1502" s="5">
        <f t="shared" si="1765"/>
        <v>3.9471962010169669E-4</v>
      </c>
      <c r="AM1502" s="5">
        <f t="shared" si="1766"/>
        <v>3.9541962926826097E-4</v>
      </c>
      <c r="AN1502" s="5">
        <f t="shared" si="1767"/>
        <v>1.0297707972179051E-3</v>
      </c>
      <c r="AO1502" s="5">
        <f t="shared" si="1768"/>
        <v>1.3408892936918209E-3</v>
      </c>
      <c r="AP1502" s="5">
        <f t="shared" si="1769"/>
        <v>1.1640027747241743E-3</v>
      </c>
      <c r="AQ1502" s="5">
        <f t="shared" si="1770"/>
        <v>7.5783798815812805E-4</v>
      </c>
      <c r="AR1502" s="5">
        <f t="shared" si="1771"/>
        <v>2.3325147650571813E-2</v>
      </c>
      <c r="AS1502" s="5">
        <f t="shared" si="1772"/>
        <v>2.6875311909374911E-2</v>
      </c>
      <c r="AT1502" s="5">
        <f t="shared" si="1773"/>
        <v>1.5482911427754294E-2</v>
      </c>
      <c r="AU1502" s="5">
        <f t="shared" si="1774"/>
        <v>5.9464871722676371E-3</v>
      </c>
      <c r="AV1502" s="5">
        <f t="shared" si="1775"/>
        <v>1.712890523930636E-3</v>
      </c>
      <c r="AW1502" s="5">
        <f t="shared" si="1776"/>
        <v>3.2900134412043704E-5</v>
      </c>
      <c r="AX1502" s="5">
        <f t="shared" si="1777"/>
        <v>7.5933966427384889E-5</v>
      </c>
      <c r="AY1502" s="5">
        <f t="shared" si="1778"/>
        <v>1.9775088375998895E-4</v>
      </c>
      <c r="AZ1502" s="5">
        <f t="shared" si="1779"/>
        <v>2.5749617639987823E-4</v>
      </c>
      <c r="BA1502" s="5">
        <f t="shared" si="1780"/>
        <v>2.2352797148905443E-4</v>
      </c>
      <c r="BB1502" s="5">
        <f t="shared" si="1781"/>
        <v>1.4553057079307521E-4</v>
      </c>
      <c r="BC1502" s="5">
        <f t="shared" si="1782"/>
        <v>7.5799540949693972E-5</v>
      </c>
      <c r="BD1502" s="5">
        <f t="shared" si="1783"/>
        <v>1.0124078368678778E-2</v>
      </c>
      <c r="BE1502" s="5">
        <f t="shared" si="1784"/>
        <v>1.1664996424857681E-2</v>
      </c>
      <c r="BF1502" s="5">
        <f t="shared" si="1785"/>
        <v>6.7202236409446272E-3</v>
      </c>
      <c r="BG1502" s="5">
        <f t="shared" si="1786"/>
        <v>2.5810212673575408E-3</v>
      </c>
      <c r="BH1502" s="5">
        <f t="shared" si="1787"/>
        <v>7.4346530024284286E-4</v>
      </c>
      <c r="BI1502" s="5">
        <f t="shared" si="1788"/>
        <v>1.7132463328551438E-4</v>
      </c>
      <c r="BJ1502" s="8">
        <f t="shared" si="1789"/>
        <v>0.1472160355589508</v>
      </c>
      <c r="BK1502" s="8">
        <f t="shared" si="1790"/>
        <v>0.16749403935839829</v>
      </c>
      <c r="BL1502" s="8">
        <f t="shared" si="1791"/>
        <v>0.59917112380650905</v>
      </c>
      <c r="BM1502" s="8">
        <f t="shared" si="1792"/>
        <v>0.70649744758632937</v>
      </c>
      <c r="BN1502" s="8">
        <f t="shared" si="1793"/>
        <v>0.27600326073774084</v>
      </c>
    </row>
    <row r="1503" spans="1:66" x14ac:dyDescent="0.25">
      <c r="A1503" t="s">
        <v>25</v>
      </c>
      <c r="B1503" t="s">
        <v>251</v>
      </c>
      <c r="C1503" t="s">
        <v>502</v>
      </c>
      <c r="D1503" t="s">
        <v>537</v>
      </c>
      <c r="E1503">
        <f>VLOOKUP(A1503,home!$A$2:$E$405,3,FALSE)</f>
        <v>1.35</v>
      </c>
      <c r="F1503">
        <f>VLOOKUP(B1503,home!$B$2:$E$405,3,FALSE)</f>
        <v>0.98770000000000002</v>
      </c>
      <c r="G1503">
        <f>VLOOKUP(C1503,away!$B$2:$E$405,4,FALSE)</f>
        <v>0.98770000000000002</v>
      </c>
      <c r="H1503">
        <f>VLOOKUP(A1503,away!$A$2:$E$405,3,FALSE)</f>
        <v>1.0667</v>
      </c>
      <c r="I1503">
        <f>VLOOKUP(C1503,away!$B$2:$E$405,3,FALSE)</f>
        <v>0.3125</v>
      </c>
      <c r="J1503">
        <f>VLOOKUP(B1503,home!$B$2:$E$405,4,FALSE)</f>
        <v>0.9375</v>
      </c>
      <c r="K1503" s="3">
        <f t="shared" si="1738"/>
        <v>1.3169942415000002</v>
      </c>
      <c r="L1503" s="3">
        <f t="shared" si="1739"/>
        <v>0.31250976562499999</v>
      </c>
      <c r="M1503" s="5">
        <f t="shared" si="1740"/>
        <v>0.19602677790387568</v>
      </c>
      <c r="N1503" s="5">
        <f t="shared" si="1741"/>
        <v>0.25816613767920371</v>
      </c>
      <c r="O1503" s="5">
        <f t="shared" si="1742"/>
        <v>6.1260282418964127E-2</v>
      </c>
      <c r="P1503" s="5">
        <f t="shared" si="1743"/>
        <v>8.0679439178439449E-2</v>
      </c>
      <c r="Q1503" s="5">
        <f t="shared" si="1744"/>
        <v>0.17000165833690384</v>
      </c>
      <c r="R1503" s="5">
        <f t="shared" si="1745"/>
        <v>9.5722182504358929E-3</v>
      </c>
      <c r="S1503" s="5">
        <f t="shared" si="1746"/>
        <v>8.3013810354769114E-3</v>
      </c>
      <c r="T1503" s="5">
        <f t="shared" si="1747"/>
        <v>5.3127178402727147E-2</v>
      </c>
      <c r="U1503" s="5">
        <f t="shared" si="1748"/>
        <v>1.2606556314205276E-2</v>
      </c>
      <c r="V1503" s="5">
        <f t="shared" si="1749"/>
        <v>3.7962544001527018E-4</v>
      </c>
      <c r="W1503" s="5">
        <f t="shared" si="1750"/>
        <v>7.4630401691717613E-2</v>
      </c>
      <c r="X1503" s="5">
        <f t="shared" si="1751"/>
        <v>2.3322729341178277E-2</v>
      </c>
      <c r="Y1503" s="5">
        <f t="shared" si="1752"/>
        <v>3.6442903400734665E-3</v>
      </c>
      <c r="Z1503" s="5">
        <f t="shared" si="1753"/>
        <v>9.9713722731835613E-4</v>
      </c>
      <c r="AA1503" s="5">
        <f t="shared" si="1754"/>
        <v>1.3132239863635515E-3</v>
      </c>
      <c r="AB1503" s="5">
        <f t="shared" si="1755"/>
        <v>8.6475421392023636E-4</v>
      </c>
      <c r="AC1503" s="5">
        <f t="shared" si="1756"/>
        <v>9.7652371546526431E-6</v>
      </c>
      <c r="AD1503" s="5">
        <f t="shared" si="1757"/>
        <v>2.4571952317205988E-2</v>
      </c>
      <c r="AE1503" s="5">
        <f t="shared" si="1758"/>
        <v>7.6789750595987203E-3</v>
      </c>
      <c r="AF1503" s="5">
        <f t="shared" si="1759"/>
        <v>1.1998773480577081E-3</v>
      </c>
      <c r="AG1503" s="5">
        <f t="shared" si="1760"/>
        <v>1.2499112960675363E-4</v>
      </c>
      <c r="AH1503" s="5">
        <f t="shared" si="1761"/>
        <v>7.7903780301305452E-5</v>
      </c>
      <c r="AI1503" s="5">
        <f t="shared" si="1762"/>
        <v>1.0259883004790042E-4</v>
      </c>
      <c r="AJ1503" s="5">
        <f t="shared" si="1763"/>
        <v>6.7561034178861048E-5</v>
      </c>
      <c r="AK1503" s="5">
        <f t="shared" si="1764"/>
        <v>2.9659164321114893E-5</v>
      </c>
      <c r="AL1503" s="5">
        <f t="shared" si="1765"/>
        <v>1.6076453747929675E-7</v>
      </c>
      <c r="AM1503" s="5">
        <f t="shared" si="1766"/>
        <v>6.4722239408345709E-3</v>
      </c>
      <c r="AN1503" s="5">
        <f t="shared" si="1767"/>
        <v>2.0226331868227259E-3</v>
      </c>
      <c r="AO1503" s="5">
        <f t="shared" si="1768"/>
        <v>3.1604631157965845E-4</v>
      </c>
      <c r="AP1503" s="5">
        <f t="shared" si="1769"/>
        <v>3.2922519586134928E-5</v>
      </c>
      <c r="AQ1503" s="5">
        <f t="shared" si="1770"/>
        <v>2.5721522199118743E-6</v>
      </c>
      <c r="AR1503" s="5">
        <f t="shared" si="1771"/>
        <v>4.8691384246524942E-6</v>
      </c>
      <c r="AS1503" s="5">
        <f t="shared" si="1772"/>
        <v>6.4126272663337173E-6</v>
      </c>
      <c r="AT1503" s="5">
        <f t="shared" si="1773"/>
        <v>4.2226965913236981E-6</v>
      </c>
      <c r="AU1503" s="5">
        <f t="shared" si="1774"/>
        <v>1.8537556981249966E-6</v>
      </c>
      <c r="AV1503" s="5">
        <f t="shared" si="1775"/>
        <v>6.103463948946083E-7</v>
      </c>
      <c r="AW1503" s="5">
        <f t="shared" si="1776"/>
        <v>1.8379564803316839E-9</v>
      </c>
      <c r="AX1503" s="5">
        <f t="shared" si="1777"/>
        <v>1.4206469432962603E-3</v>
      </c>
      <c r="AY1503" s="5">
        <f t="shared" si="1778"/>
        <v>4.4396604328538706E-4</v>
      </c>
      <c r="AZ1503" s="5">
        <f t="shared" si="1779"/>
        <v>6.9371862066287452E-5</v>
      </c>
      <c r="BA1503" s="5">
        <f t="shared" si="1780"/>
        <v>7.2264614517684395E-6</v>
      </c>
      <c r="BB1503" s="5">
        <f t="shared" si="1781"/>
        <v>5.6458494364756302E-7</v>
      </c>
      <c r="BC1503" s="5">
        <f t="shared" si="1782"/>
        <v>3.5287661682940774E-8</v>
      </c>
      <c r="BD1503" s="5">
        <f t="shared" si="1783"/>
        <v>2.5360888464730521E-7</v>
      </c>
      <c r="BE1503" s="5">
        <f t="shared" si="1784"/>
        <v>3.3400144067373872E-7</v>
      </c>
      <c r="BF1503" s="5">
        <f t="shared" si="1785"/>
        <v>2.1993898701000902E-7</v>
      </c>
      <c r="BG1503" s="5">
        <f t="shared" si="1786"/>
        <v>9.6552793124508398E-8</v>
      </c>
      <c r="BH1503" s="5">
        <f t="shared" si="1787"/>
        <v>3.1789868136429591E-8</v>
      </c>
      <c r="BI1503" s="5">
        <f t="shared" si="1788"/>
        <v>8.3734146547444191E-9</v>
      </c>
      <c r="BJ1503" s="8">
        <f t="shared" si="1789"/>
        <v>0.62725640094002111</v>
      </c>
      <c r="BK1503" s="8">
        <f t="shared" si="1790"/>
        <v>0.28584111560278486</v>
      </c>
      <c r="BL1503" s="8">
        <f t="shared" si="1791"/>
        <v>8.5913670822501828E-2</v>
      </c>
      <c r="BM1503" s="8">
        <f t="shared" si="1792"/>
        <v>0.22385784661947472</v>
      </c>
      <c r="BN1503" s="8">
        <f t="shared" si="1793"/>
        <v>0.77570651376782263</v>
      </c>
    </row>
    <row r="1504" spans="1:66" x14ac:dyDescent="0.25">
      <c r="A1504" t="s">
        <v>173</v>
      </c>
      <c r="B1504" t="s">
        <v>175</v>
      </c>
      <c r="C1504" t="s">
        <v>258</v>
      </c>
      <c r="D1504" t="s">
        <v>537</v>
      </c>
      <c r="E1504">
        <f>VLOOKUP(A1504,home!$A$2:$E$405,3,FALSE)</f>
        <v>1.8412999999999999</v>
      </c>
      <c r="F1504">
        <f>VLOOKUP(B1504,home!$B$2:$E$405,3,FALSE)</f>
        <v>1.0862000000000001</v>
      </c>
      <c r="G1504">
        <f>VLOOKUP(C1504,away!$B$2:$E$405,4,FALSE)</f>
        <v>1.222</v>
      </c>
      <c r="H1504">
        <f>VLOOKUP(A1504,away!$A$2:$E$405,3,FALSE)</f>
        <v>1.4127000000000001</v>
      </c>
      <c r="I1504">
        <f>VLOOKUP(C1504,away!$B$2:$E$405,3,FALSE)</f>
        <v>0.70789999999999997</v>
      </c>
      <c r="J1504">
        <f>VLOOKUP(B1504,home!$B$2:$E$405,4,FALSE)</f>
        <v>0.88480000000000003</v>
      </c>
      <c r="K1504" s="3">
        <f t="shared" si="1738"/>
        <v>2.44402451332</v>
      </c>
      <c r="L1504" s="3">
        <f t="shared" si="1739"/>
        <v>0.88484453198400015</v>
      </c>
      <c r="M1504" s="5">
        <f t="shared" si="1740"/>
        <v>3.583360834728596E-2</v>
      </c>
      <c r="N1504" s="5">
        <f t="shared" si="1741"/>
        <v>8.7578217201475059E-2</v>
      </c>
      <c r="O1504" s="5">
        <f t="shared" si="1742"/>
        <v>3.1707172407352206E-2</v>
      </c>
      <c r="P1504" s="5">
        <f t="shared" si="1743"/>
        <v>7.7493106611632306E-2</v>
      </c>
      <c r="Q1504" s="5">
        <f t="shared" si="1744"/>
        <v>0.10702165483663419</v>
      </c>
      <c r="R1504" s="5">
        <f t="shared" si="1745"/>
        <v>1.4027959064659781E-2</v>
      </c>
      <c r="S1504" s="5">
        <f t="shared" si="1746"/>
        <v>4.1896294074837734E-2</v>
      </c>
      <c r="T1504" s="5">
        <f t="shared" si="1747"/>
        <v>9.4697526086074763E-2</v>
      </c>
      <c r="U1504" s="5">
        <f t="shared" si="1748"/>
        <v>3.4284675825877999E-2</v>
      </c>
      <c r="V1504" s="5">
        <f t="shared" si="1749"/>
        <v>1.0067128886714851E-2</v>
      </c>
      <c r="W1504" s="5">
        <f t="shared" si="1750"/>
        <v>8.7187849292268638E-2</v>
      </c>
      <c r="X1504" s="5">
        <f t="shared" si="1751"/>
        <v>7.7147691701708959E-2</v>
      </c>
      <c r="Y1504" s="5">
        <f t="shared" si="1752"/>
        <v>3.4131856578722294E-2</v>
      </c>
      <c r="Z1504" s="5">
        <f t="shared" si="1753"/>
        <v>4.1375209577531992E-3</v>
      </c>
      <c r="AA1504" s="5">
        <f t="shared" si="1754"/>
        <v>1.0112202645124063E-2</v>
      </c>
      <c r="AB1504" s="5">
        <f t="shared" si="1755"/>
        <v>1.2357235574171279E-2</v>
      </c>
      <c r="AC1504" s="5">
        <f t="shared" si="1756"/>
        <v>1.360686810637514E-3</v>
      </c>
      <c r="AD1504" s="5">
        <f t="shared" si="1757"/>
        <v>5.32723102334886E-2</v>
      </c>
      <c r="AE1504" s="5">
        <f t="shared" si="1758"/>
        <v>4.7137712416257672E-2</v>
      </c>
      <c r="AF1504" s="5">
        <f t="shared" si="1759"/>
        <v>2.0854773540879955E-2</v>
      </c>
      <c r="AG1504" s="5">
        <f t="shared" si="1760"/>
        <v>6.1510774444707454E-3</v>
      </c>
      <c r="AH1504" s="5">
        <f t="shared" si="1761"/>
        <v>9.152656988592803E-4</v>
      </c>
      <c r="AI1504" s="5">
        <f t="shared" si="1762"/>
        <v>2.2369318042130422E-3</v>
      </c>
      <c r="AJ1504" s="5">
        <f t="shared" si="1763"/>
        <v>2.7335580820609055E-3</v>
      </c>
      <c r="AK1504" s="5">
        <f t="shared" si="1764"/>
        <v>2.2269609870469525E-3</v>
      </c>
      <c r="AL1504" s="5">
        <f t="shared" si="1765"/>
        <v>1.1770385729491979E-4</v>
      </c>
      <c r="AM1504" s="5">
        <f t="shared" si="1766"/>
        <v>2.6039766418366802E-2</v>
      </c>
      <c r="AN1504" s="5">
        <f t="shared" si="1767"/>
        <v>2.3041144929432454E-2</v>
      </c>
      <c r="AO1504" s="5">
        <f t="shared" si="1768"/>
        <v>1.0193915550729588E-2</v>
      </c>
      <c r="AP1504" s="5">
        <f t="shared" si="1769"/>
        <v>3.0066768115232481E-3</v>
      </c>
      <c r="AQ1504" s="5">
        <f t="shared" si="1770"/>
        <v>6.6511038402985848E-4</v>
      </c>
      <c r="AR1504" s="5">
        <f t="shared" si="1771"/>
        <v>1.619735697896298E-4</v>
      </c>
      <c r="AS1504" s="5">
        <f t="shared" si="1772"/>
        <v>3.9586737507580304E-4</v>
      </c>
      <c r="AT1504" s="5">
        <f t="shared" si="1773"/>
        <v>4.8375478435445278E-4</v>
      </c>
      <c r="AU1504" s="5">
        <f t="shared" si="1774"/>
        <v>3.9410285046603767E-4</v>
      </c>
      <c r="AV1504" s="5">
        <f t="shared" si="1775"/>
        <v>2.4079925682707066E-4</v>
      </c>
      <c r="AW1504" s="5">
        <f t="shared" si="1776"/>
        <v>7.0706725261596865E-6</v>
      </c>
      <c r="AX1504" s="5">
        <f t="shared" si="1777"/>
        <v>1.0606971241269228E-2</v>
      </c>
      <c r="AY1504" s="5">
        <f t="shared" si="1778"/>
        <v>9.3855205037486171E-3</v>
      </c>
      <c r="AZ1504" s="5">
        <f t="shared" si="1779"/>
        <v>4.1523632487828407E-3</v>
      </c>
      <c r="BA1504" s="5">
        <f t="shared" si="1780"/>
        <v>1.2247319718322719E-3</v>
      </c>
      <c r="BB1504" s="5">
        <f t="shared" si="1781"/>
        <v>2.7092434710544207E-4</v>
      </c>
      <c r="BC1504" s="5">
        <f t="shared" si="1782"/>
        <v>4.7945185423517153E-5</v>
      </c>
      <c r="BD1504" s="5">
        <f t="shared" si="1783"/>
        <v>2.3886904592380448E-5</v>
      </c>
      <c r="BE1504" s="5">
        <f t="shared" si="1784"/>
        <v>5.8380180371113899E-5</v>
      </c>
      <c r="BF1504" s="5">
        <f t="shared" si="1785"/>
        <v>7.1341295959522738E-5</v>
      </c>
      <c r="BG1504" s="5">
        <f t="shared" si="1786"/>
        <v>5.8119958712363549E-5</v>
      </c>
      <c r="BH1504" s="5">
        <f t="shared" si="1787"/>
        <v>3.5511650951540717E-5</v>
      </c>
      <c r="BI1504" s="5">
        <f t="shared" si="1788"/>
        <v>1.7358269086805798E-5</v>
      </c>
      <c r="BJ1504" s="8">
        <f t="shared" si="1789"/>
        <v>0.70381573992422453</v>
      </c>
      <c r="BK1504" s="8">
        <f t="shared" si="1790"/>
        <v>0.1761540490921519</v>
      </c>
      <c r="BL1504" s="8">
        <f t="shared" si="1791"/>
        <v>0.11254305818555224</v>
      </c>
      <c r="BM1504" s="8">
        <f t="shared" si="1792"/>
        <v>0.63361019985942002</v>
      </c>
      <c r="BN1504" s="8">
        <f t="shared" si="1793"/>
        <v>0.35366171846903949</v>
      </c>
    </row>
    <row r="1505" spans="1:66" x14ac:dyDescent="0.25">
      <c r="A1505" t="s">
        <v>173</v>
      </c>
      <c r="B1505" t="s">
        <v>174</v>
      </c>
      <c r="C1505" t="s">
        <v>503</v>
      </c>
      <c r="D1505" t="s">
        <v>537</v>
      </c>
      <c r="E1505">
        <f>VLOOKUP(A1505,home!$A$2:$E$405,3,FALSE)</f>
        <v>1.8412999999999999</v>
      </c>
      <c r="F1505">
        <f>VLOOKUP(B1505,home!$B$2:$E$405,3,FALSE)</f>
        <v>0.67889999999999995</v>
      </c>
      <c r="G1505">
        <f>VLOOKUP(C1505,away!$B$2:$E$405,4,FALSE)</f>
        <v>1.9008</v>
      </c>
      <c r="H1505">
        <f>VLOOKUP(A1505,away!$A$2:$E$405,3,FALSE)</f>
        <v>1.4127000000000001</v>
      </c>
      <c r="I1505">
        <f>VLOOKUP(C1505,away!$B$2:$E$405,3,FALSE)</f>
        <v>0.70789999999999997</v>
      </c>
      <c r="J1505">
        <f>VLOOKUP(B1505,home!$B$2:$E$405,4,FALSE)</f>
        <v>2.1236000000000002</v>
      </c>
      <c r="K1505" s="3">
        <f t="shared" si="1738"/>
        <v>2.3761113298559997</v>
      </c>
      <c r="L1505" s="3">
        <f t="shared" si="1739"/>
        <v>2.1237068807880002</v>
      </c>
      <c r="M1505" s="5">
        <f t="shared" si="1740"/>
        <v>1.1111016219141484E-2</v>
      </c>
      <c r="N1505" s="5">
        <f t="shared" si="1741"/>
        <v>2.6401011524515853E-2</v>
      </c>
      <c r="O1505" s="5">
        <f t="shared" si="1742"/>
        <v>2.3596541597137841E-2</v>
      </c>
      <c r="P1505" s="5">
        <f t="shared" si="1743"/>
        <v>5.6068009834377611E-2</v>
      </c>
      <c r="Q1505" s="5">
        <f t="shared" si="1744"/>
        <v>3.1365871301530471E-2</v>
      </c>
      <c r="R1505" s="5">
        <f t="shared" si="1745"/>
        <v>2.5056068876320951E-2</v>
      </c>
      <c r="S1505" s="5">
        <f t="shared" si="1746"/>
        <v>7.0732092924412168E-2</v>
      </c>
      <c r="T1505" s="5">
        <f t="shared" si="1747"/>
        <v>6.661191670497113E-2</v>
      </c>
      <c r="U1505" s="5">
        <f t="shared" si="1748"/>
        <v>5.95360091386785E-2</v>
      </c>
      <c r="V1505" s="5">
        <f t="shared" si="1749"/>
        <v>3.9658415510784931E-2</v>
      </c>
      <c r="W1505" s="5">
        <f t="shared" si="1750"/>
        <v>2.4842934056790569E-2</v>
      </c>
      <c r="X1505" s="5">
        <f t="shared" si="1751"/>
        <v>5.2759109995368682E-2</v>
      </c>
      <c r="Y1505" s="5">
        <f t="shared" si="1752"/>
        <v>5.6022442460707714E-2</v>
      </c>
      <c r="Z1505" s="5">
        <f t="shared" si="1753"/>
        <v>1.7737248626046951E-2</v>
      </c>
      <c r="AA1505" s="5">
        <f t="shared" si="1754"/>
        <v>4.2145677420822932E-2</v>
      </c>
      <c r="AB1505" s="5">
        <f t="shared" si="1755"/>
        <v>5.0071410812036782E-2</v>
      </c>
      <c r="AC1505" s="5">
        <f t="shared" si="1756"/>
        <v>1.2507679242717888E-2</v>
      </c>
      <c r="AD1505" s="5">
        <f t="shared" si="1757"/>
        <v>1.4757394269801386E-2</v>
      </c>
      <c r="AE1505" s="5">
        <f t="shared" si="1758"/>
        <v>3.1340379753278615E-2</v>
      </c>
      <c r="AF1505" s="5">
        <f t="shared" si="1759"/>
        <v>3.3278890064273363E-2</v>
      </c>
      <c r="AG1505" s="5">
        <f t="shared" si="1760"/>
        <v>2.355820260482825E-2</v>
      </c>
      <c r="AH1505" s="5">
        <f t="shared" si="1761"/>
        <v>9.4171792383458547E-3</v>
      </c>
      <c r="AI1505" s="5">
        <f t="shared" si="1762"/>
        <v>2.2376266283518281E-2</v>
      </c>
      <c r="AJ1505" s="5">
        <f t="shared" si="1763"/>
        <v>2.65842499180713E-2</v>
      </c>
      <c r="AK1505" s="5">
        <f t="shared" si="1764"/>
        <v>2.1055712475350881E-2</v>
      </c>
      <c r="AL1505" s="5">
        <f t="shared" si="1765"/>
        <v>2.5246320190868508E-3</v>
      </c>
      <c r="AM1505" s="5">
        <f t="shared" si="1766"/>
        <v>7.0130423447254181E-3</v>
      </c>
      <c r="AN1505" s="5">
        <f t="shared" si="1767"/>
        <v>1.4893646282750982E-2</v>
      </c>
      <c r="AO1505" s="5">
        <f t="shared" si="1768"/>
        <v>1.5814869545350441E-2</v>
      </c>
      <c r="AP1505" s="5">
        <f t="shared" si="1769"/>
        <v>1.1195382424075107E-2</v>
      </c>
      <c r="AQ1505" s="5">
        <f t="shared" si="1770"/>
        <v>5.9439276717653377E-3</v>
      </c>
      <c r="AR1505" s="5">
        <f t="shared" si="1771"/>
        <v>3.999865669217801E-3</v>
      </c>
      <c r="AS1505" s="5">
        <f t="shared" si="1772"/>
        <v>9.5041261345304683E-3</v>
      </c>
      <c r="AT1505" s="5">
        <f t="shared" si="1773"/>
        <v>1.1291430894319176E-2</v>
      </c>
      <c r="AU1505" s="5">
        <f t="shared" si="1774"/>
        <v>8.9432322927592862E-3</v>
      </c>
      <c r="AV1505" s="5">
        <f t="shared" si="1775"/>
        <v>5.3125288940898477E-3</v>
      </c>
      <c r="AW1505" s="5">
        <f t="shared" si="1776"/>
        <v>3.5388075442562716E-4</v>
      </c>
      <c r="AX1505" s="5">
        <f t="shared" si="1777"/>
        <v>2.7772948953436582E-3</v>
      </c>
      <c r="AY1505" s="5">
        <f t="shared" si="1778"/>
        <v>5.8981602792187162E-3</v>
      </c>
      <c r="AZ1505" s="5">
        <f t="shared" si="1779"/>
        <v>6.2629817844836299E-3</v>
      </c>
      <c r="BA1505" s="5">
        <f t="shared" si="1780"/>
        <v>4.4335791699859307E-3</v>
      </c>
      <c r="BB1505" s="5">
        <f t="shared" si="1781"/>
        <v>2.3539056474543687E-3</v>
      </c>
      <c r="BC1505" s="5">
        <f t="shared" si="1782"/>
        <v>9.9980112404491565E-4</v>
      </c>
      <c r="BD1505" s="5">
        <f t="shared" si="1783"/>
        <v>1.4157570406575896E-3</v>
      </c>
      <c r="BE1505" s="5">
        <f t="shared" si="1784"/>
        <v>3.3639963446298999E-3</v>
      </c>
      <c r="BF1505" s="5">
        <f t="shared" si="1785"/>
        <v>3.9966149140346369E-3</v>
      </c>
      <c r="BG1505" s="5">
        <f t="shared" si="1786"/>
        <v>3.1654673261030546E-3</v>
      </c>
      <c r="BH1505" s="5">
        <f t="shared" si="1787"/>
        <v>1.8803756944606113E-3</v>
      </c>
      <c r="BI1505" s="5">
        <f t="shared" si="1788"/>
        <v>8.9359639839874062E-4</v>
      </c>
      <c r="BJ1505" s="8">
        <f t="shared" si="1789"/>
        <v>0.43852474390526452</v>
      </c>
      <c r="BK1505" s="8">
        <f t="shared" si="1790"/>
        <v>0.19850000602973966</v>
      </c>
      <c r="BL1505" s="8">
        <f t="shared" si="1791"/>
        <v>0.33360610736348439</v>
      </c>
      <c r="BM1505" s="8">
        <f t="shared" si="1792"/>
        <v>0.80922530704671836</v>
      </c>
      <c r="BN1505" s="8">
        <f t="shared" si="1793"/>
        <v>0.1735985193530242</v>
      </c>
    </row>
    <row r="1506" spans="1:66" x14ac:dyDescent="0.25">
      <c r="A1506" t="s">
        <v>173</v>
      </c>
      <c r="B1506" t="s">
        <v>257</v>
      </c>
      <c r="C1506" t="s">
        <v>437</v>
      </c>
      <c r="D1506" t="s">
        <v>537</v>
      </c>
      <c r="E1506">
        <f>VLOOKUP(A1506,home!$A$2:$E$405,3,FALSE)</f>
        <v>1.8412999999999999</v>
      </c>
      <c r="F1506">
        <f>VLOOKUP(B1506,home!$B$2:$E$405,3,FALSE)</f>
        <v>1.6293</v>
      </c>
      <c r="G1506">
        <f>VLOOKUP(C1506,away!$B$2:$E$405,4,FALSE)</f>
        <v>1.3576999999999999</v>
      </c>
      <c r="H1506">
        <f>VLOOKUP(A1506,away!$A$2:$E$405,3,FALSE)</f>
        <v>1.4127000000000001</v>
      </c>
      <c r="I1506">
        <f>VLOOKUP(C1506,away!$B$2:$E$405,3,FALSE)</f>
        <v>0.88480000000000003</v>
      </c>
      <c r="J1506">
        <f>VLOOKUP(B1506,home!$B$2:$E$405,4,FALSE)</f>
        <v>1.0618000000000001</v>
      </c>
      <c r="K1506" s="3">
        <f t="shared" si="1738"/>
        <v>4.0731408531929993</v>
      </c>
      <c r="L1506" s="3">
        <f t="shared" si="1739"/>
        <v>1.3272043001280001</v>
      </c>
      <c r="M1506" s="5">
        <f t="shared" si="1740"/>
        <v>4.5150222987017973E-3</v>
      </c>
      <c r="N1506" s="5">
        <f t="shared" si="1741"/>
        <v>1.8390321777919653E-2</v>
      </c>
      <c r="O1506" s="5">
        <f t="shared" si="1742"/>
        <v>5.9923570100108335E-3</v>
      </c>
      <c r="P1506" s="5">
        <f t="shared" si="1743"/>
        <v>2.4407714144392575E-2</v>
      </c>
      <c r="Q1506" s="5">
        <f t="shared" si="1744"/>
        <v>3.7453185468504728E-2</v>
      </c>
      <c r="R1506" s="5">
        <f t="shared" si="1745"/>
        <v>3.9765409957942723E-3</v>
      </c>
      <c r="S1506" s="5">
        <f t="shared" si="1746"/>
        <v>3.2986354791961568E-2</v>
      </c>
      <c r="T1506" s="5">
        <f t="shared" si="1747"/>
        <v>4.9708028807291006E-2</v>
      </c>
      <c r="U1506" s="5">
        <f t="shared" si="1748"/>
        <v>1.6197011584366417E-2</v>
      </c>
      <c r="V1506" s="5">
        <f t="shared" si="1749"/>
        <v>1.9813400814806571E-2</v>
      </c>
      <c r="W1506" s="5">
        <f t="shared" si="1750"/>
        <v>5.0850699937993668E-2</v>
      </c>
      <c r="X1506" s="5">
        <f t="shared" si="1751"/>
        <v>6.7489267622223834E-2</v>
      </c>
      <c r="Y1506" s="5">
        <f t="shared" si="1752"/>
        <v>4.4786023100352443E-2</v>
      </c>
      <c r="Z1506" s="5">
        <f t="shared" si="1753"/>
        <v>1.7592274364178126E-3</v>
      </c>
      <c r="AA1506" s="5">
        <f t="shared" si="1754"/>
        <v>7.1655811413313814E-3</v>
      </c>
      <c r="AB1506" s="5">
        <f t="shared" si="1755"/>
        <v>1.4593210641813086E-2</v>
      </c>
      <c r="AC1506" s="5">
        <f t="shared" si="1756"/>
        <v>6.6943166517572233E-3</v>
      </c>
      <c r="AD1506" s="5">
        <f t="shared" si="1757"/>
        <v>5.1780515832725187E-2</v>
      </c>
      <c r="AE1506" s="5">
        <f t="shared" si="1758"/>
        <v>6.8723323276038861E-2</v>
      </c>
      <c r="AF1506" s="5">
        <f t="shared" si="1759"/>
        <v>4.5604945085522736E-2</v>
      </c>
      <c r="AG1506" s="5">
        <f t="shared" si="1760"/>
        <v>2.0175693074869026E-2</v>
      </c>
      <c r="AH1506" s="5">
        <f t="shared" si="1761"/>
        <v>5.8371355462921986E-4</v>
      </c>
      <c r="AI1506" s="5">
        <f t="shared" si="1762"/>
        <v>2.3775475259227791E-3</v>
      </c>
      <c r="AJ1506" s="5">
        <f t="shared" si="1763"/>
        <v>4.842042979122007E-3</v>
      </c>
      <c r="AK1506" s="5">
        <f t="shared" si="1764"/>
        <v>6.5741076903927274E-3</v>
      </c>
      <c r="AL1506" s="5">
        <f t="shared" si="1765"/>
        <v>1.4475495926132443E-3</v>
      </c>
      <c r="AM1506" s="5">
        <f t="shared" si="1766"/>
        <v>4.2181866887535974E-2</v>
      </c>
      <c r="AN1506" s="5">
        <f t="shared" si="1767"/>
        <v>5.598395512056465E-2</v>
      </c>
      <c r="AO1506" s="5">
        <f t="shared" si="1768"/>
        <v>3.7151072987093192E-2</v>
      </c>
      <c r="AP1506" s="5">
        <f t="shared" si="1769"/>
        <v>1.6435687940946422E-2</v>
      </c>
      <c r="AQ1506" s="5">
        <f t="shared" si="1770"/>
        <v>5.4533789276965039E-3</v>
      </c>
      <c r="AR1506" s="5">
        <f t="shared" si="1771"/>
        <v>1.5494142794938016E-4</v>
      </c>
      <c r="AS1506" s="5">
        <f t="shared" si="1772"/>
        <v>6.3109826003267993E-4</v>
      </c>
      <c r="AT1506" s="5">
        <f t="shared" si="1773"/>
        <v>1.2852760526590637E-3</v>
      </c>
      <c r="AU1506" s="5">
        <f t="shared" si="1774"/>
        <v>1.7450367992387565E-3</v>
      </c>
      <c r="AV1506" s="5">
        <f t="shared" si="1775"/>
        <v>1.7769451693261324E-3</v>
      </c>
      <c r="AW1506" s="5">
        <f t="shared" si="1776"/>
        <v>2.1736927631622847E-4</v>
      </c>
      <c r="AX1506" s="5">
        <f t="shared" si="1777"/>
        <v>2.8635447547261963E-2</v>
      </c>
      <c r="AY1506" s="5">
        <f t="shared" si="1778"/>
        <v>3.800508912081587E-2</v>
      </c>
      <c r="AZ1506" s="5">
        <f t="shared" si="1779"/>
        <v>2.5220258853947353E-2</v>
      </c>
      <c r="BA1506" s="5">
        <f t="shared" si="1780"/>
        <v>1.1157478667100065E-2</v>
      </c>
      <c r="BB1506" s="5">
        <f t="shared" si="1781"/>
        <v>3.7020634163904098E-3</v>
      </c>
      <c r="BC1506" s="5">
        <f t="shared" si="1782"/>
        <v>9.8267889711598118E-4</v>
      </c>
      <c r="BD1506" s="5">
        <f t="shared" si="1783"/>
        <v>3.4273154907065008E-5</v>
      </c>
      <c r="BE1506" s="5">
        <f t="shared" si="1784"/>
        <v>1.3959938741977859E-4</v>
      </c>
      <c r="BF1506" s="5">
        <f t="shared" si="1785"/>
        <v>2.8430398399010854E-4</v>
      </c>
      <c r="BG1506" s="5">
        <f t="shared" si="1786"/>
        <v>3.8600339063854652E-4</v>
      </c>
      <c r="BH1506" s="5">
        <f t="shared" si="1787"/>
        <v>3.9306154497021999E-4</v>
      </c>
      <c r="BI1506" s="5">
        <f t="shared" si="1788"/>
        <v>3.2019900732747209E-4</v>
      </c>
      <c r="BJ1506" s="8">
        <f t="shared" si="1789"/>
        <v>0.71987098234990954</v>
      </c>
      <c r="BK1506" s="8">
        <f t="shared" si="1790"/>
        <v>0.12786944741504885</v>
      </c>
      <c r="BL1506" s="8">
        <f t="shared" si="1791"/>
        <v>6.9452851301841909E-2</v>
      </c>
      <c r="BM1506" s="8">
        <f t="shared" si="1792"/>
        <v>0.78642964696339501</v>
      </c>
      <c r="BN1506" s="8">
        <f t="shared" si="1793"/>
        <v>9.4735141695323863E-2</v>
      </c>
    </row>
    <row r="1507" spans="1:66" x14ac:dyDescent="0.25">
      <c r="A1507" t="s">
        <v>173</v>
      </c>
      <c r="B1507" t="s">
        <v>178</v>
      </c>
      <c r="C1507" t="s">
        <v>486</v>
      </c>
      <c r="D1507" t="s">
        <v>537</v>
      </c>
      <c r="E1507">
        <f>VLOOKUP(A1507,home!$A$2:$E$405,3,FALSE)</f>
        <v>1.8412999999999999</v>
      </c>
      <c r="F1507">
        <f>VLOOKUP(B1507,home!$B$2:$E$405,3,FALSE)</f>
        <v>0.95040000000000002</v>
      </c>
      <c r="G1507">
        <f>VLOOKUP(C1507,away!$B$2:$E$405,4,FALSE)</f>
        <v>1.3576999999999999</v>
      </c>
      <c r="H1507">
        <f>VLOOKUP(A1507,away!$A$2:$E$405,3,FALSE)</f>
        <v>1.4127000000000001</v>
      </c>
      <c r="I1507">
        <f>VLOOKUP(C1507,away!$B$2:$E$405,3,FALSE)</f>
        <v>0.70789999999999997</v>
      </c>
      <c r="J1507">
        <f>VLOOKUP(B1507,home!$B$2:$E$405,4,FALSE)</f>
        <v>1.9466000000000001</v>
      </c>
      <c r="K1507" s="3">
        <f t="shared" si="1738"/>
        <v>2.3759363327039997</v>
      </c>
      <c r="L1507" s="3">
        <f t="shared" si="1739"/>
        <v>1.9466979723780002</v>
      </c>
      <c r="M1507" s="5">
        <f t="shared" si="1740"/>
        <v>1.3264893698833841E-2</v>
      </c>
      <c r="N1507" s="5">
        <f t="shared" si="1741"/>
        <v>3.1516542888515665E-2</v>
      </c>
      <c r="O1507" s="5">
        <f t="shared" si="1742"/>
        <v>2.5822741667329546E-2</v>
      </c>
      <c r="P1507" s="5">
        <f t="shared" si="1743"/>
        <v>6.1353190137437723E-2</v>
      </c>
      <c r="Q1507" s="5">
        <f t="shared" si="1744"/>
        <v>3.7440649665024132E-2</v>
      </c>
      <c r="R1507" s="5">
        <f t="shared" si="1745"/>
        <v>2.5134539422515673E-2</v>
      </c>
      <c r="S1507" s="5">
        <f t="shared" si="1746"/>
        <v>7.0943160674772562E-2</v>
      </c>
      <c r="T1507" s="5">
        <f t="shared" si="1747"/>
        <v>7.2885636787417524E-2</v>
      </c>
      <c r="U1507" s="5">
        <f t="shared" si="1748"/>
        <v>5.9718065419735997E-2</v>
      </c>
      <c r="V1507" s="5">
        <f t="shared" si="1749"/>
        <v>3.6458718484472422E-2</v>
      </c>
      <c r="W1507" s="5">
        <f t="shared" si="1750"/>
        <v>2.9652199953057557E-2</v>
      </c>
      <c r="X1507" s="5">
        <f t="shared" si="1751"/>
        <v>5.7723877525164176E-2</v>
      </c>
      <c r="Y1507" s="5">
        <f t="shared" si="1752"/>
        <v>5.6185477668016577E-2</v>
      </c>
      <c r="Z1507" s="5">
        <f t="shared" si="1753"/>
        <v>1.6309785643488721E-2</v>
      </c>
      <c r="AA1507" s="5">
        <f t="shared" si="1754"/>
        <v>3.8751012288978939E-2</v>
      </c>
      <c r="AB1507" s="5">
        <f t="shared" si="1755"/>
        <v>4.6034969013222134E-2</v>
      </c>
      <c r="AC1507" s="5">
        <f t="shared" si="1756"/>
        <v>1.0539373411741894E-2</v>
      </c>
      <c r="AD1507" s="5">
        <f t="shared" si="1757"/>
        <v>1.7612934803268313E-2</v>
      </c>
      <c r="AE1507" s="5">
        <f t="shared" si="1758"/>
        <v>3.4287064469148337E-2</v>
      </c>
      <c r="AF1507" s="5">
        <f t="shared" si="1759"/>
        <v>3.3373279440442431E-2</v>
      </c>
      <c r="AG1507" s="5">
        <f t="shared" si="1760"/>
        <v>2.1655898472771225E-2</v>
      </c>
      <c r="AH1507" s="5">
        <f t="shared" si="1761"/>
        <v>7.9375566605248294E-3</v>
      </c>
      <c r="AI1507" s="5">
        <f t="shared" si="1762"/>
        <v>1.8859129262637567E-2</v>
      </c>
      <c r="AJ1507" s="5">
        <f t="shared" si="1763"/>
        <v>2.2404045209130901E-2</v>
      </c>
      <c r="AK1507" s="5">
        <f t="shared" si="1764"/>
        <v>1.7743528337305699E-2</v>
      </c>
      <c r="AL1507" s="5">
        <f t="shared" si="1765"/>
        <v>1.9498812294798959E-3</v>
      </c>
      <c r="AM1507" s="5">
        <f t="shared" si="1766"/>
        <v>8.3694423449263942E-3</v>
      </c>
      <c r="AN1507" s="5">
        <f t="shared" si="1767"/>
        <v>1.6292776442802786E-2</v>
      </c>
      <c r="AO1507" s="5">
        <f t="shared" si="1768"/>
        <v>1.585855743280612E-2</v>
      </c>
      <c r="AP1507" s="5">
        <f t="shared" si="1769"/>
        <v>1.0290607199761244E-2</v>
      </c>
      <c r="AQ1507" s="5">
        <f t="shared" si="1770"/>
        <v>5.008176042578417E-3</v>
      </c>
      <c r="AR1507" s="5">
        <f t="shared" si="1771"/>
        <v>3.0904050913358344E-3</v>
      </c>
      <c r="AS1507" s="5">
        <f t="shared" si="1772"/>
        <v>7.342605739278231E-3</v>
      </c>
      <c r="AT1507" s="5">
        <f t="shared" si="1773"/>
        <v>8.7227818763360339E-3</v>
      </c>
      <c r="AU1507" s="5">
        <f t="shared" si="1774"/>
        <v>6.9082581274129166E-3</v>
      </c>
      <c r="AV1507" s="5">
        <f t="shared" si="1775"/>
        <v>4.1033953701545096E-3</v>
      </c>
      <c r="AW1507" s="5">
        <f t="shared" si="1776"/>
        <v>2.5051805610150981E-4</v>
      </c>
      <c r="AX1507" s="5">
        <f t="shared" si="1777"/>
        <v>3.3142103586303283E-3</v>
      </c>
      <c r="AY1507" s="5">
        <f t="shared" si="1778"/>
        <v>6.4517665851798241E-3</v>
      </c>
      <c r="AZ1507" s="5">
        <f t="shared" si="1779"/>
        <v>6.2798204648128516E-3</v>
      </c>
      <c r="BA1507" s="5">
        <f t="shared" si="1780"/>
        <v>4.0749712552496818E-3</v>
      </c>
      <c r="BB1507" s="5">
        <f t="shared" si="1781"/>
        <v>1.9831845700232979E-3</v>
      </c>
      <c r="BC1507" s="5">
        <f t="shared" si="1782"/>
        <v>7.7213227626313783E-4</v>
      </c>
      <c r="BD1507" s="5">
        <f t="shared" si="1783"/>
        <v>1.0026808875216854E-3</v>
      </c>
      <c r="BE1507" s="5">
        <f t="shared" si="1784"/>
        <v>2.3823059507706644E-3</v>
      </c>
      <c r="BF1507" s="5">
        <f t="shared" si="1785"/>
        <v>2.830103632026485E-3</v>
      </c>
      <c r="BG1507" s="5">
        <f t="shared" si="1786"/>
        <v>2.2413820148830923E-3</v>
      </c>
      <c r="BH1507" s="5">
        <f t="shared" si="1787"/>
        <v>1.3313452411575083E-3</v>
      </c>
      <c r="BI1507" s="5">
        <f t="shared" si="1788"/>
        <v>6.326383059677387E-4</v>
      </c>
      <c r="BJ1507" s="8">
        <f t="shared" si="1789"/>
        <v>0.47102920664586001</v>
      </c>
      <c r="BK1507" s="8">
        <f t="shared" si="1790"/>
        <v>0.20096098422191813</v>
      </c>
      <c r="BL1507" s="8">
        <f t="shared" si="1791"/>
        <v>0.30299348951822602</v>
      </c>
      <c r="BM1507" s="8">
        <f t="shared" si="1792"/>
        <v>0.79055966002075839</v>
      </c>
      <c r="BN1507" s="8">
        <f t="shared" si="1793"/>
        <v>0.19453255747965659</v>
      </c>
    </row>
    <row r="1508" spans="1:66" x14ac:dyDescent="0.25">
      <c r="A1508" t="s">
        <v>27</v>
      </c>
      <c r="B1508" t="s">
        <v>265</v>
      </c>
      <c r="C1508" t="s">
        <v>488</v>
      </c>
      <c r="D1508" t="s">
        <v>537</v>
      </c>
      <c r="E1508">
        <f>VLOOKUP(A1508,home!$A$2:$E$405,3,FALSE)</f>
        <v>1.381</v>
      </c>
      <c r="F1508">
        <f>VLOOKUP(B1508,home!$B$2:$E$405,3,FALSE)</f>
        <v>0.54310000000000003</v>
      </c>
      <c r="G1508">
        <f>VLOOKUP(C1508,away!$B$2:$E$405,4,FALSE)</f>
        <v>1.4481999999999999</v>
      </c>
      <c r="H1508">
        <f>VLOOKUP(A1508,away!$A$2:$E$405,3,FALSE)</f>
        <v>1.127</v>
      </c>
      <c r="I1508">
        <f>VLOOKUP(C1508,away!$B$2:$E$405,3,FALSE)</f>
        <v>1.1091</v>
      </c>
      <c r="J1508">
        <f>VLOOKUP(B1508,home!$B$2:$E$405,4,FALSE)</f>
        <v>0.88729999999999998</v>
      </c>
      <c r="K1508" s="3">
        <f t="shared" si="1738"/>
        <v>1.08618055702</v>
      </c>
      <c r="L1508" s="3">
        <f t="shared" si="1739"/>
        <v>1.1090856926099999</v>
      </c>
      <c r="M1508" s="5">
        <f t="shared" si="1740"/>
        <v>0.11132891627580535</v>
      </c>
      <c r="N1508" s="5">
        <f t="shared" si="1741"/>
        <v>0.1209233042928872</v>
      </c>
      <c r="O1508" s="5">
        <f t="shared" si="1742"/>
        <v>0.12347330821527228</v>
      </c>
      <c r="P1508" s="5">
        <f t="shared" si="1743"/>
        <v>0.13411430669436658</v>
      </c>
      <c r="Q1508" s="5">
        <f t="shared" si="1744"/>
        <v>6.5672271006773586E-2</v>
      </c>
      <c r="R1508" s="5">
        <f t="shared" si="1745"/>
        <v>6.8471239780391643E-2</v>
      </c>
      <c r="S1508" s="5">
        <f t="shared" si="1746"/>
        <v>4.0390780449956622E-2</v>
      </c>
      <c r="T1508" s="5">
        <f t="shared" si="1747"/>
        <v>7.2836176174819106E-2</v>
      </c>
      <c r="U1508" s="5">
        <f t="shared" si="1748"/>
        <v>7.4372129364515774E-2</v>
      </c>
      <c r="V1508" s="5">
        <f t="shared" si="1749"/>
        <v>5.4063836723149674E-3</v>
      </c>
      <c r="W1508" s="5">
        <f t="shared" si="1750"/>
        <v>2.3777314634301914E-2</v>
      </c>
      <c r="X1508" s="5">
        <f t="shared" si="1751"/>
        <v>2.6371079469590625E-2</v>
      </c>
      <c r="Y1508" s="5">
        <f t="shared" si="1752"/>
        <v>1.462389346920214E-2</v>
      </c>
      <c r="Z1508" s="5">
        <f t="shared" si="1753"/>
        <v>2.5313490798567002E-2</v>
      </c>
      <c r="AA1508" s="5">
        <f t="shared" si="1754"/>
        <v>2.7495021535708153E-2</v>
      </c>
      <c r="AB1508" s="5">
        <f t="shared" si="1755"/>
        <v>1.4932278903466189E-2</v>
      </c>
      <c r="AC1508" s="5">
        <f t="shared" si="1756"/>
        <v>4.070558565283113E-4</v>
      </c>
      <c r="AD1508" s="5">
        <f t="shared" si="1757"/>
        <v>6.4566142134814611E-3</v>
      </c>
      <c r="AE1508" s="5">
        <f t="shared" si="1758"/>
        <v>7.1609384468746566E-3</v>
      </c>
      <c r="AF1508" s="5">
        <f t="shared" si="1759"/>
        <v>3.9710471885447789E-3</v>
      </c>
      <c r="AG1508" s="5">
        <f t="shared" si="1760"/>
        <v>1.4680772071647258E-3</v>
      </c>
      <c r="AH1508" s="5">
        <f t="shared" si="1761"/>
        <v>7.0187076186763904E-3</v>
      </c>
      <c r="AI1508" s="5">
        <f t="shared" si="1762"/>
        <v>7.6235837508144399E-3</v>
      </c>
      <c r="AJ1508" s="5">
        <f t="shared" si="1763"/>
        <v>4.1402942224741243E-3</v>
      </c>
      <c r="AK1508" s="5">
        <f t="shared" si="1764"/>
        <v>1.499035694931211E-3</v>
      </c>
      <c r="AL1508" s="5">
        <f t="shared" si="1765"/>
        <v>1.9614675435779924E-5</v>
      </c>
      <c r="AM1508" s="5">
        <f t="shared" si="1766"/>
        <v>1.4026097645725092E-3</v>
      </c>
      <c r="AN1508" s="5">
        <f t="shared" si="1767"/>
        <v>1.5556144222024504E-3</v>
      </c>
      <c r="AO1508" s="5">
        <f t="shared" si="1768"/>
        <v>8.6265484944125499E-4</v>
      </c>
      <c r="AP1508" s="5">
        <f t="shared" si="1769"/>
        <v>3.1891938372530969E-4</v>
      </c>
      <c r="AQ1508" s="5">
        <f t="shared" si="1770"/>
        <v>8.8427231396434917E-5</v>
      </c>
      <c r="AR1508" s="5">
        <f t="shared" si="1771"/>
        <v>1.5568696400973555E-3</v>
      </c>
      <c r="AS1508" s="5">
        <f t="shared" si="1772"/>
        <v>1.6910415328884726E-3</v>
      </c>
      <c r="AT1508" s="5">
        <f t="shared" si="1773"/>
        <v>9.1838821706837794E-4</v>
      </c>
      <c r="AU1508" s="5">
        <f t="shared" si="1774"/>
        <v>3.3251180839197854E-4</v>
      </c>
      <c r="AV1508" s="5">
        <f t="shared" si="1775"/>
        <v>9.0291965313731666E-5</v>
      </c>
      <c r="AW1508" s="5">
        <f t="shared" si="1776"/>
        <v>6.5636551109197477E-7</v>
      </c>
      <c r="AX1508" s="5">
        <f t="shared" si="1777"/>
        <v>2.5391457589417647E-4</v>
      </c>
      <c r="AY1508" s="5">
        <f t="shared" si="1778"/>
        <v>2.8161302326936712E-4</v>
      </c>
      <c r="AZ1508" s="5">
        <f t="shared" si="1779"/>
        <v>1.5616648748035104E-4</v>
      </c>
      <c r="BA1508" s="5">
        <f t="shared" si="1780"/>
        <v>5.7734005643205317E-5</v>
      </c>
      <c r="BB1508" s="5">
        <f t="shared" si="1781"/>
        <v>1.6007989908986014E-5</v>
      </c>
      <c r="BC1508" s="5">
        <f t="shared" si="1782"/>
        <v>3.5508465151003241E-6</v>
      </c>
      <c r="BD1508" s="5">
        <f t="shared" si="1783"/>
        <v>2.8778364051514288E-4</v>
      </c>
      <c r="BE1508" s="5">
        <f t="shared" si="1784"/>
        <v>3.1258499495598135E-4</v>
      </c>
      <c r="BF1508" s="5">
        <f t="shared" si="1785"/>
        <v>1.6976187196869087E-4</v>
      </c>
      <c r="BG1508" s="5">
        <f t="shared" si="1786"/>
        <v>6.1464014885236862E-5</v>
      </c>
      <c r="BH1508" s="5">
        <f t="shared" si="1787"/>
        <v>1.6690254481183032E-5</v>
      </c>
      <c r="BI1508" s="5">
        <f t="shared" si="1788"/>
        <v>3.6257259818353892E-6</v>
      </c>
      <c r="BJ1508" s="8">
        <f t="shared" si="1789"/>
        <v>0.34825792868368938</v>
      </c>
      <c r="BK1508" s="8">
        <f t="shared" si="1790"/>
        <v>0.29194867064767693</v>
      </c>
      <c r="BL1508" s="8">
        <f t="shared" si="1791"/>
        <v>0.33446661275279821</v>
      </c>
      <c r="BM1508" s="8">
        <f t="shared" si="1792"/>
        <v>0.3757223999594767</v>
      </c>
      <c r="BN1508" s="8">
        <f t="shared" si="1793"/>
        <v>0.62398334626549656</v>
      </c>
    </row>
    <row r="1509" spans="1:66" x14ac:dyDescent="0.25">
      <c r="A1509" t="s">
        <v>27</v>
      </c>
      <c r="B1509" t="s">
        <v>263</v>
      </c>
      <c r="C1509" t="s">
        <v>180</v>
      </c>
      <c r="D1509" t="s">
        <v>537</v>
      </c>
      <c r="E1509">
        <f>VLOOKUP(A1509,home!$A$2:$E$405,3,FALSE)</f>
        <v>1.381</v>
      </c>
      <c r="F1509">
        <f>VLOOKUP(B1509,home!$B$2:$E$405,3,FALSE)</f>
        <v>0.72409999999999997</v>
      </c>
      <c r="G1509">
        <f>VLOOKUP(C1509,away!$B$2:$E$405,4,FALSE)</f>
        <v>1.0862000000000001</v>
      </c>
      <c r="H1509">
        <f>VLOOKUP(A1509,away!$A$2:$E$405,3,FALSE)</f>
        <v>1.127</v>
      </c>
      <c r="I1509">
        <f>VLOOKUP(C1509,away!$B$2:$E$405,3,FALSE)</f>
        <v>0.66549999999999998</v>
      </c>
      <c r="J1509">
        <f>VLOOKUP(B1509,home!$B$2:$E$405,4,FALSE)</f>
        <v>0.88729999999999998</v>
      </c>
      <c r="K1509" s="3">
        <f t="shared" si="1738"/>
        <v>1.08618055702</v>
      </c>
      <c r="L1509" s="3">
        <f t="shared" si="1739"/>
        <v>0.66549141504999998</v>
      </c>
      <c r="M1509" s="5">
        <f t="shared" si="1740"/>
        <v>0.17348364102690236</v>
      </c>
      <c r="N1509" s="5">
        <f t="shared" si="1741"/>
        <v>0.18843455784445853</v>
      </c>
      <c r="O1509" s="5">
        <f t="shared" si="1742"/>
        <v>0.11545187375501949</v>
      </c>
      <c r="P1509" s="5">
        <f t="shared" si="1743"/>
        <v>0.12540158054422978</v>
      </c>
      <c r="Q1509" s="5">
        <f t="shared" si="1744"/>
        <v>0.10233697650065569</v>
      </c>
      <c r="R1509" s="5">
        <f t="shared" si="1745"/>
        <v>3.8416115417700923E-2</v>
      </c>
      <c r="S1509" s="5">
        <f t="shared" si="1746"/>
        <v>2.2661439876847468E-2</v>
      </c>
      <c r="T1509" s="5">
        <f t="shared" si="1747"/>
        <v>6.8104379303359955E-2</v>
      </c>
      <c r="U1509" s="5">
        <f t="shared" si="1748"/>
        <v>4.1726837642943E-2</v>
      </c>
      <c r="V1509" s="5">
        <f t="shared" si="1749"/>
        <v>1.8200757919327269E-3</v>
      </c>
      <c r="W1509" s="5">
        <f t="shared" si="1750"/>
        <v>3.7052144713074955E-2</v>
      </c>
      <c r="X1509" s="5">
        <f t="shared" si="1751"/>
        <v>2.4657884215741627E-2</v>
      </c>
      <c r="Y1509" s="5">
        <f t="shared" si="1752"/>
        <v>8.2048051294364762E-3</v>
      </c>
      <c r="Z1509" s="5">
        <f t="shared" si="1753"/>
        <v>8.5218650033499731E-3</v>
      </c>
      <c r="AA1509" s="5">
        <f t="shared" si="1754"/>
        <v>9.2562840761879189E-3</v>
      </c>
      <c r="AB1509" s="5">
        <f t="shared" si="1755"/>
        <v>5.026997896904575E-3</v>
      </c>
      <c r="AC1509" s="5">
        <f t="shared" si="1756"/>
        <v>8.222691044081678E-5</v>
      </c>
      <c r="AD1509" s="5">
        <f t="shared" si="1757"/>
        <v>1.0061329795808349E-2</v>
      </c>
      <c r="AE1509" s="5">
        <f t="shared" si="1758"/>
        <v>6.6957286030972256E-3</v>
      </c>
      <c r="AF1509" s="5">
        <f t="shared" si="1759"/>
        <v>2.2279749514329656E-3</v>
      </c>
      <c r="AG1509" s="5">
        <f t="shared" si="1760"/>
        <v>4.9423273437502655E-4</v>
      </c>
      <c r="AH1509" s="5">
        <f t="shared" si="1761"/>
        <v>1.4178069999861112E-3</v>
      </c>
      <c r="AI1509" s="5">
        <f t="shared" si="1762"/>
        <v>1.5399943969917696E-3</v>
      </c>
      <c r="AJ1509" s="5">
        <f t="shared" si="1763"/>
        <v>8.3635598596609967E-4</v>
      </c>
      <c r="AK1509" s="5">
        <f t="shared" si="1764"/>
        <v>3.0281120356788987E-4</v>
      </c>
      <c r="AL1509" s="5">
        <f t="shared" si="1765"/>
        <v>2.3774886142603522E-6</v>
      </c>
      <c r="AM1509" s="5">
        <f t="shared" si="1766"/>
        <v>2.185684160394608E-3</v>
      </c>
      <c r="AN1509" s="5">
        <f t="shared" si="1767"/>
        <v>1.4545540447533788E-3</v>
      </c>
      <c r="AO1509" s="5">
        <f t="shared" si="1768"/>
        <v>4.839966147548134E-4</v>
      </c>
      <c r="AP1509" s="5">
        <f t="shared" si="1769"/>
        <v>1.0736519734419686E-4</v>
      </c>
      <c r="AQ1509" s="5">
        <f t="shared" si="1770"/>
        <v>1.7862654276928012E-5</v>
      </c>
      <c r="AR1509" s="5">
        <f t="shared" si="1771"/>
        <v>1.8870767733771056E-4</v>
      </c>
      <c r="AS1509" s="5">
        <f t="shared" si="1772"/>
        <v>2.0497061008462489E-4</v>
      </c>
      <c r="AT1509" s="5">
        <f t="shared" si="1773"/>
        <v>1.1131754571722354E-4</v>
      </c>
      <c r="AU1509" s="5">
        <f t="shared" si="1774"/>
        <v>4.0303651271077734E-5</v>
      </c>
      <c r="AV1509" s="5">
        <f t="shared" si="1775"/>
        <v>1.0944260596889759E-5</v>
      </c>
      <c r="AW1509" s="5">
        <f t="shared" si="1776"/>
        <v>4.7737583047756065E-8</v>
      </c>
      <c r="AX1509" s="5">
        <f t="shared" si="1777"/>
        <v>3.9567460646786762E-4</v>
      </c>
      <c r="AY1509" s="5">
        <f t="shared" si="1778"/>
        <v>2.6331805375765308E-4</v>
      </c>
      <c r="AZ1509" s="5">
        <f t="shared" si="1779"/>
        <v>8.7617952101696242E-5</v>
      </c>
      <c r="BA1509" s="5">
        <f t="shared" si="1780"/>
        <v>1.9436331642646991E-5</v>
      </c>
      <c r="BB1509" s="5">
        <f t="shared" si="1781"/>
        <v>3.2336779620615585E-6</v>
      </c>
      <c r="BC1509" s="5">
        <f t="shared" si="1782"/>
        <v>4.3039698455766945E-7</v>
      </c>
      <c r="BD1509" s="5">
        <f t="shared" si="1783"/>
        <v>2.0930556537045298E-5</v>
      </c>
      <c r="BE1509" s="5">
        <f t="shared" si="1784"/>
        <v>2.2734363558146464E-5</v>
      </c>
      <c r="BF1509" s="5">
        <f t="shared" si="1785"/>
        <v>1.2346811836541358E-5</v>
      </c>
      <c r="BG1509" s="5">
        <f t="shared" si="1786"/>
        <v>4.4702889860118744E-6</v>
      </c>
      <c r="BH1509" s="5">
        <f t="shared" si="1787"/>
        <v>1.213885245216687E-6</v>
      </c>
      <c r="BI1509" s="5">
        <f t="shared" si="1788"/>
        <v>2.6369971036156419E-7</v>
      </c>
      <c r="BJ1509" s="8">
        <f t="shared" si="1789"/>
        <v>0.45328918748188129</v>
      </c>
      <c r="BK1509" s="8">
        <f t="shared" si="1790"/>
        <v>0.32371465969272512</v>
      </c>
      <c r="BL1509" s="8">
        <f t="shared" si="1791"/>
        <v>0.21459328072614864</v>
      </c>
      <c r="BM1509" s="8">
        <f t="shared" si="1792"/>
        <v>0.25633097749896355</v>
      </c>
      <c r="BN1509" s="8">
        <f t="shared" si="1793"/>
        <v>0.74352474508896682</v>
      </c>
    </row>
    <row r="1510" spans="1:66" x14ac:dyDescent="0.25">
      <c r="A1510" t="s">
        <v>27</v>
      </c>
      <c r="B1510" t="s">
        <v>433</v>
      </c>
      <c r="C1510" t="s">
        <v>29</v>
      </c>
      <c r="D1510" t="s">
        <v>537</v>
      </c>
      <c r="E1510">
        <f>VLOOKUP(A1510,home!$A$2:$E$405,3,FALSE)</f>
        <v>1.381</v>
      </c>
      <c r="F1510">
        <f>VLOOKUP(B1510,home!$B$2:$E$405,3,FALSE)</f>
        <v>0.90510000000000002</v>
      </c>
      <c r="G1510">
        <f>VLOOKUP(C1510,away!$B$2:$E$405,4,FALSE)</f>
        <v>0.72409999999999997</v>
      </c>
      <c r="H1510">
        <f>VLOOKUP(A1510,away!$A$2:$E$405,3,FALSE)</f>
        <v>1.127</v>
      </c>
      <c r="I1510">
        <f>VLOOKUP(C1510,away!$B$2:$E$405,3,FALSE)</f>
        <v>1.1091</v>
      </c>
      <c r="J1510">
        <f>VLOOKUP(B1510,home!$B$2:$E$405,4,FALSE)</f>
        <v>1.1091</v>
      </c>
      <c r="K1510" s="3">
        <f t="shared" si="1738"/>
        <v>0.90508379871</v>
      </c>
      <c r="L1510" s="3">
        <f t="shared" si="1739"/>
        <v>1.3863258668699998</v>
      </c>
      <c r="M1510" s="5">
        <f t="shared" si="1740"/>
        <v>0.10112381057711957</v>
      </c>
      <c r="N1510" s="5">
        <f t="shared" si="1741"/>
        <v>9.1525522617169855E-2</v>
      </c>
      <c r="O1510" s="5">
        <f t="shared" si="1742"/>
        <v>0.14019055435952293</v>
      </c>
      <c r="P1510" s="5">
        <f t="shared" si="1743"/>
        <v>0.12688419948297777</v>
      </c>
      <c r="Q1510" s="5">
        <f t="shared" si="1744"/>
        <v>4.1419133844633041E-2</v>
      </c>
      <c r="R1510" s="5">
        <f t="shared" si="1745"/>
        <v>9.7174895899725749E-2</v>
      </c>
      <c r="S1510" s="5">
        <f t="shared" si="1746"/>
        <v>3.980170443181167E-2</v>
      </c>
      <c r="T1510" s="5">
        <f t="shared" si="1747"/>
        <v>5.7420416632165454E-2</v>
      </c>
      <c r="U1510" s="5">
        <f t="shared" si="1748"/>
        <v>8.7951423920172592E-2</v>
      </c>
      <c r="V1510" s="5">
        <f t="shared" si="1749"/>
        <v>5.5489815197459222E-3</v>
      </c>
      <c r="W1510" s="5">
        <f t="shared" si="1750"/>
        <v>1.2495928999792804E-2</v>
      </c>
      <c r="X1510" s="5">
        <f t="shared" si="1751"/>
        <v>1.7323429602983727E-2</v>
      </c>
      <c r="Y1510" s="5">
        <f t="shared" si="1752"/>
        <v>1.200795928075892E-2</v>
      </c>
      <c r="Z1510" s="5">
        <f t="shared" si="1753"/>
        <v>4.4905357265396427E-2</v>
      </c>
      <c r="AA1510" s="5">
        <f t="shared" si="1754"/>
        <v>4.0643111336194693E-2</v>
      </c>
      <c r="AB1510" s="5">
        <f t="shared" si="1755"/>
        <v>1.8392710799778274E-2</v>
      </c>
      <c r="AC1510" s="5">
        <f t="shared" si="1756"/>
        <v>4.3515844219859257E-4</v>
      </c>
      <c r="AD1510" s="5">
        <f t="shared" si="1757"/>
        <v>2.8274657218857299E-3</v>
      </c>
      <c r="AE1510" s="5">
        <f t="shared" si="1758"/>
        <v>3.9197888679384438E-3</v>
      </c>
      <c r="AF1510" s="5">
        <f t="shared" si="1759"/>
        <v>2.7170523501460699E-3</v>
      </c>
      <c r="AG1510" s="5">
        <f t="shared" si="1760"/>
        <v>1.2555733182158066E-3</v>
      </c>
      <c r="AH1510" s="5">
        <f t="shared" si="1761"/>
        <v>1.5563364584514435E-2</v>
      </c>
      <c r="AI1510" s="5">
        <f t="shared" si="1762"/>
        <v>1.4086149138861005E-2</v>
      </c>
      <c r="AJ1510" s="5">
        <f t="shared" si="1763"/>
        <v>6.374572685897955E-3</v>
      </c>
      <c r="AK1510" s="5">
        <f t="shared" si="1764"/>
        <v>1.9231741539018435E-3</v>
      </c>
      <c r="AL1510" s="5">
        <f t="shared" si="1765"/>
        <v>2.1840446981384246E-5</v>
      </c>
      <c r="AM1510" s="5">
        <f t="shared" si="1766"/>
        <v>5.1181868325732998E-4</v>
      </c>
      <c r="AN1510" s="5">
        <f t="shared" si="1767"/>
        <v>7.0954747974697981E-4</v>
      </c>
      <c r="AO1510" s="5">
        <f t="shared" si="1768"/>
        <v>4.9183201247282777E-4</v>
      </c>
      <c r="AP1510" s="5">
        <f t="shared" si="1769"/>
        <v>2.2727981368193649E-4</v>
      </c>
      <c r="AQ1510" s="5">
        <f t="shared" si="1770"/>
        <v>7.8770971181165659E-5</v>
      </c>
      <c r="AR1510" s="5">
        <f t="shared" si="1771"/>
        <v>4.3151789798081645E-3</v>
      </c>
      <c r="AS1510" s="5">
        <f t="shared" si="1772"/>
        <v>3.905598583158316E-3</v>
      </c>
      <c r="AT1510" s="5">
        <f t="shared" si="1773"/>
        <v>1.7674470009406609E-3</v>
      </c>
      <c r="AU1510" s="5">
        <f t="shared" si="1774"/>
        <v>5.3322921520999021E-4</v>
      </c>
      <c r="AV1510" s="5">
        <f t="shared" si="1775"/>
        <v>1.2065428092135248E-4</v>
      </c>
      <c r="AW1510" s="5">
        <f t="shared" si="1776"/>
        <v>7.6122516870049163E-7</v>
      </c>
      <c r="AX1510" s="5">
        <f t="shared" si="1777"/>
        <v>7.7206466348882368E-5</v>
      </c>
      <c r="AY1510" s="5">
        <f t="shared" si="1778"/>
        <v>1.0703332138908382E-4</v>
      </c>
      <c r="AZ1510" s="5">
        <f t="shared" si="1779"/>
        <v>7.4191531029348473E-5</v>
      </c>
      <c r="BA1510" s="5">
        <f t="shared" si="1780"/>
        <v>3.4284546189558004E-5</v>
      </c>
      <c r="BB1510" s="5">
        <f t="shared" si="1781"/>
        <v>1.1882388304120885E-5</v>
      </c>
      <c r="BC1510" s="5">
        <f t="shared" si="1782"/>
        <v>3.2945724532392662E-6</v>
      </c>
      <c r="BD1510" s="5">
        <f t="shared" si="1783"/>
        <v>9.9704070664695973E-4</v>
      </c>
      <c r="BE1510" s="5">
        <f t="shared" si="1784"/>
        <v>9.0240539024053314E-4</v>
      </c>
      <c r="BF1510" s="5">
        <f t="shared" si="1785"/>
        <v>4.0837624928764072E-4</v>
      </c>
      <c r="BG1510" s="5">
        <f t="shared" si="1786"/>
        <v>1.232049090027333E-4</v>
      </c>
      <c r="BH1510" s="5">
        <f t="shared" si="1787"/>
        <v>2.7877691764978424E-5</v>
      </c>
      <c r="BI1510" s="5">
        <f t="shared" si="1788"/>
        <v>5.0463294323826339E-6</v>
      </c>
      <c r="BJ1510" s="8">
        <f t="shared" si="1789"/>
        <v>0.24523941302174432</v>
      </c>
      <c r="BK1510" s="8">
        <f t="shared" si="1790"/>
        <v>0.27392272822222402</v>
      </c>
      <c r="BL1510" s="8">
        <f t="shared" si="1791"/>
        <v>0.43540601621498332</v>
      </c>
      <c r="BM1510" s="8">
        <f t="shared" si="1792"/>
        <v>0.40104912584697866</v>
      </c>
      <c r="BN1510" s="8">
        <f t="shared" si="1793"/>
        <v>0.59831811678114888</v>
      </c>
    </row>
    <row r="1511" spans="1:66" x14ac:dyDescent="0.25">
      <c r="A1511" t="s">
        <v>27</v>
      </c>
      <c r="B1511" t="s">
        <v>183</v>
      </c>
      <c r="C1511" t="s">
        <v>28</v>
      </c>
      <c r="D1511" t="s">
        <v>537</v>
      </c>
      <c r="E1511">
        <f>VLOOKUP(A1511,home!$A$2:$E$405,3,FALSE)</f>
        <v>1.381</v>
      </c>
      <c r="F1511">
        <f>VLOOKUP(B1511,home!$B$2:$E$405,3,FALSE)</f>
        <v>0.90510000000000002</v>
      </c>
      <c r="G1511">
        <f>VLOOKUP(C1511,away!$B$2:$E$405,4,FALSE)</f>
        <v>1.4481999999999999</v>
      </c>
      <c r="H1511">
        <f>VLOOKUP(A1511,away!$A$2:$E$405,3,FALSE)</f>
        <v>1.127</v>
      </c>
      <c r="I1511">
        <f>VLOOKUP(C1511,away!$B$2:$E$405,3,FALSE)</f>
        <v>1.331</v>
      </c>
      <c r="J1511">
        <f>VLOOKUP(B1511,home!$B$2:$E$405,4,FALSE)</f>
        <v>1.1091</v>
      </c>
      <c r="K1511" s="3">
        <f t="shared" si="1738"/>
        <v>1.81016759742</v>
      </c>
      <c r="L1511" s="3">
        <f t="shared" si="1739"/>
        <v>1.6636910367</v>
      </c>
      <c r="M1511" s="5">
        <f t="shared" si="1740"/>
        <v>3.0997192778799081E-2</v>
      </c>
      <c r="N1511" s="5">
        <f t="shared" si="1741"/>
        <v>5.6110113979163302E-2</v>
      </c>
      <c r="O1511" s="5">
        <f t="shared" si="1742"/>
        <v>5.1569751788949986E-2</v>
      </c>
      <c r="P1511" s="5">
        <f t="shared" si="1743"/>
        <v>9.3349893695349337E-2</v>
      </c>
      <c r="Q1511" s="5">
        <f t="shared" si="1744"/>
        <v>5.0784355106312205E-2</v>
      </c>
      <c r="R1511" s="5">
        <f t="shared" si="1745"/>
        <v>4.2898066908059952E-2</v>
      </c>
      <c r="S1511" s="5">
        <f t="shared" si="1746"/>
        <v>7.0282192286886841E-2</v>
      </c>
      <c r="T1511" s="5">
        <f t="shared" si="1747"/>
        <v>8.4489476394961488E-2</v>
      </c>
      <c r="U1511" s="5">
        <f t="shared" si="1748"/>
        <v>7.765269070892529E-2</v>
      </c>
      <c r="V1511" s="5">
        <f t="shared" si="1749"/>
        <v>2.3517667929466163E-2</v>
      </c>
      <c r="W1511" s="5">
        <f t="shared" si="1750"/>
        <v>3.0642731356439089E-2</v>
      </c>
      <c r="X1511" s="5">
        <f t="shared" si="1751"/>
        <v>5.0980037497713737E-2</v>
      </c>
      <c r="Y1511" s="5">
        <f t="shared" si="1752"/>
        <v>4.2407515717788134E-2</v>
      </c>
      <c r="Z1511" s="5">
        <f t="shared" si="1753"/>
        <v>2.3789709802232079E-2</v>
      </c>
      <c r="AA1511" s="5">
        <f t="shared" si="1754"/>
        <v>4.3063361836025459E-2</v>
      </c>
      <c r="AB1511" s="5">
        <f t="shared" si="1755"/>
        <v>3.8975951115773178E-2</v>
      </c>
      <c r="AC1511" s="5">
        <f t="shared" si="1756"/>
        <v>4.4265536738373329E-3</v>
      </c>
      <c r="AD1511" s="5">
        <f t="shared" si="1757"/>
        <v>1.3867119849467962E-2</v>
      </c>
      <c r="AE1511" s="5">
        <f t="shared" si="1758"/>
        <v>2.3070602998404497E-2</v>
      </c>
      <c r="AF1511" s="5">
        <f t="shared" si="1759"/>
        <v>1.9191177709854859E-2</v>
      </c>
      <c r="AG1511" s="5">
        <f t="shared" si="1760"/>
        <v>1.0642730113200787E-2</v>
      </c>
      <c r="AH1511" s="5">
        <f t="shared" si="1761"/>
        <v>9.8946817409169118E-3</v>
      </c>
      <c r="AI1511" s="5">
        <f t="shared" si="1762"/>
        <v>1.7911032274191108E-2</v>
      </c>
      <c r="AJ1511" s="5">
        <f t="shared" si="1763"/>
        <v>1.6210985129542305E-2</v>
      </c>
      <c r="AK1511" s="5">
        <f t="shared" si="1764"/>
        <v>9.781533334584978E-3</v>
      </c>
      <c r="AL1511" s="5">
        <f t="shared" si="1765"/>
        <v>5.3323320965000247E-4</v>
      </c>
      <c r="AM1511" s="5">
        <f t="shared" si="1766"/>
        <v>5.02036220420932E-3</v>
      </c>
      <c r="AN1511" s="5">
        <f t="shared" si="1767"/>
        <v>8.3523316001304984E-3</v>
      </c>
      <c r="AO1511" s="5">
        <f t="shared" si="1768"/>
        <v>6.9478496093416421E-3</v>
      </c>
      <c r="AP1511" s="5">
        <f t="shared" si="1769"/>
        <v>3.853025039800429E-3</v>
      </c>
      <c r="AQ1511" s="5">
        <f t="shared" si="1770"/>
        <v>1.6025608057241591E-3</v>
      </c>
      <c r="AR1511" s="5">
        <f t="shared" si="1771"/>
        <v>3.2923386646725224E-3</v>
      </c>
      <c r="AS1511" s="5">
        <f t="shared" si="1772"/>
        <v>5.9596847705232301E-3</v>
      </c>
      <c r="AT1511" s="5">
        <f t="shared" si="1773"/>
        <v>5.3940141312193018E-3</v>
      </c>
      <c r="AU1511" s="5">
        <f t="shared" si="1774"/>
        <v>3.2546898667862568E-3</v>
      </c>
      <c r="AV1511" s="5">
        <f t="shared" si="1775"/>
        <v>1.4728835341269247E-3</v>
      </c>
      <c r="AW1511" s="5">
        <f t="shared" si="1776"/>
        <v>4.4607322087802699E-5</v>
      </c>
      <c r="AX1511" s="5">
        <f t="shared" si="1777"/>
        <v>1.5146161648952937E-3</v>
      </c>
      <c r="AY1511" s="5">
        <f t="shared" si="1778"/>
        <v>2.519853337577229E-3</v>
      </c>
      <c r="AZ1511" s="5">
        <f t="shared" si="1779"/>
        <v>2.0961287057629082E-3</v>
      </c>
      <c r="BA1511" s="5">
        <f t="shared" si="1780"/>
        <v>1.1624368465157741E-3</v>
      </c>
      <c r="BB1511" s="5">
        <f t="shared" si="1781"/>
        <v>4.8348394056952688E-4</v>
      </c>
      <c r="BC1511" s="5">
        <f t="shared" si="1782"/>
        <v>1.6087357966278342E-4</v>
      </c>
      <c r="BD1511" s="5">
        <f t="shared" si="1783"/>
        <v>9.1290572103275378E-4</v>
      </c>
      <c r="BE1511" s="5">
        <f t="shared" si="1784"/>
        <v>1.6525123557128325E-3</v>
      </c>
      <c r="BF1511" s="5">
        <f t="shared" si="1785"/>
        <v>1.4956621603237816E-3</v>
      </c>
      <c r="BG1511" s="5">
        <f t="shared" si="1786"/>
        <v>9.0246639310176879E-4</v>
      </c>
      <c r="BH1511" s="5">
        <f t="shared" si="1787"/>
        <v>4.0840385563833053E-4</v>
      </c>
      <c r="BI1511" s="5">
        <f t="shared" si="1788"/>
        <v>1.4785588522758019E-4</v>
      </c>
      <c r="BJ1511" s="8">
        <f t="shared" si="1789"/>
        <v>0.41589938255749559</v>
      </c>
      <c r="BK1511" s="8">
        <f t="shared" si="1790"/>
        <v>0.22562658691156601</v>
      </c>
      <c r="BL1511" s="8">
        <f t="shared" si="1791"/>
        <v>0.33285147217533445</v>
      </c>
      <c r="BM1511" s="8">
        <f t="shared" si="1792"/>
        <v>0.6699825311745049</v>
      </c>
      <c r="BN1511" s="8">
        <f t="shared" si="1793"/>
        <v>0.32570937425663388</v>
      </c>
    </row>
    <row r="1512" spans="1:66" x14ac:dyDescent="0.25">
      <c r="A1512" t="s">
        <v>184</v>
      </c>
      <c r="B1512" t="s">
        <v>189</v>
      </c>
      <c r="C1512" t="s">
        <v>192</v>
      </c>
      <c r="D1512" t="s">
        <v>537</v>
      </c>
      <c r="E1512">
        <f>VLOOKUP(A1512,home!$A$2:$E$405,3,FALSE)</f>
        <v>1.5952</v>
      </c>
      <c r="F1512">
        <f>VLOOKUP(B1512,home!$B$2:$E$405,3,FALSE)</f>
        <v>1.097</v>
      </c>
      <c r="G1512">
        <f>VLOOKUP(C1512,away!$B$2:$E$405,4,FALSE)</f>
        <v>0.94030000000000002</v>
      </c>
      <c r="H1512">
        <f>VLOOKUP(A1512,away!$A$2:$E$405,3,FALSE)</f>
        <v>1.1429</v>
      </c>
      <c r="I1512">
        <f>VLOOKUP(C1512,away!$B$2:$E$405,3,FALSE)</f>
        <v>0.65620000000000001</v>
      </c>
      <c r="J1512">
        <f>VLOOKUP(B1512,home!$B$2:$E$405,4,FALSE)</f>
        <v>0.875</v>
      </c>
      <c r="K1512" s="3">
        <f t="shared" si="1738"/>
        <v>1.6454633163199999</v>
      </c>
      <c r="L1512" s="3">
        <f t="shared" si="1739"/>
        <v>0.6562246075</v>
      </c>
      <c r="M1512" s="5">
        <f t="shared" si="1740"/>
        <v>0.10008975717506934</v>
      </c>
      <c r="N1512" s="5">
        <f t="shared" si="1741"/>
        <v>0.1646940237709531</v>
      </c>
      <c r="O1512" s="5">
        <f t="shared" si="1742"/>
        <v>6.5681361616980183E-2</v>
      </c>
      <c r="P1512" s="5">
        <f t="shared" si="1743"/>
        <v>0.10807627110668935</v>
      </c>
      <c r="Q1512" s="5">
        <f t="shared" si="1744"/>
        <v>0.13549898726611873</v>
      </c>
      <c r="R1512" s="5">
        <f t="shared" si="1745"/>
        <v>2.1550862873584188E-2</v>
      </c>
      <c r="S1512" s="5">
        <f t="shared" si="1746"/>
        <v>2.9175014272179767E-2</v>
      </c>
      <c r="T1512" s="5">
        <f t="shared" si="1747"/>
        <v>8.8917769735356256E-2</v>
      </c>
      <c r="U1512" s="5">
        <f t="shared" si="1748"/>
        <v>3.5461154293525407E-2</v>
      </c>
      <c r="V1512" s="5">
        <f t="shared" si="1749"/>
        <v>3.5003323694600599E-3</v>
      </c>
      <c r="W1512" s="5">
        <f t="shared" si="1750"/>
        <v>7.4319537648303055E-2</v>
      </c>
      <c r="X1512" s="5">
        <f t="shared" si="1751"/>
        <v>4.8770309422839137E-2</v>
      </c>
      <c r="Y1512" s="5">
        <f t="shared" si="1752"/>
        <v>1.6002138579328081E-2</v>
      </c>
      <c r="Z1512" s="5">
        <f t="shared" si="1753"/>
        <v>4.7140688435013695E-3</v>
      </c>
      <c r="AA1512" s="5">
        <f t="shared" si="1754"/>
        <v>7.7568273525885512E-3</v>
      </c>
      <c r="AB1512" s="5">
        <f t="shared" si="1755"/>
        <v>6.381787429856023E-3</v>
      </c>
      <c r="AC1512" s="5">
        <f t="shared" si="1756"/>
        <v>2.362272629103716E-4</v>
      </c>
      <c r="AD1512" s="5">
        <f t="shared" si="1757"/>
        <v>3.0572518221536452E-2</v>
      </c>
      <c r="AE1512" s="5">
        <f t="shared" si="1758"/>
        <v>2.0062438770214356E-2</v>
      </c>
      <c r="AF1512" s="5">
        <f t="shared" si="1759"/>
        <v>6.5827330037383485E-3</v>
      </c>
      <c r="AG1512" s="5">
        <f t="shared" si="1760"/>
        <v>1.4399171272184983E-3</v>
      </c>
      <c r="AH1512" s="5">
        <f t="shared" si="1761"/>
        <v>7.7337199413866616E-4</v>
      </c>
      <c r="AI1512" s="5">
        <f t="shared" si="1762"/>
        <v>1.2725552462244214E-3</v>
      </c>
      <c r="AJ1512" s="5">
        <f t="shared" si="1763"/>
        <v>1.0469714878264254E-3</v>
      </c>
      <c r="AK1512" s="5">
        <f t="shared" si="1764"/>
        <v>5.7425105881711807E-4</v>
      </c>
      <c r="AL1512" s="5">
        <f t="shared" si="1765"/>
        <v>1.0203066699197354E-5</v>
      </c>
      <c r="AM1512" s="5">
        <f t="shared" si="1766"/>
        <v>1.0061191444212584E-2</v>
      </c>
      <c r="AN1512" s="5">
        <f t="shared" si="1767"/>
        <v>6.6024014064607608E-3</v>
      </c>
      <c r="AO1512" s="5">
        <f t="shared" si="1768"/>
        <v>2.1663291357560802E-3</v>
      </c>
      <c r="AP1512" s="5">
        <f t="shared" si="1769"/>
        <v>4.7386616227578274E-4</v>
      </c>
      <c r="AQ1512" s="5">
        <f t="shared" si="1770"/>
        <v>7.7740659086739203E-5</v>
      </c>
      <c r="AR1512" s="5">
        <f t="shared" si="1771"/>
        <v>1.0150114666102775E-4</v>
      </c>
      <c r="AS1512" s="5">
        <f t="shared" si="1772"/>
        <v>1.6701641339513743E-4</v>
      </c>
      <c r="AT1512" s="5">
        <f t="shared" si="1773"/>
        <v>1.374096907325175E-4</v>
      </c>
      <c r="AU1512" s="5">
        <f t="shared" si="1774"/>
        <v>7.5367535135744594E-5</v>
      </c>
      <c r="AV1512" s="5">
        <f t="shared" si="1775"/>
        <v>3.1003628576831598E-5</v>
      </c>
      <c r="AW1512" s="5">
        <f t="shared" si="1776"/>
        <v>3.0603348041046382E-7</v>
      </c>
      <c r="AX1512" s="5">
        <f t="shared" si="1777"/>
        <v>2.7592202399874112E-3</v>
      </c>
      <c r="AY1512" s="5">
        <f t="shared" si="1778"/>
        <v>1.8106682189917944E-3</v>
      </c>
      <c r="AZ1512" s="5">
        <f t="shared" si="1779"/>
        <v>5.9410252066030718E-4</v>
      </c>
      <c r="BA1512" s="5">
        <f t="shared" si="1780"/>
        <v>1.2995489781169025E-4</v>
      </c>
      <c r="BB1512" s="5">
        <f t="shared" si="1781"/>
        <v>2.1319900452294759E-5</v>
      </c>
      <c r="BC1512" s="5">
        <f t="shared" si="1782"/>
        <v>2.7981286612492416E-6</v>
      </c>
      <c r="BD1512" s="5">
        <f t="shared" si="1783"/>
        <v>1.1101258354738806E-5</v>
      </c>
      <c r="BE1512" s="5">
        <f t="shared" si="1784"/>
        <v>1.8266713387713622E-5</v>
      </c>
      <c r="BF1512" s="5">
        <f t="shared" si="1785"/>
        <v>1.5028603394607104E-5</v>
      </c>
      <c r="BG1512" s="5">
        <f t="shared" si="1786"/>
        <v>8.2430051937827366E-6</v>
      </c>
      <c r="BH1512" s="5">
        <f t="shared" si="1787"/>
        <v>3.3908906656511811E-6</v>
      </c>
      <c r="BI1512" s="5">
        <f t="shared" si="1788"/>
        <v>1.1159172399961833E-6</v>
      </c>
      <c r="BJ1512" s="8">
        <f t="shared" si="1789"/>
        <v>0.61155996625996267</v>
      </c>
      <c r="BK1512" s="8">
        <f t="shared" si="1790"/>
        <v>0.24289847347199986</v>
      </c>
      <c r="BL1512" s="8">
        <f t="shared" si="1791"/>
        <v>0.14106858815627868</v>
      </c>
      <c r="BM1512" s="8">
        <f t="shared" si="1792"/>
        <v>0.40283947073683646</v>
      </c>
      <c r="BN1512" s="8">
        <f t="shared" si="1793"/>
        <v>0.59559126380939498</v>
      </c>
    </row>
    <row r="1513" spans="1:66" x14ac:dyDescent="0.25">
      <c r="A1513" t="s">
        <v>184</v>
      </c>
      <c r="B1513" t="s">
        <v>186</v>
      </c>
      <c r="C1513" t="s">
        <v>190</v>
      </c>
      <c r="D1513" t="s">
        <v>537</v>
      </c>
      <c r="E1513">
        <f>VLOOKUP(A1513,home!$A$2:$E$405,3,FALSE)</f>
        <v>1.5952</v>
      </c>
      <c r="F1513">
        <f>VLOOKUP(B1513,home!$B$2:$E$405,3,FALSE)</f>
        <v>0.78359999999999996</v>
      </c>
      <c r="G1513">
        <f>VLOOKUP(C1513,away!$B$2:$E$405,4,FALSE)</f>
        <v>0.78359999999999996</v>
      </c>
      <c r="H1513">
        <f>VLOOKUP(A1513,away!$A$2:$E$405,3,FALSE)</f>
        <v>1.1429</v>
      </c>
      <c r="I1513">
        <f>VLOOKUP(C1513,away!$B$2:$E$405,3,FALSE)</f>
        <v>0</v>
      </c>
      <c r="J1513">
        <f>VLOOKUP(B1513,home!$B$2:$E$405,4,FALSE)</f>
        <v>0.65620000000000001</v>
      </c>
      <c r="K1513" s="3">
        <f t="shared" si="1738"/>
        <v>0.97949899699199994</v>
      </c>
      <c r="L1513" s="3">
        <f t="shared" si="1739"/>
        <v>0</v>
      </c>
      <c r="M1513" s="5">
        <f t="shared" si="1740"/>
        <v>0.37549917795102317</v>
      </c>
      <c r="N1513" s="5">
        <f t="shared" si="1741"/>
        <v>0.36780106817434766</v>
      </c>
      <c r="O1513" s="5">
        <f t="shared" si="1742"/>
        <v>0</v>
      </c>
      <c r="P1513" s="5">
        <f t="shared" si="1743"/>
        <v>0</v>
      </c>
      <c r="Q1513" s="5">
        <f t="shared" si="1744"/>
        <v>0.18013038868467987</v>
      </c>
      <c r="R1513" s="5">
        <f t="shared" si="1745"/>
        <v>0</v>
      </c>
      <c r="S1513" s="5">
        <f t="shared" si="1746"/>
        <v>0</v>
      </c>
      <c r="T1513" s="5">
        <f t="shared" si="1747"/>
        <v>0</v>
      </c>
      <c r="U1513" s="5">
        <f t="shared" si="1748"/>
        <v>0</v>
      </c>
      <c r="V1513" s="5">
        <f t="shared" si="1749"/>
        <v>0</v>
      </c>
      <c r="W1513" s="5">
        <f t="shared" si="1750"/>
        <v>5.8812511681474347E-2</v>
      </c>
      <c r="X1513" s="5">
        <f t="shared" si="1751"/>
        <v>0</v>
      </c>
      <c r="Y1513" s="5">
        <f t="shared" si="1752"/>
        <v>0</v>
      </c>
      <c r="Z1513" s="5">
        <f t="shared" si="1753"/>
        <v>0</v>
      </c>
      <c r="AA1513" s="5">
        <f t="shared" si="1754"/>
        <v>0</v>
      </c>
      <c r="AB1513" s="5">
        <f t="shared" si="1755"/>
        <v>0</v>
      </c>
      <c r="AC1513" s="5">
        <f t="shared" si="1756"/>
        <v>0</v>
      </c>
      <c r="AD1513" s="5">
        <f t="shared" si="1757"/>
        <v>1.4401699050646099E-2</v>
      </c>
      <c r="AE1513" s="5">
        <f t="shared" si="1758"/>
        <v>0</v>
      </c>
      <c r="AF1513" s="5">
        <f t="shared" si="1759"/>
        <v>0</v>
      </c>
      <c r="AG1513" s="5">
        <f t="shared" si="1760"/>
        <v>0</v>
      </c>
      <c r="AH1513" s="5">
        <f t="shared" si="1761"/>
        <v>0</v>
      </c>
      <c r="AI1513" s="5">
        <f t="shared" si="1762"/>
        <v>0</v>
      </c>
      <c r="AJ1513" s="5">
        <f t="shared" si="1763"/>
        <v>0</v>
      </c>
      <c r="AK1513" s="5">
        <f t="shared" si="1764"/>
        <v>0</v>
      </c>
      <c r="AL1513" s="5">
        <f t="shared" si="1765"/>
        <v>0</v>
      </c>
      <c r="AM1513" s="5">
        <f t="shared" si="1766"/>
        <v>2.8212899550176989E-3</v>
      </c>
      <c r="AN1513" s="5">
        <f t="shared" si="1767"/>
        <v>0</v>
      </c>
      <c r="AO1513" s="5">
        <f t="shared" si="1768"/>
        <v>0</v>
      </c>
      <c r="AP1513" s="5">
        <f t="shared" si="1769"/>
        <v>0</v>
      </c>
      <c r="AQ1513" s="5">
        <f t="shared" si="1770"/>
        <v>0</v>
      </c>
      <c r="AR1513" s="5">
        <f t="shared" si="1771"/>
        <v>0</v>
      </c>
      <c r="AS1513" s="5">
        <f t="shared" si="1772"/>
        <v>0</v>
      </c>
      <c r="AT1513" s="5">
        <f t="shared" si="1773"/>
        <v>0</v>
      </c>
      <c r="AU1513" s="5">
        <f t="shared" si="1774"/>
        <v>0</v>
      </c>
      <c r="AV1513" s="5">
        <f t="shared" si="1775"/>
        <v>0</v>
      </c>
      <c r="AW1513" s="5">
        <f t="shared" si="1776"/>
        <v>0</v>
      </c>
      <c r="AX1513" s="5">
        <f t="shared" si="1777"/>
        <v>4.6057511352723992E-4</v>
      </c>
      <c r="AY1513" s="5">
        <f t="shared" si="1778"/>
        <v>0</v>
      </c>
      <c r="AZ1513" s="5">
        <f t="shared" si="1779"/>
        <v>0</v>
      </c>
      <c r="BA1513" s="5">
        <f t="shared" si="1780"/>
        <v>0</v>
      </c>
      <c r="BB1513" s="5">
        <f t="shared" si="1781"/>
        <v>0</v>
      </c>
      <c r="BC1513" s="5">
        <f t="shared" si="1782"/>
        <v>0</v>
      </c>
      <c r="BD1513" s="5">
        <f t="shared" si="1783"/>
        <v>0</v>
      </c>
      <c r="BE1513" s="5">
        <f t="shared" si="1784"/>
        <v>0</v>
      </c>
      <c r="BF1513" s="5">
        <f t="shared" si="1785"/>
        <v>0</v>
      </c>
      <c r="BG1513" s="5">
        <f t="shared" si="1786"/>
        <v>0</v>
      </c>
      <c r="BH1513" s="5">
        <f t="shared" si="1787"/>
        <v>0</v>
      </c>
      <c r="BI1513" s="5">
        <f t="shared" si="1788"/>
        <v>0</v>
      </c>
      <c r="BJ1513" s="8">
        <f t="shared" si="1789"/>
        <v>0.62442753265969309</v>
      </c>
      <c r="BK1513" s="8">
        <f t="shared" si="1790"/>
        <v>0.37549917795102317</v>
      </c>
      <c r="BL1513" s="8">
        <f t="shared" si="1791"/>
        <v>0</v>
      </c>
      <c r="BM1513" s="8">
        <f t="shared" si="1792"/>
        <v>7.6496075800665378E-2</v>
      </c>
      <c r="BN1513" s="8">
        <f t="shared" si="1793"/>
        <v>0.92343063481005072</v>
      </c>
    </row>
    <row r="1514" spans="1:66" x14ac:dyDescent="0.25">
      <c r="A1514" t="s">
        <v>184</v>
      </c>
      <c r="B1514" t="s">
        <v>268</v>
      </c>
      <c r="C1514" t="s">
        <v>188</v>
      </c>
      <c r="D1514" t="s">
        <v>537</v>
      </c>
      <c r="E1514">
        <f>VLOOKUP(A1514,home!$A$2:$E$405,3,FALSE)</f>
        <v>1.5952</v>
      </c>
      <c r="F1514">
        <f>VLOOKUP(B1514,home!$B$2:$E$405,3,FALSE)</f>
        <v>1.8806</v>
      </c>
      <c r="G1514">
        <f>VLOOKUP(C1514,away!$B$2:$E$405,4,FALSE)</f>
        <v>1.097</v>
      </c>
      <c r="H1514">
        <f>VLOOKUP(A1514,away!$A$2:$E$405,3,FALSE)</f>
        <v>1.1429</v>
      </c>
      <c r="I1514">
        <f>VLOOKUP(C1514,away!$B$2:$E$405,3,FALSE)</f>
        <v>0.65620000000000001</v>
      </c>
      <c r="J1514">
        <f>VLOOKUP(B1514,home!$B$2:$E$405,4,FALSE)</f>
        <v>0.21870000000000001</v>
      </c>
      <c r="K1514" s="3">
        <f t="shared" si="1738"/>
        <v>3.2909266326400002</v>
      </c>
      <c r="L1514" s="3">
        <f t="shared" si="1739"/>
        <v>0.16401865332600002</v>
      </c>
      <c r="M1514" s="5">
        <f t="shared" si="1740"/>
        <v>3.1589032672216431E-2</v>
      </c>
      <c r="N1514" s="5">
        <f t="shared" si="1741"/>
        <v>0.10395718892033215</v>
      </c>
      <c r="O1514" s="5">
        <f t="shared" si="1742"/>
        <v>5.1811905987679558E-3</v>
      </c>
      <c r="P1514" s="5">
        <f t="shared" si="1743"/>
        <v>1.705091813026945E-2</v>
      </c>
      <c r="Q1514" s="5">
        <f t="shared" si="1744"/>
        <v>0.1710577408361546</v>
      </c>
      <c r="R1514" s="5">
        <f t="shared" si="1745"/>
        <v>4.2490595231762585E-4</v>
      </c>
      <c r="S1514" s="5">
        <f t="shared" si="1746"/>
        <v>2.3009078190360456E-3</v>
      </c>
      <c r="T1514" s="5">
        <f t="shared" si="1747"/>
        <v>2.8056660292933997E-2</v>
      </c>
      <c r="U1514" s="5">
        <f t="shared" si="1748"/>
        <v>1.3983343148493367E-3</v>
      </c>
      <c r="V1514" s="5">
        <f t="shared" si="1749"/>
        <v>1.3799652575899926E-4</v>
      </c>
      <c r="W1514" s="5">
        <f t="shared" si="1750"/>
        <v>0.18764615834564399</v>
      </c>
      <c r="X1514" s="5">
        <f t="shared" si="1751"/>
        <v>3.0777470193649889E-2</v>
      </c>
      <c r="Y1514" s="5">
        <f t="shared" si="1752"/>
        <v>2.5240396069717798E-3</v>
      </c>
      <c r="Z1514" s="5">
        <f t="shared" si="1753"/>
        <v>2.3230834029779528E-5</v>
      </c>
      <c r="AA1514" s="5">
        <f t="shared" si="1754"/>
        <v>7.6450970407041047E-5</v>
      </c>
      <c r="AB1514" s="5">
        <f t="shared" si="1755"/>
        <v>1.2579726730185201E-4</v>
      </c>
      <c r="AC1514" s="5">
        <f t="shared" si="1756"/>
        <v>4.6554279759724682E-6</v>
      </c>
      <c r="AD1514" s="5">
        <f t="shared" si="1757"/>
        <v>0.15438243500306562</v>
      </c>
      <c r="AE1514" s="5">
        <f t="shared" si="1758"/>
        <v>2.5321599086391554E-2</v>
      </c>
      <c r="AF1514" s="5">
        <f t="shared" si="1759"/>
        <v>2.0766072911054074E-3</v>
      </c>
      <c r="AG1514" s="5">
        <f t="shared" si="1760"/>
        <v>1.1353411045802062E-4</v>
      </c>
      <c r="AH1514" s="5">
        <f t="shared" si="1761"/>
        <v>9.525725283010628E-7</v>
      </c>
      <c r="AI1514" s="5">
        <f t="shared" si="1762"/>
        <v>3.1348463029071872E-6</v>
      </c>
      <c r="AJ1514" s="5">
        <f t="shared" si="1763"/>
        <v>5.1582745937351542E-6</v>
      </c>
      <c r="AK1514" s="5">
        <f t="shared" si="1764"/>
        <v>5.6585010796644308E-6</v>
      </c>
      <c r="AL1514" s="5">
        <f t="shared" si="1765"/>
        <v>1.0051503900528008E-7</v>
      </c>
      <c r="AM1514" s="5">
        <f t="shared" si="1766"/>
        <v>0.10161225339268043</v>
      </c>
      <c r="AN1514" s="5">
        <f t="shared" si="1767"/>
        <v>1.6666304962887721E-2</v>
      </c>
      <c r="AO1514" s="5">
        <f t="shared" si="1768"/>
        <v>1.3667924479666372E-3</v>
      </c>
      <c r="AP1514" s="5">
        <f t="shared" si="1769"/>
        <v>7.4726485563878279E-5</v>
      </c>
      <c r="AQ1514" s="5">
        <f t="shared" si="1770"/>
        <v>3.0641343824930232E-6</v>
      </c>
      <c r="AR1514" s="5">
        <f t="shared" si="1771"/>
        <v>3.1247932657456671E-8</v>
      </c>
      <c r="AS1514" s="5">
        <f t="shared" si="1772"/>
        <v>1.0283465379736536E-7</v>
      </c>
      <c r="AT1514" s="5">
        <f t="shared" si="1773"/>
        <v>1.69210650470032E-7</v>
      </c>
      <c r="AU1514" s="5">
        <f t="shared" si="1774"/>
        <v>1.8561994538605544E-7</v>
      </c>
      <c r="AV1514" s="5">
        <f t="shared" si="1775"/>
        <v>1.5271540545503805E-7</v>
      </c>
      <c r="AW1514" s="5">
        <f t="shared" si="1776"/>
        <v>1.5070927716554537E-9</v>
      </c>
      <c r="AX1514" s="5">
        <f t="shared" si="1777"/>
        <v>5.5733078482089388E-2</v>
      </c>
      <c r="AY1514" s="5">
        <f t="shared" si="1778"/>
        <v>9.1412644783445719E-3</v>
      </c>
      <c r="AZ1514" s="5">
        <f t="shared" si="1779"/>
        <v>7.4966894471743828E-4</v>
      </c>
      <c r="BA1514" s="5">
        <f t="shared" si="1780"/>
        <v>4.0986563584292601E-5</v>
      </c>
      <c r="BB1514" s="5">
        <f t="shared" si="1781"/>
        <v>1.6806402408890357E-6</v>
      </c>
      <c r="BC1514" s="5">
        <f t="shared" si="1782"/>
        <v>5.5131269807220786E-8</v>
      </c>
      <c r="BD1514" s="5">
        <f t="shared" si="1783"/>
        <v>8.542073056162638E-10</v>
      </c>
      <c r="BE1514" s="5">
        <f t="shared" si="1784"/>
        <v>2.811133571848218E-9</v>
      </c>
      <c r="BF1514" s="5">
        <f t="shared" si="1785"/>
        <v>4.6256171697518578E-9</v>
      </c>
      <c r="BG1514" s="5">
        <f t="shared" si="1786"/>
        <v>5.0741889121110825E-9</v>
      </c>
      <c r="BH1514" s="5">
        <f t="shared" si="1787"/>
        <v>4.174695857478238E-9</v>
      </c>
      <c r="BI1514" s="5">
        <f t="shared" si="1788"/>
        <v>2.7477235561094013E-9</v>
      </c>
      <c r="BJ1514" s="8">
        <f t="shared" si="1789"/>
        <v>0.89130330935043434</v>
      </c>
      <c r="BK1514" s="8">
        <f t="shared" si="1790"/>
        <v>6.0224875568640479E-2</v>
      </c>
      <c r="BL1514" s="8">
        <f t="shared" si="1791"/>
        <v>7.222245214302557E-3</v>
      </c>
      <c r="BM1514" s="8">
        <f t="shared" si="1792"/>
        <v>0.6203714208860972</v>
      </c>
      <c r="BN1514" s="8">
        <f t="shared" si="1793"/>
        <v>0.32926097711005825</v>
      </c>
    </row>
    <row r="1515" spans="1:66" x14ac:dyDescent="0.25">
      <c r="A1515" t="s">
        <v>184</v>
      </c>
      <c r="B1515" t="s">
        <v>193</v>
      </c>
      <c r="C1515" t="s">
        <v>191</v>
      </c>
      <c r="D1515" t="s">
        <v>537</v>
      </c>
      <c r="E1515">
        <f>VLOOKUP(A1515,home!$A$2:$E$405,3,FALSE)</f>
        <v>1.5952</v>
      </c>
      <c r="F1515">
        <f>VLOOKUP(B1515,home!$B$2:$E$405,3,FALSE)</f>
        <v>0.47020000000000001</v>
      </c>
      <c r="G1515">
        <f>VLOOKUP(C1515,away!$B$2:$E$405,4,FALSE)</f>
        <v>1.097</v>
      </c>
      <c r="H1515">
        <f>VLOOKUP(A1515,away!$A$2:$E$405,3,FALSE)</f>
        <v>1.1429</v>
      </c>
      <c r="I1515">
        <f>VLOOKUP(C1515,away!$B$2:$E$405,3,FALSE)</f>
        <v>0.21870000000000001</v>
      </c>
      <c r="J1515">
        <f>VLOOKUP(B1515,home!$B$2:$E$405,4,FALSE)</f>
        <v>0.4375</v>
      </c>
      <c r="K1515" s="3">
        <f t="shared" si="1738"/>
        <v>0.82281915488000001</v>
      </c>
      <c r="L1515" s="3">
        <f t="shared" si="1739"/>
        <v>0.10935410062500001</v>
      </c>
      <c r="M1515" s="5">
        <f t="shared" si="1740"/>
        <v>0.39369717542028765</v>
      </c>
      <c r="N1515" s="5">
        <f t="shared" si="1741"/>
        <v>0.32394157715796418</v>
      </c>
      <c r="O1515" s="5">
        <f t="shared" si="1742"/>
        <v>4.30524005366884E-2</v>
      </c>
      <c r="P1515" s="5">
        <f t="shared" si="1743"/>
        <v>3.5424339825153209E-2</v>
      </c>
      <c r="Q1515" s="5">
        <f t="shared" si="1744"/>
        <v>0.13327266737380519</v>
      </c>
      <c r="R1515" s="5">
        <f t="shared" si="1745"/>
        <v>2.3539782702184132E-3</v>
      </c>
      <c r="S1515" s="5">
        <f t="shared" si="1746"/>
        <v>7.9685855677545593E-4</v>
      </c>
      <c r="T1515" s="5">
        <f t="shared" si="1747"/>
        <v>1.4573912678557243E-2</v>
      </c>
      <c r="U1515" s="5">
        <f t="shared" si="1748"/>
        <v>1.936898410906999E-3</v>
      </c>
      <c r="V1515" s="5">
        <f t="shared" si="1749"/>
        <v>7.9666951234396403E-6</v>
      </c>
      <c r="W1515" s="5">
        <f t="shared" si="1750"/>
        <v>3.6553101179039246E-2</v>
      </c>
      <c r="X1515" s="5">
        <f t="shared" si="1751"/>
        <v>3.9972315044884636E-3</v>
      </c>
      <c r="Y1515" s="5">
        <f t="shared" si="1752"/>
        <v>2.1855682808162574E-4</v>
      </c>
      <c r="Z1515" s="5">
        <f t="shared" si="1753"/>
        <v>8.5805725543509247E-5</v>
      </c>
      <c r="AA1515" s="5">
        <f t="shared" si="1754"/>
        <v>7.0602594575575501E-5</v>
      </c>
      <c r="AB1515" s="5">
        <f t="shared" si="1755"/>
        <v>2.9046583600505151E-5</v>
      </c>
      <c r="AC1515" s="5">
        <f t="shared" si="1756"/>
        <v>4.4802028842796633E-8</v>
      </c>
      <c r="AD1515" s="5">
        <f t="shared" si="1757"/>
        <v>7.5191479550950503E-3</v>
      </c>
      <c r="AE1515" s="5">
        <f t="shared" si="1758"/>
        <v>8.2224966209572693E-4</v>
      </c>
      <c r="AF1515" s="5">
        <f t="shared" si="1759"/>
        <v>4.4958186143844173E-5</v>
      </c>
      <c r="AG1515" s="5">
        <f t="shared" si="1760"/>
        <v>1.6387873371638052E-6</v>
      </c>
      <c r="AH1515" s="5">
        <f t="shared" si="1761"/>
        <v>2.3458019863215107E-6</v>
      </c>
      <c r="AI1515" s="5">
        <f t="shared" si="1762"/>
        <v>1.9301708079008905E-6</v>
      </c>
      <c r="AJ1515" s="5">
        <f t="shared" si="1763"/>
        <v>7.9409075646552875E-7</v>
      </c>
      <c r="AK1515" s="5">
        <f t="shared" si="1764"/>
        <v>2.1779769504432879E-7</v>
      </c>
      <c r="AL1515" s="5">
        <f t="shared" si="1765"/>
        <v>1.6124904049812101E-10</v>
      </c>
      <c r="AM1515" s="5">
        <f t="shared" si="1766"/>
        <v>1.2373797931657981E-3</v>
      </c>
      <c r="AN1515" s="5">
        <f t="shared" si="1767"/>
        <v>1.3531255441319434E-4</v>
      </c>
      <c r="AO1515" s="5">
        <f t="shared" si="1768"/>
        <v>7.39849134556312E-6</v>
      </c>
      <c r="AP1515" s="5">
        <f t="shared" si="1769"/>
        <v>2.6968512235863361E-7</v>
      </c>
      <c r="AQ1515" s="5">
        <f t="shared" si="1770"/>
        <v>7.3727935018678636E-9</v>
      </c>
      <c r="AR1515" s="5">
        <f t="shared" si="1771"/>
        <v>5.1304613291705502E-8</v>
      </c>
      <c r="AS1515" s="5">
        <f t="shared" si="1772"/>
        <v>4.2214418550126337E-8</v>
      </c>
      <c r="AT1515" s="5">
        <f t="shared" si="1773"/>
        <v>1.7367416097582771E-8</v>
      </c>
      <c r="AU1515" s="5">
        <f t="shared" si="1774"/>
        <v>4.7634142119541221E-9</v>
      </c>
      <c r="AV1515" s="5">
        <f t="shared" si="1775"/>
        <v>9.7985711405586767E-10</v>
      </c>
      <c r="AW1515" s="5">
        <f t="shared" si="1776"/>
        <v>4.0302696559914365E-13</v>
      </c>
      <c r="AX1515" s="5">
        <f t="shared" si="1777"/>
        <v>1.6968996594637854E-4</v>
      </c>
      <c r="AY1515" s="5">
        <f t="shared" si="1778"/>
        <v>1.8556293611153097E-5</v>
      </c>
      <c r="AZ1515" s="5">
        <f t="shared" si="1779"/>
        <v>1.0146033993905401E-6</v>
      </c>
      <c r="BA1515" s="5">
        <f t="shared" si="1780"/>
        <v>3.6983680743806716E-8</v>
      </c>
      <c r="BB1515" s="5">
        <f t="shared" si="1781"/>
        <v>1.0110792863852786E-9</v>
      </c>
      <c r="BC1515" s="5">
        <f t="shared" si="1782"/>
        <v>2.2113133204645803E-11</v>
      </c>
      <c r="BD1515" s="5">
        <f t="shared" si="1783"/>
        <v>9.3506164073797781E-10</v>
      </c>
      <c r="BE1515" s="5">
        <f t="shared" si="1784"/>
        <v>7.6938662899272909E-10</v>
      </c>
      <c r="BF1515" s="5">
        <f t="shared" si="1785"/>
        <v>3.1653302792188469E-10</v>
      </c>
      <c r="BG1515" s="5">
        <f t="shared" si="1786"/>
        <v>8.6816479508764215E-11</v>
      </c>
      <c r="BH1515" s="5">
        <f t="shared" si="1787"/>
        <v>1.7858565574764548E-11</v>
      </c>
      <c r="BI1515" s="5">
        <f t="shared" si="1788"/>
        <v>2.9388739667193662E-12</v>
      </c>
      <c r="BJ1515" s="8">
        <f t="shared" si="1789"/>
        <v>0.52251470808927825</v>
      </c>
      <c r="BK1515" s="8">
        <f t="shared" si="1790"/>
        <v>0.42994494175422876</v>
      </c>
      <c r="BL1515" s="8">
        <f t="shared" si="1791"/>
        <v>4.7448333015550105E-2</v>
      </c>
      <c r="BM1515" s="8">
        <f t="shared" si="1792"/>
        <v>6.8233093707275483E-2</v>
      </c>
      <c r="BN1515" s="8">
        <f t="shared" si="1793"/>
        <v>0.93174213858411703</v>
      </c>
    </row>
    <row r="1516" spans="1:66" x14ac:dyDescent="0.25">
      <c r="A1516" t="s">
        <v>31</v>
      </c>
      <c r="B1516" t="s">
        <v>197</v>
      </c>
      <c r="C1516" t="s">
        <v>202</v>
      </c>
      <c r="D1516" t="s">
        <v>537</v>
      </c>
      <c r="E1516">
        <f>VLOOKUP(A1516,home!$A$2:$E$405,3,FALSE)</f>
        <v>1.5143</v>
      </c>
      <c r="F1516">
        <f>VLOOKUP(B1516,home!$B$2:$E$405,3,FALSE)</f>
        <v>1.8160000000000001</v>
      </c>
      <c r="G1516">
        <f>VLOOKUP(C1516,away!$B$2:$E$405,4,FALSE)</f>
        <v>0.99060000000000004</v>
      </c>
      <c r="H1516">
        <f>VLOOKUP(A1516,away!$A$2:$E$405,3,FALSE)</f>
        <v>1.3714</v>
      </c>
      <c r="I1516">
        <f>VLOOKUP(C1516,away!$B$2:$E$405,3,FALSE)</f>
        <v>1.0938000000000001</v>
      </c>
      <c r="J1516">
        <f>VLOOKUP(B1516,home!$B$2:$E$405,4,FALSE)</f>
        <v>1.4583999999999999</v>
      </c>
      <c r="K1516" s="3">
        <f t="shared" si="1738"/>
        <v>2.7241190932800001</v>
      </c>
      <c r="L1516" s="3">
        <f t="shared" si="1739"/>
        <v>2.1876544274879999</v>
      </c>
      <c r="M1516" s="5">
        <f t="shared" si="1740"/>
        <v>7.35942465797271E-3</v>
      </c>
      <c r="N1516" s="5">
        <f t="shared" si="1741"/>
        <v>2.0047949226339092E-2</v>
      </c>
      <c r="O1516" s="5">
        <f t="shared" si="1742"/>
        <v>1.6099877936778358E-2</v>
      </c>
      <c r="P1516" s="5">
        <f t="shared" si="1743"/>
        <v>4.3857984887055342E-2</v>
      </c>
      <c r="Q1516" s="5">
        <f t="shared" si="1744"/>
        <v>2.7306500634289171E-2</v>
      </c>
      <c r="R1516" s="5">
        <f t="shared" si="1745"/>
        <v>1.7610484625204773E-2</v>
      </c>
      <c r="S1516" s="5">
        <f t="shared" si="1746"/>
        <v>6.5342160826028672E-2</v>
      </c>
      <c r="T1516" s="5">
        <f t="shared" si="1747"/>
        <v>5.9737187011806581E-2</v>
      </c>
      <c r="U1516" s="5">
        <f t="shared" si="1748"/>
        <v>4.7973057409434208E-2</v>
      </c>
      <c r="V1516" s="5">
        <f t="shared" si="1749"/>
        <v>4.3266901289188184E-2</v>
      </c>
      <c r="W1516" s="5">
        <f t="shared" si="1750"/>
        <v>2.4795386582843186E-2</v>
      </c>
      <c r="X1516" s="5">
        <f t="shared" si="1751"/>
        <v>5.4243737239233446E-2</v>
      </c>
      <c r="Y1516" s="5">
        <f t="shared" si="1752"/>
        <v>5.9333275967452387E-2</v>
      </c>
      <c r="Z1516" s="5">
        <f t="shared" si="1753"/>
        <v>1.2841884886846192E-2</v>
      </c>
      <c r="AA1516" s="5">
        <f t="shared" si="1754"/>
        <v>3.4982823813961582E-2</v>
      </c>
      <c r="AB1516" s="5">
        <f t="shared" si="1755"/>
        <v>4.7648689144231517E-2</v>
      </c>
      <c r="AC1516" s="5">
        <f t="shared" si="1756"/>
        <v>1.6115382579492802E-2</v>
      </c>
      <c r="AD1516" s="5">
        <f t="shared" si="1757"/>
        <v>1.6886396503895468E-2</v>
      </c>
      <c r="AE1516" s="5">
        <f t="shared" si="1758"/>
        <v>3.6941600076064805E-2</v>
      </c>
      <c r="AF1516" s="5">
        <f t="shared" si="1759"/>
        <v>4.0407727482447107E-2</v>
      </c>
      <c r="AG1516" s="5">
        <f t="shared" si="1760"/>
        <v>2.9466047977234646E-2</v>
      </c>
      <c r="AH1516" s="5">
        <f t="shared" si="1761"/>
        <v>7.0234015825000754E-3</v>
      </c>
      <c r="AI1516" s="5">
        <f t="shared" si="1762"/>
        <v>1.9132582350661422E-2</v>
      </c>
      <c r="AJ1516" s="5">
        <f t="shared" si="1763"/>
        <v>2.6059716442594368E-2</v>
      </c>
      <c r="AK1516" s="5">
        <f t="shared" si="1764"/>
        <v>2.3663257042244694E-2</v>
      </c>
      <c r="AL1516" s="5">
        <f t="shared" si="1765"/>
        <v>3.8415405468133854E-3</v>
      </c>
      <c r="AM1516" s="5">
        <f t="shared" si="1766"/>
        <v>9.2001110265916581E-3</v>
      </c>
      <c r="AN1516" s="5">
        <f t="shared" si="1767"/>
        <v>2.0126663620704408E-2</v>
      </c>
      <c r="AO1516" s="5">
        <f t="shared" si="1768"/>
        <v>2.2015092390197832E-2</v>
      </c>
      <c r="AP1516" s="5">
        <f t="shared" si="1769"/>
        <v>1.6053804779657888E-2</v>
      </c>
      <c r="AQ1516" s="5">
        <f t="shared" si="1770"/>
        <v>8.7800442760616482E-3</v>
      </c>
      <c r="AR1516" s="5">
        <f t="shared" si="1771"/>
        <v>3.072955113596502E-3</v>
      </c>
      <c r="AS1516" s="5">
        <f t="shared" si="1772"/>
        <v>8.3710956977406416E-3</v>
      </c>
      <c r="AT1516" s="5">
        <f t="shared" si="1773"/>
        <v>1.1401930810944675E-2</v>
      </c>
      <c r="AU1516" s="5">
        <f t="shared" si="1774"/>
        <v>1.0353405807450635E-2</v>
      </c>
      <c r="AV1516" s="5">
        <f t="shared" si="1775"/>
        <v>7.0509776101380789E-3</v>
      </c>
      <c r="AW1516" s="5">
        <f t="shared" si="1776"/>
        <v>6.3592768258736293E-4</v>
      </c>
      <c r="AX1516" s="5">
        <f t="shared" si="1777"/>
        <v>4.1770330179723668E-3</v>
      </c>
      <c r="AY1516" s="5">
        <f t="shared" si="1778"/>
        <v>9.137904775530812E-3</v>
      </c>
      <c r="AZ1516" s="5">
        <f t="shared" si="1779"/>
        <v>9.9952889200768599E-3</v>
      </c>
      <c r="BA1516" s="5">
        <f t="shared" si="1780"/>
        <v>7.2887460200092976E-3</v>
      </c>
      <c r="BB1516" s="5">
        <f t="shared" si="1781"/>
        <v>3.9863143753772192E-3</v>
      </c>
      <c r="BC1516" s="5">
        <f t="shared" si="1782"/>
        <v>1.7441356585306063E-3</v>
      </c>
      <c r="BD1516" s="5">
        <f t="shared" si="1783"/>
        <v>1.1204273099552123E-3</v>
      </c>
      <c r="BE1516" s="5">
        <f t="shared" si="1784"/>
        <v>3.0521774276813423E-3</v>
      </c>
      <c r="BF1516" s="5">
        <f t="shared" si="1785"/>
        <v>4.157247403412492E-3</v>
      </c>
      <c r="BG1516" s="5">
        <f t="shared" si="1786"/>
        <v>3.7749456757082238E-3</v>
      </c>
      <c r="BH1516" s="5">
        <f t="shared" si="1787"/>
        <v>2.5708503978228861E-3</v>
      </c>
      <c r="BI1516" s="5">
        <f t="shared" si="1788"/>
        <v>1.4006605309351619E-3</v>
      </c>
      <c r="BJ1516" s="8">
        <f t="shared" si="1789"/>
        <v>0.48167094756231643</v>
      </c>
      <c r="BK1516" s="8">
        <f t="shared" si="1790"/>
        <v>0.18892129956208187</v>
      </c>
      <c r="BL1516" s="8">
        <f t="shared" si="1791"/>
        <v>0.29652056413299688</v>
      </c>
      <c r="BM1516" s="8">
        <f t="shared" si="1792"/>
        <v>0.83917049708365832</v>
      </c>
      <c r="BN1516" s="8">
        <f t="shared" si="1793"/>
        <v>0.13228222196763945</v>
      </c>
    </row>
    <row r="1517" spans="1:66" x14ac:dyDescent="0.25">
      <c r="A1517" t="s">
        <v>31</v>
      </c>
      <c r="B1517" t="s">
        <v>187</v>
      </c>
      <c r="C1517" t="s">
        <v>345</v>
      </c>
      <c r="D1517" t="s">
        <v>537</v>
      </c>
      <c r="E1517">
        <f>VLOOKUP(A1517,home!$A$2:$E$405,3,FALSE)</f>
        <v>1.5143</v>
      </c>
      <c r="F1517">
        <f>VLOOKUP(B1517,home!$B$2:$E$405,3,FALSE)</f>
        <v>0.33019999999999999</v>
      </c>
      <c r="G1517">
        <f>VLOOKUP(C1517,away!$B$2:$E$405,4,FALSE)</f>
        <v>0.82550000000000001</v>
      </c>
      <c r="H1517">
        <f>VLOOKUP(A1517,away!$A$2:$E$405,3,FALSE)</f>
        <v>1.3714</v>
      </c>
      <c r="I1517">
        <f>VLOOKUP(C1517,away!$B$2:$E$405,3,FALSE)</f>
        <v>0.91149999999999998</v>
      </c>
      <c r="J1517">
        <f>VLOOKUP(B1517,home!$B$2:$E$405,4,FALSE)</f>
        <v>0.91149999999999998</v>
      </c>
      <c r="K1517" s="3">
        <f t="shared" si="1738"/>
        <v>0.41276804542999995</v>
      </c>
      <c r="L1517" s="3">
        <f t="shared" si="1739"/>
        <v>1.1394033476499998</v>
      </c>
      <c r="M1517" s="5">
        <f t="shared" si="1740"/>
        <v>0.21178760005223229</v>
      </c>
      <c r="N1517" s="5">
        <f t="shared" si="1741"/>
        <v>8.7419153719870496E-2</v>
      </c>
      <c r="O1517" s="5">
        <f t="shared" si="1742"/>
        <v>0.24131150049027278</v>
      </c>
      <c r="P1517" s="5">
        <f t="shared" si="1743"/>
        <v>9.9605676397150372E-2</v>
      </c>
      <c r="Q1517" s="5">
        <f t="shared" si="1744"/>
        <v>1.8041916607047823E-2</v>
      </c>
      <c r="R1517" s="5">
        <f t="shared" si="1745"/>
        <v>0.1374755657425307</v>
      </c>
      <c r="S1517" s="5">
        <f t="shared" si="1746"/>
        <v>1.1711368805452952E-2</v>
      </c>
      <c r="T1517" s="5">
        <f t="shared" si="1747"/>
        <v>2.0557020180092415E-2</v>
      </c>
      <c r="U1517" s="5">
        <f t="shared" si="1748"/>
        <v>5.6745520565927861E-2</v>
      </c>
      <c r="V1517" s="5">
        <f t="shared" si="1749"/>
        <v>6.1199617557923015E-4</v>
      </c>
      <c r="W1517" s="5">
        <f t="shared" si="1750"/>
        <v>2.4823755512340621E-3</v>
      </c>
      <c r="X1517" s="5">
        <f t="shared" si="1751"/>
        <v>2.8284270132006039E-3</v>
      </c>
      <c r="Y1517" s="5">
        <f t="shared" si="1752"/>
        <v>1.6113596037122292E-3</v>
      </c>
      <c r="Z1517" s="5">
        <f t="shared" si="1753"/>
        <v>5.2213373275705688E-2</v>
      </c>
      <c r="AA1517" s="5">
        <f t="shared" si="1754"/>
        <v>2.1552012032320031E-2</v>
      </c>
      <c r="AB1517" s="5">
        <f t="shared" si="1755"/>
        <v>4.4479909408322894E-3</v>
      </c>
      <c r="AC1517" s="5">
        <f t="shared" si="1756"/>
        <v>1.7989218032006037E-5</v>
      </c>
      <c r="AD1517" s="5">
        <f t="shared" si="1757"/>
        <v>2.5616132607652562E-4</v>
      </c>
      <c r="AE1517" s="5">
        <f t="shared" si="1758"/>
        <v>2.9187107247005651E-4</v>
      </c>
      <c r="AF1517" s="5">
        <f t="shared" si="1759"/>
        <v>1.6627943852728905E-4</v>
      </c>
      <c r="AG1517" s="5">
        <f t="shared" si="1760"/>
        <v>6.3153116301118485E-5</v>
      </c>
      <c r="AH1517" s="5">
        <f t="shared" si="1761"/>
        <v>1.4873023075609519E-2</v>
      </c>
      <c r="AI1517" s="5">
        <f t="shared" si="1762"/>
        <v>6.1391086645546282E-3</v>
      </c>
      <c r="AJ1517" s="5">
        <f t="shared" si="1763"/>
        <v>1.2670139420752954E-3</v>
      </c>
      <c r="AK1517" s="5">
        <f t="shared" si="1764"/>
        <v>1.7432762280099293E-4</v>
      </c>
      <c r="AL1517" s="5">
        <f t="shared" si="1765"/>
        <v>3.3841985640176572E-7</v>
      </c>
      <c r="AM1517" s="5">
        <f t="shared" si="1766"/>
        <v>2.1147041975872881E-5</v>
      </c>
      <c r="AN1517" s="5">
        <f t="shared" si="1767"/>
        <v>2.4095010420204629E-5</v>
      </c>
      <c r="AO1517" s="5">
        <f t="shared" si="1768"/>
        <v>1.3726967767221392E-5</v>
      </c>
      <c r="AP1517" s="5">
        <f t="shared" si="1769"/>
        <v>5.213517675685231E-6</v>
      </c>
      <c r="AQ1517" s="5">
        <f t="shared" si="1770"/>
        <v>1.4850748731770491E-6</v>
      </c>
      <c r="AR1517" s="5">
        <f t="shared" si="1771"/>
        <v>3.3892744564050364E-3</v>
      </c>
      <c r="AS1517" s="5">
        <f t="shared" si="1772"/>
        <v>1.3989841927961326E-3</v>
      </c>
      <c r="AT1517" s="5">
        <f t="shared" si="1773"/>
        <v>2.8872798542396288E-4</v>
      </c>
      <c r="AU1517" s="5">
        <f t="shared" si="1774"/>
        <v>3.9725895401463556E-5</v>
      </c>
      <c r="AV1517" s="5">
        <f t="shared" si="1775"/>
        <v>4.0993950494546841E-6</v>
      </c>
      <c r="AW1517" s="5">
        <f t="shared" si="1776"/>
        <v>4.4211667589513314E-9</v>
      </c>
      <c r="AX1517" s="5">
        <f t="shared" si="1777"/>
        <v>1.4548038638345343E-6</v>
      </c>
      <c r="AY1517" s="5">
        <f t="shared" si="1778"/>
        <v>1.657608392627223E-6</v>
      </c>
      <c r="AZ1517" s="5">
        <f t="shared" si="1779"/>
        <v>9.4434227582609667E-7</v>
      </c>
      <c r="BA1517" s="5">
        <f t="shared" si="1780"/>
        <v>3.5866225013455787E-7</v>
      </c>
      <c r="BB1517" s="5">
        <f t="shared" si="1781"/>
        <v>1.0216524211974918E-7</v>
      </c>
      <c r="BC1517" s="5">
        <f t="shared" si="1782"/>
        <v>2.3281483776942996E-8</v>
      </c>
      <c r="BD1517" s="5">
        <f t="shared" si="1783"/>
        <v>6.4362511028875479E-4</v>
      </c>
      <c r="BE1517" s="5">
        <f t="shared" si="1784"/>
        <v>2.6566787876355745E-4</v>
      </c>
      <c r="BF1517" s="5">
        <f t="shared" si="1785"/>
        <v>5.4829605525383896E-5</v>
      </c>
      <c r="BG1517" s="5">
        <f t="shared" si="1786"/>
        <v>7.5439697014702111E-6</v>
      </c>
      <c r="BH1517" s="5">
        <f t="shared" si="1787"/>
        <v>7.7847740711474992E-7</v>
      </c>
      <c r="BI1517" s="5">
        <f t="shared" si="1788"/>
        <v>6.426611954923396E-8</v>
      </c>
      <c r="BJ1517" s="8">
        <f t="shared" si="1789"/>
        <v>0.13378792610475307</v>
      </c>
      <c r="BK1517" s="8">
        <f t="shared" si="1790"/>
        <v>0.32373662667669584</v>
      </c>
      <c r="BL1517" s="8">
        <f t="shared" si="1791"/>
        <v>0.49007938430980597</v>
      </c>
      <c r="BM1517" s="8">
        <f t="shared" si="1792"/>
        <v>0.20417424417063029</v>
      </c>
      <c r="BN1517" s="8">
        <f t="shared" si="1793"/>
        <v>0.79564141300910451</v>
      </c>
    </row>
    <row r="1518" spans="1:66" x14ac:dyDescent="0.25">
      <c r="A1518" t="s">
        <v>31</v>
      </c>
      <c r="B1518" t="s">
        <v>32</v>
      </c>
      <c r="C1518" t="s">
        <v>200</v>
      </c>
      <c r="D1518" t="s">
        <v>537</v>
      </c>
      <c r="E1518">
        <f>VLOOKUP(A1518,home!$A$2:$E$405,3,FALSE)</f>
        <v>1.5143</v>
      </c>
      <c r="F1518">
        <f>VLOOKUP(B1518,home!$B$2:$E$405,3,FALSE)</f>
        <v>0.49530000000000002</v>
      </c>
      <c r="G1518">
        <f>VLOOKUP(C1518,away!$B$2:$E$405,4,FALSE)</f>
        <v>0.99060000000000004</v>
      </c>
      <c r="H1518">
        <f>VLOOKUP(A1518,away!$A$2:$E$405,3,FALSE)</f>
        <v>1.3714</v>
      </c>
      <c r="I1518">
        <f>VLOOKUP(C1518,away!$B$2:$E$405,3,FALSE)</f>
        <v>0.72919999999999996</v>
      </c>
      <c r="J1518">
        <f>VLOOKUP(B1518,home!$B$2:$E$405,4,FALSE)</f>
        <v>0.72919999999999996</v>
      </c>
      <c r="K1518" s="3">
        <f t="shared" si="1738"/>
        <v>0.74298248177400006</v>
      </c>
      <c r="L1518" s="3">
        <f t="shared" si="1739"/>
        <v>0.72921814249599992</v>
      </c>
      <c r="M1518" s="5">
        <f t="shared" si="1740"/>
        <v>0.22942006191106371</v>
      </c>
      <c r="N1518" s="5">
        <f t="shared" si="1741"/>
        <v>0.17045508696742684</v>
      </c>
      <c r="O1518" s="5">
        <f t="shared" si="1742"/>
        <v>0.16729727139810319</v>
      </c>
      <c r="P1518" s="5">
        <f t="shared" si="1743"/>
        <v>0.12429894189738112</v>
      </c>
      <c r="Q1518" s="5">
        <f t="shared" si="1744"/>
        <v>6.3322571773030897E-2</v>
      </c>
      <c r="R1518" s="5">
        <f t="shared" si="1745"/>
        <v>6.0998102746786964E-2</v>
      </c>
      <c r="S1518" s="5">
        <f t="shared" si="1746"/>
        <v>1.6836176867128027E-2</v>
      </c>
      <c r="T1518" s="5">
        <f t="shared" si="1747"/>
        <v>4.6175968166399226E-2</v>
      </c>
      <c r="U1518" s="5">
        <f t="shared" si="1748"/>
        <v>4.5320521762313229E-2</v>
      </c>
      <c r="V1518" s="5">
        <f t="shared" si="1749"/>
        <v>1.0135309357133329E-3</v>
      </c>
      <c r="W1518" s="5">
        <f t="shared" si="1750"/>
        <v>1.5682520509412917E-2</v>
      </c>
      <c r="X1518" s="5">
        <f t="shared" si="1751"/>
        <v>1.1435978475529509E-2</v>
      </c>
      <c r="Y1518" s="5">
        <f t="shared" si="1752"/>
        <v>4.169661490774931E-3</v>
      </c>
      <c r="Z1518" s="5">
        <f t="shared" si="1753"/>
        <v>1.4826974393597385E-2</v>
      </c>
      <c r="AA1518" s="5">
        <f t="shared" si="1754"/>
        <v>1.1016182232154535E-2</v>
      </c>
      <c r="AB1518" s="5">
        <f t="shared" si="1755"/>
        <v>4.0924152072604088E-3</v>
      </c>
      <c r="AC1518" s="5">
        <f t="shared" si="1756"/>
        <v>3.4320457265161489E-5</v>
      </c>
      <c r="AD1518" s="5">
        <f t="shared" si="1757"/>
        <v>2.9129595021388155E-3</v>
      </c>
      <c r="AE1518" s="5">
        <f t="shared" si="1758"/>
        <v>2.1241829173157399E-3</v>
      </c>
      <c r="AF1518" s="5">
        <f t="shared" si="1759"/>
        <v>7.7449636064335877E-4</v>
      </c>
      <c r="AG1518" s="5">
        <f t="shared" si="1760"/>
        <v>1.8825893249275411E-4</v>
      </c>
      <c r="AH1518" s="5">
        <f t="shared" si="1761"/>
        <v>2.7030246815337093E-3</v>
      </c>
      <c r="AI1518" s="5">
        <f t="shared" si="1762"/>
        <v>2.0082999861822915E-3</v>
      </c>
      <c r="AJ1518" s="5">
        <f t="shared" si="1763"/>
        <v>7.4606585394020432E-4</v>
      </c>
      <c r="AK1518" s="5">
        <f t="shared" si="1764"/>
        <v>1.8477128657577727E-4</v>
      </c>
      <c r="AL1518" s="5">
        <f t="shared" si="1765"/>
        <v>7.4378787765258398E-7</v>
      </c>
      <c r="AM1518" s="5">
        <f t="shared" si="1766"/>
        <v>4.3285557604125073E-4</v>
      </c>
      <c r="AN1518" s="5">
        <f t="shared" si="1767"/>
        <v>3.1564613912983693E-4</v>
      </c>
      <c r="AO1518" s="5">
        <f t="shared" si="1768"/>
        <v>1.1508744563114678E-4</v>
      </c>
      <c r="AP1518" s="5">
        <f t="shared" si="1769"/>
        <v>2.7974617775918085E-5</v>
      </c>
      <c r="AQ1518" s="5">
        <f t="shared" si="1770"/>
        <v>5.0998997028976407E-6</v>
      </c>
      <c r="AR1518" s="5">
        <f t="shared" si="1771"/>
        <v>3.9421892747777069E-4</v>
      </c>
      <c r="AS1518" s="5">
        <f t="shared" si="1772"/>
        <v>2.9289775709971861E-4</v>
      </c>
      <c r="AT1518" s="5">
        <f t="shared" si="1773"/>
        <v>1.0880895123799357E-4</v>
      </c>
      <c r="AU1518" s="5">
        <f t="shared" si="1774"/>
        <v>2.6947714876676879E-5</v>
      </c>
      <c r="AV1518" s="5">
        <f t="shared" si="1775"/>
        <v>5.0054200193028815E-6</v>
      </c>
      <c r="AW1518" s="5">
        <f t="shared" si="1776"/>
        <v>1.1193931222612106E-8</v>
      </c>
      <c r="AX1518" s="5">
        <f t="shared" si="1777"/>
        <v>5.3600685022807123E-5</v>
      </c>
      <c r="AY1518" s="5">
        <f t="shared" si="1778"/>
        <v>3.9086591968844574E-5</v>
      </c>
      <c r="AZ1518" s="5">
        <f t="shared" si="1779"/>
        <v>1.4251325996009949E-5</v>
      </c>
      <c r="BA1518" s="5">
        <f t="shared" si="1780"/>
        <v>3.4641084903051115E-6</v>
      </c>
      <c r="BB1518" s="5">
        <f t="shared" si="1781"/>
        <v>6.315226896762288E-7</v>
      </c>
      <c r="BC1518" s="5">
        <f t="shared" si="1782"/>
        <v>9.2103560541955483E-8</v>
      </c>
      <c r="BD1518" s="5">
        <f t="shared" si="1783"/>
        <v>4.7911932338684198E-5</v>
      </c>
      <c r="BE1518" s="5">
        <f t="shared" si="1784"/>
        <v>3.5597726395583554E-5</v>
      </c>
      <c r="BF1518" s="5">
        <f t="shared" si="1785"/>
        <v>1.3224243551451246E-5</v>
      </c>
      <c r="BG1518" s="5">
        <f t="shared" si="1786"/>
        <v>3.2751270978136888E-6</v>
      </c>
      <c r="BH1518" s="5">
        <f t="shared" si="1787"/>
        <v>6.0834051481472305E-7</v>
      </c>
      <c r="BI1518" s="5">
        <f t="shared" si="1788"/>
        <v>9.0397269092143191E-8</v>
      </c>
      <c r="BJ1518" s="8">
        <f t="shared" si="1789"/>
        <v>0.31824947511117424</v>
      </c>
      <c r="BK1518" s="8">
        <f t="shared" si="1790"/>
        <v>0.37164286244839784</v>
      </c>
      <c r="BL1518" s="8">
        <f t="shared" si="1791"/>
        <v>0.29529524169272919</v>
      </c>
      <c r="BM1518" s="8">
        <f t="shared" si="1792"/>
        <v>0.18418344155406846</v>
      </c>
      <c r="BN1518" s="8">
        <f t="shared" si="1793"/>
        <v>0.81579203669379274</v>
      </c>
    </row>
    <row r="1519" spans="1:66" x14ac:dyDescent="0.25">
      <c r="A1519" t="s">
        <v>31</v>
      </c>
      <c r="B1519" t="s">
        <v>341</v>
      </c>
      <c r="C1519" t="s">
        <v>308</v>
      </c>
      <c r="D1519" t="s">
        <v>537</v>
      </c>
      <c r="E1519">
        <f>VLOOKUP(A1519,home!$A$2:$E$405,3,FALSE)</f>
        <v>1.5143</v>
      </c>
      <c r="F1519">
        <f>VLOOKUP(B1519,home!$B$2:$E$405,3,FALSE)</f>
        <v>1.4858</v>
      </c>
      <c r="G1519">
        <f>VLOOKUP(C1519,away!$B$2:$E$405,4,FALSE)</f>
        <v>1.4858</v>
      </c>
      <c r="H1519">
        <f>VLOOKUP(A1519,away!$A$2:$E$405,3,FALSE)</f>
        <v>1.3714</v>
      </c>
      <c r="I1519">
        <f>VLOOKUP(C1519,away!$B$2:$E$405,3,FALSE)</f>
        <v>0.72919999999999996</v>
      </c>
      <c r="J1519">
        <f>VLOOKUP(B1519,home!$B$2:$E$405,4,FALSE)</f>
        <v>0.91149999999999998</v>
      </c>
      <c r="K1519" s="3">
        <f t="shared" si="1738"/>
        <v>3.3429711634520003</v>
      </c>
      <c r="L1519" s="3">
        <f t="shared" si="1739"/>
        <v>0.91152267811999999</v>
      </c>
      <c r="M1519" s="5">
        <f t="shared" si="1740"/>
        <v>1.4200276516493754E-2</v>
      </c>
      <c r="N1519" s="5">
        <f t="shared" si="1741"/>
        <v>4.747111490768325E-2</v>
      </c>
      <c r="O1519" s="5">
        <f t="shared" si="1742"/>
        <v>1.2943874080358929E-2</v>
      </c>
      <c r="P1519" s="5">
        <f t="shared" si="1743"/>
        <v>4.3270997793993689E-2</v>
      </c>
      <c r="Q1519" s="5">
        <f t="shared" si="1744"/>
        <v>7.9347284116650749E-2</v>
      </c>
      <c r="R1519" s="5">
        <f t="shared" si="1745"/>
        <v>5.8993173834884123E-3</v>
      </c>
      <c r="S1519" s="5">
        <f t="shared" si="1746"/>
        <v>3.2963781513568081E-2</v>
      </c>
      <c r="T1519" s="5">
        <f t="shared" si="1747"/>
        <v>7.2326848919558012E-2</v>
      </c>
      <c r="U1519" s="5">
        <f t="shared" si="1748"/>
        <v>1.972124789705287E-2</v>
      </c>
      <c r="V1519" s="5">
        <f t="shared" si="1749"/>
        <v>1.1160782017938135E-2</v>
      </c>
      <c r="W1519" s="5">
        <f t="shared" si="1750"/>
        <v>8.8418560900065446E-2</v>
      </c>
      <c r="X1519" s="5">
        <f t="shared" si="1751"/>
        <v>8.0595523427143961E-2</v>
      </c>
      <c r="Y1519" s="5">
        <f t="shared" si="1752"/>
        <v>3.6732323679396738E-2</v>
      </c>
      <c r="Z1519" s="5">
        <f t="shared" si="1753"/>
        <v>1.7924538601590762E-3</v>
      </c>
      <c r="AA1519" s="5">
        <f t="shared" si="1754"/>
        <v>5.9921215663300172E-3</v>
      </c>
      <c r="AB1519" s="5">
        <f t="shared" si="1755"/>
        <v>1.0015744802070041E-2</v>
      </c>
      <c r="AC1519" s="5">
        <f t="shared" si="1756"/>
        <v>2.1255667694063392E-3</v>
      </c>
      <c r="AD1519" s="5">
        <f t="shared" si="1757"/>
        <v>7.3895174850710843E-2</v>
      </c>
      <c r="AE1519" s="5">
        <f t="shared" si="1758"/>
        <v>6.7357127680065604E-2</v>
      </c>
      <c r="AF1519" s="5">
        <f t="shared" si="1759"/>
        <v>3.0698774706702094E-2</v>
      </c>
      <c r="AG1519" s="5">
        <f t="shared" si="1760"/>
        <v>9.3275431118852031E-3</v>
      </c>
      <c r="AH1519" s="5">
        <f t="shared" si="1761"/>
        <v>4.0846558575468315E-4</v>
      </c>
      <c r="AI1519" s="5">
        <f t="shared" si="1762"/>
        <v>1.3654886744404362E-3</v>
      </c>
      <c r="AJ1519" s="5">
        <f t="shared" si="1763"/>
        <v>2.2823946313373375E-3</v>
      </c>
      <c r="AK1519" s="5">
        <f t="shared" si="1764"/>
        <v>2.5433264787261263E-3</v>
      </c>
      <c r="AL1519" s="5">
        <f t="shared" si="1765"/>
        <v>2.5908057461595976E-4</v>
      </c>
      <c r="AM1519" s="5">
        <f t="shared" si="1766"/>
        <v>4.9405887728833961E-2</v>
      </c>
      <c r="AN1519" s="5">
        <f t="shared" si="1767"/>
        <v>4.5034587097482773E-2</v>
      </c>
      <c r="AO1519" s="5">
        <f t="shared" si="1768"/>
        <v>2.0525023719562951E-2</v>
      </c>
      <c r="AP1519" s="5">
        <f t="shared" si="1769"/>
        <v>6.2363415297775138E-3</v>
      </c>
      <c r="AQ1519" s="5">
        <f t="shared" si="1770"/>
        <v>1.4211416832234441E-3</v>
      </c>
      <c r="AR1519" s="5">
        <f t="shared" si="1771"/>
        <v>7.4465128929392701E-5</v>
      </c>
      <c r="AS1519" s="5">
        <f t="shared" si="1772"/>
        <v>2.4893477869369516E-4</v>
      </c>
      <c r="AT1519" s="5">
        <f t="shared" si="1773"/>
        <v>4.1609089337666419E-4</v>
      </c>
      <c r="AU1519" s="5">
        <f t="shared" si="1774"/>
        <v>4.6365995264438975E-4</v>
      </c>
      <c r="AV1519" s="5">
        <f t="shared" si="1775"/>
        <v>3.8750046283442876E-4</v>
      </c>
      <c r="AW1519" s="5">
        <f t="shared" si="1776"/>
        <v>2.1929688324598829E-5</v>
      </c>
      <c r="AX1519" s="5">
        <f t="shared" si="1777"/>
        <v>2.7527076330373167E-2</v>
      </c>
      <c r="AY1519" s="5">
        <f t="shared" si="1778"/>
        <v>2.5091554337475407E-2</v>
      </c>
      <c r="AZ1519" s="5">
        <f t="shared" si="1779"/>
        <v>1.1435760403944544E-2</v>
      </c>
      <c r="BA1519" s="5">
        <f t="shared" si="1780"/>
        <v>3.4746516499140614E-3</v>
      </c>
      <c r="BB1519" s="5">
        <f t="shared" si="1781"/>
        <v>7.918059443659353E-4</v>
      </c>
      <c r="BC1519" s="5">
        <f t="shared" si="1782"/>
        <v>1.4434981499195467E-4</v>
      </c>
      <c r="BD1519" s="5">
        <f t="shared" si="1783"/>
        <v>1.1312775624711847E-5</v>
      </c>
      <c r="BE1519" s="5">
        <f t="shared" si="1784"/>
        <v>3.7818282692014399E-5</v>
      </c>
      <c r="BF1519" s="5">
        <f t="shared" si="1785"/>
        <v>6.3212714245340014E-5</v>
      </c>
      <c r="BG1519" s="5">
        <f t="shared" si="1786"/>
        <v>7.043942696190105E-5</v>
      </c>
      <c r="BH1519" s="5">
        <f t="shared" si="1787"/>
        <v>5.8869243275929636E-5</v>
      </c>
      <c r="BI1519" s="5">
        <f t="shared" si="1788"/>
        <v>3.9359636537134668E-5</v>
      </c>
      <c r="BJ1519" s="8">
        <f t="shared" si="1789"/>
        <v>0.77725845653980774</v>
      </c>
      <c r="BK1519" s="8">
        <f t="shared" si="1790"/>
        <v>0.12907203952349136</v>
      </c>
      <c r="BL1519" s="8">
        <f t="shared" si="1791"/>
        <v>6.3043644395374465E-2</v>
      </c>
      <c r="BM1519" s="8">
        <f t="shared" si="1792"/>
        <v>0.74296410487101305</v>
      </c>
      <c r="BN1519" s="8">
        <f t="shared" si="1793"/>
        <v>0.20313286479866877</v>
      </c>
    </row>
    <row r="1520" spans="1:66" x14ac:dyDescent="0.25">
      <c r="A1520" t="s">
        <v>31</v>
      </c>
      <c r="B1520" t="s">
        <v>201</v>
      </c>
      <c r="C1520" t="s">
        <v>198</v>
      </c>
      <c r="D1520" t="s">
        <v>537</v>
      </c>
      <c r="E1520">
        <f>VLOOKUP(A1520,home!$A$2:$E$405,3,FALSE)</f>
        <v>1.5143</v>
      </c>
      <c r="F1520">
        <f>VLOOKUP(B1520,home!$B$2:$E$405,3,FALSE)</f>
        <v>0.82550000000000001</v>
      </c>
      <c r="G1520">
        <f>VLOOKUP(C1520,away!$B$2:$E$405,4,FALSE)</f>
        <v>1.1556</v>
      </c>
      <c r="H1520">
        <f>VLOOKUP(A1520,away!$A$2:$E$405,3,FALSE)</f>
        <v>1.3714</v>
      </c>
      <c r="I1520">
        <f>VLOOKUP(C1520,away!$B$2:$E$405,3,FALSE)</f>
        <v>1.6407</v>
      </c>
      <c r="J1520">
        <f>VLOOKUP(B1520,home!$B$2:$E$405,4,FALSE)</f>
        <v>1.0938000000000001</v>
      </c>
      <c r="K1520" s="3">
        <f t="shared" si="1738"/>
        <v>1.4445631535400001</v>
      </c>
      <c r="L1520" s="3">
        <f t="shared" si="1739"/>
        <v>2.4611112309240002</v>
      </c>
      <c r="M1520" s="5">
        <f t="shared" si="1740"/>
        <v>2.0127376323456819E-2</v>
      </c>
      <c r="N1520" s="5">
        <f t="shared" si="1741"/>
        <v>2.9075266214299112E-2</v>
      </c>
      <c r="O1520" s="5">
        <f t="shared" si="1742"/>
        <v>4.9535711918693388E-2</v>
      </c>
      <c r="P1520" s="5">
        <f t="shared" si="1743"/>
        <v>7.1557464222116673E-2</v>
      </c>
      <c r="Q1520" s="5">
        <f t="shared" si="1744"/>
        <v>2.1000529126271476E-2</v>
      </c>
      <c r="R1520" s="5">
        <f t="shared" si="1745"/>
        <v>6.0956448467456091E-2</v>
      </c>
      <c r="S1520" s="5">
        <f t="shared" si="1746"/>
        <v>6.3600821632325971E-2</v>
      </c>
      <c r="T1520" s="5">
        <f t="shared" si="1747"/>
        <v>5.168463808801331E-2</v>
      </c>
      <c r="U1520" s="5">
        <f t="shared" si="1748"/>
        <v>8.8055439426746859E-2</v>
      </c>
      <c r="V1520" s="5">
        <f t="shared" si="1749"/>
        <v>2.5123954145911977E-2</v>
      </c>
      <c r="W1520" s="5">
        <f t="shared" si="1750"/>
        <v>1.0112196860218452E-2</v>
      </c>
      <c r="X1520" s="5">
        <f t="shared" si="1751"/>
        <v>2.4887241261998046E-2</v>
      </c>
      <c r="Y1520" s="5">
        <f t="shared" si="1752"/>
        <v>3.0625134488309298E-2</v>
      </c>
      <c r="Z1520" s="5">
        <f t="shared" si="1753"/>
        <v>5.0006866640165404E-2</v>
      </c>
      <c r="AA1520" s="5">
        <f t="shared" si="1754"/>
        <v>7.2238076972371557E-2</v>
      </c>
      <c r="AB1520" s="5">
        <f t="shared" si="1755"/>
        <v>5.2176232138437174E-2</v>
      </c>
      <c r="AC1520" s="5">
        <f t="shared" si="1756"/>
        <v>5.5825906622855468E-3</v>
      </c>
      <c r="AD1520" s="5">
        <f t="shared" si="1757"/>
        <v>3.6519267464036127E-3</v>
      </c>
      <c r="AE1520" s="5">
        <f t="shared" si="1758"/>
        <v>8.9877979300856739E-3</v>
      </c>
      <c r="AF1520" s="5">
        <f t="shared" si="1759"/>
        <v>1.105998521350467E-2</v>
      </c>
      <c r="AG1520" s="5">
        <f t="shared" si="1760"/>
        <v>9.0732846076032377E-3</v>
      </c>
      <c r="AH1520" s="5">
        <f t="shared" si="1761"/>
        <v>3.0768115277857448E-2</v>
      </c>
      <c r="AI1520" s="5">
        <f t="shared" si="1762"/>
        <v>4.4446485634264003E-2</v>
      </c>
      <c r="AJ1520" s="5">
        <f t="shared" si="1763"/>
        <v>3.2102877725801365E-2</v>
      </c>
      <c r="AK1520" s="5">
        <f t="shared" si="1764"/>
        <v>1.5458211428430889E-2</v>
      </c>
      <c r="AL1520" s="5">
        <f t="shared" si="1765"/>
        <v>7.938958862068157E-4</v>
      </c>
      <c r="AM1520" s="5">
        <f t="shared" si="1766"/>
        <v>1.0550877634563751E-3</v>
      </c>
      <c r="AN1520" s="5">
        <f t="shared" si="1767"/>
        <v>2.5966883442529697E-3</v>
      </c>
      <c r="AO1520" s="5">
        <f t="shared" si="1768"/>
        <v>3.1953694236252156E-3</v>
      </c>
      <c r="AP1520" s="5">
        <f t="shared" si="1769"/>
        <v>2.6213865251450553E-3</v>
      </c>
      <c r="AQ1520" s="5">
        <f t="shared" si="1770"/>
        <v>1.6128809544068334E-3</v>
      </c>
      <c r="AR1520" s="5">
        <f t="shared" si="1771"/>
        <v>1.5144750812939856E-2</v>
      </c>
      <c r="AS1520" s="5">
        <f t="shared" si="1772"/>
        <v>2.1877548993917875E-2</v>
      </c>
      <c r="AT1520" s="5">
        <f t="shared" si="1773"/>
        <v>1.5801750583189937E-2</v>
      </c>
      <c r="AU1520" s="5">
        <f t="shared" si="1774"/>
        <v>7.6088755513017987E-3</v>
      </c>
      <c r="AV1520" s="5">
        <f t="shared" si="1775"/>
        <v>2.7478753153204823E-3</v>
      </c>
      <c r="AW1520" s="5">
        <f t="shared" si="1776"/>
        <v>7.8402304128216154E-5</v>
      </c>
      <c r="AX1520" s="5">
        <f t="shared" si="1777"/>
        <v>2.5402348447333469E-4</v>
      </c>
      <c r="AY1520" s="5">
        <f t="shared" si="1778"/>
        <v>6.2518005055577238E-4</v>
      </c>
      <c r="AZ1520" s="5">
        <f t="shared" si="1779"/>
        <v>7.6931882188622299E-4</v>
      </c>
      <c r="BA1520" s="5">
        <f t="shared" si="1780"/>
        <v>6.3112639756846781E-4</v>
      </c>
      <c r="BB1520" s="5">
        <f t="shared" si="1781"/>
        <v>3.8831806629709039E-4</v>
      </c>
      <c r="BC1520" s="5">
        <f t="shared" si="1782"/>
        <v>1.9113879082689194E-4</v>
      </c>
      <c r="BD1520" s="5">
        <f t="shared" si="1783"/>
        <v>6.2121527192119429E-3</v>
      </c>
      <c r="BE1520" s="5">
        <f t="shared" si="1784"/>
        <v>8.9738469223368898E-3</v>
      </c>
      <c r="BF1520" s="5">
        <f t="shared" si="1785"/>
        <v>6.4816443047581024E-3</v>
      </c>
      <c r="BG1520" s="5">
        <f t="shared" si="1786"/>
        <v>3.1210481790019829E-3</v>
      </c>
      <c r="BH1520" s="5">
        <f t="shared" si="1787"/>
        <v>1.1271377999523444E-3</v>
      </c>
      <c r="BI1520" s="5">
        <f t="shared" si="1788"/>
        <v>3.2564434695465927E-4</v>
      </c>
      <c r="BJ1520" s="8">
        <f t="shared" si="1789"/>
        <v>0.21409851915920111</v>
      </c>
      <c r="BK1520" s="8">
        <f t="shared" si="1790"/>
        <v>0.18741128292285961</v>
      </c>
      <c r="BL1520" s="8">
        <f t="shared" si="1791"/>
        <v>0.53515987451894464</v>
      </c>
      <c r="BM1520" s="8">
        <f t="shared" si="1792"/>
        <v>0.73387696922244983</v>
      </c>
      <c r="BN1520" s="8">
        <f t="shared" si="1793"/>
        <v>0.25225279627229358</v>
      </c>
    </row>
    <row r="1521" spans="1:66" x14ac:dyDescent="0.25">
      <c r="A1521" t="s">
        <v>282</v>
      </c>
      <c r="B1521" t="s">
        <v>283</v>
      </c>
      <c r="C1521" t="s">
        <v>307</v>
      </c>
      <c r="D1521" t="s">
        <v>537</v>
      </c>
      <c r="E1521">
        <f>VLOOKUP(A1521,home!$A$2:$E$405,3,FALSE)</f>
        <v>1.6571</v>
      </c>
      <c r="F1521">
        <f>VLOOKUP(B1521,home!$B$2:$E$405,3,FALSE)</f>
        <v>1.6595</v>
      </c>
      <c r="G1521">
        <f>VLOOKUP(C1521,away!$B$2:$E$405,4,FALSE)</f>
        <v>1.5086999999999999</v>
      </c>
      <c r="H1521">
        <f>VLOOKUP(A1521,away!$A$2:$E$405,3,FALSE)</f>
        <v>1.3714</v>
      </c>
      <c r="I1521">
        <f>VLOOKUP(C1521,away!$B$2:$E$405,3,FALSE)</f>
        <v>0.91149999999999998</v>
      </c>
      <c r="J1521">
        <f>VLOOKUP(B1521,home!$B$2:$E$405,4,FALSE)</f>
        <v>1.0938000000000001</v>
      </c>
      <c r="K1521" s="3">
        <f t="shared" si="1738"/>
        <v>4.1488608048150004</v>
      </c>
      <c r="L1521" s="3">
        <f t="shared" si="1739"/>
        <v>1.36728401718</v>
      </c>
      <c r="M1521" s="5">
        <f t="shared" si="1740"/>
        <v>4.0213210055111259E-3</v>
      </c>
      <c r="N1521" s="5">
        <f t="shared" si="1741"/>
        <v>1.6683901103344355E-2</v>
      </c>
      <c r="O1521" s="5">
        <f t="shared" si="1742"/>
        <v>5.4982879387855694E-3</v>
      </c>
      <c r="P1521" s="5">
        <f t="shared" si="1743"/>
        <v>2.2811631322814507E-2</v>
      </c>
      <c r="Q1521" s="5">
        <f t="shared" si="1744"/>
        <v>3.4609591679537581E-2</v>
      </c>
      <c r="R1521" s="5">
        <f t="shared" si="1745"/>
        <v>3.7588606102775387E-3</v>
      </c>
      <c r="S1521" s="5">
        <f t="shared" si="1746"/>
        <v>3.2350720254293093E-2</v>
      </c>
      <c r="T1521" s="5">
        <f t="shared" si="1747"/>
        <v>4.7321141544557646E-2</v>
      </c>
      <c r="U1521" s="5">
        <f t="shared" si="1748"/>
        <v>1.5594989456743471E-2</v>
      </c>
      <c r="V1521" s="5">
        <f t="shared" si="1749"/>
        <v>2.0390554979240451E-2</v>
      </c>
      <c r="W1521" s="5">
        <f t="shared" si="1750"/>
        <v>4.7863459463294934E-2</v>
      </c>
      <c r="X1521" s="5">
        <f t="shared" si="1751"/>
        <v>6.5442943131105991E-2</v>
      </c>
      <c r="Y1521" s="5">
        <f t="shared" si="1752"/>
        <v>4.4739545090190451E-2</v>
      </c>
      <c r="Z1521" s="5">
        <f t="shared" si="1753"/>
        <v>1.7131433450799799E-3</v>
      </c>
      <c r="AA1521" s="5">
        <f t="shared" si="1754"/>
        <v>7.1075932774319868E-3</v>
      </c>
      <c r="AB1521" s="5">
        <f t="shared" si="1755"/>
        <v>1.4744207582652083E-2</v>
      </c>
      <c r="AC1521" s="5">
        <f t="shared" si="1756"/>
        <v>7.2293069556084097E-3</v>
      </c>
      <c r="AD1521" s="5">
        <f t="shared" si="1757"/>
        <v>4.9644707737528999E-2</v>
      </c>
      <c r="AE1521" s="5">
        <f t="shared" si="1758"/>
        <v>6.7878415427095676E-2</v>
      </c>
      <c r="AF1521" s="5">
        <f t="shared" si="1759"/>
        <v>4.6404536262486147E-2</v>
      </c>
      <c r="AG1521" s="5">
        <f t="shared" si="1760"/>
        <v>2.1149393585449015E-2</v>
      </c>
      <c r="AH1521" s="5">
        <f t="shared" si="1761"/>
        <v>5.8558837871653421E-4</v>
      </c>
      <c r="AI1521" s="5">
        <f t="shared" si="1762"/>
        <v>2.4295246722121915E-3</v>
      </c>
      <c r="AJ1521" s="5">
        <f t="shared" si="1763"/>
        <v>5.039879843436088E-3</v>
      </c>
      <c r="AK1521" s="5">
        <f t="shared" si="1764"/>
        <v>6.9699199811363811E-3</v>
      </c>
      <c r="AL1521" s="5">
        <f t="shared" si="1765"/>
        <v>1.6403792163300485E-3</v>
      </c>
      <c r="AM1521" s="5">
        <f t="shared" si="1766"/>
        <v>4.1193796419746E-2</v>
      </c>
      <c r="AN1521" s="5">
        <f t="shared" si="1767"/>
        <v>5.632361945168541E-2</v>
      </c>
      <c r="AO1521" s="5">
        <f t="shared" si="1768"/>
        <v>3.8505192333009024E-2</v>
      </c>
      <c r="AP1521" s="5">
        <f t="shared" si="1769"/>
        <v>1.7549178018455038E-2</v>
      </c>
      <c r="AQ1521" s="5">
        <f t="shared" si="1770"/>
        <v>5.9986776548200367E-3</v>
      </c>
      <c r="AR1521" s="5">
        <f t="shared" si="1771"/>
        <v>1.6013312617309326E-4</v>
      </c>
      <c r="AS1521" s="5">
        <f t="shared" si="1772"/>
        <v>6.6437005073204157E-4</v>
      </c>
      <c r="AT1521" s="5">
        <f t="shared" si="1773"/>
        <v>1.3781894316875608E-3</v>
      </c>
      <c r="AU1521" s="5">
        <f t="shared" si="1774"/>
        <v>1.9059720382462605E-3</v>
      </c>
      <c r="AV1521" s="5">
        <f t="shared" si="1775"/>
        <v>1.976903171138317E-3</v>
      </c>
      <c r="AW1521" s="5">
        <f t="shared" si="1776"/>
        <v>2.5848143669183424E-4</v>
      </c>
      <c r="AX1521" s="5">
        <f t="shared" si="1777"/>
        <v>2.8484554561235449E-2</v>
      </c>
      <c r="AY1521" s="5">
        <f t="shared" si="1778"/>
        <v>3.8946476188068894E-2</v>
      </c>
      <c r="AZ1521" s="5">
        <f t="shared" si="1779"/>
        <v>2.6625447208714036E-2</v>
      </c>
      <c r="BA1521" s="5">
        <f t="shared" si="1780"/>
        <v>1.2134849472914848E-2</v>
      </c>
      <c r="BB1521" s="5">
        <f t="shared" si="1781"/>
        <v>4.1479464338004032E-3</v>
      </c>
      <c r="BC1521" s="5">
        <f t="shared" si="1782"/>
        <v>1.1342841726108143E-3</v>
      </c>
      <c r="BD1521" s="5">
        <f t="shared" si="1783"/>
        <v>3.649124400625643E-5</v>
      </c>
      <c r="BE1521" s="5">
        <f t="shared" si="1784"/>
        <v>1.513970919764976E-4</v>
      </c>
      <c r="BF1521" s="5">
        <f t="shared" si="1785"/>
        <v>3.1406273043213133E-4</v>
      </c>
      <c r="BG1521" s="5">
        <f t="shared" si="1786"/>
        <v>4.3433418418101623E-4</v>
      </c>
      <c r="BH1521" s="5">
        <f t="shared" si="1787"/>
        <v>4.5049801823497947E-4</v>
      </c>
      <c r="BI1521" s="5">
        <f t="shared" si="1788"/>
        <v>3.7381071410038784E-4</v>
      </c>
      <c r="BJ1521" s="8">
        <f t="shared" si="1789"/>
        <v>0.71278165693965079</v>
      </c>
      <c r="BK1521" s="8">
        <f t="shared" si="1790"/>
        <v>0.12739038992186652</v>
      </c>
      <c r="BL1521" s="8">
        <f t="shared" si="1791"/>
        <v>6.957501354230039E-2</v>
      </c>
      <c r="BM1521" s="8">
        <f t="shared" si="1792"/>
        <v>0.78538861533724991</v>
      </c>
      <c r="BN1521" s="8">
        <f t="shared" si="1793"/>
        <v>8.7383593660270667E-2</v>
      </c>
    </row>
    <row r="1522" spans="1:66" x14ac:dyDescent="0.25">
      <c r="A1522" t="s">
        <v>282</v>
      </c>
      <c r="B1522" t="s">
        <v>195</v>
      </c>
      <c r="C1522" t="s">
        <v>337</v>
      </c>
      <c r="D1522" t="s">
        <v>537</v>
      </c>
      <c r="E1522">
        <f>VLOOKUP(A1522,home!$A$2:$E$405,3,FALSE)</f>
        <v>1.6571</v>
      </c>
      <c r="F1522">
        <f>VLOOKUP(B1522,home!$B$2:$E$405,3,FALSE)</f>
        <v>1.8104</v>
      </c>
      <c r="G1522">
        <f>VLOOKUP(C1522,away!$B$2:$E$405,4,FALSE)</f>
        <v>0.4526</v>
      </c>
      <c r="H1522">
        <f>VLOOKUP(A1522,away!$A$2:$E$405,3,FALSE)</f>
        <v>1.3714</v>
      </c>
      <c r="I1522">
        <f>VLOOKUP(C1522,away!$B$2:$E$405,3,FALSE)</f>
        <v>0.54690000000000005</v>
      </c>
      <c r="J1522">
        <f>VLOOKUP(B1522,home!$B$2:$E$405,4,FALSE)</f>
        <v>1.0938000000000001</v>
      </c>
      <c r="K1522" s="3">
        <f t="shared" si="1738"/>
        <v>1.3578062639840001</v>
      </c>
      <c r="L1522" s="3">
        <f t="shared" si="1739"/>
        <v>0.82037041030800018</v>
      </c>
      <c r="M1522" s="5">
        <f t="shared" si="1740"/>
        <v>0.1132478301878185</v>
      </c>
      <c r="N1522" s="5">
        <f t="shared" si="1741"/>
        <v>0.15376861321161631</v>
      </c>
      <c r="O1522" s="5">
        <f t="shared" si="1742"/>
        <v>9.2905168917671407E-2</v>
      </c>
      <c r="P1522" s="5">
        <f t="shared" si="1743"/>
        <v>0.12614722031290584</v>
      </c>
      <c r="Q1522" s="5">
        <f t="shared" si="1744"/>
        <v>0.10439399311143278</v>
      </c>
      <c r="R1522" s="5">
        <f t="shared" si="1745"/>
        <v>3.8108325772362069E-2</v>
      </c>
      <c r="S1522" s="5">
        <f t="shared" si="1746"/>
        <v>3.5128975906826038E-2</v>
      </c>
      <c r="T1522" s="5">
        <f t="shared" si="1747"/>
        <v>8.5641742962516657E-2</v>
      </c>
      <c r="U1522" s="5">
        <f t="shared" si="1748"/>
        <v>5.1743723443656124E-2</v>
      </c>
      <c r="V1522" s="5">
        <f t="shared" si="1749"/>
        <v>4.3478121839663495E-3</v>
      </c>
      <c r="W1522" s="5">
        <f t="shared" si="1750"/>
        <v>4.7248939256335318E-2</v>
      </c>
      <c r="X1522" s="5">
        <f t="shared" si="1751"/>
        <v>3.8761631684337584E-2</v>
      </c>
      <c r="Y1522" s="5">
        <f t="shared" si="1752"/>
        <v>1.58994478445438E-2</v>
      </c>
      <c r="Z1522" s="5">
        <f t="shared" si="1753"/>
        <v>1.0420980950007871E-2</v>
      </c>
      <c r="AA1522" s="5">
        <f t="shared" si="1754"/>
        <v>1.4149673210778622E-2</v>
      </c>
      <c r="AB1522" s="5">
        <f t="shared" si="1755"/>
        <v>9.6062574594609103E-3</v>
      </c>
      <c r="AC1522" s="5">
        <f t="shared" si="1756"/>
        <v>3.0269035869182086E-4</v>
      </c>
      <c r="AD1522" s="5">
        <f t="shared" si="1757"/>
        <v>1.6038726422212907E-2</v>
      </c>
      <c r="AE1522" s="5">
        <f t="shared" si="1758"/>
        <v>1.3157696575808566E-2</v>
      </c>
      <c r="AF1522" s="5">
        <f t="shared" si="1759"/>
        <v>5.3970924693021206E-3</v>
      </c>
      <c r="AG1522" s="5">
        <f t="shared" si="1760"/>
        <v>1.4758716545038662E-3</v>
      </c>
      <c r="AH1522" s="5">
        <f t="shared" si="1761"/>
        <v>2.1372661044424522E-3</v>
      </c>
      <c r="AI1522" s="5">
        <f t="shared" si="1762"/>
        <v>2.9019933044126434E-3</v>
      </c>
      <c r="AJ1522" s="5">
        <f t="shared" si="1763"/>
        <v>1.9701723433855579E-3</v>
      </c>
      <c r="AK1522" s="5">
        <f t="shared" si="1764"/>
        <v>8.9170411632564887E-4</v>
      </c>
      <c r="AL1522" s="5">
        <f t="shared" si="1765"/>
        <v>1.3486721043984059E-5</v>
      </c>
      <c r="AM1522" s="5">
        <f t="shared" si="1766"/>
        <v>4.3554966404812734E-3</v>
      </c>
      <c r="AN1522" s="5">
        <f t="shared" si="1767"/>
        <v>3.5731205660467389E-3</v>
      </c>
      <c r="AO1522" s="5">
        <f t="shared" si="1768"/>
        <v>1.4656411924238585E-3</v>
      </c>
      <c r="AP1522" s="5">
        <f t="shared" si="1769"/>
        <v>4.007895554643558E-4</v>
      </c>
      <c r="AQ1522" s="5">
        <f t="shared" si="1770"/>
        <v>8.2198973015863629E-5</v>
      </c>
      <c r="AR1522" s="5">
        <f t="shared" si="1771"/>
        <v>3.506699742077672E-4</v>
      </c>
      <c r="AS1522" s="5">
        <f t="shared" si="1772"/>
        <v>4.7614188757041405E-4</v>
      </c>
      <c r="AT1522" s="5">
        <f t="shared" si="1773"/>
        <v>3.2325421874413699E-4</v>
      </c>
      <c r="AU1522" s="5">
        <f t="shared" si="1774"/>
        <v>1.4630553435668111E-4</v>
      </c>
      <c r="AV1522" s="5">
        <f t="shared" si="1775"/>
        <v>4.9663642751256985E-5</v>
      </c>
      <c r="AW1522" s="5">
        <f t="shared" si="1776"/>
        <v>4.1730315617737047E-7</v>
      </c>
      <c r="AX1522" s="5">
        <f t="shared" si="1777"/>
        <v>9.8565343686779039E-4</v>
      </c>
      <c r="AY1522" s="5">
        <f t="shared" si="1778"/>
        <v>8.0860091442471968E-4</v>
      </c>
      <c r="AZ1522" s="5">
        <f t="shared" si="1779"/>
        <v>3.316761319710157E-4</v>
      </c>
      <c r="BA1522" s="5">
        <f t="shared" si="1780"/>
        <v>9.0699094824810852E-5</v>
      </c>
      <c r="BB1522" s="5">
        <f t="shared" si="1781"/>
        <v>1.860171340899857E-5</v>
      </c>
      <c r="BC1522" s="5">
        <f t="shared" si="1782"/>
        <v>3.0520590523543982E-6</v>
      </c>
      <c r="BD1522" s="5">
        <f t="shared" si="1783"/>
        <v>4.7946545103920293E-5</v>
      </c>
      <c r="BE1522" s="5">
        <f t="shared" si="1784"/>
        <v>6.510211927849435E-5</v>
      </c>
      <c r="BF1522" s="5">
        <f t="shared" si="1785"/>
        <v>4.4198032677486604E-5</v>
      </c>
      <c r="BG1522" s="5">
        <f t="shared" si="1786"/>
        <v>2.0004121875086941E-5</v>
      </c>
      <c r="BH1522" s="5">
        <f t="shared" si="1787"/>
        <v>6.7904304968731028E-6</v>
      </c>
      <c r="BI1522" s="5">
        <f t="shared" si="1788"/>
        <v>1.8440178127604565E-6</v>
      </c>
      <c r="BJ1522" s="8">
        <f t="shared" si="1789"/>
        <v>0.49389928547059175</v>
      </c>
      <c r="BK1522" s="8">
        <f t="shared" si="1790"/>
        <v>0.27999661658567726</v>
      </c>
      <c r="BL1522" s="8">
        <f t="shared" si="1791"/>
        <v>0.21594620519737032</v>
      </c>
      <c r="BM1522" s="8">
        <f t="shared" si="1792"/>
        <v>0.37088375307857174</v>
      </c>
      <c r="BN1522" s="8">
        <f t="shared" si="1793"/>
        <v>0.62857115151380705</v>
      </c>
    </row>
    <row r="1523" spans="1:66" x14ac:dyDescent="0.25">
      <c r="A1523" t="s">
        <v>282</v>
      </c>
      <c r="B1523" t="s">
        <v>33</v>
      </c>
      <c r="C1523" t="s">
        <v>319</v>
      </c>
      <c r="D1523" t="s">
        <v>537</v>
      </c>
      <c r="E1523">
        <f>VLOOKUP(A1523,home!$A$2:$E$405,3,FALSE)</f>
        <v>1.6571</v>
      </c>
      <c r="F1523">
        <f>VLOOKUP(B1523,home!$B$2:$E$405,3,FALSE)</f>
        <v>0.60350000000000004</v>
      </c>
      <c r="G1523">
        <f>VLOOKUP(C1523,away!$B$2:$E$405,4,FALSE)</f>
        <v>1.0561</v>
      </c>
      <c r="H1523">
        <f>VLOOKUP(A1523,away!$A$2:$E$405,3,FALSE)</f>
        <v>1.3714</v>
      </c>
      <c r="I1523">
        <f>VLOOKUP(C1523,away!$B$2:$E$405,3,FALSE)</f>
        <v>0.72919999999999996</v>
      </c>
      <c r="J1523">
        <f>VLOOKUP(B1523,home!$B$2:$E$405,4,FALSE)</f>
        <v>0.36459999999999998</v>
      </c>
      <c r="K1523" s="3">
        <f t="shared" si="1738"/>
        <v>1.056163207585</v>
      </c>
      <c r="L1523" s="3">
        <f t="shared" si="1739"/>
        <v>0.36460907124799996</v>
      </c>
      <c r="M1523" s="5">
        <f t="shared" si="1740"/>
        <v>0.24152741834047936</v>
      </c>
      <c r="N1523" s="5">
        <f t="shared" si="1741"/>
        <v>0.25509237287420483</v>
      </c>
      <c r="O1523" s="5">
        <f t="shared" si="1742"/>
        <v>8.8063087682049346E-2</v>
      </c>
      <c r="P1523" s="5">
        <f t="shared" si="1743"/>
        <v>9.3008993156112343E-2</v>
      </c>
      <c r="Q1523" s="5">
        <f t="shared" si="1744"/>
        <v>0.13470958938264452</v>
      </c>
      <c r="R1523" s="5">
        <f t="shared" si="1745"/>
        <v>1.6054300305491594E-2</v>
      </c>
      <c r="S1523" s="5">
        <f t="shared" si="1746"/>
        <v>8.9541312404115541E-3</v>
      </c>
      <c r="T1523" s="5">
        <f t="shared" si="1747"/>
        <v>4.9116338273005454E-2</v>
      </c>
      <c r="U1523" s="5">
        <f t="shared" si="1748"/>
        <v>1.695596130618085E-2</v>
      </c>
      <c r="V1523" s="5">
        <f t="shared" si="1749"/>
        <v>3.8312408080052039E-4</v>
      </c>
      <c r="W1523" s="5">
        <f t="shared" si="1750"/>
        <v>4.7425104004944034E-2</v>
      </c>
      <c r="X1523" s="5">
        <f t="shared" si="1751"/>
        <v>1.729162312508245E-2</v>
      </c>
      <c r="Y1523" s="5">
        <f t="shared" si="1752"/>
        <v>3.1523413240033748E-3</v>
      </c>
      <c r="Z1523" s="5">
        <f t="shared" si="1753"/>
        <v>1.951181174640591E-3</v>
      </c>
      <c r="AA1523" s="5">
        <f t="shared" si="1754"/>
        <v>2.0607657679878747E-3</v>
      </c>
      <c r="AB1523" s="5">
        <f t="shared" si="1755"/>
        <v>1.0882524917997197E-3</v>
      </c>
      <c r="AC1523" s="5">
        <f t="shared" si="1756"/>
        <v>9.2209989175236354E-6</v>
      </c>
      <c r="AD1523" s="5">
        <f t="shared" si="1757"/>
        <v>1.2522162491478478E-2</v>
      </c>
      <c r="AE1523" s="5">
        <f t="shared" si="1758"/>
        <v>4.5656940360345099E-3</v>
      </c>
      <c r="AF1523" s="5">
        <f t="shared" si="1759"/>
        <v>8.3234673104053733E-4</v>
      </c>
      <c r="AG1523" s="5">
        <f t="shared" si="1760"/>
        <v>1.0116038952033306E-4</v>
      </c>
      <c r="AH1523" s="5">
        <f t="shared" si="1761"/>
        <v>1.7785458898057188E-4</v>
      </c>
      <c r="AI1523" s="5">
        <f t="shared" si="1762"/>
        <v>1.8784347318143261E-4</v>
      </c>
      <c r="AJ1523" s="5">
        <f t="shared" si="1763"/>
        <v>9.9196682579604374E-5</v>
      </c>
      <c r="AK1523" s="5">
        <f t="shared" si="1764"/>
        <v>3.4922628818355359E-5</v>
      </c>
      <c r="AL1523" s="5">
        <f t="shared" si="1765"/>
        <v>1.420353566655481E-7</v>
      </c>
      <c r="AM1523" s="5">
        <f t="shared" si="1766"/>
        <v>2.6450894605800981E-3</v>
      </c>
      <c r="AN1523" s="5">
        <f t="shared" si="1767"/>
        <v>9.6442361158998293E-4</v>
      </c>
      <c r="AO1523" s="5">
        <f t="shared" si="1768"/>
        <v>1.7581879865573272E-4</v>
      </c>
      <c r="AP1523" s="5">
        <f t="shared" si="1769"/>
        <v>2.1368376295268606E-5</v>
      </c>
      <c r="AQ1523" s="5">
        <f t="shared" si="1770"/>
        <v>1.9477759587739163E-6</v>
      </c>
      <c r="AR1523" s="5">
        <f t="shared" si="1771"/>
        <v>1.2969479301080222E-5</v>
      </c>
      <c r="AS1523" s="5">
        <f t="shared" si="1772"/>
        <v>1.3697886859336151E-5</v>
      </c>
      <c r="AT1523" s="5">
        <f t="shared" si="1773"/>
        <v>7.2336020612464453E-6</v>
      </c>
      <c r="AU1523" s="5">
        <f t="shared" si="1774"/>
        <v>2.5466214517998383E-6</v>
      </c>
      <c r="AV1523" s="5">
        <f t="shared" si="1775"/>
        <v>6.7241197025942154E-7</v>
      </c>
      <c r="AW1523" s="5">
        <f t="shared" si="1776"/>
        <v>1.5193312450589271E-9</v>
      </c>
      <c r="AX1523" s="5">
        <f t="shared" si="1777"/>
        <v>4.6560769483925882E-4</v>
      </c>
      <c r="AY1523" s="5">
        <f t="shared" si="1778"/>
        <v>1.6976478918126435E-4</v>
      </c>
      <c r="AZ1523" s="5">
        <f t="shared" si="1779"/>
        <v>3.094889105699665E-5</v>
      </c>
      <c r="BA1523" s="5">
        <f t="shared" si="1780"/>
        <v>3.7614154748156937E-6</v>
      </c>
      <c r="BB1523" s="5">
        <f t="shared" si="1781"/>
        <v>3.4286155071260119E-7</v>
      </c>
      <c r="BC1523" s="5">
        <f t="shared" si="1782"/>
        <v>2.5002086314394124E-8</v>
      </c>
      <c r="BD1523" s="5">
        <f t="shared" si="1783"/>
        <v>7.8813163375616907E-7</v>
      </c>
      <c r="BE1523" s="5">
        <f t="shared" si="1784"/>
        <v>8.3239563430712198E-7</v>
      </c>
      <c r="BF1523" s="5">
        <f t="shared" si="1785"/>
        <v>4.395728215547803E-7</v>
      </c>
      <c r="BG1523" s="5">
        <f t="shared" si="1786"/>
        <v>1.547535470601619E-7</v>
      </c>
      <c r="BH1523" s="5">
        <f t="shared" si="1787"/>
        <v>4.0861250662054198E-8</v>
      </c>
      <c r="BI1523" s="5">
        <f t="shared" si="1788"/>
        <v>8.6312299130339777E-9</v>
      </c>
      <c r="BJ1523" s="8">
        <f t="shared" si="1789"/>
        <v>0.52928783130922774</v>
      </c>
      <c r="BK1523" s="8">
        <f t="shared" si="1790"/>
        <v>0.34405279464125921</v>
      </c>
      <c r="BL1523" s="8">
        <f t="shared" si="1791"/>
        <v>0.12476156927483034</v>
      </c>
      <c r="BM1523" s="8">
        <f t="shared" si="1792"/>
        <v>0.17142785138912595</v>
      </c>
      <c r="BN1523" s="8">
        <f t="shared" si="1793"/>
        <v>0.82845576174098201</v>
      </c>
    </row>
    <row r="1524" spans="1:66" x14ac:dyDescent="0.25">
      <c r="A1524" t="s">
        <v>282</v>
      </c>
      <c r="B1524" t="s">
        <v>342</v>
      </c>
      <c r="C1524" t="s">
        <v>430</v>
      </c>
      <c r="D1524" t="s">
        <v>537</v>
      </c>
      <c r="E1524">
        <f>VLOOKUP(A1524,home!$A$2:$E$405,3,FALSE)</f>
        <v>1.6571</v>
      </c>
      <c r="F1524">
        <f>VLOOKUP(B1524,home!$B$2:$E$405,3,FALSE)</f>
        <v>0.4526</v>
      </c>
      <c r="G1524">
        <f>VLOOKUP(C1524,away!$B$2:$E$405,4,FALSE)</f>
        <v>1.6595</v>
      </c>
      <c r="H1524">
        <f>VLOOKUP(A1524,away!$A$2:$E$405,3,FALSE)</f>
        <v>1.3714</v>
      </c>
      <c r="I1524">
        <f>VLOOKUP(C1524,away!$B$2:$E$405,3,FALSE)</f>
        <v>0.36459999999999998</v>
      </c>
      <c r="J1524">
        <f>VLOOKUP(B1524,home!$B$2:$E$405,4,FALSE)</f>
        <v>1.6407</v>
      </c>
      <c r="K1524" s="3">
        <f t="shared" si="1738"/>
        <v>1.24463074187</v>
      </c>
      <c r="L1524" s="3">
        <f t="shared" si="1739"/>
        <v>0.82037041030800006</v>
      </c>
      <c r="M1524" s="5">
        <f t="shared" si="1740"/>
        <v>0.12681814445083486</v>
      </c>
      <c r="N1524" s="5">
        <f t="shared" si="1741"/>
        <v>0.15784176121041943</v>
      </c>
      <c r="O1524" s="5">
        <f t="shared" si="1742"/>
        <v>0.10403785319763062</v>
      </c>
      <c r="P1524" s="5">
        <f t="shared" si="1743"/>
        <v>0.12948871040792917</v>
      </c>
      <c r="Q1524" s="5">
        <f t="shared" si="1744"/>
        <v>9.8227354176695869E-2</v>
      </c>
      <c r="R1524" s="5">
        <f t="shared" si="1745"/>
        <v>4.2674788157651848E-2</v>
      </c>
      <c r="S1524" s="5">
        <f t="shared" si="1746"/>
        <v>3.3053878440890083E-2</v>
      </c>
      <c r="T1524" s="5">
        <f t="shared" si="1747"/>
        <v>8.0582814849405229E-2</v>
      </c>
      <c r="U1524" s="5">
        <f t="shared" si="1748"/>
        <v>5.3114353243803314E-2</v>
      </c>
      <c r="V1524" s="5">
        <f t="shared" si="1749"/>
        <v>3.7499927438315495E-3</v>
      </c>
      <c r="W1524" s="5">
        <f t="shared" si="1750"/>
        <v>4.075226156695607E-2</v>
      </c>
      <c r="X1524" s="5">
        <f t="shared" si="1751"/>
        <v>3.3431949542662695E-2</v>
      </c>
      <c r="Y1524" s="5">
        <f t="shared" si="1752"/>
        <v>1.3713291081855273E-2</v>
      </c>
      <c r="Z1524" s="5">
        <f t="shared" si="1753"/>
        <v>1.1669711156899942E-2</v>
      </c>
      <c r="AA1524" s="5">
        <f t="shared" si="1754"/>
        <v>1.4524481254620993E-2</v>
      </c>
      <c r="AB1524" s="5">
        <f t="shared" si="1755"/>
        <v>9.0388079396079186E-3</v>
      </c>
      <c r="AC1524" s="5">
        <f t="shared" si="1756"/>
        <v>2.393100601557111E-4</v>
      </c>
      <c r="AD1524" s="5">
        <f t="shared" si="1757"/>
        <v>1.2680379386740208E-2</v>
      </c>
      <c r="AE1524" s="5">
        <f t="shared" si="1758"/>
        <v>1.0402608040361172E-2</v>
      </c>
      <c r="AF1524" s="5">
        <f t="shared" si="1759"/>
        <v>4.2669959131721967E-3</v>
      </c>
      <c r="AG1524" s="5">
        <f t="shared" si="1760"/>
        <v>1.1668390626905448E-3</v>
      </c>
      <c r="AH1524" s="5">
        <f t="shared" si="1761"/>
        <v>2.3933714324904628E-3</v>
      </c>
      <c r="AI1524" s="5">
        <f t="shared" si="1762"/>
        <v>2.9788636615910693E-3</v>
      </c>
      <c r="AJ1524" s="5">
        <f t="shared" si="1763"/>
        <v>1.8537926445278388E-3</v>
      </c>
      <c r="AK1524" s="5">
        <f t="shared" si="1764"/>
        <v>7.690957714772777E-4</v>
      </c>
      <c r="AL1524" s="5">
        <f t="shared" si="1765"/>
        <v>9.7739802806278856E-6</v>
      </c>
      <c r="AM1524" s="5">
        <f t="shared" si="1766"/>
        <v>3.1564780006623013E-3</v>
      </c>
      <c r="AN1524" s="5">
        <f t="shared" si="1767"/>
        <v>2.5894811525315081E-3</v>
      </c>
      <c r="AO1524" s="5">
        <f t="shared" si="1768"/>
        <v>1.0621668577935528E-3</v>
      </c>
      <c r="AP1524" s="5">
        <f t="shared" si="1769"/>
        <v>2.9045675364788539E-4</v>
      </c>
      <c r="AQ1524" s="5">
        <f t="shared" si="1770"/>
        <v>5.9570531541711349E-5</v>
      </c>
      <c r="AR1524" s="5">
        <f t="shared" si="1771"/>
        <v>3.9269022081832956E-4</v>
      </c>
      <c r="AS1524" s="5">
        <f t="shared" si="1772"/>
        <v>4.8875432086221168E-4</v>
      </c>
      <c r="AT1524" s="5">
        <f t="shared" si="1773"/>
        <v>3.041593264834513E-4</v>
      </c>
      <c r="AU1524" s="5">
        <f t="shared" si="1774"/>
        <v>1.261886827225925E-4</v>
      </c>
      <c r="AV1524" s="5">
        <f t="shared" si="1775"/>
        <v>3.9264578448154599E-5</v>
      </c>
      <c r="AW1524" s="5">
        <f t="shared" si="1776"/>
        <v>2.7721675079864111E-7</v>
      </c>
      <c r="AX1524" s="5">
        <f t="shared" si="1777"/>
        <v>6.5477492594344258E-4</v>
      </c>
      <c r="AY1524" s="5">
        <f t="shared" si="1778"/>
        <v>5.3715797465561242E-4</v>
      </c>
      <c r="AZ1524" s="5">
        <f t="shared" si="1779"/>
        <v>2.2033425403421948E-4</v>
      </c>
      <c r="BA1524" s="5">
        <f t="shared" si="1780"/>
        <v>6.0251900795653248E-5</v>
      </c>
      <c r="BB1524" s="5">
        <f t="shared" si="1781"/>
        <v>1.2357219144391741E-5</v>
      </c>
      <c r="BC1524" s="5">
        <f t="shared" si="1782"/>
        <v>2.0274993879501063E-6</v>
      </c>
      <c r="BD1524" s="5">
        <f t="shared" si="1783"/>
        <v>5.3691906262778666E-5</v>
      </c>
      <c r="BE1524" s="5">
        <f t="shared" si="1784"/>
        <v>6.6826597124256711E-5</v>
      </c>
      <c r="BF1524" s="5">
        <f t="shared" si="1785"/>
        <v>4.1587218577705625E-5</v>
      </c>
      <c r="BG1524" s="5">
        <f t="shared" si="1786"/>
        <v>1.7253576903559865E-5</v>
      </c>
      <c r="BH1524" s="5">
        <f t="shared" si="1787"/>
        <v>5.3685830553472045E-6</v>
      </c>
      <c r="BI1524" s="5">
        <f t="shared" si="1788"/>
        <v>1.3363807021934991E-6</v>
      </c>
      <c r="BJ1524" s="8">
        <f t="shared" si="1789"/>
        <v>0.46171131190109688</v>
      </c>
      <c r="BK1524" s="8">
        <f t="shared" si="1790"/>
        <v>0.29389696805857757</v>
      </c>
      <c r="BL1524" s="8">
        <f t="shared" si="1791"/>
        <v>0.23292252869536192</v>
      </c>
      <c r="BM1524" s="8">
        <f t="shared" si="1792"/>
        <v>0.34057502745286977</v>
      </c>
      <c r="BN1524" s="8">
        <f t="shared" si="1793"/>
        <v>0.65908861160116172</v>
      </c>
    </row>
    <row r="1525" spans="1:66" x14ac:dyDescent="0.25">
      <c r="A1525" t="s">
        <v>282</v>
      </c>
      <c r="B1525" t="s">
        <v>199</v>
      </c>
      <c r="C1525" t="s">
        <v>475</v>
      </c>
      <c r="D1525" t="s">
        <v>537</v>
      </c>
      <c r="E1525">
        <f>VLOOKUP(A1525,home!$A$2:$E$405,3,FALSE)</f>
        <v>1.6571</v>
      </c>
      <c r="F1525">
        <f>VLOOKUP(B1525,home!$B$2:$E$405,3,FALSE)</f>
        <v>0.9052</v>
      </c>
      <c r="G1525">
        <f>VLOOKUP(C1525,away!$B$2:$E$405,4,FALSE)</f>
        <v>0.9052</v>
      </c>
      <c r="H1525">
        <f>VLOOKUP(A1525,away!$A$2:$E$405,3,FALSE)</f>
        <v>1.3714</v>
      </c>
      <c r="I1525">
        <f>VLOOKUP(C1525,away!$B$2:$E$405,3,FALSE)</f>
        <v>2.3698000000000001</v>
      </c>
      <c r="J1525">
        <f>VLOOKUP(B1525,home!$B$2:$E$405,4,FALSE)</f>
        <v>1.4583999999999999</v>
      </c>
      <c r="K1525" s="3">
        <f t="shared" si="1738"/>
        <v>1.3578062639840001</v>
      </c>
      <c r="L1525" s="3">
        <f t="shared" si="1739"/>
        <v>4.7397179212480003</v>
      </c>
      <c r="M1525" s="5">
        <f t="shared" si="1740"/>
        <v>2.2484275241916991E-3</v>
      </c>
      <c r="N1525" s="5">
        <f t="shared" si="1741"/>
        <v>3.0529289764615257E-3</v>
      </c>
      <c r="O1525" s="5">
        <f t="shared" si="1742"/>
        <v>1.0656912231038667E-2</v>
      </c>
      <c r="P1525" s="5">
        <f t="shared" si="1743"/>
        <v>1.4470022182032007E-2</v>
      </c>
      <c r="Q1525" s="5">
        <f t="shared" si="1744"/>
        <v>2.0726430438688615E-3</v>
      </c>
      <c r="R1525" s="5">
        <f t="shared" si="1745"/>
        <v>2.5255378943310491E-2</v>
      </c>
      <c r="S1525" s="5">
        <f t="shared" si="1746"/>
        <v>2.3280886274483128E-2</v>
      </c>
      <c r="T1525" s="5">
        <f t="shared" si="1747"/>
        <v>9.8237433793752476E-3</v>
      </c>
      <c r="U1525" s="5">
        <f t="shared" si="1748"/>
        <v>3.4291911728516596E-2</v>
      </c>
      <c r="V1525" s="5">
        <f t="shared" si="1749"/>
        <v>1.6647434073841873E-2</v>
      </c>
      <c r="W1525" s="5">
        <f t="shared" si="1750"/>
        <v>9.3808256932266813E-4</v>
      </c>
      <c r="X1525" s="5">
        <f t="shared" si="1751"/>
        <v>4.4462467654290197E-3</v>
      </c>
      <c r="Y1525" s="5">
        <f t="shared" si="1752"/>
        <v>1.0536977738197438E-2</v>
      </c>
      <c r="Z1525" s="5">
        <f t="shared" si="1753"/>
        <v>3.990112406183937E-2</v>
      </c>
      <c r="AA1525" s="5">
        <f t="shared" si="1754"/>
        <v>5.4177996191168205E-2</v>
      </c>
      <c r="AB1525" s="5">
        <f t="shared" si="1755"/>
        <v>3.6781611299234754E-2</v>
      </c>
      <c r="AC1525" s="5">
        <f t="shared" si="1756"/>
        <v>6.6960336093389869E-3</v>
      </c>
      <c r="AD1525" s="5">
        <f t="shared" si="1757"/>
        <v>3.1843359719013097E-4</v>
      </c>
      <c r="AE1525" s="5">
        <f t="shared" si="1758"/>
        <v>1.5092854273295305E-3</v>
      </c>
      <c r="AF1525" s="5">
        <f t="shared" si="1759"/>
        <v>3.5767935940961113E-3</v>
      </c>
      <c r="AG1525" s="5">
        <f t="shared" si="1760"/>
        <v>5.6509975661807946E-3</v>
      </c>
      <c r="AH1525" s="5">
        <f t="shared" si="1761"/>
        <v>4.7280018198459978E-2</v>
      </c>
      <c r="AI1525" s="5">
        <f t="shared" si="1762"/>
        <v>6.4197104871146465E-2</v>
      </c>
      <c r="AJ1525" s="5">
        <f t="shared" si="1763"/>
        <v>4.358361556184024E-2</v>
      </c>
      <c r="AK1525" s="5">
        <f t="shared" si="1764"/>
        <v>1.9726035405645739E-2</v>
      </c>
      <c r="AL1525" s="5">
        <f t="shared" si="1765"/>
        <v>1.7237247599270369E-3</v>
      </c>
      <c r="AM1525" s="5">
        <f t="shared" si="1766"/>
        <v>8.6474226585543513E-5</v>
      </c>
      <c r="AN1525" s="5">
        <f t="shared" si="1767"/>
        <v>4.0986344147356089E-4</v>
      </c>
      <c r="AO1525" s="5">
        <f t="shared" si="1768"/>
        <v>9.7131854940830866E-4</v>
      </c>
      <c r="AP1525" s="5">
        <f t="shared" si="1769"/>
        <v>1.534591978623724E-3</v>
      </c>
      <c r="AQ1525" s="5">
        <f t="shared" si="1770"/>
        <v>1.8183832757215734E-3</v>
      </c>
      <c r="AR1525" s="5">
        <f t="shared" si="1771"/>
        <v>4.4818789914434463E-2</v>
      </c>
      <c r="AS1525" s="5">
        <f t="shared" si="1772"/>
        <v>6.0855233690002036E-2</v>
      </c>
      <c r="AT1525" s="5">
        <f t="shared" si="1773"/>
        <v>4.1314808750247477E-2</v>
      </c>
      <c r="AU1525" s="5">
        <f t="shared" si="1774"/>
        <v>1.869916870546233E-2</v>
      </c>
      <c r="AV1525" s="5">
        <f t="shared" si="1775"/>
        <v>6.3474620998925846E-3</v>
      </c>
      <c r="AW1525" s="5">
        <f t="shared" si="1776"/>
        <v>3.0814542414763955E-4</v>
      </c>
      <c r="AX1525" s="5">
        <f t="shared" si="1777"/>
        <v>1.9569207755170457E-5</v>
      </c>
      <c r="AY1525" s="5">
        <f t="shared" si="1778"/>
        <v>9.2752524701806752E-5</v>
      </c>
      <c r="AZ1525" s="5">
        <f t="shared" si="1779"/>
        <v>2.1981040178507567E-4</v>
      </c>
      <c r="BA1525" s="5">
        <f t="shared" si="1780"/>
        <v>3.4727976687248216E-4</v>
      </c>
      <c r="BB1525" s="5">
        <f t="shared" si="1781"/>
        <v>4.1150203368308291E-4</v>
      </c>
      <c r="BC1525" s="5">
        <f t="shared" si="1782"/>
        <v>3.9008071273554122E-4</v>
      </c>
      <c r="BD1525" s="5">
        <f t="shared" si="1783"/>
        <v>3.5404736961015683E-2</v>
      </c>
      <c r="BE1525" s="5">
        <f t="shared" si="1784"/>
        <v>4.807277362037294E-2</v>
      </c>
      <c r="BF1525" s="5">
        <f t="shared" si="1785"/>
        <v>3.2636756574413603E-2</v>
      </c>
      <c r="BG1525" s="5">
        <f t="shared" si="1786"/>
        <v>1.4771464170953258E-2</v>
      </c>
      <c r="BH1525" s="5">
        <f t="shared" si="1787"/>
        <v>5.0141966448838896E-3</v>
      </c>
      <c r="BI1525" s="5">
        <f t="shared" si="1788"/>
        <v>1.3616615226541803E-3</v>
      </c>
      <c r="BJ1525" s="8">
        <f t="shared" si="1789"/>
        <v>4.8227758776797205E-2</v>
      </c>
      <c r="BK1525" s="8">
        <f t="shared" si="1790"/>
        <v>6.5159280948516543E-2</v>
      </c>
      <c r="BL1525" s="8">
        <f t="shared" si="1791"/>
        <v>0.64524763708469346</v>
      </c>
      <c r="BM1525" s="8">
        <f t="shared" si="1792"/>
        <v>0.74099488087038889</v>
      </c>
      <c r="BN1525" s="8">
        <f t="shared" si="1793"/>
        <v>5.7756312900903245E-2</v>
      </c>
    </row>
    <row r="1526" spans="1:66" x14ac:dyDescent="0.25">
      <c r="A1526" t="s">
        <v>288</v>
      </c>
      <c r="B1526" t="s">
        <v>289</v>
      </c>
      <c r="C1526" t="s">
        <v>320</v>
      </c>
      <c r="D1526" t="s">
        <v>537</v>
      </c>
      <c r="E1526">
        <f>VLOOKUP(A1526,home!$A$2:$E$405,3,FALSE)</f>
        <v>1.6215999999999999</v>
      </c>
      <c r="F1526">
        <f>VLOOKUP(B1526,home!$B$2:$E$405,3,FALSE)</f>
        <v>0.46250000000000002</v>
      </c>
      <c r="G1526">
        <f>VLOOKUP(C1526,away!$B$2:$E$405,4,FALSE)</f>
        <v>0.77080000000000004</v>
      </c>
      <c r="H1526">
        <f>VLOOKUP(A1526,away!$A$2:$E$405,3,FALSE)</f>
        <v>1.2972999999999999</v>
      </c>
      <c r="I1526">
        <f>VLOOKUP(C1526,away!$B$2:$E$405,3,FALSE)</f>
        <v>0.57809999999999995</v>
      </c>
      <c r="J1526">
        <f>VLOOKUP(B1526,home!$B$2:$E$405,4,FALSE)</f>
        <v>1.349</v>
      </c>
      <c r="K1526" s="3">
        <f t="shared" si="1738"/>
        <v>0.57809229200000012</v>
      </c>
      <c r="L1526" s="3">
        <f t="shared" si="1739"/>
        <v>1.0117083563699998</v>
      </c>
      <c r="M1526" s="5">
        <f t="shared" si="1740"/>
        <v>0.20396626868969195</v>
      </c>
      <c r="N1526" s="5">
        <f t="shared" si="1741"/>
        <v>0.11791132775751188</v>
      </c>
      <c r="O1526" s="5">
        <f t="shared" si="1742"/>
        <v>0.20635437845096999</v>
      </c>
      <c r="P1526" s="5">
        <f t="shared" si="1743"/>
        <v>0.11929187560295668</v>
      </c>
      <c r="Q1526" s="5">
        <f t="shared" si="1744"/>
        <v>3.4081814858051639E-2</v>
      </c>
      <c r="R1526" s="5">
        <f t="shared" si="1745"/>
        <v>0.10438522452619187</v>
      </c>
      <c r="S1526" s="5">
        <f t="shared" si="1746"/>
        <v>1.7442285526291131E-2</v>
      </c>
      <c r="T1526" s="5">
        <f t="shared" si="1747"/>
        <v>3.4480856892146056E-2</v>
      </c>
      <c r="U1526" s="5">
        <f t="shared" si="1748"/>
        <v>6.0344293697280879E-2</v>
      </c>
      <c r="V1526" s="5">
        <f t="shared" si="1749"/>
        <v>1.1334787901725295E-3</v>
      </c>
      <c r="W1526" s="5">
        <f t="shared" si="1750"/>
        <v>6.5674781556035776E-3</v>
      </c>
      <c r="X1526" s="5">
        <f t="shared" si="1751"/>
        <v>6.6443725303015726E-3</v>
      </c>
      <c r="Y1526" s="5">
        <f t="shared" si="1752"/>
        <v>3.3610836058706904E-3</v>
      </c>
      <c r="Z1526" s="5">
        <f t="shared" si="1753"/>
        <v>3.5202467978235653E-2</v>
      </c>
      <c r="AA1526" s="5">
        <f t="shared" si="1754"/>
        <v>2.0350275397594861E-2</v>
      </c>
      <c r="AB1526" s="5">
        <f t="shared" si="1755"/>
        <v>5.8821686737134124E-3</v>
      </c>
      <c r="AC1526" s="5">
        <f t="shared" si="1756"/>
        <v>4.1432957182237225E-5</v>
      </c>
      <c r="AD1526" s="5">
        <f t="shared" si="1757"/>
        <v>9.4915212490820139E-4</v>
      </c>
      <c r="AE1526" s="5">
        <f t="shared" si="1758"/>
        <v>9.6026513623596898E-4</v>
      </c>
      <c r="AF1526" s="5">
        <f t="shared" si="1759"/>
        <v>4.8575413133035303E-4</v>
      </c>
      <c r="AG1526" s="5">
        <f t="shared" si="1760"/>
        <v>1.6381383793605617E-4</v>
      </c>
      <c r="AH1526" s="5">
        <f t="shared" si="1761"/>
        <v>8.9036577546070857E-3</v>
      </c>
      <c r="AI1526" s="5">
        <f t="shared" si="1762"/>
        <v>5.1471359185443844E-3</v>
      </c>
      <c r="AJ1526" s="5">
        <f t="shared" si="1763"/>
        <v>1.4877598001934245E-3</v>
      </c>
      <c r="AK1526" s="5">
        <f t="shared" si="1764"/>
        <v>2.866874909464264E-4</v>
      </c>
      <c r="AL1526" s="5">
        <f t="shared" si="1765"/>
        <v>9.6930050361721745E-7</v>
      </c>
      <c r="AM1526" s="5">
        <f t="shared" si="1766"/>
        <v>1.0973950546897054E-4</v>
      </c>
      <c r="AN1526" s="5">
        <f t="shared" si="1767"/>
        <v>1.1102437470686878E-4</v>
      </c>
      <c r="AO1526" s="5">
        <f t="shared" si="1768"/>
        <v>5.6162143825846593E-5</v>
      </c>
      <c r="AP1526" s="5">
        <f t="shared" si="1769"/>
        <v>1.8939903406754264E-5</v>
      </c>
      <c r="AQ1526" s="5">
        <f t="shared" si="1770"/>
        <v>4.790414636363478E-6</v>
      </c>
      <c r="AR1526" s="5">
        <f t="shared" si="1771"/>
        <v>1.8015809905189083E-3</v>
      </c>
      <c r="AS1526" s="5">
        <f t="shared" si="1772"/>
        <v>1.0414800840327062E-3</v>
      </c>
      <c r="AT1526" s="5">
        <f t="shared" si="1773"/>
        <v>3.0103580442540986E-4</v>
      </c>
      <c r="AU1526" s="5">
        <f t="shared" si="1774"/>
        <v>5.8008826051449673E-5</v>
      </c>
      <c r="AV1526" s="5">
        <f t="shared" si="1775"/>
        <v>8.3836138020779638E-6</v>
      </c>
      <c r="AW1526" s="5">
        <f t="shared" si="1776"/>
        <v>1.5747385291015899E-8</v>
      </c>
      <c r="AX1526" s="5">
        <f t="shared" si="1777"/>
        <v>1.0573260373250619E-5</v>
      </c>
      <c r="AY1526" s="5">
        <f t="shared" si="1778"/>
        <v>1.0697055873693434E-5</v>
      </c>
      <c r="AZ1526" s="5">
        <f t="shared" si="1779"/>
        <v>5.4111504079862176E-6</v>
      </c>
      <c r="BA1526" s="5">
        <f t="shared" si="1780"/>
        <v>1.8248353617781968E-6</v>
      </c>
      <c r="BB1526" s="5">
        <f t="shared" si="1781"/>
        <v>4.6155029612761829E-7</v>
      </c>
      <c r="BC1526" s="5">
        <f t="shared" si="1782"/>
        <v>9.3390858295471926E-8</v>
      </c>
      <c r="BD1526" s="5">
        <f t="shared" si="1783"/>
        <v>3.0377909046422E-4</v>
      </c>
      <c r="BE1526" s="5">
        <f t="shared" si="1784"/>
        <v>1.756123506681363E-4</v>
      </c>
      <c r="BF1526" s="5">
        <f t="shared" si="1785"/>
        <v>5.0760073150625329E-5</v>
      </c>
      <c r="BG1526" s="5">
        <f t="shared" si="1786"/>
        <v>9.7813356765775563E-6</v>
      </c>
      <c r="BH1526" s="5">
        <f t="shared" si="1787"/>
        <v>1.4136286900235227E-6</v>
      </c>
      <c r="BI1526" s="5">
        <f t="shared" si="1788"/>
        <v>1.6344156989053125E-7</v>
      </c>
      <c r="BJ1526" s="8">
        <f t="shared" si="1789"/>
        <v>0.20593563661511194</v>
      </c>
      <c r="BK1526" s="8">
        <f t="shared" si="1790"/>
        <v>0.34188700792267185</v>
      </c>
      <c r="BL1526" s="8">
        <f t="shared" si="1791"/>
        <v>0.41689358094909246</v>
      </c>
      <c r="BM1526" s="8">
        <f t="shared" si="1792"/>
        <v>0.21391712227124937</v>
      </c>
      <c r="BN1526" s="8">
        <f t="shared" si="1793"/>
        <v>0.78599088988537402</v>
      </c>
    </row>
    <row r="1527" spans="1:66" x14ac:dyDescent="0.25">
      <c r="A1527" t="s">
        <v>288</v>
      </c>
      <c r="B1527" t="s">
        <v>293</v>
      </c>
      <c r="C1527" t="s">
        <v>313</v>
      </c>
      <c r="D1527" t="s">
        <v>537</v>
      </c>
      <c r="E1527">
        <f>VLOOKUP(A1527,home!$A$2:$E$405,3,FALSE)</f>
        <v>1.6215999999999999</v>
      </c>
      <c r="F1527">
        <f>VLOOKUP(B1527,home!$B$2:$E$405,3,FALSE)</f>
        <v>1.0791999999999999</v>
      </c>
      <c r="G1527">
        <f>VLOOKUP(C1527,away!$B$2:$E$405,4,FALSE)</f>
        <v>0.77080000000000004</v>
      </c>
      <c r="H1527">
        <f>VLOOKUP(A1527,away!$A$2:$E$405,3,FALSE)</f>
        <v>1.2972999999999999</v>
      </c>
      <c r="I1527">
        <f>VLOOKUP(C1527,away!$B$2:$E$405,3,FALSE)</f>
        <v>1.5417000000000001</v>
      </c>
      <c r="J1527">
        <f>VLOOKUP(B1527,home!$B$2:$E$405,4,FALSE)</f>
        <v>1.1561999999999999</v>
      </c>
      <c r="K1527" s="3">
        <f t="shared" ref="K1527:K1590" si="1794">E1527*F1527*G1527</f>
        <v>1.348923678976</v>
      </c>
      <c r="L1527" s="3">
        <f t="shared" ref="L1527:L1590" si="1795">H1527*I1527*J1527</f>
        <v>2.3124548154419999</v>
      </c>
      <c r="M1527" s="5">
        <f t="shared" ref="M1527:M1590" si="1796">_xlfn.POISSON.DIST(0,K1527,FALSE) * _xlfn.POISSON.DIST(0,L1527,FALSE)</f>
        <v>2.5697065039038382E-2</v>
      </c>
      <c r="N1527" s="5">
        <f t="shared" ref="N1527:N1590" si="1797">_xlfn.POISSON.DIST(1,K1527,FALSE) * _xlfn.POISSON.DIST(0,L1527,FALSE)</f>
        <v>3.4663379511345196E-2</v>
      </c>
      <c r="O1527" s="5">
        <f t="shared" ref="O1527:O1590" si="1798">_xlfn.POISSON.DIST(0,K1527,FALSE) * _xlfn.POISSON.DIST(1,L1527,FALSE)</f>
        <v>5.9423301792250569E-2</v>
      </c>
      <c r="P1527" s="5">
        <f t="shared" ref="P1527:P1590" si="1799">_xlfn.POISSON.DIST(1,K1527,FALSE) * _xlfn.POISSON.DIST(1,L1527,FALSE)</f>
        <v>8.015749887050376E-2</v>
      </c>
      <c r="Q1527" s="5">
        <f t="shared" ref="Q1527:Q1590" si="1800">_xlfn.POISSON.DIST(2,K1527,FALSE) * _xlfn.POISSON.DIST(0,L1527,FALSE)</f>
        <v>2.3379126708092536E-2</v>
      </c>
      <c r="R1527" s="5">
        <f t="shared" ref="R1527:R1590" si="1801">_xlfn.POISSON.DIST(0,K1527,FALSE) * _xlfn.POISSON.DIST(2,L1527,FALSE)</f>
        <v>6.8706850189476545E-2</v>
      </c>
      <c r="S1527" s="5">
        <f t="shared" ref="S1527:S1590" si="1802">_xlfn.POISSON.DIST(2,K1527,FALSE) * _xlfn.POISSON.DIST(2,L1527,FALSE)</f>
        <v>6.2509323685543114E-2</v>
      </c>
      <c r="T1527" s="5">
        <f t="shared" ref="T1527:T1590" si="1803">_xlfn.POISSON.DIST(2,K1527,FALSE) * _xlfn.POISSON.DIST(1,L1527,FALSE)</f>
        <v>5.4063174136957257E-2</v>
      </c>
      <c r="U1527" s="5">
        <f t="shared" ref="U1527:U1590" si="1804">_xlfn.POISSON.DIST(1,K1527,FALSE) * _xlfn.POISSON.DIST(2,L1527,FALSE)</f>
        <v>9.2680297128441558E-2</v>
      </c>
      <c r="V1527" s="5">
        <f t="shared" ref="V1527:V1590" si="1805">_xlfn.POISSON.DIST(3,K1527,FALSE) * _xlfn.POISSON.DIST(3,L1527,FALSE)</f>
        <v>2.1665211075047344E-2</v>
      </c>
      <c r="W1527" s="5">
        <f t="shared" ref="W1527:W1590" si="1806">_xlfn.POISSON.DIST(3,K1527,FALSE) * _xlfn.POISSON.DIST(0,L1527,FALSE)</f>
        <v>1.0512219203442081E-2</v>
      </c>
      <c r="X1527" s="5">
        <f t="shared" ref="X1527:X1590" si="1807">_xlfn.POISSON.DIST(3,K1527,FALSE) * _xlfn.POISSON.DIST(1,L1527,FALSE)</f>
        <v>2.4309031917981502E-2</v>
      </c>
      <c r="Y1527" s="5">
        <f t="shared" ref="Y1527:Y1590" si="1808">_xlfn.POISSON.DIST(3,K1527,FALSE) * _xlfn.POISSON.DIST(2,L1527,FALSE)</f>
        <v>2.8106768958734808E-2</v>
      </c>
      <c r="Z1527" s="5">
        <f t="shared" ref="Z1527:Z1590" si="1809">_xlfn.POISSON.DIST(0,K1527,FALSE) * _xlfn.POISSON.DIST(3,L1527,FALSE)</f>
        <v>5.2960495524835699E-2</v>
      </c>
      <c r="AA1527" s="5">
        <f t="shared" ref="AA1527:AA1590" si="1810">_xlfn.POISSON.DIST(1,K1527,FALSE) * _xlfn.POISSON.DIST(3,L1527,FALSE)</f>
        <v>7.1439666463753354E-2</v>
      </c>
      <c r="AB1527" s="5">
        <f t="shared" ref="AB1527:AB1590" si="1811">_xlfn.POISSON.DIST(2,K1527,FALSE) * _xlfn.POISSON.DIST(3,L1527,FALSE)</f>
        <v>4.8183328855552272E-2</v>
      </c>
      <c r="AC1527" s="5">
        <f t="shared" ref="AC1527:AC1590" si="1812">_xlfn.POISSON.DIST(4,K1527,FALSE) * _xlfn.POISSON.DIST(4,L1527,FALSE)</f>
        <v>4.2238022358756901E-3</v>
      </c>
      <c r="AD1527" s="5">
        <f t="shared" ref="AD1527:AD1590" si="1813">_xlfn.POISSON.DIST(4,K1527,FALSE) * _xlfn.POISSON.DIST(0,L1527,FALSE)</f>
        <v>3.5450453505273126E-3</v>
      </c>
      <c r="AE1527" s="5">
        <f t="shared" ref="AE1527:AE1590" si="1814">_xlfn.POISSON.DIST(4,K1527,FALSE) * _xlfn.POISSON.DIST(1,L1527,FALSE)</f>
        <v>8.1977571917871573E-3</v>
      </c>
      <c r="AF1527" s="5">
        <f t="shared" ref="AF1527:AF1590" si="1815">_xlfn.POISSON.DIST(4,K1527,FALSE) * _xlfn.POISSON.DIST(2,L1527,FALSE)</f>
        <v>9.4784715469862502E-3</v>
      </c>
      <c r="AG1527" s="5">
        <f t="shared" ref="AG1527:AG1590" si="1816">_xlfn.POISSON.DIST(4,K1527,FALSE) * _xlfn.POISSON.DIST(3,L1527,FALSE)</f>
        <v>7.3061790572861128E-3</v>
      </c>
      <c r="AH1527" s="5">
        <f t="shared" ref="AH1527:AH1590" si="1817">_xlfn.POISSON.DIST(0,K1527,FALSE) * _xlfn.POISSON.DIST(4,L1527,FALSE)</f>
        <v>3.0617188226150199E-2</v>
      </c>
      <c r="AI1527" s="5">
        <f t="shared" ref="AI1527:AI1590" si="1818">_xlfn.POISSON.DIST(1,K1527,FALSE) * _xlfn.POISSON.DIST(4,L1527,FALSE)</f>
        <v>4.1300250181919192E-2</v>
      </c>
      <c r="AJ1527" s="5">
        <f t="shared" ref="AJ1527:AJ1590" si="1819">_xlfn.POISSON.DIST(2,K1527,FALSE) * _xlfn.POISSON.DIST(4,L1527,FALSE)</f>
        <v>2.785544270901183E-2</v>
      </c>
      <c r="AK1527" s="5">
        <f t="shared" ref="AK1527:AK1590" si="1820">_xlfn.POISSON.DIST(3,K1527,FALSE) * _xlfn.POISSON.DIST(4,L1527,FALSE)</f>
        <v>1.2524955419515142E-2</v>
      </c>
      <c r="AL1527" s="5">
        <f t="shared" ref="AL1527:AL1590" si="1821">_xlfn.POISSON.DIST(5,K1527,FALSE) * _xlfn.POISSON.DIST(5,L1527,FALSE)</f>
        <v>5.2701648602607361E-4</v>
      </c>
      <c r="AM1527" s="5">
        <f t="shared" ref="AM1527:AM1590" si="1822">_xlfn.POISSON.DIST(5,K1527,FALSE) * _xlfn.POISSON.DIST(0,L1527,FALSE)</f>
        <v>9.5639912327401321E-4</v>
      </c>
      <c r="AN1527" s="5">
        <f t="shared" ref="AN1527:AN1590" si="1823">_xlfn.POISSON.DIST(5,K1527,FALSE) * _xlfn.POISSON.DIST(1,L1527,FALSE)</f>
        <v>2.2116297580994991E-3</v>
      </c>
      <c r="AO1527" s="5">
        <f t="shared" ref="AO1527:AO1590" si="1824">_xlfn.POISSON.DIST(5,K1527,FALSE) * _xlfn.POISSON.DIST(2,L1527,FALSE)</f>
        <v>2.5571469420460065E-3</v>
      </c>
      <c r="AP1527" s="5">
        <f t="shared" ref="AP1527:AP1590" si="1825">_xlfn.POISSON.DIST(5,K1527,FALSE) * _xlfn.POISSON.DIST(3,L1527,FALSE)</f>
        <v>1.9710955866423571E-3</v>
      </c>
      <c r="AQ1527" s="5">
        <f t="shared" ref="AQ1527:AQ1590" si="1826">_xlfn.POISSON.DIST(5,K1527,FALSE) * _xlfn.POISSON.DIST(4,L1527,FALSE)</f>
        <v>1.1395173702568981E-3</v>
      </c>
      <c r="AR1527" s="5">
        <f t="shared" ref="AR1527:AR1590" si="1827">_xlfn.POISSON.DIST(0,K1527,FALSE) * _xlfn.POISSON.DIST(5,L1527,FALSE)</f>
        <v>1.4160172869771023E-2</v>
      </c>
      <c r="AS1527" s="5">
        <f t="shared" ref="AS1527:AS1590" si="1828">_xlfn.POISSON.DIST(1,K1527,FALSE) * _xlfn.POISSON.DIST(5,L1527,FALSE)</f>
        <v>1.9100992482427668E-2</v>
      </c>
      <c r="AT1527" s="5">
        <f t="shared" ref="AT1527:AT1590" si="1829">_xlfn.POISSON.DIST(2,K1527,FALSE) * _xlfn.POISSON.DIST(5,L1527,FALSE)</f>
        <v>1.2882890525744628E-2</v>
      </c>
      <c r="AU1527" s="5">
        <f t="shared" ref="AU1527:AU1590" si="1830">_xlfn.POISSON.DIST(3,K1527,FALSE) * _xlfn.POISSON.DIST(5,L1527,FALSE)</f>
        <v>5.7926786946108323E-3</v>
      </c>
      <c r="AV1527" s="5">
        <f t="shared" ref="AV1527:AV1590" si="1831">_xlfn.POISSON.DIST(4,K1527,FALSE) * _xlfn.POISSON.DIST(5,L1527,FALSE)</f>
        <v>1.9534703639650848E-3</v>
      </c>
      <c r="AW1527" s="5">
        <f t="shared" ref="AW1527:AW1590" si="1832">_xlfn.POISSON.DIST(6,K1527,FALSE) * _xlfn.POISSON.DIST(6,L1527,FALSE)</f>
        <v>4.5664881399226013E-5</v>
      </c>
      <c r="AX1527" s="5">
        <f t="shared" ref="AX1527:AX1590" si="1833">_xlfn.POISSON.DIST(6,K1527,FALSE) * _xlfn.POISSON.DIST(0,L1527,FALSE)</f>
        <v>2.1501823732270032E-4</v>
      </c>
      <c r="AY1527" s="5">
        <f t="shared" ref="AY1527:AY1590" si="1834">_xlfn.POISSON.DIST(6,K1527,FALSE) * _xlfn.POISSON.DIST(1,L1527,FALSE)</f>
        <v>4.9721995830472911E-4</v>
      </c>
      <c r="AZ1527" s="5">
        <f t="shared" ref="AZ1527:AZ1590" si="1835">_xlfn.POISSON.DIST(6,K1527,FALSE) * _xlfn.POISSON.DIST(2,L1527,FALSE)</f>
        <v>5.748993434578207E-4</v>
      </c>
      <c r="BA1527" s="5">
        <f t="shared" ref="BA1527:BA1590" si="1836">_xlfn.POISSON.DIST(6,K1527,FALSE) * _xlfn.POISSON.DIST(3,L1527,FALSE)</f>
        <v>4.4314291839116059E-4</v>
      </c>
      <c r="BB1527" s="5">
        <f t="shared" ref="BB1527:BB1590" si="1837">_xlfn.POISSON.DIST(6,K1527,FALSE) * _xlfn.POISSON.DIST(4,L1527,FALSE)</f>
        <v>2.5618699389066512E-4</v>
      </c>
      <c r="BC1527" s="5">
        <f t="shared" ref="BC1527:BC1590" si="1838">_xlfn.POISSON.DIST(6,K1527,FALSE) * _xlfn.POISSON.DIST(5,L1527,FALSE)</f>
        <v>1.1848416953521571E-4</v>
      </c>
      <c r="BD1527" s="5">
        <f t="shared" ref="BD1527:BD1590" si="1839">_xlfn.POISSON.DIST(0,K1527,FALSE) * _xlfn.POISSON.DIST(6,L1527,FALSE)</f>
        <v>5.4574599900321982E-3</v>
      </c>
      <c r="BE1527" s="5">
        <f t="shared" ref="BE1527:BE1590" si="1840">_xlfn.POISSON.DIST(1,K1527,FALSE) * _xlfn.POISSON.DIST(6,L1527,FALSE)</f>
        <v>7.3616970076185555E-3</v>
      </c>
      <c r="BF1527" s="5">
        <f t="shared" ref="BF1527:BF1590" si="1841">_xlfn.POISSON.DIST(2,K1527,FALSE) * _xlfn.POISSON.DIST(6,L1527,FALSE)</f>
        <v>4.9651837055117165E-3</v>
      </c>
      <c r="BG1527" s="5">
        <f t="shared" ref="BG1527:BG1590" si="1842">_xlfn.POISSON.DIST(3,K1527,FALSE) * _xlfn.POISSON.DIST(6,L1527,FALSE)</f>
        <v>2.2325512902768509E-3</v>
      </c>
      <c r="BH1527" s="5">
        <f t="shared" ref="BH1527:BH1590" si="1843">_xlfn.POISSON.DIST(4,K1527,FALSE) * _xlfn.POISSON.DIST(6,L1527,FALSE)</f>
        <v>7.5288532499571655E-4</v>
      </c>
      <c r="BI1527" s="5">
        <f t="shared" ref="BI1527:BI1590" si="1844">_xlfn.POISSON.DIST(5,K1527,FALSE) * _xlfn.POISSON.DIST(6,L1527,FALSE)</f>
        <v>2.0311696848805268E-4</v>
      </c>
      <c r="BJ1527" s="8">
        <f t="shared" ref="BJ1527:BJ1590" si="1845">SUM(N1527,Q1527,T1527,W1527,X1527,Y1527,AD1527,AE1527,AF1527,AG1527,AM1527,AN1527,AO1527,AP1527,AQ1527,AX1527,AY1527,AZ1527,BA1527,BB1527,BC1527)</f>
        <v>0.21450189398436129</v>
      </c>
      <c r="BK1527" s="8">
        <f t="shared" ref="BK1527:BK1590" si="1846">SUM(M1527,P1527,S1527,V1527,AC1527,AL1527,AY1527)</f>
        <v>0.19527713735033908</v>
      </c>
      <c r="BL1527" s="8">
        <f t="shared" ref="BL1527:BL1590" si="1847">SUM(O1527,R1527,U1527,AA1527,AB1527,AH1527,AI1527,AJ1527,AK1527,AR1527,AS1527,AT1527,AU1527,AV1527,BD1527,BE1527,BF1527,BG1527,BH1527,BI1527)</f>
        <v>0.5275943801895131</v>
      </c>
      <c r="BM1527" s="8">
        <f t="shared" ref="BM1527:BM1590" si="1848">SUM(S1527:BI1527)</f>
        <v>0.69785512986143661</v>
      </c>
      <c r="BN1527" s="8">
        <f t="shared" ref="BN1527:BN1590" si="1849">SUM(M1527:R1527)</f>
        <v>0.29202722211070697</v>
      </c>
    </row>
    <row r="1528" spans="1:66" x14ac:dyDescent="0.25">
      <c r="A1528" t="s">
        <v>288</v>
      </c>
      <c r="B1528" t="s">
        <v>312</v>
      </c>
      <c r="C1528" t="s">
        <v>476</v>
      </c>
      <c r="D1528" t="s">
        <v>537</v>
      </c>
      <c r="E1528">
        <f>VLOOKUP(A1528,home!$A$2:$E$405,3,FALSE)</f>
        <v>1.6215999999999999</v>
      </c>
      <c r="F1528">
        <f>VLOOKUP(B1528,home!$B$2:$E$405,3,FALSE)</f>
        <v>1.3875</v>
      </c>
      <c r="G1528">
        <f>VLOOKUP(C1528,away!$B$2:$E$405,4,FALSE)</f>
        <v>0.77080000000000004</v>
      </c>
      <c r="H1528">
        <f>VLOOKUP(A1528,away!$A$2:$E$405,3,FALSE)</f>
        <v>1.2972999999999999</v>
      </c>
      <c r="I1528">
        <f>VLOOKUP(C1528,away!$B$2:$E$405,3,FALSE)</f>
        <v>0.96350000000000002</v>
      </c>
      <c r="J1528">
        <f>VLOOKUP(B1528,home!$B$2:$E$405,4,FALSE)</f>
        <v>0.19270000000000001</v>
      </c>
      <c r="K1528" s="3">
        <f t="shared" si="1794"/>
        <v>1.734276876</v>
      </c>
      <c r="L1528" s="3">
        <f t="shared" si="1795"/>
        <v>0.24086508558499997</v>
      </c>
      <c r="M1528" s="5">
        <f t="shared" si="1796"/>
        <v>0.13874161486530112</v>
      </c>
      <c r="N1528" s="5">
        <f t="shared" si="1797"/>
        <v>0.24061637439978956</v>
      </c>
      <c r="O1528" s="5">
        <f t="shared" si="1798"/>
        <v>3.3418010938731861E-2</v>
      </c>
      <c r="P1528" s="5">
        <f t="shared" si="1799"/>
        <v>5.7956083612957718E-2</v>
      </c>
      <c r="Q1528" s="5">
        <f t="shared" si="1800"/>
        <v>0.20864770705425675</v>
      </c>
      <c r="R1528" s="5">
        <f t="shared" si="1801"/>
        <v>4.024616032419057E-3</v>
      </c>
      <c r="S1528" s="5">
        <f t="shared" si="1802"/>
        <v>6.0524515860168925E-3</v>
      </c>
      <c r="T1528" s="5">
        <f t="shared" si="1803"/>
        <v>5.0255947816737562E-2</v>
      </c>
      <c r="U1528" s="5">
        <f t="shared" si="1804"/>
        <v>6.9797985198032375E-3</v>
      </c>
      <c r="V1528" s="5">
        <f t="shared" si="1805"/>
        <v>2.8091899105088172E-4</v>
      </c>
      <c r="W1528" s="5">
        <f t="shared" si="1806"/>
        <v>0.12061763119153986</v>
      </c>
      <c r="X1528" s="5">
        <f t="shared" si="1807"/>
        <v>2.9052576060010216E-2</v>
      </c>
      <c r="Y1528" s="5">
        <f t="shared" si="1808"/>
        <v>3.4988756095795407E-3</v>
      </c>
      <c r="Z1528" s="5">
        <f t="shared" si="1809"/>
        <v>3.2312982836512651E-4</v>
      </c>
      <c r="AA1528" s="5">
        <f t="shared" si="1810"/>
        <v>5.6039658927948773E-4</v>
      </c>
      <c r="AB1528" s="5">
        <f t="shared" si="1811"/>
        <v>4.8594142308834267E-4</v>
      </c>
      <c r="AC1528" s="5">
        <f t="shared" si="1812"/>
        <v>7.3342110393568532E-6</v>
      </c>
      <c r="AD1528" s="5">
        <f t="shared" si="1813"/>
        <v>5.2296092153345963E-2</v>
      </c>
      <c r="AE1528" s="5">
        <f t="shared" si="1814"/>
        <v>1.2596302712276722E-2</v>
      </c>
      <c r="AF1528" s="5">
        <f t="shared" si="1815"/>
        <v>1.51700476542355E-3</v>
      </c>
      <c r="AG1528" s="5">
        <f t="shared" si="1816"/>
        <v>1.2179782755219875E-4</v>
      </c>
      <c r="AH1528" s="5">
        <f t="shared" si="1817"/>
        <v>1.9457673441058134E-5</v>
      </c>
      <c r="AI1528" s="5">
        <f t="shared" si="1818"/>
        <v>3.374499310958647E-5</v>
      </c>
      <c r="AJ1528" s="5">
        <f t="shared" si="1819"/>
        <v>2.9261580615367579E-5</v>
      </c>
      <c r="AK1528" s="5">
        <f t="shared" si="1820"/>
        <v>1.6915894205480613E-5</v>
      </c>
      <c r="AL1528" s="5">
        <f t="shared" si="1821"/>
        <v>1.2254784511329766E-7</v>
      </c>
      <c r="AM1528" s="5">
        <f t="shared" si="1822"/>
        <v>1.8139180665342567E-2</v>
      </c>
      <c r="AN1528" s="5">
        <f t="shared" si="1823"/>
        <v>4.3690953033995155E-3</v>
      </c>
      <c r="AO1528" s="5">
        <f t="shared" si="1824"/>
        <v>5.2618125709117281E-4</v>
      </c>
      <c r="AP1528" s="5">
        <f t="shared" si="1825"/>
        <v>4.2246231174162748E-5</v>
      </c>
      <c r="AQ1528" s="5">
        <f t="shared" si="1826"/>
        <v>2.5439105218521006E-6</v>
      </c>
      <c r="AR1528" s="5">
        <f t="shared" si="1827"/>
        <v>9.3733483573308992E-7</v>
      </c>
      <c r="AS1528" s="5">
        <f t="shared" si="1828"/>
        <v>1.6255981306811563E-6</v>
      </c>
      <c r="AT1528" s="5">
        <f t="shared" si="1829"/>
        <v>1.4096186238545782E-6</v>
      </c>
      <c r="AU1528" s="5">
        <f t="shared" si="1830"/>
        <v>8.1488966110997897E-7</v>
      </c>
      <c r="AV1528" s="5">
        <f t="shared" si="1831"/>
        <v>3.5331107393862818E-7</v>
      </c>
      <c r="AW1528" s="5">
        <f t="shared" si="1832"/>
        <v>1.4219864676085352E-9</v>
      </c>
      <c r="AX1528" s="5">
        <f t="shared" si="1833"/>
        <v>5.2430602629149944E-3</v>
      </c>
      <c r="AY1528" s="5">
        <f t="shared" si="1834"/>
        <v>1.2628701589543327E-3</v>
      </c>
      <c r="AZ1528" s="5">
        <f t="shared" si="1835"/>
        <v>1.5209066445963891E-4</v>
      </c>
      <c r="BA1528" s="5">
        <f t="shared" si="1836"/>
        <v>1.2211110303916817E-5</v>
      </c>
      <c r="BB1528" s="5">
        <f t="shared" si="1837"/>
        <v>7.353075321101996E-7</v>
      </c>
      <c r="BC1528" s="5">
        <f t="shared" si="1838"/>
        <v>3.5421982330603681E-8</v>
      </c>
      <c r="BD1528" s="5">
        <f t="shared" si="1839"/>
        <v>3.7628539238442092E-8</v>
      </c>
      <c r="BE1528" s="5">
        <f t="shared" si="1840"/>
        <v>6.525830547888876E-8</v>
      </c>
      <c r="BF1528" s="5">
        <f t="shared" si="1841"/>
        <v>5.6587985079490457E-8</v>
      </c>
      <c r="BG1528" s="5">
        <f t="shared" si="1842"/>
        <v>3.2713077994264444E-8</v>
      </c>
      <c r="BH1528" s="5">
        <f t="shared" si="1843"/>
        <v>1.4183383677059317E-8</v>
      </c>
      <c r="BI1528" s="5">
        <f t="shared" si="1844"/>
        <v>4.9195828669119588E-9</v>
      </c>
      <c r="BJ1528" s="8">
        <f t="shared" si="1845"/>
        <v>0.74897055988418859</v>
      </c>
      <c r="BK1528" s="8">
        <f t="shared" si="1846"/>
        <v>0.20430139597316541</v>
      </c>
      <c r="BL1528" s="8">
        <f t="shared" si="1847"/>
        <v>4.5573495687893151E-2</v>
      </c>
      <c r="BM1528" s="8">
        <f t="shared" si="1848"/>
        <v>0.31450130573318824</v>
      </c>
      <c r="BN1528" s="8">
        <f t="shared" si="1849"/>
        <v>0.68340440690345616</v>
      </c>
    </row>
    <row r="1529" spans="1:66" x14ac:dyDescent="0.25">
      <c r="A1529" t="s">
        <v>288</v>
      </c>
      <c r="B1529" t="s">
        <v>354</v>
      </c>
      <c r="C1529" t="s">
        <v>316</v>
      </c>
      <c r="D1529" t="s">
        <v>537</v>
      </c>
      <c r="E1529">
        <f>VLOOKUP(A1529,home!$A$2:$E$405,3,FALSE)</f>
        <v>1.6215999999999999</v>
      </c>
      <c r="F1529">
        <f>VLOOKUP(B1529,home!$B$2:$E$405,3,FALSE)</f>
        <v>1.2333000000000001</v>
      </c>
      <c r="G1529">
        <f>VLOOKUP(C1529,away!$B$2:$E$405,4,FALSE)</f>
        <v>1.3875</v>
      </c>
      <c r="H1529">
        <f>VLOOKUP(A1529,away!$A$2:$E$405,3,FALSE)</f>
        <v>1.2972999999999999</v>
      </c>
      <c r="I1529">
        <f>VLOOKUP(C1529,away!$B$2:$E$405,3,FALSE)</f>
        <v>1.5417000000000001</v>
      </c>
      <c r="J1529">
        <f>VLOOKUP(B1529,home!$B$2:$E$405,4,FALSE)</f>
        <v>1.349</v>
      </c>
      <c r="K1529" s="3">
        <f t="shared" si="1794"/>
        <v>2.7748880009999999</v>
      </c>
      <c r="L1529" s="3">
        <f t="shared" si="1795"/>
        <v>2.6980639560899999</v>
      </c>
      <c r="M1529" s="5">
        <f t="shared" si="1796"/>
        <v>4.1988191117744936E-3</v>
      </c>
      <c r="N1529" s="5">
        <f t="shared" si="1797"/>
        <v>1.1651252771632521E-2</v>
      </c>
      <c r="O1529" s="5">
        <f t="shared" si="1798"/>
        <v>1.1328682503620589E-2</v>
      </c>
      <c r="P1529" s="5">
        <f t="shared" si="1799"/>
        <v>3.1435825146435413E-2</v>
      </c>
      <c r="Q1529" s="5">
        <f t="shared" si="1800"/>
        <v>1.6165460756310542E-2</v>
      </c>
      <c r="R1529" s="5">
        <f t="shared" si="1801"/>
        <v>1.5282754966503066E-2</v>
      </c>
      <c r="S1529" s="5">
        <f t="shared" si="1802"/>
        <v>5.8838632739981633E-2</v>
      </c>
      <c r="T1529" s="5">
        <f t="shared" si="1803"/>
        <v>4.3615447000188858E-2</v>
      </c>
      <c r="U1529" s="5">
        <f t="shared" si="1804"/>
        <v>4.2407933378772522E-2</v>
      </c>
      <c r="V1529" s="5">
        <f t="shared" si="1805"/>
        <v>4.8946062675430613E-2</v>
      </c>
      <c r="W1529" s="5">
        <f t="shared" si="1806"/>
        <v>1.495244769444083E-2</v>
      </c>
      <c r="X1529" s="5">
        <f t="shared" si="1807"/>
        <v>4.0342660179691819E-2</v>
      </c>
      <c r="Y1529" s="5">
        <f t="shared" si="1808"/>
        <v>5.4423538661806915E-2</v>
      </c>
      <c r="Z1529" s="5">
        <f t="shared" si="1809"/>
        <v>1.3744616774959121E-2</v>
      </c>
      <c r="AA1529" s="5">
        <f t="shared" si="1810"/>
        <v>3.8139772167177385E-2</v>
      </c>
      <c r="AB1529" s="5">
        <f t="shared" si="1811"/>
        <v>5.2916798073787151E-2</v>
      </c>
      <c r="AC1529" s="5">
        <f t="shared" si="1812"/>
        <v>2.2903163766279769E-2</v>
      </c>
      <c r="AD1529" s="5">
        <f t="shared" si="1813"/>
        <v>1.0372841923220995E-2</v>
      </c>
      <c r="AE1529" s="5">
        <f t="shared" si="1814"/>
        <v>2.7986590915261841E-2</v>
      </c>
      <c r="AF1529" s="5">
        <f t="shared" si="1815"/>
        <v>3.7754806101151908E-2</v>
      </c>
      <c r="AG1529" s="5">
        <f t="shared" si="1816"/>
        <v>3.3954960503561595E-2</v>
      </c>
      <c r="AH1529" s="5">
        <f t="shared" si="1817"/>
        <v>9.2709637776967925E-3</v>
      </c>
      <c r="AI1529" s="5">
        <f t="shared" si="1818"/>
        <v>2.5725886144436463E-2</v>
      </c>
      <c r="AJ1529" s="5">
        <f t="shared" si="1819"/>
        <v>3.5693226388644451E-2</v>
      </c>
      <c r="AK1529" s="5">
        <f t="shared" si="1820"/>
        <v>3.3014901874275346E-2</v>
      </c>
      <c r="AL1529" s="5">
        <f t="shared" si="1821"/>
        <v>6.8588794352959833E-3</v>
      </c>
      <c r="AM1529" s="5">
        <f t="shared" si="1822"/>
        <v>5.7566949178031387E-3</v>
      </c>
      <c r="AN1529" s="5">
        <f t="shared" si="1823"/>
        <v>1.5531931063931132E-2</v>
      </c>
      <c r="AO1529" s="5">
        <f t="shared" si="1824"/>
        <v>2.0953071686033598E-2</v>
      </c>
      <c r="AP1529" s="5">
        <f t="shared" si="1825"/>
        <v>1.8844242495152392E-2</v>
      </c>
      <c r="AQ1529" s="5">
        <f t="shared" si="1826"/>
        <v>1.2710742863997536E-2</v>
      </c>
      <c r="AR1529" s="5">
        <f t="shared" si="1827"/>
        <v>5.0027306413639389E-3</v>
      </c>
      <c r="AS1529" s="5">
        <f t="shared" si="1828"/>
        <v>1.3882017228955828E-2</v>
      </c>
      <c r="AT1529" s="5">
        <f t="shared" si="1829"/>
        <v>1.9260521519152404E-2</v>
      </c>
      <c r="AU1529" s="5">
        <f t="shared" si="1830"/>
        <v>1.7815263352166093E-2</v>
      </c>
      <c r="AV1529" s="5">
        <f t="shared" si="1831"/>
        <v>1.2358840127645184E-2</v>
      </c>
      <c r="AW1529" s="5">
        <f t="shared" si="1832"/>
        <v>1.4264231130539887E-3</v>
      </c>
      <c r="AX1529" s="5">
        <f t="shared" si="1833"/>
        <v>2.6623639421382698E-3</v>
      </c>
      <c r="AY1529" s="5">
        <f t="shared" si="1834"/>
        <v>7.1832281902769477E-3</v>
      </c>
      <c r="AZ1529" s="5">
        <f t="shared" si="1835"/>
        <v>9.6904045342779167E-3</v>
      </c>
      <c r="BA1529" s="5">
        <f t="shared" si="1836"/>
        <v>8.7151103979554497E-3</v>
      </c>
      <c r="BB1529" s="5">
        <f t="shared" si="1837"/>
        <v>5.8784813095171928E-3</v>
      </c>
      <c r="BC1529" s="5">
        <f t="shared" si="1838"/>
        <v>3.1721037075514154E-3</v>
      </c>
      <c r="BD1529" s="5">
        <f t="shared" si="1839"/>
        <v>2.2496145375818428E-3</v>
      </c>
      <c r="BE1529" s="5">
        <f t="shared" si="1840"/>
        <v>6.2424283872110197E-3</v>
      </c>
      <c r="BF1529" s="5">
        <f t="shared" si="1841"/>
        <v>8.6610198143868226E-3</v>
      </c>
      <c r="BG1529" s="5">
        <f t="shared" si="1842"/>
        <v>8.0111199864550779E-3</v>
      </c>
      <c r="BH1529" s="5">
        <f t="shared" si="1843"/>
        <v>5.5574901812463703E-3</v>
      </c>
      <c r="BI1529" s="5">
        <f t="shared" si="1844"/>
        <v>3.0842825639231727E-3</v>
      </c>
      <c r="BJ1529" s="8">
        <f t="shared" si="1845"/>
        <v>0.40231838161590278</v>
      </c>
      <c r="BK1529" s="8">
        <f t="shared" si="1846"/>
        <v>0.18036461106547483</v>
      </c>
      <c r="BL1529" s="8">
        <f t="shared" si="1847"/>
        <v>0.36590624761500151</v>
      </c>
      <c r="BM1529" s="8">
        <f t="shared" si="1848"/>
        <v>0.86651425673783877</v>
      </c>
      <c r="BN1529" s="8">
        <f t="shared" si="1849"/>
        <v>9.0062795256276626E-2</v>
      </c>
    </row>
    <row r="1530" spans="1:66" x14ac:dyDescent="0.25">
      <c r="A1530" t="s">
        <v>288</v>
      </c>
      <c r="B1530" t="s">
        <v>355</v>
      </c>
      <c r="C1530" t="s">
        <v>357</v>
      </c>
      <c r="D1530" t="s">
        <v>537</v>
      </c>
      <c r="E1530">
        <f>VLOOKUP(A1530,home!$A$2:$E$405,3,FALSE)</f>
        <v>1.6215999999999999</v>
      </c>
      <c r="F1530">
        <f>VLOOKUP(B1530,home!$B$2:$E$405,3,FALSE)</f>
        <v>1.5417000000000001</v>
      </c>
      <c r="G1530">
        <f>VLOOKUP(C1530,away!$B$2:$E$405,4,FALSE)</f>
        <v>1.6959</v>
      </c>
      <c r="H1530">
        <f>VLOOKUP(A1530,away!$A$2:$E$405,3,FALSE)</f>
        <v>1.2972999999999999</v>
      </c>
      <c r="I1530">
        <f>VLOOKUP(C1530,away!$B$2:$E$405,3,FALSE)</f>
        <v>0.77080000000000004</v>
      </c>
      <c r="J1530">
        <f>VLOOKUP(B1530,home!$B$2:$E$405,4,FALSE)</f>
        <v>0.77080000000000004</v>
      </c>
      <c r="K1530" s="3">
        <f t="shared" si="1794"/>
        <v>4.2397851390480001</v>
      </c>
      <c r="L1530" s="3">
        <f t="shared" si="1795"/>
        <v>0.77076827387200009</v>
      </c>
      <c r="M1530" s="5">
        <f t="shared" si="1796"/>
        <v>6.6672125635240699E-3</v>
      </c>
      <c r="N1530" s="5">
        <f t="shared" si="1797"/>
        <v>2.8267548745703471E-2</v>
      </c>
      <c r="O1530" s="5">
        <f t="shared" si="1798"/>
        <v>5.1388759191251607E-3</v>
      </c>
      <c r="P1530" s="5">
        <f t="shared" si="1799"/>
        <v>2.1787729753318486E-2</v>
      </c>
      <c r="Q1530" s="5">
        <f t="shared" si="1800"/>
        <v>5.9924166544674258E-2</v>
      </c>
      <c r="R1530" s="5">
        <f t="shared" si="1801"/>
        <v>1.9804412609132436E-3</v>
      </c>
      <c r="S1530" s="5">
        <f t="shared" si="1802"/>
        <v>1.7799986249153202E-2</v>
      </c>
      <c r="T1530" s="5">
        <f t="shared" si="1803"/>
        <v>4.618764641085684E-2</v>
      </c>
      <c r="U1530" s="5">
        <f t="shared" si="1804"/>
        <v>8.3966454267774531E-3</v>
      </c>
      <c r="V1530" s="5">
        <f t="shared" si="1805"/>
        <v>6.4631589340996007E-3</v>
      </c>
      <c r="W1530" s="5">
        <f t="shared" si="1806"/>
        <v>8.4688530261982448E-2</v>
      </c>
      <c r="X1530" s="5">
        <f t="shared" si="1807"/>
        <v>6.5275232286784862E-2</v>
      </c>
      <c r="Y1530" s="5">
        <f t="shared" si="1808"/>
        <v>2.5156039058139502E-2</v>
      </c>
      <c r="Z1530" s="5">
        <f t="shared" si="1809"/>
        <v>5.0882043072632938E-4</v>
      </c>
      <c r="AA1530" s="5">
        <f t="shared" si="1810"/>
        <v>2.1572893006374938E-3</v>
      </c>
      <c r="AB1530" s="5">
        <f t="shared" si="1811"/>
        <v>4.5732215587350501E-3</v>
      </c>
      <c r="AC1530" s="5">
        <f t="shared" si="1812"/>
        <v>1.3200565347514257E-3</v>
      </c>
      <c r="AD1530" s="5">
        <f t="shared" si="1813"/>
        <v>8.9765293013142497E-2</v>
      </c>
      <c r="AE1530" s="5">
        <f t="shared" si="1814"/>
        <v>6.9188239949354163E-2</v>
      </c>
      <c r="AF1530" s="5">
        <f t="shared" si="1815"/>
        <v>2.6664050139002728E-2</v>
      </c>
      <c r="AG1530" s="5">
        <f t="shared" si="1816"/>
        <v>6.8506013000251996E-3</v>
      </c>
      <c r="AH1530" s="5">
        <f t="shared" si="1817"/>
        <v>9.8045661275435127E-5</v>
      </c>
      <c r="AI1530" s="5">
        <f t="shared" si="1818"/>
        <v>4.1569253762372386E-4</v>
      </c>
      <c r="AJ1530" s="5">
        <f t="shared" si="1819"/>
        <v>8.8122352171510806E-4</v>
      </c>
      <c r="AK1530" s="5">
        <f t="shared" si="1820"/>
        <v>1.2453994638490862E-3</v>
      </c>
      <c r="AL1530" s="5">
        <f t="shared" si="1821"/>
        <v>1.7255208088379293E-4</v>
      </c>
      <c r="AM1530" s="5">
        <f t="shared" si="1822"/>
        <v>7.6117111063882165E-2</v>
      </c>
      <c r="AN1530" s="5">
        <f t="shared" si="1823"/>
        <v>5.8668654306831783E-2</v>
      </c>
      <c r="AO1530" s="5">
        <f t="shared" si="1824"/>
        <v>2.2609968705234903E-2</v>
      </c>
      <c r="AP1530" s="5">
        <f t="shared" si="1825"/>
        <v>5.8090155170779497E-3</v>
      </c>
      <c r="AQ1530" s="5">
        <f t="shared" si="1826"/>
        <v>1.1193512157484588E-3</v>
      </c>
      <c r="AR1530" s="5">
        <f t="shared" si="1827"/>
        <v>1.5114097020381193E-5</v>
      </c>
      <c r="AS1530" s="5">
        <f t="shared" si="1828"/>
        <v>6.4080523937141837E-5</v>
      </c>
      <c r="AT1530" s="5">
        <f t="shared" si="1829"/>
        <v>1.3584382654555183E-4</v>
      </c>
      <c r="AU1530" s="5">
        <f t="shared" si="1830"/>
        <v>1.9198287900641498E-4</v>
      </c>
      <c r="AV1530" s="5">
        <f t="shared" si="1831"/>
        <v>2.0349153934076214E-4</v>
      </c>
      <c r="AW1530" s="5">
        <f t="shared" si="1832"/>
        <v>1.5663376189611057E-5</v>
      </c>
      <c r="AX1530" s="5">
        <f t="shared" si="1833"/>
        <v>5.3786699385985598E-2</v>
      </c>
      <c r="AY1530" s="5">
        <f t="shared" si="1834"/>
        <v>4.145708144300829E-2</v>
      </c>
      <c r="AZ1530" s="5">
        <f t="shared" si="1835"/>
        <v>1.5976901551799212E-2</v>
      </c>
      <c r="BA1530" s="5">
        <f t="shared" si="1836"/>
        <v>4.1048296103010527E-3</v>
      </c>
      <c r="BB1530" s="5">
        <f t="shared" si="1837"/>
        <v>7.9096810831760431E-4</v>
      </c>
      <c r="BC1530" s="5">
        <f t="shared" si="1838"/>
        <v>1.2193062470715227E-4</v>
      </c>
      <c r="BD1530" s="5">
        <f t="shared" si="1839"/>
        <v>1.9415777452555242E-6</v>
      </c>
      <c r="BE1530" s="5">
        <f t="shared" si="1840"/>
        <v>8.2318724706406942E-6</v>
      </c>
      <c r="BF1530" s="5">
        <f t="shared" si="1841"/>
        <v>1.7450685283780382E-5</v>
      </c>
      <c r="BG1530" s="5">
        <f t="shared" si="1842"/>
        <v>2.4662385377458571E-5</v>
      </c>
      <c r="BH1530" s="5">
        <f t="shared" si="1843"/>
        <v>2.6140803754205885E-5</v>
      </c>
      <c r="BI1530" s="5">
        <f t="shared" si="1844"/>
        <v>2.2166278255970458E-5</v>
      </c>
      <c r="BJ1530" s="8">
        <f t="shared" si="1845"/>
        <v>0.78252985924256002</v>
      </c>
      <c r="BK1530" s="8">
        <f t="shared" si="1846"/>
        <v>9.566777755873887E-2</v>
      </c>
      <c r="BL1530" s="8">
        <f t="shared" si="1847"/>
        <v>2.559794111938932E-2</v>
      </c>
      <c r="BM1530" s="8">
        <f t="shared" si="1848"/>
        <v>0.73909700549733726</v>
      </c>
      <c r="BN1530" s="8">
        <f t="shared" si="1849"/>
        <v>0.12376597478725869</v>
      </c>
    </row>
    <row r="1531" spans="1:66" x14ac:dyDescent="0.25">
      <c r="A1531" t="s">
        <v>285</v>
      </c>
      <c r="B1531" t="s">
        <v>334</v>
      </c>
      <c r="C1531" t="s">
        <v>291</v>
      </c>
      <c r="D1531" t="s">
        <v>537</v>
      </c>
      <c r="E1531">
        <f>VLOOKUP(A1531,home!$A$2:$E$405,3,FALSE)</f>
        <v>1.35</v>
      </c>
      <c r="F1531">
        <f>VLOOKUP(B1531,home!$B$2:$E$405,3,FALSE)</f>
        <v>0.74070000000000003</v>
      </c>
      <c r="G1531">
        <f>VLOOKUP(C1531,away!$B$2:$E$405,4,FALSE)</f>
        <v>0.74070000000000003</v>
      </c>
      <c r="H1531">
        <f>VLOOKUP(A1531,away!$A$2:$E$405,3,FALSE)</f>
        <v>1.3</v>
      </c>
      <c r="I1531">
        <f>VLOOKUP(C1531,away!$B$2:$E$405,3,FALSE)</f>
        <v>0.25640000000000002</v>
      </c>
      <c r="J1531">
        <f>VLOOKUP(B1531,home!$B$2:$E$405,4,FALSE)</f>
        <v>0.76919999999999999</v>
      </c>
      <c r="K1531" s="3">
        <f t="shared" si="1794"/>
        <v>0.74065926150000005</v>
      </c>
      <c r="L1531" s="3">
        <f t="shared" si="1795"/>
        <v>0.25638974400000003</v>
      </c>
      <c r="M1531" s="5">
        <f t="shared" si="1796"/>
        <v>0.36896665477069024</v>
      </c>
      <c r="N1531" s="5">
        <f t="shared" si="1797"/>
        <v>0.27327857004058487</v>
      </c>
      <c r="O1531" s="5">
        <f t="shared" si="1798"/>
        <v>9.4599266161193657E-2</v>
      </c>
      <c r="P1531" s="5">
        <f t="shared" si="1799"/>
        <v>7.0065822613391629E-2</v>
      </c>
      <c r="Q1531" s="5">
        <f t="shared" si="1800"/>
        <v>0.1012031519350178</v>
      </c>
      <c r="R1531" s="5">
        <f t="shared" si="1801"/>
        <v>1.2127140816828154E-2</v>
      </c>
      <c r="S1531" s="5">
        <f t="shared" si="1802"/>
        <v>3.3263300592449893E-3</v>
      </c>
      <c r="T1531" s="5">
        <f t="shared" si="1803"/>
        <v>2.5947450216612322E-2</v>
      </c>
      <c r="U1531" s="5">
        <f t="shared" si="1804"/>
        <v>8.982079161498447E-3</v>
      </c>
      <c r="V1531" s="5">
        <f t="shared" si="1805"/>
        <v>7.0184617520065997E-5</v>
      </c>
      <c r="W1531" s="5">
        <f t="shared" si="1806"/>
        <v>2.4985683924554206E-2</v>
      </c>
      <c r="X1531" s="5">
        <f t="shared" si="1807"/>
        <v>6.4060731050813681E-3</v>
      </c>
      <c r="Y1531" s="5">
        <f t="shared" si="1808"/>
        <v>8.2122572172854864E-4</v>
      </c>
      <c r="Z1531" s="5">
        <f t="shared" si="1809"/>
        <v>1.0364248431595077E-3</v>
      </c>
      <c r="AA1531" s="5">
        <f t="shared" si="1810"/>
        <v>7.6763765893477442E-4</v>
      </c>
      <c r="AB1531" s="5">
        <f t="shared" si="1811"/>
        <v>2.8427897078310939E-4</v>
      </c>
      <c r="AC1531" s="5">
        <f t="shared" si="1812"/>
        <v>8.3299244284112406E-7</v>
      </c>
      <c r="AD1531" s="5">
        <f t="shared" si="1813"/>
        <v>4.6264695509081839E-3</v>
      </c>
      <c r="AE1531" s="5">
        <f t="shared" si="1814"/>
        <v>1.1861793437811443E-3</v>
      </c>
      <c r="AF1531" s="5">
        <f t="shared" si="1815"/>
        <v>1.520621091450678E-4</v>
      </c>
      <c r="AG1531" s="5">
        <f t="shared" si="1816"/>
        <v>1.2995721745268008E-5</v>
      </c>
      <c r="AH1531" s="5">
        <f t="shared" si="1817"/>
        <v>6.6432175053226557E-5</v>
      </c>
      <c r="AI1531" s="5">
        <f t="shared" si="1818"/>
        <v>4.9203605714761513E-5</v>
      </c>
      <c r="AJ1531" s="5">
        <f t="shared" si="1819"/>
        <v>1.8221553135916218E-5</v>
      </c>
      <c r="AK1531" s="5">
        <f t="shared" si="1820"/>
        <v>4.498654029676907E-6</v>
      </c>
      <c r="AL1531" s="5">
        <f t="shared" si="1821"/>
        <v>6.3273252456566752E-9</v>
      </c>
      <c r="AM1531" s="5">
        <f t="shared" si="1822"/>
        <v>6.853275041855786E-4</v>
      </c>
      <c r="AN1531" s="5">
        <f t="shared" si="1823"/>
        <v>1.7571094335429944E-4</v>
      </c>
      <c r="AO1531" s="5">
        <f t="shared" si="1824"/>
        <v>2.2525241892303671E-5</v>
      </c>
      <c r="AP1531" s="5">
        <f t="shared" si="1825"/>
        <v>1.9250803341019392E-6</v>
      </c>
      <c r="AQ1531" s="5">
        <f t="shared" si="1826"/>
        <v>1.2339271350995763E-7</v>
      </c>
      <c r="AR1531" s="5">
        <f t="shared" si="1827"/>
        <v>3.4065056710519886E-6</v>
      </c>
      <c r="AS1531" s="5">
        <f t="shared" si="1828"/>
        <v>2.5230599746169279E-6</v>
      </c>
      <c r="AT1531" s="5">
        <f t="shared" si="1829"/>
        <v>9.3436386875999122E-7</v>
      </c>
      <c r="AU1531" s="5">
        <f t="shared" si="1830"/>
        <v>2.306817510026861E-7</v>
      </c>
      <c r="AV1531" s="5">
        <f t="shared" si="1831"/>
        <v>4.2714143834794086E-8</v>
      </c>
      <c r="AW1531" s="5">
        <f t="shared" si="1832"/>
        <v>3.3376190454794256E-11</v>
      </c>
      <c r="AX1531" s="5">
        <f t="shared" si="1833"/>
        <v>8.4599027189288114E-5</v>
      </c>
      <c r="AY1531" s="5">
        <f t="shared" si="1834"/>
        <v>2.1690322923710623E-5</v>
      </c>
      <c r="AZ1531" s="5">
        <f t="shared" si="1835"/>
        <v>2.7805881708437492E-6</v>
      </c>
      <c r="BA1531" s="5">
        <f t="shared" si="1836"/>
        <v>2.3763809643068587E-7</v>
      </c>
      <c r="BB1531" s="5">
        <f t="shared" si="1837"/>
        <v>1.5231992677127711E-8</v>
      </c>
      <c r="BC1531" s="5">
        <f t="shared" si="1838"/>
        <v>7.810653406197296E-10</v>
      </c>
      <c r="BD1531" s="5">
        <f t="shared" si="1839"/>
        <v>1.4556551948926145E-7</v>
      </c>
      <c r="BE1531" s="5">
        <f t="shared" si="1840"/>
        <v>1.0781445016478025E-7</v>
      </c>
      <c r="BF1531" s="5">
        <f t="shared" si="1841"/>
        <v>3.9926885519037342E-8</v>
      </c>
      <c r="BG1531" s="5">
        <f t="shared" si="1842"/>
        <v>9.8574058475084175E-9</v>
      </c>
      <c r="BH1531" s="5">
        <f t="shared" si="1843"/>
        <v>1.8252447338303411E-9</v>
      </c>
      <c r="BI1531" s="5">
        <f t="shared" si="1844"/>
        <v>2.7037688332310899E-10</v>
      </c>
      <c r="BJ1531" s="8">
        <f t="shared" si="1845"/>
        <v>0.43961479742107673</v>
      </c>
      <c r="BK1531" s="8">
        <f t="shared" si="1846"/>
        <v>0.44245152170353869</v>
      </c>
      <c r="BL1531" s="8">
        <f t="shared" si="1847"/>
        <v>0.11690620134246363</v>
      </c>
      <c r="BM1531" s="8">
        <f t="shared" si="1848"/>
        <v>7.9746648682984825E-2</v>
      </c>
      <c r="BN1531" s="8">
        <f t="shared" si="1849"/>
        <v>0.92024060633770643</v>
      </c>
    </row>
    <row r="1532" spans="1:66" x14ac:dyDescent="0.25">
      <c r="A1532" t="s">
        <v>285</v>
      </c>
      <c r="B1532" t="s">
        <v>297</v>
      </c>
      <c r="C1532" t="s">
        <v>315</v>
      </c>
      <c r="D1532" t="s">
        <v>537</v>
      </c>
      <c r="E1532">
        <f>VLOOKUP(A1532,home!$A$2:$E$405,3,FALSE)</f>
        <v>1.35</v>
      </c>
      <c r="F1532">
        <f>VLOOKUP(B1532,home!$B$2:$E$405,3,FALSE)</f>
        <v>1.7283999999999999</v>
      </c>
      <c r="G1532">
        <f>VLOOKUP(C1532,away!$B$2:$E$405,4,FALSE)</f>
        <v>2.4691000000000001</v>
      </c>
      <c r="H1532">
        <f>VLOOKUP(A1532,away!$A$2:$E$405,3,FALSE)</f>
        <v>1.3</v>
      </c>
      <c r="I1532">
        <f>VLOOKUP(C1532,away!$B$2:$E$405,3,FALSE)</f>
        <v>0</v>
      </c>
      <c r="J1532">
        <f>VLOOKUP(B1532,home!$B$2:$E$405,4,FALSE)</f>
        <v>0</v>
      </c>
      <c r="K1532" s="3">
        <f t="shared" si="1794"/>
        <v>5.7612497940000003</v>
      </c>
      <c r="L1532" s="3">
        <f t="shared" si="1795"/>
        <v>0</v>
      </c>
      <c r="M1532" s="5">
        <f t="shared" si="1796"/>
        <v>3.14717581804504E-3</v>
      </c>
      <c r="N1532" s="5">
        <f t="shared" si="1797"/>
        <v>1.8131666033393772E-2</v>
      </c>
      <c r="O1532" s="5">
        <f t="shared" si="1798"/>
        <v>0</v>
      </c>
      <c r="P1532" s="5">
        <f t="shared" si="1799"/>
        <v>0</v>
      </c>
      <c r="Q1532" s="5">
        <f t="shared" si="1800"/>
        <v>5.2230528599883343E-2</v>
      </c>
      <c r="R1532" s="5">
        <f t="shared" si="1801"/>
        <v>0</v>
      </c>
      <c r="S1532" s="5">
        <f t="shared" si="1802"/>
        <v>0</v>
      </c>
      <c r="T1532" s="5">
        <f t="shared" si="1803"/>
        <v>0</v>
      </c>
      <c r="U1532" s="5">
        <f t="shared" si="1804"/>
        <v>0</v>
      </c>
      <c r="V1532" s="5">
        <f t="shared" si="1805"/>
        <v>0</v>
      </c>
      <c r="W1532" s="5">
        <f t="shared" si="1806"/>
        <v>0.10030437404552971</v>
      </c>
      <c r="X1532" s="5">
        <f t="shared" si="1807"/>
        <v>0</v>
      </c>
      <c r="Y1532" s="5">
        <f t="shared" si="1808"/>
        <v>0</v>
      </c>
      <c r="Z1532" s="5">
        <f t="shared" si="1809"/>
        <v>0</v>
      </c>
      <c r="AA1532" s="5">
        <f t="shared" si="1810"/>
        <v>0</v>
      </c>
      <c r="AB1532" s="5">
        <f t="shared" si="1811"/>
        <v>0</v>
      </c>
      <c r="AC1532" s="5">
        <f t="shared" si="1812"/>
        <v>0</v>
      </c>
      <c r="AD1532" s="5">
        <f t="shared" si="1813"/>
        <v>0.14446963857677669</v>
      </c>
      <c r="AE1532" s="5">
        <f t="shared" si="1814"/>
        <v>0</v>
      </c>
      <c r="AF1532" s="5">
        <f t="shared" si="1815"/>
        <v>0</v>
      </c>
      <c r="AG1532" s="5">
        <f t="shared" si="1816"/>
        <v>0</v>
      </c>
      <c r="AH1532" s="5">
        <f t="shared" si="1817"/>
        <v>0</v>
      </c>
      <c r="AI1532" s="5">
        <f t="shared" si="1818"/>
        <v>0</v>
      </c>
      <c r="AJ1532" s="5">
        <f t="shared" si="1819"/>
        <v>0</v>
      </c>
      <c r="AK1532" s="5">
        <f t="shared" si="1820"/>
        <v>0</v>
      </c>
      <c r="AL1532" s="5">
        <f t="shared" si="1821"/>
        <v>0</v>
      </c>
      <c r="AM1532" s="5">
        <f t="shared" si="1822"/>
        <v>0.16646513509794181</v>
      </c>
      <c r="AN1532" s="5">
        <f t="shared" si="1823"/>
        <v>0</v>
      </c>
      <c r="AO1532" s="5">
        <f t="shared" si="1824"/>
        <v>0</v>
      </c>
      <c r="AP1532" s="5">
        <f t="shared" si="1825"/>
        <v>0</v>
      </c>
      <c r="AQ1532" s="5">
        <f t="shared" si="1826"/>
        <v>0</v>
      </c>
      <c r="AR1532" s="5">
        <f t="shared" si="1827"/>
        <v>0</v>
      </c>
      <c r="AS1532" s="5">
        <f t="shared" si="1828"/>
        <v>0</v>
      </c>
      <c r="AT1532" s="5">
        <f t="shared" si="1829"/>
        <v>0</v>
      </c>
      <c r="AU1532" s="5">
        <f t="shared" si="1830"/>
        <v>0</v>
      </c>
      <c r="AV1532" s="5">
        <f t="shared" si="1831"/>
        <v>0</v>
      </c>
      <c r="AW1532" s="5">
        <f t="shared" si="1832"/>
        <v>0</v>
      </c>
      <c r="AX1532" s="5">
        <f t="shared" si="1833"/>
        <v>0.15984120421519993</v>
      </c>
      <c r="AY1532" s="5">
        <f t="shared" si="1834"/>
        <v>0</v>
      </c>
      <c r="AZ1532" s="5">
        <f t="shared" si="1835"/>
        <v>0</v>
      </c>
      <c r="BA1532" s="5">
        <f t="shared" si="1836"/>
        <v>0</v>
      </c>
      <c r="BB1532" s="5">
        <f t="shared" si="1837"/>
        <v>0</v>
      </c>
      <c r="BC1532" s="5">
        <f t="shared" si="1838"/>
        <v>0</v>
      </c>
      <c r="BD1532" s="5">
        <f t="shared" si="1839"/>
        <v>0</v>
      </c>
      <c r="BE1532" s="5">
        <f t="shared" si="1840"/>
        <v>0</v>
      </c>
      <c r="BF1532" s="5">
        <f t="shared" si="1841"/>
        <v>0</v>
      </c>
      <c r="BG1532" s="5">
        <f t="shared" si="1842"/>
        <v>0</v>
      </c>
      <c r="BH1532" s="5">
        <f t="shared" si="1843"/>
        <v>0</v>
      </c>
      <c r="BI1532" s="5">
        <f t="shared" si="1844"/>
        <v>0</v>
      </c>
      <c r="BJ1532" s="8">
        <f t="shared" si="1845"/>
        <v>0.64144254656872524</v>
      </c>
      <c r="BK1532" s="8">
        <f t="shared" si="1846"/>
        <v>3.14717581804504E-3</v>
      </c>
      <c r="BL1532" s="8">
        <f t="shared" si="1847"/>
        <v>0</v>
      </c>
      <c r="BM1532" s="8">
        <f t="shared" si="1848"/>
        <v>0.57108035193544815</v>
      </c>
      <c r="BN1532" s="8">
        <f t="shared" si="1849"/>
        <v>7.3509370451322151E-2</v>
      </c>
    </row>
    <row r="1533" spans="1:66" x14ac:dyDescent="0.25">
      <c r="A1533" t="s">
        <v>285</v>
      </c>
      <c r="B1533" t="s">
        <v>361</v>
      </c>
      <c r="C1533" t="s">
        <v>305</v>
      </c>
      <c r="D1533" t="s">
        <v>537</v>
      </c>
      <c r="E1533">
        <f>VLOOKUP(A1533,home!$A$2:$E$405,3,FALSE)</f>
        <v>1.35</v>
      </c>
      <c r="F1533">
        <f>VLOOKUP(B1533,home!$B$2:$E$405,3,FALSE)</f>
        <v>1.6667000000000001</v>
      </c>
      <c r="G1533">
        <f>VLOOKUP(C1533,away!$B$2:$E$405,4,FALSE)</f>
        <v>1.7283999999999999</v>
      </c>
      <c r="H1533">
        <f>VLOOKUP(A1533,away!$A$2:$E$405,3,FALSE)</f>
        <v>1.3</v>
      </c>
      <c r="I1533">
        <f>VLOOKUP(C1533,away!$B$2:$E$405,3,FALSE)</f>
        <v>0.51280000000000003</v>
      </c>
      <c r="J1533">
        <f>VLOOKUP(B1533,home!$B$2:$E$405,4,FALSE)</f>
        <v>0.3846</v>
      </c>
      <c r="K1533" s="3">
        <f t="shared" si="1794"/>
        <v>3.8889777780000001</v>
      </c>
      <c r="L1533" s="3">
        <f t="shared" si="1795"/>
        <v>0.25638974400000003</v>
      </c>
      <c r="M1533" s="5">
        <f t="shared" si="1796"/>
        <v>1.5837614209927957E-2</v>
      </c>
      <c r="N1533" s="5">
        <f t="shared" si="1797"/>
        <v>6.1592129718946863E-2</v>
      </c>
      <c r="O1533" s="5">
        <f t="shared" si="1798"/>
        <v>4.0606018528541914E-3</v>
      </c>
      <c r="P1533" s="5">
        <f t="shared" si="1799"/>
        <v>1.579159037105558E-2</v>
      </c>
      <c r="Q1533" s="5">
        <f t="shared" si="1800"/>
        <v>0.11976521188833887</v>
      </c>
      <c r="R1533" s="5">
        <f t="shared" si="1801"/>
        <v>5.2054833476960593E-4</v>
      </c>
      <c r="S1533" s="5">
        <f t="shared" si="1802"/>
        <v>3.9364250691700242E-3</v>
      </c>
      <c r="T1533" s="5">
        <f t="shared" si="1803"/>
        <v>3.0706572016156963E-2</v>
      </c>
      <c r="U1533" s="5">
        <f t="shared" si="1804"/>
        <v>2.0244009062939028E-3</v>
      </c>
      <c r="V1533" s="5">
        <f t="shared" si="1805"/>
        <v>4.3610954272617434E-4</v>
      </c>
      <c r="W1533" s="5">
        <f t="shared" si="1806"/>
        <v>0.15525474920373711</v>
      </c>
      <c r="X1533" s="5">
        <f t="shared" si="1807"/>
        <v>3.9805725403130363E-2</v>
      </c>
      <c r="Y1533" s="5">
        <f t="shared" si="1808"/>
        <v>5.1028898729214454E-3</v>
      </c>
      <c r="Z1533" s="5">
        <f t="shared" si="1809"/>
        <v>4.4487751430401893E-5</v>
      </c>
      <c r="AA1533" s="5">
        <f t="shared" si="1810"/>
        <v>1.730118767060207E-4</v>
      </c>
      <c r="AB1533" s="5">
        <f t="shared" si="1811"/>
        <v>3.3641967191989518E-4</v>
      </c>
      <c r="AC1533" s="5">
        <f t="shared" si="1812"/>
        <v>2.7177638485958827E-5</v>
      </c>
      <c r="AD1533" s="5">
        <f t="shared" si="1813"/>
        <v>0.15094556739557421</v>
      </c>
      <c r="AE1533" s="5">
        <f t="shared" si="1814"/>
        <v>3.8700895382486028E-2</v>
      </c>
      <c r="AF1533" s="5">
        <f t="shared" si="1815"/>
        <v>4.9612563298431873E-3</v>
      </c>
      <c r="AG1533" s="5">
        <f t="shared" si="1816"/>
        <v>4.2400508010895845E-4</v>
      </c>
      <c r="AH1533" s="5">
        <f t="shared" si="1817"/>
        <v>2.8515508000940924E-6</v>
      </c>
      <c r="AI1533" s="5">
        <f t="shared" si="1818"/>
        <v>1.1089617694404047E-5</v>
      </c>
      <c r="AJ1533" s="5">
        <f t="shared" si="1819"/>
        <v>2.156363839002647E-5</v>
      </c>
      <c r="AK1533" s="5">
        <f t="shared" si="1820"/>
        <v>2.7953503503880213E-5</v>
      </c>
      <c r="AL1533" s="5">
        <f t="shared" si="1821"/>
        <v>1.0839464291379502E-6</v>
      </c>
      <c r="AM1533" s="5">
        <f t="shared" si="1822"/>
        <v>0.11740479145779788</v>
      </c>
      <c r="AN1533" s="5">
        <f t="shared" si="1823"/>
        <v>3.0101384426238185E-2</v>
      </c>
      <c r="AO1533" s="5">
        <f t="shared" si="1824"/>
        <v>3.8588431235443981E-3</v>
      </c>
      <c r="AP1533" s="5">
        <f t="shared" si="1825"/>
        <v>3.2978926686056981E-4</v>
      </c>
      <c r="AQ1533" s="5">
        <f t="shared" si="1826"/>
        <v>2.1138646426082286E-5</v>
      </c>
      <c r="AR1533" s="5">
        <f t="shared" si="1827"/>
        <v>1.4622167592782391E-7</v>
      </c>
      <c r="AS1533" s="5">
        <f t="shared" si="1828"/>
        <v>5.686528483452248E-7</v>
      </c>
      <c r="AT1533" s="5">
        <f t="shared" si="1829"/>
        <v>1.1057391453054916E-6</v>
      </c>
      <c r="AU1533" s="5">
        <f t="shared" si="1830"/>
        <v>1.4333983214525901E-6</v>
      </c>
      <c r="AV1533" s="5">
        <f t="shared" si="1831"/>
        <v>1.3936135547879062E-6</v>
      </c>
      <c r="AW1533" s="5">
        <f t="shared" si="1832"/>
        <v>3.0022124976628322E-8</v>
      </c>
      <c r="AX1533" s="5">
        <f t="shared" si="1833"/>
        <v>7.6097437501683324E-2</v>
      </c>
      <c r="AY1533" s="5">
        <f t="shared" si="1834"/>
        <v>1.951060252011259E-2</v>
      </c>
      <c r="AZ1533" s="5">
        <f t="shared" si="1835"/>
        <v>2.5011591927087112E-3</v>
      </c>
      <c r="BA1533" s="5">
        <f t="shared" si="1836"/>
        <v>2.1375718837394453E-4</v>
      </c>
      <c r="BB1533" s="5">
        <f t="shared" si="1837"/>
        <v>1.3701287701338849E-5</v>
      </c>
      <c r="BC1533" s="5">
        <f t="shared" si="1838"/>
        <v>7.0257392924332306E-7</v>
      </c>
      <c r="BD1533" s="5">
        <f t="shared" si="1839"/>
        <v>6.24828967639763E-9</v>
      </c>
      <c r="BE1533" s="5">
        <f t="shared" si="1840"/>
        <v>2.4299459702017196E-8</v>
      </c>
      <c r="BF1533" s="5">
        <f t="shared" si="1841"/>
        <v>4.7250029399275697E-8</v>
      </c>
      <c r="BG1533" s="5">
        <f t="shared" si="1842"/>
        <v>6.1251438114543284E-8</v>
      </c>
      <c r="BH1533" s="5">
        <f t="shared" si="1843"/>
        <v>5.9551370424500276E-8</v>
      </c>
      <c r="BI1533" s="5">
        <f t="shared" si="1844"/>
        <v>4.6318791246065595E-8</v>
      </c>
      <c r="BJ1533" s="8">
        <f t="shared" si="1845"/>
        <v>0.85731230947662029</v>
      </c>
      <c r="BK1533" s="8">
        <f t="shared" si="1846"/>
        <v>5.5540603297907415E-2</v>
      </c>
      <c r="BL1533" s="8">
        <f t="shared" si="1847"/>
        <v>7.183333497856402E-3</v>
      </c>
      <c r="BM1533" s="8">
        <f t="shared" si="1848"/>
        <v>0.68300246514993368</v>
      </c>
      <c r="BN1533" s="8">
        <f t="shared" si="1849"/>
        <v>0.21756769637589307</v>
      </c>
    </row>
    <row r="1534" spans="1:66" s="22" customFormat="1" x14ac:dyDescent="0.25">
      <c r="A1534" t="s">
        <v>285</v>
      </c>
      <c r="B1534" t="s">
        <v>295</v>
      </c>
      <c r="C1534" t="s">
        <v>363</v>
      </c>
      <c r="D1534" t="s">
        <v>537</v>
      </c>
      <c r="E1534">
        <f>VLOOKUP(A1534,home!$A$2:$E$405,3,FALSE)</f>
        <v>1.35</v>
      </c>
      <c r="F1534">
        <f>VLOOKUP(B1534,home!$B$2:$E$405,3,FALSE)</f>
        <v>0.74070000000000003</v>
      </c>
      <c r="G1534">
        <f>VLOOKUP(C1534,away!$B$2:$E$405,4,FALSE)</f>
        <v>0.92589999999999995</v>
      </c>
      <c r="H1534">
        <f>VLOOKUP(A1534,away!$A$2:$E$405,3,FALSE)</f>
        <v>1.3</v>
      </c>
      <c r="I1534">
        <f>VLOOKUP(C1534,away!$B$2:$E$405,3,FALSE)</f>
        <v>0.96150000000000002</v>
      </c>
      <c r="J1534">
        <f>VLOOKUP(B1534,home!$B$2:$E$405,4,FALSE)</f>
        <v>0.57689999999999997</v>
      </c>
      <c r="K1534" s="3">
        <f t="shared" si="1794"/>
        <v>0.92584907550000006</v>
      </c>
      <c r="L1534" s="3">
        <f t="shared" si="1795"/>
        <v>0.72109615500000002</v>
      </c>
      <c r="M1534" s="5">
        <f t="shared" si="1796"/>
        <v>0.19263747380527801</v>
      </c>
      <c r="N1534" s="5">
        <f t="shared" si="1797"/>
        <v>0.17835322702927212</v>
      </c>
      <c r="O1534" s="5">
        <f t="shared" si="1798"/>
        <v>0.13891014166989921</v>
      </c>
      <c r="P1534" s="5">
        <f t="shared" si="1799"/>
        <v>0.12860982624265019</v>
      </c>
      <c r="Q1534" s="5">
        <f t="shared" si="1800"/>
        <v>8.256408517874661E-2</v>
      </c>
      <c r="R1534" s="5">
        <f t="shared" si="1801"/>
        <v>5.0083784524334797E-2</v>
      </c>
      <c r="S1534" s="5">
        <f t="shared" si="1802"/>
        <v>2.1465822666056327E-2</v>
      </c>
      <c r="T1534" s="5">
        <f t="shared" si="1803"/>
        <v>5.9536644363486664E-2</v>
      </c>
      <c r="U1534" s="5">
        <f t="shared" si="1804"/>
        <v>4.6370025599396576E-2</v>
      </c>
      <c r="V1534" s="5">
        <f t="shared" si="1805"/>
        <v>1.5923495330968079E-3</v>
      </c>
      <c r="W1534" s="5">
        <f t="shared" si="1806"/>
        <v>2.5480627310748603E-2</v>
      </c>
      <c r="X1534" s="5">
        <f t="shared" si="1807"/>
        <v>1.8373982380768806E-2</v>
      </c>
      <c r="Y1534" s="5">
        <f t="shared" si="1808"/>
        <v>6.6247040234050656E-3</v>
      </c>
      <c r="Z1534" s="5">
        <f t="shared" si="1809"/>
        <v>1.2038408149448777E-2</v>
      </c>
      <c r="AA1534" s="5">
        <f t="shared" si="1810"/>
        <v>1.1145749055658816E-2</v>
      </c>
      <c r="AB1534" s="5">
        <f t="shared" si="1811"/>
        <v>5.1596407294683564E-3</v>
      </c>
      <c r="AC1534" s="5">
        <f t="shared" si="1812"/>
        <v>6.6443392582118209E-5</v>
      </c>
      <c r="AD1534" s="5">
        <f t="shared" si="1813"/>
        <v>5.8978038097041614E-3</v>
      </c>
      <c r="AE1534" s="5">
        <f t="shared" si="1814"/>
        <v>4.252883650122022E-3</v>
      </c>
      <c r="AF1534" s="5">
        <f t="shared" si="1815"/>
        <v>1.5333690238826777E-3</v>
      </c>
      <c r="AG1534" s="5">
        <f t="shared" si="1816"/>
        <v>3.685688357726341E-4</v>
      </c>
      <c r="AH1534" s="5">
        <f t="shared" si="1817"/>
        <v>2.170212457222044E-3</v>
      </c>
      <c r="AI1534" s="5">
        <f t="shared" si="1818"/>
        <v>2.0092891971576128E-3</v>
      </c>
      <c r="AJ1534" s="5">
        <f t="shared" si="1819"/>
        <v>9.3014927280025647E-4</v>
      </c>
      <c r="AK1534" s="5">
        <f t="shared" si="1820"/>
        <v>2.8705928143303827E-4</v>
      </c>
      <c r="AL1534" s="5">
        <f t="shared" si="1821"/>
        <v>1.7743740106550947E-6</v>
      </c>
      <c r="AM1534" s="5">
        <f t="shared" si="1822"/>
        <v>1.0920952409389955E-3</v>
      </c>
      <c r="AN1534" s="5">
        <f t="shared" si="1823"/>
        <v>7.8750567913490823E-4</v>
      </c>
      <c r="AO1534" s="5">
        <f t="shared" si="1824"/>
        <v>2.8393365863242301E-4</v>
      </c>
      <c r="AP1534" s="5">
        <f t="shared" si="1825"/>
        <v>6.8247823171640944E-5</v>
      </c>
      <c r="AQ1534" s="5">
        <f t="shared" si="1826"/>
        <v>1.2303310719047545E-5</v>
      </c>
      <c r="AR1534" s="5">
        <f t="shared" si="1827"/>
        <v>3.1298637168718376E-4</v>
      </c>
      <c r="AS1534" s="5">
        <f t="shared" si="1828"/>
        <v>2.8977814287067843E-4</v>
      </c>
      <c r="AT1534" s="5">
        <f t="shared" si="1829"/>
        <v>1.3414541283846227E-4</v>
      </c>
      <c r="AU1534" s="5">
        <f t="shared" si="1830"/>
        <v>4.1399468819685379E-5</v>
      </c>
      <c r="AV1534" s="5">
        <f t="shared" si="1831"/>
        <v>9.5824149832241967E-6</v>
      </c>
      <c r="AW1534" s="5">
        <f t="shared" si="1832"/>
        <v>3.2906072030884224E-8</v>
      </c>
      <c r="AX1534" s="5">
        <f t="shared" si="1833"/>
        <v>1.6851922819688639E-4</v>
      </c>
      <c r="AY1534" s="5">
        <f t="shared" si="1834"/>
        <v>1.2151856749634236E-4</v>
      </c>
      <c r="AZ1534" s="5">
        <f t="shared" si="1835"/>
        <v>4.3813285891360223E-5</v>
      </c>
      <c r="BA1534" s="5">
        <f t="shared" si="1836"/>
        <v>1.0531197331391869E-5</v>
      </c>
      <c r="BB1534" s="5">
        <f t="shared" si="1837"/>
        <v>1.898501475803234E-6</v>
      </c>
      <c r="BC1534" s="5">
        <f t="shared" si="1838"/>
        <v>2.7380042289270764E-7</v>
      </c>
      <c r="BD1534" s="5">
        <f t="shared" si="1839"/>
        <v>3.7615544865171487E-5</v>
      </c>
      <c r="BE1534" s="5">
        <f t="shared" si="1840"/>
        <v>3.4826317437847792E-5</v>
      </c>
      <c r="BF1534" s="5">
        <f t="shared" si="1841"/>
        <v>1.6121956901450456E-5</v>
      </c>
      <c r="BG1534" s="5">
        <f t="shared" si="1842"/>
        <v>4.9754996308195829E-6</v>
      </c>
      <c r="BH1534" s="5">
        <f t="shared" si="1843"/>
        <v>1.1516404333362256E-6</v>
      </c>
      <c r="BI1534" s="5">
        <f t="shared" si="1844"/>
        <v>2.1324904610255286E-7</v>
      </c>
      <c r="BJ1534" s="8">
        <f t="shared" si="1845"/>
        <v>0.38557653589932112</v>
      </c>
      <c r="BK1534" s="8">
        <f t="shared" si="1846"/>
        <v>0.34449520858117044</v>
      </c>
      <c r="BL1534" s="8">
        <f t="shared" si="1847"/>
        <v>0.2579488478068846</v>
      </c>
      <c r="BM1534" s="8">
        <f t="shared" si="1848"/>
        <v>0.22877897632521979</v>
      </c>
      <c r="BN1534" s="8">
        <f t="shared" si="1849"/>
        <v>0.7711585384501809</v>
      </c>
    </row>
    <row r="1535" spans="1:66" x14ac:dyDescent="0.25">
      <c r="A1535" t="s">
        <v>287</v>
      </c>
      <c r="B1535" t="s">
        <v>505</v>
      </c>
      <c r="C1535" t="s">
        <v>332</v>
      </c>
      <c r="D1535" t="s">
        <v>537</v>
      </c>
      <c r="E1535">
        <f>VLOOKUP(A1535,home!$A$2:$E$405,3,FALSE)</f>
        <v>1.2423999999999999</v>
      </c>
      <c r="F1535">
        <f>VLOOKUP(B1535,home!$B$2:$E$405,3,FALSE)</f>
        <v>2.1463999999999999</v>
      </c>
      <c r="G1535">
        <f>VLOOKUP(C1535,away!$B$2:$E$405,4,FALSE)</f>
        <v>1.3414999999999999</v>
      </c>
      <c r="H1535">
        <f>VLOOKUP(A1535,away!$A$2:$E$405,3,FALSE)</f>
        <v>0.87880000000000003</v>
      </c>
      <c r="I1535">
        <f>VLOOKUP(C1535,away!$B$2:$E$405,3,FALSE)</f>
        <v>1.5172000000000001</v>
      </c>
      <c r="J1535">
        <f>VLOOKUP(B1535,home!$B$2:$E$405,4,FALSE)</f>
        <v>1.1378999999999999</v>
      </c>
      <c r="K1535" s="3">
        <f t="shared" si="1794"/>
        <v>3.5773610934399991</v>
      </c>
      <c r="L1535" s="3">
        <f t="shared" si="1795"/>
        <v>1.517179548144</v>
      </c>
      <c r="M1535" s="5">
        <f t="shared" si="1796"/>
        <v>6.1301219112808577E-3</v>
      </c>
      <c r="N1535" s="5">
        <f t="shared" si="1797"/>
        <v>2.1929659623460194E-2</v>
      </c>
      <c r="O1535" s="5">
        <f t="shared" si="1798"/>
        <v>9.3004955914247258E-3</v>
      </c>
      <c r="P1535" s="5">
        <f t="shared" si="1799"/>
        <v>3.3271231078473053E-2</v>
      </c>
      <c r="Q1535" s="5">
        <f t="shared" si="1800"/>
        <v>3.9225155564674277E-2</v>
      </c>
      <c r="R1535" s="5">
        <f t="shared" si="1801"/>
        <v>7.0552608494565162E-3</v>
      </c>
      <c r="S1535" s="5">
        <f t="shared" si="1802"/>
        <v>4.5144894077883621E-2</v>
      </c>
      <c r="T1535" s="5">
        <f t="shared" si="1803"/>
        <v>5.9511603795490621E-2</v>
      </c>
      <c r="U1535" s="5">
        <f t="shared" si="1804"/>
        <v>2.5239215666916188E-2</v>
      </c>
      <c r="V1535" s="5">
        <f t="shared" si="1805"/>
        <v>2.7224874600406963E-2</v>
      </c>
      <c r="W1535" s="5">
        <f t="shared" si="1806"/>
        <v>4.6774181800399078E-2</v>
      </c>
      <c r="X1535" s="5">
        <f t="shared" si="1807"/>
        <v>7.0964832008734768E-2</v>
      </c>
      <c r="Y1535" s="5">
        <f t="shared" si="1808"/>
        <v>5.383319588056356E-2</v>
      </c>
      <c r="Z1535" s="5">
        <f t="shared" si="1809"/>
        <v>3.5680324892054982E-3</v>
      </c>
      <c r="AA1535" s="5">
        <f t="shared" si="1810"/>
        <v>1.2764140607013625E-2</v>
      </c>
      <c r="AB1535" s="5">
        <f t="shared" si="1811"/>
        <v>2.2830969999364081E-2</v>
      </c>
      <c r="AC1535" s="5">
        <f t="shared" si="1812"/>
        <v>9.2351863778363241E-3</v>
      </c>
      <c r="AD1535" s="5">
        <f t="shared" si="1813"/>
        <v>4.1832034537559237E-2</v>
      </c>
      <c r="AE1535" s="5">
        <f t="shared" si="1814"/>
        <v>6.3466707257638325E-2</v>
      </c>
      <c r="AF1535" s="5">
        <f t="shared" si="1815"/>
        <v>4.8145195119665626E-2</v>
      </c>
      <c r="AG1535" s="5">
        <f t="shared" si="1816"/>
        <v>2.4348301792319678E-2</v>
      </c>
      <c r="AH1535" s="5">
        <f t="shared" si="1817"/>
        <v>1.3533364799339768E-3</v>
      </c>
      <c r="AI1535" s="5">
        <f t="shared" si="1818"/>
        <v>4.8413732696488514E-3</v>
      </c>
      <c r="AJ1535" s="5">
        <f t="shared" si="1819"/>
        <v>8.6596701868310987E-3</v>
      </c>
      <c r="AK1535" s="5">
        <f t="shared" si="1820"/>
        <v>1.0326255736130621E-2</v>
      </c>
      <c r="AL1535" s="5">
        <f t="shared" si="1821"/>
        <v>2.0049586254675782E-3</v>
      </c>
      <c r="AM1535" s="5">
        <f t="shared" si="1822"/>
        <v>2.9929658562820542E-2</v>
      </c>
      <c r="AN1535" s="5">
        <f t="shared" si="1823"/>
        <v>4.5408665854444266E-2</v>
      </c>
      <c r="AO1535" s="5">
        <f t="shared" si="1824"/>
        <v>3.4446549571433824E-2</v>
      </c>
      <c r="AP1535" s="5">
        <f t="shared" si="1825"/>
        <v>1.7420533504635963E-2</v>
      </c>
      <c r="AQ1535" s="5">
        <f t="shared" si="1826"/>
        <v>6.6075192877477476E-3</v>
      </c>
      <c r="AR1535" s="5">
        <f t="shared" si="1827"/>
        <v>4.1065088582260443E-4</v>
      </c>
      <c r="AS1535" s="5">
        <f t="shared" si="1828"/>
        <v>1.4690465019284566E-3</v>
      </c>
      <c r="AT1535" s="5">
        <f t="shared" si="1829"/>
        <v>2.6276549002264946E-3</v>
      </c>
      <c r="AU1535" s="5">
        <f t="shared" si="1830"/>
        <v>3.1333568023524084E-3</v>
      </c>
      <c r="AV1535" s="5">
        <f t="shared" si="1831"/>
        <v>2.8022871791502676E-3</v>
      </c>
      <c r="AW1535" s="5">
        <f t="shared" si="1832"/>
        <v>3.0227530860516569E-4</v>
      </c>
      <c r="AX1535" s="5">
        <f t="shared" si="1833"/>
        <v>1.7844866013762929E-2</v>
      </c>
      <c r="AY1535" s="5">
        <f t="shared" si="1834"/>
        <v>2.7073865755451058E-2</v>
      </c>
      <c r="AZ1535" s="5">
        <f t="shared" si="1835"/>
        <v>2.0537957706683284E-2</v>
      </c>
      <c r="BA1535" s="5">
        <f t="shared" si="1836"/>
        <v>1.0386589797742112E-2</v>
      </c>
      <c r="BB1535" s="5">
        <f t="shared" si="1837"/>
        <v>3.9395804040238628E-3</v>
      </c>
      <c r="BC1535" s="5">
        <f t="shared" si="1838"/>
        <v>1.195410163450776E-3</v>
      </c>
      <c r="BD1535" s="5">
        <f t="shared" si="1839"/>
        <v>1.0383852089954541E-4</v>
      </c>
      <c r="BE1535" s="5">
        <f t="shared" si="1840"/>
        <v>3.7146788466639006E-4</v>
      </c>
      <c r="BF1535" s="5">
        <f t="shared" si="1841"/>
        <v>6.644373790340004E-4</v>
      </c>
      <c r="BG1535" s="5">
        <f t="shared" si="1842"/>
        <v>7.9231080959449285E-4</v>
      </c>
      <c r="BH1535" s="5">
        <f t="shared" si="1843"/>
        <v>7.0859546603882148E-4</v>
      </c>
      <c r="BI1535" s="5">
        <f t="shared" si="1844"/>
        <v>5.0698037023905282E-4</v>
      </c>
      <c r="BJ1535" s="8">
        <f t="shared" si="1845"/>
        <v>0.68482206400270174</v>
      </c>
      <c r="BK1535" s="8">
        <f t="shared" si="1846"/>
        <v>0.15008513242679944</v>
      </c>
      <c r="BL1535" s="8">
        <f t="shared" si="1847"/>
        <v>0.11596134508667225</v>
      </c>
      <c r="BM1535" s="8">
        <f t="shared" si="1848"/>
        <v>0.81075305893976368</v>
      </c>
      <c r="BN1535" s="8">
        <f t="shared" si="1849"/>
        <v>0.11691192461876962</v>
      </c>
    </row>
    <row r="1536" spans="1:66" x14ac:dyDescent="0.25">
      <c r="A1536" t="s">
        <v>287</v>
      </c>
      <c r="B1536" t="s">
        <v>340</v>
      </c>
      <c r="C1536" t="s">
        <v>435</v>
      </c>
      <c r="D1536" t="s">
        <v>537</v>
      </c>
      <c r="E1536">
        <f>VLOOKUP(A1536,home!$A$2:$E$405,3,FALSE)</f>
        <v>1.2423999999999999</v>
      </c>
      <c r="F1536">
        <f>VLOOKUP(B1536,home!$B$2:$E$405,3,FALSE)</f>
        <v>0.40239999999999998</v>
      </c>
      <c r="G1536">
        <f>VLOOKUP(C1536,away!$B$2:$E$405,4,FALSE)</f>
        <v>1.3414999999999999</v>
      </c>
      <c r="H1536">
        <f>VLOOKUP(A1536,away!$A$2:$E$405,3,FALSE)</f>
        <v>0.87880000000000003</v>
      </c>
      <c r="I1536">
        <f>VLOOKUP(C1536,away!$B$2:$E$405,3,FALSE)</f>
        <v>0.75860000000000005</v>
      </c>
      <c r="J1536">
        <f>VLOOKUP(B1536,home!$B$2:$E$405,4,FALSE)</f>
        <v>0.85340000000000005</v>
      </c>
      <c r="K1536" s="3">
        <f t="shared" si="1794"/>
        <v>0.67067187103999992</v>
      </c>
      <c r="L1536" s="3">
        <f t="shared" si="1795"/>
        <v>0.56892566411200007</v>
      </c>
      <c r="M1536" s="5">
        <f t="shared" si="1796"/>
        <v>0.28950070835441333</v>
      </c>
      <c r="N1536" s="5">
        <f t="shared" si="1797"/>
        <v>0.19415998173945972</v>
      </c>
      <c r="O1536" s="5">
        <f t="shared" si="1798"/>
        <v>0.16470438276142904</v>
      </c>
      <c r="P1536" s="5">
        <f t="shared" si="1799"/>
        <v>0.11046259655509594</v>
      </c>
      <c r="Q1536" s="5">
        <f t="shared" si="1800"/>
        <v>6.5108819117147831E-2</v>
      </c>
      <c r="R1536" s="5">
        <f t="shared" si="1801"/>
        <v>4.6852275172351535E-2</v>
      </c>
      <c r="S1536" s="5">
        <f t="shared" si="1802"/>
        <v>1.0537094457430431E-2</v>
      </c>
      <c r="T1536" s="5">
        <f t="shared" si="1803"/>
        <v>3.7042078155771416E-2</v>
      </c>
      <c r="U1536" s="5">
        <f t="shared" si="1804"/>
        <v>3.1422503052321936E-2</v>
      </c>
      <c r="V1536" s="5">
        <f t="shared" si="1805"/>
        <v>4.4672882975744859E-4</v>
      </c>
      <c r="W1536" s="5">
        <f t="shared" si="1806"/>
        <v>1.4555551179500819E-2</v>
      </c>
      <c r="X1536" s="5">
        <f t="shared" si="1807"/>
        <v>8.2810266213137092E-3</v>
      </c>
      <c r="Y1536" s="5">
        <f t="shared" si="1808"/>
        <v>2.355644285030027E-3</v>
      </c>
      <c r="Z1536" s="5">
        <f t="shared" si="1809"/>
        <v>8.8851539225294242E-3</v>
      </c>
      <c r="AA1536" s="5">
        <f t="shared" si="1810"/>
        <v>5.9590228057012041E-3</v>
      </c>
      <c r="AB1536" s="5">
        <f t="shared" si="1811"/>
        <v>1.9982744873348278E-3</v>
      </c>
      <c r="AC1536" s="5">
        <f t="shared" si="1812"/>
        <v>1.0653433883531223E-5</v>
      </c>
      <c r="AD1536" s="5">
        <f t="shared" si="1813"/>
        <v>2.4404996858935725E-3</v>
      </c>
      <c r="AE1536" s="5">
        <f t="shared" si="1814"/>
        <v>1.3884629045621286E-3</v>
      </c>
      <c r="AF1536" s="5">
        <f t="shared" si="1815"/>
        <v>3.9496609003644272E-4</v>
      </c>
      <c r="AG1536" s="5">
        <f t="shared" si="1816"/>
        <v>7.4902115025234409E-5</v>
      </c>
      <c r="AH1536" s="5">
        <f t="shared" si="1817"/>
        <v>1.2637480240280984E-3</v>
      </c>
      <c r="AI1536" s="5">
        <f t="shared" si="1818"/>
        <v>8.4756025179802755E-4</v>
      </c>
      <c r="AJ1536" s="5">
        <f t="shared" si="1819"/>
        <v>2.8421740994625827E-4</v>
      </c>
      <c r="AK1536" s="5">
        <f t="shared" si="1820"/>
        <v>6.3538874036933243E-5</v>
      </c>
      <c r="AL1536" s="5">
        <f t="shared" si="1821"/>
        <v>1.6259800892262086E-7</v>
      </c>
      <c r="AM1536" s="5">
        <f t="shared" si="1822"/>
        <v>3.2735489812215501E-4</v>
      </c>
      <c r="AN1536" s="5">
        <f t="shared" si="1823"/>
        <v>1.8624060281446317E-4</v>
      </c>
      <c r="AO1536" s="5">
        <f t="shared" si="1824"/>
        <v>5.2978529320418836E-5</v>
      </c>
      <c r="AP1536" s="5">
        <f t="shared" si="1825"/>
        <v>1.0046948325765453E-5</v>
      </c>
      <c r="AQ1536" s="5">
        <f t="shared" si="1826"/>
        <v>1.4289916871337641E-6</v>
      </c>
      <c r="AR1536" s="5">
        <f t="shared" si="1827"/>
        <v>1.4379573676808277E-4</v>
      </c>
      <c r="AS1536" s="5">
        <f t="shared" si="1828"/>
        <v>9.6439755825825392E-5</v>
      </c>
      <c r="AT1536" s="5">
        <f t="shared" si="1829"/>
        <v>3.233971574117352E-5</v>
      </c>
      <c r="AU1536" s="5">
        <f t="shared" si="1830"/>
        <v>7.2297792216781953E-6</v>
      </c>
      <c r="AV1536" s="5">
        <f t="shared" si="1831"/>
        <v>1.2122023894522573E-6</v>
      </c>
      <c r="AW1536" s="5">
        <f t="shared" si="1832"/>
        <v>1.7233692489980491E-9</v>
      </c>
      <c r="AX1536" s="5">
        <f t="shared" si="1833"/>
        <v>3.6591287002949024E-5</v>
      </c>
      <c r="AY1536" s="5">
        <f t="shared" si="1834"/>
        <v>2.0817722258865573E-5</v>
      </c>
      <c r="AZ1536" s="5">
        <f t="shared" si="1835"/>
        <v>5.9218682307121304E-6</v>
      </c>
      <c r="BA1536" s="5">
        <f t="shared" si="1836"/>
        <v>1.1230342719805514E-6</v>
      </c>
      <c r="BB1536" s="5">
        <f t="shared" si="1837"/>
        <v>1.5973075475176789E-7</v>
      </c>
      <c r="BC1536" s="5">
        <f t="shared" si="1838"/>
        <v>1.8174985145252116E-8</v>
      </c>
      <c r="BD1536" s="5">
        <f t="shared" si="1839"/>
        <v>1.3634847506209306E-5</v>
      </c>
      <c r="BE1536" s="5">
        <f t="shared" si="1840"/>
        <v>9.1445086883344726E-6</v>
      </c>
      <c r="BF1536" s="5">
        <f t="shared" si="1841"/>
        <v>3.0664823758734078E-6</v>
      </c>
      <c r="BG1536" s="5">
        <f t="shared" si="1842"/>
        <v>6.8553449084606765E-7</v>
      </c>
      <c r="BH1536" s="5">
        <f t="shared" si="1843"/>
        <v>1.1494217490954646E-7</v>
      </c>
      <c r="BI1536" s="5">
        <f t="shared" si="1844"/>
        <v>1.5417696701598497E-8</v>
      </c>
      <c r="BJ1536" s="8">
        <f t="shared" si="1845"/>
        <v>0.32644461368151517</v>
      </c>
      <c r="BK1536" s="8">
        <f t="shared" si="1846"/>
        <v>0.41097876195084848</v>
      </c>
      <c r="BL1536" s="8">
        <f t="shared" si="1847"/>
        <v>0.25370320176182704</v>
      </c>
      <c r="BM1536" s="8">
        <f t="shared" si="1848"/>
        <v>0.12920215161793314</v>
      </c>
      <c r="BN1536" s="8">
        <f t="shared" si="1849"/>
        <v>0.87078876369989744</v>
      </c>
    </row>
    <row r="1537" spans="1:66" x14ac:dyDescent="0.25">
      <c r="A1537" t="s">
        <v>287</v>
      </c>
      <c r="B1537" t="s">
        <v>506</v>
      </c>
      <c r="C1537" t="s">
        <v>314</v>
      </c>
      <c r="D1537" t="s">
        <v>537</v>
      </c>
      <c r="E1537">
        <f>VLOOKUP(A1537,home!$A$2:$E$405,3,FALSE)</f>
        <v>1.2423999999999999</v>
      </c>
      <c r="F1537">
        <f>VLOOKUP(B1537,home!$B$2:$E$405,3,FALSE)</f>
        <v>1.2073</v>
      </c>
      <c r="G1537">
        <f>VLOOKUP(C1537,away!$B$2:$E$405,4,FALSE)</f>
        <v>1.6097999999999999</v>
      </c>
      <c r="H1537">
        <f>VLOOKUP(A1537,away!$A$2:$E$405,3,FALSE)</f>
        <v>0.87880000000000003</v>
      </c>
      <c r="I1537">
        <f>VLOOKUP(C1537,away!$B$2:$E$405,3,FALSE)</f>
        <v>1.1378999999999999</v>
      </c>
      <c r="J1537">
        <f>VLOOKUP(B1537,home!$B$2:$E$405,4,FALSE)</f>
        <v>0</v>
      </c>
      <c r="K1537" s="3">
        <f t="shared" si="1794"/>
        <v>2.4146187372959997</v>
      </c>
      <c r="L1537" s="3">
        <f t="shared" si="1795"/>
        <v>0</v>
      </c>
      <c r="M1537" s="5">
        <f t="shared" si="1796"/>
        <v>8.9401417851139378E-2</v>
      </c>
      <c r="N1537" s="5">
        <f t="shared" si="1797"/>
        <v>0.21587033868419023</v>
      </c>
      <c r="O1537" s="5">
        <f t="shared" si="1798"/>
        <v>0</v>
      </c>
      <c r="P1537" s="5">
        <f t="shared" si="1799"/>
        <v>0</v>
      </c>
      <c r="Q1537" s="5">
        <f t="shared" si="1800"/>
        <v>0.26062228230663964</v>
      </c>
      <c r="R1537" s="5">
        <f t="shared" si="1801"/>
        <v>0</v>
      </c>
      <c r="S1537" s="5">
        <f t="shared" si="1802"/>
        <v>0</v>
      </c>
      <c r="T1537" s="5">
        <f t="shared" si="1803"/>
        <v>0</v>
      </c>
      <c r="U1537" s="5">
        <f t="shared" si="1804"/>
        <v>0</v>
      </c>
      <c r="V1537" s="5">
        <f t="shared" si="1805"/>
        <v>0</v>
      </c>
      <c r="W1537" s="5">
        <f t="shared" si="1806"/>
        <v>0.20976781540481992</v>
      </c>
      <c r="X1537" s="5">
        <f t="shared" si="1807"/>
        <v>0</v>
      </c>
      <c r="Y1537" s="5">
        <f t="shared" si="1808"/>
        <v>0</v>
      </c>
      <c r="Z1537" s="5">
        <f t="shared" si="1809"/>
        <v>0</v>
      </c>
      <c r="AA1537" s="5">
        <f t="shared" si="1810"/>
        <v>0</v>
      </c>
      <c r="AB1537" s="5">
        <f t="shared" si="1811"/>
        <v>0</v>
      </c>
      <c r="AC1537" s="5">
        <f t="shared" si="1812"/>
        <v>0</v>
      </c>
      <c r="AD1537" s="5">
        <f t="shared" si="1813"/>
        <v>0.12662732438953164</v>
      </c>
      <c r="AE1537" s="5">
        <f t="shared" si="1814"/>
        <v>0</v>
      </c>
      <c r="AF1537" s="5">
        <f t="shared" si="1815"/>
        <v>0</v>
      </c>
      <c r="AG1537" s="5">
        <f t="shared" si="1816"/>
        <v>0</v>
      </c>
      <c r="AH1537" s="5">
        <f t="shared" si="1817"/>
        <v>0</v>
      </c>
      <c r="AI1537" s="5">
        <f t="shared" si="1818"/>
        <v>0</v>
      </c>
      <c r="AJ1537" s="5">
        <f t="shared" si="1819"/>
        <v>0</v>
      </c>
      <c r="AK1537" s="5">
        <f t="shared" si="1820"/>
        <v>0</v>
      </c>
      <c r="AL1537" s="5">
        <f t="shared" si="1821"/>
        <v>0</v>
      </c>
      <c r="AM1537" s="5">
        <f t="shared" si="1822"/>
        <v>6.1151342024924338E-2</v>
      </c>
      <c r="AN1537" s="5">
        <f t="shared" si="1823"/>
        <v>0</v>
      </c>
      <c r="AO1537" s="5">
        <f t="shared" si="1824"/>
        <v>0</v>
      </c>
      <c r="AP1537" s="5">
        <f t="shared" si="1825"/>
        <v>0</v>
      </c>
      <c r="AQ1537" s="5">
        <f t="shared" si="1826"/>
        <v>0</v>
      </c>
      <c r="AR1537" s="5">
        <f t="shared" si="1827"/>
        <v>0</v>
      </c>
      <c r="AS1537" s="5">
        <f t="shared" si="1828"/>
        <v>0</v>
      </c>
      <c r="AT1537" s="5">
        <f t="shared" si="1829"/>
        <v>0</v>
      </c>
      <c r="AU1537" s="5">
        <f t="shared" si="1830"/>
        <v>0</v>
      </c>
      <c r="AV1537" s="5">
        <f t="shared" si="1831"/>
        <v>0</v>
      </c>
      <c r="AW1537" s="5">
        <f t="shared" si="1832"/>
        <v>0</v>
      </c>
      <c r="AX1537" s="5">
        <f t="shared" si="1833"/>
        <v>2.4609529377363101E-2</v>
      </c>
      <c r="AY1537" s="5">
        <f t="shared" si="1834"/>
        <v>0</v>
      </c>
      <c r="AZ1537" s="5">
        <f t="shared" si="1835"/>
        <v>0</v>
      </c>
      <c r="BA1537" s="5">
        <f t="shared" si="1836"/>
        <v>0</v>
      </c>
      <c r="BB1537" s="5">
        <f t="shared" si="1837"/>
        <v>0</v>
      </c>
      <c r="BC1537" s="5">
        <f t="shared" si="1838"/>
        <v>0</v>
      </c>
      <c r="BD1537" s="5">
        <f t="shared" si="1839"/>
        <v>0</v>
      </c>
      <c r="BE1537" s="5">
        <f t="shared" si="1840"/>
        <v>0</v>
      </c>
      <c r="BF1537" s="5">
        <f t="shared" si="1841"/>
        <v>0</v>
      </c>
      <c r="BG1537" s="5">
        <f t="shared" si="1842"/>
        <v>0</v>
      </c>
      <c r="BH1537" s="5">
        <f t="shared" si="1843"/>
        <v>0</v>
      </c>
      <c r="BI1537" s="5">
        <f t="shared" si="1844"/>
        <v>0</v>
      </c>
      <c r="BJ1537" s="8">
        <f t="shared" si="1845"/>
        <v>0.89864863218746882</v>
      </c>
      <c r="BK1537" s="8">
        <f t="shared" si="1846"/>
        <v>8.9401417851139378E-2</v>
      </c>
      <c r="BL1537" s="8">
        <f t="shared" si="1847"/>
        <v>0</v>
      </c>
      <c r="BM1537" s="8">
        <f t="shared" si="1848"/>
        <v>0.42215601119663898</v>
      </c>
      <c r="BN1537" s="8">
        <f t="shared" si="1849"/>
        <v>0.56589403884196932</v>
      </c>
    </row>
    <row r="1538" spans="1:66" x14ac:dyDescent="0.25">
      <c r="A1538" t="s">
        <v>287</v>
      </c>
      <c r="B1538" t="s">
        <v>323</v>
      </c>
      <c r="C1538" t="s">
        <v>336</v>
      </c>
      <c r="D1538" t="s">
        <v>537</v>
      </c>
      <c r="E1538">
        <f>VLOOKUP(A1538,home!$A$2:$E$405,3,FALSE)</f>
        <v>1.2423999999999999</v>
      </c>
      <c r="F1538">
        <f>VLOOKUP(B1538,home!$B$2:$E$405,3,FALSE)</f>
        <v>1.8781000000000001</v>
      </c>
      <c r="G1538">
        <f>VLOOKUP(C1538,away!$B$2:$E$405,4,FALSE)</f>
        <v>1.6097999999999999</v>
      </c>
      <c r="H1538">
        <f>VLOOKUP(A1538,away!$A$2:$E$405,3,FALSE)</f>
        <v>0.87880000000000003</v>
      </c>
      <c r="I1538">
        <f>VLOOKUP(C1538,away!$B$2:$E$405,3,FALSE)</f>
        <v>0.37930000000000003</v>
      </c>
      <c r="J1538">
        <f>VLOOKUP(B1538,home!$B$2:$E$405,4,FALSE)</f>
        <v>0.37930000000000003</v>
      </c>
      <c r="K1538" s="3">
        <f t="shared" si="1794"/>
        <v>3.7562291481119998</v>
      </c>
      <c r="L1538" s="3">
        <f t="shared" si="1795"/>
        <v>0.126431629012</v>
      </c>
      <c r="M1538" s="5">
        <f t="shared" si="1796"/>
        <v>2.0595950974869041E-2</v>
      </c>
      <c r="N1538" s="5">
        <f t="shared" si="1797"/>
        <v>7.7363111384888841E-2</v>
      </c>
      <c r="O1538" s="5">
        <f t="shared" si="1798"/>
        <v>2.6039796328039826E-3</v>
      </c>
      <c r="P1538" s="5">
        <f t="shared" si="1799"/>
        <v>9.7811441978283009E-3</v>
      </c>
      <c r="Q1538" s="5">
        <f t="shared" si="1800"/>
        <v>0.14529678698627743</v>
      </c>
      <c r="R1538" s="5">
        <f t="shared" si="1801"/>
        <v>1.6461269344473858E-4</v>
      </c>
      <c r="S1538" s="5">
        <f t="shared" si="1802"/>
        <v>1.1612814326399244E-3</v>
      </c>
      <c r="T1538" s="5">
        <f t="shared" si="1803"/>
        <v>1.8370109468884618E-2</v>
      </c>
      <c r="U1538" s="5">
        <f t="shared" si="1804"/>
        <v>6.1832299726635211E-4</v>
      </c>
      <c r="V1538" s="5">
        <f t="shared" si="1805"/>
        <v>6.1277746403064359E-5</v>
      </c>
      <c r="W1538" s="5">
        <f t="shared" si="1806"/>
        <v>0.18192267546829186</v>
      </c>
      <c r="X1538" s="5">
        <f t="shared" si="1807"/>
        <v>2.300078021367755E-2</v>
      </c>
      <c r="Y1538" s="5">
        <f t="shared" si="1808"/>
        <v>1.4540130554811152E-3</v>
      </c>
      <c r="Z1538" s="5">
        <f t="shared" si="1809"/>
        <v>6.9374169960904293E-6</v>
      </c>
      <c r="AA1538" s="5">
        <f t="shared" si="1810"/>
        <v>2.6058527933322459E-5</v>
      </c>
      <c r="AB1538" s="5">
        <f t="shared" si="1811"/>
        <v>4.8940901090018298E-5</v>
      </c>
      <c r="AC1538" s="5">
        <f t="shared" si="1812"/>
        <v>1.8188237411860323E-6</v>
      </c>
      <c r="AD1538" s="5">
        <f t="shared" si="1813"/>
        <v>0.17083581407412943</v>
      </c>
      <c r="AE1538" s="5">
        <f t="shared" si="1814"/>
        <v>2.1599050266983343E-2</v>
      </c>
      <c r="AF1538" s="5">
        <f t="shared" si="1815"/>
        <v>1.3654015551833889E-3</v>
      </c>
      <c r="AG1538" s="5">
        <f t="shared" si="1816"/>
        <v>5.75433142924514E-5</v>
      </c>
      <c r="AH1538" s="5">
        <f t="shared" si="1817"/>
        <v>2.1927723298781205E-7</v>
      </c>
      <c r="AI1538" s="5">
        <f t="shared" si="1818"/>
        <v>8.2365553406616567E-7</v>
      </c>
      <c r="AJ1538" s="5">
        <f t="shared" si="1819"/>
        <v>1.5469194625315441E-6</v>
      </c>
      <c r="AK1538" s="5">
        <f t="shared" si="1820"/>
        <v>1.9368613249809115E-6</v>
      </c>
      <c r="AL1538" s="5">
        <f t="shared" si="1821"/>
        <v>3.4550824683320523E-8</v>
      </c>
      <c r="AM1538" s="5">
        <f t="shared" si="1822"/>
        <v>0.12833969287333744</v>
      </c>
      <c r="AN1538" s="5">
        <f t="shared" si="1823"/>
        <v>1.6226196436875819E-2</v>
      </c>
      <c r="AO1538" s="5">
        <f t="shared" si="1824"/>
        <v>1.02575222409146E-3</v>
      </c>
      <c r="AP1538" s="5">
        <f t="shared" si="1825"/>
        <v>4.3229174884855155E-5</v>
      </c>
      <c r="AQ1538" s="5">
        <f t="shared" si="1826"/>
        <v>1.3663837503842178E-6</v>
      </c>
      <c r="AR1538" s="5">
        <f t="shared" si="1827"/>
        <v>5.5447155543785876E-9</v>
      </c>
      <c r="AS1538" s="5">
        <f t="shared" si="1828"/>
        <v>2.0827222183346832E-8</v>
      </c>
      <c r="AT1538" s="5">
        <f t="shared" si="1829"/>
        <v>3.9115909519646122E-8</v>
      </c>
      <c r="AU1538" s="5">
        <f t="shared" si="1830"/>
        <v>4.8976106497535469E-8</v>
      </c>
      <c r="AV1538" s="5">
        <f t="shared" si="1831"/>
        <v>4.5991369696770057E-8</v>
      </c>
      <c r="AW1538" s="5">
        <f t="shared" si="1832"/>
        <v>4.5578888404085196E-10</v>
      </c>
      <c r="AX1538" s="5">
        <f t="shared" si="1833"/>
        <v>8.0345549205095304E-2</v>
      </c>
      <c r="AY1538" s="5">
        <f t="shared" si="1834"/>
        <v>1.0158218669864001E-2</v>
      </c>
      <c r="AZ1538" s="5">
        <f t="shared" si="1835"/>
        <v>6.4216006714550879E-4</v>
      </c>
      <c r="BA1538" s="5">
        <f t="shared" si="1836"/>
        <v>2.7063114458554015E-5</v>
      </c>
      <c r="BB1538" s="5">
        <f t="shared" si="1837"/>
        <v>8.5540841178329807E-7</v>
      </c>
      <c r="BC1538" s="5">
        <f t="shared" si="1838"/>
        <v>2.1630135794466012E-8</v>
      </c>
      <c r="BD1538" s="5">
        <f t="shared" si="1839"/>
        <v>1.1683790332471003E-10</v>
      </c>
      <c r="BE1538" s="5">
        <f t="shared" si="1840"/>
        <v>4.3886993807256774E-10</v>
      </c>
      <c r="BF1538" s="5">
        <f t="shared" si="1841"/>
        <v>8.2424802680914379E-10</v>
      </c>
      <c r="BG1538" s="5">
        <f t="shared" si="1842"/>
        <v>1.0320214878581024E-9</v>
      </c>
      <c r="BH1538" s="5">
        <f t="shared" si="1843"/>
        <v>9.6912729854262968E-10</v>
      </c>
      <c r="BI1538" s="5">
        <f t="shared" si="1844"/>
        <v>7.2805284140337304E-10</v>
      </c>
      <c r="BJ1538" s="8">
        <f t="shared" si="1845"/>
        <v>0.87807539097614096</v>
      </c>
      <c r="BK1538" s="8">
        <f t="shared" si="1846"/>
        <v>4.1759726396170198E-2</v>
      </c>
      <c r="BL1538" s="8">
        <f t="shared" si="1847"/>
        <v>3.4666060305739285E-3</v>
      </c>
      <c r="BM1538" s="8">
        <f t="shared" si="1848"/>
        <v>0.65734485673569365</v>
      </c>
      <c r="BN1538" s="8">
        <f t="shared" si="1849"/>
        <v>0.25580558587011232</v>
      </c>
    </row>
    <row r="1539" spans="1:66" x14ac:dyDescent="0.25">
      <c r="A1539" t="s">
        <v>287</v>
      </c>
      <c r="B1539" t="s">
        <v>368</v>
      </c>
      <c r="C1539" t="s">
        <v>353</v>
      </c>
      <c r="D1539" t="s">
        <v>537</v>
      </c>
      <c r="E1539">
        <f>VLOOKUP(A1539,home!$A$2:$E$405,3,FALSE)</f>
        <v>1.2423999999999999</v>
      </c>
      <c r="F1539">
        <f>VLOOKUP(B1539,home!$B$2:$E$405,3,FALSE)</f>
        <v>0.53659999999999997</v>
      </c>
      <c r="G1539">
        <f>VLOOKUP(C1539,away!$B$2:$E$405,4,FALSE)</f>
        <v>0.80489999999999995</v>
      </c>
      <c r="H1539">
        <f>VLOOKUP(A1539,away!$A$2:$E$405,3,FALSE)</f>
        <v>0.87880000000000003</v>
      </c>
      <c r="I1539">
        <f>VLOOKUP(C1539,away!$B$2:$E$405,3,FALSE)</f>
        <v>1.5172000000000001</v>
      </c>
      <c r="J1539">
        <f>VLOOKUP(B1539,home!$B$2:$E$405,4,FALSE)</f>
        <v>0.75860000000000005</v>
      </c>
      <c r="K1539" s="3">
        <f t="shared" si="1794"/>
        <v>0.53660416401599986</v>
      </c>
      <c r="L1539" s="3">
        <f t="shared" si="1795"/>
        <v>1.011453032096</v>
      </c>
      <c r="M1539" s="5">
        <f t="shared" si="1796"/>
        <v>0.21266073083864875</v>
      </c>
      <c r="N1539" s="5">
        <f t="shared" si="1797"/>
        <v>0.11411463369070468</v>
      </c>
      <c r="O1539" s="5">
        <f t="shared" si="1798"/>
        <v>0.21509634101450259</v>
      </c>
      <c r="P1539" s="5">
        <f t="shared" si="1799"/>
        <v>0.11542159225298758</v>
      </c>
      <c r="Q1539" s="5">
        <f t="shared" si="1800"/>
        <v>3.0617193806796315E-2</v>
      </c>
      <c r="R1539" s="5">
        <f t="shared" si="1801"/>
        <v>0.10877992315593693</v>
      </c>
      <c r="S1539" s="5">
        <f t="shared" si="1802"/>
        <v>1.5661264665175516E-2</v>
      </c>
      <c r="T1539" s="5">
        <f t="shared" si="1803"/>
        <v>3.0967853510155002E-2</v>
      </c>
      <c r="U1539" s="5">
        <f t="shared" si="1804"/>
        <v>5.8371759726816241E-2</v>
      </c>
      <c r="V1539" s="5">
        <f t="shared" si="1805"/>
        <v>9.4446110751219723E-4</v>
      </c>
      <c r="W1539" s="5">
        <f t="shared" si="1806"/>
        <v>5.4764378957372628E-3</v>
      </c>
      <c r="X1539" s="5">
        <f t="shared" si="1807"/>
        <v>5.5391597147288916E-3</v>
      </c>
      <c r="Y1539" s="5">
        <f t="shared" si="1808"/>
        <v>2.8012999443632761E-3</v>
      </c>
      <c r="Z1539" s="5">
        <f t="shared" si="1809"/>
        <v>3.6675261035747433E-2</v>
      </c>
      <c r="AA1539" s="5">
        <f t="shared" si="1810"/>
        <v>1.9680097788155826E-2</v>
      </c>
      <c r="AB1539" s="5">
        <f t="shared" si="1811"/>
        <v>5.2802112106832416E-3</v>
      </c>
      <c r="AC1539" s="5">
        <f t="shared" si="1812"/>
        <v>3.2037886243789976E-5</v>
      </c>
      <c r="AD1539" s="5">
        <f t="shared" si="1813"/>
        <v>7.3466984470690866E-4</v>
      </c>
      <c r="AE1539" s="5">
        <f t="shared" si="1814"/>
        <v>7.4308404201830006E-4</v>
      </c>
      <c r="AF1539" s="5">
        <f t="shared" si="1815"/>
        <v>3.757973037007806E-4</v>
      </c>
      <c r="AG1539" s="5">
        <f t="shared" si="1816"/>
        <v>1.2670044076055196E-4</v>
      </c>
      <c r="AH1539" s="5">
        <f t="shared" si="1817"/>
        <v>9.2738259943797568E-3</v>
      </c>
      <c r="AI1539" s="5">
        <f t="shared" si="1818"/>
        <v>4.9763736449439976E-3</v>
      </c>
      <c r="AJ1539" s="5">
        <f t="shared" si="1819"/>
        <v>1.335171409788214E-3</v>
      </c>
      <c r="AK1539" s="5">
        <f t="shared" si="1820"/>
        <v>2.3881951272248955E-4</v>
      </c>
      <c r="AL1539" s="5">
        <f t="shared" si="1821"/>
        <v>6.9554239338789714E-7</v>
      </c>
      <c r="AM1539" s="5">
        <f t="shared" si="1822"/>
        <v>7.8845379569343033E-5</v>
      </c>
      <c r="AN1539" s="5">
        <f t="shared" si="1823"/>
        <v>7.9748398232172007E-5</v>
      </c>
      <c r="AO1539" s="5">
        <f t="shared" si="1824"/>
        <v>4.0330879598364836E-5</v>
      </c>
      <c r="AP1539" s="5">
        <f t="shared" si="1825"/>
        <v>1.3597596818954941E-5</v>
      </c>
      <c r="AQ1539" s="5">
        <f t="shared" si="1826"/>
        <v>3.4383326329377247E-6</v>
      </c>
      <c r="AR1539" s="5">
        <f t="shared" si="1827"/>
        <v>1.876007884229222E-3</v>
      </c>
      <c r="AS1539" s="5">
        <f t="shared" si="1828"/>
        <v>1.0066736424042464E-3</v>
      </c>
      <c r="AT1539" s="5">
        <f t="shared" si="1829"/>
        <v>2.7009263415963609E-4</v>
      </c>
      <c r="AU1539" s="5">
        <f t="shared" si="1830"/>
        <v>4.8310944053370278E-5</v>
      </c>
      <c r="AV1539" s="5">
        <f t="shared" si="1831"/>
        <v>6.4809634366456231E-6</v>
      </c>
      <c r="AW1539" s="5">
        <f t="shared" si="1832"/>
        <v>1.0486265848018209E-8</v>
      </c>
      <c r="AX1539" s="5">
        <f t="shared" si="1833"/>
        <v>7.0514598317219192E-6</v>
      </c>
      <c r="AY1539" s="5">
        <f t="shared" si="1834"/>
        <v>7.1322204274982847E-6</v>
      </c>
      <c r="AZ1539" s="5">
        <f t="shared" si="1835"/>
        <v>3.6069529884850848E-6</v>
      </c>
      <c r="BA1539" s="5">
        <f t="shared" si="1836"/>
        <v>1.2160878456103225E-6</v>
      </c>
      <c r="BB1539" s="5">
        <f t="shared" si="1837"/>
        <v>3.0750393468441326E-7</v>
      </c>
      <c r="BC1539" s="5">
        <f t="shared" si="1838"/>
        <v>6.2205157423600046E-8</v>
      </c>
      <c r="BD1539" s="5">
        <f t="shared" si="1839"/>
        <v>3.1624897712327464E-4</v>
      </c>
      <c r="BE1539" s="5">
        <f t="shared" si="1840"/>
        <v>1.6970051799014983E-4</v>
      </c>
      <c r="BF1539" s="5">
        <f t="shared" si="1841"/>
        <v>4.5531002294593242E-5</v>
      </c>
      <c r="BG1539" s="5">
        <f t="shared" si="1842"/>
        <v>8.1440418077002616E-6</v>
      </c>
      <c r="BH1539" s="5">
        <f t="shared" si="1843"/>
        <v>1.0925316864830875E-6</v>
      </c>
      <c r="BI1539" s="5">
        <f t="shared" si="1844"/>
        <v>1.1725141045724952E-7</v>
      </c>
      <c r="BJ1539" s="8">
        <f t="shared" si="1845"/>
        <v>0.19173216721070915</v>
      </c>
      <c r="BK1539" s="8">
        <f t="shared" si="1846"/>
        <v>0.34472791451338869</v>
      </c>
      <c r="BL1539" s="8">
        <f t="shared" si="1847"/>
        <v>0.42678092384852512</v>
      </c>
      <c r="BM1539" s="8">
        <f t="shared" si="1848"/>
        <v>0.20321873011463187</v>
      </c>
      <c r="BN1539" s="8">
        <f t="shared" si="1849"/>
        <v>0.7966904147595768</v>
      </c>
    </row>
    <row r="1540" spans="1:66" x14ac:dyDescent="0.25">
      <c r="A1540" t="s">
        <v>34</v>
      </c>
      <c r="B1540" t="s">
        <v>493</v>
      </c>
      <c r="C1540" t="s">
        <v>280</v>
      </c>
      <c r="D1540" t="s">
        <v>537</v>
      </c>
      <c r="E1540">
        <f>VLOOKUP(A1540,home!$A$2:$E$405,3,FALSE)</f>
        <v>1.4921</v>
      </c>
      <c r="F1540">
        <f>VLOOKUP(B1540,home!$B$2:$E$405,3,FALSE)</f>
        <v>0.16750000000000001</v>
      </c>
      <c r="G1540">
        <f>VLOOKUP(C1540,away!$B$2:$E$405,4,FALSE)</f>
        <v>1.0053000000000001</v>
      </c>
      <c r="H1540">
        <f>VLOOKUP(A1540,away!$A$2:$E$405,3,FALSE)</f>
        <v>1.2222</v>
      </c>
      <c r="I1540">
        <f>VLOOKUP(C1540,away!$B$2:$E$405,3,FALSE)</f>
        <v>0.81820000000000004</v>
      </c>
      <c r="J1540">
        <f>VLOOKUP(B1540,home!$B$2:$E$405,4,FALSE)</f>
        <v>1.0226999999999999</v>
      </c>
      <c r="K1540" s="3">
        <f t="shared" si="1794"/>
        <v>0.25125136177500001</v>
      </c>
      <c r="L1540" s="3">
        <f t="shared" si="1795"/>
        <v>1.0227041317080001</v>
      </c>
      <c r="M1540" s="5">
        <f t="shared" si="1796"/>
        <v>0.27972298817058683</v>
      </c>
      <c r="N1540" s="5">
        <f t="shared" si="1797"/>
        <v>7.0280781697632161E-2</v>
      </c>
      <c r="O1540" s="5">
        <f t="shared" si="1798"/>
        <v>0.28607385573576716</v>
      </c>
      <c r="P1540" s="5">
        <f t="shared" si="1799"/>
        <v>7.1876445821836402E-2</v>
      </c>
      <c r="Q1540" s="5">
        <f t="shared" si="1800"/>
        <v>8.8290710540707869E-3</v>
      </c>
      <c r="R1540" s="5">
        <f t="shared" si="1801"/>
        <v>0.14628445711730373</v>
      </c>
      <c r="S1540" s="5">
        <f t="shared" si="1802"/>
        <v>4.6172675132699521E-3</v>
      </c>
      <c r="T1540" s="5">
        <f t="shared" si="1803"/>
        <v>9.0295274461417007E-3</v>
      </c>
      <c r="U1540" s="5">
        <f t="shared" si="1804"/>
        <v>3.6754169057239154E-2</v>
      </c>
      <c r="V1540" s="5">
        <f t="shared" si="1805"/>
        <v>1.318259660439028E-4</v>
      </c>
      <c r="W1540" s="5">
        <f t="shared" si="1806"/>
        <v>7.3943870851450697E-4</v>
      </c>
      <c r="X1540" s="5">
        <f t="shared" si="1807"/>
        <v>7.5622702234261381E-4</v>
      </c>
      <c r="Y1540" s="5">
        <f t="shared" si="1808"/>
        <v>3.8669825012951464E-4</v>
      </c>
      <c r="Z1540" s="5">
        <f t="shared" si="1809"/>
        <v>4.9868572899509439E-2</v>
      </c>
      <c r="AA1540" s="5">
        <f t="shared" si="1810"/>
        <v>1.2529546850777607E-2</v>
      </c>
      <c r="AB1540" s="5">
        <f t="shared" si="1811"/>
        <v>1.574032854340768E-3</v>
      </c>
      <c r="AC1540" s="5">
        <f t="shared" si="1812"/>
        <v>2.1170904580086414E-6</v>
      </c>
      <c r="AD1540" s="5">
        <f t="shared" si="1813"/>
        <v>4.6446245615854263E-5</v>
      </c>
      <c r="AE1540" s="5">
        <f t="shared" si="1814"/>
        <v>4.7500767293658734E-5</v>
      </c>
      <c r="AF1540" s="5">
        <f t="shared" si="1815"/>
        <v>2.4289615485262515E-5</v>
      </c>
      <c r="AG1540" s="5">
        <f t="shared" si="1816"/>
        <v>8.2803633714588671E-6</v>
      </c>
      <c r="AH1540" s="5">
        <f t="shared" si="1817"/>
        <v>1.2750198886677472E-2</v>
      </c>
      <c r="AI1540" s="5">
        <f t="shared" si="1818"/>
        <v>3.2035048331798036E-3</v>
      </c>
      <c r="AJ1540" s="5">
        <f t="shared" si="1819"/>
        <v>4.0244247589460989E-4</v>
      </c>
      <c r="AK1540" s="5">
        <f t="shared" si="1820"/>
        <v>3.3704740034874466E-5</v>
      </c>
      <c r="AL1540" s="5">
        <f t="shared" si="1821"/>
        <v>2.1759947382256044E-8</v>
      </c>
      <c r="AM1540" s="5">
        <f t="shared" si="1822"/>
        <v>2.3339364920639015E-6</v>
      </c>
      <c r="AN1540" s="5">
        <f t="shared" si="1823"/>
        <v>2.3869264935778279E-6</v>
      </c>
      <c r="AO1540" s="5">
        <f t="shared" si="1824"/>
        <v>1.2205597935326668E-6</v>
      </c>
      <c r="AP1540" s="5">
        <f t="shared" si="1825"/>
        <v>4.1609051461417409E-7</v>
      </c>
      <c r="AQ1540" s="5">
        <f t="shared" si="1826"/>
        <v>1.0638437211510591E-7</v>
      </c>
      <c r="AR1540" s="5">
        <f t="shared" si="1827"/>
        <v>2.6079362163007598E-3</v>
      </c>
      <c r="AS1540" s="5">
        <f t="shared" si="1828"/>
        <v>6.5524752576790683E-4</v>
      </c>
      <c r="AT1540" s="5">
        <f t="shared" si="1829"/>
        <v>8.2315916574442986E-5</v>
      </c>
      <c r="AU1540" s="5">
        <f t="shared" si="1830"/>
        <v>6.8939953783620341E-6</v>
      </c>
      <c r="AV1540" s="5">
        <f t="shared" si="1831"/>
        <v>4.3303143172100409E-7</v>
      </c>
      <c r="AW1540" s="5">
        <f t="shared" si="1832"/>
        <v>1.5531513370658615E-10</v>
      </c>
      <c r="AX1540" s="5">
        <f t="shared" si="1833"/>
        <v>9.7734120321237026E-8</v>
      </c>
      <c r="AY1540" s="5">
        <f t="shared" si="1834"/>
        <v>9.9953088661375922E-8</v>
      </c>
      <c r="AZ1540" s="5">
        <f t="shared" si="1835"/>
        <v>5.1111218375482609E-8</v>
      </c>
      <c r="BA1540" s="5">
        <f t="shared" si="1836"/>
        <v>1.7423884736411977E-8</v>
      </c>
      <c r="BB1540" s="5">
        <f t="shared" si="1837"/>
        <v>4.4548697275831199E-9</v>
      </c>
      <c r="BC1540" s="5">
        <f t="shared" si="1838"/>
        <v>9.1120273532403032E-10</v>
      </c>
      <c r="BD1540" s="5">
        <f t="shared" si="1839"/>
        <v>4.4452452394028587E-4</v>
      </c>
      <c r="BE1540" s="5">
        <f t="shared" si="1840"/>
        <v>1.1168739198238041E-4</v>
      </c>
      <c r="BF1540" s="5">
        <f t="shared" si="1841"/>
        <v>1.4030804664335646E-5</v>
      </c>
      <c r="BG1540" s="5">
        <f t="shared" si="1842"/>
        <v>1.1750862595711181E-6</v>
      </c>
      <c r="BH1540" s="5">
        <f t="shared" si="1843"/>
        <v>7.3810505730083587E-8</v>
      </c>
      <c r="BI1540" s="5">
        <f t="shared" si="1844"/>
        <v>3.7089980155969885E-9</v>
      </c>
      <c r="BJ1540" s="8">
        <f t="shared" si="1845"/>
        <v>9.0154996656647973E-2</v>
      </c>
      <c r="BK1540" s="8">
        <f t="shared" si="1846"/>
        <v>0.3563507662752311</v>
      </c>
      <c r="BL1540" s="8">
        <f t="shared" si="1847"/>
        <v>0.50353023456301871</v>
      </c>
      <c r="BM1540" s="8">
        <f t="shared" si="1848"/>
        <v>0.13683687099943662</v>
      </c>
      <c r="BN1540" s="8">
        <f t="shared" si="1849"/>
        <v>0.86306759959719714</v>
      </c>
    </row>
    <row r="1541" spans="1:66" x14ac:dyDescent="0.25">
      <c r="A1541" t="s">
        <v>34</v>
      </c>
      <c r="B1541" t="s">
        <v>208</v>
      </c>
      <c r="C1541" t="s">
        <v>439</v>
      </c>
      <c r="D1541" t="s">
        <v>537</v>
      </c>
      <c r="E1541">
        <f>VLOOKUP(A1541,home!$A$2:$E$405,3,FALSE)</f>
        <v>1.4921</v>
      </c>
      <c r="F1541">
        <f>VLOOKUP(B1541,home!$B$2:$E$405,3,FALSE)</f>
        <v>0.8377</v>
      </c>
      <c r="G1541">
        <f>VLOOKUP(C1541,away!$B$2:$E$405,4,FALSE)</f>
        <v>1.1728000000000001</v>
      </c>
      <c r="H1541">
        <f>VLOOKUP(A1541,away!$A$2:$E$405,3,FALSE)</f>
        <v>1.2222</v>
      </c>
      <c r="I1541">
        <f>VLOOKUP(C1541,away!$B$2:$E$405,3,FALSE)</f>
        <v>1.8409</v>
      </c>
      <c r="J1541">
        <f>VLOOKUP(B1541,home!$B$2:$E$405,4,FALSE)</f>
        <v>1.6364000000000001</v>
      </c>
      <c r="K1541" s="3">
        <f t="shared" si="1794"/>
        <v>1.465920448976</v>
      </c>
      <c r="L1541" s="3">
        <f t="shared" si="1795"/>
        <v>3.6818148744720003</v>
      </c>
      <c r="M1541" s="5">
        <f t="shared" si="1796"/>
        <v>5.8125533858527628E-3</v>
      </c>
      <c r="N1541" s="5">
        <f t="shared" si="1797"/>
        <v>8.5207408690862498E-3</v>
      </c>
      <c r="O1541" s="5">
        <f t="shared" si="1798"/>
        <v>2.1400745514695292E-2</v>
      </c>
      <c r="P1541" s="5">
        <f t="shared" si="1799"/>
        <v>3.1371790473323238E-2</v>
      </c>
      <c r="Q1541" s="5">
        <f t="shared" si="1800"/>
        <v>6.2453641402095347E-3</v>
      </c>
      <c r="R1541" s="5">
        <f t="shared" si="1801"/>
        <v>3.9396791580397543E-2</v>
      </c>
      <c r="S1541" s="5">
        <f t="shared" si="1802"/>
        <v>4.2330331102744104E-2</v>
      </c>
      <c r="T1541" s="5">
        <f t="shared" si="1803"/>
        <v>2.2994274587917505E-2</v>
      </c>
      <c r="U1541" s="5">
        <f t="shared" si="1804"/>
        <v>5.7752562401750258E-2</v>
      </c>
      <c r="V1541" s="5">
        <f t="shared" si="1805"/>
        <v>2.5385253641117638E-2</v>
      </c>
      <c r="W1541" s="5">
        <f t="shared" si="1806"/>
        <v>3.0517356681448574E-3</v>
      </c>
      <c r="X1541" s="5">
        <f t="shared" si="1807"/>
        <v>1.1235925775932486E-2</v>
      </c>
      <c r="Y1541" s="5">
        <f t="shared" si="1808"/>
        <v>2.0684299325145792E-2</v>
      </c>
      <c r="Z1541" s="5">
        <f t="shared" si="1809"/>
        <v>4.8350564415726965E-2</v>
      </c>
      <c r="AA1541" s="5">
        <f t="shared" si="1810"/>
        <v>7.0878081096545489E-2</v>
      </c>
      <c r="AB1541" s="5">
        <f t="shared" si="1811"/>
        <v>5.1950814231802651E-2</v>
      </c>
      <c r="AC1541" s="5">
        <f t="shared" si="1812"/>
        <v>8.5631563862237844E-3</v>
      </c>
      <c r="AD1541" s="5">
        <f t="shared" si="1813"/>
        <v>1.1184004302007455E-3</v>
      </c>
      <c r="AE1541" s="5">
        <f t="shared" si="1814"/>
        <v>4.1177433395289892E-3</v>
      </c>
      <c r="AF1541" s="5">
        <f t="shared" si="1815"/>
        <v>7.5803843383679213E-3</v>
      </c>
      <c r="AG1541" s="5">
        <f t="shared" si="1816"/>
        <v>9.3031906037392004E-3</v>
      </c>
      <c r="AH1541" s="5">
        <f t="shared" si="1817"/>
        <v>4.4504456813735042E-2</v>
      </c>
      <c r="AI1541" s="5">
        <f t="shared" si="1818"/>
        <v>6.5239993313823477E-2</v>
      </c>
      <c r="AJ1541" s="5">
        <f t="shared" si="1819"/>
        <v>4.7818320144895676E-2</v>
      </c>
      <c r="AK1541" s="5">
        <f t="shared" si="1820"/>
        <v>2.3365951112027859E-2</v>
      </c>
      <c r="AL1541" s="5">
        <f t="shared" si="1821"/>
        <v>1.8486990491494626E-3</v>
      </c>
      <c r="AM1541" s="5">
        <f t="shared" si="1822"/>
        <v>3.2789721215496559E-4</v>
      </c>
      <c r="AN1541" s="5">
        <f t="shared" si="1823"/>
        <v>1.2072568330100536E-3</v>
      </c>
      <c r="AO1541" s="5">
        <f t="shared" si="1824"/>
        <v>2.2224480825421881E-3</v>
      </c>
      <c r="AP1541" s="5">
        <f t="shared" si="1825"/>
        <v>2.7275474693485339E-3</v>
      </c>
      <c r="AQ1541" s="5">
        <f t="shared" si="1826"/>
        <v>2.5105812108689738E-3</v>
      </c>
      <c r="AR1541" s="5">
        <f t="shared" si="1827"/>
        <v>3.2771434215421287E-2</v>
      </c>
      <c r="AS1541" s="5">
        <f t="shared" si="1828"/>
        <v>4.8040315558657815E-2</v>
      </c>
      <c r="AT1541" s="5">
        <f t="shared" si="1829"/>
        <v>3.5211640476348199E-2</v>
      </c>
      <c r="AU1541" s="5">
        <f t="shared" si="1830"/>
        <v>1.7205821272089947E-2</v>
      </c>
      <c r="AV1541" s="5">
        <f t="shared" si="1831"/>
        <v>6.3055913110457258E-3</v>
      </c>
      <c r="AW1541" s="5">
        <f t="shared" si="1832"/>
        <v>2.7716351990517428E-4</v>
      </c>
      <c r="AX1541" s="5">
        <f t="shared" si="1833"/>
        <v>8.0111871410030999E-5</v>
      </c>
      <c r="AY1541" s="5">
        <f t="shared" si="1834"/>
        <v>2.9495707977924039E-4</v>
      </c>
      <c r="AZ1541" s="5">
        <f t="shared" si="1835"/>
        <v>5.4298868183101591E-4</v>
      </c>
      <c r="BA1541" s="5">
        <f t="shared" si="1836"/>
        <v>6.6639460181179284E-4</v>
      </c>
      <c r="BB1541" s="5">
        <f t="shared" si="1837"/>
        <v>6.1338538930462612E-4</v>
      </c>
      <c r="BC1541" s="5">
        <f t="shared" si="1838"/>
        <v>4.5167429002511422E-4</v>
      </c>
      <c r="BD1541" s="5">
        <f t="shared" si="1839"/>
        <v>2.0109725658686458E-2</v>
      </c>
      <c r="BE1541" s="5">
        <f t="shared" si="1840"/>
        <v>2.9479258066365838E-2</v>
      </c>
      <c r="BF1541" s="5">
        <f t="shared" si="1841"/>
        <v>2.160712361006319E-2</v>
      </c>
      <c r="BG1541" s="5">
        <f t="shared" si="1842"/>
        <v>1.0558108114514587E-2</v>
      </c>
      <c r="BH1541" s="5">
        <f t="shared" si="1843"/>
        <v>3.8693366468915925E-3</v>
      </c>
      <c r="BI1541" s="5">
        <f t="shared" si="1844"/>
        <v>1.1344279429301224E-3</v>
      </c>
      <c r="BJ1541" s="8">
        <f t="shared" si="1845"/>
        <v>0.10649730180035982</v>
      </c>
      <c r="BK1541" s="8">
        <f t="shared" si="1846"/>
        <v>0.11560674111819022</v>
      </c>
      <c r="BL1541" s="8">
        <f t="shared" si="1847"/>
        <v>0.64860049908268802</v>
      </c>
      <c r="BM1541" s="8">
        <f t="shared" si="1848"/>
        <v>0.80628932689352639</v>
      </c>
      <c r="BN1541" s="8">
        <f t="shared" si="1849"/>
        <v>0.11274798596356464</v>
      </c>
    </row>
    <row r="1542" spans="1:66" x14ac:dyDescent="0.25">
      <c r="A1542" t="s">
        <v>34</v>
      </c>
      <c r="B1542" t="s">
        <v>500</v>
      </c>
      <c r="C1542" t="s">
        <v>270</v>
      </c>
      <c r="D1542" t="s">
        <v>537</v>
      </c>
      <c r="E1542">
        <f>VLOOKUP(A1542,home!$A$2:$E$405,3,FALSE)</f>
        <v>1.4921</v>
      </c>
      <c r="F1542">
        <f>VLOOKUP(B1542,home!$B$2:$E$405,3,FALSE)</f>
        <v>0.44679999999999997</v>
      </c>
      <c r="G1542">
        <f>VLOOKUP(C1542,away!$B$2:$E$405,4,FALSE)</f>
        <v>1.5638000000000001</v>
      </c>
      <c r="H1542">
        <f>VLOOKUP(A1542,away!$A$2:$E$405,3,FALSE)</f>
        <v>1.2222</v>
      </c>
      <c r="I1542">
        <f>VLOOKUP(C1542,away!$B$2:$E$405,3,FALSE)</f>
        <v>2.1819000000000002</v>
      </c>
      <c r="J1542">
        <f>VLOOKUP(B1542,home!$B$2:$E$405,4,FALSE)</f>
        <v>2.1819000000000002</v>
      </c>
      <c r="K1542" s="3">
        <f t="shared" si="1794"/>
        <v>1.042538983864</v>
      </c>
      <c r="L1542" s="3">
        <f t="shared" si="1795"/>
        <v>5.8185123969420012</v>
      </c>
      <c r="M1542" s="5">
        <f t="shared" si="1796"/>
        <v>1.0478117041843251E-3</v>
      </c>
      <c r="N1542" s="5">
        <f t="shared" si="1797"/>
        <v>1.0923845493611324E-3</v>
      </c>
      <c r="O1542" s="5">
        <f t="shared" si="1798"/>
        <v>6.0967053904574199E-3</v>
      </c>
      <c r="P1542" s="5">
        <f t="shared" si="1799"/>
        <v>6.3560530426856506E-3</v>
      </c>
      <c r="Q1542" s="5">
        <f t="shared" si="1800"/>
        <v>5.6942673903984413E-4</v>
      </c>
      <c r="R1542" s="5">
        <f t="shared" si="1801"/>
        <v>1.7736877947439812E-2</v>
      </c>
      <c r="S1542" s="5">
        <f t="shared" si="1802"/>
        <v>9.6389957566094028E-3</v>
      </c>
      <c r="T1542" s="5">
        <f t="shared" si="1803"/>
        <v>3.3132165402535909E-3</v>
      </c>
      <c r="U1542" s="5">
        <f t="shared" si="1804"/>
        <v>1.8491386712243693E-2</v>
      </c>
      <c r="V1542" s="5">
        <f t="shared" si="1805"/>
        <v>6.496710987985951E-3</v>
      </c>
      <c r="W1542" s="5">
        <f t="shared" si="1806"/>
        <v>1.9788319130119674E-4</v>
      </c>
      <c r="X1542" s="5">
        <f t="shared" si="1807"/>
        <v>1.1513858017324588E-3</v>
      </c>
      <c r="Y1542" s="5">
        <f t="shared" si="1808"/>
        <v>3.3496762805216586E-3</v>
      </c>
      <c r="Z1542" s="5">
        <f t="shared" si="1809"/>
        <v>3.44007480734086E-2</v>
      </c>
      <c r="AA1542" s="5">
        <f t="shared" si="1810"/>
        <v>3.5864120940612858E-2</v>
      </c>
      <c r="AB1542" s="5">
        <f t="shared" si="1811"/>
        <v>1.8694872101301063E-2</v>
      </c>
      <c r="AC1542" s="5">
        <f t="shared" si="1812"/>
        <v>2.463076111250261E-3</v>
      </c>
      <c r="AD1542" s="5">
        <f t="shared" si="1813"/>
        <v>5.157523529572879E-5</v>
      </c>
      <c r="AE1542" s="5">
        <f t="shared" si="1814"/>
        <v>3.0009114594339864E-4</v>
      </c>
      <c r="AF1542" s="5">
        <f t="shared" si="1815"/>
        <v>8.7304202644209817E-4</v>
      </c>
      <c r="AG1542" s="5">
        <f t="shared" si="1816"/>
        <v>1.693268617968239E-3</v>
      </c>
      <c r="AH1542" s="5">
        <f t="shared" si="1817"/>
        <v>5.0040294782301625E-2</v>
      </c>
      <c r="AI1542" s="5">
        <f t="shared" si="1818"/>
        <v>5.2168958074595762E-2</v>
      </c>
      <c r="AJ1542" s="5">
        <f t="shared" si="1819"/>
        <v>2.7194086270166336E-2</v>
      </c>
      <c r="AK1542" s="5">
        <f t="shared" si="1820"/>
        <v>9.4502983557363893E-3</v>
      </c>
      <c r="AL1542" s="5">
        <f t="shared" si="1821"/>
        <v>5.9764334942090131E-4</v>
      </c>
      <c r="AM1542" s="5">
        <f t="shared" si="1822"/>
        <v>1.0753838679551165E-5</v>
      </c>
      <c r="AN1542" s="5">
        <f t="shared" si="1823"/>
        <v>6.2571343671682849E-5</v>
      </c>
      <c r="AO1542" s="5">
        <f t="shared" si="1824"/>
        <v>1.8203606942350257E-4</v>
      </c>
      <c r="AP1542" s="5">
        <f t="shared" si="1825"/>
        <v>3.5305970887708162E-4</v>
      </c>
      <c r="AQ1542" s="5">
        <f t="shared" si="1826"/>
        <v>5.1357057324050821E-4</v>
      </c>
      <c r="AR1542" s="5">
        <f t="shared" si="1827"/>
        <v>5.8232015107490827E-2</v>
      </c>
      <c r="AS1542" s="5">
        <f t="shared" si="1828"/>
        <v>6.0709145858516583E-2</v>
      </c>
      <c r="AT1542" s="5">
        <f t="shared" si="1829"/>
        <v>3.1645825617294621E-2</v>
      </c>
      <c r="AU1542" s="5">
        <f t="shared" si="1830"/>
        <v>1.0997335627530557E-2</v>
      </c>
      <c r="AV1542" s="5">
        <f t="shared" si="1831"/>
        <v>2.8662877775842677E-3</v>
      </c>
      <c r="AW1542" s="5">
        <f t="shared" si="1832"/>
        <v>1.0070333604040485E-4</v>
      </c>
      <c r="AX1542" s="5">
        <f t="shared" si="1833"/>
        <v>1.8685493416027744E-6</v>
      </c>
      <c r="AY1542" s="5">
        <f t="shared" si="1834"/>
        <v>1.0872177508413557E-5</v>
      </c>
      <c r="AZ1542" s="5">
        <f t="shared" si="1835"/>
        <v>3.1629949807229142E-5</v>
      </c>
      <c r="BA1542" s="5">
        <f t="shared" si="1836"/>
        <v>6.1346418356005375E-5</v>
      </c>
      <c r="BB1542" s="5">
        <f t="shared" si="1837"/>
        <v>8.9236223928101862E-5</v>
      </c>
      <c r="BC1542" s="5">
        <f t="shared" si="1838"/>
        <v>1.0384441503639062E-4</v>
      </c>
      <c r="BD1542" s="5">
        <f t="shared" si="1839"/>
        <v>5.6470616966974883E-2</v>
      </c>
      <c r="BE1542" s="5">
        <f t="shared" si="1840"/>
        <v>5.8872819630923154E-2</v>
      </c>
      <c r="BF1542" s="5">
        <f t="shared" si="1841"/>
        <v>3.0688604777615581E-2</v>
      </c>
      <c r="BG1542" s="5">
        <f t="shared" si="1842"/>
        <v>1.0664688947019748E-2</v>
      </c>
      <c r="BH1542" s="5">
        <f t="shared" si="1843"/>
        <v>2.7795884945128998E-3</v>
      </c>
      <c r="BI1542" s="5">
        <f t="shared" si="1844"/>
        <v>5.7956587292590906E-4</v>
      </c>
      <c r="BJ1542" s="8">
        <f t="shared" si="1845"/>
        <v>1.4012739395729414E-2</v>
      </c>
      <c r="BK1542" s="8">
        <f t="shared" si="1846"/>
        <v>2.6611163129644903E-2</v>
      </c>
      <c r="BL1542" s="8">
        <f t="shared" si="1847"/>
        <v>0.56024409525324403</v>
      </c>
      <c r="BM1542" s="8">
        <f t="shared" si="1848"/>
        <v>0.60245931763739058</v>
      </c>
      <c r="BN1542" s="8">
        <f t="shared" si="1849"/>
        <v>3.2899259373168184E-2</v>
      </c>
    </row>
    <row r="1543" spans="1:66" x14ac:dyDescent="0.25">
      <c r="A1543" t="s">
        <v>10</v>
      </c>
      <c r="B1543" t="s">
        <v>38</v>
      </c>
      <c r="C1543" t="s">
        <v>210</v>
      </c>
      <c r="D1543" t="s">
        <v>538</v>
      </c>
      <c r="E1543">
        <f>VLOOKUP(A1543,home!$A$2:$E$405,3,FALSE)</f>
        <v>1.5185</v>
      </c>
      <c r="F1543">
        <f>VLOOKUP(B1543,home!$B$2:$E$405,3,FALSE)</f>
        <v>1.3170999999999999</v>
      </c>
      <c r="G1543">
        <f>VLOOKUP(C1543,away!$B$2:$E$405,4,FALSE)</f>
        <v>0.7903</v>
      </c>
      <c r="H1543">
        <f>VLOOKUP(A1543,away!$A$2:$E$405,3,FALSE)</f>
        <v>1.4074</v>
      </c>
      <c r="I1543">
        <f>VLOOKUP(C1543,away!$B$2:$E$405,3,FALSE)</f>
        <v>0.99470000000000003</v>
      </c>
      <c r="J1543">
        <f>VLOOKUP(B1543,home!$B$2:$E$405,4,FALSE)</f>
        <v>0.56840000000000002</v>
      </c>
      <c r="K1543" s="3">
        <f t="shared" si="1794"/>
        <v>1.5806129214049998</v>
      </c>
      <c r="L1543" s="3">
        <f t="shared" si="1795"/>
        <v>0.7957263393520001</v>
      </c>
      <c r="M1543" s="5">
        <f t="shared" si="1796"/>
        <v>9.2890001934500005E-2</v>
      </c>
      <c r="N1543" s="5">
        <f t="shared" si="1797"/>
        <v>0.14682313732700614</v>
      </c>
      <c r="O1543" s="5">
        <f t="shared" si="1798"/>
        <v>7.39150212017399E-2</v>
      </c>
      <c r="P1543" s="5">
        <f t="shared" si="1799"/>
        <v>0.11683103759739462</v>
      </c>
      <c r="Q1543" s="5">
        <f t="shared" si="1800"/>
        <v>0.11603527401014334</v>
      </c>
      <c r="R1543" s="5">
        <f t="shared" si="1801"/>
        <v>2.9408064621992979E-2</v>
      </c>
      <c r="S1543" s="5">
        <f t="shared" si="1802"/>
        <v>3.6735631020086978E-2</v>
      </c>
      <c r="T1543" s="5">
        <f t="shared" si="1803"/>
        <v>9.2332323823797649E-2</v>
      </c>
      <c r="U1543" s="5">
        <f t="shared" si="1804"/>
        <v>4.648276693503535E-2</v>
      </c>
      <c r="V1543" s="5">
        <f t="shared" si="1805"/>
        <v>5.1337445718241852E-3</v>
      </c>
      <c r="W1543" s="5">
        <f t="shared" si="1806"/>
        <v>6.1135617813067422E-2</v>
      </c>
      <c r="X1543" s="5">
        <f t="shared" si="1807"/>
        <v>4.8647221366415076E-2</v>
      </c>
      <c r="Y1543" s="5">
        <f t="shared" si="1808"/>
        <v>1.9354937688771934E-2</v>
      </c>
      <c r="Z1543" s="5">
        <f t="shared" si="1809"/>
        <v>7.8002572030285129E-3</v>
      </c>
      <c r="AA1543" s="5">
        <f t="shared" si="1810"/>
        <v>1.232918732538929E-2</v>
      </c>
      <c r="AB1543" s="5">
        <f t="shared" si="1811"/>
        <v>9.7438363984665328E-3</v>
      </c>
      <c r="AC1543" s="5">
        <f t="shared" si="1812"/>
        <v>4.0355574644428512E-4</v>
      </c>
      <c r="AD1543" s="5">
        <f t="shared" si="1813"/>
        <v>2.4157936868353019E-2</v>
      </c>
      <c r="AE1543" s="5">
        <f t="shared" si="1814"/>
        <v>1.9223106670551271E-2</v>
      </c>
      <c r="AF1543" s="5">
        <f t="shared" si="1815"/>
        <v>7.6481661509653865E-3</v>
      </c>
      <c r="AG1543" s="5">
        <f t="shared" si="1816"/>
        <v>2.0286157513545217E-3</v>
      </c>
      <c r="AH1543" s="5">
        <f t="shared" si="1817"/>
        <v>1.5517175275424871E-3</v>
      </c>
      <c r="AI1543" s="5">
        <f t="shared" si="1818"/>
        <v>2.452664774404274E-3</v>
      </c>
      <c r="AJ1543" s="5">
        <f t="shared" si="1819"/>
        <v>1.9383568171491372E-3</v>
      </c>
      <c r="AK1543" s="5">
        <f t="shared" si="1820"/>
        <v>1.0212639438264648E-3</v>
      </c>
      <c r="AL1543" s="5">
        <f t="shared" si="1821"/>
        <v>2.0302652859765242E-5</v>
      </c>
      <c r="AM1543" s="5">
        <f t="shared" si="1822"/>
        <v>7.6368694337209959E-3</v>
      </c>
      <c r="AN1543" s="5">
        <f t="shared" si="1823"/>
        <v>6.0768581586039903E-3</v>
      </c>
      <c r="AO1543" s="5">
        <f t="shared" si="1824"/>
        <v>2.4177580486536444E-3</v>
      </c>
      <c r="AP1543" s="5">
        <f t="shared" si="1825"/>
        <v>6.4129125383133323E-4</v>
      </c>
      <c r="AQ1543" s="5">
        <f t="shared" si="1826"/>
        <v>1.2757308546741526E-4</v>
      </c>
      <c r="AR1543" s="5">
        <f t="shared" si="1827"/>
        <v>2.4694850157994401E-4</v>
      </c>
      <c r="AS1543" s="5">
        <f t="shared" si="1828"/>
        <v>3.9032999251886253E-4</v>
      </c>
      <c r="AT1543" s="5">
        <f t="shared" si="1829"/>
        <v>3.0848031489361555E-4</v>
      </c>
      <c r="AU1543" s="5">
        <f t="shared" si="1830"/>
        <v>1.6252932390664393E-4</v>
      </c>
      <c r="AV1543" s="5">
        <f t="shared" si="1831"/>
        <v>6.4223987368515004E-5</v>
      </c>
      <c r="AW1543" s="5">
        <f t="shared" si="1832"/>
        <v>7.0931566314635087E-7</v>
      </c>
      <c r="AX1543" s="5">
        <f t="shared" si="1833"/>
        <v>2.011822417670383E-3</v>
      </c>
      <c r="AY1543" s="5">
        <f t="shared" si="1834"/>
        <v>1.6008600878391448E-3</v>
      </c>
      <c r="AZ1543" s="5">
        <f t="shared" si="1835"/>
        <v>6.3692326875548191E-4</v>
      </c>
      <c r="BA1543" s="5">
        <f t="shared" si="1836"/>
        <v>1.6893887369830328E-4</v>
      </c>
      <c r="BB1543" s="5">
        <f t="shared" si="1837"/>
        <v>3.3607277885550181E-5</v>
      </c>
      <c r="BC1543" s="5">
        <f t="shared" si="1838"/>
        <v>5.3484392414908563E-6</v>
      </c>
      <c r="BD1543" s="5">
        <f t="shared" si="1839"/>
        <v>3.2750571195111727E-5</v>
      </c>
      <c r="BE1543" s="5">
        <f t="shared" si="1840"/>
        <v>5.1765976014387986E-5</v>
      </c>
      <c r="BF1543" s="5">
        <f t="shared" si="1841"/>
        <v>4.0910985288741478E-5</v>
      </c>
      <c r="BG1543" s="5">
        <f t="shared" si="1842"/>
        <v>2.1554810658264872E-5</v>
      </c>
      <c r="BH1543" s="5">
        <f t="shared" si="1843"/>
        <v>8.5174530612229188E-6</v>
      </c>
      <c r="BI1543" s="5">
        <f t="shared" si="1844"/>
        <v>2.6925592732059008E-6</v>
      </c>
      <c r="BJ1543" s="8">
        <f t="shared" si="1845"/>
        <v>0.5587441878157936</v>
      </c>
      <c r="BK1543" s="8">
        <f t="shared" si="1846"/>
        <v>0.25361513361094901</v>
      </c>
      <c r="BL1543" s="8">
        <f t="shared" si="1847"/>
        <v>0.18017358402130496</v>
      </c>
      <c r="BM1543" s="8">
        <f t="shared" si="1848"/>
        <v>0.42283047518612282</v>
      </c>
      <c r="BN1543" s="8">
        <f t="shared" si="1849"/>
        <v>0.57590253669277691</v>
      </c>
    </row>
    <row r="1544" spans="1:66" x14ac:dyDescent="0.25">
      <c r="A1544" t="s">
        <v>10</v>
      </c>
      <c r="B1544" t="s">
        <v>11</v>
      </c>
      <c r="C1544" t="s">
        <v>429</v>
      </c>
      <c r="D1544" t="s">
        <v>538</v>
      </c>
      <c r="E1544">
        <f>VLOOKUP(A1544,home!$A$2:$E$405,3,FALSE)</f>
        <v>1.5185</v>
      </c>
      <c r="F1544">
        <f>VLOOKUP(B1544,home!$B$2:$E$405,3,FALSE)</f>
        <v>0.52680000000000005</v>
      </c>
      <c r="G1544">
        <f>VLOOKUP(C1544,away!$B$2:$E$405,4,FALSE)</f>
        <v>1.3170999999999999</v>
      </c>
      <c r="H1544">
        <f>VLOOKUP(A1544,away!$A$2:$E$405,3,FALSE)</f>
        <v>1.4074</v>
      </c>
      <c r="I1544">
        <f>VLOOKUP(C1544,away!$B$2:$E$405,3,FALSE)</f>
        <v>1.1368</v>
      </c>
      <c r="J1544">
        <f>VLOOKUP(B1544,home!$B$2:$E$405,4,FALSE)</f>
        <v>1.1368</v>
      </c>
      <c r="K1544" s="3">
        <f t="shared" si="1794"/>
        <v>1.05360861318</v>
      </c>
      <c r="L1544" s="3">
        <f t="shared" si="1795"/>
        <v>1.818803061376</v>
      </c>
      <c r="M1544" s="5">
        <f t="shared" si="1796"/>
        <v>5.6562351974207621E-2</v>
      </c>
      <c r="N1544" s="5">
        <f t="shared" si="1797"/>
        <v>5.9594581221743936E-2</v>
      </c>
      <c r="O1544" s="5">
        <f t="shared" si="1798"/>
        <v>0.10287577892931567</v>
      </c>
      <c r="P1544" s="5">
        <f t="shared" si="1799"/>
        <v>0.10839080676752856</v>
      </c>
      <c r="Q1544" s="5">
        <f t="shared" si="1800"/>
        <v>3.1394682037042244E-2</v>
      </c>
      <c r="R1544" s="5">
        <f t="shared" si="1801"/>
        <v>9.3555390829039978E-2</v>
      </c>
      <c r="S1544" s="5">
        <f t="shared" si="1802"/>
        <v>5.1927503815051075E-2</v>
      </c>
      <c r="T1544" s="5">
        <f t="shared" si="1803"/>
        <v>5.7100743799898553E-2</v>
      </c>
      <c r="U1544" s="5">
        <f t="shared" si="1804"/>
        <v>9.8570765586897716E-2</v>
      </c>
      <c r="V1544" s="5">
        <f t="shared" si="1805"/>
        <v>1.1056557420431401E-2</v>
      </c>
      <c r="W1544" s="5">
        <f t="shared" si="1806"/>
        <v>1.1025902467425047E-2</v>
      </c>
      <c r="X1544" s="5">
        <f t="shared" si="1807"/>
        <v>2.0053945162185869E-2</v>
      </c>
      <c r="Y1544" s="5">
        <f t="shared" si="1808"/>
        <v>1.8237088426825043E-2</v>
      </c>
      <c r="Z1544" s="5">
        <f t="shared" si="1809"/>
        <v>5.671961041602868E-2</v>
      </c>
      <c r="AA1544" s="5">
        <f t="shared" si="1810"/>
        <v>5.9760270070541868E-2</v>
      </c>
      <c r="AB1544" s="5">
        <f t="shared" si="1811"/>
        <v>3.148196763614293E-2</v>
      </c>
      <c r="AC1544" s="5">
        <f t="shared" si="1812"/>
        <v>1.324234602437663E-3</v>
      </c>
      <c r="AD1544" s="5">
        <f t="shared" si="1813"/>
        <v>2.9042464519404105E-3</v>
      </c>
      <c r="AE1544" s="5">
        <f t="shared" si="1814"/>
        <v>5.2822523377796049E-3</v>
      </c>
      <c r="AF1544" s="5">
        <f t="shared" si="1815"/>
        <v>4.80368836145704E-3</v>
      </c>
      <c r="AG1544" s="5">
        <f t="shared" si="1816"/>
        <v>2.912321032571441E-3</v>
      </c>
      <c r="AH1544" s="5">
        <f t="shared" si="1817"/>
        <v>2.579045026618176E-2</v>
      </c>
      <c r="AI1544" s="5">
        <f t="shared" si="1818"/>
        <v>2.7173040538239532E-2</v>
      </c>
      <c r="AJ1544" s="5">
        <f t="shared" si="1819"/>
        <v>1.4314874778689233E-2</v>
      </c>
      <c r="AK1544" s="5">
        <f t="shared" si="1820"/>
        <v>5.0274251211400419E-3</v>
      </c>
      <c r="AL1544" s="5">
        <f t="shared" si="1821"/>
        <v>1.0150557881549717E-4</v>
      </c>
      <c r="AM1544" s="5">
        <f t="shared" si="1822"/>
        <v>6.119878153123744E-4</v>
      </c>
      <c r="AN1544" s="5">
        <f t="shared" si="1823"/>
        <v>1.1130853120149568E-3</v>
      </c>
      <c r="AO1544" s="5">
        <f t="shared" si="1824"/>
        <v>1.0122414865327319E-3</v>
      </c>
      <c r="AP1544" s="5">
        <f t="shared" si="1825"/>
        <v>6.1368930485250852E-4</v>
      </c>
      <c r="AQ1544" s="5">
        <f t="shared" si="1826"/>
        <v>2.7904499659986301E-4</v>
      </c>
      <c r="AR1544" s="5">
        <f t="shared" si="1827"/>
        <v>9.3815499796793631E-3</v>
      </c>
      <c r="AS1544" s="5">
        <f t="shared" si="1828"/>
        <v>9.8844818635688315E-3</v>
      </c>
      <c r="AT1544" s="5">
        <f t="shared" si="1829"/>
        <v>5.2071876141388078E-3</v>
      </c>
      <c r="AU1544" s="5">
        <f t="shared" si="1830"/>
        <v>1.8287792402336212E-3</v>
      </c>
      <c r="AV1544" s="5">
        <f t="shared" si="1831"/>
        <v>4.8170438977872986E-4</v>
      </c>
      <c r="AW1544" s="5">
        <f t="shared" si="1832"/>
        <v>5.4032168803306372E-6</v>
      </c>
      <c r="AX1544" s="5">
        <f t="shared" si="1833"/>
        <v>1.0746593889572141E-4</v>
      </c>
      <c r="AY1544" s="5">
        <f t="shared" si="1834"/>
        <v>1.9545937865718429E-4</v>
      </c>
      <c r="AZ1544" s="5">
        <f t="shared" si="1835"/>
        <v>1.7775105813816878E-4</v>
      </c>
      <c r="BA1544" s="5">
        <f t="shared" si="1836"/>
        <v>1.0776472290150823E-4</v>
      </c>
      <c r="BB1544" s="5">
        <f t="shared" si="1837"/>
        <v>4.9000701980399894E-5</v>
      </c>
      <c r="BC1544" s="5">
        <f t="shared" si="1838"/>
        <v>1.7824525354304853E-5</v>
      </c>
      <c r="BD1544" s="5">
        <f t="shared" si="1839"/>
        <v>2.8438653039154654E-3</v>
      </c>
      <c r="BE1544" s="5">
        <f t="shared" si="1840"/>
        <v>2.996320978929093E-3</v>
      </c>
      <c r="BF1544" s="5">
        <f t="shared" si="1841"/>
        <v>1.5784747956258105E-3</v>
      </c>
      <c r="BG1544" s="5">
        <f t="shared" si="1842"/>
        <v>5.5436488011963148E-4</v>
      </c>
      <c r="BH1544" s="5">
        <f t="shared" si="1843"/>
        <v>1.4602090313463545E-4</v>
      </c>
      <c r="BI1544" s="5">
        <f t="shared" si="1844"/>
        <v>3.0769776249394878E-5</v>
      </c>
      <c r="BJ1544" s="8">
        <f t="shared" si="1845"/>
        <v>0.21759476654010887</v>
      </c>
      <c r="BK1544" s="8">
        <f t="shared" si="1846"/>
        <v>0.22955841953712902</v>
      </c>
      <c r="BL1544" s="8">
        <f t="shared" si="1847"/>
        <v>0.49348348348156207</v>
      </c>
      <c r="BM1544" s="8">
        <f t="shared" si="1848"/>
        <v>0.54479263205417394</v>
      </c>
      <c r="BN1544" s="8">
        <f t="shared" si="1849"/>
        <v>0.45237359175887798</v>
      </c>
    </row>
    <row r="1545" spans="1:66" x14ac:dyDescent="0.25">
      <c r="A1545" t="s">
        <v>10</v>
      </c>
      <c r="B1545" t="s">
        <v>213</v>
      </c>
      <c r="C1545" t="s">
        <v>214</v>
      </c>
      <c r="D1545" t="s">
        <v>538</v>
      </c>
      <c r="E1545">
        <f>VLOOKUP(A1545,home!$A$2:$E$405,3,FALSE)</f>
        <v>1.5185</v>
      </c>
      <c r="F1545">
        <f>VLOOKUP(B1545,home!$B$2:$E$405,3,FALSE)</f>
        <v>1.1854</v>
      </c>
      <c r="G1545">
        <f>VLOOKUP(C1545,away!$B$2:$E$405,4,FALSE)</f>
        <v>0.7903</v>
      </c>
      <c r="H1545">
        <f>VLOOKUP(A1545,away!$A$2:$E$405,3,FALSE)</f>
        <v>1.4074</v>
      </c>
      <c r="I1545">
        <f>VLOOKUP(C1545,away!$B$2:$E$405,3,FALSE)</f>
        <v>1.2789999999999999</v>
      </c>
      <c r="J1545">
        <f>VLOOKUP(B1545,home!$B$2:$E$405,4,FALSE)</f>
        <v>0.71050000000000002</v>
      </c>
      <c r="K1545" s="3">
        <f t="shared" si="1794"/>
        <v>1.42256362997</v>
      </c>
      <c r="L1545" s="3">
        <f t="shared" si="1795"/>
        <v>1.2789458982999999</v>
      </c>
      <c r="M1545" s="5">
        <f t="shared" si="1796"/>
        <v>6.7104140649636684E-2</v>
      </c>
      <c r="N1545" s="5">
        <f t="shared" si="1797"/>
        <v>9.5459909908564594E-2</v>
      </c>
      <c r="O1545" s="5">
        <f t="shared" si="1798"/>
        <v>8.582256544279912E-2</v>
      </c>
      <c r="P1545" s="5">
        <f t="shared" si="1799"/>
        <v>0.1220880602296462</v>
      </c>
      <c r="Q1545" s="5">
        <f t="shared" si="1800"/>
        <v>6.7898897978068418E-2</v>
      </c>
      <c r="R1545" s="5">
        <f t="shared" si="1801"/>
        <v>5.4881209027325649E-2</v>
      </c>
      <c r="S1545" s="5">
        <f t="shared" si="1802"/>
        <v>5.5531202345851176E-2</v>
      </c>
      <c r="T1545" s="5">
        <f t="shared" si="1803"/>
        <v>8.6839017068140761E-2</v>
      </c>
      <c r="U1545" s="5">
        <f t="shared" si="1804"/>
        <v>7.8072011931054716E-2</v>
      </c>
      <c r="V1545" s="5">
        <f t="shared" si="1805"/>
        <v>1.1225829502538977E-2</v>
      </c>
      <c r="W1545" s="5">
        <f t="shared" si="1806"/>
        <v>3.2196834259547898E-2</v>
      </c>
      <c r="X1545" s="5">
        <f t="shared" si="1807"/>
        <v>4.1178009114493694E-2</v>
      </c>
      <c r="Y1545" s="5">
        <f t="shared" si="1808"/>
        <v>2.6332222928570872E-2</v>
      </c>
      <c r="Z1545" s="5">
        <f t="shared" si="1809"/>
        <v>2.3396699059747689E-2</v>
      </c>
      <c r="AA1545" s="5">
        <f t="shared" si="1810"/>
        <v>3.3283293143750357E-2</v>
      </c>
      <c r="AB1545" s="5">
        <f t="shared" si="1811"/>
        <v>2.3673801155964565E-2</v>
      </c>
      <c r="AC1545" s="5">
        <f t="shared" si="1812"/>
        <v>1.2765044518541369E-3</v>
      </c>
      <c r="AD1545" s="5">
        <f t="shared" si="1813"/>
        <v>1.1450511354451229E-2</v>
      </c>
      <c r="AE1545" s="5">
        <f t="shared" si="1814"/>
        <v>1.4644584530212976E-2</v>
      </c>
      <c r="AF1545" s="5">
        <f t="shared" si="1815"/>
        <v>9.3648156586117626E-3</v>
      </c>
      <c r="AG1545" s="5">
        <f t="shared" si="1816"/>
        <v>3.9923641916390414E-3</v>
      </c>
      <c r="AH1545" s="5">
        <f t="shared" si="1817"/>
        <v>7.4807780740559432E-3</v>
      </c>
      <c r="AI1545" s="5">
        <f t="shared" si="1818"/>
        <v>1.0641882812029008E-2</v>
      </c>
      <c r="AJ1545" s="5">
        <f t="shared" si="1819"/>
        <v>7.5693777213976694E-3</v>
      </c>
      <c r="AK1545" s="5">
        <f t="shared" si="1820"/>
        <v>3.5893071493218382E-3</v>
      </c>
      <c r="AL1545" s="5">
        <f t="shared" si="1821"/>
        <v>9.2897964800759672E-5</v>
      </c>
      <c r="AM1545" s="5">
        <f t="shared" si="1822"/>
        <v>3.2578161994801687E-3</v>
      </c>
      <c r="AN1545" s="5">
        <f t="shared" si="1823"/>
        <v>4.1665706657404555E-3</v>
      </c>
      <c r="AO1545" s="5">
        <f t="shared" si="1824"/>
        <v>2.6644092314629291E-3</v>
      </c>
      <c r="AP1545" s="5">
        <f t="shared" si="1825"/>
        <v>1.1358784193240561E-3</v>
      </c>
      <c r="AQ1545" s="5">
        <f t="shared" si="1826"/>
        <v>3.6318176134049723E-4</v>
      </c>
      <c r="AR1545" s="5">
        <f t="shared" si="1827"/>
        <v>1.9135020867812843E-3</v>
      </c>
      <c r="AS1545" s="5">
        <f t="shared" si="1828"/>
        <v>2.7220784745267536E-3</v>
      </c>
      <c r="AT1545" s="5">
        <f t="shared" si="1829"/>
        <v>1.9361649178929897E-3</v>
      </c>
      <c r="AU1545" s="5">
        <f t="shared" si="1830"/>
        <v>9.1810593127280606E-4</v>
      </c>
      <c r="AV1545" s="5">
        <f t="shared" si="1831"/>
        <v>3.2651602657210758E-4</v>
      </c>
      <c r="AW1545" s="5">
        <f t="shared" si="1832"/>
        <v>4.6949132646688862E-6</v>
      </c>
      <c r="AX1545" s="5">
        <f t="shared" si="1833"/>
        <v>7.7240847308459584E-4</v>
      </c>
      <c r="AY1545" s="5">
        <f t="shared" si="1834"/>
        <v>9.8786864846370963E-4</v>
      </c>
      <c r="AZ1545" s="5">
        <f t="shared" si="1835"/>
        <v>6.3171527800591324E-4</v>
      </c>
      <c r="BA1545" s="5">
        <f t="shared" si="1836"/>
        <v>2.693098878997023E-4</v>
      </c>
      <c r="BB1545" s="5">
        <f t="shared" si="1837"/>
        <v>8.6108194125239249E-5</v>
      </c>
      <c r="BC1545" s="5">
        <f t="shared" si="1838"/>
        <v>2.2025544337298977E-5</v>
      </c>
      <c r="BD1545" s="5">
        <f t="shared" si="1839"/>
        <v>4.0787760754623561E-4</v>
      </c>
      <c r="BE1545" s="5">
        <f t="shared" si="1840"/>
        <v>5.80231849974452E-4</v>
      </c>
      <c r="BF1545" s="5">
        <f t="shared" si="1841"/>
        <v>4.1270836336193252E-4</v>
      </c>
      <c r="BG1545" s="5">
        <f t="shared" si="1842"/>
        <v>1.957013025010428E-4</v>
      </c>
      <c r="BH1545" s="5">
        <f t="shared" si="1843"/>
        <v>6.959938881893512E-5</v>
      </c>
      <c r="BI1545" s="5">
        <f t="shared" si="1844"/>
        <v>1.9801911840391559E-5</v>
      </c>
      <c r="BJ1545" s="8">
        <f t="shared" si="1845"/>
        <v>0.40371445929556582</v>
      </c>
      <c r="BK1545" s="8">
        <f t="shared" si="1846"/>
        <v>0.25830650379279169</v>
      </c>
      <c r="BL1545" s="8">
        <f t="shared" si="1847"/>
        <v>0.31451651431878774</v>
      </c>
      <c r="BM1545" s="8">
        <f t="shared" si="1848"/>
        <v>0.50569621949565302</v>
      </c>
      <c r="BN1545" s="8">
        <f t="shared" si="1849"/>
        <v>0.49325478323604066</v>
      </c>
    </row>
    <row r="1546" spans="1:66" x14ac:dyDescent="0.25">
      <c r="A1546" t="s">
        <v>10</v>
      </c>
      <c r="B1546" t="s">
        <v>12</v>
      </c>
      <c r="C1546" t="s">
        <v>37</v>
      </c>
      <c r="D1546" t="s">
        <v>538</v>
      </c>
      <c r="E1546">
        <f>VLOOKUP(A1546,home!$A$2:$E$405,3,FALSE)</f>
        <v>1.5185</v>
      </c>
      <c r="F1546">
        <f>VLOOKUP(B1546,home!$B$2:$E$405,3,FALSE)</f>
        <v>1.4488000000000001</v>
      </c>
      <c r="G1546">
        <f>VLOOKUP(C1546,away!$B$2:$E$405,4,FALSE)</f>
        <v>1.0537000000000001</v>
      </c>
      <c r="H1546">
        <f>VLOOKUP(A1546,away!$A$2:$E$405,3,FALSE)</f>
        <v>1.4074</v>
      </c>
      <c r="I1546">
        <f>VLOOKUP(C1546,away!$B$2:$E$405,3,FALSE)</f>
        <v>0.71050000000000002</v>
      </c>
      <c r="J1546">
        <f>VLOOKUP(B1546,home!$B$2:$E$405,4,FALSE)</f>
        <v>0.71050000000000002</v>
      </c>
      <c r="K1546" s="3">
        <f t="shared" si="1794"/>
        <v>2.3181429503600004</v>
      </c>
      <c r="L1546" s="3">
        <f t="shared" si="1795"/>
        <v>0.71046994585000012</v>
      </c>
      <c r="M1546" s="5">
        <f t="shared" si="1796"/>
        <v>4.8382703433346524E-2</v>
      </c>
      <c r="N1546" s="5">
        <f t="shared" si="1797"/>
        <v>0.11215802288337082</v>
      </c>
      <c r="O1546" s="5">
        <f t="shared" si="1798"/>
        <v>3.437445668836632E-2</v>
      </c>
      <c r="P1546" s="5">
        <f t="shared" si="1799"/>
        <v>7.9684904444591531E-2</v>
      </c>
      <c r="Q1546" s="5">
        <f t="shared" si="1800"/>
        <v>0.12999916503670086</v>
      </c>
      <c r="R1546" s="5">
        <f t="shared" si="1801"/>
        <v>1.2211009191003395E-2</v>
      </c>
      <c r="S1546" s="5">
        <f t="shared" si="1802"/>
        <v>3.2809679625959737E-2</v>
      </c>
      <c r="T1546" s="5">
        <f t="shared" si="1803"/>
        <v>9.2360499744170085E-2</v>
      </c>
      <c r="U1546" s="5">
        <f t="shared" si="1804"/>
        <v>2.830686487290569E-2</v>
      </c>
      <c r="V1546" s="5">
        <f t="shared" si="1805"/>
        <v>6.0040652738500289E-3</v>
      </c>
      <c r="W1546" s="5">
        <f t="shared" si="1806"/>
        <v>0.10045221599417144</v>
      </c>
      <c r="X1546" s="5">
        <f t="shared" si="1807"/>
        <v>7.1368280457891495E-2</v>
      </c>
      <c r="Y1546" s="5">
        <f t="shared" si="1808"/>
        <v>2.5352509176162896E-2</v>
      </c>
      <c r="Z1546" s="5">
        <f t="shared" si="1809"/>
        <v>2.8918516795686791E-3</v>
      </c>
      <c r="AA1546" s="5">
        <f t="shared" si="1810"/>
        <v>6.7037255844788592E-3</v>
      </c>
      <c r="AB1546" s="5">
        <f t="shared" si="1811"/>
        <v>7.7700971024038225E-3</v>
      </c>
      <c r="AC1546" s="5">
        <f t="shared" si="1812"/>
        <v>6.1803254788787073E-4</v>
      </c>
      <c r="AD1546" s="5">
        <f t="shared" si="1813"/>
        <v>5.8215649088732176E-2</v>
      </c>
      <c r="AE1546" s="5">
        <f t="shared" si="1814"/>
        <v>4.1360469055694155E-2</v>
      </c>
      <c r="AF1546" s="5">
        <f t="shared" si="1815"/>
        <v>1.4692685105164817E-2</v>
      </c>
      <c r="AG1546" s="5">
        <f t="shared" si="1816"/>
        <v>3.4795703970191836E-3</v>
      </c>
      <c r="AH1546" s="5">
        <f t="shared" si="1817"/>
        <v>5.1364342654734783E-4</v>
      </c>
      <c r="AI1546" s="5">
        <f t="shared" si="1818"/>
        <v>1.190698888249489E-3</v>
      </c>
      <c r="AJ1546" s="5">
        <f t="shared" si="1819"/>
        <v>1.3801051168985216E-3</v>
      </c>
      <c r="AK1546" s="5">
        <f t="shared" si="1820"/>
        <v>1.066426982498024E-3</v>
      </c>
      <c r="AL1546" s="5">
        <f t="shared" si="1821"/>
        <v>4.0715264776337092E-5</v>
      </c>
      <c r="AM1546" s="5">
        <f t="shared" si="1822"/>
        <v>2.6990439307135211E-2</v>
      </c>
      <c r="AN1546" s="5">
        <f t="shared" si="1823"/>
        <v>1.9175895953008067E-2</v>
      </c>
      <c r="AO1546" s="5">
        <f t="shared" si="1824"/>
        <v>6.8119488796794386E-3</v>
      </c>
      <c r="AP1546" s="5">
        <f t="shared" si="1825"/>
        <v>1.6132283172262734E-3</v>
      </c>
      <c r="AQ1546" s="5">
        <f t="shared" si="1826"/>
        <v>2.8653755879585931E-4</v>
      </c>
      <c r="AR1546" s="5">
        <f t="shared" si="1827"/>
        <v>7.2985643489060573E-5</v>
      </c>
      <c r="AS1546" s="5">
        <f t="shared" si="1828"/>
        <v>1.69191154931654E-4</v>
      </c>
      <c r="AT1546" s="5">
        <f t="shared" si="1829"/>
        <v>1.9610464153404022E-4</v>
      </c>
      <c r="AU1546" s="5">
        <f t="shared" si="1830"/>
        <v>1.5153286410167009E-4</v>
      </c>
      <c r="AV1546" s="5">
        <f t="shared" si="1831"/>
        <v>8.7818710166286649E-5</v>
      </c>
      <c r="AW1546" s="5">
        <f t="shared" si="1832"/>
        <v>1.8626904479569708E-6</v>
      </c>
      <c r="AX1546" s="5">
        <f t="shared" si="1833"/>
        <v>1.0427949434492484E-2</v>
      </c>
      <c r="AY1546" s="5">
        <f t="shared" si="1834"/>
        <v>7.4087446700504146E-3</v>
      </c>
      <c r="AZ1546" s="5">
        <f t="shared" si="1835"/>
        <v>2.6318452122735974E-3</v>
      </c>
      <c r="BA1546" s="5">
        <f t="shared" si="1836"/>
        <v>6.2328230848320172E-4</v>
      </c>
      <c r="BB1546" s="5">
        <f t="shared" si="1837"/>
        <v>1.1070583698933085E-4</v>
      </c>
      <c r="BC1546" s="5">
        <f t="shared" si="1838"/>
        <v>1.5730634002217771E-5</v>
      </c>
      <c r="BD1546" s="5">
        <f t="shared" si="1839"/>
        <v>8.6423510295833742E-6</v>
      </c>
      <c r="BE1546" s="5">
        <f t="shared" si="1840"/>
        <v>2.0034205113765191E-5</v>
      </c>
      <c r="BF1546" s="5">
        <f t="shared" si="1841"/>
        <v>2.3221075675270527E-5</v>
      </c>
      <c r="BG1546" s="5">
        <f t="shared" si="1842"/>
        <v>1.794325762546815E-5</v>
      </c>
      <c r="BH1546" s="5">
        <f t="shared" si="1843"/>
        <v>1.0398759042743084E-5</v>
      </c>
      <c r="BI1546" s="5">
        <f t="shared" si="1844"/>
        <v>4.8211619934854365E-6</v>
      </c>
      <c r="BJ1546" s="8">
        <f t="shared" si="1845"/>
        <v>0.7255353750512139</v>
      </c>
      <c r="BK1546" s="8">
        <f t="shared" si="1846"/>
        <v>0.17494884526046245</v>
      </c>
      <c r="BL1546" s="8">
        <f t="shared" si="1847"/>
        <v>9.4279721678054512E-2</v>
      </c>
      <c r="BM1546" s="8">
        <f t="shared" si="1848"/>
        <v>0.57343865001231764</v>
      </c>
      <c r="BN1546" s="8">
        <f t="shared" si="1849"/>
        <v>0.41681026167737945</v>
      </c>
    </row>
    <row r="1547" spans="1:66" x14ac:dyDescent="0.25">
      <c r="A1547" t="s">
        <v>13</v>
      </c>
      <c r="B1547" t="s">
        <v>14</v>
      </c>
      <c r="C1547" t="s">
        <v>50</v>
      </c>
      <c r="D1547" t="s">
        <v>538</v>
      </c>
      <c r="E1547">
        <f>VLOOKUP(A1547,home!$A$2:$E$405,3,FALSE)</f>
        <v>1.2857000000000001</v>
      </c>
      <c r="F1547">
        <f>VLOOKUP(B1547,home!$B$2:$E$405,3,FALSE)</f>
        <v>1.5556000000000001</v>
      </c>
      <c r="G1547">
        <f>VLOOKUP(C1547,away!$B$2:$E$405,4,FALSE)</f>
        <v>1.1667000000000001</v>
      </c>
      <c r="H1547">
        <f>VLOOKUP(A1547,away!$A$2:$E$405,3,FALSE)</f>
        <v>1.4921</v>
      </c>
      <c r="I1547">
        <f>VLOOKUP(C1547,away!$B$2:$E$405,3,FALSE)</f>
        <v>0.16750000000000001</v>
      </c>
      <c r="J1547">
        <f>VLOOKUP(B1547,home!$B$2:$E$405,4,FALSE)</f>
        <v>0.50260000000000005</v>
      </c>
      <c r="K1547" s="3">
        <f t="shared" si="1794"/>
        <v>2.3334407411640004</v>
      </c>
      <c r="L1547" s="3">
        <f t="shared" si="1795"/>
        <v>0.12561318455000001</v>
      </c>
      <c r="M1547" s="5">
        <f t="shared" si="1796"/>
        <v>8.5515817024173907E-2</v>
      </c>
      <c r="N1547" s="5">
        <f t="shared" si="1797"/>
        <v>0.1995460914581334</v>
      </c>
      <c r="O1547" s="5">
        <f t="shared" si="1798"/>
        <v>1.074191410580159E-2</v>
      </c>
      <c r="P1547" s="5">
        <f t="shared" si="1799"/>
        <v>2.5065620012561695E-2</v>
      </c>
      <c r="Q1547" s="5">
        <f t="shared" si="1800"/>
        <v>0.23281448977422317</v>
      </c>
      <c r="R1547" s="5">
        <f t="shared" si="1801"/>
        <v>6.7466301949615148E-4</v>
      </c>
      <c r="S1547" s="5">
        <f t="shared" si="1802"/>
        <v>1.8367517509554031E-3</v>
      </c>
      <c r="T1547" s="5">
        <f t="shared" si="1803"/>
        <v>2.9244569469923588E-2</v>
      </c>
      <c r="U1547" s="5">
        <f t="shared" si="1804"/>
        <v>1.5742861762490421E-3</v>
      </c>
      <c r="V1547" s="5">
        <f t="shared" si="1805"/>
        <v>5.9819111116200406E-5</v>
      </c>
      <c r="W1547" s="5">
        <f t="shared" si="1806"/>
        <v>0.1810862718574939</v>
      </c>
      <c r="X1547" s="5">
        <f t="shared" si="1807"/>
        <v>2.274682328630686E-2</v>
      </c>
      <c r="Y1547" s="5">
        <f t="shared" si="1808"/>
        <v>1.4286504556945499E-3</v>
      </c>
      <c r="Z1547" s="5">
        <f t="shared" si="1809"/>
        <v>2.8248856792343458E-5</v>
      </c>
      <c r="AA1547" s="5">
        <f t="shared" si="1810"/>
        <v>6.5917033330561631E-5</v>
      </c>
      <c r="AB1547" s="5">
        <f t="shared" si="1811"/>
        <v>7.6906745555098939E-5</v>
      </c>
      <c r="AC1547" s="5">
        <f t="shared" si="1812"/>
        <v>1.0958521774866713E-6</v>
      </c>
      <c r="AD1547" s="5">
        <f t="shared" si="1813"/>
        <v>0.10563852110444408</v>
      </c>
      <c r="AE1547" s="5">
        <f t="shared" si="1814"/>
        <v>1.3269591047081607E-2</v>
      </c>
      <c r="AF1547" s="5">
        <f t="shared" si="1815"/>
        <v>8.334177945500445E-4</v>
      </c>
      <c r="AG1547" s="5">
        <f t="shared" si="1816"/>
        <v>3.4896087744689599E-5</v>
      </c>
      <c r="AH1547" s="5">
        <f t="shared" si="1817"/>
        <v>8.8710721539578945E-7</v>
      </c>
      <c r="AI1547" s="5">
        <f t="shared" si="1818"/>
        <v>2.0700121181850837E-6</v>
      </c>
      <c r="AJ1547" s="5">
        <f t="shared" si="1819"/>
        <v>2.4151253056381328E-6</v>
      </c>
      <c r="AK1547" s="5">
        <f t="shared" si="1820"/>
        <v>1.8785172610640585E-6</v>
      </c>
      <c r="AL1547" s="5">
        <f t="shared" si="1821"/>
        <v>1.28482497047555E-8</v>
      </c>
      <c r="AM1547" s="5">
        <f t="shared" si="1822"/>
        <v>4.9300245796284552E-2</v>
      </c>
      <c r="AN1547" s="5">
        <f t="shared" si="1823"/>
        <v>6.1927608735690542E-3</v>
      </c>
      <c r="AO1547" s="5">
        <f t="shared" si="1824"/>
        <v>3.8894620724282429E-4</v>
      </c>
      <c r="AP1547" s="5">
        <f t="shared" si="1825"/>
        <v>1.6285590570138488E-5</v>
      </c>
      <c r="AQ1547" s="5">
        <f t="shared" si="1826"/>
        <v>5.1142122344813612E-7</v>
      </c>
      <c r="AR1547" s="5">
        <f t="shared" si="1827"/>
        <v>2.2286472472629575E-8</v>
      </c>
      <c r="AS1547" s="5">
        <f t="shared" si="1828"/>
        <v>5.2004162844463849E-8</v>
      </c>
      <c r="AT1547" s="5">
        <f t="shared" si="1829"/>
        <v>6.0674316145699566E-8</v>
      </c>
      <c r="AU1547" s="5">
        <f t="shared" si="1830"/>
        <v>4.7193307078880009E-8</v>
      </c>
      <c r="AV1547" s="5">
        <f t="shared" si="1831"/>
        <v>2.7530696362030513E-8</v>
      </c>
      <c r="AW1547" s="5">
        <f t="shared" si="1832"/>
        <v>1.046100645252794E-10</v>
      </c>
      <c r="AX1547" s="5">
        <f t="shared" si="1833"/>
        <v>1.9173200348408262E-2</v>
      </c>
      <c r="AY1547" s="5">
        <f t="shared" si="1834"/>
        <v>2.4084067537787318E-3</v>
      </c>
      <c r="AZ1547" s="5">
        <f t="shared" si="1835"/>
        <v>1.5126382101693709E-4</v>
      </c>
      <c r="BA1547" s="5">
        <f t="shared" si="1836"/>
        <v>6.3335767550462322E-6</v>
      </c>
      <c r="BB1547" s="5">
        <f t="shared" si="1837"/>
        <v>1.9889518644830303E-7</v>
      </c>
      <c r="BC1547" s="5">
        <f t="shared" si="1838"/>
        <v>4.9967715522874687E-9</v>
      </c>
      <c r="BD1547" s="5">
        <f t="shared" si="1839"/>
        <v>4.6657912994548612E-10</v>
      </c>
      <c r="BE1547" s="5">
        <f t="shared" si="1840"/>
        <v>1.0887347507916496E-9</v>
      </c>
      <c r="BF1547" s="5">
        <f t="shared" si="1841"/>
        <v>1.2702490119091353E-9</v>
      </c>
      <c r="BG1547" s="5">
        <f t="shared" si="1842"/>
        <v>9.8801693193736374E-10</v>
      </c>
      <c r="BH1547" s="5">
        <f t="shared" si="1843"/>
        <v>5.7636974048562598E-10</v>
      </c>
      <c r="BI1547" s="5">
        <f t="shared" si="1844"/>
        <v>2.6898492688465622E-10</v>
      </c>
      <c r="BJ1547" s="8">
        <f t="shared" si="1845"/>
        <v>0.86428148061640275</v>
      </c>
      <c r="BK1547" s="8">
        <f t="shared" si="1846"/>
        <v>0.11488752335301314</v>
      </c>
      <c r="BL1547" s="8">
        <f t="shared" si="1847"/>
        <v>1.3141152190222119E-2</v>
      </c>
      <c r="BM1547" s="8">
        <f t="shared" si="1848"/>
        <v>0.43557140297287189</v>
      </c>
      <c r="BN1547" s="8">
        <f t="shared" si="1849"/>
        <v>0.55435859539438992</v>
      </c>
    </row>
    <row r="1548" spans="1:66" x14ac:dyDescent="0.25">
      <c r="A1548" t="s">
        <v>13</v>
      </c>
      <c r="B1548" t="s">
        <v>54</v>
      </c>
      <c r="C1548" t="s">
        <v>44</v>
      </c>
      <c r="D1548" t="s">
        <v>538</v>
      </c>
      <c r="E1548">
        <f>VLOOKUP(A1548,home!$A$2:$E$405,3,FALSE)</f>
        <v>1.2857000000000001</v>
      </c>
      <c r="F1548">
        <f>VLOOKUP(B1548,home!$B$2:$E$405,3,FALSE)</f>
        <v>0.38890000000000002</v>
      </c>
      <c r="G1548">
        <f>VLOOKUP(C1548,away!$B$2:$E$405,4,FALSE)</f>
        <v>1.1667000000000001</v>
      </c>
      <c r="H1548">
        <f>VLOOKUP(A1548,away!$A$2:$E$405,3,FALSE)</f>
        <v>1.4921</v>
      </c>
      <c r="I1548">
        <f>VLOOKUP(C1548,away!$B$2:$E$405,3,FALSE)</f>
        <v>1.3404</v>
      </c>
      <c r="J1548">
        <f>VLOOKUP(B1548,home!$B$2:$E$405,4,FALSE)</f>
        <v>2.0106000000000002</v>
      </c>
      <c r="K1548" s="3">
        <f t="shared" si="1794"/>
        <v>0.58336018529100009</v>
      </c>
      <c r="L1548" s="3">
        <f t="shared" si="1795"/>
        <v>4.0212217949040001</v>
      </c>
      <c r="M1548" s="5">
        <f t="shared" si="1796"/>
        <v>1.0005883788200423E-2</v>
      </c>
      <c r="N1548" s="5">
        <f t="shared" si="1797"/>
        <v>5.8370342206848121E-3</v>
      </c>
      <c r="O1548" s="5">
        <f t="shared" si="1798"/>
        <v>4.0235877966388139E-2</v>
      </c>
      <c r="P1548" s="5">
        <f t="shared" si="1799"/>
        <v>2.3472009225818248E-2</v>
      </c>
      <c r="Q1548" s="5">
        <f t="shared" si="1800"/>
        <v>1.7025466822642998E-3</v>
      </c>
      <c r="R1548" s="5">
        <f t="shared" si="1801"/>
        <v>8.0898694707768837E-2</v>
      </c>
      <c r="S1548" s="5">
        <f t="shared" si="1802"/>
        <v>1.3765281227496245E-2</v>
      </c>
      <c r="T1548" s="5">
        <f t="shared" si="1803"/>
        <v>6.8463178255626974E-3</v>
      </c>
      <c r="U1548" s="5">
        <f t="shared" si="1804"/>
        <v>4.7193077534524071E-2</v>
      </c>
      <c r="V1548" s="5">
        <f t="shared" si="1805"/>
        <v>3.5878757251118958E-3</v>
      </c>
      <c r="W1548" s="5">
        <f t="shared" si="1806"/>
        <v>3.3106598267742648E-4</v>
      </c>
      <c r="X1548" s="5">
        <f t="shared" si="1807"/>
        <v>1.3312897450937773E-3</v>
      </c>
      <c r="Y1548" s="5">
        <f t="shared" si="1808"/>
        <v>2.6767056691516448E-3</v>
      </c>
      <c r="Z1548" s="5">
        <f t="shared" si="1809"/>
        <v>0.10843719811272162</v>
      </c>
      <c r="AA1548" s="5">
        <f t="shared" si="1810"/>
        <v>6.325794398347416E-2</v>
      </c>
      <c r="AB1548" s="5">
        <f t="shared" si="1811"/>
        <v>1.8451082961663593E-2</v>
      </c>
      <c r="AC1548" s="5">
        <f t="shared" si="1812"/>
        <v>5.2603206962729184E-4</v>
      </c>
      <c r="AD1548" s="5">
        <f t="shared" si="1813"/>
        <v>4.8282678249562623E-5</v>
      </c>
      <c r="AE1548" s="5">
        <f t="shared" si="1814"/>
        <v>1.9415535809347854E-4</v>
      </c>
      <c r="AF1548" s="5">
        <f t="shared" si="1815"/>
        <v>3.9037087878144341E-4</v>
      </c>
      <c r="AG1548" s="5">
        <f t="shared" si="1816"/>
        <v>5.2325596195058909E-4</v>
      </c>
      <c r="AH1548" s="5">
        <f t="shared" si="1817"/>
        <v>0.10901250610729979</v>
      </c>
      <c r="AI1548" s="5">
        <f t="shared" si="1818"/>
        <v>6.3593555761790668E-2</v>
      </c>
      <c r="AJ1548" s="5">
        <f t="shared" si="1819"/>
        <v>1.8548974236255872E-2</v>
      </c>
      <c r="AK1548" s="5">
        <f t="shared" si="1820"/>
        <v>3.6069110158067374E-3</v>
      </c>
      <c r="AL1548" s="5">
        <f t="shared" si="1821"/>
        <v>4.9359076530265021E-5</v>
      </c>
      <c r="AM1548" s="5">
        <f t="shared" si="1822"/>
        <v>5.6332384260021201E-6</v>
      </c>
      <c r="AN1548" s="5">
        <f t="shared" si="1823"/>
        <v>2.2652501134530428E-5</v>
      </c>
      <c r="AO1548" s="5">
        <f t="shared" si="1824"/>
        <v>4.5545365635630692E-5</v>
      </c>
      <c r="AP1548" s="5">
        <f t="shared" si="1825"/>
        <v>6.1049338983623253E-5</v>
      </c>
      <c r="AQ1548" s="5">
        <f t="shared" si="1826"/>
        <v>6.1373233121357067E-5</v>
      </c>
      <c r="AR1548" s="5">
        <f t="shared" si="1827"/>
        <v>8.7672693095155865E-2</v>
      </c>
      <c r="AS1548" s="5">
        <f t="shared" si="1828"/>
        <v>5.11447584889511E-2</v>
      </c>
      <c r="AT1548" s="5">
        <f t="shared" si="1829"/>
        <v>1.4917907894388979E-2</v>
      </c>
      <c r="AU1548" s="5">
        <f t="shared" si="1830"/>
        <v>2.9008378378082757E-3</v>
      </c>
      <c r="AV1548" s="5">
        <f t="shared" si="1831"/>
        <v>4.2305832464074492E-4</v>
      </c>
      <c r="AW1548" s="5">
        <f t="shared" si="1832"/>
        <v>3.2163206397688993E-6</v>
      </c>
      <c r="AX1548" s="5">
        <f t="shared" si="1833"/>
        <v>5.4770116866349622E-7</v>
      </c>
      <c r="AY1548" s="5">
        <f t="shared" si="1834"/>
        <v>2.2024278765240425E-6</v>
      </c>
      <c r="AZ1548" s="5">
        <f t="shared" si="1835"/>
        <v>4.4282254893913096E-6</v>
      </c>
      <c r="BA1548" s="5">
        <f t="shared" si="1836"/>
        <v>5.9356256168965871E-6</v>
      </c>
      <c r="BB1548" s="5">
        <f t="shared" si="1837"/>
        <v>5.9671167742637644E-6</v>
      </c>
      <c r="BC1548" s="5">
        <f t="shared" si="1838"/>
        <v>4.7990200050813403E-6</v>
      </c>
      <c r="BD1548" s="5">
        <f t="shared" si="1839"/>
        <v>5.8758557382028377E-2</v>
      </c>
      <c r="BE1548" s="5">
        <f t="shared" si="1840"/>
        <v>3.4277402921811931E-2</v>
      </c>
      <c r="BF1548" s="5">
        <f t="shared" si="1841"/>
        <v>9.9980360598812355E-3</v>
      </c>
      <c r="BG1548" s="5">
        <f t="shared" si="1842"/>
        <v>1.9441520561461394E-3</v>
      </c>
      <c r="BH1548" s="5">
        <f t="shared" si="1843"/>
        <v>2.8353522592682262E-4</v>
      </c>
      <c r="BI1548" s="5">
        <f t="shared" si="1844"/>
        <v>3.3080632386639374E-5</v>
      </c>
      <c r="BJ1548" s="8">
        <f t="shared" si="1845"/>
        <v>2.0101158796741701E-2</v>
      </c>
      <c r="BK1548" s="8">
        <f t="shared" si="1846"/>
        <v>5.1408643540660902E-2</v>
      </c>
      <c r="BL1548" s="8">
        <f t="shared" si="1847"/>
        <v>0.70715264419409785</v>
      </c>
      <c r="BM1548" s="8">
        <f t="shared" si="1848"/>
        <v>0.72494861194586058</v>
      </c>
      <c r="BN1548" s="8">
        <f t="shared" si="1849"/>
        <v>0.16215204659112475</v>
      </c>
    </row>
    <row r="1549" spans="1:66" x14ac:dyDescent="0.25">
      <c r="A1549" t="s">
        <v>13</v>
      </c>
      <c r="B1549" t="s">
        <v>46</v>
      </c>
      <c r="C1549" t="s">
        <v>218</v>
      </c>
      <c r="D1549" t="s">
        <v>538</v>
      </c>
      <c r="E1549">
        <f>VLOOKUP(A1549,home!$A$2:$E$405,3,FALSE)</f>
        <v>1.2857000000000001</v>
      </c>
      <c r="F1549">
        <f>VLOOKUP(B1549,home!$B$2:$E$405,3,FALSE)</f>
        <v>1.5556000000000001</v>
      </c>
      <c r="G1549">
        <f>VLOOKUP(C1549,away!$B$2:$E$405,4,FALSE)</f>
        <v>0.38890000000000002</v>
      </c>
      <c r="H1549">
        <f>VLOOKUP(A1549,away!$A$2:$E$405,3,FALSE)</f>
        <v>1.4921</v>
      </c>
      <c r="I1549">
        <f>VLOOKUP(C1549,away!$B$2:$E$405,3,FALSE)</f>
        <v>1.3404</v>
      </c>
      <c r="J1549">
        <f>VLOOKUP(B1549,home!$B$2:$E$405,4,FALSE)</f>
        <v>0.50260000000000005</v>
      </c>
      <c r="K1549" s="3">
        <f t="shared" si="1794"/>
        <v>0.77781358038800008</v>
      </c>
      <c r="L1549" s="3">
        <f t="shared" si="1795"/>
        <v>1.005205448184</v>
      </c>
      <c r="M1549" s="5">
        <f t="shared" si="1796"/>
        <v>0.16812979163986502</v>
      </c>
      <c r="N1549" s="5">
        <f t="shared" si="1797"/>
        <v>0.13077363520529187</v>
      </c>
      <c r="O1549" s="5">
        <f t="shared" si="1798"/>
        <v>0.16900498255843308</v>
      </c>
      <c r="P1549" s="5">
        <f t="shared" si="1799"/>
        <v>0.13145437058718631</v>
      </c>
      <c r="Q1549" s="5">
        <f t="shared" si="1800"/>
        <v>5.0858754709691124E-2</v>
      </c>
      <c r="R1549" s="5">
        <f t="shared" si="1801"/>
        <v>8.4942364618989408E-2</v>
      </c>
      <c r="S1549" s="5">
        <f t="shared" si="1802"/>
        <v>2.5694809019164953E-2</v>
      </c>
      <c r="T1549" s="5">
        <f t="shared" si="1803"/>
        <v>5.1123497322035194E-2</v>
      </c>
      <c r="U1549" s="5">
        <f t="shared" si="1804"/>
        <v>6.6069324750919117E-2</v>
      </c>
      <c r="V1549" s="5">
        <f t="shared" si="1805"/>
        <v>2.2322006997806199E-3</v>
      </c>
      <c r="W1549" s="5">
        <f t="shared" si="1806"/>
        <v>1.3186210031606643E-2</v>
      </c>
      <c r="X1549" s="5">
        <f t="shared" si="1807"/>
        <v>1.3254850164669513E-2</v>
      </c>
      <c r="Y1549" s="5">
        <f t="shared" si="1808"/>
        <v>6.6619238001941914E-3</v>
      </c>
      <c r="Z1549" s="5">
        <f t="shared" si="1809"/>
        <v>2.8461509232213335E-2</v>
      </c>
      <c r="AA1549" s="5">
        <f t="shared" si="1810"/>
        <v>2.2137748399153973E-2</v>
      </c>
      <c r="AB1549" s="5">
        <f t="shared" si="1811"/>
        <v>8.6095206720373327E-3</v>
      </c>
      <c r="AC1549" s="5">
        <f t="shared" si="1812"/>
        <v>1.0907961906688448E-4</v>
      </c>
      <c r="AD1549" s="5">
        <f t="shared" si="1813"/>
        <v>2.5641033091080311E-3</v>
      </c>
      <c r="AE1549" s="5">
        <f t="shared" si="1814"/>
        <v>2.5774506160220162E-3</v>
      </c>
      <c r="AF1549" s="5">
        <f t="shared" si="1815"/>
        <v>1.2954337008252686E-3</v>
      </c>
      <c r="AG1549" s="5">
        <f t="shared" si="1816"/>
        <v>4.3405900461024078E-4</v>
      </c>
      <c r="AH1549" s="5">
        <f t="shared" si="1817"/>
        <v>7.1524160359400148E-3</v>
      </c>
      <c r="AI1549" s="5">
        <f t="shared" si="1818"/>
        <v>5.5632463253390491E-3</v>
      </c>
      <c r="AJ1549" s="5">
        <f t="shared" si="1819"/>
        <v>2.1635842714461746E-3</v>
      </c>
      <c r="AK1549" s="5">
        <f t="shared" si="1820"/>
        <v>5.609550762149041E-4</v>
      </c>
      <c r="AL1549" s="5">
        <f t="shared" si="1821"/>
        <v>3.4114103225778239E-6</v>
      </c>
      <c r="AM1549" s="5">
        <f t="shared" si="1822"/>
        <v>3.9887887506840741E-4</v>
      </c>
      <c r="AN1549" s="5">
        <f t="shared" si="1823"/>
        <v>4.0095521838426823E-4</v>
      </c>
      <c r="AO1549" s="5">
        <f t="shared" si="1824"/>
        <v>2.0152118499883594E-4</v>
      </c>
      <c r="AP1549" s="5">
        <f t="shared" si="1825"/>
        <v>6.7523397695108572E-5</v>
      </c>
      <c r="AQ1549" s="5">
        <f t="shared" si="1826"/>
        <v>1.6968721810754519E-5</v>
      </c>
      <c r="AR1549" s="5">
        <f t="shared" si="1827"/>
        <v>1.4379295134011028E-3</v>
      </c>
      <c r="AS1549" s="5">
        <f t="shared" si="1828"/>
        <v>1.1184411031640864E-3</v>
      </c>
      <c r="AT1549" s="5">
        <f t="shared" si="1829"/>
        <v>4.3496933945258117E-4</v>
      </c>
      <c r="AU1549" s="5">
        <f t="shared" si="1830"/>
        <v>1.1277501975953855E-4</v>
      </c>
      <c r="AV1549" s="5">
        <f t="shared" si="1831"/>
        <v>2.1929485474373531E-5</v>
      </c>
      <c r="AW1549" s="5">
        <f t="shared" si="1832"/>
        <v>7.4090378562624117E-8</v>
      </c>
      <c r="AX1549" s="5">
        <f t="shared" si="1833"/>
        <v>5.1708900993015934E-5</v>
      </c>
      <c r="AY1549" s="5">
        <f t="shared" si="1834"/>
        <v>5.1978068997786667E-5</v>
      </c>
      <c r="AZ1549" s="5">
        <f t="shared" si="1835"/>
        <v>2.612431907132951E-5</v>
      </c>
      <c r="BA1549" s="5">
        <f t="shared" si="1836"/>
        <v>8.7534359535325349E-6</v>
      </c>
      <c r="BB1549" s="5">
        <f t="shared" si="1837"/>
        <v>2.1997503777051528E-6</v>
      </c>
      <c r="BC1549" s="5">
        <f t="shared" si="1838"/>
        <v>4.4224021286280639E-7</v>
      </c>
      <c r="BD1549" s="5">
        <f t="shared" si="1839"/>
        <v>2.4090243016255931E-4</v>
      </c>
      <c r="BE1549" s="5">
        <f t="shared" si="1840"/>
        <v>1.8737718172891039E-4</v>
      </c>
      <c r="BF1549" s="5">
        <f t="shared" si="1841"/>
        <v>7.2872258301788354E-5</v>
      </c>
      <c r="BG1549" s="5">
        <f t="shared" si="1842"/>
        <v>1.8893677380224391E-5</v>
      </c>
      <c r="BH1549" s="5">
        <f t="shared" si="1843"/>
        <v>3.6739397124520256E-6</v>
      </c>
      <c r="BI1549" s="5">
        <f t="shared" si="1844"/>
        <v>5.7152804037439398E-7</v>
      </c>
      <c r="BJ1549" s="8">
        <f t="shared" si="1845"/>
        <v>0.27395697197761765</v>
      </c>
      <c r="BK1549" s="8">
        <f t="shared" si="1846"/>
        <v>0.32767564104438407</v>
      </c>
      <c r="BL1549" s="8">
        <f t="shared" si="1847"/>
        <v>0.36985447818505107</v>
      </c>
      <c r="BM1549" s="8">
        <f t="shared" si="1848"/>
        <v>0.26473279714119013</v>
      </c>
      <c r="BN1549" s="8">
        <f t="shared" si="1849"/>
        <v>0.73516389931945691</v>
      </c>
    </row>
    <row r="1550" spans="1:66" x14ac:dyDescent="0.25">
      <c r="A1550" t="s">
        <v>16</v>
      </c>
      <c r="B1550" t="s">
        <v>17</v>
      </c>
      <c r="C1550" t="s">
        <v>18</v>
      </c>
      <c r="D1550" t="s">
        <v>538</v>
      </c>
      <c r="E1550">
        <f>VLOOKUP(A1550,home!$A$2:$E$405,3,FALSE)</f>
        <v>1.7778</v>
      </c>
      <c r="F1550">
        <f>VLOOKUP(B1550,home!$B$2:$E$405,3,FALSE)</f>
        <v>0.9</v>
      </c>
      <c r="G1550">
        <f>VLOOKUP(C1550,away!$B$2:$E$405,4,FALSE)</f>
        <v>0.84370000000000001</v>
      </c>
      <c r="H1550">
        <f>VLOOKUP(A1550,away!$A$2:$E$405,3,FALSE)</f>
        <v>1.2716000000000001</v>
      </c>
      <c r="I1550">
        <f>VLOOKUP(C1550,away!$B$2:$E$405,3,FALSE)</f>
        <v>0.98299999999999998</v>
      </c>
      <c r="J1550">
        <f>VLOOKUP(B1550,home!$B$2:$E$405,4,FALSE)</f>
        <v>1.4155</v>
      </c>
      <c r="K1550" s="3">
        <f t="shared" si="1794"/>
        <v>1.349936874</v>
      </c>
      <c r="L1550" s="3">
        <f t="shared" si="1795"/>
        <v>1.7693506533999999</v>
      </c>
      <c r="M1550" s="5">
        <f t="shared" si="1796"/>
        <v>4.4188640402416858E-2</v>
      </c>
      <c r="N1550" s="5">
        <f t="shared" si="1797"/>
        <v>5.9651875091148721E-2</v>
      </c>
      <c r="O1550" s="5">
        <f t="shared" si="1798"/>
        <v>7.8185199768873892E-2</v>
      </c>
      <c r="P1550" s="5">
        <f t="shared" si="1799"/>
        <v>0.10554508416905915</v>
      </c>
      <c r="Q1550" s="5">
        <f t="shared" si="1800"/>
        <v>4.0263132894391887E-2</v>
      </c>
      <c r="R1550" s="5">
        <f t="shared" si="1801"/>
        <v>6.9168517148633285E-2</v>
      </c>
      <c r="S1550" s="5">
        <f t="shared" si="1802"/>
        <v>6.3023916841558364E-2</v>
      </c>
      <c r="T1550" s="5">
        <f t="shared" si="1803"/>
        <v>7.1239600494623315E-2</v>
      </c>
      <c r="U1550" s="5">
        <f t="shared" si="1804"/>
        <v>9.3373131818841409E-2</v>
      </c>
      <c r="V1550" s="5">
        <f t="shared" si="1805"/>
        <v>1.6725929125496964E-2</v>
      </c>
      <c r="W1550" s="5">
        <f t="shared" si="1806"/>
        <v>1.8117562585633993E-2</v>
      </c>
      <c r="X1550" s="5">
        <f t="shared" si="1807"/>
        <v>3.205632119890689E-2</v>
      </c>
      <c r="Y1550" s="5">
        <f t="shared" si="1808"/>
        <v>2.8359436429443094E-2</v>
      </c>
      <c r="Z1550" s="5">
        <f t="shared" si="1809"/>
        <v>4.0794453670547792E-2</v>
      </c>
      <c r="AA1550" s="5">
        <f t="shared" si="1810"/>
        <v>5.5069937264557119E-2</v>
      </c>
      <c r="AB1550" s="5">
        <f t="shared" si="1811"/>
        <v>3.7170469481146176E-2</v>
      </c>
      <c r="AC1550" s="5">
        <f t="shared" si="1812"/>
        <v>2.4968798277109671E-3</v>
      </c>
      <c r="AD1550" s="5">
        <f t="shared" si="1813"/>
        <v>6.1143914503375288E-3</v>
      </c>
      <c r="AE1550" s="5">
        <f t="shared" si="1814"/>
        <v>1.0818502507798077E-2</v>
      </c>
      <c r="AF1550" s="5">
        <f t="shared" si="1815"/>
        <v>9.5708622404910345E-3</v>
      </c>
      <c r="AG1550" s="5">
        <f t="shared" si="1816"/>
        <v>5.6447371196047319E-3</v>
      </c>
      <c r="AH1550" s="5">
        <f t="shared" si="1817"/>
        <v>1.8044923314269944E-2</v>
      </c>
      <c r="AI1550" s="5">
        <f t="shared" si="1818"/>
        <v>2.4359507370435293E-2</v>
      </c>
      <c r="AJ1550" s="5">
        <f t="shared" si="1819"/>
        <v>1.6441898615912689E-2</v>
      </c>
      <c r="AK1550" s="5">
        <f t="shared" si="1820"/>
        <v>7.3985084067300375E-3</v>
      </c>
      <c r="AL1550" s="5">
        <f t="shared" si="1821"/>
        <v>2.38553066286571E-4</v>
      </c>
      <c r="AM1550" s="5">
        <f t="shared" si="1822"/>
        <v>1.6508084961761945E-3</v>
      </c>
      <c r="AN1550" s="5">
        <f t="shared" si="1823"/>
        <v>2.9208590913476205E-3</v>
      </c>
      <c r="AO1550" s="5">
        <f t="shared" si="1824"/>
        <v>2.5840119708826215E-3</v>
      </c>
      <c r="AP1550" s="5">
        <f t="shared" si="1825"/>
        <v>1.5240077563581957E-3</v>
      </c>
      <c r="AQ1550" s="5">
        <f t="shared" si="1826"/>
        <v>6.7412602987476048E-4</v>
      </c>
      <c r="AR1550" s="5">
        <f t="shared" si="1827"/>
        <v>6.3855593713312824E-3</v>
      </c>
      <c r="AS1550" s="5">
        <f t="shared" si="1828"/>
        <v>8.6201020564763576E-3</v>
      </c>
      <c r="AT1550" s="5">
        <f t="shared" si="1829"/>
        <v>5.8182968118403325E-3</v>
      </c>
      <c r="AU1550" s="5">
        <f t="shared" si="1830"/>
        <v>2.6181111367266359E-3</v>
      </c>
      <c r="AV1550" s="5">
        <f t="shared" si="1831"/>
        <v>8.8357119092433557E-4</v>
      </c>
      <c r="AW1550" s="5">
        <f t="shared" si="1832"/>
        <v>1.5827410764591316E-5</v>
      </c>
      <c r="AX1550" s="5">
        <f t="shared" si="1833"/>
        <v>3.71414543483455E-4</v>
      </c>
      <c r="AY1550" s="5">
        <f t="shared" si="1834"/>
        <v>6.571625651947136E-4</v>
      </c>
      <c r="AZ1550" s="5">
        <f t="shared" si="1835"/>
        <v>5.8137550705864341E-4</v>
      </c>
      <c r="BA1550" s="5">
        <f t="shared" si="1836"/>
        <v>3.4288571109498896E-4</v>
      </c>
      <c r="BB1550" s="5">
        <f t="shared" si="1837"/>
        <v>1.516712642418606E-4</v>
      </c>
      <c r="BC1550" s="5">
        <f t="shared" si="1838"/>
        <v>5.3671930097668007E-5</v>
      </c>
      <c r="BD1550" s="5">
        <f t="shared" si="1839"/>
        <v>1.8830489409982472E-3</v>
      </c>
      <c r="BE1550" s="5">
        <f t="shared" si="1840"/>
        <v>2.5419972010001846E-3</v>
      </c>
      <c r="BF1550" s="5">
        <f t="shared" si="1841"/>
        <v>1.7157678776174696E-3</v>
      </c>
      <c r="BG1550" s="5">
        <f t="shared" si="1842"/>
        <v>7.7205944174018075E-4</v>
      </c>
      <c r="BH1550" s="5">
        <f t="shared" si="1843"/>
        <v>2.6055787733123123E-4</v>
      </c>
      <c r="BI1550" s="5">
        <f t="shared" si="1844"/>
        <v>7.0347337284119575E-5</v>
      </c>
      <c r="BJ1550" s="8">
        <f t="shared" si="1845"/>
        <v>0.29334841687818997</v>
      </c>
      <c r="BK1550" s="8">
        <f t="shared" si="1846"/>
        <v>0.23287616599772359</v>
      </c>
      <c r="BL1550" s="8">
        <f t="shared" si="1847"/>
        <v>0.43078151243267016</v>
      </c>
      <c r="BM1550" s="8">
        <f t="shared" si="1848"/>
        <v>0.60015676435017773</v>
      </c>
      <c r="BN1550" s="8">
        <f t="shared" si="1849"/>
        <v>0.39700244947452379</v>
      </c>
    </row>
    <row r="1551" spans="1:66" x14ac:dyDescent="0.25">
      <c r="A1551" t="s">
        <v>16</v>
      </c>
      <c r="B1551" t="s">
        <v>221</v>
      </c>
      <c r="C1551" t="s">
        <v>462</v>
      </c>
      <c r="D1551" t="s">
        <v>538</v>
      </c>
      <c r="E1551">
        <f>VLOOKUP(A1551,home!$A$2:$E$405,3,FALSE)</f>
        <v>1.7778</v>
      </c>
      <c r="F1551">
        <f>VLOOKUP(B1551,home!$B$2:$E$405,3,FALSE)</f>
        <v>1.125</v>
      </c>
      <c r="G1551">
        <f>VLOOKUP(C1551,away!$B$2:$E$405,4,FALSE)</f>
        <v>0.70309999999999995</v>
      </c>
      <c r="H1551">
        <f>VLOOKUP(A1551,away!$A$2:$E$405,3,FALSE)</f>
        <v>1.2716000000000001</v>
      </c>
      <c r="I1551">
        <f>VLOOKUP(C1551,away!$B$2:$E$405,3,FALSE)</f>
        <v>1.3762000000000001</v>
      </c>
      <c r="J1551">
        <f>VLOOKUP(B1551,home!$B$2:$E$405,4,FALSE)</f>
        <v>0.78639999999999999</v>
      </c>
      <c r="K1551" s="3">
        <f t="shared" si="1794"/>
        <v>1.4062175774999999</v>
      </c>
      <c r="L1551" s="3">
        <f t="shared" si="1795"/>
        <v>1.3761810634880001</v>
      </c>
      <c r="M1551" s="5">
        <f t="shared" si="1796"/>
        <v>6.1889877596732083E-2</v>
      </c>
      <c r="N1551" s="5">
        <f t="shared" si="1797"/>
        <v>8.7030633745848088E-2</v>
      </c>
      <c r="O1551" s="5">
        <f t="shared" si="1798"/>
        <v>8.5171677570212906E-2</v>
      </c>
      <c r="P1551" s="5">
        <f t="shared" si="1799"/>
        <v>0.11976991010439585</v>
      </c>
      <c r="Q1551" s="5">
        <f t="shared" si="1800"/>
        <v>6.1192003477188131E-2</v>
      </c>
      <c r="R1551" s="5">
        <f t="shared" si="1801"/>
        <v>5.8605824908816322E-2</v>
      </c>
      <c r="S1551" s="5">
        <f t="shared" si="1802"/>
        <v>5.7944981972191313E-2</v>
      </c>
      <c r="T1551" s="5">
        <f t="shared" si="1803"/>
        <v>8.4211276422198167E-2</v>
      </c>
      <c r="U1551" s="5">
        <f t="shared" si="1804"/>
        <v>8.2412541130664832E-2</v>
      </c>
      <c r="V1551" s="5">
        <f t="shared" si="1805"/>
        <v>1.2459523181966895E-2</v>
      </c>
      <c r="W1551" s="5">
        <f t="shared" si="1806"/>
        <v>2.8683090297354354E-2</v>
      </c>
      <c r="X1551" s="5">
        <f t="shared" si="1807"/>
        <v>3.9473125709535456E-2</v>
      </c>
      <c r="Y1551" s="5">
        <f t="shared" si="1808"/>
        <v>2.716108405907201E-2</v>
      </c>
      <c r="Z1551" s="5">
        <f t="shared" si="1809"/>
        <v>2.6884075483202124E-2</v>
      </c>
      <c r="AA1551" s="5">
        <f t="shared" si="1810"/>
        <v>3.780485949931562E-2</v>
      </c>
      <c r="AB1551" s="5">
        <f t="shared" si="1811"/>
        <v>2.6580928971427744E-2</v>
      </c>
      <c r="AC1551" s="5">
        <f t="shared" si="1812"/>
        <v>1.5069871170728072E-3</v>
      </c>
      <c r="AD1551" s="5">
        <f t="shared" si="1813"/>
        <v>1.008366643828985E-2</v>
      </c>
      <c r="AE1551" s="5">
        <f t="shared" si="1814"/>
        <v>1.387695080290398E-2</v>
      </c>
      <c r="AF1551" s="5">
        <f t="shared" si="1815"/>
        <v>9.5485984569555274E-3</v>
      </c>
      <c r="AG1551" s="5">
        <f t="shared" si="1816"/>
        <v>4.380200126437645E-3</v>
      </c>
      <c r="AH1551" s="5">
        <f t="shared" si="1817"/>
        <v>9.2493388973411885E-3</v>
      </c>
      <c r="AI1551" s="5">
        <f t="shared" si="1818"/>
        <v>1.3006582937695644E-2</v>
      </c>
      <c r="AJ1551" s="5">
        <f t="shared" si="1819"/>
        <v>9.1450427750996034E-3</v>
      </c>
      <c r="AK1551" s="5">
        <f t="shared" si="1820"/>
        <v>4.2866399657781468E-3</v>
      </c>
      <c r="AL1551" s="5">
        <f t="shared" si="1821"/>
        <v>1.1665346163154989E-4</v>
      </c>
      <c r="AM1551" s="5">
        <f t="shared" si="1822"/>
        <v>2.8359657982339991E-3</v>
      </c>
      <c r="AN1551" s="5">
        <f t="shared" si="1823"/>
        <v>3.9028024282292601E-3</v>
      </c>
      <c r="AO1551" s="5">
        <f t="shared" si="1824"/>
        <v>2.6854813981320464E-3</v>
      </c>
      <c r="AP1551" s="5">
        <f t="shared" si="1825"/>
        <v>1.2319028821528668E-3</v>
      </c>
      <c r="AQ1551" s="5">
        <f t="shared" si="1826"/>
        <v>4.2383035461876609E-4</v>
      </c>
      <c r="AR1551" s="5">
        <f t="shared" si="1827"/>
        <v>2.5457530080607838E-3</v>
      </c>
      <c r="AS1551" s="5">
        <f t="shared" si="1828"/>
        <v>3.5798826279085723E-3</v>
      </c>
      <c r="AT1551" s="5">
        <f t="shared" si="1829"/>
        <v>2.5170469383759635E-3</v>
      </c>
      <c r="AU1551" s="5">
        <f t="shared" si="1830"/>
        <v>1.1798385493789463E-3</v>
      </c>
      <c r="AV1551" s="5">
        <f t="shared" si="1831"/>
        <v>4.1477742668719406E-4</v>
      </c>
      <c r="AW1551" s="5">
        <f t="shared" si="1832"/>
        <v>6.2708040454327478E-6</v>
      </c>
      <c r="AX1551" s="5">
        <f t="shared" si="1833"/>
        <v>6.64664159110911E-4</v>
      </c>
      <c r="AY1551" s="5">
        <f t="shared" si="1834"/>
        <v>9.1469822934761081E-4</v>
      </c>
      <c r="AZ1551" s="5">
        <f t="shared" si="1835"/>
        <v>6.2939519101709281E-4</v>
      </c>
      <c r="BA1551" s="5">
        <f t="shared" si="1836"/>
        <v>2.8872058110937857E-4</v>
      </c>
      <c r="BB1551" s="5">
        <f t="shared" si="1837"/>
        <v>9.9332949090494472E-5</v>
      </c>
      <c r="BC1551" s="5">
        <f t="shared" si="1838"/>
        <v>2.73400247037512E-5</v>
      </c>
      <c r="BD1551" s="5">
        <f t="shared" si="1839"/>
        <v>5.8390284700181024E-4</v>
      </c>
      <c r="BE1551" s="5">
        <f t="shared" si="1840"/>
        <v>8.2109444700623853E-4</v>
      </c>
      <c r="BF1551" s="5">
        <f t="shared" si="1841"/>
        <v>5.7731872208390759E-4</v>
      </c>
      <c r="BG1551" s="5">
        <f t="shared" si="1842"/>
        <v>2.7061191160474273E-4</v>
      </c>
      <c r="BH1551" s="5">
        <f t="shared" si="1843"/>
        <v>9.5134806694866371E-5</v>
      </c>
      <c r="BI1551" s="5">
        <f t="shared" si="1844"/>
        <v>2.6756047481277136E-5</v>
      </c>
      <c r="BJ1551" s="8">
        <f t="shared" si="1845"/>
        <v>0.37934476353152935</v>
      </c>
      <c r="BK1551" s="8">
        <f t="shared" si="1846"/>
        <v>0.25460263166333807</v>
      </c>
      <c r="BL1551" s="8">
        <f t="shared" si="1847"/>
        <v>0.33887555398863628</v>
      </c>
      <c r="BM1551" s="8">
        <f t="shared" si="1848"/>
        <v>0.52513866983821056</v>
      </c>
      <c r="BN1551" s="8">
        <f t="shared" si="1849"/>
        <v>0.47365992740319335</v>
      </c>
    </row>
    <row r="1552" spans="1:66" x14ac:dyDescent="0.25">
      <c r="A1552" t="s">
        <v>16</v>
      </c>
      <c r="B1552" t="s">
        <v>225</v>
      </c>
      <c r="C1552" t="s">
        <v>58</v>
      </c>
      <c r="D1552" t="s">
        <v>538</v>
      </c>
      <c r="E1552">
        <f>VLOOKUP(A1552,home!$A$2:$E$405,3,FALSE)</f>
        <v>1.7778</v>
      </c>
      <c r="F1552">
        <f>VLOOKUP(B1552,home!$B$2:$E$405,3,FALSE)</f>
        <v>0.45</v>
      </c>
      <c r="G1552">
        <f>VLOOKUP(C1552,away!$B$2:$E$405,4,FALSE)</f>
        <v>1.125</v>
      </c>
      <c r="H1552">
        <f>VLOOKUP(A1552,away!$A$2:$E$405,3,FALSE)</f>
        <v>1.2716000000000001</v>
      </c>
      <c r="I1552">
        <f>VLOOKUP(C1552,away!$B$2:$E$405,3,FALSE)</f>
        <v>0.78639999999999999</v>
      </c>
      <c r="J1552">
        <f>VLOOKUP(B1552,home!$B$2:$E$405,4,FALSE)</f>
        <v>0.94369999999999998</v>
      </c>
      <c r="K1552" s="3">
        <f t="shared" si="1794"/>
        <v>0.90001125000000004</v>
      </c>
      <c r="L1552" s="3">
        <f t="shared" si="1795"/>
        <v>0.94368701468799998</v>
      </c>
      <c r="M1552" s="5">
        <f t="shared" si="1796"/>
        <v>0.15823116197627879</v>
      </c>
      <c r="N1552" s="5">
        <f t="shared" si="1797"/>
        <v>0.14240982587922316</v>
      </c>
      <c r="O1552" s="5">
        <f t="shared" si="1798"/>
        <v>0.14932069287600791</v>
      </c>
      <c r="P1552" s="5">
        <f t="shared" si="1799"/>
        <v>0.13439030344620198</v>
      </c>
      <c r="Q1552" s="5">
        <f t="shared" si="1800"/>
        <v>6.4085222700920985E-2</v>
      </c>
      <c r="R1552" s="5">
        <f t="shared" si="1801"/>
        <v>7.0455999445651799E-2</v>
      </c>
      <c r="S1552" s="5">
        <f t="shared" si="1802"/>
        <v>2.8535393146941913E-2</v>
      </c>
      <c r="T1552" s="5">
        <f t="shared" si="1803"/>
        <v>6.0476392496247776E-2</v>
      </c>
      <c r="U1552" s="5">
        <f t="shared" si="1804"/>
        <v>6.3411192131080388E-2</v>
      </c>
      <c r="V1552" s="5">
        <f t="shared" si="1805"/>
        <v>2.692881657778568E-3</v>
      </c>
      <c r="W1552" s="5">
        <f t="shared" si="1806"/>
        <v>1.9225807129861428E-2</v>
      </c>
      <c r="X1552" s="5">
        <f t="shared" si="1807"/>
        <v>1.8143144535346194E-2</v>
      </c>
      <c r="Y1552" s="5">
        <f t="shared" si="1808"/>
        <v>8.5607249518068751E-3</v>
      </c>
      <c r="Z1552" s="5">
        <f t="shared" si="1809"/>
        <v>2.2162803927908849E-2</v>
      </c>
      <c r="AA1552" s="5">
        <f t="shared" si="1810"/>
        <v>1.9946772866662153E-2</v>
      </c>
      <c r="AB1552" s="5">
        <f t="shared" si="1811"/>
        <v>8.9761599905953445E-3</v>
      </c>
      <c r="AC1552" s="5">
        <f t="shared" si="1812"/>
        <v>1.429463935127973E-4</v>
      </c>
      <c r="AD1552" s="5">
        <f t="shared" si="1813"/>
        <v>4.3258606768013727E-3</v>
      </c>
      <c r="AE1552" s="5">
        <f t="shared" si="1814"/>
        <v>4.0822585480468987E-3</v>
      </c>
      <c r="AF1552" s="5">
        <f t="shared" si="1815"/>
        <v>1.9261871911954735E-3</v>
      </c>
      <c r="AG1552" s="5">
        <f t="shared" si="1816"/>
        <v>6.0590594672984026E-4</v>
      </c>
      <c r="AH1552" s="5">
        <f t="shared" si="1817"/>
        <v>5.2286875689609444E-3</v>
      </c>
      <c r="AI1552" s="5">
        <f t="shared" si="1818"/>
        <v>4.7058776348000006E-3</v>
      </c>
      <c r="AJ1552" s="5">
        <f t="shared" si="1819"/>
        <v>2.1176714062216963E-3</v>
      </c>
      <c r="AK1552" s="5">
        <f t="shared" si="1820"/>
        <v>6.3530936313428222E-4</v>
      </c>
      <c r="AL1552" s="5">
        <f t="shared" si="1821"/>
        <v>4.8563402962571923E-6</v>
      </c>
      <c r="AM1552" s="5">
        <f t="shared" si="1822"/>
        <v>7.7866465501077032E-4</v>
      </c>
      <c r="AN1552" s="5">
        <f t="shared" si="1823"/>
        <v>7.3481572373017528E-4</v>
      </c>
      <c r="AO1552" s="5">
        <f t="shared" si="1824"/>
        <v>3.4671802833636557E-4</v>
      </c>
      <c r="AP1552" s="5">
        <f t="shared" si="1825"/>
        <v>1.0906443369975143E-4</v>
      </c>
      <c r="AQ1552" s="5">
        <f t="shared" si="1826"/>
        <v>2.5730672461688929E-5</v>
      </c>
      <c r="AR1552" s="5">
        <f t="shared" si="1827"/>
        <v>9.8684891253780229E-4</v>
      </c>
      <c r="AS1552" s="5">
        <f t="shared" si="1828"/>
        <v>8.8817512333428804E-4</v>
      </c>
      <c r="AT1552" s="5">
        <f t="shared" si="1829"/>
        <v>3.9968380148549837E-4</v>
      </c>
      <c r="AU1552" s="5">
        <f t="shared" si="1830"/>
        <v>1.1990663925990509E-4</v>
      </c>
      <c r="AV1552" s="5">
        <f t="shared" si="1831"/>
        <v>2.6979331070901559E-5</v>
      </c>
      <c r="AW1552" s="5">
        <f t="shared" si="1832"/>
        <v>1.1457306405749847E-7</v>
      </c>
      <c r="AX1552" s="5">
        <f t="shared" si="1833"/>
        <v>1.1680115824784363E-4</v>
      </c>
      <c r="AY1552" s="5">
        <f t="shared" si="1834"/>
        <v>1.1022373633900822E-4</v>
      </c>
      <c r="AZ1552" s="5">
        <f t="shared" si="1835"/>
        <v>5.2008354346757944E-5</v>
      </c>
      <c r="BA1552" s="5">
        <f t="shared" si="1836"/>
        <v>1.6359869550775894E-5</v>
      </c>
      <c r="BB1552" s="5">
        <f t="shared" si="1837"/>
        <v>3.8596491142642026E-6</v>
      </c>
      <c r="BC1552" s="5">
        <f t="shared" si="1838"/>
        <v>7.28460150076634E-7</v>
      </c>
      <c r="BD1552" s="5">
        <f t="shared" si="1839"/>
        <v>1.5521275070348289E-4</v>
      </c>
      <c r="BE1552" s="5">
        <f t="shared" si="1840"/>
        <v>1.3969322177658002E-4</v>
      </c>
      <c r="BF1552" s="5">
        <f t="shared" si="1841"/>
        <v>6.2862735573833501E-5</v>
      </c>
      <c r="BG1552" s="5">
        <f t="shared" si="1842"/>
        <v>1.8859056407408452E-5</v>
      </c>
      <c r="BH1552" s="5">
        <f t="shared" si="1843"/>
        <v>4.2433407327630467E-6</v>
      </c>
      <c r="BI1552" s="5">
        <f t="shared" si="1844"/>
        <v>7.6381087941399748E-7</v>
      </c>
      <c r="BJ1552" s="8">
        <f t="shared" si="1845"/>
        <v>0.32613630479716749</v>
      </c>
      <c r="BK1552" s="8">
        <f t="shared" si="1846"/>
        <v>0.32410776669734936</v>
      </c>
      <c r="BL1552" s="8">
        <f t="shared" si="1847"/>
        <v>0.32760159200687639</v>
      </c>
      <c r="BM1552" s="8">
        <f t="shared" si="1848"/>
        <v>0.28100515194174241</v>
      </c>
      <c r="BN1552" s="8">
        <f t="shared" si="1849"/>
        <v>0.71889320632428466</v>
      </c>
    </row>
    <row r="1553" spans="1:66" x14ac:dyDescent="0.25">
      <c r="A1553" t="s">
        <v>59</v>
      </c>
      <c r="B1553" t="s">
        <v>301</v>
      </c>
      <c r="C1553" t="s">
        <v>273</v>
      </c>
      <c r="D1553" t="s">
        <v>538</v>
      </c>
      <c r="E1553">
        <f>VLOOKUP(A1553,home!$A$2:$E$405,3,FALSE)</f>
        <v>1.806</v>
      </c>
      <c r="F1553">
        <f>VLOOKUP(B1553,home!$B$2:$E$405,3,FALSE)</f>
        <v>1.3843000000000001</v>
      </c>
      <c r="G1553">
        <f>VLOOKUP(C1553,away!$B$2:$E$405,4,FALSE)</f>
        <v>0.4153</v>
      </c>
      <c r="H1553">
        <f>VLOOKUP(A1553,away!$A$2:$E$405,3,FALSE)</f>
        <v>1.1493</v>
      </c>
      <c r="I1553">
        <f>VLOOKUP(C1553,away!$B$2:$E$405,3,FALSE)</f>
        <v>1.9577</v>
      </c>
      <c r="J1553">
        <f>VLOOKUP(B1553,home!$B$2:$E$405,4,FALSE)</f>
        <v>1.3050999999999999</v>
      </c>
      <c r="K1553" s="3">
        <f t="shared" si="1794"/>
        <v>1.03826902074</v>
      </c>
      <c r="L1553" s="3">
        <f t="shared" si="1795"/>
        <v>2.9364549145109997</v>
      </c>
      <c r="M1553" s="5">
        <f t="shared" si="1796"/>
        <v>1.8784486513505463E-2</v>
      </c>
      <c r="N1553" s="5">
        <f t="shared" si="1797"/>
        <v>1.9503350417481052E-2</v>
      </c>
      <c r="O1553" s="5">
        <f t="shared" si="1798"/>
        <v>5.5159797739148704E-2</v>
      </c>
      <c r="P1553" s="5">
        <f t="shared" si="1799"/>
        <v>5.727070918284239E-2</v>
      </c>
      <c r="Q1553" s="5">
        <f t="shared" si="1800"/>
        <v>1.012486226955356E-2</v>
      </c>
      <c r="R1553" s="5">
        <f t="shared" si="1801"/>
        <v>8.0987129577277994E-2</v>
      </c>
      <c r="S1553" s="5">
        <f t="shared" si="1802"/>
        <v>4.3652166482532506E-2</v>
      </c>
      <c r="T1553" s="5">
        <f t="shared" si="1803"/>
        <v>2.9731201570177539E-2</v>
      </c>
      <c r="U1553" s="5">
        <f t="shared" si="1804"/>
        <v>8.4086427718743903E-2</v>
      </c>
      <c r="V1553" s="5">
        <f t="shared" si="1805"/>
        <v>1.4787560232658092E-2</v>
      </c>
      <c r="W1553" s="5">
        <f t="shared" si="1806"/>
        <v>3.5041102779122509E-3</v>
      </c>
      <c r="X1553" s="5">
        <f t="shared" si="1807"/>
        <v>1.0289661846563932E-2</v>
      </c>
      <c r="Y1553" s="5">
        <f t="shared" si="1808"/>
        <v>1.5107564048999498E-2</v>
      </c>
      <c r="Z1553" s="5">
        <f t="shared" si="1809"/>
        <v>7.9271684886445704E-2</v>
      </c>
      <c r="AA1553" s="5">
        <f t="shared" si="1810"/>
        <v>8.230533463945984E-2</v>
      </c>
      <c r="AB1553" s="5">
        <f t="shared" si="1811"/>
        <v>4.2727539598894977E-2</v>
      </c>
      <c r="AC1553" s="5">
        <f t="shared" si="1812"/>
        <v>2.8177974847736595E-3</v>
      </c>
      <c r="AD1553" s="5">
        <f t="shared" si="1813"/>
        <v>9.0955228670323027E-4</v>
      </c>
      <c r="AE1553" s="5">
        <f t="shared" si="1814"/>
        <v>2.6708592822944181E-3</v>
      </c>
      <c r="AF1553" s="5">
        <f t="shared" si="1815"/>
        <v>3.9214289327303836E-3</v>
      </c>
      <c r="AG1553" s="5">
        <f t="shared" si="1816"/>
        <v>3.8383664204739202E-3</v>
      </c>
      <c r="AH1553" s="5">
        <f t="shared" si="1817"/>
        <v>5.8194432166592716E-2</v>
      </c>
      <c r="AI1553" s="5">
        <f t="shared" si="1818"/>
        <v>6.042147609812857E-2</v>
      </c>
      <c r="AJ1553" s="5">
        <f t="shared" si="1819"/>
        <v>3.1366873410034628E-2</v>
      </c>
      <c r="AK1553" s="5">
        <f t="shared" si="1820"/>
        <v>1.085575097970407E-2</v>
      </c>
      <c r="AL1553" s="5">
        <f t="shared" si="1821"/>
        <v>3.436394392161678E-4</v>
      </c>
      <c r="AM1553" s="5">
        <f t="shared" si="1822"/>
        <v>1.888719924054382E-4</v>
      </c>
      <c r="AN1553" s="5">
        <f t="shared" si="1823"/>
        <v>5.5461409031243314E-4</v>
      </c>
      <c r="AO1553" s="5">
        <f t="shared" si="1824"/>
        <v>8.1429963557749601E-4</v>
      </c>
      <c r="AP1553" s="5">
        <f t="shared" si="1825"/>
        <v>7.9705138892535157E-4</v>
      </c>
      <c r="AQ1553" s="5">
        <f t="shared" si="1826"/>
        <v>5.8512636703191674E-4</v>
      </c>
      <c r="AR1553" s="5">
        <f t="shared" si="1827"/>
        <v>3.417706526655364E-2</v>
      </c>
      <c r="AS1553" s="5">
        <f t="shared" si="1828"/>
        <v>3.5484988086071714E-2</v>
      </c>
      <c r="AT1553" s="5">
        <f t="shared" si="1829"/>
        <v>1.8421481915548116E-2</v>
      </c>
      <c r="AU1553" s="5">
        <f t="shared" si="1830"/>
        <v>6.3754846630119238E-3</v>
      </c>
      <c r="AV1553" s="5">
        <f t="shared" si="1831"/>
        <v>1.6548670544520693E-3</v>
      </c>
      <c r="AW1553" s="5">
        <f t="shared" si="1832"/>
        <v>2.9102730260589331E-5</v>
      </c>
      <c r="AX1553" s="5">
        <f t="shared" si="1833"/>
        <v>3.2683323100001166E-5</v>
      </c>
      <c r="AY1553" s="5">
        <f t="shared" si="1834"/>
        <v>9.5973104739549293E-5</v>
      </c>
      <c r="AZ1553" s="5">
        <f t="shared" si="1835"/>
        <v>1.4091034753666425E-4</v>
      </c>
      <c r="BA1553" s="5">
        <f t="shared" si="1836"/>
        <v>1.3792562750983024E-4</v>
      </c>
      <c r="BB1553" s="5">
        <f t="shared" si="1837"/>
        <v>1.0125309668456365E-4</v>
      </c>
      <c r="BC1553" s="5">
        <f t="shared" si="1838"/>
        <v>5.9465030673768871E-5</v>
      </c>
      <c r="BD1553" s="5">
        <f t="shared" si="1839"/>
        <v>1.6726568544255773E-2</v>
      </c>
      <c r="BE1553" s="5">
        <f t="shared" si="1840"/>
        <v>1.7366677942784927E-2</v>
      </c>
      <c r="BF1553" s="5">
        <f t="shared" si="1841"/>
        <v>9.0156418505811312E-3</v>
      </c>
      <c r="BG1553" s="5">
        <f t="shared" si="1842"/>
        <v>3.120220545181812E-3</v>
      </c>
      <c r="BH1553" s="5">
        <f t="shared" si="1843"/>
        <v>8.0990708248468706E-4</v>
      </c>
      <c r="BI1553" s="5">
        <f t="shared" si="1844"/>
        <v>1.6818028668435335E-4</v>
      </c>
      <c r="BJ1553" s="8">
        <f t="shared" si="1845"/>
        <v>0.10310913135738679</v>
      </c>
      <c r="BK1553" s="8">
        <f t="shared" si="1846"/>
        <v>0.13775233244026783</v>
      </c>
      <c r="BL1553" s="8">
        <f t="shared" si="1847"/>
        <v>0.64942584516559554</v>
      </c>
      <c r="BM1553" s="8">
        <f t="shared" si="1848"/>
        <v>0.72766178777540769</v>
      </c>
      <c r="BN1553" s="8">
        <f t="shared" si="1849"/>
        <v>0.24183033569980916</v>
      </c>
    </row>
    <row r="1554" spans="1:66" x14ac:dyDescent="0.25">
      <c r="A1554" t="s">
        <v>59</v>
      </c>
      <c r="B1554" t="s">
        <v>318</v>
      </c>
      <c r="C1554" t="s">
        <v>64</v>
      </c>
      <c r="D1554" t="s">
        <v>538</v>
      </c>
      <c r="E1554">
        <f>VLOOKUP(A1554,home!$A$2:$E$405,3,FALSE)</f>
        <v>1.806</v>
      </c>
      <c r="F1554">
        <f>VLOOKUP(B1554,home!$B$2:$E$405,3,FALSE)</f>
        <v>0.27689999999999998</v>
      </c>
      <c r="G1554">
        <f>VLOOKUP(C1554,away!$B$2:$E$405,4,FALSE)</f>
        <v>0.55369999999999997</v>
      </c>
      <c r="H1554">
        <f>VLOOKUP(A1554,away!$A$2:$E$405,3,FALSE)</f>
        <v>1.1493</v>
      </c>
      <c r="I1554">
        <f>VLOOKUP(C1554,away!$B$2:$E$405,3,FALSE)</f>
        <v>0.435</v>
      </c>
      <c r="J1554">
        <f>VLOOKUP(B1554,home!$B$2:$E$405,4,FALSE)</f>
        <v>0.435</v>
      </c>
      <c r="K1554" s="3">
        <f t="shared" si="1794"/>
        <v>0.27689507118000001</v>
      </c>
      <c r="L1554" s="3">
        <f t="shared" si="1795"/>
        <v>0.2174762925</v>
      </c>
      <c r="M1554" s="5">
        <f t="shared" si="1796"/>
        <v>0.60995422617971384</v>
      </c>
      <c r="N1554" s="5">
        <f t="shared" si="1797"/>
        <v>0.16889331887457371</v>
      </c>
      <c r="O1554" s="5">
        <f t="shared" si="1798"/>
        <v>0.1326505837042706</v>
      </c>
      <c r="P1554" s="5">
        <f t="shared" si="1799"/>
        <v>3.6730292816862568E-2</v>
      </c>
      <c r="Q1554" s="5">
        <f t="shared" si="1800"/>
        <v>2.3382863775800761E-2</v>
      </c>
      <c r="R1554" s="5">
        <f t="shared" si="1801"/>
        <v>1.4424178570982845E-2</v>
      </c>
      <c r="S1554" s="5">
        <f t="shared" si="1802"/>
        <v>5.5295723535775995E-4</v>
      </c>
      <c r="T1554" s="5">
        <f t="shared" si="1803"/>
        <v>5.0852185219937007E-3</v>
      </c>
      <c r="U1554" s="5">
        <f t="shared" si="1804"/>
        <v>3.9939839521253261E-3</v>
      </c>
      <c r="V1554" s="5">
        <f t="shared" si="1805"/>
        <v>3.6997823949842159E-6</v>
      </c>
      <c r="W1554" s="5">
        <f t="shared" si="1806"/>
        <v>2.1581999098641996E-3</v>
      </c>
      <c r="X1554" s="5">
        <f t="shared" si="1807"/>
        <v>4.6935731487110033E-4</v>
      </c>
      <c r="Y1554" s="5">
        <f t="shared" si="1808"/>
        <v>5.1037044347961006E-5</v>
      </c>
      <c r="Z1554" s="5">
        <f t="shared" si="1809"/>
        <v>1.0456389593250998E-3</v>
      </c>
      <c r="AA1554" s="5">
        <f t="shared" si="1810"/>
        <v>2.8953227407090465E-4</v>
      </c>
      <c r="AB1554" s="5">
        <f t="shared" si="1811"/>
        <v>4.0085029818885201E-5</v>
      </c>
      <c r="AC1554" s="5">
        <f t="shared" si="1812"/>
        <v>1.3924619759746121E-8</v>
      </c>
      <c r="AD1554" s="5">
        <f t="shared" si="1813"/>
        <v>1.4939872941562924E-4</v>
      </c>
      <c r="AE1554" s="5">
        <f t="shared" si="1814"/>
        <v>3.2490681777521743E-5</v>
      </c>
      <c r="AF1554" s="5">
        <f t="shared" si="1815"/>
        <v>3.5329765068863692E-6</v>
      </c>
      <c r="AG1554" s="5">
        <f t="shared" si="1816"/>
        <v>2.5611287740241624E-7</v>
      </c>
      <c r="AH1554" s="5">
        <f t="shared" si="1817"/>
        <v>5.6850421041895216E-5</v>
      </c>
      <c r="AI1554" s="5">
        <f t="shared" si="1818"/>
        <v>1.5741601381008547E-5</v>
      </c>
      <c r="AJ1554" s="5">
        <f t="shared" si="1819"/>
        <v>2.1793859174407738E-6</v>
      </c>
      <c r="AK1554" s="5">
        <f t="shared" si="1820"/>
        <v>2.0115373957948434E-7</v>
      </c>
      <c r="AL1554" s="5">
        <f t="shared" si="1821"/>
        <v>3.3540573320874264E-11</v>
      </c>
      <c r="AM1554" s="5">
        <f t="shared" si="1822"/>
        <v>8.2735543631484447E-6</v>
      </c>
      <c r="AN1554" s="5">
        <f t="shared" si="1823"/>
        <v>1.7993019286947225E-6</v>
      </c>
      <c r="AO1554" s="5">
        <f t="shared" si="1824"/>
        <v>1.9565275627031381E-7</v>
      </c>
      <c r="AP1554" s="5">
        <f t="shared" si="1825"/>
        <v>1.4183278683691335E-8</v>
      </c>
      <c r="AQ1554" s="5">
        <f t="shared" si="1826"/>
        <v>7.711317159058675E-10</v>
      </c>
      <c r="AR1554" s="5">
        <f t="shared" si="1827"/>
        <v>2.4727237590510718E-6</v>
      </c>
      <c r="AS1554" s="5">
        <f t="shared" si="1828"/>
        <v>6.8468502127092377E-7</v>
      </c>
      <c r="AT1554" s="5">
        <f t="shared" si="1829"/>
        <v>9.4792953850346112E-8</v>
      </c>
      <c r="AU1554" s="5">
        <f t="shared" si="1830"/>
        <v>8.7492339012513534E-9</v>
      </c>
      <c r="AV1554" s="5">
        <f t="shared" si="1831"/>
        <v>6.0565493596436545E-10</v>
      </c>
      <c r="AW1554" s="5">
        <f t="shared" si="1832"/>
        <v>5.6104168078188103E-14</v>
      </c>
      <c r="AX1554" s="5">
        <f t="shared" si="1833"/>
        <v>3.8181773738259818E-7</v>
      </c>
      <c r="AY1554" s="5">
        <f t="shared" si="1834"/>
        <v>8.3036305936706113E-8</v>
      </c>
      <c r="AZ1554" s="5">
        <f t="shared" si="1835"/>
        <v>9.0292139790052922E-9</v>
      </c>
      <c r="BA1554" s="5">
        <f t="shared" si="1836"/>
        <v>6.5454666011441509E-10</v>
      </c>
      <c r="BB1554" s="5">
        <f t="shared" si="1837"/>
        <v>3.5587095227485131E-11</v>
      </c>
      <c r="BC1554" s="5">
        <f t="shared" si="1838"/>
        <v>1.5478699061835821E-12</v>
      </c>
      <c r="BD1554" s="5">
        <f t="shared" si="1839"/>
        <v>8.9626465915848489E-8</v>
      </c>
      <c r="BE1554" s="5">
        <f t="shared" si="1840"/>
        <v>2.4817126659380716E-8</v>
      </c>
      <c r="BF1554" s="5">
        <f t="shared" si="1841"/>
        <v>3.4358700264161494E-9</v>
      </c>
      <c r="BG1554" s="5">
        <f t="shared" si="1842"/>
        <v>3.1712515850990952E-10</v>
      </c>
      <c r="BH1554" s="5">
        <f t="shared" si="1843"/>
        <v>2.195259833464254E-11</v>
      </c>
      <c r="BI1554" s="5">
        <f t="shared" si="1844"/>
        <v>1.2157132556913594E-12</v>
      </c>
      <c r="BJ1554" s="8">
        <f t="shared" si="1845"/>
        <v>0.20023643198042634</v>
      </c>
      <c r="BK1554" s="8">
        <f t="shared" si="1846"/>
        <v>0.64724127300879553</v>
      </c>
      <c r="BL1554" s="8">
        <f t="shared" si="1847"/>
        <v>0.15147671586972761</v>
      </c>
      <c r="BM1554" s="8">
        <f t="shared" si="1848"/>
        <v>1.3964512859820239E-2</v>
      </c>
      <c r="BN1554" s="8">
        <f t="shared" si="1849"/>
        <v>0.98603546392220442</v>
      </c>
    </row>
    <row r="1555" spans="1:66" x14ac:dyDescent="0.25">
      <c r="A1555" t="s">
        <v>19</v>
      </c>
      <c r="B1555" t="s">
        <v>242</v>
      </c>
      <c r="C1555" t="s">
        <v>21</v>
      </c>
      <c r="D1555" t="s">
        <v>538</v>
      </c>
      <c r="E1555">
        <f>VLOOKUP(A1555,home!$A$2:$E$405,3,FALSE)</f>
        <v>1.4750000000000001</v>
      </c>
      <c r="F1555">
        <f>VLOOKUP(B1555,home!$B$2:$E$405,3,FALSE)</f>
        <v>0.67800000000000005</v>
      </c>
      <c r="G1555">
        <f>VLOOKUP(C1555,away!$B$2:$E$405,4,FALSE)</f>
        <v>0.33900000000000002</v>
      </c>
      <c r="H1555">
        <f>VLOOKUP(A1555,away!$A$2:$E$405,3,FALSE)</f>
        <v>1.5625</v>
      </c>
      <c r="I1555">
        <f>VLOOKUP(C1555,away!$B$2:$E$405,3,FALSE)</f>
        <v>1.1200000000000001</v>
      </c>
      <c r="J1555">
        <f>VLOOKUP(B1555,home!$B$2:$E$405,4,FALSE)</f>
        <v>1.44</v>
      </c>
      <c r="K1555" s="3">
        <f t="shared" si="1794"/>
        <v>0.33901695000000004</v>
      </c>
      <c r="L1555" s="3">
        <f t="shared" si="1795"/>
        <v>2.52</v>
      </c>
      <c r="M1555" s="5">
        <f t="shared" si="1796"/>
        <v>5.7325086001217551E-2</v>
      </c>
      <c r="N1555" s="5">
        <f t="shared" si="1797"/>
        <v>1.9434175814620473E-2</v>
      </c>
      <c r="O1555" s="5">
        <f t="shared" si="1798"/>
        <v>0.14445921672306819</v>
      </c>
      <c r="P1555" s="5">
        <f t="shared" si="1799"/>
        <v>4.8974123052843585E-2</v>
      </c>
      <c r="Q1555" s="5">
        <f t="shared" si="1800"/>
        <v>3.2942575052181994E-3</v>
      </c>
      <c r="R1555" s="5">
        <f t="shared" si="1801"/>
        <v>0.18201861307106598</v>
      </c>
      <c r="S1555" s="5">
        <f t="shared" si="1802"/>
        <v>1.0459926430568828E-2</v>
      </c>
      <c r="T1555" s="5">
        <f t="shared" si="1803"/>
        <v>8.301528913149862E-3</v>
      </c>
      <c r="U1555" s="5">
        <f t="shared" si="1804"/>
        <v>6.1707395046582937E-2</v>
      </c>
      <c r="V1555" s="5">
        <f t="shared" si="1805"/>
        <v>9.9290585960043302E-4</v>
      </c>
      <c r="W1555" s="5">
        <f t="shared" si="1806"/>
        <v>3.7226971064456115E-4</v>
      </c>
      <c r="X1555" s="5">
        <f t="shared" si="1807"/>
        <v>9.3811967082429396E-4</v>
      </c>
      <c r="Y1555" s="5">
        <f t="shared" si="1808"/>
        <v>1.1820307852386106E-3</v>
      </c>
      <c r="Z1555" s="5">
        <f t="shared" si="1809"/>
        <v>0.15289563497969544</v>
      </c>
      <c r="AA1555" s="5">
        <f t="shared" si="1810"/>
        <v>5.1834211839129667E-2</v>
      </c>
      <c r="AB1555" s="5">
        <f t="shared" si="1811"/>
        <v>8.7863382016778162E-3</v>
      </c>
      <c r="AC1555" s="5">
        <f t="shared" si="1812"/>
        <v>5.3016376795021571E-5</v>
      </c>
      <c r="AD1555" s="5">
        <f t="shared" si="1813"/>
        <v>3.1551435470025413E-5</v>
      </c>
      <c r="AE1555" s="5">
        <f t="shared" si="1814"/>
        <v>7.9509617384464042E-5</v>
      </c>
      <c r="AF1555" s="5">
        <f t="shared" si="1815"/>
        <v>1.0018211790442472E-4</v>
      </c>
      <c r="AG1555" s="5">
        <f t="shared" si="1816"/>
        <v>8.415297903971676E-5</v>
      </c>
      <c r="AH1555" s="5">
        <f t="shared" si="1817"/>
        <v>9.6324250037208139E-2</v>
      </c>
      <c r="AI1555" s="5">
        <f t="shared" si="1818"/>
        <v>3.2655553458651697E-2</v>
      </c>
      <c r="AJ1555" s="5">
        <f t="shared" si="1819"/>
        <v>5.5353930670570253E-3</v>
      </c>
      <c r="AK1555" s="5">
        <f t="shared" si="1820"/>
        <v>6.2553069154827287E-4</v>
      </c>
      <c r="AL1555" s="5">
        <f t="shared" si="1821"/>
        <v>1.8117237963987766E-6</v>
      </c>
      <c r="AM1555" s="5">
        <f t="shared" si="1822"/>
        <v>2.1392942842339666E-6</v>
      </c>
      <c r="AN1555" s="5">
        <f t="shared" si="1823"/>
        <v>5.391021596269595E-6</v>
      </c>
      <c r="AO1555" s="5">
        <f t="shared" si="1824"/>
        <v>6.7926872112996918E-6</v>
      </c>
      <c r="AP1555" s="5">
        <f t="shared" si="1825"/>
        <v>5.7058572574917417E-6</v>
      </c>
      <c r="AQ1555" s="5">
        <f t="shared" si="1826"/>
        <v>3.5946900722197979E-6</v>
      </c>
      <c r="AR1555" s="5">
        <f t="shared" si="1827"/>
        <v>4.8547422018752867E-2</v>
      </c>
      <c r="AS1555" s="5">
        <f t="shared" si="1828"/>
        <v>1.6458398943160441E-2</v>
      </c>
      <c r="AT1555" s="5">
        <f t="shared" si="1829"/>
        <v>2.7898381057967383E-3</v>
      </c>
      <c r="AU1555" s="5">
        <f t="shared" si="1830"/>
        <v>3.152674685403293E-4</v>
      </c>
      <c r="AV1555" s="5">
        <f t="shared" si="1831"/>
        <v>2.672025390469085E-5</v>
      </c>
      <c r="AW1555" s="5">
        <f t="shared" si="1832"/>
        <v>4.2994355298827419E-8</v>
      </c>
      <c r="AX1555" s="5">
        <f t="shared" si="1833"/>
        <v>1.2087617056557212E-7</v>
      </c>
      <c r="AY1555" s="5">
        <f t="shared" si="1834"/>
        <v>3.046079498252417E-7</v>
      </c>
      <c r="AZ1555" s="5">
        <f t="shared" si="1835"/>
        <v>3.8380601677980462E-7</v>
      </c>
      <c r="BA1555" s="5">
        <f t="shared" si="1836"/>
        <v>3.2239705409503591E-7</v>
      </c>
      <c r="BB1555" s="5">
        <f t="shared" si="1837"/>
        <v>2.0311014407987266E-7</v>
      </c>
      <c r="BC1555" s="5">
        <f t="shared" si="1838"/>
        <v>1.0236751261625573E-7</v>
      </c>
      <c r="BD1555" s="5">
        <f t="shared" si="1839"/>
        <v>2.038991724787621E-2</v>
      </c>
      <c r="BE1555" s="5">
        <f t="shared" si="1840"/>
        <v>6.9125275561273871E-3</v>
      </c>
      <c r="BF1555" s="5">
        <f t="shared" si="1841"/>
        <v>1.1717320044346306E-3</v>
      </c>
      <c r="BG1555" s="5">
        <f t="shared" si="1842"/>
        <v>1.3241233678693834E-4</v>
      </c>
      <c r="BH1555" s="5">
        <f t="shared" si="1843"/>
        <v>1.1222506639970161E-5</v>
      </c>
      <c r="BI1555" s="5">
        <f t="shared" si="1844"/>
        <v>7.6092399448748641E-7</v>
      </c>
      <c r="BJ1555" s="8">
        <f t="shared" si="1845"/>
        <v>3.3842839264764092E-2</v>
      </c>
      <c r="BK1555" s="8">
        <f t="shared" si="1846"/>
        <v>0.11780717405277163</v>
      </c>
      <c r="BL1555" s="8">
        <f t="shared" si="1847"/>
        <v>0.68070272150200439</v>
      </c>
      <c r="BM1555" s="8">
        <f t="shared" si="1848"/>
        <v>0.52974263601760685</v>
      </c>
      <c r="BN1555" s="8">
        <f t="shared" si="1849"/>
        <v>0.455505472168034</v>
      </c>
    </row>
    <row r="1556" spans="1:66" x14ac:dyDescent="0.25">
      <c r="A1556" t="s">
        <v>19</v>
      </c>
      <c r="B1556" t="s">
        <v>233</v>
      </c>
      <c r="C1556" t="s">
        <v>146</v>
      </c>
      <c r="D1556" t="s">
        <v>538</v>
      </c>
      <c r="E1556">
        <f>VLOOKUP(A1556,home!$A$2:$E$405,3,FALSE)</f>
        <v>1.4750000000000001</v>
      </c>
      <c r="F1556">
        <f>VLOOKUP(B1556,home!$B$2:$E$405,3,FALSE)</f>
        <v>0.33900000000000002</v>
      </c>
      <c r="G1556">
        <f>VLOOKUP(C1556,away!$B$2:$E$405,4,FALSE)</f>
        <v>1.0168999999999999</v>
      </c>
      <c r="H1556">
        <f>VLOOKUP(A1556,away!$A$2:$E$405,3,FALSE)</f>
        <v>1.5625</v>
      </c>
      <c r="I1556">
        <f>VLOOKUP(C1556,away!$B$2:$E$405,3,FALSE)</f>
        <v>0.48</v>
      </c>
      <c r="J1556">
        <f>VLOOKUP(B1556,home!$B$2:$E$405,4,FALSE)</f>
        <v>1.6</v>
      </c>
      <c r="K1556" s="3">
        <f t="shared" si="1794"/>
        <v>0.5084754225</v>
      </c>
      <c r="L1556" s="3">
        <f t="shared" si="1795"/>
        <v>1.2000000000000002</v>
      </c>
      <c r="M1556" s="5">
        <f t="shared" si="1796"/>
        <v>0.1811417468384133</v>
      </c>
      <c r="N1556" s="5">
        <f t="shared" si="1797"/>
        <v>9.2106126256050247E-2</v>
      </c>
      <c r="O1556" s="5">
        <f t="shared" si="1798"/>
        <v>0.21737009620609599</v>
      </c>
      <c r="P1556" s="5">
        <f t="shared" si="1799"/>
        <v>0.11052735150726031</v>
      </c>
      <c r="Q1556" s="5">
        <f t="shared" si="1800"/>
        <v>2.341685073144174E-2</v>
      </c>
      <c r="R1556" s="5">
        <f t="shared" si="1801"/>
        <v>0.13042205772365761</v>
      </c>
      <c r="S1556" s="5">
        <f t="shared" si="1802"/>
        <v>1.6860132526638059E-2</v>
      </c>
      <c r="T1556" s="5">
        <f t="shared" si="1803"/>
        <v>2.8100220877730092E-2</v>
      </c>
      <c r="U1556" s="5">
        <f t="shared" si="1804"/>
        <v>6.6316410904356193E-2</v>
      </c>
      <c r="V1556" s="5">
        <f t="shared" si="1805"/>
        <v>1.1430617346517712E-3</v>
      </c>
      <c r="W1556" s="5">
        <f t="shared" si="1806"/>
        <v>3.9689643564297574E-3</v>
      </c>
      <c r="X1556" s="5">
        <f t="shared" si="1807"/>
        <v>4.7627572277157094E-3</v>
      </c>
      <c r="Y1556" s="5">
        <f t="shared" si="1808"/>
        <v>2.8576543366294264E-3</v>
      </c>
      <c r="Z1556" s="5">
        <f t="shared" si="1809"/>
        <v>5.2168823089463086E-2</v>
      </c>
      <c r="AA1556" s="5">
        <f t="shared" si="1810"/>
        <v>2.6526564361742496E-2</v>
      </c>
      <c r="AB1556" s="5">
        <f t="shared" si="1811"/>
        <v>6.7440530106552274E-3</v>
      </c>
      <c r="AC1556" s="5">
        <f t="shared" si="1812"/>
        <v>4.3591409885298151E-5</v>
      </c>
      <c r="AD1556" s="5">
        <f t="shared" si="1813"/>
        <v>5.0453020700576528E-4</v>
      </c>
      <c r="AE1556" s="5">
        <f t="shared" si="1814"/>
        <v>6.054362484069184E-4</v>
      </c>
      <c r="AF1556" s="5">
        <f t="shared" si="1815"/>
        <v>3.6326174904415112E-4</v>
      </c>
      <c r="AG1556" s="5">
        <f t="shared" si="1816"/>
        <v>1.4530469961766056E-4</v>
      </c>
      <c r="AH1556" s="5">
        <f t="shared" si="1817"/>
        <v>1.5650646926838919E-2</v>
      </c>
      <c r="AI1556" s="5">
        <f t="shared" si="1818"/>
        <v>7.957969308522746E-3</v>
      </c>
      <c r="AJ1556" s="5">
        <f t="shared" si="1819"/>
        <v>2.0232159031965675E-3</v>
      </c>
      <c r="AK1556" s="5">
        <f t="shared" si="1820"/>
        <v>3.4291852039553125E-4</v>
      </c>
      <c r="AL1556" s="5">
        <f t="shared" si="1821"/>
        <v>1.0639277068222877E-6</v>
      </c>
      <c r="AM1556" s="5">
        <f t="shared" si="1822"/>
        <v>5.1308242034253815E-5</v>
      </c>
      <c r="AN1556" s="5">
        <f t="shared" si="1823"/>
        <v>6.1569890441104592E-5</v>
      </c>
      <c r="AO1556" s="5">
        <f t="shared" si="1824"/>
        <v>3.6941934264662762E-5</v>
      </c>
      <c r="AP1556" s="5">
        <f t="shared" si="1825"/>
        <v>1.4776773705865113E-5</v>
      </c>
      <c r="AQ1556" s="5">
        <f t="shared" si="1826"/>
        <v>4.4330321117595326E-6</v>
      </c>
      <c r="AR1556" s="5">
        <f t="shared" si="1827"/>
        <v>3.7561552624413401E-3</v>
      </c>
      <c r="AS1556" s="5">
        <f t="shared" si="1828"/>
        <v>1.9099126340454589E-3</v>
      </c>
      <c r="AT1556" s="5">
        <f t="shared" si="1829"/>
        <v>4.8557181676717615E-4</v>
      </c>
      <c r="AU1556" s="5">
        <f t="shared" si="1830"/>
        <v>8.2300444894927493E-5</v>
      </c>
      <c r="AV1556" s="5">
        <f t="shared" si="1831"/>
        <v>1.0461938372471554E-5</v>
      </c>
      <c r="AW1556" s="5">
        <f t="shared" si="1832"/>
        <v>1.8032703007863948E-8</v>
      </c>
      <c r="AX1556" s="5">
        <f t="shared" si="1833"/>
        <v>4.3481633410165739E-6</v>
      </c>
      <c r="AY1556" s="5">
        <f t="shared" si="1834"/>
        <v>5.2177960092198902E-6</v>
      </c>
      <c r="AZ1556" s="5">
        <f t="shared" si="1835"/>
        <v>3.1306776055319345E-6</v>
      </c>
      <c r="BA1556" s="5">
        <f t="shared" si="1836"/>
        <v>1.2522710422127747E-6</v>
      </c>
      <c r="BB1556" s="5">
        <f t="shared" si="1837"/>
        <v>3.756813126638323E-7</v>
      </c>
      <c r="BC1556" s="5">
        <f t="shared" si="1838"/>
        <v>9.0163515039319733E-8</v>
      </c>
      <c r="BD1556" s="5">
        <f t="shared" si="1839"/>
        <v>7.5123105248826806E-4</v>
      </c>
      <c r="BE1556" s="5">
        <f t="shared" si="1840"/>
        <v>3.819825268090918E-4</v>
      </c>
      <c r="BF1556" s="5">
        <f t="shared" si="1841"/>
        <v>9.7114363353435236E-5</v>
      </c>
      <c r="BG1556" s="5">
        <f t="shared" si="1842"/>
        <v>1.6460088978985501E-5</v>
      </c>
      <c r="BH1556" s="5">
        <f t="shared" si="1843"/>
        <v>2.0923876744943111E-6</v>
      </c>
      <c r="BI1556" s="5">
        <f t="shared" si="1844"/>
        <v>2.1278554136445754E-7</v>
      </c>
      <c r="BJ1556" s="8">
        <f t="shared" si="1845"/>
        <v>0.15701455131545489</v>
      </c>
      <c r="BK1556" s="8">
        <f t="shared" si="1846"/>
        <v>0.30972216574056477</v>
      </c>
      <c r="BL1556" s="8">
        <f t="shared" si="1847"/>
        <v>0.48084742816682824</v>
      </c>
      <c r="BM1556" s="8">
        <f t="shared" si="1848"/>
        <v>0.2447635392860856</v>
      </c>
      <c r="BN1556" s="8">
        <f t="shared" si="1849"/>
        <v>0.75498422926291919</v>
      </c>
    </row>
    <row r="1557" spans="1:66" x14ac:dyDescent="0.25">
      <c r="A1557" t="s">
        <v>19</v>
      </c>
      <c r="B1557" t="s">
        <v>152</v>
      </c>
      <c r="C1557" t="s">
        <v>144</v>
      </c>
      <c r="D1557" t="s">
        <v>538</v>
      </c>
      <c r="E1557">
        <f>VLOOKUP(A1557,home!$A$2:$E$405,3,FALSE)</f>
        <v>1.4750000000000001</v>
      </c>
      <c r="F1557">
        <f>VLOOKUP(B1557,home!$B$2:$E$405,3,FALSE)</f>
        <v>0.67800000000000005</v>
      </c>
      <c r="G1557">
        <f>VLOOKUP(C1557,away!$B$2:$E$405,4,FALSE)</f>
        <v>1.4915</v>
      </c>
      <c r="H1557">
        <f>VLOOKUP(A1557,away!$A$2:$E$405,3,FALSE)</f>
        <v>1.5625</v>
      </c>
      <c r="I1557">
        <f>VLOOKUP(C1557,away!$B$2:$E$405,3,FALSE)</f>
        <v>1.28</v>
      </c>
      <c r="J1557">
        <f>VLOOKUP(B1557,home!$B$2:$E$405,4,FALSE)</f>
        <v>1.28</v>
      </c>
      <c r="K1557" s="3">
        <f t="shared" si="1794"/>
        <v>1.4915745750000002</v>
      </c>
      <c r="L1557" s="3">
        <f t="shared" si="1795"/>
        <v>2.56</v>
      </c>
      <c r="M1557" s="5">
        <f t="shared" si="1796"/>
        <v>1.7394963390142858E-2</v>
      </c>
      <c r="N1557" s="5">
        <f t="shared" si="1797"/>
        <v>2.5945885125792902E-2</v>
      </c>
      <c r="O1557" s="5">
        <f t="shared" si="1798"/>
        <v>4.453110627876572E-2</v>
      </c>
      <c r="P1557" s="5">
        <f t="shared" si="1799"/>
        <v>6.6421465922029826E-2</v>
      </c>
      <c r="Q1557" s="5">
        <f t="shared" si="1800"/>
        <v>1.9350111289751688E-2</v>
      </c>
      <c r="R1557" s="5">
        <f t="shared" si="1801"/>
        <v>5.6999816036820139E-2</v>
      </c>
      <c r="S1557" s="5">
        <f t="shared" si="1802"/>
        <v>6.340644467425835E-2</v>
      </c>
      <c r="T1557" s="5">
        <f t="shared" si="1803"/>
        <v>4.9536284901764316E-2</v>
      </c>
      <c r="U1557" s="5">
        <f t="shared" si="1804"/>
        <v>8.5019476380198203E-2</v>
      </c>
      <c r="V1557" s="5">
        <f t="shared" si="1805"/>
        <v>2.690145870713399E-2</v>
      </c>
      <c r="W1557" s="5">
        <f t="shared" si="1806"/>
        <v>9.6207113410713627E-3</v>
      </c>
      <c r="X1557" s="5">
        <f t="shared" si="1807"/>
        <v>2.4629021033142687E-2</v>
      </c>
      <c r="Y1557" s="5">
        <f t="shared" si="1808"/>
        <v>3.1525146922422649E-2</v>
      </c>
      <c r="Z1557" s="5">
        <f t="shared" si="1809"/>
        <v>4.8639843018086514E-2</v>
      </c>
      <c r="AA1557" s="5">
        <f t="shared" si="1810"/>
        <v>7.2549953177769119E-2</v>
      </c>
      <c r="AB1557" s="5">
        <f t="shared" si="1811"/>
        <v>5.4106832788700453E-2</v>
      </c>
      <c r="AC1557" s="5">
        <f t="shared" si="1812"/>
        <v>6.4200850940757488E-3</v>
      </c>
      <c r="AD1557" s="5">
        <f t="shared" si="1813"/>
        <v>3.5875021074390492E-3</v>
      </c>
      <c r="AE1557" s="5">
        <f t="shared" si="1814"/>
        <v>9.1840053950439666E-3</v>
      </c>
      <c r="AF1557" s="5">
        <f t="shared" si="1815"/>
        <v>1.175552690565628E-2</v>
      </c>
      <c r="AG1557" s="5">
        <f t="shared" si="1816"/>
        <v>1.0031382959493358E-2</v>
      </c>
      <c r="AH1557" s="5">
        <f t="shared" si="1817"/>
        <v>3.1129499531575365E-2</v>
      </c>
      <c r="AI1557" s="5">
        <f t="shared" si="1818"/>
        <v>4.6431970033772238E-2</v>
      </c>
      <c r="AJ1557" s="5">
        <f t="shared" si="1819"/>
        <v>3.4628372984768285E-2</v>
      </c>
      <c r="AK1557" s="5">
        <f t="shared" si="1820"/>
        <v>1.7216933572565752E-2</v>
      </c>
      <c r="AL1557" s="5">
        <f t="shared" si="1821"/>
        <v>9.8058605523557055E-4</v>
      </c>
      <c r="AM1557" s="5">
        <f t="shared" si="1822"/>
        <v>1.0702053862430008E-3</v>
      </c>
      <c r="AN1557" s="5">
        <f t="shared" si="1823"/>
        <v>2.7397257887820819E-3</v>
      </c>
      <c r="AO1557" s="5">
        <f t="shared" si="1824"/>
        <v>3.506849009641066E-3</v>
      </c>
      <c r="AP1557" s="5">
        <f t="shared" si="1825"/>
        <v>2.9925111548937092E-3</v>
      </c>
      <c r="AQ1557" s="5">
        <f t="shared" si="1826"/>
        <v>1.9152071391319739E-3</v>
      </c>
      <c r="AR1557" s="5">
        <f t="shared" si="1827"/>
        <v>1.5938303760166587E-2</v>
      </c>
      <c r="AS1557" s="5">
        <f t="shared" si="1828"/>
        <v>2.3773168657291385E-2</v>
      </c>
      <c r="AT1557" s="5">
        <f t="shared" si="1829"/>
        <v>1.7729726968201364E-2</v>
      </c>
      <c r="AU1557" s="5">
        <f t="shared" si="1830"/>
        <v>8.8150699891536653E-3</v>
      </c>
      <c r="AV1557" s="5">
        <f t="shared" si="1831"/>
        <v>3.2870835681667837E-3</v>
      </c>
      <c r="AW1557" s="5">
        <f t="shared" si="1832"/>
        <v>1.0400833625521235E-4</v>
      </c>
      <c r="AX1557" s="5">
        <f t="shared" si="1833"/>
        <v>2.6604852402468591E-4</v>
      </c>
      <c r="AY1557" s="5">
        <f t="shared" si="1834"/>
        <v>6.8108422150319598E-4</v>
      </c>
      <c r="AZ1557" s="5">
        <f t="shared" si="1835"/>
        <v>8.7178780352409108E-4</v>
      </c>
      <c r="BA1557" s="5">
        <f t="shared" si="1836"/>
        <v>7.4392559234055767E-4</v>
      </c>
      <c r="BB1557" s="5">
        <f t="shared" si="1837"/>
        <v>4.7611237909795685E-4</v>
      </c>
      <c r="BC1557" s="5">
        <f t="shared" si="1838"/>
        <v>2.4376953809815394E-4</v>
      </c>
      <c r="BD1557" s="5">
        <f t="shared" si="1839"/>
        <v>6.800342937671078E-3</v>
      </c>
      <c r="BE1557" s="5">
        <f t="shared" si="1840"/>
        <v>1.0143218627110992E-2</v>
      </c>
      <c r="BF1557" s="5">
        <f t="shared" si="1841"/>
        <v>7.5646835064325825E-3</v>
      </c>
      <c r="BG1557" s="5">
        <f t="shared" si="1842"/>
        <v>3.7610965287055644E-3</v>
      </c>
      <c r="BH1557" s="5">
        <f t="shared" si="1843"/>
        <v>1.4024889890844943E-3</v>
      </c>
      <c r="BI1557" s="5">
        <f t="shared" si="1844"/>
        <v>4.1838338356717681E-4</v>
      </c>
      <c r="BJ1557" s="8">
        <f t="shared" si="1845"/>
        <v>0.21067280451885873</v>
      </c>
      <c r="BK1557" s="8">
        <f t="shared" si="1846"/>
        <v>0.18220608806437952</v>
      </c>
      <c r="BL1557" s="8">
        <f t="shared" si="1847"/>
        <v>0.5422475277004869</v>
      </c>
      <c r="BM1557" s="8">
        <f t="shared" si="1848"/>
        <v>0.75254583937326058</v>
      </c>
      <c r="BN1557" s="8">
        <f t="shared" si="1849"/>
        <v>0.23064334804330314</v>
      </c>
    </row>
    <row r="1558" spans="1:66" x14ac:dyDescent="0.25">
      <c r="A1558" t="s">
        <v>19</v>
      </c>
      <c r="B1558" t="s">
        <v>137</v>
      </c>
      <c r="C1558" t="s">
        <v>234</v>
      </c>
      <c r="D1558" t="s">
        <v>538</v>
      </c>
      <c r="E1558">
        <f>VLOOKUP(A1558,home!$A$2:$E$405,3,FALSE)</f>
        <v>1.4750000000000001</v>
      </c>
      <c r="F1558">
        <f>VLOOKUP(B1558,home!$B$2:$E$405,3,FALSE)</f>
        <v>1.3559000000000001</v>
      </c>
      <c r="G1558">
        <f>VLOOKUP(C1558,away!$B$2:$E$405,4,FALSE)</f>
        <v>0.84750000000000003</v>
      </c>
      <c r="H1558">
        <f>VLOOKUP(A1558,away!$A$2:$E$405,3,FALSE)</f>
        <v>1.5625</v>
      </c>
      <c r="I1558">
        <f>VLOOKUP(C1558,away!$B$2:$E$405,3,FALSE)</f>
        <v>0.64</v>
      </c>
      <c r="J1558">
        <f>VLOOKUP(B1558,home!$B$2:$E$405,4,FALSE)</f>
        <v>0.51200000000000001</v>
      </c>
      <c r="K1558" s="3">
        <f t="shared" si="1794"/>
        <v>1.6949597437500004</v>
      </c>
      <c r="L1558" s="3">
        <f t="shared" si="1795"/>
        <v>0.51200000000000001</v>
      </c>
      <c r="M1558" s="5">
        <f t="shared" si="1796"/>
        <v>0.11003467410219089</v>
      </c>
      <c r="N1558" s="5">
        <f t="shared" si="1797"/>
        <v>0.18650434301986429</v>
      </c>
      <c r="O1558" s="5">
        <f t="shared" si="1798"/>
        <v>5.6337753140321738E-2</v>
      </c>
      <c r="P1558" s="5">
        <f t="shared" si="1799"/>
        <v>9.5490223626170517E-2</v>
      </c>
      <c r="Q1558" s="5">
        <f t="shared" si="1800"/>
        <v>0.1580586767266057</v>
      </c>
      <c r="R1558" s="5">
        <f t="shared" si="1801"/>
        <v>1.4422464803922364E-2</v>
      </c>
      <c r="S1558" s="5">
        <f t="shared" si="1802"/>
        <v>2.071706687590966E-2</v>
      </c>
      <c r="T1558" s="5">
        <f t="shared" si="1803"/>
        <v>8.0926042484022118E-2</v>
      </c>
      <c r="U1558" s="5">
        <f t="shared" si="1804"/>
        <v>2.4445497248299652E-2</v>
      </c>
      <c r="V1558" s="5">
        <f t="shared" si="1805"/>
        <v>1.9976302571089611E-3</v>
      </c>
      <c r="W1558" s="5">
        <f t="shared" si="1806"/>
        <v>8.9301031400663908E-2</v>
      </c>
      <c r="X1558" s="5">
        <f t="shared" si="1807"/>
        <v>4.572212807713992E-2</v>
      </c>
      <c r="Y1558" s="5">
        <f t="shared" si="1808"/>
        <v>1.1704864787747819E-2</v>
      </c>
      <c r="Z1558" s="5">
        <f t="shared" si="1809"/>
        <v>2.4614339932027504E-3</v>
      </c>
      <c r="AA1558" s="5">
        <f t="shared" si="1810"/>
        <v>4.1720315303764742E-3</v>
      </c>
      <c r="AB1558" s="5">
        <f t="shared" si="1811"/>
        <v>3.5357127468219158E-3</v>
      </c>
      <c r="AC1558" s="5">
        <f t="shared" si="1812"/>
        <v>1.083488917982929E-4</v>
      </c>
      <c r="AD1558" s="5">
        <f t="shared" si="1813"/>
        <v>3.7840413324870023E-2</v>
      </c>
      <c r="AE1558" s="5">
        <f t="shared" si="1814"/>
        <v>1.937429162233345E-2</v>
      </c>
      <c r="AF1558" s="5">
        <f t="shared" si="1815"/>
        <v>4.9598186553173633E-3</v>
      </c>
      <c r="AG1558" s="5">
        <f t="shared" si="1816"/>
        <v>8.4647571717416333E-4</v>
      </c>
      <c r="AH1558" s="5">
        <f t="shared" si="1817"/>
        <v>3.1506355112995203E-4</v>
      </c>
      <c r="AI1558" s="5">
        <f t="shared" si="1818"/>
        <v>5.3402003588818865E-4</v>
      </c>
      <c r="AJ1558" s="5">
        <f t="shared" si="1819"/>
        <v>4.525712315932052E-4</v>
      </c>
      <c r="AK1558" s="5">
        <f t="shared" si="1820"/>
        <v>2.5569667290994703E-4</v>
      </c>
      <c r="AL1558" s="5">
        <f t="shared" si="1821"/>
        <v>3.7610907623020765E-6</v>
      </c>
      <c r="AM1558" s="5">
        <f t="shared" si="1822"/>
        <v>1.2827595454503153E-2</v>
      </c>
      <c r="AN1558" s="5">
        <f t="shared" si="1823"/>
        <v>6.5677288727056136E-3</v>
      </c>
      <c r="AO1558" s="5">
        <f t="shared" si="1824"/>
        <v>1.6813385914126371E-3</v>
      </c>
      <c r="AP1558" s="5">
        <f t="shared" si="1825"/>
        <v>2.869484529344234E-4</v>
      </c>
      <c r="AQ1558" s="5">
        <f t="shared" si="1826"/>
        <v>3.6729401975606196E-5</v>
      </c>
      <c r="AR1558" s="5">
        <f t="shared" si="1827"/>
        <v>3.2262507635707108E-5</v>
      </c>
      <c r="AS1558" s="5">
        <f t="shared" si="1828"/>
        <v>5.4683651674950552E-5</v>
      </c>
      <c r="AT1558" s="5">
        <f t="shared" si="1829"/>
        <v>4.634329411514424E-5</v>
      </c>
      <c r="AU1558" s="5">
        <f t="shared" si="1830"/>
        <v>2.6183339305978594E-5</v>
      </c>
      <c r="AV1558" s="5">
        <f t="shared" si="1831"/>
        <v>1.10949265201452E-5</v>
      </c>
      <c r="AW1558" s="5">
        <f t="shared" si="1832"/>
        <v>9.0665207960064354E-8</v>
      </c>
      <c r="AX1558" s="5">
        <f t="shared" si="1833"/>
        <v>3.6237096507488933E-3</v>
      </c>
      <c r="AY1558" s="5">
        <f t="shared" si="1834"/>
        <v>1.8553393411834334E-3</v>
      </c>
      <c r="AZ1558" s="5">
        <f t="shared" si="1835"/>
        <v>4.7496687134295895E-4</v>
      </c>
      <c r="BA1558" s="5">
        <f t="shared" si="1836"/>
        <v>8.1061012709198333E-5</v>
      </c>
      <c r="BB1558" s="5">
        <f t="shared" si="1837"/>
        <v>1.0375809626777385E-5</v>
      </c>
      <c r="BC1558" s="5">
        <f t="shared" si="1838"/>
        <v>1.0624829057820049E-6</v>
      </c>
      <c r="BD1558" s="5">
        <f t="shared" si="1839"/>
        <v>2.7530673182470043E-6</v>
      </c>
      <c r="BE1558" s="5">
        <f t="shared" si="1840"/>
        <v>4.666338276262443E-6</v>
      </c>
      <c r="BF1558" s="5">
        <f t="shared" si="1841"/>
        <v>3.9546277644923054E-6</v>
      </c>
      <c r="BG1558" s="5">
        <f t="shared" si="1842"/>
        <v>2.2343116207768382E-6</v>
      </c>
      <c r="BH1558" s="5">
        <f t="shared" si="1843"/>
        <v>9.4676706305238966E-7</v>
      </c>
      <c r="BI1558" s="5">
        <f t="shared" si="1844"/>
        <v>3.2094641171644363E-7</v>
      </c>
      <c r="BJ1558" s="8">
        <f t="shared" si="1845"/>
        <v>0.66268494175778725</v>
      </c>
      <c r="BK1558" s="8">
        <f t="shared" si="1846"/>
        <v>0.23020704418512405</v>
      </c>
      <c r="BL1558" s="8">
        <f t="shared" si="1847"/>
        <v>0.1046562547389699</v>
      </c>
      <c r="BM1558" s="8">
        <f t="shared" si="1848"/>
        <v>0.37730629058003284</v>
      </c>
      <c r="BN1558" s="8">
        <f t="shared" si="1849"/>
        <v>0.62084813541907558</v>
      </c>
    </row>
    <row r="1559" spans="1:66" x14ac:dyDescent="0.25">
      <c r="A1559" t="s">
        <v>19</v>
      </c>
      <c r="B1559" t="s">
        <v>237</v>
      </c>
      <c r="C1559" t="s">
        <v>139</v>
      </c>
      <c r="D1559" t="s">
        <v>538</v>
      </c>
      <c r="E1559">
        <f>VLOOKUP(A1559,home!$A$2:$E$405,3,FALSE)</f>
        <v>1.4750000000000001</v>
      </c>
      <c r="F1559">
        <f>VLOOKUP(B1559,home!$B$2:$E$405,3,FALSE)</f>
        <v>0.16950000000000001</v>
      </c>
      <c r="G1559">
        <f>VLOOKUP(C1559,away!$B$2:$E$405,4,FALSE)</f>
        <v>1.6949000000000001</v>
      </c>
      <c r="H1559">
        <f>VLOOKUP(A1559,away!$A$2:$E$405,3,FALSE)</f>
        <v>1.5625</v>
      </c>
      <c r="I1559">
        <f>VLOOKUP(C1559,away!$B$2:$E$405,3,FALSE)</f>
        <v>0.64</v>
      </c>
      <c r="J1559">
        <f>VLOOKUP(B1559,home!$B$2:$E$405,4,FALSE)</f>
        <v>0.96</v>
      </c>
      <c r="K1559" s="3">
        <f t="shared" si="1794"/>
        <v>0.42374618625000005</v>
      </c>
      <c r="L1559" s="3">
        <f t="shared" si="1795"/>
        <v>0.96</v>
      </c>
      <c r="M1559" s="5">
        <f t="shared" si="1796"/>
        <v>0.25063785605671624</v>
      </c>
      <c r="N1559" s="5">
        <f t="shared" si="1797"/>
        <v>0.10620683563390998</v>
      </c>
      <c r="O1559" s="5">
        <f t="shared" si="1798"/>
        <v>0.24061234181444752</v>
      </c>
      <c r="P1559" s="5">
        <f t="shared" si="1799"/>
        <v>0.10195856220855355</v>
      </c>
      <c r="Q1559" s="5">
        <f t="shared" si="1800"/>
        <v>2.2502370776774975E-2</v>
      </c>
      <c r="R1559" s="5">
        <f t="shared" si="1801"/>
        <v>0.11549392407093481</v>
      </c>
      <c r="S1559" s="5">
        <f t="shared" si="1802"/>
        <v>1.0369092453937908E-2</v>
      </c>
      <c r="T1559" s="5">
        <f t="shared" si="1803"/>
        <v>2.1602275945703974E-2</v>
      </c>
      <c r="U1559" s="5">
        <f t="shared" si="1804"/>
        <v>4.8940109860105711E-2</v>
      </c>
      <c r="V1559" s="5">
        <f t="shared" si="1805"/>
        <v>4.6867876077118329E-4</v>
      </c>
      <c r="W1559" s="5">
        <f t="shared" si="1806"/>
        <v>3.1784312660806161E-3</v>
      </c>
      <c r="X1559" s="5">
        <f t="shared" si="1807"/>
        <v>3.0512940154373909E-3</v>
      </c>
      <c r="Y1559" s="5">
        <f t="shared" si="1808"/>
        <v>1.4646211274099478E-3</v>
      </c>
      <c r="Z1559" s="5">
        <f t="shared" si="1809"/>
        <v>3.6958055702699139E-2</v>
      </c>
      <c r="AA1559" s="5">
        <f t="shared" si="1810"/>
        <v>1.5660835155233827E-2</v>
      </c>
      <c r="AB1559" s="5">
        <f t="shared" si="1811"/>
        <v>3.3181095852601304E-3</v>
      </c>
      <c r="AC1559" s="5">
        <f t="shared" si="1812"/>
        <v>1.1916050247189899E-5</v>
      </c>
      <c r="AD1559" s="5">
        <f t="shared" si="1813"/>
        <v>3.3671203181485503E-4</v>
      </c>
      <c r="AE1559" s="5">
        <f t="shared" si="1814"/>
        <v>3.2324355054226073E-4</v>
      </c>
      <c r="AF1559" s="5">
        <f t="shared" si="1815"/>
        <v>1.5515690426028516E-4</v>
      </c>
      <c r="AG1559" s="5">
        <f t="shared" si="1816"/>
        <v>4.9650209363291251E-5</v>
      </c>
      <c r="AH1559" s="5">
        <f t="shared" si="1817"/>
        <v>8.8699333686477928E-3</v>
      </c>
      <c r="AI1559" s="5">
        <f t="shared" si="1818"/>
        <v>3.758600437256118E-3</v>
      </c>
      <c r="AJ1559" s="5">
        <f t="shared" si="1819"/>
        <v>7.9634630046243116E-4</v>
      </c>
      <c r="AK1559" s="5">
        <f t="shared" si="1820"/>
        <v>1.1248290258508397E-4</v>
      </c>
      <c r="AL1559" s="5">
        <f t="shared" si="1821"/>
        <v>1.9389622454054752E-7</v>
      </c>
      <c r="AM1559" s="5">
        <f t="shared" si="1822"/>
        <v>2.8536087869206698E-5</v>
      </c>
      <c r="AN1559" s="5">
        <f t="shared" si="1823"/>
        <v>2.7394644354438427E-5</v>
      </c>
      <c r="AO1559" s="5">
        <f t="shared" si="1824"/>
        <v>1.3149429290130446E-5</v>
      </c>
      <c r="AP1559" s="5">
        <f t="shared" si="1825"/>
        <v>4.2078173728417421E-6</v>
      </c>
      <c r="AQ1559" s="5">
        <f t="shared" si="1826"/>
        <v>1.009876169482018E-6</v>
      </c>
      <c r="AR1559" s="5">
        <f t="shared" si="1827"/>
        <v>1.7030272067803766E-3</v>
      </c>
      <c r="AS1559" s="5">
        <f t="shared" si="1828"/>
        <v>7.216512839531748E-4</v>
      </c>
      <c r="AT1559" s="5">
        <f t="shared" si="1829"/>
        <v>1.5289848968878683E-4</v>
      </c>
      <c r="AU1559" s="5">
        <f t="shared" si="1830"/>
        <v>2.1596717296336126E-5</v>
      </c>
      <c r="AV1559" s="5">
        <f t="shared" si="1831"/>
        <v>2.2878816474604613E-6</v>
      </c>
      <c r="AW1559" s="5">
        <f t="shared" si="1832"/>
        <v>2.1910076180621503E-9</v>
      </c>
      <c r="AX1559" s="5">
        <f t="shared" si="1833"/>
        <v>2.0153430675118718E-6</v>
      </c>
      <c r="AY1559" s="5">
        <f t="shared" si="1834"/>
        <v>1.9347293448113966E-6</v>
      </c>
      <c r="AZ1559" s="5">
        <f t="shared" si="1835"/>
        <v>9.2867008550947042E-7</v>
      </c>
      <c r="BA1559" s="5">
        <f t="shared" si="1836"/>
        <v>2.9717442736303051E-7</v>
      </c>
      <c r="BB1559" s="5">
        <f t="shared" si="1837"/>
        <v>7.1321862567127321E-8</v>
      </c>
      <c r="BC1559" s="5">
        <f t="shared" si="1838"/>
        <v>1.3693797612888448E-8</v>
      </c>
      <c r="BD1559" s="5">
        <f t="shared" si="1839"/>
        <v>2.724843530848601E-4</v>
      </c>
      <c r="BE1559" s="5">
        <f t="shared" si="1840"/>
        <v>1.154642054325079E-4</v>
      </c>
      <c r="BF1559" s="5">
        <f t="shared" si="1841"/>
        <v>2.4463758350205877E-5</v>
      </c>
      <c r="BG1559" s="5">
        <f t="shared" si="1842"/>
        <v>3.4554747674137784E-6</v>
      </c>
      <c r="BH1559" s="5">
        <f t="shared" si="1843"/>
        <v>3.6606106359367356E-7</v>
      </c>
      <c r="BI1559" s="5">
        <f t="shared" si="1844"/>
        <v>3.1023395926487585E-8</v>
      </c>
      <c r="BJ1559" s="8">
        <f t="shared" si="1845"/>
        <v>0.15895015024893902</v>
      </c>
      <c r="BK1559" s="8">
        <f t="shared" si="1846"/>
        <v>0.36344823415579536</v>
      </c>
      <c r="BL1559" s="8">
        <f t="shared" si="1847"/>
        <v>0.44058040995039405</v>
      </c>
      <c r="BM1559" s="8">
        <f t="shared" si="1848"/>
        <v>0.16252302695815349</v>
      </c>
      <c r="BN1559" s="8">
        <f t="shared" si="1849"/>
        <v>0.83741189056133714</v>
      </c>
    </row>
    <row r="1560" spans="1:66" x14ac:dyDescent="0.25">
      <c r="A1560" t="s">
        <v>19</v>
      </c>
      <c r="B1560" t="s">
        <v>235</v>
      </c>
      <c r="C1560" t="s">
        <v>236</v>
      </c>
      <c r="D1560" t="s">
        <v>538</v>
      </c>
      <c r="E1560">
        <f>VLOOKUP(A1560,home!$A$2:$E$405,3,FALSE)</f>
        <v>1.4750000000000001</v>
      </c>
      <c r="F1560">
        <f>VLOOKUP(B1560,home!$B$2:$E$405,3,FALSE)</f>
        <v>0.67800000000000005</v>
      </c>
      <c r="G1560">
        <f>VLOOKUP(C1560,away!$B$2:$E$405,4,FALSE)</f>
        <v>0.33900000000000002</v>
      </c>
      <c r="H1560">
        <f>VLOOKUP(A1560,away!$A$2:$E$405,3,FALSE)</f>
        <v>1.5625</v>
      </c>
      <c r="I1560">
        <f>VLOOKUP(C1560,away!$B$2:$E$405,3,FALSE)</f>
        <v>0.8</v>
      </c>
      <c r="J1560">
        <f>VLOOKUP(B1560,home!$B$2:$E$405,4,FALSE)</f>
        <v>0.8</v>
      </c>
      <c r="K1560" s="3">
        <f t="shared" si="1794"/>
        <v>0.33901695000000004</v>
      </c>
      <c r="L1560" s="3">
        <f t="shared" si="1795"/>
        <v>1</v>
      </c>
      <c r="M1560" s="5">
        <f t="shared" si="1796"/>
        <v>0.26210320252845798</v>
      </c>
      <c r="N1560" s="5">
        <f t="shared" si="1797"/>
        <v>8.885742830643012E-2</v>
      </c>
      <c r="O1560" s="5">
        <f t="shared" si="1798"/>
        <v>0.26210320252845798</v>
      </c>
      <c r="P1560" s="5">
        <f t="shared" si="1799"/>
        <v>8.885742830643012E-2</v>
      </c>
      <c r="Q1560" s="5">
        <f t="shared" si="1800"/>
        <v>1.5062087164644805E-2</v>
      </c>
      <c r="R1560" s="5">
        <f t="shared" si="1801"/>
        <v>0.13105160126422896</v>
      </c>
      <c r="S1560" s="5">
        <f t="shared" si="1802"/>
        <v>7.5310435823224007E-3</v>
      </c>
      <c r="T1560" s="5">
        <f t="shared" si="1803"/>
        <v>1.5062087164644805E-2</v>
      </c>
      <c r="U1560" s="5">
        <f t="shared" si="1804"/>
        <v>4.4428714153215053E-2</v>
      </c>
      <c r="V1560" s="5">
        <f t="shared" si="1805"/>
        <v>2.8368349173289059E-4</v>
      </c>
      <c r="W1560" s="5">
        <f t="shared" si="1806"/>
        <v>1.7021009503973435E-3</v>
      </c>
      <c r="X1560" s="5">
        <f t="shared" si="1807"/>
        <v>1.7021009503973435E-3</v>
      </c>
      <c r="Y1560" s="5">
        <f t="shared" si="1808"/>
        <v>8.5105047519867165E-4</v>
      </c>
      <c r="Z1560" s="5">
        <f t="shared" si="1809"/>
        <v>4.3683867088076325E-2</v>
      </c>
      <c r="AA1560" s="5">
        <f t="shared" si="1810"/>
        <v>1.4809571384405021E-2</v>
      </c>
      <c r="AB1560" s="5">
        <f t="shared" si="1811"/>
        <v>2.5103478607741343E-3</v>
      </c>
      <c r="AC1560" s="5">
        <f t="shared" si="1812"/>
        <v>6.0108445082896736E-6</v>
      </c>
      <c r="AD1560" s="5">
        <f t="shared" si="1813"/>
        <v>1.442602681989522E-4</v>
      </c>
      <c r="AE1560" s="5">
        <f t="shared" si="1814"/>
        <v>1.442602681989522E-4</v>
      </c>
      <c r="AF1560" s="5">
        <f t="shared" si="1815"/>
        <v>7.2130134099476087E-5</v>
      </c>
      <c r="AG1560" s="5">
        <f t="shared" si="1816"/>
        <v>2.4043378033158701E-5</v>
      </c>
      <c r="AH1560" s="5">
        <f t="shared" si="1817"/>
        <v>1.092096677201908E-2</v>
      </c>
      <c r="AI1560" s="5">
        <f t="shared" si="1818"/>
        <v>3.7023928461012543E-3</v>
      </c>
      <c r="AJ1560" s="5">
        <f t="shared" si="1819"/>
        <v>6.2758696519353335E-4</v>
      </c>
      <c r="AK1560" s="5">
        <f t="shared" si="1820"/>
        <v>7.0920872933222633E-5</v>
      </c>
      <c r="AL1560" s="5">
        <f t="shared" si="1821"/>
        <v>8.1511126884984631E-8</v>
      </c>
      <c r="AM1560" s="5">
        <f t="shared" si="1822"/>
        <v>9.7813352261981544E-6</v>
      </c>
      <c r="AN1560" s="5">
        <f t="shared" si="1823"/>
        <v>9.7813352261981544E-6</v>
      </c>
      <c r="AO1560" s="5">
        <f t="shared" si="1824"/>
        <v>4.8906676130990764E-6</v>
      </c>
      <c r="AP1560" s="5">
        <f t="shared" si="1825"/>
        <v>1.6302225376996924E-6</v>
      </c>
      <c r="AQ1560" s="5">
        <f t="shared" si="1826"/>
        <v>4.0755563442492299E-7</v>
      </c>
      <c r="AR1560" s="5">
        <f t="shared" si="1827"/>
        <v>2.1841933544038167E-3</v>
      </c>
      <c r="AS1560" s="5">
        <f t="shared" si="1828"/>
        <v>7.4047856922025116E-4</v>
      </c>
      <c r="AT1560" s="5">
        <f t="shared" si="1829"/>
        <v>1.2551739303870674E-4</v>
      </c>
      <c r="AU1560" s="5">
        <f t="shared" si="1830"/>
        <v>1.4184174586644532E-5</v>
      </c>
      <c r="AV1560" s="5">
        <f t="shared" si="1831"/>
        <v>1.2021689016579352E-6</v>
      </c>
      <c r="AW1560" s="5">
        <f t="shared" si="1832"/>
        <v>7.6760148965584679E-10</v>
      </c>
      <c r="AX1560" s="5">
        <f t="shared" si="1833"/>
        <v>5.5267307255220985E-7</v>
      </c>
      <c r="AY1560" s="5">
        <f t="shared" si="1834"/>
        <v>5.5267307255220985E-7</v>
      </c>
      <c r="AZ1560" s="5">
        <f t="shared" si="1835"/>
        <v>2.7633653627610487E-7</v>
      </c>
      <c r="BA1560" s="5">
        <f t="shared" si="1836"/>
        <v>9.2112178758701647E-8</v>
      </c>
      <c r="BB1560" s="5">
        <f t="shared" si="1837"/>
        <v>2.3028044689675405E-8</v>
      </c>
      <c r="BC1560" s="5">
        <f t="shared" si="1838"/>
        <v>4.605608937935083E-9</v>
      </c>
      <c r="BD1560" s="5">
        <f t="shared" si="1839"/>
        <v>3.640322257339693E-4</v>
      </c>
      <c r="BE1560" s="5">
        <f t="shared" si="1840"/>
        <v>1.2341309487004181E-4</v>
      </c>
      <c r="BF1560" s="5">
        <f t="shared" si="1841"/>
        <v>2.0919565506451112E-5</v>
      </c>
      <c r="BG1560" s="5">
        <f t="shared" si="1842"/>
        <v>2.3640290977740879E-6</v>
      </c>
      <c r="BH1560" s="5">
        <f t="shared" si="1843"/>
        <v>2.0036148360965578E-7</v>
      </c>
      <c r="BI1560" s="5">
        <f t="shared" si="1844"/>
        <v>1.3585187814164099E-8</v>
      </c>
      <c r="BJ1560" s="8">
        <f t="shared" si="1845"/>
        <v>0.12364954160499501</v>
      </c>
      <c r="BK1560" s="8">
        <f t="shared" si="1846"/>
        <v>0.35878200293765117</v>
      </c>
      <c r="BL1560" s="8">
        <f t="shared" si="1847"/>
        <v>0.47380182316935898</v>
      </c>
      <c r="BM1560" s="8">
        <f t="shared" si="1848"/>
        <v>0.15188173279596043</v>
      </c>
      <c r="BN1560" s="8">
        <f t="shared" si="1849"/>
        <v>0.84803495009864993</v>
      </c>
    </row>
    <row r="1561" spans="1:66" x14ac:dyDescent="0.25">
      <c r="A1561" t="s">
        <v>19</v>
      </c>
      <c r="B1561" t="s">
        <v>243</v>
      </c>
      <c r="C1561" t="s">
        <v>140</v>
      </c>
      <c r="D1561" t="s">
        <v>538</v>
      </c>
      <c r="E1561">
        <f>VLOOKUP(A1561,home!$A$2:$E$405,3,FALSE)</f>
        <v>1.4750000000000001</v>
      </c>
      <c r="F1561">
        <f>VLOOKUP(B1561,home!$B$2:$E$405,3,FALSE)</f>
        <v>1.7626999999999999</v>
      </c>
      <c r="G1561">
        <f>VLOOKUP(C1561,away!$B$2:$E$405,4,FALSE)</f>
        <v>0.1356</v>
      </c>
      <c r="H1561">
        <f>VLOOKUP(A1561,away!$A$2:$E$405,3,FALSE)</f>
        <v>1.5625</v>
      </c>
      <c r="I1561">
        <f>VLOOKUP(C1561,away!$B$2:$E$405,3,FALSE)</f>
        <v>2.4319999999999999</v>
      </c>
      <c r="J1561">
        <f>VLOOKUP(B1561,home!$B$2:$E$405,4,FALSE)</f>
        <v>0.51200000000000001</v>
      </c>
      <c r="K1561" s="3">
        <f t="shared" si="1794"/>
        <v>0.35255762699999998</v>
      </c>
      <c r="L1561" s="3">
        <f t="shared" si="1795"/>
        <v>1.9456</v>
      </c>
      <c r="M1561" s="5">
        <f t="shared" si="1796"/>
        <v>0.10044372817025021</v>
      </c>
      <c r="N1561" s="5">
        <f t="shared" si="1797"/>
        <v>3.5412202450736466E-2</v>
      </c>
      <c r="O1561" s="5">
        <f t="shared" si="1798"/>
        <v>0.19542331752803882</v>
      </c>
      <c r="P1561" s="5">
        <f t="shared" si="1799"/>
        <v>6.8897981088152871E-2</v>
      </c>
      <c r="Q1561" s="5">
        <f t="shared" si="1800"/>
        <v>6.2424210314376153E-3</v>
      </c>
      <c r="R1561" s="5">
        <f t="shared" si="1801"/>
        <v>0.19010780329127616</v>
      </c>
      <c r="S1561" s="5">
        <f t="shared" si="1802"/>
        <v>1.1814903440206618E-2</v>
      </c>
      <c r="T1561" s="5">
        <f t="shared" si="1803"/>
        <v>1.2145254358765026E-2</v>
      </c>
      <c r="U1561" s="5">
        <f t="shared" si="1804"/>
        <v>6.7023956002555118E-2</v>
      </c>
      <c r="V1561" s="5">
        <f t="shared" si="1805"/>
        <v>9.0047433480139956E-4</v>
      </c>
      <c r="W1561" s="5">
        <f t="shared" si="1806"/>
        <v>7.3360438185951298E-4</v>
      </c>
      <c r="X1561" s="5">
        <f t="shared" si="1807"/>
        <v>1.4273006853458684E-3</v>
      </c>
      <c r="Y1561" s="5">
        <f t="shared" si="1808"/>
        <v>1.3884781067044609E-3</v>
      </c>
      <c r="Z1561" s="5">
        <f t="shared" si="1809"/>
        <v>0.12329124736116895</v>
      </c>
      <c r="AA1561" s="5">
        <f t="shared" si="1810"/>
        <v>4.3467269599523739E-2</v>
      </c>
      <c r="AB1561" s="5">
        <f t="shared" si="1811"/>
        <v>7.6623587110886638E-3</v>
      </c>
      <c r="AC1561" s="5">
        <f t="shared" si="1812"/>
        <v>3.8604241909681385E-5</v>
      </c>
      <c r="AD1561" s="5">
        <f t="shared" si="1813"/>
        <v>6.4659455006297904E-5</v>
      </c>
      <c r="AE1561" s="5">
        <f t="shared" si="1814"/>
        <v>1.2580143566025319E-4</v>
      </c>
      <c r="AF1561" s="5">
        <f t="shared" si="1815"/>
        <v>1.2237963661029431E-4</v>
      </c>
      <c r="AG1561" s="5">
        <f t="shared" si="1816"/>
        <v>7.9367273662996196E-5</v>
      </c>
      <c r="AH1561" s="5">
        <f t="shared" si="1817"/>
        <v>5.9968862716472629E-2</v>
      </c>
      <c r="AI1561" s="5">
        <f t="shared" si="1818"/>
        <v>2.1142479933208363E-2</v>
      </c>
      <c r="AJ1561" s="5">
        <f t="shared" si="1819"/>
        <v>3.7269712770735294E-3</v>
      </c>
      <c r="AK1561" s="5">
        <f t="shared" si="1820"/>
        <v>4.3799071644740116E-4</v>
      </c>
      <c r="AL1561" s="5">
        <f t="shared" si="1821"/>
        <v>1.0592017550393871E-6</v>
      </c>
      <c r="AM1561" s="5">
        <f t="shared" si="1822"/>
        <v>4.5592368040267319E-6</v>
      </c>
      <c r="AN1561" s="5">
        <f t="shared" si="1823"/>
        <v>8.870451125914409E-6</v>
      </c>
      <c r="AO1561" s="5">
        <f t="shared" si="1824"/>
        <v>8.629174855289539E-6</v>
      </c>
      <c r="AP1561" s="5">
        <f t="shared" si="1825"/>
        <v>5.596307532817108E-6</v>
      </c>
      <c r="AQ1561" s="5">
        <f t="shared" si="1826"/>
        <v>2.7220439839622433E-6</v>
      </c>
      <c r="AR1561" s="5">
        <f t="shared" si="1827"/>
        <v>2.3335083860233804E-2</v>
      </c>
      <c r="AS1561" s="5">
        <f t="shared" si="1828"/>
        <v>8.2269617916100289E-3</v>
      </c>
      <c r="AT1561" s="5">
        <f t="shared" si="1829"/>
        <v>1.45023906333485E-3</v>
      </c>
      <c r="AU1561" s="5">
        <f t="shared" si="1830"/>
        <v>1.7043094758401254E-4</v>
      </c>
      <c r="AV1561" s="5">
        <f t="shared" si="1831"/>
        <v>1.5021682611895203E-5</v>
      </c>
      <c r="AW1561" s="5">
        <f t="shared" si="1832"/>
        <v>2.0181798366286253E-8</v>
      </c>
      <c r="AX1561" s="5">
        <f t="shared" si="1833"/>
        <v>2.6789895142645485E-7</v>
      </c>
      <c r="AY1561" s="5">
        <f t="shared" si="1834"/>
        <v>5.2122419989531053E-7</v>
      </c>
      <c r="AZ1561" s="5">
        <f t="shared" si="1835"/>
        <v>5.0704690165815811E-7</v>
      </c>
      <c r="BA1561" s="5">
        <f t="shared" si="1836"/>
        <v>3.2883681728870411E-7</v>
      </c>
      <c r="BB1561" s="5">
        <f t="shared" si="1837"/>
        <v>1.5994622792922582E-7</v>
      </c>
      <c r="BC1561" s="5">
        <f t="shared" si="1838"/>
        <v>6.2238276211820282E-8</v>
      </c>
      <c r="BD1561" s="5">
        <f t="shared" si="1839"/>
        <v>7.5667898597451466E-3</v>
      </c>
      <c r="BE1561" s="5">
        <f t="shared" si="1840"/>
        <v>2.6677294769594118E-3</v>
      </c>
      <c r="BF1561" s="5">
        <f t="shared" si="1841"/>
        <v>4.7026418693738064E-4</v>
      </c>
      <c r="BG1561" s="5">
        <f t="shared" si="1842"/>
        <v>5.5265075269909121E-5</v>
      </c>
      <c r="BH1561" s="5">
        <f t="shared" si="1843"/>
        <v>4.8710309482838836E-6</v>
      </c>
      <c r="BI1561" s="5">
        <f t="shared" si="1844"/>
        <v>3.4346382243410515E-7</v>
      </c>
      <c r="BJ1561" s="8">
        <f t="shared" si="1845"/>
        <v>5.7773693221465215E-2</v>
      </c>
      <c r="BK1561" s="8">
        <f t="shared" si="1846"/>
        <v>0.18209727170127568</v>
      </c>
      <c r="BL1561" s="8">
        <f t="shared" si="1847"/>
        <v>0.63292401021474143</v>
      </c>
      <c r="BM1561" s="8">
        <f t="shared" si="1848"/>
        <v>0.39955826789635768</v>
      </c>
      <c r="BN1561" s="8">
        <f t="shared" si="1849"/>
        <v>0.59652745355989212</v>
      </c>
    </row>
    <row r="1562" spans="1:66" x14ac:dyDescent="0.25">
      <c r="A1562" t="s">
        <v>448</v>
      </c>
      <c r="B1562" t="s">
        <v>514</v>
      </c>
      <c r="C1562" t="s">
        <v>450</v>
      </c>
      <c r="D1562" t="s">
        <v>538</v>
      </c>
      <c r="E1562">
        <f>VLOOKUP(A1562,home!$A$2:$E$405,3,FALSE)</f>
        <v>1.2285999999999999</v>
      </c>
      <c r="F1562">
        <f>VLOOKUP(B1562,home!$B$2:$E$405,3,FALSE)</f>
        <v>0.81389999999999996</v>
      </c>
      <c r="G1562">
        <f>VLOOKUP(C1562,away!$B$2:$E$405,4,FALSE)</f>
        <v>1.0851999999999999</v>
      </c>
      <c r="H1562">
        <f>VLOOKUP(A1562,away!$A$2:$E$405,3,FALSE)</f>
        <v>0.9143</v>
      </c>
      <c r="I1562">
        <f>VLOOKUP(C1562,away!$B$2:$E$405,3,FALSE)</f>
        <v>1.4582999999999999</v>
      </c>
      <c r="J1562">
        <f>VLOOKUP(B1562,home!$B$2:$E$405,4,FALSE)</f>
        <v>1.0936999999999999</v>
      </c>
      <c r="K1562" s="3">
        <f t="shared" si="1794"/>
        <v>1.0851539224079998</v>
      </c>
      <c r="L1562" s="3">
        <f t="shared" si="1795"/>
        <v>1.4582561197529997</v>
      </c>
      <c r="M1562" s="5">
        <f t="shared" si="1796"/>
        <v>7.8597920066058133E-2</v>
      </c>
      <c r="N1562" s="5">
        <f t="shared" si="1797"/>
        <v>8.5290841252793417E-2</v>
      </c>
      <c r="O1562" s="5">
        <f t="shared" si="1798"/>
        <v>0.11461589793618637</v>
      </c>
      <c r="P1562" s="5">
        <f t="shared" si="1799"/>
        <v>0.12437589121576763</v>
      </c>
      <c r="Q1562" s="5">
        <f t="shared" si="1800"/>
        <v>4.6276845465473407E-2</v>
      </c>
      <c r="R1562" s="5">
        <f t="shared" si="1801"/>
        <v>8.3569667293214508E-2</v>
      </c>
      <c r="S1562" s="5">
        <f t="shared" si="1802"/>
        <v>4.9204108399799683E-2</v>
      </c>
      <c r="T1562" s="5">
        <f t="shared" si="1803"/>
        <v>6.7483493102890452E-2</v>
      </c>
      <c r="U1562" s="5">
        <f t="shared" si="1804"/>
        <v>9.0685952257563263E-2</v>
      </c>
      <c r="V1562" s="5">
        <f t="shared" si="1805"/>
        <v>8.6513525330482229E-3</v>
      </c>
      <c r="W1562" s="5">
        <f t="shared" si="1806"/>
        <v>1.6739166791175774E-2</v>
      </c>
      <c r="X1562" s="5">
        <f t="shared" si="1807"/>
        <v>2.4409992412798263E-2</v>
      </c>
      <c r="Y1562" s="5">
        <f t="shared" si="1808"/>
        <v>1.779801040954368E-2</v>
      </c>
      <c r="Z1562" s="5">
        <f t="shared" si="1809"/>
        <v>4.0621992918684055E-2</v>
      </c>
      <c r="AA1562" s="5">
        <f t="shared" si="1810"/>
        <v>4.4081114951739997E-2</v>
      </c>
      <c r="AB1562" s="5">
        <f t="shared" si="1811"/>
        <v>2.3917397396999291E-2</v>
      </c>
      <c r="AC1562" s="5">
        <f t="shared" si="1812"/>
        <v>8.5563625651234837E-4</v>
      </c>
      <c r="AD1562" s="5">
        <f t="shared" si="1813"/>
        <v>4.541143125321531E-3</v>
      </c>
      <c r="AE1562" s="5">
        <f t="shared" si="1814"/>
        <v>6.6221497531743865E-3</v>
      </c>
      <c r="AF1562" s="5">
        <f t="shared" si="1815"/>
        <v>4.8283952017436835E-3</v>
      </c>
      <c r="AG1562" s="5">
        <f t="shared" si="1816"/>
        <v>2.3470122838429156E-3</v>
      </c>
      <c r="AH1562" s="5">
        <f t="shared" si="1817"/>
        <v>1.4809317442558501E-2</v>
      </c>
      <c r="AI1562" s="5">
        <f t="shared" si="1818"/>
        <v>1.6070388910977566E-2</v>
      </c>
      <c r="AJ1562" s="5">
        <f t="shared" si="1819"/>
        <v>8.7194227806846637E-3</v>
      </c>
      <c r="AK1562" s="5">
        <f t="shared" si="1820"/>
        <v>3.153971943864544E-3</v>
      </c>
      <c r="AL1562" s="5">
        <f t="shared" si="1821"/>
        <v>5.4159459624786338E-5</v>
      </c>
      <c r="AM1562" s="5">
        <f t="shared" si="1822"/>
        <v>9.8556785493175659E-4</v>
      </c>
      <c r="AN1562" s="5">
        <f t="shared" si="1823"/>
        <v>1.437210355886071E-3</v>
      </c>
      <c r="AO1562" s="5">
        <f t="shared" si="1824"/>
        <v>1.0479103984216249E-3</v>
      </c>
      <c r="AP1562" s="5">
        <f t="shared" si="1825"/>
        <v>5.0937391715037965E-4</v>
      </c>
      <c r="AQ1562" s="5">
        <f t="shared" si="1826"/>
        <v>1.8569940798177453E-4</v>
      </c>
      <c r="AR1562" s="5">
        <f t="shared" si="1827"/>
        <v>4.3191555579951543E-3</v>
      </c>
      <c r="AS1562" s="5">
        <f t="shared" si="1828"/>
        <v>4.6869485952487555E-3</v>
      </c>
      <c r="AT1562" s="5">
        <f t="shared" si="1829"/>
        <v>2.5430303261294255E-3</v>
      </c>
      <c r="AU1562" s="5">
        <f t="shared" si="1830"/>
        <v>9.1985977773394699E-4</v>
      </c>
      <c r="AV1562" s="5">
        <f t="shared" si="1831"/>
        <v>2.4954736146833587E-4</v>
      </c>
      <c r="AW1562" s="5">
        <f t="shared" si="1832"/>
        <v>2.3806578020186503E-6</v>
      </c>
      <c r="AX1562" s="5">
        <f t="shared" si="1833"/>
        <v>1.7824880392973899E-4</v>
      </c>
      <c r="AY1562" s="5">
        <f t="shared" si="1834"/>
        <v>2.5993240916919445E-4</v>
      </c>
      <c r="AZ1562" s="5">
        <f t="shared" si="1835"/>
        <v>1.8952401319655929E-4</v>
      </c>
      <c r="BA1562" s="5">
        <f t="shared" si="1836"/>
        <v>9.2124850694676975E-5</v>
      </c>
      <c r="BB1562" s="5">
        <f t="shared" si="1837"/>
        <v>3.3585406826710996E-5</v>
      </c>
      <c r="BC1562" s="5">
        <f t="shared" si="1838"/>
        <v>9.7952250078890945E-6</v>
      </c>
      <c r="BD1562" s="5">
        <f t="shared" si="1839"/>
        <v>1.0497391707686031E-3</v>
      </c>
      <c r="BE1562" s="5">
        <f t="shared" si="1840"/>
        <v>1.1391285786648709E-3</v>
      </c>
      <c r="BF1562" s="5">
        <f t="shared" si="1841"/>
        <v>6.180649226326171E-4</v>
      </c>
      <c r="BG1562" s="5">
        <f t="shared" si="1842"/>
        <v>2.235651916991938E-4</v>
      </c>
      <c r="BH1562" s="5">
        <f t="shared" si="1843"/>
        <v>6.0650661171569131E-5</v>
      </c>
      <c r="BI1562" s="5">
        <f t="shared" si="1844"/>
        <v>1.3163060573393367E-5</v>
      </c>
      <c r="BJ1562" s="8">
        <f t="shared" si="1845"/>
        <v>0.28126602244195387</v>
      </c>
      <c r="BK1562" s="8">
        <f t="shared" si="1846"/>
        <v>0.26199900033998003</v>
      </c>
      <c r="BL1562" s="8">
        <f t="shared" si="1847"/>
        <v>0.41544598411787453</v>
      </c>
      <c r="BM1562" s="8">
        <f t="shared" si="1848"/>
        <v>0.46634838483763186</v>
      </c>
      <c r="BN1562" s="8">
        <f t="shared" si="1849"/>
        <v>0.53272706322949348</v>
      </c>
    </row>
    <row r="1563" spans="1:66" x14ac:dyDescent="0.25">
      <c r="A1563" t="s">
        <v>448</v>
      </c>
      <c r="B1563" t="s">
        <v>461</v>
      </c>
      <c r="C1563" t="s">
        <v>454</v>
      </c>
      <c r="D1563" t="s">
        <v>538</v>
      </c>
      <c r="E1563">
        <f>VLOOKUP(A1563,home!$A$2:$E$405,3,FALSE)</f>
        <v>1.2285999999999999</v>
      </c>
      <c r="F1563">
        <f>VLOOKUP(B1563,home!$B$2:$E$405,3,FALSE)</f>
        <v>0.54259999999999997</v>
      </c>
      <c r="G1563">
        <f>VLOOKUP(C1563,away!$B$2:$E$405,4,FALSE)</f>
        <v>0.40699999999999997</v>
      </c>
      <c r="H1563">
        <f>VLOOKUP(A1563,away!$A$2:$E$405,3,FALSE)</f>
        <v>0.9143</v>
      </c>
      <c r="I1563">
        <f>VLOOKUP(C1563,away!$B$2:$E$405,3,FALSE)</f>
        <v>0.54690000000000005</v>
      </c>
      <c r="J1563">
        <f>VLOOKUP(B1563,home!$B$2:$E$405,4,FALSE)</f>
        <v>1.8229</v>
      </c>
      <c r="K1563" s="3">
        <f t="shared" si="1794"/>
        <v>0.27132181251999993</v>
      </c>
      <c r="L1563" s="3">
        <f t="shared" si="1795"/>
        <v>0.91150590834300005</v>
      </c>
      <c r="M1563" s="5">
        <f t="shared" si="1796"/>
        <v>0.30641106744530583</v>
      </c>
      <c r="N1563" s="5">
        <f t="shared" si="1797"/>
        <v>8.3136006195448323E-2</v>
      </c>
      <c r="O1563" s="5">
        <f t="shared" si="1798"/>
        <v>0.27929549835808171</v>
      </c>
      <c r="P1563" s="5">
        <f t="shared" si="1799"/>
        <v>7.5778960843191398E-2</v>
      </c>
      <c r="Q1563" s="5">
        <f t="shared" si="1800"/>
        <v>1.1278305943311492E-2</v>
      </c>
      <c r="R1563" s="5">
        <f t="shared" si="1801"/>
        <v>0.12728974846349705</v>
      </c>
      <c r="S1563" s="5">
        <f t="shared" si="1802"/>
        <v>4.6852508905369083E-3</v>
      </c>
      <c r="T1563" s="5">
        <f t="shared" si="1803"/>
        <v>1.0280242503428396E-2</v>
      </c>
      <c r="U1563" s="5">
        <f t="shared" si="1804"/>
        <v>3.4536485268330898E-2</v>
      </c>
      <c r="V1563" s="5">
        <f t="shared" si="1805"/>
        <v>1.2874623576560051E-4</v>
      </c>
      <c r="W1563" s="5">
        <f t="shared" si="1806"/>
        <v>1.0200168035647871E-3</v>
      </c>
      <c r="X1563" s="5">
        <f t="shared" si="1807"/>
        <v>9.2975134305844454E-4</v>
      </c>
      <c r="Y1563" s="5">
        <f t="shared" si="1808"/>
        <v>4.2373692124380576E-4</v>
      </c>
      <c r="Z1563" s="5">
        <f t="shared" si="1809"/>
        <v>3.8675119265323965E-2</v>
      </c>
      <c r="AA1563" s="5">
        <f t="shared" si="1810"/>
        <v>1.0493403458494867E-2</v>
      </c>
      <c r="AB1563" s="5">
        <f t="shared" si="1811"/>
        <v>1.4235446229312317E-3</v>
      </c>
      <c r="AC1563" s="5">
        <f t="shared" si="1812"/>
        <v>1.9900260212800607E-6</v>
      </c>
      <c r="AD1563" s="5">
        <f t="shared" si="1813"/>
        <v>6.9188201986013692E-5</v>
      </c>
      <c r="AE1563" s="5">
        <f t="shared" si="1814"/>
        <v>6.3065454897880371E-5</v>
      </c>
      <c r="AF1563" s="5">
        <f t="shared" si="1815"/>
        <v>2.8742267375878467E-5</v>
      </c>
      <c r="AG1563" s="5">
        <f t="shared" si="1816"/>
        <v>8.7329155107624952E-6</v>
      </c>
      <c r="AH1563" s="5">
        <f t="shared" si="1817"/>
        <v>8.8131499290532451E-3</v>
      </c>
      <c r="AI1563" s="5">
        <f t="shared" si="1818"/>
        <v>2.3911998127612356E-3</v>
      </c>
      <c r="AJ1563" s="5">
        <f t="shared" si="1819"/>
        <v>3.2439233364793145E-4</v>
      </c>
      <c r="AK1563" s="5">
        <f t="shared" si="1820"/>
        <v>2.9338238644316435E-5</v>
      </c>
      <c r="AL1563" s="5">
        <f t="shared" si="1821"/>
        <v>1.9686247654279897E-8</v>
      </c>
      <c r="AM1563" s="5">
        <f t="shared" si="1822"/>
        <v>3.7544536735690213E-6</v>
      </c>
      <c r="AN1563" s="5">
        <f t="shared" si="1823"/>
        <v>3.4222067060582437E-6</v>
      </c>
      <c r="AO1563" s="5">
        <f t="shared" si="1824"/>
        <v>1.5596808160715626E-6</v>
      </c>
      <c r="AP1563" s="5">
        <f t="shared" si="1825"/>
        <v>4.7388609299282047E-7</v>
      </c>
      <c r="AQ1563" s="5">
        <f t="shared" si="1826"/>
        <v>1.0798749341113406E-7</v>
      </c>
      <c r="AR1563" s="5">
        <f t="shared" si="1827"/>
        <v>1.606647646288945E-3</v>
      </c>
      <c r="AS1563" s="5">
        <f t="shared" si="1828"/>
        <v>4.3591855147210836E-4</v>
      </c>
      <c r="AT1563" s="5">
        <f t="shared" si="1829"/>
        <v>5.9137105748252663E-5</v>
      </c>
      <c r="AU1563" s="5">
        <f t="shared" si="1830"/>
        <v>5.3483955729342722E-6</v>
      </c>
      <c r="AV1563" s="5">
        <f t="shared" si="1831"/>
        <v>3.6278409523061764E-7</v>
      </c>
      <c r="AW1563" s="5">
        <f t="shared" si="1832"/>
        <v>1.3523983779380234E-10</v>
      </c>
      <c r="AX1563" s="5">
        <f t="shared" si="1833"/>
        <v>1.6977752928918635E-7</v>
      </c>
      <c r="AY1563" s="5">
        <f t="shared" si="1834"/>
        <v>1.5475322105097009E-7</v>
      </c>
      <c r="AZ1563" s="5">
        <f t="shared" si="1835"/>
        <v>7.0529237661534778E-8</v>
      </c>
      <c r="BA1563" s="5">
        <f t="shared" si="1836"/>
        <v>2.1429272279805529E-8</v>
      </c>
      <c r="BB1563" s="5">
        <f t="shared" si="1837"/>
        <v>4.8832270736334031E-9</v>
      </c>
      <c r="BC1563" s="5">
        <f t="shared" si="1838"/>
        <v>8.9021806587946909E-10</v>
      </c>
      <c r="BD1563" s="5">
        <f t="shared" si="1839"/>
        <v>2.4407813703629128E-4</v>
      </c>
      <c r="BE1563" s="5">
        <f t="shared" si="1840"/>
        <v>6.6223722537191488E-5</v>
      </c>
      <c r="BF1563" s="5">
        <f t="shared" si="1841"/>
        <v>8.9839702153061803E-6</v>
      </c>
      <c r="BG1563" s="5">
        <f t="shared" si="1842"/>
        <v>8.1251569414752214E-7</v>
      </c>
      <c r="BH1563" s="5">
        <f t="shared" si="1843"/>
        <v>5.5113307709262913E-8</v>
      </c>
      <c r="BI1563" s="5">
        <f t="shared" si="1844"/>
        <v>2.9906885083299417E-9</v>
      </c>
      <c r="BJ1563" s="8">
        <f t="shared" si="1845"/>
        <v>0.10724752902731328</v>
      </c>
      <c r="BK1563" s="8">
        <f t="shared" si="1846"/>
        <v>0.38700618988028973</v>
      </c>
      <c r="BL1563" s="8">
        <f t="shared" si="1847"/>
        <v>0.46702433141809913</v>
      </c>
      <c r="BM1563" s="8">
        <f t="shared" si="1848"/>
        <v>0.11676342772420907</v>
      </c>
      <c r="BN1563" s="8">
        <f t="shared" si="1849"/>
        <v>0.88318958724883567</v>
      </c>
    </row>
    <row r="1564" spans="1:66" x14ac:dyDescent="0.25">
      <c r="A1564" t="s">
        <v>448</v>
      </c>
      <c r="B1564" t="s">
        <v>460</v>
      </c>
      <c r="C1564" t="s">
        <v>458</v>
      </c>
      <c r="D1564" t="s">
        <v>538</v>
      </c>
      <c r="E1564">
        <f>VLOOKUP(A1564,home!$A$2:$E$405,3,FALSE)</f>
        <v>1.2285999999999999</v>
      </c>
      <c r="F1564">
        <f>VLOOKUP(B1564,home!$B$2:$E$405,3,FALSE)</f>
        <v>1.3566</v>
      </c>
      <c r="G1564">
        <f>VLOOKUP(C1564,away!$B$2:$E$405,4,FALSE)</f>
        <v>0.81389999999999996</v>
      </c>
      <c r="H1564">
        <f>VLOOKUP(A1564,away!$A$2:$E$405,3,FALSE)</f>
        <v>0.9143</v>
      </c>
      <c r="I1564">
        <f>VLOOKUP(C1564,away!$B$2:$E$405,3,FALSE)</f>
        <v>0.54690000000000005</v>
      </c>
      <c r="J1564">
        <f>VLOOKUP(B1564,home!$B$2:$E$405,4,FALSE)</f>
        <v>0.36459999999999998</v>
      </c>
      <c r="K1564" s="3">
        <f t="shared" si="1794"/>
        <v>1.356542398764</v>
      </c>
      <c r="L1564" s="3">
        <f t="shared" si="1795"/>
        <v>0.18231118228199999</v>
      </c>
      <c r="M1564" s="5">
        <f t="shared" si="1796"/>
        <v>0.21462701291689684</v>
      </c>
      <c r="N1564" s="5">
        <f t="shared" si="1797"/>
        <v>0.29115064294183923</v>
      </c>
      <c r="O1564" s="5">
        <f t="shared" si="1798"/>
        <v>3.9128904474533537E-2</v>
      </c>
      <c r="P1564" s="5">
        <f t="shared" si="1799"/>
        <v>5.3080017936891141E-2</v>
      </c>
      <c r="Q1564" s="5">
        <f t="shared" si="1800"/>
        <v>0.19747909578900175</v>
      </c>
      <c r="R1564" s="5">
        <f t="shared" si="1801"/>
        <v>3.5668184180758242E-3</v>
      </c>
      <c r="S1564" s="5">
        <f t="shared" si="1802"/>
        <v>3.2818426090564044E-3</v>
      </c>
      <c r="T1564" s="5">
        <f t="shared" si="1803"/>
        <v>3.6002647429273227E-2</v>
      </c>
      <c r="U1564" s="5">
        <f t="shared" si="1804"/>
        <v>4.8385404128121938E-3</v>
      </c>
      <c r="V1564" s="5">
        <f t="shared" si="1805"/>
        <v>9.0182427120784567E-5</v>
      </c>
      <c r="W1564" s="5">
        <f t="shared" si="1806"/>
        <v>8.9296255435786051E-2</v>
      </c>
      <c r="X1564" s="5">
        <f t="shared" si="1807"/>
        <v>1.6279705901853622E-2</v>
      </c>
      <c r="Y1564" s="5">
        <f t="shared" si="1808"/>
        <v>1.483986215085093E-3</v>
      </c>
      <c r="Z1564" s="5">
        <f t="shared" si="1809"/>
        <v>2.1675696092820552E-4</v>
      </c>
      <c r="AA1564" s="5">
        <f t="shared" si="1810"/>
        <v>2.9404000772634254E-4</v>
      </c>
      <c r="AB1564" s="5">
        <f t="shared" si="1811"/>
        <v>1.9943886870683891E-4</v>
      </c>
      <c r="AC1564" s="5">
        <f t="shared" si="1812"/>
        <v>1.3939545586862757E-6</v>
      </c>
      <c r="AD1564" s="5">
        <f t="shared" si="1813"/>
        <v>3.0283539137376036E-2</v>
      </c>
      <c r="AE1564" s="5">
        <f t="shared" si="1814"/>
        <v>5.5210278238182432E-3</v>
      </c>
      <c r="AF1564" s="5">
        <f t="shared" si="1815"/>
        <v>5.0327255498606061E-4</v>
      </c>
      <c r="AG1564" s="5">
        <f t="shared" si="1816"/>
        <v>3.0584071503197193E-5</v>
      </c>
      <c r="AH1564" s="5">
        <f t="shared" si="1817"/>
        <v>9.8793044536686016E-6</v>
      </c>
      <c r="AI1564" s="5">
        <f t="shared" si="1818"/>
        <v>1.3401695361699473E-5</v>
      </c>
      <c r="AJ1564" s="5">
        <f t="shared" si="1819"/>
        <v>9.0899839867320884E-6</v>
      </c>
      <c r="AK1564" s="5">
        <f t="shared" si="1820"/>
        <v>4.1103162273626317E-6</v>
      </c>
      <c r="AL1564" s="5">
        <f t="shared" si="1821"/>
        <v>1.3789714905444433E-8</v>
      </c>
      <c r="AM1564" s="5">
        <f t="shared" si="1822"/>
        <v>8.2161809648959028E-3</v>
      </c>
      <c r="AN1564" s="5">
        <f t="shared" si="1823"/>
        <v>1.4979016655530353E-3</v>
      </c>
      <c r="AO1564" s="5">
        <f t="shared" si="1824"/>
        <v>1.3654211179457538E-4</v>
      </c>
      <c r="AP1564" s="5">
        <f t="shared" si="1825"/>
        <v>8.2977179441833539E-6</v>
      </c>
      <c r="AQ1564" s="5">
        <f t="shared" si="1826"/>
        <v>3.7819169216165822E-7</v>
      </c>
      <c r="AR1564" s="5">
        <f t="shared" si="1827"/>
        <v>3.6022153501443052E-7</v>
      </c>
      <c r="AS1564" s="5">
        <f t="shared" si="1828"/>
        <v>4.8865578519492578E-7</v>
      </c>
      <c r="AT1564" s="5">
        <f t="shared" si="1829"/>
        <v>3.3144114550911527E-7</v>
      </c>
      <c r="AU1564" s="5">
        <f t="shared" si="1830"/>
        <v>1.4987132219267441E-7</v>
      </c>
      <c r="AV1564" s="5">
        <f t="shared" si="1831"/>
        <v>5.0826700728295736E-8</v>
      </c>
      <c r="AW1564" s="5">
        <f t="shared" si="1832"/>
        <v>9.47326020483806E-11</v>
      </c>
      <c r="AX1564" s="5">
        <f t="shared" si="1833"/>
        <v>1.8575996391331673E-3</v>
      </c>
      <c r="AY1564" s="5">
        <f t="shared" si="1834"/>
        <v>3.386611864169842E-4</v>
      </c>
      <c r="AZ1564" s="5">
        <f t="shared" si="1835"/>
        <v>3.0870860644352593E-5</v>
      </c>
      <c r="BA1564" s="5">
        <f t="shared" si="1836"/>
        <v>1.876034367378262E-6</v>
      </c>
      <c r="BB1564" s="5">
        <f t="shared" si="1837"/>
        <v>8.5505510879598672E-8</v>
      </c>
      <c r="BC1564" s="5">
        <f t="shared" si="1838"/>
        <v>3.1177221560172126E-9</v>
      </c>
      <c r="BD1564" s="5">
        <f t="shared" si="1839"/>
        <v>1.0945402321986273E-8</v>
      </c>
      <c r="BE1564" s="5">
        <f t="shared" si="1840"/>
        <v>1.4847902321304313E-8</v>
      </c>
      <c r="BF1564" s="5">
        <f t="shared" si="1841"/>
        <v>1.0070904515777859E-8</v>
      </c>
      <c r="BG1564" s="5">
        <f t="shared" si="1842"/>
        <v>4.5538696565188322E-9</v>
      </c>
      <c r="BH1564" s="5">
        <f t="shared" si="1843"/>
        <v>1.5443793168781632E-9</v>
      </c>
      <c r="BI1564" s="5">
        <f t="shared" si="1844"/>
        <v>4.1900320462388171E-10</v>
      </c>
      <c r="BJ1564" s="8">
        <f t="shared" si="1845"/>
        <v>0.6801191542961974</v>
      </c>
      <c r="BK1564" s="8">
        <f t="shared" si="1846"/>
        <v>0.27141912482065578</v>
      </c>
      <c r="BL1564" s="8">
        <f t="shared" si="1847"/>
        <v>4.8065646879834188E-2</v>
      </c>
      <c r="BM1564" s="8">
        <f t="shared" si="1848"/>
        <v>0.20044952938869276</v>
      </c>
      <c r="BN1564" s="8">
        <f t="shared" si="1849"/>
        <v>0.7990324924772384</v>
      </c>
    </row>
    <row r="1565" spans="1:66" x14ac:dyDescent="0.25">
      <c r="A1565" t="s">
        <v>448</v>
      </c>
      <c r="B1565" t="s">
        <v>452</v>
      </c>
      <c r="C1565" t="s">
        <v>457</v>
      </c>
      <c r="D1565" t="s">
        <v>538</v>
      </c>
      <c r="E1565">
        <f>VLOOKUP(A1565,home!$A$2:$E$405,3,FALSE)</f>
        <v>1.2285999999999999</v>
      </c>
      <c r="F1565">
        <f>VLOOKUP(B1565,home!$B$2:$E$405,3,FALSE)</f>
        <v>1.3566</v>
      </c>
      <c r="G1565">
        <f>VLOOKUP(C1565,away!$B$2:$E$405,4,FALSE)</f>
        <v>1.6278999999999999</v>
      </c>
      <c r="H1565">
        <f>VLOOKUP(A1565,away!$A$2:$E$405,3,FALSE)</f>
        <v>0.9143</v>
      </c>
      <c r="I1565">
        <f>VLOOKUP(C1565,away!$B$2:$E$405,3,FALSE)</f>
        <v>0.36459999999999998</v>
      </c>
      <c r="J1565">
        <f>VLOOKUP(B1565,home!$B$2:$E$405,4,FALSE)</f>
        <v>1.4582999999999999</v>
      </c>
      <c r="K1565" s="3">
        <f t="shared" si="1794"/>
        <v>2.7132514694039997</v>
      </c>
      <c r="L1565" s="3">
        <f t="shared" si="1795"/>
        <v>0.48612981737399996</v>
      </c>
      <c r="M1565" s="5">
        <f t="shared" si="1796"/>
        <v>4.0787431896543984E-2</v>
      </c>
      <c r="N1565" s="5">
        <f t="shared" si="1797"/>
        <v>0.11066655952651354</v>
      </c>
      <c r="O1565" s="5">
        <f t="shared" si="1798"/>
        <v>1.9827986819021388E-2</v>
      </c>
      <c r="P1565" s="5">
        <f t="shared" si="1799"/>
        <v>5.3798314372032925E-2</v>
      </c>
      <c r="Q1565" s="5">
        <f t="shared" si="1800"/>
        <v>0.15013310262459906</v>
      </c>
      <c r="R1565" s="5">
        <f t="shared" si="1801"/>
        <v>4.8194878056124725E-3</v>
      </c>
      <c r="S1565" s="5">
        <f t="shared" si="1802"/>
        <v>1.7739892502997484E-2</v>
      </c>
      <c r="T1565" s="5">
        <f t="shared" si="1803"/>
        <v>7.2984177760688343E-2</v>
      </c>
      <c r="U1565" s="5">
        <f t="shared" si="1804"/>
        <v>1.3076482370352699E-2</v>
      </c>
      <c r="V1565" s="5">
        <f t="shared" si="1805"/>
        <v>2.5998649023472446E-3</v>
      </c>
      <c r="W1565" s="5">
        <f t="shared" si="1806"/>
        <v>0.1357829537674583</v>
      </c>
      <c r="X1565" s="5">
        <f t="shared" si="1807"/>
        <v>6.6008142517476789E-2</v>
      </c>
      <c r="Y1565" s="5">
        <f t="shared" si="1808"/>
        <v>1.6044263133608974E-2</v>
      </c>
      <c r="Z1565" s="5">
        <f t="shared" si="1809"/>
        <v>7.8096557559287057E-4</v>
      </c>
      <c r="AA1565" s="5">
        <f t="shared" si="1810"/>
        <v>2.1189559955312968E-3</v>
      </c>
      <c r="AB1565" s="5">
        <f t="shared" si="1811"/>
        <v>2.8746302342388536E-3</v>
      </c>
      <c r="AC1565" s="5">
        <f t="shared" si="1812"/>
        <v>2.1432513466412774E-4</v>
      </c>
      <c r="AD1565" s="5">
        <f t="shared" si="1813"/>
        <v>9.2103324707392895E-2</v>
      </c>
      <c r="AE1565" s="5">
        <f t="shared" si="1814"/>
        <v>4.477417241954313E-2</v>
      </c>
      <c r="AF1565" s="5">
        <f t="shared" si="1815"/>
        <v>1.0883030130692242E-2</v>
      </c>
      <c r="AG1565" s="5">
        <f t="shared" si="1816"/>
        <v>1.7635218166363869E-3</v>
      </c>
      <c r="AH1565" s="5">
        <f t="shared" si="1817"/>
        <v>9.4912663159585692E-5</v>
      </c>
      <c r="AI1565" s="5">
        <f t="shared" si="1818"/>
        <v>2.5752192278279275E-4</v>
      </c>
      <c r="AJ1565" s="5">
        <f t="shared" si="1819"/>
        <v>3.4936086769707798E-4</v>
      </c>
      <c r="AK1565" s="5">
        <f t="shared" si="1820"/>
        <v>3.1596796254378437E-4</v>
      </c>
      <c r="AL1565" s="5">
        <f t="shared" si="1821"/>
        <v>1.130772930419875E-5</v>
      </c>
      <c r="AM1565" s="5">
        <f t="shared" si="1822"/>
        <v>4.9979896219865469E-2</v>
      </c>
      <c r="AN1565" s="5">
        <f t="shared" si="1823"/>
        <v>2.4296717821734672E-2</v>
      </c>
      <c r="AO1565" s="5">
        <f t="shared" si="1824"/>
        <v>5.9056794987337423E-3</v>
      </c>
      <c r="AP1565" s="5">
        <f t="shared" si="1825"/>
        <v>9.5697563206293692E-4</v>
      </c>
      <c r="AQ1565" s="5">
        <f t="shared" si="1826"/>
        <v>1.1630359731153087E-4</v>
      </c>
      <c r="AR1565" s="5">
        <f t="shared" si="1827"/>
        <v>9.2279751216498761E-6</v>
      </c>
      <c r="AS1565" s="5">
        <f t="shared" si="1828"/>
        <v>2.5037817058440079E-5</v>
      </c>
      <c r="AT1565" s="5">
        <f t="shared" si="1829"/>
        <v>3.3966946962240542E-5</v>
      </c>
      <c r="AU1565" s="5">
        <f t="shared" si="1830"/>
        <v>3.0720289585488961E-5</v>
      </c>
      <c r="AV1565" s="5">
        <f t="shared" si="1831"/>
        <v>2.0837967714586077E-5</v>
      </c>
      <c r="AW1565" s="5">
        <f t="shared" si="1832"/>
        <v>4.1430026335083972E-7</v>
      </c>
      <c r="AX1565" s="5">
        <f t="shared" si="1833"/>
        <v>2.2601337809868251E-2</v>
      </c>
      <c r="AY1565" s="5">
        <f t="shared" si="1834"/>
        <v>1.0987184221919334E-2</v>
      </c>
      <c r="AZ1565" s="5">
        <f t="shared" si="1835"/>
        <v>2.6705989296280696E-3</v>
      </c>
      <c r="BA1565" s="5">
        <f t="shared" si="1836"/>
        <v>4.3275258997976454E-4</v>
      </c>
      <c r="BB1565" s="5">
        <f t="shared" si="1837"/>
        <v>5.2593484383747084E-5</v>
      </c>
      <c r="BC1565" s="5">
        <f t="shared" si="1838"/>
        <v>5.1134521917066586E-6</v>
      </c>
      <c r="BD1565" s="5">
        <f t="shared" si="1839"/>
        <v>7.476656434365783E-7</v>
      </c>
      <c r="BE1565" s="5">
        <f t="shared" si="1840"/>
        <v>2.0286049056771832E-6</v>
      </c>
      <c r="BF1565" s="5">
        <f t="shared" si="1841"/>
        <v>2.7520576205843904E-6</v>
      </c>
      <c r="BG1565" s="5">
        <f t="shared" si="1842"/>
        <v>2.4890081276450242E-6</v>
      </c>
      <c r="BH1565" s="5">
        <f t="shared" si="1843"/>
        <v>1.6883262399228401E-6</v>
      </c>
      <c r="BI1565" s="5">
        <f t="shared" si="1844"/>
        <v>9.1617073026079449E-7</v>
      </c>
      <c r="BJ1565" s="8">
        <f t="shared" si="1845"/>
        <v>0.81914840166228908</v>
      </c>
      <c r="BK1565" s="8">
        <f t="shared" si="1846"/>
        <v>0.1261383207598093</v>
      </c>
      <c r="BL1565" s="8">
        <f t="shared" si="1847"/>
        <v>4.3865719470649878E-2</v>
      </c>
      <c r="BM1565" s="8">
        <f t="shared" si="1848"/>
        <v>0.59891375450236162</v>
      </c>
      <c r="BN1565" s="8">
        <f t="shared" si="1849"/>
        <v>0.38003288304432337</v>
      </c>
    </row>
    <row r="1566" spans="1:66" x14ac:dyDescent="0.25">
      <c r="A1566" t="s">
        <v>22</v>
      </c>
      <c r="B1566" t="s">
        <v>163</v>
      </c>
      <c r="C1566" t="s">
        <v>252</v>
      </c>
      <c r="D1566" t="s">
        <v>538</v>
      </c>
      <c r="E1566">
        <f>VLOOKUP(A1566,home!$A$2:$E$405,3,FALSE)</f>
        <v>1.4</v>
      </c>
      <c r="F1566">
        <f>VLOOKUP(B1566,home!$B$2:$E$405,3,FALSE)</f>
        <v>1.4286000000000001</v>
      </c>
      <c r="G1566">
        <f>VLOOKUP(C1566,away!$B$2:$E$405,4,FALSE)</f>
        <v>1.7857000000000001</v>
      </c>
      <c r="H1566">
        <f>VLOOKUP(A1566,away!$A$2:$E$405,3,FALSE)</f>
        <v>1.0286</v>
      </c>
      <c r="I1566">
        <f>VLOOKUP(C1566,away!$B$2:$E$405,3,FALSE)</f>
        <v>1.4582999999999999</v>
      </c>
      <c r="J1566">
        <f>VLOOKUP(B1566,home!$B$2:$E$405,4,FALSE)</f>
        <v>0.24299999999999999</v>
      </c>
      <c r="K1566" s="3">
        <f t="shared" si="1794"/>
        <v>3.5714714279999997</v>
      </c>
      <c r="L1566" s="3">
        <f t="shared" si="1795"/>
        <v>0.36450179333999994</v>
      </c>
      <c r="M1566" s="5">
        <f t="shared" si="1796"/>
        <v>1.9526686289232008E-2</v>
      </c>
      <c r="N1566" s="5">
        <f t="shared" si="1797"/>
        <v>6.973900216551146E-2</v>
      </c>
      <c r="O1566" s="5">
        <f t="shared" si="1798"/>
        <v>7.1175121704126565E-3</v>
      </c>
      <c r="P1566" s="5">
        <f t="shared" si="1799"/>
        <v>2.5419991355071069E-2</v>
      </c>
      <c r="Q1566" s="5">
        <f t="shared" si="1800"/>
        <v>0.12453542682567714</v>
      </c>
      <c r="R1566" s="5">
        <f t="shared" si="1801"/>
        <v>1.2971729751173439E-3</v>
      </c>
      <c r="S1566" s="5">
        <f t="shared" si="1802"/>
        <v>8.2729853765334121E-3</v>
      </c>
      <c r="T1566" s="5">
        <f t="shared" si="1803"/>
        <v>4.5393386412321657E-2</v>
      </c>
      <c r="U1566" s="5">
        <f t="shared" si="1804"/>
        <v>4.6328162178053489E-3</v>
      </c>
      <c r="V1566" s="5">
        <f t="shared" si="1805"/>
        <v>1.1966484887919104E-3</v>
      </c>
      <c r="W1566" s="5">
        <f t="shared" si="1806"/>
        <v>0.14825823956056355</v>
      </c>
      <c r="X1566" s="5">
        <f t="shared" si="1807"/>
        <v>5.4040394197256744E-2</v>
      </c>
      <c r="Y1566" s="5">
        <f t="shared" si="1808"/>
        <v>9.8489102988503028E-3</v>
      </c>
      <c r="Z1566" s="5">
        <f t="shared" si="1809"/>
        <v>1.5760729190081839E-4</v>
      </c>
      <c r="AA1566" s="5">
        <f t="shared" si="1810"/>
        <v>5.6288993986822872E-4</v>
      </c>
      <c r="AB1566" s="5">
        <f t="shared" si="1811"/>
        <v>1.0051726686740082E-3</v>
      </c>
      <c r="AC1566" s="5">
        <f t="shared" si="1812"/>
        <v>9.7362891575603812E-5</v>
      </c>
      <c r="AD1566" s="5">
        <f t="shared" si="1813"/>
        <v>0.13237501663903298</v>
      </c>
      <c r="AE1566" s="5">
        <f t="shared" si="1814"/>
        <v>4.8250930958339863E-2</v>
      </c>
      <c r="AF1566" s="5">
        <f t="shared" si="1815"/>
        <v>8.7937754323196976E-3</v>
      </c>
      <c r="AG1566" s="5">
        <f t="shared" si="1816"/>
        <v>1.0684489717699215E-3</v>
      </c>
      <c r="AH1566" s="5">
        <f t="shared" si="1817"/>
        <v>1.4362035135327284E-5</v>
      </c>
      <c r="AI1566" s="5">
        <f t="shared" si="1818"/>
        <v>5.129359813375351E-5</v>
      </c>
      <c r="AJ1566" s="5">
        <f t="shared" si="1819"/>
        <v>9.1596810087007371E-5</v>
      </c>
      <c r="AK1566" s="5">
        <f t="shared" si="1820"/>
        <v>1.0904513004056302E-4</v>
      </c>
      <c r="AL1566" s="5">
        <f t="shared" si="1821"/>
        <v>5.0699106351114781E-6</v>
      </c>
      <c r="AM1566" s="5">
        <f t="shared" si="1822"/>
        <v>9.4554717941466179E-2</v>
      </c>
      <c r="AN1566" s="5">
        <f t="shared" si="1823"/>
        <v>3.4465364258422296E-2</v>
      </c>
      <c r="AO1566" s="5">
        <f t="shared" si="1824"/>
        <v>6.2813435401556303E-3</v>
      </c>
      <c r="AP1566" s="5">
        <f t="shared" si="1825"/>
        <v>7.6318699499045072E-4</v>
      </c>
      <c r="AQ1566" s="5">
        <f t="shared" si="1826"/>
        <v>6.9545757081946192E-5</v>
      </c>
      <c r="AR1566" s="5">
        <f t="shared" si="1827"/>
        <v>1.046997512567777E-6</v>
      </c>
      <c r="AS1566" s="5">
        <f t="shared" si="1828"/>
        <v>3.7393217013228862E-6</v>
      </c>
      <c r="AT1566" s="5">
        <f t="shared" si="1829"/>
        <v>6.6774403081875178E-6</v>
      </c>
      <c r="AU1566" s="5">
        <f t="shared" si="1830"/>
        <v>7.9494290909557445E-6</v>
      </c>
      <c r="AV1566" s="5">
        <f t="shared" si="1831"/>
        <v>7.0977897168151138E-6</v>
      </c>
      <c r="AW1566" s="5">
        <f t="shared" si="1832"/>
        <v>1.8333469188236262E-7</v>
      </c>
      <c r="AX1566" s="5">
        <f t="shared" si="1833"/>
        <v>5.6283245585090874E-2</v>
      </c>
      <c r="AY1566" s="5">
        <f t="shared" si="1834"/>
        <v>2.051534395076126E-2</v>
      </c>
      <c r="AZ1566" s="5">
        <f t="shared" si="1835"/>
        <v>3.7389398305196983E-3</v>
      </c>
      <c r="BA1566" s="5">
        <f t="shared" si="1836"/>
        <v>4.5428342447159534E-4</v>
      </c>
      <c r="BB1566" s="5">
        <f t="shared" si="1837"/>
        <v>4.1396780726133219E-5</v>
      </c>
      <c r="BC1566" s="5">
        <f t="shared" si="1838"/>
        <v>3.0178401626356609E-6</v>
      </c>
      <c r="BD1566" s="5">
        <f t="shared" si="1839"/>
        <v>6.3605411825578981E-8</v>
      </c>
      <c r="BE1566" s="5">
        <f t="shared" si="1840"/>
        <v>2.2716491100122865E-7</v>
      </c>
      <c r="BF1566" s="5">
        <f t="shared" si="1841"/>
        <v>4.0565649454252538E-7</v>
      </c>
      <c r="BG1566" s="5">
        <f t="shared" si="1842"/>
        <v>4.8293019328042255E-7</v>
      </c>
      <c r="BH1566" s="5">
        <f t="shared" si="1843"/>
        <v>4.311928467548866E-7</v>
      </c>
      <c r="BI1566" s="5">
        <f t="shared" si="1844"/>
        <v>3.0799858642861202E-7</v>
      </c>
      <c r="BJ1566" s="8">
        <f t="shared" si="1845"/>
        <v>0.85947391736549217</v>
      </c>
      <c r="BK1566" s="8">
        <f t="shared" si="1846"/>
        <v>7.5034088262600371E-2</v>
      </c>
      <c r="BL1566" s="8">
        <f t="shared" si="1847"/>
        <v>1.4910291072047924E-2</v>
      </c>
      <c r="BM1566" s="8">
        <f t="shared" si="1848"/>
        <v>0.68142495159495009</v>
      </c>
      <c r="BN1566" s="8">
        <f t="shared" si="1849"/>
        <v>0.24763579178102169</v>
      </c>
    </row>
    <row r="1567" spans="1:66" x14ac:dyDescent="0.25">
      <c r="A1567" t="s">
        <v>22</v>
      </c>
      <c r="B1567" t="s">
        <v>254</v>
      </c>
      <c r="C1567" t="s">
        <v>23</v>
      </c>
      <c r="D1567" t="s">
        <v>538</v>
      </c>
      <c r="E1567">
        <f>VLOOKUP(A1567,home!$A$2:$E$405,3,FALSE)</f>
        <v>1.4</v>
      </c>
      <c r="F1567">
        <f>VLOOKUP(B1567,home!$B$2:$E$405,3,FALSE)</f>
        <v>0.23810000000000001</v>
      </c>
      <c r="G1567">
        <f>VLOOKUP(C1567,away!$B$2:$E$405,4,FALSE)</f>
        <v>0.23810000000000001</v>
      </c>
      <c r="H1567">
        <f>VLOOKUP(A1567,away!$A$2:$E$405,3,FALSE)</f>
        <v>1.0286</v>
      </c>
      <c r="I1567">
        <f>VLOOKUP(C1567,away!$B$2:$E$405,3,FALSE)</f>
        <v>1.6203000000000001</v>
      </c>
      <c r="J1567">
        <f>VLOOKUP(B1567,home!$B$2:$E$405,4,FALSE)</f>
        <v>1.9443999999999999</v>
      </c>
      <c r="K1567" s="3">
        <f t="shared" si="1794"/>
        <v>7.9368253999999999E-2</v>
      </c>
      <c r="L1567" s="3">
        <f t="shared" si="1795"/>
        <v>3.2406159437519997</v>
      </c>
      <c r="M1567" s="5">
        <f t="shared" si="1796"/>
        <v>3.615340305457361E-2</v>
      </c>
      <c r="N1567" s="5">
        <f t="shared" si="1797"/>
        <v>2.8694324765997747E-3</v>
      </c>
      <c r="O1567" s="5">
        <f t="shared" si="1798"/>
        <v>0.1171592943595435</v>
      </c>
      <c r="P1567" s="5">
        <f t="shared" si="1799"/>
        <v>9.298728633189016E-3</v>
      </c>
      <c r="Q1567" s="5">
        <f t="shared" si="1800"/>
        <v>1.1387092281930997E-4</v>
      </c>
      <c r="R1567" s="5">
        <f t="shared" si="1801"/>
        <v>0.18983413863013521</v>
      </c>
      <c r="S1567" s="5">
        <f t="shared" si="1802"/>
        <v>5.9791296868491313E-4</v>
      </c>
      <c r="T1567" s="5">
        <f t="shared" si="1803"/>
        <v>3.6901192801800932E-4</v>
      </c>
      <c r="U1567" s="5">
        <f t="shared" si="1804"/>
        <v>1.5066804132667784E-2</v>
      </c>
      <c r="V1567" s="5">
        <f t="shared" si="1805"/>
        <v>1.7087158768284243E-5</v>
      </c>
      <c r="W1567" s="5">
        <f t="shared" si="1806"/>
        <v>3.0125787751791288E-6</v>
      </c>
      <c r="X1567" s="5">
        <f t="shared" si="1807"/>
        <v>9.7626108106543571E-6</v>
      </c>
      <c r="Y1567" s="5">
        <f t="shared" si="1808"/>
        <v>1.5818436122826072E-5</v>
      </c>
      <c r="Z1567" s="5">
        <f t="shared" si="1809"/>
        <v>0.20505984543774783</v>
      </c>
      <c r="AA1567" s="5">
        <f t="shared" si="1810"/>
        <v>1.6275241897903914E-2</v>
      </c>
      <c r="AB1567" s="5">
        <f t="shared" si="1811"/>
        <v>6.4586876643213983E-4</v>
      </c>
      <c r="AC1567" s="5">
        <f t="shared" si="1812"/>
        <v>2.7467824442876199E-7</v>
      </c>
      <c r="AD1567" s="5">
        <f t="shared" si="1813"/>
        <v>5.9775779355856525E-8</v>
      </c>
      <c r="AE1567" s="5">
        <f t="shared" si="1814"/>
        <v>1.9371034363079029E-7</v>
      </c>
      <c r="AF1567" s="5">
        <f t="shared" si="1815"/>
        <v>3.1387041401980883E-7</v>
      </c>
      <c r="AG1567" s="5">
        <f t="shared" si="1816"/>
        <v>3.3904448931487791E-7</v>
      </c>
      <c r="AH1567" s="5">
        <f t="shared" si="1817"/>
        <v>0.16613005113722162</v>
      </c>
      <c r="AI1567" s="5">
        <f t="shared" si="1818"/>
        <v>1.3185452095691996E-2</v>
      </c>
      <c r="AJ1567" s="5">
        <f t="shared" si="1819"/>
        <v>5.2325315551785727E-4</v>
      </c>
      <c r="AK1567" s="5">
        <f t="shared" si="1820"/>
        <v>1.3843229784480927E-5</v>
      </c>
      <c r="AL1567" s="5">
        <f t="shared" si="1821"/>
        <v>2.8259120753067881E-9</v>
      </c>
      <c r="AM1567" s="5">
        <f t="shared" si="1822"/>
        <v>9.4885984779271623E-10</v>
      </c>
      <c r="AN1567" s="5">
        <f t="shared" si="1823"/>
        <v>3.0748903511431719E-9</v>
      </c>
      <c r="AO1567" s="5">
        <f t="shared" si="1824"/>
        <v>4.9822693486018739E-9</v>
      </c>
      <c r="AP1567" s="5">
        <f t="shared" si="1825"/>
        <v>5.381873829048708E-9</v>
      </c>
      <c r="AQ1567" s="5">
        <f t="shared" si="1826"/>
        <v>4.3601465344192171E-9</v>
      </c>
      <c r="AR1567" s="5">
        <f t="shared" si="1827"/>
        <v>0.10767273849032308</v>
      </c>
      <c r="AS1567" s="5">
        <f t="shared" si="1828"/>
        <v>8.5457972573755384E-3</v>
      </c>
      <c r="AT1567" s="5">
        <f t="shared" si="1829"/>
        <v>3.3913250367794253E-4</v>
      </c>
      <c r="AU1567" s="5">
        <f t="shared" si="1830"/>
        <v>8.9721182305222893E-6</v>
      </c>
      <c r="AV1567" s="5">
        <f t="shared" si="1831"/>
        <v>1.7802533965953097E-7</v>
      </c>
      <c r="AW1567" s="5">
        <f t="shared" si="1832"/>
        <v>2.0189731125160085E-11</v>
      </c>
      <c r="AX1567" s="5">
        <f t="shared" si="1833"/>
        <v>1.255155823500225E-11</v>
      </c>
      <c r="AY1567" s="5">
        <f t="shared" si="1834"/>
        <v>4.0674779735279999E-11</v>
      </c>
      <c r="AZ1567" s="5">
        <f t="shared" si="1835"/>
        <v>6.5905669859374556E-11</v>
      </c>
      <c r="BA1567" s="5">
        <f t="shared" si="1836"/>
        <v>7.1191654843314939E-11</v>
      </c>
      <c r="BB1567" s="5">
        <f t="shared" si="1837"/>
        <v>5.7676202936833917E-11</v>
      </c>
      <c r="BC1567" s="5">
        <f t="shared" si="1838"/>
        <v>3.738128456243598E-11</v>
      </c>
      <c r="BD1567" s="5">
        <f t="shared" si="1839"/>
        <v>5.8154332176530092E-2</v>
      </c>
      <c r="BE1567" s="5">
        <f t="shared" si="1840"/>
        <v>4.6156078073872134E-3</v>
      </c>
      <c r="BF1567" s="5">
        <f t="shared" si="1841"/>
        <v>1.8316636641054569E-4</v>
      </c>
      <c r="BG1567" s="5">
        <f t="shared" si="1842"/>
        <v>4.8458648978430846E-6</v>
      </c>
      <c r="BH1567" s="5">
        <f t="shared" si="1843"/>
        <v>9.615195901542354E-8</v>
      </c>
      <c r="BI1567" s="5">
        <f t="shared" si="1844"/>
        <v>1.5262826211467465E-9</v>
      </c>
      <c r="BJ1567" s="8">
        <f t="shared" si="1845"/>
        <v>3.3818343875931362E-3</v>
      </c>
      <c r="BK1567" s="8">
        <f t="shared" si="1846"/>
        <v>4.6067409360047107E-2</v>
      </c>
      <c r="BL1567" s="8">
        <f t="shared" si="1847"/>
        <v>0.69835881569331271</v>
      </c>
      <c r="BM1567" s="8">
        <f t="shared" si="1848"/>
        <v>0.59743903678135524</v>
      </c>
      <c r="BN1567" s="8">
        <f t="shared" si="1849"/>
        <v>0.35542886807686042</v>
      </c>
    </row>
    <row r="1568" spans="1:66" x14ac:dyDescent="0.25">
      <c r="A1568" t="s">
        <v>22</v>
      </c>
      <c r="B1568" t="s">
        <v>246</v>
      </c>
      <c r="C1568" t="s">
        <v>159</v>
      </c>
      <c r="D1568" t="s">
        <v>538</v>
      </c>
      <c r="E1568">
        <f>VLOOKUP(A1568,home!$A$2:$E$405,3,FALSE)</f>
        <v>1.4</v>
      </c>
      <c r="F1568">
        <f>VLOOKUP(B1568,home!$B$2:$E$405,3,FALSE)</f>
        <v>1.0713999999999999</v>
      </c>
      <c r="G1568">
        <f>VLOOKUP(C1568,away!$B$2:$E$405,4,FALSE)</f>
        <v>1.0713999999999999</v>
      </c>
      <c r="H1568">
        <f>VLOOKUP(A1568,away!$A$2:$E$405,3,FALSE)</f>
        <v>1.0286</v>
      </c>
      <c r="I1568">
        <f>VLOOKUP(C1568,away!$B$2:$E$405,3,FALSE)</f>
        <v>0.48609999999999998</v>
      </c>
      <c r="J1568">
        <f>VLOOKUP(B1568,home!$B$2:$E$405,4,FALSE)</f>
        <v>0.72909999999999997</v>
      </c>
      <c r="K1568" s="3">
        <f t="shared" si="1794"/>
        <v>1.6070571439999997</v>
      </c>
      <c r="L1568" s="3">
        <f t="shared" si="1795"/>
        <v>0.36455179358599993</v>
      </c>
      <c r="M1568" s="5">
        <f t="shared" si="1796"/>
        <v>0.13923265924529138</v>
      </c>
      <c r="N1568" s="5">
        <f t="shared" si="1797"/>
        <v>0.22375483971826307</v>
      </c>
      <c r="O1568" s="5">
        <f t="shared" si="1798"/>
        <v>5.0757515653619335E-2</v>
      </c>
      <c r="P1568" s="5">
        <f t="shared" si="1799"/>
        <v>8.1570228142840748E-2</v>
      </c>
      <c r="Q1568" s="5">
        <f t="shared" si="1800"/>
        <v>0.17979340683690481</v>
      </c>
      <c r="R1568" s="5">
        <f t="shared" si="1801"/>
        <v>9.2518716847481974E-3</v>
      </c>
      <c r="S1568" s="5">
        <f t="shared" si="1802"/>
        <v>1.1947093008460421E-2</v>
      </c>
      <c r="T1568" s="5">
        <f t="shared" si="1803"/>
        <v>6.5544008937331047E-2</v>
      </c>
      <c r="U1568" s="5">
        <f t="shared" si="1804"/>
        <v>1.4868286486345901E-2</v>
      </c>
      <c r="V1568" s="5">
        <f t="shared" si="1805"/>
        <v>7.7769676838933895E-4</v>
      </c>
      <c r="W1568" s="5">
        <f t="shared" si="1806"/>
        <v>9.6312759633782066E-2</v>
      </c>
      <c r="X1568" s="5">
        <f t="shared" si="1807"/>
        <v>3.5110989269712553E-2</v>
      </c>
      <c r="Y1568" s="5">
        <f t="shared" si="1808"/>
        <v>6.3998870564262542E-3</v>
      </c>
      <c r="Z1568" s="5">
        <f t="shared" si="1809"/>
        <v>1.1242621389008275E-3</v>
      </c>
      <c r="AA1568" s="5">
        <f t="shared" si="1810"/>
        <v>1.8067535020492946E-3</v>
      </c>
      <c r="AB1568" s="5">
        <f t="shared" si="1811"/>
        <v>1.4517780614576687E-3</v>
      </c>
      <c r="AC1568" s="5">
        <f t="shared" si="1812"/>
        <v>2.8476123690791716E-5</v>
      </c>
      <c r="AD1568" s="5">
        <f t="shared" si="1813"/>
        <v>3.8695027106956062E-2</v>
      </c>
      <c r="AE1568" s="5">
        <f t="shared" si="1814"/>
        <v>1.410634153469972E-2</v>
      </c>
      <c r="AF1568" s="5">
        <f t="shared" si="1815"/>
        <v>2.5712460537057349E-3</v>
      </c>
      <c r="AG1568" s="5">
        <f t="shared" si="1816"/>
        <v>3.1245078687644999E-4</v>
      </c>
      <c r="AH1568" s="5">
        <f t="shared" si="1817"/>
        <v>1.0246294479928232E-4</v>
      </c>
      <c r="AI1568" s="5">
        <f t="shared" si="1818"/>
        <v>1.6466380743496425E-4</v>
      </c>
      <c r="AJ1568" s="5">
        <f t="shared" si="1819"/>
        <v>1.3231207404829979E-4</v>
      </c>
      <c r="AK1568" s="5">
        <f t="shared" si="1820"/>
        <v>7.0877687945592371E-5</v>
      </c>
      <c r="AL1568" s="5">
        <f t="shared" si="1821"/>
        <v>6.6731582048992243E-7</v>
      </c>
      <c r="AM1568" s="5">
        <f t="shared" si="1822"/>
        <v>1.2437023949901484E-2</v>
      </c>
      <c r="AN1568" s="5">
        <f t="shared" si="1823"/>
        <v>4.5339393878086245E-3</v>
      </c>
      <c r="AO1568" s="5">
        <f t="shared" si="1824"/>
        <v>8.2642786791792223E-4</v>
      </c>
      <c r="AP1568" s="5">
        <f t="shared" si="1825"/>
        <v>1.0042525383964414E-4</v>
      </c>
      <c r="AQ1568" s="5">
        <f t="shared" si="1826"/>
        <v>9.1525516021429002E-6</v>
      </c>
      <c r="AR1568" s="5">
        <f t="shared" si="1827"/>
        <v>7.4706100605363368E-6</v>
      </c>
      <c r="AS1568" s="5">
        <f t="shared" si="1828"/>
        <v>1.2005697267823188E-5</v>
      </c>
      <c r="AT1568" s="5">
        <f t="shared" si="1829"/>
        <v>9.6469207814782676E-6</v>
      </c>
      <c r="AU1568" s="5">
        <f t="shared" si="1830"/>
        <v>5.1677176531589026E-6</v>
      </c>
      <c r="AV1568" s="5">
        <f t="shared" si="1831"/>
        <v>2.0762043931709815E-6</v>
      </c>
      <c r="AW1568" s="5">
        <f t="shared" si="1832"/>
        <v>1.0859741292768472E-8</v>
      </c>
      <c r="AX1568" s="5">
        <f t="shared" si="1833"/>
        <v>3.3311680314647113E-3</v>
      </c>
      <c r="AY1568" s="5">
        <f t="shared" si="1834"/>
        <v>1.2143832806068055E-3</v>
      </c>
      <c r="AZ1568" s="5">
        <f t="shared" si="1835"/>
        <v>2.2135280152303077E-4</v>
      </c>
      <c r="BA1568" s="5">
        <f t="shared" si="1836"/>
        <v>2.6898186936835578E-5</v>
      </c>
      <c r="BB1568" s="5">
        <f t="shared" si="1837"/>
        <v>2.4514455730087308E-6</v>
      </c>
      <c r="BC1568" s="5">
        <f t="shared" si="1838"/>
        <v>1.7873577610375847E-7</v>
      </c>
      <c r="BD1568" s="5">
        <f t="shared" si="1839"/>
        <v>4.5390404945835603E-7</v>
      </c>
      <c r="BE1568" s="5">
        <f t="shared" si="1840"/>
        <v>7.2944974537258013E-7</v>
      </c>
      <c r="BF1568" s="5">
        <f t="shared" si="1841"/>
        <v>5.8613371224499294E-7</v>
      </c>
      <c r="BG1568" s="5">
        <f t="shared" si="1842"/>
        <v>3.1398345653418525E-7</v>
      </c>
      <c r="BH1568" s="5">
        <f t="shared" si="1843"/>
        <v>1.2614733923026893E-7</v>
      </c>
      <c r="BI1568" s="5">
        <f t="shared" si="1844"/>
        <v>4.054519654131905E-8</v>
      </c>
      <c r="BJ1568" s="8">
        <f t="shared" si="1845"/>
        <v>0.68530435842760806</v>
      </c>
      <c r="BK1568" s="8">
        <f t="shared" si="1846"/>
        <v>0.23477120388509998</v>
      </c>
      <c r="BL1568" s="8">
        <f t="shared" si="1847"/>
        <v>7.8645139216104096E-2</v>
      </c>
      <c r="BM1568" s="8">
        <f t="shared" si="1848"/>
        <v>0.31427006996517981</v>
      </c>
      <c r="BN1568" s="8">
        <f t="shared" si="1849"/>
        <v>0.68436052128166758</v>
      </c>
    </row>
    <row r="1569" spans="1:66" x14ac:dyDescent="0.25">
      <c r="A1569" t="s">
        <v>22</v>
      </c>
      <c r="B1569" t="s">
        <v>166</v>
      </c>
      <c r="C1569" t="s">
        <v>253</v>
      </c>
      <c r="D1569" t="s">
        <v>538</v>
      </c>
      <c r="E1569">
        <f>VLOOKUP(A1569,home!$A$2:$E$405,3,FALSE)</f>
        <v>1.4</v>
      </c>
      <c r="F1569">
        <f>VLOOKUP(B1569,home!$B$2:$E$405,3,FALSE)</f>
        <v>0.53569999999999995</v>
      </c>
      <c r="G1569">
        <f>VLOOKUP(C1569,away!$B$2:$E$405,4,FALSE)</f>
        <v>0.47620000000000001</v>
      </c>
      <c r="H1569">
        <f>VLOOKUP(A1569,away!$A$2:$E$405,3,FALSE)</f>
        <v>1.0286</v>
      </c>
      <c r="I1569">
        <f>VLOOKUP(C1569,away!$B$2:$E$405,3,FALSE)</f>
        <v>0.3241</v>
      </c>
      <c r="J1569">
        <f>VLOOKUP(B1569,home!$B$2:$E$405,4,FALSE)</f>
        <v>1.4582999999999999</v>
      </c>
      <c r="K1569" s="3">
        <f t="shared" si="1794"/>
        <v>0.35714047599999993</v>
      </c>
      <c r="L1569" s="3">
        <f t="shared" si="1795"/>
        <v>0.48615239185799997</v>
      </c>
      <c r="M1569" s="5">
        <f t="shared" si="1796"/>
        <v>0.43029129566964375</v>
      </c>
      <c r="N1569" s="5">
        <f t="shared" si="1797"/>
        <v>0.15367443815411327</v>
      </c>
      <c r="O1569" s="5">
        <f t="shared" si="1798"/>
        <v>0.20918714258547513</v>
      </c>
      <c r="P1569" s="5">
        <f t="shared" si="1799"/>
        <v>7.4709195676056453E-2</v>
      </c>
      <c r="Q1569" s="5">
        <f t="shared" si="1800"/>
        <v>2.7441680995696285E-2</v>
      </c>
      <c r="R1569" s="5">
        <f t="shared" si="1801"/>
        <v>5.0848414856934601E-2</v>
      </c>
      <c r="S1569" s="5">
        <f t="shared" si="1802"/>
        <v>3.2428403588068756E-3</v>
      </c>
      <c r="T1569" s="5">
        <f t="shared" si="1803"/>
        <v>1.3340838852661968E-2</v>
      </c>
      <c r="U1569" s="5">
        <f t="shared" si="1804"/>
        <v>1.8160027085851092E-2</v>
      </c>
      <c r="V1569" s="5">
        <f t="shared" si="1805"/>
        <v>6.2559685948789586E-5</v>
      </c>
      <c r="W1569" s="5">
        <f t="shared" si="1806"/>
        <v>3.2668450043477084E-3</v>
      </c>
      <c r="X1569" s="5">
        <f t="shared" si="1807"/>
        <v>1.5881845126929964E-3</v>
      </c>
      <c r="Y1569" s="5">
        <f t="shared" si="1808"/>
        <v>3.8604984977876609E-4</v>
      </c>
      <c r="Z1569" s="5">
        <f t="shared" si="1809"/>
        <v>8.2400261682955417E-3</v>
      </c>
      <c r="AA1569" s="5">
        <f t="shared" si="1810"/>
        <v>2.9428468679975252E-3</v>
      </c>
      <c r="AB1569" s="5">
        <f t="shared" si="1811"/>
        <v>5.2550486561587259E-4</v>
      </c>
      <c r="AC1569" s="5">
        <f t="shared" si="1812"/>
        <v>6.7886915590913126E-7</v>
      </c>
      <c r="AD1569" s="5">
        <f t="shared" si="1813"/>
        <v>2.9168064496774056E-4</v>
      </c>
      <c r="AE1569" s="5">
        <f t="shared" si="1814"/>
        <v>1.4180124320975116E-4</v>
      </c>
      <c r="AF1569" s="5">
        <f t="shared" si="1815"/>
        <v>3.4468506777429248E-5</v>
      </c>
      <c r="AG1569" s="5">
        <f t="shared" si="1816"/>
        <v>5.5856490045403052E-6</v>
      </c>
      <c r="AH1569" s="5">
        <f t="shared" si="1817"/>
        <v>1.0014771076723467E-3</v>
      </c>
      <c r="AI1569" s="5">
        <f t="shared" si="1818"/>
        <v>3.5766801093720509E-4</v>
      </c>
      <c r="AJ1569" s="5">
        <f t="shared" si="1819"/>
        <v>6.3868861838043306E-5</v>
      </c>
      <c r="AK1569" s="5">
        <f t="shared" si="1820"/>
        <v>7.6033852394723397E-6</v>
      </c>
      <c r="AL1569" s="5">
        <f t="shared" si="1821"/>
        <v>4.7147380500295481E-9</v>
      </c>
      <c r="AM1569" s="5">
        <f t="shared" si="1822"/>
        <v>2.0834192876753181E-5</v>
      </c>
      <c r="AN1569" s="5">
        <f t="shared" si="1823"/>
        <v>1.0128592699464463E-5</v>
      </c>
      <c r="AO1569" s="5">
        <f t="shared" si="1824"/>
        <v>2.4620197835000622E-6</v>
      </c>
      <c r="AP1569" s="5">
        <f t="shared" si="1825"/>
        <v>3.9897226885009026E-7</v>
      </c>
      <c r="AQ1569" s="5">
        <f t="shared" si="1826"/>
        <v>4.8490330696621084E-8</v>
      </c>
      <c r="AR1569" s="5">
        <f t="shared" si="1827"/>
        <v>9.7374098257188647E-5</v>
      </c>
      <c r="AS1569" s="5">
        <f t="shared" si="1828"/>
        <v>3.4776231801643114E-5</v>
      </c>
      <c r="AT1569" s="5">
        <f t="shared" si="1829"/>
        <v>6.2099999895625795E-6</v>
      </c>
      <c r="AU1569" s="5">
        <f t="shared" si="1830"/>
        <v>7.3928078407745812E-7</v>
      </c>
      <c r="AV1569" s="5">
        <f t="shared" si="1831"/>
        <v>6.6006772780769146E-8</v>
      </c>
      <c r="AW1569" s="5">
        <f t="shared" si="1832"/>
        <v>2.2738748990497448E-11</v>
      </c>
      <c r="AX1569" s="5">
        <f t="shared" si="1833"/>
        <v>1.2401222601799063E-6</v>
      </c>
      <c r="AY1569" s="5">
        <f t="shared" si="1834"/>
        <v>6.0288840298281026E-7</v>
      </c>
      <c r="AZ1569" s="5">
        <f t="shared" si="1835"/>
        <v>1.4654781956677145E-7</v>
      </c>
      <c r="BA1569" s="5">
        <f t="shared" si="1836"/>
        <v>2.374819100132019E-8</v>
      </c>
      <c r="BB1569" s="5">
        <f t="shared" si="1837"/>
        <v>2.8863099643981098E-9</v>
      </c>
      <c r="BC1569" s="5">
        <f t="shared" si="1838"/>
        <v>2.8063729856714398E-10</v>
      </c>
      <c r="BD1569" s="5">
        <f t="shared" si="1839"/>
        <v>7.8897751287913581E-6</v>
      </c>
      <c r="BE1569" s="5">
        <f t="shared" si="1840"/>
        <v>2.8177580450295069E-6</v>
      </c>
      <c r="BF1569" s="5">
        <f t="shared" si="1841"/>
        <v>5.0316772472733367E-7</v>
      </c>
      <c r="BG1569" s="5">
        <f t="shared" si="1842"/>
        <v>5.9900520238985629E-8</v>
      </c>
      <c r="BH1569" s="5">
        <f t="shared" si="1843"/>
        <v>5.34822507769974E-9</v>
      </c>
      <c r="BI1569" s="5">
        <f t="shared" si="1844"/>
        <v>3.8201353000096456E-10</v>
      </c>
      <c r="BJ1569" s="8">
        <f t="shared" si="1845"/>
        <v>0.20020746215483073</v>
      </c>
      <c r="BK1569" s="8">
        <f t="shared" si="1846"/>
        <v>0.50830717786275281</v>
      </c>
      <c r="BL1569" s="8">
        <f t="shared" si="1847"/>
        <v>0.28324499557682392</v>
      </c>
      <c r="BM1569" s="8">
        <f t="shared" si="1848"/>
        <v>5.3846890959119285E-2</v>
      </c>
      <c r="BN1569" s="8">
        <f t="shared" si="1849"/>
        <v>0.94615216793791956</v>
      </c>
    </row>
    <row r="1570" spans="1:66" x14ac:dyDescent="0.25">
      <c r="A1570" t="s">
        <v>22</v>
      </c>
      <c r="B1570" t="s">
        <v>24</v>
      </c>
      <c r="C1570" t="s">
        <v>250</v>
      </c>
      <c r="D1570" t="s">
        <v>538</v>
      </c>
      <c r="E1570">
        <f>VLOOKUP(A1570,home!$A$2:$E$405,3,FALSE)</f>
        <v>1.4</v>
      </c>
      <c r="F1570">
        <f>VLOOKUP(B1570,home!$B$2:$E$405,3,FALSE)</f>
        <v>0.95240000000000002</v>
      </c>
      <c r="G1570">
        <f>VLOOKUP(C1570,away!$B$2:$E$405,4,FALSE)</f>
        <v>0</v>
      </c>
      <c r="H1570">
        <f>VLOOKUP(A1570,away!$A$2:$E$405,3,FALSE)</f>
        <v>1.0286</v>
      </c>
      <c r="I1570">
        <f>VLOOKUP(C1570,away!$B$2:$E$405,3,FALSE)</f>
        <v>1.4582999999999999</v>
      </c>
      <c r="J1570">
        <f>VLOOKUP(B1570,home!$B$2:$E$405,4,FALSE)</f>
        <v>0.3241</v>
      </c>
      <c r="K1570" s="3">
        <f t="shared" si="1794"/>
        <v>0</v>
      </c>
      <c r="L1570" s="3">
        <f t="shared" si="1795"/>
        <v>0.48615239185799991</v>
      </c>
      <c r="M1570" s="5">
        <f t="shared" si="1796"/>
        <v>0.61498808099583546</v>
      </c>
      <c r="N1570" s="5">
        <f t="shared" si="1797"/>
        <v>0</v>
      </c>
      <c r="O1570" s="5">
        <f t="shared" si="1798"/>
        <v>0.29897792654028676</v>
      </c>
      <c r="P1570" s="5">
        <f t="shared" si="1799"/>
        <v>0</v>
      </c>
      <c r="Q1570" s="5">
        <f t="shared" si="1800"/>
        <v>0</v>
      </c>
      <c r="R1570" s="5">
        <f t="shared" si="1801"/>
        <v>7.2674417050152887E-2</v>
      </c>
      <c r="S1570" s="5">
        <f t="shared" si="1802"/>
        <v>0</v>
      </c>
      <c r="T1570" s="5">
        <f t="shared" si="1803"/>
        <v>0</v>
      </c>
      <c r="U1570" s="5">
        <f t="shared" si="1804"/>
        <v>0</v>
      </c>
      <c r="V1570" s="5">
        <f t="shared" si="1805"/>
        <v>0</v>
      </c>
      <c r="W1570" s="5">
        <f t="shared" si="1806"/>
        <v>0</v>
      </c>
      <c r="X1570" s="5">
        <f t="shared" si="1807"/>
        <v>0</v>
      </c>
      <c r="Y1570" s="5">
        <f t="shared" si="1808"/>
        <v>0</v>
      </c>
      <c r="Z1570" s="5">
        <f t="shared" si="1809"/>
        <v>1.1776947225272547E-2</v>
      </c>
      <c r="AA1570" s="5">
        <f t="shared" si="1810"/>
        <v>0</v>
      </c>
      <c r="AB1570" s="5">
        <f t="shared" si="1811"/>
        <v>0</v>
      </c>
      <c r="AC1570" s="5">
        <f t="shared" si="1812"/>
        <v>0</v>
      </c>
      <c r="AD1570" s="5">
        <f t="shared" si="1813"/>
        <v>0</v>
      </c>
      <c r="AE1570" s="5">
        <f t="shared" si="1814"/>
        <v>0</v>
      </c>
      <c r="AF1570" s="5">
        <f t="shared" si="1815"/>
        <v>0</v>
      </c>
      <c r="AG1570" s="5">
        <f t="shared" si="1816"/>
        <v>0</v>
      </c>
      <c r="AH1570" s="5">
        <f t="shared" si="1817"/>
        <v>1.4313477655879207E-3</v>
      </c>
      <c r="AI1570" s="5">
        <f t="shared" si="1818"/>
        <v>0</v>
      </c>
      <c r="AJ1570" s="5">
        <f t="shared" si="1819"/>
        <v>0</v>
      </c>
      <c r="AK1570" s="5">
        <f t="shared" si="1820"/>
        <v>0</v>
      </c>
      <c r="AL1570" s="5">
        <f t="shared" si="1821"/>
        <v>0</v>
      </c>
      <c r="AM1570" s="5">
        <f t="shared" si="1822"/>
        <v>0</v>
      </c>
      <c r="AN1570" s="5">
        <f t="shared" si="1823"/>
        <v>0</v>
      </c>
      <c r="AO1570" s="5">
        <f t="shared" si="1824"/>
        <v>0</v>
      </c>
      <c r="AP1570" s="5">
        <f t="shared" si="1825"/>
        <v>0</v>
      </c>
      <c r="AQ1570" s="5">
        <f t="shared" si="1826"/>
        <v>0</v>
      </c>
      <c r="AR1570" s="5">
        <f t="shared" si="1827"/>
        <v>1.3917062796423431E-4</v>
      </c>
      <c r="AS1570" s="5">
        <f t="shared" si="1828"/>
        <v>0</v>
      </c>
      <c r="AT1570" s="5">
        <f t="shared" si="1829"/>
        <v>0</v>
      </c>
      <c r="AU1570" s="5">
        <f t="shared" si="1830"/>
        <v>0</v>
      </c>
      <c r="AV1570" s="5">
        <f t="shared" si="1831"/>
        <v>0</v>
      </c>
      <c r="AW1570" s="5">
        <f t="shared" si="1832"/>
        <v>0</v>
      </c>
      <c r="AX1570" s="5">
        <f t="shared" si="1833"/>
        <v>0</v>
      </c>
      <c r="AY1570" s="5">
        <f t="shared" si="1834"/>
        <v>0</v>
      </c>
      <c r="AZ1570" s="5">
        <f t="shared" si="1835"/>
        <v>0</v>
      </c>
      <c r="BA1570" s="5">
        <f t="shared" si="1836"/>
        <v>0</v>
      </c>
      <c r="BB1570" s="5">
        <f t="shared" si="1837"/>
        <v>0</v>
      </c>
      <c r="BC1570" s="5">
        <f t="shared" si="1838"/>
        <v>0</v>
      </c>
      <c r="BD1570" s="5">
        <f t="shared" si="1839"/>
        <v>1.1276355610198721E-5</v>
      </c>
      <c r="BE1570" s="5">
        <f t="shared" si="1840"/>
        <v>0</v>
      </c>
      <c r="BF1570" s="5">
        <f t="shared" si="1841"/>
        <v>0</v>
      </c>
      <c r="BG1570" s="5">
        <f t="shared" si="1842"/>
        <v>0</v>
      </c>
      <c r="BH1570" s="5">
        <f t="shared" si="1843"/>
        <v>0</v>
      </c>
      <c r="BI1570" s="5">
        <f t="shared" si="1844"/>
        <v>0</v>
      </c>
      <c r="BJ1570" s="8">
        <f t="shared" si="1845"/>
        <v>0</v>
      </c>
      <c r="BK1570" s="8">
        <f t="shared" si="1846"/>
        <v>0.61498808099583546</v>
      </c>
      <c r="BL1570" s="8">
        <f t="shared" si="1847"/>
        <v>0.37323413833960201</v>
      </c>
      <c r="BM1570" s="8">
        <f t="shared" si="1848"/>
        <v>1.3358741974434899E-2</v>
      </c>
      <c r="BN1570" s="8">
        <f t="shared" si="1849"/>
        <v>0.9866404245862751</v>
      </c>
    </row>
    <row r="1571" spans="1:66" x14ac:dyDescent="0.25">
      <c r="A1571" t="s">
        <v>22</v>
      </c>
      <c r="B1571" t="s">
        <v>276</v>
      </c>
      <c r="C1571" t="s">
        <v>245</v>
      </c>
      <c r="D1571" t="s">
        <v>538</v>
      </c>
      <c r="E1571">
        <f>VLOOKUP(A1571,home!$A$2:$E$405,3,FALSE)</f>
        <v>1.4</v>
      </c>
      <c r="F1571">
        <f>VLOOKUP(B1571,home!$B$2:$E$405,3,FALSE)</f>
        <v>1.7857000000000001</v>
      </c>
      <c r="G1571">
        <f>VLOOKUP(C1571,away!$B$2:$E$405,4,FALSE)</f>
        <v>0.71430000000000005</v>
      </c>
      <c r="H1571">
        <f>VLOOKUP(A1571,away!$A$2:$E$405,3,FALSE)</f>
        <v>1.0286</v>
      </c>
      <c r="I1571">
        <f>VLOOKUP(C1571,away!$B$2:$E$405,3,FALSE)</f>
        <v>2.1873999999999998</v>
      </c>
      <c r="J1571">
        <f>VLOOKUP(B1571,home!$B$2:$E$405,4,FALSE)</f>
        <v>1.4582999999999999</v>
      </c>
      <c r="K1571" s="3">
        <f t="shared" si="1794"/>
        <v>1.7857357140000001</v>
      </c>
      <c r="L1571" s="3">
        <f t="shared" si="1795"/>
        <v>3.2811161430119995</v>
      </c>
      <c r="M1571" s="5">
        <f t="shared" si="1796"/>
        <v>6.3022292623282142E-3</v>
      </c>
      <c r="N1571" s="5">
        <f t="shared" si="1797"/>
        <v>1.1254115871555366E-2</v>
      </c>
      <c r="O1571" s="5">
        <f t="shared" si="1798"/>
        <v>2.0678346169587709E-2</v>
      </c>
      <c r="P1571" s="5">
        <f t="shared" si="1799"/>
        <v>3.6926061261487876E-2</v>
      </c>
      <c r="Q1571" s="5">
        <f t="shared" si="1800"/>
        <v>1.0048438320665329E-2</v>
      </c>
      <c r="R1571" s="5">
        <f t="shared" si="1801"/>
        <v>3.3924027713912293E-2</v>
      </c>
      <c r="S1571" s="5">
        <f t="shared" si="1802"/>
        <v>5.4089352494589717E-2</v>
      </c>
      <c r="T1571" s="5">
        <f t="shared" si="1803"/>
        <v>3.2970093185995399E-2</v>
      </c>
      <c r="U1571" s="5">
        <f t="shared" si="1804"/>
        <v>6.0579347851458951E-2</v>
      </c>
      <c r="V1571" s="5">
        <f t="shared" si="1805"/>
        <v>3.5213408192071562E-2</v>
      </c>
      <c r="W1571" s="5">
        <f t="shared" si="1806"/>
        <v>5.9812850597127576E-3</v>
      </c>
      <c r="X1571" s="5">
        <f t="shared" si="1807"/>
        <v>1.9625290965380023E-2</v>
      </c>
      <c r="Y1571" s="5">
        <f t="shared" si="1808"/>
        <v>3.2196429498907969E-2</v>
      </c>
      <c r="Z1571" s="5">
        <f t="shared" si="1809"/>
        <v>3.7102891656034698E-2</v>
      </c>
      <c r="AA1571" s="5">
        <f t="shared" si="1810"/>
        <v>6.6255958722853753E-2</v>
      </c>
      <c r="AB1571" s="5">
        <f t="shared" si="1811"/>
        <v>5.9157815878354905E-2</v>
      </c>
      <c r="AC1571" s="5">
        <f t="shared" si="1812"/>
        <v>1.2895163897586548E-2</v>
      </c>
      <c r="AD1571" s="5">
        <f t="shared" si="1813"/>
        <v>2.6702485866859221E-3</v>
      </c>
      <c r="AE1571" s="5">
        <f t="shared" si="1814"/>
        <v>8.7613957436301557E-3</v>
      </c>
      <c r="AF1571" s="5">
        <f t="shared" si="1815"/>
        <v>1.4373578504870763E-2</v>
      </c>
      <c r="AG1571" s="5">
        <f t="shared" si="1816"/>
        <v>1.5720460155060581E-2</v>
      </c>
      <c r="AH1571" s="5">
        <f t="shared" si="1817"/>
        <v>3.0434724191260164E-2</v>
      </c>
      <c r="AI1571" s="5">
        <f t="shared" si="1818"/>
        <v>5.434837393407304E-2</v>
      </c>
      <c r="AJ1571" s="5">
        <f t="shared" si="1819"/>
        <v>4.8525916165950464E-2</v>
      </c>
      <c r="AK1571" s="5">
        <f t="shared" si="1820"/>
        <v>2.8884820517369247E-2</v>
      </c>
      <c r="AL1571" s="5">
        <f t="shared" si="1821"/>
        <v>3.022217010768016E-3</v>
      </c>
      <c r="AM1571" s="5">
        <f t="shared" si="1822"/>
        <v>9.5367165330061457E-4</v>
      </c>
      <c r="AN1571" s="5">
        <f t="shared" si="1823"/>
        <v>3.1291074567775896E-3</v>
      </c>
      <c r="AO1571" s="5">
        <f t="shared" si="1824"/>
        <v>5.1334824948260855E-3</v>
      </c>
      <c r="AP1571" s="5">
        <f t="shared" si="1825"/>
        <v>5.6145174278811284E-3</v>
      </c>
      <c r="AQ1571" s="5">
        <f t="shared" si="1826"/>
        <v>4.605470941960745E-3</v>
      </c>
      <c r="AR1571" s="5">
        <f t="shared" si="1827"/>
        <v>1.9971972970412311E-2</v>
      </c>
      <c r="AS1571" s="5">
        <f t="shared" si="1828"/>
        <v>3.5664665412307929E-2</v>
      </c>
      <c r="AT1571" s="5">
        <f t="shared" si="1829"/>
        <v>3.1843833377309408E-2</v>
      </c>
      <c r="AU1571" s="5">
        <f t="shared" si="1830"/>
        <v>1.8954890177508892E-2</v>
      </c>
      <c r="AV1571" s="5">
        <f t="shared" si="1831"/>
        <v>8.4621060862313524E-3</v>
      </c>
      <c r="AW1571" s="5">
        <f t="shared" si="1832"/>
        <v>4.9188313566815838E-4</v>
      </c>
      <c r="AX1571" s="5">
        <f t="shared" si="1833"/>
        <v>2.8383425512138914E-4</v>
      </c>
      <c r="AY1571" s="5">
        <f t="shared" si="1834"/>
        <v>9.3129315641857615E-4</v>
      </c>
      <c r="AZ1571" s="5">
        <f t="shared" si="1835"/>
        <v>1.5278405047007948E-3</v>
      </c>
      <c r="BA1571" s="5">
        <f t="shared" si="1836"/>
        <v>1.6710073813071262E-3</v>
      </c>
      <c r="BB1571" s="5">
        <f t="shared" si="1837"/>
        <v>1.370692323474755E-3</v>
      </c>
      <c r="BC1571" s="5">
        <f t="shared" si="1838"/>
        <v>8.9948014193112888E-4</v>
      </c>
      <c r="BD1571" s="5">
        <f t="shared" si="1839"/>
        <v>1.0921727153503187E-2</v>
      </c>
      <c r="BE1571" s="5">
        <f t="shared" si="1840"/>
        <v>1.95033182365742E-2</v>
      </c>
      <c r="BF1571" s="5">
        <f t="shared" si="1841"/>
        <v>1.741388595827903E-2</v>
      </c>
      <c r="BG1571" s="5">
        <f t="shared" si="1842"/>
        <v>1.0365532691740663E-2</v>
      </c>
      <c r="BH1571" s="5">
        <f t="shared" si="1843"/>
        <v>4.6275254805689617E-3</v>
      </c>
      <c r="BI1571" s="5">
        <f t="shared" si="1844"/>
        <v>1.6527075036194005E-3</v>
      </c>
      <c r="BJ1571" s="8">
        <f t="shared" si="1845"/>
        <v>0.17972173363016419</v>
      </c>
      <c r="BK1571" s="8">
        <f t="shared" si="1846"/>
        <v>0.14937972527525051</v>
      </c>
      <c r="BL1571" s="8">
        <f t="shared" si="1847"/>
        <v>0.58217149619287589</v>
      </c>
      <c r="BM1571" s="8">
        <f t="shared" si="1848"/>
        <v>0.8288032181340379</v>
      </c>
      <c r="BN1571" s="8">
        <f t="shared" si="1849"/>
        <v>0.11913321859953679</v>
      </c>
    </row>
    <row r="1572" spans="1:66" x14ac:dyDescent="0.25">
      <c r="A1572" t="s">
        <v>25</v>
      </c>
      <c r="B1572" t="s">
        <v>442</v>
      </c>
      <c r="C1572" t="s">
        <v>441</v>
      </c>
      <c r="D1572" t="s">
        <v>538</v>
      </c>
      <c r="E1572">
        <f>VLOOKUP(A1572,home!$A$2:$E$405,3,FALSE)</f>
        <v>1.35</v>
      </c>
      <c r="F1572">
        <f>VLOOKUP(B1572,home!$B$2:$E$405,3,FALSE)</f>
        <v>0.74070000000000003</v>
      </c>
      <c r="G1572">
        <f>VLOOKUP(C1572,away!$B$2:$E$405,4,FALSE)</f>
        <v>1.2345999999999999</v>
      </c>
      <c r="H1572">
        <f>VLOOKUP(A1572,away!$A$2:$E$405,3,FALSE)</f>
        <v>1.0667</v>
      </c>
      <c r="I1572">
        <f>VLOOKUP(C1572,away!$B$2:$E$405,3,FALSE)</f>
        <v>0.3125</v>
      </c>
      <c r="J1572">
        <f>VLOOKUP(B1572,home!$B$2:$E$405,4,FALSE)</f>
        <v>0.3125</v>
      </c>
      <c r="K1572" s="3">
        <f t="shared" si="1794"/>
        <v>1.234532097</v>
      </c>
      <c r="L1572" s="3">
        <f t="shared" si="1795"/>
        <v>0.104169921875</v>
      </c>
      <c r="M1572" s="5">
        <f t="shared" si="1796"/>
        <v>0.26218575998417021</v>
      </c>
      <c r="N1572" s="5">
        <f t="shared" si="1797"/>
        <v>0.32367673607679626</v>
      </c>
      <c r="O1572" s="5">
        <f t="shared" si="1798"/>
        <v>2.7311870134288506E-2</v>
      </c>
      <c r="P1572" s="5">
        <f t="shared" si="1799"/>
        <v>3.3717380309874853E-2</v>
      </c>
      <c r="Q1572" s="5">
        <f t="shared" si="1800"/>
        <v>0.19979465986950143</v>
      </c>
      <c r="R1572" s="5">
        <f t="shared" si="1801"/>
        <v>1.4225376890744897E-3</v>
      </c>
      <c r="S1572" s="5">
        <f t="shared" si="1802"/>
        <v>1.0840231512090669E-3</v>
      </c>
      <c r="T1572" s="5">
        <f t="shared" si="1803"/>
        <v>2.0812594109648159E-2</v>
      </c>
      <c r="U1572" s="5">
        <f t="shared" si="1804"/>
        <v>1.7561684363546636E-3</v>
      </c>
      <c r="V1572" s="5">
        <f t="shared" si="1805"/>
        <v>1.5489620309335853E-5</v>
      </c>
      <c r="W1572" s="5">
        <f t="shared" si="1806"/>
        <v>8.2217640139365833E-2</v>
      </c>
      <c r="X1572" s="5">
        <f t="shared" si="1807"/>
        <v>8.5646051500646008E-3</v>
      </c>
      <c r="Y1572" s="5">
        <f t="shared" si="1808"/>
        <v>4.4608712468622604E-4</v>
      </c>
      <c r="Z1572" s="5">
        <f t="shared" si="1809"/>
        <v>4.9395213311710882E-5</v>
      </c>
      <c r="AA1572" s="5">
        <f t="shared" si="1810"/>
        <v>6.0979976271468737E-5</v>
      </c>
      <c r="AB1572" s="5">
        <f t="shared" si="1811"/>
        <v>3.7640868990713276E-5</v>
      </c>
      <c r="AC1572" s="5">
        <f t="shared" si="1812"/>
        <v>1.2449889985848461E-7</v>
      </c>
      <c r="AD1572" s="5">
        <f t="shared" si="1813"/>
        <v>2.537507892291066E-2</v>
      </c>
      <c r="AE1572" s="5">
        <f t="shared" si="1814"/>
        <v>2.6433199889715621E-3</v>
      </c>
      <c r="AF1572" s="5">
        <f t="shared" si="1815"/>
        <v>1.3767721837089675E-4</v>
      </c>
      <c r="AG1572" s="5">
        <f t="shared" si="1816"/>
        <v>4.7806083605545434E-6</v>
      </c>
      <c r="AH1572" s="5">
        <f t="shared" si="1817"/>
        <v>1.2863738779199702E-6</v>
      </c>
      <c r="AI1572" s="5">
        <f t="shared" si="1818"/>
        <v>1.5880698410345626E-6</v>
      </c>
      <c r="AJ1572" s="5">
        <f t="shared" si="1819"/>
        <v>9.8026159551742774E-7</v>
      </c>
      <c r="AK1572" s="5">
        <f t="shared" si="1820"/>
        <v>4.0338813437423209E-7</v>
      </c>
      <c r="AL1572" s="5">
        <f t="shared" si="1821"/>
        <v>6.4042787906452304E-10</v>
      </c>
      <c r="AM1572" s="5">
        <f t="shared" si="1822"/>
        <v>6.2652698788482784E-3</v>
      </c>
      <c r="AN1572" s="5">
        <f t="shared" si="1823"/>
        <v>6.5265267380541574E-4</v>
      </c>
      <c r="AO1572" s="5">
        <f t="shared" si="1824"/>
        <v>3.3993389020910013E-5</v>
      </c>
      <c r="AP1572" s="5">
        <f t="shared" si="1825"/>
        <v>1.1803628928582263E-6</v>
      </c>
      <c r="AQ1572" s="5">
        <f t="shared" si="1826"/>
        <v>3.0739577583297596E-8</v>
      </c>
      <c r="AR1572" s="5">
        <f t="shared" si="1827"/>
        <v>2.6800293272992845E-8</v>
      </c>
      <c r="AS1572" s="5">
        <f t="shared" si="1828"/>
        <v>3.3085822254522845E-8</v>
      </c>
      <c r="AT1572" s="5">
        <f t="shared" si="1829"/>
        <v>2.0422754764422679E-8</v>
      </c>
      <c r="AU1572" s="5">
        <f t="shared" si="1830"/>
        <v>8.4041820886131612E-9</v>
      </c>
      <c r="AV1572" s="5">
        <f t="shared" si="1831"/>
        <v>2.5938081343563607E-9</v>
      </c>
      <c r="AW1572" s="5">
        <f t="shared" si="1832"/>
        <v>2.2877704851502549E-12</v>
      </c>
      <c r="AX1572" s="5">
        <f t="shared" si="1833"/>
        <v>1.2891127936342501E-3</v>
      </c>
      <c r="AY1572" s="5">
        <f t="shared" si="1834"/>
        <v>1.3428677900094281E-4</v>
      </c>
      <c r="AZ1572" s="5">
        <f t="shared" si="1835"/>
        <v>6.9943216386868015E-6</v>
      </c>
      <c r="BA1572" s="5">
        <f t="shared" si="1836"/>
        <v>2.4286597955687538E-7</v>
      </c>
      <c r="BB1572" s="5">
        <f t="shared" si="1837"/>
        <v>6.3248325291337618E-9</v>
      </c>
      <c r="BC1572" s="5">
        <f t="shared" si="1838"/>
        <v>1.3177146208646465E-10</v>
      </c>
      <c r="BD1572" s="5">
        <f t="shared" si="1839"/>
        <v>4.6529740941245814E-10</v>
      </c>
      <c r="BE1572" s="5">
        <f t="shared" si="1840"/>
        <v>5.7442458657062937E-10</v>
      </c>
      <c r="BF1572" s="5">
        <f t="shared" si="1841"/>
        <v>3.5457279471369861E-10</v>
      </c>
      <c r="BG1572" s="5">
        <f t="shared" si="1842"/>
        <v>1.4591049859901768E-10</v>
      </c>
      <c r="BH1572" s="5">
        <f t="shared" si="1843"/>
        <v>4.5032798452440205E-11</v>
      </c>
      <c r="BI1572" s="5">
        <f t="shared" si="1844"/>
        <v>1.1118887021453871E-11</v>
      </c>
      <c r="BJ1572" s="8">
        <f t="shared" si="1845"/>
        <v>0.67205694946967853</v>
      </c>
      <c r="BK1572" s="8">
        <f t="shared" si="1846"/>
        <v>0.2971370649838922</v>
      </c>
      <c r="BL1572" s="8">
        <f t="shared" si="1847"/>
        <v>3.0593548101646183E-2</v>
      </c>
      <c r="BM1572" s="8">
        <f t="shared" si="1848"/>
        <v>0.15159372692810977</v>
      </c>
      <c r="BN1572" s="8">
        <f t="shared" si="1849"/>
        <v>0.84810894406370563</v>
      </c>
    </row>
    <row r="1573" spans="1:66" x14ac:dyDescent="0.25">
      <c r="A1573" t="s">
        <v>173</v>
      </c>
      <c r="B1573" t="s">
        <v>434</v>
      </c>
      <c r="C1573" t="s">
        <v>487</v>
      </c>
      <c r="D1573" t="s">
        <v>538</v>
      </c>
      <c r="E1573">
        <f>VLOOKUP(A1573,home!$A$2:$E$405,3,FALSE)</f>
        <v>1.8412999999999999</v>
      </c>
      <c r="F1573">
        <f>VLOOKUP(B1573,home!$B$2:$E$405,3,FALSE)</f>
        <v>0.95040000000000002</v>
      </c>
      <c r="G1573">
        <f>VLOOKUP(C1573,away!$B$2:$E$405,4,FALSE)</f>
        <v>1.6293</v>
      </c>
      <c r="H1573">
        <f>VLOOKUP(A1573,away!$A$2:$E$405,3,FALSE)</f>
        <v>1.4127000000000001</v>
      </c>
      <c r="I1573">
        <f>VLOOKUP(C1573,away!$B$2:$E$405,3,FALSE)</f>
        <v>0.35389999999999999</v>
      </c>
      <c r="J1573">
        <f>VLOOKUP(B1573,home!$B$2:$E$405,4,FALSE)</f>
        <v>1.7697000000000001</v>
      </c>
      <c r="K1573" s="3">
        <f t="shared" si="1794"/>
        <v>2.8512285975359997</v>
      </c>
      <c r="L1573" s="3">
        <f t="shared" si="1795"/>
        <v>0.88476953174100004</v>
      </c>
      <c r="M1573" s="5">
        <f t="shared" si="1796"/>
        <v>2.3849354445780121E-2</v>
      </c>
      <c r="N1573" s="5">
        <f t="shared" si="1797"/>
        <v>6.7999961428580613E-2</v>
      </c>
      <c r="O1573" s="5">
        <f t="shared" si="1798"/>
        <v>2.1101182165318016E-2</v>
      </c>
      <c r="P1573" s="5">
        <f t="shared" si="1799"/>
        <v>6.0164294031571336E-2</v>
      </c>
      <c r="Q1573" s="5">
        <f t="shared" si="1800"/>
        <v>9.6941717328257015E-2</v>
      </c>
      <c r="R1573" s="5">
        <f t="shared" si="1801"/>
        <v>9.3348415317949813E-3</v>
      </c>
      <c r="S1573" s="5">
        <f t="shared" si="1802"/>
        <v>3.7943818191668539E-2</v>
      </c>
      <c r="T1573" s="5">
        <f t="shared" si="1803"/>
        <v>8.5771077846690344E-2</v>
      </c>
      <c r="U1573" s="5">
        <f t="shared" si="1804"/>
        <v>2.6615767128920605E-2</v>
      </c>
      <c r="V1573" s="5">
        <f t="shared" si="1805"/>
        <v>1.0635568725322498E-2</v>
      </c>
      <c r="W1573" s="5">
        <f t="shared" si="1806"/>
        <v>9.2134332246859185E-2</v>
      </c>
      <c r="X1573" s="5">
        <f t="shared" si="1807"/>
        <v>8.151764999932333E-2</v>
      </c>
      <c r="Y1573" s="5">
        <f t="shared" si="1808"/>
        <v>3.6062166509264013E-2</v>
      </c>
      <c r="Z1573" s="5">
        <f t="shared" si="1809"/>
        <v>2.7530611236542281E-3</v>
      </c>
      <c r="AA1573" s="5">
        <f t="shared" si="1810"/>
        <v>7.8496066065275281E-3</v>
      </c>
      <c r="AB1573" s="5">
        <f t="shared" si="1811"/>
        <v>1.1190511417969404E-2</v>
      </c>
      <c r="AC1573" s="5">
        <f t="shared" si="1812"/>
        <v>1.6768836590472865E-3</v>
      </c>
      <c r="AD1573" s="5">
        <f t="shared" si="1813"/>
        <v>6.5674010729282042E-2</v>
      </c>
      <c r="AE1573" s="5">
        <f t="shared" si="1814"/>
        <v>5.8106363720500286E-2</v>
      </c>
      <c r="AF1573" s="5">
        <f t="shared" si="1815"/>
        <v>2.5705370110079635E-2</v>
      </c>
      <c r="AG1573" s="5">
        <f t="shared" si="1816"/>
        <v>7.5811094251747521E-3</v>
      </c>
      <c r="AH1573" s="5">
        <f t="shared" si="1817"/>
        <v>6.0895615030747557E-4</v>
      </c>
      <c r="AI1573" s="5">
        <f t="shared" si="1818"/>
        <v>1.7362731904021051E-3</v>
      </c>
      <c r="AJ1573" s="5">
        <f t="shared" si="1819"/>
        <v>2.4752558868047754E-3</v>
      </c>
      <c r="AK1573" s="5">
        <f t="shared" si="1820"/>
        <v>2.3525067902257025E-3</v>
      </c>
      <c r="AL1573" s="5">
        <f t="shared" si="1821"/>
        <v>1.6920964758022512E-4</v>
      </c>
      <c r="AM1573" s="5">
        <f t="shared" si="1822"/>
        <v>3.745032350124302E-2</v>
      </c>
      <c r="AN1573" s="5">
        <f t="shared" si="1823"/>
        <v>3.3134905187743757E-2</v>
      </c>
      <c r="AO1573" s="5">
        <f t="shared" si="1824"/>
        <v>1.4658377273621237E-2</v>
      </c>
      <c r="AP1573" s="5">
        <f t="shared" si="1825"/>
        <v>4.3230951988215928E-3</v>
      </c>
      <c r="AQ1573" s="5">
        <f t="shared" si="1826"/>
        <v>9.5623572868328629E-4</v>
      </c>
      <c r="AR1573" s="5">
        <f t="shared" si="1827"/>
        <v>1.0775716959166949E-4</v>
      </c>
      <c r="AS1573" s="5">
        <f t="shared" si="1828"/>
        <v>3.0724032352930466E-4</v>
      </c>
      <c r="AT1573" s="5">
        <f t="shared" si="1829"/>
        <v>4.3800619838148318E-4</v>
      </c>
      <c r="AU1573" s="5">
        <f t="shared" si="1830"/>
        <v>4.1628526624110372E-4</v>
      </c>
      <c r="AV1573" s="5">
        <f t="shared" si="1831"/>
        <v>2.967311139598806E-4</v>
      </c>
      <c r="AW1573" s="5">
        <f t="shared" si="1832"/>
        <v>1.1857272947179559E-5</v>
      </c>
      <c r="AX1573" s="5">
        <f t="shared" si="1833"/>
        <v>1.7796572225619776E-2</v>
      </c>
      <c r="AY1573" s="5">
        <f t="shared" si="1834"/>
        <v>1.5745864874656498E-2</v>
      </c>
      <c r="AZ1573" s="5">
        <f t="shared" si="1835"/>
        <v>6.9657307460034446E-3</v>
      </c>
      <c r="BA1573" s="5">
        <f t="shared" si="1836"/>
        <v>2.0543554434584513E-3</v>
      </c>
      <c r="BB1573" s="5">
        <f t="shared" si="1837"/>
        <v>4.5440777593457705E-4</v>
      </c>
      <c r="BC1573" s="5">
        <f t="shared" si="1838"/>
        <v>8.0409231026621033E-5</v>
      </c>
      <c r="BD1573" s="5">
        <f t="shared" si="1839"/>
        <v>1.5890043413559486E-5</v>
      </c>
      <c r="BE1573" s="5">
        <f t="shared" si="1840"/>
        <v>4.5306146196829358E-5</v>
      </c>
      <c r="BF1573" s="5">
        <f t="shared" si="1841"/>
        <v>6.4589089840273378E-5</v>
      </c>
      <c r="BG1573" s="5">
        <f t="shared" si="1842"/>
        <v>6.1386086680469793E-5</v>
      </c>
      <c r="BH1573" s="5">
        <f t="shared" si="1843"/>
        <v>4.3756441458544802E-5</v>
      </c>
      <c r="BI1573" s="5">
        <f t="shared" si="1844"/>
        <v>2.4951923442602559E-5</v>
      </c>
      <c r="BJ1573" s="8">
        <f t="shared" si="1845"/>
        <v>0.75111403653082354</v>
      </c>
      <c r="BK1573" s="8">
        <f t="shared" si="1846"/>
        <v>0.15018499357562648</v>
      </c>
      <c r="BL1573" s="8">
        <f t="shared" si="1847"/>
        <v>8.5086800671006338E-2</v>
      </c>
      <c r="BM1573" s="8">
        <f t="shared" si="1848"/>
        <v>0.69401353336809934</v>
      </c>
      <c r="BN1573" s="8">
        <f t="shared" si="1849"/>
        <v>0.27939135093130207</v>
      </c>
    </row>
    <row r="1574" spans="1:66" x14ac:dyDescent="0.25">
      <c r="A1574" t="s">
        <v>173</v>
      </c>
      <c r="B1574" t="s">
        <v>260</v>
      </c>
      <c r="C1574" t="s">
        <v>259</v>
      </c>
      <c r="D1574" t="s">
        <v>538</v>
      </c>
      <c r="E1574">
        <f>VLOOKUP(A1574,home!$A$2:$E$405,3,FALSE)</f>
        <v>1.8412999999999999</v>
      </c>
      <c r="F1574">
        <f>VLOOKUP(B1574,home!$B$2:$E$405,3,FALSE)</f>
        <v>0.54310000000000003</v>
      </c>
      <c r="G1574">
        <f>VLOOKUP(C1574,away!$B$2:$E$405,4,FALSE)</f>
        <v>0.54310000000000003</v>
      </c>
      <c r="H1574">
        <f>VLOOKUP(A1574,away!$A$2:$E$405,3,FALSE)</f>
        <v>1.4127000000000001</v>
      </c>
      <c r="I1574">
        <f>VLOOKUP(C1574,away!$B$2:$E$405,3,FALSE)</f>
        <v>0.53090000000000004</v>
      </c>
      <c r="J1574">
        <f>VLOOKUP(B1574,home!$B$2:$E$405,4,FALSE)</f>
        <v>0.35389999999999999</v>
      </c>
      <c r="K1574" s="3">
        <f t="shared" si="1794"/>
        <v>0.54310544729300003</v>
      </c>
      <c r="L1574" s="3">
        <f t="shared" si="1795"/>
        <v>0.26542585997700002</v>
      </c>
      <c r="M1574" s="5">
        <f t="shared" si="1796"/>
        <v>0.44551190605805996</v>
      </c>
      <c r="N1574" s="5">
        <f t="shared" si="1797"/>
        <v>0.24195994301401963</v>
      </c>
      <c r="O1574" s="5">
        <f t="shared" si="1798"/>
        <v>0.11825038079545301</v>
      </c>
      <c r="P1574" s="5">
        <f t="shared" si="1799"/>
        <v>6.4222425954482076E-2</v>
      </c>
      <c r="Q1574" s="5">
        <f t="shared" si="1800"/>
        <v>6.5704881538808962E-2</v>
      </c>
      <c r="R1574" s="5">
        <f t="shared" si="1801"/>
        <v>1.5693354507620421E-2</v>
      </c>
      <c r="S1574" s="5">
        <f t="shared" si="1802"/>
        <v>2.3144835970676722E-3</v>
      </c>
      <c r="T1574" s="5">
        <f t="shared" si="1803"/>
        <v>1.7439774687125282E-2</v>
      </c>
      <c r="U1574" s="5">
        <f t="shared" si="1804"/>
        <v>8.5231463193888059E-3</v>
      </c>
      <c r="V1574" s="5">
        <f t="shared" si="1805"/>
        <v>3.7071400191384125E-5</v>
      </c>
      <c r="W1574" s="5">
        <f t="shared" si="1806"/>
        <v>1.1894893025822811E-2</v>
      </c>
      <c r="X1574" s="5">
        <f t="shared" si="1807"/>
        <v>3.1572122107134397E-3</v>
      </c>
      <c r="Y1574" s="5">
        <f t="shared" si="1808"/>
        <v>4.1900288307925005E-4</v>
      </c>
      <c r="Z1574" s="5">
        <f t="shared" si="1809"/>
        <v>1.3884740387030271E-3</v>
      </c>
      <c r="AA1574" s="5">
        <f t="shared" si="1810"/>
        <v>7.540878138445257E-4</v>
      </c>
      <c r="AB1574" s="5">
        <f t="shared" si="1811"/>
        <v>2.0477459971811584E-4</v>
      </c>
      <c r="AC1574" s="5">
        <f t="shared" si="1812"/>
        <v>3.3399994779121942E-7</v>
      </c>
      <c r="AD1574" s="5">
        <f t="shared" si="1813"/>
        <v>1.6150452993229708E-3</v>
      </c>
      <c r="AE1574" s="5">
        <f t="shared" si="1814"/>
        <v>4.2867478747461095E-4</v>
      </c>
      <c r="AF1574" s="5">
        <f t="shared" si="1815"/>
        <v>5.6890687057953166E-5</v>
      </c>
      <c r="AG1574" s="5">
        <f t="shared" si="1816"/>
        <v>5.0334198456798691E-6</v>
      </c>
      <c r="AH1574" s="5">
        <f t="shared" si="1817"/>
        <v>9.2134228944622316E-5</v>
      </c>
      <c r="AI1574" s="5">
        <f t="shared" si="1818"/>
        <v>5.0038601621964768E-5</v>
      </c>
      <c r="AJ1574" s="5">
        <f t="shared" si="1819"/>
        <v>1.3588118557906706E-5</v>
      </c>
      <c r="AK1574" s="5">
        <f t="shared" si="1820"/>
        <v>2.4599270690874127E-6</v>
      </c>
      <c r="AL1574" s="5">
        <f t="shared" si="1821"/>
        <v>1.9259002171786667E-9</v>
      </c>
      <c r="AM1574" s="5">
        <f t="shared" si="1822"/>
        <v>1.7542797993745193E-4</v>
      </c>
      <c r="AN1574" s="5">
        <f t="shared" si="1823"/>
        <v>4.6563122438926085E-5</v>
      </c>
      <c r="AO1574" s="5">
        <f t="shared" si="1824"/>
        <v>6.1795284082831517E-6</v>
      </c>
      <c r="AP1574" s="5">
        <f t="shared" si="1825"/>
        <v>5.4673554734028604E-7</v>
      </c>
      <c r="AQ1574" s="5">
        <f t="shared" si="1826"/>
        <v>3.6279438208197797E-8</v>
      </c>
      <c r="AR1574" s="5">
        <f t="shared" si="1827"/>
        <v>4.8909613901888377E-6</v>
      </c>
      <c r="AS1574" s="5">
        <f t="shared" si="1828"/>
        <v>2.6563077735113017E-6</v>
      </c>
      <c r="AT1574" s="5">
        <f t="shared" si="1829"/>
        <v>7.2132761074036426E-7</v>
      </c>
      <c r="AU1574" s="5">
        <f t="shared" si="1830"/>
        <v>1.3058565155864555E-7</v>
      </c>
      <c r="AV1574" s="5">
        <f t="shared" si="1831"/>
        <v>1.7730444674951507E-8</v>
      </c>
      <c r="AW1574" s="5">
        <f t="shared" si="1832"/>
        <v>7.7118517679449736E-12</v>
      </c>
      <c r="AX1574" s="5">
        <f t="shared" si="1833"/>
        <v>1.5879315251939535E-5</v>
      </c>
      <c r="AY1574" s="5">
        <f t="shared" si="1834"/>
        <v>4.2147809065919437E-6</v>
      </c>
      <c r="AZ1574" s="5">
        <f t="shared" si="1835"/>
        <v>5.5935592337340323E-7</v>
      </c>
      <c r="BA1574" s="5">
        <f t="shared" si="1836"/>
        <v>4.9489175664871511E-8</v>
      </c>
      <c r="BB1574" s="5">
        <f t="shared" si="1837"/>
        <v>3.2839267526003345E-9</v>
      </c>
      <c r="BC1574" s="5">
        <f t="shared" si="1838"/>
        <v>1.7432781648208418E-10</v>
      </c>
      <c r="BD1574" s="5">
        <f t="shared" si="1839"/>
        <v>2.1636460551752936E-7</v>
      </c>
      <c r="BE1574" s="5">
        <f t="shared" si="1840"/>
        <v>1.1750879585797126E-7</v>
      </c>
      <c r="BF1574" s="5">
        <f t="shared" si="1841"/>
        <v>3.1909833567652658E-8</v>
      </c>
      <c r="BG1574" s="5">
        <f t="shared" si="1842"/>
        <v>5.7768014776017297E-9</v>
      </c>
      <c r="BH1574" s="5">
        <f t="shared" si="1843"/>
        <v>7.8435308760393756E-10</v>
      </c>
      <c r="BI1574" s="5">
        <f t="shared" si="1844"/>
        <v>8.5197286895756468E-11</v>
      </c>
      <c r="BJ1574" s="8">
        <f t="shared" si="1845"/>
        <v>0.34293081159855299</v>
      </c>
      <c r="BK1574" s="8">
        <f t="shared" si="1846"/>
        <v>0.51209043771655571</v>
      </c>
      <c r="BL1574" s="8">
        <f t="shared" si="1847"/>
        <v>0.14359275425467602</v>
      </c>
      <c r="BM1574" s="8">
        <f t="shared" si="1848"/>
        <v>4.8655370966848785E-2</v>
      </c>
      <c r="BN1574" s="8">
        <f t="shared" si="1849"/>
        <v>0.95134289186844412</v>
      </c>
    </row>
    <row r="1575" spans="1:66" x14ac:dyDescent="0.25">
      <c r="A1575" t="s">
        <v>173</v>
      </c>
      <c r="B1575" t="s">
        <v>176</v>
      </c>
      <c r="C1575" t="s">
        <v>262</v>
      </c>
      <c r="D1575" t="s">
        <v>538</v>
      </c>
      <c r="E1575">
        <f>VLOOKUP(A1575,home!$A$2:$E$405,3,FALSE)</f>
        <v>1.8412999999999999</v>
      </c>
      <c r="F1575">
        <f>VLOOKUP(B1575,home!$B$2:$E$405,3,FALSE)</f>
        <v>2.1724000000000001</v>
      </c>
      <c r="G1575">
        <f>VLOOKUP(C1575,away!$B$2:$E$405,4,FALSE)</f>
        <v>1.222</v>
      </c>
      <c r="H1575">
        <f>VLOOKUP(A1575,away!$A$2:$E$405,3,FALSE)</f>
        <v>1.4127000000000001</v>
      </c>
      <c r="I1575">
        <f>VLOOKUP(C1575,away!$B$2:$E$405,3,FALSE)</f>
        <v>2.3006000000000002</v>
      </c>
      <c r="J1575">
        <f>VLOOKUP(B1575,home!$B$2:$E$405,4,FALSE)</f>
        <v>0.88480000000000003</v>
      </c>
      <c r="K1575" s="3">
        <f t="shared" si="1794"/>
        <v>4.8880490266400001</v>
      </c>
      <c r="L1575" s="3">
        <f t="shared" si="1795"/>
        <v>2.8756509821760008</v>
      </c>
      <c r="M1575" s="5">
        <f t="shared" si="1796"/>
        <v>4.2488160308976519E-4</v>
      </c>
      <c r="N1575" s="5">
        <f t="shared" si="1797"/>
        <v>2.0768421064201697E-3</v>
      </c>
      <c r="O1575" s="5">
        <f t="shared" si="1798"/>
        <v>1.2218111992335972E-3</v>
      </c>
      <c r="P1575" s="5">
        <f t="shared" si="1799"/>
        <v>5.9722730431516361E-3</v>
      </c>
      <c r="Q1575" s="5">
        <f t="shared" si="1800"/>
        <v>5.07585301838604E-3</v>
      </c>
      <c r="R1575" s="5">
        <f t="shared" si="1801"/>
        <v>1.7567512875548657E-3</v>
      </c>
      <c r="S1575" s="5">
        <f t="shared" si="1802"/>
        <v>2.0987049711363993E-2</v>
      </c>
      <c r="T1575" s="5">
        <f t="shared" si="1803"/>
        <v>1.4596381717702835E-2</v>
      </c>
      <c r="U1575" s="5">
        <f t="shared" si="1804"/>
        <v>8.5870864211811289E-3</v>
      </c>
      <c r="V1575" s="5">
        <f t="shared" si="1805"/>
        <v>3.2777861025800915E-2</v>
      </c>
      <c r="W1575" s="5">
        <f t="shared" si="1806"/>
        <v>8.2703394686298622E-3</v>
      </c>
      <c r="X1575" s="5">
        <f t="shared" si="1807"/>
        <v>2.3782609815894407E-2</v>
      </c>
      <c r="Y1575" s="5">
        <f t="shared" si="1808"/>
        <v>3.4195242637892677E-2</v>
      </c>
      <c r="Z1575" s="5">
        <f t="shared" si="1809"/>
        <v>1.6839345218320344E-3</v>
      </c>
      <c r="AA1575" s="5">
        <f t="shared" si="1810"/>
        <v>8.2311545003665703E-3</v>
      </c>
      <c r="AB1575" s="5">
        <f t="shared" si="1811"/>
        <v>2.0117143371820138E-2</v>
      </c>
      <c r="AC1575" s="5">
        <f t="shared" si="1812"/>
        <v>2.879601258223979E-2</v>
      </c>
      <c r="AD1575" s="5">
        <f t="shared" si="1813"/>
        <v>1.0106456197404646E-2</v>
      </c>
      <c r="AE1575" s="5">
        <f t="shared" si="1814"/>
        <v>2.9062640690385402E-2</v>
      </c>
      <c r="AF1575" s="5">
        <f t="shared" si="1815"/>
        <v>4.1787005622967499E-2</v>
      </c>
      <c r="AG1575" s="5">
        <f t="shared" si="1816"/>
        <v>4.0054947920626846E-2</v>
      </c>
      <c r="AH1575" s="5">
        <f t="shared" si="1817"/>
        <v>1.2106019904065911E-3</v>
      </c>
      <c r="AI1575" s="5">
        <f t="shared" si="1818"/>
        <v>5.9174818808553848E-3</v>
      </c>
      <c r="AJ1575" s="5">
        <f t="shared" si="1819"/>
        <v>1.4462470773937502E-2</v>
      </c>
      <c r="AK1575" s="5">
        <f t="shared" si="1820"/>
        <v>2.3564422063118214E-2</v>
      </c>
      <c r="AL1575" s="5">
        <f t="shared" si="1821"/>
        <v>1.6190642140731334E-2</v>
      </c>
      <c r="AM1575" s="5">
        <f t="shared" si="1822"/>
        <v>9.8801706757007113E-3</v>
      </c>
      <c r="AN1575" s="5">
        <f t="shared" si="1823"/>
        <v>2.8411922507645276E-2</v>
      </c>
      <c r="AO1575" s="5">
        <f t="shared" si="1824"/>
        <v>4.0851386432309282E-2</v>
      </c>
      <c r="AP1575" s="5">
        <f t="shared" si="1825"/>
        <v>3.9158109839107183E-2</v>
      </c>
      <c r="AQ1575" s="5">
        <f t="shared" si="1826"/>
        <v>2.8151264254746074E-2</v>
      </c>
      <c r="AR1575" s="5">
        <f t="shared" si="1827"/>
        <v>6.9625376054738687E-4</v>
      </c>
      <c r="AS1575" s="5">
        <f t="shared" si="1828"/>
        <v>3.4033225165380943E-3</v>
      </c>
      <c r="AT1575" s="5">
        <f t="shared" si="1829"/>
        <v>8.3178036571530146E-3</v>
      </c>
      <c r="AU1575" s="5">
        <f t="shared" si="1830"/>
        <v>1.355261069004314E-2</v>
      </c>
      <c r="AV1575" s="5">
        <f t="shared" si="1831"/>
        <v>1.6561456372974064E-2</v>
      </c>
      <c r="AW1575" s="5">
        <f t="shared" si="1832"/>
        <v>6.3216915348517175E-3</v>
      </c>
      <c r="AX1575" s="5">
        <f t="shared" si="1833"/>
        <v>8.049126442399324E-3</v>
      </c>
      <c r="AY1575" s="5">
        <f t="shared" si="1834"/>
        <v>2.3146478359744434E-2</v>
      </c>
      <c r="AZ1575" s="5">
        <f t="shared" si="1835"/>
        <v>3.3280596614557317E-2</v>
      </c>
      <c r="BA1575" s="5">
        <f t="shared" si="1836"/>
        <v>3.1901126780685012E-2</v>
      </c>
      <c r="BB1575" s="5">
        <f t="shared" si="1837"/>
        <v>2.2934126639849495E-2</v>
      </c>
      <c r="BC1575" s="5">
        <f t="shared" si="1838"/>
        <v>1.3190108759446394E-2</v>
      </c>
      <c r="BD1575" s="5">
        <f t="shared" si="1839"/>
        <v>3.3369713506030456E-4</v>
      </c>
      <c r="BE1575" s="5">
        <f t="shared" si="1840"/>
        <v>1.6311279562240784E-3</v>
      </c>
      <c r="BF1575" s="5">
        <f t="shared" si="1841"/>
        <v>3.9865167093732006E-3</v>
      </c>
      <c r="BG1575" s="5">
        <f t="shared" si="1842"/>
        <v>6.4954297069785881E-3</v>
      </c>
      <c r="BH1575" s="5">
        <f t="shared" si="1843"/>
        <v>7.937494714201309E-3</v>
      </c>
      <c r="BI1575" s="5">
        <f t="shared" si="1844"/>
        <v>7.7597726623423692E-3</v>
      </c>
      <c r="BJ1575" s="8">
        <f t="shared" si="1845"/>
        <v>0.48796273650250088</v>
      </c>
      <c r="BK1575" s="8">
        <f t="shared" si="1846"/>
        <v>0.12829519846612186</v>
      </c>
      <c r="BL1575" s="8">
        <f t="shared" si="1847"/>
        <v>0.15574440936990952</v>
      </c>
      <c r="BM1575" s="8">
        <f t="shared" si="1848"/>
        <v>0.74033307977763563</v>
      </c>
      <c r="BN1575" s="8">
        <f t="shared" si="1849"/>
        <v>1.6528412257836075E-2</v>
      </c>
    </row>
    <row r="1576" spans="1:66" x14ac:dyDescent="0.25">
      <c r="A1576" t="s">
        <v>173</v>
      </c>
      <c r="B1576" t="s">
        <v>179</v>
      </c>
      <c r="C1576" t="s">
        <v>261</v>
      </c>
      <c r="D1576" t="s">
        <v>538</v>
      </c>
      <c r="E1576">
        <f>VLOOKUP(A1576,home!$A$2:$E$405,3,FALSE)</f>
        <v>1.8412999999999999</v>
      </c>
      <c r="F1576">
        <f>VLOOKUP(B1576,home!$B$2:$E$405,3,FALSE)</f>
        <v>0.81459999999999999</v>
      </c>
      <c r="G1576">
        <f>VLOOKUP(C1576,away!$B$2:$E$405,4,FALSE)</f>
        <v>0.54310000000000003</v>
      </c>
      <c r="H1576">
        <f>VLOOKUP(A1576,away!$A$2:$E$405,3,FALSE)</f>
        <v>1.4127000000000001</v>
      </c>
      <c r="I1576">
        <f>VLOOKUP(C1576,away!$B$2:$E$405,3,FALSE)</f>
        <v>1.2387999999999999</v>
      </c>
      <c r="J1576">
        <f>VLOOKUP(B1576,home!$B$2:$E$405,4,FALSE)</f>
        <v>0.53090000000000004</v>
      </c>
      <c r="K1576" s="3">
        <f t="shared" si="1794"/>
        <v>0.81460817043800005</v>
      </c>
      <c r="L1576" s="3">
        <f t="shared" si="1795"/>
        <v>0.92910301028400011</v>
      </c>
      <c r="M1576" s="5">
        <f t="shared" si="1796"/>
        <v>0.17487021990520832</v>
      </c>
      <c r="N1576" s="5">
        <f t="shared" si="1797"/>
        <v>0.14245070990107248</v>
      </c>
      <c r="O1576" s="5">
        <f t="shared" si="1798"/>
        <v>0.16247244772295411</v>
      </c>
      <c r="P1576" s="5">
        <f t="shared" si="1799"/>
        <v>0.13235138338617927</v>
      </c>
      <c r="Q1576" s="5">
        <f t="shared" si="1800"/>
        <v>5.8020756085053464E-2</v>
      </c>
      <c r="R1576" s="5">
        <f t="shared" si="1801"/>
        <v>7.5476820133803246E-2</v>
      </c>
      <c r="S1576" s="5">
        <f t="shared" si="1802"/>
        <v>2.5042698370441176E-2</v>
      </c>
      <c r="T1576" s="5">
        <f t="shared" si="1803"/>
        <v>5.3907259137576893E-2</v>
      </c>
      <c r="U1576" s="5">
        <f t="shared" si="1804"/>
        <v>6.148403435967547E-2</v>
      </c>
      <c r="V1576" s="5">
        <f t="shared" si="1805"/>
        <v>2.1059654505478785E-3</v>
      </c>
      <c r="W1576" s="5">
        <f t="shared" si="1806"/>
        <v>1.5754727320624957E-2</v>
      </c>
      <c r="X1576" s="5">
        <f t="shared" si="1807"/>
        <v>1.4637764579796226E-2</v>
      </c>
      <c r="Y1576" s="5">
        <f t="shared" si="1808"/>
        <v>6.7999955674585919E-3</v>
      </c>
      <c r="Z1576" s="5">
        <f t="shared" si="1809"/>
        <v>2.3375246930993545E-2</v>
      </c>
      <c r="AA1576" s="5">
        <f t="shared" si="1810"/>
        <v>1.9041667135993128E-2</v>
      </c>
      <c r="AB1576" s="5">
        <f t="shared" si="1811"/>
        <v>7.7557488138703754E-3</v>
      </c>
      <c r="AC1576" s="5">
        <f t="shared" si="1812"/>
        <v>9.9619392346578304E-5</v>
      </c>
      <c r="AD1576" s="5">
        <f t="shared" si="1813"/>
        <v>3.2084823996009672E-3</v>
      </c>
      <c r="AE1576" s="5">
        <f t="shared" si="1814"/>
        <v>2.9810106559124906E-3</v>
      </c>
      <c r="AF1576" s="5">
        <f t="shared" si="1815"/>
        <v>1.3848329870484882E-3</v>
      </c>
      <c r="AG1576" s="5">
        <f t="shared" si="1816"/>
        <v>4.2888416566911144E-4</v>
      </c>
      <c r="AH1576" s="5">
        <f t="shared" si="1817"/>
        <v>5.4295030724294839E-3</v>
      </c>
      <c r="AI1576" s="5">
        <f t="shared" si="1818"/>
        <v>4.4229175642192817E-3</v>
      </c>
      <c r="AJ1576" s="5">
        <f t="shared" si="1819"/>
        <v>1.8014723924933821E-3</v>
      </c>
      <c r="AK1576" s="5">
        <f t="shared" si="1820"/>
        <v>4.8916470991453367E-4</v>
      </c>
      <c r="AL1576" s="5">
        <f t="shared" si="1821"/>
        <v>3.0158970226736726E-6</v>
      </c>
      <c r="AM1576" s="5">
        <f t="shared" si="1822"/>
        <v>5.227311954842937E-4</v>
      </c>
      <c r="AN1576" s="5">
        <f t="shared" si="1823"/>
        <v>4.8567112729381142E-4</v>
      </c>
      <c r="AO1576" s="5">
        <f t="shared" si="1824"/>
        <v>2.2561925318835197E-4</v>
      </c>
      <c r="AP1576" s="5">
        <f t="shared" si="1825"/>
        <v>6.9874509105108618E-5</v>
      </c>
      <c r="AQ1576" s="5">
        <f t="shared" si="1826"/>
        <v>1.6230154187918295E-5</v>
      </c>
      <c r="AR1576" s="5">
        <f t="shared" si="1827"/>
        <v>1.0089135297880925E-3</v>
      </c>
      <c r="AS1576" s="5">
        <f t="shared" si="1828"/>
        <v>8.2186920463082273E-4</v>
      </c>
      <c r="AT1576" s="5">
        <f t="shared" si="1829"/>
        <v>3.3475068456182431E-4</v>
      </c>
      <c r="AU1576" s="5">
        <f t="shared" si="1830"/>
        <v>9.08968809012586E-5</v>
      </c>
      <c r="AV1576" s="5">
        <f t="shared" si="1831"/>
        <v>1.8511335462373764E-5</v>
      </c>
      <c r="AW1576" s="5">
        <f t="shared" si="1832"/>
        <v>6.340545693408307E-8</v>
      </c>
      <c r="AX1576" s="5">
        <f t="shared" si="1833"/>
        <v>7.0970183797388164E-5</v>
      </c>
      <c r="AY1576" s="5">
        <f t="shared" si="1834"/>
        <v>6.5938611406562116E-5</v>
      </c>
      <c r="AZ1576" s="5">
        <f t="shared" si="1835"/>
        <v>3.0631881175891882E-5</v>
      </c>
      <c r="BA1576" s="5">
        <f t="shared" si="1836"/>
        <v>9.486724337060982E-6</v>
      </c>
      <c r="BB1576" s="5">
        <f t="shared" si="1837"/>
        <v>2.2035360348244606E-6</v>
      </c>
      <c r="BC1576" s="5">
        <f t="shared" si="1838"/>
        <v>4.0946239264493529E-7</v>
      </c>
      <c r="BD1576" s="5">
        <f t="shared" si="1839"/>
        <v>1.5623076627372873E-4</v>
      </c>
      <c r="BE1576" s="5">
        <f t="shared" si="1840"/>
        <v>1.2726685868036898E-4</v>
      </c>
      <c r="BF1576" s="5">
        <f t="shared" si="1841"/>
        <v>5.1836311453503426E-5</v>
      </c>
      <c r="BG1576" s="5">
        <f t="shared" si="1842"/>
        <v>1.4075427611797593E-5</v>
      </c>
      <c r="BH1576" s="5">
        <f t="shared" si="1843"/>
        <v>2.8664895837447359E-6</v>
      </c>
      <c r="BI1576" s="5">
        <f t="shared" si="1844"/>
        <v>4.6701316707877687E-7</v>
      </c>
      <c r="BJ1576" s="8">
        <f t="shared" si="1845"/>
        <v>0.30107418943821751</v>
      </c>
      <c r="BK1576" s="8">
        <f t="shared" si="1846"/>
        <v>0.33453884101315245</v>
      </c>
      <c r="BL1576" s="8">
        <f t="shared" si="1847"/>
        <v>0.34100146040746776</v>
      </c>
      <c r="BM1576" s="8">
        <f t="shared" si="1848"/>
        <v>0.25428152544961069</v>
      </c>
      <c r="BN1576" s="8">
        <f t="shared" si="1849"/>
        <v>0.74564233713427086</v>
      </c>
    </row>
    <row r="1577" spans="1:66" x14ac:dyDescent="0.25">
      <c r="A1577" t="s">
        <v>27</v>
      </c>
      <c r="B1577" t="s">
        <v>432</v>
      </c>
      <c r="C1577" t="s">
        <v>182</v>
      </c>
      <c r="D1577" t="s">
        <v>538</v>
      </c>
      <c r="E1577">
        <f>VLOOKUP(A1577,home!$A$2:$E$405,3,FALSE)</f>
        <v>1.381</v>
      </c>
      <c r="F1577">
        <f>VLOOKUP(B1577,home!$B$2:$E$405,3,FALSE)</f>
        <v>0.72409999999999997</v>
      </c>
      <c r="G1577">
        <f>VLOOKUP(C1577,away!$B$2:$E$405,4,FALSE)</f>
        <v>0.90510000000000002</v>
      </c>
      <c r="H1577">
        <f>VLOOKUP(A1577,away!$A$2:$E$405,3,FALSE)</f>
        <v>1.127</v>
      </c>
      <c r="I1577">
        <f>VLOOKUP(C1577,away!$B$2:$E$405,3,FALSE)</f>
        <v>0.88729999999999998</v>
      </c>
      <c r="J1577">
        <f>VLOOKUP(B1577,home!$B$2:$E$405,4,FALSE)</f>
        <v>2.2183000000000002</v>
      </c>
      <c r="K1577" s="3">
        <f t="shared" si="1794"/>
        <v>0.90508379871</v>
      </c>
      <c r="L1577" s="3">
        <f t="shared" si="1795"/>
        <v>2.2182713839300003</v>
      </c>
      <c r="M1577" s="5">
        <f t="shared" si="1796"/>
        <v>4.400926132119639E-2</v>
      </c>
      <c r="N1577" s="5">
        <f t="shared" si="1797"/>
        <v>3.9832069415009504E-2</v>
      </c>
      <c r="O1577" s="5">
        <f t="shared" si="1798"/>
        <v>9.7624485016707355E-2</v>
      </c>
      <c r="P1577" s="5">
        <f t="shared" si="1799"/>
        <v>8.8358339746028969E-2</v>
      </c>
      <c r="Q1577" s="5">
        <f t="shared" si="1800"/>
        <v>1.8025680348308599E-2</v>
      </c>
      <c r="R1577" s="5">
        <f t="shared" si="1801"/>
        <v>0.10827880074173252</v>
      </c>
      <c r="S1577" s="5">
        <f t="shared" si="1802"/>
        <v>4.4349734398487078E-2</v>
      </c>
      <c r="T1577" s="5">
        <f t="shared" si="1803"/>
        <v>3.998585089252233E-2</v>
      </c>
      <c r="U1577" s="5">
        <f t="shared" si="1804"/>
        <v>9.8001388295090433E-2</v>
      </c>
      <c r="V1577" s="5">
        <f t="shared" si="1805"/>
        <v>9.8935460955914319E-3</v>
      </c>
      <c r="W1577" s="5">
        <f t="shared" si="1806"/>
        <v>5.4382504146597826E-3</v>
      </c>
      <c r="X1577" s="5">
        <f t="shared" si="1807"/>
        <v>1.2063515273485254E-2</v>
      </c>
      <c r="Y1577" s="5">
        <f t="shared" si="1808"/>
        <v>1.3380075360387418E-2</v>
      </c>
      <c r="Z1577" s="5">
        <f t="shared" si="1809"/>
        <v>8.0063921723881257E-2</v>
      </c>
      <c r="AA1577" s="5">
        <f t="shared" si="1810"/>
        <v>7.2464558413470548E-2</v>
      </c>
      <c r="AB1577" s="5">
        <f t="shared" si="1811"/>
        <v>3.2793248900353296E-2</v>
      </c>
      <c r="AC1577" s="5">
        <f t="shared" si="1812"/>
        <v>1.2414678197322862E-3</v>
      </c>
      <c r="AD1577" s="5">
        <f t="shared" si="1813"/>
        <v>1.2305180859091269E-3</v>
      </c>
      <c r="AE1577" s="5">
        <f t="shared" si="1814"/>
        <v>2.729623057380534E-3</v>
      </c>
      <c r="AF1577" s="5">
        <f t="shared" si="1815"/>
        <v>3.0275223585513782E-3</v>
      </c>
      <c r="AG1577" s="5">
        <f t="shared" si="1816"/>
        <v>2.2386220707275952E-3</v>
      </c>
      <c r="AH1577" s="5">
        <f t="shared" si="1817"/>
        <v>4.4400876611324323E-2</v>
      </c>
      <c r="AI1577" s="5">
        <f t="shared" si="1818"/>
        <v>4.0186514069431412E-2</v>
      </c>
      <c r="AJ1577" s="5">
        <f t="shared" si="1819"/>
        <v>1.8186081405436913E-2</v>
      </c>
      <c r="AK1577" s="5">
        <f t="shared" si="1820"/>
        <v>5.486642547360714E-3</v>
      </c>
      <c r="AL1577" s="5">
        <f t="shared" si="1821"/>
        <v>9.9700864869399524E-5</v>
      </c>
      <c r="AM1577" s="5">
        <f t="shared" si="1822"/>
        <v>2.2274439671519822E-4</v>
      </c>
      <c r="AN1577" s="5">
        <f t="shared" si="1823"/>
        <v>4.9410752116407579E-4</v>
      </c>
      <c r="AO1577" s="5">
        <f t="shared" si="1824"/>
        <v>5.480322873914282E-4</v>
      </c>
      <c r="AP1577" s="5">
        <f t="shared" si="1825"/>
        <v>4.0522811353003579E-4</v>
      </c>
      <c r="AQ1577" s="5">
        <f t="shared" si="1826"/>
        <v>2.2472648205190392E-4</v>
      </c>
      <c r="AR1577" s="5">
        <f t="shared" si="1827"/>
        <v>1.969863880166153E-2</v>
      </c>
      <c r="AS1577" s="5">
        <f t="shared" si="1828"/>
        <v>1.782891883602402E-2</v>
      </c>
      <c r="AT1577" s="5">
        <f t="shared" si="1829"/>
        <v>8.0683327935004434E-3</v>
      </c>
      <c r="AU1577" s="5">
        <f t="shared" si="1830"/>
        <v>2.4341724313326164E-3</v>
      </c>
      <c r="AV1577" s="5">
        <f t="shared" si="1831"/>
        <v>5.5078250771642011E-4</v>
      </c>
      <c r="AW1577" s="5">
        <f t="shared" si="1832"/>
        <v>5.560321362315669E-6</v>
      </c>
      <c r="AX1577" s="5">
        <f t="shared" si="1833"/>
        <v>3.3600390786726462E-5</v>
      </c>
      <c r="AY1577" s="5">
        <f t="shared" si="1834"/>
        <v>7.4534785371060532E-5</v>
      </c>
      <c r="AZ1577" s="5">
        <f t="shared" si="1835"/>
        <v>8.266919074799401E-5</v>
      </c>
      <c r="BA1577" s="5">
        <f t="shared" si="1836"/>
        <v>6.1127566722975297E-5</v>
      </c>
      <c r="BB1577" s="5">
        <f t="shared" si="1837"/>
        <v>3.3899383007711953E-5</v>
      </c>
      <c r="BC1577" s="5">
        <f t="shared" si="1838"/>
        <v>1.5039606251778076E-5</v>
      </c>
      <c r="BD1577" s="5">
        <f t="shared" si="1839"/>
        <v>7.2828211260164821E-3</v>
      </c>
      <c r="BE1577" s="5">
        <f t="shared" si="1840"/>
        <v>6.5915634100604369E-3</v>
      </c>
      <c r="BF1577" s="5">
        <f t="shared" si="1841"/>
        <v>2.9829586253076698E-3</v>
      </c>
      <c r="BG1577" s="5">
        <f t="shared" si="1842"/>
        <v>8.9994250799607536E-4</v>
      </c>
      <c r="BH1577" s="5">
        <f t="shared" si="1843"/>
        <v>2.0363084593942306E-4</v>
      </c>
      <c r="BI1577" s="5">
        <f t="shared" si="1844"/>
        <v>3.6860595915476778E-5</v>
      </c>
      <c r="BJ1577" s="8">
        <f t="shared" si="1845"/>
        <v>0.14014743700068236</v>
      </c>
      <c r="BK1577" s="8">
        <f t="shared" si="1846"/>
        <v>0.18802658503127662</v>
      </c>
      <c r="BL1577" s="8">
        <f t="shared" si="1847"/>
        <v>0.58400121848237807</v>
      </c>
      <c r="BM1577" s="8">
        <f t="shared" si="1848"/>
        <v>0.59604155118522628</v>
      </c>
      <c r="BN1577" s="8">
        <f t="shared" si="1849"/>
        <v>0.39612863658898334</v>
      </c>
    </row>
    <row r="1578" spans="1:66" x14ac:dyDescent="0.25">
      <c r="A1578" t="s">
        <v>27</v>
      </c>
      <c r="B1578" t="s">
        <v>30</v>
      </c>
      <c r="C1578" t="s">
        <v>266</v>
      </c>
      <c r="D1578" t="s">
        <v>538</v>
      </c>
      <c r="E1578">
        <f>VLOOKUP(A1578,home!$A$2:$E$405,3,FALSE)</f>
        <v>1.381</v>
      </c>
      <c r="F1578">
        <f>VLOOKUP(B1578,home!$B$2:$E$405,3,FALSE)</f>
        <v>2.5344000000000002</v>
      </c>
      <c r="G1578">
        <f>VLOOKUP(C1578,away!$B$2:$E$405,4,FALSE)</f>
        <v>3.0775000000000001</v>
      </c>
      <c r="H1578">
        <f>VLOOKUP(A1578,away!$A$2:$E$405,3,FALSE)</f>
        <v>1.127</v>
      </c>
      <c r="I1578">
        <f>VLOOKUP(C1578,away!$B$2:$E$405,3,FALSE)</f>
        <v>0.44369999999999998</v>
      </c>
      <c r="J1578">
        <f>VLOOKUP(B1578,home!$B$2:$E$405,4,FALSE)</f>
        <v>0.66549999999999998</v>
      </c>
      <c r="K1578" s="3">
        <f t="shared" si="1794"/>
        <v>10.771269696000001</v>
      </c>
      <c r="L1578" s="3">
        <f t="shared" si="1795"/>
        <v>0.33278320844999992</v>
      </c>
      <c r="M1578" s="5">
        <f t="shared" si="1796"/>
        <v>1.5051198965662355E-5</v>
      </c>
      <c r="N1578" s="5">
        <f t="shared" si="1797"/>
        <v>1.6212052330730547E-4</v>
      </c>
      <c r="O1578" s="5">
        <f t="shared" si="1798"/>
        <v>5.0087862828124378E-6</v>
      </c>
      <c r="P1578" s="5">
        <f t="shared" si="1799"/>
        <v>5.3950987901798096E-5</v>
      </c>
      <c r="Q1578" s="5">
        <f t="shared" si="1800"/>
        <v>8.7312193989982087E-4</v>
      </c>
      <c r="R1578" s="5">
        <f t="shared" si="1801"/>
        <v>8.3341998481733576E-7</v>
      </c>
      <c r="S1578" s="5">
        <f t="shared" si="1802"/>
        <v>4.834679785677584E-5</v>
      </c>
      <c r="T1578" s="5">
        <f t="shared" si="1803"/>
        <v>2.9056032052795036E-4</v>
      </c>
      <c r="U1578" s="5">
        <f t="shared" si="1804"/>
        <v>8.9769914265037498E-6</v>
      </c>
      <c r="V1578" s="5">
        <f t="shared" si="1805"/>
        <v>1.9255442796080172E-5</v>
      </c>
      <c r="W1578" s="5">
        <f t="shared" si="1806"/>
        <v>3.1348772973852257E-3</v>
      </c>
      <c r="X1578" s="5">
        <f t="shared" si="1807"/>
        <v>1.0432345251209199E-3</v>
      </c>
      <c r="Y1578" s="5">
        <f t="shared" si="1808"/>
        <v>1.7358546621777586E-4</v>
      </c>
      <c r="Z1578" s="5">
        <f t="shared" si="1809"/>
        <v>9.2449392177954398E-8</v>
      </c>
      <c r="AA1578" s="5">
        <f t="shared" si="1810"/>
        <v>9.9579733638001978E-7</v>
      </c>
      <c r="AB1578" s="5">
        <f t="shared" si="1811"/>
        <v>5.3630008363538144E-6</v>
      </c>
      <c r="AC1578" s="5">
        <f t="shared" si="1812"/>
        <v>4.313818137117797E-6</v>
      </c>
      <c r="AD1578" s="5">
        <f t="shared" si="1813"/>
        <v>8.4416522085009639E-3</v>
      </c>
      <c r="AE1578" s="5">
        <f t="shared" si="1814"/>
        <v>2.8092401065639779E-3</v>
      </c>
      <c r="AF1578" s="5">
        <f t="shared" si="1815"/>
        <v>4.6743396798439003E-4</v>
      </c>
      <c r="AG1578" s="5">
        <f t="shared" si="1816"/>
        <v>5.1851391868119953E-5</v>
      </c>
      <c r="AH1578" s="5">
        <f t="shared" si="1817"/>
        <v>7.6914013370579972E-9</v>
      </c>
      <c r="AI1578" s="5">
        <f t="shared" si="1818"/>
        <v>8.2846158141626678E-8</v>
      </c>
      <c r="AJ1578" s="5">
        <f t="shared" si="1819"/>
        <v>4.4617915631046373E-7</v>
      </c>
      <c r="AK1578" s="5">
        <f t="shared" si="1820"/>
        <v>1.6019720084512489E-6</v>
      </c>
      <c r="AL1578" s="5">
        <f t="shared" si="1821"/>
        <v>6.185148456469365E-7</v>
      </c>
      <c r="AM1578" s="5">
        <f t="shared" si="1822"/>
        <v>1.8185462523519578E-2</v>
      </c>
      <c r="AN1578" s="5">
        <f t="shared" si="1823"/>
        <v>6.0518165657240768E-3</v>
      </c>
      <c r="AO1578" s="5">
        <f t="shared" si="1824"/>
        <v>1.0069714668462589E-3</v>
      </c>
      <c r="AP1578" s="5">
        <f t="shared" si="1825"/>
        <v>1.1170106518490024E-4</v>
      </c>
      <c r="AQ1578" s="5">
        <f t="shared" si="1826"/>
        <v>9.29305971487842E-6</v>
      </c>
      <c r="AR1578" s="5">
        <f t="shared" si="1827"/>
        <v>5.1191384288455601E-10</v>
      </c>
      <c r="AS1578" s="5">
        <f t="shared" si="1828"/>
        <v>5.513962062825323E-9</v>
      </c>
      <c r="AT1578" s="5">
        <f t="shared" si="1829"/>
        <v>2.9696186236102036E-8</v>
      </c>
      <c r="AU1578" s="5">
        <f t="shared" si="1830"/>
        <v>1.0662187696389943E-7</v>
      </c>
      <c r="AV1578" s="5">
        <f t="shared" si="1831"/>
        <v>2.871132480679725E-7</v>
      </c>
      <c r="AW1578" s="5">
        <f t="shared" si="1832"/>
        <v>6.1585139848159402E-8</v>
      </c>
      <c r="AX1578" s="5">
        <f t="shared" si="1833"/>
        <v>3.2646753564555021E-2</v>
      </c>
      <c r="AY1578" s="5">
        <f t="shared" si="1834"/>
        <v>1.0864291396689089E-2</v>
      </c>
      <c r="AZ1578" s="5">
        <f t="shared" si="1835"/>
        <v>1.807726874262963E-3</v>
      </c>
      <c r="BA1578" s="5">
        <f t="shared" si="1836"/>
        <v>2.0052704973950612E-4</v>
      </c>
      <c r="BB1578" s="5">
        <f t="shared" si="1837"/>
        <v>1.6683008748331387E-5</v>
      </c>
      <c r="BC1578" s="5">
        <f t="shared" si="1838"/>
        <v>1.1103650355738277E-6</v>
      </c>
      <c r="BD1578" s="5">
        <f t="shared" si="1839"/>
        <v>2.8392721847515267E-11</v>
      </c>
      <c r="BE1578" s="5">
        <f t="shared" si="1840"/>
        <v>3.0582566442309833E-10</v>
      </c>
      <c r="BF1578" s="5">
        <f t="shared" si="1841"/>
        <v>1.6470653557297928E-9</v>
      </c>
      <c r="BG1578" s="5">
        <f t="shared" si="1842"/>
        <v>5.9136617178345944E-9</v>
      </c>
      <c r="BH1578" s="5">
        <f t="shared" si="1843"/>
        <v>1.5924411313426764E-8</v>
      </c>
      <c r="BI1578" s="5">
        <f t="shared" si="1844"/>
        <v>3.4305225801390647E-8</v>
      </c>
      <c r="BJ1578" s="8">
        <f t="shared" si="1845"/>
        <v>8.835001468739663E-2</v>
      </c>
      <c r="BK1578" s="8">
        <f t="shared" si="1846"/>
        <v>1.1005828157192171E-2</v>
      </c>
      <c r="BL1578" s="8">
        <f t="shared" si="1847"/>
        <v>2.3804266360856085E-5</v>
      </c>
      <c r="BM1578" s="8">
        <f t="shared" si="1848"/>
        <v>8.7405422892450374E-2</v>
      </c>
      <c r="BN1578" s="8">
        <f t="shared" si="1849"/>
        <v>1.1100868563422165E-3</v>
      </c>
    </row>
    <row r="1579" spans="1:66" x14ac:dyDescent="0.25">
      <c r="A1579" t="s">
        <v>27</v>
      </c>
      <c r="B1579" t="s">
        <v>490</v>
      </c>
      <c r="C1579" t="s">
        <v>264</v>
      </c>
      <c r="D1579" t="s">
        <v>538</v>
      </c>
      <c r="E1579">
        <f>VLOOKUP(A1579,home!$A$2:$E$405,3,FALSE)</f>
        <v>1.381</v>
      </c>
      <c r="F1579">
        <f>VLOOKUP(B1579,home!$B$2:$E$405,3,FALSE)</f>
        <v>0.54310000000000003</v>
      </c>
      <c r="G1579">
        <f>VLOOKUP(C1579,away!$B$2:$E$405,4,FALSE)</f>
        <v>0.72409999999999997</v>
      </c>
      <c r="H1579">
        <f>VLOOKUP(A1579,away!$A$2:$E$405,3,FALSE)</f>
        <v>1.127</v>
      </c>
      <c r="I1579">
        <f>VLOOKUP(C1579,away!$B$2:$E$405,3,FALSE)</f>
        <v>0</v>
      </c>
      <c r="J1579">
        <f>VLOOKUP(B1579,home!$B$2:$E$405,4,FALSE)</f>
        <v>0.2218</v>
      </c>
      <c r="K1579" s="3">
        <f t="shared" si="1794"/>
        <v>0.54309027851000002</v>
      </c>
      <c r="L1579" s="3">
        <f t="shared" si="1795"/>
        <v>0</v>
      </c>
      <c r="M1579" s="5">
        <f t="shared" si="1796"/>
        <v>0.58095017767967261</v>
      </c>
      <c r="N1579" s="5">
        <f t="shared" si="1797"/>
        <v>0.31550839379648743</v>
      </c>
      <c r="O1579" s="5">
        <f t="shared" si="1798"/>
        <v>0</v>
      </c>
      <c r="P1579" s="5">
        <f t="shared" si="1799"/>
        <v>0</v>
      </c>
      <c r="Q1579" s="5">
        <f t="shared" si="1800"/>
        <v>8.567477072958854E-2</v>
      </c>
      <c r="R1579" s="5">
        <f t="shared" si="1801"/>
        <v>0</v>
      </c>
      <c r="S1579" s="5">
        <f t="shared" si="1802"/>
        <v>0</v>
      </c>
      <c r="T1579" s="5">
        <f t="shared" si="1803"/>
        <v>0</v>
      </c>
      <c r="U1579" s="5">
        <f t="shared" si="1804"/>
        <v>0</v>
      </c>
      <c r="V1579" s="5">
        <f t="shared" si="1805"/>
        <v>0</v>
      </c>
      <c r="W1579" s="5">
        <f t="shared" si="1806"/>
        <v>1.5509711698937549E-2</v>
      </c>
      <c r="X1579" s="5">
        <f t="shared" si="1807"/>
        <v>0</v>
      </c>
      <c r="Y1579" s="5">
        <f t="shared" si="1808"/>
        <v>0</v>
      </c>
      <c r="Z1579" s="5">
        <f t="shared" si="1809"/>
        <v>0</v>
      </c>
      <c r="AA1579" s="5">
        <f t="shared" si="1810"/>
        <v>0</v>
      </c>
      <c r="AB1579" s="5">
        <f t="shared" si="1811"/>
        <v>0</v>
      </c>
      <c r="AC1579" s="5">
        <f t="shared" si="1812"/>
        <v>0</v>
      </c>
      <c r="AD1579" s="5">
        <f t="shared" si="1813"/>
        <v>2.1057934115464496E-3</v>
      </c>
      <c r="AE1579" s="5">
        <f t="shared" si="1814"/>
        <v>0</v>
      </c>
      <c r="AF1579" s="5">
        <f t="shared" si="1815"/>
        <v>0</v>
      </c>
      <c r="AG1579" s="5">
        <f t="shared" si="1816"/>
        <v>0</v>
      </c>
      <c r="AH1579" s="5">
        <f t="shared" si="1817"/>
        <v>0</v>
      </c>
      <c r="AI1579" s="5">
        <f t="shared" si="1818"/>
        <v>0</v>
      </c>
      <c r="AJ1579" s="5">
        <f t="shared" si="1819"/>
        <v>0</v>
      </c>
      <c r="AK1579" s="5">
        <f t="shared" si="1820"/>
        <v>0</v>
      </c>
      <c r="AL1579" s="5">
        <f t="shared" si="1821"/>
        <v>0</v>
      </c>
      <c r="AM1579" s="5">
        <f t="shared" si="1822"/>
        <v>2.2872718607225691E-4</v>
      </c>
      <c r="AN1579" s="5">
        <f t="shared" si="1823"/>
        <v>0</v>
      </c>
      <c r="AO1579" s="5">
        <f t="shared" si="1824"/>
        <v>0</v>
      </c>
      <c r="AP1579" s="5">
        <f t="shared" si="1825"/>
        <v>0</v>
      </c>
      <c r="AQ1579" s="5">
        <f t="shared" si="1826"/>
        <v>0</v>
      </c>
      <c r="AR1579" s="5">
        <f t="shared" si="1827"/>
        <v>0</v>
      </c>
      <c r="AS1579" s="5">
        <f t="shared" si="1828"/>
        <v>0</v>
      </c>
      <c r="AT1579" s="5">
        <f t="shared" si="1829"/>
        <v>0</v>
      </c>
      <c r="AU1579" s="5">
        <f t="shared" si="1830"/>
        <v>0</v>
      </c>
      <c r="AV1579" s="5">
        <f t="shared" si="1831"/>
        <v>0</v>
      </c>
      <c r="AW1579" s="5">
        <f t="shared" si="1832"/>
        <v>0</v>
      </c>
      <c r="AX1579" s="5">
        <f t="shared" si="1833"/>
        <v>2.0703251864465093E-5</v>
      </c>
      <c r="AY1579" s="5">
        <f t="shared" si="1834"/>
        <v>0</v>
      </c>
      <c r="AZ1579" s="5">
        <f t="shared" si="1835"/>
        <v>0</v>
      </c>
      <c r="BA1579" s="5">
        <f t="shared" si="1836"/>
        <v>0</v>
      </c>
      <c r="BB1579" s="5">
        <f t="shared" si="1837"/>
        <v>0</v>
      </c>
      <c r="BC1579" s="5">
        <f t="shared" si="1838"/>
        <v>0</v>
      </c>
      <c r="BD1579" s="5">
        <f t="shared" si="1839"/>
        <v>0</v>
      </c>
      <c r="BE1579" s="5">
        <f t="shared" si="1840"/>
        <v>0</v>
      </c>
      <c r="BF1579" s="5">
        <f t="shared" si="1841"/>
        <v>0</v>
      </c>
      <c r="BG1579" s="5">
        <f t="shared" si="1842"/>
        <v>0</v>
      </c>
      <c r="BH1579" s="5">
        <f t="shared" si="1843"/>
        <v>0</v>
      </c>
      <c r="BI1579" s="5">
        <f t="shared" si="1844"/>
        <v>0</v>
      </c>
      <c r="BJ1579" s="8">
        <f t="shared" si="1845"/>
        <v>0.41904810007449667</v>
      </c>
      <c r="BK1579" s="8">
        <f t="shared" si="1846"/>
        <v>0.58095017767967261</v>
      </c>
      <c r="BL1579" s="8">
        <f t="shared" si="1847"/>
        <v>0</v>
      </c>
      <c r="BM1579" s="8">
        <f t="shared" si="1848"/>
        <v>1.786493554842072E-2</v>
      </c>
      <c r="BN1579" s="8">
        <f t="shared" si="1849"/>
        <v>0.98213334220574855</v>
      </c>
    </row>
    <row r="1580" spans="1:66" x14ac:dyDescent="0.25">
      <c r="A1580" t="s">
        <v>27</v>
      </c>
      <c r="B1580" t="s">
        <v>181</v>
      </c>
      <c r="C1580" t="s">
        <v>431</v>
      </c>
      <c r="D1580" t="s">
        <v>538</v>
      </c>
      <c r="E1580">
        <f>VLOOKUP(A1580,home!$A$2:$E$405,3,FALSE)</f>
        <v>1.381</v>
      </c>
      <c r="F1580">
        <f>VLOOKUP(B1580,home!$B$2:$E$405,3,FALSE)</f>
        <v>1.9913000000000001</v>
      </c>
      <c r="G1580">
        <f>VLOOKUP(C1580,away!$B$2:$E$405,4,FALSE)</f>
        <v>0.90510000000000002</v>
      </c>
      <c r="H1580">
        <f>VLOOKUP(A1580,away!$A$2:$E$405,3,FALSE)</f>
        <v>1.127</v>
      </c>
      <c r="I1580">
        <f>VLOOKUP(C1580,away!$B$2:$E$405,3,FALSE)</f>
        <v>0.66549999999999998</v>
      </c>
      <c r="J1580">
        <f>VLOOKUP(B1580,home!$B$2:$E$405,4,FALSE)</f>
        <v>0.66549999999999998</v>
      </c>
      <c r="K1580" s="3">
        <f t="shared" si="1794"/>
        <v>2.4890116950300003</v>
      </c>
      <c r="L1580" s="3">
        <f t="shared" si="1795"/>
        <v>0.49913731175000003</v>
      </c>
      <c r="M1580" s="5">
        <f t="shared" si="1796"/>
        <v>5.0380604627997289E-2</v>
      </c>
      <c r="N1580" s="5">
        <f t="shared" si="1797"/>
        <v>0.12539791412176779</v>
      </c>
      <c r="O1580" s="5">
        <f t="shared" si="1798"/>
        <v>2.514683955835818E-2</v>
      </c>
      <c r="P1580" s="5">
        <f t="shared" si="1799"/>
        <v>6.2590777753796553E-2</v>
      </c>
      <c r="Q1580" s="5">
        <f t="shared" si="1800"/>
        <v>0.15605843739072389</v>
      </c>
      <c r="R1580" s="5">
        <f t="shared" si="1801"/>
        <v>6.2758629480837288E-3</v>
      </c>
      <c r="S1580" s="5">
        <f t="shared" si="1802"/>
        <v>1.9440047855480078E-2</v>
      </c>
      <c r="T1580" s="5">
        <f t="shared" si="1803"/>
        <v>7.7894588915111612E-2</v>
      </c>
      <c r="U1580" s="5">
        <f t="shared" si="1804"/>
        <v>1.5620696274185856E-2</v>
      </c>
      <c r="V1580" s="5">
        <f t="shared" si="1805"/>
        <v>2.6835011957256848E-3</v>
      </c>
      <c r="W1580" s="5">
        <f t="shared" si="1806"/>
        <v>0.1294770919245396</v>
      </c>
      <c r="X1580" s="5">
        <f t="shared" si="1807"/>
        <v>6.4626847596422329E-2</v>
      </c>
      <c r="Y1580" s="5">
        <f t="shared" si="1808"/>
        <v>1.6128835488077597E-2</v>
      </c>
      <c r="Z1580" s="5">
        <f t="shared" si="1809"/>
        <v>1.0441724536059812E-3</v>
      </c>
      <c r="AA1580" s="5">
        <f t="shared" si="1810"/>
        <v>2.5989574486534575E-3</v>
      </c>
      <c r="AB1580" s="5">
        <f t="shared" si="1811"/>
        <v>3.2344177422918945E-3</v>
      </c>
      <c r="AC1580" s="5">
        <f t="shared" si="1812"/>
        <v>2.0836692535739014E-4</v>
      </c>
      <c r="AD1580" s="5">
        <f t="shared" si="1813"/>
        <v>8.0567499009663354E-2</v>
      </c>
      <c r="AE1580" s="5">
        <f t="shared" si="1814"/>
        <v>4.0214244870104159E-2</v>
      </c>
      <c r="AF1580" s="5">
        <f t="shared" si="1815"/>
        <v>1.0036215039260008E-2</v>
      </c>
      <c r="AG1580" s="5">
        <f t="shared" si="1816"/>
        <v>1.6698164649470546E-3</v>
      </c>
      <c r="AH1580" s="5">
        <f t="shared" si="1817"/>
        <v>1.3029635787407273E-4</v>
      </c>
      <c r="AI1580" s="5">
        <f t="shared" si="1818"/>
        <v>3.2430915856838125E-4</v>
      </c>
      <c r="AJ1580" s="5">
        <f t="shared" si="1819"/>
        <v>4.0360464424101997E-4</v>
      </c>
      <c r="AK1580" s="5">
        <f t="shared" si="1820"/>
        <v>3.3485889322810709E-4</v>
      </c>
      <c r="AL1580" s="5">
        <f t="shared" si="1821"/>
        <v>1.0354657720037567E-5</v>
      </c>
      <c r="AM1580" s="5">
        <f t="shared" si="1822"/>
        <v>4.0106689454873987E-2</v>
      </c>
      <c r="AN1580" s="5">
        <f t="shared" si="1823"/>
        <v>2.0018745157697877E-2</v>
      </c>
      <c r="AO1580" s="5">
        <f t="shared" si="1824"/>
        <v>4.9960513213108239E-3</v>
      </c>
      <c r="AP1580" s="5">
        <f t="shared" si="1825"/>
        <v>8.3123854196137377E-4</v>
      </c>
      <c r="AQ1580" s="5">
        <f t="shared" si="1826"/>
        <v>1.0372554281439737E-4</v>
      </c>
      <c r="AR1580" s="5">
        <f t="shared" si="1827"/>
        <v>1.3007154760016122E-5</v>
      </c>
      <c r="AS1580" s="5">
        <f t="shared" si="1828"/>
        <v>3.2374960316745258E-5</v>
      </c>
      <c r="AT1580" s="5">
        <f t="shared" si="1829"/>
        <v>4.0290827427255566E-5</v>
      </c>
      <c r="AU1580" s="5">
        <f t="shared" si="1830"/>
        <v>3.3428113556291532E-5</v>
      </c>
      <c r="AV1580" s="5">
        <f t="shared" si="1831"/>
        <v>2.0800741396100126E-5</v>
      </c>
      <c r="AW1580" s="5">
        <f t="shared" si="1832"/>
        <v>3.5733883707001835E-7</v>
      </c>
      <c r="AX1580" s="5">
        <f t="shared" si="1833"/>
        <v>1.6637669850352966E-2</v>
      </c>
      <c r="AY1580" s="5">
        <f t="shared" si="1834"/>
        <v>8.3044818028892055E-3</v>
      </c>
      <c r="AZ1580" s="5">
        <f t="shared" si="1835"/>
        <v>2.0725383612854556E-3</v>
      </c>
      <c r="BA1580" s="5">
        <f t="shared" si="1836"/>
        <v>3.44827075383591E-4</v>
      </c>
      <c r="BB1580" s="5">
        <f t="shared" si="1837"/>
        <v>4.3029014856395036E-5</v>
      </c>
      <c r="BC1580" s="5">
        <f t="shared" si="1838"/>
        <v>4.2954773605343666E-6</v>
      </c>
      <c r="BD1580" s="5">
        <f t="shared" si="1839"/>
        <v>1.0820593767384442E-6</v>
      </c>
      <c r="BE1580" s="5">
        <f t="shared" si="1840"/>
        <v>2.6932584434188606E-6</v>
      </c>
      <c r="BF1580" s="5">
        <f t="shared" si="1841"/>
        <v>3.3517758817039198E-6</v>
      </c>
      <c r="BG1580" s="5">
        <f t="shared" si="1842"/>
        <v>2.7808697895601822E-6</v>
      </c>
      <c r="BH1580" s="5">
        <f t="shared" si="1843"/>
        <v>1.7304043571427272E-6</v>
      </c>
      <c r="BI1580" s="5">
        <f t="shared" si="1844"/>
        <v>8.6139933641182292E-7</v>
      </c>
      <c r="BJ1580" s="8">
        <f t="shared" si="1845"/>
        <v>0.79553478242140396</v>
      </c>
      <c r="BK1580" s="8">
        <f t="shared" si="1846"/>
        <v>0.14361813481896624</v>
      </c>
      <c r="BL1580" s="8">
        <f t="shared" si="1847"/>
        <v>5.4222244590126076E-2</v>
      </c>
      <c r="BM1580" s="8">
        <f t="shared" si="1848"/>
        <v>0.5602647734193229</v>
      </c>
      <c r="BN1580" s="8">
        <f t="shared" si="1849"/>
        <v>0.42585043640072745</v>
      </c>
    </row>
    <row r="1581" spans="1:66" x14ac:dyDescent="0.25">
      <c r="A1581" t="s">
        <v>184</v>
      </c>
      <c r="B1581" t="s">
        <v>194</v>
      </c>
      <c r="C1581" t="s">
        <v>185</v>
      </c>
      <c r="D1581" t="s">
        <v>538</v>
      </c>
      <c r="E1581">
        <f>VLOOKUP(A1581,home!$A$2:$E$405,3,FALSE)</f>
        <v>1.5952</v>
      </c>
      <c r="F1581">
        <f>VLOOKUP(B1581,home!$B$2:$E$405,3,FALSE)</f>
        <v>0.62690000000000001</v>
      </c>
      <c r="G1581">
        <f>VLOOKUP(C1581,away!$B$2:$E$405,4,FALSE)</f>
        <v>0.47020000000000001</v>
      </c>
      <c r="H1581">
        <f>VLOOKUP(A1581,away!$A$2:$E$405,3,FALSE)</f>
        <v>1.1429</v>
      </c>
      <c r="I1581">
        <f>VLOOKUP(C1581,away!$B$2:$E$405,3,FALSE)</f>
        <v>3.7185999999999999</v>
      </c>
      <c r="J1581">
        <f>VLOOKUP(B1581,home!$B$2:$E$405,4,FALSE)</f>
        <v>0.21870000000000001</v>
      </c>
      <c r="K1581" s="3">
        <f t="shared" si="1794"/>
        <v>0.47021451977599998</v>
      </c>
      <c r="L1581" s="3">
        <f t="shared" si="1795"/>
        <v>0.92947236247799991</v>
      </c>
      <c r="M1581" s="5">
        <f t="shared" si="1796"/>
        <v>0.24667418991690704</v>
      </c>
      <c r="N1581" s="5">
        <f t="shared" si="1797"/>
        <v>0.11598978575291227</v>
      </c>
      <c r="O1581" s="5">
        <f t="shared" si="1798"/>
        <v>0.2292768420644144</v>
      </c>
      <c r="P1581" s="5">
        <f t="shared" si="1799"/>
        <v>0.10780930018707642</v>
      </c>
      <c r="Q1581" s="5">
        <f t="shared" si="1800"/>
        <v>2.7270040703363384E-2</v>
      </c>
      <c r="R1581" s="5">
        <f t="shared" si="1801"/>
        <v>0.10655324402755324</v>
      </c>
      <c r="S1581" s="5">
        <f t="shared" si="1802"/>
        <v>1.1779551410245176E-2</v>
      </c>
      <c r="T1581" s="5">
        <f t="shared" si="1803"/>
        <v>2.5346749157426383E-2</v>
      </c>
      <c r="U1581" s="5">
        <f t="shared" si="1804"/>
        <v>5.01028824709909E-2</v>
      </c>
      <c r="V1581" s="5">
        <f t="shared" si="1805"/>
        <v>5.7202993798959707E-4</v>
      </c>
      <c r="W1581" s="5">
        <f t="shared" si="1806"/>
        <v>4.2742563645346626E-3</v>
      </c>
      <c r="X1581" s="5">
        <f t="shared" si="1807"/>
        <v>3.9728031609806598E-3</v>
      </c>
      <c r="Y1581" s="5">
        <f t="shared" si="1808"/>
        <v>1.8463053698483797E-3</v>
      </c>
      <c r="Z1581" s="5">
        <f t="shared" si="1809"/>
        <v>3.3012765151994923E-2</v>
      </c>
      <c r="AA1581" s="5">
        <f t="shared" si="1810"/>
        <v>1.5523081512423164E-2</v>
      </c>
      <c r="AB1581" s="5">
        <f t="shared" si="1811"/>
        <v>3.6495891594038802E-3</v>
      </c>
      <c r="AC1581" s="5">
        <f t="shared" si="1812"/>
        <v>1.5625405347811452E-5</v>
      </c>
      <c r="AD1581" s="5">
        <f t="shared" si="1813"/>
        <v>5.0245435096229443E-4</v>
      </c>
      <c r="AE1581" s="5">
        <f t="shared" si="1814"/>
        <v>4.6701743262627385E-4</v>
      </c>
      <c r="AF1581" s="5">
        <f t="shared" si="1815"/>
        <v>2.1703989821077643E-4</v>
      </c>
      <c r="AG1581" s="5">
        <f t="shared" si="1816"/>
        <v>6.7244195647318342E-5</v>
      </c>
      <c r="AH1581" s="5">
        <f t="shared" si="1817"/>
        <v>7.6711132044390258E-3</v>
      </c>
      <c r="AI1581" s="5">
        <f t="shared" si="1818"/>
        <v>3.6070688115726296E-3</v>
      </c>
      <c r="AJ1581" s="5">
        <f t="shared" si="1819"/>
        <v>8.4804806451630539E-4</v>
      </c>
      <c r="AK1581" s="5">
        <f t="shared" si="1820"/>
        <v>1.3292150446783362E-4</v>
      </c>
      <c r="AL1581" s="5">
        <f t="shared" si="1821"/>
        <v>2.7316421166793426E-7</v>
      </c>
      <c r="AM1581" s="5">
        <f t="shared" si="1822"/>
        <v>4.7252266269419424E-5</v>
      </c>
      <c r="AN1581" s="5">
        <f t="shared" si="1823"/>
        <v>4.3919675561876775E-5</v>
      </c>
      <c r="AO1581" s="5">
        <f t="shared" si="1824"/>
        <v>2.0411062301882442E-5</v>
      </c>
      <c r="AP1581" s="5">
        <f t="shared" si="1825"/>
        <v>6.3238394328054396E-6</v>
      </c>
      <c r="AQ1581" s="5">
        <f t="shared" si="1826"/>
        <v>1.4694584943853014E-6</v>
      </c>
      <c r="AR1581" s="5">
        <f t="shared" si="1827"/>
        <v>1.4260175425932248E-3</v>
      </c>
      <c r="AS1581" s="5">
        <f t="shared" si="1828"/>
        <v>6.7053415398262491E-4</v>
      </c>
      <c r="AT1581" s="5">
        <f t="shared" si="1829"/>
        <v>1.576474476041732E-4</v>
      </c>
      <c r="AU1581" s="5">
        <f t="shared" si="1830"/>
        <v>2.4709372956369476E-5</v>
      </c>
      <c r="AV1581" s="5">
        <f t="shared" si="1831"/>
        <v>2.9046764846613381E-6</v>
      </c>
      <c r="AW1581" s="5">
        <f t="shared" si="1832"/>
        <v>3.3163000359564012E-9</v>
      </c>
      <c r="AX1581" s="5">
        <f t="shared" si="1833"/>
        <v>3.7031169487004541E-6</v>
      </c>
      <c r="AY1581" s="5">
        <f t="shared" si="1834"/>
        <v>3.4419448588409334E-6</v>
      </c>
      <c r="AZ1581" s="5">
        <f t="shared" si="1835"/>
        <v>1.5995963097329439E-6</v>
      </c>
      <c r="BA1581" s="5">
        <f t="shared" si="1836"/>
        <v>4.9559352033952338E-7</v>
      </c>
      <c r="BB1581" s="5">
        <f t="shared" si="1837"/>
        <v>1.1516012004469136E-7</v>
      </c>
      <c r="BC1581" s="5">
        <f t="shared" si="1838"/>
        <v>2.1407629768237876E-8</v>
      </c>
      <c r="BD1581" s="5">
        <f t="shared" si="1839"/>
        <v>2.2090731570819931E-4</v>
      </c>
      <c r="BE1581" s="5">
        <f t="shared" si="1840"/>
        <v>1.0387382737073617E-4</v>
      </c>
      <c r="BF1581" s="5">
        <f t="shared" si="1841"/>
        <v>2.4421490927212916E-5</v>
      </c>
      <c r="BG1581" s="5">
        <f t="shared" si="1842"/>
        <v>3.8277798761844544E-6</v>
      </c>
      <c r="BH1581" s="5">
        <f t="shared" si="1843"/>
        <v>4.4996941907207738E-7</v>
      </c>
      <c r="BI1581" s="5">
        <f t="shared" si="1844"/>
        <v>4.2316430860572529E-8</v>
      </c>
      <c r="BJ1581" s="8">
        <f t="shared" si="1845"/>
        <v>0.18008244950796026</v>
      </c>
      <c r="BK1581" s="8">
        <f t="shared" si="1846"/>
        <v>0.3668544119666366</v>
      </c>
      <c r="BL1581" s="8">
        <f t="shared" si="1847"/>
        <v>0.42000012671313469</v>
      </c>
      <c r="BM1581" s="8">
        <f t="shared" si="1848"/>
        <v>0.16637291205894086</v>
      </c>
      <c r="BN1581" s="8">
        <f t="shared" si="1849"/>
        <v>0.8335734026522269</v>
      </c>
    </row>
    <row r="1582" spans="1:66" x14ac:dyDescent="0.25">
      <c r="A1582" t="s">
        <v>184</v>
      </c>
      <c r="B1582" t="s">
        <v>267</v>
      </c>
      <c r="C1582" t="s">
        <v>196</v>
      </c>
      <c r="D1582" t="s">
        <v>538</v>
      </c>
      <c r="E1582">
        <f>VLOOKUP(A1582,home!$A$2:$E$405,3,FALSE)</f>
        <v>1.5952</v>
      </c>
      <c r="F1582">
        <f>VLOOKUP(B1582,home!$B$2:$E$405,3,FALSE)</f>
        <v>0.31340000000000001</v>
      </c>
      <c r="G1582">
        <f>VLOOKUP(C1582,away!$B$2:$E$405,4,FALSE)</f>
        <v>0.62690000000000001</v>
      </c>
      <c r="H1582">
        <f>VLOOKUP(A1582,away!$A$2:$E$405,3,FALSE)</f>
        <v>1.1429</v>
      </c>
      <c r="I1582">
        <f>VLOOKUP(C1582,away!$B$2:$E$405,3,FALSE)</f>
        <v>0.875</v>
      </c>
      <c r="J1582">
        <f>VLOOKUP(B1582,home!$B$2:$E$405,4,FALSE)</f>
        <v>1.0936999999999999</v>
      </c>
      <c r="K1582" s="3">
        <f t="shared" si="1794"/>
        <v>0.31340967779200002</v>
      </c>
      <c r="L1582" s="3">
        <f t="shared" si="1795"/>
        <v>1.0937410137499999</v>
      </c>
      <c r="M1582" s="5">
        <f t="shared" si="1796"/>
        <v>0.24483991466281235</v>
      </c>
      <c r="N1582" s="5">
        <f t="shared" si="1797"/>
        <v>7.6735198765092799E-2</v>
      </c>
      <c r="O1582" s="5">
        <f t="shared" si="1798"/>
        <v>0.26779145646976782</v>
      </c>
      <c r="P1582" s="5">
        <f t="shared" si="1799"/>
        <v>8.3928434087640336E-2</v>
      </c>
      <c r="Q1582" s="5">
        <f t="shared" si="1800"/>
        <v>1.2024776960136404E-2</v>
      </c>
      <c r="R1582" s="5">
        <f t="shared" si="1801"/>
        <v>0.14644724953641641</v>
      </c>
      <c r="S1582" s="5">
        <f t="shared" si="1802"/>
        <v>7.192436390635275E-3</v>
      </c>
      <c r="T1582" s="5">
        <f t="shared" si="1803"/>
        <v>1.315199174249723E-2</v>
      </c>
      <c r="U1582" s="5">
        <f t="shared" si="1804"/>
        <v>4.5897985290732891E-2</v>
      </c>
      <c r="V1582" s="5">
        <f t="shared" si="1805"/>
        <v>2.7394313471782421E-4</v>
      </c>
      <c r="W1582" s="5">
        <f t="shared" si="1806"/>
        <v>1.2562271575323387E-3</v>
      </c>
      <c r="X1582" s="5">
        <f t="shared" si="1807"/>
        <v>1.3739871647797009E-3</v>
      </c>
      <c r="Y1582" s="5">
        <f t="shared" si="1808"/>
        <v>7.5139305724281904E-4</v>
      </c>
      <c r="Z1582" s="5">
        <f t="shared" si="1809"/>
        <v>5.3391787722953096E-2</v>
      </c>
      <c r="AA1582" s="5">
        <f t="shared" si="1810"/>
        <v>1.6733502986989592E-2</v>
      </c>
      <c r="AB1582" s="5">
        <f t="shared" si="1811"/>
        <v>2.6222208897419383E-3</v>
      </c>
      <c r="AC1582" s="5">
        <f t="shared" si="1812"/>
        <v>5.8690436457199974E-6</v>
      </c>
      <c r="AD1582" s="5">
        <f t="shared" si="1813"/>
        <v>9.8428437168942567E-5</v>
      </c>
      <c r="AE1582" s="5">
        <f t="shared" si="1814"/>
        <v>1.076552186509874E-4</v>
      </c>
      <c r="AF1582" s="5">
        <f t="shared" si="1815"/>
        <v>5.8873463991404424E-5</v>
      </c>
      <c r="AG1582" s="5">
        <f t="shared" si="1816"/>
        <v>2.146410739631093E-5</v>
      </c>
      <c r="AH1582" s="5">
        <f t="shared" si="1817"/>
        <v>1.459919700750688E-2</v>
      </c>
      <c r="AI1582" s="5">
        <f t="shared" si="1818"/>
        <v>4.5755296301446622E-3</v>
      </c>
      <c r="AJ1582" s="5">
        <f t="shared" si="1819"/>
        <v>7.1700763355569367E-4</v>
      </c>
      <c r="AK1582" s="5">
        <f t="shared" si="1820"/>
        <v>7.4905710469031468E-5</v>
      </c>
      <c r="AL1582" s="5">
        <f t="shared" si="1821"/>
        <v>8.0473748482662954E-8</v>
      </c>
      <c r="AM1582" s="5">
        <f t="shared" si="1822"/>
        <v>6.1696849557376854E-6</v>
      </c>
      <c r="AN1582" s="5">
        <f t="shared" si="1823"/>
        <v>6.7480374780066588E-6</v>
      </c>
      <c r="AO1582" s="5">
        <f t="shared" si="1824"/>
        <v>3.6903026760089981E-6</v>
      </c>
      <c r="AP1582" s="5">
        <f t="shared" si="1825"/>
        <v>1.3454117966341396E-6</v>
      </c>
      <c r="AQ1582" s="5">
        <f t="shared" si="1826"/>
        <v>3.6788301559045816E-7</v>
      </c>
      <c r="AR1582" s="5">
        <f t="shared" si="1827"/>
        <v>3.1935481069853087E-3</v>
      </c>
      <c r="AS1582" s="5">
        <f t="shared" si="1828"/>
        <v>1.0008888832235172E-3</v>
      </c>
      <c r="AT1582" s="5">
        <f t="shared" si="1829"/>
        <v>1.568441311983386E-4</v>
      </c>
      <c r="AU1582" s="5">
        <f t="shared" si="1830"/>
        <v>1.6385489540812496E-5</v>
      </c>
      <c r="AV1582" s="5">
        <f t="shared" si="1831"/>
        <v>1.2838427493625573E-6</v>
      </c>
      <c r="AW1582" s="5">
        <f t="shared" si="1832"/>
        <v>7.6626436872413059E-10</v>
      </c>
      <c r="AX1582" s="5">
        <f t="shared" si="1833"/>
        <v>3.2227316234264941E-7</v>
      </c>
      <c r="AY1582" s="5">
        <f t="shared" si="1834"/>
        <v>3.5248337528506762E-7</v>
      </c>
      <c r="AZ1582" s="5">
        <f t="shared" si="1835"/>
        <v>1.9276276210715576E-7</v>
      </c>
      <c r="BA1582" s="5">
        <f t="shared" si="1836"/>
        <v>7.0277512946776866E-8</v>
      </c>
      <c r="BB1582" s="5">
        <f t="shared" si="1837"/>
        <v>1.9216349563559118E-8</v>
      </c>
      <c r="BC1582" s="5">
        <f t="shared" si="1838"/>
        <v>4.2035419304443042E-9</v>
      </c>
      <c r="BD1582" s="5">
        <f t="shared" si="1839"/>
        <v>5.821524239989172E-4</v>
      </c>
      <c r="BE1582" s="5">
        <f t="shared" si="1840"/>
        <v>1.8245220363133244E-4</v>
      </c>
      <c r="BF1582" s="5">
        <f t="shared" si="1841"/>
        <v>2.8591143176268131E-5</v>
      </c>
      <c r="BG1582" s="5">
        <f t="shared" si="1842"/>
        <v>2.9869136568597119E-6</v>
      </c>
      <c r="BH1582" s="5">
        <f t="shared" si="1843"/>
        <v>2.3403191169723166E-7</v>
      </c>
      <c r="BI1582" s="5">
        <f t="shared" si="1844"/>
        <v>1.4669573207615044E-8</v>
      </c>
      <c r="BJ1582" s="8">
        <f t="shared" si="1845"/>
        <v>0.10559927861111508</v>
      </c>
      <c r="BK1582" s="8">
        <f t="shared" si="1846"/>
        <v>0.33624103027657531</v>
      </c>
      <c r="BL1582" s="8">
        <f t="shared" si="1847"/>
        <v>0.50462443699497062</v>
      </c>
      <c r="BM1582" s="8">
        <f t="shared" si="1848"/>
        <v>0.16808915140663694</v>
      </c>
      <c r="BN1582" s="8">
        <f t="shared" si="1849"/>
        <v>0.83176703048186595</v>
      </c>
    </row>
    <row r="1583" spans="1:66" x14ac:dyDescent="0.25">
      <c r="A1583" t="s">
        <v>285</v>
      </c>
      <c r="B1583" t="s">
        <v>339</v>
      </c>
      <c r="C1583" t="s">
        <v>321</v>
      </c>
      <c r="D1583" t="s">
        <v>538</v>
      </c>
      <c r="E1583">
        <f>VLOOKUP(A1583,home!$A$2:$E$405,3,FALSE)</f>
        <v>1.35</v>
      </c>
      <c r="F1583">
        <f>VLOOKUP(B1583,home!$B$2:$E$405,3,FALSE)</f>
        <v>1.1111</v>
      </c>
      <c r="G1583">
        <f>VLOOKUP(C1583,away!$B$2:$E$405,4,FALSE)</f>
        <v>1.9753000000000001</v>
      </c>
      <c r="H1583">
        <f>VLOOKUP(A1583,away!$A$2:$E$405,3,FALSE)</f>
        <v>1.3</v>
      </c>
      <c r="I1583">
        <f>VLOOKUP(C1583,away!$B$2:$E$405,3,FALSE)</f>
        <v>1.0256000000000001</v>
      </c>
      <c r="J1583">
        <f>VLOOKUP(B1583,home!$B$2:$E$405,4,FALSE)</f>
        <v>0.76919999999999999</v>
      </c>
      <c r="K1583" s="3">
        <f t="shared" si="1794"/>
        <v>2.9629203705000005</v>
      </c>
      <c r="L1583" s="3">
        <f t="shared" si="1795"/>
        <v>1.0255589760000001</v>
      </c>
      <c r="M1583" s="5">
        <f t="shared" si="1796"/>
        <v>1.8527867174940378E-2</v>
      </c>
      <c r="N1583" s="5">
        <f t="shared" si="1797"/>
        <v>5.4896595074549137E-2</v>
      </c>
      <c r="O1583" s="5">
        <f t="shared" si="1798"/>
        <v>1.9001420487395868E-2</v>
      </c>
      <c r="P1583" s="5">
        <f t="shared" si="1799"/>
        <v>5.6299695830541265E-2</v>
      </c>
      <c r="Q1583" s="5">
        <f t="shared" si="1800"/>
        <v>8.132711990873584E-2</v>
      </c>
      <c r="R1583" s="5">
        <f t="shared" si="1801"/>
        <v>9.7435386687995638E-3</v>
      </c>
      <c r="S1583" s="5">
        <f t="shared" si="1802"/>
        <v>4.2768761788439177E-2</v>
      </c>
      <c r="T1583" s="5">
        <f t="shared" si="1803"/>
        <v>8.3405757814632345E-2</v>
      </c>
      <c r="U1583" s="5">
        <f t="shared" si="1804"/>
        <v>2.8869329202540681E-2</v>
      </c>
      <c r="V1583" s="5">
        <f t="shared" si="1805"/>
        <v>1.4439920010477409E-2</v>
      </c>
      <c r="W1583" s="5">
        <f t="shared" si="1806"/>
        <v>8.0321926750563169E-2</v>
      </c>
      <c r="X1583" s="5">
        <f t="shared" si="1807"/>
        <v>8.2374872948654587E-2</v>
      </c>
      <c r="Y1583" s="5">
        <f t="shared" si="1808"/>
        <v>4.2240145174676148E-2</v>
      </c>
      <c r="Z1583" s="5">
        <f t="shared" si="1809"/>
        <v>3.3308578465968291E-3</v>
      </c>
      <c r="AA1583" s="5">
        <f t="shared" si="1810"/>
        <v>9.8690665649215099E-3</v>
      </c>
      <c r="AB1583" s="5">
        <f t="shared" si="1811"/>
        <v>1.4620629181513209E-2</v>
      </c>
      <c r="AC1583" s="5">
        <f t="shared" si="1812"/>
        <v>2.742366055720335E-3</v>
      </c>
      <c r="AD1583" s="5">
        <f t="shared" si="1813"/>
        <v>5.9496868241763139E-2</v>
      </c>
      <c r="AE1583" s="5">
        <f t="shared" si="1814"/>
        <v>6.1017547269229533E-2</v>
      </c>
      <c r="AF1583" s="5">
        <f t="shared" si="1815"/>
        <v>3.1288546647731313E-2</v>
      </c>
      <c r="AG1583" s="5">
        <f t="shared" si="1816"/>
        <v>1.0696083286858525E-2</v>
      </c>
      <c r="AH1583" s="5">
        <f t="shared" si="1817"/>
        <v>8.5399779058935212E-4</v>
      </c>
      <c r="AI1583" s="5">
        <f t="shared" si="1818"/>
        <v>2.5303274500991851E-3</v>
      </c>
      <c r="AJ1583" s="5">
        <f t="shared" si="1819"/>
        <v>3.7485793729671005E-3</v>
      </c>
      <c r="AK1583" s="5">
        <f t="shared" si="1820"/>
        <v>3.7022473948667796E-3</v>
      </c>
      <c r="AL1583" s="5">
        <f t="shared" si="1821"/>
        <v>3.3332357866183357E-4</v>
      </c>
      <c r="AM1583" s="5">
        <f t="shared" si="1822"/>
        <v>3.52568965788949E-2</v>
      </c>
      <c r="AN1583" s="5">
        <f t="shared" si="1823"/>
        <v>3.6158026752389362E-2</v>
      </c>
      <c r="AO1583" s="5">
        <f t="shared" si="1824"/>
        <v>1.8541094445180522E-2</v>
      </c>
      <c r="AP1583" s="5">
        <f t="shared" si="1825"/>
        <v>6.3383286110395435E-3</v>
      </c>
      <c r="AQ1583" s="5">
        <f t="shared" si="1826"/>
        <v>1.6250824499723039E-3</v>
      </c>
      <c r="AR1583" s="5">
        <f t="shared" si="1827"/>
        <v>1.7516501992461577E-4</v>
      </c>
      <c r="AS1583" s="5">
        <f t="shared" si="1828"/>
        <v>5.1900000573368256E-4</v>
      </c>
      <c r="AT1583" s="5">
        <f t="shared" si="1829"/>
        <v>7.6887784463897275E-4</v>
      </c>
      <c r="AU1583" s="5">
        <f t="shared" si="1830"/>
        <v>7.5937460943564881E-4</v>
      </c>
      <c r="AV1583" s="5">
        <f t="shared" si="1831"/>
        <v>5.6249162478434148E-4</v>
      </c>
      <c r="AW1583" s="5">
        <f t="shared" si="1832"/>
        <v>2.8134820907908512E-5</v>
      </c>
      <c r="AX1583" s="5">
        <f t="shared" si="1833"/>
        <v>1.7410562845703248E-2</v>
      </c>
      <c r="AY1583" s="5">
        <f t="shared" si="1834"/>
        <v>1.7855559003623071E-2</v>
      </c>
      <c r="AZ1583" s="5">
        <f t="shared" si="1835"/>
        <v>9.1559644038316287E-3</v>
      </c>
      <c r="BA1583" s="5">
        <f t="shared" si="1836"/>
        <v>3.1299938260953395E-3</v>
      </c>
      <c r="BB1583" s="5">
        <f t="shared" si="1837"/>
        <v>8.0249831579416449E-4</v>
      </c>
      <c r="BC1583" s="5">
        <f t="shared" si="1838"/>
        <v>1.6460187019751767E-4</v>
      </c>
      <c r="BD1583" s="5">
        <f t="shared" si="1839"/>
        <v>2.9940343077484747E-5</v>
      </c>
      <c r="BE1583" s="5">
        <f t="shared" si="1840"/>
        <v>8.8710852404038219E-5</v>
      </c>
      <c r="BF1583" s="5">
        <f t="shared" si="1841"/>
        <v>1.3142159583617193E-4</v>
      </c>
      <c r="BG1583" s="5">
        <f t="shared" si="1842"/>
        <v>1.2979724114220393E-4</v>
      </c>
      <c r="BH1583" s="5">
        <f t="shared" si="1843"/>
        <v>9.6144722453734199E-5</v>
      </c>
      <c r="BI1583" s="5">
        <f t="shared" si="1844"/>
        <v>5.6973831334847565E-5</v>
      </c>
      <c r="BJ1583" s="8">
        <f t="shared" si="1845"/>
        <v>0.73350407222011527</v>
      </c>
      <c r="BK1583" s="8">
        <f t="shared" si="1846"/>
        <v>0.15296749344240348</v>
      </c>
      <c r="BL1583" s="8">
        <f t="shared" si="1847"/>
        <v>9.6257033804459005E-2</v>
      </c>
      <c r="BM1583" s="8">
        <f t="shared" si="1848"/>
        <v>0.72843579598589725</v>
      </c>
      <c r="BN1583" s="8">
        <f t="shared" si="1849"/>
        <v>0.23979623714496204</v>
      </c>
    </row>
    <row r="1584" spans="1:66" x14ac:dyDescent="0.25">
      <c r="A1584" t="s">
        <v>285</v>
      </c>
      <c r="B1584" t="s">
        <v>364</v>
      </c>
      <c r="C1584" t="s">
        <v>348</v>
      </c>
      <c r="D1584" t="s">
        <v>538</v>
      </c>
      <c r="E1584">
        <f>VLOOKUP(A1584,home!$A$2:$E$405,3,FALSE)</f>
        <v>1.35</v>
      </c>
      <c r="F1584">
        <f>VLOOKUP(B1584,home!$B$2:$E$405,3,FALSE)</f>
        <v>1.8519000000000001</v>
      </c>
      <c r="G1584">
        <f>VLOOKUP(C1584,away!$B$2:$E$405,4,FALSE)</f>
        <v>1.2963</v>
      </c>
      <c r="H1584">
        <f>VLOOKUP(A1584,away!$A$2:$E$405,3,FALSE)</f>
        <v>1.3</v>
      </c>
      <c r="I1584">
        <f>VLOOKUP(C1584,away!$B$2:$E$405,3,FALSE)</f>
        <v>1.1537999999999999</v>
      </c>
      <c r="J1584">
        <f>VLOOKUP(B1584,home!$B$2:$E$405,4,FALSE)</f>
        <v>0.3846</v>
      </c>
      <c r="K1584" s="3">
        <f t="shared" si="1794"/>
        <v>3.2408342595000001</v>
      </c>
      <c r="L1584" s="3">
        <f t="shared" si="1795"/>
        <v>0.57687692400000001</v>
      </c>
      <c r="M1584" s="5">
        <f t="shared" si="1796"/>
        <v>2.1978047086979275E-2</v>
      </c>
      <c r="N1584" s="5">
        <f t="shared" si="1797"/>
        <v>7.1227207956386623E-2</v>
      </c>
      <c r="O1584" s="5">
        <f t="shared" si="1798"/>
        <v>1.2678628199063765E-2</v>
      </c>
      <c r="P1584" s="5">
        <f t="shared" si="1799"/>
        <v>4.1089332630988643E-2</v>
      </c>
      <c r="Q1584" s="5">
        <f t="shared" si="1800"/>
        <v>0.11541778787679441</v>
      </c>
      <c r="R1584" s="5">
        <f t="shared" si="1801"/>
        <v>3.6570040180077821E-3</v>
      </c>
      <c r="S1584" s="5">
        <f t="shared" si="1802"/>
        <v>1.9204768847049521E-2</v>
      </c>
      <c r="T1584" s="5">
        <f t="shared" si="1803"/>
        <v>6.658185844524965E-2</v>
      </c>
      <c r="U1584" s="5">
        <f t="shared" si="1804"/>
        <v>1.1851743908688777E-2</v>
      </c>
      <c r="V1584" s="5">
        <f t="shared" si="1805"/>
        <v>3.9893906260931762E-3</v>
      </c>
      <c r="W1584" s="5">
        <f t="shared" si="1806"/>
        <v>0.12468330703560636</v>
      </c>
      <c r="X1584" s="5">
        <f t="shared" si="1807"/>
        <v>7.1926922636848162E-2</v>
      </c>
      <c r="Y1584" s="5">
        <f t="shared" si="1808"/>
        <v>2.0746490941765467E-2</v>
      </c>
      <c r="Z1584" s="5">
        <f t="shared" si="1809"/>
        <v>7.032137429879902E-4</v>
      </c>
      <c r="AA1584" s="5">
        <f t="shared" si="1810"/>
        <v>2.2789991900267069E-3</v>
      </c>
      <c r="AB1584" s="5">
        <f t="shared" si="1811"/>
        <v>3.6929293262056525E-3</v>
      </c>
      <c r="AC1584" s="5">
        <f t="shared" si="1812"/>
        <v>4.6615094422903841E-4</v>
      </c>
      <c r="AD1584" s="5">
        <f t="shared" si="1813"/>
        <v>0.10101948325718763</v>
      </c>
      <c r="AE1584" s="5">
        <f t="shared" si="1814"/>
        <v>5.8275808765475896E-2</v>
      </c>
      <c r="AF1584" s="5">
        <f t="shared" si="1815"/>
        <v>1.6808984652119986E-2</v>
      </c>
      <c r="AG1584" s="5">
        <f t="shared" si="1816"/>
        <v>3.2322384538927304E-3</v>
      </c>
      <c r="AH1584" s="5">
        <f t="shared" si="1817"/>
        <v>1.0141694524235957E-4</v>
      </c>
      <c r="AI1584" s="5">
        <f t="shared" si="1818"/>
        <v>3.2867551063527447E-4</v>
      </c>
      <c r="AJ1584" s="5">
        <f t="shared" si="1819"/>
        <v>5.325914275627272E-4</v>
      </c>
      <c r="AK1584" s="5">
        <f t="shared" si="1820"/>
        <v>5.7534684825376629E-4</v>
      </c>
      <c r="AL1584" s="5">
        <f t="shared" si="1821"/>
        <v>3.4859932964697197E-5</v>
      </c>
      <c r="AM1584" s="5">
        <f t="shared" si="1822"/>
        <v>6.5477480443376049E-2</v>
      </c>
      <c r="AN1584" s="5">
        <f t="shared" si="1823"/>
        <v>3.7772447509444931E-2</v>
      </c>
      <c r="AO1584" s="5">
        <f t="shared" si="1824"/>
        <v>1.0895026665600027E-2</v>
      </c>
      <c r="AP1584" s="5">
        <f t="shared" si="1825"/>
        <v>2.0950298232497739E-3</v>
      </c>
      <c r="AQ1584" s="5">
        <f t="shared" si="1826"/>
        <v>3.0214359003114829E-4</v>
      </c>
      <c r="AR1584" s="5">
        <f t="shared" si="1827"/>
        <v>1.1701019082577771E-5</v>
      </c>
      <c r="AS1584" s="5">
        <f t="shared" si="1828"/>
        <v>3.7921063513881307E-5</v>
      </c>
      <c r="AT1584" s="5">
        <f t="shared" si="1829"/>
        <v>6.1447940896231014E-5</v>
      </c>
      <c r="AU1584" s="5">
        <f t="shared" si="1830"/>
        <v>6.6380864010745543E-5</v>
      </c>
      <c r="AV1584" s="5">
        <f t="shared" si="1831"/>
        <v>5.378234456530868E-5</v>
      </c>
      <c r="AW1584" s="5">
        <f t="shared" si="1832"/>
        <v>1.8103562050548326E-6</v>
      </c>
      <c r="AX1584" s="5">
        <f t="shared" si="1833"/>
        <v>3.5366943641105729E-2</v>
      </c>
      <c r="AY1584" s="5">
        <f t="shared" si="1834"/>
        <v>2.0402373658962435E-2</v>
      </c>
      <c r="AZ1584" s="5">
        <f t="shared" si="1835"/>
        <v>5.8848292793404365E-3</v>
      </c>
      <c r="BA1584" s="5">
        <f t="shared" si="1836"/>
        <v>1.1316074043103497E-3</v>
      </c>
      <c r="BB1584" s="5">
        <f t="shared" si="1837"/>
        <v>1.6319954964354467E-4</v>
      </c>
      <c r="BC1584" s="5">
        <f t="shared" si="1838"/>
        <v>1.8829210839310683E-5</v>
      </c>
      <c r="BD1584" s="5">
        <f t="shared" si="1839"/>
        <v>1.1250079826704602E-6</v>
      </c>
      <c r="BE1584" s="5">
        <f t="shared" si="1840"/>
        <v>3.6459644124494107E-6</v>
      </c>
      <c r="BF1584" s="5">
        <f t="shared" si="1841"/>
        <v>5.9079831883919209E-6</v>
      </c>
      <c r="BG1584" s="5">
        <f t="shared" si="1842"/>
        <v>6.382264773830193E-6</v>
      </c>
      <c r="BH1584" s="5">
        <f t="shared" si="1843"/>
        <v>5.1709655830572276E-6</v>
      </c>
      <c r="BI1584" s="5">
        <f t="shared" si="1844"/>
        <v>3.3516484832534505E-6</v>
      </c>
      <c r="BJ1584" s="8">
        <f t="shared" si="1845"/>
        <v>0.82943000079723073</v>
      </c>
      <c r="BK1584" s="8">
        <f t="shared" si="1846"/>
        <v>0.1071649237272668</v>
      </c>
      <c r="BL1584" s="8">
        <f t="shared" si="1847"/>
        <v>3.5954152440179188E-2</v>
      </c>
      <c r="BM1584" s="8">
        <f t="shared" si="1848"/>
        <v>0.68680371963668696</v>
      </c>
      <c r="BN1584" s="8">
        <f t="shared" si="1849"/>
        <v>0.26604800776822052</v>
      </c>
    </row>
    <row r="1585" spans="1:66" x14ac:dyDescent="0.25">
      <c r="A1585" t="s">
        <v>285</v>
      </c>
      <c r="B1585" t="s">
        <v>299</v>
      </c>
      <c r="C1585" t="s">
        <v>322</v>
      </c>
      <c r="D1585" t="s">
        <v>538</v>
      </c>
      <c r="E1585">
        <f>VLOOKUP(A1585,home!$A$2:$E$405,3,FALSE)</f>
        <v>1.35</v>
      </c>
      <c r="F1585">
        <f>VLOOKUP(B1585,home!$B$2:$E$405,3,FALSE)</f>
        <v>1.2963</v>
      </c>
      <c r="G1585">
        <f>VLOOKUP(C1585,away!$B$2:$E$405,4,FALSE)</f>
        <v>0.98770000000000002</v>
      </c>
      <c r="H1585">
        <f>VLOOKUP(A1585,away!$A$2:$E$405,3,FALSE)</f>
        <v>1.3</v>
      </c>
      <c r="I1585">
        <f>VLOOKUP(C1585,away!$B$2:$E$405,3,FALSE)</f>
        <v>0.51280000000000003</v>
      </c>
      <c r="J1585">
        <f>VLOOKUP(B1585,home!$B$2:$E$405,4,FALSE)</f>
        <v>0.1923</v>
      </c>
      <c r="K1585" s="3">
        <f t="shared" si="1794"/>
        <v>1.7284799385</v>
      </c>
      <c r="L1585" s="3">
        <f t="shared" si="1795"/>
        <v>0.12819487200000002</v>
      </c>
      <c r="M1585" s="5">
        <f t="shared" si="1796"/>
        <v>0.15619113294584627</v>
      </c>
      <c r="N1585" s="5">
        <f t="shared" si="1797"/>
        <v>0.26997323986848165</v>
      </c>
      <c r="O1585" s="5">
        <f t="shared" si="1798"/>
        <v>2.0022902295527747E-2</v>
      </c>
      <c r="P1585" s="5">
        <f t="shared" si="1799"/>
        <v>3.4609184928365309E-2</v>
      </c>
      <c r="Q1585" s="5">
        <f t="shared" si="1800"/>
        <v>0.23332166452225955</v>
      </c>
      <c r="R1585" s="5">
        <f t="shared" si="1801"/>
        <v>1.2834166984218428E-3</v>
      </c>
      <c r="S1585" s="5">
        <f t="shared" si="1802"/>
        <v>1.9171953919770238E-3</v>
      </c>
      <c r="T1585" s="5">
        <f t="shared" si="1803"/>
        <v>2.9910640918258007E-2</v>
      </c>
      <c r="U1585" s="5">
        <f t="shared" si="1804"/>
        <v>2.2183600159580599E-3</v>
      </c>
      <c r="V1585" s="5">
        <f t="shared" si="1805"/>
        <v>4.720183293186905E-5</v>
      </c>
      <c r="W1585" s="5">
        <f t="shared" si="1806"/>
        <v>0.13443060544805091</v>
      </c>
      <c r="X1585" s="5">
        <f t="shared" si="1807"/>
        <v>1.7233314258295388E-2</v>
      </c>
      <c r="Y1585" s="5">
        <f t="shared" si="1808"/>
        <v>1.1046112577389761E-3</v>
      </c>
      <c r="Z1585" s="5">
        <f t="shared" si="1809"/>
        <v>5.4842479792283609E-5</v>
      </c>
      <c r="AA1585" s="5">
        <f t="shared" si="1810"/>
        <v>9.4794126098553868E-5</v>
      </c>
      <c r="AB1585" s="5">
        <f t="shared" si="1811"/>
        <v>8.192487262449485E-5</v>
      </c>
      <c r="AC1585" s="5">
        <f t="shared" si="1812"/>
        <v>6.5369306426283233E-7</v>
      </c>
      <c r="AD1585" s="5">
        <f t="shared" si="1813"/>
        <v>5.8090151159341206E-2</v>
      </c>
      <c r="AE1585" s="5">
        <f t="shared" si="1814"/>
        <v>7.4468594923323981E-3</v>
      </c>
      <c r="AF1585" s="5">
        <f t="shared" si="1815"/>
        <v>4.773245997107684E-4</v>
      </c>
      <c r="AG1585" s="5">
        <f t="shared" si="1816"/>
        <v>2.0396855320791074E-5</v>
      </c>
      <c r="AH1585" s="5">
        <f t="shared" si="1817"/>
        <v>1.7576311692835951E-6</v>
      </c>
      <c r="AI1585" s="5">
        <f t="shared" si="1818"/>
        <v>3.0380302153889914E-6</v>
      </c>
      <c r="AJ1585" s="5">
        <f t="shared" si="1819"/>
        <v>2.625587139928354E-6</v>
      </c>
      <c r="AK1585" s="5">
        <f t="shared" si="1820"/>
        <v>1.5127582327165836E-6</v>
      </c>
      <c r="AL1585" s="5">
        <f t="shared" si="1821"/>
        <v>5.7938715779227108E-9</v>
      </c>
      <c r="AM1585" s="5">
        <f t="shared" si="1822"/>
        <v>2.0081532180670762E-2</v>
      </c>
      <c r="AN1585" s="5">
        <f t="shared" si="1823"/>
        <v>2.5743494474649697E-3</v>
      </c>
      <c r="AO1585" s="5">
        <f t="shared" si="1824"/>
        <v>1.6500919895052126E-4</v>
      </c>
      <c r="AP1585" s="5">
        <f t="shared" si="1825"/>
        <v>7.0511110460948725E-6</v>
      </c>
      <c r="AQ1585" s="5">
        <f t="shared" si="1826"/>
        <v>2.2597906950297947E-7</v>
      </c>
      <c r="AR1585" s="5">
        <f t="shared" si="1827"/>
        <v>4.506386055390416E-8</v>
      </c>
      <c r="AS1585" s="5">
        <f t="shared" si="1828"/>
        <v>7.7891978918784824E-8</v>
      </c>
      <c r="AT1585" s="5">
        <f t="shared" si="1829"/>
        <v>6.7317361465592272E-8</v>
      </c>
      <c r="AU1585" s="5">
        <f t="shared" si="1830"/>
        <v>3.878556960200972E-8</v>
      </c>
      <c r="AV1585" s="5">
        <f t="shared" si="1831"/>
        <v>1.6760019740092313E-8</v>
      </c>
      <c r="AW1585" s="5">
        <f t="shared" si="1832"/>
        <v>3.5661644007995045E-11</v>
      </c>
      <c r="AX1585" s="5">
        <f t="shared" si="1833"/>
        <v>5.7850875847719292E-3</v>
      </c>
      <c r="AY1585" s="5">
        <f t="shared" si="1834"/>
        <v>7.4161856243862669E-4</v>
      </c>
      <c r="AZ1585" s="5">
        <f t="shared" si="1835"/>
        <v>4.7535848342321878E-5</v>
      </c>
      <c r="BA1585" s="5">
        <f t="shared" si="1836"/>
        <v>2.031283997885123E-6</v>
      </c>
      <c r="BB1585" s="5">
        <f t="shared" si="1837"/>
        <v>6.5100048026132868E-8</v>
      </c>
      <c r="BC1585" s="5">
        <f t="shared" si="1838"/>
        <v>1.669098464780791E-9</v>
      </c>
      <c r="BD1585" s="5">
        <f t="shared" si="1839"/>
        <v>9.6282597258893316E-10</v>
      </c>
      <c r="BE1585" s="5">
        <f t="shared" si="1840"/>
        <v>1.6642253778867219E-9</v>
      </c>
      <c r="BF1585" s="5">
        <f t="shared" si="1841"/>
        <v>1.4382900894098906E-9</v>
      </c>
      <c r="BG1585" s="5">
        <f t="shared" si="1842"/>
        <v>8.2868518842945547E-10</v>
      </c>
      <c r="BH1585" s="5">
        <f t="shared" si="1843"/>
        <v>3.580914308831016E-10</v>
      </c>
      <c r="BI1585" s="5">
        <f t="shared" si="1844"/>
        <v>1.2379077088604013E-10</v>
      </c>
      <c r="BJ1585" s="8">
        <f t="shared" si="1845"/>
        <v>0.78141331634568845</v>
      </c>
      <c r="BK1585" s="8">
        <f t="shared" si="1846"/>
        <v>0.19350699314849493</v>
      </c>
      <c r="BL1585" s="8">
        <f t="shared" si="1847"/>
        <v>2.3710583210087129E-2</v>
      </c>
      <c r="BM1585" s="8">
        <f t="shared" si="1848"/>
        <v>0.28254257539838384</v>
      </c>
      <c r="BN1585" s="8">
        <f t="shared" si="1849"/>
        <v>0.71540154125890232</v>
      </c>
    </row>
    <row r="1586" spans="1:66" x14ac:dyDescent="0.25">
      <c r="A1586" t="s">
        <v>285</v>
      </c>
      <c r="B1586" t="s">
        <v>351</v>
      </c>
      <c r="C1586" t="s">
        <v>317</v>
      </c>
      <c r="D1586" t="s">
        <v>538</v>
      </c>
      <c r="E1586">
        <f>VLOOKUP(A1586,home!$A$2:$E$405,3,FALSE)</f>
        <v>1.35</v>
      </c>
      <c r="F1586">
        <f>VLOOKUP(B1586,home!$B$2:$E$405,3,FALSE)</f>
        <v>0.98770000000000002</v>
      </c>
      <c r="G1586">
        <f>VLOOKUP(C1586,away!$B$2:$E$405,4,FALSE)</f>
        <v>0.98770000000000002</v>
      </c>
      <c r="H1586">
        <f>VLOOKUP(A1586,away!$A$2:$E$405,3,FALSE)</f>
        <v>1.3</v>
      </c>
      <c r="I1586">
        <f>VLOOKUP(C1586,away!$B$2:$E$405,3,FALSE)</f>
        <v>1.0256000000000001</v>
      </c>
      <c r="J1586">
        <f>VLOOKUP(B1586,home!$B$2:$E$405,4,FALSE)</f>
        <v>1.5385</v>
      </c>
      <c r="K1586" s="3">
        <f t="shared" si="1794"/>
        <v>1.3169942415000002</v>
      </c>
      <c r="L1586" s="3">
        <f t="shared" si="1795"/>
        <v>2.0512512800000002</v>
      </c>
      <c r="M1586" s="5">
        <f t="shared" si="1796"/>
        <v>3.4450026182784012E-2</v>
      </c>
      <c r="N1586" s="5">
        <f t="shared" si="1797"/>
        <v>4.5370486102250765E-2</v>
      </c>
      <c r="O1586" s="5">
        <f t="shared" si="1798"/>
        <v>7.0665660303469227E-2</v>
      </c>
      <c r="P1586" s="5">
        <f t="shared" si="1799"/>
        <v>9.3066267691464102E-2</v>
      </c>
      <c r="Q1586" s="5">
        <f t="shared" si="1800"/>
        <v>2.9876334465360036E-2</v>
      </c>
      <c r="R1586" s="5">
        <f t="shared" si="1801"/>
        <v>7.247651307476824E-2</v>
      </c>
      <c r="S1586" s="5">
        <f t="shared" si="1802"/>
        <v>6.2854307686619842E-2</v>
      </c>
      <c r="T1586" s="5">
        <f t="shared" si="1803"/>
        <v>6.1283869313777897E-2</v>
      </c>
      <c r="U1586" s="5">
        <f t="shared" si="1804"/>
        <v>9.5451150363469225E-2</v>
      </c>
      <c r="V1586" s="5">
        <f t="shared" si="1805"/>
        <v>1.8866671113971417E-2</v>
      </c>
      <c r="W1586" s="5">
        <f t="shared" si="1806"/>
        <v>1.311565348266905E-2</v>
      </c>
      <c r="X1586" s="5">
        <f t="shared" si="1807"/>
        <v>2.6903500994361351E-2</v>
      </c>
      <c r="Y1586" s="5">
        <f t="shared" si="1808"/>
        <v>2.7592920425582507E-2</v>
      </c>
      <c r="Z1586" s="5">
        <f t="shared" si="1809"/>
        <v>4.9555846738185021E-2</v>
      </c>
      <c r="AA1586" s="5">
        <f t="shared" si="1810"/>
        <v>6.526476478684623E-2</v>
      </c>
      <c r="AB1586" s="5">
        <f t="shared" si="1811"/>
        <v>4.2976659698564249E-2</v>
      </c>
      <c r="AC1586" s="5">
        <f t="shared" si="1812"/>
        <v>3.1855031383422119E-3</v>
      </c>
      <c r="AD1586" s="5">
        <f t="shared" si="1813"/>
        <v>4.3183100275461404E-3</v>
      </c>
      <c r="AE1586" s="5">
        <f t="shared" si="1814"/>
        <v>8.8579389714408558E-3</v>
      </c>
      <c r="AF1586" s="5">
        <f t="shared" si="1815"/>
        <v>9.0849293266649731E-3</v>
      </c>
      <c r="AG1586" s="5">
        <f t="shared" si="1816"/>
        <v>6.2118243033436864E-3</v>
      </c>
      <c r="AH1586" s="5">
        <f t="shared" si="1817"/>
        <v>2.5412873513296467E-2</v>
      </c>
      <c r="AI1586" s="5">
        <f t="shared" si="1818"/>
        <v>3.3468608076979323E-2</v>
      </c>
      <c r="AJ1586" s="5">
        <f t="shared" si="1819"/>
        <v>2.203898205420109E-2</v>
      </c>
      <c r="AK1586" s="5">
        <f t="shared" si="1820"/>
        <v>9.6750708179682253E-3</v>
      </c>
      <c r="AL1586" s="5">
        <f t="shared" si="1821"/>
        <v>3.4422370100038892E-4</v>
      </c>
      <c r="AM1586" s="5">
        <f t="shared" si="1822"/>
        <v>1.1374378878579942E-3</v>
      </c>
      <c r="AN1586" s="5">
        <f t="shared" si="1823"/>
        <v>2.3331709233892074E-3</v>
      </c>
      <c r="AO1586" s="5">
        <f t="shared" si="1824"/>
        <v>2.3929599215304475E-3</v>
      </c>
      <c r="AP1586" s="5">
        <f t="shared" si="1825"/>
        <v>1.6361873673426763E-3</v>
      </c>
      <c r="AQ1586" s="5">
        <f t="shared" si="1826"/>
        <v>8.3905785789537392E-4</v>
      </c>
      <c r="AR1586" s="5">
        <f t="shared" si="1827"/>
        <v>1.04256378645255E-2</v>
      </c>
      <c r="AS1586" s="5">
        <f t="shared" si="1828"/>
        <v>1.3730505031544439E-2</v>
      </c>
      <c r="AT1586" s="5">
        <f t="shared" si="1829"/>
        <v>9.0414980297154057E-3</v>
      </c>
      <c r="AU1586" s="5">
        <f t="shared" si="1830"/>
        <v>3.9692002798895959E-3</v>
      </c>
      <c r="AV1586" s="5">
        <f t="shared" si="1831"/>
        <v>1.3068534779936965E-3</v>
      </c>
      <c r="AW1586" s="5">
        <f t="shared" si="1832"/>
        <v>2.5830987546581716E-5</v>
      </c>
      <c r="AX1586" s="5">
        <f t="shared" si="1833"/>
        <v>2.4966652472881672E-4</v>
      </c>
      <c r="AY1586" s="5">
        <f t="shared" si="1834"/>
        <v>5.1212877842313697E-4</v>
      </c>
      <c r="AZ1586" s="5">
        <f t="shared" si="1835"/>
        <v>5.2525240613264827E-4</v>
      </c>
      <c r="BA1586" s="5">
        <f t="shared" si="1836"/>
        <v>3.5914155680089141E-4</v>
      </c>
      <c r="BB1586" s="5">
        <f t="shared" si="1837"/>
        <v>1.8417239452225536E-4</v>
      </c>
      <c r="BC1586" s="5">
        <f t="shared" si="1838"/>
        <v>7.5556772000888285E-5</v>
      </c>
      <c r="BD1586" s="5">
        <f t="shared" si="1839"/>
        <v>3.5642671690707334E-3</v>
      </c>
      <c r="BE1586" s="5">
        <f t="shared" si="1840"/>
        <v>4.6941193368336626E-3</v>
      </c>
      <c r="BF1586" s="5">
        <f t="shared" si="1841"/>
        <v>3.0910640677618683E-3</v>
      </c>
      <c r="BG1586" s="5">
        <f t="shared" si="1842"/>
        <v>1.3569711924499822E-3</v>
      </c>
      <c r="BH1586" s="5">
        <f t="shared" si="1843"/>
        <v>4.4678081158450368E-4</v>
      </c>
      <c r="BI1586" s="5">
        <f t="shared" si="1844"/>
        <v>1.1768155121389754E-4</v>
      </c>
      <c r="BJ1586" s="8">
        <f t="shared" si="1845"/>
        <v>0.24286049980362157</v>
      </c>
      <c r="BK1586" s="8">
        <f t="shared" si="1846"/>
        <v>0.21327912829260512</v>
      </c>
      <c r="BL1586" s="8">
        <f t="shared" si="1847"/>
        <v>0.48917486150214551</v>
      </c>
      <c r="BM1586" s="8">
        <f t="shared" si="1848"/>
        <v>0.64847875072558459</v>
      </c>
      <c r="BN1586" s="8">
        <f t="shared" si="1849"/>
        <v>0.34590528782009633</v>
      </c>
    </row>
    <row r="1587" spans="1:66" x14ac:dyDescent="0.25">
      <c r="A1587" t="s">
        <v>285</v>
      </c>
      <c r="B1587" t="s">
        <v>296</v>
      </c>
      <c r="C1587" t="s">
        <v>347</v>
      </c>
      <c r="D1587" t="s">
        <v>538</v>
      </c>
      <c r="E1587">
        <f>VLOOKUP(A1587,home!$A$2:$E$405,3,FALSE)</f>
        <v>1.35</v>
      </c>
      <c r="F1587">
        <f>VLOOKUP(B1587,home!$B$2:$E$405,3,FALSE)</f>
        <v>1.2345999999999999</v>
      </c>
      <c r="G1587">
        <f>VLOOKUP(C1587,away!$B$2:$E$405,4,FALSE)</f>
        <v>0.74070000000000003</v>
      </c>
      <c r="H1587">
        <f>VLOOKUP(A1587,away!$A$2:$E$405,3,FALSE)</f>
        <v>1.3</v>
      </c>
      <c r="I1587">
        <f>VLOOKUP(C1587,away!$B$2:$E$405,3,FALSE)</f>
        <v>2.1154000000000002</v>
      </c>
      <c r="J1587">
        <f>VLOOKUP(B1587,home!$B$2:$E$405,4,FALSE)</f>
        <v>1.2821</v>
      </c>
      <c r="K1587" s="3">
        <f t="shared" si="1794"/>
        <v>1.234532097</v>
      </c>
      <c r="L1587" s="3">
        <f t="shared" si="1795"/>
        <v>3.5258006420000001</v>
      </c>
      <c r="M1587" s="5">
        <f t="shared" si="1796"/>
        <v>8.5627597593119168E-3</v>
      </c>
      <c r="N1587" s="5">
        <f t="shared" si="1797"/>
        <v>1.0571001761770553E-2</v>
      </c>
      <c r="O1587" s="5">
        <f t="shared" si="1798"/>
        <v>3.0190583856673718E-2</v>
      </c>
      <c r="P1587" s="5">
        <f t="shared" si="1799"/>
        <v>3.7271244798233745E-2</v>
      </c>
      <c r="Q1587" s="5">
        <f t="shared" si="1800"/>
        <v>6.5251204861746489E-3</v>
      </c>
      <c r="R1587" s="5">
        <f t="shared" si="1801"/>
        <v>5.3222989972107532E-2</v>
      </c>
      <c r="S1587" s="5">
        <f t="shared" si="1802"/>
        <v>4.0557767818348071E-2</v>
      </c>
      <c r="T1587" s="5">
        <f t="shared" si="1803"/>
        <v>2.3006273999281925E-2</v>
      </c>
      <c r="U1587" s="5">
        <f t="shared" si="1804"/>
        <v>6.570548941887587E-2</v>
      </c>
      <c r="V1587" s="5">
        <f t="shared" si="1805"/>
        <v>1.9615151803569285E-2</v>
      </c>
      <c r="W1587" s="5">
        <f t="shared" si="1806"/>
        <v>2.6851568923249506E-3</v>
      </c>
      <c r="X1587" s="5">
        <f t="shared" si="1807"/>
        <v>9.4673278948300358E-3</v>
      </c>
      <c r="Y1587" s="5">
        <f t="shared" si="1808"/>
        <v>1.6689955384808129E-2</v>
      </c>
      <c r="Z1587" s="5">
        <f t="shared" si="1809"/>
        <v>6.2551217404272094E-2</v>
      </c>
      <c r="AA1587" s="5">
        <f t="shared" si="1810"/>
        <v>7.7221485591998915E-2</v>
      </c>
      <c r="AB1587" s="5">
        <f t="shared" si="1811"/>
        <v>4.7666201270672857E-2</v>
      </c>
      <c r="AC1587" s="5">
        <f t="shared" si="1812"/>
        <v>5.3361966904880136E-3</v>
      </c>
      <c r="AD1587" s="5">
        <f t="shared" si="1813"/>
        <v>8.28728092263981E-4</v>
      </c>
      <c r="AE1587" s="5">
        <f t="shared" si="1814"/>
        <v>2.9219300397477794E-3</v>
      </c>
      <c r="AF1587" s="5">
        <f t="shared" si="1815"/>
        <v>5.1510714050109043E-3</v>
      </c>
      <c r="AG1587" s="5">
        <f t="shared" si="1816"/>
        <v>6.0538836222584292E-3</v>
      </c>
      <c r="AH1587" s="5">
        <f t="shared" si="1817"/>
        <v>5.5135780620466028E-2</v>
      </c>
      <c r="AI1587" s="5">
        <f t="shared" si="1818"/>
        <v>6.8066890869115881E-2</v>
      </c>
      <c r="AJ1587" s="5">
        <f t="shared" si="1819"/>
        <v>4.2015380760459894E-2</v>
      </c>
      <c r="AK1587" s="5">
        <f t="shared" si="1820"/>
        <v>1.728977870548801E-2</v>
      </c>
      <c r="AL1587" s="5">
        <f t="shared" si="1821"/>
        <v>9.2907753450126253E-4</v>
      </c>
      <c r="AM1587" s="5">
        <f t="shared" si="1822"/>
        <v>2.0461828591709233E-4</v>
      </c>
      <c r="AN1587" s="5">
        <f t="shared" si="1823"/>
        <v>7.214432838514237E-4</v>
      </c>
      <c r="AO1587" s="5">
        <f t="shared" si="1824"/>
        <v>1.2718325966849693E-3</v>
      </c>
      <c r="AP1587" s="5">
        <f t="shared" si="1825"/>
        <v>1.4947427286361305E-3</v>
      </c>
      <c r="AQ1587" s="5">
        <f t="shared" si="1826"/>
        <v>1.3175412180625253E-3</v>
      </c>
      <c r="AR1587" s="5">
        <f t="shared" si="1827"/>
        <v>3.8879554141762057E-2</v>
      </c>
      <c r="AS1587" s="5">
        <f t="shared" si="1828"/>
        <v>4.7998057505054537E-2</v>
      </c>
      <c r="AT1587" s="5">
        <f t="shared" si="1829"/>
        <v>2.9627571291820785E-2</v>
      </c>
      <c r="AU1587" s="5">
        <f t="shared" si="1830"/>
        <v>1.219206257196951E-2</v>
      </c>
      <c r="AV1587" s="5">
        <f t="shared" si="1831"/>
        <v>3.7628731434321823E-3</v>
      </c>
      <c r="AW1587" s="5">
        <f t="shared" si="1832"/>
        <v>1.1233357909482705E-4</v>
      </c>
      <c r="AX1587" s="5">
        <f t="shared" si="1833"/>
        <v>4.2101306932962257E-5</v>
      </c>
      <c r="AY1587" s="5">
        <f t="shared" si="1834"/>
        <v>1.4844081501327736E-4</v>
      </c>
      <c r="AZ1587" s="5">
        <f t="shared" si="1835"/>
        <v>2.6168636043640838E-4</v>
      </c>
      <c r="BA1587" s="5">
        <f t="shared" si="1836"/>
        <v>3.0755131254311068E-4</v>
      </c>
      <c r="BB1587" s="5">
        <f t="shared" si="1837"/>
        <v>2.7109115380311054E-4</v>
      </c>
      <c r="BC1587" s="5">
        <f t="shared" si="1838"/>
        <v>1.9116267282390557E-4</v>
      </c>
      <c r="BD1587" s="5">
        <f t="shared" si="1839"/>
        <v>2.2846926158949735E-2</v>
      </c>
      <c r="BE1587" s="5">
        <f t="shared" si="1840"/>
        <v>2.8205263661012371E-2</v>
      </c>
      <c r="BF1587" s="5">
        <f t="shared" si="1841"/>
        <v>1.7410151646933752E-2</v>
      </c>
      <c r="BG1587" s="5">
        <f t="shared" si="1842"/>
        <v>7.1644636739257124E-3</v>
      </c>
      <c r="BH1587" s="5">
        <f t="shared" si="1843"/>
        <v>2.2111900908129579E-3</v>
      </c>
      <c r="BI1587" s="5">
        <f t="shared" si="1844"/>
        <v>5.4595702793538818E-4</v>
      </c>
      <c r="BJ1587" s="8">
        <f t="shared" si="1845"/>
        <v>9.0132661313176266E-2</v>
      </c>
      <c r="BK1587" s="8">
        <f t="shared" si="1846"/>
        <v>0.11242063921946559</v>
      </c>
      <c r="BL1587" s="8">
        <f t="shared" si="1847"/>
        <v>0.66735865197946764</v>
      </c>
      <c r="BM1587" s="8">
        <f t="shared" si="1848"/>
        <v>0.78608336204619089</v>
      </c>
      <c r="BN1587" s="8">
        <f t="shared" si="1849"/>
        <v>0.1463437006342721</v>
      </c>
    </row>
    <row r="1588" spans="1:66" x14ac:dyDescent="0.25">
      <c r="A1588" t="s">
        <v>287</v>
      </c>
      <c r="B1588" t="s">
        <v>328</v>
      </c>
      <c r="C1588" t="s">
        <v>438</v>
      </c>
      <c r="D1588" t="s">
        <v>538</v>
      </c>
      <c r="E1588">
        <f>VLOOKUP(A1588,home!$A$2:$E$405,3,FALSE)</f>
        <v>1.2423999999999999</v>
      </c>
      <c r="F1588">
        <f>VLOOKUP(B1588,home!$B$2:$E$405,3,FALSE)</f>
        <v>0.80489999999999995</v>
      </c>
      <c r="G1588">
        <f>VLOOKUP(C1588,away!$B$2:$E$405,4,FALSE)</f>
        <v>0</v>
      </c>
      <c r="H1588">
        <f>VLOOKUP(A1588,away!$A$2:$E$405,3,FALSE)</f>
        <v>0.87880000000000003</v>
      </c>
      <c r="I1588">
        <f>VLOOKUP(C1588,away!$B$2:$E$405,3,FALSE)</f>
        <v>0</v>
      </c>
      <c r="J1588">
        <f>VLOOKUP(B1588,home!$B$2:$E$405,4,FALSE)</f>
        <v>1.1378999999999999</v>
      </c>
      <c r="K1588" s="3">
        <f t="shared" si="1794"/>
        <v>0</v>
      </c>
      <c r="L1588" s="3">
        <f t="shared" si="1795"/>
        <v>0</v>
      </c>
      <c r="M1588" s="5">
        <f t="shared" si="1796"/>
        <v>1</v>
      </c>
      <c r="N1588" s="5">
        <f t="shared" si="1797"/>
        <v>0</v>
      </c>
      <c r="O1588" s="5">
        <f t="shared" si="1798"/>
        <v>0</v>
      </c>
      <c r="P1588" s="5">
        <f t="shared" si="1799"/>
        <v>0</v>
      </c>
      <c r="Q1588" s="5">
        <f t="shared" si="1800"/>
        <v>0</v>
      </c>
      <c r="R1588" s="5">
        <f t="shared" si="1801"/>
        <v>0</v>
      </c>
      <c r="S1588" s="5">
        <f t="shared" si="1802"/>
        <v>0</v>
      </c>
      <c r="T1588" s="5">
        <f t="shared" si="1803"/>
        <v>0</v>
      </c>
      <c r="U1588" s="5">
        <f t="shared" si="1804"/>
        <v>0</v>
      </c>
      <c r="V1588" s="5">
        <f t="shared" si="1805"/>
        <v>0</v>
      </c>
      <c r="W1588" s="5">
        <f t="shared" si="1806"/>
        <v>0</v>
      </c>
      <c r="X1588" s="5">
        <f t="shared" si="1807"/>
        <v>0</v>
      </c>
      <c r="Y1588" s="5">
        <f t="shared" si="1808"/>
        <v>0</v>
      </c>
      <c r="Z1588" s="5">
        <f t="shared" si="1809"/>
        <v>0</v>
      </c>
      <c r="AA1588" s="5">
        <f t="shared" si="1810"/>
        <v>0</v>
      </c>
      <c r="AB1588" s="5">
        <f t="shared" si="1811"/>
        <v>0</v>
      </c>
      <c r="AC1588" s="5">
        <f t="shared" si="1812"/>
        <v>0</v>
      </c>
      <c r="AD1588" s="5">
        <f t="shared" si="1813"/>
        <v>0</v>
      </c>
      <c r="AE1588" s="5">
        <f t="shared" si="1814"/>
        <v>0</v>
      </c>
      <c r="AF1588" s="5">
        <f t="shared" si="1815"/>
        <v>0</v>
      </c>
      <c r="AG1588" s="5">
        <f t="shared" si="1816"/>
        <v>0</v>
      </c>
      <c r="AH1588" s="5">
        <f t="shared" si="1817"/>
        <v>0</v>
      </c>
      <c r="AI1588" s="5">
        <f t="shared" si="1818"/>
        <v>0</v>
      </c>
      <c r="AJ1588" s="5">
        <f t="shared" si="1819"/>
        <v>0</v>
      </c>
      <c r="AK1588" s="5">
        <f t="shared" si="1820"/>
        <v>0</v>
      </c>
      <c r="AL1588" s="5">
        <f t="shared" si="1821"/>
        <v>0</v>
      </c>
      <c r="AM1588" s="5">
        <f t="shared" si="1822"/>
        <v>0</v>
      </c>
      <c r="AN1588" s="5">
        <f t="shared" si="1823"/>
        <v>0</v>
      </c>
      <c r="AO1588" s="5">
        <f t="shared" si="1824"/>
        <v>0</v>
      </c>
      <c r="AP1588" s="5">
        <f t="shared" si="1825"/>
        <v>0</v>
      </c>
      <c r="AQ1588" s="5">
        <f t="shared" si="1826"/>
        <v>0</v>
      </c>
      <c r="AR1588" s="5">
        <f t="shared" si="1827"/>
        <v>0</v>
      </c>
      <c r="AS1588" s="5">
        <f t="shared" si="1828"/>
        <v>0</v>
      </c>
      <c r="AT1588" s="5">
        <f t="shared" si="1829"/>
        <v>0</v>
      </c>
      <c r="AU1588" s="5">
        <f t="shared" si="1830"/>
        <v>0</v>
      </c>
      <c r="AV1588" s="5">
        <f t="shared" si="1831"/>
        <v>0</v>
      </c>
      <c r="AW1588" s="5">
        <f t="shared" si="1832"/>
        <v>0</v>
      </c>
      <c r="AX1588" s="5">
        <f t="shared" si="1833"/>
        <v>0</v>
      </c>
      <c r="AY1588" s="5">
        <f t="shared" si="1834"/>
        <v>0</v>
      </c>
      <c r="AZ1588" s="5">
        <f t="shared" si="1835"/>
        <v>0</v>
      </c>
      <c r="BA1588" s="5">
        <f t="shared" si="1836"/>
        <v>0</v>
      </c>
      <c r="BB1588" s="5">
        <f t="shared" si="1837"/>
        <v>0</v>
      </c>
      <c r="BC1588" s="5">
        <f t="shared" si="1838"/>
        <v>0</v>
      </c>
      <c r="BD1588" s="5">
        <f t="shared" si="1839"/>
        <v>0</v>
      </c>
      <c r="BE1588" s="5">
        <f t="shared" si="1840"/>
        <v>0</v>
      </c>
      <c r="BF1588" s="5">
        <f t="shared" si="1841"/>
        <v>0</v>
      </c>
      <c r="BG1588" s="5">
        <f t="shared" si="1842"/>
        <v>0</v>
      </c>
      <c r="BH1588" s="5">
        <f t="shared" si="1843"/>
        <v>0</v>
      </c>
      <c r="BI1588" s="5">
        <f t="shared" si="1844"/>
        <v>0</v>
      </c>
      <c r="BJ1588" s="8">
        <f t="shared" si="1845"/>
        <v>0</v>
      </c>
      <c r="BK1588" s="8">
        <f t="shared" si="1846"/>
        <v>1</v>
      </c>
      <c r="BL1588" s="8">
        <f t="shared" si="1847"/>
        <v>0</v>
      </c>
      <c r="BM1588" s="8">
        <f t="shared" si="1848"/>
        <v>0</v>
      </c>
      <c r="BN1588" s="8">
        <f t="shared" si="1849"/>
        <v>1</v>
      </c>
    </row>
    <row r="1589" spans="1:66" x14ac:dyDescent="0.25">
      <c r="A1589" t="s">
        <v>287</v>
      </c>
      <c r="B1589" t="s">
        <v>286</v>
      </c>
      <c r="C1589" t="s">
        <v>326</v>
      </c>
      <c r="D1589" t="s">
        <v>538</v>
      </c>
      <c r="E1589">
        <f>VLOOKUP(A1589,home!$A$2:$E$405,3,FALSE)</f>
        <v>1.2423999999999999</v>
      </c>
      <c r="F1589">
        <f>VLOOKUP(B1589,home!$B$2:$E$405,3,FALSE)</f>
        <v>1.0731999999999999</v>
      </c>
      <c r="G1589">
        <f>VLOOKUP(C1589,away!$B$2:$E$405,4,FALSE)</f>
        <v>1.0731999999999999</v>
      </c>
      <c r="H1589">
        <f>VLOOKUP(A1589,away!$A$2:$E$405,3,FALSE)</f>
        <v>0.87880000000000003</v>
      </c>
      <c r="I1589">
        <f>VLOOKUP(C1589,away!$B$2:$E$405,3,FALSE)</f>
        <v>0.75860000000000005</v>
      </c>
      <c r="J1589">
        <f>VLOOKUP(B1589,home!$B$2:$E$405,4,FALSE)</f>
        <v>0.75860000000000005</v>
      </c>
      <c r="K1589" s="3">
        <f t="shared" si="1794"/>
        <v>1.4309444373759996</v>
      </c>
      <c r="L1589" s="3">
        <f t="shared" si="1795"/>
        <v>0.50572651604800001</v>
      </c>
      <c r="M1589" s="5">
        <f t="shared" si="1796"/>
        <v>0.14418314410723121</v>
      </c>
      <c r="N1589" s="5">
        <f t="shared" si="1797"/>
        <v>0.20631806802362462</v>
      </c>
      <c r="O1589" s="5">
        <f t="shared" si="1798"/>
        <v>7.2917239142196749E-2</v>
      </c>
      <c r="P1589" s="5">
        <f t="shared" si="1799"/>
        <v>0.10434051773934196</v>
      </c>
      <c r="Q1589" s="5">
        <f t="shared" si="1800"/>
        <v>0.14761484588428442</v>
      </c>
      <c r="R1589" s="5">
        <f t="shared" si="1801"/>
        <v>1.8438090655611007E-2</v>
      </c>
      <c r="S1589" s="5">
        <f t="shared" si="1802"/>
        <v>1.8876935493266033E-2</v>
      </c>
      <c r="T1589" s="5">
        <f t="shared" si="1803"/>
        <v>7.4652741726021613E-2</v>
      </c>
      <c r="U1589" s="5">
        <f t="shared" si="1804"/>
        <v>2.6383883259480972E-2</v>
      </c>
      <c r="V1589" s="5">
        <f t="shared" si="1805"/>
        <v>1.5178451875643617E-3</v>
      </c>
      <c r="W1589" s="5">
        <f t="shared" si="1806"/>
        <v>7.0409547530744035E-2</v>
      </c>
      <c r="X1589" s="5">
        <f t="shared" si="1807"/>
        <v>3.5607975169239241E-2</v>
      </c>
      <c r="Y1589" s="5">
        <f t="shared" si="1808"/>
        <v>9.0039486129315262E-3</v>
      </c>
      <c r="Z1589" s="5">
        <f t="shared" si="1809"/>
        <v>3.1082104499464479E-3</v>
      </c>
      <c r="AA1589" s="5">
        <f t="shared" si="1810"/>
        <v>4.4476764535448226E-3</v>
      </c>
      <c r="AB1589" s="5">
        <f t="shared" si="1811"/>
        <v>3.1821889402240894E-3</v>
      </c>
      <c r="AC1589" s="5">
        <f t="shared" si="1812"/>
        <v>6.8650861417983197E-5</v>
      </c>
      <c r="AD1589" s="5">
        <f t="shared" si="1813"/>
        <v>2.5188037594319812E-2</v>
      </c>
      <c r="AE1589" s="5">
        <f t="shared" si="1814"/>
        <v>1.2738258498661406E-2</v>
      </c>
      <c r="AF1589" s="5">
        <f t="shared" si="1815"/>
        <v>3.2210375455234298E-3</v>
      </c>
      <c r="AG1589" s="5">
        <f t="shared" si="1816"/>
        <v>5.4298803198578869E-4</v>
      </c>
      <c r="AH1589" s="5">
        <f t="shared" si="1817"/>
        <v>3.9297611049885075E-4</v>
      </c>
      <c r="AI1589" s="5">
        <f t="shared" si="1818"/>
        <v>5.6232697933998675E-4</v>
      </c>
      <c r="AJ1589" s="5">
        <f t="shared" si="1819"/>
        <v>4.0232933153650142E-4</v>
      </c>
      <c r="AK1589" s="5">
        <f t="shared" si="1820"/>
        <v>1.9190363965178688E-4</v>
      </c>
      <c r="AL1589" s="5">
        <f t="shared" si="1821"/>
        <v>1.9872132676693197E-6</v>
      </c>
      <c r="AM1589" s="5">
        <f t="shared" si="1822"/>
        <v>7.208536456801899E-3</v>
      </c>
      <c r="AN1589" s="5">
        <f t="shared" si="1823"/>
        <v>3.6455480281034182E-3</v>
      </c>
      <c r="AO1589" s="5">
        <f t="shared" si="1824"/>
        <v>9.2182515166919904E-4</v>
      </c>
      <c r="AP1589" s="5">
        <f t="shared" si="1825"/>
        <v>1.5539714078636113E-4</v>
      </c>
      <c r="AQ1589" s="5">
        <f t="shared" si="1826"/>
        <v>1.9647113653426741E-5</v>
      </c>
      <c r="AR1589" s="5">
        <f t="shared" si="1827"/>
        <v>3.974768785053554E-5</v>
      </c>
      <c r="AS1589" s="5">
        <f t="shared" si="1828"/>
        <v>5.6876732828281438E-5</v>
      </c>
      <c r="AT1589" s="5">
        <f t="shared" si="1829"/>
        <v>4.0693722228375119E-5</v>
      </c>
      <c r="AU1589" s="5">
        <f t="shared" si="1830"/>
        <v>1.9410151819605802E-5</v>
      </c>
      <c r="AV1589" s="5">
        <f t="shared" si="1831"/>
        <v>6.9437121937221419E-6</v>
      </c>
      <c r="AW1589" s="5">
        <f t="shared" si="1832"/>
        <v>3.9946659987156345E-8</v>
      </c>
      <c r="AX1589" s="5">
        <f t="shared" si="1833"/>
        <v>1.7191691907471277E-3</v>
      </c>
      <c r="AY1589" s="5">
        <f t="shared" si="1834"/>
        <v>8.6942944533360442E-4</v>
      </c>
      <c r="AZ1589" s="5">
        <f t="shared" si="1835"/>
        <v>2.198467621690544E-4</v>
      </c>
      <c r="BA1589" s="5">
        <f t="shared" si="1836"/>
        <v>3.7060779032063062E-5</v>
      </c>
      <c r="BB1589" s="5">
        <f t="shared" si="1837"/>
        <v>4.6856546654775039E-6</v>
      </c>
      <c r="BC1589" s="5">
        <f t="shared" si="1838"/>
        <v>4.7393196187519905E-7</v>
      </c>
      <c r="BD1589" s="5">
        <f t="shared" si="1839"/>
        <v>3.3502432829357942E-6</v>
      </c>
      <c r="BE1589" s="5">
        <f t="shared" si="1840"/>
        <v>4.7940119895732816E-6</v>
      </c>
      <c r="BF1589" s="5">
        <f t="shared" si="1841"/>
        <v>3.429982394596869E-6</v>
      </c>
      <c r="BG1589" s="5">
        <f t="shared" si="1842"/>
        <v>1.6360380759486657E-6</v>
      </c>
      <c r="BH1589" s="5">
        <f t="shared" si="1843"/>
        <v>5.8526989602851927E-7</v>
      </c>
      <c r="BI1589" s="5">
        <f t="shared" si="1844"/>
        <v>1.6749774041712785E-7</v>
      </c>
      <c r="BJ1589" s="8">
        <f t="shared" si="1845"/>
        <v>0.60009906827225945</v>
      </c>
      <c r="BK1589" s="8">
        <f t="shared" si="1846"/>
        <v>0.26985851004742278</v>
      </c>
      <c r="BL1589" s="8">
        <f t="shared" si="1847"/>
        <v>0.12709624956238483</v>
      </c>
      <c r="BM1589" s="8">
        <f t="shared" si="1848"/>
        <v>0.3054807432810499</v>
      </c>
      <c r="BN1589" s="8">
        <f t="shared" si="1849"/>
        <v>0.69381190555228989</v>
      </c>
    </row>
    <row r="1590" spans="1:66" x14ac:dyDescent="0.25">
      <c r="A1590" t="s">
        <v>287</v>
      </c>
      <c r="B1590" t="s">
        <v>504</v>
      </c>
      <c r="C1590" t="s">
        <v>327</v>
      </c>
      <c r="D1590" t="s">
        <v>538</v>
      </c>
      <c r="E1590">
        <f>VLOOKUP(A1590,home!$A$2:$E$405,3,FALSE)</f>
        <v>1.2423999999999999</v>
      </c>
      <c r="F1590">
        <f>VLOOKUP(B1590,home!$B$2:$E$405,3,FALSE)</f>
        <v>0</v>
      </c>
      <c r="G1590">
        <f>VLOOKUP(C1590,away!$B$2:$E$405,4,FALSE)</f>
        <v>0.26829999999999998</v>
      </c>
      <c r="H1590">
        <f>VLOOKUP(A1590,away!$A$2:$E$405,3,FALSE)</f>
        <v>0.87880000000000003</v>
      </c>
      <c r="I1590">
        <f>VLOOKUP(C1590,away!$B$2:$E$405,3,FALSE)</f>
        <v>1.8965000000000001</v>
      </c>
      <c r="J1590">
        <f>VLOOKUP(B1590,home!$B$2:$E$405,4,FALSE)</f>
        <v>1.1378999999999999</v>
      </c>
      <c r="K1590" s="3">
        <f t="shared" si="1794"/>
        <v>0</v>
      </c>
      <c r="L1590" s="3">
        <f t="shared" si="1795"/>
        <v>1.89647443518</v>
      </c>
      <c r="M1590" s="5">
        <f t="shared" si="1796"/>
        <v>0.15009686371769054</v>
      </c>
      <c r="N1590" s="5">
        <f t="shared" si="1797"/>
        <v>0</v>
      </c>
      <c r="O1590" s="5">
        <f t="shared" si="1798"/>
        <v>0.2846548648412966</v>
      </c>
      <c r="P1590" s="5">
        <f t="shared" si="1799"/>
        <v>0</v>
      </c>
      <c r="Q1590" s="5">
        <f t="shared" si="1800"/>
        <v>0</v>
      </c>
      <c r="R1590" s="5">
        <f t="shared" si="1801"/>
        <v>0.26992033701056872</v>
      </c>
      <c r="S1590" s="5">
        <f t="shared" si="1802"/>
        <v>0</v>
      </c>
      <c r="T1590" s="5">
        <f t="shared" si="1803"/>
        <v>0</v>
      </c>
      <c r="U1590" s="5">
        <f t="shared" si="1804"/>
        <v>0</v>
      </c>
      <c r="V1590" s="5">
        <f t="shared" si="1805"/>
        <v>0</v>
      </c>
      <c r="W1590" s="5">
        <f t="shared" si="1806"/>
        <v>0</v>
      </c>
      <c r="X1590" s="5">
        <f t="shared" si="1807"/>
        <v>0</v>
      </c>
      <c r="Y1590" s="5">
        <f t="shared" si="1808"/>
        <v>0</v>
      </c>
      <c r="Z1590" s="5">
        <f t="shared" si="1809"/>
        <v>0.17063233955857121</v>
      </c>
      <c r="AA1590" s="5">
        <f t="shared" si="1810"/>
        <v>0</v>
      </c>
      <c r="AB1590" s="5">
        <f t="shared" si="1811"/>
        <v>0</v>
      </c>
      <c r="AC1590" s="5">
        <f t="shared" si="1812"/>
        <v>0</v>
      </c>
      <c r="AD1590" s="5">
        <f t="shared" si="1813"/>
        <v>0</v>
      </c>
      <c r="AE1590" s="5">
        <f t="shared" si="1814"/>
        <v>0</v>
      </c>
      <c r="AF1590" s="5">
        <f t="shared" si="1815"/>
        <v>0</v>
      </c>
      <c r="AG1590" s="5">
        <f t="shared" si="1816"/>
        <v>0</v>
      </c>
      <c r="AH1590" s="5">
        <f t="shared" si="1817"/>
        <v>8.0899967446945817E-2</v>
      </c>
      <c r="AI1590" s="5">
        <f t="shared" si="1818"/>
        <v>0</v>
      </c>
      <c r="AJ1590" s="5">
        <f t="shared" si="1819"/>
        <v>0</v>
      </c>
      <c r="AK1590" s="5">
        <f t="shared" si="1820"/>
        <v>0</v>
      </c>
      <c r="AL1590" s="5">
        <f t="shared" si="1821"/>
        <v>0</v>
      </c>
      <c r="AM1590" s="5">
        <f t="shared" si="1822"/>
        <v>0</v>
      </c>
      <c r="AN1590" s="5">
        <f t="shared" si="1823"/>
        <v>0</v>
      </c>
      <c r="AO1590" s="5">
        <f t="shared" si="1824"/>
        <v>0</v>
      </c>
      <c r="AP1590" s="5">
        <f t="shared" si="1825"/>
        <v>0</v>
      </c>
      <c r="AQ1590" s="5">
        <f t="shared" si="1826"/>
        <v>0</v>
      </c>
      <c r="AR1590" s="5">
        <f t="shared" si="1827"/>
        <v>3.0684944014005375E-2</v>
      </c>
      <c r="AS1590" s="5">
        <f t="shared" si="1828"/>
        <v>0</v>
      </c>
      <c r="AT1590" s="5">
        <f t="shared" si="1829"/>
        <v>0</v>
      </c>
      <c r="AU1590" s="5">
        <f t="shared" si="1830"/>
        <v>0</v>
      </c>
      <c r="AV1590" s="5">
        <f t="shared" si="1831"/>
        <v>0</v>
      </c>
      <c r="AW1590" s="5">
        <f t="shared" si="1832"/>
        <v>0</v>
      </c>
      <c r="AX1590" s="5">
        <f t="shared" si="1833"/>
        <v>0</v>
      </c>
      <c r="AY1590" s="5">
        <f t="shared" si="1834"/>
        <v>0</v>
      </c>
      <c r="AZ1590" s="5">
        <f t="shared" si="1835"/>
        <v>0</v>
      </c>
      <c r="BA1590" s="5">
        <f t="shared" si="1836"/>
        <v>0</v>
      </c>
      <c r="BB1590" s="5">
        <f t="shared" si="1837"/>
        <v>0</v>
      </c>
      <c r="BC1590" s="5">
        <f t="shared" si="1838"/>
        <v>0</v>
      </c>
      <c r="BD1590" s="5">
        <f t="shared" si="1839"/>
        <v>9.6988686445818057E-3</v>
      </c>
      <c r="BE1590" s="5">
        <f t="shared" si="1840"/>
        <v>0</v>
      </c>
      <c r="BF1590" s="5">
        <f t="shared" si="1841"/>
        <v>0</v>
      </c>
      <c r="BG1590" s="5">
        <f t="shared" si="1842"/>
        <v>0</v>
      </c>
      <c r="BH1590" s="5">
        <f t="shared" si="1843"/>
        <v>0</v>
      </c>
      <c r="BI1590" s="5">
        <f t="shared" si="1844"/>
        <v>0</v>
      </c>
      <c r="BJ1590" s="8">
        <f t="shared" si="1845"/>
        <v>0</v>
      </c>
      <c r="BK1590" s="8">
        <f t="shared" si="1846"/>
        <v>0.15009686371769054</v>
      </c>
      <c r="BL1590" s="8">
        <f t="shared" si="1847"/>
        <v>0.67585898195739824</v>
      </c>
      <c r="BM1590" s="8">
        <f t="shared" si="1848"/>
        <v>0.29191611966410425</v>
      </c>
      <c r="BN1590" s="8">
        <f t="shared" si="1849"/>
        <v>0.70467206556955586</v>
      </c>
    </row>
    <row r="1591" spans="1:66" x14ac:dyDescent="0.25">
      <c r="A1591" t="s">
        <v>287</v>
      </c>
      <c r="B1591" t="s">
        <v>507</v>
      </c>
      <c r="C1591" t="s">
        <v>343</v>
      </c>
      <c r="D1591" t="s">
        <v>538</v>
      </c>
      <c r="E1591">
        <f>VLOOKUP(A1591,home!$A$2:$E$405,3,FALSE)</f>
        <v>1.2423999999999999</v>
      </c>
      <c r="F1591">
        <f>VLOOKUP(B1591,home!$B$2:$E$405,3,FALSE)</f>
        <v>0.53659999999999997</v>
      </c>
      <c r="G1591">
        <f>VLOOKUP(C1591,away!$B$2:$E$405,4,FALSE)</f>
        <v>0.80489999999999995</v>
      </c>
      <c r="H1591">
        <f>VLOOKUP(A1591,away!$A$2:$E$405,3,FALSE)</f>
        <v>0.87880000000000003</v>
      </c>
      <c r="I1591">
        <f>VLOOKUP(C1591,away!$B$2:$E$405,3,FALSE)</f>
        <v>1.5172000000000001</v>
      </c>
      <c r="J1591">
        <f>VLOOKUP(B1591,home!$B$2:$E$405,4,FALSE)</f>
        <v>0.75860000000000005</v>
      </c>
      <c r="K1591" s="3">
        <f t="shared" ref="K1591:K1596" si="1850">E1591*F1591*G1591</f>
        <v>0.53660416401599986</v>
      </c>
      <c r="L1591" s="3">
        <f t="shared" ref="L1591:L1596" si="1851">H1591*I1591*J1591</f>
        <v>1.011453032096</v>
      </c>
      <c r="M1591" s="5">
        <f t="shared" ref="M1591:M1596" si="1852">_xlfn.POISSON.DIST(0,K1591,FALSE) * _xlfn.POISSON.DIST(0,L1591,FALSE)</f>
        <v>0.21266073083864875</v>
      </c>
      <c r="N1591" s="5">
        <f t="shared" ref="N1591:N1596" si="1853">_xlfn.POISSON.DIST(1,K1591,FALSE) * _xlfn.POISSON.DIST(0,L1591,FALSE)</f>
        <v>0.11411463369070468</v>
      </c>
      <c r="O1591" s="5">
        <f t="shared" ref="O1591:O1596" si="1854">_xlfn.POISSON.DIST(0,K1591,FALSE) * _xlfn.POISSON.DIST(1,L1591,FALSE)</f>
        <v>0.21509634101450259</v>
      </c>
      <c r="P1591" s="5">
        <f t="shared" ref="P1591:P1596" si="1855">_xlfn.POISSON.DIST(1,K1591,FALSE) * _xlfn.POISSON.DIST(1,L1591,FALSE)</f>
        <v>0.11542159225298758</v>
      </c>
      <c r="Q1591" s="5">
        <f t="shared" ref="Q1591:Q1596" si="1856">_xlfn.POISSON.DIST(2,K1591,FALSE) * _xlfn.POISSON.DIST(0,L1591,FALSE)</f>
        <v>3.0617193806796315E-2</v>
      </c>
      <c r="R1591" s="5">
        <f t="shared" ref="R1591:R1596" si="1857">_xlfn.POISSON.DIST(0,K1591,FALSE) * _xlfn.POISSON.DIST(2,L1591,FALSE)</f>
        <v>0.10877992315593693</v>
      </c>
      <c r="S1591" s="5">
        <f t="shared" ref="S1591:S1596" si="1858">_xlfn.POISSON.DIST(2,K1591,FALSE) * _xlfn.POISSON.DIST(2,L1591,FALSE)</f>
        <v>1.5661264665175516E-2</v>
      </c>
      <c r="T1591" s="5">
        <f t="shared" ref="T1591:T1596" si="1859">_xlfn.POISSON.DIST(2,K1591,FALSE) * _xlfn.POISSON.DIST(1,L1591,FALSE)</f>
        <v>3.0967853510155002E-2</v>
      </c>
      <c r="U1591" s="5">
        <f t="shared" ref="U1591:U1596" si="1860">_xlfn.POISSON.DIST(1,K1591,FALSE) * _xlfn.POISSON.DIST(2,L1591,FALSE)</f>
        <v>5.8371759726816241E-2</v>
      </c>
      <c r="V1591" s="5">
        <f t="shared" ref="V1591:V1596" si="1861">_xlfn.POISSON.DIST(3,K1591,FALSE) * _xlfn.POISSON.DIST(3,L1591,FALSE)</f>
        <v>9.4446110751219723E-4</v>
      </c>
      <c r="W1591" s="5">
        <f t="shared" ref="W1591:W1596" si="1862">_xlfn.POISSON.DIST(3,K1591,FALSE) * _xlfn.POISSON.DIST(0,L1591,FALSE)</f>
        <v>5.4764378957372628E-3</v>
      </c>
      <c r="X1591" s="5">
        <f t="shared" ref="X1591:X1596" si="1863">_xlfn.POISSON.DIST(3,K1591,FALSE) * _xlfn.POISSON.DIST(1,L1591,FALSE)</f>
        <v>5.5391597147288916E-3</v>
      </c>
      <c r="Y1591" s="5">
        <f t="shared" ref="Y1591:Y1596" si="1864">_xlfn.POISSON.DIST(3,K1591,FALSE) * _xlfn.POISSON.DIST(2,L1591,FALSE)</f>
        <v>2.8012999443632761E-3</v>
      </c>
      <c r="Z1591" s="5">
        <f t="shared" ref="Z1591:Z1596" si="1865">_xlfn.POISSON.DIST(0,K1591,FALSE) * _xlfn.POISSON.DIST(3,L1591,FALSE)</f>
        <v>3.6675261035747433E-2</v>
      </c>
      <c r="AA1591" s="5">
        <f t="shared" ref="AA1591:AA1596" si="1866">_xlfn.POISSON.DIST(1,K1591,FALSE) * _xlfn.POISSON.DIST(3,L1591,FALSE)</f>
        <v>1.9680097788155826E-2</v>
      </c>
      <c r="AB1591" s="5">
        <f t="shared" ref="AB1591:AB1596" si="1867">_xlfn.POISSON.DIST(2,K1591,FALSE) * _xlfn.POISSON.DIST(3,L1591,FALSE)</f>
        <v>5.2802112106832416E-3</v>
      </c>
      <c r="AC1591" s="5">
        <f t="shared" ref="AC1591:AC1596" si="1868">_xlfn.POISSON.DIST(4,K1591,FALSE) * _xlfn.POISSON.DIST(4,L1591,FALSE)</f>
        <v>3.2037886243789976E-5</v>
      </c>
      <c r="AD1591" s="5">
        <f t="shared" ref="AD1591:AD1596" si="1869">_xlfn.POISSON.DIST(4,K1591,FALSE) * _xlfn.POISSON.DIST(0,L1591,FALSE)</f>
        <v>7.3466984470690866E-4</v>
      </c>
      <c r="AE1591" s="5">
        <f t="shared" ref="AE1591:AE1596" si="1870">_xlfn.POISSON.DIST(4,K1591,FALSE) * _xlfn.POISSON.DIST(1,L1591,FALSE)</f>
        <v>7.4308404201830006E-4</v>
      </c>
      <c r="AF1591" s="5">
        <f t="shared" ref="AF1591:AF1596" si="1871">_xlfn.POISSON.DIST(4,K1591,FALSE) * _xlfn.POISSON.DIST(2,L1591,FALSE)</f>
        <v>3.757973037007806E-4</v>
      </c>
      <c r="AG1591" s="5">
        <f t="shared" ref="AG1591:AG1596" si="1872">_xlfn.POISSON.DIST(4,K1591,FALSE) * _xlfn.POISSON.DIST(3,L1591,FALSE)</f>
        <v>1.2670044076055196E-4</v>
      </c>
      <c r="AH1591" s="5">
        <f t="shared" ref="AH1591:AH1596" si="1873">_xlfn.POISSON.DIST(0,K1591,FALSE) * _xlfn.POISSON.DIST(4,L1591,FALSE)</f>
        <v>9.2738259943797568E-3</v>
      </c>
      <c r="AI1591" s="5">
        <f t="shared" ref="AI1591:AI1596" si="1874">_xlfn.POISSON.DIST(1,K1591,FALSE) * _xlfn.POISSON.DIST(4,L1591,FALSE)</f>
        <v>4.9763736449439976E-3</v>
      </c>
      <c r="AJ1591" s="5">
        <f t="shared" ref="AJ1591:AJ1596" si="1875">_xlfn.POISSON.DIST(2,K1591,FALSE) * _xlfn.POISSON.DIST(4,L1591,FALSE)</f>
        <v>1.335171409788214E-3</v>
      </c>
      <c r="AK1591" s="5">
        <f t="shared" ref="AK1591:AK1596" si="1876">_xlfn.POISSON.DIST(3,K1591,FALSE) * _xlfn.POISSON.DIST(4,L1591,FALSE)</f>
        <v>2.3881951272248955E-4</v>
      </c>
      <c r="AL1591" s="5">
        <f t="shared" ref="AL1591:AL1596" si="1877">_xlfn.POISSON.DIST(5,K1591,FALSE) * _xlfn.POISSON.DIST(5,L1591,FALSE)</f>
        <v>6.9554239338789714E-7</v>
      </c>
      <c r="AM1591" s="5">
        <f t="shared" ref="AM1591:AM1596" si="1878">_xlfn.POISSON.DIST(5,K1591,FALSE) * _xlfn.POISSON.DIST(0,L1591,FALSE)</f>
        <v>7.8845379569343033E-5</v>
      </c>
      <c r="AN1591" s="5">
        <f t="shared" ref="AN1591:AN1596" si="1879">_xlfn.POISSON.DIST(5,K1591,FALSE) * _xlfn.POISSON.DIST(1,L1591,FALSE)</f>
        <v>7.9748398232172007E-5</v>
      </c>
      <c r="AO1591" s="5">
        <f t="shared" ref="AO1591:AO1596" si="1880">_xlfn.POISSON.DIST(5,K1591,FALSE) * _xlfn.POISSON.DIST(2,L1591,FALSE)</f>
        <v>4.0330879598364836E-5</v>
      </c>
      <c r="AP1591" s="5">
        <f t="shared" ref="AP1591:AP1596" si="1881">_xlfn.POISSON.DIST(5,K1591,FALSE) * _xlfn.POISSON.DIST(3,L1591,FALSE)</f>
        <v>1.3597596818954941E-5</v>
      </c>
      <c r="AQ1591" s="5">
        <f t="shared" ref="AQ1591:AQ1596" si="1882">_xlfn.POISSON.DIST(5,K1591,FALSE) * _xlfn.POISSON.DIST(4,L1591,FALSE)</f>
        <v>3.4383326329377247E-6</v>
      </c>
      <c r="AR1591" s="5">
        <f t="shared" ref="AR1591:AR1596" si="1883">_xlfn.POISSON.DIST(0,K1591,FALSE) * _xlfn.POISSON.DIST(5,L1591,FALSE)</f>
        <v>1.876007884229222E-3</v>
      </c>
      <c r="AS1591" s="5">
        <f t="shared" ref="AS1591:AS1596" si="1884">_xlfn.POISSON.DIST(1,K1591,FALSE) * _xlfn.POISSON.DIST(5,L1591,FALSE)</f>
        <v>1.0066736424042464E-3</v>
      </c>
      <c r="AT1591" s="5">
        <f t="shared" ref="AT1591:AT1596" si="1885">_xlfn.POISSON.DIST(2,K1591,FALSE) * _xlfn.POISSON.DIST(5,L1591,FALSE)</f>
        <v>2.7009263415963609E-4</v>
      </c>
      <c r="AU1591" s="5">
        <f t="shared" ref="AU1591:AU1596" si="1886">_xlfn.POISSON.DIST(3,K1591,FALSE) * _xlfn.POISSON.DIST(5,L1591,FALSE)</f>
        <v>4.8310944053370278E-5</v>
      </c>
      <c r="AV1591" s="5">
        <f t="shared" ref="AV1591:AV1596" si="1887">_xlfn.POISSON.DIST(4,K1591,FALSE) * _xlfn.POISSON.DIST(5,L1591,FALSE)</f>
        <v>6.4809634366456231E-6</v>
      </c>
      <c r="AW1591" s="5">
        <f t="shared" ref="AW1591:AW1596" si="1888">_xlfn.POISSON.DIST(6,K1591,FALSE) * _xlfn.POISSON.DIST(6,L1591,FALSE)</f>
        <v>1.0486265848018209E-8</v>
      </c>
      <c r="AX1591" s="5">
        <f t="shared" ref="AX1591:AX1596" si="1889">_xlfn.POISSON.DIST(6,K1591,FALSE) * _xlfn.POISSON.DIST(0,L1591,FALSE)</f>
        <v>7.0514598317219192E-6</v>
      </c>
      <c r="AY1591" s="5">
        <f t="shared" ref="AY1591:AY1596" si="1890">_xlfn.POISSON.DIST(6,K1591,FALSE) * _xlfn.POISSON.DIST(1,L1591,FALSE)</f>
        <v>7.1322204274982847E-6</v>
      </c>
      <c r="AZ1591" s="5">
        <f t="shared" ref="AZ1591:AZ1596" si="1891">_xlfn.POISSON.DIST(6,K1591,FALSE) * _xlfn.POISSON.DIST(2,L1591,FALSE)</f>
        <v>3.6069529884850848E-6</v>
      </c>
      <c r="BA1591" s="5">
        <f t="shared" ref="BA1591:BA1596" si="1892">_xlfn.POISSON.DIST(6,K1591,FALSE) * _xlfn.POISSON.DIST(3,L1591,FALSE)</f>
        <v>1.2160878456103225E-6</v>
      </c>
      <c r="BB1591" s="5">
        <f t="shared" ref="BB1591:BB1596" si="1893">_xlfn.POISSON.DIST(6,K1591,FALSE) * _xlfn.POISSON.DIST(4,L1591,FALSE)</f>
        <v>3.0750393468441326E-7</v>
      </c>
      <c r="BC1591" s="5">
        <f t="shared" ref="BC1591:BC1596" si="1894">_xlfn.POISSON.DIST(6,K1591,FALSE) * _xlfn.POISSON.DIST(5,L1591,FALSE)</f>
        <v>6.2205157423600046E-8</v>
      </c>
      <c r="BD1591" s="5">
        <f t="shared" ref="BD1591:BD1596" si="1895">_xlfn.POISSON.DIST(0,K1591,FALSE) * _xlfn.POISSON.DIST(6,L1591,FALSE)</f>
        <v>3.1624897712327464E-4</v>
      </c>
      <c r="BE1591" s="5">
        <f t="shared" ref="BE1591:BE1596" si="1896">_xlfn.POISSON.DIST(1,K1591,FALSE) * _xlfn.POISSON.DIST(6,L1591,FALSE)</f>
        <v>1.6970051799014983E-4</v>
      </c>
      <c r="BF1591" s="5">
        <f t="shared" ref="BF1591:BF1596" si="1897">_xlfn.POISSON.DIST(2,K1591,FALSE) * _xlfn.POISSON.DIST(6,L1591,FALSE)</f>
        <v>4.5531002294593242E-5</v>
      </c>
      <c r="BG1591" s="5">
        <f t="shared" ref="BG1591:BG1596" si="1898">_xlfn.POISSON.DIST(3,K1591,FALSE) * _xlfn.POISSON.DIST(6,L1591,FALSE)</f>
        <v>8.1440418077002616E-6</v>
      </c>
      <c r="BH1591" s="5">
        <f t="shared" ref="BH1591:BH1596" si="1899">_xlfn.POISSON.DIST(4,K1591,FALSE) * _xlfn.POISSON.DIST(6,L1591,FALSE)</f>
        <v>1.0925316864830875E-6</v>
      </c>
      <c r="BI1591" s="5">
        <f t="shared" ref="BI1591:BI1596" si="1900">_xlfn.POISSON.DIST(5,K1591,FALSE) * _xlfn.POISSON.DIST(6,L1591,FALSE)</f>
        <v>1.1725141045724952E-7</v>
      </c>
      <c r="BJ1591" s="8">
        <f t="shared" ref="BJ1591:BJ1596" si="1901">SUM(N1591,Q1591,T1591,W1591,X1591,Y1591,AD1591,AE1591,AF1591,AG1591,AM1591,AN1591,AO1591,AP1591,AQ1591,AX1591,AY1591,AZ1591,BA1591,BB1591,BC1591)</f>
        <v>0.19173216721070915</v>
      </c>
      <c r="BK1591" s="8">
        <f t="shared" ref="BK1591:BK1596" si="1902">SUM(M1591,P1591,S1591,V1591,AC1591,AL1591,AY1591)</f>
        <v>0.34472791451338869</v>
      </c>
      <c r="BL1591" s="8">
        <f t="shared" ref="BL1591:BL1596" si="1903">SUM(O1591,R1591,U1591,AA1591,AB1591,AH1591,AI1591,AJ1591,AK1591,AR1591,AS1591,AT1591,AU1591,AV1591,BD1591,BE1591,BF1591,BG1591,BH1591,BI1591)</f>
        <v>0.42678092384852512</v>
      </c>
      <c r="BM1591" s="8">
        <f t="shared" ref="BM1591:BM1596" si="1904">SUM(S1591:BI1591)</f>
        <v>0.20321873011463187</v>
      </c>
      <c r="BN1591" s="8">
        <f t="shared" ref="BN1591:BN1596" si="1905">SUM(M1591:R1591)</f>
        <v>0.7966904147595768</v>
      </c>
    </row>
    <row r="1592" spans="1:66" x14ac:dyDescent="0.25">
      <c r="A1592" t="s">
        <v>34</v>
      </c>
      <c r="B1592" t="s">
        <v>204</v>
      </c>
      <c r="C1592" t="s">
        <v>35</v>
      </c>
      <c r="D1592" t="s">
        <v>538</v>
      </c>
      <c r="E1592">
        <f>VLOOKUP(A1592,home!$A$2:$E$405,3,FALSE)</f>
        <v>1.4921</v>
      </c>
      <c r="F1592">
        <f>VLOOKUP(B1592,home!$B$2:$E$405,3,FALSE)</f>
        <v>1.3404</v>
      </c>
      <c r="G1592">
        <f>VLOOKUP(C1592,away!$B$2:$E$405,4,FALSE)</f>
        <v>0.89359999999999995</v>
      </c>
      <c r="H1592">
        <f>VLOOKUP(A1592,away!$A$2:$E$405,3,FALSE)</f>
        <v>1.2222</v>
      </c>
      <c r="I1592">
        <f>VLOOKUP(C1592,away!$B$2:$E$405,3,FALSE)</f>
        <v>0.2727</v>
      </c>
      <c r="J1592">
        <f>VLOOKUP(B1592,home!$B$2:$E$405,4,FALSE)</f>
        <v>0</v>
      </c>
      <c r="K1592" s="3">
        <f t="shared" si="1850"/>
        <v>1.7872096866239997</v>
      </c>
      <c r="L1592" s="3">
        <f t="shared" si="1851"/>
        <v>0</v>
      </c>
      <c r="M1592" s="5">
        <f t="shared" si="1852"/>
        <v>0.16742669142999064</v>
      </c>
      <c r="N1592" s="5">
        <f t="shared" si="1853"/>
        <v>0.29922660472308665</v>
      </c>
      <c r="O1592" s="5">
        <f t="shared" si="1854"/>
        <v>0</v>
      </c>
      <c r="P1592" s="5">
        <f t="shared" si="1855"/>
        <v>0</v>
      </c>
      <c r="Q1592" s="5">
        <f t="shared" si="1856"/>
        <v>0.26739034322835564</v>
      </c>
      <c r="R1592" s="5">
        <f t="shared" si="1857"/>
        <v>0</v>
      </c>
      <c r="S1592" s="5">
        <f t="shared" si="1858"/>
        <v>0</v>
      </c>
      <c r="T1592" s="5">
        <f t="shared" si="1859"/>
        <v>0</v>
      </c>
      <c r="U1592" s="5">
        <f t="shared" si="1860"/>
        <v>0</v>
      </c>
      <c r="V1592" s="5">
        <f t="shared" si="1861"/>
        <v>0</v>
      </c>
      <c r="W1592" s="5">
        <f t="shared" si="1862"/>
        <v>0.15929420384247775</v>
      </c>
      <c r="X1592" s="5">
        <f t="shared" si="1863"/>
        <v>0</v>
      </c>
      <c r="Y1592" s="5">
        <f t="shared" si="1864"/>
        <v>0</v>
      </c>
      <c r="Z1592" s="5">
        <f t="shared" si="1865"/>
        <v>0</v>
      </c>
      <c r="AA1592" s="5">
        <f t="shared" si="1866"/>
        <v>0</v>
      </c>
      <c r="AB1592" s="5">
        <f t="shared" si="1867"/>
        <v>0</v>
      </c>
      <c r="AC1592" s="5">
        <f t="shared" si="1868"/>
        <v>0</v>
      </c>
      <c r="AD1592" s="5">
        <f t="shared" si="1869"/>
        <v>7.1173036032583556E-2</v>
      </c>
      <c r="AE1592" s="5">
        <f t="shared" si="1870"/>
        <v>0</v>
      </c>
      <c r="AF1592" s="5">
        <f t="shared" si="1871"/>
        <v>0</v>
      </c>
      <c r="AG1592" s="5">
        <f t="shared" si="1872"/>
        <v>0</v>
      </c>
      <c r="AH1592" s="5">
        <f t="shared" si="1873"/>
        <v>0</v>
      </c>
      <c r="AI1592" s="5">
        <f t="shared" si="1874"/>
        <v>0</v>
      </c>
      <c r="AJ1592" s="5">
        <f t="shared" si="1875"/>
        <v>0</v>
      </c>
      <c r="AK1592" s="5">
        <f t="shared" si="1876"/>
        <v>0</v>
      </c>
      <c r="AL1592" s="5">
        <f t="shared" si="1877"/>
        <v>0</v>
      </c>
      <c r="AM1592" s="5">
        <f t="shared" si="1878"/>
        <v>2.5440227884774451E-2</v>
      </c>
      <c r="AN1592" s="5">
        <f t="shared" si="1879"/>
        <v>0</v>
      </c>
      <c r="AO1592" s="5">
        <f t="shared" si="1880"/>
        <v>0</v>
      </c>
      <c r="AP1592" s="5">
        <f t="shared" si="1881"/>
        <v>0</v>
      </c>
      <c r="AQ1592" s="5">
        <f t="shared" si="1882"/>
        <v>0</v>
      </c>
      <c r="AR1592" s="5">
        <f t="shared" si="1883"/>
        <v>0</v>
      </c>
      <c r="AS1592" s="5">
        <f t="shared" si="1884"/>
        <v>0</v>
      </c>
      <c r="AT1592" s="5">
        <f t="shared" si="1885"/>
        <v>0</v>
      </c>
      <c r="AU1592" s="5">
        <f t="shared" si="1886"/>
        <v>0</v>
      </c>
      <c r="AV1592" s="5">
        <f t="shared" si="1887"/>
        <v>0</v>
      </c>
      <c r="AW1592" s="5">
        <f t="shared" si="1888"/>
        <v>0</v>
      </c>
      <c r="AX1592" s="5">
        <f t="shared" si="1889"/>
        <v>7.5778369509318187E-3</v>
      </c>
      <c r="AY1592" s="5">
        <f t="shared" si="1890"/>
        <v>0</v>
      </c>
      <c r="AZ1592" s="5">
        <f t="shared" si="1891"/>
        <v>0</v>
      </c>
      <c r="BA1592" s="5">
        <f t="shared" si="1892"/>
        <v>0</v>
      </c>
      <c r="BB1592" s="5">
        <f t="shared" si="1893"/>
        <v>0</v>
      </c>
      <c r="BC1592" s="5">
        <f t="shared" si="1894"/>
        <v>0</v>
      </c>
      <c r="BD1592" s="5">
        <f t="shared" si="1895"/>
        <v>0</v>
      </c>
      <c r="BE1592" s="5">
        <f t="shared" si="1896"/>
        <v>0</v>
      </c>
      <c r="BF1592" s="5">
        <f t="shared" si="1897"/>
        <v>0</v>
      </c>
      <c r="BG1592" s="5">
        <f t="shared" si="1898"/>
        <v>0</v>
      </c>
      <c r="BH1592" s="5">
        <f t="shared" si="1899"/>
        <v>0</v>
      </c>
      <c r="BI1592" s="5">
        <f t="shared" si="1900"/>
        <v>0</v>
      </c>
      <c r="BJ1592" s="8">
        <f t="shared" si="1901"/>
        <v>0.83010225266220972</v>
      </c>
      <c r="BK1592" s="8">
        <f t="shared" si="1902"/>
        <v>0.16742669142999064</v>
      </c>
      <c r="BL1592" s="8">
        <f t="shared" si="1903"/>
        <v>0</v>
      </c>
      <c r="BM1592" s="8">
        <f t="shared" si="1904"/>
        <v>0.26348530471076759</v>
      </c>
      <c r="BN1592" s="8">
        <f t="shared" si="1905"/>
        <v>0.73404363938143291</v>
      </c>
    </row>
    <row r="1593" spans="1:66" x14ac:dyDescent="0.25">
      <c r="A1593" t="s">
        <v>34</v>
      </c>
      <c r="B1593" t="s">
        <v>209</v>
      </c>
      <c r="C1593" t="s">
        <v>206</v>
      </c>
      <c r="D1593" t="s">
        <v>538</v>
      </c>
      <c r="E1593">
        <f>VLOOKUP(A1593,home!$A$2:$E$405,3,FALSE)</f>
        <v>1.4921</v>
      </c>
      <c r="F1593">
        <f>VLOOKUP(B1593,home!$B$2:$E$405,3,FALSE)</f>
        <v>0.89359999999999995</v>
      </c>
      <c r="G1593">
        <f>VLOOKUP(C1593,away!$B$2:$E$405,4,FALSE)</f>
        <v>1.1728000000000001</v>
      </c>
      <c r="H1593">
        <f>VLOOKUP(A1593,away!$A$2:$E$405,3,FALSE)</f>
        <v>1.2222</v>
      </c>
      <c r="I1593">
        <f>VLOOKUP(C1593,away!$B$2:$E$405,3,FALSE)</f>
        <v>1.2273000000000001</v>
      </c>
      <c r="J1593">
        <f>VLOOKUP(B1593,home!$B$2:$E$405,4,FALSE)</f>
        <v>0.54549999999999998</v>
      </c>
      <c r="K1593" s="3">
        <f t="shared" si="1850"/>
        <v>1.563741808768</v>
      </c>
      <c r="L1593" s="3">
        <f t="shared" si="1851"/>
        <v>0.81825330572999999</v>
      </c>
      <c r="M1593" s="5">
        <f t="shared" si="1852"/>
        <v>9.2366112586864002E-2</v>
      </c>
      <c r="N1593" s="5">
        <f t="shared" si="1853"/>
        <v>0.14443675196545142</v>
      </c>
      <c r="O1593" s="5">
        <f t="shared" si="1854"/>
        <v>7.557887696163082E-2</v>
      </c>
      <c r="P1593" s="5">
        <f t="shared" si="1855"/>
        <v>0.11818584976463468</v>
      </c>
      <c r="Q1593" s="5">
        <f t="shared" si="1856"/>
        <v>0.11293089388551501</v>
      </c>
      <c r="R1593" s="5">
        <f t="shared" si="1857"/>
        <v>3.0921332958607675E-2</v>
      </c>
      <c r="S1593" s="5">
        <f t="shared" si="1858"/>
        <v>3.7805789085940358E-2</v>
      </c>
      <c r="T1593" s="5">
        <f t="shared" si="1859"/>
        <v>9.2406077240866497E-2</v>
      </c>
      <c r="U1593" s="5">
        <f t="shared" si="1860"/>
        <v>4.8352981130210734E-2</v>
      </c>
      <c r="V1593" s="5">
        <f t="shared" si="1861"/>
        <v>5.3748780369862548E-3</v>
      </c>
      <c r="W1593" s="5">
        <f t="shared" si="1862"/>
        <v>5.8864920090107443E-2</v>
      </c>
      <c r="X1593" s="5">
        <f t="shared" si="1863"/>
        <v>4.81664154552627E-2</v>
      </c>
      <c r="Y1593" s="5">
        <f t="shared" si="1864"/>
        <v>1.970616433571663E-2</v>
      </c>
      <c r="Z1593" s="5">
        <f t="shared" si="1865"/>
        <v>8.4338276369862446E-3</v>
      </c>
      <c r="AA1593" s="5">
        <f t="shared" si="1866"/>
        <v>1.3188328883898415E-2</v>
      </c>
      <c r="AB1593" s="5">
        <f t="shared" si="1867"/>
        <v>1.0311570631767285E-2</v>
      </c>
      <c r="AC1593" s="5">
        <f t="shared" si="1868"/>
        <v>4.2983467528817551E-4</v>
      </c>
      <c r="AD1593" s="5">
        <f t="shared" si="1869"/>
        <v>2.3012384153672089E-2</v>
      </c>
      <c r="AE1593" s="5">
        <f t="shared" si="1870"/>
        <v>1.8829959406470854E-2</v>
      </c>
      <c r="AF1593" s="5">
        <f t="shared" si="1871"/>
        <v>7.703838265553241E-3</v>
      </c>
      <c r="AG1593" s="5">
        <f t="shared" si="1872"/>
        <v>2.10123037586607E-3</v>
      </c>
      <c r="AH1593" s="5">
        <f t="shared" si="1873"/>
        <v>1.7252518359802572E-3</v>
      </c>
      <c r="AI1593" s="5">
        <f t="shared" si="1874"/>
        <v>2.6978484265760797E-3</v>
      </c>
      <c r="AJ1593" s="5">
        <f t="shared" si="1875"/>
        <v>2.1093691891779912E-3</v>
      </c>
      <c r="AK1593" s="5">
        <f t="shared" si="1876"/>
        <v>1.099502930414894E-3</v>
      </c>
      <c r="AL1593" s="5">
        <f t="shared" si="1877"/>
        <v>2.1999573191722057E-5</v>
      </c>
      <c r="AM1593" s="5">
        <f t="shared" si="1878"/>
        <v>7.197085444105451E-3</v>
      </c>
      <c r="AN1593" s="5">
        <f t="shared" si="1879"/>
        <v>5.88903895626055E-3</v>
      </c>
      <c r="AO1593" s="5">
        <f t="shared" si="1880"/>
        <v>2.4093627967664713E-3</v>
      </c>
      <c r="AP1593" s="5">
        <f t="shared" si="1881"/>
        <v>6.5715635771901456E-4</v>
      </c>
      <c r="AQ1593" s="5">
        <f t="shared" si="1882"/>
        <v>1.3443009052126751E-4</v>
      </c>
      <c r="AR1593" s="5">
        <f t="shared" si="1883"/>
        <v>2.8233860360151949E-4</v>
      </c>
      <c r="AS1593" s="5">
        <f t="shared" si="1884"/>
        <v>4.4150467868087133E-4</v>
      </c>
      <c r="AT1593" s="5">
        <f t="shared" si="1885"/>
        <v>3.4519966240998025E-4</v>
      </c>
      <c r="AU1593" s="5">
        <f t="shared" si="1886"/>
        <v>1.7993438149436185E-4</v>
      </c>
      <c r="AV1593" s="5">
        <f t="shared" si="1887"/>
        <v>7.0342728794386153E-5</v>
      </c>
      <c r="AW1593" s="5">
        <f t="shared" si="1888"/>
        <v>7.8192404939930613E-7</v>
      </c>
      <c r="AX1593" s="5">
        <f t="shared" si="1889"/>
        <v>1.8757305683705489E-3</v>
      </c>
      <c r="AY1593" s="5">
        <f t="shared" si="1890"/>
        <v>1.5348227382280131E-3</v>
      </c>
      <c r="AZ1593" s="5">
        <f t="shared" si="1891"/>
        <v>6.279368896323211E-4</v>
      </c>
      <c r="BA1593" s="5">
        <f t="shared" si="1892"/>
        <v>1.7127047857715363E-4</v>
      </c>
      <c r="BB1593" s="5">
        <f t="shared" si="1893"/>
        <v>3.5035658817428772E-5</v>
      </c>
      <c r="BC1593" s="5">
        <f t="shared" si="1894"/>
        <v>5.7336087291579041E-6</v>
      </c>
      <c r="BD1593" s="5">
        <f t="shared" si="1895"/>
        <v>3.8504082622022548E-5</v>
      </c>
      <c r="BE1593" s="5">
        <f t="shared" si="1896"/>
        <v>6.021044380431404E-5</v>
      </c>
      <c r="BF1593" s="5">
        <f t="shared" si="1897"/>
        <v>4.7076794150641035E-5</v>
      </c>
      <c r="BG1593" s="5">
        <f t="shared" si="1898"/>
        <v>2.4538650412040742E-5</v>
      </c>
      <c r="BH1593" s="5">
        <f t="shared" si="1899"/>
        <v>9.5930283950125506E-6</v>
      </c>
      <c r="BI1593" s="5">
        <f t="shared" si="1900"/>
        <v>3.0002039147959421E-6</v>
      </c>
      <c r="BJ1593" s="8">
        <f t="shared" si="1901"/>
        <v>0.54869623876220941</v>
      </c>
      <c r="BK1593" s="8">
        <f t="shared" si="1902"/>
        <v>0.25571928646113323</v>
      </c>
      <c r="BL1593" s="8">
        <f t="shared" si="1903"/>
        <v>0.18748730620654411</v>
      </c>
      <c r="BM1593" s="8">
        <f t="shared" si="1904"/>
        <v>0.42438280012999058</v>
      </c>
      <c r="BN1593" s="8">
        <f t="shared" si="1905"/>
        <v>0.5744198181227036</v>
      </c>
    </row>
    <row r="1594" spans="1:66" x14ac:dyDescent="0.25">
      <c r="A1594" t="s">
        <v>34</v>
      </c>
      <c r="B1594" t="s">
        <v>492</v>
      </c>
      <c r="C1594" t="s">
        <v>205</v>
      </c>
      <c r="D1594" t="s">
        <v>538</v>
      </c>
      <c r="E1594">
        <f>VLOOKUP(A1594,home!$A$2:$E$405,3,FALSE)</f>
        <v>1.4921</v>
      </c>
      <c r="F1594">
        <f>VLOOKUP(B1594,home!$B$2:$E$405,3,FALSE)</f>
        <v>0.89359999999999995</v>
      </c>
      <c r="G1594">
        <f>VLOOKUP(C1594,away!$B$2:$E$405,4,FALSE)</f>
        <v>1.7871999999999999</v>
      </c>
      <c r="H1594">
        <f>VLOOKUP(A1594,away!$A$2:$E$405,3,FALSE)</f>
        <v>1.2222</v>
      </c>
      <c r="I1594">
        <f>VLOOKUP(C1594,away!$B$2:$E$405,3,FALSE)</f>
        <v>0.54549999999999998</v>
      </c>
      <c r="J1594">
        <f>VLOOKUP(B1594,home!$B$2:$E$405,4,FALSE)</f>
        <v>1.0909</v>
      </c>
      <c r="K1594" s="3">
        <f t="shared" si="1850"/>
        <v>2.3829462488319999</v>
      </c>
      <c r="L1594" s="3">
        <f t="shared" si="1851"/>
        <v>0.72731404809</v>
      </c>
      <c r="M1594" s="5">
        <f t="shared" si="1852"/>
        <v>4.458934735970755E-2</v>
      </c>
      <c r="N1594" s="5">
        <f t="shared" si="1853"/>
        <v>0.10625401802868213</v>
      </c>
      <c r="O1594" s="5">
        <f t="shared" si="1854"/>
        <v>3.2430458729880048E-2</v>
      </c>
      <c r="P1594" s="5">
        <f t="shared" si="1855"/>
        <v>7.7280039978268641E-2</v>
      </c>
      <c r="Q1594" s="5">
        <f t="shared" si="1856"/>
        <v>0.12659880684238792</v>
      </c>
      <c r="R1594" s="5">
        <f t="shared" si="1857"/>
        <v>1.1793564110122367E-2</v>
      </c>
      <c r="S1594" s="5">
        <f t="shared" si="1858"/>
        <v>3.3484480782283707E-2</v>
      </c>
      <c r="T1594" s="5">
        <f t="shared" si="1859"/>
        <v>9.2077090687901153E-2</v>
      </c>
      <c r="U1594" s="5">
        <f t="shared" si="1860"/>
        <v>2.8103429356575792E-2</v>
      </c>
      <c r="V1594" s="5">
        <f t="shared" si="1861"/>
        <v>6.4481819256846165E-3</v>
      </c>
      <c r="W1594" s="5">
        <f t="shared" si="1862"/>
        <v>0.10055938395722507</v>
      </c>
      <c r="X1594" s="5">
        <f t="shared" si="1863"/>
        <v>7.3138252619365962E-2</v>
      </c>
      <c r="Y1594" s="5">
        <f t="shared" si="1864"/>
        <v>2.6597239291410051E-2</v>
      </c>
      <c r="Z1594" s="5">
        <f t="shared" si="1865"/>
        <v>2.8592082847806797E-3</v>
      </c>
      <c r="AA1594" s="5">
        <f t="shared" si="1866"/>
        <v>6.8133396568474964E-3</v>
      </c>
      <c r="AB1594" s="5">
        <f t="shared" si="1867"/>
        <v>8.1179110886515256E-3</v>
      </c>
      <c r="AC1594" s="5">
        <f t="shared" si="1868"/>
        <v>6.9847927042989116E-4</v>
      </c>
      <c r="AD1594" s="5">
        <f t="shared" si="1869"/>
        <v>5.9906901696431571E-2</v>
      </c>
      <c r="AE1594" s="5">
        <f t="shared" si="1870"/>
        <v>4.3571131181361335E-2</v>
      </c>
      <c r="AF1594" s="5">
        <f t="shared" si="1871"/>
        <v>1.5844947899688166E-2</v>
      </c>
      <c r="AG1594" s="5">
        <f t="shared" si="1872"/>
        <v>3.8414177328991148E-3</v>
      </c>
      <c r="AH1594" s="5">
        <f t="shared" si="1873"/>
        <v>5.1988558798407526E-4</v>
      </c>
      <c r="AI1594" s="5">
        <f t="shared" si="1874"/>
        <v>1.2388594117084706E-3</v>
      </c>
      <c r="AJ1594" s="5">
        <f t="shared" si="1875"/>
        <v>1.4760676939804596E-3</v>
      </c>
      <c r="AK1594" s="5">
        <f t="shared" si="1876"/>
        <v>1.1724633247976121E-3</v>
      </c>
      <c r="AL1594" s="5">
        <f t="shared" si="1877"/>
        <v>4.8422781797959905E-5</v>
      </c>
      <c r="AM1594" s="5">
        <f t="shared" si="1878"/>
        <v>2.8550985335331808E-2</v>
      </c>
      <c r="AN1594" s="5">
        <f t="shared" si="1879"/>
        <v>2.0765532721198403E-2</v>
      </c>
      <c r="AO1594" s="5">
        <f t="shared" si="1880"/>
        <v>7.5515318321000809E-3</v>
      </c>
      <c r="AP1594" s="5">
        <f t="shared" si="1881"/>
        <v>1.830778395361735E-3</v>
      </c>
      <c r="AQ1594" s="5">
        <f t="shared" si="1882"/>
        <v>3.3288771147156442E-4</v>
      </c>
      <c r="AR1594" s="5">
        <f t="shared" si="1883"/>
        <v>7.5624018308069558E-5</v>
      </c>
      <c r="AS1594" s="5">
        <f t="shared" si="1884"/>
        <v>1.8020797074881683E-4</v>
      </c>
      <c r="AT1594" s="5">
        <f t="shared" si="1885"/>
        <v>2.1471295395275998E-4</v>
      </c>
      <c r="AU1594" s="5">
        <f t="shared" si="1886"/>
        <v>1.7054980939912244E-4</v>
      </c>
      <c r="AV1594" s="5">
        <f t="shared" si="1887"/>
        <v>1.0160275713666285E-4</v>
      </c>
      <c r="AW1594" s="5">
        <f t="shared" si="1888"/>
        <v>2.33122105439796E-6</v>
      </c>
      <c r="AX1594" s="5">
        <f t="shared" si="1889"/>
        <v>1.1339243900881049E-2</v>
      </c>
      <c r="AY1594" s="5">
        <f t="shared" si="1890"/>
        <v>8.2471913838296374E-3</v>
      </c>
      <c r="AZ1594" s="5">
        <f t="shared" si="1891"/>
        <v>2.9991490753730511E-3</v>
      </c>
      <c r="BA1594" s="5">
        <f t="shared" si="1892"/>
        <v>7.2710775161165155E-4</v>
      </c>
      <c r="BB1594" s="5">
        <f t="shared" si="1893"/>
        <v>1.322089205555721E-4</v>
      </c>
      <c r="BC1594" s="5">
        <f t="shared" si="1894"/>
        <v>1.9231481040576478E-5</v>
      </c>
      <c r="BD1594" s="5">
        <f t="shared" si="1895"/>
        <v>9.1670684814123884E-6</v>
      </c>
      <c r="BE1594" s="5">
        <f t="shared" si="1896"/>
        <v>2.1844631450567703E-5</v>
      </c>
      <c r="BF1594" s="5">
        <f t="shared" si="1897"/>
        <v>2.6027291286123927E-5</v>
      </c>
      <c r="BG1594" s="5">
        <f t="shared" si="1898"/>
        <v>2.0673878712508938E-5</v>
      </c>
      <c r="BH1594" s="5">
        <f t="shared" si="1899"/>
        <v>1.2316185431695227E-5</v>
      </c>
      <c r="BI1594" s="5">
        <f t="shared" si="1900"/>
        <v>5.8697615748754956E-6</v>
      </c>
      <c r="BJ1594" s="8">
        <f t="shared" si="1901"/>
        <v>0.73088503844610764</v>
      </c>
      <c r="BK1594" s="8">
        <f t="shared" si="1902"/>
        <v>0.17079614348200203</v>
      </c>
      <c r="BL1594" s="8">
        <f t="shared" si="1903"/>
        <v>9.2504575287030447E-2</v>
      </c>
      <c r="BM1594" s="8">
        <f t="shared" si="1904"/>
        <v>0.58985387028809699</v>
      </c>
      <c r="BN1594" s="8">
        <f t="shared" si="1905"/>
        <v>0.39894623504904864</v>
      </c>
    </row>
    <row r="1595" spans="1:66" x14ac:dyDescent="0.25">
      <c r="A1595" t="s">
        <v>34</v>
      </c>
      <c r="B1595" t="s">
        <v>279</v>
      </c>
      <c r="C1595" t="s">
        <v>284</v>
      </c>
      <c r="D1595" t="s">
        <v>538</v>
      </c>
      <c r="E1595">
        <f>VLOOKUP(A1595,home!$A$2:$E$405,3,FALSE)</f>
        <v>1.4921</v>
      </c>
      <c r="F1595">
        <f>VLOOKUP(B1595,home!$B$2:$E$405,3,FALSE)</f>
        <v>2.3456999999999999</v>
      </c>
      <c r="G1595">
        <f>VLOOKUP(C1595,away!$B$2:$E$405,4,FALSE)</f>
        <v>1.6755</v>
      </c>
      <c r="H1595">
        <f>VLOOKUP(A1595,away!$A$2:$E$405,3,FALSE)</f>
        <v>1.2222</v>
      </c>
      <c r="I1595">
        <f>VLOOKUP(C1595,away!$B$2:$E$405,3,FALSE)</f>
        <v>1.0226999999999999</v>
      </c>
      <c r="J1595">
        <f>VLOOKUP(B1595,home!$B$2:$E$405,4,FALSE)</f>
        <v>1.0226999999999999</v>
      </c>
      <c r="K1595" s="3">
        <f t="shared" si="1850"/>
        <v>5.8642817842349997</v>
      </c>
      <c r="L1595" s="3">
        <f t="shared" si="1851"/>
        <v>1.2783176674379997</v>
      </c>
      <c r="M1595" s="5">
        <f t="shared" si="1852"/>
        <v>7.9069405175579452E-4</v>
      </c>
      <c r="N1595" s="5">
        <f t="shared" si="1853"/>
        <v>4.6368527246144712E-3</v>
      </c>
      <c r="O1595" s="5">
        <f t="shared" si="1854"/>
        <v>1.0107581758975685E-3</v>
      </c>
      <c r="P1595" s="5">
        <f t="shared" si="1855"/>
        <v>5.9273707591827049E-3</v>
      </c>
      <c r="Q1595" s="5">
        <f t="shared" si="1856"/>
        <v>1.3595905484568542E-2</v>
      </c>
      <c r="R1595" s="5">
        <f t="shared" si="1857"/>
        <v>6.4603501687863368E-4</v>
      </c>
      <c r="S1595" s="5">
        <f t="shared" si="1858"/>
        <v>1.1108507784647283E-2</v>
      </c>
      <c r="T1595" s="5">
        <f t="shared" si="1859"/>
        <v>1.7379886185741166E-2</v>
      </c>
      <c r="U1595" s="5">
        <f t="shared" si="1860"/>
        <v>3.7885313814593215E-3</v>
      </c>
      <c r="V1595" s="5">
        <f t="shared" si="1861"/>
        <v>9.2526649459505079E-3</v>
      </c>
      <c r="W1595" s="5">
        <f t="shared" si="1862"/>
        <v>2.6576740291112004E-2</v>
      </c>
      <c r="X1595" s="5">
        <f t="shared" si="1863"/>
        <v>3.39735166570398E-2</v>
      </c>
      <c r="Y1595" s="5">
        <f t="shared" si="1864"/>
        <v>2.171447328384658E-2</v>
      </c>
      <c r="Z1595" s="5">
        <f t="shared" si="1865"/>
        <v>2.7527932528652126E-4</v>
      </c>
      <c r="AA1595" s="5">
        <f t="shared" si="1866"/>
        <v>1.6143155328542476E-3</v>
      </c>
      <c r="AB1595" s="5">
        <f t="shared" si="1867"/>
        <v>4.7334005866623927E-3</v>
      </c>
      <c r="AC1595" s="5">
        <f t="shared" si="1868"/>
        <v>4.3351135248960075E-3</v>
      </c>
      <c r="AD1595" s="5">
        <f t="shared" si="1869"/>
        <v>3.8963373493378126E-2</v>
      </c>
      <c r="AE1595" s="5">
        <f t="shared" si="1870"/>
        <v>4.9807568719570719E-2</v>
      </c>
      <c r="AF1595" s="5">
        <f t="shared" si="1871"/>
        <v>3.1834947533179767E-2</v>
      </c>
      <c r="AG1595" s="5">
        <f t="shared" si="1872"/>
        <v>1.3565058624541821E-2</v>
      </c>
      <c r="AH1595" s="5">
        <f t="shared" si="1873"/>
        <v>8.7973606248543099E-5</v>
      </c>
      <c r="AI1595" s="5">
        <f t="shared" si="1874"/>
        <v>5.159020166167936E-4</v>
      </c>
      <c r="AJ1595" s="5">
        <f t="shared" si="1875"/>
        <v>1.5126973992479829E-3</v>
      </c>
      <c r="AK1595" s="5">
        <f t="shared" si="1876"/>
        <v>2.9569612678232013E-3</v>
      </c>
      <c r="AL1595" s="5">
        <f t="shared" si="1877"/>
        <v>1.2999124042047136E-3</v>
      </c>
      <c r="AM1595" s="5">
        <f t="shared" si="1878"/>
        <v>4.5698440285912433E-2</v>
      </c>
      <c r="AN1595" s="5">
        <f t="shared" si="1879"/>
        <v>5.8417123591842299E-2</v>
      </c>
      <c r="AO1595" s="5">
        <f t="shared" si="1880"/>
        <v>3.73378205841806E-2</v>
      </c>
      <c r="AP1595" s="5">
        <f t="shared" si="1881"/>
        <v>1.5909865238796093E-2</v>
      </c>
      <c r="AQ1595" s="5">
        <f t="shared" si="1882"/>
        <v>5.0844654553276868E-3</v>
      </c>
      <c r="AR1595" s="5">
        <f t="shared" si="1883"/>
        <v>2.2491643027149304E-5</v>
      </c>
      <c r="AS1595" s="5">
        <f t="shared" si="1884"/>
        <v>1.3189733250162781E-4</v>
      </c>
      <c r="AT1595" s="5">
        <f t="shared" si="1885"/>
        <v>3.8674156218924157E-4</v>
      </c>
      <c r="AU1595" s="5">
        <f t="shared" si="1886"/>
        <v>7.5598716611765203E-4</v>
      </c>
      <c r="AV1595" s="5">
        <f t="shared" si="1887"/>
        <v>1.1083304418447965E-3</v>
      </c>
      <c r="AW1595" s="5">
        <f t="shared" si="1888"/>
        <v>2.706856350187341E-4</v>
      </c>
      <c r="AX1595" s="5">
        <f t="shared" si="1889"/>
        <v>4.4664755156104526E-2</v>
      </c>
      <c r="AY1595" s="5">
        <f t="shared" si="1890"/>
        <v>5.7095745627840915E-2</v>
      </c>
      <c r="AZ1595" s="5">
        <f t="shared" si="1891"/>
        <v>3.6493250185807492E-2</v>
      </c>
      <c r="BA1595" s="5">
        <f t="shared" si="1892"/>
        <v>1.5549988818250928E-2</v>
      </c>
      <c r="BB1595" s="5">
        <f t="shared" si="1893"/>
        <v>4.9694563587083787E-3</v>
      </c>
      <c r="BC1595" s="5">
        <f t="shared" si="1894"/>
        <v>1.2705087721798045E-3</v>
      </c>
      <c r="BD1595" s="5">
        <f t="shared" si="1895"/>
        <v>4.7919107752189415E-6</v>
      </c>
      <c r="BE1595" s="5">
        <f t="shared" si="1896"/>
        <v>2.8101115070795853E-5</v>
      </c>
      <c r="BF1595" s="5">
        <f t="shared" si="1897"/>
        <v>8.2396428613179903E-5</v>
      </c>
      <c r="BG1595" s="5">
        <f t="shared" si="1898"/>
        <v>1.6106529180076343E-4</v>
      </c>
      <c r="BH1595" s="5">
        <f t="shared" si="1899"/>
        <v>2.3613306419492796E-4</v>
      </c>
      <c r="BI1595" s="5">
        <f t="shared" si="1900"/>
        <v>2.7695016540278195E-4</v>
      </c>
      <c r="BJ1595" s="8">
        <f t="shared" si="1901"/>
        <v>0.5745397430725443</v>
      </c>
      <c r="BK1595" s="8">
        <f t="shared" si="1902"/>
        <v>8.9810009098477916E-2</v>
      </c>
      <c r="BL1595" s="8">
        <f t="shared" si="1903"/>
        <v>2.0061461105226823E-2</v>
      </c>
      <c r="BM1595" s="8">
        <f t="shared" si="1904"/>
        <v>0.60125381639581543</v>
      </c>
      <c r="BN1595" s="8">
        <f t="shared" si="1905"/>
        <v>2.6607616212897714E-2</v>
      </c>
    </row>
    <row r="1596" spans="1:66" s="14" customFormat="1" x14ac:dyDescent="0.25">
      <c r="A1596" s="14" t="s">
        <v>287</v>
      </c>
      <c r="B1596" s="14" t="s">
        <v>359</v>
      </c>
      <c r="C1596" s="14" t="s">
        <v>333</v>
      </c>
      <c r="D1596" s="14" t="s">
        <v>539</v>
      </c>
      <c r="E1596" s="14">
        <f>VLOOKUP(A1596,home!$A$2:$E$405,3,FALSE)</f>
        <v>1.2423999999999999</v>
      </c>
      <c r="F1596" s="14">
        <f>VLOOKUP(B1596,home!$B$2:$E$405,3,FALSE)</f>
        <v>1.3414999999999999</v>
      </c>
      <c r="G1596" s="14">
        <f>VLOOKUP(C1596,away!$B$2:$E$405,4,FALSE)</f>
        <v>1.2073</v>
      </c>
      <c r="H1596" s="14">
        <f>VLOOKUP(A1596,away!$A$2:$E$405,3,FALSE)</f>
        <v>0.87880000000000003</v>
      </c>
      <c r="I1596" s="14">
        <f>VLOOKUP(C1596,away!$B$2:$E$405,3,FALSE)</f>
        <v>1.1378999999999999</v>
      </c>
      <c r="J1596" s="14">
        <f>VLOOKUP(B1596,home!$B$2:$E$405,4,FALSE)</f>
        <v>0.75860000000000005</v>
      </c>
      <c r="K1596" s="16">
        <f t="shared" si="1850"/>
        <v>2.0121822810799999</v>
      </c>
      <c r="L1596" s="16">
        <f t="shared" si="1851"/>
        <v>0.75858977407200001</v>
      </c>
      <c r="M1596" s="17">
        <f t="shared" si="1852"/>
        <v>6.2613644889196296E-2</v>
      </c>
      <c r="N1596" s="17">
        <f t="shared" si="1853"/>
        <v>0.12599006679987607</v>
      </c>
      <c r="O1596" s="17">
        <f t="shared" si="1854"/>
        <v>4.7498070730319863E-2</v>
      </c>
      <c r="P1596" s="17">
        <f t="shared" si="1855"/>
        <v>9.5574776309034187E-2</v>
      </c>
      <c r="Q1596" s="17">
        <f t="shared" si="1856"/>
        <v>0.12675749000339812</v>
      </c>
      <c r="R1596" s="17">
        <f t="shared" si="1857"/>
        <v>1.8015775372084604E-2</v>
      </c>
      <c r="S1596" s="17">
        <f t="shared" si="1858"/>
        <v>3.6471834065429261E-2</v>
      </c>
      <c r="T1596" s="17">
        <f t="shared" si="1859"/>
        <v>9.6156935703611585E-2</v>
      </c>
      <c r="U1596" s="17">
        <f t="shared" si="1860"/>
        <v>3.6251023983626077E-2</v>
      </c>
      <c r="V1596" s="17">
        <f t="shared" si="1861"/>
        <v>6.1857077612896419E-3</v>
      </c>
      <c r="W1596" s="17">
        <f t="shared" si="1862"/>
        <v>8.5019725126337653E-2</v>
      </c>
      <c r="X1596" s="17">
        <f t="shared" si="1863"/>
        <v>6.449509407525203E-2</v>
      </c>
      <c r="Y1596" s="17">
        <f t="shared" si="1864"/>
        <v>2.4462659421648904E-2</v>
      </c>
      <c r="Z1596" s="17">
        <f t="shared" si="1865"/>
        <v>4.5555276564138549E-3</v>
      </c>
      <c r="AA1596" s="17">
        <f t="shared" si="1866"/>
        <v>9.1665520312058553E-3</v>
      </c>
      <c r="AB1596" s="17">
        <f t="shared" si="1867"/>
        <v>9.2223867878951527E-3</v>
      </c>
      <c r="AC1596" s="17">
        <f t="shared" si="1868"/>
        <v>5.9012460127952338E-4</v>
      </c>
      <c r="AD1596" s="17">
        <f t="shared" si="1869"/>
        <v>4.2768796110377164E-2</v>
      </c>
      <c r="AE1596" s="17">
        <f t="shared" si="1870"/>
        <v>3.2443971378702446E-2</v>
      </c>
      <c r="AF1596" s="17">
        <f t="shared" si="1871"/>
        <v>1.2305832459084159E-2</v>
      </c>
      <c r="AG1596" s="17">
        <f t="shared" si="1872"/>
        <v>3.1116928883015123E-3</v>
      </c>
      <c r="AH1596" s="17">
        <f t="shared" si="1873"/>
        <v>8.6394417391443337E-4</v>
      </c>
      <c r="AI1596" s="17">
        <f t="shared" si="1874"/>
        <v>1.7384131585929205E-3</v>
      </c>
      <c r="AJ1596" s="17">
        <f t="shared" si="1875"/>
        <v>1.7490020774584955E-3</v>
      </c>
      <c r="AK1596" s="17">
        <f t="shared" si="1876"/>
        <v>1.1731036632780317E-3</v>
      </c>
      <c r="AL1596" s="17">
        <f t="shared" si="1877"/>
        <v>3.603114104700854E-5</v>
      </c>
      <c r="AM1596" s="17">
        <f t="shared" si="1878"/>
        <v>1.7211722743284821E-2</v>
      </c>
      <c r="AN1596" s="17">
        <f t="shared" si="1879"/>
        <v>1.3056636867218339E-2</v>
      </c>
      <c r="AO1596" s="17">
        <f t="shared" si="1880"/>
        <v>4.9523156056216515E-3</v>
      </c>
      <c r="AP1596" s="17">
        <f t="shared" si="1881"/>
        <v>1.2522586588005896E-3</v>
      </c>
      <c r="AQ1596" s="17">
        <f t="shared" si="1882"/>
        <v>2.3748765326481124E-4</v>
      </c>
      <c r="AR1596" s="17">
        <f t="shared" si="1883"/>
        <v>1.3107584314011418E-4</v>
      </c>
      <c r="AS1596" s="17">
        <f t="shared" si="1884"/>
        <v>2.6374848904415918E-4</v>
      </c>
      <c r="AT1596" s="17">
        <f t="shared" si="1885"/>
        <v>2.6535501815813981E-4</v>
      </c>
      <c r="AU1596" s="17">
        <f t="shared" si="1886"/>
        <v>1.7798088857782357E-4</v>
      </c>
      <c r="AV1596" s="17">
        <f t="shared" si="1887"/>
        <v>8.9532497591792568E-5</v>
      </c>
      <c r="AW1596" s="17">
        <f t="shared" si="1888"/>
        <v>1.527741300470154E-6</v>
      </c>
      <c r="AX1596" s="17">
        <f t="shared" si="1889"/>
        <v>5.7721872551498923E-3</v>
      </c>
      <c r="AY1596" s="17">
        <f t="shared" si="1890"/>
        <v>4.3787222257854353E-3</v>
      </c>
      <c r="AZ1596" s="17">
        <f t="shared" si="1891"/>
        <v>1.6608269519913085E-3</v>
      </c>
      <c r="BA1596" s="17">
        <f t="shared" si="1892"/>
        <v>4.1996211409459175E-4</v>
      </c>
      <c r="BB1596" s="17">
        <f t="shared" si="1893"/>
        <v>7.9644741312453966E-5</v>
      </c>
      <c r="BC1596" s="17">
        <f t="shared" si="1894"/>
        <v>1.2083537263647472E-5</v>
      </c>
      <c r="BD1596" s="17">
        <f t="shared" si="1895"/>
        <v>1.6572132372326011E-5</v>
      </c>
      <c r="BE1596" s="17">
        <f t="shared" si="1896"/>
        <v>3.3346151119306659E-5</v>
      </c>
      <c r="BF1596" s="17">
        <f t="shared" si="1897"/>
        <v>3.3549267212242445E-5</v>
      </c>
      <c r="BG1596" s="17">
        <f t="shared" si="1898"/>
        <v>2.2502413675897488E-5</v>
      </c>
      <c r="BH1596" s="17">
        <f t="shared" si="1899"/>
        <v>1.1319739520043296E-5</v>
      </c>
      <c r="BI1596" s="17">
        <f t="shared" si="1900"/>
        <v>4.5554758577344265E-6</v>
      </c>
      <c r="BJ1596" s="18">
        <f t="shared" si="1901"/>
        <v>0.66254611232037752</v>
      </c>
      <c r="BK1596" s="18">
        <f t="shared" si="1902"/>
        <v>0.20585084099306136</v>
      </c>
      <c r="BL1596" s="18">
        <f t="shared" si="1903"/>
        <v>0.12672780989464499</v>
      </c>
      <c r="BM1596" s="18">
        <f t="shared" si="1904"/>
        <v>0.51885327227610323</v>
      </c>
      <c r="BN1596" s="18">
        <f t="shared" si="1905"/>
        <v>0.47644982410390907</v>
      </c>
    </row>
    <row r="1597" spans="1:66" x14ac:dyDescent="0.25">
      <c r="A1597" t="s">
        <v>287</v>
      </c>
      <c r="B1597" t="s">
        <v>353</v>
      </c>
      <c r="C1597" t="s">
        <v>435</v>
      </c>
      <c r="D1597" t="s">
        <v>540</v>
      </c>
      <c r="E1597">
        <f>VLOOKUP(A1597,home!$A$2:$E$405,3,FALSE)</f>
        <v>1.2423999999999999</v>
      </c>
      <c r="F1597">
        <f>VLOOKUP(B1597,home!$B$2:$E$405,3,FALSE)</f>
        <v>1.0731999999999999</v>
      </c>
      <c r="G1597">
        <f>VLOOKUP(C1597,away!$B$2:$E$405,4,FALSE)</f>
        <v>1.3414999999999999</v>
      </c>
      <c r="H1597">
        <f>VLOOKUP(A1597,away!$A$2:$E$405,3,FALSE)</f>
        <v>0.87880000000000003</v>
      </c>
      <c r="I1597">
        <f>VLOOKUP(C1597,away!$B$2:$E$405,3,FALSE)</f>
        <v>0.75860000000000005</v>
      </c>
      <c r="J1597">
        <f>VLOOKUP(B1597,home!$B$2:$E$405,4,FALSE)</f>
        <v>1.1378999999999999</v>
      </c>
      <c r="K1597" s="3">
        <f t="shared" ref="K1597:K1640" si="1906">E1597*F1597*G1597</f>
        <v>1.7886805467199995</v>
      </c>
      <c r="L1597" s="3">
        <f t="shared" ref="L1597:L1640" si="1907">H1597*I1597*J1597</f>
        <v>0.75858977407200001</v>
      </c>
      <c r="M1597" s="5">
        <f t="shared" ref="M1597:M1640" si="1908">_xlfn.POISSON.DIST(0,K1597,FALSE) * _xlfn.POISSON.DIST(0,L1597,FALSE)</f>
        <v>7.8295095065277612E-2</v>
      </c>
      <c r="N1597" s="5">
        <f t="shared" ref="N1597:N1640" si="1909">_xlfn.POISSON.DIST(1,K1597,FALSE) * _xlfn.POISSON.DIST(0,L1597,FALSE)</f>
        <v>0.14004491344685507</v>
      </c>
      <c r="O1597" s="5">
        <f t="shared" ref="O1597:O1640" si="1910">_xlfn.POISSON.DIST(0,K1597,FALSE) * _xlfn.POISSON.DIST(1,L1597,FALSE)</f>
        <v>5.939385847651471E-2</v>
      </c>
      <c r="P1597" s="5">
        <f t="shared" ref="P1597:P1640" si="1911">_xlfn.POISSON.DIST(1,K1597,FALSE) * _xlfn.POISSON.DIST(1,L1597,FALSE)</f>
        <v>0.1062366392515826</v>
      </c>
      <c r="Q1597" s="5">
        <f t="shared" ref="Q1597:Q1640" si="1912">_xlfn.POISSON.DIST(2,K1597,FALSE) * _xlfn.POISSON.DIST(0,L1597,FALSE)</f>
        <v>0.12524780617473791</v>
      </c>
      <c r="R1597" s="5">
        <f t="shared" ref="R1597:R1640" si="1913">_xlfn.POISSON.DIST(0,K1597,FALSE) * _xlfn.POISSON.DIST(2,L1597,FALSE)</f>
        <v>2.2527786841481809E-2</v>
      </c>
      <c r="S1597" s="5">
        <f t="shared" ref="S1597:S1640" si="1914">_xlfn.POISSON.DIST(2,K1597,FALSE) * _xlfn.POISSON.DIST(2,L1597,FALSE)</f>
        <v>3.60374539109415E-2</v>
      </c>
      <c r="T1597" s="5">
        <f t="shared" ref="T1597:T1640" si="1915">_xlfn.POISSON.DIST(2,K1597,FALSE) * _xlfn.POISSON.DIST(1,L1597,FALSE)</f>
        <v>9.5011704989108089E-2</v>
      </c>
      <c r="U1597" s="5">
        <f t="shared" ref="U1597:U1640" si="1916">_xlfn.POISSON.DIST(1,K1597,FALSE) * _xlfn.POISSON.DIST(2,L1597,FALSE)</f>
        <v>4.0295014084013293E-2</v>
      </c>
      <c r="V1597" s="5">
        <f t="shared" ref="V1597:V1640" si="1917">_xlfn.POISSON.DIST(3,K1597,FALSE) * _xlfn.POISSON.DIST(3,L1597,FALSE)</f>
        <v>5.433145783611296E-3</v>
      </c>
      <c r="W1597" s="5">
        <f t="shared" ref="W1597:W1640" si="1918">_xlfn.POISSON.DIST(3,K1597,FALSE) * _xlfn.POISSON.DIST(0,L1597,FALSE)</f>
        <v>7.4676104808036922E-2</v>
      </c>
      <c r="X1597" s="5">
        <f t="shared" ref="X1597:X1640" si="1919">_xlfn.POISSON.DIST(3,K1597,FALSE) * _xlfn.POISSON.DIST(1,L1597,FALSE)</f>
        <v>5.6648529474905729E-2</v>
      </c>
      <c r="Y1597" s="5">
        <f t="shared" ref="Y1597:Y1640" si="1920">_xlfn.POISSON.DIST(3,K1597,FALSE) * _xlfn.POISSON.DIST(2,L1597,FALSE)</f>
        <v>2.1486497587939878E-2</v>
      </c>
      <c r="Z1597" s="5">
        <f t="shared" ref="Z1597:Z1640" si="1921">_xlfn.POISSON.DIST(0,K1597,FALSE) * _xlfn.POISSON.DIST(3,L1597,FALSE)</f>
        <v>5.6964495768072878E-3</v>
      </c>
      <c r="AA1597" s="5">
        <f t="shared" ref="AA1597:AA1640" si="1922">_xlfn.POISSON.DIST(1,K1597,FALSE) * _xlfn.POISSON.DIST(3,L1597,FALSE)</f>
        <v>1.0189128543406568E-2</v>
      </c>
      <c r="AB1597" s="5">
        <f t="shared" ref="AB1597:AB1640" si="1923">_xlfn.POISSON.DIST(2,K1597,FALSE) * _xlfn.POISSON.DIST(3,L1597,FALSE)</f>
        <v>9.1125480068104097E-3</v>
      </c>
      <c r="AC1597" s="5">
        <f t="shared" ref="AC1597:AC1640" si="1924">_xlfn.POISSON.DIST(4,K1597,FALSE) * _xlfn.POISSON.DIST(4,L1597,FALSE)</f>
        <v>4.6075615283877098E-4</v>
      </c>
      <c r="AD1597" s="5">
        <f t="shared" ref="AD1597:AD1640" si="1925">_xlfn.POISSON.DIST(4,K1597,FALSE) * _xlfn.POISSON.DIST(0,L1597,FALSE)</f>
        <v>3.339292399373988E-2</v>
      </c>
      <c r="AE1597" s="5">
        <f t="shared" ref="AE1597:AE1640" si="1926">_xlfn.POISSON.DIST(4,K1597,FALSE) * _xlfn.POISSON.DIST(1,L1597,FALSE)</f>
        <v>2.5331530668014607E-2</v>
      </c>
      <c r="AF1597" s="5">
        <f t="shared" ref="AF1597:AF1640" si="1927">_xlfn.POISSON.DIST(4,K1597,FALSE) * _xlfn.POISSON.DIST(2,L1597,FALSE)</f>
        <v>9.6081200631735666E-3</v>
      </c>
      <c r="AG1597" s="5">
        <f t="shared" ref="AG1597:AG1640" si="1928">_xlfn.POISSON.DIST(4,K1597,FALSE) * _xlfn.POISSON.DIST(3,L1597,FALSE)</f>
        <v>2.429540542659829E-3</v>
      </c>
      <c r="AH1597" s="5">
        <f t="shared" ref="AH1597:AH1640" si="1929">_xlfn.POISSON.DIST(0,K1597,FALSE) * _xlfn.POISSON.DIST(4,L1597,FALSE)</f>
        <v>1.0803170993706952E-3</v>
      </c>
      <c r="AI1597" s="5">
        <f t="shared" ref="AI1597:AI1640" si="1930">_xlfn.POISSON.DIST(1,K1597,FALSE) * _xlfn.POISSON.DIST(4,L1597,FALSE)</f>
        <v>1.9323421799333389E-3</v>
      </c>
      <c r="AJ1597" s="5">
        <f t="shared" ref="AJ1597:AJ1640" si="1931">_xlfn.POISSON.DIST(2,K1597,FALSE) * _xlfn.POISSON.DIST(4,L1597,FALSE)</f>
        <v>1.7281714334266406E-3</v>
      </c>
      <c r="AK1597" s="5">
        <f t="shared" ref="AK1597:AK1640" si="1932">_xlfn.POISSON.DIST(3,K1597,FALSE) * _xlfn.POISSON.DIST(4,L1597,FALSE)</f>
        <v>1.030382208122483E-3</v>
      </c>
      <c r="AL1597" s="5">
        <f t="shared" ref="AL1597:AL1640" si="1933">_xlfn.POISSON.DIST(5,K1597,FALSE) * _xlfn.POISSON.DIST(5,L1597,FALSE)</f>
        <v>2.5007535989971654E-5</v>
      </c>
      <c r="AM1597" s="5">
        <f t="shared" ref="AM1597:AM1640" si="1934">_xlfn.POISSON.DIST(5,K1597,FALSE) * _xlfn.POISSON.DIST(0,L1597,FALSE)</f>
        <v>1.1945854709140398E-2</v>
      </c>
      <c r="AN1597" s="5">
        <f t="shared" ref="AN1597:AN1640" si="1935">_xlfn.POISSON.DIST(5,K1597,FALSE) * _xlfn.POISSON.DIST(1,L1597,FALSE)</f>
        <v>9.0620032249037526E-3</v>
      </c>
      <c r="AO1597" s="5">
        <f t="shared" ref="AO1597:AO1640" si="1936">_xlfn.POISSON.DIST(5,K1597,FALSE) * _xlfn.POISSON.DIST(2,L1597,FALSE)</f>
        <v>3.4371714895097358E-3</v>
      </c>
      <c r="AP1597" s="5">
        <f t="shared" ref="AP1597:AP1640" si="1937">_xlfn.POISSON.DIST(5,K1597,FALSE) * _xlfn.POISSON.DIST(3,L1597,FALSE)</f>
        <v>8.6913438122463685E-4</v>
      </c>
      <c r="AQ1597" s="5">
        <f t="shared" ref="AQ1597:AQ1640" si="1938">_xlfn.POISSON.DIST(5,K1597,FALSE) * _xlfn.POISSON.DIST(4,L1597,FALSE)</f>
        <v>1.648291134728512E-4</v>
      </c>
      <c r="AR1597" s="5">
        <f t="shared" ref="AR1597:AR1640" si="1939">_xlfn.POISSON.DIST(0,K1597,FALSE) * _xlfn.POISSON.DIST(5,L1597,FALSE)</f>
        <v>1.6390350086754684E-4</v>
      </c>
      <c r="AS1597" s="5">
        <f t="shared" ref="AS1597:AS1640" si="1940">_xlfn.POISSON.DIST(1,K1597,FALSE) * _xlfn.POISSON.DIST(5,L1597,FALSE)</f>
        <v>2.9317100354108556E-4</v>
      </c>
      <c r="AT1597" s="5">
        <f t="shared" ref="AT1597:AT1640" si="1941">_xlfn.POISSON.DIST(2,K1597,FALSE) * _xlfn.POISSON.DIST(5,L1597,FALSE)</f>
        <v>2.6219463544816001E-4</v>
      </c>
      <c r="AU1597" s="5">
        <f t="shared" ref="AU1597:AU1640" si="1942">_xlfn.POISSON.DIST(3,K1597,FALSE) * _xlfn.POISSON.DIST(5,L1597,FALSE)</f>
        <v>1.5632748129348862E-4</v>
      </c>
      <c r="AV1597" s="5">
        <f t="shared" ref="AV1597:AV1640" si="1943">_xlfn.POISSON.DIST(4,K1597,FALSE) * _xlfn.POISSON.DIST(5,L1597,FALSE)</f>
        <v>6.9904981176849458E-5</v>
      </c>
      <c r="AW1597" s="5">
        <f t="shared" ref="AW1597:AW1640" si="1944">_xlfn.POISSON.DIST(6,K1597,FALSE) * _xlfn.POISSON.DIST(6,L1597,FALSE)</f>
        <v>9.4255818584044231E-7</v>
      </c>
      <c r="AX1597" s="5">
        <f t="shared" ref="AX1597:AX1640" si="1945">_xlfn.POISSON.DIST(6,K1597,FALSE) * _xlfn.POISSON.DIST(0,L1597,FALSE)</f>
        <v>3.5612196553638257E-3</v>
      </c>
      <c r="AY1597" s="5">
        <f t="shared" ref="AY1597:AY1640" si="1946">_xlfn.POISSON.DIST(6,K1597,FALSE) * _xlfn.POISSON.DIST(1,L1597,FALSE)</f>
        <v>2.7015048137832105E-3</v>
      </c>
      <c r="AZ1597" s="5">
        <f t="shared" ref="AZ1597:AZ1640" si="1947">_xlfn.POISSON.DIST(6,K1597,FALSE) * _xlfn.POISSON.DIST(2,L1597,FALSE)</f>
        <v>1.0246669631711128E-3</v>
      </c>
      <c r="BA1597" s="5">
        <f t="shared" ref="BA1597:BA1640" si="1948">_xlfn.POISSON.DIST(6,K1597,FALSE) * _xlfn.POISSON.DIST(3,L1597,FALSE)</f>
        <v>2.5910062669700561E-4</v>
      </c>
      <c r="BB1597" s="5">
        <f t="shared" ref="BB1597:BB1640" si="1949">_xlfn.POISSON.DIST(6,K1597,FALSE) * _xlfn.POISSON.DIST(4,L1597,FALSE)</f>
        <v>4.9137771466998778E-5</v>
      </c>
      <c r="BC1597" s="5">
        <f t="shared" ref="BC1597:BC1640" si="1950">_xlfn.POISSON.DIST(6,K1597,FALSE) * _xlfn.POISSON.DIST(5,L1597,FALSE)</f>
        <v>7.4550821911104365E-6</v>
      </c>
      <c r="BD1597" s="5">
        <f t="shared" ref="BD1597:BD1640" si="1951">_xlfn.POISSON.DIST(0,K1597,FALSE) * _xlfn.POISSON.DIST(6,L1597,FALSE)</f>
        <v>2.0722586615453691E-5</v>
      </c>
      <c r="BE1597" s="5">
        <f t="shared" ref="BE1597:BE1640" si="1952">_xlfn.POISSON.DIST(1,K1597,FALSE) * _xlfn.POISSON.DIST(6,L1597,FALSE)</f>
        <v>3.7066087556782253E-5</v>
      </c>
      <c r="BF1597" s="5">
        <f t="shared" ref="BF1597:BF1640" si="1953">_xlfn.POISSON.DIST(2,K1597,FALSE) * _xlfn.POISSON.DIST(6,L1597,FALSE)</f>
        <v>3.3149694877918332E-5</v>
      </c>
      <c r="BG1597" s="5">
        <f t="shared" ref="BG1597:BG1640" si="1954">_xlfn.POISSON.DIST(3,K1597,FALSE) * _xlfn.POISSON.DIST(6,L1597,FALSE)</f>
        <v>1.9764738119278713E-5</v>
      </c>
      <c r="BH1597" s="5">
        <f t="shared" ref="BH1597:BH1640" si="1955">_xlfn.POISSON.DIST(4,K1597,FALSE) * _xlfn.POISSON.DIST(6,L1597,FALSE)</f>
        <v>8.8382006462422687E-6</v>
      </c>
      <c r="BI1597" s="5">
        <f t="shared" ref="BI1597:BI1640" si="1956">_xlfn.POISSON.DIST(5,K1597,FALSE) * _xlfn.POISSON.DIST(6,L1597,FALSE)</f>
        <v>3.1617435127883327E-6</v>
      </c>
      <c r="BJ1597" s="8">
        <f t="shared" ref="BJ1597:BJ1640" si="1957">SUM(N1597,Q1597,T1597,W1597,X1597,Y1597,AD1597,AE1597,AF1597,AG1597,AM1597,AN1597,AO1597,AP1597,AQ1597,AX1597,AY1597,AZ1597,BA1597,BB1597,BC1597)</f>
        <v>0.61695974958009614</v>
      </c>
      <c r="BK1597" s="8">
        <f t="shared" ref="BK1597:BK1640" si="1958">SUM(M1597,P1597,S1597,V1597,AC1597,AL1597,AY1597)</f>
        <v>0.22918960251402493</v>
      </c>
      <c r="BL1597" s="8">
        <f t="shared" ref="BL1597:BL1640" si="1959">SUM(O1597,R1597,U1597,AA1597,AB1597,AH1597,AI1597,AJ1597,AK1597,AR1597,AS1597,AT1597,AU1597,AV1597,BD1597,BE1597,BF1597,BG1597,BH1597,BI1597)</f>
        <v>0.1483577535267355</v>
      </c>
      <c r="BM1597" s="8">
        <f t="shared" ref="BM1597:BM1640" si="1960">SUM(S1597:BI1597)</f>
        <v>0.46575689368561674</v>
      </c>
      <c r="BN1597" s="8">
        <f t="shared" ref="BN1597:BN1640" si="1961">SUM(M1597:R1597)</f>
        <v>0.53174609925644978</v>
      </c>
    </row>
    <row r="1598" spans="1:66" x14ac:dyDescent="0.25">
      <c r="A1598" t="s">
        <v>89</v>
      </c>
      <c r="B1598" t="s">
        <v>121</v>
      </c>
      <c r="C1598" t="s">
        <v>125</v>
      </c>
      <c r="D1598" t="s">
        <v>541</v>
      </c>
      <c r="E1598">
        <f>VLOOKUP(A1598,home!$A$2:$E$405,3,FALSE)</f>
        <v>1.3980999999999999</v>
      </c>
      <c r="F1598">
        <f>VLOOKUP(B1598,home!$B$2:$E$405,3,FALSE)</f>
        <v>0.57220000000000004</v>
      </c>
      <c r="G1598">
        <f>VLOOKUP(C1598,away!$B$2:$E$405,4,FALSE)</f>
        <v>1.0729</v>
      </c>
      <c r="H1598">
        <f>VLOOKUP(A1598,away!$A$2:$E$405,3,FALSE)</f>
        <v>1.1943999999999999</v>
      </c>
      <c r="I1598">
        <f>VLOOKUP(C1598,away!$B$2:$E$405,3,FALSE)</f>
        <v>0.83720000000000006</v>
      </c>
      <c r="J1598">
        <f>VLOOKUP(B1598,home!$B$2:$E$405,4,FALSE)</f>
        <v>1.6745000000000001</v>
      </c>
      <c r="K1598" s="3">
        <f t="shared" si="1906"/>
        <v>0.85831229657800001</v>
      </c>
      <c r="L1598" s="3">
        <f t="shared" si="1907"/>
        <v>1.6744190881600001</v>
      </c>
      <c r="M1598" s="5">
        <f t="shared" si="1908"/>
        <v>7.9441737729859463E-2</v>
      </c>
      <c r="N1598" s="5">
        <f t="shared" si="1909"/>
        <v>6.8185820355062821E-2</v>
      </c>
      <c r="O1598" s="5">
        <f t="shared" si="1910"/>
        <v>0.13301876205147717</v>
      </c>
      <c r="P1598" s="5">
        <f t="shared" si="1911"/>
        <v>0.11417163914436586</v>
      </c>
      <c r="Q1598" s="5">
        <f t="shared" si="1912"/>
        <v>2.9262364031504454E-2</v>
      </c>
      <c r="R1598" s="5">
        <f t="shared" si="1913"/>
        <v>0.11136457713120324</v>
      </c>
      <c r="S1598" s="5">
        <f t="shared" si="1914"/>
        <v>4.102114190036097E-2</v>
      </c>
      <c r="T1598" s="5">
        <f t="shared" si="1915"/>
        <v>4.899746089903767E-2</v>
      </c>
      <c r="U1598" s="5">
        <f t="shared" si="1916"/>
        <v>9.5585585954920865E-2</v>
      </c>
      <c r="V1598" s="5">
        <f t="shared" si="1917"/>
        <v>6.5505043125145381E-3</v>
      </c>
      <c r="W1598" s="5">
        <f t="shared" si="1918"/>
        <v>8.3720822917273518E-3</v>
      </c>
      <c r="X1598" s="5">
        <f t="shared" si="1919"/>
        <v>1.4018374396914595E-2</v>
      </c>
      <c r="Y1598" s="5">
        <f t="shared" si="1920"/>
        <v>1.1736316837583617E-2</v>
      </c>
      <c r="Z1598" s="5">
        <f t="shared" si="1921"/>
        <v>6.2156991231117772E-2</v>
      </c>
      <c r="AA1598" s="5">
        <f t="shared" si="1922"/>
        <v>5.3350109891959298E-2</v>
      </c>
      <c r="AB1598" s="5">
        <f t="shared" si="1923"/>
        <v>2.2895527672028126E-2</v>
      </c>
      <c r="AC1598" s="5">
        <f t="shared" si="1924"/>
        <v>5.8838860713651567E-4</v>
      </c>
      <c r="AD1598" s="5">
        <f t="shared" si="1925"/>
        <v>1.7964652947381266E-3</v>
      </c>
      <c r="AE1598" s="5">
        <f t="shared" si="1926"/>
        <v>3.0080357807264996E-3</v>
      </c>
      <c r="AF1598" s="5">
        <f t="shared" si="1927"/>
        <v>2.5183562645583607E-3</v>
      </c>
      <c r="AG1598" s="5">
        <f t="shared" si="1928"/>
        <v>1.4055946000546113E-3</v>
      </c>
      <c r="AH1598" s="5">
        <f t="shared" si="1929"/>
        <v>2.6019213144994339E-2</v>
      </c>
      <c r="AI1598" s="5">
        <f t="shared" si="1930"/>
        <v>2.2332610589632575E-2</v>
      </c>
      <c r="AJ1598" s="5">
        <f t="shared" si="1931"/>
        <v>9.5841771418848486E-3</v>
      </c>
      <c r="AK1598" s="5">
        <f t="shared" si="1932"/>
        <v>2.742072364487186E-3</v>
      </c>
      <c r="AL1598" s="5">
        <f t="shared" si="1933"/>
        <v>3.3824683925762967E-5</v>
      </c>
      <c r="AM1598" s="5">
        <f t="shared" si="1934"/>
        <v>3.0838565056987114E-4</v>
      </c>
      <c r="AN1598" s="5">
        <f t="shared" si="1935"/>
        <v>5.1636681982883197E-4</v>
      </c>
      <c r="AO1598" s="5">
        <f t="shared" si="1936"/>
        <v>4.3230722980693606E-4</v>
      </c>
      <c r="AP1598" s="5">
        <f t="shared" si="1937"/>
        <v>2.4128782584610184E-4</v>
      </c>
      <c r="AQ1598" s="5">
        <f t="shared" si="1938"/>
        <v>1.010042353343347E-4</v>
      </c>
      <c r="AR1598" s="5">
        <f t="shared" si="1939"/>
        <v>8.713413429776426E-3</v>
      </c>
      <c r="AS1598" s="5">
        <f t="shared" si="1940"/>
        <v>7.4788298919449912E-3</v>
      </c>
      <c r="AT1598" s="5">
        <f t="shared" si="1941"/>
        <v>3.2095858301357501E-3</v>
      </c>
      <c r="AU1598" s="5">
        <f t="shared" si="1942"/>
        <v>9.1827566164267422E-4</v>
      </c>
      <c r="AV1598" s="5">
        <f t="shared" si="1943"/>
        <v>1.9704182300905149E-4</v>
      </c>
      <c r="AW1598" s="5">
        <f t="shared" si="1944"/>
        <v>1.350332582545693E-6</v>
      </c>
      <c r="AX1598" s="5">
        <f t="shared" si="1945"/>
        <v>4.4115199328721105E-5</v>
      </c>
      <c r="AY1598" s="5">
        <f t="shared" si="1946"/>
        <v>7.3867331833993839E-5</v>
      </c>
      <c r="AZ1598" s="5">
        <f t="shared" si="1947"/>
        <v>6.1842435207144067E-5</v>
      </c>
      <c r="BA1598" s="5">
        <f t="shared" si="1948"/>
        <v>3.4516717989713351E-5</v>
      </c>
      <c r="BB1598" s="5">
        <f t="shared" si="1949"/>
        <v>1.4448862865652928E-5</v>
      </c>
      <c r="BC1598" s="5">
        <f t="shared" si="1950"/>
        <v>4.838690356891094E-6</v>
      </c>
      <c r="BD1598" s="5">
        <f t="shared" si="1951"/>
        <v>2.4316509616412194E-3</v>
      </c>
      <c r="BE1598" s="5">
        <f t="shared" si="1952"/>
        <v>2.0871159213623771E-3</v>
      </c>
      <c r="BF1598" s="5">
        <f t="shared" si="1953"/>
        <v>8.9569862984452506E-4</v>
      </c>
      <c r="BG1598" s="5">
        <f t="shared" si="1954"/>
        <v>2.5626304934120745E-4</v>
      </c>
      <c r="BH1598" s="5">
        <f t="shared" si="1955"/>
        <v>5.4988431602033263E-5</v>
      </c>
      <c r="BI1598" s="5">
        <f t="shared" si="1956"/>
        <v>9.439449402712691E-6</v>
      </c>
      <c r="BJ1598" s="8">
        <f t="shared" si="1957"/>
        <v>0.19113385175087624</v>
      </c>
      <c r="BK1598" s="8">
        <f t="shared" si="1958"/>
        <v>0.24188110370999705</v>
      </c>
      <c r="BL1598" s="8">
        <f t="shared" si="1959"/>
        <v>0.50314493902229063</v>
      </c>
      <c r="BM1598" s="8">
        <f t="shared" si="1960"/>
        <v>0.46279946827155738</v>
      </c>
      <c r="BN1598" s="8">
        <f t="shared" si="1961"/>
        <v>0.53544490044347293</v>
      </c>
    </row>
    <row r="1599" spans="1:66" x14ac:dyDescent="0.25">
      <c r="A1599" t="s">
        <v>89</v>
      </c>
      <c r="B1599" t="s">
        <v>87</v>
      </c>
      <c r="C1599" t="s">
        <v>95</v>
      </c>
      <c r="D1599" t="s">
        <v>541</v>
      </c>
      <c r="E1599">
        <f>VLOOKUP(A1599,home!$A$2:$E$405,3,FALSE)</f>
        <v>1.3980999999999999</v>
      </c>
      <c r="F1599">
        <f>VLOOKUP(B1599,home!$B$2:$E$405,3,FALSE)</f>
        <v>0.89410000000000001</v>
      </c>
      <c r="G1599">
        <f>VLOOKUP(C1599,away!$B$2:$E$405,4,FALSE)</f>
        <v>1.1444000000000001</v>
      </c>
      <c r="H1599">
        <f>VLOOKUP(A1599,away!$A$2:$E$405,3,FALSE)</f>
        <v>1.1943999999999999</v>
      </c>
      <c r="I1599">
        <f>VLOOKUP(C1599,away!$B$2:$E$405,3,FALSE)</f>
        <v>0.83720000000000006</v>
      </c>
      <c r="J1599">
        <f>VLOOKUP(B1599,home!$B$2:$E$405,4,FALSE)</f>
        <v>0.83720000000000006</v>
      </c>
      <c r="K1599" s="3">
        <f t="shared" si="1906"/>
        <v>1.4305471607240001</v>
      </c>
      <c r="L1599" s="3">
        <f t="shared" si="1907"/>
        <v>0.83715954649600011</v>
      </c>
      <c r="M1599" s="5">
        <f t="shared" si="1908"/>
        <v>0.10354937703684619</v>
      </c>
      <c r="N1599" s="5">
        <f t="shared" si="1909"/>
        <v>0.14813226731479928</v>
      </c>
      <c r="O1599" s="5">
        <f t="shared" si="1910"/>
        <v>8.668734952010948E-2</v>
      </c>
      <c r="P1599" s="5">
        <f t="shared" si="1911"/>
        <v>0.12401034172668163</v>
      </c>
      <c r="Q1599" s="5">
        <f t="shared" si="1912"/>
        <v>0.10595509720939741</v>
      </c>
      <c r="R1599" s="5">
        <f t="shared" si="1913"/>
        <v>3.6285571105597547E-2</v>
      </c>
      <c r="S1599" s="5">
        <f t="shared" si="1914"/>
        <v>3.7128578884873864E-2</v>
      </c>
      <c r="T1599" s="5">
        <f t="shared" si="1915"/>
        <v>8.8701321128758739E-2</v>
      </c>
      <c r="U1599" s="5">
        <f t="shared" si="1916"/>
        <v>5.1908220720361394E-2</v>
      </c>
      <c r="V1599" s="5">
        <f t="shared" si="1917"/>
        <v>4.9405606045648445E-3</v>
      </c>
      <c r="W1599" s="5">
        <f t="shared" si="1918"/>
        <v>5.0524587825712952E-2</v>
      </c>
      <c r="X1599" s="5">
        <f t="shared" si="1919"/>
        <v>4.2297141031071184E-2</v>
      </c>
      <c r="Y1599" s="5">
        <f t="shared" si="1920"/>
        <v>1.7704727701824453E-2</v>
      </c>
      <c r="Z1599" s="5">
        <f t="shared" si="1921"/>
        <v>1.0125604083703473E-2</v>
      </c>
      <c r="AA1599" s="5">
        <f t="shared" si="1922"/>
        <v>1.4485154172557342E-2</v>
      </c>
      <c r="AB1599" s="5">
        <f t="shared" si="1923"/>
        <v>1.0360848087100659E-2</v>
      </c>
      <c r="AC1599" s="5">
        <f t="shared" si="1924"/>
        <v>3.6979979167055705E-4</v>
      </c>
      <c r="AD1599" s="5">
        <f t="shared" si="1925"/>
        <v>1.8069451415206016E-2</v>
      </c>
      <c r="AE1599" s="5">
        <f t="shared" si="1926"/>
        <v>1.5127013752185373E-2</v>
      </c>
      <c r="AF1599" s="5">
        <f t="shared" si="1927"/>
        <v>6.3318619863091318E-3</v>
      </c>
      <c r="AG1599" s="5">
        <f t="shared" si="1928"/>
        <v>1.766926236311272E-3</v>
      </c>
      <c r="AH1599" s="5">
        <f t="shared" si="1929"/>
        <v>2.1191865306778106E-3</v>
      </c>
      <c r="AI1599" s="5">
        <f t="shared" si="1930"/>
        <v>3.0315962745056857E-3</v>
      </c>
      <c r="AJ1599" s="5">
        <f t="shared" si="1931"/>
        <v>2.1684207214777832E-3</v>
      </c>
      <c r="AK1599" s="5">
        <f t="shared" si="1932"/>
        <v>1.0340093687883768E-3</v>
      </c>
      <c r="AL1599" s="5">
        <f t="shared" si="1933"/>
        <v>1.7714833192749522E-5</v>
      </c>
      <c r="AM1599" s="5">
        <f t="shared" si="1934"/>
        <v>5.1698404835726431E-3</v>
      </c>
      <c r="AN1599" s="5">
        <f t="shared" si="1935"/>
        <v>4.3279813146843357E-3</v>
      </c>
      <c r="AO1599" s="5">
        <f t="shared" si="1936"/>
        <v>1.8116054373221503E-3</v>
      </c>
      <c r="AP1599" s="5">
        <f t="shared" si="1937"/>
        <v>5.0553426211276658E-4</v>
      </c>
      <c r="AQ1599" s="5">
        <f t="shared" si="1938"/>
        <v>1.0580320840212838E-4</v>
      </c>
      <c r="AR1599" s="5">
        <f t="shared" si="1939"/>
        <v>3.5481944699253368E-4</v>
      </c>
      <c r="AS1599" s="5">
        <f t="shared" si="1940"/>
        <v>5.0758595246482886E-4</v>
      </c>
      <c r="AT1599" s="5">
        <f t="shared" si="1941"/>
        <v>3.6306282156097424E-4</v>
      </c>
      <c r="AU1599" s="5">
        <f t="shared" si="1942"/>
        <v>1.7312616284949862E-4</v>
      </c>
      <c r="AV1599" s="5">
        <f t="shared" si="1943"/>
        <v>6.1916285177847789E-5</v>
      </c>
      <c r="AW1599" s="5">
        <f t="shared" si="1944"/>
        <v>5.8931158703862948E-7</v>
      </c>
      <c r="AX1599" s="5">
        <f t="shared" si="1945"/>
        <v>1.2326167708618053E-3</v>
      </c>
      <c r="AY1599" s="5">
        <f t="shared" si="1946"/>
        <v>1.0318968968980331E-3</v>
      </c>
      <c r="AZ1599" s="5">
        <f t="shared" si="1947"/>
        <v>4.3193116911889351E-4</v>
      </c>
      <c r="BA1599" s="5">
        <f t="shared" si="1948"/>
        <v>1.2053176721902003E-4</v>
      </c>
      <c r="BB1599" s="5">
        <f t="shared" si="1949"/>
        <v>2.5226079895859055E-5</v>
      </c>
      <c r="BC1599" s="5">
        <f t="shared" si="1950"/>
        <v>4.2236507210978477E-6</v>
      </c>
      <c r="BD1599" s="5">
        <f t="shared" si="1951"/>
        <v>4.9506747888705152E-5</v>
      </c>
      <c r="BE1599" s="5">
        <f t="shared" si="1952"/>
        <v>7.0821737628866047E-5</v>
      </c>
      <c r="BF1599" s="5">
        <f t="shared" si="1953"/>
        <v>5.0656917841257219E-5</v>
      </c>
      <c r="BG1599" s="5">
        <f t="shared" si="1954"/>
        <v>2.4155703329613149E-5</v>
      </c>
      <c r="BH1599" s="5">
        <f t="shared" si="1955"/>
        <v>8.6389682033673427E-6</v>
      </c>
      <c r="BI1599" s="5">
        <f t="shared" si="1956"/>
        <v>2.4716902869824122E-6</v>
      </c>
      <c r="BJ1599" s="8">
        <f t="shared" si="1957"/>
        <v>0.50937758664238464</v>
      </c>
      <c r="BK1599" s="8">
        <f t="shared" si="1958"/>
        <v>0.27104826977472785</v>
      </c>
      <c r="BL1599" s="8">
        <f t="shared" si="1959"/>
        <v>0.20974711893540052</v>
      </c>
      <c r="BM1599" s="8">
        <f t="shared" si="1960"/>
        <v>0.39464726793747384</v>
      </c>
      <c r="BN1599" s="8">
        <f t="shared" si="1961"/>
        <v>0.60462000391343151</v>
      </c>
    </row>
    <row r="1600" spans="1:66" x14ac:dyDescent="0.25">
      <c r="A1600" t="s">
        <v>89</v>
      </c>
      <c r="B1600" t="s">
        <v>94</v>
      </c>
      <c r="C1600" t="s">
        <v>92</v>
      </c>
      <c r="D1600" t="s">
        <v>541</v>
      </c>
      <c r="E1600">
        <f>VLOOKUP(A1600,home!$A$2:$E$405,3,FALSE)</f>
        <v>1.3980999999999999</v>
      </c>
      <c r="F1600">
        <f>VLOOKUP(B1600,home!$B$2:$E$405,3,FALSE)</f>
        <v>1.1444000000000001</v>
      </c>
      <c r="G1600">
        <f>VLOOKUP(C1600,away!$B$2:$E$405,4,FALSE)</f>
        <v>0.71530000000000005</v>
      </c>
      <c r="H1600">
        <f>VLOOKUP(A1600,away!$A$2:$E$405,3,FALSE)</f>
        <v>1.1943999999999999</v>
      </c>
      <c r="I1600">
        <f>VLOOKUP(C1600,away!$B$2:$E$405,3,FALSE)</f>
        <v>0.62790000000000001</v>
      </c>
      <c r="J1600">
        <f>VLOOKUP(B1600,home!$B$2:$E$405,4,FALSE)</f>
        <v>1.8419000000000001</v>
      </c>
      <c r="K1600" s="3">
        <f t="shared" si="1906"/>
        <v>1.1444697282920002</v>
      </c>
      <c r="L1600" s="3">
        <f t="shared" si="1907"/>
        <v>1.381358249544</v>
      </c>
      <c r="M1600" s="5">
        <f t="shared" si="1908"/>
        <v>7.9992053712453354E-2</v>
      </c>
      <c r="N1600" s="5">
        <f t="shared" si="1909"/>
        <v>9.1548483977810569E-2</v>
      </c>
      <c r="O1600" s="5">
        <f t="shared" si="1910"/>
        <v>0.11049768329366418</v>
      </c>
      <c r="P1600" s="5">
        <f t="shared" si="1911"/>
        <v>0.12646125357599533</v>
      </c>
      <c r="Q1600" s="5">
        <f t="shared" si="1912"/>
        <v>5.2387234291814709E-2</v>
      </c>
      <c r="R1600" s="5">
        <f t="shared" si="1913"/>
        <v>7.6318443186601637E-2</v>
      </c>
      <c r="S1600" s="5">
        <f t="shared" si="1914"/>
        <v>4.9981366628928221E-2</v>
      </c>
      <c r="T1600" s="5">
        <f t="shared" si="1915"/>
        <v>7.2365538259792569E-2</v>
      </c>
      <c r="U1600" s="5">
        <f t="shared" si="1916"/>
        <v>8.7344147937438429E-2</v>
      </c>
      <c r="V1600" s="5">
        <f t="shared" si="1917"/>
        <v>8.7796307896846598E-3</v>
      </c>
      <c r="W1600" s="5">
        <f t="shared" si="1918"/>
        <v>1.998520126530751E-2</v>
      </c>
      <c r="X1600" s="5">
        <f t="shared" si="1919"/>
        <v>2.7606722636629714E-2</v>
      </c>
      <c r="Y1600" s="5">
        <f t="shared" si="1920"/>
        <v>1.9067387028490774E-2</v>
      </c>
      <c r="Z1600" s="5">
        <f t="shared" si="1921"/>
        <v>3.5141037029389068E-2</v>
      </c>
      <c r="AA1600" s="5">
        <f t="shared" si="1922"/>
        <v>4.0217853100924024E-2</v>
      </c>
      <c r="AB1600" s="5">
        <f t="shared" si="1923"/>
        <v>2.3014057705451056E-2</v>
      </c>
      <c r="AC1600" s="5">
        <f t="shared" si="1924"/>
        <v>8.674948511050326E-4</v>
      </c>
      <c r="AD1600" s="5">
        <f t="shared" si="1925"/>
        <v>5.7181144654918558E-3</v>
      </c>
      <c r="AE1600" s="5">
        <f t="shared" si="1926"/>
        <v>7.8987645887440543E-3</v>
      </c>
      <c r="AF1600" s="5">
        <f t="shared" si="1927"/>
        <v>5.4555118129338111E-3</v>
      </c>
      <c r="AG1600" s="5">
        <f t="shared" si="1928"/>
        <v>2.5120054160936204E-3</v>
      </c>
      <c r="AH1600" s="5">
        <f t="shared" si="1929"/>
        <v>1.2135590349519441E-2</v>
      </c>
      <c r="AI1600" s="5">
        <f t="shared" si="1930"/>
        <v>1.3888815789977534E-2</v>
      </c>
      <c r="AJ1600" s="5">
        <f t="shared" si="1931"/>
        <v>7.9476646167266178E-3</v>
      </c>
      <c r="AK1600" s="5">
        <f t="shared" si="1932"/>
        <v>3.0319538548203516E-3</v>
      </c>
      <c r="AL1600" s="5">
        <f t="shared" si="1933"/>
        <v>5.4857692108177335E-5</v>
      </c>
      <c r="AM1600" s="5">
        <f t="shared" si="1934"/>
        <v>1.3088417817328037E-3</v>
      </c>
      <c r="AN1600" s="5">
        <f t="shared" si="1935"/>
        <v>1.8079793925444756E-3</v>
      </c>
      <c r="AO1600" s="5">
        <f t="shared" si="1936"/>
        <v>1.2487336244484308E-3</v>
      </c>
      <c r="AP1600" s="5">
        <f t="shared" si="1937"/>
        <v>5.7498283120493955E-4</v>
      </c>
      <c r="AQ1600" s="5">
        <f t="shared" si="1938"/>
        <v>1.9856431930777708E-4</v>
      </c>
      <c r="AR1600" s="5">
        <f t="shared" si="1939"/>
        <v>3.3527195684790448E-3</v>
      </c>
      <c r="AS1600" s="5">
        <f t="shared" si="1940"/>
        <v>3.8370860535764844E-3</v>
      </c>
      <c r="AT1600" s="5">
        <f t="shared" si="1941"/>
        <v>2.1957144165848518E-3</v>
      </c>
      <c r="AU1600" s="5">
        <f t="shared" si="1942"/>
        <v>8.3764289391856427E-4</v>
      </c>
      <c r="AV1600" s="5">
        <f t="shared" si="1943"/>
        <v>2.39664233802176E-4</v>
      </c>
      <c r="AW1600" s="5">
        <f t="shared" si="1944"/>
        <v>2.4090491875688177E-6</v>
      </c>
      <c r="AX1600" s="5">
        <f t="shared" si="1945"/>
        <v>2.4965496638615998E-4</v>
      </c>
      <c r="AY1600" s="5">
        <f t="shared" si="1946"/>
        <v>3.4486294735715207E-4</v>
      </c>
      <c r="AZ1600" s="5">
        <f t="shared" si="1947"/>
        <v>2.3818963864693016E-4</v>
      </c>
      <c r="BA1600" s="5">
        <f t="shared" si="1948"/>
        <v>1.0967507410028041E-4</v>
      </c>
      <c r="BB1600" s="5">
        <f t="shared" si="1949"/>
        <v>3.7875142094442955E-5</v>
      </c>
      <c r="BC1600" s="5">
        <f t="shared" si="1950"/>
        <v>1.0463827996961991E-5</v>
      </c>
      <c r="BD1600" s="5">
        <f t="shared" si="1951"/>
        <v>7.7188447238768759E-4</v>
      </c>
      <c r="BE1600" s="5">
        <f t="shared" si="1952"/>
        <v>8.8339841238635063E-4</v>
      </c>
      <c r="BF1600" s="5">
        <f t="shared" si="1953"/>
        <v>5.0551137049869568E-4</v>
      </c>
      <c r="BG1600" s="5">
        <f t="shared" si="1954"/>
        <v>1.9284748694771962E-4</v>
      </c>
      <c r="BH1600" s="5">
        <f t="shared" si="1955"/>
        <v>5.5177027747212931E-5</v>
      </c>
      <c r="BI1600" s="5">
        <f t="shared" si="1956"/>
        <v>1.2629687590762583E-5</v>
      </c>
      <c r="BJ1600" s="8">
        <f t="shared" si="1957"/>
        <v>0.3106747872889295</v>
      </c>
      <c r="BK1600" s="8">
        <f t="shared" si="1958"/>
        <v>0.26648152019763188</v>
      </c>
      <c r="BL1600" s="8">
        <f t="shared" si="1959"/>
        <v>0.38728048545904276</v>
      </c>
      <c r="BM1600" s="8">
        <f t="shared" si="1960"/>
        <v>0.46203022403848393</v>
      </c>
      <c r="BN1600" s="8">
        <f t="shared" si="1961"/>
        <v>0.53720515203833974</v>
      </c>
    </row>
    <row r="1601" spans="1:66" x14ac:dyDescent="0.25">
      <c r="A1601" t="s">
        <v>89</v>
      </c>
      <c r="B1601" t="s">
        <v>127</v>
      </c>
      <c r="C1601" t="s">
        <v>120</v>
      </c>
      <c r="D1601" t="s">
        <v>541</v>
      </c>
      <c r="E1601">
        <f>VLOOKUP(A1601,home!$A$2:$E$405,3,FALSE)</f>
        <v>1.3980999999999999</v>
      </c>
      <c r="F1601">
        <f>VLOOKUP(B1601,home!$B$2:$E$405,3,FALSE)</f>
        <v>0.17879999999999999</v>
      </c>
      <c r="G1601">
        <f>VLOOKUP(C1601,away!$B$2:$E$405,4,FALSE)</f>
        <v>1.4305000000000001</v>
      </c>
      <c r="H1601">
        <f>VLOOKUP(A1601,away!$A$2:$E$405,3,FALSE)</f>
        <v>1.1943999999999999</v>
      </c>
      <c r="I1601">
        <f>VLOOKUP(C1601,away!$B$2:$E$405,3,FALSE)</f>
        <v>0.62790000000000001</v>
      </c>
      <c r="J1601">
        <f>VLOOKUP(B1601,home!$B$2:$E$405,4,FALSE)</f>
        <v>1.6745000000000001</v>
      </c>
      <c r="K1601" s="3">
        <f t="shared" si="1906"/>
        <v>0.35759679053999999</v>
      </c>
      <c r="L1601" s="3">
        <f t="shared" si="1907"/>
        <v>1.2558143161199999</v>
      </c>
      <c r="M1601" s="5">
        <f t="shared" si="1908"/>
        <v>0.19920693769339998</v>
      </c>
      <c r="N1601" s="5">
        <f t="shared" si="1909"/>
        <v>7.1235761572461573E-2</v>
      </c>
      <c r="O1601" s="5">
        <f t="shared" si="1910"/>
        <v>0.25016692422579651</v>
      </c>
      <c r="P1601" s="5">
        <f t="shared" si="1911"/>
        <v>8.9458889202408187E-2</v>
      </c>
      <c r="Q1601" s="5">
        <f t="shared" si="1912"/>
        <v>1.2736839854992459E-2</v>
      </c>
      <c r="R1601" s="5">
        <f t="shared" si="1913"/>
        <v>0.15708160243123129</v>
      </c>
      <c r="S1601" s="5">
        <f t="shared" si="1914"/>
        <v>1.0043441445857204E-2</v>
      </c>
      <c r="T1601" s="5">
        <f t="shared" si="1915"/>
        <v>1.5995105832027311E-2</v>
      </c>
      <c r="U1601" s="5">
        <f t="shared" si="1916"/>
        <v>5.6171876882288564E-2</v>
      </c>
      <c r="V1601" s="5">
        <f t="shared" si="1917"/>
        <v>5.0114001824723376E-4</v>
      </c>
      <c r="W1601" s="5">
        <f t="shared" si="1918"/>
        <v>1.5182176845890875E-3</v>
      </c>
      <c r="X1601" s="5">
        <f t="shared" si="1919"/>
        <v>1.9065995032935344E-3</v>
      </c>
      <c r="Y1601" s="5">
        <f t="shared" si="1920"/>
        <v>1.1971674756716512E-3</v>
      </c>
      <c r="Z1601" s="5">
        <f t="shared" si="1921"/>
        <v>6.575510837740349E-2</v>
      </c>
      <c r="AA1601" s="5">
        <f t="shared" si="1922"/>
        <v>2.3513815717369348E-2</v>
      </c>
      <c r="AB1601" s="5">
        <f t="shared" si="1923"/>
        <v>4.2042325169401431E-3</v>
      </c>
      <c r="AC1601" s="5">
        <f t="shared" si="1924"/>
        <v>1.4065596147896315E-5</v>
      </c>
      <c r="AD1601" s="5">
        <f t="shared" si="1925"/>
        <v>1.357274428375319E-4</v>
      </c>
      <c r="AE1601" s="5">
        <f t="shared" si="1926"/>
        <v>1.7044846580573146E-4</v>
      </c>
      <c r="AF1601" s="5">
        <f t="shared" si="1927"/>
        <v>1.0702581175976397E-4</v>
      </c>
      <c r="AG1601" s="5">
        <f t="shared" si="1928"/>
        <v>4.4801515534091952E-5</v>
      </c>
      <c r="AH1601" s="5">
        <f t="shared" si="1929"/>
        <v>2.0644051614591367E-2</v>
      </c>
      <c r="AI1601" s="5">
        <f t="shared" si="1930"/>
        <v>7.382246601119977E-3</v>
      </c>
      <c r="AJ1601" s="5">
        <f t="shared" si="1931"/>
        <v>1.3199338457676635E-3</v>
      </c>
      <c r="AK1601" s="5">
        <f t="shared" si="1932"/>
        <v>1.5733470232387863E-4</v>
      </c>
      <c r="AL1601" s="5">
        <f t="shared" si="1933"/>
        <v>2.5266039866485305E-7</v>
      </c>
      <c r="AM1601" s="5">
        <f t="shared" si="1934"/>
        <v>9.7071395893805466E-6</v>
      </c>
      <c r="AN1601" s="5">
        <f t="shared" si="1935"/>
        <v>1.2190364864919306E-5</v>
      </c>
      <c r="AO1601" s="5">
        <f t="shared" si="1936"/>
        <v>7.6544173580459587E-6</v>
      </c>
      <c r="AP1601" s="5">
        <f t="shared" si="1937"/>
        <v>3.204175633263848E-6</v>
      </c>
      <c r="AQ1601" s="5">
        <f t="shared" si="1938"/>
        <v>1.0059624079039022E-6</v>
      </c>
      <c r="AR1601" s="5">
        <f t="shared" si="1939"/>
        <v>5.1850191120648001E-3</v>
      </c>
      <c r="AS1601" s="5">
        <f t="shared" si="1940"/>
        <v>1.8541461933629327E-3</v>
      </c>
      <c r="AT1601" s="5">
        <f t="shared" si="1941"/>
        <v>3.3151836396927144E-4</v>
      </c>
      <c r="AU1601" s="5">
        <f t="shared" si="1942"/>
        <v>3.9516634320161019E-5</v>
      </c>
      <c r="AV1601" s="5">
        <f t="shared" si="1943"/>
        <v>3.5327554014580976E-6</v>
      </c>
      <c r="AW1601" s="5">
        <f t="shared" si="1944"/>
        <v>3.1517642005441843E-9</v>
      </c>
      <c r="AX1601" s="5">
        <f t="shared" si="1945"/>
        <v>5.7854032708104254E-7</v>
      </c>
      <c r="AY1601" s="5">
        <f t="shared" si="1946"/>
        <v>7.2653922520112028E-7</v>
      </c>
      <c r="AZ1601" s="5">
        <f t="shared" si="1947"/>
        <v>4.5619918011514996E-7</v>
      </c>
      <c r="BA1601" s="5">
        <f t="shared" si="1948"/>
        <v>1.9096715379693724E-7</v>
      </c>
      <c r="BB1601" s="5">
        <f t="shared" si="1949"/>
        <v>5.9954821411720927E-8</v>
      </c>
      <c r="BC1601" s="5">
        <f t="shared" si="1950"/>
        <v>1.5058424609851385E-8</v>
      </c>
      <c r="BD1601" s="5">
        <f t="shared" si="1951"/>
        <v>1.085236871714465E-3</v>
      </c>
      <c r="BE1601" s="5">
        <f t="shared" si="1952"/>
        <v>3.8807722230076234E-4</v>
      </c>
      <c r="BF1601" s="5">
        <f t="shared" si="1953"/>
        <v>6.9387584588215351E-5</v>
      </c>
      <c r="BG1601" s="5">
        <f t="shared" si="1954"/>
        <v>8.2709258506895266E-6</v>
      </c>
      <c r="BH1601" s="5">
        <f t="shared" si="1955"/>
        <v>7.3941413475022332E-7</v>
      </c>
      <c r="BI1601" s="5">
        <f t="shared" si="1956"/>
        <v>5.2882424293318198E-8</v>
      </c>
      <c r="BJ1601" s="8">
        <f t="shared" si="1957"/>
        <v>0.10508348447795847</v>
      </c>
      <c r="BK1601" s="8">
        <f t="shared" si="1958"/>
        <v>0.29922545315568444</v>
      </c>
      <c r="BL1601" s="8">
        <f t="shared" si="1959"/>
        <v>0.52960751649756033</v>
      </c>
      <c r="BM1601" s="8">
        <f t="shared" si="1960"/>
        <v>0.2197838841408559</v>
      </c>
      <c r="BN1601" s="8">
        <f t="shared" si="1961"/>
        <v>0.77988695498028993</v>
      </c>
    </row>
    <row r="1602" spans="1:66" x14ac:dyDescent="0.25">
      <c r="A1602" t="s">
        <v>89</v>
      </c>
      <c r="B1602" t="s">
        <v>104</v>
      </c>
      <c r="C1602" t="s">
        <v>122</v>
      </c>
      <c r="D1602" t="s">
        <v>541</v>
      </c>
      <c r="E1602">
        <f>VLOOKUP(A1602,home!$A$2:$E$405,3,FALSE)</f>
        <v>1.3980999999999999</v>
      </c>
      <c r="F1602">
        <f>VLOOKUP(B1602,home!$B$2:$E$405,3,FALSE)</f>
        <v>1.6093</v>
      </c>
      <c r="G1602">
        <f>VLOOKUP(C1602,away!$B$2:$E$405,4,FALSE)</f>
        <v>1.2517</v>
      </c>
      <c r="H1602">
        <f>VLOOKUP(A1602,away!$A$2:$E$405,3,FALSE)</f>
        <v>1.1943999999999999</v>
      </c>
      <c r="I1602">
        <f>VLOOKUP(C1602,away!$B$2:$E$405,3,FALSE)</f>
        <v>0.83720000000000006</v>
      </c>
      <c r="J1602">
        <f>VLOOKUP(B1602,home!$B$2:$E$405,4,FALSE)</f>
        <v>0.20930000000000001</v>
      </c>
      <c r="K1602" s="3">
        <f t="shared" si="1906"/>
        <v>2.8162778484609996</v>
      </c>
      <c r="L1602" s="3">
        <f t="shared" si="1907"/>
        <v>0.20928988662400003</v>
      </c>
      <c r="M1602" s="5">
        <f t="shared" si="1908"/>
        <v>4.8530261115397474E-2</v>
      </c>
      <c r="N1602" s="5">
        <f t="shared" si="1909"/>
        <v>0.13667469935932211</v>
      </c>
      <c r="O1602" s="5">
        <f t="shared" si="1910"/>
        <v>1.0156892846674653E-2</v>
      </c>
      <c r="P1602" s="5">
        <f t="shared" si="1911"/>
        <v>2.860463233328181E-2</v>
      </c>
      <c r="Q1602" s="5">
        <f t="shared" si="1912"/>
        <v>0.19245696412536287</v>
      </c>
      <c r="R1602" s="5">
        <f t="shared" si="1913"/>
        <v>1.0628674761663274E-3</v>
      </c>
      <c r="S1602" s="5">
        <f t="shared" si="1914"/>
        <v>4.2150246676842442E-3</v>
      </c>
      <c r="T1602" s="5">
        <f t="shared" si="1915"/>
        <v>4.0279296201796426E-2</v>
      </c>
      <c r="U1602" s="5">
        <f t="shared" si="1916"/>
        <v>2.9933301289768776E-3</v>
      </c>
      <c r="V1602" s="5">
        <f t="shared" si="1917"/>
        <v>2.7604593304537722E-4</v>
      </c>
      <c r="W1602" s="5">
        <f t="shared" si="1918"/>
        <v>0.18067076161610424</v>
      </c>
      <c r="X1602" s="5">
        <f t="shared" si="1919"/>
        <v>3.7812563214906184E-2</v>
      </c>
      <c r="Y1602" s="5">
        <f t="shared" si="1920"/>
        <v>3.9568935341052743E-3</v>
      </c>
      <c r="Z1602" s="5">
        <f t="shared" si="1921"/>
        <v>7.4149137861062583E-5</v>
      </c>
      <c r="AA1602" s="5">
        <f t="shared" si="1922"/>
        <v>2.0882457444059137E-4</v>
      </c>
      <c r="AB1602" s="5">
        <f t="shared" si="1923"/>
        <v>2.9405401160566633E-4</v>
      </c>
      <c r="AC1602" s="5">
        <f t="shared" si="1924"/>
        <v>1.0169160746792623E-5</v>
      </c>
      <c r="AD1602" s="5">
        <f t="shared" si="1925"/>
        <v>0.12720476595100305</v>
      </c>
      <c r="AE1602" s="5">
        <f t="shared" si="1926"/>
        <v>2.6622671043917884E-2</v>
      </c>
      <c r="AF1602" s="5">
        <f t="shared" si="1927"/>
        <v>2.785927902204811E-3</v>
      </c>
      <c r="AG1602" s="5">
        <f t="shared" si="1928"/>
        <v>1.9435551159836104E-4</v>
      </c>
      <c r="AH1602" s="5">
        <f t="shared" si="1929"/>
        <v>3.8796661640522822E-6</v>
      </c>
      <c r="AI1602" s="5">
        <f t="shared" si="1930"/>
        <v>1.0926217877244101E-5</v>
      </c>
      <c r="AJ1602" s="5">
        <f t="shared" si="1931"/>
        <v>1.5385632687570567E-5</v>
      </c>
      <c r="AK1602" s="5">
        <f t="shared" si="1932"/>
        <v>1.444340550752082E-5</v>
      </c>
      <c r="AL1602" s="5">
        <f t="shared" si="1933"/>
        <v>2.3975564739564412E-7</v>
      </c>
      <c r="AM1602" s="5">
        <f t="shared" si="1934"/>
        <v>7.1648792913295151E-2</v>
      </c>
      <c r="AN1602" s="5">
        <f t="shared" si="1935"/>
        <v>1.4995367745569995E-2</v>
      </c>
      <c r="AO1602" s="5">
        <f t="shared" si="1936"/>
        <v>1.5691894076777656E-3</v>
      </c>
      <c r="AP1602" s="5">
        <f t="shared" si="1937"/>
        <v>1.0947182440815377E-4</v>
      </c>
      <c r="AQ1602" s="5">
        <f t="shared" si="1938"/>
        <v>5.7278364297262337E-6</v>
      </c>
      <c r="AR1602" s="5">
        <f t="shared" si="1939"/>
        <v>1.6239497832269427E-7</v>
      </c>
      <c r="AS1602" s="5">
        <f t="shared" si="1940"/>
        <v>4.5734938015150807E-7</v>
      </c>
      <c r="AT1602" s="5">
        <f t="shared" si="1941"/>
        <v>6.4401146416403055E-7</v>
      </c>
      <c r="AU1602" s="5">
        <f t="shared" si="1942"/>
        <v>6.0457174022669808E-7</v>
      </c>
      <c r="AV1602" s="5">
        <f t="shared" si="1943"/>
        <v>4.2566049995149193E-7</v>
      </c>
      <c r="AW1602" s="5">
        <f t="shared" si="1944"/>
        <v>3.9254557568574481E-9</v>
      </c>
      <c r="AX1602" s="5">
        <f t="shared" si="1945"/>
        <v>3.363048472511377E-2</v>
      </c>
      <c r="AY1602" s="5">
        <f t="shared" si="1946"/>
        <v>7.0385203352292241E-3</v>
      </c>
      <c r="AZ1602" s="5">
        <f t="shared" si="1947"/>
        <v>7.3654556148042142E-4</v>
      </c>
      <c r="BA1602" s="5">
        <f t="shared" si="1948"/>
        <v>5.1383845685215953E-5</v>
      </c>
      <c r="BB1602" s="5">
        <f t="shared" si="1949"/>
        <v>2.6885298094409889E-6</v>
      </c>
      <c r="BC1602" s="5">
        <f t="shared" si="1950"/>
        <v>1.125364198006298E-7</v>
      </c>
      <c r="BD1602" s="5">
        <f t="shared" si="1951"/>
        <v>5.6646044335772722E-9</v>
      </c>
      <c r="BE1602" s="5">
        <f t="shared" si="1952"/>
        <v>1.5953099986577641E-8</v>
      </c>
      <c r="BF1602" s="5">
        <f t="shared" si="1953"/>
        <v>2.2464181053241043E-8</v>
      </c>
      <c r="BG1602" s="5">
        <f t="shared" si="1954"/>
        <v>2.1088458494686677E-8</v>
      </c>
      <c r="BH1602" s="5">
        <f t="shared" si="1955"/>
        <v>1.4847739629193824E-8</v>
      </c>
      <c r="BI1602" s="5">
        <f t="shared" si="1956"/>
        <v>8.363072043483017E-9</v>
      </c>
      <c r="BJ1602" s="8">
        <f t="shared" si="1957"/>
        <v>0.87844718372144004</v>
      </c>
      <c r="BK1602" s="8">
        <f t="shared" si="1958"/>
        <v>8.8674893301032315E-2</v>
      </c>
      <c r="BL1602" s="8">
        <f t="shared" si="1959"/>
        <v>1.4762986329318963E-2</v>
      </c>
      <c r="BM1602" s="8">
        <f t="shared" si="1960"/>
        <v>0.55743437882367353</v>
      </c>
      <c r="BN1602" s="8">
        <f t="shared" si="1961"/>
        <v>0.41748631725620522</v>
      </c>
    </row>
    <row r="1603" spans="1:66" x14ac:dyDescent="0.25">
      <c r="A1603" t="s">
        <v>89</v>
      </c>
      <c r="B1603" t="s">
        <v>349</v>
      </c>
      <c r="C1603" t="s">
        <v>367</v>
      </c>
      <c r="D1603" t="s">
        <v>541</v>
      </c>
      <c r="E1603">
        <f>VLOOKUP(A1603,home!$A$2:$E$405,3,FALSE)</f>
        <v>1.3980999999999999</v>
      </c>
      <c r="F1603">
        <f>VLOOKUP(B1603,home!$B$2:$E$405,3,FALSE)</f>
        <v>1.5736000000000001</v>
      </c>
      <c r="G1603">
        <f>VLOOKUP(C1603,away!$B$2:$E$405,4,FALSE)</f>
        <v>1.2875000000000001</v>
      </c>
      <c r="H1603">
        <f>VLOOKUP(A1603,away!$A$2:$E$405,3,FALSE)</f>
        <v>1.1943999999999999</v>
      </c>
      <c r="I1603">
        <f>VLOOKUP(C1603,away!$B$2:$E$405,3,FALSE)</f>
        <v>1.0046999999999999</v>
      </c>
      <c r="J1603">
        <f>VLOOKUP(B1603,home!$B$2:$E$405,4,FALSE)</f>
        <v>1.1720999999999999</v>
      </c>
      <c r="K1603" s="3">
        <f t="shared" si="1906"/>
        <v>2.8325645810000002</v>
      </c>
      <c r="L1603" s="3">
        <f t="shared" si="1907"/>
        <v>1.4065360343279998</v>
      </c>
      <c r="M1603" s="5">
        <f t="shared" si="1908"/>
        <v>1.4420555639222378E-2</v>
      </c>
      <c r="N1603" s="5">
        <f t="shared" si="1909"/>
        <v>4.0847155142001122E-2</v>
      </c>
      <c r="O1603" s="5">
        <f t="shared" si="1910"/>
        <v>2.0283031141598119E-2</v>
      </c>
      <c r="P1603" s="5">
        <f t="shared" si="1911"/>
        <v>5.7452995607010823E-2</v>
      </c>
      <c r="Q1603" s="5">
        <f t="shared" si="1912"/>
        <v>5.7851102444922219E-2</v>
      </c>
      <c r="R1603" s="5">
        <f t="shared" si="1913"/>
        <v>1.4264407093027372E-2</v>
      </c>
      <c r="S1603" s="5">
        <f t="shared" si="1914"/>
        <v>5.7224679596278083E-2</v>
      </c>
      <c r="T1603" s="5">
        <f t="shared" si="1915"/>
        <v>8.1369660214383757E-2</v>
      </c>
      <c r="U1603" s="5">
        <f t="shared" si="1916"/>
        <v>4.040485430067451E-2</v>
      </c>
      <c r="V1603" s="5">
        <f t="shared" si="1917"/>
        <v>2.5332120402068371E-2</v>
      </c>
      <c r="W1603" s="5">
        <f t="shared" si="1918"/>
        <v>5.4622327919096395E-2</v>
      </c>
      <c r="X1603" s="5">
        <f t="shared" si="1919"/>
        <v>7.6828272497089428E-2</v>
      </c>
      <c r="Y1603" s="5">
        <f t="shared" si="1920"/>
        <v>5.4030866861163561E-2</v>
      </c>
      <c r="Z1603" s="5">
        <f t="shared" si="1921"/>
        <v>6.6878008615556357E-3</v>
      </c>
      <c r="AA1603" s="5">
        <f t="shared" si="1922"/>
        <v>1.8943627845223777E-2</v>
      </c>
      <c r="AB1603" s="5">
        <f t="shared" si="1923"/>
        <v>2.6829524635013119E-2</v>
      </c>
      <c r="AC1603" s="5">
        <f t="shared" si="1924"/>
        <v>6.307862880720742E-3</v>
      </c>
      <c r="AD1603" s="5">
        <f t="shared" si="1925"/>
        <v>3.8680317848849975E-2</v>
      </c>
      <c r="AE1603" s="5">
        <f t="shared" si="1926"/>
        <v>5.4405260873667996E-2</v>
      </c>
      <c r="AF1603" s="5">
        <f t="shared" si="1927"/>
        <v>3.8261479937914643E-2</v>
      </c>
      <c r="AG1603" s="5">
        <f t="shared" si="1928"/>
        <v>1.7938716753131589E-2</v>
      </c>
      <c r="AH1603" s="5">
        <f t="shared" si="1929"/>
        <v>2.3516582255469617E-3</v>
      </c>
      <c r="AI1603" s="5">
        <f t="shared" si="1930"/>
        <v>6.661223796301634E-3</v>
      </c>
      <c r="AJ1603" s="5">
        <f t="shared" si="1931"/>
        <v>9.4341732957591851E-3</v>
      </c>
      <c r="AK1603" s="5">
        <f t="shared" si="1932"/>
        <v>8.9076350428611683E-3</v>
      </c>
      <c r="AL1603" s="5">
        <f t="shared" si="1933"/>
        <v>1.0052473079191764E-3</v>
      </c>
      <c r="AM1603" s="5">
        <f t="shared" si="1934"/>
        <v>2.1912899664094897E-2</v>
      </c>
      <c r="AN1603" s="5">
        <f t="shared" si="1935"/>
        <v>3.0821282994163392E-2</v>
      </c>
      <c r="AO1603" s="5">
        <f t="shared" si="1936"/>
        <v>2.1675622577755804E-2</v>
      </c>
      <c r="AP1603" s="5">
        <f t="shared" si="1937"/>
        <v>1.0162514740702365E-2</v>
      </c>
      <c r="AQ1603" s="5">
        <f t="shared" si="1938"/>
        <v>3.573485795546838E-3</v>
      </c>
      <c r="AR1603" s="5">
        <f t="shared" si="1939"/>
        <v>6.6153840693112826E-4</v>
      </c>
      <c r="AS1603" s="5">
        <f t="shared" si="1940"/>
        <v>1.873850260444279E-3</v>
      </c>
      <c r="AT1603" s="5">
        <f t="shared" si="1941"/>
        <v>2.6539009389160454E-3</v>
      </c>
      <c r="AU1603" s="5">
        <f t="shared" si="1942"/>
        <v>2.5057819336854119E-3</v>
      </c>
      <c r="AV1603" s="5">
        <f t="shared" si="1943"/>
        <v>1.7744472882667475E-3</v>
      </c>
      <c r="AW1603" s="5">
        <f t="shared" si="1944"/>
        <v>1.1125027705581054E-4</v>
      </c>
      <c r="AX1603" s="5">
        <f t="shared" si="1945"/>
        <v>1.0344950575920348E-2</v>
      </c>
      <c r="AY1603" s="5">
        <f t="shared" si="1946"/>
        <v>1.4550545758374165E-2</v>
      </c>
      <c r="AZ1603" s="5">
        <f t="shared" si="1947"/>
        <v>1.023293346414585E-2</v>
      </c>
      <c r="BA1603" s="5">
        <f t="shared" si="1948"/>
        <v>4.797663218067327E-3</v>
      </c>
      <c r="BB1603" s="5">
        <f t="shared" si="1949"/>
        <v>1.6870215491954328E-3</v>
      </c>
      <c r="BC1603" s="5">
        <f t="shared" si="1950"/>
        <v>4.7457131992624405E-4</v>
      </c>
      <c r="BD1603" s="5">
        <f t="shared" si="1951"/>
        <v>1.5507960124009517E-4</v>
      </c>
      <c r="BE1603" s="5">
        <f t="shared" si="1952"/>
        <v>4.3927298570829726E-4</v>
      </c>
      <c r="BF1603" s="5">
        <f t="shared" si="1953"/>
        <v>6.2213455035372114E-4</v>
      </c>
      <c r="BG1603" s="5">
        <f t="shared" si="1954"/>
        <v>5.874120973161039E-4</v>
      </c>
      <c r="BH1603" s="5">
        <f t="shared" si="1955"/>
        <v>4.1597067532713031E-4</v>
      </c>
      <c r="BI1603" s="5">
        <f t="shared" si="1956"/>
        <v>2.3565276033325581E-4</v>
      </c>
      <c r="BJ1603" s="8">
        <f t="shared" si="1957"/>
        <v>0.64506865215011322</v>
      </c>
      <c r="BK1603" s="8">
        <f t="shared" si="1958"/>
        <v>0.17629400719159374</v>
      </c>
      <c r="BL1603" s="8">
        <f t="shared" si="1959"/>
        <v>0.16000517687452809</v>
      </c>
      <c r="BM1603" s="8">
        <f t="shared" si="1960"/>
        <v>0.76849709452869042</v>
      </c>
      <c r="BN1603" s="8">
        <f t="shared" si="1961"/>
        <v>0.20511924706778203</v>
      </c>
    </row>
    <row r="1604" spans="1:66" x14ac:dyDescent="0.25">
      <c r="A1604" t="s">
        <v>89</v>
      </c>
      <c r="B1604" t="s">
        <v>350</v>
      </c>
      <c r="C1604" t="s">
        <v>96</v>
      </c>
      <c r="D1604" t="s">
        <v>541</v>
      </c>
      <c r="E1604">
        <f>VLOOKUP(A1604,home!$A$2:$E$405,3,FALSE)</f>
        <v>1.3980999999999999</v>
      </c>
      <c r="F1604">
        <f>VLOOKUP(B1604,home!$B$2:$E$405,3,FALSE)</f>
        <v>0.53639999999999999</v>
      </c>
      <c r="G1604">
        <f>VLOOKUP(C1604,away!$B$2:$E$405,4,FALSE)</f>
        <v>1.8596999999999999</v>
      </c>
      <c r="H1604">
        <f>VLOOKUP(A1604,away!$A$2:$E$405,3,FALSE)</f>
        <v>1.1943999999999999</v>
      </c>
      <c r="I1604">
        <f>VLOOKUP(C1604,away!$B$2:$E$405,3,FALSE)</f>
        <v>1.6745000000000001</v>
      </c>
      <c r="J1604">
        <f>VLOOKUP(B1604,home!$B$2:$E$405,4,FALSE)</f>
        <v>1.2559</v>
      </c>
      <c r="K1604" s="3">
        <f t="shared" si="1906"/>
        <v>1.3946649801479998</v>
      </c>
      <c r="L1604" s="3">
        <f t="shared" si="1907"/>
        <v>2.51182863452</v>
      </c>
      <c r="M1604" s="5">
        <f t="shared" si="1908"/>
        <v>2.0110894121126186E-2</v>
      </c>
      <c r="N1604" s="5">
        <f t="shared" si="1909"/>
        <v>2.8047959750198977E-2</v>
      </c>
      <c r="O1604" s="5">
        <f t="shared" si="1910"/>
        <v>5.0515119719244675E-2</v>
      </c>
      <c r="P1604" s="5">
        <f t="shared" si="1911"/>
        <v>7.0451668440414214E-2</v>
      </c>
      <c r="Q1604" s="5">
        <f t="shared" si="1912"/>
        <v>1.955875361410158E-2</v>
      </c>
      <c r="R1604" s="5">
        <f t="shared" si="1913"/>
        <v>6.3442662093502369E-2</v>
      </c>
      <c r="S1604" s="5">
        <f t="shared" si="1914"/>
        <v>6.1700856711587523E-2</v>
      </c>
      <c r="T1604" s="5">
        <f t="shared" si="1915"/>
        <v>4.9128237383421876E-2</v>
      </c>
      <c r="U1604" s="5">
        <f t="shared" si="1916"/>
        <v>8.8481259069170745E-2</v>
      </c>
      <c r="V1604" s="5">
        <f t="shared" si="1917"/>
        <v>2.401643757719403E-2</v>
      </c>
      <c r="W1604" s="5">
        <f t="shared" si="1918"/>
        <v>9.0926362403101948E-3</v>
      </c>
      <c r="X1604" s="5">
        <f t="shared" si="1919"/>
        <v>2.2839144071685424E-2</v>
      </c>
      <c r="Y1604" s="5">
        <f t="shared" si="1920"/>
        <v>2.8684008033593587E-2</v>
      </c>
      <c r="Z1604" s="5">
        <f t="shared" si="1921"/>
        <v>5.311903176554527E-2</v>
      </c>
      <c r="AA1604" s="5">
        <f t="shared" si="1922"/>
        <v>7.4083253382775174E-2</v>
      </c>
      <c r="AB1604" s="5">
        <f t="shared" si="1923"/>
        <v>5.1660659554193689E-2</v>
      </c>
      <c r="AC1604" s="5">
        <f t="shared" si="1924"/>
        <v>5.2583381148968962E-3</v>
      </c>
      <c r="AD1604" s="5">
        <f t="shared" si="1925"/>
        <v>3.1702953353963032E-3</v>
      </c>
      <c r="AE1604" s="5">
        <f t="shared" si="1926"/>
        <v>7.9632386033336201E-3</v>
      </c>
      <c r="AF1604" s="5">
        <f t="shared" si="1927"/>
        <v>1.0001145373684224E-2</v>
      </c>
      <c r="AG1604" s="5">
        <f t="shared" si="1928"/>
        <v>8.3737211092057545E-3</v>
      </c>
      <c r="AH1604" s="5">
        <f t="shared" si="1929"/>
        <v>3.3356476256668516E-2</v>
      </c>
      <c r="AI1604" s="5">
        <f t="shared" si="1930"/>
        <v>4.6521109296313826E-2</v>
      </c>
      <c r="AJ1604" s="5">
        <f t="shared" si="1931"/>
        <v>3.2440680986603222E-2</v>
      </c>
      <c r="AK1604" s="5">
        <f t="shared" si="1932"/>
        <v>1.5081293901389521E-2</v>
      </c>
      <c r="AL1604" s="5">
        <f t="shared" si="1933"/>
        <v>7.3683187070066236E-4</v>
      </c>
      <c r="AM1604" s="5">
        <f t="shared" si="1934"/>
        <v>8.8429997620075636E-4</v>
      </c>
      <c r="AN1604" s="5">
        <f t="shared" si="1935"/>
        <v>2.2212100017264141E-3</v>
      </c>
      <c r="AO1604" s="5">
        <f t="shared" si="1936"/>
        <v>2.7896494428093139E-3</v>
      </c>
      <c r="AP1604" s="5">
        <f t="shared" si="1937"/>
        <v>2.3357071169070659E-3</v>
      </c>
      <c r="AQ1604" s="5">
        <f t="shared" si="1938"/>
        <v>1.4667240045248301E-3</v>
      </c>
      <c r="AR1604" s="5">
        <f t="shared" si="1939"/>
        <v>1.6757150441637302E-2</v>
      </c>
      <c r="AS1604" s="5">
        <f t="shared" si="1940"/>
        <v>2.3370610888023138E-2</v>
      </c>
      <c r="AT1604" s="5">
        <f t="shared" si="1941"/>
        <v>1.629708628509571E-2</v>
      </c>
      <c r="AU1604" s="5">
        <f t="shared" si="1942"/>
        <v>7.5763251734244121E-3</v>
      </c>
      <c r="AV1604" s="5">
        <f t="shared" si="1943"/>
        <v>2.6416088493971895E-3</v>
      </c>
      <c r="AW1604" s="5">
        <f t="shared" si="1944"/>
        <v>7.170109772659839E-5</v>
      </c>
      <c r="AX1604" s="5">
        <f t="shared" si="1945"/>
        <v>2.0555036812548361E-4</v>
      </c>
      <c r="AY1604" s="5">
        <f t="shared" si="1946"/>
        <v>5.1630730049371674E-4</v>
      </c>
      <c r="AZ1604" s="5">
        <f t="shared" si="1947"/>
        <v>6.4843773079592017E-4</v>
      </c>
      <c r="BA1604" s="5">
        <f t="shared" si="1948"/>
        <v>5.4292148663878789E-4</v>
      </c>
      <c r="BB1604" s="5">
        <f t="shared" si="1949"/>
        <v>3.4093143410886869E-4</v>
      </c>
      <c r="BC1604" s="5">
        <f t="shared" si="1950"/>
        <v>1.7127226772052507E-4</v>
      </c>
      <c r="BD1604" s="5">
        <f t="shared" si="1951"/>
        <v>7.0151817187106731E-3</v>
      </c>
      <c r="BE1604" s="5">
        <f t="shared" si="1952"/>
        <v>9.7838282724602328E-3</v>
      </c>
      <c r="BF1604" s="5">
        <f t="shared" si="1953"/>
        <v>6.822581331691095E-3</v>
      </c>
      <c r="BG1604" s="5">
        <f t="shared" si="1954"/>
        <v>3.1717384191736905E-3</v>
      </c>
      <c r="BH1604" s="5">
        <f t="shared" si="1955"/>
        <v>1.1058781248528817E-3</v>
      </c>
      <c r="BI1604" s="5">
        <f t="shared" si="1956"/>
        <v>3.0846589860881031E-4</v>
      </c>
      <c r="BJ1604" s="8">
        <f t="shared" si="1957"/>
        <v>0.1989821506449832</v>
      </c>
      <c r="BK1604" s="8">
        <f t="shared" si="1958"/>
        <v>0.18279133413641321</v>
      </c>
      <c r="BL1604" s="8">
        <f t="shared" si="1959"/>
        <v>0.55043296966293687</v>
      </c>
      <c r="BM1604" s="8">
        <f t="shared" si="1960"/>
        <v>0.7327538222685237</v>
      </c>
      <c r="BN1604" s="8">
        <f t="shared" si="1961"/>
        <v>0.25212705773858801</v>
      </c>
    </row>
    <row r="1605" spans="1:66" x14ac:dyDescent="0.25">
      <c r="A1605" t="s">
        <v>112</v>
      </c>
      <c r="B1605" t="s">
        <v>102</v>
      </c>
      <c r="C1605" t="s">
        <v>356</v>
      </c>
      <c r="D1605" t="s">
        <v>541</v>
      </c>
      <c r="E1605">
        <f>VLOOKUP(A1605,home!$A$2:$E$405,3,FALSE)</f>
        <v>1.3270999999999999</v>
      </c>
      <c r="F1605">
        <f>VLOOKUP(B1605,home!$B$2:$E$405,3,FALSE)</f>
        <v>1.6577</v>
      </c>
      <c r="G1605">
        <f>VLOOKUP(C1605,away!$B$2:$E$405,4,FALSE)</f>
        <v>1.6954</v>
      </c>
      <c r="H1605">
        <f>VLOOKUP(A1605,away!$A$2:$E$405,3,FALSE)</f>
        <v>0.94389999999999996</v>
      </c>
      <c r="I1605">
        <f>VLOOKUP(C1605,away!$B$2:$E$405,3,FALSE)</f>
        <v>1.3243</v>
      </c>
      <c r="J1605">
        <f>VLOOKUP(B1605,home!$B$2:$E$405,4,FALSE)</f>
        <v>1.0593999999999999</v>
      </c>
      <c r="K1605" s="3">
        <f t="shared" si="1906"/>
        <v>3.7297675441180003</v>
      </c>
      <c r="L1605" s="3">
        <f t="shared" si="1907"/>
        <v>1.3242571721379999</v>
      </c>
      <c r="M1605" s="5">
        <f t="shared" si="1908"/>
        <v>6.38358953845792E-3</v>
      </c>
      <c r="N1605" s="5">
        <f t="shared" si="1909"/>
        <v>2.3809305075511555E-2</v>
      </c>
      <c r="O1605" s="5">
        <f t="shared" si="1910"/>
        <v>8.4535142302880045E-3</v>
      </c>
      <c r="P1605" s="5">
        <f t="shared" si="1911"/>
        <v>3.152964300986786E-2</v>
      </c>
      <c r="Q1605" s="5">
        <f t="shared" si="1912"/>
        <v>4.4401586659323491E-2</v>
      </c>
      <c r="R1605" s="5">
        <f t="shared" si="1913"/>
        <v>5.5973134246147683E-3</v>
      </c>
      <c r="S1605" s="5">
        <f t="shared" si="1914"/>
        <v>3.8932577914848908E-2</v>
      </c>
      <c r="T1605" s="5">
        <f t="shared" si="1915"/>
        <v>5.879911958791606E-2</v>
      </c>
      <c r="U1605" s="5">
        <f t="shared" si="1916"/>
        <v>2.0876677945384139E-2</v>
      </c>
      <c r="V1605" s="5">
        <f t="shared" si="1917"/>
        <v>2.1366075130158146E-2</v>
      </c>
      <c r="W1605" s="5">
        <f t="shared" si="1918"/>
        <v>5.5202532276429184E-2</v>
      </c>
      <c r="X1605" s="5">
        <f t="shared" si="1919"/>
        <v>7.310234928724077E-2</v>
      </c>
      <c r="Y1605" s="5">
        <f t="shared" si="1920"/>
        <v>4.8403155171882907E-2</v>
      </c>
      <c r="Z1605" s="5">
        <f t="shared" si="1921"/>
        <v>2.4707608157501382E-3</v>
      </c>
      <c r="AA1605" s="5">
        <f t="shared" si="1922"/>
        <v>9.2153634998633806E-3</v>
      </c>
      <c r="AB1605" s="5">
        <f t="shared" si="1923"/>
        <v>1.7185581844520049E-2</v>
      </c>
      <c r="AC1605" s="5">
        <f t="shared" si="1924"/>
        <v>6.5956692284706272E-3</v>
      </c>
      <c r="AD1605" s="5">
        <f t="shared" si="1925"/>
        <v>5.1473153309437983E-2</v>
      </c>
      <c r="AE1605" s="5">
        <f t="shared" si="1926"/>
        <v>6.8163692442582066E-2</v>
      </c>
      <c r="AF1605" s="5">
        <f t="shared" si="1927"/>
        <v>4.5133129298249051E-2</v>
      </c>
      <c r="AG1605" s="5">
        <f t="shared" si="1928"/>
        <v>1.9922623391412663E-2</v>
      </c>
      <c r="AH1605" s="5">
        <f t="shared" si="1929"/>
        <v>8.1798068272366422E-4</v>
      </c>
      <c r="AI1605" s="5">
        <f t="shared" si="1930"/>
        <v>3.0508778021382061E-3</v>
      </c>
      <c r="AJ1605" s="5">
        <f t="shared" si="1931"/>
        <v>5.68953250374257E-3</v>
      </c>
      <c r="AK1605" s="5">
        <f t="shared" si="1932"/>
        <v>7.0735445578878212E-3</v>
      </c>
      <c r="AL1605" s="5">
        <f t="shared" si="1933"/>
        <v>1.3030856381476283E-3</v>
      </c>
      <c r="AM1605" s="5">
        <f t="shared" si="1934"/>
        <v>3.8396579321390352E-2</v>
      </c>
      <c r="AN1605" s="5">
        <f t="shared" si="1935"/>
        <v>5.0846945551916788E-2</v>
      </c>
      <c r="AO1605" s="5">
        <f t="shared" si="1936"/>
        <v>3.3667216164218097E-2</v>
      </c>
      <c r="AP1605" s="5">
        <f t="shared" si="1937"/>
        <v>1.4861350823795401E-2</v>
      </c>
      <c r="AQ1605" s="5">
        <f t="shared" si="1938"/>
        <v>4.920062604017509E-3</v>
      </c>
      <c r="AR1605" s="5">
        <f t="shared" si="1939"/>
        <v>2.1664335715342969E-4</v>
      </c>
      <c r="AS1605" s="5">
        <f t="shared" si="1940"/>
        <v>8.0802936215962633E-4</v>
      </c>
      <c r="AT1605" s="5">
        <f t="shared" si="1941"/>
        <v>1.5068808448386718E-3</v>
      </c>
      <c r="AU1605" s="5">
        <f t="shared" si="1942"/>
        <v>1.8734384226441303E-3</v>
      </c>
      <c r="AV1605" s="5">
        <f t="shared" si="1943"/>
        <v>1.7468724561704248E-3</v>
      </c>
      <c r="AW1605" s="5">
        <f t="shared" si="1944"/>
        <v>1.7878231507419289E-4</v>
      </c>
      <c r="AX1605" s="5">
        <f t="shared" si="1945"/>
        <v>2.386838589301235E-2</v>
      </c>
      <c r="AY1605" s="5">
        <f t="shared" si="1946"/>
        <v>3.1607881206179064E-2</v>
      </c>
      <c r="AZ1605" s="5">
        <f t="shared" si="1947"/>
        <v>2.0928481691684264E-2</v>
      </c>
      <c r="BA1605" s="5">
        <f t="shared" si="1948"/>
        <v>9.2382306607238993E-3</v>
      </c>
      <c r="BB1605" s="5">
        <f t="shared" si="1949"/>
        <v>3.0584483025822003E-3</v>
      </c>
      <c r="BC1605" s="5">
        <f t="shared" si="1950"/>
        <v>8.1003442006155298E-4</v>
      </c>
      <c r="BD1605" s="5">
        <f t="shared" si="1951"/>
        <v>4.7815253251080617E-5</v>
      </c>
      <c r="BE1605" s="5">
        <f t="shared" si="1952"/>
        <v>1.7833977968966319E-4</v>
      </c>
      <c r="BF1605" s="5">
        <f t="shared" si="1953"/>
        <v>3.3258296105583013E-4</v>
      </c>
      <c r="BG1605" s="5">
        <f t="shared" si="1954"/>
        <v>4.1348571129089874E-4</v>
      </c>
      <c r="BH1605" s="5">
        <f t="shared" si="1955"/>
        <v>3.8555139648233501E-4</v>
      </c>
      <c r="BI1605" s="5">
        <f t="shared" si="1956"/>
        <v>2.8760341703783671E-4</v>
      </c>
      <c r="BJ1605" s="8">
        <f t="shared" si="1957"/>
        <v>0.72061426313956722</v>
      </c>
      <c r="BK1605" s="8">
        <f t="shared" si="1958"/>
        <v>0.13771852166613013</v>
      </c>
      <c r="BL1605" s="8">
        <f t="shared" si="1959"/>
        <v>8.5757629452936524E-2</v>
      </c>
      <c r="BM1605" s="8">
        <f t="shared" si="1960"/>
        <v>0.79495712424521547</v>
      </c>
      <c r="BN1605" s="8">
        <f t="shared" si="1961"/>
        <v>0.1201749519380636</v>
      </c>
    </row>
    <row r="1606" spans="1:66" x14ac:dyDescent="0.25">
      <c r="A1606" t="s">
        <v>112</v>
      </c>
      <c r="B1606" t="s">
        <v>113</v>
      </c>
      <c r="C1606" t="s">
        <v>126</v>
      </c>
      <c r="D1606" t="s">
        <v>541</v>
      </c>
      <c r="E1606">
        <f>VLOOKUP(A1606,home!$A$2:$E$405,3,FALSE)</f>
        <v>1.3270999999999999</v>
      </c>
      <c r="F1606">
        <f>VLOOKUP(B1606,home!$B$2:$E$405,3,FALSE)</f>
        <v>1.5069999999999999</v>
      </c>
      <c r="G1606">
        <f>VLOOKUP(C1606,away!$B$2:$E$405,4,FALSE)</f>
        <v>0.37680000000000002</v>
      </c>
      <c r="H1606">
        <f>VLOOKUP(A1606,away!$A$2:$E$405,3,FALSE)</f>
        <v>0.94389999999999996</v>
      </c>
      <c r="I1606">
        <f>VLOOKUP(C1606,away!$B$2:$E$405,3,FALSE)</f>
        <v>1.5891999999999999</v>
      </c>
      <c r="J1606">
        <f>VLOOKUP(B1606,home!$B$2:$E$405,4,FALSE)</f>
        <v>0.79459999999999997</v>
      </c>
      <c r="K1606" s="3">
        <f t="shared" si="1906"/>
        <v>0.75357727896000004</v>
      </c>
      <c r="L1606" s="3">
        <f t="shared" si="1907"/>
        <v>1.1919364562479999</v>
      </c>
      <c r="M1606" s="5">
        <f t="shared" si="1908"/>
        <v>0.1429137846328094</v>
      </c>
      <c r="N1606" s="5">
        <f t="shared" si="1909"/>
        <v>0.10769658094946799</v>
      </c>
      <c r="O1606" s="5">
        <f t="shared" si="1910"/>
        <v>0.17034415000422068</v>
      </c>
      <c r="P1606" s="5">
        <f t="shared" si="1911"/>
        <v>0.12836748104693471</v>
      </c>
      <c r="Q1606" s="5">
        <f t="shared" si="1912"/>
        <v>4.0578848212597732E-2</v>
      </c>
      <c r="R1606" s="5">
        <f t="shared" si="1913"/>
        <v>0.10151970124930429</v>
      </c>
      <c r="S1606" s="5">
        <f t="shared" si="1914"/>
        <v>2.8825438764834455E-2</v>
      </c>
      <c r="T1606" s="5">
        <f t="shared" si="1915"/>
        <v>4.8367408537149215E-2</v>
      </c>
      <c r="U1606" s="5">
        <f t="shared" si="1916"/>
        <v>7.6502940228282842E-2</v>
      </c>
      <c r="V1606" s="5">
        <f t="shared" si="1917"/>
        <v>2.8768307750652836E-3</v>
      </c>
      <c r="W1606" s="5">
        <f t="shared" si="1918"/>
        <v>1.019309933979342E-2</v>
      </c>
      <c r="X1606" s="5">
        <f t="shared" si="1919"/>
        <v>1.2149526705257194E-2</v>
      </c>
      <c r="Y1606" s="5">
        <f t="shared" si="1920"/>
        <v>7.2407319030773501E-3</v>
      </c>
      <c r="Z1606" s="5">
        <f t="shared" si="1921"/>
        <v>4.0335010982150456E-2</v>
      </c>
      <c r="AA1606" s="5">
        <f t="shared" si="1922"/>
        <v>3.0395547822750661E-2</v>
      </c>
      <c r="AB1606" s="5">
        <f t="shared" si="1923"/>
        <v>1.1452697110383497E-2</v>
      </c>
      <c r="AC1606" s="5">
        <f t="shared" si="1924"/>
        <v>1.6150100607083577E-4</v>
      </c>
      <c r="AD1606" s="5">
        <f t="shared" si="1925"/>
        <v>1.9203220161626243E-3</v>
      </c>
      <c r="AE1606" s="5">
        <f t="shared" si="1926"/>
        <v>2.2889018187998923E-3</v>
      </c>
      <c r="AF1606" s="5">
        <f t="shared" si="1927"/>
        <v>1.3641127612999729E-3</v>
      </c>
      <c r="AG1606" s="5">
        <f t="shared" si="1928"/>
        <v>5.4197857687552102E-4</v>
      </c>
      <c r="AH1606" s="5">
        <f t="shared" si="1929"/>
        <v>1.2019192513197149E-2</v>
      </c>
      <c r="AI1606" s="5">
        <f t="shared" si="1930"/>
        <v>9.0573903893915123E-3</v>
      </c>
      <c r="AJ1606" s="5">
        <f t="shared" si="1931"/>
        <v>3.4127218020580555E-3</v>
      </c>
      <c r="AK1606" s="5">
        <f t="shared" si="1932"/>
        <v>8.5724986981412571E-4</v>
      </c>
      <c r="AL1606" s="5">
        <f t="shared" si="1933"/>
        <v>5.8025130015623375E-6</v>
      </c>
      <c r="AM1606" s="5">
        <f t="shared" si="1934"/>
        <v>2.8942220793336243E-4</v>
      </c>
      <c r="AN1606" s="5">
        <f t="shared" si="1935"/>
        <v>3.4497288088356371E-4</v>
      </c>
      <c r="AO1606" s="5">
        <f t="shared" si="1936"/>
        <v>2.0559287657100921E-4</v>
      </c>
      <c r="AP1606" s="5">
        <f t="shared" si="1937"/>
        <v>8.1684548243293699E-5</v>
      </c>
      <c r="AQ1606" s="5">
        <f t="shared" si="1938"/>
        <v>2.434069774083258E-5</v>
      </c>
      <c r="AR1606" s="5">
        <f t="shared" si="1939"/>
        <v>2.8652227462285405E-3</v>
      </c>
      <c r="AS1606" s="5">
        <f t="shared" si="1940"/>
        <v>2.1591667607172025E-3</v>
      </c>
      <c r="AT1606" s="5">
        <f t="shared" si="1941"/>
        <v>8.135495061810734E-4</v>
      </c>
      <c r="AU1606" s="5">
        <f t="shared" si="1942"/>
        <v>2.0435747438906168E-4</v>
      </c>
      <c r="AV1606" s="5">
        <f t="shared" si="1943"/>
        <v>3.8499787371311744E-5</v>
      </c>
      <c r="AW1606" s="5">
        <f t="shared" si="1944"/>
        <v>1.447753155797178E-7</v>
      </c>
      <c r="AX1606" s="5">
        <f t="shared" si="1945"/>
        <v>3.6350333320836416E-5</v>
      </c>
      <c r="AY1606" s="5">
        <f t="shared" si="1946"/>
        <v>4.3327287481871337E-5</v>
      </c>
      <c r="AZ1606" s="5">
        <f t="shared" si="1947"/>
        <v>2.5821686749990031E-5</v>
      </c>
      <c r="BA1606" s="5">
        <f t="shared" si="1948"/>
        <v>1.0259269933043014E-5</v>
      </c>
      <c r="BB1606" s="5">
        <f t="shared" si="1949"/>
        <v>3.0570994619207379E-6</v>
      </c>
      <c r="BC1606" s="5">
        <f t="shared" si="1950"/>
        <v>7.2877365980789448E-7</v>
      </c>
      <c r="BD1606" s="5">
        <f t="shared" si="1951"/>
        <v>5.6919390775013467E-4</v>
      </c>
      <c r="BE1606" s="5">
        <f t="shared" si="1952"/>
        <v>4.2893159620295578E-4</v>
      </c>
      <c r="BF1606" s="5">
        <f t="shared" si="1953"/>
        <v>1.6161655256329642E-4</v>
      </c>
      <c r="BG1606" s="5">
        <f t="shared" si="1954"/>
        <v>4.0596853971848248E-5</v>
      </c>
      <c r="BH1606" s="5">
        <f t="shared" si="1955"/>
        <v>7.6482166876104668E-6</v>
      </c>
      <c r="BI1606" s="5">
        <f t="shared" si="1956"/>
        <v>1.1527044640691925E-6</v>
      </c>
      <c r="BJ1606" s="8">
        <f t="shared" si="1957"/>
        <v>0.2334070684824604</v>
      </c>
      <c r="BK1606" s="8">
        <f t="shared" si="1958"/>
        <v>0.30319416602619809</v>
      </c>
      <c r="BL1606" s="8">
        <f t="shared" si="1959"/>
        <v>0.42285152709592982</v>
      </c>
      <c r="BM1606" s="8">
        <f t="shared" si="1960"/>
        <v>0.30832404397923774</v>
      </c>
      <c r="BN1606" s="8">
        <f t="shared" si="1961"/>
        <v>0.69142054609533488</v>
      </c>
    </row>
    <row r="1607" spans="1:66" x14ac:dyDescent="0.25">
      <c r="A1607" t="s">
        <v>112</v>
      </c>
      <c r="B1607" t="s">
        <v>117</v>
      </c>
      <c r="C1607" t="s">
        <v>90</v>
      </c>
      <c r="D1607" t="s">
        <v>541</v>
      </c>
      <c r="E1607">
        <f>VLOOKUP(A1607,home!$A$2:$E$405,3,FALSE)</f>
        <v>1.3270999999999999</v>
      </c>
      <c r="F1607">
        <f>VLOOKUP(B1607,home!$B$2:$E$405,3,FALSE)</f>
        <v>1.0548999999999999</v>
      </c>
      <c r="G1607">
        <f>VLOOKUP(C1607,away!$B$2:$E$405,4,FALSE)</f>
        <v>1.2056</v>
      </c>
      <c r="H1607">
        <f>VLOOKUP(A1607,away!$A$2:$E$405,3,FALSE)</f>
        <v>0.94389999999999996</v>
      </c>
      <c r="I1607">
        <f>VLOOKUP(C1607,away!$B$2:$E$405,3,FALSE)</f>
        <v>1.0593999999999999</v>
      </c>
      <c r="J1607">
        <f>VLOOKUP(B1607,home!$B$2:$E$405,4,FALSE)</f>
        <v>0.21190000000000001</v>
      </c>
      <c r="K1607" s="3">
        <f t="shared" si="1906"/>
        <v>1.687789111624</v>
      </c>
      <c r="L1607" s="3">
        <f t="shared" si="1907"/>
        <v>0.21189314715399996</v>
      </c>
      <c r="M1607" s="5">
        <f t="shared" si="1908"/>
        <v>0.14961615088946476</v>
      </c>
      <c r="N1607" s="5">
        <f t="shared" si="1909"/>
        <v>0.2525205103943321</v>
      </c>
      <c r="O1607" s="5">
        <f t="shared" si="1910"/>
        <v>3.1702637077036418E-2</v>
      </c>
      <c r="P1607" s="5">
        <f t="shared" si="1911"/>
        <v>5.3507365668389387E-2</v>
      </c>
      <c r="Q1607" s="5">
        <f t="shared" si="1912"/>
        <v>0.21310068395264445</v>
      </c>
      <c r="R1607" s="5">
        <f t="shared" si="1913"/>
        <v>3.3587857716671659E-3</v>
      </c>
      <c r="S1607" s="5">
        <f t="shared" si="1914"/>
        <v>4.7839724584378684E-3</v>
      </c>
      <c r="T1607" s="5">
        <f t="shared" si="1915"/>
        <v>4.515457458339573E-2</v>
      </c>
      <c r="U1607" s="5">
        <f t="shared" si="1916"/>
        <v>5.6689220536974578E-3</v>
      </c>
      <c r="V1607" s="5">
        <f t="shared" si="1917"/>
        <v>1.9009962208800212E-4</v>
      </c>
      <c r="W1607" s="5">
        <f t="shared" si="1918"/>
        <v>0.11988967135163353</v>
      </c>
      <c r="X1607" s="5">
        <f t="shared" si="1919"/>
        <v>2.5403799773956379E-2</v>
      </c>
      <c r="Y1607" s="5">
        <f t="shared" si="1920"/>
        <v>2.6914455418868442E-3</v>
      </c>
      <c r="Z1607" s="5">
        <f t="shared" si="1921"/>
        <v>2.3723456259154408E-4</v>
      </c>
      <c r="AA1607" s="5">
        <f t="shared" si="1922"/>
        <v>4.0040191164289045E-4</v>
      </c>
      <c r="AB1607" s="5">
        <f t="shared" si="1923"/>
        <v>3.3789699337215278E-4</v>
      </c>
      <c r="AC1607" s="5">
        <f t="shared" si="1924"/>
        <v>4.249094237158993E-6</v>
      </c>
      <c r="AD1607" s="5">
        <f t="shared" si="1925"/>
        <v>5.058712047586672E-2</v>
      </c>
      <c r="AE1607" s="5">
        <f t="shared" si="1926"/>
        <v>1.0719064163089952E-2</v>
      </c>
      <c r="AF1607" s="5">
        <f t="shared" si="1927"/>
        <v>1.135648120031393E-3</v>
      </c>
      <c r="AG1607" s="5">
        <f t="shared" si="1928"/>
        <v>8.0212018070991803E-5</v>
      </c>
      <c r="AH1607" s="5">
        <f t="shared" si="1929"/>
        <v>1.2567094520306216E-5</v>
      </c>
      <c r="AI1607" s="5">
        <f t="shared" si="1930"/>
        <v>2.1210605296122468E-5</v>
      </c>
      <c r="AJ1607" s="5">
        <f t="shared" si="1931"/>
        <v>1.7899514334874932E-5</v>
      </c>
      <c r="AK1607" s="5">
        <f t="shared" si="1932"/>
        <v>1.0070201799253204E-5</v>
      </c>
      <c r="AL1607" s="5">
        <f t="shared" si="1933"/>
        <v>6.0784303768135982E-8</v>
      </c>
      <c r="AM1607" s="5">
        <f t="shared" si="1934"/>
        <v>1.7076078225515864E-2</v>
      </c>
      <c r="AN1607" s="5">
        <f t="shared" si="1935"/>
        <v>3.6183039562524481E-3</v>
      </c>
      <c r="AO1607" s="5">
        <f t="shared" si="1936"/>
        <v>3.8334690632505002E-4</v>
      </c>
      <c r="AP1607" s="5">
        <f t="shared" si="1937"/>
        <v>2.7076194144321492E-5</v>
      </c>
      <c r="AQ1607" s="5">
        <f t="shared" si="1938"/>
        <v>1.4343149975482466E-6</v>
      </c>
      <c r="AR1607" s="5">
        <f t="shared" si="1939"/>
        <v>5.3257624169789468E-7</v>
      </c>
      <c r="AS1607" s="5">
        <f t="shared" si="1940"/>
        <v>8.9887638184733837E-7</v>
      </c>
      <c r="AT1607" s="5">
        <f t="shared" si="1941"/>
        <v>7.5855688498895756E-7</v>
      </c>
      <c r="AU1607" s="5">
        <f t="shared" si="1942"/>
        <v>4.2676135034392716E-7</v>
      </c>
      <c r="AV1607" s="5">
        <f t="shared" si="1943"/>
        <v>1.8007079009310886E-7</v>
      </c>
      <c r="AW1607" s="5">
        <f t="shared" si="1944"/>
        <v>6.0384300262976886E-10</v>
      </c>
      <c r="AX1607" s="5">
        <f t="shared" si="1945"/>
        <v>4.8034698163775579E-3</v>
      </c>
      <c r="AY1607" s="5">
        <f t="shared" si="1946"/>
        <v>1.0178223366514871E-3</v>
      </c>
      <c r="AZ1607" s="5">
        <f t="shared" si="1947"/>
        <v>1.078347890783608E-4</v>
      </c>
      <c r="BA1607" s="5">
        <f t="shared" si="1948"/>
        <v>7.6164842768338853E-6</v>
      </c>
      <c r="BB1607" s="5">
        <f t="shared" si="1949"/>
        <v>4.0347020591682238E-7</v>
      </c>
      <c r="BC1607" s="5">
        <f t="shared" si="1950"/>
        <v>1.7098514342917593E-8</v>
      </c>
      <c r="BD1607" s="5">
        <f t="shared" si="1951"/>
        <v>1.8808209325469355E-8</v>
      </c>
      <c r="BE1607" s="5">
        <f t="shared" si="1952"/>
        <v>3.174429090867216E-8</v>
      </c>
      <c r="BF1607" s="5">
        <f t="shared" si="1953"/>
        <v>2.6788834275940808E-8</v>
      </c>
      <c r="BG1607" s="5">
        <f t="shared" si="1954"/>
        <v>1.5071300934677567E-8</v>
      </c>
      <c r="BH1607" s="5">
        <f t="shared" si="1955"/>
        <v>6.3592944038893524E-9</v>
      </c>
      <c r="BI1607" s="5">
        <f t="shared" si="1956"/>
        <v>2.1466295704991766E-9</v>
      </c>
      <c r="BJ1607" s="8">
        <f t="shared" si="1957"/>
        <v>0.74832613396724779</v>
      </c>
      <c r="BK1607" s="8">
        <f t="shared" si="1958"/>
        <v>0.20911972085357242</v>
      </c>
      <c r="BL1607" s="8">
        <f t="shared" si="1959"/>
        <v>4.1533288983575015E-2</v>
      </c>
      <c r="BM1607" s="8">
        <f t="shared" si="1960"/>
        <v>0.29439242288064427</v>
      </c>
      <c r="BN1607" s="8">
        <f t="shared" si="1961"/>
        <v>0.70380613375353429</v>
      </c>
    </row>
    <row r="1608" spans="1:66" x14ac:dyDescent="0.25">
      <c r="A1608" t="s">
        <v>112</v>
      </c>
      <c r="B1608" t="s">
        <v>119</v>
      </c>
      <c r="C1608" t="s">
        <v>108</v>
      </c>
      <c r="D1608" t="s">
        <v>541</v>
      </c>
      <c r="E1608">
        <f>VLOOKUP(A1608,home!$A$2:$E$405,3,FALSE)</f>
        <v>1.3270999999999999</v>
      </c>
      <c r="F1608">
        <f>VLOOKUP(B1608,home!$B$2:$E$405,3,FALSE)</f>
        <v>0.6028</v>
      </c>
      <c r="G1608">
        <f>VLOOKUP(C1608,away!$B$2:$E$405,4,FALSE)</f>
        <v>1.6577</v>
      </c>
      <c r="H1608">
        <f>VLOOKUP(A1608,away!$A$2:$E$405,3,FALSE)</f>
        <v>0.94389999999999996</v>
      </c>
      <c r="I1608">
        <f>VLOOKUP(C1608,away!$B$2:$E$405,3,FALSE)</f>
        <v>0.63570000000000004</v>
      </c>
      <c r="J1608">
        <f>VLOOKUP(B1608,home!$B$2:$E$405,4,FALSE)</f>
        <v>1.2713000000000001</v>
      </c>
      <c r="K1608" s="3">
        <f t="shared" si="1906"/>
        <v>1.3261200162759998</v>
      </c>
      <c r="L1608" s="3">
        <f t="shared" si="1907"/>
        <v>0.76282733049899998</v>
      </c>
      <c r="M1608" s="5">
        <f t="shared" si="1908"/>
        <v>0.12381740403146292</v>
      </c>
      <c r="N1608" s="5">
        <f t="shared" si="1909"/>
        <v>0.16419673784945565</v>
      </c>
      <c r="O1608" s="5">
        <f t="shared" si="1910"/>
        <v>9.4451299786636994E-2</v>
      </c>
      <c r="P1608" s="5">
        <f t="shared" si="1911"/>
        <v>0.12525375921034437</v>
      </c>
      <c r="Q1608" s="5">
        <f t="shared" si="1912"/>
        <v>0.10887229033469313</v>
      </c>
      <c r="R1608" s="5">
        <f t="shared" si="1913"/>
        <v>3.6025016439200523E-2</v>
      </c>
      <c r="S1608" s="5">
        <f t="shared" si="1914"/>
        <v>3.1676694239883202E-2</v>
      </c>
      <c r="T1608" s="5">
        <f t="shared" si="1915"/>
        <v>8.3050758601326047E-2</v>
      </c>
      <c r="U1608" s="5">
        <f t="shared" si="1916"/>
        <v>4.7773495386695758E-2</v>
      </c>
      <c r="V1608" s="5">
        <f t="shared" si="1917"/>
        <v>3.5604625159640804E-3</v>
      </c>
      <c r="W1608" s="5">
        <f t="shared" si="1918"/>
        <v>4.8125907810216202E-2</v>
      </c>
      <c r="X1608" s="5">
        <f t="shared" si="1919"/>
        <v>3.6711757782708201E-2</v>
      </c>
      <c r="Y1608" s="5">
        <f t="shared" si="1920"/>
        <v>1.400236609365459E-2</v>
      </c>
      <c r="Z1608" s="5">
        <f t="shared" si="1921"/>
        <v>9.160289040499309E-3</v>
      </c>
      <c r="AA1608" s="5">
        <f t="shared" si="1922"/>
        <v>1.2147642651479806E-2</v>
      </c>
      <c r="AB1608" s="5">
        <f t="shared" si="1923"/>
        <v>8.0546160353477166E-3</v>
      </c>
      <c r="AC1608" s="5">
        <f t="shared" si="1924"/>
        <v>2.2511037429494765E-4</v>
      </c>
      <c r="AD1608" s="5">
        <f t="shared" si="1925"/>
        <v>1.5955182412145302E-2</v>
      </c>
      <c r="AE1608" s="5">
        <f t="shared" si="1926"/>
        <v>1.2171049207081397E-2</v>
      </c>
      <c r="AF1608" s="5">
        <f t="shared" si="1927"/>
        <v>4.6422044880049355E-3</v>
      </c>
      <c r="AG1608" s="5">
        <f t="shared" si="1928"/>
        <v>1.180400152405094E-3</v>
      </c>
      <c r="AH1608" s="5">
        <f t="shared" si="1929"/>
        <v>1.7469297088408336E-3</v>
      </c>
      <c r="AI1608" s="5">
        <f t="shared" si="1930"/>
        <v>2.3166384539210338E-3</v>
      </c>
      <c r="AJ1608" s="5">
        <f t="shared" si="1931"/>
        <v>1.5360703121096845E-3</v>
      </c>
      <c r="AK1608" s="5">
        <f t="shared" si="1932"/>
        <v>6.7900452909865809E-4</v>
      </c>
      <c r="AL1608" s="5">
        <f t="shared" si="1933"/>
        <v>9.1088715155181523E-6</v>
      </c>
      <c r="AM1608" s="5">
        <f t="shared" si="1934"/>
        <v>4.2316973520161345E-3</v>
      </c>
      <c r="AN1608" s="5">
        <f t="shared" si="1935"/>
        <v>3.2280543945181553E-3</v>
      </c>
      <c r="AO1608" s="5">
        <f t="shared" si="1936"/>
        <v>1.2312240582379248E-3</v>
      </c>
      <c r="AP1608" s="5">
        <f t="shared" si="1937"/>
        <v>3.1307045386392722E-4</v>
      </c>
      <c r="AQ1608" s="5">
        <f t="shared" si="1938"/>
        <v>5.9704674644782479E-5</v>
      </c>
      <c r="AR1608" s="5">
        <f t="shared" si="1939"/>
        <v>2.6652114527288972E-4</v>
      </c>
      <c r="AS1608" s="5">
        <f t="shared" si="1940"/>
        <v>3.5343902550718262E-4</v>
      </c>
      <c r="AT1608" s="5">
        <f t="shared" si="1941"/>
        <v>2.3435128312907931E-4</v>
      </c>
      <c r="AU1608" s="5">
        <f t="shared" si="1942"/>
        <v>1.03592642465812E-4</v>
      </c>
      <c r="AV1608" s="5">
        <f t="shared" si="1943"/>
        <v>3.4344069178209129E-5</v>
      </c>
      <c r="AW1608" s="5">
        <f t="shared" si="1944"/>
        <v>2.5595943936047906E-7</v>
      </c>
      <c r="AX1608" s="5">
        <f t="shared" si="1945"/>
        <v>9.3528976022178977E-4</v>
      </c>
      <c r="AY1608" s="5">
        <f t="shared" si="1946"/>
        <v>7.1346459103303775E-4</v>
      </c>
      <c r="AZ1608" s="5">
        <f t="shared" si="1947"/>
        <v>2.7212514469164643E-4</v>
      </c>
      <c r="BA1608" s="5">
        <f t="shared" si="1948"/>
        <v>6.9194832562260929E-5</v>
      </c>
      <c r="BB1608" s="5">
        <f t="shared" si="1949"/>
        <v>1.3195927351948695E-5</v>
      </c>
      <c r="BC1608" s="5">
        <f t="shared" si="1950"/>
        <v>2.0132428070691526E-6</v>
      </c>
      <c r="BD1608" s="5">
        <f t="shared" si="1951"/>
        <v>3.3884935628342424E-5</v>
      </c>
      <c r="BE1608" s="5">
        <f t="shared" si="1952"/>
        <v>4.4935491386968661E-5</v>
      </c>
      <c r="BF1608" s="5">
        <f t="shared" si="1953"/>
        <v>2.9794927284728474E-5</v>
      </c>
      <c r="BG1608" s="5">
        <f t="shared" si="1954"/>
        <v>1.3170549818588782E-5</v>
      </c>
      <c r="BH1608" s="5">
        <f t="shared" si="1955"/>
        <v>4.3664324349477078E-6</v>
      </c>
      <c r="BI1608" s="5">
        <f t="shared" si="1956"/>
        <v>1.1580826903401816E-6</v>
      </c>
      <c r="BJ1608" s="8">
        <f t="shared" si="1957"/>
        <v>0.49997768916363927</v>
      </c>
      <c r="BK1608" s="8">
        <f t="shared" si="1958"/>
        <v>0.28525600383449812</v>
      </c>
      <c r="BL1608" s="8">
        <f t="shared" si="1959"/>
        <v>0.20585027188812804</v>
      </c>
      <c r="BM1608" s="8">
        <f t="shared" si="1960"/>
        <v>0.34691453764337743</v>
      </c>
      <c r="BN1608" s="8">
        <f t="shared" si="1961"/>
        <v>0.65261650765179358</v>
      </c>
    </row>
    <row r="1609" spans="1:66" x14ac:dyDescent="0.25">
      <c r="A1609" t="s">
        <v>112</v>
      </c>
      <c r="B1609" t="s">
        <v>107</v>
      </c>
      <c r="C1609" t="s">
        <v>335</v>
      </c>
      <c r="D1609" t="s">
        <v>541</v>
      </c>
      <c r="E1609">
        <f>VLOOKUP(A1609,home!$A$2:$E$405,3,FALSE)</f>
        <v>1.3270999999999999</v>
      </c>
      <c r="F1609">
        <f>VLOOKUP(B1609,home!$B$2:$E$405,3,FALSE)</f>
        <v>1.2056</v>
      </c>
      <c r="G1609">
        <f>VLOOKUP(C1609,away!$B$2:$E$405,4,FALSE)</f>
        <v>0.9042</v>
      </c>
      <c r="H1609">
        <f>VLOOKUP(A1609,away!$A$2:$E$405,3,FALSE)</f>
        <v>0.94389999999999996</v>
      </c>
      <c r="I1609">
        <f>VLOOKUP(C1609,away!$B$2:$E$405,3,FALSE)</f>
        <v>1.2713000000000001</v>
      </c>
      <c r="J1609">
        <f>VLOOKUP(B1609,home!$B$2:$E$405,4,FALSE)</f>
        <v>0.84750000000000003</v>
      </c>
      <c r="K1609" s="3">
        <f t="shared" si="1906"/>
        <v>1.4466763813920001</v>
      </c>
      <c r="L1609" s="3">
        <f t="shared" si="1907"/>
        <v>1.0169831093250001</v>
      </c>
      <c r="M1609" s="5">
        <f t="shared" si="1908"/>
        <v>8.5122873927139284E-2</v>
      </c>
      <c r="N1609" s="5">
        <f t="shared" si="1909"/>
        <v>0.12314525122660129</v>
      </c>
      <c r="O1609" s="5">
        <f t="shared" si="1910"/>
        <v>8.6568525001102098E-2</v>
      </c>
      <c r="P1609" s="5">
        <f t="shared" si="1911"/>
        <v>0.12523664049103728</v>
      </c>
      <c r="Q1609" s="5">
        <f t="shared" si="1912"/>
        <v>8.9075663215054168E-2</v>
      </c>
      <c r="R1609" s="5">
        <f t="shared" si="1913"/>
        <v>4.4019363862649902E-2</v>
      </c>
      <c r="S1609" s="5">
        <f t="shared" si="1914"/>
        <v>4.6063459202828907E-2</v>
      </c>
      <c r="T1609" s="5">
        <f t="shared" si="1915"/>
        <v>9.0588444941632332E-2</v>
      </c>
      <c r="U1609" s="5">
        <f t="shared" si="1916"/>
        <v>6.3681774023996135E-2</v>
      </c>
      <c r="V1609" s="5">
        <f t="shared" si="1917"/>
        <v>7.5300727235210405E-3</v>
      </c>
      <c r="W1609" s="5">
        <f t="shared" si="1918"/>
        <v>4.2954552710015685E-2</v>
      </c>
      <c r="X1609" s="5">
        <f t="shared" si="1919"/>
        <v>4.368405457469636E-2</v>
      </c>
      <c r="Y1609" s="5">
        <f t="shared" si="1920"/>
        <v>2.2212972824648847E-2</v>
      </c>
      <c r="Z1609" s="5">
        <f t="shared" si="1921"/>
        <v>1.492231651051542E-2</v>
      </c>
      <c r="AA1609" s="5">
        <f t="shared" si="1922"/>
        <v>2.1587762851418543E-2</v>
      </c>
      <c r="AB1609" s="5">
        <f t="shared" si="1923"/>
        <v>1.5615253322119415E-2</v>
      </c>
      <c r="AC1609" s="5">
        <f t="shared" si="1924"/>
        <v>6.9241157446863529E-4</v>
      </c>
      <c r="AD1609" s="5">
        <f t="shared" si="1925"/>
        <v>1.5535334219709358E-2</v>
      </c>
      <c r="AE1609" s="5">
        <f t="shared" si="1926"/>
        <v>1.57991724991631E-2</v>
      </c>
      <c r="AF1609" s="5">
        <f t="shared" si="1927"/>
        <v>8.033745786480459E-3</v>
      </c>
      <c r="AG1609" s="5">
        <f t="shared" si="1928"/>
        <v>2.7233945898205059E-3</v>
      </c>
      <c r="AH1609" s="5">
        <f t="shared" si="1929"/>
        <v>3.7939359607989387E-3</v>
      </c>
      <c r="AI1609" s="5">
        <f t="shared" si="1930"/>
        <v>5.4885975470015894E-3</v>
      </c>
      <c r="AJ1609" s="5">
        <f t="shared" si="1931"/>
        <v>3.9701122191066343E-3</v>
      </c>
      <c r="AK1609" s="5">
        <f t="shared" si="1932"/>
        <v>1.9144891929524497E-3</v>
      </c>
      <c r="AL1609" s="5">
        <f t="shared" si="1933"/>
        <v>4.074829498721356E-5</v>
      </c>
      <c r="AM1609" s="5">
        <f t="shared" si="1934"/>
        <v>4.4949202185368868E-3</v>
      </c>
      <c r="AN1609" s="5">
        <f t="shared" si="1935"/>
        <v>4.5712579400154522E-3</v>
      </c>
      <c r="AO1609" s="5">
        <f t="shared" si="1936"/>
        <v>2.3244460566817543E-3</v>
      </c>
      <c r="AP1609" s="5">
        <f t="shared" si="1937"/>
        <v>7.8797412606081564E-4</v>
      </c>
      <c r="AQ1609" s="5">
        <f t="shared" si="1938"/>
        <v>2.0033909419724444E-4</v>
      </c>
      <c r="AR1609" s="5">
        <f t="shared" si="1939"/>
        <v>7.7167375799864753E-4</v>
      </c>
      <c r="AS1609" s="5">
        <f t="shared" si="1940"/>
        <v>1.1163621998366495E-3</v>
      </c>
      <c r="AT1609" s="5">
        <f t="shared" si="1941"/>
        <v>8.0750741379124861E-4</v>
      </c>
      <c r="AU1609" s="5">
        <f t="shared" si="1942"/>
        <v>3.894006344435786E-4</v>
      </c>
      <c r="AV1609" s="5">
        <f t="shared" si="1943"/>
        <v>1.4083417518714637E-4</v>
      </c>
      <c r="AW1609" s="5">
        <f t="shared" si="1944"/>
        <v>1.6652984270141529E-6</v>
      </c>
      <c r="AX1609" s="5">
        <f t="shared" si="1945"/>
        <v>1.0837824860664487E-3</v>
      </c>
      <c r="AY1609" s="5">
        <f t="shared" si="1946"/>
        <v>1.1021884825118359E-3</v>
      </c>
      <c r="AZ1609" s="5">
        <f t="shared" si="1947"/>
        <v>5.6045353500354497E-4</v>
      </c>
      <c r="BA1609" s="5">
        <f t="shared" si="1948"/>
        <v>1.8999059288669771E-4</v>
      </c>
      <c r="BB1609" s="5">
        <f t="shared" si="1949"/>
        <v>4.8304305974103513E-5</v>
      </c>
      <c r="BC1609" s="5">
        <f t="shared" si="1950"/>
        <v>9.8249326566659979E-6</v>
      </c>
      <c r="BD1609" s="5">
        <f t="shared" si="1951"/>
        <v>1.3079652963232866E-4</v>
      </c>
      <c r="BE1609" s="5">
        <f t="shared" si="1952"/>
        <v>1.8922025018712873E-4</v>
      </c>
      <c r="BF1609" s="5">
        <f t="shared" si="1953"/>
        <v>1.368702334134022E-4</v>
      </c>
      <c r="BG1609" s="5">
        <f t="shared" si="1954"/>
        <v>6.6002311331593029E-5</v>
      </c>
      <c r="BH1609" s="5">
        <f t="shared" si="1955"/>
        <v>2.3870996230174307E-5</v>
      </c>
      <c r="BI1609" s="5">
        <f t="shared" si="1956"/>
        <v>6.906721289298125E-6</v>
      </c>
      <c r="BJ1609" s="8">
        <f t="shared" si="1957"/>
        <v>0.46912606835841358</v>
      </c>
      <c r="BK1609" s="8">
        <f t="shared" si="1958"/>
        <v>0.26578839469649418</v>
      </c>
      <c r="BL1609" s="8">
        <f t="shared" si="1959"/>
        <v>0.25041925920448688</v>
      </c>
      <c r="BM1609" s="8">
        <f t="shared" si="1960"/>
        <v>0.44598719786224128</v>
      </c>
      <c r="BN1609" s="8">
        <f t="shared" si="1961"/>
        <v>0.5531683177235841</v>
      </c>
    </row>
    <row r="1610" spans="1:66" x14ac:dyDescent="0.25">
      <c r="A1610" t="s">
        <v>112</v>
      </c>
      <c r="B1610" t="s">
        <v>111</v>
      </c>
      <c r="C1610" t="s">
        <v>118</v>
      </c>
      <c r="D1610" t="s">
        <v>541</v>
      </c>
      <c r="E1610">
        <f>VLOOKUP(A1610,home!$A$2:$E$405,3,FALSE)</f>
        <v>1.3270999999999999</v>
      </c>
      <c r="F1610">
        <f>VLOOKUP(B1610,home!$B$2:$E$405,3,FALSE)</f>
        <v>1.0548999999999999</v>
      </c>
      <c r="G1610">
        <f>VLOOKUP(C1610,away!$B$2:$E$405,4,FALSE)</f>
        <v>0.75349999999999995</v>
      </c>
      <c r="H1610">
        <f>VLOOKUP(A1610,away!$A$2:$E$405,3,FALSE)</f>
        <v>0.94389999999999996</v>
      </c>
      <c r="I1610">
        <f>VLOOKUP(C1610,away!$B$2:$E$405,3,FALSE)</f>
        <v>0.63570000000000004</v>
      </c>
      <c r="J1610">
        <f>VLOOKUP(B1610,home!$B$2:$E$405,4,FALSE)</f>
        <v>1.4832000000000001</v>
      </c>
      <c r="K1610" s="3">
        <f t="shared" si="1906"/>
        <v>1.0548681947649998</v>
      </c>
      <c r="L1610" s="3">
        <f t="shared" si="1907"/>
        <v>0.88997521953600001</v>
      </c>
      <c r="M1610" s="5">
        <f t="shared" si="1908"/>
        <v>0.14300961484545652</v>
      </c>
      <c r="N1610" s="5">
        <f t="shared" si="1909"/>
        <v>0.15085629424606464</v>
      </c>
      <c r="O1610" s="5">
        <f t="shared" si="1910"/>
        <v>0.12727501336784397</v>
      </c>
      <c r="P1610" s="5">
        <f t="shared" si="1911"/>
        <v>0.1342583635900288</v>
      </c>
      <c r="Q1610" s="5">
        <f t="shared" si="1912"/>
        <v>7.9566753390141923E-2</v>
      </c>
      <c r="R1610" s="5">
        <f t="shared" si="1913"/>
        <v>5.6635803981747133E-2</v>
      </c>
      <c r="S1610" s="5">
        <f t="shared" si="1914"/>
        <v>3.1510657890645034E-2</v>
      </c>
      <c r="T1610" s="5">
        <f t="shared" si="1915"/>
        <v>7.0812438816158327E-2</v>
      </c>
      <c r="U1610" s="5">
        <f t="shared" si="1916"/>
        <v>5.974330830528999E-2</v>
      </c>
      <c r="V1610" s="5">
        <f t="shared" si="1917"/>
        <v>3.2869346804370076E-3</v>
      </c>
      <c r="W1610" s="5">
        <f t="shared" si="1918"/>
        <v>2.7977479170656981E-2</v>
      </c>
      <c r="X1610" s="5">
        <f t="shared" si="1919"/>
        <v>2.4899263166969315E-2</v>
      </c>
      <c r="Y1610" s="5">
        <f t="shared" si="1920"/>
        <v>1.1079863601654076E-2</v>
      </c>
      <c r="Z1610" s="5">
        <f t="shared" si="1921"/>
        <v>1.6801487360751093E-2</v>
      </c>
      <c r="AA1610" s="5">
        <f t="shared" si="1922"/>
        <v>1.7723354641602466E-2</v>
      </c>
      <c r="AB1610" s="5">
        <f t="shared" si="1923"/>
        <v>9.3479015579835366E-3</v>
      </c>
      <c r="AC1610" s="5">
        <f t="shared" si="1924"/>
        <v>1.9286223862451329E-4</v>
      </c>
      <c r="AD1610" s="5">
        <f t="shared" si="1925"/>
        <v>7.3781382367065773E-3</v>
      </c>
      <c r="AE1610" s="5">
        <f t="shared" si="1926"/>
        <v>6.5663601969798919E-3</v>
      </c>
      <c r="AF1610" s="5">
        <f t="shared" si="1927"/>
        <v>2.9219489289298156E-3</v>
      </c>
      <c r="AG1610" s="5">
        <f t="shared" si="1928"/>
        <v>8.6682071316576432E-4</v>
      </c>
      <c r="AH1610" s="5">
        <f t="shared" si="1929"/>
        <v>3.7382268506039452E-3</v>
      </c>
      <c r="AI1610" s="5">
        <f t="shared" si="1930"/>
        <v>3.9433366095186348E-3</v>
      </c>
      <c r="AJ1610" s="5">
        <f t="shared" si="1931"/>
        <v>2.0798501853168286E-3</v>
      </c>
      <c r="AK1610" s="5">
        <f t="shared" si="1932"/>
        <v>7.3132260345560446E-4</v>
      </c>
      <c r="AL1610" s="5">
        <f t="shared" si="1933"/>
        <v>7.2424133395558083E-6</v>
      </c>
      <c r="AM1610" s="5">
        <f t="shared" si="1934"/>
        <v>1.5565926724962578E-3</v>
      </c>
      <c r="AN1610" s="5">
        <f t="shared" si="1935"/>
        <v>1.3853289054329861E-3</v>
      </c>
      <c r="AO1610" s="5">
        <f t="shared" si="1936"/>
        <v>6.1645419837114406E-4</v>
      </c>
      <c r="AP1610" s="5">
        <f t="shared" si="1937"/>
        <v>1.8287632017641598E-4</v>
      </c>
      <c r="AQ1610" s="5">
        <f t="shared" si="1938"/>
        <v>4.0688848299235409E-5</v>
      </c>
      <c r="AR1610" s="5">
        <f t="shared" si="1939"/>
        <v>6.653858524083234E-4</v>
      </c>
      <c r="AS1610" s="5">
        <f t="shared" si="1940"/>
        <v>7.0189437295213879E-4</v>
      </c>
      <c r="AT1610" s="5">
        <f t="shared" si="1941"/>
        <v>3.7020302505586704E-4</v>
      </c>
      <c r="AU1610" s="5">
        <f t="shared" si="1942"/>
        <v>1.3017179891240818E-4</v>
      </c>
      <c r="AV1610" s="5">
        <f t="shared" si="1943"/>
        <v>3.4328522632011135E-5</v>
      </c>
      <c r="AW1610" s="5">
        <f t="shared" si="1944"/>
        <v>1.8886736400791681E-7</v>
      </c>
      <c r="AX1610" s="5">
        <f t="shared" si="1945"/>
        <v>2.7366668373675888E-4</v>
      </c>
      <c r="AY1610" s="5">
        <f t="shared" si="1946"/>
        <v>2.4355656693831107E-4</v>
      </c>
      <c r="AZ1610" s="5">
        <f t="shared" si="1947"/>
        <v>1.0837965456517893E-4</v>
      </c>
      <c r="BA1610" s="5">
        <f t="shared" si="1948"/>
        <v>3.2151735621626992E-5</v>
      </c>
      <c r="BB1610" s="5">
        <f t="shared" si="1949"/>
        <v>7.1535619920802273E-6</v>
      </c>
      <c r="BC1610" s="5">
        <f t="shared" si="1950"/>
        <v>1.2732985808731977E-6</v>
      </c>
      <c r="BD1610" s="5">
        <f t="shared" si="1951"/>
        <v>9.8696153345540982E-5</v>
      </c>
      <c r="BE1610" s="5">
        <f t="shared" si="1952"/>
        <v>1.0411143310986041E-4</v>
      </c>
      <c r="BF1610" s="5">
        <f t="shared" si="1953"/>
        <v>5.4911919749497737E-5</v>
      </c>
      <c r="BG1610" s="5">
        <f t="shared" si="1954"/>
        <v>1.9308279219077742E-5</v>
      </c>
      <c r="BH1610" s="5">
        <f t="shared" si="1955"/>
        <v>5.0919224109617738E-6</v>
      </c>
      <c r="BI1610" s="5">
        <f t="shared" si="1956"/>
        <v>1.0742614003069389E-6</v>
      </c>
      <c r="BJ1610" s="8">
        <f t="shared" si="1957"/>
        <v>0.3873734829136381</v>
      </c>
      <c r="BK1610" s="8">
        <f t="shared" si="1958"/>
        <v>0.31250923222546978</v>
      </c>
      <c r="BL1610" s="8">
        <f t="shared" si="1959"/>
        <v>0.28340329564455802</v>
      </c>
      <c r="BM1610" s="8">
        <f t="shared" si="1960"/>
        <v>0.30824228702355966</v>
      </c>
      <c r="BN1610" s="8">
        <f t="shared" si="1961"/>
        <v>0.69160184342128306</v>
      </c>
    </row>
    <row r="1611" spans="1:66" x14ac:dyDescent="0.25">
      <c r="A1611" t="s">
        <v>112</v>
      </c>
      <c r="B1611" t="s">
        <v>447</v>
      </c>
      <c r="C1611" t="s">
        <v>110</v>
      </c>
      <c r="D1611" t="s">
        <v>541</v>
      </c>
      <c r="E1611">
        <f>VLOOKUP(A1611,home!$A$2:$E$405,3,FALSE)</f>
        <v>1.3270999999999999</v>
      </c>
      <c r="F1611">
        <f>VLOOKUP(B1611,home!$B$2:$E$405,3,FALSE)</f>
        <v>0.50229999999999997</v>
      </c>
      <c r="G1611">
        <f>VLOOKUP(C1611,away!$B$2:$E$405,4,FALSE)</f>
        <v>0.75349999999999995</v>
      </c>
      <c r="H1611">
        <f>VLOOKUP(A1611,away!$A$2:$E$405,3,FALSE)</f>
        <v>0.94389999999999996</v>
      </c>
      <c r="I1611">
        <f>VLOOKUP(C1611,away!$B$2:$E$405,3,FALSE)</f>
        <v>0.63570000000000004</v>
      </c>
      <c r="J1611">
        <f>VLOOKUP(B1611,home!$B$2:$E$405,4,FALSE)</f>
        <v>0.70630000000000004</v>
      </c>
      <c r="K1611" s="3">
        <f t="shared" si="1906"/>
        <v>0.50228485565499992</v>
      </c>
      <c r="L1611" s="3">
        <f t="shared" si="1907"/>
        <v>0.42380629554900001</v>
      </c>
      <c r="M1611" s="5">
        <f t="shared" si="1908"/>
        <v>0.39609897931113552</v>
      </c>
      <c r="N1611" s="5">
        <f t="shared" si="1909"/>
        <v>0.19895451864838648</v>
      </c>
      <c r="O1611" s="5">
        <f t="shared" si="1910"/>
        <v>0.1678692410925923</v>
      </c>
      <c r="P1611" s="5">
        <f t="shared" si="1911"/>
        <v>8.4318177531107097E-2</v>
      </c>
      <c r="Q1611" s="5">
        <f t="shared" si="1912"/>
        <v>4.9965920840607393E-2</v>
      </c>
      <c r="R1611" s="5">
        <f t="shared" si="1913"/>
        <v>3.557202060203675E-2</v>
      </c>
      <c r="S1611" s="5">
        <f t="shared" si="1914"/>
        <v>4.4872338945001061E-3</v>
      </c>
      <c r="T1611" s="5">
        <f t="shared" si="1915"/>
        <v>2.1175871815152392E-2</v>
      </c>
      <c r="U1611" s="5">
        <f t="shared" si="1916"/>
        <v>1.7867287233450713E-2</v>
      </c>
      <c r="V1611" s="5">
        <f t="shared" si="1917"/>
        <v>1.0613379312359066E-4</v>
      </c>
      <c r="W1611" s="5">
        <f t="shared" si="1918"/>
        <v>8.3657084456978791E-3</v>
      </c>
      <c r="X1611" s="5">
        <f t="shared" si="1919"/>
        <v>3.5454399060141999E-3</v>
      </c>
      <c r="Y1611" s="5">
        <f t="shared" si="1920"/>
        <v>7.5128987632973635E-4</v>
      </c>
      <c r="Z1611" s="5">
        <f t="shared" si="1921"/>
        <v>5.0252154255139691E-3</v>
      </c>
      <c r="AA1611" s="5">
        <f t="shared" si="1922"/>
        <v>2.524089604639563E-3</v>
      </c>
      <c r="AB1611" s="5">
        <f t="shared" si="1923"/>
        <v>6.3390599136333434E-4</v>
      </c>
      <c r="AC1611" s="5">
        <f t="shared" si="1924"/>
        <v>1.412053627701864E-6</v>
      </c>
      <c r="AD1611" s="5">
        <f t="shared" si="1925"/>
        <v>1.0504921647747933E-3</v>
      </c>
      <c r="AE1611" s="5">
        <f t="shared" si="1926"/>
        <v>4.4520519285645471E-4</v>
      </c>
      <c r="AF1611" s="5">
        <f t="shared" si="1927"/>
        <v>9.434038177183609E-5</v>
      </c>
      <c r="AG1611" s="5">
        <f t="shared" si="1928"/>
        <v>1.332734923980009E-5</v>
      </c>
      <c r="AH1611" s="5">
        <f t="shared" si="1929"/>
        <v>5.3242948345569167E-4</v>
      </c>
      <c r="AI1611" s="5">
        <f t="shared" si="1930"/>
        <v>2.6743126624400823E-4</v>
      </c>
      <c r="AJ1611" s="5">
        <f t="shared" si="1931"/>
        <v>6.7163337481502752E-5</v>
      </c>
      <c r="AK1611" s="5">
        <f t="shared" si="1932"/>
        <v>1.1245042424068219E-5</v>
      </c>
      <c r="AL1611" s="5">
        <f t="shared" si="1933"/>
        <v>1.2023438047840734E-8</v>
      </c>
      <c r="AM1611" s="5">
        <f t="shared" si="1934"/>
        <v>1.0552926107012311E-4</v>
      </c>
      <c r="AN1611" s="5">
        <f t="shared" si="1935"/>
        <v>4.4723965206152164E-5</v>
      </c>
      <c r="AO1611" s="5">
        <f t="shared" si="1936"/>
        <v>9.4771490081408575E-6</v>
      </c>
      <c r="AP1611" s="5">
        <f t="shared" si="1937"/>
        <v>1.3388251378353526E-6</v>
      </c>
      <c r="AQ1611" s="5">
        <f t="shared" si="1938"/>
        <v>1.4185063051346997E-7</v>
      </c>
      <c r="AR1611" s="5">
        <f t="shared" si="1939"/>
        <v>4.5129393404884862E-5</v>
      </c>
      <c r="AS1611" s="5">
        <f t="shared" si="1940"/>
        <v>2.2667810852170298E-5</v>
      </c>
      <c r="AT1611" s="5">
        <f t="shared" si="1941"/>
        <v>5.6928490509485988E-6</v>
      </c>
      <c r="AU1611" s="5">
        <f t="shared" si="1942"/>
        <v>9.5314395460714E-7</v>
      </c>
      <c r="AV1611" s="5">
        <f t="shared" si="1943"/>
        <v>1.1968744341457077E-7</v>
      </c>
      <c r="AW1611" s="5">
        <f t="shared" si="1944"/>
        <v>7.1095752773658145E-11</v>
      </c>
      <c r="AX1611" s="5">
        <f t="shared" si="1945"/>
        <v>8.8342916106642561E-6</v>
      </c>
      <c r="AY1611" s="5">
        <f t="shared" si="1946"/>
        <v>3.7440284013152263E-6</v>
      </c>
      <c r="AZ1611" s="5">
        <f t="shared" si="1947"/>
        <v>7.9337140359582534E-7</v>
      </c>
      <c r="BA1611" s="5">
        <f t="shared" si="1948"/>
        <v>1.1207859851748581E-7</v>
      </c>
      <c r="BB1611" s="5">
        <f t="shared" si="1949"/>
        <v>1.1874903912004822E-8</v>
      </c>
      <c r="BC1611" s="5">
        <f t="shared" si="1950"/>
        <v>1.0065318073894186E-9</v>
      </c>
      <c r="BD1611" s="5">
        <f t="shared" si="1951"/>
        <v>3.1876868398829524E-6</v>
      </c>
      <c r="BE1611" s="5">
        <f t="shared" si="1952"/>
        <v>1.6011268242439515E-6</v>
      </c>
      <c r="BF1611" s="5">
        <f t="shared" si="1953"/>
        <v>4.0211087790036082E-7</v>
      </c>
      <c r="BG1611" s="5">
        <f t="shared" si="1954"/>
        <v>6.7324734754496004E-8</v>
      </c>
      <c r="BH1611" s="5">
        <f t="shared" si="1955"/>
        <v>8.4540486695432956E-9</v>
      </c>
      <c r="BI1611" s="5">
        <f t="shared" si="1956"/>
        <v>8.4926812313637989E-10</v>
      </c>
      <c r="BJ1611" s="8">
        <f t="shared" si="1957"/>
        <v>0.28453682232333344</v>
      </c>
      <c r="BK1611" s="8">
        <f t="shared" si="1958"/>
        <v>0.48501569263533334</v>
      </c>
      <c r="BL1611" s="8">
        <f t="shared" si="1959"/>
        <v>0.22542464409098756</v>
      </c>
      <c r="BM1611" s="8">
        <f t="shared" si="1960"/>
        <v>6.7219772491997301E-2</v>
      </c>
      <c r="BN1611" s="8">
        <f t="shared" si="1961"/>
        <v>0.93277885802586546</v>
      </c>
    </row>
    <row r="1612" spans="1:66" x14ac:dyDescent="0.25">
      <c r="A1612" t="s">
        <v>112</v>
      </c>
      <c r="B1612" t="s">
        <v>325</v>
      </c>
      <c r="C1612" t="s">
        <v>93</v>
      </c>
      <c r="D1612" t="s">
        <v>541</v>
      </c>
      <c r="E1612">
        <f>VLOOKUP(A1612,home!$A$2:$E$405,3,FALSE)</f>
        <v>1.3270999999999999</v>
      </c>
      <c r="F1612">
        <f>VLOOKUP(B1612,home!$B$2:$E$405,3,FALSE)</f>
        <v>0.37680000000000002</v>
      </c>
      <c r="G1612">
        <f>VLOOKUP(C1612,away!$B$2:$E$405,4,FALSE)</f>
        <v>1.3187</v>
      </c>
      <c r="H1612">
        <f>VLOOKUP(A1612,away!$A$2:$E$405,3,FALSE)</f>
        <v>0.94389999999999996</v>
      </c>
      <c r="I1612">
        <f>VLOOKUP(C1612,away!$B$2:$E$405,3,FALSE)</f>
        <v>0.26490000000000002</v>
      </c>
      <c r="J1612">
        <f>VLOOKUP(B1612,home!$B$2:$E$405,4,FALSE)</f>
        <v>1.0593999999999999</v>
      </c>
      <c r="K1612" s="3">
        <f t="shared" si="1906"/>
        <v>0.65941762293599993</v>
      </c>
      <c r="L1612" s="3">
        <f t="shared" si="1907"/>
        <v>0.26489143313399999</v>
      </c>
      <c r="M1612" s="5">
        <f t="shared" si="1908"/>
        <v>0.39680549472660726</v>
      </c>
      <c r="N1612" s="5">
        <f t="shared" si="1909"/>
        <v>0.26166053610056283</v>
      </c>
      <c r="O1612" s="5">
        <f t="shared" si="1910"/>
        <v>0.10511037617357687</v>
      </c>
      <c r="P1612" s="5">
        <f t="shared" si="1911"/>
        <v>6.9311634402288824E-2</v>
      </c>
      <c r="Q1612" s="5">
        <f t="shared" si="1912"/>
        <v>8.6271784365796259E-2</v>
      </c>
      <c r="R1612" s="5">
        <f t="shared" si="1913"/>
        <v>1.3921419090936308E-2</v>
      </c>
      <c r="S1612" s="5">
        <f t="shared" si="1914"/>
        <v>3.0267364788046204E-3</v>
      </c>
      <c r="T1612" s="5">
        <f t="shared" si="1915"/>
        <v>2.2852656599683184E-2</v>
      </c>
      <c r="U1612" s="5">
        <f t="shared" si="1916"/>
        <v>9.1800290848410709E-3</v>
      </c>
      <c r="V1612" s="5">
        <f t="shared" si="1917"/>
        <v>5.8743600815059166E-5</v>
      </c>
      <c r="W1612" s="5">
        <f t="shared" si="1918"/>
        <v>1.8963044990980178E-2</v>
      </c>
      <c r="X1612" s="5">
        <f t="shared" si="1919"/>
        <v>5.0231481642452596E-3</v>
      </c>
      <c r="Y1612" s="5">
        <f t="shared" si="1920"/>
        <v>6.6529445803567393E-4</v>
      </c>
      <c r="Z1612" s="5">
        <f t="shared" si="1921"/>
        <v>1.2292215514190488E-3</v>
      </c>
      <c r="AA1612" s="5">
        <f t="shared" si="1922"/>
        <v>8.1057035349845125E-4</v>
      </c>
      <c r="AB1612" s="5">
        <f t="shared" si="1923"/>
        <v>2.6725218786317092E-4</v>
      </c>
      <c r="AC1612" s="5">
        <f t="shared" si="1924"/>
        <v>6.413115237310179E-7</v>
      </c>
      <c r="AD1612" s="5">
        <f t="shared" si="1925"/>
        <v>3.1261415128951415E-3</v>
      </c>
      <c r="AE1612" s="5">
        <f t="shared" si="1926"/>
        <v>8.28088105530485E-4</v>
      </c>
      <c r="AF1612" s="5">
        <f t="shared" si="1927"/>
        <v>1.0967672251759458E-4</v>
      </c>
      <c r="AG1612" s="5">
        <f t="shared" si="1928"/>
        <v>9.6841414030418931E-6</v>
      </c>
      <c r="AH1612" s="5">
        <f t="shared" si="1929"/>
        <v>8.1402564598647651E-5</v>
      </c>
      <c r="AI1612" s="5">
        <f t="shared" si="1930"/>
        <v>5.3678285648534418E-5</v>
      </c>
      <c r="AJ1612" s="5">
        <f t="shared" si="1931"/>
        <v>1.769820376281808E-5</v>
      </c>
      <c r="AK1612" s="5">
        <f t="shared" si="1932"/>
        <v>3.8901691518381569E-6</v>
      </c>
      <c r="AL1612" s="5">
        <f t="shared" si="1933"/>
        <v>4.4808199948384966E-9</v>
      </c>
      <c r="AM1612" s="5">
        <f t="shared" si="1934"/>
        <v>4.1228656107897299E-4</v>
      </c>
      <c r="AN1612" s="5">
        <f t="shared" si="1935"/>
        <v>1.0921117802609758E-4</v>
      </c>
      <c r="AO1612" s="5">
        <f t="shared" si="1936"/>
        <v>1.4464552730792696E-5</v>
      </c>
      <c r="AP1612" s="5">
        <f t="shared" si="1937"/>
        <v>1.277178700833997E-6</v>
      </c>
      <c r="AQ1612" s="5">
        <f t="shared" si="1938"/>
        <v>8.4578424108034388E-8</v>
      </c>
      <c r="AR1612" s="5">
        <f t="shared" si="1939"/>
        <v>4.3125683994637576E-6</v>
      </c>
      <c r="AS1612" s="5">
        <f t="shared" si="1940"/>
        <v>2.8437836027233011E-6</v>
      </c>
      <c r="AT1612" s="5">
        <f t="shared" si="1941"/>
        <v>9.3762051172608649E-7</v>
      </c>
      <c r="AU1612" s="5">
        <f t="shared" si="1942"/>
        <v>2.060944963528173E-7</v>
      </c>
      <c r="AV1612" s="5">
        <f t="shared" si="1943"/>
        <v>3.3975585721291716E-8</v>
      </c>
      <c r="AW1612" s="5">
        <f t="shared" si="1944"/>
        <v>2.1741197403885329E-11</v>
      </c>
      <c r="AX1612" s="5">
        <f t="shared" si="1945"/>
        <v>4.5311504012525719E-5</v>
      </c>
      <c r="AY1612" s="5">
        <f t="shared" si="1946"/>
        <v>1.2002629235334928E-5</v>
      </c>
      <c r="AZ1612" s="5">
        <f t="shared" si="1947"/>
        <v>1.5896968297619576E-6</v>
      </c>
      <c r="BA1612" s="5">
        <f t="shared" si="1948"/>
        <v>1.4036569049474047E-7</v>
      </c>
      <c r="BB1612" s="5">
        <f t="shared" si="1949"/>
        <v>9.2954172294988179E-9</v>
      </c>
      <c r="BC1612" s="5">
        <f t="shared" si="1950"/>
        <v>4.924552783000835E-10</v>
      </c>
      <c r="BD1612" s="5">
        <f t="shared" si="1951"/>
        <v>1.9039373730372595E-7</v>
      </c>
      <c r="BE1612" s="5">
        <f t="shared" si="1952"/>
        <v>1.2554898567472419E-7</v>
      </c>
      <c r="BF1612" s="5">
        <f t="shared" si="1953"/>
        <v>4.1394606847826261E-8</v>
      </c>
      <c r="BG1612" s="5">
        <f t="shared" si="1954"/>
        <v>9.098777749987955E-9</v>
      </c>
      <c r="BH1612" s="5">
        <f t="shared" si="1955"/>
        <v>1.4999735988800054E-9</v>
      </c>
      <c r="BI1612" s="5">
        <f t="shared" si="1956"/>
        <v>1.9782180500804205E-10</v>
      </c>
      <c r="BJ1612" s="8">
        <f t="shared" si="1957"/>
        <v>0.40010643319425115</v>
      </c>
      <c r="BK1612" s="8">
        <f t="shared" si="1958"/>
        <v>0.46921525763009481</v>
      </c>
      <c r="BL1612" s="8">
        <f t="shared" si="1959"/>
        <v>0.12945501829037673</v>
      </c>
      <c r="BM1612" s="8">
        <f t="shared" si="1960"/>
        <v>6.6912683198879178E-2</v>
      </c>
      <c r="BN1612" s="8">
        <f t="shared" si="1961"/>
        <v>0.93308124485976851</v>
      </c>
    </row>
    <row r="1613" spans="1:66" x14ac:dyDescent="0.25">
      <c r="A1613" t="s">
        <v>112</v>
      </c>
      <c r="B1613" t="s">
        <v>128</v>
      </c>
      <c r="C1613" t="s">
        <v>303</v>
      </c>
      <c r="D1613" t="s">
        <v>541</v>
      </c>
      <c r="E1613">
        <f>VLOOKUP(A1613,home!$A$2:$E$405,3,FALSE)</f>
        <v>1.3270999999999999</v>
      </c>
      <c r="F1613">
        <f>VLOOKUP(B1613,home!$B$2:$E$405,3,FALSE)</f>
        <v>0.6028</v>
      </c>
      <c r="G1613">
        <f>VLOOKUP(C1613,away!$B$2:$E$405,4,FALSE)</f>
        <v>0.75349999999999995</v>
      </c>
      <c r="H1613">
        <f>VLOOKUP(A1613,away!$A$2:$E$405,3,FALSE)</f>
        <v>0.94389999999999996</v>
      </c>
      <c r="I1613">
        <f>VLOOKUP(C1613,away!$B$2:$E$405,3,FALSE)</f>
        <v>0.70630000000000004</v>
      </c>
      <c r="J1613">
        <f>VLOOKUP(B1613,home!$B$2:$E$405,4,FALSE)</f>
        <v>1.907</v>
      </c>
      <c r="K1613" s="3">
        <f t="shared" si="1906"/>
        <v>0.60278182557999993</v>
      </c>
      <c r="L1613" s="3">
        <f t="shared" si="1907"/>
        <v>1.2713522189900002</v>
      </c>
      <c r="M1613" s="5">
        <f t="shared" si="1908"/>
        <v>0.15348782292660579</v>
      </c>
      <c r="N1613" s="5">
        <f t="shared" si="1909"/>
        <v>9.2519670107999205E-2</v>
      </c>
      <c r="O1613" s="5">
        <f t="shared" si="1910"/>
        <v>0.19513708426568449</v>
      </c>
      <c r="P1613" s="5">
        <f t="shared" si="1911"/>
        <v>0.11762508789202758</v>
      </c>
      <c r="Q1613" s="5">
        <f t="shared" si="1912"/>
        <v>2.7884587824879552E-2</v>
      </c>
      <c r="R1613" s="5">
        <f t="shared" si="1913"/>
        <v>0.12404398254420831</v>
      </c>
      <c r="S1613" s="5">
        <f t="shared" si="1914"/>
        <v>2.2535438052670626E-2</v>
      </c>
      <c r="T1613" s="5">
        <f t="shared" si="1915"/>
        <v>3.5451132606782162E-2</v>
      </c>
      <c r="U1613" s="5">
        <f t="shared" si="1916"/>
        <v>7.4771458250211531E-2</v>
      </c>
      <c r="V1613" s="5">
        <f t="shared" si="1917"/>
        <v>1.9188875711500753E-3</v>
      </c>
      <c r="W1613" s="5">
        <f t="shared" si="1918"/>
        <v>5.6027742515422467E-3</v>
      </c>
      <c r="X1613" s="5">
        <f t="shared" si="1919"/>
        <v>7.123099477198273E-3</v>
      </c>
      <c r="Y1613" s="5">
        <f t="shared" si="1920"/>
        <v>4.5279841632112671E-3</v>
      </c>
      <c r="Z1613" s="5">
        <f t="shared" si="1921"/>
        <v>5.2567864153312042E-2</v>
      </c>
      <c r="AA1613" s="5">
        <f t="shared" si="1922"/>
        <v>3.1686953121174873E-2</v>
      </c>
      <c r="AB1613" s="5">
        <f t="shared" si="1923"/>
        <v>9.550159724724833E-3</v>
      </c>
      <c r="AC1613" s="5">
        <f t="shared" si="1924"/>
        <v>9.190847965483869E-5</v>
      </c>
      <c r="AD1613" s="5">
        <f t="shared" si="1925"/>
        <v>8.4431262291431318E-4</v>
      </c>
      <c r="AE1613" s="5">
        <f t="shared" si="1926"/>
        <v>1.0734187266633792E-3</v>
      </c>
      <c r="AF1613" s="5">
        <f t="shared" si="1927"/>
        <v>6.8234664002445392E-4</v>
      </c>
      <c r="AG1613" s="5">
        <f t="shared" si="1928"/>
        <v>2.8916763830515353E-4</v>
      </c>
      <c r="AH1613" s="5">
        <f t="shared" si="1929"/>
        <v>1.6708067684719542E-2</v>
      </c>
      <c r="AI1613" s="5">
        <f t="shared" si="1930"/>
        <v>1.0071319540909448E-2</v>
      </c>
      <c r="AJ1613" s="5">
        <f t="shared" si="1931"/>
        <v>3.0354041894344618E-3</v>
      </c>
      <c r="AK1613" s="5">
        <f t="shared" si="1932"/>
        <v>6.0989549289349506E-4</v>
      </c>
      <c r="AL1613" s="5">
        <f t="shared" si="1933"/>
        <v>2.8173552250050365E-6</v>
      </c>
      <c r="AM1613" s="5">
        <f t="shared" si="1934"/>
        <v>1.0178726084010557E-4</v>
      </c>
      <c r="AN1613" s="5">
        <f t="shared" si="1935"/>
        <v>1.2940745993398218E-4</v>
      </c>
      <c r="AO1613" s="5">
        <f t="shared" si="1936"/>
        <v>8.2261230670463894E-5</v>
      </c>
      <c r="AP1613" s="5">
        <f t="shared" si="1937"/>
        <v>3.4860999383247519E-5</v>
      </c>
      <c r="AQ1613" s="5">
        <f t="shared" si="1938"/>
        <v>1.1080152230525192E-5</v>
      </c>
      <c r="AR1613" s="5">
        <f t="shared" si="1939"/>
        <v>4.2483677852006548E-3</v>
      </c>
      <c r="AS1613" s="5">
        <f t="shared" si="1940"/>
        <v>2.5608388892985117E-3</v>
      </c>
      <c r="AT1613" s="5">
        <f t="shared" si="1941"/>
        <v>7.7181357035380812E-4</v>
      </c>
      <c r="AU1613" s="5">
        <f t="shared" si="1942"/>
        <v>1.5507839764842876E-4</v>
      </c>
      <c r="AV1613" s="5">
        <f t="shared" si="1943"/>
        <v>2.3369609910635257E-5</v>
      </c>
      <c r="AW1613" s="5">
        <f t="shared" si="1944"/>
        <v>5.9974293733955328E-8</v>
      </c>
      <c r="AX1613" s="5">
        <f t="shared" si="1945"/>
        <v>1.0225918484997746E-5</v>
      </c>
      <c r="AY1613" s="5">
        <f t="shared" si="1946"/>
        <v>1.3000744157112746E-5</v>
      </c>
      <c r="AZ1613" s="5">
        <f t="shared" si="1947"/>
        <v>8.2642624663332852E-6</v>
      </c>
      <c r="BA1613" s="5">
        <f t="shared" si="1948"/>
        <v>3.5022628082961986E-6</v>
      </c>
      <c r="BB1613" s="5">
        <f t="shared" si="1949"/>
        <v>1.1131523982033806E-6</v>
      </c>
      <c r="BC1613" s="5">
        <f t="shared" si="1950"/>
        <v>2.8304175430598126E-7</v>
      </c>
      <c r="BD1613" s="5">
        <f t="shared" si="1951"/>
        <v>9.0019530180008157E-4</v>
      </c>
      <c r="BE1613" s="5">
        <f t="shared" si="1952"/>
        <v>5.4262136739759213E-4</v>
      </c>
      <c r="BF1613" s="5">
        <f t="shared" si="1953"/>
        <v>1.6354114921931823E-4</v>
      </c>
      <c r="BG1613" s="5">
        <f t="shared" si="1954"/>
        <v>3.2859877494623945E-5</v>
      </c>
      <c r="BH1613" s="5">
        <f t="shared" si="1955"/>
        <v>4.9518342361361435E-6</v>
      </c>
      <c r="BI1613" s="5">
        <f t="shared" si="1956"/>
        <v>5.9697513616553795E-7</v>
      </c>
      <c r="BJ1613" s="8">
        <f t="shared" si="1957"/>
        <v>0.17639428054464756</v>
      </c>
      <c r="BK1613" s="8">
        <f t="shared" si="1958"/>
        <v>0.29567496302149099</v>
      </c>
      <c r="BL1613" s="8">
        <f t="shared" si="1959"/>
        <v>0.47501855957165695</v>
      </c>
      <c r="BM1613" s="8">
        <f t="shared" si="1960"/>
        <v>0.28894449095983932</v>
      </c>
      <c r="BN1613" s="8">
        <f t="shared" si="1961"/>
        <v>0.71069823556140499</v>
      </c>
    </row>
    <row r="1614" spans="1:66" x14ac:dyDescent="0.25">
      <c r="A1614" t="s">
        <v>112</v>
      </c>
      <c r="B1614" t="s">
        <v>130</v>
      </c>
      <c r="C1614" t="s">
        <v>124</v>
      </c>
      <c r="D1614" t="s">
        <v>541</v>
      </c>
      <c r="E1614">
        <f>VLOOKUP(A1614,home!$A$2:$E$405,3,FALSE)</f>
        <v>1.3270999999999999</v>
      </c>
      <c r="F1614">
        <f>VLOOKUP(B1614,home!$B$2:$E$405,3,FALSE)</f>
        <v>1.1303000000000001</v>
      </c>
      <c r="G1614">
        <f>VLOOKUP(C1614,away!$B$2:$E$405,4,FALSE)</f>
        <v>0.9042</v>
      </c>
      <c r="H1614">
        <f>VLOOKUP(A1614,away!$A$2:$E$405,3,FALSE)</f>
        <v>0.94389999999999996</v>
      </c>
      <c r="I1614">
        <f>VLOOKUP(C1614,away!$B$2:$E$405,3,FALSE)</f>
        <v>0.63570000000000004</v>
      </c>
      <c r="J1614">
        <f>VLOOKUP(B1614,home!$B$2:$E$405,4,FALSE)</f>
        <v>0.52969999999999995</v>
      </c>
      <c r="K1614" s="3">
        <f t="shared" si="1906"/>
        <v>1.3563191057460002</v>
      </c>
      <c r="L1614" s="3">
        <f t="shared" si="1907"/>
        <v>0.31783972073099998</v>
      </c>
      <c r="M1614" s="5">
        <f t="shared" si="1908"/>
        <v>0.18746580444885863</v>
      </c>
      <c r="N1614" s="5">
        <f t="shared" si="1909"/>
        <v>0.25426345224803049</v>
      </c>
      <c r="O1614" s="5">
        <f t="shared" si="1910"/>
        <v>5.958407893263748E-2</v>
      </c>
      <c r="P1614" s="5">
        <f t="shared" si="1911"/>
        <v>8.0815024654613959E-2</v>
      </c>
      <c r="Q1614" s="5">
        <f t="shared" si="1912"/>
        <v>0.1724311890884698</v>
      </c>
      <c r="R1614" s="5">
        <f t="shared" si="1913"/>
        <v>9.4690935039816772E-3</v>
      </c>
      <c r="S1614" s="5">
        <f t="shared" si="1914"/>
        <v>8.7096793854310132E-3</v>
      </c>
      <c r="T1614" s="5">
        <f t="shared" si="1915"/>
        <v>5.4805480985193493E-2</v>
      </c>
      <c r="U1614" s="5">
        <f t="shared" si="1916"/>
        <v>1.2843112433545687E-2</v>
      </c>
      <c r="V1614" s="5">
        <f t="shared" si="1917"/>
        <v>4.1718598364986359E-4</v>
      </c>
      <c r="W1614" s="5">
        <f t="shared" si="1918"/>
        <v>7.7957238729064307E-2</v>
      </c>
      <c r="X1614" s="5">
        <f t="shared" si="1919"/>
        <v>2.4777906986605692E-2</v>
      </c>
      <c r="Y1614" s="5">
        <f t="shared" si="1920"/>
        <v>3.9377015184607232E-3</v>
      </c>
      <c r="Z1614" s="5">
        <f t="shared" si="1921"/>
        <v>1.0032180116270875E-3</v>
      </c>
      <c r="AA1614" s="5">
        <f t="shared" si="1922"/>
        <v>1.3606837563983319E-3</v>
      </c>
      <c r="AB1614" s="5">
        <f t="shared" si="1923"/>
        <v>9.2276068784064708E-4</v>
      </c>
      <c r="AC1614" s="5">
        <f t="shared" si="1924"/>
        <v>1.1240348490936587E-5</v>
      </c>
      <c r="AD1614" s="5">
        <f t="shared" si="1925"/>
        <v>2.6433723079857967E-2</v>
      </c>
      <c r="AE1614" s="5">
        <f t="shared" si="1926"/>
        <v>8.4016871615826445E-3</v>
      </c>
      <c r="AF1614" s="5">
        <f t="shared" si="1927"/>
        <v>1.3351949505533277E-3</v>
      </c>
      <c r="AG1614" s="5">
        <f t="shared" si="1928"/>
        <v>1.4145933006843702E-4</v>
      </c>
      <c r="AH1614" s="5">
        <f t="shared" si="1929"/>
        <v>7.9715633161965612E-5</v>
      </c>
      <c r="AI1614" s="5">
        <f t="shared" si="1930"/>
        <v>1.081198362842134E-4</v>
      </c>
      <c r="AJ1614" s="5">
        <f t="shared" si="1931"/>
        <v>7.332249983120415E-5</v>
      </c>
      <c r="AK1614" s="5">
        <f t="shared" si="1932"/>
        <v>3.314956913404003E-5</v>
      </c>
      <c r="AL1614" s="5">
        <f t="shared" si="1933"/>
        <v>1.9382501103966514E-7</v>
      </c>
      <c r="AM1614" s="5">
        <f t="shared" si="1934"/>
        <v>7.1705127298420683E-3</v>
      </c>
      <c r="AN1614" s="5">
        <f t="shared" si="1935"/>
        <v>2.2790737635510834E-3</v>
      </c>
      <c r="AO1614" s="5">
        <f t="shared" si="1936"/>
        <v>3.6219008426621263E-4</v>
      </c>
      <c r="AP1614" s="5">
        <f t="shared" si="1937"/>
        <v>3.8372798411570132E-5</v>
      </c>
      <c r="AQ1614" s="5">
        <f t="shared" si="1938"/>
        <v>3.0490998827001011E-6</v>
      </c>
      <c r="AR1614" s="5">
        <f t="shared" si="1939"/>
        <v>5.0673589164188023E-6</v>
      </c>
      <c r="AS1614" s="5">
        <f t="shared" si="1940"/>
        <v>6.8729557140111708E-6</v>
      </c>
      <c r="AT1614" s="5">
        <f t="shared" si="1941"/>
        <v>4.6609605739297482E-6</v>
      </c>
      <c r="AU1614" s="5">
        <f t="shared" si="1942"/>
        <v>2.1072499591832539E-6</v>
      </c>
      <c r="AV1614" s="5">
        <f t="shared" si="1943"/>
        <v>7.1452584505568103E-7</v>
      </c>
      <c r="AW1614" s="5">
        <f t="shared" si="1944"/>
        <v>2.3210118968841589E-9</v>
      </c>
      <c r="AX1614" s="5">
        <f t="shared" si="1945"/>
        <v>1.6209172355799526E-3</v>
      </c>
      <c r="AY1614" s="5">
        <f t="shared" si="1946"/>
        <v>5.1519188148479664E-4</v>
      </c>
      <c r="AZ1614" s="5">
        <f t="shared" si="1947"/>
        <v>8.1874221867003091E-5</v>
      </c>
      <c r="BA1614" s="5">
        <f t="shared" si="1948"/>
        <v>8.6742932710920665E-6</v>
      </c>
      <c r="BB1614" s="5">
        <f t="shared" si="1949"/>
        <v>6.8925873770567336E-7</v>
      </c>
      <c r="BC1614" s="5">
        <f t="shared" si="1950"/>
        <v>4.3814760940754597E-8</v>
      </c>
      <c r="BD1614" s="5">
        <f t="shared" si="1951"/>
        <v>2.6843465713971558E-7</v>
      </c>
      <c r="BE1614" s="5">
        <f t="shared" si="1952"/>
        <v>3.6408305412297323E-7</v>
      </c>
      <c r="BF1614" s="5">
        <f t="shared" si="1953"/>
        <v>2.4690640119267183E-7</v>
      </c>
      <c r="BG1614" s="5">
        <f t="shared" si="1954"/>
        <v>1.1162795642286931E-7</v>
      </c>
      <c r="BH1614" s="5">
        <f t="shared" si="1955"/>
        <v>3.7850782507929867E-8</v>
      </c>
      <c r="BI1614" s="5">
        <f t="shared" si="1956"/>
        <v>1.0267547896588351E-8</v>
      </c>
      <c r="BJ1614" s="8">
        <f t="shared" si="1957"/>
        <v>0.63656562325954191</v>
      </c>
      <c r="BK1614" s="8">
        <f t="shared" si="1958"/>
        <v>0.27793432052754025</v>
      </c>
      <c r="BL1614" s="8">
        <f t="shared" si="1959"/>
        <v>8.4494499074223128E-2</v>
      </c>
      <c r="BM1614" s="8">
        <f t="shared" si="1960"/>
        <v>0.23545382843586751</v>
      </c>
      <c r="BN1614" s="8">
        <f t="shared" si="1961"/>
        <v>0.76402864287659211</v>
      </c>
    </row>
    <row r="1615" spans="1:66" x14ac:dyDescent="0.25">
      <c r="A1615" t="s">
        <v>112</v>
      </c>
      <c r="B1615" t="s">
        <v>358</v>
      </c>
      <c r="C1615" t="s">
        <v>129</v>
      </c>
      <c r="D1615" t="s">
        <v>541</v>
      </c>
      <c r="E1615">
        <f>VLOOKUP(A1615,home!$A$2:$E$405,3,FALSE)</f>
        <v>1.3270999999999999</v>
      </c>
      <c r="F1615">
        <f>VLOOKUP(B1615,home!$B$2:$E$405,3,FALSE)</f>
        <v>1.2056</v>
      </c>
      <c r="G1615">
        <f>VLOOKUP(C1615,away!$B$2:$E$405,4,FALSE)</f>
        <v>0.75349999999999995</v>
      </c>
      <c r="H1615">
        <f>VLOOKUP(A1615,away!$A$2:$E$405,3,FALSE)</f>
        <v>0.94389999999999996</v>
      </c>
      <c r="I1615">
        <f>VLOOKUP(C1615,away!$B$2:$E$405,3,FALSE)</f>
        <v>1.3243</v>
      </c>
      <c r="J1615">
        <f>VLOOKUP(B1615,home!$B$2:$E$405,4,FALSE)</f>
        <v>0.63570000000000004</v>
      </c>
      <c r="K1615" s="3">
        <f t="shared" si="1906"/>
        <v>1.2055636511599999</v>
      </c>
      <c r="L1615" s="3">
        <f t="shared" si="1907"/>
        <v>0.79462930368899998</v>
      </c>
      <c r="M1615" s="5">
        <f t="shared" si="1908"/>
        <v>0.13530917215668217</v>
      </c>
      <c r="N1615" s="5">
        <f t="shared" si="1909"/>
        <v>0.16312381962064676</v>
      </c>
      <c r="O1615" s="5">
        <f t="shared" si="1910"/>
        <v>0.10752063325359938</v>
      </c>
      <c r="P1615" s="5">
        <f t="shared" si="1911"/>
        <v>0.12962296720024458</v>
      </c>
      <c r="Q1615" s="5">
        <f t="shared" si="1912"/>
        <v>9.8328073786516063E-2</v>
      </c>
      <c r="R1615" s="5">
        <f t="shared" si="1913"/>
        <v>4.2719522967254009E-2</v>
      </c>
      <c r="S1615" s="5">
        <f t="shared" si="1914"/>
        <v>3.1043929539269439E-2</v>
      </c>
      <c r="T1615" s="5">
        <f t="shared" si="1915"/>
        <v>7.8134368806059881E-2</v>
      </c>
      <c r="U1615" s="5">
        <f t="shared" si="1916"/>
        <v>5.1501104084216209E-2</v>
      </c>
      <c r="V1615" s="5">
        <f t="shared" si="1917"/>
        <v>3.3043717553552913E-3</v>
      </c>
      <c r="W1615" s="5">
        <f t="shared" si="1918"/>
        <v>3.9513583881867383E-2</v>
      </c>
      <c r="X1615" s="5">
        <f t="shared" si="1919"/>
        <v>3.1398651646305169E-2</v>
      </c>
      <c r="Y1615" s="5">
        <f t="shared" si="1920"/>
        <v>1.2475144347238475E-2</v>
      </c>
      <c r="Z1615" s="5">
        <f t="shared" si="1921"/>
        <v>1.131539492979843E-2</v>
      </c>
      <c r="AA1615" s="5">
        <f t="shared" si="1922"/>
        <v>1.3641428825885146E-2</v>
      </c>
      <c r="AB1615" s="5">
        <f t="shared" si="1923"/>
        <v>8.2228053711866835E-3</v>
      </c>
      <c r="AC1615" s="5">
        <f t="shared" si="1924"/>
        <v>1.9784434456420979E-4</v>
      </c>
      <c r="AD1615" s="5">
        <f t="shared" si="1925"/>
        <v>1.190903511376025E-2</v>
      </c>
      <c r="AE1615" s="5">
        <f t="shared" si="1926"/>
        <v>9.4632682800551583E-3</v>
      </c>
      <c r="AF1615" s="5">
        <f t="shared" si="1927"/>
        <v>3.7598951420012151E-3</v>
      </c>
      <c r="AG1615" s="5">
        <f t="shared" si="1928"/>
        <v>9.9590761954402641E-4</v>
      </c>
      <c r="AH1615" s="5">
        <f t="shared" si="1929"/>
        <v>2.247886098507942E-3</v>
      </c>
      <c r="AI1615" s="5">
        <f t="shared" si="1930"/>
        <v>2.7099697723090414E-3</v>
      </c>
      <c r="AJ1615" s="5">
        <f t="shared" si="1931"/>
        <v>1.6335205266190609E-3</v>
      </c>
      <c r="AK1615" s="5">
        <f t="shared" si="1932"/>
        <v>6.5643765677189333E-4</v>
      </c>
      <c r="AL1615" s="5">
        <f t="shared" si="1933"/>
        <v>7.5812069728737855E-6</v>
      </c>
      <c r="AM1615" s="5">
        <f t="shared" si="1934"/>
        <v>2.8714199707074906E-3</v>
      </c>
      <c r="AN1615" s="5">
        <f t="shared" si="1935"/>
        <v>2.2817144519219818E-3</v>
      </c>
      <c r="AO1615" s="5">
        <f t="shared" si="1936"/>
        <v>9.0655858307394635E-4</v>
      </c>
      <c r="AP1615" s="5">
        <f t="shared" si="1937"/>
        <v>2.4012600520711212E-4</v>
      </c>
      <c r="AQ1615" s="5">
        <f t="shared" si="1938"/>
        <v>4.7702790078837171E-5</v>
      </c>
      <c r="AR1615" s="5">
        <f t="shared" si="1939"/>
        <v>3.5724723304590982E-4</v>
      </c>
      <c r="AS1615" s="5">
        <f t="shared" si="1940"/>
        <v>4.3068427863763437E-4</v>
      </c>
      <c r="AT1615" s="5">
        <f t="shared" si="1941"/>
        <v>2.5960865572579862E-4</v>
      </c>
      <c r="AU1615" s="5">
        <f t="shared" si="1942"/>
        <v>1.043249196231777E-4</v>
      </c>
      <c r="AV1615" s="5">
        <f t="shared" si="1943"/>
        <v>3.1442582751972933E-5</v>
      </c>
      <c r="AW1615" s="5">
        <f t="shared" si="1944"/>
        <v>2.0173933007561019E-7</v>
      </c>
      <c r="AX1615" s="5">
        <f t="shared" si="1945"/>
        <v>5.7694659064997538E-4</v>
      </c>
      <c r="AY1615" s="5">
        <f t="shared" si="1946"/>
        <v>4.5845866759393241E-4</v>
      </c>
      <c r="AZ1615" s="5">
        <f t="shared" si="1947"/>
        <v>1.8215234590017663E-4</v>
      </c>
      <c r="BA1615" s="5">
        <f t="shared" si="1948"/>
        <v>4.8247863929325073E-5</v>
      </c>
      <c r="BB1615" s="5">
        <f t="shared" si="1949"/>
        <v>9.5847916296602987E-6</v>
      </c>
      <c r="BC1615" s="5">
        <f t="shared" si="1950"/>
        <v>1.5232712597362242E-6</v>
      </c>
      <c r="BD1615" s="5">
        <f t="shared" si="1951"/>
        <v>4.731318667334885E-5</v>
      </c>
      <c r="BE1615" s="5">
        <f t="shared" si="1952"/>
        <v>5.7039058073937085E-5</v>
      </c>
      <c r="BF1615" s="5">
        <f t="shared" si="1953"/>
        <v>3.4382107555171431E-5</v>
      </c>
      <c r="BG1615" s="5">
        <f t="shared" si="1954"/>
        <v>1.3816606372929425E-5</v>
      </c>
      <c r="BH1615" s="5">
        <f t="shared" si="1955"/>
        <v>4.1641996063973333E-6</v>
      </c>
      <c r="BI1615" s="5">
        <f t="shared" si="1956"/>
        <v>1.0040415363294807E-6</v>
      </c>
      <c r="BJ1615" s="8">
        <f t="shared" si="1957"/>
        <v>0.45672618357594652</v>
      </c>
      <c r="BK1615" s="8">
        <f t="shared" si="1958"/>
        <v>0.29994432487068245</v>
      </c>
      <c r="BL1615" s="8">
        <f t="shared" si="1959"/>
        <v>0.23219433542595194</v>
      </c>
      <c r="BM1615" s="8">
        <f t="shared" si="1960"/>
        <v>0.32309779288917267</v>
      </c>
      <c r="BN1615" s="8">
        <f t="shared" si="1961"/>
        <v>0.67662418898494303</v>
      </c>
    </row>
    <row r="1616" spans="1:66" x14ac:dyDescent="0.25">
      <c r="A1616" t="s">
        <v>112</v>
      </c>
      <c r="B1616" t="s">
        <v>132</v>
      </c>
      <c r="C1616" t="s">
        <v>131</v>
      </c>
      <c r="D1616" t="s">
        <v>541</v>
      </c>
      <c r="E1616">
        <f>VLOOKUP(A1616,home!$A$2:$E$405,3,FALSE)</f>
        <v>1.3270999999999999</v>
      </c>
      <c r="F1616">
        <f>VLOOKUP(B1616,home!$B$2:$E$405,3,FALSE)</f>
        <v>1.3187</v>
      </c>
      <c r="G1616">
        <f>VLOOKUP(C1616,away!$B$2:$E$405,4,FALSE)</f>
        <v>0.75349999999999995</v>
      </c>
      <c r="H1616">
        <f>VLOOKUP(A1616,away!$A$2:$E$405,3,FALSE)</f>
        <v>0.94389999999999996</v>
      </c>
      <c r="I1616">
        <f>VLOOKUP(C1616,away!$B$2:$E$405,3,FALSE)</f>
        <v>0.42380000000000001</v>
      </c>
      <c r="J1616">
        <f>VLOOKUP(B1616,home!$B$2:$E$405,4,FALSE)</f>
        <v>1.0593999999999999</v>
      </c>
      <c r="K1616" s="3">
        <f t="shared" si="1906"/>
        <v>1.3186602411949999</v>
      </c>
      <c r="L1616" s="3">
        <f t="shared" si="1907"/>
        <v>0.42378629430799997</v>
      </c>
      <c r="M1616" s="5">
        <f t="shared" si="1908"/>
        <v>0.17509150858910227</v>
      </c>
      <c r="N1616" s="5">
        <f t="shared" si="1909"/>
        <v>0.230886210947302</v>
      </c>
      <c r="O1616" s="5">
        <f t="shared" si="1910"/>
        <v>7.4201381589773005E-2</v>
      </c>
      <c r="P1616" s="5">
        <f t="shared" si="1911"/>
        <v>9.7846411744172287E-2</v>
      </c>
      <c r="Q1616" s="5">
        <f t="shared" si="1912"/>
        <v>0.1522302333081845</v>
      </c>
      <c r="R1616" s="5">
        <f t="shared" si="1913"/>
        <v>1.5722764268231874E-2</v>
      </c>
      <c r="S1616" s="5">
        <f t="shared" si="1914"/>
        <v>1.3669880921635371E-2</v>
      </c>
      <c r="T1616" s="5">
        <f t="shared" si="1915"/>
        <v>6.4513086455317781E-2</v>
      </c>
      <c r="U1616" s="5">
        <f t="shared" si="1916"/>
        <v>2.0732984122198771E-2</v>
      </c>
      <c r="V1616" s="5">
        <f t="shared" si="1917"/>
        <v>8.4879349212571857E-4</v>
      </c>
      <c r="W1616" s="5">
        <f t="shared" si="1918"/>
        <v>6.6913318723780521E-2</v>
      </c>
      <c r="X1616" s="5">
        <f t="shared" si="1919"/>
        <v>2.835694738180106E-2</v>
      </c>
      <c r="Y1616" s="5">
        <f t="shared" si="1920"/>
        <v>6.0086428244102057E-3</v>
      </c>
      <c r="Z1616" s="5">
        <f t="shared" si="1921"/>
        <v>2.221030668504073E-3</v>
      </c>
      <c r="AA1616" s="5">
        <f t="shared" si="1922"/>
        <v>2.9287848370310732E-3</v>
      </c>
      <c r="AB1616" s="5">
        <f t="shared" si="1923"/>
        <v>1.9310360598038272E-3</v>
      </c>
      <c r="AC1616" s="5">
        <f t="shared" si="1924"/>
        <v>2.9645711471654183E-5</v>
      </c>
      <c r="AD1616" s="5">
        <f t="shared" si="1925"/>
        <v>2.2058983251864596E-2</v>
      </c>
      <c r="AE1616" s="5">
        <f t="shared" si="1926"/>
        <v>9.3482947685099328E-3</v>
      </c>
      <c r="AF1616" s="5">
        <f t="shared" si="1927"/>
        <v>1.9808395990228433E-3</v>
      </c>
      <c r="AG1616" s="5">
        <f t="shared" si="1928"/>
        <v>2.7981755776281176E-4</v>
      </c>
      <c r="AH1616" s="5">
        <f t="shared" si="1929"/>
        <v>2.3531058913744024E-4</v>
      </c>
      <c r="AI1616" s="5">
        <f t="shared" si="1930"/>
        <v>3.1029471822771452E-4</v>
      </c>
      <c r="AJ1616" s="5">
        <f t="shared" si="1931"/>
        <v>2.0458665398984634E-4</v>
      </c>
      <c r="AK1616" s="5">
        <f t="shared" si="1932"/>
        <v>8.9926762165176206E-5</v>
      </c>
      <c r="AL1616" s="5">
        <f t="shared" si="1933"/>
        <v>6.6267668020651143E-7</v>
      </c>
      <c r="AM1616" s="5">
        <f t="shared" si="1934"/>
        <v>5.817660835084038E-3</v>
      </c>
      <c r="AN1616" s="5">
        <f t="shared" si="1935"/>
        <v>2.4654449268410495E-3</v>
      </c>
      <c r="AO1616" s="5">
        <f t="shared" si="1936"/>
        <v>5.2241088468321314E-4</v>
      </c>
      <c r="AP1616" s="5">
        <f t="shared" si="1937"/>
        <v>7.3796857642020942E-5</v>
      </c>
      <c r="AQ1616" s="5">
        <f t="shared" si="1938"/>
        <v>7.8185242079217658E-6</v>
      </c>
      <c r="AR1616" s="5">
        <f t="shared" si="1939"/>
        <v>1.9944280516397634E-5</v>
      </c>
      <c r="AS1616" s="5">
        <f t="shared" si="1940"/>
        <v>2.6299729756213642E-5</v>
      </c>
      <c r="AT1616" s="5">
        <f t="shared" si="1941"/>
        <v>1.7340203991846005E-5</v>
      </c>
      <c r="AU1616" s="5">
        <f t="shared" si="1942"/>
        <v>7.6219458594193798E-6</v>
      </c>
      <c r="AV1616" s="5">
        <f t="shared" si="1943"/>
        <v>2.5126892413392993E-6</v>
      </c>
      <c r="AW1616" s="5">
        <f t="shared" si="1944"/>
        <v>1.0286769445308978E-8</v>
      </c>
      <c r="AX1616" s="5">
        <f t="shared" si="1945"/>
        <v>1.2785863399971057E-3</v>
      </c>
      <c r="AY1616" s="5">
        <f t="shared" si="1946"/>
        <v>5.4184736698020201E-4</v>
      </c>
      <c r="AZ1616" s="5">
        <f t="shared" si="1947"/>
        <v>1.1481374386654337E-4</v>
      </c>
      <c r="BA1616" s="5">
        <f t="shared" si="1948"/>
        <v>1.6218830349610091E-5</v>
      </c>
      <c r="BB1616" s="5">
        <f t="shared" si="1949"/>
        <v>1.7183295029678461E-6</v>
      </c>
      <c r="BC1616" s="5">
        <f t="shared" si="1950"/>
        <v>1.4564089849257025E-7</v>
      </c>
      <c r="BD1616" s="5">
        <f t="shared" si="1951"/>
        <v>1.4086854554472315E-6</v>
      </c>
      <c r="BE1616" s="5">
        <f t="shared" si="1952"/>
        <v>1.8575775024479347E-6</v>
      </c>
      <c r="BF1616" s="5">
        <f t="shared" si="1953"/>
        <v>1.2247567987081999E-6</v>
      </c>
      <c r="BG1616" s="5">
        <f t="shared" si="1954"/>
        <v>5.383460318632567E-7</v>
      </c>
      <c r="BH1616" s="5">
        <f t="shared" si="1955"/>
        <v>1.7747387705579342E-7</v>
      </c>
      <c r="BI1616" s="5">
        <f t="shared" si="1956"/>
        <v>4.6805549104840796E-8</v>
      </c>
      <c r="BJ1616" s="8">
        <f t="shared" si="1957"/>
        <v>0.59341683709800952</v>
      </c>
      <c r="BK1616" s="8">
        <f t="shared" si="1958"/>
        <v>0.28802875050216775</v>
      </c>
      <c r="BL1616" s="8">
        <f t="shared" si="1959"/>
        <v>0.11643604209513855</v>
      </c>
      <c r="BM1616" s="8">
        <f t="shared" si="1960"/>
        <v>0.25358231283684307</v>
      </c>
      <c r="BN1616" s="8">
        <f t="shared" si="1961"/>
        <v>0.74597851044676589</v>
      </c>
    </row>
    <row r="1617" spans="1:66" x14ac:dyDescent="0.25">
      <c r="A1617" t="s">
        <v>134</v>
      </c>
      <c r="B1617" t="s">
        <v>292</v>
      </c>
      <c r="C1617" t="s">
        <v>290</v>
      </c>
      <c r="D1617" t="s">
        <v>541</v>
      </c>
      <c r="E1617">
        <f>VLOOKUP(A1617,home!$A$2:$E$405,3,FALSE)</f>
        <v>1.5832999999999999</v>
      </c>
      <c r="F1617">
        <f>VLOOKUP(B1617,home!$B$2:$E$405,3,FALSE)</f>
        <v>0.94740000000000002</v>
      </c>
      <c r="G1617">
        <f>VLOOKUP(C1617,away!$B$2:$E$405,4,FALSE)</f>
        <v>0.94740000000000002</v>
      </c>
      <c r="H1617">
        <f>VLOOKUP(A1617,away!$A$2:$E$405,3,FALSE)</f>
        <v>1.1943999999999999</v>
      </c>
      <c r="I1617">
        <f>VLOOKUP(C1617,away!$B$2:$E$405,3,FALSE)</f>
        <v>0.62790000000000001</v>
      </c>
      <c r="J1617">
        <f>VLOOKUP(B1617,home!$B$2:$E$405,4,FALSE)</f>
        <v>1.4652000000000001</v>
      </c>
      <c r="K1617" s="3">
        <f t="shared" si="1906"/>
        <v>1.421117451108</v>
      </c>
      <c r="L1617" s="3">
        <f t="shared" si="1907"/>
        <v>1.0988469011520001</v>
      </c>
      <c r="M1617" s="5">
        <f t="shared" si="1908"/>
        <v>8.0462475003797426E-2</v>
      </c>
      <c r="N1617" s="5">
        <f t="shared" si="1909"/>
        <v>0.11434662738723776</v>
      </c>
      <c r="O1617" s="5">
        <f t="shared" si="1910"/>
        <v>8.8415941316943053E-2</v>
      </c>
      <c r="P1617" s="5">
        <f t="shared" si="1911"/>
        <v>0.12564943716164864</v>
      </c>
      <c r="Q1617" s="5">
        <f t="shared" si="1912"/>
        <v>8.1249993827673783E-2</v>
      </c>
      <c r="R1617" s="5">
        <f t="shared" si="1913"/>
        <v>4.8577791564279979E-2</v>
      </c>
      <c r="S1617" s="5">
        <f t="shared" si="1914"/>
        <v>4.9053242080528796E-2</v>
      </c>
      <c r="T1617" s="5">
        <f t="shared" si="1915"/>
        <v>8.9281303936158476E-2</v>
      </c>
      <c r="U1617" s="5">
        <f t="shared" si="1916"/>
        <v>6.9034747328285281E-2</v>
      </c>
      <c r="V1617" s="5">
        <f t="shared" si="1917"/>
        <v>8.5112307984859543E-3</v>
      </c>
      <c r="W1617" s="5">
        <f t="shared" si="1918"/>
        <v>3.8488594710308167E-2</v>
      </c>
      <c r="X1617" s="5">
        <f t="shared" si="1919"/>
        <v>4.2293073027117385E-2</v>
      </c>
      <c r="Y1617" s="5">
        <f t="shared" si="1920"/>
        <v>2.3236806118021588E-2</v>
      </c>
      <c r="Z1617" s="5">
        <f t="shared" si="1921"/>
        <v>1.7793185241738944E-2</v>
      </c>
      <c r="AA1617" s="5">
        <f t="shared" si="1922"/>
        <v>2.5286206057832536E-2</v>
      </c>
      <c r="AB1617" s="5">
        <f t="shared" si="1923"/>
        <v>1.7967334350549324E-2</v>
      </c>
      <c r="AC1617" s="5">
        <f t="shared" si="1924"/>
        <v>8.3069107628445612E-4</v>
      </c>
      <c r="AD1617" s="5">
        <f t="shared" si="1925"/>
        <v>1.3674203402860505E-2</v>
      </c>
      <c r="AE1617" s="5">
        <f t="shared" si="1926"/>
        <v>1.50258560349554E-2</v>
      </c>
      <c r="AF1617" s="5">
        <f t="shared" si="1927"/>
        <v>8.2555576705834102E-3</v>
      </c>
      <c r="AG1617" s="5">
        <f t="shared" si="1928"/>
        <v>3.0238646545340687E-3</v>
      </c>
      <c r="AH1617" s="5">
        <f t="shared" si="1929"/>
        <v>4.8879966161270855E-3</v>
      </c>
      <c r="AI1617" s="5">
        <f t="shared" si="1930"/>
        <v>6.9464172921350539E-3</v>
      </c>
      <c r="AJ1617" s="5">
        <f t="shared" si="1931"/>
        <v>4.9358374182657512E-3</v>
      </c>
      <c r="AK1617" s="5">
        <f t="shared" si="1932"/>
        <v>2.3381348969764384E-3</v>
      </c>
      <c r="AL1617" s="5">
        <f t="shared" si="1933"/>
        <v>5.188797196975111E-5</v>
      </c>
      <c r="AM1617" s="5">
        <f t="shared" si="1934"/>
        <v>3.8865298171610902E-3</v>
      </c>
      <c r="AN1617" s="5">
        <f t="shared" si="1935"/>
        <v>4.2707012458223139E-3</v>
      </c>
      <c r="AO1617" s="5">
        <f t="shared" si="1936"/>
        <v>2.3464234148589174E-3</v>
      </c>
      <c r="AP1617" s="5">
        <f t="shared" si="1937"/>
        <v>8.594533660694053E-4</v>
      </c>
      <c r="AQ1617" s="5">
        <f t="shared" si="1938"/>
        <v>2.3610191699750536E-4</v>
      </c>
      <c r="AR1617" s="5">
        <f t="shared" si="1939"/>
        <v>1.0742319868945421E-3</v>
      </c>
      <c r="AS1617" s="5">
        <f t="shared" si="1940"/>
        <v>1.5266098231142544E-3</v>
      </c>
      <c r="AT1617" s="5">
        <f t="shared" si="1941"/>
        <v>1.084745930330282E-3</v>
      </c>
      <c r="AU1617" s="5">
        <f t="shared" si="1942"/>
        <v>5.1385045720358212E-4</v>
      </c>
      <c r="AV1617" s="5">
        <f t="shared" si="1943"/>
        <v>1.8256046299795889E-4</v>
      </c>
      <c r="AW1617" s="5">
        <f t="shared" si="1944"/>
        <v>2.2507712353391131E-6</v>
      </c>
      <c r="AX1617" s="5">
        <f t="shared" si="1945"/>
        <v>9.2053589123653498E-4</v>
      </c>
      <c r="AY1617" s="5">
        <f t="shared" si="1946"/>
        <v>1.011528011484461E-3</v>
      </c>
      <c r="AZ1617" s="5">
        <f t="shared" si="1947"/>
        <v>5.557572104240723E-4</v>
      </c>
      <c r="BA1617" s="5">
        <f t="shared" si="1948"/>
        <v>2.0356402948912402E-4</v>
      </c>
      <c r="BB1617" s="5">
        <f t="shared" si="1949"/>
        <v>5.5921425747534573E-5</v>
      </c>
      <c r="BC1617" s="5">
        <f t="shared" si="1950"/>
        <v>1.2289817078136008E-5</v>
      </c>
      <c r="BD1617" s="5">
        <f t="shared" si="1951"/>
        <v>1.967360816529039E-4</v>
      </c>
      <c r="BE1617" s="5">
        <f t="shared" si="1952"/>
        <v>2.795850788995502E-4</v>
      </c>
      <c r="BF1617" s="5">
        <f t="shared" si="1953"/>
        <v>1.9866161734677894E-4</v>
      </c>
      <c r="BG1617" s="5">
        <f t="shared" si="1954"/>
        <v>9.4107163758949095E-5</v>
      </c>
      <c r="BH1617" s="5">
        <f t="shared" si="1955"/>
        <v>3.343433317303024E-5</v>
      </c>
      <c r="BI1617" s="5">
        <f t="shared" si="1956"/>
        <v>9.5028228676704731E-6</v>
      </c>
      <c r="BJ1617" s="8">
        <f t="shared" si="1957"/>
        <v>0.44323468691581958</v>
      </c>
      <c r="BK1617" s="8">
        <f t="shared" si="1958"/>
        <v>0.26557049210419953</v>
      </c>
      <c r="BL1617" s="8">
        <f t="shared" si="1959"/>
        <v>0.273584432599634</v>
      </c>
      <c r="BM1617" s="8">
        <f t="shared" si="1960"/>
        <v>0.46047125335956224</v>
      </c>
      <c r="BN1617" s="8">
        <f t="shared" si="1961"/>
        <v>0.53870226626158058</v>
      </c>
    </row>
    <row r="1618" spans="1:66" x14ac:dyDescent="0.25">
      <c r="A1618" t="s">
        <v>134</v>
      </c>
      <c r="B1618" t="s">
        <v>444</v>
      </c>
      <c r="C1618" t="s">
        <v>133</v>
      </c>
      <c r="D1618" t="s">
        <v>541</v>
      </c>
      <c r="E1618">
        <f>VLOOKUP(A1618,home!$A$2:$E$405,3,FALSE)</f>
        <v>1.5832999999999999</v>
      </c>
      <c r="F1618">
        <f>VLOOKUP(B1618,home!$B$2:$E$405,3,FALSE)</f>
        <v>0.88419999999999999</v>
      </c>
      <c r="G1618">
        <f>VLOOKUP(C1618,away!$B$2:$E$405,4,FALSE)</f>
        <v>0.78949999999999998</v>
      </c>
      <c r="H1618">
        <f>VLOOKUP(A1618,away!$A$2:$E$405,3,FALSE)</f>
        <v>1.1943999999999999</v>
      </c>
      <c r="I1618">
        <f>VLOOKUP(C1618,away!$B$2:$E$405,3,FALSE)</f>
        <v>0.20930000000000001</v>
      </c>
      <c r="J1618">
        <f>VLOOKUP(B1618,home!$B$2:$E$405,4,FALSE)</f>
        <v>0.16739999999999999</v>
      </c>
      <c r="K1618" s="3">
        <f t="shared" si="1906"/>
        <v>1.10526357247</v>
      </c>
      <c r="L1618" s="3">
        <f t="shared" si="1907"/>
        <v>4.1847977808000002E-2</v>
      </c>
      <c r="M1618" s="5">
        <f t="shared" si="1908"/>
        <v>0.31755268091295064</v>
      </c>
      <c r="N1618" s="5">
        <f t="shared" si="1909"/>
        <v>0.35097941055327375</v>
      </c>
      <c r="O1618" s="5">
        <f t="shared" si="1910"/>
        <v>1.3288937543716064E-2</v>
      </c>
      <c r="P1618" s="5">
        <f t="shared" si="1911"/>
        <v>1.4687778583898322E-2</v>
      </c>
      <c r="Q1618" s="5">
        <f t="shared" si="1912"/>
        <v>0.19396237858576315</v>
      </c>
      <c r="R1618" s="5">
        <f t="shared" si="1913"/>
        <v>2.7805758171066397E-4</v>
      </c>
      <c r="S1618" s="5">
        <f t="shared" si="1914"/>
        <v>1.6983862261011714E-4</v>
      </c>
      <c r="T1618" s="5">
        <f t="shared" si="1915"/>
        <v>8.1169333146439097E-3</v>
      </c>
      <c r="U1618" s="5">
        <f t="shared" si="1916"/>
        <v>3.0732691611389733E-4</v>
      </c>
      <c r="V1618" s="5">
        <f t="shared" si="1917"/>
        <v>8.7283928124581236E-7</v>
      </c>
      <c r="W1618" s="5">
        <f t="shared" si="1918"/>
        <v>7.1459850493493043E-2</v>
      </c>
      <c r="X1618" s="5">
        <f t="shared" si="1919"/>
        <v>2.9904502376146948E-3</v>
      </c>
      <c r="Y1618" s="5">
        <f t="shared" si="1920"/>
        <v>6.2572147589814038E-5</v>
      </c>
      <c r="Z1618" s="5">
        <f t="shared" si="1921"/>
        <v>3.8787158362580012E-6</v>
      </c>
      <c r="AA1618" s="5">
        <f t="shared" si="1922"/>
        <v>4.287003321778482E-6</v>
      </c>
      <c r="AB1618" s="5">
        <f t="shared" si="1923"/>
        <v>2.3691343033098213E-6</v>
      </c>
      <c r="AC1618" s="5">
        <f t="shared" si="1924"/>
        <v>2.5232171842736242E-9</v>
      </c>
      <c r="AD1618" s="5">
        <f t="shared" si="1925"/>
        <v>1.9745492411152549E-2</v>
      </c>
      <c r="AE1618" s="5">
        <f t="shared" si="1926"/>
        <v>8.2630892822994429E-4</v>
      </c>
      <c r="AF1618" s="5">
        <f t="shared" si="1927"/>
        <v>1.7289678845559487E-5</v>
      </c>
      <c r="AG1618" s="5">
        <f t="shared" si="1928"/>
        <v>2.4117936554547336E-7</v>
      </c>
      <c r="AH1618" s="5">
        <f t="shared" si="1929"/>
        <v>4.0579103559815786E-8</v>
      </c>
      <c r="AI1618" s="5">
        <f t="shared" si="1930"/>
        <v>4.4850604968152083E-8</v>
      </c>
      <c r="AJ1618" s="5">
        <f t="shared" si="1931"/>
        <v>2.4785869937270258E-8</v>
      </c>
      <c r="AK1618" s="5">
        <f t="shared" si="1932"/>
        <v>9.1316397178813647E-9</v>
      </c>
      <c r="AL1618" s="5">
        <f t="shared" si="1933"/>
        <v>4.6682591644512234E-12</v>
      </c>
      <c r="AM1618" s="5">
        <f t="shared" si="1934"/>
        <v>4.3647946965059484E-3</v>
      </c>
      <c r="AN1618" s="5">
        <f t="shared" si="1935"/>
        <v>1.8265783159585703E-4</v>
      </c>
      <c r="AO1618" s="5">
        <f t="shared" si="1936"/>
        <v>3.8219304415404134E-6</v>
      </c>
      <c r="AP1618" s="5">
        <f t="shared" si="1937"/>
        <v>5.3313353433767583E-8</v>
      </c>
      <c r="AQ1618" s="5">
        <f t="shared" si="1938"/>
        <v>5.5776400784159205E-10</v>
      </c>
      <c r="AR1618" s="5">
        <f t="shared" si="1939"/>
        <v>3.3963068504794142E-10</v>
      </c>
      <c r="AS1618" s="5">
        <f t="shared" si="1940"/>
        <v>3.7538142427652115E-10</v>
      </c>
      <c r="AT1618" s="5">
        <f t="shared" si="1941"/>
        <v>2.0744770701737234E-10</v>
      </c>
      <c r="AU1618" s="5">
        <f t="shared" si="1942"/>
        <v>7.6428131252910254E-11</v>
      </c>
      <c r="AV1618" s="5">
        <f t="shared" si="1943"/>
        <v>2.1118307346449406E-11</v>
      </c>
      <c r="AW1618" s="5">
        <f t="shared" si="1944"/>
        <v>5.9978112032893497E-15</v>
      </c>
      <c r="AX1618" s="5">
        <f t="shared" si="1945"/>
        <v>8.040414298930449E-4</v>
      </c>
      <c r="AY1618" s="5">
        <f t="shared" si="1946"/>
        <v>3.3647507914876734E-5</v>
      </c>
      <c r="AZ1618" s="5">
        <f t="shared" si="1947"/>
        <v>7.0404008225813295E-7</v>
      </c>
      <c r="BA1618" s="5">
        <f t="shared" si="1948"/>
        <v>9.8208845794269415E-9</v>
      </c>
      <c r="BB1618" s="5">
        <f t="shared" si="1949"/>
        <v>1.0274603998369709E-10</v>
      </c>
      <c r="BC1618" s="5">
        <f t="shared" si="1950"/>
        <v>8.5994280021952857E-13</v>
      </c>
      <c r="BD1618" s="5">
        <f t="shared" si="1951"/>
        <v>2.3688095618003413E-12</v>
      </c>
      <c r="BE1618" s="5">
        <f t="shared" si="1952"/>
        <v>2.6181589187765403E-12</v>
      </c>
      <c r="BF1618" s="5">
        <f t="shared" si="1953"/>
        <v>1.4468778399305761E-12</v>
      </c>
      <c r="BG1618" s="5">
        <f t="shared" si="1954"/>
        <v>5.3306045676311493E-13</v>
      </c>
      <c r="BH1618" s="5">
        <f t="shared" si="1955"/>
        <v>1.4729307619612256E-13</v>
      </c>
      <c r="BI1618" s="5">
        <f t="shared" si="1956"/>
        <v>3.2559534319324468E-14</v>
      </c>
      <c r="BJ1618" s="8">
        <f t="shared" si="1957"/>
        <v>0.65355065876201368</v>
      </c>
      <c r="BK1618" s="8">
        <f t="shared" si="1958"/>
        <v>0.33244482099454065</v>
      </c>
      <c r="BL1618" s="8">
        <f t="shared" si="1959"/>
        <v>1.388109855353691E-2</v>
      </c>
      <c r="BM1618" s="8">
        <f t="shared" si="1960"/>
        <v>0.10909756575670583</v>
      </c>
      <c r="BN1618" s="8">
        <f t="shared" si="1961"/>
        <v>0.89074924376131259</v>
      </c>
    </row>
    <row r="1619" spans="1:66" x14ac:dyDescent="0.25">
      <c r="A1619" t="s">
        <v>134</v>
      </c>
      <c r="B1619" t="s">
        <v>310</v>
      </c>
      <c r="C1619" t="s">
        <v>298</v>
      </c>
      <c r="D1619" t="s">
        <v>541</v>
      </c>
      <c r="E1619">
        <f>VLOOKUP(A1619,home!$A$2:$E$405,3,FALSE)</f>
        <v>1.5832999999999999</v>
      </c>
      <c r="F1619">
        <f>VLOOKUP(B1619,home!$B$2:$E$405,3,FALSE)</f>
        <v>1.3895</v>
      </c>
      <c r="G1619">
        <f>VLOOKUP(C1619,away!$B$2:$E$405,4,FALSE)</f>
        <v>1.2632000000000001</v>
      </c>
      <c r="H1619">
        <f>VLOOKUP(A1619,away!$A$2:$E$405,3,FALSE)</f>
        <v>1.1943999999999999</v>
      </c>
      <c r="I1619">
        <f>VLOOKUP(C1619,away!$B$2:$E$405,3,FALSE)</f>
        <v>1.1720999999999999</v>
      </c>
      <c r="J1619">
        <f>VLOOKUP(B1619,home!$B$2:$E$405,4,FALSE)</f>
        <v>1.5069999999999999</v>
      </c>
      <c r="K1619" s="3">
        <f t="shared" si="1906"/>
        <v>2.7790341261200004</v>
      </c>
      <c r="L1619" s="3">
        <f t="shared" si="1907"/>
        <v>2.1097340536799996</v>
      </c>
      <c r="M1619" s="5">
        <f t="shared" si="1908"/>
        <v>7.530693223906316E-3</v>
      </c>
      <c r="N1619" s="5">
        <f t="shared" si="1909"/>
        <v>2.0928053462576302E-2</v>
      </c>
      <c r="O1619" s="5">
        <f t="shared" si="1910"/>
        <v>1.5887759942292381E-2</v>
      </c>
      <c r="P1619" s="5">
        <f t="shared" si="1911"/>
        <v>4.4152627067232858E-2</v>
      </c>
      <c r="Q1619" s="5">
        <f t="shared" si="1912"/>
        <v>2.9079887382881694E-2</v>
      </c>
      <c r="R1619" s="5">
        <f t="shared" si="1913"/>
        <v>1.6759474093473611E-2</v>
      </c>
      <c r="S1619" s="5">
        <f t="shared" si="1914"/>
        <v>6.471696625317197E-2</v>
      </c>
      <c r="T1619" s="5">
        <f t="shared" si="1915"/>
        <v>6.135082868884488E-2</v>
      </c>
      <c r="U1619" s="5">
        <f t="shared" si="1916"/>
        <v>4.6575150441587235E-2</v>
      </c>
      <c r="V1619" s="5">
        <f t="shared" si="1917"/>
        <v>4.2159673027297763E-2</v>
      </c>
      <c r="W1619" s="5">
        <f t="shared" si="1918"/>
        <v>2.6937999806918217E-2</v>
      </c>
      <c r="X1619" s="5">
        <f t="shared" si="1919"/>
        <v>5.6832015530680624E-2</v>
      </c>
      <c r="Y1619" s="5">
        <f t="shared" si="1920"/>
        <v>5.9950219252173767E-2</v>
      </c>
      <c r="Z1619" s="5">
        <f t="shared" si="1921"/>
        <v>1.1786011072256337E-2</v>
      </c>
      <c r="AA1619" s="5">
        <f t="shared" si="1922"/>
        <v>3.2753726980628541E-2</v>
      </c>
      <c r="AB1619" s="5">
        <f t="shared" si="1923"/>
        <v>4.5511862518392066E-2</v>
      </c>
      <c r="AC1619" s="5">
        <f t="shared" si="1924"/>
        <v>1.5448945610856224E-2</v>
      </c>
      <c r="AD1619" s="5">
        <f t="shared" si="1925"/>
        <v>1.8715405188209931E-2</v>
      </c>
      <c r="AE1619" s="5">
        <f t="shared" si="1926"/>
        <v>3.9484527653985836E-2</v>
      </c>
      <c r="AF1619" s="5">
        <f t="shared" si="1927"/>
        <v>4.1650926292541801E-2</v>
      </c>
      <c r="AG1619" s="5">
        <f t="shared" si="1928"/>
        <v>2.9290792522230356E-2</v>
      </c>
      <c r="AH1619" s="5">
        <f t="shared" si="1929"/>
        <v>6.2163372290471829E-3</v>
      </c>
      <c r="AI1619" s="5">
        <f t="shared" si="1930"/>
        <v>1.7275413298992365E-2</v>
      </c>
      <c r="AJ1619" s="5">
        <f t="shared" si="1931"/>
        <v>2.4004481550363544E-2</v>
      </c>
      <c r="AK1619" s="5">
        <f t="shared" si="1932"/>
        <v>2.2236424469426072E-2</v>
      </c>
      <c r="AL1619" s="5">
        <f t="shared" si="1933"/>
        <v>3.6231008957991954E-3</v>
      </c>
      <c r="AM1619" s="5">
        <f t="shared" si="1934"/>
        <v>1.0402149940439734E-2</v>
      </c>
      <c r="AN1619" s="5">
        <f t="shared" si="1935"/>
        <v>2.1945769960831089E-2</v>
      </c>
      <c r="AO1619" s="5">
        <f t="shared" si="1936"/>
        <v>2.3149869110296473E-2</v>
      </c>
      <c r="AP1619" s="5">
        <f t="shared" si="1937"/>
        <v>1.6280022400075724E-2</v>
      </c>
      <c r="AQ1619" s="5">
        <f t="shared" si="1938"/>
        <v>8.586629413028242E-3</v>
      </c>
      <c r="AR1619" s="5">
        <f t="shared" si="1939"/>
        <v>2.6229636682559201E-3</v>
      </c>
      <c r="AS1619" s="5">
        <f t="shared" si="1940"/>
        <v>7.289305545656103E-3</v>
      </c>
      <c r="AT1619" s="5">
        <f t="shared" si="1941"/>
        <v>1.0128614433547041E-2</v>
      </c>
      <c r="AU1619" s="5">
        <f t="shared" si="1942"/>
        <v>9.3825883870462742E-3</v>
      </c>
      <c r="AV1619" s="5">
        <f t="shared" si="1943"/>
        <v>6.5186333297347033E-3</v>
      </c>
      <c r="AW1619" s="5">
        <f t="shared" si="1944"/>
        <v>5.900645454943481E-4</v>
      </c>
      <c r="AX1619" s="5">
        <f t="shared" si="1945"/>
        <v>4.817988278249862E-3</v>
      </c>
      <c r="AY1619" s="5">
        <f t="shared" si="1946"/>
        <v>1.0164673940854805E-2</v>
      </c>
      <c r="AZ1619" s="5">
        <f t="shared" si="1947"/>
        <v>1.0722379378787533E-2</v>
      </c>
      <c r="BA1619" s="5">
        <f t="shared" si="1948"/>
        <v>7.5404563039680851E-3</v>
      </c>
      <c r="BB1619" s="5">
        <f t="shared" si="1949"/>
        <v>3.9770893611918755E-3</v>
      </c>
      <c r="BC1619" s="5">
        <f t="shared" si="1950"/>
        <v>1.678120171966986E-3</v>
      </c>
      <c r="BD1619" s="5">
        <f t="shared" si="1951"/>
        <v>9.2229262874748768E-4</v>
      </c>
      <c r="BE1619" s="5">
        <f t="shared" si="1952"/>
        <v>2.563082689558193E-3</v>
      </c>
      <c r="BF1619" s="5">
        <f t="shared" si="1953"/>
        <v>3.5614471311748268E-3</v>
      </c>
      <c r="BG1619" s="5">
        <f t="shared" si="1954"/>
        <v>3.2991277053023389E-3</v>
      </c>
      <c r="BH1619" s="5">
        <f t="shared" si="1955"/>
        <v>2.2920971198657925E-3</v>
      </c>
      <c r="BI1619" s="5">
        <f t="shared" si="1956"/>
        <v>1.2739632232976795E-3</v>
      </c>
      <c r="BJ1619" s="8">
        <f t="shared" si="1957"/>
        <v>0.50348580404073384</v>
      </c>
      <c r="BK1619" s="8">
        <f t="shared" si="1958"/>
        <v>0.18779668001911912</v>
      </c>
      <c r="BL1619" s="8">
        <f t="shared" si="1959"/>
        <v>0.27707474638638935</v>
      </c>
      <c r="BM1619" s="8">
        <f t="shared" si="1960"/>
        <v>0.83623013695077486</v>
      </c>
      <c r="BN1619" s="8">
        <f t="shared" si="1961"/>
        <v>0.13433849517236315</v>
      </c>
    </row>
    <row r="1620" spans="1:66" x14ac:dyDescent="0.25">
      <c r="A1620" t="s">
        <v>134</v>
      </c>
      <c r="B1620" t="s">
        <v>445</v>
      </c>
      <c r="C1620" t="s">
        <v>324</v>
      </c>
      <c r="D1620" t="s">
        <v>541</v>
      </c>
      <c r="E1620">
        <f>VLOOKUP(A1620,home!$A$2:$E$405,3,FALSE)</f>
        <v>1.5832999999999999</v>
      </c>
      <c r="F1620">
        <f>VLOOKUP(B1620,home!$B$2:$E$405,3,FALSE)</f>
        <v>0.78949999999999998</v>
      </c>
      <c r="G1620">
        <f>VLOOKUP(C1620,away!$B$2:$E$405,4,FALSE)</f>
        <v>1.1369</v>
      </c>
      <c r="H1620">
        <f>VLOOKUP(A1620,away!$A$2:$E$405,3,FALSE)</f>
        <v>1.1943999999999999</v>
      </c>
      <c r="I1620">
        <f>VLOOKUP(C1620,away!$B$2:$E$405,3,FALSE)</f>
        <v>0.66979999999999995</v>
      </c>
      <c r="J1620">
        <f>VLOOKUP(B1620,home!$B$2:$E$405,4,FALSE)</f>
        <v>0.62790000000000001</v>
      </c>
      <c r="K1620" s="3">
        <f t="shared" si="1906"/>
        <v>1.421142451415</v>
      </c>
      <c r="L1620" s="3">
        <f t="shared" si="1907"/>
        <v>0.502325726448</v>
      </c>
      <c r="M1620" s="5">
        <f t="shared" si="1908"/>
        <v>0.14609938380445825</v>
      </c>
      <c r="N1620" s="5">
        <f t="shared" si="1909"/>
        <v>0.20762803645008873</v>
      </c>
      <c r="O1620" s="5">
        <f t="shared" si="1910"/>
        <v>7.3389479103179653E-2</v>
      </c>
      <c r="P1620" s="5">
        <f t="shared" si="1911"/>
        <v>0.10429690424076263</v>
      </c>
      <c r="Q1620" s="5">
        <f t="shared" si="1912"/>
        <v>0.14753450835158105</v>
      </c>
      <c r="R1620" s="5">
        <f t="shared" si="1913"/>
        <v>1.8432711702072516E-2</v>
      </c>
      <c r="S1620" s="5">
        <f t="shared" si="1914"/>
        <v>1.8613775005317433E-2</v>
      </c>
      <c r="T1620" s="5">
        <f t="shared" si="1915"/>
        <v>7.4110379083856467E-2</v>
      </c>
      <c r="U1620" s="5">
        <f t="shared" si="1916"/>
        <v>2.6195509094509288E-2</v>
      </c>
      <c r="V1620" s="5">
        <f t="shared" si="1917"/>
        <v>1.4764372174727912E-3</v>
      </c>
      <c r="W1620" s="5">
        <f t="shared" si="1918"/>
        <v>6.9889184289024228E-2</v>
      </c>
      <c r="X1620" s="5">
        <f t="shared" si="1919"/>
        <v>3.5107135268842231E-2</v>
      </c>
      <c r="Y1620" s="5">
        <f t="shared" si="1920"/>
        <v>8.8176086137146878E-3</v>
      </c>
      <c r="Z1620" s="5">
        <f t="shared" si="1921"/>
        <v>3.086408432050043E-3</v>
      </c>
      <c r="AA1620" s="5">
        <f t="shared" si="1922"/>
        <v>4.3862260451915241E-3</v>
      </c>
      <c r="AB1620" s="5">
        <f t="shared" si="1923"/>
        <v>3.1167260171619019E-3</v>
      </c>
      <c r="AC1620" s="5">
        <f t="shared" si="1924"/>
        <v>6.5874606671150246E-5</v>
      </c>
      <c r="AD1620" s="5">
        <f t="shared" si="1925"/>
        <v>2.483062167197464E-2</v>
      </c>
      <c r="AE1620" s="5">
        <f t="shared" si="1926"/>
        <v>1.2473060069530112E-2</v>
      </c>
      <c r="AF1620" s="5">
        <f t="shared" si="1927"/>
        <v>3.1327694802281273E-3</v>
      </c>
      <c r="AG1620" s="5">
        <f t="shared" si="1928"/>
        <v>5.2455690164990591E-4</v>
      </c>
      <c r="AH1620" s="5">
        <f t="shared" si="1929"/>
        <v>3.8759558943619253E-4</v>
      </c>
      <c r="AI1620" s="5">
        <f t="shared" si="1930"/>
        <v>5.5082854612899246E-4</v>
      </c>
      <c r="AJ1620" s="5">
        <f t="shared" si="1931"/>
        <v>3.9140291517755841E-4</v>
      </c>
      <c r="AK1620" s="5">
        <f t="shared" si="1932"/>
        <v>1.8541309945547087E-4</v>
      </c>
      <c r="AL1620" s="5">
        <f t="shared" si="1933"/>
        <v>1.881053120134845E-6</v>
      </c>
      <c r="AM1620" s="5">
        <f t="shared" si="1934"/>
        <v>7.0575701106136892E-3</v>
      </c>
      <c r="AN1620" s="5">
        <f t="shared" si="1935"/>
        <v>3.5451990327717122E-3</v>
      </c>
      <c r="AO1620" s="5">
        <f t="shared" si="1936"/>
        <v>8.9042233976989861E-4</v>
      </c>
      <c r="AP1620" s="5">
        <f t="shared" si="1937"/>
        <v>1.4909401622348076E-4</v>
      </c>
      <c r="AQ1620" s="5">
        <f t="shared" si="1938"/>
        <v>1.8723440002127463E-5</v>
      </c>
      <c r="AR1620" s="5">
        <f t="shared" si="1939"/>
        <v>3.8939847206315249E-5</v>
      </c>
      <c r="AS1620" s="5">
        <f t="shared" si="1940"/>
        <v>5.5339069916508381E-5</v>
      </c>
      <c r="AT1620" s="5">
        <f t="shared" si="1941"/>
        <v>3.9322350740086409E-5</v>
      </c>
      <c r="AU1620" s="5">
        <f t="shared" si="1942"/>
        <v>1.8627553975388941E-5</v>
      </c>
      <c r="AV1620" s="5">
        <f t="shared" si="1943"/>
        <v>6.6181019301123659E-6</v>
      </c>
      <c r="AW1620" s="5">
        <f t="shared" si="1944"/>
        <v>3.7301096013799141E-8</v>
      </c>
      <c r="AX1620" s="5">
        <f t="shared" si="1945"/>
        <v>1.6716354146717942E-3</v>
      </c>
      <c r="AY1620" s="5">
        <f t="shared" si="1946"/>
        <v>8.3970547403121256E-4</v>
      </c>
      <c r="AZ1620" s="5">
        <f t="shared" si="1947"/>
        <v>2.1090283112254552E-4</v>
      </c>
      <c r="BA1620" s="5">
        <f t="shared" si="1948"/>
        <v>3.5313972617857522E-5</v>
      </c>
      <c r="BB1620" s="5">
        <f t="shared" si="1949"/>
        <v>4.4347792372575135E-6</v>
      </c>
      <c r="BC1620" s="5">
        <f t="shared" si="1950"/>
        <v>4.455407403983778E-7</v>
      </c>
      <c r="BD1620" s="5">
        <f t="shared" si="1951"/>
        <v>3.2600811726144041E-6</v>
      </c>
      <c r="BE1620" s="5">
        <f t="shared" si="1952"/>
        <v>4.633039749461121E-6</v>
      </c>
      <c r="BF1620" s="5">
        <f t="shared" si="1953"/>
        <v>3.2921047335261581E-6</v>
      </c>
      <c r="BG1620" s="5">
        <f t="shared" si="1954"/>
        <v>1.5595165971060964E-6</v>
      </c>
      <c r="BH1620" s="5">
        <f t="shared" si="1955"/>
        <v>5.5407380995843407E-7</v>
      </c>
      <c r="BI1620" s="5">
        <f t="shared" si="1956"/>
        <v>1.5748356250983547E-7</v>
      </c>
      <c r="BJ1620" s="8">
        <f t="shared" si="1957"/>
        <v>0.59847130713229202</v>
      </c>
      <c r="BK1620" s="8">
        <f t="shared" si="1958"/>
        <v>0.27139396140183358</v>
      </c>
      <c r="BL1620" s="8">
        <f t="shared" si="1959"/>
        <v>0.12720819533570668</v>
      </c>
      <c r="BM1620" s="8">
        <f t="shared" si="1960"/>
        <v>0.30193918047680457</v>
      </c>
      <c r="BN1620" s="8">
        <f t="shared" si="1961"/>
        <v>0.69738102365214283</v>
      </c>
    </row>
    <row r="1621" spans="1:66" x14ac:dyDescent="0.25">
      <c r="A1621" t="s">
        <v>134</v>
      </c>
      <c r="B1621" t="s">
        <v>135</v>
      </c>
      <c r="C1621" t="s">
        <v>483</v>
      </c>
      <c r="D1621" t="s">
        <v>541</v>
      </c>
      <c r="E1621">
        <f>VLOOKUP(A1621,home!$A$2:$E$405,3,FALSE)</f>
        <v>1.5832999999999999</v>
      </c>
      <c r="F1621">
        <f>VLOOKUP(B1621,home!$B$2:$E$405,3,FALSE)</f>
        <v>0.88419999999999999</v>
      </c>
      <c r="G1621">
        <f>VLOOKUP(C1621,away!$B$2:$E$405,4,FALSE)</f>
        <v>1.4211</v>
      </c>
      <c r="H1621">
        <f>VLOOKUP(A1621,away!$A$2:$E$405,3,FALSE)</f>
        <v>1.1943999999999999</v>
      </c>
      <c r="I1621">
        <f>VLOOKUP(C1621,away!$B$2:$E$405,3,FALSE)</f>
        <v>0.83720000000000006</v>
      </c>
      <c r="J1621">
        <f>VLOOKUP(B1621,home!$B$2:$E$405,4,FALSE)</f>
        <v>0.66979999999999995</v>
      </c>
      <c r="K1621" s="3">
        <f t="shared" si="1906"/>
        <v>1.9894744304459999</v>
      </c>
      <c r="L1621" s="3">
        <f t="shared" si="1907"/>
        <v>0.66976763526399996</v>
      </c>
      <c r="M1621" s="5">
        <f t="shared" si="1908"/>
        <v>7.0001257996898311E-2</v>
      </c>
      <c r="N1621" s="5">
        <f t="shared" si="1909"/>
        <v>0.13926571288388276</v>
      </c>
      <c r="O1621" s="5">
        <f t="shared" si="1910"/>
        <v>4.688457703408775E-2</v>
      </c>
      <c r="P1621" s="5">
        <f t="shared" si="1911"/>
        <v>9.3275667191593331E-2</v>
      </c>
      <c r="Q1621" s="5">
        <f t="shared" si="1912"/>
        <v>0.13853278741015942</v>
      </c>
      <c r="R1621" s="5">
        <f t="shared" si="1913"/>
        <v>1.5700886145236893E-2</v>
      </c>
      <c r="S1621" s="5">
        <f t="shared" si="1914"/>
        <v>3.1072120483971823E-2</v>
      </c>
      <c r="T1621" s="5">
        <f t="shared" si="1915"/>
        <v>9.2784777430232904E-2</v>
      </c>
      <c r="U1621" s="5">
        <f t="shared" si="1916"/>
        <v>3.1236511521292663E-2</v>
      </c>
      <c r="V1621" s="5">
        <f t="shared" si="1917"/>
        <v>4.6003502923213585E-3</v>
      </c>
      <c r="W1621" s="5">
        <f t="shared" si="1918"/>
        <v>9.1869146110307873E-2</v>
      </c>
      <c r="X1621" s="5">
        <f t="shared" si="1919"/>
        <v>6.1530980744023807E-2</v>
      </c>
      <c r="Y1621" s="5">
        <f t="shared" si="1920"/>
        <v>2.060572973419977E-2</v>
      </c>
      <c r="Z1621" s="5">
        <f t="shared" si="1921"/>
        <v>3.5053151283482059E-3</v>
      </c>
      <c r="AA1621" s="5">
        <f t="shared" si="1922"/>
        <v>6.9737348185042944E-3</v>
      </c>
      <c r="AB1621" s="5">
        <f t="shared" si="1923"/>
        <v>6.9370335530626361E-3</v>
      </c>
      <c r="AC1621" s="5">
        <f t="shared" si="1924"/>
        <v>3.8311877806746793E-4</v>
      </c>
      <c r="AD1621" s="5">
        <f t="shared" si="1925"/>
        <v>4.5692829283341285E-2</v>
      </c>
      <c r="AE1621" s="5">
        <f t="shared" si="1926"/>
        <v>3.0603578217625143E-2</v>
      </c>
      <c r="AF1621" s="5">
        <f t="shared" si="1927"/>
        <v>1.0248643106717824E-2</v>
      </c>
      <c r="AG1621" s="5">
        <f t="shared" si="1928"/>
        <v>2.2880698194170314E-3</v>
      </c>
      <c r="AH1621" s="5">
        <f t="shared" si="1929"/>
        <v>5.869366560922254E-4</v>
      </c>
      <c r="AI1621" s="5">
        <f t="shared" si="1930"/>
        <v>1.1676954695869599E-3</v>
      </c>
      <c r="AJ1621" s="5">
        <f t="shared" si="1931"/>
        <v>1.1615501396454459E-3</v>
      </c>
      <c r="AK1621" s="5">
        <f t="shared" si="1932"/>
        <v>7.7029143416853141E-4</v>
      </c>
      <c r="AL1621" s="5">
        <f t="shared" si="1933"/>
        <v>2.0420009960080694E-5</v>
      </c>
      <c r="AM1621" s="5">
        <f t="shared" si="1934"/>
        <v>1.8180943102788338E-2</v>
      </c>
      <c r="AN1621" s="5">
        <f t="shared" si="1935"/>
        <v>1.2177007268823875E-2</v>
      </c>
      <c r="AO1621" s="5">
        <f t="shared" si="1936"/>
        <v>4.0778826815163526E-3</v>
      </c>
      <c r="AP1621" s="5">
        <f t="shared" si="1937"/>
        <v>9.1041128016107584E-4</v>
      </c>
      <c r="AQ1621" s="5">
        <f t="shared" si="1938"/>
        <v>1.524410025577886E-4</v>
      </c>
      <c r="AR1621" s="5">
        <f t="shared" si="1939"/>
        <v>7.86222352401299E-5</v>
      </c>
      <c r="AS1621" s="5">
        <f t="shared" si="1940"/>
        <v>1.5641692667474886E-4</v>
      </c>
      <c r="AT1621" s="5">
        <f t="shared" si="1941"/>
        <v>1.5559373805417988E-4</v>
      </c>
      <c r="AU1621" s="5">
        <f t="shared" si="1942"/>
        <v>1.0318325446543451E-4</v>
      </c>
      <c r="AV1621" s="5">
        <f t="shared" si="1943"/>
        <v>5.1320111602296255E-5</v>
      </c>
      <c r="AW1621" s="5">
        <f t="shared" si="1944"/>
        <v>7.5581580308881445E-7</v>
      </c>
      <c r="AX1621" s="5">
        <f t="shared" si="1945"/>
        <v>6.028420237398492E-3</v>
      </c>
      <c r="AY1621" s="5">
        <f t="shared" si="1946"/>
        <v>4.0376407667800296E-3</v>
      </c>
      <c r="AZ1621" s="5">
        <f t="shared" si="1947"/>
        <v>1.3521405542058918E-3</v>
      </c>
      <c r="BA1621" s="5">
        <f t="shared" si="1948"/>
        <v>3.0187332717834494E-4</v>
      </c>
      <c r="BB1621" s="5">
        <f t="shared" si="1949"/>
        <v>5.0546246123378948E-5</v>
      </c>
      <c r="BC1621" s="5">
        <f t="shared" si="1950"/>
        <v>6.7708479475055304E-6</v>
      </c>
      <c r="BD1621" s="5">
        <f t="shared" si="1951"/>
        <v>8.7764380959919537E-6</v>
      </c>
      <c r="BE1621" s="5">
        <f t="shared" si="1952"/>
        <v>1.7460499182368169E-5</v>
      </c>
      <c r="BF1621" s="5">
        <f t="shared" si="1953"/>
        <v>1.7368608333072383E-5</v>
      </c>
      <c r="BG1621" s="5">
        <f t="shared" si="1954"/>
        <v>1.1518134057026272E-5</v>
      </c>
      <c r="BH1621" s="5">
        <f t="shared" si="1955"/>
        <v>5.7287582982257548E-6</v>
      </c>
      <c r="BI1621" s="5">
        <f t="shared" si="1956"/>
        <v>2.2794436305050953E-6</v>
      </c>
      <c r="BJ1621" s="8">
        <f t="shared" si="1957"/>
        <v>0.68069833205538877</v>
      </c>
      <c r="BK1621" s="8">
        <f t="shared" si="1958"/>
        <v>0.20339057551959239</v>
      </c>
      <c r="BL1621" s="8">
        <f t="shared" si="1959"/>
        <v>0.11202748491931137</v>
      </c>
      <c r="BM1621" s="8">
        <f t="shared" si="1960"/>
        <v>0.4919239340098055</v>
      </c>
      <c r="BN1621" s="8">
        <f t="shared" si="1961"/>
        <v>0.50366088866185843</v>
      </c>
    </row>
    <row r="1622" spans="1:66" x14ac:dyDescent="0.25">
      <c r="A1622" t="s">
        <v>134</v>
      </c>
      <c r="B1622" t="s">
        <v>482</v>
      </c>
      <c r="C1622" t="s">
        <v>306</v>
      </c>
      <c r="D1622" t="s">
        <v>541</v>
      </c>
      <c r="E1622">
        <f>VLOOKUP(A1622,home!$A$2:$E$405,3,FALSE)</f>
        <v>1.5832999999999999</v>
      </c>
      <c r="F1622">
        <f>VLOOKUP(B1622,home!$B$2:$E$405,3,FALSE)</f>
        <v>0.94740000000000002</v>
      </c>
      <c r="G1622">
        <f>VLOOKUP(C1622,away!$B$2:$E$405,4,FALSE)</f>
        <v>0.88419999999999999</v>
      </c>
      <c r="H1622">
        <f>VLOOKUP(A1622,away!$A$2:$E$405,3,FALSE)</f>
        <v>1.1943999999999999</v>
      </c>
      <c r="I1622">
        <f>VLOOKUP(C1622,away!$B$2:$E$405,3,FALSE)</f>
        <v>1.6745000000000001</v>
      </c>
      <c r="J1622">
        <f>VLOOKUP(B1622,home!$B$2:$E$405,4,FALSE)</f>
        <v>1.2559</v>
      </c>
      <c r="K1622" s="3">
        <f t="shared" si="1906"/>
        <v>1.3263162869639999</v>
      </c>
      <c r="L1622" s="3">
        <f t="shared" si="1907"/>
        <v>2.51182863452</v>
      </c>
      <c r="M1622" s="5">
        <f t="shared" si="1908"/>
        <v>2.1533510669196482E-2</v>
      </c>
      <c r="N1622" s="5">
        <f t="shared" si="1909"/>
        <v>2.8560245916068351E-2</v>
      </c>
      <c r="O1622" s="5">
        <f t="shared" si="1910"/>
        <v>5.4088488700629642E-2</v>
      </c>
      <c r="P1622" s="5">
        <f t="shared" si="1911"/>
        <v>7.1738443500913365E-2</v>
      </c>
      <c r="Q1622" s="5">
        <f t="shared" si="1912"/>
        <v>1.8939959659089262E-2</v>
      </c>
      <c r="R1622" s="5">
        <f t="shared" si="1913"/>
        <v>6.7930507358076528E-2</v>
      </c>
      <c r="S1622" s="5">
        <f t="shared" si="1914"/>
        <v>5.9748783593559993E-2</v>
      </c>
      <c r="T1622" s="5">
        <f t="shared" si="1915"/>
        <v>4.7573933008354059E-2</v>
      </c>
      <c r="U1622" s="5">
        <f t="shared" si="1916"/>
        <v>9.0097338290744733E-2</v>
      </c>
      <c r="V1622" s="5">
        <f t="shared" si="1917"/>
        <v>2.2116870160198993E-2</v>
      </c>
      <c r="W1622" s="5">
        <f t="shared" si="1918"/>
        <v>8.3734589900970741E-3</v>
      </c>
      <c r="X1622" s="5">
        <f t="shared" si="1919"/>
        <v>2.1032694061304747E-2</v>
      </c>
      <c r="Y1622" s="5">
        <f t="shared" si="1920"/>
        <v>2.6415261602142019E-2</v>
      </c>
      <c r="Z1622" s="5">
        <f t="shared" si="1921"/>
        <v>5.6876597846496069E-2</v>
      </c>
      <c r="AA1622" s="5">
        <f t="shared" si="1922"/>
        <v>7.5436358070909287E-2</v>
      </c>
      <c r="AB1622" s="5">
        <f t="shared" si="1923"/>
        <v>5.0026235169347594E-2</v>
      </c>
      <c r="AC1622" s="5">
        <f t="shared" si="1924"/>
        <v>4.6051183454787689E-3</v>
      </c>
      <c r="AD1622" s="5">
        <f t="shared" si="1925"/>
        <v>2.7764637591977189E-3</v>
      </c>
      <c r="AE1622" s="5">
        <f t="shared" si="1926"/>
        <v>6.9740011730598716E-3</v>
      </c>
      <c r="AF1622" s="5">
        <f t="shared" si="1927"/>
        <v>8.7587479218339311E-3</v>
      </c>
      <c r="AG1622" s="5">
        <f t="shared" si="1928"/>
        <v>7.3334912775350038E-3</v>
      </c>
      <c r="AH1622" s="5">
        <f t="shared" si="1929"/>
        <v>3.5716066776226837E-2</v>
      </c>
      <c r="AI1622" s="5">
        <f t="shared" si="1930"/>
        <v>4.7370801071603456E-2</v>
      </c>
      <c r="AJ1622" s="5">
        <f t="shared" si="1931"/>
        <v>3.1414332493899688E-2</v>
      </c>
      <c r="AK1622" s="5">
        <f t="shared" si="1932"/>
        <v>1.388844694358719E-2</v>
      </c>
      <c r="AL1622" s="5">
        <f t="shared" si="1933"/>
        <v>6.1367424442263657E-4</v>
      </c>
      <c r="AM1622" s="5">
        <f t="shared" si="1934"/>
        <v>7.3649382079784512E-4</v>
      </c>
      <c r="AN1622" s="5">
        <f t="shared" si="1935"/>
        <v>1.8499462682270685E-3</v>
      </c>
      <c r="AO1622" s="5">
        <f t="shared" si="1936"/>
        <v>2.3233740044280846E-3</v>
      </c>
      <c r="AP1622" s="5">
        <f t="shared" si="1937"/>
        <v>1.9453057843406203E-3</v>
      </c>
      <c r="AQ1622" s="5">
        <f t="shared" si="1938"/>
        <v>1.2215686930010391E-3</v>
      </c>
      <c r="AR1622" s="5">
        <f t="shared" si="1939"/>
        <v>1.7942527848191007E-2</v>
      </c>
      <c r="AS1622" s="5">
        <f t="shared" si="1940"/>
        <v>2.3797466914360861E-2</v>
      </c>
      <c r="AT1622" s="5">
        <f t="shared" si="1941"/>
        <v>1.5781483978501869E-2</v>
      </c>
      <c r="AU1622" s="5">
        <f t="shared" si="1942"/>
        <v>6.977079744382819E-3</v>
      </c>
      <c r="AV1622" s="5">
        <f t="shared" si="1943"/>
        <v>2.3134536251053885E-3</v>
      </c>
      <c r="AW1622" s="5">
        <f t="shared" si="1944"/>
        <v>5.679008327968949E-5</v>
      </c>
      <c r="AX1622" s="5">
        <f t="shared" si="1945"/>
        <v>1.6280395829542123E-4</v>
      </c>
      <c r="AY1622" s="5">
        <f t="shared" si="1946"/>
        <v>4.0893564425963888E-4</v>
      </c>
      <c r="AZ1622" s="5">
        <f t="shared" si="1947"/>
        <v>5.135881304636228E-4</v>
      </c>
      <c r="BA1622" s="5">
        <f t="shared" si="1948"/>
        <v>4.3001512414937379E-4</v>
      </c>
      <c r="BB1622" s="5">
        <f t="shared" si="1949"/>
        <v>2.7003107552876738E-4</v>
      </c>
      <c r="BC1622" s="5">
        <f t="shared" si="1950"/>
        <v>1.3565435754467822E-4</v>
      </c>
      <c r="BD1622" s="5">
        <f t="shared" si="1951"/>
        <v>7.5114258707931151E-3</v>
      </c>
      <c r="BE1622" s="5">
        <f t="shared" si="1952"/>
        <v>9.9625264707556525E-3</v>
      </c>
      <c r="BF1622" s="5">
        <f t="shared" si="1953"/>
        <v>6.6067305587366012E-3</v>
      </c>
      <c r="BG1622" s="5">
        <f t="shared" si="1954"/>
        <v>2.9208714478783739E-3</v>
      </c>
      <c r="BH1622" s="5">
        <f t="shared" si="1955"/>
        <v>9.6849984336230192E-4</v>
      </c>
      <c r="BI1622" s="5">
        <f t="shared" si="1956"/>
        <v>2.5690742323470061E-4</v>
      </c>
      <c r="BJ1622" s="8">
        <f t="shared" si="1957"/>
        <v>0.18673597422971819</v>
      </c>
      <c r="BK1622" s="8">
        <f t="shared" si="1958"/>
        <v>0.18076533615802989</v>
      </c>
      <c r="BL1622" s="8">
        <f t="shared" si="1959"/>
        <v>0.56100754860032764</v>
      </c>
      <c r="BM1622" s="8">
        <f t="shared" si="1960"/>
        <v>0.72224215546961823</v>
      </c>
      <c r="BN1622" s="8">
        <f t="shared" si="1961"/>
        <v>0.26279115580397361</v>
      </c>
    </row>
    <row r="1623" spans="1:66" x14ac:dyDescent="0.25">
      <c r="A1623" t="s">
        <v>134</v>
      </c>
      <c r="B1623" t="s">
        <v>114</v>
      </c>
      <c r="C1623" t="s">
        <v>484</v>
      </c>
      <c r="D1623" t="s">
        <v>541</v>
      </c>
      <c r="E1623">
        <f>VLOOKUP(A1623,home!$A$2:$E$405,3,FALSE)</f>
        <v>1.5832999999999999</v>
      </c>
      <c r="F1623">
        <f>VLOOKUP(B1623,home!$B$2:$E$405,3,FALSE)</f>
        <v>0.75790000000000002</v>
      </c>
      <c r="G1623">
        <f>VLOOKUP(C1623,away!$B$2:$E$405,4,FALSE)</f>
        <v>1.2632000000000001</v>
      </c>
      <c r="H1623">
        <f>VLOOKUP(A1623,away!$A$2:$E$405,3,FALSE)</f>
        <v>1.1943999999999999</v>
      </c>
      <c r="I1623">
        <f>VLOOKUP(C1623,away!$B$2:$E$405,3,FALSE)</f>
        <v>1.4652000000000001</v>
      </c>
      <c r="J1623">
        <f>VLOOKUP(B1623,home!$B$2:$E$405,4,FALSE)</f>
        <v>1.6745000000000001</v>
      </c>
      <c r="K1623" s="3">
        <f t="shared" si="1906"/>
        <v>1.5158186140240002</v>
      </c>
      <c r="L1623" s="3">
        <f t="shared" si="1907"/>
        <v>2.9304334065599997</v>
      </c>
      <c r="M1623" s="5">
        <f t="shared" si="1908"/>
        <v>1.1722420128039914E-2</v>
      </c>
      <c r="N1623" s="5">
        <f t="shared" si="1909"/>
        <v>1.7769062631492503E-2</v>
      </c>
      <c r="O1623" s="5">
        <f t="shared" si="1910"/>
        <v>3.4351771548939515E-2</v>
      </c>
      <c r="P1623" s="5">
        <f t="shared" si="1911"/>
        <v>5.2071054738582569E-2</v>
      </c>
      <c r="Q1623" s="5">
        <f t="shared" si="1912"/>
        <v>1.3467337945287313E-2</v>
      </c>
      <c r="R1623" s="5">
        <f t="shared" si="1913"/>
        <v>5.0332789460764853E-2</v>
      </c>
      <c r="S1623" s="5">
        <f t="shared" si="1914"/>
        <v>5.7824977947660179E-2</v>
      </c>
      <c r="T1623" s="5">
        <f t="shared" si="1915"/>
        <v>3.9465137012303052E-2</v>
      </c>
      <c r="U1623" s="5">
        <f t="shared" si="1916"/>
        <v>7.6295379160378374E-2</v>
      </c>
      <c r="V1623" s="5">
        <f t="shared" si="1917"/>
        <v>2.8539874484409228E-2</v>
      </c>
      <c r="W1623" s="5">
        <f t="shared" si="1918"/>
        <v>6.8046805129394127E-3</v>
      </c>
      <c r="X1623" s="5">
        <f t="shared" si="1919"/>
        <v>1.9940663096085491E-2</v>
      </c>
      <c r="Y1623" s="5">
        <f t="shared" si="1920"/>
        <v>2.9217392642863538E-2</v>
      </c>
      <c r="Z1623" s="5">
        <f t="shared" si="1921"/>
        <v>4.9165629227058805E-2</v>
      </c>
      <c r="AA1623" s="5">
        <f t="shared" si="1922"/>
        <v>7.4526175952578141E-2</v>
      </c>
      <c r="AB1623" s="5">
        <f t="shared" si="1923"/>
        <v>5.64840823704729E-2</v>
      </c>
      <c r="AC1623" s="5">
        <f t="shared" si="1924"/>
        <v>7.923392472916119E-3</v>
      </c>
      <c r="AD1623" s="5">
        <f t="shared" si="1925"/>
        <v>2.5786653459999877E-3</v>
      </c>
      <c r="AE1623" s="5">
        <f t="shared" si="1926"/>
        <v>7.5566070742569651E-3</v>
      </c>
      <c r="AF1623" s="5">
        <f t="shared" si="1927"/>
        <v>1.1072066905325115E-2</v>
      </c>
      <c r="AG1623" s="5">
        <f t="shared" si="1928"/>
        <v>1.0815318246344038E-2</v>
      </c>
      <c r="AH1623" s="5">
        <f t="shared" si="1929"/>
        <v>3.6019150585378946E-2</v>
      </c>
      <c r="AI1623" s="5">
        <f t="shared" si="1930"/>
        <v>5.4598498918650866E-2</v>
      </c>
      <c r="AJ1623" s="5">
        <f t="shared" si="1931"/>
        <v>4.1380710479330125E-2</v>
      </c>
      <c r="AK1623" s="5">
        <f t="shared" si="1932"/>
        <v>2.0908550402035535E-2</v>
      </c>
      <c r="AL1623" s="5">
        <f t="shared" si="1933"/>
        <v>1.4078301192621567E-3</v>
      </c>
      <c r="AM1623" s="5">
        <f t="shared" si="1934"/>
        <v>7.8175778616108415E-4</v>
      </c>
      <c r="AN1623" s="5">
        <f t="shared" si="1935"/>
        <v>2.2908891324048297E-3</v>
      </c>
      <c r="AO1623" s="5">
        <f t="shared" si="1936"/>
        <v>3.3566490221621842E-3</v>
      </c>
      <c r="AP1623" s="5">
        <f t="shared" si="1937"/>
        <v>3.2788121428803407E-3</v>
      </c>
      <c r="AQ1623" s="5">
        <f t="shared" si="1938"/>
        <v>2.4020851593327818E-3</v>
      </c>
      <c r="AR1623" s="5">
        <f t="shared" si="1939"/>
        <v>2.1110344430261926E-2</v>
      </c>
      <c r="AS1623" s="5">
        <f t="shared" si="1940"/>
        <v>3.1999453035848904E-2</v>
      </c>
      <c r="AT1623" s="5">
        <f t="shared" si="1941"/>
        <v>2.4252683275163292E-2</v>
      </c>
      <c r="AU1623" s="5">
        <f t="shared" si="1942"/>
        <v>1.2254222916173688E-2</v>
      </c>
      <c r="AV1623" s="5">
        <f t="shared" si="1943"/>
        <v>4.6437947991838889E-3</v>
      </c>
      <c r="AW1623" s="5">
        <f t="shared" si="1944"/>
        <v>1.737108094337745E-4</v>
      </c>
      <c r="AX1623" s="5">
        <f t="shared" si="1945"/>
        <v>1.9750050065352748E-4</v>
      </c>
      <c r="AY1623" s="5">
        <f t="shared" si="1946"/>
        <v>5.7876206492742197E-4</v>
      </c>
      <c r="AZ1623" s="5">
        <f t="shared" si="1947"/>
        <v>8.4801184475648251E-4</v>
      </c>
      <c r="BA1623" s="5">
        <f t="shared" si="1948"/>
        <v>8.2834741301098967E-4</v>
      </c>
      <c r="BB1623" s="5">
        <f t="shared" si="1949"/>
        <v>6.068542328312393E-4</v>
      </c>
      <c r="BC1623" s="5">
        <f t="shared" si="1950"/>
        <v>3.5566918336020075E-4</v>
      </c>
      <c r="BD1623" s="5">
        <f t="shared" si="1951"/>
        <v>1.0310409757071237E-2</v>
      </c>
      <c r="BE1623" s="5">
        <f t="shared" si="1952"/>
        <v>1.5628711027983248E-2</v>
      </c>
      <c r="BF1623" s="5">
        <f t="shared" si="1953"/>
        <v>1.1845145544709591E-2</v>
      </c>
      <c r="BG1623" s="5">
        <f t="shared" si="1954"/>
        <v>5.9850307008314169E-3</v>
      </c>
      <c r="BH1623" s="5">
        <f t="shared" si="1955"/>
        <v>2.2680552354563438E-3</v>
      </c>
      <c r="BI1623" s="5">
        <f t="shared" si="1956"/>
        <v>6.8759206870786253E-4</v>
      </c>
      <c r="BJ1623" s="8">
        <f t="shared" si="1957"/>
        <v>0.1742122698953785</v>
      </c>
      <c r="BK1623" s="8">
        <f t="shared" si="1958"/>
        <v>0.1600683119557976</v>
      </c>
      <c r="BL1623" s="8">
        <f t="shared" si="1959"/>
        <v>0.58588255166992076</v>
      </c>
      <c r="BM1623" s="8">
        <f t="shared" si="1960"/>
        <v>0.78920927503955529</v>
      </c>
      <c r="BN1623" s="8">
        <f t="shared" si="1961"/>
        <v>0.17971443645310667</v>
      </c>
    </row>
    <row r="1624" spans="1:66" x14ac:dyDescent="0.25">
      <c r="A1624" t="s">
        <v>134</v>
      </c>
      <c r="B1624" t="s">
        <v>365</v>
      </c>
      <c r="C1624" t="s">
        <v>123</v>
      </c>
      <c r="D1624" t="s">
        <v>541</v>
      </c>
      <c r="E1624">
        <f>VLOOKUP(A1624,home!$A$2:$E$405,3,FALSE)</f>
        <v>1.5832999999999999</v>
      </c>
      <c r="F1624">
        <f>VLOOKUP(B1624,home!$B$2:$E$405,3,FALSE)</f>
        <v>0.75790000000000002</v>
      </c>
      <c r="G1624">
        <f>VLOOKUP(C1624,away!$B$2:$E$405,4,FALSE)</f>
        <v>0.94740000000000002</v>
      </c>
      <c r="H1624">
        <f>VLOOKUP(A1624,away!$A$2:$E$405,3,FALSE)</f>
        <v>1.1943999999999999</v>
      </c>
      <c r="I1624">
        <f>VLOOKUP(C1624,away!$B$2:$E$405,3,FALSE)</f>
        <v>0.83720000000000006</v>
      </c>
      <c r="J1624">
        <f>VLOOKUP(B1624,home!$B$2:$E$405,4,FALSE)</f>
        <v>0.66979999999999995</v>
      </c>
      <c r="K1624" s="3">
        <f t="shared" si="1906"/>
        <v>1.136863960518</v>
      </c>
      <c r="L1624" s="3">
        <f t="shared" si="1907"/>
        <v>0.66976763526399996</v>
      </c>
      <c r="M1624" s="5">
        <f t="shared" si="1908"/>
        <v>0.16420631955266002</v>
      </c>
      <c r="N1624" s="5">
        <f t="shared" si="1909"/>
        <v>0.18668024678872139</v>
      </c>
      <c r="O1624" s="5">
        <f t="shared" si="1910"/>
        <v>0.10998007834218983</v>
      </c>
      <c r="P1624" s="5">
        <f t="shared" si="1911"/>
        <v>0.12503238744218184</v>
      </c>
      <c r="Q1624" s="5">
        <f t="shared" si="1912"/>
        <v>0.10611502235735175</v>
      </c>
      <c r="R1624" s="5">
        <f t="shared" si="1913"/>
        <v>3.6830548498698969E-2</v>
      </c>
      <c r="S1624" s="5">
        <f t="shared" si="1914"/>
        <v>2.3800999182127136E-2</v>
      </c>
      <c r="T1624" s="5">
        <f t="shared" si="1915"/>
        <v>7.1072407590269962E-2</v>
      </c>
      <c r="U1624" s="5">
        <f t="shared" si="1916"/>
        <v>4.1871323234281187E-2</v>
      </c>
      <c r="V1624" s="5">
        <f t="shared" si="1917"/>
        <v>2.0136562610568037E-3</v>
      </c>
      <c r="W1624" s="5">
        <f t="shared" si="1918"/>
        <v>4.0212781529211657E-2</v>
      </c>
      <c r="X1624" s="5">
        <f t="shared" si="1919"/>
        <v>2.6933219592207951E-2</v>
      </c>
      <c r="Y1624" s="5">
        <f t="shared" si="1920"/>
        <v>9.019499398159575E-3</v>
      </c>
      <c r="Z1624" s="5">
        <f t="shared" si="1921"/>
        <v>8.2226364578165591E-3</v>
      </c>
      <c r="AA1624" s="5">
        <f t="shared" si="1922"/>
        <v>9.3480190493330333E-3</v>
      </c>
      <c r="AB1624" s="5">
        <f t="shared" si="1923"/>
        <v>5.3137129797112314E-3</v>
      </c>
      <c r="AC1624" s="5">
        <f t="shared" si="1924"/>
        <v>9.5829232735120028E-5</v>
      </c>
      <c r="AD1624" s="5">
        <f t="shared" si="1925"/>
        <v>1.1429115518186166E-2</v>
      </c>
      <c r="AE1624" s="5">
        <f t="shared" si="1926"/>
        <v>7.6548516737746349E-3</v>
      </c>
      <c r="AF1624" s="5">
        <f t="shared" si="1927"/>
        <v>2.5634859519203541E-3</v>
      </c>
      <c r="AG1624" s="5">
        <f t="shared" si="1928"/>
        <v>5.7231330801672667E-4</v>
      </c>
      <c r="AH1624" s="5">
        <f t="shared" si="1929"/>
        <v>1.376813943996837E-3</v>
      </c>
      <c r="AI1624" s="5">
        <f t="shared" si="1930"/>
        <v>1.5652501532686519E-3</v>
      </c>
      <c r="AJ1624" s="5">
        <f t="shared" si="1931"/>
        <v>8.8973824422320324E-4</v>
      </c>
      <c r="AK1624" s="5">
        <f t="shared" si="1932"/>
        <v>3.3717044805064067E-4</v>
      </c>
      <c r="AL1624" s="5">
        <f t="shared" si="1933"/>
        <v>2.9187080712279279E-6</v>
      </c>
      <c r="AM1624" s="5">
        <f t="shared" si="1934"/>
        <v>2.5986699066445681E-3</v>
      </c>
      <c r="AN1624" s="5">
        <f t="shared" si="1935"/>
        <v>1.740504998205052E-3</v>
      </c>
      <c r="AO1624" s="5">
        <f t="shared" si="1936"/>
        <v>5.8286695840648495E-4</v>
      </c>
      <c r="AP1624" s="5">
        <f t="shared" si="1937"/>
        <v>1.3012847480181061E-4</v>
      </c>
      <c r="AQ1624" s="5">
        <f t="shared" si="1938"/>
        <v>2.1788960212129916E-5</v>
      </c>
      <c r="AR1624" s="5">
        <f t="shared" si="1939"/>
        <v>1.8442908389385262E-4</v>
      </c>
      <c r="AS1624" s="5">
        <f t="shared" si="1940"/>
        <v>2.0967077875027175E-4</v>
      </c>
      <c r="AT1624" s="5">
        <f t="shared" si="1941"/>
        <v>1.1918357596746366E-4</v>
      </c>
      <c r="AU1624" s="5">
        <f t="shared" si="1942"/>
        <v>4.5165170734356204E-5</v>
      </c>
      <c r="AV1624" s="5">
        <f t="shared" si="1943"/>
        <v>1.283666371963297E-5</v>
      </c>
      <c r="AW1624" s="5">
        <f t="shared" si="1944"/>
        <v>6.1733487918424809E-8</v>
      </c>
      <c r="AX1624" s="5">
        <f t="shared" si="1945"/>
        <v>4.9238902702448018E-4</v>
      </c>
      <c r="AY1624" s="5">
        <f t="shared" si="1946"/>
        <v>3.2978623426012789E-4</v>
      </c>
      <c r="AZ1624" s="5">
        <f t="shared" si="1947"/>
        <v>1.1044007313151268E-4</v>
      </c>
      <c r="BA1624" s="5">
        <f t="shared" si="1948"/>
        <v>2.4656395539892166E-5</v>
      </c>
      <c r="BB1624" s="5">
        <f t="shared" si="1949"/>
        <v>4.1285139337218508E-6</v>
      </c>
      <c r="BC1624" s="5">
        <f t="shared" si="1950"/>
        <v>5.5302900290867185E-7</v>
      </c>
      <c r="BD1624" s="5">
        <f t="shared" si="1951"/>
        <v>2.058743856558192E-5</v>
      </c>
      <c r="BE1624" s="5">
        <f t="shared" si="1952"/>
        <v>2.3405116944588474E-5</v>
      </c>
      <c r="BF1624" s="5">
        <f t="shared" si="1953"/>
        <v>1.3304216973005904E-5</v>
      </c>
      <c r="BG1624" s="5">
        <f t="shared" si="1954"/>
        <v>5.0416949331740946E-6</v>
      </c>
      <c r="BH1624" s="5">
        <f t="shared" si="1955"/>
        <v>1.4329303173629594E-6</v>
      </c>
      <c r="BI1624" s="5">
        <f t="shared" si="1956"/>
        <v>3.2580936714871327E-7</v>
      </c>
      <c r="BJ1624" s="8">
        <f t="shared" si="1957"/>
        <v>0.46828885627898281</v>
      </c>
      <c r="BK1624" s="8">
        <f t="shared" si="1958"/>
        <v>0.31548189661309228</v>
      </c>
      <c r="BL1624" s="8">
        <f t="shared" si="1959"/>
        <v>0.20814803737392004</v>
      </c>
      <c r="BM1624" s="8">
        <f t="shared" si="1960"/>
        <v>0.27096709924123574</v>
      </c>
      <c r="BN1624" s="8">
        <f t="shared" si="1961"/>
        <v>0.72884460298180365</v>
      </c>
    </row>
    <row r="1625" spans="1:66" x14ac:dyDescent="0.25">
      <c r="A1625" t="s">
        <v>134</v>
      </c>
      <c r="B1625" t="s">
        <v>366</v>
      </c>
      <c r="C1625" t="s">
        <v>352</v>
      </c>
      <c r="D1625" t="s">
        <v>541</v>
      </c>
      <c r="E1625">
        <f>VLOOKUP(A1625,home!$A$2:$E$405,3,FALSE)</f>
        <v>1.5832999999999999</v>
      </c>
      <c r="F1625">
        <f>VLOOKUP(B1625,home!$B$2:$E$405,3,FALSE)</f>
        <v>1.4211</v>
      </c>
      <c r="G1625">
        <f>VLOOKUP(C1625,away!$B$2:$E$405,4,FALSE)</f>
        <v>0.94740000000000002</v>
      </c>
      <c r="H1625">
        <f>VLOOKUP(A1625,away!$A$2:$E$405,3,FALSE)</f>
        <v>1.1943999999999999</v>
      </c>
      <c r="I1625">
        <f>VLOOKUP(C1625,away!$B$2:$E$405,3,FALSE)</f>
        <v>2.5116999999999998</v>
      </c>
      <c r="J1625">
        <f>VLOOKUP(B1625,home!$B$2:$E$405,4,FALSE)</f>
        <v>0.62790000000000001</v>
      </c>
      <c r="K1625" s="3">
        <f t="shared" si="1906"/>
        <v>2.1316761766619998</v>
      </c>
      <c r="L1625" s="3">
        <f t="shared" si="1907"/>
        <v>1.8836839759919999</v>
      </c>
      <c r="M1625" s="5">
        <f t="shared" si="1908"/>
        <v>1.8036457502817519E-2</v>
      </c>
      <c r="N1625" s="5">
        <f t="shared" si="1909"/>
        <v>3.8447886770132687E-2</v>
      </c>
      <c r="O1625" s="5">
        <f t="shared" si="1910"/>
        <v>3.3974985981718039E-2</v>
      </c>
      <c r="P1625" s="5">
        <f t="shared" si="1911"/>
        <v>7.242366821965375E-2</v>
      </c>
      <c r="Q1625" s="5">
        <f t="shared" si="1912"/>
        <v>4.0979222135444977E-2</v>
      </c>
      <c r="R1625" s="5">
        <f t="shared" si="1913"/>
        <v>3.1999068339157555E-2</v>
      </c>
      <c r="S1625" s="5">
        <f t="shared" si="1914"/>
        <v>7.2702576400758348E-2</v>
      </c>
      <c r="T1625" s="5">
        <f t="shared" si="1915"/>
        <v>7.7191904085154361E-2</v>
      </c>
      <c r="U1625" s="5">
        <f t="shared" si="1916"/>
        <v>6.8211651653961411E-2</v>
      </c>
      <c r="V1625" s="5">
        <f t="shared" si="1917"/>
        <v>3.2436692744496544E-2</v>
      </c>
      <c r="W1625" s="5">
        <f t="shared" si="1918"/>
        <v>2.9118143854756043E-2</v>
      </c>
      <c r="X1625" s="5">
        <f t="shared" si="1919"/>
        <v>5.4849380989833885E-2</v>
      </c>
      <c r="Y1625" s="5">
        <f t="shared" si="1920"/>
        <v>5.1659450031815157E-2</v>
      </c>
      <c r="Z1625" s="5">
        <f t="shared" si="1921"/>
        <v>2.0092044092381342E-2</v>
      </c>
      <c r="AA1625" s="5">
        <f t="shared" si="1922"/>
        <v>4.2829731732171777E-2</v>
      </c>
      <c r="AB1625" s="5">
        <f t="shared" si="1923"/>
        <v>4.5649559393147549E-2</v>
      </c>
      <c r="AC1625" s="5">
        <f t="shared" si="1924"/>
        <v>8.1404021310146936E-3</v>
      </c>
      <c r="AD1625" s="5">
        <f t="shared" si="1925"/>
        <v>1.5517613390950117E-2</v>
      </c>
      <c r="AE1625" s="5">
        <f t="shared" si="1926"/>
        <v>2.9230279690171619E-2</v>
      </c>
      <c r="AF1625" s="5">
        <f t="shared" si="1927"/>
        <v>2.7530304733070343E-2</v>
      </c>
      <c r="AG1625" s="5">
        <f t="shared" si="1928"/>
        <v>1.7286131293287106E-2</v>
      </c>
      <c r="AH1625" s="5">
        <f t="shared" si="1929"/>
        <v>9.4617653754358617E-3</v>
      </c>
      <c r="AI1625" s="5">
        <f t="shared" si="1930"/>
        <v>2.0169419839982008E-2</v>
      </c>
      <c r="AJ1625" s="5">
        <f t="shared" si="1931"/>
        <v>2.149733588499177E-2</v>
      </c>
      <c r="AK1625" s="5">
        <f t="shared" si="1932"/>
        <v>1.5275119589246022E-2</v>
      </c>
      <c r="AL1625" s="5">
        <f t="shared" si="1933"/>
        <v>1.3074802144912873E-3</v>
      </c>
      <c r="AM1625" s="5">
        <f t="shared" si="1934"/>
        <v>6.6157053568279183E-3</v>
      </c>
      <c r="AN1625" s="5">
        <f t="shared" si="1935"/>
        <v>1.2461898170541186E-2</v>
      </c>
      <c r="AO1625" s="5">
        <f t="shared" si="1936"/>
        <v>1.1737138947146227E-2</v>
      </c>
      <c r="AP1625" s="5">
        <f t="shared" si="1937"/>
        <v>7.3696868529103217E-3</v>
      </c>
      <c r="AQ1625" s="5">
        <f t="shared" si="1938"/>
        <v>3.4705402582265194E-3</v>
      </c>
      <c r="AR1625" s="5">
        <f t="shared" si="1939"/>
        <v>3.5645951644608948E-3</v>
      </c>
      <c r="AS1625" s="5">
        <f t="shared" si="1940"/>
        <v>7.5985625915258523E-3</v>
      </c>
      <c r="AT1625" s="5">
        <f t="shared" si="1941"/>
        <v>8.0988374266153657E-3</v>
      </c>
      <c r="AU1625" s="5">
        <f t="shared" si="1942"/>
        <v>5.75469960032485E-3</v>
      </c>
      <c r="AV1625" s="5">
        <f t="shared" si="1943"/>
        <v>3.0667890104647041E-3</v>
      </c>
      <c r="AW1625" s="5">
        <f t="shared" si="1944"/>
        <v>1.4583504494113071E-4</v>
      </c>
      <c r="AX1625" s="5">
        <f t="shared" si="1945"/>
        <v>2.3504235834942082E-3</v>
      </c>
      <c r="AY1625" s="5">
        <f t="shared" si="1946"/>
        <v>4.427455241021735E-3</v>
      </c>
      <c r="AZ1625" s="5">
        <f t="shared" si="1947"/>
        <v>4.1699632459672202E-3</v>
      </c>
      <c r="BA1625" s="5">
        <f t="shared" si="1948"/>
        <v>2.6182976489680138E-3</v>
      </c>
      <c r="BB1625" s="5">
        <f t="shared" si="1949"/>
        <v>1.233011331434643E-3</v>
      </c>
      <c r="BC1625" s="5">
        <f t="shared" si="1950"/>
        <v>4.6452073744799986E-4</v>
      </c>
      <c r="BD1625" s="5">
        <f t="shared" si="1951"/>
        <v>1.1190951320322591E-3</v>
      </c>
      <c r="BE1625" s="5">
        <f t="shared" si="1952"/>
        <v>2.385548432371582E-3</v>
      </c>
      <c r="BF1625" s="5">
        <f t="shared" si="1953"/>
        <v>2.5426083807799415E-3</v>
      </c>
      <c r="BG1625" s="5">
        <f t="shared" si="1954"/>
        <v>1.8066725706299142E-3</v>
      </c>
      <c r="BH1625" s="5">
        <f t="shared" si="1955"/>
        <v>9.6281021946012068E-4</v>
      </c>
      <c r="BI1625" s="5">
        <f t="shared" si="1956"/>
        <v>4.1047992149397016E-4</v>
      </c>
      <c r="BJ1625" s="8">
        <f t="shared" si="1957"/>
        <v>0.43872895834860232</v>
      </c>
      <c r="BK1625" s="8">
        <f t="shared" si="1958"/>
        <v>0.20947473245425385</v>
      </c>
      <c r="BL1625" s="8">
        <f t="shared" si="1959"/>
        <v>0.32637933623997151</v>
      </c>
      <c r="BM1625" s="8">
        <f t="shared" si="1960"/>
        <v>0.75453216199020401</v>
      </c>
      <c r="BN1625" s="8">
        <f t="shared" si="1961"/>
        <v>0.23586128894892452</v>
      </c>
    </row>
    <row r="1626" spans="1:66" x14ac:dyDescent="0.25">
      <c r="A1626" t="s">
        <v>134</v>
      </c>
      <c r="B1626" t="s">
        <v>136</v>
      </c>
      <c r="C1626" t="s">
        <v>360</v>
      </c>
      <c r="D1626" t="s">
        <v>541</v>
      </c>
      <c r="E1626">
        <f>VLOOKUP(A1626,home!$A$2:$E$405,3,FALSE)</f>
        <v>1.5832999999999999</v>
      </c>
      <c r="F1626">
        <f>VLOOKUP(B1626,home!$B$2:$E$405,3,FALSE)</f>
        <v>2.2105999999999999</v>
      </c>
      <c r="G1626">
        <f>VLOOKUP(C1626,away!$B$2:$E$405,4,FALSE)</f>
        <v>0.50529999999999997</v>
      </c>
      <c r="H1626">
        <f>VLOOKUP(A1626,away!$A$2:$E$405,3,FALSE)</f>
        <v>1.1943999999999999</v>
      </c>
      <c r="I1626">
        <f>VLOOKUP(C1626,away!$B$2:$E$405,3,FALSE)</f>
        <v>0.66979999999999995</v>
      </c>
      <c r="J1626">
        <f>VLOOKUP(B1626,home!$B$2:$E$405,4,FALSE)</f>
        <v>0.62790000000000001</v>
      </c>
      <c r="K1626" s="3">
        <f t="shared" si="1906"/>
        <v>1.7685717177939997</v>
      </c>
      <c r="L1626" s="3">
        <f t="shared" si="1907"/>
        <v>0.502325726448</v>
      </c>
      <c r="M1626" s="5">
        <f t="shared" si="1908"/>
        <v>0.10321950475364669</v>
      </c>
      <c r="N1626" s="5">
        <f t="shared" si="1909"/>
        <v>0.18255109683200285</v>
      </c>
      <c r="O1626" s="5">
        <f t="shared" si="1910"/>
        <v>5.184981270897835E-2</v>
      </c>
      <c r="P1626" s="5">
        <f t="shared" si="1911"/>
        <v>9.1700112330015002E-2</v>
      </c>
      <c r="Q1626" s="5">
        <f t="shared" si="1912"/>
        <v>0.16142735345467704</v>
      </c>
      <c r="R1626" s="5">
        <f t="shared" si="1913"/>
        <v>1.3022747417615147E-2</v>
      </c>
      <c r="S1626" s="5">
        <f t="shared" si="1914"/>
        <v>2.0366573695075517E-2</v>
      </c>
      <c r="T1626" s="5">
        <f t="shared" si="1915"/>
        <v>8.1089112592698701E-2</v>
      </c>
      <c r="U1626" s="5">
        <f t="shared" si="1916"/>
        <v>2.3031662770768995E-2</v>
      </c>
      <c r="V1626" s="5">
        <f t="shared" si="1917"/>
        <v>2.0104050210206378E-3</v>
      </c>
      <c r="W1626" s="5">
        <f t="shared" si="1918"/>
        <v>9.5165283932759109E-2</v>
      </c>
      <c r="X1626" s="5">
        <f t="shared" si="1919"/>
        <v>4.7803970384153391E-2</v>
      </c>
      <c r="Y1626" s="5">
        <f t="shared" si="1920"/>
        <v>1.2006582075159264E-2</v>
      </c>
      <c r="Z1626" s="5">
        <f t="shared" si="1921"/>
        <v>2.180553685634115E-3</v>
      </c>
      <c r="AA1626" s="5">
        <f t="shared" si="1922"/>
        <v>3.8564655775439644E-3</v>
      </c>
      <c r="AB1626" s="5">
        <f t="shared" si="1923"/>
        <v>3.4102179755451799E-3</v>
      </c>
      <c r="AC1626" s="5">
        <f t="shared" si="1924"/>
        <v>1.1162762230380778E-4</v>
      </c>
      <c r="AD1626" s="5">
        <f t="shared" si="1925"/>
        <v>4.2076657419828363E-2</v>
      </c>
      <c r="AE1626" s="5">
        <f t="shared" si="1926"/>
        <v>2.1136187504918909E-2</v>
      </c>
      <c r="AF1626" s="5">
        <f t="shared" si="1927"/>
        <v>5.3086253713747651E-3</v>
      </c>
      <c r="AG1626" s="5">
        <f t="shared" si="1928"/>
        <v>8.8888636537203772E-4</v>
      </c>
      <c r="AH1626" s="5">
        <f t="shared" si="1929"/>
        <v>2.7383705354875514E-4</v>
      </c>
      <c r="AI1626" s="5">
        <f t="shared" si="1930"/>
        <v>4.8430046819036935E-4</v>
      </c>
      <c r="AJ1626" s="5">
        <f t="shared" si="1931"/>
        <v>4.2826005547793997E-4</v>
      </c>
      <c r="AK1626" s="5">
        <f t="shared" si="1932"/>
        <v>2.5246954065972463E-4</v>
      </c>
      <c r="AL1626" s="5">
        <f t="shared" si="1933"/>
        <v>3.9667950466619604E-6</v>
      </c>
      <c r="AM1626" s="5">
        <f t="shared" si="1934"/>
        <v>1.4883117258403085E-2</v>
      </c>
      <c r="AN1626" s="5">
        <f t="shared" si="1935"/>
        <v>7.4761726886380941E-3</v>
      </c>
      <c r="AO1626" s="5">
        <f t="shared" si="1936"/>
        <v>1.8777369384354141E-3</v>
      </c>
      <c r="AP1626" s="5">
        <f t="shared" si="1937"/>
        <v>3.1441185722593765E-4</v>
      </c>
      <c r="AQ1626" s="5">
        <f t="shared" si="1938"/>
        <v>3.9484291146220986E-5</v>
      </c>
      <c r="AR1626" s="5">
        <f t="shared" si="1939"/>
        <v>2.751107937045167E-5</v>
      </c>
      <c r="AS1626" s="5">
        <f t="shared" si="1940"/>
        <v>4.8655316900566777E-5</v>
      </c>
      <c r="AT1626" s="5">
        <f t="shared" si="1941"/>
        <v>4.3025208695323415E-5</v>
      </c>
      <c r="AU1626" s="5">
        <f t="shared" si="1942"/>
        <v>2.5364389083577815E-5</v>
      </c>
      <c r="AV1626" s="5">
        <f t="shared" si="1943"/>
        <v>1.1214685293084647E-5</v>
      </c>
      <c r="AW1626" s="5">
        <f t="shared" si="1944"/>
        <v>9.7891584497313558E-8</v>
      </c>
      <c r="AX1626" s="5">
        <f t="shared" si="1945"/>
        <v>4.3869767093039098E-3</v>
      </c>
      <c r="AY1626" s="5">
        <f t="shared" si="1946"/>
        <v>2.2036912624115424E-3</v>
      </c>
      <c r="AZ1626" s="5">
        <f t="shared" si="1947"/>
        <v>5.5348540712899408E-4</v>
      </c>
      <c r="BA1626" s="5">
        <f t="shared" si="1948"/>
        <v>9.2676653071479685E-5</v>
      </c>
      <c r="BB1626" s="5">
        <f t="shared" si="1949"/>
        <v>1.1638466769725073E-5</v>
      </c>
      <c r="BC1626" s="5">
        <f t="shared" si="1950"/>
        <v>1.1692602549686116E-6</v>
      </c>
      <c r="BD1626" s="5">
        <f t="shared" si="1951"/>
        <v>2.3032538216884528E-6</v>
      </c>
      <c r="BE1626" s="5">
        <f t="shared" si="1952"/>
        <v>4.0734695679391421E-6</v>
      </c>
      <c r="BF1626" s="5">
        <f t="shared" si="1953"/>
        <v>3.6021115355758556E-6</v>
      </c>
      <c r="BG1626" s="5">
        <f t="shared" si="1954"/>
        <v>2.1235308620529908E-6</v>
      </c>
      <c r="BH1626" s="5">
        <f t="shared" si="1955"/>
        <v>9.3890415612240755E-7</v>
      </c>
      <c r="BI1626" s="5">
        <f t="shared" si="1956"/>
        <v>3.3210386724746609E-7</v>
      </c>
      <c r="BJ1626" s="8">
        <f t="shared" si="1957"/>
        <v>0.68129431672573348</v>
      </c>
      <c r="BK1626" s="8">
        <f t="shared" si="1958"/>
        <v>0.21961588147951985</v>
      </c>
      <c r="BL1626" s="8">
        <f t="shared" si="1959"/>
        <v>9.677891762148208E-2</v>
      </c>
      <c r="BM1626" s="8">
        <f t="shared" si="1960"/>
        <v>0.39389544864460768</v>
      </c>
      <c r="BN1626" s="8">
        <f t="shared" si="1961"/>
        <v>0.60377062749693511</v>
      </c>
    </row>
    <row r="1627" spans="1:66" x14ac:dyDescent="0.25">
      <c r="A1627" t="s">
        <v>134</v>
      </c>
      <c r="B1627" t="s">
        <v>446</v>
      </c>
      <c r="C1627" t="s">
        <v>300</v>
      </c>
      <c r="D1627" t="s">
        <v>541</v>
      </c>
      <c r="E1627">
        <f>VLOOKUP(A1627,home!$A$2:$E$405,3,FALSE)</f>
        <v>1.5832999999999999</v>
      </c>
      <c r="F1627">
        <f>VLOOKUP(B1627,home!$B$2:$E$405,3,FALSE)</f>
        <v>0.63160000000000005</v>
      </c>
      <c r="G1627">
        <f>VLOOKUP(C1627,away!$B$2:$E$405,4,FALSE)</f>
        <v>0.25259999999999999</v>
      </c>
      <c r="H1627">
        <f>VLOOKUP(A1627,away!$A$2:$E$405,3,FALSE)</f>
        <v>1.1943999999999999</v>
      </c>
      <c r="I1627">
        <f>VLOOKUP(C1627,away!$B$2:$E$405,3,FALSE)</f>
        <v>1.5069999999999999</v>
      </c>
      <c r="J1627">
        <f>VLOOKUP(B1627,home!$B$2:$E$405,4,FALSE)</f>
        <v>1.0046999999999999</v>
      </c>
      <c r="K1627" s="3">
        <f t="shared" si="1906"/>
        <v>0.25260310192800001</v>
      </c>
      <c r="L1627" s="3">
        <f t="shared" si="1907"/>
        <v>1.8084206157599996</v>
      </c>
      <c r="M1627" s="5">
        <f t="shared" si="1908"/>
        <v>0.12732355977439627</v>
      </c>
      <c r="N1627" s="5">
        <f t="shared" si="1909"/>
        <v>3.2162326147527627E-2</v>
      </c>
      <c r="O1627" s="5">
        <f t="shared" si="1910"/>
        <v>0.23025455036796877</v>
      </c>
      <c r="P1627" s="5">
        <f t="shared" si="1911"/>
        <v>5.8163013655985842E-2</v>
      </c>
      <c r="Q1627" s="5">
        <f t="shared" si="1912"/>
        <v>4.0621516750427508E-3</v>
      </c>
      <c r="R1627" s="5">
        <f t="shared" si="1913"/>
        <v>0.20819853787899203</v>
      </c>
      <c r="S1627" s="5">
        <f t="shared" si="1914"/>
        <v>6.6424002037419414E-3</v>
      </c>
      <c r="T1627" s="5">
        <f t="shared" si="1915"/>
        <v>7.3460788334913235E-3</v>
      </c>
      <c r="U1627" s="5">
        <f t="shared" si="1916"/>
        <v>5.2591596485107604E-2</v>
      </c>
      <c r="V1627" s="5">
        <f t="shared" si="1917"/>
        <v>3.3714805408914484E-4</v>
      </c>
      <c r="W1627" s="5">
        <f t="shared" si="1918"/>
        <v>3.4203737120593996E-4</v>
      </c>
      <c r="X1627" s="5">
        <f t="shared" si="1919"/>
        <v>6.1854743344917737E-4</v>
      </c>
      <c r="Y1627" s="5">
        <f t="shared" si="1920"/>
        <v>5.5929696523746453E-4</v>
      </c>
      <c r="Z1627" s="5">
        <f t="shared" si="1921"/>
        <v>0.12550350935715276</v>
      </c>
      <c r="AA1627" s="5">
        <f t="shared" si="1922"/>
        <v>3.1702575766466567E-2</v>
      </c>
      <c r="AB1627" s="5">
        <f t="shared" si="1923"/>
        <v>4.0040844888584491E-3</v>
      </c>
      <c r="AC1627" s="5">
        <f t="shared" si="1924"/>
        <v>9.6258436521989805E-6</v>
      </c>
      <c r="AD1627" s="5">
        <f t="shared" si="1925"/>
        <v>2.1599925235479813E-5</v>
      </c>
      <c r="AE1627" s="5">
        <f t="shared" si="1926"/>
        <v>3.9061750094716345E-5</v>
      </c>
      <c r="AF1627" s="5">
        <f t="shared" si="1927"/>
        <v>3.5320037079475091E-5</v>
      </c>
      <c r="AG1627" s="5">
        <f t="shared" si="1928"/>
        <v>2.1291161067976783E-5</v>
      </c>
      <c r="AH1627" s="5">
        <f t="shared" si="1929"/>
        <v>5.6740783417925801E-2</v>
      </c>
      <c r="AI1627" s="5">
        <f t="shared" si="1930"/>
        <v>1.4332897897192885E-2</v>
      </c>
      <c r="AJ1627" s="5">
        <f t="shared" si="1931"/>
        <v>1.8102672342241157E-3</v>
      </c>
      <c r="AK1627" s="5">
        <f t="shared" si="1932"/>
        <v>1.5242637289454431E-4</v>
      </c>
      <c r="AL1627" s="5">
        <f t="shared" si="1933"/>
        <v>1.7588828863574344E-7</v>
      </c>
      <c r="AM1627" s="5">
        <f t="shared" si="1934"/>
        <v>1.0912416231790178E-6</v>
      </c>
      <c r="AN1627" s="5">
        <f t="shared" si="1935"/>
        <v>1.9734238481323406E-6</v>
      </c>
      <c r="AO1627" s="5">
        <f t="shared" si="1936"/>
        <v>1.7843901852974781E-6</v>
      </c>
      <c r="AP1627" s="5">
        <f t="shared" si="1937"/>
        <v>1.0756426658839214E-6</v>
      </c>
      <c r="AQ1627" s="5">
        <f t="shared" si="1938"/>
        <v>4.8630359304388247E-7</v>
      </c>
      <c r="AR1627" s="5">
        <f t="shared" si="1939"/>
        <v>2.052224049747001E-2</v>
      </c>
      <c r="AS1627" s="5">
        <f t="shared" si="1940"/>
        <v>5.1839816081733475E-3</v>
      </c>
      <c r="AT1627" s="5">
        <f t="shared" si="1941"/>
        <v>6.5474491728114467E-4</v>
      </c>
      <c r="AU1627" s="5">
        <f t="shared" si="1942"/>
        <v>5.5130199025602974E-5</v>
      </c>
      <c r="AV1627" s="5">
        <f t="shared" si="1943"/>
        <v>3.4815148209438293E-6</v>
      </c>
      <c r="AW1627" s="5">
        <f t="shared" si="1944"/>
        <v>2.2318887913891543E-9</v>
      </c>
      <c r="AX1627" s="5">
        <f t="shared" si="1945"/>
        <v>4.5941836494660898E-8</v>
      </c>
      <c r="AY1627" s="5">
        <f t="shared" si="1946"/>
        <v>8.3082164242819863E-8</v>
      </c>
      <c r="AZ1627" s="5">
        <f t="shared" si="1947"/>
        <v>7.512374930933689E-8</v>
      </c>
      <c r="BA1627" s="5">
        <f t="shared" si="1948"/>
        <v>4.528511232806361E-8</v>
      </c>
      <c r="BB1627" s="5">
        <f t="shared" si="1949"/>
        <v>2.0473632680269395E-8</v>
      </c>
      <c r="BC1627" s="5">
        <f t="shared" si="1950"/>
        <v>7.4049878836993582E-9</v>
      </c>
      <c r="BD1627" s="5">
        <f t="shared" si="1951"/>
        <v>6.1854737995349169E-3</v>
      </c>
      <c r="BE1627" s="5">
        <f t="shared" si="1952"/>
        <v>1.5624698686568922E-3</v>
      </c>
      <c r="BF1627" s="5">
        <f t="shared" si="1953"/>
        <v>1.9734236774588288E-4</v>
      </c>
      <c r="BG1627" s="5">
        <f t="shared" si="1954"/>
        <v>1.6616431411475369E-5</v>
      </c>
      <c r="BH1627" s="5">
        <f t="shared" si="1955"/>
        <v>1.0493405293781337E-6</v>
      </c>
      <c r="BI1627" s="5">
        <f t="shared" si="1956"/>
        <v>5.3013334539937268E-8</v>
      </c>
      <c r="BJ1627" s="8">
        <f t="shared" si="1957"/>
        <v>4.5214399612830414E-2</v>
      </c>
      <c r="BK1627" s="8">
        <f t="shared" si="1958"/>
        <v>0.19247600650231822</v>
      </c>
      <c r="BL1627" s="8">
        <f t="shared" si="1959"/>
        <v>0.63417030346761494</v>
      </c>
      <c r="BM1627" s="8">
        <f t="shared" si="1960"/>
        <v>0.3371999985897276</v>
      </c>
      <c r="BN1627" s="8">
        <f t="shared" si="1961"/>
        <v>0.66016413949991326</v>
      </c>
    </row>
    <row r="1628" spans="1:66" x14ac:dyDescent="0.25">
      <c r="A1628" t="s">
        <v>134</v>
      </c>
      <c r="B1628" t="s">
        <v>485</v>
      </c>
      <c r="C1628" t="s">
        <v>338</v>
      </c>
      <c r="D1628" t="s">
        <v>541</v>
      </c>
      <c r="E1628">
        <f>VLOOKUP(A1628,home!$A$2:$E$405,3,FALSE)</f>
        <v>1.5832999999999999</v>
      </c>
      <c r="F1628">
        <f>VLOOKUP(B1628,home!$B$2:$E$405,3,FALSE)</f>
        <v>0.78949999999999998</v>
      </c>
      <c r="G1628">
        <f>VLOOKUP(C1628,away!$B$2:$E$405,4,FALSE)</f>
        <v>0.88419999999999999</v>
      </c>
      <c r="H1628">
        <f>VLOOKUP(A1628,away!$A$2:$E$405,3,FALSE)</f>
        <v>1.1943999999999999</v>
      </c>
      <c r="I1628">
        <f>VLOOKUP(C1628,away!$B$2:$E$405,3,FALSE)</f>
        <v>2.1768000000000001</v>
      </c>
      <c r="J1628">
        <f>VLOOKUP(B1628,home!$B$2:$E$405,4,FALSE)</f>
        <v>0.62790000000000001</v>
      </c>
      <c r="K1628" s="3">
        <f t="shared" si="1906"/>
        <v>1.10526357247</v>
      </c>
      <c r="L1628" s="3">
        <f t="shared" si="1907"/>
        <v>1.6325211127679999</v>
      </c>
      <c r="M1628" s="5">
        <f t="shared" si="1908"/>
        <v>6.4713549096240441E-2</v>
      </c>
      <c r="N1628" s="5">
        <f t="shared" si="1909"/>
        <v>7.1525528461323443E-2</v>
      </c>
      <c r="O1628" s="5">
        <f t="shared" si="1910"/>
        <v>0.10564623518176104</v>
      </c>
      <c r="P1628" s="5">
        <f t="shared" si="1911"/>
        <v>0.116766935314999</v>
      </c>
      <c r="Q1628" s="5">
        <f t="shared" si="1912"/>
        <v>3.9527280554983515E-2</v>
      </c>
      <c r="R1628" s="5">
        <f t="shared" si="1913"/>
        <v>8.6234854709339212E-2</v>
      </c>
      <c r="S1628" s="5">
        <f t="shared" si="1914"/>
        <v>5.2672575423812103E-2</v>
      </c>
      <c r="T1628" s="5">
        <f t="shared" si="1915"/>
        <v>6.4529120036314613E-2</v>
      </c>
      <c r="U1628" s="5">
        <f t="shared" si="1916"/>
        <v>9.5312243587475642E-2</v>
      </c>
      <c r="V1628" s="5">
        <f t="shared" si="1917"/>
        <v>1.0560067822444763E-2</v>
      </c>
      <c r="W1628" s="5">
        <f t="shared" si="1918"/>
        <v>1.4562687772075011E-2</v>
      </c>
      <c r="X1628" s="5">
        <f t="shared" si="1919"/>
        <v>2.3773895246560844E-2</v>
      </c>
      <c r="Y1628" s="5">
        <f t="shared" si="1920"/>
        <v>1.9405692961372692E-2</v>
      </c>
      <c r="Z1628" s="5">
        <f t="shared" si="1921"/>
        <v>4.6926740323159077E-2</v>
      </c>
      <c r="AA1628" s="5">
        <f t="shared" si="1922"/>
        <v>5.1866416653946798E-2</v>
      </c>
      <c r="AB1628" s="5">
        <f t="shared" si="1923"/>
        <v>2.866303048107938E-2</v>
      </c>
      <c r="AC1628" s="5">
        <f t="shared" si="1924"/>
        <v>1.1908892859048177E-3</v>
      </c>
      <c r="AD1628" s="5">
        <f t="shared" si="1925"/>
        <v>4.0239020779322026E-3</v>
      </c>
      <c r="AE1628" s="5">
        <f t="shared" si="1926"/>
        <v>6.569105097935346E-3</v>
      </c>
      <c r="AF1628" s="5">
        <f t="shared" si="1927"/>
        <v>5.3621013821856774E-3</v>
      </c>
      <c r="AG1628" s="5">
        <f t="shared" si="1928"/>
        <v>2.9179145717401975E-3</v>
      </c>
      <c r="AH1628" s="5">
        <f t="shared" si="1929"/>
        <v>1.9152223582734666E-2</v>
      </c>
      <c r="AI1628" s="5">
        <f t="shared" si="1930"/>
        <v>2.1168255057797496E-2</v>
      </c>
      <c r="AJ1628" s="5">
        <f t="shared" si="1931"/>
        <v>1.1698250604068707E-2</v>
      </c>
      <c r="AK1628" s="5">
        <f t="shared" si="1932"/>
        <v>4.3098834181007706E-3</v>
      </c>
      <c r="AL1628" s="5">
        <f t="shared" si="1933"/>
        <v>8.5952011074386748E-5</v>
      </c>
      <c r="AM1628" s="5">
        <f t="shared" si="1934"/>
        <v>8.894944771849605E-4</v>
      </c>
      <c r="AN1628" s="5">
        <f t="shared" si="1935"/>
        <v>1.452118513694982E-3</v>
      </c>
      <c r="AO1628" s="5">
        <f t="shared" si="1936"/>
        <v>1.1853070659241735E-3</v>
      </c>
      <c r="AP1628" s="5">
        <f t="shared" si="1937"/>
        <v>6.4501293674476816E-4</v>
      </c>
      <c r="AQ1628" s="5">
        <f t="shared" si="1938"/>
        <v>2.6324930931108121E-4</v>
      </c>
      <c r="AR1628" s="5">
        <f t="shared" si="1939"/>
        <v>6.2532818710535057E-3</v>
      </c>
      <c r="AS1628" s="5">
        <f t="shared" si="1940"/>
        <v>6.9115246604624829E-3</v>
      </c>
      <c r="AT1628" s="5">
        <f t="shared" si="1941"/>
        <v>3.8195282187186348E-3</v>
      </c>
      <c r="AU1628" s="5">
        <f t="shared" si="1942"/>
        <v>1.4071951347236441E-3</v>
      </c>
      <c r="AV1628" s="5">
        <f t="shared" si="1943"/>
        <v>3.8883038044176441E-4</v>
      </c>
      <c r="AW1628" s="5">
        <f t="shared" si="1944"/>
        <v>4.3080249025127133E-6</v>
      </c>
      <c r="AX1628" s="5">
        <f t="shared" si="1945"/>
        <v>1.6385430725763056E-4</v>
      </c>
      <c r="AY1628" s="5">
        <f t="shared" si="1946"/>
        <v>2.6749561601605682E-4</v>
      </c>
      <c r="AZ1628" s="5">
        <f t="shared" si="1947"/>
        <v>2.183461203595474E-4</v>
      </c>
      <c r="BA1628" s="5">
        <f t="shared" si="1948"/>
        <v>1.1881821712598132E-4</v>
      </c>
      <c r="BB1628" s="5">
        <f t="shared" si="1949"/>
        <v>4.8493312009904232E-5</v>
      </c>
      <c r="BC1628" s="5">
        <f t="shared" si="1950"/>
        <v>1.5833271136842933E-5</v>
      </c>
      <c r="BD1628" s="5">
        <f t="shared" si="1951"/>
        <v>1.7014357797640379E-3</v>
      </c>
      <c r="BE1628" s="5">
        <f t="shared" si="1952"/>
        <v>1.8805349882702804E-3</v>
      </c>
      <c r="BF1628" s="5">
        <f t="shared" si="1953"/>
        <v>1.0392434096452201E-3</v>
      </c>
      <c r="BG1628" s="5">
        <f t="shared" si="1954"/>
        <v>3.828792945367931E-4</v>
      </c>
      <c r="BH1628" s="5">
        <f t="shared" si="1955"/>
        <v>1.057956342261323E-4</v>
      </c>
      <c r="BI1628" s="5">
        <f t="shared" si="1956"/>
        <v>2.338641212730088E-5</v>
      </c>
      <c r="BJ1628" s="8">
        <f t="shared" si="1957"/>
        <v>0.25746525130918957</v>
      </c>
      <c r="BK1628" s="8">
        <f t="shared" si="1958"/>
        <v>0.24625746457049155</v>
      </c>
      <c r="BL1628" s="8">
        <f t="shared" si="1959"/>
        <v>0.44796502906027352</v>
      </c>
      <c r="BM1628" s="8">
        <f t="shared" si="1960"/>
        <v>0.51393691435335342</v>
      </c>
      <c r="BN1628" s="8">
        <f t="shared" si="1961"/>
        <v>0.48441438331864661</v>
      </c>
    </row>
    <row r="1629" spans="1:66" x14ac:dyDescent="0.25">
      <c r="A1629" t="s">
        <v>288</v>
      </c>
      <c r="B1629" t="s">
        <v>320</v>
      </c>
      <c r="C1629" t="s">
        <v>355</v>
      </c>
      <c r="D1629" t="s">
        <v>541</v>
      </c>
      <c r="E1629">
        <f>VLOOKUP(A1629,home!$A$2:$E$405,3,FALSE)</f>
        <v>1.6215999999999999</v>
      </c>
      <c r="F1629">
        <f>VLOOKUP(B1629,home!$B$2:$E$405,3,FALSE)</f>
        <v>1.0278</v>
      </c>
      <c r="G1629">
        <f>VLOOKUP(C1629,away!$B$2:$E$405,4,FALSE)</f>
        <v>0.82220000000000004</v>
      </c>
      <c r="H1629">
        <f>VLOOKUP(A1629,away!$A$2:$E$405,3,FALSE)</f>
        <v>1.2972999999999999</v>
      </c>
      <c r="I1629">
        <f>VLOOKUP(C1629,away!$B$2:$E$405,3,FALSE)</f>
        <v>0.51390000000000002</v>
      </c>
      <c r="J1629">
        <f>VLOOKUP(B1629,home!$B$2:$E$405,4,FALSE)</f>
        <v>1.0278</v>
      </c>
      <c r="K1629" s="3">
        <f t="shared" si="1906"/>
        <v>1.370344690656</v>
      </c>
      <c r="L1629" s="3">
        <f t="shared" si="1907"/>
        <v>0.68521624266600001</v>
      </c>
      <c r="M1629" s="5">
        <f t="shared" si="1908"/>
        <v>0.12802100418594112</v>
      </c>
      <c r="N1629" s="5">
        <f t="shared" si="1909"/>
        <v>0.17543290337865394</v>
      </c>
      <c r="O1629" s="5">
        <f t="shared" si="1910"/>
        <v>8.7722071470618848E-2</v>
      </c>
      <c r="P1629" s="5">
        <f t="shared" si="1911"/>
        <v>0.12020947489310869</v>
      </c>
      <c r="Q1629" s="5">
        <f t="shared" si="1912"/>
        <v>0.12020177385565277</v>
      </c>
      <c r="R1629" s="5">
        <f t="shared" si="1913"/>
        <v>3.0054294105987877E-2</v>
      </c>
      <c r="S1629" s="5">
        <f t="shared" si="1914"/>
        <v>2.8218646514225319E-2</v>
      </c>
      <c r="T1629" s="5">
        <f t="shared" si="1915"/>
        <v>8.2364207843158635E-2</v>
      </c>
      <c r="U1629" s="5">
        <f t="shared" si="1916"/>
        <v>4.1184742359554397E-2</v>
      </c>
      <c r="V1629" s="5">
        <f t="shared" si="1917"/>
        <v>2.9440903955472381E-3</v>
      </c>
      <c r="W1629" s="5">
        <f t="shared" si="1918"/>
        <v>5.490595420350898E-2</v>
      </c>
      <c r="X1629" s="5">
        <f t="shared" si="1919"/>
        <v>3.7622451639319897E-2</v>
      </c>
      <c r="Y1629" s="5">
        <f t="shared" si="1920"/>
        <v>1.2889757476089034E-2</v>
      </c>
      <c r="Z1629" s="5">
        <f t="shared" si="1921"/>
        <v>6.8645634944279757E-3</v>
      </c>
      <c r="AA1629" s="5">
        <f t="shared" si="1922"/>
        <v>9.4068181382603727E-3</v>
      </c>
      <c r="AB1629" s="5">
        <f t="shared" si="1923"/>
        <v>6.4452916458658319E-3</v>
      </c>
      <c r="AC1629" s="5">
        <f t="shared" si="1924"/>
        <v>1.7277807396577345E-4</v>
      </c>
      <c r="AD1629" s="5">
        <f t="shared" si="1925"/>
        <v>1.8810020707044999E-2</v>
      </c>
      <c r="AE1629" s="5">
        <f t="shared" si="1926"/>
        <v>1.2888931713351034E-2</v>
      </c>
      <c r="AF1629" s="5">
        <f t="shared" si="1927"/>
        <v>4.4158526803005221E-3</v>
      </c>
      <c r="AG1629" s="5">
        <f t="shared" si="1928"/>
        <v>1.0086046605873699E-3</v>
      </c>
      <c r="AH1629" s="5">
        <f t="shared" si="1929"/>
        <v>1.1759276012985312E-3</v>
      </c>
      <c r="AI1629" s="5">
        <f t="shared" si="1930"/>
        <v>1.6114261450352874E-3</v>
      </c>
      <c r="AJ1629" s="5">
        <f t="shared" si="1931"/>
        <v>1.1041046311166861E-3</v>
      </c>
      <c r="AK1629" s="5">
        <f t="shared" si="1932"/>
        <v>5.0433463972648397E-4</v>
      </c>
      <c r="AL1629" s="5">
        <f t="shared" si="1933"/>
        <v>6.4894230994476638E-6</v>
      </c>
      <c r="AM1629" s="5">
        <f t="shared" si="1934"/>
        <v>5.1552424014057038E-3</v>
      </c>
      <c r="AN1629" s="5">
        <f t="shared" si="1935"/>
        <v>3.5324558283236639E-3</v>
      </c>
      <c r="AO1629" s="5">
        <f t="shared" si="1936"/>
        <v>1.2102480550337767E-3</v>
      </c>
      <c r="AP1629" s="5">
        <f t="shared" si="1937"/>
        <v>2.7642720832135972E-4</v>
      </c>
      <c r="AQ1629" s="5">
        <f t="shared" si="1938"/>
        <v>4.7353103264153432E-5</v>
      </c>
      <c r="AR1629" s="5">
        <f t="shared" si="1939"/>
        <v>1.6115293852180434E-4</v>
      </c>
      <c r="AS1629" s="5">
        <f t="shared" si="1940"/>
        <v>2.2083507368696732E-4</v>
      </c>
      <c r="AT1629" s="5">
        <f t="shared" si="1941"/>
        <v>1.5131008536878112E-4</v>
      </c>
      <c r="AU1629" s="5">
        <f t="shared" si="1942"/>
        <v>6.9115657375938439E-5</v>
      </c>
      <c r="AV1629" s="5">
        <f t="shared" si="1943"/>
        <v>2.3678068531579106E-5</v>
      </c>
      <c r="AW1629" s="5">
        <f t="shared" si="1944"/>
        <v>1.692626204635203E-7</v>
      </c>
      <c r="AX1629" s="5">
        <f t="shared" si="1945"/>
        <v>1.1774098423018319E-3</v>
      </c>
      <c r="AY1629" s="5">
        <f t="shared" si="1946"/>
        <v>8.0678034822002887E-4</v>
      </c>
      <c r="AZ1629" s="5">
        <f t="shared" si="1947"/>
        <v>2.7640949943204761E-4</v>
      </c>
      <c r="BA1629" s="5">
        <f t="shared" si="1948"/>
        <v>6.313342621267253E-5</v>
      </c>
      <c r="BB1629" s="5">
        <f t="shared" si="1949"/>
        <v>1.0815012274019655E-5</v>
      </c>
      <c r="BC1629" s="5">
        <f t="shared" si="1950"/>
        <v>1.4821244149580843E-6</v>
      </c>
      <c r="BD1629" s="5">
        <f t="shared" si="1951"/>
        <v>1.8404101838082606E-5</v>
      </c>
      <c r="BE1629" s="5">
        <f t="shared" si="1952"/>
        <v>2.5219963240108831E-5</v>
      </c>
      <c r="BF1629" s="5">
        <f t="shared" si="1953"/>
        <v>1.7280021362311318E-5</v>
      </c>
      <c r="BG1629" s="5">
        <f t="shared" si="1954"/>
        <v>7.8931951760885229E-6</v>
      </c>
      <c r="BH1629" s="5">
        <f t="shared" si="1955"/>
        <v>2.7040995254661141E-6</v>
      </c>
      <c r="BI1629" s="5">
        <f t="shared" si="1956"/>
        <v>7.4110968554557929E-7</v>
      </c>
      <c r="BJ1629" s="8">
        <f t="shared" si="1957"/>
        <v>0.53309821500687149</v>
      </c>
      <c r="BK1629" s="8">
        <f t="shared" si="1958"/>
        <v>0.28037926383410761</v>
      </c>
      <c r="BL1629" s="8">
        <f t="shared" si="1959"/>
        <v>0.17990734505177702</v>
      </c>
      <c r="BM1629" s="8">
        <f t="shared" si="1960"/>
        <v>0.33780125441162134</v>
      </c>
      <c r="BN1629" s="8">
        <f t="shared" si="1961"/>
        <v>0.66164152188996328</v>
      </c>
    </row>
    <row r="1630" spans="1:66" x14ac:dyDescent="0.25">
      <c r="A1630" t="s">
        <v>287</v>
      </c>
      <c r="B1630" t="s">
        <v>326</v>
      </c>
      <c r="C1630" t="s">
        <v>328</v>
      </c>
      <c r="D1630" t="s">
        <v>541</v>
      </c>
      <c r="E1630">
        <f>VLOOKUP(A1630,home!$A$2:$E$405,3,FALSE)</f>
        <v>1.2423999999999999</v>
      </c>
      <c r="F1630">
        <f>VLOOKUP(B1630,home!$B$2:$E$405,3,FALSE)</f>
        <v>1.6097999999999999</v>
      </c>
      <c r="G1630">
        <f>VLOOKUP(C1630,away!$B$2:$E$405,4,FALSE)</f>
        <v>0.80489999999999995</v>
      </c>
      <c r="H1630">
        <f>VLOOKUP(A1630,away!$A$2:$E$405,3,FALSE)</f>
        <v>0.87880000000000003</v>
      </c>
      <c r="I1630">
        <f>VLOOKUP(C1630,away!$B$2:$E$405,3,FALSE)</f>
        <v>0</v>
      </c>
      <c r="J1630">
        <f>VLOOKUP(B1630,home!$B$2:$E$405,4,FALSE)</f>
        <v>1.1378999999999999</v>
      </c>
      <c r="K1630" s="3">
        <f t="shared" si="1906"/>
        <v>1.6098124920479997</v>
      </c>
      <c r="L1630" s="3">
        <f t="shared" si="1907"/>
        <v>0</v>
      </c>
      <c r="M1630" s="5">
        <f t="shared" si="1908"/>
        <v>0.19992509810645712</v>
      </c>
      <c r="N1630" s="5">
        <f t="shared" si="1909"/>
        <v>0.32184192040569654</v>
      </c>
      <c r="O1630" s="5">
        <f t="shared" si="1910"/>
        <v>0</v>
      </c>
      <c r="P1630" s="5">
        <f t="shared" si="1911"/>
        <v>0</v>
      </c>
      <c r="Q1630" s="5">
        <f t="shared" si="1912"/>
        <v>0.25905257196690418</v>
      </c>
      <c r="R1630" s="5">
        <f t="shared" si="1913"/>
        <v>0</v>
      </c>
      <c r="S1630" s="5">
        <f t="shared" si="1914"/>
        <v>0</v>
      </c>
      <c r="T1630" s="5">
        <f t="shared" si="1915"/>
        <v>0</v>
      </c>
      <c r="U1630" s="5">
        <f t="shared" si="1916"/>
        <v>0</v>
      </c>
      <c r="V1630" s="5">
        <f t="shared" si="1917"/>
        <v>0</v>
      </c>
      <c r="W1630" s="5">
        <f t="shared" si="1918"/>
        <v>0.13900868881649528</v>
      </c>
      <c r="X1630" s="5">
        <f t="shared" si="1919"/>
        <v>0</v>
      </c>
      <c r="Y1630" s="5">
        <f t="shared" si="1920"/>
        <v>0</v>
      </c>
      <c r="Z1630" s="5">
        <f t="shared" si="1921"/>
        <v>0</v>
      </c>
      <c r="AA1630" s="5">
        <f t="shared" si="1922"/>
        <v>0</v>
      </c>
      <c r="AB1630" s="5">
        <f t="shared" si="1923"/>
        <v>0</v>
      </c>
      <c r="AC1630" s="5">
        <f t="shared" si="1924"/>
        <v>0</v>
      </c>
      <c r="AD1630" s="5">
        <f t="shared" si="1925"/>
        <v>5.5944480940001803E-2</v>
      </c>
      <c r="AE1630" s="5">
        <f t="shared" si="1926"/>
        <v>0</v>
      </c>
      <c r="AF1630" s="5">
        <f t="shared" si="1927"/>
        <v>0</v>
      </c>
      <c r="AG1630" s="5">
        <f t="shared" si="1928"/>
        <v>0</v>
      </c>
      <c r="AH1630" s="5">
        <f t="shared" si="1929"/>
        <v>0</v>
      </c>
      <c r="AI1630" s="5">
        <f t="shared" si="1930"/>
        <v>0</v>
      </c>
      <c r="AJ1630" s="5">
        <f t="shared" si="1931"/>
        <v>0</v>
      </c>
      <c r="AK1630" s="5">
        <f t="shared" si="1932"/>
        <v>0</v>
      </c>
      <c r="AL1630" s="5">
        <f t="shared" si="1933"/>
        <v>0</v>
      </c>
      <c r="AM1630" s="5">
        <f t="shared" si="1934"/>
        <v>1.8012024855671212E-2</v>
      </c>
      <c r="AN1630" s="5">
        <f t="shared" si="1935"/>
        <v>0</v>
      </c>
      <c r="AO1630" s="5">
        <f t="shared" si="1936"/>
        <v>0</v>
      </c>
      <c r="AP1630" s="5">
        <f t="shared" si="1937"/>
        <v>0</v>
      </c>
      <c r="AQ1630" s="5">
        <f t="shared" si="1938"/>
        <v>0</v>
      </c>
      <c r="AR1630" s="5">
        <f t="shared" si="1939"/>
        <v>0</v>
      </c>
      <c r="AS1630" s="5">
        <f t="shared" si="1940"/>
        <v>0</v>
      </c>
      <c r="AT1630" s="5">
        <f t="shared" si="1941"/>
        <v>0</v>
      </c>
      <c r="AU1630" s="5">
        <f t="shared" si="1942"/>
        <v>0</v>
      </c>
      <c r="AV1630" s="5">
        <f t="shared" si="1943"/>
        <v>0</v>
      </c>
      <c r="AW1630" s="5">
        <f t="shared" si="1944"/>
        <v>0</v>
      </c>
      <c r="AX1630" s="5">
        <f t="shared" si="1945"/>
        <v>4.8326637699564303E-3</v>
      </c>
      <c r="AY1630" s="5">
        <f t="shared" si="1946"/>
        <v>0</v>
      </c>
      <c r="AZ1630" s="5">
        <f t="shared" si="1947"/>
        <v>0</v>
      </c>
      <c r="BA1630" s="5">
        <f t="shared" si="1948"/>
        <v>0</v>
      </c>
      <c r="BB1630" s="5">
        <f t="shared" si="1949"/>
        <v>0</v>
      </c>
      <c r="BC1630" s="5">
        <f t="shared" si="1950"/>
        <v>0</v>
      </c>
      <c r="BD1630" s="5">
        <f t="shared" si="1951"/>
        <v>0</v>
      </c>
      <c r="BE1630" s="5">
        <f t="shared" si="1952"/>
        <v>0</v>
      </c>
      <c r="BF1630" s="5">
        <f t="shared" si="1953"/>
        <v>0</v>
      </c>
      <c r="BG1630" s="5">
        <f t="shared" si="1954"/>
        <v>0</v>
      </c>
      <c r="BH1630" s="5">
        <f t="shared" si="1955"/>
        <v>0</v>
      </c>
      <c r="BI1630" s="5">
        <f t="shared" si="1956"/>
        <v>0</v>
      </c>
      <c r="BJ1630" s="8">
        <f t="shared" si="1957"/>
        <v>0.79869235075472544</v>
      </c>
      <c r="BK1630" s="8">
        <f t="shared" si="1958"/>
        <v>0.19992509810645712</v>
      </c>
      <c r="BL1630" s="8">
        <f t="shared" si="1959"/>
        <v>0</v>
      </c>
      <c r="BM1630" s="8">
        <f t="shared" si="1960"/>
        <v>0.2177978583821247</v>
      </c>
      <c r="BN1630" s="8">
        <f t="shared" si="1961"/>
        <v>0.7808195904790578</v>
      </c>
    </row>
    <row r="1631" spans="1:66" x14ac:dyDescent="0.25">
      <c r="A1631" t="s">
        <v>287</v>
      </c>
      <c r="B1631" t="s">
        <v>336</v>
      </c>
      <c r="C1631" t="s">
        <v>368</v>
      </c>
      <c r="D1631" t="s">
        <v>541</v>
      </c>
      <c r="E1631">
        <f>VLOOKUP(A1631,home!$A$2:$E$405,3,FALSE)</f>
        <v>1.2423999999999999</v>
      </c>
      <c r="F1631">
        <f>VLOOKUP(B1631,home!$B$2:$E$405,3,FALSE)</f>
        <v>0.80489999999999995</v>
      </c>
      <c r="G1631">
        <f>VLOOKUP(C1631,away!$B$2:$E$405,4,FALSE)</f>
        <v>0.53659999999999997</v>
      </c>
      <c r="H1631">
        <f>VLOOKUP(A1631,away!$A$2:$E$405,3,FALSE)</f>
        <v>0.87880000000000003</v>
      </c>
      <c r="I1631">
        <f>VLOOKUP(C1631,away!$B$2:$E$405,3,FALSE)</f>
        <v>0.75860000000000005</v>
      </c>
      <c r="J1631">
        <f>VLOOKUP(B1631,home!$B$2:$E$405,4,FALSE)</f>
        <v>1.8965000000000001</v>
      </c>
      <c r="K1631" s="3">
        <f t="shared" si="1906"/>
        <v>0.53660416401599997</v>
      </c>
      <c r="L1631" s="3">
        <f t="shared" si="1907"/>
        <v>1.26431629012</v>
      </c>
      <c r="M1631" s="5">
        <f t="shared" si="1908"/>
        <v>0.16514680817833646</v>
      </c>
      <c r="N1631" s="5">
        <f t="shared" si="1909"/>
        <v>8.8618464942446948E-2</v>
      </c>
      <c r="O1631" s="5">
        <f t="shared" si="1910"/>
        <v>0.20879779984119365</v>
      </c>
      <c r="P1631" s="5">
        <f t="shared" si="1911"/>
        <v>0.11204176883216381</v>
      </c>
      <c r="Q1631" s="5">
        <f t="shared" si="1912"/>
        <v>2.3776518648411474E-2</v>
      </c>
      <c r="R1631" s="5">
        <f t="shared" si="1913"/>
        <v>0.13199322984021816</v>
      </c>
      <c r="S1631" s="5">
        <f t="shared" si="1914"/>
        <v>1.9003331189852739E-2</v>
      </c>
      <c r="T1631" s="5">
        <f t="shared" si="1915"/>
        <v>3.0061039849528591E-2</v>
      </c>
      <c r="U1631" s="5">
        <f t="shared" si="1916"/>
        <v>7.0828116754182005E-2</v>
      </c>
      <c r="V1631" s="5">
        <f t="shared" si="1917"/>
        <v>1.4325078151174533E-3</v>
      </c>
      <c r="W1631" s="5">
        <f t="shared" si="1918"/>
        <v>4.252859637513891E-3</v>
      </c>
      <c r="X1631" s="5">
        <f t="shared" si="1919"/>
        <v>5.3769597193026502E-3</v>
      </c>
      <c r="Y1631" s="5">
        <f t="shared" si="1920"/>
        <v>3.3990888822167027E-3</v>
      </c>
      <c r="Z1631" s="5">
        <f t="shared" si="1921"/>
        <v>5.562706355751372E-2</v>
      </c>
      <c r="AA1631" s="5">
        <f t="shared" si="1922"/>
        <v>2.9849713936944546E-2</v>
      </c>
      <c r="AB1631" s="5">
        <f t="shared" si="1923"/>
        <v>8.0087403966254359E-3</v>
      </c>
      <c r="AC1631" s="5">
        <f t="shared" si="1924"/>
        <v>6.0741678586643697E-5</v>
      </c>
      <c r="AD1631" s="5">
        <f t="shared" si="1925"/>
        <v>5.7052554761638258E-4</v>
      </c>
      <c r="AE1631" s="5">
        <f t="shared" si="1926"/>
        <v>7.2132474378102621E-4</v>
      </c>
      <c r="AF1631" s="5">
        <f t="shared" si="1927"/>
        <v>4.5599131201449339E-4</v>
      </c>
      <c r="AG1631" s="5">
        <f t="shared" si="1928"/>
        <v>1.9217241464437195E-4</v>
      </c>
      <c r="AH1631" s="5">
        <f t="shared" si="1929"/>
        <v>1.7582550656826304E-2</v>
      </c>
      <c r="AI1631" s="5">
        <f t="shared" si="1930"/>
        <v>9.4348698964752502E-3</v>
      </c>
      <c r="AJ1631" s="5">
        <f t="shared" si="1931"/>
        <v>2.5313952366989132E-3</v>
      </c>
      <c r="AK1631" s="5">
        <f t="shared" si="1932"/>
        <v>4.5278574159430152E-4</v>
      </c>
      <c r="AL1631" s="5">
        <f t="shared" si="1933"/>
        <v>1.6483770254483336E-6</v>
      </c>
      <c r="AM1631" s="5">
        <f t="shared" si="1934"/>
        <v>6.1229276905691932E-5</v>
      </c>
      <c r="AN1631" s="5">
        <f t="shared" si="1935"/>
        <v>7.7413172224134611E-5</v>
      </c>
      <c r="AO1631" s="5">
        <f t="shared" si="1936"/>
        <v>4.8937367356419267E-5</v>
      </c>
      <c r="AP1631" s="5">
        <f t="shared" si="1937"/>
        <v>2.0624103581435869E-5</v>
      </c>
      <c r="AQ1631" s="5">
        <f t="shared" si="1938"/>
        <v>6.5188475317829031E-6</v>
      </c>
      <c r="AR1631" s="5">
        <f t="shared" si="1939"/>
        <v>4.4459810434571145E-3</v>
      </c>
      <c r="AS1631" s="5">
        <f t="shared" si="1940"/>
        <v>2.3857319410552883E-3</v>
      </c>
      <c r="AT1631" s="5">
        <f t="shared" si="1941"/>
        <v>6.4009684689812091E-4</v>
      </c>
      <c r="AU1631" s="5">
        <f t="shared" si="1942"/>
        <v>1.144928778063479E-4</v>
      </c>
      <c r="AV1631" s="5">
        <f t="shared" si="1943"/>
        <v>1.5359338745265338E-5</v>
      </c>
      <c r="AW1631" s="5">
        <f t="shared" si="1944"/>
        <v>3.1064461115055388E-8</v>
      </c>
      <c r="AX1631" s="5">
        <f t="shared" si="1945"/>
        <v>5.4759808245471618E-6</v>
      </c>
      <c r="AY1631" s="5">
        <f t="shared" si="1946"/>
        <v>6.9233717608597263E-6</v>
      </c>
      <c r="AZ1631" s="5">
        <f t="shared" si="1947"/>
        <v>4.3766658499058713E-6</v>
      </c>
      <c r="BA1631" s="5">
        <f t="shared" si="1948"/>
        <v>1.8444966434826299E-6</v>
      </c>
      <c r="BB1631" s="5">
        <f t="shared" si="1949"/>
        <v>5.8300678835668793E-7</v>
      </c>
      <c r="BC1631" s="5">
        <f t="shared" si="1950"/>
        <v>1.4742099595398053E-7</v>
      </c>
      <c r="BD1631" s="5">
        <f t="shared" si="1951"/>
        <v>9.3685437646792485E-4</v>
      </c>
      <c r="BE1631" s="5">
        <f t="shared" si="1952"/>
        <v>5.027199594893017E-4</v>
      </c>
      <c r="BF1631" s="5">
        <f t="shared" si="1953"/>
        <v>1.3488081179795707E-4</v>
      </c>
      <c r="BG1631" s="5">
        <f t="shared" si="1954"/>
        <v>2.4125868418880725E-5</v>
      </c>
      <c r="BH1631" s="5">
        <f t="shared" si="1955"/>
        <v>3.2365103635183768E-6</v>
      </c>
      <c r="BI1631" s="5">
        <f t="shared" si="1956"/>
        <v>3.4734498758897988E-7</v>
      </c>
      <c r="BJ1631" s="8">
        <f t="shared" si="1957"/>
        <v>0.15765901940793911</v>
      </c>
      <c r="BK1631" s="8">
        <f t="shared" si="1958"/>
        <v>0.29769372944284339</v>
      </c>
      <c r="BL1631" s="8">
        <f t="shared" si="1959"/>
        <v>0.48868302922024581</v>
      </c>
      <c r="BM1631" s="8">
        <f t="shared" si="1960"/>
        <v>0.26928135903847189</v>
      </c>
      <c r="BN1631" s="8">
        <f t="shared" si="1961"/>
        <v>0.73037459028277052</v>
      </c>
    </row>
    <row r="1632" spans="1:66" x14ac:dyDescent="0.25">
      <c r="A1632" t="s">
        <v>287</v>
      </c>
      <c r="B1632" t="s">
        <v>333</v>
      </c>
      <c r="C1632" t="s">
        <v>505</v>
      </c>
      <c r="D1632" t="s">
        <v>541</v>
      </c>
      <c r="E1632">
        <f>VLOOKUP(A1632,home!$A$2:$E$405,3,FALSE)</f>
        <v>1.2423999999999999</v>
      </c>
      <c r="F1632">
        <f>VLOOKUP(B1632,home!$B$2:$E$405,3,FALSE)</f>
        <v>0.40239999999999998</v>
      </c>
      <c r="G1632">
        <f>VLOOKUP(C1632,away!$B$2:$E$405,4,FALSE)</f>
        <v>1.8781000000000001</v>
      </c>
      <c r="H1632">
        <f>VLOOKUP(A1632,away!$A$2:$E$405,3,FALSE)</f>
        <v>0.87880000000000003</v>
      </c>
      <c r="I1632">
        <f>VLOOKUP(C1632,away!$B$2:$E$405,3,FALSE)</f>
        <v>1.1378999999999999</v>
      </c>
      <c r="J1632">
        <f>VLOOKUP(B1632,home!$B$2:$E$405,4,FALSE)</f>
        <v>3.4137</v>
      </c>
      <c r="K1632" s="3">
        <f t="shared" si="1906"/>
        <v>0.93894061945599994</v>
      </c>
      <c r="L1632" s="3">
        <f t="shared" si="1907"/>
        <v>3.4136539833240001</v>
      </c>
      <c r="M1632" s="5">
        <f t="shared" si="1908"/>
        <v>1.2873367935224738E-2</v>
      </c>
      <c r="N1632" s="5">
        <f t="shared" si="1909"/>
        <v>1.2087328063584923E-2</v>
      </c>
      <c r="O1632" s="5">
        <f t="shared" si="1910"/>
        <v>4.394522373087538E-2</v>
      </c>
      <c r="P1632" s="5">
        <f t="shared" si="1911"/>
        <v>4.1261955592000639E-2</v>
      </c>
      <c r="Q1632" s="5">
        <f t="shared" si="1912"/>
        <v>5.6746416497951589E-3</v>
      </c>
      <c r="R1632" s="5">
        <f t="shared" si="1913"/>
        <v>7.500689401848358E-2</v>
      </c>
      <c r="S1632" s="5">
        <f t="shared" si="1914"/>
        <v>3.3063394673464495E-2</v>
      </c>
      <c r="T1632" s="5">
        <f t="shared" si="1915"/>
        <v>1.9371263071759518E-2</v>
      </c>
      <c r="U1632" s="5">
        <f t="shared" si="1916"/>
        <v>7.0427019533185503E-2</v>
      </c>
      <c r="V1632" s="5">
        <f t="shared" si="1917"/>
        <v>1.1775044500155214E-2</v>
      </c>
      <c r="W1632" s="5">
        <f t="shared" si="1918"/>
        <v>1.7760505152831616E-3</v>
      </c>
      <c r="X1632" s="5">
        <f t="shared" si="1919"/>
        <v>6.0628219160810065E-3</v>
      </c>
      <c r="Y1632" s="5">
        <f t="shared" si="1920"/>
        <v>1.0348188092006988E-2</v>
      </c>
      <c r="Z1632" s="5">
        <f t="shared" si="1921"/>
        <v>8.5349194180985855E-2</v>
      </c>
      <c r="AA1632" s="5">
        <f t="shared" si="1922"/>
        <v>8.0137825254365289E-2</v>
      </c>
      <c r="AB1632" s="5">
        <f t="shared" si="1923"/>
        <v>3.7622329643095205E-2</v>
      </c>
      <c r="AC1632" s="5">
        <f t="shared" si="1924"/>
        <v>2.3588493202786808E-3</v>
      </c>
      <c r="AD1632" s="5">
        <f t="shared" si="1925"/>
        <v>4.1690149275127979E-4</v>
      </c>
      <c r="AE1632" s="5">
        <f t="shared" si="1926"/>
        <v>1.423157441384128E-3</v>
      </c>
      <c r="AF1632" s="5">
        <f t="shared" si="1927"/>
        <v>2.4290835343390607E-3</v>
      </c>
      <c r="AG1632" s="5">
        <f t="shared" si="1928"/>
        <v>2.7640168942744251E-3</v>
      </c>
      <c r="AH1632" s="5">
        <f t="shared" si="1929"/>
        <v>7.283815417235398E-2</v>
      </c>
      <c r="AI1632" s="5">
        <f t="shared" si="1930"/>
        <v>6.8390701598621678E-2</v>
      </c>
      <c r="AJ1632" s="5">
        <f t="shared" si="1931"/>
        <v>3.2107403862020135E-2</v>
      </c>
      <c r="AK1632" s="5">
        <f t="shared" si="1932"/>
        <v>1.0048981890443051E-2</v>
      </c>
      <c r="AL1632" s="5">
        <f t="shared" si="1933"/>
        <v>3.0242508841913458E-4</v>
      </c>
      <c r="AM1632" s="5">
        <f t="shared" si="1934"/>
        <v>7.8289149171203569E-5</v>
      </c>
      <c r="AN1632" s="5">
        <f t="shared" si="1935"/>
        <v>2.6725206591932587E-4</v>
      </c>
      <c r="AO1632" s="5">
        <f t="shared" si="1936"/>
        <v>4.5615303968853755E-4</v>
      </c>
      <c r="AP1632" s="5">
        <f t="shared" si="1937"/>
        <v>5.1904954697937569E-4</v>
      </c>
      <c r="AQ1632" s="5">
        <f t="shared" si="1938"/>
        <v>4.4296388839716588E-4</v>
      </c>
      <c r="AR1632" s="5">
        <f t="shared" si="1939"/>
        <v>4.9728851025684757E-2</v>
      </c>
      <c r="AS1632" s="5">
        <f t="shared" si="1940"/>
        <v>4.6692438186891581E-2</v>
      </c>
      <c r="AT1632" s="5">
        <f t="shared" si="1941"/>
        <v>2.1920713417555481E-2</v>
      </c>
      <c r="AU1632" s="5">
        <f t="shared" si="1942"/>
        <v>6.8607494117323316E-3</v>
      </c>
      <c r="AV1632" s="5">
        <f t="shared" si="1943"/>
        <v>1.6104590756460854E-3</v>
      </c>
      <c r="AW1632" s="5">
        <f t="shared" si="1944"/>
        <v>2.6926068158366317E-5</v>
      </c>
      <c r="AX1632" s="5">
        <f t="shared" si="1945"/>
        <v>1.2251477036582172E-5</v>
      </c>
      <c r="AY1632" s="5">
        <f t="shared" si="1946"/>
        <v>4.1822303387531244E-5</v>
      </c>
      <c r="AZ1632" s="5">
        <f t="shared" si="1947"/>
        <v>7.1383436275315439E-5</v>
      </c>
      <c r="BA1632" s="5">
        <f t="shared" si="1948"/>
        <v>8.1226117194861818E-5</v>
      </c>
      <c r="BB1632" s="5">
        <f t="shared" si="1949"/>
        <v>6.9319464628045529E-5</v>
      </c>
      <c r="BC1632" s="5">
        <f t="shared" si="1950"/>
        <v>4.7326533309882943E-5</v>
      </c>
      <c r="BD1632" s="5">
        <f t="shared" si="1951"/>
        <v>2.829284839832576E-2</v>
      </c>
      <c r="BE1632" s="5">
        <f t="shared" si="1952"/>
        <v>2.6565304601298686E-2</v>
      </c>
      <c r="BF1632" s="5">
        <f t="shared" si="1953"/>
        <v>1.2471621779190355E-2</v>
      </c>
      <c r="BG1632" s="5">
        <f t="shared" si="1954"/>
        <v>3.9033707596579778E-3</v>
      </c>
      <c r="BH1632" s="5">
        <f t="shared" si="1955"/>
        <v>9.1625833975992449E-4</v>
      </c>
      <c r="BI1632" s="5">
        <f t="shared" si="1956"/>
        <v>1.7206243462318196E-4</v>
      </c>
      <c r="BJ1632" s="8">
        <f t="shared" si="1957"/>
        <v>6.4440489693247477E-2</v>
      </c>
      <c r="BK1632" s="8">
        <f t="shared" si="1958"/>
        <v>0.10167685941293041</v>
      </c>
      <c r="BL1632" s="8">
        <f t="shared" si="1959"/>
        <v>0.68965921113381012</v>
      </c>
      <c r="BM1632" s="8">
        <f t="shared" si="1960"/>
        <v>0.75026144719578014</v>
      </c>
      <c r="BN1632" s="8">
        <f t="shared" si="1961"/>
        <v>0.19084941098996441</v>
      </c>
    </row>
    <row r="1633" spans="1:66" x14ac:dyDescent="0.25">
      <c r="A1633" t="s">
        <v>287</v>
      </c>
      <c r="B1633" t="s">
        <v>343</v>
      </c>
      <c r="C1633" t="s">
        <v>359</v>
      </c>
      <c r="D1633" t="s">
        <v>541</v>
      </c>
      <c r="E1633">
        <f>VLOOKUP(A1633,home!$A$2:$E$405,3,FALSE)</f>
        <v>1.2423999999999999</v>
      </c>
      <c r="F1633">
        <f>VLOOKUP(B1633,home!$B$2:$E$405,3,FALSE)</f>
        <v>1.0731999999999999</v>
      </c>
      <c r="G1633">
        <f>VLOOKUP(C1633,away!$B$2:$E$405,4,FALSE)</f>
        <v>1.3414999999999999</v>
      </c>
      <c r="H1633">
        <f>VLOOKUP(A1633,away!$A$2:$E$405,3,FALSE)</f>
        <v>0.87880000000000003</v>
      </c>
      <c r="I1633">
        <f>VLOOKUP(C1633,away!$B$2:$E$405,3,FALSE)</f>
        <v>0.37930000000000003</v>
      </c>
      <c r="J1633">
        <f>VLOOKUP(B1633,home!$B$2:$E$405,4,FALSE)</f>
        <v>2.2757999999999998</v>
      </c>
      <c r="K1633" s="3">
        <f t="shared" si="1906"/>
        <v>1.7886805467199995</v>
      </c>
      <c r="L1633" s="3">
        <f t="shared" si="1907"/>
        <v>0.75858977407200001</v>
      </c>
      <c r="M1633" s="5">
        <f t="shared" si="1908"/>
        <v>7.8295095065277612E-2</v>
      </c>
      <c r="N1633" s="5">
        <f t="shared" si="1909"/>
        <v>0.14004491344685507</v>
      </c>
      <c r="O1633" s="5">
        <f t="shared" si="1910"/>
        <v>5.939385847651471E-2</v>
      </c>
      <c r="P1633" s="5">
        <f t="shared" si="1911"/>
        <v>0.1062366392515826</v>
      </c>
      <c r="Q1633" s="5">
        <f t="shared" si="1912"/>
        <v>0.12524780617473791</v>
      </c>
      <c r="R1633" s="5">
        <f t="shared" si="1913"/>
        <v>2.2527786841481809E-2</v>
      </c>
      <c r="S1633" s="5">
        <f t="shared" si="1914"/>
        <v>3.60374539109415E-2</v>
      </c>
      <c r="T1633" s="5">
        <f t="shared" si="1915"/>
        <v>9.5011704989108089E-2</v>
      </c>
      <c r="U1633" s="5">
        <f t="shared" si="1916"/>
        <v>4.0295014084013293E-2</v>
      </c>
      <c r="V1633" s="5">
        <f t="shared" si="1917"/>
        <v>5.433145783611296E-3</v>
      </c>
      <c r="W1633" s="5">
        <f t="shared" si="1918"/>
        <v>7.4676104808036922E-2</v>
      </c>
      <c r="X1633" s="5">
        <f t="shared" si="1919"/>
        <v>5.6648529474905729E-2</v>
      </c>
      <c r="Y1633" s="5">
        <f t="shared" si="1920"/>
        <v>2.1486497587939878E-2</v>
      </c>
      <c r="Z1633" s="5">
        <f t="shared" si="1921"/>
        <v>5.6964495768072878E-3</v>
      </c>
      <c r="AA1633" s="5">
        <f t="shared" si="1922"/>
        <v>1.0189128543406568E-2</v>
      </c>
      <c r="AB1633" s="5">
        <f t="shared" si="1923"/>
        <v>9.1125480068104097E-3</v>
      </c>
      <c r="AC1633" s="5">
        <f t="shared" si="1924"/>
        <v>4.6075615283877098E-4</v>
      </c>
      <c r="AD1633" s="5">
        <f t="shared" si="1925"/>
        <v>3.339292399373988E-2</v>
      </c>
      <c r="AE1633" s="5">
        <f t="shared" si="1926"/>
        <v>2.5331530668014607E-2</v>
      </c>
      <c r="AF1633" s="5">
        <f t="shared" si="1927"/>
        <v>9.6081200631735666E-3</v>
      </c>
      <c r="AG1633" s="5">
        <f t="shared" si="1928"/>
        <v>2.429540542659829E-3</v>
      </c>
      <c r="AH1633" s="5">
        <f t="shared" si="1929"/>
        <v>1.0803170993706952E-3</v>
      </c>
      <c r="AI1633" s="5">
        <f t="shared" si="1930"/>
        <v>1.9323421799333389E-3</v>
      </c>
      <c r="AJ1633" s="5">
        <f t="shared" si="1931"/>
        <v>1.7281714334266406E-3</v>
      </c>
      <c r="AK1633" s="5">
        <f t="shared" si="1932"/>
        <v>1.030382208122483E-3</v>
      </c>
      <c r="AL1633" s="5">
        <f t="shared" si="1933"/>
        <v>2.5007535989971654E-5</v>
      </c>
      <c r="AM1633" s="5">
        <f t="shared" si="1934"/>
        <v>1.1945854709140398E-2</v>
      </c>
      <c r="AN1633" s="5">
        <f t="shared" si="1935"/>
        <v>9.0620032249037526E-3</v>
      </c>
      <c r="AO1633" s="5">
        <f t="shared" si="1936"/>
        <v>3.4371714895097358E-3</v>
      </c>
      <c r="AP1633" s="5">
        <f t="shared" si="1937"/>
        <v>8.6913438122463685E-4</v>
      </c>
      <c r="AQ1633" s="5">
        <f t="shared" si="1938"/>
        <v>1.648291134728512E-4</v>
      </c>
      <c r="AR1633" s="5">
        <f t="shared" si="1939"/>
        <v>1.6390350086754684E-4</v>
      </c>
      <c r="AS1633" s="5">
        <f t="shared" si="1940"/>
        <v>2.9317100354108556E-4</v>
      </c>
      <c r="AT1633" s="5">
        <f t="shared" si="1941"/>
        <v>2.6219463544816001E-4</v>
      </c>
      <c r="AU1633" s="5">
        <f t="shared" si="1942"/>
        <v>1.5632748129348862E-4</v>
      </c>
      <c r="AV1633" s="5">
        <f t="shared" si="1943"/>
        <v>6.9904981176849458E-5</v>
      </c>
      <c r="AW1633" s="5">
        <f t="shared" si="1944"/>
        <v>9.4255818584044231E-7</v>
      </c>
      <c r="AX1633" s="5">
        <f t="shared" si="1945"/>
        <v>3.5612196553638257E-3</v>
      </c>
      <c r="AY1633" s="5">
        <f t="shared" si="1946"/>
        <v>2.7015048137832105E-3</v>
      </c>
      <c r="AZ1633" s="5">
        <f t="shared" si="1947"/>
        <v>1.0246669631711128E-3</v>
      </c>
      <c r="BA1633" s="5">
        <f t="shared" si="1948"/>
        <v>2.5910062669700561E-4</v>
      </c>
      <c r="BB1633" s="5">
        <f t="shared" si="1949"/>
        <v>4.9137771466998778E-5</v>
      </c>
      <c r="BC1633" s="5">
        <f t="shared" si="1950"/>
        <v>7.4550821911104365E-6</v>
      </c>
      <c r="BD1633" s="5">
        <f t="shared" si="1951"/>
        <v>2.0722586615453691E-5</v>
      </c>
      <c r="BE1633" s="5">
        <f t="shared" si="1952"/>
        <v>3.7066087556782253E-5</v>
      </c>
      <c r="BF1633" s="5">
        <f t="shared" si="1953"/>
        <v>3.3149694877918332E-5</v>
      </c>
      <c r="BG1633" s="5">
        <f t="shared" si="1954"/>
        <v>1.9764738119278713E-5</v>
      </c>
      <c r="BH1633" s="5">
        <f t="shared" si="1955"/>
        <v>8.8382006462422687E-6</v>
      </c>
      <c r="BI1633" s="5">
        <f t="shared" si="1956"/>
        <v>3.1617435127883327E-6</v>
      </c>
      <c r="BJ1633" s="8">
        <f t="shared" si="1957"/>
        <v>0.61695974958009614</v>
      </c>
      <c r="BK1633" s="8">
        <f t="shared" si="1958"/>
        <v>0.22918960251402493</v>
      </c>
      <c r="BL1633" s="8">
        <f t="shared" si="1959"/>
        <v>0.1483577535267355</v>
      </c>
      <c r="BM1633" s="8">
        <f t="shared" si="1960"/>
        <v>0.46575689368561674</v>
      </c>
      <c r="BN1633" s="8">
        <f t="shared" si="1961"/>
        <v>0.53174609925644978</v>
      </c>
    </row>
    <row r="1634" spans="1:66" x14ac:dyDescent="0.25">
      <c r="A1634" t="s">
        <v>89</v>
      </c>
      <c r="B1634" t="s">
        <v>106</v>
      </c>
      <c r="C1634" t="s">
        <v>97</v>
      </c>
      <c r="D1634" t="s">
        <v>542</v>
      </c>
      <c r="E1634">
        <f>VLOOKUP(A1634,home!$A$2:$E$405,3,FALSE)</f>
        <v>1.3980999999999999</v>
      </c>
      <c r="F1634">
        <f>VLOOKUP(B1634,home!$B$2:$E$405,3,FALSE)</f>
        <v>1.0729</v>
      </c>
      <c r="G1634">
        <f>VLOOKUP(C1634,away!$B$2:$E$405,4,FALSE)</f>
        <v>0.42920000000000003</v>
      </c>
      <c r="H1634">
        <f>VLOOKUP(A1634,away!$A$2:$E$405,3,FALSE)</f>
        <v>1.1943999999999999</v>
      </c>
      <c r="I1634">
        <f>VLOOKUP(C1634,away!$B$2:$E$405,3,FALSE)</f>
        <v>1.6745000000000001</v>
      </c>
      <c r="J1634">
        <f>VLOOKUP(B1634,home!$B$2:$E$405,4,FALSE)</f>
        <v>0</v>
      </c>
      <c r="K1634" s="3">
        <f t="shared" si="1906"/>
        <v>0.64380922350799996</v>
      </c>
      <c r="L1634" s="3">
        <f t="shared" si="1907"/>
        <v>0</v>
      </c>
      <c r="M1634" s="5">
        <f t="shared" si="1908"/>
        <v>0.52528767004792831</v>
      </c>
      <c r="N1634" s="5">
        <f t="shared" si="1909"/>
        <v>0.33818504697188317</v>
      </c>
      <c r="O1634" s="5">
        <f t="shared" si="1910"/>
        <v>0</v>
      </c>
      <c r="P1634" s="5">
        <f t="shared" si="1911"/>
        <v>0</v>
      </c>
      <c r="Q1634" s="5">
        <f t="shared" si="1912"/>
        <v>0.1088633262464923</v>
      </c>
      <c r="R1634" s="5">
        <f t="shared" si="1913"/>
        <v>0</v>
      </c>
      <c r="S1634" s="5">
        <f t="shared" si="1914"/>
        <v>0</v>
      </c>
      <c r="T1634" s="5">
        <f t="shared" si="1915"/>
        <v>0</v>
      </c>
      <c r="U1634" s="5">
        <f t="shared" si="1916"/>
        <v>0</v>
      </c>
      <c r="V1634" s="5">
        <f t="shared" si="1917"/>
        <v>0</v>
      </c>
      <c r="W1634" s="5">
        <f t="shared" si="1918"/>
        <v>2.3362404513084096E-2</v>
      </c>
      <c r="X1634" s="5">
        <f t="shared" si="1919"/>
        <v>0</v>
      </c>
      <c r="Y1634" s="5">
        <f t="shared" si="1920"/>
        <v>0</v>
      </c>
      <c r="Z1634" s="5">
        <f t="shared" si="1921"/>
        <v>0</v>
      </c>
      <c r="AA1634" s="5">
        <f t="shared" si="1922"/>
        <v>0</v>
      </c>
      <c r="AB1634" s="5">
        <f t="shared" si="1923"/>
        <v>0</v>
      </c>
      <c r="AC1634" s="5">
        <f t="shared" si="1924"/>
        <v>0</v>
      </c>
      <c r="AD1634" s="5">
        <f t="shared" si="1925"/>
        <v>3.7602328772121155E-3</v>
      </c>
      <c r="AE1634" s="5">
        <f t="shared" si="1926"/>
        <v>0</v>
      </c>
      <c r="AF1634" s="5">
        <f t="shared" si="1927"/>
        <v>0</v>
      </c>
      <c r="AG1634" s="5">
        <f t="shared" si="1928"/>
        <v>0</v>
      </c>
      <c r="AH1634" s="5">
        <f t="shared" si="1929"/>
        <v>0</v>
      </c>
      <c r="AI1634" s="5">
        <f t="shared" si="1930"/>
        <v>0</v>
      </c>
      <c r="AJ1634" s="5">
        <f t="shared" si="1931"/>
        <v>0</v>
      </c>
      <c r="AK1634" s="5">
        <f t="shared" si="1932"/>
        <v>0</v>
      </c>
      <c r="AL1634" s="5">
        <f t="shared" si="1933"/>
        <v>0</v>
      </c>
      <c r="AM1634" s="5">
        <f t="shared" si="1934"/>
        <v>4.8417452177743704E-4</v>
      </c>
      <c r="AN1634" s="5">
        <f t="shared" si="1935"/>
        <v>0</v>
      </c>
      <c r="AO1634" s="5">
        <f t="shared" si="1936"/>
        <v>0</v>
      </c>
      <c r="AP1634" s="5">
        <f t="shared" si="1937"/>
        <v>0</v>
      </c>
      <c r="AQ1634" s="5">
        <f t="shared" si="1938"/>
        <v>0</v>
      </c>
      <c r="AR1634" s="5">
        <f t="shared" si="1939"/>
        <v>0</v>
      </c>
      <c r="AS1634" s="5">
        <f t="shared" si="1940"/>
        <v>0</v>
      </c>
      <c r="AT1634" s="5">
        <f t="shared" si="1941"/>
        <v>0</v>
      </c>
      <c r="AU1634" s="5">
        <f t="shared" si="1942"/>
        <v>0</v>
      </c>
      <c r="AV1634" s="5">
        <f t="shared" si="1943"/>
        <v>0</v>
      </c>
      <c r="AW1634" s="5">
        <f t="shared" si="1944"/>
        <v>0</v>
      </c>
      <c r="AX1634" s="5">
        <f t="shared" si="1945"/>
        <v>5.1952670484648135E-5</v>
      </c>
      <c r="AY1634" s="5">
        <f t="shared" si="1946"/>
        <v>0</v>
      </c>
      <c r="AZ1634" s="5">
        <f t="shared" si="1947"/>
        <v>0</v>
      </c>
      <c r="BA1634" s="5">
        <f t="shared" si="1948"/>
        <v>0</v>
      </c>
      <c r="BB1634" s="5">
        <f t="shared" si="1949"/>
        <v>0</v>
      </c>
      <c r="BC1634" s="5">
        <f t="shared" si="1950"/>
        <v>0</v>
      </c>
      <c r="BD1634" s="5">
        <f t="shared" si="1951"/>
        <v>0</v>
      </c>
      <c r="BE1634" s="5">
        <f t="shared" si="1952"/>
        <v>0</v>
      </c>
      <c r="BF1634" s="5">
        <f t="shared" si="1953"/>
        <v>0</v>
      </c>
      <c r="BG1634" s="5">
        <f t="shared" si="1954"/>
        <v>0</v>
      </c>
      <c r="BH1634" s="5">
        <f t="shared" si="1955"/>
        <v>0</v>
      </c>
      <c r="BI1634" s="5">
        <f t="shared" si="1956"/>
        <v>0</v>
      </c>
      <c r="BJ1634" s="8">
        <f t="shared" si="1957"/>
        <v>0.47470713780093376</v>
      </c>
      <c r="BK1634" s="8">
        <f t="shared" si="1958"/>
        <v>0.52528767004792831</v>
      </c>
      <c r="BL1634" s="8">
        <f t="shared" si="1959"/>
        <v>0</v>
      </c>
      <c r="BM1634" s="8">
        <f t="shared" si="1960"/>
        <v>2.7658764582558296E-2</v>
      </c>
      <c r="BN1634" s="8">
        <f t="shared" si="1961"/>
        <v>0.97233604326630385</v>
      </c>
    </row>
    <row r="1635" spans="1:66" x14ac:dyDescent="0.25">
      <c r="A1635" t="s">
        <v>287</v>
      </c>
      <c r="B1635" t="s">
        <v>438</v>
      </c>
      <c r="C1635" t="s">
        <v>329</v>
      </c>
      <c r="D1635" t="s">
        <v>542</v>
      </c>
      <c r="E1635">
        <f>VLOOKUP(A1635,home!$A$2:$E$405,3,FALSE)</f>
        <v>1.2423999999999999</v>
      </c>
      <c r="F1635">
        <f>VLOOKUP(B1635,home!$B$2:$E$405,3,FALSE)</f>
        <v>0.53659999999999997</v>
      </c>
      <c r="G1635">
        <f>VLOOKUP(C1635,away!$B$2:$E$405,4,FALSE)</f>
        <v>0.40239999999999998</v>
      </c>
      <c r="H1635">
        <f>VLOOKUP(A1635,away!$A$2:$E$405,3,FALSE)</f>
        <v>0.87880000000000003</v>
      </c>
      <c r="I1635">
        <f>VLOOKUP(C1635,away!$B$2:$E$405,3,FALSE)</f>
        <v>0.56899999999999995</v>
      </c>
      <c r="J1635">
        <f>VLOOKUP(B1635,home!$B$2:$E$405,4,FALSE)</f>
        <v>0</v>
      </c>
      <c r="K1635" s="3">
        <f t="shared" si="1906"/>
        <v>0.26826874841599996</v>
      </c>
      <c r="L1635" s="3">
        <f t="shared" si="1907"/>
        <v>0</v>
      </c>
      <c r="M1635" s="5">
        <f t="shared" si="1908"/>
        <v>0.76470224096883643</v>
      </c>
      <c r="N1635" s="5">
        <f t="shared" si="1909"/>
        <v>0.20514571309562013</v>
      </c>
      <c r="O1635" s="5">
        <f t="shared" si="1910"/>
        <v>0</v>
      </c>
      <c r="P1635" s="5">
        <f t="shared" si="1911"/>
        <v>0</v>
      </c>
      <c r="Q1635" s="5">
        <f t="shared" si="1912"/>
        <v>2.7517091847534911E-2</v>
      </c>
      <c r="R1635" s="5">
        <f t="shared" si="1913"/>
        <v>0</v>
      </c>
      <c r="S1635" s="5">
        <f t="shared" si="1914"/>
        <v>0</v>
      </c>
      <c r="T1635" s="5">
        <f t="shared" si="1915"/>
        <v>0</v>
      </c>
      <c r="U1635" s="5">
        <f t="shared" si="1916"/>
        <v>0</v>
      </c>
      <c r="V1635" s="5">
        <f t="shared" si="1917"/>
        <v>0</v>
      </c>
      <c r="W1635" s="5">
        <f t="shared" si="1918"/>
        <v>2.4606585966621027E-3</v>
      </c>
      <c r="X1635" s="5">
        <f t="shared" si="1919"/>
        <v>0</v>
      </c>
      <c r="Y1635" s="5">
        <f t="shared" si="1920"/>
        <v>0</v>
      </c>
      <c r="Z1635" s="5">
        <f t="shared" si="1921"/>
        <v>0</v>
      </c>
      <c r="AA1635" s="5">
        <f t="shared" si="1922"/>
        <v>0</v>
      </c>
      <c r="AB1635" s="5">
        <f t="shared" si="1923"/>
        <v>0</v>
      </c>
      <c r="AC1635" s="5">
        <f t="shared" si="1924"/>
        <v>0</v>
      </c>
      <c r="AD1635" s="5">
        <f t="shared" si="1925"/>
        <v>1.6502945050140324E-4</v>
      </c>
      <c r="AE1635" s="5">
        <f t="shared" si="1926"/>
        <v>0</v>
      </c>
      <c r="AF1635" s="5">
        <f t="shared" si="1927"/>
        <v>0</v>
      </c>
      <c r="AG1635" s="5">
        <f t="shared" si="1928"/>
        <v>0</v>
      </c>
      <c r="AH1635" s="5">
        <f t="shared" si="1929"/>
        <v>0</v>
      </c>
      <c r="AI1635" s="5">
        <f t="shared" si="1930"/>
        <v>0</v>
      </c>
      <c r="AJ1635" s="5">
        <f t="shared" si="1931"/>
        <v>0</v>
      </c>
      <c r="AK1635" s="5">
        <f t="shared" si="1932"/>
        <v>0</v>
      </c>
      <c r="AL1635" s="5">
        <f t="shared" si="1933"/>
        <v>0</v>
      </c>
      <c r="AM1635" s="5">
        <f t="shared" si="1934"/>
        <v>8.8544488275583324E-6</v>
      </c>
      <c r="AN1635" s="5">
        <f t="shared" si="1935"/>
        <v>0</v>
      </c>
      <c r="AO1635" s="5">
        <f t="shared" si="1936"/>
        <v>0</v>
      </c>
      <c r="AP1635" s="5">
        <f t="shared" si="1937"/>
        <v>0</v>
      </c>
      <c r="AQ1635" s="5">
        <f t="shared" si="1938"/>
        <v>0</v>
      </c>
      <c r="AR1635" s="5">
        <f t="shared" si="1939"/>
        <v>0</v>
      </c>
      <c r="AS1635" s="5">
        <f t="shared" si="1940"/>
        <v>0</v>
      </c>
      <c r="AT1635" s="5">
        <f t="shared" si="1941"/>
        <v>0</v>
      </c>
      <c r="AU1635" s="5">
        <f t="shared" si="1942"/>
        <v>0</v>
      </c>
      <c r="AV1635" s="5">
        <f t="shared" si="1943"/>
        <v>0</v>
      </c>
      <c r="AW1635" s="5">
        <f t="shared" si="1944"/>
        <v>0</v>
      </c>
      <c r="AX1635" s="5">
        <f t="shared" si="1945"/>
        <v>3.95895317480432E-7</v>
      </c>
      <c r="AY1635" s="5">
        <f t="shared" si="1946"/>
        <v>0</v>
      </c>
      <c r="AZ1635" s="5">
        <f t="shared" si="1947"/>
        <v>0</v>
      </c>
      <c r="BA1635" s="5">
        <f t="shared" si="1948"/>
        <v>0</v>
      </c>
      <c r="BB1635" s="5">
        <f t="shared" si="1949"/>
        <v>0</v>
      </c>
      <c r="BC1635" s="5">
        <f t="shared" si="1950"/>
        <v>0</v>
      </c>
      <c r="BD1635" s="5">
        <f t="shared" si="1951"/>
        <v>0</v>
      </c>
      <c r="BE1635" s="5">
        <f t="shared" si="1952"/>
        <v>0</v>
      </c>
      <c r="BF1635" s="5">
        <f t="shared" si="1953"/>
        <v>0</v>
      </c>
      <c r="BG1635" s="5">
        <f t="shared" si="1954"/>
        <v>0</v>
      </c>
      <c r="BH1635" s="5">
        <f t="shared" si="1955"/>
        <v>0</v>
      </c>
      <c r="BI1635" s="5">
        <f t="shared" si="1956"/>
        <v>0</v>
      </c>
      <c r="BJ1635" s="8">
        <f t="shared" si="1957"/>
        <v>0.2352977433344636</v>
      </c>
      <c r="BK1635" s="8">
        <f t="shared" si="1958"/>
        <v>0.76470224096883643</v>
      </c>
      <c r="BL1635" s="8">
        <f t="shared" si="1959"/>
        <v>0</v>
      </c>
      <c r="BM1635" s="8">
        <f t="shared" si="1960"/>
        <v>2.6349383913085449E-3</v>
      </c>
      <c r="BN1635" s="8">
        <f t="shared" si="1961"/>
        <v>0.99736504591199149</v>
      </c>
    </row>
    <row r="1636" spans="1:66" x14ac:dyDescent="0.25">
      <c r="A1636" t="s">
        <v>287</v>
      </c>
      <c r="B1636" t="s">
        <v>332</v>
      </c>
      <c r="C1636" t="s">
        <v>340</v>
      </c>
      <c r="D1636" t="s">
        <v>542</v>
      </c>
      <c r="E1636">
        <f>VLOOKUP(A1636,home!$A$2:$E$405,3,FALSE)</f>
        <v>1.2423999999999999</v>
      </c>
      <c r="F1636">
        <f>VLOOKUP(B1636,home!$B$2:$E$405,3,FALSE)</f>
        <v>0.80489999999999995</v>
      </c>
      <c r="G1636">
        <f>VLOOKUP(C1636,away!$B$2:$E$405,4,FALSE)</f>
        <v>0</v>
      </c>
      <c r="H1636">
        <f>VLOOKUP(A1636,away!$A$2:$E$405,3,FALSE)</f>
        <v>0.87880000000000003</v>
      </c>
      <c r="I1636">
        <f>VLOOKUP(C1636,away!$B$2:$E$405,3,FALSE)</f>
        <v>0.56899999999999995</v>
      </c>
      <c r="J1636">
        <f>VLOOKUP(B1636,home!$B$2:$E$405,4,FALSE)</f>
        <v>1.5172000000000001</v>
      </c>
      <c r="K1636" s="3">
        <f t="shared" si="1906"/>
        <v>0</v>
      </c>
      <c r="L1636" s="3">
        <f t="shared" si="1907"/>
        <v>0.75865643983999997</v>
      </c>
      <c r="M1636" s="5">
        <f t="shared" si="1908"/>
        <v>0.4682951872834521</v>
      </c>
      <c r="N1636" s="5">
        <f t="shared" si="1909"/>
        <v>0</v>
      </c>
      <c r="O1636" s="5">
        <f t="shared" si="1910"/>
        <v>0.35527515957866984</v>
      </c>
      <c r="P1636" s="5">
        <f t="shared" si="1911"/>
        <v>0</v>
      </c>
      <c r="Q1636" s="5">
        <f t="shared" si="1912"/>
        <v>0</v>
      </c>
      <c r="R1636" s="5">
        <f t="shared" si="1913"/>
        <v>0.13476589386477072</v>
      </c>
      <c r="S1636" s="5">
        <f t="shared" si="1914"/>
        <v>0</v>
      </c>
      <c r="T1636" s="5">
        <f t="shared" si="1915"/>
        <v>0</v>
      </c>
      <c r="U1636" s="5">
        <f t="shared" si="1916"/>
        <v>0</v>
      </c>
      <c r="V1636" s="5">
        <f t="shared" si="1917"/>
        <v>0</v>
      </c>
      <c r="W1636" s="5">
        <f t="shared" si="1918"/>
        <v>0</v>
      </c>
      <c r="X1636" s="5">
        <f t="shared" si="1919"/>
        <v>0</v>
      </c>
      <c r="Y1636" s="5">
        <f t="shared" si="1920"/>
        <v>0</v>
      </c>
      <c r="Z1636" s="5">
        <f t="shared" si="1921"/>
        <v>3.4080337750434092E-2</v>
      </c>
      <c r="AA1636" s="5">
        <f t="shared" si="1922"/>
        <v>0</v>
      </c>
      <c r="AB1636" s="5">
        <f t="shared" si="1923"/>
        <v>0</v>
      </c>
      <c r="AC1636" s="5">
        <f t="shared" si="1924"/>
        <v>0</v>
      </c>
      <c r="AD1636" s="5">
        <f t="shared" si="1925"/>
        <v>0</v>
      </c>
      <c r="AE1636" s="5">
        <f t="shared" si="1926"/>
        <v>0</v>
      </c>
      <c r="AF1636" s="5">
        <f t="shared" si="1927"/>
        <v>0</v>
      </c>
      <c r="AG1636" s="5">
        <f t="shared" si="1928"/>
        <v>0</v>
      </c>
      <c r="AH1636" s="5">
        <f t="shared" si="1929"/>
        <v>6.4638169265722693E-3</v>
      </c>
      <c r="AI1636" s="5">
        <f t="shared" si="1930"/>
        <v>0</v>
      </c>
      <c r="AJ1636" s="5">
        <f t="shared" si="1931"/>
        <v>0</v>
      </c>
      <c r="AK1636" s="5">
        <f t="shared" si="1932"/>
        <v>0</v>
      </c>
      <c r="AL1636" s="5">
        <f t="shared" si="1933"/>
        <v>0</v>
      </c>
      <c r="AM1636" s="5">
        <f t="shared" si="1934"/>
        <v>0</v>
      </c>
      <c r="AN1636" s="5">
        <f t="shared" si="1935"/>
        <v>0</v>
      </c>
      <c r="AO1636" s="5">
        <f t="shared" si="1936"/>
        <v>0</v>
      </c>
      <c r="AP1636" s="5">
        <f t="shared" si="1937"/>
        <v>0</v>
      </c>
      <c r="AQ1636" s="5">
        <f t="shared" si="1938"/>
        <v>0</v>
      </c>
      <c r="AR1636" s="5">
        <f t="shared" si="1939"/>
        <v>9.8076326745817014E-4</v>
      </c>
      <c r="AS1636" s="5">
        <f t="shared" si="1940"/>
        <v>0</v>
      </c>
      <c r="AT1636" s="5">
        <f t="shared" si="1941"/>
        <v>0</v>
      </c>
      <c r="AU1636" s="5">
        <f t="shared" si="1942"/>
        <v>0</v>
      </c>
      <c r="AV1636" s="5">
        <f t="shared" si="1943"/>
        <v>0</v>
      </c>
      <c r="AW1636" s="5">
        <f t="shared" si="1944"/>
        <v>0</v>
      </c>
      <c r="AX1636" s="5">
        <f t="shared" si="1945"/>
        <v>0</v>
      </c>
      <c r="AY1636" s="5">
        <f t="shared" si="1946"/>
        <v>0</v>
      </c>
      <c r="AZ1636" s="5">
        <f t="shared" si="1947"/>
        <v>0</v>
      </c>
      <c r="BA1636" s="5">
        <f t="shared" si="1948"/>
        <v>0</v>
      </c>
      <c r="BB1636" s="5">
        <f t="shared" si="1949"/>
        <v>0</v>
      </c>
      <c r="BC1636" s="5">
        <f t="shared" si="1950"/>
        <v>0</v>
      </c>
      <c r="BD1636" s="5">
        <f t="shared" si="1951"/>
        <v>1.2401039480261009E-4</v>
      </c>
      <c r="BE1636" s="5">
        <f t="shared" si="1952"/>
        <v>0</v>
      </c>
      <c r="BF1636" s="5">
        <f t="shared" si="1953"/>
        <v>0</v>
      </c>
      <c r="BG1636" s="5">
        <f t="shared" si="1954"/>
        <v>0</v>
      </c>
      <c r="BH1636" s="5">
        <f t="shared" si="1955"/>
        <v>0</v>
      </c>
      <c r="BI1636" s="5">
        <f t="shared" si="1956"/>
        <v>0</v>
      </c>
      <c r="BJ1636" s="8">
        <f t="shared" si="1957"/>
        <v>0</v>
      </c>
      <c r="BK1636" s="8">
        <f t="shared" si="1958"/>
        <v>0.4682951872834521</v>
      </c>
      <c r="BL1636" s="8">
        <f t="shared" si="1959"/>
        <v>0.49760964403227359</v>
      </c>
      <c r="BM1636" s="8">
        <f t="shared" si="1960"/>
        <v>4.1648928339267137E-2</v>
      </c>
      <c r="BN1636" s="8">
        <f t="shared" si="1961"/>
        <v>0.95833624072689272</v>
      </c>
    </row>
    <row r="1637" spans="1:66" x14ac:dyDescent="0.25">
      <c r="A1637" t="s">
        <v>287</v>
      </c>
      <c r="B1637" t="s">
        <v>507</v>
      </c>
      <c r="C1637" t="s">
        <v>506</v>
      </c>
      <c r="D1637" t="s">
        <v>542</v>
      </c>
      <c r="E1637">
        <f>VLOOKUP(A1637,home!$A$2:$E$405,3,FALSE)</f>
        <v>1.2423999999999999</v>
      </c>
      <c r="F1637">
        <f>VLOOKUP(B1637,home!$B$2:$E$405,3,FALSE)</f>
        <v>0.53659999999999997</v>
      </c>
      <c r="G1637">
        <f>VLOOKUP(C1637,away!$B$2:$E$405,4,FALSE)</f>
        <v>1.4086000000000001</v>
      </c>
      <c r="H1637">
        <f>VLOOKUP(A1637,away!$A$2:$E$405,3,FALSE)</f>
        <v>0.87880000000000003</v>
      </c>
      <c r="I1637">
        <f>VLOOKUP(C1637,away!$B$2:$E$405,3,FALSE)</f>
        <v>0.85340000000000005</v>
      </c>
      <c r="J1637">
        <f>VLOOKUP(B1637,home!$B$2:$E$405,4,FALSE)</f>
        <v>0.75860000000000005</v>
      </c>
      <c r="K1637" s="3">
        <f t="shared" si="1906"/>
        <v>0.93907395382399994</v>
      </c>
      <c r="L1637" s="3">
        <f t="shared" si="1907"/>
        <v>0.56892566411200007</v>
      </c>
      <c r="M1637" s="5">
        <f t="shared" si="1908"/>
        <v>0.22135232460068521</v>
      </c>
      <c r="N1637" s="5">
        <f t="shared" si="1909"/>
        <v>0.20786620265089892</v>
      </c>
      <c r="O1637" s="5">
        <f t="shared" si="1910"/>
        <v>0.12593301827617986</v>
      </c>
      <c r="P1637" s="5">
        <f t="shared" si="1911"/>
        <v>0.11826041738960227</v>
      </c>
      <c r="Q1637" s="5">
        <f t="shared" si="1912"/>
        <v>9.7600868394880219E-2</v>
      </c>
      <c r="R1637" s="5">
        <f t="shared" si="1913"/>
        <v>3.5823263028202129E-2</v>
      </c>
      <c r="S1637" s="5">
        <f t="shared" si="1914"/>
        <v>1.5795549410190884E-2</v>
      </c>
      <c r="T1637" s="5">
        <f t="shared" si="1915"/>
        <v>5.552763886946515E-2</v>
      </c>
      <c r="U1637" s="5">
        <f t="shared" si="1916"/>
        <v>3.3640693250770889E-2</v>
      </c>
      <c r="V1637" s="5">
        <f t="shared" si="1917"/>
        <v>9.376646582255839E-4</v>
      </c>
      <c r="W1637" s="5">
        <f t="shared" si="1918"/>
        <v>3.0551477793412017E-2</v>
      </c>
      <c r="X1637" s="5">
        <f t="shared" si="1919"/>
        <v>1.7381519793219957E-2</v>
      </c>
      <c r="Y1637" s="5">
        <f t="shared" si="1920"/>
        <v>4.9443963458167687E-3</v>
      </c>
      <c r="Z1637" s="5">
        <f t="shared" si="1921"/>
        <v>6.7935912363262527E-3</v>
      </c>
      <c r="AA1637" s="5">
        <f t="shared" si="1922"/>
        <v>6.3796845829609703E-3</v>
      </c>
      <c r="AB1637" s="5">
        <f t="shared" si="1923"/>
        <v>2.9954978127355869E-3</v>
      </c>
      <c r="AC1637" s="5">
        <f t="shared" si="1924"/>
        <v>3.1309986820015583E-5</v>
      </c>
      <c r="AD1637" s="5">
        <f t="shared" si="1925"/>
        <v>7.1725242616563871E-3</v>
      </c>
      <c r="AE1637" s="5">
        <f t="shared" si="1926"/>
        <v>4.0806331289222932E-3</v>
      </c>
      <c r="AF1637" s="5">
        <f t="shared" si="1927"/>
        <v>1.1607884564347722E-3</v>
      </c>
      <c r="AG1637" s="5">
        <f t="shared" si="1928"/>
        <v>2.201341144902321E-4</v>
      </c>
      <c r="AH1637" s="5">
        <f t="shared" si="1929"/>
        <v>9.6626210145809395E-4</v>
      </c>
      <c r="AI1637" s="5">
        <f t="shared" si="1930"/>
        <v>9.0739157204653938E-4</v>
      </c>
      <c r="AJ1637" s="5">
        <f t="shared" si="1931"/>
        <v>4.2605389561415919E-4</v>
      </c>
      <c r="AK1637" s="5">
        <f t="shared" si="1932"/>
        <v>1.3336537209883545E-4</v>
      </c>
      <c r="AL1637" s="5">
        <f t="shared" si="1933"/>
        <v>6.6911104122852822E-7</v>
      </c>
      <c r="AM1637" s="5">
        <f t="shared" si="1934"/>
        <v>1.3471061434584468E-3</v>
      </c>
      <c r="AN1637" s="5">
        <f t="shared" si="1935"/>
        <v>7.6640325729645208E-4</v>
      </c>
      <c r="AO1637" s="5">
        <f t="shared" si="1936"/>
        <v>2.1801324106749201E-4</v>
      </c>
      <c r="AP1637" s="5">
        <f t="shared" si="1937"/>
        <v>4.1344442653177495E-5</v>
      </c>
      <c r="AQ1637" s="5">
        <f t="shared" si="1938"/>
        <v>5.8804786234498752E-6</v>
      </c>
      <c r="AR1637" s="5">
        <f t="shared" si="1939"/>
        <v>1.099462615556606E-4</v>
      </c>
      <c r="AS1637" s="5">
        <f t="shared" si="1940"/>
        <v>1.0324767054724186E-4</v>
      </c>
      <c r="AT1637" s="5">
        <f t="shared" si="1941"/>
        <v>4.8478599101958072E-5</v>
      </c>
      <c r="AU1637" s="5">
        <f t="shared" si="1942"/>
        <v>1.5174996578174795E-5</v>
      </c>
      <c r="AV1637" s="5">
        <f t="shared" si="1943"/>
        <v>3.5626110089830674E-6</v>
      </c>
      <c r="AW1637" s="5">
        <f t="shared" si="1944"/>
        <v>9.9300404103659775E-9</v>
      </c>
      <c r="AX1637" s="5">
        <f t="shared" si="1945"/>
        <v>2.1083871539302054E-4</v>
      </c>
      <c r="AY1637" s="5">
        <f t="shared" si="1946"/>
        <v>1.199515561754952E-4</v>
      </c>
      <c r="AZ1637" s="5">
        <f t="shared" si="1947"/>
        <v>3.4121759379205738E-5</v>
      </c>
      <c r="BA1637" s="5">
        <f t="shared" si="1948"/>
        <v>6.4709148718281649E-6</v>
      </c>
      <c r="BB1637" s="5">
        <f t="shared" si="1949"/>
        <v>9.2036738521676396E-7</v>
      </c>
      <c r="BC1637" s="5">
        <f t="shared" si="1950"/>
        <v>1.047241251722945E-7</v>
      </c>
      <c r="BD1637" s="5">
        <f t="shared" si="1951"/>
        <v>1.0425208312030978E-5</v>
      </c>
      <c r="BE1637" s="5">
        <f t="shared" si="1952"/>
        <v>9.79004158901776E-6</v>
      </c>
      <c r="BF1637" s="5">
        <f t="shared" si="1953"/>
        <v>4.5967865315501497E-6</v>
      </c>
      <c r="BG1637" s="5">
        <f t="shared" si="1954"/>
        <v>1.4389075010225706E-6</v>
      </c>
      <c r="BH1637" s="5">
        <f t="shared" si="1955"/>
        <v>3.3781013904306904E-7</v>
      </c>
      <c r="BI1637" s="5">
        <f t="shared" si="1956"/>
        <v>6.344574058260204E-8</v>
      </c>
      <c r="BJ1637" s="8">
        <f t="shared" si="1957"/>
        <v>0.42925733940962563</v>
      </c>
      <c r="BK1637" s="8">
        <f t="shared" si="1958"/>
        <v>0.35649788671274069</v>
      </c>
      <c r="BL1637" s="8">
        <f t="shared" si="1959"/>
        <v>0.20751229223067233</v>
      </c>
      <c r="BM1637" s="8">
        <f t="shared" si="1960"/>
        <v>0.19310507362278129</v>
      </c>
      <c r="BN1637" s="8">
        <f t="shared" si="1961"/>
        <v>0.80683609434044867</v>
      </c>
    </row>
    <row r="1638" spans="1:66" x14ac:dyDescent="0.25">
      <c r="A1638" t="s">
        <v>287</v>
      </c>
      <c r="B1638" t="s">
        <v>314</v>
      </c>
      <c r="C1638" t="s">
        <v>504</v>
      </c>
      <c r="D1638" t="s">
        <v>542</v>
      </c>
      <c r="E1638">
        <f>VLOOKUP(A1638,home!$A$2:$E$405,3,FALSE)</f>
        <v>1.2423999999999999</v>
      </c>
      <c r="F1638">
        <f>VLOOKUP(B1638,home!$B$2:$E$405,3,FALSE)</f>
        <v>1.8781000000000001</v>
      </c>
      <c r="G1638">
        <f>VLOOKUP(C1638,away!$B$2:$E$405,4,FALSE)</f>
        <v>0.80489999999999995</v>
      </c>
      <c r="H1638">
        <f>VLOOKUP(A1638,away!$A$2:$E$405,3,FALSE)</f>
        <v>0.87880000000000003</v>
      </c>
      <c r="I1638">
        <f>VLOOKUP(C1638,away!$B$2:$E$405,3,FALSE)</f>
        <v>0.75860000000000005</v>
      </c>
      <c r="J1638">
        <f>VLOOKUP(B1638,home!$B$2:$E$405,4,FALSE)</f>
        <v>0.37930000000000003</v>
      </c>
      <c r="K1638" s="3">
        <f t="shared" si="1906"/>
        <v>1.8781145740559999</v>
      </c>
      <c r="L1638" s="3">
        <f t="shared" si="1907"/>
        <v>0.252863258024</v>
      </c>
      <c r="M1638" s="5">
        <f t="shared" si="1908"/>
        <v>0.1187211477291375</v>
      </c>
      <c r="N1638" s="5">
        <f t="shared" si="1909"/>
        <v>0.22297191779874853</v>
      </c>
      <c r="O1638" s="5">
        <f t="shared" si="1910"/>
        <v>3.0020216211138318E-2</v>
      </c>
      <c r="P1638" s="5">
        <f t="shared" si="1911"/>
        <v>5.6381405582451062E-2</v>
      </c>
      <c r="Q1638" s="5">
        <f t="shared" si="1912"/>
        <v>0.20938340421152304</v>
      </c>
      <c r="R1638" s="5">
        <f t="shared" si="1913"/>
        <v>3.7955048388666679E-3</v>
      </c>
      <c r="S1638" s="5">
        <f t="shared" si="1914"/>
        <v>6.6939693480419886E-3</v>
      </c>
      <c r="T1638" s="5">
        <f t="shared" si="1915"/>
        <v>5.2945369765081844E-2</v>
      </c>
      <c r="U1638" s="5">
        <f t="shared" si="1916"/>
        <v>7.1283929537755584E-3</v>
      </c>
      <c r="V1638" s="5">
        <f t="shared" si="1917"/>
        <v>3.5322303845564855E-4</v>
      </c>
      <c r="W1638" s="5">
        <f t="shared" si="1918"/>
        <v>0.13108200767170658</v>
      </c>
      <c r="X1638" s="5">
        <f t="shared" si="1919"/>
        <v>3.3145823528194687E-2</v>
      </c>
      <c r="Y1638" s="5">
        <f t="shared" si="1920"/>
        <v>4.1906804636139315E-3</v>
      </c>
      <c r="Z1638" s="5">
        <f t="shared" si="1921"/>
        <v>3.1991457313389432E-4</v>
      </c>
      <c r="AA1638" s="5">
        <f t="shared" si="1922"/>
        <v>6.00836222255671E-4</v>
      </c>
      <c r="AB1638" s="5">
        <f t="shared" si="1923"/>
        <v>5.6421963281956295E-4</v>
      </c>
      <c r="AC1638" s="5">
        <f t="shared" si="1924"/>
        <v>1.0484237524845939E-5</v>
      </c>
      <c r="AD1638" s="5">
        <f t="shared" si="1925"/>
        <v>6.154675725118814E-2</v>
      </c>
      <c r="AE1638" s="5">
        <f t="shared" si="1926"/>
        <v>1.5562913559347679E-2</v>
      </c>
      <c r="AF1638" s="5">
        <f t="shared" si="1927"/>
        <v>1.9676445134812698E-3</v>
      </c>
      <c r="AG1638" s="5">
        <f t="shared" si="1928"/>
        <v>1.6584833410397416E-4</v>
      </c>
      <c r="AH1638" s="5">
        <f t="shared" si="1929"/>
        <v>2.0223660312998428E-5</v>
      </c>
      <c r="AI1638" s="5">
        <f t="shared" si="1930"/>
        <v>3.7982351174600274E-5</v>
      </c>
      <c r="AJ1638" s="5">
        <f t="shared" si="1931"/>
        <v>3.566760364896491E-5</v>
      </c>
      <c r="AK1638" s="5">
        <f t="shared" si="1932"/>
        <v>2.2329282078257978E-5</v>
      </c>
      <c r="AL1638" s="5">
        <f t="shared" si="1933"/>
        <v>1.9916116358973354E-7</v>
      </c>
      <c r="AM1638" s="5">
        <f t="shared" si="1934"/>
        <v>2.3118372355868649E-2</v>
      </c>
      <c r="AN1638" s="5">
        <f t="shared" si="1935"/>
        <v>5.845786954116923E-3</v>
      </c>
      <c r="AO1638" s="5">
        <f t="shared" si="1936"/>
        <v>7.390923674661002E-4</v>
      </c>
      <c r="AP1638" s="5">
        <f t="shared" si="1937"/>
        <v>6.2296434672716523E-5</v>
      </c>
      <c r="AQ1638" s="5">
        <f t="shared" si="1938"/>
        <v>3.9381198586555928E-6</v>
      </c>
      <c r="AR1638" s="5">
        <f t="shared" si="1939"/>
        <v>1.02276412718309E-6</v>
      </c>
      <c r="AS1638" s="5">
        <f t="shared" si="1940"/>
        <v>1.9208682130842255E-6</v>
      </c>
      <c r="AT1638" s="5">
        <f t="shared" si="1941"/>
        <v>1.8038052929171956E-6</v>
      </c>
      <c r="AU1638" s="5">
        <f t="shared" si="1942"/>
        <v>1.1292510031290452E-6</v>
      </c>
      <c r="AV1638" s="5">
        <f t="shared" si="1943"/>
        <v>5.3021569168600445E-7</v>
      </c>
      <c r="AW1638" s="5">
        <f t="shared" si="1944"/>
        <v>2.6273018177960944E-9</v>
      </c>
      <c r="AX1638" s="5">
        <f t="shared" si="1945"/>
        <v>7.2364920083350433E-3</v>
      </c>
      <c r="AY1638" s="5">
        <f t="shared" si="1946"/>
        <v>1.8298429458922379E-3</v>
      </c>
      <c r="AZ1638" s="5">
        <f t="shared" si="1947"/>
        <v>2.3135002448527263E-4</v>
      </c>
      <c r="BA1638" s="5">
        <f t="shared" si="1948"/>
        <v>1.949997364509274E-5</v>
      </c>
      <c r="BB1638" s="5">
        <f t="shared" si="1949"/>
        <v>1.2327067168200709E-6</v>
      </c>
      <c r="BC1638" s="5">
        <f t="shared" si="1950"/>
        <v>6.2341247320638298E-8</v>
      </c>
      <c r="BD1638" s="5">
        <f t="shared" si="1951"/>
        <v>4.3103244898264819E-8</v>
      </c>
      <c r="BE1638" s="5">
        <f t="shared" si="1952"/>
        <v>8.0952832432536087E-8</v>
      </c>
      <c r="BF1638" s="5">
        <f t="shared" si="1953"/>
        <v>7.6019347201329635E-8</v>
      </c>
      <c r="BG1638" s="5">
        <f t="shared" si="1954"/>
        <v>4.7591014629680114E-8</v>
      </c>
      <c r="BH1638" s="5">
        <f t="shared" si="1955"/>
        <v>2.2345344542528636E-8</v>
      </c>
      <c r="BI1638" s="5">
        <f t="shared" si="1956"/>
        <v>8.3934234495251466E-9</v>
      </c>
      <c r="BJ1638" s="8">
        <f t="shared" si="1957"/>
        <v>0.77205033332929474</v>
      </c>
      <c r="BK1638" s="8">
        <f t="shared" si="1958"/>
        <v>0.18399027204266685</v>
      </c>
      <c r="BL1638" s="8">
        <f t="shared" si="1959"/>
        <v>4.2232058065605753E-2</v>
      </c>
      <c r="BM1638" s="8">
        <f t="shared" si="1960"/>
        <v>0.35548914132024551</v>
      </c>
      <c r="BN1638" s="8">
        <f t="shared" si="1961"/>
        <v>0.64127359637186521</v>
      </c>
    </row>
    <row r="1639" spans="1:66" x14ac:dyDescent="0.25">
      <c r="A1639" t="s">
        <v>287</v>
      </c>
      <c r="B1639" t="s">
        <v>327</v>
      </c>
      <c r="C1639" t="s">
        <v>323</v>
      </c>
      <c r="D1639" t="s">
        <v>542</v>
      </c>
      <c r="E1639">
        <f>VLOOKUP(A1639,home!$A$2:$E$405,3,FALSE)</f>
        <v>1.2423999999999999</v>
      </c>
      <c r="F1639">
        <f>VLOOKUP(B1639,home!$B$2:$E$405,3,FALSE)</f>
        <v>0.80489999999999995</v>
      </c>
      <c r="G1639">
        <f>VLOOKUP(C1639,away!$B$2:$E$405,4,FALSE)</f>
        <v>1.3414999999999999</v>
      </c>
      <c r="H1639">
        <f>VLOOKUP(A1639,away!$A$2:$E$405,3,FALSE)</f>
        <v>0.87880000000000003</v>
      </c>
      <c r="I1639">
        <f>VLOOKUP(C1639,away!$B$2:$E$405,3,FALSE)</f>
        <v>0.75860000000000005</v>
      </c>
      <c r="J1639">
        <f>VLOOKUP(B1639,home!$B$2:$E$405,4,FALSE)</f>
        <v>0</v>
      </c>
      <c r="K1639" s="3">
        <f t="shared" si="1906"/>
        <v>1.3415104100399997</v>
      </c>
      <c r="L1639" s="3">
        <f t="shared" si="1907"/>
        <v>0</v>
      </c>
      <c r="M1639" s="5">
        <f t="shared" si="1908"/>
        <v>0.26145047278255346</v>
      </c>
      <c r="N1639" s="5">
        <f t="shared" si="1909"/>
        <v>0.35073853094767504</v>
      </c>
      <c r="O1639" s="5">
        <f t="shared" si="1910"/>
        <v>0</v>
      </c>
      <c r="P1639" s="5">
        <f t="shared" si="1911"/>
        <v>0</v>
      </c>
      <c r="Q1639" s="5">
        <f t="shared" si="1912"/>
        <v>0.23525969523422141</v>
      </c>
      <c r="R1639" s="5">
        <f t="shared" si="1913"/>
        <v>0</v>
      </c>
      <c r="S1639" s="5">
        <f t="shared" si="1914"/>
        <v>0</v>
      </c>
      <c r="T1639" s="5">
        <f t="shared" si="1915"/>
        <v>0</v>
      </c>
      <c r="U1639" s="5">
        <f t="shared" si="1916"/>
        <v>0</v>
      </c>
      <c r="V1639" s="5">
        <f t="shared" si="1917"/>
        <v>0</v>
      </c>
      <c r="W1639" s="5">
        <f t="shared" si="1918"/>
        <v>0.10520111007318191</v>
      </c>
      <c r="X1639" s="5">
        <f t="shared" si="1919"/>
        <v>0</v>
      </c>
      <c r="Y1639" s="5">
        <f t="shared" si="1920"/>
        <v>0</v>
      </c>
      <c r="Z1639" s="5">
        <f t="shared" si="1921"/>
        <v>0</v>
      </c>
      <c r="AA1639" s="5">
        <f t="shared" si="1922"/>
        <v>0</v>
      </c>
      <c r="AB1639" s="5">
        <f t="shared" si="1923"/>
        <v>0</v>
      </c>
      <c r="AC1639" s="5">
        <f t="shared" si="1924"/>
        <v>0</v>
      </c>
      <c r="AD1639" s="5">
        <f t="shared" si="1925"/>
        <v>3.5282096077734346E-2</v>
      </c>
      <c r="AE1639" s="5">
        <f t="shared" si="1926"/>
        <v>0</v>
      </c>
      <c r="AF1639" s="5">
        <f t="shared" si="1927"/>
        <v>0</v>
      </c>
      <c r="AG1639" s="5">
        <f t="shared" si="1928"/>
        <v>0</v>
      </c>
      <c r="AH1639" s="5">
        <f t="shared" si="1929"/>
        <v>0</v>
      </c>
      <c r="AI1639" s="5">
        <f t="shared" si="1930"/>
        <v>0</v>
      </c>
      <c r="AJ1639" s="5">
        <f t="shared" si="1931"/>
        <v>0</v>
      </c>
      <c r="AK1639" s="5">
        <f t="shared" si="1932"/>
        <v>0</v>
      </c>
      <c r="AL1639" s="5">
        <f t="shared" si="1933"/>
        <v>0</v>
      </c>
      <c r="AM1639" s="5">
        <f t="shared" si="1934"/>
        <v>9.4662598352624125E-3</v>
      </c>
      <c r="AN1639" s="5">
        <f t="shared" si="1935"/>
        <v>0</v>
      </c>
      <c r="AO1639" s="5">
        <f t="shared" si="1936"/>
        <v>0</v>
      </c>
      <c r="AP1639" s="5">
        <f t="shared" si="1937"/>
        <v>0</v>
      </c>
      <c r="AQ1639" s="5">
        <f t="shared" si="1938"/>
        <v>0</v>
      </c>
      <c r="AR1639" s="5">
        <f t="shared" si="1939"/>
        <v>0</v>
      </c>
      <c r="AS1639" s="5">
        <f t="shared" si="1940"/>
        <v>0</v>
      </c>
      <c r="AT1639" s="5">
        <f t="shared" si="1941"/>
        <v>0</v>
      </c>
      <c r="AU1639" s="5">
        <f t="shared" si="1942"/>
        <v>0</v>
      </c>
      <c r="AV1639" s="5">
        <f t="shared" si="1943"/>
        <v>0</v>
      </c>
      <c r="AW1639" s="5">
        <f t="shared" si="1944"/>
        <v>0</v>
      </c>
      <c r="AX1639" s="5">
        <f t="shared" si="1945"/>
        <v>2.116514352191342E-3</v>
      </c>
      <c r="AY1639" s="5">
        <f t="shared" si="1946"/>
        <v>0</v>
      </c>
      <c r="AZ1639" s="5">
        <f t="shared" si="1947"/>
        <v>0</v>
      </c>
      <c r="BA1639" s="5">
        <f t="shared" si="1948"/>
        <v>0</v>
      </c>
      <c r="BB1639" s="5">
        <f t="shared" si="1949"/>
        <v>0</v>
      </c>
      <c r="BC1639" s="5">
        <f t="shared" si="1950"/>
        <v>0</v>
      </c>
      <c r="BD1639" s="5">
        <f t="shared" si="1951"/>
        <v>0</v>
      </c>
      <c r="BE1639" s="5">
        <f t="shared" si="1952"/>
        <v>0</v>
      </c>
      <c r="BF1639" s="5">
        <f t="shared" si="1953"/>
        <v>0</v>
      </c>
      <c r="BG1639" s="5">
        <f t="shared" si="1954"/>
        <v>0</v>
      </c>
      <c r="BH1639" s="5">
        <f t="shared" si="1955"/>
        <v>0</v>
      </c>
      <c r="BI1639" s="5">
        <f t="shared" si="1956"/>
        <v>0</v>
      </c>
      <c r="BJ1639" s="8">
        <f t="shared" si="1957"/>
        <v>0.73806420652026639</v>
      </c>
      <c r="BK1639" s="8">
        <f t="shared" si="1958"/>
        <v>0.26145047278255346</v>
      </c>
      <c r="BL1639" s="8">
        <f t="shared" si="1959"/>
        <v>0</v>
      </c>
      <c r="BM1639" s="8">
        <f t="shared" si="1960"/>
        <v>0.15206598033837002</v>
      </c>
      <c r="BN1639" s="8">
        <f t="shared" si="1961"/>
        <v>0.84744869896444985</v>
      </c>
    </row>
    <row r="1640" spans="1:66" s="14" customFormat="1" x14ac:dyDescent="0.25">
      <c r="A1640" s="14" t="s">
        <v>287</v>
      </c>
      <c r="B1640" s="14" t="s">
        <v>304</v>
      </c>
      <c r="C1640" s="14" t="s">
        <v>286</v>
      </c>
      <c r="D1640" s="14" t="s">
        <v>543</v>
      </c>
      <c r="E1640" s="14">
        <f>VLOOKUP(A1640,home!$A$2:$E$405,3,FALSE)</f>
        <v>1.2423999999999999</v>
      </c>
      <c r="F1640" s="14">
        <f>VLOOKUP(B1640,home!$B$2:$E$405,3,FALSE)</f>
        <v>1.3414999999999999</v>
      </c>
      <c r="G1640" s="14">
        <f>VLOOKUP(C1640,away!$B$2:$E$405,4,FALSE)</f>
        <v>0.80489999999999995</v>
      </c>
      <c r="H1640" s="14">
        <f>VLOOKUP(A1640,away!$A$2:$E$405,3,FALSE)</f>
        <v>0.87880000000000003</v>
      </c>
      <c r="I1640" s="14">
        <f>VLOOKUP(C1640,away!$B$2:$E$405,3,FALSE)</f>
        <v>1.8965000000000001</v>
      </c>
      <c r="J1640" s="14">
        <f>VLOOKUP(B1640,home!$B$2:$E$405,4,FALSE)</f>
        <v>1.5172000000000001</v>
      </c>
      <c r="K1640" s="16">
        <f t="shared" si="1906"/>
        <v>1.3415104100399999</v>
      </c>
      <c r="L1640" s="16">
        <f t="shared" si="1907"/>
        <v>2.5286325802400005</v>
      </c>
      <c r="M1640" s="17">
        <f t="shared" si="1908"/>
        <v>2.0855387094357501E-2</v>
      </c>
      <c r="N1640" s="17">
        <f t="shared" si="1909"/>
        <v>2.7977718892494452E-2</v>
      </c>
      <c r="O1640" s="17">
        <f t="shared" si="1910"/>
        <v>5.2735611280309208E-2</v>
      </c>
      <c r="P1640" s="17">
        <f t="shared" si="1911"/>
        <v>7.0745371512357644E-2</v>
      </c>
      <c r="Q1640" s="17">
        <f t="shared" si="1912"/>
        <v>1.8766200571727048E-2</v>
      </c>
      <c r="R1640" s="17">
        <f t="shared" si="1913"/>
        <v>6.6674492411130978E-2</v>
      </c>
      <c r="S1640" s="17">
        <f t="shared" si="1914"/>
        <v>5.9995381142740854E-2</v>
      </c>
      <c r="T1640" s="17">
        <f t="shared" si="1915"/>
        <v>4.7452826172987531E-2</v>
      </c>
      <c r="U1640" s="17">
        <f t="shared" si="1916"/>
        <v>8.9444525653665174E-2</v>
      </c>
      <c r="V1640" s="17">
        <f t="shared" si="1917"/>
        <v>2.2612838638474676E-2</v>
      </c>
      <c r="W1640" s="17">
        <f t="shared" si="1918"/>
        <v>8.3916844746234811E-3</v>
      </c>
      <c r="X1640" s="17">
        <f t="shared" si="1919"/>
        <v>2.1219486765627123E-2</v>
      </c>
      <c r="Y1640" s="17">
        <f t="shared" si="1920"/>
        <v>2.682814278576813E-2</v>
      </c>
      <c r="Z1640" s="17">
        <f t="shared" si="1921"/>
        <v>5.6198431260583492E-2</v>
      </c>
      <c r="AA1640" s="17">
        <f t="shared" si="1922"/>
        <v>7.5390780563990109E-2</v>
      </c>
      <c r="AB1640" s="17">
        <f t="shared" si="1923"/>
        <v>5.0568758473817026E-2</v>
      </c>
      <c r="AC1640" s="17">
        <f t="shared" si="1924"/>
        <v>4.7941859793527459E-3</v>
      </c>
      <c r="AD1640" s="17">
        <f t="shared" si="1925"/>
        <v>2.8143830201196119E-3</v>
      </c>
      <c r="AE1640" s="17">
        <f t="shared" si="1926"/>
        <v>7.1165405979486977E-3</v>
      </c>
      <c r="AF1640" s="17">
        <f t="shared" si="1927"/>
        <v>8.9975582072868675E-3</v>
      </c>
      <c r="AG1640" s="17">
        <f t="shared" si="1928"/>
        <v>7.5838396085171284E-3</v>
      </c>
      <c r="AH1640" s="17">
        <f t="shared" si="1929"/>
        <v>3.5526296060972386E-2</v>
      </c>
      <c r="AI1640" s="17">
        <f t="shared" si="1930"/>
        <v>4.7658895995957504E-2</v>
      </c>
      <c r="AJ1640" s="17">
        <f t="shared" si="1931"/>
        <v>3.1967452554795342E-2</v>
      </c>
      <c r="AK1640" s="17">
        <f t="shared" si="1932"/>
        <v>1.4294890128239252E-2</v>
      </c>
      <c r="AL1640" s="17">
        <f t="shared" si="1933"/>
        <v>6.505110006812748E-4</v>
      </c>
      <c r="AM1640" s="17">
        <f t="shared" si="1934"/>
        <v>7.5510482386605452E-4</v>
      </c>
      <c r="AN1640" s="17">
        <f t="shared" si="1935"/>
        <v>1.9093826591240922E-3</v>
      </c>
      <c r="AO1640" s="17">
        <f t="shared" si="1936"/>
        <v>2.4140636000032334E-3</v>
      </c>
      <c r="AP1640" s="17">
        <f t="shared" si="1937"/>
        <v>2.0347599565798805E-3</v>
      </c>
      <c r="AQ1640" s="17">
        <f t="shared" si="1938"/>
        <v>1.2862900797939037E-3</v>
      </c>
      <c r="AR1640" s="17">
        <f t="shared" si="1939"/>
        <v>1.7966589935005349E-2</v>
      </c>
      <c r="AS1640" s="17">
        <f t="shared" si="1940"/>
        <v>2.4102367430729559E-2</v>
      </c>
      <c r="AT1640" s="17">
        <f t="shared" si="1941"/>
        <v>1.6166788407466381E-2</v>
      </c>
      <c r="AU1640" s="17">
        <f t="shared" si="1942"/>
        <v>7.2293049818433841E-3</v>
      </c>
      <c r="AV1640" s="17">
        <f t="shared" si="1943"/>
        <v>2.424546972624233E-3</v>
      </c>
      <c r="AW1640" s="17">
        <f t="shared" si="1944"/>
        <v>6.1295969834580241E-5</v>
      </c>
      <c r="AX1640" s="17">
        <f t="shared" si="1945"/>
        <v>1.6883016364795545E-4</v>
      </c>
      <c r="AY1640" s="17">
        <f t="shared" si="1946"/>
        <v>4.2690945232747105E-4</v>
      </c>
      <c r="AZ1640" s="17">
        <f t="shared" si="1947"/>
        <v>5.3974857498382937E-4</v>
      </c>
      <c r="BA1640" s="17">
        <f t="shared" si="1948"/>
        <v>4.5494194394740797E-4</v>
      </c>
      <c r="BB1640" s="17">
        <f t="shared" si="1949"/>
        <v>2.8759525539578403E-4</v>
      </c>
      <c r="BC1640" s="17">
        <f t="shared" si="1950"/>
        <v>1.4544454654324461E-4</v>
      </c>
      <c r="BD1640" s="17">
        <f t="shared" si="1951"/>
        <v>7.5718174442444327E-3</v>
      </c>
      <c r="BE1640" s="17">
        <f t="shared" si="1952"/>
        <v>1.0157671924376372E-2</v>
      </c>
      <c r="BF1640" s="17">
        <f t="shared" si="1953"/>
        <v>6.8133113141609731E-3</v>
      </c>
      <c r="BG1640" s="17">
        <f t="shared" si="1954"/>
        <v>3.0467093515967542E-3</v>
      </c>
      <c r="BH1640" s="17">
        <f t="shared" si="1955"/>
        <v>1.0217980778833159E-3</v>
      </c>
      <c r="BI1640" s="17">
        <f t="shared" si="1956"/>
        <v>2.7415055168786609E-4</v>
      </c>
      <c r="BJ1640" s="18">
        <f t="shared" si="1957"/>
        <v>0.18757145215331297</v>
      </c>
      <c r="BK1640" s="18">
        <f t="shared" si="1958"/>
        <v>0.18008058482029218</v>
      </c>
      <c r="BL1640" s="18">
        <f t="shared" si="1959"/>
        <v>0.56103675951449561</v>
      </c>
      <c r="BM1640" s="18">
        <f t="shared" si="1960"/>
        <v>0.72676683250381446</v>
      </c>
      <c r="BN1640" s="18">
        <f t="shared" si="1961"/>
        <v>0.25775478176237682</v>
      </c>
    </row>
    <row r="1641" spans="1:66" x14ac:dyDescent="0.25">
      <c r="A1641" t="s">
        <v>10</v>
      </c>
      <c r="B1641" t="s">
        <v>216</v>
      </c>
      <c r="C1641" t="s">
        <v>429</v>
      </c>
      <c r="D1641" s="7" t="s">
        <v>544</v>
      </c>
      <c r="E1641">
        <f>VLOOKUP(A1641,home!$A$2:$E$405,3,FALSE)</f>
        <v>1.5185</v>
      </c>
      <c r="F1641">
        <f>VLOOKUP(B1641,home!$B$2:$E$405,3,FALSE)</f>
        <v>1.1525000000000001</v>
      </c>
      <c r="G1641">
        <f>VLOOKUP(C1641,away!$B$2:$E$405,4,FALSE)</f>
        <v>1.3170999999999999</v>
      </c>
      <c r="H1641">
        <f>VLOOKUP(A1641,away!$A$2:$E$405,3,FALSE)</f>
        <v>1.4074</v>
      </c>
      <c r="I1641">
        <f>VLOOKUP(C1641,away!$B$2:$E$405,3,FALSE)</f>
        <v>1.1368</v>
      </c>
      <c r="J1641">
        <f>VLOOKUP(B1641,home!$B$2:$E$405,4,FALSE)</f>
        <v>1.0658000000000001</v>
      </c>
      <c r="K1641" s="3">
        <f t="shared" ref="K1641:K1704" si="1962">E1641*F1641*G1641</f>
        <v>2.3050188433749996</v>
      </c>
      <c r="L1641" s="3">
        <f t="shared" ref="L1641:L1704" si="1963">H1641*I1641*J1641</f>
        <v>1.705207866656</v>
      </c>
      <c r="M1641" s="5">
        <f t="shared" ref="M1641:M1704" si="1964">_xlfn.POISSON.DIST(0,K1641,FALSE) * _xlfn.POISSON.DIST(0,L1641,FALSE)</f>
        <v>1.8129284680174624E-2</v>
      </c>
      <c r="N1641" s="5">
        <f t="shared" ref="N1641:N1704" si="1965">_xlfn.POISSON.DIST(1,K1641,FALSE) * _xlfn.POISSON.DIST(0,L1641,FALSE)</f>
        <v>4.1788342804712206E-2</v>
      </c>
      <c r="O1641" s="5">
        <f t="shared" ref="O1641:O1704" si="1966">_xlfn.POISSON.DIST(0,K1641,FALSE) * _xlfn.POISSON.DIST(1,L1641,FALSE)</f>
        <v>3.0914198853479874E-2</v>
      </c>
      <c r="P1641" s="5">
        <f t="shared" ref="P1641:P1704" si="1967">_xlfn.POISSON.DIST(1,K1641,FALSE) * _xlfn.POISSON.DIST(1,L1641,FALSE)</f>
        <v>7.1257810885112918E-2</v>
      </c>
      <c r="Q1641" s="5">
        <f t="shared" ref="Q1641:Q1704" si="1968">_xlfn.POISSON.DIST(2,K1641,FALSE) * _xlfn.POISSON.DIST(0,L1641,FALSE)</f>
        <v>4.8161458799137878E-2</v>
      </c>
      <c r="R1641" s="5">
        <f t="shared" ref="R1641:R1704" si="1969">_xlfn.POISSON.DIST(0,K1641,FALSE) * _xlfn.POISSON.DIST(2,L1641,FALSE)</f>
        <v>2.6357567538160893E-2</v>
      </c>
      <c r="S1641" s="5">
        <f t="shared" ref="S1641:S1704" si="1970">_xlfn.POISSON.DIST(2,K1641,FALSE) * _xlfn.POISSON.DIST(2,L1641,FALSE)</f>
        <v>7.0020352453442875E-2</v>
      </c>
      <c r="T1641" s="5">
        <f t="shared" ref="T1641:T1704" si="1971">_xlfn.POISSON.DIST(2,K1641,FALSE) * _xlfn.POISSON.DIST(1,L1641,FALSE)</f>
        <v>8.2125298413918732E-2</v>
      </c>
      <c r="U1641" s="5">
        <f t="shared" ref="U1641:U1704" si="1972">_xlfn.POISSON.DIST(1,K1641,FALSE) * _xlfn.POISSON.DIST(2,L1641,FALSE)</f>
        <v>6.0754689840990049E-2</v>
      </c>
      <c r="V1641" s="5">
        <f t="shared" ref="V1641:V1704" si="1973">_xlfn.POISSON.DIST(3,K1641,FALSE) * _xlfn.POISSON.DIST(3,L1641,FALSE)</f>
        <v>3.0579726063584944E-2</v>
      </c>
      <c r="W1641" s="5">
        <f t="shared" ref="W1641:W1704" si="1974">_xlfn.POISSON.DIST(3,K1641,FALSE) * _xlfn.POISSON.DIST(0,L1641,FALSE)</f>
        <v>3.7004356685480494E-2</v>
      </c>
      <c r="X1641" s="5">
        <f t="shared" ref="X1641:X1704" si="1975">_xlfn.POISSON.DIST(3,K1641,FALSE) * _xlfn.POISSON.DIST(1,L1641,FALSE)</f>
        <v>6.310012012062588E-2</v>
      </c>
      <c r="Y1641" s="5">
        <f t="shared" ref="Y1641:Y1704" si="1976">_xlfn.POISSON.DIST(3,K1641,FALSE) * _xlfn.POISSON.DIST(2,L1641,FALSE)</f>
        <v>5.3799410608314911E-2</v>
      </c>
      <c r="Z1641" s="5">
        <f t="shared" ref="Z1641:Z1704" si="1977">_xlfn.POISSON.DIST(0,K1641,FALSE) * _xlfn.POISSON.DIST(3,L1641,FALSE)</f>
        <v>1.4981710503996255E-2</v>
      </c>
      <c r="AA1641" s="5">
        <f t="shared" ref="AA1641:AA1704" si="1978">_xlfn.POISSON.DIST(1,K1641,FALSE) * _xlfn.POISSON.DIST(3,L1641,FALSE)</f>
        <v>3.4533125017700526E-2</v>
      </c>
      <c r="AB1641" s="5">
        <f t="shared" ref="AB1641:AB1704" si="1979">_xlfn.POISSON.DIST(2,K1641,FALSE) * _xlfn.POISSON.DIST(3,L1641,FALSE)</f>
        <v>3.9799751943212176E-2</v>
      </c>
      <c r="AC1641" s="5">
        <f t="shared" ref="AC1641:AC1704" si="1980">_xlfn.POISSON.DIST(4,K1641,FALSE) * _xlfn.POISSON.DIST(4,L1641,FALSE)</f>
        <v>7.5121701407378262E-3</v>
      </c>
      <c r="AD1641" s="5">
        <f t="shared" ref="AD1641:AD1704" si="1981">_xlfn.POISSON.DIST(4,K1641,FALSE) * _xlfn.POISSON.DIST(0,L1641,FALSE)</f>
        <v>2.1323934861750552E-2</v>
      </c>
      <c r="AE1641" s="5">
        <f t="shared" ref="AE1641:AE1704" si="1982">_xlfn.POISSON.DIST(4,K1641,FALSE) * _xlfn.POISSON.DIST(1,L1641,FALSE)</f>
        <v>3.6361741474317165E-2</v>
      </c>
      <c r="AF1641" s="5">
        <f t="shared" ref="AF1641:AF1704" si="1983">_xlfn.POISSON.DIST(4,K1641,FALSE) * _xlfn.POISSON.DIST(2,L1641,FALSE)</f>
        <v>3.1002163803658687E-2</v>
      </c>
      <c r="AG1641" s="5">
        <f t="shared" ref="AG1641:AG1704" si="1984">_xlfn.POISSON.DIST(4,K1641,FALSE) * _xlfn.POISSON.DIST(3,L1641,FALSE)</f>
        <v>1.7621711200452226E-2</v>
      </c>
      <c r="AH1641" s="5">
        <f t="shared" ref="AH1641:AH1704" si="1985">_xlfn.POISSON.DIST(0,K1641,FALSE) * _xlfn.POISSON.DIST(4,L1641,FALSE)</f>
        <v>6.3867326518443146E-3</v>
      </c>
      <c r="AI1641" s="5">
        <f t="shared" ref="AI1641:AI1704" si="1986">_xlfn.POISSON.DIST(1,K1641,FALSE) * _xlfn.POISSON.DIST(4,L1641,FALSE)</f>
        <v>1.4721539110099524E-2</v>
      </c>
      <c r="AJ1641" s="5">
        <f t="shared" ref="AJ1641:AJ1704" si="1987">_xlfn.POISSON.DIST(2,K1641,FALSE) * _xlfn.POISSON.DIST(4,L1641,FALSE)</f>
        <v>1.6966712526130717E-2</v>
      </c>
      <c r="AK1641" s="5">
        <f t="shared" ref="AK1641:AK1704" si="1988">_xlfn.POISSON.DIST(3,K1641,FALSE) * _xlfn.POISSON.DIST(4,L1641,FALSE)</f>
        <v>1.3036197360952649E-2</v>
      </c>
      <c r="AL1641" s="5">
        <f t="shared" ref="AL1641:AL1704" si="1989">_xlfn.POISSON.DIST(5,K1641,FALSE) * _xlfn.POISSON.DIST(5,L1641,FALSE)</f>
        <v>1.1810742865345763E-3</v>
      </c>
      <c r="AM1641" s="5">
        <f t="shared" ref="AM1641:AM1704" si="1990">_xlfn.POISSON.DIST(5,K1641,FALSE) * _xlfn.POISSON.DIST(0,L1641,FALSE)</f>
        <v>9.8304143342472141E-3</v>
      </c>
      <c r="AN1641" s="5">
        <f t="shared" ref="AN1641:AN1704" si="1991">_xlfn.POISSON.DIST(5,K1641,FALSE) * _xlfn.POISSON.DIST(1,L1641,FALSE)</f>
        <v>1.6762899855246254E-2</v>
      </c>
      <c r="AO1641" s="5">
        <f t="shared" ref="AO1641:AO1704" si="1992">_xlfn.POISSON.DIST(5,K1641,FALSE) * _xlfn.POISSON.DIST(2,L1641,FALSE)</f>
        <v>1.4292114350566319E-2</v>
      </c>
      <c r="AP1641" s="5">
        <f t="shared" ref="AP1641:AP1704" si="1993">_xlfn.POISSON.DIST(5,K1641,FALSE) * _xlfn.POISSON.DIST(3,L1641,FALSE)</f>
        <v>8.1236752739109307E-3</v>
      </c>
      <c r="AQ1641" s="5">
        <f t="shared" ref="AQ1641:AQ1704" si="1994">_xlfn.POISSON.DIST(5,K1641,FALSE) * _xlfn.POISSON.DIST(4,L1641,FALSE)</f>
        <v>3.4631387458079412E-3</v>
      </c>
      <c r="AR1641" s="5">
        <f t="shared" ref="AR1641:AR1704" si="1995">_xlfn.POISSON.DIST(0,K1641,FALSE) * _xlfn.POISSON.DIST(5,L1641,FALSE)</f>
        <v>2.1781413520307277E-3</v>
      </c>
      <c r="AS1641" s="5">
        <f t="shared" ref="AS1641:AS1704" si="1996">_xlfn.POISSON.DIST(1,K1641,FALSE) * _xlfn.POISSON.DIST(5,L1641,FALSE)</f>
        <v>5.0206568599651252E-3</v>
      </c>
      <c r="AT1641" s="5">
        <f t="shared" ref="AT1641:AT1704" si="1997">_xlfn.POISSON.DIST(2,K1641,FALSE) * _xlfn.POISSON.DIST(5,L1641,FALSE)</f>
        <v>5.786354334169787E-3</v>
      </c>
      <c r="AU1641" s="5">
        <f t="shared" ref="AU1641:AU1704" si="1998">_xlfn.POISSON.DIST(3,K1641,FALSE) * _xlfn.POISSON.DIST(5,L1641,FALSE)</f>
        <v>4.4458852582353195E-3</v>
      </c>
      <c r="AV1641" s="5">
        <f t="shared" ref="AV1641:AV1704" si="1999">_xlfn.POISSON.DIST(4,K1641,FALSE) * _xlfn.POISSON.DIST(5,L1641,FALSE)</f>
        <v>2.5619623239288847E-3</v>
      </c>
      <c r="AW1641" s="5">
        <f t="shared" ref="AW1641:AW1704" si="2000">_xlfn.POISSON.DIST(6,K1641,FALSE) * _xlfn.POISSON.DIST(6,L1641,FALSE)</f>
        <v>1.2895153650856702E-4</v>
      </c>
      <c r="AX1641" s="5">
        <f t="shared" ref="AX1641:AX1704" si="2001">_xlfn.POISSON.DIST(6,K1641,FALSE) * _xlfn.POISSON.DIST(0,L1641,FALSE)</f>
        <v>3.7765483797705924E-3</v>
      </c>
      <c r="AY1641" s="5">
        <f t="shared" ref="AY1641:AY1704" si="2002">_xlfn.POISSON.DIST(6,K1641,FALSE) * _xlfn.POISSON.DIST(1,L1641,FALSE)</f>
        <v>6.4398000059917851E-3</v>
      </c>
      <c r="AZ1641" s="5">
        <f t="shared" ref="AZ1641:AZ1704" si="2003">_xlfn.POISSON.DIST(6,K1641,FALSE) * _xlfn.POISSON.DIST(2,L1641,FALSE)</f>
        <v>5.4905988149542744E-3</v>
      </c>
      <c r="BA1641" s="5">
        <f t="shared" ref="BA1641:BA1704" si="2004">_xlfn.POISSON.DIST(6,K1641,FALSE) * _xlfn.POISSON.DIST(3,L1641,FALSE)</f>
        <v>3.1208707639707131E-3</v>
      </c>
      <c r="BB1641" s="5">
        <f t="shared" ref="BB1641:BB1704" si="2005">_xlfn.POISSON.DIST(6,K1641,FALSE) * _xlfn.POISSON.DIST(4,L1641,FALSE)</f>
        <v>1.330433344384896E-3</v>
      </c>
      <c r="BC1641" s="5">
        <f t="shared" ref="BC1641:BC1704" si="2006">_xlfn.POISSON.DIST(6,K1641,FALSE) * _xlfn.POISSON.DIST(5,L1641,FALSE)</f>
        <v>4.5373308098131421E-4</v>
      </c>
      <c r="BD1641" s="5">
        <f t="shared" ref="BD1641:BD1704" si="2007">_xlfn.POISSON.DIST(0,K1641,FALSE) * _xlfn.POISSON.DIST(6,L1641,FALSE)</f>
        <v>6.1903062802858976E-4</v>
      </c>
      <c r="BE1641" s="5">
        <f t="shared" ref="BE1641:BE1704" si="2008">_xlfn.POISSON.DIST(1,K1641,FALSE) * _xlfn.POISSON.DIST(6,L1641,FALSE)</f>
        <v>1.4268772622321594E-3</v>
      </c>
      <c r="BF1641" s="5">
        <f t="shared" ref="BF1641:BF1704" si="2009">_xlfn.POISSON.DIST(2,K1641,FALSE) * _xlfn.POISSON.DIST(6,L1641,FALSE)</f>
        <v>1.6444894883142296E-3</v>
      </c>
      <c r="BG1641" s="5">
        <f t="shared" ref="BG1641:BG1704" si="2010">_xlfn.POISSON.DIST(3,K1641,FALSE) * _xlfn.POISSON.DIST(6,L1641,FALSE)</f>
        <v>1.2635264194321369E-3</v>
      </c>
      <c r="BH1641" s="5">
        <f t="shared" ref="BH1641:BH1704" si="2011">_xlfn.POISSON.DIST(4,K1641,FALSE) * _xlfn.POISSON.DIST(6,L1641,FALSE)</f>
        <v>7.2811305147330474E-4</v>
      </c>
      <c r="BI1641" s="5">
        <f t="shared" ref="BI1641:BI1704" si="2012">_xlfn.POISSON.DIST(5,K1641,FALSE) * _xlfn.POISSON.DIST(6,L1641,FALSE)</f>
        <v>3.356628607506476E-4</v>
      </c>
      <c r="BJ1641" s="8">
        <f t="shared" ref="BJ1641:BJ1704" si="2013">SUM(N1641,Q1641,T1641,W1641,X1641,Y1641,AD1641,AE1641,AF1641,AG1641,AM1641,AN1641,AO1641,AP1641,AQ1641,AX1641,AY1641,AZ1641,BA1641,BB1641,BC1641)</f>
        <v>0.5053727657222008</v>
      </c>
      <c r="BK1641" s="8">
        <f t="shared" ref="BK1641:BK1704" si="2014">SUM(M1641,P1641,S1641,V1641,AC1641,AL1641,AY1641)</f>
        <v>0.20512021851557954</v>
      </c>
      <c r="BL1641" s="8">
        <f t="shared" ref="BL1641:BL1704" si="2015">SUM(O1641,R1641,U1641,AA1641,AB1641,AH1641,AI1641,AJ1641,AK1641,AR1641,AS1641,AT1641,AU1641,AV1641,BD1641,BE1641,BF1641,BG1641,BH1641,BI1641)</f>
        <v>0.26948121468113168</v>
      </c>
      <c r="BM1641" s="8">
        <f t="shared" ref="BM1641:BM1704" si="2016">SUM(S1641:BI1641)</f>
        <v>0.75203639739264672</v>
      </c>
      <c r="BN1641" s="8">
        <f t="shared" ref="BN1641:BN1704" si="2017">SUM(M1641:R1641)</f>
        <v>0.23660866356077842</v>
      </c>
    </row>
    <row r="1642" spans="1:66" x14ac:dyDescent="0.25">
      <c r="A1642" t="s">
        <v>10</v>
      </c>
      <c r="B1642" t="s">
        <v>36</v>
      </c>
      <c r="C1642" t="s">
        <v>38</v>
      </c>
      <c r="D1642" s="7" t="s">
        <v>544</v>
      </c>
      <c r="E1642">
        <f>VLOOKUP(A1642,home!$A$2:$E$405,3,FALSE)</f>
        <v>1.5185</v>
      </c>
      <c r="F1642">
        <f>VLOOKUP(B1642,home!$B$2:$E$405,3,FALSE)</f>
        <v>0.65849999999999997</v>
      </c>
      <c r="G1642">
        <f>VLOOKUP(C1642,away!$B$2:$E$405,4,FALSE)</f>
        <v>0.82320000000000004</v>
      </c>
      <c r="H1642">
        <f>VLOOKUP(A1642,away!$A$2:$E$405,3,FALSE)</f>
        <v>1.4074</v>
      </c>
      <c r="I1642">
        <f>VLOOKUP(C1642,away!$B$2:$E$405,3,FALSE)</f>
        <v>2.1316000000000002</v>
      </c>
      <c r="J1642">
        <f>VLOOKUP(B1642,home!$B$2:$E$405,4,FALSE)</f>
        <v>0.88819999999999999</v>
      </c>
      <c r="K1642" s="3">
        <f t="shared" si="1962"/>
        <v>0.82314422819999999</v>
      </c>
      <c r="L1642" s="3">
        <f t="shared" si="1963"/>
        <v>2.664612292688</v>
      </c>
      <c r="M1642" s="5">
        <f t="shared" si="1964"/>
        <v>3.0569377056738043E-2</v>
      </c>
      <c r="N1642" s="5">
        <f t="shared" si="1965"/>
        <v>2.5163006283923421E-2</v>
      </c>
      <c r="O1642" s="5">
        <f t="shared" si="1966"/>
        <v>8.1455537885198701E-2</v>
      </c>
      <c r="P1642" s="5">
        <f t="shared" si="1967"/>
        <v>6.7049655865127733E-2</v>
      </c>
      <c r="Q1642" s="5">
        <f t="shared" si="1968"/>
        <v>1.0356391693385947E-2</v>
      </c>
      <c r="R1642" s="5">
        <f t="shared" si="1969"/>
        <v>0.10852371377820681</v>
      </c>
      <c r="S1642" s="5">
        <f t="shared" si="1970"/>
        <v>3.6766012137636417E-2</v>
      </c>
      <c r="T1642" s="5">
        <f t="shared" si="1971"/>
        <v>2.7595768614088089E-2</v>
      </c>
      <c r="U1642" s="5">
        <f t="shared" si="1972"/>
        <v>8.9330668619359732E-2</v>
      </c>
      <c r="V1642" s="5">
        <f t="shared" si="1973"/>
        <v>8.9601232006578675E-3</v>
      </c>
      <c r="W1642" s="5">
        <f t="shared" si="1974"/>
        <v>2.8416013491296892E-3</v>
      </c>
      <c r="X1642" s="5">
        <f t="shared" si="1975"/>
        <v>7.5717658858097748E-3</v>
      </c>
      <c r="Y1642" s="5">
        <f t="shared" si="1976"/>
        <v>1.0087910228342187E-2</v>
      </c>
      <c r="Z1642" s="5">
        <f t="shared" si="1977"/>
        <v>9.6391207260521305E-2</v>
      </c>
      <c r="AA1642" s="5">
        <f t="shared" si="1978"/>
        <v>7.9343865905728034E-2</v>
      </c>
      <c r="AB1642" s="5">
        <f t="shared" si="1979"/>
        <v>3.2655722631687402E-2</v>
      </c>
      <c r="AC1642" s="5">
        <f t="shared" si="1980"/>
        <v>1.2282986172694097E-3</v>
      </c>
      <c r="AD1642" s="5">
        <f t="shared" si="1981"/>
        <v>5.8476193734535904E-4</v>
      </c>
      <c r="AE1642" s="5">
        <f t="shared" si="1982"/>
        <v>1.5581638465464939E-3</v>
      </c>
      <c r="AF1642" s="5">
        <f t="shared" si="1983"/>
        <v>2.0759512697649035E-3</v>
      </c>
      <c r="AG1642" s="5">
        <f t="shared" si="1984"/>
        <v>1.843868424145608E-3</v>
      </c>
      <c r="AH1642" s="5">
        <f t="shared" si="1985"/>
        <v>6.4211298943355477E-2</v>
      </c>
      <c r="AI1642" s="5">
        <f t="shared" si="1986"/>
        <v>5.2855160110447809E-2</v>
      </c>
      <c r="AJ1642" s="5">
        <f t="shared" si="1987"/>
        <v>2.1753709987750995E-2</v>
      </c>
      <c r="AK1642" s="5">
        <f t="shared" si="1988"/>
        <v>5.9688136061179752E-3</v>
      </c>
      <c r="AL1642" s="5">
        <f t="shared" si="1989"/>
        <v>1.0776405346391996E-4</v>
      </c>
      <c r="AM1642" s="5">
        <f t="shared" si="1990"/>
        <v>9.6268682719376482E-5</v>
      </c>
      <c r="AN1642" s="5">
        <f t="shared" si="1991"/>
        <v>2.5651871537493145E-4</v>
      </c>
      <c r="AO1642" s="5">
        <f t="shared" si="1992"/>
        <v>3.4176146114628836E-4</v>
      </c>
      <c r="AP1642" s="5">
        <f t="shared" si="1993"/>
        <v>3.0355393017913741E-4</v>
      </c>
      <c r="AQ1642" s="5">
        <f t="shared" si="1994"/>
        <v>2.0221338346227113E-4</v>
      </c>
      <c r="AR1642" s="5">
        <f t="shared" si="1995"/>
        <v>3.4219643298785782E-2</v>
      </c>
      <c r="AS1642" s="5">
        <f t="shared" si="1996"/>
        <v>2.8167701872458321E-2</v>
      </c>
      <c r="AT1642" s="5">
        <f t="shared" si="1997"/>
        <v>1.1593040608986201E-2</v>
      </c>
      <c r="AU1642" s="5">
        <f t="shared" si="1998"/>
        <v>3.1809148215250684E-3</v>
      </c>
      <c r="AV1642" s="5">
        <f t="shared" si="1999"/>
        <v>6.5458791893354816E-4</v>
      </c>
      <c r="AW1642" s="5">
        <f t="shared" si="2000"/>
        <v>6.5657052498941318E-6</v>
      </c>
      <c r="AX1642" s="5">
        <f t="shared" si="2001"/>
        <v>1.3207168422811968E-5</v>
      </c>
      <c r="AY1642" s="5">
        <f t="shared" si="2002"/>
        <v>3.5191983331025556E-5</v>
      </c>
      <c r="AZ1642" s="5">
        <f t="shared" si="2003"/>
        <v>4.6886495693960953E-5</v>
      </c>
      <c r="BA1642" s="5">
        <f t="shared" si="2004"/>
        <v>4.1644777595730437E-5</v>
      </c>
      <c r="BB1642" s="5">
        <f t="shared" si="2005"/>
        <v>2.7741796576960288E-5</v>
      </c>
      <c r="BC1642" s="5">
        <f t="shared" si="2006"/>
        <v>1.4784226436043648E-5</v>
      </c>
      <c r="BD1642" s="5">
        <f t="shared" si="2007"/>
        <v>1.5197013697557184E-2</v>
      </c>
      <c r="BE1642" s="5">
        <f t="shared" si="2008"/>
        <v>1.2509334111020535E-2</v>
      </c>
      <c r="BF1642" s="5">
        <f t="shared" si="2009"/>
        <v>5.1484930860559658E-3</v>
      </c>
      <c r="BG1642" s="5">
        <f t="shared" si="2010"/>
        <v>1.4126507892381916E-3</v>
      </c>
      <c r="BH1642" s="5">
        <f t="shared" si="2011"/>
        <v>2.9070383590589795E-4</v>
      </c>
      <c r="BI1642" s="5">
        <f t="shared" si="2012"/>
        <v>4.7858236928307975E-5</v>
      </c>
      <c r="BJ1642" s="8">
        <f t="shared" si="2013"/>
        <v>9.1058962153420006E-2</v>
      </c>
      <c r="BK1642" s="8">
        <f t="shared" si="2014"/>
        <v>0.1447164229142244</v>
      </c>
      <c r="BL1642" s="8">
        <f t="shared" si="2015"/>
        <v>0.64852043374524804</v>
      </c>
      <c r="BM1642" s="8">
        <f t="shared" si="2016"/>
        <v>0.65754071723275198</v>
      </c>
      <c r="BN1642" s="8">
        <f t="shared" si="2017"/>
        <v>0.32311768256258067</v>
      </c>
    </row>
    <row r="1643" spans="1:66" x14ac:dyDescent="0.25">
      <c r="A1643" t="s">
        <v>10</v>
      </c>
      <c r="B1643" t="s">
        <v>468</v>
      </c>
      <c r="C1643" t="s">
        <v>39</v>
      </c>
      <c r="D1643" s="7" t="s">
        <v>544</v>
      </c>
      <c r="E1643">
        <f>VLOOKUP(A1643,home!$A$2:$E$405,3,FALSE)</f>
        <v>1.5185</v>
      </c>
      <c r="F1643">
        <f>VLOOKUP(B1643,home!$B$2:$E$405,3,FALSE)</f>
        <v>1.3170999999999999</v>
      </c>
      <c r="G1643">
        <f>VLOOKUP(C1643,away!$B$2:$E$405,4,FALSE)</f>
        <v>0.82320000000000004</v>
      </c>
      <c r="H1643">
        <f>VLOOKUP(A1643,away!$A$2:$E$405,3,FALSE)</f>
        <v>1.4074</v>
      </c>
      <c r="I1643">
        <f>VLOOKUP(C1643,away!$B$2:$E$405,3,FALSE)</f>
        <v>0.3553</v>
      </c>
      <c r="J1643">
        <f>VLOOKUP(B1643,home!$B$2:$E$405,4,FALSE)</f>
        <v>0.71050000000000002</v>
      </c>
      <c r="K1643" s="3">
        <f t="shared" si="1962"/>
        <v>1.6464134593199997</v>
      </c>
      <c r="L1643" s="3">
        <f t="shared" si="1963"/>
        <v>0.35528497080999999</v>
      </c>
      <c r="M1643" s="5">
        <f t="shared" si="1964"/>
        <v>0.13510562080191926</v>
      </c>
      <c r="N1643" s="5">
        <f t="shared" si="1965"/>
        <v>0.22243971251806396</v>
      </c>
      <c r="O1643" s="5">
        <f t="shared" si="1966"/>
        <v>4.8000996542876803E-2</v>
      </c>
      <c r="P1643" s="5">
        <f t="shared" si="1967"/>
        <v>7.9029486768965138E-2</v>
      </c>
      <c r="Q1643" s="5">
        <f t="shared" si="1968"/>
        <v>0.18311386828850604</v>
      </c>
      <c r="R1643" s="5">
        <f t="shared" si="1969"/>
        <v>8.5270163277934453E-3</v>
      </c>
      <c r="S1643" s="5">
        <f t="shared" si="1970"/>
        <v>1.1556994708833968E-2</v>
      </c>
      <c r="T1643" s="5">
        <f t="shared" si="1971"/>
        <v>6.5057605349788036E-2</v>
      </c>
      <c r="U1643" s="5">
        <f t="shared" si="1972"/>
        <v>1.4038994449920525E-2</v>
      </c>
      <c r="V1643" s="5">
        <f t="shared" si="1973"/>
        <v>7.511352599623302E-4</v>
      </c>
      <c r="W1643" s="5">
        <f t="shared" si="1974"/>
        <v>0.10049371244611535</v>
      </c>
      <c r="X1643" s="5">
        <f t="shared" si="1975"/>
        <v>3.5703905693006618E-2</v>
      </c>
      <c r="Y1643" s="5">
        <f t="shared" si="1976"/>
        <v>6.3425305459714225E-3</v>
      </c>
      <c r="Z1643" s="5">
        <f t="shared" si="1977"/>
        <v>1.0098402490388294E-3</v>
      </c>
      <c r="AA1643" s="5">
        <f t="shared" si="1978"/>
        <v>1.6626145777805888E-3</v>
      </c>
      <c r="AB1643" s="5">
        <f t="shared" si="1979"/>
        <v>1.3686755092598005E-3</v>
      </c>
      <c r="AC1643" s="5">
        <f t="shared" si="1980"/>
        <v>2.7460845881426906E-5</v>
      </c>
      <c r="AD1643" s="5">
        <f t="shared" si="1981"/>
        <v>4.1363550187079524E-2</v>
      </c>
      <c r="AE1643" s="5">
        <f t="shared" si="1982"/>
        <v>1.4695847720814515E-2</v>
      </c>
      <c r="AF1643" s="5">
        <f t="shared" si="1983"/>
        <v>2.6106069142588944E-3</v>
      </c>
      <c r="AG1643" s="5">
        <f t="shared" si="1984"/>
        <v>3.0916980044295186E-4</v>
      </c>
      <c r="AH1643" s="5">
        <f t="shared" si="1985"/>
        <v>8.9695265850630871E-5</v>
      </c>
      <c r="AI1643" s="5">
        <f t="shared" si="1986"/>
        <v>1.476754929337642E-4</v>
      </c>
      <c r="AJ1643" s="5">
        <f t="shared" si="1987"/>
        <v>1.2156745958893249E-4</v>
      </c>
      <c r="AK1643" s="5">
        <f t="shared" si="1988"/>
        <v>6.6716767227519529E-5</v>
      </c>
      <c r="AL1643" s="5">
        <f t="shared" si="1989"/>
        <v>6.4252443188358855E-7</v>
      </c>
      <c r="AM1643" s="5">
        <f t="shared" si="1990"/>
        <v>1.3620301150653196E-2</v>
      </c>
      <c r="AN1643" s="5">
        <f t="shared" si="1991"/>
        <v>4.8390882967332292E-3</v>
      </c>
      <c r="AO1643" s="5">
        <f t="shared" si="1992"/>
        <v>8.5962767212593874E-4</v>
      </c>
      <c r="AP1643" s="5">
        <f t="shared" si="1993"/>
        <v>1.018042641329108E-4</v>
      </c>
      <c r="AQ1643" s="5">
        <f t="shared" si="1994"/>
        <v>9.042381252698683E-6</v>
      </c>
      <c r="AR1643" s="5">
        <f t="shared" si="1995"/>
        <v>6.3734759819073146E-6</v>
      </c>
      <c r="AS1643" s="5">
        <f t="shared" si="1996"/>
        <v>1.0493376639264953E-5</v>
      </c>
      <c r="AT1643" s="5">
        <f t="shared" si="1997"/>
        <v>8.6382182662999459E-6</v>
      </c>
      <c r="AU1643" s="5">
        <f t="shared" si="1998"/>
        <v>4.7406929393933681E-6</v>
      </c>
      <c r="AV1643" s="5">
        <f t="shared" si="1999"/>
        <v>1.9512851654801331E-6</v>
      </c>
      <c r="AW1643" s="5">
        <f t="shared" si="2000"/>
        <v>1.0440057478916195E-8</v>
      </c>
      <c r="AX1643" s="5">
        <f t="shared" si="2001"/>
        <v>3.7374411890711843E-3</v>
      </c>
      <c r="AY1643" s="5">
        <f t="shared" si="2002"/>
        <v>1.3278566837632471E-3</v>
      </c>
      <c r="AZ1643" s="5">
        <f t="shared" si="2003"/>
        <v>2.3588376156534425E-4</v>
      </c>
      <c r="BA1643" s="5">
        <f t="shared" si="2004"/>
        <v>2.7935318447432116E-5</v>
      </c>
      <c r="BB1643" s="5">
        <f t="shared" si="2005"/>
        <v>2.4812496997909924E-6</v>
      </c>
      <c r="BC1643" s="5">
        <f t="shared" si="2006"/>
        <v>1.7631014543251278E-7</v>
      </c>
      <c r="BD1643" s="5">
        <f t="shared" si="2007"/>
        <v>3.7740003803169619E-7</v>
      </c>
      <c r="BE1643" s="5">
        <f t="shared" si="2008"/>
        <v>6.2135650216326429E-7</v>
      </c>
      <c r="BF1643" s="5">
        <f t="shared" si="2009"/>
        <v>5.1150485409879763E-7</v>
      </c>
      <c r="BG1643" s="5">
        <f t="shared" si="2010"/>
        <v>2.8071615876525771E-7</v>
      </c>
      <c r="BH1643" s="5">
        <f t="shared" si="2011"/>
        <v>1.1554371550993255E-7</v>
      </c>
      <c r="BI1643" s="5">
        <f t="shared" si="2012"/>
        <v>3.8046545671078774E-8</v>
      </c>
      <c r="BJ1643" s="8">
        <f t="shared" si="2013"/>
        <v>0.69689214774163755</v>
      </c>
      <c r="BK1643" s="8">
        <f t="shared" si="2014"/>
        <v>0.22779919759375727</v>
      </c>
      <c r="BL1643" s="8">
        <f t="shared" si="2015"/>
        <v>7.4058094010038614E-2</v>
      </c>
      <c r="BM1643" s="8">
        <f t="shared" si="2016"/>
        <v>0.32221473210264201</v>
      </c>
      <c r="BN1643" s="8">
        <f t="shared" si="2017"/>
        <v>0.67621670124812461</v>
      </c>
    </row>
    <row r="1644" spans="1:66" x14ac:dyDescent="0.25">
      <c r="A1644" t="s">
        <v>10</v>
      </c>
      <c r="B1644" t="s">
        <v>214</v>
      </c>
      <c r="C1644" t="s">
        <v>41</v>
      </c>
      <c r="D1644" s="7" t="s">
        <v>544</v>
      </c>
      <c r="E1644">
        <f>VLOOKUP(A1644,home!$A$2:$E$405,3,FALSE)</f>
        <v>1.5185</v>
      </c>
      <c r="F1644">
        <f>VLOOKUP(B1644,home!$B$2:$E$405,3,FALSE)</f>
        <v>1.6464000000000001</v>
      </c>
      <c r="G1644">
        <f>VLOOKUP(C1644,away!$B$2:$E$405,4,FALSE)</f>
        <v>0.98780000000000001</v>
      </c>
      <c r="H1644">
        <f>VLOOKUP(A1644,away!$A$2:$E$405,3,FALSE)</f>
        <v>1.4074</v>
      </c>
      <c r="I1644">
        <f>VLOOKUP(C1644,away!$B$2:$E$405,3,FALSE)</f>
        <v>1.0658000000000001</v>
      </c>
      <c r="J1644">
        <f>VLOOKUP(B1644,home!$B$2:$E$405,4,FALSE)</f>
        <v>0.71050000000000002</v>
      </c>
      <c r="K1644" s="3">
        <f t="shared" si="1962"/>
        <v>2.46955768752</v>
      </c>
      <c r="L1644" s="3">
        <f t="shared" si="1963"/>
        <v>1.0657549166600002</v>
      </c>
      <c r="M1644" s="5">
        <f t="shared" si="1964"/>
        <v>2.9149643264647144E-2</v>
      </c>
      <c r="N1644" s="5">
        <f t="shared" si="1965"/>
        <v>7.1986725612674926E-2</v>
      </c>
      <c r="O1644" s="5">
        <f t="shared" si="1966"/>
        <v>3.1066375628182756E-2</v>
      </c>
      <c r="P1644" s="5">
        <f t="shared" si="1967"/>
        <v>7.672020675596268E-2</v>
      </c>
      <c r="Q1644" s="5">
        <f t="shared" si="1968"/>
        <v>8.8887685818087162E-2</v>
      </c>
      <c r="R1644" s="5">
        <f t="shared" si="1969"/>
        <v>1.6554571284271083E-2</v>
      </c>
      <c r="S1644" s="5">
        <f t="shared" si="1970"/>
        <v>5.0480807528579821E-2</v>
      </c>
      <c r="T1644" s="5">
        <f t="shared" si="1971"/>
        <v>9.4732488191155775E-2</v>
      </c>
      <c r="U1644" s="5">
        <f t="shared" si="1972"/>
        <v>4.0882468778669481E-2</v>
      </c>
      <c r="V1644" s="5">
        <f t="shared" si="1973"/>
        <v>1.4762513388962863E-2</v>
      </c>
      <c r="W1644" s="5">
        <f t="shared" si="1974"/>
        <v>7.3171089279306531E-2</v>
      </c>
      <c r="X1644" s="5">
        <f t="shared" si="1975"/>
        <v>7.7982448156788772E-2</v>
      </c>
      <c r="Y1644" s="5">
        <f t="shared" si="1976"/>
        <v>4.155508876814059E-2</v>
      </c>
      <c r="Z1644" s="5">
        <f t="shared" si="1977"/>
        <v>5.8810385798034534E-3</v>
      </c>
      <c r="AA1644" s="5">
        <f t="shared" si="1978"/>
        <v>1.452356403535532E-2</v>
      </c>
      <c r="AB1644" s="5">
        <f t="shared" si="1979"/>
        <v>1.793338960685037E-2</v>
      </c>
      <c r="AC1644" s="5">
        <f t="shared" si="1980"/>
        <v>2.4283810893418831E-3</v>
      </c>
      <c r="AD1644" s="5">
        <f t="shared" si="1981"/>
        <v>4.5175056508480915E-2</v>
      </c>
      <c r="AE1644" s="5">
        <f t="shared" si="1982"/>
        <v>4.8145538584306882E-2</v>
      </c>
      <c r="AF1644" s="5">
        <f t="shared" si="1983"/>
        <v>2.5655672230734394E-2</v>
      </c>
      <c r="AG1644" s="5">
        <f t="shared" si="1984"/>
        <v>9.1142196067075399E-3</v>
      </c>
      <c r="AH1644" s="5">
        <f t="shared" si="1985"/>
        <v>1.5669364453731688E-3</v>
      </c>
      <c r="AI1644" s="5">
        <f t="shared" si="1986"/>
        <v>3.8696399445265709E-3</v>
      </c>
      <c r="AJ1644" s="5">
        <f t="shared" si="1987"/>
        <v>4.7781495364700322E-3</v>
      </c>
      <c r="AK1644" s="5">
        <f t="shared" si="1988"/>
        <v>3.9333053066365632E-3</v>
      </c>
      <c r="AL1644" s="5">
        <f t="shared" si="1989"/>
        <v>2.5565444841314008E-4</v>
      </c>
      <c r="AM1644" s="5">
        <f t="shared" si="1990"/>
        <v>2.2312481616933888E-2</v>
      </c>
      <c r="AN1644" s="5">
        <f t="shared" si="1991"/>
        <v>2.3779636986133165E-2</v>
      </c>
      <c r="AO1644" s="5">
        <f t="shared" si="1992"/>
        <v>1.2671632517180701E-2</v>
      </c>
      <c r="AP1644" s="5">
        <f t="shared" si="1993"/>
        <v>4.5016182190980225E-3</v>
      </c>
      <c r="AQ1644" s="5">
        <f t="shared" si="1994"/>
        <v>1.1994054374824879E-3</v>
      </c>
      <c r="AR1644" s="5">
        <f t="shared" si="1995"/>
        <v>3.3399404415003985E-4</v>
      </c>
      <c r="AS1644" s="5">
        <f t="shared" si="1996"/>
        <v>8.2481755931662507E-4</v>
      </c>
      <c r="AT1644" s="5">
        <f t="shared" si="1997"/>
        <v>1.0184672722059278E-3</v>
      </c>
      <c r="AU1644" s="5">
        <f t="shared" si="1998"/>
        <v>8.3838789385455776E-4</v>
      </c>
      <c r="AV1644" s="5">
        <f t="shared" si="1999"/>
        <v>5.1761181709805606E-4</v>
      </c>
      <c r="AW1644" s="5">
        <f t="shared" si="2000"/>
        <v>1.8690777755041748E-5</v>
      </c>
      <c r="AX1644" s="5">
        <f t="shared" si="2001"/>
        <v>9.1836600841246271E-3</v>
      </c>
      <c r="AY1644" s="5">
        <f t="shared" si="2002"/>
        <v>9.7875308875900145E-3</v>
      </c>
      <c r="AZ1644" s="5">
        <f t="shared" si="2003"/>
        <v>5.2155545827053352E-3</v>
      </c>
      <c r="BA1644" s="5">
        <f t="shared" si="2004"/>
        <v>1.8528343132089358E-3</v>
      </c>
      <c r="BB1644" s="5">
        <f t="shared" si="2005"/>
        <v>4.9366681976469452E-4</v>
      </c>
      <c r="BC1644" s="5">
        <f t="shared" si="2006"/>
        <v>1.0522556807122591E-4</v>
      </c>
      <c r="BD1644" s="5">
        <f t="shared" si="2007"/>
        <v>5.9325965781343664E-5</v>
      </c>
      <c r="BE1644" s="5">
        <f t="shared" si="2008"/>
        <v>1.4650889486486569E-4</v>
      </c>
      <c r="BF1644" s="5">
        <f t="shared" si="2009"/>
        <v>1.8090608380179433E-4</v>
      </c>
      <c r="BG1644" s="5">
        <f t="shared" si="2010"/>
        <v>1.4891933665728613E-4</v>
      </c>
      <c r="BH1644" s="5">
        <f t="shared" si="2011"/>
        <v>9.1941223165594964E-5</v>
      </c>
      <c r="BI1644" s="5">
        <f t="shared" si="2012"/>
        <v>4.5410830893717389E-5</v>
      </c>
      <c r="BJ1644" s="8">
        <f t="shared" si="2013"/>
        <v>0.66750925978867659</v>
      </c>
      <c r="BK1644" s="8">
        <f t="shared" si="2014"/>
        <v>0.18358473736349754</v>
      </c>
      <c r="BL1644" s="8">
        <f t="shared" si="2015"/>
        <v>0.1393146914881252</v>
      </c>
      <c r="BM1644" s="8">
        <f t="shared" si="2016"/>
        <v>0.67215567874644233</v>
      </c>
      <c r="BN1644" s="8">
        <f t="shared" si="2017"/>
        <v>0.3143652083638257</v>
      </c>
    </row>
    <row r="1645" spans="1:66" x14ac:dyDescent="0.25">
      <c r="A1645" t="s">
        <v>13</v>
      </c>
      <c r="B1645" t="s">
        <v>219</v>
      </c>
      <c r="C1645" t="s">
        <v>14</v>
      </c>
      <c r="D1645" s="7" t="s">
        <v>544</v>
      </c>
      <c r="E1645">
        <f>VLOOKUP(A1645,home!$A$2:$E$405,3,FALSE)</f>
        <v>1.2857000000000001</v>
      </c>
      <c r="F1645">
        <f>VLOOKUP(B1645,home!$B$2:$E$405,3,FALSE)</f>
        <v>1.1667000000000001</v>
      </c>
      <c r="G1645">
        <f>VLOOKUP(C1645,away!$B$2:$E$405,4,FALSE)</f>
        <v>0.25929999999999997</v>
      </c>
      <c r="H1645">
        <f>VLOOKUP(A1645,away!$A$2:$E$405,3,FALSE)</f>
        <v>1.4921</v>
      </c>
      <c r="I1645">
        <f>VLOOKUP(C1645,away!$B$2:$E$405,3,FALSE)</f>
        <v>1.5638000000000001</v>
      </c>
      <c r="J1645">
        <f>VLOOKUP(B1645,home!$B$2:$E$405,4,FALSE)</f>
        <v>1.3404</v>
      </c>
      <c r="K1645" s="3">
        <f t="shared" si="1962"/>
        <v>0.38895679106700004</v>
      </c>
      <c r="L1645" s="3">
        <f t="shared" si="1963"/>
        <v>3.1276169515920005</v>
      </c>
      <c r="M1645" s="5">
        <f t="shared" si="1964"/>
        <v>2.970102438594583E-2</v>
      </c>
      <c r="N1645" s="5">
        <f t="shared" si="1965"/>
        <v>1.1552415136560204E-2</v>
      </c>
      <c r="O1645" s="5">
        <f t="shared" si="1966"/>
        <v>9.2893427349131558E-2</v>
      </c>
      <c r="P1645" s="5">
        <f t="shared" si="1967"/>
        <v>3.6131529412933711E-2</v>
      </c>
      <c r="Q1645" s="5">
        <f t="shared" si="1968"/>
        <v>2.2466951602951482E-3</v>
      </c>
      <c r="R1645" s="5">
        <f t="shared" si="1969"/>
        <v>0.14526752903431192</v>
      </c>
      <c r="S1645" s="5">
        <f t="shared" si="1970"/>
        <v>1.0988572319541234E-2</v>
      </c>
      <c r="T1645" s="5">
        <f t="shared" si="1971"/>
        <v>7.0268018683988121E-3</v>
      </c>
      <c r="U1645" s="5">
        <f t="shared" si="1972"/>
        <v>5.650279193941822E-2</v>
      </c>
      <c r="V1645" s="5">
        <f t="shared" si="1973"/>
        <v>1.4852982802151175E-3</v>
      </c>
      <c r="W1645" s="5">
        <f t="shared" si="1974"/>
        <v>2.9128911335138684E-4</v>
      </c>
      <c r="X1645" s="5">
        <f t="shared" si="1975"/>
        <v>9.1104076873200102E-4</v>
      </c>
      <c r="Y1645" s="5">
        <f t="shared" si="1976"/>
        <v>1.4246932759388071E-3</v>
      </c>
      <c r="Z1645" s="5">
        <f t="shared" si="1977"/>
        <v>0.15144706210786568</v>
      </c>
      <c r="AA1645" s="5">
        <f t="shared" si="1978"/>
        <v>5.8906363294000091E-2</v>
      </c>
      <c r="AB1645" s="5">
        <f t="shared" si="1979"/>
        <v>1.1456015020130597E-2</v>
      </c>
      <c r="AC1645" s="5">
        <f t="shared" si="1980"/>
        <v>1.1292981388708963E-4</v>
      </c>
      <c r="AD1645" s="5">
        <f t="shared" si="1981"/>
        <v>2.8324719700476754E-5</v>
      </c>
      <c r="AE1645" s="5">
        <f t="shared" si="1982"/>
        <v>8.8588873484302981E-5</v>
      </c>
      <c r="AF1645" s="5">
        <f t="shared" si="1983"/>
        <v>1.3853603121597255E-4</v>
      </c>
      <c r="AG1645" s="5">
        <f t="shared" si="1984"/>
        <v>1.4442921321245145E-4</v>
      </c>
      <c r="AH1645" s="5">
        <f t="shared" si="1985"/>
        <v>0.11841709967934183</v>
      </c>
      <c r="AI1645" s="5">
        <f t="shared" si="1986"/>
        <v>4.6059135098737873E-2</v>
      </c>
      <c r="AJ1645" s="5">
        <f t="shared" si="1987"/>
        <v>8.9575066936632593E-3</v>
      </c>
      <c r="AK1645" s="5">
        <f t="shared" si="1988"/>
        <v>1.1613610198428119E-3</v>
      </c>
      <c r="AL1645" s="5">
        <f t="shared" si="1989"/>
        <v>5.4952002180628821E-6</v>
      </c>
      <c r="AM1645" s="5">
        <f t="shared" si="1990"/>
        <v>2.2034184165139366E-6</v>
      </c>
      <c r="AN1645" s="5">
        <f t="shared" si="1991"/>
        <v>6.891448790938991E-6</v>
      </c>
      <c r="AO1645" s="5">
        <f t="shared" si="1992"/>
        <v>1.0776906029784494E-5</v>
      </c>
      <c r="AP1645" s="5">
        <f t="shared" si="1993"/>
        <v>1.1235344661489343E-5</v>
      </c>
      <c r="AQ1645" s="5">
        <f t="shared" si="1994"/>
        <v>8.7849636050631884E-6</v>
      </c>
      <c r="AR1645" s="5">
        <f t="shared" si="1995"/>
        <v>7.4072665663093853E-2</v>
      </c>
      <c r="AS1645" s="5">
        <f t="shared" si="1996"/>
        <v>2.8811066342095744E-2</v>
      </c>
      <c r="AT1645" s="5">
        <f t="shared" si="1997"/>
        <v>5.6031299558200057E-3</v>
      </c>
      <c r="AU1645" s="5">
        <f t="shared" si="1998"/>
        <v>7.2645848251571069E-4</v>
      </c>
      <c r="AV1645" s="5">
        <f t="shared" si="1999"/>
        <v>7.064024005067827E-5</v>
      </c>
      <c r="AW1645" s="5">
        <f t="shared" si="2000"/>
        <v>1.856931727794118E-7</v>
      </c>
      <c r="AX1645" s="5">
        <f t="shared" si="2001"/>
        <v>1.4283909277753182E-7</v>
      </c>
      <c r="AY1645" s="5">
        <f t="shared" si="2002"/>
        <v>4.46745967921031E-7</v>
      </c>
      <c r="AZ1645" s="5">
        <f t="shared" si="2003"/>
        <v>6.9862513116259641E-7</v>
      </c>
      <c r="BA1645" s="5">
        <f t="shared" si="2004"/>
        <v>7.2834393434410703E-7</v>
      </c>
      <c r="BB1645" s="5">
        <f t="shared" si="2005"/>
        <v>5.694952089109601E-7</v>
      </c>
      <c r="BC1645" s="5">
        <f t="shared" si="2006"/>
        <v>3.5623257384806947E-7</v>
      </c>
      <c r="BD1645" s="5">
        <f t="shared" si="2007"/>
        <v>3.8611820796249828E-2</v>
      </c>
      <c r="BE1645" s="5">
        <f t="shared" si="2008"/>
        <v>1.5018329914163391E-2</v>
      </c>
      <c r="BF1645" s="5">
        <f t="shared" si="2009"/>
        <v>2.9207407052992637E-3</v>
      </c>
      <c r="BG1645" s="5">
        <f t="shared" si="2010"/>
        <v>3.7868064409065614E-4</v>
      </c>
      <c r="BH1645" s="5">
        <f t="shared" si="2011"/>
        <v>3.6822602041171576E-5</v>
      </c>
      <c r="BI1645" s="5">
        <f t="shared" si="2012"/>
        <v>2.8644802257342539E-6</v>
      </c>
      <c r="BJ1645" s="8">
        <f t="shared" si="2013"/>
        <v>2.3895648524302315E-2</v>
      </c>
      <c r="BK1645" s="8">
        <f t="shared" si="2014"/>
        <v>7.8425296158708954E-2</v>
      </c>
      <c r="BL1645" s="8">
        <f t="shared" si="2015"/>
        <v>0.70587444895422413</v>
      </c>
      <c r="BM1645" s="8">
        <f t="shared" si="2016"/>
        <v>0.6418495742131276</v>
      </c>
      <c r="BN1645" s="8">
        <f t="shared" si="2017"/>
        <v>0.31779262047917839</v>
      </c>
    </row>
    <row r="1646" spans="1:66" x14ac:dyDescent="0.25">
      <c r="A1646" t="s">
        <v>13</v>
      </c>
      <c r="B1646" t="s">
        <v>44</v>
      </c>
      <c r="C1646" t="s">
        <v>42</v>
      </c>
      <c r="D1646" s="7" t="s">
        <v>544</v>
      </c>
      <c r="E1646">
        <f>VLOOKUP(A1646,home!$A$2:$E$405,3,FALSE)</f>
        <v>1.2857000000000001</v>
      </c>
      <c r="F1646">
        <f>VLOOKUP(B1646,home!$B$2:$E$405,3,FALSE)</f>
        <v>0.77780000000000005</v>
      </c>
      <c r="G1646">
        <f>VLOOKUP(C1646,away!$B$2:$E$405,4,FALSE)</f>
        <v>1.0369999999999999</v>
      </c>
      <c r="H1646">
        <f>VLOOKUP(A1646,away!$A$2:$E$405,3,FALSE)</f>
        <v>1.4921</v>
      </c>
      <c r="I1646">
        <f>VLOOKUP(C1646,away!$B$2:$E$405,3,FALSE)</f>
        <v>0.89359999999999995</v>
      </c>
      <c r="J1646">
        <f>VLOOKUP(B1646,home!$B$2:$E$405,4,FALSE)</f>
        <v>0.44679999999999997</v>
      </c>
      <c r="K1646" s="3">
        <f t="shared" si="1962"/>
        <v>1.0370181060199999</v>
      </c>
      <c r="L1646" s="3">
        <f t="shared" si="1963"/>
        <v>0.59573656220799998</v>
      </c>
      <c r="M1646" s="5">
        <f t="shared" si="1964"/>
        <v>0.19539059584812921</v>
      </c>
      <c r="N1646" s="5">
        <f t="shared" si="1965"/>
        <v>0.20262358564054622</v>
      </c>
      <c r="O1646" s="5">
        <f t="shared" si="1966"/>
        <v>0.1164013218583372</v>
      </c>
      <c r="P1646" s="5">
        <f t="shared" si="1967"/>
        <v>0.12071027833175725</v>
      </c>
      <c r="Q1646" s="5">
        <f t="shared" si="1968"/>
        <v>0.10506216350797022</v>
      </c>
      <c r="R1646" s="5">
        <f t="shared" si="1969"/>
        <v>3.4672261660176361E-2</v>
      </c>
      <c r="S1646" s="5">
        <f t="shared" si="1970"/>
        <v>1.8643388684703957E-2</v>
      </c>
      <c r="T1646" s="5">
        <f t="shared" si="1971"/>
        <v>6.2589372106372956E-2</v>
      </c>
      <c r="U1646" s="5">
        <f t="shared" si="1972"/>
        <v>3.5955763118265947E-2</v>
      </c>
      <c r="V1646" s="5">
        <f t="shared" si="1973"/>
        <v>1.2797435183096587E-3</v>
      </c>
      <c r="W1646" s="5">
        <f t="shared" si="1974"/>
        <v>3.6317121938466285E-2</v>
      </c>
      <c r="X1646" s="5">
        <f t="shared" si="1975"/>
        <v>2.1635437372910637E-2</v>
      </c>
      <c r="Y1646" s="5">
        <f t="shared" si="1976"/>
        <v>6.4445105412021322E-3</v>
      </c>
      <c r="Z1646" s="5">
        <f t="shared" si="1977"/>
        <v>6.8851779884699033E-3</v>
      </c>
      <c r="AA1646" s="5">
        <f t="shared" si="1978"/>
        <v>7.1400542372136522E-3</v>
      </c>
      <c r="AB1646" s="5">
        <f t="shared" si="1979"/>
        <v>3.702182760977688E-3</v>
      </c>
      <c r="AC1646" s="5">
        <f t="shared" si="1980"/>
        <v>4.9413264881646371E-5</v>
      </c>
      <c r="AD1646" s="5">
        <f t="shared" si="1981"/>
        <v>9.4153782521814219E-3</v>
      </c>
      <c r="AE1646" s="5">
        <f t="shared" si="1982"/>
        <v>5.6090850718425274E-3</v>
      </c>
      <c r="AF1646" s="5">
        <f t="shared" si="1983"/>
        <v>1.6707685289158397E-3</v>
      </c>
      <c r="AG1646" s="5">
        <f t="shared" si="1984"/>
        <v>3.317792998872133E-4</v>
      </c>
      <c r="AH1646" s="5">
        <f t="shared" si="1985"/>
        <v>1.025438066260313E-3</v>
      </c>
      <c r="AI1646" s="5">
        <f t="shared" si="1986"/>
        <v>1.0633978413140809E-3</v>
      </c>
      <c r="AJ1646" s="5">
        <f t="shared" si="1987"/>
        <v>5.5138140767264227E-4</v>
      </c>
      <c r="AK1646" s="5">
        <f t="shared" si="1988"/>
        <v>1.9059750102644167E-4</v>
      </c>
      <c r="AL1646" s="5">
        <f t="shared" si="1989"/>
        <v>1.2210800486591575E-6</v>
      </c>
      <c r="AM1646" s="5">
        <f t="shared" si="1990"/>
        <v>1.9527835445078154E-3</v>
      </c>
      <c r="AN1646" s="5">
        <f t="shared" si="1991"/>
        <v>1.1633445555414386E-3</v>
      </c>
      <c r="AO1646" s="5">
        <f t="shared" si="1992"/>
        <v>3.4652344309082516E-4</v>
      </c>
      <c r="AP1646" s="5">
        <f t="shared" si="1993"/>
        <v>6.8812228237135915E-5</v>
      </c>
      <c r="AQ1646" s="5">
        <f t="shared" si="1994"/>
        <v>1.0248490071965901E-5</v>
      </c>
      <c r="AR1646" s="5">
        <f t="shared" si="1995"/>
        <v>1.2217818967022771E-4</v>
      </c>
      <c r="AS1646" s="5">
        <f t="shared" si="1996"/>
        <v>1.2670099484877185E-4</v>
      </c>
      <c r="AT1646" s="5">
        <f t="shared" si="1997"/>
        <v>6.569561285446157E-5</v>
      </c>
      <c r="AU1646" s="5">
        <f t="shared" si="1998"/>
        <v>2.2709180005385633E-5</v>
      </c>
      <c r="AV1646" s="5">
        <f t="shared" si="1999"/>
        <v>5.8874577096130653E-6</v>
      </c>
      <c r="AW1646" s="5">
        <f t="shared" si="2000"/>
        <v>2.0954737682571836E-8</v>
      </c>
      <c r="AX1646" s="5">
        <f t="shared" si="2001"/>
        <v>3.3751198213208603E-4</v>
      </c>
      <c r="AY1646" s="5">
        <f t="shared" si="2002"/>
        <v>2.0106822793937684E-4</v>
      </c>
      <c r="AZ1646" s="5">
        <f t="shared" si="2003"/>
        <v>5.9891847440929442E-5</v>
      </c>
      <c r="BA1646" s="5">
        <f t="shared" si="2004"/>
        <v>1.1893254432915103E-5</v>
      </c>
      <c r="BB1646" s="5">
        <f t="shared" si="2005"/>
        <v>1.7713116273324746E-6</v>
      </c>
      <c r="BC1646" s="5">
        <f t="shared" si="2006"/>
        <v>2.1104701989322143E-7</v>
      </c>
      <c r="BD1646" s="5">
        <f t="shared" si="2007"/>
        <v>1.2131002448489729E-5</v>
      </c>
      <c r="BE1646" s="5">
        <f t="shared" si="2008"/>
        <v>1.2580069183256802E-5</v>
      </c>
      <c r="BF1646" s="5">
        <f t="shared" si="2009"/>
        <v>6.5228797590107664E-6</v>
      </c>
      <c r="BG1646" s="5">
        <f t="shared" si="2010"/>
        <v>2.2547814711618462E-6</v>
      </c>
      <c r="BH1646" s="5">
        <f t="shared" si="2011"/>
        <v>5.8456230267831163E-7</v>
      </c>
      <c r="BI1646" s="5">
        <f t="shared" si="2012"/>
        <v>1.2124033839483057E-7</v>
      </c>
      <c r="BJ1646" s="8">
        <f t="shared" si="2013"/>
        <v>0.45585326219233718</v>
      </c>
      <c r="BK1646" s="8">
        <f t="shared" si="2014"/>
        <v>0.3362757089557698</v>
      </c>
      <c r="BL1646" s="8">
        <f t="shared" si="2015"/>
        <v>0.20107976442183575</v>
      </c>
      <c r="BM1646" s="8">
        <f t="shared" si="2016"/>
        <v>0.22503265943829437</v>
      </c>
      <c r="BN1646" s="8">
        <f t="shared" si="2017"/>
        <v>0.77486020684691648</v>
      </c>
    </row>
    <row r="1647" spans="1:66" x14ac:dyDescent="0.25">
      <c r="A1647" t="s">
        <v>13</v>
      </c>
      <c r="B1647" t="s">
        <v>218</v>
      </c>
      <c r="C1647" t="s">
        <v>43</v>
      </c>
      <c r="D1647" s="7" t="s">
        <v>544</v>
      </c>
      <c r="E1647">
        <f>VLOOKUP(A1647,home!$A$2:$E$405,3,FALSE)</f>
        <v>1.2857000000000001</v>
      </c>
      <c r="F1647">
        <f>VLOOKUP(B1647,home!$B$2:$E$405,3,FALSE)</f>
        <v>0.51849999999999996</v>
      </c>
      <c r="G1647">
        <f>VLOOKUP(C1647,away!$B$2:$E$405,4,FALSE)</f>
        <v>1.1667000000000001</v>
      </c>
      <c r="H1647">
        <f>VLOOKUP(A1647,away!$A$2:$E$405,3,FALSE)</f>
        <v>1.4921</v>
      </c>
      <c r="I1647">
        <f>VLOOKUP(C1647,away!$B$2:$E$405,3,FALSE)</f>
        <v>1.0053000000000001</v>
      </c>
      <c r="J1647">
        <f>VLOOKUP(B1647,home!$B$2:$E$405,4,FALSE)</f>
        <v>0.67020000000000002</v>
      </c>
      <c r="K1647" s="3">
        <f t="shared" si="1962"/>
        <v>0.77776357951500008</v>
      </c>
      <c r="L1647" s="3">
        <f t="shared" si="1963"/>
        <v>1.005305448726</v>
      </c>
      <c r="M1647" s="5">
        <f t="shared" si="1964"/>
        <v>0.16812138541608995</v>
      </c>
      <c r="N1647" s="5">
        <f t="shared" si="1965"/>
        <v>0.13075869051423905</v>
      </c>
      <c r="O1647" s="5">
        <f t="shared" si="1966"/>
        <v>0.16901334480615909</v>
      </c>
      <c r="P1647" s="5">
        <f t="shared" si="1967"/>
        <v>0.13145242404224122</v>
      </c>
      <c r="Q1647" s="5">
        <f t="shared" si="1968"/>
        <v>5.0849673593524325E-2</v>
      </c>
      <c r="R1647" s="5">
        <f t="shared" si="1969"/>
        <v>8.4955018220518971E-2</v>
      </c>
      <c r="S1647" s="5">
        <f t="shared" si="1970"/>
        <v>2.5695332785616365E-2</v>
      </c>
      <c r="T1647" s="5">
        <f t="shared" si="1971"/>
        <v>5.1119453929508597E-2</v>
      </c>
      <c r="U1647" s="5">
        <f t="shared" si="1972"/>
        <v>6.6074919068952881E-2</v>
      </c>
      <c r="V1647" s="5">
        <f t="shared" si="1973"/>
        <v>2.2323247594004214E-3</v>
      </c>
      <c r="W1647" s="5">
        <f t="shared" si="1974"/>
        <v>1.3183008050422952E-2</v>
      </c>
      <c r="X1647" s="5">
        <f t="shared" si="1975"/>
        <v>1.3252949823688916E-2</v>
      </c>
      <c r="Y1647" s="5">
        <f t="shared" si="1976"/>
        <v>6.6616313347233735E-3</v>
      </c>
      <c r="Z1647" s="5">
        <f t="shared" si="1977"/>
        <v>2.8468580904568112E-2</v>
      </c>
      <c r="AA1647" s="5">
        <f t="shared" si="1978"/>
        <v>2.214182538804927E-2</v>
      </c>
      <c r="AB1647" s="5">
        <f t="shared" si="1979"/>
        <v>8.6105526854026535E-3</v>
      </c>
      <c r="AC1647" s="5">
        <f t="shared" si="1980"/>
        <v>1.0908952040308607E-4</v>
      </c>
      <c r="AD1647" s="5">
        <f t="shared" si="1981"/>
        <v>2.563315882518004E-3</v>
      </c>
      <c r="AE1647" s="5">
        <f t="shared" si="1982"/>
        <v>2.5769154235012444E-3</v>
      </c>
      <c r="AF1647" s="5">
        <f t="shared" si="1983"/>
        <v>1.2952935580759345E-3</v>
      </c>
      <c r="AG1647" s="5">
        <f t="shared" si="1984"/>
        <v>4.3405522387780814E-4</v>
      </c>
      <c r="AH1647" s="5">
        <f t="shared" si="1985"/>
        <v>7.1549048752148191E-3</v>
      </c>
      <c r="AI1647" s="5">
        <f t="shared" si="1986"/>
        <v>5.5648244268364025E-3</v>
      </c>
      <c r="AJ1647" s="5">
        <f t="shared" si="1987"/>
        <v>2.1640588827943944E-3</v>
      </c>
      <c r="AK1647" s="5">
        <f t="shared" si="1988"/>
        <v>5.6104206098780008E-4</v>
      </c>
      <c r="AL1647" s="5">
        <f t="shared" si="1989"/>
        <v>3.4118400485697636E-6</v>
      </c>
      <c r="AM1647" s="5">
        <f t="shared" si="1990"/>
        <v>3.9873074724297098E-4</v>
      </c>
      <c r="AN1647" s="5">
        <f t="shared" si="1991"/>
        <v>4.0084619277794818E-4</v>
      </c>
      <c r="AO1647" s="5">
        <f t="shared" si="1992"/>
        <v>2.0148643085037197E-4</v>
      </c>
      <c r="AP1647" s="5">
        <f t="shared" si="1993"/>
        <v>6.7518468926077791E-5</v>
      </c>
      <c r="AQ1647" s="5">
        <f t="shared" si="1994"/>
        <v>1.696917117525578E-5</v>
      </c>
      <c r="AR1647" s="5">
        <f t="shared" si="1995"/>
        <v>1.4385729712339361E-3</v>
      </c>
      <c r="AS1647" s="5">
        <f t="shared" si="1996"/>
        <v>1.1188696635004353E-3</v>
      </c>
      <c r="AT1647" s="5">
        <f t="shared" si="1997"/>
        <v>4.351080372474211E-4</v>
      </c>
      <c r="AU1647" s="5">
        <f t="shared" si="1998"/>
        <v>1.1280372817510008E-4</v>
      </c>
      <c r="AV1647" s="5">
        <f t="shared" si="1999"/>
        <v>2.1933657852025721E-5</v>
      </c>
      <c r="AW1647" s="5">
        <f t="shared" si="2000"/>
        <v>7.4102319272156467E-8</v>
      </c>
      <c r="AX1647" s="5">
        <f t="shared" si="2001"/>
        <v>5.1686375539730619E-5</v>
      </c>
      <c r="AY1647" s="5">
        <f t="shared" si="2002"/>
        <v>5.196059495498944E-5</v>
      </c>
      <c r="AZ1647" s="5">
        <f t="shared" si="2003"/>
        <v>2.6118134613647794E-5</v>
      </c>
      <c r="BA1647" s="5">
        <f t="shared" si="2004"/>
        <v>8.7522343458864227E-6</v>
      </c>
      <c r="BB1647" s="5">
        <f t="shared" si="2005"/>
        <v>2.1996672191116149E-6</v>
      </c>
      <c r="BC1647" s="5">
        <f t="shared" si="2006"/>
        <v>4.42267488151375E-7</v>
      </c>
      <c r="BD1647" s="5">
        <f t="shared" si="2007"/>
        <v>2.4103420772857113E-4</v>
      </c>
      <c r="BE1647" s="5">
        <f t="shared" si="2008"/>
        <v>1.8746762818853556E-4</v>
      </c>
      <c r="BF1647" s="5">
        <f t="shared" si="2009"/>
        <v>7.2902746771551268E-5</v>
      </c>
      <c r="BG1647" s="5">
        <f t="shared" si="2010"/>
        <v>1.8900367095172445E-5</v>
      </c>
      <c r="BH1647" s="5">
        <f t="shared" si="2011"/>
        <v>3.6750042915222106E-6</v>
      </c>
      <c r="BI1647" s="5">
        <f t="shared" si="2012"/>
        <v>5.7165689850146044E-7</v>
      </c>
      <c r="BJ1647" s="8">
        <f t="shared" si="2013"/>
        <v>0.27392169761921431</v>
      </c>
      <c r="BK1647" s="8">
        <f t="shared" si="2014"/>
        <v>0.32766592895875463</v>
      </c>
      <c r="BL1647" s="8">
        <f t="shared" si="2015"/>
        <v>0.36989233008389921</v>
      </c>
      <c r="BM1647" s="8">
        <f t="shared" si="2016"/>
        <v>0.26474611448102792</v>
      </c>
      <c r="BN1647" s="8">
        <f t="shared" si="2017"/>
        <v>0.73515053659277263</v>
      </c>
    </row>
    <row r="1648" spans="1:66" x14ac:dyDescent="0.25">
      <c r="A1648" t="s">
        <v>13</v>
      </c>
      <c r="B1648" t="s">
        <v>51</v>
      </c>
      <c r="C1648" t="s">
        <v>54</v>
      </c>
      <c r="D1648" s="7" t="s">
        <v>544</v>
      </c>
      <c r="E1648">
        <f>VLOOKUP(A1648,home!$A$2:$E$405,3,FALSE)</f>
        <v>1.2857000000000001</v>
      </c>
      <c r="F1648">
        <f>VLOOKUP(B1648,home!$B$2:$E$405,3,FALSE)</f>
        <v>1.8148</v>
      </c>
      <c r="G1648">
        <f>VLOOKUP(C1648,away!$B$2:$E$405,4,FALSE)</f>
        <v>1.8148</v>
      </c>
      <c r="H1648">
        <f>VLOOKUP(A1648,away!$A$2:$E$405,3,FALSE)</f>
        <v>1.4921</v>
      </c>
      <c r="I1648">
        <f>VLOOKUP(C1648,away!$B$2:$E$405,3,FALSE)</f>
        <v>0.67020000000000002</v>
      </c>
      <c r="J1648">
        <f>VLOOKUP(B1648,home!$B$2:$E$405,4,FALSE)</f>
        <v>0.44679999999999997</v>
      </c>
      <c r="K1648" s="3">
        <f t="shared" si="1962"/>
        <v>4.2344517157280004</v>
      </c>
      <c r="L1648" s="3">
        <f t="shared" si="1963"/>
        <v>0.44680242165599993</v>
      </c>
      <c r="M1648" s="5">
        <f t="shared" si="1964"/>
        <v>9.2673840231102395E-3</v>
      </c>
      <c r="N1648" s="5">
        <f t="shared" si="1965"/>
        <v>3.924229017696941E-2</v>
      </c>
      <c r="O1648" s="5">
        <f t="shared" si="1966"/>
        <v>4.1406896239417771E-3</v>
      </c>
      <c r="P1648" s="5">
        <f t="shared" si="1967"/>
        <v>1.7533550282397389E-2</v>
      </c>
      <c r="Q1648" s="5">
        <f t="shared" si="1968"/>
        <v>8.3084791484482098E-2</v>
      </c>
      <c r="R1648" s="5">
        <f t="shared" si="1969"/>
        <v>9.2503507565152882E-4</v>
      </c>
      <c r="S1648" s="5">
        <f t="shared" si="1970"/>
        <v>8.293208329845982E-3</v>
      </c>
      <c r="T1648" s="5">
        <f t="shared" si="1971"/>
        <v>3.7122486038050399E-2</v>
      </c>
      <c r="U1648" s="5">
        <f t="shared" si="1972"/>
        <v>3.9170163632011971E-3</v>
      </c>
      <c r="V1648" s="5">
        <f t="shared" si="1973"/>
        <v>1.743382849058368E-3</v>
      </c>
      <c r="W1648" s="5">
        <f t="shared" si="1974"/>
        <v>0.11727284595078946</v>
      </c>
      <c r="X1648" s="5">
        <f t="shared" si="1975"/>
        <v>5.2397791565303747E-2</v>
      </c>
      <c r="Y1648" s="5">
        <f t="shared" si="1976"/>
        <v>1.1705730080402019E-2</v>
      </c>
      <c r="Z1648" s="5">
        <f t="shared" si="1977"/>
        <v>1.377693039726147E-4</v>
      </c>
      <c r="AA1648" s="5">
        <f t="shared" si="1978"/>
        <v>5.8337746558149073E-4</v>
      </c>
      <c r="AB1648" s="5">
        <f t="shared" si="1979"/>
        <v>1.2351418550242983E-3</v>
      </c>
      <c r="AC1648" s="5">
        <f t="shared" si="1980"/>
        <v>2.0615102094349744E-4</v>
      </c>
      <c r="AD1648" s="5">
        <f t="shared" si="1981"/>
        <v>0.12414655093615649</v>
      </c>
      <c r="AE1648" s="5">
        <f t="shared" si="1982"/>
        <v>5.5468979598514656E-2</v>
      </c>
      <c r="AF1648" s="5">
        <f t="shared" si="1983"/>
        <v>1.23918372057018E-2</v>
      </c>
      <c r="AG1648" s="5">
        <f t="shared" si="1984"/>
        <v>1.8455676240914942E-3</v>
      </c>
      <c r="AH1648" s="5">
        <f t="shared" si="1985"/>
        <v>1.5388914661206454E-5</v>
      </c>
      <c r="AI1648" s="5">
        <f t="shared" si="1986"/>
        <v>6.5163616090337451E-5</v>
      </c>
      <c r="AJ1648" s="5">
        <f t="shared" si="1987"/>
        <v>1.3796609297838511E-4</v>
      </c>
      <c r="AK1648" s="5">
        <f t="shared" si="1988"/>
        <v>1.9473691970820387E-4</v>
      </c>
      <c r="AL1648" s="5">
        <f t="shared" si="1989"/>
        <v>1.5601206478405037E-5</v>
      </c>
      <c r="AM1648" s="5">
        <f t="shared" si="1990"/>
        <v>0.10513851512266426</v>
      </c>
      <c r="AN1648" s="5">
        <f t="shared" si="1991"/>
        <v>4.697614316612235E-2</v>
      </c>
      <c r="AO1648" s="5">
        <f t="shared" si="1992"/>
        <v>1.0494527263341208E-2</v>
      </c>
      <c r="AP1648" s="5">
        <f t="shared" si="1993"/>
        <v>1.5629933984652549E-3</v>
      </c>
      <c r="AQ1648" s="5">
        <f t="shared" si="1994"/>
        <v>1.7458730886665429E-4</v>
      </c>
      <c r="AR1648" s="5">
        <f t="shared" si="1995"/>
        <v>1.3751608674569135E-6</v>
      </c>
      <c r="AS1648" s="5">
        <f t="shared" si="1996"/>
        <v>5.8230522946049325E-6</v>
      </c>
      <c r="AT1648" s="5">
        <f t="shared" si="1997"/>
        <v>1.2328716889831865E-5</v>
      </c>
      <c r="AU1648" s="5">
        <f t="shared" si="1998"/>
        <v>1.7401785462291107E-5</v>
      </c>
      <c r="AV1648" s="5">
        <f t="shared" si="1999"/>
        <v>1.8421755076882288E-5</v>
      </c>
      <c r="AW1648" s="5">
        <f t="shared" si="2000"/>
        <v>8.1991416100042552E-7</v>
      </c>
      <c r="AX1648" s="5">
        <f t="shared" si="2001"/>
        <v>7.4200660958376657E-2</v>
      </c>
      <c r="AY1648" s="5">
        <f t="shared" si="2002"/>
        <v>3.3153035004678498E-2</v>
      </c>
      <c r="AZ1648" s="5">
        <f t="shared" si="2003"/>
        <v>7.4064281626682431E-3</v>
      </c>
      <c r="BA1648" s="5">
        <f t="shared" si="2004"/>
        <v>1.1030700129671229E-3</v>
      </c>
      <c r="BB1648" s="5">
        <f t="shared" si="2005"/>
        <v>1.2321358826245643E-4</v>
      </c>
      <c r="BC1648" s="5">
        <f t="shared" si="2006"/>
        <v>1.1010425923318167E-5</v>
      </c>
      <c r="BD1648" s="5">
        <f t="shared" si="2007"/>
        <v>1.0240420095771902E-7</v>
      </c>
      <c r="BE1648" s="5">
        <f t="shared" si="2008"/>
        <v>4.3362564444316825E-7</v>
      </c>
      <c r="BF1648" s="5">
        <f t="shared" si="2009"/>
        <v>9.1808342704801699E-7</v>
      </c>
      <c r="BG1648" s="5">
        <f t="shared" si="2010"/>
        <v>1.2958599809483059E-6</v>
      </c>
      <c r="BH1648" s="5">
        <f t="shared" si="2011"/>
        <v>1.3718141299174521E-6</v>
      </c>
      <c r="BI1648" s="5">
        <f t="shared" si="2012"/>
        <v>1.1617761392177734E-6</v>
      </c>
      <c r="BJ1648" s="8">
        <f t="shared" si="2013"/>
        <v>0.81502305507279771</v>
      </c>
      <c r="BK1648" s="8">
        <f t="shared" si="2014"/>
        <v>7.0212312716512376E-2</v>
      </c>
      <c r="BL1648" s="8">
        <f t="shared" si="2015"/>
        <v>1.1275149960952023E-2</v>
      </c>
      <c r="BM1648" s="8">
        <f t="shared" si="2016"/>
        <v>0.7093023312971648</v>
      </c>
      <c r="BN1648" s="8">
        <f t="shared" si="2017"/>
        <v>0.15419374066655245</v>
      </c>
    </row>
    <row r="1649" spans="1:66" x14ac:dyDescent="0.25">
      <c r="A1649" t="s">
        <v>13</v>
      </c>
      <c r="B1649" t="s">
        <v>50</v>
      </c>
      <c r="C1649" t="s">
        <v>52</v>
      </c>
      <c r="D1649" s="7" t="s">
        <v>544</v>
      </c>
      <c r="E1649">
        <f>VLOOKUP(A1649,home!$A$2:$E$405,3,FALSE)</f>
        <v>1.2857000000000001</v>
      </c>
      <c r="F1649">
        <f>VLOOKUP(B1649,home!$B$2:$E$405,3,FALSE)</f>
        <v>1.0369999999999999</v>
      </c>
      <c r="G1649">
        <f>VLOOKUP(C1649,away!$B$2:$E$405,4,FALSE)</f>
        <v>1.0369999999999999</v>
      </c>
      <c r="H1649">
        <f>VLOOKUP(A1649,away!$A$2:$E$405,3,FALSE)</f>
        <v>1.4921</v>
      </c>
      <c r="I1649">
        <f>VLOOKUP(C1649,away!$B$2:$E$405,3,FALSE)</f>
        <v>0.89359999999999995</v>
      </c>
      <c r="J1649">
        <f>VLOOKUP(B1649,home!$B$2:$E$405,4,FALSE)</f>
        <v>1.3404</v>
      </c>
      <c r="K1649" s="3">
        <f t="shared" si="1962"/>
        <v>1.3826019233</v>
      </c>
      <c r="L1649" s="3">
        <f t="shared" si="1963"/>
        <v>1.7872096866239999</v>
      </c>
      <c r="M1649" s="5">
        <f t="shared" si="1964"/>
        <v>4.2011511709864752E-2</v>
      </c>
      <c r="N1649" s="5">
        <f t="shared" si="1965"/>
        <v>5.8085196890799468E-2</v>
      </c>
      <c r="O1649" s="5">
        <f t="shared" si="1966"/>
        <v>7.508338067758788E-2</v>
      </c>
      <c r="P1649" s="5">
        <f t="shared" si="1967"/>
        <v>0.10381042653269905</v>
      </c>
      <c r="Q1649" s="5">
        <f t="shared" si="1968"/>
        <v>4.0154352468239271E-2</v>
      </c>
      <c r="R1649" s="5">
        <f t="shared" si="1969"/>
        <v>6.7094872625731175E-2</v>
      </c>
      <c r="S1649" s="5">
        <f t="shared" si="1970"/>
        <v>6.4128879313633758E-2</v>
      </c>
      <c r="T1649" s="5">
        <f t="shared" si="1971"/>
        <v>7.1764247691351549E-2</v>
      </c>
      <c r="U1649" s="5">
        <f t="shared" si="1972"/>
        <v>9.2765499935904425E-2</v>
      </c>
      <c r="V1649" s="5">
        <f t="shared" si="1973"/>
        <v>1.760693688114142E-2</v>
      </c>
      <c r="W1649" s="5">
        <f t="shared" si="1974"/>
        <v>1.8505828317151238E-2</v>
      </c>
      <c r="X1649" s="5">
        <f t="shared" si="1975"/>
        <v>3.3073795627413402E-2</v>
      </c>
      <c r="Y1649" s="5">
        <f t="shared" si="1976"/>
        <v>2.955490395936787E-2</v>
      </c>
      <c r="Z1649" s="5">
        <f t="shared" si="1977"/>
        <v>3.9970868759836735E-2</v>
      </c>
      <c r="AA1649" s="5">
        <f t="shared" si="1978"/>
        <v>5.5263800023322145E-2</v>
      </c>
      <c r="AB1649" s="5">
        <f t="shared" si="1979"/>
        <v>3.82039181005559E-2</v>
      </c>
      <c r="AC1649" s="5">
        <f t="shared" si="1980"/>
        <v>2.7191708194596116E-3</v>
      </c>
      <c r="AD1649" s="5">
        <f t="shared" si="1981"/>
        <v>6.3965484558882249E-3</v>
      </c>
      <c r="AE1649" s="5">
        <f t="shared" si="1982"/>
        <v>1.1431973361323225E-2</v>
      </c>
      <c r="AF1649" s="5">
        <f t="shared" si="1983"/>
        <v>1.0215666764292199E-2</v>
      </c>
      <c r="AG1649" s="5">
        <f t="shared" si="1984"/>
        <v>6.085846198821957E-3</v>
      </c>
      <c r="AH1649" s="5">
        <f t="shared" si="1985"/>
        <v>1.7859080957589202E-2</v>
      </c>
      <c r="AI1649" s="5">
        <f t="shared" si="1986"/>
        <v>2.4691999680333233E-2</v>
      </c>
      <c r="AJ1649" s="5">
        <f t="shared" si="1987"/>
        <v>1.706960312407586E-2</v>
      </c>
      <c r="AK1649" s="5">
        <f t="shared" si="1988"/>
        <v>7.8668220364383236E-3</v>
      </c>
      <c r="AL1649" s="5">
        <f t="shared" si="1989"/>
        <v>2.6876279485757134E-4</v>
      </c>
      <c r="AM1649" s="5">
        <f t="shared" si="1990"/>
        <v>1.7687760395185405E-3</v>
      </c>
      <c r="AN1649" s="5">
        <f t="shared" si="1991"/>
        <v>3.16117367129597E-3</v>
      </c>
      <c r="AO1649" s="5">
        <f t="shared" si="1992"/>
        <v>2.8248401032204555E-3</v>
      </c>
      <c r="AP1649" s="5">
        <f t="shared" si="1993"/>
        <v>1.6828605318798459E-3</v>
      </c>
      <c r="AQ1649" s="5">
        <f t="shared" si="1994"/>
        <v>7.5190616095321906E-4</v>
      </c>
      <c r="AR1649" s="5">
        <f t="shared" si="1995"/>
        <v>6.3835844963211251E-3</v>
      </c>
      <c r="AS1649" s="5">
        <f t="shared" si="1996"/>
        <v>8.8259562021616479E-3</v>
      </c>
      <c r="AT1649" s="5">
        <f t="shared" si="1997"/>
        <v>6.1013920100351313E-3</v>
      </c>
      <c r="AU1649" s="5">
        <f t="shared" si="1998"/>
        <v>2.8119321092939411E-3</v>
      </c>
      <c r="AV1649" s="5">
        <f t="shared" si="1999"/>
        <v>9.7194568562470707E-4</v>
      </c>
      <c r="AW1649" s="5">
        <f t="shared" si="2000"/>
        <v>1.8447576254659372E-5</v>
      </c>
      <c r="AX1649" s="5">
        <f t="shared" si="2001"/>
        <v>4.0758552568754869E-4</v>
      </c>
      <c r="AY1649" s="5">
        <f t="shared" si="2002"/>
        <v>7.2844079963652216E-4</v>
      </c>
      <c r="AZ1649" s="5">
        <f t="shared" si="2003"/>
        <v>6.5093822662126244E-4</v>
      </c>
      <c r="BA1649" s="5">
        <f t="shared" si="2004"/>
        <v>3.8778770133712288E-4</v>
      </c>
      <c r="BB1649" s="5">
        <f t="shared" si="2005"/>
        <v>1.732644840458401E-4</v>
      </c>
      <c r="BC1649" s="5">
        <f t="shared" si="2006"/>
        <v>6.193199284692696E-5</v>
      </c>
      <c r="BD1649" s="5">
        <f t="shared" si="2007"/>
        <v>1.9014673412013187E-3</v>
      </c>
      <c r="BE1649" s="5">
        <f t="shared" si="2008"/>
        <v>2.6289724030370805E-3</v>
      </c>
      <c r="BF1649" s="5">
        <f t="shared" si="2009"/>
        <v>1.8174111503708454E-3</v>
      </c>
      <c r="BG1649" s="5">
        <f t="shared" si="2010"/>
        <v>8.3758538397653206E-4</v>
      </c>
      <c r="BH1649" s="5">
        <f t="shared" si="2011"/>
        <v>2.895117907034805E-4</v>
      </c>
      <c r="BI1649" s="5">
        <f t="shared" si="2012"/>
        <v>8.0055911728931818E-5</v>
      </c>
      <c r="BJ1649" s="8">
        <f t="shared" si="2013"/>
        <v>0.29786786497169171</v>
      </c>
      <c r="BK1649" s="8">
        <f t="shared" si="2014"/>
        <v>0.23127412885129267</v>
      </c>
      <c r="BL1649" s="8">
        <f t="shared" si="2015"/>
        <v>0.42854879164599291</v>
      </c>
      <c r="BM1649" s="8">
        <f t="shared" si="2016"/>
        <v>0.61071192010051034</v>
      </c>
      <c r="BN1649" s="8">
        <f t="shared" si="2017"/>
        <v>0.38623974090492158</v>
      </c>
    </row>
    <row r="1650" spans="1:66" x14ac:dyDescent="0.25">
      <c r="A1650" t="s">
        <v>13</v>
      </c>
      <c r="B1650" t="s">
        <v>48</v>
      </c>
      <c r="C1650" t="s">
        <v>53</v>
      </c>
      <c r="D1650" s="7" t="s">
        <v>544</v>
      </c>
      <c r="E1650">
        <f>VLOOKUP(A1650,home!$A$2:$E$405,3,FALSE)</f>
        <v>1.2857000000000001</v>
      </c>
      <c r="F1650">
        <f>VLOOKUP(B1650,home!$B$2:$E$405,3,FALSE)</f>
        <v>1.2963</v>
      </c>
      <c r="G1650">
        <f>VLOOKUP(C1650,away!$B$2:$E$405,4,FALSE)</f>
        <v>0.77780000000000005</v>
      </c>
      <c r="H1650">
        <f>VLOOKUP(A1650,away!$A$2:$E$405,3,FALSE)</f>
        <v>1.4921</v>
      </c>
      <c r="I1650">
        <f>VLOOKUP(C1650,away!$B$2:$E$405,3,FALSE)</f>
        <v>0.67020000000000002</v>
      </c>
      <c r="J1650">
        <f>VLOOKUP(B1650,home!$B$2:$E$405,4,FALSE)</f>
        <v>1.5638000000000001</v>
      </c>
      <c r="K1650" s="3">
        <f t="shared" si="1962"/>
        <v>1.296322633398</v>
      </c>
      <c r="L1650" s="3">
        <f t="shared" si="1963"/>
        <v>1.563808475796</v>
      </c>
      <c r="M1650" s="5">
        <f t="shared" si="1964"/>
        <v>5.7261252296660195E-2</v>
      </c>
      <c r="N1650" s="5">
        <f t="shared" si="1965"/>
        <v>7.4229057368873808E-2</v>
      </c>
      <c r="O1650" s="5">
        <f t="shared" si="1966"/>
        <v>8.954563167621038E-2</v>
      </c>
      <c r="P1650" s="5">
        <f t="shared" si="1967"/>
        <v>0.1160800290637924</v>
      </c>
      <c r="Q1650" s="5">
        <f t="shared" si="1968"/>
        <v>4.8112403561534865E-2</v>
      </c>
      <c r="R1650" s="5">
        <f t="shared" si="1969"/>
        <v>7.0016108892882303E-2</v>
      </c>
      <c r="S1650" s="5">
        <f t="shared" si="1970"/>
        <v>5.8829368058707338E-2</v>
      </c>
      <c r="T1650" s="5">
        <f t="shared" si="1971"/>
        <v>7.5238584480445889E-2</v>
      </c>
      <c r="U1650" s="5">
        <f t="shared" si="1972"/>
        <v>9.07634666603023E-2</v>
      </c>
      <c r="V1650" s="5">
        <f t="shared" si="1973"/>
        <v>1.325099042674698E-2</v>
      </c>
      <c r="W1650" s="5">
        <f t="shared" si="1974"/>
        <v>2.0789732561332069E-2</v>
      </c>
      <c r="X1650" s="5">
        <f t="shared" si="1975"/>
        <v>3.2511159988943175E-2</v>
      </c>
      <c r="Y1650" s="5">
        <f t="shared" si="1976"/>
        <v>2.5420613774334567E-2</v>
      </c>
      <c r="Z1650" s="5">
        <f t="shared" si="1977"/>
        <v>3.649726150964834E-2</v>
      </c>
      <c r="AA1650" s="5">
        <f t="shared" si="1978"/>
        <v>4.7312226152002798E-2</v>
      </c>
      <c r="AB1650" s="5">
        <f t="shared" si="1979"/>
        <v>3.0665954798643001E-2</v>
      </c>
      <c r="AC1650" s="5">
        <f t="shared" si="1980"/>
        <v>1.6789007533093865E-3</v>
      </c>
      <c r="AD1650" s="5">
        <f t="shared" si="1981"/>
        <v>6.7375502153865369E-3</v>
      </c>
      <c r="AE1650" s="5">
        <f t="shared" si="1982"/>
        <v>1.0536238132922633E-2</v>
      </c>
      <c r="AF1650" s="5">
        <f t="shared" si="1983"/>
        <v>8.2383292476347174E-3</v>
      </c>
      <c r="AG1650" s="5">
        <f t="shared" si="1984"/>
        <v>4.2943897012830854E-3</v>
      </c>
      <c r="AH1650" s="5">
        <f t="shared" si="1985"/>
        <v>1.4268681723032809E-2</v>
      </c>
      <c r="AI1650" s="5">
        <f t="shared" si="1986"/>
        <v>1.84968150663198E-2</v>
      </c>
      <c r="AJ1650" s="5">
        <f t="shared" si="1987"/>
        <v>1.1988920008123747E-2</v>
      </c>
      <c r="AK1650" s="5">
        <f t="shared" si="1988"/>
        <v>5.1805027855096495E-3</v>
      </c>
      <c r="AL1650" s="5">
        <f t="shared" si="1989"/>
        <v>1.3613872587326766E-4</v>
      </c>
      <c r="AM1650" s="5">
        <f t="shared" si="1990"/>
        <v>1.7468077675722254E-3</v>
      </c>
      <c r="AN1650" s="5">
        <f t="shared" si="1991"/>
        <v>2.731672792515735E-3</v>
      </c>
      <c r="AO1650" s="5">
        <f t="shared" si="1992"/>
        <v>2.1359065330187176E-3</v>
      </c>
      <c r="AP1650" s="5">
        <f t="shared" si="1993"/>
        <v>1.1133829132809064E-3</v>
      </c>
      <c r="AQ1650" s="5">
        <f t="shared" si="1994"/>
        <v>4.3527940914878143E-4</v>
      </c>
      <c r="AR1650" s="5">
        <f t="shared" si="1995"/>
        <v>4.4626970833828291E-3</v>
      </c>
      <c r="AS1650" s="5">
        <f t="shared" si="1996"/>
        <v>5.7850952351884031E-3</v>
      </c>
      <c r="AT1650" s="5">
        <f t="shared" si="1997"/>
        <v>3.749674944868827E-3</v>
      </c>
      <c r="AU1650" s="5">
        <f t="shared" si="1998"/>
        <v>1.6202628329729531E-3</v>
      </c>
      <c r="AV1650" s="5">
        <f t="shared" si="1999"/>
        <v>5.2509584560910081E-4</v>
      </c>
      <c r="AW1650" s="5">
        <f t="shared" si="2000"/>
        <v>7.6661241348707387E-6</v>
      </c>
      <c r="AX1650" s="5">
        <f t="shared" si="2001"/>
        <v>3.7740440754988492E-4</v>
      </c>
      <c r="AY1650" s="5">
        <f t="shared" si="2002"/>
        <v>5.9018821132927792E-4</v>
      </c>
      <c r="AZ1650" s="5">
        <f t="shared" si="2003"/>
        <v>4.6147066359580289E-4</v>
      </c>
      <c r="BA1650" s="5">
        <f t="shared" si="2004"/>
        <v>2.4055057835410706E-4</v>
      </c>
      <c r="BB1650" s="5">
        <f t="shared" si="2005"/>
        <v>9.4043758321945677E-5</v>
      </c>
      <c r="BC1650" s="5">
        <f t="shared" si="2006"/>
        <v>2.9413285271913809E-5</v>
      </c>
      <c r="BD1650" s="5">
        <f t="shared" si="2007"/>
        <v>1.163133920650692E-3</v>
      </c>
      <c r="BE1650" s="5">
        <f t="shared" si="2008"/>
        <v>1.5077968270124453E-3</v>
      </c>
      <c r="BF1650" s="5">
        <f t="shared" si="2009"/>
        <v>9.7729557671096109E-4</v>
      </c>
      <c r="BG1650" s="5">
        <f t="shared" si="2010"/>
        <v>4.2229679187005684E-4</v>
      </c>
      <c r="BH1650" s="5">
        <f t="shared" si="2011"/>
        <v>1.3685822232812985E-4</v>
      </c>
      <c r="BI1650" s="5">
        <f t="shared" si="2012"/>
        <v>3.5482482234114006E-5</v>
      </c>
      <c r="BJ1650" s="8">
        <f t="shared" si="2013"/>
        <v>0.31606417935265069</v>
      </c>
      <c r="BK1650" s="8">
        <f t="shared" si="2014"/>
        <v>0.24782686753641886</v>
      </c>
      <c r="BL1650" s="8">
        <f t="shared" si="2015"/>
        <v>0.39862399752585526</v>
      </c>
      <c r="BM1650" s="8">
        <f t="shared" si="2016"/>
        <v>0.54318530097742468</v>
      </c>
      <c r="BN1650" s="8">
        <f t="shared" si="2017"/>
        <v>0.45524448285995389</v>
      </c>
    </row>
    <row r="1651" spans="1:66" x14ac:dyDescent="0.25">
      <c r="A1651" t="s">
        <v>16</v>
      </c>
      <c r="B1651" t="s">
        <v>56</v>
      </c>
      <c r="C1651" t="s">
        <v>47</v>
      </c>
      <c r="D1651" s="7" t="s">
        <v>544</v>
      </c>
      <c r="E1651">
        <f>VLOOKUP(A1651,home!$A$2:$E$405,3,FALSE)</f>
        <v>1.7778</v>
      </c>
      <c r="F1651">
        <f>VLOOKUP(B1651,home!$B$2:$E$405,3,FALSE)</f>
        <v>1.5468999999999999</v>
      </c>
      <c r="G1651">
        <f>VLOOKUP(C1651,away!$B$2:$E$405,4,FALSE)</f>
        <v>0.78749999999999998</v>
      </c>
      <c r="H1651">
        <f>VLOOKUP(A1651,away!$A$2:$E$405,3,FALSE)</f>
        <v>1.2716000000000001</v>
      </c>
      <c r="I1651">
        <f>VLOOKUP(C1651,away!$B$2:$E$405,3,FALSE)</f>
        <v>0.62909999999999999</v>
      </c>
      <c r="J1651">
        <f>VLOOKUP(B1651,home!$B$2:$E$405,4,FALSE)</f>
        <v>0.78639999999999999</v>
      </c>
      <c r="K1651" s="3">
        <f t="shared" si="1962"/>
        <v>2.1656870707500002</v>
      </c>
      <c r="L1651" s="3">
        <f t="shared" si="1963"/>
        <v>0.62909134358399998</v>
      </c>
      <c r="M1651" s="5">
        <f t="shared" si="1964"/>
        <v>6.1128418013207161E-2</v>
      </c>
      <c r="N1651" s="5">
        <f t="shared" si="1965"/>
        <v>0.13238502454660417</v>
      </c>
      <c r="O1651" s="5">
        <f t="shared" si="1966"/>
        <v>3.8455358619092883E-2</v>
      </c>
      <c r="P1651" s="5">
        <f t="shared" si="1967"/>
        <v>8.3282272962424034E-2</v>
      </c>
      <c r="Q1651" s="5">
        <f t="shared" si="1968"/>
        <v>0.14335226801075104</v>
      </c>
      <c r="R1651" s="5">
        <f t="shared" si="1969"/>
        <v>1.2095966610844847E-2</v>
      </c>
      <c r="S1651" s="5">
        <f t="shared" si="1970"/>
        <v>2.8366254253010256E-2</v>
      </c>
      <c r="T1651" s="5">
        <f t="shared" si="1971"/>
        <v>9.0181670888697038E-2</v>
      </c>
      <c r="U1651" s="5">
        <f t="shared" si="1972"/>
        <v>2.6196078497330383E-2</v>
      </c>
      <c r="V1651" s="5">
        <f t="shared" si="1973"/>
        <v>4.294067775500841E-3</v>
      </c>
      <c r="W1651" s="5">
        <f t="shared" si="1974"/>
        <v>0.10348538446452414</v>
      </c>
      <c r="X1651" s="5">
        <f t="shared" si="1975"/>
        <v>6.5101759554094293E-2</v>
      </c>
      <c r="Y1651" s="5">
        <f t="shared" si="1976"/>
        <v>2.0477476693783841E-2</v>
      </c>
      <c r="Z1651" s="5">
        <f t="shared" si="1977"/>
        <v>2.5364892957211961E-3</v>
      </c>
      <c r="AA1651" s="5">
        <f t="shared" si="1978"/>
        <v>5.4932420728391685E-3</v>
      </c>
      <c r="AB1651" s="5">
        <f t="shared" si="1979"/>
        <v>5.9483216668238595E-3</v>
      </c>
      <c r="AC1651" s="5">
        <f t="shared" si="1980"/>
        <v>3.6564389385263494E-4</v>
      </c>
      <c r="AD1651" s="5">
        <f t="shared" si="1981"/>
        <v>5.6029239786603208E-2</v>
      </c>
      <c r="AE1651" s="5">
        <f t="shared" si="1982"/>
        <v>3.5247509737344321E-2</v>
      </c>
      <c r="AF1651" s="5">
        <f t="shared" si="1983"/>
        <v>1.1086951629328028E-2</v>
      </c>
      <c r="AG1651" s="5">
        <f t="shared" si="1984"/>
        <v>2.3249017655815963E-3</v>
      </c>
      <c r="AH1651" s="5">
        <f t="shared" si="1985"/>
        <v>3.9892086475792015E-4</v>
      </c>
      <c r="AI1651" s="5">
        <f t="shared" si="1986"/>
        <v>8.6393775905863708E-4</v>
      </c>
      <c r="AJ1651" s="5">
        <f t="shared" si="1987"/>
        <v>9.3550941736300977E-4</v>
      </c>
      <c r="AK1651" s="5">
        <f t="shared" si="1988"/>
        <v>6.7534021658264534E-4</v>
      </c>
      <c r="AL1651" s="5">
        <f t="shared" si="1989"/>
        <v>1.9926348866610285E-5</v>
      </c>
      <c r="AM1651" s="5">
        <f t="shared" si="1990"/>
        <v>2.4268360037959617E-2</v>
      </c>
      <c r="AN1651" s="5">
        <f t="shared" si="1991"/>
        <v>1.5267015222860269E-2</v>
      </c>
      <c r="AO1651" s="5">
        <f t="shared" si="1992"/>
        <v>4.8021735595332729E-3</v>
      </c>
      <c r="AP1651" s="5">
        <f t="shared" si="1993"/>
        <v>1.0070019388967824E-3</v>
      </c>
      <c r="AQ1651" s="5">
        <f t="shared" si="1994"/>
        <v>1.5837405068306741E-4</v>
      </c>
      <c r="AR1651" s="5">
        <f t="shared" si="1995"/>
        <v>5.0191532558850244E-5</v>
      </c>
      <c r="AS1651" s="5">
        <f t="shared" si="1996"/>
        <v>1.0869915312382965E-4</v>
      </c>
      <c r="AT1651" s="5">
        <f t="shared" si="1997"/>
        <v>1.177041752608762E-4</v>
      </c>
      <c r="AU1651" s="5">
        <f t="shared" si="1998"/>
        <v>8.4970136845257207E-5</v>
      </c>
      <c r="AV1651" s="5">
        <f t="shared" si="1999"/>
        <v>4.6004681691407934E-5</v>
      </c>
      <c r="AW1651" s="5">
        <f t="shared" si="2000"/>
        <v>7.5410989928656715E-7</v>
      </c>
      <c r="AX1651" s="5">
        <f t="shared" si="2001"/>
        <v>8.7596122604191844E-3</v>
      </c>
      <c r="AY1651" s="5">
        <f t="shared" si="2002"/>
        <v>5.5105962461819841E-3</v>
      </c>
      <c r="AZ1651" s="5">
        <f t="shared" si="2003"/>
        <v>1.7333341982297855E-3</v>
      </c>
      <c r="BA1651" s="5">
        <f t="shared" si="2004"/>
        <v>3.6347517988149044E-4</v>
      </c>
      <c r="BB1651" s="5">
        <f t="shared" si="2005"/>
        <v>5.7164772317770707E-5</v>
      </c>
      <c r="BC1651" s="5">
        <f t="shared" si="2006"/>
        <v>7.1923726846119673E-6</v>
      </c>
      <c r="BD1651" s="5">
        <f t="shared" si="2007"/>
        <v>5.26250977566453E-6</v>
      </c>
      <c r="BE1651" s="5">
        <f t="shared" si="2008"/>
        <v>1.1396949380852156E-5</v>
      </c>
      <c r="BF1651" s="5">
        <f t="shared" si="2009"/>
        <v>1.234111296005187E-5</v>
      </c>
      <c r="BG1651" s="5">
        <f t="shared" si="2010"/>
        <v>8.9089962587498659E-6</v>
      </c>
      <c r="BH1651" s="5">
        <f t="shared" si="2011"/>
        <v>4.8235245027336769E-6</v>
      </c>
      <c r="BI1651" s="5">
        <f t="shared" si="2012"/>
        <v>2.08924893020323E-6</v>
      </c>
      <c r="BJ1651" s="8">
        <f t="shared" si="2013"/>
        <v>0.72160648691695972</v>
      </c>
      <c r="BK1651" s="8">
        <f t="shared" si="2014"/>
        <v>0.18296717949304353</v>
      </c>
      <c r="BL1651" s="8">
        <f t="shared" si="2015"/>
        <v>9.151506774598181E-2</v>
      </c>
      <c r="BM1651" s="8">
        <f t="shared" si="2016"/>
        <v>0.52241607255249911</v>
      </c>
      <c r="BN1651" s="8">
        <f t="shared" si="2017"/>
        <v>0.47069930876292415</v>
      </c>
    </row>
    <row r="1652" spans="1:66" x14ac:dyDescent="0.25">
      <c r="A1652" t="s">
        <v>16</v>
      </c>
      <c r="B1652" t="s">
        <v>17</v>
      </c>
      <c r="C1652" t="s">
        <v>226</v>
      </c>
      <c r="D1652" s="7" t="s">
        <v>544</v>
      </c>
      <c r="E1652">
        <f>VLOOKUP(A1652,home!$A$2:$E$405,3,FALSE)</f>
        <v>1.7778</v>
      </c>
      <c r="F1652">
        <f>VLOOKUP(B1652,home!$B$2:$E$405,3,FALSE)</f>
        <v>0.9</v>
      </c>
      <c r="G1652">
        <f>VLOOKUP(C1652,away!$B$2:$E$405,4,FALSE)</f>
        <v>0.98440000000000005</v>
      </c>
      <c r="H1652">
        <f>VLOOKUP(A1652,away!$A$2:$E$405,3,FALSE)</f>
        <v>1.2716000000000001</v>
      </c>
      <c r="I1652">
        <f>VLOOKUP(C1652,away!$B$2:$E$405,3,FALSE)</f>
        <v>0.78639999999999999</v>
      </c>
      <c r="J1652">
        <f>VLOOKUP(B1652,home!$B$2:$E$405,4,FALSE)</f>
        <v>1.4155</v>
      </c>
      <c r="K1652" s="3">
        <f t="shared" si="1962"/>
        <v>1.5750596880000001</v>
      </c>
      <c r="L1652" s="3">
        <f t="shared" si="1963"/>
        <v>1.41548052272</v>
      </c>
      <c r="M1652" s="5">
        <f t="shared" si="1964"/>
        <v>5.0260278247502892E-2</v>
      </c>
      <c r="N1652" s="5">
        <f t="shared" si="1965"/>
        <v>7.9162938175305092E-2</v>
      </c>
      <c r="O1652" s="5">
        <f t="shared" si="1966"/>
        <v>7.1142444925828038E-2</v>
      </c>
      <c r="P1652" s="5">
        <f t="shared" si="1967"/>
        <v>0.11205359710843188</v>
      </c>
      <c r="Q1652" s="5">
        <f t="shared" si="1968"/>
        <v>6.2343176351779675E-2</v>
      </c>
      <c r="R1652" s="5">
        <f t="shared" si="1969"/>
        <v>5.0350372565594957E-2</v>
      </c>
      <c r="S1652" s="5">
        <f t="shared" si="1970"/>
        <v>6.2454929930489435E-2</v>
      </c>
      <c r="T1652" s="5">
        <f t="shared" si="1971"/>
        <v>8.8245551850442236E-2</v>
      </c>
      <c r="U1652" s="5">
        <f t="shared" si="1972"/>
        <v>7.9304842103849749E-2</v>
      </c>
      <c r="V1652" s="5">
        <f t="shared" si="1973"/>
        <v>1.5471240244861656E-2</v>
      </c>
      <c r="W1652" s="5">
        <f t="shared" si="1974"/>
        <v>3.2731407964521023E-2</v>
      </c>
      <c r="X1652" s="5">
        <f t="shared" si="1975"/>
        <v>4.6330670454981786E-2</v>
      </c>
      <c r="Y1652" s="5">
        <f t="shared" si="1976"/>
        <v>3.2790080816792848E-2</v>
      </c>
      <c r="Z1652" s="5">
        <f t="shared" si="1977"/>
        <v>2.3756657226098356E-2</v>
      </c>
      <c r="AA1652" s="5">
        <f t="shared" si="1978"/>
        <v>3.7418153118461424E-2</v>
      </c>
      <c r="AB1652" s="5">
        <f t="shared" si="1979"/>
        <v>2.9467912288150044E-2</v>
      </c>
      <c r="AC1652" s="5">
        <f t="shared" si="1980"/>
        <v>2.1557880567090989E-3</v>
      </c>
      <c r="AD1652" s="5">
        <f t="shared" si="1981"/>
        <v>1.2888480304099802E-2</v>
      </c>
      <c r="AE1652" s="5">
        <f t="shared" si="1982"/>
        <v>1.8243392837913611E-2</v>
      </c>
      <c r="AF1652" s="5">
        <f t="shared" si="1983"/>
        <v>1.2911583615198135E-2</v>
      </c>
      <c r="AG1652" s="5">
        <f t="shared" si="1984"/>
        <v>6.0920317082612122E-3</v>
      </c>
      <c r="AH1652" s="5">
        <f t="shared" si="1985"/>
        <v>8.4067713971193933E-3</v>
      </c>
      <c r="AI1652" s="5">
        <f t="shared" si="1986"/>
        <v>1.3241166733834195E-2</v>
      </c>
      <c r="AJ1652" s="5">
        <f t="shared" si="1987"/>
        <v>1.0427813972274436E-2</v>
      </c>
      <c r="AK1652" s="5">
        <f t="shared" si="1988"/>
        <v>5.4748098072308704E-3</v>
      </c>
      <c r="AL1652" s="5">
        <f t="shared" si="1989"/>
        <v>1.922502737991925E-4</v>
      </c>
      <c r="AM1652" s="5">
        <f t="shared" si="1990"/>
        <v>4.0600251533139137E-3</v>
      </c>
      <c r="AN1652" s="5">
        <f t="shared" si="1991"/>
        <v>5.7468865262691269E-3</v>
      </c>
      <c r="AO1652" s="5">
        <f t="shared" si="1992"/>
        <v>4.0673029721079758E-3</v>
      </c>
      <c r="AP1652" s="5">
        <f t="shared" si="1993"/>
        <v>1.9190627123400015E-3</v>
      </c>
      <c r="AQ1652" s="5">
        <f t="shared" si="1994"/>
        <v>6.7909897279887167E-4</v>
      </c>
      <c r="AR1652" s="5">
        <f t="shared" si="1995"/>
        <v>2.379924234316422E-3</v>
      </c>
      <c r="AS1652" s="5">
        <f t="shared" si="1996"/>
        <v>3.7485227219660622E-3</v>
      </c>
      <c r="AT1652" s="5">
        <f t="shared" si="1997"/>
        <v>2.9520735144603892E-3</v>
      </c>
      <c r="AU1652" s="5">
        <f t="shared" si="1998"/>
        <v>1.5498973295463478E-3</v>
      </c>
      <c r="AV1652" s="5">
        <f t="shared" si="1999"/>
        <v>6.1029520107682604E-4</v>
      </c>
      <c r="AW1652" s="5">
        <f t="shared" si="2000"/>
        <v>1.1905986350469481E-5</v>
      </c>
      <c r="AX1652" s="5">
        <f t="shared" si="2001"/>
        <v>1.0657969918751291E-3</v>
      </c>
      <c r="AY1652" s="5">
        <f t="shared" si="2002"/>
        <v>1.5086148831728111E-3</v>
      </c>
      <c r="AZ1652" s="5">
        <f t="shared" si="2003"/>
        <v>1.0677074917083114E-3</v>
      </c>
      <c r="BA1652" s="5">
        <f t="shared" si="2004"/>
        <v>5.0377305282511343E-4</v>
      </c>
      <c r="BB1652" s="5">
        <f t="shared" si="2005"/>
        <v>1.7827023603628545E-4</v>
      </c>
      <c r="BC1652" s="5">
        <f t="shared" si="2006"/>
        <v>5.0467609378011854E-5</v>
      </c>
      <c r="BD1652" s="5">
        <f t="shared" si="2007"/>
        <v>5.6145606653736665E-4</v>
      </c>
      <c r="BE1652" s="5">
        <f t="shared" si="2008"/>
        <v>8.8432681698605189E-4</v>
      </c>
      <c r="BF1652" s="5">
        <f t="shared" si="2009"/>
        <v>6.9643376022604216E-4</v>
      </c>
      <c r="BG1652" s="5">
        <f t="shared" si="2010"/>
        <v>3.6564158036476557E-4</v>
      </c>
      <c r="BH1652" s="5">
        <f t="shared" si="2011"/>
        <v>1.4397682837228868E-4</v>
      </c>
      <c r="BI1652" s="5">
        <f t="shared" si="2012"/>
        <v>4.5354419675057293E-5</v>
      </c>
      <c r="BJ1652" s="8">
        <f t="shared" si="2013"/>
        <v>0.41258632068112105</v>
      </c>
      <c r="BK1652" s="8">
        <f t="shared" si="2014"/>
        <v>0.24409669874496695</v>
      </c>
      <c r="BL1652" s="8">
        <f t="shared" si="2015"/>
        <v>0.31917218938587066</v>
      </c>
      <c r="BM1652" s="8">
        <f t="shared" si="2016"/>
        <v>0.57280234976679201</v>
      </c>
      <c r="BN1652" s="8">
        <f t="shared" si="2017"/>
        <v>0.42531280737444249</v>
      </c>
    </row>
    <row r="1653" spans="1:66" x14ac:dyDescent="0.25">
      <c r="A1653" t="s">
        <v>16</v>
      </c>
      <c r="B1653" t="s">
        <v>223</v>
      </c>
      <c r="C1653" t="s">
        <v>426</v>
      </c>
      <c r="D1653" s="7" t="s">
        <v>544</v>
      </c>
      <c r="E1653">
        <f>VLOOKUP(A1653,home!$A$2:$E$405,3,FALSE)</f>
        <v>1.7778</v>
      </c>
      <c r="F1653">
        <f>VLOOKUP(B1653,home!$B$2:$E$405,3,FALSE)</f>
        <v>1.125</v>
      </c>
      <c r="G1653">
        <f>VLOOKUP(C1653,away!$B$2:$E$405,4,FALSE)</f>
        <v>1.2656000000000001</v>
      </c>
      <c r="H1653">
        <f>VLOOKUP(A1653,away!$A$2:$E$405,3,FALSE)</f>
        <v>1.2716000000000001</v>
      </c>
      <c r="I1653">
        <f>VLOOKUP(C1653,away!$B$2:$E$405,3,FALSE)</f>
        <v>0.39319999999999999</v>
      </c>
      <c r="J1653">
        <f>VLOOKUP(B1653,home!$B$2:$E$405,4,FALSE)</f>
        <v>0.98299999999999998</v>
      </c>
      <c r="K1653" s="3">
        <f t="shared" si="1962"/>
        <v>2.5312316400000001</v>
      </c>
      <c r="L1653" s="3">
        <f t="shared" si="1963"/>
        <v>0.49149323696000002</v>
      </c>
      <c r="M1653" s="5">
        <f t="shared" si="1964"/>
        <v>4.8668422055443646E-2</v>
      </c>
      <c r="N1653" s="5">
        <f t="shared" si="1965"/>
        <v>0.12319104977561278</v>
      </c>
      <c r="O1653" s="5">
        <f t="shared" si="1966"/>
        <v>2.3920200293765456E-2</v>
      </c>
      <c r="P1653" s="5">
        <f t="shared" si="1967"/>
        <v>6.0547567818716411E-2</v>
      </c>
      <c r="Q1653" s="5">
        <f t="shared" si="1968"/>
        <v>0.15591254147842301</v>
      </c>
      <c r="R1653" s="5">
        <f t="shared" si="1969"/>
        <v>5.8783083355571624E-3</v>
      </c>
      <c r="S1653" s="5">
        <f t="shared" si="1970"/>
        <v>1.8831553469032258E-2</v>
      </c>
      <c r="T1653" s="5">
        <f t="shared" si="1971"/>
        <v>7.6629959693890401E-2</v>
      </c>
      <c r="U1653" s="5">
        <f t="shared" si="1972"/>
        <v>1.4879360048638025E-2</v>
      </c>
      <c r="V1653" s="5">
        <f t="shared" si="1973"/>
        <v>2.603113323093157E-3</v>
      </c>
      <c r="W1653" s="5">
        <f t="shared" si="1974"/>
        <v>0.13155025268766563</v>
      </c>
      <c r="X1653" s="5">
        <f t="shared" si="1975"/>
        <v>6.4656059516366729E-2</v>
      </c>
      <c r="Y1653" s="5">
        <f t="shared" si="1976"/>
        <v>1.5889007990388743E-2</v>
      </c>
      <c r="Z1653" s="5">
        <f t="shared" si="1977"/>
        <v>9.6304959723064688E-4</v>
      </c>
      <c r="AA1653" s="5">
        <f t="shared" si="1978"/>
        <v>2.4377016113994697E-3</v>
      </c>
      <c r="AB1653" s="5">
        <f t="shared" si="1979"/>
        <v>3.0851937238266618E-3</v>
      </c>
      <c r="AC1653" s="5">
        <f t="shared" si="1980"/>
        <v>2.024056023049112E-4</v>
      </c>
      <c r="AD1653" s="5">
        <f t="shared" si="1981"/>
        <v>8.3246040463253568E-2</v>
      </c>
      <c r="AE1653" s="5">
        <f t="shared" si="1982"/>
        <v>4.0914865891387639E-2</v>
      </c>
      <c r="AF1653" s="5">
        <f t="shared" si="1983"/>
        <v>1.0054689938371201E-2</v>
      </c>
      <c r="AG1653" s="5">
        <f t="shared" si="1984"/>
        <v>1.6472707014797354E-3</v>
      </c>
      <c r="AH1653" s="5">
        <f t="shared" si="1985"/>
        <v>1.1833309097397868E-4</v>
      </c>
      <c r="AI1653" s="5">
        <f t="shared" si="1986"/>
        <v>2.9952846393233322E-4</v>
      </c>
      <c r="AJ1653" s="5">
        <f t="shared" si="1987"/>
        <v>3.7908796249306042E-4</v>
      </c>
      <c r="AK1653" s="5">
        <f t="shared" si="1988"/>
        <v>3.1985314833518944E-4</v>
      </c>
      <c r="AL1653" s="5">
        <f t="shared" si="1989"/>
        <v>1.007237663755239E-5</v>
      </c>
      <c r="AM1653" s="5">
        <f t="shared" si="1990"/>
        <v>4.214300230506153E-2</v>
      </c>
      <c r="AN1653" s="5">
        <f t="shared" si="1991"/>
        <v>2.0713000618127437E-2</v>
      </c>
      <c r="AO1653" s="5">
        <f t="shared" si="1992"/>
        <v>5.0901498604789663E-3</v>
      </c>
      <c r="AP1653" s="5">
        <f t="shared" si="1993"/>
        <v>8.3392474384610016E-4</v>
      </c>
      <c r="AQ1653" s="5">
        <f t="shared" si="1994"/>
        <v>1.0246709293348962E-4</v>
      </c>
      <c r="AR1653" s="5">
        <f t="shared" si="1995"/>
        <v>1.1631982784456588E-5</v>
      </c>
      <c r="AS1653" s="5">
        <f t="shared" si="1996"/>
        <v>2.9443242859951814E-5</v>
      </c>
      <c r="AT1653" s="5">
        <f t="shared" si="1997"/>
        <v>3.7263833955657067E-5</v>
      </c>
      <c r="AU1653" s="5">
        <f t="shared" si="1998"/>
        <v>3.1441131845421854E-5</v>
      </c>
      <c r="AV1653" s="5">
        <f t="shared" si="1999"/>
        <v>1.9896196931135848E-5</v>
      </c>
      <c r="AW1653" s="5">
        <f t="shared" si="2000"/>
        <v>3.4807985787712463E-7</v>
      </c>
      <c r="AX1653" s="5">
        <f t="shared" si="2001"/>
        <v>1.7778950139860791E-2</v>
      </c>
      <c r="AY1653" s="5">
        <f t="shared" si="2002"/>
        <v>8.7382337539906266E-3</v>
      </c>
      <c r="AZ1653" s="5">
        <f t="shared" si="2003"/>
        <v>2.1473913965309923E-3</v>
      </c>
      <c r="BA1653" s="5">
        <f t="shared" si="2004"/>
        <v>3.5180944950035758E-4</v>
      </c>
      <c r="BB1653" s="5">
        <f t="shared" si="2005"/>
        <v>4.3227991282011585E-5</v>
      </c>
      <c r="BC1653" s="5">
        <f t="shared" si="2006"/>
        <v>4.2492530724949063E-6</v>
      </c>
      <c r="BD1653" s="5">
        <f t="shared" si="2007"/>
        <v>9.5284014516592735E-7</v>
      </c>
      <c r="BE1653" s="5">
        <f t="shared" si="2008"/>
        <v>2.4118591233061882E-6</v>
      </c>
      <c r="BF1653" s="5">
        <f t="shared" si="2009"/>
        <v>3.0524870620676431E-6</v>
      </c>
      <c r="BG1653" s="5">
        <f t="shared" si="2010"/>
        <v>2.5755172773987552E-6</v>
      </c>
      <c r="BH1653" s="5">
        <f t="shared" si="2011"/>
        <v>1.6298077054795966E-6</v>
      </c>
      <c r="BI1653" s="5">
        <f t="shared" si="2012"/>
        <v>8.2508416624515113E-7</v>
      </c>
      <c r="BJ1653" s="8">
        <f t="shared" si="2013"/>
        <v>0.80163814474152406</v>
      </c>
      <c r="BK1653" s="8">
        <f t="shared" si="2014"/>
        <v>0.13960136839921858</v>
      </c>
      <c r="BL1653" s="8">
        <f t="shared" si="2015"/>
        <v>5.1458690662777626E-2</v>
      </c>
      <c r="BM1653" s="8">
        <f t="shared" si="2016"/>
        <v>0.56680527796909952</v>
      </c>
      <c r="BN1653" s="8">
        <f t="shared" si="2017"/>
        <v>0.41811808975751841</v>
      </c>
    </row>
    <row r="1654" spans="1:66" x14ac:dyDescent="0.25">
      <c r="A1654" t="s">
        <v>16</v>
      </c>
      <c r="B1654" t="s">
        <v>58</v>
      </c>
      <c r="C1654" t="s">
        <v>221</v>
      </c>
      <c r="D1654" s="7" t="s">
        <v>544</v>
      </c>
      <c r="E1654">
        <f>VLOOKUP(A1654,home!$A$2:$E$405,3,FALSE)</f>
        <v>1.7778</v>
      </c>
      <c r="F1654">
        <f>VLOOKUP(B1654,home!$B$2:$E$405,3,FALSE)</f>
        <v>1.2656000000000001</v>
      </c>
      <c r="G1654">
        <f>VLOOKUP(C1654,away!$B$2:$E$405,4,FALSE)</f>
        <v>0.33750000000000002</v>
      </c>
      <c r="H1654">
        <f>VLOOKUP(A1654,away!$A$2:$E$405,3,FALSE)</f>
        <v>1.2716000000000001</v>
      </c>
      <c r="I1654">
        <f>VLOOKUP(C1654,away!$B$2:$E$405,3,FALSE)</f>
        <v>0.94369999999999998</v>
      </c>
      <c r="J1654">
        <f>VLOOKUP(B1654,home!$B$2:$E$405,4,FALSE)</f>
        <v>0.98299999999999998</v>
      </c>
      <c r="K1654" s="3">
        <f t="shared" si="1962"/>
        <v>0.75936949200000015</v>
      </c>
      <c r="L1654" s="3">
        <f t="shared" si="1963"/>
        <v>1.1796087683600001</v>
      </c>
      <c r="M1654" s="5">
        <f t="shared" si="1964"/>
        <v>0.1438508528351739</v>
      </c>
      <c r="N1654" s="5">
        <f t="shared" si="1965"/>
        <v>0.10923594904121277</v>
      </c>
      <c r="O1654" s="5">
        <f t="shared" si="1966"/>
        <v>0.16968772734043511</v>
      </c>
      <c r="P1654" s="5">
        <f t="shared" si="1967"/>
        <v>0.12885568330914071</v>
      </c>
      <c r="Q1654" s="5">
        <f t="shared" si="1968"/>
        <v>4.1475223565781823E-2</v>
      </c>
      <c r="R1654" s="5">
        <f t="shared" si="1969"/>
        <v>0.10008256552692911</v>
      </c>
      <c r="S1654" s="5">
        <f t="shared" si="1970"/>
        <v>2.8855906645354409E-2</v>
      </c>
      <c r="T1654" s="5">
        <f t="shared" si="1971"/>
        <v>4.8924537387887539E-2</v>
      </c>
      <c r="U1654" s="5">
        <f t="shared" si="1972"/>
        <v>7.5999646942240873E-2</v>
      </c>
      <c r="V1654" s="5">
        <f t="shared" si="1973"/>
        <v>2.871992835332589E-3</v>
      </c>
      <c r="W1654" s="5">
        <f t="shared" si="1974"/>
        <v>1.0498339816578061E-2</v>
      </c>
      <c r="X1654" s="5">
        <f t="shared" si="1975"/>
        <v>1.2383933700858394E-2</v>
      </c>
      <c r="Y1654" s="5">
        <f t="shared" si="1976"/>
        <v>7.3040983901607364E-3</v>
      </c>
      <c r="Z1654" s="5">
        <f t="shared" si="1977"/>
        <v>3.9352757285176627E-2</v>
      </c>
      <c r="AA1654" s="5">
        <f t="shared" si="1978"/>
        <v>2.9883283308443875E-2</v>
      </c>
      <c r="AB1654" s="5">
        <f t="shared" si="1979"/>
        <v>1.1346226832612554E-2</v>
      </c>
      <c r="AC1654" s="5">
        <f t="shared" si="1980"/>
        <v>1.6078832344487855E-4</v>
      </c>
      <c r="AD1654" s="5">
        <f t="shared" si="1981"/>
        <v>1.9930297433395638E-3</v>
      </c>
      <c r="AE1654" s="5">
        <f t="shared" si="1982"/>
        <v>2.3509953608456297E-3</v>
      </c>
      <c r="AF1654" s="5">
        <f t="shared" si="1983"/>
        <v>1.3866273710135941E-3</v>
      </c>
      <c r="AG1654" s="5">
        <f t="shared" si="1984"/>
        <v>5.4522593509853689E-4</v>
      </c>
      <c r="AH1654" s="5">
        <f t="shared" si="1985"/>
        <v>1.1605214388184302E-2</v>
      </c>
      <c r="AI1654" s="5">
        <f t="shared" si="1986"/>
        <v>8.8126457545066039E-3</v>
      </c>
      <c r="AJ1654" s="5">
        <f t="shared" si="1987"/>
        <v>3.3460271648878188E-3</v>
      </c>
      <c r="AK1654" s="5">
        <f t="shared" si="1988"/>
        <v>8.4695698280635469E-4</v>
      </c>
      <c r="AL1654" s="5">
        <f t="shared" si="1989"/>
        <v>5.7611029416309305E-6</v>
      </c>
      <c r="AM1654" s="5">
        <f t="shared" si="1990"/>
        <v>3.0268919674813111E-4</v>
      </c>
      <c r="AN1654" s="5">
        <f t="shared" si="1991"/>
        <v>3.5705483057194064E-4</v>
      </c>
      <c r="AO1654" s="5">
        <f t="shared" si="1992"/>
        <v>2.1059250446397779E-4</v>
      </c>
      <c r="AP1654" s="5">
        <f t="shared" si="1993"/>
        <v>8.280558827220023E-5</v>
      </c>
      <c r="AQ1654" s="5">
        <f t="shared" si="1994"/>
        <v>2.4419549498773836E-5</v>
      </c>
      <c r="AR1654" s="5">
        <f t="shared" si="1995"/>
        <v>2.7379225301999662E-3</v>
      </c>
      <c r="AS1654" s="5">
        <f t="shared" si="1996"/>
        <v>2.079094840893303E-3</v>
      </c>
      <c r="AT1654" s="5">
        <f t="shared" si="1997"/>
        <v>7.8940059657448425E-4</v>
      </c>
      <c r="AU1654" s="5">
        <f t="shared" si="1998"/>
        <v>1.998155766684211E-4</v>
      </c>
      <c r="AV1654" s="5">
        <f t="shared" si="1999"/>
        <v>3.7933463237096493E-5</v>
      </c>
      <c r="AW1654" s="5">
        <f t="shared" si="2000"/>
        <v>1.4334886939552545E-7</v>
      </c>
      <c r="AX1654" s="5">
        <f t="shared" si="2001"/>
        <v>3.8308823594752727E-5</v>
      </c>
      <c r="AY1654" s="5">
        <f t="shared" si="2002"/>
        <v>4.5189424217926768E-5</v>
      </c>
      <c r="AZ1654" s="5">
        <f t="shared" si="2003"/>
        <v>2.6652920522303089E-5</v>
      </c>
      <c r="BA1654" s="5">
        <f t="shared" si="2004"/>
        <v>1.0480006250170306E-5</v>
      </c>
      <c r="BB1654" s="5">
        <f t="shared" si="2005"/>
        <v>3.0905768162921233E-6</v>
      </c>
      <c r="BC1654" s="5">
        <f t="shared" si="2006"/>
        <v>7.2913430235766417E-7</v>
      </c>
      <c r="BD1654" s="5">
        <f t="shared" si="2007"/>
        <v>5.3827957061904649E-4</v>
      </c>
      <c r="BE1654" s="5">
        <f t="shared" si="2008"/>
        <v>4.0875308409496345E-4</v>
      </c>
      <c r="BF1654" s="5">
        <f t="shared" si="2009"/>
        <v>1.5519731091131287E-4</v>
      </c>
      <c r="BG1654" s="5">
        <f t="shared" si="2010"/>
        <v>3.9284034382163253E-5</v>
      </c>
      <c r="BH1654" s="5">
        <f t="shared" si="2011"/>
        <v>7.4577743081234597E-6</v>
      </c>
      <c r="BI1654" s="5">
        <f t="shared" si="2012"/>
        <v>1.1326412575620733E-6</v>
      </c>
      <c r="BJ1654" s="8">
        <f t="shared" si="2013"/>
        <v>0.23719997286803551</v>
      </c>
      <c r="BK1654" s="8">
        <f t="shared" si="2014"/>
        <v>0.3046461744756061</v>
      </c>
      <c r="BL1654" s="8">
        <f t="shared" si="2015"/>
        <v>0.41860456566419285</v>
      </c>
      <c r="BM1654" s="8">
        <f t="shared" si="2016"/>
        <v>0.3065704225989892</v>
      </c>
      <c r="BN1654" s="8">
        <f t="shared" si="2017"/>
        <v>0.69318800161867333</v>
      </c>
    </row>
    <row r="1655" spans="1:66" x14ac:dyDescent="0.25">
      <c r="A1655" t="s">
        <v>59</v>
      </c>
      <c r="B1655" t="s">
        <v>273</v>
      </c>
      <c r="C1655" t="s">
        <v>228</v>
      </c>
      <c r="D1655" s="7" t="s">
        <v>544</v>
      </c>
      <c r="E1655">
        <f>VLOOKUP(A1655,home!$A$2:$E$405,3,FALSE)</f>
        <v>1.806</v>
      </c>
      <c r="F1655">
        <f>VLOOKUP(B1655,home!$B$2:$E$405,3,FALSE)</f>
        <v>1.4765999999999999</v>
      </c>
      <c r="G1655">
        <f>VLOOKUP(C1655,away!$B$2:$E$405,4,FALSE)</f>
        <v>0.55369999999999997</v>
      </c>
      <c r="H1655">
        <f>VLOOKUP(A1655,away!$A$2:$E$405,3,FALSE)</f>
        <v>1.1493</v>
      </c>
      <c r="I1655">
        <f>VLOOKUP(C1655,away!$B$2:$E$405,3,FALSE)</f>
        <v>1.4501999999999999</v>
      </c>
      <c r="J1655">
        <f>VLOOKUP(B1655,home!$B$2:$E$405,4,FALSE)</f>
        <v>1.1600999999999999</v>
      </c>
      <c r="K1655" s="3">
        <f t="shared" si="1962"/>
        <v>1.4765737165199999</v>
      </c>
      <c r="L1655" s="3">
        <f t="shared" si="1963"/>
        <v>1.9335559090859997</v>
      </c>
      <c r="M1655" s="5">
        <f t="shared" si="1964"/>
        <v>3.3036917667845569E-2</v>
      </c>
      <c r="N1655" s="5">
        <f t="shared" si="1965"/>
        <v>4.8781444303175978E-2</v>
      </c>
      <c r="O1655" s="5">
        <f t="shared" si="1966"/>
        <v>6.387872737465046E-2</v>
      </c>
      <c r="P1655" s="5">
        <f t="shared" si="1967"/>
        <v>9.432164988615549E-2</v>
      </c>
      <c r="Q1655" s="5">
        <f t="shared" si="1968"/>
        <v>3.6014699255976966E-2</v>
      </c>
      <c r="R1655" s="5">
        <f t="shared" si="1969"/>
        <v>6.1756545390074517E-2</v>
      </c>
      <c r="S1655" s="5">
        <f t="shared" si="1970"/>
        <v>6.73229697659221E-2</v>
      </c>
      <c r="T1655" s="5">
        <f t="shared" si="1971"/>
        <v>6.9636434560349431E-2</v>
      </c>
      <c r="U1655" s="5">
        <f t="shared" si="1972"/>
        <v>9.1188091746058395E-2</v>
      </c>
      <c r="V1655" s="5">
        <f t="shared" si="1973"/>
        <v>2.1356625092371632E-2</v>
      </c>
      <c r="W1655" s="5">
        <f t="shared" si="1974"/>
        <v>1.7726119443249335E-2</v>
      </c>
      <c r="X1655" s="5">
        <f t="shared" si="1975"/>
        <v>3.4274442994658982E-2</v>
      </c>
      <c r="Y1655" s="5">
        <f t="shared" si="1976"/>
        <v>3.3135775891477065E-2</v>
      </c>
      <c r="Z1655" s="5">
        <f t="shared" si="1977"/>
        <v>3.9803244421238781E-2</v>
      </c>
      <c r="AA1655" s="5">
        <f t="shared" si="1978"/>
        <v>5.8772424544622497E-2</v>
      </c>
      <c r="AB1655" s="5">
        <f t="shared" si="1979"/>
        <v>4.3390908669372258E-2</v>
      </c>
      <c r="AC1655" s="5">
        <f t="shared" si="1980"/>
        <v>3.8108732913685688E-3</v>
      </c>
      <c r="AD1655" s="5">
        <f t="shared" si="1981"/>
        <v>6.5434805164490233E-3</v>
      </c>
      <c r="AE1655" s="5">
        <f t="shared" si="1982"/>
        <v>1.2652185418569118E-2</v>
      </c>
      <c r="AF1655" s="5">
        <f t="shared" si="1983"/>
        <v>1.2231853939463022E-2</v>
      </c>
      <c r="AG1655" s="5">
        <f t="shared" si="1984"/>
        <v>7.883657821241865E-3</v>
      </c>
      <c r="AH1655" s="5">
        <f t="shared" si="1985"/>
        <v>1.9240449612870164E-2</v>
      </c>
      <c r="AI1655" s="5">
        <f t="shared" si="1986"/>
        <v>2.8409942192391489E-2</v>
      </c>
      <c r="AJ1655" s="5">
        <f t="shared" si="1987"/>
        <v>2.0974686964568931E-2</v>
      </c>
      <c r="AK1655" s="5">
        <f t="shared" si="1988"/>
        <v>1.0323557161372383E-2</v>
      </c>
      <c r="AL1655" s="5">
        <f t="shared" si="1989"/>
        <v>4.3520749721613812E-4</v>
      </c>
      <c r="AM1655" s="5">
        <f t="shared" si="1990"/>
        <v>1.932386269029869E-3</v>
      </c>
      <c r="AN1655" s="5">
        <f t="shared" si="1991"/>
        <v>3.7363768891193515E-3</v>
      </c>
      <c r="AO1655" s="5">
        <f t="shared" si="1992"/>
        <v>3.6122468062645442E-3</v>
      </c>
      <c r="AP1655" s="5">
        <f t="shared" si="1993"/>
        <v>2.3281603857766135E-3</v>
      </c>
      <c r="AQ1655" s="5">
        <f t="shared" si="1994"/>
        <v>1.1254070678045787E-3</v>
      </c>
      <c r="AR1655" s="5">
        <f t="shared" si="1995"/>
        <v>7.4404970084873054E-3</v>
      </c>
      <c r="AS1655" s="5">
        <f t="shared" si="1996"/>
        <v>1.0986442320578041E-2</v>
      </c>
      <c r="AT1655" s="5">
        <f t="shared" si="1997"/>
        <v>8.1111459843142657E-3</v>
      </c>
      <c r="AU1655" s="5">
        <f t="shared" si="1998"/>
        <v>3.9922349904317304E-3</v>
      </c>
      <c r="AV1655" s="5">
        <f t="shared" si="1999"/>
        <v>1.4737073142607412E-3</v>
      </c>
      <c r="AW1655" s="5">
        <f t="shared" si="2000"/>
        <v>3.4514829736979301E-5</v>
      </c>
      <c r="AX1655" s="5">
        <f t="shared" si="2001"/>
        <v>4.7555179583560808E-4</v>
      </c>
      <c r="AY1655" s="5">
        <f t="shared" si="2002"/>
        <v>9.1950598491439888E-4</v>
      </c>
      <c r="AZ1655" s="5">
        <f t="shared" si="2003"/>
        <v>8.8895811528558926E-4</v>
      </c>
      <c r="BA1655" s="5">
        <f t="shared" si="2004"/>
        <v>5.7295007224680145E-4</v>
      </c>
      <c r="BB1655" s="5">
        <f t="shared" si="2005"/>
        <v>2.7695774945101355E-4</v>
      </c>
      <c r="BC1655" s="5">
        <f t="shared" si="2006"/>
        <v>1.0710265860363337E-4</v>
      </c>
      <c r="BD1655" s="5">
        <f t="shared" si="2007"/>
        <v>2.3977694928828891E-3</v>
      </c>
      <c r="BE1655" s="5">
        <f t="shared" si="2008"/>
        <v>3.5404834114643627E-3</v>
      </c>
      <c r="BF1655" s="5">
        <f t="shared" si="2009"/>
        <v>2.6138923745716715E-3</v>
      </c>
      <c r="BG1655" s="5">
        <f t="shared" si="2010"/>
        <v>1.2865349260348605E-3</v>
      </c>
      <c r="BH1655" s="5">
        <f t="shared" si="2011"/>
        <v>4.7491591429201917E-4</v>
      </c>
      <c r="BI1655" s="5">
        <f t="shared" si="2012"/>
        <v>1.4024967132013214E-4</v>
      </c>
      <c r="BJ1655" s="8">
        <f t="shared" si="2013"/>
        <v>0.29485569793894273</v>
      </c>
      <c r="BK1655" s="8">
        <f t="shared" si="2014"/>
        <v>0.22120374918579389</v>
      </c>
      <c r="BL1655" s="8">
        <f t="shared" si="2015"/>
        <v>0.44039320706461921</v>
      </c>
      <c r="BM1655" s="8">
        <f t="shared" si="2016"/>
        <v>0.65758092357753817</v>
      </c>
      <c r="BN1655" s="8">
        <f t="shared" si="2017"/>
        <v>0.33778998387787895</v>
      </c>
    </row>
    <row r="1656" spans="1:66" x14ac:dyDescent="0.25">
      <c r="A1656" t="s">
        <v>59</v>
      </c>
      <c r="B1656" t="s">
        <v>75</v>
      </c>
      <c r="C1656" t="s">
        <v>301</v>
      </c>
      <c r="D1656" s="7" t="s">
        <v>544</v>
      </c>
      <c r="E1656">
        <f>VLOOKUP(A1656,home!$A$2:$E$405,3,FALSE)</f>
        <v>1.806</v>
      </c>
      <c r="F1656">
        <f>VLOOKUP(B1656,home!$B$2:$E$405,3,FALSE)</f>
        <v>0.36909999999999998</v>
      </c>
      <c r="G1656">
        <f>VLOOKUP(C1656,away!$B$2:$E$405,4,FALSE)</f>
        <v>1.1073999999999999</v>
      </c>
      <c r="H1656">
        <f>VLOOKUP(A1656,away!$A$2:$E$405,3,FALSE)</f>
        <v>1.1493</v>
      </c>
      <c r="I1656">
        <f>VLOOKUP(C1656,away!$B$2:$E$405,3,FALSE)</f>
        <v>1.4501999999999999</v>
      </c>
      <c r="J1656">
        <f>VLOOKUP(B1656,home!$B$2:$E$405,4,FALSE)</f>
        <v>0.87009999999999998</v>
      </c>
      <c r="K1656" s="3">
        <f t="shared" si="1962"/>
        <v>0.73818686004</v>
      </c>
      <c r="L1656" s="3">
        <f t="shared" si="1963"/>
        <v>1.4502085996859999</v>
      </c>
      <c r="M1656" s="5">
        <f t="shared" si="1964"/>
        <v>0.11209646769250962</v>
      </c>
      <c r="N1656" s="5">
        <f t="shared" si="1965"/>
        <v>8.2748139507508991E-2</v>
      </c>
      <c r="O1656" s="5">
        <f t="shared" si="1966"/>
        <v>0.16256326144210131</v>
      </c>
      <c r="P1656" s="5">
        <f t="shared" si="1967"/>
        <v>0.12000206352180638</v>
      </c>
      <c r="Q1656" s="5">
        <f t="shared" si="1968"/>
        <v>3.0541794638599955E-2</v>
      </c>
      <c r="R1656" s="5">
        <f t="shared" si="1969"/>
        <v>0.11787531986816945</v>
      </c>
      <c r="S1656" s="5">
        <f t="shared" si="1970"/>
        <v>3.2116300241042083E-2</v>
      </c>
      <c r="T1656" s="5">
        <f t="shared" si="1971"/>
        <v>4.4291973234741426E-2</v>
      </c>
      <c r="U1656" s="5">
        <f t="shared" si="1972"/>
        <v>8.7014012249694642E-2</v>
      </c>
      <c r="V1656" s="5">
        <f t="shared" si="1973"/>
        <v>3.8201444612300408E-3</v>
      </c>
      <c r="W1656" s="5">
        <f t="shared" si="1974"/>
        <v>7.5151838280848723E-3</v>
      </c>
      <c r="X1656" s="5">
        <f t="shared" si="1975"/>
        <v>1.0898584215709835E-2</v>
      </c>
      <c r="Y1656" s="5">
        <f t="shared" si="1976"/>
        <v>7.9026102770122526E-3</v>
      </c>
      <c r="Z1656" s="5">
        <f t="shared" si="1977"/>
        <v>5.6981267521185743E-2</v>
      </c>
      <c r="AA1656" s="5">
        <f t="shared" si="1978"/>
        <v>4.206282295256334E-2</v>
      </c>
      <c r="AB1656" s="5">
        <f t="shared" si="1979"/>
        <v>1.5525111599885582E-2</v>
      </c>
      <c r="AC1656" s="5">
        <f t="shared" si="1980"/>
        <v>2.5559749324377936E-4</v>
      </c>
      <c r="AD1656" s="5">
        <f t="shared" si="1981"/>
        <v>1.3869024881693393E-3</v>
      </c>
      <c r="AE1656" s="5">
        <f t="shared" si="1982"/>
        <v>2.0112979152690871E-3</v>
      </c>
      <c r="AF1656" s="5">
        <f t="shared" si="1983"/>
        <v>1.4584007666268769E-3</v>
      </c>
      <c r="AG1656" s="5">
        <f t="shared" si="1984"/>
        <v>7.0499511118365021E-4</v>
      </c>
      <c r="AH1656" s="5">
        <f t="shared" si="1985"/>
        <v>2.0658681045058032E-2</v>
      </c>
      <c r="AI1656" s="5">
        <f t="shared" si="1986"/>
        <v>1.5249966893219257E-2</v>
      </c>
      <c r="AJ1656" s="5">
        <f t="shared" si="1987"/>
        <v>5.6286625883097364E-3</v>
      </c>
      <c r="AK1656" s="5">
        <f t="shared" si="1988"/>
        <v>1.3850015874296618E-3</v>
      </c>
      <c r="AL1656" s="5">
        <f t="shared" si="1989"/>
        <v>1.094493956915434E-5</v>
      </c>
      <c r="AM1656" s="5">
        <f t="shared" si="1990"/>
        <v>2.0475863858467763E-4</v>
      </c>
      <c r="AN1656" s="5">
        <f t="shared" si="1991"/>
        <v>2.9694273853549715E-4</v>
      </c>
      <c r="AO1656" s="5">
        <f t="shared" si="1992"/>
        <v>2.1531445651924469E-4</v>
      </c>
      <c r="AP1656" s="5">
        <f t="shared" si="1993"/>
        <v>1.0408362549364192E-4</v>
      </c>
      <c r="AQ1656" s="5">
        <f t="shared" si="1994"/>
        <v>3.7735742194344127E-5</v>
      </c>
      <c r="AR1656" s="5">
        <f t="shared" si="1995"/>
        <v>5.9918793819426644E-3</v>
      </c>
      <c r="AS1656" s="5">
        <f t="shared" si="1996"/>
        <v>4.4231266266946722E-3</v>
      </c>
      <c r="AT1656" s="5">
        <f t="shared" si="1997"/>
        <v>1.632546978059528E-3</v>
      </c>
      <c r="AU1656" s="5">
        <f t="shared" si="1998"/>
        <v>4.0170824253385137E-4</v>
      </c>
      <c r="AV1656" s="5">
        <f t="shared" si="1999"/>
        <v>7.4133936552062618E-5</v>
      </c>
      <c r="AW1656" s="5">
        <f t="shared" si="2000"/>
        <v>3.2546751929547417E-7</v>
      </c>
      <c r="AX1656" s="5">
        <f t="shared" si="2001"/>
        <v>2.5191689413814715E-5</v>
      </c>
      <c r="AY1656" s="5">
        <f t="shared" si="2002"/>
        <v>3.6533204628532872E-5</v>
      </c>
      <c r="AZ1656" s="5">
        <f t="shared" si="2003"/>
        <v>2.6490383763193375E-5</v>
      </c>
      <c r="BA1656" s="5">
        <f t="shared" si="2004"/>
        <v>1.2805527447455131E-5</v>
      </c>
      <c r="BB1656" s="5">
        <f t="shared" si="2005"/>
        <v>4.6426715069536357E-6</v>
      </c>
      <c r="BC1656" s="5">
        <f t="shared" si="2006"/>
        <v>1.3465684289802649E-6</v>
      </c>
      <c r="BD1656" s="5">
        <f t="shared" si="2007"/>
        <v>1.4482458346624131E-3</v>
      </c>
      <c r="BE1656" s="5">
        <f t="shared" si="2008"/>
        <v>1.0690760452554558E-3</v>
      </c>
      <c r="BF1656" s="5">
        <f t="shared" si="2009"/>
        <v>3.9458894449555281E-4</v>
      </c>
      <c r="BG1656" s="5">
        <f t="shared" si="2010"/>
        <v>9.7093457981223353E-5</v>
      </c>
      <c r="BH1656" s="5">
        <f t="shared" si="2011"/>
        <v>1.7918278719396233E-5</v>
      </c>
      <c r="BI1656" s="5">
        <f t="shared" si="2012"/>
        <v>2.6454075810385324E-6</v>
      </c>
      <c r="BJ1656" s="8">
        <f t="shared" si="2013"/>
        <v>0.19042572722942261</v>
      </c>
      <c r="BK1656" s="8">
        <f t="shared" si="2014"/>
        <v>0.26833805155402957</v>
      </c>
      <c r="BL1656" s="8">
        <f t="shared" si="2015"/>
        <v>0.48351580336090894</v>
      </c>
      <c r="BM1656" s="8">
        <f t="shared" si="2016"/>
        <v>0.37339759525774197</v>
      </c>
      <c r="BN1656" s="8">
        <f t="shared" si="2017"/>
        <v>0.62582704667069566</v>
      </c>
    </row>
    <row r="1657" spans="1:66" x14ac:dyDescent="0.25">
      <c r="A1657" t="s">
        <v>59</v>
      </c>
      <c r="B1657" t="s">
        <v>232</v>
      </c>
      <c r="C1657" t="s">
        <v>67</v>
      </c>
      <c r="D1657" s="7" t="s">
        <v>544</v>
      </c>
      <c r="E1657">
        <f>VLOOKUP(A1657,home!$A$2:$E$405,3,FALSE)</f>
        <v>1.806</v>
      </c>
      <c r="F1657">
        <f>VLOOKUP(B1657,home!$B$2:$E$405,3,FALSE)</f>
        <v>0.73829999999999996</v>
      </c>
      <c r="G1657">
        <f>VLOOKUP(C1657,away!$B$2:$E$405,4,FALSE)</f>
        <v>0.92279999999999995</v>
      </c>
      <c r="H1657">
        <f>VLOOKUP(A1657,away!$A$2:$E$405,3,FALSE)</f>
        <v>1.1493</v>
      </c>
      <c r="I1657">
        <f>VLOOKUP(C1657,away!$B$2:$E$405,3,FALSE)</f>
        <v>0.58009999999999995</v>
      </c>
      <c r="J1657">
        <f>VLOOKUP(B1657,home!$B$2:$E$405,4,FALSE)</f>
        <v>1.1600999999999999</v>
      </c>
      <c r="K1657" s="3">
        <f t="shared" si="1962"/>
        <v>1.2304336514400001</v>
      </c>
      <c r="L1657" s="3">
        <f t="shared" si="1963"/>
        <v>0.77344902969299989</v>
      </c>
      <c r="M1657" s="5">
        <f t="shared" si="1964"/>
        <v>0.13481083827089069</v>
      </c>
      <c r="N1657" s="5">
        <f t="shared" si="1965"/>
        <v>0.16587579198733932</v>
      </c>
      <c r="O1657" s="5">
        <f t="shared" si="1966"/>
        <v>0.10426931205272033</v>
      </c>
      <c r="P1657" s="5">
        <f t="shared" si="1967"/>
        <v>0.12829647036216549</v>
      </c>
      <c r="Q1657" s="5">
        <f t="shared" si="1968"/>
        <v>0.10204957821024192</v>
      </c>
      <c r="R1657" s="5">
        <f t="shared" si="1969"/>
        <v>4.0323499116966574E-2</v>
      </c>
      <c r="S1657" s="5">
        <f t="shared" si="1970"/>
        <v>3.052422290097161E-2</v>
      </c>
      <c r="T1657" s="5">
        <f t="shared" si="1971"/>
        <v>7.8930147247291513E-2</v>
      </c>
      <c r="U1657" s="5">
        <f t="shared" si="1972"/>
        <v>4.9615390257326794E-2</v>
      </c>
      <c r="V1657" s="5">
        <f t="shared" si="1973"/>
        <v>3.227691407350988E-3</v>
      </c>
      <c r="W1657" s="5">
        <f t="shared" si="1974"/>
        <v>4.1855078381713283E-2</v>
      </c>
      <c r="X1657" s="5">
        <f t="shared" si="1975"/>
        <v>3.2372769762060598E-2</v>
      </c>
      <c r="Y1657" s="5">
        <f t="shared" si="1976"/>
        <v>1.2519343680470326E-2</v>
      </c>
      <c r="Z1657" s="5">
        <f t="shared" si="1977"/>
        <v>1.0396057088614779E-2</v>
      </c>
      <c r="AA1657" s="5">
        <f t="shared" si="1978"/>
        <v>1.2791658484122977E-2</v>
      </c>
      <c r="AB1657" s="5">
        <f t="shared" si="1979"/>
        <v>7.8696435282964456E-3</v>
      </c>
      <c r="AC1657" s="5">
        <f t="shared" si="1980"/>
        <v>1.91982623714071E-4</v>
      </c>
      <c r="AD1657" s="5">
        <f t="shared" si="1981"/>
        <v>1.287497423112972E-2</v>
      </c>
      <c r="AE1657" s="5">
        <f t="shared" si="1982"/>
        <v>9.9581363263896595E-3</v>
      </c>
      <c r="AF1657" s="5">
        <f t="shared" si="1983"/>
        <v>3.8510554395983477E-3</v>
      </c>
      <c r="AG1657" s="5">
        <f t="shared" si="1984"/>
        <v>9.9286503101709699E-4</v>
      </c>
      <c r="AH1657" s="5">
        <f t="shared" si="1985"/>
        <v>2.0102050669555333E-3</v>
      </c>
      <c r="AI1657" s="5">
        <f t="shared" si="1986"/>
        <v>2.4734239606772866E-3</v>
      </c>
      <c r="AJ1657" s="5">
        <f t="shared" si="1987"/>
        <v>1.5216920377476705E-3</v>
      </c>
      <c r="AK1657" s="5">
        <f t="shared" si="1988"/>
        <v>6.241136967910137E-4</v>
      </c>
      <c r="AL1657" s="5">
        <f t="shared" si="1989"/>
        <v>7.3082233770818396E-6</v>
      </c>
      <c r="AM1657" s="5">
        <f t="shared" si="1990"/>
        <v>3.1683603110809664E-3</v>
      </c>
      <c r="AN1657" s="5">
        <f t="shared" si="1991"/>
        <v>2.4505652083233846E-3</v>
      </c>
      <c r="AO1657" s="5">
        <f t="shared" si="1992"/>
        <v>9.476936412885728E-4</v>
      </c>
      <c r="AP1657" s="5">
        <f t="shared" si="1993"/>
        <v>2.4433090910029088E-4</v>
      </c>
      <c r="AQ1657" s="5">
        <f t="shared" si="1994"/>
        <v>4.7244376141907128E-5</v>
      </c>
      <c r="AR1657" s="5">
        <f t="shared" si="1995"/>
        <v>3.1095823170414194E-4</v>
      </c>
      <c r="AS1657" s="5">
        <f t="shared" si="1996"/>
        <v>3.8261347248105294E-4</v>
      </c>
      <c r="AT1657" s="5">
        <f t="shared" si="1997"/>
        <v>2.3539024601750003E-4</v>
      </c>
      <c r="AU1657" s="5">
        <f t="shared" si="1998"/>
        <v>9.6544026640224182E-5</v>
      </c>
      <c r="AV1657" s="5">
        <f t="shared" si="1999"/>
        <v>2.9697754805912916E-5</v>
      </c>
      <c r="AW1657" s="5">
        <f t="shared" si="2000"/>
        <v>1.9319648098607145E-7</v>
      </c>
      <c r="AX1657" s="5">
        <f t="shared" si="2001"/>
        <v>6.4974285777348844E-4</v>
      </c>
      <c r="AY1657" s="5">
        <f t="shared" si="2002"/>
        <v>5.0254298289486145E-4</v>
      </c>
      <c r="AZ1657" s="5">
        <f t="shared" si="2003"/>
        <v>1.943456912495282E-4</v>
      </c>
      <c r="BA1657" s="5">
        <f t="shared" si="2004"/>
        <v>5.0105495440654311E-5</v>
      </c>
      <c r="BB1657" s="5">
        <f t="shared" si="2005"/>
        <v>9.688511707715276E-6</v>
      </c>
      <c r="BC1657" s="5">
        <f t="shared" si="2006"/>
        <v>1.4987139959003306E-6</v>
      </c>
      <c r="BD1657" s="5">
        <f t="shared" si="2007"/>
        <v>4.0085057097769919E-5</v>
      </c>
      <c r="BE1657" s="5">
        <f t="shared" si="2008"/>
        <v>4.9322003172989926E-5</v>
      </c>
      <c r="BF1657" s="5">
        <f t="shared" si="2009"/>
        <v>3.0343726230238636E-5</v>
      </c>
      <c r="BG1657" s="5">
        <f t="shared" si="2010"/>
        <v>1.2445313954589414E-5</v>
      </c>
      <c r="BH1657" s="5">
        <f t="shared" si="2011"/>
        <v>3.828283273115659E-6</v>
      </c>
      <c r="BI1657" s="5">
        <f t="shared" si="2012"/>
        <v>9.4208971329727416E-7</v>
      </c>
      <c r="BJ1657" s="8">
        <f t="shared" si="2013"/>
        <v>0.46954585899624901</v>
      </c>
      <c r="BK1657" s="8">
        <f t="shared" si="2014"/>
        <v>0.2975610567713648</v>
      </c>
      <c r="BL1657" s="8">
        <f t="shared" si="2015"/>
        <v>0.22269110840669545</v>
      </c>
      <c r="BM1657" s="8">
        <f t="shared" si="2016"/>
        <v>0.32406624147618585</v>
      </c>
      <c r="BN1657" s="8">
        <f t="shared" si="2017"/>
        <v>0.67562549000032435</v>
      </c>
    </row>
    <row r="1658" spans="1:66" x14ac:dyDescent="0.25">
      <c r="A1658" t="s">
        <v>59</v>
      </c>
      <c r="B1658" t="s">
        <v>66</v>
      </c>
      <c r="C1658" t="s">
        <v>274</v>
      </c>
      <c r="D1658" s="7" t="s">
        <v>544</v>
      </c>
      <c r="E1658">
        <f>VLOOKUP(A1658,home!$A$2:$E$405,3,FALSE)</f>
        <v>1.806</v>
      </c>
      <c r="F1658">
        <f>VLOOKUP(B1658,home!$B$2:$E$405,3,FALSE)</f>
        <v>1.292</v>
      </c>
      <c r="G1658">
        <f>VLOOKUP(C1658,away!$B$2:$E$405,4,FALSE)</f>
        <v>0.55369999999999997</v>
      </c>
      <c r="H1658">
        <f>VLOOKUP(A1658,away!$A$2:$E$405,3,FALSE)</f>
        <v>1.1493</v>
      </c>
      <c r="I1658">
        <f>VLOOKUP(C1658,away!$B$2:$E$405,3,FALSE)</f>
        <v>0.58009999999999995</v>
      </c>
      <c r="J1658">
        <f>VLOOKUP(B1658,home!$B$2:$E$405,4,FALSE)</f>
        <v>1.4501999999999999</v>
      </c>
      <c r="K1658" s="3">
        <f t="shared" si="1962"/>
        <v>1.2919770023999999</v>
      </c>
      <c r="L1658" s="3">
        <f t="shared" si="1963"/>
        <v>0.96686129028599987</v>
      </c>
      <c r="M1658" s="5">
        <f t="shared" si="1964"/>
        <v>0.10447177991722148</v>
      </c>
      <c r="N1658" s="5">
        <f t="shared" si="1965"/>
        <v>0.13497513705284431</v>
      </c>
      <c r="O1658" s="5">
        <f t="shared" si="1966"/>
        <v>0.10100971992923977</v>
      </c>
      <c r="P1658" s="5">
        <f t="shared" si="1967"/>
        <v>0.13050223516744272</v>
      </c>
      <c r="Q1658" s="5">
        <f t="shared" si="1968"/>
        <v>8.7192386484031506E-2</v>
      </c>
      <c r="R1658" s="5">
        <f t="shared" si="1969"/>
        <v>4.8831194071106108E-2</v>
      </c>
      <c r="S1658" s="5">
        <f t="shared" si="1970"/>
        <v>4.0754626266521342E-2</v>
      </c>
      <c r="T1658" s="5">
        <f t="shared" si="1971"/>
        <v>8.4302943299066277E-2</v>
      </c>
      <c r="U1658" s="5">
        <f t="shared" si="1972"/>
        <v>6.3088779739600323E-2</v>
      </c>
      <c r="V1658" s="5">
        <f t="shared" si="1973"/>
        <v>5.6565725483304803E-3</v>
      </c>
      <c r="W1658" s="5">
        <f t="shared" si="1974"/>
        <v>3.7550186040580434E-2</v>
      </c>
      <c r="X1658" s="5">
        <f t="shared" si="1975"/>
        <v>3.6305821325674933E-2</v>
      </c>
      <c r="Y1658" s="5">
        <f t="shared" si="1976"/>
        <v>1.7551346625917518E-2</v>
      </c>
      <c r="Z1658" s="5">
        <f t="shared" si="1977"/>
        <v>1.5737663768598576E-2</v>
      </c>
      <c r="AA1658" s="5">
        <f t="shared" si="1978"/>
        <v>2.0332699660533072E-2</v>
      </c>
      <c r="AB1658" s="5">
        <f t="shared" si="1979"/>
        <v>1.3134690179057511E-2</v>
      </c>
      <c r="AC1658" s="5">
        <f t="shared" si="1980"/>
        <v>4.416236623474039E-4</v>
      </c>
      <c r="AD1658" s="5">
        <f t="shared" si="1981"/>
        <v>1.2128494200067855E-2</v>
      </c>
      <c r="AE1658" s="5">
        <f t="shared" si="1982"/>
        <v>1.1726571551503872E-2</v>
      </c>
      <c r="AF1658" s="5">
        <f t="shared" si="1983"/>
        <v>5.6689840504590651E-3</v>
      </c>
      <c r="AG1658" s="5">
        <f t="shared" si="1984"/>
        <v>1.8270404112125354E-3</v>
      </c>
      <c r="AH1658" s="5">
        <f t="shared" si="1985"/>
        <v>3.804034474348612E-3</v>
      </c>
      <c r="AI1658" s="5">
        <f t="shared" si="1986"/>
        <v>4.9147250571951791E-3</v>
      </c>
      <c r="AJ1658" s="5">
        <f t="shared" si="1987"/>
        <v>3.1748558735075986E-3</v>
      </c>
      <c r="AK1658" s="5">
        <f t="shared" si="1988"/>
        <v>1.3672802581687936E-3</v>
      </c>
      <c r="AL1658" s="5">
        <f t="shared" si="1989"/>
        <v>2.2066389635491547E-5</v>
      </c>
      <c r="AM1658" s="5">
        <f t="shared" si="1990"/>
        <v>3.133947116045891E-3</v>
      </c>
      <c r="AN1658" s="5">
        <f t="shared" si="1991"/>
        <v>3.030092152308218E-3</v>
      </c>
      <c r="AO1658" s="5">
        <f t="shared" si="1992"/>
        <v>1.4648394040331029E-3</v>
      </c>
      <c r="AP1658" s="5">
        <f t="shared" si="1993"/>
        <v>4.72098838748407E-4</v>
      </c>
      <c r="AQ1658" s="5">
        <f t="shared" si="1994"/>
        <v>1.1411352309370173E-4</v>
      </c>
      <c r="AR1658" s="5">
        <f t="shared" si="1995"/>
        <v>7.3559473603222497E-4</v>
      </c>
      <c r="AS1658" s="5">
        <f t="shared" si="1996"/>
        <v>9.5037148204013327E-4</v>
      </c>
      <c r="AT1658" s="5">
        <f t="shared" si="1997"/>
        <v>6.1392904926632858E-4</v>
      </c>
      <c r="AU1658" s="5">
        <f t="shared" si="1998"/>
        <v>2.6439407091913102E-4</v>
      </c>
      <c r="AV1658" s="5">
        <f t="shared" si="1999"/>
        <v>8.5397764799607958E-5</v>
      </c>
      <c r="AW1658" s="5">
        <f t="shared" si="2000"/>
        <v>7.6568076613317807E-7</v>
      </c>
      <c r="AX1658" s="5">
        <f t="shared" si="2001"/>
        <v>6.748312667781822E-4</v>
      </c>
      <c r="AY1658" s="5">
        <f t="shared" si="2002"/>
        <v>6.5246822932248896E-4</v>
      </c>
      <c r="AZ1658" s="5">
        <f t="shared" si="2003"/>
        <v>3.154231370366816E-4</v>
      </c>
      <c r="BA1658" s="5">
        <f t="shared" si="2004"/>
        <v>1.0165680708711459E-4</v>
      </c>
      <c r="BB1658" s="5">
        <f t="shared" si="2005"/>
        <v>2.4572007916650643E-5</v>
      </c>
      <c r="BC1658" s="5">
        <f t="shared" si="2006"/>
        <v>4.7515446558421304E-6</v>
      </c>
      <c r="BD1658" s="5">
        <f t="shared" si="2007"/>
        <v>1.1853634593461773E-4</v>
      </c>
      <c r="BE1658" s="5">
        <f t="shared" si="2008"/>
        <v>1.5314623289605682E-4</v>
      </c>
      <c r="BF1658" s="5">
        <f t="shared" si="2009"/>
        <v>9.8930705452949911E-5</v>
      </c>
      <c r="BG1658" s="5">
        <f t="shared" si="2010"/>
        <v>4.2605398758806522E-5</v>
      </c>
      <c r="BH1658" s="5">
        <f t="shared" si="2011"/>
        <v>1.3761298843614877E-5</v>
      </c>
      <c r="BI1658" s="5">
        <f t="shared" si="2012"/>
        <v>3.5558563258208274E-6</v>
      </c>
      <c r="BJ1658" s="8">
        <f t="shared" si="2013"/>
        <v>0.43921770506838448</v>
      </c>
      <c r="BK1658" s="8">
        <f t="shared" si="2014"/>
        <v>0.28250137218082133</v>
      </c>
      <c r="BL1658" s="8">
        <f t="shared" si="2015"/>
        <v>0.26273820218402633</v>
      </c>
      <c r="BM1658" s="8">
        <f t="shared" si="2016"/>
        <v>0.39256078803138855</v>
      </c>
      <c r="BN1658" s="8">
        <f t="shared" si="2017"/>
        <v>0.60698245262188588</v>
      </c>
    </row>
    <row r="1659" spans="1:66" x14ac:dyDescent="0.25">
      <c r="A1659" t="s">
        <v>59</v>
      </c>
      <c r="B1659" t="s">
        <v>229</v>
      </c>
      <c r="C1659" t="s">
        <v>63</v>
      </c>
      <c r="D1659" s="7" t="s">
        <v>544</v>
      </c>
      <c r="E1659">
        <f>VLOOKUP(A1659,home!$A$2:$E$405,3,FALSE)</f>
        <v>1.806</v>
      </c>
      <c r="F1659">
        <f>VLOOKUP(B1659,home!$B$2:$E$405,3,FALSE)</f>
        <v>2.2147999999999999</v>
      </c>
      <c r="G1659">
        <f>VLOOKUP(C1659,away!$B$2:$E$405,4,FALSE)</f>
        <v>0.55369999999999997</v>
      </c>
      <c r="H1659">
        <f>VLOOKUP(A1659,away!$A$2:$E$405,3,FALSE)</f>
        <v>1.1493</v>
      </c>
      <c r="I1659">
        <f>VLOOKUP(C1659,away!$B$2:$E$405,3,FALSE)</f>
        <v>1.4501999999999999</v>
      </c>
      <c r="J1659">
        <f>VLOOKUP(B1659,home!$B$2:$E$405,4,FALSE)</f>
        <v>0.58009999999999995</v>
      </c>
      <c r="K1659" s="3">
        <f t="shared" si="1962"/>
        <v>2.2147605765599998</v>
      </c>
      <c r="L1659" s="3">
        <f t="shared" si="1963"/>
        <v>0.96686129028599987</v>
      </c>
      <c r="M1659" s="5">
        <f t="shared" si="1964"/>
        <v>4.1518263390842081E-2</v>
      </c>
      <c r="N1659" s="5">
        <f t="shared" si="1965"/>
        <v>9.1953012965271336E-2</v>
      </c>
      <c r="O1659" s="5">
        <f t="shared" si="1966"/>
        <v>4.0142401712503564E-2</v>
      </c>
      <c r="P1659" s="5">
        <f t="shared" si="1967"/>
        <v>8.8905808761287522E-2</v>
      </c>
      <c r="Q1659" s="5">
        <f t="shared" si="1968"/>
        <v>0.10182695400569676</v>
      </c>
      <c r="R1659" s="5">
        <f t="shared" si="1969"/>
        <v>1.9406067157465061E-2</v>
      </c>
      <c r="S1659" s="5">
        <f t="shared" si="1970"/>
        <v>4.7594974993836761E-2</v>
      </c>
      <c r="T1659" s="5">
        <f t="shared" si="1971"/>
        <v>9.8452540135841121E-2</v>
      </c>
      <c r="U1659" s="5">
        <f t="shared" si="1972"/>
        <v>4.2979792486429393E-2</v>
      </c>
      <c r="V1659" s="5">
        <f t="shared" si="1973"/>
        <v>1.1324252668080504E-2</v>
      </c>
      <c r="W1659" s="5">
        <f t="shared" si="1974"/>
        <v>7.5174107787668504E-2</v>
      </c>
      <c r="X1659" s="5">
        <f t="shared" si="1975"/>
        <v>7.2682934851684006E-2</v>
      </c>
      <c r="Y1659" s="5">
        <f t="shared" si="1976"/>
        <v>3.5137158086236228E-2</v>
      </c>
      <c r="Z1659" s="5">
        <f t="shared" si="1977"/>
        <v>6.2543250437478116E-3</v>
      </c>
      <c r="AA1659" s="5">
        <f t="shared" si="1978"/>
        <v>1.385183253988455E-2</v>
      </c>
      <c r="AB1659" s="5">
        <f t="shared" si="1979"/>
        <v>1.5339246311223638E-2</v>
      </c>
      <c r="AC1659" s="5">
        <f t="shared" si="1980"/>
        <v>1.515585792623342E-3</v>
      </c>
      <c r="AD1659" s="5">
        <f t="shared" si="1981"/>
        <v>4.162316257655007E-2</v>
      </c>
      <c r="AE1659" s="5">
        <f t="shared" si="1982"/>
        <v>4.0243824674547145E-2</v>
      </c>
      <c r="AF1659" s="5">
        <f t="shared" si="1983"/>
        <v>1.9455098125438101E-2</v>
      </c>
      <c r="AG1659" s="5">
        <f t="shared" si="1984"/>
        <v>6.2701270920672743E-3</v>
      </c>
      <c r="AH1659" s="5">
        <f t="shared" si="1985"/>
        <v>1.5117661954165127E-3</v>
      </c>
      <c r="AI1659" s="5">
        <f t="shared" si="1986"/>
        <v>3.3482001705845933E-3</v>
      </c>
      <c r="AJ1659" s="5">
        <f t="shared" si="1987"/>
        <v>3.7077308701211125E-3</v>
      </c>
      <c r="AK1659" s="5">
        <f t="shared" si="1988"/>
        <v>2.7372453865462483E-3</v>
      </c>
      <c r="AL1659" s="5">
        <f t="shared" si="1989"/>
        <v>1.298169717474423E-4</v>
      </c>
      <c r="AM1659" s="5">
        <f t="shared" si="1990"/>
        <v>1.8437067909258142E-2</v>
      </c>
      <c r="AN1659" s="5">
        <f t="shared" si="1991"/>
        <v>1.7826087267835931E-2</v>
      </c>
      <c r="AO1659" s="5">
        <f t="shared" si="1992"/>
        <v>8.6176768682653393E-3</v>
      </c>
      <c r="AP1659" s="5">
        <f t="shared" si="1993"/>
        <v>2.7773660587062806E-3</v>
      </c>
      <c r="AQ1659" s="5">
        <f t="shared" si="1994"/>
        <v>6.71331932779324E-4</v>
      </c>
      <c r="AR1659" s="5">
        <f t="shared" si="1995"/>
        <v>2.9233364286223337E-4</v>
      </c>
      <c r="AS1659" s="5">
        <f t="shared" si="1996"/>
        <v>6.4744902741344513E-4</v>
      </c>
      <c r="AT1659" s="5">
        <f t="shared" si="1997"/>
        <v>7.1697229062370649E-4</v>
      </c>
      <c r="AU1659" s="5">
        <f t="shared" si="1998"/>
        <v>5.2930732125310129E-4</v>
      </c>
      <c r="AV1659" s="5">
        <f t="shared" si="1999"/>
        <v>2.9307224699898693E-4</v>
      </c>
      <c r="AW1659" s="5">
        <f t="shared" si="2000"/>
        <v>7.7218245668973982E-6</v>
      </c>
      <c r="AX1659" s="5">
        <f t="shared" si="2001"/>
        <v>6.8056151921307376E-3</v>
      </c>
      <c r="AY1659" s="5">
        <f t="shared" si="2002"/>
        <v>6.580085885853528E-3</v>
      </c>
      <c r="AZ1659" s="5">
        <f t="shared" si="2003"/>
        <v>3.1810151648945188E-3</v>
      </c>
      <c r="BA1659" s="5">
        <f t="shared" si="2004"/>
        <v>1.0252001422497491E-3</v>
      </c>
      <c r="BB1659" s="5">
        <f t="shared" si="2005"/>
        <v>2.478065830842457E-4</v>
      </c>
      <c r="BC1659" s="5">
        <f t="shared" si="2006"/>
        <v>4.7918918532439743E-5</v>
      </c>
      <c r="BD1659" s="5">
        <f t="shared" si="2007"/>
        <v>4.7107680521964262E-5</v>
      </c>
      <c r="BE1659" s="5">
        <f t="shared" si="2008"/>
        <v>1.0433223367322984E-4</v>
      </c>
      <c r="BF1659" s="5">
        <f t="shared" si="2009"/>
        <v>1.155354590019576E-4</v>
      </c>
      <c r="BG1659" s="5">
        <f t="shared" si="2010"/>
        <v>8.5294459930766609E-5</v>
      </c>
      <c r="BH1659" s="5">
        <f t="shared" si="2011"/>
        <v>4.7226701813409618E-5</v>
      </c>
      <c r="BI1659" s="5">
        <f t="shared" si="2012"/>
        <v>2.091916746745887E-5</v>
      </c>
      <c r="BJ1659" s="8">
        <f t="shared" si="2013"/>
        <v>0.6490360922245908</v>
      </c>
      <c r="BK1659" s="8">
        <f t="shared" si="2014"/>
        <v>0.19756878846427114</v>
      </c>
      <c r="BL1659" s="8">
        <f t="shared" si="2015"/>
        <v>0.14592383306173493</v>
      </c>
      <c r="BM1659" s="8">
        <f t="shared" si="2016"/>
        <v>0.60845816673999187</v>
      </c>
      <c r="BN1659" s="8">
        <f t="shared" si="2017"/>
        <v>0.38375250799306632</v>
      </c>
    </row>
    <row r="1660" spans="1:66" x14ac:dyDescent="0.25">
      <c r="A1660" t="s">
        <v>59</v>
      </c>
      <c r="B1660" t="s">
        <v>69</v>
      </c>
      <c r="C1660" t="s">
        <v>318</v>
      </c>
      <c r="D1660" s="7" t="s">
        <v>544</v>
      </c>
      <c r="E1660">
        <f>VLOOKUP(A1660,home!$A$2:$E$405,3,FALSE)</f>
        <v>1.806</v>
      </c>
      <c r="F1660">
        <f>VLOOKUP(B1660,home!$B$2:$E$405,3,FALSE)</f>
        <v>0.73829999999999996</v>
      </c>
      <c r="G1660">
        <f>VLOOKUP(C1660,away!$B$2:$E$405,4,FALSE)</f>
        <v>0.73829999999999996</v>
      </c>
      <c r="H1660">
        <f>VLOOKUP(A1660,away!$A$2:$E$405,3,FALSE)</f>
        <v>1.1493</v>
      </c>
      <c r="I1660">
        <f>VLOOKUP(C1660,away!$B$2:$E$405,3,FALSE)</f>
        <v>0.87009999999999998</v>
      </c>
      <c r="J1660">
        <f>VLOOKUP(B1660,home!$B$2:$E$405,4,FALSE)</f>
        <v>1.1600999999999999</v>
      </c>
      <c r="K1660" s="3">
        <f t="shared" si="1962"/>
        <v>0.98442692333999993</v>
      </c>
      <c r="L1660" s="3">
        <f t="shared" si="1963"/>
        <v>1.1601068793929998</v>
      </c>
      <c r="M1660" s="5">
        <f t="shared" si="1964"/>
        <v>0.11712262656680386</v>
      </c>
      <c r="N1660" s="5">
        <f t="shared" si="1965"/>
        <v>0.11529866692465846</v>
      </c>
      <c r="O1660" s="5">
        <f t="shared" si="1966"/>
        <v>0.13587476481272648</v>
      </c>
      <c r="P1660" s="5">
        <f t="shared" si="1967"/>
        <v>0.13375877668413838</v>
      </c>
      <c r="Q1660" s="5">
        <f t="shared" si="1968"/>
        <v>5.675155597292246E-2</v>
      </c>
      <c r="R1660" s="5">
        <f t="shared" si="1969"/>
        <v>7.881462469757497E-2</v>
      </c>
      <c r="S1660" s="5">
        <f t="shared" si="1970"/>
        <v>3.8189483246075413E-2</v>
      </c>
      <c r="T1660" s="5">
        <f t="shared" si="1971"/>
        <v>6.5837870500444234E-2</v>
      </c>
      <c r="U1660" s="5">
        <f t="shared" si="1972"/>
        <v>7.7587238505230499E-2</v>
      </c>
      <c r="V1660" s="5">
        <f t="shared" si="1973"/>
        <v>4.8459927199851595E-3</v>
      </c>
      <c r="W1660" s="5">
        <f t="shared" si="1974"/>
        <v>1.8622586547060622E-2</v>
      </c>
      <c r="X1660" s="5">
        <f t="shared" si="1975"/>
        <v>2.1604190765336557E-2</v>
      </c>
      <c r="Y1660" s="5">
        <f t="shared" si="1976"/>
        <v>1.2531585165292833E-2</v>
      </c>
      <c r="Z1660" s="5">
        <f t="shared" si="1977"/>
        <v>3.0477796102811382E-2</v>
      </c>
      <c r="AA1660" s="5">
        <f t="shared" si="1978"/>
        <v>3.0003163047674447E-2</v>
      </c>
      <c r="AB1660" s="5">
        <f t="shared" si="1979"/>
        <v>1.4767960744745266E-2</v>
      </c>
      <c r="AC1660" s="5">
        <f t="shared" si="1980"/>
        <v>3.4589498046078929E-4</v>
      </c>
      <c r="AD1660" s="5">
        <f t="shared" si="1981"/>
        <v>4.5831438947889387E-3</v>
      </c>
      <c r="AE1660" s="5">
        <f t="shared" si="1982"/>
        <v>5.3169367615926739E-3</v>
      </c>
      <c r="AF1660" s="5">
        <f t="shared" si="1983"/>
        <v>3.084107457210601E-3</v>
      </c>
      <c r="AG1660" s="5">
        <f t="shared" si="1984"/>
        <v>1.1926314259657566E-3</v>
      </c>
      <c r="AH1660" s="5">
        <f t="shared" si="1985"/>
        <v>8.8393752319021589E-3</v>
      </c>
      <c r="AI1660" s="5">
        <f t="shared" si="1986"/>
        <v>8.70171896378924E-3</v>
      </c>
      <c r="AJ1660" s="5">
        <f t="shared" si="1987"/>
        <v>4.2831032136461866E-3</v>
      </c>
      <c r="AK1660" s="5">
        <f t="shared" si="1988"/>
        <v>1.4054673729857942E-3</v>
      </c>
      <c r="AL1660" s="5">
        <f t="shared" si="1989"/>
        <v>1.5801042310549575E-5</v>
      </c>
      <c r="AM1660" s="5">
        <f t="shared" si="1990"/>
        <v>9.0235404871431629E-4</v>
      </c>
      <c r="AN1660" s="5">
        <f t="shared" si="1991"/>
        <v>1.0468271395616044E-3</v>
      </c>
      <c r="AO1660" s="5">
        <f t="shared" si="1992"/>
        <v>6.0721568307035682E-4</v>
      </c>
      <c r="AP1660" s="5">
        <f t="shared" si="1993"/>
        <v>2.3481169706841346E-4</v>
      </c>
      <c r="AQ1660" s="5">
        <f t="shared" si="1994"/>
        <v>6.8101666282752865E-5</v>
      </c>
      <c r="AR1660" s="5">
        <f t="shared" si="1995"/>
        <v>2.0509240032131571E-3</v>
      </c>
      <c r="AS1660" s="5">
        <f t="shared" si="1996"/>
        <v>2.0189848064872842E-3</v>
      </c>
      <c r="AT1660" s="5">
        <f t="shared" si="1997"/>
        <v>9.9377150066024098E-4</v>
      </c>
      <c r="AU1660" s="5">
        <f t="shared" si="1998"/>
        <v>3.2609847363264535E-4</v>
      </c>
      <c r="AV1660" s="5">
        <f t="shared" si="1999"/>
        <v>8.0255029276013752E-5</v>
      </c>
      <c r="AW1660" s="5">
        <f t="shared" si="2000"/>
        <v>5.0126192800062102E-7</v>
      </c>
      <c r="AX1660" s="5">
        <f t="shared" si="2001"/>
        <v>1.4805026998987106E-4</v>
      </c>
      <c r="AY1660" s="5">
        <f t="shared" si="2002"/>
        <v>1.7175413671124037E-4</v>
      </c>
      <c r="AZ1660" s="5">
        <f t="shared" si="2003"/>
        <v>9.9626577781457902E-5</v>
      </c>
      <c r="BA1660" s="5">
        <f t="shared" si="2004"/>
        <v>3.85258260848837E-5</v>
      </c>
      <c r="BB1660" s="5">
        <f t="shared" si="2005"/>
        <v>1.1173518968842963E-5</v>
      </c>
      <c r="BC1660" s="5">
        <f t="shared" si="2006"/>
        <v>2.5924952445565789E-6</v>
      </c>
      <c r="BD1660" s="5">
        <f t="shared" si="2007"/>
        <v>3.9654850753996924E-4</v>
      </c>
      <c r="BE1660" s="5">
        <f t="shared" si="2008"/>
        <v>3.9037302723264063E-4</v>
      </c>
      <c r="BF1660" s="5">
        <f t="shared" si="2009"/>
        <v>1.9214685907677521E-4</v>
      </c>
      <c r="BG1660" s="5">
        <f t="shared" si="2010"/>
        <v>6.3051513770131463E-5</v>
      </c>
      <c r="BH1660" s="5">
        <f t="shared" si="2011"/>
        <v>1.5517401928165033E-5</v>
      </c>
      <c r="BI1660" s="5">
        <f t="shared" si="2012"/>
        <v>3.0551496476747388E-6</v>
      </c>
      <c r="BJ1660" s="8">
        <f t="shared" si="2013"/>
        <v>0.30815430847475139</v>
      </c>
      <c r="BK1660" s="8">
        <f t="shared" si="2014"/>
        <v>0.2944503293764853</v>
      </c>
      <c r="BL1660" s="8">
        <f t="shared" si="2015"/>
        <v>0.36680814286273966</v>
      </c>
      <c r="BM1660" s="8">
        <f t="shared" si="2016"/>
        <v>0.3620983082831799</v>
      </c>
      <c r="BN1660" s="8">
        <f t="shared" si="2017"/>
        <v>0.63762101565882456</v>
      </c>
    </row>
    <row r="1661" spans="1:66" x14ac:dyDescent="0.25">
      <c r="A1661" t="s">
        <v>59</v>
      </c>
      <c r="B1661" t="s">
        <v>64</v>
      </c>
      <c r="C1661" t="s">
        <v>60</v>
      </c>
      <c r="D1661" s="7" t="s">
        <v>544</v>
      </c>
      <c r="E1661">
        <f>VLOOKUP(A1661,home!$A$2:$E$405,3,FALSE)</f>
        <v>1.806</v>
      </c>
      <c r="F1661">
        <f>VLOOKUP(B1661,home!$B$2:$E$405,3,FALSE)</f>
        <v>0.18459999999999999</v>
      </c>
      <c r="G1661">
        <f>VLOOKUP(C1661,away!$B$2:$E$405,4,FALSE)</f>
        <v>0.55369999999999997</v>
      </c>
      <c r="H1661">
        <f>VLOOKUP(A1661,away!$A$2:$E$405,3,FALSE)</f>
        <v>1.1493</v>
      </c>
      <c r="I1661">
        <f>VLOOKUP(C1661,away!$B$2:$E$405,3,FALSE)</f>
        <v>0.28999999999999998</v>
      </c>
      <c r="J1661">
        <f>VLOOKUP(B1661,home!$B$2:$E$405,4,FALSE)</f>
        <v>1.4501999999999999</v>
      </c>
      <c r="K1661" s="3">
        <f t="shared" si="1962"/>
        <v>0.18459671412000001</v>
      </c>
      <c r="L1661" s="3">
        <f t="shared" si="1963"/>
        <v>0.48334730939999992</v>
      </c>
      <c r="M1661" s="5">
        <f t="shared" si="1964"/>
        <v>0.51276172083478144</v>
      </c>
      <c r="N1661" s="5">
        <f t="shared" si="1965"/>
        <v>9.465412879261742E-2</v>
      </c>
      <c r="O1661" s="5">
        <f t="shared" si="1966"/>
        <v>0.24784199812880545</v>
      </c>
      <c r="P1661" s="5">
        <f t="shared" si="1967"/>
        <v>4.5750818475512683E-2</v>
      </c>
      <c r="Q1661" s="5">
        <f t="shared" si="1968"/>
        <v>8.7364205765042297E-3</v>
      </c>
      <c r="R1661" s="5">
        <f t="shared" si="1969"/>
        <v>5.9896881475938961E-2</v>
      </c>
      <c r="S1661" s="5">
        <f t="shared" si="1970"/>
        <v>1.0205214752437367E-3</v>
      </c>
      <c r="T1661" s="5">
        <f t="shared" si="1971"/>
        <v>4.2227253794401148E-3</v>
      </c>
      <c r="U1661" s="5">
        <f t="shared" si="1972"/>
        <v>1.1056767506493431E-2</v>
      </c>
      <c r="V1661" s="5">
        <f t="shared" si="1973"/>
        <v>1.011725998583758E-5</v>
      </c>
      <c r="W1661" s="5">
        <f t="shared" si="1974"/>
        <v>5.3757151053101214E-4</v>
      </c>
      <c r="X1661" s="5">
        <f t="shared" si="1975"/>
        <v>2.5983374322525836E-4</v>
      </c>
      <c r="Y1661" s="5">
        <f t="shared" si="1976"/>
        <v>6.2794970339629538E-5</v>
      </c>
      <c r="Z1661" s="5">
        <f t="shared" si="1977"/>
        <v>9.6503321676152647E-3</v>
      </c>
      <c r="AA1661" s="5">
        <f t="shared" si="1978"/>
        <v>1.7814196083083154E-3</v>
      </c>
      <c r="AB1661" s="5">
        <f t="shared" si="1979"/>
        <v>1.6442210308132625E-4</v>
      </c>
      <c r="AC1661" s="5">
        <f t="shared" si="1980"/>
        <v>5.6419105877294874E-8</v>
      </c>
      <c r="AD1661" s="5">
        <f t="shared" si="1981"/>
        <v>2.4808483612137462E-5</v>
      </c>
      <c r="AE1661" s="5">
        <f t="shared" si="1982"/>
        <v>1.1991113804220631E-5</v>
      </c>
      <c r="AF1661" s="5">
        <f t="shared" si="1983"/>
        <v>2.8979362969896197E-6</v>
      </c>
      <c r="AG1661" s="5">
        <f t="shared" si="1984"/>
        <v>4.6690323732084393E-7</v>
      </c>
      <c r="AH1661" s="5">
        <f t="shared" si="1985"/>
        <v>1.1661155220082766E-3</v>
      </c>
      <c r="AI1661" s="5">
        <f t="shared" si="1986"/>
        <v>2.1526109364705646E-4</v>
      </c>
      <c r="AJ1661" s="5">
        <f t="shared" si="1987"/>
        <v>1.9868245282562114E-5</v>
      </c>
      <c r="AK1661" s="5">
        <f t="shared" si="1988"/>
        <v>1.2225375981637187E-6</v>
      </c>
      <c r="AL1661" s="5">
        <f t="shared" si="1989"/>
        <v>2.0135826577230443E-10</v>
      </c>
      <c r="AM1661" s="5">
        <f t="shared" si="1990"/>
        <v>9.1591291142008983E-7</v>
      </c>
      <c r="AN1661" s="5">
        <f t="shared" si="1991"/>
        <v>4.4270404137962075E-7</v>
      </c>
      <c r="AO1661" s="5">
        <f t="shared" si="1992"/>
        <v>1.0698990363067297E-7</v>
      </c>
      <c r="AP1661" s="5">
        <f t="shared" si="1993"/>
        <v>1.7237760684283688E-8</v>
      </c>
      <c r="AQ1661" s="5">
        <f t="shared" si="1994"/>
        <v>2.0829563117074053E-9</v>
      </c>
      <c r="AR1661" s="5">
        <f t="shared" si="1995"/>
        <v>1.1272776000245541E-4</v>
      </c>
      <c r="AS1661" s="5">
        <f t="shared" si="1996"/>
        <v>2.0809174086561237E-5</v>
      </c>
      <c r="AT1661" s="5">
        <f t="shared" si="1997"/>
        <v>1.9206525799651285E-6</v>
      </c>
      <c r="AU1661" s="5">
        <f t="shared" si="1998"/>
        <v>1.1818205174255438E-7</v>
      </c>
      <c r="AV1661" s="5">
        <f t="shared" si="1999"/>
        <v>5.4540046049088415E-9</v>
      </c>
      <c r="AW1661" s="5">
        <f t="shared" si="2000"/>
        <v>4.9905709348968543E-13</v>
      </c>
      <c r="AX1661" s="5">
        <f t="shared" si="2001"/>
        <v>2.8179085644705153E-8</v>
      </c>
      <c r="AY1661" s="5">
        <f t="shared" si="2002"/>
        <v>1.3620285227720394E-8</v>
      </c>
      <c r="AZ1661" s="5">
        <f t="shared" si="2003"/>
        <v>3.2916641090396091E-9</v>
      </c>
      <c r="BA1661" s="5">
        <f t="shared" si="2004"/>
        <v>5.3033899685094765E-10</v>
      </c>
      <c r="BB1661" s="5">
        <f t="shared" si="2005"/>
        <v>6.408448179945014E-11</v>
      </c>
      <c r="BC1661" s="5">
        <f t="shared" si="2006"/>
        <v>6.1950123704114991E-12</v>
      </c>
      <c r="BD1661" s="5">
        <f t="shared" si="2007"/>
        <v>9.0811099153126219E-6</v>
      </c>
      <c r="BE1661" s="5">
        <f t="shared" si="2008"/>
        <v>1.6763430509292619E-6</v>
      </c>
      <c r="BF1661" s="5">
        <f t="shared" si="2009"/>
        <v>1.5472370946971877E-7</v>
      </c>
      <c r="BG1661" s="5">
        <f t="shared" si="2010"/>
        <v>9.5204961215225343E-9</v>
      </c>
      <c r="BH1661" s="5">
        <f t="shared" si="2011"/>
        <v>4.3936307520631618E-10</v>
      </c>
      <c r="BI1661" s="5">
        <f t="shared" si="2012"/>
        <v>1.6220995997748899E-11</v>
      </c>
      <c r="BJ1661" s="8">
        <f t="shared" si="2013"/>
        <v>0.10851517002883525</v>
      </c>
      <c r="BK1661" s="8">
        <f t="shared" si="2014"/>
        <v>0.559543248286273</v>
      </c>
      <c r="BL1661" s="8">
        <f t="shared" si="2015"/>
        <v>0.32229045959664465</v>
      </c>
      <c r="BM1661" s="8">
        <f t="shared" si="2016"/>
        <v>3.0357228175421982E-2</v>
      </c>
      <c r="BN1661" s="8">
        <f t="shared" si="2017"/>
        <v>0.96964196828416027</v>
      </c>
    </row>
    <row r="1662" spans="1:66" x14ac:dyDescent="0.25">
      <c r="A1662" t="s">
        <v>70</v>
      </c>
      <c r="B1662" t="s">
        <v>73</v>
      </c>
      <c r="C1662" t="s">
        <v>84</v>
      </c>
      <c r="D1662" s="7" t="s">
        <v>544</v>
      </c>
      <c r="E1662">
        <f>VLOOKUP(A1662,home!$A$2:$E$405,3,FALSE)</f>
        <v>1.359</v>
      </c>
      <c r="F1662">
        <f>VLOOKUP(B1662,home!$B$2:$E$405,3,FALSE)</f>
        <v>1.0302</v>
      </c>
      <c r="G1662">
        <f>VLOOKUP(C1662,away!$B$2:$E$405,4,FALSE)</f>
        <v>1.4717</v>
      </c>
      <c r="H1662">
        <f>VLOOKUP(A1662,away!$A$2:$E$405,3,FALSE)</f>
        <v>1.0342</v>
      </c>
      <c r="I1662">
        <f>VLOOKUP(C1662,away!$B$2:$E$405,3,FALSE)</f>
        <v>0.48349999999999999</v>
      </c>
      <c r="J1662">
        <f>VLOOKUP(B1662,home!$B$2:$E$405,4,FALSE)</f>
        <v>0.96689999999999998</v>
      </c>
      <c r="K1662" s="3">
        <f t="shared" si="1962"/>
        <v>2.0604415170599997</v>
      </c>
      <c r="L1662" s="3">
        <f t="shared" si="1963"/>
        <v>0.48348451832999995</v>
      </c>
      <c r="M1662" s="5">
        <f t="shared" si="1964"/>
        <v>7.8557374533000421E-2</v>
      </c>
      <c r="N1662" s="5">
        <f t="shared" si="1965"/>
        <v>0.16186287595902596</v>
      </c>
      <c r="O1662" s="5">
        <f t="shared" si="1966"/>
        <v>3.7981274387357114E-2</v>
      </c>
      <c r="P1662" s="5">
        <f t="shared" si="1967"/>
        <v>7.8258194618558194E-2</v>
      </c>
      <c r="Q1662" s="5">
        <f t="shared" si="1968"/>
        <v>0.16675449484835503</v>
      </c>
      <c r="R1662" s="5">
        <f t="shared" si="1969"/>
        <v>9.1816790763654572E-3</v>
      </c>
      <c r="S1662" s="5">
        <f t="shared" si="1970"/>
        <v>1.9490038527138574E-2</v>
      </c>
      <c r="T1662" s="5">
        <f t="shared" si="1971"/>
        <v>8.0623216621119403E-2</v>
      </c>
      <c r="U1662" s="5">
        <f t="shared" si="1972"/>
        <v>1.8918312765264497E-2</v>
      </c>
      <c r="V1662" s="5">
        <f t="shared" si="1973"/>
        <v>2.1573124628792143E-3</v>
      </c>
      <c r="W1662" s="5">
        <f t="shared" si="1974"/>
        <v>0.11452929478063953</v>
      </c>
      <c r="X1662" s="5">
        <f t="shared" si="1975"/>
        <v>5.5373140921692085E-2</v>
      </c>
      <c r="Y1662" s="5">
        <f t="shared" si="1976"/>
        <v>1.3386028183471749E-2</v>
      </c>
      <c r="Z1662" s="5">
        <f t="shared" si="1977"/>
        <v>1.4797332285657306E-3</v>
      </c>
      <c r="AA1662" s="5">
        <f t="shared" si="1978"/>
        <v>3.0489037783100652E-3</v>
      </c>
      <c r="AB1662" s="5">
        <f t="shared" si="1979"/>
        <v>3.1410439631755784E-3</v>
      </c>
      <c r="AC1662" s="5">
        <f t="shared" si="1980"/>
        <v>1.3431853118236014E-4</v>
      </c>
      <c r="AD1662" s="5">
        <f t="shared" si="1981"/>
        <v>5.899522847140818E-2</v>
      </c>
      <c r="AE1662" s="5">
        <f t="shared" si="1982"/>
        <v>2.8523279621267085E-2</v>
      </c>
      <c r="AF1662" s="5">
        <f t="shared" si="1983"/>
        <v>6.8952820544401078E-3</v>
      </c>
      <c r="AG1662" s="5">
        <f t="shared" si="1984"/>
        <v>1.1112540409468229E-3</v>
      </c>
      <c r="AH1662" s="5">
        <f t="shared" si="1985"/>
        <v>1.7885702681749949E-4</v>
      </c>
      <c r="AI1662" s="5">
        <f t="shared" si="1986"/>
        <v>3.6852444367268964E-4</v>
      </c>
      <c r="AJ1662" s="5">
        <f t="shared" si="1987"/>
        <v>3.7966153189732463E-4</v>
      </c>
      <c r="AK1662" s="5">
        <f t="shared" si="1988"/>
        <v>2.607567942506157E-4</v>
      </c>
      <c r="AL1662" s="5">
        <f t="shared" si="1989"/>
        <v>5.3522795621090146E-6</v>
      </c>
      <c r="AM1662" s="5">
        <f t="shared" si="1990"/>
        <v>2.4311243610185933E-2</v>
      </c>
      <c r="AN1662" s="5">
        <f t="shared" si="1991"/>
        <v>1.1754109906874036E-2</v>
      </c>
      <c r="AO1662" s="5">
        <f t="shared" si="1992"/>
        <v>2.8414650833614359E-3</v>
      </c>
      <c r="AP1662" s="5">
        <f t="shared" si="1993"/>
        <v>4.5793479239350569E-4</v>
      </c>
      <c r="AQ1662" s="5">
        <f t="shared" si="1994"/>
        <v>5.5351095631730649E-5</v>
      </c>
      <c r="AR1662" s="5">
        <f t="shared" si="1995"/>
        <v>1.7294920692158933E-5</v>
      </c>
      <c r="AS1662" s="5">
        <f t="shared" si="1996"/>
        <v>3.5635172628384325E-5</v>
      </c>
      <c r="AT1662" s="5">
        <f t="shared" si="1997"/>
        <v>3.6712094575561599E-5</v>
      </c>
      <c r="AU1662" s="5">
        <f t="shared" si="1998"/>
        <v>2.5214374613906779E-5</v>
      </c>
      <c r="AV1662" s="5">
        <f t="shared" si="1999"/>
        <v>1.2988186070299302E-5</v>
      </c>
      <c r="AW1662" s="5">
        <f t="shared" si="2000"/>
        <v>1.48108216770245E-7</v>
      </c>
      <c r="AX1662" s="5">
        <f t="shared" si="2001"/>
        <v>8.3486492776311174E-3</v>
      </c>
      <c r="AY1662" s="5">
        <f t="shared" si="2002"/>
        <v>4.0364426747015831E-3</v>
      </c>
      <c r="AZ1662" s="5">
        <f t="shared" si="2003"/>
        <v>9.7577877117237548E-4</v>
      </c>
      <c r="BA1662" s="5">
        <f t="shared" si="2004"/>
        <v>1.5725797639230509E-4</v>
      </c>
      <c r="BB1662" s="5">
        <f t="shared" si="2005"/>
        <v>1.9007949242396027E-5</v>
      </c>
      <c r="BC1662" s="5">
        <f t="shared" si="2006"/>
        <v>1.8380098367801871E-6</v>
      </c>
      <c r="BD1662" s="5">
        <f t="shared" si="2007"/>
        <v>1.3936377334006674E-6</v>
      </c>
      <c r="BE1662" s="5">
        <f t="shared" si="2008"/>
        <v>2.8715090456401304E-6</v>
      </c>
      <c r="BF1662" s="5">
        <f t="shared" si="2009"/>
        <v>2.9582882271251316E-6</v>
      </c>
      <c r="BG1662" s="5">
        <f t="shared" si="2010"/>
        <v>2.0317932941994815E-6</v>
      </c>
      <c r="BH1662" s="5">
        <f t="shared" si="2011"/>
        <v>1.0465978143631781E-6</v>
      </c>
      <c r="BI1662" s="5">
        <f t="shared" si="2012"/>
        <v>4.3129071767562964E-7</v>
      </c>
      <c r="BJ1662" s="8">
        <f t="shared" si="2013"/>
        <v>0.74101317464978922</v>
      </c>
      <c r="BK1662" s="8">
        <f t="shared" si="2014"/>
        <v>0.18263903362702244</v>
      </c>
      <c r="BL1662" s="8">
        <f t="shared" si="2015"/>
        <v>7.3597591632523537E-2</v>
      </c>
      <c r="BM1662" s="8">
        <f t="shared" si="2016"/>
        <v>0.462097345148754</v>
      </c>
      <c r="BN1662" s="8">
        <f t="shared" si="2017"/>
        <v>0.53259589342266223</v>
      </c>
    </row>
    <row r="1663" spans="1:66" x14ac:dyDescent="0.25">
      <c r="A1663" t="s">
        <v>70</v>
      </c>
      <c r="B1663" t="s">
        <v>101</v>
      </c>
      <c r="C1663" t="s">
        <v>80</v>
      </c>
      <c r="D1663" s="7" t="s">
        <v>544</v>
      </c>
      <c r="E1663">
        <f>VLOOKUP(A1663,home!$A$2:$E$405,3,FALSE)</f>
        <v>1.359</v>
      </c>
      <c r="F1663">
        <f>VLOOKUP(B1663,home!$B$2:$E$405,3,FALSE)</f>
        <v>0.73580000000000001</v>
      </c>
      <c r="G1663">
        <f>VLOOKUP(C1663,away!$B$2:$E$405,4,FALSE)</f>
        <v>0.73580000000000001</v>
      </c>
      <c r="H1663">
        <f>VLOOKUP(A1663,away!$A$2:$E$405,3,FALSE)</f>
        <v>1.0342</v>
      </c>
      <c r="I1663">
        <f>VLOOKUP(C1663,away!$B$2:$E$405,3,FALSE)</f>
        <v>0.96689999999999998</v>
      </c>
      <c r="J1663">
        <f>VLOOKUP(B1663,home!$B$2:$E$405,4,FALSE)</f>
        <v>1.2087000000000001</v>
      </c>
      <c r="K1663" s="3">
        <f t="shared" si="1962"/>
        <v>0.73576482875999993</v>
      </c>
      <c r="L1663" s="3">
        <f t="shared" si="1963"/>
        <v>1.208661297426</v>
      </c>
      <c r="M1663" s="5">
        <f t="shared" si="1964"/>
        <v>0.14306930351088148</v>
      </c>
      <c r="N1663" s="5">
        <f t="shared" si="1965"/>
        <v>0.10526536159849617</v>
      </c>
      <c r="O1663" s="5">
        <f t="shared" si="1966"/>
        <v>0.17292233000329618</v>
      </c>
      <c r="P1663" s="5">
        <f t="shared" si="1967"/>
        <v>0.12723016852365543</v>
      </c>
      <c r="Q1663" s="5">
        <f t="shared" si="1968"/>
        <v>3.8725275375438496E-2</v>
      </c>
      <c r="R1663" s="5">
        <f t="shared" si="1969"/>
        <v>0.10450226386785547</v>
      </c>
      <c r="S1663" s="5">
        <f t="shared" si="1970"/>
        <v>2.8286144171601735E-2</v>
      </c>
      <c r="T1663" s="5">
        <f t="shared" si="1971"/>
        <v>4.6805741578456628E-2</v>
      </c>
      <c r="U1663" s="5">
        <f t="shared" si="1972"/>
        <v>7.688909027976501E-2</v>
      </c>
      <c r="V1663" s="5">
        <f t="shared" si="1973"/>
        <v>2.7949553907111913E-3</v>
      </c>
      <c r="W1663" s="5">
        <f t="shared" si="1974"/>
        <v>9.4975652017644501E-3</v>
      </c>
      <c r="X1663" s="5">
        <f t="shared" si="1975"/>
        <v>1.1479339479152651E-2</v>
      </c>
      <c r="Y1663" s="5">
        <f t="shared" si="1976"/>
        <v>6.9373166742330745E-3</v>
      </c>
      <c r="Z1663" s="5">
        <f t="shared" si="1977"/>
        <v>4.2102613943492143E-2</v>
      </c>
      <c r="AA1663" s="5">
        <f t="shared" si="1978"/>
        <v>3.0977622538481884E-2</v>
      </c>
      <c r="AB1663" s="5">
        <f t="shared" si="1979"/>
        <v>1.1396122571209017E-2</v>
      </c>
      <c r="AC1663" s="5">
        <f t="shared" si="1980"/>
        <v>1.5534545000652319E-4</v>
      </c>
      <c r="AD1663" s="5">
        <f t="shared" si="1981"/>
        <v>1.7469936085782885E-3</v>
      </c>
      <c r="AE1663" s="5">
        <f t="shared" si="1982"/>
        <v>2.1115235615391638E-3</v>
      </c>
      <c r="AF1663" s="5">
        <f t="shared" si="1983"/>
        <v>1.2760584037177472E-3</v>
      </c>
      <c r="AG1663" s="5">
        <f t="shared" si="1984"/>
        <v>5.1410746860961452E-4</v>
      </c>
      <c r="AH1663" s="5">
        <f t="shared" si="1985"/>
        <v>1.2721949998491792E-2</v>
      </c>
      <c r="AI1663" s="5">
        <f t="shared" si="1986"/>
        <v>9.3603633621335957E-3</v>
      </c>
      <c r="AJ1663" s="5">
        <f t="shared" si="1987"/>
        <v>3.4435130731358008E-3</v>
      </c>
      <c r="AK1663" s="5">
        <f t="shared" si="1988"/>
        <v>8.4453860219619464E-4</v>
      </c>
      <c r="AL1663" s="5">
        <f t="shared" si="1989"/>
        <v>5.5258891456642346E-6</v>
      </c>
      <c r="AM1663" s="5">
        <f t="shared" si="1990"/>
        <v>2.5707529065208384E-4</v>
      </c>
      <c r="AN1663" s="5">
        <f t="shared" si="1991"/>
        <v>3.107169543357137E-4</v>
      </c>
      <c r="AO1663" s="5">
        <f t="shared" si="1992"/>
        <v>1.8777577857982951E-4</v>
      </c>
      <c r="AP1663" s="5">
        <f t="shared" si="1993"/>
        <v>7.5652438721158035E-5</v>
      </c>
      <c r="AQ1663" s="5">
        <f t="shared" si="1994"/>
        <v>2.2859543684538941E-5</v>
      </c>
      <c r="AR1663" s="5">
        <f t="shared" si="1995"/>
        <v>3.0753057181931594E-3</v>
      </c>
      <c r="AS1663" s="5">
        <f t="shared" si="1996"/>
        <v>2.2627017851310385E-3</v>
      </c>
      <c r="AT1663" s="5">
        <f t="shared" si="1997"/>
        <v>8.324081957359423E-4</v>
      </c>
      <c r="AU1663" s="5">
        <f t="shared" si="1998"/>
        <v>2.0415222453135871E-4</v>
      </c>
      <c r="AV1663" s="5">
        <f t="shared" si="1999"/>
        <v>3.7552006630822047E-5</v>
      </c>
      <c r="AW1663" s="5">
        <f t="shared" si="2000"/>
        <v>1.3650334915259088E-7</v>
      </c>
      <c r="AX1663" s="5">
        <f t="shared" si="2001"/>
        <v>3.15244928675096E-5</v>
      </c>
      <c r="AY1663" s="5">
        <f t="shared" si="2002"/>
        <v>3.8102434449940841E-5</v>
      </c>
      <c r="AZ1663" s="5">
        <f t="shared" si="2003"/>
        <v>2.3026468928677311E-5</v>
      </c>
      <c r="BA1663" s="5">
        <f t="shared" si="2004"/>
        <v>9.2770672701582018E-6</v>
      </c>
      <c r="BB1663" s="5">
        <f t="shared" si="2005"/>
        <v>2.8032080407644206E-6</v>
      </c>
      <c r="BC1663" s="5">
        <f t="shared" si="2006"/>
        <v>6.7762581350106437E-7</v>
      </c>
      <c r="BD1663" s="5">
        <f t="shared" si="2007"/>
        <v>6.1950049988882341E-4</v>
      </c>
      <c r="BE1663" s="5">
        <f t="shared" si="2008"/>
        <v>4.5580667921743458E-4</v>
      </c>
      <c r="BF1663" s="5">
        <f t="shared" si="2009"/>
        <v>1.6768326164103996E-4</v>
      </c>
      <c r="BG1663" s="5">
        <f t="shared" si="2010"/>
        <v>4.1125148762412684E-5</v>
      </c>
      <c r="BH1663" s="5">
        <f t="shared" si="2011"/>
        <v>7.5646095092265212E-6</v>
      </c>
      <c r="BI1663" s="5">
        <f t="shared" si="2012"/>
        <v>1.1131547240384641E-6</v>
      </c>
      <c r="BJ1663" s="8">
        <f t="shared" si="2013"/>
        <v>0.22531877425333013</v>
      </c>
      <c r="BK1663" s="8">
        <f t="shared" si="2014"/>
        <v>0.30157954537045195</v>
      </c>
      <c r="BL1663" s="8">
        <f t="shared" si="2015"/>
        <v>0.43076270758053026</v>
      </c>
      <c r="BM1663" s="8">
        <f t="shared" si="2016"/>
        <v>0.30801097233708047</v>
      </c>
      <c r="BN1663" s="8">
        <f t="shared" si="2017"/>
        <v>0.69171470287962322</v>
      </c>
    </row>
    <row r="1664" spans="1:66" x14ac:dyDescent="0.25">
      <c r="A1664" t="s">
        <v>70</v>
      </c>
      <c r="B1664" t="s">
        <v>77</v>
      </c>
      <c r="C1664" t="s">
        <v>344</v>
      </c>
      <c r="D1664" s="7" t="s">
        <v>544</v>
      </c>
      <c r="E1664">
        <f>VLOOKUP(A1664,home!$A$2:$E$405,3,FALSE)</f>
        <v>1.359</v>
      </c>
      <c r="F1664">
        <f>VLOOKUP(B1664,home!$B$2:$E$405,3,FALSE)</f>
        <v>1.4717</v>
      </c>
      <c r="G1664">
        <f>VLOOKUP(C1664,away!$B$2:$E$405,4,FALSE)</f>
        <v>0.88300000000000001</v>
      </c>
      <c r="H1664">
        <f>VLOOKUP(A1664,away!$A$2:$E$405,3,FALSE)</f>
        <v>1.0342</v>
      </c>
      <c r="I1664">
        <f>VLOOKUP(C1664,away!$B$2:$E$405,3,FALSE)</f>
        <v>1.3536999999999999</v>
      </c>
      <c r="J1664">
        <f>VLOOKUP(B1664,home!$B$2:$E$405,4,FALSE)</f>
        <v>0.72519999999999996</v>
      </c>
      <c r="K1664" s="3">
        <f t="shared" si="1962"/>
        <v>1.7660355848999998</v>
      </c>
      <c r="L1664" s="3">
        <f t="shared" si="1963"/>
        <v>1.0152774908079998</v>
      </c>
      <c r="M1664" s="5">
        <f t="shared" si="1964"/>
        <v>6.1957099579358264E-2</v>
      </c>
      <c r="N1664" s="5">
        <f t="shared" si="1965"/>
        <v>0.10941844259433951</v>
      </c>
      <c r="O1664" s="5">
        <f t="shared" si="1966"/>
        <v>6.2903648598672243E-2</v>
      </c>
      <c r="P1664" s="5">
        <f t="shared" si="1967"/>
        <v>0.1110900818453002</v>
      </c>
      <c r="Q1664" s="5">
        <f t="shared" si="1968"/>
        <v>9.6618431632970722E-2</v>
      </c>
      <c r="R1664" s="5">
        <f t="shared" si="1969"/>
        <v>3.1932329255964051E-2</v>
      </c>
      <c r="S1664" s="5">
        <f t="shared" si="1970"/>
        <v>4.9796578471965162E-2</v>
      </c>
      <c r="T1664" s="5">
        <f t="shared" si="1971"/>
        <v>9.8094518834126801E-2</v>
      </c>
      <c r="U1664" s="5">
        <f t="shared" si="1972"/>
        <v>5.6393629774775848E-2</v>
      </c>
      <c r="V1664" s="5">
        <f t="shared" si="1973"/>
        <v>9.9206745305738774E-3</v>
      </c>
      <c r="W1664" s="5">
        <f t="shared" si="1974"/>
        <v>5.6877196140351353E-2</v>
      </c>
      <c r="X1664" s="5">
        <f t="shared" si="1975"/>
        <v>5.7746136981570384E-2</v>
      </c>
      <c r="Y1664" s="5">
        <f t="shared" si="1976"/>
        <v>2.9314176529251907E-2</v>
      </c>
      <c r="Z1664" s="5">
        <f t="shared" si="1977"/>
        <v>1.0806725040883354E-2</v>
      </c>
      <c r="AA1664" s="5">
        <f t="shared" si="1978"/>
        <v>1.9085060978429907E-2</v>
      </c>
      <c r="AB1664" s="5">
        <f t="shared" si="1979"/>
        <v>1.6852448413946813E-2</v>
      </c>
      <c r="AC1664" s="5">
        <f t="shared" si="1980"/>
        <v>1.1117456201996854E-3</v>
      </c>
      <c r="AD1664" s="5">
        <f t="shared" si="1981"/>
        <v>2.5111788088299353E-2</v>
      </c>
      <c r="AE1664" s="5">
        <f t="shared" si="1982"/>
        <v>2.5495433199990789E-2</v>
      </c>
      <c r="AF1664" s="5">
        <f t="shared" si="1983"/>
        <v>1.2942469723174808E-2</v>
      </c>
      <c r="AG1664" s="5">
        <f t="shared" si="1984"/>
        <v>4.3800660618011416E-3</v>
      </c>
      <c r="AH1664" s="5">
        <f t="shared" si="1985"/>
        <v>2.7429561708400079E-3</v>
      </c>
      <c r="AI1664" s="5">
        <f t="shared" si="1986"/>
        <v>4.844158205524497E-3</v>
      </c>
      <c r="AJ1664" s="5">
        <f t="shared" si="1987"/>
        <v>4.2774778849207946E-3</v>
      </c>
      <c r="AK1664" s="5">
        <f t="shared" si="1988"/>
        <v>2.5180593861309697E-3</v>
      </c>
      <c r="AL1664" s="5">
        <f t="shared" si="1989"/>
        <v>7.9735115283081294E-5</v>
      </c>
      <c r="AM1664" s="5">
        <f t="shared" si="1990"/>
        <v>8.869662272880911E-3</v>
      </c>
      <c r="AN1664" s="5">
        <f t="shared" si="1991"/>
        <v>9.005168456724914E-3</v>
      </c>
      <c r="AO1664" s="5">
        <f t="shared" si="1992"/>
        <v>4.5713724175235086E-3</v>
      </c>
      <c r="AP1664" s="5">
        <f t="shared" si="1993"/>
        <v>1.5470705058707223E-3</v>
      </c>
      <c r="AQ1664" s="5">
        <f t="shared" si="1994"/>
        <v>3.9267646532587251E-4</v>
      </c>
      <c r="AR1664" s="5">
        <f t="shared" si="1995"/>
        <v>5.5697233170535262E-4</v>
      </c>
      <c r="AS1664" s="5">
        <f t="shared" si="1996"/>
        <v>9.8363295759637905E-4</v>
      </c>
      <c r="AT1664" s="5">
        <f t="shared" si="1997"/>
        <v>8.6856540279781915E-4</v>
      </c>
      <c r="AU1664" s="5">
        <f t="shared" si="1998"/>
        <v>5.1130580305131673E-4</v>
      </c>
      <c r="AV1664" s="5">
        <f t="shared" si="1999"/>
        <v>2.2574606073862404E-4</v>
      </c>
      <c r="AW1664" s="5">
        <f t="shared" si="2000"/>
        <v>3.9712875445176177E-6</v>
      </c>
      <c r="AX1664" s="5">
        <f t="shared" si="2001"/>
        <v>2.6106898666587871E-3</v>
      </c>
      <c r="AY1664" s="5">
        <f t="shared" si="2002"/>
        <v>2.6505746570992055E-3</v>
      </c>
      <c r="AZ1664" s="5">
        <f t="shared" si="2003"/>
        <v>1.3455343935294777E-3</v>
      </c>
      <c r="BA1664" s="5">
        <f t="shared" si="2004"/>
        <v>4.553635942861572E-4</v>
      </c>
      <c r="BB1664" s="5">
        <f t="shared" si="2005"/>
        <v>1.1558010185304045E-4</v>
      </c>
      <c r="BC1664" s="5">
        <f t="shared" si="2006"/>
        <v>2.3469175159337598E-5</v>
      </c>
      <c r="BD1664" s="5">
        <f t="shared" si="2007"/>
        <v>9.4246911897215188E-5</v>
      </c>
      <c r="BE1664" s="5">
        <f t="shared" si="2008"/>
        <v>1.6644340017741717E-4</v>
      </c>
      <c r="BF1664" s="5">
        <f t="shared" si="2009"/>
        <v>1.4697248379253486E-4</v>
      </c>
      <c r="BG1664" s="5">
        <f t="shared" si="2010"/>
        <v>8.6519545459585E-5</v>
      </c>
      <c r="BH1664" s="5">
        <f t="shared" si="2011"/>
        <v>3.8199149017750076E-5</v>
      </c>
      <c r="BI1664" s="5">
        <f t="shared" si="2012"/>
        <v>1.3492211295648891E-5</v>
      </c>
      <c r="BJ1664" s="8">
        <f t="shared" si="2013"/>
        <v>0.5475858216927888</v>
      </c>
      <c r="BK1664" s="8">
        <f t="shared" si="2014"/>
        <v>0.2366064898197795</v>
      </c>
      <c r="BL1664" s="8">
        <f t="shared" si="2015"/>
        <v>0.20524186492673477</v>
      </c>
      <c r="BM1664" s="8">
        <f t="shared" si="2016"/>
        <v>0.52367426460402677</v>
      </c>
      <c r="BN1664" s="8">
        <f t="shared" si="2017"/>
        <v>0.47392003350660505</v>
      </c>
    </row>
    <row r="1665" spans="1:66" x14ac:dyDescent="0.25">
      <c r="A1665" t="s">
        <v>70</v>
      </c>
      <c r="B1665" t="s">
        <v>79</v>
      </c>
      <c r="C1665" t="s">
        <v>65</v>
      </c>
      <c r="D1665" s="7" t="s">
        <v>544</v>
      </c>
      <c r="E1665">
        <f>VLOOKUP(A1665,home!$A$2:$E$405,3,FALSE)</f>
        <v>1.359</v>
      </c>
      <c r="F1665">
        <f>VLOOKUP(B1665,home!$B$2:$E$405,3,FALSE)</f>
        <v>0.55189999999999995</v>
      </c>
      <c r="G1665">
        <f>VLOOKUP(C1665,away!$B$2:$E$405,4,FALSE)</f>
        <v>0.5887</v>
      </c>
      <c r="H1665">
        <f>VLOOKUP(A1665,away!$A$2:$E$405,3,FALSE)</f>
        <v>1.0342</v>
      </c>
      <c r="I1665">
        <f>VLOOKUP(C1665,away!$B$2:$E$405,3,FALSE)</f>
        <v>1.5470999999999999</v>
      </c>
      <c r="J1665">
        <f>VLOOKUP(B1665,home!$B$2:$E$405,4,FALSE)</f>
        <v>0.48349999999999999</v>
      </c>
      <c r="K1665" s="3">
        <f t="shared" si="1962"/>
        <v>0.44154389726999993</v>
      </c>
      <c r="L1665" s="3">
        <f t="shared" si="1963"/>
        <v>0.77360523146999993</v>
      </c>
      <c r="M1665" s="5">
        <f t="shared" si="1964"/>
        <v>0.29666576960262786</v>
      </c>
      <c r="N1665" s="5">
        <f t="shared" si="1965"/>
        <v>0.13099096009694816</v>
      </c>
      <c r="O1665" s="5">
        <f t="shared" si="1966"/>
        <v>0.22950219136266659</v>
      </c>
      <c r="P1665" s="5">
        <f t="shared" si="1967"/>
        <v>0.10133529200627711</v>
      </c>
      <c r="Q1665" s="5">
        <f t="shared" si="1968"/>
        <v>2.8919129514172765E-2</v>
      </c>
      <c r="R1665" s="5">
        <f t="shared" si="1969"/>
        <v>8.8772047935993942E-2</v>
      </c>
      <c r="S1665" s="5">
        <f t="shared" si="1970"/>
        <v>8.6535442054472261E-3</v>
      </c>
      <c r="T1665" s="5">
        <f t="shared" si="1971"/>
        <v>2.237198988172253E-2</v>
      </c>
      <c r="U1665" s="5">
        <f t="shared" si="1972"/>
        <v>3.9196756014298013E-2</v>
      </c>
      <c r="V1665" s="5">
        <f t="shared" si="1973"/>
        <v>3.2843149084829182E-4</v>
      </c>
      <c r="W1665" s="5">
        <f t="shared" si="1974"/>
        <v>4.2563550504479087E-3</v>
      </c>
      <c r="X1665" s="5">
        <f t="shared" si="1975"/>
        <v>3.2927385340202581E-3</v>
      </c>
      <c r="Y1665" s="5">
        <f t="shared" si="1976"/>
        <v>1.2736398778904648E-3</v>
      </c>
      <c r="Z1665" s="5">
        <f t="shared" si="1977"/>
        <v>2.2891506897196844E-2</v>
      </c>
      <c r="AA1665" s="5">
        <f t="shared" si="1978"/>
        <v>1.0107605169771376E-2</v>
      </c>
      <c r="AB1665" s="5">
        <f t="shared" si="1979"/>
        <v>2.2314756893636262E-3</v>
      </c>
      <c r="AC1665" s="5">
        <f t="shared" si="1980"/>
        <v>7.0116155197455254E-6</v>
      </c>
      <c r="AD1665" s="5">
        <f t="shared" si="1981"/>
        <v>4.6984189928490411E-4</v>
      </c>
      <c r="AE1665" s="5">
        <f t="shared" si="1982"/>
        <v>3.6347215125060264E-4</v>
      </c>
      <c r="AF1665" s="5">
        <f t="shared" si="1983"/>
        <v>1.4059197885056061E-4</v>
      </c>
      <c r="AG1665" s="5">
        <f t="shared" si="1984"/>
        <v>3.6254230113837763E-5</v>
      </c>
      <c r="AH1665" s="5">
        <f t="shared" si="1985"/>
        <v>4.4272473729757653E-3</v>
      </c>
      <c r="AI1665" s="5">
        <f t="shared" si="1986"/>
        <v>1.9548240592420882E-3</v>
      </c>
      <c r="AJ1665" s="5">
        <f t="shared" si="1987"/>
        <v>4.3157031679745637E-4</v>
      </c>
      <c r="AK1665" s="5">
        <f t="shared" si="1988"/>
        <v>6.3519079874932487E-5</v>
      </c>
      <c r="AL1665" s="5">
        <f t="shared" si="1989"/>
        <v>9.58012927586323E-8</v>
      </c>
      <c r="AM1665" s="5">
        <f t="shared" si="1990"/>
        <v>4.1491164662199071E-5</v>
      </c>
      <c r="AN1665" s="5">
        <f t="shared" si="1991"/>
        <v>3.2097782042460393E-5</v>
      </c>
      <c r="AO1665" s="5">
        <f t="shared" si="1992"/>
        <v>1.2415506053315589E-5</v>
      </c>
      <c r="AP1665" s="5">
        <f t="shared" si="1993"/>
        <v>3.2015668113974642E-6</v>
      </c>
      <c r="AQ1665" s="5">
        <f t="shared" si="1994"/>
        <v>6.1918720854945112E-7</v>
      </c>
      <c r="AR1665" s="5">
        <f t="shared" si="1995"/>
        <v>6.8498834574917352E-4</v>
      </c>
      <c r="AS1665" s="5">
        <f t="shared" si="1996"/>
        <v>3.0245242376662019E-4</v>
      </c>
      <c r="AT1665" s="5">
        <f t="shared" si="1997"/>
        <v>6.6773010964335511E-5</v>
      </c>
      <c r="AU1665" s="5">
        <f t="shared" si="1998"/>
        <v>9.8277384978817157E-6</v>
      </c>
      <c r="AV1665" s="5">
        <f t="shared" si="1999"/>
        <v>1.0848444894262766E-6</v>
      </c>
      <c r="AW1665" s="5">
        <f t="shared" si="2000"/>
        <v>9.0899637937092921E-10</v>
      </c>
      <c r="AX1665" s="5">
        <f t="shared" si="2001"/>
        <v>3.0533617578697804E-6</v>
      </c>
      <c r="AY1665" s="5">
        <f t="shared" si="2002"/>
        <v>2.3620966294584974E-6</v>
      </c>
      <c r="AZ1665" s="5">
        <f t="shared" si="2003"/>
        <v>9.1366515489337364E-7</v>
      </c>
      <c r="BA1665" s="5">
        <f t="shared" si="2004"/>
        <v>2.3560538121245392E-7</v>
      </c>
      <c r="BB1665" s="5">
        <f t="shared" si="2005"/>
        <v>4.5566388867109491E-8</v>
      </c>
      <c r="BC1665" s="5">
        <f t="shared" si="2006"/>
        <v>7.0500793613584561E-9</v>
      </c>
      <c r="BD1665" s="5">
        <f t="shared" si="2007"/>
        <v>8.8318427961256918E-5</v>
      </c>
      <c r="BE1665" s="5">
        <f t="shared" si="2008"/>
        <v>3.8996462882773111E-5</v>
      </c>
      <c r="BF1665" s="5">
        <f t="shared" si="2009"/>
        <v>8.6093251005022659E-6</v>
      </c>
      <c r="BG1665" s="5">
        <f t="shared" si="2010"/>
        <v>1.2671316525800687E-6</v>
      </c>
      <c r="BH1665" s="5">
        <f t="shared" si="2011"/>
        <v>1.3987356205859472E-7</v>
      </c>
      <c r="BI1665" s="5">
        <f t="shared" si="2012"/>
        <v>1.2352063543277822E-8</v>
      </c>
      <c r="BJ1665" s="8">
        <f t="shared" si="2013"/>
        <v>0.19221141576687159</v>
      </c>
      <c r="BK1665" s="8">
        <f t="shared" si="2014"/>
        <v>0.40699250681864241</v>
      </c>
      <c r="BL1665" s="8">
        <f t="shared" si="2015"/>
        <v>0.37788970693767393</v>
      </c>
      <c r="BM1665" s="8">
        <f t="shared" si="2016"/>
        <v>0.12379738471406536</v>
      </c>
      <c r="BN1665" s="8">
        <f t="shared" si="2017"/>
        <v>0.87618539051868638</v>
      </c>
    </row>
    <row r="1666" spans="1:66" x14ac:dyDescent="0.25">
      <c r="A1666" t="s">
        <v>70</v>
      </c>
      <c r="B1666" t="s">
        <v>309</v>
      </c>
      <c r="C1666" t="s">
        <v>71</v>
      </c>
      <c r="D1666" s="7" t="s">
        <v>544</v>
      </c>
      <c r="E1666">
        <f>VLOOKUP(A1666,home!$A$2:$E$405,3,FALSE)</f>
        <v>1.359</v>
      </c>
      <c r="F1666">
        <f>VLOOKUP(B1666,home!$B$2:$E$405,3,FALSE)</f>
        <v>0</v>
      </c>
      <c r="G1666">
        <f>VLOOKUP(C1666,away!$B$2:$E$405,4,FALSE)</f>
        <v>1.4717</v>
      </c>
      <c r="H1666">
        <f>VLOOKUP(A1666,away!$A$2:$E$405,3,FALSE)</f>
        <v>1.0342</v>
      </c>
      <c r="I1666">
        <f>VLOOKUP(C1666,away!$B$2:$E$405,3,FALSE)</f>
        <v>1.2087000000000001</v>
      </c>
      <c r="J1666">
        <f>VLOOKUP(B1666,home!$B$2:$E$405,4,FALSE)</f>
        <v>0.96689999999999998</v>
      </c>
      <c r="K1666" s="3">
        <f t="shared" si="1962"/>
        <v>0</v>
      </c>
      <c r="L1666" s="3">
        <f t="shared" si="1963"/>
        <v>1.208661297426</v>
      </c>
      <c r="M1666" s="5">
        <f t="shared" si="1964"/>
        <v>0.29859674421803245</v>
      </c>
      <c r="N1666" s="5">
        <f t="shared" si="1965"/>
        <v>0</v>
      </c>
      <c r="O1666" s="5">
        <f t="shared" si="1966"/>
        <v>0.36090232827374658</v>
      </c>
      <c r="P1666" s="5">
        <f t="shared" si="1967"/>
        <v>0</v>
      </c>
      <c r="Q1666" s="5">
        <f t="shared" si="1968"/>
        <v>0</v>
      </c>
      <c r="R1666" s="5">
        <f t="shared" si="1969"/>
        <v>0.21810433816770539</v>
      </c>
      <c r="S1666" s="5">
        <f t="shared" si="1970"/>
        <v>0</v>
      </c>
      <c r="T1666" s="5">
        <f t="shared" si="1971"/>
        <v>0</v>
      </c>
      <c r="U1666" s="5">
        <f t="shared" si="1972"/>
        <v>0</v>
      </c>
      <c r="V1666" s="5">
        <f t="shared" si="1973"/>
        <v>0</v>
      </c>
      <c r="W1666" s="5">
        <f t="shared" si="1974"/>
        <v>0</v>
      </c>
      <c r="X1666" s="5">
        <f t="shared" si="1975"/>
        <v>0</v>
      </c>
      <c r="Y1666" s="5">
        <f t="shared" si="1976"/>
        <v>0</v>
      </c>
      <c r="Z1666" s="5">
        <f t="shared" si="1977"/>
        <v>8.787142411467265E-2</v>
      </c>
      <c r="AA1666" s="5">
        <f t="shared" si="1978"/>
        <v>0</v>
      </c>
      <c r="AB1666" s="5">
        <f t="shared" si="1979"/>
        <v>0</v>
      </c>
      <c r="AC1666" s="5">
        <f t="shared" si="1980"/>
        <v>0</v>
      </c>
      <c r="AD1666" s="5">
        <f t="shared" si="1981"/>
        <v>0</v>
      </c>
      <c r="AE1666" s="5">
        <f t="shared" si="1982"/>
        <v>0</v>
      </c>
      <c r="AF1666" s="5">
        <f t="shared" si="1983"/>
        <v>0</v>
      </c>
      <c r="AG1666" s="5">
        <f t="shared" si="1984"/>
        <v>0</v>
      </c>
      <c r="AH1666" s="5">
        <f t="shared" si="1985"/>
        <v>2.6551697369277615E-2</v>
      </c>
      <c r="AI1666" s="5">
        <f t="shared" si="1986"/>
        <v>0</v>
      </c>
      <c r="AJ1666" s="5">
        <f t="shared" si="1987"/>
        <v>0</v>
      </c>
      <c r="AK1666" s="5">
        <f t="shared" si="1988"/>
        <v>0</v>
      </c>
      <c r="AL1666" s="5">
        <f t="shared" si="1989"/>
        <v>0</v>
      </c>
      <c r="AM1666" s="5">
        <f t="shared" si="1990"/>
        <v>0</v>
      </c>
      <c r="AN1666" s="5">
        <f t="shared" si="1991"/>
        <v>0</v>
      </c>
      <c r="AO1666" s="5">
        <f t="shared" si="1992"/>
        <v>0</v>
      </c>
      <c r="AP1666" s="5">
        <f t="shared" si="1993"/>
        <v>0</v>
      </c>
      <c r="AQ1666" s="5">
        <f t="shared" si="1994"/>
        <v>0</v>
      </c>
      <c r="AR1666" s="5">
        <f t="shared" si="1995"/>
        <v>6.4184017982427217E-3</v>
      </c>
      <c r="AS1666" s="5">
        <f t="shared" si="1996"/>
        <v>0</v>
      </c>
      <c r="AT1666" s="5">
        <f t="shared" si="1997"/>
        <v>0</v>
      </c>
      <c r="AU1666" s="5">
        <f t="shared" si="1998"/>
        <v>0</v>
      </c>
      <c r="AV1666" s="5">
        <f t="shared" si="1999"/>
        <v>0</v>
      </c>
      <c r="AW1666" s="5">
        <f t="shared" si="2000"/>
        <v>0</v>
      </c>
      <c r="AX1666" s="5">
        <f t="shared" si="2001"/>
        <v>0</v>
      </c>
      <c r="AY1666" s="5">
        <f t="shared" si="2002"/>
        <v>0</v>
      </c>
      <c r="AZ1666" s="5">
        <f t="shared" si="2003"/>
        <v>0</v>
      </c>
      <c r="BA1666" s="5">
        <f t="shared" si="2004"/>
        <v>0</v>
      </c>
      <c r="BB1666" s="5">
        <f t="shared" si="2005"/>
        <v>0</v>
      </c>
      <c r="BC1666" s="5">
        <f t="shared" si="2006"/>
        <v>0</v>
      </c>
      <c r="BD1666" s="5">
        <f t="shared" si="2007"/>
        <v>1.2929456408109032E-3</v>
      </c>
      <c r="BE1666" s="5">
        <f t="shared" si="2008"/>
        <v>0</v>
      </c>
      <c r="BF1666" s="5">
        <f t="shared" si="2009"/>
        <v>0</v>
      </c>
      <c r="BG1666" s="5">
        <f t="shared" si="2010"/>
        <v>0</v>
      </c>
      <c r="BH1666" s="5">
        <f t="shared" si="2011"/>
        <v>0</v>
      </c>
      <c r="BI1666" s="5">
        <f t="shared" si="2012"/>
        <v>0</v>
      </c>
      <c r="BJ1666" s="8">
        <f t="shared" si="2013"/>
        <v>0</v>
      </c>
      <c r="BK1666" s="8">
        <f t="shared" si="2014"/>
        <v>0.29859674421803245</v>
      </c>
      <c r="BL1666" s="8">
        <f t="shared" si="2015"/>
        <v>0.61326971124978324</v>
      </c>
      <c r="BM1666" s="8">
        <f t="shared" si="2016"/>
        <v>0.12213446892300389</v>
      </c>
      <c r="BN1666" s="8">
        <f t="shared" si="2017"/>
        <v>0.87760341065948444</v>
      </c>
    </row>
    <row r="1667" spans="1:66" x14ac:dyDescent="0.25">
      <c r="A1667" t="s">
        <v>70</v>
      </c>
      <c r="B1667" t="s">
        <v>346</v>
      </c>
      <c r="C1667" t="s">
        <v>86</v>
      </c>
      <c r="D1667" s="7" t="s">
        <v>544</v>
      </c>
      <c r="E1667">
        <f>VLOOKUP(A1667,home!$A$2:$E$405,3,FALSE)</f>
        <v>1.359</v>
      </c>
      <c r="F1667">
        <f>VLOOKUP(B1667,home!$B$2:$E$405,3,FALSE)</f>
        <v>1.1773</v>
      </c>
      <c r="G1667">
        <f>VLOOKUP(C1667,away!$B$2:$E$405,4,FALSE)</f>
        <v>1.4717</v>
      </c>
      <c r="H1667">
        <f>VLOOKUP(A1667,away!$A$2:$E$405,3,FALSE)</f>
        <v>1.0342</v>
      </c>
      <c r="I1667">
        <f>VLOOKUP(C1667,away!$B$2:$E$405,3,FALSE)</f>
        <v>0.64459999999999995</v>
      </c>
      <c r="J1667">
        <f>VLOOKUP(B1667,home!$B$2:$E$405,4,FALSE)</f>
        <v>0.96689999999999998</v>
      </c>
      <c r="K1667" s="3">
        <f t="shared" si="1962"/>
        <v>2.3546474451899999</v>
      </c>
      <c r="L1667" s="3">
        <f t="shared" si="1963"/>
        <v>0.64457935990799997</v>
      </c>
      <c r="M1667" s="5">
        <f t="shared" si="1964"/>
        <v>4.9825578361258255E-2</v>
      </c>
      <c r="N1667" s="5">
        <f t="shared" si="1965"/>
        <v>0.11732167079345089</v>
      </c>
      <c r="O1667" s="5">
        <f t="shared" si="1966"/>
        <v>3.211653940714574E-2</v>
      </c>
      <c r="P1667" s="5">
        <f t="shared" si="1967"/>
        <v>7.5623127463379666E-2</v>
      </c>
      <c r="Q1667" s="5">
        <f t="shared" si="1968"/>
        <v>0.13812558619961071</v>
      </c>
      <c r="R1667" s="5">
        <f t="shared" si="1969"/>
        <v>1.0350829206759027E-2</v>
      </c>
      <c r="S1667" s="5">
        <f t="shared" si="1970"/>
        <v>2.8694385471445181E-2</v>
      </c>
      <c r="T1667" s="5">
        <f t="shared" si="1971"/>
        <v>8.9032901939462353E-2</v>
      </c>
      <c r="U1667" s="5">
        <f t="shared" si="1972"/>
        <v>2.4372553547293178E-2</v>
      </c>
      <c r="V1667" s="5">
        <f t="shared" si="1973"/>
        <v>4.8390120571255623E-3</v>
      </c>
      <c r="W1667" s="5">
        <f t="shared" si="1974"/>
        <v>0.10841235288676147</v>
      </c>
      <c r="X1667" s="5">
        <f t="shared" si="1975"/>
        <v>6.9880365029868927E-2</v>
      </c>
      <c r="Y1667" s="5">
        <f t="shared" si="1976"/>
        <v>2.2521720480545147E-2</v>
      </c>
      <c r="Z1667" s="5">
        <f t="shared" si="1977"/>
        <v>2.2239769548699222E-3</v>
      </c>
      <c r="AA1667" s="5">
        <f t="shared" si="1978"/>
        <v>5.2366816549458978E-3</v>
      </c>
      <c r="AB1667" s="5">
        <f t="shared" si="1979"/>
        <v>6.1652695400458511E-3</v>
      </c>
      <c r="AC1667" s="5">
        <f t="shared" si="1980"/>
        <v>4.5902781968178554E-4</v>
      </c>
      <c r="AD1667" s="5">
        <f t="shared" si="1981"/>
        <v>6.3818217437962385E-2</v>
      </c>
      <c r="AE1667" s="5">
        <f t="shared" si="1982"/>
        <v>4.1135905746631361E-2</v>
      </c>
      <c r="AF1667" s="5">
        <f t="shared" si="1983"/>
        <v>1.3257677897699728E-2</v>
      </c>
      <c r="AG1667" s="5">
        <f t="shared" si="1984"/>
        <v>2.8485418443885769E-3</v>
      </c>
      <c r="AH1667" s="5">
        <f t="shared" si="1985"/>
        <v>3.5838241050504925E-4</v>
      </c>
      <c r="AI1667" s="5">
        <f t="shared" si="1986"/>
        <v>8.4386422729674799E-4</v>
      </c>
      <c r="AJ1667" s="5">
        <f t="shared" si="1987"/>
        <v>9.9350137344576079E-4</v>
      </c>
      <c r="AK1667" s="5">
        <f t="shared" si="1988"/>
        <v>7.7978182359227208E-4</v>
      </c>
      <c r="AL1667" s="5">
        <f t="shared" si="1989"/>
        <v>2.786771008685293E-5</v>
      </c>
      <c r="AM1667" s="5">
        <f t="shared" si="1990"/>
        <v>3.0053880529375618E-2</v>
      </c>
      <c r="AN1667" s="5">
        <f t="shared" si="1991"/>
        <v>1.937211107437644E-2</v>
      </c>
      <c r="AO1667" s="5">
        <f t="shared" si="1992"/>
        <v>6.2434314781941204E-3</v>
      </c>
      <c r="AP1667" s="5">
        <f t="shared" si="1993"/>
        <v>1.341462355281275E-3</v>
      </c>
      <c r="AQ1667" s="5">
        <f t="shared" si="1994"/>
        <v>2.1616973657697053E-4</v>
      </c>
      <c r="AR1667" s="5">
        <f t="shared" si="1995"/>
        <v>4.6201180953126154E-5</v>
      </c>
      <c r="AS1667" s="5">
        <f t="shared" si="1996"/>
        <v>1.0878749269603938E-4</v>
      </c>
      <c r="AT1667" s="5">
        <f t="shared" si="1997"/>
        <v>1.2807809587267748E-4</v>
      </c>
      <c r="AU1667" s="5">
        <f t="shared" si="1998"/>
        <v>1.0052625374379996E-4</v>
      </c>
      <c r="AV1667" s="5">
        <f t="shared" si="1999"/>
        <v>5.9175971638090043E-5</v>
      </c>
      <c r="AW1667" s="5">
        <f t="shared" si="2000"/>
        <v>1.1749004456721784E-6</v>
      </c>
      <c r="AX1667" s="5">
        <f t="shared" si="2001"/>
        <v>1.1794382167756627E-2</v>
      </c>
      <c r="AY1667" s="5">
        <f t="shared" si="2002"/>
        <v>7.6024153082028959E-3</v>
      </c>
      <c r="AZ1667" s="5">
        <f t="shared" si="2003"/>
        <v>2.450179996558101E-3</v>
      </c>
      <c r="BA1667" s="5">
        <f t="shared" si="2004"/>
        <v>5.2644515128026886E-4</v>
      </c>
      <c r="BB1667" s="5">
        <f t="shared" si="2005"/>
        <v>8.4833919659726471E-5</v>
      </c>
      <c r="BC1667" s="5">
        <f t="shared" si="2006"/>
        <v>1.0936438726550637E-5</v>
      </c>
      <c r="BD1667" s="5">
        <f t="shared" si="2007"/>
        <v>4.9633879409599548E-6</v>
      </c>
      <c r="BE1667" s="5">
        <f t="shared" si="2008"/>
        <v>1.1687028734668211E-5</v>
      </c>
      <c r="BF1667" s="5">
        <f t="shared" si="2009"/>
        <v>1.3759416175974315E-5</v>
      </c>
      <c r="BG1667" s="5">
        <f t="shared" si="2010"/>
        <v>1.0799524715354624E-5</v>
      </c>
      <c r="BH1667" s="5">
        <f t="shared" si="2011"/>
        <v>6.3572683200690048E-6</v>
      </c>
      <c r="BI1667" s="5">
        <f t="shared" si="2012"/>
        <v>2.9938251216475618E-6</v>
      </c>
      <c r="BJ1667" s="8">
        <f t="shared" si="2013"/>
        <v>0.74605118841237017</v>
      </c>
      <c r="BK1667" s="8">
        <f t="shared" si="2014"/>
        <v>0.16707141419118021</v>
      </c>
      <c r="BL1667" s="8">
        <f t="shared" si="2015"/>
        <v>8.1710732636941896E-2</v>
      </c>
      <c r="BM1667" s="8">
        <f t="shared" si="2016"/>
        <v>0.56609274035600099</v>
      </c>
      <c r="BN1667" s="8">
        <f t="shared" si="2017"/>
        <v>0.42336333143160421</v>
      </c>
    </row>
    <row r="1668" spans="1:66" x14ac:dyDescent="0.25">
      <c r="A1668" t="s">
        <v>70</v>
      </c>
      <c r="B1668" t="s">
        <v>82</v>
      </c>
      <c r="C1668" t="s">
        <v>109</v>
      </c>
      <c r="D1668" s="7" t="s">
        <v>544</v>
      </c>
      <c r="E1668">
        <f>VLOOKUP(A1668,home!$A$2:$E$405,3,FALSE)</f>
        <v>1.359</v>
      </c>
      <c r="F1668">
        <f>VLOOKUP(B1668,home!$B$2:$E$405,3,FALSE)</f>
        <v>1.6188</v>
      </c>
      <c r="G1668">
        <f>VLOOKUP(C1668,away!$B$2:$E$405,4,FALSE)</f>
        <v>0.55189999999999995</v>
      </c>
      <c r="H1668">
        <f>VLOOKUP(A1668,away!$A$2:$E$405,3,FALSE)</f>
        <v>1.0342</v>
      </c>
      <c r="I1668">
        <f>VLOOKUP(C1668,away!$B$2:$E$405,3,FALSE)</f>
        <v>1.4503999999999999</v>
      </c>
      <c r="J1668">
        <f>VLOOKUP(B1668,home!$B$2:$E$405,4,FALSE)</f>
        <v>0.38679999999999998</v>
      </c>
      <c r="K1668" s="3">
        <f t="shared" si="1962"/>
        <v>1.2141519634799998</v>
      </c>
      <c r="L1668" s="3">
        <f t="shared" si="1963"/>
        <v>0.58020142342399994</v>
      </c>
      <c r="M1668" s="5">
        <f t="shared" si="1964"/>
        <v>0.16623490727026205</v>
      </c>
      <c r="N1668" s="5">
        <f t="shared" si="1965"/>
        <v>0.20183443906110435</v>
      </c>
      <c r="O1668" s="5">
        <f t="shared" si="1966"/>
        <v>9.6449729820962671E-2</v>
      </c>
      <c r="P1668" s="5">
        <f t="shared" si="1967"/>
        <v>0.11710462883923731</v>
      </c>
      <c r="Q1668" s="5">
        <f t="shared" si="1968"/>
        <v>0.12252884024196214</v>
      </c>
      <c r="R1668" s="5">
        <f t="shared" si="1969"/>
        <v>2.7980135265491375E-2</v>
      </c>
      <c r="S1668" s="5">
        <f t="shared" si="1970"/>
        <v>2.0623667917834425E-2</v>
      </c>
      <c r="T1668" s="5">
        <f t="shared" si="1971"/>
        <v>7.1091407518878325E-2</v>
      </c>
      <c r="U1668" s="5">
        <f t="shared" si="1972"/>
        <v>3.3972136171032334E-2</v>
      </c>
      <c r="V1668" s="5">
        <f t="shared" si="1973"/>
        <v>1.6142664995914568E-3</v>
      </c>
      <c r="W1668" s="5">
        <f t="shared" si="1974"/>
        <v>4.958954398756852E-2</v>
      </c>
      <c r="X1668" s="5">
        <f t="shared" si="1975"/>
        <v>2.8771924008534313E-2</v>
      </c>
      <c r="Y1668" s="5">
        <f t="shared" si="1976"/>
        <v>8.3467556321993822E-3</v>
      </c>
      <c r="Z1668" s="5">
        <f t="shared" si="1977"/>
        <v>5.4113714362113855E-3</v>
      </c>
      <c r="AA1668" s="5">
        <f t="shared" si="1978"/>
        <v>6.5702272543956396E-3</v>
      </c>
      <c r="AB1668" s="5">
        <f t="shared" si="1979"/>
        <v>3.9886271607171382E-3</v>
      </c>
      <c r="AC1668" s="5">
        <f t="shared" si="1980"/>
        <v>7.1073399378949808E-5</v>
      </c>
      <c r="AD1668" s="5">
        <f t="shared" si="1981"/>
        <v>1.505231055014603E-2</v>
      </c>
      <c r="AE1668" s="5">
        <f t="shared" si="1982"/>
        <v>8.7333720070148189E-3</v>
      </c>
      <c r="AF1668" s="5">
        <f t="shared" si="1983"/>
        <v>2.5335574348806559E-3</v>
      </c>
      <c r="AG1668" s="5">
        <f t="shared" si="1984"/>
        <v>4.899912100147383E-4</v>
      </c>
      <c r="AH1668" s="5">
        <f t="shared" si="1985"/>
        <v>7.8492135249145513E-4</v>
      </c>
      <c r="AI1668" s="5">
        <f t="shared" si="1986"/>
        <v>9.5301380130487722E-4</v>
      </c>
      <c r="AJ1668" s="5">
        <f t="shared" si="1987"/>
        <v>5.7855178903892779E-4</v>
      </c>
      <c r="AK1668" s="5">
        <f t="shared" si="1988"/>
        <v>2.3414993021216024E-4</v>
      </c>
      <c r="AL1668" s="5">
        <f t="shared" si="1989"/>
        <v>2.0027139164178934E-6</v>
      </c>
      <c r="AM1668" s="5">
        <f t="shared" si="1990"/>
        <v>3.6551584818741013E-3</v>
      </c>
      <c r="AN1668" s="5">
        <f t="shared" si="1991"/>
        <v>2.1207281540236603E-3</v>
      </c>
      <c r="AO1668" s="5">
        <f t="shared" si="1992"/>
        <v>6.1522474682993962E-4</v>
      </c>
      <c r="AP1668" s="5">
        <f t="shared" si="1993"/>
        <v>1.1898475794546701E-4</v>
      </c>
      <c r="AQ1668" s="5">
        <f t="shared" si="1994"/>
        <v>1.725878148143001E-5</v>
      </c>
      <c r="AR1668" s="5">
        <f t="shared" si="1995"/>
        <v>9.1082497198286726E-5</v>
      </c>
      <c r="AS1668" s="5">
        <f t="shared" si="1996"/>
        <v>1.1058799281196142E-4</v>
      </c>
      <c r="AT1668" s="5">
        <f t="shared" si="1997"/>
        <v>6.7135314304977552E-5</v>
      </c>
      <c r="AU1668" s="5">
        <f t="shared" si="1998"/>
        <v>2.7170824560745138E-5</v>
      </c>
      <c r="AV1668" s="5">
        <f t="shared" si="1999"/>
        <v>8.2473774974498262E-6</v>
      </c>
      <c r="AW1668" s="5">
        <f t="shared" si="2000"/>
        <v>3.9189367240821005E-8</v>
      </c>
      <c r="AX1668" s="5">
        <f t="shared" si="2001"/>
        <v>7.396529745996688E-4</v>
      </c>
      <c r="AY1668" s="5">
        <f t="shared" si="2002"/>
        <v>4.2914770870252348E-4</v>
      </c>
      <c r="AZ1668" s="5">
        <f t="shared" si="2003"/>
        <v>1.244960557241761E-4</v>
      </c>
      <c r="BA1668" s="5">
        <f t="shared" si="2004"/>
        <v>2.4077596247280197E-5</v>
      </c>
      <c r="BB1668" s="5">
        <f t="shared" si="2005"/>
        <v>3.4924639038250821E-6</v>
      </c>
      <c r="BC1668" s="5">
        <f t="shared" si="2006"/>
        <v>4.0526650565125065E-7</v>
      </c>
      <c r="BD1668" s="5">
        <f t="shared" si="2007"/>
        <v>8.8076990872430698E-6</v>
      </c>
      <c r="BE1668" s="5">
        <f t="shared" si="2008"/>
        <v>1.0693885140517176E-5</v>
      </c>
      <c r="BF1668" s="5">
        <f t="shared" si="2009"/>
        <v>6.4920008202942642E-6</v>
      </c>
      <c r="BG1668" s="5">
        <f t="shared" si="2010"/>
        <v>2.6274251809580166E-6</v>
      </c>
      <c r="BH1668" s="5">
        <f t="shared" si="2011"/>
        <v>7.975233605892422E-7</v>
      </c>
      <c r="BI1668" s="5">
        <f t="shared" si="2012"/>
        <v>1.9366291083611914E-7</v>
      </c>
      <c r="BJ1668" s="8">
        <f t="shared" si="2013"/>
        <v>0.51682076864014104</v>
      </c>
      <c r="BK1668" s="8">
        <f t="shared" si="2014"/>
        <v>0.30607969434892313</v>
      </c>
      <c r="BL1668" s="8">
        <f t="shared" si="2015"/>
        <v>0.1718453287485204</v>
      </c>
      <c r="BM1668" s="8">
        <f t="shared" si="2016"/>
        <v>0.26759537415544066</v>
      </c>
      <c r="BN1668" s="8">
        <f t="shared" si="2017"/>
        <v>0.73213268049901981</v>
      </c>
    </row>
    <row r="1669" spans="1:66" x14ac:dyDescent="0.25">
      <c r="A1669" t="s">
        <v>70</v>
      </c>
      <c r="B1669" t="s">
        <v>227</v>
      </c>
      <c r="C1669" t="s">
        <v>72</v>
      </c>
      <c r="D1669" s="7" t="s">
        <v>544</v>
      </c>
      <c r="E1669">
        <f>VLOOKUP(A1669,home!$A$2:$E$405,3,FALSE)</f>
        <v>1.359</v>
      </c>
      <c r="F1669">
        <f>VLOOKUP(B1669,home!$B$2:$E$405,3,FALSE)</f>
        <v>2.0234999999999999</v>
      </c>
      <c r="G1669">
        <f>VLOOKUP(C1669,away!$B$2:$E$405,4,FALSE)</f>
        <v>0.73580000000000001</v>
      </c>
      <c r="H1669">
        <f>VLOOKUP(A1669,away!$A$2:$E$405,3,FALSE)</f>
        <v>1.0342</v>
      </c>
      <c r="I1669">
        <f>VLOOKUP(C1669,away!$B$2:$E$405,3,FALSE)</f>
        <v>0.77349999999999997</v>
      </c>
      <c r="J1669">
        <f>VLOOKUP(B1669,home!$B$2:$E$405,4,FALSE)</f>
        <v>0.2417</v>
      </c>
      <c r="K1669" s="3">
        <f t="shared" si="1962"/>
        <v>2.0234032766999999</v>
      </c>
      <c r="L1669" s="3">
        <f t="shared" si="1963"/>
        <v>0.19334880929000001</v>
      </c>
      <c r="M1669" s="5">
        <f t="shared" si="1964"/>
        <v>0.10896243534760389</v>
      </c>
      <c r="N1669" s="5">
        <f t="shared" si="1965"/>
        <v>0.22047494871955364</v>
      </c>
      <c r="O1669" s="5">
        <f t="shared" si="1966"/>
        <v>2.1067757131797822E-2</v>
      </c>
      <c r="P1669" s="5">
        <f t="shared" si="1967"/>
        <v>4.2628568813199506E-2</v>
      </c>
      <c r="Q1669" s="5">
        <f t="shared" si="1968"/>
        <v>0.22305486683470468</v>
      </c>
      <c r="R1669" s="5">
        <f t="shared" si="1969"/>
        <v>2.0367128779220072E-3</v>
      </c>
      <c r="S1669" s="5">
        <f t="shared" si="1970"/>
        <v>4.169315033352103E-3</v>
      </c>
      <c r="T1669" s="5">
        <f t="shared" si="1971"/>
        <v>4.3127392908829665E-2</v>
      </c>
      <c r="U1669" s="5">
        <f t="shared" si="1972"/>
        <v>4.1210915108844766E-3</v>
      </c>
      <c r="V1669" s="5">
        <f t="shared" si="1973"/>
        <v>1.8123670300398075E-4</v>
      </c>
      <c r="W1669" s="5">
        <f t="shared" si="1974"/>
        <v>0.15044331614574119</v>
      </c>
      <c r="X1669" s="5">
        <f t="shared" si="1975"/>
        <v>2.9088036042418091E-2</v>
      </c>
      <c r="Y1669" s="5">
        <f t="shared" si="1976"/>
        <v>2.812068566693071E-3</v>
      </c>
      <c r="Z1669" s="5">
        <f t="shared" si="1977"/>
        <v>1.3126533660394308E-4</v>
      </c>
      <c r="AA1669" s="5">
        <f t="shared" si="1978"/>
        <v>2.6560271220154691E-4</v>
      </c>
      <c r="AB1669" s="5">
        <f t="shared" si="1979"/>
        <v>2.6871069908450856E-4</v>
      </c>
      <c r="AC1669" s="5">
        <f t="shared" si="1980"/>
        <v>4.4314935468563807E-6</v>
      </c>
      <c r="AD1669" s="5">
        <f t="shared" si="1981"/>
        <v>7.6101874711726678E-2</v>
      </c>
      <c r="AE1669" s="5">
        <f t="shared" si="1982"/>
        <v>1.4714206860249116E-2</v>
      </c>
      <c r="AF1669" s="5">
        <f t="shared" si="1983"/>
        <v>1.4224871880379581E-3</v>
      </c>
      <c r="AG1669" s="5">
        <f t="shared" si="1984"/>
        <v>9.1678734679139843E-5</v>
      </c>
      <c r="AH1669" s="5">
        <f t="shared" si="1985"/>
        <v>6.3449991333558626E-6</v>
      </c>
      <c r="AI1669" s="5">
        <f t="shared" si="1986"/>
        <v>1.2838492037090914E-5</v>
      </c>
      <c r="AJ1669" s="5">
        <f t="shared" si="1987"/>
        <v>1.2988723427868308E-5</v>
      </c>
      <c r="AK1669" s="5">
        <f t="shared" si="1988"/>
        <v>8.7604751813662629E-6</v>
      </c>
      <c r="AL1669" s="5">
        <f t="shared" si="1989"/>
        <v>6.9348019619706757E-8</v>
      </c>
      <c r="AM1669" s="5">
        <f t="shared" si="1990"/>
        <v>3.0796956530944105E-2</v>
      </c>
      <c r="AN1669" s="5">
        <f t="shared" si="1991"/>
        <v>5.9545548750139319E-3</v>
      </c>
      <c r="AO1669" s="5">
        <f t="shared" si="1992"/>
        <v>5.7565304746795434E-4</v>
      </c>
      <c r="AP1669" s="5">
        <f t="shared" si="1993"/>
        <v>3.7100610430696273E-5</v>
      </c>
      <c r="AQ1669" s="5">
        <f t="shared" si="1994"/>
        <v>1.7933397126768199E-6</v>
      </c>
      <c r="AR1669" s="5">
        <f t="shared" si="1995"/>
        <v>2.4535960547608754E-7</v>
      </c>
      <c r="AS1669" s="5">
        <f t="shared" si="1996"/>
        <v>4.964614296901349E-7</v>
      </c>
      <c r="AT1669" s="5">
        <f t="shared" si="1997"/>
        <v>5.0227084179509282E-7</v>
      </c>
      <c r="AU1669" s="5">
        <f t="shared" si="1998"/>
        <v>3.3876548902635268E-7</v>
      </c>
      <c r="AV1669" s="5">
        <f t="shared" si="1999"/>
        <v>1.7136480013219997E-7</v>
      </c>
      <c r="AW1669" s="5">
        <f t="shared" si="2000"/>
        <v>7.536253758225915E-10</v>
      </c>
      <c r="AX1669" s="5">
        <f t="shared" si="2001"/>
        <v>1.0385777126183304E-2</v>
      </c>
      <c r="AY1669" s="5">
        <f t="shared" si="2002"/>
        <v>2.0080776408988601E-3</v>
      </c>
      <c r="AZ1669" s="5">
        <f t="shared" si="2003"/>
        <v>1.941297104148334E-4</v>
      </c>
      <c r="BA1669" s="5">
        <f t="shared" si="2004"/>
        <v>1.251158278550685E-5</v>
      </c>
      <c r="BB1669" s="5">
        <f t="shared" si="2005"/>
        <v>6.0477490847775289E-7</v>
      </c>
      <c r="BC1669" s="5">
        <f t="shared" si="2006"/>
        <v>2.3386501688528442E-8</v>
      </c>
      <c r="BD1669" s="5">
        <f t="shared" si="2007"/>
        <v>7.906664594444281E-9</v>
      </c>
      <c r="BE1669" s="5">
        <f t="shared" si="2008"/>
        <v>1.5998371048166437E-8</v>
      </c>
      <c r="BF1669" s="5">
        <f t="shared" si="2009"/>
        <v>1.6185578200361191E-8</v>
      </c>
      <c r="BG1669" s="5">
        <f t="shared" si="2010"/>
        <v>1.0916650655298308E-8</v>
      </c>
      <c r="BH1669" s="5">
        <f t="shared" si="2011"/>
        <v>5.5221966766299495E-9</v>
      </c>
      <c r="BI1669" s="5">
        <f t="shared" si="2012"/>
        <v>2.2347261700149764E-9</v>
      </c>
      <c r="BJ1669" s="8">
        <f t="shared" si="2013"/>
        <v>0.81129805933789534</v>
      </c>
      <c r="BK1669" s="8">
        <f t="shared" si="2014"/>
        <v>0.15795413437962486</v>
      </c>
      <c r="BL1669" s="8">
        <f t="shared" si="2015"/>
        <v>2.7802620608023507E-2</v>
      </c>
      <c r="BM1669" s="8">
        <f t="shared" si="2016"/>
        <v>0.37695271305009265</v>
      </c>
      <c r="BN1669" s="8">
        <f t="shared" si="2017"/>
        <v>0.61822528972478141</v>
      </c>
    </row>
    <row r="1670" spans="1:66" x14ac:dyDescent="0.25">
      <c r="A1670" t="s">
        <v>70</v>
      </c>
      <c r="B1670" t="s">
        <v>91</v>
      </c>
      <c r="C1670" t="s">
        <v>78</v>
      </c>
      <c r="D1670" s="7" t="s">
        <v>544</v>
      </c>
      <c r="E1670">
        <f>VLOOKUP(A1670,home!$A$2:$E$405,3,FALSE)</f>
        <v>1.359</v>
      </c>
      <c r="F1670">
        <f>VLOOKUP(B1670,home!$B$2:$E$405,3,FALSE)</f>
        <v>1.1037999999999999</v>
      </c>
      <c r="G1670">
        <f>VLOOKUP(C1670,away!$B$2:$E$405,4,FALSE)</f>
        <v>0</v>
      </c>
      <c r="H1670">
        <f>VLOOKUP(A1670,away!$A$2:$E$405,3,FALSE)</f>
        <v>1.0342</v>
      </c>
      <c r="I1670">
        <f>VLOOKUP(C1670,away!$B$2:$E$405,3,FALSE)</f>
        <v>0.48349999999999999</v>
      </c>
      <c r="J1670">
        <f>VLOOKUP(B1670,home!$B$2:$E$405,4,FALSE)</f>
        <v>0.96689999999999998</v>
      </c>
      <c r="K1670" s="3">
        <f t="shared" si="1962"/>
        <v>0</v>
      </c>
      <c r="L1670" s="3">
        <f t="shared" si="1963"/>
        <v>0.48348451832999995</v>
      </c>
      <c r="M1670" s="5">
        <f t="shared" si="1964"/>
        <v>0.6166309819687148</v>
      </c>
      <c r="N1670" s="5">
        <f t="shared" si="1965"/>
        <v>0</v>
      </c>
      <c r="O1670" s="5">
        <f t="shared" si="1966"/>
        <v>0.29813153330449899</v>
      </c>
      <c r="P1670" s="5">
        <f t="shared" si="1967"/>
        <v>0</v>
      </c>
      <c r="Q1670" s="5">
        <f t="shared" si="1968"/>
        <v>0</v>
      </c>
      <c r="R1670" s="5">
        <f t="shared" si="1969"/>
        <v>7.2070990389354994E-2</v>
      </c>
      <c r="S1670" s="5">
        <f t="shared" si="1970"/>
        <v>0</v>
      </c>
      <c r="T1670" s="5">
        <f t="shared" si="1971"/>
        <v>0</v>
      </c>
      <c r="U1670" s="5">
        <f t="shared" si="1972"/>
        <v>0</v>
      </c>
      <c r="V1670" s="5">
        <f t="shared" si="1973"/>
        <v>0</v>
      </c>
      <c r="W1670" s="5">
        <f t="shared" si="1974"/>
        <v>0</v>
      </c>
      <c r="X1670" s="5">
        <f t="shared" si="1975"/>
        <v>0</v>
      </c>
      <c r="Y1670" s="5">
        <f t="shared" si="1976"/>
        <v>0</v>
      </c>
      <c r="Z1670" s="5">
        <f t="shared" si="1977"/>
        <v>1.1615069357987786E-2</v>
      </c>
      <c r="AA1670" s="5">
        <f t="shared" si="1978"/>
        <v>0</v>
      </c>
      <c r="AB1670" s="5">
        <f t="shared" si="1979"/>
        <v>0</v>
      </c>
      <c r="AC1670" s="5">
        <f t="shared" si="1980"/>
        <v>0</v>
      </c>
      <c r="AD1670" s="5">
        <f t="shared" si="1981"/>
        <v>0</v>
      </c>
      <c r="AE1670" s="5">
        <f t="shared" si="1982"/>
        <v>0</v>
      </c>
      <c r="AF1670" s="5">
        <f t="shared" si="1983"/>
        <v>0</v>
      </c>
      <c r="AG1670" s="5">
        <f t="shared" si="1984"/>
        <v>0</v>
      </c>
      <c r="AH1670" s="5">
        <f t="shared" si="1985"/>
        <v>1.4039265534790664E-3</v>
      </c>
      <c r="AI1670" s="5">
        <f t="shared" si="1986"/>
        <v>0</v>
      </c>
      <c r="AJ1670" s="5">
        <f t="shared" si="1987"/>
        <v>0</v>
      </c>
      <c r="AK1670" s="5">
        <f t="shared" si="1988"/>
        <v>0</v>
      </c>
      <c r="AL1670" s="5">
        <f t="shared" si="1989"/>
        <v>0</v>
      </c>
      <c r="AM1670" s="5">
        <f t="shared" si="1990"/>
        <v>0</v>
      </c>
      <c r="AN1670" s="5">
        <f t="shared" si="1991"/>
        <v>0</v>
      </c>
      <c r="AO1670" s="5">
        <f t="shared" si="1992"/>
        <v>0</v>
      </c>
      <c r="AP1670" s="5">
        <f t="shared" si="1993"/>
        <v>0</v>
      </c>
      <c r="AQ1670" s="5">
        <f t="shared" si="1994"/>
        <v>0</v>
      </c>
      <c r="AR1670" s="5">
        <f t="shared" si="1995"/>
        <v>1.3575535069590473E-4</v>
      </c>
      <c r="AS1670" s="5">
        <f t="shared" si="1996"/>
        <v>0</v>
      </c>
      <c r="AT1670" s="5">
        <f t="shared" si="1997"/>
        <v>0</v>
      </c>
      <c r="AU1670" s="5">
        <f t="shared" si="1998"/>
        <v>0</v>
      </c>
      <c r="AV1670" s="5">
        <f t="shared" si="1999"/>
        <v>0</v>
      </c>
      <c r="AW1670" s="5">
        <f t="shared" si="2000"/>
        <v>0</v>
      </c>
      <c r="AX1670" s="5">
        <f t="shared" si="2001"/>
        <v>0</v>
      </c>
      <c r="AY1670" s="5">
        <f t="shared" si="2002"/>
        <v>0</v>
      </c>
      <c r="AZ1670" s="5">
        <f t="shared" si="2003"/>
        <v>0</v>
      </c>
      <c r="BA1670" s="5">
        <f t="shared" si="2004"/>
        <v>0</v>
      </c>
      <c r="BB1670" s="5">
        <f t="shared" si="2005"/>
        <v>0</v>
      </c>
      <c r="BC1670" s="5">
        <f t="shared" si="2006"/>
        <v>0</v>
      </c>
      <c r="BD1670" s="5">
        <f t="shared" si="2007"/>
        <v>1.0939268390321613E-5</v>
      </c>
      <c r="BE1670" s="5">
        <f t="shared" si="2008"/>
        <v>0</v>
      </c>
      <c r="BF1670" s="5">
        <f t="shared" si="2009"/>
        <v>0</v>
      </c>
      <c r="BG1670" s="5">
        <f t="shared" si="2010"/>
        <v>0</v>
      </c>
      <c r="BH1670" s="5">
        <f t="shared" si="2011"/>
        <v>0</v>
      </c>
      <c r="BI1670" s="5">
        <f t="shared" si="2012"/>
        <v>0</v>
      </c>
      <c r="BJ1670" s="8">
        <f t="shared" si="2013"/>
        <v>0</v>
      </c>
      <c r="BK1670" s="8">
        <f t="shared" si="2014"/>
        <v>0.6166309819687148</v>
      </c>
      <c r="BL1670" s="8">
        <f t="shared" si="2015"/>
        <v>0.37175314486641925</v>
      </c>
      <c r="BM1670" s="8">
        <f t="shared" si="2016"/>
        <v>1.3165690530553078E-2</v>
      </c>
      <c r="BN1670" s="8">
        <f t="shared" si="2017"/>
        <v>0.98683350566256878</v>
      </c>
    </row>
    <row r="1671" spans="1:66" x14ac:dyDescent="0.25">
      <c r="A1671" t="s">
        <v>70</v>
      </c>
      <c r="B1671" t="s">
        <v>61</v>
      </c>
      <c r="C1671" t="s">
        <v>88</v>
      </c>
      <c r="D1671" s="7" t="s">
        <v>544</v>
      </c>
      <c r="E1671">
        <f>VLOOKUP(A1671,home!$A$2:$E$405,3,FALSE)</f>
        <v>1.359</v>
      </c>
      <c r="F1671">
        <f>VLOOKUP(B1671,home!$B$2:$E$405,3,FALSE)</f>
        <v>1.3245</v>
      </c>
      <c r="G1671">
        <f>VLOOKUP(C1671,away!$B$2:$E$405,4,FALSE)</f>
        <v>0.73580000000000001</v>
      </c>
      <c r="H1671">
        <f>VLOOKUP(A1671,away!$A$2:$E$405,3,FALSE)</f>
        <v>1.0342</v>
      </c>
      <c r="I1671">
        <f>VLOOKUP(C1671,away!$B$2:$E$405,3,FALSE)</f>
        <v>0.96689999999999998</v>
      </c>
      <c r="J1671">
        <f>VLOOKUP(B1671,home!$B$2:$E$405,4,FALSE)</f>
        <v>1.3536999999999999</v>
      </c>
      <c r="K1671" s="3">
        <f t="shared" si="1962"/>
        <v>1.3244366889000001</v>
      </c>
      <c r="L1671" s="3">
        <f t="shared" si="1963"/>
        <v>1.3536566545259998</v>
      </c>
      <c r="M1671" s="5">
        <f t="shared" si="1964"/>
        <v>6.8694005247288026E-2</v>
      </c>
      <c r="N1671" s="5">
        <f t="shared" si="1965"/>
        <v>9.0980860856997386E-2</v>
      </c>
      <c r="O1671" s="5">
        <f t="shared" si="1966"/>
        <v>9.2988097329035388E-2</v>
      </c>
      <c r="P1671" s="5">
        <f t="shared" si="1967"/>
        <v>0.12315684773357857</v>
      </c>
      <c r="Q1671" s="5">
        <f t="shared" si="1968"/>
        <v>6.0249195053356644E-2</v>
      </c>
      <c r="R1671" s="5">
        <f t="shared" si="1969"/>
        <v>6.2936978370580071E-2</v>
      </c>
      <c r="S1671" s="5">
        <f t="shared" si="1970"/>
        <v>5.5199900955952307E-2</v>
      </c>
      <c r="T1671" s="5">
        <f t="shared" si="1971"/>
        <v>8.1556723813811183E-2</v>
      </c>
      <c r="U1671" s="5">
        <f t="shared" si="1972"/>
        <v>8.3356043242501981E-2</v>
      </c>
      <c r="V1671" s="5">
        <f t="shared" si="1973"/>
        <v>1.0996019832958538E-2</v>
      </c>
      <c r="W1671" s="5">
        <f t="shared" si="1974"/>
        <v>2.65987481351193E-2</v>
      </c>
      <c r="X1671" s="5">
        <f t="shared" si="1975"/>
        <v>3.600557241516527E-2</v>
      </c>
      <c r="Y1671" s="5">
        <f t="shared" si="1976"/>
        <v>2.4369591349903127E-2</v>
      </c>
      <c r="Z1671" s="5">
        <f t="shared" si="1977"/>
        <v>2.8398353195698212E-2</v>
      </c>
      <c r="AA1671" s="5">
        <f t="shared" si="1978"/>
        <v>3.7611820876723275E-2</v>
      </c>
      <c r="AB1671" s="5">
        <f t="shared" si="1979"/>
        <v>2.4907237752733648E-2</v>
      </c>
      <c r="AC1671" s="5">
        <f t="shared" si="1980"/>
        <v>1.2321263836706385E-3</v>
      </c>
      <c r="AD1671" s="5">
        <f t="shared" si="1981"/>
        <v>8.8070894772406209E-3</v>
      </c>
      <c r="AE1671" s="5">
        <f t="shared" si="1982"/>
        <v>1.1921775277872675E-2</v>
      </c>
      <c r="AF1671" s="5">
        <f t="shared" si="1983"/>
        <v>8.0689952193279506E-3</v>
      </c>
      <c r="AG1671" s="5">
        <f t="shared" si="1984"/>
        <v>3.6408830246605871E-3</v>
      </c>
      <c r="AH1671" s="5">
        <f t="shared" si="1985"/>
        <v>9.6104049452341456E-3</v>
      </c>
      <c r="AI1671" s="5">
        <f t="shared" si="1986"/>
        <v>1.2728372904654098E-2</v>
      </c>
      <c r="AJ1671" s="5">
        <f t="shared" si="1987"/>
        <v>8.4289620324622793E-3</v>
      </c>
      <c r="AK1671" s="5">
        <f t="shared" si="1988"/>
        <v>3.7212088550460497E-3</v>
      </c>
      <c r="AL1671" s="5">
        <f t="shared" si="1989"/>
        <v>8.8359850834722053E-5</v>
      </c>
      <c r="AM1671" s="5">
        <f t="shared" si="1990"/>
        <v>2.3328864852165203E-3</v>
      </c>
      <c r="AN1671" s="5">
        <f t="shared" si="1991"/>
        <v>3.1579273149671136E-3</v>
      </c>
      <c r="AO1671" s="5">
        <f t="shared" si="1992"/>
        <v>2.1373746622073285E-3</v>
      </c>
      <c r="AP1671" s="5">
        <f t="shared" si="1993"/>
        <v>9.6442381157073732E-4</v>
      </c>
      <c r="AQ1671" s="5">
        <f t="shared" si="1994"/>
        <v>3.2637467757901437E-4</v>
      </c>
      <c r="AR1671" s="5">
        <f t="shared" si="1995"/>
        <v>2.6018377213611545E-3</v>
      </c>
      <c r="AS1671" s="5">
        <f t="shared" si="1996"/>
        <v>3.4459693367346884E-3</v>
      </c>
      <c r="AT1671" s="5">
        <f t="shared" si="1997"/>
        <v>2.2819841091979111E-3</v>
      </c>
      <c r="AU1671" s="5">
        <f t="shared" si="1998"/>
        <v>1.0074478259028319E-3</v>
      </c>
      <c r="AV1671" s="5">
        <f t="shared" si="1999"/>
        <v>3.3357521569456287E-4</v>
      </c>
      <c r="AW1671" s="5">
        <f t="shared" si="2000"/>
        <v>4.4004004327433986E-6</v>
      </c>
      <c r="AX1671" s="5">
        <f t="shared" si="2001"/>
        <v>5.1496007534328702E-4</v>
      </c>
      <c r="AY1671" s="5">
        <f t="shared" si="2002"/>
        <v>6.9707913280365075E-4</v>
      </c>
      <c r="AZ1671" s="5">
        <f t="shared" si="2003"/>
        <v>4.718029034254376E-4</v>
      </c>
      <c r="BA1671" s="5">
        <f t="shared" si="2004"/>
        <v>2.1288637994884378E-4</v>
      </c>
      <c r="BB1671" s="5">
        <f t="shared" si="2005"/>
        <v>7.2043766218925697E-5</v>
      </c>
      <c r="BC1671" s="5">
        <f t="shared" si="2006"/>
        <v>1.9504504711872832E-5</v>
      </c>
      <c r="BD1671" s="5">
        <f t="shared" si="2007"/>
        <v>5.869991575862155E-4</v>
      </c>
      <c r="BE1671" s="5">
        <f t="shared" si="2008"/>
        <v>7.7744322066057657E-4</v>
      </c>
      <c r="BF1671" s="5">
        <f t="shared" si="2009"/>
        <v>5.1483716248972326E-4</v>
      </c>
      <c r="BG1671" s="5">
        <f t="shared" si="2010"/>
        <v>2.2728974227018668E-4</v>
      </c>
      <c r="BH1671" s="5">
        <f t="shared" si="2011"/>
        <v>7.5257718418315168E-5</v>
      </c>
      <c r="BI1671" s="5">
        <f t="shared" si="2012"/>
        <v>1.9934816679224382E-5</v>
      </c>
      <c r="BJ1671" s="8">
        <f t="shared" si="2013"/>
        <v>0.36310669833744752</v>
      </c>
      <c r="BK1671" s="8">
        <f t="shared" si="2014"/>
        <v>0.26006433913708649</v>
      </c>
      <c r="BL1671" s="8">
        <f t="shared" si="2015"/>
        <v>0.34816170233596633</v>
      </c>
      <c r="BM1671" s="8">
        <f t="shared" si="2016"/>
        <v>0.50003242968299155</v>
      </c>
      <c r="BN1671" s="8">
        <f t="shared" si="2017"/>
        <v>0.499005984590836</v>
      </c>
    </row>
    <row r="1672" spans="1:66" x14ac:dyDescent="0.25">
      <c r="A1672" t="s">
        <v>89</v>
      </c>
      <c r="B1672" t="s">
        <v>92</v>
      </c>
      <c r="C1672" t="s">
        <v>127</v>
      </c>
      <c r="D1672" s="7" t="s">
        <v>544</v>
      </c>
      <c r="E1672">
        <f>VLOOKUP(A1672,home!$A$2:$E$405,3,FALSE)</f>
        <v>1.3980999999999999</v>
      </c>
      <c r="F1672">
        <f>VLOOKUP(B1672,home!$B$2:$E$405,3,FALSE)</f>
        <v>1.0014000000000001</v>
      </c>
      <c r="G1672">
        <f>VLOOKUP(C1672,away!$B$2:$E$405,4,FALSE)</f>
        <v>1.1444000000000001</v>
      </c>
      <c r="H1672">
        <f>VLOOKUP(A1672,away!$A$2:$E$405,3,FALSE)</f>
        <v>1.1943999999999999</v>
      </c>
      <c r="I1672">
        <f>VLOOKUP(C1672,away!$B$2:$E$405,3,FALSE)</f>
        <v>0.83720000000000006</v>
      </c>
      <c r="J1672">
        <f>VLOOKUP(B1672,home!$B$2:$E$405,4,FALSE)</f>
        <v>1.3395999999999999</v>
      </c>
      <c r="K1672" s="3">
        <f t="shared" si="1962"/>
        <v>1.6022256198960001</v>
      </c>
      <c r="L1672" s="3">
        <f t="shared" si="1963"/>
        <v>1.3395352705279999</v>
      </c>
      <c r="M1672" s="5">
        <f t="shared" si="1964"/>
        <v>5.2772719896080053E-2</v>
      </c>
      <c r="N1672" s="5">
        <f t="shared" si="1965"/>
        <v>8.4553803849094833E-2</v>
      </c>
      <c r="O1672" s="5">
        <f t="shared" si="1966"/>
        <v>7.069091962249395E-2</v>
      </c>
      <c r="P1672" s="5">
        <f t="shared" si="1967"/>
        <v>0.11326280251316868</v>
      </c>
      <c r="Q1672" s="5">
        <f t="shared" si="1968"/>
        <v>6.7737135393340406E-2</v>
      </c>
      <c r="R1672" s="5">
        <f t="shared" si="1969"/>
        <v>4.7346490070195271E-2</v>
      </c>
      <c r="S1672" s="5">
        <f t="shared" si="1970"/>
        <v>6.0772225017010885E-2</v>
      </c>
      <c r="T1672" s="5">
        <f t="shared" si="1971"/>
        <v>9.0736281983909983E-2</v>
      </c>
      <c r="U1672" s="5">
        <f t="shared" si="1972"/>
        <v>7.5859759402618437E-2</v>
      </c>
      <c r="V1672" s="5">
        <f t="shared" si="1973"/>
        <v>1.4492404690954806E-2</v>
      </c>
      <c r="W1672" s="5">
        <f t="shared" si="1974"/>
        <v>3.6176724581858041E-2</v>
      </c>
      <c r="X1672" s="5">
        <f t="shared" si="1975"/>
        <v>4.845999854957616E-2</v>
      </c>
      <c r="Y1672" s="5">
        <f t="shared" si="1976"/>
        <v>3.2456938633446494E-2</v>
      </c>
      <c r="Z1672" s="5">
        <f t="shared" si="1977"/>
        <v>2.1140764461576752E-2</v>
      </c>
      <c r="AA1672" s="5">
        <f t="shared" si="1978"/>
        <v>3.387227444452514E-2</v>
      </c>
      <c r="AB1672" s="5">
        <f t="shared" si="1979"/>
        <v>2.7135512959583372E-2</v>
      </c>
      <c r="AC1672" s="5">
        <f t="shared" si="1980"/>
        <v>1.9440091084049641E-3</v>
      </c>
      <c r="AD1672" s="5">
        <f t="shared" si="1981"/>
        <v>1.4490818742243592E-2</v>
      </c>
      <c r="AE1672" s="5">
        <f t="shared" si="1982"/>
        <v>1.9410962804063483E-2</v>
      </c>
      <c r="AF1672" s="5">
        <f t="shared" si="1983"/>
        <v>1.3000834655475062E-2</v>
      </c>
      <c r="AG1672" s="5">
        <f t="shared" si="1984"/>
        <v>5.8050255224371908E-3</v>
      </c>
      <c r="AH1672" s="5">
        <f t="shared" si="1985"/>
        <v>7.0796999105517434E-3</v>
      </c>
      <c r="AI1672" s="5">
        <f t="shared" si="1986"/>
        <v>1.1343276577861423E-2</v>
      </c>
      <c r="AJ1672" s="5">
        <f t="shared" si="1987"/>
        <v>9.0872441733079005E-3</v>
      </c>
      <c r="AK1672" s="5">
        <f t="shared" si="1988"/>
        <v>4.8532718095748561E-3</v>
      </c>
      <c r="AL1672" s="5">
        <f t="shared" si="1989"/>
        <v>1.6689222777424275E-4</v>
      </c>
      <c r="AM1672" s="5">
        <f t="shared" si="1990"/>
        <v>4.6435122084183631E-3</v>
      </c>
      <c r="AN1672" s="5">
        <f t="shared" si="1991"/>
        <v>6.2201483823037624E-3</v>
      </c>
      <c r="AO1672" s="5">
        <f t="shared" si="1992"/>
        <v>4.1660540730067861E-3</v>
      </c>
      <c r="AP1672" s="5">
        <f t="shared" si="1993"/>
        <v>1.8601921232398063E-3</v>
      </c>
      <c r="AQ1672" s="5">
        <f t="shared" si="1994"/>
        <v>6.229482397595228E-4</v>
      </c>
      <c r="AR1672" s="5">
        <f t="shared" si="1995"/>
        <v>1.8967015469875971E-3</v>
      </c>
      <c r="AS1672" s="5">
        <f t="shared" si="1996"/>
        <v>3.038943811879905E-3</v>
      </c>
      <c r="AT1672" s="5">
        <f t="shared" si="1997"/>
        <v>2.4345368164091978E-3</v>
      </c>
      <c r="AU1672" s="5">
        <f t="shared" si="1998"/>
        <v>1.3002257532769542E-3</v>
      </c>
      <c r="AV1672" s="5">
        <f t="shared" si="1999"/>
        <v>5.2081375338722789E-4</v>
      </c>
      <c r="AW1672" s="5">
        <f t="shared" si="2000"/>
        <v>9.9497332210657051E-6</v>
      </c>
      <c r="AX1672" s="5">
        <f t="shared" si="2001"/>
        <v>1.2399923711046267E-3</v>
      </c>
      <c r="AY1672" s="5">
        <f t="shared" si="2002"/>
        <v>1.6610135162802922E-3</v>
      </c>
      <c r="AZ1672" s="5">
        <f t="shared" si="2003"/>
        <v>1.1124930949405929E-3</v>
      </c>
      <c r="BA1672" s="5">
        <f t="shared" si="2004"/>
        <v>4.9674124629725937E-4</v>
      </c>
      <c r="BB1672" s="5">
        <f t="shared" si="2005"/>
        <v>1.66350604935304E-4</v>
      </c>
      <c r="BC1672" s="5">
        <f t="shared" si="2006"/>
        <v>4.4566500516901776E-5</v>
      </c>
      <c r="BD1672" s="5">
        <f t="shared" si="2007"/>
        <v>4.2344976997581754E-4</v>
      </c>
      <c r="BE1672" s="5">
        <f t="shared" si="2008"/>
        <v>6.7846207019432291E-4</v>
      </c>
      <c r="BF1672" s="5">
        <f t="shared" si="2009"/>
        <v>5.4352465549651133E-4</v>
      </c>
      <c r="BG1672" s="5">
        <f t="shared" si="2010"/>
        <v>2.9028304269388604E-4</v>
      </c>
      <c r="BH1672" s="5">
        <f t="shared" si="2011"/>
        <v>1.1627473200637715E-4</v>
      </c>
      <c r="BI1672" s="5">
        <f t="shared" si="2012"/>
        <v>3.7259670913431782E-5</v>
      </c>
      <c r="BJ1672" s="8">
        <f t="shared" si="2013"/>
        <v>0.43506253707624853</v>
      </c>
      <c r="BK1672" s="8">
        <f t="shared" si="2014"/>
        <v>0.24507206696967393</v>
      </c>
      <c r="BL1672" s="8">
        <f t="shared" si="2015"/>
        <v>0.29854892459393345</v>
      </c>
      <c r="BM1672" s="8">
        <f t="shared" si="2016"/>
        <v>0.56180935797399978</v>
      </c>
      <c r="BN1672" s="8">
        <f t="shared" si="2017"/>
        <v>0.43636387134437321</v>
      </c>
    </row>
    <row r="1673" spans="1:66" x14ac:dyDescent="0.25">
      <c r="A1673" t="s">
        <v>89</v>
      </c>
      <c r="B1673" t="s">
        <v>115</v>
      </c>
      <c r="C1673" t="s">
        <v>330</v>
      </c>
      <c r="D1673" s="7" t="s">
        <v>544</v>
      </c>
      <c r="E1673">
        <f>VLOOKUP(A1673,home!$A$2:$E$405,3,FALSE)</f>
        <v>1.3980999999999999</v>
      </c>
      <c r="F1673">
        <f>VLOOKUP(B1673,home!$B$2:$E$405,3,FALSE)</f>
        <v>1.1444000000000001</v>
      </c>
      <c r="G1673">
        <f>VLOOKUP(C1673,away!$B$2:$E$405,4,FALSE)</f>
        <v>1.4305000000000001</v>
      </c>
      <c r="H1673">
        <f>VLOOKUP(A1673,away!$A$2:$E$405,3,FALSE)</f>
        <v>1.1943999999999999</v>
      </c>
      <c r="I1673">
        <f>VLOOKUP(C1673,away!$B$2:$E$405,3,FALSE)</f>
        <v>1.3395999999999999</v>
      </c>
      <c r="J1673">
        <f>VLOOKUP(B1673,home!$B$2:$E$405,4,FALSE)</f>
        <v>0.50229999999999997</v>
      </c>
      <c r="K1673" s="3">
        <f t="shared" si="1962"/>
        <v>2.2887794580200005</v>
      </c>
      <c r="L1673" s="3">
        <f t="shared" si="1963"/>
        <v>0.80368916195199991</v>
      </c>
      <c r="M1673" s="5">
        <f t="shared" si="1964"/>
        <v>4.5389765903574263E-2</v>
      </c>
      <c r="N1673" s="5">
        <f t="shared" si="1965"/>
        <v>0.1038871638044374</v>
      </c>
      <c r="O1673" s="5">
        <f t="shared" si="1966"/>
        <v>3.6479262920241062E-2</v>
      </c>
      <c r="P1673" s="5">
        <f t="shared" si="1967"/>
        <v>8.3492987615558442E-2</v>
      </c>
      <c r="Q1673" s="5">
        <f t="shared" si="1968"/>
        <v>0.11888740323377764</v>
      </c>
      <c r="R1673" s="5">
        <f t="shared" si="1969"/>
        <v>1.46589941224976E-2</v>
      </c>
      <c r="S1673" s="5">
        <f t="shared" si="1970"/>
        <v>3.8395653966254814E-2</v>
      </c>
      <c r="T1673" s="5">
        <f t="shared" si="1971"/>
        <v>9.5548517471604241E-2</v>
      </c>
      <c r="U1673" s="5">
        <f t="shared" si="1972"/>
        <v>3.3551204622808431E-2</v>
      </c>
      <c r="V1673" s="5">
        <f t="shared" si="1973"/>
        <v>7.8475053113810662E-3</v>
      </c>
      <c r="W1673" s="5">
        <f t="shared" si="1974"/>
        <v>9.070234877960362E-2</v>
      </c>
      <c r="X1673" s="5">
        <f t="shared" si="1975"/>
        <v>7.2896494677757634E-2</v>
      </c>
      <c r="Y1673" s="5">
        <f t="shared" si="1976"/>
        <v>2.9293061358402723E-2</v>
      </c>
      <c r="Z1673" s="5">
        <f t="shared" si="1977"/>
        <v>3.9270915671231303E-3</v>
      </c>
      <c r="AA1673" s="5">
        <f t="shared" si="1978"/>
        <v>8.9882465085949926E-3</v>
      </c>
      <c r="AB1673" s="5">
        <f t="shared" si="1979"/>
        <v>1.0286056986246106E-2</v>
      </c>
      <c r="AC1673" s="5">
        <f t="shared" si="1980"/>
        <v>9.0220181071226505E-4</v>
      </c>
      <c r="AD1673" s="5">
        <f t="shared" si="1981"/>
        <v>5.1899418170230568E-2</v>
      </c>
      <c r="AE1673" s="5">
        <f t="shared" si="1982"/>
        <v>4.1710999895029008E-2</v>
      </c>
      <c r="AF1673" s="5">
        <f t="shared" si="1983"/>
        <v>1.6761339274907906E-2</v>
      </c>
      <c r="AG1673" s="5">
        <f t="shared" si="1984"/>
        <v>4.4903022383479593E-3</v>
      </c>
      <c r="AH1673" s="5">
        <f t="shared" si="1985"/>
        <v>7.890402326224884E-4</v>
      </c>
      <c r="AI1673" s="5">
        <f t="shared" si="1986"/>
        <v>1.8059390759776741E-3</v>
      </c>
      <c r="AJ1673" s="5">
        <f t="shared" si="1987"/>
        <v>2.066698129766661E-3</v>
      </c>
      <c r="AK1673" s="5">
        <f t="shared" si="1988"/>
        <v>1.5767387417794292E-3</v>
      </c>
      <c r="AL1673" s="5">
        <f t="shared" si="1989"/>
        <v>6.6382827149678492E-5</v>
      </c>
      <c r="AM1673" s="5">
        <f t="shared" si="1990"/>
        <v>2.3757264438242724E-2</v>
      </c>
      <c r="AN1673" s="5">
        <f t="shared" si="1991"/>
        <v>1.9093455946643346E-2</v>
      </c>
      <c r="AO1673" s="5">
        <f t="shared" si="1992"/>
        <v>7.672601804262609E-3</v>
      </c>
      <c r="AP1673" s="5">
        <f t="shared" si="1993"/>
        <v>2.0554623046864064E-3</v>
      </c>
      <c r="AQ1673" s="5">
        <f t="shared" si="1994"/>
        <v>4.1298819426933595E-4</v>
      </c>
      <c r="AR1673" s="5">
        <f t="shared" si="1995"/>
        <v>1.2682861666055582E-4</v>
      </c>
      <c r="AS1673" s="5">
        <f t="shared" si="1996"/>
        <v>2.9028273250177332E-4</v>
      </c>
      <c r="AT1673" s="5">
        <f t="shared" si="1997"/>
        <v>3.3219657758398681E-4</v>
      </c>
      <c r="AU1673" s="5">
        <f t="shared" si="1998"/>
        <v>2.5344156759959214E-4</v>
      </c>
      <c r="AV1673" s="5">
        <f t="shared" si="1999"/>
        <v>1.4501796343258349E-4</v>
      </c>
      <c r="AW1673" s="5">
        <f t="shared" si="2000"/>
        <v>3.3919176705483149E-6</v>
      </c>
      <c r="AX1673" s="5">
        <f t="shared" si="2001"/>
        <v>9.0625231374998304E-3</v>
      </c>
      <c r="AY1673" s="5">
        <f t="shared" si="2002"/>
        <v>7.2834516255478477E-3</v>
      </c>
      <c r="AZ1673" s="5">
        <f t="shared" si="2003"/>
        <v>2.9268155665272402E-3</v>
      </c>
      <c r="BA1673" s="5">
        <f t="shared" si="2004"/>
        <v>7.8408331661678193E-4</v>
      </c>
      <c r="BB1673" s="5">
        <f t="shared" si="2005"/>
        <v>1.5753981590807149E-4</v>
      </c>
      <c r="BC1673" s="5">
        <f t="shared" si="2006"/>
        <v>2.5322608524246075E-5</v>
      </c>
      <c r="BD1673" s="5">
        <f t="shared" si="2007"/>
        <v>1.698846410590892E-5</v>
      </c>
      <c r="BE1673" s="5">
        <f t="shared" si="2008"/>
        <v>3.8882847668914449E-5</v>
      </c>
      <c r="BF1673" s="5">
        <f t="shared" si="2009"/>
        <v>4.4497131506966128E-5</v>
      </c>
      <c r="BG1673" s="5">
        <f t="shared" si="2010"/>
        <v>3.394804017798621E-5</v>
      </c>
      <c r="BH1673" s="5">
        <f t="shared" si="2011"/>
        <v>1.9424894249853125E-5</v>
      </c>
      <c r="BI1673" s="5">
        <f t="shared" si="2012"/>
        <v>8.8918597866549258E-6</v>
      </c>
      <c r="BJ1673" s="8">
        <f t="shared" si="2013"/>
        <v>0.69930855766282729</v>
      </c>
      <c r="BK1673" s="8">
        <f t="shared" si="2014"/>
        <v>0.1833779490601784</v>
      </c>
      <c r="BL1673" s="8">
        <f t="shared" si="2015"/>
        <v>0.11151258203580919</v>
      </c>
      <c r="BM1673" s="8">
        <f t="shared" si="2016"/>
        <v>0.58805054301797444</v>
      </c>
      <c r="BN1673" s="8">
        <f t="shared" si="2017"/>
        <v>0.40279557760008644</v>
      </c>
    </row>
    <row r="1674" spans="1:66" x14ac:dyDescent="0.25">
      <c r="A1674" t="s">
        <v>89</v>
      </c>
      <c r="B1674" t="s">
        <v>96</v>
      </c>
      <c r="C1674" t="s">
        <v>121</v>
      </c>
      <c r="D1674" s="7" t="s">
        <v>544</v>
      </c>
      <c r="E1674">
        <f>VLOOKUP(A1674,home!$A$2:$E$405,3,FALSE)</f>
        <v>1.3980999999999999</v>
      </c>
      <c r="F1674">
        <f>VLOOKUP(B1674,home!$B$2:$E$405,3,FALSE)</f>
        <v>0</v>
      </c>
      <c r="G1674">
        <f>VLOOKUP(C1674,away!$B$2:$E$405,4,FALSE)</f>
        <v>1.4305000000000001</v>
      </c>
      <c r="H1674">
        <f>VLOOKUP(A1674,away!$A$2:$E$405,3,FALSE)</f>
        <v>1.1943999999999999</v>
      </c>
      <c r="I1674">
        <f>VLOOKUP(C1674,away!$B$2:$E$405,3,FALSE)</f>
        <v>0.83720000000000006</v>
      </c>
      <c r="J1674">
        <f>VLOOKUP(B1674,home!$B$2:$E$405,4,FALSE)</f>
        <v>1.8837999999999999</v>
      </c>
      <c r="K1674" s="3">
        <f t="shared" si="1962"/>
        <v>0</v>
      </c>
      <c r="L1674" s="3">
        <f t="shared" si="1963"/>
        <v>1.8837089747839999</v>
      </c>
      <c r="M1674" s="5">
        <f t="shared" si="1964"/>
        <v>0.15202520115839138</v>
      </c>
      <c r="N1674" s="5">
        <f t="shared" si="1965"/>
        <v>0</v>
      </c>
      <c r="O1674" s="5">
        <f t="shared" si="1966"/>
        <v>0.28637123581540475</v>
      </c>
      <c r="P1674" s="5">
        <f t="shared" si="1967"/>
        <v>0</v>
      </c>
      <c r="Q1674" s="5">
        <f t="shared" si="1968"/>
        <v>0</v>
      </c>
      <c r="R1674" s="5">
        <f t="shared" si="1969"/>
        <v>0.26972003351273161</v>
      </c>
      <c r="S1674" s="5">
        <f t="shared" si="1970"/>
        <v>0</v>
      </c>
      <c r="T1674" s="5">
        <f t="shared" si="1971"/>
        <v>0</v>
      </c>
      <c r="U1674" s="5">
        <f t="shared" si="1972"/>
        <v>0</v>
      </c>
      <c r="V1674" s="5">
        <f t="shared" si="1973"/>
        <v>0</v>
      </c>
      <c r="W1674" s="5">
        <f t="shared" si="1974"/>
        <v>0</v>
      </c>
      <c r="X1674" s="5">
        <f t="shared" si="1975"/>
        <v>0</v>
      </c>
      <c r="Y1674" s="5">
        <f t="shared" si="1976"/>
        <v>0</v>
      </c>
      <c r="Z1674" s="5">
        <f t="shared" si="1977"/>
        <v>0.16935801593565791</v>
      </c>
      <c r="AA1674" s="5">
        <f t="shared" si="1978"/>
        <v>0</v>
      </c>
      <c r="AB1674" s="5">
        <f t="shared" si="1979"/>
        <v>0</v>
      </c>
      <c r="AC1674" s="5">
        <f t="shared" si="1980"/>
        <v>0</v>
      </c>
      <c r="AD1674" s="5">
        <f t="shared" si="1981"/>
        <v>0</v>
      </c>
      <c r="AE1674" s="5">
        <f t="shared" si="1982"/>
        <v>0</v>
      </c>
      <c r="AF1674" s="5">
        <f t="shared" si="1983"/>
        <v>0</v>
      </c>
      <c r="AG1674" s="5">
        <f t="shared" si="1984"/>
        <v>0</v>
      </c>
      <c r="AH1674" s="5">
        <f t="shared" si="1985"/>
        <v>7.9755303642402686E-2</v>
      </c>
      <c r="AI1674" s="5">
        <f t="shared" si="1986"/>
        <v>0</v>
      </c>
      <c r="AJ1674" s="5">
        <f t="shared" si="1987"/>
        <v>0</v>
      </c>
      <c r="AK1674" s="5">
        <f t="shared" si="1988"/>
        <v>0</v>
      </c>
      <c r="AL1674" s="5">
        <f t="shared" si="1989"/>
        <v>0</v>
      </c>
      <c r="AM1674" s="5">
        <f t="shared" si="1990"/>
        <v>0</v>
      </c>
      <c r="AN1674" s="5">
        <f t="shared" si="1991"/>
        <v>0</v>
      </c>
      <c r="AO1674" s="5">
        <f t="shared" si="1992"/>
        <v>0</v>
      </c>
      <c r="AP1674" s="5">
        <f t="shared" si="1993"/>
        <v>0</v>
      </c>
      <c r="AQ1674" s="5">
        <f t="shared" si="1994"/>
        <v>0</v>
      </c>
      <c r="AR1674" s="5">
        <f t="shared" si="1995"/>
        <v>3.0047156251563383E-2</v>
      </c>
      <c r="AS1674" s="5">
        <f t="shared" si="1996"/>
        <v>0</v>
      </c>
      <c r="AT1674" s="5">
        <f t="shared" si="1997"/>
        <v>0</v>
      </c>
      <c r="AU1674" s="5">
        <f t="shared" si="1998"/>
        <v>0</v>
      </c>
      <c r="AV1674" s="5">
        <f t="shared" si="1999"/>
        <v>0</v>
      </c>
      <c r="AW1674" s="5">
        <f t="shared" si="2000"/>
        <v>0</v>
      </c>
      <c r="AX1674" s="5">
        <f t="shared" si="2001"/>
        <v>0</v>
      </c>
      <c r="AY1674" s="5">
        <f t="shared" si="2002"/>
        <v>0</v>
      </c>
      <c r="AZ1674" s="5">
        <f t="shared" si="2003"/>
        <v>0</v>
      </c>
      <c r="BA1674" s="5">
        <f t="shared" si="2004"/>
        <v>0</v>
      </c>
      <c r="BB1674" s="5">
        <f t="shared" si="2005"/>
        <v>0</v>
      </c>
      <c r="BC1674" s="5">
        <f t="shared" si="2006"/>
        <v>0</v>
      </c>
      <c r="BD1674" s="5">
        <f t="shared" si="2007"/>
        <v>9.4333496496345204E-3</v>
      </c>
      <c r="BE1674" s="5">
        <f t="shared" si="2008"/>
        <v>0</v>
      </c>
      <c r="BF1674" s="5">
        <f t="shared" si="2009"/>
        <v>0</v>
      </c>
      <c r="BG1674" s="5">
        <f t="shared" si="2010"/>
        <v>0</v>
      </c>
      <c r="BH1674" s="5">
        <f t="shared" si="2011"/>
        <v>0</v>
      </c>
      <c r="BI1674" s="5">
        <f t="shared" si="2012"/>
        <v>0</v>
      </c>
      <c r="BJ1674" s="8">
        <f t="shared" si="2013"/>
        <v>0</v>
      </c>
      <c r="BK1674" s="8">
        <f t="shared" si="2014"/>
        <v>0.15202520115839138</v>
      </c>
      <c r="BL1674" s="8">
        <f t="shared" si="2015"/>
        <v>0.67532707887173693</v>
      </c>
      <c r="BM1674" s="8">
        <f t="shared" si="2016"/>
        <v>0.28859382547925849</v>
      </c>
      <c r="BN1674" s="8">
        <f t="shared" si="2017"/>
        <v>0.7081164704865277</v>
      </c>
    </row>
    <row r="1675" spans="1:66" x14ac:dyDescent="0.25">
      <c r="A1675" t="s">
        <v>89</v>
      </c>
      <c r="B1675" t="s">
        <v>120</v>
      </c>
      <c r="C1675" t="s">
        <v>81</v>
      </c>
      <c r="D1675" s="7" t="s">
        <v>544</v>
      </c>
      <c r="E1675">
        <f>VLOOKUP(A1675,home!$A$2:$E$405,3,FALSE)</f>
        <v>1.3980999999999999</v>
      </c>
      <c r="F1675">
        <f>VLOOKUP(B1675,home!$B$2:$E$405,3,FALSE)</f>
        <v>1.2875000000000001</v>
      </c>
      <c r="G1675">
        <f>VLOOKUP(C1675,away!$B$2:$E$405,4,FALSE)</f>
        <v>0.53639999999999999</v>
      </c>
      <c r="H1675">
        <f>VLOOKUP(A1675,away!$A$2:$E$405,3,FALSE)</f>
        <v>1.1943999999999999</v>
      </c>
      <c r="I1675">
        <f>VLOOKUP(C1675,away!$B$2:$E$405,3,FALSE)</f>
        <v>0</v>
      </c>
      <c r="J1675">
        <f>VLOOKUP(B1675,home!$B$2:$E$405,4,FALSE)</f>
        <v>1.1720999999999999</v>
      </c>
      <c r="K1675" s="3">
        <f t="shared" si="1962"/>
        <v>0.96554883150000004</v>
      </c>
      <c r="L1675" s="3">
        <f t="shared" si="1963"/>
        <v>0</v>
      </c>
      <c r="M1675" s="5">
        <f t="shared" si="1964"/>
        <v>0.38077416152697446</v>
      </c>
      <c r="N1675" s="5">
        <f t="shared" si="1965"/>
        <v>0.36765604672776242</v>
      </c>
      <c r="O1675" s="5">
        <f t="shared" si="1966"/>
        <v>0</v>
      </c>
      <c r="P1675" s="5">
        <f t="shared" si="1967"/>
        <v>0</v>
      </c>
      <c r="Q1675" s="5">
        <f t="shared" si="1968"/>
        <v>0.17749493315595019</v>
      </c>
      <c r="R1675" s="5">
        <f t="shared" si="1969"/>
        <v>0</v>
      </c>
      <c r="S1675" s="5">
        <f t="shared" si="1970"/>
        <v>0</v>
      </c>
      <c r="T1675" s="5">
        <f t="shared" si="1971"/>
        <v>0</v>
      </c>
      <c r="U1675" s="5">
        <f t="shared" si="1972"/>
        <v>0</v>
      </c>
      <c r="V1675" s="5">
        <f t="shared" si="1973"/>
        <v>0</v>
      </c>
      <c r="W1675" s="5">
        <f t="shared" si="1974"/>
        <v>5.7126675101966118E-2</v>
      </c>
      <c r="X1675" s="5">
        <f t="shared" si="1975"/>
        <v>0</v>
      </c>
      <c r="Y1675" s="5">
        <f t="shared" si="1976"/>
        <v>0</v>
      </c>
      <c r="Z1675" s="5">
        <f t="shared" si="1977"/>
        <v>0</v>
      </c>
      <c r="AA1675" s="5">
        <f t="shared" si="1978"/>
        <v>0</v>
      </c>
      <c r="AB1675" s="5">
        <f t="shared" si="1979"/>
        <v>0</v>
      </c>
      <c r="AC1675" s="5">
        <f t="shared" si="1980"/>
        <v>0</v>
      </c>
      <c r="AD1675" s="5">
        <f t="shared" si="1981"/>
        <v>1.3789648598045878E-2</v>
      </c>
      <c r="AE1675" s="5">
        <f t="shared" si="1982"/>
        <v>0</v>
      </c>
      <c r="AF1675" s="5">
        <f t="shared" si="1983"/>
        <v>0</v>
      </c>
      <c r="AG1675" s="5">
        <f t="shared" si="1984"/>
        <v>0</v>
      </c>
      <c r="AH1675" s="5">
        <f t="shared" si="1985"/>
        <v>0</v>
      </c>
      <c r="AI1675" s="5">
        <f t="shared" si="1986"/>
        <v>0</v>
      </c>
      <c r="AJ1675" s="5">
        <f t="shared" si="1987"/>
        <v>0</v>
      </c>
      <c r="AK1675" s="5">
        <f t="shared" si="1988"/>
        <v>0</v>
      </c>
      <c r="AL1675" s="5">
        <f t="shared" si="1989"/>
        <v>0</v>
      </c>
      <c r="AM1675" s="5">
        <f t="shared" si="1990"/>
        <v>2.6629158181277635E-3</v>
      </c>
      <c r="AN1675" s="5">
        <f t="shared" si="1991"/>
        <v>0</v>
      </c>
      <c r="AO1675" s="5">
        <f t="shared" si="1992"/>
        <v>0</v>
      </c>
      <c r="AP1675" s="5">
        <f t="shared" si="1993"/>
        <v>0</v>
      </c>
      <c r="AQ1675" s="5">
        <f t="shared" si="1994"/>
        <v>0</v>
      </c>
      <c r="AR1675" s="5">
        <f t="shared" si="1995"/>
        <v>0</v>
      </c>
      <c r="AS1675" s="5">
        <f t="shared" si="1996"/>
        <v>0</v>
      </c>
      <c r="AT1675" s="5">
        <f t="shared" si="1997"/>
        <v>0</v>
      </c>
      <c r="AU1675" s="5">
        <f t="shared" si="1998"/>
        <v>0</v>
      </c>
      <c r="AV1675" s="5">
        <f t="shared" si="1999"/>
        <v>0</v>
      </c>
      <c r="AW1675" s="5">
        <f t="shared" si="2000"/>
        <v>0</v>
      </c>
      <c r="AX1675" s="5">
        <f t="shared" si="2001"/>
        <v>4.2852920942935459E-4</v>
      </c>
      <c r="AY1675" s="5">
        <f t="shared" si="2002"/>
        <v>0</v>
      </c>
      <c r="AZ1675" s="5">
        <f t="shared" si="2003"/>
        <v>0</v>
      </c>
      <c r="BA1675" s="5">
        <f t="shared" si="2004"/>
        <v>0</v>
      </c>
      <c r="BB1675" s="5">
        <f t="shared" si="2005"/>
        <v>0</v>
      </c>
      <c r="BC1675" s="5">
        <f t="shared" si="2006"/>
        <v>0</v>
      </c>
      <c r="BD1675" s="5">
        <f t="shared" si="2007"/>
        <v>0</v>
      </c>
      <c r="BE1675" s="5">
        <f t="shared" si="2008"/>
        <v>0</v>
      </c>
      <c r="BF1675" s="5">
        <f t="shared" si="2009"/>
        <v>0</v>
      </c>
      <c r="BG1675" s="5">
        <f t="shared" si="2010"/>
        <v>0</v>
      </c>
      <c r="BH1675" s="5">
        <f t="shared" si="2011"/>
        <v>0</v>
      </c>
      <c r="BI1675" s="5">
        <f t="shared" si="2012"/>
        <v>0</v>
      </c>
      <c r="BJ1675" s="8">
        <f t="shared" si="2013"/>
        <v>0.61915874861128173</v>
      </c>
      <c r="BK1675" s="8">
        <f t="shared" si="2014"/>
        <v>0.38077416152697446</v>
      </c>
      <c r="BL1675" s="8">
        <f t="shared" si="2015"/>
        <v>0</v>
      </c>
      <c r="BM1675" s="8">
        <f t="shared" si="2016"/>
        <v>7.4007768727569118E-2</v>
      </c>
      <c r="BN1675" s="8">
        <f t="shared" si="2017"/>
        <v>0.92592514141068716</v>
      </c>
    </row>
    <row r="1676" spans="1:66" x14ac:dyDescent="0.25">
      <c r="A1676" t="s">
        <v>89</v>
      </c>
      <c r="B1676" t="s">
        <v>95</v>
      </c>
      <c r="C1676" t="s">
        <v>103</v>
      </c>
      <c r="D1676" s="7" t="s">
        <v>544</v>
      </c>
      <c r="E1676">
        <f>VLOOKUP(A1676,home!$A$2:$E$405,3,FALSE)</f>
        <v>1.3980999999999999</v>
      </c>
      <c r="F1676">
        <f>VLOOKUP(B1676,home!$B$2:$E$405,3,FALSE)</f>
        <v>1.4305000000000001</v>
      </c>
      <c r="G1676">
        <f>VLOOKUP(C1676,away!$B$2:$E$405,4,FALSE)</f>
        <v>0.71530000000000005</v>
      </c>
      <c r="H1676">
        <f>VLOOKUP(A1676,away!$A$2:$E$405,3,FALSE)</f>
        <v>1.1943999999999999</v>
      </c>
      <c r="I1676">
        <f>VLOOKUP(C1676,away!$B$2:$E$405,3,FALSE)</f>
        <v>0.41860000000000003</v>
      </c>
      <c r="J1676">
        <f>VLOOKUP(B1676,home!$B$2:$E$405,4,FALSE)</f>
        <v>0.62790000000000001</v>
      </c>
      <c r="K1676" s="3">
        <f t="shared" si="1962"/>
        <v>1.4305871603650002</v>
      </c>
      <c r="L1676" s="3">
        <f t="shared" si="1963"/>
        <v>0.31393482993600003</v>
      </c>
      <c r="M1676" s="5">
        <f t="shared" si="1964"/>
        <v>0.1747284909212008</v>
      </c>
      <c r="N1676" s="5">
        <f t="shared" si="1965"/>
        <v>0.24996433566182233</v>
      </c>
      <c r="O1676" s="5">
        <f t="shared" si="1966"/>
        <v>5.4853359082321092E-2</v>
      </c>
      <c r="P1676" s="5">
        <f t="shared" si="1967"/>
        <v>7.8472511206059414E-2</v>
      </c>
      <c r="Q1676" s="5">
        <f t="shared" si="1968"/>
        <v>0.17879788457348511</v>
      </c>
      <c r="R1676" s="5">
        <f t="shared" si="1969"/>
        <v>8.6101899774634061E-3</v>
      </c>
      <c r="S1676" s="5">
        <f t="shared" si="1970"/>
        <v>8.8107196807449013E-3</v>
      </c>
      <c r="T1676" s="5">
        <f t="shared" si="1971"/>
        <v>5.6130883486493609E-2</v>
      </c>
      <c r="U1676" s="5">
        <f t="shared" si="1972"/>
        <v>1.2317627230062557E-2</v>
      </c>
      <c r="V1676" s="5">
        <f t="shared" si="1973"/>
        <v>4.3966581474525162E-4</v>
      </c>
      <c r="W1676" s="5">
        <f t="shared" si="1974"/>
        <v>8.5261985990417025E-2</v>
      </c>
      <c r="X1676" s="5">
        <f t="shared" si="1975"/>
        <v>2.6766707071907186E-2</v>
      </c>
      <c r="Y1676" s="5">
        <f t="shared" si="1976"/>
        <v>4.2015008162829548E-3</v>
      </c>
      <c r="Z1676" s="5">
        <f t="shared" si="1977"/>
        <v>9.0101284209720888E-4</v>
      </c>
      <c r="AA1676" s="5">
        <f t="shared" si="1978"/>
        <v>1.2889774032282442E-3</v>
      </c>
      <c r="AB1676" s="5">
        <f t="shared" si="1979"/>
        <v>9.2199726152947313E-4</v>
      </c>
      <c r="AC1676" s="5">
        <f t="shared" si="1980"/>
        <v>1.2341175869708917E-5</v>
      </c>
      <c r="AD1676" s="5">
        <f t="shared" si="1981"/>
        <v>3.0493675606277804E-2</v>
      </c>
      <c r="AE1676" s="5">
        <f t="shared" si="1982"/>
        <v>9.5730268655803748E-3</v>
      </c>
      <c r="AF1676" s="5">
        <f t="shared" si="1983"/>
        <v>1.5026532805093669E-3</v>
      </c>
      <c r="AG1676" s="5">
        <f t="shared" si="1984"/>
        <v>1.5724506735649357E-4</v>
      </c>
      <c r="AH1676" s="5">
        <f t="shared" si="1985"/>
        <v>7.0714828338484814E-5</v>
      </c>
      <c r="AI1676" s="5">
        <f t="shared" si="1986"/>
        <v>1.0116372546845142E-4</v>
      </c>
      <c r="AJ1676" s="5">
        <f t="shared" si="1987"/>
        <v>7.2361763374928205E-5</v>
      </c>
      <c r="AK1676" s="5">
        <f t="shared" si="1988"/>
        <v>3.4506603195180861E-5</v>
      </c>
      <c r="AL1676" s="5">
        <f t="shared" si="1989"/>
        <v>2.2170238102003216E-7</v>
      </c>
      <c r="AM1676" s="5">
        <f t="shared" si="1990"/>
        <v>8.7247721589352768E-3</v>
      </c>
      <c r="AN1676" s="5">
        <f t="shared" si="1991"/>
        <v>2.7390098639456938E-3</v>
      </c>
      <c r="AO1676" s="5">
        <f t="shared" si="1992"/>
        <v>4.2993529791540892E-4</v>
      </c>
      <c r="AP1676" s="5">
        <f t="shared" si="1993"/>
        <v>4.4990554878185806E-5</v>
      </c>
      <c r="AQ1676" s="5">
        <f t="shared" si="1994"/>
        <v>3.5310255486023837E-6</v>
      </c>
      <c r="AR1676" s="5">
        <f t="shared" si="1995"/>
        <v>4.4399695216791346E-6</v>
      </c>
      <c r="AS1676" s="5">
        <f t="shared" si="1996"/>
        <v>6.3517633901260998E-6</v>
      </c>
      <c r="AT1676" s="5">
        <f t="shared" si="1997"/>
        <v>4.5433755757954338E-6</v>
      </c>
      <c r="AU1676" s="5">
        <f t="shared" si="1998"/>
        <v>2.1665649211496282E-6</v>
      </c>
      <c r="AV1676" s="5">
        <f t="shared" si="1999"/>
        <v>7.7486498957346739E-7</v>
      </c>
      <c r="AW1676" s="5">
        <f t="shared" si="2000"/>
        <v>2.7658057886905074E-9</v>
      </c>
      <c r="AX1676" s="5">
        <f t="shared" si="2001"/>
        <v>2.0802578379471356E-3</v>
      </c>
      <c r="AY1676" s="5">
        <f t="shared" si="2002"/>
        <v>6.5306539057896509E-4</v>
      </c>
      <c r="AZ1676" s="5">
        <f t="shared" si="2003"/>
        <v>1.0250998616424741E-4</v>
      </c>
      <c r="BA1676" s="5">
        <f t="shared" si="2004"/>
        <v>1.0727151691071577E-5</v>
      </c>
      <c r="BB1676" s="5">
        <f t="shared" si="2005"/>
        <v>8.4190663545855745E-7</v>
      </c>
      <c r="BC1676" s="5">
        <f t="shared" si="2006"/>
        <v>5.2860763284934459E-8</v>
      </c>
      <c r="BD1676" s="5">
        <f t="shared" si="2007"/>
        <v>2.3231017945156029E-7</v>
      </c>
      <c r="BE1676" s="5">
        <f t="shared" si="2008"/>
        <v>3.3233995994549119E-7</v>
      </c>
      <c r="BF1676" s="5">
        <f t="shared" si="2009"/>
        <v>2.3772063978711916E-7</v>
      </c>
      <c r="BG1676" s="5">
        <f t="shared" si="2010"/>
        <v>1.1336003167773526E-7</v>
      </c>
      <c r="BH1676" s="5">
        <f t="shared" si="2011"/>
        <v>4.0542851454184469E-8</v>
      </c>
      <c r="BI1676" s="5">
        <f t="shared" si="2012"/>
        <v>1.160001654698834E-8</v>
      </c>
      <c r="BJ1676" s="8">
        <f t="shared" si="2013"/>
        <v>0.65763959245513559</v>
      </c>
      <c r="BK1676" s="8">
        <f t="shared" si="2014"/>
        <v>0.2631170158915801</v>
      </c>
      <c r="BL1676" s="8">
        <f t="shared" si="2015"/>
        <v>7.8290142287058981E-2</v>
      </c>
      <c r="BM1676" s="8">
        <f t="shared" si="2016"/>
        <v>0.25386792942874647</v>
      </c>
      <c r="BN1676" s="8">
        <f t="shared" si="2017"/>
        <v>0.74542677142235214</v>
      </c>
    </row>
    <row r="1677" spans="1:66" x14ac:dyDescent="0.25">
      <c r="A1677" t="s">
        <v>89</v>
      </c>
      <c r="B1677" t="s">
        <v>116</v>
      </c>
      <c r="C1677" t="s">
        <v>350</v>
      </c>
      <c r="D1677" s="7" t="s">
        <v>544</v>
      </c>
      <c r="E1677">
        <f>VLOOKUP(A1677,home!$A$2:$E$405,3,FALSE)</f>
        <v>1.3980999999999999</v>
      </c>
      <c r="F1677">
        <f>VLOOKUP(B1677,home!$B$2:$E$405,3,FALSE)</f>
        <v>0.89410000000000001</v>
      </c>
      <c r="G1677">
        <f>VLOOKUP(C1677,away!$B$2:$E$405,4,FALSE)</f>
        <v>0.57220000000000004</v>
      </c>
      <c r="H1677">
        <f>VLOOKUP(A1677,away!$A$2:$E$405,3,FALSE)</f>
        <v>1.1943999999999999</v>
      </c>
      <c r="I1677">
        <f>VLOOKUP(C1677,away!$B$2:$E$405,3,FALSE)</f>
        <v>1.0046999999999999</v>
      </c>
      <c r="J1677">
        <f>VLOOKUP(B1677,home!$B$2:$E$405,4,FALSE)</f>
        <v>1.6745000000000001</v>
      </c>
      <c r="K1677" s="3">
        <f t="shared" si="1962"/>
        <v>0.71527358036200006</v>
      </c>
      <c r="L1677" s="3">
        <f t="shared" si="1963"/>
        <v>2.0094229071599998</v>
      </c>
      <c r="M1677" s="5">
        <f t="shared" si="1964"/>
        <v>6.5566099827792573E-2</v>
      </c>
      <c r="N1677" s="5">
        <f t="shared" si="1965"/>
        <v>4.6897698974197516E-2</v>
      </c>
      <c r="O1677" s="5">
        <f t="shared" si="1966"/>
        <v>0.13175002292710572</v>
      </c>
      <c r="P1677" s="5">
        <f t="shared" si="1967"/>
        <v>9.4237310611846509E-2</v>
      </c>
      <c r="Q1677" s="5">
        <f t="shared" si="1968"/>
        <v>1.6772342528006773E-2</v>
      </c>
      <c r="R1677" s="5">
        <f t="shared" si="1969"/>
        <v>0.13237075704429074</v>
      </c>
      <c r="S1677" s="5">
        <f t="shared" si="1970"/>
        <v>3.3861518127044535E-2</v>
      </c>
      <c r="T1677" s="5">
        <f t="shared" si="1971"/>
        <v>3.3702729282510675E-2</v>
      </c>
      <c r="U1677" s="5">
        <f t="shared" si="1972"/>
        <v>9.4681305326298287E-2</v>
      </c>
      <c r="V1677" s="5">
        <f t="shared" si="1973"/>
        <v>5.4076359750068722E-3</v>
      </c>
      <c r="W1677" s="5">
        <f t="shared" si="1974"/>
        <v>3.9989378303550817E-3</v>
      </c>
      <c r="X1677" s="5">
        <f t="shared" si="1975"/>
        <v>8.0355572806242101E-3</v>
      </c>
      <c r="Y1677" s="5">
        <f t="shared" si="1976"/>
        <v>8.0734164357413041E-3</v>
      </c>
      <c r="Z1677" s="5">
        <f t="shared" si="1977"/>
        <v>8.8662943814302897E-2</v>
      </c>
      <c r="AA1677" s="5">
        <f t="shared" si="1978"/>
        <v>6.3418261267491283E-2</v>
      </c>
      <c r="AB1677" s="5">
        <f t="shared" si="1979"/>
        <v>2.2680703398565621E-2</v>
      </c>
      <c r="AC1677" s="5">
        <f t="shared" si="1980"/>
        <v>4.8577034510876254E-4</v>
      </c>
      <c r="AD1677" s="5">
        <f t="shared" si="1981"/>
        <v>7.1508364489078187E-4</v>
      </c>
      <c r="AE1677" s="5">
        <f t="shared" si="1982"/>
        <v>1.4369054565790038E-3</v>
      </c>
      <c r="AF1677" s="5">
        <f t="shared" si="1983"/>
        <v>1.4436753699365249E-3</v>
      </c>
      <c r="AG1677" s="5">
        <f t="shared" si="1984"/>
        <v>9.6698478628438E-4</v>
      </c>
      <c r="AH1677" s="5">
        <f t="shared" si="1985"/>
        <v>4.4540337579175068E-2</v>
      </c>
      <c r="AI1677" s="5">
        <f t="shared" si="1986"/>
        <v>3.1858526730788692E-2</v>
      </c>
      <c r="AJ1677" s="5">
        <f t="shared" si="1987"/>
        <v>1.1393781239894856E-2</v>
      </c>
      <c r="AK1677" s="5">
        <f t="shared" si="1988"/>
        <v>2.7165569004403275E-3</v>
      </c>
      <c r="AL1677" s="5">
        <f t="shared" si="1989"/>
        <v>2.7927658358982506E-5</v>
      </c>
      <c r="AM1677" s="5">
        <f t="shared" si="1990"/>
        <v>1.0229608778786777E-4</v>
      </c>
      <c r="AN1677" s="5">
        <f t="shared" si="1991"/>
        <v>2.0555610211379178E-4</v>
      </c>
      <c r="AO1677" s="5">
        <f t="shared" si="1992"/>
        <v>2.065245701469867E-4</v>
      </c>
      <c r="AP1677" s="5">
        <f t="shared" si="1993"/>
        <v>1.3833173404824244E-4</v>
      </c>
      <c r="AQ1677" s="5">
        <f t="shared" si="1994"/>
        <v>6.949173879592582E-5</v>
      </c>
      <c r="AR1677" s="5">
        <f t="shared" si="1995"/>
        <v>1.7900074924846743E-2</v>
      </c>
      <c r="AS1677" s="5">
        <f t="shared" si="1996"/>
        <v>1.2803450680243189E-2</v>
      </c>
      <c r="AT1677" s="5">
        <f t="shared" si="1997"/>
        <v>4.5789850045229149E-3</v>
      </c>
      <c r="AU1677" s="5">
        <f t="shared" si="1998"/>
        <v>1.0917423328696716E-3</v>
      </c>
      <c r="AV1677" s="5">
        <f t="shared" si="1999"/>
        <v>1.9522361181611308E-4</v>
      </c>
      <c r="AW1677" s="5">
        <f t="shared" si="2000"/>
        <v>1.1150017659656869E-6</v>
      </c>
      <c r="AX1677" s="5">
        <f t="shared" si="2001"/>
        <v>1.2194948161508934E-5</v>
      </c>
      <c r="AY1677" s="5">
        <f t="shared" si="2002"/>
        <v>2.4504808187364777E-5</v>
      </c>
      <c r="AZ1677" s="5">
        <f t="shared" si="2003"/>
        <v>2.4620261453626356E-5</v>
      </c>
      <c r="BA1677" s="5">
        <f t="shared" si="2004"/>
        <v>1.6490839115061716E-5</v>
      </c>
      <c r="BB1677" s="5">
        <f t="shared" si="2005"/>
        <v>8.284267469023789E-6</v>
      </c>
      <c r="BC1677" s="5">
        <f t="shared" si="2006"/>
        <v>3.3293193642593577E-6</v>
      </c>
      <c r="BD1677" s="5">
        <f t="shared" si="2007"/>
        <v>5.9948034323112258E-3</v>
      </c>
      <c r="BE1677" s="5">
        <f t="shared" si="2008"/>
        <v>4.287924514595658E-3</v>
      </c>
      <c r="BF1677" s="5">
        <f t="shared" si="2009"/>
        <v>1.5335195599384135E-3</v>
      </c>
      <c r="BG1677" s="5">
        <f t="shared" si="2010"/>
        <v>3.6562867539743595E-4</v>
      </c>
      <c r="BH1677" s="5">
        <f t="shared" si="2011"/>
        <v>6.5381132933634874E-5</v>
      </c>
      <c r="BI1677" s="5">
        <f t="shared" si="2012"/>
        <v>9.3530794083129839E-6</v>
      </c>
      <c r="BJ1677" s="8">
        <f t="shared" si="2013"/>
        <v>0.12285495626576989</v>
      </c>
      <c r="BK1677" s="8">
        <f t="shared" si="2014"/>
        <v>0.1996107673533456</v>
      </c>
      <c r="BL1677" s="8">
        <f t="shared" si="2015"/>
        <v>0.58423633936293418</v>
      </c>
      <c r="BM1677" s="8">
        <f t="shared" si="2016"/>
        <v>0.50774738507669115</v>
      </c>
      <c r="BN1677" s="8">
        <f t="shared" si="2017"/>
        <v>0.48759423191323986</v>
      </c>
    </row>
    <row r="1678" spans="1:66" x14ac:dyDescent="0.25">
      <c r="A1678" t="s">
        <v>89</v>
      </c>
      <c r="B1678" t="s">
        <v>125</v>
      </c>
      <c r="C1678" t="s">
        <v>94</v>
      </c>
      <c r="D1678" s="7" t="s">
        <v>544</v>
      </c>
      <c r="E1678">
        <f>VLOOKUP(A1678,home!$A$2:$E$405,3,FALSE)</f>
        <v>1.3980999999999999</v>
      </c>
      <c r="F1678">
        <f>VLOOKUP(B1678,home!$B$2:$E$405,3,FALSE)</f>
        <v>1.1444000000000001</v>
      </c>
      <c r="G1678">
        <f>VLOOKUP(C1678,away!$B$2:$E$405,4,FALSE)</f>
        <v>1.4305000000000001</v>
      </c>
      <c r="H1678">
        <f>VLOOKUP(A1678,away!$A$2:$E$405,3,FALSE)</f>
        <v>1.1943999999999999</v>
      </c>
      <c r="I1678">
        <f>VLOOKUP(C1678,away!$B$2:$E$405,3,FALSE)</f>
        <v>1.0466</v>
      </c>
      <c r="J1678">
        <f>VLOOKUP(B1678,home!$B$2:$E$405,4,FALSE)</f>
        <v>0.66979999999999995</v>
      </c>
      <c r="K1678" s="3">
        <f t="shared" si="1962"/>
        <v>2.2887794580200005</v>
      </c>
      <c r="L1678" s="3">
        <f t="shared" si="1963"/>
        <v>0.83728954499199981</v>
      </c>
      <c r="M1678" s="5">
        <f t="shared" si="1964"/>
        <v>4.3889990004931177E-2</v>
      </c>
      <c r="N1678" s="5">
        <f t="shared" si="1965"/>
        <v>0.10045450753598961</v>
      </c>
      <c r="O1678" s="5">
        <f t="shared" si="1966"/>
        <v>3.6748629760932253E-2</v>
      </c>
      <c r="P1678" s="5">
        <f t="shared" si="1967"/>
        <v>8.4109508907204172E-2</v>
      </c>
      <c r="Q1678" s="5">
        <f t="shared" si="1968"/>
        <v>0.1149591066569442</v>
      </c>
      <c r="R1678" s="5">
        <f t="shared" si="1969"/>
        <v>1.5384621745805209E-2</v>
      </c>
      <c r="S1678" s="5">
        <f t="shared" si="1970"/>
        <v>4.0296258257385253E-2</v>
      </c>
      <c r="T1678" s="5">
        <f t="shared" si="1971"/>
        <v>9.6254058105479601E-2</v>
      </c>
      <c r="U1678" s="5">
        <f t="shared" si="1972"/>
        <v>3.5212006221206758E-2</v>
      </c>
      <c r="V1678" s="5">
        <f t="shared" si="1973"/>
        <v>8.5802872450611335E-3</v>
      </c>
      <c r="W1678" s="5">
        <f t="shared" si="1974"/>
        <v>8.7705347276248055E-2</v>
      </c>
      <c r="X1678" s="5">
        <f t="shared" si="1975"/>
        <v>7.3434770314295073E-2</v>
      </c>
      <c r="Y1678" s="5">
        <f t="shared" si="1976"/>
        <v>3.0743082711524063E-2</v>
      </c>
      <c r="Z1678" s="5">
        <f t="shared" si="1977"/>
        <v>4.2937943138064236E-3</v>
      </c>
      <c r="AA1678" s="5">
        <f t="shared" si="1978"/>
        <v>9.8275482224032262E-3</v>
      </c>
      <c r="AB1678" s="5">
        <f t="shared" si="1979"/>
        <v>1.1246545247068739E-2</v>
      </c>
      <c r="AC1678" s="5">
        <f t="shared" si="1980"/>
        <v>1.0276884125283413E-3</v>
      </c>
      <c r="AD1678" s="5">
        <f t="shared" si="1981"/>
        <v>5.0184549301096754E-2</v>
      </c>
      <c r="AE1678" s="5">
        <f t="shared" si="1982"/>
        <v>4.201899844994389E-2</v>
      </c>
      <c r="AF1678" s="5">
        <f t="shared" si="1983"/>
        <v>1.7591034046586528E-2</v>
      </c>
      <c r="AG1678" s="5">
        <f t="shared" si="1984"/>
        <v>4.9095962976017371E-3</v>
      </c>
      <c r="AH1678" s="5">
        <f t="shared" si="1985"/>
        <v>8.98787271824054E-4</v>
      </c>
      <c r="AI1678" s="5">
        <f t="shared" si="1986"/>
        <v>2.057125844880733E-3</v>
      </c>
      <c r="AJ1678" s="5">
        <f t="shared" si="1987"/>
        <v>2.3541536881625303E-3</v>
      </c>
      <c r="AK1678" s="5">
        <f t="shared" si="1988"/>
        <v>1.7960462008294739E-3</v>
      </c>
      <c r="AL1678" s="5">
        <f t="shared" si="1989"/>
        <v>7.8777295394846409E-5</v>
      </c>
      <c r="AM1678" s="5">
        <f t="shared" si="1990"/>
        <v>2.2972273110068431E-2</v>
      </c>
      <c r="AN1678" s="5">
        <f t="shared" si="1991"/>
        <v>1.9234444099761151E-2</v>
      </c>
      <c r="AO1678" s="5">
        <f t="shared" si="1992"/>
        <v>8.0523994742315325E-3</v>
      </c>
      <c r="AP1678" s="5">
        <f t="shared" si="1993"/>
        <v>2.24739663062438E-3</v>
      </c>
      <c r="AQ1678" s="5">
        <f t="shared" si="1994"/>
        <v>4.7043042556801007E-4</v>
      </c>
      <c r="AR1678" s="5">
        <f t="shared" si="1995"/>
        <v>1.5050903717403263E-4</v>
      </c>
      <c r="AS1678" s="5">
        <f t="shared" si="1996"/>
        <v>3.4448199253029449E-4</v>
      </c>
      <c r="AT1678" s="5">
        <f t="shared" si="1997"/>
        <v>3.9422165408056872E-4</v>
      </c>
      <c r="AU1678" s="5">
        <f t="shared" si="1998"/>
        <v>3.0076214125542407E-4</v>
      </c>
      <c r="AV1678" s="5">
        <f t="shared" si="1999"/>
        <v>1.7209455266388113E-4</v>
      </c>
      <c r="AW1678" s="5">
        <f t="shared" si="2000"/>
        <v>4.1935148082448367E-6</v>
      </c>
      <c r="AX1678" s="5">
        <f t="shared" si="2001"/>
        <v>8.7630777997249713E-3</v>
      </c>
      <c r="AY1678" s="5">
        <f t="shared" si="2002"/>
        <v>7.3372334236612166E-3</v>
      </c>
      <c r="AZ1678" s="5">
        <f t="shared" si="2003"/>
        <v>3.0716944173986957E-3</v>
      </c>
      <c r="BA1678" s="5">
        <f t="shared" si="2004"/>
        <v>8.5729920703274008E-4</v>
      </c>
      <c r="BB1678" s="5">
        <f t="shared" si="2005"/>
        <v>1.7945191574461128E-4</v>
      </c>
      <c r="BC1678" s="5">
        <f t="shared" si="2006"/>
        <v>3.0050642576349655E-5</v>
      </c>
      <c r="BD1678" s="5">
        <f t="shared" si="2007"/>
        <v>2.1003273875438291E-5</v>
      </c>
      <c r="BE1678" s="5">
        <f t="shared" si="2008"/>
        <v>4.8071861797271289E-5</v>
      </c>
      <c r="BF1678" s="5">
        <f t="shared" si="2009"/>
        <v>5.501294489518548E-5</v>
      </c>
      <c r="BG1678" s="5">
        <f t="shared" si="2010"/>
        <v>4.1970832733762263E-5</v>
      </c>
      <c r="BH1678" s="5">
        <f t="shared" si="2011"/>
        <v>2.4015494949257126E-5</v>
      </c>
      <c r="BI1678" s="5">
        <f t="shared" si="2012"/>
        <v>1.0993234302808551E-5</v>
      </c>
      <c r="BJ1678" s="8">
        <f t="shared" si="2013"/>
        <v>0.69147080184210175</v>
      </c>
      <c r="BK1678" s="8">
        <f t="shared" si="2014"/>
        <v>0.18531974354616615</v>
      </c>
      <c r="BL1678" s="8">
        <f t="shared" si="2015"/>
        <v>0.11708860122337086</v>
      </c>
      <c r="BM1678" s="8">
        <f t="shared" si="2016"/>
        <v>0.59529353640478544</v>
      </c>
      <c r="BN1678" s="8">
        <f t="shared" si="2017"/>
        <v>0.39554636461180664</v>
      </c>
    </row>
    <row r="1679" spans="1:66" x14ac:dyDescent="0.25">
      <c r="A1679" t="s">
        <v>89</v>
      </c>
      <c r="B1679" t="s">
        <v>98</v>
      </c>
      <c r="C1679" t="s">
        <v>87</v>
      </c>
      <c r="D1679" s="7" t="s">
        <v>544</v>
      </c>
      <c r="E1679">
        <f>VLOOKUP(A1679,home!$A$2:$E$405,3,FALSE)</f>
        <v>1.3980999999999999</v>
      </c>
      <c r="F1679">
        <f>VLOOKUP(B1679,home!$B$2:$E$405,3,FALSE)</f>
        <v>0.57220000000000004</v>
      </c>
      <c r="G1679">
        <f>VLOOKUP(C1679,away!$B$2:$E$405,4,FALSE)</f>
        <v>0.71530000000000005</v>
      </c>
      <c r="H1679">
        <f>VLOOKUP(A1679,away!$A$2:$E$405,3,FALSE)</f>
        <v>1.1943999999999999</v>
      </c>
      <c r="I1679">
        <f>VLOOKUP(C1679,away!$B$2:$E$405,3,FALSE)</f>
        <v>1.3395999999999999</v>
      </c>
      <c r="J1679">
        <f>VLOOKUP(B1679,home!$B$2:$E$405,4,FALSE)</f>
        <v>0.50229999999999997</v>
      </c>
      <c r="K1679" s="3">
        <f t="shared" si="1962"/>
        <v>0.57223486414600011</v>
      </c>
      <c r="L1679" s="3">
        <f t="shared" si="1963"/>
        <v>0.80368916195199991</v>
      </c>
      <c r="M1679" s="5">
        <f t="shared" si="1964"/>
        <v>0.25260607332666279</v>
      </c>
      <c r="N1679" s="5">
        <f t="shared" si="1965"/>
        <v>0.14455000205253743</v>
      </c>
      <c r="O1679" s="5">
        <f t="shared" si="1966"/>
        <v>0.20301676337589109</v>
      </c>
      <c r="P1679" s="5">
        <f t="shared" si="1967"/>
        <v>0.11617327000976369</v>
      </c>
      <c r="Q1679" s="5">
        <f t="shared" si="1968"/>
        <v>4.1358275393418895E-2</v>
      </c>
      <c r="R1679" s="5">
        <f t="shared" si="1969"/>
        <v>8.1581186209888676E-2</v>
      </c>
      <c r="S1679" s="5">
        <f t="shared" si="1970"/>
        <v>1.3356991468004537E-2</v>
      </c>
      <c r="T1679" s="5">
        <f t="shared" si="1971"/>
        <v>3.323919769071685E-2</v>
      </c>
      <c r="U1679" s="5">
        <f t="shared" si="1972"/>
        <v>4.6683599007685178E-2</v>
      </c>
      <c r="V1679" s="5">
        <f t="shared" si="1973"/>
        <v>6.8254071817362618E-4</v>
      </c>
      <c r="W1679" s="5">
        <f t="shared" si="1974"/>
        <v>7.8888823670219734E-3</v>
      </c>
      <c r="X1679" s="5">
        <f t="shared" si="1975"/>
        <v>6.3402092582897996E-3</v>
      </c>
      <c r="Y1679" s="5">
        <f t="shared" si="1976"/>
        <v>2.5477787326976197E-3</v>
      </c>
      <c r="Z1679" s="5">
        <f t="shared" si="1977"/>
        <v>2.1855305058691831E-2</v>
      </c>
      <c r="AA1679" s="5">
        <f t="shared" si="1978"/>
        <v>1.2506367521129907E-2</v>
      </c>
      <c r="AB1679" s="5">
        <f t="shared" si="1979"/>
        <v>3.57828975970686E-3</v>
      </c>
      <c r="AC1679" s="5">
        <f t="shared" si="1980"/>
        <v>1.9618735334824888E-5</v>
      </c>
      <c r="AD1679" s="5">
        <f t="shared" si="1981"/>
        <v>1.1285733823891487E-3</v>
      </c>
      <c r="AE1679" s="5">
        <f t="shared" si="1982"/>
        <v>9.0702219589366886E-4</v>
      </c>
      <c r="AF1679" s="5">
        <f t="shared" si="1983"/>
        <v>3.6448195424482264E-4</v>
      </c>
      <c r="AG1679" s="5">
        <f t="shared" si="1984"/>
        <v>9.7643398784549572E-5</v>
      </c>
      <c r="AH1679" s="5">
        <f t="shared" si="1985"/>
        <v>4.3912179517063346E-3</v>
      </c>
      <c r="AI1679" s="5">
        <f t="shared" si="1986"/>
        <v>2.5128080080301508E-3</v>
      </c>
      <c r="AJ1679" s="5">
        <f t="shared" si="1987"/>
        <v>7.1895817455005725E-4</v>
      </c>
      <c r="AK1679" s="5">
        <f t="shared" si="1988"/>
        <v>1.3713764444676943E-4</v>
      </c>
      <c r="AL1679" s="5">
        <f t="shared" si="1989"/>
        <v>3.6090543782854257E-7</v>
      </c>
      <c r="AM1679" s="5">
        <f t="shared" si="1990"/>
        <v>1.2916180723004928E-4</v>
      </c>
      <c r="AN1679" s="5">
        <f t="shared" si="1991"/>
        <v>1.0380594460892407E-4</v>
      </c>
      <c r="AO1679" s="5">
        <f t="shared" si="1992"/>
        <v>4.1713856314190948E-5</v>
      </c>
      <c r="AP1679" s="5">
        <f t="shared" si="1993"/>
        <v>1.1174991407646089E-5</v>
      </c>
      <c r="AQ1679" s="5">
        <f t="shared" si="1994"/>
        <v>2.2453048698079709E-6</v>
      </c>
      <c r="AR1679" s="5">
        <f t="shared" si="1995"/>
        <v>7.0583485511108862E-4</v>
      </c>
      <c r="AS1679" s="5">
        <f t="shared" si="1996"/>
        <v>4.0390331242400539E-4</v>
      </c>
      <c r="AT1679" s="5">
        <f t="shared" si="1997"/>
        <v>1.1556377855653508E-4</v>
      </c>
      <c r="AU1679" s="5">
        <f t="shared" si="1998"/>
        <v>2.2043207707499097E-5</v>
      </c>
      <c r="AV1679" s="5">
        <f t="shared" si="1999"/>
        <v>3.1534729919607022E-6</v>
      </c>
      <c r="AW1679" s="5">
        <f t="shared" si="2000"/>
        <v>4.6105565261145799E-9</v>
      </c>
      <c r="AX1679" s="5">
        <f t="shared" si="2001"/>
        <v>1.2318481535523183E-5</v>
      </c>
      <c r="AY1679" s="5">
        <f t="shared" si="2002"/>
        <v>9.9002301018058124E-6</v>
      </c>
      <c r="AZ1679" s="5">
        <f t="shared" si="2003"/>
        <v>3.9783538168261376E-6</v>
      </c>
      <c r="BA1679" s="5">
        <f t="shared" si="2004"/>
        <v>1.0657866149978463E-6</v>
      </c>
      <c r="BB1679" s="5">
        <f t="shared" si="2005"/>
        <v>2.1414028785681943E-7</v>
      </c>
      <c r="BC1679" s="5">
        <f t="shared" si="2006"/>
        <v>3.4420445697561456E-8</v>
      </c>
      <c r="BD1679" s="5">
        <f t="shared" si="2007"/>
        <v>9.4545303863456976E-5</v>
      </c>
      <c r="BE1679" s="5">
        <f t="shared" si="2008"/>
        <v>5.4102119111947598E-5</v>
      </c>
      <c r="BF1679" s="5">
        <f t="shared" si="2009"/>
        <v>1.5479559390018023E-5</v>
      </c>
      <c r="BG1679" s="5">
        <f t="shared" si="2010"/>
        <v>2.9526478548623016E-6</v>
      </c>
      <c r="BH1679" s="5">
        <f t="shared" si="2011"/>
        <v>4.2240201102452691E-7</v>
      </c>
      <c r="BI1679" s="5">
        <f t="shared" si="2012"/>
        <v>4.8342631478723483E-8</v>
      </c>
      <c r="BJ1679" s="8">
        <f t="shared" si="2013"/>
        <v>0.23873767974322807</v>
      </c>
      <c r="BK1679" s="8">
        <f t="shared" si="2014"/>
        <v>0.38284875539347907</v>
      </c>
      <c r="BL1679" s="8">
        <f t="shared" si="2015"/>
        <v>0.35654437665468885</v>
      </c>
      <c r="BM1679" s="8">
        <f t="shared" si="2016"/>
        <v>0.16069065086238005</v>
      </c>
      <c r="BN1679" s="8">
        <f t="shared" si="2017"/>
        <v>0.83928557036816254</v>
      </c>
    </row>
    <row r="1680" spans="1:66" x14ac:dyDescent="0.25">
      <c r="A1680" t="s">
        <v>89</v>
      </c>
      <c r="B1680" t="s">
        <v>97</v>
      </c>
      <c r="C1680" t="s">
        <v>99</v>
      </c>
      <c r="D1680" s="7" t="s">
        <v>544</v>
      </c>
      <c r="E1680">
        <f>VLOOKUP(A1680,home!$A$2:$E$405,3,FALSE)</f>
        <v>1.3980999999999999</v>
      </c>
      <c r="F1680">
        <f>VLOOKUP(B1680,home!$B$2:$E$405,3,FALSE)</f>
        <v>1.4305000000000001</v>
      </c>
      <c r="G1680">
        <f>VLOOKUP(C1680,away!$B$2:$E$405,4,FALSE)</f>
        <v>0.53639999999999999</v>
      </c>
      <c r="H1680">
        <f>VLOOKUP(A1680,away!$A$2:$E$405,3,FALSE)</f>
        <v>1.1943999999999999</v>
      </c>
      <c r="I1680">
        <f>VLOOKUP(C1680,away!$B$2:$E$405,3,FALSE)</f>
        <v>1.6745000000000001</v>
      </c>
      <c r="J1680">
        <f>VLOOKUP(B1680,home!$B$2:$E$405,4,FALSE)</f>
        <v>0.62790000000000001</v>
      </c>
      <c r="K1680" s="3">
        <f t="shared" si="1962"/>
        <v>1.07279037162</v>
      </c>
      <c r="L1680" s="3">
        <f t="shared" si="1963"/>
        <v>1.2558143161199999</v>
      </c>
      <c r="M1680" s="5">
        <f t="shared" si="1964"/>
        <v>9.7431599794724294E-2</v>
      </c>
      <c r="N1680" s="5">
        <f t="shared" si="1965"/>
        <v>0.10452368215131339</v>
      </c>
      <c r="O1680" s="5">
        <f t="shared" si="1966"/>
        <v>0.12235599786468919</v>
      </c>
      <c r="P1680" s="5">
        <f t="shared" si="1967"/>
        <v>0.13126233641919585</v>
      </c>
      <c r="Q1680" s="5">
        <f t="shared" si="1968"/>
        <v>5.6065999909099121E-2</v>
      </c>
      <c r="R1680" s="5">
        <f t="shared" si="1969"/>
        <v>7.6828206890812448E-2</v>
      </c>
      <c r="S1680" s="5">
        <f t="shared" si="1970"/>
        <v>4.4209991929022786E-2</v>
      </c>
      <c r="T1680" s="5">
        <f t="shared" si="1971"/>
        <v>7.0408485333429277E-2</v>
      </c>
      <c r="U1680" s="5">
        <f t="shared" si="1972"/>
        <v>8.2420560621292924E-2</v>
      </c>
      <c r="V1680" s="5">
        <f t="shared" si="1973"/>
        <v>6.6178698650628471E-3</v>
      </c>
      <c r="W1680" s="5">
        <f t="shared" si="1974"/>
        <v>2.0049021625909783E-2</v>
      </c>
      <c r="X1680" s="5">
        <f t="shared" si="1975"/>
        <v>2.5177848382016976E-2</v>
      </c>
      <c r="Y1680" s="5">
        <f t="shared" si="1976"/>
        <v>1.5809351223617853E-2</v>
      </c>
      <c r="Z1680" s="5">
        <f t="shared" si="1977"/>
        <v>3.21606540317705E-2</v>
      </c>
      <c r="AA1680" s="5">
        <f t="shared" si="1978"/>
        <v>3.4501639990285327E-2</v>
      </c>
      <c r="AB1680" s="5">
        <f t="shared" si="1979"/>
        <v>1.8506513593338821E-2</v>
      </c>
      <c r="AC1680" s="5">
        <f t="shared" si="1980"/>
        <v>5.5723519271245645E-4</v>
      </c>
      <c r="AD1680" s="5">
        <f t="shared" si="1981"/>
        <v>5.3770993401692918E-3</v>
      </c>
      <c r="AE1680" s="5">
        <f t="shared" si="1982"/>
        <v>6.7526383305840003E-3</v>
      </c>
      <c r="AF1680" s="5">
        <f t="shared" si="1983"/>
        <v>4.240029943564024E-3</v>
      </c>
      <c r="AG1680" s="5">
        <f t="shared" si="1984"/>
        <v>1.7748967679683924E-3</v>
      </c>
      <c r="AH1680" s="5">
        <f t="shared" si="1985"/>
        <v>1.0096952437219952E-2</v>
      </c>
      <c r="AI1680" s="5">
        <f t="shared" si="1986"/>
        <v>1.0831913357354657E-2</v>
      </c>
      <c r="AJ1680" s="5">
        <f t="shared" si="1987"/>
        <v>5.810186177996072E-3</v>
      </c>
      <c r="AK1680" s="5">
        <f t="shared" si="1988"/>
        <v>2.0777039296912647E-3</v>
      </c>
      <c r="AL1680" s="5">
        <f t="shared" si="1989"/>
        <v>3.0028858598049376E-5</v>
      </c>
      <c r="AM1680" s="5">
        <f t="shared" si="1990"/>
        <v>1.1537000798755746E-3</v>
      </c>
      <c r="AN1680" s="5">
        <f t="shared" si="1991"/>
        <v>1.4488330768165337E-3</v>
      </c>
      <c r="AO1680" s="5">
        <f t="shared" si="1992"/>
        <v>9.0973265976719564E-4</v>
      </c>
      <c r="AP1680" s="5">
        <f t="shared" si="1993"/>
        <v>3.8081843265918978E-4</v>
      </c>
      <c r="AQ1680" s="5">
        <f t="shared" si="1994"/>
        <v>1.1955930989394773E-4</v>
      </c>
      <c r="AR1680" s="5">
        <f t="shared" si="1995"/>
        <v>2.5359794839687044E-3</v>
      </c>
      <c r="AS1680" s="5">
        <f t="shared" si="1996"/>
        <v>2.7205743730274821E-3</v>
      </c>
      <c r="AT1680" s="5">
        <f t="shared" si="1997"/>
        <v>1.4593029963300003E-3</v>
      </c>
      <c r="AU1680" s="5">
        <f t="shared" si="1998"/>
        <v>5.2184206791301365E-4</v>
      </c>
      <c r="AV1680" s="5">
        <f t="shared" si="1999"/>
        <v>1.3995678649083776E-4</v>
      </c>
      <c r="AW1680" s="5">
        <f t="shared" si="2000"/>
        <v>1.1237678957129875E-6</v>
      </c>
      <c r="AX1680" s="5">
        <f t="shared" si="2001"/>
        <v>2.0627972290462353E-4</v>
      </c>
      <c r="AY1680" s="5">
        <f t="shared" si="2002"/>
        <v>2.5904902914889285E-4</v>
      </c>
      <c r="AZ1680" s="5">
        <f t="shared" si="2003"/>
        <v>1.6265873969108346E-4</v>
      </c>
      <c r="BA1680" s="5">
        <f t="shared" si="2004"/>
        <v>6.8089724648699693E-5</v>
      </c>
      <c r="BB1680" s="5">
        <f t="shared" si="2005"/>
        <v>2.1377012748626484E-5</v>
      </c>
      <c r="BC1680" s="5">
        <f t="shared" si="2006"/>
        <v>5.3691117291209695E-6</v>
      </c>
      <c r="BD1680" s="5">
        <f t="shared" si="2007"/>
        <v>5.3078655689241846E-4</v>
      </c>
      <c r="BE1680" s="5">
        <f t="shared" si="2008"/>
        <v>5.6942270761951787E-4</v>
      </c>
      <c r="BF1680" s="5">
        <f t="shared" si="2009"/>
        <v>3.0543559905800454E-4</v>
      </c>
      <c r="BG1680" s="5">
        <f t="shared" si="2010"/>
        <v>1.092227899398047E-4</v>
      </c>
      <c r="BH1680" s="5">
        <f t="shared" si="2011"/>
        <v>2.9293289352224065E-5</v>
      </c>
      <c r="BI1680" s="5">
        <f t="shared" si="2012"/>
        <v>6.2851117540289298E-6</v>
      </c>
      <c r="BJ1680" s="8">
        <f t="shared" si="2013"/>
        <v>0.31491451990755559</v>
      </c>
      <c r="BK1680" s="8">
        <f t="shared" si="2014"/>
        <v>0.28036811108846521</v>
      </c>
      <c r="BL1680" s="8">
        <f t="shared" si="2015"/>
        <v>0.37235777662502673</v>
      </c>
      <c r="BM1680" s="8">
        <f t="shared" si="2016"/>
        <v>0.41107531336173048</v>
      </c>
      <c r="BN1680" s="8">
        <f t="shared" si="2017"/>
        <v>0.58846782302983436</v>
      </c>
    </row>
    <row r="1681" spans="1:66" x14ac:dyDescent="0.25">
      <c r="A1681" t="s">
        <v>89</v>
      </c>
      <c r="B1681" t="s">
        <v>105</v>
      </c>
      <c r="C1681" t="s">
        <v>104</v>
      </c>
      <c r="D1681" s="7" t="s">
        <v>544</v>
      </c>
      <c r="E1681">
        <f>VLOOKUP(A1681,home!$A$2:$E$405,3,FALSE)</f>
        <v>1.3980999999999999</v>
      </c>
      <c r="F1681">
        <f>VLOOKUP(B1681,home!$B$2:$E$405,3,FALSE)</f>
        <v>0.53639999999999999</v>
      </c>
      <c r="G1681">
        <f>VLOOKUP(C1681,away!$B$2:$E$405,4,FALSE)</f>
        <v>1.2875000000000001</v>
      </c>
      <c r="H1681">
        <f>VLOOKUP(A1681,away!$A$2:$E$405,3,FALSE)</f>
        <v>1.1943999999999999</v>
      </c>
      <c r="I1681">
        <f>VLOOKUP(C1681,away!$B$2:$E$405,3,FALSE)</f>
        <v>0.83720000000000006</v>
      </c>
      <c r="J1681">
        <f>VLOOKUP(B1681,home!$B$2:$E$405,4,FALSE)</f>
        <v>1.0466</v>
      </c>
      <c r="K1681" s="3">
        <f t="shared" si="1962"/>
        <v>0.96554883150000004</v>
      </c>
      <c r="L1681" s="3">
        <f t="shared" si="1963"/>
        <v>1.0465494282879999</v>
      </c>
      <c r="M1681" s="5">
        <f t="shared" si="1964"/>
        <v>0.13370782637008666</v>
      </c>
      <c r="N1681" s="5">
        <f t="shared" si="1965"/>
        <v>0.12910143551404205</v>
      </c>
      <c r="O1681" s="5">
        <f t="shared" si="1966"/>
        <v>0.13993184924524532</v>
      </c>
      <c r="P1681" s="5">
        <f t="shared" si="1967"/>
        <v>0.13511103352838075</v>
      </c>
      <c r="Q1681" s="5">
        <f t="shared" si="1968"/>
        <v>6.2326870102777938E-2</v>
      </c>
      <c r="R1681" s="5">
        <f t="shared" si="1969"/>
        <v>7.3222798413447032E-2</v>
      </c>
      <c r="S1681" s="5">
        <f t="shared" si="1970"/>
        <v>3.4132241688268276E-2</v>
      </c>
      <c r="T1681" s="5">
        <f t="shared" si="1971"/>
        <v>6.5228150273042684E-2</v>
      </c>
      <c r="U1681" s="5">
        <f t="shared" si="1972"/>
        <v>7.0700187447263835E-2</v>
      </c>
      <c r="V1681" s="5">
        <f t="shared" si="1973"/>
        <v>3.8322716830002826E-3</v>
      </c>
      <c r="W1681" s="5">
        <f t="shared" si="1974"/>
        <v>2.0059878866263179E-2</v>
      </c>
      <c r="X1681" s="5">
        <f t="shared" si="1975"/>
        <v>2.0993654759014258E-2</v>
      </c>
      <c r="Y1681" s="5">
        <f t="shared" si="1976"/>
        <v>1.098544869286101E-2</v>
      </c>
      <c r="Z1681" s="5">
        <f t="shared" si="1977"/>
        <v>2.554375927241349E-2</v>
      </c>
      <c r="AA1681" s="5">
        <f t="shared" si="1978"/>
        <v>2.4663746917596131E-2</v>
      </c>
      <c r="AB1681" s="5">
        <f t="shared" si="1979"/>
        <v>1.1907026008348335E-2</v>
      </c>
      <c r="AC1681" s="5">
        <f t="shared" si="1980"/>
        <v>2.4203060972033088E-4</v>
      </c>
      <c r="AD1681" s="5">
        <f t="shared" si="1981"/>
        <v>4.8421981498379882E-3</v>
      </c>
      <c r="AE1681" s="5">
        <f t="shared" si="1982"/>
        <v>5.0675997053701571E-3</v>
      </c>
      <c r="AF1681" s="5">
        <f t="shared" si="1983"/>
        <v>2.651746787223787E-3</v>
      </c>
      <c r="AG1681" s="5">
        <f t="shared" si="1984"/>
        <v>9.2506136137786505E-4</v>
      </c>
      <c r="AH1681" s="5">
        <f t="shared" si="1985"/>
        <v>6.6832016657176578E-3</v>
      </c>
      <c r="AI1681" s="5">
        <f t="shared" si="1986"/>
        <v>6.4529575590125381E-3</v>
      </c>
      <c r="AJ1681" s="5">
        <f t="shared" si="1987"/>
        <v>3.1153228154118238E-3</v>
      </c>
      <c r="AK1681" s="5">
        <f t="shared" si="1988"/>
        <v>1.0026654347220592E-3</v>
      </c>
      <c r="AL1681" s="5">
        <f t="shared" si="1989"/>
        <v>9.7828247493324059E-6</v>
      </c>
      <c r="AM1681" s="5">
        <f t="shared" si="1990"/>
        <v>9.3507575309350677E-4</v>
      </c>
      <c r="AN1681" s="5">
        <f t="shared" si="1991"/>
        <v>9.7860299480598029E-4</v>
      </c>
      <c r="AO1681" s="5">
        <f t="shared" si="1992"/>
        <v>5.1207820236756152E-4</v>
      </c>
      <c r="AP1681" s="5">
        <f t="shared" si="1993"/>
        <v>1.7863838330883946E-4</v>
      </c>
      <c r="AQ1681" s="5">
        <f t="shared" si="1994"/>
        <v>4.6738474480539628E-5</v>
      </c>
      <c r="AR1681" s="5">
        <f t="shared" si="1995"/>
        <v>1.3988601764780451E-3</v>
      </c>
      <c r="AS1681" s="5">
        <f t="shared" si="1996"/>
        <v>1.35066780883026E-3</v>
      </c>
      <c r="AT1681" s="5">
        <f t="shared" si="1997"/>
        <v>6.5206786228036147E-4</v>
      </c>
      <c r="AU1681" s="5">
        <f t="shared" si="1998"/>
        <v>2.0986778749450204E-4</v>
      </c>
      <c r="AV1681" s="5">
        <f t="shared" si="1999"/>
        <v>5.0659399246201675E-5</v>
      </c>
      <c r="AW1681" s="5">
        <f t="shared" si="2000"/>
        <v>2.7459698229772922E-7</v>
      </c>
      <c r="AX1681" s="5">
        <f t="shared" si="2001"/>
        <v>1.5047688346056959E-4</v>
      </c>
      <c r="AY1681" s="5">
        <f t="shared" si="2002"/>
        <v>1.5748149635621907E-4</v>
      </c>
      <c r="AZ1681" s="5">
        <f t="shared" si="2003"/>
        <v>8.2406084988769898E-5</v>
      </c>
      <c r="BA1681" s="5">
        <f t="shared" si="2004"/>
        <v>2.8747347044149827E-5</v>
      </c>
      <c r="BB1681" s="5">
        <f t="shared" si="2005"/>
        <v>7.5213799034629308E-6</v>
      </c>
      <c r="BC1681" s="5">
        <f t="shared" si="2006"/>
        <v>1.5742991675811969E-6</v>
      </c>
      <c r="BD1681" s="5">
        <f t="shared" si="2007"/>
        <v>2.4399605299132472E-4</v>
      </c>
      <c r="BE1681" s="5">
        <f t="shared" si="2008"/>
        <v>2.3559010385638564E-4</v>
      </c>
      <c r="BF1681" s="5">
        <f t="shared" si="2009"/>
        <v>1.1373687474574839E-4</v>
      </c>
      <c r="BG1681" s="5">
        <f t="shared" si="2010"/>
        <v>3.6606168836406412E-5</v>
      </c>
      <c r="BH1681" s="5">
        <f t="shared" si="2011"/>
        <v>8.8362608864209798E-6</v>
      </c>
      <c r="BI1681" s="5">
        <f t="shared" si="2012"/>
        <v>1.706368274742587E-6</v>
      </c>
      <c r="BJ1681" s="8">
        <f t="shared" si="2013"/>
        <v>0.32526138551078804</v>
      </c>
      <c r="BK1681" s="8">
        <f t="shared" si="2014"/>
        <v>0.30719266820056185</v>
      </c>
      <c r="BL1681" s="8">
        <f t="shared" si="2015"/>
        <v>0.34198235037068508</v>
      </c>
      <c r="BM1681" s="8">
        <f t="shared" si="2016"/>
        <v>0.32642114328109484</v>
      </c>
      <c r="BN1681" s="8">
        <f t="shared" si="2017"/>
        <v>0.67340181317397974</v>
      </c>
    </row>
    <row r="1682" spans="1:66" x14ac:dyDescent="0.25">
      <c r="A1682" t="s">
        <v>89</v>
      </c>
      <c r="B1682" t="s">
        <v>122</v>
      </c>
      <c r="C1682" t="s">
        <v>349</v>
      </c>
      <c r="D1682" s="7" t="s">
        <v>544</v>
      </c>
      <c r="E1682">
        <f>VLOOKUP(A1682,home!$A$2:$E$405,3,FALSE)</f>
        <v>1.3980999999999999</v>
      </c>
      <c r="F1682">
        <f>VLOOKUP(B1682,home!$B$2:$E$405,3,FALSE)</f>
        <v>0.85829999999999995</v>
      </c>
      <c r="G1682">
        <f>VLOOKUP(C1682,away!$B$2:$E$405,4,FALSE)</f>
        <v>0.35759999999999997</v>
      </c>
      <c r="H1682">
        <f>VLOOKUP(A1682,away!$A$2:$E$405,3,FALSE)</f>
        <v>1.1943999999999999</v>
      </c>
      <c r="I1682">
        <f>VLOOKUP(C1682,away!$B$2:$E$405,3,FALSE)</f>
        <v>1.2559</v>
      </c>
      <c r="J1682">
        <f>VLOOKUP(B1682,home!$B$2:$E$405,4,FALSE)</f>
        <v>0.83720000000000006</v>
      </c>
      <c r="K1682" s="3">
        <f t="shared" si="1962"/>
        <v>0.42911614864799996</v>
      </c>
      <c r="L1682" s="3">
        <f t="shared" si="1963"/>
        <v>1.255839314912</v>
      </c>
      <c r="M1682" s="5">
        <f t="shared" si="1964"/>
        <v>0.18545269117470481</v>
      </c>
      <c r="N1682" s="5">
        <f t="shared" si="1965"/>
        <v>7.9580744593296254E-2</v>
      </c>
      <c r="O1682" s="5">
        <f t="shared" si="1966"/>
        <v>0.23289878063342795</v>
      </c>
      <c r="P1682" s="5">
        <f t="shared" si="1967"/>
        <v>9.9940627770231993E-2</v>
      </c>
      <c r="Q1682" s="5">
        <f t="shared" si="1968"/>
        <v>1.7074691313207716E-2</v>
      </c>
      <c r="R1682" s="5">
        <f t="shared" si="1969"/>
        <v>0.1462417225572622</v>
      </c>
      <c r="S1682" s="5">
        <f t="shared" si="1970"/>
        <v>1.3464524315932955E-2</v>
      </c>
      <c r="T1682" s="5">
        <f t="shared" si="1971"/>
        <v>2.1443068641112652E-2</v>
      </c>
      <c r="U1682" s="5">
        <f t="shared" si="1972"/>
        <v>6.2754684755421689E-2</v>
      </c>
      <c r="V1682" s="5">
        <f t="shared" si="1973"/>
        <v>8.0622718641023313E-4</v>
      </c>
      <c r="W1682" s="5">
        <f t="shared" si="1974"/>
        <v>2.4423419252257183E-3</v>
      </c>
      <c r="X1682" s="5">
        <f t="shared" si="1975"/>
        <v>3.0671890101563208E-3</v>
      </c>
      <c r="Y1682" s="5">
        <f t="shared" si="1976"/>
        <v>1.9259482726101652E-3</v>
      </c>
      <c r="Z1682" s="5">
        <f t="shared" si="1977"/>
        <v>6.1218701555954304E-2</v>
      </c>
      <c r="AA1682" s="5">
        <f t="shared" si="1978"/>
        <v>2.6269933436922431E-2</v>
      </c>
      <c r="AB1682" s="5">
        <f t="shared" si="1979"/>
        <v>5.6364263308457353E-3</v>
      </c>
      <c r="AC1682" s="5">
        <f t="shared" si="1980"/>
        <v>2.7154786291076741E-5</v>
      </c>
      <c r="AD1682" s="5">
        <f t="shared" si="1981"/>
        <v>2.6201209015860047E-4</v>
      </c>
      <c r="AE1682" s="5">
        <f t="shared" si="1982"/>
        <v>3.2904508380343796E-4</v>
      </c>
      <c r="AF1682" s="5">
        <f t="shared" si="1983"/>
        <v>2.0661387630943563E-4</v>
      </c>
      <c r="AG1682" s="5">
        <f t="shared" si="1984"/>
        <v>8.6491276291918105E-5</v>
      </c>
      <c r="AH1682" s="5">
        <f t="shared" si="1985"/>
        <v>1.9220213055457968E-2</v>
      </c>
      <c r="AI1682" s="5">
        <f t="shared" si="1986"/>
        <v>8.2477038025521292E-3</v>
      </c>
      <c r="AJ1682" s="5">
        <f t="shared" si="1987"/>
        <v>1.769611445470317E-3</v>
      </c>
      <c r="AK1682" s="5">
        <f t="shared" si="1988"/>
        <v>2.531229493612142E-4</v>
      </c>
      <c r="AL1682" s="5">
        <f t="shared" si="1989"/>
        <v>5.8534958359598287E-7</v>
      </c>
      <c r="AM1682" s="5">
        <f t="shared" si="1990"/>
        <v>2.2486723805614245E-5</v>
      </c>
      <c r="AN1682" s="5">
        <f t="shared" si="1991"/>
        <v>2.823971181865795E-5</v>
      </c>
      <c r="AO1682" s="5">
        <f t="shared" si="1992"/>
        <v>1.7732270171827858E-5</v>
      </c>
      <c r="AP1682" s="5">
        <f t="shared" si="1993"/>
        <v>7.4229606748075961E-6</v>
      </c>
      <c r="AQ1682" s="5">
        <f t="shared" si="1994"/>
        <v>2.3305114621172728E-6</v>
      </c>
      <c r="AR1682" s="5">
        <f t="shared" si="1995"/>
        <v>4.8274998392057941E-3</v>
      </c>
      <c r="AS1682" s="5">
        <f t="shared" si="1996"/>
        <v>2.0715581385988293E-3</v>
      </c>
      <c r="AT1682" s="5">
        <f t="shared" si="1997"/>
        <v>4.4446952506797463E-4</v>
      </c>
      <c r="AU1682" s="5">
        <f t="shared" si="1998"/>
        <v>6.3576350262858311E-5</v>
      </c>
      <c r="AV1682" s="5">
        <f t="shared" si="1999"/>
        <v>6.8204096424735058E-6</v>
      </c>
      <c r="AW1682" s="5">
        <f t="shared" si="2000"/>
        <v>8.7623731959574087E-9</v>
      </c>
      <c r="AX1682" s="5">
        <f t="shared" si="2001"/>
        <v>1.6082360525294119E-6</v>
      </c>
      <c r="AY1682" s="5">
        <f t="shared" si="2002"/>
        <v>2.019686062425316E-6</v>
      </c>
      <c r="AZ1682" s="5">
        <f t="shared" si="2003"/>
        <v>1.2682005804867621E-6</v>
      </c>
      <c r="BA1682" s="5">
        <f t="shared" si="2004"/>
        <v>5.3088538272316527E-7</v>
      </c>
      <c r="BB1682" s="5">
        <f t="shared" si="2005"/>
        <v>1.6667668383396372E-7</v>
      </c>
      <c r="BC1682" s="5">
        <f t="shared" si="2006"/>
        <v>4.1863826487569741E-8</v>
      </c>
      <c r="BD1682" s="5">
        <f t="shared" si="2007"/>
        <v>1.0104273484676663E-3</v>
      </c>
      <c r="BE1682" s="5">
        <f t="shared" si="2008"/>
        <v>4.3359069226305556E-4</v>
      </c>
      <c r="BF1682" s="5">
        <f t="shared" si="2009"/>
        <v>9.3030383976771273E-5</v>
      </c>
      <c r="BG1682" s="5">
        <f t="shared" si="2010"/>
        <v>1.3306946693118897E-5</v>
      </c>
      <c r="BH1682" s="5">
        <f t="shared" si="2011"/>
        <v>1.4275564288038552E-6</v>
      </c>
      <c r="BI1682" s="5">
        <f t="shared" si="2012"/>
        <v>1.2251750334120068E-7</v>
      </c>
      <c r="BJ1682" s="8">
        <f t="shared" si="2013"/>
        <v>0.1265019938086937</v>
      </c>
      <c r="BK1682" s="8">
        <f t="shared" si="2014"/>
        <v>0.29969383026921709</v>
      </c>
      <c r="BL1682" s="8">
        <f t="shared" si="2015"/>
        <v>0.51225802867483228</v>
      </c>
      <c r="BM1682" s="8">
        <f t="shared" si="2016"/>
        <v>0.2384812853428773</v>
      </c>
      <c r="BN1682" s="8">
        <f t="shared" si="2017"/>
        <v>0.76118925804213089</v>
      </c>
    </row>
    <row r="1683" spans="1:66" x14ac:dyDescent="0.25">
      <c r="A1683" t="s">
        <v>89</v>
      </c>
      <c r="B1683" t="s">
        <v>367</v>
      </c>
      <c r="C1683" t="s">
        <v>106</v>
      </c>
      <c r="D1683" s="7" t="s">
        <v>544</v>
      </c>
      <c r="E1683">
        <f>VLOOKUP(A1683,home!$A$2:$E$405,3,FALSE)</f>
        <v>1.3980999999999999</v>
      </c>
      <c r="F1683">
        <f>VLOOKUP(B1683,home!$B$2:$E$405,3,FALSE)</f>
        <v>1.0729</v>
      </c>
      <c r="G1683">
        <f>VLOOKUP(C1683,away!$B$2:$E$405,4,FALSE)</f>
        <v>1.5736000000000001</v>
      </c>
      <c r="H1683">
        <f>VLOOKUP(A1683,away!$A$2:$E$405,3,FALSE)</f>
        <v>1.1943999999999999</v>
      </c>
      <c r="I1683">
        <f>VLOOKUP(C1683,away!$B$2:$E$405,3,FALSE)</f>
        <v>1.6745000000000001</v>
      </c>
      <c r="J1683">
        <f>VLOOKUP(B1683,home!$B$2:$E$405,4,FALSE)</f>
        <v>0.62790000000000001</v>
      </c>
      <c r="K1683" s="3">
        <f t="shared" si="1962"/>
        <v>2.3604338166639995</v>
      </c>
      <c r="L1683" s="3">
        <f t="shared" si="1963"/>
        <v>1.2558143161199999</v>
      </c>
      <c r="M1683" s="5">
        <f t="shared" si="1964"/>
        <v>2.688335027777005E-2</v>
      </c>
      <c r="N1683" s="5">
        <f t="shared" si="1965"/>
        <v>6.3456369100871948E-2</v>
      </c>
      <c r="O1683" s="5">
        <f t="shared" si="1966"/>
        <v>3.3760496144092197E-2</v>
      </c>
      <c r="P1683" s="5">
        <f t="shared" si="1967"/>
        <v>7.9689416765869783E-2</v>
      </c>
      <c r="Q1683" s="5">
        <f t="shared" si="1968"/>
        <v>7.4892279754205343E-2</v>
      </c>
      <c r="R1683" s="5">
        <f t="shared" si="1969"/>
        <v>2.1198457188532527E-2</v>
      </c>
      <c r="S1683" s="5">
        <f t="shared" si="1970"/>
        <v>5.9055168709158876E-2</v>
      </c>
      <c r="T1683" s="5">
        <f t="shared" si="1971"/>
        <v>9.4050797082195089E-2</v>
      </c>
      <c r="U1683" s="5">
        <f t="shared" si="1972"/>
        <v>5.0037555208916229E-2</v>
      </c>
      <c r="V1683" s="5">
        <f t="shared" si="1973"/>
        <v>1.9450584770531479E-2</v>
      </c>
      <c r="W1683" s="5">
        <f t="shared" si="1974"/>
        <v>5.8926089912962304E-2</v>
      </c>
      <c r="X1683" s="5">
        <f t="shared" si="1975"/>
        <v>7.4000227305672378E-2</v>
      </c>
      <c r="Y1683" s="5">
        <f t="shared" si="1976"/>
        <v>4.6465272423298766E-2</v>
      </c>
      <c r="Z1683" s="5">
        <f t="shared" si="1977"/>
        <v>8.8737753390053572E-3</v>
      </c>
      <c r="AA1683" s="5">
        <f t="shared" si="1978"/>
        <v>2.0945959391667292E-2</v>
      </c>
      <c r="AB1683" s="5">
        <f t="shared" si="1979"/>
        <v>2.4720775435281193E-2</v>
      </c>
      <c r="AC1683" s="5">
        <f t="shared" si="1980"/>
        <v>3.603544898848763E-3</v>
      </c>
      <c r="AD1683" s="5">
        <f t="shared" si="1981"/>
        <v>3.4772783828584904E-2</v>
      </c>
      <c r="AE1683" s="5">
        <f t="shared" si="1982"/>
        <v>4.366815974328294E-2</v>
      </c>
      <c r="AF1683" s="5">
        <f t="shared" si="1983"/>
        <v>2.7419550082114899E-2</v>
      </c>
      <c r="AG1683" s="5">
        <f t="shared" si="1984"/>
        <v>1.147795451156307E-2</v>
      </c>
      <c r="AH1683" s="5">
        <f t="shared" si="1985"/>
        <v>2.7859535271888849E-3</v>
      </c>
      <c r="AI1683" s="5">
        <f t="shared" si="1986"/>
        <v>6.5760589172309909E-3</v>
      </c>
      <c r="AJ1683" s="5">
        <f t="shared" si="1987"/>
        <v>7.7611759243034397E-3</v>
      </c>
      <c r="AK1683" s="5">
        <f t="shared" si="1988"/>
        <v>6.1065807029347715E-3</v>
      </c>
      <c r="AL1683" s="5">
        <f t="shared" si="1989"/>
        <v>4.2727470841510441E-4</v>
      </c>
      <c r="AM1683" s="5">
        <f t="shared" si="1990"/>
        <v>1.6415770969707779E-2</v>
      </c>
      <c r="AN1683" s="5">
        <f t="shared" si="1991"/>
        <v>2.0615160193906121E-2</v>
      </c>
      <c r="AO1683" s="5">
        <f t="shared" si="1992"/>
        <v>1.2944406650307234E-2</v>
      </c>
      <c r="AP1683" s="5">
        <f t="shared" si="1993"/>
        <v>5.4185903950449196E-3</v>
      </c>
      <c r="AQ1683" s="5">
        <f t="shared" si="1994"/>
        <v>1.7011858478219349E-3</v>
      </c>
      <c r="AR1683" s="5">
        <f t="shared" si="1995"/>
        <v>6.9972806469776108E-4</v>
      </c>
      <c r="AS1683" s="5">
        <f t="shared" si="1996"/>
        <v>1.6516617863814502E-3</v>
      </c>
      <c r="AT1683" s="5">
        <f t="shared" si="1997"/>
        <v>1.9493191671332234E-3</v>
      </c>
      <c r="AU1683" s="5">
        <f t="shared" si="1998"/>
        <v>1.5337462938575213E-3</v>
      </c>
      <c r="AV1683" s="5">
        <f t="shared" si="1999"/>
        <v>9.0507665455109333E-4</v>
      </c>
      <c r="AW1683" s="5">
        <f t="shared" si="2000"/>
        <v>3.5182114952806778E-5</v>
      </c>
      <c r="AX1683" s="5">
        <f t="shared" si="2001"/>
        <v>6.4580568205848945E-3</v>
      </c>
      <c r="AY1683" s="5">
        <f t="shared" si="2002"/>
        <v>8.1101202096069188E-3</v>
      </c>
      <c r="AZ1683" s="5">
        <f t="shared" si="2003"/>
        <v>5.0924025323392536E-3</v>
      </c>
      <c r="BA1683" s="5">
        <f t="shared" si="2004"/>
        <v>2.1317040011857922E-3</v>
      </c>
      <c r="BB1683" s="5">
        <f t="shared" si="2005"/>
        <v>6.6925610060485107E-4</v>
      </c>
      <c r="BC1683" s="5">
        <f t="shared" si="2006"/>
        <v>1.6809227845804352E-4</v>
      </c>
      <c r="BD1683" s="5">
        <f t="shared" si="2007"/>
        <v>1.4645475350639841E-4</v>
      </c>
      <c r="BE1683" s="5">
        <f t="shared" si="2008"/>
        <v>3.4569675278769328E-4</v>
      </c>
      <c r="BF1683" s="5">
        <f t="shared" si="2009"/>
        <v>4.0799715279550303E-4</v>
      </c>
      <c r="BG1683" s="5">
        <f t="shared" si="2010"/>
        <v>3.2101675885371145E-4</v>
      </c>
      <c r="BH1683" s="5">
        <f t="shared" si="2011"/>
        <v>1.8943470332854324E-4</v>
      </c>
      <c r="BI1683" s="5">
        <f t="shared" si="2012"/>
        <v>8.942961595728118E-5</v>
      </c>
      <c r="BJ1683" s="8">
        <f t="shared" si="2013"/>
        <v>0.60885422974431935</v>
      </c>
      <c r="BK1683" s="8">
        <f t="shared" si="2014"/>
        <v>0.19721946034020096</v>
      </c>
      <c r="BL1683" s="8">
        <f t="shared" si="2015"/>
        <v>0.18213257414399769</v>
      </c>
      <c r="BM1683" s="8">
        <f t="shared" si="2016"/>
        <v>0.68912473224152748</v>
      </c>
      <c r="BN1683" s="8">
        <f t="shared" si="2017"/>
        <v>0.29988036923134187</v>
      </c>
    </row>
    <row r="1684" spans="1:66" x14ac:dyDescent="0.25">
      <c r="A1684" t="s">
        <v>112</v>
      </c>
      <c r="B1684" t="s">
        <v>124</v>
      </c>
      <c r="C1684" t="s">
        <v>117</v>
      </c>
      <c r="D1684" s="7" t="s">
        <v>544</v>
      </c>
      <c r="E1684">
        <f>VLOOKUP(A1684,home!$A$2:$E$405,3,FALSE)</f>
        <v>1.3270999999999999</v>
      </c>
      <c r="F1684">
        <f>VLOOKUP(B1684,home!$B$2:$E$405,3,FALSE)</f>
        <v>0.56510000000000005</v>
      </c>
      <c r="G1684">
        <f>VLOOKUP(C1684,away!$B$2:$E$405,4,FALSE)</f>
        <v>1.1303000000000001</v>
      </c>
      <c r="H1684">
        <f>VLOOKUP(A1684,away!$A$2:$E$405,3,FALSE)</f>
        <v>0.94389999999999996</v>
      </c>
      <c r="I1684">
        <f>VLOOKUP(C1684,away!$B$2:$E$405,3,FALSE)</f>
        <v>1.8540000000000001</v>
      </c>
      <c r="J1684">
        <f>VLOOKUP(B1684,home!$B$2:$E$405,4,FALSE)</f>
        <v>1.3243</v>
      </c>
      <c r="K1684" s="3">
        <f t="shared" si="1962"/>
        <v>0.84766194056300004</v>
      </c>
      <c r="L1684" s="3">
        <f t="shared" si="1963"/>
        <v>2.3175125515800001</v>
      </c>
      <c r="M1684" s="5">
        <f t="shared" si="1964"/>
        <v>4.220677642065674E-2</v>
      </c>
      <c r="N1684" s="5">
        <f t="shared" si="1965"/>
        <v>3.5777078005642567E-2</v>
      </c>
      <c r="O1684" s="5">
        <f t="shared" si="1966"/>
        <v>9.7814734116602783E-2</v>
      </c>
      <c r="P1684" s="5">
        <f t="shared" si="1967"/>
        <v>8.2913827336933407E-2</v>
      </c>
      <c r="Q1684" s="5">
        <f t="shared" si="1968"/>
        <v>1.51634336849684E-2</v>
      </c>
      <c r="R1684" s="5">
        <f t="shared" si="1969"/>
        <v>0.11334343702234374</v>
      </c>
      <c r="S1684" s="5">
        <f t="shared" si="1970"/>
        <v>4.0720373282844488E-2</v>
      </c>
      <c r="T1684" s="5">
        <f t="shared" si="1971"/>
        <v>3.514144788996524E-2</v>
      </c>
      <c r="U1684" s="5">
        <f t="shared" si="1972"/>
        <v>9.6076917776440077E-2</v>
      </c>
      <c r="V1684" s="5">
        <f t="shared" si="1973"/>
        <v>8.8882041273796557E-3</v>
      </c>
      <c r="W1684" s="5">
        <f t="shared" si="1974"/>
        <v>4.2844885409995597E-3</v>
      </c>
      <c r="X1684" s="5">
        <f t="shared" si="1975"/>
        <v>9.9293559708671618E-3</v>
      </c>
      <c r="Y1684" s="5">
        <f t="shared" si="1976"/>
        <v>1.1505703545795236E-2</v>
      </c>
      <c r="Z1684" s="5">
        <f t="shared" si="1977"/>
        <v>8.7558279312832943E-2</v>
      </c>
      <c r="AA1684" s="5">
        <f t="shared" si="1978"/>
        <v>7.4219820954673166E-2</v>
      </c>
      <c r="AB1684" s="5">
        <f t="shared" si="1979"/>
        <v>3.1456658729338324E-2</v>
      </c>
      <c r="AC1684" s="5">
        <f t="shared" si="1980"/>
        <v>1.0912865848366129E-3</v>
      </c>
      <c r="AD1684" s="5">
        <f t="shared" si="1981"/>
        <v>9.0794946774590561E-4</v>
      </c>
      <c r="AE1684" s="5">
        <f t="shared" si="1982"/>
        <v>2.1041842877015165E-3</v>
      </c>
      <c r="AF1684" s="5">
        <f t="shared" si="1983"/>
        <v>2.4382367487928444E-3</v>
      </c>
      <c r="AG1684" s="5">
        <f t="shared" si="1984"/>
        <v>1.8835480896836757E-3</v>
      </c>
      <c r="AH1684" s="5">
        <f t="shared" si="1985"/>
        <v>5.0729352825559466E-2</v>
      </c>
      <c r="AI1684" s="5">
        <f t="shared" si="1986"/>
        <v>4.3001341659618851E-2</v>
      </c>
      <c r="AJ1684" s="5">
        <f t="shared" si="1987"/>
        <v>1.8225300359002543E-2</v>
      </c>
      <c r="AK1684" s="5">
        <f t="shared" si="1988"/>
        <v>5.14963115655188E-3</v>
      </c>
      <c r="AL1684" s="5">
        <f t="shared" si="1989"/>
        <v>8.5751867490141501E-5</v>
      </c>
      <c r="AM1684" s="5">
        <f t="shared" si="1990"/>
        <v>1.5392684155252754E-4</v>
      </c>
      <c r="AN1684" s="5">
        <f t="shared" si="1991"/>
        <v>3.5672738732304846E-4</v>
      </c>
      <c r="AO1684" s="5">
        <f t="shared" si="1992"/>
        <v>4.1336009880675264E-4</v>
      </c>
      <c r="AP1684" s="5">
        <f t="shared" si="1993"/>
        <v>3.1932240576899938E-4</v>
      </c>
      <c r="AQ1684" s="5">
        <f t="shared" si="1994"/>
        <v>1.8500842084259451E-4</v>
      </c>
      <c r="AR1684" s="5">
        <f t="shared" si="1995"/>
        <v>2.351318238135287E-2</v>
      </c>
      <c r="AS1684" s="5">
        <f t="shared" si="1996"/>
        <v>1.9931229806189318E-2</v>
      </c>
      <c r="AT1684" s="5">
        <f t="shared" si="1997"/>
        <v>8.4474724676607705E-3</v>
      </c>
      <c r="AU1684" s="5">
        <f t="shared" si="1998"/>
        <v>2.3868669682632817E-3</v>
      </c>
      <c r="AV1684" s="5">
        <f t="shared" si="1999"/>
        <v>5.0581407154594435E-4</v>
      </c>
      <c r="AW1684" s="5">
        <f t="shared" si="2000"/>
        <v>4.6793536079732768E-6</v>
      </c>
      <c r="AX1684" s="5">
        <f t="shared" si="2001"/>
        <v>2.1746320869191478E-5</v>
      </c>
      <c r="AY1684" s="5">
        <f t="shared" si="2002"/>
        <v>5.0397371565037343E-5</v>
      </c>
      <c r="AZ1684" s="5">
        <f t="shared" si="2003"/>
        <v>5.8398270584307543E-5</v>
      </c>
      <c r="BA1684" s="5">
        <f t="shared" si="2004"/>
        <v>4.5112908356565934E-5</v>
      </c>
      <c r="BB1684" s="5">
        <f t="shared" si="2005"/>
        <v>2.6137432838654964E-5</v>
      </c>
      <c r="BC1684" s="5">
        <f t="shared" si="2006"/>
        <v>1.2114765733932425E-5</v>
      </c>
      <c r="BD1684" s="5">
        <f t="shared" si="2007"/>
        <v>9.0820158827291577E-3</v>
      </c>
      <c r="BE1684" s="5">
        <f t="shared" si="2008"/>
        <v>7.6984792073781861E-3</v>
      </c>
      <c r="BF1684" s="5">
        <f t="shared" si="2009"/>
        <v>3.2628539121550494E-3</v>
      </c>
      <c r="BG1684" s="5">
        <f t="shared" si="2010"/>
        <v>9.2193235965030876E-4</v>
      </c>
      <c r="BH1684" s="5">
        <f t="shared" si="2011"/>
        <v>1.9537174326225153E-4</v>
      </c>
      <c r="BI1684" s="5">
        <f t="shared" si="2012"/>
        <v>3.3121838204971283E-5</v>
      </c>
      <c r="BJ1684" s="8">
        <f t="shared" si="2013"/>
        <v>0.12077767845640371</v>
      </c>
      <c r="BK1684" s="8">
        <f t="shared" si="2014"/>
        <v>0.17595661699170609</v>
      </c>
      <c r="BL1684" s="8">
        <f t="shared" si="2015"/>
        <v>0.6059955352385229</v>
      </c>
      <c r="BM1684" s="8">
        <f t="shared" si="2016"/>
        <v>0.60302310539436099</v>
      </c>
      <c r="BN1684" s="8">
        <f t="shared" si="2017"/>
        <v>0.38721928658714766</v>
      </c>
    </row>
    <row r="1685" spans="1:66" x14ac:dyDescent="0.25">
      <c r="A1685" t="s">
        <v>112</v>
      </c>
      <c r="B1685" t="s">
        <v>90</v>
      </c>
      <c r="C1685" t="s">
        <v>119</v>
      </c>
      <c r="D1685" s="7" t="s">
        <v>544</v>
      </c>
      <c r="E1685">
        <f>VLOOKUP(A1685,home!$A$2:$E$405,3,FALSE)</f>
        <v>1.3270999999999999</v>
      </c>
      <c r="F1685">
        <f>VLOOKUP(B1685,home!$B$2:$E$405,3,FALSE)</f>
        <v>0.75349999999999995</v>
      </c>
      <c r="G1685">
        <f>VLOOKUP(C1685,away!$B$2:$E$405,4,FALSE)</f>
        <v>1.3187</v>
      </c>
      <c r="H1685">
        <f>VLOOKUP(A1685,away!$A$2:$E$405,3,FALSE)</f>
        <v>0.94389999999999996</v>
      </c>
      <c r="I1685">
        <f>VLOOKUP(C1685,away!$B$2:$E$405,3,FALSE)</f>
        <v>0.79459999999999997</v>
      </c>
      <c r="J1685">
        <f>VLOOKUP(B1685,home!$B$2:$E$405,4,FALSE)</f>
        <v>1.3243</v>
      </c>
      <c r="K1685" s="3">
        <f t="shared" si="1962"/>
        <v>1.3186602411949999</v>
      </c>
      <c r="L1685" s="3">
        <f t="shared" si="1963"/>
        <v>0.99325537944199993</v>
      </c>
      <c r="M1685" s="5">
        <f t="shared" si="1964"/>
        <v>9.9071286666130035E-2</v>
      </c>
      <c r="N1685" s="5">
        <f t="shared" si="1965"/>
        <v>0.13064136677065802</v>
      </c>
      <c r="O1685" s="5">
        <f t="shared" si="1966"/>
        <v>9.8403088429374119E-2</v>
      </c>
      <c r="P1685" s="5">
        <f t="shared" si="1967"/>
        <v>0.12976024032261138</v>
      </c>
      <c r="Q1685" s="5">
        <f t="shared" si="1968"/>
        <v>8.6135788107920191E-2</v>
      </c>
      <c r="R1685" s="5">
        <f t="shared" si="1969"/>
        <v>4.8869698468091333E-2</v>
      </c>
      <c r="S1685" s="5">
        <f t="shared" si="1970"/>
        <v>4.2488900001180309E-2</v>
      </c>
      <c r="T1685" s="5">
        <f t="shared" si="1971"/>
        <v>8.5554834900667967E-2</v>
      </c>
      <c r="U1685" s="5">
        <f t="shared" si="1972"/>
        <v>6.4442528369060226E-2</v>
      </c>
      <c r="V1685" s="5">
        <f t="shared" si="1973"/>
        <v>6.1833925188038256E-3</v>
      </c>
      <c r="W1685" s="5">
        <f t="shared" si="1974"/>
        <v>3.7861279707303797E-2</v>
      </c>
      <c r="X1685" s="5">
        <f t="shared" si="1975"/>
        <v>3.7605919741837718E-2</v>
      </c>
      <c r="Y1685" s="5">
        <f t="shared" si="1976"/>
        <v>1.867614104122221E-2</v>
      </c>
      <c r="Z1685" s="5">
        <f t="shared" si="1977"/>
        <v>1.6180030298380062E-2</v>
      </c>
      <c r="AA1685" s="5">
        <f t="shared" si="1978"/>
        <v>2.1335962655804262E-2</v>
      </c>
      <c r="AB1685" s="5">
        <f t="shared" si="1979"/>
        <v>1.4067442830915183E-2</v>
      </c>
      <c r="AC1685" s="5">
        <f t="shared" si="1980"/>
        <v>5.0617497653038983E-4</v>
      </c>
      <c r="AD1685" s="5">
        <f t="shared" si="1981"/>
        <v>1.2481541057696154E-2</v>
      </c>
      <c r="AE1685" s="5">
        <f t="shared" si="1982"/>
        <v>1.2397357799282893E-2</v>
      </c>
      <c r="AF1685" s="5">
        <f t="shared" si="1983"/>
        <v>6.1568711625024832E-3</v>
      </c>
      <c r="AG1685" s="5">
        <f t="shared" si="1984"/>
        <v>2.0384484675623044E-3</v>
      </c>
      <c r="AH1685" s="5">
        <f t="shared" si="1985"/>
        <v>4.0177255333501347E-3</v>
      </c>
      <c r="AI1685" s="5">
        <f t="shared" si="1986"/>
        <v>5.2980149208627985E-3</v>
      </c>
      <c r="AJ1685" s="5">
        <f t="shared" si="1987"/>
        <v>3.4931408166998246E-3</v>
      </c>
      <c r="AK1685" s="5">
        <f t="shared" si="1988"/>
        <v>1.535421970625829E-3</v>
      </c>
      <c r="AL1685" s="5">
        <f t="shared" si="1989"/>
        <v>2.6518838630297228E-5</v>
      </c>
      <c r="AM1685" s="5">
        <f t="shared" si="1990"/>
        <v>3.2917823883253762E-3</v>
      </c>
      <c r="AN1685" s="5">
        <f t="shared" si="1991"/>
        <v>3.269580565156614E-3</v>
      </c>
      <c r="AO1685" s="5">
        <f t="shared" si="1992"/>
        <v>1.6237642424304106E-3</v>
      </c>
      <c r="AP1685" s="5">
        <f t="shared" si="1993"/>
        <v>5.3760418957985649E-4</v>
      </c>
      <c r="AQ1685" s="5">
        <f t="shared" si="1994"/>
        <v>1.3349456332768727E-4</v>
      </c>
      <c r="AR1685" s="5">
        <f t="shared" si="1995"/>
        <v>7.9812549982430023E-4</v>
      </c>
      <c r="AS1685" s="5">
        <f t="shared" si="1996"/>
        <v>1.0524563641021915E-3</v>
      </c>
      <c r="AT1685" s="5">
        <f t="shared" si="1997"/>
        <v>6.9391618146710462E-4</v>
      </c>
      <c r="AU1685" s="5">
        <f t="shared" si="1998"/>
        <v>3.0501322640750833E-4</v>
      </c>
      <c r="AV1685" s="5">
        <f t="shared" si="1999"/>
        <v>1.0055220367554759E-4</v>
      </c>
      <c r="AW1685" s="5">
        <f t="shared" si="2000"/>
        <v>9.6481897854140067E-7</v>
      </c>
      <c r="AX1685" s="5">
        <f t="shared" si="2001"/>
        <v>7.2345709302510004E-4</v>
      </c>
      <c r="AY1685" s="5">
        <f t="shared" si="2002"/>
        <v>7.1857764944265187E-4</v>
      </c>
      <c r="AZ1685" s="5">
        <f t="shared" si="2003"/>
        <v>3.5686555792785078E-4</v>
      </c>
      <c r="BA1685" s="5">
        <f t="shared" si="2004"/>
        <v>1.1815287838313618E-4</v>
      </c>
      <c r="BB1685" s="5">
        <f t="shared" si="2005"/>
        <v>2.9338995512651592E-5</v>
      </c>
      <c r="BC1685" s="5">
        <f t="shared" si="2006"/>
        <v>5.8282230240731794E-6</v>
      </c>
      <c r="BD1685" s="5">
        <f t="shared" si="2007"/>
        <v>1.3212374102838681E-4</v>
      </c>
      <c r="BE1685" s="5">
        <f t="shared" si="2008"/>
        <v>1.7422632421207828E-4</v>
      </c>
      <c r="BF1685" s="5">
        <f t="shared" si="2009"/>
        <v>1.1487266335400873E-4</v>
      </c>
      <c r="BG1685" s="5">
        <f t="shared" si="2010"/>
        <v>5.0492671321703038E-5</v>
      </c>
      <c r="BH1685" s="5">
        <f t="shared" si="2011"/>
        <v>1.6645669535914206E-5</v>
      </c>
      <c r="BI1685" s="5">
        <f t="shared" si="2012"/>
        <v>4.3899965210161714E-6</v>
      </c>
      <c r="BJ1685" s="8">
        <f t="shared" si="2013"/>
        <v>0.44035799510278933</v>
      </c>
      <c r="BK1685" s="8">
        <f t="shared" si="2014"/>
        <v>0.27875509097332896</v>
      </c>
      <c r="BL1685" s="8">
        <f t="shared" si="2015"/>
        <v>0.26490583853623345</v>
      </c>
      <c r="BM1685" s="8">
        <f t="shared" si="2016"/>
        <v>0.40659987331548247</v>
      </c>
      <c r="BN1685" s="8">
        <f t="shared" si="2017"/>
        <v>0.59288146876478509</v>
      </c>
    </row>
    <row r="1686" spans="1:66" x14ac:dyDescent="0.25">
      <c r="A1686" t="s">
        <v>112</v>
      </c>
      <c r="B1686" t="s">
        <v>303</v>
      </c>
      <c r="C1686" t="s">
        <v>107</v>
      </c>
      <c r="D1686" s="7" t="s">
        <v>544</v>
      </c>
      <c r="E1686">
        <f>VLOOKUP(A1686,home!$A$2:$E$405,3,FALSE)</f>
        <v>1.3270999999999999</v>
      </c>
      <c r="F1686">
        <f>VLOOKUP(B1686,home!$B$2:$E$405,3,FALSE)</f>
        <v>1.2056</v>
      </c>
      <c r="G1686">
        <f>VLOOKUP(C1686,away!$B$2:$E$405,4,FALSE)</f>
        <v>0.94189999999999996</v>
      </c>
      <c r="H1686">
        <f>VLOOKUP(A1686,away!$A$2:$E$405,3,FALSE)</f>
        <v>0.94389999999999996</v>
      </c>
      <c r="I1686">
        <f>VLOOKUP(C1686,away!$B$2:$E$405,3,FALSE)</f>
        <v>0.79459999999999997</v>
      </c>
      <c r="J1686">
        <f>VLOOKUP(B1686,home!$B$2:$E$405,4,FALSE)</f>
        <v>1.0593999999999999</v>
      </c>
      <c r="K1686" s="3">
        <f t="shared" si="1962"/>
        <v>1.5069945627439998</v>
      </c>
      <c r="L1686" s="3">
        <f t="shared" si="1963"/>
        <v>0.79457430263599982</v>
      </c>
      <c r="M1686" s="5">
        <f t="shared" si="1964"/>
        <v>0.10010167441482851</v>
      </c>
      <c r="N1686" s="5">
        <f t="shared" si="1965"/>
        <v>0.15085267906471672</v>
      </c>
      <c r="O1686" s="5">
        <f t="shared" si="1966"/>
        <v>7.9538218140858263E-2</v>
      </c>
      <c r="P1686" s="5">
        <f t="shared" si="1967"/>
        <v>0.11986366226861955</v>
      </c>
      <c r="Q1686" s="5">
        <f t="shared" si="1968"/>
        <v>0.11366708356294689</v>
      </c>
      <c r="R1686" s="5">
        <f t="shared" si="1969"/>
        <v>3.1599512106091243E-2</v>
      </c>
      <c r="S1686" s="5">
        <f t="shared" si="1970"/>
        <v>3.588176126032265E-2</v>
      </c>
      <c r="T1686" s="5">
        <f t="shared" si="1971"/>
        <v>9.0316943654696433E-2</v>
      </c>
      <c r="U1686" s="5">
        <f t="shared" si="1972"/>
        <v>4.7620292929242691E-2</v>
      </c>
      <c r="V1686" s="5">
        <f t="shared" si="1973"/>
        <v>4.7739453560067709E-3</v>
      </c>
      <c r="W1686" s="5">
        <f t="shared" si="1974"/>
        <v>5.7098558964109584E-2</v>
      </c>
      <c r="X1686" s="5">
        <f t="shared" si="1975"/>
        <v>4.5369047670427889E-2</v>
      </c>
      <c r="Y1686" s="5">
        <f t="shared" si="1976"/>
        <v>1.8024539706994837E-2</v>
      </c>
      <c r="Z1686" s="5">
        <f t="shared" si="1977"/>
        <v>8.3693867651117616E-3</v>
      </c>
      <c r="AA1686" s="5">
        <f t="shared" si="1978"/>
        <v>1.2612620348525018E-2</v>
      </c>
      <c r="AB1686" s="5">
        <f t="shared" si="1979"/>
        <v>9.5035751435907697E-3</v>
      </c>
      <c r="AC1686" s="5">
        <f t="shared" si="1980"/>
        <v>3.5727585052043516E-4</v>
      </c>
      <c r="AD1686" s="5">
        <f t="shared" si="1981"/>
        <v>2.1511804474857718E-2</v>
      </c>
      <c r="AE1686" s="5">
        <f t="shared" si="1982"/>
        <v>1.7092727039052048E-2</v>
      </c>
      <c r="AF1686" s="5">
        <f t="shared" si="1983"/>
        <v>6.7907208336011396E-3</v>
      </c>
      <c r="AG1686" s="5">
        <f t="shared" si="1984"/>
        <v>1.798577423584794E-3</v>
      </c>
      <c r="AH1686" s="5">
        <f t="shared" si="1985"/>
        <v>1.6625249130949107E-3</v>
      </c>
      <c r="AI1686" s="5">
        <f t="shared" si="1986"/>
        <v>2.5054160044604714E-3</v>
      </c>
      <c r="AJ1686" s="5">
        <f t="shared" si="1987"/>
        <v>1.8878241480668641E-3</v>
      </c>
      <c r="AK1686" s="5">
        <f t="shared" si="1988"/>
        <v>9.4831357551786221E-4</v>
      </c>
      <c r="AL1686" s="5">
        <f t="shared" si="1989"/>
        <v>1.7112357863684834E-5</v>
      </c>
      <c r="AM1686" s="5">
        <f t="shared" si="1990"/>
        <v>6.4836344756845216E-3</v>
      </c>
      <c r="AN1686" s="5">
        <f t="shared" si="1991"/>
        <v>5.1517293420637548E-3</v>
      </c>
      <c r="AO1686" s="5">
        <f t="shared" si="1992"/>
        <v>2.0467158746698632E-3</v>
      </c>
      <c r="AP1686" s="5">
        <f t="shared" si="1993"/>
        <v>5.4208927960327895E-4</v>
      </c>
      <c r="AQ1686" s="5">
        <f t="shared" si="1994"/>
        <v>1.0768255282680672E-4</v>
      </c>
      <c r="AR1686" s="5">
        <f t="shared" si="1995"/>
        <v>2.6419991468747302E-4</v>
      </c>
      <c r="AS1686" s="5">
        <f t="shared" si="1996"/>
        <v>3.9814783491145048E-4</v>
      </c>
      <c r="AT1686" s="5">
        <f t="shared" si="1997"/>
        <v>3.0000331118992585E-4</v>
      </c>
      <c r="AU1686" s="5">
        <f t="shared" si="1998"/>
        <v>1.507011195894714E-4</v>
      </c>
      <c r="AV1686" s="5">
        <f t="shared" si="1999"/>
        <v>5.6776441955191709E-5</v>
      </c>
      <c r="AW1686" s="5">
        <f t="shared" si="2000"/>
        <v>5.6918514089217184E-7</v>
      </c>
      <c r="AX1686" s="5">
        <f t="shared" si="2001"/>
        <v>1.6284669836126853E-3</v>
      </c>
      <c r="AY1686" s="5">
        <f t="shared" si="2002"/>
        <v>1.2939380178697995E-3</v>
      </c>
      <c r="AZ1686" s="5">
        <f t="shared" si="2003"/>
        <v>5.1406494910155186E-4</v>
      </c>
      <c r="BA1686" s="5">
        <f t="shared" si="2004"/>
        <v>1.3615426614732546E-4</v>
      </c>
      <c r="BB1686" s="5">
        <f t="shared" si="2005"/>
        <v>2.7046170268731858E-5</v>
      </c>
      <c r="BC1686" s="5">
        <f t="shared" si="2006"/>
        <v>4.298038376050426E-6</v>
      </c>
      <c r="BD1686" s="5">
        <f t="shared" si="2007"/>
        <v>3.4987743828214906E-5</v>
      </c>
      <c r="BE1686" s="5">
        <f t="shared" si="2008"/>
        <v>5.2726339711799797E-5</v>
      </c>
      <c r="BF1686" s="5">
        <f t="shared" si="2009"/>
        <v>3.9729153629537679E-5</v>
      </c>
      <c r="BG1686" s="5">
        <f t="shared" si="2010"/>
        <v>1.99572061673781E-5</v>
      </c>
      <c r="BH1686" s="5">
        <f t="shared" si="2011"/>
        <v>7.5188502954499591E-6</v>
      </c>
      <c r="BI1686" s="5">
        <f t="shared" si="2012"/>
        <v>2.2661733026658398E-6</v>
      </c>
      <c r="BJ1686" s="8">
        <f t="shared" si="2013"/>
        <v>0.54045850234521253</v>
      </c>
      <c r="BK1686" s="8">
        <f t="shared" si="2014"/>
        <v>0.26228936952603138</v>
      </c>
      <c r="BL1686" s="8">
        <f t="shared" si="2015"/>
        <v>0.18920531139871669</v>
      </c>
      <c r="BM1686" s="8">
        <f t="shared" si="2016"/>
        <v>0.40340637164428222</v>
      </c>
      <c r="BN1686" s="8">
        <f t="shared" si="2017"/>
        <v>0.59562282955806112</v>
      </c>
    </row>
    <row r="1687" spans="1:66" x14ac:dyDescent="0.25">
      <c r="A1687" t="s">
        <v>112</v>
      </c>
      <c r="B1687" t="s">
        <v>118</v>
      </c>
      <c r="C1687" t="s">
        <v>130</v>
      </c>
      <c r="D1687" s="7" t="s">
        <v>544</v>
      </c>
      <c r="E1687">
        <f>VLOOKUP(A1687,home!$A$2:$E$405,3,FALSE)</f>
        <v>1.3270999999999999</v>
      </c>
      <c r="F1687">
        <f>VLOOKUP(B1687,home!$B$2:$E$405,3,FALSE)</f>
        <v>0.94189999999999996</v>
      </c>
      <c r="G1687">
        <f>VLOOKUP(C1687,away!$B$2:$E$405,4,FALSE)</f>
        <v>1.0548999999999999</v>
      </c>
      <c r="H1687">
        <f>VLOOKUP(A1687,away!$A$2:$E$405,3,FALSE)</f>
        <v>0.94389999999999996</v>
      </c>
      <c r="I1687">
        <f>VLOOKUP(C1687,away!$B$2:$E$405,3,FALSE)</f>
        <v>1.0593999999999999</v>
      </c>
      <c r="J1687">
        <f>VLOOKUP(B1687,home!$B$2:$E$405,4,FALSE)</f>
        <v>2.1189</v>
      </c>
      <c r="K1687" s="3">
        <f t="shared" si="1962"/>
        <v>1.3186202424009998</v>
      </c>
      <c r="L1687" s="3">
        <f t="shared" si="1963"/>
        <v>2.1188314747739998</v>
      </c>
      <c r="M1687" s="5">
        <f t="shared" si="1964"/>
        <v>3.2146499413211758E-2</v>
      </c>
      <c r="N1687" s="5">
        <f t="shared" si="1965"/>
        <v>4.2389024848592881E-2</v>
      </c>
      <c r="O1687" s="5">
        <f t="shared" si="1966"/>
        <v>6.8113014760516982E-2</v>
      </c>
      <c r="P1687" s="5">
        <f t="shared" si="1967"/>
        <v>8.9815200034175785E-2</v>
      </c>
      <c r="Q1687" s="5">
        <f t="shared" si="1968"/>
        <v>2.7947513110496775E-2</v>
      </c>
      <c r="R1687" s="5">
        <f t="shared" si="1969"/>
        <v>7.2159999758164714E-2</v>
      </c>
      <c r="S1687" s="5">
        <f t="shared" si="1970"/>
        <v>6.2734436909355068E-2</v>
      </c>
      <c r="T1687" s="5">
        <f t="shared" si="1971"/>
        <v>5.9216070420179581E-2</v>
      </c>
      <c r="U1687" s="5">
        <f t="shared" si="1972"/>
        <v>9.5151636372767245E-2</v>
      </c>
      <c r="V1687" s="5">
        <f t="shared" si="1973"/>
        <v>1.9475097869285703E-2</v>
      </c>
      <c r="W1687" s="5">
        <f t="shared" si="1974"/>
        <v>1.2284052170756133E-2</v>
      </c>
      <c r="X1687" s="5">
        <f t="shared" si="1975"/>
        <v>2.6027836377163969E-2</v>
      </c>
      <c r="Y1687" s="5">
        <f t="shared" si="1976"/>
        <v>2.7574299468101353E-2</v>
      </c>
      <c r="Z1687" s="5">
        <f t="shared" si="1977"/>
        <v>5.0964959569094546E-2</v>
      </c>
      <c r="AA1687" s="5">
        <f t="shared" si="1978"/>
        <v>6.7203427340956606E-2</v>
      </c>
      <c r="AB1687" s="5">
        <f t="shared" si="1979"/>
        <v>4.4307899825255084E-2</v>
      </c>
      <c r="AC1687" s="5">
        <f t="shared" si="1980"/>
        <v>3.4007587193462898E-3</v>
      </c>
      <c r="AD1687" s="5">
        <f t="shared" si="1981"/>
        <v>4.0494999627672416E-3</v>
      </c>
      <c r="AE1687" s="5">
        <f t="shared" si="1982"/>
        <v>8.5802079782073722E-3</v>
      </c>
      <c r="AF1687" s="5">
        <f t="shared" si="1983"/>
        <v>9.0900073621663843E-3</v>
      </c>
      <c r="AG1687" s="5">
        <f t="shared" si="1984"/>
        <v>6.4200645682951718E-3</v>
      </c>
      <c r="AH1687" s="5">
        <f t="shared" si="1985"/>
        <v>2.6996540111395462E-2</v>
      </c>
      <c r="AI1687" s="5">
        <f t="shared" si="1986"/>
        <v>3.5598184265676597E-2</v>
      </c>
      <c r="AJ1687" s="5">
        <f t="shared" si="1987"/>
        <v>2.3470243182720965E-2</v>
      </c>
      <c r="AK1687" s="5">
        <f t="shared" si="1988"/>
        <v>1.031611258493665E-2</v>
      </c>
      <c r="AL1687" s="5">
        <f t="shared" si="1989"/>
        <v>3.8005982638411167E-4</v>
      </c>
      <c r="AM1687" s="5">
        <f t="shared" si="1990"/>
        <v>1.0679505245013974E-3</v>
      </c>
      <c r="AN1687" s="5">
        <f t="shared" si="1991"/>
        <v>2.2628071848149623E-3</v>
      </c>
      <c r="AO1687" s="5">
        <f t="shared" si="1992"/>
        <v>2.3972535422653448E-3</v>
      </c>
      <c r="AP1687" s="5">
        <f t="shared" si="1993"/>
        <v>1.6931254194550922E-3</v>
      </c>
      <c r="AQ1687" s="5">
        <f t="shared" si="1994"/>
        <v>8.9686185737034474E-4</v>
      </c>
      <c r="AR1687" s="5">
        <f t="shared" si="1995"/>
        <v>1.144022377960471E-2</v>
      </c>
      <c r="AS1687" s="5">
        <f t="shared" si="1996"/>
        <v>1.5085310653384044E-2</v>
      </c>
      <c r="AT1687" s="5">
        <f t="shared" si="1997"/>
        <v>9.9458979952298261E-3</v>
      </c>
      <c r="AU1687" s="5">
        <f t="shared" si="1998"/>
        <v>4.3716208084551931E-3</v>
      </c>
      <c r="AV1687" s="5">
        <f t="shared" si="1999"/>
        <v>1.4411269225326092E-3</v>
      </c>
      <c r="AW1687" s="5">
        <f t="shared" si="2000"/>
        <v>2.949616940735835E-5</v>
      </c>
      <c r="AX1687" s="5">
        <f t="shared" si="2001"/>
        <v>2.3470352991505097E-4</v>
      </c>
      <c r="AY1687" s="5">
        <f t="shared" si="2002"/>
        <v>4.9729722642457099E-4</v>
      </c>
      <c r="AZ1687" s="5">
        <f t="shared" si="2003"/>
        <v>5.2684450783309681E-4</v>
      </c>
      <c r="BA1687" s="5">
        <f t="shared" si="2004"/>
        <v>3.7209824183619426E-4</v>
      </c>
      <c r="BB1687" s="5">
        <f t="shared" si="2005"/>
        <v>1.9710336662764893E-4</v>
      </c>
      <c r="BC1687" s="5">
        <f t="shared" si="2006"/>
        <v>8.3525763398916439E-5</v>
      </c>
      <c r="BD1687" s="5">
        <f t="shared" si="2007"/>
        <v>4.0399843704474001E-3</v>
      </c>
      <c r="BE1687" s="5">
        <f t="shared" si="2008"/>
        <v>5.3272051698556016E-3</v>
      </c>
      <c r="BF1687" s="5">
        <f t="shared" si="2009"/>
        <v>3.5122802861974264E-3</v>
      </c>
      <c r="BG1687" s="5">
        <f t="shared" si="2010"/>
        <v>1.5437879607886353E-3</v>
      </c>
      <c r="BH1687" s="5">
        <f t="shared" si="2011"/>
        <v>5.0891751376771349E-4</v>
      </c>
      <c r="BI1687" s="5">
        <f t="shared" si="2012"/>
        <v>1.3421378707329946E-4</v>
      </c>
      <c r="BJ1687" s="8">
        <f t="shared" si="2013"/>
        <v>0.23380814743116954</v>
      </c>
      <c r="BK1687" s="8">
        <f t="shared" si="2014"/>
        <v>0.20844934999818329</v>
      </c>
      <c r="BL1687" s="8">
        <f t="shared" si="2015"/>
        <v>0.5006676274497267</v>
      </c>
      <c r="BM1687" s="8">
        <f t="shared" si="2016"/>
        <v>0.66085103146599833</v>
      </c>
      <c r="BN1687" s="8">
        <f t="shared" si="2017"/>
        <v>0.33257125192515891</v>
      </c>
    </row>
    <row r="1688" spans="1:66" x14ac:dyDescent="0.25">
      <c r="A1688" t="s">
        <v>112</v>
      </c>
      <c r="B1688" t="s">
        <v>93</v>
      </c>
      <c r="C1688" t="s">
        <v>358</v>
      </c>
      <c r="D1688" s="7" t="s">
        <v>544</v>
      </c>
      <c r="E1688">
        <f>VLOOKUP(A1688,home!$A$2:$E$405,3,FALSE)</f>
        <v>1.3270999999999999</v>
      </c>
      <c r="F1688">
        <f>VLOOKUP(B1688,home!$B$2:$E$405,3,FALSE)</f>
        <v>0.1507</v>
      </c>
      <c r="G1688">
        <f>VLOOKUP(C1688,away!$B$2:$E$405,4,FALSE)</f>
        <v>1.1303000000000001</v>
      </c>
      <c r="H1688">
        <f>VLOOKUP(A1688,away!$A$2:$E$405,3,FALSE)</f>
        <v>0.94389999999999996</v>
      </c>
      <c r="I1688">
        <f>VLOOKUP(C1688,away!$B$2:$E$405,3,FALSE)</f>
        <v>0.79459999999999997</v>
      </c>
      <c r="J1688">
        <f>VLOOKUP(B1688,home!$B$2:$E$405,4,FALSE)</f>
        <v>0.84750000000000003</v>
      </c>
      <c r="K1688" s="3">
        <f t="shared" si="1962"/>
        <v>0.22605318429100002</v>
      </c>
      <c r="L1688" s="3">
        <f t="shared" si="1963"/>
        <v>0.63564444165</v>
      </c>
      <c r="M1688" s="5">
        <f t="shared" si="1964"/>
        <v>0.42244432080721689</v>
      </c>
      <c r="N1688" s="5">
        <f t="shared" si="1965"/>
        <v>9.5494883904120129E-2</v>
      </c>
      <c r="O1688" s="5">
        <f t="shared" si="1966"/>
        <v>0.26852438442771681</v>
      </c>
      <c r="P1688" s="5">
        <f t="shared" si="1967"/>
        <v>6.0700792159666006E-2</v>
      </c>
      <c r="Q1688" s="5">
        <f t="shared" si="1968"/>
        <v>1.0793461295012859E-2</v>
      </c>
      <c r="R1688" s="5">
        <f t="shared" si="1969"/>
        <v>8.5343016204483022E-2</v>
      </c>
      <c r="S1688" s="5">
        <f t="shared" si="1970"/>
        <v>2.1805158616941362E-3</v>
      </c>
      <c r="T1688" s="5">
        <f t="shared" si="1971"/>
        <v>6.8608036783393339E-3</v>
      </c>
      <c r="U1688" s="5">
        <f t="shared" si="1972"/>
        <v>1.92920605700218E-2</v>
      </c>
      <c r="V1688" s="5">
        <f t="shared" si="1973"/>
        <v>3.4813013903001451E-5</v>
      </c>
      <c r="W1688" s="5">
        <f t="shared" si="1974"/>
        <v>8.1329876508643914E-4</v>
      </c>
      <c r="X1688" s="5">
        <f t="shared" si="1975"/>
        <v>5.1696883942800402E-4</v>
      </c>
      <c r="Y1688" s="5">
        <f t="shared" si="1976"/>
        <v>1.6430418464433109E-4</v>
      </c>
      <c r="Z1688" s="5">
        <f t="shared" si="1977"/>
        <v>1.8082604628008505E-2</v>
      </c>
      <c r="AA1688" s="5">
        <f t="shared" si="1978"/>
        <v>4.0876303564364967E-3</v>
      </c>
      <c r="AB1688" s="5">
        <f t="shared" si="1979"/>
        <v>4.6201092913851266E-4</v>
      </c>
      <c r="AC1688" s="5">
        <f t="shared" si="1980"/>
        <v>3.1264142652866991E-7</v>
      </c>
      <c r="AD1688" s="5">
        <f t="shared" si="1981"/>
        <v>4.5962193906931884E-5</v>
      </c>
      <c r="AE1688" s="5">
        <f t="shared" si="1982"/>
        <v>2.9215613082980746E-5</v>
      </c>
      <c r="AF1688" s="5">
        <f t="shared" si="1983"/>
        <v>9.2853710327968666E-6</v>
      </c>
      <c r="AG1688" s="5">
        <f t="shared" si="1984"/>
        <v>1.9673981618850829E-6</v>
      </c>
      <c r="AH1688" s="5">
        <f t="shared" si="1985"/>
        <v>2.8735267805870424E-3</v>
      </c>
      <c r="AI1688" s="5">
        <f t="shared" si="1986"/>
        <v>6.4956987889716665E-4</v>
      </c>
      <c r="AJ1688" s="5">
        <f t="shared" si="1987"/>
        <v>7.3418669772111884E-5</v>
      </c>
      <c r="AK1688" s="5">
        <f t="shared" si="1988"/>
        <v>5.5321746961317601E-6</v>
      </c>
      <c r="AL1688" s="5">
        <f t="shared" si="1989"/>
        <v>1.7969309864036505E-9</v>
      </c>
      <c r="AM1688" s="5">
        <f t="shared" si="1990"/>
        <v>2.0779800579324717E-6</v>
      </c>
      <c r="AN1688" s="5">
        <f t="shared" si="1991"/>
        <v>1.3208564736843206E-6</v>
      </c>
      <c r="AO1688" s="5">
        <f t="shared" si="1992"/>
        <v>4.1979753785742895E-7</v>
      </c>
      <c r="AP1688" s="5">
        <f t="shared" si="1993"/>
        <v>8.8947323852476738E-8</v>
      </c>
      <c r="AQ1688" s="5">
        <f t="shared" si="1994"/>
        <v>1.4134718001617323E-8</v>
      </c>
      <c r="AR1688" s="5">
        <f t="shared" si="1995"/>
        <v>3.6530826520251479E-4</v>
      </c>
      <c r="AS1688" s="5">
        <f t="shared" si="1996"/>
        <v>8.2579096596849575E-5</v>
      </c>
      <c r="AT1688" s="5">
        <f t="shared" si="1997"/>
        <v>9.3336338707959655E-6</v>
      </c>
      <c r="AU1688" s="5">
        <f t="shared" si="1998"/>
        <v>7.0329921916658664E-7</v>
      </c>
      <c r="AV1688" s="5">
        <f t="shared" si="1999"/>
        <v>3.9745757000495199E-8</v>
      </c>
      <c r="AW1688" s="5">
        <f t="shared" si="2000"/>
        <v>7.1722229257027028E-12</v>
      </c>
      <c r="AX1688" s="5">
        <f t="shared" si="2001"/>
        <v>7.8289001498138565E-8</v>
      </c>
      <c r="AY1688" s="5">
        <f t="shared" si="2002"/>
        <v>4.9763968644620294E-8</v>
      </c>
      <c r="AZ1688" s="5">
        <f t="shared" si="2003"/>
        <v>1.5816095031698889E-8</v>
      </c>
      <c r="BA1688" s="5">
        <f t="shared" si="2004"/>
        <v>3.3511376318358604E-9</v>
      </c>
      <c r="BB1688" s="5">
        <f t="shared" si="2005"/>
        <v>5.3253300222015209E-10</v>
      </c>
      <c r="BC1688" s="5">
        <f t="shared" si="2006"/>
        <v>6.7700328571285393E-11</v>
      </c>
      <c r="BD1688" s="5">
        <f t="shared" si="2007"/>
        <v>3.8701028044130414E-5</v>
      </c>
      <c r="BE1688" s="5">
        <f t="shared" si="2008"/>
        <v>8.7484906247109716E-6</v>
      </c>
      <c r="BF1688" s="5">
        <f t="shared" si="2009"/>
        <v>9.8881208172793742E-7</v>
      </c>
      <c r="BG1688" s="5">
        <f t="shared" si="2010"/>
        <v>7.4508039913337605E-8</v>
      </c>
      <c r="BH1688" s="5">
        <f t="shared" si="2011"/>
        <v>4.2106949194227219E-9</v>
      </c>
      <c r="BI1688" s="5">
        <f t="shared" si="2012"/>
        <v>1.9036819892268856E-10</v>
      </c>
      <c r="BJ1688" s="8">
        <f t="shared" si="2013"/>
        <v>0.11473422077936317</v>
      </c>
      <c r="BK1688" s="8">
        <f t="shared" si="2014"/>
        <v>0.48536080604480625</v>
      </c>
      <c r="BL1688" s="8">
        <f t="shared" si="2015"/>
        <v>0.3818176312722491</v>
      </c>
      <c r="BM1688" s="8">
        <f t="shared" si="2016"/>
        <v>5.6694354169414735E-2</v>
      </c>
      <c r="BN1688" s="8">
        <f t="shared" si="2017"/>
        <v>0.9433008587982159</v>
      </c>
    </row>
    <row r="1689" spans="1:66" x14ac:dyDescent="0.25">
      <c r="A1689" t="s">
        <v>112</v>
      </c>
      <c r="B1689" t="s">
        <v>126</v>
      </c>
      <c r="C1689" t="s">
        <v>128</v>
      </c>
      <c r="D1689" s="7" t="s">
        <v>544</v>
      </c>
      <c r="E1689">
        <f>VLOOKUP(A1689,home!$A$2:$E$405,3,FALSE)</f>
        <v>1.3270999999999999</v>
      </c>
      <c r="F1689">
        <f>VLOOKUP(B1689,home!$B$2:$E$405,3,FALSE)</f>
        <v>1.5069999999999999</v>
      </c>
      <c r="G1689">
        <f>VLOOKUP(C1689,away!$B$2:$E$405,4,FALSE)</f>
        <v>0.75349999999999995</v>
      </c>
      <c r="H1689">
        <f>VLOOKUP(A1689,away!$A$2:$E$405,3,FALSE)</f>
        <v>0.94389999999999996</v>
      </c>
      <c r="I1689">
        <f>VLOOKUP(C1689,away!$B$2:$E$405,3,FALSE)</f>
        <v>1.3243</v>
      </c>
      <c r="J1689">
        <f>VLOOKUP(B1689,home!$B$2:$E$405,4,FALSE)</f>
        <v>0.42380000000000001</v>
      </c>
      <c r="K1689" s="3">
        <f t="shared" si="1962"/>
        <v>1.5069545639499997</v>
      </c>
      <c r="L1689" s="3">
        <f t="shared" si="1963"/>
        <v>0.52975286912599995</v>
      </c>
      <c r="M1689" s="5">
        <f t="shared" si="1964"/>
        <v>0.1304575447056569</v>
      </c>
      <c r="N1689" s="5">
        <f t="shared" si="1965"/>
        <v>0.19659359239590077</v>
      </c>
      <c r="O1689" s="5">
        <f t="shared" si="1966"/>
        <v>6.9110258606955133E-2</v>
      </c>
      <c r="P1689" s="5">
        <f t="shared" si="1967"/>
        <v>0.10414601962351579</v>
      </c>
      <c r="Q1689" s="5">
        <f t="shared" si="1968"/>
        <v>0.14812880565216435</v>
      </c>
      <c r="R1689" s="5">
        <f t="shared" si="1969"/>
        <v>1.8305678891537155E-2</v>
      </c>
      <c r="S1689" s="5">
        <f t="shared" si="1970"/>
        <v>2.0785293460592429E-2</v>
      </c>
      <c r="T1689" s="5">
        <f t="shared" si="1971"/>
        <v>7.8471659794441692E-2</v>
      </c>
      <c r="U1689" s="5">
        <f t="shared" si="1972"/>
        <v>2.7585826351805089E-2</v>
      </c>
      <c r="V1689" s="5">
        <f t="shared" si="1973"/>
        <v>1.8436867168902268E-3</v>
      </c>
      <c r="W1689" s="5">
        <f t="shared" si="1974"/>
        <v>7.4407793243330494E-2</v>
      </c>
      <c r="X1689" s="5">
        <f t="shared" si="1975"/>
        <v>3.9417741955988517E-2</v>
      </c>
      <c r="Y1689" s="5">
        <f t="shared" si="1976"/>
        <v>1.0440830947826609E-2</v>
      </c>
      <c r="Z1689" s="5">
        <f t="shared" si="1977"/>
        <v>3.2324953046970212E-3</v>
      </c>
      <c r="AA1689" s="5">
        <f t="shared" si="1978"/>
        <v>4.8712235523601212E-3</v>
      </c>
      <c r="AB1689" s="5">
        <f t="shared" si="1979"/>
        <v>3.6703562821249081E-3</v>
      </c>
      <c r="AC1689" s="5">
        <f t="shared" si="1980"/>
        <v>9.199000019033541E-5</v>
      </c>
      <c r="AD1689" s="5">
        <f t="shared" si="1981"/>
        <v>2.8032290905371231E-2</v>
      </c>
      <c r="AE1689" s="5">
        <f t="shared" si="1982"/>
        <v>1.4850186535295082E-2</v>
      </c>
      <c r="AF1689" s="5">
        <f t="shared" si="1983"/>
        <v>3.9334644620644304E-3</v>
      </c>
      <c r="AG1689" s="5">
        <f t="shared" si="1984"/>
        <v>6.945880281279301E-4</v>
      </c>
      <c r="AH1689" s="5">
        <f t="shared" si="1985"/>
        <v>4.2810591552489252E-4</v>
      </c>
      <c r="AI1689" s="5">
        <f t="shared" si="1986"/>
        <v>6.4513616325422983E-4</v>
      </c>
      <c r="AJ1689" s="5">
        <f t="shared" si="1987"/>
        <v>4.8609544279257699E-4</v>
      </c>
      <c r="AK1689" s="5">
        <f t="shared" si="1988"/>
        <v>2.4417458201052316E-4</v>
      </c>
      <c r="AL1689" s="5">
        <f t="shared" si="1989"/>
        <v>2.937474375010054E-6</v>
      </c>
      <c r="AM1689" s="5">
        <f t="shared" si="1990"/>
        <v>8.4486777435646421E-3</v>
      </c>
      <c r="AN1689" s="5">
        <f t="shared" si="1991"/>
        <v>4.4757112749743483E-3</v>
      </c>
      <c r="AO1689" s="5">
        <f t="shared" si="1992"/>
        <v>1.185510444648624E-3</v>
      </c>
      <c r="AP1689" s="5">
        <f t="shared" si="1993"/>
        <v>2.0934251981048285E-4</v>
      </c>
      <c r="AQ1689" s="5">
        <f t="shared" si="1994"/>
        <v>2.7724950124917437E-5</v>
      </c>
      <c r="AR1689" s="5">
        <f t="shared" si="1995"/>
        <v>4.5358067407824977E-5</v>
      </c>
      <c r="AS1689" s="5">
        <f t="shared" si="1996"/>
        <v>6.8352546692173585E-5</v>
      </c>
      <c r="AT1689" s="5">
        <f t="shared" si="1997"/>
        <v>5.1502091097688227E-5</v>
      </c>
      <c r="AU1689" s="5">
        <f t="shared" si="1998"/>
        <v>2.5870437077543295E-5</v>
      </c>
      <c r="AV1689" s="5">
        <f t="shared" si="1999"/>
        <v>9.7463933063462972E-6</v>
      </c>
      <c r="AW1689" s="5">
        <f t="shared" si="2000"/>
        <v>6.5139596136559528E-8</v>
      </c>
      <c r="AX1689" s="5">
        <f t="shared" si="2001"/>
        <v>2.1219622475012515E-3</v>
      </c>
      <c r="AY1689" s="5">
        <f t="shared" si="2002"/>
        <v>1.1241155887908431E-3</v>
      </c>
      <c r="AZ1689" s="5">
        <f t="shared" si="2003"/>
        <v>2.9775172919560588E-4</v>
      </c>
      <c r="BA1689" s="5">
        <f t="shared" si="2004"/>
        <v>5.257827760953334E-5</v>
      </c>
      <c r="BB1689" s="5">
        <f t="shared" si="2005"/>
        <v>6.9633733543384005E-6</v>
      </c>
      <c r="BC1689" s="5">
        <f t="shared" si="2006"/>
        <v>7.3777340265126153E-7</v>
      </c>
      <c r="BD1689" s="5">
        <f t="shared" si="2007"/>
        <v>4.0047610578842955E-6</v>
      </c>
      <c r="BE1689" s="5">
        <f t="shared" si="2008"/>
        <v>6.0349929537079679E-6</v>
      </c>
      <c r="BF1689" s="5">
        <f t="shared" si="2009"/>
        <v>4.5472300874981568E-6</v>
      </c>
      <c r="BG1689" s="5">
        <f t="shared" si="2010"/>
        <v>2.2841563778953669E-6</v>
      </c>
      <c r="BH1689" s="5">
        <f t="shared" si="2011"/>
        <v>8.6052996961123151E-7</v>
      </c>
      <c r="BI1689" s="5">
        <f t="shared" si="2012"/>
        <v>2.5935591302427979E-7</v>
      </c>
      <c r="BJ1689" s="8">
        <f t="shared" si="2013"/>
        <v>0.61292202984348865</v>
      </c>
      <c r="BK1689" s="8">
        <f t="shared" si="2014"/>
        <v>0.25845158757001152</v>
      </c>
      <c r="BL1689" s="8">
        <f t="shared" si="2015"/>
        <v>0.12556567635030588</v>
      </c>
      <c r="BM1689" s="8">
        <f t="shared" si="2016"/>
        <v>0.33230583874357805</v>
      </c>
      <c r="BN1689" s="8">
        <f t="shared" si="2017"/>
        <v>0.66674189987573007</v>
      </c>
    </row>
    <row r="1690" spans="1:66" x14ac:dyDescent="0.25">
      <c r="A1690" t="s">
        <v>112</v>
      </c>
      <c r="B1690" t="s">
        <v>108</v>
      </c>
      <c r="C1690" t="s">
        <v>111</v>
      </c>
      <c r="D1690" s="7" t="s">
        <v>544</v>
      </c>
      <c r="E1690">
        <f>VLOOKUP(A1690,home!$A$2:$E$405,3,FALSE)</f>
        <v>1.3270999999999999</v>
      </c>
      <c r="F1690">
        <f>VLOOKUP(B1690,home!$B$2:$E$405,3,FALSE)</f>
        <v>0.37680000000000002</v>
      </c>
      <c r="G1690">
        <f>VLOOKUP(C1690,away!$B$2:$E$405,4,FALSE)</f>
        <v>0.75349999999999995</v>
      </c>
      <c r="H1690">
        <f>VLOOKUP(A1690,away!$A$2:$E$405,3,FALSE)</f>
        <v>0.94389999999999996</v>
      </c>
      <c r="I1690">
        <f>VLOOKUP(C1690,away!$B$2:$E$405,3,FALSE)</f>
        <v>0.79459999999999997</v>
      </c>
      <c r="J1690">
        <f>VLOOKUP(B1690,home!$B$2:$E$405,4,FALSE)</f>
        <v>1.3243</v>
      </c>
      <c r="K1690" s="3">
        <f t="shared" si="1962"/>
        <v>0.37678863947999996</v>
      </c>
      <c r="L1690" s="3">
        <f t="shared" si="1963"/>
        <v>0.99325537944199993</v>
      </c>
      <c r="M1690" s="5">
        <f t="shared" si="1964"/>
        <v>0.25409577428455166</v>
      </c>
      <c r="N1690" s="5">
        <f t="shared" si="1965"/>
        <v>9.5740401090293373E-2</v>
      </c>
      <c r="O1690" s="5">
        <f t="shared" si="1966"/>
        <v>0.2523819947016111</v>
      </c>
      <c r="P1690" s="5">
        <f t="shared" si="1967"/>
        <v>9.5094668412868594E-2</v>
      </c>
      <c r="Q1690" s="5">
        <f t="shared" si="1968"/>
        <v>1.8036947735040571E-2</v>
      </c>
      <c r="R1690" s="5">
        <f t="shared" si="1969"/>
        <v>0.12533988695583875</v>
      </c>
      <c r="S1690" s="5">
        <f t="shared" si="1970"/>
        <v>8.8972317485557055E-3</v>
      </c>
      <c r="T1690" s="5">
        <f t="shared" si="1971"/>
        <v>1.7915295366543241E-2</v>
      </c>
      <c r="U1690" s="5">
        <f t="shared" si="1972"/>
        <v>4.7226645478667471E-2</v>
      </c>
      <c r="V1690" s="5">
        <f t="shared" si="1973"/>
        <v>3.6997392695885262E-4</v>
      </c>
      <c r="W1690" s="5">
        <f t="shared" si="1974"/>
        <v>2.2653723324859349E-3</v>
      </c>
      <c r="X1690" s="5">
        <f t="shared" si="1975"/>
        <v>2.2500932556807256E-3</v>
      </c>
      <c r="Y1690" s="5">
        <f t="shared" si="1976"/>
        <v>1.117458615225522E-3</v>
      </c>
      <c r="Z1690" s="5">
        <f t="shared" si="1977"/>
        <v>4.149817232584635E-2</v>
      </c>
      <c r="AA1690" s="5">
        <f t="shared" si="1978"/>
        <v>1.5636039891562228E-2</v>
      </c>
      <c r="AB1690" s="5">
        <f t="shared" si="1979"/>
        <v>2.9457410987983692E-3</v>
      </c>
      <c r="AC1690" s="5">
        <f t="shared" si="1980"/>
        <v>8.6538599482373296E-6</v>
      </c>
      <c r="AD1690" s="5">
        <f t="shared" si="1981"/>
        <v>2.1339163976825238E-4</v>
      </c>
      <c r="AE1690" s="5">
        <f t="shared" si="1982"/>
        <v>2.1195239412776605E-4</v>
      </c>
      <c r="AF1690" s="5">
        <f t="shared" si="1983"/>
        <v>1.0526142782650729E-4</v>
      </c>
      <c r="AG1690" s="5">
        <f t="shared" si="1984"/>
        <v>3.4850493145474739E-5</v>
      </c>
      <c r="AH1690" s="5">
        <f t="shared" si="1985"/>
        <v>1.0304570724914501E-2</v>
      </c>
      <c r="AI1690" s="5">
        <f t="shared" si="1986"/>
        <v>3.8826451838659712E-3</v>
      </c>
      <c r="AJ1690" s="5">
        <f t="shared" si="1987"/>
        <v>7.3146829820621676E-4</v>
      </c>
      <c r="AK1690" s="5">
        <f t="shared" si="1988"/>
        <v>9.1869648301290456E-5</v>
      </c>
      <c r="AL1690" s="5">
        <f t="shared" si="1989"/>
        <v>1.2954736371923456E-7</v>
      </c>
      <c r="AM1690" s="5">
        <f t="shared" si="1990"/>
        <v>1.6080709124937215E-5</v>
      </c>
      <c r="AN1690" s="5">
        <f t="shared" si="1991"/>
        <v>1.5972250843585943E-5</v>
      </c>
      <c r="AO1690" s="5">
        <f t="shared" si="1992"/>
        <v>7.9322620360943791E-6</v>
      </c>
      <c r="AP1690" s="5">
        <f t="shared" si="1993"/>
        <v>2.6262539794980983E-6</v>
      </c>
      <c r="AQ1690" s="5">
        <f t="shared" si="1994"/>
        <v>6.5213522322936133E-7</v>
      </c>
      <c r="AR1690" s="5">
        <f t="shared" si="1995"/>
        <v>2.0470140610723761E-3</v>
      </c>
      <c r="AS1690" s="5">
        <f t="shared" si="1996"/>
        <v>7.7129164306788997E-4</v>
      </c>
      <c r="AT1690" s="5">
        <f t="shared" si="1997"/>
        <v>1.4530696441692199E-4</v>
      </c>
      <c r="AU1690" s="5">
        <f t="shared" si="1998"/>
        <v>1.8250004476540273E-5</v>
      </c>
      <c r="AV1690" s="5">
        <f t="shared" si="1999"/>
        <v>1.7190985893048794E-6</v>
      </c>
      <c r="AW1690" s="5">
        <f t="shared" si="2000"/>
        <v>1.3467432409567258E-9</v>
      </c>
      <c r="AX1690" s="5">
        <f t="shared" si="2001"/>
        <v>1.0098380855097853E-6</v>
      </c>
      <c r="AY1690" s="5">
        <f t="shared" si="2002"/>
        <v>1.0030271107980044E-6</v>
      </c>
      <c r="AZ1690" s="5">
        <f t="shared" si="2003"/>
        <v>4.9813103676314235E-7</v>
      </c>
      <c r="BA1690" s="5">
        <f t="shared" si="2004"/>
        <v>1.6492377731067063E-7</v>
      </c>
      <c r="BB1690" s="5">
        <f t="shared" si="2005"/>
        <v>4.0952857252929504E-8</v>
      </c>
      <c r="BC1690" s="5">
        <f t="shared" si="2006"/>
        <v>8.1353291539985129E-9</v>
      </c>
      <c r="BD1690" s="5">
        <f t="shared" si="2007"/>
        <v>3.3886795465892523E-4</v>
      </c>
      <c r="BE1690" s="5">
        <f t="shared" si="2008"/>
        <v>1.2768159559930673E-4</v>
      </c>
      <c r="BF1690" s="5">
        <f t="shared" si="2009"/>
        <v>2.4054487346249169E-5</v>
      </c>
      <c r="BG1690" s="5">
        <f t="shared" si="2010"/>
        <v>3.0211525201940333E-6</v>
      </c>
      <c r="BH1690" s="5">
        <f t="shared" si="2011"/>
        <v>2.8458398693637071E-7</v>
      </c>
      <c r="BI1690" s="5">
        <f t="shared" si="2012"/>
        <v>2.1445602651109844E-8</v>
      </c>
      <c r="BJ1690" s="8">
        <f t="shared" si="2013"/>
        <v>0.13793701296954153</v>
      </c>
      <c r="BK1690" s="8">
        <f t="shared" si="2014"/>
        <v>0.35846743480735765</v>
      </c>
      <c r="BL1690" s="8">
        <f t="shared" si="2015"/>
        <v>0.46201837497310311</v>
      </c>
      <c r="BM1690" s="8">
        <f t="shared" si="2016"/>
        <v>0.159230320215277</v>
      </c>
      <c r="BN1690" s="8">
        <f t="shared" si="2017"/>
        <v>0.84068967318020416</v>
      </c>
    </row>
    <row r="1691" spans="1:66" x14ac:dyDescent="0.25">
      <c r="A1691" t="s">
        <v>112</v>
      </c>
      <c r="B1691" t="s">
        <v>129</v>
      </c>
      <c r="C1691" t="s">
        <v>447</v>
      </c>
      <c r="D1691" s="7" t="s">
        <v>544</v>
      </c>
      <c r="E1691">
        <f>VLOOKUP(A1691,home!$A$2:$E$405,3,FALSE)</f>
        <v>1.3270999999999999</v>
      </c>
      <c r="F1691">
        <f>VLOOKUP(B1691,home!$B$2:$E$405,3,FALSE)</f>
        <v>1.2056</v>
      </c>
      <c r="G1691">
        <f>VLOOKUP(C1691,away!$B$2:$E$405,4,FALSE)</f>
        <v>0.4521</v>
      </c>
      <c r="H1691">
        <f>VLOOKUP(A1691,away!$A$2:$E$405,3,FALSE)</f>
        <v>0.94389999999999996</v>
      </c>
      <c r="I1691">
        <f>VLOOKUP(C1691,away!$B$2:$E$405,3,FALSE)</f>
        <v>1.2713000000000001</v>
      </c>
      <c r="J1691">
        <f>VLOOKUP(B1691,home!$B$2:$E$405,4,FALSE)</f>
        <v>0.63570000000000004</v>
      </c>
      <c r="K1691" s="3">
        <f t="shared" si="1962"/>
        <v>0.72333819069600003</v>
      </c>
      <c r="L1691" s="3">
        <f t="shared" si="1963"/>
        <v>0.76282733049900009</v>
      </c>
      <c r="M1691" s="5">
        <f t="shared" si="1964"/>
        <v>0.22623850118282168</v>
      </c>
      <c r="N1691" s="5">
        <f t="shared" si="1965"/>
        <v>0.16364694811135708</v>
      </c>
      <c r="O1691" s="5">
        <f t="shared" si="1966"/>
        <v>0.17258091191338673</v>
      </c>
      <c r="P1691" s="5">
        <f t="shared" si="1967"/>
        <v>0.1248343645720949</v>
      </c>
      <c r="Q1691" s="5">
        <f t="shared" si="1968"/>
        <v>5.918604367989562E-2</v>
      </c>
      <c r="R1691" s="5">
        <f t="shared" si="1969"/>
        <v>6.5824718164985932E-2</v>
      </c>
      <c r="S1691" s="5">
        <f t="shared" si="1970"/>
        <v>1.7220343240257872E-2</v>
      </c>
      <c r="T1691" s="5">
        <f t="shared" si="1971"/>
        <v>4.5148731703131988E-2</v>
      </c>
      <c r="U1691" s="5">
        <f t="shared" si="1972"/>
        <v>4.7613532540535047E-2</v>
      </c>
      <c r="V1691" s="5">
        <f t="shared" si="1973"/>
        <v>1.0557642069821272E-3</v>
      </c>
      <c r="W1691" s="5">
        <f t="shared" si="1974"/>
        <v>1.4270508583290041E-2</v>
      </c>
      <c r="X1691" s="5">
        <f t="shared" si="1975"/>
        <v>1.0885933967454207E-2</v>
      </c>
      <c r="Y1691" s="5">
        <f t="shared" si="1976"/>
        <v>4.1520439741907405E-3</v>
      </c>
      <c r="Z1691" s="5">
        <f t="shared" si="1977"/>
        <v>1.6737631346215084E-2</v>
      </c>
      <c r="AA1691" s="5">
        <f t="shared" si="1978"/>
        <v>1.2106967974507873E-2</v>
      </c>
      <c r="AB1691" s="5">
        <f t="shared" si="1979"/>
        <v>4.3787161547474704E-3</v>
      </c>
      <c r="AC1691" s="5">
        <f t="shared" si="1980"/>
        <v>3.6409489661220516E-5</v>
      </c>
      <c r="AD1691" s="5">
        <f t="shared" si="1981"/>
        <v>2.5806009647371887E-3</v>
      </c>
      <c r="AE1691" s="5">
        <f t="shared" si="1982"/>
        <v>1.968552945013614E-3</v>
      </c>
      <c r="AF1691" s="5">
        <f t="shared" si="1983"/>
        <v>7.5083299399533992E-4</v>
      </c>
      <c r="AG1691" s="5">
        <f t="shared" si="1984"/>
        <v>1.909186428200123E-4</v>
      </c>
      <c r="AH1691" s="5">
        <f t="shared" si="1985"/>
        <v>3.19198065967741E-3</v>
      </c>
      <c r="AI1691" s="5">
        <f t="shared" si="1986"/>
        <v>2.3088815151076818E-3</v>
      </c>
      <c r="AJ1691" s="5">
        <f t="shared" si="1987"/>
        <v>8.3505108883471493E-4</v>
      </c>
      <c r="AK1691" s="5">
        <f t="shared" si="1988"/>
        <v>2.013414479121425E-4</v>
      </c>
      <c r="AL1691" s="5">
        <f t="shared" si="1989"/>
        <v>8.0360424640186564E-7</v>
      </c>
      <c r="AM1691" s="5">
        <f t="shared" si="1990"/>
        <v>3.7332944654827025E-4</v>
      </c>
      <c r="AN1691" s="5">
        <f t="shared" si="1991"/>
        <v>2.8478590510708609E-4</v>
      </c>
      <c r="AO1691" s="5">
        <f t="shared" si="1992"/>
        <v>1.0862123587829002E-4</v>
      </c>
      <c r="AP1691" s="5">
        <f t="shared" si="1993"/>
        <v>2.7619749133512725E-5</v>
      </c>
      <c r="AQ1691" s="5">
        <f t="shared" si="1994"/>
        <v>5.2672748751423964E-6</v>
      </c>
      <c r="AR1691" s="5">
        <f t="shared" si="1995"/>
        <v>4.8698601712523121E-4</v>
      </c>
      <c r="AS1691" s="5">
        <f t="shared" si="1996"/>
        <v>3.52255584521616E-4</v>
      </c>
      <c r="AT1691" s="5">
        <f t="shared" si="1997"/>
        <v>1.273999585852138E-4</v>
      </c>
      <c r="AU1691" s="5">
        <f t="shared" si="1998"/>
        <v>3.0717751845924627E-5</v>
      </c>
      <c r="AV1691" s="5">
        <f t="shared" si="1999"/>
        <v>5.5548307606199582E-6</v>
      </c>
      <c r="AW1691" s="5">
        <f t="shared" si="2000"/>
        <v>1.2317068656716715E-8</v>
      </c>
      <c r="AX1691" s="5">
        <f t="shared" si="2001"/>
        <v>4.5007241066627453E-5</v>
      </c>
      <c r="AY1691" s="5">
        <f t="shared" si="2002"/>
        <v>3.4332753555980388E-5</v>
      </c>
      <c r="AZ1691" s="5">
        <f t="shared" si="2003"/>
        <v>1.3094981371894283E-5</v>
      </c>
      <c r="BA1691" s="5">
        <f t="shared" si="2004"/>
        <v>3.329736560952083E-6</v>
      </c>
      <c r="BB1691" s="5">
        <f t="shared" si="2005"/>
        <v>6.3500351301399965E-7</v>
      </c>
      <c r="BC1691" s="5">
        <f t="shared" si="2006"/>
        <v>9.6879606937991294E-8</v>
      </c>
      <c r="BD1691" s="5">
        <f t="shared" si="2007"/>
        <v>6.1914373905663393E-5</v>
      </c>
      <c r="BE1691" s="5">
        <f t="shared" si="2008"/>
        <v>4.4785031198998191E-5</v>
      </c>
      <c r="BF1691" s="5">
        <f t="shared" si="2009"/>
        <v>1.6197361718873632E-5</v>
      </c>
      <c r="BG1691" s="5">
        <f t="shared" si="2010"/>
        <v>3.9053901065929021E-6</v>
      </c>
      <c r="BH1691" s="5">
        <f t="shared" si="2011"/>
        <v>7.0622945341624196E-7</v>
      </c>
      <c r="BI1691" s="5">
        <f t="shared" si="2012"/>
        <v>1.0216854701006595E-7</v>
      </c>
      <c r="BJ1691" s="8">
        <f t="shared" si="2013"/>
        <v>0.30367723577310363</v>
      </c>
      <c r="BK1691" s="8">
        <f t="shared" si="2014"/>
        <v>0.3694205190496202</v>
      </c>
      <c r="BL1691" s="8">
        <f t="shared" si="2015"/>
        <v>0.31017262615746416</v>
      </c>
      <c r="BM1691" s="8">
        <f t="shared" si="2016"/>
        <v>0.18766220426537378</v>
      </c>
      <c r="BN1691" s="8">
        <f t="shared" si="2017"/>
        <v>0.81231148762454197</v>
      </c>
    </row>
    <row r="1692" spans="1:66" x14ac:dyDescent="0.25">
      <c r="A1692" t="s">
        <v>112</v>
      </c>
      <c r="B1692" t="s">
        <v>356</v>
      </c>
      <c r="C1692" t="s">
        <v>132</v>
      </c>
      <c r="D1692" s="7" t="s">
        <v>544</v>
      </c>
      <c r="E1692">
        <f>VLOOKUP(A1692,home!$A$2:$E$405,3,FALSE)</f>
        <v>1.3270999999999999</v>
      </c>
      <c r="F1692">
        <f>VLOOKUP(B1692,home!$B$2:$E$405,3,FALSE)</f>
        <v>0.75349999999999995</v>
      </c>
      <c r="G1692">
        <f>VLOOKUP(C1692,away!$B$2:$E$405,4,FALSE)</f>
        <v>0.75349999999999995</v>
      </c>
      <c r="H1692">
        <f>VLOOKUP(A1692,away!$A$2:$E$405,3,FALSE)</f>
        <v>0.94389999999999996</v>
      </c>
      <c r="I1692">
        <f>VLOOKUP(C1692,away!$B$2:$E$405,3,FALSE)</f>
        <v>0.63570000000000004</v>
      </c>
      <c r="J1692">
        <f>VLOOKUP(B1692,home!$B$2:$E$405,4,FALSE)</f>
        <v>0.84750000000000003</v>
      </c>
      <c r="K1692" s="3">
        <f t="shared" si="1962"/>
        <v>0.75347728197499986</v>
      </c>
      <c r="L1692" s="3">
        <f t="shared" si="1963"/>
        <v>0.50853155242500003</v>
      </c>
      <c r="M1692" s="5">
        <f t="shared" si="1964"/>
        <v>0.28308478448154056</v>
      </c>
      <c r="N1692" s="5">
        <f t="shared" si="1965"/>
        <v>0.21329795397962978</v>
      </c>
      <c r="O1692" s="5">
        <f t="shared" si="1966"/>
        <v>0.14395754492029439</v>
      </c>
      <c r="P1692" s="5">
        <f t="shared" si="1967"/>
        <v>0.10846873966633735</v>
      </c>
      <c r="Q1692" s="5">
        <f t="shared" si="1968"/>
        <v>8.0357581307700016E-2</v>
      </c>
      <c r="R1692" s="5">
        <f t="shared" si="1969"/>
        <v>3.6603476900804489E-2</v>
      </c>
      <c r="S1692" s="5">
        <f t="shared" si="1970"/>
        <v>1.0390409631474621E-2</v>
      </c>
      <c r="T1692" s="5">
        <f t="shared" si="1971"/>
        <v>4.0864365571522857E-2</v>
      </c>
      <c r="U1692" s="5">
        <f t="shared" si="1972"/>
        <v>2.7579888286052855E-2</v>
      </c>
      <c r="V1692" s="5">
        <f t="shared" si="1973"/>
        <v>4.4236242172195398E-4</v>
      </c>
      <c r="W1692" s="5">
        <f t="shared" si="1974"/>
        <v>2.0182537316603626E-2</v>
      </c>
      <c r="X1692" s="5">
        <f t="shared" si="1975"/>
        <v>1.0263457033487938E-2</v>
      </c>
      <c r="Y1692" s="5">
        <f t="shared" si="1976"/>
        <v>2.6096458692434527E-3</v>
      </c>
      <c r="Z1692" s="5">
        <f t="shared" si="1977"/>
        <v>6.2046743108395792E-3</v>
      </c>
      <c r="AA1692" s="5">
        <f t="shared" si="1978"/>
        <v>4.6750811352715112E-3</v>
      </c>
      <c r="AB1692" s="5">
        <f t="shared" si="1979"/>
        <v>1.7612837134084874E-3</v>
      </c>
      <c r="AC1692" s="5">
        <f t="shared" si="1980"/>
        <v>1.0593666851392096E-5</v>
      </c>
      <c r="AD1692" s="5">
        <f t="shared" si="1981"/>
        <v>3.8017708401683766E-3</v>
      </c>
      <c r="AE1692" s="5">
        <f t="shared" si="1982"/>
        <v>1.9333204273149214E-3</v>
      </c>
      <c r="AF1692" s="5">
        <f t="shared" si="1983"/>
        <v>4.9157721911871058E-4</v>
      </c>
      <c r="AG1692" s="5">
        <f t="shared" si="1984"/>
        <v>8.3327508791734123E-5</v>
      </c>
      <c r="AH1692" s="5">
        <f t="shared" si="1985"/>
        <v>7.8881816489569199E-4</v>
      </c>
      <c r="AI1692" s="5">
        <f t="shared" si="1986"/>
        <v>5.9435656685811328E-4</v>
      </c>
      <c r="AJ1692" s="5">
        <f t="shared" si="1987"/>
        <v>2.2391708526012171E-4</v>
      </c>
      <c r="AK1692" s="5">
        <f t="shared" si="1988"/>
        <v>5.6238812263186947E-5</v>
      </c>
      <c r="AL1692" s="5">
        <f t="shared" si="1989"/>
        <v>1.6236572995896746E-7</v>
      </c>
      <c r="AM1692" s="5">
        <f t="shared" si="1990"/>
        <v>5.7290959186837617E-4</v>
      </c>
      <c r="AN1692" s="5">
        <f t="shared" si="1991"/>
        <v>2.9134260415199855E-4</v>
      </c>
      <c r="AO1692" s="5">
        <f t="shared" si="1992"/>
        <v>7.4078453388479027E-5</v>
      </c>
      <c r="AP1692" s="5">
        <f t="shared" si="1993"/>
        <v>1.255707696762875E-5</v>
      </c>
      <c r="AQ1692" s="5">
        <f t="shared" si="1994"/>
        <v>1.5964174610671147E-6</v>
      </c>
      <c r="AR1692" s="5">
        <f t="shared" si="1995"/>
        <v>8.0227785195089221E-5</v>
      </c>
      <c r="AS1692" s="5">
        <f t="shared" si="1996"/>
        <v>6.0449813527669963E-5</v>
      </c>
      <c r="AT1692" s="5">
        <f t="shared" si="1997"/>
        <v>2.2773780596362167E-5</v>
      </c>
      <c r="AU1692" s="5">
        <f t="shared" si="1998"/>
        <v>5.7198421013473208E-6</v>
      </c>
      <c r="AV1692" s="5">
        <f t="shared" si="1999"/>
        <v>1.0774427699623375E-6</v>
      </c>
      <c r="AW1692" s="5">
        <f t="shared" si="2000"/>
        <v>1.7281440303308846E-9</v>
      </c>
      <c r="AX1692" s="5">
        <f t="shared" si="2001"/>
        <v>7.1945727016398394E-5</v>
      </c>
      <c r="AY1692" s="5">
        <f t="shared" si="2002"/>
        <v>3.6586672249994351E-5</v>
      </c>
      <c r="AZ1692" s="5">
        <f t="shared" si="2003"/>
        <v>9.3027386186771461E-6</v>
      </c>
      <c r="BA1692" s="5">
        <f t="shared" si="2004"/>
        <v>1.5769120371866302E-6</v>
      </c>
      <c r="BB1692" s="5">
        <f t="shared" si="2005"/>
        <v>2.0047738157704658E-7</v>
      </c>
      <c r="BC1692" s="5">
        <f t="shared" si="2006"/>
        <v>2.038981481589493E-8</v>
      </c>
      <c r="BD1692" s="5">
        <f t="shared" si="2007"/>
        <v>6.7997266921463547E-6</v>
      </c>
      <c r="BE1692" s="5">
        <f t="shared" si="2008"/>
        <v>5.1234395861712923E-6</v>
      </c>
      <c r="BF1692" s="5">
        <f t="shared" si="2009"/>
        <v>1.9301976668757312E-6</v>
      </c>
      <c r="BG1692" s="5">
        <f t="shared" si="2010"/>
        <v>4.8478669723733749E-7</v>
      </c>
      <c r="BH1692" s="5">
        <f t="shared" si="2011"/>
        <v>9.1318940743006547E-8</v>
      </c>
      <c r="BI1692" s="5">
        <f t="shared" si="2012"/>
        <v>1.3761349452775335E-8</v>
      </c>
      <c r="BJ1692" s="8">
        <f t="shared" si="2013"/>
        <v>0.37495765413453752</v>
      </c>
      <c r="BK1692" s="8">
        <f t="shared" si="2014"/>
        <v>0.40243363890590589</v>
      </c>
      <c r="BL1692" s="8">
        <f t="shared" si="2015"/>
        <v>0.21642529748023193</v>
      </c>
      <c r="BM1692" s="8">
        <f t="shared" si="2016"/>
        <v>0.13421459863110238</v>
      </c>
      <c r="BN1692" s="8">
        <f t="shared" si="2017"/>
        <v>0.86577008125630639</v>
      </c>
    </row>
    <row r="1693" spans="1:66" x14ac:dyDescent="0.25">
      <c r="A1693" t="s">
        <v>112</v>
      </c>
      <c r="B1693" t="s">
        <v>110</v>
      </c>
      <c r="C1693" t="s">
        <v>102</v>
      </c>
      <c r="D1693" s="7" t="s">
        <v>544</v>
      </c>
      <c r="E1693">
        <f>VLOOKUP(A1693,home!$A$2:$E$405,3,FALSE)</f>
        <v>1.3270999999999999</v>
      </c>
      <c r="F1693">
        <f>VLOOKUP(B1693,home!$B$2:$E$405,3,FALSE)</f>
        <v>1.3187</v>
      </c>
      <c r="G1693">
        <f>VLOOKUP(C1693,away!$B$2:$E$405,4,FALSE)</f>
        <v>0.94189999999999996</v>
      </c>
      <c r="H1693">
        <f>VLOOKUP(A1693,away!$A$2:$E$405,3,FALSE)</f>
        <v>0.94389999999999996</v>
      </c>
      <c r="I1693">
        <f>VLOOKUP(C1693,away!$B$2:$E$405,3,FALSE)</f>
        <v>2.1189</v>
      </c>
      <c r="J1693">
        <f>VLOOKUP(B1693,home!$B$2:$E$405,4,FALSE)</f>
        <v>0.79459999999999997</v>
      </c>
      <c r="K1693" s="3">
        <f t="shared" si="1962"/>
        <v>1.6483690526629999</v>
      </c>
      <c r="L1693" s="3">
        <f t="shared" si="1963"/>
        <v>1.5892236075659998</v>
      </c>
      <c r="M1693" s="5">
        <f t="shared" si="1964"/>
        <v>3.925828947532746E-2</v>
      </c>
      <c r="N1693" s="5">
        <f t="shared" si="1965"/>
        <v>6.4712149431615323E-2</v>
      </c>
      <c r="O1693" s="5">
        <f t="shared" si="1966"/>
        <v>6.2390200426850229E-2</v>
      </c>
      <c r="P1693" s="5">
        <f t="shared" si="1967"/>
        <v>0.10284207557306178</v>
      </c>
      <c r="Q1693" s="5">
        <f t="shared" si="1968"/>
        <v>5.3334752227189149E-2</v>
      </c>
      <c r="R1693" s="5">
        <f t="shared" si="1969"/>
        <v>4.9575989699562353E-2</v>
      </c>
      <c r="S1693" s="5">
        <f t="shared" si="1970"/>
        <v>6.7351969797501854E-2</v>
      </c>
      <c r="T1693" s="5">
        <f t="shared" si="1971"/>
        <v>8.4760847343132287E-2</v>
      </c>
      <c r="U1693" s="5">
        <f t="shared" si="1972"/>
        <v>8.1719527175898227E-2</v>
      </c>
      <c r="V1693" s="5">
        <f t="shared" si="1973"/>
        <v>1.9604115491646416E-2</v>
      </c>
      <c r="W1693" s="5">
        <f t="shared" si="1974"/>
        <v>2.9305118334249196E-2</v>
      </c>
      <c r="X1693" s="5">
        <f t="shared" si="1975"/>
        <v>4.657238587930404E-2</v>
      </c>
      <c r="Y1693" s="5">
        <f t="shared" si="1976"/>
        <v>3.7006967550031696E-2</v>
      </c>
      <c r="Z1693" s="5">
        <f t="shared" si="1977"/>
        <v>2.626244439966444E-2</v>
      </c>
      <c r="AA1693" s="5">
        <f t="shared" si="1978"/>
        <v>4.3290200595689568E-2</v>
      </c>
      <c r="AB1693" s="5">
        <f t="shared" si="1979"/>
        <v>3.5679113472754043E-2</v>
      </c>
      <c r="AC1693" s="5">
        <f t="shared" si="1980"/>
        <v>3.2097169060976323E-3</v>
      </c>
      <c r="AD1693" s="5">
        <f t="shared" si="1981"/>
        <v>1.2076412536700864E-2</v>
      </c>
      <c r="AE1693" s="5">
        <f t="shared" si="1982"/>
        <v>1.9192119898031018E-2</v>
      </c>
      <c r="AF1693" s="5">
        <f t="shared" si="1983"/>
        <v>1.5250285010594033E-2</v>
      </c>
      <c r="AG1693" s="5">
        <f t="shared" si="1984"/>
        <v>8.0787043203153115E-3</v>
      </c>
      <c r="AH1693" s="5">
        <f t="shared" si="1985"/>
        <v>1.0434224158084053E-2</v>
      </c>
      <c r="AI1693" s="5">
        <f t="shared" si="1986"/>
        <v>1.7199452190734394E-2</v>
      </c>
      <c r="AJ1693" s="5">
        <f t="shared" si="1987"/>
        <v>1.4175522356981713E-2</v>
      </c>
      <c r="AK1693" s="5">
        <f t="shared" si="1988"/>
        <v>7.7888307861937074E-3</v>
      </c>
      <c r="AL1693" s="5">
        <f t="shared" si="1989"/>
        <v>3.3633044438421533E-4</v>
      </c>
      <c r="AM1693" s="5">
        <f t="shared" si="1990"/>
        <v>3.981276938537834E-3</v>
      </c>
      <c r="AN1693" s="5">
        <f t="shared" si="1991"/>
        <v>6.3271392989824168E-3</v>
      </c>
      <c r="AO1693" s="5">
        <f t="shared" si="1992"/>
        <v>5.0276195711507236E-3</v>
      </c>
      <c r="AP1693" s="5">
        <f t="shared" si="1993"/>
        <v>2.6633372374445254E-3</v>
      </c>
      <c r="AQ1693" s="5">
        <f t="shared" si="1994"/>
        <v>1.0581596031641134E-3</v>
      </c>
      <c r="AR1693" s="5">
        <f t="shared" si="1995"/>
        <v>3.3164630717325248E-3</v>
      </c>
      <c r="AS1693" s="5">
        <f t="shared" si="1996"/>
        <v>5.4667550917435635E-3</v>
      </c>
      <c r="AT1693" s="5">
        <f t="shared" si="1997"/>
        <v>4.5056149558589864E-3</v>
      </c>
      <c r="AU1693" s="5">
        <f t="shared" si="1998"/>
        <v>2.4756387521511739E-3</v>
      </c>
      <c r="AV1693" s="5">
        <f t="shared" si="1999"/>
        <v>1.0201915761548104E-3</v>
      </c>
      <c r="AW1693" s="5">
        <f t="shared" si="2000"/>
        <v>2.4473897700722786E-5</v>
      </c>
      <c r="AX1693" s="5">
        <f t="shared" si="2001"/>
        <v>1.09376894926111E-3</v>
      </c>
      <c r="AY1693" s="5">
        <f t="shared" si="2002"/>
        <v>1.7382434353884143E-3</v>
      </c>
      <c r="AZ1693" s="5">
        <f t="shared" si="2003"/>
        <v>1.3812287516079466E-3</v>
      </c>
      <c r="BA1693" s="5">
        <f t="shared" si="2004"/>
        <v>7.3169377983475412E-4</v>
      </c>
      <c r="BB1693" s="5">
        <f t="shared" si="2005"/>
        <v>2.9070625710564765E-4</v>
      </c>
      <c r="BC1693" s="5">
        <f t="shared" si="2006"/>
        <v>9.2399449331889168E-5</v>
      </c>
      <c r="BD1693" s="5">
        <f t="shared" si="2007"/>
        <v>8.7843356786969677E-4</v>
      </c>
      <c r="BE1693" s="5">
        <f t="shared" si="2008"/>
        <v>1.4479827080967507E-3</v>
      </c>
      <c r="BF1693" s="5">
        <f t="shared" si="2009"/>
        <v>1.1934049424089236E-3</v>
      </c>
      <c r="BG1693" s="5">
        <f t="shared" si="2010"/>
        <v>6.5572392478731312E-4</v>
      </c>
      <c r="BH1693" s="5">
        <f t="shared" si="2011"/>
        <v>2.7021875617753185E-4</v>
      </c>
      <c r="BI1693" s="5">
        <f t="shared" si="2012"/>
        <v>8.908404702642643E-5</v>
      </c>
      <c r="BJ1693" s="8">
        <f t="shared" si="2013"/>
        <v>0.39467531580297233</v>
      </c>
      <c r="BK1693" s="8">
        <f t="shared" si="2014"/>
        <v>0.2343407411234078</v>
      </c>
      <c r="BL1693" s="8">
        <f t="shared" si="2015"/>
        <v>0.34357257225675591</v>
      </c>
      <c r="BM1693" s="8">
        <f t="shared" si="2016"/>
        <v>0.6250238472115065</v>
      </c>
      <c r="BN1693" s="8">
        <f t="shared" si="2017"/>
        <v>0.3721134568336063</v>
      </c>
    </row>
    <row r="1694" spans="1:66" x14ac:dyDescent="0.25">
      <c r="A1694" t="s">
        <v>112</v>
      </c>
      <c r="B1694" t="s">
        <v>131</v>
      </c>
      <c r="C1694" t="s">
        <v>113</v>
      </c>
      <c r="D1694" s="7" t="s">
        <v>544</v>
      </c>
      <c r="E1694">
        <f>VLOOKUP(A1694,home!$A$2:$E$405,3,FALSE)</f>
        <v>1.3270999999999999</v>
      </c>
      <c r="F1694">
        <f>VLOOKUP(B1694,home!$B$2:$E$405,3,FALSE)</f>
        <v>1.3187</v>
      </c>
      <c r="G1694">
        <f>VLOOKUP(C1694,away!$B$2:$E$405,4,FALSE)</f>
        <v>0.9042</v>
      </c>
      <c r="H1694">
        <f>VLOOKUP(A1694,away!$A$2:$E$405,3,FALSE)</f>
        <v>0.94389999999999996</v>
      </c>
      <c r="I1694">
        <f>VLOOKUP(C1694,away!$B$2:$E$405,3,FALSE)</f>
        <v>1.4832000000000001</v>
      </c>
      <c r="J1694">
        <f>VLOOKUP(B1694,home!$B$2:$E$405,4,FALSE)</f>
        <v>1.0593999999999999</v>
      </c>
      <c r="K1694" s="3">
        <f t="shared" si="1962"/>
        <v>1.5823922894339999</v>
      </c>
      <c r="L1694" s="3">
        <f t="shared" si="1963"/>
        <v>1.4831520333119999</v>
      </c>
      <c r="M1694" s="5">
        <f t="shared" si="1964"/>
        <v>4.6628454027371959E-2</v>
      </c>
      <c r="N1694" s="5">
        <f t="shared" si="1965"/>
        <v>7.3784506121141125E-2</v>
      </c>
      <c r="O1694" s="5">
        <f t="shared" si="1966"/>
        <v>6.9157086400891826E-2</v>
      </c>
      <c r="P1694" s="5">
        <f t="shared" si="1967"/>
        <v>0.10943364028049214</v>
      </c>
      <c r="Q1694" s="5">
        <f t="shared" si="1968"/>
        <v>5.8378016782894761E-2</v>
      </c>
      <c r="R1694" s="5">
        <f t="shared" si="1969"/>
        <v>5.1285236656708193E-2</v>
      </c>
      <c r="S1694" s="5">
        <f t="shared" si="1970"/>
        <v>6.4208227973900564E-2</v>
      </c>
      <c r="T1694" s="5">
        <f t="shared" si="1971"/>
        <v>8.6583474292272394E-2</v>
      </c>
      <c r="U1694" s="5">
        <f t="shared" si="1972"/>
        <v>8.1153363047372973E-2</v>
      </c>
      <c r="V1694" s="5">
        <f t="shared" si="1973"/>
        <v>1.6743567777112917E-2</v>
      </c>
      <c r="W1694" s="5">
        <f t="shared" si="1974"/>
        <v>3.0792307876567102E-2</v>
      </c>
      <c r="X1694" s="5">
        <f t="shared" si="1975"/>
        <v>4.5669674037499601E-2</v>
      </c>
      <c r="Y1694" s="5">
        <f t="shared" si="1976"/>
        <v>3.3867534954706902E-2</v>
      </c>
      <c r="Z1694" s="5">
        <f t="shared" si="1977"/>
        <v>2.5354601008761281E-2</v>
      </c>
      <c r="AA1694" s="5">
        <f t="shared" si="1978"/>
        <v>4.0120925137939363E-2</v>
      </c>
      <c r="AB1694" s="5">
        <f t="shared" si="1979"/>
        <v>3.1743521291617005E-2</v>
      </c>
      <c r="AC1694" s="5">
        <f t="shared" si="1980"/>
        <v>2.4559971096953597E-3</v>
      </c>
      <c r="AD1694" s="5">
        <f t="shared" si="1981"/>
        <v>1.2181377639439404E-2</v>
      </c>
      <c r="AE1694" s="5">
        <f t="shared" si="1982"/>
        <v>1.8066835014475879E-2</v>
      </c>
      <c r="AF1694" s="5">
        <f t="shared" si="1983"/>
        <v>1.3397931543616171E-2</v>
      </c>
      <c r="AG1694" s="5">
        <f t="shared" si="1984"/>
        <v>6.6237231370297658E-3</v>
      </c>
      <c r="AH1694" s="5">
        <f t="shared" si="1985"/>
        <v>9.4011820099896976E-3</v>
      </c>
      <c r="AI1694" s="5">
        <f t="shared" si="1986"/>
        <v>1.487635792417333E-2</v>
      </c>
      <c r="AJ1694" s="5">
        <f t="shared" si="1987"/>
        <v>1.1770117037036135E-2</v>
      </c>
      <c r="AK1694" s="5">
        <f t="shared" si="1988"/>
        <v>6.208314148380579E-3</v>
      </c>
      <c r="AL1694" s="5">
        <f t="shared" si="1989"/>
        <v>2.3056196894244603E-4</v>
      </c>
      <c r="AM1694" s="5">
        <f t="shared" si="1990"/>
        <v>3.8551436102665271E-3</v>
      </c>
      <c r="AN1694" s="5">
        <f t="shared" si="1991"/>
        <v>5.7177640842765625E-3</v>
      </c>
      <c r="AO1694" s="5">
        <f t="shared" si="1992"/>
        <v>4.2401567137965558E-3</v>
      </c>
      <c r="AP1694" s="5">
        <f t="shared" si="1993"/>
        <v>2.0962656838762958E-3</v>
      </c>
      <c r="AQ1694" s="5">
        <f t="shared" si="1994"/>
        <v>7.7727017785082471E-4</v>
      </c>
      <c r="AR1694" s="5">
        <f t="shared" si="1995"/>
        <v>2.788676442730482E-3</v>
      </c>
      <c r="AS1694" s="5">
        <f t="shared" si="1996"/>
        <v>4.4127801007029501E-3</v>
      </c>
      <c r="AT1694" s="5">
        <f t="shared" si="1997"/>
        <v>3.4913746031600698E-3</v>
      </c>
      <c r="AU1694" s="5">
        <f t="shared" si="1998"/>
        <v>1.8415747505220619E-3</v>
      </c>
      <c r="AV1694" s="5">
        <f t="shared" si="1999"/>
        <v>7.2852342141061335E-4</v>
      </c>
      <c r="AW1694" s="5">
        <f t="shared" si="2000"/>
        <v>1.5030900538875013E-5</v>
      </c>
      <c r="AX1694" s="5">
        <f t="shared" si="2001"/>
        <v>1.0167249205910841E-3</v>
      </c>
      <c r="AY1694" s="5">
        <f t="shared" si="2002"/>
        <v>1.5079576332936481E-3</v>
      </c>
      <c r="AZ1694" s="5">
        <f t="shared" si="2003"/>
        <v>1.1182652149839128E-3</v>
      </c>
      <c r="BA1694" s="5">
        <f t="shared" si="2004"/>
        <v>5.5285244246182353E-4</v>
      </c>
      <c r="BB1694" s="5">
        <f t="shared" si="2005"/>
        <v>2.0499105603968981E-4</v>
      </c>
      <c r="BC1694" s="5">
        <f t="shared" si="2006"/>
        <v>6.080658031520799E-5</v>
      </c>
      <c r="BD1694" s="5">
        <f t="shared" si="2007"/>
        <v>6.8933852271416422E-4</v>
      </c>
      <c r="BE1694" s="5">
        <f t="shared" si="2008"/>
        <v>1.0908039631527177E-3</v>
      </c>
      <c r="BF1694" s="5">
        <f t="shared" si="2009"/>
        <v>8.6303989028845484E-4</v>
      </c>
      <c r="BG1694" s="5">
        <f t="shared" si="2010"/>
        <v>4.5522255595547212E-4</v>
      </c>
      <c r="BH1694" s="5">
        <f t="shared" si="2011"/>
        <v>1.8008516563009419E-4</v>
      </c>
      <c r="BI1694" s="5">
        <f t="shared" si="2012"/>
        <v>5.6993075506901114E-5</v>
      </c>
      <c r="BJ1694" s="8">
        <f t="shared" si="2013"/>
        <v>0.40049357951739523</v>
      </c>
      <c r="BK1694" s="8">
        <f t="shared" si="2014"/>
        <v>0.24120840677080904</v>
      </c>
      <c r="BL1694" s="8">
        <f t="shared" si="2015"/>
        <v>0.33231451614588314</v>
      </c>
      <c r="BM1694" s="8">
        <f t="shared" si="2016"/>
        <v>0.5892112364405937</v>
      </c>
      <c r="BN1694" s="8">
        <f t="shared" si="2017"/>
        <v>0.40866694026950001</v>
      </c>
    </row>
    <row r="1695" spans="1:66" x14ac:dyDescent="0.25">
      <c r="A1695" t="s">
        <v>134</v>
      </c>
      <c r="B1695" t="s">
        <v>290</v>
      </c>
      <c r="C1695" t="s">
        <v>365</v>
      </c>
      <c r="D1695" s="7" t="s">
        <v>544</v>
      </c>
      <c r="E1695">
        <f>VLOOKUP(A1695,home!$A$2:$E$405,3,FALSE)</f>
        <v>1.5832999999999999</v>
      </c>
      <c r="F1695">
        <f>VLOOKUP(B1695,home!$B$2:$E$405,3,FALSE)</f>
        <v>1.2632000000000001</v>
      </c>
      <c r="G1695">
        <f>VLOOKUP(C1695,away!$B$2:$E$405,4,FALSE)</f>
        <v>0.47370000000000001</v>
      </c>
      <c r="H1695">
        <f>VLOOKUP(A1695,away!$A$2:$E$405,3,FALSE)</f>
        <v>1.1943999999999999</v>
      </c>
      <c r="I1695">
        <f>VLOOKUP(C1695,away!$B$2:$E$405,3,FALSE)</f>
        <v>0.83720000000000006</v>
      </c>
      <c r="J1695">
        <f>VLOOKUP(B1695,home!$B$2:$E$405,4,FALSE)</f>
        <v>1.6745000000000001</v>
      </c>
      <c r="K1695" s="3">
        <f t="shared" si="1962"/>
        <v>0.94741163407200002</v>
      </c>
      <c r="L1695" s="3">
        <f t="shared" si="1963"/>
        <v>1.6744190881600001</v>
      </c>
      <c r="M1695" s="5">
        <f t="shared" si="1964"/>
        <v>7.2669702934483299E-2</v>
      </c>
      <c r="N1695" s="5">
        <f t="shared" si="1965"/>
        <v>6.8848122004685652E-2</v>
      </c>
      <c r="O1695" s="5">
        <f t="shared" si="1966"/>
        <v>0.12167953772441562</v>
      </c>
      <c r="P1695" s="5">
        <f t="shared" si="1967"/>
        <v>0.11528060966861417</v>
      </c>
      <c r="Q1695" s="5">
        <f t="shared" si="1968"/>
        <v>3.2613755885623819E-2</v>
      </c>
      <c r="R1695" s="5">
        <f t="shared" si="1969"/>
        <v>0.10187127030212319</v>
      </c>
      <c r="S1695" s="5">
        <f t="shared" si="1970"/>
        <v>4.5719255855321439E-2</v>
      </c>
      <c r="T1695" s="5">
        <f t="shared" si="1971"/>
        <v>5.4609095391479075E-2</v>
      </c>
      <c r="U1695" s="5">
        <f t="shared" si="1972"/>
        <v>9.6514026661924948E-2</v>
      </c>
      <c r="V1695" s="5">
        <f t="shared" si="1973"/>
        <v>8.0585985871941546E-3</v>
      </c>
      <c r="W1695" s="5">
        <f t="shared" si="1974"/>
        <v>1.029955058560806E-2</v>
      </c>
      <c r="X1695" s="5">
        <f t="shared" si="1975"/>
        <v>1.7245764100011642E-2</v>
      </c>
      <c r="Y1695" s="5">
        <f t="shared" si="1976"/>
        <v>1.4438318299481983E-2</v>
      </c>
      <c r="Z1695" s="5">
        <f t="shared" si="1977"/>
        <v>5.6858399842994005E-2</v>
      </c>
      <c r="AA1695" s="5">
        <f t="shared" si="1978"/>
        <v>5.3868309505970102E-2</v>
      </c>
      <c r="AB1695" s="5">
        <f t="shared" si="1979"/>
        <v>2.5517731566873689E-2</v>
      </c>
      <c r="AC1695" s="5">
        <f t="shared" si="1980"/>
        <v>7.9899198074671841E-4</v>
      </c>
      <c r="AD1695" s="5">
        <f t="shared" si="1981"/>
        <v>2.4394785126295383E-3</v>
      </c>
      <c r="AE1695" s="5">
        <f t="shared" si="1982"/>
        <v>4.0847093867030643E-3</v>
      </c>
      <c r="AF1695" s="5">
        <f t="shared" si="1983"/>
        <v>3.4197576833409704E-3</v>
      </c>
      <c r="AG1695" s="5">
        <f t="shared" si="1984"/>
        <v>1.9087025139559806E-3</v>
      </c>
      <c r="AH1695" s="5">
        <f t="shared" si="1985"/>
        <v>2.3801197504835683E-2</v>
      </c>
      <c r="AI1695" s="5">
        <f t="shared" si="1986"/>
        <v>2.2549531420926784E-2</v>
      </c>
      <c r="AJ1695" s="5">
        <f t="shared" si="1987"/>
        <v>1.0681844205529076E-2</v>
      </c>
      <c r="AK1695" s="5">
        <f t="shared" si="1988"/>
        <v>3.3733678245542759E-3</v>
      </c>
      <c r="AL1695" s="5">
        <f t="shared" si="1989"/>
        <v>5.0699688558714654E-5</v>
      </c>
      <c r="AM1695" s="5">
        <f t="shared" si="1990"/>
        <v>4.6223806478677676E-4</v>
      </c>
      <c r="AN1695" s="5">
        <f t="shared" si="1991"/>
        <v>7.7398023895311778E-4</v>
      </c>
      <c r="AO1695" s="5">
        <f t="shared" si="1992"/>
        <v>6.4798364298086948E-4</v>
      </c>
      <c r="AP1695" s="5">
        <f t="shared" si="1993"/>
        <v>3.6166539354087415E-4</v>
      </c>
      <c r="AQ1695" s="5">
        <f t="shared" si="1994"/>
        <v>1.5139485961793454E-4</v>
      </c>
      <c r="AR1695" s="5">
        <f t="shared" si="1995"/>
        <v>7.9706358846326087E-3</v>
      </c>
      <c r="AS1695" s="5">
        <f t="shared" si="1996"/>
        <v>7.5514731680527023E-3</v>
      </c>
      <c r="AT1695" s="5">
        <f t="shared" si="1997"/>
        <v>3.5771767668978361E-3</v>
      </c>
      <c r="AU1695" s="5">
        <f t="shared" si="1998"/>
        <v>1.1296862953636912E-3</v>
      </c>
      <c r="AV1695" s="5">
        <f t="shared" si="1999"/>
        <v>2.6756948476981462E-4</v>
      </c>
      <c r="AW1695" s="5">
        <f t="shared" si="2000"/>
        <v>2.2341157513770304E-6</v>
      </c>
      <c r="AX1695" s="5">
        <f t="shared" si="2001"/>
        <v>7.2988286714986496E-5</v>
      </c>
      <c r="AY1695" s="5">
        <f t="shared" si="2002"/>
        <v>1.2221298048766834E-4</v>
      </c>
      <c r="AZ1695" s="5">
        <f t="shared" si="2003"/>
        <v>1.0231787367473879E-4</v>
      </c>
      <c r="BA1695" s="5">
        <f t="shared" si="2004"/>
        <v>5.7107666913642062E-5</v>
      </c>
      <c r="BB1695" s="5">
        <f t="shared" si="2005"/>
        <v>2.390554189012139E-5</v>
      </c>
      <c r="BC1695" s="5">
        <f t="shared" si="2006"/>
        <v>8.0055791307255519E-6</v>
      </c>
      <c r="BD1695" s="5">
        <f t="shared" si="2007"/>
        <v>2.2243641450003146E-3</v>
      </c>
      <c r="BE1695" s="5">
        <f t="shared" si="2008"/>
        <v>2.1073884693859151E-3</v>
      </c>
      <c r="BF1695" s="5">
        <f t="shared" si="2009"/>
        <v>9.9828217670270029E-4</v>
      </c>
      <c r="BG1695" s="5">
        <f t="shared" si="2010"/>
        <v>3.1526138276495287E-4</v>
      </c>
      <c r="BH1695" s="5">
        <f t="shared" si="2011"/>
        <v>7.4670575451285542E-5</v>
      </c>
      <c r="BI1695" s="5">
        <f t="shared" si="2012"/>
        <v>1.4148754381079806E-5</v>
      </c>
      <c r="BJ1695" s="8">
        <f t="shared" si="2013"/>
        <v>0.21269105449221121</v>
      </c>
      <c r="BK1695" s="8">
        <f t="shared" si="2014"/>
        <v>0.24270007169540617</v>
      </c>
      <c r="BL1695" s="8">
        <f t="shared" si="2015"/>
        <v>0.48608747382055634</v>
      </c>
      <c r="BM1695" s="8">
        <f t="shared" si="2016"/>
        <v>0.48525402246648575</v>
      </c>
      <c r="BN1695" s="8">
        <f t="shared" si="2017"/>
        <v>0.51296299851994576</v>
      </c>
    </row>
    <row r="1696" spans="1:66" x14ac:dyDescent="0.25">
      <c r="A1696" t="s">
        <v>134</v>
      </c>
      <c r="B1696" t="s">
        <v>298</v>
      </c>
      <c r="C1696" t="s">
        <v>485</v>
      </c>
      <c r="D1696" s="7" t="s">
        <v>544</v>
      </c>
      <c r="E1696">
        <f>VLOOKUP(A1696,home!$A$2:$E$405,3,FALSE)</f>
        <v>1.5832999999999999</v>
      </c>
      <c r="F1696">
        <f>VLOOKUP(B1696,home!$B$2:$E$405,3,FALSE)</f>
        <v>1.1052999999999999</v>
      </c>
      <c r="G1696">
        <f>VLOOKUP(C1696,away!$B$2:$E$405,4,FALSE)</f>
        <v>0.50529999999999997</v>
      </c>
      <c r="H1696">
        <f>VLOOKUP(A1696,away!$A$2:$E$405,3,FALSE)</f>
        <v>1.1943999999999999</v>
      </c>
      <c r="I1696">
        <f>VLOOKUP(C1696,away!$B$2:$E$405,3,FALSE)</f>
        <v>0.83720000000000006</v>
      </c>
      <c r="J1696">
        <f>VLOOKUP(B1696,home!$B$2:$E$405,4,FALSE)</f>
        <v>0.41860000000000003</v>
      </c>
      <c r="K1696" s="3">
        <f t="shared" si="1962"/>
        <v>0.88428585889699984</v>
      </c>
      <c r="L1696" s="3">
        <f t="shared" si="1963"/>
        <v>0.41857977324800005</v>
      </c>
      <c r="M1696" s="5">
        <f t="shared" si="1964"/>
        <v>0.2717519350940234</v>
      </c>
      <c r="N1696" s="5">
        <f t="shared" si="1965"/>
        <v>0.24030639333154022</v>
      </c>
      <c r="O1696" s="5">
        <f t="shared" si="1966"/>
        <v>0.11374986337136152</v>
      </c>
      <c r="P1696" s="5">
        <f t="shared" si="1967"/>
        <v>0.1005873956307608</v>
      </c>
      <c r="Q1696" s="5">
        <f t="shared" si="1968"/>
        <v>0.10624977271281065</v>
      </c>
      <c r="R1696" s="5">
        <f t="shared" si="1969"/>
        <v>2.3806696008487747E-2</v>
      </c>
      <c r="S1696" s="5">
        <f t="shared" si="1970"/>
        <v>9.3079596252723402E-3</v>
      </c>
      <c r="T1696" s="5">
        <f t="shared" si="1971"/>
        <v>4.447400576977982E-2</v>
      </c>
      <c r="U1696" s="5">
        <f t="shared" si="1972"/>
        <v>2.1051924627365364E-2</v>
      </c>
      <c r="V1696" s="5">
        <f t="shared" si="1973"/>
        <v>3.8280966999410291E-4</v>
      </c>
      <c r="W1696" s="5">
        <f t="shared" si="1974"/>
        <v>3.1318390506986267E-2</v>
      </c>
      <c r="X1696" s="5">
        <f t="shared" si="1975"/>
        <v>1.3109244796906627E-2</v>
      </c>
      <c r="Y1696" s="5">
        <f t="shared" si="1976"/>
        <v>2.7436323572708502E-3</v>
      </c>
      <c r="Z1696" s="5">
        <f t="shared" si="1977"/>
        <v>3.3216671390056238E-3</v>
      </c>
      <c r="AA1696" s="5">
        <f t="shared" si="1978"/>
        <v>2.9373032789855283E-3</v>
      </c>
      <c r="AB1696" s="5">
        <f t="shared" si="1979"/>
        <v>1.2987078764493457E-3</v>
      </c>
      <c r="AC1696" s="5">
        <f t="shared" si="1980"/>
        <v>8.8559230759606109E-6</v>
      </c>
      <c r="AD1696" s="5">
        <f t="shared" si="1981"/>
        <v>6.9236024621854974E-3</v>
      </c>
      <c r="AE1696" s="5">
        <f t="shared" si="1982"/>
        <v>2.8980799486809003E-3</v>
      </c>
      <c r="AF1696" s="5">
        <f t="shared" si="1983"/>
        <v>6.0653882388671341E-4</v>
      </c>
      <c r="AG1696" s="5">
        <f t="shared" si="1984"/>
        <v>8.4628294456203063E-5</v>
      </c>
      <c r="AH1696" s="5">
        <f t="shared" si="1985"/>
        <v>3.4759566946257665E-4</v>
      </c>
      <c r="AI1696" s="5">
        <f t="shared" si="1986"/>
        <v>3.0737393511959222E-4</v>
      </c>
      <c r="AJ1696" s="5">
        <f t="shared" si="1987"/>
        <v>1.3590321210988965E-4</v>
      </c>
      <c r="AK1696" s="5">
        <f t="shared" si="1988"/>
        <v>4.0059096215818316E-5</v>
      </c>
      <c r="AL1696" s="5">
        <f t="shared" si="1989"/>
        <v>1.3111873338587696E-7</v>
      </c>
      <c r="AM1696" s="5">
        <f t="shared" si="1990"/>
        <v>1.2244887499870175E-3</v>
      </c>
      <c r="AN1696" s="5">
        <f t="shared" si="1991"/>
        <v>5.1254622331429274E-4</v>
      </c>
      <c r="AO1696" s="5">
        <f t="shared" si="1992"/>
        <v>1.0727074096700773E-4</v>
      </c>
      <c r="AP1696" s="5">
        <f t="shared" si="1993"/>
        <v>1.4967120810038354E-5</v>
      </c>
      <c r="AQ1696" s="5">
        <f t="shared" si="1994"/>
        <v>1.5662335087103186E-6</v>
      </c>
      <c r="AR1696" s="5">
        <f t="shared" si="1995"/>
        <v>2.9099303301126426E-5</v>
      </c>
      <c r="AS1696" s="5">
        <f t="shared" si="1996"/>
        <v>2.5732102412940884E-5</v>
      </c>
      <c r="AT1696" s="5">
        <f t="shared" si="1997"/>
        <v>1.1377267141726495E-5</v>
      </c>
      <c r="AU1696" s="5">
        <f t="shared" si="1998"/>
        <v>3.3535854821074097E-6</v>
      </c>
      <c r="AV1696" s="5">
        <f t="shared" si="1999"/>
        <v>7.4138205460746484E-7</v>
      </c>
      <c r="AW1696" s="5">
        <f t="shared" si="2000"/>
        <v>1.3481343140232973E-9</v>
      </c>
      <c r="AX1696" s="5">
        <f t="shared" si="2001"/>
        <v>1.8046634766533056E-4</v>
      </c>
      <c r="AY1696" s="5">
        <f t="shared" si="2002"/>
        <v>7.55395628846488E-5</v>
      </c>
      <c r="AZ1696" s="5">
        <f t="shared" si="2003"/>
        <v>1.5809666551754666E-5</v>
      </c>
      <c r="BA1696" s="5">
        <f t="shared" si="2004"/>
        <v>2.205868880119987E-6</v>
      </c>
      <c r="BB1696" s="5">
        <f t="shared" si="2005"/>
        <v>2.308330239138609E-7</v>
      </c>
      <c r="BC1696" s="5">
        <f t="shared" si="2006"/>
        <v>1.9324406961602817E-8</v>
      </c>
      <c r="BD1696" s="5">
        <f t="shared" si="2007"/>
        <v>2.0300632962433806E-6</v>
      </c>
      <c r="BE1696" s="5">
        <f t="shared" si="2008"/>
        <v>1.7951562655338525E-6</v>
      </c>
      <c r="BF1696" s="5">
        <f t="shared" si="2009"/>
        <v>7.9371565006096661E-7</v>
      </c>
      <c r="BG1696" s="5">
        <f t="shared" si="2010"/>
        <v>2.3395717511138418E-7</v>
      </c>
      <c r="BH1696" s="5">
        <f t="shared" si="2011"/>
        <v>5.172125538462153E-8</v>
      </c>
      <c r="BI1696" s="5">
        <f t="shared" si="2012"/>
        <v>9.1472749482042289E-9</v>
      </c>
      <c r="BJ1696" s="8">
        <f t="shared" si="2013"/>
        <v>0.45084939967650361</v>
      </c>
      <c r="BK1696" s="8">
        <f t="shared" si="2014"/>
        <v>0.38211462662474466</v>
      </c>
      <c r="BL1696" s="8">
        <f t="shared" si="2015"/>
        <v>0.16375064447686716</v>
      </c>
      <c r="BM1696" s="8">
        <f t="shared" si="2016"/>
        <v>0.14350874355338633</v>
      </c>
      <c r="BN1696" s="8">
        <f t="shared" si="2017"/>
        <v>0.85645205614898434</v>
      </c>
    </row>
    <row r="1697" spans="1:66" x14ac:dyDescent="0.25">
      <c r="A1697" t="s">
        <v>134</v>
      </c>
      <c r="B1697" t="s">
        <v>306</v>
      </c>
      <c r="C1697" t="s">
        <v>135</v>
      </c>
      <c r="D1697" s="7" t="s">
        <v>544</v>
      </c>
      <c r="E1697">
        <f>VLOOKUP(A1697,home!$A$2:$E$405,3,FALSE)</f>
        <v>1.5832999999999999</v>
      </c>
      <c r="F1697">
        <f>VLOOKUP(B1697,home!$B$2:$E$405,3,FALSE)</f>
        <v>1.4211</v>
      </c>
      <c r="G1697">
        <f>VLOOKUP(C1697,away!$B$2:$E$405,4,FALSE)</f>
        <v>1.1052999999999999</v>
      </c>
      <c r="H1697">
        <f>VLOOKUP(A1697,away!$A$2:$E$405,3,FALSE)</f>
        <v>1.1943999999999999</v>
      </c>
      <c r="I1697">
        <f>VLOOKUP(C1697,away!$B$2:$E$405,3,FALSE)</f>
        <v>0</v>
      </c>
      <c r="J1697">
        <f>VLOOKUP(B1697,home!$B$2:$E$405,4,FALSE)</f>
        <v>0.62790000000000001</v>
      </c>
      <c r="K1697" s="3">
        <f t="shared" si="1962"/>
        <v>2.4869555394389997</v>
      </c>
      <c r="L1697" s="3">
        <f t="shared" si="1963"/>
        <v>0</v>
      </c>
      <c r="M1697" s="5">
        <f t="shared" si="1964"/>
        <v>8.3162767324217776E-2</v>
      </c>
      <c r="N1697" s="5">
        <f t="shared" si="1965"/>
        <v>0.20682210487204</v>
      </c>
      <c r="O1697" s="5">
        <f t="shared" si="1966"/>
        <v>0</v>
      </c>
      <c r="P1697" s="5">
        <f t="shared" si="1967"/>
        <v>0</v>
      </c>
      <c r="Q1697" s="5">
        <f t="shared" si="1968"/>
        <v>0.25717868969497687</v>
      </c>
      <c r="R1697" s="5">
        <f t="shared" si="1969"/>
        <v>0</v>
      </c>
      <c r="S1697" s="5">
        <f t="shared" si="1970"/>
        <v>0</v>
      </c>
      <c r="T1697" s="5">
        <f t="shared" si="1971"/>
        <v>0</v>
      </c>
      <c r="U1697" s="5">
        <f t="shared" si="1972"/>
        <v>0</v>
      </c>
      <c r="V1697" s="5">
        <f t="shared" si="1973"/>
        <v>0</v>
      </c>
      <c r="W1697" s="5">
        <f t="shared" si="1974"/>
        <v>0.21319732232086211</v>
      </c>
      <c r="X1697" s="5">
        <f t="shared" si="1975"/>
        <v>0</v>
      </c>
      <c r="Y1697" s="5">
        <f t="shared" si="1976"/>
        <v>0</v>
      </c>
      <c r="Z1697" s="5">
        <f t="shared" si="1977"/>
        <v>0</v>
      </c>
      <c r="AA1697" s="5">
        <f t="shared" si="1978"/>
        <v>0</v>
      </c>
      <c r="AB1697" s="5">
        <f t="shared" si="1979"/>
        <v>0</v>
      </c>
      <c r="AC1697" s="5">
        <f t="shared" si="1980"/>
        <v>0</v>
      </c>
      <c r="AD1697" s="5">
        <f t="shared" si="1981"/>
        <v>0.13255306543485748</v>
      </c>
      <c r="AE1697" s="5">
        <f t="shared" si="1982"/>
        <v>0</v>
      </c>
      <c r="AF1697" s="5">
        <f t="shared" si="1983"/>
        <v>0</v>
      </c>
      <c r="AG1697" s="5">
        <f t="shared" si="1984"/>
        <v>0</v>
      </c>
      <c r="AH1697" s="5">
        <f t="shared" si="1985"/>
        <v>0</v>
      </c>
      <c r="AI1697" s="5">
        <f t="shared" si="1986"/>
        <v>0</v>
      </c>
      <c r="AJ1697" s="5">
        <f t="shared" si="1987"/>
        <v>0</v>
      </c>
      <c r="AK1697" s="5">
        <f t="shared" si="1988"/>
        <v>0</v>
      </c>
      <c r="AL1697" s="5">
        <f t="shared" si="1989"/>
        <v>0</v>
      </c>
      <c r="AM1697" s="5">
        <f t="shared" si="1990"/>
        <v>6.5930716070567788E-2</v>
      </c>
      <c r="AN1697" s="5">
        <f t="shared" si="1991"/>
        <v>0</v>
      </c>
      <c r="AO1697" s="5">
        <f t="shared" si="1992"/>
        <v>0</v>
      </c>
      <c r="AP1697" s="5">
        <f t="shared" si="1993"/>
        <v>0</v>
      </c>
      <c r="AQ1697" s="5">
        <f t="shared" si="1994"/>
        <v>0</v>
      </c>
      <c r="AR1697" s="5">
        <f t="shared" si="1995"/>
        <v>0</v>
      </c>
      <c r="AS1697" s="5">
        <f t="shared" si="1996"/>
        <v>0</v>
      </c>
      <c r="AT1697" s="5">
        <f t="shared" si="1997"/>
        <v>0</v>
      </c>
      <c r="AU1697" s="5">
        <f t="shared" si="1998"/>
        <v>0</v>
      </c>
      <c r="AV1697" s="5">
        <f t="shared" si="1999"/>
        <v>0</v>
      </c>
      <c r="AW1697" s="5">
        <f t="shared" si="2000"/>
        <v>0</v>
      </c>
      <c r="AX1697" s="5">
        <f t="shared" si="2001"/>
        <v>2.7327793258479737E-2</v>
      </c>
      <c r="AY1697" s="5">
        <f t="shared" si="2002"/>
        <v>0</v>
      </c>
      <c r="AZ1697" s="5">
        <f t="shared" si="2003"/>
        <v>0</v>
      </c>
      <c r="BA1697" s="5">
        <f t="shared" si="2004"/>
        <v>0</v>
      </c>
      <c r="BB1697" s="5">
        <f t="shared" si="2005"/>
        <v>0</v>
      </c>
      <c r="BC1697" s="5">
        <f t="shared" si="2006"/>
        <v>0</v>
      </c>
      <c r="BD1697" s="5">
        <f t="shared" si="2007"/>
        <v>0</v>
      </c>
      <c r="BE1697" s="5">
        <f t="shared" si="2008"/>
        <v>0</v>
      </c>
      <c r="BF1697" s="5">
        <f t="shared" si="2009"/>
        <v>0</v>
      </c>
      <c r="BG1697" s="5">
        <f t="shared" si="2010"/>
        <v>0</v>
      </c>
      <c r="BH1697" s="5">
        <f t="shared" si="2011"/>
        <v>0</v>
      </c>
      <c r="BI1697" s="5">
        <f t="shared" si="2012"/>
        <v>0</v>
      </c>
      <c r="BJ1697" s="8">
        <f t="shared" si="2013"/>
        <v>0.90300969165178402</v>
      </c>
      <c r="BK1697" s="8">
        <f t="shared" si="2014"/>
        <v>8.3162767324217776E-2</v>
      </c>
      <c r="BL1697" s="8">
        <f t="shared" si="2015"/>
        <v>0</v>
      </c>
      <c r="BM1697" s="8">
        <f t="shared" si="2016"/>
        <v>0.43900889708476709</v>
      </c>
      <c r="BN1697" s="8">
        <f t="shared" si="2017"/>
        <v>0.54716356189123472</v>
      </c>
    </row>
    <row r="1698" spans="1:66" x14ac:dyDescent="0.25">
      <c r="A1698" t="s">
        <v>134</v>
      </c>
      <c r="B1698" t="s">
        <v>484</v>
      </c>
      <c r="C1698" t="s">
        <v>310</v>
      </c>
      <c r="D1698" s="7" t="s">
        <v>544</v>
      </c>
      <c r="E1698">
        <f>VLOOKUP(A1698,home!$A$2:$E$405,3,FALSE)</f>
        <v>1.5832999999999999</v>
      </c>
      <c r="F1698">
        <f>VLOOKUP(B1698,home!$B$2:$E$405,3,FALSE)</f>
        <v>1.0105</v>
      </c>
      <c r="G1698">
        <f>VLOOKUP(C1698,away!$B$2:$E$405,4,FALSE)</f>
        <v>1.2632000000000001</v>
      </c>
      <c r="H1698">
        <f>VLOOKUP(A1698,away!$A$2:$E$405,3,FALSE)</f>
        <v>1.1943999999999999</v>
      </c>
      <c r="I1698">
        <f>VLOOKUP(C1698,away!$B$2:$E$405,3,FALSE)</f>
        <v>0.41860000000000003</v>
      </c>
      <c r="J1698">
        <f>VLOOKUP(B1698,home!$B$2:$E$405,4,FALSE)</f>
        <v>2.1768000000000001</v>
      </c>
      <c r="K1698" s="3">
        <f t="shared" si="1962"/>
        <v>2.0210248178799999</v>
      </c>
      <c r="L1698" s="3">
        <f t="shared" si="1963"/>
        <v>1.088347408512</v>
      </c>
      <c r="M1698" s="5">
        <f t="shared" si="1964"/>
        <v>4.4628963433379749E-2</v>
      </c>
      <c r="N1698" s="5">
        <f t="shared" si="1965"/>
        <v>9.0196242695119458E-2</v>
      </c>
      <c r="O1698" s="5">
        <f t="shared" si="1966"/>
        <v>4.8571816697295656E-2</v>
      </c>
      <c r="P1698" s="5">
        <f t="shared" si="1967"/>
        <v>9.8164846994752669E-2</v>
      </c>
      <c r="Q1698" s="5">
        <f t="shared" si="1968"/>
        <v>9.1144422483182067E-2</v>
      </c>
      <c r="R1698" s="5">
        <f t="shared" si="1969"/>
        <v>2.6431505414610805E-2</v>
      </c>
      <c r="S1698" s="5">
        <f t="shared" si="1970"/>
        <v>5.3980287935030839E-2</v>
      </c>
      <c r="T1698" s="5">
        <f t="shared" si="1971"/>
        <v>9.9196796009894062E-2</v>
      </c>
      <c r="U1698" s="5">
        <f t="shared" si="1972"/>
        <v>5.3418728416858019E-2</v>
      </c>
      <c r="V1698" s="5">
        <f t="shared" si="1973"/>
        <v>1.3192645159896054E-2</v>
      </c>
      <c r="W1698" s="5">
        <f t="shared" si="1974"/>
        <v>6.1401713283283602E-2</v>
      </c>
      <c r="X1698" s="5">
        <f t="shared" si="1975"/>
        <v>6.6826395530058549E-2</v>
      </c>
      <c r="Y1698" s="5">
        <f t="shared" si="1976"/>
        <v>3.6365167197668559E-2</v>
      </c>
      <c r="Z1698" s="5">
        <f t="shared" si="1977"/>
        <v>9.5888868070208542E-3</v>
      </c>
      <c r="AA1698" s="5">
        <f t="shared" si="1978"/>
        <v>1.9379378212831252E-2</v>
      </c>
      <c r="AB1698" s="5">
        <f t="shared" si="1979"/>
        <v>1.9583102161607465E-2</v>
      </c>
      <c r="AC1698" s="5">
        <f t="shared" si="1980"/>
        <v>1.8136400304121776E-3</v>
      </c>
      <c r="AD1698" s="5">
        <f t="shared" si="1981"/>
        <v>3.1023596601467057E-2</v>
      </c>
      <c r="AE1698" s="5">
        <f t="shared" si="1982"/>
        <v>3.3764450963928362E-2</v>
      </c>
      <c r="AF1698" s="5">
        <f t="shared" si="1983"/>
        <v>1.837372635321096E-2</v>
      </c>
      <c r="AG1698" s="5">
        <f t="shared" si="1984"/>
        <v>6.6656658204085973E-3</v>
      </c>
      <c r="AH1698" s="5">
        <f t="shared" si="1985"/>
        <v>2.6090100267340132E-3</v>
      </c>
      <c r="AI1698" s="5">
        <f t="shared" si="1986"/>
        <v>5.2728740141272015E-3</v>
      </c>
      <c r="AJ1698" s="5">
        <f t="shared" si="1987"/>
        <v>5.3283046220528076E-3</v>
      </c>
      <c r="AK1698" s="5">
        <f t="shared" si="1988"/>
        <v>3.5895452927978124E-3</v>
      </c>
      <c r="AL1698" s="5">
        <f t="shared" si="1989"/>
        <v>1.5956964481573426E-4</v>
      </c>
      <c r="AM1698" s="5">
        <f t="shared" si="1990"/>
        <v>1.2539891734292499E-2</v>
      </c>
      <c r="AN1698" s="5">
        <f t="shared" si="1991"/>
        <v>1.3647758672038291E-2</v>
      </c>
      <c r="AO1698" s="5">
        <f t="shared" si="1992"/>
        <v>7.4267513913550218E-3</v>
      </c>
      <c r="AP1698" s="5">
        <f t="shared" si="1993"/>
        <v>2.6942952101480428E-3</v>
      </c>
      <c r="AQ1698" s="5">
        <f t="shared" si="1994"/>
        <v>7.3308230243272917E-4</v>
      </c>
      <c r="AR1698" s="5">
        <f t="shared" si="1995"/>
        <v>5.679018602755576E-4</v>
      </c>
      <c r="AS1698" s="5">
        <f t="shared" si="1996"/>
        <v>1.1477437537371217E-3</v>
      </c>
      <c r="AT1698" s="5">
        <f t="shared" si="1997"/>
        <v>1.1598093054347373E-3</v>
      </c>
      <c r="AU1698" s="5">
        <f t="shared" si="1998"/>
        <v>7.8133446343058976E-4</v>
      </c>
      <c r="AV1698" s="5">
        <f t="shared" si="1999"/>
        <v>3.9477408541454379E-4</v>
      </c>
      <c r="AW1698" s="5">
        <f t="shared" si="2000"/>
        <v>9.7496038965109002E-6</v>
      </c>
      <c r="AX1698" s="5">
        <f t="shared" si="2001"/>
        <v>4.2239054014222358E-3</v>
      </c>
      <c r="AY1698" s="5">
        <f t="shared" si="2002"/>
        <v>4.5970764974377293E-3</v>
      </c>
      <c r="AZ1698" s="5">
        <f t="shared" si="2003"/>
        <v>2.5016081463588866E-3</v>
      </c>
      <c r="BA1698" s="5">
        <f t="shared" si="2004"/>
        <v>9.0753958106740075E-4</v>
      </c>
      <c r="BB1698" s="5">
        <f t="shared" si="2005"/>
        <v>2.4692958779419294E-4</v>
      </c>
      <c r="BC1698" s="5">
        <f t="shared" si="2006"/>
        <v>5.3749035392149264E-5</v>
      </c>
      <c r="BD1698" s="5">
        <f t="shared" si="2007"/>
        <v>1.0301241965334114E-4</v>
      </c>
      <c r="BE1698" s="5">
        <f t="shared" si="2008"/>
        <v>2.0819065666927185E-4</v>
      </c>
      <c r="BF1698" s="5">
        <f t="shared" si="2009"/>
        <v>2.1037924198966641E-4</v>
      </c>
      <c r="BG1698" s="5">
        <f t="shared" si="2010"/>
        <v>1.41727223075966E-4</v>
      </c>
      <c r="BH1698" s="5">
        <f t="shared" si="2011"/>
        <v>7.1608558801435594E-5</v>
      </c>
      <c r="BI1698" s="5">
        <f t="shared" si="2012"/>
        <v>2.8944534902064102E-5</v>
      </c>
      <c r="BJ1698" s="8">
        <f t="shared" si="2013"/>
        <v>0.58453076449796038</v>
      </c>
      <c r="BK1698" s="8">
        <f t="shared" si="2014"/>
        <v>0.21653702969572494</v>
      </c>
      <c r="BL1698" s="8">
        <f t="shared" si="2015"/>
        <v>0.18899969096229938</v>
      </c>
      <c r="BM1698" s="8">
        <f t="shared" si="2016"/>
        <v>0.5959312473511239</v>
      </c>
      <c r="BN1698" s="8">
        <f t="shared" si="2017"/>
        <v>0.3991377977183404</v>
      </c>
    </row>
    <row r="1699" spans="1:66" x14ac:dyDescent="0.25">
      <c r="A1699" t="s">
        <v>134</v>
      </c>
      <c r="B1699" t="s">
        <v>483</v>
      </c>
      <c r="C1699" t="s">
        <v>445</v>
      </c>
      <c r="D1699" s="7" t="s">
        <v>544</v>
      </c>
      <c r="E1699">
        <f>VLOOKUP(A1699,home!$A$2:$E$405,3,FALSE)</f>
        <v>1.5832999999999999</v>
      </c>
      <c r="F1699">
        <f>VLOOKUP(B1699,home!$B$2:$E$405,3,FALSE)</f>
        <v>1.0105</v>
      </c>
      <c r="G1699">
        <f>VLOOKUP(C1699,away!$B$2:$E$405,4,FALSE)</f>
        <v>1.2632000000000001</v>
      </c>
      <c r="H1699">
        <f>VLOOKUP(A1699,away!$A$2:$E$405,3,FALSE)</f>
        <v>1.1943999999999999</v>
      </c>
      <c r="I1699">
        <f>VLOOKUP(C1699,away!$B$2:$E$405,3,FALSE)</f>
        <v>1.0046999999999999</v>
      </c>
      <c r="J1699">
        <f>VLOOKUP(B1699,home!$B$2:$E$405,4,FALSE)</f>
        <v>1.0046999999999999</v>
      </c>
      <c r="K1699" s="3">
        <f t="shared" si="1962"/>
        <v>2.0210248178799999</v>
      </c>
      <c r="L1699" s="3">
        <f t="shared" si="1963"/>
        <v>1.2056537442959998</v>
      </c>
      <c r="M1699" s="5">
        <f t="shared" si="1964"/>
        <v>3.9689105001034217E-2</v>
      </c>
      <c r="N1699" s="5">
        <f t="shared" si="1965"/>
        <v>8.021266620653536E-2</v>
      </c>
      <c r="O1699" s="5">
        <f t="shared" si="1966"/>
        <v>4.7851318052253997E-2</v>
      </c>
      <c r="P1699" s="5">
        <f t="shared" si="1967"/>
        <v>9.6708701351874565E-2</v>
      </c>
      <c r="Q1699" s="5">
        <f t="shared" si="1968"/>
        <v>8.105589455586619E-2</v>
      </c>
      <c r="R1699" s="5">
        <f t="shared" si="1969"/>
        <v>2.8846060389599408E-2</v>
      </c>
      <c r="S1699" s="5">
        <f t="shared" si="1970"/>
        <v>5.8911462710751247E-2</v>
      </c>
      <c r="T1699" s="5">
        <f t="shared" si="1971"/>
        <v>9.772534276854182E-2</v>
      </c>
      <c r="U1699" s="5">
        <f t="shared" si="1972"/>
        <v>5.8298603945445615E-2</v>
      </c>
      <c r="V1699" s="5">
        <f t="shared" si="1973"/>
        <v>1.5949664141239991E-2</v>
      </c>
      <c r="W1699" s="5">
        <f t="shared" si="1974"/>
        <v>5.4605324844289989E-2</v>
      </c>
      <c r="X1699" s="5">
        <f t="shared" si="1975"/>
        <v>6.583511435701761E-2</v>
      </c>
      <c r="Y1699" s="5">
        <f t="shared" si="1976"/>
        <v>3.9687176065346816E-2</v>
      </c>
      <c r="Z1699" s="5">
        <f t="shared" si="1977"/>
        <v>1.1592786905636351E-2</v>
      </c>
      <c r="AA1699" s="5">
        <f t="shared" si="1978"/>
        <v>2.3429310044685348E-2</v>
      </c>
      <c r="AB1699" s="5">
        <f t="shared" si="1979"/>
        <v>2.3675608533057134E-2</v>
      </c>
      <c r="AC1699" s="5">
        <f t="shared" si="1980"/>
        <v>2.428990440288476E-3</v>
      </c>
      <c r="AD1699" s="5">
        <f t="shared" si="1981"/>
        <v>2.7589679174677355E-2</v>
      </c>
      <c r="AE1699" s="5">
        <f t="shared" si="1982"/>
        <v>3.3263600000875124E-2</v>
      </c>
      <c r="AF1699" s="5">
        <f t="shared" si="1983"/>
        <v>2.0052191944909762E-2</v>
      </c>
      <c r="AG1699" s="5">
        <f t="shared" si="1984"/>
        <v>8.0586667665741799E-3</v>
      </c>
      <c r="AH1699" s="5">
        <f t="shared" si="1985"/>
        <v>3.4942217349015281E-3</v>
      </c>
      <c r="AI1699" s="5">
        <f t="shared" si="1986"/>
        <v>7.0619088454116968E-3</v>
      </c>
      <c r="AJ1699" s="5">
        <f t="shared" si="1987"/>
        <v>7.1361465190916693E-3</v>
      </c>
      <c r="AK1699" s="5">
        <f t="shared" si="1988"/>
        <v>4.8074430730374127E-3</v>
      </c>
      <c r="AL1699" s="5">
        <f t="shared" si="1989"/>
        <v>2.3674457871528728E-4</v>
      </c>
      <c r="AM1699" s="5">
        <f t="shared" si="1990"/>
        <v>1.1151885265873976E-2</v>
      </c>
      <c r="AN1699" s="5">
        <f t="shared" si="1991"/>
        <v>1.3445312226760351E-2</v>
      </c>
      <c r="AO1699" s="5">
        <f t="shared" si="1992"/>
        <v>8.105195514711205E-3</v>
      </c>
      <c r="AP1699" s="5">
        <f t="shared" si="1993"/>
        <v>3.2573531068542357E-3</v>
      </c>
      <c r="AQ1699" s="5">
        <f t="shared" si="1994"/>
        <v>9.818099924432549E-4</v>
      </c>
      <c r="AR1699" s="5">
        <f t="shared" si="1995"/>
        <v>8.4256430361689754E-4</v>
      </c>
      <c r="AS1699" s="5">
        <f t="shared" si="1996"/>
        <v>1.7028433682695289E-3</v>
      </c>
      <c r="AT1699" s="5">
        <f t="shared" si="1997"/>
        <v>1.7207443541175456E-3</v>
      </c>
      <c r="AU1699" s="5">
        <f t="shared" si="1998"/>
        <v>1.1592223482994836E-3</v>
      </c>
      <c r="AV1699" s="5">
        <f t="shared" si="1999"/>
        <v>5.8570428383859752E-4</v>
      </c>
      <c r="AW1699" s="5">
        <f t="shared" si="2000"/>
        <v>1.6024031419436603E-5</v>
      </c>
      <c r="AX1699" s="5">
        <f t="shared" si="2001"/>
        <v>3.7563728147469344E-3</v>
      </c>
      <c r="AY1699" s="5">
        <f t="shared" si="2002"/>
        <v>4.5288849490713462E-3</v>
      </c>
      <c r="AZ1699" s="5">
        <f t="shared" si="2003"/>
        <v>2.730133548166834E-3</v>
      </c>
      <c r="BA1699" s="5">
        <f t="shared" si="2004"/>
        <v>1.0971985782584888E-3</v>
      </c>
      <c r="BB1699" s="5">
        <f t="shared" si="2005"/>
        <v>3.307103935283989E-4</v>
      </c>
      <c r="BC1699" s="5">
        <f t="shared" si="2006"/>
        <v>7.9744444847023463E-5</v>
      </c>
      <c r="BD1699" s="5">
        <f t="shared" si="2007"/>
        <v>1.6930680124431057E-4</v>
      </c>
      <c r="BE1699" s="5">
        <f t="shared" si="2008"/>
        <v>3.4217324715062801E-4</v>
      </c>
      <c r="BF1699" s="5">
        <f t="shared" si="2009"/>
        <v>3.457703122530032E-4</v>
      </c>
      <c r="BG1699" s="5">
        <f t="shared" si="2010"/>
        <v>2.3293679411647884E-4</v>
      </c>
      <c r="BH1699" s="5">
        <f t="shared" si="2011"/>
        <v>1.1769276047670194E-4</v>
      </c>
      <c r="BI1699" s="5">
        <f t="shared" si="2012"/>
        <v>4.7571997961644158E-5</v>
      </c>
      <c r="BJ1699" s="8">
        <f t="shared" si="2013"/>
        <v>0.5575502575198964</v>
      </c>
      <c r="BK1699" s="8">
        <f t="shared" si="2014"/>
        <v>0.2184535531729751</v>
      </c>
      <c r="BL1699" s="8">
        <f t="shared" si="2015"/>
        <v>0.21186715170882861</v>
      </c>
      <c r="BM1699" s="8">
        <f t="shared" si="2016"/>
        <v>0.62058714283252081</v>
      </c>
      <c r="BN1699" s="8">
        <f t="shared" si="2017"/>
        <v>0.37436374555716379</v>
      </c>
    </row>
    <row r="1700" spans="1:66" x14ac:dyDescent="0.25">
      <c r="A1700" t="s">
        <v>134</v>
      </c>
      <c r="B1700" t="s">
        <v>324</v>
      </c>
      <c r="C1700" t="s">
        <v>366</v>
      </c>
      <c r="D1700" s="7" t="s">
        <v>544</v>
      </c>
      <c r="E1700">
        <f>VLOOKUP(A1700,home!$A$2:$E$405,3,FALSE)</f>
        <v>1.5832999999999999</v>
      </c>
      <c r="F1700">
        <f>VLOOKUP(B1700,home!$B$2:$E$405,3,FALSE)</f>
        <v>0.47370000000000001</v>
      </c>
      <c r="G1700">
        <f>VLOOKUP(C1700,away!$B$2:$E$405,4,FALSE)</f>
        <v>0.88419999999999999</v>
      </c>
      <c r="H1700">
        <f>VLOOKUP(A1700,away!$A$2:$E$405,3,FALSE)</f>
        <v>1.1943999999999999</v>
      </c>
      <c r="I1700">
        <f>VLOOKUP(C1700,away!$B$2:$E$405,3,FALSE)</f>
        <v>0.66979999999999995</v>
      </c>
      <c r="J1700">
        <f>VLOOKUP(B1700,home!$B$2:$E$405,4,FALSE)</f>
        <v>1.0466</v>
      </c>
      <c r="K1700" s="3">
        <f t="shared" si="1962"/>
        <v>0.66315814348199997</v>
      </c>
      <c r="L1700" s="3">
        <f t="shared" si="1963"/>
        <v>0.83728954499199992</v>
      </c>
      <c r="M1700" s="5">
        <f t="shared" si="1964"/>
        <v>0.22303028970462099</v>
      </c>
      <c r="N1700" s="5">
        <f t="shared" si="1965"/>
        <v>0.14790435286076906</v>
      </c>
      <c r="O1700" s="5">
        <f t="shared" si="1966"/>
        <v>0.18674092978621604</v>
      </c>
      <c r="P1700" s="5">
        <f t="shared" si="1967"/>
        <v>0.12383876830912953</v>
      </c>
      <c r="Q1700" s="5">
        <f t="shared" si="1968"/>
        <v>4.904198802802711E-2</v>
      </c>
      <c r="R1700" s="5">
        <f t="shared" si="1969"/>
        <v>7.8178114066041915E-2</v>
      </c>
      <c r="S1700" s="5">
        <f t="shared" si="1970"/>
        <v>1.7190535595673077E-2</v>
      </c>
      <c r="T1700" s="5">
        <f t="shared" si="1971"/>
        <v>4.1062343841489927E-2</v>
      </c>
      <c r="U1700" s="5">
        <f t="shared" si="1972"/>
        <v>5.1844452984960376E-2</v>
      </c>
      <c r="V1700" s="5">
        <f t="shared" si="1973"/>
        <v>1.0605708198060031E-3</v>
      </c>
      <c r="W1700" s="5">
        <f t="shared" si="1974"/>
        <v>1.0840864577777644E-2</v>
      </c>
      <c r="X1700" s="5">
        <f t="shared" si="1975"/>
        <v>9.0769425696473338E-3</v>
      </c>
      <c r="Y1700" s="5">
        <f t="shared" si="1976"/>
        <v>3.8000145570292652E-3</v>
      </c>
      <c r="Z1700" s="5">
        <f t="shared" si="1977"/>
        <v>2.18192391848963E-2</v>
      </c>
      <c r="AA1700" s="5">
        <f t="shared" si="1978"/>
        <v>1.4469606150045534E-2</v>
      </c>
      <c r="AB1700" s="5">
        <f t="shared" si="1979"/>
        <v>4.7978185756899624E-3</v>
      </c>
      <c r="AC1700" s="5">
        <f t="shared" si="1980"/>
        <v>3.6805478362189111E-5</v>
      </c>
      <c r="AD1700" s="5">
        <f t="shared" si="1981"/>
        <v>1.7973019067846995E-3</v>
      </c>
      <c r="AE1700" s="5">
        <f t="shared" si="1982"/>
        <v>1.504862095745015E-3</v>
      </c>
      <c r="AF1700" s="5">
        <f t="shared" si="1983"/>
        <v>6.3000264971102549E-4</v>
      </c>
      <c r="AG1700" s="5">
        <f t="shared" si="1984"/>
        <v>1.7583154397343294E-4</v>
      </c>
      <c r="AH1700" s="5">
        <f t="shared" si="1985"/>
        <v>4.5672552122983587E-3</v>
      </c>
      <c r="AI1700" s="5">
        <f t="shared" si="1986"/>
        <v>3.0288124873962667E-3</v>
      </c>
      <c r="AJ1700" s="5">
        <f t="shared" si="1987"/>
        <v>1.0042908330484032E-3</v>
      </c>
      <c r="AK1700" s="5">
        <f t="shared" si="1988"/>
        <v>2.2200121478679012E-4</v>
      </c>
      <c r="AL1700" s="5">
        <f t="shared" si="1989"/>
        <v>8.1745759527789968E-7</v>
      </c>
      <c r="AM1700" s="5">
        <f t="shared" si="1990"/>
        <v>2.3837907915599999E-4</v>
      </c>
      <c r="AN1700" s="5">
        <f t="shared" si="1991"/>
        <v>1.9959231072213916E-4</v>
      </c>
      <c r="AO1700" s="5">
        <f t="shared" si="1992"/>
        <v>8.3558277514220874E-5</v>
      </c>
      <c r="AP1700" s="5">
        <f t="shared" si="1993"/>
        <v>2.3320824053399086E-5</v>
      </c>
      <c r="AQ1700" s="5">
        <f t="shared" si="1994"/>
        <v>4.8815705401272509E-6</v>
      </c>
      <c r="AR1700" s="5">
        <f t="shared" si="1995"/>
        <v>7.6482300771352684E-4</v>
      </c>
      <c r="AS1700" s="5">
        <f t="shared" si="1996"/>
        <v>5.071986058876217E-4</v>
      </c>
      <c r="AT1700" s="5">
        <f t="shared" si="1997"/>
        <v>1.6817644292854689E-4</v>
      </c>
      <c r="AU1700" s="5">
        <f t="shared" si="1998"/>
        <v>3.7175859223300564E-5</v>
      </c>
      <c r="AV1700" s="5">
        <f t="shared" si="1999"/>
        <v>6.1633684462180469E-6</v>
      </c>
      <c r="AW1700" s="5">
        <f t="shared" si="2000"/>
        <v>1.2608270218740966E-8</v>
      </c>
      <c r="AX1700" s="5">
        <f t="shared" si="2001"/>
        <v>2.6347171263006937E-5</v>
      </c>
      <c r="AY1700" s="5">
        <f t="shared" si="2002"/>
        <v>2.2060211038629374E-5</v>
      </c>
      <c r="AZ1700" s="5">
        <f t="shared" si="2003"/>
        <v>9.2353920314807413E-6</v>
      </c>
      <c r="BA1700" s="5">
        <f t="shared" si="2004"/>
        <v>2.577565730620417E-6</v>
      </c>
      <c r="BB1700" s="5">
        <f t="shared" si="2005"/>
        <v>5.3954220944453506E-7</v>
      </c>
      <c r="BC1700" s="5">
        <f t="shared" si="2006"/>
        <v>9.035061020995865E-8</v>
      </c>
      <c r="BD1700" s="5">
        <f t="shared" si="2007"/>
        <v>1.0672971802131191E-4</v>
      </c>
      <c r="BE1700" s="5">
        <f t="shared" si="2008"/>
        <v>7.0778681657370556E-5</v>
      </c>
      <c r="BF1700" s="5">
        <f t="shared" si="2009"/>
        <v>2.3468729563002668E-5</v>
      </c>
      <c r="BG1700" s="5">
        <f t="shared" si="2010"/>
        <v>5.1878263756273263E-6</v>
      </c>
      <c r="BH1700" s="5">
        <f t="shared" si="2011"/>
        <v>8.6008732699199259E-7</v>
      </c>
      <c r="BI1700" s="5">
        <f t="shared" si="2012"/>
        <v>1.1407478300008113E-7</v>
      </c>
      <c r="BJ1700" s="8">
        <f t="shared" si="2013"/>
        <v>0.2664450869258238</v>
      </c>
      <c r="BK1700" s="8">
        <f t="shared" si="2014"/>
        <v>0.36517984757622568</v>
      </c>
      <c r="BL1700" s="8">
        <f t="shared" si="2015"/>
        <v>0.3465439577124102</v>
      </c>
      <c r="BM1700" s="8">
        <f t="shared" si="2016"/>
        <v>0.19123164104178292</v>
      </c>
      <c r="BN1700" s="8">
        <f t="shared" si="2017"/>
        <v>0.80873444275480455</v>
      </c>
    </row>
    <row r="1701" spans="1:66" x14ac:dyDescent="0.25">
      <c r="A1701" t="s">
        <v>134</v>
      </c>
      <c r="B1701" t="s">
        <v>338</v>
      </c>
      <c r="C1701" t="s">
        <v>292</v>
      </c>
      <c r="D1701" s="7" t="s">
        <v>544</v>
      </c>
      <c r="E1701">
        <f>VLOOKUP(A1701,home!$A$2:$E$405,3,FALSE)</f>
        <v>1.5832999999999999</v>
      </c>
      <c r="F1701">
        <f>VLOOKUP(B1701,home!$B$2:$E$405,3,FALSE)</f>
        <v>1.2632000000000001</v>
      </c>
      <c r="G1701">
        <f>VLOOKUP(C1701,away!$B$2:$E$405,4,FALSE)</f>
        <v>1.5158</v>
      </c>
      <c r="H1701">
        <f>VLOOKUP(A1701,away!$A$2:$E$405,3,FALSE)</f>
        <v>1.1943999999999999</v>
      </c>
      <c r="I1701">
        <f>VLOOKUP(C1701,away!$B$2:$E$405,3,FALSE)</f>
        <v>0.50229999999999997</v>
      </c>
      <c r="J1701">
        <f>VLOOKUP(B1701,home!$B$2:$E$405,4,FALSE)</f>
        <v>0.41860000000000003</v>
      </c>
      <c r="K1701" s="3">
        <f t="shared" si="1962"/>
        <v>3.031637228048</v>
      </c>
      <c r="L1701" s="3">
        <f t="shared" si="1963"/>
        <v>0.25113786443199998</v>
      </c>
      <c r="M1701" s="5">
        <f t="shared" si="1964"/>
        <v>3.7523979670944445E-2</v>
      </c>
      <c r="N1701" s="5">
        <f t="shared" si="1965"/>
        <v>0.11375909371495153</v>
      </c>
      <c r="O1701" s="5">
        <f t="shared" si="1966"/>
        <v>9.4236921195507712E-3</v>
      </c>
      <c r="P1701" s="5">
        <f t="shared" si="1967"/>
        <v>2.8569215855292682E-2</v>
      </c>
      <c r="Q1701" s="5">
        <f t="shared" si="1968"/>
        <v>0.1724381517676242</v>
      </c>
      <c r="R1701" s="5">
        <f t="shared" si="1969"/>
        <v>1.1833229569843239E-3</v>
      </c>
      <c r="S1701" s="5">
        <f t="shared" si="1970"/>
        <v>5.4378566835376636E-3</v>
      </c>
      <c r="T1701" s="5">
        <f t="shared" si="1971"/>
        <v>4.3305749181522246E-2</v>
      </c>
      <c r="U1701" s="5">
        <f t="shared" si="1972"/>
        <v>3.5874059291975185E-3</v>
      </c>
      <c r="V1701" s="5">
        <f t="shared" si="1973"/>
        <v>4.6001784205571521E-4</v>
      </c>
      <c r="W1701" s="5">
        <f t="shared" si="1974"/>
        <v>0.17425664014484019</v>
      </c>
      <c r="X1701" s="5">
        <f t="shared" si="1975"/>
        <v>4.3762440469070685E-2</v>
      </c>
      <c r="Y1701" s="5">
        <f t="shared" si="1976"/>
        <v>5.4952029208674711E-3</v>
      </c>
      <c r="Z1701" s="5">
        <f t="shared" si="1977"/>
        <v>9.9059066783467524E-5</v>
      </c>
      <c r="AA1701" s="5">
        <f t="shared" si="1978"/>
        <v>3.0031115463645321E-4</v>
      </c>
      <c r="AB1701" s="5">
        <f t="shared" si="1979"/>
        <v>4.5521723819697571E-4</v>
      </c>
      <c r="AC1701" s="5">
        <f t="shared" si="1980"/>
        <v>2.1889917364548681E-5</v>
      </c>
      <c r="AD1701" s="5">
        <f t="shared" si="1981"/>
        <v>0.1320707293744153</v>
      </c>
      <c r="AE1701" s="5">
        <f t="shared" si="1982"/>
        <v>3.3167960929067271E-2</v>
      </c>
      <c r="AF1701" s="5">
        <f t="shared" si="1983"/>
        <v>4.1648654376449839E-3</v>
      </c>
      <c r="AG1701" s="5">
        <f t="shared" si="1984"/>
        <v>3.4865180388560279E-4</v>
      </c>
      <c r="AH1701" s="5">
        <f t="shared" si="1985"/>
        <v>6.2193706211567224E-6</v>
      </c>
      <c r="AI1701" s="5">
        <f t="shared" si="1986"/>
        <v>1.8854875510126734E-5</v>
      </c>
      <c r="AJ1701" s="5">
        <f t="shared" si="1987"/>
        <v>2.858057126335537E-5</v>
      </c>
      <c r="AK1701" s="5">
        <f t="shared" si="1988"/>
        <v>2.8881974613622337E-5</v>
      </c>
      <c r="AL1701" s="5">
        <f t="shared" si="1989"/>
        <v>6.6664333551651833E-7</v>
      </c>
      <c r="AM1701" s="5">
        <f t="shared" si="1990"/>
        <v>8.0078107981385996E-2</v>
      </c>
      <c r="AN1701" s="5">
        <f t="shared" si="1991"/>
        <v>2.0110645026200375E-2</v>
      </c>
      <c r="AO1701" s="5">
        <f t="shared" si="1992"/>
        <v>2.5252722221149916E-3</v>
      </c>
      <c r="AP1701" s="5">
        <f t="shared" si="1993"/>
        <v>2.1139715765713677E-4</v>
      </c>
      <c r="AQ1701" s="5">
        <f t="shared" si="1994"/>
        <v>1.3272457680252031E-5</v>
      </c>
      <c r="AR1701" s="5">
        <f t="shared" si="1995"/>
        <v>3.123838911816841E-7</v>
      </c>
      <c r="AS1701" s="5">
        <f t="shared" si="1996"/>
        <v>9.4703463394888893E-7</v>
      </c>
      <c r="AT1701" s="5">
        <f t="shared" si="1997"/>
        <v>1.4355327262651312E-6</v>
      </c>
      <c r="AU1701" s="5">
        <f t="shared" si="1998"/>
        <v>1.4506714850088703E-6</v>
      </c>
      <c r="AV1701" s="5">
        <f t="shared" si="1999"/>
        <v>1.0994774199051419E-6</v>
      </c>
      <c r="AW1701" s="5">
        <f t="shared" si="2000"/>
        <v>1.4098745446598746E-8</v>
      </c>
      <c r="AX1701" s="5">
        <f t="shared" si="2001"/>
        <v>4.0461295551336228E-2</v>
      </c>
      <c r="AY1701" s="5">
        <f t="shared" si="2002"/>
        <v>1.0161363356914562E-2</v>
      </c>
      <c r="AZ1701" s="5">
        <f t="shared" si="2003"/>
        <v>1.2759515465865508E-3</v>
      </c>
      <c r="BA1701" s="5">
        <f t="shared" si="2004"/>
        <v>1.0681324884281798E-4</v>
      </c>
      <c r="BB1701" s="5">
        <f t="shared" si="2005"/>
        <v>6.7062128018572732E-6</v>
      </c>
      <c r="BC1701" s="5">
        <f t="shared" si="2006"/>
        <v>3.368367922969949E-7</v>
      </c>
      <c r="BD1701" s="5">
        <f t="shared" si="2007"/>
        <v>1.3075237219054407E-8</v>
      </c>
      <c r="BE1701" s="5">
        <f t="shared" si="2008"/>
        <v>3.9639375918844141E-8</v>
      </c>
      <c r="BF1701" s="5">
        <f t="shared" si="2009"/>
        <v>6.0086103866078658E-8</v>
      </c>
      <c r="BG1701" s="5">
        <f t="shared" si="2010"/>
        <v>6.0719756456254316E-8</v>
      </c>
      <c r="BH1701" s="5">
        <f t="shared" si="2011"/>
        <v>4.6020068537697123E-8</v>
      </c>
      <c r="BI1701" s="5">
        <f t="shared" si="2012"/>
        <v>2.7903230603240618E-8</v>
      </c>
      <c r="BJ1701" s="8">
        <f t="shared" si="2013"/>
        <v>0.87772064734220256</v>
      </c>
      <c r="BK1701" s="8">
        <f t="shared" si="2014"/>
        <v>8.2174989969445125E-2</v>
      </c>
      <c r="BL1701" s="8">
        <f t="shared" si="2015"/>
        <v>1.5037978734503214E-2</v>
      </c>
      <c r="BM1701" s="8">
        <f t="shared" si="2016"/>
        <v>0.60197386976941736</v>
      </c>
      <c r="BN1701" s="8">
        <f t="shared" si="2017"/>
        <v>0.36289745608534796</v>
      </c>
    </row>
    <row r="1702" spans="1:66" x14ac:dyDescent="0.25">
      <c r="A1702" t="s">
        <v>134</v>
      </c>
      <c r="B1702" t="s">
        <v>133</v>
      </c>
      <c r="C1702" t="s">
        <v>136</v>
      </c>
      <c r="D1702" s="7" t="s">
        <v>544</v>
      </c>
      <c r="E1702">
        <f>VLOOKUP(A1702,home!$A$2:$E$405,3,FALSE)</f>
        <v>1.5832999999999999</v>
      </c>
      <c r="F1702">
        <f>VLOOKUP(B1702,home!$B$2:$E$405,3,FALSE)</f>
        <v>1.1369</v>
      </c>
      <c r="G1702">
        <f>VLOOKUP(C1702,away!$B$2:$E$405,4,FALSE)</f>
        <v>0.63160000000000005</v>
      </c>
      <c r="H1702">
        <f>VLOOKUP(A1702,away!$A$2:$E$405,3,FALSE)</f>
        <v>1.1943999999999999</v>
      </c>
      <c r="I1702">
        <f>VLOOKUP(C1702,away!$B$2:$E$405,3,FALSE)</f>
        <v>1.5069999999999999</v>
      </c>
      <c r="J1702">
        <f>VLOOKUP(B1702,home!$B$2:$E$405,4,FALSE)</f>
        <v>1.5069999999999999</v>
      </c>
      <c r="K1702" s="3">
        <f t="shared" si="1962"/>
        <v>1.1369139611320001</v>
      </c>
      <c r="L1702" s="3">
        <f t="shared" si="1963"/>
        <v>2.7125409255999995</v>
      </c>
      <c r="M1702" s="5">
        <f t="shared" si="1964"/>
        <v>2.1291339467244454E-2</v>
      </c>
      <c r="N1702" s="5">
        <f t="shared" si="1965"/>
        <v>2.4206421091510982E-2</v>
      </c>
      <c r="O1702" s="5">
        <f t="shared" si="1966"/>
        <v>5.7753629665743073E-2</v>
      </c>
      <c r="P1702" s="5">
        <f t="shared" si="1967"/>
        <v>6.5660907873030541E-2</v>
      </c>
      <c r="Q1702" s="5">
        <f t="shared" si="1968"/>
        <v>1.3760309043989472E-2</v>
      </c>
      <c r="R1702" s="5">
        <f t="shared" si="1969"/>
        <v>7.8329542035137173E-2</v>
      </c>
      <c r="S1702" s="5">
        <f t="shared" si="1970"/>
        <v>5.0623339472645509E-2</v>
      </c>
      <c r="T1702" s="5">
        <f t="shared" si="1971"/>
        <v>3.7325401430725248E-2</v>
      </c>
      <c r="U1702" s="5">
        <f t="shared" si="1972"/>
        <v>8.9053949908823302E-2</v>
      </c>
      <c r="V1702" s="5">
        <f t="shared" si="1973"/>
        <v>1.7346512778912745E-2</v>
      </c>
      <c r="W1702" s="5">
        <f t="shared" si="1974"/>
        <v>5.2147624872008504E-3</v>
      </c>
      <c r="X1702" s="5">
        <f t="shared" si="1975"/>
        <v>1.414525666381595E-2</v>
      </c>
      <c r="Y1702" s="5">
        <f t="shared" si="1976"/>
        <v>1.9184793801858443E-2</v>
      </c>
      <c r="Z1702" s="5">
        <f t="shared" si="1977"/>
        <v>7.0824029484605019E-2</v>
      </c>
      <c r="AA1702" s="5">
        <f t="shared" si="1978"/>
        <v>8.0520827904671854E-2</v>
      </c>
      <c r="AB1702" s="5">
        <f t="shared" si="1979"/>
        <v>4.5772626703364287E-2</v>
      </c>
      <c r="AC1702" s="5">
        <f t="shared" si="1980"/>
        <v>3.3434597293855277E-3</v>
      </c>
      <c r="AD1702" s="5">
        <f t="shared" si="1981"/>
        <v>1.4821840689215199E-3</v>
      </c>
      <c r="AE1702" s="5">
        <f t="shared" si="1982"/>
        <v>4.0204849462219527E-3</v>
      </c>
      <c r="AF1702" s="5">
        <f t="shared" si="1983"/>
        <v>5.4528649786928811E-3</v>
      </c>
      <c r="AG1702" s="5">
        <f t="shared" si="1984"/>
        <v>4.9303731388251372E-3</v>
      </c>
      <c r="AH1702" s="5">
        <f t="shared" si="1985"/>
        <v>4.8028269623223034E-2</v>
      </c>
      <c r="AI1702" s="5">
        <f t="shared" si="1986"/>
        <v>5.4604010263654211E-2</v>
      </c>
      <c r="AJ1702" s="5">
        <f t="shared" si="1987"/>
        <v>3.104003080127175E-2</v>
      </c>
      <c r="AK1702" s="5">
        <f t="shared" si="1988"/>
        <v>1.1763281457311049E-2</v>
      </c>
      <c r="AL1702" s="5">
        <f t="shared" si="1989"/>
        <v>4.12439248561346E-4</v>
      </c>
      <c r="AM1702" s="5">
        <f t="shared" si="1990"/>
        <v>3.3702315218486219E-4</v>
      </c>
      <c r="AN1702" s="5">
        <f t="shared" si="1991"/>
        <v>9.1418909317615563E-4</v>
      </c>
      <c r="AO1702" s="5">
        <f t="shared" si="1992"/>
        <v>1.2398876644887369E-3</v>
      </c>
      <c r="AP1702" s="5">
        <f t="shared" si="1993"/>
        <v>1.1210820110241001E-3</v>
      </c>
      <c r="AQ1702" s="5">
        <f t="shared" si="1994"/>
        <v>7.6024520896420531E-4</v>
      </c>
      <c r="AR1702" s="5">
        <f t="shared" si="1995"/>
        <v>2.6055729387748746E-2</v>
      </c>
      <c r="AS1702" s="5">
        <f t="shared" si="1996"/>
        <v>2.9623122508408886E-2</v>
      </c>
      <c r="AT1702" s="5">
        <f t="shared" si="1997"/>
        <v>1.6839470776066831E-2</v>
      </c>
      <c r="AU1702" s="5">
        <f t="shared" si="1998"/>
        <v>6.3816764744615631E-3</v>
      </c>
      <c r="AV1702" s="5">
        <f t="shared" si="1999"/>
        <v>1.8138542698107483E-3</v>
      </c>
      <c r="AW1702" s="5">
        <f t="shared" si="2000"/>
        <v>3.5331443807457802E-5</v>
      </c>
      <c r="AX1702" s="5">
        <f t="shared" si="2001"/>
        <v>6.386105449061397E-5</v>
      </c>
      <c r="AY1702" s="5">
        <f t="shared" si="2002"/>
        <v>1.7322572385776203E-4</v>
      </c>
      <c r="AZ1702" s="5">
        <f t="shared" si="2003"/>
        <v>2.3494093266543189E-4</v>
      </c>
      <c r="BA1702" s="5">
        <f t="shared" si="2004"/>
        <v>2.1242896498453926E-4</v>
      </c>
      <c r="BB1702" s="5">
        <f t="shared" si="2005"/>
        <v>1.44055565325853E-4</v>
      </c>
      <c r="BC1702" s="5">
        <f t="shared" si="2006"/>
        <v>7.8151323301364092E-5</v>
      </c>
      <c r="BD1702" s="5">
        <f t="shared" si="2007"/>
        <v>1.1779538718437841E-2</v>
      </c>
      <c r="BE1702" s="5">
        <f t="shared" si="2008"/>
        <v>1.3392322024686928E-2</v>
      </c>
      <c r="BF1702" s="5">
        <f t="shared" si="2009"/>
        <v>7.6129589409210724E-3</v>
      </c>
      <c r="BG1702" s="5">
        <f t="shared" si="2010"/>
        <v>2.8850931018192835E-3</v>
      </c>
      <c r="BH1702" s="5">
        <f t="shared" si="2011"/>
        <v>8.2002565665599254E-4</v>
      </c>
      <c r="BI1702" s="5">
        <f t="shared" si="2012"/>
        <v>1.8645972350772686E-4</v>
      </c>
      <c r="BJ1702" s="8">
        <f t="shared" si="2013"/>
        <v>0.13500194234622603</v>
      </c>
      <c r="BK1702" s="8">
        <f t="shared" si="2014"/>
        <v>0.15885122429363788</v>
      </c>
      <c r="BL1702" s="8">
        <f t="shared" si="2015"/>
        <v>0.61425641994572522</v>
      </c>
      <c r="BM1702" s="8">
        <f t="shared" si="2016"/>
        <v>0.71779357261348842</v>
      </c>
      <c r="BN1702" s="8">
        <f t="shared" si="2017"/>
        <v>0.26100214917665571</v>
      </c>
    </row>
    <row r="1703" spans="1:66" x14ac:dyDescent="0.25">
      <c r="A1703" t="s">
        <v>134</v>
      </c>
      <c r="B1703" t="s">
        <v>352</v>
      </c>
      <c r="C1703" t="s">
        <v>444</v>
      </c>
      <c r="D1703" s="7" t="s">
        <v>544</v>
      </c>
      <c r="E1703">
        <f>VLOOKUP(A1703,home!$A$2:$E$405,3,FALSE)</f>
        <v>1.5832999999999999</v>
      </c>
      <c r="F1703">
        <f>VLOOKUP(B1703,home!$B$2:$E$405,3,FALSE)</f>
        <v>1.3895</v>
      </c>
      <c r="G1703">
        <f>VLOOKUP(C1703,away!$B$2:$E$405,4,FALSE)</f>
        <v>1.4211</v>
      </c>
      <c r="H1703">
        <f>VLOOKUP(A1703,away!$A$2:$E$405,3,FALSE)</f>
        <v>1.1943999999999999</v>
      </c>
      <c r="I1703">
        <f>VLOOKUP(C1703,away!$B$2:$E$405,3,FALSE)</f>
        <v>1.0466</v>
      </c>
      <c r="J1703">
        <f>VLOOKUP(B1703,home!$B$2:$E$405,4,FALSE)</f>
        <v>0.66979999999999995</v>
      </c>
      <c r="K1703" s="3">
        <f t="shared" si="1962"/>
        <v>3.1264133918849999</v>
      </c>
      <c r="L1703" s="3">
        <f t="shared" si="1963"/>
        <v>0.83728954499199981</v>
      </c>
      <c r="M1703" s="5">
        <f t="shared" si="1964"/>
        <v>1.8992655315790294E-2</v>
      </c>
      <c r="N1703" s="5">
        <f t="shared" si="1965"/>
        <v>5.9378891926742609E-2</v>
      </c>
      <c r="O1703" s="5">
        <f t="shared" si="1966"/>
        <v>1.5902351727547944E-2</v>
      </c>
      <c r="P1703" s="5">
        <f t="shared" si="1967"/>
        <v>4.9717325403471457E-2</v>
      </c>
      <c r="Q1703" s="5">
        <f t="shared" si="1968"/>
        <v>9.2821481457530122E-2</v>
      </c>
      <c r="R1703" s="5">
        <f t="shared" si="1969"/>
        <v>6.6574364211306782E-3</v>
      </c>
      <c r="S1703" s="5">
        <f t="shared" si="1970"/>
        <v>3.2536425320418852E-2</v>
      </c>
      <c r="T1703" s="5">
        <f t="shared" si="1971"/>
        <v>7.7718455975058762E-2</v>
      </c>
      <c r="U1703" s="5">
        <f t="shared" si="1972"/>
        <v>2.0813898382645898E-2</v>
      </c>
      <c r="V1703" s="5">
        <f t="shared" si="1973"/>
        <v>9.4634479500091337E-3</v>
      </c>
      <c r="W1703" s="5">
        <f t="shared" si="1974"/>
        <v>9.6732774227809112E-2</v>
      </c>
      <c r="X1703" s="5">
        <f t="shared" si="1975"/>
        <v>8.0993340519016147E-2</v>
      </c>
      <c r="Y1703" s="5">
        <f t="shared" si="1976"/>
        <v>3.3907438615274559E-2</v>
      </c>
      <c r="Z1703" s="5">
        <f t="shared" si="1977"/>
        <v>1.8580673039538913E-3</v>
      </c>
      <c r="AA1703" s="5">
        <f t="shared" si="1978"/>
        <v>5.8090865021051021E-3</v>
      </c>
      <c r="AB1703" s="5">
        <f t="shared" si="1979"/>
        <v>9.0808029173998946E-3</v>
      </c>
      <c r="AC1703" s="5">
        <f t="shared" si="1980"/>
        <v>1.5482870659291527E-3</v>
      </c>
      <c r="AD1703" s="5">
        <f t="shared" si="1981"/>
        <v>7.5606660195002659E-2</v>
      </c>
      <c r="AE1703" s="5">
        <f t="shared" si="1982"/>
        <v>6.3304666113038519E-2</v>
      </c>
      <c r="AF1703" s="5">
        <f t="shared" si="1983"/>
        <v>2.6502167542828241E-2</v>
      </c>
      <c r="AG1703" s="5">
        <f t="shared" si="1984"/>
        <v>7.3966626010788022E-3</v>
      </c>
      <c r="AH1703" s="5">
        <f t="shared" si="1985"/>
        <v>3.8893508187301632E-4</v>
      </c>
      <c r="AI1703" s="5">
        <f t="shared" si="1986"/>
        <v>1.2159718485416869E-3</v>
      </c>
      <c r="AJ1703" s="5">
        <f t="shared" si="1987"/>
        <v>1.9008153357179451E-3</v>
      </c>
      <c r="AK1703" s="5">
        <f t="shared" si="1988"/>
        <v>1.9809115070296549E-3</v>
      </c>
      <c r="AL1703" s="5">
        <f t="shared" si="1989"/>
        <v>1.6211886246529864E-4</v>
      </c>
      <c r="AM1703" s="5">
        <f t="shared" si="1990"/>
        <v>4.7275534989870971E-2</v>
      </c>
      <c r="AN1703" s="5">
        <f t="shared" si="1991"/>
        <v>3.9583311180922433E-2</v>
      </c>
      <c r="AO1703" s="5">
        <f t="shared" si="1992"/>
        <v>1.6571346303975637E-2</v>
      </c>
      <c r="AP1703" s="5">
        <f t="shared" si="1993"/>
        <v>4.6250050022535408E-3</v>
      </c>
      <c r="AQ1703" s="5">
        <f t="shared" si="1994"/>
        <v>9.6811708348064731E-4</v>
      </c>
      <c r="AR1703" s="5">
        <f t="shared" si="1995"/>
        <v>6.5130255546576814E-5</v>
      </c>
      <c r="AS1703" s="5">
        <f t="shared" si="1996"/>
        <v>2.0362410315771004E-4</v>
      </c>
      <c r="AT1703" s="5">
        <f t="shared" si="1997"/>
        <v>3.1830656151141877E-4</v>
      </c>
      <c r="AU1703" s="5">
        <f t="shared" si="1998"/>
        <v>3.3171929887805535E-4</v>
      </c>
      <c r="AV1703" s="5">
        <f t="shared" si="1999"/>
        <v>2.5927291458976379E-4</v>
      </c>
      <c r="AW1703" s="5">
        <f t="shared" si="2000"/>
        <v>1.1788352604397997E-5</v>
      </c>
      <c r="AX1703" s="5">
        <f t="shared" si="2001"/>
        <v>2.4633810950143394E-2</v>
      </c>
      <c r="AY1703" s="5">
        <f t="shared" si="2002"/>
        <v>2.0625632361864508E-2</v>
      </c>
      <c r="AZ1703" s="5">
        <f t="shared" si="2003"/>
        <v>8.6348131677188977E-3</v>
      </c>
      <c r="BA1703" s="5">
        <f t="shared" si="2004"/>
        <v>2.4099462627634283E-3</v>
      </c>
      <c r="BB1703" s="5">
        <f t="shared" si="2005"/>
        <v>5.0445570245109025E-4</v>
      </c>
      <c r="BC1703" s="5">
        <f t="shared" si="2006"/>
        <v>8.4475097114778615E-5</v>
      </c>
      <c r="BD1703" s="5">
        <f t="shared" si="2007"/>
        <v>9.0888136719676617E-6</v>
      </c>
      <c r="BE1703" s="5">
        <f t="shared" si="2008"/>
        <v>2.8415388780387178E-5</v>
      </c>
      <c r="BF1703" s="5">
        <f t="shared" si="2009"/>
        <v>4.4419126009310634E-5</v>
      </c>
      <c r="BG1703" s="5">
        <f t="shared" si="2010"/>
        <v>4.6290850137112019E-5</v>
      </c>
      <c r="BH1703" s="5">
        <f t="shared" si="2011"/>
        <v>3.6181083447602152E-5</v>
      </c>
      <c r="BI1703" s="5">
        <f t="shared" si="2012"/>
        <v>2.2623404764698416E-5</v>
      </c>
      <c r="BJ1703" s="8">
        <f t="shared" si="2013"/>
        <v>0.78027898727593881</v>
      </c>
      <c r="BK1703" s="8">
        <f t="shared" si="2014"/>
        <v>0.1330458922799487</v>
      </c>
      <c r="BL1703" s="8">
        <f t="shared" si="2015"/>
        <v>6.5115281524486424E-2</v>
      </c>
      <c r="BM1703" s="8">
        <f t="shared" si="2016"/>
        <v>0.71621424212285445</v>
      </c>
      <c r="BN1703" s="8">
        <f t="shared" si="2017"/>
        <v>0.24347014225221311</v>
      </c>
    </row>
    <row r="1704" spans="1:66" x14ac:dyDescent="0.25">
      <c r="A1704" t="s">
        <v>134</v>
      </c>
      <c r="B1704" t="s">
        <v>123</v>
      </c>
      <c r="C1704" t="s">
        <v>446</v>
      </c>
      <c r="D1704" s="7" t="s">
        <v>544</v>
      </c>
      <c r="E1704">
        <f>VLOOKUP(A1704,home!$A$2:$E$405,3,FALSE)</f>
        <v>1.5832999999999999</v>
      </c>
      <c r="F1704">
        <f>VLOOKUP(B1704,home!$B$2:$E$405,3,FALSE)</f>
        <v>0.50529999999999997</v>
      </c>
      <c r="G1704">
        <f>VLOOKUP(C1704,away!$B$2:$E$405,4,FALSE)</f>
        <v>0.78949999999999998</v>
      </c>
      <c r="H1704">
        <f>VLOOKUP(A1704,away!$A$2:$E$405,3,FALSE)</f>
        <v>1.1943999999999999</v>
      </c>
      <c r="I1704">
        <f>VLOOKUP(C1704,away!$B$2:$E$405,3,FALSE)</f>
        <v>0.83720000000000006</v>
      </c>
      <c r="J1704">
        <f>VLOOKUP(B1704,home!$B$2:$E$405,4,FALSE)</f>
        <v>0.50229999999999997</v>
      </c>
      <c r="K1704" s="3">
        <f t="shared" si="1962"/>
        <v>0.63163275635499994</v>
      </c>
      <c r="L1704" s="3">
        <f t="shared" si="1963"/>
        <v>0.50227572886399996</v>
      </c>
      <c r="M1704" s="5">
        <f t="shared" si="1964"/>
        <v>0.32177314987233574</v>
      </c>
      <c r="N1704" s="5">
        <f t="shared" si="1965"/>
        <v>0.20324246157489392</v>
      </c>
      <c r="O1704" s="5">
        <f t="shared" si="1966"/>
        <v>0.16161884338099253</v>
      </c>
      <c r="P1704" s="5">
        <f t="shared" si="1967"/>
        <v>0.10208375552364334</v>
      </c>
      <c r="Q1704" s="5">
        <f t="shared" si="1968"/>
        <v>6.418729810646269E-2</v>
      </c>
      <c r="R1704" s="5">
        <f t="shared" si="1969"/>
        <v>4.0588611178672324E-2</v>
      </c>
      <c r="S1704" s="5">
        <f t="shared" si="1970"/>
        <v>8.0966149179519577E-3</v>
      </c>
      <c r="T1704" s="5">
        <f t="shared" si="1971"/>
        <v>3.2239721940234389E-2</v>
      </c>
      <c r="U1704" s="5">
        <f t="shared" si="1972"/>
        <v>2.5637096355406164E-2</v>
      </c>
      <c r="V1704" s="5">
        <f t="shared" si="1973"/>
        <v>2.8540909719272054E-4</v>
      </c>
      <c r="W1704" s="5">
        <f t="shared" si="1974"/>
        <v>1.3514266675321704E-2</v>
      </c>
      <c r="X1704" s="5">
        <f t="shared" si="1975"/>
        <v>6.7878881444096732E-3</v>
      </c>
      <c r="Y1704" s="5">
        <f t="shared" si="1976"/>
        <v>1.704695732590336E-3</v>
      </c>
      <c r="Z1704" s="5">
        <f t="shared" si="1977"/>
        <v>6.7955580877817152E-3</v>
      </c>
      <c r="AA1704" s="5">
        <f t="shared" si="1978"/>
        <v>4.2922970859560769E-3</v>
      </c>
      <c r="AB1704" s="5">
        <f t="shared" si="1979"/>
        <v>1.3555777197484852E-3</v>
      </c>
      <c r="AC1704" s="5">
        <f t="shared" si="1980"/>
        <v>5.6591950947439729E-6</v>
      </c>
      <c r="AD1704" s="5">
        <f t="shared" si="1981"/>
        <v>2.1340133775624918E-3</v>
      </c>
      <c r="AE1704" s="5">
        <f t="shared" si="1982"/>
        <v>1.0718631246207269E-3</v>
      </c>
      <c r="AF1704" s="5">
        <f t="shared" si="1983"/>
        <v>2.6918541608065991E-4</v>
      </c>
      <c r="AG1704" s="5">
        <f t="shared" si="1984"/>
        <v>4.5068433687157532E-5</v>
      </c>
      <c r="AH1704" s="5">
        <f t="shared" si="1985"/>
        <v>8.5331097289455249E-4</v>
      </c>
      <c r="AI1704" s="5">
        <f t="shared" si="1986"/>
        <v>5.3897916183735274E-4</v>
      </c>
      <c r="AJ1704" s="5">
        <f t="shared" si="1987"/>
        <v>1.7021844680461731E-4</v>
      </c>
      <c r="AK1704" s="5">
        <f t="shared" si="1988"/>
        <v>3.5838515579222468E-5</v>
      </c>
      <c r="AL1704" s="5">
        <f t="shared" si="1989"/>
        <v>7.181604664548975E-8</v>
      </c>
      <c r="AM1704" s="5">
        <f t="shared" si="1990"/>
        <v>2.6958255035364811E-4</v>
      </c>
      <c r="AN1704" s="5">
        <f t="shared" si="1991"/>
        <v>1.3540477196789455E-4</v>
      </c>
      <c r="AO1704" s="5">
        <f t="shared" si="1992"/>
        <v>3.4005265265918962E-5</v>
      </c>
      <c r="AP1704" s="5">
        <f t="shared" si="1993"/>
        <v>5.6933397988843709E-6</v>
      </c>
      <c r="AQ1704" s="5">
        <f t="shared" si="1994"/>
        <v>7.1490659928876649E-7</v>
      </c>
      <c r="AR1704" s="5">
        <f t="shared" si="1995"/>
        <v>8.5719478171652065E-5</v>
      </c>
      <c r="AS1704" s="5">
        <f t="shared" si="1996"/>
        <v>5.4143230270872838E-5</v>
      </c>
      <c r="AT1704" s="5">
        <f t="shared" si="1997"/>
        <v>1.7099318886977435E-5</v>
      </c>
      <c r="AU1704" s="5">
        <f t="shared" si="1998"/>
        <v>3.6001633067915573E-6</v>
      </c>
      <c r="AV1704" s="5">
        <f t="shared" si="1999"/>
        <v>5.6849526819922059E-7</v>
      </c>
      <c r="AW1704" s="5">
        <f t="shared" si="2000"/>
        <v>6.3288649777554899E-10</v>
      </c>
      <c r="AX1704" s="5">
        <f t="shared" si="2001"/>
        <v>2.8379528224180864E-5</v>
      </c>
      <c r="AY1704" s="5">
        <f t="shared" si="2002"/>
        <v>1.4254348223616901E-5</v>
      </c>
      <c r="AZ1704" s="5">
        <f t="shared" si="2003"/>
        <v>3.5798065717492199E-6</v>
      </c>
      <c r="BA1704" s="5">
        <f t="shared" si="2004"/>
        <v>5.9934998500582566E-7</v>
      </c>
      <c r="BB1704" s="5">
        <f t="shared" si="2005"/>
        <v>7.525973764085712E-8</v>
      </c>
      <c r="BC1704" s="5">
        <f t="shared" si="2006"/>
        <v>7.5602279155349857E-9</v>
      </c>
      <c r="BD1704" s="5">
        <f t="shared" si="2007"/>
        <v>7.1758022294180458E-6</v>
      </c>
      <c r="BE1704" s="5">
        <f t="shared" si="2008"/>
        <v>4.5324717412256742E-6</v>
      </c>
      <c r="BF1704" s="5">
        <f t="shared" si="2009"/>
        <v>1.4314288095057589E-6</v>
      </c>
      <c r="BG1704" s="5">
        <f t="shared" si="2010"/>
        <v>3.0137910815802629E-7</v>
      </c>
      <c r="BH1704" s="5">
        <f t="shared" si="2011"/>
        <v>4.7590229198416444E-8</v>
      </c>
      <c r="BI1704" s="5">
        <f t="shared" si="2012"/>
        <v>6.0119095288323981E-9</v>
      </c>
      <c r="BJ1704" s="8">
        <f t="shared" si="2013"/>
        <v>0.32568875921281948</v>
      </c>
      <c r="BK1704" s="8">
        <f t="shared" si="2014"/>
        <v>0.43225891477048878</v>
      </c>
      <c r="BL1704" s="8">
        <f t="shared" si="2015"/>
        <v>0.23526539818782286</v>
      </c>
      <c r="BM1704" s="8">
        <f t="shared" si="2016"/>
        <v>0.10650025690657518</v>
      </c>
      <c r="BN1704" s="8">
        <f t="shared" si="2017"/>
        <v>0.89349411963700054</v>
      </c>
    </row>
    <row r="1705" spans="1:66" x14ac:dyDescent="0.25">
      <c r="A1705" t="s">
        <v>134</v>
      </c>
      <c r="B1705" t="s">
        <v>360</v>
      </c>
      <c r="C1705" t="s">
        <v>114</v>
      </c>
      <c r="D1705" s="7" t="s">
        <v>544</v>
      </c>
      <c r="E1705">
        <f>VLOOKUP(A1705,home!$A$2:$E$405,3,FALSE)</f>
        <v>1.5832999999999999</v>
      </c>
      <c r="F1705">
        <f>VLOOKUP(B1705,home!$B$2:$E$405,3,FALSE)</f>
        <v>0.31580000000000003</v>
      </c>
      <c r="G1705">
        <f>VLOOKUP(C1705,away!$B$2:$E$405,4,FALSE)</f>
        <v>1.2632000000000001</v>
      </c>
      <c r="H1705">
        <f>VLOOKUP(A1705,away!$A$2:$E$405,3,FALSE)</f>
        <v>1.1943999999999999</v>
      </c>
      <c r="I1705">
        <f>VLOOKUP(C1705,away!$B$2:$E$405,3,FALSE)</f>
        <v>0.83720000000000006</v>
      </c>
      <c r="J1705">
        <f>VLOOKUP(B1705,home!$B$2:$E$405,4,FALSE)</f>
        <v>1.6745000000000001</v>
      </c>
      <c r="K1705" s="3">
        <f t="shared" ref="K1705:K1768" si="2018">E1705*F1705*G1705</f>
        <v>0.63160775604800001</v>
      </c>
      <c r="L1705" s="3">
        <f t="shared" ref="L1705:L1768" si="2019">H1705*I1705*J1705</f>
        <v>1.6744190881600001</v>
      </c>
      <c r="M1705" s="5">
        <f t="shared" ref="M1705:M1768" si="2020">_xlfn.POISSON.DIST(0,K1705,FALSE) * _xlfn.POISSON.DIST(0,L1705,FALSE)</f>
        <v>9.9656416482263338E-2</v>
      </c>
      <c r="N1705" s="5">
        <f t="shared" ref="N1705:N1768" si="2021">_xlfn.POISSON.DIST(1,K1705,FALSE) * _xlfn.POISSON.DIST(0,L1705,FALSE)</f>
        <v>6.2943765590147263E-2</v>
      </c>
      <c r="O1705" s="5">
        <f t="shared" ref="O1705:O1768" si="2022">_xlfn.POISSON.DIST(0,K1705,FALSE) * _xlfn.POISSON.DIST(1,L1705,FALSE)</f>
        <v>0.16686660601552458</v>
      </c>
      <c r="P1705" s="5">
        <f t="shared" ref="P1705:P1768" si="2023">_xlfn.POISSON.DIST(1,K1705,FALSE) * _xlfn.POISSON.DIST(1,L1705,FALSE)</f>
        <v>0.10539424258481118</v>
      </c>
      <c r="Q1705" s="5">
        <f t="shared" ref="Q1705:Q1768" si="2024">_xlfn.POISSON.DIST(2,K1705,FALSE) * _xlfn.POISSON.DIST(0,L1705,FALSE)</f>
        <v>1.9877885270802115E-2</v>
      </c>
      <c r="R1705" s="5">
        <f t="shared" ref="R1705:R1768" si="2025">_xlfn.POISSON.DIST(0,K1705,FALSE) * _xlfn.POISSON.DIST(2,L1705,FALSE)</f>
        <v>0.13970231514443437</v>
      </c>
      <c r="S1705" s="5">
        <f t="shared" ref="S1705:S1768" si="2026">_xlfn.POISSON.DIST(2,K1705,FALSE) * _xlfn.POISSON.DIST(2,L1705,FALSE)</f>
        <v>2.7865607559757578E-2</v>
      </c>
      <c r="T1705" s="5">
        <f t="shared" ref="T1705:T1768" si="2027">_xlfn.POISSON.DIST(2,K1705,FALSE) * _xlfn.POISSON.DIST(1,L1705,FALSE)</f>
        <v>3.3283910529685573E-2</v>
      </c>
      <c r="U1705" s="5">
        <f t="shared" ref="U1705:U1768" si="2028">_xlfn.POISSON.DIST(1,K1705,FALSE) * _xlfn.POISSON.DIST(2,L1705,FALSE)</f>
        <v>8.8237065783086724E-2</v>
      </c>
      <c r="V1705" s="5">
        <f t="shared" ref="V1705:V1768" si="2029">_xlfn.POISSON.DIST(3,K1705,FALSE) * _xlfn.POISSON.DIST(3,L1705,FALSE)</f>
        <v>3.2744444546951514E-3</v>
      </c>
      <c r="W1705" s="5">
        <f t="shared" ref="W1705:W1768" si="2030">_xlfn.POISSON.DIST(3,K1705,FALSE) * _xlfn.POISSON.DIST(0,L1705,FALSE)</f>
        <v>4.1850088369569721E-3</v>
      </c>
      <c r="X1705" s="5">
        <f t="shared" ref="X1705:X1768" si="2031">_xlfn.POISSON.DIST(3,K1705,FALSE) * _xlfn.POISSON.DIST(1,L1705,FALSE)</f>
        <v>7.0074586807190352E-3</v>
      </c>
      <c r="Y1705" s="5">
        <f t="shared" ref="Y1705:Y1768" si="2032">_xlfn.POISSON.DIST(3,K1705,FALSE) * _xlfn.POISSON.DIST(2,L1705,FALSE)</f>
        <v>5.8667112872442242E-3</v>
      </c>
      <c r="Z1705" s="5">
        <f t="shared" ref="Z1705:Z1768" si="2033">_xlfn.POISSON.DIST(0,K1705,FALSE) * _xlfn.POISSON.DIST(3,L1705,FALSE)</f>
        <v>7.7973407712661591E-2</v>
      </c>
      <c r="AA1705" s="5">
        <f t="shared" ref="AA1705:AA1768" si="2034">_xlfn.POISSON.DIST(1,K1705,FALSE) * _xlfn.POISSON.DIST(3,L1705,FALSE)</f>
        <v>4.9248609076810002E-2</v>
      </c>
      <c r="AB1705" s="5">
        <f t="shared" ref="AB1705:AB1768" si="2035">_xlfn.POISSON.DIST(2,K1705,FALSE) * _xlfn.POISSON.DIST(3,L1705,FALSE)</f>
        <v>1.5552901733744563E-2</v>
      </c>
      <c r="AC1705" s="5">
        <f t="shared" ref="AC1705:AC1768" si="2036">_xlfn.POISSON.DIST(4,K1705,FALSE) * _xlfn.POISSON.DIST(4,L1705,FALSE)</f>
        <v>2.1643588376598171E-4</v>
      </c>
      <c r="AD1705" s="5">
        <f t="shared" ref="AD1705:AD1768" si="2037">_xlfn.POISSON.DIST(4,K1705,FALSE) * _xlfn.POISSON.DIST(0,L1705,FALSE)</f>
        <v>6.6082101013786084E-4</v>
      </c>
      <c r="AE1705" s="5">
        <f t="shared" ref="AE1705:AE1768" si="2038">_xlfn.POISSON.DIST(4,K1705,FALSE) * _xlfn.POISSON.DIST(1,L1705,FALSE)</f>
        <v>1.1064913132320072E-3</v>
      </c>
      <c r="AF1705" s="5">
        <f t="shared" ref="AF1705:AF1768" si="2039">_xlfn.POISSON.DIST(4,K1705,FALSE) * _xlfn.POISSON.DIST(2,L1705,FALSE)</f>
        <v>9.2636508787944955E-4</v>
      </c>
      <c r="AG1705" s="5">
        <f t="shared" ref="AG1705:AG1768" si="2040">_xlfn.POISSON.DIST(4,K1705,FALSE) * _xlfn.POISSON.DIST(3,L1705,FALSE)</f>
        <v>5.1704112858345539E-4</v>
      </c>
      <c r="AH1705" s="5">
        <f t="shared" ref="AH1705:AH1768" si="2041">_xlfn.POISSON.DIST(0,K1705,FALSE) * _xlfn.POISSON.DIST(4,L1705,FALSE)</f>
        <v>3.2640040560740692E-2</v>
      </c>
      <c r="AI1705" s="5">
        <f t="shared" ref="AI1705:AI1768" si="2042">_xlfn.POISSON.DIST(1,K1705,FALSE) * _xlfn.POISSON.DIST(4,L1705,FALSE)</f>
        <v>2.061570277588513E-2</v>
      </c>
      <c r="AJ1705" s="5">
        <f t="shared" ref="AJ1705:AJ1768" si="2043">_xlfn.POISSON.DIST(2,K1705,FALSE) * _xlfn.POISSON.DIST(4,L1705,FALSE)</f>
        <v>6.510518884814665E-3</v>
      </c>
      <c r="AK1705" s="5">
        <f t="shared" ref="AK1705:AK1768" si="2044">_xlfn.POISSON.DIST(3,K1705,FALSE) * _xlfn.POISSON.DIST(4,L1705,FALSE)</f>
        <v>1.3706980745153063E-3</v>
      </c>
      <c r="AL1705" s="5">
        <f t="shared" ref="AL1705:AL1768" si="2045">_xlfn.POISSON.DIST(5,K1705,FALSE) * _xlfn.POISSON.DIST(5,L1705,FALSE)</f>
        <v>9.1558965665797427E-6</v>
      </c>
      <c r="AM1705" s="5">
        <f t="shared" ref="AM1705:AM1768" si="2046">_xlfn.POISSON.DIST(5,K1705,FALSE) * _xlfn.POISSON.DIST(0,L1705,FALSE)</f>
        <v>8.3475935072509436E-5</v>
      </c>
      <c r="AN1705" s="5">
        <f t="shared" ref="AN1705:AN1768" si="2047">_xlfn.POISSON.DIST(5,K1705,FALSE) * _xlfn.POISSON.DIST(1,L1705,FALSE)</f>
        <v>1.397736990874146E-4</v>
      </c>
      <c r="AO1705" s="5">
        <f t="shared" ref="AO1705:AO1768" si="2048">_xlfn.POISSON.DIST(5,K1705,FALSE) * _xlfn.POISSON.DIST(2,L1705,FALSE)</f>
        <v>1.1701987488734954E-4</v>
      </c>
      <c r="AP1705" s="5">
        <f t="shared" ref="AP1705:AP1768" si="2049">_xlfn.POISSON.DIST(5,K1705,FALSE) * _xlfn.POISSON.DIST(3,L1705,FALSE)</f>
        <v>6.5313437401824372E-5</v>
      </c>
      <c r="AQ1705" s="5">
        <f t="shared" ref="AQ1705:AQ1768" si="2050">_xlfn.POISSON.DIST(5,K1705,FALSE) * _xlfn.POISSON.DIST(4,L1705,FALSE)</f>
        <v>2.7340516574739506E-5</v>
      </c>
      <c r="AR1705" s="5">
        <f t="shared" ref="AR1705:AR1768" si="2051">_xlfn.POISSON.DIST(0,K1705,FALSE) * _xlfn.POISSON.DIST(5,L1705,FALSE)</f>
        <v>1.0930621390644173E-2</v>
      </c>
      <c r="AS1705" s="5">
        <f t="shared" ref="AS1705:AS1768" si="2052">_xlfn.POISSON.DIST(1,K1705,FALSE) * _xlfn.POISSON.DIST(5,L1705,FALSE)</f>
        <v>6.9038652487550351E-3</v>
      </c>
      <c r="AT1705" s="5">
        <f t="shared" ref="AT1705:AT1768" si="2053">_xlfn.POISSON.DIST(2,K1705,FALSE) * _xlfn.POISSON.DIST(5,L1705,FALSE)</f>
        <v>2.1802674189119672E-3</v>
      </c>
      <c r="AU1705" s="5">
        <f t="shared" ref="AU1705:AU1768" si="2054">_xlfn.POISSON.DIST(3,K1705,FALSE) * _xlfn.POISSON.DIST(5,L1705,FALSE)</f>
        <v>4.5902460401451754E-4</v>
      </c>
      <c r="AV1705" s="5">
        <f t="shared" ref="AV1705:AV1768" si="2055">_xlfn.POISSON.DIST(4,K1705,FALSE) * _xlfn.POISSON.DIST(5,L1705,FALSE)</f>
        <v>7.2480875028107803E-5</v>
      </c>
      <c r="AW1705" s="5">
        <f t="shared" ref="AW1705:AW1768" si="2056">_xlfn.POISSON.DIST(6,K1705,FALSE) * _xlfn.POISSON.DIST(6,L1705,FALSE)</f>
        <v>2.6897381185666277E-7</v>
      </c>
      <c r="AX1705" s="5">
        <f t="shared" ref="AX1705:AX1768" si="2057">_xlfn.POISSON.DIST(6,K1705,FALSE) * _xlfn.POISSON.DIST(0,L1705,FALSE)</f>
        <v>8.787341339192699E-6</v>
      </c>
      <c r="AY1705" s="5">
        <f t="shared" ref="AY1705:AY1768" si="2058">_xlfn.POISSON.DIST(6,K1705,FALSE) * _xlfn.POISSON.DIST(1,L1705,FALSE)</f>
        <v>1.4713692072521713E-5</v>
      </c>
      <c r="AZ1705" s="5">
        <f t="shared" ref="AZ1705:AZ1768" si="2059">_xlfn.POISSON.DIST(6,K1705,FALSE) * _xlfn.POISSON.DIST(2,L1705,FALSE)</f>
        <v>1.2318443431769419E-5</v>
      </c>
      <c r="BA1705" s="5">
        <f t="shared" ref="BA1705:BA1768" si="2060">_xlfn.POISSON.DIST(6,K1705,FALSE) * _xlfn.POISSON.DIST(3,L1705,FALSE)</f>
        <v>6.8754122728579638E-6</v>
      </c>
      <c r="BB1705" s="5">
        <f t="shared" ref="BB1705:BB1768" si="2061">_xlfn.POISSON.DIST(6,K1705,FALSE) * _xlfn.POISSON.DIST(4,L1705,FALSE)</f>
        <v>2.8780803871607268E-6</v>
      </c>
      <c r="BC1705" s="5">
        <f t="shared" ref="BC1705:BC1768" si="2062">_xlfn.POISSON.DIST(6,K1705,FALSE) * _xlfn.POISSON.DIST(5,L1705,FALSE)</f>
        <v>9.6382254750416919E-7</v>
      </c>
      <c r="BD1705" s="5">
        <f t="shared" ref="BD1705:BD1768" si="2063">_xlfn.POISSON.DIST(0,K1705,FALSE) * _xlfn.POISSON.DIST(6,L1705,FALSE)</f>
        <v>3.0504068503240962E-3</v>
      </c>
      <c r="BE1705" s="5">
        <f t="shared" ref="BE1705:BE1768" si="2064">_xlfn.POISSON.DIST(1,K1705,FALSE) * _xlfn.POISSON.DIST(6,L1705,FALSE)</f>
        <v>1.9266606257666498E-3</v>
      </c>
      <c r="BF1705" s="5">
        <f t="shared" ref="BF1705:BF1768" si="2065">_xlfn.POISSON.DIST(2,K1705,FALSE) * _xlfn.POISSON.DIST(6,L1705,FALSE)</f>
        <v>6.0844689725325456E-4</v>
      </c>
      <c r="BG1705" s="5">
        <f t="shared" ref="BG1705:BG1768" si="2066">_xlfn.POISSON.DIST(3,K1705,FALSE) * _xlfn.POISSON.DIST(6,L1705,FALSE)</f>
        <v>1.2809992648283206E-4</v>
      </c>
      <c r="BH1705" s="5">
        <f t="shared" ref="BH1705:BH1768" si="2067">_xlfn.POISSON.DIST(4,K1705,FALSE) * _xlfn.POISSON.DIST(6,L1705,FALSE)</f>
        <v>2.0227226778933832E-5</v>
      </c>
      <c r="BI1705" s="5">
        <f t="shared" ref="BI1705:BI1768" si="2068">_xlfn.POISSON.DIST(5,K1705,FALSE) * _xlfn.POISSON.DIST(6,L1705,FALSE)</f>
        <v>2.5551346633832836E-6</v>
      </c>
      <c r="BJ1705" s="8">
        <f t="shared" ref="BJ1705:BJ1768" si="2069">SUM(N1705,Q1705,T1705,W1705,X1705,Y1705,AD1705,AE1705,AF1705,AG1705,AM1705,AN1705,AO1705,AP1705,AQ1705,AX1705,AY1705,AZ1705,BA1705,BB1705,BC1705)</f>
        <v>0.13685491899046276</v>
      </c>
      <c r="BK1705" s="8">
        <f t="shared" ref="BK1705:BK1768" si="2070">SUM(M1705,P1705,S1705,V1705,AC1705,AL1705,AY1705)</f>
        <v>0.23643101655393237</v>
      </c>
      <c r="BL1705" s="8">
        <f t="shared" ref="BL1705:BL1768" si="2071">SUM(O1705,R1705,U1705,AA1705,AB1705,AH1705,AI1705,AJ1705,AK1705,AR1705,AS1705,AT1705,AU1705,AV1705,BD1705,BE1705,BF1705,BG1705,BH1705,BI1705)</f>
        <v>0.54702711424817907</v>
      </c>
      <c r="BM1705" s="8">
        <f t="shared" ref="BM1705:BM1768" si="2072">SUM(S1705:BI1705)</f>
        <v>0.40383078169899211</v>
      </c>
      <c r="BN1705" s="8">
        <f t="shared" ref="BN1705:BN1768" si="2073">SUM(M1705:R1705)</f>
        <v>0.59444123108798275</v>
      </c>
    </row>
    <row r="1706" spans="1:66" x14ac:dyDescent="0.25">
      <c r="A1706" t="s">
        <v>134</v>
      </c>
      <c r="B1706" t="s">
        <v>300</v>
      </c>
      <c r="C1706" t="s">
        <v>482</v>
      </c>
      <c r="D1706" s="7" t="s">
        <v>544</v>
      </c>
      <c r="E1706">
        <f>VLOOKUP(A1706,home!$A$2:$E$405,3,FALSE)</f>
        <v>1.5832999999999999</v>
      </c>
      <c r="F1706">
        <f>VLOOKUP(B1706,home!$B$2:$E$405,3,FALSE)</f>
        <v>0.78949999999999998</v>
      </c>
      <c r="G1706">
        <f>VLOOKUP(C1706,away!$B$2:$E$405,4,FALSE)</f>
        <v>1.7685</v>
      </c>
      <c r="H1706">
        <f>VLOOKUP(A1706,away!$A$2:$E$405,3,FALSE)</f>
        <v>1.1943999999999999</v>
      </c>
      <c r="I1706">
        <f>VLOOKUP(C1706,away!$B$2:$E$405,3,FALSE)</f>
        <v>0.83720000000000006</v>
      </c>
      <c r="J1706">
        <f>VLOOKUP(B1706,home!$B$2:$E$405,4,FALSE)</f>
        <v>1.0466</v>
      </c>
      <c r="K1706" s="3">
        <f t="shared" si="2018"/>
        <v>2.2106521464749997</v>
      </c>
      <c r="L1706" s="3">
        <f t="shared" si="2019"/>
        <v>1.0465494282879999</v>
      </c>
      <c r="M1706" s="5">
        <f t="shared" si="2020"/>
        <v>3.8495975532984533E-2</v>
      </c>
      <c r="N1706" s="5">
        <f t="shared" si="2021"/>
        <v>8.5101210942641323E-2</v>
      </c>
      <c r="O1706" s="5">
        <f t="shared" si="2022"/>
        <v>4.0287941185433787E-2</v>
      </c>
      <c r="P1706" s="5">
        <f t="shared" si="2023"/>
        <v>8.9062623658637735E-2</v>
      </c>
      <c r="Q1706" s="5">
        <f t="shared" si="2024"/>
        <v>9.4064587318985898E-2</v>
      </c>
      <c r="R1706" s="5">
        <f t="shared" si="2025"/>
        <v>2.1081660907258146E-2</v>
      </c>
      <c r="S1706" s="5">
        <f t="shared" si="2026"/>
        <v>5.1512858312706161E-2</v>
      </c>
      <c r="T1706" s="5">
        <f t="shared" si="2027"/>
        <v>9.8443240080831315E-2</v>
      </c>
      <c r="U1706" s="5">
        <f t="shared" si="2028"/>
        <v>4.6604218935888307E-2</v>
      </c>
      <c r="V1706" s="5">
        <f t="shared" si="2029"/>
        <v>1.3241991171992777E-2</v>
      </c>
      <c r="W1706" s="5">
        <f t="shared" si="2030"/>
        <v>6.9314693954667078E-2</v>
      </c>
      <c r="X1706" s="5">
        <f t="shared" si="2031"/>
        <v>7.2541253330214508E-2</v>
      </c>
      <c r="Y1706" s="5">
        <f t="shared" si="2032"/>
        <v>3.7959003600015473E-2</v>
      </c>
      <c r="Z1706" s="5">
        <f t="shared" si="2033"/>
        <v>7.3543333899508305E-3</v>
      </c>
      <c r="AA1706" s="5">
        <f t="shared" si="2034"/>
        <v>1.6257872894387564E-2</v>
      </c>
      <c r="AB1706" s="5">
        <f t="shared" si="2035"/>
        <v>1.7970250805547795E-2</v>
      </c>
      <c r="AC1706" s="5">
        <f t="shared" si="2036"/>
        <v>1.9147561204671878E-3</v>
      </c>
      <c r="AD1706" s="5">
        <f t="shared" si="2037"/>
        <v>3.8307669243285603E-2</v>
      </c>
      <c r="AE1706" s="5">
        <f t="shared" si="2038"/>
        <v>4.0090869345606343E-2</v>
      </c>
      <c r="AF1706" s="5">
        <f t="shared" si="2039"/>
        <v>2.0978538196606607E-2</v>
      </c>
      <c r="AG1706" s="5">
        <f t="shared" si="2040"/>
        <v>7.3183590519922057E-3</v>
      </c>
      <c r="AH1706" s="5">
        <f t="shared" si="2041"/>
        <v>1.9241683511730975E-3</v>
      </c>
      <c r="AI1706" s="5">
        <f t="shared" si="2042"/>
        <v>4.2536668957000685E-3</v>
      </c>
      <c r="AJ1706" s="5">
        <f t="shared" si="2043"/>
        <v>4.7016889266845033E-3</v>
      </c>
      <c r="AK1706" s="5">
        <f t="shared" si="2044"/>
        <v>3.4645995726109453E-3</v>
      </c>
      <c r="AL1706" s="5">
        <f t="shared" si="2045"/>
        <v>1.7719587712136249E-4</v>
      </c>
      <c r="AM1706" s="5">
        <f t="shared" si="2046"/>
        <v>1.6936986247824744E-2</v>
      </c>
      <c r="AN1706" s="5">
        <f t="shared" si="2047"/>
        <v>1.7725393274582703E-2</v>
      </c>
      <c r="AO1706" s="5">
        <f t="shared" si="2048"/>
        <v>9.2752500988472417E-3</v>
      </c>
      <c r="AP1706" s="5">
        <f t="shared" si="2049"/>
        <v>3.2356692293922656E-3</v>
      </c>
      <c r="AQ1706" s="5">
        <f t="shared" si="2050"/>
        <v>8.4657194553738717E-4</v>
      </c>
      <c r="AR1706" s="5">
        <f t="shared" si="2051"/>
        <v>4.0274745757001379E-4</v>
      </c>
      <c r="AS1706" s="5">
        <f t="shared" si="2052"/>
        <v>8.9033453156449989E-4</v>
      </c>
      <c r="AT1706" s="5">
        <f t="shared" si="2053"/>
        <v>9.8410997164193764E-4</v>
      </c>
      <c r="AU1706" s="5">
        <f t="shared" si="2054"/>
        <v>7.2517494039256696E-4</v>
      </c>
      <c r="AV1706" s="5">
        <f t="shared" si="2055"/>
        <v>4.0077738463717693E-4</v>
      </c>
      <c r="AW1706" s="5">
        <f t="shared" si="2056"/>
        <v>1.1387575439469578E-5</v>
      </c>
      <c r="AX1706" s="5">
        <f t="shared" si="2057"/>
        <v>6.240297500595216E-3</v>
      </c>
      <c r="AY1706" s="5">
        <f t="shared" si="2058"/>
        <v>6.5307797815949567E-3</v>
      </c>
      <c r="AZ1706" s="5">
        <f t="shared" si="2059"/>
        <v>3.4173919233515151E-3</v>
      </c>
      <c r="BA1706" s="5">
        <f t="shared" si="2060"/>
        <v>1.1921565212065191E-3</v>
      </c>
      <c r="BB1706" s="5">
        <f t="shared" si="2061"/>
        <v>3.1191268142462329E-4</v>
      </c>
      <c r="BC1706" s="5">
        <f t="shared" si="2062"/>
        <v>6.5286407684143332E-5</v>
      </c>
      <c r="BD1706" s="5">
        <f t="shared" si="2063"/>
        <v>7.0249186910723889E-5</v>
      </c>
      <c r="BE1706" s="5">
        <f t="shared" si="2064"/>
        <v>1.552965158323152E-4</v>
      </c>
      <c r="BF1706" s="5">
        <f t="shared" si="2065"/>
        <v>1.7165328803239822E-4</v>
      </c>
      <c r="BG1706" s="5">
        <f t="shared" si="2066"/>
        <v>1.2648856987943752E-4</v>
      </c>
      <c r="BH1706" s="5">
        <f t="shared" si="2067"/>
        <v>6.9905557127132868E-5</v>
      </c>
      <c r="BI1706" s="5">
        <f t="shared" si="2068"/>
        <v>3.0907373982725424E-5</v>
      </c>
      <c r="BJ1706" s="8">
        <f t="shared" si="2069"/>
        <v>0.62989712067688741</v>
      </c>
      <c r="BK1706" s="8">
        <f t="shared" si="2070"/>
        <v>0.20093618045550474</v>
      </c>
      <c r="BL1706" s="8">
        <f t="shared" si="2071"/>
        <v>0.16057371325225517</v>
      </c>
      <c r="BM1706" s="8">
        <f t="shared" si="2072"/>
        <v>0.62414795602250117</v>
      </c>
      <c r="BN1706" s="8">
        <f t="shared" si="2073"/>
        <v>0.36809399954594146</v>
      </c>
    </row>
    <row r="1707" spans="1:66" x14ac:dyDescent="0.25">
      <c r="A1707" t="s">
        <v>19</v>
      </c>
      <c r="B1707" t="s">
        <v>239</v>
      </c>
      <c r="C1707" t="s">
        <v>234</v>
      </c>
      <c r="D1707" s="7" t="s">
        <v>544</v>
      </c>
      <c r="E1707">
        <f>VLOOKUP(A1707,home!$A$2:$E$405,3,FALSE)</f>
        <v>1.4750000000000001</v>
      </c>
      <c r="F1707">
        <f>VLOOKUP(B1707,home!$B$2:$E$405,3,FALSE)</f>
        <v>0.50849999999999995</v>
      </c>
      <c r="G1707">
        <f>VLOOKUP(C1707,away!$B$2:$E$405,4,FALSE)</f>
        <v>0.84750000000000003</v>
      </c>
      <c r="H1707">
        <f>VLOOKUP(A1707,away!$A$2:$E$405,3,FALSE)</f>
        <v>1.5625</v>
      </c>
      <c r="I1707">
        <f>VLOOKUP(C1707,away!$B$2:$E$405,3,FALSE)</f>
        <v>0.64</v>
      </c>
      <c r="J1707">
        <f>VLOOKUP(B1707,home!$B$2:$E$405,4,FALSE)</f>
        <v>0.64</v>
      </c>
      <c r="K1707" s="3">
        <f t="shared" si="2018"/>
        <v>0.63565678125000002</v>
      </c>
      <c r="L1707" s="3">
        <f t="shared" si="2019"/>
        <v>0.64</v>
      </c>
      <c r="M1707" s="5">
        <f t="shared" si="2020"/>
        <v>0.27924750345551425</v>
      </c>
      <c r="N1707" s="5">
        <f t="shared" si="2021"/>
        <v>0.17750556921863045</v>
      </c>
      <c r="O1707" s="5">
        <f t="shared" si="2022"/>
        <v>0.17871840221152913</v>
      </c>
      <c r="P1707" s="5">
        <f t="shared" si="2023"/>
        <v>0.11360356429992349</v>
      </c>
      <c r="Q1707" s="5">
        <f t="shared" si="2024"/>
        <v>5.6416309391731853E-2</v>
      </c>
      <c r="R1707" s="5">
        <f t="shared" si="2025"/>
        <v>5.7189888707689325E-2</v>
      </c>
      <c r="S1707" s="5">
        <f t="shared" si="2026"/>
        <v>1.1554060163426685E-2</v>
      </c>
      <c r="T1707" s="5">
        <f t="shared" si="2027"/>
        <v>3.610643801070839E-2</v>
      </c>
      <c r="U1707" s="5">
        <f t="shared" si="2028"/>
        <v>3.6353140575975516E-2</v>
      </c>
      <c r="V1707" s="5">
        <f t="shared" si="2029"/>
        <v>5.2226963156285563E-4</v>
      </c>
      <c r="W1707" s="5">
        <f t="shared" si="2030"/>
        <v>1.1953803212650809E-2</v>
      </c>
      <c r="X1707" s="5">
        <f t="shared" si="2031"/>
        <v>7.6504340560965183E-3</v>
      </c>
      <c r="Y1707" s="5">
        <f t="shared" si="2032"/>
        <v>2.4481388979508858E-3</v>
      </c>
      <c r="Z1707" s="5">
        <f t="shared" si="2033"/>
        <v>1.2200509590973721E-2</v>
      </c>
      <c r="AA1707" s="5">
        <f t="shared" si="2034"/>
        <v>7.7553366562081102E-3</v>
      </c>
      <c r="AB1707" s="5">
        <f t="shared" si="2035"/>
        <v>2.4648661681976928E-3</v>
      </c>
      <c r="AC1707" s="5">
        <f t="shared" si="2036"/>
        <v>1.3279369317754726E-5</v>
      </c>
      <c r="AD1707" s="5">
        <f t="shared" si="2037"/>
        <v>1.8996290184623804E-3</v>
      </c>
      <c r="AE1707" s="5">
        <f t="shared" si="2038"/>
        <v>1.2157625718159234E-3</v>
      </c>
      <c r="AF1707" s="5">
        <f t="shared" si="2039"/>
        <v>3.890440229810955E-4</v>
      </c>
      <c r="AG1707" s="5">
        <f t="shared" si="2040"/>
        <v>8.2996058235967036E-5</v>
      </c>
      <c r="AH1707" s="5">
        <f t="shared" si="2041"/>
        <v>1.9520815345557955E-3</v>
      </c>
      <c r="AI1707" s="5">
        <f t="shared" si="2042"/>
        <v>1.2408538649932976E-3</v>
      </c>
      <c r="AJ1707" s="5">
        <f t="shared" si="2043"/>
        <v>3.9437858691163081E-4</v>
      </c>
      <c r="AK1707" s="5">
        <f t="shared" si="2044"/>
        <v>8.3563141050056901E-5</v>
      </c>
      <c r="AL1707" s="5">
        <f t="shared" si="2045"/>
        <v>2.1609270163338189E-7</v>
      </c>
      <c r="AM1707" s="5">
        <f t="shared" si="2046"/>
        <v>2.4150241348897875E-4</v>
      </c>
      <c r="AN1707" s="5">
        <f t="shared" si="2047"/>
        <v>1.5456154463294641E-4</v>
      </c>
      <c r="AO1707" s="5">
        <f t="shared" si="2048"/>
        <v>4.9459694282542849E-5</v>
      </c>
      <c r="AP1707" s="5">
        <f t="shared" si="2049"/>
        <v>1.0551401446942474E-5</v>
      </c>
      <c r="AQ1707" s="5">
        <f t="shared" si="2050"/>
        <v>1.6882242315107959E-6</v>
      </c>
      <c r="AR1707" s="5">
        <f t="shared" si="2051"/>
        <v>2.4986643642314183E-4</v>
      </c>
      <c r="AS1707" s="5">
        <f t="shared" si="2052"/>
        <v>1.5882929471914211E-4</v>
      </c>
      <c r="AT1707" s="5">
        <f t="shared" si="2053"/>
        <v>5.0480459124688745E-5</v>
      </c>
      <c r="AU1707" s="5">
        <f t="shared" si="2054"/>
        <v>1.0696082054407284E-5</v>
      </c>
      <c r="AV1707" s="5">
        <f t="shared" si="2055"/>
        <v>1.699759272672605E-6</v>
      </c>
      <c r="AW1707" s="5">
        <f t="shared" si="2056"/>
        <v>2.4419696208336375E-9</v>
      </c>
      <c r="AX1707" s="5">
        <f t="shared" si="2057"/>
        <v>2.5585441137085133E-5</v>
      </c>
      <c r="AY1707" s="5">
        <f t="shared" si="2058"/>
        <v>1.6374682327734484E-5</v>
      </c>
      <c r="AZ1707" s="5">
        <f t="shared" si="2059"/>
        <v>5.2398983448750354E-6</v>
      </c>
      <c r="BA1707" s="5">
        <f t="shared" si="2060"/>
        <v>1.1178449802400077E-6</v>
      </c>
      <c r="BB1707" s="5">
        <f t="shared" si="2061"/>
        <v>1.7885519683840122E-7</v>
      </c>
      <c r="BC1707" s="5">
        <f t="shared" si="2062"/>
        <v>2.2893465195315357E-8</v>
      </c>
      <c r="BD1707" s="5">
        <f t="shared" si="2063"/>
        <v>2.6652419885135123E-5</v>
      </c>
      <c r="BE1707" s="5">
        <f t="shared" si="2064"/>
        <v>1.6941791436708486E-5</v>
      </c>
      <c r="BF1707" s="5">
        <f t="shared" si="2065"/>
        <v>5.3845823066334655E-6</v>
      </c>
      <c r="BG1707" s="5">
        <f t="shared" si="2066"/>
        <v>1.1409154191367766E-6</v>
      </c>
      <c r="BH1707" s="5">
        <f t="shared" si="2067"/>
        <v>1.8130765575174448E-7</v>
      </c>
      <c r="BI1707" s="5">
        <f t="shared" si="2068"/>
        <v>2.3049888174227397E-8</v>
      </c>
      <c r="BJ1707" s="8">
        <f t="shared" si="2069"/>
        <v>0.29617440735279915</v>
      </c>
      <c r="BK1707" s="8">
        <f t="shared" si="2070"/>
        <v>0.40495726769477447</v>
      </c>
      <c r="BL1707" s="8">
        <f t="shared" si="2071"/>
        <v>0.28667440754529611</v>
      </c>
      <c r="BM1707" s="8">
        <f t="shared" si="2072"/>
        <v>0.13730898265846686</v>
      </c>
      <c r="BN1707" s="8">
        <f t="shared" si="2073"/>
        <v>0.86268123728501844</v>
      </c>
    </row>
    <row r="1708" spans="1:66" x14ac:dyDescent="0.25">
      <c r="A1708" t="s">
        <v>19</v>
      </c>
      <c r="B1708" t="s">
        <v>140</v>
      </c>
      <c r="C1708" t="s">
        <v>237</v>
      </c>
      <c r="D1708" s="7" t="s">
        <v>544</v>
      </c>
      <c r="E1708">
        <f>VLOOKUP(A1708,home!$A$2:$E$405,3,FALSE)</f>
        <v>1.4750000000000001</v>
      </c>
      <c r="F1708">
        <f>VLOOKUP(B1708,home!$B$2:$E$405,3,FALSE)</f>
        <v>1.5819000000000001</v>
      </c>
      <c r="G1708">
        <f>VLOOKUP(C1708,away!$B$2:$E$405,4,FALSE)</f>
        <v>0.50849999999999995</v>
      </c>
      <c r="H1708">
        <f>VLOOKUP(A1708,away!$A$2:$E$405,3,FALSE)</f>
        <v>1.5625</v>
      </c>
      <c r="I1708">
        <f>VLOOKUP(C1708,away!$B$2:$E$405,3,FALSE)</f>
        <v>0.64</v>
      </c>
      <c r="J1708">
        <f>VLOOKUP(B1708,home!$B$2:$E$405,4,FALSE)</f>
        <v>0.64</v>
      </c>
      <c r="K1708" s="3">
        <f t="shared" si="2018"/>
        <v>1.18648432125</v>
      </c>
      <c r="L1708" s="3">
        <f t="shared" si="2019"/>
        <v>0.64</v>
      </c>
      <c r="M1708" s="5">
        <f t="shared" si="2020"/>
        <v>0.16097852286501016</v>
      </c>
      <c r="N1708" s="5">
        <f t="shared" si="2021"/>
        <v>0.19099849343731917</v>
      </c>
      <c r="O1708" s="5">
        <f t="shared" si="2022"/>
        <v>0.1030262546336065</v>
      </c>
      <c r="P1708" s="5">
        <f t="shared" si="2023"/>
        <v>0.12223903579988427</v>
      </c>
      <c r="Q1708" s="5">
        <f t="shared" si="2024"/>
        <v>0.11330835892287512</v>
      </c>
      <c r="R1708" s="5">
        <f t="shared" si="2025"/>
        <v>3.2968401482754081E-2</v>
      </c>
      <c r="S1708" s="5">
        <f t="shared" si="2026"/>
        <v>2.3205551907404826E-2</v>
      </c>
      <c r="T1708" s="5">
        <f t="shared" si="2027"/>
        <v>7.2517349710640083E-2</v>
      </c>
      <c r="U1708" s="5">
        <f t="shared" si="2028"/>
        <v>3.9116491455962965E-2</v>
      </c>
      <c r="V1708" s="5">
        <f t="shared" si="2029"/>
        <v>1.9579038936240957E-3</v>
      </c>
      <c r="W1708" s="5">
        <f t="shared" si="2030"/>
        <v>4.4812863776186276E-2</v>
      </c>
      <c r="X1708" s="5">
        <f t="shared" si="2031"/>
        <v>2.8680232816759216E-2</v>
      </c>
      <c r="Y1708" s="5">
        <f t="shared" si="2032"/>
        <v>9.1776745013629497E-3</v>
      </c>
      <c r="Z1708" s="5">
        <f t="shared" si="2033"/>
        <v>7.0332589829875366E-3</v>
      </c>
      <c r="AA1708" s="5">
        <f t="shared" si="2034"/>
        <v>8.3448515106054333E-3</v>
      </c>
      <c r="AB1708" s="5">
        <f t="shared" si="2035"/>
        <v>4.9505177402463631E-3</v>
      </c>
      <c r="AC1708" s="5">
        <f t="shared" si="2036"/>
        <v>9.2920890891972808E-5</v>
      </c>
      <c r="AD1708" s="5">
        <f t="shared" si="2037"/>
        <v>1.3292440065189285E-2</v>
      </c>
      <c r="AE1708" s="5">
        <f t="shared" si="2038"/>
        <v>8.5071616417211424E-3</v>
      </c>
      <c r="AF1708" s="5">
        <f t="shared" si="2039"/>
        <v>2.7222917253507659E-3</v>
      </c>
      <c r="AG1708" s="5">
        <f t="shared" si="2040"/>
        <v>5.8075556807483009E-4</v>
      </c>
      <c r="AH1708" s="5">
        <f t="shared" si="2041"/>
        <v>1.125321437278006E-3</v>
      </c>
      <c r="AI1708" s="5">
        <f t="shared" si="2042"/>
        <v>1.3351762416968693E-3</v>
      </c>
      <c r="AJ1708" s="5">
        <f t="shared" si="2043"/>
        <v>7.920828384394181E-4</v>
      </c>
      <c r="AK1708" s="5">
        <f t="shared" si="2044"/>
        <v>3.1326462297985537E-4</v>
      </c>
      <c r="AL1708" s="5">
        <f t="shared" si="2045"/>
        <v>2.8223790120936339E-6</v>
      </c>
      <c r="AM1708" s="5">
        <f t="shared" si="2046"/>
        <v>3.1542543457004804E-3</v>
      </c>
      <c r="AN1708" s="5">
        <f t="shared" si="2047"/>
        <v>2.0187227812483075E-3</v>
      </c>
      <c r="AO1708" s="5">
        <f t="shared" si="2048"/>
        <v>6.4599128999945842E-4</v>
      </c>
      <c r="AP1708" s="5">
        <f t="shared" si="2049"/>
        <v>1.3781147519988446E-4</v>
      </c>
      <c r="AQ1708" s="5">
        <f t="shared" si="2050"/>
        <v>2.2049836031981513E-5</v>
      </c>
      <c r="AR1708" s="5">
        <f t="shared" si="2051"/>
        <v>1.4404114397158476E-4</v>
      </c>
      <c r="AS1708" s="5">
        <f t="shared" si="2052"/>
        <v>1.7090255893719927E-4</v>
      </c>
      <c r="AT1708" s="5">
        <f t="shared" si="2053"/>
        <v>1.0138660332024552E-4</v>
      </c>
      <c r="AU1708" s="5">
        <f t="shared" si="2054"/>
        <v>4.0097871741421486E-5</v>
      </c>
      <c r="AV1708" s="5">
        <f t="shared" si="2055"/>
        <v>1.189387403417252E-5</v>
      </c>
      <c r="AW1708" s="5">
        <f t="shared" si="2056"/>
        <v>5.9532594603985013E-8</v>
      </c>
      <c r="AX1708" s="5">
        <f t="shared" si="2057"/>
        <v>6.2374555440138232E-4</v>
      </c>
      <c r="AY1708" s="5">
        <f t="shared" si="2058"/>
        <v>3.9919715481688469E-4</v>
      </c>
      <c r="AZ1708" s="5">
        <f t="shared" si="2059"/>
        <v>1.2774308954140311E-4</v>
      </c>
      <c r="BA1708" s="5">
        <f t="shared" si="2060"/>
        <v>2.7251859102165997E-5</v>
      </c>
      <c r="BB1708" s="5">
        <f t="shared" si="2061"/>
        <v>4.3602974563465598E-6</v>
      </c>
      <c r="BC1708" s="5">
        <f t="shared" si="2062"/>
        <v>5.5811807441235959E-7</v>
      </c>
      <c r="BD1708" s="5">
        <f t="shared" si="2063"/>
        <v>1.5364388690302371E-5</v>
      </c>
      <c r="BE1708" s="5">
        <f t="shared" si="2064"/>
        <v>1.8229606286634583E-5</v>
      </c>
      <c r="BF1708" s="5">
        <f t="shared" si="2065"/>
        <v>1.0814571020826186E-5</v>
      </c>
      <c r="BG1708" s="5">
        <f t="shared" si="2066"/>
        <v>4.2771063190849572E-6</v>
      </c>
      <c r="BH1708" s="5">
        <f t="shared" si="2067"/>
        <v>1.2686798969784018E-6</v>
      </c>
      <c r="BI1708" s="5">
        <f t="shared" si="2068"/>
        <v>3.0105376128998755E-7</v>
      </c>
      <c r="BJ1708" s="8">
        <f t="shared" si="2069"/>
        <v>0.49175930796705158</v>
      </c>
      <c r="BK1708" s="8">
        <f t="shared" si="2070"/>
        <v>0.30887595489064429</v>
      </c>
      <c r="BL1708" s="8">
        <f t="shared" si="2071"/>
        <v>0.19249093942154921</v>
      </c>
      <c r="BM1708" s="8">
        <f t="shared" si="2072"/>
        <v>0.27624125649856113</v>
      </c>
      <c r="BN1708" s="8">
        <f t="shared" si="2073"/>
        <v>0.72351906714144931</v>
      </c>
    </row>
    <row r="1709" spans="1:66" x14ac:dyDescent="0.25">
      <c r="A1709" t="s">
        <v>141</v>
      </c>
      <c r="B1709" t="s">
        <v>240</v>
      </c>
      <c r="C1709" t="s">
        <v>143</v>
      </c>
      <c r="D1709" s="7" t="s">
        <v>544</v>
      </c>
      <c r="E1709">
        <f>VLOOKUP(A1709,home!$A$2:$E$405,3,FALSE)</f>
        <v>1.3483000000000001</v>
      </c>
      <c r="F1709">
        <f>VLOOKUP(B1709,home!$B$2:$E$405,3,FALSE)</f>
        <v>1.4833000000000001</v>
      </c>
      <c r="G1709">
        <f>VLOOKUP(C1709,away!$B$2:$E$405,4,FALSE)</f>
        <v>0.74170000000000003</v>
      </c>
      <c r="H1709">
        <f>VLOOKUP(A1709,away!$A$2:$E$405,3,FALSE)</f>
        <v>1.1460999999999999</v>
      </c>
      <c r="I1709">
        <f>VLOOKUP(C1709,away!$B$2:$E$405,3,FALSE)</f>
        <v>0</v>
      </c>
      <c r="J1709">
        <f>VLOOKUP(B1709,home!$B$2:$E$405,4,FALSE)</f>
        <v>1.5268999999999999</v>
      </c>
      <c r="K1709" s="3">
        <f t="shared" si="2018"/>
        <v>1.4833505953630002</v>
      </c>
      <c r="L1709" s="3">
        <f t="shared" si="2019"/>
        <v>0</v>
      </c>
      <c r="M1709" s="5">
        <f t="shared" si="2020"/>
        <v>0.22687624296078476</v>
      </c>
      <c r="N1709" s="5">
        <f t="shared" si="2021"/>
        <v>0.33653701006960074</v>
      </c>
      <c r="O1709" s="5">
        <f t="shared" si="2022"/>
        <v>0</v>
      </c>
      <c r="P1709" s="5">
        <f t="shared" si="2023"/>
        <v>0</v>
      </c>
      <c r="Q1709" s="5">
        <f t="shared" si="2024"/>
        <v>0.2496011871242132</v>
      </c>
      <c r="R1709" s="5">
        <f t="shared" si="2025"/>
        <v>0</v>
      </c>
      <c r="S1709" s="5">
        <f t="shared" si="2026"/>
        <v>0</v>
      </c>
      <c r="T1709" s="5">
        <f t="shared" si="2027"/>
        <v>0</v>
      </c>
      <c r="U1709" s="5">
        <f t="shared" si="2028"/>
        <v>0</v>
      </c>
      <c r="V1709" s="5">
        <f t="shared" si="2029"/>
        <v>0</v>
      </c>
      <c r="W1709" s="5">
        <f t="shared" si="2030"/>
        <v>0.12341535650800443</v>
      </c>
      <c r="X1709" s="5">
        <f t="shared" si="2031"/>
        <v>0</v>
      </c>
      <c r="Y1709" s="5">
        <f t="shared" si="2032"/>
        <v>0</v>
      </c>
      <c r="Z1709" s="5">
        <f t="shared" si="2033"/>
        <v>0</v>
      </c>
      <c r="AA1709" s="5">
        <f t="shared" si="2034"/>
        <v>0</v>
      </c>
      <c r="AB1709" s="5">
        <f t="shared" si="2035"/>
        <v>0</v>
      </c>
      <c r="AC1709" s="5">
        <f t="shared" si="2036"/>
        <v>0</v>
      </c>
      <c r="AD1709" s="5">
        <f t="shared" si="2037"/>
        <v>4.5767060638271288E-2</v>
      </c>
      <c r="AE1709" s="5">
        <f t="shared" si="2038"/>
        <v>0</v>
      </c>
      <c r="AF1709" s="5">
        <f t="shared" si="2039"/>
        <v>0</v>
      </c>
      <c r="AG1709" s="5">
        <f t="shared" si="2040"/>
        <v>0</v>
      </c>
      <c r="AH1709" s="5">
        <f t="shared" si="2041"/>
        <v>0</v>
      </c>
      <c r="AI1709" s="5">
        <f t="shared" si="2042"/>
        <v>0</v>
      </c>
      <c r="AJ1709" s="5">
        <f t="shared" si="2043"/>
        <v>0</v>
      </c>
      <c r="AK1709" s="5">
        <f t="shared" si="2044"/>
        <v>0</v>
      </c>
      <c r="AL1709" s="5">
        <f t="shared" si="2045"/>
        <v>0</v>
      </c>
      <c r="AM1709" s="5">
        <f t="shared" si="2046"/>
        <v>1.3577719329158846E-2</v>
      </c>
      <c r="AN1709" s="5">
        <f t="shared" si="2047"/>
        <v>0</v>
      </c>
      <c r="AO1709" s="5">
        <f t="shared" si="2048"/>
        <v>0</v>
      </c>
      <c r="AP1709" s="5">
        <f t="shared" si="2049"/>
        <v>0</v>
      </c>
      <c r="AQ1709" s="5">
        <f t="shared" si="2050"/>
        <v>0</v>
      </c>
      <c r="AR1709" s="5">
        <f t="shared" si="2051"/>
        <v>0</v>
      </c>
      <c r="AS1709" s="5">
        <f t="shared" si="2052"/>
        <v>0</v>
      </c>
      <c r="AT1709" s="5">
        <f t="shared" si="2053"/>
        <v>0</v>
      </c>
      <c r="AU1709" s="5">
        <f t="shared" si="2054"/>
        <v>0</v>
      </c>
      <c r="AV1709" s="5">
        <f t="shared" si="2055"/>
        <v>0</v>
      </c>
      <c r="AW1709" s="5">
        <f t="shared" si="2056"/>
        <v>0</v>
      </c>
      <c r="AX1709" s="5">
        <f t="shared" si="2057"/>
        <v>3.3567530084299161E-3</v>
      </c>
      <c r="AY1709" s="5">
        <f t="shared" si="2058"/>
        <v>0</v>
      </c>
      <c r="AZ1709" s="5">
        <f t="shared" si="2059"/>
        <v>0</v>
      </c>
      <c r="BA1709" s="5">
        <f t="shared" si="2060"/>
        <v>0</v>
      </c>
      <c r="BB1709" s="5">
        <f t="shared" si="2061"/>
        <v>0</v>
      </c>
      <c r="BC1709" s="5">
        <f t="shared" si="2062"/>
        <v>0</v>
      </c>
      <c r="BD1709" s="5">
        <f t="shared" si="2063"/>
        <v>0</v>
      </c>
      <c r="BE1709" s="5">
        <f t="shared" si="2064"/>
        <v>0</v>
      </c>
      <c r="BF1709" s="5">
        <f t="shared" si="2065"/>
        <v>0</v>
      </c>
      <c r="BG1709" s="5">
        <f t="shared" si="2066"/>
        <v>0</v>
      </c>
      <c r="BH1709" s="5">
        <f t="shared" si="2067"/>
        <v>0</v>
      </c>
      <c r="BI1709" s="5">
        <f t="shared" si="2068"/>
        <v>0</v>
      </c>
      <c r="BJ1709" s="8">
        <f t="shared" si="2069"/>
        <v>0.7722550866776785</v>
      </c>
      <c r="BK1709" s="8">
        <f t="shared" si="2070"/>
        <v>0.22687624296078476</v>
      </c>
      <c r="BL1709" s="8">
        <f t="shared" si="2071"/>
        <v>0</v>
      </c>
      <c r="BM1709" s="8">
        <f t="shared" si="2072"/>
        <v>0.18611688948386448</v>
      </c>
      <c r="BN1709" s="8">
        <f t="shared" si="2073"/>
        <v>0.81301444015459867</v>
      </c>
    </row>
    <row r="1710" spans="1:66" x14ac:dyDescent="0.25">
      <c r="A1710" t="s">
        <v>141</v>
      </c>
      <c r="B1710" t="s">
        <v>473</v>
      </c>
      <c r="C1710" t="s">
        <v>427</v>
      </c>
      <c r="D1710" s="7" t="s">
        <v>544</v>
      </c>
      <c r="E1710">
        <f>VLOOKUP(A1710,home!$A$2:$E$405,3,FALSE)</f>
        <v>1.3483000000000001</v>
      </c>
      <c r="F1710">
        <f>VLOOKUP(B1710,home!$B$2:$E$405,3,FALSE)</f>
        <v>0.37080000000000002</v>
      </c>
      <c r="G1710">
        <f>VLOOKUP(C1710,away!$B$2:$E$405,4,FALSE)</f>
        <v>1.6688000000000001</v>
      </c>
      <c r="H1710">
        <f>VLOOKUP(A1710,away!$A$2:$E$405,3,FALSE)</f>
        <v>1.1460999999999999</v>
      </c>
      <c r="I1710">
        <f>VLOOKUP(C1710,away!$B$2:$E$405,3,FALSE)</f>
        <v>1.0907</v>
      </c>
      <c r="J1710">
        <f>VLOOKUP(B1710,home!$B$2:$E$405,4,FALSE)</f>
        <v>0.65439999999999998</v>
      </c>
      <c r="K1710" s="3">
        <f t="shared" si="2018"/>
        <v>0.83431595923200008</v>
      </c>
      <c r="L1710" s="3">
        <f t="shared" si="2019"/>
        <v>0.81803355108799991</v>
      </c>
      <c r="M1710" s="5">
        <f t="shared" si="2020"/>
        <v>0.19159921504043015</v>
      </c>
      <c r="N1710" s="5">
        <f t="shared" si="2021"/>
        <v>0.15985428288455472</v>
      </c>
      <c r="O1710" s="5">
        <f t="shared" si="2022"/>
        <v>0.15673458626519637</v>
      </c>
      <c r="P1710" s="5">
        <f t="shared" si="2023"/>
        <v>0.13076616668467797</v>
      </c>
      <c r="Q1710" s="5">
        <f t="shared" si="2024"/>
        <v>6.6684489681085382E-2</v>
      </c>
      <c r="R1710" s="5">
        <f t="shared" si="2025"/>
        <v>6.4107075090413523E-2</v>
      </c>
      <c r="S1710" s="5">
        <f t="shared" si="2026"/>
        <v>2.2311926416030317E-2</v>
      </c>
      <c r="T1710" s="5">
        <f t="shared" si="2027"/>
        <v>5.4550149896309352E-2</v>
      </c>
      <c r="U1710" s="5">
        <f t="shared" si="2028"/>
        <v>5.3485555847616217E-2</v>
      </c>
      <c r="V1710" s="5">
        <f t="shared" si="2029"/>
        <v>1.6919839028215614E-3</v>
      </c>
      <c r="W1710" s="5">
        <f t="shared" si="2030"/>
        <v>1.8545311324723722E-2</v>
      </c>
      <c r="X1710" s="5">
        <f t="shared" si="2031"/>
        <v>1.5170686878996245E-2</v>
      </c>
      <c r="Y1710" s="5">
        <f t="shared" si="2032"/>
        <v>6.2050654300347128E-3</v>
      </c>
      <c r="Z1710" s="5">
        <f t="shared" si="2033"/>
        <v>1.7480579428692015E-2</v>
      </c>
      <c r="AA1710" s="5">
        <f t="shared" si="2034"/>
        <v>1.4584326393980346E-2</v>
      </c>
      <c r="AB1710" s="5">
        <f t="shared" si="2035"/>
        <v>6.0839681325731447E-3</v>
      </c>
      <c r="AC1710" s="5">
        <f t="shared" si="2036"/>
        <v>7.2173524111733846E-5</v>
      </c>
      <c r="AD1710" s="5">
        <f t="shared" si="2037"/>
        <v>3.8681623017857362E-3</v>
      </c>
      <c r="AE1710" s="5">
        <f t="shared" si="2038"/>
        <v>3.1642865439145173E-3</v>
      </c>
      <c r="AF1710" s="5">
        <f t="shared" si="2039"/>
        <v>1.2942462790891834E-3</v>
      </c>
      <c r="AG1710" s="5">
        <f t="shared" si="2040"/>
        <v>3.5291229322191852E-4</v>
      </c>
      <c r="AH1710" s="5">
        <f t="shared" si="2041"/>
        <v>3.5749251162821918E-3</v>
      </c>
      <c r="AI1710" s="5">
        <f t="shared" si="2042"/>
        <v>2.982617077573546E-3</v>
      </c>
      <c r="AJ1710" s="5">
        <f t="shared" si="2043"/>
        <v>1.2442225140487588E-3</v>
      </c>
      <c r="AK1710" s="5">
        <f t="shared" si="2044"/>
        <v>3.4602490010221369E-4</v>
      </c>
      <c r="AL1710" s="5">
        <f t="shared" si="2045"/>
        <v>1.9703327244266841E-6</v>
      </c>
      <c r="AM1710" s="5">
        <f t="shared" si="2046"/>
        <v>6.454539082558858E-4</v>
      </c>
      <c r="AN1710" s="5">
        <f t="shared" si="2047"/>
        <v>5.2800295263419035E-4</v>
      </c>
      <c r="AO1710" s="5">
        <f t="shared" si="2048"/>
        <v>2.1596206516414786E-4</v>
      </c>
      <c r="AP1710" s="5">
        <f t="shared" si="2049"/>
        <v>5.8888071688841986E-5</v>
      </c>
      <c r="AQ1710" s="5">
        <f t="shared" si="2050"/>
        <v>1.2043104600087026E-5</v>
      </c>
      <c r="AR1710" s="5">
        <f t="shared" si="2051"/>
        <v>5.8488173754920074E-4</v>
      </c>
      <c r="AS1710" s="5">
        <f t="shared" si="2052"/>
        <v>4.8797616790064027E-4</v>
      </c>
      <c r="AT1710" s="5">
        <f t="shared" si="2053"/>
        <v>2.0356315230218909E-4</v>
      </c>
      <c r="AU1710" s="5">
        <f t="shared" si="2054"/>
        <v>5.6611995559096883E-5</v>
      </c>
      <c r="AV1710" s="5">
        <f t="shared" si="2055"/>
        <v>1.1808072844731409E-5</v>
      </c>
      <c r="AW1710" s="5">
        <f t="shared" si="2056"/>
        <v>3.735413956162591E-8</v>
      </c>
      <c r="AX1710" s="5">
        <f t="shared" si="2057"/>
        <v>8.9752082767758742E-5</v>
      </c>
      <c r="AY1710" s="5">
        <f t="shared" si="2058"/>
        <v>7.3420214984053751E-5</v>
      </c>
      <c r="AZ1710" s="5">
        <f t="shared" si="2059"/>
        <v>3.0030099592524937E-5</v>
      </c>
      <c r="BA1710" s="5">
        <f t="shared" si="2060"/>
        <v>8.1885430030664936E-6</v>
      </c>
      <c r="BB1710" s="5">
        <f t="shared" si="2061"/>
        <v>1.674625727758819E-6</v>
      </c>
      <c r="BC1710" s="5">
        <f t="shared" si="2062"/>
        <v>2.7398000616437468E-7</v>
      </c>
      <c r="BD1710" s="5">
        <f t="shared" si="2063"/>
        <v>7.9742147455648681E-5</v>
      </c>
      <c r="BE1710" s="5">
        <f t="shared" si="2064"/>
        <v>6.6530146245679116E-5</v>
      </c>
      <c r="BF1710" s="5">
        <f t="shared" si="2065"/>
        <v>2.7753581391404509E-5</v>
      </c>
      <c r="BG1710" s="5">
        <f t="shared" si="2066"/>
        <v>7.7184186268976814E-6</v>
      </c>
      <c r="BH1710" s="5">
        <f t="shared" si="2067"/>
        <v>1.6098999601135688E-6</v>
      </c>
      <c r="BI1710" s="5">
        <f t="shared" si="2068"/>
        <v>2.6863304589794225E-7</v>
      </c>
      <c r="BJ1710" s="8">
        <f t="shared" si="2069"/>
        <v>0.33135328316213997</v>
      </c>
      <c r="BK1710" s="8">
        <f t="shared" si="2070"/>
        <v>0.34651685611578015</v>
      </c>
      <c r="BL1710" s="8">
        <f t="shared" si="2071"/>
        <v>0.30467176529066792</v>
      </c>
      <c r="BM1710" s="8">
        <f t="shared" si="2072"/>
        <v>0.2302032854900774</v>
      </c>
      <c r="BN1710" s="8">
        <f t="shared" si="2073"/>
        <v>0.76974581564635813</v>
      </c>
    </row>
    <row r="1711" spans="1:66" x14ac:dyDescent="0.25">
      <c r="A1711" t="s">
        <v>141</v>
      </c>
      <c r="B1711" t="s">
        <v>147</v>
      </c>
      <c r="C1711" t="s">
        <v>428</v>
      </c>
      <c r="D1711" s="7" t="s">
        <v>544</v>
      </c>
      <c r="E1711">
        <f>VLOOKUP(A1711,home!$A$2:$E$405,3,FALSE)</f>
        <v>1.3483000000000001</v>
      </c>
      <c r="F1711">
        <f>VLOOKUP(B1711,home!$B$2:$E$405,3,FALSE)</f>
        <v>1.6688000000000001</v>
      </c>
      <c r="G1711">
        <f>VLOOKUP(C1711,away!$B$2:$E$405,4,FALSE)</f>
        <v>1.2979000000000001</v>
      </c>
      <c r="H1711">
        <f>VLOOKUP(A1711,away!$A$2:$E$405,3,FALSE)</f>
        <v>1.1460999999999999</v>
      </c>
      <c r="I1711">
        <f>VLOOKUP(C1711,away!$B$2:$E$405,3,FALSE)</f>
        <v>0.21809999999999999</v>
      </c>
      <c r="J1711">
        <f>VLOOKUP(B1711,home!$B$2:$E$405,4,FALSE)</f>
        <v>0.65439999999999998</v>
      </c>
      <c r="K1711" s="3">
        <f t="shared" si="2018"/>
        <v>2.9203308616160002</v>
      </c>
      <c r="L1711" s="3">
        <f t="shared" si="2019"/>
        <v>0.16357670990399997</v>
      </c>
      <c r="M1711" s="5">
        <f t="shared" si="2020"/>
        <v>4.5780017988692183E-2</v>
      </c>
      <c r="N1711" s="5">
        <f t="shared" si="2021"/>
        <v>0.13369279937771342</v>
      </c>
      <c r="O1711" s="5">
        <f t="shared" si="2022"/>
        <v>7.4885447219362007E-3</v>
      </c>
      <c r="P1711" s="5">
        <f t="shared" si="2023"/>
        <v>2.1869028260061894E-2</v>
      </c>
      <c r="Q1711" s="5">
        <f t="shared" si="2024"/>
        <v>0.1952136039992865</v>
      </c>
      <c r="R1711" s="5">
        <f t="shared" si="2025"/>
        <v>6.1247575379164403E-4</v>
      </c>
      <c r="S1711" s="5">
        <f t="shared" si="2026"/>
        <v>2.6116983896637852E-3</v>
      </c>
      <c r="T1711" s="5">
        <f t="shared" si="2027"/>
        <v>3.1932399070705615E-2</v>
      </c>
      <c r="U1711" s="5">
        <f t="shared" si="2028"/>
        <v>1.7886318457892608E-3</v>
      </c>
      <c r="V1711" s="5">
        <f t="shared" si="2029"/>
        <v>1.3862259950381543E-4</v>
      </c>
      <c r="W1711" s="5">
        <f t="shared" si="2030"/>
        <v>0.19002943745546699</v>
      </c>
      <c r="X1711" s="5">
        <f t="shared" si="2031"/>
        <v>3.1084390163873227E-2</v>
      </c>
      <c r="Y1711" s="5">
        <f t="shared" si="2032"/>
        <v>2.5423411361893203E-3</v>
      </c>
      <c r="Z1711" s="5">
        <f t="shared" si="2033"/>
        <v>3.3395589567069834E-5</v>
      </c>
      <c r="AA1711" s="5">
        <f t="shared" si="2034"/>
        <v>9.7526170854575348E-5</v>
      </c>
      <c r="AB1711" s="5">
        <f t="shared" si="2035"/>
        <v>1.4240434328092566E-4</v>
      </c>
      <c r="AC1711" s="5">
        <f t="shared" si="2036"/>
        <v>4.1387346478066336E-6</v>
      </c>
      <c r="AD1711" s="5">
        <f t="shared" si="2037"/>
        <v>0.13873720770418194</v>
      </c>
      <c r="AE1711" s="5">
        <f t="shared" si="2038"/>
        <v>2.2694175977517956E-2</v>
      </c>
      <c r="AF1711" s="5">
        <f t="shared" si="2039"/>
        <v>1.8561193201923898E-3</v>
      </c>
      <c r="AG1711" s="5">
        <f t="shared" si="2040"/>
        <v>1.0120596386210676E-4</v>
      </c>
      <c r="AH1711" s="5">
        <f t="shared" si="2041"/>
        <v>1.3656851666714069E-6</v>
      </c>
      <c r="AI1711" s="5">
        <f t="shared" si="2042"/>
        <v>3.9882525394817003E-6</v>
      </c>
      <c r="AJ1711" s="5">
        <f t="shared" si="2043"/>
        <v>5.8235084874833985E-6</v>
      </c>
      <c r="AK1711" s="5">
        <f t="shared" si="2044"/>
        <v>5.6688571862934948E-6</v>
      </c>
      <c r="AL1711" s="5">
        <f t="shared" si="2045"/>
        <v>7.9082629452995826E-8</v>
      </c>
      <c r="AM1711" s="5">
        <f t="shared" si="2046"/>
        <v>8.1031709862590312E-2</v>
      </c>
      <c r="AN1711" s="5">
        <f t="shared" si="2047"/>
        <v>1.3254900497218029E-2</v>
      </c>
      <c r="AO1711" s="5">
        <f t="shared" si="2048"/>
        <v>1.0840965067199092E-3</v>
      </c>
      <c r="AP1711" s="5">
        <f t="shared" si="2049"/>
        <v>5.9110979929220798E-5</v>
      </c>
      <c r="AQ1711" s="5">
        <f t="shared" si="2050"/>
        <v>2.4172949040058279E-6</v>
      </c>
      <c r="AR1711" s="5">
        <f t="shared" si="2051"/>
        <v>4.4678857265760958E-8</v>
      </c>
      <c r="AS1711" s="5">
        <f t="shared" si="2052"/>
        <v>1.3047704573493797E-7</v>
      </c>
      <c r="AT1711" s="5">
        <f t="shared" si="2053"/>
        <v>1.905180716961109E-7</v>
      </c>
      <c r="AU1711" s="5">
        <f t="shared" si="2054"/>
        <v>1.8545860148990747E-7</v>
      </c>
      <c r="AV1711" s="5">
        <f t="shared" si="2055"/>
        <v>1.3540011937077998E-7</v>
      </c>
      <c r="AW1711" s="5">
        <f t="shared" si="2056"/>
        <v>1.0493784153788276E-9</v>
      </c>
      <c r="AX1711" s="5">
        <f t="shared" si="2057"/>
        <v>3.9439900513539378E-2</v>
      </c>
      <c r="AY1711" s="5">
        <f t="shared" si="2058"/>
        <v>6.4514491649458492E-3</v>
      </c>
      <c r="AZ1711" s="5">
        <f t="shared" si="2059"/>
        <v>5.2765341425737504E-4</v>
      </c>
      <c r="BA1711" s="5">
        <f t="shared" si="2060"/>
        <v>2.8770603157944597E-5</v>
      </c>
      <c r="BB1711" s="5">
        <f t="shared" si="2061"/>
        <v>1.1765501516325517E-6</v>
      </c>
      <c r="BC1711" s="5">
        <f t="shared" si="2062"/>
        <v>3.8491240568221055E-8</v>
      </c>
      <c r="BD1711" s="5">
        <f t="shared" si="2063"/>
        <v>1.2180700789672661E-9</v>
      </c>
      <c r="BE1711" s="5">
        <f t="shared" si="2064"/>
        <v>3.5571676432191453E-9</v>
      </c>
      <c r="BF1711" s="5">
        <f t="shared" si="2065"/>
        <v>5.1940532242173631E-9</v>
      </c>
      <c r="BG1711" s="5">
        <f t="shared" si="2066"/>
        <v>5.056117975852685E-9</v>
      </c>
      <c r="BH1711" s="5">
        <f t="shared" si="2067"/>
        <v>3.691384341213505E-9</v>
      </c>
      <c r="BI1711" s="5">
        <f t="shared" si="2068"/>
        <v>2.1560127227463691E-9</v>
      </c>
      <c r="BJ1711" s="8">
        <f t="shared" si="2069"/>
        <v>0.88976490404764386</v>
      </c>
      <c r="BK1711" s="8">
        <f t="shared" si="2070"/>
        <v>7.685503422014478E-2</v>
      </c>
      <c r="BL1711" s="8">
        <f t="shared" si="2071"/>
        <v>1.0147136544534077E-2</v>
      </c>
      <c r="BM1711" s="8">
        <f t="shared" si="2072"/>
        <v>0.56569255218484027</v>
      </c>
      <c r="BN1711" s="8">
        <f t="shared" si="2073"/>
        <v>0.40465647010148187</v>
      </c>
    </row>
    <row r="1712" spans="1:66" x14ac:dyDescent="0.25">
      <c r="A1712" t="s">
        <v>141</v>
      </c>
      <c r="B1712" t="s">
        <v>311</v>
      </c>
      <c r="C1712" t="s">
        <v>149</v>
      </c>
      <c r="D1712" s="7" t="s">
        <v>544</v>
      </c>
      <c r="E1712">
        <f>VLOOKUP(A1712,home!$A$2:$E$405,3,FALSE)</f>
        <v>1.3483000000000001</v>
      </c>
      <c r="F1712">
        <f>VLOOKUP(B1712,home!$B$2:$E$405,3,FALSE)</f>
        <v>0.89</v>
      </c>
      <c r="G1712">
        <f>VLOOKUP(C1712,away!$B$2:$E$405,4,FALSE)</f>
        <v>0.37080000000000002</v>
      </c>
      <c r="H1712">
        <f>VLOOKUP(A1712,away!$A$2:$E$405,3,FALSE)</f>
        <v>1.1460999999999999</v>
      </c>
      <c r="I1712">
        <f>VLOOKUP(C1712,away!$B$2:$E$405,3,FALSE)</f>
        <v>2.1812999999999998</v>
      </c>
      <c r="J1712">
        <f>VLOOKUP(B1712,home!$B$2:$E$405,4,FALSE)</f>
        <v>1.3959999999999999</v>
      </c>
      <c r="K1712" s="3">
        <f t="shared" si="2018"/>
        <v>0.44495517960000008</v>
      </c>
      <c r="L1712" s="3">
        <f t="shared" si="2019"/>
        <v>3.4899831502799992</v>
      </c>
      <c r="M1712" s="5">
        <f t="shared" si="2020"/>
        <v>1.9546904750266672E-2</v>
      </c>
      <c r="N1712" s="5">
        <f t="shared" si="2021"/>
        <v>8.697496513779001E-3</v>
      </c>
      <c r="O1712" s="5">
        <f t="shared" si="2022"/>
        <v>6.8218368218558756E-2</v>
      </c>
      <c r="P1712" s="5">
        <f t="shared" si="2023"/>
        <v>3.0354116282707747E-2</v>
      </c>
      <c r="Q1712" s="5">
        <f t="shared" si="2024"/>
        <v>1.9349980616794544E-3</v>
      </c>
      <c r="R1712" s="5">
        <f t="shared" si="2025"/>
        <v>0.11904047781118336</v>
      </c>
      <c r="S1712" s="5">
        <f t="shared" si="2026"/>
        <v>1.1784121157233009E-2</v>
      </c>
      <c r="T1712" s="5">
        <f t="shared" si="2027"/>
        <v>6.7531106310857545E-3</v>
      </c>
      <c r="U1712" s="5">
        <f t="shared" si="2028"/>
        <v>5.2967677184144912E-2</v>
      </c>
      <c r="V1712" s="5">
        <f t="shared" si="2029"/>
        <v>2.0332664114920663E-3</v>
      </c>
      <c r="W1712" s="5">
        <f t="shared" si="2030"/>
        <v>2.8699580335341131E-4</v>
      </c>
      <c r="X1712" s="5">
        <f t="shared" si="2031"/>
        <v>1.0016105179044776E-3</v>
      </c>
      <c r="Y1712" s="5">
        <f t="shared" si="2032"/>
        <v>1.7478019153149254E-3</v>
      </c>
      <c r="Z1712" s="5">
        <f t="shared" si="2033"/>
        <v>0.13848308725410333</v>
      </c>
      <c r="AA1712" s="5">
        <f t="shared" si="2034"/>
        <v>6.1618766960712022E-2</v>
      </c>
      <c r="AB1712" s="5">
        <f t="shared" si="2035"/>
        <v>1.3708794759867082E-2</v>
      </c>
      <c r="AC1712" s="5">
        <f t="shared" si="2036"/>
        <v>1.9733944413664802E-4</v>
      </c>
      <c r="AD1712" s="5">
        <f t="shared" si="2037"/>
        <v>3.1925067306390852E-5</v>
      </c>
      <c r="AE1712" s="5">
        <f t="shared" si="2038"/>
        <v>1.1141794697085895E-4</v>
      </c>
      <c r="AF1712" s="5">
        <f t="shared" si="2039"/>
        <v>1.9442337878354415E-4</v>
      </c>
      <c r="AG1712" s="5">
        <f t="shared" si="2040"/>
        <v>2.2617810532502496E-4</v>
      </c>
      <c r="AH1712" s="5">
        <f t="shared" si="2041"/>
        <v>0.12082591027889389</v>
      </c>
      <c r="AI1712" s="5">
        <f t="shared" si="2042"/>
        <v>5.3762114608478725E-2</v>
      </c>
      <c r="AJ1712" s="5">
        <f t="shared" si="2043"/>
        <v>1.1960865680645716E-2</v>
      </c>
      <c r="AK1712" s="5">
        <f t="shared" si="2044"/>
        <v>1.7740163790343976E-3</v>
      </c>
      <c r="AL1712" s="5">
        <f t="shared" si="2045"/>
        <v>1.225782702892028E-5</v>
      </c>
      <c r="AM1712" s="5">
        <f t="shared" si="2046"/>
        <v>2.841044811411448E-6</v>
      </c>
      <c r="AN1712" s="5">
        <f t="shared" si="2047"/>
        <v>9.9151985210163719E-6</v>
      </c>
      <c r="AO1712" s="5">
        <f t="shared" si="2048"/>
        <v>1.7301937885014158E-5</v>
      </c>
      <c r="AP1712" s="5">
        <f t="shared" si="2049"/>
        <v>2.0127823895296854E-5</v>
      </c>
      <c r="AQ1712" s="5">
        <f t="shared" si="2050"/>
        <v>1.7561441561597291E-5</v>
      </c>
      <c r="AR1712" s="5">
        <f t="shared" si="2051"/>
        <v>8.433607819811649E-2</v>
      </c>
      <c r="AS1712" s="5">
        <f t="shared" si="2052"/>
        <v>3.7525774821402576E-2</v>
      </c>
      <c r="AT1712" s="5">
        <f t="shared" si="2053"/>
        <v>8.348643937643169E-3</v>
      </c>
      <c r="AU1712" s="5">
        <f t="shared" si="2054"/>
        <v>1.2382574542301563E-3</v>
      </c>
      <c r="AV1712" s="5">
        <f t="shared" si="2055"/>
        <v>1.3774226698450452E-4</v>
      </c>
      <c r="AW1712" s="5">
        <f t="shared" si="2056"/>
        <v>5.2875024881438382E-7</v>
      </c>
      <c r="AX1712" s="5">
        <f t="shared" si="2057"/>
        <v>2.1068960071887143E-7</v>
      </c>
      <c r="AY1712" s="5">
        <f t="shared" si="2058"/>
        <v>7.3530315644808211E-7</v>
      </c>
      <c r="AZ1712" s="5">
        <f t="shared" si="2059"/>
        <v>1.2830978131757526E-6</v>
      </c>
      <c r="BA1712" s="5">
        <f t="shared" si="2060"/>
        <v>1.4926632493814968E-6</v>
      </c>
      <c r="BB1712" s="5">
        <f t="shared" si="2061"/>
        <v>1.3023423973459041E-6</v>
      </c>
      <c r="BC1712" s="5">
        <f t="shared" si="2062"/>
        <v>9.0903060452649255E-7</v>
      </c>
      <c r="BD1712" s="5">
        <f t="shared" si="2063"/>
        <v>4.9055248645353856E-2</v>
      </c>
      <c r="BE1712" s="5">
        <f t="shared" si="2064"/>
        <v>2.1827386971316084E-2</v>
      </c>
      <c r="BF1712" s="5">
        <f t="shared" si="2065"/>
        <v>4.8561044450103237E-3</v>
      </c>
      <c r="BG1712" s="5">
        <f t="shared" si="2066"/>
        <v>7.2024960849530932E-4</v>
      </c>
      <c r="BH1712" s="5">
        <f t="shared" si="2067"/>
        <v>8.0119698476215014E-5</v>
      </c>
      <c r="BI1712" s="5">
        <f t="shared" si="2068"/>
        <v>7.1299349649964245E-6</v>
      </c>
      <c r="BJ1712" s="8">
        <f t="shared" si="2069"/>
        <v>2.1059638514998768E-2</v>
      </c>
      <c r="BK1712" s="8">
        <f t="shared" si="2070"/>
        <v>6.3928741176021514E-2</v>
      </c>
      <c r="BL1712" s="8">
        <f t="shared" si="2071"/>
        <v>0.71200972786351235</v>
      </c>
      <c r="BM1712" s="8">
        <f t="shared" si="2072"/>
        <v>0.68768862661755337</v>
      </c>
      <c r="BN1712" s="8">
        <f t="shared" si="2073"/>
        <v>0.24779236163817503</v>
      </c>
    </row>
    <row r="1713" spans="1:66" x14ac:dyDescent="0.25">
      <c r="A1713" t="s">
        <v>141</v>
      </c>
      <c r="B1713" t="s">
        <v>244</v>
      </c>
      <c r="C1713" t="s">
        <v>155</v>
      </c>
      <c r="D1713" s="7" t="s">
        <v>544</v>
      </c>
      <c r="E1713">
        <f>VLOOKUP(A1713,home!$A$2:$E$405,3,FALSE)</f>
        <v>1.3483000000000001</v>
      </c>
      <c r="F1713">
        <f>VLOOKUP(B1713,home!$B$2:$E$405,3,FALSE)</f>
        <v>1.335</v>
      </c>
      <c r="G1713">
        <f>VLOOKUP(C1713,away!$B$2:$E$405,4,FALSE)</f>
        <v>1.1867000000000001</v>
      </c>
      <c r="H1713">
        <f>VLOOKUP(A1713,away!$A$2:$E$405,3,FALSE)</f>
        <v>1.1460999999999999</v>
      </c>
      <c r="I1713">
        <f>VLOOKUP(C1713,away!$B$2:$E$405,3,FALSE)</f>
        <v>0.69799999999999995</v>
      </c>
      <c r="J1713">
        <f>VLOOKUP(B1713,home!$B$2:$E$405,4,FALSE)</f>
        <v>1.3959999999999999</v>
      </c>
      <c r="K1713" s="3">
        <f t="shared" si="2018"/>
        <v>2.1360368593500003</v>
      </c>
      <c r="L1713" s="3">
        <f t="shared" si="2019"/>
        <v>1.1167690087999997</v>
      </c>
      <c r="M1713" s="5">
        <f t="shared" si="2020"/>
        <v>3.866556500692421E-2</v>
      </c>
      <c r="N1713" s="5">
        <f t="shared" si="2021"/>
        <v>8.259107204238364E-2</v>
      </c>
      <c r="O1713" s="5">
        <f t="shared" si="2022"/>
        <v>4.3180504707474698E-2</v>
      </c>
      <c r="P1713" s="5">
        <f t="shared" si="2023"/>
        <v>9.2235149660502141E-2</v>
      </c>
      <c r="Q1713" s="5">
        <f t="shared" si="2024"/>
        <v>8.820878706788142E-2</v>
      </c>
      <c r="R1713" s="5">
        <f t="shared" si="2025"/>
        <v>2.4111324720825132E-2</v>
      </c>
      <c r="S1713" s="5">
        <f t="shared" si="2026"/>
        <v>5.5005809635600506E-2</v>
      </c>
      <c r="T1713" s="5">
        <f t="shared" si="2027"/>
        <v>9.8508839701248158E-2</v>
      </c>
      <c r="U1713" s="5">
        <f t="shared" si="2028"/>
        <v>5.1502678331439324E-2</v>
      </c>
      <c r="V1713" s="5">
        <f t="shared" si="2029"/>
        <v>1.4579349532410238E-2</v>
      </c>
      <c r="W1713" s="5">
        <f t="shared" si="2030"/>
        <v>6.2805740165183449E-2</v>
      </c>
      <c r="X1713" s="5">
        <f t="shared" si="2031"/>
        <v>7.0139504191222238E-2</v>
      </c>
      <c r="Y1713" s="5">
        <f t="shared" si="2032"/>
        <v>3.9164812286677363E-2</v>
      </c>
      <c r="Z1713" s="5">
        <f t="shared" si="2033"/>
        <v>8.9755934031102678E-3</v>
      </c>
      <c r="AA1713" s="5">
        <f t="shared" si="2034"/>
        <v>1.9172198343582234E-2</v>
      </c>
      <c r="AB1713" s="5">
        <f t="shared" si="2035"/>
        <v>2.0476261168330342E-2</v>
      </c>
      <c r="AC1713" s="5">
        <f t="shared" si="2036"/>
        <v>2.1736532329118593E-3</v>
      </c>
      <c r="AD1713" s="5">
        <f t="shared" si="2037"/>
        <v>3.3538843992897666E-2</v>
      </c>
      <c r="AE1713" s="5">
        <f t="shared" si="2038"/>
        <v>3.745514156224615E-2</v>
      </c>
      <c r="AF1713" s="5">
        <f t="shared" si="2039"/>
        <v>2.0914370658466661E-2</v>
      </c>
      <c r="AG1713" s="5">
        <f t="shared" si="2040"/>
        <v>7.7855069966438666E-3</v>
      </c>
      <c r="AH1713" s="5">
        <f t="shared" si="2041"/>
        <v>2.5059161370458182E-3</v>
      </c>
      <c r="AI1713" s="5">
        <f t="shared" si="2042"/>
        <v>5.3527292351698338E-3</v>
      </c>
      <c r="AJ1713" s="5">
        <f t="shared" si="2043"/>
        <v>5.7168134722215521E-3</v>
      </c>
      <c r="AK1713" s="5">
        <f t="shared" si="2044"/>
        <v>4.0704414315646314E-3</v>
      </c>
      <c r="AL1713" s="5">
        <f t="shared" si="2045"/>
        <v>2.0740649330923419E-4</v>
      </c>
      <c r="AM1713" s="5">
        <f t="shared" si="2046"/>
        <v>1.4328041397763747E-2</v>
      </c>
      <c r="AN1713" s="5">
        <f t="shared" si="2047"/>
        <v>1.6001112589825981E-2</v>
      </c>
      <c r="AO1713" s="5">
        <f t="shared" si="2048"/>
        <v>8.934773323318582E-3</v>
      </c>
      <c r="AP1713" s="5">
        <f t="shared" si="2049"/>
        <v>3.326025982711723E-3</v>
      </c>
      <c r="AQ1713" s="5">
        <f t="shared" si="2050"/>
        <v>9.2860068498900434E-4</v>
      </c>
      <c r="AR1713" s="5">
        <f t="shared" si="2051"/>
        <v>5.5970589610091642E-4</v>
      </c>
      <c r="AS1713" s="5">
        <f t="shared" si="2052"/>
        <v>1.1955524244670788E-3</v>
      </c>
      <c r="AT1713" s="5">
        <f t="shared" si="2053"/>
        <v>1.2768720229734693E-3</v>
      </c>
      <c r="AU1713" s="5">
        <f t="shared" si="2054"/>
        <v>9.0914856858137689E-4</v>
      </c>
      <c r="AV1713" s="5">
        <f t="shared" si="2055"/>
        <v>4.8549371327877831E-4</v>
      </c>
      <c r="AW1713" s="5">
        <f t="shared" si="2056"/>
        <v>1.3743329028692984E-5</v>
      </c>
      <c r="AX1713" s="5">
        <f t="shared" si="2057"/>
        <v>5.1008707579860164E-3</v>
      </c>
      <c r="AY1713" s="5">
        <f t="shared" si="2058"/>
        <v>5.6964943804129467E-3</v>
      </c>
      <c r="AZ1713" s="5">
        <f t="shared" si="2059"/>
        <v>3.1808341914242688E-3</v>
      </c>
      <c r="BA1713" s="5">
        <f t="shared" si="2060"/>
        <v>1.1840856823713427E-3</v>
      </c>
      <c r="BB1713" s="5">
        <f t="shared" si="2061"/>
        <v>3.3058754845902903E-4</v>
      </c>
      <c r="BC1713" s="5">
        <f t="shared" si="2062"/>
        <v>7.383798576284233E-5</v>
      </c>
      <c r="BD1713" s="5">
        <f t="shared" si="2063"/>
        <v>1.0417703313468934E-4</v>
      </c>
      <c r="BE1713" s="5">
        <f t="shared" si="2064"/>
        <v>2.2252598267342267E-4</v>
      </c>
      <c r="BF1713" s="5">
        <f t="shared" si="2065"/>
        <v>2.3766185057675528E-4</v>
      </c>
      <c r="BG1713" s="5">
        <f t="shared" si="2066"/>
        <v>1.6921815763109378E-4</v>
      </c>
      <c r="BH1713" s="5">
        <f t="shared" si="2067"/>
        <v>9.0364055492828747E-5</v>
      </c>
      <c r="BI1713" s="5">
        <f t="shared" si="2068"/>
        <v>3.8604190658606204E-5</v>
      </c>
      <c r="BJ1713" s="8">
        <f t="shared" si="2069"/>
        <v>0.60019788318987621</v>
      </c>
      <c r="BK1713" s="8">
        <f t="shared" si="2070"/>
        <v>0.20856342794207117</v>
      </c>
      <c r="BL1713" s="8">
        <f t="shared" si="2071"/>
        <v>0.18137819144322259</v>
      </c>
      <c r="BM1713" s="8">
        <f t="shared" si="2072"/>
        <v>0.62443994172090456</v>
      </c>
      <c r="BN1713" s="8">
        <f t="shared" si="2073"/>
        <v>0.36899240320599119</v>
      </c>
    </row>
    <row r="1714" spans="1:66" x14ac:dyDescent="0.25">
      <c r="A1714" t="s">
        <v>141</v>
      </c>
      <c r="B1714" t="s">
        <v>138</v>
      </c>
      <c r="C1714" t="s">
        <v>157</v>
      </c>
      <c r="D1714" s="7" t="s">
        <v>544</v>
      </c>
      <c r="E1714">
        <f>VLOOKUP(A1714,home!$A$2:$E$405,3,FALSE)</f>
        <v>1.3483000000000001</v>
      </c>
      <c r="F1714">
        <f>VLOOKUP(B1714,home!$B$2:$E$405,3,FALSE)</f>
        <v>0.37080000000000002</v>
      </c>
      <c r="G1714">
        <f>VLOOKUP(C1714,away!$B$2:$E$405,4,FALSE)</f>
        <v>0.59330000000000005</v>
      </c>
      <c r="H1714">
        <f>VLOOKUP(A1714,away!$A$2:$E$405,3,FALSE)</f>
        <v>1.1460999999999999</v>
      </c>
      <c r="I1714">
        <f>VLOOKUP(C1714,away!$B$2:$E$405,3,FALSE)</f>
        <v>0.69799999999999995</v>
      </c>
      <c r="J1714">
        <f>VLOOKUP(B1714,home!$B$2:$E$405,4,FALSE)</f>
        <v>0.21809999999999999</v>
      </c>
      <c r="K1714" s="3">
        <f t="shared" si="2018"/>
        <v>0.29662012141200006</v>
      </c>
      <c r="L1714" s="3">
        <f t="shared" si="2019"/>
        <v>0.17447515817999995</v>
      </c>
      <c r="M1714" s="5">
        <f t="shared" si="2020"/>
        <v>0.62431809080450873</v>
      </c>
      <c r="N1714" s="5">
        <f t="shared" si="2021"/>
        <v>0.18518530789414145</v>
      </c>
      <c r="O1714" s="5">
        <f t="shared" si="2022"/>
        <v>0.10892799764775223</v>
      </c>
      <c r="P1714" s="5">
        <f t="shared" si="2023"/>
        <v>3.2310235887442314E-2</v>
      </c>
      <c r="Q1714" s="5">
        <f t="shared" si="2024"/>
        <v>2.7464844255639421E-2</v>
      </c>
      <c r="R1714" s="5">
        <f t="shared" si="2025"/>
        <v>9.5026148099111134E-3</v>
      </c>
      <c r="S1714" s="5">
        <f t="shared" si="2026"/>
        <v>4.1803663808496599E-4</v>
      </c>
      <c r="T1714" s="5">
        <f t="shared" si="2027"/>
        <v>4.7919330458917504E-3</v>
      </c>
      <c r="U1714" s="5">
        <f t="shared" si="2028"/>
        <v>2.8186667586473039E-3</v>
      </c>
      <c r="V1714" s="5">
        <f t="shared" si="2029"/>
        <v>2.4038427036650489E-6</v>
      </c>
      <c r="W1714" s="5">
        <f t="shared" si="2030"/>
        <v>2.7155418125564793E-3</v>
      </c>
      <c r="X1714" s="5">
        <f t="shared" si="2031"/>
        <v>4.7379458729019541E-4</v>
      </c>
      <c r="Y1714" s="5">
        <f t="shared" si="2032"/>
        <v>4.1332692781142312E-5</v>
      </c>
      <c r="Z1714" s="5">
        <f t="shared" si="2033"/>
        <v>5.526567406942839E-4</v>
      </c>
      <c r="AA1714" s="5">
        <f t="shared" si="2034"/>
        <v>1.6392910952389868E-4</v>
      </c>
      <c r="AB1714" s="5">
        <f t="shared" si="2035"/>
        <v>2.4312336184969942E-5</v>
      </c>
      <c r="AC1714" s="5">
        <f t="shared" si="2036"/>
        <v>7.7753558177810606E-9</v>
      </c>
      <c r="AD1714" s="5">
        <f t="shared" si="2037"/>
        <v>2.0137108553496636E-4</v>
      </c>
      <c r="AE1714" s="5">
        <f t="shared" si="2038"/>
        <v>3.513425200159155E-5</v>
      </c>
      <c r="AF1714" s="5">
        <f t="shared" si="2039"/>
        <v>3.0650270877568324E-6</v>
      </c>
      <c r="AG1714" s="5">
        <f t="shared" si="2040"/>
        <v>1.7825702865411929E-7</v>
      </c>
      <c r="AH1714" s="5">
        <f t="shared" si="2041"/>
        <v>2.4106218062969594E-5</v>
      </c>
      <c r="AI1714" s="5">
        <f t="shared" si="2042"/>
        <v>7.1503893286221893E-6</v>
      </c>
      <c r="AJ1714" s="5">
        <f t="shared" si="2043"/>
        <v>1.0604746753994916E-6</v>
      </c>
      <c r="AK1714" s="5">
        <f t="shared" si="2044"/>
        <v>1.0485270899044951E-7</v>
      </c>
      <c r="AL1714" s="5">
        <f t="shared" si="2045"/>
        <v>1.6095870632713635E-11</v>
      </c>
      <c r="AM1714" s="5">
        <f t="shared" si="2046"/>
        <v>1.1946143168049604E-5</v>
      </c>
      <c r="AN1714" s="5">
        <f t="shared" si="2047"/>
        <v>2.0843052188863799E-6</v>
      </c>
      <c r="AO1714" s="5">
        <f t="shared" si="2048"/>
        <v>1.8182974138030024E-7</v>
      </c>
      <c r="AP1714" s="5">
        <f t="shared" si="2049"/>
        <v>1.0574924296385455E-8</v>
      </c>
      <c r="AQ1714" s="5">
        <f t="shared" si="2050"/>
        <v>4.6126539733834417E-10</v>
      </c>
      <c r="AR1714" s="5">
        <f t="shared" si="2051"/>
        <v>8.4118724193163891E-7</v>
      </c>
      <c r="AS1714" s="5">
        <f t="shared" si="2052"/>
        <v>2.4951306183198816E-7</v>
      </c>
      <c r="AT1714" s="5">
        <f t="shared" si="2053"/>
        <v>3.7005297347242108E-8</v>
      </c>
      <c r="AU1714" s="5">
        <f t="shared" si="2054"/>
        <v>3.6588385973420389E-9</v>
      </c>
      <c r="AV1714" s="5">
        <f t="shared" si="2055"/>
        <v>2.7132128724262683E-10</v>
      </c>
      <c r="AW1714" s="5">
        <f t="shared" si="2056"/>
        <v>2.3139084983575635E-14</v>
      </c>
      <c r="AX1714" s="5">
        <f t="shared" si="2057"/>
        <v>5.9057773948533404E-7</v>
      </c>
      <c r="AY1714" s="5">
        <f t="shared" si="2058"/>
        <v>1.0304114451429045E-7</v>
      </c>
      <c r="AZ1714" s="5">
        <f t="shared" si="2059"/>
        <v>8.9890599940895294E-9</v>
      </c>
      <c r="BA1714" s="5">
        <f t="shared" si="2060"/>
        <v>5.2278922145275989E-10</v>
      </c>
      <c r="BB1714" s="5">
        <f t="shared" si="2061"/>
        <v>2.2803433026942325E-11</v>
      </c>
      <c r="BC1714" s="5">
        <f t="shared" si="2062"/>
        <v>7.9572651688455999E-13</v>
      </c>
      <c r="BD1714" s="5">
        <f t="shared" si="2063"/>
        <v>2.4461046182503401E-8</v>
      </c>
      <c r="BE1714" s="5">
        <f t="shared" si="2064"/>
        <v>7.2556384885186987E-9</v>
      </c>
      <c r="BF1714" s="5">
        <f t="shared" si="2065"/>
        <v>1.0760841846929985E-9</v>
      </c>
      <c r="BG1714" s="5">
        <f t="shared" si="2066"/>
        <v>1.0639607383772343E-10</v>
      </c>
      <c r="BH1714" s="5">
        <f t="shared" si="2067"/>
        <v>7.889804084876411E-12</v>
      </c>
      <c r="BI1714" s="5">
        <f t="shared" si="2068"/>
        <v>4.6805492911458733E-13</v>
      </c>
      <c r="BJ1714" s="8">
        <f t="shared" si="2069"/>
        <v>0.22092742937860377</v>
      </c>
      <c r="BK1714" s="8">
        <f t="shared" si="2070"/>
        <v>0.65704887800533585</v>
      </c>
      <c r="BL1714" s="8">
        <f t="shared" si="2071"/>
        <v>0.12147110714007928</v>
      </c>
      <c r="BM1714" s="8">
        <f t="shared" si="2072"/>
        <v>1.2290876924196602E-2</v>
      </c>
      <c r="BN1714" s="8">
        <f t="shared" si="2073"/>
        <v>0.98770909129939521</v>
      </c>
    </row>
    <row r="1715" spans="1:66" x14ac:dyDescent="0.25">
      <c r="A1715" t="s">
        <v>141</v>
      </c>
      <c r="B1715" t="s">
        <v>151</v>
      </c>
      <c r="C1715" t="s">
        <v>153</v>
      </c>
      <c r="D1715" s="7" t="s">
        <v>544</v>
      </c>
      <c r="E1715">
        <f>VLOOKUP(A1715,home!$A$2:$E$405,3,FALSE)</f>
        <v>1.3483000000000001</v>
      </c>
      <c r="F1715">
        <f>VLOOKUP(B1715,home!$B$2:$E$405,3,FALSE)</f>
        <v>0.55630000000000002</v>
      </c>
      <c r="G1715">
        <f>VLOOKUP(C1715,away!$B$2:$E$405,4,FALSE)</f>
        <v>1.4833000000000001</v>
      </c>
      <c r="H1715">
        <f>VLOOKUP(A1715,away!$A$2:$E$405,3,FALSE)</f>
        <v>1.1460999999999999</v>
      </c>
      <c r="I1715">
        <f>VLOOKUP(C1715,away!$B$2:$E$405,3,FALSE)</f>
        <v>2.1812999999999998</v>
      </c>
      <c r="J1715">
        <f>VLOOKUP(B1715,home!$B$2:$E$405,4,FALSE)</f>
        <v>1.5268999999999999</v>
      </c>
      <c r="K1715" s="3">
        <f t="shared" si="2018"/>
        <v>1.112562944857</v>
      </c>
      <c r="L1715" s="3">
        <f t="shared" si="2019"/>
        <v>3.8172315703169994</v>
      </c>
      <c r="M1715" s="5">
        <f t="shared" si="2020"/>
        <v>7.2279883707222639E-3</v>
      </c>
      <c r="N1715" s="5">
        <f t="shared" si="2021"/>
        <v>8.04159202712291E-3</v>
      </c>
      <c r="O1715" s="5">
        <f t="shared" si="2022"/>
        <v>2.7590905398605162E-2</v>
      </c>
      <c r="P1715" s="5">
        <f t="shared" si="2023"/>
        <v>3.0696618961543055E-2</v>
      </c>
      <c r="Q1715" s="5">
        <f t="shared" si="2024"/>
        <v>4.4733886535172204E-3</v>
      </c>
      <c r="R1715" s="5">
        <f t="shared" si="2025"/>
        <v>5.2660437570592675E-2</v>
      </c>
      <c r="S1715" s="5">
        <f t="shared" si="2026"/>
        <v>3.2591447555691287E-2</v>
      </c>
      <c r="T1715" s="5">
        <f t="shared" si="2027"/>
        <v>1.7075960394503788E-2</v>
      </c>
      <c r="U1715" s="5">
        <f t="shared" si="2028"/>
        <v>5.8588051500996788E-2</v>
      </c>
      <c r="V1715" s="5">
        <f t="shared" si="2029"/>
        <v>1.5379217497769385E-2</v>
      </c>
      <c r="W1715" s="5">
        <f t="shared" si="2030"/>
        <v>1.6589754846156692E-3</v>
      </c>
      <c r="X1715" s="5">
        <f t="shared" si="2031"/>
        <v>6.3326935942568767E-3</v>
      </c>
      <c r="Y1715" s="5">
        <f t="shared" si="2032"/>
        <v>1.2086678956570791E-2</v>
      </c>
      <c r="Z1715" s="5">
        <f t="shared" si="2033"/>
        <v>6.7005694933724602E-2</v>
      </c>
      <c r="AA1715" s="5">
        <f t="shared" si="2034"/>
        <v>7.4548053277654402E-2</v>
      </c>
      <c r="AB1715" s="5">
        <f t="shared" si="2035"/>
        <v>4.146970084397187E-2</v>
      </c>
      <c r="AC1715" s="5">
        <f t="shared" si="2036"/>
        <v>4.0821349181327316E-3</v>
      </c>
      <c r="AD1715" s="5">
        <f t="shared" si="2037"/>
        <v>4.6142866265239465E-4</v>
      </c>
      <c r="AE1715" s="5">
        <f t="shared" si="2038"/>
        <v>1.7613800585258737E-3</v>
      </c>
      <c r="AF1715" s="5">
        <f t="shared" si="2039"/>
        <v>3.3617977833658844E-3</v>
      </c>
      <c r="AG1715" s="5">
        <f t="shared" si="2040"/>
        <v>4.2775868772286551E-3</v>
      </c>
      <c r="AH1715" s="5">
        <f t="shared" si="2041"/>
        <v>6.3944063523010852E-2</v>
      </c>
      <c r="AI1715" s="5">
        <f t="shared" si="2042"/>
        <v>7.1141795619284021E-2</v>
      </c>
      <c r="AJ1715" s="5">
        <f t="shared" si="2043"/>
        <v>3.9574862818302733E-2</v>
      </c>
      <c r="AK1715" s="5">
        <f t="shared" si="2044"/>
        <v>1.4676508639814225E-2</v>
      </c>
      <c r="AL1715" s="5">
        <f t="shared" si="2045"/>
        <v>6.9345844904290322E-4</v>
      </c>
      <c r="AM1715" s="5">
        <f t="shared" si="2046"/>
        <v>1.0267368635239496E-4</v>
      </c>
      <c r="AN1715" s="5">
        <f t="shared" si="2047"/>
        <v>3.9192923698518772E-4</v>
      </c>
      <c r="AO1715" s="5">
        <f t="shared" si="2048"/>
        <v>7.4804232837505575E-4</v>
      </c>
      <c r="AP1715" s="5">
        <f t="shared" si="2049"/>
        <v>9.5181693060223305E-4</v>
      </c>
      <c r="AQ1715" s="5">
        <f t="shared" si="2050"/>
        <v>9.0832640916426702E-4</v>
      </c>
      <c r="AR1715" s="5">
        <f t="shared" si="2051"/>
        <v>4.881785960287853E-2</v>
      </c>
      <c r="AS1715" s="5">
        <f t="shared" si="2052"/>
        <v>5.4312941641394108E-2</v>
      </c>
      <c r="AT1715" s="5">
        <f t="shared" si="2053"/>
        <v>3.0213283148197913E-2</v>
      </c>
      <c r="AU1715" s="5">
        <f t="shared" si="2054"/>
        <v>1.1204726424385813E-2</v>
      </c>
      <c r="AV1715" s="5">
        <f t="shared" si="2055"/>
        <v>3.1164908567579328E-3</v>
      </c>
      <c r="AW1715" s="5">
        <f t="shared" si="2056"/>
        <v>8.1807108254955968E-5</v>
      </c>
      <c r="AX1715" s="5">
        <f t="shared" si="2057"/>
        <v>1.9038489807924061E-5</v>
      </c>
      <c r="AY1715" s="5">
        <f t="shared" si="2058"/>
        <v>7.2674324345966157E-5</v>
      </c>
      <c r="AZ1715" s="5">
        <f t="shared" si="2059"/>
        <v>1.3870736262243966E-4</v>
      </c>
      <c r="BA1715" s="5">
        <f t="shared" si="2060"/>
        <v>1.7649270787926163E-4</v>
      </c>
      <c r="BB1715" s="5">
        <f t="shared" si="2061"/>
        <v>1.6842838411186334E-4</v>
      </c>
      <c r="BC1715" s="5">
        <f t="shared" si="2062"/>
        <v>1.2858602903385657E-4</v>
      </c>
      <c r="BD1715" s="5">
        <f t="shared" si="2063"/>
        <v>3.1058179145235152E-2</v>
      </c>
      <c r="BE1715" s="5">
        <f t="shared" si="2064"/>
        <v>3.455417925171908E-2</v>
      </c>
      <c r="BF1715" s="5">
        <f t="shared" si="2065"/>
        <v>1.922184971270462E-2</v>
      </c>
      <c r="BG1715" s="5">
        <f t="shared" si="2066"/>
        <v>7.1285059073217761E-3</v>
      </c>
      <c r="BH1715" s="5">
        <f t="shared" si="2067"/>
        <v>1.9827278811701101E-3</v>
      </c>
      <c r="BI1715" s="5">
        <f t="shared" si="2068"/>
        <v>4.4118191406493899E-4</v>
      </c>
      <c r="BJ1715" s="8">
        <f t="shared" si="2069"/>
        <v>6.3338198381640523E-2</v>
      </c>
      <c r="BK1715" s="8">
        <f t="shared" si="2070"/>
        <v>9.0743540077247595E-2</v>
      </c>
      <c r="BL1715" s="8">
        <f t="shared" si="2071"/>
        <v>0.68624630467806269</v>
      </c>
      <c r="BM1715" s="8">
        <f t="shared" si="2072"/>
        <v>0.77665193987248116</v>
      </c>
      <c r="BN1715" s="8">
        <f t="shared" si="2073"/>
        <v>0.1306909309821033</v>
      </c>
    </row>
    <row r="1716" spans="1:66" x14ac:dyDescent="0.25">
      <c r="A1716" t="s">
        <v>141</v>
      </c>
      <c r="B1716" t="s">
        <v>154</v>
      </c>
      <c r="C1716" t="s">
        <v>148</v>
      </c>
      <c r="D1716" s="7" t="s">
        <v>544</v>
      </c>
      <c r="E1716">
        <f>VLOOKUP(A1716,home!$A$2:$E$405,3,FALSE)</f>
        <v>1.3483000000000001</v>
      </c>
      <c r="F1716">
        <f>VLOOKUP(B1716,home!$B$2:$E$405,3,FALSE)</f>
        <v>0.74170000000000003</v>
      </c>
      <c r="G1716">
        <f>VLOOKUP(C1716,away!$B$2:$E$405,4,FALSE)</f>
        <v>1.2979000000000001</v>
      </c>
      <c r="H1716">
        <f>VLOOKUP(A1716,away!$A$2:$E$405,3,FALSE)</f>
        <v>1.1460999999999999</v>
      </c>
      <c r="I1716">
        <f>VLOOKUP(C1716,away!$B$2:$E$405,3,FALSE)</f>
        <v>0.65439999999999998</v>
      </c>
      <c r="J1716">
        <f>VLOOKUP(B1716,home!$B$2:$E$405,4,FALSE)</f>
        <v>2.1812999999999998</v>
      </c>
      <c r="K1716" s="3">
        <f t="shared" si="2018"/>
        <v>1.2979442713690001</v>
      </c>
      <c r="L1716" s="3">
        <f t="shared" si="2019"/>
        <v>1.6359921013919996</v>
      </c>
      <c r="M1716" s="5">
        <f t="shared" si="2020"/>
        <v>5.3187260650807325E-2</v>
      </c>
      <c r="N1716" s="5">
        <f t="shared" si="2021"/>
        <v>6.9034100271525192E-2</v>
      </c>
      <c r="O1716" s="5">
        <f t="shared" si="2022"/>
        <v>8.7013938319398285E-2</v>
      </c>
      <c r="P1716" s="5">
        <f t="shared" si="2023"/>
        <v>0.1129392427709185</v>
      </c>
      <c r="Q1716" s="5">
        <f t="shared" si="2024"/>
        <v>4.480120748826965E-2</v>
      </c>
      <c r="R1716" s="5">
        <f t="shared" si="2025"/>
        <v>7.1177057900773139E-2</v>
      </c>
      <c r="S1716" s="5">
        <f t="shared" si="2026"/>
        <v>5.9954547393459665E-2</v>
      </c>
      <c r="T1716" s="5">
        <f t="shared" si="2027"/>
        <v>7.3294421583633251E-2</v>
      </c>
      <c r="U1716" s="5">
        <f t="shared" si="2028"/>
        <v>9.2383854555208117E-2</v>
      </c>
      <c r="V1716" s="5">
        <f t="shared" si="2029"/>
        <v>1.4145453254191568E-2</v>
      </c>
      <c r="W1716" s="5">
        <f t="shared" si="2030"/>
        <v>1.9383156869937846E-2</v>
      </c>
      <c r="X1716" s="5">
        <f t="shared" si="2031"/>
        <v>3.1710691539260386E-2</v>
      </c>
      <c r="Y1716" s="5">
        <f t="shared" si="2032"/>
        <v>2.593922044395406E-2</v>
      </c>
      <c r="Z1716" s="5">
        <f t="shared" si="2033"/>
        <v>3.8815034841995277E-2</v>
      </c>
      <c r="AA1716" s="5">
        <f t="shared" si="2034"/>
        <v>5.0379752116155911E-2</v>
      </c>
      <c r="AB1716" s="5">
        <f t="shared" si="2035"/>
        <v>3.2695055326077423E-2</v>
      </c>
      <c r="AC1716" s="5">
        <f t="shared" si="2036"/>
        <v>1.8773019606006585E-3</v>
      </c>
      <c r="AD1716" s="5">
        <f t="shared" si="2037"/>
        <v>6.2895643550956266E-3</v>
      </c>
      <c r="AE1716" s="5">
        <f t="shared" si="2038"/>
        <v>1.028967760613311E-2</v>
      </c>
      <c r="AF1716" s="5">
        <f t="shared" si="2039"/>
        <v>8.4169156447519555E-3</v>
      </c>
      <c r="AG1716" s="5">
        <f t="shared" si="2040"/>
        <v>4.5900025042989821E-3</v>
      </c>
      <c r="AH1716" s="5">
        <f t="shared" si="2041"/>
        <v>1.5875272604189888E-2</v>
      </c>
      <c r="AI1716" s="5">
        <f t="shared" si="2042"/>
        <v>2.0605219133029495E-2</v>
      </c>
      <c r="AJ1716" s="5">
        <f t="shared" si="2043"/>
        <v>1.3372213067009279E-2</v>
      </c>
      <c r="AK1716" s="5">
        <f t="shared" si="2044"/>
        <v>5.7854624486167929E-3</v>
      </c>
      <c r="AL1716" s="5">
        <f t="shared" si="2045"/>
        <v>1.5945251497315484E-4</v>
      </c>
      <c r="AM1716" s="5">
        <f t="shared" si="2046"/>
        <v>1.6327008048206031E-3</v>
      </c>
      <c r="AN1716" s="5">
        <f t="shared" si="2047"/>
        <v>2.6710856206228675E-3</v>
      </c>
      <c r="AO1716" s="5">
        <f t="shared" si="2048"/>
        <v>2.1849374887403798E-3</v>
      </c>
      <c r="AP1716" s="5">
        <f t="shared" si="2049"/>
        <v>1.1915134912048437E-3</v>
      </c>
      <c r="AQ1716" s="5">
        <f t="shared" si="2050"/>
        <v>4.8732666507828271E-4</v>
      </c>
      <c r="AR1716" s="5">
        <f t="shared" si="2051"/>
        <v>5.1943641175798867E-3</v>
      </c>
      <c r="AS1716" s="5">
        <f t="shared" si="2052"/>
        <v>6.7419951498175045E-3</v>
      </c>
      <c r="AT1716" s="5">
        <f t="shared" si="2053"/>
        <v>4.375366991151609E-3</v>
      </c>
      <c r="AU1716" s="5">
        <f t="shared" si="2054"/>
        <v>1.8929941737674161E-3</v>
      </c>
      <c r="AV1716" s="5">
        <f t="shared" si="2055"/>
        <v>6.1425023589407781E-4</v>
      </c>
      <c r="AW1716" s="5">
        <f t="shared" si="2056"/>
        <v>9.4051585529194464E-6</v>
      </c>
      <c r="AX1716" s="5">
        <f t="shared" si="2057"/>
        <v>3.5319244274607667E-4</v>
      </c>
      <c r="AY1716" s="5">
        <f t="shared" si="2058"/>
        <v>5.7782004660392747E-4</v>
      </c>
      <c r="AZ1716" s="5">
        <f t="shared" si="2059"/>
        <v>4.7265451613499133E-4</v>
      </c>
      <c r="BA1716" s="5">
        <f t="shared" si="2060"/>
        <v>2.5775301836136765E-4</v>
      </c>
      <c r="BB1716" s="5">
        <f t="shared" si="2061"/>
        <v>1.0542047553728617E-4</v>
      </c>
      <c r="BC1716" s="5">
        <f t="shared" si="2062"/>
        <v>3.4493413060797707E-5</v>
      </c>
      <c r="BD1716" s="5">
        <f t="shared" si="2063"/>
        <v>1.416323111352453E-3</v>
      </c>
      <c r="BE1716" s="5">
        <f t="shared" si="2064"/>
        <v>1.8383084687874345E-3</v>
      </c>
      <c r="BF1716" s="5">
        <f t="shared" si="2065"/>
        <v>1.1930109730358849E-3</v>
      </c>
      <c r="BG1716" s="5">
        <f t="shared" si="2066"/>
        <v>5.161539193774278E-4</v>
      </c>
      <c r="BH1716" s="5">
        <f t="shared" si="2067"/>
        <v>1.6748475570014729E-4</v>
      </c>
      <c r="BI1716" s="5">
        <f t="shared" si="2068"/>
        <v>4.3477175840528469E-5</v>
      </c>
      <c r="BJ1716" s="8">
        <f t="shared" si="2069"/>
        <v>0.30371785628977144</v>
      </c>
      <c r="BK1716" s="8">
        <f t="shared" si="2070"/>
        <v>0.24284107859155477</v>
      </c>
      <c r="BL1716" s="8">
        <f t="shared" si="2071"/>
        <v>0.41328155454276266</v>
      </c>
      <c r="BM1716" s="8">
        <f t="shared" si="2072"/>
        <v>0.55993430197634142</v>
      </c>
      <c r="BN1716" s="8">
        <f t="shared" si="2073"/>
        <v>0.43815280740169205</v>
      </c>
    </row>
    <row r="1717" spans="1:66" x14ac:dyDescent="0.25">
      <c r="A1717" t="s">
        <v>141</v>
      </c>
      <c r="B1717" t="s">
        <v>156</v>
      </c>
      <c r="C1717" t="s">
        <v>145</v>
      </c>
      <c r="D1717" s="7" t="s">
        <v>544</v>
      </c>
      <c r="E1717">
        <f>VLOOKUP(A1717,home!$A$2:$E$405,3,FALSE)</f>
        <v>1.3483000000000001</v>
      </c>
      <c r="F1717">
        <f>VLOOKUP(B1717,home!$B$2:$E$405,3,FALSE)</f>
        <v>1.1125</v>
      </c>
      <c r="G1717">
        <f>VLOOKUP(C1717,away!$B$2:$E$405,4,FALSE)</f>
        <v>0.37080000000000002</v>
      </c>
      <c r="H1717">
        <f>VLOOKUP(A1717,away!$A$2:$E$405,3,FALSE)</f>
        <v>1.1460999999999999</v>
      </c>
      <c r="I1717">
        <f>VLOOKUP(C1717,away!$B$2:$E$405,3,FALSE)</f>
        <v>1.5268999999999999</v>
      </c>
      <c r="J1717">
        <f>VLOOKUP(B1717,home!$B$2:$E$405,4,FALSE)</f>
        <v>0.87250000000000005</v>
      </c>
      <c r="K1717" s="3">
        <f t="shared" si="2018"/>
        <v>0.55619397450000008</v>
      </c>
      <c r="L1717" s="3">
        <f t="shared" si="2019"/>
        <v>1.526857628525</v>
      </c>
      <c r="M1717" s="5">
        <f t="shared" si="2020"/>
        <v>0.12454955588649821</v>
      </c>
      <c r="N1717" s="5">
        <f t="shared" si="2021"/>
        <v>6.9273712510721328E-2</v>
      </c>
      <c r="O1717" s="5">
        <f t="shared" si="2022"/>
        <v>0.19016943953470064</v>
      </c>
      <c r="P1717" s="5">
        <f t="shared" si="2023"/>
        <v>0.10577109640324259</v>
      </c>
      <c r="Q1717" s="5">
        <f t="shared" si="2024"/>
        <v>1.9264810744854234E-2</v>
      </c>
      <c r="R1717" s="5">
        <f t="shared" si="2025"/>
        <v>0.14518082973294072</v>
      </c>
      <c r="S1717" s="5">
        <f t="shared" si="2026"/>
        <v>2.2455970948100385E-2</v>
      </c>
      <c r="T1717" s="5">
        <f t="shared" si="2027"/>
        <v>2.9414623247871075E-2</v>
      </c>
      <c r="U1717" s="5">
        <f t="shared" si="2028"/>
        <v>8.0748702710372086E-2</v>
      </c>
      <c r="V1717" s="5">
        <f t="shared" si="2029"/>
        <v>2.1189180046753161E-3</v>
      </c>
      <c r="W1717" s="5">
        <f t="shared" si="2030"/>
        <v>3.571657218723595E-3</v>
      </c>
      <c r="X1717" s="5">
        <f t="shared" si="2031"/>
        <v>5.4534120708845052E-3</v>
      </c>
      <c r="Y1717" s="5">
        <f t="shared" si="2032"/>
        <v>4.1632919109601636E-3</v>
      </c>
      <c r="Z1717" s="5">
        <f t="shared" si="2033"/>
        <v>7.3890152464443193E-2</v>
      </c>
      <c r="AA1717" s="5">
        <f t="shared" si="2034"/>
        <v>4.1097257575609634E-2</v>
      </c>
      <c r="AB1717" s="5">
        <f t="shared" si="2035"/>
        <v>1.1429023516014278E-2</v>
      </c>
      <c r="AC1717" s="5">
        <f t="shared" si="2036"/>
        <v>1.1246541534606101E-4</v>
      </c>
      <c r="AD1717" s="5">
        <f t="shared" si="2037"/>
        <v>4.9663355600837282E-4</v>
      </c>
      <c r="AE1717" s="5">
        <f t="shared" si="2038"/>
        <v>7.5828873357288199E-4</v>
      </c>
      <c r="AF1717" s="5">
        <f t="shared" si="2039"/>
        <v>5.7889946874015814E-4</v>
      </c>
      <c r="AG1717" s="5">
        <f t="shared" si="2040"/>
        <v>2.946323566649933E-4</v>
      </c>
      <c r="AH1717" s="5">
        <f t="shared" si="2041"/>
        <v>2.8204935740802631E-2</v>
      </c>
      <c r="AI1717" s="5">
        <f t="shared" si="2042"/>
        <v>1.568741531019412E-2</v>
      </c>
      <c r="AJ1717" s="5">
        <f t="shared" si="2043"/>
        <v>4.362622935504509E-3</v>
      </c>
      <c r="AK1717" s="5">
        <f t="shared" si="2044"/>
        <v>8.0882152991437024E-4</v>
      </c>
      <c r="AL1717" s="5">
        <f t="shared" si="2045"/>
        <v>3.8203557464112845E-6</v>
      </c>
      <c r="AM1717" s="5">
        <f t="shared" si="2046"/>
        <v>5.524491827727307E-5</v>
      </c>
      <c r="AN1717" s="5">
        <f t="shared" si="2047"/>
        <v>8.4351124908894594E-5</v>
      </c>
      <c r="AO1717" s="5">
        <f t="shared" si="2048"/>
        <v>6.4396079270905444E-5</v>
      </c>
      <c r="AP1717" s="5">
        <f t="shared" si="2049"/>
        <v>3.2774548293960847E-5</v>
      </c>
      <c r="AQ1717" s="5">
        <f t="shared" si="2050"/>
        <v>1.2510517271023799E-5</v>
      </c>
      <c r="AR1717" s="5">
        <f t="shared" si="2051"/>
        <v>8.61298425958037E-3</v>
      </c>
      <c r="AS1717" s="5">
        <f t="shared" si="2052"/>
        <v>4.7904899476419469E-3</v>
      </c>
      <c r="AT1717" s="5">
        <f t="shared" si="2053"/>
        <v>1.3322208218906357E-3</v>
      </c>
      <c r="AU1717" s="5">
        <f t="shared" si="2054"/>
        <v>2.4699106461300316E-4</v>
      </c>
      <c r="AV1717" s="5">
        <f t="shared" si="2055"/>
        <v>3.4343735473273117E-5</v>
      </c>
      <c r="AW1717" s="5">
        <f t="shared" si="2056"/>
        <v>9.0121026096407469E-8</v>
      </c>
      <c r="AX1717" s="5">
        <f t="shared" si="2057"/>
        <v>5.1211484445940343E-6</v>
      </c>
      <c r="AY1717" s="5">
        <f t="shared" si="2058"/>
        <v>7.8192645694373396E-6</v>
      </c>
      <c r="AZ1717" s="5">
        <f t="shared" si="2059"/>
        <v>5.9694518786503268E-6</v>
      </c>
      <c r="BA1717" s="5">
        <f t="shared" si="2060"/>
        <v>3.0381677130100467E-6</v>
      </c>
      <c r="BB1717" s="5">
        <f t="shared" si="2061"/>
        <v>1.1597123873369368E-6</v>
      </c>
      <c r="BC1717" s="5">
        <f t="shared" si="2062"/>
        <v>3.5414314110006776E-7</v>
      </c>
      <c r="BD1717" s="5">
        <f t="shared" si="2063"/>
        <v>2.1918001201843432E-3</v>
      </c>
      <c r="BE1717" s="5">
        <f t="shared" si="2064"/>
        <v>1.2190660201549077E-3</v>
      </c>
      <c r="BF1717" s="5">
        <f t="shared" si="2065"/>
        <v>3.3901858746392761E-4</v>
      </c>
      <c r="BG1717" s="5">
        <f t="shared" si="2066"/>
        <v>6.2853365196979282E-5</v>
      </c>
      <c r="BH1717" s="5">
        <f t="shared" si="2067"/>
        <v>8.7396657499019678E-6</v>
      </c>
      <c r="BI1717" s="5">
        <f t="shared" si="2068"/>
        <v>9.7218988584789992E-7</v>
      </c>
      <c r="BJ1717" s="8">
        <f t="shared" si="2069"/>
        <v>0.13354270089515749</v>
      </c>
      <c r="BK1717" s="8">
        <f t="shared" si="2070"/>
        <v>0.25501964627817841</v>
      </c>
      <c r="BL1717" s="8">
        <f t="shared" si="2071"/>
        <v>0.53652852836388798</v>
      </c>
      <c r="BM1717" s="8">
        <f t="shared" si="2072"/>
        <v>0.34476385404516618</v>
      </c>
      <c r="BN1717" s="8">
        <f t="shared" si="2073"/>
        <v>0.65420944481295762</v>
      </c>
    </row>
    <row r="1718" spans="1:66" x14ac:dyDescent="0.25">
      <c r="A1718" t="s">
        <v>448</v>
      </c>
      <c r="B1718" t="s">
        <v>453</v>
      </c>
      <c r="C1718" t="s">
        <v>514</v>
      </c>
      <c r="D1718" s="7" t="s">
        <v>544</v>
      </c>
      <c r="E1718">
        <f>VLOOKUP(A1718,home!$A$2:$E$405,3,FALSE)</f>
        <v>1.2285999999999999</v>
      </c>
      <c r="F1718">
        <f>VLOOKUP(B1718,home!$B$2:$E$405,3,FALSE)</f>
        <v>0</v>
      </c>
      <c r="G1718">
        <f>VLOOKUP(C1718,away!$B$2:$E$405,4,FALSE)</f>
        <v>1.2209000000000001</v>
      </c>
      <c r="H1718">
        <f>VLOOKUP(A1718,away!$A$2:$E$405,3,FALSE)</f>
        <v>0.9143</v>
      </c>
      <c r="I1718">
        <f>VLOOKUP(C1718,away!$B$2:$E$405,3,FALSE)</f>
        <v>0.27339999999999998</v>
      </c>
      <c r="J1718">
        <f>VLOOKUP(B1718,home!$B$2:$E$405,4,FALSE)</f>
        <v>1.6406000000000001</v>
      </c>
      <c r="K1718" s="3">
        <f t="shared" si="2018"/>
        <v>0</v>
      </c>
      <c r="L1718" s="3">
        <f t="shared" si="2019"/>
        <v>0.410100158572</v>
      </c>
      <c r="M1718" s="5">
        <f t="shared" si="2020"/>
        <v>0.66358378320363032</v>
      </c>
      <c r="N1718" s="5">
        <f t="shared" si="2021"/>
        <v>0</v>
      </c>
      <c r="O1718" s="5">
        <f t="shared" si="2022"/>
        <v>0.2721358147176165</v>
      </c>
      <c r="P1718" s="5">
        <f t="shared" si="2023"/>
        <v>0</v>
      </c>
      <c r="Q1718" s="5">
        <f t="shared" si="2024"/>
        <v>0</v>
      </c>
      <c r="R1718" s="5">
        <f t="shared" si="2025"/>
        <v>5.5801470384407456E-2</v>
      </c>
      <c r="S1718" s="5">
        <f t="shared" si="2026"/>
        <v>0</v>
      </c>
      <c r="T1718" s="5">
        <f t="shared" si="2027"/>
        <v>0</v>
      </c>
      <c r="U1718" s="5">
        <f t="shared" si="2028"/>
        <v>0</v>
      </c>
      <c r="V1718" s="5">
        <f t="shared" si="2029"/>
        <v>0</v>
      </c>
      <c r="W1718" s="5">
        <f t="shared" si="2030"/>
        <v>0</v>
      </c>
      <c r="X1718" s="5">
        <f t="shared" si="2031"/>
        <v>0</v>
      </c>
      <c r="Y1718" s="5">
        <f t="shared" si="2032"/>
        <v>0</v>
      </c>
      <c r="Z1718" s="5">
        <f t="shared" si="2033"/>
        <v>7.6280639510654209E-3</v>
      </c>
      <c r="AA1718" s="5">
        <f t="shared" si="2034"/>
        <v>0</v>
      </c>
      <c r="AB1718" s="5">
        <f t="shared" si="2035"/>
        <v>0</v>
      </c>
      <c r="AC1718" s="5">
        <f t="shared" si="2036"/>
        <v>0</v>
      </c>
      <c r="AD1718" s="5">
        <f t="shared" si="2037"/>
        <v>0</v>
      </c>
      <c r="AE1718" s="5">
        <f t="shared" si="2038"/>
        <v>0</v>
      </c>
      <c r="AF1718" s="5">
        <f t="shared" si="2039"/>
        <v>0</v>
      </c>
      <c r="AG1718" s="5">
        <f t="shared" si="2040"/>
        <v>0</v>
      </c>
      <c r="AH1718" s="5">
        <f t="shared" si="2041"/>
        <v>7.8206755898232137E-4</v>
      </c>
      <c r="AI1718" s="5">
        <f t="shared" si="2042"/>
        <v>0</v>
      </c>
      <c r="AJ1718" s="5">
        <f t="shared" si="2043"/>
        <v>0</v>
      </c>
      <c r="AK1718" s="5">
        <f t="shared" si="2044"/>
        <v>0</v>
      </c>
      <c r="AL1718" s="5">
        <f t="shared" si="2045"/>
        <v>0</v>
      </c>
      <c r="AM1718" s="5">
        <f t="shared" si="2046"/>
        <v>0</v>
      </c>
      <c r="AN1718" s="5">
        <f t="shared" si="2047"/>
        <v>0</v>
      </c>
      <c r="AO1718" s="5">
        <f t="shared" si="2048"/>
        <v>0</v>
      </c>
      <c r="AP1718" s="5">
        <f t="shared" si="2049"/>
        <v>0</v>
      </c>
      <c r="AQ1718" s="5">
        <f t="shared" si="2050"/>
        <v>0</v>
      </c>
      <c r="AR1718" s="5">
        <f t="shared" si="2051"/>
        <v>6.4145205990533391E-5</v>
      </c>
      <c r="AS1718" s="5">
        <f t="shared" si="2052"/>
        <v>0</v>
      </c>
      <c r="AT1718" s="5">
        <f t="shared" si="2053"/>
        <v>0</v>
      </c>
      <c r="AU1718" s="5">
        <f t="shared" si="2054"/>
        <v>0</v>
      </c>
      <c r="AV1718" s="5">
        <f t="shared" si="2055"/>
        <v>0</v>
      </c>
      <c r="AW1718" s="5">
        <f t="shared" si="2056"/>
        <v>0</v>
      </c>
      <c r="AX1718" s="5">
        <f t="shared" si="2057"/>
        <v>0</v>
      </c>
      <c r="AY1718" s="5">
        <f t="shared" si="2058"/>
        <v>0</v>
      </c>
      <c r="AZ1718" s="5">
        <f t="shared" si="2059"/>
        <v>0</v>
      </c>
      <c r="BA1718" s="5">
        <f t="shared" si="2060"/>
        <v>0</v>
      </c>
      <c r="BB1718" s="5">
        <f t="shared" si="2061"/>
        <v>0</v>
      </c>
      <c r="BC1718" s="5">
        <f t="shared" si="2062"/>
        <v>0</v>
      </c>
      <c r="BD1718" s="5">
        <f t="shared" si="2063"/>
        <v>4.3843265247252234E-6</v>
      </c>
      <c r="BE1718" s="5">
        <f t="shared" si="2064"/>
        <v>0</v>
      </c>
      <c r="BF1718" s="5">
        <f t="shared" si="2065"/>
        <v>0</v>
      </c>
      <c r="BG1718" s="5">
        <f t="shared" si="2066"/>
        <v>0</v>
      </c>
      <c r="BH1718" s="5">
        <f t="shared" si="2067"/>
        <v>0</v>
      </c>
      <c r="BI1718" s="5">
        <f t="shared" si="2068"/>
        <v>0</v>
      </c>
      <c r="BJ1718" s="8">
        <f t="shared" si="2069"/>
        <v>0</v>
      </c>
      <c r="BK1718" s="8">
        <f t="shared" si="2070"/>
        <v>0.66358378320363032</v>
      </c>
      <c r="BL1718" s="8">
        <f t="shared" si="2071"/>
        <v>0.32878788219352151</v>
      </c>
      <c r="BM1718" s="8">
        <f t="shared" si="2072"/>
        <v>8.4786610425630002E-3</v>
      </c>
      <c r="BN1718" s="8">
        <f t="shared" si="2073"/>
        <v>0.99152106830565423</v>
      </c>
    </row>
    <row r="1719" spans="1:66" x14ac:dyDescent="0.25">
      <c r="A1719" t="s">
        <v>22</v>
      </c>
      <c r="B1719" t="s">
        <v>245</v>
      </c>
      <c r="C1719" t="s">
        <v>160</v>
      </c>
      <c r="D1719" s="7" t="s">
        <v>544</v>
      </c>
      <c r="E1719">
        <f>VLOOKUP(A1719,home!$A$2:$E$405,3,FALSE)</f>
        <v>1.4</v>
      </c>
      <c r="F1719">
        <f>VLOOKUP(B1719,home!$B$2:$E$405,3,FALSE)</f>
        <v>1.4286000000000001</v>
      </c>
      <c r="G1719">
        <f>VLOOKUP(C1719,away!$B$2:$E$405,4,FALSE)</f>
        <v>1.0713999999999999</v>
      </c>
      <c r="H1719">
        <f>VLOOKUP(A1719,away!$A$2:$E$405,3,FALSE)</f>
        <v>1.0286</v>
      </c>
      <c r="I1719">
        <f>VLOOKUP(C1719,away!$B$2:$E$405,3,FALSE)</f>
        <v>1.2152000000000001</v>
      </c>
      <c r="J1719">
        <f>VLOOKUP(B1719,home!$B$2:$E$405,4,FALSE)</f>
        <v>0.3241</v>
      </c>
      <c r="K1719" s="3">
        <f t="shared" si="2018"/>
        <v>2.1428428559999997</v>
      </c>
      <c r="L1719" s="3">
        <f t="shared" si="2019"/>
        <v>0.40511032475200004</v>
      </c>
      <c r="M1719" s="5">
        <f t="shared" si="2020"/>
        <v>7.8241648730051114E-2</v>
      </c>
      <c r="N1719" s="5">
        <f t="shared" si="2021"/>
        <v>0.16765955802285148</v>
      </c>
      <c r="O1719" s="5">
        <f t="shared" si="2022"/>
        <v>3.1696499726162917E-2</v>
      </c>
      <c r="P1719" s="5">
        <f t="shared" si="2023"/>
        <v>6.7920617998414159E-2</v>
      </c>
      <c r="Q1719" s="5">
        <f t="shared" si="2024"/>
        <v>0.17963404307469241</v>
      </c>
      <c r="R1719" s="5">
        <f t="shared" si="2025"/>
        <v>6.4202896487837689E-3</v>
      </c>
      <c r="S1719" s="5">
        <f t="shared" si="2026"/>
        <v>1.4740264373783117E-2</v>
      </c>
      <c r="T1719" s="5">
        <f t="shared" si="2027"/>
        <v>7.2771605526503413E-2</v>
      </c>
      <c r="U1719" s="5">
        <f t="shared" si="2028"/>
        <v>1.3757671807347048E-2</v>
      </c>
      <c r="V1719" s="5">
        <f t="shared" si="2029"/>
        <v>1.4217603511079999E-3</v>
      </c>
      <c r="W1719" s="5">
        <f t="shared" si="2030"/>
        <v>0.12830917529900027</v>
      </c>
      <c r="X1719" s="5">
        <f t="shared" si="2031"/>
        <v>5.19793716740393E-2</v>
      </c>
      <c r="Y1719" s="5">
        <f t="shared" si="2032"/>
        <v>1.0528690069637485E-2</v>
      </c>
      <c r="Z1719" s="5">
        <f t="shared" si="2033"/>
        <v>8.6697520820689907E-4</v>
      </c>
      <c r="AA1719" s="5">
        <f t="shared" si="2034"/>
        <v>1.8577916312352662E-3</v>
      </c>
      <c r="AB1719" s="5">
        <f t="shared" si="2035"/>
        <v>1.9904777624645386E-3</v>
      </c>
      <c r="AC1719" s="5">
        <f t="shared" si="2036"/>
        <v>7.713829787290781E-5</v>
      </c>
      <c r="AD1719" s="5">
        <f t="shared" si="2037"/>
        <v>6.8736599912178578E-2</v>
      </c>
      <c r="AE1719" s="5">
        <f t="shared" si="2038"/>
        <v>2.7845906312770962E-2</v>
      </c>
      <c r="AF1719" s="5">
        <f t="shared" si="2039"/>
        <v>5.6403320746902059E-3</v>
      </c>
      <c r="AG1719" s="5">
        <f t="shared" si="2040"/>
        <v>7.6165225282895724E-4</v>
      </c>
      <c r="AH1719" s="5">
        <f t="shared" si="2041"/>
        <v>8.7805152037157417E-5</v>
      </c>
      <c r="AI1719" s="5">
        <f t="shared" si="2042"/>
        <v>1.8815264276281663E-4</v>
      </c>
      <c r="AJ1719" s="5">
        <f t="shared" si="2043"/>
        <v>2.0159077319091087E-4</v>
      </c>
      <c r="AK1719" s="5">
        <f t="shared" si="2044"/>
        <v>1.4399244938921983E-4</v>
      </c>
      <c r="AL1719" s="5">
        <f t="shared" si="2045"/>
        <v>2.6785125047403804E-6</v>
      </c>
      <c r="AM1719" s="5">
        <f t="shared" si="2046"/>
        <v>2.9458346413508408E-2</v>
      </c>
      <c r="AN1719" s="5">
        <f t="shared" si="2047"/>
        <v>1.1933880282233307E-2</v>
      </c>
      <c r="AO1719" s="5">
        <f t="shared" si="2048"/>
        <v>2.4172690583435124E-3</v>
      </c>
      <c r="AP1719" s="5">
        <f t="shared" si="2049"/>
        <v>3.2642021774616724E-4</v>
      </c>
      <c r="AQ1719" s="5">
        <f t="shared" si="2050"/>
        <v>3.3059050104192086E-5</v>
      </c>
      <c r="AR1719" s="5">
        <f t="shared" si="2051"/>
        <v>7.1141547313343186E-6</v>
      </c>
      <c r="AS1719" s="5">
        <f t="shared" si="2052"/>
        <v>1.5244515642518344E-5</v>
      </c>
      <c r="AT1719" s="5">
        <f t="shared" si="2053"/>
        <v>1.6333300718875343E-5</v>
      </c>
      <c r="AU1719" s="5">
        <f t="shared" si="2054"/>
        <v>1.166656558678056E-5</v>
      </c>
      <c r="AV1719" s="5">
        <f t="shared" si="2055"/>
        <v>6.2499041804220414E-6</v>
      </c>
      <c r="AW1719" s="5">
        <f t="shared" si="2056"/>
        <v>6.4588442625901653E-8</v>
      </c>
      <c r="AX1719" s="5">
        <f t="shared" si="2057"/>
        <v>1.0520767860293288E-2</v>
      </c>
      <c r="AY1719" s="5">
        <f t="shared" si="2058"/>
        <v>4.2620716845238188E-3</v>
      </c>
      <c r="AZ1719" s="5">
        <f t="shared" si="2059"/>
        <v>8.6330462211687393E-4</v>
      </c>
      <c r="BA1719" s="5">
        <f t="shared" si="2060"/>
        <v>1.1657787194188984E-4</v>
      </c>
      <c r="BB1719" s="5">
        <f t="shared" si="2061"/>
        <v>1.1806724890319015E-5</v>
      </c>
      <c r="BC1719" s="5">
        <f t="shared" si="2062"/>
        <v>9.5660523091493195E-7</v>
      </c>
      <c r="BD1719" s="5">
        <f t="shared" si="2063"/>
        <v>4.8033625559113698E-7</v>
      </c>
      <c r="BE1719" s="5">
        <f t="shared" si="2064"/>
        <v>1.0292851137712579E-6</v>
      </c>
      <c r="BF1719" s="5">
        <f t="shared" si="2065"/>
        <v>1.1027981264159438E-6</v>
      </c>
      <c r="BG1719" s="5">
        <f t="shared" si="2066"/>
        <v>7.8770769560019638E-7</v>
      </c>
      <c r="BH1719" s="5">
        <f t="shared" si="2067"/>
        <v>4.2198345203327579E-7</v>
      </c>
      <c r="BI1719" s="5">
        <f t="shared" si="2068"/>
        <v>1.8084884510794469E-7</v>
      </c>
      <c r="BJ1719" s="8">
        <f t="shared" si="2069"/>
        <v>0.77381139461012594</v>
      </c>
      <c r="BK1719" s="8">
        <f t="shared" si="2070"/>
        <v>0.16666617994825783</v>
      </c>
      <c r="BL1719" s="8">
        <f t="shared" si="2071"/>
        <v>5.6404882993722094E-2</v>
      </c>
      <c r="BM1719" s="8">
        <f t="shared" si="2072"/>
        <v>0.46191476846327556</v>
      </c>
      <c r="BN1719" s="8">
        <f t="shared" si="2073"/>
        <v>0.53157265720095581</v>
      </c>
    </row>
    <row r="1720" spans="1:66" x14ac:dyDescent="0.25">
      <c r="A1720" t="s">
        <v>22</v>
      </c>
      <c r="B1720" t="s">
        <v>252</v>
      </c>
      <c r="C1720" t="s">
        <v>24</v>
      </c>
      <c r="D1720" s="7" t="s">
        <v>544</v>
      </c>
      <c r="E1720">
        <f>VLOOKUP(A1720,home!$A$2:$E$405,3,FALSE)</f>
        <v>1.4</v>
      </c>
      <c r="F1720">
        <f>VLOOKUP(B1720,home!$B$2:$E$405,3,FALSE)</f>
        <v>1.6667000000000001</v>
      </c>
      <c r="G1720">
        <f>VLOOKUP(C1720,away!$B$2:$E$405,4,FALSE)</f>
        <v>1.0713999999999999</v>
      </c>
      <c r="H1720">
        <f>VLOOKUP(A1720,away!$A$2:$E$405,3,FALSE)</f>
        <v>1.0286</v>
      </c>
      <c r="I1720">
        <f>VLOOKUP(C1720,away!$B$2:$E$405,3,FALSE)</f>
        <v>0.97219999999999995</v>
      </c>
      <c r="J1720">
        <f>VLOOKUP(B1720,home!$B$2:$E$405,4,FALSE)</f>
        <v>0.3241</v>
      </c>
      <c r="K1720" s="3">
        <f t="shared" si="2018"/>
        <v>2.4999833319999998</v>
      </c>
      <c r="L1720" s="3">
        <f t="shared" si="2019"/>
        <v>0.32410159457199994</v>
      </c>
      <c r="M1720" s="5">
        <f t="shared" si="2020"/>
        <v>5.936295344425966E-2</v>
      </c>
      <c r="N1720" s="5">
        <f t="shared" si="2021"/>
        <v>0.14840639414894113</v>
      </c>
      <c r="O1720" s="5">
        <f t="shared" si="2022"/>
        <v>1.9239627869787949E-2</v>
      </c>
      <c r="P1720" s="5">
        <f t="shared" si="2023"/>
        <v>4.8098748988352528E-2</v>
      </c>
      <c r="Q1720" s="5">
        <f t="shared" si="2024"/>
        <v>0.18550675586728757</v>
      </c>
      <c r="R1720" s="5">
        <f t="shared" si="2025"/>
        <v>3.1177970357850818E-3</v>
      </c>
      <c r="S1720" s="5">
        <f t="shared" si="2026"/>
        <v>9.7429858186589956E-3</v>
      </c>
      <c r="T1720" s="5">
        <f t="shared" si="2027"/>
        <v>6.0123035380466601E-2</v>
      </c>
      <c r="U1720" s="5">
        <f t="shared" si="2028"/>
        <v>7.7944406220217116E-3</v>
      </c>
      <c r="V1720" s="5">
        <f t="shared" si="2029"/>
        <v>8.771378296076063E-4</v>
      </c>
      <c r="W1720" s="5">
        <f t="shared" si="2030"/>
        <v>0.15458793254720404</v>
      </c>
      <c r="X1720" s="5">
        <f t="shared" si="2031"/>
        <v>5.0102195440137588E-2</v>
      </c>
      <c r="Y1720" s="5">
        <f t="shared" si="2032"/>
        <v>8.1191007168532874E-3</v>
      </c>
      <c r="Z1720" s="5">
        <f t="shared" si="2033"/>
        <v>3.3682766361660003E-4</v>
      </c>
      <c r="AA1720" s="5">
        <f t="shared" si="2034"/>
        <v>8.4206354479800282E-4</v>
      </c>
      <c r="AB1720" s="5">
        <f t="shared" si="2035"/>
        <v>1.0525724132399211E-3</v>
      </c>
      <c r="AC1720" s="5">
        <f t="shared" si="2036"/>
        <v>4.441873029247443E-5</v>
      </c>
      <c r="AD1720" s="5">
        <f t="shared" si="2037"/>
        <v>9.6616813674087559E-2</v>
      </c>
      <c r="AE1720" s="5">
        <f t="shared" si="2038"/>
        <v>3.1313663374237577E-2</v>
      </c>
      <c r="AF1720" s="5">
        <f t="shared" si="2039"/>
        <v>5.0744041157406152E-3</v>
      </c>
      <c r="AG1720" s="5">
        <f t="shared" si="2040"/>
        <v>5.4820748847141771E-4</v>
      </c>
      <c r="AH1720" s="5">
        <f t="shared" si="2041"/>
        <v>2.7291595718525311E-5</v>
      </c>
      <c r="AI1720" s="5">
        <f t="shared" si="2042"/>
        <v>6.8228534399995838E-5</v>
      </c>
      <c r="AJ1720" s="5">
        <f t="shared" si="2043"/>
        <v>8.5285099383389113E-5</v>
      </c>
      <c r="AK1720" s="5">
        <f t="shared" si="2044"/>
        <v>7.1070442308812076E-5</v>
      </c>
      <c r="AL1720" s="5">
        <f t="shared" si="2045"/>
        <v>1.4396085334434496E-6</v>
      </c>
      <c r="AM1720" s="5">
        <f t="shared" si="2046"/>
        <v>4.8308084755233745E-2</v>
      </c>
      <c r="AN1720" s="5">
        <f t="shared" si="2047"/>
        <v>1.5656727299890573E-2</v>
      </c>
      <c r="AO1720" s="5">
        <f t="shared" si="2048"/>
        <v>2.5371851418367489E-3</v>
      </c>
      <c r="AP1720" s="5">
        <f t="shared" si="2049"/>
        <v>2.7410191673122545E-4</v>
      </c>
      <c r="AQ1720" s="5">
        <f t="shared" si="2050"/>
        <v>2.2209217071957923E-5</v>
      </c>
      <c r="AR1720" s="5">
        <f t="shared" si="2051"/>
        <v>1.7690499381576841E-6</v>
      </c>
      <c r="AS1720" s="5">
        <f t="shared" si="2052"/>
        <v>4.4225953588698403E-6</v>
      </c>
      <c r="AT1720" s="5">
        <f t="shared" si="2053"/>
        <v>5.5282073406775804E-6</v>
      </c>
      <c r="AU1720" s="5">
        <f t="shared" si="2054"/>
        <v>4.6068087358446652E-6</v>
      </c>
      <c r="AV1720" s="5">
        <f t="shared" si="2055"/>
        <v>2.8792362633309123E-6</v>
      </c>
      <c r="AW1720" s="5">
        <f t="shared" si="2056"/>
        <v>3.2401132671539092E-8</v>
      </c>
      <c r="AX1720" s="5">
        <f t="shared" si="2057"/>
        <v>2.0128234448154605E-2</v>
      </c>
      <c r="AY1720" s="5">
        <f t="shared" si="2058"/>
        <v>6.5235928805659656E-3</v>
      </c>
      <c r="AZ1720" s="5">
        <f t="shared" si="2059"/>
        <v>1.0571534274649878E-3</v>
      </c>
      <c r="BA1720" s="5">
        <f t="shared" si="2060"/>
        <v>1.1420837051621923E-4</v>
      </c>
      <c r="BB1720" s="5">
        <f t="shared" si="2061"/>
        <v>9.2537787494441071E-6</v>
      </c>
      <c r="BC1720" s="5">
        <f t="shared" si="2062"/>
        <v>5.9983288970226458E-7</v>
      </c>
      <c r="BD1720" s="5">
        <f t="shared" si="2063"/>
        <v>9.5558650972400576E-8</v>
      </c>
      <c r="BE1720" s="5">
        <f t="shared" si="2064"/>
        <v>2.3889503465940698E-7</v>
      </c>
      <c r="BF1720" s="5">
        <f t="shared" si="2065"/>
        <v>2.9861680237303993E-7</v>
      </c>
      <c r="BG1720" s="5">
        <f t="shared" si="2066"/>
        <v>2.4884567619591257E-7</v>
      </c>
      <c r="BH1720" s="5">
        <f t="shared" si="2067"/>
        <v>1.5552751068251258E-7</v>
      </c>
      <c r="BI1720" s="5">
        <f t="shared" si="2068"/>
        <v>7.7763236874746729E-8</v>
      </c>
      <c r="BJ1720" s="8">
        <f t="shared" si="2069"/>
        <v>0.83502985382253259</v>
      </c>
      <c r="BK1720" s="8">
        <f t="shared" si="2070"/>
        <v>0.12465127730027066</v>
      </c>
      <c r="BL1720" s="8">
        <f t="shared" si="2071"/>
        <v>3.2318698261992025E-2</v>
      </c>
      <c r="BM1720" s="8">
        <f t="shared" si="2072"/>
        <v>0.52208081921456462</v>
      </c>
      <c r="BN1720" s="8">
        <f t="shared" si="2073"/>
        <v>0.46373227735441391</v>
      </c>
    </row>
    <row r="1721" spans="1:66" x14ac:dyDescent="0.25">
      <c r="A1721" t="s">
        <v>22</v>
      </c>
      <c r="B1721" t="s">
        <v>255</v>
      </c>
      <c r="C1721" t="s">
        <v>276</v>
      </c>
      <c r="D1721" s="7" t="s">
        <v>544</v>
      </c>
      <c r="E1721">
        <f>VLOOKUP(A1721,home!$A$2:$E$405,3,FALSE)</f>
        <v>1.4</v>
      </c>
      <c r="F1721">
        <f>VLOOKUP(B1721,home!$B$2:$E$405,3,FALSE)</f>
        <v>0.47620000000000001</v>
      </c>
      <c r="G1721">
        <f>VLOOKUP(C1721,away!$B$2:$E$405,4,FALSE)</f>
        <v>0.47620000000000001</v>
      </c>
      <c r="H1721">
        <f>VLOOKUP(A1721,away!$A$2:$E$405,3,FALSE)</f>
        <v>1.0286</v>
      </c>
      <c r="I1721">
        <f>VLOOKUP(C1721,away!$B$2:$E$405,3,FALSE)</f>
        <v>0.97219999999999995</v>
      </c>
      <c r="J1721">
        <f>VLOOKUP(B1721,home!$B$2:$E$405,4,FALSE)</f>
        <v>0.97219999999999995</v>
      </c>
      <c r="K1721" s="3">
        <f t="shared" si="2018"/>
        <v>0.317473016</v>
      </c>
      <c r="L1721" s="3">
        <f t="shared" si="2019"/>
        <v>0.97220478322399984</v>
      </c>
      <c r="M1721" s="5">
        <f t="shared" si="2020"/>
        <v>0.2753594898395984</v>
      </c>
      <c r="N1721" s="5">
        <f t="shared" si="2021"/>
        <v>8.741920772359868E-2</v>
      </c>
      <c r="O1721" s="5">
        <f t="shared" si="2022"/>
        <v>0.26770581312817798</v>
      </c>
      <c r="P1721" s="5">
        <f t="shared" si="2023"/>
        <v>8.4989371894535051E-2</v>
      </c>
      <c r="Q1721" s="5">
        <f t="shared" si="2024"/>
        <v>1.387661976617068E-2</v>
      </c>
      <c r="R1721" s="5">
        <f t="shared" si="2025"/>
        <v>0.1301324360100424</v>
      </c>
      <c r="S1721" s="5">
        <f t="shared" si="2026"/>
        <v>6.5579665869108196E-3</v>
      </c>
      <c r="T1721" s="5">
        <f t="shared" si="2027"/>
        <v>1.3490916111651837E-2</v>
      </c>
      <c r="U1721" s="5">
        <f t="shared" si="2028"/>
        <v>4.131353693953517E-2</v>
      </c>
      <c r="V1721" s="5">
        <f t="shared" si="2029"/>
        <v>2.2490093523906546E-4</v>
      </c>
      <c r="W1721" s="5">
        <f t="shared" si="2030"/>
        <v>1.4684841096838073E-3</v>
      </c>
      <c r="X1721" s="5">
        <f t="shared" si="2031"/>
        <v>1.4276672755230342E-3</v>
      </c>
      <c r="Y1721" s="5">
        <f t="shared" si="2032"/>
        <v>6.9399247705793476E-4</v>
      </c>
      <c r="Z1721" s="5">
        <f t="shared" si="2033"/>
        <v>4.2171792247184779E-2</v>
      </c>
      <c r="AA1721" s="5">
        <f t="shared" si="2034"/>
        <v>1.338840607483917E-2</v>
      </c>
      <c r="AB1721" s="5">
        <f t="shared" si="2035"/>
        <v>2.1252288280059562E-3</v>
      </c>
      <c r="AC1721" s="5">
        <f t="shared" si="2036"/>
        <v>4.3384625212109094E-6</v>
      </c>
      <c r="AD1721" s="5">
        <f t="shared" si="2037"/>
        <v>1.1655101981234822E-4</v>
      </c>
      <c r="AE1721" s="5">
        <f t="shared" si="2038"/>
        <v>1.133114589512001E-4</v>
      </c>
      <c r="AF1721" s="5">
        <f t="shared" si="2039"/>
        <v>5.5080971193223317E-5</v>
      </c>
      <c r="AG1721" s="5">
        <f t="shared" si="2040"/>
        <v>1.7849994552891687E-5</v>
      </c>
      <c r="AH1721" s="5">
        <f t="shared" si="2041"/>
        <v>1.0249904534960457E-2</v>
      </c>
      <c r="AI1721" s="5">
        <f t="shared" si="2042"/>
        <v>3.2540681064259741E-3</v>
      </c>
      <c r="AJ1721" s="5">
        <f t="shared" si="2043"/>
        <v>5.1653940800823136E-4</v>
      </c>
      <c r="AK1721" s="5">
        <f t="shared" si="2044"/>
        <v>5.4662441247742608E-5</v>
      </c>
      <c r="AL1721" s="5">
        <f t="shared" si="2045"/>
        <v>5.3562447385486356E-8</v>
      </c>
      <c r="AM1721" s="5">
        <f t="shared" si="2046"/>
        <v>7.4003607555403905E-6</v>
      </c>
      <c r="AN1721" s="5">
        <f t="shared" si="2047"/>
        <v>7.1946661241195403E-6</v>
      </c>
      <c r="AO1721" s="5">
        <f t="shared" si="2048"/>
        <v>3.4973444097843457E-6</v>
      </c>
      <c r="AP1721" s="5">
        <f t="shared" si="2049"/>
        <v>1.1333783212580194E-6</v>
      </c>
      <c r="AQ1721" s="5">
        <f t="shared" si="2050"/>
        <v>2.7546895628235837E-7</v>
      </c>
      <c r="AR1721" s="5">
        <f t="shared" si="2051"/>
        <v>1.9930012432955854E-3</v>
      </c>
      <c r="AS1721" s="5">
        <f t="shared" si="2052"/>
        <v>6.3272411560079931E-4</v>
      </c>
      <c r="AT1721" s="5">
        <f t="shared" si="2053"/>
        <v>1.0043641663785919E-4</v>
      </c>
      <c r="AU1721" s="5">
        <f t="shared" si="2054"/>
        <v>1.0628617368751248E-5</v>
      </c>
      <c r="AV1721" s="5">
        <f t="shared" si="2055"/>
        <v>8.4357480299186026E-7</v>
      </c>
      <c r="AW1721" s="5">
        <f t="shared" si="2056"/>
        <v>4.592217858631842E-10</v>
      </c>
      <c r="AX1721" s="5">
        <f t="shared" si="2057"/>
        <v>3.9156914142490779E-7</v>
      </c>
      <c r="AY1721" s="5">
        <f t="shared" si="2058"/>
        <v>3.8068539225621017E-7</v>
      </c>
      <c r="AZ1721" s="5">
        <f t="shared" si="2059"/>
        <v>1.8505207962749607E-7</v>
      </c>
      <c r="BA1721" s="5">
        <f t="shared" si="2060"/>
        <v>5.9969505653133399E-8</v>
      </c>
      <c r="BB1721" s="5">
        <f t="shared" si="2061"/>
        <v>1.4575660060888745E-8</v>
      </c>
      <c r="BC1721" s="5">
        <f t="shared" si="2062"/>
        <v>2.8341052859686118E-9</v>
      </c>
      <c r="BD1721" s="5">
        <f t="shared" si="2063"/>
        <v>3.2293422361722433E-4</v>
      </c>
      <c r="BE1721" s="5">
        <f t="shared" si="2064"/>
        <v>1.0252290194137864E-4</v>
      </c>
      <c r="BF1721" s="5">
        <f t="shared" si="2065"/>
        <v>1.6274127444200863E-5</v>
      </c>
      <c r="BG1721" s="5">
        <f t="shared" si="2066"/>
        <v>1.7221987741596071E-6</v>
      </c>
      <c r="BH1721" s="5">
        <f t="shared" si="2067"/>
        <v>1.3668790974598827E-7</v>
      </c>
      <c r="BI1721" s="5">
        <f t="shared" si="2068"/>
        <v>8.6789445915589395E-9</v>
      </c>
      <c r="BJ1721" s="8">
        <f t="shared" si="2069"/>
        <v>0.11870021681264693</v>
      </c>
      <c r="BK1721" s="8">
        <f t="shared" si="2070"/>
        <v>0.36713650196664421</v>
      </c>
      <c r="BL1721" s="8">
        <f t="shared" si="2071"/>
        <v>0.47192182825758044</v>
      </c>
      <c r="BM1721" s="8">
        <f t="shared" si="2072"/>
        <v>0.14044702069576265</v>
      </c>
      <c r="BN1721" s="8">
        <f t="shared" si="2073"/>
        <v>0.85948293836212319</v>
      </c>
    </row>
    <row r="1722" spans="1:66" x14ac:dyDescent="0.25">
      <c r="A1722" t="s">
        <v>25</v>
      </c>
      <c r="B1722" t="s">
        <v>498</v>
      </c>
      <c r="C1722" t="s">
        <v>169</v>
      </c>
      <c r="D1722" s="7" t="s">
        <v>544</v>
      </c>
      <c r="E1722">
        <f>VLOOKUP(A1722,home!$A$2:$E$405,3,FALSE)</f>
        <v>1.35</v>
      </c>
      <c r="F1722">
        <f>VLOOKUP(B1722,home!$B$2:$E$405,3,FALSE)</f>
        <v>1.1111</v>
      </c>
      <c r="G1722">
        <f>VLOOKUP(C1722,away!$B$2:$E$405,4,FALSE)</f>
        <v>0.98770000000000002</v>
      </c>
      <c r="H1722">
        <f>VLOOKUP(A1722,away!$A$2:$E$405,3,FALSE)</f>
        <v>1.0667</v>
      </c>
      <c r="I1722">
        <f>VLOOKUP(C1722,away!$B$2:$E$405,3,FALSE)</f>
        <v>1.25</v>
      </c>
      <c r="J1722">
        <f>VLOOKUP(B1722,home!$B$2:$E$405,4,FALSE)</f>
        <v>1.4061999999999999</v>
      </c>
      <c r="K1722" s="3">
        <f t="shared" si="2018"/>
        <v>1.4815351845000002</v>
      </c>
      <c r="L1722" s="3">
        <f t="shared" si="2019"/>
        <v>1.8749919249999998</v>
      </c>
      <c r="M1722" s="5">
        <f t="shared" si="2020"/>
        <v>3.4856100408673436E-2</v>
      </c>
      <c r="N1722" s="5">
        <f t="shared" si="2021"/>
        <v>5.1640539149914538E-2</v>
      </c>
      <c r="O1722" s="5">
        <f t="shared" si="2022"/>
        <v>6.5354906803251886E-2</v>
      </c>
      <c r="P1722" s="5">
        <f t="shared" si="2023"/>
        <v>9.6825593908736102E-2</v>
      </c>
      <c r="Q1722" s="5">
        <f t="shared" si="2024"/>
        <v>3.8253637848574065E-2</v>
      </c>
      <c r="R1722" s="5">
        <f t="shared" si="2025"/>
        <v>6.1269961257612429E-2</v>
      </c>
      <c r="S1722" s="5">
        <f t="shared" si="2026"/>
        <v>6.7242143597958215E-2</v>
      </c>
      <c r="T1722" s="5">
        <f t="shared" si="2027"/>
        <v>7.1725262067950726E-2</v>
      </c>
      <c r="U1722" s="5">
        <f t="shared" si="2028"/>
        <v>9.077360335610471E-2</v>
      </c>
      <c r="V1722" s="5">
        <f t="shared" si="2029"/>
        <v>2.0754410955113645E-2</v>
      </c>
      <c r="W1722" s="5">
        <f t="shared" si="2030"/>
        <v>1.8891370135927781E-2</v>
      </c>
      <c r="X1722" s="5">
        <f t="shared" si="2031"/>
        <v>3.5421166457050735E-2</v>
      </c>
      <c r="Y1722" s="5">
        <f t="shared" si="2032"/>
        <v>3.3207200540525499E-2</v>
      </c>
      <c r="Z1722" s="5">
        <f t="shared" si="2033"/>
        <v>3.8293560867695378E-2</v>
      </c>
      <c r="AA1722" s="5">
        <f t="shared" si="2034"/>
        <v>5.6733257765283068E-2</v>
      </c>
      <c r="AB1722" s="5">
        <f t="shared" si="2035"/>
        <v>4.2026158755287361E-2</v>
      </c>
      <c r="AC1722" s="5">
        <f t="shared" si="2036"/>
        <v>3.603311442246866E-3</v>
      </c>
      <c r="AD1722" s="5">
        <f t="shared" si="2037"/>
        <v>6.9970573849473935E-3</v>
      </c>
      <c r="AE1722" s="5">
        <f t="shared" si="2038"/>
        <v>1.3119426095537977E-2</v>
      </c>
      <c r="AF1722" s="5">
        <f t="shared" si="2039"/>
        <v>1.2299408994883994E-2</v>
      </c>
      <c r="AG1722" s="5">
        <f t="shared" si="2040"/>
        <v>7.6870975158932842E-3</v>
      </c>
      <c r="AH1722" s="5">
        <f t="shared" si="2041"/>
        <v>1.7950029351606202E-2</v>
      </c>
      <c r="AI1722" s="5">
        <f t="shared" si="2042"/>
        <v>2.6593600047212316E-2</v>
      </c>
      <c r="AJ1722" s="5">
        <f t="shared" si="2043"/>
        <v>1.969967707623296E-2</v>
      </c>
      <c r="AK1722" s="5">
        <f t="shared" si="2044"/>
        <v>9.7285882372424044E-3</v>
      </c>
      <c r="AL1722" s="5">
        <f t="shared" si="2045"/>
        <v>4.0038072686625646E-4</v>
      </c>
      <c r="AM1722" s="5">
        <f t="shared" si="2046"/>
        <v>2.0732773407530244E-3</v>
      </c>
      <c r="AN1722" s="5">
        <f t="shared" si="2047"/>
        <v>3.8873782721973935E-3</v>
      </c>
      <c r="AO1722" s="5">
        <f t="shared" si="2048"/>
        <v>3.6444014348952828E-3</v>
      </c>
      <c r="AP1722" s="5">
        <f t="shared" si="2049"/>
        <v>2.2777410872956891E-3</v>
      </c>
      <c r="AQ1722" s="5">
        <f t="shared" si="2050"/>
        <v>1.067686536480034E-3</v>
      </c>
      <c r="AR1722" s="5">
        <f t="shared" si="2051"/>
        <v>6.7312320175549247E-3</v>
      </c>
      <c r="AS1722" s="5">
        <f t="shared" si="2052"/>
        <v>9.9725570690405441E-3</v>
      </c>
      <c r="AT1722" s="5">
        <f t="shared" si="2053"/>
        <v>7.3873470886088831E-3</v>
      </c>
      <c r="AU1722" s="5">
        <f t="shared" si="2054"/>
        <v>3.6482048772958991E-3</v>
      </c>
      <c r="AV1722" s="5">
        <f t="shared" si="2055"/>
        <v>1.3512359714945958E-3</v>
      </c>
      <c r="AW1722" s="5">
        <f t="shared" si="2056"/>
        <v>3.0894561428517973E-5</v>
      </c>
      <c r="AX1722" s="5">
        <f t="shared" si="2057"/>
        <v>5.1193888792536646E-4</v>
      </c>
      <c r="AY1722" s="5">
        <f t="shared" si="2058"/>
        <v>9.5988128095354189E-4</v>
      </c>
      <c r="AZ1722" s="5">
        <f t="shared" si="2059"/>
        <v>8.9988482537327384E-4</v>
      </c>
      <c r="BA1722" s="5">
        <f t="shared" si="2060"/>
        <v>5.6242559366830773E-4</v>
      </c>
      <c r="BB1722" s="5">
        <f t="shared" si="2061"/>
        <v>2.6363586163535201E-4</v>
      </c>
      <c r="BC1722" s="5">
        <f t="shared" si="2062"/>
        <v>9.8863022341340466E-5</v>
      </c>
      <c r="BD1722" s="5">
        <f t="shared" si="2063"/>
        <v>2.1035009463694888E-3</v>
      </c>
      <c r="BE1722" s="5">
        <f t="shared" si="2064"/>
        <v>3.1164106626754458E-3</v>
      </c>
      <c r="BF1722" s="5">
        <f t="shared" si="2065"/>
        <v>2.3085360230523174E-3</v>
      </c>
      <c r="BG1722" s="5">
        <f t="shared" si="2066"/>
        <v>1.140059114279237E-3</v>
      </c>
      <c r="BH1722" s="5">
        <f t="shared" si="2067"/>
        <v>4.2225942255364921E-4</v>
      </c>
      <c r="BI1722" s="5">
        <f t="shared" si="2068"/>
        <v>1.2511843829997682E-4</v>
      </c>
      <c r="BJ1722" s="8">
        <f t="shared" si="2069"/>
        <v>0.30548928033472467</v>
      </c>
      <c r="BK1722" s="8">
        <f t="shared" si="2070"/>
        <v>0.22464182232054808</v>
      </c>
      <c r="BL1722" s="8">
        <f t="shared" si="2071"/>
        <v>0.42843624428105831</v>
      </c>
      <c r="BM1722" s="8">
        <f t="shared" si="2072"/>
        <v>0.64773118170773869</v>
      </c>
      <c r="BN1722" s="8">
        <f t="shared" si="2073"/>
        <v>0.34820073937676244</v>
      </c>
    </row>
    <row r="1723" spans="1:66" x14ac:dyDescent="0.25">
      <c r="A1723" t="s">
        <v>25</v>
      </c>
      <c r="B1723" t="s">
        <v>275</v>
      </c>
      <c r="C1723" t="s">
        <v>170</v>
      </c>
      <c r="D1723" s="7" t="s">
        <v>544</v>
      </c>
      <c r="E1723">
        <f>VLOOKUP(A1723,home!$A$2:$E$405,3,FALSE)</f>
        <v>1.35</v>
      </c>
      <c r="F1723">
        <f>VLOOKUP(B1723,home!$B$2:$E$405,3,FALSE)</f>
        <v>0.74070000000000003</v>
      </c>
      <c r="G1723">
        <f>VLOOKUP(C1723,away!$B$2:$E$405,4,FALSE)</f>
        <v>0.98770000000000002</v>
      </c>
      <c r="H1723">
        <f>VLOOKUP(A1723,away!$A$2:$E$405,3,FALSE)</f>
        <v>1.0667</v>
      </c>
      <c r="I1723">
        <f>VLOOKUP(C1723,away!$B$2:$E$405,3,FALSE)</f>
        <v>0.9375</v>
      </c>
      <c r="J1723">
        <f>VLOOKUP(B1723,home!$B$2:$E$405,4,FALSE)</f>
        <v>0.625</v>
      </c>
      <c r="K1723" s="3">
        <f t="shared" si="2018"/>
        <v>0.98764567650000012</v>
      </c>
      <c r="L1723" s="3">
        <f t="shared" si="2019"/>
        <v>0.62501953124999998</v>
      </c>
      <c r="M1723" s="5">
        <f t="shared" si="2020"/>
        <v>0.19935558136077292</v>
      </c>
      <c r="N1723" s="5">
        <f t="shared" si="2021"/>
        <v>0.19689267801711138</v>
      </c>
      <c r="O1723" s="5">
        <f t="shared" si="2022"/>
        <v>0.12460113201418152</v>
      </c>
      <c r="P1723" s="5">
        <f t="shared" si="2023"/>
        <v>0.12306176932081211</v>
      </c>
      <c r="Q1723" s="5">
        <f t="shared" si="2024"/>
        <v>9.723010108905332E-2</v>
      </c>
      <c r="R1723" s="5">
        <f t="shared" si="2025"/>
        <v>3.8939070562361545E-2</v>
      </c>
      <c r="S1723" s="5">
        <f t="shared" si="2026"/>
        <v>1.8991441028383325E-2</v>
      </c>
      <c r="T1723" s="5">
        <f t="shared" si="2027"/>
        <v>6.0770712206070214E-2</v>
      </c>
      <c r="U1723" s="5">
        <f t="shared" si="2028"/>
        <v>3.8458004687844799E-2</v>
      </c>
      <c r="V1723" s="5">
        <f t="shared" si="2029"/>
        <v>1.3025972758780875E-3</v>
      </c>
      <c r="W1723" s="5">
        <f t="shared" si="2030"/>
        <v>3.20096296554205E-2</v>
      </c>
      <c r="X1723" s="5">
        <f t="shared" si="2031"/>
        <v>2.0006643722717016E-2</v>
      </c>
      <c r="Y1723" s="5">
        <f t="shared" si="2032"/>
        <v>6.2522715407291709E-3</v>
      </c>
      <c r="Z1723" s="5">
        <f t="shared" si="2033"/>
        <v>8.1125598767326293E-3</v>
      </c>
      <c r="AA1723" s="5">
        <f t="shared" si="2034"/>
        <v>8.0123346876023547E-3</v>
      </c>
      <c r="AB1723" s="5">
        <f t="shared" si="2035"/>
        <v>3.9566738564407221E-3</v>
      </c>
      <c r="AC1723" s="5">
        <f t="shared" si="2036"/>
        <v>5.0255655117555167E-5</v>
      </c>
      <c r="AD1723" s="5">
        <f t="shared" si="2037"/>
        <v>7.9035430838855589E-3</v>
      </c>
      <c r="AE1723" s="5">
        <f t="shared" si="2038"/>
        <v>4.9398687935043309E-3</v>
      </c>
      <c r="AF1723" s="5">
        <f t="shared" si="2039"/>
        <v>1.5437572388762898E-3</v>
      </c>
      <c r="AG1723" s="5">
        <f t="shared" si="2040"/>
        <v>3.2162614193541767E-4</v>
      </c>
      <c r="AH1723" s="5">
        <f t="shared" si="2041"/>
        <v>1.2676270928482461E-3</v>
      </c>
      <c r="AI1723" s="5">
        <f t="shared" si="2042"/>
        <v>1.2519664176658344E-3</v>
      </c>
      <c r="AJ1723" s="5">
        <f t="shared" si="2043"/>
        <v>6.1824960976542725E-4</v>
      </c>
      <c r="AK1723" s="5">
        <f t="shared" si="2044"/>
        <v>2.0353718469421223E-4</v>
      </c>
      <c r="AL1723" s="5">
        <f t="shared" si="2045"/>
        <v>1.2409082895854757E-6</v>
      </c>
      <c r="AM1723" s="5">
        <f t="shared" si="2046"/>
        <v>1.5611800311662106E-3</v>
      </c>
      <c r="AN1723" s="5">
        <f t="shared" si="2047"/>
        <v>9.7576801127636516E-4</v>
      </c>
      <c r="AO1723" s="5">
        <f t="shared" si="2048"/>
        <v>3.0493703250834917E-4</v>
      </c>
      <c r="AP1723" s="5">
        <f t="shared" si="2049"/>
        <v>6.3530533706378147E-5</v>
      </c>
      <c r="AQ1723" s="5">
        <f t="shared" si="2050"/>
        <v>9.9269560993056951E-6</v>
      </c>
      <c r="AR1723" s="5">
        <f t="shared" si="2051"/>
        <v>1.5845833827436229E-4</v>
      </c>
      <c r="AS1723" s="5">
        <f t="shared" si="2052"/>
        <v>1.565006927020484E-4</v>
      </c>
      <c r="AT1723" s="5">
        <f t="shared" si="2053"/>
        <v>7.7283616258216602E-5</v>
      </c>
      <c r="AU1723" s="5">
        <f t="shared" si="2054"/>
        <v>2.5442943153904258E-5</v>
      </c>
      <c r="AV1723" s="5">
        <f t="shared" si="2055"/>
        <v>6.2821532008472026E-6</v>
      </c>
      <c r="AW1723" s="5">
        <f t="shared" si="2056"/>
        <v>2.1278055667455767E-8</v>
      </c>
      <c r="AX1723" s="5">
        <f t="shared" si="2057"/>
        <v>2.5698211800324048E-4</v>
      </c>
      <c r="AY1723" s="5">
        <f t="shared" si="2058"/>
        <v>1.6061884293401752E-4</v>
      </c>
      <c r="AZ1723" s="5">
        <f t="shared" si="2059"/>
        <v>5.0194956960268489E-5</v>
      </c>
      <c r="BA1723" s="5">
        <f t="shared" si="2060"/>
        <v>1.0457609490140314E-5</v>
      </c>
      <c r="BB1723" s="5">
        <f t="shared" si="2061"/>
        <v>1.6340525453807621E-6</v>
      </c>
      <c r="BC1723" s="5">
        <f t="shared" si="2062"/>
        <v>2.0426295119035079E-7</v>
      </c>
      <c r="BD1723" s="5">
        <f t="shared" si="2063"/>
        <v>1.6506592718482633E-5</v>
      </c>
      <c r="BE1723" s="5">
        <f t="shared" si="2064"/>
        <v>1.6302664932155754E-5</v>
      </c>
      <c r="BF1723" s="5">
        <f t="shared" si="2065"/>
        <v>8.0506282678358976E-6</v>
      </c>
      <c r="BG1723" s="5">
        <f t="shared" si="2066"/>
        <v>2.6503894006122707E-6</v>
      </c>
      <c r="BH1723" s="5">
        <f t="shared" si="2067"/>
        <v>6.5441140813903381E-7</v>
      </c>
      <c r="BI1723" s="5">
        <f t="shared" si="2068"/>
        <v>1.2926531958015879E-7</v>
      </c>
      <c r="BJ1723" s="8">
        <f t="shared" si="2069"/>
        <v>0.43126626589694406</v>
      </c>
      <c r="BK1723" s="8">
        <f t="shared" si="2070"/>
        <v>0.34292350439218766</v>
      </c>
      <c r="BL1723" s="8">
        <f t="shared" si="2071"/>
        <v>0.21777685780904082</v>
      </c>
      <c r="BM1723" s="8">
        <f t="shared" si="2072"/>
        <v>0.21983825804573398</v>
      </c>
      <c r="BN1723" s="8">
        <f t="shared" si="2073"/>
        <v>0.78008033236429286</v>
      </c>
    </row>
    <row r="1724" spans="1:66" x14ac:dyDescent="0.25">
      <c r="A1724" t="s">
        <v>25</v>
      </c>
      <c r="B1724" t="s">
        <v>164</v>
      </c>
      <c r="C1724" t="s">
        <v>442</v>
      </c>
      <c r="D1724" s="7" t="s">
        <v>544</v>
      </c>
      <c r="E1724">
        <f>VLOOKUP(A1724,home!$A$2:$E$405,3,FALSE)</f>
        <v>1.35</v>
      </c>
      <c r="F1724">
        <f>VLOOKUP(B1724,home!$B$2:$E$405,3,FALSE)</f>
        <v>1.4815</v>
      </c>
      <c r="G1724">
        <f>VLOOKUP(C1724,away!$B$2:$E$405,4,FALSE)</f>
        <v>1.9753000000000001</v>
      </c>
      <c r="H1724">
        <f>VLOOKUP(A1724,away!$A$2:$E$405,3,FALSE)</f>
        <v>1.0667</v>
      </c>
      <c r="I1724">
        <f>VLOOKUP(C1724,away!$B$2:$E$405,3,FALSE)</f>
        <v>1.5625</v>
      </c>
      <c r="J1724">
        <f>VLOOKUP(B1724,home!$B$2:$E$405,4,FALSE)</f>
        <v>1.25</v>
      </c>
      <c r="K1724" s="3">
        <f t="shared" si="2018"/>
        <v>3.9506493825000009</v>
      </c>
      <c r="L1724" s="3">
        <f t="shared" si="2019"/>
        <v>2.0833984375000001</v>
      </c>
      <c r="M1724" s="5">
        <f t="shared" si="2020"/>
        <v>2.3957766522450666E-3</v>
      </c>
      <c r="N1724" s="5">
        <f t="shared" si="2021"/>
        <v>9.4648735517998909E-3</v>
      </c>
      <c r="O1724" s="5">
        <f t="shared" si="2022"/>
        <v>4.9913573338863535E-3</v>
      </c>
      <c r="P1724" s="5">
        <f t="shared" si="2023"/>
        <v>1.9719102768954971E-2</v>
      </c>
      <c r="Q1724" s="5">
        <f t="shared" si="2024"/>
        <v>1.869619842642942E-2</v>
      </c>
      <c r="R1724" s="5">
        <f t="shared" si="2025"/>
        <v>5.1994930352114973E-3</v>
      </c>
      <c r="S1724" s="5">
        <f t="shared" si="2026"/>
        <v>4.0575883153405122E-2</v>
      </c>
      <c r="T1724" s="5">
        <f t="shared" si="2027"/>
        <v>3.8951630588813013E-2</v>
      </c>
      <c r="U1724" s="5">
        <f t="shared" si="2028"/>
        <v>2.0541373948871358E-2</v>
      </c>
      <c r="V1724" s="5">
        <f t="shared" si="2029"/>
        <v>3.7107892854949899E-2</v>
      </c>
      <c r="W1724" s="5">
        <f t="shared" si="2030"/>
        <v>2.4620708256156958E-2</v>
      </c>
      <c r="X1724" s="5">
        <f t="shared" si="2031"/>
        <v>5.1294745111020765E-2</v>
      </c>
      <c r="Y1724" s="5">
        <f t="shared" si="2032"/>
        <v>5.343369590813072E-2</v>
      </c>
      <c r="Z1724" s="5">
        <f t="shared" si="2033"/>
        <v>3.6108718884505894E-3</v>
      </c>
      <c r="AA1724" s="5">
        <f t="shared" si="2034"/>
        <v>1.4265288796393933E-2</v>
      </c>
      <c r="AB1724" s="5">
        <f t="shared" si="2035"/>
        <v>2.817857718732894E-2</v>
      </c>
      <c r="AC1724" s="5">
        <f t="shared" si="2036"/>
        <v>1.9089173860917491E-2</v>
      </c>
      <c r="AD1724" s="5">
        <f t="shared" si="2037"/>
        <v>2.4316946467224793E-2</v>
      </c>
      <c r="AE1724" s="5">
        <f t="shared" si="2038"/>
        <v>5.0661888274587279E-2</v>
      </c>
      <c r="AF1724" s="5">
        <f t="shared" si="2039"/>
        <v>5.277444943603736E-2</v>
      </c>
      <c r="AG1724" s="5">
        <f t="shared" si="2040"/>
        <v>3.6650068498321003E-2</v>
      </c>
      <c r="AH1724" s="5">
        <f t="shared" si="2041"/>
        <v>1.8807212126026585E-3</v>
      </c>
      <c r="AI1724" s="5">
        <f t="shared" si="2042"/>
        <v>7.4300700972233444E-3</v>
      </c>
      <c r="AJ1724" s="5">
        <f t="shared" si="2043"/>
        <v>1.4676800920763566E-2</v>
      </c>
      <c r="AK1724" s="5">
        <f t="shared" si="2044"/>
        <v>1.9327631498230011E-2</v>
      </c>
      <c r="AL1724" s="5">
        <f t="shared" si="2045"/>
        <v>6.2847491361123133E-3</v>
      </c>
      <c r="AM1724" s="5">
        <f t="shared" si="2046"/>
        <v>1.9213545909005432E-2</v>
      </c>
      <c r="AN1724" s="5">
        <f t="shared" si="2047"/>
        <v>4.0029471525656439E-2</v>
      </c>
      <c r="AO1724" s="5">
        <f t="shared" si="2048"/>
        <v>4.1698669215251685E-2</v>
      </c>
      <c r="AP1724" s="5">
        <f t="shared" si="2049"/>
        <v>2.8958314096294912E-2</v>
      </c>
      <c r="AQ1724" s="5">
        <f t="shared" si="2050"/>
        <v>1.5082926585213763E-2</v>
      </c>
      <c r="AR1724" s="5">
        <f t="shared" si="2051"/>
        <v>7.8365832714189692E-4</v>
      </c>
      <c r="AS1724" s="5">
        <f t="shared" si="2052"/>
        <v>3.0959592862141185E-3</v>
      </c>
      <c r="AT1724" s="5">
        <f t="shared" si="2053"/>
        <v>6.1155248211634764E-3</v>
      </c>
      <c r="AU1724" s="5">
        <f t="shared" si="2054"/>
        <v>8.0534314527976394E-3</v>
      </c>
      <c r="AV1724" s="5">
        <f t="shared" si="2055"/>
        <v>7.9540709990002702E-3</v>
      </c>
      <c r="AW1724" s="5">
        <f t="shared" si="2056"/>
        <v>1.4368990853592999E-3</v>
      </c>
      <c r="AX1724" s="5">
        <f t="shared" si="2057"/>
        <v>1.2650997213507952E-2</v>
      </c>
      <c r="AY1724" s="5">
        <f t="shared" si="2058"/>
        <v>2.635706782743932E-2</v>
      </c>
      <c r="AZ1724" s="5">
        <f t="shared" si="2059"/>
        <v>2.7456136964384304E-2</v>
      </c>
      <c r="BA1724" s="5">
        <f t="shared" si="2060"/>
        <v>1.9067357617128088E-2</v>
      </c>
      <c r="BB1724" s="5">
        <f t="shared" si="2061"/>
        <v>9.9312257666945968E-3</v>
      </c>
      <c r="BC1724" s="5">
        <f t="shared" si="2062"/>
        <v>4.1381400489582535E-3</v>
      </c>
      <c r="BD1724" s="5">
        <f t="shared" si="2063"/>
        <v>2.7211208905021536E-4</v>
      </c>
      <c r="BE1724" s="5">
        <f t="shared" si="2064"/>
        <v>1.0750194565770184E-3</v>
      </c>
      <c r="BF1724" s="5">
        <f t="shared" si="2065"/>
        <v>2.1235124761507427E-3</v>
      </c>
      <c r="BG1724" s="5">
        <f t="shared" si="2066"/>
        <v>2.7964177508786599E-3</v>
      </c>
      <c r="BH1724" s="5">
        <f t="shared" si="2067"/>
        <v>2.761916515180205E-3</v>
      </c>
      <c r="BI1724" s="5">
        <f t="shared" si="2068"/>
        <v>2.1822727550426455E-3</v>
      </c>
      <c r="BJ1724" s="8">
        <f t="shared" si="2069"/>
        <v>0.60544905728805598</v>
      </c>
      <c r="BK1724" s="8">
        <f t="shared" si="2070"/>
        <v>0.15152964625402418</v>
      </c>
      <c r="BL1724" s="8">
        <f t="shared" si="2071"/>
        <v>0.15370520995970857</v>
      </c>
      <c r="BM1724" s="8">
        <f t="shared" si="2072"/>
        <v>0.82890781487963205</v>
      </c>
      <c r="BN1724" s="8">
        <f t="shared" si="2073"/>
        <v>6.0466801768527201E-2</v>
      </c>
    </row>
    <row r="1725" spans="1:66" s="14" customFormat="1" x14ac:dyDescent="0.25">
      <c r="A1725" t="s">
        <v>25</v>
      </c>
      <c r="B1725" t="s">
        <v>502</v>
      </c>
      <c r="C1725" t="s">
        <v>171</v>
      </c>
      <c r="D1725" s="7" t="s">
        <v>544</v>
      </c>
      <c r="E1725">
        <f>VLOOKUP(A1725,home!$A$2:$E$405,3,FALSE)</f>
        <v>1.35</v>
      </c>
      <c r="F1725">
        <f>VLOOKUP(B1725,home!$B$2:$E$405,3,FALSE)</f>
        <v>1.2345999999999999</v>
      </c>
      <c r="G1725">
        <f>VLOOKUP(C1725,away!$B$2:$E$405,4,FALSE)</f>
        <v>0.49380000000000002</v>
      </c>
      <c r="H1725">
        <f>VLOOKUP(A1725,away!$A$2:$E$405,3,FALSE)</f>
        <v>1.0667</v>
      </c>
      <c r="I1725">
        <f>VLOOKUP(C1725,away!$B$2:$E$405,3,FALSE)</f>
        <v>1.25</v>
      </c>
      <c r="J1725">
        <f>VLOOKUP(B1725,home!$B$2:$E$405,4,FALSE)</f>
        <v>1.5625</v>
      </c>
      <c r="K1725" s="3">
        <f t="shared" si="2018"/>
        <v>0.82302139799999996</v>
      </c>
      <c r="L1725" s="3">
        <f t="shared" si="2019"/>
        <v>2.0833984375000001</v>
      </c>
      <c r="M1725" s="5">
        <f t="shared" si="2020"/>
        <v>5.4671111483846291E-2</v>
      </c>
      <c r="N1725" s="5">
        <f t="shared" si="2021"/>
        <v>4.4995494603649031E-2</v>
      </c>
      <c r="O1725" s="5">
        <f t="shared" si="2022"/>
        <v>0.11390170824183368</v>
      </c>
      <c r="P1725" s="5">
        <f t="shared" si="2023"/>
        <v>9.3743543151782072E-2</v>
      </c>
      <c r="Q1725" s="5">
        <f t="shared" si="2024"/>
        <v>1.8516127436198335E-2</v>
      </c>
      <c r="R1725" s="5">
        <f t="shared" si="2025"/>
        <v>0.1186513204898086</v>
      </c>
      <c r="S1725" s="5">
        <f t="shared" si="2026"/>
        <v>4.0185079670671128E-2</v>
      </c>
      <c r="T1725" s="5">
        <f t="shared" si="2027"/>
        <v>3.8576470969126496E-2</v>
      </c>
      <c r="U1725" s="5">
        <f t="shared" si="2028"/>
        <v>9.7652575664068306E-2</v>
      </c>
      <c r="V1725" s="5">
        <f t="shared" si="2029"/>
        <v>7.6560680523579125E-3</v>
      </c>
      <c r="W1725" s="5">
        <f t="shared" si="2030"/>
        <v>5.0797230293620366E-3</v>
      </c>
      <c r="X1725" s="5">
        <f t="shared" si="2031"/>
        <v>1.0583087022305634E-2</v>
      </c>
      <c r="Y1725" s="5">
        <f t="shared" si="2032"/>
        <v>1.1024393483099046E-2</v>
      </c>
      <c r="Z1725" s="5">
        <f t="shared" si="2033"/>
        <v>8.2399325238593002E-2</v>
      </c>
      <c r="AA1725" s="5">
        <f t="shared" si="2034"/>
        <v>6.7816407852123492E-2</v>
      </c>
      <c r="AB1725" s="5">
        <f t="shared" si="2035"/>
        <v>2.7907177398896421E-2</v>
      </c>
      <c r="AC1725" s="5">
        <f t="shared" si="2036"/>
        <v>8.2048238818417771E-4</v>
      </c>
      <c r="AD1725" s="5">
        <f t="shared" si="2037"/>
        <v>1.0451801872695843E-3</v>
      </c>
      <c r="AE1725" s="5">
        <f t="shared" si="2038"/>
        <v>2.1775267690634097E-3</v>
      </c>
      <c r="AF1725" s="5">
        <f t="shared" si="2039"/>
        <v>2.2683279341405658E-3</v>
      </c>
      <c r="AG1725" s="5">
        <f t="shared" si="2040"/>
        <v>1.5752769579086862E-3</v>
      </c>
      <c r="AH1725" s="5">
        <f t="shared" si="2041"/>
        <v>4.2917656363284748E-2</v>
      </c>
      <c r="AI1725" s="5">
        <f t="shared" si="2042"/>
        <v>3.5322149538994208E-2</v>
      </c>
      <c r="AJ1725" s="5">
        <f t="shared" si="2043"/>
        <v>1.4535442446974032E-2</v>
      </c>
      <c r="AK1725" s="5">
        <f t="shared" si="2044"/>
        <v>3.9876600544190366E-3</v>
      </c>
      <c r="AL1725" s="5">
        <f t="shared" si="2045"/>
        <v>5.6274638707315685E-5</v>
      </c>
      <c r="AM1725" s="5">
        <f t="shared" si="2046"/>
        <v>1.7204113177770306E-4</v>
      </c>
      <c r="AN1725" s="5">
        <f t="shared" si="2047"/>
        <v>3.5843022513139819E-4</v>
      </c>
      <c r="AO1725" s="5">
        <f t="shared" si="2048"/>
        <v>3.7337648549576417E-4</v>
      </c>
      <c r="AP1725" s="5">
        <f t="shared" si="2049"/>
        <v>2.5929732882703886E-4</v>
      </c>
      <c r="AQ1725" s="5">
        <f t="shared" si="2050"/>
        <v>1.3505491243154415E-4</v>
      </c>
      <c r="AR1725" s="5">
        <f t="shared" si="2051"/>
        <v>1.7882915641685877E-2</v>
      </c>
      <c r="AS1725" s="5">
        <f t="shared" si="2052"/>
        <v>1.4718022231736379E-2</v>
      </c>
      <c r="AT1725" s="5">
        <f t="shared" si="2053"/>
        <v>6.0566236164793759E-3</v>
      </c>
      <c r="AU1725" s="5">
        <f t="shared" si="2054"/>
        <v>1.6615769453315573E-3</v>
      </c>
      <c r="AV1725" s="5">
        <f t="shared" si="2055"/>
        <v>3.4187834510783689E-4</v>
      </c>
      <c r="AW1725" s="5">
        <f t="shared" si="2056"/>
        <v>2.6803633779996685E-6</v>
      </c>
      <c r="AX1725" s="5">
        <f t="shared" si="2057"/>
        <v>2.3598922131531229E-5</v>
      </c>
      <c r="AY1725" s="5">
        <f t="shared" si="2058"/>
        <v>4.916595749551634E-5</v>
      </c>
      <c r="AZ1725" s="5">
        <f t="shared" si="2059"/>
        <v>5.1216139512175079E-5</v>
      </c>
      <c r="BA1725" s="5">
        <f t="shared" si="2060"/>
        <v>3.5567875011482535E-5</v>
      </c>
      <c r="BB1725" s="5">
        <f t="shared" si="2061"/>
        <v>1.8525513806029502E-5</v>
      </c>
      <c r="BC1725" s="5">
        <f t="shared" si="2062"/>
        <v>7.7192053034733102E-6</v>
      </c>
      <c r="BD1725" s="5">
        <f t="shared" si="2063"/>
        <v>6.2095397509721127E-3</v>
      </c>
      <c r="BE1725" s="5">
        <f t="shared" si="2064"/>
        <v>5.1105840867816396E-3</v>
      </c>
      <c r="BF1725" s="5">
        <f t="shared" si="2065"/>
        <v>2.1030600298497888E-3</v>
      </c>
      <c r="BG1725" s="5">
        <f t="shared" si="2066"/>
        <v>5.7695446861496505E-4</v>
      </c>
      <c r="BH1725" s="5">
        <f t="shared" si="2067"/>
        <v>1.1871146833545888E-4</v>
      </c>
      <c r="BI1725" s="5">
        <f t="shared" si="2068"/>
        <v>1.9540415725616423E-5</v>
      </c>
      <c r="BJ1725" s="8">
        <f t="shared" si="2069"/>
        <v>0.13732560208904651</v>
      </c>
      <c r="BK1725" s="8">
        <f t="shared" si="2070"/>
        <v>0.19718172534304443</v>
      </c>
      <c r="BL1725" s="8">
        <f t="shared" si="2071"/>
        <v>0.5774915050510232</v>
      </c>
      <c r="BM1725" s="8">
        <f t="shared" si="2072"/>
        <v>0.54987236672047157</v>
      </c>
      <c r="BN1725" s="8">
        <f t="shared" si="2073"/>
        <v>0.444479305407118</v>
      </c>
    </row>
    <row r="1726" spans="1:66" x14ac:dyDescent="0.25">
      <c r="A1726" t="s">
        <v>25</v>
      </c>
      <c r="B1726" t="s">
        <v>499</v>
      </c>
      <c r="C1726" t="s">
        <v>501</v>
      </c>
      <c r="D1726" s="7" t="s">
        <v>544</v>
      </c>
      <c r="E1726">
        <f>VLOOKUP(A1726,home!$A$2:$E$405,3,FALSE)</f>
        <v>1.35</v>
      </c>
      <c r="F1726">
        <f>VLOOKUP(B1726,home!$B$2:$E$405,3,FALSE)</f>
        <v>1.2345999999999999</v>
      </c>
      <c r="G1726">
        <f>VLOOKUP(C1726,away!$B$2:$E$405,4,FALSE)</f>
        <v>1.4815</v>
      </c>
      <c r="H1726">
        <f>VLOOKUP(A1726,away!$A$2:$E$405,3,FALSE)</f>
        <v>1.0667</v>
      </c>
      <c r="I1726">
        <f>VLOOKUP(C1726,away!$B$2:$E$405,3,FALSE)</f>
        <v>0.625</v>
      </c>
      <c r="J1726">
        <f>VLOOKUP(B1726,home!$B$2:$E$405,4,FALSE)</f>
        <v>0.9375</v>
      </c>
      <c r="K1726" s="3">
        <f t="shared" si="2018"/>
        <v>2.4692308650000001</v>
      </c>
      <c r="L1726" s="3">
        <f t="shared" si="2019"/>
        <v>0.62501953124999998</v>
      </c>
      <c r="M1726" s="5">
        <f t="shared" si="2020"/>
        <v>4.5308963502700986E-2</v>
      </c>
      <c r="N1726" s="5">
        <f t="shared" si="2021"/>
        <v>0.11187829114202778</v>
      </c>
      <c r="O1726" s="5">
        <f t="shared" si="2022"/>
        <v>2.8318987129881526E-2</v>
      </c>
      <c r="P1726" s="5">
        <f t="shared" si="2023"/>
        <v>6.9926117086641232E-2</v>
      </c>
      <c r="Q1726" s="5">
        <f t="shared" si="2024"/>
        <v>0.13812666480567559</v>
      </c>
      <c r="R1726" s="5">
        <f t="shared" si="2025"/>
        <v>8.8499600306966644E-3</v>
      </c>
      <c r="S1726" s="5">
        <f t="shared" si="2026"/>
        <v>2.6979550362717816E-2</v>
      </c>
      <c r="T1726" s="5">
        <f t="shared" si="2027"/>
        <v>8.6331863289969224E-2</v>
      </c>
      <c r="U1726" s="5">
        <f t="shared" si="2028"/>
        <v>2.1852594461812553E-2</v>
      </c>
      <c r="V1726" s="5">
        <f t="shared" si="2029"/>
        <v>4.6264458552098811E-3</v>
      </c>
      <c r="W1726" s="5">
        <f t="shared" si="2030"/>
        <v>0.11368887467256115</v>
      </c>
      <c r="X1726" s="5">
        <f t="shared" si="2031"/>
        <v>7.1057767156184157E-2</v>
      </c>
      <c r="Y1726" s="5">
        <f t="shared" si="2032"/>
        <v>2.2206246159814928E-2</v>
      </c>
      <c r="Z1726" s="5">
        <f t="shared" si="2033"/>
        <v>1.8437992899890886E-3</v>
      </c>
      <c r="AA1726" s="5">
        <f t="shared" si="2034"/>
        <v>4.5527661157061432E-3</v>
      </c>
      <c r="AB1726" s="5">
        <f t="shared" si="2035"/>
        <v>5.6209153070138863E-3</v>
      </c>
      <c r="AC1726" s="5">
        <f t="shared" si="2036"/>
        <v>4.462546833408676E-4</v>
      </c>
      <c r="AD1726" s="5">
        <f t="shared" si="2037"/>
        <v>7.01810195871512E-2</v>
      </c>
      <c r="AE1726" s="5">
        <f t="shared" si="2038"/>
        <v>4.3864507965008299E-2</v>
      </c>
      <c r="AF1726" s="5">
        <f t="shared" si="2039"/>
        <v>1.3708087103400688E-2</v>
      </c>
      <c r="AG1726" s="5">
        <f t="shared" si="2040"/>
        <v>2.8559407252338898E-3</v>
      </c>
      <c r="AH1726" s="5">
        <f t="shared" si="2041"/>
        <v>2.8810264198701567E-4</v>
      </c>
      <c r="AI1726" s="5">
        <f t="shared" si="2042"/>
        <v>7.1139193588238409E-4</v>
      </c>
      <c r="AJ1726" s="5">
        <f t="shared" si="2043"/>
        <v>8.7829546259644202E-4</v>
      </c>
      <c r="AK1726" s="5">
        <f t="shared" si="2044"/>
        <v>7.2290475494419604E-4</v>
      </c>
      <c r="AL1726" s="5">
        <f t="shared" si="2045"/>
        <v>2.7548506807837536E-5</v>
      </c>
      <c r="AM1726" s="5">
        <f t="shared" si="2046"/>
        <v>3.465862794035264E-2</v>
      </c>
      <c r="AN1726" s="5">
        <f t="shared" si="2047"/>
        <v>2.1662319389047356E-2</v>
      </c>
      <c r="AO1726" s="5">
        <f t="shared" si="2048"/>
        <v>6.769686355165081E-3</v>
      </c>
      <c r="AP1726" s="5">
        <f t="shared" si="2049"/>
        <v>1.4103953974716002E-3</v>
      </c>
      <c r="AQ1726" s="5">
        <f t="shared" si="2050"/>
        <v>2.2038116755121418E-4</v>
      </c>
      <c r="AR1726" s="5">
        <f t="shared" si="2051"/>
        <v>3.6013955649322245E-5</v>
      </c>
      <c r="AS1726" s="5">
        <f t="shared" si="2052"/>
        <v>8.8926770860047597E-5</v>
      </c>
      <c r="AT1726" s="5">
        <f t="shared" si="2053"/>
        <v>1.0979036366620609E-4</v>
      </c>
      <c r="AU1726" s="5">
        <f t="shared" si="2054"/>
        <v>9.0365918214723554E-5</v>
      </c>
      <c r="AV1726" s="5">
        <f t="shared" si="2055"/>
        <v>5.578357859996528E-5</v>
      </c>
      <c r="AW1726" s="5">
        <f t="shared" si="2056"/>
        <v>1.1810025873750534E-6</v>
      </c>
      <c r="AX1726" s="5">
        <f t="shared" si="2057"/>
        <v>1.4263358974811706E-2</v>
      </c>
      <c r="AY1726" s="5">
        <f t="shared" si="2058"/>
        <v>8.9148779404872921E-3</v>
      </c>
      <c r="AZ1726" s="5">
        <f t="shared" si="2059"/>
        <v>2.7859864157571655E-3</v>
      </c>
      <c r="BA1726" s="5">
        <f t="shared" si="2060"/>
        <v>5.8043197454847053E-4</v>
      </c>
      <c r="BB1726" s="5">
        <f t="shared" si="2061"/>
        <v>9.0695330163699221E-5</v>
      </c>
      <c r="BC1726" s="5">
        <f t="shared" si="2062"/>
        <v>1.1337270549095861E-5</v>
      </c>
      <c r="BD1726" s="5">
        <f t="shared" si="2063"/>
        <v>3.7515709463996103E-6</v>
      </c>
      <c r="BE1726" s="5">
        <f t="shared" si="2064"/>
        <v>9.2634947730871782E-6</v>
      </c>
      <c r="BF1726" s="5">
        <f t="shared" si="2065"/>
        <v>1.1436853605736519E-5</v>
      </c>
      <c r="BG1726" s="5">
        <f t="shared" si="2066"/>
        <v>9.413410640590387E-6</v>
      </c>
      <c r="BH1726" s="5">
        <f t="shared" si="2067"/>
        <v>5.8109710246663014E-6</v>
      </c>
      <c r="BI1726" s="5">
        <f t="shared" si="2068"/>
        <v>2.8697258019453401E-6</v>
      </c>
      <c r="BJ1726" s="8">
        <f t="shared" si="2069"/>
        <v>0.76526736076293211</v>
      </c>
      <c r="BK1726" s="8">
        <f t="shared" si="2070"/>
        <v>0.15622975793790589</v>
      </c>
      <c r="BL1726" s="8">
        <f t="shared" si="2071"/>
        <v>7.2219344454303516E-2</v>
      </c>
      <c r="BM1726" s="8">
        <f t="shared" si="2072"/>
        <v>0.58423758180960694</v>
      </c>
      <c r="BN1726" s="8">
        <f t="shared" si="2073"/>
        <v>0.40240898369762373</v>
      </c>
    </row>
    <row r="1727" spans="1:66" x14ac:dyDescent="0.25">
      <c r="A1727" t="s">
        <v>25</v>
      </c>
      <c r="B1727" t="s">
        <v>249</v>
      </c>
      <c r="C1727" t="s">
        <v>26</v>
      </c>
      <c r="D1727" s="7" t="s">
        <v>544</v>
      </c>
      <c r="E1727">
        <f>VLOOKUP(A1727,home!$A$2:$E$405,3,FALSE)</f>
        <v>1.35</v>
      </c>
      <c r="F1727">
        <f>VLOOKUP(B1727,home!$B$2:$E$405,3,FALSE)</f>
        <v>1.2345999999999999</v>
      </c>
      <c r="G1727">
        <f>VLOOKUP(C1727,away!$B$2:$E$405,4,FALSE)</f>
        <v>0.74070000000000003</v>
      </c>
      <c r="H1727">
        <f>VLOOKUP(A1727,away!$A$2:$E$405,3,FALSE)</f>
        <v>1.0667</v>
      </c>
      <c r="I1727">
        <f>VLOOKUP(C1727,away!$B$2:$E$405,3,FALSE)</f>
        <v>0.625</v>
      </c>
      <c r="J1727">
        <f>VLOOKUP(B1727,home!$B$2:$E$405,4,FALSE)</f>
        <v>1.5625</v>
      </c>
      <c r="K1727" s="3">
        <f t="shared" si="2018"/>
        <v>1.234532097</v>
      </c>
      <c r="L1727" s="3">
        <f t="shared" si="2019"/>
        <v>1.04169921875</v>
      </c>
      <c r="M1727" s="5">
        <f t="shared" si="2020"/>
        <v>0.10267041087807829</v>
      </c>
      <c r="N1727" s="5">
        <f t="shared" si="2021"/>
        <v>0.12674991764116558</v>
      </c>
      <c r="O1727" s="5">
        <f t="shared" si="2022"/>
        <v>0.10695168680043564</v>
      </c>
      <c r="P1727" s="5">
        <f t="shared" si="2023"/>
        <v>0.13203529018342902</v>
      </c>
      <c r="Q1727" s="5">
        <f t="shared" si="2024"/>
        <v>7.8238420810062728E-2</v>
      </c>
      <c r="R1727" s="5">
        <f t="shared" si="2025"/>
        <v>5.5705744292004249E-2</v>
      </c>
      <c r="S1727" s="5">
        <f t="shared" si="2026"/>
        <v>4.2449712883988751E-2</v>
      </c>
      <c r="T1727" s="5">
        <f t="shared" si="2027"/>
        <v>8.1500901834076073E-2</v>
      </c>
      <c r="U1727" s="5">
        <f t="shared" si="2028"/>
        <v>6.8770529315753781E-2</v>
      </c>
      <c r="V1727" s="5">
        <f t="shared" si="2029"/>
        <v>6.0656447611836597E-3</v>
      </c>
      <c r="W1727" s="5">
        <f t="shared" si="2030"/>
        <v>3.2195947236205079E-2</v>
      </c>
      <c r="X1727" s="5">
        <f t="shared" si="2031"/>
        <v>3.3538493082871046E-2</v>
      </c>
      <c r="Y1727" s="5">
        <f t="shared" si="2032"/>
        <v>1.7468511021239523E-2</v>
      </c>
      <c r="Z1727" s="5">
        <f t="shared" si="2033"/>
        <v>1.9342876769622704E-2</v>
      </c>
      <c r="AA1727" s="5">
        <f t="shared" si="2034"/>
        <v>2.3879402220414899E-2</v>
      </c>
      <c r="AB1727" s="5">
        <f t="shared" si="2035"/>
        <v>1.4739944249137632E-2</v>
      </c>
      <c r="AC1727" s="5">
        <f t="shared" si="2036"/>
        <v>4.8753041366972398E-4</v>
      </c>
      <c r="AD1727" s="5">
        <f t="shared" si="2037"/>
        <v>9.9367325641033996E-3</v>
      </c>
      <c r="AE1727" s="5">
        <f t="shared" si="2038"/>
        <v>1.0351086548954194E-2</v>
      </c>
      <c r="AF1727" s="5">
        <f t="shared" si="2039"/>
        <v>5.3913593856296091E-3</v>
      </c>
      <c r="AG1727" s="5">
        <f t="shared" si="2040"/>
        <v>1.8720582866702815E-3</v>
      </c>
      <c r="AH1727" s="5">
        <f t="shared" si="2041"/>
        <v>5.0373649048233741E-3</v>
      </c>
      <c r="AI1727" s="5">
        <f t="shared" si="2042"/>
        <v>6.2187886593058038E-3</v>
      </c>
      <c r="AJ1727" s="5">
        <f t="shared" si="2043"/>
        <v>3.8386471021863069E-3</v>
      </c>
      <c r="AK1727" s="5">
        <f t="shared" si="2044"/>
        <v>1.5796443522350123E-3</v>
      </c>
      <c r="AL1727" s="5">
        <f t="shared" si="2045"/>
        <v>2.5078781351550409E-5</v>
      </c>
      <c r="AM1727" s="5">
        <f t="shared" si="2046"/>
        <v>2.4534430579381508E-3</v>
      </c>
      <c r="AN1727" s="5">
        <f t="shared" si="2047"/>
        <v>2.5557497167017825E-3</v>
      </c>
      <c r="AO1727" s="5">
        <f t="shared" si="2048"/>
        <v>1.3311612416043903E-3</v>
      </c>
      <c r="AP1727" s="5">
        <f t="shared" si="2049"/>
        <v>4.6222320846985785E-4</v>
      </c>
      <c r="AQ1727" s="5">
        <f t="shared" si="2050"/>
        <v>1.2037438878779233E-4</v>
      </c>
      <c r="AR1727" s="5">
        <f t="shared" si="2051"/>
        <v>1.0494838171826355E-3</v>
      </c>
      <c r="AS1727" s="5">
        <f t="shared" si="2052"/>
        <v>1.2956214575940432E-3</v>
      </c>
      <c r="AT1727" s="5">
        <f t="shared" si="2053"/>
        <v>7.9974313748088551E-4</v>
      </c>
      <c r="AU1727" s="5">
        <f t="shared" si="2054"/>
        <v>3.2910285752521247E-4</v>
      </c>
      <c r="AV1727" s="5">
        <f t="shared" si="2055"/>
        <v>1.0157201020732317E-4</v>
      </c>
      <c r="AW1727" s="5">
        <f t="shared" si="2056"/>
        <v>8.9587754773294676E-7</v>
      </c>
      <c r="AX1727" s="5">
        <f t="shared" si="2057"/>
        <v>5.0480903386441295E-4</v>
      </c>
      <c r="AY1727" s="5">
        <f t="shared" si="2058"/>
        <v>5.258591761945012E-4</v>
      </c>
      <c r="AZ1727" s="5">
        <f t="shared" si="2059"/>
        <v>2.7389354650716525E-4</v>
      </c>
      <c r="BA1727" s="5">
        <f t="shared" si="2060"/>
        <v>9.5104897805726955E-5</v>
      </c>
      <c r="BB1727" s="5">
        <f t="shared" si="2061"/>
        <v>2.476767443588109E-5</v>
      </c>
      <c r="BC1727" s="5">
        <f t="shared" si="2062"/>
        <v>5.1600934220223363E-6</v>
      </c>
      <c r="BD1727" s="5">
        <f t="shared" si="2063"/>
        <v>1.8220774540831983E-4</v>
      </c>
      <c r="BE1727" s="5">
        <f t="shared" si="2064"/>
        <v>2.2494131002857515E-4</v>
      </c>
      <c r="BF1727" s="5">
        <f t="shared" si="2065"/>
        <v>1.3884863358575202E-4</v>
      </c>
      <c r="BG1727" s="5">
        <f t="shared" si="2066"/>
        <v>5.7137698262067719E-5</v>
      </c>
      <c r="BH1727" s="5">
        <f t="shared" si="2067"/>
        <v>1.7634580613305926E-5</v>
      </c>
      <c r="BI1727" s="5">
        <f t="shared" si="2068"/>
        <v>4.3540911568520212E-6</v>
      </c>
      <c r="BJ1727" s="8">
        <f t="shared" si="2069"/>
        <v>0.4055959744467092</v>
      </c>
      <c r="BK1727" s="8">
        <f t="shared" si="2070"/>
        <v>0.28425952707789554</v>
      </c>
      <c r="BL1727" s="8">
        <f t="shared" si="2071"/>
        <v>0.29092239923534158</v>
      </c>
      <c r="BM1727" s="8">
        <f t="shared" si="2072"/>
        <v>0.39724434362574679</v>
      </c>
      <c r="BN1727" s="8">
        <f t="shared" si="2073"/>
        <v>0.60235147060517558</v>
      </c>
    </row>
    <row r="1728" spans="1:66" x14ac:dyDescent="0.25">
      <c r="A1728" t="s">
        <v>25</v>
      </c>
      <c r="B1728" t="s">
        <v>277</v>
      </c>
      <c r="C1728" t="s">
        <v>251</v>
      </c>
      <c r="D1728" s="7" t="s">
        <v>544</v>
      </c>
      <c r="E1728">
        <f>VLOOKUP(A1728,home!$A$2:$E$405,3,FALSE)</f>
        <v>1.35</v>
      </c>
      <c r="F1728">
        <f>VLOOKUP(B1728,home!$B$2:$E$405,3,FALSE)</f>
        <v>0.98770000000000002</v>
      </c>
      <c r="G1728">
        <f>VLOOKUP(C1728,away!$B$2:$E$405,4,FALSE)</f>
        <v>0.49380000000000002</v>
      </c>
      <c r="H1728">
        <f>VLOOKUP(A1728,away!$A$2:$E$405,3,FALSE)</f>
        <v>1.0667</v>
      </c>
      <c r="I1728">
        <f>VLOOKUP(C1728,away!$B$2:$E$405,3,FALSE)</f>
        <v>0.9375</v>
      </c>
      <c r="J1728">
        <f>VLOOKUP(B1728,home!$B$2:$E$405,4,FALSE)</f>
        <v>0.9375</v>
      </c>
      <c r="K1728" s="3">
        <f t="shared" si="2018"/>
        <v>0.65843045100000008</v>
      </c>
      <c r="L1728" s="3">
        <f t="shared" si="2019"/>
        <v>0.93752929687499997</v>
      </c>
      <c r="M1728" s="5">
        <f t="shared" si="2020"/>
        <v>0.20271388089474943</v>
      </c>
      <c r="N1728" s="5">
        <f t="shared" si="2021"/>
        <v>0.13347299202149016</v>
      </c>
      <c r="O1728" s="5">
        <f t="shared" si="2022"/>
        <v>0.19005020222205693</v>
      </c>
      <c r="P1728" s="5">
        <f t="shared" si="2023"/>
        <v>0.12513484036171013</v>
      </c>
      <c r="Q1728" s="5">
        <f t="shared" si="2024"/>
        <v>4.3941341166514582E-2</v>
      </c>
      <c r="R1728" s="5">
        <f t="shared" si="2025"/>
        <v>8.9088816230098289E-2</v>
      </c>
      <c r="S1728" s="5">
        <f t="shared" si="2026"/>
        <v>1.9311366596154324E-2</v>
      </c>
      <c r="T1728" s="5">
        <f t="shared" si="2027"/>
        <v>4.1196294687586905E-2</v>
      </c>
      <c r="U1728" s="5">
        <f t="shared" si="2028"/>
        <v>5.8658789449439731E-2</v>
      </c>
      <c r="V1728" s="5">
        <f t="shared" si="2029"/>
        <v>1.3245405382371377E-3</v>
      </c>
      <c r="W1728" s="5">
        <f t="shared" si="2030"/>
        <v>9.6441056939376921E-3</v>
      </c>
      <c r="X1728" s="5">
        <f t="shared" si="2031"/>
        <v>9.0416316302255866E-3</v>
      </c>
      <c r="Y1728" s="5">
        <f t="shared" si="2032"/>
        <v>4.2383972724440774E-3</v>
      </c>
      <c r="Z1728" s="5">
        <f t="shared" si="2033"/>
        <v>2.7841125079876714E-2</v>
      </c>
      <c r="AA1728" s="5">
        <f t="shared" si="2034"/>
        <v>1.8331444542690634E-2</v>
      </c>
      <c r="AB1728" s="5">
        <f t="shared" si="2035"/>
        <v>6.0349906488626421E-3</v>
      </c>
      <c r="AC1728" s="5">
        <f t="shared" si="2036"/>
        <v>5.1102250643042569E-5</v>
      </c>
      <c r="AD1728" s="5">
        <f t="shared" si="2037"/>
        <v>1.5874932153877653E-3</v>
      </c>
      <c r="AE1728" s="5">
        <f t="shared" si="2038"/>
        <v>1.4883213980163245E-3</v>
      </c>
      <c r="AF1728" s="5">
        <f t="shared" si="2039"/>
        <v>6.9767245690313077E-4</v>
      </c>
      <c r="AG1728" s="5">
        <f t="shared" si="2040"/>
        <v>2.1802945598981533E-4</v>
      </c>
      <c r="AH1728" s="5">
        <f t="shared" si="2041"/>
        <v>6.5254676050864342E-3</v>
      </c>
      <c r="AI1728" s="5">
        <f t="shared" si="2042"/>
        <v>4.2965665782029507E-3</v>
      </c>
      <c r="AJ1728" s="5">
        <f t="shared" si="2043"/>
        <v>1.4144951349188478E-3</v>
      </c>
      <c r="AK1728" s="5">
        <f t="shared" si="2044"/>
        <v>3.1044888987397437E-4</v>
      </c>
      <c r="AL1728" s="5">
        <f t="shared" si="2045"/>
        <v>1.261812353079343E-6</v>
      </c>
      <c r="AM1728" s="5">
        <f t="shared" si="2046"/>
        <v>2.0905077475344137E-4</v>
      </c>
      <c r="AN1728" s="5">
        <f t="shared" si="2047"/>
        <v>1.9599122586576786E-4</v>
      </c>
      <c r="AO1728" s="5">
        <f t="shared" si="2048"/>
        <v>9.1873758089801321E-5</v>
      </c>
      <c r="AP1728" s="5">
        <f t="shared" si="2049"/>
        <v>2.8711446607731761E-5</v>
      </c>
      <c r="AQ1728" s="5">
        <f t="shared" si="2050"/>
        <v>6.7294555876027135E-6</v>
      </c>
      <c r="AR1728" s="5">
        <f t="shared" si="2051"/>
        <v>1.2235634111154557E-3</v>
      </c>
      <c r="AS1728" s="5">
        <f t="shared" si="2052"/>
        <v>8.0563140860784776E-4</v>
      </c>
      <c r="AT1728" s="5">
        <f t="shared" si="2053"/>
        <v>2.6522612585471524E-4</v>
      </c>
      <c r="AU1728" s="5">
        <f t="shared" si="2054"/>
        <v>5.8210985887834336E-5</v>
      </c>
      <c r="AV1728" s="5">
        <f t="shared" si="2055"/>
        <v>9.5819714228203478E-6</v>
      </c>
      <c r="AW1728" s="5">
        <f t="shared" si="2056"/>
        <v>2.1636501033992183E-8</v>
      </c>
      <c r="AX1728" s="5">
        <f t="shared" si="2057"/>
        <v>2.2940899317134634E-5</v>
      </c>
      <c r="AY1728" s="5">
        <f t="shared" si="2058"/>
        <v>2.15077652064734E-5</v>
      </c>
      <c r="AZ1728" s="5">
        <f t="shared" si="2059"/>
        <v>1.0082079995688797E-5</v>
      </c>
      <c r="BA1728" s="5">
        <f t="shared" si="2060"/>
        <v>3.1507484564652072E-6</v>
      </c>
      <c r="BB1728" s="5">
        <f t="shared" si="2061"/>
        <v>7.3847974625495407E-7</v>
      </c>
      <c r="BC1728" s="5">
        <f t="shared" si="2062"/>
        <v>1.3846927945256719E-7</v>
      </c>
      <c r="BD1728" s="5">
        <f t="shared" si="2063"/>
        <v>1.9118775741750813E-4</v>
      </c>
      <c r="BE1728" s="5">
        <f t="shared" si="2064"/>
        <v>1.2588384134208847E-4</v>
      </c>
      <c r="BF1728" s="5">
        <f t="shared" si="2065"/>
        <v>4.1442877214241879E-5</v>
      </c>
      <c r="BG1728" s="5">
        <f t="shared" si="2066"/>
        <v>9.0957507783036386E-6</v>
      </c>
      <c r="BH1728" s="5">
        <f t="shared" si="2067"/>
        <v>1.4972298217855162E-6</v>
      </c>
      <c r="BI1728" s="5">
        <f t="shared" si="2068"/>
        <v>1.9716434136177748E-7</v>
      </c>
      <c r="BJ1728" s="8">
        <f t="shared" si="2069"/>
        <v>0.2461171941014019</v>
      </c>
      <c r="BK1728" s="8">
        <f t="shared" si="2070"/>
        <v>0.34855850021905371</v>
      </c>
      <c r="BL1728" s="8">
        <f t="shared" si="2071"/>
        <v>0.3774427398250344</v>
      </c>
      <c r="BM1728" s="8">
        <f t="shared" si="2072"/>
        <v>0.21553600020004171</v>
      </c>
      <c r="BN1728" s="8">
        <f t="shared" si="2073"/>
        <v>0.78440207289661945</v>
      </c>
    </row>
    <row r="1729" spans="1:66" x14ac:dyDescent="0.25">
      <c r="A1729" t="s">
        <v>25</v>
      </c>
      <c r="B1729" t="s">
        <v>441</v>
      </c>
      <c r="C1729" t="s">
        <v>168</v>
      </c>
      <c r="D1729" s="7" t="s">
        <v>544</v>
      </c>
      <c r="E1729">
        <f>VLOOKUP(A1729,home!$A$2:$E$405,3,FALSE)</f>
        <v>1.35</v>
      </c>
      <c r="F1729">
        <f>VLOOKUP(B1729,home!$B$2:$E$405,3,FALSE)</f>
        <v>0.49380000000000002</v>
      </c>
      <c r="G1729">
        <f>VLOOKUP(C1729,away!$B$2:$E$405,4,FALSE)</f>
        <v>1.7283999999999999</v>
      </c>
      <c r="H1729">
        <f>VLOOKUP(A1729,away!$A$2:$E$405,3,FALSE)</f>
        <v>1.0667</v>
      </c>
      <c r="I1729">
        <f>VLOOKUP(C1729,away!$B$2:$E$405,3,FALSE)</f>
        <v>1.5625</v>
      </c>
      <c r="J1729">
        <f>VLOOKUP(B1729,home!$B$2:$E$405,4,FALSE)</f>
        <v>0.9375</v>
      </c>
      <c r="K1729" s="3">
        <f t="shared" si="2018"/>
        <v>1.152203292</v>
      </c>
      <c r="L1729" s="3">
        <f t="shared" si="2019"/>
        <v>1.562548828125</v>
      </c>
      <c r="M1729" s="5">
        <f t="shared" si="2020"/>
        <v>6.6221365916679958E-2</v>
      </c>
      <c r="N1729" s="5">
        <f t="shared" si="2021"/>
        <v>7.630047580993525E-2</v>
      </c>
      <c r="O1729" s="5">
        <f t="shared" si="2022"/>
        <v>0.10347411770994507</v>
      </c>
      <c r="P1729" s="5">
        <f t="shared" si="2023"/>
        <v>0.11922321906219421</v>
      </c>
      <c r="Q1729" s="5">
        <f t="shared" si="2024"/>
        <v>4.3956829704686895E-2</v>
      </c>
      <c r="R1729" s="5">
        <f t="shared" si="2025"/>
        <v>8.0841680684471506E-2</v>
      </c>
      <c r="S1729" s="5">
        <f t="shared" si="2026"/>
        <v>5.3661593077966349E-2</v>
      </c>
      <c r="T1729" s="5">
        <f t="shared" si="2027"/>
        <v>6.8684692743148687E-2</v>
      </c>
      <c r="U1729" s="5">
        <f t="shared" si="2028"/>
        <v>9.3146050615460899E-2</v>
      </c>
      <c r="V1729" s="5">
        <f t="shared" si="2029"/>
        <v>1.0734547978585661E-2</v>
      </c>
      <c r="W1729" s="5">
        <f t="shared" si="2030"/>
        <v>1.6882401297207871E-2</v>
      </c>
      <c r="X1729" s="5">
        <f t="shared" si="2031"/>
        <v>2.6379576362888135E-2</v>
      </c>
      <c r="Y1729" s="5">
        <f t="shared" si="2032"/>
        <v>2.0609688066132406E-2</v>
      </c>
      <c r="Z1729" s="5">
        <f t="shared" si="2033"/>
        <v>4.2106357805725456E-2</v>
      </c>
      <c r="AA1729" s="5">
        <f t="shared" si="2034"/>
        <v>4.8515084077886773E-2</v>
      </c>
      <c r="AB1729" s="5">
        <f t="shared" si="2035"/>
        <v>2.794961979309897E-2</v>
      </c>
      <c r="AC1729" s="5">
        <f t="shared" si="2036"/>
        <v>1.2078875030254704E-3</v>
      </c>
      <c r="AD1729" s="5">
        <f t="shared" si="2037"/>
        <v>4.8629895878769961E-3</v>
      </c>
      <c r="AE1729" s="5">
        <f t="shared" si="2038"/>
        <v>7.5986586817212752E-3</v>
      </c>
      <c r="AF1729" s="5">
        <f t="shared" si="2039"/>
        <v>5.9366376092227198E-3</v>
      </c>
      <c r="AG1729" s="5">
        <f t="shared" si="2040"/>
        <v>3.0920953797645865E-3</v>
      </c>
      <c r="AH1729" s="5">
        <f t="shared" si="2041"/>
        <v>1.6448310011487065E-2</v>
      </c>
      <c r="AI1729" s="5">
        <f t="shared" si="2042"/>
        <v>1.8951796943071957E-2</v>
      </c>
      <c r="AJ1729" s="5">
        <f t="shared" si="2043"/>
        <v>1.0918161413561526E-2</v>
      </c>
      <c r="AK1729" s="5">
        <f t="shared" si="2044"/>
        <v>4.1933138410976531E-3</v>
      </c>
      <c r="AL1729" s="5">
        <f t="shared" si="2045"/>
        <v>8.6985965560954631E-5</v>
      </c>
      <c r="AM1729" s="5">
        <f t="shared" si="2046"/>
        <v>1.1206305224227195E-3</v>
      </c>
      <c r="AN1729" s="5">
        <f t="shared" si="2047"/>
        <v>1.7510399095727266E-3</v>
      </c>
      <c r="AO1729" s="5">
        <f t="shared" si="2048"/>
        <v>1.3680426793514853E-3</v>
      </c>
      <c r="AP1729" s="5">
        <f t="shared" si="2049"/>
        <v>7.1254449514854929E-4</v>
      </c>
      <c r="AQ1729" s="5">
        <f t="shared" si="2050"/>
        <v>2.7834639147032139E-4</v>
      </c>
      <c r="AR1729" s="5">
        <f t="shared" si="2051"/>
        <v>5.1402575066171637E-3</v>
      </c>
      <c r="AS1729" s="5">
        <f t="shared" si="2052"/>
        <v>5.922621620852009E-3</v>
      </c>
      <c r="AT1729" s="5">
        <f t="shared" si="2053"/>
        <v>3.4120320644080312E-3</v>
      </c>
      <c r="AU1729" s="5">
        <f t="shared" si="2054"/>
        <v>1.3104515256734961E-3</v>
      </c>
      <c r="AV1729" s="5">
        <f t="shared" si="2055"/>
        <v>3.7747664047185628E-4</v>
      </c>
      <c r="AW1729" s="5">
        <f t="shared" si="2056"/>
        <v>4.3502017328342709E-6</v>
      </c>
      <c r="AX1729" s="5">
        <f t="shared" si="2057"/>
        <v>2.1519902950852264E-4</v>
      </c>
      <c r="AY1729" s="5">
        <f t="shared" si="2058"/>
        <v>3.3625899137217931E-4</v>
      </c>
      <c r="AZ1729" s="5">
        <f t="shared" si="2059"/>
        <v>2.6271054645754673E-4</v>
      </c>
      <c r="BA1729" s="5">
        <f t="shared" si="2060"/>
        <v>1.3683268550110595E-4</v>
      </c>
      <c r="BB1729" s="5">
        <f t="shared" si="2061"/>
        <v>5.345193809473745E-5</v>
      </c>
      <c r="BC1729" s="5">
        <f t="shared" si="2062"/>
        <v>1.6704252646188409E-5</v>
      </c>
      <c r="BD1729" s="5">
        <f t="shared" si="2063"/>
        <v>1.3386505572042303E-3</v>
      </c>
      <c r="BE1729" s="5">
        <f t="shared" si="2064"/>
        <v>1.5423975788483488E-3</v>
      </c>
      <c r="BF1729" s="5">
        <f t="shared" si="2065"/>
        <v>8.8857778396094877E-4</v>
      </c>
      <c r="BG1729" s="5">
        <f t="shared" si="2066"/>
        <v>3.4127408262595656E-4</v>
      </c>
      <c r="BH1729" s="5">
        <f t="shared" si="2067"/>
        <v>9.83042803689768E-5</v>
      </c>
      <c r="BI1729" s="5">
        <f t="shared" si="2068"/>
        <v>2.2653303091765209E-5</v>
      </c>
      <c r="BJ1729" s="8">
        <f t="shared" si="2069"/>
        <v>0.28055580668413094</v>
      </c>
      <c r="BK1729" s="8">
        <f t="shared" si="2070"/>
        <v>0.25147185849538478</v>
      </c>
      <c r="BL1729" s="8">
        <f t="shared" si="2071"/>
        <v>0.42483283203420419</v>
      </c>
      <c r="BM1729" s="8">
        <f t="shared" si="2072"/>
        <v>0.50861725734189311</v>
      </c>
      <c r="BN1729" s="8">
        <f t="shared" si="2073"/>
        <v>0.49001768888791292</v>
      </c>
    </row>
    <row r="1730" spans="1:66" x14ac:dyDescent="0.25">
      <c r="A1730" t="s">
        <v>173</v>
      </c>
      <c r="B1730" t="s">
        <v>437</v>
      </c>
      <c r="C1730" t="s">
        <v>176</v>
      </c>
      <c r="D1730" s="7" t="s">
        <v>544</v>
      </c>
      <c r="E1730">
        <f>VLOOKUP(A1730,home!$A$2:$E$405,3,FALSE)</f>
        <v>1.8412999999999999</v>
      </c>
      <c r="F1730">
        <f>VLOOKUP(B1730,home!$B$2:$E$405,3,FALSE)</f>
        <v>0</v>
      </c>
      <c r="G1730">
        <f>VLOOKUP(C1730,away!$B$2:$E$405,4,FALSE)</f>
        <v>0.9052</v>
      </c>
      <c r="H1730">
        <f>VLOOKUP(A1730,away!$A$2:$E$405,3,FALSE)</f>
        <v>1.4127000000000001</v>
      </c>
      <c r="I1730">
        <f>VLOOKUP(C1730,away!$B$2:$E$405,3,FALSE)</f>
        <v>2.8315000000000001</v>
      </c>
      <c r="J1730">
        <f>VLOOKUP(B1730,home!$B$2:$E$405,4,FALSE)</f>
        <v>0.94379999999999997</v>
      </c>
      <c r="K1730" s="3">
        <f t="shared" si="2018"/>
        <v>0</v>
      </c>
      <c r="L1730" s="3">
        <f t="shared" si="2019"/>
        <v>3.7752566751900001</v>
      </c>
      <c r="M1730" s="5">
        <f t="shared" si="2020"/>
        <v>2.2931204015338179E-2</v>
      </c>
      <c r="N1730" s="5">
        <f t="shared" si="2021"/>
        <v>0</v>
      </c>
      <c r="O1730" s="5">
        <f t="shared" si="2022"/>
        <v>8.6571181029049205E-2</v>
      </c>
      <c r="P1730" s="5">
        <f t="shared" si="2023"/>
        <v>0</v>
      </c>
      <c r="Q1730" s="5">
        <f t="shared" si="2024"/>
        <v>0</v>
      </c>
      <c r="R1730" s="5">
        <f t="shared" si="2025"/>
        <v>0.16341421452949997</v>
      </c>
      <c r="S1730" s="5">
        <f t="shared" si="2026"/>
        <v>0</v>
      </c>
      <c r="T1730" s="5">
        <f t="shared" si="2027"/>
        <v>0</v>
      </c>
      <c r="U1730" s="5">
        <f t="shared" si="2028"/>
        <v>0</v>
      </c>
      <c r="V1730" s="5">
        <f t="shared" si="2029"/>
        <v>0</v>
      </c>
      <c r="W1730" s="5">
        <f t="shared" si="2030"/>
        <v>0</v>
      </c>
      <c r="X1730" s="5">
        <f t="shared" si="2031"/>
        <v>0</v>
      </c>
      <c r="Y1730" s="5">
        <f t="shared" si="2032"/>
        <v>0</v>
      </c>
      <c r="Z1730" s="5">
        <f t="shared" si="2033"/>
        <v>0.2056435347411418</v>
      </c>
      <c r="AA1730" s="5">
        <f t="shared" si="2034"/>
        <v>0</v>
      </c>
      <c r="AB1730" s="5">
        <f t="shared" si="2035"/>
        <v>0</v>
      </c>
      <c r="AC1730" s="5">
        <f t="shared" si="2036"/>
        <v>0</v>
      </c>
      <c r="AD1730" s="5">
        <f t="shared" si="2037"/>
        <v>0</v>
      </c>
      <c r="AE1730" s="5">
        <f t="shared" si="2038"/>
        <v>0</v>
      </c>
      <c r="AF1730" s="5">
        <f t="shared" si="2039"/>
        <v>0</v>
      </c>
      <c r="AG1730" s="5">
        <f t="shared" si="2040"/>
        <v>0</v>
      </c>
      <c r="AH1730" s="5">
        <f t="shared" si="2041"/>
        <v>0.19408928181029059</v>
      </c>
      <c r="AI1730" s="5">
        <f t="shared" si="2042"/>
        <v>0</v>
      </c>
      <c r="AJ1730" s="5">
        <f t="shared" si="2043"/>
        <v>0</v>
      </c>
      <c r="AK1730" s="5">
        <f t="shared" si="2044"/>
        <v>0</v>
      </c>
      <c r="AL1730" s="5">
        <f t="shared" si="2045"/>
        <v>0</v>
      </c>
      <c r="AM1730" s="5">
        <f t="shared" si="2046"/>
        <v>0</v>
      </c>
      <c r="AN1730" s="5">
        <f t="shared" si="2047"/>
        <v>0</v>
      </c>
      <c r="AO1730" s="5">
        <f t="shared" si="2048"/>
        <v>0</v>
      </c>
      <c r="AP1730" s="5">
        <f t="shared" si="2049"/>
        <v>0</v>
      </c>
      <c r="AQ1730" s="5">
        <f t="shared" si="2050"/>
        <v>0</v>
      </c>
      <c r="AR1730" s="5">
        <f t="shared" si="2051"/>
        <v>0.14654737134742649</v>
      </c>
      <c r="AS1730" s="5">
        <f t="shared" si="2052"/>
        <v>0</v>
      </c>
      <c r="AT1730" s="5">
        <f t="shared" si="2053"/>
        <v>0</v>
      </c>
      <c r="AU1730" s="5">
        <f t="shared" si="2054"/>
        <v>0</v>
      </c>
      <c r="AV1730" s="5">
        <f t="shared" si="2055"/>
        <v>0</v>
      </c>
      <c r="AW1730" s="5">
        <f t="shared" si="2056"/>
        <v>0</v>
      </c>
      <c r="AX1730" s="5">
        <f t="shared" si="2057"/>
        <v>0</v>
      </c>
      <c r="AY1730" s="5">
        <f t="shared" si="2058"/>
        <v>0</v>
      </c>
      <c r="AZ1730" s="5">
        <f t="shared" si="2059"/>
        <v>0</v>
      </c>
      <c r="BA1730" s="5">
        <f t="shared" si="2060"/>
        <v>0</v>
      </c>
      <c r="BB1730" s="5">
        <f t="shared" si="2061"/>
        <v>0</v>
      </c>
      <c r="BC1730" s="5">
        <f t="shared" si="2062"/>
        <v>0</v>
      </c>
      <c r="BD1730" s="5">
        <f t="shared" si="2063"/>
        <v>9.2208990318486617E-2</v>
      </c>
      <c r="BE1730" s="5">
        <f t="shared" si="2064"/>
        <v>0</v>
      </c>
      <c r="BF1730" s="5">
        <f t="shared" si="2065"/>
        <v>0</v>
      </c>
      <c r="BG1730" s="5">
        <f t="shared" si="2066"/>
        <v>0</v>
      </c>
      <c r="BH1730" s="5">
        <f t="shared" si="2067"/>
        <v>0</v>
      </c>
      <c r="BI1730" s="5">
        <f t="shared" si="2068"/>
        <v>0</v>
      </c>
      <c r="BJ1730" s="8">
        <f t="shared" si="2069"/>
        <v>0</v>
      </c>
      <c r="BK1730" s="8">
        <f t="shared" si="2070"/>
        <v>2.2931204015338179E-2</v>
      </c>
      <c r="BL1730" s="8">
        <f t="shared" si="2071"/>
        <v>0.68283103903475284</v>
      </c>
      <c r="BM1730" s="8">
        <f t="shared" si="2072"/>
        <v>0.63848917821734552</v>
      </c>
      <c r="BN1730" s="8">
        <f t="shared" si="2073"/>
        <v>0.27291659957388736</v>
      </c>
    </row>
    <row r="1731" spans="1:66" x14ac:dyDescent="0.25">
      <c r="A1731" t="s">
        <v>173</v>
      </c>
      <c r="B1731" t="s">
        <v>258</v>
      </c>
      <c r="C1731" t="s">
        <v>179</v>
      </c>
      <c r="D1731" s="7" t="s">
        <v>544</v>
      </c>
      <c r="E1731">
        <f>VLOOKUP(A1731,home!$A$2:$E$405,3,FALSE)</f>
        <v>1.8412999999999999</v>
      </c>
      <c r="F1731">
        <f>VLOOKUP(B1731,home!$B$2:$E$405,3,FALSE)</f>
        <v>0.54310000000000003</v>
      </c>
      <c r="G1731">
        <f>VLOOKUP(C1731,away!$B$2:$E$405,4,FALSE)</f>
        <v>0.36209999999999998</v>
      </c>
      <c r="H1731">
        <f>VLOOKUP(A1731,away!$A$2:$E$405,3,FALSE)</f>
        <v>1.4127000000000001</v>
      </c>
      <c r="I1731">
        <f>VLOOKUP(C1731,away!$B$2:$E$405,3,FALSE)</f>
        <v>1.6516999999999999</v>
      </c>
      <c r="J1731">
        <f>VLOOKUP(B1731,home!$B$2:$E$405,4,FALSE)</f>
        <v>0.70789999999999997</v>
      </c>
      <c r="K1731" s="3">
        <f t="shared" si="2018"/>
        <v>0.36210363186300004</v>
      </c>
      <c r="L1731" s="3">
        <f t="shared" si="2019"/>
        <v>1.651783130061</v>
      </c>
      <c r="M1731" s="5">
        <f t="shared" si="2020"/>
        <v>0.13346890335787037</v>
      </c>
      <c r="N1731" s="5">
        <f t="shared" si="2021"/>
        <v>4.8329574646656624E-2</v>
      </c>
      <c r="O1731" s="5">
        <f t="shared" si="2022"/>
        <v>0.22046168295427218</v>
      </c>
      <c r="P1731" s="5">
        <f t="shared" si="2023"/>
        <v>7.9829976084371201E-2</v>
      </c>
      <c r="Q1731" s="5">
        <f t="shared" si="2024"/>
        <v>8.7501572529741622E-3</v>
      </c>
      <c r="R1731" s="5">
        <f t="shared" si="2025"/>
        <v>0.18207744436436182</v>
      </c>
      <c r="S1731" s="5">
        <f t="shared" si="2026"/>
        <v>1.1936909874324463E-2</v>
      </c>
      <c r="T1731" s="5">
        <f t="shared" si="2027"/>
        <v>1.445336213584362E-2</v>
      </c>
      <c r="U1731" s="5">
        <f t="shared" si="2028"/>
        <v>6.5930903884668754E-2</v>
      </c>
      <c r="V1731" s="5">
        <f t="shared" si="2029"/>
        <v>7.9329608771493902E-4</v>
      </c>
      <c r="W1731" s="5">
        <f t="shared" si="2030"/>
        <v>1.0561545735581056E-3</v>
      </c>
      <c r="X1731" s="5">
        <f t="shared" si="2031"/>
        <v>1.7445383073400478E-3</v>
      </c>
      <c r="Y1731" s="5">
        <f t="shared" si="2032"/>
        <v>1.4407994729047321E-3</v>
      </c>
      <c r="Z1731" s="5">
        <f t="shared" si="2033"/>
        <v>0.1002508169885577</v>
      </c>
      <c r="AA1731" s="5">
        <f t="shared" si="2034"/>
        <v>3.6301184928789691E-2</v>
      </c>
      <c r="AB1731" s="5">
        <f t="shared" si="2035"/>
        <v>6.5723954518225724E-3</v>
      </c>
      <c r="AC1731" s="5">
        <f t="shared" si="2036"/>
        <v>2.9655225916325056E-5</v>
      </c>
      <c r="AD1731" s="5">
        <f t="shared" si="2037"/>
        <v>9.5609351723526971E-5</v>
      </c>
      <c r="AE1731" s="5">
        <f t="shared" si="2038"/>
        <v>1.579259142529904E-4</v>
      </c>
      <c r="AF1731" s="5">
        <f t="shared" si="2039"/>
        <v>1.3042968048127484E-4</v>
      </c>
      <c r="AG1731" s="5">
        <f t="shared" si="2040"/>
        <v>7.1813848626072082E-5</v>
      </c>
      <c r="AH1731" s="5">
        <f t="shared" si="2041"/>
        <v>4.1398152069133096E-2</v>
      </c>
      <c r="AI1731" s="5">
        <f t="shared" si="2042"/>
        <v>1.4990421216649863E-2</v>
      </c>
      <c r="AJ1731" s="5">
        <f t="shared" si="2043"/>
        <v>2.7140429828525431E-3</v>
      </c>
      <c r="AK1731" s="5">
        <f t="shared" si="2044"/>
        <v>3.2758827370773201E-4</v>
      </c>
      <c r="AL1731" s="5">
        <f t="shared" si="2045"/>
        <v>7.0949139945480913E-7</v>
      </c>
      <c r="AM1731" s="5">
        <f t="shared" si="2046"/>
        <v>6.9240986998312188E-6</v>
      </c>
      <c r="AN1731" s="5">
        <f t="shared" si="2047"/>
        <v>1.1437109423258507E-5</v>
      </c>
      <c r="AO1731" s="5">
        <f t="shared" si="2048"/>
        <v>9.4458122010000525E-6</v>
      </c>
      <c r="AP1731" s="5">
        <f t="shared" si="2049"/>
        <v>5.200811081112082E-6</v>
      </c>
      <c r="AQ1731" s="5">
        <f t="shared" si="2050"/>
        <v>2.1476530016038128E-6</v>
      </c>
      <c r="AR1731" s="5">
        <f t="shared" si="2051"/>
        <v>1.3676153840698776E-2</v>
      </c>
      <c r="AS1731" s="5">
        <f t="shared" si="2052"/>
        <v>4.9521849756341439E-3</v>
      </c>
      <c r="AT1731" s="5">
        <f t="shared" si="2053"/>
        <v>8.9660208266725263E-4</v>
      </c>
      <c r="AU1731" s="5">
        <f t="shared" si="2054"/>
        <v>1.0822095682324736E-4</v>
      </c>
      <c r="AV1731" s="5">
        <f t="shared" si="2055"/>
        <v>9.7968003773466905E-6</v>
      </c>
      <c r="AW1731" s="5">
        <f t="shared" si="2056"/>
        <v>1.1787739820871121E-8</v>
      </c>
      <c r="AX1731" s="5">
        <f t="shared" si="2057"/>
        <v>4.1787354776446028E-7</v>
      </c>
      <c r="AY1731" s="5">
        <f t="shared" si="2058"/>
        <v>6.9023647669607478E-7</v>
      </c>
      <c r="AZ1731" s="5">
        <f t="shared" si="2059"/>
        <v>5.7006048397965963E-7</v>
      </c>
      <c r="BA1731" s="5">
        <f t="shared" si="2060"/>
        <v>3.1387209685067024E-7</v>
      </c>
      <c r="BB1731" s="5">
        <f t="shared" si="2061"/>
        <v>1.296121586437024E-7</v>
      </c>
      <c r="BC1731" s="5">
        <f t="shared" si="2062"/>
        <v>4.2818235419691497E-8</v>
      </c>
      <c r="BD1731" s="5">
        <f t="shared" si="2063"/>
        <v>3.7650066996975278E-3</v>
      </c>
      <c r="BE1731" s="5">
        <f t="shared" si="2064"/>
        <v>1.3633225999490025E-3</v>
      </c>
      <c r="BF1731" s="5">
        <f t="shared" si="2065"/>
        <v>2.4683203242122076E-4</v>
      </c>
      <c r="BG1731" s="5">
        <f t="shared" si="2066"/>
        <v>2.9792925133283279E-5</v>
      </c>
      <c r="BH1731" s="5">
        <f t="shared" si="2067"/>
        <v>2.697031598646081E-6</v>
      </c>
      <c r="BI1731" s="5">
        <f t="shared" si="2068"/>
        <v>1.9532098742380379E-7</v>
      </c>
      <c r="BJ1731" s="8">
        <f t="shared" si="2069"/>
        <v>7.6267685141767336E-2</v>
      </c>
      <c r="BK1731" s="8">
        <f t="shared" si="2070"/>
        <v>0.22606014035807348</v>
      </c>
      <c r="BL1731" s="8">
        <f t="shared" si="2071"/>
        <v>0.5958246213922459</v>
      </c>
      <c r="BM1731" s="8">
        <f t="shared" si="2072"/>
        <v>0.32548484677140133</v>
      </c>
      <c r="BN1731" s="8">
        <f t="shared" si="2073"/>
        <v>0.67291773866050641</v>
      </c>
    </row>
    <row r="1732" spans="1:66" x14ac:dyDescent="0.25">
      <c r="A1732" t="s">
        <v>173</v>
      </c>
      <c r="B1732" t="s">
        <v>261</v>
      </c>
      <c r="C1732" t="s">
        <v>434</v>
      </c>
      <c r="D1732" s="7" t="s">
        <v>544</v>
      </c>
      <c r="E1732">
        <f>VLOOKUP(A1732,home!$A$2:$E$405,3,FALSE)</f>
        <v>1.8412999999999999</v>
      </c>
      <c r="F1732">
        <f>VLOOKUP(B1732,home!$B$2:$E$405,3,FALSE)</f>
        <v>2.7155</v>
      </c>
      <c r="G1732">
        <f>VLOOKUP(C1732,away!$B$2:$E$405,4,FALSE)</f>
        <v>0.9052</v>
      </c>
      <c r="H1732">
        <f>VLOOKUP(A1732,away!$A$2:$E$405,3,FALSE)</f>
        <v>1.4127000000000001</v>
      </c>
      <c r="I1732">
        <f>VLOOKUP(C1732,away!$B$2:$E$405,3,FALSE)</f>
        <v>0.70789999999999997</v>
      </c>
      <c r="J1732">
        <f>VLOOKUP(B1732,home!$B$2:$E$405,4,FALSE)</f>
        <v>0.23599999999999999</v>
      </c>
      <c r="K1732" s="3">
        <f t="shared" si="2018"/>
        <v>4.5260453957799998</v>
      </c>
      <c r="L1732" s="3">
        <f t="shared" si="2019"/>
        <v>0.23601187788</v>
      </c>
      <c r="M1732" s="5">
        <f t="shared" si="2020"/>
        <v>8.5480057089139441E-3</v>
      </c>
      <c r="N1732" s="5">
        <f t="shared" si="2021"/>
        <v>3.8688661881931111E-2</v>
      </c>
      <c r="O1732" s="5">
        <f t="shared" si="2022"/>
        <v>2.0174308794897408E-3</v>
      </c>
      <c r="P1732" s="5">
        <f t="shared" si="2023"/>
        <v>9.1309837434189363E-3</v>
      </c>
      <c r="Q1732" s="5">
        <f t="shared" si="2024"/>
        <v>8.7553319989801745E-2</v>
      </c>
      <c r="R1732" s="5">
        <f t="shared" si="2025"/>
        <v>2.3806882518073684E-4</v>
      </c>
      <c r="S1732" s="5">
        <f t="shared" si="2026"/>
        <v>2.4384302889396987E-3</v>
      </c>
      <c r="T1732" s="5">
        <f t="shared" si="2027"/>
        <v>2.0663623465421655E-2</v>
      </c>
      <c r="U1732" s="5">
        <f t="shared" si="2028"/>
        <v>1.0775103100880276E-3</v>
      </c>
      <c r="V1732" s="5">
        <f t="shared" si="2029"/>
        <v>2.8941470984214209E-4</v>
      </c>
      <c r="W1732" s="5">
        <f t="shared" si="2030"/>
        <v>0.13209010027503171</v>
      </c>
      <c r="X1732" s="5">
        <f t="shared" si="2031"/>
        <v>3.1174832615267743E-2</v>
      </c>
      <c r="Y1732" s="5">
        <f t="shared" si="2032"/>
        <v>3.678815394062005E-3</v>
      </c>
      <c r="Z1732" s="5">
        <f t="shared" si="2033"/>
        <v>1.8729023498530382E-5</v>
      </c>
      <c r="AA1732" s="5">
        <f t="shared" si="2034"/>
        <v>8.4768410572978853E-5</v>
      </c>
      <c r="AB1732" s="5">
        <f t="shared" si="2035"/>
        <v>1.9183283719070981E-4</v>
      </c>
      <c r="AC1732" s="5">
        <f t="shared" si="2036"/>
        <v>1.9322058125785532E-5</v>
      </c>
      <c r="AD1732" s="5">
        <f t="shared" si="2037"/>
        <v>0.14946144754448151</v>
      </c>
      <c r="AE1732" s="5">
        <f t="shared" si="2038"/>
        <v>3.5274676905636196E-2</v>
      </c>
      <c r="AF1732" s="5">
        <f t="shared" si="2039"/>
        <v>4.162621369054733E-3</v>
      </c>
      <c r="AG1732" s="5">
        <f t="shared" si="2040"/>
        <v>3.2747602873800806E-4</v>
      </c>
      <c r="AH1732" s="5">
        <f t="shared" si="2041"/>
        <v>1.1050680016867005E-6</v>
      </c>
      <c r="AI1732" s="5">
        <f t="shared" si="2042"/>
        <v>5.0015879410578963E-6</v>
      </c>
      <c r="AJ1732" s="5">
        <f t="shared" si="2043"/>
        <v>1.1318707036106931E-5</v>
      </c>
      <c r="AK1732" s="5">
        <f t="shared" si="2044"/>
        <v>1.7076327288984817E-5</v>
      </c>
      <c r="AL1732" s="5">
        <f t="shared" si="2045"/>
        <v>8.2559326534824913E-7</v>
      </c>
      <c r="AM1732" s="5">
        <f t="shared" si="2046"/>
        <v>0.13529385930106289</v>
      </c>
      <c r="AN1732" s="5">
        <f t="shared" si="2047"/>
        <v>3.1930957799276356E-2</v>
      </c>
      <c r="AO1732" s="5">
        <f t="shared" si="2048"/>
        <v>3.768042656357122E-3</v>
      </c>
      <c r="AP1732" s="5">
        <f t="shared" si="2049"/>
        <v>2.9643427441959603E-4</v>
      </c>
      <c r="AQ1732" s="5">
        <f t="shared" si="2050"/>
        <v>1.7490502443441026E-5</v>
      </c>
      <c r="AR1732" s="5">
        <f t="shared" si="2051"/>
        <v>5.2161834852635449E-8</v>
      </c>
      <c r="AS1732" s="5">
        <f t="shared" si="2052"/>
        <v>2.3608683247020741E-7</v>
      </c>
      <c r="AT1732" s="5">
        <f t="shared" si="2053"/>
        <v>5.3426986055303316E-7</v>
      </c>
      <c r="AU1732" s="5">
        <f t="shared" si="2054"/>
        <v>8.0604321415335928E-7</v>
      </c>
      <c r="AV1732" s="5">
        <f t="shared" si="2055"/>
        <v>9.1204704455463144E-7</v>
      </c>
      <c r="AW1732" s="5">
        <f t="shared" si="2056"/>
        <v>2.4497197687194052E-8</v>
      </c>
      <c r="AX1732" s="5">
        <f t="shared" si="2057"/>
        <v>0.10205769149448043</v>
      </c>
      <c r="AY1732" s="5">
        <f t="shared" si="2058"/>
        <v>2.4086827421710033E-2</v>
      </c>
      <c r="AZ1732" s="5">
        <f t="shared" si="2059"/>
        <v>2.8423886859846319E-3</v>
      </c>
      <c r="BA1732" s="5">
        <f t="shared" si="2060"/>
        <v>2.236124971480329E-4</v>
      </c>
      <c r="BB1732" s="5">
        <f t="shared" si="2061"/>
        <v>1.3193801342335847E-5</v>
      </c>
      <c r="BC1732" s="5">
        <f t="shared" si="2062"/>
        <v>6.2277876623606972E-7</v>
      </c>
      <c r="BD1732" s="5">
        <f t="shared" si="2063"/>
        <v>2.0518020995394872E-9</v>
      </c>
      <c r="BE1732" s="5">
        <f t="shared" si="2064"/>
        <v>9.2865494456724328E-9</v>
      </c>
      <c r="BF1732" s="5">
        <f t="shared" si="2065"/>
        <v>2.1015672180634513E-8</v>
      </c>
      <c r="BG1732" s="5">
        <f t="shared" si="2066"/>
        <v>3.1705962104127548E-8</v>
      </c>
      <c r="BH1732" s="5">
        <f t="shared" si="2067"/>
        <v>3.5875655950040428E-8</v>
      </c>
      <c r="BI1732" s="5">
        <f t="shared" si="2068"/>
        <v>3.247496948665356E-8</v>
      </c>
      <c r="BJ1732" s="8">
        <f t="shared" si="2069"/>
        <v>0.80360669668241769</v>
      </c>
      <c r="BK1732" s="8">
        <f t="shared" si="2070"/>
        <v>4.451380952421588E-2</v>
      </c>
      <c r="BL1732" s="8">
        <f t="shared" si="2071"/>
        <v>3.646785972187881E-3</v>
      </c>
      <c r="BM1732" s="8">
        <f t="shared" si="2072"/>
        <v>0.68152274724907125</v>
      </c>
      <c r="BN1732" s="8">
        <f t="shared" si="2073"/>
        <v>0.14617647102873621</v>
      </c>
    </row>
    <row r="1733" spans="1:66" x14ac:dyDescent="0.25">
      <c r="A1733" t="s">
        <v>173</v>
      </c>
      <c r="B1733" t="s">
        <v>259</v>
      </c>
      <c r="C1733" t="s">
        <v>174</v>
      </c>
      <c r="D1733" s="7" t="s">
        <v>544</v>
      </c>
      <c r="E1733">
        <f>VLOOKUP(A1733,home!$A$2:$E$405,3,FALSE)</f>
        <v>1.8412999999999999</v>
      </c>
      <c r="F1733">
        <f>VLOOKUP(B1733,home!$B$2:$E$405,3,FALSE)</f>
        <v>1.6293</v>
      </c>
      <c r="G1733">
        <f>VLOOKUP(C1733,away!$B$2:$E$405,4,FALSE)</f>
        <v>0.72409999999999997</v>
      </c>
      <c r="H1733">
        <f>VLOOKUP(A1733,away!$A$2:$E$405,3,FALSE)</f>
        <v>1.4127000000000001</v>
      </c>
      <c r="I1733">
        <f>VLOOKUP(C1733,away!$B$2:$E$405,3,FALSE)</f>
        <v>0.47189999999999999</v>
      </c>
      <c r="J1733">
        <f>VLOOKUP(B1733,home!$B$2:$E$405,4,FALSE)</f>
        <v>0.23599999999999999</v>
      </c>
      <c r="K1733" s="3">
        <f t="shared" si="2018"/>
        <v>2.1723217881689996</v>
      </c>
      <c r="L1733" s="3">
        <f t="shared" si="2019"/>
        <v>0.15733013868000001</v>
      </c>
      <c r="M1733" s="5">
        <f t="shared" si="2020"/>
        <v>9.732961902141421E-2</v>
      </c>
      <c r="N1733" s="5">
        <f t="shared" si="2021"/>
        <v>0.21143125203440599</v>
      </c>
      <c r="O1733" s="5">
        <f t="shared" si="2022"/>
        <v>1.5312882458310665E-2</v>
      </c>
      <c r="P1733" s="5">
        <f t="shared" si="2023"/>
        <v>3.3264508203859129E-2</v>
      </c>
      <c r="Q1733" s="5">
        <f t="shared" si="2024"/>
        <v>0.22964835774709569</v>
      </c>
      <c r="R1733" s="5">
        <f t="shared" si="2025"/>
        <v>1.2045889603782783E-3</v>
      </c>
      <c r="S1733" s="5">
        <f t="shared" si="2026"/>
        <v>2.842216781412543E-3</v>
      </c>
      <c r="T1733" s="5">
        <f t="shared" si="2027"/>
        <v>3.6130607971984821E-2</v>
      </c>
      <c r="U1733" s="5">
        <f t="shared" si="2028"/>
        <v>2.6167548444175777E-3</v>
      </c>
      <c r="V1733" s="5">
        <f t="shared" si="2029"/>
        <v>1.0793213639843575E-4</v>
      </c>
      <c r="W1733" s="5">
        <f t="shared" si="2030"/>
        <v>0.16629004371708161</v>
      </c>
      <c r="X1733" s="5">
        <f t="shared" si="2031"/>
        <v>2.6162435639111716E-2</v>
      </c>
      <c r="Y1733" s="5">
        <f t="shared" si="2032"/>
        <v>2.0580698136540105E-3</v>
      </c>
      <c r="Z1733" s="5">
        <f t="shared" si="2033"/>
        <v>6.3172716062903861E-5</v>
      </c>
      <c r="AA1733" s="5">
        <f t="shared" si="2034"/>
        <v>1.372314675212598E-4</v>
      </c>
      <c r="AB1733" s="5">
        <f t="shared" si="2035"/>
        <v>1.4905545345941955E-4</v>
      </c>
      <c r="AC1733" s="5">
        <f t="shared" si="2036"/>
        <v>2.3055092791793669E-6</v>
      </c>
      <c r="AD1733" s="5">
        <f t="shared" si="2037"/>
        <v>9.0308871280547959E-2</v>
      </c>
      <c r="AE1733" s="5">
        <f t="shared" si="2038"/>
        <v>1.4208307242602882E-2</v>
      </c>
      <c r="AF1733" s="5">
        <f t="shared" si="2039"/>
        <v>1.1176974744433802E-3</v>
      </c>
      <c r="AG1733" s="5">
        <f t="shared" si="2040"/>
        <v>5.8615832885487589E-5</v>
      </c>
      <c r="AH1733" s="5">
        <f t="shared" si="2041"/>
        <v>2.4847430447422321E-6</v>
      </c>
      <c r="AI1733" s="5">
        <f t="shared" si="2042"/>
        <v>5.3976614540949305E-6</v>
      </c>
      <c r="AJ1733" s="5">
        <f t="shared" si="2043"/>
        <v>5.8627287909451925E-6</v>
      </c>
      <c r="AK1733" s="5">
        <f t="shared" si="2044"/>
        <v>4.2452444968986444E-6</v>
      </c>
      <c r="AL1733" s="5">
        <f t="shared" si="2045"/>
        <v>3.1518311939333467E-8</v>
      </c>
      <c r="AM1733" s="5">
        <f t="shared" si="2046"/>
        <v>3.9235985749536809E-2</v>
      </c>
      <c r="AN1733" s="5">
        <f t="shared" si="2047"/>
        <v>6.1730030792211312E-3</v>
      </c>
      <c r="AO1733" s="5">
        <f t="shared" si="2048"/>
        <v>4.8559971526296384E-4</v>
      </c>
      <c r="AP1733" s="5">
        <f t="shared" si="2049"/>
        <v>2.546649018176354E-5</v>
      </c>
      <c r="AQ1733" s="5">
        <f t="shared" si="2050"/>
        <v>1.0016616079974292E-6</v>
      </c>
      <c r="AR1733" s="5">
        <f t="shared" si="2051"/>
        <v>7.8184993562692162E-8</v>
      </c>
      <c r="AS1733" s="5">
        <f t="shared" si="2052"/>
        <v>1.6984296502408917E-7</v>
      </c>
      <c r="AT1733" s="5">
        <f t="shared" si="2053"/>
        <v>1.8447678674452717E-7</v>
      </c>
      <c r="AU1733" s="5">
        <f t="shared" si="2054"/>
        <v>1.3358098108551408E-7</v>
      </c>
      <c r="AV1733" s="5">
        <f t="shared" si="2055"/>
        <v>7.2545218924263322E-8</v>
      </c>
      <c r="AW1733" s="5">
        <f t="shared" si="2056"/>
        <v>2.9922407445588254E-10</v>
      </c>
      <c r="AX1733" s="5">
        <f t="shared" si="2057"/>
        <v>1.4205531120667846E-2</v>
      </c>
      <c r="AY1733" s="5">
        <f t="shared" si="2058"/>
        <v>2.2349581812377284E-3</v>
      </c>
      <c r="AZ1733" s="5">
        <f t="shared" si="2059"/>
        <v>1.7581314029906621E-4</v>
      </c>
      <c r="BA1733" s="5">
        <f t="shared" si="2060"/>
        <v>9.2202352483394614E-6</v>
      </c>
      <c r="BB1733" s="5">
        <f t="shared" si="2061"/>
        <v>3.6265522257086799E-7</v>
      </c>
      <c r="BC1733" s="5">
        <f t="shared" si="2062"/>
        <v>1.1411319292020185E-8</v>
      </c>
      <c r="BD1733" s="5">
        <f t="shared" si="2063"/>
        <v>2.0501426466522108E-9</v>
      </c>
      <c r="BE1733" s="5">
        <f t="shared" si="2064"/>
        <v>4.4535695401770563E-9</v>
      </c>
      <c r="BF1733" s="5">
        <f t="shared" si="2065"/>
        <v>4.837293073626207E-9</v>
      </c>
      <c r="BG1733" s="5">
        <f t="shared" si="2066"/>
        <v>3.5027190465323979E-9</v>
      </c>
      <c r="BH1733" s="5">
        <f t="shared" si="2067"/>
        <v>1.9022582256542182E-9</v>
      </c>
      <c r="BI1733" s="5">
        <f t="shared" si="2068"/>
        <v>8.2646339806247232E-10</v>
      </c>
      <c r="BJ1733" s="8">
        <f t="shared" si="2069"/>
        <v>0.83996121219361874</v>
      </c>
      <c r="BK1733" s="8">
        <f t="shared" si="2070"/>
        <v>0.13578157135191316</v>
      </c>
      <c r="BL1733" s="8">
        <f t="shared" si="2071"/>
        <v>1.9439159765265151E-2</v>
      </c>
      <c r="BM1733" s="8">
        <f t="shared" si="2072"/>
        <v>0.4048189497193827</v>
      </c>
      <c r="BN1733" s="8">
        <f t="shared" si="2073"/>
        <v>0.58819120842546391</v>
      </c>
    </row>
    <row r="1734" spans="1:66" x14ac:dyDescent="0.25">
      <c r="A1734" t="s">
        <v>27</v>
      </c>
      <c r="B1734" t="s">
        <v>431</v>
      </c>
      <c r="C1734" t="s">
        <v>278</v>
      </c>
      <c r="D1734" s="7" t="s">
        <v>544</v>
      </c>
      <c r="E1734">
        <f>VLOOKUP(A1734,home!$A$2:$E$405,3,FALSE)</f>
        <v>1.381</v>
      </c>
      <c r="F1734">
        <f>VLOOKUP(B1734,home!$B$2:$E$405,3,FALSE)</f>
        <v>0.48270000000000002</v>
      </c>
      <c r="G1734">
        <f>VLOOKUP(C1734,away!$B$2:$E$405,4,FALSE)</f>
        <v>0.96550000000000002</v>
      </c>
      <c r="H1734">
        <f>VLOOKUP(A1734,away!$A$2:$E$405,3,FALSE)</f>
        <v>1.127</v>
      </c>
      <c r="I1734">
        <f>VLOOKUP(C1734,away!$B$2:$E$405,3,FALSE)</f>
        <v>1.1831</v>
      </c>
      <c r="J1734">
        <f>VLOOKUP(B1734,home!$B$2:$E$405,4,FALSE)</f>
        <v>1.1831</v>
      </c>
      <c r="K1734" s="3">
        <f t="shared" si="2018"/>
        <v>0.64361069985000008</v>
      </c>
      <c r="L1734" s="3">
        <f t="shared" si="2019"/>
        <v>1.5774907624700001</v>
      </c>
      <c r="M1734" s="5">
        <f t="shared" si="2020"/>
        <v>0.10848954584312619</v>
      </c>
      <c r="N1734" s="5">
        <f t="shared" si="2021"/>
        <v>6.98250325265031E-2</v>
      </c>
      <c r="O1734" s="5">
        <f t="shared" si="2022"/>
        <v>0.17114125639209715</v>
      </c>
      <c r="P1734" s="5">
        <f t="shared" si="2023"/>
        <v>0.11014834379972592</v>
      </c>
      <c r="Q1734" s="5">
        <f t="shared" si="2024"/>
        <v>2.2470069025715838E-2</v>
      </c>
      <c r="R1734" s="5">
        <f t="shared" si="2025"/>
        <v>0.1349868755180216</v>
      </c>
      <c r="S1734" s="5">
        <f t="shared" si="2026"/>
        <v>2.7958126166751168E-2</v>
      </c>
      <c r="T1734" s="5">
        <f t="shared" si="2027"/>
        <v>3.5446326320130013E-2</v>
      </c>
      <c r="U1734" s="5">
        <f t="shared" si="2028"/>
        <v>8.6878997422718707E-2</v>
      </c>
      <c r="V1734" s="5">
        <f t="shared" si="2029"/>
        <v>3.1539560067273208E-3</v>
      </c>
      <c r="W1734" s="5">
        <f t="shared" si="2030"/>
        <v>4.8206589504395936E-3</v>
      </c>
      <c r="X1734" s="5">
        <f t="shared" si="2031"/>
        <v>7.604544963336784E-3</v>
      </c>
      <c r="Y1734" s="5">
        <f t="shared" si="2032"/>
        <v>5.9980497162257732E-3</v>
      </c>
      <c r="Z1734" s="5">
        <f t="shared" si="2033"/>
        <v>7.0980183061455621E-2</v>
      </c>
      <c r="AA1734" s="5">
        <f t="shared" si="2034"/>
        <v>4.5683605295664564E-2</v>
      </c>
      <c r="AB1734" s="5">
        <f t="shared" si="2035"/>
        <v>1.4701228588006921E-2</v>
      </c>
      <c r="AC1734" s="5">
        <f t="shared" si="2036"/>
        <v>2.0013623654839847E-4</v>
      </c>
      <c r="AD1734" s="5">
        <f t="shared" si="2037"/>
        <v>7.7565692020764826E-4</v>
      </c>
      <c r="AE1734" s="5">
        <f t="shared" si="2038"/>
        <v>1.223591626473495E-3</v>
      </c>
      <c r="AF1734" s="5">
        <f t="shared" si="2039"/>
        <v>9.6510224389879094E-4</v>
      </c>
      <c r="AG1734" s="5">
        <f t="shared" si="2040"/>
        <v>5.0747995819647054E-4</v>
      </c>
      <c r="AH1734" s="5">
        <f t="shared" si="2041"/>
        <v>2.7992645774468947E-2</v>
      </c>
      <c r="AI1734" s="5">
        <f t="shared" si="2042"/>
        <v>1.8016366337559101E-2</v>
      </c>
      <c r="AJ1734" s="5">
        <f t="shared" si="2043"/>
        <v>5.7977630736351987E-3</v>
      </c>
      <c r="AK1734" s="5">
        <f t="shared" si="2044"/>
        <v>1.2438341164622791E-3</v>
      </c>
      <c r="AL1734" s="5">
        <f t="shared" si="2045"/>
        <v>8.1278522529691333E-6</v>
      </c>
      <c r="AM1734" s="5">
        <f t="shared" si="2046"/>
        <v>9.9844218651668062E-5</v>
      </c>
      <c r="AN1734" s="5">
        <f t="shared" si="2047"/>
        <v>1.5750333260904125E-4</v>
      </c>
      <c r="AO1734" s="5">
        <f t="shared" si="2048"/>
        <v>1.2423002612450129E-4</v>
      </c>
      <c r="AP1734" s="5">
        <f t="shared" si="2049"/>
        <v>6.5323906210935852E-5</v>
      </c>
      <c r="AQ1734" s="5">
        <f t="shared" si="2050"/>
        <v>2.5761964654051987E-5</v>
      </c>
      <c r="AR1734" s="5">
        <f t="shared" si="2051"/>
        <v>8.8316280252639309E-3</v>
      </c>
      <c r="AS1734" s="5">
        <f t="shared" si="2052"/>
        <v>5.6841302941549911E-3</v>
      </c>
      <c r="AT1734" s="5">
        <f t="shared" si="2053"/>
        <v>1.8291835383298404E-3</v>
      </c>
      <c r="AU1734" s="5">
        <f t="shared" si="2054"/>
        <v>3.92427365752856E-4</v>
      </c>
      <c r="AV1734" s="5">
        <f t="shared" si="2055"/>
        <v>6.3142612878121882E-5</v>
      </c>
      <c r="AW1734" s="5">
        <f t="shared" si="2056"/>
        <v>2.2922573818207195E-7</v>
      </c>
      <c r="AX1734" s="5">
        <f t="shared" si="2057"/>
        <v>1.0710134573729414E-5</v>
      </c>
      <c r="AY1734" s="5">
        <f t="shared" si="2058"/>
        <v>1.6895138354868723E-5</v>
      </c>
      <c r="AZ1734" s="5">
        <f t="shared" si="2059"/>
        <v>1.3325962342729006E-5</v>
      </c>
      <c r="BA1734" s="5">
        <f t="shared" si="2060"/>
        <v>7.0071941655593631E-6</v>
      </c>
      <c r="BB1734" s="5">
        <f t="shared" si="2061"/>
        <v>2.7634460167508932E-6</v>
      </c>
      <c r="BC1734" s="5">
        <f t="shared" si="2062"/>
        <v>8.7186211280181035E-7</v>
      </c>
      <c r="BD1734" s="5">
        <f t="shared" si="2063"/>
        <v>2.3219686045708341E-3</v>
      </c>
      <c r="BE1734" s="5">
        <f t="shared" si="2064"/>
        <v>1.4944438386175624E-3</v>
      </c>
      <c r="BF1734" s="5">
        <f t="shared" si="2065"/>
        <v>4.8092002242958496E-4</v>
      </c>
      <c r="BG1734" s="5">
        <f t="shared" si="2066"/>
        <v>1.0317509073592763E-4</v>
      </c>
      <c r="BH1734" s="5">
        <f t="shared" si="2067"/>
        <v>1.6601148088909407E-5</v>
      </c>
      <c r="BI1734" s="5">
        <f t="shared" si="2068"/>
        <v>2.1369353079632959E-6</v>
      </c>
      <c r="BJ1734" s="8">
        <f t="shared" si="2069"/>
        <v>0.15016074943694421</v>
      </c>
      <c r="BK1734" s="8">
        <f t="shared" si="2070"/>
        <v>0.24997513104348684</v>
      </c>
      <c r="BL1734" s="8">
        <f t="shared" si="2071"/>
        <v>0.52766232999476481</v>
      </c>
      <c r="BM1734" s="8">
        <f t="shared" si="2072"/>
        <v>0.38170060451884513</v>
      </c>
      <c r="BN1734" s="8">
        <f t="shared" si="2073"/>
        <v>0.61706112310518979</v>
      </c>
    </row>
    <row r="1735" spans="1:66" x14ac:dyDescent="0.25">
      <c r="A1735" t="s">
        <v>27</v>
      </c>
      <c r="B1735" t="s">
        <v>491</v>
      </c>
      <c r="C1735" t="s">
        <v>433</v>
      </c>
      <c r="D1735" s="7" t="s">
        <v>544</v>
      </c>
      <c r="E1735">
        <f>VLOOKUP(A1735,home!$A$2:$E$405,3,FALSE)</f>
        <v>1.381</v>
      </c>
      <c r="F1735">
        <f>VLOOKUP(B1735,home!$B$2:$E$405,3,FALSE)</f>
        <v>0.48270000000000002</v>
      </c>
      <c r="G1735">
        <f>VLOOKUP(C1735,away!$B$2:$E$405,4,FALSE)</f>
        <v>0.2414</v>
      </c>
      <c r="H1735">
        <f>VLOOKUP(A1735,away!$A$2:$E$405,3,FALSE)</f>
        <v>1.127</v>
      </c>
      <c r="I1735">
        <f>VLOOKUP(C1735,away!$B$2:$E$405,3,FALSE)</f>
        <v>1.1831</v>
      </c>
      <c r="J1735">
        <f>VLOOKUP(B1735,home!$B$2:$E$405,4,FALSE)</f>
        <v>0.88729999999999998</v>
      </c>
      <c r="K1735" s="3">
        <f t="shared" si="2018"/>
        <v>0.16091934018000001</v>
      </c>
      <c r="L1735" s="3">
        <f t="shared" si="2019"/>
        <v>1.18308473801</v>
      </c>
      <c r="M1735" s="5">
        <f t="shared" si="2020"/>
        <v>0.2607993142897993</v>
      </c>
      <c r="N1735" s="5">
        <f t="shared" si="2021"/>
        <v>4.196765357491096E-2</v>
      </c>
      <c r="O1735" s="5">
        <f t="shared" si="2022"/>
        <v>0.3085476884197349</v>
      </c>
      <c r="P1735" s="5">
        <f t="shared" si="2023"/>
        <v>4.965129043456798E-2</v>
      </c>
      <c r="Q1735" s="5">
        <f t="shared" si="2024"/>
        <v>3.3767035610887453E-3</v>
      </c>
      <c r="R1735" s="5">
        <f t="shared" si="2025"/>
        <v>0.18251903055882665</v>
      </c>
      <c r="S1735" s="5">
        <f t="shared" si="2026"/>
        <v>2.3631682549962955E-3</v>
      </c>
      <c r="T1735" s="5">
        <f t="shared" si="2027"/>
        <v>3.9949264479081127E-3</v>
      </c>
      <c r="U1735" s="5">
        <f t="shared" si="2028"/>
        <v>2.9370841967819646E-2</v>
      </c>
      <c r="V1735" s="5">
        <f t="shared" si="2029"/>
        <v>4.9989204958053024E-5</v>
      </c>
      <c r="W1735" s="5">
        <f t="shared" si="2030"/>
        <v>1.81125636344619E-4</v>
      </c>
      <c r="X1735" s="5">
        <f t="shared" si="2031"/>
        <v>2.1428697602166811E-4</v>
      </c>
      <c r="Y1735" s="5">
        <f t="shared" si="2032"/>
        <v>1.2675982544277522E-4</v>
      </c>
      <c r="Z1735" s="5">
        <f t="shared" si="2033"/>
        <v>7.1978493150176209E-2</v>
      </c>
      <c r="AA1735" s="5">
        <f t="shared" si="2034"/>
        <v>1.1582731624877007E-2</v>
      </c>
      <c r="AB1735" s="5">
        <f t="shared" si="2035"/>
        <v>9.3194276527861376E-4</v>
      </c>
      <c r="AC1735" s="5">
        <f t="shared" si="2036"/>
        <v>5.9481284985459518E-7</v>
      </c>
      <c r="AD1735" s="5">
        <f t="shared" si="2037"/>
        <v>7.2866544725646831E-6</v>
      </c>
      <c r="AE1735" s="5">
        <f t="shared" si="2038"/>
        <v>8.6207296976435824E-6</v>
      </c>
      <c r="AF1735" s="5">
        <f t="shared" si="2039"/>
        <v>5.0995268678958443E-6</v>
      </c>
      <c r="AG1735" s="5">
        <f t="shared" si="2040"/>
        <v>2.0110574694931704E-6</v>
      </c>
      <c r="AH1735" s="5">
        <f t="shared" si="2041"/>
        <v>2.1289164177732696E-2</v>
      </c>
      <c r="AI1735" s="5">
        <f t="shared" si="2042"/>
        <v>3.4258382524644383E-3</v>
      </c>
      <c r="AJ1735" s="5">
        <f t="shared" si="2043"/>
        <v>2.7564181557499087E-4</v>
      </c>
      <c r="AK1735" s="5">
        <f t="shared" si="2044"/>
        <v>1.4785366362781587E-5</v>
      </c>
      <c r="AL1735" s="5">
        <f t="shared" si="2045"/>
        <v>4.5296477320529097E-9</v>
      </c>
      <c r="AM1735" s="5">
        <f t="shared" si="2046"/>
        <v>2.3451272596895112E-7</v>
      </c>
      <c r="AN1735" s="5">
        <f t="shared" si="2047"/>
        <v>2.7744842696298746E-7</v>
      </c>
      <c r="AO1735" s="5">
        <f t="shared" si="2048"/>
        <v>1.6412249976239639E-7</v>
      </c>
      <c r="AP1735" s="5">
        <f t="shared" si="2049"/>
        <v>6.4723608210980341E-8</v>
      </c>
      <c r="AQ1735" s="5">
        <f t="shared" si="2050"/>
        <v>1.9143378265837389E-8</v>
      </c>
      <c r="AR1735" s="5">
        <f t="shared" si="2051"/>
        <v>5.0373770447329517E-3</v>
      </c>
      <c r="AS1735" s="5">
        <f t="shared" si="2052"/>
        <v>8.1061139027630502E-4</v>
      </c>
      <c r="AT1735" s="5">
        <f t="shared" si="2053"/>
        <v>6.5221525032827738E-5</v>
      </c>
      <c r="AU1735" s="5">
        <f t="shared" si="2054"/>
        <v>3.4984682579386633E-6</v>
      </c>
      <c r="AV1735" s="5">
        <f t="shared" si="2055"/>
        <v>1.40742800927041E-7</v>
      </c>
      <c r="AW1735" s="5">
        <f t="shared" si="2056"/>
        <v>2.3954440017827638E-11</v>
      </c>
      <c r="AX1735" s="5">
        <f t="shared" si="2057"/>
        <v>6.2896055211227844E-9</v>
      </c>
      <c r="AY1735" s="5">
        <f t="shared" si="2058"/>
        <v>7.4411363001437994E-9</v>
      </c>
      <c r="AZ1735" s="5">
        <f t="shared" si="2059"/>
        <v>4.4017473950761652E-9</v>
      </c>
      <c r="BA1735" s="5">
        <f t="shared" si="2060"/>
        <v>1.7358800545632951E-9</v>
      </c>
      <c r="BB1735" s="5">
        <f t="shared" si="2061"/>
        <v>5.1342329989245007E-10</v>
      </c>
      <c r="BC1735" s="5">
        <f t="shared" si="2062"/>
        <v>1.2148465404829775E-10</v>
      </c>
      <c r="BD1735" s="5">
        <f t="shared" si="2063"/>
        <v>9.9327398353757867E-4</v>
      </c>
      <c r="BE1735" s="5">
        <f t="shared" si="2064"/>
        <v>1.5983699404882736E-4</v>
      </c>
      <c r="BF1735" s="5">
        <f t="shared" si="2065"/>
        <v>1.2860431809345945E-5</v>
      </c>
      <c r="BG1735" s="5">
        <f t="shared" si="2066"/>
        <v>6.8983073372994403E-7</v>
      </c>
      <c r="BH1735" s="5">
        <f t="shared" si="2067"/>
        <v>2.775177662692698E-8</v>
      </c>
      <c r="BI1735" s="5">
        <f t="shared" si="2068"/>
        <v>8.9315951672556788E-10</v>
      </c>
      <c r="BJ1735" s="8">
        <f t="shared" si="2069"/>
        <v>4.9885254444140874E-2</v>
      </c>
      <c r="BK1735" s="8">
        <f t="shared" si="2070"/>
        <v>0.3128643689679555</v>
      </c>
      <c r="BL1735" s="8">
        <f t="shared" si="2071"/>
        <v>0.5650412040048387</v>
      </c>
      <c r="BM1735" s="8">
        <f t="shared" si="2072"/>
        <v>0.15290763231100049</v>
      </c>
      <c r="BN1735" s="8">
        <f t="shared" si="2073"/>
        <v>0.84686168083892854</v>
      </c>
    </row>
    <row r="1736" spans="1:66" x14ac:dyDescent="0.25">
      <c r="A1736" t="s">
        <v>27</v>
      </c>
      <c r="B1736" t="s">
        <v>182</v>
      </c>
      <c r="C1736" t="s">
        <v>30</v>
      </c>
      <c r="D1736" s="7" t="s">
        <v>544</v>
      </c>
      <c r="E1736">
        <f>VLOOKUP(A1736,home!$A$2:$E$405,3,FALSE)</f>
        <v>1.381</v>
      </c>
      <c r="F1736">
        <f>VLOOKUP(B1736,home!$B$2:$E$405,3,FALSE)</f>
        <v>0.48270000000000002</v>
      </c>
      <c r="G1736">
        <f>VLOOKUP(C1736,away!$B$2:$E$405,4,FALSE)</f>
        <v>0</v>
      </c>
      <c r="H1736">
        <f>VLOOKUP(A1736,away!$A$2:$E$405,3,FALSE)</f>
        <v>1.127</v>
      </c>
      <c r="I1736">
        <f>VLOOKUP(C1736,away!$B$2:$E$405,3,FALSE)</f>
        <v>1.4789000000000001</v>
      </c>
      <c r="J1736">
        <f>VLOOKUP(B1736,home!$B$2:$E$405,4,FALSE)</f>
        <v>0.29580000000000001</v>
      </c>
      <c r="K1736" s="3">
        <f t="shared" si="2018"/>
        <v>0</v>
      </c>
      <c r="L1736" s="3">
        <f t="shared" si="2019"/>
        <v>0.49301586474000003</v>
      </c>
      <c r="M1736" s="5">
        <f t="shared" si="2020"/>
        <v>0.61078157909807085</v>
      </c>
      <c r="N1736" s="5">
        <f t="shared" si="2021"/>
        <v>0</v>
      </c>
      <c r="O1736" s="5">
        <f t="shared" si="2022"/>
        <v>0.30112500838629813</v>
      </c>
      <c r="P1736" s="5">
        <f t="shared" si="2023"/>
        <v>0</v>
      </c>
      <c r="Q1736" s="5">
        <f t="shared" si="2024"/>
        <v>0</v>
      </c>
      <c r="R1736" s="5">
        <f t="shared" si="2025"/>
        <v>7.4229703202205261E-2</v>
      </c>
      <c r="S1736" s="5">
        <f t="shared" si="2026"/>
        <v>0</v>
      </c>
      <c r="T1736" s="5">
        <f t="shared" si="2027"/>
        <v>0</v>
      </c>
      <c r="U1736" s="5">
        <f t="shared" si="2028"/>
        <v>0</v>
      </c>
      <c r="V1736" s="5">
        <f t="shared" si="2029"/>
        <v>0</v>
      </c>
      <c r="W1736" s="5">
        <f t="shared" si="2030"/>
        <v>0</v>
      </c>
      <c r="X1736" s="5">
        <f t="shared" si="2031"/>
        <v>0</v>
      </c>
      <c r="Y1736" s="5">
        <f t="shared" si="2032"/>
        <v>0</v>
      </c>
      <c r="Z1736" s="5">
        <f t="shared" si="2033"/>
        <v>1.2198807104542929E-2</v>
      </c>
      <c r="AA1736" s="5">
        <f t="shared" si="2034"/>
        <v>0</v>
      </c>
      <c r="AB1736" s="5">
        <f t="shared" si="2035"/>
        <v>0</v>
      </c>
      <c r="AC1736" s="5">
        <f t="shared" si="2036"/>
        <v>0</v>
      </c>
      <c r="AD1736" s="5">
        <f t="shared" si="2037"/>
        <v>0</v>
      </c>
      <c r="AE1736" s="5">
        <f t="shared" si="2038"/>
        <v>0</v>
      </c>
      <c r="AF1736" s="5">
        <f t="shared" si="2039"/>
        <v>0</v>
      </c>
      <c r="AG1736" s="5">
        <f t="shared" si="2040"/>
        <v>0</v>
      </c>
      <c r="AH1736" s="5">
        <f t="shared" si="2041"/>
        <v>1.5035513583606715E-3</v>
      </c>
      <c r="AI1736" s="5">
        <f t="shared" si="2042"/>
        <v>0</v>
      </c>
      <c r="AJ1736" s="5">
        <f t="shared" si="2043"/>
        <v>0</v>
      </c>
      <c r="AK1736" s="5">
        <f t="shared" si="2044"/>
        <v>0</v>
      </c>
      <c r="AL1736" s="5">
        <f t="shared" si="2045"/>
        <v>0</v>
      </c>
      <c r="AM1736" s="5">
        <f t="shared" si="2046"/>
        <v>0</v>
      </c>
      <c r="AN1736" s="5">
        <f t="shared" si="2047"/>
        <v>0</v>
      </c>
      <c r="AO1736" s="5">
        <f t="shared" si="2048"/>
        <v>0</v>
      </c>
      <c r="AP1736" s="5">
        <f t="shared" si="2049"/>
        <v>0</v>
      </c>
      <c r="AQ1736" s="5">
        <f t="shared" si="2050"/>
        <v>0</v>
      </c>
      <c r="AR1736" s="5">
        <f t="shared" si="2051"/>
        <v>1.4825493462463767E-4</v>
      </c>
      <c r="AS1736" s="5">
        <f t="shared" si="2052"/>
        <v>0</v>
      </c>
      <c r="AT1736" s="5">
        <f t="shared" si="2053"/>
        <v>0</v>
      </c>
      <c r="AU1736" s="5">
        <f t="shared" si="2054"/>
        <v>0</v>
      </c>
      <c r="AV1736" s="5">
        <f t="shared" si="2055"/>
        <v>0</v>
      </c>
      <c r="AW1736" s="5">
        <f t="shared" si="2056"/>
        <v>0</v>
      </c>
      <c r="AX1736" s="5">
        <f t="shared" si="2057"/>
        <v>0</v>
      </c>
      <c r="AY1736" s="5">
        <f t="shared" si="2058"/>
        <v>0</v>
      </c>
      <c r="AZ1736" s="5">
        <f t="shared" si="2059"/>
        <v>0</v>
      </c>
      <c r="BA1736" s="5">
        <f t="shared" si="2060"/>
        <v>0</v>
      </c>
      <c r="BB1736" s="5">
        <f t="shared" si="2061"/>
        <v>0</v>
      </c>
      <c r="BC1736" s="5">
        <f t="shared" si="2062"/>
        <v>0</v>
      </c>
      <c r="BD1736" s="5">
        <f t="shared" si="2063"/>
        <v>1.2182005799322985E-5</v>
      </c>
      <c r="BE1736" s="5">
        <f t="shared" si="2064"/>
        <v>0</v>
      </c>
      <c r="BF1736" s="5">
        <f t="shared" si="2065"/>
        <v>0</v>
      </c>
      <c r="BG1736" s="5">
        <f t="shared" si="2066"/>
        <v>0</v>
      </c>
      <c r="BH1736" s="5">
        <f t="shared" si="2067"/>
        <v>0</v>
      </c>
      <c r="BI1736" s="5">
        <f t="shared" si="2068"/>
        <v>0</v>
      </c>
      <c r="BJ1736" s="8">
        <f t="shared" si="2069"/>
        <v>0</v>
      </c>
      <c r="BK1736" s="8">
        <f t="shared" si="2070"/>
        <v>0.61078157909807085</v>
      </c>
      <c r="BL1736" s="8">
        <f t="shared" si="2071"/>
        <v>0.37701869988728803</v>
      </c>
      <c r="BM1736" s="8">
        <f t="shared" si="2072"/>
        <v>1.386279540332756E-2</v>
      </c>
      <c r="BN1736" s="8">
        <f t="shared" si="2073"/>
        <v>0.98613629068657427</v>
      </c>
    </row>
    <row r="1737" spans="1:66" x14ac:dyDescent="0.25">
      <c r="A1737" t="s">
        <v>184</v>
      </c>
      <c r="B1737" t="s">
        <v>196</v>
      </c>
      <c r="C1737" t="s">
        <v>268</v>
      </c>
      <c r="D1737" s="7" t="s">
        <v>544</v>
      </c>
      <c r="E1737">
        <f>VLOOKUP(A1737,home!$A$2:$E$405,3,FALSE)</f>
        <v>1.5952</v>
      </c>
      <c r="F1737">
        <f>VLOOKUP(B1737,home!$B$2:$E$405,3,FALSE)</f>
        <v>1.8806</v>
      </c>
      <c r="G1737">
        <f>VLOOKUP(C1737,away!$B$2:$E$405,4,FALSE)</f>
        <v>1.4626999999999999</v>
      </c>
      <c r="H1737">
        <f>VLOOKUP(A1737,away!$A$2:$E$405,3,FALSE)</f>
        <v>1.1429</v>
      </c>
      <c r="I1737">
        <f>VLOOKUP(C1737,away!$B$2:$E$405,3,FALSE)</f>
        <v>1.1666000000000001</v>
      </c>
      <c r="J1737">
        <f>VLOOKUP(B1737,home!$B$2:$E$405,4,FALSE)</f>
        <v>1.1666000000000001</v>
      </c>
      <c r="K1737" s="3">
        <f t="shared" si="2018"/>
        <v>4.3880021746239999</v>
      </c>
      <c r="L1737" s="3">
        <f t="shared" si="2019"/>
        <v>1.5554361095240001</v>
      </c>
      <c r="M1737" s="5">
        <f t="shared" si="2020"/>
        <v>2.6229955250330946E-3</v>
      </c>
      <c r="N1737" s="5">
        <f t="shared" si="2021"/>
        <v>1.150971006787424E-2</v>
      </c>
      <c r="O1737" s="5">
        <f t="shared" si="2022"/>
        <v>4.0799019547563386E-3</v>
      </c>
      <c r="P1737" s="5">
        <f t="shared" si="2023"/>
        <v>1.790261864972352E-2</v>
      </c>
      <c r="Q1737" s="5">
        <f t="shared" si="2024"/>
        <v>2.5252316403561955E-2</v>
      </c>
      <c r="R1737" s="5">
        <f t="shared" si="2025"/>
        <v>3.1730134118727821E-3</v>
      </c>
      <c r="S1737" s="5">
        <f t="shared" si="2026"/>
        <v>3.054749345344239E-2</v>
      </c>
      <c r="T1737" s="5">
        <f t="shared" si="2027"/>
        <v>3.9278364783225495E-2</v>
      </c>
      <c r="U1737" s="5">
        <f t="shared" si="2028"/>
        <v>1.3923189751408886E-2</v>
      </c>
      <c r="V1737" s="5">
        <f t="shared" si="2029"/>
        <v>2.3166054941664245E-2</v>
      </c>
      <c r="W1737" s="5">
        <f t="shared" si="2030"/>
        <v>3.6935739764374406E-2</v>
      </c>
      <c r="X1737" s="5">
        <f t="shared" si="2031"/>
        <v>5.7451183361489418E-2</v>
      </c>
      <c r="Y1737" s="5">
        <f t="shared" si="2032"/>
        <v>4.468082256767255E-2</v>
      </c>
      <c r="Z1737" s="5">
        <f t="shared" si="2033"/>
        <v>1.6451398789436246E-3</v>
      </c>
      <c r="AA1737" s="5">
        <f t="shared" si="2034"/>
        <v>7.2188773663652882E-3</v>
      </c>
      <c r="AB1737" s="5">
        <f t="shared" si="2035"/>
        <v>1.5838224790977431E-2</v>
      </c>
      <c r="AC1737" s="5">
        <f t="shared" si="2036"/>
        <v>9.8821424608112243E-3</v>
      </c>
      <c r="AD1737" s="5">
        <f t="shared" si="2037"/>
        <v>4.0518526601855252E-2</v>
      </c>
      <c r="AE1737" s="5">
        <f t="shared" si="2038"/>
        <v>6.3023979381234427E-2</v>
      </c>
      <c r="AF1737" s="5">
        <f t="shared" si="2039"/>
        <v>4.9014886647734054E-2</v>
      </c>
      <c r="AG1737" s="5">
        <f t="shared" si="2040"/>
        <v>2.5413174865370439E-2</v>
      </c>
      <c r="AH1737" s="5">
        <f t="shared" si="2041"/>
        <v>6.3972749323171403E-4</v>
      </c>
      <c r="AI1737" s="5">
        <f t="shared" si="2042"/>
        <v>2.8071256314675212E-3</v>
      </c>
      <c r="AJ1737" s="5">
        <f t="shared" si="2043"/>
        <v>6.158836687661126E-3</v>
      </c>
      <c r="AK1737" s="5">
        <f t="shared" si="2044"/>
        <v>9.0083295928703681E-3</v>
      </c>
      <c r="AL1737" s="5">
        <f t="shared" si="2045"/>
        <v>2.6979264925114424E-3</v>
      </c>
      <c r="AM1737" s="5">
        <f t="shared" si="2046"/>
        <v>3.5559076568300235E-2</v>
      </c>
      <c r="AN1737" s="5">
        <f t="shared" si="2047"/>
        <v>5.5309871715662942E-2</v>
      </c>
      <c r="AO1737" s="5">
        <f t="shared" si="2048"/>
        <v>4.3015485839841168E-2</v>
      </c>
      <c r="AP1737" s="5">
        <f t="shared" si="2049"/>
        <v>2.2302613314669085E-2</v>
      </c>
      <c r="AQ1737" s="5">
        <f t="shared" si="2050"/>
        <v>8.6725725215967622E-3</v>
      </c>
      <c r="AR1737" s="5">
        <f t="shared" si="2051"/>
        <v>1.9901104864557563E-4</v>
      </c>
      <c r="AS1737" s="5">
        <f t="shared" si="2052"/>
        <v>8.7326091423098838E-4</v>
      </c>
      <c r="AT1737" s="5">
        <f t="shared" si="2053"/>
        <v>1.9159353953298599E-3</v>
      </c>
      <c r="AU1737" s="5">
        <f t="shared" si="2054"/>
        <v>2.8023762270488403E-3</v>
      </c>
      <c r="AV1737" s="5">
        <f t="shared" si="2055"/>
        <v>3.0742082446012274E-3</v>
      </c>
      <c r="AW1737" s="5">
        <f t="shared" si="2056"/>
        <v>5.1150116006529862E-4</v>
      </c>
      <c r="AX1737" s="5">
        <f t="shared" si="2057"/>
        <v>2.6005550884887128E-2</v>
      </c>
      <c r="AY1737" s="5">
        <f t="shared" si="2058"/>
        <v>4.0449972894417242E-2</v>
      </c>
      <c r="AZ1737" s="5">
        <f t="shared" si="2059"/>
        <v>3.1458674234621821E-2</v>
      </c>
      <c r="BA1737" s="5">
        <f t="shared" si="2060"/>
        <v>1.6310652620761021E-2</v>
      </c>
      <c r="BB1737" s="5">
        <f t="shared" si="2061"/>
        <v>6.3425445140584905E-3</v>
      </c>
      <c r="BC1737" s="5">
        <f t="shared" si="2062"/>
        <v>1.973084552685985E-3</v>
      </c>
      <c r="BD1737" s="5">
        <f t="shared" si="2063"/>
        <v>5.15914952095943E-5</v>
      </c>
      <c r="BE1737" s="5">
        <f t="shared" si="2064"/>
        <v>2.2638359317180346E-4</v>
      </c>
      <c r="BF1737" s="5">
        <f t="shared" si="2065"/>
        <v>4.9668584956853419E-4</v>
      </c>
      <c r="BG1737" s="5">
        <f t="shared" si="2066"/>
        <v>7.2648619600389924E-4</v>
      </c>
      <c r="BH1737" s="5">
        <f t="shared" si="2067"/>
        <v>7.9695575197485675E-4</v>
      </c>
      <c r="BI1737" s="5">
        <f t="shared" si="2068"/>
        <v>6.9940871454895516E-4</v>
      </c>
      <c r="BJ1737" s="8">
        <f t="shared" si="2069"/>
        <v>0.68047880410589401</v>
      </c>
      <c r="BK1737" s="8">
        <f t="shared" si="2070"/>
        <v>0.12726920441760314</v>
      </c>
      <c r="BL1737" s="8">
        <f t="shared" si="2071"/>
        <v>7.4709530110945596E-2</v>
      </c>
      <c r="BM1737" s="8">
        <f t="shared" si="2072"/>
        <v>0.77962365076621254</v>
      </c>
      <c r="BN1737" s="8">
        <f t="shared" si="2073"/>
        <v>6.4540556012821937E-2</v>
      </c>
    </row>
    <row r="1738" spans="1:66" x14ac:dyDescent="0.25">
      <c r="A1738" t="s">
        <v>184</v>
      </c>
      <c r="B1738" t="s">
        <v>192</v>
      </c>
      <c r="C1738" t="s">
        <v>190</v>
      </c>
      <c r="D1738" s="7" t="s">
        <v>544</v>
      </c>
      <c r="E1738">
        <f>VLOOKUP(A1738,home!$A$2:$E$405,3,FALSE)</f>
        <v>1.5952</v>
      </c>
      <c r="F1738">
        <f>VLOOKUP(B1738,home!$B$2:$E$405,3,FALSE)</f>
        <v>2.2986</v>
      </c>
      <c r="G1738">
        <f>VLOOKUP(C1738,away!$B$2:$E$405,4,FALSE)</f>
        <v>0.78359999999999996</v>
      </c>
      <c r="H1738">
        <f>VLOOKUP(A1738,away!$A$2:$E$405,3,FALSE)</f>
        <v>1.1429</v>
      </c>
      <c r="I1738">
        <f>VLOOKUP(C1738,away!$B$2:$E$405,3,FALSE)</f>
        <v>0</v>
      </c>
      <c r="J1738">
        <f>VLOOKUP(B1738,home!$B$2:$E$405,4,FALSE)</f>
        <v>1.1666000000000001</v>
      </c>
      <c r="K1738" s="3">
        <f t="shared" si="2018"/>
        <v>2.8732470577919997</v>
      </c>
      <c r="L1738" s="3">
        <f t="shared" si="2019"/>
        <v>0</v>
      </c>
      <c r="M1738" s="5">
        <f t="shared" si="2020"/>
        <v>5.6515120464532123E-2</v>
      </c>
      <c r="N1738" s="5">
        <f t="shared" si="2021"/>
        <v>0.16238190359547738</v>
      </c>
      <c r="O1738" s="5">
        <f t="shared" si="2022"/>
        <v>0</v>
      </c>
      <c r="P1738" s="5">
        <f t="shared" si="2023"/>
        <v>0</v>
      </c>
      <c r="Q1738" s="5">
        <f t="shared" si="2024"/>
        <v>0.23328166337218478</v>
      </c>
      <c r="R1738" s="5">
        <f t="shared" si="2025"/>
        <v>0</v>
      </c>
      <c r="S1738" s="5">
        <f t="shared" si="2026"/>
        <v>0</v>
      </c>
      <c r="T1738" s="5">
        <f t="shared" si="2027"/>
        <v>0</v>
      </c>
      <c r="U1738" s="5">
        <f t="shared" si="2028"/>
        <v>0</v>
      </c>
      <c r="V1738" s="5">
        <f t="shared" si="2029"/>
        <v>0</v>
      </c>
      <c r="W1738" s="5">
        <f t="shared" si="2030"/>
        <v>0.22342528430698452</v>
      </c>
      <c r="X1738" s="5">
        <f t="shared" si="2031"/>
        <v>0</v>
      </c>
      <c r="Y1738" s="5">
        <f t="shared" si="2032"/>
        <v>0</v>
      </c>
      <c r="Z1738" s="5">
        <f t="shared" si="2033"/>
        <v>0</v>
      </c>
      <c r="AA1738" s="5">
        <f t="shared" si="2034"/>
        <v>0</v>
      </c>
      <c r="AB1738" s="5">
        <f t="shared" si="2035"/>
        <v>0</v>
      </c>
      <c r="AC1738" s="5">
        <f t="shared" si="2036"/>
        <v>0</v>
      </c>
      <c r="AD1738" s="5">
        <f t="shared" si="2037"/>
        <v>0.16048901019284609</v>
      </c>
      <c r="AE1738" s="5">
        <f t="shared" si="2038"/>
        <v>0</v>
      </c>
      <c r="AF1738" s="5">
        <f t="shared" si="2039"/>
        <v>0</v>
      </c>
      <c r="AG1738" s="5">
        <f t="shared" si="2040"/>
        <v>0</v>
      </c>
      <c r="AH1738" s="5">
        <f t="shared" si="2041"/>
        <v>0</v>
      </c>
      <c r="AI1738" s="5">
        <f t="shared" si="2042"/>
        <v>0</v>
      </c>
      <c r="AJ1738" s="5">
        <f t="shared" si="2043"/>
        <v>0</v>
      </c>
      <c r="AK1738" s="5">
        <f t="shared" si="2044"/>
        <v>0</v>
      </c>
      <c r="AL1738" s="5">
        <f t="shared" si="2045"/>
        <v>0</v>
      </c>
      <c r="AM1738" s="5">
        <f t="shared" si="2046"/>
        <v>9.2224915268909011E-2</v>
      </c>
      <c r="AN1738" s="5">
        <f t="shared" si="2047"/>
        <v>0</v>
      </c>
      <c r="AO1738" s="5">
        <f t="shared" si="2048"/>
        <v>0</v>
      </c>
      <c r="AP1738" s="5">
        <f t="shared" si="2049"/>
        <v>0</v>
      </c>
      <c r="AQ1738" s="5">
        <f t="shared" si="2050"/>
        <v>0</v>
      </c>
      <c r="AR1738" s="5">
        <f t="shared" si="2051"/>
        <v>0</v>
      </c>
      <c r="AS1738" s="5">
        <f t="shared" si="2052"/>
        <v>0</v>
      </c>
      <c r="AT1738" s="5">
        <f t="shared" si="2053"/>
        <v>0</v>
      </c>
      <c r="AU1738" s="5">
        <f t="shared" si="2054"/>
        <v>0</v>
      </c>
      <c r="AV1738" s="5">
        <f t="shared" si="2055"/>
        <v>0</v>
      </c>
      <c r="AW1738" s="5">
        <f t="shared" si="2056"/>
        <v>0</v>
      </c>
      <c r="AX1738" s="5">
        <f t="shared" si="2057"/>
        <v>4.4164161075251541E-2</v>
      </c>
      <c r="AY1738" s="5">
        <f t="shared" si="2058"/>
        <v>0</v>
      </c>
      <c r="AZ1738" s="5">
        <f t="shared" si="2059"/>
        <v>0</v>
      </c>
      <c r="BA1738" s="5">
        <f t="shared" si="2060"/>
        <v>0</v>
      </c>
      <c r="BB1738" s="5">
        <f t="shared" si="2061"/>
        <v>0</v>
      </c>
      <c r="BC1738" s="5">
        <f t="shared" si="2062"/>
        <v>0</v>
      </c>
      <c r="BD1738" s="5">
        <f t="shared" si="2063"/>
        <v>0</v>
      </c>
      <c r="BE1738" s="5">
        <f t="shared" si="2064"/>
        <v>0</v>
      </c>
      <c r="BF1738" s="5">
        <f t="shared" si="2065"/>
        <v>0</v>
      </c>
      <c r="BG1738" s="5">
        <f t="shared" si="2066"/>
        <v>0</v>
      </c>
      <c r="BH1738" s="5">
        <f t="shared" si="2067"/>
        <v>0</v>
      </c>
      <c r="BI1738" s="5">
        <f t="shared" si="2068"/>
        <v>0</v>
      </c>
      <c r="BJ1738" s="8">
        <f t="shared" si="2069"/>
        <v>0.91596693781165328</v>
      </c>
      <c r="BK1738" s="8">
        <f t="shared" si="2070"/>
        <v>5.6515120464532123E-2</v>
      </c>
      <c r="BL1738" s="8">
        <f t="shared" si="2071"/>
        <v>0</v>
      </c>
      <c r="BM1738" s="8">
        <f t="shared" si="2072"/>
        <v>0.52030337084399114</v>
      </c>
      <c r="BN1738" s="8">
        <f t="shared" si="2073"/>
        <v>0.45217868743219425</v>
      </c>
    </row>
    <row r="1739" spans="1:66" x14ac:dyDescent="0.25">
      <c r="A1739" t="s">
        <v>184</v>
      </c>
      <c r="B1739" t="s">
        <v>185</v>
      </c>
      <c r="C1739" t="s">
        <v>267</v>
      </c>
      <c r="D1739" s="7" t="s">
        <v>544</v>
      </c>
      <c r="E1739">
        <f>VLOOKUP(A1739,home!$A$2:$E$405,3,FALSE)</f>
        <v>1.5952</v>
      </c>
      <c r="F1739">
        <f>VLOOKUP(B1739,home!$B$2:$E$405,3,FALSE)</f>
        <v>1.6717</v>
      </c>
      <c r="G1739">
        <f>VLOOKUP(C1739,away!$B$2:$E$405,4,FALSE)</f>
        <v>0.83579999999999999</v>
      </c>
      <c r="H1739">
        <f>VLOOKUP(A1739,away!$A$2:$E$405,3,FALSE)</f>
        <v>1.1429</v>
      </c>
      <c r="I1739">
        <f>VLOOKUP(C1739,away!$B$2:$E$405,3,FALSE)</f>
        <v>1.4582999999999999</v>
      </c>
      <c r="J1739">
        <f>VLOOKUP(B1739,home!$B$2:$E$405,4,FALSE)</f>
        <v>0</v>
      </c>
      <c r="K1739" s="3">
        <f t="shared" si="2018"/>
        <v>2.2288243830719998</v>
      </c>
      <c r="L1739" s="3">
        <f t="shared" si="2019"/>
        <v>0</v>
      </c>
      <c r="M1739" s="5">
        <f t="shared" si="2020"/>
        <v>0.10765491671381719</v>
      </c>
      <c r="N1739" s="5">
        <f t="shared" si="2021"/>
        <v>0.23994390332934112</v>
      </c>
      <c r="O1739" s="5">
        <f t="shared" si="2022"/>
        <v>0</v>
      </c>
      <c r="P1739" s="5">
        <f t="shared" si="2023"/>
        <v>0</v>
      </c>
      <c r="Q1739" s="5">
        <f t="shared" si="2024"/>
        <v>0.26739641115495322</v>
      </c>
      <c r="R1739" s="5">
        <f t="shared" si="2025"/>
        <v>0</v>
      </c>
      <c r="S1739" s="5">
        <f t="shared" si="2026"/>
        <v>0</v>
      </c>
      <c r="T1739" s="5">
        <f t="shared" si="2027"/>
        <v>0</v>
      </c>
      <c r="U1739" s="5">
        <f t="shared" si="2028"/>
        <v>0</v>
      </c>
      <c r="V1739" s="5">
        <f t="shared" si="2029"/>
        <v>0</v>
      </c>
      <c r="W1739" s="5">
        <f t="shared" si="2030"/>
        <v>0.1986598803760351</v>
      </c>
      <c r="X1739" s="5">
        <f t="shared" si="2031"/>
        <v>0</v>
      </c>
      <c r="Y1739" s="5">
        <f t="shared" si="2032"/>
        <v>0</v>
      </c>
      <c r="Z1739" s="5">
        <f t="shared" si="2033"/>
        <v>0</v>
      </c>
      <c r="AA1739" s="5">
        <f t="shared" si="2034"/>
        <v>0</v>
      </c>
      <c r="AB1739" s="5">
        <f t="shared" si="2035"/>
        <v>0</v>
      </c>
      <c r="AC1739" s="5">
        <f t="shared" si="2036"/>
        <v>0</v>
      </c>
      <c r="AD1739" s="5">
        <f t="shared" si="2037"/>
        <v>0.11069449633006845</v>
      </c>
      <c r="AE1739" s="5">
        <f t="shared" si="2038"/>
        <v>0</v>
      </c>
      <c r="AF1739" s="5">
        <f t="shared" si="2039"/>
        <v>0</v>
      </c>
      <c r="AG1739" s="5">
        <f t="shared" si="2040"/>
        <v>0</v>
      </c>
      <c r="AH1739" s="5">
        <f t="shared" si="2041"/>
        <v>0</v>
      </c>
      <c r="AI1739" s="5">
        <f t="shared" si="2042"/>
        <v>0</v>
      </c>
      <c r="AJ1739" s="5">
        <f t="shared" si="2043"/>
        <v>0</v>
      </c>
      <c r="AK1739" s="5">
        <f t="shared" si="2044"/>
        <v>0</v>
      </c>
      <c r="AL1739" s="5">
        <f t="shared" si="2045"/>
        <v>0</v>
      </c>
      <c r="AM1739" s="5">
        <f t="shared" si="2046"/>
        <v>4.9343718498466124E-2</v>
      </c>
      <c r="AN1739" s="5">
        <f t="shared" si="2047"/>
        <v>0</v>
      </c>
      <c r="AO1739" s="5">
        <f t="shared" si="2048"/>
        <v>0</v>
      </c>
      <c r="AP1739" s="5">
        <f t="shared" si="2049"/>
        <v>0</v>
      </c>
      <c r="AQ1739" s="5">
        <f t="shared" si="2050"/>
        <v>0</v>
      </c>
      <c r="AR1739" s="5">
        <f t="shared" si="2051"/>
        <v>0</v>
      </c>
      <c r="AS1739" s="5">
        <f t="shared" si="2052"/>
        <v>0</v>
      </c>
      <c r="AT1739" s="5">
        <f t="shared" si="2053"/>
        <v>0</v>
      </c>
      <c r="AU1739" s="5">
        <f t="shared" si="2054"/>
        <v>0</v>
      </c>
      <c r="AV1739" s="5">
        <f t="shared" si="2055"/>
        <v>0</v>
      </c>
      <c r="AW1739" s="5">
        <f t="shared" si="2056"/>
        <v>0</v>
      </c>
      <c r="AX1739" s="5">
        <f t="shared" si="2057"/>
        <v>1.8329747156803699E-2</v>
      </c>
      <c r="AY1739" s="5">
        <f t="shared" si="2058"/>
        <v>0</v>
      </c>
      <c r="AZ1739" s="5">
        <f t="shared" si="2059"/>
        <v>0</v>
      </c>
      <c r="BA1739" s="5">
        <f t="shared" si="2060"/>
        <v>0</v>
      </c>
      <c r="BB1739" s="5">
        <f t="shared" si="2061"/>
        <v>0</v>
      </c>
      <c r="BC1739" s="5">
        <f t="shared" si="2062"/>
        <v>0</v>
      </c>
      <c r="BD1739" s="5">
        <f t="shared" si="2063"/>
        <v>0</v>
      </c>
      <c r="BE1739" s="5">
        <f t="shared" si="2064"/>
        <v>0</v>
      </c>
      <c r="BF1739" s="5">
        <f t="shared" si="2065"/>
        <v>0</v>
      </c>
      <c r="BG1739" s="5">
        <f t="shared" si="2066"/>
        <v>0</v>
      </c>
      <c r="BH1739" s="5">
        <f t="shared" si="2067"/>
        <v>0</v>
      </c>
      <c r="BI1739" s="5">
        <f t="shared" si="2068"/>
        <v>0</v>
      </c>
      <c r="BJ1739" s="8">
        <f t="shared" si="2069"/>
        <v>0.88436815684566761</v>
      </c>
      <c r="BK1739" s="8">
        <f t="shared" si="2070"/>
        <v>0.10765491671381719</v>
      </c>
      <c r="BL1739" s="8">
        <f t="shared" si="2071"/>
        <v>0</v>
      </c>
      <c r="BM1739" s="8">
        <f t="shared" si="2072"/>
        <v>0.37702784236137338</v>
      </c>
      <c r="BN1739" s="8">
        <f t="shared" si="2073"/>
        <v>0.6149952311981115</v>
      </c>
    </row>
    <row r="1740" spans="1:66" x14ac:dyDescent="0.25">
      <c r="A1740" t="s">
        <v>184</v>
      </c>
      <c r="B1740" t="s">
        <v>188</v>
      </c>
      <c r="C1740" t="s">
        <v>193</v>
      </c>
      <c r="D1740" s="7" t="s">
        <v>544</v>
      </c>
      <c r="E1740">
        <f>VLOOKUP(A1740,home!$A$2:$E$405,3,FALSE)</f>
        <v>1.5952</v>
      </c>
      <c r="F1740">
        <f>VLOOKUP(B1740,home!$B$2:$E$405,3,FALSE)</f>
        <v>0</v>
      </c>
      <c r="G1740">
        <f>VLOOKUP(C1740,away!$B$2:$E$405,4,FALSE)</f>
        <v>1.6717</v>
      </c>
      <c r="H1740">
        <f>VLOOKUP(A1740,away!$A$2:$E$405,3,FALSE)</f>
        <v>1.1429</v>
      </c>
      <c r="I1740">
        <f>VLOOKUP(C1740,away!$B$2:$E$405,3,FALSE)</f>
        <v>1.1666000000000001</v>
      </c>
      <c r="J1740">
        <f>VLOOKUP(B1740,home!$B$2:$E$405,4,FALSE)</f>
        <v>3.7915000000000001</v>
      </c>
      <c r="K1740" s="3">
        <f t="shared" si="2018"/>
        <v>0</v>
      </c>
      <c r="L1740" s="3">
        <f t="shared" si="2019"/>
        <v>5.0552340213100004</v>
      </c>
      <c r="M1740" s="5">
        <f t="shared" si="2020"/>
        <v>6.3758744972257945E-3</v>
      </c>
      <c r="N1740" s="5">
        <f t="shared" si="2021"/>
        <v>0</v>
      </c>
      <c r="O1740" s="5">
        <f t="shared" si="2022"/>
        <v>3.2231537673978634E-2</v>
      </c>
      <c r="P1740" s="5">
        <f t="shared" si="2023"/>
        <v>0</v>
      </c>
      <c r="Q1740" s="5">
        <f t="shared" si="2024"/>
        <v>0</v>
      </c>
      <c r="R1740" s="5">
        <f t="shared" si="2025"/>
        <v>8.1468982904315895E-2</v>
      </c>
      <c r="S1740" s="5">
        <f t="shared" si="2026"/>
        <v>0</v>
      </c>
      <c r="T1740" s="5">
        <f t="shared" si="2027"/>
        <v>0</v>
      </c>
      <c r="U1740" s="5">
        <f t="shared" si="2028"/>
        <v>0</v>
      </c>
      <c r="V1740" s="5">
        <f t="shared" si="2029"/>
        <v>0</v>
      </c>
      <c r="W1740" s="5">
        <f t="shared" si="2030"/>
        <v>0</v>
      </c>
      <c r="X1740" s="5">
        <f t="shared" si="2031"/>
        <v>0</v>
      </c>
      <c r="Y1740" s="5">
        <f t="shared" si="2032"/>
        <v>0</v>
      </c>
      <c r="Z1740" s="5">
        <f t="shared" si="2033"/>
        <v>0.13728159135314016</v>
      </c>
      <c r="AA1740" s="5">
        <f t="shared" si="2034"/>
        <v>0</v>
      </c>
      <c r="AB1740" s="5">
        <f t="shared" si="2035"/>
        <v>0</v>
      </c>
      <c r="AC1740" s="5">
        <f t="shared" si="2036"/>
        <v>0</v>
      </c>
      <c r="AD1740" s="5">
        <f t="shared" si="2037"/>
        <v>0</v>
      </c>
      <c r="AE1740" s="5">
        <f t="shared" si="2038"/>
        <v>0</v>
      </c>
      <c r="AF1740" s="5">
        <f t="shared" si="2039"/>
        <v>0</v>
      </c>
      <c r="AG1740" s="5">
        <f t="shared" si="2040"/>
        <v>0</v>
      </c>
      <c r="AH1740" s="5">
        <f t="shared" si="2041"/>
        <v>0.17349764277699276</v>
      </c>
      <c r="AI1740" s="5">
        <f t="shared" si="2042"/>
        <v>0</v>
      </c>
      <c r="AJ1740" s="5">
        <f t="shared" si="2043"/>
        <v>0</v>
      </c>
      <c r="AK1740" s="5">
        <f t="shared" si="2044"/>
        <v>0</v>
      </c>
      <c r="AL1740" s="5">
        <f t="shared" si="2045"/>
        <v>0</v>
      </c>
      <c r="AM1740" s="5">
        <f t="shared" si="2046"/>
        <v>0</v>
      </c>
      <c r="AN1740" s="5">
        <f t="shared" si="2047"/>
        <v>0</v>
      </c>
      <c r="AO1740" s="5">
        <f t="shared" si="2048"/>
        <v>0</v>
      </c>
      <c r="AP1740" s="5">
        <f t="shared" si="2049"/>
        <v>0</v>
      </c>
      <c r="AQ1740" s="5">
        <f t="shared" si="2050"/>
        <v>0</v>
      </c>
      <c r="AR1740" s="5">
        <f t="shared" si="2051"/>
        <v>0.17541423727666858</v>
      </c>
      <c r="AS1740" s="5">
        <f t="shared" si="2052"/>
        <v>0</v>
      </c>
      <c r="AT1740" s="5">
        <f t="shared" si="2053"/>
        <v>0</v>
      </c>
      <c r="AU1740" s="5">
        <f t="shared" si="2054"/>
        <v>0</v>
      </c>
      <c r="AV1740" s="5">
        <f t="shared" si="2055"/>
        <v>0</v>
      </c>
      <c r="AW1740" s="5">
        <f t="shared" si="2056"/>
        <v>0</v>
      </c>
      <c r="AX1740" s="5">
        <f t="shared" si="2057"/>
        <v>0</v>
      </c>
      <c r="AY1740" s="5">
        <f t="shared" si="2058"/>
        <v>0</v>
      </c>
      <c r="AZ1740" s="5">
        <f t="shared" si="2059"/>
        <v>0</v>
      </c>
      <c r="BA1740" s="5">
        <f t="shared" si="2060"/>
        <v>0</v>
      </c>
      <c r="BB1740" s="5">
        <f t="shared" si="2061"/>
        <v>0</v>
      </c>
      <c r="BC1740" s="5">
        <f t="shared" si="2062"/>
        <v>0</v>
      </c>
      <c r="BD1740" s="5">
        <f t="shared" si="2063"/>
        <v>0.14779333668385999</v>
      </c>
      <c r="BE1740" s="5">
        <f t="shared" si="2064"/>
        <v>0</v>
      </c>
      <c r="BF1740" s="5">
        <f t="shared" si="2065"/>
        <v>0</v>
      </c>
      <c r="BG1740" s="5">
        <f t="shared" si="2066"/>
        <v>0</v>
      </c>
      <c r="BH1740" s="5">
        <f t="shared" si="2067"/>
        <v>0</v>
      </c>
      <c r="BI1740" s="5">
        <f t="shared" si="2068"/>
        <v>0</v>
      </c>
      <c r="BJ1740" s="8">
        <f t="shared" si="2069"/>
        <v>0</v>
      </c>
      <c r="BK1740" s="8">
        <f t="shared" si="2070"/>
        <v>6.3758744972257945E-3</v>
      </c>
      <c r="BL1740" s="8">
        <f t="shared" si="2071"/>
        <v>0.61040573731581582</v>
      </c>
      <c r="BM1740" s="8">
        <f t="shared" si="2072"/>
        <v>0.63398680809066144</v>
      </c>
      <c r="BN1740" s="8">
        <f t="shared" si="2073"/>
        <v>0.12007639507552031</v>
      </c>
    </row>
    <row r="1741" spans="1:66" x14ac:dyDescent="0.25">
      <c r="A1741" t="s">
        <v>184</v>
      </c>
      <c r="B1741" t="s">
        <v>191</v>
      </c>
      <c r="C1741" t="s">
        <v>189</v>
      </c>
      <c r="D1741" s="7" t="s">
        <v>544</v>
      </c>
      <c r="E1741">
        <f>VLOOKUP(A1741,home!$A$2:$E$405,3,FALSE)</f>
        <v>1.5952</v>
      </c>
      <c r="F1741">
        <f>VLOOKUP(B1741,home!$B$2:$E$405,3,FALSE)</f>
        <v>0.62690000000000001</v>
      </c>
      <c r="G1741">
        <f>VLOOKUP(C1741,away!$B$2:$E$405,4,FALSE)</f>
        <v>0.62690000000000001</v>
      </c>
      <c r="H1741">
        <f>VLOOKUP(A1741,away!$A$2:$E$405,3,FALSE)</f>
        <v>1.1429</v>
      </c>
      <c r="I1741">
        <f>VLOOKUP(C1741,away!$B$2:$E$405,3,FALSE)</f>
        <v>0.58330000000000004</v>
      </c>
      <c r="J1741">
        <f>VLOOKUP(B1741,home!$B$2:$E$405,4,FALSE)</f>
        <v>1.1666000000000001</v>
      </c>
      <c r="K1741" s="3">
        <f t="shared" si="2018"/>
        <v>0.62691935867199999</v>
      </c>
      <c r="L1741" s="3">
        <f t="shared" si="2019"/>
        <v>0.77771805476200007</v>
      </c>
      <c r="M1741" s="5">
        <f t="shared" si="2020"/>
        <v>0.24545603938236768</v>
      </c>
      <c r="N1741" s="5">
        <f t="shared" si="2021"/>
        <v>0.1538811427917631</v>
      </c>
      <c r="O1741" s="5">
        <f t="shared" si="2022"/>
        <v>0.19089559347803986</v>
      </c>
      <c r="P1741" s="5">
        <f t="shared" si="2023"/>
        <v>0.11967614303656357</v>
      </c>
      <c r="Q1741" s="5">
        <f t="shared" si="2024"/>
        <v>4.823553367536329E-2</v>
      </c>
      <c r="R1741" s="5">
        <f t="shared" si="2025"/>
        <v>7.423147481118933E-2</v>
      </c>
      <c r="S1741" s="5">
        <f t="shared" si="2026"/>
        <v>1.4587519671696522E-2</v>
      </c>
      <c r="T1741" s="5">
        <f t="shared" si="2027"/>
        <v>3.7513645420410482E-2</v>
      </c>
      <c r="U1741" s="5">
        <f t="shared" si="2028"/>
        <v>4.6537148581907536E-2</v>
      </c>
      <c r="V1741" s="5">
        <f t="shared" si="2029"/>
        <v>7.9026510778851472E-4</v>
      </c>
      <c r="W1741" s="5">
        <f t="shared" si="2030"/>
        <v>1.007992994565347E-2</v>
      </c>
      <c r="X1741" s="5">
        <f t="shared" si="2031"/>
        <v>7.8393435094708495E-3</v>
      </c>
      <c r="Y1741" s="5">
        <f t="shared" si="2032"/>
        <v>3.0483994923983892E-3</v>
      </c>
      <c r="Z1741" s="5">
        <f t="shared" si="2033"/>
        <v>1.9243719397424194E-2</v>
      </c>
      <c r="AA1741" s="5">
        <f t="shared" si="2034"/>
        <v>1.2064260223097102E-2</v>
      </c>
      <c r="AB1741" s="5">
        <f t="shared" si="2035"/>
        <v>3.781659140958077E-3</v>
      </c>
      <c r="AC1741" s="5">
        <f t="shared" si="2036"/>
        <v>2.4081674745730828E-5</v>
      </c>
      <c r="AD1741" s="5">
        <f t="shared" si="2037"/>
        <v>1.5798258042469403E-3</v>
      </c>
      <c r="AE1741" s="5">
        <f t="shared" si="2038"/>
        <v>1.2286590513417427E-3</v>
      </c>
      <c r="AF1741" s="5">
        <f t="shared" si="2039"/>
        <v>4.7777516368761213E-4</v>
      </c>
      <c r="AG1741" s="5">
        <f t="shared" si="2040"/>
        <v>1.2385812363890865E-4</v>
      </c>
      <c r="AH1741" s="5">
        <f t="shared" si="2041"/>
        <v>3.7415470040376279E-3</v>
      </c>
      <c r="AI1741" s="5">
        <f t="shared" si="2042"/>
        <v>2.3456482482124125E-3</v>
      </c>
      <c r="AJ1741" s="5">
        <f t="shared" si="2043"/>
        <v>7.3526614771971292E-4</v>
      </c>
      <c r="AK1741" s="5">
        <f t="shared" si="2044"/>
        <v>1.5365086059389147E-4</v>
      </c>
      <c r="AL1741" s="5">
        <f t="shared" si="2045"/>
        <v>4.6965671876429921E-7</v>
      </c>
      <c r="AM1741" s="5">
        <f t="shared" si="2046"/>
        <v>1.9808467600239375E-4</v>
      </c>
      <c r="AN1741" s="5">
        <f t="shared" si="2047"/>
        <v>1.5405402889874268E-4</v>
      </c>
      <c r="AO1741" s="5">
        <f t="shared" si="2048"/>
        <v>5.9905299841689539E-5</v>
      </c>
      <c r="AP1741" s="5">
        <f t="shared" si="2049"/>
        <v>1.5529811087604381E-5</v>
      </c>
      <c r="AQ1741" s="5">
        <f t="shared" si="2050"/>
        <v>3.0194536174682549E-6</v>
      </c>
      <c r="AR1741" s="5">
        <f t="shared" si="2051"/>
        <v>5.8197373155614678E-4</v>
      </c>
      <c r="AS1741" s="5">
        <f t="shared" si="2052"/>
        <v>3.6485059855113021E-4</v>
      </c>
      <c r="AT1741" s="5">
        <f t="shared" si="2053"/>
        <v>1.1436595162738493E-4</v>
      </c>
      <c r="AU1741" s="5">
        <f t="shared" si="2054"/>
        <v>2.3899409682717712E-5</v>
      </c>
      <c r="AV1741" s="5">
        <f t="shared" si="2055"/>
        <v>3.7457506477321935E-6</v>
      </c>
      <c r="AW1741" s="5">
        <f t="shared" si="2056"/>
        <v>6.3608023473311916E-9</v>
      </c>
      <c r="AX1741" s="5">
        <f t="shared" si="2057"/>
        <v>2.0697186340361922E-5</v>
      </c>
      <c r="AY1741" s="5">
        <f t="shared" si="2058"/>
        <v>1.609657549967291E-5</v>
      </c>
      <c r="AZ1741" s="5">
        <f t="shared" si="2059"/>
        <v>6.2592986929676414E-6</v>
      </c>
      <c r="BA1741" s="5">
        <f t="shared" si="2060"/>
        <v>1.6226565345563747E-6</v>
      </c>
      <c r="BB1741" s="5">
        <f t="shared" si="2061"/>
        <v>3.1549232090050796E-7</v>
      </c>
      <c r="BC1741" s="5">
        <f t="shared" si="2062"/>
        <v>4.9072814820618363E-8</v>
      </c>
      <c r="BD1741" s="5">
        <f t="shared" si="2063"/>
        <v>7.5435246404738124E-5</v>
      </c>
      <c r="BE1741" s="5">
        <f t="shared" si="2064"/>
        <v>4.7291816297322717E-5</v>
      </c>
      <c r="BF1741" s="5">
        <f t="shared" si="2065"/>
        <v>1.4824077571775796E-5</v>
      </c>
      <c r="BG1741" s="5">
        <f t="shared" si="2066"/>
        <v>3.0978337347338871E-6</v>
      </c>
      <c r="BH1741" s="5">
        <f t="shared" si="2067"/>
        <v>4.8552298456296371E-7</v>
      </c>
      <c r="BI1741" s="5">
        <f t="shared" si="2068"/>
        <v>6.087675162054574E-8</v>
      </c>
      <c r="BJ1741" s="8">
        <f t="shared" si="2069"/>
        <v>0.26448374652962586</v>
      </c>
      <c r="BK1741" s="8">
        <f t="shared" si="2070"/>
        <v>0.38055061510538041</v>
      </c>
      <c r="BL1741" s="8">
        <f t="shared" si="2071"/>
        <v>0.33571627931156539</v>
      </c>
      <c r="BM1741" s="8">
        <f t="shared" si="2072"/>
        <v>0.1676023429540118</v>
      </c>
      <c r="BN1741" s="8">
        <f t="shared" si="2073"/>
        <v>0.83237592717528675</v>
      </c>
    </row>
    <row r="1742" spans="1:66" x14ac:dyDescent="0.25">
      <c r="A1742" t="s">
        <v>184</v>
      </c>
      <c r="B1742" t="s">
        <v>194</v>
      </c>
      <c r="C1742" t="s">
        <v>186</v>
      </c>
      <c r="D1742" s="7" t="s">
        <v>544</v>
      </c>
      <c r="E1742">
        <f>VLOOKUP(A1742,home!$A$2:$E$405,3,FALSE)</f>
        <v>1.5952</v>
      </c>
      <c r="F1742">
        <f>VLOOKUP(B1742,home!$B$2:$E$405,3,FALSE)</f>
        <v>0.62690000000000001</v>
      </c>
      <c r="G1742">
        <f>VLOOKUP(C1742,away!$B$2:$E$405,4,FALSE)</f>
        <v>1.2538</v>
      </c>
      <c r="H1742">
        <f>VLOOKUP(A1742,away!$A$2:$E$405,3,FALSE)</f>
        <v>1.1429</v>
      </c>
      <c r="I1742">
        <f>VLOOKUP(C1742,away!$B$2:$E$405,3,FALSE)</f>
        <v>0.29170000000000001</v>
      </c>
      <c r="J1742">
        <f>VLOOKUP(B1742,home!$B$2:$E$405,4,FALSE)</f>
        <v>0.21870000000000001</v>
      </c>
      <c r="K1742" s="3">
        <f t="shared" si="2018"/>
        <v>1.253838717344</v>
      </c>
      <c r="L1742" s="3">
        <f t="shared" si="2019"/>
        <v>7.2911065491000016E-2</v>
      </c>
      <c r="M1742" s="5">
        <f t="shared" si="2020"/>
        <v>0.26533826830616175</v>
      </c>
      <c r="N1742" s="5">
        <f t="shared" si="2021"/>
        <v>0.33269139399527597</v>
      </c>
      <c r="O1742" s="5">
        <f t="shared" si="2022"/>
        <v>1.9346095857739096E-2</v>
      </c>
      <c r="P1742" s="5">
        <f t="shared" si="2023"/>
        <v>2.4256884015881656E-2</v>
      </c>
      <c r="Q1742" s="5">
        <f t="shared" si="2024"/>
        <v>0.20857067535921212</v>
      </c>
      <c r="R1742" s="5">
        <f t="shared" si="2025"/>
        <v>7.0527223103938972E-4</v>
      </c>
      <c r="S1742" s="5">
        <f t="shared" si="2026"/>
        <v>5.5438330278937689E-4</v>
      </c>
      <c r="T1742" s="5">
        <f t="shared" si="2027"/>
        <v>1.520711017061762E-2</v>
      </c>
      <c r="U1742" s="5">
        <f t="shared" si="2028"/>
        <v>8.8429762954476965E-4</v>
      </c>
      <c r="V1742" s="5">
        <f t="shared" si="2029"/>
        <v>5.63122335288743E-6</v>
      </c>
      <c r="W1742" s="5">
        <f t="shared" si="2030"/>
        <v>8.7171329355988786E-2</v>
      </c>
      <c r="X1742" s="5">
        <f t="shared" si="2031"/>
        <v>6.3557545036120322E-3</v>
      </c>
      <c r="Y1742" s="5">
        <f t="shared" si="2032"/>
        <v>2.3170241642878761E-4</v>
      </c>
      <c r="Z1742" s="5">
        <f t="shared" si="2033"/>
        <v>1.7140716608765544E-5</v>
      </c>
      <c r="AA1742" s="5">
        <f t="shared" si="2034"/>
        <v>2.1491694127091588E-5</v>
      </c>
      <c r="AB1742" s="5">
        <f t="shared" si="2035"/>
        <v>1.347355909893105E-5</v>
      </c>
      <c r="AC1742" s="5">
        <f t="shared" si="2036"/>
        <v>3.2174950820913713E-8</v>
      </c>
      <c r="AD1742" s="5">
        <f t="shared" si="2037"/>
        <v>2.7324696947221078E-2</v>
      </c>
      <c r="AE1742" s="5">
        <f t="shared" si="2038"/>
        <v>1.9922727686405642E-3</v>
      </c>
      <c r="AF1742" s="5">
        <f t="shared" si="2039"/>
        <v>7.2629365155144063E-5</v>
      </c>
      <c r="AG1742" s="5">
        <f t="shared" si="2040"/>
        <v>1.7651614664654876E-6</v>
      </c>
      <c r="AH1742" s="5">
        <f t="shared" si="2041"/>
        <v>3.1243697780609421E-7</v>
      </c>
      <c r="AI1742" s="5">
        <f t="shared" si="2042"/>
        <v>3.9174557950322895E-7</v>
      </c>
      <c r="AJ1742" s="5">
        <f t="shared" si="2043"/>
        <v>2.4559288746475529E-7</v>
      </c>
      <c r="AK1742" s="5">
        <f t="shared" si="2044"/>
        <v>1.0264462366920606E-7</v>
      </c>
      <c r="AL1742" s="5">
        <f t="shared" si="2045"/>
        <v>1.1765570873162689E-10</v>
      </c>
      <c r="AM1742" s="5">
        <f t="shared" si="2046"/>
        <v>6.8521525944234378E-3</v>
      </c>
      <c r="AN1742" s="5">
        <f t="shared" si="2047"/>
        <v>4.9959774656633301E-4</v>
      </c>
      <c r="AO1742" s="5">
        <f t="shared" si="2048"/>
        <v>1.8213102009526972E-5</v>
      </c>
      <c r="AP1742" s="5">
        <f t="shared" si="2049"/>
        <v>4.4264555780362827E-7</v>
      </c>
      <c r="AQ1742" s="5">
        <f t="shared" si="2050"/>
        <v>8.0684398135801461E-9</v>
      </c>
      <c r="AR1742" s="5">
        <f t="shared" si="2051"/>
        <v>4.5560225901260544E-9</v>
      </c>
      <c r="AS1742" s="5">
        <f t="shared" si="2052"/>
        <v>5.7125175205939407E-9</v>
      </c>
      <c r="AT1742" s="5">
        <f t="shared" si="2053"/>
        <v>3.5812878204133173E-9</v>
      </c>
      <c r="AU1742" s="5">
        <f t="shared" si="2054"/>
        <v>1.4967857757289079E-9</v>
      </c>
      <c r="AV1742" s="5">
        <f t="shared" si="2055"/>
        <v>4.691819892946693E-10</v>
      </c>
      <c r="AW1742" s="5">
        <f t="shared" si="2056"/>
        <v>2.9877594223908923E-13</v>
      </c>
      <c r="AX1742" s="5">
        <f t="shared" si="2057"/>
        <v>1.4319157033395402E-3</v>
      </c>
      <c r="AY1742" s="5">
        <f t="shared" si="2058"/>
        <v>1.0440249962378057E-4</v>
      </c>
      <c r="AZ1742" s="5">
        <f t="shared" si="2059"/>
        <v>3.8060487437467853E-6</v>
      </c>
      <c r="BA1742" s="5">
        <f t="shared" si="2060"/>
        <v>9.2501023072420066E-8</v>
      </c>
      <c r="BB1742" s="5">
        <f t="shared" si="2061"/>
        <v>1.6860870378044312E-9</v>
      </c>
      <c r="BC1742" s="5">
        <f t="shared" si="2062"/>
        <v>2.4586880487377041E-11</v>
      </c>
      <c r="BD1742" s="5">
        <f t="shared" si="2063"/>
        <v>5.5364076907859296E-11</v>
      </c>
      <c r="BE1742" s="5">
        <f t="shared" si="2064"/>
        <v>6.9417623177084863E-11</v>
      </c>
      <c r="BF1742" s="5">
        <f t="shared" si="2065"/>
        <v>4.3519251802712613E-11</v>
      </c>
      <c r="BG1742" s="5">
        <f t="shared" si="2066"/>
        <v>1.8188707620027918E-11</v>
      </c>
      <c r="BH1742" s="5">
        <f t="shared" si="2067"/>
        <v>5.7014264581102077E-12</v>
      </c>
      <c r="BI1742" s="5">
        <f t="shared" si="2068"/>
        <v>1.4297338474536097E-12</v>
      </c>
      <c r="BJ1742" s="8">
        <f t="shared" si="2069"/>
        <v>0.68852996266401945</v>
      </c>
      <c r="BK1742" s="8">
        <f t="shared" si="2070"/>
        <v>0.29025960164041603</v>
      </c>
      <c r="BL1742" s="8">
        <f t="shared" si="2071"/>
        <v>2.0971699401034237E-2</v>
      </c>
      <c r="BM1742" s="8">
        <f t="shared" si="2072"/>
        <v>0.14876541215744354</v>
      </c>
      <c r="BN1742" s="8">
        <f t="shared" si="2073"/>
        <v>0.85090858976531003</v>
      </c>
    </row>
    <row r="1743" spans="1:66" x14ac:dyDescent="0.25">
      <c r="A1743" t="s">
        <v>31</v>
      </c>
      <c r="B1743" t="s">
        <v>198</v>
      </c>
      <c r="C1743" t="s">
        <v>202</v>
      </c>
      <c r="D1743" s="7" t="s">
        <v>544</v>
      </c>
      <c r="E1743">
        <f>VLOOKUP(A1743,home!$A$2:$E$405,3,FALSE)</f>
        <v>1.5143</v>
      </c>
      <c r="F1743">
        <f>VLOOKUP(B1743,home!$B$2:$E$405,3,FALSE)</f>
        <v>1.1006</v>
      </c>
      <c r="G1743">
        <f>VLOOKUP(C1743,away!$B$2:$E$405,4,FALSE)</f>
        <v>0.99060000000000004</v>
      </c>
      <c r="H1743">
        <f>VLOOKUP(A1743,away!$A$2:$E$405,3,FALSE)</f>
        <v>1.3714</v>
      </c>
      <c r="I1743">
        <f>VLOOKUP(C1743,away!$B$2:$E$405,3,FALSE)</f>
        <v>1.0938000000000001</v>
      </c>
      <c r="J1743">
        <f>VLOOKUP(B1743,home!$B$2:$E$405,4,FALSE)</f>
        <v>0.72919999999999996</v>
      </c>
      <c r="K1743" s="3">
        <f t="shared" si="2018"/>
        <v>1.6509721773480002</v>
      </c>
      <c r="L1743" s="3">
        <f t="shared" si="2019"/>
        <v>1.0938272137439999</v>
      </c>
      <c r="M1743" s="5">
        <f t="shared" si="2020"/>
        <v>6.4261191018885055E-2</v>
      </c>
      <c r="N1743" s="5">
        <f t="shared" si="2021"/>
        <v>0.1060934384554244</v>
      </c>
      <c r="O1743" s="5">
        <f t="shared" si="2022"/>
        <v>7.0290639524057993E-2</v>
      </c>
      <c r="P1743" s="5">
        <f t="shared" si="2023"/>
        <v>0.11604789018221742</v>
      </c>
      <c r="Q1743" s="5">
        <f t="shared" si="2024"/>
        <v>8.7578657544544081E-2</v>
      </c>
      <c r="R1743" s="5">
        <f t="shared" si="2025"/>
        <v>3.8442907191442111E-2</v>
      </c>
      <c r="S1743" s="5">
        <f t="shared" si="2026"/>
        <v>5.2392091564978496E-2</v>
      </c>
      <c r="T1743" s="5">
        <f t="shared" si="2027"/>
        <v>9.5795918965388582E-2</v>
      </c>
      <c r="U1743" s="5">
        <f t="shared" si="2028"/>
        <v>6.3468170189442272E-2</v>
      </c>
      <c r="V1743" s="5">
        <f t="shared" si="2029"/>
        <v>1.0512637897425207E-2</v>
      </c>
      <c r="W1743" s="5">
        <f t="shared" si="2030"/>
        <v>4.819664231184359E-2</v>
      </c>
      <c r="X1743" s="5">
        <f t="shared" si="2031"/>
        <v>5.271879897178005E-2</v>
      </c>
      <c r="Y1743" s="5">
        <f t="shared" si="2032"/>
        <v>2.8832628495616106E-2</v>
      </c>
      <c r="Z1743" s="5">
        <f t="shared" si="2033"/>
        <v>1.4016632687144768E-2</v>
      </c>
      <c r="AA1743" s="5">
        <f t="shared" si="2034"/>
        <v>2.3141070586582546E-2</v>
      </c>
      <c r="AB1743" s="5">
        <f t="shared" si="2035"/>
        <v>1.9102631846246981E-2</v>
      </c>
      <c r="AC1743" s="5">
        <f t="shared" si="2036"/>
        <v>1.1865340387630825E-3</v>
      </c>
      <c r="AD1743" s="5">
        <f t="shared" si="2037"/>
        <v>1.9892828874611794E-2</v>
      </c>
      <c r="AE1743" s="5">
        <f t="shared" si="2038"/>
        <v>2.1759317581402812E-2</v>
      </c>
      <c r="AF1743" s="5">
        <f t="shared" si="2039"/>
        <v>1.1900466861518333E-2</v>
      </c>
      <c r="AG1743" s="5">
        <f t="shared" si="2040"/>
        <v>4.3390181697957999E-3</v>
      </c>
      <c r="AH1743" s="5">
        <f t="shared" si="2041"/>
        <v>3.8329435695631589E-3</v>
      </c>
      <c r="AI1743" s="5">
        <f t="shared" si="2042"/>
        <v>6.3280831906937039E-3</v>
      </c>
      <c r="AJ1743" s="5">
        <f t="shared" si="2043"/>
        <v>5.2237446418894346E-3</v>
      </c>
      <c r="AK1743" s="5">
        <f t="shared" si="2044"/>
        <v>2.874752355110049E-3</v>
      </c>
      <c r="AL1743" s="5">
        <f t="shared" si="2045"/>
        <v>8.570944275674914E-5</v>
      </c>
      <c r="AM1743" s="5">
        <f t="shared" si="2046"/>
        <v>6.5685014001458054E-3</v>
      </c>
      <c r="AN1743" s="5">
        <f t="shared" si="2047"/>
        <v>7.1848055849950488E-3</v>
      </c>
      <c r="AO1743" s="5">
        <f t="shared" si="2048"/>
        <v>3.9294679371637319E-3</v>
      </c>
      <c r="AP1743" s="5">
        <f t="shared" si="2049"/>
        <v>1.4327196550680623E-3</v>
      </c>
      <c r="AQ1743" s="5">
        <f t="shared" si="2050"/>
        <v>3.9178693709484083E-4</v>
      </c>
      <c r="AR1743" s="5">
        <f t="shared" si="2051"/>
        <v>8.3851559702665063E-4</v>
      </c>
      <c r="AS1743" s="5">
        <f t="shared" si="2052"/>
        <v>1.3843659209633475E-3</v>
      </c>
      <c r="AT1743" s="5">
        <f t="shared" si="2053"/>
        <v>1.1427748093896142E-3</v>
      </c>
      <c r="AU1743" s="5">
        <f t="shared" si="2054"/>
        <v>6.2889647175880562E-4</v>
      </c>
      <c r="AV1743" s="5">
        <f t="shared" si="2055"/>
        <v>2.5957264432652764E-4</v>
      </c>
      <c r="AW1743" s="5">
        <f t="shared" si="2056"/>
        <v>4.2994672916154958E-6</v>
      </c>
      <c r="AX1743" s="5">
        <f t="shared" si="2057"/>
        <v>1.8074021764186838E-3</v>
      </c>
      <c r="AY1743" s="5">
        <f t="shared" si="2058"/>
        <v>1.9769856867468904E-3</v>
      </c>
      <c r="AZ1743" s="5">
        <f t="shared" si="2059"/>
        <v>1.0812403726730595E-3</v>
      </c>
      <c r="BA1743" s="5">
        <f t="shared" si="2060"/>
        <v>3.9423004807616558E-4</v>
      </c>
      <c r="BB1743" s="5">
        <f t="shared" si="2061"/>
        <v>1.0780488876532883E-4</v>
      </c>
      <c r="BC1743" s="5">
        <f t="shared" si="2062"/>
        <v>2.3583984221232303E-5</v>
      </c>
      <c r="BD1743" s="5">
        <f t="shared" si="2063"/>
        <v>1.5286519652942456E-4</v>
      </c>
      <c r="BE1743" s="5">
        <f t="shared" si="2064"/>
        <v>2.5237618635491399E-4</v>
      </c>
      <c r="BF1743" s="5">
        <f t="shared" si="2065"/>
        <v>2.0833303094857858E-4</v>
      </c>
      <c r="BG1743" s="5">
        <f t="shared" si="2066"/>
        <v>1.1465067923956101E-4</v>
      </c>
      <c r="BH1743" s="5">
        <f t="shared" si="2067"/>
        <v>4.7321270384641309E-5</v>
      </c>
      <c r="BI1743" s="5">
        <f t="shared" si="2068"/>
        <v>1.5625220160360951E-5</v>
      </c>
      <c r="BJ1743" s="8">
        <f t="shared" si="2069"/>
        <v>0.5020062449032946</v>
      </c>
      <c r="BK1743" s="8">
        <f t="shared" si="2070"/>
        <v>0.24646303983177292</v>
      </c>
      <c r="BL1743" s="8">
        <f t="shared" si="2071"/>
        <v>0.23775024012211068</v>
      </c>
      <c r="BM1743" s="8">
        <f t="shared" si="2072"/>
        <v>0.5155487474082967</v>
      </c>
      <c r="BN1743" s="8">
        <f t="shared" si="2073"/>
        <v>0.48271472391657105</v>
      </c>
    </row>
    <row r="1744" spans="1:66" x14ac:dyDescent="0.25">
      <c r="A1744" t="s">
        <v>31</v>
      </c>
      <c r="B1744" t="s">
        <v>308</v>
      </c>
      <c r="C1744" t="s">
        <v>200</v>
      </c>
      <c r="D1744" s="7" t="s">
        <v>544</v>
      </c>
      <c r="E1744">
        <f>VLOOKUP(A1744,home!$A$2:$E$405,3,FALSE)</f>
        <v>1.5143</v>
      </c>
      <c r="F1744">
        <f>VLOOKUP(B1744,home!$B$2:$E$405,3,FALSE)</f>
        <v>1.1006</v>
      </c>
      <c r="G1744">
        <f>VLOOKUP(C1744,away!$B$2:$E$405,4,FALSE)</f>
        <v>0.99060000000000004</v>
      </c>
      <c r="H1744">
        <f>VLOOKUP(A1744,away!$A$2:$E$405,3,FALSE)</f>
        <v>1.3714</v>
      </c>
      <c r="I1744">
        <f>VLOOKUP(C1744,away!$B$2:$E$405,3,FALSE)</f>
        <v>0.72919999999999996</v>
      </c>
      <c r="J1744">
        <f>VLOOKUP(B1744,home!$B$2:$E$405,4,FALSE)</f>
        <v>0.97219999999999995</v>
      </c>
      <c r="K1744" s="3">
        <f t="shared" si="2018"/>
        <v>1.6509721773480002</v>
      </c>
      <c r="L1744" s="3">
        <f t="shared" si="2019"/>
        <v>0.97222418833599999</v>
      </c>
      <c r="M1744" s="5">
        <f t="shared" si="2020"/>
        <v>7.2570529763520825E-2</v>
      </c>
      <c r="N1744" s="5">
        <f t="shared" si="2021"/>
        <v>0.11981192553497781</v>
      </c>
      <c r="O1744" s="5">
        <f t="shared" si="2022"/>
        <v>7.0554824396452567E-2</v>
      </c>
      <c r="P1744" s="5">
        <f t="shared" si="2023"/>
        <v>0.11648405205621708</v>
      </c>
      <c r="Q1744" s="5">
        <f t="shared" si="2024"/>
        <v>9.890307778636942E-2</v>
      </c>
      <c r="R1744" s="5">
        <f t="shared" si="2025"/>
        <v>3.4297553441015045E-2</v>
      </c>
      <c r="S1744" s="5">
        <f t="shared" si="2026"/>
        <v>4.6742577281887292E-2</v>
      </c>
      <c r="T1744" s="5">
        <f t="shared" si="2027"/>
        <v>9.6155964524785295E-2</v>
      </c>
      <c r="U1744" s="5">
        <f t="shared" si="2028"/>
        <v>5.6624306482222005E-2</v>
      </c>
      <c r="V1744" s="5">
        <f t="shared" si="2029"/>
        <v>8.3363573234471692E-3</v>
      </c>
      <c r="W1744" s="5">
        <f t="shared" si="2030"/>
        <v>5.442874322646031E-2</v>
      </c>
      <c r="X1744" s="5">
        <f t="shared" si="2031"/>
        <v>5.2916940705493937E-2</v>
      </c>
      <c r="Y1744" s="5">
        <f t="shared" si="2032"/>
        <v>2.5723564863311538E-2</v>
      </c>
      <c r="Z1744" s="5">
        <f t="shared" si="2033"/>
        <v>1.1114970352033814E-2</v>
      </c>
      <c r="AA1744" s="5">
        <f t="shared" si="2034"/>
        <v>1.8350506803255732E-2</v>
      </c>
      <c r="AB1744" s="5">
        <f t="shared" si="2035"/>
        <v>1.5148088086205208E-2</v>
      </c>
      <c r="AC1744" s="5">
        <f t="shared" si="2036"/>
        <v>8.3630080590903287E-4</v>
      </c>
      <c r="AD1744" s="5">
        <f t="shared" si="2037"/>
        <v>2.2465085178726103E-2</v>
      </c>
      <c r="AE1744" s="5">
        <f t="shared" si="2038"/>
        <v>2.1841099203786091E-2</v>
      </c>
      <c r="AF1744" s="5">
        <f t="shared" si="2039"/>
        <v>1.0617222472883492E-2</v>
      </c>
      <c r="AG1744" s="5">
        <f t="shared" si="2040"/>
        <v>3.4407735003606308E-3</v>
      </c>
      <c r="AH1744" s="5">
        <f t="shared" si="2041"/>
        <v>2.7015607572211942E-3</v>
      </c>
      <c r="AI1744" s="5">
        <f t="shared" si="2042"/>
        <v>4.4602016455873869E-3</v>
      </c>
      <c r="AJ1744" s="5">
        <f t="shared" si="2043"/>
        <v>3.681834411113272E-3</v>
      </c>
      <c r="AK1744" s="5">
        <f t="shared" si="2044"/>
        <v>2.0262020581168234E-3</v>
      </c>
      <c r="AL1744" s="5">
        <f t="shared" si="2045"/>
        <v>5.3694361569416203E-5</v>
      </c>
      <c r="AM1744" s="5">
        <f t="shared" si="2046"/>
        <v>7.4178461183659495E-3</v>
      </c>
      <c r="AN1744" s="5">
        <f t="shared" si="2047"/>
        <v>7.2118094216296839E-3</v>
      </c>
      <c r="AO1744" s="5">
        <f t="shared" si="2048"/>
        <v>3.5057477806889181E-3</v>
      </c>
      <c r="AP1744" s="5">
        <f t="shared" si="2049"/>
        <v>1.1361242635303389E-3</v>
      </c>
      <c r="AQ1744" s="5">
        <f t="shared" si="2050"/>
        <v>2.7614187248990485E-4</v>
      </c>
      <c r="AR1744" s="5">
        <f t="shared" si="2051"/>
        <v>5.2530454288595319E-4</v>
      </c>
      <c r="AS1744" s="5">
        <f t="shared" si="2052"/>
        <v>8.6726318493921797E-4</v>
      </c>
      <c r="AT1744" s="5">
        <f t="shared" si="2053"/>
        <v>7.1591369438643126E-4</v>
      </c>
      <c r="AU1744" s="5">
        <f t="shared" si="2054"/>
        <v>3.9398453027147235E-4</v>
      </c>
      <c r="AV1744" s="5">
        <f t="shared" si="2055"/>
        <v>1.6261437444593048E-4</v>
      </c>
      <c r="AW1744" s="5">
        <f t="shared" si="2056"/>
        <v>2.3940452705336447E-6</v>
      </c>
      <c r="AX1744" s="5">
        <f t="shared" si="2057"/>
        <v>2.041109592878506E-3</v>
      </c>
      <c r="AY1744" s="5">
        <f t="shared" si="2058"/>
        <v>1.9844161172411288E-3</v>
      </c>
      <c r="AZ1744" s="5">
        <f t="shared" si="2059"/>
        <v>9.6464867445281654E-4</v>
      </c>
      <c r="BA1744" s="5">
        <f t="shared" si="2060"/>
        <v>3.1261825818309596E-4</v>
      </c>
      <c r="BB1744" s="5">
        <f t="shared" si="2061"/>
        <v>7.5983758080268624E-5</v>
      </c>
      <c r="BC1744" s="5">
        <f t="shared" si="2062"/>
        <v>1.4774649505261634E-5</v>
      </c>
      <c r="BD1744" s="5">
        <f t="shared" si="2063"/>
        <v>8.5118963806084849E-5</v>
      </c>
      <c r="BE1744" s="5">
        <f t="shared" si="2064"/>
        <v>1.4052904100853749E-4</v>
      </c>
      <c r="BF1744" s="5">
        <f t="shared" si="2065"/>
        <v>1.1600476840724583E-4</v>
      </c>
      <c r="BG1744" s="5">
        <f t="shared" si="2066"/>
        <v>6.3840215026687034E-5</v>
      </c>
      <c r="BH1744" s="5">
        <f t="shared" si="2067"/>
        <v>2.634960470124351E-5</v>
      </c>
      <c r="BI1744" s="5">
        <f t="shared" si="2068"/>
        <v>8.7004928491742251E-6</v>
      </c>
      <c r="BJ1744" s="8">
        <f t="shared" si="2069"/>
        <v>0.53124561750420041</v>
      </c>
      <c r="BK1744" s="8">
        <f t="shared" si="2070"/>
        <v>0.24700792770979194</v>
      </c>
      <c r="BL1744" s="8">
        <f t="shared" si="2071"/>
        <v>0.21095070149391723</v>
      </c>
      <c r="BM1744" s="8">
        <f t="shared" si="2072"/>
        <v>0.48571523200942013</v>
      </c>
      <c r="BN1744" s="8">
        <f t="shared" si="2073"/>
        <v>0.51262196297855278</v>
      </c>
    </row>
    <row r="1745" spans="1:66" x14ac:dyDescent="0.25">
      <c r="A1745" t="s">
        <v>31</v>
      </c>
      <c r="B1745" t="s">
        <v>187</v>
      </c>
      <c r="C1745" t="s">
        <v>197</v>
      </c>
      <c r="D1745" s="7" t="s">
        <v>544</v>
      </c>
      <c r="E1745">
        <f>VLOOKUP(A1745,home!$A$2:$E$405,3,FALSE)</f>
        <v>1.5143</v>
      </c>
      <c r="F1745">
        <f>VLOOKUP(B1745,home!$B$2:$E$405,3,FALSE)</f>
        <v>0.33019999999999999</v>
      </c>
      <c r="G1745">
        <f>VLOOKUP(C1745,away!$B$2:$E$405,4,FALSE)</f>
        <v>0.66039999999999999</v>
      </c>
      <c r="H1745">
        <f>VLOOKUP(A1745,away!$A$2:$E$405,3,FALSE)</f>
        <v>1.3714</v>
      </c>
      <c r="I1745">
        <f>VLOOKUP(C1745,away!$B$2:$E$405,3,FALSE)</f>
        <v>0.48609999999999998</v>
      </c>
      <c r="J1745">
        <f>VLOOKUP(B1745,home!$B$2:$E$405,4,FALSE)</f>
        <v>0.91149999999999998</v>
      </c>
      <c r="K1745" s="3">
        <f t="shared" si="2018"/>
        <v>0.33021443634399994</v>
      </c>
      <c r="L1745" s="3">
        <f t="shared" si="2019"/>
        <v>0.60764011770999993</v>
      </c>
      <c r="M1745" s="5">
        <f t="shared" si="2020"/>
        <v>0.39146680592547595</v>
      </c>
      <c r="N1745" s="5">
        <f t="shared" si="2021"/>
        <v>0.12926799066606703</v>
      </c>
      <c r="O1745" s="5">
        <f t="shared" si="2022"/>
        <v>0.23787093603211384</v>
      </c>
      <c r="P1745" s="5">
        <f t="shared" si="2023"/>
        <v>7.8548417064464124E-2</v>
      </c>
      <c r="Q1745" s="5">
        <f t="shared" si="2024"/>
        <v>2.1343078337558379E-2</v>
      </c>
      <c r="R1745" s="5">
        <f t="shared" si="2025"/>
        <v>7.2269961785170769E-2</v>
      </c>
      <c r="S1745" s="5">
        <f t="shared" si="2026"/>
        <v>3.9402151919028629E-3</v>
      </c>
      <c r="T1745" s="5">
        <f t="shared" si="2027"/>
        <v>1.296891063332772E-2</v>
      </c>
      <c r="U1745" s="5">
        <f t="shared" si="2028"/>
        <v>2.3864584695492578E-2</v>
      </c>
      <c r="V1745" s="5">
        <f t="shared" si="2029"/>
        <v>8.7845582458527166E-5</v>
      </c>
      <c r="W1745" s="5">
        <f t="shared" si="2030"/>
        <v>2.3492641943608922E-3</v>
      </c>
      <c r="X1745" s="5">
        <f t="shared" si="2031"/>
        <v>1.4275071715933404E-3</v>
      </c>
      <c r="Y1745" s="5">
        <f t="shared" si="2032"/>
        <v>4.3370531288942324E-4</v>
      </c>
      <c r="Z1745" s="5">
        <f t="shared" si="2033"/>
        <v>1.4638042695346121E-2</v>
      </c>
      <c r="AA1745" s="5">
        <f t="shared" si="2034"/>
        <v>4.8336930178231241E-3</v>
      </c>
      <c r="AB1745" s="5">
        <f t="shared" si="2035"/>
        <v>7.9807760767019531E-4</v>
      </c>
      <c r="AC1745" s="5">
        <f t="shared" si="2036"/>
        <v>1.1016469569990746E-6</v>
      </c>
      <c r="AD1745" s="5">
        <f t="shared" si="2037"/>
        <v>1.9394023794100571E-4</v>
      </c>
      <c r="AE1745" s="5">
        <f t="shared" si="2038"/>
        <v>1.1784586901117809E-4</v>
      </c>
      <c r="AF1745" s="5">
        <f t="shared" si="2039"/>
        <v>3.5803938858794747E-5</v>
      </c>
      <c r="AG1745" s="5">
        <f t="shared" si="2040"/>
        <v>7.251969874213227E-6</v>
      </c>
      <c r="AH1745" s="5">
        <f t="shared" si="2041"/>
        <v>2.2236654966110302E-3</v>
      </c>
      <c r="AI1745" s="5">
        <f t="shared" si="2042"/>
        <v>7.3428644858101197E-4</v>
      </c>
      <c r="AJ1745" s="5">
        <f t="shared" si="2043"/>
        <v>1.2123599286660814E-4</v>
      </c>
      <c r="AK1745" s="5">
        <f t="shared" si="2044"/>
        <v>1.3344625016350737E-5</v>
      </c>
      <c r="AL1745" s="5">
        <f t="shared" si="2045"/>
        <v>8.8418862929220662E-9</v>
      </c>
      <c r="AM1745" s="5">
        <f t="shared" si="2046"/>
        <v>1.2808373271222095E-5</v>
      </c>
      <c r="AN1745" s="5">
        <f t="shared" si="2047"/>
        <v>7.7828814421990094E-6</v>
      </c>
      <c r="AO1745" s="5">
        <f t="shared" si="2048"/>
        <v>2.3645954978303903E-6</v>
      </c>
      <c r="AP1745" s="5">
        <f t="shared" si="2049"/>
        <v>4.7894102887939802E-7</v>
      </c>
      <c r="AQ1745" s="5">
        <f t="shared" si="2050"/>
        <v>7.2755945791106477E-8</v>
      </c>
      <c r="AR1745" s="5">
        <f t="shared" si="2051"/>
        <v>2.7023767282167852E-4</v>
      </c>
      <c r="AS1745" s="5">
        <f t="shared" si="2052"/>
        <v>8.9236380809724829E-5</v>
      </c>
      <c r="AT1745" s="5">
        <f t="shared" si="2053"/>
        <v>1.4733570595230905E-5</v>
      </c>
      <c r="AU1745" s="5">
        <f t="shared" si="2054"/>
        <v>1.621745903146235E-6</v>
      </c>
      <c r="AV1745" s="5">
        <f t="shared" si="2055"/>
        <v>1.3388097732515626E-7</v>
      </c>
      <c r="AW1745" s="5">
        <f t="shared" si="2056"/>
        <v>4.9281613668586234E-11</v>
      </c>
      <c r="AX1745" s="5">
        <f t="shared" si="2057"/>
        <v>7.0491829337335909E-7</v>
      </c>
      <c r="AY1745" s="5">
        <f t="shared" si="2058"/>
        <v>4.2833663476132015E-7</v>
      </c>
      <c r="AZ1745" s="5">
        <f t="shared" si="2059"/>
        <v>1.3013726158293691E-7</v>
      </c>
      <c r="BA1745" s="5">
        <f t="shared" si="2060"/>
        <v>2.6358873648904282E-8</v>
      </c>
      <c r="BB1745" s="5">
        <f t="shared" si="2061"/>
        <v>4.0041772716808026E-9</v>
      </c>
      <c r="BC1745" s="5">
        <f t="shared" si="2062"/>
        <v>4.8661974973916611E-10</v>
      </c>
      <c r="BD1745" s="5">
        <f t="shared" si="2063"/>
        <v>2.7367875220506841E-5</v>
      </c>
      <c r="BE1745" s="5">
        <f t="shared" si="2064"/>
        <v>9.0372674898725879E-6</v>
      </c>
      <c r="BF1745" s="5">
        <f t="shared" si="2065"/>
        <v>1.4921180951291155E-6</v>
      </c>
      <c r="BG1745" s="5">
        <f t="shared" si="2066"/>
        <v>1.6423964524724794E-7</v>
      </c>
      <c r="BH1745" s="5">
        <f t="shared" si="2067"/>
        <v>1.3558575470164619E-8</v>
      </c>
      <c r="BI1745" s="5">
        <f t="shared" si="2068"/>
        <v>8.9544747130159924E-10</v>
      </c>
      <c r="BJ1745" s="8">
        <f t="shared" si="2069"/>
        <v>0.1681701001205283</v>
      </c>
      <c r="BK1745" s="8">
        <f t="shared" si="2070"/>
        <v>0.47404482258977948</v>
      </c>
      <c r="BL1745" s="8">
        <f t="shared" si="2071"/>
        <v>0.3431438249069263</v>
      </c>
      <c r="BM1745" s="8">
        <f t="shared" si="2072"/>
        <v>6.9229172214376966E-2</v>
      </c>
      <c r="BN1745" s="8">
        <f t="shared" si="2073"/>
        <v>0.93076718981085005</v>
      </c>
    </row>
    <row r="1746" spans="1:66" x14ac:dyDescent="0.25">
      <c r="A1746" t="s">
        <v>31</v>
      </c>
      <c r="B1746" t="s">
        <v>341</v>
      </c>
      <c r="C1746" t="s">
        <v>32</v>
      </c>
      <c r="D1746" s="7" t="s">
        <v>544</v>
      </c>
      <c r="E1746">
        <f>VLOOKUP(A1746,home!$A$2:$E$405,3,FALSE)</f>
        <v>1.5143</v>
      </c>
      <c r="F1746">
        <f>VLOOKUP(B1746,home!$B$2:$E$405,3,FALSE)</f>
        <v>1.4858</v>
      </c>
      <c r="G1746">
        <f>VLOOKUP(C1746,away!$B$2:$E$405,4,FALSE)</f>
        <v>0.66039999999999999</v>
      </c>
      <c r="H1746">
        <f>VLOOKUP(A1746,away!$A$2:$E$405,3,FALSE)</f>
        <v>1.3714</v>
      </c>
      <c r="I1746">
        <f>VLOOKUP(C1746,away!$B$2:$E$405,3,FALSE)</f>
        <v>0.72919999999999996</v>
      </c>
      <c r="J1746">
        <f>VLOOKUP(B1746,home!$B$2:$E$405,4,FALSE)</f>
        <v>0.91149999999999998</v>
      </c>
      <c r="K1746" s="3">
        <f t="shared" si="2018"/>
        <v>1.485864959176</v>
      </c>
      <c r="L1746" s="3">
        <f t="shared" si="2019"/>
        <v>0.91152267811999999</v>
      </c>
      <c r="M1746" s="5">
        <f t="shared" si="2020"/>
        <v>9.0955251306461579E-2</v>
      </c>
      <c r="N1746" s="5">
        <f t="shared" si="2021"/>
        <v>0.13514722076931837</v>
      </c>
      <c r="O1746" s="5">
        <f t="shared" si="2022"/>
        <v>8.2907774259943473E-2</v>
      </c>
      <c r="P1746" s="5">
        <f t="shared" si="2023"/>
        <v>0.12318975661612394</v>
      </c>
      <c r="Q1746" s="5">
        <f t="shared" si="2024"/>
        <v>0.10040525983557656</v>
      </c>
      <c r="R1746" s="5">
        <f t="shared" si="2025"/>
        <v>3.7786158215196042E-2</v>
      </c>
      <c r="S1746" s="5">
        <f t="shared" si="2026"/>
        <v>4.1712039484139589E-2</v>
      </c>
      <c r="T1746" s="5">
        <f t="shared" si="2027"/>
        <v>9.1521671342659205E-2</v>
      </c>
      <c r="U1746" s="5">
        <f t="shared" si="2028"/>
        <v>5.6145128433840147E-2</v>
      </c>
      <c r="V1746" s="5">
        <f t="shared" si="2029"/>
        <v>6.2771966534276302E-3</v>
      </c>
      <c r="W1746" s="5">
        <f t="shared" si="2030"/>
        <v>4.9729552435548198E-2</v>
      </c>
      <c r="X1746" s="5">
        <f t="shared" si="2031"/>
        <v>4.5329614817759857E-2</v>
      </c>
      <c r="Y1746" s="5">
        <f t="shared" si="2032"/>
        <v>2.0659485948416254E-2</v>
      </c>
      <c r="Z1746" s="5">
        <f t="shared" si="2033"/>
        <v>1.1480980044060512E-2</v>
      </c>
      <c r="AA1746" s="5">
        <f t="shared" si="2034"/>
        <v>1.7059185944468442E-2</v>
      </c>
      <c r="AB1746" s="5">
        <f t="shared" si="2035"/>
        <v>1.26738233134767E-2</v>
      </c>
      <c r="AC1746" s="5">
        <f t="shared" si="2036"/>
        <v>5.3136454249478433E-4</v>
      </c>
      <c r="AD1746" s="5">
        <f t="shared" si="2037"/>
        <v>1.8472849849871645E-2</v>
      </c>
      <c r="AE1746" s="5">
        <f t="shared" si="2038"/>
        <v>1.6838421567663641E-2</v>
      </c>
      <c r="AF1746" s="5">
        <f t="shared" si="2039"/>
        <v>7.6743015613351664E-3</v>
      </c>
      <c r="AG1746" s="5">
        <f t="shared" si="2040"/>
        <v>2.3317666372962426E-3</v>
      </c>
      <c r="AH1746" s="5">
        <f t="shared" si="2041"/>
        <v>2.6162934193010778E-3</v>
      </c>
      <c r="AI1746" s="5">
        <f t="shared" si="2042"/>
        <v>3.8874587146622334E-3</v>
      </c>
      <c r="AJ1746" s="5">
        <f t="shared" si="2043"/>
        <v>2.8881193421799929E-3</v>
      </c>
      <c r="AK1746" s="5">
        <f t="shared" si="2044"/>
        <v>1.4304517761545633E-3</v>
      </c>
      <c r="AL1746" s="5">
        <f t="shared" si="2045"/>
        <v>2.8787197099292837E-5</v>
      </c>
      <c r="AM1746" s="5">
        <f t="shared" si="2046"/>
        <v>5.489632057608781E-3</v>
      </c>
      <c r="AN1746" s="5">
        <f t="shared" si="2047"/>
        <v>5.0039241150449613E-3</v>
      </c>
      <c r="AO1746" s="5">
        <f t="shared" si="2048"/>
        <v>2.2805951552275173E-3</v>
      </c>
      <c r="AP1746" s="5">
        <f t="shared" si="2049"/>
        <v>6.9293806786682787E-4</v>
      </c>
      <c r="AQ1746" s="5">
        <f t="shared" si="2050"/>
        <v>1.5790719084831728E-4</v>
      </c>
      <c r="AR1746" s="5">
        <f t="shared" si="2051"/>
        <v>4.7696215686181032E-4</v>
      </c>
      <c r="AS1746" s="5">
        <f t="shared" si="2052"/>
        <v>7.0870135573397066E-4</v>
      </c>
      <c r="AT1746" s="5">
        <f t="shared" si="2053"/>
        <v>5.2651725550281617E-4</v>
      </c>
      <c r="AU1746" s="5">
        <f t="shared" si="2054"/>
        <v>2.6077784678438378E-4</v>
      </c>
      <c r="AV1746" s="5">
        <f t="shared" si="2055"/>
        <v>9.6870166166570913E-5</v>
      </c>
      <c r="AW1746" s="5">
        <f t="shared" si="2056"/>
        <v>1.0830380120945182E-6</v>
      </c>
      <c r="AX1746" s="5">
        <f t="shared" si="2057"/>
        <v>1.3594753188616875E-3</v>
      </c>
      <c r="AY1746" s="5">
        <f t="shared" si="2058"/>
        <v>1.2391925834868462E-3</v>
      </c>
      <c r="AZ1746" s="5">
        <f t="shared" si="2059"/>
        <v>5.6477607120318594E-4</v>
      </c>
      <c r="BA1746" s="5">
        <f t="shared" si="2060"/>
        <v>1.7160206565373993E-4</v>
      </c>
      <c r="BB1746" s="5">
        <f t="shared" si="2061"/>
        <v>3.9104793613905268E-5</v>
      </c>
      <c r="BC1746" s="5">
        <f t="shared" si="2062"/>
        <v>7.1289812404553636E-6</v>
      </c>
      <c r="BD1746" s="5">
        <f t="shared" si="2063"/>
        <v>7.2460303764094764E-5</v>
      </c>
      <c r="BE1746" s="5">
        <f t="shared" si="2064"/>
        <v>1.0766622629431724E-4</v>
      </c>
      <c r="BF1746" s="5">
        <f t="shared" si="2065"/>
        <v>7.9988736468719838E-5</v>
      </c>
      <c r="BG1746" s="5">
        <f t="shared" si="2066"/>
        <v>3.9617486882544736E-5</v>
      </c>
      <c r="BH1746" s="5">
        <f t="shared" si="2067"/>
        <v>1.4716558882347014E-5</v>
      </c>
      <c r="BI1746" s="5">
        <f t="shared" si="2068"/>
        <v>4.3733638325859482E-6</v>
      </c>
      <c r="BJ1746" s="8">
        <f t="shared" si="2069"/>
        <v>0.50511642116610134</v>
      </c>
      <c r="BK1746" s="8">
        <f t="shared" si="2070"/>
        <v>0.26393358838323372</v>
      </c>
      <c r="BL1746" s="8">
        <f t="shared" si="2071"/>
        <v>0.21978304487639685</v>
      </c>
      <c r="BM1746" s="8">
        <f t="shared" si="2072"/>
        <v>0.42868450392169771</v>
      </c>
      <c r="BN1746" s="8">
        <f t="shared" si="2073"/>
        <v>0.57039142100261997</v>
      </c>
    </row>
    <row r="1747" spans="1:66" x14ac:dyDescent="0.25">
      <c r="A1747" t="s">
        <v>31</v>
      </c>
      <c r="B1747" t="s">
        <v>345</v>
      </c>
      <c r="C1747" t="s">
        <v>201</v>
      </c>
      <c r="D1747" s="7" t="s">
        <v>544</v>
      </c>
      <c r="E1747">
        <f>VLOOKUP(A1747,home!$A$2:$E$405,3,FALSE)</f>
        <v>1.5143</v>
      </c>
      <c r="F1747">
        <f>VLOOKUP(B1747,home!$B$2:$E$405,3,FALSE)</f>
        <v>1.5408999999999999</v>
      </c>
      <c r="G1747">
        <f>VLOOKUP(C1747,away!$B$2:$E$405,4,FALSE)</f>
        <v>0.88049999999999995</v>
      </c>
      <c r="H1747">
        <f>VLOOKUP(A1747,away!$A$2:$E$405,3,FALSE)</f>
        <v>1.3714</v>
      </c>
      <c r="I1747">
        <f>VLOOKUP(C1747,away!$B$2:$E$405,3,FALSE)</f>
        <v>0.72919999999999996</v>
      </c>
      <c r="J1747">
        <f>VLOOKUP(B1747,home!$B$2:$E$405,4,FALSE)</f>
        <v>1.4583999999999999</v>
      </c>
      <c r="K1747" s="3">
        <f t="shared" si="2018"/>
        <v>2.0545453780349998</v>
      </c>
      <c r="L1747" s="3">
        <f t="shared" si="2019"/>
        <v>1.4584362849919998</v>
      </c>
      <c r="M1747" s="5">
        <f t="shared" si="2020"/>
        <v>2.9807904677027149E-2</v>
      </c>
      <c r="N1747" s="5">
        <f t="shared" si="2021"/>
        <v>6.1241692783093986E-2</v>
      </c>
      <c r="O1747" s="5">
        <f t="shared" si="2022"/>
        <v>4.347292976055913E-2</v>
      </c>
      <c r="P1747" s="5">
        <f t="shared" si="2023"/>
        <v>8.9317106909196961E-2</v>
      </c>
      <c r="Q1747" s="5">
        <f t="shared" si="2024"/>
        <v>6.2911918425272578E-2</v>
      </c>
      <c r="R1747" s="5">
        <f t="shared" si="2025"/>
        <v>3.1701249088854008E-2</v>
      </c>
      <c r="S1747" s="5">
        <f t="shared" si="2026"/>
        <v>6.6907970159817948E-2</v>
      </c>
      <c r="T1747" s="5">
        <f t="shared" si="2027"/>
        <v>9.1753024589874291E-2</v>
      </c>
      <c r="U1747" s="5">
        <f t="shared" si="2028"/>
        <v>6.5131654793441254E-2</v>
      </c>
      <c r="V1747" s="5">
        <f t="shared" si="2029"/>
        <v>2.2276068447812023E-2</v>
      </c>
      <c r="W1747" s="5">
        <f t="shared" si="2030"/>
        <v>4.3085130407986241E-2</v>
      </c>
      <c r="X1747" s="5">
        <f t="shared" si="2031"/>
        <v>6.2836917530619291E-2</v>
      </c>
      <c r="Y1747" s="5">
        <f t="shared" si="2032"/>
        <v>4.5821820281852541E-2</v>
      </c>
      <c r="Z1747" s="5">
        <f t="shared" si="2033"/>
        <v>1.5411417316918082E-2</v>
      </c>
      <c r="AA1747" s="5">
        <f t="shared" si="2034"/>
        <v>3.1663456217442605E-2</v>
      </c>
      <c r="AB1747" s="5">
        <f t="shared" si="2035"/>
        <v>3.2527003812080145E-2</v>
      </c>
      <c r="AC1747" s="5">
        <f t="shared" si="2036"/>
        <v>4.171783476203254E-3</v>
      </c>
      <c r="AD1747" s="5">
        <f t="shared" si="2037"/>
        <v>2.2130088885440838E-2</v>
      </c>
      <c r="AE1747" s="5">
        <f t="shared" si="2038"/>
        <v>3.227532462062508E-2</v>
      </c>
      <c r="AF1747" s="5">
        <f t="shared" si="2039"/>
        <v>2.353575226830764E-2</v>
      </c>
      <c r="AG1747" s="5">
        <f t="shared" si="2040"/>
        <v>1.1441798367560872E-2</v>
      </c>
      <c r="AH1747" s="5">
        <f t="shared" si="2041"/>
        <v>5.6191425545368493E-3</v>
      </c>
      <c r="AI1747" s="5">
        <f t="shared" si="2042"/>
        <v>1.1544783363943465E-2</v>
      </c>
      <c r="AJ1747" s="5">
        <f t="shared" si="2043"/>
        <v>1.1859640650402703E-2</v>
      </c>
      <c r="AK1747" s="5">
        <f t="shared" si="2044"/>
        <v>8.122056627813623E-3</v>
      </c>
      <c r="AL1747" s="5">
        <f t="shared" si="2045"/>
        <v>5.0001720655425705E-4</v>
      </c>
      <c r="AM1747" s="5">
        <f t="shared" si="2046"/>
        <v>9.0934543670172334E-3</v>
      </c>
      <c r="AN1747" s="5">
        <f t="shared" si="2047"/>
        <v>1.3262223804776891E-2</v>
      </c>
      <c r="AO1747" s="5">
        <f t="shared" si="2048"/>
        <v>9.6710542082856388E-3</v>
      </c>
      <c r="AP1747" s="5">
        <f t="shared" si="2049"/>
        <v>4.7015387904961164E-3</v>
      </c>
      <c r="AQ1747" s="5">
        <f t="shared" si="2050"/>
        <v>1.7142236918392352E-3</v>
      </c>
      <c r="AR1747" s="5">
        <f t="shared" si="2051"/>
        <v>1.6390322784158359E-3</v>
      </c>
      <c r="AS1747" s="5">
        <f t="shared" si="2052"/>
        <v>3.3674661920694306E-3</v>
      </c>
      <c r="AT1747" s="5">
        <f t="shared" si="2053"/>
        <v>3.4593060503026853E-3</v>
      </c>
      <c r="AU1747" s="5">
        <f t="shared" si="2054"/>
        <v>2.3691004189526307E-3</v>
      </c>
      <c r="AV1747" s="5">
        <f t="shared" si="2055"/>
        <v>1.2168560789649772E-3</v>
      </c>
      <c r="AW1747" s="5">
        <f t="shared" si="2056"/>
        <v>4.1618425621345711E-5</v>
      </c>
      <c r="AX1747" s="5">
        <f t="shared" si="2057"/>
        <v>3.1138191066879101E-3</v>
      </c>
      <c r="AY1747" s="5">
        <f t="shared" si="2058"/>
        <v>4.5413067700950235E-3</v>
      </c>
      <c r="AZ1747" s="5">
        <f t="shared" si="2059"/>
        <v>3.3116032873932023E-3</v>
      </c>
      <c r="BA1747" s="5">
        <f t="shared" si="2060"/>
        <v>1.6099207986110114E-3</v>
      </c>
      <c r="BB1747" s="5">
        <f t="shared" si="2061"/>
        <v>5.8699172716439969E-4</v>
      </c>
      <c r="BC1747" s="5">
        <f t="shared" si="2062"/>
        <v>1.7121800677733696E-4</v>
      </c>
      <c r="BD1747" s="5">
        <f t="shared" si="2063"/>
        <v>3.9840402451912733E-4</v>
      </c>
      <c r="BE1747" s="5">
        <f t="shared" si="2064"/>
        <v>8.1853914716631577E-4</v>
      </c>
      <c r="BF1747" s="5">
        <f t="shared" si="2065"/>
        <v>8.4086291077563238E-4</v>
      </c>
      <c r="BG1747" s="5">
        <f t="shared" si="2066"/>
        <v>5.7586366896504398E-4</v>
      </c>
      <c r="BH1747" s="5">
        <f t="shared" si="2067"/>
        <v>2.9578450986260206E-4</v>
      </c>
      <c r="BI1747" s="5">
        <f t="shared" si="2068"/>
        <v>1.2154053952651131E-4</v>
      </c>
      <c r="BJ1747" s="8">
        <f t="shared" si="2069"/>
        <v>0.50881082271977729</v>
      </c>
      <c r="BK1747" s="8">
        <f t="shared" si="2070"/>
        <v>0.2175221576467066</v>
      </c>
      <c r="BL1747" s="8">
        <f t="shared" si="2071"/>
        <v>0.25674467268859458</v>
      </c>
      <c r="BM1747" s="8">
        <f t="shared" si="2072"/>
        <v>0.67553658038351905</v>
      </c>
      <c r="BN1747" s="8">
        <f t="shared" si="2073"/>
        <v>0.31845280164400386</v>
      </c>
    </row>
    <row r="1748" spans="1:66" x14ac:dyDescent="0.25">
      <c r="A1748" t="s">
        <v>282</v>
      </c>
      <c r="B1748" t="s">
        <v>33</v>
      </c>
      <c r="C1748" t="s">
        <v>342</v>
      </c>
      <c r="D1748" s="7" t="s">
        <v>544</v>
      </c>
      <c r="E1748">
        <f>VLOOKUP(A1748,home!$A$2:$E$405,3,FALSE)</f>
        <v>1.6571</v>
      </c>
      <c r="F1748">
        <f>VLOOKUP(B1748,home!$B$2:$E$405,3,FALSE)</f>
        <v>0.60350000000000004</v>
      </c>
      <c r="G1748">
        <f>VLOOKUP(C1748,away!$B$2:$E$405,4,FALSE)</f>
        <v>2.0114999999999998</v>
      </c>
      <c r="H1748">
        <f>VLOOKUP(A1748,away!$A$2:$E$405,3,FALSE)</f>
        <v>1.3714</v>
      </c>
      <c r="I1748">
        <f>VLOOKUP(C1748,away!$B$2:$E$405,3,FALSE)</f>
        <v>0.72919999999999996</v>
      </c>
      <c r="J1748">
        <f>VLOOKUP(B1748,home!$B$2:$E$405,4,FALSE)</f>
        <v>0.36459999999999998</v>
      </c>
      <c r="K1748" s="3">
        <f t="shared" si="2018"/>
        <v>2.0116203882749999</v>
      </c>
      <c r="L1748" s="3">
        <f t="shared" si="2019"/>
        <v>0.36460907124799996</v>
      </c>
      <c r="M1748" s="5">
        <f t="shared" si="2020"/>
        <v>9.2900201931314541E-2</v>
      </c>
      <c r="N1748" s="5">
        <f t="shared" si="2021"/>
        <v>0.18687994027989688</v>
      </c>
      <c r="O1748" s="5">
        <f t="shared" si="2022"/>
        <v>3.3872256344928249E-2</v>
      </c>
      <c r="P1748" s="5">
        <f t="shared" si="2023"/>
        <v>6.8138121460334905E-2</v>
      </c>
      <c r="Q1748" s="5">
        <f t="shared" si="2024"/>
        <v>0.18796574901332747</v>
      </c>
      <c r="R1748" s="5">
        <f t="shared" si="2025"/>
        <v>6.1750659634992305E-3</v>
      </c>
      <c r="S1748" s="5">
        <f t="shared" si="2026"/>
        <v>1.2494062175386851E-2</v>
      </c>
      <c r="T1748" s="5">
        <f t="shared" si="2027"/>
        <v>6.8534017174184003E-2</v>
      </c>
      <c r="U1748" s="5">
        <f t="shared" si="2028"/>
        <v>1.242188859111806E-2</v>
      </c>
      <c r="V1748" s="5">
        <f t="shared" si="2029"/>
        <v>1.0182036545564688E-3</v>
      </c>
      <c r="W1748" s="5">
        <f t="shared" si="2030"/>
        <v>0.12603857767086371</v>
      </c>
      <c r="X1748" s="5">
        <f t="shared" si="2031"/>
        <v>4.5954808745992524E-2</v>
      </c>
      <c r="Y1748" s="5">
        <f t="shared" si="2032"/>
        <v>8.3777700681278988E-3</v>
      </c>
      <c r="Z1748" s="5">
        <f t="shared" si="2033"/>
        <v>7.5049502194886352E-4</v>
      </c>
      <c r="AA1748" s="5">
        <f t="shared" si="2034"/>
        <v>1.5097110874512276E-3</v>
      </c>
      <c r="AB1748" s="5">
        <f t="shared" si="2035"/>
        <v>1.5184828019608554E-3</v>
      </c>
      <c r="AC1748" s="5">
        <f t="shared" si="2036"/>
        <v>4.6675412730009664E-5</v>
      </c>
      <c r="AD1748" s="5">
        <f t="shared" si="2037"/>
        <v>6.3385443137972897E-2</v>
      </c>
      <c r="AE1748" s="5">
        <f t="shared" si="2038"/>
        <v>2.3110907553179211E-2</v>
      </c>
      <c r="AF1748" s="5">
        <f t="shared" si="2039"/>
        <v>4.2132232693315287E-3</v>
      </c>
      <c r="AG1748" s="5">
        <f t="shared" si="2040"/>
        <v>5.1205980773047694E-4</v>
      </c>
      <c r="AH1748" s="5">
        <f t="shared" si="2041"/>
        <v>6.840932323225562E-5</v>
      </c>
      <c r="AI1748" s="5">
        <f t="shared" si="2042"/>
        <v>1.3761358936210003E-4</v>
      </c>
      <c r="AJ1748" s="5">
        <f t="shared" si="2043"/>
        <v>1.3841315103225204E-4</v>
      </c>
      <c r="AK1748" s="5">
        <f t="shared" si="2044"/>
        <v>9.2811572207288377E-5</v>
      </c>
      <c r="AL1748" s="5">
        <f t="shared" si="2045"/>
        <v>1.369372671185391E-6</v>
      </c>
      <c r="AM1748" s="5">
        <f t="shared" si="2046"/>
        <v>2.5501489947238387E-2</v>
      </c>
      <c r="AN1748" s="5">
        <f t="shared" si="2047"/>
        <v>9.2980745651027978E-3</v>
      </c>
      <c r="AO1748" s="5">
        <f t="shared" si="2048"/>
        <v>1.6950811657883906E-3</v>
      </c>
      <c r="AP1748" s="5">
        <f t="shared" si="2049"/>
        <v>2.0601398984936074E-4</v>
      </c>
      <c r="AQ1748" s="5">
        <f t="shared" si="2050"/>
        <v>1.8778642375767578E-5</v>
      </c>
      <c r="AR1748" s="5">
        <f t="shared" si="2051"/>
        <v>4.9885319616833921E-6</v>
      </c>
      <c r="AS1748" s="5">
        <f t="shared" si="2052"/>
        <v>1.0035032601683793E-5</v>
      </c>
      <c r="AT1748" s="5">
        <f t="shared" si="2053"/>
        <v>1.0093338089275717E-5</v>
      </c>
      <c r="AU1748" s="5">
        <f t="shared" si="2054"/>
        <v>6.7679882287132232E-6</v>
      </c>
      <c r="AV1748" s="5">
        <f t="shared" si="2055"/>
        <v>3.4036557771211809E-6</v>
      </c>
      <c r="AW1748" s="5">
        <f t="shared" si="2056"/>
        <v>2.7899258037099233E-8</v>
      </c>
      <c r="AX1748" s="5">
        <f t="shared" si="2057"/>
        <v>8.5498861848757792E-3</v>
      </c>
      <c r="AY1748" s="5">
        <f t="shared" si="2058"/>
        <v>3.1173660611436642E-3</v>
      </c>
      <c r="AZ1748" s="5">
        <f t="shared" si="2059"/>
        <v>5.6830997214681349E-4</v>
      </c>
      <c r="BA1748" s="5">
        <f t="shared" si="2060"/>
        <v>6.9070323708475472E-5</v>
      </c>
      <c r="BB1748" s="5">
        <f t="shared" si="2061"/>
        <v>6.2959166445364886E-6</v>
      </c>
      <c r="BC1748" s="5">
        <f t="shared" si="2062"/>
        <v>4.5910966408385492E-7</v>
      </c>
      <c r="BD1748" s="5">
        <f t="shared" si="2063"/>
        <v>3.0314400090672384E-7</v>
      </c>
      <c r="BE1748" s="5">
        <f t="shared" si="2064"/>
        <v>6.0981065280722077E-7</v>
      </c>
      <c r="BF1748" s="5">
        <f t="shared" si="2065"/>
        <v>6.1335377108714629E-7</v>
      </c>
      <c r="BG1748" s="5">
        <f t="shared" si="2066"/>
        <v>4.1127831704808701E-7</v>
      </c>
      <c r="BH1748" s="5">
        <f t="shared" si="2067"/>
        <v>2.0683396195734033E-7</v>
      </c>
      <c r="BI1748" s="5">
        <f t="shared" si="2068"/>
        <v>8.3214282972216288E-8</v>
      </c>
      <c r="BJ1748" s="8">
        <f t="shared" si="2069"/>
        <v>0.76400332259914483</v>
      </c>
      <c r="BK1748" s="8">
        <f t="shared" si="2070"/>
        <v>0.17771600006813759</v>
      </c>
      <c r="BL1748" s="8">
        <f t="shared" si="2071"/>
        <v>5.5972168606436772E-2</v>
      </c>
      <c r="BM1748" s="8">
        <f t="shared" si="2072"/>
        <v>0.41939331314048101</v>
      </c>
      <c r="BN1748" s="8">
        <f t="shared" si="2073"/>
        <v>0.57593133499330118</v>
      </c>
    </row>
    <row r="1749" spans="1:66" x14ac:dyDescent="0.25">
      <c r="A1749" t="s">
        <v>282</v>
      </c>
      <c r="B1749" t="s">
        <v>319</v>
      </c>
      <c r="C1749" t="s">
        <v>307</v>
      </c>
      <c r="D1749" s="7" t="s">
        <v>544</v>
      </c>
      <c r="E1749">
        <f>VLOOKUP(A1749,home!$A$2:$E$405,3,FALSE)</f>
        <v>1.6571</v>
      </c>
      <c r="F1749">
        <f>VLOOKUP(B1749,home!$B$2:$E$405,3,FALSE)</f>
        <v>1.2069000000000001</v>
      </c>
      <c r="G1749">
        <f>VLOOKUP(C1749,away!$B$2:$E$405,4,FALSE)</f>
        <v>1.5086999999999999</v>
      </c>
      <c r="H1749">
        <f>VLOOKUP(A1749,away!$A$2:$E$405,3,FALSE)</f>
        <v>1.3714</v>
      </c>
      <c r="I1749">
        <f>VLOOKUP(C1749,away!$B$2:$E$405,3,FALSE)</f>
        <v>0.91149999999999998</v>
      </c>
      <c r="J1749">
        <f>VLOOKUP(B1749,home!$B$2:$E$405,4,FALSE)</f>
        <v>0.48609999999999998</v>
      </c>
      <c r="K1749" s="3">
        <f t="shared" si="2018"/>
        <v>3.0173305847130001</v>
      </c>
      <c r="L1749" s="3">
        <f t="shared" si="2019"/>
        <v>0.60764011770999993</v>
      </c>
      <c r="M1749" s="5">
        <f t="shared" si="2020"/>
        <v>2.6649878101773893E-2</v>
      </c>
      <c r="N1749" s="5">
        <f t="shared" si="2021"/>
        <v>8.0411492275355601E-2</v>
      </c>
      <c r="O1749" s="5">
        <f t="shared" si="2022"/>
        <v>1.6193535066719035E-2</v>
      </c>
      <c r="P1749" s="5">
        <f t="shared" si="2023"/>
        <v>4.8861248631433818E-2</v>
      </c>
      <c r="Q1749" s="5">
        <f t="shared" si="2024"/>
        <v>0.1213140275024218</v>
      </c>
      <c r="R1749" s="5">
        <f t="shared" si="2025"/>
        <v>4.9199207770410829E-3</v>
      </c>
      <c r="S1749" s="5">
        <f t="shared" si="2026"/>
        <v>2.2396177655160457E-2</v>
      </c>
      <c r="T1749" s="5">
        <f t="shared" si="2027"/>
        <v>7.3715269951445742E-2</v>
      </c>
      <c r="U1749" s="5">
        <f t="shared" si="2028"/>
        <v>1.484502743493101E-2</v>
      </c>
      <c r="V1749" s="5">
        <f t="shared" si="2029"/>
        <v>4.5624774243222845E-3</v>
      </c>
      <c r="W1749" s="5">
        <f t="shared" si="2030"/>
        <v>0.12201484184592379</v>
      </c>
      <c r="X1749" s="5">
        <f t="shared" si="2031"/>
        <v>7.4141112861624142E-2</v>
      </c>
      <c r="Y1749" s="5">
        <f t="shared" si="2032"/>
        <v>2.2525557273193844E-2</v>
      </c>
      <c r="Z1749" s="5">
        <f t="shared" si="2033"/>
        <v>9.9651374669503944E-4</v>
      </c>
      <c r="AA1749" s="5">
        <f t="shared" si="2034"/>
        <v>3.0068114059898861E-3</v>
      </c>
      <c r="AB1749" s="5">
        <f t="shared" si="2035"/>
        <v>4.5362720088785898E-3</v>
      </c>
      <c r="AC1749" s="5">
        <f t="shared" si="2036"/>
        <v>5.228174565981321E-4</v>
      </c>
      <c r="AD1749" s="5">
        <f t="shared" si="2037"/>
        <v>9.2039778522656365E-2</v>
      </c>
      <c r="AE1749" s="5">
        <f t="shared" si="2038"/>
        <v>5.5927061855509226E-2</v>
      </c>
      <c r="AF1749" s="5">
        <f t="shared" si="2039"/>
        <v>1.6991763224528039E-2</v>
      </c>
      <c r="AG1749" s="5">
        <f t="shared" si="2040"/>
        <v>3.4416256686175552E-3</v>
      </c>
      <c r="AH1749" s="5">
        <f t="shared" si="2041"/>
        <v>1.5138043258535169E-4</v>
      </c>
      <c r="AI1749" s="5">
        <f t="shared" si="2042"/>
        <v>4.5676480916686613E-4</v>
      </c>
      <c r="AJ1749" s="5">
        <f t="shared" si="2043"/>
        <v>6.8910521435989103E-4</v>
      </c>
      <c r="AK1749" s="5">
        <f t="shared" si="2044"/>
        <v>6.9308607979110253E-4</v>
      </c>
      <c r="AL1749" s="5">
        <f t="shared" si="2045"/>
        <v>3.8342409879908348E-5</v>
      </c>
      <c r="AM1749" s="5">
        <f t="shared" si="2046"/>
        <v>5.5542887749324359E-2</v>
      </c>
      <c r="AN1749" s="5">
        <f t="shared" si="2047"/>
        <v>3.375008684995276E-2</v>
      </c>
      <c r="AO1749" s="5">
        <f t="shared" si="2048"/>
        <v>1.025395337311401E-2</v>
      </c>
      <c r="AP1749" s="5">
        <f t="shared" si="2049"/>
        <v>2.0769044782106157E-3</v>
      </c>
      <c r="AQ1749" s="5">
        <f t="shared" si="2050"/>
        <v>3.1550262040308112E-4</v>
      </c>
      <c r="AR1749" s="5">
        <f t="shared" si="2051"/>
        <v>1.8396964775030771E-5</v>
      </c>
      <c r="AS1749" s="5">
        <f t="shared" si="2052"/>
        <v>5.5509724481588064E-5</v>
      </c>
      <c r="AT1749" s="5">
        <f t="shared" si="2053"/>
        <v>8.3745594713643829E-5</v>
      </c>
      <c r="AU1749" s="5">
        <f t="shared" si="2054"/>
        <v>8.4229381421485633E-5</v>
      </c>
      <c r="AV1749" s="5">
        <f t="shared" si="2055"/>
        <v>6.3536972173626387E-5</v>
      </c>
      <c r="AW1749" s="5">
        <f t="shared" si="2056"/>
        <v>1.9527481671731279E-6</v>
      </c>
      <c r="AX1749" s="5">
        <f t="shared" si="2057"/>
        <v>2.7931875661552898E-2</v>
      </c>
      <c r="AY1749" s="5">
        <f t="shared" si="2058"/>
        <v>1.6972528214847082E-2</v>
      </c>
      <c r="AZ1749" s="5">
        <f t="shared" si="2059"/>
        <v>5.1565945211529884E-3</v>
      </c>
      <c r="BA1749" s="5">
        <f t="shared" si="2060"/>
        <v>1.0444512339387142E-3</v>
      </c>
      <c r="BB1749" s="5">
        <f t="shared" si="2061"/>
        <v>1.5866261768321873E-4</v>
      </c>
      <c r="BC1749" s="5">
        <f t="shared" si="2062"/>
        <v>1.9281954337041559E-5</v>
      </c>
      <c r="BD1749" s="5">
        <f t="shared" si="2063"/>
        <v>1.8631223069010686E-6</v>
      </c>
      <c r="BE1749" s="5">
        <f t="shared" si="2064"/>
        <v>5.6216559196736349E-6</v>
      </c>
      <c r="BF1749" s="5">
        <f t="shared" si="2065"/>
        <v>8.4811971715820745E-6</v>
      </c>
      <c r="BG1749" s="5">
        <f t="shared" si="2066"/>
        <v>8.5301918735986623E-6</v>
      </c>
      <c r="BH1749" s="5">
        <f t="shared" si="2067"/>
        <v>6.4346022084198824E-6</v>
      </c>
      <c r="BI1749" s="5">
        <f t="shared" si="2068"/>
        <v>3.8830644087854255E-6</v>
      </c>
      <c r="BJ1749" s="8">
        <f t="shared" si="2069"/>
        <v>0.81574526025579286</v>
      </c>
      <c r="BK1749" s="8">
        <f t="shared" si="2070"/>
        <v>0.12000346989401557</v>
      </c>
      <c r="BL1749" s="8">
        <f t="shared" si="2071"/>
        <v>4.5832135700917147E-2</v>
      </c>
      <c r="BM1749" s="8">
        <f t="shared" si="2072"/>
        <v>0.6672567017759955</v>
      </c>
      <c r="BN1749" s="8">
        <f t="shared" si="2073"/>
        <v>0.29835010235474524</v>
      </c>
    </row>
    <row r="1750" spans="1:66" x14ac:dyDescent="0.25">
      <c r="A1750" t="s">
        <v>282</v>
      </c>
      <c r="B1750" t="s">
        <v>430</v>
      </c>
      <c r="C1750" t="s">
        <v>283</v>
      </c>
      <c r="D1750" s="7" t="s">
        <v>544</v>
      </c>
      <c r="E1750">
        <f>VLOOKUP(A1750,home!$A$2:$E$405,3,FALSE)</f>
        <v>1.6571</v>
      </c>
      <c r="F1750">
        <f>VLOOKUP(B1750,home!$B$2:$E$405,3,FALSE)</f>
        <v>0.40229999999999999</v>
      </c>
      <c r="G1750">
        <f>VLOOKUP(C1750,away!$B$2:$E$405,4,FALSE)</f>
        <v>0.40229999999999999</v>
      </c>
      <c r="H1750">
        <f>VLOOKUP(A1750,away!$A$2:$E$405,3,FALSE)</f>
        <v>1.3714</v>
      </c>
      <c r="I1750">
        <f>VLOOKUP(C1750,away!$B$2:$E$405,3,FALSE)</f>
        <v>0.97219999999999995</v>
      </c>
      <c r="J1750">
        <f>VLOOKUP(B1750,home!$B$2:$E$405,4,FALSE)</f>
        <v>0.48609999999999998</v>
      </c>
      <c r="K1750" s="3">
        <f t="shared" si="2018"/>
        <v>0.26819383005899999</v>
      </c>
      <c r="L1750" s="3">
        <f t="shared" si="2019"/>
        <v>0.64810501638799989</v>
      </c>
      <c r="M1750" s="5">
        <f t="shared" si="2020"/>
        <v>0.3999967541840313</v>
      </c>
      <c r="N1750" s="5">
        <f t="shared" si="2021"/>
        <v>0.10727666151578368</v>
      </c>
      <c r="O1750" s="5">
        <f t="shared" si="2022"/>
        <v>0.25923990292558841</v>
      </c>
      <c r="P1750" s="5">
        <f t="shared" si="2023"/>
        <v>6.9526542469736899E-2</v>
      </c>
      <c r="Q1750" s="5">
        <f t="shared" si="2024"/>
        <v>1.4385469363930474E-2</v>
      </c>
      <c r="R1750" s="5">
        <f t="shared" si="2025"/>
        <v>8.4007340767005972E-2</v>
      </c>
      <c r="S1750" s="5">
        <f t="shared" si="2026"/>
        <v>3.0212370833215055E-3</v>
      </c>
      <c r="T1750" s="5">
        <f t="shared" si="2027"/>
        <v>9.3232948578592309E-3</v>
      </c>
      <c r="U1750" s="5">
        <f t="shared" si="2028"/>
        <v>2.25302504733749E-2</v>
      </c>
      <c r="V1750" s="5">
        <f t="shared" si="2029"/>
        <v>5.8349409141025638E-5</v>
      </c>
      <c r="W1750" s="5">
        <f t="shared" si="2030"/>
        <v>1.2860313753029734E-3</v>
      </c>
      <c r="X1750" s="5">
        <f t="shared" si="2031"/>
        <v>8.3348338556621566E-4</v>
      </c>
      <c r="Y1750" s="5">
        <f t="shared" si="2032"/>
        <v>2.7009238163075888E-4</v>
      </c>
      <c r="Z1750" s="5">
        <f t="shared" si="2033"/>
        <v>1.8148526321504231E-2</v>
      </c>
      <c r="AA1750" s="5">
        <f t="shared" si="2034"/>
        <v>4.8673227840907935E-3</v>
      </c>
      <c r="AB1750" s="5">
        <f t="shared" si="2035"/>
        <v>6.5269296979937239E-4</v>
      </c>
      <c r="AC1750" s="5">
        <f t="shared" si="2036"/>
        <v>6.3388524880084047E-7</v>
      </c>
      <c r="AD1750" s="5">
        <f t="shared" si="2037"/>
        <v>8.6226420029636924E-5</v>
      </c>
      <c r="AE1750" s="5">
        <f t="shared" si="2038"/>
        <v>5.5883775366386405E-5</v>
      </c>
      <c r="AF1750" s="5">
        <f t="shared" si="2039"/>
        <v>1.810927757482758E-5</v>
      </c>
      <c r="AG1750" s="5">
        <f t="shared" si="2040"/>
        <v>3.9122378798028224E-6</v>
      </c>
      <c r="AH1750" s="5">
        <f t="shared" si="2041"/>
        <v>2.9405377372541362E-3</v>
      </c>
      <c r="AI1750" s="5">
        <f t="shared" si="2042"/>
        <v>7.8863407818721221E-4</v>
      </c>
      <c r="AJ1750" s="5">
        <f t="shared" si="2043"/>
        <v>1.0575339697203863E-4</v>
      </c>
      <c r="AK1750" s="5">
        <f t="shared" si="2044"/>
        <v>9.454136191893632E-6</v>
      </c>
      <c r="AL1750" s="5">
        <f t="shared" si="2045"/>
        <v>4.4072207297376966E-9</v>
      </c>
      <c r="AM1750" s="5">
        <f t="shared" si="2046"/>
        <v>4.6250787680048832E-6</v>
      </c>
      <c r="AN1750" s="5">
        <f t="shared" si="2047"/>
        <v>2.9975367507335951E-6</v>
      </c>
      <c r="AO1750" s="5">
        <f t="shared" si="2048"/>
        <v>9.7135930247891422E-7</v>
      </c>
      <c r="AP1750" s="5">
        <f t="shared" si="2049"/>
        <v>2.0984761221724427E-7</v>
      </c>
      <c r="AQ1750" s="5">
        <f t="shared" si="2050"/>
        <v>3.4000822538759929E-8</v>
      </c>
      <c r="AR1750" s="5">
        <f t="shared" si="2051"/>
        <v>3.8115545167852487E-4</v>
      </c>
      <c r="AS1750" s="5">
        <f t="shared" si="2052"/>
        <v>1.0222354043353168E-4</v>
      </c>
      <c r="AT1750" s="5">
        <f t="shared" si="2053"/>
        <v>1.3707861415529952E-5</v>
      </c>
      <c r="AU1750" s="5">
        <f t="shared" si="2054"/>
        <v>1.2254546183163211E-6</v>
      </c>
      <c r="AV1750" s="5">
        <f t="shared" si="2055"/>
        <v>8.2164841912436041E-8</v>
      </c>
      <c r="AW1750" s="5">
        <f t="shared" si="2056"/>
        <v>2.127925734080073E-11</v>
      </c>
      <c r="AX1750" s="5">
        <f t="shared" si="2057"/>
        <v>2.0673626485263155E-7</v>
      </c>
      <c r="AY1750" s="5">
        <f t="shared" si="2058"/>
        <v>1.3398681032030868E-7</v>
      </c>
      <c r="AZ1750" s="5">
        <f t="shared" si="2059"/>
        <v>4.3418761949209737E-8</v>
      </c>
      <c r="BA1750" s="5">
        <f t="shared" si="2060"/>
        <v>9.3799724748797472E-9</v>
      </c>
      <c r="BB1750" s="5">
        <f t="shared" si="2061"/>
        <v>1.5198018036377313E-9</v>
      </c>
      <c r="BC1750" s="5">
        <f t="shared" si="2062"/>
        <v>1.9699823457062878E-10</v>
      </c>
      <c r="BD1750" s="5">
        <f t="shared" si="2063"/>
        <v>4.117146004274764E-5</v>
      </c>
      <c r="BE1750" s="5">
        <f t="shared" si="2064"/>
        <v>1.1041931557985568E-5</v>
      </c>
      <c r="BF1750" s="5">
        <f t="shared" si="2065"/>
        <v>1.4806889578927449E-6</v>
      </c>
      <c r="BG1750" s="5">
        <f t="shared" si="2066"/>
        <v>1.3237054758110821E-7</v>
      </c>
      <c r="BH1750" s="5">
        <f t="shared" si="2067"/>
        <v>8.8752410356961281E-9</v>
      </c>
      <c r="BI1750" s="5">
        <f t="shared" si="2068"/>
        <v>4.7605697721203034E-10</v>
      </c>
      <c r="BJ1750" s="8">
        <f t="shared" si="2069"/>
        <v>0.13354839765278956</v>
      </c>
      <c r="BK1750" s="8">
        <f t="shared" si="2070"/>
        <v>0.47260365542551058</v>
      </c>
      <c r="BL1750" s="8">
        <f t="shared" si="2071"/>
        <v>0.37569411954385684</v>
      </c>
      <c r="BM1750" s="8">
        <f t="shared" si="2072"/>
        <v>6.5561893752053346E-2</v>
      </c>
      <c r="BN1750" s="8">
        <f t="shared" si="2073"/>
        <v>0.93443267122607676</v>
      </c>
    </row>
    <row r="1751" spans="1:66" x14ac:dyDescent="0.25">
      <c r="A1751" t="s">
        <v>282</v>
      </c>
      <c r="B1751" t="s">
        <v>337</v>
      </c>
      <c r="C1751" t="s">
        <v>475</v>
      </c>
      <c r="D1751" s="7" t="s">
        <v>544</v>
      </c>
      <c r="E1751">
        <f>VLOOKUP(A1751,home!$A$2:$E$405,3,FALSE)</f>
        <v>1.6571</v>
      </c>
      <c r="F1751">
        <f>VLOOKUP(B1751,home!$B$2:$E$405,3,FALSE)</f>
        <v>1.0058</v>
      </c>
      <c r="G1751">
        <f>VLOOKUP(C1751,away!$B$2:$E$405,4,FALSE)</f>
        <v>0.9052</v>
      </c>
      <c r="H1751">
        <f>VLOOKUP(A1751,away!$A$2:$E$405,3,FALSE)</f>
        <v>1.3714</v>
      </c>
      <c r="I1751">
        <f>VLOOKUP(C1751,away!$B$2:$E$405,3,FALSE)</f>
        <v>2.3698000000000001</v>
      </c>
      <c r="J1751">
        <f>VLOOKUP(B1751,home!$B$2:$E$405,4,FALSE)</f>
        <v>0.24310000000000001</v>
      </c>
      <c r="K1751" s="3">
        <f t="shared" si="2018"/>
        <v>1.5087069601360001</v>
      </c>
      <c r="L1751" s="3">
        <f t="shared" si="2019"/>
        <v>0.79006131833200011</v>
      </c>
      <c r="M1751" s="5">
        <f t="shared" si="2020"/>
        <v>0.10038241078387303</v>
      </c>
      <c r="N1751" s="5">
        <f t="shared" si="2021"/>
        <v>0.15144764182486034</v>
      </c>
      <c r="O1751" s="5">
        <f t="shared" si="2022"/>
        <v>7.9308259801251099E-2</v>
      </c>
      <c r="P1751" s="5">
        <f t="shared" si="2023"/>
        <v>0.11965292355842171</v>
      </c>
      <c r="Q1751" s="5">
        <f t="shared" si="2024"/>
        <v>0.1142450556586754</v>
      </c>
      <c r="R1751" s="5">
        <f t="shared" si="2025"/>
        <v>3.1329194146596608E-2</v>
      </c>
      <c r="S1751" s="5">
        <f t="shared" si="2026"/>
        <v>3.5655704032906084E-2</v>
      </c>
      <c r="T1751" s="5">
        <f t="shared" si="2027"/>
        <v>9.0260599286605805E-2</v>
      </c>
      <c r="U1751" s="5">
        <f t="shared" si="2028"/>
        <v>4.7266573264422337E-2</v>
      </c>
      <c r="V1751" s="5">
        <f t="shared" si="2029"/>
        <v>4.7222850605399581E-3</v>
      </c>
      <c r="W1751" s="5">
        <f t="shared" si="2030"/>
        <v>5.7454103544456084E-2</v>
      </c>
      <c r="X1751" s="5">
        <f t="shared" si="2031"/>
        <v>4.539226478991621E-2</v>
      </c>
      <c r="Y1751" s="5">
        <f t="shared" si="2032"/>
        <v>1.7931336280998213E-2</v>
      </c>
      <c r="Z1751" s="5">
        <f t="shared" si="2033"/>
        <v>8.2506614765797664E-3</v>
      </c>
      <c r="AA1751" s="5">
        <f t="shared" si="2034"/>
        <v>1.2447830395441862E-2</v>
      </c>
      <c r="AB1751" s="5">
        <f t="shared" si="2035"/>
        <v>9.3900641780977987E-3</v>
      </c>
      <c r="AC1751" s="5">
        <f t="shared" si="2036"/>
        <v>3.5180168079097421E-4</v>
      </c>
      <c r="AD1751" s="5">
        <f t="shared" si="2037"/>
        <v>2.1670351476473851E-2</v>
      </c>
      <c r="AE1751" s="5">
        <f t="shared" si="2038"/>
        <v>1.7120906456220733E-2</v>
      </c>
      <c r="AF1751" s="5">
        <f t="shared" si="2039"/>
        <v>6.7632829629203023E-3</v>
      </c>
      <c r="AG1751" s="5">
        <f t="shared" si="2040"/>
        <v>1.7811360846457234E-3</v>
      </c>
      <c r="AH1751" s="5">
        <f t="shared" si="2041"/>
        <v>1.6296321208244138E-3</v>
      </c>
      <c r="AI1751" s="5">
        <f t="shared" si="2042"/>
        <v>2.4586373231489842E-3</v>
      </c>
      <c r="AJ1751" s="5">
        <f t="shared" si="2043"/>
        <v>1.8546816209425085E-3</v>
      </c>
      <c r="AK1751" s="5">
        <f t="shared" si="2044"/>
        <v>9.3272369011742685E-4</v>
      </c>
      <c r="AL1751" s="5">
        <f t="shared" si="2045"/>
        <v>1.6773496189501508E-5</v>
      </c>
      <c r="AM1751" s="5">
        <f t="shared" si="2046"/>
        <v>6.5388420202299102E-3</v>
      </c>
      <c r="AN1751" s="5">
        <f t="shared" si="2047"/>
        <v>5.166086146867521E-3</v>
      </c>
      <c r="AO1751" s="5">
        <f t="shared" si="2048"/>
        <v>2.0407624159054184E-3</v>
      </c>
      <c r="AP1751" s="5">
        <f t="shared" si="2049"/>
        <v>5.3744248157087742E-4</v>
      </c>
      <c r="AQ1751" s="5">
        <f t="shared" si="2050"/>
        <v>1.0615312887937725E-4</v>
      </c>
      <c r="AR1751" s="5">
        <f t="shared" si="2051"/>
        <v>2.5750186035494206E-4</v>
      </c>
      <c r="AS1751" s="5">
        <f t="shared" si="2052"/>
        <v>3.8849484896546946E-4</v>
      </c>
      <c r="AT1751" s="5">
        <f t="shared" si="2053"/>
        <v>2.9306244130559398E-4</v>
      </c>
      <c r="AU1751" s="5">
        <f t="shared" si="2054"/>
        <v>1.4738178165073251E-4</v>
      </c>
      <c r="AV1751" s="5">
        <f t="shared" si="2055"/>
        <v>5.5588979943426139E-5</v>
      </c>
      <c r="AW1751" s="5">
        <f t="shared" si="2056"/>
        <v>5.5537558868285072E-7</v>
      </c>
      <c r="AX1751" s="5">
        <f t="shared" si="2057"/>
        <v>1.644199411191768E-3</v>
      </c>
      <c r="AY1751" s="5">
        <f t="shared" si="2058"/>
        <v>1.2990183544068666E-3</v>
      </c>
      <c r="AZ1751" s="5">
        <f t="shared" si="2059"/>
        <v>5.1315207681007708E-4</v>
      </c>
      <c r="BA1751" s="5">
        <f t="shared" si="2060"/>
        <v>1.3514053543645777E-4</v>
      </c>
      <c r="BB1751" s="5">
        <f t="shared" si="2061"/>
        <v>2.6692327396755046E-5</v>
      </c>
      <c r="BC1751" s="5">
        <f t="shared" si="2062"/>
        <v>4.2177150744859332E-6</v>
      </c>
      <c r="BD1751" s="5">
        <f t="shared" si="2063"/>
        <v>3.3907043210828002E-5</v>
      </c>
      <c r="BE1751" s="5">
        <f t="shared" si="2064"/>
        <v>5.1155792089808315E-5</v>
      </c>
      <c r="BF1751" s="5">
        <f t="shared" si="2065"/>
        <v>3.8589549788581976E-5</v>
      </c>
      <c r="BG1751" s="5">
        <f t="shared" si="2066"/>
        <v>1.9406774118182774E-5</v>
      </c>
      <c r="BH1751" s="5">
        <f t="shared" si="2067"/>
        <v>7.319783796472391E-6</v>
      </c>
      <c r="BI1751" s="5">
        <f t="shared" si="2068"/>
        <v>2.2086817520857223E-6</v>
      </c>
      <c r="BJ1751" s="8">
        <f t="shared" si="2069"/>
        <v>0.54207838497954219</v>
      </c>
      <c r="BK1751" s="8">
        <f t="shared" si="2070"/>
        <v>0.2620809169671281</v>
      </c>
      <c r="BL1751" s="8">
        <f t="shared" si="2071"/>
        <v>0.18791221407781919</v>
      </c>
      <c r="BM1751" s="8">
        <f t="shared" si="2072"/>
        <v>0.40265822874857271</v>
      </c>
      <c r="BN1751" s="8">
        <f t="shared" si="2073"/>
        <v>0.59636548577367821</v>
      </c>
    </row>
    <row r="1752" spans="1:66" x14ac:dyDescent="0.25">
      <c r="A1752" t="s">
        <v>282</v>
      </c>
      <c r="B1752" t="s">
        <v>199</v>
      </c>
      <c r="C1752" t="s">
        <v>195</v>
      </c>
      <c r="D1752" s="7" t="s">
        <v>544</v>
      </c>
      <c r="E1752">
        <f>VLOOKUP(A1752,home!$A$2:$E$405,3,FALSE)</f>
        <v>1.6571</v>
      </c>
      <c r="F1752">
        <f>VLOOKUP(B1752,home!$B$2:$E$405,3,FALSE)</f>
        <v>0.9052</v>
      </c>
      <c r="G1752">
        <f>VLOOKUP(C1752,away!$B$2:$E$405,4,FALSE)</f>
        <v>1.0058</v>
      </c>
      <c r="H1752">
        <f>VLOOKUP(A1752,away!$A$2:$E$405,3,FALSE)</f>
        <v>1.3714</v>
      </c>
      <c r="I1752">
        <f>VLOOKUP(C1752,away!$B$2:$E$405,3,FALSE)</f>
        <v>0.97219999999999995</v>
      </c>
      <c r="J1752">
        <f>VLOOKUP(B1752,home!$B$2:$E$405,4,FALSE)</f>
        <v>1.4583999999999999</v>
      </c>
      <c r="K1752" s="3">
        <f t="shared" si="2018"/>
        <v>1.5087069601360001</v>
      </c>
      <c r="L1752" s="3">
        <f t="shared" si="2019"/>
        <v>1.9444483766719998</v>
      </c>
      <c r="M1752" s="5">
        <f t="shared" si="2020"/>
        <v>3.164562606919169E-2</v>
      </c>
      <c r="N1752" s="5">
        <f t="shared" si="2021"/>
        <v>4.7743976308450758E-2</v>
      </c>
      <c r="O1752" s="5">
        <f t="shared" si="2022"/>
        <v>6.1533286239008889E-2</v>
      </c>
      <c r="P1752" s="5">
        <f t="shared" si="2023"/>
        <v>9.2835697228833475E-2</v>
      </c>
      <c r="Q1752" s="5">
        <f t="shared" si="2024"/>
        <v>3.6015834680563977E-2</v>
      </c>
      <c r="R1752" s="5">
        <f t="shared" si="2025"/>
        <v>5.9824149269367195E-2</v>
      </c>
      <c r="S1752" s="5">
        <f t="shared" si="2026"/>
        <v>6.8085765321246675E-2</v>
      </c>
      <c r="T1752" s="5">
        <f t="shared" si="2027"/>
        <v>7.0030931279109726E-2</v>
      </c>
      <c r="U1752" s="5">
        <f t="shared" si="2028"/>
        <v>9.0257110386909298E-2</v>
      </c>
      <c r="V1752" s="5">
        <f t="shared" si="2029"/>
        <v>2.2192954639244797E-2</v>
      </c>
      <c r="W1752" s="5">
        <f t="shared" si="2030"/>
        <v>1.8112446819224796E-2</v>
      </c>
      <c r="X1752" s="5">
        <f t="shared" si="2031"/>
        <v>3.5218717815199578E-2</v>
      </c>
      <c r="Y1752" s="5">
        <f t="shared" si="2032"/>
        <v>3.4240489342117042E-2</v>
      </c>
      <c r="Z1752" s="5">
        <f t="shared" si="2033"/>
        <v>3.8774989977534813E-2</v>
      </c>
      <c r="AA1752" s="5">
        <f t="shared" si="2034"/>
        <v>5.8500097258310423E-2</v>
      </c>
      <c r="AB1752" s="5">
        <f t="shared" si="2035"/>
        <v>4.4129751951122939E-2</v>
      </c>
      <c r="AC1752" s="5">
        <f t="shared" si="2036"/>
        <v>4.0690821161932086E-3</v>
      </c>
      <c r="AD1752" s="5">
        <f t="shared" si="2037"/>
        <v>6.8315936453144082E-3</v>
      </c>
      <c r="AE1752" s="5">
        <f t="shared" si="2038"/>
        <v>1.3283681173714349E-2</v>
      </c>
      <c r="AF1752" s="5">
        <f t="shared" si="2039"/>
        <v>1.291471614722864E-2</v>
      </c>
      <c r="AG1752" s="5">
        <f t="shared" si="2040"/>
        <v>8.3706662825527977E-3</v>
      </c>
      <c r="AH1752" s="5">
        <f t="shared" si="2041"/>
        <v>1.8848991579322662E-2</v>
      </c>
      <c r="AI1752" s="5">
        <f t="shared" si="2042"/>
        <v>2.843760478726896E-2</v>
      </c>
      <c r="AJ1752" s="5">
        <f t="shared" si="2043"/>
        <v>2.1452006136074762E-2</v>
      </c>
      <c r="AK1752" s="5">
        <f t="shared" si="2044"/>
        <v>1.0788263655458721E-2</v>
      </c>
      <c r="AL1752" s="5">
        <f t="shared" si="2045"/>
        <v>4.7748282750004981E-4</v>
      </c>
      <c r="AM1752" s="5">
        <f t="shared" si="2046"/>
        <v>2.0613745763013438E-3</v>
      </c>
      <c r="AN1752" s="5">
        <f t="shared" si="2047"/>
        <v>4.0082364486020783E-3</v>
      </c>
      <c r="AO1752" s="5">
        <f t="shared" si="2048"/>
        <v>3.8969044279009279E-3</v>
      </c>
      <c r="AP1752" s="5">
        <f t="shared" si="2049"/>
        <v>2.5257764962926289E-3</v>
      </c>
      <c r="AQ1752" s="5">
        <f t="shared" si="2050"/>
        <v>1.2278105020131237E-3</v>
      </c>
      <c r="AR1752" s="5">
        <f t="shared" si="2051"/>
        <v>7.3301782156636203E-3</v>
      </c>
      <c r="AS1752" s="5">
        <f t="shared" si="2052"/>
        <v>1.105909089300899E-2</v>
      </c>
      <c r="AT1752" s="5">
        <f t="shared" si="2053"/>
        <v>8.3424637015296586E-3</v>
      </c>
      <c r="AU1752" s="5">
        <f t="shared" si="2054"/>
        <v>4.1954443503932444E-3</v>
      </c>
      <c r="AV1752" s="5">
        <f t="shared" si="2055"/>
        <v>1.5824240230753882E-3</v>
      </c>
      <c r="AW1752" s="5">
        <f t="shared" si="2056"/>
        <v>3.8909582207560804E-5</v>
      </c>
      <c r="AX1752" s="5">
        <f t="shared" si="2057"/>
        <v>5.1833502845220585E-4</v>
      </c>
      <c r="AY1752" s="5">
        <f t="shared" si="2058"/>
        <v>1.0078757046461263E-3</v>
      </c>
      <c r="AZ1752" s="5">
        <f t="shared" si="2059"/>
        <v>9.7988113889315451E-4</v>
      </c>
      <c r="BA1752" s="5">
        <f t="shared" si="2060"/>
        <v>6.3510942995076815E-4</v>
      </c>
      <c r="BB1752" s="5">
        <f t="shared" si="2061"/>
        <v>3.0873437501921269E-4</v>
      </c>
      <c r="BC1752" s="5">
        <f t="shared" si="2062"/>
        <v>1.2006361086579036E-4</v>
      </c>
      <c r="BD1752" s="5">
        <f t="shared" si="2063"/>
        <v>2.3755255220272646E-3</v>
      </c>
      <c r="BE1752" s="5">
        <f t="shared" si="2064"/>
        <v>3.5839718890632393E-3</v>
      </c>
      <c r="BF1752" s="5">
        <f t="shared" si="2065"/>
        <v>2.7035816669807389E-3</v>
      </c>
      <c r="BG1752" s="5">
        <f t="shared" si="2066"/>
        <v>1.3596374927566431E-3</v>
      </c>
      <c r="BH1752" s="5">
        <f t="shared" si="2067"/>
        <v>5.1282363714595246E-4</v>
      </c>
      <c r="BI1752" s="5">
        <f t="shared" si="2068"/>
        <v>1.5474011813687143E-4</v>
      </c>
      <c r="BJ1752" s="8">
        <f t="shared" si="2069"/>
        <v>0.30005315523241349</v>
      </c>
      <c r="BK1752" s="8">
        <f t="shared" si="2070"/>
        <v>0.22031448390685604</v>
      </c>
      <c r="BL1752" s="8">
        <f t="shared" si="2071"/>
        <v>0.4369711427726255</v>
      </c>
      <c r="BM1752" s="8">
        <f t="shared" si="2072"/>
        <v>0.66554623597157503</v>
      </c>
      <c r="BN1752" s="8">
        <f t="shared" si="2073"/>
        <v>0.32959856979541596</v>
      </c>
    </row>
    <row r="1753" spans="1:66" s="14" customFormat="1" x14ac:dyDescent="0.25">
      <c r="A1753" t="s">
        <v>288</v>
      </c>
      <c r="B1753" t="s">
        <v>476</v>
      </c>
      <c r="C1753" t="s">
        <v>354</v>
      </c>
      <c r="D1753" s="7" t="s">
        <v>544</v>
      </c>
      <c r="E1753">
        <f>VLOOKUP(A1753,home!$A$2:$E$405,3,FALSE)</f>
        <v>1.6215999999999999</v>
      </c>
      <c r="F1753">
        <f>VLOOKUP(B1753,home!$B$2:$E$405,3,FALSE)</f>
        <v>0.61670000000000003</v>
      </c>
      <c r="G1753">
        <f>VLOOKUP(C1753,away!$B$2:$E$405,4,FALSE)</f>
        <v>1.0791999999999999</v>
      </c>
      <c r="H1753">
        <f>VLOOKUP(A1753,away!$A$2:$E$405,3,FALSE)</f>
        <v>1.2972999999999999</v>
      </c>
      <c r="I1753">
        <f>VLOOKUP(C1753,away!$B$2:$E$405,3,FALSE)</f>
        <v>0.96350000000000002</v>
      </c>
      <c r="J1753">
        <f>VLOOKUP(B1753,home!$B$2:$E$405,4,FALSE)</f>
        <v>0.51390000000000002</v>
      </c>
      <c r="K1753" s="3">
        <f t="shared" si="2018"/>
        <v>1.0792439450240001</v>
      </c>
      <c r="L1753" s="3">
        <f t="shared" si="2019"/>
        <v>0.64234855984499994</v>
      </c>
      <c r="M1753" s="5">
        <f t="shared" si="2020"/>
        <v>0.17878121114088669</v>
      </c>
      <c r="N1753" s="5">
        <f t="shared" si="2021"/>
        <v>0.19294853960785927</v>
      </c>
      <c r="O1753" s="5">
        <f t="shared" si="2022"/>
        <v>0.11483985350369343</v>
      </c>
      <c r="P1753" s="5">
        <f t="shared" si="2023"/>
        <v>0.12394021654130433</v>
      </c>
      <c r="Q1753" s="5">
        <f t="shared" si="2024"/>
        <v>0.10411927153650279</v>
      </c>
      <c r="R1753" s="5">
        <f t="shared" si="2025"/>
        <v>3.6883607255454122E-2</v>
      </c>
      <c r="S1753" s="5">
        <f t="shared" si="2026"/>
        <v>2.1480413375486351E-2</v>
      </c>
      <c r="T1753" s="5">
        <f t="shared" si="2027"/>
        <v>6.6880864123583059E-2</v>
      </c>
      <c r="U1753" s="5">
        <f t="shared" si="2028"/>
        <v>3.9806409801092138E-2</v>
      </c>
      <c r="V1753" s="5">
        <f t="shared" si="2029"/>
        <v>1.6545904026523735E-3</v>
      </c>
      <c r="W1753" s="5">
        <f t="shared" si="2030"/>
        <v>3.7456697788693455E-2</v>
      </c>
      <c r="X1753" s="5">
        <f t="shared" si="2031"/>
        <v>2.4060255881116634E-2</v>
      </c>
      <c r="Y1753" s="5">
        <f t="shared" si="2032"/>
        <v>7.7275353573687299E-3</v>
      </c>
      <c r="Z1753" s="5">
        <f t="shared" si="2033"/>
        <v>7.8973773341431824E-3</v>
      </c>
      <c r="AA1753" s="5">
        <f t="shared" si="2034"/>
        <v>8.5231966694438079E-3</v>
      </c>
      <c r="AB1753" s="5">
        <f t="shared" si="2035"/>
        <v>4.5993041988729765E-3</v>
      </c>
      <c r="AC1753" s="5">
        <f t="shared" si="2036"/>
        <v>7.1690381879074911E-5</v>
      </c>
      <c r="AD1753" s="5">
        <f t="shared" si="2037"/>
        <v>1.0106228572260314E-2</v>
      </c>
      <c r="AE1753" s="5">
        <f t="shared" si="2038"/>
        <v>6.4917213688558024E-3</v>
      </c>
      <c r="AF1753" s="5">
        <f t="shared" si="2039"/>
        <v>2.084973936099768E-3</v>
      </c>
      <c r="AG1753" s="5">
        <f t="shared" si="2040"/>
        <v>4.4642666838934901E-4</v>
      </c>
      <c r="AH1753" s="5">
        <f t="shared" si="2041"/>
        <v>1.2682172392848544E-3</v>
      </c>
      <c r="AI1753" s="5">
        <f t="shared" si="2042"/>
        <v>1.3687157764732324E-3</v>
      </c>
      <c r="AJ1753" s="5">
        <f t="shared" si="2043"/>
        <v>7.3858910710877942E-4</v>
      </c>
      <c r="AK1753" s="5">
        <f t="shared" si="2044"/>
        <v>2.6570594056927766E-4</v>
      </c>
      <c r="AL1753" s="5">
        <f t="shared" si="2045"/>
        <v>1.9879765658415559E-6</v>
      </c>
      <c r="AM1753" s="5">
        <f t="shared" si="2046"/>
        <v>2.1814171987280988E-3</v>
      </c>
      <c r="AN1753" s="5">
        <f t="shared" si="2047"/>
        <v>1.4012301960241082E-3</v>
      </c>
      <c r="AO1753" s="5">
        <f t="shared" si="2048"/>
        <v>4.5003909921370643E-4</v>
      </c>
      <c r="AP1753" s="5">
        <f t="shared" si="2049"/>
        <v>9.6360655751288453E-5</v>
      </c>
      <c r="AQ1753" s="5">
        <f t="shared" si="2050"/>
        <v>1.5474282111889985E-5</v>
      </c>
      <c r="AR1753" s="5">
        <f t="shared" si="2051"/>
        <v>1.6292750344504563E-4</v>
      </c>
      <c r="AS1753" s="5">
        <f t="shared" si="2052"/>
        <v>1.7583852157094238E-4</v>
      </c>
      <c r="AT1753" s="5">
        <f t="shared" si="2053"/>
        <v>9.4886329853705804E-5</v>
      </c>
      <c r="AU1753" s="5">
        <f t="shared" si="2054"/>
        <v>3.413516565338734E-5</v>
      </c>
      <c r="AV1753" s="5">
        <f t="shared" si="2055"/>
        <v>9.2100427109523726E-6</v>
      </c>
      <c r="AW1753" s="5">
        <f t="shared" si="2056"/>
        <v>3.8282398120571387E-8</v>
      </c>
      <c r="AX1753" s="5">
        <f t="shared" si="2057"/>
        <v>3.9238021721641934E-4</v>
      </c>
      <c r="AY1753" s="5">
        <f t="shared" si="2058"/>
        <v>2.5204486744063521E-4</v>
      </c>
      <c r="AZ1753" s="5">
        <f t="shared" si="2059"/>
        <v>8.0950328808407967E-5</v>
      </c>
      <c r="BA1753" s="5">
        <f t="shared" si="2060"/>
        <v>1.733277570968669E-5</v>
      </c>
      <c r="BB1753" s="5">
        <f t="shared" si="2061"/>
        <v>2.78342087880841E-6</v>
      </c>
      <c r="BC1753" s="5">
        <f t="shared" si="2062"/>
        <v>3.5758527858901738E-7</v>
      </c>
      <c r="BD1753" s="5">
        <f t="shared" si="2063"/>
        <v>1.7442707866177715E-5</v>
      </c>
      <c r="BE1753" s="5">
        <f t="shared" si="2064"/>
        <v>1.8824936849394795E-5</v>
      </c>
      <c r="BF1753" s="5">
        <f t="shared" si="2065"/>
        <v>1.0158349555084254E-5</v>
      </c>
      <c r="BG1753" s="5">
        <f t="shared" si="2066"/>
        <v>3.6544457495873093E-6</v>
      </c>
      <c r="BH1753" s="5">
        <f t="shared" si="2067"/>
        <v>9.8600961191519897E-7</v>
      </c>
      <c r="BI1753" s="5">
        <f t="shared" si="2068"/>
        <v>2.1282898067898861E-7</v>
      </c>
      <c r="BJ1753" s="8">
        <f t="shared" si="2069"/>
        <v>0.45721288546789085</v>
      </c>
      <c r="BK1753" s="8">
        <f t="shared" si="2070"/>
        <v>0.32618215468621531</v>
      </c>
      <c r="BL1753" s="8">
        <f t="shared" si="2071"/>
        <v>0.20882187633383953</v>
      </c>
      <c r="BM1753" s="8">
        <f t="shared" si="2072"/>
        <v>0.24834958765134563</v>
      </c>
      <c r="BN1753" s="8">
        <f t="shared" si="2073"/>
        <v>0.75151269958570055</v>
      </c>
    </row>
    <row r="1754" spans="1:66" x14ac:dyDescent="0.25">
      <c r="A1754" t="s">
        <v>288</v>
      </c>
      <c r="B1754" t="s">
        <v>313</v>
      </c>
      <c r="C1754" t="s">
        <v>355</v>
      </c>
      <c r="D1754" s="7" t="s">
        <v>544</v>
      </c>
      <c r="E1754">
        <f>VLOOKUP(A1754,home!$A$2:$E$405,3,FALSE)</f>
        <v>1.6215999999999999</v>
      </c>
      <c r="F1754">
        <f>VLOOKUP(B1754,home!$B$2:$E$405,3,FALSE)</f>
        <v>0.30830000000000002</v>
      </c>
      <c r="G1754">
        <f>VLOOKUP(C1754,away!$B$2:$E$405,4,FALSE)</f>
        <v>0.82220000000000004</v>
      </c>
      <c r="H1754">
        <f>VLOOKUP(A1754,away!$A$2:$E$405,3,FALSE)</f>
        <v>1.2972999999999999</v>
      </c>
      <c r="I1754">
        <f>VLOOKUP(C1754,away!$B$2:$E$405,3,FALSE)</f>
        <v>0.51390000000000002</v>
      </c>
      <c r="J1754">
        <f>VLOOKUP(B1754,home!$B$2:$E$405,4,FALSE)</f>
        <v>1.1561999999999999</v>
      </c>
      <c r="K1754" s="3">
        <f t="shared" si="2018"/>
        <v>0.41105007601600002</v>
      </c>
      <c r="L1754" s="3">
        <f t="shared" si="2019"/>
        <v>0.77081827181399998</v>
      </c>
      <c r="M1754" s="5">
        <f t="shared" si="2020"/>
        <v>0.30670517101538491</v>
      </c>
      <c r="N1754" s="5">
        <f t="shared" si="2021"/>
        <v>0.12607118386037428</v>
      </c>
      <c r="O1754" s="5">
        <f t="shared" si="2022"/>
        <v>0.23641394987849634</v>
      </c>
      <c r="P1754" s="5">
        <f t="shared" si="2023"/>
        <v>9.717797206879876E-2</v>
      </c>
      <c r="Q1754" s="5">
        <f t="shared" si="2024"/>
        <v>2.591078485461697E-2</v>
      </c>
      <c r="R1754" s="5">
        <f t="shared" si="2025"/>
        <v>9.1116096139032071E-2</v>
      </c>
      <c r="S1754" s="5">
        <f t="shared" si="2026"/>
        <v>7.6975864346696303E-3</v>
      </c>
      <c r="T1754" s="5">
        <f t="shared" si="2027"/>
        <v>1.997250640298022E-2</v>
      </c>
      <c r="U1754" s="5">
        <f t="shared" si="2028"/>
        <v>3.7453278244230302E-2</v>
      </c>
      <c r="V1754" s="5">
        <f t="shared" si="2029"/>
        <v>2.7099345279269171E-4</v>
      </c>
      <c r="W1754" s="5">
        <f t="shared" si="2030"/>
        <v>3.5502100280415095E-3</v>
      </c>
      <c r="X1754" s="5">
        <f t="shared" si="2031"/>
        <v>2.736566758391689E-3</v>
      </c>
      <c r="Y1754" s="5">
        <f t="shared" si="2032"/>
        <v>1.0546978297035607E-3</v>
      </c>
      <c r="Z1754" s="5">
        <f t="shared" si="2033"/>
        <v>2.3411317253442327E-2</v>
      </c>
      <c r="AA1754" s="5">
        <f t="shared" si="2034"/>
        <v>9.623223736662162E-3</v>
      </c>
      <c r="AB1754" s="5">
        <f t="shared" si="2035"/>
        <v>1.9778134242369782E-3</v>
      </c>
      <c r="AC1754" s="5">
        <f t="shared" si="2036"/>
        <v>5.3664309968942722E-6</v>
      </c>
      <c r="AD1754" s="5">
        <f t="shared" si="2037"/>
        <v>3.6482852547480704E-4</v>
      </c>
      <c r="AE1754" s="5">
        <f t="shared" si="2038"/>
        <v>2.8121649351494065E-4</v>
      </c>
      <c r="AF1754" s="5">
        <f t="shared" si="2039"/>
        <v>1.0838340576838972E-4</v>
      </c>
      <c r="AG1754" s="5">
        <f t="shared" si="2040"/>
        <v>2.7847969842568562E-5</v>
      </c>
      <c r="AH1754" s="5">
        <f t="shared" si="2041"/>
        <v>4.5114677765469239E-3</v>
      </c>
      <c r="AI1754" s="5">
        <f t="shared" si="2042"/>
        <v>1.8544391724933478E-3</v>
      </c>
      <c r="AJ1754" s="5">
        <f t="shared" si="2043"/>
        <v>3.8113368141021924E-4</v>
      </c>
      <c r="AK1754" s="5">
        <f t="shared" si="2044"/>
        <v>5.2221676238642855E-5</v>
      </c>
      <c r="AL1754" s="5">
        <f t="shared" si="2045"/>
        <v>6.801305368264149E-8</v>
      </c>
      <c r="AM1754" s="5">
        <f t="shared" si="2046"/>
        <v>2.999255862584494E-5</v>
      </c>
      <c r="AN1754" s="5">
        <f t="shared" si="2047"/>
        <v>2.3118812207253877E-5</v>
      </c>
      <c r="AO1754" s="5">
        <f t="shared" si="2048"/>
        <v>8.9102014359939187E-6</v>
      </c>
      <c r="AP1754" s="5">
        <f t="shared" si="2049"/>
        <v>2.2893820241358176E-6</v>
      </c>
      <c r="AQ1754" s="5">
        <f t="shared" si="2050"/>
        <v>4.411743738416021E-7</v>
      </c>
      <c r="AR1754" s="5">
        <f t="shared" si="2051"/>
        <v>6.9550435897249008E-4</v>
      </c>
      <c r="AS1754" s="5">
        <f t="shared" si="2052"/>
        <v>2.8588711962510141E-4</v>
      </c>
      <c r="AT1754" s="5">
        <f t="shared" si="2053"/>
        <v>5.8756961126946596E-5</v>
      </c>
      <c r="AU1754" s="5">
        <f t="shared" si="2054"/>
        <v>8.0506844459001852E-6</v>
      </c>
      <c r="AV1754" s="5">
        <f t="shared" si="2055"/>
        <v>8.2730861336702511E-7</v>
      </c>
      <c r="AW1754" s="5">
        <f t="shared" si="2056"/>
        <v>5.9859971722502409E-10</v>
      </c>
      <c r="AX1754" s="5">
        <f t="shared" si="2057"/>
        <v>2.0547405838446485E-6</v>
      </c>
      <c r="AY1754" s="5">
        <f t="shared" si="2058"/>
        <v>1.5838315858652214E-6</v>
      </c>
      <c r="AZ1754" s="5">
        <f t="shared" si="2059"/>
        <v>6.1042316293052834E-7</v>
      </c>
      <c r="BA1754" s="5">
        <f t="shared" si="2060"/>
        <v>1.5684177584178187E-7</v>
      </c>
      <c r="BB1754" s="5">
        <f t="shared" si="2061"/>
        <v>3.0224126650650265E-8</v>
      </c>
      <c r="BC1754" s="5">
        <f t="shared" si="2062"/>
        <v>4.6594618143883416E-9</v>
      </c>
      <c r="BD1754" s="5">
        <f t="shared" si="2063"/>
        <v>8.9351244670379733E-5</v>
      </c>
      <c r="BE1754" s="5">
        <f t="shared" si="2064"/>
        <v>3.672783591388381E-5</v>
      </c>
      <c r="BF1754" s="5">
        <f t="shared" si="2065"/>
        <v>7.5484898721525552E-6</v>
      </c>
      <c r="BG1754" s="5">
        <f t="shared" si="2066"/>
        <v>1.0342691119181048E-6</v>
      </c>
      <c r="BH1754" s="5">
        <f t="shared" si="2067"/>
        <v>1.0628409926873444E-7</v>
      </c>
      <c r="BI1754" s="5">
        <f t="shared" si="2068"/>
        <v>8.7376174167410808E-9</v>
      </c>
      <c r="BJ1754" s="8">
        <f t="shared" si="2069"/>
        <v>0.18014741897807293</v>
      </c>
      <c r="BK1754" s="8">
        <f t="shared" si="2070"/>
        <v>0.41185874124728244</v>
      </c>
      <c r="BL1754" s="8">
        <f t="shared" si="2071"/>
        <v>0.38456742702341584</v>
      </c>
      <c r="BM1754" s="8">
        <f t="shared" si="2072"/>
        <v>0.11658816345252407</v>
      </c>
      <c r="BN1754" s="8">
        <f t="shared" si="2073"/>
        <v>0.8833951578167033</v>
      </c>
    </row>
    <row r="1755" spans="1:66" x14ac:dyDescent="0.25">
      <c r="A1755" t="s">
        <v>288</v>
      </c>
      <c r="B1755" t="s">
        <v>316</v>
      </c>
      <c r="C1755" t="s">
        <v>293</v>
      </c>
      <c r="D1755" s="7" t="s">
        <v>544</v>
      </c>
      <c r="E1755">
        <f>VLOOKUP(A1755,home!$A$2:$E$405,3,FALSE)</f>
        <v>1.6215999999999999</v>
      </c>
      <c r="F1755">
        <f>VLOOKUP(B1755,home!$B$2:$E$405,3,FALSE)</f>
        <v>1.0278</v>
      </c>
      <c r="G1755">
        <f>VLOOKUP(C1755,away!$B$2:$E$405,4,FALSE)</f>
        <v>1.4389000000000001</v>
      </c>
      <c r="H1755">
        <f>VLOOKUP(A1755,away!$A$2:$E$405,3,FALSE)</f>
        <v>1.2972999999999999</v>
      </c>
      <c r="I1755">
        <f>VLOOKUP(C1755,away!$B$2:$E$405,3,FALSE)</f>
        <v>0.51390000000000002</v>
      </c>
      <c r="J1755">
        <f>VLOOKUP(B1755,home!$B$2:$E$405,4,FALSE)</f>
        <v>1.2847</v>
      </c>
      <c r="K1755" s="3">
        <f t="shared" si="2018"/>
        <v>2.3981865426720002</v>
      </c>
      <c r="L1755" s="3">
        <f t="shared" si="2019"/>
        <v>0.85648696920900003</v>
      </c>
      <c r="M1755" s="5">
        <f t="shared" si="2020"/>
        <v>3.8593418899417177E-2</v>
      </c>
      <c r="N1755" s="5">
        <f t="shared" si="2021"/>
        <v>9.2554217840285516E-2</v>
      </c>
      <c r="O1755" s="5">
        <f t="shared" si="2022"/>
        <v>3.3054760384575159E-2</v>
      </c>
      <c r="P1755" s="5">
        <f t="shared" si="2023"/>
        <v>7.9271481525535689E-2</v>
      </c>
      <c r="Q1755" s="5">
        <f t="shared" si="2024"/>
        <v>0.11098113984605273</v>
      </c>
      <c r="R1755" s="5">
        <f t="shared" si="2025"/>
        <v>1.4155485769857248E-2</v>
      </c>
      <c r="S1755" s="5">
        <f t="shared" si="2026"/>
        <v>4.0706213406686842E-2</v>
      </c>
      <c r="T1755" s="5">
        <f t="shared" si="2027"/>
        <v>9.5053900106105899E-2</v>
      </c>
      <c r="U1755" s="5">
        <f t="shared" si="2028"/>
        <v>3.3947495478256651E-2</v>
      </c>
      <c r="V1755" s="5">
        <f t="shared" si="2029"/>
        <v>9.2901326934998352E-3</v>
      </c>
      <c r="W1755" s="5">
        <f t="shared" si="2030"/>
        <v>8.8717825356400992E-2</v>
      </c>
      <c r="X1755" s="5">
        <f t="shared" si="2031"/>
        <v>7.5985661354317252E-2</v>
      </c>
      <c r="Y1755" s="5">
        <f t="shared" si="2032"/>
        <v>3.2540364398350306E-2</v>
      </c>
      <c r="Z1755" s="5">
        <f t="shared" si="2033"/>
        <v>4.0413297015687213E-3</v>
      </c>
      <c r="AA1755" s="5">
        <f t="shared" si="2034"/>
        <v>9.6918625048027576E-3</v>
      </c>
      <c r="AB1755" s="5">
        <f t="shared" si="2035"/>
        <v>1.1621447116222658E-2</v>
      </c>
      <c r="AC1755" s="5">
        <f t="shared" si="2036"/>
        <v>1.1926297980069422E-3</v>
      </c>
      <c r="AD1755" s="5">
        <f t="shared" si="2037"/>
        <v>5.3190473716211412E-2</v>
      </c>
      <c r="AE1755" s="5">
        <f t="shared" si="2038"/>
        <v>4.5556947623988889E-2</v>
      </c>
      <c r="AF1755" s="5">
        <f t="shared" si="2039"/>
        <v>1.9509465998441698E-2</v>
      </c>
      <c r="AG1755" s="5">
        <f t="shared" si="2040"/>
        <v>5.5698678012971225E-3</v>
      </c>
      <c r="AH1755" s="5">
        <f t="shared" si="2041"/>
        <v>8.6533655691772653E-4</v>
      </c>
      <c r="AI1755" s="5">
        <f t="shared" si="2042"/>
        <v>2.075238485682215E-3</v>
      </c>
      <c r="AJ1755" s="5">
        <f t="shared" si="2043"/>
        <v>2.4884045045990544E-3</v>
      </c>
      <c r="AK1755" s="5">
        <f t="shared" si="2044"/>
        <v>1.9892193985512792E-3</v>
      </c>
      <c r="AL1755" s="5">
        <f t="shared" si="2045"/>
        <v>9.798720475727374E-5</v>
      </c>
      <c r="AM1755" s="5">
        <f t="shared" si="2046"/>
        <v>2.5512135652913392E-2</v>
      </c>
      <c r="AN1755" s="5">
        <f t="shared" si="2047"/>
        <v>2.1850811743412663E-2</v>
      </c>
      <c r="AO1755" s="5">
        <f t="shared" si="2048"/>
        <v>9.357467762435968E-3</v>
      </c>
      <c r="AP1755" s="5">
        <f t="shared" si="2049"/>
        <v>2.6715164011065686E-3</v>
      </c>
      <c r="AQ1755" s="5">
        <f t="shared" si="2050"/>
        <v>5.72029746393975E-4</v>
      </c>
      <c r="AR1755" s="5">
        <f t="shared" si="2051"/>
        <v>1.4822989699604306E-4</v>
      </c>
      <c r="AS1755" s="5">
        <f t="shared" si="2052"/>
        <v>3.5548294419756715E-4</v>
      </c>
      <c r="AT1755" s="5">
        <f t="shared" si="2053"/>
        <v>4.2625720646201359E-4</v>
      </c>
      <c r="AU1755" s="5">
        <f t="shared" si="2054"/>
        <v>3.407480987513871E-4</v>
      </c>
      <c r="AV1755" s="5">
        <f t="shared" si="2055"/>
        <v>2.0429437621666163E-4</v>
      </c>
      <c r="AW1755" s="5">
        <f t="shared" si="2056"/>
        <v>5.5907566577457258E-6</v>
      </c>
      <c r="AX1755" s="5">
        <f t="shared" si="2057"/>
        <v>1.0197143399606574E-2</v>
      </c>
      <c r="AY1755" s="5">
        <f t="shared" si="2058"/>
        <v>8.7337204449185937E-3</v>
      </c>
      <c r="AZ1755" s="5">
        <f t="shared" si="2059"/>
        <v>3.7401588768935022E-3</v>
      </c>
      <c r="BA1755" s="5">
        <f t="shared" si="2060"/>
        <v>1.0677991136102177E-3</v>
      </c>
      <c r="BB1755" s="5">
        <f t="shared" si="2061"/>
        <v>2.2863900663501802E-4</v>
      </c>
      <c r="BC1755" s="5">
        <f t="shared" si="2062"/>
        <v>3.9165265967156619E-5</v>
      </c>
      <c r="BD1755" s="5">
        <f t="shared" si="2063"/>
        <v>2.1159495870717184E-5</v>
      </c>
      <c r="BE1755" s="5">
        <f t="shared" si="2064"/>
        <v>5.0744418246877711E-5</v>
      </c>
      <c r="BF1755" s="5">
        <f t="shared" si="2065"/>
        <v>6.0847290477690806E-5</v>
      </c>
      <c r="BG1755" s="5">
        <f t="shared" si="2066"/>
        <v>4.8641051060550743E-5</v>
      </c>
      <c r="BH1755" s="5">
        <f t="shared" si="2067"/>
        <v>2.9162578518708612E-5</v>
      </c>
      <c r="BI1755" s="5">
        <f t="shared" si="2068"/>
        <v>1.398746067063651E-5</v>
      </c>
      <c r="BJ1755" s="8">
        <f t="shared" si="2069"/>
        <v>0.70363045145534531</v>
      </c>
      <c r="BK1755" s="8">
        <f t="shared" si="2070"/>
        <v>0.17788558397282236</v>
      </c>
      <c r="BL1755" s="8">
        <f t="shared" si="2071"/>
        <v>0.11158880501693359</v>
      </c>
      <c r="BM1755" s="8">
        <f t="shared" si="2072"/>
        <v>0.61980753619268547</v>
      </c>
      <c r="BN1755" s="8">
        <f t="shared" si="2073"/>
        <v>0.36861050426572356</v>
      </c>
    </row>
    <row r="1756" spans="1:66" x14ac:dyDescent="0.25">
      <c r="A1756" t="s">
        <v>288</v>
      </c>
      <c r="B1756" t="s">
        <v>320</v>
      </c>
      <c r="C1756" t="s">
        <v>312</v>
      </c>
      <c r="D1756" s="7" t="s">
        <v>544</v>
      </c>
      <c r="E1756">
        <f>VLOOKUP(A1756,home!$A$2:$E$405,3,FALSE)</f>
        <v>1.6215999999999999</v>
      </c>
      <c r="F1756">
        <f>VLOOKUP(B1756,home!$B$2:$E$405,3,FALSE)</f>
        <v>1.0278</v>
      </c>
      <c r="G1756">
        <f>VLOOKUP(C1756,away!$B$2:$E$405,4,FALSE)</f>
        <v>0.77080000000000004</v>
      </c>
      <c r="H1756">
        <f>VLOOKUP(A1756,away!$A$2:$E$405,3,FALSE)</f>
        <v>1.2972999999999999</v>
      </c>
      <c r="I1756">
        <f>VLOOKUP(C1756,away!$B$2:$E$405,3,FALSE)</f>
        <v>1.5417000000000001</v>
      </c>
      <c r="J1756">
        <f>VLOOKUP(B1756,home!$B$2:$E$405,4,FALSE)</f>
        <v>1.0278</v>
      </c>
      <c r="K1756" s="3">
        <f t="shared" si="2018"/>
        <v>1.284677313984</v>
      </c>
      <c r="L1756" s="3">
        <f t="shared" si="2019"/>
        <v>2.0556487279980002</v>
      </c>
      <c r="M1756" s="5">
        <f t="shared" si="2020"/>
        <v>3.5425405668996428E-2</v>
      </c>
      <c r="N1756" s="5">
        <f t="shared" si="2021"/>
        <v>4.5510215001639889E-2</v>
      </c>
      <c r="O1756" s="5">
        <f t="shared" si="2022"/>
        <v>7.2822190102285647E-2</v>
      </c>
      <c r="P1756" s="5">
        <f t="shared" si="2023"/>
        <v>9.3553015579036544E-2</v>
      </c>
      <c r="Q1756" s="5">
        <f t="shared" si="2024"/>
        <v>2.9232970383570537E-2</v>
      </c>
      <c r="R1756" s="5">
        <f t="shared" si="2025"/>
        <v>7.4848421226896028E-2</v>
      </c>
      <c r="S1756" s="5">
        <f t="shared" si="2026"/>
        <v>6.1764760054612233E-2</v>
      </c>
      <c r="T1756" s="5">
        <f t="shared" si="2027"/>
        <v>6.0092718384589988E-2</v>
      </c>
      <c r="U1756" s="5">
        <f t="shared" si="2028"/>
        <v>9.6156068737711792E-2</v>
      </c>
      <c r="V1756" s="5">
        <f t="shared" si="2029"/>
        <v>1.8123463939395418E-2</v>
      </c>
      <c r="W1756" s="5">
        <f t="shared" si="2030"/>
        <v>1.2518311290713079E-2</v>
      </c>
      <c r="X1756" s="5">
        <f t="shared" si="2031"/>
        <v>2.5733250681437347E-2</v>
      </c>
      <c r="Y1756" s="5">
        <f t="shared" si="2032"/>
        <v>2.6449262015275178E-2</v>
      </c>
      <c r="Z1756" s="5">
        <f t="shared" si="2033"/>
        <v>5.1287353962575798E-2</v>
      </c>
      <c r="AA1756" s="5">
        <f t="shared" si="2034"/>
        <v>6.5887700129988527E-2</v>
      </c>
      <c r="AB1756" s="5">
        <f t="shared" si="2035"/>
        <v>4.2322216813788456E-2</v>
      </c>
      <c r="AC1756" s="5">
        <f t="shared" si="2036"/>
        <v>2.9913290198258701E-3</v>
      </c>
      <c r="AD1756" s="5">
        <f t="shared" si="2037"/>
        <v>4.0204976311422145E-3</v>
      </c>
      <c r="AE1756" s="5">
        <f t="shared" si="2038"/>
        <v>8.2647308413764647E-3</v>
      </c>
      <c r="AF1756" s="5">
        <f t="shared" si="2039"/>
        <v>8.4946917206606878E-3</v>
      </c>
      <c r="AG1756" s="5">
        <f t="shared" si="2040"/>
        <v>5.8207007434370973E-3</v>
      </c>
      <c r="AH1756" s="5">
        <f t="shared" si="2041"/>
        <v>2.635719598388803E-2</v>
      </c>
      <c r="AI1756" s="5">
        <f t="shared" si="2042"/>
        <v>3.3860491740731143E-2</v>
      </c>
      <c r="AJ1756" s="5">
        <f t="shared" si="2043"/>
        <v>2.1749902789829953E-2</v>
      </c>
      <c r="AK1756" s="5">
        <f t="shared" si="2044"/>
        <v>9.3138688984839534E-3</v>
      </c>
      <c r="AL1756" s="5">
        <f t="shared" si="2045"/>
        <v>3.1598548568064606E-4</v>
      </c>
      <c r="AM1756" s="5">
        <f t="shared" si="2046"/>
        <v>1.0330084195309631E-3</v>
      </c>
      <c r="AN1756" s="5">
        <f t="shared" si="2047"/>
        <v>2.1235024436200489E-3</v>
      </c>
      <c r="AO1756" s="5">
        <f t="shared" si="2048"/>
        <v>2.1825875485640992E-3</v>
      </c>
      <c r="AP1756" s="5">
        <f t="shared" si="2049"/>
        <v>1.4955444393166886E-3</v>
      </c>
      <c r="AQ1756" s="5">
        <f t="shared" si="2050"/>
        <v>7.6857850608645824E-4</v>
      </c>
      <c r="AR1756" s="5">
        <f t="shared" si="2051"/>
        <v>1.083622727957468E-2</v>
      </c>
      <c r="AS1756" s="5">
        <f t="shared" si="2052"/>
        <v>1.3921055355244145E-2</v>
      </c>
      <c r="AT1756" s="5">
        <f t="shared" si="2053"/>
        <v>8.9420320007988149E-3</v>
      </c>
      <c r="AU1756" s="5">
        <f t="shared" si="2054"/>
        <v>3.8292085507817329E-3</v>
      </c>
      <c r="AV1756" s="5">
        <f t="shared" si="2055"/>
        <v>1.2298243389257102E-3</v>
      </c>
      <c r="AW1756" s="5">
        <f t="shared" si="2056"/>
        <v>2.3179688345109556E-5</v>
      </c>
      <c r="AX1756" s="5">
        <f t="shared" si="2057"/>
        <v>2.2118041362098224E-4</v>
      </c>
      <c r="AY1756" s="5">
        <f t="shared" si="2058"/>
        <v>4.5466923591804372E-4</v>
      </c>
      <c r="AZ1756" s="5">
        <f t="shared" si="2059"/>
        <v>4.6732011823737466E-4</v>
      </c>
      <c r="BA1756" s="5">
        <f t="shared" si="2060"/>
        <v>3.2021533554084483E-4</v>
      </c>
      <c r="BB1756" s="5">
        <f t="shared" si="2061"/>
        <v>1.6456256179749762E-4</v>
      </c>
      <c r="BC1756" s="5">
        <f t="shared" si="2062"/>
        <v>6.7656564167023622E-5</v>
      </c>
      <c r="BD1756" s="5">
        <f t="shared" si="2063"/>
        <v>3.7125794705924909E-3</v>
      </c>
      <c r="BE1756" s="5">
        <f t="shared" si="2064"/>
        <v>4.7694666222329006E-3</v>
      </c>
      <c r="BF1756" s="5">
        <f t="shared" si="2065"/>
        <v>3.0636127846932525E-3</v>
      </c>
      <c r="BG1756" s="5">
        <f t="shared" si="2066"/>
        <v>1.3119179477755905E-3</v>
      </c>
      <c r="BH1756" s="5">
        <f t="shared" si="2067"/>
        <v>4.2134780632893676E-4</v>
      </c>
      <c r="BI1756" s="5">
        <f t="shared" si="2068"/>
        <v>1.0825919361754185E-4</v>
      </c>
      <c r="BJ1756" s="8">
        <f t="shared" si="2069"/>
        <v>0.23543617428024255</v>
      </c>
      <c r="BK1756" s="8">
        <f t="shared" si="2070"/>
        <v>0.21262862898346521</v>
      </c>
      <c r="BL1756" s="8">
        <f t="shared" si="2071"/>
        <v>0.49546358777416932</v>
      </c>
      <c r="BM1756" s="8">
        <f t="shared" si="2072"/>
        <v>0.64299203749045475</v>
      </c>
      <c r="BN1756" s="8">
        <f t="shared" si="2073"/>
        <v>0.35139221796242504</v>
      </c>
    </row>
    <row r="1757" spans="1:66" x14ac:dyDescent="0.25">
      <c r="A1757" t="s">
        <v>288</v>
      </c>
      <c r="B1757" t="s">
        <v>357</v>
      </c>
      <c r="C1757" t="s">
        <v>289</v>
      </c>
      <c r="D1757" s="7" t="s">
        <v>544</v>
      </c>
      <c r="E1757">
        <f>VLOOKUP(A1757,home!$A$2:$E$405,3,FALSE)</f>
        <v>1.6215999999999999</v>
      </c>
      <c r="F1757">
        <f>VLOOKUP(B1757,home!$B$2:$E$405,3,FALSE)</f>
        <v>1.2333000000000001</v>
      </c>
      <c r="G1757">
        <f>VLOOKUP(C1757,away!$B$2:$E$405,4,FALSE)</f>
        <v>0.41110000000000002</v>
      </c>
      <c r="H1757">
        <f>VLOOKUP(A1757,away!$A$2:$E$405,3,FALSE)</f>
        <v>1.2972999999999999</v>
      </c>
      <c r="I1757">
        <f>VLOOKUP(C1757,away!$B$2:$E$405,3,FALSE)</f>
        <v>0.77080000000000004</v>
      </c>
      <c r="J1757">
        <f>VLOOKUP(B1757,home!$B$2:$E$405,4,FALSE)</f>
        <v>1.1561999999999999</v>
      </c>
      <c r="K1757" s="3">
        <f t="shared" si="2018"/>
        <v>0.82216681600800012</v>
      </c>
      <c r="L1757" s="3">
        <f t="shared" si="2019"/>
        <v>1.1561524108079999</v>
      </c>
      <c r="M1757" s="5">
        <f t="shared" si="2020"/>
        <v>0.13830149551450308</v>
      </c>
      <c r="N1757" s="5">
        <f t="shared" si="2021"/>
        <v>0.11370690021630368</v>
      </c>
      <c r="O1757" s="5">
        <f t="shared" si="2022"/>
        <v>0.15989760745744452</v>
      </c>
      <c r="P1757" s="5">
        <f t="shared" si="2023"/>
        <v>0.13146250681058419</v>
      </c>
      <c r="Q1757" s="5">
        <f t="shared" si="2024"/>
        <v>4.6743020054488896E-2</v>
      </c>
      <c r="R1757" s="5">
        <f t="shared" si="2025"/>
        <v>9.2433002172177856E-2</v>
      </c>
      <c r="S1757" s="5">
        <f t="shared" si="2026"/>
        <v>3.1240426274187633E-2</v>
      </c>
      <c r="T1757" s="5">
        <f t="shared" si="2027"/>
        <v>5.4042055324444026E-2</v>
      </c>
      <c r="U1757" s="5">
        <f t="shared" si="2028"/>
        <v>7.5995347089960016E-2</v>
      </c>
      <c r="V1757" s="5">
        <f t="shared" si="2029"/>
        <v>3.2995101965516012E-3</v>
      </c>
      <c r="W1757" s="5">
        <f t="shared" si="2030"/>
        <v>1.2810186656265744E-2</v>
      </c>
      <c r="X1757" s="5">
        <f t="shared" si="2031"/>
        <v>1.4810528185542113E-2</v>
      </c>
      <c r="Y1757" s="5">
        <f t="shared" si="2032"/>
        <v>8.5616139335271731E-3</v>
      </c>
      <c r="Z1757" s="5">
        <f t="shared" si="2033"/>
        <v>3.5622212766528175E-2</v>
      </c>
      <c r="AA1757" s="5">
        <f t="shared" si="2034"/>
        <v>2.9287401249415996E-2</v>
      </c>
      <c r="AB1757" s="5">
        <f t="shared" si="2035"/>
        <v>1.2039564717190539E-2</v>
      </c>
      <c r="AC1757" s="5">
        <f t="shared" si="2036"/>
        <v>1.9602186877666037E-4</v>
      </c>
      <c r="AD1757" s="5">
        <f t="shared" si="2037"/>
        <v>2.6330275939125437E-3</v>
      </c>
      <c r="AE1757" s="5">
        <f t="shared" si="2038"/>
        <v>3.0441812004259753E-3</v>
      </c>
      <c r="AF1757" s="5">
        <f t="shared" si="2039"/>
        <v>1.7597687169044411E-3</v>
      </c>
      <c r="AG1757" s="5">
        <f t="shared" si="2040"/>
        <v>6.7818694817119011E-4</v>
      </c>
      <c r="AH1757" s="5">
        <f t="shared" si="2041"/>
        <v>1.0296176792084263E-2</v>
      </c>
      <c r="AI1757" s="5">
        <f t="shared" si="2042"/>
        <v>8.4651748902033822E-3</v>
      </c>
      <c r="AJ1757" s="5">
        <f t="shared" si="2043"/>
        <v>3.4798929432146939E-3</v>
      </c>
      <c r="AK1757" s="5">
        <f t="shared" si="2044"/>
        <v>9.5368416705717777E-4</v>
      </c>
      <c r="AL1757" s="5">
        <f t="shared" si="2045"/>
        <v>7.4531446426399137E-6</v>
      </c>
      <c r="AM1757" s="5">
        <f t="shared" si="2046"/>
        <v>4.3295758266965643E-4</v>
      </c>
      <c r="AN1757" s="5">
        <f t="shared" si="2047"/>
        <v>5.0056495298112728E-4</v>
      </c>
      <c r="AO1757" s="5">
        <f t="shared" si="2048"/>
        <v>2.8936468857756169E-4</v>
      </c>
      <c r="AP1757" s="5">
        <f t="shared" si="2049"/>
        <v>1.1151656076721803E-4</v>
      </c>
      <c r="AQ1757" s="5">
        <f t="shared" si="2050"/>
        <v>3.223253514400898E-5</v>
      </c>
      <c r="AR1757" s="5">
        <f t="shared" si="2051"/>
        <v>2.3807899240547207E-3</v>
      </c>
      <c r="AS1757" s="5">
        <f t="shared" si="2052"/>
        <v>1.9574064714439976E-3</v>
      </c>
      <c r="AT1757" s="5">
        <f t="shared" si="2053"/>
        <v>8.0465732313028302E-4</v>
      </c>
      <c r="AU1757" s="5">
        <f t="shared" si="2054"/>
        <v>2.2052084977851512E-4</v>
      </c>
      <c r="AV1757" s="5">
        <f t="shared" si="2055"/>
        <v>4.5326231231445063E-5</v>
      </c>
      <c r="AW1757" s="5">
        <f t="shared" si="2056"/>
        <v>1.9679410364738856E-7</v>
      </c>
      <c r="AX1757" s="5">
        <f t="shared" si="2057"/>
        <v>5.9327226201671959E-5</v>
      </c>
      <c r="AY1757" s="5">
        <f t="shared" si="2058"/>
        <v>6.8591315599614579E-5</v>
      </c>
      <c r="AZ1757" s="5">
        <f t="shared" si="2059"/>
        <v>3.9651007445493383E-5</v>
      </c>
      <c r="BA1757" s="5">
        <f t="shared" si="2060"/>
        <v>1.5280869283024377E-5</v>
      </c>
      <c r="BB1757" s="5">
        <f t="shared" si="2061"/>
        <v>4.4167534652026356E-6</v>
      </c>
      <c r="BC1757" s="5">
        <f t="shared" si="2062"/>
        <v>1.0212880333477231E-6</v>
      </c>
      <c r="BD1757" s="5">
        <f t="shared" si="2063"/>
        <v>4.5875933505387678E-4</v>
      </c>
      <c r="BE1757" s="5">
        <f t="shared" si="2064"/>
        <v>3.771767018151931E-4</v>
      </c>
      <c r="BF1757" s="5">
        <f t="shared" si="2065"/>
        <v>1.5505108400189812E-4</v>
      </c>
      <c r="BG1757" s="5">
        <f t="shared" si="2066"/>
        <v>4.2492618684143182E-5</v>
      </c>
      <c r="BH1757" s="5">
        <f t="shared" si="2067"/>
        <v>8.7340052518460125E-6</v>
      </c>
      <c r="BI1757" s="5">
        <f t="shared" si="2068"/>
        <v>1.4361618577814778E-6</v>
      </c>
      <c r="BJ1757" s="8">
        <f t="shared" si="2069"/>
        <v>0.26034439361015371</v>
      </c>
      <c r="BK1757" s="8">
        <f t="shared" si="2070"/>
        <v>0.30457600512484539</v>
      </c>
      <c r="BL1757" s="8">
        <f t="shared" si="2071"/>
        <v>0.39930020218505219</v>
      </c>
      <c r="BM1757" s="8">
        <f t="shared" si="2072"/>
        <v>0.31722988693958121</v>
      </c>
      <c r="BN1757" s="8">
        <f t="shared" si="2073"/>
        <v>0.68254453222550227</v>
      </c>
    </row>
    <row r="1758" spans="1:66" x14ac:dyDescent="0.25">
      <c r="A1758" t="s">
        <v>285</v>
      </c>
      <c r="B1758" t="s">
        <v>302</v>
      </c>
      <c r="C1758" t="s">
        <v>364</v>
      </c>
      <c r="D1758" s="7" t="s">
        <v>544</v>
      </c>
      <c r="E1758">
        <f>VLOOKUP(A1758,home!$A$2:$E$405,3,FALSE)</f>
        <v>1.35</v>
      </c>
      <c r="F1758">
        <f>VLOOKUP(B1758,home!$B$2:$E$405,3,FALSE)</f>
        <v>0</v>
      </c>
      <c r="G1758">
        <f>VLOOKUP(C1758,away!$B$2:$E$405,4,FALSE)</f>
        <v>0.1852</v>
      </c>
      <c r="H1758">
        <f>VLOOKUP(A1758,away!$A$2:$E$405,3,FALSE)</f>
        <v>1.3</v>
      </c>
      <c r="I1758">
        <f>VLOOKUP(C1758,away!$B$2:$E$405,3,FALSE)</f>
        <v>0.96150000000000002</v>
      </c>
      <c r="J1758">
        <f>VLOOKUP(B1758,home!$B$2:$E$405,4,FALSE)</f>
        <v>2.3077000000000001</v>
      </c>
      <c r="K1758" s="3">
        <f t="shared" si="2018"/>
        <v>0</v>
      </c>
      <c r="L1758" s="3">
        <f t="shared" si="2019"/>
        <v>2.8845096150000002</v>
      </c>
      <c r="M1758" s="5">
        <f t="shared" si="2020"/>
        <v>5.5882186604458026E-2</v>
      </c>
      <c r="N1758" s="5">
        <f t="shared" si="2021"/>
        <v>0</v>
      </c>
      <c r="O1758" s="5">
        <f t="shared" si="2022"/>
        <v>0.16119270456778342</v>
      </c>
      <c r="P1758" s="5">
        <f t="shared" si="2023"/>
        <v>0</v>
      </c>
      <c r="Q1758" s="5">
        <f t="shared" si="2024"/>
        <v>0</v>
      </c>
      <c r="R1758" s="5">
        <f t="shared" si="2025"/>
        <v>0.23248095309681288</v>
      </c>
      <c r="S1758" s="5">
        <f t="shared" si="2026"/>
        <v>0</v>
      </c>
      <c r="T1758" s="5">
        <f t="shared" si="2027"/>
        <v>0</v>
      </c>
      <c r="U1758" s="5">
        <f t="shared" si="2028"/>
        <v>0</v>
      </c>
      <c r="V1758" s="5">
        <f t="shared" si="2029"/>
        <v>0</v>
      </c>
      <c r="W1758" s="5">
        <f t="shared" si="2030"/>
        <v>0</v>
      </c>
      <c r="X1758" s="5">
        <f t="shared" si="2031"/>
        <v>0</v>
      </c>
      <c r="Y1758" s="5">
        <f t="shared" si="2032"/>
        <v>0</v>
      </c>
      <c r="Z1758" s="5">
        <f t="shared" si="2033"/>
        <v>0.22353118150404025</v>
      </c>
      <c r="AA1758" s="5">
        <f t="shared" si="2034"/>
        <v>0</v>
      </c>
      <c r="AB1758" s="5">
        <f t="shared" si="2035"/>
        <v>0</v>
      </c>
      <c r="AC1758" s="5">
        <f t="shared" si="2036"/>
        <v>0</v>
      </c>
      <c r="AD1758" s="5">
        <f t="shared" si="2037"/>
        <v>0</v>
      </c>
      <c r="AE1758" s="5">
        <f t="shared" si="2038"/>
        <v>0</v>
      </c>
      <c r="AF1758" s="5">
        <f t="shared" si="2039"/>
        <v>0</v>
      </c>
      <c r="AG1758" s="5">
        <f t="shared" si="2040"/>
        <v>0</v>
      </c>
      <c r="AH1758" s="5">
        <f t="shared" si="2041"/>
        <v>0.16119446057517861</v>
      </c>
      <c r="AI1758" s="5">
        <f t="shared" si="2042"/>
        <v>0</v>
      </c>
      <c r="AJ1758" s="5">
        <f t="shared" si="2043"/>
        <v>0</v>
      </c>
      <c r="AK1758" s="5">
        <f t="shared" si="2044"/>
        <v>0</v>
      </c>
      <c r="AL1758" s="5">
        <f t="shared" si="2045"/>
        <v>0</v>
      </c>
      <c r="AM1758" s="5">
        <f t="shared" si="2046"/>
        <v>0</v>
      </c>
      <c r="AN1758" s="5">
        <f t="shared" si="2047"/>
        <v>0</v>
      </c>
      <c r="AO1758" s="5">
        <f t="shared" si="2048"/>
        <v>0</v>
      </c>
      <c r="AP1758" s="5">
        <f t="shared" si="2049"/>
        <v>0</v>
      </c>
      <c r="AQ1758" s="5">
        <f t="shared" si="2050"/>
        <v>0</v>
      </c>
      <c r="AR1758" s="5">
        <f t="shared" si="2051"/>
        <v>9.2993394282768191E-2</v>
      </c>
      <c r="AS1758" s="5">
        <f t="shared" si="2052"/>
        <v>0</v>
      </c>
      <c r="AT1758" s="5">
        <f t="shared" si="2053"/>
        <v>0</v>
      </c>
      <c r="AU1758" s="5">
        <f t="shared" si="2054"/>
        <v>0</v>
      </c>
      <c r="AV1758" s="5">
        <f t="shared" si="2055"/>
        <v>0</v>
      </c>
      <c r="AW1758" s="5">
        <f t="shared" si="2056"/>
        <v>0</v>
      </c>
      <c r="AX1758" s="5">
        <f t="shared" si="2057"/>
        <v>0</v>
      </c>
      <c r="AY1758" s="5">
        <f t="shared" si="2058"/>
        <v>0</v>
      </c>
      <c r="AZ1758" s="5">
        <f t="shared" si="2059"/>
        <v>0</v>
      </c>
      <c r="BA1758" s="5">
        <f t="shared" si="2060"/>
        <v>0</v>
      </c>
      <c r="BB1758" s="5">
        <f t="shared" si="2061"/>
        <v>0</v>
      </c>
      <c r="BC1758" s="5">
        <f t="shared" si="2062"/>
        <v>0</v>
      </c>
      <c r="BD1758" s="5">
        <f t="shared" si="2063"/>
        <v>4.4706723323355159E-2</v>
      </c>
      <c r="BE1758" s="5">
        <f t="shared" si="2064"/>
        <v>0</v>
      </c>
      <c r="BF1758" s="5">
        <f t="shared" si="2065"/>
        <v>0</v>
      </c>
      <c r="BG1758" s="5">
        <f t="shared" si="2066"/>
        <v>0</v>
      </c>
      <c r="BH1758" s="5">
        <f t="shared" si="2067"/>
        <v>0</v>
      </c>
      <c r="BI1758" s="5">
        <f t="shared" si="2068"/>
        <v>0</v>
      </c>
      <c r="BJ1758" s="8">
        <f t="shared" si="2069"/>
        <v>0</v>
      </c>
      <c r="BK1758" s="8">
        <f t="shared" si="2070"/>
        <v>5.5882186604458026E-2</v>
      </c>
      <c r="BL1758" s="8">
        <f t="shared" si="2071"/>
        <v>0.69256823584589822</v>
      </c>
      <c r="BM1758" s="8">
        <f t="shared" si="2072"/>
        <v>0.52242575968534222</v>
      </c>
      <c r="BN1758" s="8">
        <f t="shared" si="2073"/>
        <v>0.44955584426905432</v>
      </c>
    </row>
    <row r="1759" spans="1:66" x14ac:dyDescent="0.25">
      <c r="A1759" t="s">
        <v>285</v>
      </c>
      <c r="B1759" t="s">
        <v>321</v>
      </c>
      <c r="C1759" t="s">
        <v>362</v>
      </c>
      <c r="D1759" s="7" t="s">
        <v>544</v>
      </c>
      <c r="E1759">
        <f>VLOOKUP(A1759,home!$A$2:$E$405,3,FALSE)</f>
        <v>1.35</v>
      </c>
      <c r="F1759">
        <f>VLOOKUP(B1759,home!$B$2:$E$405,3,FALSE)</f>
        <v>0.49380000000000002</v>
      </c>
      <c r="G1759">
        <f>VLOOKUP(C1759,away!$B$2:$E$405,4,FALSE)</f>
        <v>1.7283999999999999</v>
      </c>
      <c r="H1759">
        <f>VLOOKUP(A1759,away!$A$2:$E$405,3,FALSE)</f>
        <v>1.3</v>
      </c>
      <c r="I1759">
        <f>VLOOKUP(C1759,away!$B$2:$E$405,3,FALSE)</f>
        <v>0.51280000000000003</v>
      </c>
      <c r="J1759">
        <f>VLOOKUP(B1759,home!$B$2:$E$405,4,FALSE)</f>
        <v>1.0256000000000001</v>
      </c>
      <c r="K1759" s="3">
        <f t="shared" si="2018"/>
        <v>1.152203292</v>
      </c>
      <c r="L1759" s="3">
        <f t="shared" si="2019"/>
        <v>0.68370598400000016</v>
      </c>
      <c r="M1759" s="5">
        <f t="shared" si="2020"/>
        <v>0.15946843500454244</v>
      </c>
      <c r="N1759" s="5">
        <f t="shared" si="2021"/>
        <v>0.18374005578232186</v>
      </c>
      <c r="O1759" s="5">
        <f t="shared" si="2022"/>
        <v>0.10902952327172075</v>
      </c>
      <c r="P1759" s="5">
        <f t="shared" si="2023"/>
        <v>0.12562417563886727</v>
      </c>
      <c r="Q1759" s="5">
        <f t="shared" si="2024"/>
        <v>0.10585294857232747</v>
      </c>
      <c r="R1759" s="5">
        <f t="shared" si="2025"/>
        <v>3.7272068746771372E-2</v>
      </c>
      <c r="S1759" s="5">
        <f t="shared" si="2026"/>
        <v>2.4740685365877337E-2</v>
      </c>
      <c r="T1759" s="5">
        <f t="shared" si="2027"/>
        <v>7.2372294362944553E-2</v>
      </c>
      <c r="U1759" s="5">
        <f t="shared" si="2028"/>
        <v>4.2945000309680299E-2</v>
      </c>
      <c r="V1759" s="5">
        <f t="shared" si="2029"/>
        <v>2.1655474770431288E-3</v>
      </c>
      <c r="W1759" s="5">
        <f t="shared" si="2030"/>
        <v>4.0654705270980793E-2</v>
      </c>
      <c r="X1759" s="5">
        <f t="shared" si="2031"/>
        <v>2.7795865271525912E-2</v>
      </c>
      <c r="Y1759" s="5">
        <f t="shared" si="2032"/>
        <v>9.502099708300028E-3</v>
      </c>
      <c r="Z1759" s="5">
        <f t="shared" si="2033"/>
        <v>8.4943788127423269E-3</v>
      </c>
      <c r="AA1759" s="5">
        <f t="shared" si="2034"/>
        <v>9.7872512315367623E-3</v>
      </c>
      <c r="AB1759" s="5">
        <f t="shared" si="2035"/>
        <v>5.6384515443038572E-3</v>
      </c>
      <c r="AC1759" s="5">
        <f t="shared" si="2036"/>
        <v>1.0662185145081482E-4</v>
      </c>
      <c r="AD1759" s="5">
        <f t="shared" si="2037"/>
        <v>1.1710621312128458E-2</v>
      </c>
      <c r="AE1759" s="5">
        <f t="shared" si="2038"/>
        <v>8.0066218674601595E-3</v>
      </c>
      <c r="AF1759" s="5">
        <f t="shared" si="2039"/>
        <v>2.7370876412038834E-3</v>
      </c>
      <c r="AG1759" s="5">
        <f t="shared" si="2040"/>
        <v>6.2378773300784691E-4</v>
      </c>
      <c r="AH1759" s="5">
        <f t="shared" si="2041"/>
        <v>1.451914406158686E-3</v>
      </c>
      <c r="AI1759" s="5">
        <f t="shared" si="2042"/>
        <v>1.6729005584782634E-3</v>
      </c>
      <c r="AJ1759" s="5">
        <f t="shared" si="2043"/>
        <v>9.6376076533364707E-4</v>
      </c>
      <c r="AK1759" s="5">
        <f t="shared" si="2044"/>
        <v>3.7014944217262242E-4</v>
      </c>
      <c r="AL1759" s="5">
        <f t="shared" si="2045"/>
        <v>3.3597325246759565E-6</v>
      </c>
      <c r="AM1759" s="5">
        <f t="shared" si="2046"/>
        <v>2.6986032854399533E-3</v>
      </c>
      <c r="AN1759" s="5">
        <f t="shared" si="2047"/>
        <v>1.8450512146973564E-3</v>
      </c>
      <c r="AO1759" s="5">
        <f t="shared" si="2048"/>
        <v>6.3073627813752583E-4</v>
      </c>
      <c r="AP1759" s="5">
        <f t="shared" si="2049"/>
        <v>1.4374605589617166E-4</v>
      </c>
      <c r="AQ1759" s="5">
        <f t="shared" si="2050"/>
        <v>2.457000964815276E-5</v>
      </c>
      <c r="AR1759" s="5">
        <f t="shared" si="2051"/>
        <v>1.9853651354930009E-4</v>
      </c>
      <c r="AS1759" s="5">
        <f t="shared" si="2052"/>
        <v>2.287544244937062E-4</v>
      </c>
      <c r="AT1759" s="5">
        <f t="shared" si="2053"/>
        <v>1.3178580048060689E-4</v>
      </c>
      <c r="AU1759" s="5">
        <f t="shared" si="2054"/>
        <v>5.0614677717536801E-5</v>
      </c>
      <c r="AV1759" s="5">
        <f t="shared" si="2055"/>
        <v>1.457959957241624E-5</v>
      </c>
      <c r="AW1759" s="5">
        <f t="shared" si="2056"/>
        <v>7.3519186966283815E-8</v>
      </c>
      <c r="AX1759" s="5">
        <f t="shared" si="2057"/>
        <v>5.1822326488098775E-4</v>
      </c>
      <c r="AY1759" s="5">
        <f t="shared" si="2058"/>
        <v>3.5431234724714848E-4</v>
      </c>
      <c r="AZ1759" s="5">
        <f t="shared" si="2059"/>
        <v>1.2112273600898069E-4</v>
      </c>
      <c r="BA1759" s="5">
        <f t="shared" si="2060"/>
        <v>2.7604113135930802E-5</v>
      </c>
      <c r="BB1759" s="5">
        <f t="shared" si="2061"/>
        <v>4.7182743335122239E-6</v>
      </c>
      <c r="BC1759" s="5">
        <f t="shared" si="2062"/>
        <v>6.4518247919518408E-7</v>
      </c>
      <c r="BD1759" s="5">
        <f t="shared" si="2063"/>
        <v>2.2623433726025595E-5</v>
      </c>
      <c r="BE1759" s="5">
        <f t="shared" si="2064"/>
        <v>2.606679481547052E-5</v>
      </c>
      <c r="BF1759" s="5">
        <f t="shared" si="2065"/>
        <v>1.5017123399136836E-5</v>
      </c>
      <c r="BG1759" s="5">
        <f t="shared" si="2066"/>
        <v>5.7675930056185623E-6</v>
      </c>
      <c r="BH1759" s="5">
        <f t="shared" si="2067"/>
        <v>1.6613599119974709E-6</v>
      </c>
      <c r="BI1759" s="5">
        <f t="shared" si="2068"/>
        <v>3.8284487196006324E-7</v>
      </c>
      <c r="BJ1759" s="8">
        <f t="shared" si="2069"/>
        <v>0.46936542028410594</v>
      </c>
      <c r="BK1759" s="8">
        <f t="shared" si="2070"/>
        <v>0.31246313741755283</v>
      </c>
      <c r="BL1759" s="8">
        <f t="shared" si="2071"/>
        <v>0.20982681044170004</v>
      </c>
      <c r="BM1759" s="8">
        <f t="shared" si="2072"/>
        <v>0.27880830111148974</v>
      </c>
      <c r="BN1759" s="8">
        <f t="shared" si="2073"/>
        <v>0.72098720701655128</v>
      </c>
    </row>
    <row r="1760" spans="1:66" x14ac:dyDescent="0.25">
      <c r="A1760" t="s">
        <v>285</v>
      </c>
      <c r="B1760" t="s">
        <v>348</v>
      </c>
      <c r="C1760" t="s">
        <v>296</v>
      </c>
      <c r="D1760" s="7" t="s">
        <v>544</v>
      </c>
      <c r="E1760">
        <f>VLOOKUP(A1760,home!$A$2:$E$405,3,FALSE)</f>
        <v>1.35</v>
      </c>
      <c r="F1760">
        <f>VLOOKUP(B1760,home!$B$2:$E$405,3,FALSE)</f>
        <v>0.37040000000000001</v>
      </c>
      <c r="G1760">
        <f>VLOOKUP(C1760,away!$B$2:$E$405,4,FALSE)</f>
        <v>0.24690000000000001</v>
      </c>
      <c r="H1760">
        <f>VLOOKUP(A1760,away!$A$2:$E$405,3,FALSE)</f>
        <v>1.3</v>
      </c>
      <c r="I1760">
        <f>VLOOKUP(C1760,away!$B$2:$E$405,3,FALSE)</f>
        <v>1.2821</v>
      </c>
      <c r="J1760">
        <f>VLOOKUP(B1760,home!$B$2:$E$405,4,FALSE)</f>
        <v>1.5385</v>
      </c>
      <c r="K1760" s="3">
        <f t="shared" si="2018"/>
        <v>0.12345987600000001</v>
      </c>
      <c r="L1760" s="3">
        <f t="shared" si="2019"/>
        <v>2.5642641049999999</v>
      </c>
      <c r="M1760" s="5">
        <f t="shared" si="2020"/>
        <v>6.8035613633517608E-2</v>
      </c>
      <c r="N1760" s="5">
        <f t="shared" si="2021"/>
        <v>8.3996684227779922E-3</v>
      </c>
      <c r="O1760" s="5">
        <f t="shared" si="2022"/>
        <v>0.1744612819020778</v>
      </c>
      <c r="P1760" s="5">
        <f t="shared" si="2023"/>
        <v>2.1538968230431565E-2</v>
      </c>
      <c r="Q1760" s="5">
        <f t="shared" si="2024"/>
        <v>5.185110109586431E-4</v>
      </c>
      <c r="R1760" s="5">
        <f t="shared" si="2025"/>
        <v>0.22368240144689217</v>
      </c>
      <c r="S1760" s="5">
        <f t="shared" si="2026"/>
        <v>1.7047217172558421E-3</v>
      </c>
      <c r="T1760" s="5">
        <f t="shared" si="2027"/>
        <v>1.32959917344851E-3</v>
      </c>
      <c r="U1760" s="5">
        <f t="shared" si="2028"/>
        <v>2.7615801546015523E-2</v>
      </c>
      <c r="V1760" s="5">
        <f t="shared" si="2029"/>
        <v>5.9965239688022732E-5</v>
      </c>
      <c r="W1760" s="5">
        <f t="shared" si="2030"/>
        <v>2.1338435039196231E-5</v>
      </c>
      <c r="X1760" s="5">
        <f t="shared" si="2031"/>
        <v>5.4717383027885157E-5</v>
      </c>
      <c r="Y1760" s="5">
        <f t="shared" si="2032"/>
        <v>7.0154910608971073E-5</v>
      </c>
      <c r="Z1760" s="5">
        <f t="shared" si="2033"/>
        <v>0.19119358431682182</v>
      </c>
      <c r="AA1760" s="5">
        <f t="shared" si="2034"/>
        <v>2.3604736211750365E-2</v>
      </c>
      <c r="AB1760" s="5">
        <f t="shared" si="2035"/>
        <v>1.4571189028577047E-3</v>
      </c>
      <c r="AC1760" s="5">
        <f t="shared" si="2036"/>
        <v>1.1865011973066094E-6</v>
      </c>
      <c r="AD1760" s="5">
        <f t="shared" si="2037"/>
        <v>6.5861013599330554E-7</v>
      </c>
      <c r="AE1760" s="5">
        <f t="shared" si="2038"/>
        <v>1.6888503309168016E-6</v>
      </c>
      <c r="AF1760" s="5">
        <f t="shared" si="2039"/>
        <v>2.165329141143664E-6</v>
      </c>
      <c r="AG1760" s="5">
        <f t="shared" si="2040"/>
        <v>1.8508252640483915E-6</v>
      </c>
      <c r="AH1760" s="5">
        <f t="shared" si="2041"/>
        <v>0.1225677113424793</v>
      </c>
      <c r="AI1760" s="5">
        <f t="shared" si="2042"/>
        <v>1.5132194443946288E-2</v>
      </c>
      <c r="AJ1760" s="5">
        <f t="shared" si="2043"/>
        <v>9.3410942482874859E-4</v>
      </c>
      <c r="AK1760" s="5">
        <f t="shared" si="2044"/>
        <v>3.8441677919929523E-5</v>
      </c>
      <c r="AL1760" s="5">
        <f t="shared" si="2045"/>
        <v>1.5025078913415411E-8</v>
      </c>
      <c r="AM1760" s="5">
        <f t="shared" si="2046"/>
        <v>1.626238514441534E-8</v>
      </c>
      <c r="AN1760" s="5">
        <f t="shared" si="2047"/>
        <v>4.1701050487509489E-8</v>
      </c>
      <c r="AO1760" s="5">
        <f t="shared" si="2048"/>
        <v>5.3466253452956674E-8</v>
      </c>
      <c r="AP1760" s="5">
        <f t="shared" si="2049"/>
        <v>4.5700531519416359E-8</v>
      </c>
      <c r="AQ1760" s="5">
        <f t="shared" si="2050"/>
        <v>2.9297058138665123E-8</v>
      </c>
      <c r="AR1760" s="5">
        <f t="shared" si="2051"/>
        <v>6.2859196525504188E-2</v>
      </c>
      <c r="AS1760" s="5">
        <f t="shared" si="2052"/>
        <v>7.7605886084983764E-3</v>
      </c>
      <c r="AT1760" s="5">
        <f t="shared" si="2053"/>
        <v>4.7906065364611094E-4</v>
      </c>
      <c r="AU1760" s="5">
        <f t="shared" si="2054"/>
        <v>1.971492296520926E-5</v>
      </c>
      <c r="AV1760" s="5">
        <f t="shared" si="2055"/>
        <v>6.0850048615857202E-7</v>
      </c>
      <c r="AW1760" s="5">
        <f t="shared" si="2056"/>
        <v>1.3213043062312207E-10</v>
      </c>
      <c r="AX1760" s="5">
        <f t="shared" si="2057"/>
        <v>3.3462534223229266E-10</v>
      </c>
      <c r="AY1760" s="5">
        <f t="shared" si="2058"/>
        <v>8.5806775370960853E-10</v>
      </c>
      <c r="AZ1760" s="5">
        <f t="shared" si="2059"/>
        <v>1.1001561702477652E-9</v>
      </c>
      <c r="BA1760" s="5">
        <f t="shared" si="2060"/>
        <v>9.4036365908687079E-10</v>
      </c>
      <c r="BB1760" s="5">
        <f t="shared" si="2061"/>
        <v>6.028351941607301E-10</v>
      </c>
      <c r="BC1760" s="5">
        <f t="shared" si="2062"/>
        <v>3.0916572992341303E-10</v>
      </c>
      <c r="BD1760" s="5">
        <f t="shared" si="2063"/>
        <v>2.6864596886581851E-2</v>
      </c>
      <c r="BE1760" s="5">
        <f t="shared" si="2064"/>
        <v>3.3166998004073812E-3</v>
      </c>
      <c r="BF1760" s="5">
        <f t="shared" si="2065"/>
        <v>2.0473967304375997E-4</v>
      </c>
      <c r="BG1760" s="5">
        <f t="shared" si="2066"/>
        <v>8.425711548754379E-6</v>
      </c>
      <c r="BH1760" s="5">
        <f t="shared" si="2067"/>
        <v>2.6005932575524592E-7</v>
      </c>
      <c r="BI1760" s="5">
        <f t="shared" si="2068"/>
        <v>6.4213784220772577E-9</v>
      </c>
      <c r="BJ1760" s="8">
        <f t="shared" si="2069"/>
        <v>1.0400543523225893E-2</v>
      </c>
      <c r="BK1760" s="8">
        <f t="shared" si="2070"/>
        <v>9.1340471205237028E-2</v>
      </c>
      <c r="BL1760" s="8">
        <f t="shared" si="2071"/>
        <v>0.69100769466215384</v>
      </c>
      <c r="BM1760" s="8">
        <f t="shared" si="2072"/>
        <v>0.48730584833484542</v>
      </c>
      <c r="BN1760" s="8">
        <f t="shared" si="2073"/>
        <v>0.49663644464665574</v>
      </c>
    </row>
    <row r="1761" spans="1:66" x14ac:dyDescent="0.25">
      <c r="A1761" t="s">
        <v>285</v>
      </c>
      <c r="B1761" t="s">
        <v>334</v>
      </c>
      <c r="C1761" t="s">
        <v>297</v>
      </c>
      <c r="D1761" s="7" t="s">
        <v>544</v>
      </c>
      <c r="E1761">
        <f>VLOOKUP(A1761,home!$A$2:$E$405,3,FALSE)</f>
        <v>1.35</v>
      </c>
      <c r="F1761">
        <f>VLOOKUP(B1761,home!$B$2:$E$405,3,FALSE)</f>
        <v>0.74070000000000003</v>
      </c>
      <c r="G1761">
        <f>VLOOKUP(C1761,away!$B$2:$E$405,4,FALSE)</f>
        <v>0.24690000000000001</v>
      </c>
      <c r="H1761">
        <f>VLOOKUP(A1761,away!$A$2:$E$405,3,FALSE)</f>
        <v>1.3</v>
      </c>
      <c r="I1761">
        <f>VLOOKUP(C1761,away!$B$2:$E$405,3,FALSE)</f>
        <v>2.8205</v>
      </c>
      <c r="J1761">
        <f>VLOOKUP(B1761,home!$B$2:$E$405,4,FALSE)</f>
        <v>0.76919999999999999</v>
      </c>
      <c r="K1761" s="3">
        <f t="shared" si="2018"/>
        <v>0.24688642050000004</v>
      </c>
      <c r="L1761" s="3">
        <f t="shared" si="2019"/>
        <v>2.82038718</v>
      </c>
      <c r="M1761" s="5">
        <f t="shared" si="2020"/>
        <v>4.65478901578492E-2</v>
      </c>
      <c r="N1761" s="5">
        <f t="shared" si="2021"/>
        <v>1.1492041982898571E-2</v>
      </c>
      <c r="O1761" s="5">
        <f t="shared" si="2022"/>
        <v>0.13128307265724604</v>
      </c>
      <c r="P1761" s="5">
        <f t="shared" si="2023"/>
        <v>3.2412007880588907E-2</v>
      </c>
      <c r="Q1761" s="5">
        <f t="shared" si="2024"/>
        <v>1.4186145546967754E-3</v>
      </c>
      <c r="R1761" s="5">
        <f t="shared" si="2025"/>
        <v>0.18513454753675268</v>
      </c>
      <c r="S1761" s="5">
        <f t="shared" si="2026"/>
        <v>5.6422442096132749E-3</v>
      </c>
      <c r="T1761" s="5">
        <f t="shared" si="2027"/>
        <v>4.001042303428193E-3</v>
      </c>
      <c r="U1761" s="5">
        <f t="shared" si="2028"/>
        <v>4.5707205752235969E-2</v>
      </c>
      <c r="V1761" s="5">
        <f t="shared" si="2029"/>
        <v>4.3653121588215106E-4</v>
      </c>
      <c r="W1761" s="5">
        <f t="shared" si="2030"/>
        <v>1.1674555649276275E-4</v>
      </c>
      <c r="X1761" s="5">
        <f t="shared" si="2031"/>
        <v>3.2926767085415381E-4</v>
      </c>
      <c r="Y1761" s="5">
        <f t="shared" si="2032"/>
        <v>4.6433115883275761E-4</v>
      </c>
      <c r="Z1761" s="5">
        <f t="shared" si="2033"/>
        <v>0.17405036814925259</v>
      </c>
      <c r="AA1761" s="5">
        <f t="shared" si="2034"/>
        <v>4.2970672379076189E-2</v>
      </c>
      <c r="AB1761" s="5">
        <f t="shared" si="2035"/>
        <v>5.3044377450741703E-3</v>
      </c>
      <c r="AC1761" s="5">
        <f t="shared" si="2036"/>
        <v>1.8997710155759706E-5</v>
      </c>
      <c r="AD1761" s="5">
        <f t="shared" si="2037"/>
        <v>7.2057231379446864E-6</v>
      </c>
      <c r="AE1761" s="5">
        <f t="shared" si="2038"/>
        <v>2.0322929160888563E-5</v>
      </c>
      <c r="AF1761" s="5">
        <f t="shared" si="2039"/>
        <v>2.8659264432709136E-5</v>
      </c>
      <c r="AG1761" s="5">
        <f t="shared" si="2040"/>
        <v>2.6943407331414271E-5</v>
      </c>
      <c r="AH1761" s="5">
        <f t="shared" si="2041"/>
        <v>0.12272235675060811</v>
      </c>
      <c r="AI1761" s="5">
        <f t="shared" si="2042"/>
        <v>3.0298483373481653E-2</v>
      </c>
      <c r="AJ1761" s="5">
        <f t="shared" si="2043"/>
        <v>3.740142053328825E-3</v>
      </c>
      <c r="AK1761" s="5">
        <f t="shared" si="2044"/>
        <v>3.0779676123595783E-4</v>
      </c>
      <c r="AL1761" s="5">
        <f t="shared" si="2045"/>
        <v>5.2913584628092605E-7</v>
      </c>
      <c r="AM1761" s="5">
        <f t="shared" si="2046"/>
        <v>3.5579903852823865E-7</v>
      </c>
      <c r="AN1761" s="5">
        <f t="shared" si="2047"/>
        <v>1.0034910469213702E-6</v>
      </c>
      <c r="AO1761" s="5">
        <f t="shared" si="2048"/>
        <v>1.4151166419909059E-6</v>
      </c>
      <c r="AP1761" s="5">
        <f t="shared" si="2049"/>
        <v>1.3303922784252668E-6</v>
      </c>
      <c r="AQ1761" s="5">
        <f t="shared" si="2050"/>
        <v>9.3805533161040331E-7</v>
      </c>
      <c r="AR1761" s="5">
        <f t="shared" si="2051"/>
        <v>6.9224912335760322E-2</v>
      </c>
      <c r="AS1761" s="5">
        <f t="shared" si="2052"/>
        <v>1.709069081600216E-2</v>
      </c>
      <c r="AT1761" s="5">
        <f t="shared" si="2053"/>
        <v>2.1097297397174989E-3</v>
      </c>
      <c r="AU1761" s="5">
        <f t="shared" si="2054"/>
        <v>1.736212078870833E-4</v>
      </c>
      <c r="AV1761" s="5">
        <f t="shared" si="2055"/>
        <v>1.0716179634532098E-5</v>
      </c>
      <c r="AW1761" s="5">
        <f t="shared" si="2056"/>
        <v>1.0234593973719332E-8</v>
      </c>
      <c r="AX1761" s="5">
        <f t="shared" si="2057"/>
        <v>1.464032517326305E-8</v>
      </c>
      <c r="AY1761" s="5">
        <f t="shared" si="2058"/>
        <v>4.1291385429702378E-8</v>
      </c>
      <c r="AZ1761" s="5">
        <f t="shared" si="2059"/>
        <v>5.8228847055185704E-8</v>
      </c>
      <c r="BA1761" s="5">
        <f t="shared" si="2060"/>
        <v>5.4742631246875496E-8</v>
      </c>
      <c r="BB1761" s="5">
        <f t="shared" si="2061"/>
        <v>3.8598853842038771E-8</v>
      </c>
      <c r="BC1761" s="5">
        <f t="shared" si="2062"/>
        <v>2.1772742507755981E-8</v>
      </c>
      <c r="BD1761" s="5">
        <f t="shared" si="2063"/>
        <v>3.254017588140036E-2</v>
      </c>
      <c r="BE1761" s="5">
        <f t="shared" si="2064"/>
        <v>8.0337275457993684E-3</v>
      </c>
      <c r="BF1761" s="5">
        <f t="shared" si="2065"/>
        <v>9.9170911852732805E-4</v>
      </c>
      <c r="BG1761" s="5">
        <f t="shared" si="2066"/>
        <v>8.1613171483474074E-5</v>
      </c>
      <c r="BH1761" s="5">
        <f t="shared" si="2067"/>
        <v>5.0372959433018997E-6</v>
      </c>
      <c r="BI1761" s="5">
        <f t="shared" si="2068"/>
        <v>2.4872799288819568E-7</v>
      </c>
      <c r="BJ1761" s="8">
        <f t="shared" si="2069"/>
        <v>1.7910446680388905E-2</v>
      </c>
      <c r="BK1761" s="8">
        <f t="shared" si="2070"/>
        <v>8.5058241601321014E-2</v>
      </c>
      <c r="BL1761" s="8">
        <f t="shared" si="2071"/>
        <v>0.69773089702918767</v>
      </c>
      <c r="BM1761" s="8">
        <f t="shared" si="2072"/>
        <v>0.56646174763332646</v>
      </c>
      <c r="BN1761" s="8">
        <f t="shared" si="2073"/>
        <v>0.40828817477003215</v>
      </c>
    </row>
    <row r="1762" spans="1:66" x14ac:dyDescent="0.25">
      <c r="A1762" t="s">
        <v>287</v>
      </c>
      <c r="B1762" t="s">
        <v>336</v>
      </c>
      <c r="C1762" t="s">
        <v>327</v>
      </c>
      <c r="D1762" s="7" t="s">
        <v>544</v>
      </c>
      <c r="E1762">
        <f>VLOOKUP(A1762,home!$A$2:$E$405,3,FALSE)</f>
        <v>1.2423999999999999</v>
      </c>
      <c r="F1762">
        <f>VLOOKUP(B1762,home!$B$2:$E$405,3,FALSE)</f>
        <v>0.80489999999999995</v>
      </c>
      <c r="G1762">
        <f>VLOOKUP(C1762,away!$B$2:$E$405,4,FALSE)</f>
        <v>0.26829999999999998</v>
      </c>
      <c r="H1762">
        <f>VLOOKUP(A1762,away!$A$2:$E$405,3,FALSE)</f>
        <v>0.87880000000000003</v>
      </c>
      <c r="I1762">
        <f>VLOOKUP(C1762,away!$B$2:$E$405,3,FALSE)</f>
        <v>1.8965000000000001</v>
      </c>
      <c r="J1762">
        <f>VLOOKUP(B1762,home!$B$2:$E$405,4,FALSE)</f>
        <v>1.8965000000000001</v>
      </c>
      <c r="K1762" s="3">
        <f t="shared" si="2018"/>
        <v>0.26830208200799999</v>
      </c>
      <c r="L1762" s="3">
        <f t="shared" si="2019"/>
        <v>3.1607907253000005</v>
      </c>
      <c r="M1762" s="5">
        <f t="shared" si="2020"/>
        <v>3.2416335300126616E-2</v>
      </c>
      <c r="N1762" s="5">
        <f t="shared" si="2021"/>
        <v>8.6973702520933959E-3</v>
      </c>
      <c r="O1762" s="5">
        <f t="shared" si="2022"/>
        <v>0.10246125196485521</v>
      </c>
      <c r="P1762" s="5">
        <f t="shared" si="2023"/>
        <v>2.7490567227316933E-2</v>
      </c>
      <c r="Q1762" s="5">
        <f t="shared" si="2024"/>
        <v>1.1667612733155508E-3</v>
      </c>
      <c r="R1762" s="5">
        <f t="shared" si="2025"/>
        <v>0.16192928745657045</v>
      </c>
      <c r="S1762" s="5">
        <f t="shared" si="2026"/>
        <v>5.8283214271654593E-3</v>
      </c>
      <c r="T1762" s="5">
        <f t="shared" si="2027"/>
        <v>3.6878882113350118E-3</v>
      </c>
      <c r="U1762" s="5">
        <f t="shared" si="2028"/>
        <v>4.3445964962669767E-2</v>
      </c>
      <c r="V1762" s="5">
        <f t="shared" si="2029"/>
        <v>5.4918766018041795E-4</v>
      </c>
      <c r="W1762" s="5">
        <f t="shared" si="2030"/>
        <v>1.0434815961228914E-4</v>
      </c>
      <c r="X1762" s="5">
        <f t="shared" si="2031"/>
        <v>3.2982269510464763E-4</v>
      </c>
      <c r="Y1762" s="5">
        <f t="shared" si="2032"/>
        <v>5.2125025784011017E-4</v>
      </c>
      <c r="Z1762" s="5">
        <f t="shared" si="2033"/>
        <v>0.17060819664905516</v>
      </c>
      <c r="AA1762" s="5">
        <f t="shared" si="2034"/>
        <v>4.577453436857179E-2</v>
      </c>
      <c r="AB1762" s="5">
        <f t="shared" si="2035"/>
        <v>6.1407014370172801E-3</v>
      </c>
      <c r="AC1762" s="5">
        <f t="shared" si="2036"/>
        <v>2.9108550042792197E-5</v>
      </c>
      <c r="AD1762" s="5">
        <f t="shared" si="2037"/>
        <v>6.9992071194200681E-6</v>
      </c>
      <c r="AE1762" s="5">
        <f t="shared" si="2038"/>
        <v>2.2123028947516684E-5</v>
      </c>
      <c r="AF1762" s="5">
        <f t="shared" si="2039"/>
        <v>3.4963132356427099E-5</v>
      </c>
      <c r="AG1762" s="5">
        <f t="shared" si="2040"/>
        <v>3.6837048159877033E-5</v>
      </c>
      <c r="AH1762" s="5">
        <f t="shared" si="2041"/>
        <v>0.13481420140712308</v>
      </c>
      <c r="AI1762" s="5">
        <f t="shared" si="2042"/>
        <v>3.6170930921776964E-2</v>
      </c>
      <c r="AJ1762" s="5">
        <f t="shared" si="2043"/>
        <v>4.8523680372401521E-3</v>
      </c>
      <c r="AK1762" s="5">
        <f t="shared" si="2044"/>
        <v>4.3396681568686846E-4</v>
      </c>
      <c r="AL1762" s="5">
        <f t="shared" si="2045"/>
        <v>9.8741642993552423E-7</v>
      </c>
      <c r="AM1762" s="5">
        <f t="shared" si="2046"/>
        <v>3.7558036850912418E-7</v>
      </c>
      <c r="AN1762" s="5">
        <f t="shared" si="2047"/>
        <v>1.1871309453883961E-6</v>
      </c>
      <c r="AO1762" s="5">
        <f t="shared" si="2048"/>
        <v>1.8761362409501324E-6</v>
      </c>
      <c r="AP1762" s="5">
        <f t="shared" si="2049"/>
        <v>1.9766913432647949E-6</v>
      </c>
      <c r="AQ1762" s="5">
        <f t="shared" si="2050"/>
        <v>1.5619769161430409E-6</v>
      </c>
      <c r="AR1762" s="5">
        <f t="shared" si="2051"/>
        <v>8.5223895489272186E-2</v>
      </c>
      <c r="AS1762" s="5">
        <f t="shared" si="2052"/>
        <v>2.2865748596603928E-2</v>
      </c>
      <c r="AT1762" s="5">
        <f t="shared" si="2053"/>
        <v>3.0674639775701684E-3</v>
      </c>
      <c r="AU1762" s="5">
        <f t="shared" si="2054"/>
        <v>2.7433565722220576E-4</v>
      </c>
      <c r="AV1762" s="5">
        <f t="shared" si="2055"/>
        <v>1.8401207000437704E-5</v>
      </c>
      <c r="AW1762" s="5">
        <f t="shared" si="2056"/>
        <v>2.3260424358738663E-8</v>
      </c>
      <c r="AX1762" s="5">
        <f t="shared" si="2057"/>
        <v>1.6794832472054977E-8</v>
      </c>
      <c r="AY1762" s="5">
        <f t="shared" si="2058"/>
        <v>5.3084950710638652E-8</v>
      </c>
      <c r="AZ1762" s="5">
        <f t="shared" si="2059"/>
        <v>8.3895209929597194E-8</v>
      </c>
      <c r="BA1762" s="5">
        <f t="shared" si="2060"/>
        <v>8.8391733814189085E-8</v>
      </c>
      <c r="BB1762" s="5">
        <f t="shared" si="2061"/>
        <v>6.9846943108268832E-8</v>
      </c>
      <c r="BC1762" s="5">
        <f t="shared" si="2062"/>
        <v>4.4154313993434588E-8</v>
      </c>
      <c r="BD1762" s="5">
        <f t="shared" si="2063"/>
        <v>4.4895816406071314E-2</v>
      </c>
      <c r="BE1762" s="5">
        <f t="shared" si="2064"/>
        <v>1.2045641015197858E-2</v>
      </c>
      <c r="BF1762" s="5">
        <f t="shared" si="2065"/>
        <v>1.6159352817492717E-3</v>
      </c>
      <c r="BG1762" s="5">
        <f t="shared" si="2066"/>
        <v>1.4451960016117124E-4</v>
      </c>
      <c r="BH1762" s="5">
        <f t="shared" si="2067"/>
        <v>9.6937274035514841E-6</v>
      </c>
      <c r="BI1762" s="5">
        <f t="shared" si="2068"/>
        <v>5.2016944895817345E-7</v>
      </c>
      <c r="BJ1762" s="8">
        <f t="shared" si="2069"/>
        <v>1.461569694968253E-2</v>
      </c>
      <c r="BK1762" s="8">
        <f t="shared" si="2070"/>
        <v>6.6314560666212857E-2</v>
      </c>
      <c r="BL1762" s="8">
        <f t="shared" si="2071"/>
        <v>0.70618517849921281</v>
      </c>
      <c r="BM1762" s="8">
        <f t="shared" si="2072"/>
        <v>0.62356202946535888</v>
      </c>
      <c r="BN1762" s="8">
        <f t="shared" si="2073"/>
        <v>0.33416157347427816</v>
      </c>
    </row>
    <row r="1763" spans="1:66" x14ac:dyDescent="0.25">
      <c r="A1763" t="s">
        <v>287</v>
      </c>
      <c r="B1763" t="s">
        <v>504</v>
      </c>
      <c r="C1763" t="s">
        <v>333</v>
      </c>
      <c r="D1763" s="7" t="s">
        <v>544</v>
      </c>
      <c r="E1763">
        <f>VLOOKUP(A1763,home!$A$2:$E$405,3,FALSE)</f>
        <v>1.2423999999999999</v>
      </c>
      <c r="F1763">
        <f>VLOOKUP(B1763,home!$B$2:$E$405,3,FALSE)</f>
        <v>0</v>
      </c>
      <c r="G1763">
        <f>VLOOKUP(C1763,away!$B$2:$E$405,4,FALSE)</f>
        <v>1.2073</v>
      </c>
      <c r="H1763">
        <f>VLOOKUP(A1763,away!$A$2:$E$405,3,FALSE)</f>
        <v>0.87880000000000003</v>
      </c>
      <c r="I1763">
        <f>VLOOKUP(C1763,away!$B$2:$E$405,3,FALSE)</f>
        <v>1.1378999999999999</v>
      </c>
      <c r="J1763">
        <f>VLOOKUP(B1763,home!$B$2:$E$405,4,FALSE)</f>
        <v>1.1378999999999999</v>
      </c>
      <c r="K1763" s="3">
        <f t="shared" si="2018"/>
        <v>0</v>
      </c>
      <c r="L1763" s="3">
        <f t="shared" si="2019"/>
        <v>1.1378846611079998</v>
      </c>
      <c r="M1763" s="5">
        <f t="shared" si="2020"/>
        <v>0.32049626347682986</v>
      </c>
      <c r="N1763" s="5">
        <f t="shared" si="2021"/>
        <v>0</v>
      </c>
      <c r="O1763" s="5">
        <f t="shared" si="2022"/>
        <v>0.36468778215271275</v>
      </c>
      <c r="P1763" s="5">
        <f t="shared" si="2023"/>
        <v>0</v>
      </c>
      <c r="Q1763" s="5">
        <f t="shared" si="2024"/>
        <v>0</v>
      </c>
      <c r="R1763" s="5">
        <f t="shared" si="2025"/>
        <v>0.20748631670253384</v>
      </c>
      <c r="S1763" s="5">
        <f t="shared" si="2026"/>
        <v>0</v>
      </c>
      <c r="T1763" s="5">
        <f t="shared" si="2027"/>
        <v>0</v>
      </c>
      <c r="U1763" s="5">
        <f t="shared" si="2028"/>
        <v>0</v>
      </c>
      <c r="V1763" s="5">
        <f t="shared" si="2029"/>
        <v>0</v>
      </c>
      <c r="W1763" s="5">
        <f t="shared" si="2030"/>
        <v>0</v>
      </c>
      <c r="X1763" s="5">
        <f t="shared" si="2031"/>
        <v>0</v>
      </c>
      <c r="Y1763" s="5">
        <f t="shared" si="2032"/>
        <v>0</v>
      </c>
      <c r="Z1763" s="5">
        <f t="shared" si="2033"/>
        <v>7.8698499055203278E-2</v>
      </c>
      <c r="AA1763" s="5">
        <f t="shared" si="2034"/>
        <v>0</v>
      </c>
      <c r="AB1763" s="5">
        <f t="shared" si="2035"/>
        <v>0</v>
      </c>
      <c r="AC1763" s="5">
        <f t="shared" si="2036"/>
        <v>0</v>
      </c>
      <c r="AD1763" s="5">
        <f t="shared" si="2037"/>
        <v>0</v>
      </c>
      <c r="AE1763" s="5">
        <f t="shared" si="2038"/>
        <v>0</v>
      </c>
      <c r="AF1763" s="5">
        <f t="shared" si="2039"/>
        <v>0</v>
      </c>
      <c r="AG1763" s="5">
        <f t="shared" si="2040"/>
        <v>0</v>
      </c>
      <c r="AH1763" s="5">
        <f t="shared" si="2041"/>
        <v>2.2387453731784558E-2</v>
      </c>
      <c r="AI1763" s="5">
        <f t="shared" si="2042"/>
        <v>0</v>
      </c>
      <c r="AJ1763" s="5">
        <f t="shared" si="2043"/>
        <v>0</v>
      </c>
      <c r="AK1763" s="5">
        <f t="shared" si="2044"/>
        <v>0</v>
      </c>
      <c r="AL1763" s="5">
        <f t="shared" si="2045"/>
        <v>0</v>
      </c>
      <c r="AM1763" s="5">
        <f t="shared" si="2046"/>
        <v>0</v>
      </c>
      <c r="AN1763" s="5">
        <f t="shared" si="2047"/>
        <v>0</v>
      </c>
      <c r="AO1763" s="5">
        <f t="shared" si="2048"/>
        <v>0</v>
      </c>
      <c r="AP1763" s="5">
        <f t="shared" si="2049"/>
        <v>0</v>
      </c>
      <c r="AQ1763" s="5">
        <f t="shared" si="2050"/>
        <v>0</v>
      </c>
      <c r="AR1763" s="5">
        <f t="shared" si="2051"/>
        <v>5.0948680405325311E-3</v>
      </c>
      <c r="AS1763" s="5">
        <f t="shared" si="2052"/>
        <v>0</v>
      </c>
      <c r="AT1763" s="5">
        <f t="shared" si="2053"/>
        <v>0</v>
      </c>
      <c r="AU1763" s="5">
        <f t="shared" si="2054"/>
        <v>0</v>
      </c>
      <c r="AV1763" s="5">
        <f t="shared" si="2055"/>
        <v>0</v>
      </c>
      <c r="AW1763" s="5">
        <f t="shared" si="2056"/>
        <v>0</v>
      </c>
      <c r="AX1763" s="5">
        <f t="shared" si="2057"/>
        <v>0</v>
      </c>
      <c r="AY1763" s="5">
        <f t="shared" si="2058"/>
        <v>0</v>
      </c>
      <c r="AZ1763" s="5">
        <f t="shared" si="2059"/>
        <v>0</v>
      </c>
      <c r="BA1763" s="5">
        <f t="shared" si="2060"/>
        <v>0</v>
      </c>
      <c r="BB1763" s="5">
        <f t="shared" si="2061"/>
        <v>0</v>
      </c>
      <c r="BC1763" s="5">
        <f t="shared" si="2062"/>
        <v>0</v>
      </c>
      <c r="BD1763" s="5">
        <f t="shared" si="2063"/>
        <v>9.6622869894855742E-4</v>
      </c>
      <c r="BE1763" s="5">
        <f t="shared" si="2064"/>
        <v>0</v>
      </c>
      <c r="BF1763" s="5">
        <f t="shared" si="2065"/>
        <v>0</v>
      </c>
      <c r="BG1763" s="5">
        <f t="shared" si="2066"/>
        <v>0</v>
      </c>
      <c r="BH1763" s="5">
        <f t="shared" si="2067"/>
        <v>0</v>
      </c>
      <c r="BI1763" s="5">
        <f t="shared" si="2068"/>
        <v>0</v>
      </c>
      <c r="BJ1763" s="8">
        <f t="shared" si="2069"/>
        <v>0</v>
      </c>
      <c r="BK1763" s="8">
        <f t="shared" si="2070"/>
        <v>0.32049626347682986</v>
      </c>
      <c r="BL1763" s="8">
        <f t="shared" si="2071"/>
        <v>0.60062264932651221</v>
      </c>
      <c r="BM1763" s="8">
        <f t="shared" si="2072"/>
        <v>0.10714704952646892</v>
      </c>
      <c r="BN1763" s="8">
        <f t="shared" si="2073"/>
        <v>0.89267036233207642</v>
      </c>
    </row>
    <row r="1764" spans="1:66" s="14" customFormat="1" x14ac:dyDescent="0.25">
      <c r="A1764" t="s">
        <v>287</v>
      </c>
      <c r="B1764" t="s">
        <v>506</v>
      </c>
      <c r="C1764" t="s">
        <v>329</v>
      </c>
      <c r="D1764" s="7" t="s">
        <v>544</v>
      </c>
      <c r="E1764">
        <f>VLOOKUP(A1764,home!$A$2:$E$405,3,FALSE)</f>
        <v>1.2423999999999999</v>
      </c>
      <c r="F1764">
        <f>VLOOKUP(B1764,home!$B$2:$E$405,3,FALSE)</f>
        <v>1.2073</v>
      </c>
      <c r="G1764">
        <f>VLOOKUP(C1764,away!$B$2:$E$405,4,FALSE)</f>
        <v>0.40239999999999998</v>
      </c>
      <c r="H1764">
        <f>VLOOKUP(A1764,away!$A$2:$E$405,3,FALSE)</f>
        <v>0.87880000000000003</v>
      </c>
      <c r="I1764">
        <f>VLOOKUP(C1764,away!$B$2:$E$405,3,FALSE)</f>
        <v>0.56899999999999995</v>
      </c>
      <c r="J1764">
        <f>VLOOKUP(B1764,home!$B$2:$E$405,4,FALSE)</f>
        <v>0</v>
      </c>
      <c r="K1764" s="3">
        <f t="shared" si="2018"/>
        <v>0.6035796868479999</v>
      </c>
      <c r="L1764" s="3">
        <f t="shared" si="2019"/>
        <v>0</v>
      </c>
      <c r="M1764" s="5">
        <f t="shared" si="2020"/>
        <v>0.54685057438578633</v>
      </c>
      <c r="N1764" s="5">
        <f t="shared" si="2021"/>
        <v>0.33006789844042178</v>
      </c>
      <c r="O1764" s="5">
        <f t="shared" si="2022"/>
        <v>0</v>
      </c>
      <c r="P1764" s="5">
        <f t="shared" si="2023"/>
        <v>0</v>
      </c>
      <c r="Q1764" s="5">
        <f t="shared" si="2024"/>
        <v>9.9611139389623599E-2</v>
      </c>
      <c r="R1764" s="5">
        <f t="shared" si="2025"/>
        <v>0</v>
      </c>
      <c r="S1764" s="5">
        <f t="shared" si="2026"/>
        <v>0</v>
      </c>
      <c r="T1764" s="5">
        <f t="shared" si="2027"/>
        <v>0</v>
      </c>
      <c r="U1764" s="5">
        <f t="shared" si="2028"/>
        <v>0</v>
      </c>
      <c r="V1764" s="5">
        <f t="shared" si="2029"/>
        <v>0</v>
      </c>
      <c r="W1764" s="5">
        <f t="shared" si="2030"/>
        <v>2.0041086773120494E-2</v>
      </c>
      <c r="X1764" s="5">
        <f t="shared" si="2031"/>
        <v>0</v>
      </c>
      <c r="Y1764" s="5">
        <f t="shared" si="2032"/>
        <v>0</v>
      </c>
      <c r="Z1764" s="5">
        <f t="shared" si="2033"/>
        <v>0</v>
      </c>
      <c r="AA1764" s="5">
        <f t="shared" si="2034"/>
        <v>0</v>
      </c>
      <c r="AB1764" s="5">
        <f t="shared" si="2035"/>
        <v>0</v>
      </c>
      <c r="AC1764" s="5">
        <f t="shared" si="2036"/>
        <v>0</v>
      </c>
      <c r="AD1764" s="5">
        <f t="shared" si="2037"/>
        <v>3.0240982196534146E-3</v>
      </c>
      <c r="AE1764" s="5">
        <f t="shared" si="2038"/>
        <v>0</v>
      </c>
      <c r="AF1764" s="5">
        <f t="shared" si="2039"/>
        <v>0</v>
      </c>
      <c r="AG1764" s="5">
        <f t="shared" si="2040"/>
        <v>0</v>
      </c>
      <c r="AH1764" s="5">
        <f t="shared" si="2041"/>
        <v>0</v>
      </c>
      <c r="AI1764" s="5">
        <f t="shared" si="2042"/>
        <v>0</v>
      </c>
      <c r="AJ1764" s="5">
        <f t="shared" si="2043"/>
        <v>0</v>
      </c>
      <c r="AK1764" s="5">
        <f t="shared" si="2044"/>
        <v>0</v>
      </c>
      <c r="AL1764" s="5">
        <f t="shared" si="2045"/>
        <v>0</v>
      </c>
      <c r="AM1764" s="5">
        <f t="shared" si="2046"/>
        <v>3.6505685128320067E-4</v>
      </c>
      <c r="AN1764" s="5">
        <f t="shared" si="2047"/>
        <v>0</v>
      </c>
      <c r="AO1764" s="5">
        <f t="shared" si="2048"/>
        <v>0</v>
      </c>
      <c r="AP1764" s="5">
        <f t="shared" si="2049"/>
        <v>0</v>
      </c>
      <c r="AQ1764" s="5">
        <f t="shared" si="2050"/>
        <v>0</v>
      </c>
      <c r="AR1764" s="5">
        <f t="shared" si="2051"/>
        <v>0</v>
      </c>
      <c r="AS1764" s="5">
        <f t="shared" si="2052"/>
        <v>0</v>
      </c>
      <c r="AT1764" s="5">
        <f t="shared" si="2053"/>
        <v>0</v>
      </c>
      <c r="AU1764" s="5">
        <f t="shared" si="2054"/>
        <v>0</v>
      </c>
      <c r="AV1764" s="5">
        <f t="shared" si="2055"/>
        <v>0</v>
      </c>
      <c r="AW1764" s="5">
        <f t="shared" si="2056"/>
        <v>0</v>
      </c>
      <c r="AX1764" s="5">
        <f t="shared" si="2057"/>
        <v>3.6723483329871826E-5</v>
      </c>
      <c r="AY1764" s="5">
        <f t="shared" si="2058"/>
        <v>0</v>
      </c>
      <c r="AZ1764" s="5">
        <f t="shared" si="2059"/>
        <v>0</v>
      </c>
      <c r="BA1764" s="5">
        <f t="shared" si="2060"/>
        <v>0</v>
      </c>
      <c r="BB1764" s="5">
        <f t="shared" si="2061"/>
        <v>0</v>
      </c>
      <c r="BC1764" s="5">
        <f t="shared" si="2062"/>
        <v>0</v>
      </c>
      <c r="BD1764" s="5">
        <f t="shared" si="2063"/>
        <v>0</v>
      </c>
      <c r="BE1764" s="5">
        <f t="shared" si="2064"/>
        <v>0</v>
      </c>
      <c r="BF1764" s="5">
        <f t="shared" si="2065"/>
        <v>0</v>
      </c>
      <c r="BG1764" s="5">
        <f t="shared" si="2066"/>
        <v>0</v>
      </c>
      <c r="BH1764" s="5">
        <f t="shared" si="2067"/>
        <v>0</v>
      </c>
      <c r="BI1764" s="5">
        <f t="shared" si="2068"/>
        <v>0</v>
      </c>
      <c r="BJ1764" s="8">
        <f t="shared" si="2069"/>
        <v>0.45314600315743236</v>
      </c>
      <c r="BK1764" s="8">
        <f t="shared" si="2070"/>
        <v>0.54685057438578633</v>
      </c>
      <c r="BL1764" s="8">
        <f t="shared" si="2071"/>
        <v>0</v>
      </c>
      <c r="BM1764" s="8">
        <f t="shared" si="2072"/>
        <v>2.3466965327386978E-2</v>
      </c>
      <c r="BN1764" s="8">
        <f t="shared" si="2073"/>
        <v>0.97652961221583168</v>
      </c>
    </row>
    <row r="1765" spans="1:66" x14ac:dyDescent="0.25">
      <c r="A1765" t="s">
        <v>287</v>
      </c>
      <c r="B1765" t="s">
        <v>505</v>
      </c>
      <c r="C1765" t="s">
        <v>438</v>
      </c>
      <c r="D1765" s="7" t="s">
        <v>544</v>
      </c>
      <c r="E1765">
        <f>VLOOKUP(A1765,home!$A$2:$E$405,3,FALSE)</f>
        <v>1.2423999999999999</v>
      </c>
      <c r="F1765">
        <f>VLOOKUP(B1765,home!$B$2:$E$405,3,FALSE)</f>
        <v>2.1463999999999999</v>
      </c>
      <c r="G1765">
        <f>VLOOKUP(C1765,away!$B$2:$E$405,4,FALSE)</f>
        <v>0</v>
      </c>
      <c r="H1765">
        <f>VLOOKUP(A1765,away!$A$2:$E$405,3,FALSE)</f>
        <v>0.87880000000000003</v>
      </c>
      <c r="I1765">
        <f>VLOOKUP(C1765,away!$B$2:$E$405,3,FALSE)</f>
        <v>0</v>
      </c>
      <c r="J1765">
        <f>VLOOKUP(B1765,home!$B$2:$E$405,4,FALSE)</f>
        <v>1.1378999999999999</v>
      </c>
      <c r="K1765" s="3">
        <f t="shared" si="2018"/>
        <v>0</v>
      </c>
      <c r="L1765" s="3">
        <f t="shared" si="2019"/>
        <v>0</v>
      </c>
      <c r="M1765" s="5">
        <f t="shared" si="2020"/>
        <v>1</v>
      </c>
      <c r="N1765" s="5">
        <f t="shared" si="2021"/>
        <v>0</v>
      </c>
      <c r="O1765" s="5">
        <f t="shared" si="2022"/>
        <v>0</v>
      </c>
      <c r="P1765" s="5">
        <f t="shared" si="2023"/>
        <v>0</v>
      </c>
      <c r="Q1765" s="5">
        <f t="shared" si="2024"/>
        <v>0</v>
      </c>
      <c r="R1765" s="5">
        <f t="shared" si="2025"/>
        <v>0</v>
      </c>
      <c r="S1765" s="5">
        <f t="shared" si="2026"/>
        <v>0</v>
      </c>
      <c r="T1765" s="5">
        <f t="shared" si="2027"/>
        <v>0</v>
      </c>
      <c r="U1765" s="5">
        <f t="shared" si="2028"/>
        <v>0</v>
      </c>
      <c r="V1765" s="5">
        <f t="shared" si="2029"/>
        <v>0</v>
      </c>
      <c r="W1765" s="5">
        <f t="shared" si="2030"/>
        <v>0</v>
      </c>
      <c r="X1765" s="5">
        <f t="shared" si="2031"/>
        <v>0</v>
      </c>
      <c r="Y1765" s="5">
        <f t="shared" si="2032"/>
        <v>0</v>
      </c>
      <c r="Z1765" s="5">
        <f t="shared" si="2033"/>
        <v>0</v>
      </c>
      <c r="AA1765" s="5">
        <f t="shared" si="2034"/>
        <v>0</v>
      </c>
      <c r="AB1765" s="5">
        <f t="shared" si="2035"/>
        <v>0</v>
      </c>
      <c r="AC1765" s="5">
        <f t="shared" si="2036"/>
        <v>0</v>
      </c>
      <c r="AD1765" s="5">
        <f t="shared" si="2037"/>
        <v>0</v>
      </c>
      <c r="AE1765" s="5">
        <f t="shared" si="2038"/>
        <v>0</v>
      </c>
      <c r="AF1765" s="5">
        <f t="shared" si="2039"/>
        <v>0</v>
      </c>
      <c r="AG1765" s="5">
        <f t="shared" si="2040"/>
        <v>0</v>
      </c>
      <c r="AH1765" s="5">
        <f t="shared" si="2041"/>
        <v>0</v>
      </c>
      <c r="AI1765" s="5">
        <f t="shared" si="2042"/>
        <v>0</v>
      </c>
      <c r="AJ1765" s="5">
        <f t="shared" si="2043"/>
        <v>0</v>
      </c>
      <c r="AK1765" s="5">
        <f t="shared" si="2044"/>
        <v>0</v>
      </c>
      <c r="AL1765" s="5">
        <f t="shared" si="2045"/>
        <v>0</v>
      </c>
      <c r="AM1765" s="5">
        <f t="shared" si="2046"/>
        <v>0</v>
      </c>
      <c r="AN1765" s="5">
        <f t="shared" si="2047"/>
        <v>0</v>
      </c>
      <c r="AO1765" s="5">
        <f t="shared" si="2048"/>
        <v>0</v>
      </c>
      <c r="AP1765" s="5">
        <f t="shared" si="2049"/>
        <v>0</v>
      </c>
      <c r="AQ1765" s="5">
        <f t="shared" si="2050"/>
        <v>0</v>
      </c>
      <c r="AR1765" s="5">
        <f t="shared" si="2051"/>
        <v>0</v>
      </c>
      <c r="AS1765" s="5">
        <f t="shared" si="2052"/>
        <v>0</v>
      </c>
      <c r="AT1765" s="5">
        <f t="shared" si="2053"/>
        <v>0</v>
      </c>
      <c r="AU1765" s="5">
        <f t="shared" si="2054"/>
        <v>0</v>
      </c>
      <c r="AV1765" s="5">
        <f t="shared" si="2055"/>
        <v>0</v>
      </c>
      <c r="AW1765" s="5">
        <f t="shared" si="2056"/>
        <v>0</v>
      </c>
      <c r="AX1765" s="5">
        <f t="shared" si="2057"/>
        <v>0</v>
      </c>
      <c r="AY1765" s="5">
        <f t="shared" si="2058"/>
        <v>0</v>
      </c>
      <c r="AZ1765" s="5">
        <f t="shared" si="2059"/>
        <v>0</v>
      </c>
      <c r="BA1765" s="5">
        <f t="shared" si="2060"/>
        <v>0</v>
      </c>
      <c r="BB1765" s="5">
        <f t="shared" si="2061"/>
        <v>0</v>
      </c>
      <c r="BC1765" s="5">
        <f t="shared" si="2062"/>
        <v>0</v>
      </c>
      <c r="BD1765" s="5">
        <f t="shared" si="2063"/>
        <v>0</v>
      </c>
      <c r="BE1765" s="5">
        <f t="shared" si="2064"/>
        <v>0</v>
      </c>
      <c r="BF1765" s="5">
        <f t="shared" si="2065"/>
        <v>0</v>
      </c>
      <c r="BG1765" s="5">
        <f t="shared" si="2066"/>
        <v>0</v>
      </c>
      <c r="BH1765" s="5">
        <f t="shared" si="2067"/>
        <v>0</v>
      </c>
      <c r="BI1765" s="5">
        <f t="shared" si="2068"/>
        <v>0</v>
      </c>
      <c r="BJ1765" s="8">
        <f t="shared" si="2069"/>
        <v>0</v>
      </c>
      <c r="BK1765" s="8">
        <f t="shared" si="2070"/>
        <v>1</v>
      </c>
      <c r="BL1765" s="8">
        <f t="shared" si="2071"/>
        <v>0</v>
      </c>
      <c r="BM1765" s="8">
        <f t="shared" si="2072"/>
        <v>0</v>
      </c>
      <c r="BN1765" s="8">
        <f t="shared" si="2073"/>
        <v>1</v>
      </c>
    </row>
    <row r="1766" spans="1:66" x14ac:dyDescent="0.25">
      <c r="A1766" t="s">
        <v>34</v>
      </c>
      <c r="B1766" t="s">
        <v>280</v>
      </c>
      <c r="C1766" t="s">
        <v>206</v>
      </c>
      <c r="D1766" s="7" t="s">
        <v>544</v>
      </c>
      <c r="E1766">
        <f>VLOOKUP(A1766,home!$A$2:$E$405,3,FALSE)</f>
        <v>1.4921</v>
      </c>
      <c r="F1766">
        <f>VLOOKUP(B1766,home!$B$2:$E$405,3,FALSE)</f>
        <v>0.67020000000000002</v>
      </c>
      <c r="G1766">
        <f>VLOOKUP(C1766,away!$B$2:$E$405,4,FALSE)</f>
        <v>1.1728000000000001</v>
      </c>
      <c r="H1766">
        <f>VLOOKUP(A1766,away!$A$2:$E$405,3,FALSE)</f>
        <v>1.2222</v>
      </c>
      <c r="I1766">
        <f>VLOOKUP(C1766,away!$B$2:$E$405,3,FALSE)</f>
        <v>1.2273000000000001</v>
      </c>
      <c r="J1766">
        <f>VLOOKUP(B1766,home!$B$2:$E$405,4,FALSE)</f>
        <v>2.4546000000000001</v>
      </c>
      <c r="K1766" s="3">
        <f t="shared" si="2018"/>
        <v>1.1728063565760001</v>
      </c>
      <c r="L1766" s="3">
        <f t="shared" si="2019"/>
        <v>3.6819148748760004</v>
      </c>
      <c r="M1766" s="5">
        <f t="shared" si="2020"/>
        <v>7.7915050771503423E-3</v>
      </c>
      <c r="N1766" s="5">
        <f t="shared" si="2021"/>
        <v>9.1379266817760985E-3</v>
      </c>
      <c r="O1766" s="5">
        <f t="shared" si="2022"/>
        <v>2.8687658441231723E-2</v>
      </c>
      <c r="P1766" s="5">
        <f t="shared" si="2023"/>
        <v>3.3645068175157708E-2</v>
      </c>
      <c r="Q1766" s="5">
        <f t="shared" si="2024"/>
        <v>5.3585092491562243E-3</v>
      </c>
      <c r="R1766" s="5">
        <f t="shared" si="2025"/>
        <v>5.281275817006658E-2</v>
      </c>
      <c r="S1766" s="5">
        <f t="shared" si="2026"/>
        <v>3.6321307671053467E-2</v>
      </c>
      <c r="T1766" s="5">
        <f t="shared" si="2027"/>
        <v>1.9729574911628928E-2</v>
      </c>
      <c r="U1766" s="5">
        <f t="shared" si="2028"/>
        <v>6.1939138490165163E-2</v>
      </c>
      <c r="V1766" s="5">
        <f t="shared" si="2029"/>
        <v>1.7426855141209441E-2</v>
      </c>
      <c r="W1766" s="5">
        <f t="shared" si="2030"/>
        <v>2.0948312363939028E-3</v>
      </c>
      <c r="X1766" s="5">
        <f t="shared" si="2031"/>
        <v>7.7129902896335934E-3</v>
      </c>
      <c r="Y1766" s="5">
        <f t="shared" si="2032"/>
        <v>1.4199286838588043E-2</v>
      </c>
      <c r="Z1766" s="5">
        <f t="shared" si="2033"/>
        <v>6.4817359963199053E-2</v>
      </c>
      <c r="AA1766" s="5">
        <f t="shared" si="2034"/>
        <v>7.6018211781314571E-2</v>
      </c>
      <c r="AB1766" s="5">
        <f t="shared" si="2035"/>
        <v>4.4577320996333172E-2</v>
      </c>
      <c r="AC1766" s="5">
        <f t="shared" si="2036"/>
        <v>4.7032611438584228E-3</v>
      </c>
      <c r="AD1766" s="5">
        <f t="shared" si="2037"/>
        <v>6.1420784749918256E-4</v>
      </c>
      <c r="AE1766" s="5">
        <f t="shared" si="2038"/>
        <v>2.2614610099728101E-3</v>
      </c>
      <c r="AF1766" s="5">
        <f t="shared" si="2039"/>
        <v>4.1632534657854974E-3</v>
      </c>
      <c r="AG1766" s="5">
        <f t="shared" si="2040"/>
        <v>5.1095816211848945E-3</v>
      </c>
      <c r="AH1766" s="5">
        <f t="shared" si="2041"/>
        <v>5.9663000449673681E-2</v>
      </c>
      <c r="AI1766" s="5">
        <f t="shared" si="2042"/>
        <v>6.9973146179774029E-2</v>
      </c>
      <c r="AJ1766" s="5">
        <f t="shared" si="2043"/>
        <v>4.1032475314630341E-2</v>
      </c>
      <c r="AK1766" s="5">
        <f t="shared" si="2044"/>
        <v>1.604104929168209E-2</v>
      </c>
      <c r="AL1766" s="5">
        <f t="shared" si="2045"/>
        <v>8.1237984324621397E-4</v>
      </c>
      <c r="AM1766" s="5">
        <f t="shared" si="2046"/>
        <v>1.4406937356118075E-4</v>
      </c>
      <c r="AN1766" s="5">
        <f t="shared" si="2047"/>
        <v>5.3045116952897856E-4</v>
      </c>
      <c r="AO1766" s="5">
        <f t="shared" si="2048"/>
        <v>9.7653802574205876E-4</v>
      </c>
      <c r="AP1766" s="5">
        <f t="shared" si="2049"/>
        <v>1.1985099609539095E-3</v>
      </c>
      <c r="AQ1766" s="5">
        <f t="shared" si="2050"/>
        <v>1.1032029132308136E-3</v>
      </c>
      <c r="AR1766" s="5">
        <f t="shared" si="2051"/>
        <v>4.3934817767077403E-2</v>
      </c>
      <c r="AS1766" s="5">
        <f t="shared" si="2052"/>
        <v>5.1527033552236562E-2</v>
      </c>
      <c r="AT1766" s="5">
        <f t="shared" si="2053"/>
        <v>3.021561624278395E-2</v>
      </c>
      <c r="AU1766" s="5">
        <f t="shared" si="2054"/>
        <v>1.1812355599132681E-2</v>
      </c>
      <c r="AV1766" s="5">
        <f t="shared" si="2055"/>
        <v>3.4634014331997279E-3</v>
      </c>
      <c r="AW1766" s="5">
        <f t="shared" si="2056"/>
        <v>9.7444356740306089E-5</v>
      </c>
      <c r="AX1766" s="5">
        <f t="shared" si="2057"/>
        <v>2.8160912850079162E-5</v>
      </c>
      <c r="AY1766" s="5">
        <f t="shared" si="2058"/>
        <v>1.0368608391279316E-4</v>
      </c>
      <c r="AZ1766" s="5">
        <f t="shared" si="2059"/>
        <v>1.9088166733807722E-4</v>
      </c>
      <c r="BA1766" s="5">
        <f t="shared" si="2060"/>
        <v>2.3427001677106627E-4</v>
      </c>
      <c r="BB1766" s="5">
        <f t="shared" si="2061"/>
        <v>2.1564056487170975E-4</v>
      </c>
      <c r="BC1766" s="5">
        <f t="shared" si="2062"/>
        <v>1.5879404068556226E-4</v>
      </c>
      <c r="BD1766" s="5">
        <f t="shared" si="2063"/>
        <v>2.6960709843594784E-2</v>
      </c>
      <c r="BE1766" s="5">
        <f t="shared" si="2064"/>
        <v>3.1619691882369093E-2</v>
      </c>
      <c r="BF1766" s="5">
        <f t="shared" si="2065"/>
        <v>1.8541887816308521E-2</v>
      </c>
      <c r="BG1766" s="5">
        <f t="shared" si="2066"/>
        <v>7.2486812979619059E-3</v>
      </c>
      <c r="BH1766" s="5">
        <f t="shared" si="2067"/>
        <v>2.1253248757608229E-3</v>
      </c>
      <c r="BI1766" s="5">
        <f t="shared" si="2068"/>
        <v>4.985189048162782E-4</v>
      </c>
      <c r="BJ1766" s="8">
        <f t="shared" si="2069"/>
        <v>7.5265827881065395E-2</v>
      </c>
      <c r="BK1766" s="8">
        <f t="shared" si="2070"/>
        <v>0.1008040631355884</v>
      </c>
      <c r="BL1766" s="8">
        <f t="shared" si="2071"/>
        <v>0.67869279833011276</v>
      </c>
      <c r="BM1766" s="8">
        <f t="shared" si="2072"/>
        <v>0.7821403817882544</v>
      </c>
      <c r="BN1766" s="8">
        <f t="shared" si="2073"/>
        <v>0.13743342579453868</v>
      </c>
    </row>
    <row r="1767" spans="1:66" x14ac:dyDescent="0.25">
      <c r="A1767" t="s">
        <v>34</v>
      </c>
      <c r="B1767" t="s">
        <v>492</v>
      </c>
      <c r="C1767" t="s">
        <v>204</v>
      </c>
      <c r="D1767" s="7" t="s">
        <v>544</v>
      </c>
      <c r="E1767">
        <f>VLOOKUP(A1767,home!$A$2:$E$405,3,FALSE)</f>
        <v>1.4921</v>
      </c>
      <c r="F1767">
        <f>VLOOKUP(B1767,home!$B$2:$E$405,3,FALSE)</f>
        <v>0.89359999999999995</v>
      </c>
      <c r="G1767">
        <f>VLOOKUP(C1767,away!$B$2:$E$405,4,FALSE)</f>
        <v>0</v>
      </c>
      <c r="H1767">
        <f>VLOOKUP(A1767,away!$A$2:$E$405,3,FALSE)</f>
        <v>1.2222</v>
      </c>
      <c r="I1767">
        <f>VLOOKUP(C1767,away!$B$2:$E$405,3,FALSE)</f>
        <v>0.40910000000000002</v>
      </c>
      <c r="J1767">
        <f>VLOOKUP(B1767,home!$B$2:$E$405,4,FALSE)</f>
        <v>1.0909</v>
      </c>
      <c r="K1767" s="3">
        <f t="shared" si="2018"/>
        <v>0</v>
      </c>
      <c r="L1767" s="3">
        <f t="shared" si="2019"/>
        <v>0.54545220361800006</v>
      </c>
      <c r="M1767" s="5">
        <f t="shared" si="2020"/>
        <v>0.57957963606399299</v>
      </c>
      <c r="N1767" s="5">
        <f t="shared" si="2021"/>
        <v>0</v>
      </c>
      <c r="O1767" s="5">
        <f t="shared" si="2022"/>
        <v>0.31613298966322345</v>
      </c>
      <c r="P1767" s="5">
        <f t="shared" si="2023"/>
        <v>0</v>
      </c>
      <c r="Q1767" s="5">
        <f t="shared" si="2024"/>
        <v>0</v>
      </c>
      <c r="R1767" s="5">
        <f t="shared" si="2025"/>
        <v>8.6217717924075829E-2</v>
      </c>
      <c r="S1767" s="5">
        <f t="shared" si="2026"/>
        <v>0</v>
      </c>
      <c r="T1767" s="5">
        <f t="shared" si="2027"/>
        <v>0</v>
      </c>
      <c r="U1767" s="5">
        <f t="shared" si="2028"/>
        <v>0</v>
      </c>
      <c r="V1767" s="5">
        <f t="shared" si="2029"/>
        <v>0</v>
      </c>
      <c r="W1767" s="5">
        <f t="shared" si="2030"/>
        <v>0</v>
      </c>
      <c r="X1767" s="5">
        <f t="shared" si="2031"/>
        <v>0</v>
      </c>
      <c r="Y1767" s="5">
        <f t="shared" si="2032"/>
        <v>0</v>
      </c>
      <c r="Z1767" s="5">
        <f t="shared" si="2033"/>
        <v>1.567588141086744E-2</v>
      </c>
      <c r="AA1767" s="5">
        <f t="shared" si="2034"/>
        <v>0</v>
      </c>
      <c r="AB1767" s="5">
        <f t="shared" si="2035"/>
        <v>0</v>
      </c>
      <c r="AC1767" s="5">
        <f t="shared" si="2036"/>
        <v>0</v>
      </c>
      <c r="AD1767" s="5">
        <f t="shared" si="2037"/>
        <v>0</v>
      </c>
      <c r="AE1767" s="5">
        <f t="shared" si="2038"/>
        <v>0</v>
      </c>
      <c r="AF1767" s="5">
        <f t="shared" si="2039"/>
        <v>0</v>
      </c>
      <c r="AG1767" s="5">
        <f t="shared" si="2040"/>
        <v>0</v>
      </c>
      <c r="AH1767" s="5">
        <f t="shared" si="2041"/>
        <v>2.1376110148030214E-3</v>
      </c>
      <c r="AI1767" s="5">
        <f t="shared" si="2042"/>
        <v>0</v>
      </c>
      <c r="AJ1767" s="5">
        <f t="shared" si="2043"/>
        <v>0</v>
      </c>
      <c r="AK1767" s="5">
        <f t="shared" si="2044"/>
        <v>0</v>
      </c>
      <c r="AL1767" s="5">
        <f t="shared" si="2045"/>
        <v>0</v>
      </c>
      <c r="AM1767" s="5">
        <f t="shared" si="2046"/>
        <v>0</v>
      </c>
      <c r="AN1767" s="5">
        <f t="shared" si="2047"/>
        <v>0</v>
      </c>
      <c r="AO1767" s="5">
        <f t="shared" si="2048"/>
        <v>0</v>
      </c>
      <c r="AP1767" s="5">
        <f t="shared" si="2049"/>
        <v>0</v>
      </c>
      <c r="AQ1767" s="5">
        <f t="shared" si="2050"/>
        <v>0</v>
      </c>
      <c r="AR1767" s="5">
        <f t="shared" si="2051"/>
        <v>2.3319292770048353E-4</v>
      </c>
      <c r="AS1767" s="5">
        <f t="shared" si="2052"/>
        <v>0</v>
      </c>
      <c r="AT1767" s="5">
        <f t="shared" si="2053"/>
        <v>0</v>
      </c>
      <c r="AU1767" s="5">
        <f t="shared" si="2054"/>
        <v>0</v>
      </c>
      <c r="AV1767" s="5">
        <f t="shared" si="2055"/>
        <v>0</v>
      </c>
      <c r="AW1767" s="5">
        <f t="shared" si="2056"/>
        <v>0</v>
      </c>
      <c r="AX1767" s="5">
        <f t="shared" si="2057"/>
        <v>0</v>
      </c>
      <c r="AY1767" s="5">
        <f t="shared" si="2058"/>
        <v>0</v>
      </c>
      <c r="AZ1767" s="5">
        <f t="shared" si="2059"/>
        <v>0</v>
      </c>
      <c r="BA1767" s="5">
        <f t="shared" si="2060"/>
        <v>0</v>
      </c>
      <c r="BB1767" s="5">
        <f t="shared" si="2061"/>
        <v>0</v>
      </c>
      <c r="BC1767" s="5">
        <f t="shared" si="2062"/>
        <v>0</v>
      </c>
      <c r="BD1767" s="5">
        <f t="shared" si="2063"/>
        <v>2.1199266047060286E-5</v>
      </c>
      <c r="BE1767" s="5">
        <f t="shared" si="2064"/>
        <v>0</v>
      </c>
      <c r="BF1767" s="5">
        <f t="shared" si="2065"/>
        <v>0</v>
      </c>
      <c r="BG1767" s="5">
        <f t="shared" si="2066"/>
        <v>0</v>
      </c>
      <c r="BH1767" s="5">
        <f t="shared" si="2067"/>
        <v>0</v>
      </c>
      <c r="BI1767" s="5">
        <f t="shared" si="2068"/>
        <v>0</v>
      </c>
      <c r="BJ1767" s="8">
        <f t="shared" si="2069"/>
        <v>0</v>
      </c>
      <c r="BK1767" s="8">
        <f t="shared" si="2070"/>
        <v>0.57957963606399299</v>
      </c>
      <c r="BL1767" s="8">
        <f t="shared" si="2071"/>
        <v>0.40474271079584984</v>
      </c>
      <c r="BM1767" s="8">
        <f t="shared" si="2072"/>
        <v>1.8067884619418002E-2</v>
      </c>
      <c r="BN1767" s="8">
        <f t="shared" si="2073"/>
        <v>0.98193034365129228</v>
      </c>
    </row>
    <row r="1768" spans="1:66" x14ac:dyDescent="0.25">
      <c r="A1768" t="s">
        <v>34</v>
      </c>
      <c r="B1768" t="s">
        <v>207</v>
      </c>
      <c r="C1768" t="s">
        <v>209</v>
      </c>
      <c r="D1768" s="7" t="s">
        <v>544</v>
      </c>
      <c r="E1768">
        <f>VLOOKUP(A1768,home!$A$2:$E$405,3,FALSE)</f>
        <v>1.4921</v>
      </c>
      <c r="F1768">
        <f>VLOOKUP(B1768,home!$B$2:$E$405,3,FALSE)</f>
        <v>1.117</v>
      </c>
      <c r="G1768">
        <f>VLOOKUP(C1768,away!$B$2:$E$405,4,FALSE)</f>
        <v>1.3404</v>
      </c>
      <c r="H1768">
        <f>VLOOKUP(A1768,away!$A$2:$E$405,3,FALSE)</f>
        <v>1.2222</v>
      </c>
      <c r="I1768">
        <f>VLOOKUP(C1768,away!$B$2:$E$405,3,FALSE)</f>
        <v>1.4318</v>
      </c>
      <c r="J1768">
        <f>VLOOKUP(B1768,home!$B$2:$E$405,4,FALSE)</f>
        <v>0</v>
      </c>
      <c r="K1768" s="3">
        <f t="shared" si="2018"/>
        <v>2.23401210828</v>
      </c>
      <c r="L1768" s="3">
        <f t="shared" si="2019"/>
        <v>0</v>
      </c>
      <c r="M1768" s="5">
        <f t="shared" si="2020"/>
        <v>0.10709787871791521</v>
      </c>
      <c r="N1768" s="5">
        <f t="shared" si="2021"/>
        <v>0.23925795782692547</v>
      </c>
      <c r="O1768" s="5">
        <f t="shared" si="2022"/>
        <v>0</v>
      </c>
      <c r="P1768" s="5">
        <f t="shared" si="2023"/>
        <v>0</v>
      </c>
      <c r="Q1768" s="5">
        <f t="shared" si="2024"/>
        <v>0.26725258739384861</v>
      </c>
      <c r="R1768" s="5">
        <f t="shared" si="2025"/>
        <v>0</v>
      </c>
      <c r="S1768" s="5">
        <f t="shared" si="2026"/>
        <v>0</v>
      </c>
      <c r="T1768" s="5">
        <f t="shared" si="2027"/>
        <v>0</v>
      </c>
      <c r="U1768" s="5">
        <f t="shared" si="2028"/>
        <v>0</v>
      </c>
      <c r="V1768" s="5">
        <f t="shared" si="2029"/>
        <v>0</v>
      </c>
      <c r="W1768" s="5">
        <f t="shared" si="2030"/>
        <v>0.19901517206900557</v>
      </c>
      <c r="X1768" s="5">
        <f t="shared" si="2031"/>
        <v>0</v>
      </c>
      <c r="Y1768" s="5">
        <f t="shared" si="2032"/>
        <v>0</v>
      </c>
      <c r="Z1768" s="5">
        <f t="shared" si="2033"/>
        <v>0</v>
      </c>
      <c r="AA1768" s="5">
        <f t="shared" si="2034"/>
        <v>0</v>
      </c>
      <c r="AB1768" s="5">
        <f t="shared" si="2035"/>
        <v>0</v>
      </c>
      <c r="AC1768" s="5">
        <f t="shared" si="2036"/>
        <v>0</v>
      </c>
      <c r="AD1768" s="5">
        <f t="shared" si="2037"/>
        <v>0.11115057603339658</v>
      </c>
      <c r="AE1768" s="5">
        <f t="shared" si="2038"/>
        <v>0</v>
      </c>
      <c r="AF1768" s="5">
        <f t="shared" si="2039"/>
        <v>0</v>
      </c>
      <c r="AG1768" s="5">
        <f t="shared" si="2040"/>
        <v>0</v>
      </c>
      <c r="AH1768" s="5">
        <f t="shared" si="2041"/>
        <v>0</v>
      </c>
      <c r="AI1768" s="5">
        <f t="shared" si="2042"/>
        <v>0</v>
      </c>
      <c r="AJ1768" s="5">
        <f t="shared" si="2043"/>
        <v>0</v>
      </c>
      <c r="AK1768" s="5">
        <f t="shared" si="2044"/>
        <v>0</v>
      </c>
      <c r="AL1768" s="5">
        <f t="shared" si="2045"/>
        <v>0</v>
      </c>
      <c r="AM1768" s="5">
        <f t="shared" si="2046"/>
        <v>4.966234654018091E-2</v>
      </c>
      <c r="AN1768" s="5">
        <f t="shared" si="2047"/>
        <v>0</v>
      </c>
      <c r="AO1768" s="5">
        <f t="shared" si="2048"/>
        <v>0</v>
      </c>
      <c r="AP1768" s="5">
        <f t="shared" si="2049"/>
        <v>0</v>
      </c>
      <c r="AQ1768" s="5">
        <f t="shared" si="2050"/>
        <v>0</v>
      </c>
      <c r="AR1768" s="5">
        <f t="shared" si="2051"/>
        <v>0</v>
      </c>
      <c r="AS1768" s="5">
        <f t="shared" si="2052"/>
        <v>0</v>
      </c>
      <c r="AT1768" s="5">
        <f t="shared" si="2053"/>
        <v>0</v>
      </c>
      <c r="AU1768" s="5">
        <f t="shared" si="2054"/>
        <v>0</v>
      </c>
      <c r="AV1768" s="5">
        <f t="shared" si="2055"/>
        <v>0</v>
      </c>
      <c r="AW1768" s="5">
        <f t="shared" si="2056"/>
        <v>0</v>
      </c>
      <c r="AX1768" s="5">
        <f t="shared" si="2057"/>
        <v>1.8491047249393586E-2</v>
      </c>
      <c r="AY1768" s="5">
        <f t="shared" si="2058"/>
        <v>0</v>
      </c>
      <c r="AZ1768" s="5">
        <f t="shared" si="2059"/>
        <v>0</v>
      </c>
      <c r="BA1768" s="5">
        <f t="shared" si="2060"/>
        <v>0</v>
      </c>
      <c r="BB1768" s="5">
        <f t="shared" si="2061"/>
        <v>0</v>
      </c>
      <c r="BC1768" s="5">
        <f t="shared" si="2062"/>
        <v>0</v>
      </c>
      <c r="BD1768" s="5">
        <f t="shared" si="2063"/>
        <v>0</v>
      </c>
      <c r="BE1768" s="5">
        <f t="shared" si="2064"/>
        <v>0</v>
      </c>
      <c r="BF1768" s="5">
        <f t="shared" si="2065"/>
        <v>0</v>
      </c>
      <c r="BG1768" s="5">
        <f t="shared" si="2066"/>
        <v>0</v>
      </c>
      <c r="BH1768" s="5">
        <f t="shared" si="2067"/>
        <v>0</v>
      </c>
      <c r="BI1768" s="5">
        <f t="shared" si="2068"/>
        <v>0</v>
      </c>
      <c r="BJ1768" s="8">
        <f t="shared" si="2069"/>
        <v>0.88482968711275067</v>
      </c>
      <c r="BK1768" s="8">
        <f t="shared" si="2070"/>
        <v>0.10709787871791521</v>
      </c>
      <c r="BL1768" s="8">
        <f t="shared" si="2071"/>
        <v>0</v>
      </c>
      <c r="BM1768" s="8">
        <f t="shared" si="2072"/>
        <v>0.37831914189197668</v>
      </c>
      <c r="BN1768" s="8">
        <f t="shared" si="2073"/>
        <v>0.61360842393868931</v>
      </c>
    </row>
    <row r="1769" spans="1:66" x14ac:dyDescent="0.25">
      <c r="A1769" t="s">
        <v>34</v>
      </c>
      <c r="B1769" t="s">
        <v>439</v>
      </c>
      <c r="C1769" t="s">
        <v>271</v>
      </c>
      <c r="D1769" s="7" t="s">
        <v>544</v>
      </c>
      <c r="E1769">
        <f>VLOOKUP(A1769,home!$A$2:$E$405,3,FALSE)</f>
        <v>1.4921</v>
      </c>
      <c r="F1769">
        <f>VLOOKUP(B1769,home!$B$2:$E$405,3,FALSE)</f>
        <v>1.5638000000000001</v>
      </c>
      <c r="G1769">
        <f>VLOOKUP(C1769,away!$B$2:$E$405,4,FALSE)</f>
        <v>0.33510000000000001</v>
      </c>
      <c r="H1769">
        <f>VLOOKUP(A1769,away!$A$2:$E$405,3,FALSE)</f>
        <v>1.2222</v>
      </c>
      <c r="I1769">
        <f>VLOOKUP(C1769,away!$B$2:$E$405,3,FALSE)</f>
        <v>1.0226999999999999</v>
      </c>
      <c r="J1769">
        <f>VLOOKUP(B1769,home!$B$2:$E$405,4,FALSE)</f>
        <v>0.54549999999999998</v>
      </c>
      <c r="K1769" s="3">
        <f t="shared" ref="K1769:K1832" si="2074">E1769*F1769*G1769</f>
        <v>0.78190423789800012</v>
      </c>
      <c r="L1769" s="3">
        <f t="shared" ref="L1769:L1832" si="2075">H1769*I1769*J1769</f>
        <v>0.68184441926999995</v>
      </c>
      <c r="M1769" s="5">
        <f t="shared" ref="M1769:M1832" si="2076">_xlfn.POISSON.DIST(0,K1769,FALSE) * _xlfn.POISSON.DIST(0,L1769,FALSE)</f>
        <v>0.23136733025884815</v>
      </c>
      <c r="N1769" s="5">
        <f t="shared" ref="N1769:N1832" si="2077">_xlfn.POISSON.DIST(1,K1769,FALSE) * _xlfn.POISSON.DIST(0,L1769,FALSE)</f>
        <v>0.18090709604053956</v>
      </c>
      <c r="O1769" s="5">
        <f t="shared" ref="O1769:O1832" si="2078">_xlfn.POISSON.DIST(0,K1769,FALSE) * _xlfn.POISSON.DIST(1,L1769,FALSE)</f>
        <v>0.15775652293839459</v>
      </c>
      <c r="P1769" s="5">
        <f t="shared" ref="P1769:P1832" si="2079">_xlfn.POISSON.DIST(1,K1769,FALSE) * _xlfn.POISSON.DIST(1,L1769,FALSE)</f>
        <v>0.12335049384158379</v>
      </c>
      <c r="Q1769" s="5">
        <f t="shared" ref="Q1769:Q1832" si="2080">_xlfn.POISSON.DIST(2,K1769,FALSE) * _xlfn.POISSON.DIST(0,L1769,FALSE)</f>
        <v>7.0726012529959179E-2</v>
      </c>
      <c r="R1769" s="5">
        <f t="shared" ref="R1769:R1832" si="2081">_xlfn.POISSON.DIST(0,K1769,FALSE) * _xlfn.POISSON.DIST(2,L1769,FALSE)</f>
        <v>5.3782702384492044E-2</v>
      </c>
      <c r="S1769" s="5">
        <f t="shared" ref="S1769:S1832" si="2082">_xlfn.POISSON.DIST(2,K1769,FALSE) * _xlfn.POISSON.DIST(2,L1769,FALSE)</f>
        <v>1.6440679323589075E-2</v>
      </c>
      <c r="T1769" s="5">
        <f t="shared" ref="T1769:T1832" si="2083">_xlfn.POISSON.DIST(2,K1769,FALSE) * _xlfn.POISSON.DIST(1,L1769,FALSE)</f>
        <v>4.8224136940772752E-2</v>
      </c>
      <c r="U1769" s="5">
        <f t="shared" ref="U1769:U1832" si="2084">_xlfn.POISSON.DIST(1,K1769,FALSE) * _xlfn.POISSON.DIST(2,L1769,FALSE)</f>
        <v>4.2052922920041202E-2</v>
      </c>
      <c r="V1769" s="5">
        <f t="shared" ref="V1769:V1832" si="2085">_xlfn.POISSON.DIST(3,K1769,FALSE) * _xlfn.POISSON.DIST(3,L1769,FALSE)</f>
        <v>9.7390390298261048E-4</v>
      </c>
      <c r="W1769" s="5">
        <f t="shared" ref="W1769:W1832" si="2086">_xlfn.POISSON.DIST(3,K1769,FALSE) * _xlfn.POISSON.DIST(0,L1769,FALSE)</f>
        <v>1.8433656308934052E-2</v>
      </c>
      <c r="X1769" s="5">
        <f t="shared" ref="X1769:X1832" si="2087">_xlfn.POISSON.DIST(3,K1769,FALSE) * _xlfn.POISSON.DIST(1,L1769,FALSE)</f>
        <v>1.2568885680987909E-2</v>
      </c>
      <c r="Y1769" s="5">
        <f t="shared" ref="Y1769:Y1832" si="2088">_xlfn.POISSON.DIST(3,K1769,FALSE) * _xlfn.POISSON.DIST(2,L1769,FALSE)</f>
        <v>4.2850122790121089E-3</v>
      </c>
      <c r="Z1769" s="5">
        <f t="shared" ref="Z1769:Z1832" si="2089">_xlfn.POISSON.DIST(0,K1769,FALSE) * _xlfn.POISSON.DIST(3,L1769,FALSE)</f>
        <v>1.2223811824708409E-2</v>
      </c>
      <c r="AA1769" s="5">
        <f t="shared" ref="AA1769:AA1832" si="2090">_xlfn.POISSON.DIST(1,K1769,FALSE) * _xlfn.POISSON.DIST(3,L1769,FALSE)</f>
        <v>9.5578502690071895E-3</v>
      </c>
      <c r="AB1769" s="5">
        <f t="shared" ref="AB1769:AB1832" si="2091">_xlfn.POISSON.DIST(2,K1769,FALSE) * _xlfn.POISSON.DIST(3,L1769,FALSE)</f>
        <v>3.7366618152656302E-3</v>
      </c>
      <c r="AC1769" s="5">
        <f t="shared" ref="AC1769:AC1832" si="2092">_xlfn.POISSON.DIST(4,K1769,FALSE) * _xlfn.POISSON.DIST(4,L1769,FALSE)</f>
        <v>3.2451515316777502E-5</v>
      </c>
      <c r="AD1769" s="5">
        <f t="shared" ref="AD1769:AD1832" si="2093">_xlfn.POISSON.DIST(4,K1769,FALSE) * _xlfn.POISSON.DIST(0,L1769,FALSE)</f>
        <v>3.6033384969776849E-3</v>
      </c>
      <c r="AE1769" s="5">
        <f t="shared" ref="AE1769:AE1832" si="2094">_xlfn.POISSON.DIST(4,K1769,FALSE) * _xlfn.POISSON.DIST(1,L1769,FALSE)</f>
        <v>2.4569162449049838E-3</v>
      </c>
      <c r="AF1769" s="5">
        <f t="shared" ref="AF1769:AF1832" si="2095">_xlfn.POISSON.DIST(4,K1769,FALSE) * _xlfn.POISSON.DIST(2,L1769,FALSE)</f>
        <v>8.3761731510113391E-4</v>
      </c>
      <c r="AG1769" s="5">
        <f t="shared" ref="AG1769:AG1832" si="2096">_xlfn.POISSON.DIST(4,K1769,FALSE) * _xlfn.POISSON.DIST(3,L1769,FALSE)</f>
        <v>1.9037489726187644E-4</v>
      </c>
      <c r="AH1769" s="5">
        <f t="shared" ref="AH1769:AH1832" si="2097">_xlfn.POISSON.DIST(0,K1769,FALSE) * _xlfn.POISSON.DIST(4,L1769,FALSE)</f>
        <v>2.0836844687210153E-3</v>
      </c>
      <c r="AI1769" s="5">
        <f t="shared" ref="AI1769:AI1832" si="2098">_xlfn.POISSON.DIST(1,K1769,FALSE) * _xlfn.POISSON.DIST(4,L1769,FALSE)</f>
        <v>1.6292417165352047E-3</v>
      </c>
      <c r="AJ1769" s="5">
        <f t="shared" ref="AJ1769:AJ1832" si="2099">_xlfn.POISSON.DIST(2,K1769,FALSE) * _xlfn.POISSON.DIST(4,L1769,FALSE)</f>
        <v>6.369555013595443E-4</v>
      </c>
      <c r="AK1769" s="5">
        <f t="shared" ref="AK1769:AK1832" si="2100">_xlfn.POISSON.DIST(3,K1769,FALSE) * _xlfn.POISSON.DIST(4,L1769,FALSE)</f>
        <v>1.6601273528849106E-4</v>
      </c>
      <c r="AL1769" s="5">
        <f t="shared" ref="AL1769:AL1832" si="2101">_xlfn.POISSON.DIST(5,K1769,FALSE) * _xlfn.POISSON.DIST(5,L1769,FALSE)</f>
        <v>6.9204419409669793E-7</v>
      </c>
      <c r="AM1769" s="5">
        <f t="shared" ref="AM1769:AM1832" si="2102">_xlfn.POISSON.DIST(5,K1769,FALSE) * _xlfn.POISSON.DIST(0,L1769,FALSE)</f>
        <v>5.6349312827357252E-4</v>
      </c>
      <c r="AN1769" s="5">
        <f t="shared" ref="AN1769:AN1832" si="2103">_xlfn.POISSON.DIST(5,K1769,FALSE) * _xlfn.POISSON.DIST(1,L1769,FALSE)</f>
        <v>3.8421464481032961E-4</v>
      </c>
      <c r="AO1769" s="5">
        <f t="shared" ref="AO1769:AO1832" si="2104">_xlfn.POISSON.DIST(5,K1769,FALSE) * _xlfn.POISSON.DIST(2,L1769,FALSE)</f>
        <v>1.3098730568286425E-4</v>
      </c>
      <c r="AP1769" s="5">
        <f t="shared" ref="AP1769:AP1832" si="2105">_xlfn.POISSON.DIST(5,K1769,FALSE) * _xlfn.POISSON.DIST(3,L1769,FALSE)</f>
        <v>2.9770987791691519E-5</v>
      </c>
      <c r="AQ1769" s="5">
        <f t="shared" ref="AQ1769:AQ1832" si="2106">_xlfn.POISSON.DIST(5,K1769,FALSE) * _xlfn.POISSON.DIST(4,L1769,FALSE)</f>
        <v>5.0747954704800398E-6</v>
      </c>
      <c r="AR1769" s="5">
        <f t="shared" ref="AR1769:AR1832" si="2107">_xlfn.POISSON.DIST(0,K1769,FALSE) * _xlfn.POISSON.DIST(5,L1769,FALSE)</f>
        <v>2.8414972530339989E-4</v>
      </c>
      <c r="AS1769" s="5">
        <f t="shared" ref="AS1769:AS1832" si="2108">_xlfn.POISSON.DIST(1,K1769,FALSE) * _xlfn.POISSON.DIST(5,L1769,FALSE)</f>
        <v>2.2217787441228097E-4</v>
      </c>
      <c r="AT1769" s="5">
        <f t="shared" ref="AT1769:AT1832" si="2109">_xlfn.POISSON.DIST(2,K1769,FALSE) * _xlfn.POISSON.DIST(5,L1769,FALSE)</f>
        <v>8.6860910785066037E-5</v>
      </c>
      <c r="AU1769" s="5">
        <f t="shared" ref="AU1769:AU1832" si="2110">_xlfn.POISSON.DIST(3,K1769,FALSE) * _xlfn.POISSON.DIST(5,L1769,FALSE)</f>
        <v>2.2638971416841087E-5</v>
      </c>
      <c r="AV1769" s="5">
        <f t="shared" ref="AV1769:AV1832" si="2111">_xlfn.POISSON.DIST(4,K1769,FALSE) * _xlfn.POISSON.DIST(5,L1769,FALSE)</f>
        <v>4.4253769231199342E-6</v>
      </c>
      <c r="AW1769" s="5">
        <f t="shared" ref="AW1769:AW1832" si="2112">_xlfn.POISSON.DIST(6,K1769,FALSE) * _xlfn.POISSON.DIST(6,L1769,FALSE)</f>
        <v>1.0248733163662466E-8</v>
      </c>
      <c r="AX1769" s="5">
        <f t="shared" ref="AX1769:AX1832" si="2113">_xlfn.POISSON.DIST(6,K1769,FALSE) * _xlfn.POISSON.DIST(0,L1769,FALSE)</f>
        <v>7.3432944170584595E-5</v>
      </c>
      <c r="AY1769" s="5">
        <f t="shared" ref="AY1769:AY1832" si="2114">_xlfn.POISSON.DIST(6,K1769,FALSE) * _xlfn.POISSON.DIST(1,L1769,FALSE)</f>
        <v>5.0069843173278578E-5</v>
      </c>
      <c r="AZ1769" s="5">
        <f t="shared" ref="AZ1769:AZ1832" si="2115">_xlfn.POISSON.DIST(6,K1769,FALSE) * _xlfn.POISSON.DIST(2,L1769,FALSE)</f>
        <v>1.7069921570712051E-5</v>
      </c>
      <c r="BA1769" s="5">
        <f t="shared" ref="BA1769:BA1832" si="2116">_xlfn.POISSON.DIST(6,K1769,FALSE) * _xlfn.POISSON.DIST(3,L1769,FALSE)</f>
        <v>3.8796769201222019E-6</v>
      </c>
      <c r="BB1769" s="5">
        <f t="shared" ref="BB1769:BB1832" si="2117">_xlfn.POISSON.DIST(6,K1769,FALSE) * _xlfn.POISSON.DIST(4,L1769,FALSE)</f>
        <v>6.613340141389861E-7</v>
      </c>
      <c r="BC1769" s="5">
        <f t="shared" ref="BC1769:BC1832" si="2118">_xlfn.POISSON.DIST(6,K1769,FALSE) * _xlfn.POISSON.DIST(5,L1769,FALSE)</f>
        <v>9.0185381362818995E-8</v>
      </c>
      <c r="BD1769" s="5">
        <f t="shared" ref="BD1769:BD1832" si="2119">_xlfn.POISSON.DIST(0,K1769,FALSE) * _xlfn.POISSON.DIST(6,L1769,FALSE)</f>
        <v>3.2290984072537783E-5</v>
      </c>
      <c r="BE1769" s="5">
        <f t="shared" ref="BE1769:BE1832" si="2120">_xlfn.POISSON.DIST(1,K1769,FALSE) * _xlfn.POISSON.DIST(6,L1769,FALSE)</f>
        <v>2.5248457292214115E-5</v>
      </c>
      <c r="BF1769" s="5">
        <f t="shared" ref="BF1769:BF1832" si="2121">_xlfn.POISSON.DIST(2,K1769,FALSE) * _xlfn.POISSON.DIST(6,L1769,FALSE)</f>
        <v>9.8709378785844385E-6</v>
      </c>
      <c r="BG1769" s="5">
        <f t="shared" ref="BG1769:BG1832" si="2122">_xlfn.POISSON.DIST(3,K1769,FALSE) * _xlfn.POISSON.DIST(6,L1769,FALSE)</f>
        <v>2.5727093864310232E-6</v>
      </c>
      <c r="BH1769" s="5">
        <f t="shared" ref="BH1769:BH1832" si="2123">_xlfn.POISSON.DIST(4,K1769,FALSE) * _xlfn.POISSON.DIST(6,L1769,FALSE)</f>
        <v>5.0290309303259508E-7</v>
      </c>
      <c r="BI1769" s="5">
        <f t="shared" ref="BI1769:BI1832" si="2124">_xlfn.POISSON.DIST(5,K1769,FALSE) * _xlfn.POISSON.DIST(6,L1769,FALSE)</f>
        <v>7.8644411938839693E-8</v>
      </c>
      <c r="BJ1769" s="8">
        <f t="shared" ref="BJ1769:BJ1832" si="2125">SUM(N1769,Q1769,T1769,W1769,X1769,Y1769,AD1769,AE1769,AF1769,AG1769,AM1769,AN1769,AO1769,AP1769,AQ1769,AX1769,AY1769,AZ1769,BA1769,BB1769,BC1769)</f>
        <v>0.34349179150171033</v>
      </c>
      <c r="BK1769" s="8">
        <f t="shared" ref="BK1769:BK1832" si="2126">SUM(M1769,P1769,S1769,V1769,AC1769,AL1769,AY1769)</f>
        <v>0.37221562072968783</v>
      </c>
      <c r="BL1769" s="8">
        <f t="shared" ref="BL1769:BL1832" si="2127">SUM(O1769,R1769,U1769,AA1769,AB1769,AH1769,AI1769,AJ1769,AK1769,AR1769,AS1769,AT1769,AU1769,AV1769,BD1769,BE1769,BF1769,BG1769,BH1769,BI1769)</f>
        <v>0.27209337224408042</v>
      </c>
      <c r="BM1769" s="8">
        <f t="shared" ref="BM1769:BM1832" si="2128">SUM(S1769:BI1769)</f>
        <v>0.1820843787119294</v>
      </c>
      <c r="BN1769" s="8">
        <f t="shared" ref="BN1769:BN1832" si="2129">SUM(M1769:R1769)</f>
        <v>0.81789015799381726</v>
      </c>
    </row>
    <row r="1770" spans="1:66" x14ac:dyDescent="0.25">
      <c r="A1770" t="s">
        <v>10</v>
      </c>
      <c r="B1770" t="s">
        <v>12</v>
      </c>
      <c r="C1770" t="s">
        <v>40</v>
      </c>
      <c r="D1770" s="7" t="s">
        <v>545</v>
      </c>
      <c r="E1770">
        <f>VLOOKUP(A1770,home!$A$2:$E$405,3,FALSE)</f>
        <v>1.5185</v>
      </c>
      <c r="F1770">
        <f>VLOOKUP(B1770,home!$B$2:$E$405,3,FALSE)</f>
        <v>1.4488000000000001</v>
      </c>
      <c r="G1770">
        <f>VLOOKUP(C1770,away!$B$2:$E$405,4,FALSE)</f>
        <v>0.82320000000000004</v>
      </c>
      <c r="H1770">
        <f>VLOOKUP(A1770,away!$A$2:$E$405,3,FALSE)</f>
        <v>1.4074</v>
      </c>
      <c r="I1770">
        <f>VLOOKUP(C1770,away!$B$2:$E$405,3,FALSE)</f>
        <v>1.0658000000000001</v>
      </c>
      <c r="J1770">
        <f>VLOOKUP(B1770,home!$B$2:$E$405,4,FALSE)</f>
        <v>0.71050000000000002</v>
      </c>
      <c r="K1770" s="3">
        <f t="shared" si="2074"/>
        <v>1.8110423049600002</v>
      </c>
      <c r="L1770" s="3">
        <f t="shared" si="2075"/>
        <v>1.0657549166600002</v>
      </c>
      <c r="M1770" s="5">
        <f t="shared" si="2076"/>
        <v>5.6314838255807659E-2</v>
      </c>
      <c r="N1770" s="5">
        <f t="shared" si="2077"/>
        <v>0.10198855447824749</v>
      </c>
      <c r="O1770" s="5">
        <f t="shared" si="2078"/>
        <v>6.001781575203969E-2</v>
      </c>
      <c r="P1770" s="5">
        <f t="shared" si="2079"/>
        <v>0.10869480337823856</v>
      </c>
      <c r="Q1770" s="5">
        <f t="shared" si="2080"/>
        <v>9.2352793390911958E-2</v>
      </c>
      <c r="R1770" s="5">
        <f t="shared" si="2081"/>
        <v>3.198214111246514E-2</v>
      </c>
      <c r="S1770" s="5">
        <f t="shared" si="2082"/>
        <v>5.24487002331731E-2</v>
      </c>
      <c r="T1770" s="5">
        <f t="shared" si="2083"/>
        <v>9.8425443623649606E-2</v>
      </c>
      <c r="U1770" s="5">
        <f t="shared" si="2084"/>
        <v>5.7921010557874852E-2</v>
      </c>
      <c r="V1770" s="5">
        <f t="shared" si="2085"/>
        <v>1.1248073896010685E-2</v>
      </c>
      <c r="W1770" s="5">
        <f t="shared" si="2086"/>
        <v>5.5751605270723967E-2</v>
      </c>
      <c r="X1770" s="5">
        <f t="shared" si="2087"/>
        <v>5.9417547428961652E-2</v>
      </c>
      <c r="Y1770" s="5">
        <f t="shared" si="2088"/>
        <v>3.1662271654147305E-2</v>
      </c>
      <c r="Z1770" s="5">
        <f t="shared" si="2089"/>
        <v>1.1361708045307886E-2</v>
      </c>
      <c r="AA1770" s="5">
        <f t="shared" si="2090"/>
        <v>2.0576533926656971E-2</v>
      </c>
      <c r="AB1770" s="5">
        <f t="shared" si="2091"/>
        <v>1.8632486715310245E-2</v>
      </c>
      <c r="AC1770" s="5">
        <f t="shared" si="2092"/>
        <v>1.3568883645695875E-3</v>
      </c>
      <c r="AD1770" s="5">
        <f t="shared" si="2093"/>
        <v>2.5242128928678009E-2</v>
      </c>
      <c r="AE1770" s="5">
        <f t="shared" si="2094"/>
        <v>2.6901923012704214E-2</v>
      </c>
      <c r="AF1770" s="5">
        <f t="shared" si="2095"/>
        <v>1.4335428359199156E-2</v>
      </c>
      <c r="AG1770" s="5">
        <f t="shared" si="2096"/>
        <v>5.0926844187479002E-3</v>
      </c>
      <c r="AH1770" s="5">
        <f t="shared" si="2097"/>
        <v>3.0271990527355897E-3</v>
      </c>
      <c r="AI1770" s="5">
        <f t="shared" si="2098"/>
        <v>5.482385550038992E-3</v>
      </c>
      <c r="AJ1770" s="5">
        <f t="shared" si="2099"/>
        <v>4.964416081611008E-3</v>
      </c>
      <c r="AK1770" s="5">
        <f t="shared" si="2100"/>
        <v>2.9969225144070976E-3</v>
      </c>
      <c r="AL1770" s="5">
        <f t="shared" si="2101"/>
        <v>1.047586878066908E-4</v>
      </c>
      <c r="AM1770" s="5">
        <f t="shared" si="2102"/>
        <v>9.1429126714181047E-3</v>
      </c>
      <c r="AN1770" s="5">
        <f t="shared" si="2103"/>
        <v>9.7441041321568618E-3</v>
      </c>
      <c r="AO1770" s="5">
        <f t="shared" si="2104"/>
        <v>5.1924134436465985E-3</v>
      </c>
      <c r="AP1770" s="5">
        <f t="shared" si="2105"/>
        <v>1.8446133856326154E-3</v>
      </c>
      <c r="AQ1770" s="5">
        <f t="shared" si="2106"/>
        <v>4.9147644626870214E-4</v>
      </c>
      <c r="AR1770" s="5">
        <f t="shared" si="2107"/>
        <v>6.4525045483229031E-4</v>
      </c>
      <c r="AS1770" s="5">
        <f t="shared" si="2108"/>
        <v>1.1685758709959594E-3</v>
      </c>
      <c r="AT1770" s="5">
        <f t="shared" si="2109"/>
        <v>1.0581701694645812E-3</v>
      </c>
      <c r="AU1770" s="5">
        <f t="shared" si="2110"/>
        <v>6.3879698091568317E-4</v>
      </c>
      <c r="AV1770" s="5">
        <f t="shared" si="2111"/>
        <v>2.8922208917975706E-4</v>
      </c>
      <c r="AW1770" s="5">
        <f t="shared" si="2112"/>
        <v>5.6165999179207995E-6</v>
      </c>
      <c r="AX1770" s="5">
        <f t="shared" si="2113"/>
        <v>2.7597002730821722E-3</v>
      </c>
      <c r="AY1770" s="5">
        <f t="shared" si="2114"/>
        <v>2.9411641345452708E-3</v>
      </c>
      <c r="AZ1770" s="5">
        <f t="shared" si="2115"/>
        <v>1.5672800685478379E-3</v>
      </c>
      <c r="BA1770" s="5">
        <f t="shared" si="2116"/>
        <v>5.5677881294602686E-4</v>
      </c>
      <c r="BB1770" s="5">
        <f t="shared" si="2117"/>
        <v>1.4834743934733665E-4</v>
      </c>
      <c r="BC1770" s="5">
        <f t="shared" si="2118"/>
        <v>3.162040257166906E-5</v>
      </c>
      <c r="BD1770" s="5">
        <f t="shared" si="2119"/>
        <v>1.1461314078576908E-4</v>
      </c>
      <c r="BE1770" s="5">
        <f t="shared" si="2120"/>
        <v>2.0756924666736422E-4</v>
      </c>
      <c r="BF1770" s="5">
        <f t="shared" si="2121"/>
        <v>1.8795834346163709E-4</v>
      </c>
      <c r="BG1770" s="5">
        <f t="shared" si="2122"/>
        <v>1.1346683719307555E-4</v>
      </c>
      <c r="BH1770" s="5">
        <f t="shared" si="2123"/>
        <v>5.1373310591667163E-5</v>
      </c>
      <c r="BI1770" s="5">
        <f t="shared" si="2124"/>
        <v>1.8607847765471779E-5</v>
      </c>
      <c r="BJ1770" s="8">
        <f t="shared" si="2125"/>
        <v>0.54559079177613434</v>
      </c>
      <c r="BK1770" s="8">
        <f t="shared" si="2126"/>
        <v>0.23310922695015154</v>
      </c>
      <c r="BL1770" s="8">
        <f t="shared" si="2127"/>
        <v>0.21009451555499278</v>
      </c>
      <c r="BM1770" s="8">
        <f t="shared" si="2128"/>
        <v>0.54586974842424874</v>
      </c>
      <c r="BN1770" s="8">
        <f t="shared" si="2129"/>
        <v>0.45135094636771045</v>
      </c>
    </row>
    <row r="1771" spans="1:66" x14ac:dyDescent="0.25">
      <c r="A1771" t="s">
        <v>10</v>
      </c>
      <c r="B1771" t="s">
        <v>210</v>
      </c>
      <c r="C1771" t="s">
        <v>212</v>
      </c>
      <c r="D1771" s="7" t="s">
        <v>545</v>
      </c>
      <c r="E1771">
        <f>VLOOKUP(A1771,home!$A$2:$E$405,3,FALSE)</f>
        <v>1.5185</v>
      </c>
      <c r="F1771">
        <f>VLOOKUP(B1771,home!$B$2:$E$405,3,FALSE)</f>
        <v>0.98780000000000001</v>
      </c>
      <c r="G1771">
        <f>VLOOKUP(C1771,away!$B$2:$E$405,4,FALSE)</f>
        <v>1.6464000000000001</v>
      </c>
      <c r="H1771">
        <f>VLOOKUP(A1771,away!$A$2:$E$405,3,FALSE)</f>
        <v>1.4074</v>
      </c>
      <c r="I1771">
        <f>VLOOKUP(C1771,away!$B$2:$E$405,3,FALSE)</f>
        <v>0.17760000000000001</v>
      </c>
      <c r="J1771">
        <f>VLOOKUP(B1771,home!$B$2:$E$405,4,FALSE)</f>
        <v>0.71050000000000002</v>
      </c>
      <c r="K1771" s="3">
        <f t="shared" si="2074"/>
        <v>2.46955768752</v>
      </c>
      <c r="L1771" s="3">
        <f t="shared" si="2075"/>
        <v>0.17759248752000001</v>
      </c>
      <c r="M1771" s="5">
        <f t="shared" si="2076"/>
        <v>7.0852843820587944E-2</v>
      </c>
      <c r="N1771" s="5">
        <f t="shared" si="2077"/>
        <v>0.17497518513978685</v>
      </c>
      <c r="O1771" s="5">
        <f t="shared" si="2078"/>
        <v>1.2582932781964273E-2</v>
      </c>
      <c r="P1771" s="5">
        <f t="shared" si="2079"/>
        <v>3.1074278383247285E-2</v>
      </c>
      <c r="Q1771" s="5">
        <f t="shared" si="2080"/>
        <v>0.21605565679359803</v>
      </c>
      <c r="R1771" s="5">
        <f t="shared" si="2081"/>
        <v>1.1173171665229942E-3</v>
      </c>
      <c r="S1771" s="5">
        <f t="shared" si="2082"/>
        <v>3.4070995776988456E-3</v>
      </c>
      <c r="T1771" s="5">
        <f t="shared" si="2083"/>
        <v>3.8369861532742459E-2</v>
      </c>
      <c r="U1771" s="5">
        <f t="shared" si="2084"/>
        <v>2.7592791979849239E-3</v>
      </c>
      <c r="V1771" s="5">
        <f t="shared" si="2085"/>
        <v>1.6602981467233067E-4</v>
      </c>
      <c r="W1771" s="5">
        <f t="shared" si="2086"/>
        <v>0.17785396938893755</v>
      </c>
      <c r="X1771" s="5">
        <f t="shared" si="2087"/>
        <v>3.158552883908735E-2</v>
      </c>
      <c r="Y1771" s="5">
        <f t="shared" si="2088"/>
        <v>2.8046763180841093E-3</v>
      </c>
      <c r="Z1771" s="5">
        <f t="shared" si="2089"/>
        <v>6.614237831720557E-5</v>
      </c>
      <c r="AA1771" s="5">
        <f t="shared" si="2090"/>
        <v>1.6334241884411116E-4</v>
      </c>
      <c r="AB1771" s="5">
        <f t="shared" si="2091"/>
        <v>2.0169176307729329E-4</v>
      </c>
      <c r="AC1771" s="5">
        <f t="shared" si="2092"/>
        <v>4.5510317607285408E-6</v>
      </c>
      <c r="AD1771" s="5">
        <f t="shared" si="2093"/>
        <v>0.10980515934009934</v>
      </c>
      <c r="AE1771" s="5">
        <f t="shared" si="2094"/>
        <v>1.9500571389738205E-2</v>
      </c>
      <c r="AF1771" s="5">
        <f t="shared" si="2095"/>
        <v>1.731577490582475E-3</v>
      </c>
      <c r="AG1771" s="5">
        <f t="shared" si="2096"/>
        <v>1.0250505129539375E-4</v>
      </c>
      <c r="AH1771" s="5">
        <f t="shared" si="2097"/>
        <v>2.9365973739603601E-6</v>
      </c>
      <c r="AI1771" s="5">
        <f t="shared" si="2098"/>
        <v>7.2520966200148515E-6</v>
      </c>
      <c r="AJ1771" s="5">
        <f t="shared" si="2099"/>
        <v>8.9547354792977453E-6</v>
      </c>
      <c r="AK1771" s="5">
        <f t="shared" si="2100"/>
        <v>7.3714119475359445E-6</v>
      </c>
      <c r="AL1771" s="5">
        <f t="shared" si="2101"/>
        <v>7.9838730663785103E-8</v>
      </c>
      <c r="AM1771" s="5">
        <f t="shared" si="2102"/>
        <v>5.4234035075540171E-2</v>
      </c>
      <c r="AN1771" s="5">
        <f t="shared" si="2103"/>
        <v>9.63155719731211E-3</v>
      </c>
      <c r="AO1771" s="5">
        <f t="shared" si="2104"/>
        <v>8.5524610068090821E-4</v>
      </c>
      <c r="AP1771" s="5">
        <f t="shared" si="2105"/>
        <v>5.0628427487234309E-5</v>
      </c>
      <c r="AQ1771" s="5">
        <f t="shared" si="2106"/>
        <v>2.2478070941709698E-6</v>
      </c>
      <c r="AR1771" s="5">
        <f t="shared" si="2107"/>
        <v>1.0430352649726404E-7</v>
      </c>
      <c r="AS1771" s="5">
        <f t="shared" si="2108"/>
        <v>2.5758357569676438E-7</v>
      </c>
      <c r="AT1771" s="5">
        <f t="shared" si="2109"/>
        <v>3.1805874977041733E-7</v>
      </c>
      <c r="AU1771" s="5">
        <f t="shared" si="2110"/>
        <v>2.6182147685951134E-7</v>
      </c>
      <c r="AV1771" s="5">
        <f t="shared" si="2111"/>
        <v>1.6164581023406145E-7</v>
      </c>
      <c r="AW1771" s="5">
        <f t="shared" si="2112"/>
        <v>9.7264618728396542E-10</v>
      </c>
      <c r="AX1771" s="5">
        <f t="shared" si="2113"/>
        <v>2.2322346374338258E-2</v>
      </c>
      <c r="AY1771" s="5">
        <f t="shared" si="2114"/>
        <v>3.9642810199017843E-3</v>
      </c>
      <c r="AZ1771" s="5">
        <f t="shared" si="2115"/>
        <v>3.5201326377634016E-4</v>
      </c>
      <c r="BA1771" s="5">
        <f t="shared" si="2116"/>
        <v>2.0838303718024728E-5</v>
      </c>
      <c r="BB1771" s="5">
        <f t="shared" si="2117"/>
        <v>9.2518154824531846E-7</v>
      </c>
      <c r="BC1771" s="5">
        <f t="shared" si="2118"/>
        <v>3.2861058512098211E-8</v>
      </c>
      <c r="BD1771" s="5">
        <f t="shared" si="2119"/>
        <v>3.0872537879595595E-9</v>
      </c>
      <c r="BE1771" s="5">
        <f t="shared" si="2120"/>
        <v>7.6241513253807694E-9</v>
      </c>
      <c r="BF1771" s="5">
        <f t="shared" si="2121"/>
        <v>9.414140758204942E-9</v>
      </c>
      <c r="BG1771" s="5">
        <f t="shared" si="2122"/>
        <v>7.7495878936067898E-9</v>
      </c>
      <c r="BH1771" s="5">
        <f t="shared" si="2123"/>
        <v>4.7845135894421421E-9</v>
      </c>
      <c r="BI1771" s="5">
        <f t="shared" si="2124"/>
        <v>2.3631264631701501E-9</v>
      </c>
      <c r="BJ1771" s="8">
        <f t="shared" si="2125"/>
        <v>0.8642188428964076</v>
      </c>
      <c r="BK1771" s="8">
        <f t="shared" si="2126"/>
        <v>0.10946916348659959</v>
      </c>
      <c r="BL1771" s="8">
        <f t="shared" si="2127"/>
        <v>1.6852216605727287E-2</v>
      </c>
      <c r="BM1771" s="8">
        <f t="shared" si="2128"/>
        <v>0.47998387123408837</v>
      </c>
      <c r="BN1771" s="8">
        <f t="shared" si="2129"/>
        <v>0.50665821408570733</v>
      </c>
    </row>
    <row r="1772" spans="1:66" x14ac:dyDescent="0.25">
      <c r="A1772" t="s">
        <v>10</v>
      </c>
      <c r="B1772" t="s">
        <v>37</v>
      </c>
      <c r="C1772" t="s">
        <v>211</v>
      </c>
      <c r="D1772" s="7" t="s">
        <v>545</v>
      </c>
      <c r="E1772">
        <f>VLOOKUP(A1772,home!$A$2:$E$405,3,FALSE)</f>
        <v>1.5185</v>
      </c>
      <c r="F1772">
        <f>VLOOKUP(B1772,home!$B$2:$E$405,3,FALSE)</f>
        <v>0.1646</v>
      </c>
      <c r="G1772">
        <f>VLOOKUP(C1772,away!$B$2:$E$405,4,FALSE)</f>
        <v>0.1646</v>
      </c>
      <c r="H1772">
        <f>VLOOKUP(A1772,away!$A$2:$E$405,3,FALSE)</f>
        <v>1.4074</v>
      </c>
      <c r="I1772">
        <f>VLOOKUP(C1772,away!$B$2:$E$405,3,FALSE)</f>
        <v>1.2434000000000001</v>
      </c>
      <c r="J1772">
        <f>VLOOKUP(B1772,home!$B$2:$E$405,4,FALSE)</f>
        <v>1.2434000000000001</v>
      </c>
      <c r="K1772" s="3">
        <f t="shared" si="2074"/>
        <v>4.1140963459999992E-2</v>
      </c>
      <c r="L1772" s="3">
        <f t="shared" si="2075"/>
        <v>2.1759017063440003</v>
      </c>
      <c r="M1772" s="5">
        <f t="shared" si="2076"/>
        <v>0.10893077722744923</v>
      </c>
      <c r="N1772" s="5">
        <f t="shared" si="2077"/>
        <v>4.4815171255838887E-3</v>
      </c>
      <c r="O1772" s="5">
        <f t="shared" si="2078"/>
        <v>0.23702266404258496</v>
      </c>
      <c r="P1772" s="5">
        <f t="shared" si="2079"/>
        <v>9.751340760567842E-3</v>
      </c>
      <c r="Q1772" s="5">
        <f t="shared" si="2080"/>
        <v>9.2186966154505468E-5</v>
      </c>
      <c r="R1772" s="5">
        <f t="shared" si="2081"/>
        <v>0.25786900956623071</v>
      </c>
      <c r="S1772" s="5">
        <f t="shared" si="2082"/>
        <v>2.1823181897932573E-4</v>
      </c>
      <c r="T1772" s="5">
        <f t="shared" si="2083"/>
        <v>2.0058977695826505E-4</v>
      </c>
      <c r="U1772" s="5">
        <f t="shared" si="2084"/>
        <v>1.0608979500030686E-2</v>
      </c>
      <c r="V1772" s="5">
        <f t="shared" si="2085"/>
        <v>2.1706474574751195E-6</v>
      </c>
      <c r="W1772" s="5">
        <f t="shared" si="2086"/>
        <v>1.2642202020169224E-6</v>
      </c>
      <c r="X1772" s="5">
        <f t="shared" si="2087"/>
        <v>2.7508188947631777E-6</v>
      </c>
      <c r="Y1772" s="5">
        <f t="shared" si="2088"/>
        <v>2.9927557634792585E-6</v>
      </c>
      <c r="Z1772" s="5">
        <f t="shared" si="2089"/>
        <v>0.18703253930946623</v>
      </c>
      <c r="AA1772" s="5">
        <f t="shared" si="2090"/>
        <v>7.6946988655617627E-3</v>
      </c>
      <c r="AB1772" s="5">
        <f t="shared" si="2091"/>
        <v>1.5828366243188992E-4</v>
      </c>
      <c r="AC1772" s="5">
        <f t="shared" si="2092"/>
        <v>1.2144595154627195E-8</v>
      </c>
      <c r="AD1772" s="5">
        <f t="shared" si="2093"/>
        <v>1.3002809284142993E-8</v>
      </c>
      <c r="AE1772" s="5">
        <f t="shared" si="2094"/>
        <v>2.829283490863235E-8</v>
      </c>
      <c r="AF1772" s="5">
        <f t="shared" si="2095"/>
        <v>3.0781213877501121E-8</v>
      </c>
      <c r="AG1772" s="5">
        <f t="shared" si="2096"/>
        <v>2.2325631933131433E-8</v>
      </c>
      <c r="AH1772" s="5">
        <f t="shared" si="2097"/>
        <v>0.10174110535632971</v>
      </c>
      <c r="AI1772" s="5">
        <f t="shared" si="2098"/>
        <v>4.1857270978447698E-3</v>
      </c>
      <c r="AJ1772" s="5">
        <f t="shared" si="2099"/>
        <v>8.6102422792981746E-5</v>
      </c>
      <c r="AK1772" s="5">
        <f t="shared" si="2100"/>
        <v>1.1807788766478447E-6</v>
      </c>
      <c r="AL1772" s="5">
        <f t="shared" si="2101"/>
        <v>4.3486731212661889E-11</v>
      </c>
      <c r="AM1772" s="5">
        <f t="shared" si="2102"/>
        <v>1.069896203272551E-10</v>
      </c>
      <c r="AN1772" s="5">
        <f t="shared" si="2103"/>
        <v>2.3279889743117112E-10</v>
      </c>
      <c r="AO1772" s="5">
        <f t="shared" si="2104"/>
        <v>2.532737590777436E-10</v>
      </c>
      <c r="AP1772" s="5">
        <f t="shared" si="2105"/>
        <v>1.8369960151647383E-10</v>
      </c>
      <c r="AQ1772" s="5">
        <f t="shared" si="2106"/>
        <v>9.9928069098602075E-11</v>
      </c>
      <c r="AR1772" s="5">
        <f t="shared" si="2107"/>
        <v>4.4275728950032511E-2</v>
      </c>
      <c r="AS1772" s="5">
        <f t="shared" si="2108"/>
        <v>1.8215461468981515E-3</v>
      </c>
      <c r="AT1772" s="5">
        <f t="shared" si="2109"/>
        <v>3.7470081735120312E-5</v>
      </c>
      <c r="AU1772" s="5">
        <f t="shared" si="2110"/>
        <v>5.1385175450259946E-7</v>
      </c>
      <c r="AV1772" s="5">
        <f t="shared" si="2111"/>
        <v>5.2850890639620793E-9</v>
      </c>
      <c r="AW1772" s="5">
        <f t="shared" si="2112"/>
        <v>1.0813542564754376E-13</v>
      </c>
      <c r="AX1772" s="5">
        <f t="shared" si="2113"/>
        <v>7.3360934341381315E-13</v>
      </c>
      <c r="AY1772" s="5">
        <f t="shared" si="2114"/>
        <v>1.5962618221240178E-12</v>
      </c>
      <c r="AZ1772" s="5">
        <f t="shared" si="2115"/>
        <v>1.7366544112657171E-12</v>
      </c>
      <c r="BA1772" s="5">
        <f t="shared" si="2116"/>
        <v>1.2595964322676361E-12</v>
      </c>
      <c r="BB1772" s="5">
        <f t="shared" si="2117"/>
        <v>6.8518950656899107E-13</v>
      </c>
      <c r="BC1772" s="5">
        <f t="shared" si="2118"/>
        <v>2.9818100330249428E-13</v>
      </c>
      <c r="BD1772" s="5">
        <f t="shared" si="2119"/>
        <v>1.6056605695333348E-2</v>
      </c>
      <c r="BE1772" s="5">
        <f t="shared" si="2120"/>
        <v>6.6058422820333695E-4</v>
      </c>
      <c r="BF1772" s="5">
        <f t="shared" si="2121"/>
        <v>1.3588535797382891E-5</v>
      </c>
      <c r="BG1772" s="5">
        <f t="shared" si="2122"/>
        <v>1.8634848490501053E-7</v>
      </c>
      <c r="BH1772" s="5">
        <f t="shared" si="2123"/>
        <v>1.9166390520758484E-9</v>
      </c>
      <c r="BI1772" s="5">
        <f t="shared" si="2124"/>
        <v>1.5770475441492298E-11</v>
      </c>
      <c r="BJ1772" s="8">
        <f t="shared" si="2125"/>
        <v>4.7813969490463617E-3</v>
      </c>
      <c r="BK1772" s="8">
        <f t="shared" si="2126"/>
        <v>0.11890253264413202</v>
      </c>
      <c r="BL1772" s="8">
        <f t="shared" si="2127"/>
        <v>0.68223398234842203</v>
      </c>
      <c r="BM1772" s="8">
        <f t="shared" si="2128"/>
        <v>0.37480295556100746</v>
      </c>
      <c r="BN1772" s="8">
        <f t="shared" si="2129"/>
        <v>0.61814749568857108</v>
      </c>
    </row>
    <row r="1773" spans="1:66" x14ac:dyDescent="0.25">
      <c r="A1773" t="s">
        <v>10</v>
      </c>
      <c r="B1773" t="s">
        <v>215</v>
      </c>
      <c r="C1773" t="s">
        <v>11</v>
      </c>
      <c r="D1773" s="7" t="s">
        <v>545</v>
      </c>
      <c r="E1773">
        <f>VLOOKUP(A1773,home!$A$2:$E$405,3,FALSE)</f>
        <v>1.5185</v>
      </c>
      <c r="F1773">
        <f>VLOOKUP(B1773,home!$B$2:$E$405,3,FALSE)</f>
        <v>0.82320000000000004</v>
      </c>
      <c r="G1773">
        <f>VLOOKUP(C1773,away!$B$2:$E$405,4,FALSE)</f>
        <v>1.3170999999999999</v>
      </c>
      <c r="H1773">
        <f>VLOOKUP(A1773,away!$A$2:$E$405,3,FALSE)</f>
        <v>1.4074</v>
      </c>
      <c r="I1773">
        <f>VLOOKUP(C1773,away!$B$2:$E$405,3,FALSE)</f>
        <v>0.71050000000000002</v>
      </c>
      <c r="J1773">
        <f>VLOOKUP(B1773,home!$B$2:$E$405,4,FALSE)</f>
        <v>1.2434000000000001</v>
      </c>
      <c r="K1773" s="3">
        <f t="shared" si="2074"/>
        <v>1.6464134593199999</v>
      </c>
      <c r="L1773" s="3">
        <f t="shared" si="2075"/>
        <v>1.2433474041800001</v>
      </c>
      <c r="M1773" s="5">
        <f t="shared" si="2076"/>
        <v>5.5589504501674936E-2</v>
      </c>
      <c r="N1773" s="5">
        <f t="shared" si="2077"/>
        <v>9.1523308408487339E-2</v>
      </c>
      <c r="O1773" s="5">
        <f t="shared" si="2078"/>
        <v>6.911706612180997E-2</v>
      </c>
      <c r="P1773" s="5">
        <f t="shared" si="2079"/>
        <v>0.11379526793165831</v>
      </c>
      <c r="Q1773" s="5">
        <f t="shared" si="2080"/>
        <v>7.534260340261445E-2</v>
      </c>
      <c r="R1773" s="5">
        <f t="shared" si="2081"/>
        <v>4.2968262373544938E-2</v>
      </c>
      <c r="S1773" s="5">
        <f t="shared" si="2082"/>
        <v>5.823654626768502E-2</v>
      </c>
      <c r="T1773" s="5">
        <f t="shared" si="2083"/>
        <v>9.3677030364803932E-2</v>
      </c>
      <c r="U1773" s="5">
        <f t="shared" si="2084"/>
        <v>7.0743525495397502E-2</v>
      </c>
      <c r="V1773" s="5">
        <f t="shared" si="2085"/>
        <v>1.3245992397211831E-2</v>
      </c>
      <c r="W1773" s="5">
        <f t="shared" si="2086"/>
        <v>4.1348358767424417E-2</v>
      </c>
      <c r="X1773" s="5">
        <f t="shared" si="2087"/>
        <v>5.1410374540580499E-2</v>
      </c>
      <c r="Y1773" s="5">
        <f t="shared" si="2088"/>
        <v>3.196047786647617E-2</v>
      </c>
      <c r="Z1773" s="5">
        <f t="shared" si="2089"/>
        <v>1.7808159161424086E-2</v>
      </c>
      <c r="AA1773" s="5">
        <f t="shared" si="2090"/>
        <v>2.931959292908138E-2</v>
      </c>
      <c r="AB1773" s="5">
        <f t="shared" si="2091"/>
        <v>2.4136086210111547E-2</v>
      </c>
      <c r="AC1773" s="5">
        <f t="shared" si="2092"/>
        <v>1.6947120542062197E-3</v>
      </c>
      <c r="AD1773" s="5">
        <f t="shared" si="2093"/>
        <v>1.7019123598869933E-2</v>
      </c>
      <c r="AE1773" s="5">
        <f t="shared" si="2094"/>
        <v>2.1160683148073515E-2</v>
      </c>
      <c r="AF1773" s="5">
        <f t="shared" si="2095"/>
        <v>1.3155040231416342E-2</v>
      </c>
      <c r="AG1773" s="5">
        <f t="shared" si="2096"/>
        <v>5.4520950412049922E-3</v>
      </c>
      <c r="AH1773" s="5">
        <f t="shared" si="2097"/>
        <v>5.5354321166452324E-3</v>
      </c>
      <c r="AI1773" s="5">
        <f t="shared" si="2098"/>
        <v>9.1136099399969049E-3</v>
      </c>
      <c r="AJ1773" s="5">
        <f t="shared" si="2099"/>
        <v>7.5023850341017235E-3</v>
      </c>
      <c r="AK1773" s="5">
        <f t="shared" si="2100"/>
        <v>4.1173425657153378E-3</v>
      </c>
      <c r="AL1773" s="5">
        <f t="shared" si="2101"/>
        <v>1.3876735474020776E-4</v>
      </c>
      <c r="AM1773" s="5">
        <f t="shared" si="2102"/>
        <v>5.604102831802015E-3</v>
      </c>
      <c r="AN1773" s="5">
        <f t="shared" si="2103"/>
        <v>6.9678467086788237E-3</v>
      </c>
      <c r="AO1773" s="5">
        <f t="shared" si="2104"/>
        <v>4.3317270589799872E-3</v>
      </c>
      <c r="AP1773" s="5">
        <f t="shared" si="2105"/>
        <v>1.7952805314663445E-3</v>
      </c>
      <c r="AQ1773" s="5">
        <f t="shared" si="2106"/>
        <v>5.5803934714339267E-4</v>
      </c>
      <c r="AR1773" s="5">
        <f t="shared" si="2107"/>
        <v>1.3764930306490897E-3</v>
      </c>
      <c r="AS1773" s="5">
        <f t="shared" si="2108"/>
        <v>2.2662766523208382E-3</v>
      </c>
      <c r="AT1773" s="5">
        <f t="shared" si="2109"/>
        <v>1.8656141914618505E-3</v>
      </c>
      <c r="AU1773" s="5">
        <f t="shared" si="2110"/>
        <v>1.0238574382403966E-3</v>
      </c>
      <c r="AV1773" s="5">
        <f t="shared" si="2111"/>
        <v>4.2142316668597148E-4</v>
      </c>
      <c r="AW1773" s="5">
        <f t="shared" si="2112"/>
        <v>7.8907122918188186E-6</v>
      </c>
      <c r="AX1773" s="5">
        <f t="shared" si="2113"/>
        <v>1.5377783882820277E-3</v>
      </c>
      <c r="AY1773" s="5">
        <f t="shared" si="2114"/>
        <v>1.9119927672745637E-3</v>
      </c>
      <c r="AZ1773" s="5">
        <f t="shared" si="2115"/>
        <v>1.1886356220008822E-3</v>
      </c>
      <c r="BA1773" s="5">
        <f t="shared" si="2116"/>
        <v>4.9262900504355885E-4</v>
      </c>
      <c r="BB1773" s="5">
        <f t="shared" si="2117"/>
        <v>1.531272486611713E-4</v>
      </c>
      <c r="BC1773" s="5">
        <f t="shared" si="2118"/>
        <v>3.807807342641852E-5</v>
      </c>
      <c r="BD1773" s="5">
        <f t="shared" si="2119"/>
        <v>2.8524317275490117E-4</v>
      </c>
      <c r="BE1773" s="5">
        <f t="shared" si="2120"/>
        <v>4.6962819880280916E-4</v>
      </c>
      <c r="BF1773" s="5">
        <f t="shared" si="2121"/>
        <v>3.8660109369257695E-4</v>
      </c>
      <c r="BG1773" s="5">
        <f t="shared" si="2122"/>
        <v>2.1216841468109696E-4</v>
      </c>
      <c r="BH1773" s="5">
        <f t="shared" si="2123"/>
        <v>8.7329233393386354E-5</v>
      </c>
      <c r="BI1773" s="5">
        <f t="shared" si="2124"/>
        <v>2.8756005050193757E-5</v>
      </c>
      <c r="BJ1773" s="8">
        <f t="shared" si="2125"/>
        <v>0.46662833295271067</v>
      </c>
      <c r="BK1773" s="8">
        <f t="shared" si="2126"/>
        <v>0.24461278327445107</v>
      </c>
      <c r="BL1773" s="8">
        <f t="shared" si="2127"/>
        <v>0.2709766933841376</v>
      </c>
      <c r="BM1773" s="8">
        <f t="shared" si="2128"/>
        <v>0.54978585397795077</v>
      </c>
      <c r="BN1773" s="8">
        <f t="shared" si="2129"/>
        <v>0.4483360127397899</v>
      </c>
    </row>
    <row r="1774" spans="1:66" x14ac:dyDescent="0.25">
      <c r="A1774" t="s">
        <v>13</v>
      </c>
      <c r="B1774" t="s">
        <v>45</v>
      </c>
      <c r="C1774" t="s">
        <v>46</v>
      </c>
      <c r="D1774" s="7" t="s">
        <v>545</v>
      </c>
      <c r="E1774">
        <f>VLOOKUP(A1774,home!$A$2:$E$405,3,FALSE)</f>
        <v>1.2857000000000001</v>
      </c>
      <c r="F1774">
        <f>VLOOKUP(B1774,home!$B$2:$E$405,3,FALSE)</f>
        <v>0.77780000000000005</v>
      </c>
      <c r="G1774">
        <f>VLOOKUP(C1774,away!$B$2:$E$405,4,FALSE)</f>
        <v>1.0369999999999999</v>
      </c>
      <c r="H1774">
        <f>VLOOKUP(A1774,away!$A$2:$E$405,3,FALSE)</f>
        <v>1.4921</v>
      </c>
      <c r="I1774">
        <f>VLOOKUP(C1774,away!$B$2:$E$405,3,FALSE)</f>
        <v>0.89359999999999995</v>
      </c>
      <c r="J1774">
        <f>VLOOKUP(B1774,home!$B$2:$E$405,4,FALSE)</f>
        <v>0.89359999999999995</v>
      </c>
      <c r="K1774" s="3">
        <f t="shared" si="2074"/>
        <v>1.0370181060199999</v>
      </c>
      <c r="L1774" s="3">
        <f t="shared" si="2075"/>
        <v>1.191473124416</v>
      </c>
      <c r="M1774" s="5">
        <f t="shared" si="2076"/>
        <v>0.10769078820810842</v>
      </c>
      <c r="N1774" s="5">
        <f t="shared" si="2077"/>
        <v>0.11167729722337354</v>
      </c>
      <c r="O1774" s="5">
        <f t="shared" si="2078"/>
        <v>0.12831067989713665</v>
      </c>
      <c r="P1774" s="5">
        <f t="shared" si="2079"/>
        <v>0.13306049824906713</v>
      </c>
      <c r="Q1774" s="5">
        <f t="shared" si="2080"/>
        <v>5.79056896260077E-2</v>
      </c>
      <c r="R1774" s="5">
        <f t="shared" si="2081"/>
        <v>7.6439363336491345E-2</v>
      </c>
      <c r="S1774" s="5">
        <f t="shared" si="2082"/>
        <v>4.1101696089538231E-2</v>
      </c>
      <c r="T1774" s="5">
        <f t="shared" si="2083"/>
        <v>6.8993072940162548E-2</v>
      </c>
      <c r="U1774" s="5">
        <f t="shared" si="2084"/>
        <v>7.9269003792582879E-2</v>
      </c>
      <c r="V1774" s="5">
        <f t="shared" si="2085"/>
        <v>5.6427112100361403E-3</v>
      </c>
      <c r="W1774" s="5">
        <f t="shared" si="2086"/>
        <v>2.0016416194581488E-2</v>
      </c>
      <c r="X1774" s="5">
        <f t="shared" si="2087"/>
        <v>2.3849021942969027E-2</v>
      </c>
      <c r="Y1774" s="5">
        <f t="shared" si="2088"/>
        <v>1.4207734344327526E-2</v>
      </c>
      <c r="Z1774" s="5">
        <f t="shared" si="2089"/>
        <v>3.035848235429971E-2</v>
      </c>
      <c r="AA1774" s="5">
        <f t="shared" si="2090"/>
        <v>3.1482295872697477E-2</v>
      </c>
      <c r="AB1774" s="5">
        <f t="shared" si="2091"/>
        <v>1.6323855419532997E-2</v>
      </c>
      <c r="AC1774" s="5">
        <f t="shared" si="2092"/>
        <v>4.3575103867755515E-4</v>
      </c>
      <c r="AD1774" s="5">
        <f t="shared" si="2093"/>
        <v>5.1893465028532365E-3</v>
      </c>
      <c r="AE1774" s="5">
        <f t="shared" si="2094"/>
        <v>6.1829668914317884E-3</v>
      </c>
      <c r="AF1774" s="5">
        <f t="shared" si="2095"/>
        <v>3.6834194401474587E-3</v>
      </c>
      <c r="AG1774" s="5">
        <f t="shared" si="2096"/>
        <v>1.4628984229623748E-3</v>
      </c>
      <c r="AH1774" s="5">
        <f t="shared" si="2097"/>
        <v>9.0428289558013731E-3</v>
      </c>
      <c r="AI1774" s="5">
        <f t="shared" si="2098"/>
        <v>9.3775773568079545E-3</v>
      </c>
      <c r="AJ1774" s="5">
        <f t="shared" si="2099"/>
        <v>4.8623587548065105E-3</v>
      </c>
      <c r="AK1774" s="5">
        <f t="shared" si="2100"/>
        <v>1.6807846888997377E-3</v>
      </c>
      <c r="AL1774" s="5">
        <f t="shared" si="2101"/>
        <v>2.1536196840508735E-5</v>
      </c>
      <c r="AM1774" s="5">
        <f t="shared" si="2102"/>
        <v>1.076289256374075E-3</v>
      </c>
      <c r="AN1774" s="5">
        <f t="shared" si="2103"/>
        <v>1.2823697230673922E-3</v>
      </c>
      <c r="AO1774" s="5">
        <f t="shared" si="2104"/>
        <v>7.6395453029979329E-4</v>
      </c>
      <c r="AP1774" s="5">
        <f t="shared" si="2105"/>
        <v>3.0341043037601737E-4</v>
      </c>
      <c r="AQ1774" s="5">
        <f t="shared" si="2106"/>
        <v>9.0376343365129193E-5</v>
      </c>
      <c r="AR1774" s="5">
        <f t="shared" si="2107"/>
        <v>2.1548575339056268E-3</v>
      </c>
      <c r="AS1774" s="5">
        <f t="shared" si="2108"/>
        <v>2.2346262785537408E-3</v>
      </c>
      <c r="AT1774" s="5">
        <f t="shared" si="2109"/>
        <v>1.1586739555241603E-3</v>
      </c>
      <c r="AU1774" s="5">
        <f t="shared" si="2110"/>
        <v>4.0052195695078883E-4</v>
      </c>
      <c r="AV1774" s="5">
        <f t="shared" si="2111"/>
        <v>1.0383713030413272E-4</v>
      </c>
      <c r="AW1774" s="5">
        <f t="shared" si="2112"/>
        <v>7.3915769235381445E-7</v>
      </c>
      <c r="AX1774" s="5">
        <f t="shared" si="2113"/>
        <v>1.8602190769578616E-4</v>
      </c>
      <c r="AY1774" s="5">
        <f t="shared" si="2114"/>
        <v>2.2164010357212307E-4</v>
      </c>
      <c r="AZ1774" s="5">
        <f t="shared" si="2115"/>
        <v>1.3203911334948168E-4</v>
      </c>
      <c r="BA1774" s="5">
        <f t="shared" si="2116"/>
        <v>5.2440351642541751E-5</v>
      </c>
      <c r="BB1774" s="5">
        <f t="shared" si="2117"/>
        <v>1.562031740425324E-5</v>
      </c>
      <c r="BC1774" s="5">
        <f t="shared" si="2118"/>
        <v>3.7222376764030445E-6</v>
      </c>
      <c r="BD1774" s="5">
        <f t="shared" si="2119"/>
        <v>4.279091397656489E-4</v>
      </c>
      <c r="BE1774" s="5">
        <f t="shared" si="2120"/>
        <v>4.4374952566842064E-4</v>
      </c>
      <c r="BF1774" s="5">
        <f t="shared" si="2121"/>
        <v>2.3008814632796942E-4</v>
      </c>
      <c r="BG1774" s="5">
        <f t="shared" si="2122"/>
        <v>7.9535191240894489E-5</v>
      </c>
      <c r="BH1774" s="5">
        <f t="shared" si="2123"/>
        <v>2.0619858345642722E-5</v>
      </c>
      <c r="BI1774" s="5">
        <f t="shared" si="2124"/>
        <v>4.2766332895998211E-6</v>
      </c>
      <c r="BJ1774" s="8">
        <f t="shared" si="2125"/>
        <v>0.31729574784363967</v>
      </c>
      <c r="BK1774" s="8">
        <f t="shared" si="2126"/>
        <v>0.28817462109584008</v>
      </c>
      <c r="BL1774" s="8">
        <f t="shared" si="2127"/>
        <v>0.36404744342463363</v>
      </c>
      <c r="BM1774" s="8">
        <f t="shared" si="2128"/>
        <v>0.38457107723234862</v>
      </c>
      <c r="BN1774" s="8">
        <f t="shared" si="2129"/>
        <v>0.61508431654018481</v>
      </c>
    </row>
    <row r="1775" spans="1:66" x14ac:dyDescent="0.25">
      <c r="A1775" t="s">
        <v>13</v>
      </c>
      <c r="B1775" t="s">
        <v>220</v>
      </c>
      <c r="C1775" t="s">
        <v>49</v>
      </c>
      <c r="D1775" s="7" t="s">
        <v>545</v>
      </c>
      <c r="E1775">
        <f>VLOOKUP(A1775,home!$A$2:$E$405,3,FALSE)</f>
        <v>1.2857000000000001</v>
      </c>
      <c r="F1775">
        <f>VLOOKUP(B1775,home!$B$2:$E$405,3,FALSE)</f>
        <v>1.5556000000000001</v>
      </c>
      <c r="G1775">
        <f>VLOOKUP(C1775,away!$B$2:$E$405,4,FALSE)</f>
        <v>0.51849999999999996</v>
      </c>
      <c r="H1775">
        <f>VLOOKUP(A1775,away!$A$2:$E$405,3,FALSE)</f>
        <v>1.4921</v>
      </c>
      <c r="I1775">
        <f>VLOOKUP(C1775,away!$B$2:$E$405,3,FALSE)</f>
        <v>0.67020000000000002</v>
      </c>
      <c r="J1775">
        <f>VLOOKUP(B1775,home!$B$2:$E$405,4,FALSE)</f>
        <v>2.0106000000000002</v>
      </c>
      <c r="K1775" s="3">
        <f t="shared" si="2074"/>
        <v>1.0370181060199999</v>
      </c>
      <c r="L1775" s="3">
        <f t="shared" si="2075"/>
        <v>2.0106108974520001</v>
      </c>
      <c r="M1775" s="5">
        <f t="shared" si="2076"/>
        <v>4.7471345458756878E-2</v>
      </c>
      <c r="N1775" s="5">
        <f t="shared" si="2077"/>
        <v>4.9228644757861179E-2</v>
      </c>
      <c r="O1775" s="5">
        <f t="shared" si="2078"/>
        <v>9.5446404496085088E-2</v>
      </c>
      <c r="P1775" s="5">
        <f t="shared" si="2079"/>
        <v>9.8979649616948953E-2</v>
      </c>
      <c r="Q1775" s="5">
        <f t="shared" si="2080"/>
        <v>2.5525497974364295E-2</v>
      </c>
      <c r="R1775" s="5">
        <f t="shared" si="2081"/>
        <v>9.5952790501220145E-2</v>
      </c>
      <c r="S1775" s="5">
        <f t="shared" si="2082"/>
        <v>5.1594129804081491E-2</v>
      </c>
      <c r="T1775" s="5">
        <f t="shared" si="2083"/>
        <v>5.1321844390145803E-2</v>
      </c>
      <c r="U1775" s="5">
        <f t="shared" si="2084"/>
        <v>9.9504781072909165E-2</v>
      </c>
      <c r="V1775" s="5">
        <f t="shared" si="2085"/>
        <v>1.195286883287925E-2</v>
      </c>
      <c r="W1775" s="5">
        <f t="shared" si="2086"/>
        <v>8.8234678548642035E-3</v>
      </c>
      <c r="X1775" s="5">
        <f t="shared" si="2087"/>
        <v>1.7740560622307389E-2</v>
      </c>
      <c r="Y1775" s="5">
        <f t="shared" si="2088"/>
        <v>1.7834682257059541E-2</v>
      </c>
      <c r="Z1775" s="5">
        <f t="shared" si="2089"/>
        <v>6.430790874089401E-2</v>
      </c>
      <c r="AA1775" s="5">
        <f t="shared" si="2090"/>
        <v>6.6688465724588905E-2</v>
      </c>
      <c r="AB1775" s="5">
        <f t="shared" si="2091"/>
        <v>3.457857320954643E-2</v>
      </c>
      <c r="AC1775" s="5">
        <f t="shared" si="2092"/>
        <v>1.5576380308511681E-3</v>
      </c>
      <c r="AD1775" s="5">
        <f t="shared" si="2093"/>
        <v>2.2875239808449067E-3</v>
      </c>
      <c r="AE1775" s="5">
        <f t="shared" si="2094"/>
        <v>4.5993206440695491E-3</v>
      </c>
      <c r="AF1775" s="5">
        <f t="shared" si="2095"/>
        <v>4.6237221039210951E-3</v>
      </c>
      <c r="AG1775" s="5">
        <f t="shared" si="2096"/>
        <v>3.0988353496444812E-3</v>
      </c>
      <c r="AH1775" s="5">
        <f t="shared" si="2097"/>
        <v>3.232454552669755E-2</v>
      </c>
      <c r="AI1775" s="5">
        <f t="shared" si="2098"/>
        <v>3.3521138980053156E-2</v>
      </c>
      <c r="AJ1775" s="5">
        <f t="shared" si="2099"/>
        <v>1.7381014028363954E-2</v>
      </c>
      <c r="AK1775" s="5">
        <f t="shared" si="2100"/>
        <v>6.0081420828003466E-3</v>
      </c>
      <c r="AL1775" s="5">
        <f t="shared" si="2101"/>
        <v>1.2990949806352531E-4</v>
      </c>
      <c r="AM1775" s="5">
        <f t="shared" si="2102"/>
        <v>4.7444075721822315E-4</v>
      </c>
      <c r="AN1775" s="5">
        <f t="shared" si="2103"/>
        <v>9.5391575665833804E-4</v>
      </c>
      <c r="AO1775" s="5">
        <f t="shared" si="2104"/>
        <v>9.5897670779421273E-4</v>
      </c>
      <c r="AP1775" s="5">
        <f t="shared" si="2105"/>
        <v>6.4270967303122894E-4</v>
      </c>
      <c r="AQ1775" s="5">
        <f t="shared" si="2106"/>
        <v>3.2305976812360015E-4</v>
      </c>
      <c r="AR1775" s="5">
        <f t="shared" si="2107"/>
        <v>1.2998416698232276E-2</v>
      </c>
      <c r="AS1775" s="5">
        <f t="shared" si="2108"/>
        <v>1.3479593465659577E-2</v>
      </c>
      <c r="AT1775" s="5">
        <f t="shared" si="2109"/>
        <v>6.9892912428389294E-3</v>
      </c>
      <c r="AU1775" s="5">
        <f t="shared" si="2110"/>
        <v>2.4160071890236665E-3</v>
      </c>
      <c r="AV1775" s="5">
        <f t="shared" si="2111"/>
        <v>6.263607998230065E-4</v>
      </c>
      <c r="AW1775" s="5">
        <f t="shared" si="2112"/>
        <v>7.5240690965954593E-6</v>
      </c>
      <c r="AX1775" s="5">
        <f t="shared" si="2113"/>
        <v>8.2000609244856036E-5</v>
      </c>
      <c r="AY1775" s="5">
        <f t="shared" si="2114"/>
        <v>1.6487131854541075E-4</v>
      </c>
      <c r="AZ1775" s="5">
        <f t="shared" si="2115"/>
        <v>1.6574603487234151E-4</v>
      </c>
      <c r="BA1775" s="5">
        <f t="shared" si="2116"/>
        <v>1.1108359464126305E-4</v>
      </c>
      <c r="BB1775" s="5">
        <f t="shared" si="2117"/>
        <v>5.5836471478466009E-5</v>
      </c>
      <c r="BC1775" s="5">
        <f t="shared" si="2118"/>
        <v>2.2453083605974306E-5</v>
      </c>
      <c r="BD1775" s="5">
        <f t="shared" si="2119"/>
        <v>4.355793043847974E-3</v>
      </c>
      <c r="BE1775" s="5">
        <f t="shared" si="2120"/>
        <v>4.5170362525463166E-3</v>
      </c>
      <c r="BF1775" s="5">
        <f t="shared" si="2121"/>
        <v>2.342124189719629E-3</v>
      </c>
      <c r="BG1775" s="5">
        <f t="shared" si="2122"/>
        <v>8.0960839709555898E-4</v>
      </c>
      <c r="BH1775" s="5">
        <f t="shared" si="2123"/>
        <v>2.0989464164348112E-4</v>
      </c>
      <c r="BI1775" s="5">
        <f t="shared" si="2124"/>
        <v>4.3532908748173882E-5</v>
      </c>
      <c r="BJ1775" s="8">
        <f t="shared" si="2125"/>
        <v>0.18903919371029637</v>
      </c>
      <c r="BK1775" s="8">
        <f t="shared" si="2126"/>
        <v>0.21185041256012666</v>
      </c>
      <c r="BL1775" s="8">
        <f t="shared" si="2127"/>
        <v>0.53019351445144325</v>
      </c>
      <c r="BM1775" s="8">
        <f t="shared" si="2128"/>
        <v>0.58262934940807509</v>
      </c>
      <c r="BN1775" s="8">
        <f t="shared" si="2129"/>
        <v>0.41260433280523656</v>
      </c>
    </row>
    <row r="1776" spans="1:66" x14ac:dyDescent="0.25">
      <c r="A1776" t="s">
        <v>16</v>
      </c>
      <c r="B1776" t="s">
        <v>462</v>
      </c>
      <c r="C1776" t="s">
        <v>464</v>
      </c>
      <c r="D1776" s="7" t="s">
        <v>545</v>
      </c>
      <c r="E1776">
        <f>VLOOKUP(A1776,home!$A$2:$E$405,3,FALSE)</f>
        <v>1.7778</v>
      </c>
      <c r="F1776">
        <f>VLOOKUP(B1776,home!$B$2:$E$405,3,FALSE)</f>
        <v>1.2375</v>
      </c>
      <c r="G1776">
        <f>VLOOKUP(C1776,away!$B$2:$E$405,4,FALSE)</f>
        <v>1.5468999999999999</v>
      </c>
      <c r="H1776">
        <f>VLOOKUP(A1776,away!$A$2:$E$405,3,FALSE)</f>
        <v>1.2716000000000001</v>
      </c>
      <c r="I1776">
        <f>VLOOKUP(C1776,away!$B$2:$E$405,3,FALSE)</f>
        <v>0.39319999999999999</v>
      </c>
      <c r="J1776">
        <f>VLOOKUP(B1776,home!$B$2:$E$405,4,FALSE)</f>
        <v>1.5728</v>
      </c>
      <c r="K1776" s="3">
        <f t="shared" si="2074"/>
        <v>3.4032225397499998</v>
      </c>
      <c r="L1776" s="3">
        <f t="shared" si="2075"/>
        <v>0.78638917913600004</v>
      </c>
      <c r="M1776" s="5">
        <f t="shared" si="2076"/>
        <v>1.5152167031302035E-2</v>
      </c>
      <c r="N1776" s="5">
        <f t="shared" si="2077"/>
        <v>5.1566196366983931E-2</v>
      </c>
      <c r="O1776" s="5">
        <f t="shared" si="2078"/>
        <v>1.191550019387717E-2</v>
      </c>
      <c r="P1776" s="5">
        <f t="shared" si="2079"/>
        <v>4.0551098832198276E-2</v>
      </c>
      <c r="Q1776" s="5">
        <f t="shared" si="2080"/>
        <v>8.774562088264716E-2</v>
      </c>
      <c r="R1776" s="5">
        <f t="shared" si="2081"/>
        <v>4.6851102082289577E-3</v>
      </c>
      <c r="S1776" s="5">
        <f t="shared" si="2082"/>
        <v>2.7131294373630748E-2</v>
      </c>
      <c r="T1776" s="5">
        <f t="shared" si="2083"/>
        <v>6.9002206778683559E-2</v>
      </c>
      <c r="U1776" s="5">
        <f t="shared" si="2084"/>
        <v>1.5944472661857605E-2</v>
      </c>
      <c r="V1776" s="5">
        <f t="shared" si="2085"/>
        <v>8.0678140868322614E-3</v>
      </c>
      <c r="W1776" s="5">
        <f t="shared" si="2086"/>
        <v>9.953929158406101E-2</v>
      </c>
      <c r="X1776" s="5">
        <f t="shared" si="2087"/>
        <v>7.8276621800568685E-2</v>
      </c>
      <c r="Y1776" s="5">
        <f t="shared" si="2088"/>
        <v>3.0777944181644167E-2</v>
      </c>
      <c r="Z1776" s="5">
        <f t="shared" si="2089"/>
        <v>1.228106656936955E-3</v>
      </c>
      <c r="AA1776" s="5">
        <f t="shared" si="2090"/>
        <v>4.1795202561048655E-3</v>
      </c>
      <c r="AB1776" s="5">
        <f t="shared" si="2091"/>
        <v>7.1119187704588877E-3</v>
      </c>
      <c r="AC1776" s="5">
        <f t="shared" si="2092"/>
        <v>1.3494716866202913E-3</v>
      </c>
      <c r="AD1776" s="5">
        <f t="shared" si="2093"/>
        <v>8.4688590177405959E-2</v>
      </c>
      <c r="AE1776" s="5">
        <f t="shared" si="2094"/>
        <v>6.6598190911795391E-2</v>
      </c>
      <c r="AF1776" s="5">
        <f t="shared" si="2095"/>
        <v>2.6186048341534696E-2</v>
      </c>
      <c r="AG1776" s="5">
        <f t="shared" si="2096"/>
        <v>6.8641416867050286E-3</v>
      </c>
      <c r="AH1776" s="5">
        <f t="shared" si="2097"/>
        <v>2.4144244646002726E-4</v>
      </c>
      <c r="AI1776" s="5">
        <f t="shared" si="2098"/>
        <v>8.2168237584514723E-4</v>
      </c>
      <c r="AJ1776" s="5">
        <f t="shared" si="2099"/>
        <v>1.3981839909957686E-3</v>
      </c>
      <c r="AK1776" s="5">
        <f t="shared" si="2100"/>
        <v>1.5861104242914697E-3</v>
      </c>
      <c r="AL1776" s="5">
        <f t="shared" si="2101"/>
        <v>1.4446134238711703E-4</v>
      </c>
      <c r="AM1776" s="5">
        <f t="shared" si="2102"/>
        <v>5.7642823790279678E-2</v>
      </c>
      <c r="AN1776" s="5">
        <f t="shared" si="2103"/>
        <v>4.5329692883519131E-2</v>
      </c>
      <c r="AO1776" s="5">
        <f t="shared" si="2104"/>
        <v>1.7823389988578794E-2</v>
      </c>
      <c r="AP1776" s="5">
        <f t="shared" si="2105"/>
        <v>4.6720403408464272E-3</v>
      </c>
      <c r="AQ1776" s="5">
        <f t="shared" si="2106"/>
        <v>9.1851049213212464E-4</v>
      </c>
      <c r="AR1776" s="5">
        <f t="shared" si="2107"/>
        <v>3.7973545456057705E-5</v>
      </c>
      <c r="AS1776" s="5">
        <f t="shared" si="2108"/>
        <v>1.2923242581027678E-4</v>
      </c>
      <c r="AT1776" s="5">
        <f t="shared" si="2109"/>
        <v>2.1990335219205186E-4</v>
      </c>
      <c r="AU1776" s="5">
        <f t="shared" si="2110"/>
        <v>2.494600149155244E-4</v>
      </c>
      <c r="AV1776" s="5">
        <f t="shared" si="2111"/>
        <v>2.1224198638172093E-4</v>
      </c>
      <c r="AW1776" s="5">
        <f t="shared" si="2112"/>
        <v>1.0739325933581636E-5</v>
      </c>
      <c r="AX1776" s="5">
        <f t="shared" si="2113"/>
        <v>3.2695226196319552E-2</v>
      </c>
      <c r="AY1776" s="5">
        <f t="shared" si="2114"/>
        <v>2.5711172090189575E-2</v>
      </c>
      <c r="AZ1776" s="5">
        <f t="shared" si="2115"/>
        <v>1.0109493757314306E-2</v>
      </c>
      <c r="BA1776" s="5">
        <f t="shared" si="2116"/>
        <v>2.6499988324316381E-3</v>
      </c>
      <c r="BB1776" s="5">
        <f t="shared" si="2117"/>
        <v>5.2098260163681851E-4</v>
      </c>
      <c r="BC1776" s="5">
        <f t="shared" si="2118"/>
        <v>8.1939016089063122E-5</v>
      </c>
      <c r="BD1776" s="5">
        <f t="shared" si="2119"/>
        <v>4.976997540012132E-6</v>
      </c>
      <c r="BE1776" s="5">
        <f t="shared" si="2120"/>
        <v>1.6937830208449592E-5</v>
      </c>
      <c r="BF1776" s="5">
        <f t="shared" si="2121"/>
        <v>2.8821602769927051E-5</v>
      </c>
      <c r="BG1776" s="5">
        <f t="shared" si="2122"/>
        <v>3.2695442726112252E-5</v>
      </c>
      <c r="BH1776" s="5">
        <f t="shared" si="2123"/>
        <v>2.7817466908152595E-5</v>
      </c>
      <c r="BI1776" s="5">
        <f t="shared" si="2124"/>
        <v>1.8933806076114927E-5</v>
      </c>
      <c r="BJ1776" s="8">
        <f t="shared" si="2125"/>
        <v>0.79940012270136673</v>
      </c>
      <c r="BK1776" s="8">
        <f t="shared" si="2126"/>
        <v>0.1181074794431603</v>
      </c>
      <c r="BL1776" s="8">
        <f t="shared" si="2127"/>
        <v>4.8862935799104307E-2</v>
      </c>
      <c r="BM1776" s="8">
        <f t="shared" si="2128"/>
        <v>0.73028251832107482</v>
      </c>
      <c r="BN1776" s="8">
        <f t="shared" si="2129"/>
        <v>0.21161569351523754</v>
      </c>
    </row>
    <row r="1777" spans="1:66" x14ac:dyDescent="0.25">
      <c r="A1777" t="s">
        <v>16</v>
      </c>
      <c r="B1777" t="s">
        <v>224</v>
      </c>
      <c r="C1777" t="s">
        <v>55</v>
      </c>
      <c r="D1777" s="7" t="s">
        <v>545</v>
      </c>
      <c r="E1777">
        <f>VLOOKUP(A1777,home!$A$2:$E$405,3,FALSE)</f>
        <v>1.7778</v>
      </c>
      <c r="F1777">
        <f>VLOOKUP(B1777,home!$B$2:$E$405,3,FALSE)</f>
        <v>0.98440000000000005</v>
      </c>
      <c r="G1777">
        <f>VLOOKUP(C1777,away!$B$2:$E$405,4,FALSE)</f>
        <v>1.125</v>
      </c>
      <c r="H1777">
        <f>VLOOKUP(A1777,away!$A$2:$E$405,3,FALSE)</f>
        <v>1.2716000000000001</v>
      </c>
      <c r="I1777">
        <f>VLOOKUP(C1777,away!$B$2:$E$405,3,FALSE)</f>
        <v>0.94369999999999998</v>
      </c>
      <c r="J1777">
        <f>VLOOKUP(B1777,home!$B$2:$E$405,4,FALSE)</f>
        <v>0.98299999999999998</v>
      </c>
      <c r="K1777" s="3">
        <f t="shared" si="2074"/>
        <v>1.9688246100000002</v>
      </c>
      <c r="L1777" s="3">
        <f t="shared" si="2075"/>
        <v>1.1796087683600001</v>
      </c>
      <c r="M1777" s="5">
        <f t="shared" si="2076"/>
        <v>4.2919312549841215E-2</v>
      </c>
      <c r="N1777" s="5">
        <f t="shared" si="2077"/>
        <v>8.4500598792409246E-2</v>
      </c>
      <c r="O1777" s="5">
        <f t="shared" si="2078"/>
        <v>5.0627997415776088E-2</v>
      </c>
      <c r="P1777" s="5">
        <f t="shared" si="2079"/>
        <v>9.967764726719637E-2</v>
      </c>
      <c r="Q1777" s="5">
        <f t="shared" si="2080"/>
        <v>8.3183429231115838E-2</v>
      </c>
      <c r="R1777" s="5">
        <f t="shared" si="2081"/>
        <v>2.9860614838078461E-2</v>
      </c>
      <c r="S1777" s="5">
        <f t="shared" si="2082"/>
        <v>5.7873907889284135E-2</v>
      </c>
      <c r="T1777" s="5">
        <f t="shared" si="2083"/>
        <v>9.812390250327778E-2</v>
      </c>
      <c r="U1777" s="5">
        <f t="shared" si="2084"/>
        <v>5.8790313362940036E-2</v>
      </c>
      <c r="V1777" s="5">
        <f t="shared" si="2085"/>
        <v>1.4934315460132774E-2</v>
      </c>
      <c r="W1777" s="5">
        <f t="shared" si="2086"/>
        <v>5.4591194204804752E-2</v>
      </c>
      <c r="X1777" s="5">
        <f t="shared" si="2087"/>
        <v>6.4396251359231299E-2</v>
      </c>
      <c r="Y1777" s="5">
        <f t="shared" si="2088"/>
        <v>3.7981191376431918E-2</v>
      </c>
      <c r="Z1777" s="5">
        <f t="shared" si="2089"/>
        <v>1.174128103053936E-2</v>
      </c>
      <c r="AA1777" s="5">
        <f t="shared" si="2090"/>
        <v>2.3116523045852055E-2</v>
      </c>
      <c r="AB1777" s="5">
        <f t="shared" si="2091"/>
        <v>2.2756189735152855E-2</v>
      </c>
      <c r="AC1777" s="5">
        <f t="shared" si="2092"/>
        <v>2.1677558134281837E-3</v>
      </c>
      <c r="AD1777" s="5">
        <f t="shared" si="2093"/>
        <v>2.6870121659927252E-2</v>
      </c>
      <c r="AE1777" s="5">
        <f t="shared" si="2094"/>
        <v>3.1696231116950142E-2</v>
      </c>
      <c r="AF1777" s="5">
        <f t="shared" si="2095"/>
        <v>1.8694576074759741E-2</v>
      </c>
      <c r="AG1777" s="5">
        <f t="shared" si="2096"/>
        <v>7.3507619528532225E-3</v>
      </c>
      <c r="AH1777" s="5">
        <f t="shared" si="2097"/>
        <v>3.4625295138507907E-3</v>
      </c>
      <c r="AI1777" s="5">
        <f t="shared" si="2098"/>
        <v>6.8171133197207729E-3</v>
      </c>
      <c r="AJ1777" s="5">
        <f t="shared" si="2099"/>
        <v>6.7108502365125309E-3</v>
      </c>
      <c r="AK1777" s="5">
        <f t="shared" si="2100"/>
        <v>4.4041623665567308E-3</v>
      </c>
      <c r="AL1777" s="5">
        <f t="shared" si="2101"/>
        <v>2.0137955292865749E-4</v>
      </c>
      <c r="AM1777" s="5">
        <f t="shared" si="2102"/>
        <v>1.0580511359551755E-2</v>
      </c>
      <c r="AN1777" s="5">
        <f t="shared" si="2103"/>
        <v>1.2480863973459835E-2</v>
      </c>
      <c r="AO1777" s="5">
        <f t="shared" si="2104"/>
        <v>7.3612682899008288E-3</v>
      </c>
      <c r="AP1777" s="5">
        <f t="shared" si="2105"/>
        <v>2.8944722070058143E-3</v>
      </c>
      <c r="AQ1777" s="5">
        <f t="shared" si="2106"/>
        <v>8.5358619878959452E-4</v>
      </c>
      <c r="AR1777" s="5">
        <f t="shared" si="2107"/>
        <v>8.168860350487359E-4</v>
      </c>
      <c r="AS1777" s="5">
        <f t="shared" si="2108"/>
        <v>1.6083053293692738E-3</v>
      </c>
      <c r="AT1777" s="5">
        <f t="shared" si="2109"/>
        <v>1.5832355564281918E-3</v>
      </c>
      <c r="AU1777" s="5">
        <f t="shared" si="2110"/>
        <v>1.0390377089742892E-3</v>
      </c>
      <c r="AV1777" s="5">
        <f t="shared" si="2111"/>
        <v>5.1142075303664981E-4</v>
      </c>
      <c r="AW1777" s="5">
        <f t="shared" si="2112"/>
        <v>1.2991457983148987E-5</v>
      </c>
      <c r="AX1777" s="5">
        <f t="shared" si="2113"/>
        <v>3.4718618585116764E-3</v>
      </c>
      <c r="AY1777" s="5">
        <f t="shared" si="2114"/>
        <v>4.0954386908350193E-3</v>
      </c>
      <c r="AZ1777" s="5">
        <f t="shared" si="2115"/>
        <v>2.4155076949948949E-3</v>
      </c>
      <c r="BA1777" s="5">
        <f t="shared" si="2116"/>
        <v>9.4978468568567714E-4</v>
      </c>
      <c r="BB1777" s="5">
        <f t="shared" si="2117"/>
        <v>2.8009358582221775E-4</v>
      </c>
      <c r="BC1777" s="5">
        <f t="shared" si="2118"/>
        <v>6.6080169959456425E-5</v>
      </c>
      <c r="BD1777" s="5">
        <f t="shared" si="2119"/>
        <v>1.606009882823873E-4</v>
      </c>
      <c r="BE1777" s="5">
        <f t="shared" si="2120"/>
        <v>3.1619517812068575E-4</v>
      </c>
      <c r="BF1777" s="5">
        <f t="shared" si="2121"/>
        <v>3.1126642412366998E-4</v>
      </c>
      <c r="BG1777" s="5">
        <f t="shared" si="2122"/>
        <v>2.0427633202712639E-4</v>
      </c>
      <c r="BH1777" s="5">
        <f t="shared" si="2123"/>
        <v>1.0054606743388444E-4</v>
      </c>
      <c r="BI1777" s="5">
        <f t="shared" si="2124"/>
        <v>3.9591514400510212E-5</v>
      </c>
      <c r="BJ1777" s="8">
        <f t="shared" si="2125"/>
        <v>0.55283772698627787</v>
      </c>
      <c r="BK1777" s="8">
        <f t="shared" si="2126"/>
        <v>0.22186975722364632</v>
      </c>
      <c r="BL1777" s="8">
        <f t="shared" si="2127"/>
        <v>0.21323765572168565</v>
      </c>
      <c r="BM1777" s="8">
        <f t="shared" si="2128"/>
        <v>0.60483437363488035</v>
      </c>
      <c r="BN1777" s="8">
        <f t="shared" si="2129"/>
        <v>0.39076960009441719</v>
      </c>
    </row>
    <row r="1778" spans="1:66" x14ac:dyDescent="0.25">
      <c r="A1778" t="s">
        <v>16</v>
      </c>
      <c r="B1778" t="s">
        <v>463</v>
      </c>
      <c r="C1778" t="s">
        <v>225</v>
      </c>
      <c r="D1778" s="7" t="s">
        <v>545</v>
      </c>
      <c r="E1778">
        <f>VLOOKUP(A1778,home!$A$2:$E$405,3,FALSE)</f>
        <v>1.7778</v>
      </c>
      <c r="F1778">
        <f>VLOOKUP(B1778,home!$B$2:$E$405,3,FALSE)</f>
        <v>0.5625</v>
      </c>
      <c r="G1778">
        <f>VLOOKUP(C1778,away!$B$2:$E$405,4,FALSE)</f>
        <v>1.125</v>
      </c>
      <c r="H1778">
        <f>VLOOKUP(A1778,away!$A$2:$E$405,3,FALSE)</f>
        <v>1.2716000000000001</v>
      </c>
      <c r="I1778">
        <f>VLOOKUP(C1778,away!$B$2:$E$405,3,FALSE)</f>
        <v>0.58979999999999999</v>
      </c>
      <c r="J1778">
        <f>VLOOKUP(B1778,home!$B$2:$E$405,4,FALSE)</f>
        <v>1.7694000000000001</v>
      </c>
      <c r="K1778" s="3">
        <f t="shared" si="2074"/>
        <v>1.1250140625</v>
      </c>
      <c r="L1778" s="3">
        <f t="shared" si="2075"/>
        <v>1.327031739792</v>
      </c>
      <c r="M1778" s="5">
        <f t="shared" si="2076"/>
        <v>8.6117227341819341E-2</v>
      </c>
      <c r="N1778" s="5">
        <f t="shared" si="2077"/>
        <v>9.6883091783056263E-2</v>
      </c>
      <c r="O1778" s="5">
        <f t="shared" si="2078"/>
        <v>0.11428029402547769</v>
      </c>
      <c r="P1778" s="5">
        <f t="shared" si="2079"/>
        <v>0.12856693784529716</v>
      </c>
      <c r="Q1778" s="5">
        <f t="shared" si="2080"/>
        <v>5.4497420337208252E-2</v>
      </c>
      <c r="R1778" s="5">
        <f t="shared" si="2081"/>
        <v>7.58267887022855E-2</v>
      </c>
      <c r="S1778" s="5">
        <f t="shared" si="2082"/>
        <v>4.7985339336655719E-2</v>
      </c>
      <c r="T1778" s="5">
        <f t="shared" si="2083"/>
        <v>7.2319806524261385E-2</v>
      </c>
      <c r="U1778" s="5">
        <f t="shared" si="2084"/>
        <v>8.5306203604287312E-2</v>
      </c>
      <c r="V1778" s="5">
        <f t="shared" si="2085"/>
        <v>7.9598580400357527E-3</v>
      </c>
      <c r="W1778" s="5">
        <f t="shared" si="2086"/>
        <v>2.0436788083110925E-2</v>
      </c>
      <c r="X1778" s="5">
        <f t="shared" si="2087"/>
        <v>2.7120266445691103E-2</v>
      </c>
      <c r="Y1778" s="5">
        <f t="shared" si="2088"/>
        <v>1.7994727182524036E-2</v>
      </c>
      <c r="Z1778" s="5">
        <f t="shared" si="2089"/>
        <v>3.3541518444811423E-2</v>
      </c>
      <c r="AA1778" s="5">
        <f t="shared" si="2090"/>
        <v>3.7734679928015984E-2</v>
      </c>
      <c r="AB1778" s="5">
        <f t="shared" si="2091"/>
        <v>2.1226022781477241E-2</v>
      </c>
      <c r="AC1778" s="5">
        <f t="shared" si="2092"/>
        <v>7.4271911489080886E-4</v>
      </c>
      <c r="AD1778" s="5">
        <f t="shared" si="2093"/>
        <v>5.7479184964580555E-3</v>
      </c>
      <c r="AE1778" s="5">
        <f t="shared" si="2094"/>
        <v>7.627670282537349E-3</v>
      </c>
      <c r="AF1778" s="5">
        <f t="shared" si="2095"/>
        <v>5.0610802827976377E-3</v>
      </c>
      <c r="AG1778" s="5">
        <f t="shared" si="2096"/>
        <v>2.2387380576359786E-3</v>
      </c>
      <c r="AH1778" s="5">
        <f t="shared" si="2097"/>
        <v>1.1127664894270891E-2</v>
      </c>
      <c r="AI1778" s="5">
        <f t="shared" si="2098"/>
        <v>1.2518779488842328E-2</v>
      </c>
      <c r="AJ1778" s="5">
        <f t="shared" si="2099"/>
        <v>7.041901485142092E-3</v>
      </c>
      <c r="AK1778" s="5">
        <f t="shared" si="2100"/>
        <v>2.6407460658414961E-3</v>
      </c>
      <c r="AL1778" s="5">
        <f t="shared" si="2101"/>
        <v>4.4353087171124147E-5</v>
      </c>
      <c r="AM1778" s="5">
        <f t="shared" si="2102"/>
        <v>1.2932978277238334E-3</v>
      </c>
      <c r="AN1778" s="5">
        <f t="shared" si="2103"/>
        <v>1.7162472663935727E-3</v>
      </c>
      <c r="AO1778" s="5">
        <f t="shared" si="2104"/>
        <v>1.1387572979177638E-3</v>
      </c>
      <c r="AP1778" s="5">
        <f t="shared" si="2105"/>
        <v>5.037223594188822E-4</v>
      </c>
      <c r="AQ1778" s="5">
        <f t="shared" si="2106"/>
        <v>1.671138897479426E-4</v>
      </c>
      <c r="AR1778" s="5">
        <f t="shared" si="2107"/>
        <v>2.9533529008933324E-3</v>
      </c>
      <c r="AS1778" s="5">
        <f t="shared" si="2108"/>
        <v>3.3225635450301679E-3</v>
      </c>
      <c r="AT1778" s="5">
        <f t="shared" si="2109"/>
        <v>1.8689653558543959E-3</v>
      </c>
      <c r="AU1778" s="5">
        <f t="shared" si="2110"/>
        <v>7.0087076922050406E-4</v>
      </c>
      <c r="AV1778" s="5">
        <f t="shared" si="2111"/>
        <v>1.9712236784206487E-4</v>
      </c>
      <c r="AW1778" s="5">
        <f t="shared" si="2112"/>
        <v>1.8393340674460494E-6</v>
      </c>
      <c r="AX1778" s="5">
        <f t="shared" si="2113"/>
        <v>2.4249637386500265E-4</v>
      </c>
      <c r="AY1778" s="5">
        <f t="shared" si="2114"/>
        <v>3.218003849033257E-4</v>
      </c>
      <c r="AZ1778" s="5">
        <f t="shared" si="2115"/>
        <v>2.1351966232199782E-4</v>
      </c>
      <c r="BA1778" s="5">
        <f t="shared" si="2116"/>
        <v>9.4449122990320351E-5</v>
      </c>
      <c r="BB1778" s="5">
        <f t="shared" si="2117"/>
        <v>3.1334246000918348E-5</v>
      </c>
      <c r="BC1778" s="5">
        <f t="shared" si="2118"/>
        <v>8.3163077971338394E-6</v>
      </c>
      <c r="BD1778" s="5">
        <f t="shared" si="2119"/>
        <v>6.5319883971537169E-4</v>
      </c>
      <c r="BE1778" s="5">
        <f t="shared" si="2120"/>
        <v>7.3485788028847666E-4</v>
      </c>
      <c r="BF1778" s="5">
        <f t="shared" si="2121"/>
        <v>4.1336272463173902E-4</v>
      </c>
      <c r="BG1778" s="5">
        <f t="shared" si="2122"/>
        <v>1.5501295937467383E-4</v>
      </c>
      <c r="BH1778" s="5">
        <f t="shared" si="2123"/>
        <v>4.3597939791562337E-5</v>
      </c>
      <c r="BI1778" s="5">
        <f t="shared" si="2124"/>
        <v>9.8096590723071876E-6</v>
      </c>
      <c r="BJ1778" s="8">
        <f t="shared" si="2125"/>
        <v>0.31565856221436162</v>
      </c>
      <c r="BK1778" s="8">
        <f t="shared" si="2126"/>
        <v>0.27173823515077322</v>
      </c>
      <c r="BL1778" s="8">
        <f t="shared" si="2127"/>
        <v>0.37875579591735525</v>
      </c>
      <c r="BM1778" s="8">
        <f t="shared" si="2128"/>
        <v>0.44320239064132139</v>
      </c>
      <c r="BN1778" s="8">
        <f t="shared" si="2129"/>
        <v>0.55617176003514424</v>
      </c>
    </row>
    <row r="1779" spans="1:66" x14ac:dyDescent="0.25">
      <c r="A1779" t="s">
        <v>59</v>
      </c>
      <c r="B1779" t="s">
        <v>231</v>
      </c>
      <c r="C1779" t="s">
        <v>230</v>
      </c>
      <c r="D1779" s="7" t="s">
        <v>545</v>
      </c>
      <c r="E1779">
        <f>VLOOKUP(A1779,home!$A$2:$E$405,3,FALSE)</f>
        <v>1.806</v>
      </c>
      <c r="F1779">
        <f>VLOOKUP(B1779,home!$B$2:$E$405,3,FALSE)</f>
        <v>2.5840000000000001</v>
      </c>
      <c r="G1779">
        <f>VLOOKUP(C1779,away!$B$2:$E$405,4,FALSE)</f>
        <v>0.73829999999999996</v>
      </c>
      <c r="H1779">
        <f>VLOOKUP(A1779,away!$A$2:$E$405,3,FALSE)</f>
        <v>1.1493</v>
      </c>
      <c r="I1779">
        <f>VLOOKUP(C1779,away!$B$2:$E$405,3,FALSE)</f>
        <v>0.58009999999999995</v>
      </c>
      <c r="J1779">
        <f>VLOOKUP(B1779,home!$B$2:$E$405,4,FALSE)</f>
        <v>0.58009999999999995</v>
      </c>
      <c r="K1779" s="3">
        <f t="shared" si="2074"/>
        <v>3.4454275632</v>
      </c>
      <c r="L1779" s="3">
        <f t="shared" si="2075"/>
        <v>0.38675785029299997</v>
      </c>
      <c r="M1779" s="5">
        <f t="shared" si="2076"/>
        <v>2.1662222948088766E-2</v>
      </c>
      <c r="N1779" s="5">
        <f t="shared" si="2077"/>
        <v>7.4635620025528593E-2</v>
      </c>
      <c r="O1779" s="5">
        <f t="shared" si="2078"/>
        <v>8.3780347799705043E-3</v>
      </c>
      <c r="P1779" s="5">
        <f t="shared" si="2079"/>
        <v>2.8865911956358622E-2</v>
      </c>
      <c r="Q1779" s="5">
        <f t="shared" si="2080"/>
        <v>0.12857581121623907</v>
      </c>
      <c r="R1779" s="5">
        <f t="shared" si="2081"/>
        <v>1.6201353605906894E-3</v>
      </c>
      <c r="S1779" s="5">
        <f t="shared" si="2082"/>
        <v>9.6162900163688347E-3</v>
      </c>
      <c r="T1779" s="5">
        <f t="shared" si="2083"/>
        <v>4.9727704345671218E-2</v>
      </c>
      <c r="U1779" s="5">
        <f t="shared" si="2084"/>
        <v>5.5820590274941323E-3</v>
      </c>
      <c r="V1779" s="5">
        <f t="shared" si="2085"/>
        <v>1.423794479164702E-3</v>
      </c>
      <c r="W1779" s="5">
        <f t="shared" si="2086"/>
        <v>0.14766621464174329</v>
      </c>
      <c r="X1779" s="5">
        <f t="shared" si="2087"/>
        <v>5.7111067735745348E-2</v>
      </c>
      <c r="Y1779" s="5">
        <f t="shared" si="2088"/>
        <v>1.1044076892707389E-2</v>
      </c>
      <c r="Z1779" s="5">
        <f t="shared" si="2089"/>
        <v>2.0886668974857649E-4</v>
      </c>
      <c r="AA1779" s="5">
        <f t="shared" si="2090"/>
        <v>7.1963504989408836E-4</v>
      </c>
      <c r="AB1779" s="5">
        <f t="shared" si="2091"/>
        <v>1.2397252181749498E-3</v>
      </c>
      <c r="AC1779" s="5">
        <f t="shared" si="2092"/>
        <v>1.1857949140886726E-4</v>
      </c>
      <c r="AD1779" s="5">
        <f t="shared" si="2093"/>
        <v>0.12719331152001742</v>
      </c>
      <c r="AE1779" s="5">
        <f t="shared" si="2094"/>
        <v>4.9193011735129806E-2</v>
      </c>
      <c r="AF1779" s="5">
        <f t="shared" si="2095"/>
        <v>9.5128917340585612E-3</v>
      </c>
      <c r="AG1779" s="5">
        <f t="shared" si="2096"/>
        <v>1.2263951857115129E-3</v>
      </c>
      <c r="AH1779" s="5">
        <f t="shared" si="2097"/>
        <v>2.0195207981243598E-5</v>
      </c>
      <c r="AI1779" s="5">
        <f t="shared" si="2098"/>
        <v>6.9581126223133328E-5</v>
      </c>
      <c r="AJ1779" s="5">
        <f t="shared" si="2099"/>
        <v>1.1986836508384094E-4</v>
      </c>
      <c r="AK1779" s="5">
        <f t="shared" si="2100"/>
        <v>1.3766592300519536E-4</v>
      </c>
      <c r="AL1779" s="5">
        <f t="shared" si="2101"/>
        <v>6.3205058262779001E-6</v>
      </c>
      <c r="AM1779" s="5">
        <f t="shared" si="2102"/>
        <v>8.7647068273150427E-2</v>
      </c>
      <c r="AN1779" s="5">
        <f t="shared" si="2103"/>
        <v>3.3898191709807457E-2</v>
      </c>
      <c r="AO1779" s="5">
        <f t="shared" si="2104"/>
        <v>6.5551958772525629E-3</v>
      </c>
      <c r="AP1779" s="5">
        <f t="shared" si="2105"/>
        <v>8.4509115524524598E-4</v>
      </c>
      <c r="AQ1779" s="5">
        <f t="shared" si="2106"/>
        <v>8.1711409626069776E-5</v>
      </c>
      <c r="AR1779" s="5">
        <f t="shared" si="2107"/>
        <v>1.5621310450091625E-6</v>
      </c>
      <c r="AS1779" s="5">
        <f t="shared" si="2108"/>
        <v>5.3822093598049876E-6</v>
      </c>
      <c r="AT1779" s="5">
        <f t="shared" si="2109"/>
        <v>9.2720062395925662E-6</v>
      </c>
      <c r="AU1779" s="5">
        <f t="shared" si="2110"/>
        <v>1.0648675288018204E-5</v>
      </c>
      <c r="AV1779" s="5">
        <f t="shared" si="2111"/>
        <v>9.1723098372261538E-6</v>
      </c>
      <c r="AW1779" s="5">
        <f t="shared" si="2112"/>
        <v>2.3395460426174086E-7</v>
      </c>
      <c r="AX1779" s="5">
        <f t="shared" si="2113"/>
        <v>5.0330270810330778E-2</v>
      </c>
      <c r="AY1779" s="5">
        <f t="shared" si="2114"/>
        <v>1.9465627343268056E-2</v>
      </c>
      <c r="AZ1779" s="5">
        <f t="shared" si="2115"/>
        <v>3.7642420929434963E-3</v>
      </c>
      <c r="BA1779" s="5">
        <f t="shared" si="2116"/>
        <v>4.8528339328308333E-4</v>
      </c>
      <c r="BB1779" s="5">
        <f t="shared" si="2117"/>
        <v>4.6921790492264427E-5</v>
      </c>
      <c r="BC1779" s="5">
        <f t="shared" si="2118"/>
        <v>3.6294741645373438E-6</v>
      </c>
      <c r="BD1779" s="5">
        <f t="shared" si="2119"/>
        <v>1.006944074739502E-7</v>
      </c>
      <c r="BE1779" s="5">
        <f t="shared" si="2120"/>
        <v>3.4693528697084006E-7</v>
      </c>
      <c r="BF1779" s="5">
        <f t="shared" si="2121"/>
        <v>5.9767020018801719E-7</v>
      </c>
      <c r="BG1779" s="5">
        <f t="shared" si="2122"/>
        <v>6.8640979381035214E-7</v>
      </c>
      <c r="BH1779" s="5">
        <f t="shared" si="2123"/>
        <v>5.9124380581115393E-7</v>
      </c>
      <c r="BI1779" s="5">
        <f t="shared" si="2124"/>
        <v>4.0741754102260366E-7</v>
      </c>
      <c r="BJ1779" s="8">
        <f t="shared" si="2125"/>
        <v>0.85900933836211624</v>
      </c>
      <c r="BK1779" s="8">
        <f t="shared" si="2126"/>
        <v>8.1158746740484122E-2</v>
      </c>
      <c r="BL1779" s="8">
        <f t="shared" si="2127"/>
        <v>1.7925667761222706E-2</v>
      </c>
      <c r="BM1779" s="8">
        <f t="shared" si="2128"/>
        <v>0.6750994898781314</v>
      </c>
      <c r="BN1779" s="8">
        <f t="shared" si="2129"/>
        <v>0.26373773628677621</v>
      </c>
    </row>
    <row r="1780" spans="1:66" x14ac:dyDescent="0.25">
      <c r="A1780" t="s">
        <v>59</v>
      </c>
      <c r="B1780" t="s">
        <v>62</v>
      </c>
      <c r="C1780" t="s">
        <v>294</v>
      </c>
      <c r="D1780" s="7" t="s">
        <v>545</v>
      </c>
      <c r="E1780">
        <f>VLOOKUP(A1780,home!$A$2:$E$405,3,FALSE)</f>
        <v>1.806</v>
      </c>
      <c r="F1780">
        <f>VLOOKUP(B1780,home!$B$2:$E$405,3,FALSE)</f>
        <v>1.1073999999999999</v>
      </c>
      <c r="G1780">
        <f>VLOOKUP(C1780,away!$B$2:$E$405,4,FALSE)</f>
        <v>1.292</v>
      </c>
      <c r="H1780">
        <f>VLOOKUP(A1780,away!$A$2:$E$405,3,FALSE)</f>
        <v>1.1493</v>
      </c>
      <c r="I1780">
        <f>VLOOKUP(C1780,away!$B$2:$E$405,3,FALSE)</f>
        <v>0.58009999999999995</v>
      </c>
      <c r="J1780">
        <f>VLOOKUP(B1780,home!$B$2:$E$405,4,FALSE)</f>
        <v>0.58009999999999995</v>
      </c>
      <c r="K1780" s="3">
        <f t="shared" si="2074"/>
        <v>2.5839540047999998</v>
      </c>
      <c r="L1780" s="3">
        <f t="shared" si="2075"/>
        <v>0.38675785029299997</v>
      </c>
      <c r="M1780" s="5">
        <f t="shared" si="2076"/>
        <v>5.126680280474781E-2</v>
      </c>
      <c r="N1780" s="5">
        <f t="shared" si="2077"/>
        <v>0.13247106042061998</v>
      </c>
      <c r="O1780" s="5">
        <f t="shared" si="2078"/>
        <v>1.9827838444159408E-2</v>
      </c>
      <c r="P1780" s="5">
        <f t="shared" si="2079"/>
        <v>5.1234222554313091E-2</v>
      </c>
      <c r="Q1780" s="5">
        <f t="shared" si="2080"/>
        <v>0.17114956354698188</v>
      </c>
      <c r="R1780" s="5">
        <f t="shared" si="2081"/>
        <v>3.8342860863099962E-3</v>
      </c>
      <c r="S1780" s="5">
        <f t="shared" si="2082"/>
        <v>1.280041575218822E-2</v>
      </c>
      <c r="T1780" s="5">
        <f t="shared" si="2083"/>
        <v>6.6193437276015912E-2</v>
      </c>
      <c r="U1780" s="5">
        <f t="shared" si="2084"/>
        <v>9.9076188882696314E-3</v>
      </c>
      <c r="V1780" s="5">
        <f t="shared" si="2085"/>
        <v>1.4213645598585879E-3</v>
      </c>
      <c r="W1780" s="5">
        <f t="shared" si="2086"/>
        <v>0.14741420004899863</v>
      </c>
      <c r="X1780" s="5">
        <f t="shared" si="2087"/>
        <v>5.7013599113612964E-2</v>
      </c>
      <c r="Y1780" s="5">
        <f t="shared" si="2088"/>
        <v>1.1025228515323919E-2</v>
      </c>
      <c r="Z1780" s="5">
        <f t="shared" si="2089"/>
        <v>4.9431341471653815E-4</v>
      </c>
      <c r="AA1780" s="5">
        <f t="shared" si="2090"/>
        <v>1.2772831275831621E-3</v>
      </c>
      <c r="AB1780" s="5">
        <f t="shared" si="2091"/>
        <v>1.6502204263909906E-3</v>
      </c>
      <c r="AC1780" s="5">
        <f t="shared" si="2092"/>
        <v>8.8778829825750388E-5</v>
      </c>
      <c r="AD1780" s="5">
        <f t="shared" si="2093"/>
        <v>9.5227878145249592E-2</v>
      </c>
      <c r="AE1780" s="5">
        <f t="shared" si="2094"/>
        <v>3.6830129439420489E-2</v>
      </c>
      <c r="AF1780" s="5">
        <f t="shared" si="2095"/>
        <v>7.1221708440015992E-3</v>
      </c>
      <c r="AG1780" s="5">
        <f t="shared" si="2096"/>
        <v>9.181851616818468E-4</v>
      </c>
      <c r="AH1780" s="5">
        <f t="shared" si="2097"/>
        <v>4.7794898411690105E-5</v>
      </c>
      <c r="AI1780" s="5">
        <f t="shared" si="2098"/>
        <v>1.2349981915989579E-4</v>
      </c>
      <c r="AJ1780" s="5">
        <f t="shared" si="2099"/>
        <v>1.5955892615514427E-4</v>
      </c>
      <c r="AK1780" s="5">
        <f t="shared" si="2100"/>
        <v>1.3743097541339084E-4</v>
      </c>
      <c r="AL1780" s="5">
        <f t="shared" si="2101"/>
        <v>3.5488964215125554E-6</v>
      </c>
      <c r="AM1780" s="5">
        <f t="shared" si="2102"/>
        <v>4.9212891420404796E-2</v>
      </c>
      <c r="AN1780" s="5">
        <f t="shared" si="2103"/>
        <v>1.9033472092458582E-2</v>
      </c>
      <c r="AO1780" s="5">
        <f t="shared" si="2104"/>
        <v>3.680672375045544E-3</v>
      </c>
      <c r="AP1780" s="5">
        <f t="shared" si="2105"/>
        <v>4.7450964513514845E-4</v>
      </c>
      <c r="AQ1780" s="5">
        <f t="shared" si="2106"/>
        <v>4.588008257394106E-5</v>
      </c>
      <c r="AR1780" s="5">
        <f t="shared" si="2107"/>
        <v>3.6970104329355179E-6</v>
      </c>
      <c r="AS1780" s="5">
        <f t="shared" si="2108"/>
        <v>9.5529049139711122E-6</v>
      </c>
      <c r="AT1780" s="5">
        <f t="shared" si="2109"/>
        <v>1.2342133454964629E-5</v>
      </c>
      <c r="AU1780" s="5">
        <f t="shared" si="2110"/>
        <v>1.0630501722910637E-5</v>
      </c>
      <c r="AV1780" s="5">
        <f t="shared" si="2111"/>
        <v>6.8671818749870595E-6</v>
      </c>
      <c r="AW1780" s="5">
        <f t="shared" si="2112"/>
        <v>9.8517807893946658E-8</v>
      </c>
      <c r="AX1780" s="5">
        <f t="shared" si="2113"/>
        <v>2.1193974645590429E-2</v>
      </c>
      <c r="AY1780" s="5">
        <f t="shared" si="2114"/>
        <v>8.1969360730928999E-3</v>
      </c>
      <c r="AZ1780" s="5">
        <f t="shared" si="2115"/>
        <v>1.5851146873092775E-3</v>
      </c>
      <c r="BA1780" s="5">
        <f t="shared" si="2116"/>
        <v>2.043518496438657E-4</v>
      </c>
      <c r="BB1780" s="5">
        <f t="shared" si="2117"/>
        <v>1.9758670517914957E-5</v>
      </c>
      <c r="BC1780" s="5">
        <f t="shared" si="2118"/>
        <v>1.5283641868312933E-6</v>
      </c>
      <c r="BD1780" s="5">
        <f t="shared" si="2119"/>
        <v>2.3830796792548898E-7</v>
      </c>
      <c r="BE1780" s="5">
        <f t="shared" si="2120"/>
        <v>6.1577682809681714E-7</v>
      </c>
      <c r="BF1780" s="5">
        <f t="shared" si="2121"/>
        <v>7.9556950051190601E-7</v>
      </c>
      <c r="BG1780" s="5">
        <f t="shared" si="2122"/>
        <v>6.8523833231482504E-7</v>
      </c>
      <c r="BH1780" s="5">
        <f t="shared" si="2123"/>
        <v>4.426560832568413E-7</v>
      </c>
      <c r="BI1780" s="5">
        <f t="shared" si="2124"/>
        <v>2.2876059181611936E-7</v>
      </c>
      <c r="BJ1780" s="8">
        <f t="shared" si="2125"/>
        <v>0.8290145424178661</v>
      </c>
      <c r="BK1780" s="8">
        <f t="shared" si="2126"/>
        <v>0.12501206947044788</v>
      </c>
      <c r="BL1780" s="8">
        <f t="shared" si="2127"/>
        <v>3.7011627633557011E-2</v>
      </c>
      <c r="BM1780" s="8">
        <f t="shared" si="2128"/>
        <v>0.55355194152417031</v>
      </c>
      <c r="BN1780" s="8">
        <f t="shared" si="2129"/>
        <v>0.42978377385713218</v>
      </c>
    </row>
    <row r="1781" spans="1:66" x14ac:dyDescent="0.25">
      <c r="A1781" t="s">
        <v>70</v>
      </c>
      <c r="B1781" t="s">
        <v>74</v>
      </c>
      <c r="C1781" t="s">
        <v>85</v>
      </c>
      <c r="D1781" s="7" t="s">
        <v>545</v>
      </c>
      <c r="E1781">
        <f>VLOOKUP(A1781,home!$A$2:$E$405,3,FALSE)</f>
        <v>1.359</v>
      </c>
      <c r="F1781">
        <f>VLOOKUP(B1781,home!$B$2:$E$405,3,FALSE)</f>
        <v>0.91979999999999995</v>
      </c>
      <c r="G1781">
        <f>VLOOKUP(C1781,away!$B$2:$E$405,4,FALSE)</f>
        <v>0.73580000000000001</v>
      </c>
      <c r="H1781">
        <f>VLOOKUP(A1781,away!$A$2:$E$405,3,FALSE)</f>
        <v>1.0342</v>
      </c>
      <c r="I1781">
        <f>VLOOKUP(C1781,away!$B$2:$E$405,3,FALSE)</f>
        <v>0.58020000000000005</v>
      </c>
      <c r="J1781">
        <f>VLOOKUP(B1781,home!$B$2:$E$405,4,FALSE)</f>
        <v>0.96689999999999998</v>
      </c>
      <c r="K1781" s="3">
        <f t="shared" si="2074"/>
        <v>0.91975603355999991</v>
      </c>
      <c r="L1781" s="3">
        <f t="shared" si="2075"/>
        <v>0.58018142199600009</v>
      </c>
      <c r="M1781" s="5">
        <f t="shared" si="2076"/>
        <v>0.22314411613666615</v>
      </c>
      <c r="N1781" s="5">
        <f t="shared" si="2077"/>
        <v>0.20523814717011205</v>
      </c>
      <c r="O1781" s="5">
        <f t="shared" si="2078"/>
        <v>0.12946407061021153</v>
      </c>
      <c r="P1781" s="5">
        <f t="shared" si="2079"/>
        <v>0.11907536007297995</v>
      </c>
      <c r="Q1781" s="5">
        <f t="shared" si="2080"/>
        <v>9.4384512088192873E-2</v>
      </c>
      <c r="R1781" s="5">
        <f t="shared" si="2081"/>
        <v>3.7556324292011542E-2</v>
      </c>
      <c r="S1781" s="5">
        <f t="shared" si="2082"/>
        <v>1.5885408073930383E-2</v>
      </c>
      <c r="T1781" s="5">
        <f t="shared" si="2083"/>
        <v>5.4760140437726396E-2</v>
      </c>
      <c r="U1781" s="5">
        <f t="shared" si="2084"/>
        <v>3.454265586591361E-2</v>
      </c>
      <c r="V1781" s="5">
        <f t="shared" si="2085"/>
        <v>9.4187296187196094E-4</v>
      </c>
      <c r="W1781" s="5">
        <f t="shared" si="2086"/>
        <v>2.8936908155910716E-2</v>
      </c>
      <c r="X1781" s="5">
        <f t="shared" si="2087"/>
        <v>1.6788656522063929E-2</v>
      </c>
      <c r="Y1781" s="5">
        <f t="shared" si="2088"/>
        <v>4.870233307186736E-3</v>
      </c>
      <c r="Z1781" s="5">
        <f t="shared" si="2089"/>
        <v>7.2631605442273935E-3</v>
      </c>
      <c r="AA1781" s="5">
        <f t="shared" si="2090"/>
        <v>6.680335733268079E-3</v>
      </c>
      <c r="AB1781" s="5">
        <f t="shared" si="2091"/>
        <v>3.0721395484398905E-3</v>
      </c>
      <c r="AC1781" s="5">
        <f t="shared" si="2092"/>
        <v>3.141295634959136E-5</v>
      </c>
      <c r="AD1781" s="5">
        <f t="shared" si="2093"/>
        <v>6.6537239672426118E-3</v>
      </c>
      <c r="AE1781" s="5">
        <f t="shared" si="2094"/>
        <v>3.8603670328836853E-3</v>
      </c>
      <c r="AF1781" s="5">
        <f t="shared" si="2095"/>
        <v>1.119856617282468E-3</v>
      </c>
      <c r="AG1781" s="5">
        <f t="shared" si="2096"/>
        <v>2.1657333488219092E-4</v>
      </c>
      <c r="AH1781" s="5">
        <f t="shared" si="2097"/>
        <v>1.0534877031837726E-3</v>
      </c>
      <c r="AI1781" s="5">
        <f t="shared" si="2098"/>
        <v>9.6895167128454131E-4</v>
      </c>
      <c r="AJ1781" s="5">
        <f t="shared" si="2099"/>
        <v>4.4559957294600122E-4</v>
      </c>
      <c r="AK1781" s="5">
        <f t="shared" si="2100"/>
        <v>1.3661429858961464E-4</v>
      </c>
      <c r="AL1781" s="5">
        <f t="shared" si="2101"/>
        <v>6.7051000995132586E-7</v>
      </c>
      <c r="AM1781" s="5">
        <f t="shared" si="2102"/>
        <v>1.2239605529028347E-3</v>
      </c>
      <c r="AN1781" s="5">
        <f t="shared" si="2103"/>
        <v>7.101191740501771E-4</v>
      </c>
      <c r="AO1781" s="5">
        <f t="shared" si="2104"/>
        <v>2.0599897609352839E-4</v>
      </c>
      <c r="AP1781" s="5">
        <f t="shared" si="2105"/>
        <v>3.9838926293221116E-5</v>
      </c>
      <c r="AQ1781" s="5">
        <f t="shared" si="2106"/>
        <v>5.7784512268987144E-6</v>
      </c>
      <c r="AR1781" s="5">
        <f t="shared" si="2107"/>
        <v>1.2224279873769231E-4</v>
      </c>
      <c r="AS1781" s="5">
        <f t="shared" si="2108"/>
        <v>1.1243355169825326E-4</v>
      </c>
      <c r="AT1781" s="5">
        <f t="shared" si="2109"/>
        <v>5.1705718774524296E-5</v>
      </c>
      <c r="AU1781" s="5">
        <f t="shared" si="2110"/>
        <v>1.5852215604141765E-5</v>
      </c>
      <c r="AV1781" s="5">
        <f t="shared" si="2111"/>
        <v>3.6450427368008411E-6</v>
      </c>
      <c r="AW1781" s="5">
        <f t="shared" si="2112"/>
        <v>9.938920770849884E-9</v>
      </c>
      <c r="AX1781" s="5">
        <f t="shared" si="2113"/>
        <v>1.8762418389530253E-4</v>
      </c>
      <c r="AY1781" s="5">
        <f t="shared" si="2114"/>
        <v>1.0885606581321562E-4</v>
      </c>
      <c r="AZ1781" s="5">
        <f t="shared" si="2115"/>
        <v>3.1578133528200807E-5</v>
      </c>
      <c r="BA1781" s="5">
        <f t="shared" si="2116"/>
        <v>6.107015471457037E-6</v>
      </c>
      <c r="BB1781" s="5">
        <f t="shared" si="2117"/>
        <v>8.8579423009537907E-7</v>
      </c>
      <c r="BC1781" s="5">
        <f t="shared" si="2118"/>
        <v>1.0278427120251788E-7</v>
      </c>
      <c r="BD1781" s="5">
        <f t="shared" si="2119"/>
        <v>1.1820500133400853E-5</v>
      </c>
      <c r="BE1781" s="5">
        <f t="shared" si="2120"/>
        <v>1.087197631739222E-5</v>
      </c>
      <c r="BF1781" s="5">
        <f t="shared" si="2121"/>
        <v>4.9997829073214608E-6</v>
      </c>
      <c r="BG1781" s="5">
        <f t="shared" si="2122"/>
        <v>1.5328601651663573E-6</v>
      </c>
      <c r="BH1781" s="5">
        <f t="shared" si="2123"/>
        <v>3.5246434637888372E-7</v>
      </c>
      <c r="BI1781" s="5">
        <f t="shared" si="2124"/>
        <v>6.4836241839352026E-8</v>
      </c>
      <c r="BJ1781" s="8">
        <f t="shared" si="2125"/>
        <v>0.41934996869125968</v>
      </c>
      <c r="BK1781" s="8">
        <f t="shared" si="2126"/>
        <v>0.3591876967776213</v>
      </c>
      <c r="BL1781" s="8">
        <f t="shared" si="2127"/>
        <v>0.21425570104351149</v>
      </c>
      <c r="BM1781" s="8">
        <f t="shared" si="2128"/>
        <v>0.19108515055955341</v>
      </c>
      <c r="BN1781" s="8">
        <f t="shared" si="2129"/>
        <v>0.80886253037017397</v>
      </c>
    </row>
    <row r="1782" spans="1:66" x14ac:dyDescent="0.25">
      <c r="A1782" t="s">
        <v>19</v>
      </c>
      <c r="B1782" t="s">
        <v>331</v>
      </c>
      <c r="C1782" t="s">
        <v>241</v>
      </c>
      <c r="D1782" s="7" t="s">
        <v>545</v>
      </c>
      <c r="E1782">
        <f>VLOOKUP(A1782,home!$A$2:$E$405,3,FALSE)</f>
        <v>1.4750000000000001</v>
      </c>
      <c r="F1782">
        <f>VLOOKUP(B1782,home!$B$2:$E$405,3,FALSE)</f>
        <v>1.8079000000000001</v>
      </c>
      <c r="G1782">
        <f>VLOOKUP(C1782,away!$B$2:$E$405,4,FALSE)</f>
        <v>0.84750000000000003</v>
      </c>
      <c r="H1782">
        <f>VLOOKUP(A1782,away!$A$2:$E$405,3,FALSE)</f>
        <v>1.5625</v>
      </c>
      <c r="I1782">
        <f>VLOOKUP(C1782,away!$B$2:$E$405,3,FALSE)</f>
        <v>1.28</v>
      </c>
      <c r="J1782">
        <f>VLOOKUP(B1782,home!$B$2:$E$405,4,FALSE)</f>
        <v>0.85329999999999995</v>
      </c>
      <c r="K1782" s="3">
        <f t="shared" si="2074"/>
        <v>2.2599879937500003</v>
      </c>
      <c r="L1782" s="3">
        <f t="shared" si="2075"/>
        <v>1.7065999999999999</v>
      </c>
      <c r="M1782" s="5">
        <f t="shared" si="2076"/>
        <v>1.8937939392263133E-2</v>
      </c>
      <c r="N1782" s="5">
        <f t="shared" si="2077"/>
        <v>4.2799515652879858E-2</v>
      </c>
      <c r="O1782" s="5">
        <f t="shared" si="2078"/>
        <v>3.2319487366836264E-2</v>
      </c>
      <c r="P1782" s="5">
        <f t="shared" si="2079"/>
        <v>7.304165341320476E-2</v>
      </c>
      <c r="Q1782" s="5">
        <f t="shared" si="2080"/>
        <v>4.8363195756911843E-2</v>
      </c>
      <c r="R1782" s="5">
        <f t="shared" si="2081"/>
        <v>2.7578218570121386E-2</v>
      </c>
      <c r="S1782" s="5">
        <f t="shared" si="2082"/>
        <v>7.0428506275533764E-2</v>
      </c>
      <c r="T1782" s="5">
        <f t="shared" si="2083"/>
        <v>8.2536629878745757E-2</v>
      </c>
      <c r="U1782" s="5">
        <f t="shared" si="2084"/>
        <v>6.2326442857487632E-2</v>
      </c>
      <c r="V1782" s="5">
        <f t="shared" si="2085"/>
        <v>3.0181709959948091E-2</v>
      </c>
      <c r="W1782" s="5">
        <f t="shared" si="2086"/>
        <v>3.6433413916667247E-2</v>
      </c>
      <c r="X1782" s="5">
        <f t="shared" si="2087"/>
        <v>6.2177264190184316E-2</v>
      </c>
      <c r="Y1782" s="5">
        <f t="shared" si="2088"/>
        <v>5.3055859533484288E-2</v>
      </c>
      <c r="Z1782" s="5">
        <f t="shared" si="2089"/>
        <v>1.5688329270589718E-2</v>
      </c>
      <c r="AA1782" s="5">
        <f t="shared" si="2090"/>
        <v>3.5455435793529458E-2</v>
      </c>
      <c r="AB1782" s="5">
        <f t="shared" si="2091"/>
        <v>4.0064429603275296E-2</v>
      </c>
      <c r="AC1782" s="5">
        <f t="shared" si="2092"/>
        <v>7.2754813520426792E-3</v>
      </c>
      <c r="AD1782" s="5">
        <f t="shared" si="2093"/>
        <v>2.058476950574804E-2</v>
      </c>
      <c r="AE1782" s="5">
        <f t="shared" si="2094"/>
        <v>3.5129967638509604E-2</v>
      </c>
      <c r="AF1782" s="5">
        <f t="shared" si="2095"/>
        <v>2.9976401385940248E-2</v>
      </c>
      <c r="AG1782" s="5">
        <f t="shared" si="2096"/>
        <v>1.7052575535081875E-2</v>
      </c>
      <c r="AH1782" s="5">
        <f t="shared" si="2097"/>
        <v>6.6934256832971006E-3</v>
      </c>
      <c r="AI1782" s="5">
        <f t="shared" si="2098"/>
        <v>1.5127061681309338E-2</v>
      </c>
      <c r="AJ1782" s="5">
        <f t="shared" si="2099"/>
        <v>1.7093488890237402E-2</v>
      </c>
      <c r="AK1782" s="5">
        <f t="shared" si="2100"/>
        <v>1.2877026554411848E-2</v>
      </c>
      <c r="AL1782" s="5">
        <f t="shared" si="2101"/>
        <v>1.12243085443021E-3</v>
      </c>
      <c r="AM1782" s="5">
        <f t="shared" si="2102"/>
        <v>9.3042663874203426E-3</v>
      </c>
      <c r="AN1782" s="5">
        <f t="shared" si="2103"/>
        <v>1.5878661016771555E-2</v>
      </c>
      <c r="AO1782" s="5">
        <f t="shared" si="2104"/>
        <v>1.3549261445611171E-2</v>
      </c>
      <c r="AP1782" s="5">
        <f t="shared" si="2105"/>
        <v>7.7077231943600069E-3</v>
      </c>
      <c r="AQ1782" s="5">
        <f t="shared" si="2106"/>
        <v>3.2885001008736959E-3</v>
      </c>
      <c r="AR1782" s="5">
        <f t="shared" si="2107"/>
        <v>2.2846000542229663E-3</v>
      </c>
      <c r="AS1782" s="5">
        <f t="shared" si="2108"/>
        <v>5.1631686930645035E-3</v>
      </c>
      <c r="AT1782" s="5">
        <f t="shared" si="2109"/>
        <v>5.8343496280158303E-3</v>
      </c>
      <c r="AU1782" s="5">
        <f t="shared" si="2110"/>
        <v>4.3951867035518519E-3</v>
      </c>
      <c r="AV1782" s="5">
        <f t="shared" si="2111"/>
        <v>2.4832672950792075E-3</v>
      </c>
      <c r="AW1782" s="5">
        <f t="shared" si="2112"/>
        <v>1.2025273674687394E-4</v>
      </c>
      <c r="AX1782" s="5">
        <f t="shared" si="2113"/>
        <v>3.504588387703607E-3</v>
      </c>
      <c r="AY1782" s="5">
        <f t="shared" si="2114"/>
        <v>5.9809305424549757E-3</v>
      </c>
      <c r="AZ1782" s="5">
        <f t="shared" si="2115"/>
        <v>5.1035280318768314E-3</v>
      </c>
      <c r="BA1782" s="5">
        <f t="shared" si="2116"/>
        <v>2.9032269797336662E-3</v>
      </c>
      <c r="BB1782" s="5">
        <f t="shared" si="2117"/>
        <v>1.2386617909033685E-3</v>
      </c>
      <c r="BC1782" s="5">
        <f t="shared" si="2118"/>
        <v>4.2278004247113771E-4</v>
      </c>
      <c r="BD1782" s="5">
        <f t="shared" si="2119"/>
        <v>6.4981640875615252E-4</v>
      </c>
      <c r="BE1782" s="5">
        <f t="shared" si="2120"/>
        <v>1.4685772819306472E-3</v>
      </c>
      <c r="BF1782" s="5">
        <f t="shared" si="2121"/>
        <v>1.6594835125286361E-3</v>
      </c>
      <c r="BG1782" s="5">
        <f t="shared" si="2122"/>
        <v>1.2501376047135985E-3</v>
      </c>
      <c r="BH1782" s="5">
        <f t="shared" si="2123"/>
        <v>7.0632399429702928E-4</v>
      </c>
      <c r="BI1782" s="5">
        <f t="shared" si="2124"/>
        <v>3.1925674936176607E-4</v>
      </c>
      <c r="BJ1782" s="8">
        <f t="shared" si="2125"/>
        <v>0.49699172091433352</v>
      </c>
      <c r="BK1782" s="8">
        <f t="shared" si="2126"/>
        <v>0.20696865178987758</v>
      </c>
      <c r="BL1782" s="8">
        <f t="shared" si="2127"/>
        <v>0.27574918492602796</v>
      </c>
      <c r="BM1782" s="8">
        <f t="shared" si="2128"/>
        <v>0.74649719894290334</v>
      </c>
      <c r="BN1782" s="8">
        <f t="shared" si="2129"/>
        <v>0.24304001015221724</v>
      </c>
    </row>
    <row r="1783" spans="1:66" x14ac:dyDescent="0.25">
      <c r="A1783" t="s">
        <v>19</v>
      </c>
      <c r="B1783" t="s">
        <v>146</v>
      </c>
      <c r="C1783" t="s">
        <v>152</v>
      </c>
      <c r="D1783" s="7" t="s">
        <v>545</v>
      </c>
      <c r="E1783">
        <f>VLOOKUP(A1783,home!$A$2:$E$405,3,FALSE)</f>
        <v>1.4750000000000001</v>
      </c>
      <c r="F1783">
        <f>VLOOKUP(B1783,home!$B$2:$E$405,3,FALSE)</f>
        <v>0.16950000000000001</v>
      </c>
      <c r="G1783">
        <f>VLOOKUP(C1783,away!$B$2:$E$405,4,FALSE)</f>
        <v>0.84750000000000003</v>
      </c>
      <c r="H1783">
        <f>VLOOKUP(A1783,away!$A$2:$E$405,3,FALSE)</f>
        <v>1.5625</v>
      </c>
      <c r="I1783">
        <f>VLOOKUP(C1783,away!$B$2:$E$405,3,FALSE)</f>
        <v>0.8</v>
      </c>
      <c r="J1783">
        <f>VLOOKUP(B1783,home!$B$2:$E$405,4,FALSE)</f>
        <v>0.8</v>
      </c>
      <c r="K1783" s="3">
        <f t="shared" si="2074"/>
        <v>0.21188559375000002</v>
      </c>
      <c r="L1783" s="3">
        <f t="shared" si="2075"/>
        <v>1</v>
      </c>
      <c r="M1783" s="5">
        <f t="shared" si="2076"/>
        <v>0.29763553028530532</v>
      </c>
      <c r="N1783" s="5">
        <f t="shared" si="2077"/>
        <v>6.3064681055598024E-2</v>
      </c>
      <c r="O1783" s="5">
        <f t="shared" si="2078"/>
        <v>0.29763553028530532</v>
      </c>
      <c r="P1783" s="5">
        <f t="shared" si="2079"/>
        <v>6.3064681055598024E-2</v>
      </c>
      <c r="Q1783" s="5">
        <f t="shared" si="2080"/>
        <v>6.6812486950598819E-3</v>
      </c>
      <c r="R1783" s="5">
        <f t="shared" si="2081"/>
        <v>0.14881776514265263</v>
      </c>
      <c r="S1783" s="5">
        <f t="shared" si="2082"/>
        <v>3.3406243475299405E-3</v>
      </c>
      <c r="T1783" s="5">
        <f t="shared" si="2083"/>
        <v>6.6812486950598819E-3</v>
      </c>
      <c r="U1783" s="5">
        <f t="shared" si="2084"/>
        <v>3.1532340527799005E-2</v>
      </c>
      <c r="V1783" s="5">
        <f t="shared" si="2085"/>
        <v>7.864779704134309E-5</v>
      </c>
      <c r="W1783" s="5">
        <f t="shared" si="2086"/>
        <v>4.7188678224805851E-4</v>
      </c>
      <c r="X1783" s="5">
        <f t="shared" si="2087"/>
        <v>4.7188678224805851E-4</v>
      </c>
      <c r="Y1783" s="5">
        <f t="shared" si="2088"/>
        <v>2.3594339112402923E-4</v>
      </c>
      <c r="Z1783" s="5">
        <f t="shared" si="2089"/>
        <v>4.9605921714217557E-2</v>
      </c>
      <c r="AA1783" s="5">
        <f t="shared" si="2090"/>
        <v>1.0510780175933003E-2</v>
      </c>
      <c r="AB1783" s="5">
        <f t="shared" si="2091"/>
        <v>1.1135414491766471E-3</v>
      </c>
      <c r="AC1783" s="5">
        <f t="shared" si="2092"/>
        <v>1.0415209483271545E-6</v>
      </c>
      <c r="AD1783" s="5">
        <f t="shared" si="2093"/>
        <v>2.4996502759851711E-5</v>
      </c>
      <c r="AE1783" s="5">
        <f t="shared" si="2094"/>
        <v>2.4996502759851711E-5</v>
      </c>
      <c r="AF1783" s="5">
        <f t="shared" si="2095"/>
        <v>1.2498251379925854E-5</v>
      </c>
      <c r="AG1783" s="5">
        <f t="shared" si="2096"/>
        <v>4.1660837933086188E-6</v>
      </c>
      <c r="AH1783" s="5">
        <f t="shared" si="2097"/>
        <v>1.2401480428554386E-2</v>
      </c>
      <c r="AI1783" s="5">
        <f t="shared" si="2098"/>
        <v>2.6276950439832504E-3</v>
      </c>
      <c r="AJ1783" s="5">
        <f t="shared" si="2099"/>
        <v>2.7838536229416171E-4</v>
      </c>
      <c r="AK1783" s="5">
        <f t="shared" si="2100"/>
        <v>1.9661949260335769E-5</v>
      </c>
      <c r="AL1783" s="5">
        <f t="shared" si="2101"/>
        <v>8.8273313815745006E-9</v>
      </c>
      <c r="AM1783" s="5">
        <f t="shared" si="2102"/>
        <v>1.05927976578894E-6</v>
      </c>
      <c r="AN1783" s="5">
        <f t="shared" si="2103"/>
        <v>1.05927976578894E-6</v>
      </c>
      <c r="AO1783" s="5">
        <f t="shared" si="2104"/>
        <v>5.2963988289446988E-7</v>
      </c>
      <c r="AP1783" s="5">
        <f t="shared" si="2105"/>
        <v>1.7654662763148998E-7</v>
      </c>
      <c r="AQ1783" s="5">
        <f t="shared" si="2106"/>
        <v>4.4136656907872488E-8</v>
      </c>
      <c r="AR1783" s="5">
        <f t="shared" si="2107"/>
        <v>2.480296085710878E-3</v>
      </c>
      <c r="AS1783" s="5">
        <f t="shared" si="2108"/>
        <v>5.2553900879665025E-4</v>
      </c>
      <c r="AT1783" s="5">
        <f t="shared" si="2109"/>
        <v>5.567707245883236E-5</v>
      </c>
      <c r="AU1783" s="5">
        <f t="shared" si="2110"/>
        <v>3.9323898520671552E-6</v>
      </c>
      <c r="AV1783" s="5">
        <f t="shared" si="2111"/>
        <v>2.0830418966543097E-7</v>
      </c>
      <c r="AW1783" s="5">
        <f t="shared" si="2112"/>
        <v>5.1955120861469919E-11</v>
      </c>
      <c r="AX1783" s="5">
        <f t="shared" si="2113"/>
        <v>3.7407687020258351E-8</v>
      </c>
      <c r="AY1783" s="5">
        <f t="shared" si="2114"/>
        <v>3.7407687020258351E-8</v>
      </c>
      <c r="AZ1783" s="5">
        <f t="shared" si="2115"/>
        <v>1.8703843510129172E-8</v>
      </c>
      <c r="BA1783" s="5">
        <f t="shared" si="2116"/>
        <v>6.2346145033763921E-9</v>
      </c>
      <c r="BB1783" s="5">
        <f t="shared" si="2117"/>
        <v>1.5586536258440976E-9</v>
      </c>
      <c r="BC1783" s="5">
        <f t="shared" si="2118"/>
        <v>3.1173072516881964E-10</v>
      </c>
      <c r="BD1783" s="5">
        <f t="shared" si="2119"/>
        <v>4.1338268095181285E-4</v>
      </c>
      <c r="BE1783" s="5">
        <f t="shared" si="2120"/>
        <v>8.7589834799441668E-5</v>
      </c>
      <c r="BF1783" s="5">
        <f t="shared" si="2121"/>
        <v>9.2795120764720566E-6</v>
      </c>
      <c r="BG1783" s="5">
        <f t="shared" si="2122"/>
        <v>6.5539830867785888E-7</v>
      </c>
      <c r="BH1783" s="5">
        <f t="shared" si="2123"/>
        <v>3.4717364944238484E-8</v>
      </c>
      <c r="BI1783" s="5">
        <f t="shared" si="2124"/>
        <v>1.4712218969290829E-9</v>
      </c>
      <c r="BJ1783" s="8">
        <f t="shared" si="2125"/>
        <v>7.7676523248946305E-2</v>
      </c>
      <c r="BK1783" s="8">
        <f t="shared" si="2126"/>
        <v>0.36412057124144137</v>
      </c>
      <c r="BL1783" s="8">
        <f t="shared" si="2127"/>
        <v>0.50851377684069021</v>
      </c>
      <c r="BM1783" s="8">
        <f t="shared" si="2128"/>
        <v>0.12301731917004416</v>
      </c>
      <c r="BN1783" s="8">
        <f t="shared" si="2129"/>
        <v>0.87689943651951929</v>
      </c>
    </row>
    <row r="1784" spans="1:66" x14ac:dyDescent="0.25">
      <c r="A1784" t="s">
        <v>19</v>
      </c>
      <c r="B1784" t="s">
        <v>150</v>
      </c>
      <c r="C1784" t="s">
        <v>233</v>
      </c>
      <c r="D1784" s="7" t="s">
        <v>545</v>
      </c>
      <c r="E1784">
        <f>VLOOKUP(A1784,home!$A$2:$E$405,3,FALSE)</f>
        <v>1.4750000000000001</v>
      </c>
      <c r="F1784">
        <f>VLOOKUP(B1784,home!$B$2:$E$405,3,FALSE)</f>
        <v>0.67800000000000005</v>
      </c>
      <c r="G1784">
        <f>VLOOKUP(C1784,away!$B$2:$E$405,4,FALSE)</f>
        <v>1.3559000000000001</v>
      </c>
      <c r="H1784">
        <f>VLOOKUP(A1784,away!$A$2:$E$405,3,FALSE)</f>
        <v>1.5625</v>
      </c>
      <c r="I1784">
        <f>VLOOKUP(C1784,away!$B$2:$E$405,3,FALSE)</f>
        <v>0.96</v>
      </c>
      <c r="J1784">
        <f>VLOOKUP(B1784,home!$B$2:$E$405,4,FALSE)</f>
        <v>1.1200000000000001</v>
      </c>
      <c r="K1784" s="3">
        <f t="shared" si="2074"/>
        <v>1.3559677950000002</v>
      </c>
      <c r="L1784" s="3">
        <f t="shared" si="2075"/>
        <v>1.6800000000000002</v>
      </c>
      <c r="M1784" s="5">
        <f t="shared" si="2076"/>
        <v>4.8028158963993782E-2</v>
      </c>
      <c r="N1784" s="5">
        <f t="shared" si="2077"/>
        <v>6.5124636808316136E-2</v>
      </c>
      <c r="O1784" s="5">
        <f t="shared" si="2078"/>
        <v>8.068730705950955E-2</v>
      </c>
      <c r="P1784" s="5">
        <f t="shared" si="2079"/>
        <v>0.1094093898379711</v>
      </c>
      <c r="Q1784" s="5">
        <f t="shared" si="2080"/>
        <v>4.4153455086574152E-2</v>
      </c>
      <c r="R1784" s="5">
        <f t="shared" si="2081"/>
        <v>6.7777337929988038E-2</v>
      </c>
      <c r="S1784" s="5">
        <f t="shared" si="2082"/>
        <v>6.2309355818173449E-2</v>
      </c>
      <c r="T1784" s="5">
        <f t="shared" si="2083"/>
        <v>7.4177804545444564E-2</v>
      </c>
      <c r="U1784" s="5">
        <f t="shared" si="2084"/>
        <v>9.1903887463895759E-2</v>
      </c>
      <c r="V1784" s="5">
        <f t="shared" si="2085"/>
        <v>1.5771369565772634E-2</v>
      </c>
      <c r="W1784" s="5">
        <f t="shared" si="2086"/>
        <v>1.995688771179116E-2</v>
      </c>
      <c r="X1784" s="5">
        <f t="shared" si="2087"/>
        <v>3.3527571355809152E-2</v>
      </c>
      <c r="Y1784" s="5">
        <f t="shared" si="2088"/>
        <v>2.8163159938879693E-2</v>
      </c>
      <c r="Z1784" s="5">
        <f t="shared" si="2089"/>
        <v>3.7955309240793308E-2</v>
      </c>
      <c r="AA1784" s="5">
        <f t="shared" si="2090"/>
        <v>5.146617697978164E-2</v>
      </c>
      <c r="AB1784" s="5">
        <f t="shared" si="2091"/>
        <v>3.4893239258177146E-2</v>
      </c>
      <c r="AC1784" s="5">
        <f t="shared" si="2092"/>
        <v>2.2454742674942363E-3</v>
      </c>
      <c r="AD1784" s="5">
        <f t="shared" si="2093"/>
        <v>6.7652242564050155E-3</v>
      </c>
      <c r="AE1784" s="5">
        <f t="shared" si="2094"/>
        <v>1.1365576750760427E-2</v>
      </c>
      <c r="AF1784" s="5">
        <f t="shared" si="2095"/>
        <v>9.5470844706387597E-3</v>
      </c>
      <c r="AG1784" s="5">
        <f t="shared" si="2096"/>
        <v>5.3463673035577079E-3</v>
      </c>
      <c r="AH1784" s="5">
        <f t="shared" si="2097"/>
        <v>1.5941229881133185E-2</v>
      </c>
      <c r="AI1784" s="5">
        <f t="shared" si="2098"/>
        <v>2.161579433150828E-2</v>
      </c>
      <c r="AJ1784" s="5">
        <f t="shared" si="2099"/>
        <v>1.4655160488434394E-2</v>
      </c>
      <c r="AK1784" s="5">
        <f t="shared" si="2100"/>
        <v>6.6239752176245033E-3</v>
      </c>
      <c r="AL1784" s="5">
        <f t="shared" si="2101"/>
        <v>2.0460994117021258E-4</v>
      </c>
      <c r="AM1784" s="5">
        <f t="shared" si="2102"/>
        <v>1.8346852435276052E-3</v>
      </c>
      <c r="AN1784" s="5">
        <f t="shared" si="2103"/>
        <v>3.0822712091263765E-3</v>
      </c>
      <c r="AO1784" s="5">
        <f t="shared" si="2104"/>
        <v>2.5891078156661572E-3</v>
      </c>
      <c r="AP1784" s="5">
        <f t="shared" si="2105"/>
        <v>1.4499003767730484E-3</v>
      </c>
      <c r="AQ1784" s="5">
        <f t="shared" si="2106"/>
        <v>6.089581582446801E-4</v>
      </c>
      <c r="AR1784" s="5">
        <f t="shared" si="2107"/>
        <v>5.3562532400607526E-3</v>
      </c>
      <c r="AS1784" s="5">
        <f t="shared" si="2108"/>
        <v>7.2629068953867851E-3</v>
      </c>
      <c r="AT1784" s="5">
        <f t="shared" si="2109"/>
        <v>4.9241339241139588E-3</v>
      </c>
      <c r="AU1784" s="5">
        <f t="shared" si="2110"/>
        <v>2.2256556731218339E-3</v>
      </c>
      <c r="AV1784" s="5">
        <f t="shared" si="2111"/>
        <v>7.5447935387806375E-4</v>
      </c>
      <c r="AW1784" s="5">
        <f t="shared" si="2112"/>
        <v>1.2947409568970481E-5</v>
      </c>
      <c r="AX1784" s="5">
        <f t="shared" si="2113"/>
        <v>4.1462901736419414E-4</v>
      </c>
      <c r="AY1784" s="5">
        <f t="shared" si="2114"/>
        <v>6.9657674917184616E-4</v>
      </c>
      <c r="AZ1784" s="5">
        <f t="shared" si="2115"/>
        <v>5.8512446930435093E-4</v>
      </c>
      <c r="BA1784" s="5">
        <f t="shared" si="2116"/>
        <v>3.2766970281043658E-4</v>
      </c>
      <c r="BB1784" s="5">
        <f t="shared" si="2117"/>
        <v>1.3762127518038332E-4</v>
      </c>
      <c r="BC1784" s="5">
        <f t="shared" si="2118"/>
        <v>4.6240748460608816E-5</v>
      </c>
      <c r="BD1784" s="5">
        <f t="shared" si="2119"/>
        <v>1.4997509072170122E-3</v>
      </c>
      <c r="BE1784" s="5">
        <f t="shared" si="2120"/>
        <v>2.0336139307083017E-3</v>
      </c>
      <c r="BF1784" s="5">
        <f t="shared" si="2121"/>
        <v>1.3787574987519098E-3</v>
      </c>
      <c r="BG1784" s="5">
        <f t="shared" si="2122"/>
        <v>6.2318358847411419E-4</v>
      </c>
      <c r="BH1784" s="5">
        <f t="shared" si="2123"/>
        <v>2.1125421908585806E-4</v>
      </c>
      <c r="BI1784" s="5">
        <f t="shared" si="2124"/>
        <v>5.7290783527659585E-5</v>
      </c>
      <c r="BJ1784" s="8">
        <f t="shared" si="2125"/>
        <v>0.30990055299380653</v>
      </c>
      <c r="BK1784" s="8">
        <f t="shared" si="2126"/>
        <v>0.23866493514374729</v>
      </c>
      <c r="BL1784" s="8">
        <f t="shared" si="2127"/>
        <v>0.41189138862437868</v>
      </c>
      <c r="BM1784" s="8">
        <f t="shared" si="2128"/>
        <v>0.58254827097677009</v>
      </c>
      <c r="BN1784" s="8">
        <f t="shared" si="2129"/>
        <v>0.41518028568635273</v>
      </c>
    </row>
    <row r="1785" spans="1:66" x14ac:dyDescent="0.25">
      <c r="A1785" t="s">
        <v>19</v>
      </c>
      <c r="B1785" t="s">
        <v>142</v>
      </c>
      <c r="C1785" t="s">
        <v>20</v>
      </c>
      <c r="D1785" s="7" t="s">
        <v>545</v>
      </c>
      <c r="E1785">
        <f>VLOOKUP(A1785,home!$A$2:$E$405,3,FALSE)</f>
        <v>1.4750000000000001</v>
      </c>
      <c r="F1785">
        <f>VLOOKUP(B1785,home!$B$2:$E$405,3,FALSE)</f>
        <v>0.67800000000000005</v>
      </c>
      <c r="G1785">
        <f>VLOOKUP(C1785,away!$B$2:$E$405,4,FALSE)</f>
        <v>1.5819000000000001</v>
      </c>
      <c r="H1785">
        <f>VLOOKUP(A1785,away!$A$2:$E$405,3,FALSE)</f>
        <v>1.5625</v>
      </c>
      <c r="I1785">
        <f>VLOOKUP(C1785,away!$B$2:$E$405,3,FALSE)</f>
        <v>2.1333000000000002</v>
      </c>
      <c r="J1785">
        <f>VLOOKUP(B1785,home!$B$2:$E$405,4,FALSE)</f>
        <v>0.96</v>
      </c>
      <c r="K1785" s="3">
        <f t="shared" si="2074"/>
        <v>1.5819790950000003</v>
      </c>
      <c r="L1785" s="3">
        <f t="shared" si="2075"/>
        <v>3.1999499999999999</v>
      </c>
      <c r="M1785" s="5">
        <f t="shared" si="2076"/>
        <v>8.3798179002892246E-3</v>
      </c>
      <c r="N1785" s="5">
        <f t="shared" si="2077"/>
        <v>1.3256696738164347E-2</v>
      </c>
      <c r="O1785" s="5">
        <f t="shared" si="2078"/>
        <v>2.6814998290030503E-2</v>
      </c>
      <c r="P1785" s="5">
        <f t="shared" si="2079"/>
        <v>4.2420766727289005E-2</v>
      </c>
      <c r="Q1785" s="5">
        <f t="shared" si="2080"/>
        <v>1.0485908554265348E-2</v>
      </c>
      <c r="R1785" s="5">
        <f t="shared" si="2081"/>
        <v>4.2903326889091563E-2</v>
      </c>
      <c r="S1785" s="5">
        <f t="shared" si="2082"/>
        <v>5.3686174065577297E-2</v>
      </c>
      <c r="T1785" s="5">
        <f t="shared" si="2083"/>
        <v>3.3554383078221402E-2</v>
      </c>
      <c r="U1785" s="5">
        <f t="shared" si="2084"/>
        <v>6.7872166244494242E-2</v>
      </c>
      <c r="V1785" s="5">
        <f t="shared" si="2085"/>
        <v>3.0197005519891674E-2</v>
      </c>
      <c r="W1785" s="5">
        <f t="shared" si="2086"/>
        <v>5.5294960416431517E-3</v>
      </c>
      <c r="X1785" s="5">
        <f t="shared" si="2087"/>
        <v>1.7694110858456003E-2</v>
      </c>
      <c r="Y1785" s="5">
        <f t="shared" si="2088"/>
        <v>2.8310135020758149E-2</v>
      </c>
      <c r="Z1785" s="5">
        <f t="shared" si="2089"/>
        <v>4.5762833626249506E-2</v>
      </c>
      <c r="AA1785" s="5">
        <f t="shared" si="2090"/>
        <v>7.2395846124689758E-2</v>
      </c>
      <c r="AB1785" s="5">
        <f t="shared" si="2091"/>
        <v>5.7264357567048008E-2</v>
      </c>
      <c r="AC1785" s="5">
        <f t="shared" si="2092"/>
        <v>9.5540570083403227E-3</v>
      </c>
      <c r="AD1785" s="5">
        <f t="shared" si="2093"/>
        <v>2.1868867859411792E-3</v>
      </c>
      <c r="AE1785" s="5">
        <f t="shared" si="2094"/>
        <v>6.9979283706724767E-3</v>
      </c>
      <c r="AF1785" s="5">
        <f t="shared" si="2095"/>
        <v>1.1196510444866697E-2</v>
      </c>
      <c r="AG1785" s="5">
        <f t="shared" si="2096"/>
        <v>1.194275786601706E-2</v>
      </c>
      <c r="AH1785" s="5">
        <f t="shared" si="2097"/>
        <v>3.6609694865579273E-2</v>
      </c>
      <c r="AI1785" s="5">
        <f t="shared" si="2098"/>
        <v>5.7915771951675257E-2</v>
      </c>
      <c r="AJ1785" s="5">
        <f t="shared" si="2099"/>
        <v>4.5810770249168818E-2</v>
      </c>
      <c r="AK1785" s="5">
        <f t="shared" si="2100"/>
        <v>2.4157226953344341E-2</v>
      </c>
      <c r="AL1785" s="5">
        <f t="shared" si="2101"/>
        <v>1.9346025341960577E-3</v>
      </c>
      <c r="AM1785" s="5">
        <f t="shared" si="2102"/>
        <v>6.9192183569813728E-4</v>
      </c>
      <c r="AN1785" s="5">
        <f t="shared" si="2103"/>
        <v>2.2141152781422545E-3</v>
      </c>
      <c r="AO1785" s="5">
        <f t="shared" si="2104"/>
        <v>3.5425290921456544E-3</v>
      </c>
      <c r="AP1785" s="5">
        <f t="shared" si="2105"/>
        <v>3.7786386561371615E-3</v>
      </c>
      <c r="AQ1785" s="5">
        <f t="shared" si="2106"/>
        <v>3.0228636919265276E-3</v>
      </c>
      <c r="AR1785" s="5">
        <f t="shared" si="2107"/>
        <v>2.3429838617022074E-2</v>
      </c>
      <c r="AS1785" s="5">
        <f t="shared" si="2108"/>
        <v>3.7065514891352631E-2</v>
      </c>
      <c r="AT1785" s="5">
        <f t="shared" si="2109"/>
        <v>2.9318434851765544E-2</v>
      </c>
      <c r="AU1785" s="5">
        <f t="shared" si="2110"/>
        <v>1.546038367787084E-2</v>
      </c>
      <c r="AV1785" s="5">
        <f t="shared" si="2111"/>
        <v>6.1145009447677217E-3</v>
      </c>
      <c r="AW1785" s="5">
        <f t="shared" si="2112"/>
        <v>2.7204026185846349E-4</v>
      </c>
      <c r="AX1785" s="5">
        <f t="shared" si="2113"/>
        <v>1.8243431324141304E-4</v>
      </c>
      <c r="AY1785" s="5">
        <f t="shared" si="2114"/>
        <v>5.8378068065685976E-4</v>
      </c>
      <c r="AZ1785" s="5">
        <f t="shared" si="2115"/>
        <v>9.3403449453395928E-4</v>
      </c>
      <c r="BA1785" s="5">
        <f t="shared" si="2116"/>
        <v>9.9628789359464749E-4</v>
      </c>
      <c r="BB1785" s="5">
        <f t="shared" si="2117"/>
        <v>7.9701786127704807E-4</v>
      </c>
      <c r="BC1785" s="5">
        <f t="shared" si="2118"/>
        <v>5.1008346103869782E-4</v>
      </c>
      <c r="BD1785" s="5">
        <f t="shared" si="2119"/>
        <v>1.2495718680423297E-2</v>
      </c>
      <c r="BE1785" s="5">
        <f t="shared" si="2120"/>
        <v>1.9767965729430643E-2</v>
      </c>
      <c r="BF1785" s="5">
        <f t="shared" si="2121"/>
        <v>1.5636254267317858E-2</v>
      </c>
      <c r="BG1785" s="5">
        <f t="shared" si="2122"/>
        <v>8.2454091250004653E-3</v>
      </c>
      <c r="BH1785" s="5">
        <f t="shared" si="2123"/>
        <v>3.2610162163682452E-3</v>
      </c>
      <c r="BI1785" s="5">
        <f t="shared" si="2124"/>
        <v>1.0317718965501125E-3</v>
      </c>
      <c r="BJ1785" s="8">
        <f t="shared" si="2125"/>
        <v>0.15840852101739822</v>
      </c>
      <c r="BK1785" s="8">
        <f t="shared" si="2126"/>
        <v>0.14675620443624046</v>
      </c>
      <c r="BL1785" s="8">
        <f t="shared" si="2127"/>
        <v>0.60357096803299115</v>
      </c>
      <c r="BM1785" s="8">
        <f t="shared" si="2128"/>
        <v>0.80992527159495109</v>
      </c>
      <c r="BN1785" s="8">
        <f t="shared" si="2129"/>
        <v>0.14426151509912999</v>
      </c>
    </row>
    <row r="1786" spans="1:66" x14ac:dyDescent="0.25">
      <c r="A1786" t="s">
        <v>19</v>
      </c>
      <c r="B1786" t="s">
        <v>144</v>
      </c>
      <c r="C1786" t="s">
        <v>242</v>
      </c>
      <c r="D1786" s="7" t="s">
        <v>545</v>
      </c>
      <c r="E1786">
        <f>VLOOKUP(A1786,home!$A$2:$E$405,3,FALSE)</f>
        <v>1.4750000000000001</v>
      </c>
      <c r="F1786">
        <f>VLOOKUP(B1786,home!$B$2:$E$405,3,FALSE)</f>
        <v>0.90400000000000003</v>
      </c>
      <c r="G1786">
        <f>VLOOKUP(C1786,away!$B$2:$E$405,4,FALSE)</f>
        <v>1.3559000000000001</v>
      </c>
      <c r="H1786">
        <f>VLOOKUP(A1786,away!$A$2:$E$405,3,FALSE)</f>
        <v>1.5625</v>
      </c>
      <c r="I1786">
        <f>VLOOKUP(C1786,away!$B$2:$E$405,3,FALSE)</f>
        <v>0.96</v>
      </c>
      <c r="J1786">
        <f>VLOOKUP(B1786,home!$B$2:$E$405,4,FALSE)</f>
        <v>1.0667</v>
      </c>
      <c r="K1786" s="3">
        <f t="shared" si="2074"/>
        <v>1.8079570600000003</v>
      </c>
      <c r="L1786" s="3">
        <f t="shared" si="2075"/>
        <v>1.60005</v>
      </c>
      <c r="M1786" s="5">
        <f t="shared" si="2076"/>
        <v>3.3107115166058264E-2</v>
      </c>
      <c r="N1786" s="5">
        <f t="shared" si="2077"/>
        <v>5.9856242600708112E-2</v>
      </c>
      <c r="O1786" s="5">
        <f t="shared" si="2078"/>
        <v>5.2973039621451515E-2</v>
      </c>
      <c r="P1786" s="5">
        <f t="shared" si="2079"/>
        <v>9.5772980973263006E-2</v>
      </c>
      <c r="Q1786" s="5">
        <f t="shared" si="2080"/>
        <v>5.4108758197511521E-2</v>
      </c>
      <c r="R1786" s="5">
        <f t="shared" si="2081"/>
        <v>4.2379756023151763E-2</v>
      </c>
      <c r="S1786" s="5">
        <f t="shared" si="2082"/>
        <v>6.926353926110651E-2</v>
      </c>
      <c r="T1786" s="5">
        <f t="shared" si="2083"/>
        <v>8.6576718553928303E-2</v>
      </c>
      <c r="U1786" s="5">
        <f t="shared" si="2084"/>
        <v>7.6620779103134751E-2</v>
      </c>
      <c r="V1786" s="5">
        <f t="shared" si="2085"/>
        <v>2.2263007663063113E-2</v>
      </c>
      <c r="W1786" s="5">
        <f t="shared" si="2086"/>
        <v>3.2608770463674622E-2</v>
      </c>
      <c r="X1786" s="5">
        <f t="shared" si="2087"/>
        <v>5.2175663180402572E-2</v>
      </c>
      <c r="Y1786" s="5">
        <f t="shared" si="2088"/>
        <v>4.1741834935901577E-2</v>
      </c>
      <c r="Z1786" s="5">
        <f t="shared" si="2089"/>
        <v>2.2603242874947999E-2</v>
      </c>
      <c r="AA1786" s="5">
        <f t="shared" si="2090"/>
        <v>4.0865692534656932E-2</v>
      </c>
      <c r="AB1786" s="5">
        <f t="shared" si="2091"/>
        <v>3.6941708664911165E-2</v>
      </c>
      <c r="AC1786" s="5">
        <f t="shared" si="2092"/>
        <v>4.0251819711327828E-3</v>
      </c>
      <c r="AD1786" s="5">
        <f t="shared" si="2093"/>
        <v>1.4738814194429996E-2</v>
      </c>
      <c r="AE1786" s="5">
        <f t="shared" si="2094"/>
        <v>2.3582839651797711E-2</v>
      </c>
      <c r="AF1786" s="5">
        <f t="shared" si="2095"/>
        <v>1.8866861292429468E-2</v>
      </c>
      <c r="AG1786" s="5">
        <f t="shared" si="2096"/>
        <v>1.006264047031726E-2</v>
      </c>
      <c r="AH1786" s="5">
        <f t="shared" si="2097"/>
        <v>9.0415796905151339E-3</v>
      </c>
      <c r="AI1786" s="5">
        <f t="shared" si="2098"/>
        <v>1.6346787835019454E-2</v>
      </c>
      <c r="AJ1786" s="5">
        <f t="shared" si="2099"/>
        <v>1.4777145237322774E-2</v>
      </c>
      <c r="AK1786" s="5">
        <f t="shared" si="2100"/>
        <v>8.9054813528210326E-3</v>
      </c>
      <c r="AL1786" s="5">
        <f t="shared" si="2101"/>
        <v>4.6576534911195564E-4</v>
      </c>
      <c r="AM1786" s="5">
        <f t="shared" si="2102"/>
        <v>5.3294286357695878E-3</v>
      </c>
      <c r="AN1786" s="5">
        <f t="shared" si="2103"/>
        <v>8.5273522886631283E-3</v>
      </c>
      <c r="AO1786" s="5">
        <f t="shared" si="2104"/>
        <v>6.8220950147377208E-3</v>
      </c>
      <c r="AP1786" s="5">
        <f t="shared" si="2105"/>
        <v>3.6385643761103646E-3</v>
      </c>
      <c r="AQ1786" s="5">
        <f t="shared" si="2106"/>
        <v>1.4554712324988471E-3</v>
      </c>
      <c r="AR1786" s="5">
        <f t="shared" si="2107"/>
        <v>2.8933959167617459E-3</v>
      </c>
      <c r="AS1786" s="5">
        <f t="shared" si="2108"/>
        <v>5.2311355750845707E-3</v>
      </c>
      <c r="AT1786" s="5">
        <f t="shared" si="2109"/>
        <v>4.7288342473956572E-3</v>
      </c>
      <c r="AU1786" s="5">
        <f t="shared" si="2110"/>
        <v>2.849843087716256E-3</v>
      </c>
      <c r="AV1786" s="5">
        <f t="shared" si="2111"/>
        <v>1.2880984825822007E-3</v>
      </c>
      <c r="AW1786" s="5">
        <f t="shared" si="2112"/>
        <v>3.7427114059891177E-5</v>
      </c>
      <c r="AX1786" s="5">
        <f t="shared" si="2113"/>
        <v>1.6058963546342997E-3</v>
      </c>
      <c r="AY1786" s="5">
        <f t="shared" si="2114"/>
        <v>2.5695144622326109E-3</v>
      </c>
      <c r="AZ1786" s="5">
        <f t="shared" si="2115"/>
        <v>2.0556758076476452E-3</v>
      </c>
      <c r="BA1786" s="5">
        <f t="shared" si="2116"/>
        <v>1.0963946920088717E-3</v>
      </c>
      <c r="BB1786" s="5">
        <f t="shared" si="2117"/>
        <v>4.3857158173719879E-4</v>
      </c>
      <c r="BC1786" s="5">
        <f t="shared" si="2118"/>
        <v>1.4034729187172086E-4</v>
      </c>
      <c r="BD1786" s="5">
        <f t="shared" si="2119"/>
        <v>7.7159635610243892E-4</v>
      </c>
      <c r="BE1786" s="5">
        <f t="shared" si="2120"/>
        <v>1.3950130794856785E-3</v>
      </c>
      <c r="BF1786" s="5">
        <f t="shared" si="2121"/>
        <v>1.2610618729242376E-3</v>
      </c>
      <c r="BG1786" s="5">
        <f t="shared" si="2122"/>
        <v>7.5998190541673298E-4</v>
      </c>
      <c r="BH1786" s="5">
        <f t="shared" si="2123"/>
        <v>3.4350366284260849E-4</v>
      </c>
      <c r="BI1786" s="5">
        <f t="shared" si="2124"/>
        <v>1.2420797447443082E-4</v>
      </c>
      <c r="BJ1786" s="8">
        <f t="shared" si="2125"/>
        <v>0.4279984552790132</v>
      </c>
      <c r="BK1786" s="8">
        <f t="shared" si="2126"/>
        <v>0.22746710484596824</v>
      </c>
      <c r="BL1786" s="8">
        <f t="shared" si="2127"/>
        <v>0.32049864222377111</v>
      </c>
      <c r="BM1786" s="8">
        <f t="shared" si="2128"/>
        <v>0.65783746529338316</v>
      </c>
      <c r="BN1786" s="8">
        <f t="shared" si="2129"/>
        <v>0.33819789258214417</v>
      </c>
    </row>
    <row r="1787" spans="1:66" x14ac:dyDescent="0.25">
      <c r="A1787" t="s">
        <v>19</v>
      </c>
      <c r="B1787" t="s">
        <v>21</v>
      </c>
      <c r="C1787" t="s">
        <v>235</v>
      </c>
      <c r="D1787" s="7" t="s">
        <v>545</v>
      </c>
      <c r="E1787">
        <f>VLOOKUP(A1787,home!$A$2:$E$405,3,FALSE)</f>
        <v>1.4750000000000001</v>
      </c>
      <c r="F1787">
        <f>VLOOKUP(B1787,home!$B$2:$E$405,3,FALSE)</f>
        <v>1.0168999999999999</v>
      </c>
      <c r="G1787">
        <f>VLOOKUP(C1787,away!$B$2:$E$405,4,FALSE)</f>
        <v>1.0168999999999999</v>
      </c>
      <c r="H1787">
        <f>VLOOKUP(A1787,away!$A$2:$E$405,3,FALSE)</f>
        <v>1.5625</v>
      </c>
      <c r="I1787">
        <f>VLOOKUP(C1787,away!$B$2:$E$405,3,FALSE)</f>
        <v>0.64</v>
      </c>
      <c r="J1787">
        <f>VLOOKUP(B1787,home!$B$2:$E$405,4,FALSE)</f>
        <v>1.6</v>
      </c>
      <c r="K1787" s="3">
        <f t="shared" si="2074"/>
        <v>1.5252762747499997</v>
      </c>
      <c r="L1787" s="3">
        <f t="shared" si="2075"/>
        <v>1.6</v>
      </c>
      <c r="M1787" s="5">
        <f t="shared" si="2076"/>
        <v>4.3924796634703805E-2</v>
      </c>
      <c r="N1787" s="5">
        <f t="shared" si="2077"/>
        <v>6.6997450180132354E-2</v>
      </c>
      <c r="O1787" s="5">
        <f t="shared" si="2078"/>
        <v>7.0279674615526103E-2</v>
      </c>
      <c r="P1787" s="5">
        <f t="shared" si="2079"/>
        <v>0.10719592028821179</v>
      </c>
      <c r="Q1787" s="5">
        <f t="shared" si="2080"/>
        <v>5.1094810614250495E-2</v>
      </c>
      <c r="R1787" s="5">
        <f t="shared" si="2081"/>
        <v>5.62237396924209E-2</v>
      </c>
      <c r="S1787" s="5">
        <f t="shared" si="2082"/>
        <v>6.540135758624066E-2</v>
      </c>
      <c r="T1787" s="5">
        <f t="shared" si="2083"/>
        <v>8.1751696982800812E-2</v>
      </c>
      <c r="U1787" s="5">
        <f t="shared" si="2084"/>
        <v>8.5756736230569452E-2</v>
      </c>
      <c r="V1787" s="5">
        <f t="shared" si="2085"/>
        <v>1.7734246944486005E-2</v>
      </c>
      <c r="W1787" s="5">
        <f t="shared" si="2086"/>
        <v>2.5977900797586911E-2</v>
      </c>
      <c r="X1787" s="5">
        <f t="shared" si="2087"/>
        <v>4.1564641276139069E-2</v>
      </c>
      <c r="Y1787" s="5">
        <f t="shared" si="2088"/>
        <v>3.3251713020911261E-2</v>
      </c>
      <c r="Z1787" s="5">
        <f t="shared" si="2089"/>
        <v>2.9985994502624475E-2</v>
      </c>
      <c r="AA1787" s="5">
        <f t="shared" si="2090"/>
        <v>4.5736925989637037E-2</v>
      </c>
      <c r="AB1787" s="5">
        <f t="shared" si="2091"/>
        <v>3.4880724045995015E-2</v>
      </c>
      <c r="AC1787" s="5">
        <f t="shared" si="2092"/>
        <v>2.7049626114982197E-3</v>
      </c>
      <c r="AD1787" s="5">
        <f t="shared" si="2093"/>
        <v>9.9058689385921102E-3</v>
      </c>
      <c r="AE1787" s="5">
        <f t="shared" si="2094"/>
        <v>1.5849390301747382E-2</v>
      </c>
      <c r="AF1787" s="5">
        <f t="shared" si="2095"/>
        <v>1.2679512241397907E-2</v>
      </c>
      <c r="AG1787" s="5">
        <f t="shared" si="2096"/>
        <v>6.7624065287455503E-3</v>
      </c>
      <c r="AH1787" s="5">
        <f t="shared" si="2097"/>
        <v>1.1994397801049788E-2</v>
      </c>
      <c r="AI1787" s="5">
        <f t="shared" si="2098"/>
        <v>1.8294770395854809E-2</v>
      </c>
      <c r="AJ1787" s="5">
        <f t="shared" si="2099"/>
        <v>1.3952289618398004E-2</v>
      </c>
      <c r="AK1787" s="5">
        <f t="shared" si="2100"/>
        <v>7.0936987777944008E-3</v>
      </c>
      <c r="AL1787" s="5">
        <f t="shared" si="2101"/>
        <v>2.6405217890585814E-4</v>
      </c>
      <c r="AM1787" s="5">
        <f t="shared" si="2102"/>
        <v>3.0218373745635012E-3</v>
      </c>
      <c r="AN1787" s="5">
        <f t="shared" si="2103"/>
        <v>4.8349397993016031E-3</v>
      </c>
      <c r="AO1787" s="5">
        <f t="shared" si="2104"/>
        <v>3.8679518394412835E-3</v>
      </c>
      <c r="AP1787" s="5">
        <f t="shared" si="2105"/>
        <v>2.0629076477020176E-3</v>
      </c>
      <c r="AQ1787" s="5">
        <f t="shared" si="2106"/>
        <v>8.2516305908080683E-4</v>
      </c>
      <c r="AR1787" s="5">
        <f t="shared" si="2107"/>
        <v>3.8382072963359312E-3</v>
      </c>
      <c r="AS1787" s="5">
        <f t="shared" si="2108"/>
        <v>5.8543265266735381E-3</v>
      </c>
      <c r="AT1787" s="5">
        <f t="shared" si="2109"/>
        <v>4.4647326778873599E-3</v>
      </c>
      <c r="AU1787" s="5">
        <f t="shared" si="2110"/>
        <v>2.2699836088942078E-3</v>
      </c>
      <c r="AV1787" s="5">
        <f t="shared" si="2111"/>
        <v>8.6558803567943004E-4</v>
      </c>
      <c r="AW1787" s="5">
        <f t="shared" si="2112"/>
        <v>1.7900112168051009E-5</v>
      </c>
      <c r="AX1787" s="5">
        <f t="shared" si="2113"/>
        <v>7.6818947559575545E-4</v>
      </c>
      <c r="AY1787" s="5">
        <f t="shared" si="2114"/>
        <v>1.2291031609532089E-3</v>
      </c>
      <c r="AZ1787" s="5">
        <f t="shared" si="2115"/>
        <v>9.832825287625674E-4</v>
      </c>
      <c r="BA1787" s="5">
        <f t="shared" si="2116"/>
        <v>5.2441734867336926E-4</v>
      </c>
      <c r="BB1787" s="5">
        <f t="shared" si="2117"/>
        <v>2.0976693946934765E-4</v>
      </c>
      <c r="BC1787" s="5">
        <f t="shared" si="2118"/>
        <v>6.7125420630191233E-5</v>
      </c>
      <c r="BD1787" s="5">
        <f t="shared" si="2119"/>
        <v>1.0235219456895825E-3</v>
      </c>
      <c r="BE1787" s="5">
        <f t="shared" si="2120"/>
        <v>1.5611537404462781E-3</v>
      </c>
      <c r="BF1787" s="5">
        <f t="shared" si="2121"/>
        <v>1.1905953807699638E-3</v>
      </c>
      <c r="BG1787" s="5">
        <f t="shared" si="2122"/>
        <v>6.0532896237178917E-4</v>
      </c>
      <c r="BH1787" s="5">
        <f t="shared" si="2123"/>
        <v>2.3082347618118154E-4</v>
      </c>
      <c r="BI1787" s="5">
        <f t="shared" si="2124"/>
        <v>7.0413914374895561E-5</v>
      </c>
      <c r="BJ1787" s="8">
        <f t="shared" si="2125"/>
        <v>0.36423007547647751</v>
      </c>
      <c r="BK1787" s="8">
        <f t="shared" si="2126"/>
        <v>0.23845443940499952</v>
      </c>
      <c r="BL1787" s="8">
        <f t="shared" si="2127"/>
        <v>0.36618763273254984</v>
      </c>
      <c r="BM1787" s="8">
        <f t="shared" si="2128"/>
        <v>0.60193054704262061</v>
      </c>
      <c r="BN1787" s="8">
        <f t="shared" si="2129"/>
        <v>0.39571639202524544</v>
      </c>
    </row>
    <row r="1788" spans="1:66" x14ac:dyDescent="0.25">
      <c r="A1788" t="s">
        <v>19</v>
      </c>
      <c r="B1788" t="s">
        <v>236</v>
      </c>
      <c r="C1788" t="s">
        <v>243</v>
      </c>
      <c r="D1788" s="7" t="s">
        <v>545</v>
      </c>
      <c r="E1788">
        <f>VLOOKUP(A1788,home!$A$2:$E$405,3,FALSE)</f>
        <v>1.4750000000000001</v>
      </c>
      <c r="F1788">
        <f>VLOOKUP(B1788,home!$B$2:$E$405,3,FALSE)</f>
        <v>1.8644000000000001</v>
      </c>
      <c r="G1788">
        <f>VLOOKUP(C1788,away!$B$2:$E$405,4,FALSE)</f>
        <v>1.3559000000000001</v>
      </c>
      <c r="H1788">
        <f>VLOOKUP(A1788,away!$A$2:$E$405,3,FALSE)</f>
        <v>1.5625</v>
      </c>
      <c r="I1788">
        <f>VLOOKUP(C1788,away!$B$2:$E$405,3,FALSE)</f>
        <v>0.64</v>
      </c>
      <c r="J1788">
        <f>VLOOKUP(B1788,home!$B$2:$E$405,4,FALSE)</f>
        <v>0.8</v>
      </c>
      <c r="K1788" s="3">
        <f t="shared" si="2074"/>
        <v>3.7287114410000006</v>
      </c>
      <c r="L1788" s="3">
        <f t="shared" si="2075"/>
        <v>0.8</v>
      </c>
      <c r="M1788" s="5">
        <f t="shared" si="2076"/>
        <v>1.0794576563800777E-2</v>
      </c>
      <c r="N1788" s="5">
        <f t="shared" si="2077"/>
        <v>4.0249861134194431E-2</v>
      </c>
      <c r="O1788" s="5">
        <f t="shared" si="2078"/>
        <v>8.6356612510406217E-3</v>
      </c>
      <c r="P1788" s="5">
        <f t="shared" si="2079"/>
        <v>3.2199888907355548E-2</v>
      </c>
      <c r="Q1788" s="5">
        <f t="shared" si="2080"/>
        <v>7.5040058854866018E-2</v>
      </c>
      <c r="R1788" s="5">
        <f t="shared" si="2081"/>
        <v>3.4542645004162491E-3</v>
      </c>
      <c r="S1788" s="5">
        <f t="shared" si="2082"/>
        <v>2.4012818833557131E-2</v>
      </c>
      <c r="T1788" s="5">
        <f t="shared" si="2083"/>
        <v>6.0032047083892821E-2</v>
      </c>
      <c r="U1788" s="5">
        <f t="shared" si="2084"/>
        <v>1.2879955562942219E-2</v>
      </c>
      <c r="V1788" s="5">
        <f t="shared" si="2085"/>
        <v>7.9588330946973127E-3</v>
      </c>
      <c r="W1788" s="5">
        <f t="shared" si="2086"/>
        <v>9.326757532848412E-2</v>
      </c>
      <c r="X1788" s="5">
        <f t="shared" si="2087"/>
        <v>7.4614060262787302E-2</v>
      </c>
      <c r="Y1788" s="5">
        <f t="shared" si="2088"/>
        <v>2.9845624105114921E-2</v>
      </c>
      <c r="Z1788" s="5">
        <f t="shared" si="2089"/>
        <v>9.2113720011099986E-4</v>
      </c>
      <c r="AA1788" s="5">
        <f t="shared" si="2090"/>
        <v>3.4346548167845919E-3</v>
      </c>
      <c r="AB1788" s="5">
        <f t="shared" si="2091"/>
        <v>6.4034183556152353E-3</v>
      </c>
      <c r="AC1788" s="5">
        <f t="shared" si="2092"/>
        <v>1.4838096008603656E-3</v>
      </c>
      <c r="AD1788" s="5">
        <f t="shared" si="2093"/>
        <v>8.6941968800412037E-2</v>
      </c>
      <c r="AE1788" s="5">
        <f t="shared" si="2094"/>
        <v>6.9553575040329635E-2</v>
      </c>
      <c r="AF1788" s="5">
        <f t="shared" si="2095"/>
        <v>2.7821430016131857E-2</v>
      </c>
      <c r="AG1788" s="5">
        <f t="shared" si="2096"/>
        <v>7.419048004301829E-3</v>
      </c>
      <c r="AH1788" s="5">
        <f t="shared" si="2097"/>
        <v>1.8422744002219993E-4</v>
      </c>
      <c r="AI1788" s="5">
        <f t="shared" si="2098"/>
        <v>6.8693096335691831E-4</v>
      </c>
      <c r="AJ1788" s="5">
        <f t="shared" si="2099"/>
        <v>1.2806836711230468E-3</v>
      </c>
      <c r="AK1788" s="5">
        <f t="shared" si="2100"/>
        <v>1.5917666189394625E-3</v>
      </c>
      <c r="AL1788" s="5">
        <f t="shared" si="2101"/>
        <v>1.7704633071979813E-4</v>
      </c>
      <c r="AM1788" s="5">
        <f t="shared" si="2102"/>
        <v>6.4836302753832287E-2</v>
      </c>
      <c r="AN1788" s="5">
        <f t="shared" si="2103"/>
        <v>5.1869042203065832E-2</v>
      </c>
      <c r="AO1788" s="5">
        <f t="shared" si="2104"/>
        <v>2.0747616881226335E-2</v>
      </c>
      <c r="AP1788" s="5">
        <f t="shared" si="2105"/>
        <v>5.5326978349936901E-3</v>
      </c>
      <c r="AQ1788" s="5">
        <f t="shared" si="2106"/>
        <v>1.1065395669987378E-3</v>
      </c>
      <c r="AR1788" s="5">
        <f t="shared" si="2107"/>
        <v>2.9476390403552002E-5</v>
      </c>
      <c r="AS1788" s="5">
        <f t="shared" si="2108"/>
        <v>1.0990895413710698E-4</v>
      </c>
      <c r="AT1788" s="5">
        <f t="shared" si="2109"/>
        <v>2.0490938737968757E-4</v>
      </c>
      <c r="AU1788" s="5">
        <f t="shared" si="2110"/>
        <v>2.546826590303141E-4</v>
      </c>
      <c r="AV1788" s="5">
        <f t="shared" si="2111"/>
        <v>2.3740953613765858E-4</v>
      </c>
      <c r="AW1788" s="5">
        <f t="shared" si="2112"/>
        <v>1.4670103976488457E-5</v>
      </c>
      <c r="AX1788" s="5">
        <f t="shared" si="2113"/>
        <v>4.0292643978392363E-2</v>
      </c>
      <c r="AY1788" s="5">
        <f t="shared" si="2114"/>
        <v>3.2234115182713893E-2</v>
      </c>
      <c r="AZ1788" s="5">
        <f t="shared" si="2115"/>
        <v>1.2893646073085557E-2</v>
      </c>
      <c r="BA1788" s="5">
        <f t="shared" si="2116"/>
        <v>3.4383056194894823E-3</v>
      </c>
      <c r="BB1788" s="5">
        <f t="shared" si="2117"/>
        <v>6.8766112389789639E-4</v>
      </c>
      <c r="BC1788" s="5">
        <f t="shared" si="2118"/>
        <v>1.1002577982366345E-4</v>
      </c>
      <c r="BD1788" s="5">
        <f t="shared" si="2119"/>
        <v>3.9301853871402658E-6</v>
      </c>
      <c r="BE1788" s="5">
        <f t="shared" si="2120"/>
        <v>1.4654527218280925E-5</v>
      </c>
      <c r="BF1788" s="5">
        <f t="shared" si="2121"/>
        <v>2.7321251650625002E-5</v>
      </c>
      <c r="BG1788" s="5">
        <f t="shared" si="2122"/>
        <v>3.3957687870708534E-5</v>
      </c>
      <c r="BH1788" s="5">
        <f t="shared" si="2123"/>
        <v>3.1654604818354469E-5</v>
      </c>
      <c r="BI1788" s="5">
        <f t="shared" si="2124"/>
        <v>2.360617742930641E-5</v>
      </c>
      <c r="BJ1788" s="8">
        <f t="shared" si="2125"/>
        <v>0.79853384562803453</v>
      </c>
      <c r="BK1788" s="8">
        <f t="shared" si="2126"/>
        <v>0.10886108851370482</v>
      </c>
      <c r="BL1788" s="8">
        <f t="shared" si="2127"/>
        <v>3.9523074541703278E-2</v>
      </c>
      <c r="BM1788" s="8">
        <f t="shared" si="2128"/>
        <v>0.74524538959314268</v>
      </c>
      <c r="BN1788" s="8">
        <f t="shared" si="2129"/>
        <v>0.17037431121167362</v>
      </c>
    </row>
    <row r="1789" spans="1:66" x14ac:dyDescent="0.25">
      <c r="A1789" t="s">
        <v>448</v>
      </c>
      <c r="B1789" t="s">
        <v>450</v>
      </c>
      <c r="C1789" t="s">
        <v>461</v>
      </c>
      <c r="D1789" s="7" t="s">
        <v>545</v>
      </c>
      <c r="E1789">
        <f>VLOOKUP(A1789,home!$A$2:$E$405,3,FALSE)</f>
        <v>1.2285999999999999</v>
      </c>
      <c r="F1789">
        <f>VLOOKUP(B1789,home!$B$2:$E$405,3,FALSE)</f>
        <v>0</v>
      </c>
      <c r="G1789">
        <f>VLOOKUP(C1789,away!$B$2:$E$405,4,FALSE)</f>
        <v>1.2209000000000001</v>
      </c>
      <c r="H1789">
        <f>VLOOKUP(A1789,away!$A$2:$E$405,3,FALSE)</f>
        <v>0.9143</v>
      </c>
      <c r="I1789">
        <f>VLOOKUP(C1789,away!$B$2:$E$405,3,FALSE)</f>
        <v>1.0936999999999999</v>
      </c>
      <c r="J1789">
        <f>VLOOKUP(B1789,home!$B$2:$E$405,4,FALSE)</f>
        <v>1.0936999999999999</v>
      </c>
      <c r="K1789" s="3">
        <f t="shared" si="2074"/>
        <v>0</v>
      </c>
      <c r="L1789" s="3">
        <f t="shared" si="2075"/>
        <v>1.0936670905669998</v>
      </c>
      <c r="M1789" s="5">
        <f t="shared" si="2076"/>
        <v>0.33498581525799098</v>
      </c>
      <c r="N1789" s="5">
        <f t="shared" si="2077"/>
        <v>0</v>
      </c>
      <c r="O1789" s="5">
        <f t="shared" si="2078"/>
        <v>0.36636296195442153</v>
      </c>
      <c r="P1789" s="5">
        <f t="shared" si="2079"/>
        <v>0</v>
      </c>
      <c r="Q1789" s="5">
        <f t="shared" si="2080"/>
        <v>0</v>
      </c>
      <c r="R1789" s="5">
        <f t="shared" si="2081"/>
        <v>0.20033955734610032</v>
      </c>
      <c r="S1789" s="5">
        <f t="shared" si="2082"/>
        <v>0</v>
      </c>
      <c r="T1789" s="5">
        <f t="shared" si="2083"/>
        <v>0</v>
      </c>
      <c r="U1789" s="5">
        <f t="shared" si="2084"/>
        <v>0</v>
      </c>
      <c r="V1789" s="5">
        <f t="shared" si="2085"/>
        <v>0</v>
      </c>
      <c r="W1789" s="5">
        <f t="shared" si="2086"/>
        <v>0</v>
      </c>
      <c r="X1789" s="5">
        <f t="shared" si="2087"/>
        <v>0</v>
      </c>
      <c r="Y1789" s="5">
        <f t="shared" si="2088"/>
        <v>0</v>
      </c>
      <c r="Z1789" s="5">
        <f t="shared" si="2089"/>
        <v>7.3034926936063393E-2</v>
      </c>
      <c r="AA1789" s="5">
        <f t="shared" si="2090"/>
        <v>0</v>
      </c>
      <c r="AB1789" s="5">
        <f t="shared" si="2091"/>
        <v>0</v>
      </c>
      <c r="AC1789" s="5">
        <f t="shared" si="2092"/>
        <v>0</v>
      </c>
      <c r="AD1789" s="5">
        <f t="shared" si="2093"/>
        <v>0</v>
      </c>
      <c r="AE1789" s="5">
        <f t="shared" si="2094"/>
        <v>0</v>
      </c>
      <c r="AF1789" s="5">
        <f t="shared" si="2095"/>
        <v>0</v>
      </c>
      <c r="AG1789" s="5">
        <f t="shared" si="2096"/>
        <v>0</v>
      </c>
      <c r="AH1789" s="5">
        <f t="shared" si="2097"/>
        <v>1.9968974012984461E-2</v>
      </c>
      <c r="AI1789" s="5">
        <f t="shared" si="2098"/>
        <v>0</v>
      </c>
      <c r="AJ1789" s="5">
        <f t="shared" si="2099"/>
        <v>0</v>
      </c>
      <c r="AK1789" s="5">
        <f t="shared" si="2100"/>
        <v>0</v>
      </c>
      <c r="AL1789" s="5">
        <f t="shared" si="2101"/>
        <v>0</v>
      </c>
      <c r="AM1789" s="5">
        <f t="shared" si="2102"/>
        <v>0</v>
      </c>
      <c r="AN1789" s="5">
        <f t="shared" si="2103"/>
        <v>0</v>
      </c>
      <c r="AO1789" s="5">
        <f t="shared" si="2104"/>
        <v>0</v>
      </c>
      <c r="AP1789" s="5">
        <f t="shared" si="2105"/>
        <v>0</v>
      </c>
      <c r="AQ1789" s="5">
        <f t="shared" si="2106"/>
        <v>0</v>
      </c>
      <c r="AR1789" s="5">
        <f t="shared" si="2107"/>
        <v>4.3678819420777497E-3</v>
      </c>
      <c r="AS1789" s="5">
        <f t="shared" si="2108"/>
        <v>0</v>
      </c>
      <c r="AT1789" s="5">
        <f t="shared" si="2109"/>
        <v>0</v>
      </c>
      <c r="AU1789" s="5">
        <f t="shared" si="2110"/>
        <v>0</v>
      </c>
      <c r="AV1789" s="5">
        <f t="shared" si="2111"/>
        <v>0</v>
      </c>
      <c r="AW1789" s="5">
        <f t="shared" si="2112"/>
        <v>0</v>
      </c>
      <c r="AX1789" s="5">
        <f t="shared" si="2113"/>
        <v>0</v>
      </c>
      <c r="AY1789" s="5">
        <f t="shared" si="2114"/>
        <v>0</v>
      </c>
      <c r="AZ1789" s="5">
        <f t="shared" si="2115"/>
        <v>0</v>
      </c>
      <c r="BA1789" s="5">
        <f t="shared" si="2116"/>
        <v>0</v>
      </c>
      <c r="BB1789" s="5">
        <f t="shared" si="2117"/>
        <v>0</v>
      </c>
      <c r="BC1789" s="5">
        <f t="shared" si="2118"/>
        <v>0</v>
      </c>
      <c r="BD1789" s="5">
        <f t="shared" si="2119"/>
        <v>7.9616812258871802E-4</v>
      </c>
      <c r="BE1789" s="5">
        <f t="shared" si="2120"/>
        <v>0</v>
      </c>
      <c r="BF1789" s="5">
        <f t="shared" si="2121"/>
        <v>0</v>
      </c>
      <c r="BG1789" s="5">
        <f t="shared" si="2122"/>
        <v>0</v>
      </c>
      <c r="BH1789" s="5">
        <f t="shared" si="2123"/>
        <v>0</v>
      </c>
      <c r="BI1789" s="5">
        <f t="shared" si="2124"/>
        <v>0</v>
      </c>
      <c r="BJ1789" s="8">
        <f t="shared" si="2125"/>
        <v>0</v>
      </c>
      <c r="BK1789" s="8">
        <f t="shared" si="2126"/>
        <v>0.33498581525799098</v>
      </c>
      <c r="BL1789" s="8">
        <f t="shared" si="2127"/>
        <v>0.59183554337817279</v>
      </c>
      <c r="BM1789" s="8">
        <f t="shared" si="2128"/>
        <v>9.8167951013714325E-2</v>
      </c>
      <c r="BN1789" s="8">
        <f t="shared" si="2129"/>
        <v>0.90168833455851283</v>
      </c>
    </row>
    <row r="1790" spans="1:66" x14ac:dyDescent="0.25">
      <c r="A1790" t="s">
        <v>448</v>
      </c>
      <c r="B1790" t="s">
        <v>458</v>
      </c>
      <c r="C1790" t="s">
        <v>459</v>
      </c>
      <c r="D1790" s="7" t="s">
        <v>545</v>
      </c>
      <c r="E1790">
        <f>VLOOKUP(A1790,home!$A$2:$E$405,3,FALSE)</f>
        <v>1.2285999999999999</v>
      </c>
      <c r="F1790">
        <f>VLOOKUP(B1790,home!$B$2:$E$405,3,FALSE)</f>
        <v>1.6278999999999999</v>
      </c>
      <c r="G1790">
        <f>VLOOKUP(C1790,away!$B$2:$E$405,4,FALSE)</f>
        <v>1.2209000000000001</v>
      </c>
      <c r="H1790">
        <f>VLOOKUP(A1790,away!$A$2:$E$405,3,FALSE)</f>
        <v>0.9143</v>
      </c>
      <c r="I1790">
        <f>VLOOKUP(C1790,away!$B$2:$E$405,3,FALSE)</f>
        <v>2.7343000000000002</v>
      </c>
      <c r="J1790">
        <f>VLOOKUP(B1790,home!$B$2:$E$405,4,FALSE)</f>
        <v>0.72919999999999996</v>
      </c>
      <c r="K1790" s="3">
        <f t="shared" si="2074"/>
        <v>2.441846320946</v>
      </c>
      <c r="L1790" s="3">
        <f t="shared" si="2075"/>
        <v>1.8229784813080001</v>
      </c>
      <c r="M1790" s="5">
        <f t="shared" si="2076"/>
        <v>1.4054329204163191E-2</v>
      </c>
      <c r="N1790" s="5">
        <f t="shared" si="2077"/>
        <v>3.4318512060549804E-2</v>
      </c>
      <c r="O1790" s="5">
        <f t="shared" si="2078"/>
        <v>2.5620739708408086E-2</v>
      </c>
      <c r="P1790" s="5">
        <f t="shared" si="2079"/>
        <v>6.2561908996891374E-2</v>
      </c>
      <c r="Q1790" s="5">
        <f t="shared" si="2080"/>
        <v>4.1900266207697247E-2</v>
      </c>
      <c r="R1790" s="5">
        <f t="shared" si="2081"/>
        <v>2.3353028581810681E-2</v>
      </c>
      <c r="S1790" s="5">
        <f t="shared" si="2082"/>
        <v>6.9622541219824155E-2</v>
      </c>
      <c r="T1790" s="5">
        <f t="shared" si="2083"/>
        <v>7.6383283657708842E-2</v>
      </c>
      <c r="U1790" s="5">
        <f t="shared" si="2084"/>
        <v>5.7024506925441192E-2</v>
      </c>
      <c r="V1790" s="5">
        <f t="shared" si="2085"/>
        <v>3.4435566473288368E-2</v>
      </c>
      <c r="W1790" s="5">
        <f t="shared" si="2086"/>
        <v>3.4104670295307837E-2</v>
      </c>
      <c r="X1790" s="5">
        <f t="shared" si="2087"/>
        <v>6.2172080060450344E-2</v>
      </c>
      <c r="Y1790" s="5">
        <f t="shared" si="2088"/>
        <v>5.666918204417961E-2</v>
      </c>
      <c r="Z1790" s="5">
        <f t="shared" si="2089"/>
        <v>1.4190689526003848E-2</v>
      </c>
      <c r="AA1790" s="5">
        <f t="shared" si="2090"/>
        <v>3.4651483010759432E-2</v>
      </c>
      <c r="AB1790" s="5">
        <f t="shared" si="2091"/>
        <v>4.2306798152572878E-2</v>
      </c>
      <c r="AC1790" s="5">
        <f t="shared" si="2092"/>
        <v>9.5804767016206376E-3</v>
      </c>
      <c r="AD1790" s="5">
        <f t="shared" si="2093"/>
        <v>2.081959092191844E-2</v>
      </c>
      <c r="AE1790" s="5">
        <f t="shared" si="2094"/>
        <v>3.7953666240292699E-2</v>
      </c>
      <c r="AF1790" s="5">
        <f t="shared" si="2095"/>
        <v>3.4594358421399768E-2</v>
      </c>
      <c r="AG1790" s="5">
        <f t="shared" si="2096"/>
        <v>2.102159032562265E-2</v>
      </c>
      <c r="AH1790" s="5">
        <f t="shared" si="2097"/>
        <v>6.4673304102069633E-3</v>
      </c>
      <c r="AI1790" s="5">
        <f t="shared" si="2098"/>
        <v>1.5792226968506056E-2</v>
      </c>
      <c r="AJ1790" s="5">
        <f t="shared" si="2099"/>
        <v>1.9281095661295364E-2</v>
      </c>
      <c r="AK1790" s="5">
        <f t="shared" si="2100"/>
        <v>1.5693824168113987E-2</v>
      </c>
      <c r="AL1790" s="5">
        <f t="shared" si="2101"/>
        <v>1.7058741199148283E-3</v>
      </c>
      <c r="AM1790" s="5">
        <f t="shared" si="2102"/>
        <v>1.0167648299257466E-2</v>
      </c>
      <c r="AN1790" s="5">
        <f t="shared" si="2103"/>
        <v>1.8535404055054244E-2</v>
      </c>
      <c r="AO1790" s="5">
        <f t="shared" si="2104"/>
        <v>1.6894821367356472E-2</v>
      </c>
      <c r="AP1790" s="5">
        <f t="shared" si="2105"/>
        <v>1.0266298599411148E-2</v>
      </c>
      <c r="AQ1790" s="5">
        <f t="shared" si="2106"/>
        <v>4.6788103573522479E-3</v>
      </c>
      <c r="AR1790" s="5">
        <f t="shared" si="2107"/>
        <v>2.3579608338632268E-3</v>
      </c>
      <c r="AS1790" s="5">
        <f t="shared" si="2108"/>
        <v>5.7577779871036813E-3</v>
      </c>
      <c r="AT1790" s="5">
        <f t="shared" si="2109"/>
        <v>7.0298044973164976E-3</v>
      </c>
      <c r="AU1790" s="5">
        <f t="shared" si="2110"/>
        <v>5.7219007495806435E-3</v>
      </c>
      <c r="AV1790" s="5">
        <f t="shared" si="2111"/>
        <v>3.493000573545413E-3</v>
      </c>
      <c r="AW1790" s="5">
        <f t="shared" si="2112"/>
        <v>2.1093291275420657E-4</v>
      </c>
      <c r="AX1790" s="5">
        <f t="shared" si="2113"/>
        <v>4.1379724320357789E-3</v>
      </c>
      <c r="AY1790" s="5">
        <f t="shared" si="2114"/>
        <v>7.5434346998469555E-3</v>
      </c>
      <c r="AZ1790" s="5">
        <f t="shared" si="2115"/>
        <v>6.8757595664865395E-3</v>
      </c>
      <c r="BA1790" s="5">
        <f t="shared" si="2116"/>
        <v>4.1781205774508601E-3</v>
      </c>
      <c r="BB1790" s="5">
        <f t="shared" si="2117"/>
        <v>1.9041559762507695E-3</v>
      </c>
      <c r="BC1790" s="5">
        <f t="shared" si="2118"/>
        <v>6.9424707395183592E-4</v>
      </c>
      <c r="BD1790" s="5">
        <f t="shared" si="2119"/>
        <v>7.1641864331662103E-4</v>
      </c>
      <c r="BE1790" s="5">
        <f t="shared" si="2120"/>
        <v>1.7493842284398156E-3</v>
      </c>
      <c r="BF1790" s="5">
        <f t="shared" si="2121"/>
        <v>2.1358637210683608E-3</v>
      </c>
      <c r="BG1790" s="5">
        <f t="shared" si="2122"/>
        <v>1.7384836564442699E-3</v>
      </c>
      <c r="BH1790" s="5">
        <f t="shared" si="2123"/>
        <v>1.0612774801282974E-3</v>
      </c>
      <c r="BI1790" s="5">
        <f t="shared" si="2124"/>
        <v>5.1829530207082527E-4</v>
      </c>
      <c r="BJ1790" s="8">
        <f t="shared" si="2125"/>
        <v>0.5058138732395816</v>
      </c>
      <c r="BK1790" s="8">
        <f t="shared" si="2126"/>
        <v>0.19950413141554948</v>
      </c>
      <c r="BL1790" s="8">
        <f t="shared" si="2127"/>
        <v>0.27247120125999225</v>
      </c>
      <c r="BM1790" s="8">
        <f t="shared" si="2128"/>
        <v>0.78283860889451395</v>
      </c>
      <c r="BN1790" s="8">
        <f t="shared" si="2129"/>
        <v>0.20180878475952038</v>
      </c>
    </row>
    <row r="1791" spans="1:66" x14ac:dyDescent="0.25">
      <c r="A1791" t="s">
        <v>448</v>
      </c>
      <c r="B1791" t="s">
        <v>452</v>
      </c>
      <c r="C1791" t="s">
        <v>460</v>
      </c>
      <c r="D1791" s="7" t="s">
        <v>545</v>
      </c>
      <c r="E1791">
        <f>VLOOKUP(A1791,home!$A$2:$E$405,3,FALSE)</f>
        <v>1.2285999999999999</v>
      </c>
      <c r="F1791">
        <f>VLOOKUP(B1791,home!$B$2:$E$405,3,FALSE)</f>
        <v>1.3566</v>
      </c>
      <c r="G1791">
        <f>VLOOKUP(C1791,away!$B$2:$E$405,4,FALSE)</f>
        <v>1.2209000000000001</v>
      </c>
      <c r="H1791">
        <f>VLOOKUP(A1791,away!$A$2:$E$405,3,FALSE)</f>
        <v>0.9143</v>
      </c>
      <c r="I1791">
        <f>VLOOKUP(C1791,away!$B$2:$E$405,3,FALSE)</f>
        <v>1.6406000000000001</v>
      </c>
      <c r="J1791">
        <f>VLOOKUP(B1791,home!$B$2:$E$405,4,FALSE)</f>
        <v>1.4582999999999999</v>
      </c>
      <c r="K1791" s="3">
        <f t="shared" si="2074"/>
        <v>2.0348969340840002</v>
      </c>
      <c r="L1791" s="3">
        <f t="shared" si="2075"/>
        <v>2.1874508458139998</v>
      </c>
      <c r="M1791" s="5">
        <f t="shared" si="2076"/>
        <v>1.4664175801103092E-2</v>
      </c>
      <c r="N1791" s="5">
        <f t="shared" si="2077"/>
        <v>2.984008637853347E-2</v>
      </c>
      <c r="O1791" s="5">
        <f t="shared" si="2078"/>
        <v>3.2077163759288145E-2</v>
      </c>
      <c r="P1791" s="5">
        <f t="shared" si="2079"/>
        <v>6.5273722187885852E-2</v>
      </c>
      <c r="Q1791" s="5">
        <f t="shared" si="2080"/>
        <v>3.0360750142239754E-2</v>
      </c>
      <c r="R1791" s="5">
        <f t="shared" si="2081"/>
        <v>3.5083609498284526E-2</v>
      </c>
      <c r="S1791" s="5">
        <f t="shared" si="2082"/>
        <v>7.2637202152554689E-2</v>
      </c>
      <c r="T1791" s="5">
        <f t="shared" si="2083"/>
        <v>6.6412648578189862E-2</v>
      </c>
      <c r="U1791" s="5">
        <f t="shared" si="2084"/>
        <v>7.1391529404659482E-2</v>
      </c>
      <c r="V1791" s="5">
        <f t="shared" si="2085"/>
        <v>3.5925044802453593E-2</v>
      </c>
      <c r="W1791" s="5">
        <f t="shared" si="2086"/>
        <v>2.0593665793644685E-2</v>
      </c>
      <c r="X1791" s="5">
        <f t="shared" si="2087"/>
        <v>4.5047631658718904E-2</v>
      </c>
      <c r="Y1791" s="5">
        <f t="shared" si="2088"/>
        <v>4.9269739986891097E-2</v>
      </c>
      <c r="Z1791" s="5">
        <f t="shared" si="2089"/>
        <v>2.5581223757076853E-2</v>
      </c>
      <c r="AA1791" s="5">
        <f t="shared" si="2090"/>
        <v>5.2055153793392477E-2</v>
      </c>
      <c r="AB1791" s="5">
        <f t="shared" si="2091"/>
        <v>5.296343642872274E-2</v>
      </c>
      <c r="AC1791" s="5">
        <f t="shared" si="2092"/>
        <v>9.9944305847311597E-3</v>
      </c>
      <c r="AD1791" s="5">
        <f t="shared" si="2093"/>
        <v>1.047649684625953E-2</v>
      </c>
      <c r="AE1791" s="5">
        <f t="shared" si="2094"/>
        <v>2.2916821887518108E-2</v>
      </c>
      <c r="AF1791" s="5">
        <f t="shared" si="2095"/>
        <v>2.5064710710610141E-2</v>
      </c>
      <c r="AG1791" s="5">
        <f t="shared" si="2096"/>
        <v>1.827594088133579E-2</v>
      </c>
      <c r="AH1791" s="5">
        <f t="shared" si="2097"/>
        <v>1.3989417386093739E-2</v>
      </c>
      <c r="AI1791" s="5">
        <f t="shared" si="2098"/>
        <v>2.8467022548583559E-2</v>
      </c>
      <c r="AJ1791" s="5">
        <f t="shared" si="2099"/>
        <v>2.89637284533064E-2</v>
      </c>
      <c r="AK1791" s="5">
        <f t="shared" si="2100"/>
        <v>1.9646067409758241E-2</v>
      </c>
      <c r="AL1791" s="5">
        <f t="shared" si="2101"/>
        <v>1.7795031763456546E-3</v>
      </c>
      <c r="AM1791" s="5">
        <f t="shared" si="2102"/>
        <v>4.2637182624788387E-3</v>
      </c>
      <c r="AN1791" s="5">
        <f t="shared" si="2103"/>
        <v>9.326674119571934E-3</v>
      </c>
      <c r="AO1791" s="5">
        <f t="shared" si="2104"/>
        <v>1.0200820595744587E-2</v>
      </c>
      <c r="AP1791" s="5">
        <f t="shared" si="2105"/>
        <v>7.4379312133861213E-3</v>
      </c>
      <c r="AQ1791" s="5">
        <f t="shared" si="2106"/>
        <v>4.0675272309569563E-3</v>
      </c>
      <c r="AR1791" s="5">
        <f t="shared" si="2107"/>
        <v>6.1202325787311669E-3</v>
      </c>
      <c r="AS1791" s="5">
        <f t="shared" si="2108"/>
        <v>1.2454042510341067E-2</v>
      </c>
      <c r="AT1791" s="5">
        <f t="shared" si="2109"/>
        <v>1.2671346460622424E-2</v>
      </c>
      <c r="AU1791" s="5">
        <f t="shared" si="2110"/>
        <v>8.5949613544789062E-3</v>
      </c>
      <c r="AV1791" s="5">
        <f t="shared" si="2111"/>
        <v>4.372465127199898E-3</v>
      </c>
      <c r="AW1791" s="5">
        <f t="shared" si="2112"/>
        <v>2.2002751152935796E-4</v>
      </c>
      <c r="AX1791" s="5">
        <f t="shared" si="2113"/>
        <v>1.4460378700193602E-3</v>
      </c>
      <c r="AY1791" s="5">
        <f t="shared" si="2114"/>
        <v>3.1631367618529236E-3</v>
      </c>
      <c r="AZ1791" s="5">
        <f t="shared" si="2115"/>
        <v>3.4596030925702682E-3</v>
      </c>
      <c r="BA1791" s="5">
        <f t="shared" si="2116"/>
        <v>2.5225705703411875E-3</v>
      </c>
      <c r="BB1791" s="5">
        <f t="shared" si="2117"/>
        <v>1.379499781929584E-3</v>
      </c>
      <c r="BC1791" s="5">
        <f t="shared" si="2118"/>
        <v>6.0351759295641945E-4</v>
      </c>
      <c r="BD1791" s="5">
        <f t="shared" si="2119"/>
        <v>2.2312846551539793E-3</v>
      </c>
      <c r="BE1791" s="5">
        <f t="shared" si="2120"/>
        <v>4.5404343038415078E-3</v>
      </c>
      <c r="BF1791" s="5">
        <f t="shared" si="2121"/>
        <v>4.6196579221484541E-3</v>
      </c>
      <c r="BG1791" s="5">
        <f t="shared" si="2122"/>
        <v>3.1335092474322514E-3</v>
      </c>
      <c r="BH1791" s="5">
        <f t="shared" si="2123"/>
        <v>1.5940920901309377E-3</v>
      </c>
      <c r="BI1791" s="5">
        <f t="shared" si="2124"/>
        <v>6.4876262137099957E-4</v>
      </c>
      <c r="BJ1791" s="8">
        <f t="shared" si="2125"/>
        <v>0.36612952995574932</v>
      </c>
      <c r="BK1791" s="8">
        <f t="shared" si="2126"/>
        <v>0.20343721546692695</v>
      </c>
      <c r="BL1791" s="8">
        <f t="shared" si="2127"/>
        <v>0.39561791755354087</v>
      </c>
      <c r="BM1791" s="8">
        <f t="shared" si="2128"/>
        <v>0.78052326971563601</v>
      </c>
      <c r="BN1791" s="8">
        <f t="shared" si="2129"/>
        <v>0.20729950776733486</v>
      </c>
    </row>
    <row r="1792" spans="1:66" x14ac:dyDescent="0.25">
      <c r="A1792" t="s">
        <v>448</v>
      </c>
      <c r="B1792" t="s">
        <v>454</v>
      </c>
      <c r="C1792" t="s">
        <v>451</v>
      </c>
      <c r="D1792" s="7" t="s">
        <v>545</v>
      </c>
      <c r="E1792">
        <f>VLOOKUP(A1792,home!$A$2:$E$405,3,FALSE)</f>
        <v>1.2285999999999999</v>
      </c>
      <c r="F1792">
        <f>VLOOKUP(B1792,home!$B$2:$E$405,3,FALSE)</f>
        <v>1.0851999999999999</v>
      </c>
      <c r="G1792">
        <f>VLOOKUP(C1792,away!$B$2:$E$405,4,FALSE)</f>
        <v>0</v>
      </c>
      <c r="H1792">
        <f>VLOOKUP(A1792,away!$A$2:$E$405,3,FALSE)</f>
        <v>0.9143</v>
      </c>
      <c r="I1792">
        <f>VLOOKUP(C1792,away!$B$2:$E$405,3,FALSE)</f>
        <v>2.1875</v>
      </c>
      <c r="J1792">
        <f>VLOOKUP(B1792,home!$B$2:$E$405,4,FALSE)</f>
        <v>0.36459999999999998</v>
      </c>
      <c r="K1792" s="3">
        <f t="shared" si="2074"/>
        <v>0</v>
      </c>
      <c r="L1792" s="3">
        <f t="shared" si="2075"/>
        <v>0.72921139374999999</v>
      </c>
      <c r="M1792" s="5">
        <f t="shared" si="2076"/>
        <v>0.48228917642067382</v>
      </c>
      <c r="N1792" s="5">
        <f t="shared" si="2077"/>
        <v>0</v>
      </c>
      <c r="O1792" s="5">
        <f t="shared" si="2078"/>
        <v>0.35169076252825915</v>
      </c>
      <c r="P1792" s="5">
        <f t="shared" si="2079"/>
        <v>0</v>
      </c>
      <c r="Q1792" s="5">
        <f t="shared" si="2080"/>
        <v>0</v>
      </c>
      <c r="R1792" s="5">
        <f t="shared" si="2081"/>
        <v>0.12822845555611606</v>
      </c>
      <c r="S1792" s="5">
        <f t="shared" si="2082"/>
        <v>0</v>
      </c>
      <c r="T1792" s="5">
        <f t="shared" si="2083"/>
        <v>0</v>
      </c>
      <c r="U1792" s="5">
        <f t="shared" si="2084"/>
        <v>0</v>
      </c>
      <c r="V1792" s="5">
        <f t="shared" si="2085"/>
        <v>0</v>
      </c>
      <c r="W1792" s="5">
        <f t="shared" si="2086"/>
        <v>0</v>
      </c>
      <c r="X1792" s="5">
        <f t="shared" si="2087"/>
        <v>0</v>
      </c>
      <c r="Y1792" s="5">
        <f t="shared" si="2088"/>
        <v>0</v>
      </c>
      <c r="Z1792" s="5">
        <f t="shared" si="2089"/>
        <v>3.1168550264828444E-2</v>
      </c>
      <c r="AA1792" s="5">
        <f t="shared" si="2090"/>
        <v>0</v>
      </c>
      <c r="AB1792" s="5">
        <f t="shared" si="2091"/>
        <v>0</v>
      </c>
      <c r="AC1792" s="5">
        <f t="shared" si="2092"/>
        <v>0</v>
      </c>
      <c r="AD1792" s="5">
        <f t="shared" si="2093"/>
        <v>0</v>
      </c>
      <c r="AE1792" s="5">
        <f t="shared" si="2094"/>
        <v>0</v>
      </c>
      <c r="AF1792" s="5">
        <f t="shared" si="2095"/>
        <v>0</v>
      </c>
      <c r="AG1792" s="5">
        <f t="shared" si="2096"/>
        <v>0</v>
      </c>
      <c r="AH1792" s="5">
        <f t="shared" si="2097"/>
        <v>5.6821154949456189E-3</v>
      </c>
      <c r="AI1792" s="5">
        <f t="shared" si="2098"/>
        <v>0</v>
      </c>
      <c r="AJ1792" s="5">
        <f t="shared" si="2099"/>
        <v>0</v>
      </c>
      <c r="AK1792" s="5">
        <f t="shared" si="2100"/>
        <v>0</v>
      </c>
      <c r="AL1792" s="5">
        <f t="shared" si="2101"/>
        <v>0</v>
      </c>
      <c r="AM1792" s="5">
        <f t="shared" si="2102"/>
        <v>0</v>
      </c>
      <c r="AN1792" s="5">
        <f t="shared" si="2103"/>
        <v>0</v>
      </c>
      <c r="AO1792" s="5">
        <f t="shared" si="2104"/>
        <v>0</v>
      </c>
      <c r="AP1792" s="5">
        <f t="shared" si="2105"/>
        <v>0</v>
      </c>
      <c r="AQ1792" s="5">
        <f t="shared" si="2106"/>
        <v>0</v>
      </c>
      <c r="AR1792" s="5">
        <f t="shared" si="2107"/>
        <v>8.2869267190355343E-4</v>
      </c>
      <c r="AS1792" s="5">
        <f t="shared" si="2108"/>
        <v>0</v>
      </c>
      <c r="AT1792" s="5">
        <f t="shared" si="2109"/>
        <v>0</v>
      </c>
      <c r="AU1792" s="5">
        <f t="shared" si="2110"/>
        <v>0</v>
      </c>
      <c r="AV1792" s="5">
        <f t="shared" si="2111"/>
        <v>0</v>
      </c>
      <c r="AW1792" s="5">
        <f t="shared" si="2112"/>
        <v>0</v>
      </c>
      <c r="AX1792" s="5">
        <f t="shared" si="2113"/>
        <v>0</v>
      </c>
      <c r="AY1792" s="5">
        <f t="shared" si="2114"/>
        <v>0</v>
      </c>
      <c r="AZ1792" s="5">
        <f t="shared" si="2115"/>
        <v>0</v>
      </c>
      <c r="BA1792" s="5">
        <f t="shared" si="2116"/>
        <v>0</v>
      </c>
      <c r="BB1792" s="5">
        <f t="shared" si="2117"/>
        <v>0</v>
      </c>
      <c r="BC1792" s="5">
        <f t="shared" si="2118"/>
        <v>0</v>
      </c>
      <c r="BD1792" s="5">
        <f t="shared" si="2119"/>
        <v>1.0071535637820025E-4</v>
      </c>
      <c r="BE1792" s="5">
        <f t="shared" si="2120"/>
        <v>0</v>
      </c>
      <c r="BF1792" s="5">
        <f t="shared" si="2121"/>
        <v>0</v>
      </c>
      <c r="BG1792" s="5">
        <f t="shared" si="2122"/>
        <v>0</v>
      </c>
      <c r="BH1792" s="5">
        <f t="shared" si="2123"/>
        <v>0</v>
      </c>
      <c r="BI1792" s="5">
        <f t="shared" si="2124"/>
        <v>0</v>
      </c>
      <c r="BJ1792" s="8">
        <f t="shared" si="2125"/>
        <v>0</v>
      </c>
      <c r="BK1792" s="8">
        <f t="shared" si="2126"/>
        <v>0.48228917642067382</v>
      </c>
      <c r="BL1792" s="8">
        <f t="shared" si="2127"/>
        <v>0.48653074160760257</v>
      </c>
      <c r="BM1792" s="8">
        <f t="shared" si="2128"/>
        <v>3.7780073788055812E-2</v>
      </c>
      <c r="BN1792" s="8">
        <f t="shared" si="2129"/>
        <v>0.96220839450504903</v>
      </c>
    </row>
    <row r="1793" spans="1:66" x14ac:dyDescent="0.25">
      <c r="A1793" t="s">
        <v>22</v>
      </c>
      <c r="B1793" t="s">
        <v>23</v>
      </c>
      <c r="C1793" t="s">
        <v>161</v>
      </c>
      <c r="D1793" s="7" t="s">
        <v>545</v>
      </c>
      <c r="E1793">
        <f>VLOOKUP(A1793,home!$A$2:$E$405,3,FALSE)</f>
        <v>1.4</v>
      </c>
      <c r="F1793">
        <f>VLOOKUP(B1793,home!$B$2:$E$405,3,FALSE)</f>
        <v>1.4286000000000001</v>
      </c>
      <c r="G1793">
        <f>VLOOKUP(C1793,away!$B$2:$E$405,4,FALSE)</f>
        <v>1.4286000000000001</v>
      </c>
      <c r="H1793">
        <f>VLOOKUP(A1793,away!$A$2:$E$405,3,FALSE)</f>
        <v>1.0286</v>
      </c>
      <c r="I1793">
        <f>VLOOKUP(C1793,away!$B$2:$E$405,3,FALSE)</f>
        <v>0</v>
      </c>
      <c r="J1793">
        <f>VLOOKUP(B1793,home!$B$2:$E$405,4,FALSE)</f>
        <v>0.97219999999999995</v>
      </c>
      <c r="K1793" s="3">
        <f t="shared" si="2074"/>
        <v>2.8572571440000001</v>
      </c>
      <c r="L1793" s="3">
        <f t="shared" si="2075"/>
        <v>0</v>
      </c>
      <c r="M1793" s="5">
        <f t="shared" si="2076"/>
        <v>5.7426055849127147E-2</v>
      </c>
      <c r="N1793" s="5">
        <f t="shared" si="2077"/>
        <v>0.1640810083266615</v>
      </c>
      <c r="O1793" s="5">
        <f t="shared" si="2078"/>
        <v>0</v>
      </c>
      <c r="P1793" s="5">
        <f t="shared" si="2079"/>
        <v>0</v>
      </c>
      <c r="Q1793" s="5">
        <f t="shared" si="2080"/>
        <v>0.23441081661803864</v>
      </c>
      <c r="R1793" s="5">
        <f t="shared" si="2081"/>
        <v>0</v>
      </c>
      <c r="S1793" s="5">
        <f t="shared" si="2082"/>
        <v>0</v>
      </c>
      <c r="T1793" s="5">
        <f t="shared" si="2083"/>
        <v>0</v>
      </c>
      <c r="U1793" s="5">
        <f t="shared" si="2084"/>
        <v>0</v>
      </c>
      <c r="V1793" s="5">
        <f t="shared" si="2085"/>
        <v>0</v>
      </c>
      <c r="W1793" s="5">
        <f t="shared" si="2086"/>
        <v>0.22325732680425492</v>
      </c>
      <c r="X1793" s="5">
        <f t="shared" si="2087"/>
        <v>0</v>
      </c>
      <c r="Y1793" s="5">
        <f t="shared" si="2088"/>
        <v>0</v>
      </c>
      <c r="Z1793" s="5">
        <f t="shared" si="2089"/>
        <v>0</v>
      </c>
      <c r="AA1793" s="5">
        <f t="shared" si="2090"/>
        <v>0</v>
      </c>
      <c r="AB1793" s="5">
        <f t="shared" si="2091"/>
        <v>0</v>
      </c>
      <c r="AC1793" s="5">
        <f t="shared" si="2092"/>
        <v>0</v>
      </c>
      <c r="AD1793" s="5">
        <f t="shared" si="2093"/>
        <v>0.15947589799045003</v>
      </c>
      <c r="AE1793" s="5">
        <f t="shared" si="2094"/>
        <v>0</v>
      </c>
      <c r="AF1793" s="5">
        <f t="shared" si="2095"/>
        <v>0</v>
      </c>
      <c r="AG1793" s="5">
        <f t="shared" si="2096"/>
        <v>0</v>
      </c>
      <c r="AH1793" s="5">
        <f t="shared" si="2097"/>
        <v>0</v>
      </c>
      <c r="AI1793" s="5">
        <f t="shared" si="2098"/>
        <v>0</v>
      </c>
      <c r="AJ1793" s="5">
        <f t="shared" si="2099"/>
        <v>0</v>
      </c>
      <c r="AK1793" s="5">
        <f t="shared" si="2100"/>
        <v>0</v>
      </c>
      <c r="AL1793" s="5">
        <f t="shared" si="2101"/>
        <v>0</v>
      </c>
      <c r="AM1793" s="5">
        <f t="shared" si="2102"/>
        <v>9.1132729765805734E-2</v>
      </c>
      <c r="AN1793" s="5">
        <f t="shared" si="2103"/>
        <v>0</v>
      </c>
      <c r="AO1793" s="5">
        <f t="shared" si="2104"/>
        <v>0</v>
      </c>
      <c r="AP1793" s="5">
        <f t="shared" si="2105"/>
        <v>0</v>
      </c>
      <c r="AQ1793" s="5">
        <f t="shared" si="2106"/>
        <v>0</v>
      </c>
      <c r="AR1793" s="5">
        <f t="shared" si="2107"/>
        <v>0</v>
      </c>
      <c r="AS1793" s="5">
        <f t="shared" si="2108"/>
        <v>0</v>
      </c>
      <c r="AT1793" s="5">
        <f t="shared" si="2109"/>
        <v>0</v>
      </c>
      <c r="AU1793" s="5">
        <f t="shared" si="2110"/>
        <v>0</v>
      </c>
      <c r="AV1793" s="5">
        <f t="shared" si="2111"/>
        <v>0</v>
      </c>
      <c r="AW1793" s="5">
        <f t="shared" si="2112"/>
        <v>0</v>
      </c>
      <c r="AX1793" s="5">
        <f t="shared" si="2113"/>
        <v>4.3398273862594997E-2</v>
      </c>
      <c r="AY1793" s="5">
        <f t="shared" si="2114"/>
        <v>0</v>
      </c>
      <c r="AZ1793" s="5">
        <f t="shared" si="2115"/>
        <v>0</v>
      </c>
      <c r="BA1793" s="5">
        <f t="shared" si="2116"/>
        <v>0</v>
      </c>
      <c r="BB1793" s="5">
        <f t="shared" si="2117"/>
        <v>0</v>
      </c>
      <c r="BC1793" s="5">
        <f t="shared" si="2118"/>
        <v>0</v>
      </c>
      <c r="BD1793" s="5">
        <f t="shared" si="2119"/>
        <v>0</v>
      </c>
      <c r="BE1793" s="5">
        <f t="shared" si="2120"/>
        <v>0</v>
      </c>
      <c r="BF1793" s="5">
        <f t="shared" si="2121"/>
        <v>0</v>
      </c>
      <c r="BG1793" s="5">
        <f t="shared" si="2122"/>
        <v>0</v>
      </c>
      <c r="BH1793" s="5">
        <f t="shared" si="2123"/>
        <v>0</v>
      </c>
      <c r="BI1793" s="5">
        <f t="shared" si="2124"/>
        <v>0</v>
      </c>
      <c r="BJ1793" s="8">
        <f t="shared" si="2125"/>
        <v>0.91575605336780586</v>
      </c>
      <c r="BK1793" s="8">
        <f t="shared" si="2126"/>
        <v>5.7426055849127147E-2</v>
      </c>
      <c r="BL1793" s="8">
        <f t="shared" si="2127"/>
        <v>0</v>
      </c>
      <c r="BM1793" s="8">
        <f t="shared" si="2128"/>
        <v>0.51726422842310571</v>
      </c>
      <c r="BN1793" s="8">
        <f t="shared" si="2129"/>
        <v>0.45591788079382728</v>
      </c>
    </row>
    <row r="1794" spans="1:66" x14ac:dyDescent="0.25">
      <c r="A1794" t="s">
        <v>22</v>
      </c>
      <c r="B1794" t="s">
        <v>172</v>
      </c>
      <c r="C1794" t="s">
        <v>254</v>
      </c>
      <c r="D1794" s="7" t="s">
        <v>545</v>
      </c>
      <c r="E1794">
        <f>VLOOKUP(A1794,home!$A$2:$E$405,3,FALSE)</f>
        <v>1.4</v>
      </c>
      <c r="F1794">
        <f>VLOOKUP(B1794,home!$B$2:$E$405,3,FALSE)</f>
        <v>0.71430000000000005</v>
      </c>
      <c r="G1794">
        <f>VLOOKUP(C1794,away!$B$2:$E$405,4,FALSE)</f>
        <v>1.4286000000000001</v>
      </c>
      <c r="H1794">
        <f>VLOOKUP(A1794,away!$A$2:$E$405,3,FALSE)</f>
        <v>1.0286</v>
      </c>
      <c r="I1794">
        <f>VLOOKUP(C1794,away!$B$2:$E$405,3,FALSE)</f>
        <v>0.97219999999999995</v>
      </c>
      <c r="J1794">
        <f>VLOOKUP(B1794,home!$B$2:$E$405,4,FALSE)</f>
        <v>1.2963</v>
      </c>
      <c r="K1794" s="3">
        <f t="shared" si="2074"/>
        <v>1.428628572</v>
      </c>
      <c r="L1794" s="3">
        <f t="shared" si="2075"/>
        <v>1.2963063777959998</v>
      </c>
      <c r="M1794" s="5">
        <f t="shared" si="2076"/>
        <v>6.5550466650565922E-2</v>
      </c>
      <c r="N1794" s="5">
        <f t="shared" si="2077"/>
        <v>9.3647269564931621E-2</v>
      </c>
      <c r="O1794" s="5">
        <f t="shared" si="2078"/>
        <v>8.4973487986632595E-2</v>
      </c>
      <c r="P1794" s="5">
        <f t="shared" si="2079"/>
        <v>0.12139555280020209</v>
      </c>
      <c r="Q1794" s="5">
        <f t="shared" si="2080"/>
        <v>6.6893582495123671E-2</v>
      </c>
      <c r="R1794" s="5">
        <f t="shared" si="2081"/>
        <v>5.5075837210321797E-2</v>
      </c>
      <c r="S1794" s="5">
        <f t="shared" si="2082"/>
        <v>5.6204330009675924E-2</v>
      </c>
      <c r="T1794" s="5">
        <f t="shared" si="2083"/>
        <v>8.6714577622051661E-2</v>
      </c>
      <c r="U1794" s="5">
        <f t="shared" si="2084"/>
        <v>7.8682914665486506E-2</v>
      </c>
      <c r="V1794" s="5">
        <f t="shared" si="2085"/>
        <v>1.1565229492332589E-2</v>
      </c>
      <c r="W1794" s="5">
        <f t="shared" si="2086"/>
        <v>3.1855361078657586E-2</v>
      </c>
      <c r="X1794" s="5">
        <f t="shared" si="2087"/>
        <v>4.129430773325829E-2</v>
      </c>
      <c r="Y1794" s="5">
        <f t="shared" si="2088"/>
        <v>2.6765037240646695E-2</v>
      </c>
      <c r="Z1794" s="5">
        <f t="shared" si="2089"/>
        <v>2.3798386346064803E-2</v>
      </c>
      <c r="AA1794" s="5">
        <f t="shared" si="2090"/>
        <v>3.3999054701482859E-2</v>
      </c>
      <c r="AB1794" s="5">
        <f t="shared" si="2091"/>
        <v>2.4286010483764674E-2</v>
      </c>
      <c r="AC1794" s="5">
        <f t="shared" si="2092"/>
        <v>1.3386321822153587E-3</v>
      </c>
      <c r="AD1794" s="5">
        <f t="shared" si="2093"/>
        <v>1.1377369752086744E-2</v>
      </c>
      <c r="AE1794" s="5">
        <f t="shared" si="2094"/>
        <v>1.474855697217334E-2</v>
      </c>
      <c r="AF1794" s="5">
        <f t="shared" si="2095"/>
        <v>9.5593242331579783E-3</v>
      </c>
      <c r="AG1794" s="5">
        <f t="shared" si="2096"/>
        <v>4.1306043236208493E-3</v>
      </c>
      <c r="AH1794" s="5">
        <f t="shared" si="2097"/>
        <v>7.712500000414256E-3</v>
      </c>
      <c r="AI1794" s="5">
        <f t="shared" si="2098"/>
        <v>1.1018297862141818E-2</v>
      </c>
      <c r="AJ1794" s="5">
        <f t="shared" si="2099"/>
        <v>7.8705275703311612E-3</v>
      </c>
      <c r="AK1794" s="5">
        <f t="shared" si="2100"/>
        <v>3.7480201878962796E-3</v>
      </c>
      <c r="AL1794" s="5">
        <f t="shared" si="2101"/>
        <v>9.9162676978301105E-5</v>
      </c>
      <c r="AM1794" s="5">
        <f t="shared" si="2102"/>
        <v>3.2508071004079329E-3</v>
      </c>
      <c r="AN1794" s="5">
        <f t="shared" si="2103"/>
        <v>4.2140419772433244E-3</v>
      </c>
      <c r="AO1794" s="5">
        <f t="shared" si="2104"/>
        <v>2.7313447457002933E-3</v>
      </c>
      <c r="AP1794" s="5">
        <f t="shared" si="2105"/>
        <v>1.1802198712702948E-3</v>
      </c>
      <c r="AQ1794" s="5">
        <f t="shared" si="2106"/>
        <v>3.8248163658231399E-4</v>
      </c>
      <c r="AR1794" s="5">
        <f t="shared" si="2107"/>
        <v>1.9995525878577307E-3</v>
      </c>
      <c r="AS1794" s="5">
        <f t="shared" si="2108"/>
        <v>2.8566179582300948E-3</v>
      </c>
      <c r="AT1794" s="5">
        <f t="shared" si="2109"/>
        <v>2.0405230172079081E-3</v>
      </c>
      <c r="AU1794" s="5">
        <f t="shared" si="2110"/>
        <v>9.7171649473562201E-4</v>
      </c>
      <c r="AV1794" s="5">
        <f t="shared" si="2111"/>
        <v>3.4705548706574936E-4</v>
      </c>
      <c r="AW1794" s="5">
        <f t="shared" si="2112"/>
        <v>5.1012044629420123E-6</v>
      </c>
      <c r="AX1794" s="5">
        <f t="shared" si="2113"/>
        <v>7.7403265095054175E-4</v>
      </c>
      <c r="AY1794" s="5">
        <f t="shared" si="2114"/>
        <v>1.0033834620495322E-3</v>
      </c>
      <c r="AZ1794" s="5">
        <f t="shared" si="2115"/>
        <v>6.5034619061491946E-4</v>
      </c>
      <c r="BA1794" s="5">
        <f t="shared" si="2116"/>
        <v>2.8101597155648448E-4</v>
      </c>
      <c r="BB1794" s="5">
        <f t="shared" si="2117"/>
        <v>9.1070699047802453E-5</v>
      </c>
      <c r="BC1794" s="5">
        <f t="shared" si="2118"/>
        <v>2.3611105601201287E-5</v>
      </c>
      <c r="BD1794" s="5">
        <f t="shared" si="2119"/>
        <v>4.3200546206307862E-4</v>
      </c>
      <c r="BE1794" s="5">
        <f t="shared" si="2120"/>
        <v>6.1717534636337621E-4</v>
      </c>
      <c r="BF1794" s="5">
        <f t="shared" si="2121"/>
        <v>4.4085716687435782E-4</v>
      </c>
      <c r="BG1794" s="5">
        <f t="shared" si="2122"/>
        <v>2.0994038158922659E-4</v>
      </c>
      <c r="BH1794" s="5">
        <f t="shared" si="2123"/>
        <v>7.498170688873798E-5</v>
      </c>
      <c r="BI1794" s="5">
        <f t="shared" si="2124"/>
        <v>2.142420176771604E-5</v>
      </c>
      <c r="BJ1794" s="8">
        <f t="shared" si="2125"/>
        <v>0.40156834642673328</v>
      </c>
      <c r="BK1794" s="8">
        <f t="shared" si="2126"/>
        <v>0.25715675727401971</v>
      </c>
      <c r="BL1794" s="8">
        <f t="shared" si="2127"/>
        <v>0.31737850047911548</v>
      </c>
      <c r="BM1794" s="8">
        <f t="shared" si="2128"/>
        <v>0.51136751156056903</v>
      </c>
      <c r="BN1794" s="8">
        <f t="shared" si="2129"/>
        <v>0.48753619670777765</v>
      </c>
    </row>
    <row r="1795" spans="1:66" x14ac:dyDescent="0.25">
      <c r="A1795" t="s">
        <v>22</v>
      </c>
      <c r="B1795" t="s">
        <v>162</v>
      </c>
      <c r="C1795" t="s">
        <v>166</v>
      </c>
      <c r="D1795" s="7" t="s">
        <v>545</v>
      </c>
      <c r="E1795">
        <f>VLOOKUP(A1795,home!$A$2:$E$405,3,FALSE)</f>
        <v>1.4</v>
      </c>
      <c r="F1795">
        <f>VLOOKUP(B1795,home!$B$2:$E$405,3,FALSE)</f>
        <v>0.35709999999999997</v>
      </c>
      <c r="G1795">
        <f>VLOOKUP(C1795,away!$B$2:$E$405,4,FALSE)</f>
        <v>1.9048</v>
      </c>
      <c r="H1795">
        <f>VLOOKUP(A1795,away!$A$2:$E$405,3,FALSE)</f>
        <v>1.0286</v>
      </c>
      <c r="I1795">
        <f>VLOOKUP(C1795,away!$B$2:$E$405,3,FALSE)</f>
        <v>0.3241</v>
      </c>
      <c r="J1795">
        <f>VLOOKUP(B1795,home!$B$2:$E$405,4,FALSE)</f>
        <v>1.2152000000000001</v>
      </c>
      <c r="K1795" s="3">
        <f t="shared" si="2074"/>
        <v>0.9522857119999999</v>
      </c>
      <c r="L1795" s="3">
        <f t="shared" si="2075"/>
        <v>0.40511032475200004</v>
      </c>
      <c r="M1795" s="5">
        <f t="shared" si="2076"/>
        <v>0.25732998309991506</v>
      </c>
      <c r="N1795" s="5">
        <f t="shared" si="2077"/>
        <v>0.24505166617525051</v>
      </c>
      <c r="O1795" s="5">
        <f t="shared" si="2078"/>
        <v>0.10424703302203327</v>
      </c>
      <c r="P1795" s="5">
        <f t="shared" si="2079"/>
        <v>9.9272960065274446E-2</v>
      </c>
      <c r="Q1795" s="5">
        <f t="shared" si="2080"/>
        <v>0.11667960020024236</v>
      </c>
      <c r="R1795" s="5">
        <f t="shared" si="2081"/>
        <v>2.1115774700994183E-2</v>
      </c>
      <c r="S1795" s="5">
        <f t="shared" si="2082"/>
        <v>9.5743998439302216E-3</v>
      </c>
      <c r="T1795" s="5">
        <f t="shared" si="2083"/>
        <v>4.7268110729053715E-2</v>
      </c>
      <c r="U1795" s="5">
        <f t="shared" si="2084"/>
        <v>2.0108250545567828E-2</v>
      </c>
      <c r="V1795" s="5">
        <f t="shared" si="2085"/>
        <v>4.1040215364531341E-4</v>
      </c>
      <c r="W1795" s="5">
        <f t="shared" si="2086"/>
        <v>3.7037438717521048E-2</v>
      </c>
      <c r="X1795" s="5">
        <f t="shared" si="2087"/>
        <v>1.5004248826837253E-2</v>
      </c>
      <c r="Y1795" s="5">
        <f t="shared" si="2088"/>
        <v>3.0391880574499272E-3</v>
      </c>
      <c r="Z1795" s="5">
        <f t="shared" si="2089"/>
        <v>2.8514061155032735E-3</v>
      </c>
      <c r="AA1795" s="5">
        <f t="shared" si="2090"/>
        <v>2.7153533029031884E-3</v>
      </c>
      <c r="AB1795" s="5">
        <f t="shared" si="2091"/>
        <v>1.2928960766933572E-3</v>
      </c>
      <c r="AC1795" s="5">
        <f t="shared" si="2092"/>
        <v>9.8953287814392442E-6</v>
      </c>
      <c r="AD1795" s="5">
        <f t="shared" si="2093"/>
        <v>8.8175559249427226E-3</v>
      </c>
      <c r="AE1795" s="5">
        <f t="shared" si="2094"/>
        <v>3.5720829442724682E-3</v>
      </c>
      <c r="AF1795" s="5">
        <f t="shared" si="2095"/>
        <v>7.2354384079765003E-4</v>
      </c>
      <c r="AG1795" s="5">
        <f t="shared" si="2096"/>
        <v>9.7705026772615145E-5</v>
      </c>
      <c r="AH1795" s="5">
        <f t="shared" si="2097"/>
        <v>2.887835143628425E-4</v>
      </c>
      <c r="AI1795" s="5">
        <f t="shared" si="2098"/>
        <v>2.7500441458888164E-4</v>
      </c>
      <c r="AJ1795" s="5">
        <f t="shared" si="2099"/>
        <v>1.3094138737495815E-4</v>
      </c>
      <c r="AK1795" s="5">
        <f t="shared" si="2100"/>
        <v>4.1564537435543277E-5</v>
      </c>
      <c r="AL1795" s="5">
        <f t="shared" si="2101"/>
        <v>1.5269710386933978E-7</v>
      </c>
      <c r="AM1795" s="5">
        <f t="shared" si="2102"/>
        <v>1.6793665044167801E-3</v>
      </c>
      <c r="AN1795" s="5">
        <f t="shared" si="2103"/>
        <v>6.803287099819129E-4</v>
      </c>
      <c r="AO1795" s="5">
        <f t="shared" si="2104"/>
        <v>1.3780409231944099E-4</v>
      </c>
      <c r="AP1795" s="5">
        <f t="shared" si="2105"/>
        <v>1.8608620197227778E-5</v>
      </c>
      <c r="AQ1795" s="5">
        <f t="shared" si="2106"/>
        <v>1.8846360428213928E-6</v>
      </c>
      <c r="AR1795" s="5">
        <f t="shared" si="2107"/>
        <v>2.3397836657311004E-5</v>
      </c>
      <c r="AS1795" s="5">
        <f t="shared" si="2108"/>
        <v>2.2281425540467107E-5</v>
      </c>
      <c r="AT1795" s="5">
        <f t="shared" si="2109"/>
        <v>1.0609141592589349E-5</v>
      </c>
      <c r="AU1795" s="5">
        <f t="shared" si="2110"/>
        <v>3.3676446517359213E-6</v>
      </c>
      <c r="AV1795" s="5">
        <f t="shared" si="2111"/>
        <v>8.0173997123533321E-7</v>
      </c>
      <c r="AW1795" s="5">
        <f t="shared" si="2112"/>
        <v>1.6363224145873631E-9</v>
      </c>
      <c r="AX1795" s="5">
        <f t="shared" si="2113"/>
        <v>2.6653945456124725E-4</v>
      </c>
      <c r="AY1795" s="5">
        <f t="shared" si="2114"/>
        <v>1.0797788499652784E-4</v>
      </c>
      <c r="AZ1795" s="5">
        <f t="shared" si="2115"/>
        <v>2.1871478028488752E-5</v>
      </c>
      <c r="BA1795" s="5">
        <f t="shared" si="2116"/>
        <v>2.9534538556424374E-6</v>
      </c>
      <c r="BB1795" s="5">
        <f t="shared" si="2117"/>
        <v>2.9911866264983861E-7</v>
      </c>
      <c r="BC1795" s="5">
        <f t="shared" si="2118"/>
        <v>2.423521171309202E-8</v>
      </c>
      <c r="BD1795" s="5">
        <f t="shared" si="2119"/>
        <v>1.5797842011229179E-6</v>
      </c>
      <c r="BE1795" s="5">
        <f t="shared" si="2120"/>
        <v>1.5044059227726889E-6</v>
      </c>
      <c r="BF1795" s="5">
        <f t="shared" si="2121"/>
        <v>7.1631213265230345E-7</v>
      </c>
      <c r="BG1795" s="5">
        <f t="shared" si="2122"/>
        <v>2.2737793641901242E-7</v>
      </c>
      <c r="BH1795" s="5">
        <f t="shared" si="2123"/>
        <v>5.4132190018967475E-8</v>
      </c>
      <c r="BI1795" s="5">
        <f t="shared" si="2124"/>
        <v>1.0309862222866349E-8</v>
      </c>
      <c r="BJ1795" s="8">
        <f t="shared" si="2125"/>
        <v>0.48020879863141475</v>
      </c>
      <c r="BK1795" s="8">
        <f t="shared" si="2126"/>
        <v>0.36670577107364677</v>
      </c>
      <c r="BL1795" s="8">
        <f t="shared" si="2127"/>
        <v>0.1502801516126126</v>
      </c>
      <c r="BM1795" s="8">
        <f t="shared" si="2128"/>
        <v>0.15624113392079353</v>
      </c>
      <c r="BN1795" s="8">
        <f t="shared" si="2129"/>
        <v>0.84369701726370994</v>
      </c>
    </row>
    <row r="1796" spans="1:66" x14ac:dyDescent="0.25">
      <c r="A1796" t="s">
        <v>22</v>
      </c>
      <c r="B1796" t="s">
        <v>248</v>
      </c>
      <c r="C1796" t="s">
        <v>256</v>
      </c>
      <c r="D1796" s="7" t="s">
        <v>545</v>
      </c>
      <c r="E1796">
        <f>VLOOKUP(A1796,home!$A$2:$E$405,3,FALSE)</f>
        <v>1.4</v>
      </c>
      <c r="F1796">
        <f>VLOOKUP(B1796,home!$B$2:$E$405,3,FALSE)</f>
        <v>0.47620000000000001</v>
      </c>
      <c r="G1796">
        <f>VLOOKUP(C1796,away!$B$2:$E$405,4,FALSE)</f>
        <v>0.71430000000000005</v>
      </c>
      <c r="H1796">
        <f>VLOOKUP(A1796,away!$A$2:$E$405,3,FALSE)</f>
        <v>1.0286</v>
      </c>
      <c r="I1796">
        <f>VLOOKUP(C1796,away!$B$2:$E$405,3,FALSE)</f>
        <v>0.97219999999999995</v>
      </c>
      <c r="J1796">
        <f>VLOOKUP(B1796,home!$B$2:$E$405,4,FALSE)</f>
        <v>0.97219999999999995</v>
      </c>
      <c r="K1796" s="3">
        <f t="shared" si="2074"/>
        <v>0.476209524</v>
      </c>
      <c r="L1796" s="3">
        <f t="shared" si="2075"/>
        <v>0.97220478322399984</v>
      </c>
      <c r="M1796" s="5">
        <f t="shared" si="2076"/>
        <v>0.23494253956532715</v>
      </c>
      <c r="N1796" s="5">
        <f t="shared" si="2077"/>
        <v>0.11188187493375562</v>
      </c>
      <c r="O1796" s="5">
        <f t="shared" si="2078"/>
        <v>0.22841226074820489</v>
      </c>
      <c r="P1796" s="5">
        <f t="shared" si="2079"/>
        <v>0.10877209396666652</v>
      </c>
      <c r="Q1796" s="5">
        <f t="shared" si="2080"/>
        <v>2.6639607203215641E-2</v>
      </c>
      <c r="R1796" s="5">
        <f t="shared" si="2081"/>
        <v>0.11103174622320611</v>
      </c>
      <c r="S1796" s="5">
        <f t="shared" si="2082"/>
        <v>1.2589640479521961E-2</v>
      </c>
      <c r="T1796" s="5">
        <f t="shared" si="2083"/>
        <v>2.5899153546174766E-2</v>
      </c>
      <c r="U1796" s="5">
        <f t="shared" si="2084"/>
        <v>5.2874375017841778E-2</v>
      </c>
      <c r="V1796" s="5">
        <f t="shared" si="2085"/>
        <v>6.476295389685376E-4</v>
      </c>
      <c r="W1796" s="5">
        <f t="shared" si="2086"/>
        <v>4.228678221930098E-3</v>
      </c>
      <c r="X1796" s="5">
        <f t="shared" si="2087"/>
        <v>4.1111411940755998E-3</v>
      </c>
      <c r="Y1796" s="5">
        <f t="shared" si="2088"/>
        <v>1.9984355666947617E-3</v>
      </c>
      <c r="Z1796" s="5">
        <f t="shared" si="2089"/>
        <v>3.5981864922638093E-2</v>
      </c>
      <c r="AA1796" s="5">
        <f t="shared" si="2090"/>
        <v>1.7134906767441786E-2</v>
      </c>
      <c r="AB1796" s="5">
        <f t="shared" si="2091"/>
        <v>4.0799028977539144E-3</v>
      </c>
      <c r="AC1796" s="5">
        <f t="shared" si="2092"/>
        <v>1.8739694075465441E-5</v>
      </c>
      <c r="AD1796" s="5">
        <f t="shared" si="2093"/>
        <v>5.0343421080362443E-4</v>
      </c>
      <c r="AE1796" s="5">
        <f t="shared" si="2094"/>
        <v>4.8944114778188316E-4</v>
      </c>
      <c r="AF1796" s="5">
        <f t="shared" si="2095"/>
        <v>2.3791851249009563E-4</v>
      </c>
      <c r="AG1796" s="5">
        <f t="shared" si="2096"/>
        <v>7.7101838620136665E-5</v>
      </c>
      <c r="AH1796" s="5">
        <f t="shared" si="2097"/>
        <v>8.7454352967771525E-3</v>
      </c>
      <c r="AI1796" s="5">
        <f t="shared" si="2098"/>
        <v>4.1646595798510459E-3</v>
      </c>
      <c r="AJ1796" s="5">
        <f t="shared" si="2099"/>
        <v>9.9162527807145312E-4</v>
      </c>
      <c r="AK1796" s="5">
        <f t="shared" si="2100"/>
        <v>1.5740713388559148E-4</v>
      </c>
      <c r="AL1796" s="5">
        <f t="shared" si="2101"/>
        <v>3.470390281222504E-7</v>
      </c>
      <c r="AM1796" s="5">
        <f t="shared" si="2102"/>
        <v>4.7948033178421947E-5</v>
      </c>
      <c r="AN1796" s="5">
        <f t="shared" si="2103"/>
        <v>4.6615307202244857E-5</v>
      </c>
      <c r="AO1796" s="5">
        <f t="shared" si="2104"/>
        <v>2.2659812316739306E-5</v>
      </c>
      <c r="AP1796" s="5">
        <f t="shared" si="2105"/>
        <v>7.3433259737640218E-6</v>
      </c>
      <c r="AQ1796" s="5">
        <f t="shared" si="2106"/>
        <v>1.7848041591166042E-6</v>
      </c>
      <c r="AR1796" s="5">
        <f t="shared" si="2107"/>
        <v>1.7004708053805499E-3</v>
      </c>
      <c r="AS1796" s="5">
        <f t="shared" si="2108"/>
        <v>8.097803928061683E-4</v>
      </c>
      <c r="AT1796" s="5">
        <f t="shared" si="2109"/>
        <v>1.928125677013792E-4</v>
      </c>
      <c r="AU1796" s="5">
        <f t="shared" si="2110"/>
        <v>3.0606393695430523E-5</v>
      </c>
      <c r="AV1796" s="5">
        <f t="shared" si="2111"/>
        <v>3.6437640432643919E-6</v>
      </c>
      <c r="AW1796" s="5">
        <f t="shared" si="2112"/>
        <v>4.4630489280547783E-9</v>
      </c>
      <c r="AX1796" s="5">
        <f t="shared" si="2113"/>
        <v>3.8055516761054193E-6</v>
      </c>
      <c r="AY1796" s="5">
        <f t="shared" si="2114"/>
        <v>3.6997755423157982E-6</v>
      </c>
      <c r="AZ1796" s="5">
        <f t="shared" si="2115"/>
        <v>1.7984697395472932E-6</v>
      </c>
      <c r="BA1796" s="5">
        <f t="shared" si="2116"/>
        <v>5.8282696109049999E-7</v>
      </c>
      <c r="BB1796" s="5">
        <f t="shared" si="2117"/>
        <v>1.4165678984102302E-7</v>
      </c>
      <c r="BC1796" s="5">
        <f t="shared" si="2118"/>
        <v>2.7543881731919906E-8</v>
      </c>
      <c r="BD1796" s="5">
        <f t="shared" si="2119"/>
        <v>2.7553430845395625E-4</v>
      </c>
      <c r="BE1796" s="5">
        <f t="shared" si="2120"/>
        <v>1.3121206187452768E-4</v>
      </c>
      <c r="BF1796" s="5">
        <f t="shared" si="2121"/>
        <v>3.1242216764163676E-5</v>
      </c>
      <c r="BG1796" s="5">
        <f t="shared" si="2122"/>
        <v>4.9592803913224026E-6</v>
      </c>
      <c r="BH1796" s="5">
        <f t="shared" si="2123"/>
        <v>5.9041413863354362E-7</v>
      </c>
      <c r="BI1796" s="5">
        <f t="shared" si="2124"/>
        <v>5.6232167184309982E-8</v>
      </c>
      <c r="BJ1796" s="8">
        <f t="shared" si="2125"/>
        <v>0.17620319348296315</v>
      </c>
      <c r="BK1796" s="8">
        <f t="shared" si="2126"/>
        <v>0.35697469005913002</v>
      </c>
      <c r="BL1796" s="8">
        <f t="shared" si="2127"/>
        <v>0.43077322738045026</v>
      </c>
      <c r="BM1796" s="8">
        <f t="shared" si="2128"/>
        <v>0.17824915789231227</v>
      </c>
      <c r="BN1796" s="8">
        <f t="shared" si="2129"/>
        <v>0.82168012264037593</v>
      </c>
    </row>
    <row r="1797" spans="1:66" x14ac:dyDescent="0.25">
      <c r="A1797" t="s">
        <v>22</v>
      </c>
      <c r="B1797" t="s">
        <v>250</v>
      </c>
      <c r="C1797" t="s">
        <v>246</v>
      </c>
      <c r="D1797" s="7" t="s">
        <v>545</v>
      </c>
      <c r="E1797">
        <f>VLOOKUP(A1797,home!$A$2:$E$405,3,FALSE)</f>
        <v>1.4</v>
      </c>
      <c r="F1797">
        <f>VLOOKUP(B1797,home!$B$2:$E$405,3,FALSE)</f>
        <v>1.1904999999999999</v>
      </c>
      <c r="G1797">
        <f>VLOOKUP(C1797,away!$B$2:$E$405,4,FALSE)</f>
        <v>0.71430000000000005</v>
      </c>
      <c r="H1797">
        <f>VLOOKUP(A1797,away!$A$2:$E$405,3,FALSE)</f>
        <v>1.0286</v>
      </c>
      <c r="I1797">
        <f>VLOOKUP(C1797,away!$B$2:$E$405,3,FALSE)</f>
        <v>0.3241</v>
      </c>
      <c r="J1797">
        <f>VLOOKUP(B1797,home!$B$2:$E$405,4,FALSE)</f>
        <v>0.97219999999999995</v>
      </c>
      <c r="K1797" s="3">
        <f t="shared" si="2074"/>
        <v>1.19052381</v>
      </c>
      <c r="L1797" s="3">
        <f t="shared" si="2075"/>
        <v>0.324101594572</v>
      </c>
      <c r="M1797" s="5">
        <f t="shared" si="2076"/>
        <v>0.21989053941270137</v>
      </c>
      <c r="N1797" s="5">
        <f t="shared" si="2077"/>
        <v>0.26178492276456444</v>
      </c>
      <c r="O1797" s="5">
        <f t="shared" si="2078"/>
        <v>7.1266874454953735E-2</v>
      </c>
      <c r="P1797" s="5">
        <f t="shared" si="2079"/>
        <v>8.4844910902903192E-2</v>
      </c>
      <c r="Q1797" s="5">
        <f t="shared" si="2080"/>
        <v>0.15583059182511252</v>
      </c>
      <c r="R1797" s="5">
        <f t="shared" si="2081"/>
        <v>1.1548853825506517E-2</v>
      </c>
      <c r="S1797" s="5">
        <f t="shared" si="2082"/>
        <v>8.1843663276149232E-3</v>
      </c>
      <c r="T1797" s="5">
        <f t="shared" si="2083"/>
        <v>5.0504943293617433E-2</v>
      </c>
      <c r="U1797" s="5">
        <f t="shared" si="2084"/>
        <v>1.3749185457475095E-2</v>
      </c>
      <c r="V1797" s="5">
        <f t="shared" si="2085"/>
        <v>3.5088257685839954E-4</v>
      </c>
      <c r="W1797" s="5">
        <f t="shared" si="2086"/>
        <v>6.184000996472927E-2</v>
      </c>
      <c r="X1797" s="5">
        <f t="shared" si="2087"/>
        <v>2.0042445837917127E-2</v>
      </c>
      <c r="Y1797" s="5">
        <f t="shared" si="2088"/>
        <v>3.247894327595942E-3</v>
      </c>
      <c r="Z1797" s="5">
        <f t="shared" si="2089"/>
        <v>1.2476673134418682E-3</v>
      </c>
      <c r="AA1797" s="5">
        <f t="shared" si="2090"/>
        <v>1.4853776436112773E-3</v>
      </c>
      <c r="AB1797" s="5">
        <f t="shared" si="2091"/>
        <v>8.841887257804602E-4</v>
      </c>
      <c r="AC1797" s="5">
        <f t="shared" si="2092"/>
        <v>8.461767230426708E-6</v>
      </c>
      <c r="AD1797" s="5">
        <f t="shared" si="2093"/>
        <v>1.8405501068411864E-2</v>
      </c>
      <c r="AE1797" s="5">
        <f t="shared" si="2094"/>
        <v>5.9652522451689345E-3</v>
      </c>
      <c r="AF1797" s="5">
        <f t="shared" si="2095"/>
        <v>9.6667388234172728E-4</v>
      </c>
      <c r="AG1797" s="5">
        <f t="shared" si="2096"/>
        <v>1.0443351556601991E-4</v>
      </c>
      <c r="AH1797" s="5">
        <f t="shared" si="2097"/>
        <v>1.0109274144546819E-4</v>
      </c>
      <c r="AI1797" s="5">
        <f t="shared" si="2098"/>
        <v>1.203533157090037E-4</v>
      </c>
      <c r="AJ1797" s="5">
        <f t="shared" si="2099"/>
        <v>7.1641743982007986E-5</v>
      </c>
      <c r="AK1797" s="5">
        <f t="shared" si="2100"/>
        <v>2.8430400666834905E-5</v>
      </c>
      <c r="AL1797" s="5">
        <f t="shared" si="2101"/>
        <v>1.3059914058407006E-7</v>
      </c>
      <c r="AM1797" s="5">
        <f t="shared" si="2102"/>
        <v>4.382437451384948E-3</v>
      </c>
      <c r="AN1797" s="5">
        <f t="shared" si="2103"/>
        <v>1.4203549661059133E-3</v>
      </c>
      <c r="AO1797" s="5">
        <f t="shared" si="2104"/>
        <v>2.3016965468659274E-4</v>
      </c>
      <c r="AP1797" s="5">
        <f t="shared" si="2105"/>
        <v>2.4866117368670442E-5</v>
      </c>
      <c r="AQ1797" s="5">
        <f t="shared" si="2106"/>
        <v>2.0147870725001483E-6</v>
      </c>
      <c r="AR1797" s="5">
        <f t="shared" si="2107"/>
        <v>6.5528637404262352E-6</v>
      </c>
      <c r="AS1797" s="5">
        <f t="shared" si="2108"/>
        <v>7.8013403066630934E-6</v>
      </c>
      <c r="AT1797" s="5">
        <f t="shared" si="2109"/>
        <v>4.6438406924975574E-6</v>
      </c>
      <c r="AU1797" s="5">
        <f t="shared" si="2110"/>
        <v>1.8428676380884102E-6</v>
      </c>
      <c r="AV1797" s="5">
        <f t="shared" si="2111"/>
        <v>5.4849445045567885E-7</v>
      </c>
      <c r="AW1797" s="5">
        <f t="shared" si="2112"/>
        <v>1.3997712574586419E-9</v>
      </c>
      <c r="AX1797" s="5">
        <f t="shared" si="2113"/>
        <v>8.695660219515827E-4</v>
      </c>
      <c r="AY1797" s="5">
        <f t="shared" si="2114"/>
        <v>2.8182773430013872E-4</v>
      </c>
      <c r="AZ1797" s="5">
        <f t="shared" si="2115"/>
        <v>4.5670409040644443E-5</v>
      </c>
      <c r="BA1797" s="5">
        <f t="shared" si="2116"/>
        <v>4.9339507982761168E-6</v>
      </c>
      <c r="BB1797" s="5">
        <f t="shared" si="2117"/>
        <v>3.9977533031527037E-7</v>
      </c>
      <c r="BC1797" s="5">
        <f t="shared" si="2118"/>
        <v>2.5913564405145444E-8</v>
      </c>
      <c r="BD1797" s="5">
        <f t="shared" si="2119"/>
        <v>3.5396559788086355E-7</v>
      </c>
      <c r="BE1797" s="5">
        <f t="shared" si="2120"/>
        <v>4.2140447219805364E-7</v>
      </c>
      <c r="BF1797" s="5">
        <f t="shared" si="2121"/>
        <v>2.5084602889613295E-7</v>
      </c>
      <c r="BG1797" s="5">
        <f t="shared" si="2122"/>
        <v>9.954605668159811E-8</v>
      </c>
      <c r="BH1797" s="5">
        <f t="shared" si="2123"/>
        <v>2.9627987667763035E-8</v>
      </c>
      <c r="BI1797" s="5">
        <f t="shared" si="2124"/>
        <v>7.0545649521716448E-9</v>
      </c>
      <c r="BJ1797" s="8">
        <f t="shared" si="2125"/>
        <v>0.58595493550662936</v>
      </c>
      <c r="BK1797" s="8">
        <f t="shared" si="2126"/>
        <v>0.31356111932074898</v>
      </c>
      <c r="BL1797" s="8">
        <f t="shared" si="2127"/>
        <v>9.9278550160666779E-2</v>
      </c>
      <c r="BM1797" s="8">
        <f t="shared" si="2128"/>
        <v>0.19459375278121638</v>
      </c>
      <c r="BN1797" s="8">
        <f t="shared" si="2129"/>
        <v>0.80516669318574174</v>
      </c>
    </row>
    <row r="1798" spans="1:66" x14ac:dyDescent="0.25">
      <c r="A1798" t="s">
        <v>22</v>
      </c>
      <c r="B1798" t="s">
        <v>253</v>
      </c>
      <c r="C1798" t="s">
        <v>158</v>
      </c>
      <c r="D1798" s="7" t="s">
        <v>545</v>
      </c>
      <c r="E1798">
        <f>VLOOKUP(A1798,home!$A$2:$E$405,3,FALSE)</f>
        <v>1.4</v>
      </c>
      <c r="F1798">
        <f>VLOOKUP(B1798,home!$B$2:$E$405,3,FALSE)</f>
        <v>1.4286000000000001</v>
      </c>
      <c r="G1798">
        <f>VLOOKUP(C1798,away!$B$2:$E$405,4,FALSE)</f>
        <v>1.4286000000000001</v>
      </c>
      <c r="H1798">
        <f>VLOOKUP(A1798,away!$A$2:$E$405,3,FALSE)</f>
        <v>1.0286</v>
      </c>
      <c r="I1798">
        <f>VLOOKUP(C1798,away!$B$2:$E$405,3,FALSE)</f>
        <v>0.97219999999999995</v>
      </c>
      <c r="J1798">
        <f>VLOOKUP(B1798,home!$B$2:$E$405,4,FALSE)</f>
        <v>0.72909999999999997</v>
      </c>
      <c r="K1798" s="3">
        <f t="shared" si="2074"/>
        <v>2.8572571440000001</v>
      </c>
      <c r="L1798" s="3">
        <f t="shared" si="2075"/>
        <v>0.72910358717199986</v>
      </c>
      <c r="M1798" s="5">
        <f t="shared" si="2076"/>
        <v>2.7698951148744291E-2</v>
      </c>
      <c r="N1798" s="5">
        <f t="shared" si="2077"/>
        <v>7.9143026051056622E-2</v>
      </c>
      <c r="O1798" s="5">
        <f t="shared" si="2078"/>
        <v>2.0195404643451449E-2</v>
      </c>
      <c r="P1798" s="5">
        <f t="shared" si="2079"/>
        <v>5.7703464193472422E-2</v>
      </c>
      <c r="Q1798" s="5">
        <f t="shared" si="2080"/>
        <v>0.11306598829107986</v>
      </c>
      <c r="R1798" s="5">
        <f t="shared" si="2081"/>
        <v>7.3622709849652567E-3</v>
      </c>
      <c r="S1798" s="5">
        <f t="shared" si="2082"/>
        <v>3.0052489731892826E-2</v>
      </c>
      <c r="T1798" s="5">
        <f t="shared" si="2083"/>
        <v>8.2436817650173674E-2</v>
      </c>
      <c r="U1798" s="5">
        <f t="shared" si="2084"/>
        <v>2.1035901367855894E-2</v>
      </c>
      <c r="V1798" s="5">
        <f t="shared" si="2085"/>
        <v>6.9562712796380887E-3</v>
      </c>
      <c r="W1798" s="5">
        <f t="shared" si="2086"/>
        <v>0.10768620092936942</v>
      </c>
      <c r="X1798" s="5">
        <f t="shared" si="2087"/>
        <v>7.8514395386527991E-2</v>
      </c>
      <c r="Y1798" s="5">
        <f t="shared" si="2088"/>
        <v>2.8622563660479137E-2</v>
      </c>
      <c r="Z1798" s="5">
        <f t="shared" si="2089"/>
        <v>1.7892860616235005E-3</v>
      </c>
      <c r="AA1798" s="5">
        <f t="shared" si="2090"/>
        <v>5.1124503822333701E-3</v>
      </c>
      <c r="AB1798" s="5">
        <f t="shared" si="2091"/>
        <v>7.3037926889909172E-3</v>
      </c>
      <c r="AC1798" s="5">
        <f t="shared" si="2092"/>
        <v>9.0572236054431367E-4</v>
      </c>
      <c r="AD1798" s="5">
        <f t="shared" si="2093"/>
        <v>7.692179172891507E-2</v>
      </c>
      <c r="AE1798" s="5">
        <f t="shared" si="2094"/>
        <v>5.6083954281249446E-2</v>
      </c>
      <c r="AF1798" s="5">
        <f t="shared" si="2095"/>
        <v>2.0445506124624702E-2</v>
      </c>
      <c r="AG1798" s="5">
        <f t="shared" si="2096"/>
        <v>4.9689639523369886E-3</v>
      </c>
      <c r="AH1798" s="5">
        <f t="shared" si="2097"/>
        <v>3.2614372150163842E-4</v>
      </c>
      <c r="AI1798" s="5">
        <f t="shared" si="2098"/>
        <v>9.3187647823130264E-4</v>
      </c>
      <c r="AJ1798" s="5">
        <f t="shared" si="2099"/>
        <v>1.3313053623759757E-3</v>
      </c>
      <c r="AK1798" s="5">
        <f t="shared" si="2100"/>
        <v>1.2679605858314216E-3</v>
      </c>
      <c r="AL1798" s="5">
        <f t="shared" si="2101"/>
        <v>7.5473352792660469E-5</v>
      </c>
      <c r="AM1798" s="5">
        <f t="shared" si="2102"/>
        <v>4.3957067789344544E-2</v>
      </c>
      <c r="AN1798" s="5">
        <f t="shared" si="2103"/>
        <v>3.2049255806773876E-2</v>
      </c>
      <c r="AO1798" s="5">
        <f t="shared" si="2104"/>
        <v>1.1683613687455938E-2</v>
      </c>
      <c r="AP1798" s="5">
        <f t="shared" si="2105"/>
        <v>2.8395215502186677E-3</v>
      </c>
      <c r="AQ1798" s="5">
        <f t="shared" si="2106"/>
        <v>5.1757633702915692E-4</v>
      </c>
      <c r="AR1798" s="5">
        <f t="shared" si="2107"/>
        <v>4.7558511456094064E-5</v>
      </c>
      <c r="AS1798" s="5">
        <f t="shared" si="2108"/>
        <v>1.3588689661593058E-4</v>
      </c>
      <c r="AT1798" s="5">
        <f t="shared" si="2109"/>
        <v>1.9413190306592865E-4</v>
      </c>
      <c r="AU1798" s="5">
        <f t="shared" si="2110"/>
        <v>1.8489492230448003E-4</v>
      </c>
      <c r="AV1798" s="5">
        <f t="shared" si="2111"/>
        <v>1.3207308441095015E-4</v>
      </c>
      <c r="AW1798" s="5">
        <f t="shared" si="2112"/>
        <v>4.367467729740324E-6</v>
      </c>
      <c r="AX1798" s="5">
        <f t="shared" si="2113"/>
        <v>2.0932774328399503E-2</v>
      </c>
      <c r="AY1798" s="5">
        <f t="shared" si="2114"/>
        <v>1.5262160852298031E-2</v>
      </c>
      <c r="AZ1798" s="5">
        <f t="shared" si="2115"/>
        <v>5.5638481127032796E-3</v>
      </c>
      <c r="BA1798" s="5">
        <f t="shared" si="2116"/>
        <v>1.3522072058173742E-3</v>
      </c>
      <c r="BB1798" s="5">
        <f t="shared" si="2117"/>
        <v>2.4647478109031845E-4</v>
      </c>
      <c r="BC1798" s="5">
        <f t="shared" si="2118"/>
        <v>3.5941129408076926E-5</v>
      </c>
      <c r="BD1798" s="5">
        <f t="shared" si="2119"/>
        <v>5.7791802171998051E-6</v>
      </c>
      <c r="BE1798" s="5">
        <f t="shared" si="2120"/>
        <v>1.6512603962057612E-5</v>
      </c>
      <c r="BF1798" s="5">
        <f t="shared" si="2121"/>
        <v>2.3590377818315922E-5</v>
      </c>
      <c r="BG1798" s="5">
        <f t="shared" si="2122"/>
        <v>2.2467925183680762E-5</v>
      </c>
      <c r="BH1798" s="5">
        <f t="shared" si="2123"/>
        <v>1.6049159935482347E-5</v>
      </c>
      <c r="BI1798" s="5">
        <f t="shared" si="2124"/>
        <v>9.1713153761711037E-6</v>
      </c>
      <c r="BJ1798" s="8">
        <f t="shared" si="2125"/>
        <v>0.78232964963635188</v>
      </c>
      <c r="BK1798" s="8">
        <f t="shared" si="2126"/>
        <v>0.13865453291938262</v>
      </c>
      <c r="BL1798" s="8">
        <f t="shared" si="2127"/>
        <v>6.5655222095783505E-2</v>
      </c>
      <c r="BM1798" s="8">
        <f t="shared" si="2128"/>
        <v>0.66800179201580312</v>
      </c>
      <c r="BN1798" s="8">
        <f t="shared" si="2129"/>
        <v>0.30516910531276992</v>
      </c>
    </row>
    <row r="1799" spans="1:66" x14ac:dyDescent="0.25">
      <c r="A1799" t="s">
        <v>25</v>
      </c>
      <c r="B1799" t="s">
        <v>247</v>
      </c>
      <c r="C1799" t="s">
        <v>165</v>
      </c>
      <c r="D1799" s="7" t="s">
        <v>545</v>
      </c>
      <c r="E1799">
        <f>VLOOKUP(A1799,home!$A$2:$E$405,3,FALSE)</f>
        <v>1.35</v>
      </c>
      <c r="F1799">
        <f>VLOOKUP(B1799,home!$B$2:$E$405,3,FALSE)</f>
        <v>0.49380000000000002</v>
      </c>
      <c r="G1799">
        <f>VLOOKUP(C1799,away!$B$2:$E$405,4,FALSE)</f>
        <v>1.1111</v>
      </c>
      <c r="H1799">
        <f>VLOOKUP(A1799,away!$A$2:$E$405,3,FALSE)</f>
        <v>1.0667</v>
      </c>
      <c r="I1799">
        <f>VLOOKUP(C1799,away!$B$2:$E$405,3,FALSE)</f>
        <v>1.4061999999999999</v>
      </c>
      <c r="J1799">
        <f>VLOOKUP(B1799,home!$B$2:$E$405,4,FALSE)</f>
        <v>1.25</v>
      </c>
      <c r="K1799" s="3">
        <f t="shared" si="2074"/>
        <v>0.74069259300000001</v>
      </c>
      <c r="L1799" s="3">
        <f t="shared" si="2075"/>
        <v>1.874991925</v>
      </c>
      <c r="M1799" s="5">
        <f t="shared" si="2076"/>
        <v>7.3117721165617489E-2</v>
      </c>
      <c r="N1799" s="5">
        <f t="shared" si="2077"/>
        <v>5.4157754484412207E-2</v>
      </c>
      <c r="O1799" s="5">
        <f t="shared" si="2078"/>
        <v>0.1370951367599344</v>
      </c>
      <c r="P1799" s="5">
        <f t="shared" si="2079"/>
        <v>0.10154535233440544</v>
      </c>
      <c r="Q1799" s="5">
        <f t="shared" si="2080"/>
        <v>2.0057123800058325E-2</v>
      </c>
      <c r="R1799" s="5">
        <f t="shared" si="2081"/>
        <v>0.12852613719082387</v>
      </c>
      <c r="S1799" s="5">
        <f t="shared" si="2082"/>
        <v>3.5256359253053919E-2</v>
      </c>
      <c r="T1799" s="5">
        <f t="shared" si="2083"/>
        <v>3.7606945163834678E-2</v>
      </c>
      <c r="U1799" s="5">
        <f t="shared" si="2084"/>
        <v>9.5198357824145069E-2</v>
      </c>
      <c r="V1799" s="5">
        <f t="shared" si="2085"/>
        <v>5.4404191020950062E-3</v>
      </c>
      <c r="W1799" s="5">
        <f t="shared" si="2086"/>
        <v>4.9520543451957383E-3</v>
      </c>
      <c r="X1799" s="5">
        <f t="shared" si="2087"/>
        <v>9.2850619094031733E-3</v>
      </c>
      <c r="Y1799" s="5">
        <f t="shared" si="2088"/>
        <v>8.7047080516280181E-3</v>
      </c>
      <c r="Z1799" s="5">
        <f t="shared" si="2089"/>
        <v>8.0328489794745661E-2</v>
      </c>
      <c r="AA1799" s="5">
        <f t="shared" si="2090"/>
        <v>5.9498717397844202E-2</v>
      </c>
      <c r="AB1799" s="5">
        <f t="shared" si="2091"/>
        <v>2.2035129634791713E-2</v>
      </c>
      <c r="AC1799" s="5">
        <f t="shared" si="2092"/>
        <v>4.7222587233480416E-4</v>
      </c>
      <c r="AD1799" s="5">
        <f t="shared" si="2093"/>
        <v>9.1698749340498697E-4</v>
      </c>
      <c r="AE1799" s="5">
        <f t="shared" si="2094"/>
        <v>1.7193441454603417E-3</v>
      </c>
      <c r="AF1799" s="5">
        <f t="shared" si="2095"/>
        <v>1.6118781945170834E-3</v>
      </c>
      <c r="AG1799" s="5">
        <f t="shared" si="2096"/>
        <v>1.0074195329343703E-3</v>
      </c>
      <c r="AH1799" s="5">
        <f t="shared" si="2097"/>
        <v>3.7653817428148266E-2</v>
      </c>
      <c r="AI1799" s="5">
        <f t="shared" si="2098"/>
        <v>2.7889903667203734E-2</v>
      </c>
      <c r="AJ1799" s="5">
        <f t="shared" si="2099"/>
        <v>1.0328922532890668E-2</v>
      </c>
      <c r="AK1799" s="5">
        <f t="shared" si="2100"/>
        <v>2.5501854712609729E-3</v>
      </c>
      <c r="AL1799" s="5">
        <f t="shared" si="2101"/>
        <v>2.6232952462532976E-5</v>
      </c>
      <c r="AM1799" s="5">
        <f t="shared" si="2102"/>
        <v>1.3584116884774209E-4</v>
      </c>
      <c r="AN1799" s="5">
        <f t="shared" si="2103"/>
        <v>2.5470109467207798E-4</v>
      </c>
      <c r="AO1799" s="5">
        <f t="shared" si="2104"/>
        <v>2.3878124789940345E-4</v>
      </c>
      <c r="AP1799" s="5">
        <f t="shared" si="2105"/>
        <v>1.4923763721760158E-4</v>
      </c>
      <c r="AQ1799" s="5">
        <f t="shared" si="2106"/>
        <v>6.9954841172270633E-5</v>
      </c>
      <c r="AR1799" s="5">
        <f t="shared" si="2107"/>
        <v>1.4120120724640443E-2</v>
      </c>
      <c r="AS1799" s="5">
        <f t="shared" si="2108"/>
        <v>1.045866883300697E-2</v>
      </c>
      <c r="AT1799" s="5">
        <f t="shared" si="2109"/>
        <v>3.8733292686241073E-3</v>
      </c>
      <c r="AU1799" s="5">
        <f t="shared" si="2110"/>
        <v>9.5631543317332805E-4</v>
      </c>
      <c r="AV1799" s="5">
        <f t="shared" si="2111"/>
        <v>1.7708393948076762E-4</v>
      </c>
      <c r="AW1799" s="5">
        <f t="shared" si="2112"/>
        <v>1.0120036406563479E-6</v>
      </c>
      <c r="AX1799" s="5">
        <f t="shared" si="2113"/>
        <v>1.6769424598330818E-5</v>
      </c>
      <c r="AY1799" s="5">
        <f t="shared" si="2114"/>
        <v>3.1442535708766655E-5</v>
      </c>
      <c r="AZ1799" s="5">
        <f t="shared" si="2115"/>
        <v>2.9477250277730821E-5</v>
      </c>
      <c r="BA1799" s="5">
        <f t="shared" si="2116"/>
        <v>1.8423202080649767E-5</v>
      </c>
      <c r="BB1799" s="5">
        <f t="shared" si="2117"/>
        <v>8.6358387834653812E-6</v>
      </c>
      <c r="BC1799" s="5">
        <f t="shared" si="2118"/>
        <v>3.2384255969198806E-6</v>
      </c>
      <c r="BD1799" s="5">
        <f t="shared" si="2119"/>
        <v>4.4125187231210021E-3</v>
      </c>
      <c r="BE1799" s="5">
        <f t="shared" si="2120"/>
        <v>3.2683199346895441E-3</v>
      </c>
      <c r="BF1799" s="5">
        <f t="shared" si="2121"/>
        <v>1.2104101835893942E-3</v>
      </c>
      <c r="BG1799" s="5">
        <f t="shared" si="2122"/>
        <v>2.9884728582547823E-4</v>
      </c>
      <c r="BH1799" s="5">
        <f t="shared" si="2123"/>
        <v>5.5338492762271394E-5</v>
      </c>
      <c r="BI1799" s="5">
        <f t="shared" si="2124"/>
        <v>8.197762339359709E-6</v>
      </c>
      <c r="BJ1799" s="8">
        <f t="shared" si="2125"/>
        <v>0.14097577978770393</v>
      </c>
      <c r="BK1799" s="8">
        <f t="shared" si="2126"/>
        <v>0.21588975321567797</v>
      </c>
      <c r="BL1799" s="8">
        <f t="shared" si="2127"/>
        <v>0.55961545848829564</v>
      </c>
      <c r="BM1799" s="8">
        <f t="shared" si="2128"/>
        <v>0.4822798250191031</v>
      </c>
      <c r="BN1799" s="8">
        <f t="shared" si="2129"/>
        <v>0.51449922573525164</v>
      </c>
    </row>
    <row r="1800" spans="1:66" x14ac:dyDescent="0.25">
      <c r="A1800" t="s">
        <v>173</v>
      </c>
      <c r="B1800" t="s">
        <v>178</v>
      </c>
      <c r="C1800" t="s">
        <v>503</v>
      </c>
      <c r="D1800" s="7" t="s">
        <v>545</v>
      </c>
      <c r="E1800">
        <f>VLOOKUP(A1800,home!$A$2:$E$405,3,FALSE)</f>
        <v>1.8412999999999999</v>
      </c>
      <c r="F1800">
        <f>VLOOKUP(B1800,home!$B$2:$E$405,3,FALSE)</f>
        <v>0.95040000000000002</v>
      </c>
      <c r="G1800">
        <f>VLOOKUP(C1800,away!$B$2:$E$405,4,FALSE)</f>
        <v>1.9008</v>
      </c>
      <c r="H1800">
        <f>VLOOKUP(A1800,away!$A$2:$E$405,3,FALSE)</f>
        <v>1.4127000000000001</v>
      </c>
      <c r="I1800">
        <f>VLOOKUP(C1800,away!$B$2:$E$405,3,FALSE)</f>
        <v>0.70789999999999997</v>
      </c>
      <c r="J1800">
        <f>VLOOKUP(B1800,home!$B$2:$E$405,4,FALSE)</f>
        <v>1.9466000000000001</v>
      </c>
      <c r="K1800" s="3">
        <f t="shared" si="2074"/>
        <v>3.3263458652160001</v>
      </c>
      <c r="L1800" s="3">
        <f t="shared" si="2075"/>
        <v>1.9466979723780002</v>
      </c>
      <c r="M1800" s="5">
        <f t="shared" si="2076"/>
        <v>5.1279780612822996E-3</v>
      </c>
      <c r="N1800" s="5">
        <f t="shared" si="2077"/>
        <v>1.7057428621064734E-2</v>
      </c>
      <c r="O1800" s="5">
        <f t="shared" si="2078"/>
        <v>9.9826244942971196E-3</v>
      </c>
      <c r="P1800" s="5">
        <f t="shared" si="2079"/>
        <v>3.320566171060918E-2</v>
      </c>
      <c r="Q1800" s="5">
        <f t="shared" si="2080"/>
        <v>2.8369453582447877E-2</v>
      </c>
      <c r="R1800" s="5">
        <f t="shared" si="2081"/>
        <v>9.7165774310295841E-3</v>
      </c>
      <c r="S1800" s="5">
        <f t="shared" si="2082"/>
        <v>5.375490868245341E-2</v>
      </c>
      <c r="T1800" s="5">
        <f t="shared" si="2083"/>
        <v>5.5226757766423072E-2</v>
      </c>
      <c r="U1800" s="5">
        <f t="shared" si="2084"/>
        <v>3.2320697161756354E-2</v>
      </c>
      <c r="V1800" s="5">
        <f t="shared" si="2085"/>
        <v>3.8676004279591204E-2</v>
      </c>
      <c r="W1800" s="5">
        <f t="shared" si="2086"/>
        <v>3.1455538207470907E-2</v>
      </c>
      <c r="X1800" s="5">
        <f t="shared" si="2087"/>
        <v>6.1234432448542327E-2</v>
      </c>
      <c r="Y1800" s="5">
        <f t="shared" si="2088"/>
        <v>5.9602472743647508E-2</v>
      </c>
      <c r="Z1800" s="5">
        <f t="shared" si="2089"/>
        <v>6.3050805278130426E-3</v>
      </c>
      <c r="AA1800" s="5">
        <f t="shared" si="2090"/>
        <v>2.0972878543544828E-2</v>
      </c>
      <c r="AB1800" s="5">
        <f t="shared" si="2091"/>
        <v>3.4881523912498866E-2</v>
      </c>
      <c r="AC1800" s="5">
        <f t="shared" si="2092"/>
        <v>1.5652640025445978E-2</v>
      </c>
      <c r="AD1800" s="5">
        <f t="shared" si="2093"/>
        <v>2.6157999863641195E-2</v>
      </c>
      <c r="AE1800" s="5">
        <f t="shared" si="2094"/>
        <v>5.0921725296014311E-2</v>
      </c>
      <c r="AF1800" s="5">
        <f t="shared" si="2095"/>
        <v>4.9564609691870307E-2</v>
      </c>
      <c r="AG1800" s="5">
        <f t="shared" si="2096"/>
        <v>3.2162441729623632E-2</v>
      </c>
      <c r="AH1800" s="5">
        <f t="shared" si="2097"/>
        <v>3.0685218697934155E-3</v>
      </c>
      <c r="AI1800" s="5">
        <f t="shared" si="2098"/>
        <v>1.0206965033912196E-2</v>
      </c>
      <c r="AJ1800" s="5">
        <f t="shared" si="2099"/>
        <v>1.6975947968479069E-2</v>
      </c>
      <c r="AK1800" s="5">
        <f t="shared" si="2100"/>
        <v>1.8822624777690766E-2</v>
      </c>
      <c r="AL1800" s="5">
        <f t="shared" si="2101"/>
        <v>4.0542784181329368E-3</v>
      </c>
      <c r="AM1800" s="5">
        <f t="shared" si="2102"/>
        <v>1.7402110937748714E-2</v>
      </c>
      <c r="AN1800" s="5">
        <f t="shared" si="2103"/>
        <v>3.3876654077612436E-2</v>
      </c>
      <c r="AO1800" s="5">
        <f t="shared" si="2104"/>
        <v>3.2973806901919533E-2</v>
      </c>
      <c r="AP1800" s="5">
        <f t="shared" si="2105"/>
        <v>2.1396681012516818E-2</v>
      </c>
      <c r="AQ1800" s="5">
        <f t="shared" si="2106"/>
        <v>1.0413218885671337E-2</v>
      </c>
      <c r="AR1800" s="5">
        <f t="shared" si="2107"/>
        <v>1.1946970604248782E-3</v>
      </c>
      <c r="AS1800" s="5">
        <f t="shared" si="2108"/>
        <v>3.9739756271300027E-3</v>
      </c>
      <c r="AT1800" s="5">
        <f t="shared" si="2109"/>
        <v>6.6094086978865253E-3</v>
      </c>
      <c r="AU1800" s="5">
        <f t="shared" si="2110"/>
        <v>7.3283930979125018E-3</v>
      </c>
      <c r="AV1800" s="5">
        <f t="shared" si="2111"/>
        <v>6.0941925199796817E-3</v>
      </c>
      <c r="AW1800" s="5">
        <f t="shared" si="2112"/>
        <v>7.2925102699294086E-4</v>
      </c>
      <c r="AX1800" s="5">
        <f t="shared" si="2113"/>
        <v>9.6475732939684238E-3</v>
      </c>
      <c r="AY1800" s="5">
        <f t="shared" si="2114"/>
        <v>1.8780911369736475E-2</v>
      </c>
      <c r="AZ1800" s="5">
        <f t="shared" si="2115"/>
        <v>1.8280381041438469E-2</v>
      </c>
      <c r="BA1800" s="5">
        <f t="shared" si="2116"/>
        <v>1.1862126902555167E-2</v>
      </c>
      <c r="BB1800" s="5">
        <f t="shared" si="2117"/>
        <v>5.772994597323668E-3</v>
      </c>
      <c r="BC1800" s="5">
        <f t="shared" si="2118"/>
        <v>2.2476553754318261E-3</v>
      </c>
      <c r="BD1800" s="5">
        <f t="shared" si="2119"/>
        <v>3.8761905752251091E-4</v>
      </c>
      <c r="BE1800" s="5">
        <f t="shared" si="2120"/>
        <v>1.2893550492689269E-3</v>
      </c>
      <c r="BF1800" s="5">
        <f t="shared" si="2121"/>
        <v>2.1444204184655345E-3</v>
      </c>
      <c r="BG1800" s="5">
        <f t="shared" si="2122"/>
        <v>2.3776946640825312E-3</v>
      </c>
      <c r="BH1800" s="5">
        <f t="shared" si="2123"/>
        <v>1.9772587036542685E-3</v>
      </c>
      <c r="BI1800" s="5">
        <f t="shared" si="2124"/>
        <v>1.3154092626725448E-3</v>
      </c>
      <c r="BJ1800" s="8">
        <f t="shared" si="2125"/>
        <v>0.59440697434666878</v>
      </c>
      <c r="BK1800" s="8">
        <f t="shared" si="2126"/>
        <v>0.16925238254725147</v>
      </c>
      <c r="BL1800" s="8">
        <f t="shared" si="2127"/>
        <v>0.19164078535200207</v>
      </c>
      <c r="BM1800" s="8">
        <f t="shared" si="2128"/>
        <v>0.84009383853026121</v>
      </c>
      <c r="BN1800" s="8">
        <f t="shared" si="2129"/>
        <v>0.1034597239007308</v>
      </c>
    </row>
    <row r="1801" spans="1:66" x14ac:dyDescent="0.25">
      <c r="A1801" t="s">
        <v>173</v>
      </c>
      <c r="B1801" t="s">
        <v>486</v>
      </c>
      <c r="C1801" t="s">
        <v>177</v>
      </c>
      <c r="D1801" s="7" t="s">
        <v>545</v>
      </c>
      <c r="E1801">
        <f>VLOOKUP(A1801,home!$A$2:$E$405,3,FALSE)</f>
        <v>1.8412999999999999</v>
      </c>
      <c r="F1801">
        <f>VLOOKUP(B1801,home!$B$2:$E$405,3,FALSE)</f>
        <v>1.0862000000000001</v>
      </c>
      <c r="G1801">
        <f>VLOOKUP(C1801,away!$B$2:$E$405,4,FALSE)</f>
        <v>1.4482999999999999</v>
      </c>
      <c r="H1801">
        <f>VLOOKUP(A1801,away!$A$2:$E$405,3,FALSE)</f>
        <v>1.4127000000000001</v>
      </c>
      <c r="I1801">
        <f>VLOOKUP(C1801,away!$B$2:$E$405,3,FALSE)</f>
        <v>1.8875999999999999</v>
      </c>
      <c r="J1801">
        <f>VLOOKUP(B1801,home!$B$2:$E$405,4,FALSE)</f>
        <v>1.8875999999999999</v>
      </c>
      <c r="K1801" s="3">
        <f t="shared" si="2074"/>
        <v>2.8966290528980001</v>
      </c>
      <c r="L1801" s="3">
        <f t="shared" si="2075"/>
        <v>5.0334977927519997</v>
      </c>
      <c r="M1801" s="5">
        <f t="shared" si="2076"/>
        <v>3.597407784834004E-4</v>
      </c>
      <c r="N1801" s="5">
        <f t="shared" si="2077"/>
        <v>1.0420355904671612E-3</v>
      </c>
      <c r="O1801" s="5">
        <f t="shared" si="2078"/>
        <v>1.8107544144590822E-3</v>
      </c>
      <c r="P1801" s="5">
        <f t="shared" si="2079"/>
        <v>5.2450838445854842E-3</v>
      </c>
      <c r="Q1801" s="5">
        <f t="shared" si="2080"/>
        <v>1.5091952827504512E-3</v>
      </c>
      <c r="R1801" s="5">
        <f t="shared" si="2081"/>
        <v>4.5572141741978657E-3</v>
      </c>
      <c r="S1801" s="5">
        <f t="shared" si="2082"/>
        <v>1.9118561324012569E-2</v>
      </c>
      <c r="T1801" s="5">
        <f t="shared" si="2083"/>
        <v>7.5965311245561268E-3</v>
      </c>
      <c r="U1801" s="5">
        <f t="shared" si="2084"/>
        <v>1.3200558977260106E-2</v>
      </c>
      <c r="V1801" s="5">
        <f t="shared" si="2085"/>
        <v>3.0972443100418138E-2</v>
      </c>
      <c r="W1801" s="5">
        <f t="shared" si="2086"/>
        <v>1.4571929675038563E-3</v>
      </c>
      <c r="X1801" s="5">
        <f t="shared" si="2087"/>
        <v>7.3347775855443975E-3</v>
      </c>
      <c r="Y1801" s="5">
        <f t="shared" si="2088"/>
        <v>1.8459793393582287E-2</v>
      </c>
      <c r="Z1801" s="5">
        <f t="shared" si="2089"/>
        <v>7.6462424956410301E-3</v>
      </c>
      <c r="AA1801" s="5">
        <f t="shared" si="2090"/>
        <v>2.2148328158377119E-2</v>
      </c>
      <c r="AB1801" s="5">
        <f t="shared" si="2091"/>
        <v>3.2077745408337015E-2</v>
      </c>
      <c r="AC1801" s="5">
        <f t="shared" si="2092"/>
        <v>2.8223979364081594E-2</v>
      </c>
      <c r="AD1801" s="5">
        <f t="shared" si="2093"/>
        <v>1.0552368713375804E-3</v>
      </c>
      <c r="AE1801" s="5">
        <f t="shared" si="2094"/>
        <v>5.3115324627082379E-3</v>
      </c>
      <c r="AF1801" s="5">
        <f t="shared" si="2095"/>
        <v>1.3367793463586257E-2</v>
      </c>
      <c r="AG1801" s="5">
        <f t="shared" si="2096"/>
        <v>2.242891963097535E-2</v>
      </c>
      <c r="AH1801" s="5">
        <f t="shared" si="2097"/>
        <v>9.6218361811639137E-3</v>
      </c>
      <c r="AI1801" s="5">
        <f t="shared" si="2098"/>
        <v>2.7870890224584537E-2</v>
      </c>
      <c r="AJ1801" s="5">
        <f t="shared" si="2099"/>
        <v>4.0365815177331225E-2</v>
      </c>
      <c r="AK1801" s="5">
        <f t="shared" si="2100"/>
        <v>3.8974930995522884E-2</v>
      </c>
      <c r="AL1801" s="5">
        <f t="shared" si="2101"/>
        <v>1.6460423398932434E-2</v>
      </c>
      <c r="AM1801" s="5">
        <f t="shared" si="2102"/>
        <v>6.1132595584112459E-4</v>
      </c>
      <c r="AN1801" s="5">
        <f t="shared" si="2103"/>
        <v>3.0771078493783072E-3</v>
      </c>
      <c r="AO1801" s="5">
        <f t="shared" si="2104"/>
        <v>7.7443077839527827E-3</v>
      </c>
      <c r="AP1801" s="5">
        <f t="shared" si="2105"/>
        <v>1.299365204563949E-2</v>
      </c>
      <c r="AQ1801" s="5">
        <f t="shared" si="2106"/>
        <v>1.6350879722878464E-2</v>
      </c>
      <c r="AR1801" s="5">
        <f t="shared" si="2107"/>
        <v>9.6862982360219774E-3</v>
      </c>
      <c r="AS1801" s="5">
        <f t="shared" si="2108"/>
        <v>2.8057612885495908E-2</v>
      </c>
      <c r="AT1801" s="5">
        <f t="shared" si="2109"/>
        <v>4.0636248319546375E-2</v>
      </c>
      <c r="AU1801" s="5">
        <f t="shared" si="2110"/>
        <v>3.9236045827725184E-2</v>
      </c>
      <c r="AV1801" s="5">
        <f t="shared" si="2111"/>
        <v>2.8413067566356538E-2</v>
      </c>
      <c r="AW1801" s="5">
        <f t="shared" si="2112"/>
        <v>6.6665519242274495E-3</v>
      </c>
      <c r="AX1801" s="5">
        <f t="shared" si="2113"/>
        <v>2.9513075408000683E-4</v>
      </c>
      <c r="AY1801" s="5">
        <f t="shared" si="2114"/>
        <v>1.485539999234948E-3</v>
      </c>
      <c r="AZ1801" s="5">
        <f t="shared" si="2115"/>
        <v>3.7387311535969597E-3</v>
      </c>
      <c r="BA1801" s="5">
        <f t="shared" si="2116"/>
        <v>6.2729650031078128E-3</v>
      </c>
      <c r="BB1801" s="5">
        <f t="shared" si="2117"/>
        <v>7.8937388742884255E-3</v>
      </c>
      <c r="BC1801" s="5">
        <f t="shared" si="2118"/>
        <v>7.94662344005829E-3</v>
      </c>
      <c r="BD1801" s="5">
        <f t="shared" si="2119"/>
        <v>8.1259934651590343E-3</v>
      </c>
      <c r="BE1801" s="5">
        <f t="shared" si="2120"/>
        <v>2.3537988754838948E-2</v>
      </c>
      <c r="BF1801" s="5">
        <f t="shared" si="2121"/>
        <v>3.4090411037026466E-2</v>
      </c>
      <c r="BG1801" s="5">
        <f t="shared" si="2122"/>
        <v>3.2915758345028502E-2</v>
      </c>
      <c r="BH1801" s="5">
        <f t="shared" si="2123"/>
        <v>2.3836185480094838E-2</v>
      </c>
      <c r="BI1801" s="5">
        <f t="shared" si="2124"/>
        <v>1.3808917474381628E-2</v>
      </c>
      <c r="BJ1801" s="8">
        <f t="shared" si="2125"/>
        <v>0.14797301095506832</v>
      </c>
      <c r="BK1801" s="8">
        <f t="shared" si="2126"/>
        <v>0.10186577180974857</v>
      </c>
      <c r="BL1801" s="8">
        <f t="shared" si="2127"/>
        <v>0.47297260110290917</v>
      </c>
      <c r="BM1801" s="8">
        <f t="shared" si="2128"/>
        <v>0.72111461420341616</v>
      </c>
      <c r="BN1801" s="8">
        <f t="shared" si="2129"/>
        <v>1.4524024084943445E-2</v>
      </c>
    </row>
    <row r="1802" spans="1:66" s="14" customFormat="1" x14ac:dyDescent="0.25">
      <c r="A1802" t="s">
        <v>173</v>
      </c>
      <c r="B1802" t="s">
        <v>436</v>
      </c>
      <c r="C1802" t="s">
        <v>262</v>
      </c>
      <c r="D1802" s="7" t="s">
        <v>545</v>
      </c>
      <c r="E1802">
        <f>VLOOKUP(A1802,home!$A$2:$E$405,3,FALSE)</f>
        <v>1.8412999999999999</v>
      </c>
      <c r="F1802">
        <f>VLOOKUP(B1802,home!$B$2:$E$405,3,FALSE)</f>
        <v>0.36209999999999998</v>
      </c>
      <c r="G1802">
        <f>VLOOKUP(C1802,away!$B$2:$E$405,4,FALSE)</f>
        <v>1.222</v>
      </c>
      <c r="H1802">
        <f>VLOOKUP(A1802,away!$A$2:$E$405,3,FALSE)</f>
        <v>1.4127000000000001</v>
      </c>
      <c r="I1802">
        <f>VLOOKUP(C1802,away!$B$2:$E$405,3,FALSE)</f>
        <v>2.3006000000000002</v>
      </c>
      <c r="J1802">
        <f>VLOOKUP(B1802,home!$B$2:$E$405,4,FALSE)</f>
        <v>0.70789999999999997</v>
      </c>
      <c r="K1802" s="3">
        <f t="shared" si="2074"/>
        <v>0.81474984005999995</v>
      </c>
      <c r="L1802" s="3">
        <f t="shared" si="2075"/>
        <v>2.3007157891980006</v>
      </c>
      <c r="M1802" s="5">
        <f t="shared" si="2076"/>
        <v>4.4357848026253317E-2</v>
      </c>
      <c r="N1802" s="5">
        <f t="shared" si="2077"/>
        <v>3.6140549584795671E-2</v>
      </c>
      <c r="O1802" s="5">
        <f t="shared" si="2078"/>
        <v>0.10205480132884634</v>
      </c>
      <c r="P1802" s="5">
        <f t="shared" si="2079"/>
        <v>8.3149133060032632E-2</v>
      </c>
      <c r="Q1802" s="5">
        <f t="shared" si="2080"/>
        <v>1.4722753496946385E-2</v>
      </c>
      <c r="R1802" s="5">
        <f t="shared" si="2081"/>
        <v>0.11739954639037098</v>
      </c>
      <c r="S1802" s="5">
        <f t="shared" si="2082"/>
        <v>3.8965925063266571E-2</v>
      </c>
      <c r="T1802" s="5">
        <f t="shared" si="2083"/>
        <v>3.3872871430894617E-2</v>
      </c>
      <c r="U1802" s="5">
        <f t="shared" si="2084"/>
        <v>9.5651261644671304E-2</v>
      </c>
      <c r="V1802" s="5">
        <f t="shared" si="2085"/>
        <v>8.1157701438016368E-3</v>
      </c>
      <c r="W1802" s="5">
        <f t="shared" si="2086"/>
        <v>3.9984536856266248E-3</v>
      </c>
      <c r="X1802" s="5">
        <f t="shared" si="2087"/>
        <v>9.1993055268981116E-3</v>
      </c>
      <c r="Y1802" s="5">
        <f t="shared" si="2088"/>
        <v>1.0582493737695464E-2</v>
      </c>
      <c r="Z1802" s="5">
        <f t="shared" si="2089"/>
        <v>9.0034330008336536E-2</v>
      </c>
      <c r="AA1802" s="5">
        <f t="shared" si="2090"/>
        <v>7.3355455974201442E-2</v>
      </c>
      <c r="AB1802" s="5">
        <f t="shared" si="2091"/>
        <v>2.9883173011254493E-2</v>
      </c>
      <c r="AC1802" s="5">
        <f t="shared" si="2092"/>
        <v>9.5081716313792023E-4</v>
      </c>
      <c r="AD1802" s="5">
        <f t="shared" si="2093"/>
        <v>8.1443487521290232E-4</v>
      </c>
      <c r="AE1802" s="5">
        <f t="shared" si="2094"/>
        <v>1.8737831766758271E-3</v>
      </c>
      <c r="AF1802" s="5">
        <f t="shared" si="2095"/>
        <v>2.1555212700558319E-3</v>
      </c>
      <c r="AG1802" s="5">
        <f t="shared" si="2096"/>
        <v>1.6530806066565264E-3</v>
      </c>
      <c r="AH1802" s="5">
        <f t="shared" si="2097"/>
        <v>5.1785851155010824E-2</v>
      </c>
      <c r="AI1802" s="5">
        <f t="shared" si="2098"/>
        <v>4.2192513945916027E-2</v>
      </c>
      <c r="AJ1802" s="5">
        <f t="shared" si="2099"/>
        <v>1.71881719945822E-2</v>
      </c>
      <c r="AK1802" s="5">
        <f t="shared" si="2100"/>
        <v>4.6680201278365401E-3</v>
      </c>
      <c r="AL1802" s="5">
        <f t="shared" si="2101"/>
        <v>7.1292568356089779E-5</v>
      </c>
      <c r="AM1802" s="5">
        <f t="shared" si="2102"/>
        <v>1.3271213686379967E-4</v>
      </c>
      <c r="AN1802" s="5">
        <f t="shared" si="2103"/>
        <v>3.0533290870074986E-4</v>
      </c>
      <c r="AO1802" s="5">
        <f t="shared" si="2104"/>
        <v>3.5124212200478354E-4</v>
      </c>
      <c r="AP1802" s="5">
        <f t="shared" si="2105"/>
        <v>2.6936943197593857E-4</v>
      </c>
      <c r="AQ1802" s="5">
        <f t="shared" si="2106"/>
        <v>1.5493562631858473E-4</v>
      </c>
      <c r="AR1802" s="5">
        <f t="shared" si="2107"/>
        <v>2.3828905081878165E-2</v>
      </c>
      <c r="AS1802" s="5">
        <f t="shared" si="2108"/>
        <v>1.9414596604265155E-2</v>
      </c>
      <c r="AT1802" s="5">
        <f t="shared" si="2109"/>
        <v>7.9090197390772263E-3</v>
      </c>
      <c r="AU1802" s="5">
        <f t="shared" si="2110"/>
        <v>2.1479575224815179E-3</v>
      </c>
      <c r="AV1802" s="5">
        <f t="shared" si="2111"/>
        <v>4.3751201197437254E-4</v>
      </c>
      <c r="AW1802" s="5">
        <f t="shared" si="2112"/>
        <v>3.7121799161694712E-6</v>
      </c>
      <c r="AX1802" s="5">
        <f t="shared" si="2113"/>
        <v>1.8021198713966928E-5</v>
      </c>
      <c r="AY1802" s="5">
        <f t="shared" si="2114"/>
        <v>4.1461656421498404E-5</v>
      </c>
      <c r="AZ1802" s="5">
        <f t="shared" si="2115"/>
        <v>4.7695743787622045E-5</v>
      </c>
      <c r="BA1802" s="5">
        <f t="shared" si="2116"/>
        <v>3.6578116936574818E-5</v>
      </c>
      <c r="BB1802" s="5">
        <f t="shared" si="2117"/>
        <v>2.1038962793777132E-5</v>
      </c>
      <c r="BC1802" s="5">
        <f t="shared" si="2118"/>
        <v>9.6809347775984569E-6</v>
      </c>
      <c r="BD1802" s="5">
        <f t="shared" si="2119"/>
        <v>9.1372563601962702E-3</v>
      </c>
      <c r="BE1802" s="5">
        <f t="shared" si="2120"/>
        <v>7.4445781580571285E-3</v>
      </c>
      <c r="BF1802" s="5">
        <f t="shared" si="2121"/>
        <v>3.0327344317956071E-3</v>
      </c>
      <c r="BG1802" s="5">
        <f t="shared" si="2122"/>
        <v>8.2363996441664207E-4</v>
      </c>
      <c r="BH1802" s="5">
        <f t="shared" si="2123"/>
        <v>1.6776513231887076E-4</v>
      </c>
      <c r="BI1802" s="5">
        <f t="shared" si="2124"/>
        <v>2.7337322944888943E-5</v>
      </c>
      <c r="BJ1802" s="8">
        <f t="shared" si="2125"/>
        <v>0.11640131623075287</v>
      </c>
      <c r="BK1802" s="8">
        <f t="shared" si="2126"/>
        <v>0.17565224768126964</v>
      </c>
      <c r="BL1802" s="8">
        <f t="shared" si="2127"/>
        <v>0.60855009790209602</v>
      </c>
      <c r="BM1802" s="8">
        <f t="shared" si="2128"/>
        <v>0.59277561045870442</v>
      </c>
      <c r="BN1802" s="8">
        <f t="shared" si="2129"/>
        <v>0.39782463188724537</v>
      </c>
    </row>
    <row r="1803" spans="1:66" x14ac:dyDescent="0.25">
      <c r="A1803" t="s">
        <v>173</v>
      </c>
      <c r="B1803" t="s">
        <v>257</v>
      </c>
      <c r="C1803" t="s">
        <v>175</v>
      </c>
      <c r="D1803" s="7" t="s">
        <v>545</v>
      </c>
      <c r="E1803">
        <f>VLOOKUP(A1803,home!$A$2:$E$405,3,FALSE)</f>
        <v>1.8412999999999999</v>
      </c>
      <c r="F1803">
        <f>VLOOKUP(B1803,home!$B$2:$E$405,3,FALSE)</f>
        <v>1.6293</v>
      </c>
      <c r="G1803">
        <f>VLOOKUP(C1803,away!$B$2:$E$405,4,FALSE)</f>
        <v>0.54310000000000003</v>
      </c>
      <c r="H1803">
        <f>VLOOKUP(A1803,away!$A$2:$E$405,3,FALSE)</f>
        <v>1.4127000000000001</v>
      </c>
      <c r="I1803">
        <f>VLOOKUP(C1803,away!$B$2:$E$405,3,FALSE)</f>
        <v>0.23599999999999999</v>
      </c>
      <c r="J1803">
        <f>VLOOKUP(B1803,home!$B$2:$E$405,4,FALSE)</f>
        <v>1.0618000000000001</v>
      </c>
      <c r="K1803" s="3">
        <f t="shared" si="2074"/>
        <v>1.629316341879</v>
      </c>
      <c r="L1803" s="3">
        <f t="shared" si="2075"/>
        <v>0.35400114696000001</v>
      </c>
      <c r="M1803" s="5">
        <f t="shared" si="2076"/>
        <v>0.1376119530941429</v>
      </c>
      <c r="N1803" s="5">
        <f t="shared" si="2077"/>
        <v>0.22421340401417342</v>
      </c>
      <c r="O1803" s="5">
        <f t="shared" si="2078"/>
        <v>4.871478923073231E-2</v>
      </c>
      <c r="P1803" s="5">
        <f t="shared" si="2079"/>
        <v>7.9371802184823259E-2</v>
      </c>
      <c r="Q1803" s="5">
        <f t="shared" si="2080"/>
        <v>0.18265728161430572</v>
      </c>
      <c r="R1803" s="5">
        <f t="shared" si="2081"/>
        <v>8.6225456307969465E-3</v>
      </c>
      <c r="S1803" s="5">
        <f t="shared" si="2082"/>
        <v>1.1445014114720195E-2</v>
      </c>
      <c r="T1803" s="5">
        <f t="shared" si="2083"/>
        <v>6.4660887192059952E-2</v>
      </c>
      <c r="U1803" s="5">
        <f t="shared" si="2084"/>
        <v>1.4048854504854831E-2</v>
      </c>
      <c r="V1803" s="5">
        <f t="shared" si="2085"/>
        <v>7.3347261862946242E-4</v>
      </c>
      <c r="W1803" s="5">
        <f t="shared" si="2086"/>
        <v>9.9202164632460968E-2</v>
      </c>
      <c r="X1803" s="5">
        <f t="shared" si="2087"/>
        <v>3.5117680060805935E-2</v>
      </c>
      <c r="Y1803" s="5">
        <f t="shared" si="2088"/>
        <v>6.2158495100498104E-3</v>
      </c>
      <c r="Z1803" s="5">
        <f t="shared" si="2089"/>
        <v>1.0174636810056851E-3</v>
      </c>
      <c r="AA1803" s="5">
        <f t="shared" si="2090"/>
        <v>1.6577702027309245E-3</v>
      </c>
      <c r="AB1803" s="5">
        <f t="shared" si="2091"/>
        <v>1.3505160411947795E-3</v>
      </c>
      <c r="AC1803" s="5">
        <f t="shared" si="2092"/>
        <v>2.6440764358063528E-5</v>
      </c>
      <c r="AD1803" s="5">
        <f t="shared" si="2093"/>
        <v>4.0407926996359894E-2</v>
      </c>
      <c r="AE1803" s="5">
        <f t="shared" si="2094"/>
        <v>1.4304452502987352E-2</v>
      </c>
      <c r="AF1803" s="5">
        <f t="shared" si="2095"/>
        <v>2.531896296346182E-3</v>
      </c>
      <c r="AG1803" s="5">
        <f t="shared" si="2096"/>
        <v>2.9876473096344155E-4</v>
      </c>
      <c r="AH1803" s="5">
        <f t="shared" si="2097"/>
        <v>9.0045827516539012E-5</v>
      </c>
      <c r="AI1803" s="5">
        <f t="shared" si="2098"/>
        <v>1.4671313829071474E-4</v>
      </c>
      <c r="AJ1803" s="5">
        <f t="shared" si="2099"/>
        <v>1.1952105689270762E-4</v>
      </c>
      <c r="AK1803" s="5">
        <f t="shared" si="2100"/>
        <v>6.491253706464607E-5</v>
      </c>
      <c r="AL1803" s="5">
        <f t="shared" si="2101"/>
        <v>6.1002000801718739E-7</v>
      </c>
      <c r="AM1803" s="5">
        <f t="shared" si="2102"/>
        <v>1.3167459159324567E-2</v>
      </c>
      <c r="AN1803" s="5">
        <f t="shared" si="2103"/>
        <v>4.661295644949855E-3</v>
      </c>
      <c r="AO1803" s="5">
        <f t="shared" si="2104"/>
        <v>8.2505200231595055E-4</v>
      </c>
      <c r="AP1803" s="5">
        <f t="shared" si="2105"/>
        <v>9.7356451707163706E-5</v>
      </c>
      <c r="AQ1803" s="5">
        <f t="shared" si="2106"/>
        <v>8.6160738920729483E-6</v>
      </c>
      <c r="AR1803" s="5">
        <f t="shared" si="2107"/>
        <v>6.3752652439634314E-6</v>
      </c>
      <c r="AS1803" s="5">
        <f t="shared" si="2108"/>
        <v>1.0387323845802828E-5</v>
      </c>
      <c r="AT1803" s="5">
        <f t="shared" si="2109"/>
        <v>8.4621182451779869E-6</v>
      </c>
      <c r="AU1803" s="5">
        <f t="shared" si="2110"/>
        <v>4.5958225145936467E-6</v>
      </c>
      <c r="AV1803" s="5">
        <f t="shared" si="2111"/>
        <v>1.8720121818507163E-6</v>
      </c>
      <c r="AW1803" s="5">
        <f t="shared" si="2112"/>
        <v>9.7735347508496718E-9</v>
      </c>
      <c r="AX1803" s="5">
        <f t="shared" si="2113"/>
        <v>3.5756593982186361E-3</v>
      </c>
      <c r="AY1803" s="5">
        <f t="shared" si="2114"/>
        <v>1.2657875281077008E-3</v>
      </c>
      <c r="AZ1803" s="5">
        <f t="shared" si="2115"/>
        <v>2.2404511837889461E-4</v>
      </c>
      <c r="BA1803" s="5">
        <f t="shared" si="2116"/>
        <v>2.6437409625639226E-5</v>
      </c>
      <c r="BB1803" s="5">
        <f t="shared" si="2117"/>
        <v>2.3397183325319069E-6</v>
      </c>
      <c r="BC1803" s="5">
        <f t="shared" si="2118"/>
        <v>1.6565259465592685E-7</v>
      </c>
      <c r="BD1803" s="5">
        <f t="shared" si="2119"/>
        <v>3.7614186808954624E-7</v>
      </c>
      <c r="BE1803" s="5">
        <f t="shared" si="2120"/>
        <v>6.1285409254319271E-7</v>
      </c>
      <c r="BF1803" s="5">
        <f t="shared" si="2121"/>
        <v>4.9926659408402459E-7</v>
      </c>
      <c r="BG1803" s="5">
        <f t="shared" si="2122"/>
        <v>2.7115440689845688E-7</v>
      </c>
      <c r="BH1803" s="5">
        <f t="shared" si="2123"/>
        <v>1.1044907658304087E-7</v>
      </c>
      <c r="BI1803" s="5">
        <f t="shared" si="2124"/>
        <v>3.5991297084438762E-8</v>
      </c>
      <c r="BJ1803" s="8">
        <f t="shared" si="2125"/>
        <v>0.69346452170796058</v>
      </c>
      <c r="BK1803" s="8">
        <f t="shared" si="2126"/>
        <v>0.23045508032478956</v>
      </c>
      <c r="BL1803" s="8">
        <f t="shared" si="2127"/>
        <v>7.4849266569441048E-2</v>
      </c>
      <c r="BM1803" s="8">
        <f t="shared" si="2128"/>
        <v>0.31732877875964915</v>
      </c>
      <c r="BN1803" s="8">
        <f t="shared" si="2129"/>
        <v>0.68119177576897449</v>
      </c>
    </row>
    <row r="1804" spans="1:66" x14ac:dyDescent="0.25">
      <c r="A1804" t="s">
        <v>173</v>
      </c>
      <c r="B1804" t="s">
        <v>487</v>
      </c>
      <c r="C1804" t="s">
        <v>260</v>
      </c>
      <c r="D1804" s="7" t="s">
        <v>545</v>
      </c>
      <c r="E1804">
        <f>VLOOKUP(A1804,home!$A$2:$E$405,3,FALSE)</f>
        <v>1.8412999999999999</v>
      </c>
      <c r="F1804">
        <f>VLOOKUP(B1804,home!$B$2:$E$405,3,FALSE)</f>
        <v>0.72409999999999997</v>
      </c>
      <c r="G1804">
        <f>VLOOKUP(C1804,away!$B$2:$E$405,4,FALSE)</f>
        <v>0.9052</v>
      </c>
      <c r="H1804">
        <f>VLOOKUP(A1804,away!$A$2:$E$405,3,FALSE)</f>
        <v>1.4127000000000001</v>
      </c>
      <c r="I1804">
        <f>VLOOKUP(C1804,away!$B$2:$E$405,3,FALSE)</f>
        <v>0.94379999999999997</v>
      </c>
      <c r="J1804">
        <f>VLOOKUP(B1804,home!$B$2:$E$405,4,FALSE)</f>
        <v>1.4157</v>
      </c>
      <c r="K1804" s="3">
        <f t="shared" si="2074"/>
        <v>1.2068898807159998</v>
      </c>
      <c r="L1804" s="3">
        <f t="shared" si="2075"/>
        <v>1.8875616722820001</v>
      </c>
      <c r="M1804" s="5">
        <f t="shared" si="2076"/>
        <v>4.5299850215577871E-2</v>
      </c>
      <c r="N1804" s="5">
        <f t="shared" si="2077"/>
        <v>5.4671930823131432E-2</v>
      </c>
      <c r="O1804" s="5">
        <f t="shared" si="2078"/>
        <v>8.5506261027040287E-2</v>
      </c>
      <c r="P1804" s="5">
        <f t="shared" si="2079"/>
        <v>0.10319664117139579</v>
      </c>
      <c r="Q1804" s="5">
        <f t="shared" si="2080"/>
        <v>3.2991500034821243E-2</v>
      </c>
      <c r="R1804" s="5">
        <f t="shared" si="2081"/>
        <v>8.0699170527390701E-2</v>
      </c>
      <c r="S1804" s="5">
        <f t="shared" si="2082"/>
        <v>5.8772527383521136E-2</v>
      </c>
      <c r="T1804" s="5">
        <f t="shared" si="2083"/>
        <v>6.2273490976818856E-2</v>
      </c>
      <c r="U1804" s="5">
        <f t="shared" si="2084"/>
        <v>9.7395012291682695E-2</v>
      </c>
      <c r="V1804" s="5">
        <f t="shared" si="2085"/>
        <v>1.4876496133283438E-2</v>
      </c>
      <c r="W1804" s="5">
        <f t="shared" si="2086"/>
        <v>1.327236918055578E-2</v>
      </c>
      <c r="X1804" s="5">
        <f t="shared" si="2087"/>
        <v>2.5052415365593945E-2</v>
      </c>
      <c r="Y1804" s="5">
        <f t="shared" si="2088"/>
        <v>2.3643989521091899E-2</v>
      </c>
      <c r="Z1804" s="5">
        <f t="shared" si="2089"/>
        <v>5.0774887090817303E-2</v>
      </c>
      <c r="AA1804" s="5">
        <f t="shared" si="2090"/>
        <v>6.1279697424404853E-2</v>
      </c>
      <c r="AB1804" s="5">
        <f t="shared" si="2091"/>
        <v>3.6978923357426273E-2</v>
      </c>
      <c r="AC1804" s="5">
        <f t="shared" si="2092"/>
        <v>2.1181146654572366E-3</v>
      </c>
      <c r="AD1804" s="5">
        <f t="shared" si="2093"/>
        <v>4.0045720142849166E-3</v>
      </c>
      <c r="AE1804" s="5">
        <f t="shared" si="2094"/>
        <v>7.5588766480573352E-3</v>
      </c>
      <c r="AF1804" s="5">
        <f t="shared" si="2095"/>
        <v>7.1339229231902335E-3</v>
      </c>
      <c r="AG1804" s="5">
        <f t="shared" si="2096"/>
        <v>4.4885731609426178E-3</v>
      </c>
      <c r="AH1804" s="5">
        <f t="shared" si="2097"/>
        <v>2.3960182696768202E-2</v>
      </c>
      <c r="AI1804" s="5">
        <f t="shared" si="2098"/>
        <v>2.8917302036836137E-2</v>
      </c>
      <c r="AJ1804" s="5">
        <f t="shared" si="2099"/>
        <v>1.7449999602932854E-2</v>
      </c>
      <c r="AK1804" s="5">
        <f t="shared" si="2100"/>
        <v>7.020075979759296E-3</v>
      </c>
      <c r="AL1804" s="5">
        <f t="shared" si="2101"/>
        <v>1.930093084642426E-4</v>
      </c>
      <c r="AM1804" s="5">
        <f t="shared" si="2102"/>
        <v>9.6661548812779067E-4</v>
      </c>
      <c r="AN1804" s="5">
        <f t="shared" si="2103"/>
        <v>1.8245463472241743E-3</v>
      </c>
      <c r="AO1804" s="5">
        <f t="shared" si="2104"/>
        <v>1.7219718771612391E-3</v>
      </c>
      <c r="AP1804" s="5">
        <f t="shared" si="2105"/>
        <v>1.0834427053590145E-3</v>
      </c>
      <c r="AQ1804" s="5">
        <f t="shared" si="2106"/>
        <v>5.1126623118729871E-4</v>
      </c>
      <c r="AR1804" s="5">
        <f t="shared" si="2107"/>
        <v>9.0452645038588044E-3</v>
      </c>
      <c r="AS1804" s="5">
        <f t="shared" si="2108"/>
        <v>1.0916638198106818E-2</v>
      </c>
      <c r="AT1804" s="5">
        <f t="shared" si="2109"/>
        <v>6.587590086366433E-3</v>
      </c>
      <c r="AU1804" s="5">
        <f t="shared" si="2110"/>
        <v>2.6501652711802305E-3</v>
      </c>
      <c r="AV1804" s="5">
        <f t="shared" si="2111"/>
        <v>7.9961441200309801E-4</v>
      </c>
      <c r="AW1804" s="5">
        <f t="shared" si="2112"/>
        <v>1.221362411522344E-5</v>
      </c>
      <c r="AX1804" s="5">
        <f t="shared" si="2113"/>
        <v>1.9443307519413118E-4</v>
      </c>
      <c r="AY1804" s="5">
        <f t="shared" si="2114"/>
        <v>3.6700442056036614E-4</v>
      </c>
      <c r="AZ1804" s="5">
        <f t="shared" si="2115"/>
        <v>3.4637173890390567E-4</v>
      </c>
      <c r="BA1804" s="5">
        <f t="shared" si="2116"/>
        <v>2.1793267290556018E-4</v>
      </c>
      <c r="BB1804" s="5">
        <f t="shared" si="2117"/>
        <v>1.0284034012862628E-4</v>
      </c>
      <c r="BC1804" s="5">
        <f t="shared" si="2118"/>
        <v>3.8823496878247894E-5</v>
      </c>
      <c r="BD1804" s="5">
        <f t="shared" si="2119"/>
        <v>2.845582432189458E-3</v>
      </c>
      <c r="BE1804" s="5">
        <f t="shared" si="2120"/>
        <v>3.4343046421526796E-3</v>
      </c>
      <c r="BF1804" s="5">
        <f t="shared" si="2121"/>
        <v>2.0724137599550264E-3</v>
      </c>
      <c r="BG1804" s="5">
        <f t="shared" si="2122"/>
        <v>8.3372506518210646E-4</v>
      </c>
      <c r="BH1804" s="5">
        <f t="shared" si="2123"/>
        <v>2.5155358611689277E-4</v>
      </c>
      <c r="BI1804" s="5">
        <f t="shared" si="2124"/>
        <v>6.0719495508459723E-5</v>
      </c>
      <c r="BJ1804" s="8">
        <f t="shared" si="2125"/>
        <v>0.24246688904211858</v>
      </c>
      <c r="BK1804" s="8">
        <f t="shared" si="2126"/>
        <v>0.2248236432982601</v>
      </c>
      <c r="BL1804" s="8">
        <f t="shared" si="2127"/>
        <v>0.47870419639686129</v>
      </c>
      <c r="BM1804" s="8">
        <f t="shared" si="2128"/>
        <v>0.59404947123225482</v>
      </c>
      <c r="BN1804" s="8">
        <f t="shared" si="2129"/>
        <v>0.40236535379935734</v>
      </c>
    </row>
    <row r="1805" spans="1:66" x14ac:dyDescent="0.25">
      <c r="A1805" t="s">
        <v>27</v>
      </c>
      <c r="B1805" t="s">
        <v>488</v>
      </c>
      <c r="C1805" t="s">
        <v>263</v>
      </c>
      <c r="D1805" s="7" t="s">
        <v>545</v>
      </c>
      <c r="E1805">
        <f>VLOOKUP(A1805,home!$A$2:$E$405,3,FALSE)</f>
        <v>1.381</v>
      </c>
      <c r="F1805">
        <f>VLOOKUP(B1805,home!$B$2:$E$405,3,FALSE)</f>
        <v>1.2069000000000001</v>
      </c>
      <c r="G1805">
        <f>VLOOKUP(C1805,away!$B$2:$E$405,4,FALSE)</f>
        <v>0.96550000000000002</v>
      </c>
      <c r="H1805">
        <f>VLOOKUP(A1805,away!$A$2:$E$405,3,FALSE)</f>
        <v>1.127</v>
      </c>
      <c r="I1805">
        <f>VLOOKUP(C1805,away!$B$2:$E$405,3,FALSE)</f>
        <v>0.29580000000000001</v>
      </c>
      <c r="J1805">
        <f>VLOOKUP(B1805,home!$B$2:$E$405,4,FALSE)</f>
        <v>1.4789000000000001</v>
      </c>
      <c r="K1805" s="3">
        <f t="shared" si="2074"/>
        <v>1.6092267529500002</v>
      </c>
      <c r="L1805" s="3">
        <f t="shared" si="2075"/>
        <v>0.49301586474000003</v>
      </c>
      <c r="M1805" s="5">
        <f t="shared" si="2076"/>
        <v>0.12218211300780685</v>
      </c>
      <c r="N1805" s="5">
        <f t="shared" si="2077"/>
        <v>0.196618724984123</v>
      </c>
      <c r="O1805" s="5">
        <f t="shared" si="2078"/>
        <v>6.0237720100304301E-2</v>
      </c>
      <c r="P1805" s="5">
        <f t="shared" si="2079"/>
        <v>9.6936150722123651E-2</v>
      </c>
      <c r="Q1805" s="5">
        <f t="shared" si="2080"/>
        <v>0.15820205618768468</v>
      </c>
      <c r="R1805" s="5">
        <f t="shared" si="2081"/>
        <v>1.4849075832608801E-2</v>
      </c>
      <c r="S1805" s="5">
        <f t="shared" si="2082"/>
        <v>1.9226663145492241E-2</v>
      </c>
      <c r="T1805" s="5">
        <f t="shared" si="2083"/>
        <v>7.7996123535017434E-2</v>
      </c>
      <c r="U1805" s="5">
        <f t="shared" si="2084"/>
        <v>2.3895530086417382E-2</v>
      </c>
      <c r="V1805" s="5">
        <f t="shared" si="2085"/>
        <v>1.6948823092149813E-3</v>
      </c>
      <c r="W1805" s="5">
        <f t="shared" si="2086"/>
        <v>8.4860993729640469E-2</v>
      </c>
      <c r="X1805" s="5">
        <f t="shared" si="2087"/>
        <v>4.1837816206314417E-2</v>
      </c>
      <c r="Y1805" s="5">
        <f t="shared" si="2088"/>
        <v>1.0313353567894644E-2</v>
      </c>
      <c r="Z1805" s="5">
        <f t="shared" si="2089"/>
        <v>2.4402766540678224E-3</v>
      </c>
      <c r="AA1805" s="5">
        <f t="shared" si="2090"/>
        <v>3.9269584763252522E-3</v>
      </c>
      <c r="AB1805" s="5">
        <f t="shared" si="2091"/>
        <v>3.1596833189131831E-3</v>
      </c>
      <c r="AC1805" s="5">
        <f t="shared" si="2092"/>
        <v>8.404225613399862E-5</v>
      </c>
      <c r="AD1805" s="5">
        <f t="shared" si="2093"/>
        <v>3.4140145347914902E-2</v>
      </c>
      <c r="AE1805" s="5">
        <f t="shared" si="2094"/>
        <v>1.6831633281051552E-2</v>
      </c>
      <c r="AF1805" s="5">
        <f t="shared" si="2095"/>
        <v>4.1491311185220979E-3</v>
      </c>
      <c r="AG1805" s="5">
        <f t="shared" si="2096"/>
        <v>6.8186248877260538E-4</v>
      </c>
      <c r="AH1805" s="5">
        <f t="shared" si="2097"/>
        <v>3.0077377620252023E-4</v>
      </c>
      <c r="AI1805" s="5">
        <f t="shared" si="2098"/>
        <v>4.8401320725089168E-4</v>
      </c>
      <c r="AJ1805" s="5">
        <f t="shared" si="2099"/>
        <v>3.8944350094463398E-4</v>
      </c>
      <c r="AK1805" s="5">
        <f t="shared" si="2100"/>
        <v>2.0890096682753796E-4</v>
      </c>
      <c r="AL1805" s="5">
        <f t="shared" si="2101"/>
        <v>2.6670787096674531E-6</v>
      </c>
      <c r="AM1805" s="5">
        <f t="shared" si="2102"/>
        <v>1.0987847048693227E-2</v>
      </c>
      <c r="AN1805" s="5">
        <f t="shared" si="2103"/>
        <v>5.4171829143423479E-3</v>
      </c>
      <c r="AO1805" s="5">
        <f t="shared" si="2104"/>
        <v>1.335378559484623E-3</v>
      </c>
      <c r="AP1805" s="5">
        <f t="shared" si="2105"/>
        <v>2.1945427175318907E-4</v>
      </c>
      <c r="AQ1805" s="5">
        <f t="shared" si="2106"/>
        <v>2.7048609389821359E-5</v>
      </c>
      <c r="AR1805" s="5">
        <f t="shared" si="2107"/>
        <v>2.9657248673120159E-5</v>
      </c>
      <c r="AS1805" s="5">
        <f t="shared" si="2108"/>
        <v>4.7725237983675858E-5</v>
      </c>
      <c r="AT1805" s="5">
        <f t="shared" si="2109"/>
        <v>3.8400364877118359E-5</v>
      </c>
      <c r="AU1805" s="5">
        <f t="shared" si="2110"/>
        <v>2.0598298161100144E-5</v>
      </c>
      <c r="AV1805" s="5">
        <f t="shared" si="2111"/>
        <v>8.2868331165207832E-6</v>
      </c>
      <c r="AW1805" s="5">
        <f t="shared" si="2112"/>
        <v>5.8777548762525463E-8</v>
      </c>
      <c r="AX1805" s="5">
        <f t="shared" si="2113"/>
        <v>2.9469895713466429E-3</v>
      </c>
      <c r="AY1805" s="5">
        <f t="shared" si="2114"/>
        <v>1.4529126118972271E-3</v>
      </c>
      <c r="AZ1805" s="5">
        <f t="shared" si="2115"/>
        <v>3.5815448387308175E-4</v>
      </c>
      <c r="BA1805" s="5">
        <f t="shared" si="2116"/>
        <v>5.8858614192398612E-5</v>
      </c>
      <c r="BB1805" s="5">
        <f t="shared" si="2117"/>
        <v>7.2545576433658578E-6</v>
      </c>
      <c r="BC1805" s="5">
        <f t="shared" si="2118"/>
        <v>7.1532240197003918E-7</v>
      </c>
      <c r="BD1805" s="5">
        <f t="shared" si="2119"/>
        <v>2.4369156833979252E-6</v>
      </c>
      <c r="BE1805" s="5">
        <f t="shared" si="2120"/>
        <v>3.921549912407374E-6</v>
      </c>
      <c r="BF1805" s="5">
        <f t="shared" si="2121"/>
        <v>3.1553315160373386E-6</v>
      </c>
      <c r="BG1805" s="5">
        <f t="shared" si="2122"/>
        <v>1.6925479633445232E-6</v>
      </c>
      <c r="BH1805" s="5">
        <f t="shared" si="2123"/>
        <v>6.8092336581626052E-7</v>
      </c>
      <c r="BI1805" s="5">
        <f t="shared" si="2124"/>
        <v>2.1915201939605711E-7</v>
      </c>
      <c r="BJ1805" s="8">
        <f t="shared" si="2125"/>
        <v>0.64844363701195373</v>
      </c>
      <c r="BK1805" s="8">
        <f t="shared" si="2126"/>
        <v>0.24157943113137859</v>
      </c>
      <c r="BL1805" s="8">
        <f t="shared" si="2127"/>
        <v>0.10760887366906645</v>
      </c>
      <c r="BM1805" s="8">
        <f t="shared" si="2128"/>
        <v>0.34959352379746689</v>
      </c>
      <c r="BN1805" s="8">
        <f t="shared" si="2129"/>
        <v>0.6490258408346512</v>
      </c>
    </row>
    <row r="1806" spans="1:66" x14ac:dyDescent="0.25">
      <c r="A1806" t="s">
        <v>27</v>
      </c>
      <c r="B1806" t="s">
        <v>180</v>
      </c>
      <c r="C1806" t="s">
        <v>432</v>
      </c>
      <c r="D1806" s="7" t="s">
        <v>545</v>
      </c>
      <c r="E1806">
        <f>VLOOKUP(A1806,home!$A$2:$E$405,3,FALSE)</f>
        <v>1.381</v>
      </c>
      <c r="F1806">
        <f>VLOOKUP(B1806,home!$B$2:$E$405,3,FALSE)</f>
        <v>0.48270000000000002</v>
      </c>
      <c r="G1806">
        <f>VLOOKUP(C1806,away!$B$2:$E$405,4,FALSE)</f>
        <v>1.2069000000000001</v>
      </c>
      <c r="H1806">
        <f>VLOOKUP(A1806,away!$A$2:$E$405,3,FALSE)</f>
        <v>1.127</v>
      </c>
      <c r="I1806">
        <f>VLOOKUP(C1806,away!$B$2:$E$405,3,FALSE)</f>
        <v>0.59150000000000003</v>
      </c>
      <c r="J1806">
        <f>VLOOKUP(B1806,home!$B$2:$E$405,4,FALSE)</f>
        <v>2.6619000000000002</v>
      </c>
      <c r="K1806" s="3">
        <f t="shared" si="2074"/>
        <v>0.80453004003000017</v>
      </c>
      <c r="L1806" s="3">
        <f t="shared" si="2075"/>
        <v>1.7744771089500002</v>
      </c>
      <c r="M1806" s="5">
        <f t="shared" si="2076"/>
        <v>7.5849273679623672E-2</v>
      </c>
      <c r="N1806" s="5">
        <f t="shared" si="2077"/>
        <v>6.1023019189714069E-2</v>
      </c>
      <c r="O1806" s="5">
        <f t="shared" si="2078"/>
        <v>0.13459279987497594</v>
      </c>
      <c r="P1806" s="5">
        <f t="shared" si="2079"/>
        <v>0.10828395067116418</v>
      </c>
      <c r="Q1806" s="5">
        <f t="shared" si="2080"/>
        <v>2.4547426035726065E-2</v>
      </c>
      <c r="R1806" s="5">
        <f t="shared" si="2081"/>
        <v>0.11941592120381665</v>
      </c>
      <c r="S1806" s="5">
        <f t="shared" si="2082"/>
        <v>3.8647087190582644E-2</v>
      </c>
      <c r="T1806" s="5">
        <f t="shared" si="2083"/>
        <v>4.3558845584039149E-2</v>
      </c>
      <c r="U1806" s="5">
        <f t="shared" si="2084"/>
        <v>9.6073695866325956E-2</v>
      </c>
      <c r="V1806" s="5">
        <f t="shared" si="2085"/>
        <v>6.1303733340142613E-3</v>
      </c>
      <c r="W1806" s="5">
        <f t="shared" si="2086"/>
        <v>6.5830472170520524E-3</v>
      </c>
      <c r="X1806" s="5">
        <f t="shared" si="2087"/>
        <v>1.168146659379587E-2</v>
      </c>
      <c r="Y1806" s="5">
        <f t="shared" si="2088"/>
        <v>1.0364247534827453E-2</v>
      </c>
      <c r="Z1806" s="5">
        <f t="shared" si="2089"/>
        <v>7.0633606206783203E-2</v>
      </c>
      <c r="AA1806" s="5">
        <f t="shared" si="2090"/>
        <v>5.6826858029006555E-2</v>
      </c>
      <c r="AB1806" s="5">
        <f t="shared" si="2091"/>
        <v>2.2859457182427892E-2</v>
      </c>
      <c r="AC1806" s="5">
        <f t="shared" si="2092"/>
        <v>5.4699027714169741E-4</v>
      </c>
      <c r="AD1806" s="5">
        <f t="shared" si="2093"/>
        <v>1.3240648102635672E-3</v>
      </c>
      <c r="AE1806" s="5">
        <f t="shared" si="2094"/>
        <v>2.3495226965789249E-3</v>
      </c>
      <c r="AF1806" s="5">
        <f t="shared" si="2095"/>
        <v>2.0845871210188904E-3</v>
      </c>
      <c r="AG1806" s="5">
        <f t="shared" si="2096"/>
        <v>1.2330173759533348E-3</v>
      </c>
      <c r="AH1806" s="5">
        <f t="shared" si="2097"/>
        <v>3.1334429334131365E-2</v>
      </c>
      <c r="AI1806" s="5">
        <f t="shared" si="2098"/>
        <v>2.520948968650592E-2</v>
      </c>
      <c r="AJ1806" s="5">
        <f t="shared" si="2099"/>
        <v>1.0140895873310242E-2</v>
      </c>
      <c r="AK1806" s="5">
        <f t="shared" si="2100"/>
        <v>2.7195517876314507E-3</v>
      </c>
      <c r="AL1806" s="5">
        <f t="shared" si="2101"/>
        <v>3.1235773430236423E-5</v>
      </c>
      <c r="AM1806" s="5">
        <f t="shared" si="2102"/>
        <v>2.1304998296073252E-4</v>
      </c>
      <c r="AN1806" s="5">
        <f t="shared" si="2103"/>
        <v>3.7805231782600741E-4</v>
      </c>
      <c r="AO1806" s="5">
        <f t="shared" si="2104"/>
        <v>3.3542259198387022E-4</v>
      </c>
      <c r="AP1806" s="5">
        <f t="shared" si="2105"/>
        <v>1.9839990376668452E-4</v>
      </c>
      <c r="AQ1806" s="5">
        <f t="shared" si="2106"/>
        <v>8.8014021912966167E-5</v>
      </c>
      <c r="AR1806" s="5">
        <f t="shared" si="2107"/>
        <v>1.1120445515085498E-2</v>
      </c>
      <c r="AS1806" s="5">
        <f t="shared" si="2108"/>
        <v>8.9467324754031706E-3</v>
      </c>
      <c r="AT1806" s="5">
        <f t="shared" si="2109"/>
        <v>3.598957518286908E-3</v>
      </c>
      <c r="AU1806" s="5">
        <f t="shared" si="2110"/>
        <v>9.6515647875121196E-4</v>
      </c>
      <c r="AV1806" s="5">
        <f t="shared" si="2111"/>
        <v>1.9412434512123164E-4</v>
      </c>
      <c r="AW1806" s="5">
        <f t="shared" si="2112"/>
        <v>1.2386894228259798E-6</v>
      </c>
      <c r="AX1806" s="5">
        <f t="shared" si="2113"/>
        <v>2.8567518553298157E-5</v>
      </c>
      <c r="AY1806" s="5">
        <f t="shared" si="2114"/>
        <v>5.0692407732332003E-5</v>
      </c>
      <c r="AZ1806" s="5">
        <f t="shared" si="2115"/>
        <v>4.4976258559291569E-5</v>
      </c>
      <c r="BA1806" s="5">
        <f t="shared" si="2116"/>
        <v>2.6603113753226469E-5</v>
      </c>
      <c r="BB1806" s="5">
        <f t="shared" si="2117"/>
        <v>1.1801654095473327E-5</v>
      </c>
      <c r="BC1806" s="5">
        <f t="shared" si="2118"/>
        <v>4.1883530080326864E-6</v>
      </c>
      <c r="BD1806" s="5">
        <f t="shared" si="2119"/>
        <v>3.2888293346408186E-3</v>
      </c>
      <c r="BE1806" s="5">
        <f t="shared" si="2120"/>
        <v>2.6459619962504169E-3</v>
      </c>
      <c r="BF1806" s="5">
        <f t="shared" si="2121"/>
        <v>1.0643779553806034E-3</v>
      </c>
      <c r="BG1806" s="5">
        <f t="shared" si="2122"/>
        <v>2.8544134634980218E-4</v>
      </c>
      <c r="BH1806" s="5">
        <f t="shared" si="2123"/>
        <v>5.7411534451255871E-5</v>
      </c>
      <c r="BI1806" s="5">
        <f t="shared" si="2124"/>
        <v>9.2378608220505277E-6</v>
      </c>
      <c r="BJ1806" s="8">
        <f t="shared" si="2125"/>
        <v>0.16612901228312127</v>
      </c>
      <c r="BK1806" s="8">
        <f t="shared" si="2126"/>
        <v>0.22953960333368903</v>
      </c>
      <c r="BL1806" s="8">
        <f t="shared" si="2127"/>
        <v>0.53134977519867488</v>
      </c>
      <c r="BM1806" s="8">
        <f t="shared" si="2128"/>
        <v>0.47389015264893841</v>
      </c>
      <c r="BN1806" s="8">
        <f t="shared" si="2129"/>
        <v>0.52371239065502062</v>
      </c>
    </row>
    <row r="1807" spans="1:66" x14ac:dyDescent="0.25">
      <c r="A1807" t="s">
        <v>27</v>
      </c>
      <c r="B1807" t="s">
        <v>264</v>
      </c>
      <c r="C1807" t="s">
        <v>183</v>
      </c>
      <c r="D1807" s="7" t="s">
        <v>545</v>
      </c>
      <c r="E1807">
        <f>VLOOKUP(A1807,home!$A$2:$E$405,3,FALSE)</f>
        <v>1.381</v>
      </c>
      <c r="F1807">
        <f>VLOOKUP(B1807,home!$B$2:$E$405,3,FALSE)</f>
        <v>0.2414</v>
      </c>
      <c r="G1807">
        <f>VLOOKUP(C1807,away!$B$2:$E$405,4,FALSE)</f>
        <v>0.72409999999999997</v>
      </c>
      <c r="H1807">
        <f>VLOOKUP(A1807,away!$A$2:$E$405,3,FALSE)</f>
        <v>1.127</v>
      </c>
      <c r="I1807">
        <f>VLOOKUP(C1807,away!$B$2:$E$405,3,FALSE)</f>
        <v>0.88729999999999998</v>
      </c>
      <c r="J1807">
        <f>VLOOKUP(B1807,home!$B$2:$E$405,4,FALSE)</f>
        <v>1.1831</v>
      </c>
      <c r="K1807" s="3">
        <f t="shared" si="2074"/>
        <v>0.24139567893999997</v>
      </c>
      <c r="L1807" s="3">
        <f t="shared" si="2075"/>
        <v>1.18308473801</v>
      </c>
      <c r="M1807" s="5">
        <f t="shared" si="2076"/>
        <v>0.24063345979944967</v>
      </c>
      <c r="N1807" s="5">
        <f t="shared" si="2077"/>
        <v>5.8087877403969347E-2</v>
      </c>
      <c r="O1807" s="5">
        <f t="shared" si="2078"/>
        <v>0.28468977374327181</v>
      </c>
      <c r="P1807" s="5">
        <f t="shared" si="2079"/>
        <v>6.8722881220032075E-2</v>
      </c>
      <c r="Q1807" s="5">
        <f t="shared" si="2080"/>
        <v>7.011081302057332E-3</v>
      </c>
      <c r="R1807" s="5">
        <f t="shared" si="2081"/>
        <v>0.16840606319159251</v>
      </c>
      <c r="S1807" s="5">
        <f t="shared" si="2082"/>
        <v>4.9066684316457637E-3</v>
      </c>
      <c r="T1807" s="5">
        <f t="shared" si="2083"/>
        <v>8.2947032854113079E-3</v>
      </c>
      <c r="U1807" s="5">
        <f t="shared" si="2084"/>
        <v>4.0652495961747012E-2</v>
      </c>
      <c r="V1807" s="5">
        <f t="shared" si="2085"/>
        <v>1.5570033457853043E-4</v>
      </c>
      <c r="W1807" s="5">
        <f t="shared" si="2086"/>
        <v>5.6414824367122306E-4</v>
      </c>
      <c r="X1807" s="5">
        <f t="shared" si="2087"/>
        <v>6.6743517706257063E-4</v>
      </c>
      <c r="Y1807" s="5">
        <f t="shared" si="2088"/>
        <v>3.948161857968648E-4</v>
      </c>
      <c r="Z1807" s="5">
        <f t="shared" si="2089"/>
        <v>6.6412881050106912E-2</v>
      </c>
      <c r="AA1807" s="5">
        <f t="shared" si="2090"/>
        <v>1.6031782511452018E-2</v>
      </c>
      <c r="AB1807" s="5">
        <f t="shared" si="2091"/>
        <v>1.9350015119851888E-3</v>
      </c>
      <c r="AC1807" s="5">
        <f t="shared" si="2092"/>
        <v>2.7791686804687839E-6</v>
      </c>
      <c r="AD1807" s="5">
        <f t="shared" si="2093"/>
        <v>3.4045737075955849E-5</v>
      </c>
      <c r="AE1807" s="5">
        <f t="shared" si="2094"/>
        <v>4.027899192886457E-5</v>
      </c>
      <c r="AF1807" s="5">
        <f t="shared" si="2095"/>
        <v>2.3826730306733831E-5</v>
      </c>
      <c r="AG1807" s="5">
        <f t="shared" si="2096"/>
        <v>9.3963469941923749E-6</v>
      </c>
      <c r="AH1807" s="5">
        <f t="shared" si="2097"/>
        <v>1.9643016494413756E-2</v>
      </c>
      <c r="AI1807" s="5">
        <f t="shared" si="2098"/>
        <v>4.7417393030986269E-3</v>
      </c>
      <c r="AJ1807" s="5">
        <f t="shared" si="2099"/>
        <v>5.7231768921398767E-4</v>
      </c>
      <c r="AK1807" s="5">
        <f t="shared" si="2100"/>
        <v>4.6051672385727503E-5</v>
      </c>
      <c r="AL1807" s="5">
        <f t="shared" si="2101"/>
        <v>3.1748282932467938E-8</v>
      </c>
      <c r="AM1807" s="5">
        <f t="shared" si="2102"/>
        <v>1.6436987632926184E-6</v>
      </c>
      <c r="AN1807" s="5">
        <f t="shared" si="2103"/>
        <v>1.9446349207374087E-6</v>
      </c>
      <c r="AO1807" s="5">
        <f t="shared" si="2104"/>
        <v>1.1503339478628575E-6</v>
      </c>
      <c r="AP1807" s="5">
        <f t="shared" si="2105"/>
        <v>4.5364751244377932E-7</v>
      </c>
      <c r="AQ1807" s="5">
        <f t="shared" si="2106"/>
        <v>1.3417586210210919E-7</v>
      </c>
      <c r="AR1807" s="5">
        <f t="shared" si="2107"/>
        <v>4.64787060460392E-3</v>
      </c>
      <c r="AS1807" s="5">
        <f t="shared" si="2108"/>
        <v>1.1219758802236315E-3</v>
      </c>
      <c r="AT1807" s="5">
        <f t="shared" si="2109"/>
        <v>1.3542006468044381E-4</v>
      </c>
      <c r="AU1807" s="5">
        <f t="shared" si="2110"/>
        <v>1.089660615187815E-5</v>
      </c>
      <c r="AV1807" s="5">
        <f t="shared" si="2111"/>
        <v>6.5759841004360146E-7</v>
      </c>
      <c r="AW1807" s="5">
        <f t="shared" si="2112"/>
        <v>2.518622535709572E-10</v>
      </c>
      <c r="AX1807" s="5">
        <f t="shared" si="2113"/>
        <v>6.6130296489643342E-8</v>
      </c>
      <c r="AY1807" s="5">
        <f t="shared" si="2114"/>
        <v>7.8237744496973328E-8</v>
      </c>
      <c r="AZ1807" s="5">
        <f t="shared" si="2115"/>
        <v>4.6280940725347516E-8</v>
      </c>
      <c r="BA1807" s="5">
        <f t="shared" si="2116"/>
        <v>1.8251424877634704E-8</v>
      </c>
      <c r="BB1807" s="5">
        <f t="shared" si="2117"/>
        <v>5.3982455549164119E-9</v>
      </c>
      <c r="BC1807" s="5">
        <f t="shared" si="2118"/>
        <v>1.2773163856103857E-9</v>
      </c>
      <c r="BD1807" s="5">
        <f t="shared" si="2119"/>
        <v>9.1647079609203481E-4</v>
      </c>
      <c r="BE1807" s="5">
        <f t="shared" si="2120"/>
        <v>2.2123209005131902E-4</v>
      </c>
      <c r="BF1807" s="5">
        <f t="shared" si="2121"/>
        <v>2.6702235290626683E-5</v>
      </c>
      <c r="BG1807" s="5">
        <f t="shared" si="2122"/>
        <v>2.1486014057321528E-6</v>
      </c>
      <c r="BH1807" s="5">
        <f t="shared" si="2123"/>
        <v>1.2966577377703781E-7</v>
      </c>
      <c r="BI1807" s="5">
        <f t="shared" si="2124"/>
        <v>6.2601514992376974E-9</v>
      </c>
      <c r="BJ1807" s="8">
        <f t="shared" si="2125"/>
        <v>7.513315147124934E-2</v>
      </c>
      <c r="BK1807" s="8">
        <f t="shared" si="2126"/>
        <v>0.31442159894041394</v>
      </c>
      <c r="BL1807" s="8">
        <f t="shared" si="2127"/>
        <v>0.54380175248199558</v>
      </c>
      <c r="BM1807" s="8">
        <f t="shared" si="2128"/>
        <v>0.17221816929751083</v>
      </c>
      <c r="BN1807" s="8">
        <f t="shared" si="2129"/>
        <v>0.82755113666037272</v>
      </c>
    </row>
    <row r="1808" spans="1:66" x14ac:dyDescent="0.25">
      <c r="A1808" t="s">
        <v>285</v>
      </c>
      <c r="B1808" t="s">
        <v>317</v>
      </c>
      <c r="C1808" t="s">
        <v>361</v>
      </c>
      <c r="D1808" s="7" t="s">
        <v>545</v>
      </c>
      <c r="E1808">
        <f>VLOOKUP(A1808,home!$A$2:$E$405,3,FALSE)</f>
        <v>1.35</v>
      </c>
      <c r="F1808">
        <f>VLOOKUP(B1808,home!$B$2:$E$405,3,FALSE)</f>
        <v>0.74070000000000003</v>
      </c>
      <c r="G1808">
        <f>VLOOKUP(C1808,away!$B$2:$E$405,4,FALSE)</f>
        <v>1.1111</v>
      </c>
      <c r="H1808">
        <f>VLOOKUP(A1808,away!$A$2:$E$405,3,FALSE)</f>
        <v>1.3</v>
      </c>
      <c r="I1808">
        <f>VLOOKUP(C1808,away!$B$2:$E$405,3,FALSE)</f>
        <v>0.3846</v>
      </c>
      <c r="J1808">
        <f>VLOOKUP(B1808,home!$B$2:$E$405,4,FALSE)</f>
        <v>2.0512999999999999</v>
      </c>
      <c r="K1808" s="3">
        <f t="shared" si="2074"/>
        <v>1.1110388895000001</v>
      </c>
      <c r="L1808" s="3">
        <f t="shared" si="2075"/>
        <v>1.0256089740000001</v>
      </c>
      <c r="M1808" s="5">
        <f t="shared" si="2076"/>
        <v>0.11804989988781255</v>
      </c>
      <c r="N1808" s="5">
        <f t="shared" si="2077"/>
        <v>0.13115802967694143</v>
      </c>
      <c r="O1808" s="5">
        <f t="shared" si="2078"/>
        <v>0.12107303670474213</v>
      </c>
      <c r="P1808" s="5">
        <f t="shared" si="2079"/>
        <v>0.13451685224882942</v>
      </c>
      <c r="Q1808" s="5">
        <f t="shared" si="2080"/>
        <v>7.2860835820638542E-2</v>
      </c>
      <c r="R1808" s="5">
        <f t="shared" si="2081"/>
        <v>6.2086796476907465E-2</v>
      </c>
      <c r="S1808" s="5">
        <f t="shared" si="2082"/>
        <v>3.8320200940724219E-2</v>
      </c>
      <c r="T1808" s="5">
        <f t="shared" si="2083"/>
        <v>7.4726727070787535E-2</v>
      </c>
      <c r="U1808" s="5">
        <f t="shared" si="2084"/>
        <v>6.898084541031578E-2</v>
      </c>
      <c r="V1808" s="5">
        <f t="shared" si="2085"/>
        <v>4.8517268384787385E-3</v>
      </c>
      <c r="W1808" s="5">
        <f t="shared" si="2086"/>
        <v>2.6983740706068023E-2</v>
      </c>
      <c r="X1808" s="5">
        <f t="shared" si="2087"/>
        <v>2.7674766620232459E-2</v>
      </c>
      <c r="Y1808" s="5">
        <f t="shared" si="2088"/>
        <v>1.419174449953303E-2</v>
      </c>
      <c r="Z1808" s="5">
        <f t="shared" si="2089"/>
        <v>2.1225591877875961E-2</v>
      </c>
      <c r="AA1808" s="5">
        <f t="shared" si="2090"/>
        <v>2.3582458028975527E-2</v>
      </c>
      <c r="AB1808" s="5">
        <f t="shared" si="2091"/>
        <v>1.3100513990096669E-2</v>
      </c>
      <c r="AC1808" s="5">
        <f t="shared" si="2092"/>
        <v>3.4553132981452833E-4</v>
      </c>
      <c r="AD1808" s="5">
        <f t="shared" si="2093"/>
        <v>7.494996327156442E-3</v>
      </c>
      <c r="AE1808" s="5">
        <f t="shared" si="2094"/>
        <v>7.686935493228686E-3</v>
      </c>
      <c r="AF1808" s="5">
        <f t="shared" si="2095"/>
        <v>3.9418950122072291E-3</v>
      </c>
      <c r="AG1808" s="5">
        <f t="shared" si="2096"/>
        <v>1.3476142996951912E-3</v>
      </c>
      <c r="AH1808" s="5">
        <f t="shared" si="2097"/>
        <v>5.4422893771027738E-3</v>
      </c>
      <c r="AI1808" s="5">
        <f t="shared" si="2098"/>
        <v>6.046595145873912E-3</v>
      </c>
      <c r="AJ1808" s="5">
        <f t="shared" si="2099"/>
        <v>3.359001178063922E-3</v>
      </c>
      <c r="AK1808" s="5">
        <f t="shared" si="2100"/>
        <v>1.2439936462351104E-3</v>
      </c>
      <c r="AL1808" s="5">
        <f t="shared" si="2101"/>
        <v>1.5749199917720905E-5</v>
      </c>
      <c r="AM1808" s="5">
        <f t="shared" si="2102"/>
        <v>1.6654464792260934E-3</v>
      </c>
      <c r="AN1808" s="5">
        <f t="shared" si="2103"/>
        <v>1.7080968548109858E-3</v>
      </c>
      <c r="AO1808" s="5">
        <f t="shared" si="2104"/>
        <v>8.7591973137766108E-4</v>
      </c>
      <c r="AP1808" s="5">
        <f t="shared" si="2105"/>
        <v>2.9945037900153289E-4</v>
      </c>
      <c r="AQ1808" s="5">
        <f t="shared" si="2106"/>
        <v>7.677974899291831E-5</v>
      </c>
      <c r="AR1808" s="5">
        <f t="shared" si="2107"/>
        <v>1.1163321648522957E-3</v>
      </c>
      <c r="AS1808" s="5">
        <f t="shared" si="2108"/>
        <v>1.2402884487506254E-3</v>
      </c>
      <c r="AT1808" s="5">
        <f t="shared" si="2109"/>
        <v>6.8900435037978639E-4</v>
      </c>
      <c r="AU1808" s="5">
        <f t="shared" si="2110"/>
        <v>2.551702094355423E-4</v>
      </c>
      <c r="AV1808" s="5">
        <f t="shared" si="2111"/>
        <v>7.087600653118685E-5</v>
      </c>
      <c r="AW1808" s="5">
        <f t="shared" si="2112"/>
        <v>4.9850218715952242E-7</v>
      </c>
      <c r="AX1808" s="5">
        <f t="shared" si="2113"/>
        <v>3.0839596780017398E-4</v>
      </c>
      <c r="AY1808" s="5">
        <f t="shared" si="2114"/>
        <v>3.1629367212127345E-4</v>
      </c>
      <c r="AZ1808" s="5">
        <f t="shared" si="2115"/>
        <v>1.6219681427349583E-4</v>
      </c>
      <c r="BA1808" s="5">
        <f t="shared" si="2116"/>
        <v>5.5450169424369546E-5</v>
      </c>
      <c r="BB1808" s="5">
        <f t="shared" si="2117"/>
        <v>1.4217547842863452E-5</v>
      </c>
      <c r="BC1808" s="5">
        <f t="shared" si="2118"/>
        <v>2.9163289311830213E-6</v>
      </c>
      <c r="BD1808" s="5">
        <f t="shared" si="2119"/>
        <v>1.908200477062269E-4</v>
      </c>
      <c r="BE1808" s="5">
        <f t="shared" si="2120"/>
        <v>2.1200849389786336E-4</v>
      </c>
      <c r="BF1808" s="5">
        <f t="shared" si="2121"/>
        <v>1.1777484081242484E-4</v>
      </c>
      <c r="BG1808" s="5">
        <f t="shared" si="2122"/>
        <v>4.3617476115758594E-5</v>
      </c>
      <c r="BH1808" s="5">
        <f t="shared" si="2123"/>
        <v>1.2115178056611303E-5</v>
      </c>
      <c r="BI1808" s="5">
        <f t="shared" si="2124"/>
        <v>2.6920867948224361E-6</v>
      </c>
      <c r="BJ1808" s="8">
        <f t="shared" si="2125"/>
        <v>0.37355244922029113</v>
      </c>
      <c r="BK1808" s="8">
        <f t="shared" si="2126"/>
        <v>0.29641625411769845</v>
      </c>
      <c r="BL1808" s="8">
        <f t="shared" si="2127"/>
        <v>0.30886622926164636</v>
      </c>
      <c r="BM1808" s="8">
        <f t="shared" si="2128"/>
        <v>0.35999927849170621</v>
      </c>
      <c r="BN1808" s="8">
        <f t="shared" si="2129"/>
        <v>0.63974545081587153</v>
      </c>
    </row>
    <row r="1809" spans="1:66" x14ac:dyDescent="0.25">
      <c r="A1809" t="s">
        <v>285</v>
      </c>
      <c r="B1809" t="s">
        <v>305</v>
      </c>
      <c r="C1809" t="s">
        <v>299</v>
      </c>
      <c r="D1809" s="7" t="s">
        <v>545</v>
      </c>
      <c r="E1809">
        <f>VLOOKUP(A1809,home!$A$2:$E$405,3,FALSE)</f>
        <v>1.35</v>
      </c>
      <c r="F1809">
        <f>VLOOKUP(B1809,home!$B$2:$E$405,3,FALSE)</f>
        <v>1.4815</v>
      </c>
      <c r="G1809">
        <f>VLOOKUP(C1809,away!$B$2:$E$405,4,FALSE)</f>
        <v>1.1111</v>
      </c>
      <c r="H1809">
        <f>VLOOKUP(A1809,away!$A$2:$E$405,3,FALSE)</f>
        <v>1.3</v>
      </c>
      <c r="I1809">
        <f>VLOOKUP(C1809,away!$B$2:$E$405,3,FALSE)</f>
        <v>1.1537999999999999</v>
      </c>
      <c r="J1809">
        <f>VLOOKUP(B1809,home!$B$2:$E$405,4,FALSE)</f>
        <v>1.5385</v>
      </c>
      <c r="K1809" s="3">
        <f t="shared" si="2074"/>
        <v>2.2222277775000006</v>
      </c>
      <c r="L1809" s="3">
        <f t="shared" si="2075"/>
        <v>2.3076576900000001</v>
      </c>
      <c r="M1809" s="5">
        <f t="shared" si="2076"/>
        <v>1.0781910881236881E-2</v>
      </c>
      <c r="N1809" s="5">
        <f t="shared" si="2077"/>
        <v>2.3959861854814104E-2</v>
      </c>
      <c r="O1809" s="5">
        <f t="shared" si="2078"/>
        <v>2.4880959557980968E-2</v>
      </c>
      <c r="P1809" s="5">
        <f t="shared" si="2079"/>
        <v>5.5291159460599433E-2</v>
      </c>
      <c r="Q1809" s="5">
        <f t="shared" si="2080"/>
        <v>2.6622135279415305E-2</v>
      </c>
      <c r="R1809" s="5">
        <f t="shared" si="2081"/>
        <v>2.8708368829276895E-2</v>
      </c>
      <c r="S1809" s="5">
        <f t="shared" si="2082"/>
        <v>7.0885215713884897E-2</v>
      </c>
      <c r="T1809" s="5">
        <f t="shared" si="2083"/>
        <v>6.1434775201763034E-2</v>
      </c>
      <c r="U1809" s="5">
        <f t="shared" si="2084"/>
        <v>6.3796534659134277E-2</v>
      </c>
      <c r="V1809" s="5">
        <f t="shared" si="2085"/>
        <v>4.0389931376800213E-2</v>
      </c>
      <c r="W1809" s="5">
        <f t="shared" si="2086"/>
        <v>1.972014950475981E-2</v>
      </c>
      <c r="X1809" s="5">
        <f t="shared" si="2087"/>
        <v>4.5507354652608668E-2</v>
      </c>
      <c r="Y1809" s="5">
        <f t="shared" si="2088"/>
        <v>5.2507698457824846E-2</v>
      </c>
      <c r="Z1809" s="5">
        <f t="shared" si="2089"/>
        <v>2.2083029365412375E-2</v>
      </c>
      <c r="AA1809" s="5">
        <f t="shared" si="2090"/>
        <v>4.9073521267167589E-2</v>
      </c>
      <c r="AB1809" s="5">
        <f t="shared" si="2091"/>
        <v>5.4526271049818442E-2</v>
      </c>
      <c r="AC1809" s="5">
        <f t="shared" si="2092"/>
        <v>1.2945328992213042E-2</v>
      </c>
      <c r="AD1809" s="5">
        <f t="shared" si="2093"/>
        <v>1.0955666001482532E-2</v>
      </c>
      <c r="AE1809" s="5">
        <f t="shared" si="2094"/>
        <v>2.5281926897392715E-2</v>
      </c>
      <c r="AF1809" s="5">
        <f t="shared" si="2095"/>
        <v>2.9171016511393075E-2</v>
      </c>
      <c r="AG1809" s="5">
        <f t="shared" si="2096"/>
        <v>2.2438906859211068E-2</v>
      </c>
      <c r="AH1809" s="5">
        <f t="shared" si="2097"/>
        <v>1.274001813339742E-2</v>
      </c>
      <c r="AI1809" s="5">
        <f t="shared" si="2098"/>
        <v>2.8311222181889452E-2</v>
      </c>
      <c r="AJ1809" s="5">
        <f t="shared" si="2099"/>
        <v>3.1456992173784469E-2</v>
      </c>
      <c r="AK1809" s="5">
        <f t="shared" si="2100"/>
        <v>2.3301533935061323E-2</v>
      </c>
      <c r="AL1809" s="5">
        <f t="shared" si="2101"/>
        <v>2.6554189047285522E-3</v>
      </c>
      <c r="AM1809" s="5">
        <f t="shared" si="2102"/>
        <v>4.8691970619013699E-3</v>
      </c>
      <c r="AN1809" s="5">
        <f t="shared" si="2103"/>
        <v>1.1236440044022104E-2</v>
      </c>
      <c r="AO1809" s="5">
        <f t="shared" si="2104"/>
        <v>1.2964928637905774E-2</v>
      </c>
      <c r="AP1809" s="5">
        <f t="shared" si="2105"/>
        <v>9.9728724238548287E-3</v>
      </c>
      <c r="AQ1809" s="5">
        <f t="shared" si="2106"/>
        <v>5.7534939350743835E-3</v>
      </c>
      <c r="AR1809" s="5">
        <f t="shared" si="2107"/>
        <v>5.8799201632548006E-3</v>
      </c>
      <c r="AS1809" s="5">
        <f t="shared" si="2108"/>
        <v>1.3066521916267155E-2</v>
      </c>
      <c r="AT1809" s="5">
        <f t="shared" si="2109"/>
        <v>1.4518393978820709E-2</v>
      </c>
      <c r="AU1809" s="5">
        <f t="shared" si="2110"/>
        <v>1.0754392794808046E-2</v>
      </c>
      <c r="AV1809" s="5">
        <f t="shared" si="2111"/>
        <v>5.9746775996920749E-3</v>
      </c>
      <c r="AW1809" s="5">
        <f t="shared" si="2112"/>
        <v>3.7826007249363506E-4</v>
      </c>
      <c r="AX1809" s="5">
        <f t="shared" si="2113"/>
        <v>1.803410827513102E-3</v>
      </c>
      <c r="AY1809" s="5">
        <f t="shared" si="2114"/>
        <v>4.1616548643398739E-3</v>
      </c>
      <c r="AZ1809" s="5">
        <f t="shared" si="2115"/>
        <v>4.8018374254099093E-3</v>
      </c>
      <c r="BA1809" s="5">
        <f t="shared" si="2116"/>
        <v>3.6936656869589928E-3</v>
      </c>
      <c r="BB1809" s="5">
        <f t="shared" si="2117"/>
        <v>2.1309290067000127E-3</v>
      </c>
      <c r="BC1809" s="5">
        <f t="shared" si="2118"/>
        <v>9.8349094183106914E-4</v>
      </c>
      <c r="BD1809" s="5">
        <f t="shared" si="2119"/>
        <v>2.2614738302201669E-3</v>
      </c>
      <c r="BE1809" s="5">
        <f t="shared" si="2120"/>
        <v>5.0255099636045747E-3</v>
      </c>
      <c r="BF1809" s="5">
        <f t="shared" si="2121"/>
        <v>5.5839139186125535E-3</v>
      </c>
      <c r="BG1809" s="5">
        <f t="shared" si="2122"/>
        <v>4.1362428723698977E-3</v>
      </c>
      <c r="BH1809" s="5">
        <f t="shared" si="2123"/>
        <v>2.2979184513666939E-3</v>
      </c>
      <c r="BI1809" s="5">
        <f t="shared" si="2124"/>
        <v>1.0212996426113706E-3</v>
      </c>
      <c r="BJ1809" s="8">
        <f t="shared" si="2125"/>
        <v>0.37997141207617663</v>
      </c>
      <c r="BK1809" s="8">
        <f t="shared" si="2126"/>
        <v>0.1971106201938029</v>
      </c>
      <c r="BL1809" s="8">
        <f t="shared" si="2127"/>
        <v>0.38731568691913892</v>
      </c>
      <c r="BM1809" s="8">
        <f t="shared" si="2128"/>
        <v>0.81245295789936078</v>
      </c>
      <c r="BN1809" s="8">
        <f t="shared" si="2129"/>
        <v>0.17024439586332357</v>
      </c>
    </row>
    <row r="1810" spans="1:66" x14ac:dyDescent="0.25">
      <c r="A1810" t="s">
        <v>285</v>
      </c>
      <c r="B1810" t="s">
        <v>322</v>
      </c>
      <c r="C1810" t="s">
        <v>351</v>
      </c>
      <c r="D1810" s="7" t="s">
        <v>545</v>
      </c>
      <c r="E1810">
        <f>VLOOKUP(A1810,home!$A$2:$E$405,3,FALSE)</f>
        <v>1.35</v>
      </c>
      <c r="F1810">
        <f>VLOOKUP(B1810,home!$B$2:$E$405,3,FALSE)</f>
        <v>1.2345999999999999</v>
      </c>
      <c r="G1810">
        <f>VLOOKUP(C1810,away!$B$2:$E$405,4,FALSE)</f>
        <v>0.49380000000000002</v>
      </c>
      <c r="H1810">
        <f>VLOOKUP(A1810,away!$A$2:$E$405,3,FALSE)</f>
        <v>1.3</v>
      </c>
      <c r="I1810">
        <f>VLOOKUP(C1810,away!$B$2:$E$405,3,FALSE)</f>
        <v>0.76919999999999999</v>
      </c>
      <c r="J1810">
        <f>VLOOKUP(B1810,home!$B$2:$E$405,4,FALSE)</f>
        <v>0.76919999999999999</v>
      </c>
      <c r="K1810" s="3">
        <f t="shared" si="2074"/>
        <v>0.82302139799999996</v>
      </c>
      <c r="L1810" s="3">
        <f t="shared" si="2075"/>
        <v>0.76916923200000009</v>
      </c>
      <c r="M1810" s="5">
        <f t="shared" si="2076"/>
        <v>0.20347937511948999</v>
      </c>
      <c r="N1810" s="5">
        <f t="shared" si="2077"/>
        <v>0.16746787977500907</v>
      </c>
      <c r="O1810" s="5">
        <f t="shared" si="2078"/>
        <v>0.15651007468849804</v>
      </c>
      <c r="P1810" s="5">
        <f t="shared" si="2079"/>
        <v>0.12881114047121206</v>
      </c>
      <c r="Q1810" s="5">
        <f t="shared" si="2080"/>
        <v>6.8914824266261929E-2</v>
      </c>
      <c r="R1810" s="5">
        <f t="shared" si="2081"/>
        <v>6.0191366974207336E-2</v>
      </c>
      <c r="S1810" s="5">
        <f t="shared" si="2082"/>
        <v>2.0385739217734913E-2</v>
      </c>
      <c r="T1810" s="5">
        <f t="shared" si="2083"/>
        <v>5.3007162454295653E-2</v>
      </c>
      <c r="U1810" s="5">
        <f t="shared" si="2084"/>
        <v>4.9538782994643149E-2</v>
      </c>
      <c r="V1810" s="5">
        <f t="shared" si="2085"/>
        <v>1.433893793600089E-3</v>
      </c>
      <c r="W1810" s="5">
        <f t="shared" si="2086"/>
        <v>1.8906125003514407E-2</v>
      </c>
      <c r="X1810" s="5">
        <f t="shared" si="2087"/>
        <v>1.4542009649049174E-2</v>
      </c>
      <c r="Y1810" s="5">
        <f t="shared" si="2088"/>
        <v>5.5926331967478711E-3</v>
      </c>
      <c r="Z1810" s="5">
        <f t="shared" si="2089"/>
        <v>1.5432449169527079E-2</v>
      </c>
      <c r="AA1810" s="5">
        <f t="shared" si="2090"/>
        <v>1.2701235890068115E-2</v>
      </c>
      <c r="AB1810" s="5">
        <f t="shared" si="2091"/>
        <v>5.2266944592858165E-3</v>
      </c>
      <c r="AC1810" s="5">
        <f t="shared" si="2092"/>
        <v>5.6732253195120257E-5</v>
      </c>
      <c r="AD1810" s="5">
        <f t="shared" si="2093"/>
        <v>3.8900363577887946E-3</v>
      </c>
      <c r="AE1810" s="5">
        <f t="shared" si="2094"/>
        <v>2.9920962777724843E-3</v>
      </c>
      <c r="AF1810" s="5">
        <f t="shared" si="2095"/>
        <v>1.1507141980221602E-3</v>
      </c>
      <c r="AG1810" s="5">
        <f t="shared" si="2096"/>
        <v>2.9503131864806709E-4</v>
      </c>
      <c r="AH1810" s="5">
        <f t="shared" si="2097"/>
        <v>2.9675412689010448E-3</v>
      </c>
      <c r="AI1810" s="5">
        <f t="shared" si="2098"/>
        <v>2.4423499637536319E-3</v>
      </c>
      <c r="AJ1810" s="5">
        <f t="shared" si="2099"/>
        <v>1.0050531407868816E-3</v>
      </c>
      <c r="AK1810" s="5">
        <f t="shared" si="2100"/>
        <v>2.7572674699823671E-4</v>
      </c>
      <c r="AL1810" s="5">
        <f t="shared" si="2101"/>
        <v>1.4365576326885518E-6</v>
      </c>
      <c r="AM1810" s="5">
        <f t="shared" si="2102"/>
        <v>6.403166322916325E-4</v>
      </c>
      <c r="AN1810" s="5">
        <f t="shared" si="2103"/>
        <v>4.9251185229658146E-4</v>
      </c>
      <c r="AO1810" s="5">
        <f t="shared" si="2104"/>
        <v>1.8941248159092948E-4</v>
      </c>
      <c r="AP1810" s="5">
        <f t="shared" si="2105"/>
        <v>4.8563417665503138E-5</v>
      </c>
      <c r="AQ1810" s="5">
        <f t="shared" si="2106"/>
        <v>9.3383716672675693E-6</v>
      </c>
      <c r="AR1810" s="5">
        <f t="shared" si="2107"/>
        <v>4.5650828774578461E-4</v>
      </c>
      <c r="AS1810" s="5">
        <f t="shared" si="2108"/>
        <v>3.7571608917912194E-4</v>
      </c>
      <c r="AT1810" s="5">
        <f t="shared" si="2109"/>
        <v>1.5461119048364676E-4</v>
      </c>
      <c r="AU1810" s="5">
        <f t="shared" si="2110"/>
        <v>4.2416106046098418E-5</v>
      </c>
      <c r="AV1810" s="5">
        <f t="shared" si="2111"/>
        <v>8.7273407239440418E-6</v>
      </c>
      <c r="AW1810" s="5">
        <f t="shared" si="2112"/>
        <v>2.5261177086344382E-8</v>
      </c>
      <c r="AX1810" s="5">
        <f t="shared" si="2113"/>
        <v>8.7832381645218543E-5</v>
      </c>
      <c r="AY1810" s="5">
        <f t="shared" si="2114"/>
        <v>6.755796553478364E-5</v>
      </c>
      <c r="AZ1810" s="5">
        <f t="shared" si="2115"/>
        <v>2.5981754232936002E-5</v>
      </c>
      <c r="BA1810" s="5">
        <f t="shared" si="2116"/>
        <v>6.6614553164533801E-6</v>
      </c>
      <c r="BB1810" s="5">
        <f t="shared" si="2117"/>
        <v>1.2809466174396907E-6</v>
      </c>
      <c r="BC1810" s="5">
        <f t="shared" si="2118"/>
        <v>1.9705294519381702E-7</v>
      </c>
      <c r="BD1810" s="5">
        <f t="shared" si="2119"/>
        <v>5.8522021514510015E-5</v>
      </c>
      <c r="BE1810" s="5">
        <f t="shared" si="2120"/>
        <v>4.8164875960658109E-5</v>
      </c>
      <c r="BF1810" s="5">
        <f t="shared" si="2121"/>
        <v>1.982036177381871E-5</v>
      </c>
      <c r="BG1810" s="5">
        <f t="shared" si="2122"/>
        <v>5.4375272853180115E-6</v>
      </c>
      <c r="BH1810" s="5">
        <f t="shared" si="2123"/>
        <v>1.1188003270063934E-6</v>
      </c>
      <c r="BI1810" s="5">
        <f t="shared" si="2124"/>
        <v>1.8415932184313186E-7</v>
      </c>
      <c r="BJ1810" s="8">
        <f t="shared" si="2125"/>
        <v>0.33832816680891353</v>
      </c>
      <c r="BK1810" s="8">
        <f t="shared" si="2126"/>
        <v>0.35423587537839962</v>
      </c>
      <c r="BL1810" s="8">
        <f t="shared" si="2127"/>
        <v>0.292030052887504</v>
      </c>
      <c r="BM1810" s="8">
        <f t="shared" si="2128"/>
        <v>0.21458435024530814</v>
      </c>
      <c r="BN1810" s="8">
        <f t="shared" si="2129"/>
        <v>0.78537466129467848</v>
      </c>
    </row>
    <row r="1811" spans="1:66" x14ac:dyDescent="0.25">
      <c r="A1811" t="s">
        <v>285</v>
      </c>
      <c r="B1811" t="s">
        <v>347</v>
      </c>
      <c r="C1811" t="s">
        <v>339</v>
      </c>
      <c r="D1811" s="7" t="s">
        <v>545</v>
      </c>
      <c r="E1811">
        <f>VLOOKUP(A1811,home!$A$2:$E$405,3,FALSE)</f>
        <v>1.35</v>
      </c>
      <c r="F1811">
        <f>VLOOKUP(B1811,home!$B$2:$E$405,3,FALSE)</f>
        <v>2.2222</v>
      </c>
      <c r="G1811">
        <f>VLOOKUP(C1811,away!$B$2:$E$405,4,FALSE)</f>
        <v>0.37040000000000001</v>
      </c>
      <c r="H1811">
        <f>VLOOKUP(A1811,away!$A$2:$E$405,3,FALSE)</f>
        <v>1.3</v>
      </c>
      <c r="I1811">
        <f>VLOOKUP(C1811,away!$B$2:$E$405,3,FALSE)</f>
        <v>0.3846</v>
      </c>
      <c r="J1811">
        <f>VLOOKUP(B1811,home!$B$2:$E$405,4,FALSE)</f>
        <v>0.76919999999999999</v>
      </c>
      <c r="K1811" s="3">
        <f t="shared" si="2074"/>
        <v>1.111188888</v>
      </c>
      <c r="L1811" s="3">
        <f t="shared" si="2075"/>
        <v>0.38458461600000005</v>
      </c>
      <c r="M1811" s="5">
        <f t="shared" si="2076"/>
        <v>0.22407521460540455</v>
      </c>
      <c r="N1811" s="5">
        <f t="shared" si="2077"/>
        <v>0.24898988854574086</v>
      </c>
      <c r="O1811" s="5">
        <f t="shared" si="2078"/>
        <v>8.6175880364137106E-2</v>
      </c>
      <c r="P1811" s="5">
        <f t="shared" si="2079"/>
        <v>9.5757680674246545E-2</v>
      </c>
      <c r="Q1811" s="5">
        <f t="shared" si="2080"/>
        <v>0.13833739868819289</v>
      </c>
      <c r="R1811" s="5">
        <f t="shared" si="2081"/>
        <v>1.6570958929151808E-2</v>
      </c>
      <c r="S1811" s="5">
        <f t="shared" si="2082"/>
        <v>1.0230419085237162E-2</v>
      </c>
      <c r="T1811" s="5">
        <f t="shared" si="2083"/>
        <v>5.3202435352937567E-2</v>
      </c>
      <c r="U1811" s="5">
        <f t="shared" si="2084"/>
        <v>1.8413465425577868E-2</v>
      </c>
      <c r="V1811" s="5">
        <f t="shared" si="2085"/>
        <v>4.857700252584093E-4</v>
      </c>
      <c r="W1811" s="5">
        <f t="shared" si="2086"/>
        <v>5.1239660072381892E-2</v>
      </c>
      <c r="X1811" s="5">
        <f t="shared" si="2087"/>
        <v>1.9705984992907523E-2</v>
      </c>
      <c r="Y1811" s="5">
        <f t="shared" si="2088"/>
        <v>3.7893093356995517E-3</v>
      </c>
      <c r="Z1811" s="5">
        <f t="shared" si="2089"/>
        <v>2.1243119588398741E-3</v>
      </c>
      <c r="AA1811" s="5">
        <f t="shared" si="2090"/>
        <v>2.3605118433083815E-3</v>
      </c>
      <c r="AB1811" s="5">
        <f t="shared" si="2091"/>
        <v>1.3114872651383356E-3</v>
      </c>
      <c r="AC1811" s="5">
        <f t="shared" si="2092"/>
        <v>1.2974496934469719E-5</v>
      </c>
      <c r="AD1811" s="5">
        <f t="shared" si="2093"/>
        <v>1.4234235224332014E-2</v>
      </c>
      <c r="AE1811" s="5">
        <f t="shared" si="2094"/>
        <v>5.4742678878034016E-3</v>
      </c>
      <c r="AF1811" s="5">
        <f t="shared" si="2095"/>
        <v>1.0526596067560014E-3</v>
      </c>
      <c r="AG1811" s="5">
        <f t="shared" si="2096"/>
        <v>1.34945563547656E-4</v>
      </c>
      <c r="AH1811" s="5">
        <f t="shared" si="2097"/>
        <v>2.042444247386602E-4</v>
      </c>
      <c r="AI1811" s="5">
        <f t="shared" si="2098"/>
        <v>2.269541352055515E-4</v>
      </c>
      <c r="AJ1811" s="5">
        <f t="shared" si="2099"/>
        <v>1.2609445656302923E-4</v>
      </c>
      <c r="AK1811" s="5">
        <f t="shared" si="2100"/>
        <v>4.670491965707891E-5</v>
      </c>
      <c r="AL1811" s="5">
        <f t="shared" si="2101"/>
        <v>2.2178405345683894E-7</v>
      </c>
      <c r="AM1811" s="5">
        <f t="shared" si="2102"/>
        <v>3.1633848020911843E-3</v>
      </c>
      <c r="AN1811" s="5">
        <f t="shared" si="2103"/>
        <v>1.2165891293724742E-3</v>
      </c>
      <c r="AO1811" s="5">
        <f t="shared" si="2104"/>
        <v>2.3394073157474368E-4</v>
      </c>
      <c r="AP1811" s="5">
        <f t="shared" si="2105"/>
        <v>2.999000213981064E-5</v>
      </c>
      <c r="AQ1811" s="5">
        <f t="shared" si="2106"/>
        <v>2.8834233641945633E-6</v>
      </c>
      <c r="AR1811" s="5">
        <f t="shared" si="2107"/>
        <v>1.570985273165171E-5</v>
      </c>
      <c r="AS1811" s="5">
        <f t="shared" si="2108"/>
        <v>1.7456613787527826E-5</v>
      </c>
      <c r="AT1811" s="5">
        <f t="shared" si="2109"/>
        <v>9.6987976314042606E-6</v>
      </c>
      <c r="AU1811" s="5">
        <f t="shared" si="2110"/>
        <v>3.5923987183257099E-6</v>
      </c>
      <c r="AV1811" s="5">
        <f t="shared" si="2111"/>
        <v>9.9795838426724317E-7</v>
      </c>
      <c r="AW1811" s="5">
        <f t="shared" si="2112"/>
        <v>2.6327378270629139E-9</v>
      </c>
      <c r="AX1811" s="5">
        <f t="shared" si="2113"/>
        <v>5.8585300675863348E-4</v>
      </c>
      <c r="AY1811" s="5">
        <f t="shared" si="2114"/>
        <v>2.2531005363671448E-4</v>
      </c>
      <c r="AZ1811" s="5">
        <f t="shared" si="2115"/>
        <v>4.3325390229407621E-5</v>
      </c>
      <c r="BA1811" s="5">
        <f t="shared" si="2116"/>
        <v>5.5540928548089635E-6</v>
      </c>
      <c r="BB1811" s="5">
        <f t="shared" si="2117"/>
        <v>5.3400466694876222E-7</v>
      </c>
      <c r="BC1811" s="5">
        <f t="shared" si="2118"/>
        <v>4.1073995956139542E-8</v>
      </c>
      <c r="BD1811" s="5">
        <f t="shared" si="2119"/>
        <v>1.0069612800364711E-6</v>
      </c>
      <c r="BE1811" s="5">
        <f t="shared" si="2120"/>
        <v>1.1189241850227828E-6</v>
      </c>
      <c r="BF1811" s="5">
        <f t="shared" si="2121"/>
        <v>6.2166806045588635E-7</v>
      </c>
      <c r="BG1811" s="5">
        <f t="shared" si="2122"/>
        <v>2.3026354693436432E-7</v>
      </c>
      <c r="BH1811" s="5">
        <f t="shared" si="2123"/>
        <v>6.3966573666233043E-8</v>
      </c>
      <c r="BI1811" s="5">
        <f t="shared" si="2124"/>
        <v>1.4215789172270317E-8</v>
      </c>
      <c r="BJ1811" s="8">
        <f t="shared" si="2125"/>
        <v>0.54166819098098429</v>
      </c>
      <c r="BK1811" s="8">
        <f t="shared" si="2126"/>
        <v>0.33078759072477132</v>
      </c>
      <c r="BL1811" s="8">
        <f t="shared" si="2127"/>
        <v>0.12548681338416626</v>
      </c>
      <c r="BM1811" s="8">
        <f t="shared" si="2128"/>
        <v>0.18993457782098899</v>
      </c>
      <c r="BN1811" s="8">
        <f t="shared" si="2129"/>
        <v>0.80990702180687379</v>
      </c>
    </row>
    <row r="1812" spans="1:66" x14ac:dyDescent="0.25">
      <c r="A1812" t="s">
        <v>287</v>
      </c>
      <c r="B1812" t="s">
        <v>286</v>
      </c>
      <c r="C1812" t="s">
        <v>343</v>
      </c>
      <c r="D1812" s="7" t="s">
        <v>545</v>
      </c>
      <c r="E1812">
        <f>VLOOKUP(A1812,home!$A$2:$E$405,3,FALSE)</f>
        <v>1.2423999999999999</v>
      </c>
      <c r="F1812">
        <f>VLOOKUP(B1812,home!$B$2:$E$405,3,FALSE)</f>
        <v>1.0731999999999999</v>
      </c>
      <c r="G1812">
        <f>VLOOKUP(C1812,away!$B$2:$E$405,4,FALSE)</f>
        <v>0.80489999999999995</v>
      </c>
      <c r="H1812">
        <f>VLOOKUP(A1812,away!$A$2:$E$405,3,FALSE)</f>
        <v>0.87880000000000003</v>
      </c>
      <c r="I1812">
        <f>VLOOKUP(C1812,away!$B$2:$E$405,3,FALSE)</f>
        <v>1.5172000000000001</v>
      </c>
      <c r="J1812">
        <f>VLOOKUP(B1812,home!$B$2:$E$405,4,FALSE)</f>
        <v>0.75860000000000005</v>
      </c>
      <c r="K1812" s="3">
        <f t="shared" si="2074"/>
        <v>1.0732083280319997</v>
      </c>
      <c r="L1812" s="3">
        <f t="shared" si="2075"/>
        <v>1.011453032096</v>
      </c>
      <c r="M1812" s="5">
        <f t="shared" si="2076"/>
        <v>0.12434922264142718</v>
      </c>
      <c r="N1812" s="5">
        <f t="shared" si="2077"/>
        <v>0.13345262132308494</v>
      </c>
      <c r="O1812" s="5">
        <f t="shared" si="2078"/>
        <v>0.12577339827945208</v>
      </c>
      <c r="P1812" s="5">
        <f t="shared" si="2079"/>
        <v>0.13498105847839356</v>
      </c>
      <c r="Q1812" s="5">
        <f t="shared" si="2080"/>
        <v>7.1611232300817784E-2</v>
      </c>
      <c r="R1812" s="5">
        <f t="shared" si="2081"/>
        <v>6.3606942523384821E-2</v>
      </c>
      <c r="S1812" s="5">
        <f t="shared" si="2082"/>
        <v>3.6630478584667711E-2</v>
      </c>
      <c r="T1812" s="5">
        <f t="shared" si="2083"/>
        <v>7.2431398042793152E-2</v>
      </c>
      <c r="U1812" s="5">
        <f t="shared" si="2084"/>
        <v>6.8263500436749322E-2</v>
      </c>
      <c r="V1812" s="5">
        <f t="shared" si="2085"/>
        <v>4.418041979675511E-3</v>
      </c>
      <c r="W1812" s="5">
        <f t="shared" si="2086"/>
        <v>2.5617923628623931E-2</v>
      </c>
      <c r="X1812" s="5">
        <f t="shared" si="2087"/>
        <v>2.5911326530175433E-2</v>
      </c>
      <c r="Y1812" s="5">
        <f t="shared" si="2088"/>
        <v>1.3104044892287735E-2</v>
      </c>
      <c r="Z1812" s="5">
        <f t="shared" si="2089"/>
        <v>2.1445144959211196E-2</v>
      </c>
      <c r="AA1812" s="5">
        <f t="shared" si="2090"/>
        <v>2.301510816607891E-2</v>
      </c>
      <c r="AB1812" s="5">
        <f t="shared" si="2091"/>
        <v>1.2350002877196583E-2</v>
      </c>
      <c r="AC1812" s="5">
        <f t="shared" si="2092"/>
        <v>2.9973648515389974E-4</v>
      </c>
      <c r="AD1812" s="5">
        <f t="shared" si="2093"/>
        <v>6.8733422462817365E-3</v>
      </c>
      <c r="AE1812" s="5">
        <f t="shared" si="2094"/>
        <v>6.9520628556351931E-3</v>
      </c>
      <c r="AF1812" s="5">
        <f t="shared" si="2095"/>
        <v>3.5158425273270964E-3</v>
      </c>
      <c r="AG1812" s="5">
        <f t="shared" si="2096"/>
        <v>1.1853698615456852E-3</v>
      </c>
      <c r="AH1812" s="5">
        <f t="shared" si="2097"/>
        <v>5.4226892231831036E-3</v>
      </c>
      <c r="AI1812" s="5">
        <f t="shared" si="2098"/>
        <v>5.8196752346494811E-3</v>
      </c>
      <c r="AJ1812" s="5">
        <f t="shared" si="2099"/>
        <v>3.1228619641337023E-3</v>
      </c>
      <c r="AK1812" s="5">
        <f t="shared" si="2100"/>
        <v>1.1171604890675526E-3</v>
      </c>
      <c r="AL1812" s="5">
        <f t="shared" si="2101"/>
        <v>1.3014555996810166E-5</v>
      </c>
      <c r="AM1812" s="5">
        <f t="shared" si="2102"/>
        <v>1.4753056280247467E-3</v>
      </c>
      <c r="AN1812" s="5">
        <f t="shared" si="2103"/>
        <v>1.4922023507339234E-3</v>
      </c>
      <c r="AO1812" s="5">
        <f t="shared" si="2104"/>
        <v>7.5464629607530282E-4</v>
      </c>
      <c r="AP1812" s="5">
        <f t="shared" si="2105"/>
        <v>2.544297614417936E-4</v>
      </c>
      <c r="AQ1812" s="5">
        <f t="shared" si="2106"/>
        <v>6.433593841644103E-5</v>
      </c>
      <c r="AR1812" s="5">
        <f t="shared" si="2107"/>
        <v>1.0969590913805709E-3</v>
      </c>
      <c r="AS1812" s="5">
        <f t="shared" si="2108"/>
        <v>1.177265632380044E-3</v>
      </c>
      <c r="AT1812" s="5">
        <f t="shared" si="2109"/>
        <v>6.3172564048806078E-4</v>
      </c>
      <c r="AU1812" s="5">
        <f t="shared" si="2110"/>
        <v>2.2599107280104531E-4</v>
      </c>
      <c r="AV1812" s="5">
        <f t="shared" si="2111"/>
        <v>6.0633875347741937E-5</v>
      </c>
      <c r="AW1812" s="5">
        <f t="shared" si="2112"/>
        <v>3.9242494885674266E-7</v>
      </c>
      <c r="AX1812" s="5">
        <f t="shared" si="2113"/>
        <v>2.6388504773143957E-4</v>
      </c>
      <c r="AY1812" s="5">
        <f t="shared" si="2114"/>
        <v>2.669073316527622E-4</v>
      </c>
      <c r="AZ1812" s="5">
        <f t="shared" si="2115"/>
        <v>1.349821149444195E-4</v>
      </c>
      <c r="BA1812" s="5">
        <f t="shared" si="2116"/>
        <v>4.5509356479754638E-5</v>
      </c>
      <c r="BB1812" s="5">
        <f t="shared" si="2117"/>
        <v>1.1507644150046393E-5</v>
      </c>
      <c r="BC1812" s="5">
        <f t="shared" si="2118"/>
        <v>2.3278883135692451E-6</v>
      </c>
      <c r="BD1812" s="5">
        <f t="shared" si="2119"/>
        <v>1.8492043317702519E-4</v>
      </c>
      <c r="BE1812" s="5">
        <f t="shared" si="2120"/>
        <v>1.9845814890886833E-4</v>
      </c>
      <c r="BF1812" s="5">
        <f t="shared" si="2121"/>
        <v>1.0649346908740608E-4</v>
      </c>
      <c r="BG1812" s="5">
        <f t="shared" si="2122"/>
        <v>3.8096559301874179E-5</v>
      </c>
      <c r="BH1812" s="5">
        <f t="shared" si="2123"/>
        <v>1.0221386178034078E-5</v>
      </c>
      <c r="BI1812" s="5">
        <f t="shared" si="2124"/>
        <v>2.1939353540594693E-6</v>
      </c>
      <c r="BJ1812" s="8">
        <f t="shared" si="2125"/>
        <v>0.36542120356653673</v>
      </c>
      <c r="BK1812" s="8">
        <f t="shared" si="2126"/>
        <v>0.30095846005696747</v>
      </c>
      <c r="BL1812" s="8">
        <f t="shared" si="2127"/>
        <v>0.31222429843830024</v>
      </c>
      <c r="BM1812" s="8">
        <f t="shared" si="2128"/>
        <v>0.34600811656775149</v>
      </c>
      <c r="BN1812" s="8">
        <f t="shared" si="2129"/>
        <v>0.65377447554656043</v>
      </c>
    </row>
    <row r="1813" spans="1:66" x14ac:dyDescent="0.25">
      <c r="A1813" t="s">
        <v>287</v>
      </c>
      <c r="B1813" t="s">
        <v>328</v>
      </c>
      <c r="C1813" t="s">
        <v>507</v>
      </c>
      <c r="D1813" s="7" t="s">
        <v>545</v>
      </c>
      <c r="E1813">
        <f>VLOOKUP(A1813,home!$A$2:$E$405,3,FALSE)</f>
        <v>1.2423999999999999</v>
      </c>
      <c r="F1813">
        <f>VLOOKUP(B1813,home!$B$2:$E$405,3,FALSE)</f>
        <v>0.80489999999999995</v>
      </c>
      <c r="G1813">
        <f>VLOOKUP(C1813,away!$B$2:$E$405,4,FALSE)</f>
        <v>1.0731999999999999</v>
      </c>
      <c r="H1813">
        <f>VLOOKUP(A1813,away!$A$2:$E$405,3,FALSE)</f>
        <v>0.87880000000000003</v>
      </c>
      <c r="I1813">
        <f>VLOOKUP(C1813,away!$B$2:$E$405,3,FALSE)</f>
        <v>1.8965000000000001</v>
      </c>
      <c r="J1813">
        <f>VLOOKUP(B1813,home!$B$2:$E$405,4,FALSE)</f>
        <v>1.1378999999999999</v>
      </c>
      <c r="K1813" s="3">
        <f t="shared" si="2074"/>
        <v>1.0732083280319999</v>
      </c>
      <c r="L1813" s="3">
        <f t="shared" si="2075"/>
        <v>1.89647443518</v>
      </c>
      <c r="M1813" s="5">
        <f t="shared" si="2076"/>
        <v>5.1319588211137128E-2</v>
      </c>
      <c r="N1813" s="5">
        <f t="shared" si="2077"/>
        <v>5.5076609459365211E-2</v>
      </c>
      <c r="O1813" s="5">
        <f t="shared" si="2078"/>
        <v>9.7326287066386463E-2</v>
      </c>
      <c r="P1813" s="5">
        <f t="shared" si="2079"/>
        <v>0.10445138181607908</v>
      </c>
      <c r="Q1813" s="5">
        <f t="shared" si="2080"/>
        <v>2.9554337975778382E-2</v>
      </c>
      <c r="R1813" s="5">
        <f t="shared" si="2081"/>
        <v>9.2288407646195947E-2</v>
      </c>
      <c r="S1813" s="5">
        <f t="shared" si="2082"/>
        <v>5.3147791825620516E-2</v>
      </c>
      <c r="T1813" s="5">
        <f t="shared" si="2083"/>
        <v>5.6049046419733128E-2</v>
      </c>
      <c r="U1813" s="5">
        <f t="shared" si="2084"/>
        <v>9.9044687666709583E-2</v>
      </c>
      <c r="V1813" s="5">
        <f t="shared" si="2085"/>
        <v>1.201914965105024E-2</v>
      </c>
      <c r="W1813" s="5">
        <f t="shared" si="2086"/>
        <v>1.0572653881692588E-2</v>
      </c>
      <c r="X1813" s="5">
        <f t="shared" si="2087"/>
        <v>2.0050767798636585E-2</v>
      </c>
      <c r="Y1813" s="5">
        <f t="shared" si="2088"/>
        <v>1.9012884267922334E-2</v>
      </c>
      <c r="Z1813" s="5">
        <f t="shared" si="2089"/>
        <v>5.8340868588160358E-2</v>
      </c>
      <c r="AA1813" s="5">
        <f t="shared" si="2090"/>
        <v>6.2611906033434195E-2</v>
      </c>
      <c r="AB1813" s="5">
        <f t="shared" si="2091"/>
        <v>3.35978094945193E-2</v>
      </c>
      <c r="AC1813" s="5">
        <f t="shared" si="2092"/>
        <v>1.5289200881511522E-3</v>
      </c>
      <c r="AD1813" s="5">
        <f t="shared" si="2093"/>
        <v>2.8366650488080834E-3</v>
      </c>
      <c r="AE1813" s="5">
        <f t="shared" si="2094"/>
        <v>5.3796627462331563E-3</v>
      </c>
      <c r="AF1813" s="5">
        <f t="shared" si="2095"/>
        <v>5.1011964340607089E-3</v>
      </c>
      <c r="AG1813" s="5">
        <f t="shared" si="2096"/>
        <v>3.2247628753425046E-3</v>
      </c>
      <c r="AH1813" s="5">
        <f t="shared" si="2097"/>
        <v>2.7660491450910499E-2</v>
      </c>
      <c r="AI1813" s="5">
        <f t="shared" si="2098"/>
        <v>2.9685469782575087E-2</v>
      </c>
      <c r="AJ1813" s="5">
        <f t="shared" si="2099"/>
        <v>1.5929346696100931E-2</v>
      </c>
      <c r="AK1813" s="5">
        <f t="shared" si="2100"/>
        <v>5.6985025114548492E-3</v>
      </c>
      <c r="AL1813" s="5">
        <f t="shared" si="2101"/>
        <v>1.244731857447698E-4</v>
      </c>
      <c r="AM1813" s="5">
        <f t="shared" si="2102"/>
        <v>6.0886651084362706E-4</v>
      </c>
      <c r="AN1813" s="5">
        <f t="shared" si="2103"/>
        <v>1.1546997722521851E-3</v>
      </c>
      <c r="AO1813" s="5">
        <f t="shared" si="2104"/>
        <v>1.0949292991922191E-3</v>
      </c>
      <c r="AP1813" s="5">
        <f t="shared" si="2105"/>
        <v>6.921684747491991E-4</v>
      </c>
      <c r="AQ1813" s="5">
        <f t="shared" si="2106"/>
        <v>3.2816995429984732E-4</v>
      </c>
      <c r="AR1813" s="5">
        <f t="shared" si="2107"/>
        <v>1.0491482980233337E-2</v>
      </c>
      <c r="AS1813" s="5">
        <f t="shared" si="2108"/>
        <v>1.1259546907792402E-2</v>
      </c>
      <c r="AT1813" s="5">
        <f t="shared" si="2109"/>
        <v>6.0419197556548796E-3</v>
      </c>
      <c r="AU1813" s="5">
        <f t="shared" si="2110"/>
        <v>2.1614128663566281E-3</v>
      </c>
      <c r="AV1813" s="5">
        <f t="shared" si="2111"/>
        <v>5.7991157212236219E-4</v>
      </c>
      <c r="AW1813" s="5">
        <f t="shared" si="2112"/>
        <v>7.0372718960647795E-6</v>
      </c>
      <c r="AX1813" s="5">
        <f t="shared" si="2113"/>
        <v>1.0890676834952775E-4</v>
      </c>
      <c r="AY1813" s="5">
        <f t="shared" si="2114"/>
        <v>2.0653890199294971E-4</v>
      </c>
      <c r="AZ1813" s="5">
        <f t="shared" si="2115"/>
        <v>1.9584787374988844E-4</v>
      </c>
      <c r="BA1813" s="5">
        <f t="shared" si="2116"/>
        <v>1.2380682858367456E-4</v>
      </c>
      <c r="BB1813" s="5">
        <f t="shared" si="2117"/>
        <v>5.8699121327412813E-5</v>
      </c>
      <c r="BC1813" s="5">
        <f t="shared" si="2118"/>
        <v>2.2264276592993489E-5</v>
      </c>
      <c r="BD1813" s="5">
        <f t="shared" si="2119"/>
        <v>3.3161382098564371E-3</v>
      </c>
      <c r="BE1813" s="5">
        <f t="shared" si="2120"/>
        <v>3.5589071437230565E-3</v>
      </c>
      <c r="BF1813" s="5">
        <f t="shared" si="2121"/>
        <v>1.9097243926680808E-3</v>
      </c>
      <c r="BG1813" s="5">
        <f t="shared" si="2122"/>
        <v>6.8317737415241259E-4</v>
      </c>
      <c r="BH1813" s="5">
        <f t="shared" si="2123"/>
        <v>1.8329791186585064E-4</v>
      </c>
      <c r="BI1813" s="5">
        <f t="shared" si="2124"/>
        <v>3.9343369105061307E-5</v>
      </c>
      <c r="BJ1813" s="8">
        <f t="shared" si="2125"/>
        <v>0.21145348468950623</v>
      </c>
      <c r="BK1813" s="8">
        <f t="shared" si="2126"/>
        <v>0.22279784367977584</v>
      </c>
      <c r="BL1813" s="8">
        <f t="shared" si="2127"/>
        <v>0.50406777083181742</v>
      </c>
      <c r="BM1813" s="8">
        <f t="shared" si="2128"/>
        <v>0.56644385398422092</v>
      </c>
      <c r="BN1813" s="8">
        <f t="shared" si="2129"/>
        <v>0.43001661217494219</v>
      </c>
    </row>
    <row r="1814" spans="1:66" x14ac:dyDescent="0.25">
      <c r="A1814" t="s">
        <v>287</v>
      </c>
      <c r="B1814" t="s">
        <v>323</v>
      </c>
      <c r="C1814" t="s">
        <v>326</v>
      </c>
      <c r="D1814" s="7" t="s">
        <v>545</v>
      </c>
      <c r="E1814">
        <f>VLOOKUP(A1814,home!$A$2:$E$405,3,FALSE)</f>
        <v>1.2423999999999999</v>
      </c>
      <c r="F1814">
        <f>VLOOKUP(B1814,home!$B$2:$E$405,3,FALSE)</f>
        <v>1.8781000000000001</v>
      </c>
      <c r="G1814">
        <f>VLOOKUP(C1814,away!$B$2:$E$405,4,FALSE)</f>
        <v>1.0731999999999999</v>
      </c>
      <c r="H1814">
        <f>VLOOKUP(A1814,away!$A$2:$E$405,3,FALSE)</f>
        <v>0.87880000000000003</v>
      </c>
      <c r="I1814">
        <f>VLOOKUP(C1814,away!$B$2:$E$405,3,FALSE)</f>
        <v>0.75860000000000005</v>
      </c>
      <c r="J1814">
        <f>VLOOKUP(B1814,home!$B$2:$E$405,4,FALSE)</f>
        <v>0.37930000000000003</v>
      </c>
      <c r="K1814" s="3">
        <f t="shared" si="2074"/>
        <v>2.5041527654079996</v>
      </c>
      <c r="L1814" s="3">
        <f t="shared" si="2075"/>
        <v>0.252863258024</v>
      </c>
      <c r="M1814" s="5">
        <f t="shared" si="2076"/>
        <v>6.3480911572484686E-2</v>
      </c>
      <c r="N1814" s="5">
        <f t="shared" si="2077"/>
        <v>0.15896590026485821</v>
      </c>
      <c r="O1814" s="5">
        <f t="shared" si="2078"/>
        <v>1.6051990122551922E-2</v>
      </c>
      <c r="P1814" s="5">
        <f t="shared" si="2079"/>
        <v>4.0196635455690286E-2</v>
      </c>
      <c r="Q1814" s="5">
        <f t="shared" si="2080"/>
        <v>0.19903744937690854</v>
      </c>
      <c r="R1814" s="5">
        <f t="shared" si="2081"/>
        <v>2.029479260078773E-3</v>
      </c>
      <c r="S1814" s="5">
        <f t="shared" si="2082"/>
        <v>6.3632100655671786E-3</v>
      </c>
      <c r="T1814" s="5">
        <f t="shared" si="2083"/>
        <v>5.0329257918232055E-2</v>
      </c>
      <c r="U1814" s="5">
        <f t="shared" si="2084"/>
        <v>5.0821261014644395E-3</v>
      </c>
      <c r="V1814" s="5">
        <f t="shared" si="2085"/>
        <v>4.4769299585527121E-4</v>
      </c>
      <c r="W1814" s="5">
        <f t="shared" si="2086"/>
        <v>0.16614005975898005</v>
      </c>
      <c r="X1814" s="5">
        <f t="shared" si="2087"/>
        <v>4.2010716798957751E-2</v>
      </c>
      <c r="Y1814" s="5">
        <f t="shared" si="2088"/>
        <v>5.3114833608540225E-3</v>
      </c>
      <c r="Z1814" s="5">
        <f t="shared" si="2089"/>
        <v>1.7106024593188516E-4</v>
      </c>
      <c r="AA1814" s="5">
        <f t="shared" si="2090"/>
        <v>4.2836098790170269E-4</v>
      </c>
      <c r="AB1814" s="5">
        <f t="shared" si="2091"/>
        <v>5.3634067622347593E-4</v>
      </c>
      <c r="AC1814" s="5">
        <f t="shared" si="2092"/>
        <v>1.7717680504942052E-5</v>
      </c>
      <c r="AD1814" s="5">
        <f t="shared" si="2093"/>
        <v>0.10401002252262506</v>
      </c>
      <c r="AE1814" s="5">
        <f t="shared" si="2094"/>
        <v>2.630031316222059E-2</v>
      </c>
      <c r="AF1814" s="5">
        <f t="shared" si="2095"/>
        <v>3.325191436625294E-3</v>
      </c>
      <c r="AG1814" s="5">
        <f t="shared" si="2096"/>
        <v>2.802729134061924E-4</v>
      </c>
      <c r="AH1814" s="5">
        <f t="shared" si="2097"/>
        <v>1.081371277618079E-5</v>
      </c>
      <c r="AI1814" s="5">
        <f t="shared" si="2098"/>
        <v>2.7079188752800939E-5</v>
      </c>
      <c r="AJ1814" s="5">
        <f t="shared" si="2099"/>
        <v>3.3905212700165845E-5</v>
      </c>
      <c r="AK1814" s="5">
        <f t="shared" si="2100"/>
        <v>2.8301277381622241E-5</v>
      </c>
      <c r="AL1814" s="5">
        <f t="shared" si="2101"/>
        <v>4.4875924225778771E-7</v>
      </c>
      <c r="AM1814" s="5">
        <f t="shared" si="2102"/>
        <v>5.2091397106035969E-2</v>
      </c>
      <c r="AN1814" s="5">
        <f t="shared" si="2103"/>
        <v>1.317200038725422E-2</v>
      </c>
      <c r="AO1814" s="5">
        <f t="shared" si="2104"/>
        <v>1.6653574663072458E-3</v>
      </c>
      <c r="AP1814" s="5">
        <f t="shared" si="2105"/>
        <v>1.4036923823501469E-4</v>
      </c>
      <c r="AQ1814" s="5">
        <f t="shared" si="2106"/>
        <v>8.8735557266132084E-6</v>
      </c>
      <c r="AR1814" s="5">
        <f t="shared" si="2107"/>
        <v>5.4687812878416571E-7</v>
      </c>
      <c r="AS1814" s="5">
        <f t="shared" si="2108"/>
        <v>1.3694663785360206E-6</v>
      </c>
      <c r="AT1814" s="5">
        <f t="shared" si="2109"/>
        <v>1.7146765094721278E-6</v>
      </c>
      <c r="AU1814" s="5">
        <f t="shared" si="2110"/>
        <v>1.431270640991588E-6</v>
      </c>
      <c r="AV1814" s="5">
        <f t="shared" si="2111"/>
        <v>8.9603008342159143E-7</v>
      </c>
      <c r="AW1814" s="5">
        <f t="shared" si="2112"/>
        <v>7.8932790020276856E-9</v>
      </c>
      <c r="AX1814" s="5">
        <f t="shared" si="2113"/>
        <v>2.1740802686174378E-2</v>
      </c>
      <c r="AY1814" s="5">
        <f t="shared" si="2114"/>
        <v>5.4974501992829843E-3</v>
      </c>
      <c r="AZ1814" s="5">
        <f t="shared" si="2115"/>
        <v>6.9505158410769171E-4</v>
      </c>
      <c r="BA1814" s="5">
        <f t="shared" si="2116"/>
        <v>5.8584336017404405E-5</v>
      </c>
      <c r="BB1814" s="5">
        <f t="shared" si="2117"/>
        <v>3.7034565186334106E-6</v>
      </c>
      <c r="BC1814" s="5">
        <f t="shared" si="2118"/>
        <v>1.8729361625037298E-7</v>
      </c>
      <c r="BD1814" s="5">
        <f t="shared" si="2119"/>
        <v>2.3047564231072139E-8</v>
      </c>
      <c r="BE1814" s="5">
        <f t="shared" si="2120"/>
        <v>5.7714621705157787E-8</v>
      </c>
      <c r="BF1814" s="5">
        <f t="shared" si="2121"/>
        <v>7.2263114773723734E-8</v>
      </c>
      <c r="BG1814" s="5">
        <f t="shared" si="2122"/>
        <v>6.0319292899205319E-8</v>
      </c>
      <c r="BH1814" s="5">
        <f t="shared" si="2123"/>
        <v>3.7762181030250027E-8</v>
      </c>
      <c r="BI1814" s="5">
        <f t="shared" si="2124"/>
        <v>1.8912454010947623E-8</v>
      </c>
      <c r="BJ1814" s="8">
        <f t="shared" si="2125"/>
        <v>0.85078444482294402</v>
      </c>
      <c r="BK1814" s="8">
        <f t="shared" si="2126"/>
        <v>0.11600406672862761</v>
      </c>
      <c r="BL1814" s="8">
        <f t="shared" si="2127"/>
        <v>2.4234624880800953E-2</v>
      </c>
      <c r="BM1814" s="8">
        <f t="shared" si="2128"/>
        <v>0.50593438831972826</v>
      </c>
      <c r="BN1814" s="8">
        <f t="shared" si="2129"/>
        <v>0.47976236605257244</v>
      </c>
    </row>
    <row r="1815" spans="1:66" x14ac:dyDescent="0.25">
      <c r="A1815" t="s">
        <v>287</v>
      </c>
      <c r="B1815" t="s">
        <v>340</v>
      </c>
      <c r="C1815" t="s">
        <v>304</v>
      </c>
      <c r="D1815" s="7" t="s">
        <v>545</v>
      </c>
      <c r="E1815">
        <f>VLOOKUP(A1815,home!$A$2:$E$405,3,FALSE)</f>
        <v>1.2423999999999999</v>
      </c>
      <c r="F1815">
        <f>VLOOKUP(B1815,home!$B$2:$E$405,3,FALSE)</f>
        <v>0.40239999999999998</v>
      </c>
      <c r="G1815">
        <f>VLOOKUP(C1815,away!$B$2:$E$405,4,FALSE)</f>
        <v>0.80489999999999995</v>
      </c>
      <c r="H1815">
        <f>VLOOKUP(A1815,away!$A$2:$E$405,3,FALSE)</f>
        <v>0.87880000000000003</v>
      </c>
      <c r="I1815">
        <f>VLOOKUP(C1815,away!$B$2:$E$405,3,FALSE)</f>
        <v>1.5172000000000001</v>
      </c>
      <c r="J1815">
        <f>VLOOKUP(B1815,home!$B$2:$E$405,4,FALSE)</f>
        <v>0.85340000000000005</v>
      </c>
      <c r="K1815" s="3">
        <f t="shared" si="2074"/>
        <v>0.40240312262399996</v>
      </c>
      <c r="L1815" s="3">
        <f t="shared" si="2075"/>
        <v>1.1378513282240001</v>
      </c>
      <c r="M1815" s="5">
        <f t="shared" si="2076"/>
        <v>0.21432655891341332</v>
      </c>
      <c r="N1815" s="5">
        <f t="shared" si="2077"/>
        <v>8.6245676568014226E-2</v>
      </c>
      <c r="O1815" s="5">
        <f t="shared" si="2078"/>
        <v>0.24387175973330677</v>
      </c>
      <c r="P1815" s="5">
        <f t="shared" si="2079"/>
        <v>9.8134757636492514E-2</v>
      </c>
      <c r="Q1815" s="5">
        <f t="shared" si="2080"/>
        <v>1.7352764781894233E-2</v>
      </c>
      <c r="R1815" s="5">
        <f t="shared" si="2081"/>
        <v>0.13874490286443372</v>
      </c>
      <c r="S1815" s="5">
        <f t="shared" si="2082"/>
        <v>1.1233361260962256E-2</v>
      </c>
      <c r="T1815" s="5">
        <f t="shared" si="2083"/>
        <v>1.9744866455437007E-2</v>
      </c>
      <c r="U1815" s="5">
        <f t="shared" si="2084"/>
        <v>5.5831382160811689E-2</v>
      </c>
      <c r="V1815" s="5">
        <f t="shared" si="2085"/>
        <v>5.7149716373438393E-4</v>
      </c>
      <c r="W1815" s="5">
        <f t="shared" si="2086"/>
        <v>2.327602244798005E-3</v>
      </c>
      <c r="X1815" s="5">
        <f t="shared" si="2087"/>
        <v>2.6484653058205742E-3</v>
      </c>
      <c r="Y1815" s="5">
        <f t="shared" si="2088"/>
        <v>1.506779882991562E-3</v>
      </c>
      <c r="Z1815" s="5">
        <f t="shared" si="2089"/>
        <v>5.262369066953524E-2</v>
      </c>
      <c r="AA1815" s="5">
        <f t="shared" si="2090"/>
        <v>2.1175937449420434E-2</v>
      </c>
      <c r="AB1815" s="5">
        <f t="shared" si="2091"/>
        <v>4.2606316770686424E-3</v>
      </c>
      <c r="AC1815" s="5">
        <f t="shared" si="2092"/>
        <v>1.6354638902823211E-5</v>
      </c>
      <c r="AD1815" s="5">
        <f t="shared" si="2093"/>
        <v>2.3415860288333729E-4</v>
      </c>
      <c r="AE1815" s="5">
        <f t="shared" si="2094"/>
        <v>2.6643767730588153E-4</v>
      </c>
      <c r="AF1815" s="5">
        <f t="shared" si="2095"/>
        <v>1.5158323250570745E-4</v>
      </c>
      <c r="AG1815" s="5">
        <f t="shared" si="2096"/>
        <v>5.7493060814368867E-5</v>
      </c>
      <c r="AH1815" s="5">
        <f t="shared" si="2097"/>
        <v>1.4969484081094903E-2</v>
      </c>
      <c r="AI1815" s="5">
        <f t="shared" si="2098"/>
        <v>6.0237671383028485E-3</v>
      </c>
      <c r="AJ1815" s="5">
        <f t="shared" si="2099"/>
        <v>1.2119913532064512E-3</v>
      </c>
      <c r="AK1815" s="5">
        <f t="shared" si="2100"/>
        <v>1.6256970170785444E-4</v>
      </c>
      <c r="AL1815" s="5">
        <f t="shared" si="2101"/>
        <v>2.9953516411548434E-7</v>
      </c>
      <c r="AM1815" s="5">
        <f t="shared" si="2102"/>
        <v>1.8845230597905628E-5</v>
      </c>
      <c r="AN1815" s="5">
        <f t="shared" si="2103"/>
        <v>2.1443070666514488E-5</v>
      </c>
      <c r="AO1815" s="5">
        <f t="shared" si="2104"/>
        <v>1.2199513219547306E-5</v>
      </c>
      <c r="AP1815" s="5">
        <f t="shared" si="2105"/>
        <v>4.6270774401827148E-6</v>
      </c>
      <c r="AQ1815" s="5">
        <f t="shared" si="2106"/>
        <v>1.3162315527768026E-6</v>
      </c>
      <c r="AR1815" s="5">
        <f t="shared" si="2107"/>
        <v>3.40660946890037E-3</v>
      </c>
      <c r="AS1815" s="5">
        <f t="shared" si="2108"/>
        <v>1.3708302878459951E-3</v>
      </c>
      <c r="AT1815" s="5">
        <f t="shared" si="2109"/>
        <v>2.7581319420839256E-4</v>
      </c>
      <c r="AU1815" s="5">
        <f t="shared" si="2110"/>
        <v>3.6996030203452311E-5</v>
      </c>
      <c r="AV1815" s="5">
        <f t="shared" si="2111"/>
        <v>3.7218295196402562E-6</v>
      </c>
      <c r="AW1815" s="5">
        <f t="shared" si="2112"/>
        <v>3.8097122658558744E-9</v>
      </c>
      <c r="AX1815" s="5">
        <f t="shared" si="2113"/>
        <v>1.2638966065277615E-6</v>
      </c>
      <c r="AY1815" s="5">
        <f t="shared" si="2114"/>
        <v>1.4381264324754199E-6</v>
      </c>
      <c r="AZ1815" s="5">
        <f t="shared" si="2115"/>
        <v>8.1818703567309985E-7</v>
      </c>
      <c r="BA1815" s="5">
        <f t="shared" si="2116"/>
        <v>3.1032506842543125E-7</v>
      </c>
      <c r="BB1815" s="5">
        <f t="shared" si="2117"/>
        <v>8.8275947822270199E-8</v>
      </c>
      <c r="BC1815" s="5">
        <f t="shared" si="2118"/>
        <v>2.0088980895960521E-8</v>
      </c>
      <c r="BD1815" s="5">
        <f t="shared" si="2119"/>
        <v>6.4603585148812371E-4</v>
      </c>
      <c r="BE1815" s="5">
        <f t="shared" si="2120"/>
        <v>2.5996684396587568E-4</v>
      </c>
      <c r="BF1815" s="5">
        <f t="shared" si="2121"/>
        <v>5.2305734895287272E-5</v>
      </c>
      <c r="BG1815" s="5">
        <f t="shared" si="2122"/>
        <v>7.0159970176689069E-6</v>
      </c>
      <c r="BH1815" s="5">
        <f t="shared" si="2123"/>
        <v>7.0581477705765977E-7</v>
      </c>
      <c r="BI1815" s="5">
        <f t="shared" si="2124"/>
        <v>5.6804414056432965E-8</v>
      </c>
      <c r="BJ1815" s="8">
        <f t="shared" si="2125"/>
        <v>0.13059819783601367</v>
      </c>
      <c r="BK1815" s="8">
        <f t="shared" si="2126"/>
        <v>0.3242842672751019</v>
      </c>
      <c r="BL1815" s="8">
        <f t="shared" si="2127"/>
        <v>0.49231248401658928</v>
      </c>
      <c r="BM1815" s="8">
        <f t="shared" si="2128"/>
        <v>0.20114078498296503</v>
      </c>
      <c r="BN1815" s="8">
        <f t="shared" si="2129"/>
        <v>0.79867642049755472</v>
      </c>
    </row>
    <row r="1816" spans="1:66" x14ac:dyDescent="0.25">
      <c r="A1816" t="s">
        <v>287</v>
      </c>
      <c r="B1816" t="s">
        <v>435</v>
      </c>
      <c r="C1816" t="s">
        <v>332</v>
      </c>
      <c r="D1816" s="7" t="s">
        <v>545</v>
      </c>
      <c r="E1816">
        <f>VLOOKUP(A1816,home!$A$2:$E$405,3,FALSE)</f>
        <v>1.2423999999999999</v>
      </c>
      <c r="F1816">
        <f>VLOOKUP(B1816,home!$B$2:$E$405,3,FALSE)</f>
        <v>0.53659999999999997</v>
      </c>
      <c r="G1816">
        <f>VLOOKUP(C1816,away!$B$2:$E$405,4,FALSE)</f>
        <v>1.3414999999999999</v>
      </c>
      <c r="H1816">
        <f>VLOOKUP(A1816,away!$A$2:$E$405,3,FALSE)</f>
        <v>0.87880000000000003</v>
      </c>
      <c r="I1816">
        <f>VLOOKUP(C1816,away!$B$2:$E$405,3,FALSE)</f>
        <v>1.5172000000000001</v>
      </c>
      <c r="J1816">
        <f>VLOOKUP(B1816,home!$B$2:$E$405,4,FALSE)</f>
        <v>1.1378999999999999</v>
      </c>
      <c r="K1816" s="3">
        <f t="shared" si="2074"/>
        <v>0.89434027335999977</v>
      </c>
      <c r="L1816" s="3">
        <f t="shared" si="2075"/>
        <v>1.517179548144</v>
      </c>
      <c r="M1816" s="5">
        <f t="shared" si="2076"/>
        <v>8.9678895033899711E-2</v>
      </c>
      <c r="N1816" s="5">
        <f t="shared" si="2077"/>
        <v>8.0203447499240604E-2</v>
      </c>
      <c r="O1816" s="5">
        <f t="shared" si="2078"/>
        <v>0.13605898544558517</v>
      </c>
      <c r="P1816" s="5">
        <f t="shared" si="2079"/>
        <v>0.12168303023648887</v>
      </c>
      <c r="Q1816" s="5">
        <f t="shared" si="2080"/>
        <v>3.5864586580442608E-2</v>
      </c>
      <c r="R1816" s="5">
        <f t="shared" si="2081"/>
        <v>0.10321295502963201</v>
      </c>
      <c r="S1816" s="5">
        <f t="shared" si="2082"/>
        <v>4.1277158471726069E-2</v>
      </c>
      <c r="T1816" s="5">
        <f t="shared" si="2083"/>
        <v>5.4413017262487276E-2</v>
      </c>
      <c r="U1816" s="5">
        <f t="shared" si="2084"/>
        <v>9.2307502415494472E-2</v>
      </c>
      <c r="V1816" s="5">
        <f t="shared" si="2085"/>
        <v>6.2231038869819755E-3</v>
      </c>
      <c r="W1816" s="5">
        <f t="shared" si="2086"/>
        <v>1.0691714722098809E-2</v>
      </c>
      <c r="X1816" s="5">
        <f t="shared" si="2087"/>
        <v>1.6221250910958423E-2</v>
      </c>
      <c r="Y1816" s="5">
        <f t="shared" si="2088"/>
        <v>1.2305275063709178E-2</v>
      </c>
      <c r="Z1816" s="5">
        <f t="shared" si="2089"/>
        <v>5.2197528158154718E-2</v>
      </c>
      <c r="AA1816" s="5">
        <f t="shared" si="2090"/>
        <v>4.6682351601680376E-2</v>
      </c>
      <c r="AB1816" s="5">
        <f t="shared" si="2091"/>
        <v>2.0874953546267221E-2</v>
      </c>
      <c r="AC1816" s="5">
        <f t="shared" si="2092"/>
        <v>5.2774829166758687E-4</v>
      </c>
      <c r="AD1816" s="5">
        <f t="shared" si="2093"/>
        <v>2.3905077668122453E-3</v>
      </c>
      <c r="AE1816" s="5">
        <f t="shared" si="2094"/>
        <v>3.6268294934869243E-3</v>
      </c>
      <c r="AF1816" s="5">
        <f t="shared" si="2095"/>
        <v>2.7512757660619132E-3</v>
      </c>
      <c r="AG1816" s="5">
        <f t="shared" si="2096"/>
        <v>1.391393107857784E-3</v>
      </c>
      <c r="AH1816" s="5">
        <f t="shared" si="2097"/>
        <v>1.9798255546305713E-2</v>
      </c>
      <c r="AI1816" s="5">
        <f t="shared" si="2098"/>
        <v>1.7706377277334182E-2</v>
      </c>
      <c r="AJ1816" s="5">
        <f t="shared" si="2099"/>
        <v>7.91776314721317E-3</v>
      </c>
      <c r="AK1816" s="5">
        <f t="shared" si="2100"/>
        <v>2.3603914858261197E-3</v>
      </c>
      <c r="AL1816" s="5">
        <f t="shared" si="2101"/>
        <v>2.8643533713463862E-5</v>
      </c>
      <c r="AM1816" s="5">
        <f t="shared" si="2102"/>
        <v>4.2758547392801334E-4</v>
      </c>
      <c r="AN1816" s="5">
        <f t="shared" si="2103"/>
        <v>6.4872393612704126E-4</v>
      </c>
      <c r="AO1816" s="5">
        <f t="shared" si="2104"/>
        <v>4.9211534414171101E-4</v>
      </c>
      <c r="AP1816" s="5">
        <f t="shared" si="2105"/>
        <v>2.4887577848655009E-4</v>
      </c>
      <c r="AQ1816" s="5">
        <f t="shared" si="2106"/>
        <v>9.4397310287052546E-5</v>
      </c>
      <c r="AR1816" s="5">
        <f t="shared" si="2107"/>
        <v>6.0075016807567081E-3</v>
      </c>
      <c r="AS1816" s="5">
        <f t="shared" si="2108"/>
        <v>5.3727506953786123E-3</v>
      </c>
      <c r="AT1816" s="5">
        <f t="shared" si="2109"/>
        <v>2.4025336628000181E-3</v>
      </c>
      <c r="AU1816" s="5">
        <f t="shared" si="2110"/>
        <v>7.1622753758172333E-4</v>
      </c>
      <c r="AV1816" s="5">
        <f t="shared" si="2111"/>
        <v>1.6013778293719948E-4</v>
      </c>
      <c r="AW1816" s="5">
        <f t="shared" si="2112"/>
        <v>1.079602451990818E-6</v>
      </c>
      <c r="AX1816" s="5">
        <f t="shared" si="2113"/>
        <v>6.3734484939590718E-5</v>
      </c>
      <c r="AY1816" s="5">
        <f t="shared" si="2114"/>
        <v>9.6696657061838814E-5</v>
      </c>
      <c r="AZ1816" s="5">
        <f t="shared" si="2115"/>
        <v>7.3353095234057999E-5</v>
      </c>
      <c r="BA1816" s="5">
        <f t="shared" si="2116"/>
        <v>3.7096605294057313E-5</v>
      </c>
      <c r="BB1816" s="5">
        <f t="shared" si="2117"/>
        <v>1.4070552714428543E-5</v>
      </c>
      <c r="BC1816" s="5">
        <f t="shared" si="2118"/>
        <v>4.2695109618826056E-6</v>
      </c>
      <c r="BD1816" s="5">
        <f t="shared" si="2119"/>
        <v>1.5190764475807976E-3</v>
      </c>
      <c r="BE1816" s="5">
        <f t="shared" si="2120"/>
        <v>1.3585712453841479E-3</v>
      </c>
      <c r="BF1816" s="5">
        <f t="shared" si="2121"/>
        <v>6.0751248948794697E-4</v>
      </c>
      <c r="BG1816" s="5">
        <f t="shared" si="2122"/>
        <v>1.8110762863942154E-4</v>
      </c>
      <c r="BH1816" s="5">
        <f t="shared" si="2123"/>
        <v>4.0492961526240388E-5</v>
      </c>
      <c r="BI1816" s="5">
        <f t="shared" si="2124"/>
        <v>7.2428972561067583E-6</v>
      </c>
      <c r="BJ1816" s="8">
        <f t="shared" si="2125"/>
        <v>0.22206021692233202</v>
      </c>
      <c r="BK1816" s="8">
        <f t="shared" si="2126"/>
        <v>0.25951527611153952</v>
      </c>
      <c r="BL1816" s="8">
        <f t="shared" si="2127"/>
        <v>0.46529269052466743</v>
      </c>
      <c r="BM1816" s="8">
        <f t="shared" si="2128"/>
        <v>0.43226819483679474</v>
      </c>
      <c r="BN1816" s="8">
        <f t="shared" si="2129"/>
        <v>0.56670189982528907</v>
      </c>
    </row>
    <row r="1817" spans="1:66" x14ac:dyDescent="0.25">
      <c r="A1817" t="s">
        <v>34</v>
      </c>
      <c r="B1817" t="s">
        <v>284</v>
      </c>
      <c r="C1817" t="s">
        <v>440</v>
      </c>
      <c r="D1817" s="7" t="s">
        <v>545</v>
      </c>
      <c r="E1817">
        <f>VLOOKUP(A1817,home!$A$2:$E$405,3,FALSE)</f>
        <v>1.4921</v>
      </c>
      <c r="F1817">
        <f>VLOOKUP(B1817,home!$B$2:$E$405,3,FALSE)</f>
        <v>1.117</v>
      </c>
      <c r="G1817">
        <f>VLOOKUP(C1817,away!$B$2:$E$405,4,FALSE)</f>
        <v>0.89359999999999995</v>
      </c>
      <c r="H1817">
        <f>VLOOKUP(A1817,away!$A$2:$E$405,3,FALSE)</f>
        <v>1.2222</v>
      </c>
      <c r="I1817">
        <f>VLOOKUP(C1817,away!$B$2:$E$405,3,FALSE)</f>
        <v>0.54549999999999998</v>
      </c>
      <c r="J1817">
        <f>VLOOKUP(B1817,home!$B$2:$E$405,4,FALSE)</f>
        <v>1.3636999999999999</v>
      </c>
      <c r="K1817" s="3">
        <f t="shared" si="2074"/>
        <v>1.4893414055199998</v>
      </c>
      <c r="L1817" s="3">
        <f t="shared" si="2075"/>
        <v>0.90919256336999987</v>
      </c>
      <c r="M1817" s="5">
        <f t="shared" si="2076"/>
        <v>9.0851046166482027E-2</v>
      </c>
      <c r="N1817" s="5">
        <f t="shared" si="2077"/>
        <v>0.13530822479055074</v>
      </c>
      <c r="O1817" s="5">
        <f t="shared" si="2078"/>
        <v>8.2601095548949996E-2</v>
      </c>
      <c r="P1817" s="5">
        <f t="shared" si="2079"/>
        <v>0.123021231742365</v>
      </c>
      <c r="Q1817" s="5">
        <f t="shared" si="2080"/>
        <v>0.10076007084398746</v>
      </c>
      <c r="R1817" s="5">
        <f t="shared" si="2081"/>
        <v>3.7550150899660059E-2</v>
      </c>
      <c r="S1817" s="5">
        <f t="shared" si="2082"/>
        <v>4.1645704969856985E-2</v>
      </c>
      <c r="T1817" s="5">
        <f t="shared" si="2083"/>
        <v>9.1610307095987747E-2</v>
      </c>
      <c r="U1817" s="5">
        <f t="shared" si="2084"/>
        <v>5.5924994518387804E-2</v>
      </c>
      <c r="V1817" s="5">
        <f t="shared" si="2085"/>
        <v>6.2658190256984214E-3</v>
      </c>
      <c r="W1817" s="5">
        <f t="shared" si="2086"/>
        <v>5.0022048510359685E-2</v>
      </c>
      <c r="X1817" s="5">
        <f t="shared" si="2087"/>
        <v>4.5479674510152404E-2</v>
      </c>
      <c r="Y1817" s="5">
        <f t="shared" si="2088"/>
        <v>2.0674890924559351E-2</v>
      </c>
      <c r="Z1817" s="5">
        <f t="shared" si="2089"/>
        <v>1.1380105983797415E-2</v>
      </c>
      <c r="AA1817" s="5">
        <f t="shared" si="2090"/>
        <v>1.6948863040875402E-2</v>
      </c>
      <c r="AB1817" s="5">
        <f t="shared" si="2091"/>
        <v>1.2621321751631675E-2</v>
      </c>
      <c r="AC1817" s="5">
        <f t="shared" si="2092"/>
        <v>5.3028336418633733E-4</v>
      </c>
      <c r="AD1817" s="5">
        <f t="shared" si="2093"/>
        <v>1.8624977008852184E-2</v>
      </c>
      <c r="AE1817" s="5">
        <f t="shared" si="2094"/>
        <v>1.6933690589385632E-2</v>
      </c>
      <c r="AF1817" s="5">
        <f t="shared" si="2095"/>
        <v>7.6979927771389815E-3</v>
      </c>
      <c r="AG1817" s="5">
        <f t="shared" si="2096"/>
        <v>2.3329859286169122E-3</v>
      </c>
      <c r="AH1817" s="5">
        <f t="shared" si="2097"/>
        <v>2.5866769327077608E-3</v>
      </c>
      <c r="AI1817" s="5">
        <f t="shared" si="2098"/>
        <v>3.8524450585851388E-3</v>
      </c>
      <c r="AJ1817" s="5">
        <f t="shared" si="2099"/>
        <v>2.8688029691208844E-3</v>
      </c>
      <c r="AK1817" s="5">
        <f t="shared" si="2100"/>
        <v>1.4242090153968156E-3</v>
      </c>
      <c r="AL1817" s="5">
        <f t="shared" si="2101"/>
        <v>2.8722228477213081E-5</v>
      </c>
      <c r="AM1817" s="5">
        <f t="shared" si="2102"/>
        <v>5.5477898872283108E-3</v>
      </c>
      <c r="AN1817" s="5">
        <f t="shared" si="2103"/>
        <v>5.0440093086072703E-3</v>
      </c>
      <c r="AO1817" s="5">
        <f t="shared" si="2104"/>
        <v>2.2929878764773922E-3</v>
      </c>
      <c r="AP1817" s="5">
        <f t="shared" si="2105"/>
        <v>6.9492250839693777E-4</v>
      </c>
      <c r="AQ1817" s="5">
        <f t="shared" si="2106"/>
        <v>1.5795459418823049E-4</v>
      </c>
      <c r="AR1817" s="5">
        <f t="shared" si="2107"/>
        <v>4.7035748621172368E-4</v>
      </c>
      <c r="AS1817" s="5">
        <f t="shared" si="2108"/>
        <v>7.0052287961142263E-4</v>
      </c>
      <c r="AT1817" s="5">
        <f t="shared" si="2109"/>
        <v>5.2165886505969687E-4</v>
      </c>
      <c r="AU1817" s="5">
        <f t="shared" si="2110"/>
        <v>2.5897604909665893E-4</v>
      </c>
      <c r="AV1817" s="5">
        <f t="shared" si="2111"/>
        <v>9.6425938239408677E-5</v>
      </c>
      <c r="AW1817" s="5">
        <f t="shared" si="2112"/>
        <v>1.0803532187967478E-6</v>
      </c>
      <c r="AX1817" s="5">
        <f t="shared" si="2113"/>
        <v>1.3770921980290442E-3</v>
      </c>
      <c r="AY1817" s="5">
        <f t="shared" si="2114"/>
        <v>1.252041985522854E-3</v>
      </c>
      <c r="AZ1817" s="5">
        <f t="shared" si="2115"/>
        <v>5.6917363113219389E-4</v>
      </c>
      <c r="BA1817" s="5">
        <f t="shared" si="2116"/>
        <v>1.7249614423056343E-4</v>
      </c>
      <c r="BB1817" s="5">
        <f t="shared" si="2117"/>
        <v>3.9208052886106784E-5</v>
      </c>
      <c r="BC1817" s="5">
        <f t="shared" si="2118"/>
        <v>7.1295340216531926E-6</v>
      </c>
      <c r="BD1817" s="5">
        <f t="shared" si="2119"/>
        <v>7.127425476485103E-5</v>
      </c>
      <c r="BE1817" s="5">
        <f t="shared" si="2120"/>
        <v>1.061516987688738E-4</v>
      </c>
      <c r="BF1817" s="5">
        <f t="shared" si="2121"/>
        <v>7.9048060121385063E-5</v>
      </c>
      <c r="BG1817" s="5">
        <f t="shared" si="2122"/>
        <v>3.9243182988271031E-5</v>
      </c>
      <c r="BH1817" s="5">
        <f t="shared" si="2123"/>
        <v>1.4611624327207536E-5</v>
      </c>
      <c r="BI1817" s="5">
        <f t="shared" si="2124"/>
        <v>4.3523394224826926E-6</v>
      </c>
      <c r="BJ1817" s="8">
        <f t="shared" si="2125"/>
        <v>0.5065996687003117</v>
      </c>
      <c r="BK1817" s="8">
        <f t="shared" si="2126"/>
        <v>0.26359484948258882</v>
      </c>
      <c r="BL1817" s="8">
        <f t="shared" si="2127"/>
        <v>0.21874118211392746</v>
      </c>
      <c r="BM1817" s="8">
        <f t="shared" si="2128"/>
        <v>0.42897302465632592</v>
      </c>
      <c r="BN1817" s="8">
        <f t="shared" si="2129"/>
        <v>0.57009181999199532</v>
      </c>
    </row>
    <row r="1818" spans="1:66" x14ac:dyDescent="0.25">
      <c r="A1818" t="s">
        <v>34</v>
      </c>
      <c r="B1818" t="s">
        <v>205</v>
      </c>
      <c r="C1818" t="s">
        <v>269</v>
      </c>
      <c r="D1818" s="7" t="s">
        <v>545</v>
      </c>
      <c r="E1818">
        <f>VLOOKUP(A1818,home!$A$2:$E$405,3,FALSE)</f>
        <v>1.4921</v>
      </c>
      <c r="F1818">
        <f>VLOOKUP(B1818,home!$B$2:$E$405,3,FALSE)</f>
        <v>0.50260000000000005</v>
      </c>
      <c r="G1818">
        <f>VLOOKUP(C1818,away!$B$2:$E$405,4,FALSE)</f>
        <v>0.67020000000000002</v>
      </c>
      <c r="H1818">
        <f>VLOOKUP(A1818,away!$A$2:$E$405,3,FALSE)</f>
        <v>1.2222</v>
      </c>
      <c r="I1818">
        <f>VLOOKUP(C1818,away!$B$2:$E$405,3,FALSE)</f>
        <v>0</v>
      </c>
      <c r="J1818">
        <f>VLOOKUP(B1818,home!$B$2:$E$405,4,FALSE)</f>
        <v>0.61360000000000003</v>
      </c>
      <c r="K1818" s="3">
        <f t="shared" si="2074"/>
        <v>0.50260272409200002</v>
      </c>
      <c r="L1818" s="3">
        <f t="shared" si="2075"/>
        <v>0</v>
      </c>
      <c r="M1818" s="5">
        <f t="shared" si="2076"/>
        <v>0.60495408034261899</v>
      </c>
      <c r="N1818" s="5">
        <f t="shared" si="2077"/>
        <v>0.30405156873077088</v>
      </c>
      <c r="O1818" s="5">
        <f t="shared" si="2078"/>
        <v>0</v>
      </c>
      <c r="P1818" s="5">
        <f t="shared" si="2079"/>
        <v>0</v>
      </c>
      <c r="Q1818" s="5">
        <f t="shared" si="2080"/>
        <v>7.6408573354265708E-2</v>
      </c>
      <c r="R1818" s="5">
        <f t="shared" si="2081"/>
        <v>0</v>
      </c>
      <c r="S1818" s="5">
        <f t="shared" si="2082"/>
        <v>0</v>
      </c>
      <c r="T1818" s="5">
        <f t="shared" si="2083"/>
        <v>0</v>
      </c>
      <c r="U1818" s="5">
        <f t="shared" si="2084"/>
        <v>0</v>
      </c>
      <c r="V1818" s="5">
        <f t="shared" si="2085"/>
        <v>0</v>
      </c>
      <c r="W1818" s="5">
        <f t="shared" si="2086"/>
        <v>1.2801052370612449E-2</v>
      </c>
      <c r="X1818" s="5">
        <f t="shared" si="2087"/>
        <v>0</v>
      </c>
      <c r="Y1818" s="5">
        <f t="shared" si="2088"/>
        <v>0</v>
      </c>
      <c r="Z1818" s="5">
        <f t="shared" si="2089"/>
        <v>0</v>
      </c>
      <c r="AA1818" s="5">
        <f t="shared" si="2090"/>
        <v>0</v>
      </c>
      <c r="AB1818" s="5">
        <f t="shared" si="2091"/>
        <v>0</v>
      </c>
      <c r="AC1818" s="5">
        <f t="shared" si="2092"/>
        <v>0</v>
      </c>
      <c r="AD1818" s="5">
        <f t="shared" si="2093"/>
        <v>1.6084609481785428E-3</v>
      </c>
      <c r="AE1818" s="5">
        <f t="shared" si="2094"/>
        <v>0</v>
      </c>
      <c r="AF1818" s="5">
        <f t="shared" si="2095"/>
        <v>0</v>
      </c>
      <c r="AG1818" s="5">
        <f t="shared" si="2096"/>
        <v>0</v>
      </c>
      <c r="AH1818" s="5">
        <f t="shared" si="2097"/>
        <v>0</v>
      </c>
      <c r="AI1818" s="5">
        <f t="shared" si="2098"/>
        <v>0</v>
      </c>
      <c r="AJ1818" s="5">
        <f t="shared" si="2099"/>
        <v>0</v>
      </c>
      <c r="AK1818" s="5">
        <f t="shared" si="2100"/>
        <v>0</v>
      </c>
      <c r="AL1818" s="5">
        <f t="shared" si="2101"/>
        <v>0</v>
      </c>
      <c r="AM1818" s="5">
        <f t="shared" si="2102"/>
        <v>1.6168337083002747E-4</v>
      </c>
      <c r="AN1818" s="5">
        <f t="shared" si="2103"/>
        <v>0</v>
      </c>
      <c r="AO1818" s="5">
        <f t="shared" si="2104"/>
        <v>0</v>
      </c>
      <c r="AP1818" s="5">
        <f t="shared" si="2105"/>
        <v>0</v>
      </c>
      <c r="AQ1818" s="5">
        <f t="shared" si="2106"/>
        <v>0</v>
      </c>
      <c r="AR1818" s="5">
        <f t="shared" si="2107"/>
        <v>0</v>
      </c>
      <c r="AS1818" s="5">
        <f t="shared" si="2108"/>
        <v>0</v>
      </c>
      <c r="AT1818" s="5">
        <f t="shared" si="2109"/>
        <v>0</v>
      </c>
      <c r="AU1818" s="5">
        <f t="shared" si="2110"/>
        <v>0</v>
      </c>
      <c r="AV1818" s="5">
        <f t="shared" si="2111"/>
        <v>0</v>
      </c>
      <c r="AW1818" s="5">
        <f t="shared" si="2112"/>
        <v>0</v>
      </c>
      <c r="AX1818" s="5">
        <f t="shared" si="2113"/>
        <v>1.3543750436591456E-5</v>
      </c>
      <c r="AY1818" s="5">
        <f t="shared" si="2114"/>
        <v>0</v>
      </c>
      <c r="AZ1818" s="5">
        <f t="shared" si="2115"/>
        <v>0</v>
      </c>
      <c r="BA1818" s="5">
        <f t="shared" si="2116"/>
        <v>0</v>
      </c>
      <c r="BB1818" s="5">
        <f t="shared" si="2117"/>
        <v>0</v>
      </c>
      <c r="BC1818" s="5">
        <f t="shared" si="2118"/>
        <v>0</v>
      </c>
      <c r="BD1818" s="5">
        <f t="shared" si="2119"/>
        <v>0</v>
      </c>
      <c r="BE1818" s="5">
        <f t="shared" si="2120"/>
        <v>0</v>
      </c>
      <c r="BF1818" s="5">
        <f t="shared" si="2121"/>
        <v>0</v>
      </c>
      <c r="BG1818" s="5">
        <f t="shared" si="2122"/>
        <v>0</v>
      </c>
      <c r="BH1818" s="5">
        <f t="shared" si="2123"/>
        <v>0</v>
      </c>
      <c r="BI1818" s="5">
        <f t="shared" si="2124"/>
        <v>0</v>
      </c>
      <c r="BJ1818" s="8">
        <f t="shared" si="2125"/>
        <v>0.39504488252509423</v>
      </c>
      <c r="BK1818" s="8">
        <f t="shared" si="2126"/>
        <v>0.60495408034261899</v>
      </c>
      <c r="BL1818" s="8">
        <f t="shared" si="2127"/>
        <v>0</v>
      </c>
      <c r="BM1818" s="8">
        <f t="shared" si="2128"/>
        <v>1.4584740440057611E-2</v>
      </c>
      <c r="BN1818" s="8">
        <f t="shared" si="2129"/>
        <v>0.98541422242765564</v>
      </c>
    </row>
    <row r="1819" spans="1:66" x14ac:dyDescent="0.25">
      <c r="A1819" t="s">
        <v>34</v>
      </c>
      <c r="B1819" t="s">
        <v>203</v>
      </c>
      <c r="C1819" t="s">
        <v>493</v>
      </c>
      <c r="D1819" s="7" t="s">
        <v>545</v>
      </c>
      <c r="E1819">
        <f>VLOOKUP(A1819,home!$A$2:$E$405,3,FALSE)</f>
        <v>1.4921</v>
      </c>
      <c r="F1819">
        <f>VLOOKUP(B1819,home!$B$2:$E$405,3,FALSE)</f>
        <v>0.44679999999999997</v>
      </c>
      <c r="G1819">
        <f>VLOOKUP(C1819,away!$B$2:$E$405,4,FALSE)</f>
        <v>1.117</v>
      </c>
      <c r="H1819">
        <f>VLOOKUP(A1819,away!$A$2:$E$405,3,FALSE)</f>
        <v>1.2222</v>
      </c>
      <c r="I1819">
        <f>VLOOKUP(C1819,away!$B$2:$E$405,3,FALSE)</f>
        <v>1.0909</v>
      </c>
      <c r="J1819">
        <f>VLOOKUP(B1819,home!$B$2:$E$405,4,FALSE)</f>
        <v>0</v>
      </c>
      <c r="K1819" s="3">
        <f t="shared" si="2074"/>
        <v>0.74467070275999991</v>
      </c>
      <c r="L1819" s="3">
        <f t="shared" si="2075"/>
        <v>0</v>
      </c>
      <c r="M1819" s="5">
        <f t="shared" si="2076"/>
        <v>0.47489065437674538</v>
      </c>
      <c r="N1819" s="5">
        <f t="shared" si="2077"/>
        <v>0.35363715732888718</v>
      </c>
      <c r="O1819" s="5">
        <f t="shared" si="2078"/>
        <v>0</v>
      </c>
      <c r="P1819" s="5">
        <f t="shared" si="2079"/>
        <v>0</v>
      </c>
      <c r="Q1819" s="5">
        <f t="shared" si="2080"/>
        <v>0.13167161523507551</v>
      </c>
      <c r="R1819" s="5">
        <f t="shared" si="2081"/>
        <v>0</v>
      </c>
      <c r="S1819" s="5">
        <f t="shared" si="2082"/>
        <v>0</v>
      </c>
      <c r="T1819" s="5">
        <f t="shared" si="2083"/>
        <v>0</v>
      </c>
      <c r="U1819" s="5">
        <f t="shared" si="2084"/>
        <v>0</v>
      </c>
      <c r="V1819" s="5">
        <f t="shared" si="2085"/>
        <v>0</v>
      </c>
      <c r="W1819" s="5">
        <f t="shared" si="2086"/>
        <v>3.268399808354934E-2</v>
      </c>
      <c r="X1819" s="5">
        <f t="shared" si="2087"/>
        <v>0</v>
      </c>
      <c r="Y1819" s="5">
        <f t="shared" si="2088"/>
        <v>0</v>
      </c>
      <c r="Z1819" s="5">
        <f t="shared" si="2089"/>
        <v>0</v>
      </c>
      <c r="AA1819" s="5">
        <f t="shared" si="2090"/>
        <v>0</v>
      </c>
      <c r="AB1819" s="5">
        <f t="shared" si="2091"/>
        <v>0</v>
      </c>
      <c r="AC1819" s="5">
        <f t="shared" si="2092"/>
        <v>0</v>
      </c>
      <c r="AD1819" s="5">
        <f t="shared" si="2093"/>
        <v>6.0847039554707931E-3</v>
      </c>
      <c r="AE1819" s="5">
        <f t="shared" si="2094"/>
        <v>0</v>
      </c>
      <c r="AF1819" s="5">
        <f t="shared" si="2095"/>
        <v>0</v>
      </c>
      <c r="AG1819" s="5">
        <f t="shared" si="2096"/>
        <v>0</v>
      </c>
      <c r="AH1819" s="5">
        <f t="shared" si="2097"/>
        <v>0</v>
      </c>
      <c r="AI1819" s="5">
        <f t="shared" si="2098"/>
        <v>0</v>
      </c>
      <c r="AJ1819" s="5">
        <f t="shared" si="2099"/>
        <v>0</v>
      </c>
      <c r="AK1819" s="5">
        <f t="shared" si="2100"/>
        <v>0</v>
      </c>
      <c r="AL1819" s="5">
        <f t="shared" si="2101"/>
        <v>0</v>
      </c>
      <c r="AM1819" s="5">
        <f t="shared" si="2102"/>
        <v>9.0622015412139762E-4</v>
      </c>
      <c r="AN1819" s="5">
        <f t="shared" si="2103"/>
        <v>0</v>
      </c>
      <c r="AO1819" s="5">
        <f t="shared" si="2104"/>
        <v>0</v>
      </c>
      <c r="AP1819" s="5">
        <f t="shared" si="2105"/>
        <v>0</v>
      </c>
      <c r="AQ1819" s="5">
        <f t="shared" si="2106"/>
        <v>0</v>
      </c>
      <c r="AR1819" s="5">
        <f t="shared" si="2107"/>
        <v>0</v>
      </c>
      <c r="AS1819" s="5">
        <f t="shared" si="2108"/>
        <v>0</v>
      </c>
      <c r="AT1819" s="5">
        <f t="shared" si="2109"/>
        <v>0</v>
      </c>
      <c r="AU1819" s="5">
        <f t="shared" si="2110"/>
        <v>0</v>
      </c>
      <c r="AV1819" s="5">
        <f t="shared" si="2111"/>
        <v>0</v>
      </c>
      <c r="AW1819" s="5">
        <f t="shared" si="2112"/>
        <v>0</v>
      </c>
      <c r="AX1819" s="5">
        <f t="shared" si="2113"/>
        <v>1.1247259983747607E-4</v>
      </c>
      <c r="AY1819" s="5">
        <f t="shared" si="2114"/>
        <v>0</v>
      </c>
      <c r="AZ1819" s="5">
        <f t="shared" si="2115"/>
        <v>0</v>
      </c>
      <c r="BA1819" s="5">
        <f t="shared" si="2116"/>
        <v>0</v>
      </c>
      <c r="BB1819" s="5">
        <f t="shared" si="2117"/>
        <v>0</v>
      </c>
      <c r="BC1819" s="5">
        <f t="shared" si="2118"/>
        <v>0</v>
      </c>
      <c r="BD1819" s="5">
        <f t="shared" si="2119"/>
        <v>0</v>
      </c>
      <c r="BE1819" s="5">
        <f t="shared" si="2120"/>
        <v>0</v>
      </c>
      <c r="BF1819" s="5">
        <f t="shared" si="2121"/>
        <v>0</v>
      </c>
      <c r="BG1819" s="5">
        <f t="shared" si="2122"/>
        <v>0</v>
      </c>
      <c r="BH1819" s="5">
        <f t="shared" si="2123"/>
        <v>0</v>
      </c>
      <c r="BI1819" s="5">
        <f t="shared" si="2124"/>
        <v>0</v>
      </c>
      <c r="BJ1819" s="8">
        <f t="shared" si="2125"/>
        <v>0.52509616735694176</v>
      </c>
      <c r="BK1819" s="8">
        <f t="shared" si="2126"/>
        <v>0.47489065437674538</v>
      </c>
      <c r="BL1819" s="8">
        <f t="shared" si="2127"/>
        <v>0</v>
      </c>
      <c r="BM1819" s="8">
        <f t="shared" si="2128"/>
        <v>3.9787394792979006E-2</v>
      </c>
      <c r="BN1819" s="8">
        <f t="shared" si="2129"/>
        <v>0.96019942694070803</v>
      </c>
    </row>
    <row r="1820" spans="1:66" x14ac:dyDescent="0.25">
      <c r="A1820" t="s">
        <v>34</v>
      </c>
      <c r="B1820" t="s">
        <v>270</v>
      </c>
      <c r="C1820" t="s">
        <v>279</v>
      </c>
      <c r="D1820" s="7" t="s">
        <v>545</v>
      </c>
      <c r="E1820">
        <f>VLOOKUP(A1820,home!$A$2:$E$405,3,FALSE)</f>
        <v>1.4921</v>
      </c>
      <c r="F1820">
        <f>VLOOKUP(B1820,home!$B$2:$E$405,3,FALSE)</f>
        <v>1.3404</v>
      </c>
      <c r="G1820">
        <f>VLOOKUP(C1820,away!$B$2:$E$405,4,FALSE)</f>
        <v>0.33510000000000001</v>
      </c>
      <c r="H1820">
        <f>VLOOKUP(A1820,away!$A$2:$E$405,3,FALSE)</f>
        <v>1.2222</v>
      </c>
      <c r="I1820">
        <f>VLOOKUP(C1820,away!$B$2:$E$405,3,FALSE)</f>
        <v>2.4546000000000001</v>
      </c>
      <c r="J1820">
        <f>VLOOKUP(B1820,home!$B$2:$E$405,4,FALSE)</f>
        <v>0.61360000000000003</v>
      </c>
      <c r="K1820" s="3">
        <f t="shared" si="2074"/>
        <v>0.67020363248399994</v>
      </c>
      <c r="L1820" s="3">
        <f t="shared" si="2075"/>
        <v>1.8408074368320002</v>
      </c>
      <c r="M1820" s="5">
        <f t="shared" si="2076"/>
        <v>8.1186112942516223E-2</v>
      </c>
      <c r="N1820" s="5">
        <f t="shared" si="2077"/>
        <v>5.4411227801330654E-2</v>
      </c>
      <c r="O1820" s="5">
        <f t="shared" si="2078"/>
        <v>0.14944800047206658</v>
      </c>
      <c r="P1820" s="5">
        <f t="shared" si="2079"/>
        <v>0.10016059278384956</v>
      </c>
      <c r="Q1820" s="5">
        <f t="shared" si="2080"/>
        <v>1.8233301260183105E-2</v>
      </c>
      <c r="R1820" s="5">
        <f t="shared" si="2081"/>
        <v>0.13755249534432623</v>
      </c>
      <c r="S1820" s="5">
        <f t="shared" si="2082"/>
        <v>3.0892427236648805E-2</v>
      </c>
      <c r="T1820" s="5">
        <f t="shared" si="2083"/>
        <v>3.3563996557743343E-2</v>
      </c>
      <c r="U1820" s="5">
        <f t="shared" si="2084"/>
        <v>9.2188182037005934E-2</v>
      </c>
      <c r="V1820" s="5">
        <f t="shared" si="2085"/>
        <v>4.2347196150891988E-3</v>
      </c>
      <c r="W1820" s="5">
        <f t="shared" si="2086"/>
        <v>4.0733415789166042E-3</v>
      </c>
      <c r="X1820" s="5">
        <f t="shared" si="2087"/>
        <v>7.4982374712266866E-3</v>
      </c>
      <c r="Y1820" s="5">
        <f t="shared" si="2088"/>
        <v>6.9014056500832288E-3</v>
      </c>
      <c r="Z1820" s="5">
        <f t="shared" si="2089"/>
        <v>8.4402552128211641E-2</v>
      </c>
      <c r="AA1820" s="5">
        <f t="shared" si="2090"/>
        <v>5.6566897027247598E-2</v>
      </c>
      <c r="AB1820" s="5">
        <f t="shared" si="2091"/>
        <v>1.8955669933004859E-2</v>
      </c>
      <c r="AC1820" s="5">
        <f t="shared" si="2092"/>
        <v>3.2652753927652151E-4</v>
      </c>
      <c r="AD1820" s="5">
        <f t="shared" si="2093"/>
        <v>6.8249208063450486E-4</v>
      </c>
      <c r="AE1820" s="5">
        <f t="shared" si="2094"/>
        <v>1.2563364976109416E-3</v>
      </c>
      <c r="AF1820" s="5">
        <f t="shared" si="2095"/>
        <v>1.1563367839828452E-3</v>
      </c>
      <c r="AG1820" s="5">
        <f t="shared" si="2096"/>
        <v>7.0953111714600677E-4</v>
      </c>
      <c r="AH1820" s="5">
        <f t="shared" si="2097"/>
        <v>3.8842211411303125E-2</v>
      </c>
      <c r="AI1820" s="5">
        <f t="shared" si="2098"/>
        <v>2.6032191181566827E-2</v>
      </c>
      <c r="AJ1820" s="5">
        <f t="shared" si="2099"/>
        <v>8.7234345457020187E-3</v>
      </c>
      <c r="AK1820" s="5">
        <f t="shared" si="2100"/>
        <v>1.9488258400886353E-3</v>
      </c>
      <c r="AL1820" s="5">
        <f t="shared" si="2101"/>
        <v>1.6113687776797496E-5</v>
      </c>
      <c r="AM1820" s="5">
        <f t="shared" si="2102"/>
        <v>9.1481734316561672E-5</v>
      </c>
      <c r="AN1820" s="5">
        <f t="shared" si="2103"/>
        <v>1.6840025686421591E-4</v>
      </c>
      <c r="AO1820" s="5">
        <f t="shared" si="2104"/>
        <v>1.5499622260003391E-4</v>
      </c>
      <c r="AP1820" s="5">
        <f t="shared" si="2105"/>
        <v>9.5106066414336887E-5</v>
      </c>
      <c r="AQ1820" s="5">
        <f t="shared" si="2106"/>
        <v>4.3767988585837354E-5</v>
      </c>
      <c r="AR1820" s="5">
        <f t="shared" si="2107"/>
        <v>1.4300206325785511E-2</v>
      </c>
      <c r="AS1820" s="5">
        <f t="shared" si="2108"/>
        <v>9.584050224812124E-3</v>
      </c>
      <c r="AT1820" s="5">
        <f t="shared" si="2109"/>
        <v>3.2116326372890907E-3</v>
      </c>
      <c r="AU1820" s="5">
        <f t="shared" si="2110"/>
        <v>7.1748261990510584E-4</v>
      </c>
      <c r="AV1820" s="5">
        <f t="shared" si="2111"/>
        <v>1.2021486452613472E-4</v>
      </c>
      <c r="AW1820" s="5">
        <f t="shared" si="2112"/>
        <v>5.5221421399736592E-7</v>
      </c>
      <c r="AX1820" s="5">
        <f t="shared" si="2113"/>
        <v>1.0218565107482628E-5</v>
      </c>
      <c r="AY1820" s="5">
        <f t="shared" si="2114"/>
        <v>1.8810410643606011E-5</v>
      </c>
      <c r="AZ1820" s="5">
        <f t="shared" si="2115"/>
        <v>1.7313171901306881E-5</v>
      </c>
      <c r="BA1820" s="5">
        <f t="shared" si="2116"/>
        <v>1.0623405197025513E-5</v>
      </c>
      <c r="BB1820" s="5">
        <f t="shared" si="2117"/>
        <v>4.8889108227910699E-6</v>
      </c>
      <c r="BC1820" s="5">
        <f t="shared" si="2118"/>
        <v>1.7999086801204503E-6</v>
      </c>
      <c r="BD1820" s="5">
        <f t="shared" si="2119"/>
        <v>4.3873210254563319E-3</v>
      </c>
      <c r="BE1820" s="5">
        <f t="shared" si="2120"/>
        <v>2.9403984881342612E-3</v>
      </c>
      <c r="BF1820" s="5">
        <f t="shared" si="2121"/>
        <v>9.8533287384902158E-4</v>
      </c>
      <c r="BG1820" s="5">
        <f t="shared" si="2122"/>
        <v>2.2012455708650443E-4</v>
      </c>
      <c r="BH1820" s="5">
        <f t="shared" si="2123"/>
        <v>3.6882069439576712E-5</v>
      </c>
      <c r="BI1820" s="5">
        <f t="shared" si="2124"/>
        <v>4.9436993823862897E-6</v>
      </c>
      <c r="BJ1820" s="8">
        <f t="shared" si="2125"/>
        <v>0.12910361343999124</v>
      </c>
      <c r="BK1820" s="8">
        <f t="shared" si="2126"/>
        <v>0.21683530421580074</v>
      </c>
      <c r="BL1820" s="8">
        <f t="shared" si="2127"/>
        <v>0.56676649717797789</v>
      </c>
      <c r="BM1820" s="8">
        <f t="shared" si="2128"/>
        <v>0.45609797816127945</v>
      </c>
      <c r="BN1820" s="8">
        <f t="shared" si="2129"/>
        <v>0.5409917306042723</v>
      </c>
    </row>
    <row r="1821" spans="1:66" x14ac:dyDescent="0.25">
      <c r="A1821" t="s">
        <v>59</v>
      </c>
      <c r="B1821" t="s">
        <v>68</v>
      </c>
      <c r="C1821" t="s">
        <v>83</v>
      </c>
      <c r="D1821" s="7" t="s">
        <v>546</v>
      </c>
      <c r="E1821">
        <f>VLOOKUP(A1821,home!$A$2:$E$405,3,FALSE)</f>
        <v>1.806</v>
      </c>
      <c r="F1821">
        <f>VLOOKUP(B1821,home!$B$2:$E$405,3,FALSE)</f>
        <v>0.55369999999999997</v>
      </c>
      <c r="G1821">
        <f>VLOOKUP(C1821,away!$B$2:$E$405,4,FALSE)</f>
        <v>1.6611</v>
      </c>
      <c r="H1821">
        <f>VLOOKUP(A1821,away!$A$2:$E$405,3,FALSE)</f>
        <v>1.1493</v>
      </c>
      <c r="I1821">
        <f>VLOOKUP(C1821,away!$B$2:$E$405,3,FALSE)</f>
        <v>0.28999999999999998</v>
      </c>
      <c r="J1821">
        <f>VLOOKUP(B1821,home!$B$2:$E$405,4,FALSE)</f>
        <v>1.4501999999999999</v>
      </c>
      <c r="K1821" s="3">
        <f t="shared" si="2074"/>
        <v>1.6610704324199999</v>
      </c>
      <c r="L1821" s="3">
        <f t="shared" si="2075"/>
        <v>0.48334730939999992</v>
      </c>
      <c r="M1821" s="5">
        <f t="shared" si="2076"/>
        <v>0.11713622071463552</v>
      </c>
      <c r="N1821" s="5">
        <f t="shared" si="2077"/>
        <v>0.19457151279450413</v>
      </c>
      <c r="O1821" s="5">
        <f t="shared" si="2078"/>
        <v>5.6617477115703599E-2</v>
      </c>
      <c r="P1821" s="5">
        <f t="shared" si="2079"/>
        <v>9.4045617195111203E-2</v>
      </c>
      <c r="Q1821" s="5">
        <f t="shared" si="2080"/>
        <v>0.16159849344709029</v>
      </c>
      <c r="R1821" s="5">
        <f t="shared" si="2081"/>
        <v>1.3682952614445701E-2</v>
      </c>
      <c r="S1821" s="5">
        <f t="shared" si="2082"/>
        <v>1.8876693433614259E-2</v>
      </c>
      <c r="T1821" s="5">
        <f t="shared" si="2083"/>
        <v>7.810819701074459E-2</v>
      </c>
      <c r="U1821" s="5">
        <f t="shared" si="2084"/>
        <v>2.2728348016059687E-2</v>
      </c>
      <c r="V1821" s="5">
        <f t="shared" si="2085"/>
        <v>1.6839561037344415E-3</v>
      </c>
      <c r="W1821" s="5">
        <f t="shared" si="2086"/>
        <v>8.9475493129526268E-2</v>
      </c>
      <c r="X1821" s="5">
        <f t="shared" si="2087"/>
        <v>4.3247738861394693E-2</v>
      </c>
      <c r="Y1821" s="5">
        <f t="shared" si="2088"/>
        <v>1.045183910814447E-2</v>
      </c>
      <c r="Z1821" s="5">
        <f t="shared" si="2089"/>
        <v>2.2045394436133415E-3</v>
      </c>
      <c r="AA1821" s="5">
        <f t="shared" si="2090"/>
        <v>3.6618952868897586E-3</v>
      </c>
      <c r="AB1821" s="5">
        <f t="shared" si="2091"/>
        <v>3.0413329938353659E-3</v>
      </c>
      <c r="AC1821" s="5">
        <f t="shared" si="2092"/>
        <v>8.4500277827702393E-5</v>
      </c>
      <c r="AD1821" s="5">
        <f t="shared" si="2093"/>
        <v>3.7156274015913732E-2</v>
      </c>
      <c r="AE1821" s="5">
        <f t="shared" si="2094"/>
        <v>1.7959385072921028E-2</v>
      </c>
      <c r="AF1821" s="5">
        <f t="shared" si="2095"/>
        <v>4.3403102267374509E-3</v>
      </c>
      <c r="AG1821" s="5">
        <f t="shared" si="2096"/>
        <v>6.9929242335161669E-4</v>
      </c>
      <c r="AH1821" s="5">
        <f t="shared" si="2097"/>
        <v>2.6638955213417032E-4</v>
      </c>
      <c r="AI1821" s="5">
        <f t="shared" si="2098"/>
        <v>4.4249180855567634E-4</v>
      </c>
      <c r="AJ1821" s="5">
        <f t="shared" si="2099"/>
        <v>3.6750502988994264E-4</v>
      </c>
      <c r="AK1821" s="5">
        <f t="shared" si="2100"/>
        <v>2.0348391297193732E-4</v>
      </c>
      <c r="AL1821" s="5">
        <f t="shared" si="2101"/>
        <v>2.7137227863359712E-6</v>
      </c>
      <c r="AM1821" s="5">
        <f t="shared" si="2102"/>
        <v>1.2343837629345969E-2</v>
      </c>
      <c r="AN1821" s="5">
        <f t="shared" si="2103"/>
        <v>5.9663607058148462E-3</v>
      </c>
      <c r="AO1821" s="5">
        <f t="shared" si="2104"/>
        <v>1.4419121970327452E-3</v>
      </c>
      <c r="AP1821" s="5">
        <f t="shared" si="2105"/>
        <v>2.3231479360893997E-4</v>
      </c>
      <c r="AQ1821" s="5">
        <f t="shared" si="2106"/>
        <v>2.8072182606174354E-5</v>
      </c>
      <c r="AR1821" s="5">
        <f t="shared" si="2107"/>
        <v>2.5751734655264453E-5</v>
      </c>
      <c r="AS1821" s="5">
        <f t="shared" si="2108"/>
        <v>4.2775445019385217E-5</v>
      </c>
      <c r="AT1821" s="5">
        <f t="shared" si="2109"/>
        <v>3.5526513477654071E-5</v>
      </c>
      <c r="AU1821" s="5">
        <f t="shared" si="2110"/>
        <v>1.9670680368233936E-5</v>
      </c>
      <c r="AV1821" s="5">
        <f t="shared" si="2111"/>
        <v>8.1685963863144875E-6</v>
      </c>
      <c r="AW1821" s="5">
        <f t="shared" si="2112"/>
        <v>6.0521590631918302E-8</v>
      </c>
      <c r="AX1821" s="5">
        <f t="shared" si="2113"/>
        <v>3.4173306181166608E-3</v>
      </c>
      <c r="AY1821" s="5">
        <f t="shared" si="2114"/>
        <v>1.6517575595969261E-3</v>
      </c>
      <c r="AZ1821" s="5">
        <f t="shared" si="2115"/>
        <v>3.9918628610614214E-4</v>
      </c>
      <c r="BA1821" s="5">
        <f t="shared" si="2116"/>
        <v>6.4315205779594126E-5</v>
      </c>
      <c r="BB1821" s="5">
        <f t="shared" si="2117"/>
        <v>7.7716454167685349E-6</v>
      </c>
      <c r="BC1821" s="5">
        <f t="shared" si="2118"/>
        <v>7.5128078036118275E-7</v>
      </c>
      <c r="BD1821" s="5">
        <f t="shared" si="2119"/>
        <v>2.0745052763341336E-6</v>
      </c>
      <c r="BE1821" s="5">
        <f t="shared" si="2120"/>
        <v>3.4458993764179101E-6</v>
      </c>
      <c r="BF1821" s="5">
        <f t="shared" si="2121"/>
        <v>2.8619407836311538E-6</v>
      </c>
      <c r="BG1821" s="5">
        <f t="shared" si="2122"/>
        <v>1.584628405008878E-6</v>
      </c>
      <c r="BH1821" s="5">
        <f t="shared" si="2123"/>
        <v>6.5804484748327797E-7</v>
      </c>
      <c r="BI1821" s="5">
        <f t="shared" si="2124"/>
        <v>2.1861176787216031E-7</v>
      </c>
      <c r="BJ1821" s="8">
        <f t="shared" si="2125"/>
        <v>0.66316214619453329</v>
      </c>
      <c r="BK1821" s="8">
        <f t="shared" si="2126"/>
        <v>0.23348145900730638</v>
      </c>
      <c r="BL1821" s="8">
        <f t="shared" si="2127"/>
        <v>0.10115461293084943</v>
      </c>
      <c r="BM1821" s="8">
        <f t="shared" si="2128"/>
        <v>0.36069878665680583</v>
      </c>
      <c r="BN1821" s="8">
        <f t="shared" si="2129"/>
        <v>0.63765227388149048</v>
      </c>
    </row>
    <row r="1822" spans="1:66" x14ac:dyDescent="0.25">
      <c r="A1822" t="s">
        <v>141</v>
      </c>
      <c r="B1822" t="s">
        <v>474</v>
      </c>
      <c r="C1822" t="s">
        <v>238</v>
      </c>
      <c r="D1822" s="7" t="s">
        <v>546</v>
      </c>
      <c r="E1822">
        <f>VLOOKUP(A1822,home!$A$2:$E$405,3,FALSE)</f>
        <v>1.3483000000000001</v>
      </c>
      <c r="F1822">
        <f>VLOOKUP(B1822,home!$B$2:$E$405,3,FALSE)</f>
        <v>0.92710000000000004</v>
      </c>
      <c r="G1822">
        <f>VLOOKUP(C1822,away!$B$2:$E$405,4,FALSE)</f>
        <v>0.55630000000000002</v>
      </c>
      <c r="H1822">
        <f>VLOOKUP(A1822,away!$A$2:$E$405,3,FALSE)</f>
        <v>1.1460999999999999</v>
      </c>
      <c r="I1822">
        <f>VLOOKUP(C1822,away!$B$2:$E$405,3,FALSE)</f>
        <v>1.3088</v>
      </c>
      <c r="J1822">
        <f>VLOOKUP(B1822,home!$B$2:$E$405,4,FALSE)</f>
        <v>1.9632000000000001</v>
      </c>
      <c r="K1822" s="3">
        <f t="shared" si="2074"/>
        <v>0.69537996775900013</v>
      </c>
      <c r="L1822" s="3">
        <f t="shared" si="2075"/>
        <v>2.9448307829759997</v>
      </c>
      <c r="M1822" s="5">
        <f t="shared" si="2076"/>
        <v>2.6246811847871154E-2</v>
      </c>
      <c r="N1822" s="5">
        <f t="shared" si="2077"/>
        <v>1.8251507176549182E-2</v>
      </c>
      <c r="O1822" s="5">
        <f t="shared" si="2078"/>
        <v>7.7292419484590147E-2</v>
      </c>
      <c r="P1822" s="5">
        <f t="shared" si="2079"/>
        <v>5.3747600169209403E-2</v>
      </c>
      <c r="Q1822" s="5">
        <f t="shared" si="2080"/>
        <v>6.345866235990965E-3</v>
      </c>
      <c r="R1822" s="5">
        <f t="shared" si="2081"/>
        <v>0.11380654809445755</v>
      </c>
      <c r="S1822" s="5">
        <f t="shared" si="2082"/>
        <v>2.7515765921333292E-2</v>
      </c>
      <c r="T1822" s="5">
        <f t="shared" si="2083"/>
        <v>1.8687502236394232E-2</v>
      </c>
      <c r="U1822" s="5">
        <f t="shared" si="2084"/>
        <v>7.9138793744686964E-2</v>
      </c>
      <c r="V1822" s="5">
        <f t="shared" si="2085"/>
        <v>6.2606815878830553E-3</v>
      </c>
      <c r="W1822" s="5">
        <f t="shared" si="2086"/>
        <v>1.4709294195287749E-3</v>
      </c>
      <c r="X1822" s="5">
        <f t="shared" si="2087"/>
        <v>4.3316382342133549E-3</v>
      </c>
      <c r="Y1822" s="5">
        <f t="shared" si="2088"/>
        <v>6.377970806413647E-3</v>
      </c>
      <c r="Z1822" s="5">
        <f t="shared" si="2089"/>
        <v>0.11171367537759905</v>
      </c>
      <c r="AA1822" s="5">
        <f t="shared" si="2090"/>
        <v>7.7683451982314217E-2</v>
      </c>
      <c r="AB1822" s="5">
        <f t="shared" si="2091"/>
        <v>2.7009758167434748E-2</v>
      </c>
      <c r="AC1822" s="5">
        <f t="shared" si="2092"/>
        <v>8.0127972475912892E-4</v>
      </c>
      <c r="AD1822" s="5">
        <f t="shared" si="2093"/>
        <v>2.5571371308192106E-4</v>
      </c>
      <c r="AE1822" s="5">
        <f t="shared" si="2094"/>
        <v>7.5303361391273365E-4</v>
      </c>
      <c r="AF1822" s="5">
        <f t="shared" si="2095"/>
        <v>1.1087782834329413E-3</v>
      </c>
      <c r="AG1822" s="5">
        <f t="shared" si="2096"/>
        <v>1.088388140182871E-3</v>
      </c>
      <c r="AH1822" s="5">
        <f t="shared" si="2097"/>
        <v>8.2244467532835402E-2</v>
      </c>
      <c r="AI1822" s="5">
        <f t="shared" si="2098"/>
        <v>5.7191155181339208E-2</v>
      </c>
      <c r="AJ1822" s="5">
        <f t="shared" si="2099"/>
        <v>1.9884791823049815E-2</v>
      </c>
      <c r="AK1822" s="5">
        <f t="shared" si="2100"/>
        <v>4.6091619656022705E-3</v>
      </c>
      <c r="AL1822" s="5">
        <f t="shared" si="2101"/>
        <v>6.5633666320568315E-5</v>
      </c>
      <c r="AM1822" s="5">
        <f t="shared" si="2102"/>
        <v>3.5563638711688104E-5</v>
      </c>
      <c r="AN1822" s="5">
        <f t="shared" si="2103"/>
        <v>1.0472889803281604E-4</v>
      </c>
      <c r="AO1822" s="5">
        <f t="shared" si="2104"/>
        <v>1.5420444139709568E-4</v>
      </c>
      <c r="AP1822" s="5">
        <f t="shared" si="2105"/>
        <v>1.5136866196592864E-4</v>
      </c>
      <c r="AQ1822" s="5">
        <f t="shared" si="2106"/>
        <v>1.1143877383378875E-4</v>
      </c>
      <c r="AR1822" s="5">
        <f t="shared" si="2107"/>
        <v>4.8439207944032794E-2</v>
      </c>
      <c r="AS1822" s="5">
        <f t="shared" si="2108"/>
        <v>3.3683654858393024E-2</v>
      </c>
      <c r="AT1822" s="5">
        <f t="shared" si="2109"/>
        <v>1.1711469414717313E-2</v>
      </c>
      <c r="AU1822" s="5">
        <f t="shared" si="2110"/>
        <v>2.7146404080055473E-3</v>
      </c>
      <c r="AV1822" s="5">
        <f t="shared" si="2111"/>
        <v>4.7192663984904404E-4</v>
      </c>
      <c r="AW1822" s="5">
        <f t="shared" si="2112"/>
        <v>3.7334185740388343E-6</v>
      </c>
      <c r="AX1822" s="5">
        <f t="shared" si="2113"/>
        <v>4.1217069901210656E-6</v>
      </c>
      <c r="AY1822" s="5">
        <f t="shared" si="2114"/>
        <v>1.2137729622915868E-5</v>
      </c>
      <c r="AZ1822" s="5">
        <f t="shared" si="2115"/>
        <v>1.7871779914501164E-5</v>
      </c>
      <c r="BA1822" s="5">
        <f t="shared" si="2116"/>
        <v>1.7543122546265068E-5</v>
      </c>
      <c r="BB1822" s="5">
        <f t="shared" si="2117"/>
        <v>1.2915381825940417E-5</v>
      </c>
      <c r="BC1822" s="5">
        <f t="shared" si="2118"/>
        <v>7.6067227949836262E-6</v>
      </c>
      <c r="BD1822" s="5">
        <f t="shared" si="2119"/>
        <v>2.3774211776093884E-2</v>
      </c>
      <c r="BE1822" s="5">
        <f t="shared" si="2120"/>
        <v>1.6532110618355803E-2</v>
      </c>
      <c r="BF1822" s="5">
        <f t="shared" si="2121"/>
        <v>5.7480492743902404E-3</v>
      </c>
      <c r="BG1822" s="5">
        <f t="shared" si="2122"/>
        <v>1.3323594397008766E-3</v>
      </c>
      <c r="BH1822" s="5">
        <f t="shared" si="2123"/>
        <v>2.3162401605564872E-4</v>
      </c>
      <c r="BI1822" s="5">
        <f t="shared" si="2124"/>
        <v>3.2213340163397434E-5</v>
      </c>
      <c r="BJ1822" s="8">
        <f t="shared" si="2125"/>
        <v>5.9300828717336662E-2</v>
      </c>
      <c r="BK1822" s="8">
        <f t="shared" si="2126"/>
        <v>0.11464991064699952</v>
      </c>
      <c r="BL1822" s="8">
        <f t="shared" si="2127"/>
        <v>0.6835320157060677</v>
      </c>
      <c r="BM1822" s="8">
        <f t="shared" si="2128"/>
        <v>0.67349727312828589</v>
      </c>
      <c r="BN1822" s="8">
        <f t="shared" si="2129"/>
        <v>0.29569075300866837</v>
      </c>
    </row>
    <row r="1823" spans="1:66" x14ac:dyDescent="0.25">
      <c r="A1823" t="s">
        <v>448</v>
      </c>
      <c r="B1823" t="s">
        <v>455</v>
      </c>
      <c r="C1823" t="s">
        <v>449</v>
      </c>
      <c r="D1823" s="7" t="s">
        <v>546</v>
      </c>
      <c r="E1823">
        <f>VLOOKUP(A1823,home!$A$2:$E$405,3,FALSE)</f>
        <v>1.2285999999999999</v>
      </c>
      <c r="F1823">
        <f>VLOOKUP(B1823,home!$B$2:$E$405,3,FALSE)</f>
        <v>1.2209000000000001</v>
      </c>
      <c r="G1823">
        <f>VLOOKUP(C1823,away!$B$2:$E$405,4,FALSE)</f>
        <v>0.81389999999999996</v>
      </c>
      <c r="H1823">
        <f>VLOOKUP(A1823,away!$A$2:$E$405,3,FALSE)</f>
        <v>0.9143</v>
      </c>
      <c r="I1823">
        <f>VLOOKUP(C1823,away!$B$2:$E$405,3,FALSE)</f>
        <v>1.0936999999999999</v>
      </c>
      <c r="J1823">
        <f>VLOOKUP(B1823,home!$B$2:$E$405,4,FALSE)</f>
        <v>1.0936999999999999</v>
      </c>
      <c r="K1823" s="3">
        <f t="shared" si="2074"/>
        <v>1.220848160586</v>
      </c>
      <c r="L1823" s="3">
        <f t="shared" si="2075"/>
        <v>1.0936670905669998</v>
      </c>
      <c r="M1823" s="5">
        <f t="shared" si="2076"/>
        <v>9.8814072401934711E-2</v>
      </c>
      <c r="N1823" s="5">
        <f t="shared" si="2077"/>
        <v>0.12063697853191382</v>
      </c>
      <c r="O1823" s="5">
        <f t="shared" si="2078"/>
        <v>0.10806969907090082</v>
      </c>
      <c r="P1823" s="5">
        <f t="shared" si="2079"/>
        <v>0.1319366933257918</v>
      </c>
      <c r="Q1823" s="5">
        <f t="shared" si="2080"/>
        <v>7.3639716669669897E-2</v>
      </c>
      <c r="R1823" s="5">
        <f t="shared" si="2081"/>
        <v>5.9096136680661653E-2</v>
      </c>
      <c r="S1823" s="5">
        <f t="shared" si="2082"/>
        <v>4.4040516250910072E-2</v>
      </c>
      <c r="T1823" s="5">
        <f t="shared" si="2083"/>
        <v>8.0537334680296072E-2</v>
      </c>
      <c r="U1823" s="5">
        <f t="shared" si="2084"/>
        <v>7.2147409764324613E-2</v>
      </c>
      <c r="V1823" s="5">
        <f t="shared" si="2085"/>
        <v>6.5336623792149329E-3</v>
      </c>
      <c r="W1823" s="5">
        <f t="shared" si="2086"/>
        <v>2.9967637547413561E-2</v>
      </c>
      <c r="X1823" s="5">
        <f t="shared" si="2087"/>
        <v>3.2774618967646177E-2</v>
      </c>
      <c r="Y1823" s="5">
        <f t="shared" si="2088"/>
        <v>1.7922261085393798E-2</v>
      </c>
      <c r="Z1823" s="5">
        <f t="shared" si="2089"/>
        <v>2.1543833289096332E-2</v>
      </c>
      <c r="AA1823" s="5">
        <f t="shared" si="2090"/>
        <v>2.6301749242964689E-2</v>
      </c>
      <c r="AB1823" s="5">
        <f t="shared" si="2091"/>
        <v>1.6055221091733834E-2</v>
      </c>
      <c r="AC1823" s="5">
        <f t="shared" si="2092"/>
        <v>5.4523472003205949E-4</v>
      </c>
      <c r="AD1823" s="5">
        <f t="shared" si="2093"/>
        <v>9.1464837942169565E-3</v>
      </c>
      <c r="AE1823" s="5">
        <f t="shared" si="2094"/>
        <v>1.0003208320139474E-2</v>
      </c>
      <c r="AF1823" s="5">
        <f t="shared" si="2095"/>
        <v>5.4700898699112715E-3</v>
      </c>
      <c r="AG1823" s="5">
        <f t="shared" si="2096"/>
        <v>1.9941524243886266E-3</v>
      </c>
      <c r="AH1823" s="5">
        <f t="shared" si="2097"/>
        <v>5.890445368236615E-3</v>
      </c>
      <c r="AI1823" s="5">
        <f t="shared" si="2098"/>
        <v>7.1913393928439949E-3</v>
      </c>
      <c r="AJ1823" s="5">
        <f t="shared" si="2099"/>
        <v>4.3897667349516176E-3</v>
      </c>
      <c r="AK1823" s="5">
        <f t="shared" si="2100"/>
        <v>1.7864128812557641E-3</v>
      </c>
      <c r="AL1823" s="5">
        <f t="shared" si="2101"/>
        <v>2.9119927677845712E-5</v>
      </c>
      <c r="AM1823" s="5">
        <f t="shared" si="2102"/>
        <v>2.2332935831998828E-3</v>
      </c>
      <c r="AN1823" s="5">
        <f t="shared" si="2103"/>
        <v>2.4424796955201662E-3</v>
      </c>
      <c r="AO1823" s="5">
        <f t="shared" si="2104"/>
        <v>1.3356298311842558E-3</v>
      </c>
      <c r="AP1823" s="5">
        <f t="shared" si="2105"/>
        <v>4.8691146384859281E-4</v>
      </c>
      <c r="AQ1823" s="5">
        <f t="shared" si="2106"/>
        <v>1.3312976100775234E-4</v>
      </c>
      <c r="AR1823" s="5">
        <f t="shared" si="2107"/>
        <v>1.28843724960464E-3</v>
      </c>
      <c r="AS1823" s="5">
        <f t="shared" si="2108"/>
        <v>1.5729862462103097E-3</v>
      </c>
      <c r="AT1823" s="5">
        <f t="shared" si="2109"/>
        <v>9.60188682656467E-4</v>
      </c>
      <c r="AU1823" s="5">
        <f t="shared" si="2110"/>
        <v>3.9074819567888066E-4</v>
      </c>
      <c r="AV1823" s="5">
        <f t="shared" si="2111"/>
        <v>1.1926105398671508E-4</v>
      </c>
      <c r="AW1823" s="5">
        <f t="shared" si="2112"/>
        <v>1.0800269396834591E-6</v>
      </c>
      <c r="AX1823" s="5">
        <f t="shared" si="2113"/>
        <v>4.5441872718301584E-4</v>
      </c>
      <c r="AY1823" s="5">
        <f t="shared" si="2114"/>
        <v>4.9698280725740825E-4</v>
      </c>
      <c r="AZ1823" s="5">
        <f t="shared" si="2115"/>
        <v>2.7176687043751482E-4</v>
      </c>
      <c r="BA1823" s="5">
        <f t="shared" si="2116"/>
        <v>9.9074160834631902E-5</v>
      </c>
      <c r="BB1823" s="5">
        <f t="shared" si="2117"/>
        <v>2.7088537307594714E-5</v>
      </c>
      <c r="BC1823" s="5">
        <f t="shared" si="2118"/>
        <v>5.9251683569825493E-6</v>
      </c>
      <c r="BD1823" s="5">
        <f t="shared" si="2119"/>
        <v>2.3485356969220894E-4</v>
      </c>
      <c r="BE1823" s="5">
        <f t="shared" si="2120"/>
        <v>2.8672054856578922E-4</v>
      </c>
      <c r="BF1823" s="5">
        <f t="shared" si="2121"/>
        <v>1.7502112715937638E-4</v>
      </c>
      <c r="BG1823" s="5">
        <f t="shared" si="2122"/>
        <v>7.1224740385404347E-5</v>
      </c>
      <c r="BH1823" s="5">
        <f t="shared" si="2123"/>
        <v>2.1738648321934089E-5</v>
      </c>
      <c r="BI1823" s="5">
        <f t="shared" si="2124"/>
        <v>5.3079177634918269E-6</v>
      </c>
      <c r="BJ1823" s="8">
        <f t="shared" si="2125"/>
        <v>0.39007918249712736</v>
      </c>
      <c r="BK1823" s="8">
        <f t="shared" si="2126"/>
        <v>0.28239628181281878</v>
      </c>
      <c r="BL1823" s="8">
        <f t="shared" si="2127"/>
        <v>0.30605466820789884</v>
      </c>
      <c r="BM1823" s="8">
        <f t="shared" si="2128"/>
        <v>0.40738476634575088</v>
      </c>
      <c r="BN1823" s="8">
        <f t="shared" si="2129"/>
        <v>0.59219329668087262</v>
      </c>
    </row>
    <row r="1824" spans="1:66" x14ac:dyDescent="0.25">
      <c r="A1824" t="s">
        <v>448</v>
      </c>
      <c r="B1824" t="s">
        <v>456</v>
      </c>
      <c r="C1824" t="s">
        <v>457</v>
      </c>
      <c r="D1824" s="7" t="s">
        <v>546</v>
      </c>
      <c r="E1824">
        <f>VLOOKUP(A1824,home!$A$2:$E$405,3,FALSE)</f>
        <v>1.2285999999999999</v>
      </c>
      <c r="F1824">
        <f>VLOOKUP(B1824,home!$B$2:$E$405,3,FALSE)</f>
        <v>0.81389999999999996</v>
      </c>
      <c r="G1824">
        <f>VLOOKUP(C1824,away!$B$2:$E$405,4,FALSE)</f>
        <v>1.6278999999999999</v>
      </c>
      <c r="H1824">
        <f>VLOOKUP(A1824,away!$A$2:$E$405,3,FALSE)</f>
        <v>0.9143</v>
      </c>
      <c r="I1824">
        <f>VLOOKUP(C1824,away!$B$2:$E$405,3,FALSE)</f>
        <v>0.36459999999999998</v>
      </c>
      <c r="J1824">
        <f>VLOOKUP(B1824,home!$B$2:$E$405,4,FALSE)</f>
        <v>0.54690000000000005</v>
      </c>
      <c r="K1824" s="3">
        <f t="shared" si="2074"/>
        <v>1.6278308793659997</v>
      </c>
      <c r="L1824" s="3">
        <f t="shared" si="2075"/>
        <v>0.18231118228200002</v>
      </c>
      <c r="M1824" s="5">
        <f t="shared" si="2076"/>
        <v>0.16363088947764365</v>
      </c>
      <c r="N1824" s="5">
        <f t="shared" si="2077"/>
        <v>0.26636341470983332</v>
      </c>
      <c r="O1824" s="5">
        <f t="shared" si="2078"/>
        <v>2.9831740918524488E-2</v>
      </c>
      <c r="P1824" s="5">
        <f t="shared" si="2079"/>
        <v>4.8561029052420386E-2</v>
      </c>
      <c r="Q1824" s="5">
        <f t="shared" si="2080"/>
        <v>0.2167972957990193</v>
      </c>
      <c r="R1824" s="5">
        <f t="shared" si="2081"/>
        <v>2.7193299781932585E-3</v>
      </c>
      <c r="S1824" s="5">
        <f t="shared" si="2082"/>
        <v>3.6028856626001047E-3</v>
      </c>
      <c r="T1824" s="5">
        <f t="shared" si="2083"/>
        <v>3.9524571312659684E-2</v>
      </c>
      <c r="U1824" s="5">
        <f t="shared" si="2084"/>
        <v>4.4266093096886564E-3</v>
      </c>
      <c r="V1824" s="5">
        <f t="shared" si="2085"/>
        <v>1.1880386255824805E-4</v>
      </c>
      <c r="W1824" s="5">
        <f t="shared" si="2086"/>
        <v>0.11763644422156276</v>
      </c>
      <c r="X1824" s="5">
        <f t="shared" si="2087"/>
        <v>2.1446439225483657E-2</v>
      </c>
      <c r="Y1824" s="5">
        <f t="shared" si="2088"/>
        <v>1.9549628454684932E-3</v>
      </c>
      <c r="Z1824" s="5">
        <f t="shared" si="2089"/>
        <v>1.6525475444643286E-4</v>
      </c>
      <c r="AA1824" s="5">
        <f t="shared" si="2090"/>
        <v>2.6900679224994909E-4</v>
      </c>
      <c r="AB1824" s="5">
        <f t="shared" si="2091"/>
        <v>2.1894878159183081E-4</v>
      </c>
      <c r="AC1824" s="5">
        <f t="shared" si="2092"/>
        <v>2.203602052020819E-6</v>
      </c>
      <c r="AD1824" s="5">
        <f t="shared" si="2093"/>
        <v>4.7873059110668977E-2</v>
      </c>
      <c r="AE1824" s="5">
        <f t="shared" si="2094"/>
        <v>8.7277940059221348E-3</v>
      </c>
      <c r="AF1824" s="5">
        <f t="shared" si="2095"/>
        <v>7.9558722196670863E-4</v>
      </c>
      <c r="AG1824" s="5">
        <f t="shared" si="2096"/>
        <v>4.8348149015067577E-5</v>
      </c>
      <c r="AH1824" s="5">
        <f t="shared" si="2097"/>
        <v>7.5319474152126862E-6</v>
      </c>
      <c r="AI1824" s="5">
        <f t="shared" si="2098"/>
        <v>1.2260736584244134E-5</v>
      </c>
      <c r="AJ1824" s="5">
        <f t="shared" si="2099"/>
        <v>9.9792028078025093E-6</v>
      </c>
      <c r="AK1824" s="5">
        <f t="shared" si="2100"/>
        <v>5.4148181606656036E-6</v>
      </c>
      <c r="AL1824" s="5">
        <f t="shared" si="2101"/>
        <v>2.6158675445634971E-8</v>
      </c>
      <c r="AM1824" s="5">
        <f t="shared" si="2102"/>
        <v>1.5585848782012149E-2</v>
      </c>
      <c r="AN1824" s="5">
        <f t="shared" si="2103"/>
        <v>2.841474518317105E-3</v>
      </c>
      <c r="AO1824" s="5">
        <f t="shared" si="2104"/>
        <v>2.5901628942928397E-4</v>
      </c>
      <c r="AP1824" s="5">
        <f t="shared" si="2105"/>
        <v>1.5740521985383165E-5</v>
      </c>
      <c r="AQ1824" s="5">
        <f t="shared" si="2106"/>
        <v>7.1741829322275397E-7</v>
      </c>
      <c r="AR1824" s="5">
        <f t="shared" si="2107"/>
        <v>2.746316476306558E-7</v>
      </c>
      <c r="AS1824" s="5">
        <f t="shared" si="2108"/>
        <v>4.4705387646434378E-7</v>
      </c>
      <c r="AT1824" s="5">
        <f t="shared" si="2109"/>
        <v>3.6386405242446601E-7</v>
      </c>
      <c r="AU1824" s="5">
        <f t="shared" si="2110"/>
        <v>1.9743638014259821E-7</v>
      </c>
      <c r="AV1824" s="5">
        <f t="shared" si="2111"/>
        <v>8.0348259076591365E-8</v>
      </c>
      <c r="AW1824" s="5">
        <f t="shared" si="2112"/>
        <v>2.1564323526896587E-10</v>
      </c>
      <c r="AX1824" s="5">
        <f t="shared" si="2113"/>
        <v>4.2285209880813844E-3</v>
      </c>
      <c r="AY1824" s="5">
        <f t="shared" si="2114"/>
        <v>7.7090666064136824E-4</v>
      </c>
      <c r="AZ1824" s="5">
        <f t="shared" si="2115"/>
        <v>7.0272452365298209E-5</v>
      </c>
      <c r="BA1824" s="5">
        <f t="shared" si="2116"/>
        <v>4.2704846241910171E-6</v>
      </c>
      <c r="BB1824" s="5">
        <f t="shared" si="2117"/>
        <v>1.9463927518834153E-7</v>
      </c>
      <c r="BC1824" s="5">
        <f t="shared" si="2118"/>
        <v>7.0969832756196202E-9</v>
      </c>
      <c r="BD1824" s="5">
        <f t="shared" si="2119"/>
        <v>8.3447367285997548E-9</v>
      </c>
      <c r="BE1824" s="5">
        <f t="shared" si="2120"/>
        <v>1.3583820126994293E-8</v>
      </c>
      <c r="BF1824" s="5">
        <f t="shared" si="2121"/>
        <v>1.1056080931237348E-8</v>
      </c>
      <c r="BG1824" s="5">
        <f t="shared" si="2122"/>
        <v>5.9991433148792503E-9</v>
      </c>
      <c r="BH1824" s="5">
        <f t="shared" si="2123"/>
        <v>2.4413976844256374E-9</v>
      </c>
      <c r="BI1824" s="5">
        <f t="shared" si="2124"/>
        <v>7.9483650790413989E-10</v>
      </c>
      <c r="BJ1824" s="8">
        <f t="shared" si="2125"/>
        <v>0.74494488645360779</v>
      </c>
      <c r="BK1824" s="8">
        <f t="shared" si="2126"/>
        <v>0.21668674447659123</v>
      </c>
      <c r="BL1824" s="8">
        <f t="shared" si="2127"/>
        <v>3.7502228039447132E-2</v>
      </c>
      <c r="BM1824" s="8">
        <f t="shared" si="2128"/>
        <v>0.27062450734346033</v>
      </c>
      <c r="BN1824" s="8">
        <f t="shared" si="2129"/>
        <v>0.72790369993563442</v>
      </c>
    </row>
    <row r="1825" spans="1:66" x14ac:dyDescent="0.25">
      <c r="A1825" t="s">
        <v>22</v>
      </c>
      <c r="B1825" t="s">
        <v>159</v>
      </c>
      <c r="C1825" t="s">
        <v>163</v>
      </c>
      <c r="D1825" s="7" t="s">
        <v>546</v>
      </c>
      <c r="E1825">
        <f>VLOOKUP(A1825,home!$A$2:$E$405,3,FALSE)</f>
        <v>1.4</v>
      </c>
      <c r="F1825">
        <f>VLOOKUP(B1825,home!$B$2:$E$405,3,FALSE)</f>
        <v>0.95240000000000002</v>
      </c>
      <c r="G1825">
        <f>VLOOKUP(C1825,away!$B$2:$E$405,4,FALSE)</f>
        <v>1.4286000000000001</v>
      </c>
      <c r="H1825">
        <f>VLOOKUP(A1825,away!$A$2:$E$405,3,FALSE)</f>
        <v>1.0286</v>
      </c>
      <c r="I1825">
        <f>VLOOKUP(C1825,away!$B$2:$E$405,3,FALSE)</f>
        <v>2.2685</v>
      </c>
      <c r="J1825">
        <f>VLOOKUP(B1825,home!$B$2:$E$405,4,FALSE)</f>
        <v>2.2685</v>
      </c>
      <c r="K1825" s="3">
        <f t="shared" si="2074"/>
        <v>1.904838096</v>
      </c>
      <c r="L1825" s="3">
        <f t="shared" si="2075"/>
        <v>5.2932704883499992</v>
      </c>
      <c r="M1825" s="5">
        <f t="shared" si="2076"/>
        <v>7.4799924873894595E-4</v>
      </c>
      <c r="N1825" s="5">
        <f t="shared" si="2077"/>
        <v>1.4248174647773241E-3</v>
      </c>
      <c r="O1825" s="5">
        <f t="shared" si="2078"/>
        <v>3.9593623486578328E-3</v>
      </c>
      <c r="P1825" s="5">
        <f t="shared" si="2079"/>
        <v>7.5419442375914744E-3</v>
      </c>
      <c r="Q1825" s="5">
        <f t="shared" si="2080"/>
        <v>1.3570232933769928E-3</v>
      </c>
      <c r="R1825" s="5">
        <f t="shared" si="2081"/>
        <v>1.0478987936417324E-2</v>
      </c>
      <c r="S1825" s="5">
        <f t="shared" si="2082"/>
        <v>1.9011022731251059E-2</v>
      </c>
      <c r="T1825" s="5">
        <f t="shared" si="2083"/>
        <v>7.1830913508359592E-3</v>
      </c>
      <c r="U1825" s="5">
        <f t="shared" si="2084"/>
        <v>1.9960775428812146E-2</v>
      </c>
      <c r="V1825" s="5">
        <f t="shared" si="2085"/>
        <v>2.1298309171715879E-2</v>
      </c>
      <c r="W1825" s="5">
        <f t="shared" si="2086"/>
        <v>8.6163655546129343E-4</v>
      </c>
      <c r="X1825" s="5">
        <f t="shared" si="2087"/>
        <v>4.5608753507068115E-3</v>
      </c>
      <c r="Y1825" s="5">
        <f t="shared" si="2088"/>
        <v>1.2070973447469662E-2</v>
      </c>
      <c r="Z1825" s="5">
        <f t="shared" si="2089"/>
        <v>1.8489372530537836E-2</v>
      </c>
      <c r="AA1825" s="5">
        <f t="shared" si="2090"/>
        <v>3.5219261167304394E-2</v>
      </c>
      <c r="AB1825" s="5">
        <f t="shared" si="2091"/>
        <v>3.3543495192227428E-2</v>
      </c>
      <c r="AC1825" s="5">
        <f t="shared" si="2092"/>
        <v>1.342169296951767E-2</v>
      </c>
      <c r="AD1825" s="5">
        <f t="shared" si="2093"/>
        <v>4.1031953393722204E-4</v>
      </c>
      <c r="AE1825" s="5">
        <f t="shared" si="2094"/>
        <v>2.1719322797834235E-3</v>
      </c>
      <c r="AF1825" s="5">
        <f t="shared" si="2095"/>
        <v>5.748312519636165E-3</v>
      </c>
      <c r="AG1825" s="5">
        <f t="shared" si="2096"/>
        <v>1.0142457672667651E-2</v>
      </c>
      <c r="AH1825" s="5">
        <f t="shared" si="2097"/>
        <v>2.4467312491001262E-2</v>
      </c>
      <c r="AI1825" s="5">
        <f t="shared" si="2098"/>
        <v>4.6606268939595859E-2</v>
      </c>
      <c r="AJ1825" s="5">
        <f t="shared" si="2099"/>
        <v>4.4388698294281867E-2</v>
      </c>
      <c r="AK1825" s="5">
        <f t="shared" si="2100"/>
        <v>2.818442784759944E-2</v>
      </c>
      <c r="AL1825" s="5">
        <f t="shared" si="2101"/>
        <v>5.413142332473325E-3</v>
      </c>
      <c r="AM1825" s="5">
        <f t="shared" si="2102"/>
        <v>1.5631845595531717E-4</v>
      </c>
      <c r="AN1825" s="5">
        <f t="shared" si="2103"/>
        <v>8.2743586969271949E-4</v>
      </c>
      <c r="AO1825" s="5">
        <f t="shared" si="2104"/>
        <v>2.1899209350233441E-3</v>
      </c>
      <c r="AP1825" s="5">
        <f t="shared" si="2105"/>
        <v>3.86394795239297E-3</v>
      </c>
      <c r="AQ1825" s="5">
        <f t="shared" si="2106"/>
        <v>5.1132304162305273E-3</v>
      </c>
      <c r="AR1825" s="5">
        <f t="shared" si="2107"/>
        <v>2.5902420627570852E-2</v>
      </c>
      <c r="AS1825" s="5">
        <f t="shared" si="2108"/>
        <v>4.9339917590013181E-2</v>
      </c>
      <c r="AT1825" s="5">
        <f t="shared" si="2109"/>
        <v>4.6992277339478819E-2</v>
      </c>
      <c r="AU1825" s="5">
        <f t="shared" si="2110"/>
        <v>2.9837560031345592E-2</v>
      </c>
      <c r="AV1825" s="5">
        <f t="shared" si="2111"/>
        <v>1.4208930259848505E-2</v>
      </c>
      <c r="AW1825" s="5">
        <f t="shared" si="2112"/>
        <v>1.5161043755683985E-3</v>
      </c>
      <c r="AX1825" s="5">
        <f t="shared" si="2113"/>
        <v>4.9626891668597711E-5</v>
      </c>
      <c r="AY1825" s="5">
        <f t="shared" si="2114"/>
        <v>2.6268856109793072E-4</v>
      </c>
      <c r="AZ1825" s="5">
        <f t="shared" si="2115"/>
        <v>6.9524080404340116E-4</v>
      </c>
      <c r="BA1825" s="5">
        <f t="shared" si="2116"/>
        <v>1.2266992101132208E-3</v>
      </c>
      <c r="BB1825" s="5">
        <f t="shared" si="2117"/>
        <v>1.6233126817436412E-3</v>
      </c>
      <c r="BC1825" s="5">
        <f t="shared" si="2118"/>
        <v>1.7185266223275816E-3</v>
      </c>
      <c r="BD1825" s="5">
        <f t="shared" si="2119"/>
        <v>2.2851419780791506E-2</v>
      </c>
      <c r="BE1825" s="5">
        <f t="shared" si="2120"/>
        <v>4.3528254946139627E-2</v>
      </c>
      <c r="BF1825" s="5">
        <f t="shared" si="2121"/>
        <v>4.1457139136903604E-2</v>
      </c>
      <c r="BG1825" s="5">
        <f t="shared" si="2122"/>
        <v>2.6323045993048848E-2</v>
      </c>
      <c r="BH1825" s="5">
        <f t="shared" si="2123"/>
        <v>1.2535285202579896E-2</v>
      </c>
      <c r="BI1825" s="5">
        <f t="shared" si="2124"/>
        <v>4.7755377596198547E-3</v>
      </c>
      <c r="BJ1825" s="8">
        <f t="shared" si="2125"/>
        <v>6.3658387868941763E-2</v>
      </c>
      <c r="BK1825" s="8">
        <f t="shared" si="2126"/>
        <v>6.769679925238628E-2</v>
      </c>
      <c r="BL1825" s="8">
        <f t="shared" si="2127"/>
        <v>0.56456037831323769</v>
      </c>
      <c r="BM1825" s="8">
        <f t="shared" si="2128"/>
        <v>0.69014821925001424</v>
      </c>
      <c r="BN1825" s="8">
        <f t="shared" si="2129"/>
        <v>2.5510134529559893E-2</v>
      </c>
    </row>
    <row r="1826" spans="1:66" x14ac:dyDescent="0.25">
      <c r="A1826" t="s">
        <v>27</v>
      </c>
      <c r="B1826" t="s">
        <v>266</v>
      </c>
      <c r="C1826" t="s">
        <v>490</v>
      </c>
      <c r="D1826" s="7" t="s">
        <v>546</v>
      </c>
      <c r="E1826">
        <f>VLOOKUP(A1826,home!$A$2:$E$405,3,FALSE)</f>
        <v>1.381</v>
      </c>
      <c r="F1826">
        <f>VLOOKUP(B1826,home!$B$2:$E$405,3,FALSE)</f>
        <v>0.48270000000000002</v>
      </c>
      <c r="G1826">
        <f>VLOOKUP(C1826,away!$B$2:$E$405,4,FALSE)</f>
        <v>0.48270000000000002</v>
      </c>
      <c r="H1826">
        <f>VLOOKUP(A1826,away!$A$2:$E$405,3,FALSE)</f>
        <v>1.127</v>
      </c>
      <c r="I1826">
        <f>VLOOKUP(C1826,away!$B$2:$E$405,3,FALSE)</f>
        <v>1.1831</v>
      </c>
      <c r="J1826">
        <f>VLOOKUP(B1826,home!$B$2:$E$405,4,FALSE)</f>
        <v>1.4789000000000001</v>
      </c>
      <c r="K1826" s="3">
        <f t="shared" si="2074"/>
        <v>0.32177201949000006</v>
      </c>
      <c r="L1826" s="3">
        <f t="shared" si="2075"/>
        <v>1.9718967869300001</v>
      </c>
      <c r="M1826" s="5">
        <f t="shared" si="2076"/>
        <v>0.10089561550620402</v>
      </c>
      <c r="N1826" s="5">
        <f t="shared" si="2077"/>
        <v>3.2465385959117826E-2</v>
      </c>
      <c r="O1826" s="5">
        <f t="shared" si="2078"/>
        <v>0.19895574003200836</v>
      </c>
      <c r="P1826" s="5">
        <f t="shared" si="2079"/>
        <v>6.4018390259226787E-2</v>
      </c>
      <c r="Q1826" s="5">
        <f t="shared" si="2080"/>
        <v>5.2232264017938171E-3</v>
      </c>
      <c r="R1826" s="5">
        <f t="shared" si="2081"/>
        <v>0.19616009225519893</v>
      </c>
      <c r="S1826" s="5">
        <f t="shared" si="2082"/>
        <v>1.0154936542140074E-2</v>
      </c>
      <c r="T1826" s="5">
        <f t="shared" si="2083"/>
        <v>1.0299663359105173E-2</v>
      </c>
      <c r="U1826" s="5">
        <f t="shared" si="2084"/>
        <v>6.3118829028300072E-2</v>
      </c>
      <c r="V1826" s="5">
        <f t="shared" si="2085"/>
        <v>7.159243930260356E-4</v>
      </c>
      <c r="W1826" s="5">
        <f t="shared" si="2086"/>
        <v>5.6022936918622768E-4</v>
      </c>
      <c r="X1826" s="5">
        <f t="shared" si="2087"/>
        <v>1.104714493042143E-3</v>
      </c>
      <c r="Y1826" s="5">
        <f t="shared" si="2088"/>
        <v>1.0891914796524033E-3</v>
      </c>
      <c r="Z1826" s="5">
        <f t="shared" si="2089"/>
        <v>0.1289358185473064</v>
      </c>
      <c r="AA1826" s="5">
        <f t="shared" si="2090"/>
        <v>4.1487938718562982E-2</v>
      </c>
      <c r="AB1826" s="5">
        <f t="shared" si="2091"/>
        <v>6.674828912974687E-3</v>
      </c>
      <c r="AC1826" s="5">
        <f t="shared" si="2092"/>
        <v>2.8390930913409327E-5</v>
      </c>
      <c r="AD1826" s="5">
        <f t="shared" si="2093"/>
        <v>4.5066533875165307E-5</v>
      </c>
      <c r="AE1826" s="5">
        <f t="shared" si="2094"/>
        <v>8.8866553346510471E-5</v>
      </c>
      <c r="AF1826" s="5">
        <f t="shared" si="2095"/>
        <v>8.7617835504763748E-5</v>
      </c>
      <c r="AG1826" s="5">
        <f t="shared" si="2096"/>
        <v>5.759110943653498E-5</v>
      </c>
      <c r="AH1826" s="5">
        <f t="shared" si="2097"/>
        <v>6.3562031578405731E-2</v>
      </c>
      <c r="AI1826" s="5">
        <f t="shared" si="2098"/>
        <v>2.0452483263870769E-2</v>
      </c>
      <c r="AJ1826" s="5">
        <f t="shared" si="2099"/>
        <v>3.2905184217005617E-3</v>
      </c>
      <c r="AK1826" s="5">
        <f t="shared" si="2100"/>
        <v>3.5293225257321248E-4</v>
      </c>
      <c r="AL1826" s="5">
        <f t="shared" si="2101"/>
        <v>7.2056320224366031E-7</v>
      </c>
      <c r="AM1826" s="5">
        <f t="shared" si="2102"/>
        <v>2.9002299232852892E-6</v>
      </c>
      <c r="AN1826" s="5">
        <f t="shared" si="2103"/>
        <v>5.7189540670845018E-6</v>
      </c>
      <c r="AO1826" s="5">
        <f t="shared" si="2104"/>
        <v>5.6385935747420943E-6</v>
      </c>
      <c r="AP1826" s="5">
        <f t="shared" si="2105"/>
        <v>3.7062415176126936E-6</v>
      </c>
      <c r="AQ1826" s="5">
        <f t="shared" si="2106"/>
        <v>1.8270814350417591E-6</v>
      </c>
      <c r="AR1826" s="5">
        <f t="shared" si="2107"/>
        <v>2.5067553168040314E-2</v>
      </c>
      <c r="AS1826" s="5">
        <f t="shared" si="2108"/>
        <v>8.0660372065532813E-3</v>
      </c>
      <c r="AT1826" s="5">
        <f t="shared" si="2109"/>
        <v>1.2977125406170638E-3</v>
      </c>
      <c r="AU1826" s="5">
        <f t="shared" si="2110"/>
        <v>1.3918919497061711E-4</v>
      </c>
      <c r="AV1826" s="5">
        <f t="shared" si="2111"/>
        <v>1.1196797089220702E-5</v>
      </c>
      <c r="AW1826" s="5">
        <f t="shared" si="2112"/>
        <v>1.2699950685621729E-8</v>
      </c>
      <c r="AX1826" s="5">
        <f t="shared" si="2113"/>
        <v>1.5553547323347247E-7</v>
      </c>
      <c r="AY1826" s="5">
        <f t="shared" si="2114"/>
        <v>3.0669989992272134E-7</v>
      </c>
      <c r="AZ1826" s="5">
        <f t="shared" si="2115"/>
        <v>3.0239027360468351E-7</v>
      </c>
      <c r="BA1826" s="5">
        <f t="shared" si="2116"/>
        <v>1.9876080297331972E-7</v>
      </c>
      <c r="BB1826" s="5">
        <f t="shared" si="2117"/>
        <v>9.7983947187678962E-8</v>
      </c>
      <c r="BC1826" s="5">
        <f t="shared" si="2118"/>
        <v>3.864284612602063E-8</v>
      </c>
      <c r="BD1826" s="5">
        <f t="shared" si="2119"/>
        <v>8.2384379247092635E-3</v>
      </c>
      <c r="BE1826" s="5">
        <f t="shared" si="2120"/>
        <v>2.6508988084767045E-3</v>
      </c>
      <c r="BF1826" s="5">
        <f t="shared" si="2121"/>
        <v>4.2649253153359198E-4</v>
      </c>
      <c r="BG1826" s="5">
        <f t="shared" si="2122"/>
        <v>4.5744454389655474E-5</v>
      </c>
      <c r="BH1826" s="5">
        <f t="shared" si="2123"/>
        <v>3.6798213673569088E-6</v>
      </c>
      <c r="BI1826" s="5">
        <f t="shared" si="2124"/>
        <v>2.3681271054737728E-7</v>
      </c>
      <c r="BJ1826" s="8">
        <f t="shared" si="2125"/>
        <v>5.1042444207821364E-2</v>
      </c>
      <c r="BK1826" s="8">
        <f t="shared" si="2126"/>
        <v>0.17581428489461251</v>
      </c>
      <c r="BL1826" s="8">
        <f t="shared" si="2127"/>
        <v>0.64000257372405289</v>
      </c>
      <c r="BM1826" s="8">
        <f t="shared" si="2128"/>
        <v>0.39807637696029413</v>
      </c>
      <c r="BN1826" s="8">
        <f t="shared" si="2129"/>
        <v>0.59771845041354976</v>
      </c>
    </row>
    <row r="1827" spans="1:66" x14ac:dyDescent="0.25">
      <c r="A1827" t="s">
        <v>285</v>
      </c>
      <c r="B1827" t="s">
        <v>363</v>
      </c>
      <c r="C1827" t="s">
        <v>315</v>
      </c>
      <c r="D1827" s="7" t="s">
        <v>546</v>
      </c>
      <c r="E1827">
        <f>VLOOKUP(A1827,home!$A$2:$E$405,3,FALSE)</f>
        <v>1.35</v>
      </c>
      <c r="F1827">
        <f>VLOOKUP(B1827,home!$B$2:$E$405,3,FALSE)</f>
        <v>0.74070000000000003</v>
      </c>
      <c r="G1827">
        <f>VLOOKUP(C1827,away!$B$2:$E$405,4,FALSE)</f>
        <v>2.4691000000000001</v>
      </c>
      <c r="H1827">
        <f>VLOOKUP(A1827,away!$A$2:$E$405,3,FALSE)</f>
        <v>1.3</v>
      </c>
      <c r="I1827">
        <f>VLOOKUP(C1827,away!$B$2:$E$405,3,FALSE)</f>
        <v>0</v>
      </c>
      <c r="J1827">
        <f>VLOOKUP(B1827,home!$B$2:$E$405,4,FALSE)</f>
        <v>1.1537999999999999</v>
      </c>
      <c r="K1827" s="3">
        <f t="shared" si="2074"/>
        <v>2.4689641995000002</v>
      </c>
      <c r="L1827" s="3">
        <f t="shared" si="2075"/>
        <v>0</v>
      </c>
      <c r="M1827" s="5">
        <f t="shared" si="2076"/>
        <v>8.4672517431296335E-2</v>
      </c>
      <c r="N1827" s="5">
        <f t="shared" si="2077"/>
        <v>0.2090534142194104</v>
      </c>
      <c r="O1827" s="5">
        <f t="shared" si="2078"/>
        <v>0</v>
      </c>
      <c r="P1827" s="5">
        <f t="shared" si="2079"/>
        <v>0</v>
      </c>
      <c r="Q1827" s="5">
        <f t="shared" si="2080"/>
        <v>0.2580726977454843</v>
      </c>
      <c r="R1827" s="5">
        <f t="shared" si="2081"/>
        <v>0</v>
      </c>
      <c r="S1827" s="5">
        <f t="shared" si="2082"/>
        <v>0</v>
      </c>
      <c r="T1827" s="5">
        <f t="shared" si="2083"/>
        <v>0</v>
      </c>
      <c r="U1827" s="5">
        <f t="shared" si="2084"/>
        <v>0</v>
      </c>
      <c r="V1827" s="5">
        <f t="shared" si="2085"/>
        <v>0</v>
      </c>
      <c r="W1827" s="5">
        <f t="shared" si="2086"/>
        <v>0.21239075053399506</v>
      </c>
      <c r="X1827" s="5">
        <f t="shared" si="2087"/>
        <v>0</v>
      </c>
      <c r="Y1827" s="5">
        <f t="shared" si="2088"/>
        <v>0</v>
      </c>
      <c r="Z1827" s="5">
        <f t="shared" si="2089"/>
        <v>0</v>
      </c>
      <c r="AA1827" s="5">
        <f t="shared" si="2090"/>
        <v>0</v>
      </c>
      <c r="AB1827" s="5">
        <f t="shared" si="2091"/>
        <v>0</v>
      </c>
      <c r="AC1827" s="5">
        <f t="shared" si="2092"/>
        <v>0</v>
      </c>
      <c r="AD1827" s="5">
        <f t="shared" si="2093"/>
        <v>0.13109628984334235</v>
      </c>
      <c r="AE1827" s="5">
        <f t="shared" si="2094"/>
        <v>0</v>
      </c>
      <c r="AF1827" s="5">
        <f t="shared" si="2095"/>
        <v>0</v>
      </c>
      <c r="AG1827" s="5">
        <f t="shared" si="2096"/>
        <v>0</v>
      </c>
      <c r="AH1827" s="5">
        <f t="shared" si="2097"/>
        <v>0</v>
      </c>
      <c r="AI1827" s="5">
        <f t="shared" si="2098"/>
        <v>0</v>
      </c>
      <c r="AJ1827" s="5">
        <f t="shared" si="2099"/>
        <v>0</v>
      </c>
      <c r="AK1827" s="5">
        <f t="shared" si="2100"/>
        <v>0</v>
      </c>
      <c r="AL1827" s="5">
        <f t="shared" si="2101"/>
        <v>0</v>
      </c>
      <c r="AM1827" s="5">
        <f t="shared" si="2102"/>
        <v>6.4734409262097517E-2</v>
      </c>
      <c r="AN1827" s="5">
        <f t="shared" si="2103"/>
        <v>0</v>
      </c>
      <c r="AO1827" s="5">
        <f t="shared" si="2104"/>
        <v>0</v>
      </c>
      <c r="AP1827" s="5">
        <f t="shared" si="2105"/>
        <v>0</v>
      </c>
      <c r="AQ1827" s="5">
        <f t="shared" si="2106"/>
        <v>0</v>
      </c>
      <c r="AR1827" s="5">
        <f t="shared" si="2107"/>
        <v>0</v>
      </c>
      <c r="AS1827" s="5">
        <f t="shared" si="2108"/>
        <v>0</v>
      </c>
      <c r="AT1827" s="5">
        <f t="shared" si="2109"/>
        <v>0</v>
      </c>
      <c r="AU1827" s="5">
        <f t="shared" si="2110"/>
        <v>0</v>
      </c>
      <c r="AV1827" s="5">
        <f t="shared" si="2111"/>
        <v>0</v>
      </c>
      <c r="AW1827" s="5">
        <f t="shared" si="2112"/>
        <v>0</v>
      </c>
      <c r="AX1827" s="5">
        <f t="shared" si="2113"/>
        <v>2.6637823157316665E-2</v>
      </c>
      <c r="AY1827" s="5">
        <f t="shared" si="2114"/>
        <v>0</v>
      </c>
      <c r="AZ1827" s="5">
        <f t="shared" si="2115"/>
        <v>0</v>
      </c>
      <c r="BA1827" s="5">
        <f t="shared" si="2116"/>
        <v>0</v>
      </c>
      <c r="BB1827" s="5">
        <f t="shared" si="2117"/>
        <v>0</v>
      </c>
      <c r="BC1827" s="5">
        <f t="shared" si="2118"/>
        <v>0</v>
      </c>
      <c r="BD1827" s="5">
        <f t="shared" si="2119"/>
        <v>0</v>
      </c>
      <c r="BE1827" s="5">
        <f t="shared" si="2120"/>
        <v>0</v>
      </c>
      <c r="BF1827" s="5">
        <f t="shared" si="2121"/>
        <v>0</v>
      </c>
      <c r="BG1827" s="5">
        <f t="shared" si="2122"/>
        <v>0</v>
      </c>
      <c r="BH1827" s="5">
        <f t="shared" si="2123"/>
        <v>0</v>
      </c>
      <c r="BI1827" s="5">
        <f t="shared" si="2124"/>
        <v>0</v>
      </c>
      <c r="BJ1827" s="8">
        <f t="shared" si="2125"/>
        <v>0.90198538476164625</v>
      </c>
      <c r="BK1827" s="8">
        <f t="shared" si="2126"/>
        <v>8.4672517431296335E-2</v>
      </c>
      <c r="BL1827" s="8">
        <f t="shared" si="2127"/>
        <v>0</v>
      </c>
      <c r="BM1827" s="8">
        <f t="shared" si="2128"/>
        <v>0.43485927279675157</v>
      </c>
      <c r="BN1827" s="8">
        <f t="shared" si="2129"/>
        <v>0.55179862939619095</v>
      </c>
    </row>
    <row r="1828" spans="1:66" x14ac:dyDescent="0.25">
      <c r="A1828" t="s">
        <v>287</v>
      </c>
      <c r="B1828" t="s">
        <v>368</v>
      </c>
      <c r="C1828" t="s">
        <v>314</v>
      </c>
      <c r="D1828" s="7" t="s">
        <v>546</v>
      </c>
      <c r="E1828">
        <f>VLOOKUP(A1828,home!$A$2:$E$405,3,FALSE)</f>
        <v>1.2423999999999999</v>
      </c>
      <c r="F1828">
        <f>VLOOKUP(B1828,home!$B$2:$E$405,3,FALSE)</f>
        <v>0.53659999999999997</v>
      </c>
      <c r="G1828">
        <f>VLOOKUP(C1828,away!$B$2:$E$405,4,FALSE)</f>
        <v>1.6097999999999999</v>
      </c>
      <c r="H1828">
        <f>VLOOKUP(A1828,away!$A$2:$E$405,3,FALSE)</f>
        <v>0.87880000000000003</v>
      </c>
      <c r="I1828">
        <f>VLOOKUP(C1828,away!$B$2:$E$405,3,FALSE)</f>
        <v>1.1378999999999999</v>
      </c>
      <c r="J1828">
        <f>VLOOKUP(B1828,home!$B$2:$E$405,4,FALSE)</f>
        <v>0.75860000000000005</v>
      </c>
      <c r="K1828" s="3">
        <f t="shared" si="2074"/>
        <v>1.0732083280319997</v>
      </c>
      <c r="L1828" s="3">
        <f t="shared" si="2075"/>
        <v>0.75858977407200001</v>
      </c>
      <c r="M1828" s="5">
        <f t="shared" si="2076"/>
        <v>0.16012538696834849</v>
      </c>
      <c r="N1828" s="5">
        <f t="shared" si="2077"/>
        <v>0.17184789882377821</v>
      </c>
      <c r="O1828" s="5">
        <f t="shared" si="2078"/>
        <v>0.12146948112351107</v>
      </c>
      <c r="P1828" s="5">
        <f t="shared" si="2079"/>
        <v>0.13036205874347784</v>
      </c>
      <c r="Q1828" s="5">
        <f t="shared" si="2080"/>
        <v>9.2214298086239627E-2</v>
      </c>
      <c r="R1828" s="5">
        <f t="shared" si="2081"/>
        <v>4.6072753121063646E-2</v>
      </c>
      <c r="S1828" s="5">
        <f t="shared" si="2082"/>
        <v>2.6532748306795924E-2</v>
      </c>
      <c r="T1828" s="5">
        <f t="shared" si="2083"/>
        <v>6.9952823551448592E-2</v>
      </c>
      <c r="U1828" s="5">
        <f t="shared" si="2084"/>
        <v>4.9445662344887807E-2</v>
      </c>
      <c r="V1828" s="5">
        <f t="shared" si="2085"/>
        <v>2.4001077869752621E-3</v>
      </c>
      <c r="W1828" s="5">
        <f t="shared" si="2086"/>
        <v>3.2988384223259226E-2</v>
      </c>
      <c r="X1828" s="5">
        <f t="shared" si="2087"/>
        <v>2.5024650934922545E-2</v>
      </c>
      <c r="Y1828" s="5">
        <f t="shared" si="2088"/>
        <v>9.4917221494767758E-3</v>
      </c>
      <c r="Z1828" s="5">
        <f t="shared" si="2089"/>
        <v>1.165010646032757E-2</v>
      </c>
      <c r="AA1828" s="5">
        <f t="shared" si="2090"/>
        <v>1.2502991275682948E-2</v>
      </c>
      <c r="AB1828" s="5">
        <f t="shared" si="2091"/>
        <v>6.709157181187188E-3</v>
      </c>
      <c r="AC1828" s="5">
        <f t="shared" si="2092"/>
        <v>1.2212421396762743E-4</v>
      </c>
      <c r="AD1828" s="5">
        <f t="shared" si="2093"/>
        <v>8.8508521691803062E-3</v>
      </c>
      <c r="AE1828" s="5">
        <f t="shared" si="2094"/>
        <v>6.7141659473631604E-3</v>
      </c>
      <c r="AF1828" s="5">
        <f t="shared" si="2095"/>
        <v>2.5466488145460672E-3</v>
      </c>
      <c r="AG1828" s="5">
        <f t="shared" si="2096"/>
        <v>6.4395391628907592E-4</v>
      </c>
      <c r="AH1828" s="5">
        <f t="shared" si="2097"/>
        <v>2.2094129069136596E-3</v>
      </c>
      <c r="AI1828" s="5">
        <f t="shared" si="2098"/>
        <v>2.3711603317611287E-3</v>
      </c>
      <c r="AJ1828" s="5">
        <f t="shared" si="2099"/>
        <v>1.2723745075725813E-3</v>
      </c>
      <c r="AK1828" s="5">
        <f t="shared" si="2100"/>
        <v>4.5517430596750299E-4</v>
      </c>
      <c r="AL1828" s="5">
        <f t="shared" si="2101"/>
        <v>3.9769743590742035E-6</v>
      </c>
      <c r="AM1828" s="5">
        <f t="shared" si="2102"/>
        <v>1.8997616516288794E-3</v>
      </c>
      <c r="AN1828" s="5">
        <f t="shared" si="2103"/>
        <v>1.4411397620998014E-3</v>
      </c>
      <c r="AO1828" s="5">
        <f t="shared" si="2104"/>
        <v>5.4661694326873188E-4</v>
      </c>
      <c r="AP1828" s="5">
        <f t="shared" si="2105"/>
        <v>1.3821934116605154E-4</v>
      </c>
      <c r="AQ1828" s="5">
        <f t="shared" si="2106"/>
        <v>2.6212944696883931E-5</v>
      </c>
      <c r="AR1828" s="5">
        <f t="shared" si="2107"/>
        <v>3.3520760757747891E-4</v>
      </c>
      <c r="AS1828" s="5">
        <f t="shared" si="2108"/>
        <v>3.5974759607183273E-4</v>
      </c>
      <c r="AT1828" s="5">
        <f t="shared" si="2109"/>
        <v>1.9304205804689139E-4</v>
      </c>
      <c r="AU1828" s="5">
        <f t="shared" si="2110"/>
        <v>6.9058114785453524E-5</v>
      </c>
      <c r="AV1828" s="5">
        <f t="shared" si="2111"/>
        <v>1.8528435976484623E-5</v>
      </c>
      <c r="AW1828" s="5">
        <f t="shared" si="2112"/>
        <v>8.9937602933599072E-8</v>
      </c>
      <c r="AX1828" s="5">
        <f t="shared" si="2113"/>
        <v>3.3980667096732327E-4</v>
      </c>
      <c r="AY1828" s="5">
        <f t="shared" si="2114"/>
        <v>2.5777386575726019E-4</v>
      </c>
      <c r="AZ1828" s="5">
        <f t="shared" si="2115"/>
        <v>9.7772309293233005E-5</v>
      </c>
      <c r="BA1828" s="5">
        <f t="shared" si="2116"/>
        <v>2.4723024672417115E-5</v>
      </c>
      <c r="BB1828" s="5">
        <f t="shared" si="2117"/>
        <v>4.6886584251563453E-6</v>
      </c>
      <c r="BC1828" s="5">
        <f t="shared" si="2118"/>
        <v>7.1135366708802646E-7</v>
      </c>
      <c r="BD1828" s="5">
        <f t="shared" si="2119"/>
        <v>4.2380843883235871E-5</v>
      </c>
      <c r="BE1828" s="5">
        <f t="shared" si="2120"/>
        <v>4.5483474604512766E-5</v>
      </c>
      <c r="BF1828" s="5">
        <f t="shared" si="2121"/>
        <v>2.4406621866697531E-5</v>
      </c>
      <c r="BG1828" s="5">
        <f t="shared" si="2122"/>
        <v>8.731129948822568E-6</v>
      </c>
      <c r="BH1828" s="5">
        <f t="shared" si="2123"/>
        <v>2.3425803435514966E-6</v>
      </c>
      <c r="BI1828" s="5">
        <f t="shared" si="2124"/>
        <v>5.0281534675670594E-7</v>
      </c>
      <c r="BJ1828" s="8">
        <f t="shared" si="2125"/>
        <v>0.4250528251421466</v>
      </c>
      <c r="BK1828" s="8">
        <f t="shared" si="2126"/>
        <v>0.31980417685968143</v>
      </c>
      <c r="BL1828" s="8">
        <f t="shared" si="2127"/>
        <v>0.24360759837699925</v>
      </c>
      <c r="BM1828" s="8">
        <f t="shared" si="2128"/>
        <v>0.27776514604458158</v>
      </c>
      <c r="BN1828" s="8">
        <f t="shared" si="2129"/>
        <v>0.72209187686641885</v>
      </c>
    </row>
    <row r="1829" spans="1:66" x14ac:dyDescent="0.25">
      <c r="A1829" t="s">
        <v>34</v>
      </c>
      <c r="B1829" t="s">
        <v>35</v>
      </c>
      <c r="C1829" t="s">
        <v>500</v>
      </c>
      <c r="D1829" s="7" t="s">
        <v>546</v>
      </c>
      <c r="E1829">
        <f>VLOOKUP(A1829,home!$A$2:$E$405,3,FALSE)</f>
        <v>1.4921</v>
      </c>
      <c r="F1829">
        <f>VLOOKUP(B1829,home!$B$2:$E$405,3,FALSE)</f>
        <v>1.5638000000000001</v>
      </c>
      <c r="G1829">
        <f>VLOOKUP(C1829,away!$B$2:$E$405,4,FALSE)</f>
        <v>0.44679999999999997</v>
      </c>
      <c r="H1829">
        <f>VLOOKUP(A1829,away!$A$2:$E$405,3,FALSE)</f>
        <v>1.2222</v>
      </c>
      <c r="I1829">
        <f>VLOOKUP(C1829,away!$B$2:$E$405,3,FALSE)</f>
        <v>0.54549999999999998</v>
      </c>
      <c r="J1829">
        <f>VLOOKUP(B1829,home!$B$2:$E$405,4,FALSE)</f>
        <v>1.6364000000000001</v>
      </c>
      <c r="K1829" s="3">
        <f t="shared" si="2074"/>
        <v>1.042538983864</v>
      </c>
      <c r="L1829" s="3">
        <f t="shared" si="2075"/>
        <v>1.0910044076400001</v>
      </c>
      <c r="M1829" s="5">
        <f t="shared" si="2076"/>
        <v>0.11841695195277709</v>
      </c>
      <c r="N1829" s="5">
        <f t="shared" si="2077"/>
        <v>0.12345428876112033</v>
      </c>
      <c r="O1829" s="5">
        <f t="shared" si="2078"/>
        <v>0.1291934165197739</v>
      </c>
      <c r="P1829" s="5">
        <f t="shared" si="2079"/>
        <v>0.1346891731804436</v>
      </c>
      <c r="Q1829" s="5">
        <f t="shared" si="2080"/>
        <v>6.4352954379335608E-2</v>
      </c>
      <c r="R1829" s="5">
        <f t="shared" si="2081"/>
        <v>7.0475293430571864E-2</v>
      </c>
      <c r="S1829" s="5">
        <f t="shared" si="2082"/>
        <v>3.8299358902739604E-2</v>
      </c>
      <c r="T1829" s="5">
        <f t="shared" si="2083"/>
        <v>7.0209356872510981E-2</v>
      </c>
      <c r="U1829" s="5">
        <f t="shared" si="2084"/>
        <v>7.347324080062563E-2</v>
      </c>
      <c r="V1829" s="5">
        <f t="shared" si="2085"/>
        <v>4.8402501114200424E-3</v>
      </c>
      <c r="W1829" s="5">
        <f t="shared" si="2086"/>
        <v>2.2363487889092964E-2</v>
      </c>
      <c r="X1829" s="5">
        <f t="shared" si="2087"/>
        <v>2.4398663857204184E-2</v>
      </c>
      <c r="Y1829" s="5">
        <f t="shared" si="2088"/>
        <v>1.3309524904368264E-2</v>
      </c>
      <c r="Z1829" s="5">
        <f t="shared" si="2089"/>
        <v>2.5629618587492079E-2</v>
      </c>
      <c r="AA1829" s="5">
        <f t="shared" si="2090"/>
        <v>2.6719876519025881E-2</v>
      </c>
      <c r="AB1829" s="5">
        <f t="shared" si="2091"/>
        <v>1.3928256457558396E-2</v>
      </c>
      <c r="AC1829" s="5">
        <f t="shared" si="2092"/>
        <v>3.4408570455018918E-4</v>
      </c>
      <c r="AD1829" s="5">
        <f t="shared" si="2093"/>
        <v>5.8287019848874619E-3</v>
      </c>
      <c r="AE1829" s="5">
        <f t="shared" si="2094"/>
        <v>6.359139556332237E-3</v>
      </c>
      <c r="AF1829" s="5">
        <f t="shared" si="2095"/>
        <v>3.4689246423781728E-3</v>
      </c>
      <c r="AG1829" s="5">
        <f t="shared" si="2096"/>
        <v>1.2615373582018658E-3</v>
      </c>
      <c r="AH1829" s="5">
        <f t="shared" si="2097"/>
        <v>6.9905067112714814E-3</v>
      </c>
      <c r="AI1829" s="5">
        <f t="shared" si="2098"/>
        <v>7.2878757634634427E-3</v>
      </c>
      <c r="AJ1829" s="5">
        <f t="shared" si="2099"/>
        <v>3.798947296484125E-3</v>
      </c>
      <c r="AK1829" s="5">
        <f t="shared" si="2100"/>
        <v>1.3201835514098166E-3</v>
      </c>
      <c r="AL1829" s="5">
        <f t="shared" si="2101"/>
        <v>1.5654724525440233E-5</v>
      </c>
      <c r="AM1829" s="5">
        <f t="shared" si="2102"/>
        <v>1.2153298089141314E-3</v>
      </c>
      <c r="AN1829" s="5">
        <f t="shared" si="2103"/>
        <v>1.3259301782615964E-3</v>
      </c>
      <c r="AO1829" s="5">
        <f t="shared" si="2104"/>
        <v>7.2329783435314628E-4</v>
      </c>
      <c r="AP1829" s="5">
        <f t="shared" si="2105"/>
        <v>2.6304037510524973E-4</v>
      </c>
      <c r="AQ1829" s="5">
        <f t="shared" si="2106"/>
        <v>7.1744552156776582E-5</v>
      </c>
      <c r="AR1829" s="5">
        <f t="shared" si="2107"/>
        <v>1.5253347267268384E-3</v>
      </c>
      <c r="AS1829" s="5">
        <f t="shared" si="2108"/>
        <v>1.5902209160542702E-3</v>
      </c>
      <c r="AT1829" s="5">
        <f t="shared" si="2109"/>
        <v>8.2893364897124893E-4</v>
      </c>
      <c r="AU1829" s="5">
        <f t="shared" si="2110"/>
        <v>2.8806521469638784E-4</v>
      </c>
      <c r="AV1829" s="5">
        <f t="shared" si="2111"/>
        <v>7.5079804054034295E-5</v>
      </c>
      <c r="AW1829" s="5">
        <f t="shared" si="2112"/>
        <v>4.9460868471020245E-7</v>
      </c>
      <c r="AX1829" s="5">
        <f t="shared" si="2113"/>
        <v>2.111714506741612E-4</v>
      </c>
      <c r="AY1829" s="5">
        <f t="shared" si="2114"/>
        <v>2.3038898345324274E-4</v>
      </c>
      <c r="AZ1829" s="5">
        <f t="shared" si="2115"/>
        <v>1.2567769820959342E-4</v>
      </c>
      <c r="BA1829" s="5">
        <f t="shared" si="2116"/>
        <v>4.5704974229572057E-5</v>
      </c>
      <c r="BB1829" s="5">
        <f t="shared" si="2117"/>
        <v>1.2466082083883929E-5</v>
      </c>
      <c r="BC1829" s="5">
        <f t="shared" si="2118"/>
        <v>2.7201100999038823E-6</v>
      </c>
      <c r="BD1829" s="5">
        <f t="shared" si="2119"/>
        <v>2.773578183308891E-4</v>
      </c>
      <c r="BE1829" s="5">
        <f t="shared" si="2120"/>
        <v>2.8915633808942104E-4</v>
      </c>
      <c r="BF1829" s="5">
        <f t="shared" si="2121"/>
        <v>1.5072837744479011E-4</v>
      </c>
      <c r="BG1829" s="5">
        <f t="shared" si="2122"/>
        <v>5.2380069820253647E-5</v>
      </c>
      <c r="BH1829" s="5">
        <f t="shared" si="2123"/>
        <v>1.3652066191283151E-5</v>
      </c>
      <c r="BI1829" s="5">
        <f t="shared" si="2124"/>
        <v>2.8465622429408821E-6</v>
      </c>
      <c r="BJ1829" s="8">
        <f t="shared" si="2125"/>
        <v>0.33923405225297332</v>
      </c>
      <c r="BK1829" s="8">
        <f t="shared" si="2126"/>
        <v>0.29683586355990915</v>
      </c>
      <c r="BL1829" s="8">
        <f t="shared" si="2127"/>
        <v>0.33828135259280684</v>
      </c>
      <c r="BM1829" s="8">
        <f t="shared" si="2128"/>
        <v>0.35916891439439064</v>
      </c>
      <c r="BN1829" s="8">
        <f t="shared" si="2129"/>
        <v>0.64058207822402247</v>
      </c>
    </row>
    <row r="1830" spans="1:66" x14ac:dyDescent="0.25">
      <c r="A1830" t="s">
        <v>10</v>
      </c>
      <c r="B1830" t="s">
        <v>213</v>
      </c>
      <c r="C1830" t="s">
        <v>425</v>
      </c>
      <c r="D1830" t="s">
        <v>547</v>
      </c>
      <c r="E1830">
        <f>VLOOKUP(A1830,home!$A$2:$E$405,3,FALSE)</f>
        <v>1.5185</v>
      </c>
      <c r="F1830">
        <f>VLOOKUP(B1830,home!$B$2:$E$405,3,FALSE)</f>
        <v>1.1854</v>
      </c>
      <c r="G1830">
        <f>VLOOKUP(C1830,away!$B$2:$E$405,4,FALSE)</f>
        <v>1.3170999999999999</v>
      </c>
      <c r="H1830">
        <f>VLOOKUP(A1830,away!$A$2:$E$405,3,FALSE)</f>
        <v>1.4074</v>
      </c>
      <c r="I1830">
        <f>VLOOKUP(C1830,away!$B$2:$E$405,3,FALSE)</f>
        <v>1.1368</v>
      </c>
      <c r="J1830">
        <f>VLOOKUP(B1830,home!$B$2:$E$405,4,FALSE)</f>
        <v>0.71050000000000002</v>
      </c>
      <c r="K1830" s="3">
        <f t="shared" si="2074"/>
        <v>2.37081938129</v>
      </c>
      <c r="L1830" s="3">
        <f t="shared" si="2075"/>
        <v>1.1367519133599999</v>
      </c>
      <c r="M1830" s="5">
        <f t="shared" si="2076"/>
        <v>2.9969613479509334E-2</v>
      </c>
      <c r="N1830" s="5">
        <f t="shared" si="2077"/>
        <v>7.1052540486990765E-2</v>
      </c>
      <c r="O1830" s="5">
        <f t="shared" si="2078"/>
        <v>3.4068015465491874E-2</v>
      </c>
      <c r="P1830" s="5">
        <f t="shared" si="2079"/>
        <v>8.0769111347675601E-2</v>
      </c>
      <c r="Q1830" s="5">
        <f t="shared" si="2080"/>
        <v>8.4226370038225085E-2</v>
      </c>
      <c r="R1830" s="5">
        <f t="shared" si="2081"/>
        <v>1.9363440882387981E-2</v>
      </c>
      <c r="S1830" s="5">
        <f t="shared" si="2082"/>
        <v>5.4418864563881834E-2</v>
      </c>
      <c r="T1830" s="5">
        <f t="shared" si="2083"/>
        <v>9.5744487296319722E-2</v>
      </c>
      <c r="U1830" s="5">
        <f t="shared" si="2084"/>
        <v>4.590722093242857E-2</v>
      </c>
      <c r="V1830" s="5">
        <f t="shared" si="2085"/>
        <v>1.6295629031716941E-2</v>
      </c>
      <c r="W1830" s="5">
        <f t="shared" si="2086"/>
        <v>6.6561836834109128E-2</v>
      </c>
      <c r="X1830" s="5">
        <f t="shared" si="2087"/>
        <v>7.5664295377929652E-2</v>
      </c>
      <c r="Y1830" s="5">
        <f t="shared" si="2088"/>
        <v>4.3005766271948881E-2</v>
      </c>
      <c r="Z1830" s="5">
        <f t="shared" si="2089"/>
        <v>7.3371428240959265E-3</v>
      </c>
      <c r="AA1830" s="5">
        <f t="shared" si="2090"/>
        <v>1.7395040410659469E-2</v>
      </c>
      <c r="AB1830" s="5">
        <f t="shared" si="2091"/>
        <v>2.0620249471957119E-2</v>
      </c>
      <c r="AC1830" s="5">
        <f t="shared" si="2092"/>
        <v>2.7448291013226099E-3</v>
      </c>
      <c r="AD1830" s="5">
        <f t="shared" si="2093"/>
        <v>3.9451523205142128E-2</v>
      </c>
      <c r="AE1830" s="5">
        <f t="shared" si="2094"/>
        <v>4.4846594488411738E-2</v>
      </c>
      <c r="AF1830" s="5">
        <f t="shared" si="2095"/>
        <v>2.5489726046191041E-2</v>
      </c>
      <c r="AG1830" s="5">
        <f t="shared" si="2096"/>
        <v>9.6584982846766292E-3</v>
      </c>
      <c r="AH1830" s="5">
        <f t="shared" si="2097"/>
        <v>2.0851277859716601E-3</v>
      </c>
      <c r="AI1830" s="5">
        <f t="shared" si="2098"/>
        <v>4.943461367447919E-3</v>
      </c>
      <c r="AJ1830" s="5">
        <f t="shared" si="2099"/>
        <v>5.860027010301948E-3</v>
      </c>
      <c r="AK1830" s="5">
        <f t="shared" si="2100"/>
        <v>4.6310218703022512E-3</v>
      </c>
      <c r="AL1830" s="5">
        <f t="shared" si="2101"/>
        <v>2.9589625167057162E-4</v>
      </c>
      <c r="AM1830" s="5">
        <f t="shared" si="2102"/>
        <v>1.8706487167232631E-2</v>
      </c>
      <c r="AN1830" s="5">
        <f t="shared" si="2103"/>
        <v>2.1264635079595976E-2</v>
      </c>
      <c r="AO1830" s="5">
        <f t="shared" si="2104"/>
        <v>1.2086307306816453E-2</v>
      </c>
      <c r="AP1830" s="5">
        <f t="shared" si="2105"/>
        <v>4.5797109854935156E-3</v>
      </c>
      <c r="AQ1830" s="5">
        <f t="shared" si="2106"/>
        <v>1.3014988063488916E-3</v>
      </c>
      <c r="AR1830" s="5">
        <f t="shared" si="2107"/>
        <v>4.7405460006067683E-4</v>
      </c>
      <c r="AS1830" s="5">
        <f t="shared" si="2108"/>
        <v>1.1238978336135324E-3</v>
      </c>
      <c r="AT1830" s="5">
        <f t="shared" si="2109"/>
        <v>1.3322793832604035E-3</v>
      </c>
      <c r="AU1830" s="5">
        <f t="shared" si="2110"/>
        <v>1.0528645943756174E-3</v>
      </c>
      <c r="AV1830" s="5">
        <f t="shared" si="2111"/>
        <v>6.2403794655493689E-4</v>
      </c>
      <c r="AW1830" s="5">
        <f t="shared" si="2112"/>
        <v>2.2151397257833761E-5</v>
      </c>
      <c r="AX1830" s="5">
        <f t="shared" si="2113"/>
        <v>7.3916170553213001E-3</v>
      </c>
      <c r="AY1830" s="5">
        <f t="shared" si="2114"/>
        <v>8.4024348304608948E-3</v>
      </c>
      <c r="AZ1830" s="5">
        <f t="shared" si="2115"/>
        <v>4.7757419352045657E-3</v>
      </c>
      <c r="BA1830" s="5">
        <f t="shared" si="2116"/>
        <v>1.809611260852459E-3</v>
      </c>
      <c r="BB1830" s="5">
        <f t="shared" si="2117"/>
        <v>5.1426976580295884E-4</v>
      </c>
      <c r="BC1830" s="5">
        <f t="shared" si="2118"/>
        <v>1.1691942805194247E-4</v>
      </c>
      <c r="BD1830" s="5">
        <f t="shared" si="2119"/>
        <v>8.9813745609347405E-5</v>
      </c>
      <c r="BE1830" s="5">
        <f t="shared" si="2120"/>
        <v>2.1293216879689049E-4</v>
      </c>
      <c r="BF1830" s="5">
        <f t="shared" si="2121"/>
        <v>2.5241185634189092E-4</v>
      </c>
      <c r="BG1830" s="5">
        <f t="shared" si="2122"/>
        <v>1.9947430702758074E-4</v>
      </c>
      <c r="BH1830" s="5">
        <f t="shared" si="2123"/>
        <v>1.1822938829259509E-4</v>
      </c>
      <c r="BI1830" s="5">
        <f t="shared" si="2124"/>
        <v>5.6060105040429109E-5</v>
      </c>
      <c r="BJ1830" s="8">
        <f t="shared" si="2125"/>
        <v>0.63665087195112624</v>
      </c>
      <c r="BK1830" s="8">
        <f t="shared" si="2126"/>
        <v>0.19289637860623782</v>
      </c>
      <c r="BL1830" s="8">
        <f t="shared" si="2127"/>
        <v>0.1604096611259227</v>
      </c>
      <c r="BM1830" s="8">
        <f t="shared" si="2128"/>
        <v>0.66946467937389909</v>
      </c>
      <c r="BN1830" s="8">
        <f t="shared" si="2129"/>
        <v>0.31944909170028069</v>
      </c>
    </row>
    <row r="1831" spans="1:66" x14ac:dyDescent="0.25">
      <c r="A1831" t="s">
        <v>13</v>
      </c>
      <c r="B1831" t="s">
        <v>217</v>
      </c>
      <c r="C1831" t="s">
        <v>15</v>
      </c>
      <c r="D1831" t="s">
        <v>547</v>
      </c>
      <c r="E1831">
        <f>VLOOKUP(A1831,home!$A$2:$E$405,3,FALSE)</f>
        <v>1.2857000000000001</v>
      </c>
      <c r="F1831">
        <f>VLOOKUP(B1831,home!$B$2:$E$405,3,FALSE)</f>
        <v>1.2963</v>
      </c>
      <c r="G1831">
        <f>VLOOKUP(C1831,away!$B$2:$E$405,4,FALSE)</f>
        <v>0.77780000000000005</v>
      </c>
      <c r="H1831">
        <f>VLOOKUP(A1831,away!$A$2:$E$405,3,FALSE)</f>
        <v>1.4921</v>
      </c>
      <c r="I1831">
        <f>VLOOKUP(C1831,away!$B$2:$E$405,3,FALSE)</f>
        <v>1.117</v>
      </c>
      <c r="J1831">
        <f>VLOOKUP(B1831,home!$B$2:$E$405,4,FALSE)</f>
        <v>0.67020000000000002</v>
      </c>
      <c r="K1831" s="3">
        <f t="shared" si="2074"/>
        <v>1.296322633398</v>
      </c>
      <c r="L1831" s="3">
        <f t="shared" si="2075"/>
        <v>1.11700605414</v>
      </c>
      <c r="M1831" s="5">
        <f t="shared" si="2076"/>
        <v>8.9516824552791585E-2</v>
      </c>
      <c r="N1831" s="5">
        <f t="shared" si="2077"/>
        <v>0.11604268573770152</v>
      </c>
      <c r="O1831" s="5">
        <f t="shared" si="2078"/>
        <v>9.9990834972856407E-2</v>
      </c>
      <c r="P1831" s="5">
        <f t="shared" si="2079"/>
        <v>0.12962038250767804</v>
      </c>
      <c r="Q1831" s="5">
        <f t="shared" si="2080"/>
        <v>7.5214379981036902E-2</v>
      </c>
      <c r="R1831" s="5">
        <f t="shared" si="2081"/>
        <v>5.5845184011597132E-2</v>
      </c>
      <c r="S1831" s="5">
        <f t="shared" si="2082"/>
        <v>4.6922585908776016E-2</v>
      </c>
      <c r="T1831" s="5">
        <f t="shared" si="2083"/>
        <v>8.4014917797204644E-2</v>
      </c>
      <c r="U1831" s="5">
        <f t="shared" si="2084"/>
        <v>7.2393376000509477E-2</v>
      </c>
      <c r="V1831" s="5">
        <f t="shared" si="2085"/>
        <v>7.5493239078302642E-3</v>
      </c>
      <c r="W1831" s="5">
        <f t="shared" si="2086"/>
        <v>3.2500701042138529E-2</v>
      </c>
      <c r="X1831" s="5">
        <f t="shared" si="2087"/>
        <v>3.6303479827862951E-2</v>
      </c>
      <c r="Y1831" s="5">
        <f t="shared" si="2088"/>
        <v>2.0275603377036142E-2</v>
      </c>
      <c r="Z1831" s="5">
        <f t="shared" si="2089"/>
        <v>2.0793136211838769E-2</v>
      </c>
      <c r="AA1831" s="5">
        <f t="shared" si="2090"/>
        <v>2.6954613090734148E-2</v>
      </c>
      <c r="AB1831" s="5">
        <f t="shared" si="2091"/>
        <v>1.7470937512002349E-2</v>
      </c>
      <c r="AC1831" s="5">
        <f t="shared" si="2092"/>
        <v>6.8321392200289092E-4</v>
      </c>
      <c r="AD1831" s="5">
        <f t="shared" si="2093"/>
        <v>1.053284859055654E-2</v>
      </c>
      <c r="AE1831" s="5">
        <f t="shared" si="2094"/>
        <v>1.1765255642991622E-2</v>
      </c>
      <c r="AF1831" s="5">
        <f t="shared" si="2095"/>
        <v>6.5709308908632209E-3</v>
      </c>
      <c r="AG1831" s="5">
        <f t="shared" si="2096"/>
        <v>2.4465898621432529E-3</v>
      </c>
      <c r="AH1831" s="5">
        <f t="shared" si="2097"/>
        <v>5.8065147582953974E-3</v>
      </c>
      <c r="AI1831" s="5">
        <f t="shared" si="2098"/>
        <v>7.5271165023378401E-3</v>
      </c>
      <c r="AJ1831" s="5">
        <f t="shared" si="2099"/>
        <v>4.8787857431020669E-3</v>
      </c>
      <c r="AK1831" s="5">
        <f t="shared" si="2100"/>
        <v>2.1081601274275637E-3</v>
      </c>
      <c r="AL1831" s="5">
        <f t="shared" si="2101"/>
        <v>3.9571756637707368E-5</v>
      </c>
      <c r="AM1831" s="5">
        <f t="shared" si="2102"/>
        <v>2.7307940044185297E-3</v>
      </c>
      <c r="AN1831" s="5">
        <f t="shared" si="2103"/>
        <v>3.0503134355447121E-3</v>
      </c>
      <c r="AO1831" s="5">
        <f t="shared" si="2104"/>
        <v>1.7036092872640132E-3</v>
      </c>
      <c r="AP1831" s="5">
        <f t="shared" si="2105"/>
        <v>6.3431396258767749E-4</v>
      </c>
      <c r="AQ1831" s="5">
        <f t="shared" si="2106"/>
        <v>1.7713313410899247E-4</v>
      </c>
      <c r="AR1831" s="5">
        <f t="shared" si="2107"/>
        <v>1.2971824276938417E-3</v>
      </c>
      <c r="AS1831" s="5">
        <f t="shared" si="2108"/>
        <v>1.6815669406656916E-3</v>
      </c>
      <c r="AT1831" s="5">
        <f t="shared" si="2109"/>
        <v>1.089926642379384E-3</v>
      </c>
      <c r="AU1831" s="5">
        <f t="shared" si="2110"/>
        <v>4.7096552508662788E-4</v>
      </c>
      <c r="AV1831" s="5">
        <f t="shared" si="2111"/>
        <v>1.5263081742999238E-4</v>
      </c>
      <c r="AW1831" s="5">
        <f t="shared" si="2112"/>
        <v>1.5916642416121165E-6</v>
      </c>
      <c r="AX1831" s="5">
        <f t="shared" si="2113"/>
        <v>5.8999834584588329E-4</v>
      </c>
      <c r="AY1831" s="5">
        <f t="shared" si="2114"/>
        <v>6.5903172424243721E-4</v>
      </c>
      <c r="AZ1831" s="5">
        <f t="shared" si="2115"/>
        <v>3.6807121292456273E-4</v>
      </c>
      <c r="BA1831" s="5">
        <f t="shared" si="2116"/>
        <v>1.3704592439712981E-4</v>
      </c>
      <c r="BB1831" s="5">
        <f t="shared" si="2117"/>
        <v>3.8270281811701712E-5</v>
      </c>
      <c r="BC1831" s="5">
        <f t="shared" si="2118"/>
        <v>8.5496272954629364E-6</v>
      </c>
      <c r="BD1831" s="5">
        <f t="shared" si="2119"/>
        <v>2.4149343750967412E-4</v>
      </c>
      <c r="BE1831" s="5">
        <f t="shared" si="2120"/>
        <v>3.1305340886087608E-4</v>
      </c>
      <c r="BF1831" s="5">
        <f t="shared" si="2121"/>
        <v>2.0290910968437587E-4</v>
      </c>
      <c r="BG1831" s="5">
        <f t="shared" si="2122"/>
        <v>8.7678557135497943E-5</v>
      </c>
      <c r="BH1831" s="5">
        <f t="shared" si="2123"/>
        <v>2.8414924519606436E-5</v>
      </c>
      <c r="BI1831" s="5">
        <f t="shared" si="2124"/>
        <v>7.3669819562123132E-6</v>
      </c>
      <c r="BJ1831" s="8">
        <f t="shared" si="2125"/>
        <v>0.40576452368997645</v>
      </c>
      <c r="BK1831" s="8">
        <f t="shared" si="2126"/>
        <v>0.27499093427995891</v>
      </c>
      <c r="BL1831" s="8">
        <f t="shared" si="2127"/>
        <v>0.29854871149178419</v>
      </c>
      <c r="BM1831" s="8">
        <f t="shared" si="2128"/>
        <v>0.43320957384989595</v>
      </c>
      <c r="BN1831" s="8">
        <f t="shared" si="2129"/>
        <v>0.56623029176366158</v>
      </c>
    </row>
    <row r="1832" spans="1:66" x14ac:dyDescent="0.25">
      <c r="A1832" t="s">
        <v>16</v>
      </c>
      <c r="B1832" t="s">
        <v>57</v>
      </c>
      <c r="C1832" t="s">
        <v>272</v>
      </c>
      <c r="D1832" t="s">
        <v>547</v>
      </c>
      <c r="E1832">
        <f>VLOOKUP(A1832,home!$A$2:$E$405,3,FALSE)</f>
        <v>1.7778</v>
      </c>
      <c r="F1832">
        <f>VLOOKUP(B1832,home!$B$2:$E$405,3,FALSE)</f>
        <v>0.84370000000000001</v>
      </c>
      <c r="G1832">
        <f>VLOOKUP(C1832,away!$B$2:$E$405,4,FALSE)</f>
        <v>0.28120000000000001</v>
      </c>
      <c r="H1832">
        <f>VLOOKUP(A1832,away!$A$2:$E$405,3,FALSE)</f>
        <v>1.2716000000000001</v>
      </c>
      <c r="I1832">
        <f>VLOOKUP(C1832,away!$B$2:$E$405,3,FALSE)</f>
        <v>1.7694000000000001</v>
      </c>
      <c r="J1832">
        <f>VLOOKUP(B1832,home!$B$2:$E$405,4,FALSE)</f>
        <v>0.78639999999999999</v>
      </c>
      <c r="K1832" s="3">
        <f t="shared" si="2074"/>
        <v>0.42178027663200002</v>
      </c>
      <c r="L1832" s="3">
        <f t="shared" si="2075"/>
        <v>1.7693756530560003</v>
      </c>
      <c r="M1832" s="5">
        <f t="shared" si="2076"/>
        <v>0.11178745546631</v>
      </c>
      <c r="N1832" s="5">
        <f t="shared" si="2077"/>
        <v>4.7149743890567607E-2</v>
      </c>
      <c r="O1832" s="5">
        <f t="shared" si="2078"/>
        <v>0.1977940020191708</v>
      </c>
      <c r="P1832" s="5">
        <f t="shared" si="2079"/>
        <v>8.3425608887796224E-2</v>
      </c>
      <c r="Q1832" s="5">
        <f t="shared" si="2080"/>
        <v>9.9434160106457795E-3</v>
      </c>
      <c r="R1832" s="5">
        <f t="shared" si="2081"/>
        <v>0.17498594574661511</v>
      </c>
      <c r="S1832" s="5">
        <f t="shared" si="2082"/>
        <v>1.5564877537616619E-2</v>
      </c>
      <c r="T1832" s="5">
        <f t="shared" si="2083"/>
        <v>1.7593638197443865E-2</v>
      </c>
      <c r="U1832" s="5">
        <f t="shared" si="2084"/>
        <v>7.3805620603719466E-2</v>
      </c>
      <c r="V1832" s="5">
        <f t="shared" si="2085"/>
        <v>1.2906530526793501E-3</v>
      </c>
      <c r="W1832" s="5">
        <f t="shared" si="2086"/>
        <v>1.3979789185457451E-3</v>
      </c>
      <c r="X1832" s="5">
        <f t="shared" si="2087"/>
        <v>2.4735498619603987E-3</v>
      </c>
      <c r="Y1832" s="5">
        <f t="shared" si="2088"/>
        <v>2.1883194511863806E-3</v>
      </c>
      <c r="Z1832" s="5">
        <f t="shared" si="2089"/>
        <v>0.10320529067701299</v>
      </c>
      <c r="AA1832" s="5">
        <f t="shared" si="2090"/>
        <v>4.3529956051636509E-2</v>
      </c>
      <c r="AB1832" s="5">
        <f t="shared" si="2091"/>
        <v>9.1800384526190253E-3</v>
      </c>
      <c r="AC1832" s="5">
        <f t="shared" si="2092"/>
        <v>6.0199910364225679E-5</v>
      </c>
      <c r="AD1832" s="5">
        <f t="shared" si="2093"/>
        <v>1.4740998374748214E-4</v>
      </c>
      <c r="AE1832" s="5">
        <f t="shared" si="2094"/>
        <v>2.608236362601756E-4</v>
      </c>
      <c r="AF1832" s="5">
        <f t="shared" si="2095"/>
        <v>2.3074749587014448E-4</v>
      </c>
      <c r="AG1832" s="5">
        <f t="shared" si="2096"/>
        <v>1.3609300039875788E-4</v>
      </c>
      <c r="AH1832" s="5">
        <f t="shared" si="2097"/>
        <v>4.565223214761855E-2</v>
      </c>
      <c r="AI1832" s="5">
        <f t="shared" si="2098"/>
        <v>1.9255211104090834E-2</v>
      </c>
      <c r="AJ1832" s="5">
        <f t="shared" si="2099"/>
        <v>4.0607341330454955E-3</v>
      </c>
      <c r="AK1832" s="5">
        <f t="shared" si="2100"/>
        <v>5.7091252198831132E-4</v>
      </c>
      <c r="AL1832" s="5">
        <f t="shared" si="2101"/>
        <v>1.7970582320445991E-6</v>
      </c>
      <c r="AM1832" s="5">
        <f t="shared" si="2102"/>
        <v>1.2434924744666335E-5</v>
      </c>
      <c r="AN1832" s="5">
        <f t="shared" si="2103"/>
        <v>2.2002053090796211E-5</v>
      </c>
      <c r="AO1832" s="5">
        <f t="shared" si="2104"/>
        <v>1.9464948528050174E-5</v>
      </c>
      <c r="AP1832" s="5">
        <f t="shared" si="2105"/>
        <v>1.1480268671173403E-5</v>
      </c>
      <c r="AQ1832" s="5">
        <f t="shared" si="2106"/>
        <v>5.0782269693289442E-6</v>
      </c>
      <c r="AR1832" s="5">
        <f t="shared" si="2107"/>
        <v>1.615518961393134E-2</v>
      </c>
      <c r="AS1832" s="5">
        <f t="shared" si="2108"/>
        <v>6.8139403444063742E-3</v>
      </c>
      <c r="AT1832" s="5">
        <f t="shared" si="2109"/>
        <v>1.4369928217088331E-3</v>
      </c>
      <c r="AU1832" s="5">
        <f t="shared" si="2110"/>
        <v>2.0203174328618331E-4</v>
      </c>
      <c r="AV1832" s="5">
        <f t="shared" si="2111"/>
        <v>2.1303251142922901E-5</v>
      </c>
      <c r="AW1832" s="5">
        <f t="shared" si="2112"/>
        <v>3.7253404137384429E-8</v>
      </c>
      <c r="AX1832" s="5">
        <f t="shared" si="2113"/>
        <v>8.7413433311724403E-7</v>
      </c>
      <c r="AY1832" s="5">
        <f t="shared" si="2114"/>
        <v>1.546672006517995E-6</v>
      </c>
      <c r="AZ1832" s="5">
        <f t="shared" si="2115"/>
        <v>1.368321895798106E-6</v>
      </c>
      <c r="BA1832" s="5">
        <f t="shared" si="2116"/>
        <v>8.0702514932286612E-7</v>
      </c>
      <c r="BB1832" s="5">
        <f t="shared" si="2117"/>
        <v>3.569826626539406E-7</v>
      </c>
      <c r="BC1832" s="5">
        <f t="shared" si="2118"/>
        <v>1.2632728637259722E-7</v>
      </c>
      <c r="BD1832" s="5">
        <f t="shared" si="2119"/>
        <v>4.7640998622322144E-3</v>
      </c>
      <c r="BE1832" s="5">
        <f t="shared" si="2120"/>
        <v>2.0094033577947763E-3</v>
      </c>
      <c r="BF1832" s="5">
        <f t="shared" si="2121"/>
        <v>4.2376335205797524E-4</v>
      </c>
      <c r="BG1832" s="5">
        <f t="shared" si="2122"/>
        <v>5.9578341285838807E-5</v>
      </c>
      <c r="BH1832" s="5">
        <f t="shared" si="2123"/>
        <v>6.2822423172041992E-6</v>
      </c>
      <c r="BI1832" s="5">
        <f t="shared" si="2124"/>
        <v>5.2994518048392908E-7</v>
      </c>
      <c r="BJ1832" s="8">
        <f t="shared" si="2125"/>
        <v>8.1597260331964114E-2</v>
      </c>
      <c r="BK1832" s="8">
        <f t="shared" si="2126"/>
        <v>0.21213213858500504</v>
      </c>
      <c r="BL1832" s="8">
        <f t="shared" si="2127"/>
        <v>0.60072776765584834</v>
      </c>
      <c r="BM1832" s="8">
        <f t="shared" si="2128"/>
        <v>0.37257477581012227</v>
      </c>
      <c r="BN1832" s="8">
        <f t="shared" si="2129"/>
        <v>0.6250861720211055</v>
      </c>
    </row>
    <row r="1833" spans="1:66" x14ac:dyDescent="0.25">
      <c r="A1833" t="s">
        <v>16</v>
      </c>
      <c r="B1833" t="s">
        <v>18</v>
      </c>
      <c r="C1833" t="s">
        <v>222</v>
      </c>
      <c r="D1833" t="s">
        <v>547</v>
      </c>
      <c r="E1833">
        <f>VLOOKUP(A1833,home!$A$2:$E$405,3,FALSE)</f>
        <v>1.7778</v>
      </c>
      <c r="F1833">
        <f>VLOOKUP(B1833,home!$B$2:$E$405,3,FALSE)</f>
        <v>2.25</v>
      </c>
      <c r="G1833">
        <f>VLOOKUP(C1833,away!$B$2:$E$405,4,FALSE)</f>
        <v>0.84370000000000001</v>
      </c>
      <c r="H1833">
        <f>VLOOKUP(A1833,away!$A$2:$E$405,3,FALSE)</f>
        <v>1.2716000000000001</v>
      </c>
      <c r="I1833">
        <f>VLOOKUP(C1833,away!$B$2:$E$405,3,FALSE)</f>
        <v>1.1796</v>
      </c>
      <c r="J1833">
        <f>VLOOKUP(B1833,home!$B$2:$E$405,4,FALSE)</f>
        <v>0.62909999999999999</v>
      </c>
      <c r="K1833" s="3">
        <f t="shared" ref="K1833:K1841" si="2130">E1833*F1833*G1833</f>
        <v>3.3748421849999999</v>
      </c>
      <c r="L1833" s="3">
        <f t="shared" ref="L1833:L1841" si="2131">H1833*I1833*J1833</f>
        <v>0.94363701537599998</v>
      </c>
      <c r="M1833" s="5">
        <f t="shared" ref="M1833:M1841" si="2132">_xlfn.POISSON.DIST(0,K1833,FALSE) * _xlfn.POISSON.DIST(0,L1833,FALSE)</f>
        <v>1.332012538832884E-2</v>
      </c>
      <c r="N1833" s="5">
        <f t="shared" ref="N1833:N1841" si="2133">_xlfn.POISSON.DIST(1,K1833,FALSE) * _xlfn.POISSON.DIST(0,L1833,FALSE)</f>
        <v>4.495332107002168E-2</v>
      </c>
      <c r="O1833" s="5">
        <f t="shared" ref="O1833:O1841" si="2134">_xlfn.POISSON.DIST(0,K1833,FALSE) * _xlfn.POISSON.DIST(1,L1833,FALSE)</f>
        <v>1.2569363365876709E-2</v>
      </c>
      <c r="P1833" s="5">
        <f t="shared" ref="P1833:P1841" si="2135">_xlfn.POISSON.DIST(1,K1833,FALSE) * _xlfn.POISSON.DIST(1,L1833,FALSE)</f>
        <v>4.2419617725754311E-2</v>
      </c>
      <c r="Q1833" s="5">
        <f t="shared" ref="Q1833:Q1841" si="2136">_xlfn.POISSON.DIST(2,K1833,FALSE) * _xlfn.POISSON.DIST(0,L1833,FALSE)</f>
        <v>7.5855182151479253E-2</v>
      </c>
      <c r="R1833" s="5">
        <f t="shared" ref="R1833:R1841" si="2137">_xlfn.POISSON.DIST(0,K1833,FALSE) * _xlfn.POISSON.DIST(2,L1833,FALSE)</f>
        <v>5.9304582658761635E-3</v>
      </c>
      <c r="S1833" s="5">
        <f t="shared" ref="S1833:S1841" si="2138">_xlfn.POISSON.DIST(2,K1833,FALSE) * _xlfn.POISSON.DIST(2,L1833,FALSE)</f>
        <v>3.3772654452183179E-2</v>
      </c>
      <c r="T1833" s="5">
        <f t="shared" ref="T1833:T1841" si="2139">_xlfn.POISSON.DIST(2,K1833,FALSE) * _xlfn.POISSON.DIST(1,L1833,FALSE)</f>
        <v>7.157975768622471E-2</v>
      </c>
      <c r="U1833" s="5">
        <f t="shared" ref="U1833:U1841" si="2140">_xlfn.POISSON.DIST(1,K1833,FALSE) * _xlfn.POISSON.DIST(2,L1833,FALSE)</f>
        <v>2.0014360732060824E-2</v>
      </c>
      <c r="V1833" s="5">
        <f t="shared" ref="V1833:V1841" si="2141">_xlfn.POISSON.DIST(3,K1833,FALSE) * _xlfn.POISSON.DIST(3,L1833,FALSE)</f>
        <v>1.195036374307938E-2</v>
      </c>
      <c r="W1833" s="5">
        <f t="shared" ref="W1833:W1841" si="2142">_xlfn.POISSON.DIST(3,K1833,FALSE) * _xlfn.POISSON.DIST(0,L1833,FALSE)</f>
        <v>8.5333089558557076E-2</v>
      </c>
      <c r="X1833" s="5">
        <f t="shared" ref="X1833:X1841" si="2143">_xlfn.POISSON.DIST(3,K1833,FALSE) * _xlfn.POISSON.DIST(1,L1833,FALSE)</f>
        <v>8.0523461943849711E-2</v>
      </c>
      <c r="Y1833" s="5">
        <f t="shared" ref="Y1833:Y1841" si="2144">_xlfn.POISSON.DIST(3,K1833,FALSE) * _xlfn.POISSON.DIST(2,L1833,FALSE)</f>
        <v>3.7992459648218617E-2</v>
      </c>
      <c r="Z1833" s="5">
        <f t="shared" ref="Z1833:Z1841" si="2145">_xlfn.POISSON.DIST(0,K1833,FALSE) * _xlfn.POISSON.DIST(3,L1833,FALSE)</f>
        <v>1.8653999792744378E-3</v>
      </c>
      <c r="AA1833" s="5">
        <f t="shared" ref="AA1833:AA1841" si="2146">_xlfn.POISSON.DIST(1,K1833,FALSE) * _xlfn.POISSON.DIST(3,L1833,FALSE)</f>
        <v>6.2954305419534989E-3</v>
      </c>
      <c r="AB1833" s="5">
        <f t="shared" ref="AB1833:AB1841" si="2147">_xlfn.POISSON.DIST(2,K1833,FALSE) * _xlfn.POISSON.DIST(3,L1833,FALSE)</f>
        <v>1.0623042282861041E-2</v>
      </c>
      <c r="AC1833" s="5">
        <f t="shared" ref="AC1833:AC1841" si="2148">_xlfn.POISSON.DIST(4,K1833,FALSE) * _xlfn.POISSON.DIST(4,L1833,FALSE)</f>
        <v>2.3785899479469058E-3</v>
      </c>
      <c r="AD1833" s="5">
        <f t="shared" ref="AD1833:AD1841" si="2149">_xlfn.POISSON.DIST(4,K1833,FALSE) * _xlfn.POISSON.DIST(0,L1833,FALSE)</f>
        <v>7.1996427604650373E-2</v>
      </c>
      <c r="AE1833" s="5">
        <f t="shared" ref="AE1833:AE1841" si="2150">_xlfn.POISSON.DIST(4,K1833,FALSE) * _xlfn.POISSON.DIST(1,L1833,FALSE)</f>
        <v>6.7938494062586521E-2</v>
      </c>
      <c r="AF1833" s="5">
        <f t="shared" ref="AF1833:AF1841" si="2151">_xlfn.POISSON.DIST(4,K1833,FALSE) * _xlfn.POISSON.DIST(2,L1833,FALSE)</f>
        <v>3.2054638883179616E-2</v>
      </c>
      <c r="AG1833" s="5">
        <f t="shared" ref="AG1833:AG1841" si="2152">_xlfn.POISSON.DIST(4,K1833,FALSE) * _xlfn.POISSON.DIST(3,L1833,FALSE)</f>
        <v>1.0082647921559698E-2</v>
      </c>
      <c r="AH1833" s="5">
        <f t="shared" ref="AH1833:AH1841" si="2153">_xlfn.POISSON.DIST(0,K1833,FALSE) * _xlfn.POISSON.DIST(4,L1833,FALSE)</f>
        <v>4.4006511723124561E-4</v>
      </c>
      <c r="AI1833" s="5">
        <f t="shared" ref="AI1833:AI1841" si="2154">_xlfn.POISSON.DIST(1,K1833,FALSE) * _xlfn.POISSON.DIST(4,L1833,FALSE)</f>
        <v>1.4851503217789782E-3</v>
      </c>
      <c r="AJ1833" s="5">
        <f t="shared" ref="AJ1833:AJ1841" si="2155">_xlfn.POISSON.DIST(2,K1833,FALSE) * _xlfn.POISSON.DIST(4,L1833,FALSE)</f>
        <v>2.5060739785030101E-3</v>
      </c>
      <c r="AK1833" s="5">
        <f t="shared" ref="AK1833:AK1841" si="2156">_xlfn.POISSON.DIST(3,K1833,FALSE) * _xlfn.POISSON.DIST(4,L1833,FALSE)</f>
        <v>2.8192013937942471E-3</v>
      </c>
      <c r="AL1833" s="5">
        <f t="shared" ref="AL1833:AL1841" si="2157">_xlfn.POISSON.DIST(5,K1833,FALSE) * _xlfn.POISSON.DIST(5,L1833,FALSE)</f>
        <v>3.0299677631154335E-4</v>
      </c>
      <c r="AM1833" s="5">
        <f t="shared" ref="AM1833:AM1841" si="2158">_xlfn.POISSON.DIST(5,K1833,FALSE) * _xlfn.POISSON.DIST(0,L1833,FALSE)</f>
        <v>4.8595316209894504E-2</v>
      </c>
      <c r="AN1833" s="5">
        <f t="shared" ref="AN1833:AN1841" si="2159">_xlfn.POISSON.DIST(5,K1833,FALSE) * _xlfn.POISSON.DIST(1,L1833,FALSE)</f>
        <v>4.58563391495578E-2</v>
      </c>
      <c r="AO1833" s="5">
        <f t="shared" ref="AO1833:AO1841" si="2160">_xlfn.POISSON.DIST(5,K1833,FALSE) * _xlfn.POISSON.DIST(2,L1833,FALSE)</f>
        <v>2.1635869505579164E-2</v>
      </c>
      <c r="AP1833" s="5">
        <f t="shared" ref="AP1833:AP1841" si="2161">_xlfn.POISSON.DIST(5,K1833,FALSE) * _xlfn.POISSON.DIST(3,L1833,FALSE)</f>
        <v>6.8054691084364471E-3</v>
      </c>
      <c r="AQ1833" s="5">
        <f t="shared" ref="AQ1833:AQ1841" si="2162">_xlfn.POISSON.DIST(5,K1833,FALSE) * _xlfn.POISSON.DIST(4,L1833,FALSE)</f>
        <v>1.6054731394296339E-3</v>
      </c>
      <c r="AR1833" s="5">
        <f t="shared" ref="AR1833:AR1841" si="2163">_xlfn.POISSON.DIST(0,K1833,FALSE) * _xlfn.POISSON.DIST(5,L1833,FALSE)</f>
        <v>8.3052346759036446E-5</v>
      </c>
      <c r="AS1833" s="5">
        <f t="shared" ref="AS1833:AS1841" si="2164">_xlfn.POISSON.DIST(1,K1833,FALSE) * _xlfn.POISSON.DIST(5,L1833,FALSE)</f>
        <v>2.8028856340564425E-4</v>
      </c>
      <c r="AT1833" s="5">
        <f t="shared" ref="AT1833:AT1841" si="2165">_xlfn.POISSON.DIST(2,K1833,FALSE) * _xlfn.POISSON.DIST(5,L1833,FALSE)</f>
        <v>4.7296483387720782E-4</v>
      </c>
      <c r="AU1833" s="5">
        <f t="shared" ref="AU1833:AU1841" si="2166">_xlfn.POISSON.DIST(3,K1833,FALSE) * _xlfn.POISSON.DIST(5,L1833,FALSE)</f>
        <v>5.3206055779677264E-4</v>
      </c>
      <c r="AV1833" s="5">
        <f t="shared" ref="AV1833:AV1841" si="2167">_xlfn.POISSON.DIST(4,K1833,FALSE) * _xlfn.POISSON.DIST(5,L1833,FALSE)</f>
        <v>4.4890510385679473E-4</v>
      </c>
      <c r="AW1833" s="5">
        <f t="shared" ref="AW1833:AW1841" si="2168">_xlfn.POISSON.DIST(6,K1833,FALSE) * _xlfn.POISSON.DIST(6,L1833,FALSE)</f>
        <v>2.6803650383996768E-5</v>
      </c>
      <c r="AX1833" s="5">
        <f t="shared" ref="AX1833:AX1841" si="2169">_xlfn.POISSON.DIST(6,K1833,FALSE) * _xlfn.POISSON.DIST(0,L1833,FALSE)</f>
        <v>2.7333587189761054E-2</v>
      </c>
      <c r="AY1833" s="5">
        <f t="shared" ref="AY1833:AY1841" si="2170">_xlfn.POISSON.DIST(6,K1833,FALSE) * _xlfn.POISSON.DIST(1,L1833,FALSE)</f>
        <v>2.5792984635265786E-2</v>
      </c>
      <c r="AZ1833" s="5">
        <f t="shared" ref="AZ1833:AZ1841" si="2171">_xlfn.POISSON.DIST(6,K1833,FALSE) * _xlfn.POISSON.DIST(2,L1833,FALSE)</f>
        <v>1.2169607519430614E-2</v>
      </c>
      <c r="BA1833" s="5">
        <f t="shared" ref="BA1833:BA1841" si="2172">_xlfn.POISSON.DIST(6,K1833,FALSE) * _xlfn.POISSON.DIST(3,L1833,FALSE)</f>
        <v>3.8278973726442781E-3</v>
      </c>
      <c r="BB1833" s="5">
        <f t="shared" ref="BB1833:BB1841" si="2173">_xlfn.POISSON.DIST(6,K1833,FALSE) * _xlfn.POISSON.DIST(4,L1833,FALSE)</f>
        <v>9.0303641297191954E-4</v>
      </c>
      <c r="BC1833" s="5">
        <f t="shared" ref="BC1833:BC1841" si="2174">_xlfn.POISSON.DIST(6,K1833,FALSE) * _xlfn.POISSON.DIST(5,L1833,FALSE)</f>
        <v>1.7042771710253424E-4</v>
      </c>
      <c r="BD1833" s="5">
        <f t="shared" ref="BD1833:BD1841" si="2175">_xlfn.POISSON.DIST(0,K1833,FALSE) * _xlfn.POISSON.DIST(6,L1833,FALSE)</f>
        <v>1.306187810261162E-5</v>
      </c>
      <c r="BE1833" s="5">
        <f t="shared" ref="BE1833:BE1841" si="2176">_xlfn.POISSON.DIST(1,K1833,FALSE) * _xlfn.POISSON.DIST(6,L1833,FALSE)</f>
        <v>4.4081777236021454E-5</v>
      </c>
      <c r="BF1833" s="5">
        <f t="shared" ref="BF1833:BF1841" si="2177">_xlfn.POISSON.DIST(2,K1833,FALSE) * _xlfn.POISSON.DIST(6,L1833,FALSE)</f>
        <v>7.4384520702948964E-5</v>
      </c>
      <c r="BG1833" s="5">
        <f t="shared" ref="BG1833:BG1841" si="2178">_xlfn.POISSON.DIST(3,K1833,FALSE) * _xlfn.POISSON.DIST(6,L1833,FALSE)</f>
        <v>8.3678672793105997E-5</v>
      </c>
      <c r="BH1833" s="5">
        <f t="shared" ref="BH1833:BH1841" si="2179">_xlfn.POISSON.DIST(4,K1833,FALSE) * _xlfn.POISSON.DIST(6,L1833,FALSE)</f>
        <v>7.060057873174648E-5</v>
      </c>
      <c r="BI1833" s="5">
        <f t="shared" ref="BI1833:BI1841" si="2180">_xlfn.POISSON.DIST(5,K1833,FALSE) * _xlfn.POISSON.DIST(6,L1833,FALSE)</f>
        <v>4.7653162277862351E-5</v>
      </c>
      <c r="BJ1833" s="8">
        <f t="shared" ref="BJ1833:BJ1841" si="2181">SUM(N1833,Q1833,T1833,W1833,X1833,Y1833,AD1833,AE1833,AF1833,AG1833,AM1833,AN1833,AO1833,AP1833,AQ1833,AX1833,AY1833,AZ1833,BA1833,BB1833,BC1833)</f>
        <v>0.77300548849040107</v>
      </c>
      <c r="BK1833" s="8">
        <f t="shared" ref="BK1833:BK1841" si="2182">SUM(M1833,P1833,S1833,V1833,AC1833,AL1833,AY1833)</f>
        <v>0.12993733266886995</v>
      </c>
      <c r="BL1833" s="8">
        <f t="shared" ref="BL1833:BL1841" si="2183">SUM(O1833,R1833,U1833,AA1833,AB1833,AH1833,AI1833,AJ1833,AK1833,AR1833,AS1833,AT1833,AU1833,AV1833,BD1833,BE1833,BF1833,BG1833,BH1833,BI1833)</f>
        <v>6.4833877995475478E-2</v>
      </c>
      <c r="BM1833" s="8">
        <f t="shared" ref="BM1833:BM1841" si="2184">SUM(S1833:BI1833)</f>
        <v>0.74882785018180209</v>
      </c>
      <c r="BN1833" s="8">
        <f t="shared" ref="BN1833:BN1841" si="2185">SUM(M1833:R1833)</f>
        <v>0.19504806796733695</v>
      </c>
    </row>
    <row r="1834" spans="1:66" x14ac:dyDescent="0.25">
      <c r="A1834" t="s">
        <v>70</v>
      </c>
      <c r="B1834" t="s">
        <v>100</v>
      </c>
      <c r="C1834" t="s">
        <v>76</v>
      </c>
      <c r="D1834" t="s">
        <v>547</v>
      </c>
      <c r="E1834">
        <f>VLOOKUP(A1834,home!$A$2:$E$405,3,FALSE)</f>
        <v>1.359</v>
      </c>
      <c r="F1834">
        <f>VLOOKUP(B1834,home!$B$2:$E$405,3,FALSE)</f>
        <v>1.0302</v>
      </c>
      <c r="G1834">
        <f>VLOOKUP(C1834,away!$B$2:$E$405,4,FALSE)</f>
        <v>0.73580000000000001</v>
      </c>
      <c r="H1834">
        <f>VLOOKUP(A1834,away!$A$2:$E$405,3,FALSE)</f>
        <v>1.0342</v>
      </c>
      <c r="I1834">
        <f>VLOOKUP(C1834,away!$B$2:$E$405,3,FALSE)</f>
        <v>1.2087000000000001</v>
      </c>
      <c r="J1834">
        <f>VLOOKUP(B1834,home!$B$2:$E$405,4,FALSE)</f>
        <v>1.7404999999999999</v>
      </c>
      <c r="K1834" s="3">
        <f t="shared" si="2130"/>
        <v>1.0301507564399999</v>
      </c>
      <c r="L1834" s="3">
        <f t="shared" si="2131"/>
        <v>2.1756903383699999</v>
      </c>
      <c r="M1834" s="5">
        <f t="shared" si="2132"/>
        <v>4.052480209868807E-2</v>
      </c>
      <c r="N1834" s="5">
        <f t="shared" si="2133"/>
        <v>4.1746655536544816E-2</v>
      </c>
      <c r="O1834" s="5">
        <f t="shared" si="2134"/>
        <v>8.8169420390471945E-2</v>
      </c>
      <c r="P1834" s="5">
        <f t="shared" si="2135"/>
        <v>9.0827795110121026E-2</v>
      </c>
      <c r="Q1834" s="5">
        <f t="shared" si="2136"/>
        <v>2.1502674389905874E-2</v>
      </c>
      <c r="R1834" s="5">
        <f t="shared" si="2137"/>
        <v>9.5914678041616352E-2</v>
      </c>
      <c r="S1834" s="5">
        <f t="shared" si="2138"/>
        <v>5.0892835605193462E-2</v>
      </c>
      <c r="T1834" s="5">
        <f t="shared" si="2139"/>
        <v>4.6783160919234248E-2</v>
      </c>
      <c r="U1834" s="5">
        <f t="shared" si="2140"/>
        <v>9.8806578138270137E-2</v>
      </c>
      <c r="V1834" s="5">
        <f t="shared" si="2141"/>
        <v>1.2673950561778261E-2</v>
      </c>
      <c r="W1834" s="5">
        <f t="shared" si="2142"/>
        <v>7.3836654294148511E-3</v>
      </c>
      <c r="X1834" s="5">
        <f t="shared" si="2143"/>
        <v>1.606456953653447E-2</v>
      </c>
      <c r="Y1834" s="5">
        <f t="shared" si="2144"/>
        <v>1.7475764365355539E-2</v>
      </c>
      <c r="Z1834" s="5">
        <f t="shared" si="2145"/>
        <v>6.9560212774337965E-2</v>
      </c>
      <c r="AA1834" s="5">
        <f t="shared" si="2146"/>
        <v>7.1657505807611599E-2</v>
      </c>
      <c r="AB1834" s="5">
        <f t="shared" si="2147"/>
        <v>3.6909016906157381E-2</v>
      </c>
      <c r="AC1834" s="5">
        <f t="shared" si="2148"/>
        <v>1.7753741616949579E-3</v>
      </c>
      <c r="AD1834" s="5">
        <f t="shared" si="2149"/>
        <v>1.9015721318528956E-3</v>
      </c>
      <c r="AE1834" s="5">
        <f t="shared" si="2150"/>
        <v>4.1372321149859888E-3</v>
      </c>
      <c r="AF1834" s="5">
        <f t="shared" si="2151"/>
        <v>4.500667970084549E-3</v>
      </c>
      <c r="AG1834" s="5">
        <f t="shared" si="2152"/>
        <v>3.2640199395747578E-3</v>
      </c>
      <c r="AH1834" s="5">
        <f t="shared" si="2153"/>
        <v>3.7835370717022136E-2</v>
      </c>
      <c r="AI1834" s="5">
        <f t="shared" si="2154"/>
        <v>3.8976135764328179E-2</v>
      </c>
      <c r="AJ1834" s="5">
        <f t="shared" si="2155"/>
        <v>2.00756478703654E-2</v>
      </c>
      <c r="AK1834" s="5">
        <f t="shared" si="2156"/>
        <v>6.8936479465599981E-3</v>
      </c>
      <c r="AL1834" s="5">
        <f t="shared" si="2157"/>
        <v>1.591650665777864E-4</v>
      </c>
      <c r="AM1834" s="5">
        <f t="shared" si="2158"/>
        <v>3.9178119401069689E-4</v>
      </c>
      <c r="AN1834" s="5">
        <f t="shared" si="2159"/>
        <v>8.5239455856413583E-4</v>
      </c>
      <c r="AO1834" s="5">
        <f t="shared" si="2160"/>
        <v>9.2727330277357579E-4</v>
      </c>
      <c r="AP1834" s="5">
        <f t="shared" si="2161"/>
        <v>6.7248652195763621E-4</v>
      </c>
      <c r="AQ1834" s="5">
        <f t="shared" si="2162"/>
        <v>3.6578060712681845E-4</v>
      </c>
      <c r="AR1834" s="5">
        <f t="shared" si="2163"/>
        <v>1.6463610103534466E-2</v>
      </c>
      <c r="AS1834" s="5">
        <f t="shared" si="2164"/>
        <v>1.6960000401889254E-2</v>
      </c>
      <c r="AT1834" s="5">
        <f t="shared" si="2165"/>
        <v>8.735678621614458E-3</v>
      </c>
      <c r="AU1834" s="5">
        <f t="shared" si="2166"/>
        <v>2.9996886466909568E-3</v>
      </c>
      <c r="AV1834" s="5">
        <f t="shared" si="2167"/>
        <v>7.7253288211829197E-4</v>
      </c>
      <c r="AW1834" s="5">
        <f t="shared" si="2168"/>
        <v>9.9093033478132242E-6</v>
      </c>
      <c r="AX1834" s="5">
        <f t="shared" si="2169"/>
        <v>6.7265615561514264E-5</v>
      </c>
      <c r="AY1834" s="5">
        <f t="shared" si="2170"/>
        <v>1.4634914988169732E-4</v>
      </c>
      <c r="AZ1834" s="5">
        <f t="shared" si="2171"/>
        <v>1.5920521571313596E-4</v>
      </c>
      <c r="BA1834" s="5">
        <f t="shared" si="2172"/>
        <v>1.1546041654839388E-4</v>
      </c>
      <c r="BB1834" s="5">
        <f t="shared" si="2173"/>
        <v>6.2801528187129055E-5</v>
      </c>
      <c r="BC1834" s="5">
        <f t="shared" si="2174"/>
        <v>2.7327335622321589E-5</v>
      </c>
      <c r="BD1834" s="5">
        <f t="shared" si="2175"/>
        <v>5.9699529061584345E-3</v>
      </c>
      <c r="BE1834" s="5">
        <f t="shared" si="2176"/>
        <v>6.1499515021902875E-3</v>
      </c>
      <c r="BF1834" s="5">
        <f t="shared" si="2177"/>
        <v>3.1676885960253186E-3</v>
      </c>
      <c r="BG1834" s="5">
        <f t="shared" si="2178"/>
        <v>1.0877322677872812E-3</v>
      </c>
      <c r="BH1834" s="5">
        <f t="shared" si="2179"/>
        <v>2.8013205461631597E-4</v>
      </c>
      <c r="BI1834" s="5">
        <f t="shared" si="2180"/>
        <v>5.7715649593217879E-5</v>
      </c>
      <c r="BJ1834" s="8">
        <f t="shared" si="2181"/>
        <v>0.16854810777943507</v>
      </c>
      <c r="BK1834" s="8">
        <f t="shared" si="2182"/>
        <v>0.19700027175393528</v>
      </c>
      <c r="BL1834" s="8">
        <f t="shared" si="2183"/>
        <v>0.55788268521462159</v>
      </c>
      <c r="BM1834" s="8">
        <f t="shared" si="2184"/>
        <v>0.61416881210844754</v>
      </c>
      <c r="BN1834" s="8">
        <f t="shared" si="2185"/>
        <v>0.37868602556734809</v>
      </c>
    </row>
    <row r="1835" spans="1:66" x14ac:dyDescent="0.25">
      <c r="A1835" t="s">
        <v>112</v>
      </c>
      <c r="B1835" t="s">
        <v>335</v>
      </c>
      <c r="C1835" t="s">
        <v>325</v>
      </c>
      <c r="D1835" t="s">
        <v>547</v>
      </c>
      <c r="E1835">
        <f>VLOOKUP(A1835,home!$A$2:$E$405,3,FALSE)</f>
        <v>1.3270999999999999</v>
      </c>
      <c r="F1835">
        <f>VLOOKUP(B1835,home!$B$2:$E$405,3,FALSE)</f>
        <v>1.5069999999999999</v>
      </c>
      <c r="G1835">
        <f>VLOOKUP(C1835,away!$B$2:$E$405,4,FALSE)</f>
        <v>1.9592000000000001</v>
      </c>
      <c r="H1835">
        <f>VLOOKUP(A1835,away!$A$2:$E$405,3,FALSE)</f>
        <v>0.94389999999999996</v>
      </c>
      <c r="I1835">
        <f>VLOOKUP(C1835,away!$B$2:$E$405,3,FALSE)</f>
        <v>0.84750000000000003</v>
      </c>
      <c r="J1835">
        <f>VLOOKUP(B1835,home!$B$2:$E$405,4,FALSE)</f>
        <v>0.79459999999999997</v>
      </c>
      <c r="K1835" s="3">
        <f t="shared" si="2130"/>
        <v>3.91828186024</v>
      </c>
      <c r="L1835" s="3">
        <f t="shared" si="2131"/>
        <v>0.63564444165</v>
      </c>
      <c r="M1835" s="5">
        <f t="shared" si="2132"/>
        <v>1.0525795694012727E-2</v>
      </c>
      <c r="N1835" s="5">
        <f t="shared" si="2133"/>
        <v>4.124303433244237E-2</v>
      </c>
      <c r="O1835" s="5">
        <f t="shared" si="2134"/>
        <v>6.6906635268426939E-3</v>
      </c>
      <c r="P1835" s="5">
        <f t="shared" si="2135"/>
        <v>2.621590553019711E-2</v>
      </c>
      <c r="Q1835" s="5">
        <f t="shared" si="2136"/>
        <v>8.0800916643032225E-2</v>
      </c>
      <c r="R1835" s="5">
        <f t="shared" si="2137"/>
        <v>2.1264415408939722E-3</v>
      </c>
      <c r="S1835" s="5">
        <f t="shared" si="2138"/>
        <v>1.6323556972494574E-2</v>
      </c>
      <c r="T1835" s="5">
        <f t="shared" si="2139"/>
        <v>5.1360653544368404E-2</v>
      </c>
      <c r="U1835" s="5">
        <f t="shared" si="2140"/>
        <v>8.3319973165456446E-3</v>
      </c>
      <c r="V1835" s="5">
        <f t="shared" si="2141"/>
        <v>4.5173341542997913E-3</v>
      </c>
      <c r="W1835" s="5">
        <f t="shared" si="2142"/>
        <v>0.10553358865771918</v>
      </c>
      <c r="X1835" s="5">
        <f t="shared" si="2143"/>
        <v>6.7081839037656674E-2</v>
      </c>
      <c r="Y1835" s="5">
        <f t="shared" si="2144"/>
        <v>2.1320099059973226E-2</v>
      </c>
      <c r="Z1835" s="5">
        <f t="shared" si="2145"/>
        <v>4.5055358198763822E-4</v>
      </c>
      <c r="AA1835" s="5">
        <f t="shared" si="2146"/>
        <v>1.7653959273683185E-3</v>
      </c>
      <c r="AB1835" s="5">
        <f t="shared" si="2147"/>
        <v>3.4586594191744267E-3</v>
      </c>
      <c r="AC1835" s="5">
        <f t="shared" si="2148"/>
        <v>7.0318915120604107E-4</v>
      </c>
      <c r="AD1835" s="5">
        <f t="shared" si="2149"/>
        <v>0.10337758652089274</v>
      </c>
      <c r="AE1835" s="5">
        <f t="shared" si="2150"/>
        <v>6.5711388263197418E-2</v>
      </c>
      <c r="AF1835" s="5">
        <f t="shared" si="2151"/>
        <v>2.0884539351303244E-2</v>
      </c>
      <c r="AG1835" s="5">
        <f t="shared" si="2152"/>
        <v>4.4250471183588692E-3</v>
      </c>
      <c r="AH1835" s="5">
        <f t="shared" si="2153"/>
        <v>7.1597970013984933E-5</v>
      </c>
      <c r="AI1835" s="5">
        <f t="shared" si="2154"/>
        <v>2.8054102713580465E-4</v>
      </c>
      <c r="AJ1835" s="5">
        <f t="shared" si="2155"/>
        <v>5.4961940883966037E-4</v>
      </c>
      <c r="AK1835" s="5">
        <f t="shared" si="2156"/>
        <v>7.1785458656409133E-4</v>
      </c>
      <c r="AL1835" s="5">
        <f t="shared" si="2157"/>
        <v>7.0055474735703283E-5</v>
      </c>
      <c r="AM1835" s="5">
        <f t="shared" si="2158"/>
        <v>8.1012504404041022E-2</v>
      </c>
      <c r="AN1835" s="5">
        <f t="shared" si="2159"/>
        <v>5.1495148128574815E-2</v>
      </c>
      <c r="AO1835" s="5">
        <f t="shared" si="2160"/>
        <v>1.6366302339935992E-2</v>
      </c>
      <c r="AP1835" s="5">
        <f t="shared" si="2161"/>
        <v>3.4677163709145678E-3</v>
      </c>
      <c r="AQ1835" s="5">
        <f t="shared" si="2162"/>
        <v>5.5105865909763855E-4</v>
      </c>
      <c r="AR1835" s="5">
        <f t="shared" si="2163"/>
        <v>9.1021703345625849E-6</v>
      </c>
      <c r="AS1835" s="5">
        <f t="shared" si="2164"/>
        <v>3.5664868910731231E-5</v>
      </c>
      <c r="AT1835" s="5">
        <f t="shared" si="2165"/>
        <v>6.9872504450377843E-5</v>
      </c>
      <c r="AU1835" s="5">
        <f t="shared" si="2166"/>
        <v>9.1260055572484742E-5</v>
      </c>
      <c r="AV1835" s="5">
        <f t="shared" si="2167"/>
        <v>8.9395655078540329E-5</v>
      </c>
      <c r="AW1835" s="5">
        <f t="shared" si="2168"/>
        <v>4.8467375899218027E-6</v>
      </c>
      <c r="AX1835" s="5">
        <f t="shared" si="2169"/>
        <v>5.2904971076494535E-2</v>
      </c>
      <c r="AY1835" s="5">
        <f t="shared" si="2170"/>
        <v>3.3628750800427765E-2</v>
      </c>
      <c r="AZ1835" s="5">
        <f t="shared" si="2171"/>
        <v>1.068796426296245E-2</v>
      </c>
      <c r="BA1835" s="5">
        <f t="shared" si="2172"/>
        <v>2.2645816921019737E-3</v>
      </c>
      <c r="BB1835" s="5">
        <f t="shared" si="2173"/>
        <v>3.5986719131174275E-4</v>
      </c>
      <c r="BC1835" s="5">
        <f t="shared" si="2174"/>
        <v>4.574951597790132E-5</v>
      </c>
      <c r="BD1835" s="5">
        <f t="shared" si="2175"/>
        <v>9.6429066335270403E-7</v>
      </c>
      <c r="BE1835" s="5">
        <f t="shared" si="2176"/>
        <v>3.7783626142136969E-6</v>
      </c>
      <c r="BF1835" s="5">
        <f t="shared" si="2177"/>
        <v>7.4023448463412548E-6</v>
      </c>
      <c r="BG1835" s="5">
        <f t="shared" si="2178"/>
        <v>9.6681578448866648E-6</v>
      </c>
      <c r="BH1835" s="5">
        <f t="shared" si="2179"/>
        <v>9.4706418763891196E-6</v>
      </c>
      <c r="BI1835" s="5">
        <f t="shared" si="2180"/>
        <v>7.4217288538169599E-6</v>
      </c>
      <c r="BJ1835" s="8">
        <f t="shared" si="2181"/>
        <v>0.81452330697078501</v>
      </c>
      <c r="BK1835" s="8">
        <f t="shared" si="2182"/>
        <v>9.19845877773737E-2</v>
      </c>
      <c r="BL1835" s="8">
        <f t="shared" si="2183"/>
        <v>2.4326771504424301E-2</v>
      </c>
      <c r="BM1835" s="8">
        <f t="shared" si="2184"/>
        <v>0.73005855850431156</v>
      </c>
      <c r="BN1835" s="8">
        <f t="shared" si="2185"/>
        <v>0.1676027572674211</v>
      </c>
    </row>
    <row r="1836" spans="1:66" x14ac:dyDescent="0.25">
      <c r="A1836" t="s">
        <v>19</v>
      </c>
      <c r="B1836" t="s">
        <v>139</v>
      </c>
      <c r="C1836" t="s">
        <v>137</v>
      </c>
      <c r="D1836" t="s">
        <v>547</v>
      </c>
      <c r="E1836">
        <f>VLOOKUP(A1836,home!$A$2:$E$405,3,FALSE)</f>
        <v>1.4750000000000001</v>
      </c>
      <c r="F1836">
        <f>VLOOKUP(B1836,home!$B$2:$E$405,3,FALSE)</f>
        <v>0.84750000000000003</v>
      </c>
      <c r="G1836">
        <f>VLOOKUP(C1836,away!$B$2:$E$405,4,FALSE)</f>
        <v>0.22600000000000001</v>
      </c>
      <c r="H1836">
        <f>VLOOKUP(A1836,away!$A$2:$E$405,3,FALSE)</f>
        <v>1.5625</v>
      </c>
      <c r="I1836">
        <f>VLOOKUP(C1836,away!$B$2:$E$405,3,FALSE)</f>
        <v>1.28</v>
      </c>
      <c r="J1836">
        <f>VLOOKUP(B1836,home!$B$2:$E$405,4,FALSE)</f>
        <v>1.28</v>
      </c>
      <c r="K1836" s="3">
        <f t="shared" si="2130"/>
        <v>0.282514125</v>
      </c>
      <c r="L1836" s="3">
        <f t="shared" si="2131"/>
        <v>2.56</v>
      </c>
      <c r="M1836" s="5">
        <f t="shared" si="2132"/>
        <v>5.8278961031602197E-2</v>
      </c>
      <c r="N1836" s="5">
        <f t="shared" si="2133"/>
        <v>1.6464629681752191E-2</v>
      </c>
      <c r="O1836" s="5">
        <f t="shared" si="2134"/>
        <v>0.14919414024090163</v>
      </c>
      <c r="P1836" s="5">
        <f t="shared" si="2135"/>
        <v>4.2149451985285608E-2</v>
      </c>
      <c r="Q1836" s="5">
        <f t="shared" si="2136"/>
        <v>2.3257452239946238E-3</v>
      </c>
      <c r="R1836" s="5">
        <f t="shared" si="2137"/>
        <v>0.19096849950835412</v>
      </c>
      <c r="S1836" s="5">
        <f t="shared" si="2138"/>
        <v>7.6210019499855855E-3</v>
      </c>
      <c r="T1836" s="5">
        <f t="shared" si="2139"/>
        <v>5.9539077734262376E-3</v>
      </c>
      <c r="U1836" s="5">
        <f t="shared" si="2140"/>
        <v>5.3951298541165586E-2</v>
      </c>
      <c r="V1836" s="5">
        <f t="shared" si="2141"/>
        <v>6.1242046507334303E-4</v>
      </c>
      <c r="W1836" s="5">
        <f t="shared" si="2142"/>
        <v>2.1901862564325676E-4</v>
      </c>
      <c r="X1836" s="5">
        <f t="shared" si="2143"/>
        <v>5.6068768164673724E-4</v>
      </c>
      <c r="Y1836" s="5">
        <f t="shared" si="2144"/>
        <v>7.1768023250782392E-4</v>
      </c>
      <c r="Z1836" s="5">
        <f t="shared" si="2145"/>
        <v>0.16295978624712884</v>
      </c>
      <c r="AA1836" s="5">
        <f t="shared" si="2146"/>
        <v>4.6038441421794633E-2</v>
      </c>
      <c r="AB1836" s="5">
        <f t="shared" si="2147"/>
        <v>6.5032549973210322E-3</v>
      </c>
      <c r="AC1836" s="5">
        <f t="shared" si="2148"/>
        <v>2.7682789091566161E-5</v>
      </c>
      <c r="AD1836" s="5">
        <f t="shared" si="2149"/>
        <v>1.5468963845576805E-5</v>
      </c>
      <c r="AE1836" s="5">
        <f t="shared" si="2150"/>
        <v>3.9600547444676627E-5</v>
      </c>
      <c r="AF1836" s="5">
        <f t="shared" si="2151"/>
        <v>5.0688700729186095E-5</v>
      </c>
      <c r="AG1836" s="5">
        <f t="shared" si="2152"/>
        <v>4.3254357955572128E-5</v>
      </c>
      <c r="AH1836" s="5">
        <f t="shared" si="2153"/>
        <v>0.10429426319816246</v>
      </c>
      <c r="AI1836" s="5">
        <f t="shared" si="2154"/>
        <v>2.9464602509948562E-2</v>
      </c>
      <c r="AJ1836" s="5">
        <f t="shared" si="2155"/>
        <v>4.1620831982854605E-3</v>
      </c>
      <c r="AK1836" s="5">
        <f t="shared" si="2156"/>
        <v>3.9194909764693952E-4</v>
      </c>
      <c r="AL1836" s="5">
        <f t="shared" si="2157"/>
        <v>8.0084776322696784E-7</v>
      </c>
      <c r="AM1836" s="5">
        <f t="shared" si="2158"/>
        <v>8.7404015709795311E-7</v>
      </c>
      <c r="AN1836" s="5">
        <f t="shared" si="2159"/>
        <v>2.2375428021707599E-6</v>
      </c>
      <c r="AO1836" s="5">
        <f t="shared" si="2160"/>
        <v>2.8640547867785735E-6</v>
      </c>
      <c r="AP1836" s="5">
        <f t="shared" si="2161"/>
        <v>2.4439934180510493E-6</v>
      </c>
      <c r="AQ1836" s="5">
        <f t="shared" si="2162"/>
        <v>1.5641557875526714E-6</v>
      </c>
      <c r="AR1836" s="5">
        <f t="shared" si="2163"/>
        <v>5.3398662757459178E-2</v>
      </c>
      <c r="AS1836" s="5">
        <f t="shared" si="2164"/>
        <v>1.5085876485093665E-2</v>
      </c>
      <c r="AT1836" s="5">
        <f t="shared" si="2165"/>
        <v>2.130986597522156E-3</v>
      </c>
      <c r="AU1836" s="5">
        <f t="shared" si="2166"/>
        <v>2.0067793799523304E-4</v>
      </c>
      <c r="AV1836" s="5">
        <f t="shared" si="2167"/>
        <v>1.4173588014881876E-5</v>
      </c>
      <c r="AW1836" s="5">
        <f t="shared" si="2168"/>
        <v>1.6088946139468374E-8</v>
      </c>
      <c r="AX1836" s="5">
        <f t="shared" si="2169"/>
        <v>4.1154781699565133E-8</v>
      </c>
      <c r="AY1836" s="5">
        <f t="shared" si="2170"/>
        <v>1.0535624115088674E-7</v>
      </c>
      <c r="AZ1836" s="5">
        <f t="shared" si="2171"/>
        <v>1.3485598867313505E-7</v>
      </c>
      <c r="BA1836" s="5">
        <f t="shared" si="2172"/>
        <v>1.1507711033440858E-7</v>
      </c>
      <c r="BB1836" s="5">
        <f t="shared" si="2173"/>
        <v>7.3649350614021488E-8</v>
      </c>
      <c r="BC1836" s="5">
        <f t="shared" si="2174"/>
        <v>3.7708467514379004E-8</v>
      </c>
      <c r="BD1836" s="5">
        <f t="shared" si="2175"/>
        <v>2.2783429443182585E-2</v>
      </c>
      <c r="BE1836" s="5">
        <f t="shared" si="2176"/>
        <v>6.4366406336399638E-3</v>
      </c>
      <c r="BF1836" s="5">
        <f t="shared" si="2177"/>
        <v>9.0922094827611993E-4</v>
      </c>
      <c r="BG1836" s="5">
        <f t="shared" si="2178"/>
        <v>8.5622586877966107E-5</v>
      </c>
      <c r="BH1836" s="5">
        <f t="shared" si="2179"/>
        <v>6.0473975530162671E-6</v>
      </c>
      <c r="BI1836" s="5">
        <f t="shared" si="2180"/>
        <v>3.416950456435063E-7</v>
      </c>
      <c r="BJ1836" s="8">
        <f t="shared" si="2181"/>
        <v>2.6401173377837522E-2</v>
      </c>
      <c r="BK1836" s="8">
        <f t="shared" si="2182"/>
        <v>0.10869042442504269</v>
      </c>
      <c r="BL1836" s="8">
        <f t="shared" si="2183"/>
        <v>0.68602021278424086</v>
      </c>
      <c r="BM1836" s="8">
        <f t="shared" si="2184"/>
        <v>0.52469007989506433</v>
      </c>
      <c r="BN1836" s="8">
        <f t="shared" si="2185"/>
        <v>0.45938142767189039</v>
      </c>
    </row>
    <row r="1837" spans="1:66" x14ac:dyDescent="0.25">
      <c r="A1837" t="s">
        <v>25</v>
      </c>
      <c r="B1837" t="s">
        <v>167</v>
      </c>
      <c r="C1837" t="s">
        <v>443</v>
      </c>
      <c r="D1837" t="s">
        <v>547</v>
      </c>
      <c r="E1837">
        <f>VLOOKUP(A1837,home!$A$2:$E$405,3,FALSE)</f>
        <v>1.35</v>
      </c>
      <c r="F1837">
        <f>VLOOKUP(B1837,home!$B$2:$E$405,3,FALSE)</f>
        <v>0.74070000000000003</v>
      </c>
      <c r="G1837">
        <f>VLOOKUP(C1837,away!$B$2:$E$405,4,FALSE)</f>
        <v>1.4815</v>
      </c>
      <c r="H1837">
        <f>VLOOKUP(A1837,away!$A$2:$E$405,3,FALSE)</f>
        <v>1.0667</v>
      </c>
      <c r="I1837">
        <f>VLOOKUP(C1837,away!$B$2:$E$405,3,FALSE)</f>
        <v>0.9375</v>
      </c>
      <c r="J1837">
        <f>VLOOKUP(B1837,home!$B$2:$E$405,4,FALSE)</f>
        <v>0.9375</v>
      </c>
      <c r="K1837" s="3">
        <f t="shared" si="2130"/>
        <v>1.4814185175000001</v>
      </c>
      <c r="L1837" s="3">
        <f t="shared" si="2131"/>
        <v>0.93752929687499997</v>
      </c>
      <c r="M1837" s="5">
        <f t="shared" si="2132"/>
        <v>8.9015228746617853E-2</v>
      </c>
      <c r="N1837" s="5">
        <f t="shared" si="2133"/>
        <v>0.13186880820473798</v>
      </c>
      <c r="O1837" s="5">
        <f t="shared" si="2134"/>
        <v>8.3454384817983909E-2</v>
      </c>
      <c r="P1837" s="5">
        <f t="shared" si="2135"/>
        <v>0.12363087103593223</v>
      </c>
      <c r="Q1837" s="5">
        <f t="shared" si="2136"/>
        <v>9.7676447177577425E-2</v>
      </c>
      <c r="R1837" s="5">
        <f t="shared" si="2137"/>
        <v>3.9120465359770061E-2</v>
      </c>
      <c r="S1837" s="5">
        <f t="shared" si="2138"/>
        <v>4.2926902756748951E-2</v>
      </c>
      <c r="T1837" s="5">
        <f t="shared" si="2139"/>
        <v>9.1574530843642227E-2</v>
      </c>
      <c r="U1837" s="5">
        <f t="shared" si="2140"/>
        <v>5.7953781797180672E-2</v>
      </c>
      <c r="V1837" s="5">
        <f t="shared" si="2141"/>
        <v>6.6244474911369578E-3</v>
      </c>
      <c r="W1837" s="5">
        <f t="shared" si="2142"/>
        <v>4.8233232524157947E-2</v>
      </c>
      <c r="X1837" s="5">
        <f t="shared" si="2143"/>
        <v>4.5220068574382176E-2</v>
      </c>
      <c r="Y1837" s="5">
        <f t="shared" si="2144"/>
        <v>2.1197569547589903E-2</v>
      </c>
      <c r="Z1837" s="5">
        <f t="shared" si="2145"/>
        <v>1.2225527460722675E-2</v>
      </c>
      <c r="AA1837" s="5">
        <f t="shared" si="2146"/>
        <v>1.8111122766519324E-2</v>
      </c>
      <c r="AB1837" s="5">
        <f t="shared" si="2147"/>
        <v>1.3415076319518781E-2</v>
      </c>
      <c r="AC1837" s="5">
        <f t="shared" si="2148"/>
        <v>5.7503237437067178E-4</v>
      </c>
      <c r="AD1837" s="5">
        <f t="shared" si="2149"/>
        <v>1.786340095504272E-2</v>
      </c>
      <c r="AE1837" s="5">
        <f t="shared" si="2150"/>
        <v>1.6747461737177404E-2</v>
      </c>
      <c r="AF1837" s="5">
        <f t="shared" si="2151"/>
        <v>7.8506180134484474E-3</v>
      </c>
      <c r="AG1837" s="5">
        <f t="shared" si="2152"/>
        <v>2.4533947953941778E-3</v>
      </c>
      <c r="AH1837" s="5">
        <f t="shared" si="2153"/>
        <v>2.8654475410443323E-3</v>
      </c>
      <c r="AI1837" s="5">
        <f t="shared" si="2154"/>
        <v>4.2449270482279155E-3</v>
      </c>
      <c r="AJ1837" s="5">
        <f t="shared" si="2155"/>
        <v>3.1442567673407255E-3</v>
      </c>
      <c r="AK1837" s="5">
        <f t="shared" si="2156"/>
        <v>1.5526533996377471E-3</v>
      </c>
      <c r="AL1837" s="5">
        <f t="shared" si="2157"/>
        <v>3.1945883560966572E-5</v>
      </c>
      <c r="AM1837" s="5">
        <f t="shared" si="2158"/>
        <v>5.292634592065493E-3</v>
      </c>
      <c r="AN1837" s="5">
        <f t="shared" si="2159"/>
        <v>4.9619999877154632E-3</v>
      </c>
      <c r="AO1837" s="5">
        <f t="shared" si="2160"/>
        <v>2.3260101797883182E-3</v>
      </c>
      <c r="AP1837" s="5">
        <f t="shared" si="2161"/>
        <v>7.2690089612701151E-4</v>
      </c>
      <c r="AQ1837" s="5">
        <f t="shared" si="2162"/>
        <v>1.7037272151094107E-4</v>
      </c>
      <c r="AR1837" s="5">
        <f t="shared" si="2163"/>
        <v>5.3728820367749839E-4</v>
      </c>
      <c r="AS1837" s="5">
        <f t="shared" si="2164"/>
        <v>7.9594869416215776E-4</v>
      </c>
      <c r="AT1837" s="5">
        <f t="shared" si="2165"/>
        <v>5.8956656725588248E-4</v>
      </c>
      <c r="AU1837" s="5">
        <f t="shared" si="2166"/>
        <v>2.9113161001059122E-4</v>
      </c>
      <c r="AV1837" s="5">
        <f t="shared" si="2167"/>
        <v>1.0782193952481961E-4</v>
      </c>
      <c r="AW1837" s="5">
        <f t="shared" si="2168"/>
        <v>1.232466207769478E-6</v>
      </c>
      <c r="AX1837" s="5">
        <f t="shared" si="2169"/>
        <v>1.3067678151744795E-3</v>
      </c>
      <c r="AY1837" s="5">
        <f t="shared" si="2170"/>
        <v>1.2251331109394096E-3</v>
      </c>
      <c r="AZ1837" s="5">
        <f t="shared" si="2171"/>
        <v>5.7429909203865297E-4</v>
      </c>
      <c r="BA1837" s="5">
        <f t="shared" si="2172"/>
        <v>1.7947407465164974E-4</v>
      </c>
      <c r="BB1837" s="5">
        <f t="shared" si="2173"/>
        <v>4.20655507538631E-5</v>
      </c>
      <c r="BC1837" s="5">
        <f t="shared" si="2174"/>
        <v>7.8875372441857834E-6</v>
      </c>
      <c r="BD1837" s="5">
        <f t="shared" si="2175"/>
        <v>8.3953905302166091E-5</v>
      </c>
      <c r="BE1837" s="5">
        <f t="shared" si="2176"/>
        <v>1.2437086993107027E-4</v>
      </c>
      <c r="BF1837" s="5">
        <f t="shared" si="2177"/>
        <v>9.2122654876735749E-5</v>
      </c>
      <c r="BG1837" s="5">
        <f t="shared" si="2178"/>
        <v>4.5490735605219356E-5</v>
      </c>
      <c r="BH1837" s="5">
        <f t="shared" si="2179"/>
        <v>1.6847704525067137E-5</v>
      </c>
      <c r="BI1837" s="5">
        <f t="shared" si="2180"/>
        <v>4.9917002921605989E-6</v>
      </c>
      <c r="BJ1837" s="8">
        <f t="shared" si="2181"/>
        <v>0.49749907793115983</v>
      </c>
      <c r="BK1837" s="8">
        <f t="shared" si="2182"/>
        <v>0.26402956139930706</v>
      </c>
      <c r="BL1837" s="8">
        <f t="shared" si="2183"/>
        <v>0.22655165040238687</v>
      </c>
      <c r="BM1837" s="8">
        <f t="shared" si="2184"/>
        <v>0.43431571120622536</v>
      </c>
      <c r="BN1837" s="8">
        <f t="shared" si="2185"/>
        <v>0.56476620534261945</v>
      </c>
    </row>
    <row r="1838" spans="1:66" x14ac:dyDescent="0.25">
      <c r="A1838" t="s">
        <v>27</v>
      </c>
      <c r="B1838" t="s">
        <v>28</v>
      </c>
      <c r="C1838" t="s">
        <v>265</v>
      </c>
      <c r="D1838" t="s">
        <v>547</v>
      </c>
      <c r="E1838">
        <f>VLOOKUP(A1838,home!$A$2:$E$405,3,FALSE)</f>
        <v>1.381</v>
      </c>
      <c r="F1838">
        <f>VLOOKUP(B1838,home!$B$2:$E$405,3,FALSE)</f>
        <v>1.6896</v>
      </c>
      <c r="G1838">
        <f>VLOOKUP(C1838,away!$B$2:$E$405,4,FALSE)</f>
        <v>0.96550000000000002</v>
      </c>
      <c r="H1838">
        <f>VLOOKUP(A1838,away!$A$2:$E$405,3,FALSE)</f>
        <v>1.127</v>
      </c>
      <c r="I1838">
        <f>VLOOKUP(C1838,away!$B$2:$E$405,3,FALSE)</f>
        <v>1.1831</v>
      </c>
      <c r="J1838">
        <f>VLOOKUP(B1838,home!$B$2:$E$405,4,FALSE)</f>
        <v>0.59150000000000003</v>
      </c>
      <c r="K1838" s="3">
        <f t="shared" si="2130"/>
        <v>2.2528374528000001</v>
      </c>
      <c r="L1838" s="3">
        <f t="shared" si="2131"/>
        <v>0.78867871354999997</v>
      </c>
      <c r="M1838" s="5">
        <f t="shared" si="2132"/>
        <v>4.776241879709018E-2</v>
      </c>
      <c r="N1838" s="5">
        <f t="shared" si="2133"/>
        <v>0.10760096590240348</v>
      </c>
      <c r="O1838" s="5">
        <f t="shared" si="2134"/>
        <v>3.7669203012925423E-2</v>
      </c>
      <c r="P1838" s="5">
        <f t="shared" si="2135"/>
        <v>8.4862591364644996E-2</v>
      </c>
      <c r="Q1838" s="5">
        <f t="shared" si="2136"/>
        <v>0.12120374297119518</v>
      </c>
      <c r="R1838" s="5">
        <f t="shared" si="2137"/>
        <v>1.48544492863439E-2</v>
      </c>
      <c r="S1838" s="5">
        <f t="shared" si="2138"/>
        <v>3.7695219350791467E-2</v>
      </c>
      <c r="T1838" s="5">
        <f t="shared" si="2139"/>
        <v>9.5590812083967081E-2</v>
      </c>
      <c r="U1838" s="5">
        <f t="shared" si="2140"/>
        <v>3.3464659692993767E-2</v>
      </c>
      <c r="V1838" s="5">
        <f t="shared" si="2141"/>
        <v>7.4417271447869016E-3</v>
      </c>
      <c r="W1838" s="5">
        <f t="shared" si="2142"/>
        <v>9.1017443861684436E-2</v>
      </c>
      <c r="X1838" s="5">
        <f t="shared" si="2143"/>
        <v>7.1783520535442624E-2</v>
      </c>
      <c r="Y1838" s="5">
        <f t="shared" si="2144"/>
        <v>2.8307067314991441E-2</v>
      </c>
      <c r="Z1838" s="5">
        <f t="shared" si="2145"/>
        <v>3.9051293178824745E-3</v>
      </c>
      <c r="AA1838" s="5">
        <f t="shared" si="2146"/>
        <v>8.7976215853529556E-3</v>
      </c>
      <c r="AB1838" s="5">
        <f t="shared" si="2147"/>
        <v>9.9098057015224277E-3</v>
      </c>
      <c r="AC1838" s="5">
        <f t="shared" si="2148"/>
        <v>8.2638749465630012E-4</v>
      </c>
      <c r="AD1838" s="5">
        <f t="shared" si="2149"/>
        <v>5.1261876597431061E-2</v>
      </c>
      <c r="AE1838" s="5">
        <f t="shared" si="2150"/>
        <v>4.0429150889020785E-2</v>
      </c>
      <c r="AF1838" s="5">
        <f t="shared" si="2151"/>
        <v>1.5942805356535871E-2</v>
      </c>
      <c r="AG1838" s="5">
        <f t="shared" si="2152"/>
        <v>4.1912504063235873E-3</v>
      </c>
      <c r="AH1838" s="5">
        <f t="shared" si="2153"/>
        <v>7.6997309166848451E-4</v>
      </c>
      <c r="AI1838" s="5">
        <f t="shared" si="2154"/>
        <v>1.7346242185589697E-3</v>
      </c>
      <c r="AJ1838" s="5">
        <f t="shared" si="2155"/>
        <v>1.9539132030517905E-3</v>
      </c>
      <c r="AK1838" s="5">
        <f t="shared" si="2156"/>
        <v>1.4672829477851616E-3</v>
      </c>
      <c r="AL1838" s="5">
        <f t="shared" si="2157"/>
        <v>5.8731853230299806E-5</v>
      </c>
      <c r="AM1838" s="5">
        <f t="shared" si="2158"/>
        <v>2.3096935099900889E-2</v>
      </c>
      <c r="AN1838" s="5">
        <f t="shared" si="2159"/>
        <v>1.8216061061537676E-2</v>
      </c>
      <c r="AO1838" s="5">
        <f t="shared" si="2160"/>
        <v>7.1833098019808894E-3</v>
      </c>
      <c r="AP1838" s="5">
        <f t="shared" si="2161"/>
        <v>1.8884411778857977E-3</v>
      </c>
      <c r="AQ1838" s="5">
        <f t="shared" si="2162"/>
        <v>3.7234333969745432E-4</v>
      </c>
      <c r="AR1838" s="5">
        <f t="shared" si="2163"/>
        <v>1.2145227748104337E-4</v>
      </c>
      <c r="AS1838" s="5">
        <f t="shared" si="2164"/>
        <v>2.7361223943715257E-4</v>
      </c>
      <c r="AT1838" s="5">
        <f t="shared" si="2165"/>
        <v>3.0820195027424929E-4</v>
      </c>
      <c r="AU1838" s="5">
        <f t="shared" si="2166"/>
        <v>2.314429655346107E-4</v>
      </c>
      <c r="AV1838" s="5">
        <f t="shared" si="2167"/>
        <v>1.303508452358677E-4</v>
      </c>
      <c r="AW1838" s="5">
        <f t="shared" si="2168"/>
        <v>2.8986860533972834E-6</v>
      </c>
      <c r="AX1838" s="5">
        <f t="shared" si="2169"/>
        <v>8.6722734063246158E-3</v>
      </c>
      <c r="AY1838" s="5">
        <f t="shared" si="2170"/>
        <v>6.8396374336539747E-3</v>
      </c>
      <c r="AZ1838" s="5">
        <f t="shared" si="2171"/>
        <v>2.6971382261613192E-3</v>
      </c>
      <c r="BA1838" s="5">
        <f t="shared" si="2172"/>
        <v>7.0905850215847955E-4</v>
      </c>
      <c r="BB1838" s="5">
        <f t="shared" si="2173"/>
        <v>1.3980483682850985E-4</v>
      </c>
      <c r="BC1838" s="5">
        <f t="shared" si="2174"/>
        <v>2.205221977159537E-5</v>
      </c>
      <c r="BD1838" s="5">
        <f t="shared" si="2175"/>
        <v>1.596447099357781E-5</v>
      </c>
      <c r="BE1838" s="5">
        <f t="shared" si="2176"/>
        <v>3.5965358168471321E-5</v>
      </c>
      <c r="BF1838" s="5">
        <f t="shared" si="2177"/>
        <v>4.0512052942649316E-5</v>
      </c>
      <c r="BG1838" s="5">
        <f t="shared" si="2178"/>
        <v>3.0422356719672279E-5</v>
      </c>
      <c r="BH1838" s="5">
        <f t="shared" si="2179"/>
        <v>1.7134156155129872E-5</v>
      </c>
      <c r="BI1838" s="5">
        <f t="shared" si="2180"/>
        <v>7.7200937416800396E-6</v>
      </c>
      <c r="BJ1838" s="8">
        <f t="shared" si="2181"/>
        <v>0.69716569102489701</v>
      </c>
      <c r="BK1838" s="8">
        <f t="shared" si="2182"/>
        <v>0.18548671343885412</v>
      </c>
      <c r="BL1838" s="8">
        <f t="shared" si="2183"/>
        <v>0.11183431150688698</v>
      </c>
      <c r="BM1838" s="8">
        <f t="shared" si="2184"/>
        <v>0.57760173520631686</v>
      </c>
      <c r="BN1838" s="8">
        <f t="shared" si="2185"/>
        <v>0.41395337133460314</v>
      </c>
    </row>
    <row r="1839" spans="1:66" x14ac:dyDescent="0.25">
      <c r="A1839" t="s">
        <v>27</v>
      </c>
      <c r="B1839" t="s">
        <v>29</v>
      </c>
      <c r="C1839" t="s">
        <v>181</v>
      </c>
      <c r="D1839" t="s">
        <v>547</v>
      </c>
      <c r="E1839">
        <f>VLOOKUP(A1839,home!$A$2:$E$405,3,FALSE)</f>
        <v>1.381</v>
      </c>
      <c r="F1839">
        <f>VLOOKUP(B1839,home!$B$2:$E$405,3,FALSE)</f>
        <v>2.6551</v>
      </c>
      <c r="G1839">
        <f>VLOOKUP(C1839,away!$B$2:$E$405,4,FALSE)</f>
        <v>0.48270000000000002</v>
      </c>
      <c r="H1839">
        <f>VLOOKUP(A1839,away!$A$2:$E$405,3,FALSE)</f>
        <v>1.127</v>
      </c>
      <c r="I1839">
        <f>VLOOKUP(C1839,away!$B$2:$E$405,3,FALSE)</f>
        <v>3.5491999999999999</v>
      </c>
      <c r="J1839">
        <f>VLOOKUP(B1839,home!$B$2:$E$405,4,FALSE)</f>
        <v>0.29580000000000001</v>
      </c>
      <c r="K1839" s="3">
        <f t="shared" si="2130"/>
        <v>1.7699127593699999</v>
      </c>
      <c r="L1839" s="3">
        <f t="shared" si="2131"/>
        <v>1.1831847367200001</v>
      </c>
      <c r="M1839" s="5">
        <f t="shared" si="2132"/>
        <v>5.2177834741043864E-2</v>
      </c>
      <c r="N1839" s="5">
        <f t="shared" si="2133"/>
        <v>9.2350215464472793E-2</v>
      </c>
      <c r="O1839" s="5">
        <f t="shared" si="2134"/>
        <v>6.1736017660701657E-2</v>
      </c>
      <c r="P1839" s="5">
        <f t="shared" si="2135"/>
        <v>0.10926736537036753</v>
      </c>
      <c r="Q1839" s="5">
        <f t="shared" si="2136"/>
        <v>8.1725912340569556E-2</v>
      </c>
      <c r="R1839" s="5">
        <f t="shared" si="2137"/>
        <v>3.6522556901009286E-2</v>
      </c>
      <c r="S1839" s="5">
        <f t="shared" si="2138"/>
        <v>5.7205119732525615E-2</v>
      </c>
      <c r="T1839" s="5">
        <f t="shared" si="2139"/>
        <v>9.6696852075878595E-2</v>
      </c>
      <c r="U1839" s="5">
        <f t="shared" si="2140"/>
        <v>6.4641739463913189E-2</v>
      </c>
      <c r="V1839" s="5">
        <f t="shared" si="2141"/>
        <v>1.3310574733699327E-2</v>
      </c>
      <c r="W1839" s="5">
        <f t="shared" si="2142"/>
        <v>4.8215911674242724E-2</v>
      </c>
      <c r="X1839" s="5">
        <f t="shared" si="2143"/>
        <v>5.7048330760003652E-2</v>
      </c>
      <c r="Y1839" s="5">
        <f t="shared" si="2144"/>
        <v>3.3749357105295211E-2</v>
      </c>
      <c r="Z1839" s="5">
        <f t="shared" si="2145"/>
        <v>1.4404310623753967E-2</v>
      </c>
      <c r="AA1839" s="5">
        <f t="shared" si="2146"/>
        <v>2.5494373162910991E-2</v>
      </c>
      <c r="AB1839" s="5">
        <f t="shared" si="2147"/>
        <v>2.2561408176588135E-2</v>
      </c>
      <c r="AC1839" s="5">
        <f t="shared" si="2148"/>
        <v>1.742132746518328E-3</v>
      </c>
      <c r="AD1839" s="5">
        <f t="shared" si="2149"/>
        <v>2.1334489319224794E-2</v>
      </c>
      <c r="AE1839" s="5">
        <f t="shared" si="2150"/>
        <v>2.5242642128222643E-2</v>
      </c>
      <c r="AF1839" s="5">
        <f t="shared" si="2151"/>
        <v>1.4933354440299147E-2</v>
      </c>
      <c r="AG1839" s="5">
        <f t="shared" si="2152"/>
        <v>5.8896390139305975E-3</v>
      </c>
      <c r="AH1839" s="5">
        <f t="shared" si="2153"/>
        <v>4.2607401182498577E-3</v>
      </c>
      <c r="AI1839" s="5">
        <f t="shared" si="2154"/>
        <v>7.5411382996500662E-3</v>
      </c>
      <c r="AJ1839" s="5">
        <f t="shared" si="2155"/>
        <v>6.6735784483622201E-3</v>
      </c>
      <c r="AK1839" s="5">
        <f t="shared" si="2156"/>
        <v>3.9372172154709794E-3</v>
      </c>
      <c r="AL1839" s="5">
        <f t="shared" si="2157"/>
        <v>1.4593036010960523E-4</v>
      </c>
      <c r="AM1839" s="5">
        <f t="shared" si="2158"/>
        <v>7.5520369721477926E-3</v>
      </c>
      <c r="AN1839" s="5">
        <f t="shared" si="2159"/>
        <v>8.9354548765903929E-3</v>
      </c>
      <c r="AO1839" s="5">
        <f t="shared" si="2160"/>
        <v>5.2861469128160235E-3</v>
      </c>
      <c r="AP1839" s="5">
        <f t="shared" si="2161"/>
        <v>2.0848294477678227E-3</v>
      </c>
      <c r="AQ1839" s="5">
        <f t="shared" si="2162"/>
        <v>6.1668459531581839E-4</v>
      </c>
      <c r="AR1839" s="5">
        <f t="shared" si="2163"/>
        <v>1.0082485350087595E-3</v>
      </c>
      <c r="AS1839" s="5">
        <f t="shared" si="2164"/>
        <v>1.7845119467281138E-3</v>
      </c>
      <c r="AT1839" s="5">
        <f t="shared" si="2165"/>
        <v>1.5792152318811433E-3</v>
      </c>
      <c r="AU1839" s="5">
        <f t="shared" si="2166"/>
        <v>9.3169106289929613E-4</v>
      </c>
      <c r="AV1839" s="5">
        <f t="shared" si="2167"/>
        <v>4.1225297500411558E-4</v>
      </c>
      <c r="AW1839" s="5">
        <f t="shared" si="2168"/>
        <v>8.4888248343711428E-6</v>
      </c>
      <c r="AX1839" s="5">
        <f t="shared" si="2169"/>
        <v>2.2277410993730598E-3</v>
      </c>
      <c r="AY1839" s="5">
        <f t="shared" si="2170"/>
        <v>2.6358292661420369E-3</v>
      </c>
      <c r="AZ1839" s="5">
        <f t="shared" si="2171"/>
        <v>1.5593364781495689E-3</v>
      </c>
      <c r="BA1839" s="5">
        <f t="shared" si="2172"/>
        <v>6.1499437345243001E-4</v>
      </c>
      <c r="BB1839" s="5">
        <f t="shared" si="2173"/>
        <v>1.8191298895939862E-4</v>
      </c>
      <c r="BC1839" s="5">
        <f t="shared" si="2174"/>
        <v>4.304733438957485E-5</v>
      </c>
      <c r="BD1839" s="5">
        <f t="shared" si="2175"/>
        <v>1.9882404624044391E-4</v>
      </c>
      <c r="BE1839" s="5">
        <f t="shared" si="2176"/>
        <v>3.5190121631053259E-4</v>
      </c>
      <c r="BF1839" s="5">
        <f t="shared" si="2177"/>
        <v>3.1141722639291703E-4</v>
      </c>
      <c r="BG1839" s="5">
        <f t="shared" si="2178"/>
        <v>1.8372710749347989E-4</v>
      </c>
      <c r="BH1839" s="5">
        <f t="shared" si="2179"/>
        <v>8.129523794871344E-5</v>
      </c>
      <c r="BI1839" s="5">
        <f t="shared" si="2180"/>
        <v>2.8777095784289638E-5</v>
      </c>
      <c r="BJ1839" s="8">
        <f t="shared" si="2181"/>
        <v>0.50892471866724354</v>
      </c>
      <c r="BK1839" s="8">
        <f t="shared" si="2182"/>
        <v>0.23648478695040628</v>
      </c>
      <c r="BL1839" s="8">
        <f t="shared" si="2183"/>
        <v>0.24024063112854818</v>
      </c>
      <c r="BM1839" s="8">
        <f t="shared" si="2184"/>
        <v>0.56364720445047989</v>
      </c>
      <c r="BN1839" s="8">
        <f t="shared" si="2185"/>
        <v>0.43377990247816473</v>
      </c>
    </row>
    <row r="1840" spans="1:66" x14ac:dyDescent="0.25">
      <c r="A1840" t="s">
        <v>285</v>
      </c>
      <c r="B1840" t="s">
        <v>295</v>
      </c>
      <c r="C1840" t="s">
        <v>291</v>
      </c>
      <c r="D1840" t="s">
        <v>547</v>
      </c>
      <c r="E1840">
        <f>VLOOKUP(A1840,home!$A$2:$E$405,3,FALSE)</f>
        <v>1.35</v>
      </c>
      <c r="F1840">
        <f>VLOOKUP(B1840,home!$B$2:$E$405,3,FALSE)</f>
        <v>0.74070000000000003</v>
      </c>
      <c r="G1840">
        <f>VLOOKUP(C1840,away!$B$2:$E$405,4,FALSE)</f>
        <v>0.74070000000000003</v>
      </c>
      <c r="H1840">
        <f>VLOOKUP(A1840,away!$A$2:$E$405,3,FALSE)</f>
        <v>1.3</v>
      </c>
      <c r="I1840">
        <f>VLOOKUP(C1840,away!$B$2:$E$405,3,FALSE)</f>
        <v>0.25640000000000002</v>
      </c>
      <c r="J1840">
        <f>VLOOKUP(B1840,home!$B$2:$E$405,4,FALSE)</f>
        <v>0.57689999999999997</v>
      </c>
      <c r="K1840" s="3">
        <f t="shared" si="2130"/>
        <v>0.74065926150000005</v>
      </c>
      <c r="L1840" s="3">
        <f t="shared" si="2131"/>
        <v>0.19229230800000002</v>
      </c>
      <c r="M1840" s="5">
        <f t="shared" si="2132"/>
        <v>0.3933908746134307</v>
      </c>
      <c r="N1840" s="5">
        <f t="shared" si="2133"/>
        <v>0.2913685946720227</v>
      </c>
      <c r="O1840" s="5">
        <f t="shared" si="2134"/>
        <v>7.5646039225555212E-2</v>
      </c>
      <c r="P1840" s="5">
        <f t="shared" si="2135"/>
        <v>5.6027939548199755E-2</v>
      </c>
      <c r="Q1840" s="5">
        <f t="shared" si="2136"/>
        <v>0.10790242407703658</v>
      </c>
      <c r="R1840" s="5">
        <f t="shared" si="2137"/>
        <v>7.2730757368702718E-3</v>
      </c>
      <c r="S1840" s="5">
        <f t="shared" si="2138"/>
        <v>1.9949179128147172E-3</v>
      </c>
      <c r="T1840" s="5">
        <f t="shared" si="2139"/>
        <v>2.0748806164568135E-2</v>
      </c>
      <c r="U1840" s="5">
        <f t="shared" si="2140"/>
        <v>5.3868709041039039E-3</v>
      </c>
      <c r="V1840" s="5">
        <f t="shared" si="2141"/>
        <v>3.1569150129664819E-5</v>
      </c>
      <c r="W1840" s="5">
        <f t="shared" si="2142"/>
        <v>2.6639643243652589E-2</v>
      </c>
      <c r="X1840" s="5">
        <f t="shared" si="2143"/>
        <v>5.1225984836185626E-3</v>
      </c>
      <c r="Y1840" s="5">
        <f t="shared" si="2144"/>
        <v>4.9251814268615678E-4</v>
      </c>
      <c r="Z1840" s="5">
        <f t="shared" si="2145"/>
        <v>4.6618550656719529E-4</v>
      </c>
      <c r="AA1840" s="5">
        <f t="shared" si="2146"/>
        <v>3.4528461301606229E-4</v>
      </c>
      <c r="AB1840" s="5">
        <f t="shared" si="2147"/>
        <v>1.2786912324189498E-4</v>
      </c>
      <c r="AC1840" s="5">
        <f t="shared" si="2148"/>
        <v>2.8101097235526005E-7</v>
      </c>
      <c r="AD1840" s="5">
        <f t="shared" si="2149"/>
        <v>4.9327246228667966E-3</v>
      </c>
      <c r="AE1840" s="5">
        <f t="shared" si="2150"/>
        <v>9.4852500245948593E-4</v>
      </c>
      <c r="AF1840" s="5">
        <f t="shared" si="2151"/>
        <v>9.119703095932011E-5</v>
      </c>
      <c r="AG1840" s="5">
        <f t="shared" si="2152"/>
        <v>5.8454958553050421E-6</v>
      </c>
      <c r="AH1840" s="5">
        <f t="shared" si="2153"/>
        <v>2.2410971753488773E-5</v>
      </c>
      <c r="AI1840" s="5">
        <f t="shared" si="2154"/>
        <v>1.6598893788436355E-5</v>
      </c>
      <c r="AJ1840" s="5">
        <f t="shared" si="2155"/>
        <v>6.1470622075301043E-6</v>
      </c>
      <c r="AK1840" s="5">
        <f t="shared" si="2156"/>
        <v>1.5176261850079362E-6</v>
      </c>
      <c r="AL1840" s="5">
        <f t="shared" si="2157"/>
        <v>1.6008979147747441E-9</v>
      </c>
      <c r="AM1840" s="5">
        <f t="shared" si="2158"/>
        <v>7.3069363527107775E-4</v>
      </c>
      <c r="AN1840" s="5">
        <f t="shared" si="2159"/>
        <v>1.4050676556718575E-4</v>
      </c>
      <c r="AO1840" s="5">
        <f t="shared" si="2160"/>
        <v>1.350918512026454E-5</v>
      </c>
      <c r="AP1840" s="5">
        <f t="shared" si="2161"/>
        <v>8.6590412865830901E-7</v>
      </c>
      <c r="AQ1840" s="5">
        <f t="shared" si="2162"/>
        <v>4.1626675851608776E-8</v>
      </c>
      <c r="AR1840" s="5">
        <f t="shared" si="2163"/>
        <v>8.6189149660023298E-7</v>
      </c>
      <c r="AS1840" s="5">
        <f t="shared" si="2164"/>
        <v>6.3836791936505838E-7</v>
      </c>
      <c r="AT1840" s="5">
        <f t="shared" si="2165"/>
        <v>2.3640655586110784E-7</v>
      </c>
      <c r="AU1840" s="5">
        <f t="shared" si="2166"/>
        <v>5.8365568359282229E-8</v>
      </c>
      <c r="AV1840" s="5">
        <f t="shared" si="2167"/>
        <v>1.0807249689503433E-8</v>
      </c>
      <c r="AW1840" s="5">
        <f t="shared" si="2168"/>
        <v>6.333466942316881E-12</v>
      </c>
      <c r="AX1840" s="5">
        <f t="shared" si="2169"/>
        <v>9.0199168047104438E-5</v>
      </c>
      <c r="AY1840" s="5">
        <f t="shared" si="2170"/>
        <v>1.7344606203457568E-5</v>
      </c>
      <c r="AZ1840" s="5">
        <f t="shared" si="2171"/>
        <v>1.6676171791069867E-6</v>
      </c>
      <c r="BA1840" s="5">
        <f t="shared" si="2172"/>
        <v>1.0688998541031067E-7</v>
      </c>
      <c r="BB1840" s="5">
        <f t="shared" si="2173"/>
        <v>5.1385304991587389E-9</v>
      </c>
      <c r="BC1840" s="5">
        <f t="shared" si="2174"/>
        <v>1.9761997788232525E-10</v>
      </c>
      <c r="BD1840" s="5">
        <f t="shared" si="2175"/>
        <v>2.7622517521138834E-8</v>
      </c>
      <c r="BE1840" s="5">
        <f t="shared" si="2176"/>
        <v>2.0458873427977502E-8</v>
      </c>
      <c r="BF1840" s="5">
        <f t="shared" si="2177"/>
        <v>7.5765270421438947E-9</v>
      </c>
      <c r="BG1840" s="5">
        <f t="shared" si="2178"/>
        <v>1.8705416412563594E-9</v>
      </c>
      <c r="BH1840" s="5">
        <f t="shared" si="2179"/>
        <v>3.4635849765448317E-10</v>
      </c>
      <c r="BI1840" s="5">
        <f t="shared" si="2180"/>
        <v>5.1306725817403821E-11</v>
      </c>
      <c r="BJ1840" s="8">
        <f t="shared" si="2181"/>
        <v>0.45924781767005429</v>
      </c>
      <c r="BK1840" s="8">
        <f t="shared" si="2182"/>
        <v>0.45146292844264851</v>
      </c>
      <c r="BL1840" s="8">
        <f t="shared" si="2183"/>
        <v>8.8827677921636539E-2</v>
      </c>
      <c r="BM1840" s="8">
        <f t="shared" si="2184"/>
        <v>6.8378317067921301E-2</v>
      </c>
      <c r="BN1840" s="8">
        <f t="shared" si="2185"/>
        <v>0.93160894787311521</v>
      </c>
    </row>
    <row r="1841" spans="1:66" x14ac:dyDescent="0.25">
      <c r="A1841" t="s">
        <v>287</v>
      </c>
      <c r="B1841" t="s">
        <v>359</v>
      </c>
      <c r="C1841" t="s">
        <v>353</v>
      </c>
      <c r="D1841" t="s">
        <v>547</v>
      </c>
      <c r="E1841">
        <f>VLOOKUP(A1841,home!$A$2:$E$405,3,FALSE)</f>
        <v>1.2423999999999999</v>
      </c>
      <c r="F1841">
        <f>VLOOKUP(B1841,home!$B$2:$E$405,3,FALSE)</f>
        <v>1.3414999999999999</v>
      </c>
      <c r="G1841">
        <f>VLOOKUP(C1841,away!$B$2:$E$405,4,FALSE)</f>
        <v>0.80489999999999995</v>
      </c>
      <c r="H1841">
        <f>VLOOKUP(A1841,away!$A$2:$E$405,3,FALSE)</f>
        <v>0.87880000000000003</v>
      </c>
      <c r="I1841">
        <f>VLOOKUP(C1841,away!$B$2:$E$405,3,FALSE)</f>
        <v>1.5172000000000001</v>
      </c>
      <c r="J1841">
        <f>VLOOKUP(B1841,home!$B$2:$E$405,4,FALSE)</f>
        <v>0.75860000000000005</v>
      </c>
      <c r="K1841" s="3">
        <f t="shared" si="2130"/>
        <v>1.3415104100399999</v>
      </c>
      <c r="L1841" s="3">
        <f t="shared" si="2131"/>
        <v>1.011453032096</v>
      </c>
      <c r="M1841" s="5">
        <f t="shared" si="2132"/>
        <v>9.5086959573889657E-2</v>
      </c>
      <c r="N1841" s="5">
        <f t="shared" si="2133"/>
        <v>0.12756014612742561</v>
      </c>
      <c r="O1841" s="5">
        <f t="shared" si="2134"/>
        <v>9.6175993573800453E-2</v>
      </c>
      <c r="P1841" s="5">
        <f t="shared" si="2135"/>
        <v>0.12902109657519345</v>
      </c>
      <c r="Q1841" s="5">
        <f t="shared" si="2136"/>
        <v>8.5561631968082544E-2</v>
      </c>
      <c r="R1841" s="5">
        <f t="shared" si="2137"/>
        <v>4.8638750157532946E-2</v>
      </c>
      <c r="S1841" s="5">
        <f t="shared" si="2138"/>
        <v>4.3766367743964606E-2</v>
      </c>
      <c r="T1841" s="5">
        <f t="shared" si="2139"/>
        <v>8.6541572085199123E-2</v>
      </c>
      <c r="U1841" s="5">
        <f t="shared" si="2140"/>
        <v>6.5249389667665136E-2</v>
      </c>
      <c r="V1841" s="5">
        <f t="shared" si="2141"/>
        <v>6.5983866940141009E-3</v>
      </c>
      <c r="W1841" s="5">
        <f t="shared" si="2142"/>
        <v>3.8260606661731346E-2</v>
      </c>
      <c r="X1841" s="5">
        <f t="shared" si="2143"/>
        <v>3.869880661784058E-2</v>
      </c>
      <c r="Y1841" s="5">
        <f t="shared" si="2144"/>
        <v>1.9571012646055805E-2</v>
      </c>
      <c r="Z1841" s="5">
        <f t="shared" si="2145"/>
        <v>1.6398603774732165E-2</v>
      </c>
      <c r="AA1841" s="5">
        <f t="shared" si="2146"/>
        <v>2.1998897673924437E-2</v>
      </c>
      <c r="AB1841" s="5">
        <f t="shared" si="2147"/>
        <v>1.4755875119487191E-2</v>
      </c>
      <c r="AC1841" s="5">
        <f t="shared" si="2148"/>
        <v>5.5957402749014511E-4</v>
      </c>
      <c r="AD1841" s="5">
        <f t="shared" si="2149"/>
        <v>1.283175053278959E-2</v>
      </c>
      <c r="AE1841" s="5">
        <f t="shared" si="2150"/>
        <v>1.2978712983489493E-2</v>
      </c>
      <c r="AF1841" s="5">
        <f t="shared" si="2151"/>
        <v>6.5636792999270851E-3</v>
      </c>
      <c r="AG1841" s="5">
        <f t="shared" si="2152"/>
        <v>2.2129511098723338E-3</v>
      </c>
      <c r="AH1841" s="5">
        <f t="shared" si="2153"/>
        <v>4.1466043775234404E-3</v>
      </c>
      <c r="AI1841" s="5">
        <f t="shared" si="2154"/>
        <v>5.5627129387651282E-3</v>
      </c>
      <c r="AJ1841" s="5">
        <f t="shared" si="2155"/>
        <v>3.7312186577088111E-3</v>
      </c>
      <c r="AK1841" s="5">
        <f t="shared" si="2156"/>
        <v>1.668489557150616E-3</v>
      </c>
      <c r="AL1841" s="5">
        <f t="shared" si="2157"/>
        <v>3.0370875234757566E-5</v>
      </c>
      <c r="AM1841" s="5">
        <f t="shared" si="2158"/>
        <v>3.4427853837547089E-3</v>
      </c>
      <c r="AN1841" s="5">
        <f t="shared" si="2159"/>
        <v>3.4822157152544909E-3</v>
      </c>
      <c r="AO1841" s="5">
        <f t="shared" si="2160"/>
        <v>1.7610488218032481E-3</v>
      </c>
      <c r="AP1841" s="5">
        <f t="shared" si="2161"/>
        <v>5.9373939016066129E-4</v>
      </c>
      <c r="AQ1841" s="5">
        <f t="shared" si="2162"/>
        <v>1.5013487661320771E-4</v>
      </c>
      <c r="AR1841" s="5">
        <f t="shared" si="2163"/>
        <v>8.3881911410972631E-4</v>
      </c>
      <c r="AS1841" s="5">
        <f t="shared" si="2164"/>
        <v>1.1252845737187284E-3</v>
      </c>
      <c r="AT1841" s="5">
        <f t="shared" si="2165"/>
        <v>7.5479048495054909E-4</v>
      </c>
      <c r="AU1841" s="5">
        <f t="shared" si="2166"/>
        <v>3.3751976432010069E-4</v>
      </c>
      <c r="AV1841" s="5">
        <f t="shared" si="2167"/>
        <v>1.1319656935741559E-4</v>
      </c>
      <c r="AW1841" s="5">
        <f t="shared" si="2168"/>
        <v>1.1447076223398821E-6</v>
      </c>
      <c r="AX1841" s="5">
        <f t="shared" si="2169"/>
        <v>7.6975540530674965E-4</v>
      </c>
      <c r="AY1841" s="5">
        <f t="shared" si="2170"/>
        <v>7.7857143866979725E-4</v>
      </c>
      <c r="AZ1841" s="5">
        <f t="shared" si="2171"/>
        <v>3.9374422117295573E-4</v>
      </c>
      <c r="BA1841" s="5">
        <f t="shared" si="2172"/>
        <v>1.3275126212522137E-4</v>
      </c>
      <c r="BB1841" s="5">
        <f t="shared" si="2173"/>
        <v>3.3567916647781509E-5</v>
      </c>
      <c r="BC1841" s="5">
        <f t="shared" si="2174"/>
        <v>6.7904742149088828E-6</v>
      </c>
      <c r="BD1841" s="5">
        <f t="shared" si="2175"/>
        <v>1.4140435605772717E-4</v>
      </c>
      <c r="BE1841" s="5">
        <f t="shared" si="2176"/>
        <v>1.8969541567644371E-4</v>
      </c>
      <c r="BF1841" s="5">
        <f t="shared" si="2177"/>
        <v>1.2723918743340714E-4</v>
      </c>
      <c r="BG1841" s="5">
        <f t="shared" si="2178"/>
        <v>5.6897564835648835E-5</v>
      </c>
      <c r="BH1841" s="5">
        <f t="shared" si="2179"/>
        <v>1.9082168883237186E-5</v>
      </c>
      <c r="BI1841" s="5">
        <f t="shared" si="2180"/>
        <v>5.1197856406008073E-6</v>
      </c>
      <c r="BJ1841" s="8">
        <f t="shared" si="2181"/>
        <v>0.44232597493813719</v>
      </c>
      <c r="BK1841" s="8">
        <f t="shared" si="2182"/>
        <v>0.27584132692845648</v>
      </c>
      <c r="BL1841" s="8">
        <f t="shared" si="2183"/>
        <v>0.26563698070854175</v>
      </c>
      <c r="BM1841" s="8">
        <f t="shared" si="2184"/>
        <v>0.4173808816428955</v>
      </c>
      <c r="BN1841" s="8">
        <f t="shared" si="2185"/>
        <v>0.58204457797592468</v>
      </c>
    </row>
    <row r="1842" spans="1:66" x14ac:dyDescent="0.25">
      <c r="D1842" s="7"/>
      <c r="E1842" s="10"/>
      <c r="F1842" s="10"/>
      <c r="G1842" s="10"/>
      <c r="H1842" s="10"/>
      <c r="I1842" s="10"/>
      <c r="J1842" s="10"/>
      <c r="K1842" s="11"/>
      <c r="L1842" s="11"/>
      <c r="M1842" s="12"/>
      <c r="N1842" s="12"/>
      <c r="O1842" s="12"/>
      <c r="P1842" s="12"/>
      <c r="Q1842" s="12"/>
      <c r="R1842" s="12"/>
      <c r="S1842" s="12"/>
      <c r="T1842" s="12"/>
      <c r="U1842" s="12"/>
      <c r="V1842" s="12"/>
      <c r="W1842" s="12"/>
      <c r="X1842" s="12"/>
      <c r="Y1842" s="12"/>
      <c r="Z1842" s="12"/>
      <c r="AA1842" s="12"/>
      <c r="AB1842" s="12"/>
      <c r="AC1842" s="12"/>
      <c r="AD1842" s="12"/>
      <c r="AE1842" s="12"/>
      <c r="AF1842" s="12"/>
      <c r="AG1842" s="12"/>
      <c r="AH1842" s="12"/>
      <c r="AI1842" s="12"/>
      <c r="AJ1842" s="12"/>
      <c r="AK1842" s="12"/>
      <c r="AL1842" s="12"/>
      <c r="AM1842" s="12"/>
      <c r="AN1842" s="12"/>
      <c r="AO1842" s="12"/>
      <c r="AP1842" s="12"/>
      <c r="AQ1842" s="12"/>
      <c r="AR1842" s="12"/>
      <c r="AS1842" s="12"/>
      <c r="AT1842" s="12"/>
      <c r="AU1842" s="12"/>
      <c r="AV1842" s="12"/>
      <c r="AW1842" s="12"/>
      <c r="AX1842" s="12"/>
      <c r="AY1842" s="12"/>
      <c r="AZ1842" s="12"/>
      <c r="BA1842" s="12"/>
      <c r="BB1842" s="12"/>
      <c r="BC1842" s="12"/>
      <c r="BD1842" s="12"/>
      <c r="BE1842" s="12"/>
      <c r="BF1842" s="12"/>
      <c r="BG1842" s="12"/>
      <c r="BH1842" s="12"/>
      <c r="BI1842" s="12"/>
      <c r="BJ1842" s="13"/>
      <c r="BK1842" s="13"/>
      <c r="BL1842" s="13"/>
      <c r="BM1842" s="13"/>
      <c r="BN1842" s="13"/>
    </row>
    <row r="1843" spans="1:66" x14ac:dyDescent="0.25">
      <c r="D1843" s="7"/>
      <c r="E1843" s="10"/>
      <c r="F1843" s="10"/>
      <c r="G1843" s="10"/>
      <c r="H1843" s="10"/>
      <c r="I1843" s="10"/>
      <c r="J1843" s="10"/>
      <c r="K1843" s="11"/>
      <c r="L1843" s="11"/>
      <c r="M1843" s="12"/>
      <c r="N1843" s="12"/>
      <c r="O1843" s="12"/>
      <c r="P1843" s="12"/>
      <c r="Q1843" s="12"/>
      <c r="R1843" s="12"/>
      <c r="S1843" s="12"/>
      <c r="T1843" s="12"/>
      <c r="U1843" s="12"/>
      <c r="V1843" s="12"/>
      <c r="W1843" s="12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2"/>
      <c r="AS1843" s="12"/>
      <c r="AT1843" s="12"/>
      <c r="AU1843" s="12"/>
      <c r="AV1843" s="12"/>
      <c r="AW1843" s="12"/>
      <c r="AX1843" s="12"/>
      <c r="AY1843" s="12"/>
      <c r="AZ1843" s="12"/>
      <c r="BA1843" s="12"/>
      <c r="BB1843" s="12"/>
      <c r="BC1843" s="12"/>
      <c r="BD1843" s="12"/>
      <c r="BE1843" s="12"/>
      <c r="BF1843" s="12"/>
      <c r="BG1843" s="12"/>
      <c r="BH1843" s="12"/>
      <c r="BI1843" s="12"/>
      <c r="BJ1843" s="13"/>
      <c r="BK1843" s="13"/>
      <c r="BL1843" s="13"/>
      <c r="BM1843" s="13"/>
      <c r="BN1843" s="13"/>
    </row>
    <row r="1844" spans="1:66" x14ac:dyDescent="0.25">
      <c r="D1844" s="7"/>
      <c r="E1844" s="10"/>
      <c r="F1844" s="10"/>
      <c r="G1844" s="10"/>
      <c r="H1844" s="10"/>
      <c r="I1844" s="10"/>
      <c r="J1844" s="10"/>
      <c r="K1844" s="11"/>
      <c r="L1844" s="11"/>
      <c r="M1844" s="12"/>
      <c r="N1844" s="12"/>
      <c r="O1844" s="12"/>
      <c r="P1844" s="12"/>
      <c r="Q1844" s="12"/>
      <c r="R1844" s="12"/>
      <c r="S1844" s="12"/>
      <c r="T1844" s="12"/>
      <c r="U1844" s="12"/>
      <c r="V1844" s="12"/>
      <c r="W1844" s="12"/>
      <c r="X1844" s="12"/>
      <c r="Y1844" s="12"/>
      <c r="Z1844" s="12"/>
      <c r="AA1844" s="12"/>
      <c r="AB1844" s="12"/>
      <c r="AC1844" s="12"/>
      <c r="AD1844" s="12"/>
      <c r="AE1844" s="12"/>
      <c r="AF1844" s="12"/>
      <c r="AG1844" s="12"/>
      <c r="AH1844" s="12"/>
      <c r="AI1844" s="12"/>
      <c r="AJ1844" s="12"/>
      <c r="AK1844" s="12"/>
      <c r="AL1844" s="12"/>
      <c r="AM1844" s="12"/>
      <c r="AN1844" s="12"/>
      <c r="AO1844" s="12"/>
      <c r="AP1844" s="12"/>
      <c r="AQ1844" s="12"/>
      <c r="AR1844" s="12"/>
      <c r="AS1844" s="12"/>
      <c r="AT1844" s="12"/>
      <c r="AU1844" s="12"/>
      <c r="AV1844" s="12"/>
      <c r="AW1844" s="12"/>
      <c r="AX1844" s="12"/>
      <c r="AY1844" s="12"/>
      <c r="AZ1844" s="12"/>
      <c r="BA1844" s="12"/>
      <c r="BB1844" s="12"/>
      <c r="BC1844" s="12"/>
      <c r="BD1844" s="12"/>
      <c r="BE1844" s="12"/>
      <c r="BF1844" s="12"/>
      <c r="BG1844" s="12"/>
      <c r="BH1844" s="12"/>
      <c r="BI1844" s="12"/>
      <c r="BJ1844" s="13"/>
      <c r="BK1844" s="13"/>
      <c r="BL1844" s="13"/>
      <c r="BM1844" s="13"/>
      <c r="BN1844" s="13"/>
    </row>
    <row r="1845" spans="1:66" x14ac:dyDescent="0.25">
      <c r="D1845" s="7"/>
      <c r="E1845" s="10"/>
      <c r="F1845" s="10"/>
      <c r="G1845" s="10"/>
      <c r="H1845" s="10"/>
      <c r="I1845" s="10"/>
      <c r="J1845" s="10"/>
      <c r="K1845" s="11"/>
      <c r="L1845" s="11"/>
      <c r="M1845" s="12"/>
      <c r="N1845" s="12"/>
      <c r="O1845" s="12"/>
      <c r="P1845" s="12"/>
      <c r="Q1845" s="12"/>
      <c r="R1845" s="12"/>
      <c r="S1845" s="12"/>
      <c r="T1845" s="12"/>
      <c r="U1845" s="12"/>
      <c r="V1845" s="12"/>
      <c r="W1845" s="12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2"/>
      <c r="AS1845" s="12"/>
      <c r="AT1845" s="12"/>
      <c r="AU1845" s="12"/>
      <c r="AV1845" s="12"/>
      <c r="AW1845" s="12"/>
      <c r="AX1845" s="12"/>
      <c r="AY1845" s="12"/>
      <c r="AZ1845" s="12"/>
      <c r="BA1845" s="12"/>
      <c r="BB1845" s="12"/>
      <c r="BC1845" s="12"/>
      <c r="BD1845" s="12"/>
      <c r="BE1845" s="12"/>
      <c r="BF1845" s="12"/>
      <c r="BG1845" s="12"/>
      <c r="BH1845" s="12"/>
      <c r="BI1845" s="12"/>
      <c r="BJ1845" s="13"/>
      <c r="BK1845" s="13"/>
      <c r="BL1845" s="13"/>
      <c r="BM1845" s="13"/>
      <c r="BN1845" s="13"/>
    </row>
    <row r="1846" spans="1:66" x14ac:dyDescent="0.25">
      <c r="D1846" s="7"/>
      <c r="E1846" s="10"/>
      <c r="F1846" s="10"/>
      <c r="G1846" s="10"/>
      <c r="H1846" s="10"/>
      <c r="I1846" s="10"/>
      <c r="J1846" s="10"/>
      <c r="K1846" s="11"/>
      <c r="L1846" s="11"/>
      <c r="M1846" s="12"/>
      <c r="N1846" s="12"/>
      <c r="O1846" s="12"/>
      <c r="P1846" s="12"/>
      <c r="Q1846" s="12"/>
      <c r="R1846" s="12"/>
      <c r="S1846" s="12"/>
      <c r="T1846" s="12"/>
      <c r="U1846" s="12"/>
      <c r="V1846" s="12"/>
      <c r="W1846" s="12"/>
      <c r="X1846" s="12"/>
      <c r="Y1846" s="12"/>
      <c r="Z1846" s="12"/>
      <c r="AA1846" s="12"/>
      <c r="AB1846" s="12"/>
      <c r="AC1846" s="12"/>
      <c r="AD1846" s="12"/>
      <c r="AE1846" s="12"/>
      <c r="AF1846" s="12"/>
      <c r="AG1846" s="12"/>
      <c r="AH1846" s="12"/>
      <c r="AI1846" s="12"/>
      <c r="AJ1846" s="12"/>
      <c r="AK1846" s="12"/>
      <c r="AL1846" s="12"/>
      <c r="AM1846" s="12"/>
      <c r="AN1846" s="12"/>
      <c r="AO1846" s="12"/>
      <c r="AP1846" s="12"/>
      <c r="AQ1846" s="12"/>
      <c r="AR1846" s="12"/>
      <c r="AS1846" s="12"/>
      <c r="AT1846" s="12"/>
      <c r="AU1846" s="12"/>
      <c r="AV1846" s="12"/>
      <c r="AW1846" s="12"/>
      <c r="AX1846" s="12"/>
      <c r="AY1846" s="12"/>
      <c r="AZ1846" s="12"/>
      <c r="BA1846" s="12"/>
      <c r="BB1846" s="12"/>
      <c r="BC1846" s="12"/>
      <c r="BD1846" s="12"/>
      <c r="BE1846" s="12"/>
      <c r="BF1846" s="12"/>
      <c r="BG1846" s="12"/>
      <c r="BH1846" s="12"/>
      <c r="BI1846" s="12"/>
      <c r="BJ1846" s="13"/>
      <c r="BK1846" s="13"/>
      <c r="BL1846" s="13"/>
      <c r="BM1846" s="13"/>
      <c r="BN1846" s="13"/>
    </row>
    <row r="1847" spans="1:66" x14ac:dyDescent="0.25">
      <c r="D1847" s="7"/>
      <c r="E1847" s="10"/>
      <c r="F1847" s="10"/>
      <c r="G1847" s="10"/>
      <c r="H1847" s="10"/>
      <c r="I1847" s="10"/>
      <c r="J1847" s="10"/>
      <c r="K1847" s="11"/>
      <c r="L1847" s="11"/>
      <c r="M1847" s="12"/>
      <c r="N1847" s="12"/>
      <c r="O1847" s="12"/>
      <c r="P1847" s="12"/>
      <c r="Q1847" s="12"/>
      <c r="R1847" s="12"/>
      <c r="S1847" s="12"/>
      <c r="T1847" s="12"/>
      <c r="U1847" s="12"/>
      <c r="V1847" s="12"/>
      <c r="W1847" s="12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2"/>
      <c r="AS1847" s="12"/>
      <c r="AT1847" s="12"/>
      <c r="AU1847" s="12"/>
      <c r="AV1847" s="12"/>
      <c r="AW1847" s="12"/>
      <c r="AX1847" s="12"/>
      <c r="AY1847" s="12"/>
      <c r="AZ1847" s="12"/>
      <c r="BA1847" s="12"/>
      <c r="BB1847" s="12"/>
      <c r="BC1847" s="12"/>
      <c r="BD1847" s="12"/>
      <c r="BE1847" s="12"/>
      <c r="BF1847" s="12"/>
      <c r="BG1847" s="12"/>
      <c r="BH1847" s="12"/>
      <c r="BI1847" s="12"/>
      <c r="BJ1847" s="13"/>
      <c r="BK1847" s="13"/>
      <c r="BL1847" s="13"/>
      <c r="BM1847" s="13"/>
      <c r="BN1847" s="13"/>
    </row>
    <row r="1848" spans="1:66" x14ac:dyDescent="0.25">
      <c r="D1848" s="7"/>
      <c r="E1848" s="10"/>
      <c r="F1848" s="10"/>
      <c r="G1848" s="10"/>
      <c r="H1848" s="10"/>
      <c r="I1848" s="10"/>
      <c r="J1848" s="10"/>
      <c r="K1848" s="11"/>
      <c r="L1848" s="11"/>
      <c r="M1848" s="12"/>
      <c r="N1848" s="12"/>
      <c r="O1848" s="12"/>
      <c r="P1848" s="12"/>
      <c r="Q1848" s="12"/>
      <c r="R1848" s="12"/>
      <c r="S1848" s="12"/>
      <c r="T1848" s="12"/>
      <c r="U1848" s="12"/>
      <c r="V1848" s="12"/>
      <c r="W1848" s="12"/>
      <c r="X1848" s="12"/>
      <c r="Y1848" s="12"/>
      <c r="Z1848" s="12"/>
      <c r="AA1848" s="12"/>
      <c r="AB1848" s="12"/>
      <c r="AC1848" s="12"/>
      <c r="AD1848" s="12"/>
      <c r="AE1848" s="12"/>
      <c r="AF1848" s="12"/>
      <c r="AG1848" s="12"/>
      <c r="AH1848" s="12"/>
      <c r="AI1848" s="12"/>
      <c r="AJ1848" s="12"/>
      <c r="AK1848" s="12"/>
      <c r="AL1848" s="12"/>
      <c r="AM1848" s="12"/>
      <c r="AN1848" s="12"/>
      <c r="AO1848" s="12"/>
      <c r="AP1848" s="12"/>
      <c r="AQ1848" s="12"/>
      <c r="AR1848" s="12"/>
      <c r="AS1848" s="12"/>
      <c r="AT1848" s="12"/>
      <c r="AU1848" s="12"/>
      <c r="AV1848" s="12"/>
      <c r="AW1848" s="12"/>
      <c r="AX1848" s="12"/>
      <c r="AY1848" s="12"/>
      <c r="AZ1848" s="12"/>
      <c r="BA1848" s="12"/>
      <c r="BB1848" s="12"/>
      <c r="BC1848" s="12"/>
      <c r="BD1848" s="12"/>
      <c r="BE1848" s="12"/>
      <c r="BF1848" s="12"/>
      <c r="BG1848" s="12"/>
      <c r="BH1848" s="12"/>
      <c r="BI1848" s="12"/>
      <c r="BJ1848" s="13"/>
      <c r="BK1848" s="13"/>
      <c r="BL1848" s="13"/>
      <c r="BM1848" s="13"/>
      <c r="BN1848" s="13"/>
    </row>
    <row r="1849" spans="1:66" x14ac:dyDescent="0.25">
      <c r="D1849" s="7"/>
      <c r="E1849" s="10"/>
      <c r="F1849" s="10"/>
      <c r="G1849" s="10"/>
      <c r="H1849" s="10"/>
      <c r="I1849" s="10"/>
      <c r="J1849" s="10"/>
      <c r="K1849" s="11"/>
      <c r="L1849" s="11"/>
      <c r="M1849" s="12"/>
      <c r="N1849" s="12"/>
      <c r="O1849" s="12"/>
      <c r="P1849" s="12"/>
      <c r="Q1849" s="12"/>
      <c r="R1849" s="12"/>
      <c r="S1849" s="12"/>
      <c r="T1849" s="12"/>
      <c r="U1849" s="12"/>
      <c r="V1849" s="12"/>
      <c r="W1849" s="12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2"/>
      <c r="AS1849" s="12"/>
      <c r="AT1849" s="12"/>
      <c r="AU1849" s="12"/>
      <c r="AV1849" s="12"/>
      <c r="AW1849" s="12"/>
      <c r="AX1849" s="12"/>
      <c r="AY1849" s="12"/>
      <c r="AZ1849" s="12"/>
      <c r="BA1849" s="12"/>
      <c r="BB1849" s="12"/>
      <c r="BC1849" s="12"/>
      <c r="BD1849" s="12"/>
      <c r="BE1849" s="12"/>
      <c r="BF1849" s="12"/>
      <c r="BG1849" s="12"/>
      <c r="BH1849" s="12"/>
      <c r="BI1849" s="12"/>
      <c r="BJ1849" s="13"/>
      <c r="BK1849" s="13"/>
      <c r="BL1849" s="13"/>
      <c r="BM1849" s="13"/>
      <c r="BN1849" s="13"/>
    </row>
    <row r="1850" spans="1:66" x14ac:dyDescent="0.25">
      <c r="D1850" s="7"/>
      <c r="E1850" s="10"/>
      <c r="F1850" s="10"/>
      <c r="G1850" s="10"/>
      <c r="H1850" s="10"/>
      <c r="I1850" s="10"/>
      <c r="J1850" s="10"/>
      <c r="K1850" s="11"/>
      <c r="L1850" s="11"/>
      <c r="M1850" s="12"/>
      <c r="N1850" s="12"/>
      <c r="O1850" s="12"/>
      <c r="P1850" s="12"/>
      <c r="Q1850" s="12"/>
      <c r="R1850" s="12"/>
      <c r="S1850" s="12"/>
      <c r="T1850" s="12"/>
      <c r="U1850" s="12"/>
      <c r="V1850" s="12"/>
      <c r="W1850" s="12"/>
      <c r="X1850" s="12"/>
      <c r="Y1850" s="12"/>
      <c r="Z1850" s="12"/>
      <c r="AA1850" s="12"/>
      <c r="AB1850" s="12"/>
      <c r="AC1850" s="12"/>
      <c r="AD1850" s="12"/>
      <c r="AE1850" s="12"/>
      <c r="AF1850" s="12"/>
      <c r="AG1850" s="12"/>
      <c r="AH1850" s="12"/>
      <c r="AI1850" s="12"/>
      <c r="AJ1850" s="12"/>
      <c r="AK1850" s="12"/>
      <c r="AL1850" s="12"/>
      <c r="AM1850" s="12"/>
      <c r="AN1850" s="12"/>
      <c r="AO1850" s="12"/>
      <c r="AP1850" s="12"/>
      <c r="AQ1850" s="12"/>
      <c r="AR1850" s="12"/>
      <c r="AS1850" s="12"/>
      <c r="AT1850" s="12"/>
      <c r="AU1850" s="12"/>
      <c r="AV1850" s="12"/>
      <c r="AW1850" s="12"/>
      <c r="AX1850" s="12"/>
      <c r="AY1850" s="12"/>
      <c r="AZ1850" s="12"/>
      <c r="BA1850" s="12"/>
      <c r="BB1850" s="12"/>
      <c r="BC1850" s="12"/>
      <c r="BD1850" s="12"/>
      <c r="BE1850" s="12"/>
      <c r="BF1850" s="12"/>
      <c r="BG1850" s="12"/>
      <c r="BH1850" s="12"/>
      <c r="BI1850" s="12"/>
      <c r="BJ1850" s="13"/>
      <c r="BK1850" s="13"/>
      <c r="BL1850" s="13"/>
      <c r="BM1850" s="13"/>
      <c r="BN1850" s="13"/>
    </row>
    <row r="1851" spans="1:66" x14ac:dyDescent="0.25">
      <c r="D1851" s="7"/>
      <c r="E1851" s="10"/>
      <c r="F1851" s="10"/>
      <c r="G1851" s="10"/>
      <c r="H1851" s="10"/>
      <c r="I1851" s="10"/>
      <c r="J1851" s="10"/>
      <c r="K1851" s="11"/>
      <c r="L1851" s="11"/>
      <c r="M1851" s="12"/>
      <c r="N1851" s="12"/>
      <c r="O1851" s="12"/>
      <c r="P1851" s="12"/>
      <c r="Q1851" s="12"/>
      <c r="R1851" s="12"/>
      <c r="S1851" s="12"/>
      <c r="T1851" s="12"/>
      <c r="U1851" s="12"/>
      <c r="V1851" s="12"/>
      <c r="W1851" s="12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2"/>
      <c r="AS1851" s="12"/>
      <c r="AT1851" s="12"/>
      <c r="AU1851" s="12"/>
      <c r="AV1851" s="12"/>
      <c r="AW1851" s="12"/>
      <c r="AX1851" s="12"/>
      <c r="AY1851" s="12"/>
      <c r="AZ1851" s="12"/>
      <c r="BA1851" s="12"/>
      <c r="BB1851" s="12"/>
      <c r="BC1851" s="12"/>
      <c r="BD1851" s="12"/>
      <c r="BE1851" s="12"/>
      <c r="BF1851" s="12"/>
      <c r="BG1851" s="12"/>
      <c r="BH1851" s="12"/>
      <c r="BI1851" s="12"/>
      <c r="BJ1851" s="13"/>
      <c r="BK1851" s="13"/>
      <c r="BL1851" s="13"/>
      <c r="BM1851" s="13"/>
      <c r="BN1851" s="13"/>
    </row>
    <row r="1852" spans="1:66" x14ac:dyDescent="0.25">
      <c r="D1852" s="7"/>
      <c r="E1852" s="10"/>
      <c r="F1852" s="10"/>
      <c r="G1852" s="10"/>
      <c r="H1852" s="10"/>
      <c r="I1852" s="10"/>
      <c r="J1852" s="10"/>
      <c r="K1852" s="11"/>
      <c r="L1852" s="11"/>
      <c r="M1852" s="12"/>
      <c r="N1852" s="12"/>
      <c r="O1852" s="12"/>
      <c r="P1852" s="12"/>
      <c r="Q1852" s="12"/>
      <c r="R1852" s="12"/>
      <c r="S1852" s="12"/>
      <c r="T1852" s="12"/>
      <c r="U1852" s="12"/>
      <c r="V1852" s="12"/>
      <c r="W1852" s="12"/>
      <c r="X1852" s="12"/>
      <c r="Y1852" s="12"/>
      <c r="Z1852" s="12"/>
      <c r="AA1852" s="12"/>
      <c r="AB1852" s="12"/>
      <c r="AC1852" s="12"/>
      <c r="AD1852" s="12"/>
      <c r="AE1852" s="12"/>
      <c r="AF1852" s="12"/>
      <c r="AG1852" s="12"/>
      <c r="AH1852" s="12"/>
      <c r="AI1852" s="12"/>
      <c r="AJ1852" s="12"/>
      <c r="AK1852" s="12"/>
      <c r="AL1852" s="12"/>
      <c r="AM1852" s="12"/>
      <c r="AN1852" s="12"/>
      <c r="AO1852" s="12"/>
      <c r="AP1852" s="12"/>
      <c r="AQ1852" s="12"/>
      <c r="AR1852" s="12"/>
      <c r="AS1852" s="12"/>
      <c r="AT1852" s="12"/>
      <c r="AU1852" s="12"/>
      <c r="AV1852" s="12"/>
      <c r="AW1852" s="12"/>
      <c r="AX1852" s="12"/>
      <c r="AY1852" s="12"/>
      <c r="AZ1852" s="12"/>
      <c r="BA1852" s="12"/>
      <c r="BB1852" s="12"/>
      <c r="BC1852" s="12"/>
      <c r="BD1852" s="12"/>
      <c r="BE1852" s="12"/>
      <c r="BF1852" s="12"/>
      <c r="BG1852" s="12"/>
      <c r="BH1852" s="12"/>
      <c r="BI1852" s="12"/>
      <c r="BJ1852" s="13"/>
      <c r="BK1852" s="13"/>
      <c r="BL1852" s="13"/>
      <c r="BM1852" s="13"/>
      <c r="BN1852" s="13"/>
    </row>
    <row r="1853" spans="1:66" x14ac:dyDescent="0.25">
      <c r="D1853" s="7"/>
      <c r="E1853" s="10"/>
      <c r="F1853" s="10"/>
      <c r="G1853" s="10"/>
      <c r="H1853" s="10"/>
      <c r="I1853" s="10"/>
      <c r="J1853" s="10"/>
      <c r="K1853" s="11"/>
      <c r="L1853" s="11"/>
      <c r="M1853" s="12"/>
      <c r="N1853" s="12"/>
      <c r="O1853" s="12"/>
      <c r="P1853" s="12"/>
      <c r="Q1853" s="12"/>
      <c r="R1853" s="12"/>
      <c r="S1853" s="12"/>
      <c r="T1853" s="12"/>
      <c r="U1853" s="12"/>
      <c r="V1853" s="12"/>
      <c r="W1853" s="12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2"/>
      <c r="AS1853" s="12"/>
      <c r="AT1853" s="12"/>
      <c r="AU1853" s="12"/>
      <c r="AV1853" s="12"/>
      <c r="AW1853" s="12"/>
      <c r="AX1853" s="12"/>
      <c r="AY1853" s="12"/>
      <c r="AZ1853" s="12"/>
      <c r="BA1853" s="12"/>
      <c r="BB1853" s="12"/>
      <c r="BC1853" s="12"/>
      <c r="BD1853" s="12"/>
      <c r="BE1853" s="12"/>
      <c r="BF1853" s="12"/>
      <c r="BG1853" s="12"/>
      <c r="BH1853" s="12"/>
      <c r="BI1853" s="12"/>
      <c r="BJ1853" s="13"/>
      <c r="BK1853" s="13"/>
      <c r="BL1853" s="13"/>
      <c r="BM1853" s="13"/>
      <c r="BN1853" s="13"/>
    </row>
    <row r="1854" spans="1:66" x14ac:dyDescent="0.25">
      <c r="D1854" s="7"/>
      <c r="E1854" s="10"/>
      <c r="F1854" s="10"/>
      <c r="G1854" s="10"/>
      <c r="H1854" s="10"/>
      <c r="I1854" s="10"/>
      <c r="J1854" s="10"/>
      <c r="K1854" s="11"/>
      <c r="L1854" s="11"/>
      <c r="M1854" s="12"/>
      <c r="N1854" s="12"/>
      <c r="O1854" s="12"/>
      <c r="P1854" s="12"/>
      <c r="Q1854" s="12"/>
      <c r="R1854" s="12"/>
      <c r="S1854" s="12"/>
      <c r="T1854" s="12"/>
      <c r="U1854" s="12"/>
      <c r="V1854" s="12"/>
      <c r="W1854" s="12"/>
      <c r="X1854" s="12"/>
      <c r="Y1854" s="12"/>
      <c r="Z1854" s="12"/>
      <c r="AA1854" s="12"/>
      <c r="AB1854" s="12"/>
      <c r="AC1854" s="12"/>
      <c r="AD1854" s="12"/>
      <c r="AE1854" s="12"/>
      <c r="AF1854" s="12"/>
      <c r="AG1854" s="12"/>
      <c r="AH1854" s="12"/>
      <c r="AI1854" s="12"/>
      <c r="AJ1854" s="12"/>
      <c r="AK1854" s="12"/>
      <c r="AL1854" s="12"/>
      <c r="AM1854" s="12"/>
      <c r="AN1854" s="12"/>
      <c r="AO1854" s="12"/>
      <c r="AP1854" s="12"/>
      <c r="AQ1854" s="12"/>
      <c r="AR1854" s="12"/>
      <c r="AS1854" s="12"/>
      <c r="AT1854" s="12"/>
      <c r="AU1854" s="12"/>
      <c r="AV1854" s="12"/>
      <c r="AW1854" s="12"/>
      <c r="AX1854" s="12"/>
      <c r="AY1854" s="12"/>
      <c r="AZ1854" s="12"/>
      <c r="BA1854" s="12"/>
      <c r="BB1854" s="12"/>
      <c r="BC1854" s="12"/>
      <c r="BD1854" s="12"/>
      <c r="BE1854" s="12"/>
      <c r="BF1854" s="12"/>
      <c r="BG1854" s="12"/>
      <c r="BH1854" s="12"/>
      <c r="BI1854" s="12"/>
      <c r="BJ1854" s="13"/>
      <c r="BK1854" s="13"/>
      <c r="BL1854" s="13"/>
      <c r="BM1854" s="13"/>
      <c r="BN1854" s="13"/>
    </row>
    <row r="1855" spans="1:66" x14ac:dyDescent="0.25">
      <c r="D1855" s="7"/>
      <c r="E1855" s="10"/>
      <c r="F1855" s="10"/>
      <c r="G1855" s="10"/>
      <c r="H1855" s="10"/>
      <c r="I1855" s="10"/>
      <c r="J1855" s="10"/>
      <c r="K1855" s="11"/>
      <c r="L1855" s="11"/>
      <c r="M1855" s="12"/>
      <c r="N1855" s="12"/>
      <c r="O1855" s="12"/>
      <c r="P1855" s="12"/>
      <c r="Q1855" s="12"/>
      <c r="R1855" s="12"/>
      <c r="S1855" s="12"/>
      <c r="T1855" s="12"/>
      <c r="U1855" s="12"/>
      <c r="V1855" s="12"/>
      <c r="W1855" s="12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2"/>
      <c r="AS1855" s="12"/>
      <c r="AT1855" s="12"/>
      <c r="AU1855" s="12"/>
      <c r="AV1855" s="12"/>
      <c r="AW1855" s="12"/>
      <c r="AX1855" s="12"/>
      <c r="AY1855" s="12"/>
      <c r="AZ1855" s="12"/>
      <c r="BA1855" s="12"/>
      <c r="BB1855" s="12"/>
      <c r="BC1855" s="12"/>
      <c r="BD1855" s="12"/>
      <c r="BE1855" s="12"/>
      <c r="BF1855" s="12"/>
      <c r="BG1855" s="12"/>
      <c r="BH1855" s="12"/>
      <c r="BI1855" s="12"/>
      <c r="BJ1855" s="13"/>
      <c r="BK1855" s="13"/>
      <c r="BL1855" s="13"/>
      <c r="BM1855" s="13"/>
      <c r="BN1855" s="13"/>
    </row>
    <row r="1856" spans="1:66" x14ac:dyDescent="0.25">
      <c r="D1856" s="7"/>
      <c r="E1856" s="10"/>
      <c r="F1856" s="10"/>
      <c r="G1856" s="10"/>
      <c r="H1856" s="10"/>
      <c r="I1856" s="10"/>
      <c r="J1856" s="10"/>
      <c r="K1856" s="11"/>
      <c r="L1856" s="11"/>
      <c r="M1856" s="12"/>
      <c r="N1856" s="12"/>
      <c r="O1856" s="12"/>
      <c r="P1856" s="12"/>
      <c r="Q1856" s="12"/>
      <c r="R1856" s="12"/>
      <c r="S1856" s="12"/>
      <c r="T1856" s="12"/>
      <c r="U1856" s="12"/>
      <c r="V1856" s="12"/>
      <c r="W1856" s="12"/>
      <c r="X1856" s="12"/>
      <c r="Y1856" s="12"/>
      <c r="Z1856" s="12"/>
      <c r="AA1856" s="12"/>
      <c r="AB1856" s="12"/>
      <c r="AC1856" s="12"/>
      <c r="AD1856" s="12"/>
      <c r="AE1856" s="12"/>
      <c r="AF1856" s="12"/>
      <c r="AG1856" s="12"/>
      <c r="AH1856" s="12"/>
      <c r="AI1856" s="12"/>
      <c r="AJ1856" s="12"/>
      <c r="AK1856" s="12"/>
      <c r="AL1856" s="12"/>
      <c r="AM1856" s="12"/>
      <c r="AN1856" s="12"/>
      <c r="AO1856" s="12"/>
      <c r="AP1856" s="12"/>
      <c r="AQ1856" s="12"/>
      <c r="AR1856" s="12"/>
      <c r="AS1856" s="12"/>
      <c r="AT1856" s="12"/>
      <c r="AU1856" s="12"/>
      <c r="AV1856" s="12"/>
      <c r="AW1856" s="12"/>
      <c r="AX1856" s="12"/>
      <c r="AY1856" s="12"/>
      <c r="AZ1856" s="12"/>
      <c r="BA1856" s="12"/>
      <c r="BB1856" s="12"/>
      <c r="BC1856" s="12"/>
      <c r="BD1856" s="12"/>
      <c r="BE1856" s="12"/>
      <c r="BF1856" s="12"/>
      <c r="BG1856" s="12"/>
      <c r="BH1856" s="12"/>
      <c r="BI1856" s="12"/>
      <c r="BJ1856" s="13"/>
      <c r="BK1856" s="13"/>
      <c r="BL1856" s="13"/>
      <c r="BM1856" s="13"/>
      <c r="BN1856" s="13"/>
    </row>
    <row r="1857" spans="4:66" x14ac:dyDescent="0.25">
      <c r="D1857" s="7"/>
      <c r="E1857" s="10"/>
      <c r="F1857" s="10"/>
      <c r="G1857" s="10"/>
      <c r="H1857" s="10"/>
      <c r="I1857" s="10"/>
      <c r="J1857" s="10"/>
      <c r="K1857" s="11"/>
      <c r="L1857" s="11"/>
      <c r="M1857" s="12"/>
      <c r="N1857" s="12"/>
      <c r="O1857" s="12"/>
      <c r="P1857" s="12"/>
      <c r="Q1857" s="12"/>
      <c r="R1857" s="12"/>
      <c r="S1857" s="12"/>
      <c r="T1857" s="12"/>
      <c r="U1857" s="12"/>
      <c r="V1857" s="12"/>
      <c r="W1857" s="12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2"/>
      <c r="AS1857" s="12"/>
      <c r="AT1857" s="12"/>
      <c r="AU1857" s="12"/>
      <c r="AV1857" s="12"/>
      <c r="AW1857" s="12"/>
      <c r="AX1857" s="12"/>
      <c r="AY1857" s="12"/>
      <c r="AZ1857" s="12"/>
      <c r="BA1857" s="12"/>
      <c r="BB1857" s="12"/>
      <c r="BC1857" s="12"/>
      <c r="BD1857" s="12"/>
      <c r="BE1857" s="12"/>
      <c r="BF1857" s="12"/>
      <c r="BG1857" s="12"/>
      <c r="BH1857" s="12"/>
      <c r="BI1857" s="12"/>
      <c r="BJ1857" s="13"/>
      <c r="BK1857" s="13"/>
      <c r="BL1857" s="13"/>
      <c r="BM1857" s="13"/>
      <c r="BN1857" s="13"/>
    </row>
    <row r="1858" spans="4:66" x14ac:dyDescent="0.25">
      <c r="D1858" s="7"/>
      <c r="E1858" s="10"/>
      <c r="F1858" s="10"/>
      <c r="G1858" s="10"/>
      <c r="H1858" s="10"/>
      <c r="I1858" s="10"/>
      <c r="J1858" s="10"/>
      <c r="K1858" s="11"/>
      <c r="L1858" s="11"/>
      <c r="M1858" s="12"/>
      <c r="N1858" s="12"/>
      <c r="O1858" s="12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  <c r="AA1858" s="12"/>
      <c r="AB1858" s="12"/>
      <c r="AC1858" s="12"/>
      <c r="AD1858" s="12"/>
      <c r="AE1858" s="12"/>
      <c r="AF1858" s="12"/>
      <c r="AG1858" s="12"/>
      <c r="AH1858" s="12"/>
      <c r="AI1858" s="12"/>
      <c r="AJ1858" s="12"/>
      <c r="AK1858" s="12"/>
      <c r="AL1858" s="12"/>
      <c r="AM1858" s="12"/>
      <c r="AN1858" s="12"/>
      <c r="AO1858" s="12"/>
      <c r="AP1858" s="12"/>
      <c r="AQ1858" s="12"/>
      <c r="AR1858" s="12"/>
      <c r="AS1858" s="12"/>
      <c r="AT1858" s="12"/>
      <c r="AU1858" s="12"/>
      <c r="AV1858" s="12"/>
      <c r="AW1858" s="12"/>
      <c r="AX1858" s="12"/>
      <c r="AY1858" s="12"/>
      <c r="AZ1858" s="12"/>
      <c r="BA1858" s="12"/>
      <c r="BB1858" s="12"/>
      <c r="BC1858" s="12"/>
      <c r="BD1858" s="12"/>
      <c r="BE1858" s="12"/>
      <c r="BF1858" s="12"/>
      <c r="BG1858" s="12"/>
      <c r="BH1858" s="12"/>
      <c r="BI1858" s="12"/>
      <c r="BJ1858" s="13"/>
      <c r="BK1858" s="13"/>
      <c r="BL1858" s="13"/>
      <c r="BM1858" s="13"/>
      <c r="BN1858" s="13"/>
    </row>
    <row r="1859" spans="4:66" x14ac:dyDescent="0.25">
      <c r="D1859" s="7"/>
      <c r="E1859" s="10"/>
      <c r="F1859" s="10"/>
      <c r="G1859" s="10"/>
      <c r="H1859" s="10"/>
      <c r="I1859" s="10"/>
      <c r="J1859" s="10"/>
      <c r="K1859" s="11"/>
      <c r="L1859" s="11"/>
      <c r="M1859" s="12"/>
      <c r="N1859" s="12"/>
      <c r="O1859" s="12"/>
      <c r="P1859" s="12"/>
      <c r="Q1859" s="12"/>
      <c r="R1859" s="12"/>
      <c r="S1859" s="12"/>
      <c r="T1859" s="12"/>
      <c r="U1859" s="12"/>
      <c r="V1859" s="12"/>
      <c r="W1859" s="12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2"/>
      <c r="AS1859" s="12"/>
      <c r="AT1859" s="12"/>
      <c r="AU1859" s="12"/>
      <c r="AV1859" s="12"/>
      <c r="AW1859" s="12"/>
      <c r="AX1859" s="12"/>
      <c r="AY1859" s="12"/>
      <c r="AZ1859" s="12"/>
      <c r="BA1859" s="12"/>
      <c r="BB1859" s="12"/>
      <c r="BC1859" s="12"/>
      <c r="BD1859" s="12"/>
      <c r="BE1859" s="12"/>
      <c r="BF1859" s="12"/>
      <c r="BG1859" s="12"/>
      <c r="BH1859" s="12"/>
      <c r="BI1859" s="12"/>
      <c r="BJ1859" s="13"/>
      <c r="BK1859" s="13"/>
      <c r="BL1859" s="13"/>
      <c r="BM1859" s="13"/>
      <c r="BN1859" s="13"/>
    </row>
    <row r="1860" spans="4:66" x14ac:dyDescent="0.25">
      <c r="D1860" s="7"/>
      <c r="E1860" s="10"/>
      <c r="F1860" s="10"/>
      <c r="G1860" s="10"/>
      <c r="H1860" s="10"/>
      <c r="I1860" s="10"/>
      <c r="J1860" s="10"/>
      <c r="K1860" s="11"/>
      <c r="L1860" s="11"/>
      <c r="M1860" s="12"/>
      <c r="N1860" s="12"/>
      <c r="O1860" s="12"/>
      <c r="P1860" s="12"/>
      <c r="Q1860" s="12"/>
      <c r="R1860" s="12"/>
      <c r="S1860" s="12"/>
      <c r="T1860" s="12"/>
      <c r="U1860" s="12"/>
      <c r="V1860" s="12"/>
      <c r="W1860" s="12"/>
      <c r="X1860" s="12"/>
      <c r="Y1860" s="12"/>
      <c r="Z1860" s="12"/>
      <c r="AA1860" s="12"/>
      <c r="AB1860" s="12"/>
      <c r="AC1860" s="12"/>
      <c r="AD1860" s="12"/>
      <c r="AE1860" s="12"/>
      <c r="AF1860" s="12"/>
      <c r="AG1860" s="12"/>
      <c r="AH1860" s="12"/>
      <c r="AI1860" s="12"/>
      <c r="AJ1860" s="12"/>
      <c r="AK1860" s="12"/>
      <c r="AL1860" s="12"/>
      <c r="AM1860" s="12"/>
      <c r="AN1860" s="12"/>
      <c r="AO1860" s="12"/>
      <c r="AP1860" s="12"/>
      <c r="AQ1860" s="12"/>
      <c r="AR1860" s="12"/>
      <c r="AS1860" s="12"/>
      <c r="AT1860" s="12"/>
      <c r="AU1860" s="12"/>
      <c r="AV1860" s="12"/>
      <c r="AW1860" s="12"/>
      <c r="AX1860" s="12"/>
      <c r="AY1860" s="12"/>
      <c r="AZ1860" s="12"/>
      <c r="BA1860" s="12"/>
      <c r="BB1860" s="12"/>
      <c r="BC1860" s="12"/>
      <c r="BD1860" s="12"/>
      <c r="BE1860" s="12"/>
      <c r="BF1860" s="12"/>
      <c r="BG1860" s="12"/>
      <c r="BH1860" s="12"/>
      <c r="BI1860" s="12"/>
      <c r="BJ1860" s="13"/>
      <c r="BK1860" s="13"/>
      <c r="BL1860" s="13"/>
      <c r="BM1860" s="13"/>
      <c r="BN1860" s="13"/>
    </row>
    <row r="1861" spans="4:66" x14ac:dyDescent="0.25">
      <c r="D1861" s="7"/>
      <c r="E1861" s="10"/>
      <c r="F1861" s="10"/>
      <c r="G1861" s="10"/>
      <c r="H1861" s="10"/>
      <c r="I1861" s="10"/>
      <c r="J1861" s="10"/>
      <c r="K1861" s="11"/>
      <c r="L1861" s="11"/>
      <c r="M1861" s="12"/>
      <c r="N1861" s="12"/>
      <c r="O1861" s="12"/>
      <c r="P1861" s="12"/>
      <c r="Q1861" s="12"/>
      <c r="R1861" s="12"/>
      <c r="S1861" s="12"/>
      <c r="T1861" s="12"/>
      <c r="U1861" s="12"/>
      <c r="V1861" s="12"/>
      <c r="W1861" s="12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2"/>
      <c r="AS1861" s="12"/>
      <c r="AT1861" s="12"/>
      <c r="AU1861" s="12"/>
      <c r="AV1861" s="12"/>
      <c r="AW1861" s="12"/>
      <c r="AX1861" s="12"/>
      <c r="AY1861" s="12"/>
      <c r="AZ1861" s="12"/>
      <c r="BA1861" s="12"/>
      <c r="BB1861" s="12"/>
      <c r="BC1861" s="12"/>
      <c r="BD1861" s="12"/>
      <c r="BE1861" s="12"/>
      <c r="BF1861" s="12"/>
      <c r="BG1861" s="12"/>
      <c r="BH1861" s="12"/>
      <c r="BI1861" s="12"/>
      <c r="BJ1861" s="13"/>
      <c r="BK1861" s="13"/>
      <c r="BL1861" s="13"/>
      <c r="BM1861" s="13"/>
      <c r="BN1861" s="13"/>
    </row>
    <row r="1862" spans="4:66" x14ac:dyDescent="0.25">
      <c r="D1862" s="7"/>
      <c r="E1862" s="10"/>
      <c r="F1862" s="10"/>
      <c r="G1862" s="10"/>
      <c r="H1862" s="10"/>
      <c r="I1862" s="10"/>
      <c r="J1862" s="10"/>
      <c r="K1862" s="11"/>
      <c r="L1862" s="11"/>
      <c r="M1862" s="12"/>
      <c r="N1862" s="12"/>
      <c r="O1862" s="12"/>
      <c r="P1862" s="12"/>
      <c r="Q1862" s="12"/>
      <c r="R1862" s="12"/>
      <c r="S1862" s="12"/>
      <c r="T1862" s="12"/>
      <c r="U1862" s="12"/>
      <c r="V1862" s="12"/>
      <c r="W1862" s="12"/>
      <c r="X1862" s="12"/>
      <c r="Y1862" s="12"/>
      <c r="Z1862" s="12"/>
      <c r="AA1862" s="12"/>
      <c r="AB1862" s="12"/>
      <c r="AC1862" s="12"/>
      <c r="AD1862" s="12"/>
      <c r="AE1862" s="12"/>
      <c r="AF1862" s="12"/>
      <c r="AG1862" s="12"/>
      <c r="AH1862" s="12"/>
      <c r="AI1862" s="12"/>
      <c r="AJ1862" s="12"/>
      <c r="AK1862" s="12"/>
      <c r="AL1862" s="12"/>
      <c r="AM1862" s="12"/>
      <c r="AN1862" s="12"/>
      <c r="AO1862" s="12"/>
      <c r="AP1862" s="12"/>
      <c r="AQ1862" s="12"/>
      <c r="AR1862" s="12"/>
      <c r="AS1862" s="12"/>
      <c r="AT1862" s="12"/>
      <c r="AU1862" s="12"/>
      <c r="AV1862" s="12"/>
      <c r="AW1862" s="12"/>
      <c r="AX1862" s="12"/>
      <c r="AY1862" s="12"/>
      <c r="AZ1862" s="12"/>
      <c r="BA1862" s="12"/>
      <c r="BB1862" s="12"/>
      <c r="BC1862" s="12"/>
      <c r="BD1862" s="12"/>
      <c r="BE1862" s="12"/>
      <c r="BF1862" s="12"/>
      <c r="BG1862" s="12"/>
      <c r="BH1862" s="12"/>
      <c r="BI1862" s="12"/>
      <c r="BJ1862" s="13"/>
      <c r="BK1862" s="13"/>
      <c r="BL1862" s="13"/>
      <c r="BM1862" s="13"/>
      <c r="BN1862" s="13"/>
    </row>
    <row r="1863" spans="4:66" x14ac:dyDescent="0.25">
      <c r="D1863" s="7"/>
      <c r="E1863" s="10"/>
      <c r="F1863" s="10"/>
      <c r="G1863" s="10"/>
      <c r="H1863" s="10"/>
      <c r="I1863" s="10"/>
      <c r="J1863" s="10"/>
      <c r="K1863" s="11"/>
      <c r="L1863" s="11"/>
      <c r="M1863" s="12"/>
      <c r="N1863" s="12"/>
      <c r="O1863" s="12"/>
      <c r="P1863" s="12"/>
      <c r="Q1863" s="12"/>
      <c r="R1863" s="12"/>
      <c r="S1863" s="12"/>
      <c r="T1863" s="12"/>
      <c r="U1863" s="12"/>
      <c r="V1863" s="12"/>
      <c r="W1863" s="12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2"/>
      <c r="AS1863" s="12"/>
      <c r="AT1863" s="12"/>
      <c r="AU1863" s="12"/>
      <c r="AV1863" s="12"/>
      <c r="AW1863" s="12"/>
      <c r="AX1863" s="12"/>
      <c r="AY1863" s="12"/>
      <c r="AZ1863" s="12"/>
      <c r="BA1863" s="12"/>
      <c r="BB1863" s="12"/>
      <c r="BC1863" s="12"/>
      <c r="BD1863" s="12"/>
      <c r="BE1863" s="12"/>
      <c r="BF1863" s="12"/>
      <c r="BG1863" s="12"/>
      <c r="BH1863" s="12"/>
      <c r="BI1863" s="12"/>
      <c r="BJ1863" s="13"/>
      <c r="BK1863" s="13"/>
      <c r="BL1863" s="13"/>
      <c r="BM1863" s="13"/>
      <c r="BN1863" s="13"/>
    </row>
    <row r="1864" spans="4:66" x14ac:dyDescent="0.25">
      <c r="D1864" s="7"/>
      <c r="E1864" s="10"/>
      <c r="F1864" s="10"/>
      <c r="G1864" s="10"/>
      <c r="H1864" s="10"/>
      <c r="I1864" s="10"/>
      <c r="J1864" s="10"/>
      <c r="K1864" s="11"/>
      <c r="L1864" s="11"/>
      <c r="M1864" s="12"/>
      <c r="N1864" s="12"/>
      <c r="O1864" s="12"/>
      <c r="P1864" s="12"/>
      <c r="Q1864" s="12"/>
      <c r="R1864" s="12"/>
      <c r="S1864" s="12"/>
      <c r="T1864" s="12"/>
      <c r="U1864" s="12"/>
      <c r="V1864" s="12"/>
      <c r="W1864" s="12"/>
      <c r="X1864" s="12"/>
      <c r="Y1864" s="12"/>
      <c r="Z1864" s="12"/>
      <c r="AA1864" s="12"/>
      <c r="AB1864" s="12"/>
      <c r="AC1864" s="12"/>
      <c r="AD1864" s="12"/>
      <c r="AE1864" s="12"/>
      <c r="AF1864" s="12"/>
      <c r="AG1864" s="12"/>
      <c r="AH1864" s="12"/>
      <c r="AI1864" s="12"/>
      <c r="AJ1864" s="12"/>
      <c r="AK1864" s="12"/>
      <c r="AL1864" s="12"/>
      <c r="AM1864" s="12"/>
      <c r="AN1864" s="12"/>
      <c r="AO1864" s="12"/>
      <c r="AP1864" s="12"/>
      <c r="AQ1864" s="12"/>
      <c r="AR1864" s="12"/>
      <c r="AS1864" s="12"/>
      <c r="AT1864" s="12"/>
      <c r="AU1864" s="12"/>
      <c r="AV1864" s="12"/>
      <c r="AW1864" s="12"/>
      <c r="AX1864" s="12"/>
      <c r="AY1864" s="12"/>
      <c r="AZ1864" s="12"/>
      <c r="BA1864" s="12"/>
      <c r="BB1864" s="12"/>
      <c r="BC1864" s="12"/>
      <c r="BD1864" s="12"/>
      <c r="BE1864" s="12"/>
      <c r="BF1864" s="12"/>
      <c r="BG1864" s="12"/>
      <c r="BH1864" s="12"/>
      <c r="BI1864" s="12"/>
      <c r="BJ1864" s="13"/>
      <c r="BK1864" s="13"/>
      <c r="BL1864" s="13"/>
      <c r="BM1864" s="13"/>
      <c r="BN1864" s="13"/>
    </row>
    <row r="1865" spans="4:66" x14ac:dyDescent="0.25">
      <c r="D1865" s="7"/>
      <c r="E1865" s="10"/>
      <c r="F1865" s="10"/>
      <c r="G1865" s="10"/>
      <c r="H1865" s="10"/>
      <c r="I1865" s="10"/>
      <c r="J1865" s="10"/>
      <c r="K1865" s="11"/>
      <c r="L1865" s="11"/>
      <c r="M1865" s="12"/>
      <c r="N1865" s="12"/>
      <c r="O1865" s="12"/>
      <c r="P1865" s="12"/>
      <c r="Q1865" s="12"/>
      <c r="R1865" s="12"/>
      <c r="S1865" s="12"/>
      <c r="T1865" s="12"/>
      <c r="U1865" s="12"/>
      <c r="V1865" s="12"/>
      <c r="W1865" s="12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2"/>
      <c r="AS1865" s="12"/>
      <c r="AT1865" s="12"/>
      <c r="AU1865" s="12"/>
      <c r="AV1865" s="12"/>
      <c r="AW1865" s="12"/>
      <c r="AX1865" s="12"/>
      <c r="AY1865" s="12"/>
      <c r="AZ1865" s="12"/>
      <c r="BA1865" s="12"/>
      <c r="BB1865" s="12"/>
      <c r="BC1865" s="12"/>
      <c r="BD1865" s="12"/>
      <c r="BE1865" s="12"/>
      <c r="BF1865" s="12"/>
      <c r="BG1865" s="12"/>
      <c r="BH1865" s="12"/>
      <c r="BI1865" s="12"/>
      <c r="BJ1865" s="13"/>
      <c r="BK1865" s="13"/>
      <c r="BL1865" s="13"/>
      <c r="BM1865" s="13"/>
      <c r="BN1865" s="13"/>
    </row>
    <row r="1866" spans="4:66" x14ac:dyDescent="0.25">
      <c r="D1866" s="7"/>
      <c r="E1866" s="10"/>
      <c r="F1866" s="10"/>
      <c r="G1866" s="10"/>
      <c r="H1866" s="10"/>
      <c r="I1866" s="10"/>
      <c r="J1866" s="10"/>
      <c r="K1866" s="11"/>
      <c r="L1866" s="11"/>
      <c r="M1866" s="12"/>
      <c r="N1866" s="12"/>
      <c r="O1866" s="12"/>
      <c r="P1866" s="12"/>
      <c r="Q1866" s="12"/>
      <c r="R1866" s="12"/>
      <c r="S1866" s="12"/>
      <c r="T1866" s="12"/>
      <c r="U1866" s="12"/>
      <c r="V1866" s="12"/>
      <c r="W1866" s="12"/>
      <c r="X1866" s="12"/>
      <c r="Y1866" s="12"/>
      <c r="Z1866" s="12"/>
      <c r="AA1866" s="12"/>
      <c r="AB1866" s="12"/>
      <c r="AC1866" s="12"/>
      <c r="AD1866" s="12"/>
      <c r="AE1866" s="12"/>
      <c r="AF1866" s="12"/>
      <c r="AG1866" s="12"/>
      <c r="AH1866" s="12"/>
      <c r="AI1866" s="12"/>
      <c r="AJ1866" s="12"/>
      <c r="AK1866" s="12"/>
      <c r="AL1866" s="12"/>
      <c r="AM1866" s="12"/>
      <c r="AN1866" s="12"/>
      <c r="AO1866" s="12"/>
      <c r="AP1866" s="12"/>
      <c r="AQ1866" s="12"/>
      <c r="AR1866" s="12"/>
      <c r="AS1866" s="12"/>
      <c r="AT1866" s="12"/>
      <c r="AU1866" s="12"/>
      <c r="AV1866" s="12"/>
      <c r="AW1866" s="12"/>
      <c r="AX1866" s="12"/>
      <c r="AY1866" s="12"/>
      <c r="AZ1866" s="12"/>
      <c r="BA1866" s="12"/>
      <c r="BB1866" s="12"/>
      <c r="BC1866" s="12"/>
      <c r="BD1866" s="12"/>
      <c r="BE1866" s="12"/>
      <c r="BF1866" s="12"/>
      <c r="BG1866" s="12"/>
      <c r="BH1866" s="12"/>
      <c r="BI1866" s="12"/>
      <c r="BJ1866" s="13"/>
      <c r="BK1866" s="13"/>
      <c r="BL1866" s="13"/>
      <c r="BM1866" s="13"/>
      <c r="BN1866" s="13"/>
    </row>
    <row r="1867" spans="4:66" x14ac:dyDescent="0.25">
      <c r="D1867" s="7"/>
      <c r="E1867" s="10"/>
      <c r="F1867" s="10"/>
      <c r="G1867" s="10"/>
      <c r="H1867" s="10"/>
      <c r="I1867" s="10"/>
      <c r="J1867" s="10"/>
      <c r="K1867" s="11"/>
      <c r="L1867" s="11"/>
      <c r="M1867" s="12"/>
      <c r="N1867" s="12"/>
      <c r="O1867" s="12"/>
      <c r="P1867" s="12"/>
      <c r="Q1867" s="12"/>
      <c r="R1867" s="12"/>
      <c r="S1867" s="12"/>
      <c r="T1867" s="12"/>
      <c r="U1867" s="12"/>
      <c r="V1867" s="12"/>
      <c r="W1867" s="12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2"/>
      <c r="AS1867" s="12"/>
      <c r="AT1867" s="12"/>
      <c r="AU1867" s="12"/>
      <c r="AV1867" s="12"/>
      <c r="AW1867" s="12"/>
      <c r="AX1867" s="12"/>
      <c r="AY1867" s="12"/>
      <c r="AZ1867" s="12"/>
      <c r="BA1867" s="12"/>
      <c r="BB1867" s="12"/>
      <c r="BC1867" s="12"/>
      <c r="BD1867" s="12"/>
      <c r="BE1867" s="12"/>
      <c r="BF1867" s="12"/>
      <c r="BG1867" s="12"/>
      <c r="BH1867" s="12"/>
      <c r="BI1867" s="12"/>
      <c r="BJ1867" s="13"/>
      <c r="BK1867" s="13"/>
      <c r="BL1867" s="13"/>
      <c r="BM1867" s="13"/>
      <c r="BN1867" s="13"/>
    </row>
    <row r="1868" spans="4:66" x14ac:dyDescent="0.25">
      <c r="D1868" s="7"/>
      <c r="E1868" s="10"/>
      <c r="F1868" s="10"/>
      <c r="G1868" s="10"/>
      <c r="H1868" s="10"/>
      <c r="I1868" s="10"/>
      <c r="J1868" s="10"/>
      <c r="K1868" s="11"/>
      <c r="L1868" s="11"/>
      <c r="M1868" s="12"/>
      <c r="N1868" s="12"/>
      <c r="O1868" s="12"/>
      <c r="P1868" s="12"/>
      <c r="Q1868" s="12"/>
      <c r="R1868" s="12"/>
      <c r="S1868" s="12"/>
      <c r="T1868" s="12"/>
      <c r="U1868" s="12"/>
      <c r="V1868" s="12"/>
      <c r="W1868" s="12"/>
      <c r="X1868" s="12"/>
      <c r="Y1868" s="12"/>
      <c r="Z1868" s="12"/>
      <c r="AA1868" s="12"/>
      <c r="AB1868" s="12"/>
      <c r="AC1868" s="12"/>
      <c r="AD1868" s="12"/>
      <c r="AE1868" s="12"/>
      <c r="AF1868" s="12"/>
      <c r="AG1868" s="12"/>
      <c r="AH1868" s="12"/>
      <c r="AI1868" s="12"/>
      <c r="AJ1868" s="12"/>
      <c r="AK1868" s="12"/>
      <c r="AL1868" s="12"/>
      <c r="AM1868" s="12"/>
      <c r="AN1868" s="12"/>
      <c r="AO1868" s="12"/>
      <c r="AP1868" s="12"/>
      <c r="AQ1868" s="12"/>
      <c r="AR1868" s="12"/>
      <c r="AS1868" s="12"/>
      <c r="AT1868" s="12"/>
      <c r="AU1868" s="12"/>
      <c r="AV1868" s="12"/>
      <c r="AW1868" s="12"/>
      <c r="AX1868" s="12"/>
      <c r="AY1868" s="12"/>
      <c r="AZ1868" s="12"/>
      <c r="BA1868" s="12"/>
      <c r="BB1868" s="12"/>
      <c r="BC1868" s="12"/>
      <c r="BD1868" s="12"/>
      <c r="BE1868" s="12"/>
      <c r="BF1868" s="12"/>
      <c r="BG1868" s="12"/>
      <c r="BH1868" s="12"/>
      <c r="BI1868" s="12"/>
      <c r="BJ1868" s="13"/>
      <c r="BK1868" s="13"/>
      <c r="BL1868" s="13"/>
      <c r="BM1868" s="13"/>
      <c r="BN1868" s="13"/>
    </row>
    <row r="1869" spans="4:66" x14ac:dyDescent="0.25">
      <c r="D1869" s="7"/>
      <c r="E1869" s="10"/>
      <c r="F1869" s="10"/>
      <c r="G1869" s="10"/>
      <c r="H1869" s="10"/>
      <c r="I1869" s="10"/>
      <c r="J1869" s="10"/>
      <c r="K1869" s="11"/>
      <c r="L1869" s="11"/>
      <c r="M1869" s="12"/>
      <c r="N1869" s="12"/>
      <c r="O1869" s="12"/>
      <c r="P1869" s="12"/>
      <c r="Q1869" s="12"/>
      <c r="R1869" s="12"/>
      <c r="S1869" s="12"/>
      <c r="T1869" s="12"/>
      <c r="U1869" s="12"/>
      <c r="V1869" s="12"/>
      <c r="W1869" s="12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2"/>
      <c r="AS1869" s="12"/>
      <c r="AT1869" s="12"/>
      <c r="AU1869" s="12"/>
      <c r="AV1869" s="12"/>
      <c r="AW1869" s="12"/>
      <c r="AX1869" s="12"/>
      <c r="AY1869" s="12"/>
      <c r="AZ1869" s="12"/>
      <c r="BA1869" s="12"/>
      <c r="BB1869" s="12"/>
      <c r="BC1869" s="12"/>
      <c r="BD1869" s="12"/>
      <c r="BE1869" s="12"/>
      <c r="BF1869" s="12"/>
      <c r="BG1869" s="12"/>
      <c r="BH1869" s="12"/>
      <c r="BI1869" s="12"/>
      <c r="BJ1869" s="13"/>
      <c r="BK1869" s="13"/>
      <c r="BL1869" s="13"/>
      <c r="BM1869" s="13"/>
      <c r="BN1869" s="13"/>
    </row>
    <row r="1870" spans="4:66" x14ac:dyDescent="0.25">
      <c r="D1870" s="7"/>
      <c r="E1870" s="10"/>
      <c r="F1870" s="10"/>
      <c r="G1870" s="10"/>
      <c r="H1870" s="10"/>
      <c r="I1870" s="10"/>
      <c r="J1870" s="10"/>
      <c r="K1870" s="11"/>
      <c r="L1870" s="11"/>
      <c r="M1870" s="12"/>
      <c r="N1870" s="12"/>
      <c r="O1870" s="12"/>
      <c r="P1870" s="12"/>
      <c r="Q1870" s="12"/>
      <c r="R1870" s="12"/>
      <c r="S1870" s="12"/>
      <c r="T1870" s="12"/>
      <c r="U1870" s="12"/>
      <c r="V1870" s="12"/>
      <c r="W1870" s="12"/>
      <c r="X1870" s="12"/>
      <c r="Y1870" s="12"/>
      <c r="Z1870" s="12"/>
      <c r="AA1870" s="12"/>
      <c r="AB1870" s="12"/>
      <c r="AC1870" s="12"/>
      <c r="AD1870" s="12"/>
      <c r="AE1870" s="12"/>
      <c r="AF1870" s="12"/>
      <c r="AG1870" s="12"/>
      <c r="AH1870" s="12"/>
      <c r="AI1870" s="12"/>
      <c r="AJ1870" s="12"/>
      <c r="AK1870" s="12"/>
      <c r="AL1870" s="12"/>
      <c r="AM1870" s="12"/>
      <c r="AN1870" s="12"/>
      <c r="AO1870" s="12"/>
      <c r="AP1870" s="12"/>
      <c r="AQ1870" s="12"/>
      <c r="AR1870" s="12"/>
      <c r="AS1870" s="12"/>
      <c r="AT1870" s="12"/>
      <c r="AU1870" s="12"/>
      <c r="AV1870" s="12"/>
      <c r="AW1870" s="12"/>
      <c r="AX1870" s="12"/>
      <c r="AY1870" s="12"/>
      <c r="AZ1870" s="12"/>
      <c r="BA1870" s="12"/>
      <c r="BB1870" s="12"/>
      <c r="BC1870" s="12"/>
      <c r="BD1870" s="12"/>
      <c r="BE1870" s="12"/>
      <c r="BF1870" s="12"/>
      <c r="BG1870" s="12"/>
      <c r="BH1870" s="12"/>
      <c r="BI1870" s="12"/>
      <c r="BJ1870" s="13"/>
      <c r="BK1870" s="13"/>
      <c r="BL1870" s="13"/>
      <c r="BM1870" s="13"/>
      <c r="BN1870" s="13"/>
    </row>
    <row r="1871" spans="4:66" x14ac:dyDescent="0.25">
      <c r="D1871" s="7"/>
      <c r="E1871" s="10"/>
      <c r="F1871" s="10"/>
      <c r="G1871" s="10"/>
      <c r="H1871" s="10"/>
      <c r="I1871" s="10"/>
      <c r="J1871" s="10"/>
      <c r="K1871" s="11"/>
      <c r="L1871" s="11"/>
      <c r="M1871" s="12"/>
      <c r="N1871" s="12"/>
      <c r="O1871" s="12"/>
      <c r="P1871" s="12"/>
      <c r="Q1871" s="12"/>
      <c r="R1871" s="12"/>
      <c r="S1871" s="12"/>
      <c r="T1871" s="12"/>
      <c r="U1871" s="12"/>
      <c r="V1871" s="12"/>
      <c r="W1871" s="12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2"/>
      <c r="AS1871" s="12"/>
      <c r="AT1871" s="12"/>
      <c r="AU1871" s="12"/>
      <c r="AV1871" s="12"/>
      <c r="AW1871" s="12"/>
      <c r="AX1871" s="12"/>
      <c r="AY1871" s="12"/>
      <c r="AZ1871" s="12"/>
      <c r="BA1871" s="12"/>
      <c r="BB1871" s="12"/>
      <c r="BC1871" s="12"/>
      <c r="BD1871" s="12"/>
      <c r="BE1871" s="12"/>
      <c r="BF1871" s="12"/>
      <c r="BG1871" s="12"/>
      <c r="BH1871" s="12"/>
      <c r="BI1871" s="12"/>
      <c r="BJ1871" s="13"/>
      <c r="BK1871" s="13"/>
      <c r="BL1871" s="13"/>
      <c r="BM1871" s="13"/>
      <c r="BN1871" s="13"/>
    </row>
    <row r="1872" spans="4:66" x14ac:dyDescent="0.25">
      <c r="D1872" s="7"/>
      <c r="E1872" s="10"/>
      <c r="F1872" s="10"/>
      <c r="G1872" s="10"/>
      <c r="H1872" s="10"/>
      <c r="I1872" s="10"/>
      <c r="J1872" s="10"/>
      <c r="K1872" s="11"/>
      <c r="L1872" s="11"/>
      <c r="M1872" s="12"/>
      <c r="N1872" s="12"/>
      <c r="O1872" s="12"/>
      <c r="P1872" s="12"/>
      <c r="Q1872" s="12"/>
      <c r="R1872" s="12"/>
      <c r="S1872" s="12"/>
      <c r="T1872" s="12"/>
      <c r="U1872" s="12"/>
      <c r="V1872" s="12"/>
      <c r="W1872" s="12"/>
      <c r="X1872" s="12"/>
      <c r="Y1872" s="12"/>
      <c r="Z1872" s="12"/>
      <c r="AA1872" s="12"/>
      <c r="AB1872" s="12"/>
      <c r="AC1872" s="12"/>
      <c r="AD1872" s="12"/>
      <c r="AE1872" s="12"/>
      <c r="AF1872" s="12"/>
      <c r="AG1872" s="12"/>
      <c r="AH1872" s="12"/>
      <c r="AI1872" s="12"/>
      <c r="AJ1872" s="12"/>
      <c r="AK1872" s="12"/>
      <c r="AL1872" s="12"/>
      <c r="AM1872" s="12"/>
      <c r="AN1872" s="12"/>
      <c r="AO1872" s="12"/>
      <c r="AP1872" s="12"/>
      <c r="AQ1872" s="12"/>
      <c r="AR1872" s="12"/>
      <c r="AS1872" s="12"/>
      <c r="AT1872" s="12"/>
      <c r="AU1872" s="12"/>
      <c r="AV1872" s="12"/>
      <c r="AW1872" s="12"/>
      <c r="AX1872" s="12"/>
      <c r="AY1872" s="12"/>
      <c r="AZ1872" s="12"/>
      <c r="BA1872" s="12"/>
      <c r="BB1872" s="12"/>
      <c r="BC1872" s="12"/>
      <c r="BD1872" s="12"/>
      <c r="BE1872" s="12"/>
      <c r="BF1872" s="12"/>
      <c r="BG1872" s="12"/>
      <c r="BH1872" s="12"/>
      <c r="BI1872" s="12"/>
      <c r="BJ1872" s="13"/>
      <c r="BK1872" s="13"/>
      <c r="BL1872" s="13"/>
      <c r="BM1872" s="13"/>
      <c r="BN1872" s="13"/>
    </row>
    <row r="1873" spans="4:66" x14ac:dyDescent="0.25">
      <c r="D1873" s="7"/>
      <c r="E1873" s="10"/>
      <c r="F1873" s="10"/>
      <c r="G1873" s="10"/>
      <c r="H1873" s="10"/>
      <c r="I1873" s="10"/>
      <c r="J1873" s="10"/>
      <c r="K1873" s="11"/>
      <c r="L1873" s="11"/>
      <c r="M1873" s="12"/>
      <c r="N1873" s="12"/>
      <c r="O1873" s="12"/>
      <c r="P1873" s="12"/>
      <c r="Q1873" s="12"/>
      <c r="R1873" s="12"/>
      <c r="S1873" s="12"/>
      <c r="T1873" s="12"/>
      <c r="U1873" s="12"/>
      <c r="V1873" s="12"/>
      <c r="W1873" s="12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2"/>
      <c r="AS1873" s="12"/>
      <c r="AT1873" s="12"/>
      <c r="AU1873" s="12"/>
      <c r="AV1873" s="12"/>
      <c r="AW1873" s="12"/>
      <c r="AX1873" s="12"/>
      <c r="AY1873" s="12"/>
      <c r="AZ1873" s="12"/>
      <c r="BA1873" s="12"/>
      <c r="BB1873" s="12"/>
      <c r="BC1873" s="12"/>
      <c r="BD1873" s="12"/>
      <c r="BE1873" s="12"/>
      <c r="BF1873" s="12"/>
      <c r="BG1873" s="12"/>
      <c r="BH1873" s="12"/>
      <c r="BI1873" s="12"/>
      <c r="BJ1873" s="13"/>
      <c r="BK1873" s="13"/>
      <c r="BL1873" s="13"/>
      <c r="BM1873" s="13"/>
      <c r="BN1873" s="13"/>
    </row>
    <row r="1874" spans="4:66" x14ac:dyDescent="0.25">
      <c r="D1874" s="7"/>
      <c r="E1874" s="10"/>
      <c r="F1874" s="10"/>
      <c r="G1874" s="10"/>
      <c r="H1874" s="10"/>
      <c r="I1874" s="10"/>
      <c r="J1874" s="10"/>
      <c r="K1874" s="11"/>
      <c r="L1874" s="11"/>
      <c r="M1874" s="12"/>
      <c r="N1874" s="12"/>
      <c r="O1874" s="12"/>
      <c r="P1874" s="12"/>
      <c r="Q1874" s="12"/>
      <c r="R1874" s="12"/>
      <c r="S1874" s="12"/>
      <c r="T1874" s="12"/>
      <c r="U1874" s="12"/>
      <c r="V1874" s="12"/>
      <c r="W1874" s="12"/>
      <c r="X1874" s="12"/>
      <c r="Y1874" s="12"/>
      <c r="Z1874" s="12"/>
      <c r="AA1874" s="12"/>
      <c r="AB1874" s="12"/>
      <c r="AC1874" s="12"/>
      <c r="AD1874" s="12"/>
      <c r="AE1874" s="12"/>
      <c r="AF1874" s="12"/>
      <c r="AG1874" s="12"/>
      <c r="AH1874" s="12"/>
      <c r="AI1874" s="12"/>
      <c r="AJ1874" s="12"/>
      <c r="AK1874" s="12"/>
      <c r="AL1874" s="12"/>
      <c r="AM1874" s="12"/>
      <c r="AN1874" s="12"/>
      <c r="AO1874" s="12"/>
      <c r="AP1874" s="12"/>
      <c r="AQ1874" s="12"/>
      <c r="AR1874" s="12"/>
      <c r="AS1874" s="12"/>
      <c r="AT1874" s="12"/>
      <c r="AU1874" s="12"/>
      <c r="AV1874" s="12"/>
      <c r="AW1874" s="12"/>
      <c r="AX1874" s="12"/>
      <c r="AY1874" s="12"/>
      <c r="AZ1874" s="12"/>
      <c r="BA1874" s="12"/>
      <c r="BB1874" s="12"/>
      <c r="BC1874" s="12"/>
      <c r="BD1874" s="12"/>
      <c r="BE1874" s="12"/>
      <c r="BF1874" s="12"/>
      <c r="BG1874" s="12"/>
      <c r="BH1874" s="12"/>
      <c r="BI1874" s="12"/>
      <c r="BJ1874" s="13"/>
      <c r="BK1874" s="13"/>
      <c r="BL1874" s="13"/>
      <c r="BM1874" s="13"/>
      <c r="BN1874" s="13"/>
    </row>
    <row r="1875" spans="4:66" x14ac:dyDescent="0.25">
      <c r="D1875" s="7"/>
      <c r="E1875" s="10"/>
      <c r="F1875" s="10"/>
      <c r="G1875" s="10"/>
      <c r="H1875" s="10"/>
      <c r="I1875" s="10"/>
      <c r="J1875" s="10"/>
      <c r="K1875" s="11"/>
      <c r="L1875" s="11"/>
      <c r="M1875" s="12"/>
      <c r="N1875" s="12"/>
      <c r="O1875" s="12"/>
      <c r="P1875" s="12"/>
      <c r="Q1875" s="12"/>
      <c r="R1875" s="12"/>
      <c r="S1875" s="12"/>
      <c r="T1875" s="12"/>
      <c r="U1875" s="12"/>
      <c r="V1875" s="12"/>
      <c r="W1875" s="12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2"/>
      <c r="AS1875" s="12"/>
      <c r="AT1875" s="12"/>
      <c r="AU1875" s="12"/>
      <c r="AV1875" s="12"/>
      <c r="AW1875" s="12"/>
      <c r="AX1875" s="12"/>
      <c r="AY1875" s="12"/>
      <c r="AZ1875" s="12"/>
      <c r="BA1875" s="12"/>
      <c r="BB1875" s="12"/>
      <c r="BC1875" s="12"/>
      <c r="BD1875" s="12"/>
      <c r="BE1875" s="12"/>
      <c r="BF1875" s="12"/>
      <c r="BG1875" s="12"/>
      <c r="BH1875" s="12"/>
      <c r="BI1875" s="12"/>
      <c r="BJ1875" s="13"/>
      <c r="BK1875" s="13"/>
      <c r="BL1875" s="13"/>
      <c r="BM1875" s="13"/>
      <c r="BN1875" s="13"/>
    </row>
    <row r="1876" spans="4:66" x14ac:dyDescent="0.25">
      <c r="D1876" s="7"/>
      <c r="E1876" s="10"/>
      <c r="F1876" s="10"/>
      <c r="G1876" s="10"/>
      <c r="H1876" s="10"/>
      <c r="I1876" s="10"/>
      <c r="J1876" s="10"/>
      <c r="K1876" s="11"/>
      <c r="L1876" s="11"/>
      <c r="M1876" s="12"/>
      <c r="N1876" s="12"/>
      <c r="O1876" s="12"/>
      <c r="P1876" s="12"/>
      <c r="Q1876" s="12"/>
      <c r="R1876" s="12"/>
      <c r="S1876" s="12"/>
      <c r="T1876" s="12"/>
      <c r="U1876" s="12"/>
      <c r="V1876" s="12"/>
      <c r="W1876" s="12"/>
      <c r="X1876" s="12"/>
      <c r="Y1876" s="12"/>
      <c r="Z1876" s="12"/>
      <c r="AA1876" s="12"/>
      <c r="AB1876" s="12"/>
      <c r="AC1876" s="12"/>
      <c r="AD1876" s="12"/>
      <c r="AE1876" s="12"/>
      <c r="AF1876" s="12"/>
      <c r="AG1876" s="12"/>
      <c r="AH1876" s="12"/>
      <c r="AI1876" s="12"/>
      <c r="AJ1876" s="12"/>
      <c r="AK1876" s="12"/>
      <c r="AL1876" s="12"/>
      <c r="AM1876" s="12"/>
      <c r="AN1876" s="12"/>
      <c r="AO1876" s="12"/>
      <c r="AP1876" s="12"/>
      <c r="AQ1876" s="12"/>
      <c r="AR1876" s="12"/>
      <c r="AS1876" s="12"/>
      <c r="AT1876" s="12"/>
      <c r="AU1876" s="12"/>
      <c r="AV1876" s="12"/>
      <c r="AW1876" s="12"/>
      <c r="AX1876" s="12"/>
      <c r="AY1876" s="12"/>
      <c r="AZ1876" s="12"/>
      <c r="BA1876" s="12"/>
      <c r="BB1876" s="12"/>
      <c r="BC1876" s="12"/>
      <c r="BD1876" s="12"/>
      <c r="BE1876" s="12"/>
      <c r="BF1876" s="12"/>
      <c r="BG1876" s="12"/>
      <c r="BH1876" s="12"/>
      <c r="BI1876" s="12"/>
      <c r="BJ1876" s="13"/>
      <c r="BK1876" s="13"/>
      <c r="BL1876" s="13"/>
      <c r="BM1876" s="13"/>
      <c r="BN1876" s="13"/>
    </row>
    <row r="1877" spans="4:66" x14ac:dyDescent="0.25">
      <c r="D1877" s="7"/>
      <c r="E1877" s="10"/>
      <c r="F1877" s="10"/>
      <c r="G1877" s="10"/>
      <c r="H1877" s="10"/>
      <c r="I1877" s="10"/>
      <c r="J1877" s="10"/>
      <c r="K1877" s="11"/>
      <c r="L1877" s="11"/>
      <c r="M1877" s="12"/>
      <c r="N1877" s="12"/>
      <c r="O1877" s="12"/>
      <c r="P1877" s="12"/>
      <c r="Q1877" s="12"/>
      <c r="R1877" s="12"/>
      <c r="S1877" s="12"/>
      <c r="T1877" s="12"/>
      <c r="U1877" s="12"/>
      <c r="V1877" s="12"/>
      <c r="W1877" s="12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2"/>
      <c r="AS1877" s="12"/>
      <c r="AT1877" s="12"/>
      <c r="AU1877" s="12"/>
      <c r="AV1877" s="12"/>
      <c r="AW1877" s="12"/>
      <c r="AX1877" s="12"/>
      <c r="AY1877" s="12"/>
      <c r="AZ1877" s="12"/>
      <c r="BA1877" s="12"/>
      <c r="BB1877" s="12"/>
      <c r="BC1877" s="12"/>
      <c r="BD1877" s="12"/>
      <c r="BE1877" s="12"/>
      <c r="BF1877" s="12"/>
      <c r="BG1877" s="12"/>
      <c r="BH1877" s="12"/>
      <c r="BI1877" s="12"/>
      <c r="BJ1877" s="13"/>
      <c r="BK1877" s="13"/>
      <c r="BL1877" s="13"/>
      <c r="BM1877" s="13"/>
      <c r="BN1877" s="13"/>
    </row>
    <row r="1878" spans="4:66" x14ac:dyDescent="0.25">
      <c r="D1878" s="7"/>
      <c r="E1878" s="10"/>
      <c r="F1878" s="10"/>
      <c r="G1878" s="10"/>
      <c r="H1878" s="10"/>
      <c r="I1878" s="10"/>
      <c r="J1878" s="10"/>
      <c r="K1878" s="11"/>
      <c r="L1878" s="11"/>
      <c r="M1878" s="12"/>
      <c r="N1878" s="12"/>
      <c r="O1878" s="12"/>
      <c r="P1878" s="12"/>
      <c r="Q1878" s="12"/>
      <c r="R1878" s="12"/>
      <c r="S1878" s="12"/>
      <c r="T1878" s="12"/>
      <c r="U1878" s="12"/>
      <c r="V1878" s="12"/>
      <c r="W1878" s="12"/>
      <c r="X1878" s="12"/>
      <c r="Y1878" s="12"/>
      <c r="Z1878" s="12"/>
      <c r="AA1878" s="12"/>
      <c r="AB1878" s="12"/>
      <c r="AC1878" s="12"/>
      <c r="AD1878" s="12"/>
      <c r="AE1878" s="12"/>
      <c r="AF1878" s="12"/>
      <c r="AG1878" s="12"/>
      <c r="AH1878" s="12"/>
      <c r="AI1878" s="12"/>
      <c r="AJ1878" s="12"/>
      <c r="AK1878" s="12"/>
      <c r="AL1878" s="12"/>
      <c r="AM1878" s="12"/>
      <c r="AN1878" s="12"/>
      <c r="AO1878" s="12"/>
      <c r="AP1878" s="12"/>
      <c r="AQ1878" s="12"/>
      <c r="AR1878" s="12"/>
      <c r="AS1878" s="12"/>
      <c r="AT1878" s="12"/>
      <c r="AU1878" s="12"/>
      <c r="AV1878" s="12"/>
      <c r="AW1878" s="12"/>
      <c r="AX1878" s="12"/>
      <c r="AY1878" s="12"/>
      <c r="AZ1878" s="12"/>
      <c r="BA1878" s="12"/>
      <c r="BB1878" s="12"/>
      <c r="BC1878" s="12"/>
      <c r="BD1878" s="12"/>
      <c r="BE1878" s="12"/>
      <c r="BF1878" s="12"/>
      <c r="BG1878" s="12"/>
      <c r="BH1878" s="12"/>
      <c r="BI1878" s="12"/>
      <c r="BJ1878" s="13"/>
      <c r="BK1878" s="13"/>
      <c r="BL1878" s="13"/>
      <c r="BM1878" s="13"/>
      <c r="BN1878" s="13"/>
    </row>
    <row r="1879" spans="4:66" x14ac:dyDescent="0.25">
      <c r="D1879" s="7"/>
      <c r="E1879" s="10"/>
      <c r="F1879" s="10"/>
      <c r="G1879" s="10"/>
      <c r="H1879" s="10"/>
      <c r="I1879" s="10"/>
      <c r="J1879" s="10"/>
      <c r="K1879" s="11"/>
      <c r="L1879" s="11"/>
      <c r="M1879" s="12"/>
      <c r="N1879" s="12"/>
      <c r="O1879" s="12"/>
      <c r="P1879" s="12"/>
      <c r="Q1879" s="12"/>
      <c r="R1879" s="12"/>
      <c r="S1879" s="12"/>
      <c r="T1879" s="12"/>
      <c r="U1879" s="12"/>
      <c r="V1879" s="12"/>
      <c r="W1879" s="12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2"/>
      <c r="AS1879" s="12"/>
      <c r="AT1879" s="12"/>
      <c r="AU1879" s="12"/>
      <c r="AV1879" s="12"/>
      <c r="AW1879" s="12"/>
      <c r="AX1879" s="12"/>
      <c r="AY1879" s="12"/>
      <c r="AZ1879" s="12"/>
      <c r="BA1879" s="12"/>
      <c r="BB1879" s="12"/>
      <c r="BC1879" s="12"/>
      <c r="BD1879" s="12"/>
      <c r="BE1879" s="12"/>
      <c r="BF1879" s="12"/>
      <c r="BG1879" s="12"/>
      <c r="BH1879" s="12"/>
      <c r="BI1879" s="12"/>
      <c r="BJ1879" s="13"/>
      <c r="BK1879" s="13"/>
      <c r="BL1879" s="13"/>
      <c r="BM1879" s="13"/>
      <c r="BN1879" s="13"/>
    </row>
    <row r="1880" spans="4:66" x14ac:dyDescent="0.25">
      <c r="D1880" s="7"/>
      <c r="E1880" s="10"/>
      <c r="F1880" s="10"/>
      <c r="G1880" s="10"/>
      <c r="H1880" s="10"/>
      <c r="I1880" s="10"/>
      <c r="J1880" s="10"/>
      <c r="K1880" s="11"/>
      <c r="L1880" s="11"/>
      <c r="M1880" s="12"/>
      <c r="N1880" s="12"/>
      <c r="O1880" s="12"/>
      <c r="P1880" s="12"/>
      <c r="Q1880" s="12"/>
      <c r="R1880" s="12"/>
      <c r="S1880" s="12"/>
      <c r="T1880" s="12"/>
      <c r="U1880" s="12"/>
      <c r="V1880" s="12"/>
      <c r="W1880" s="12"/>
      <c r="X1880" s="12"/>
      <c r="Y1880" s="12"/>
      <c r="Z1880" s="12"/>
      <c r="AA1880" s="12"/>
      <c r="AB1880" s="12"/>
      <c r="AC1880" s="12"/>
      <c r="AD1880" s="12"/>
      <c r="AE1880" s="12"/>
      <c r="AF1880" s="12"/>
      <c r="AG1880" s="12"/>
      <c r="AH1880" s="12"/>
      <c r="AI1880" s="12"/>
      <c r="AJ1880" s="12"/>
      <c r="AK1880" s="12"/>
      <c r="AL1880" s="12"/>
      <c r="AM1880" s="12"/>
      <c r="AN1880" s="12"/>
      <c r="AO1880" s="12"/>
      <c r="AP1880" s="12"/>
      <c r="AQ1880" s="12"/>
      <c r="AR1880" s="12"/>
      <c r="AS1880" s="12"/>
      <c r="AT1880" s="12"/>
      <c r="AU1880" s="12"/>
      <c r="AV1880" s="12"/>
      <c r="AW1880" s="12"/>
      <c r="AX1880" s="12"/>
      <c r="AY1880" s="12"/>
      <c r="AZ1880" s="12"/>
      <c r="BA1880" s="12"/>
      <c r="BB1880" s="12"/>
      <c r="BC1880" s="12"/>
      <c r="BD1880" s="12"/>
      <c r="BE1880" s="12"/>
      <c r="BF1880" s="12"/>
      <c r="BG1880" s="12"/>
      <c r="BH1880" s="12"/>
      <c r="BI1880" s="12"/>
      <c r="BJ1880" s="13"/>
      <c r="BK1880" s="13"/>
      <c r="BL1880" s="13"/>
      <c r="BM1880" s="13"/>
      <c r="BN1880" s="13"/>
    </row>
    <row r="1881" spans="4:66" x14ac:dyDescent="0.25">
      <c r="D1881" s="7"/>
      <c r="E1881" s="10"/>
      <c r="F1881" s="10"/>
      <c r="G1881" s="10"/>
      <c r="H1881" s="10"/>
      <c r="I1881" s="10"/>
      <c r="J1881" s="10"/>
      <c r="K1881" s="11"/>
      <c r="L1881" s="11"/>
      <c r="M1881" s="12"/>
      <c r="N1881" s="12"/>
      <c r="O1881" s="12"/>
      <c r="P1881" s="12"/>
      <c r="Q1881" s="12"/>
      <c r="R1881" s="12"/>
      <c r="S1881" s="12"/>
      <c r="T1881" s="12"/>
      <c r="U1881" s="12"/>
      <c r="V1881" s="12"/>
      <c r="W1881" s="12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2"/>
      <c r="AS1881" s="12"/>
      <c r="AT1881" s="12"/>
      <c r="AU1881" s="12"/>
      <c r="AV1881" s="12"/>
      <c r="AW1881" s="12"/>
      <c r="AX1881" s="12"/>
      <c r="AY1881" s="12"/>
      <c r="AZ1881" s="12"/>
      <c r="BA1881" s="12"/>
      <c r="BB1881" s="12"/>
      <c r="BC1881" s="12"/>
      <c r="BD1881" s="12"/>
      <c r="BE1881" s="12"/>
      <c r="BF1881" s="12"/>
      <c r="BG1881" s="12"/>
      <c r="BH1881" s="12"/>
      <c r="BI1881" s="12"/>
      <c r="BJ1881" s="13"/>
      <c r="BK1881" s="13"/>
      <c r="BL1881" s="13"/>
      <c r="BM1881" s="13"/>
      <c r="BN1881" s="13"/>
    </row>
    <row r="1882" spans="4:66" x14ac:dyDescent="0.25">
      <c r="D1882" s="7"/>
      <c r="E1882" s="10"/>
      <c r="F1882" s="10"/>
      <c r="G1882" s="10"/>
      <c r="H1882" s="10"/>
      <c r="I1882" s="10"/>
      <c r="J1882" s="10"/>
      <c r="K1882" s="11"/>
      <c r="L1882" s="11"/>
      <c r="M1882" s="12"/>
      <c r="N1882" s="12"/>
      <c r="O1882" s="12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  <c r="AA1882" s="12"/>
      <c r="AB1882" s="12"/>
      <c r="AC1882" s="12"/>
      <c r="AD1882" s="12"/>
      <c r="AE1882" s="12"/>
      <c r="AF1882" s="12"/>
      <c r="AG1882" s="12"/>
      <c r="AH1882" s="12"/>
      <c r="AI1882" s="12"/>
      <c r="AJ1882" s="12"/>
      <c r="AK1882" s="12"/>
      <c r="AL1882" s="12"/>
      <c r="AM1882" s="12"/>
      <c r="AN1882" s="12"/>
      <c r="AO1882" s="12"/>
      <c r="AP1882" s="12"/>
      <c r="AQ1882" s="12"/>
      <c r="AR1882" s="12"/>
      <c r="AS1882" s="12"/>
      <c r="AT1882" s="12"/>
      <c r="AU1882" s="12"/>
      <c r="AV1882" s="12"/>
      <c r="AW1882" s="12"/>
      <c r="AX1882" s="12"/>
      <c r="AY1882" s="12"/>
      <c r="AZ1882" s="12"/>
      <c r="BA1882" s="12"/>
      <c r="BB1882" s="12"/>
      <c r="BC1882" s="12"/>
      <c r="BD1882" s="12"/>
      <c r="BE1882" s="12"/>
      <c r="BF1882" s="12"/>
      <c r="BG1882" s="12"/>
      <c r="BH1882" s="12"/>
      <c r="BI1882" s="12"/>
      <c r="BJ1882" s="13"/>
      <c r="BK1882" s="13"/>
      <c r="BL1882" s="13"/>
      <c r="BM1882" s="13"/>
      <c r="BN1882" s="13"/>
    </row>
    <row r="1883" spans="4:66" x14ac:dyDescent="0.25">
      <c r="D1883" s="7"/>
      <c r="E1883" s="10"/>
      <c r="F1883" s="10"/>
      <c r="G1883" s="10"/>
      <c r="H1883" s="10"/>
      <c r="I1883" s="10"/>
      <c r="J1883" s="10"/>
      <c r="K1883" s="11"/>
      <c r="L1883" s="11"/>
      <c r="M1883" s="12"/>
      <c r="N1883" s="12"/>
      <c r="O1883" s="12"/>
      <c r="P1883" s="12"/>
      <c r="Q1883" s="12"/>
      <c r="R1883" s="12"/>
      <c r="S1883" s="12"/>
      <c r="T1883" s="12"/>
      <c r="U1883" s="12"/>
      <c r="V1883" s="12"/>
      <c r="W1883" s="12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2"/>
      <c r="AS1883" s="12"/>
      <c r="AT1883" s="12"/>
      <c r="AU1883" s="12"/>
      <c r="AV1883" s="12"/>
      <c r="AW1883" s="12"/>
      <c r="AX1883" s="12"/>
      <c r="AY1883" s="12"/>
      <c r="AZ1883" s="12"/>
      <c r="BA1883" s="12"/>
      <c r="BB1883" s="12"/>
      <c r="BC1883" s="12"/>
      <c r="BD1883" s="12"/>
      <c r="BE1883" s="12"/>
      <c r="BF1883" s="12"/>
      <c r="BG1883" s="12"/>
      <c r="BH1883" s="12"/>
      <c r="BI1883" s="12"/>
      <c r="BJ1883" s="13"/>
      <c r="BK1883" s="13"/>
      <c r="BL1883" s="13"/>
      <c r="BM1883" s="13"/>
      <c r="BN1883" s="13"/>
    </row>
    <row r="1884" spans="4:66" x14ac:dyDescent="0.25">
      <c r="D1884" s="7"/>
      <c r="E1884" s="10"/>
      <c r="F1884" s="10"/>
      <c r="G1884" s="10"/>
      <c r="H1884" s="10"/>
      <c r="I1884" s="10"/>
      <c r="J1884" s="10"/>
      <c r="K1884" s="11"/>
      <c r="L1884" s="11"/>
      <c r="M1884" s="12"/>
      <c r="N1884" s="12"/>
      <c r="O1884" s="12"/>
      <c r="P1884" s="12"/>
      <c r="Q1884" s="12"/>
      <c r="R1884" s="12"/>
      <c r="S1884" s="12"/>
      <c r="T1884" s="12"/>
      <c r="U1884" s="12"/>
      <c r="V1884" s="12"/>
      <c r="W1884" s="12"/>
      <c r="X1884" s="12"/>
      <c r="Y1884" s="12"/>
      <c r="Z1884" s="12"/>
      <c r="AA1884" s="12"/>
      <c r="AB1884" s="12"/>
      <c r="AC1884" s="12"/>
      <c r="AD1884" s="12"/>
      <c r="AE1884" s="12"/>
      <c r="AF1884" s="12"/>
      <c r="AG1884" s="12"/>
      <c r="AH1884" s="12"/>
      <c r="AI1884" s="12"/>
      <c r="AJ1884" s="12"/>
      <c r="AK1884" s="12"/>
      <c r="AL1884" s="12"/>
      <c r="AM1884" s="12"/>
      <c r="AN1884" s="12"/>
      <c r="AO1884" s="12"/>
      <c r="AP1884" s="12"/>
      <c r="AQ1884" s="12"/>
      <c r="AR1884" s="12"/>
      <c r="AS1884" s="12"/>
      <c r="AT1884" s="12"/>
      <c r="AU1884" s="12"/>
      <c r="AV1884" s="12"/>
      <c r="AW1884" s="12"/>
      <c r="AX1884" s="12"/>
      <c r="AY1884" s="12"/>
      <c r="AZ1884" s="12"/>
      <c r="BA1884" s="12"/>
      <c r="BB1884" s="12"/>
      <c r="BC1884" s="12"/>
      <c r="BD1884" s="12"/>
      <c r="BE1884" s="12"/>
      <c r="BF1884" s="12"/>
      <c r="BG1884" s="12"/>
      <c r="BH1884" s="12"/>
      <c r="BI1884" s="12"/>
      <c r="BJ1884" s="13"/>
      <c r="BK1884" s="13"/>
      <c r="BL1884" s="13"/>
      <c r="BM1884" s="13"/>
      <c r="BN1884" s="13"/>
    </row>
    <row r="1885" spans="4:66" x14ac:dyDescent="0.25">
      <c r="D1885" s="7"/>
      <c r="E1885" s="10"/>
      <c r="F1885" s="10"/>
      <c r="G1885" s="10"/>
      <c r="H1885" s="10"/>
      <c r="I1885" s="10"/>
      <c r="J1885" s="10"/>
      <c r="K1885" s="11"/>
      <c r="L1885" s="11"/>
      <c r="M1885" s="12"/>
      <c r="N1885" s="12"/>
      <c r="O1885" s="12"/>
      <c r="P1885" s="12"/>
      <c r="Q1885" s="12"/>
      <c r="R1885" s="12"/>
      <c r="S1885" s="12"/>
      <c r="T1885" s="12"/>
      <c r="U1885" s="12"/>
      <c r="V1885" s="12"/>
      <c r="W1885" s="12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2"/>
      <c r="AS1885" s="12"/>
      <c r="AT1885" s="12"/>
      <c r="AU1885" s="12"/>
      <c r="AV1885" s="12"/>
      <c r="AW1885" s="12"/>
      <c r="AX1885" s="12"/>
      <c r="AY1885" s="12"/>
      <c r="AZ1885" s="12"/>
      <c r="BA1885" s="12"/>
      <c r="BB1885" s="12"/>
      <c r="BC1885" s="12"/>
      <c r="BD1885" s="12"/>
      <c r="BE1885" s="12"/>
      <c r="BF1885" s="12"/>
      <c r="BG1885" s="12"/>
      <c r="BH1885" s="12"/>
      <c r="BI1885" s="12"/>
      <c r="BJ1885" s="13"/>
      <c r="BK1885" s="13"/>
      <c r="BL1885" s="13"/>
      <c r="BM1885" s="13"/>
      <c r="BN1885" s="13"/>
    </row>
    <row r="1886" spans="4:66" x14ac:dyDescent="0.25">
      <c r="D1886" s="7"/>
      <c r="E1886" s="10"/>
      <c r="F1886" s="10"/>
      <c r="G1886" s="10"/>
      <c r="H1886" s="10"/>
      <c r="I1886" s="10"/>
      <c r="J1886" s="10"/>
      <c r="K1886" s="11"/>
      <c r="L1886" s="11"/>
      <c r="M1886" s="12"/>
      <c r="N1886" s="12"/>
      <c r="O1886" s="12"/>
      <c r="P1886" s="12"/>
      <c r="Q1886" s="12"/>
      <c r="R1886" s="12"/>
      <c r="S1886" s="12"/>
      <c r="T1886" s="12"/>
      <c r="U1886" s="12"/>
      <c r="V1886" s="12"/>
      <c r="W1886" s="12"/>
      <c r="X1886" s="12"/>
      <c r="Y1886" s="12"/>
      <c r="Z1886" s="12"/>
      <c r="AA1886" s="12"/>
      <c r="AB1886" s="12"/>
      <c r="AC1886" s="12"/>
      <c r="AD1886" s="12"/>
      <c r="AE1886" s="12"/>
      <c r="AF1886" s="12"/>
      <c r="AG1886" s="12"/>
      <c r="AH1886" s="12"/>
      <c r="AI1886" s="12"/>
      <c r="AJ1886" s="12"/>
      <c r="AK1886" s="12"/>
      <c r="AL1886" s="12"/>
      <c r="AM1886" s="12"/>
      <c r="AN1886" s="12"/>
      <c r="AO1886" s="12"/>
      <c r="AP1886" s="12"/>
      <c r="AQ1886" s="12"/>
      <c r="AR1886" s="12"/>
      <c r="AS1886" s="12"/>
      <c r="AT1886" s="12"/>
      <c r="AU1886" s="12"/>
      <c r="AV1886" s="12"/>
      <c r="AW1886" s="12"/>
      <c r="AX1886" s="12"/>
      <c r="AY1886" s="12"/>
      <c r="AZ1886" s="12"/>
      <c r="BA1886" s="12"/>
      <c r="BB1886" s="12"/>
      <c r="BC1886" s="12"/>
      <c r="BD1886" s="12"/>
      <c r="BE1886" s="12"/>
      <c r="BF1886" s="12"/>
      <c r="BG1886" s="12"/>
      <c r="BH1886" s="12"/>
      <c r="BI1886" s="12"/>
      <c r="BJ1886" s="13"/>
      <c r="BK1886" s="13"/>
      <c r="BL1886" s="13"/>
      <c r="BM1886" s="13"/>
      <c r="BN1886" s="13"/>
    </row>
    <row r="1887" spans="4:66" x14ac:dyDescent="0.25">
      <c r="D1887" s="7"/>
      <c r="E1887" s="10"/>
      <c r="F1887" s="10"/>
      <c r="G1887" s="10"/>
      <c r="H1887" s="10"/>
      <c r="I1887" s="10"/>
      <c r="J1887" s="10"/>
      <c r="K1887" s="11"/>
      <c r="L1887" s="11"/>
      <c r="M1887" s="12"/>
      <c r="N1887" s="12"/>
      <c r="O1887" s="12"/>
      <c r="P1887" s="12"/>
      <c r="Q1887" s="12"/>
      <c r="R1887" s="12"/>
      <c r="S1887" s="12"/>
      <c r="T1887" s="12"/>
      <c r="U1887" s="12"/>
      <c r="V1887" s="12"/>
      <c r="W1887" s="12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2"/>
      <c r="AS1887" s="12"/>
      <c r="AT1887" s="12"/>
      <c r="AU1887" s="12"/>
      <c r="AV1887" s="12"/>
      <c r="AW1887" s="12"/>
      <c r="AX1887" s="12"/>
      <c r="AY1887" s="12"/>
      <c r="AZ1887" s="12"/>
      <c r="BA1887" s="12"/>
      <c r="BB1887" s="12"/>
      <c r="BC1887" s="12"/>
      <c r="BD1887" s="12"/>
      <c r="BE1887" s="12"/>
      <c r="BF1887" s="12"/>
      <c r="BG1887" s="12"/>
      <c r="BH1887" s="12"/>
      <c r="BI1887" s="12"/>
      <c r="BJ1887" s="13"/>
      <c r="BK1887" s="13"/>
      <c r="BL1887" s="13"/>
      <c r="BM1887" s="13"/>
      <c r="BN1887" s="13"/>
    </row>
    <row r="1888" spans="4:66" x14ac:dyDescent="0.25">
      <c r="D1888" s="7"/>
      <c r="E1888" s="10"/>
      <c r="F1888" s="10"/>
      <c r="G1888" s="10"/>
      <c r="H1888" s="10"/>
      <c r="I1888" s="10"/>
      <c r="J1888" s="10"/>
      <c r="K1888" s="11"/>
      <c r="L1888" s="11"/>
      <c r="M1888" s="12"/>
      <c r="N1888" s="12"/>
      <c r="O1888" s="12"/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  <c r="AA1888" s="12"/>
      <c r="AB1888" s="12"/>
      <c r="AC1888" s="12"/>
      <c r="AD1888" s="12"/>
      <c r="AE1888" s="12"/>
      <c r="AF1888" s="12"/>
      <c r="AG1888" s="12"/>
      <c r="AH1888" s="12"/>
      <c r="AI1888" s="12"/>
      <c r="AJ1888" s="12"/>
      <c r="AK1888" s="12"/>
      <c r="AL1888" s="12"/>
      <c r="AM1888" s="12"/>
      <c r="AN1888" s="12"/>
      <c r="AO1888" s="12"/>
      <c r="AP1888" s="12"/>
      <c r="AQ1888" s="12"/>
      <c r="AR1888" s="12"/>
      <c r="AS1888" s="12"/>
      <c r="AT1888" s="12"/>
      <c r="AU1888" s="12"/>
      <c r="AV1888" s="12"/>
      <c r="AW1888" s="12"/>
      <c r="AX1888" s="12"/>
      <c r="AY1888" s="12"/>
      <c r="AZ1888" s="12"/>
      <c r="BA1888" s="12"/>
      <c r="BB1888" s="12"/>
      <c r="BC1888" s="12"/>
      <c r="BD1888" s="12"/>
      <c r="BE1888" s="12"/>
      <c r="BF1888" s="12"/>
      <c r="BG1888" s="12"/>
      <c r="BH1888" s="12"/>
      <c r="BI1888" s="12"/>
      <c r="BJ1888" s="13"/>
      <c r="BK1888" s="13"/>
      <c r="BL1888" s="13"/>
      <c r="BM1888" s="13"/>
      <c r="BN1888" s="13"/>
    </row>
    <row r="1889" spans="4:66" x14ac:dyDescent="0.25">
      <c r="D1889" s="7"/>
      <c r="E1889" s="10"/>
      <c r="F1889" s="10"/>
      <c r="G1889" s="10"/>
      <c r="H1889" s="10"/>
      <c r="I1889" s="10"/>
      <c r="J1889" s="10"/>
      <c r="K1889" s="11"/>
      <c r="L1889" s="11"/>
      <c r="M1889" s="12"/>
      <c r="N1889" s="12"/>
      <c r="O1889" s="12"/>
      <c r="P1889" s="12"/>
      <c r="Q1889" s="12"/>
      <c r="R1889" s="12"/>
      <c r="S1889" s="12"/>
      <c r="T1889" s="12"/>
      <c r="U1889" s="12"/>
      <c r="V1889" s="12"/>
      <c r="W1889" s="12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2"/>
      <c r="AS1889" s="12"/>
      <c r="AT1889" s="12"/>
      <c r="AU1889" s="12"/>
      <c r="AV1889" s="12"/>
      <c r="AW1889" s="12"/>
      <c r="AX1889" s="12"/>
      <c r="AY1889" s="12"/>
      <c r="AZ1889" s="12"/>
      <c r="BA1889" s="12"/>
      <c r="BB1889" s="12"/>
      <c r="BC1889" s="12"/>
      <c r="BD1889" s="12"/>
      <c r="BE1889" s="12"/>
      <c r="BF1889" s="12"/>
      <c r="BG1889" s="12"/>
      <c r="BH1889" s="12"/>
      <c r="BI1889" s="12"/>
      <c r="BJ1889" s="13"/>
      <c r="BK1889" s="13"/>
      <c r="BL1889" s="13"/>
      <c r="BM1889" s="13"/>
      <c r="BN1889" s="13"/>
    </row>
    <row r="1890" spans="4:66" x14ac:dyDescent="0.25">
      <c r="D1890" s="7"/>
      <c r="E1890" s="10"/>
      <c r="F1890" s="10"/>
      <c r="G1890" s="10"/>
      <c r="H1890" s="10"/>
      <c r="I1890" s="10"/>
      <c r="J1890" s="10"/>
      <c r="K1890" s="11"/>
      <c r="L1890" s="11"/>
      <c r="M1890" s="12"/>
      <c r="N1890" s="12"/>
      <c r="O1890" s="12"/>
      <c r="P1890" s="12"/>
      <c r="Q1890" s="12"/>
      <c r="R1890" s="12"/>
      <c r="S1890" s="12"/>
      <c r="T1890" s="12"/>
      <c r="U1890" s="12"/>
      <c r="V1890" s="12"/>
      <c r="W1890" s="12"/>
      <c r="X1890" s="12"/>
      <c r="Y1890" s="12"/>
      <c r="Z1890" s="12"/>
      <c r="AA1890" s="12"/>
      <c r="AB1890" s="12"/>
      <c r="AC1890" s="12"/>
      <c r="AD1890" s="12"/>
      <c r="AE1890" s="12"/>
      <c r="AF1890" s="12"/>
      <c r="AG1890" s="12"/>
      <c r="AH1890" s="12"/>
      <c r="AI1890" s="12"/>
      <c r="AJ1890" s="12"/>
      <c r="AK1890" s="12"/>
      <c r="AL1890" s="12"/>
      <c r="AM1890" s="12"/>
      <c r="AN1890" s="12"/>
      <c r="AO1890" s="12"/>
      <c r="AP1890" s="12"/>
      <c r="AQ1890" s="12"/>
      <c r="AR1890" s="12"/>
      <c r="AS1890" s="12"/>
      <c r="AT1890" s="12"/>
      <c r="AU1890" s="12"/>
      <c r="AV1890" s="12"/>
      <c r="AW1890" s="12"/>
      <c r="AX1890" s="12"/>
      <c r="AY1890" s="12"/>
      <c r="AZ1890" s="12"/>
      <c r="BA1890" s="12"/>
      <c r="BB1890" s="12"/>
      <c r="BC1890" s="12"/>
      <c r="BD1890" s="12"/>
      <c r="BE1890" s="12"/>
      <c r="BF1890" s="12"/>
      <c r="BG1890" s="12"/>
      <c r="BH1890" s="12"/>
      <c r="BI1890" s="12"/>
      <c r="BJ1890" s="13"/>
      <c r="BK1890" s="13"/>
      <c r="BL1890" s="13"/>
      <c r="BM1890" s="13"/>
      <c r="BN1890" s="13"/>
    </row>
    <row r="1891" spans="4:66" x14ac:dyDescent="0.25">
      <c r="D1891" s="7"/>
      <c r="E1891" s="10"/>
      <c r="F1891" s="10"/>
      <c r="G1891" s="10"/>
      <c r="H1891" s="10"/>
      <c r="I1891" s="10"/>
      <c r="J1891" s="10"/>
      <c r="K1891" s="11"/>
      <c r="L1891" s="11"/>
      <c r="M1891" s="12"/>
      <c r="N1891" s="12"/>
      <c r="O1891" s="12"/>
      <c r="P1891" s="12"/>
      <c r="Q1891" s="12"/>
      <c r="R1891" s="12"/>
      <c r="S1891" s="12"/>
      <c r="T1891" s="12"/>
      <c r="U1891" s="12"/>
      <c r="V1891" s="12"/>
      <c r="W1891" s="12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2"/>
      <c r="AS1891" s="12"/>
      <c r="AT1891" s="12"/>
      <c r="AU1891" s="12"/>
      <c r="AV1891" s="12"/>
      <c r="AW1891" s="12"/>
      <c r="AX1891" s="12"/>
      <c r="AY1891" s="12"/>
      <c r="AZ1891" s="12"/>
      <c r="BA1891" s="12"/>
      <c r="BB1891" s="12"/>
      <c r="BC1891" s="12"/>
      <c r="BD1891" s="12"/>
      <c r="BE1891" s="12"/>
      <c r="BF1891" s="12"/>
      <c r="BG1891" s="12"/>
      <c r="BH1891" s="12"/>
      <c r="BI1891" s="12"/>
      <c r="BJ1891" s="13"/>
      <c r="BK1891" s="13"/>
      <c r="BL1891" s="13"/>
      <c r="BM1891" s="13"/>
      <c r="BN1891" s="13"/>
    </row>
    <row r="1892" spans="4:66" x14ac:dyDescent="0.25">
      <c r="D1892" s="7"/>
      <c r="E1892" s="10"/>
      <c r="F1892" s="10"/>
      <c r="G1892" s="10"/>
      <c r="H1892" s="10"/>
      <c r="I1892" s="10"/>
      <c r="J1892" s="10"/>
      <c r="K1892" s="11"/>
      <c r="L1892" s="11"/>
      <c r="M1892" s="12"/>
      <c r="N1892" s="12"/>
      <c r="O1892" s="12"/>
      <c r="P1892" s="12"/>
      <c r="Q1892" s="12"/>
      <c r="R1892" s="12"/>
      <c r="S1892" s="12"/>
      <c r="T1892" s="12"/>
      <c r="U1892" s="12"/>
      <c r="V1892" s="12"/>
      <c r="W1892" s="12"/>
      <c r="X1892" s="12"/>
      <c r="Y1892" s="12"/>
      <c r="Z1892" s="12"/>
      <c r="AA1892" s="12"/>
      <c r="AB1892" s="12"/>
      <c r="AC1892" s="12"/>
      <c r="AD1892" s="12"/>
      <c r="AE1892" s="12"/>
      <c r="AF1892" s="12"/>
      <c r="AG1892" s="12"/>
      <c r="AH1892" s="12"/>
      <c r="AI1892" s="12"/>
      <c r="AJ1892" s="12"/>
      <c r="AK1892" s="12"/>
      <c r="AL1892" s="12"/>
      <c r="AM1892" s="12"/>
      <c r="AN1892" s="12"/>
      <c r="AO1892" s="12"/>
      <c r="AP1892" s="12"/>
      <c r="AQ1892" s="12"/>
      <c r="AR1892" s="12"/>
      <c r="AS1892" s="12"/>
      <c r="AT1892" s="12"/>
      <c r="AU1892" s="12"/>
      <c r="AV1892" s="12"/>
      <c r="AW1892" s="12"/>
      <c r="AX1892" s="12"/>
      <c r="AY1892" s="12"/>
      <c r="AZ1892" s="12"/>
      <c r="BA1892" s="12"/>
      <c r="BB1892" s="12"/>
      <c r="BC1892" s="12"/>
      <c r="BD1892" s="12"/>
      <c r="BE1892" s="12"/>
      <c r="BF1892" s="12"/>
      <c r="BG1892" s="12"/>
      <c r="BH1892" s="12"/>
      <c r="BI1892" s="12"/>
      <c r="BJ1892" s="13"/>
      <c r="BK1892" s="13"/>
      <c r="BL1892" s="13"/>
      <c r="BM1892" s="13"/>
      <c r="BN1892" s="13"/>
    </row>
    <row r="1893" spans="4:66" x14ac:dyDescent="0.25">
      <c r="D1893" s="7"/>
      <c r="E1893" s="10"/>
      <c r="F1893" s="10"/>
      <c r="G1893" s="10"/>
      <c r="H1893" s="10"/>
      <c r="I1893" s="10"/>
      <c r="J1893" s="10"/>
      <c r="K1893" s="11"/>
      <c r="L1893" s="11"/>
      <c r="M1893" s="12"/>
      <c r="N1893" s="12"/>
      <c r="O1893" s="12"/>
      <c r="P1893" s="12"/>
      <c r="Q1893" s="12"/>
      <c r="R1893" s="12"/>
      <c r="S1893" s="12"/>
      <c r="T1893" s="12"/>
      <c r="U1893" s="12"/>
      <c r="V1893" s="12"/>
      <c r="W1893" s="12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2"/>
      <c r="AS1893" s="12"/>
      <c r="AT1893" s="12"/>
      <c r="AU1893" s="12"/>
      <c r="AV1893" s="12"/>
      <c r="AW1893" s="12"/>
      <c r="AX1893" s="12"/>
      <c r="AY1893" s="12"/>
      <c r="AZ1893" s="12"/>
      <c r="BA1893" s="12"/>
      <c r="BB1893" s="12"/>
      <c r="BC1893" s="12"/>
      <c r="BD1893" s="12"/>
      <c r="BE1893" s="12"/>
      <c r="BF1893" s="12"/>
      <c r="BG1893" s="12"/>
      <c r="BH1893" s="12"/>
      <c r="BI1893" s="12"/>
      <c r="BJ1893" s="13"/>
      <c r="BK1893" s="13"/>
      <c r="BL1893" s="13"/>
      <c r="BM1893" s="13"/>
      <c r="BN1893" s="13"/>
    </row>
    <row r="1894" spans="4:66" x14ac:dyDescent="0.25">
      <c r="D1894" s="7"/>
      <c r="E1894" s="10"/>
      <c r="F1894" s="10"/>
      <c r="G1894" s="10"/>
      <c r="H1894" s="10"/>
      <c r="I1894" s="10"/>
      <c r="J1894" s="10"/>
      <c r="K1894" s="11"/>
      <c r="L1894" s="11"/>
      <c r="M1894" s="12"/>
      <c r="N1894" s="12"/>
      <c r="O1894" s="12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  <c r="AA1894" s="12"/>
      <c r="AB1894" s="12"/>
      <c r="AC1894" s="12"/>
      <c r="AD1894" s="12"/>
      <c r="AE1894" s="12"/>
      <c r="AF1894" s="12"/>
      <c r="AG1894" s="12"/>
      <c r="AH1894" s="12"/>
      <c r="AI1894" s="12"/>
      <c r="AJ1894" s="12"/>
      <c r="AK1894" s="12"/>
      <c r="AL1894" s="12"/>
      <c r="AM1894" s="12"/>
      <c r="AN1894" s="12"/>
      <c r="AO1894" s="12"/>
      <c r="AP1894" s="12"/>
      <c r="AQ1894" s="12"/>
      <c r="AR1894" s="12"/>
      <c r="AS1894" s="12"/>
      <c r="AT1894" s="12"/>
      <c r="AU1894" s="12"/>
      <c r="AV1894" s="12"/>
      <c r="AW1894" s="12"/>
      <c r="AX1894" s="12"/>
      <c r="AY1894" s="12"/>
      <c r="AZ1894" s="12"/>
      <c r="BA1894" s="12"/>
      <c r="BB1894" s="12"/>
      <c r="BC1894" s="12"/>
      <c r="BD1894" s="12"/>
      <c r="BE1894" s="12"/>
      <c r="BF1894" s="12"/>
      <c r="BG1894" s="12"/>
      <c r="BH1894" s="12"/>
      <c r="BI1894" s="12"/>
      <c r="BJ1894" s="13"/>
      <c r="BK1894" s="13"/>
      <c r="BL1894" s="13"/>
      <c r="BM1894" s="13"/>
      <c r="BN1894" s="13"/>
    </row>
    <row r="1895" spans="4:66" x14ac:dyDescent="0.25">
      <c r="D1895" s="7"/>
      <c r="E1895" s="10"/>
      <c r="F1895" s="10"/>
      <c r="G1895" s="10"/>
      <c r="H1895" s="10"/>
      <c r="I1895" s="10"/>
      <c r="J1895" s="10"/>
      <c r="K1895" s="11"/>
      <c r="L1895" s="11"/>
      <c r="M1895" s="12"/>
      <c r="N1895" s="12"/>
      <c r="O1895" s="12"/>
      <c r="P1895" s="12"/>
      <c r="Q1895" s="12"/>
      <c r="R1895" s="12"/>
      <c r="S1895" s="12"/>
      <c r="T1895" s="12"/>
      <c r="U1895" s="12"/>
      <c r="V1895" s="12"/>
      <c r="W1895" s="12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2"/>
      <c r="AS1895" s="12"/>
      <c r="AT1895" s="12"/>
      <c r="AU1895" s="12"/>
      <c r="AV1895" s="12"/>
      <c r="AW1895" s="12"/>
      <c r="AX1895" s="12"/>
      <c r="AY1895" s="12"/>
      <c r="AZ1895" s="12"/>
      <c r="BA1895" s="12"/>
      <c r="BB1895" s="12"/>
      <c r="BC1895" s="12"/>
      <c r="BD1895" s="12"/>
      <c r="BE1895" s="12"/>
      <c r="BF1895" s="12"/>
      <c r="BG1895" s="12"/>
      <c r="BH1895" s="12"/>
      <c r="BI1895" s="12"/>
      <c r="BJ1895" s="13"/>
      <c r="BK1895" s="13"/>
      <c r="BL1895" s="13"/>
      <c r="BM1895" s="13"/>
      <c r="BN1895" s="13"/>
    </row>
    <row r="1896" spans="4:66" x14ac:dyDescent="0.25">
      <c r="D1896" s="7"/>
      <c r="E1896" s="10"/>
      <c r="F1896" s="10"/>
      <c r="G1896" s="10"/>
      <c r="H1896" s="10"/>
      <c r="I1896" s="10"/>
      <c r="J1896" s="10"/>
      <c r="K1896" s="11"/>
      <c r="L1896" s="11"/>
      <c r="M1896" s="12"/>
      <c r="N1896" s="12"/>
      <c r="O1896" s="12"/>
      <c r="P1896" s="12"/>
      <c r="Q1896" s="12"/>
      <c r="R1896" s="12"/>
      <c r="S1896" s="12"/>
      <c r="T1896" s="12"/>
      <c r="U1896" s="12"/>
      <c r="V1896" s="12"/>
      <c r="W1896" s="12"/>
      <c r="X1896" s="12"/>
      <c r="Y1896" s="12"/>
      <c r="Z1896" s="12"/>
      <c r="AA1896" s="12"/>
      <c r="AB1896" s="12"/>
      <c r="AC1896" s="12"/>
      <c r="AD1896" s="12"/>
      <c r="AE1896" s="12"/>
      <c r="AF1896" s="12"/>
      <c r="AG1896" s="12"/>
      <c r="AH1896" s="12"/>
      <c r="AI1896" s="12"/>
      <c r="AJ1896" s="12"/>
      <c r="AK1896" s="12"/>
      <c r="AL1896" s="12"/>
      <c r="AM1896" s="12"/>
      <c r="AN1896" s="12"/>
      <c r="AO1896" s="12"/>
      <c r="AP1896" s="12"/>
      <c r="AQ1896" s="12"/>
      <c r="AR1896" s="12"/>
      <c r="AS1896" s="12"/>
      <c r="AT1896" s="12"/>
      <c r="AU1896" s="12"/>
      <c r="AV1896" s="12"/>
      <c r="AW1896" s="12"/>
      <c r="AX1896" s="12"/>
      <c r="AY1896" s="12"/>
      <c r="AZ1896" s="12"/>
      <c r="BA1896" s="12"/>
      <c r="BB1896" s="12"/>
      <c r="BC1896" s="12"/>
      <c r="BD1896" s="12"/>
      <c r="BE1896" s="12"/>
      <c r="BF1896" s="12"/>
      <c r="BG1896" s="12"/>
      <c r="BH1896" s="12"/>
      <c r="BI1896" s="12"/>
      <c r="BJ1896" s="13"/>
      <c r="BK1896" s="13"/>
      <c r="BL1896" s="13"/>
      <c r="BM1896" s="13"/>
      <c r="BN1896" s="13"/>
    </row>
    <row r="1897" spans="4:66" x14ac:dyDescent="0.25">
      <c r="D1897" s="7"/>
      <c r="E1897" s="10"/>
      <c r="F1897" s="10"/>
      <c r="G1897" s="10"/>
      <c r="H1897" s="10"/>
      <c r="I1897" s="10"/>
      <c r="J1897" s="10"/>
      <c r="K1897" s="11"/>
      <c r="L1897" s="11"/>
      <c r="M1897" s="12"/>
      <c r="N1897" s="12"/>
      <c r="O1897" s="12"/>
      <c r="P1897" s="12"/>
      <c r="Q1897" s="12"/>
      <c r="R1897" s="12"/>
      <c r="S1897" s="12"/>
      <c r="T1897" s="12"/>
      <c r="U1897" s="12"/>
      <c r="V1897" s="12"/>
      <c r="W1897" s="12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2"/>
      <c r="AS1897" s="12"/>
      <c r="AT1897" s="12"/>
      <c r="AU1897" s="12"/>
      <c r="AV1897" s="12"/>
      <c r="AW1897" s="12"/>
      <c r="AX1897" s="12"/>
      <c r="AY1897" s="12"/>
      <c r="AZ1897" s="12"/>
      <c r="BA1897" s="12"/>
      <c r="BB1897" s="12"/>
      <c r="BC1897" s="12"/>
      <c r="BD1897" s="12"/>
      <c r="BE1897" s="12"/>
      <c r="BF1897" s="12"/>
      <c r="BG1897" s="12"/>
      <c r="BH1897" s="12"/>
      <c r="BI1897" s="12"/>
      <c r="BJ1897" s="13"/>
      <c r="BK1897" s="13"/>
      <c r="BL1897" s="13"/>
      <c r="BM1897" s="13"/>
      <c r="BN1897" s="13"/>
    </row>
    <row r="1898" spans="4:66" x14ac:dyDescent="0.25">
      <c r="D1898" s="7"/>
      <c r="E1898" s="10"/>
      <c r="F1898" s="10"/>
      <c r="G1898" s="10"/>
      <c r="H1898" s="10"/>
      <c r="I1898" s="10"/>
      <c r="J1898" s="10"/>
      <c r="K1898" s="11"/>
      <c r="L1898" s="11"/>
      <c r="M1898" s="12"/>
      <c r="N1898" s="12"/>
      <c r="O1898" s="12"/>
      <c r="P1898" s="12"/>
      <c r="Q1898" s="12"/>
      <c r="R1898" s="12"/>
      <c r="S1898" s="12"/>
      <c r="T1898" s="12"/>
      <c r="U1898" s="12"/>
      <c r="V1898" s="12"/>
      <c r="W1898" s="12"/>
      <c r="X1898" s="12"/>
      <c r="Y1898" s="12"/>
      <c r="Z1898" s="12"/>
      <c r="AA1898" s="12"/>
      <c r="AB1898" s="12"/>
      <c r="AC1898" s="12"/>
      <c r="AD1898" s="12"/>
      <c r="AE1898" s="12"/>
      <c r="AF1898" s="12"/>
      <c r="AG1898" s="12"/>
      <c r="AH1898" s="12"/>
      <c r="AI1898" s="12"/>
      <c r="AJ1898" s="12"/>
      <c r="AK1898" s="12"/>
      <c r="AL1898" s="12"/>
      <c r="AM1898" s="12"/>
      <c r="AN1898" s="12"/>
      <c r="AO1898" s="12"/>
      <c r="AP1898" s="12"/>
      <c r="AQ1898" s="12"/>
      <c r="AR1898" s="12"/>
      <c r="AS1898" s="12"/>
      <c r="AT1898" s="12"/>
      <c r="AU1898" s="12"/>
      <c r="AV1898" s="12"/>
      <c r="AW1898" s="12"/>
      <c r="AX1898" s="12"/>
      <c r="AY1898" s="12"/>
      <c r="AZ1898" s="12"/>
      <c r="BA1898" s="12"/>
      <c r="BB1898" s="12"/>
      <c r="BC1898" s="12"/>
      <c r="BD1898" s="12"/>
      <c r="BE1898" s="12"/>
      <c r="BF1898" s="12"/>
      <c r="BG1898" s="12"/>
      <c r="BH1898" s="12"/>
      <c r="BI1898" s="12"/>
      <c r="BJ1898" s="13"/>
      <c r="BK1898" s="13"/>
      <c r="BL1898" s="13"/>
      <c r="BM1898" s="13"/>
      <c r="BN1898" s="13"/>
    </row>
    <row r="1899" spans="4:66" x14ac:dyDescent="0.25">
      <c r="D1899" s="7"/>
      <c r="E1899" s="10"/>
      <c r="F1899" s="10"/>
      <c r="G1899" s="10"/>
      <c r="H1899" s="10"/>
      <c r="I1899" s="10"/>
      <c r="J1899" s="10"/>
      <c r="K1899" s="11"/>
      <c r="L1899" s="11"/>
      <c r="M1899" s="12"/>
      <c r="N1899" s="12"/>
      <c r="O1899" s="12"/>
      <c r="P1899" s="12"/>
      <c r="Q1899" s="12"/>
      <c r="R1899" s="12"/>
      <c r="S1899" s="12"/>
      <c r="T1899" s="12"/>
      <c r="U1899" s="12"/>
      <c r="V1899" s="12"/>
      <c r="W1899" s="12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2"/>
      <c r="AS1899" s="12"/>
      <c r="AT1899" s="12"/>
      <c r="AU1899" s="12"/>
      <c r="AV1899" s="12"/>
      <c r="AW1899" s="12"/>
      <c r="AX1899" s="12"/>
      <c r="AY1899" s="12"/>
      <c r="AZ1899" s="12"/>
      <c r="BA1899" s="12"/>
      <c r="BB1899" s="12"/>
      <c r="BC1899" s="12"/>
      <c r="BD1899" s="12"/>
      <c r="BE1899" s="12"/>
      <c r="BF1899" s="12"/>
      <c r="BG1899" s="12"/>
      <c r="BH1899" s="12"/>
      <c r="BI1899" s="12"/>
      <c r="BJ1899" s="13"/>
      <c r="BK1899" s="13"/>
      <c r="BL1899" s="13"/>
      <c r="BM1899" s="13"/>
      <c r="BN1899" s="13"/>
    </row>
    <row r="1900" spans="4:66" x14ac:dyDescent="0.25">
      <c r="D1900" s="7"/>
      <c r="E1900" s="10"/>
      <c r="F1900" s="10"/>
      <c r="G1900" s="10"/>
      <c r="H1900" s="10"/>
      <c r="I1900" s="10"/>
      <c r="J1900" s="10"/>
      <c r="K1900" s="11"/>
      <c r="L1900" s="11"/>
      <c r="M1900" s="12"/>
      <c r="N1900" s="12"/>
      <c r="O1900" s="12"/>
      <c r="P1900" s="12"/>
      <c r="Q1900" s="12"/>
      <c r="R1900" s="12"/>
      <c r="S1900" s="12"/>
      <c r="T1900" s="12"/>
      <c r="U1900" s="12"/>
      <c r="V1900" s="12"/>
      <c r="W1900" s="12"/>
      <c r="X1900" s="12"/>
      <c r="Y1900" s="12"/>
      <c r="Z1900" s="12"/>
      <c r="AA1900" s="12"/>
      <c r="AB1900" s="12"/>
      <c r="AC1900" s="12"/>
      <c r="AD1900" s="12"/>
      <c r="AE1900" s="12"/>
      <c r="AF1900" s="12"/>
      <c r="AG1900" s="12"/>
      <c r="AH1900" s="12"/>
      <c r="AI1900" s="12"/>
      <c r="AJ1900" s="12"/>
      <c r="AK1900" s="12"/>
      <c r="AL1900" s="12"/>
      <c r="AM1900" s="12"/>
      <c r="AN1900" s="12"/>
      <c r="AO1900" s="12"/>
      <c r="AP1900" s="12"/>
      <c r="AQ1900" s="12"/>
      <c r="AR1900" s="12"/>
      <c r="AS1900" s="12"/>
      <c r="AT1900" s="12"/>
      <c r="AU1900" s="12"/>
      <c r="AV1900" s="12"/>
      <c r="AW1900" s="12"/>
      <c r="AX1900" s="12"/>
      <c r="AY1900" s="12"/>
      <c r="AZ1900" s="12"/>
      <c r="BA1900" s="12"/>
      <c r="BB1900" s="12"/>
      <c r="BC1900" s="12"/>
      <c r="BD1900" s="12"/>
      <c r="BE1900" s="12"/>
      <c r="BF1900" s="12"/>
      <c r="BG1900" s="12"/>
      <c r="BH1900" s="12"/>
      <c r="BI1900" s="12"/>
      <c r="BJ1900" s="13"/>
      <c r="BK1900" s="13"/>
      <c r="BL1900" s="13"/>
      <c r="BM1900" s="13"/>
      <c r="BN1900" s="13"/>
    </row>
    <row r="1901" spans="4:66" x14ac:dyDescent="0.25">
      <c r="D1901" s="7"/>
      <c r="E1901" s="10"/>
      <c r="F1901" s="10"/>
      <c r="G1901" s="10"/>
      <c r="H1901" s="10"/>
      <c r="I1901" s="10"/>
      <c r="J1901" s="10"/>
      <c r="K1901" s="11"/>
      <c r="L1901" s="11"/>
      <c r="M1901" s="12"/>
      <c r="N1901" s="12"/>
      <c r="O1901" s="12"/>
      <c r="P1901" s="12"/>
      <c r="Q1901" s="12"/>
      <c r="R1901" s="12"/>
      <c r="S1901" s="12"/>
      <c r="T1901" s="12"/>
      <c r="U1901" s="12"/>
      <c r="V1901" s="12"/>
      <c r="W1901" s="12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2"/>
      <c r="AS1901" s="12"/>
      <c r="AT1901" s="12"/>
      <c r="AU1901" s="12"/>
      <c r="AV1901" s="12"/>
      <c r="AW1901" s="12"/>
      <c r="AX1901" s="12"/>
      <c r="AY1901" s="12"/>
      <c r="AZ1901" s="12"/>
      <c r="BA1901" s="12"/>
      <c r="BB1901" s="12"/>
      <c r="BC1901" s="12"/>
      <c r="BD1901" s="12"/>
      <c r="BE1901" s="12"/>
      <c r="BF1901" s="12"/>
      <c r="BG1901" s="12"/>
      <c r="BH1901" s="12"/>
      <c r="BI1901" s="12"/>
      <c r="BJ1901" s="13"/>
      <c r="BK1901" s="13"/>
      <c r="BL1901" s="13"/>
      <c r="BM1901" s="13"/>
      <c r="BN1901" s="13"/>
    </row>
    <row r="1902" spans="4:66" x14ac:dyDescent="0.25">
      <c r="D1902" s="7"/>
      <c r="E1902" s="10"/>
      <c r="F1902" s="10"/>
      <c r="G1902" s="10"/>
      <c r="H1902" s="10"/>
      <c r="I1902" s="10"/>
      <c r="J1902" s="10"/>
      <c r="K1902" s="11"/>
      <c r="L1902" s="11"/>
      <c r="M1902" s="12"/>
      <c r="N1902" s="12"/>
      <c r="O1902" s="12"/>
      <c r="P1902" s="12"/>
      <c r="Q1902" s="12"/>
      <c r="R1902" s="12"/>
      <c r="S1902" s="12"/>
      <c r="T1902" s="12"/>
      <c r="U1902" s="12"/>
      <c r="V1902" s="12"/>
      <c r="W1902" s="12"/>
      <c r="X1902" s="12"/>
      <c r="Y1902" s="12"/>
      <c r="Z1902" s="12"/>
      <c r="AA1902" s="12"/>
      <c r="AB1902" s="12"/>
      <c r="AC1902" s="12"/>
      <c r="AD1902" s="12"/>
      <c r="AE1902" s="12"/>
      <c r="AF1902" s="12"/>
      <c r="AG1902" s="12"/>
      <c r="AH1902" s="12"/>
      <c r="AI1902" s="12"/>
      <c r="AJ1902" s="12"/>
      <c r="AK1902" s="12"/>
      <c r="AL1902" s="12"/>
      <c r="AM1902" s="12"/>
      <c r="AN1902" s="12"/>
      <c r="AO1902" s="12"/>
      <c r="AP1902" s="12"/>
      <c r="AQ1902" s="12"/>
      <c r="AR1902" s="12"/>
      <c r="AS1902" s="12"/>
      <c r="AT1902" s="12"/>
      <c r="AU1902" s="12"/>
      <c r="AV1902" s="12"/>
      <c r="AW1902" s="12"/>
      <c r="AX1902" s="12"/>
      <c r="AY1902" s="12"/>
      <c r="AZ1902" s="12"/>
      <c r="BA1902" s="12"/>
      <c r="BB1902" s="12"/>
      <c r="BC1902" s="12"/>
      <c r="BD1902" s="12"/>
      <c r="BE1902" s="12"/>
      <c r="BF1902" s="12"/>
      <c r="BG1902" s="12"/>
      <c r="BH1902" s="12"/>
      <c r="BI1902" s="12"/>
      <c r="BJ1902" s="13"/>
      <c r="BK1902" s="13"/>
      <c r="BL1902" s="13"/>
      <c r="BM1902" s="13"/>
      <c r="BN1902" s="13"/>
    </row>
    <row r="1903" spans="4:66" x14ac:dyDescent="0.25">
      <c r="D1903" s="7"/>
      <c r="E1903" s="10"/>
      <c r="F1903" s="10"/>
      <c r="G1903" s="10"/>
      <c r="H1903" s="10"/>
      <c r="I1903" s="10"/>
      <c r="J1903" s="10"/>
      <c r="K1903" s="11"/>
      <c r="L1903" s="11"/>
      <c r="M1903" s="12"/>
      <c r="N1903" s="12"/>
      <c r="O1903" s="12"/>
      <c r="P1903" s="12"/>
      <c r="Q1903" s="12"/>
      <c r="R1903" s="12"/>
      <c r="S1903" s="12"/>
      <c r="T1903" s="12"/>
      <c r="U1903" s="12"/>
      <c r="V1903" s="12"/>
      <c r="W1903" s="12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2"/>
      <c r="AS1903" s="12"/>
      <c r="AT1903" s="12"/>
      <c r="AU1903" s="12"/>
      <c r="AV1903" s="12"/>
      <c r="AW1903" s="12"/>
      <c r="AX1903" s="12"/>
      <c r="AY1903" s="12"/>
      <c r="AZ1903" s="12"/>
      <c r="BA1903" s="12"/>
      <c r="BB1903" s="12"/>
      <c r="BC1903" s="12"/>
      <c r="BD1903" s="12"/>
      <c r="BE1903" s="12"/>
      <c r="BF1903" s="12"/>
      <c r="BG1903" s="12"/>
      <c r="BH1903" s="12"/>
      <c r="BI1903" s="12"/>
      <c r="BJ1903" s="13"/>
      <c r="BK1903" s="13"/>
      <c r="BL1903" s="13"/>
      <c r="BM1903" s="13"/>
      <c r="BN1903" s="13"/>
    </row>
    <row r="1904" spans="4:66" x14ac:dyDescent="0.25">
      <c r="D1904" s="7"/>
      <c r="E1904" s="10"/>
      <c r="F1904" s="10"/>
      <c r="G1904" s="10"/>
      <c r="H1904" s="10"/>
      <c r="I1904" s="10"/>
      <c r="J1904" s="10"/>
      <c r="K1904" s="11"/>
      <c r="L1904" s="11"/>
      <c r="M1904" s="12"/>
      <c r="N1904" s="12"/>
      <c r="O1904" s="12"/>
      <c r="P1904" s="12"/>
      <c r="Q1904" s="12"/>
      <c r="R1904" s="12"/>
      <c r="S1904" s="12"/>
      <c r="T1904" s="12"/>
      <c r="U1904" s="12"/>
      <c r="V1904" s="12"/>
      <c r="W1904" s="12"/>
      <c r="X1904" s="12"/>
      <c r="Y1904" s="12"/>
      <c r="Z1904" s="12"/>
      <c r="AA1904" s="12"/>
      <c r="AB1904" s="12"/>
      <c r="AC1904" s="12"/>
      <c r="AD1904" s="12"/>
      <c r="AE1904" s="12"/>
      <c r="AF1904" s="12"/>
      <c r="AG1904" s="12"/>
      <c r="AH1904" s="12"/>
      <c r="AI1904" s="12"/>
      <c r="AJ1904" s="12"/>
      <c r="AK1904" s="12"/>
      <c r="AL1904" s="12"/>
      <c r="AM1904" s="12"/>
      <c r="AN1904" s="12"/>
      <c r="AO1904" s="12"/>
      <c r="AP1904" s="12"/>
      <c r="AQ1904" s="12"/>
      <c r="AR1904" s="12"/>
      <c r="AS1904" s="12"/>
      <c r="AT1904" s="12"/>
      <c r="AU1904" s="12"/>
      <c r="AV1904" s="12"/>
      <c r="AW1904" s="12"/>
      <c r="AX1904" s="12"/>
      <c r="AY1904" s="12"/>
      <c r="AZ1904" s="12"/>
      <c r="BA1904" s="12"/>
      <c r="BB1904" s="12"/>
      <c r="BC1904" s="12"/>
      <c r="BD1904" s="12"/>
      <c r="BE1904" s="12"/>
      <c r="BF1904" s="12"/>
      <c r="BG1904" s="12"/>
      <c r="BH1904" s="12"/>
      <c r="BI1904" s="12"/>
      <c r="BJ1904" s="13"/>
      <c r="BK1904" s="13"/>
      <c r="BL1904" s="13"/>
      <c r="BM1904" s="13"/>
      <c r="BN1904" s="13"/>
    </row>
    <row r="1905" spans="4:66" x14ac:dyDescent="0.25">
      <c r="D1905" s="7"/>
      <c r="E1905" s="10"/>
      <c r="F1905" s="10"/>
      <c r="G1905" s="10"/>
      <c r="H1905" s="10"/>
      <c r="I1905" s="10"/>
      <c r="J1905" s="10"/>
      <c r="K1905" s="11"/>
      <c r="L1905" s="11"/>
      <c r="M1905" s="12"/>
      <c r="N1905" s="12"/>
      <c r="O1905" s="12"/>
      <c r="P1905" s="12"/>
      <c r="Q1905" s="12"/>
      <c r="R1905" s="12"/>
      <c r="S1905" s="12"/>
      <c r="T1905" s="12"/>
      <c r="U1905" s="12"/>
      <c r="V1905" s="12"/>
      <c r="W1905" s="12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2"/>
      <c r="AS1905" s="12"/>
      <c r="AT1905" s="12"/>
      <c r="AU1905" s="12"/>
      <c r="AV1905" s="12"/>
      <c r="AW1905" s="12"/>
      <c r="AX1905" s="12"/>
      <c r="AY1905" s="12"/>
      <c r="AZ1905" s="12"/>
      <c r="BA1905" s="12"/>
      <c r="BB1905" s="12"/>
      <c r="BC1905" s="12"/>
      <c r="BD1905" s="12"/>
      <c r="BE1905" s="12"/>
      <c r="BF1905" s="12"/>
      <c r="BG1905" s="12"/>
      <c r="BH1905" s="12"/>
      <c r="BI1905" s="12"/>
      <c r="BJ1905" s="13"/>
      <c r="BK1905" s="13"/>
      <c r="BL1905" s="13"/>
      <c r="BM1905" s="13"/>
      <c r="BN1905" s="13"/>
    </row>
    <row r="1906" spans="4:66" x14ac:dyDescent="0.25">
      <c r="D1906" s="7"/>
      <c r="E1906" s="10"/>
      <c r="F1906" s="10"/>
      <c r="G1906" s="10"/>
      <c r="H1906" s="10"/>
      <c r="I1906" s="10"/>
      <c r="J1906" s="10"/>
      <c r="K1906" s="11"/>
      <c r="L1906" s="11"/>
      <c r="M1906" s="12"/>
      <c r="N1906" s="12"/>
      <c r="O1906" s="12"/>
      <c r="P1906" s="12"/>
      <c r="Q1906" s="12"/>
      <c r="R1906" s="12"/>
      <c r="S1906" s="12"/>
      <c r="T1906" s="12"/>
      <c r="U1906" s="12"/>
      <c r="V1906" s="12"/>
      <c r="W1906" s="12"/>
      <c r="X1906" s="12"/>
      <c r="Y1906" s="12"/>
      <c r="Z1906" s="12"/>
      <c r="AA1906" s="12"/>
      <c r="AB1906" s="12"/>
      <c r="AC1906" s="12"/>
      <c r="AD1906" s="12"/>
      <c r="AE1906" s="12"/>
      <c r="AF1906" s="12"/>
      <c r="AG1906" s="12"/>
      <c r="AH1906" s="12"/>
      <c r="AI1906" s="12"/>
      <c r="AJ1906" s="12"/>
      <c r="AK1906" s="12"/>
      <c r="AL1906" s="12"/>
      <c r="AM1906" s="12"/>
      <c r="AN1906" s="12"/>
      <c r="AO1906" s="12"/>
      <c r="AP1906" s="12"/>
      <c r="AQ1906" s="12"/>
      <c r="AR1906" s="12"/>
      <c r="AS1906" s="12"/>
      <c r="AT1906" s="12"/>
      <c r="AU1906" s="12"/>
      <c r="AV1906" s="12"/>
      <c r="AW1906" s="12"/>
      <c r="AX1906" s="12"/>
      <c r="AY1906" s="12"/>
      <c r="AZ1906" s="12"/>
      <c r="BA1906" s="12"/>
      <c r="BB1906" s="12"/>
      <c r="BC1906" s="12"/>
      <c r="BD1906" s="12"/>
      <c r="BE1906" s="12"/>
      <c r="BF1906" s="12"/>
      <c r="BG1906" s="12"/>
      <c r="BH1906" s="12"/>
      <c r="BI1906" s="12"/>
      <c r="BJ1906" s="13"/>
      <c r="BK1906" s="13"/>
      <c r="BL1906" s="13"/>
      <c r="BM1906" s="13"/>
      <c r="BN1906" s="13"/>
    </row>
    <row r="1907" spans="4:66" x14ac:dyDescent="0.25">
      <c r="D1907" s="7"/>
      <c r="E1907" s="10"/>
      <c r="F1907" s="10"/>
      <c r="G1907" s="10"/>
      <c r="H1907" s="10"/>
      <c r="I1907" s="10"/>
      <c r="J1907" s="10"/>
      <c r="K1907" s="11"/>
      <c r="L1907" s="11"/>
      <c r="M1907" s="12"/>
      <c r="N1907" s="12"/>
      <c r="O1907" s="12"/>
      <c r="P1907" s="12"/>
      <c r="Q1907" s="12"/>
      <c r="R1907" s="12"/>
      <c r="S1907" s="12"/>
      <c r="T1907" s="12"/>
      <c r="U1907" s="12"/>
      <c r="V1907" s="12"/>
      <c r="W1907" s="12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2"/>
      <c r="AS1907" s="12"/>
      <c r="AT1907" s="12"/>
      <c r="AU1907" s="12"/>
      <c r="AV1907" s="12"/>
      <c r="AW1907" s="12"/>
      <c r="AX1907" s="12"/>
      <c r="AY1907" s="12"/>
      <c r="AZ1907" s="12"/>
      <c r="BA1907" s="12"/>
      <c r="BB1907" s="12"/>
      <c r="BC1907" s="12"/>
      <c r="BD1907" s="12"/>
      <c r="BE1907" s="12"/>
      <c r="BF1907" s="12"/>
      <c r="BG1907" s="12"/>
      <c r="BH1907" s="12"/>
      <c r="BI1907" s="12"/>
      <c r="BJ1907" s="13"/>
      <c r="BK1907" s="13"/>
      <c r="BL1907" s="13"/>
      <c r="BM1907" s="13"/>
      <c r="BN1907" s="13"/>
    </row>
    <row r="1908" spans="4:66" x14ac:dyDescent="0.25">
      <c r="D1908" s="7"/>
      <c r="E1908" s="10"/>
      <c r="F1908" s="10"/>
      <c r="G1908" s="10"/>
      <c r="H1908" s="10"/>
      <c r="I1908" s="10"/>
      <c r="J1908" s="10"/>
      <c r="K1908" s="11"/>
      <c r="L1908" s="11"/>
      <c r="M1908" s="12"/>
      <c r="N1908" s="12"/>
      <c r="O1908" s="12"/>
      <c r="P1908" s="12"/>
      <c r="Q1908" s="12"/>
      <c r="R1908" s="12"/>
      <c r="S1908" s="12"/>
      <c r="T1908" s="12"/>
      <c r="U1908" s="12"/>
      <c r="V1908" s="12"/>
      <c r="W1908" s="12"/>
      <c r="X1908" s="12"/>
      <c r="Y1908" s="12"/>
      <c r="Z1908" s="12"/>
      <c r="AA1908" s="12"/>
      <c r="AB1908" s="12"/>
      <c r="AC1908" s="12"/>
      <c r="AD1908" s="12"/>
      <c r="AE1908" s="12"/>
      <c r="AF1908" s="12"/>
      <c r="AG1908" s="12"/>
      <c r="AH1908" s="12"/>
      <c r="AI1908" s="12"/>
      <c r="AJ1908" s="12"/>
      <c r="AK1908" s="12"/>
      <c r="AL1908" s="12"/>
      <c r="AM1908" s="12"/>
      <c r="AN1908" s="12"/>
      <c r="AO1908" s="12"/>
      <c r="AP1908" s="12"/>
      <c r="AQ1908" s="12"/>
      <c r="AR1908" s="12"/>
      <c r="AS1908" s="12"/>
      <c r="AT1908" s="12"/>
      <c r="AU1908" s="12"/>
      <c r="AV1908" s="12"/>
      <c r="AW1908" s="12"/>
      <c r="AX1908" s="12"/>
      <c r="AY1908" s="12"/>
      <c r="AZ1908" s="12"/>
      <c r="BA1908" s="12"/>
      <c r="BB1908" s="12"/>
      <c r="BC1908" s="12"/>
      <c r="BD1908" s="12"/>
      <c r="BE1908" s="12"/>
      <c r="BF1908" s="12"/>
      <c r="BG1908" s="12"/>
      <c r="BH1908" s="12"/>
      <c r="BI1908" s="12"/>
      <c r="BJ1908" s="13"/>
      <c r="BK1908" s="13"/>
      <c r="BL1908" s="13"/>
      <c r="BM1908" s="13"/>
      <c r="BN1908" s="13"/>
    </row>
    <row r="1909" spans="4:66" x14ac:dyDescent="0.25">
      <c r="D1909" s="7"/>
      <c r="E1909" s="10"/>
      <c r="F1909" s="10"/>
      <c r="G1909" s="10"/>
      <c r="H1909" s="10"/>
      <c r="I1909" s="10"/>
      <c r="J1909" s="10"/>
      <c r="K1909" s="11"/>
      <c r="L1909" s="11"/>
      <c r="M1909" s="12"/>
      <c r="N1909" s="12"/>
      <c r="O1909" s="12"/>
      <c r="P1909" s="12"/>
      <c r="Q1909" s="12"/>
      <c r="R1909" s="12"/>
      <c r="S1909" s="12"/>
      <c r="T1909" s="12"/>
      <c r="U1909" s="12"/>
      <c r="V1909" s="12"/>
      <c r="W1909" s="12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2"/>
      <c r="AS1909" s="12"/>
      <c r="AT1909" s="12"/>
      <c r="AU1909" s="12"/>
      <c r="AV1909" s="12"/>
      <c r="AW1909" s="12"/>
      <c r="AX1909" s="12"/>
      <c r="AY1909" s="12"/>
      <c r="AZ1909" s="12"/>
      <c r="BA1909" s="12"/>
      <c r="BB1909" s="12"/>
      <c r="BC1909" s="12"/>
      <c r="BD1909" s="12"/>
      <c r="BE1909" s="12"/>
      <c r="BF1909" s="12"/>
      <c r="BG1909" s="12"/>
      <c r="BH1909" s="12"/>
      <c r="BI1909" s="12"/>
      <c r="BJ1909" s="13"/>
      <c r="BK1909" s="13"/>
      <c r="BL1909" s="13"/>
      <c r="BM1909" s="13"/>
      <c r="BN1909" s="13"/>
    </row>
    <row r="1910" spans="4:66" x14ac:dyDescent="0.25">
      <c r="D1910" s="7"/>
      <c r="E1910" s="10"/>
      <c r="F1910" s="10"/>
      <c r="G1910" s="10"/>
      <c r="H1910" s="10"/>
      <c r="I1910" s="10"/>
      <c r="J1910" s="10"/>
      <c r="K1910" s="11"/>
      <c r="L1910" s="11"/>
      <c r="M1910" s="12"/>
      <c r="N1910" s="12"/>
      <c r="O1910" s="12"/>
      <c r="P1910" s="12"/>
      <c r="Q1910" s="12"/>
      <c r="R1910" s="12"/>
      <c r="S1910" s="12"/>
      <c r="T1910" s="12"/>
      <c r="U1910" s="12"/>
      <c r="V1910" s="12"/>
      <c r="W1910" s="12"/>
      <c r="X1910" s="12"/>
      <c r="Y1910" s="12"/>
      <c r="Z1910" s="12"/>
      <c r="AA1910" s="12"/>
      <c r="AB1910" s="12"/>
      <c r="AC1910" s="12"/>
      <c r="AD1910" s="12"/>
      <c r="AE1910" s="12"/>
      <c r="AF1910" s="12"/>
      <c r="AG1910" s="12"/>
      <c r="AH1910" s="12"/>
      <c r="AI1910" s="12"/>
      <c r="AJ1910" s="12"/>
      <c r="AK1910" s="12"/>
      <c r="AL1910" s="12"/>
      <c r="AM1910" s="12"/>
      <c r="AN1910" s="12"/>
      <c r="AO1910" s="12"/>
      <c r="AP1910" s="12"/>
      <c r="AQ1910" s="12"/>
      <c r="AR1910" s="12"/>
      <c r="AS1910" s="12"/>
      <c r="AT1910" s="12"/>
      <c r="AU1910" s="12"/>
      <c r="AV1910" s="12"/>
      <c r="AW1910" s="12"/>
      <c r="AX1910" s="12"/>
      <c r="AY1910" s="12"/>
      <c r="AZ1910" s="12"/>
      <c r="BA1910" s="12"/>
      <c r="BB1910" s="12"/>
      <c r="BC1910" s="12"/>
      <c r="BD1910" s="12"/>
      <c r="BE1910" s="12"/>
      <c r="BF1910" s="12"/>
      <c r="BG1910" s="12"/>
      <c r="BH1910" s="12"/>
      <c r="BI1910" s="12"/>
      <c r="BJ1910" s="13"/>
      <c r="BK1910" s="13"/>
      <c r="BL1910" s="13"/>
      <c r="BM1910" s="13"/>
      <c r="BN1910" s="13"/>
    </row>
    <row r="1911" spans="4:66" x14ac:dyDescent="0.25">
      <c r="D1911" s="7"/>
      <c r="E1911" s="10"/>
      <c r="F1911" s="10"/>
      <c r="G1911" s="10"/>
      <c r="H1911" s="10"/>
      <c r="I1911" s="10"/>
      <c r="J1911" s="10"/>
      <c r="K1911" s="11"/>
      <c r="L1911" s="11"/>
      <c r="M1911" s="12"/>
      <c r="N1911" s="12"/>
      <c r="O1911" s="12"/>
      <c r="P1911" s="12"/>
      <c r="Q1911" s="12"/>
      <c r="R1911" s="12"/>
      <c r="S1911" s="12"/>
      <c r="T1911" s="12"/>
      <c r="U1911" s="12"/>
      <c r="V1911" s="12"/>
      <c r="W1911" s="12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2"/>
      <c r="AS1911" s="12"/>
      <c r="AT1911" s="12"/>
      <c r="AU1911" s="12"/>
      <c r="AV1911" s="12"/>
      <c r="AW1911" s="12"/>
      <c r="AX1911" s="12"/>
      <c r="AY1911" s="12"/>
      <c r="AZ1911" s="12"/>
      <c r="BA1911" s="12"/>
      <c r="BB1911" s="12"/>
      <c r="BC1911" s="12"/>
      <c r="BD1911" s="12"/>
      <c r="BE1911" s="12"/>
      <c r="BF1911" s="12"/>
      <c r="BG1911" s="12"/>
      <c r="BH1911" s="12"/>
      <c r="BI1911" s="12"/>
      <c r="BJ1911" s="13"/>
      <c r="BK1911" s="13"/>
      <c r="BL1911" s="13"/>
      <c r="BM1911" s="13"/>
      <c r="BN1911" s="13"/>
    </row>
    <row r="1912" spans="4:66" x14ac:dyDescent="0.25">
      <c r="D1912" s="7"/>
      <c r="E1912" s="10"/>
      <c r="F1912" s="10"/>
      <c r="G1912" s="10"/>
      <c r="H1912" s="10"/>
      <c r="I1912" s="10"/>
      <c r="J1912" s="10"/>
      <c r="K1912" s="11"/>
      <c r="L1912" s="11"/>
      <c r="M1912" s="12"/>
      <c r="N1912" s="12"/>
      <c r="O1912" s="12"/>
      <c r="P1912" s="12"/>
      <c r="Q1912" s="12"/>
      <c r="R1912" s="12"/>
      <c r="S1912" s="12"/>
      <c r="T1912" s="12"/>
      <c r="U1912" s="12"/>
      <c r="V1912" s="12"/>
      <c r="W1912" s="12"/>
      <c r="X1912" s="12"/>
      <c r="Y1912" s="12"/>
      <c r="Z1912" s="12"/>
      <c r="AA1912" s="12"/>
      <c r="AB1912" s="12"/>
      <c r="AC1912" s="12"/>
      <c r="AD1912" s="12"/>
      <c r="AE1912" s="12"/>
      <c r="AF1912" s="12"/>
      <c r="AG1912" s="12"/>
      <c r="AH1912" s="12"/>
      <c r="AI1912" s="12"/>
      <c r="AJ1912" s="12"/>
      <c r="AK1912" s="12"/>
      <c r="AL1912" s="12"/>
      <c r="AM1912" s="12"/>
      <c r="AN1912" s="12"/>
      <c r="AO1912" s="12"/>
      <c r="AP1912" s="12"/>
      <c r="AQ1912" s="12"/>
      <c r="AR1912" s="12"/>
      <c r="AS1912" s="12"/>
      <c r="AT1912" s="12"/>
      <c r="AU1912" s="12"/>
      <c r="AV1912" s="12"/>
      <c r="AW1912" s="12"/>
      <c r="AX1912" s="12"/>
      <c r="AY1912" s="12"/>
      <c r="AZ1912" s="12"/>
      <c r="BA1912" s="12"/>
      <c r="BB1912" s="12"/>
      <c r="BC1912" s="12"/>
      <c r="BD1912" s="12"/>
      <c r="BE1912" s="12"/>
      <c r="BF1912" s="12"/>
      <c r="BG1912" s="12"/>
      <c r="BH1912" s="12"/>
      <c r="BI1912" s="12"/>
      <c r="BJ1912" s="13"/>
      <c r="BK1912" s="13"/>
      <c r="BL1912" s="13"/>
      <c r="BM1912" s="13"/>
      <c r="BN1912" s="13"/>
    </row>
    <row r="1913" spans="4:66" x14ac:dyDescent="0.25">
      <c r="D1913" s="7"/>
      <c r="E1913" s="10"/>
      <c r="F1913" s="10"/>
      <c r="G1913" s="10"/>
      <c r="H1913" s="10"/>
      <c r="I1913" s="10"/>
      <c r="J1913" s="10"/>
      <c r="K1913" s="11"/>
      <c r="L1913" s="11"/>
      <c r="M1913" s="12"/>
      <c r="N1913" s="12"/>
      <c r="O1913" s="12"/>
      <c r="P1913" s="12"/>
      <c r="Q1913" s="12"/>
      <c r="R1913" s="12"/>
      <c r="S1913" s="12"/>
      <c r="T1913" s="12"/>
      <c r="U1913" s="12"/>
      <c r="V1913" s="12"/>
      <c r="W1913" s="12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2"/>
      <c r="AS1913" s="12"/>
      <c r="AT1913" s="12"/>
      <c r="AU1913" s="12"/>
      <c r="AV1913" s="12"/>
      <c r="AW1913" s="12"/>
      <c r="AX1913" s="12"/>
      <c r="AY1913" s="12"/>
      <c r="AZ1913" s="12"/>
      <c r="BA1913" s="12"/>
      <c r="BB1913" s="12"/>
      <c r="BC1913" s="12"/>
      <c r="BD1913" s="12"/>
      <c r="BE1913" s="12"/>
      <c r="BF1913" s="12"/>
      <c r="BG1913" s="12"/>
      <c r="BH1913" s="12"/>
      <c r="BI1913" s="12"/>
      <c r="BJ1913" s="13"/>
      <c r="BK1913" s="13"/>
      <c r="BL1913" s="13"/>
      <c r="BM1913" s="13"/>
      <c r="BN1913" s="13"/>
    </row>
    <row r="1914" spans="4:66" x14ac:dyDescent="0.25">
      <c r="D1914" s="7"/>
      <c r="E1914" s="10"/>
      <c r="F1914" s="10"/>
      <c r="G1914" s="10"/>
      <c r="H1914" s="10"/>
      <c r="I1914" s="10"/>
      <c r="J1914" s="10"/>
      <c r="K1914" s="11"/>
      <c r="L1914" s="11"/>
      <c r="M1914" s="12"/>
      <c r="N1914" s="12"/>
      <c r="O1914" s="12"/>
      <c r="P1914" s="12"/>
      <c r="Q1914" s="12"/>
      <c r="R1914" s="12"/>
      <c r="S1914" s="12"/>
      <c r="T1914" s="12"/>
      <c r="U1914" s="12"/>
      <c r="V1914" s="12"/>
      <c r="W1914" s="12"/>
      <c r="X1914" s="12"/>
      <c r="Y1914" s="12"/>
      <c r="Z1914" s="12"/>
      <c r="AA1914" s="12"/>
      <c r="AB1914" s="12"/>
      <c r="AC1914" s="12"/>
      <c r="AD1914" s="12"/>
      <c r="AE1914" s="12"/>
      <c r="AF1914" s="12"/>
      <c r="AG1914" s="12"/>
      <c r="AH1914" s="12"/>
      <c r="AI1914" s="12"/>
      <c r="AJ1914" s="12"/>
      <c r="AK1914" s="12"/>
      <c r="AL1914" s="12"/>
      <c r="AM1914" s="12"/>
      <c r="AN1914" s="12"/>
      <c r="AO1914" s="12"/>
      <c r="AP1914" s="12"/>
      <c r="AQ1914" s="12"/>
      <c r="AR1914" s="12"/>
      <c r="AS1914" s="12"/>
      <c r="AT1914" s="12"/>
      <c r="AU1914" s="12"/>
      <c r="AV1914" s="12"/>
      <c r="AW1914" s="12"/>
      <c r="AX1914" s="12"/>
      <c r="AY1914" s="12"/>
      <c r="AZ1914" s="12"/>
      <c r="BA1914" s="12"/>
      <c r="BB1914" s="12"/>
      <c r="BC1914" s="12"/>
      <c r="BD1914" s="12"/>
      <c r="BE1914" s="12"/>
      <c r="BF1914" s="12"/>
      <c r="BG1914" s="12"/>
      <c r="BH1914" s="12"/>
      <c r="BI1914" s="12"/>
      <c r="BJ1914" s="13"/>
      <c r="BK1914" s="13"/>
      <c r="BL1914" s="13"/>
      <c r="BM1914" s="13"/>
      <c r="BN1914" s="13"/>
    </row>
    <row r="1915" spans="4:66" x14ac:dyDescent="0.25">
      <c r="D1915" s="7"/>
      <c r="E1915" s="10"/>
      <c r="F1915" s="10"/>
      <c r="G1915" s="10"/>
      <c r="H1915" s="10"/>
      <c r="I1915" s="10"/>
      <c r="J1915" s="10"/>
      <c r="K1915" s="11"/>
      <c r="L1915" s="11"/>
      <c r="M1915" s="12"/>
      <c r="N1915" s="12"/>
      <c r="O1915" s="12"/>
      <c r="P1915" s="12"/>
      <c r="Q1915" s="12"/>
      <c r="R1915" s="12"/>
      <c r="S1915" s="12"/>
      <c r="T1915" s="12"/>
      <c r="U1915" s="12"/>
      <c r="V1915" s="12"/>
      <c r="W1915" s="12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2"/>
      <c r="AS1915" s="12"/>
      <c r="AT1915" s="12"/>
      <c r="AU1915" s="12"/>
      <c r="AV1915" s="12"/>
      <c r="AW1915" s="12"/>
      <c r="AX1915" s="12"/>
      <c r="AY1915" s="12"/>
      <c r="AZ1915" s="12"/>
      <c r="BA1915" s="12"/>
      <c r="BB1915" s="12"/>
      <c r="BC1915" s="12"/>
      <c r="BD1915" s="12"/>
      <c r="BE1915" s="12"/>
      <c r="BF1915" s="12"/>
      <c r="BG1915" s="12"/>
      <c r="BH1915" s="12"/>
      <c r="BI1915" s="12"/>
      <c r="BJ1915" s="13"/>
      <c r="BK1915" s="13"/>
      <c r="BL1915" s="13"/>
      <c r="BM1915" s="13"/>
      <c r="BN1915" s="13"/>
    </row>
    <row r="1916" spans="4:66" x14ac:dyDescent="0.25">
      <c r="D1916" s="7"/>
      <c r="E1916" s="10"/>
      <c r="F1916" s="10"/>
      <c r="G1916" s="10"/>
      <c r="H1916" s="10"/>
      <c r="I1916" s="10"/>
      <c r="J1916" s="10"/>
      <c r="K1916" s="11"/>
      <c r="L1916" s="11"/>
      <c r="M1916" s="12"/>
      <c r="N1916" s="12"/>
      <c r="O1916" s="12"/>
      <c r="P1916" s="12"/>
      <c r="Q1916" s="12"/>
      <c r="R1916" s="12"/>
      <c r="S1916" s="12"/>
      <c r="T1916" s="12"/>
      <c r="U1916" s="12"/>
      <c r="V1916" s="12"/>
      <c r="W1916" s="12"/>
      <c r="X1916" s="12"/>
      <c r="Y1916" s="12"/>
      <c r="Z1916" s="12"/>
      <c r="AA1916" s="12"/>
      <c r="AB1916" s="12"/>
      <c r="AC1916" s="12"/>
      <c r="AD1916" s="12"/>
      <c r="AE1916" s="12"/>
      <c r="AF1916" s="12"/>
      <c r="AG1916" s="12"/>
      <c r="AH1916" s="12"/>
      <c r="AI1916" s="12"/>
      <c r="AJ1916" s="12"/>
      <c r="AK1916" s="12"/>
      <c r="AL1916" s="12"/>
      <c r="AM1916" s="12"/>
      <c r="AN1916" s="12"/>
      <c r="AO1916" s="12"/>
      <c r="AP1916" s="12"/>
      <c r="AQ1916" s="12"/>
      <c r="AR1916" s="12"/>
      <c r="AS1916" s="12"/>
      <c r="AT1916" s="12"/>
      <c r="AU1916" s="12"/>
      <c r="AV1916" s="12"/>
      <c r="AW1916" s="12"/>
      <c r="AX1916" s="12"/>
      <c r="AY1916" s="12"/>
      <c r="AZ1916" s="12"/>
      <c r="BA1916" s="12"/>
      <c r="BB1916" s="12"/>
      <c r="BC1916" s="12"/>
      <c r="BD1916" s="12"/>
      <c r="BE1916" s="12"/>
      <c r="BF1916" s="12"/>
      <c r="BG1916" s="12"/>
      <c r="BH1916" s="12"/>
      <c r="BI1916" s="12"/>
      <c r="BJ1916" s="13"/>
      <c r="BK1916" s="13"/>
      <c r="BL1916" s="13"/>
      <c r="BM1916" s="13"/>
      <c r="BN1916" s="13"/>
    </row>
    <row r="1917" spans="4:66" x14ac:dyDescent="0.25">
      <c r="D1917" s="7"/>
      <c r="E1917" s="10"/>
      <c r="F1917" s="10"/>
      <c r="G1917" s="10"/>
      <c r="H1917" s="10"/>
      <c r="I1917" s="10"/>
      <c r="J1917" s="10"/>
      <c r="K1917" s="11"/>
      <c r="L1917" s="11"/>
      <c r="M1917" s="12"/>
      <c r="N1917" s="12"/>
      <c r="O1917" s="12"/>
      <c r="P1917" s="12"/>
      <c r="Q1917" s="12"/>
      <c r="R1917" s="12"/>
      <c r="S1917" s="12"/>
      <c r="T1917" s="12"/>
      <c r="U1917" s="12"/>
      <c r="V1917" s="12"/>
      <c r="W1917" s="12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2"/>
      <c r="AS1917" s="12"/>
      <c r="AT1917" s="12"/>
      <c r="AU1917" s="12"/>
      <c r="AV1917" s="12"/>
      <c r="AW1917" s="12"/>
      <c r="AX1917" s="12"/>
      <c r="AY1917" s="12"/>
      <c r="AZ1917" s="12"/>
      <c r="BA1917" s="12"/>
      <c r="BB1917" s="12"/>
      <c r="BC1917" s="12"/>
      <c r="BD1917" s="12"/>
      <c r="BE1917" s="12"/>
      <c r="BF1917" s="12"/>
      <c r="BG1917" s="12"/>
      <c r="BH1917" s="12"/>
      <c r="BI1917" s="12"/>
      <c r="BJ1917" s="13"/>
      <c r="BK1917" s="13"/>
      <c r="BL1917" s="13"/>
      <c r="BM1917" s="13"/>
      <c r="BN1917" s="13"/>
    </row>
    <row r="1918" spans="4:66" x14ac:dyDescent="0.25">
      <c r="D1918" s="7"/>
      <c r="E1918" s="10"/>
      <c r="F1918" s="10"/>
      <c r="G1918" s="10"/>
      <c r="H1918" s="10"/>
      <c r="I1918" s="10"/>
      <c r="J1918" s="10"/>
      <c r="K1918" s="11"/>
      <c r="L1918" s="11"/>
      <c r="M1918" s="12"/>
      <c r="N1918" s="12"/>
      <c r="O1918" s="12"/>
      <c r="P1918" s="12"/>
      <c r="Q1918" s="12"/>
      <c r="R1918" s="12"/>
      <c r="S1918" s="12"/>
      <c r="T1918" s="12"/>
      <c r="U1918" s="12"/>
      <c r="V1918" s="12"/>
      <c r="W1918" s="12"/>
      <c r="X1918" s="12"/>
      <c r="Y1918" s="12"/>
      <c r="Z1918" s="12"/>
      <c r="AA1918" s="12"/>
      <c r="AB1918" s="12"/>
      <c r="AC1918" s="12"/>
      <c r="AD1918" s="12"/>
      <c r="AE1918" s="12"/>
      <c r="AF1918" s="12"/>
      <c r="AG1918" s="12"/>
      <c r="AH1918" s="12"/>
      <c r="AI1918" s="12"/>
      <c r="AJ1918" s="12"/>
      <c r="AK1918" s="12"/>
      <c r="AL1918" s="12"/>
      <c r="AM1918" s="12"/>
      <c r="AN1918" s="12"/>
      <c r="AO1918" s="12"/>
      <c r="AP1918" s="12"/>
      <c r="AQ1918" s="12"/>
      <c r="AR1918" s="12"/>
      <c r="AS1918" s="12"/>
      <c r="AT1918" s="12"/>
      <c r="AU1918" s="12"/>
      <c r="AV1918" s="12"/>
      <c r="AW1918" s="12"/>
      <c r="AX1918" s="12"/>
      <c r="AY1918" s="12"/>
      <c r="AZ1918" s="12"/>
      <c r="BA1918" s="12"/>
      <c r="BB1918" s="12"/>
      <c r="BC1918" s="12"/>
      <c r="BD1918" s="12"/>
      <c r="BE1918" s="12"/>
      <c r="BF1918" s="12"/>
      <c r="BG1918" s="12"/>
      <c r="BH1918" s="12"/>
      <c r="BI1918" s="12"/>
      <c r="BJ1918" s="13"/>
      <c r="BK1918" s="13"/>
      <c r="BL1918" s="13"/>
      <c r="BM1918" s="13"/>
      <c r="BN1918" s="13"/>
    </row>
    <row r="1919" spans="4:66" x14ac:dyDescent="0.25">
      <c r="D1919" s="7"/>
      <c r="E1919" s="10"/>
      <c r="F1919" s="10"/>
      <c r="G1919" s="10"/>
      <c r="H1919" s="10"/>
      <c r="I1919" s="10"/>
      <c r="J1919" s="10"/>
      <c r="K1919" s="11"/>
      <c r="L1919" s="11"/>
      <c r="M1919" s="12"/>
      <c r="N1919" s="12"/>
      <c r="O1919" s="12"/>
      <c r="P1919" s="12"/>
      <c r="Q1919" s="12"/>
      <c r="R1919" s="12"/>
      <c r="S1919" s="12"/>
      <c r="T1919" s="12"/>
      <c r="U1919" s="12"/>
      <c r="V1919" s="12"/>
      <c r="W1919" s="12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2"/>
      <c r="AS1919" s="12"/>
      <c r="AT1919" s="12"/>
      <c r="AU1919" s="12"/>
      <c r="AV1919" s="12"/>
      <c r="AW1919" s="12"/>
      <c r="AX1919" s="12"/>
      <c r="AY1919" s="12"/>
      <c r="AZ1919" s="12"/>
      <c r="BA1919" s="12"/>
      <c r="BB1919" s="12"/>
      <c r="BC1919" s="12"/>
      <c r="BD1919" s="12"/>
      <c r="BE1919" s="12"/>
      <c r="BF1919" s="12"/>
      <c r="BG1919" s="12"/>
      <c r="BH1919" s="12"/>
      <c r="BI1919" s="12"/>
      <c r="BJ1919" s="13"/>
      <c r="BK1919" s="13"/>
      <c r="BL1919" s="13"/>
      <c r="BM1919" s="13"/>
      <c r="BN1919" s="13"/>
    </row>
    <row r="1920" spans="4:66" x14ac:dyDescent="0.25">
      <c r="D1920" s="7"/>
      <c r="E1920" s="10"/>
      <c r="F1920" s="10"/>
      <c r="G1920" s="10"/>
      <c r="H1920" s="10"/>
      <c r="I1920" s="10"/>
      <c r="J1920" s="10"/>
      <c r="K1920" s="11"/>
      <c r="L1920" s="11"/>
      <c r="M1920" s="12"/>
      <c r="N1920" s="12"/>
      <c r="O1920" s="12"/>
      <c r="P1920" s="12"/>
      <c r="Q1920" s="12"/>
      <c r="R1920" s="12"/>
      <c r="S1920" s="12"/>
      <c r="T1920" s="12"/>
      <c r="U1920" s="12"/>
      <c r="V1920" s="12"/>
      <c r="W1920" s="12"/>
      <c r="X1920" s="12"/>
      <c r="Y1920" s="12"/>
      <c r="Z1920" s="12"/>
      <c r="AA1920" s="12"/>
      <c r="AB1920" s="12"/>
      <c r="AC1920" s="12"/>
      <c r="AD1920" s="12"/>
      <c r="AE1920" s="12"/>
      <c r="AF1920" s="12"/>
      <c r="AG1920" s="12"/>
      <c r="AH1920" s="12"/>
      <c r="AI1920" s="12"/>
      <c r="AJ1920" s="12"/>
      <c r="AK1920" s="12"/>
      <c r="AL1920" s="12"/>
      <c r="AM1920" s="12"/>
      <c r="AN1920" s="12"/>
      <c r="AO1920" s="12"/>
      <c r="AP1920" s="12"/>
      <c r="AQ1920" s="12"/>
      <c r="AR1920" s="12"/>
      <c r="AS1920" s="12"/>
      <c r="AT1920" s="12"/>
      <c r="AU1920" s="12"/>
      <c r="AV1920" s="12"/>
      <c r="AW1920" s="12"/>
      <c r="AX1920" s="12"/>
      <c r="AY1920" s="12"/>
      <c r="AZ1920" s="12"/>
      <c r="BA1920" s="12"/>
      <c r="BB1920" s="12"/>
      <c r="BC1920" s="12"/>
      <c r="BD1920" s="12"/>
      <c r="BE1920" s="12"/>
      <c r="BF1920" s="12"/>
      <c r="BG1920" s="12"/>
      <c r="BH1920" s="12"/>
      <c r="BI1920" s="12"/>
      <c r="BJ1920" s="13"/>
      <c r="BK1920" s="13"/>
      <c r="BL1920" s="13"/>
      <c r="BM1920" s="13"/>
      <c r="BN1920" s="13"/>
    </row>
    <row r="1921" spans="4:66" x14ac:dyDescent="0.25">
      <c r="D1921" s="7"/>
      <c r="E1921" s="10"/>
      <c r="F1921" s="10"/>
      <c r="G1921" s="10"/>
      <c r="H1921" s="10"/>
      <c r="I1921" s="10"/>
      <c r="J1921" s="10"/>
      <c r="K1921" s="11"/>
      <c r="L1921" s="11"/>
      <c r="M1921" s="12"/>
      <c r="N1921" s="12"/>
      <c r="O1921" s="12"/>
      <c r="P1921" s="12"/>
      <c r="Q1921" s="12"/>
      <c r="R1921" s="12"/>
      <c r="S1921" s="12"/>
      <c r="T1921" s="12"/>
      <c r="U1921" s="12"/>
      <c r="V1921" s="12"/>
      <c r="W1921" s="12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2"/>
      <c r="AS1921" s="12"/>
      <c r="AT1921" s="12"/>
      <c r="AU1921" s="12"/>
      <c r="AV1921" s="12"/>
      <c r="AW1921" s="12"/>
      <c r="AX1921" s="12"/>
      <c r="AY1921" s="12"/>
      <c r="AZ1921" s="12"/>
      <c r="BA1921" s="12"/>
      <c r="BB1921" s="12"/>
      <c r="BC1921" s="12"/>
      <c r="BD1921" s="12"/>
      <c r="BE1921" s="12"/>
      <c r="BF1921" s="12"/>
      <c r="BG1921" s="12"/>
      <c r="BH1921" s="12"/>
      <c r="BI1921" s="12"/>
      <c r="BJ1921" s="13"/>
      <c r="BK1921" s="13"/>
      <c r="BL1921" s="13"/>
      <c r="BM1921" s="13"/>
      <c r="BN1921" s="13"/>
    </row>
    <row r="1922" spans="4:66" x14ac:dyDescent="0.25">
      <c r="D1922" s="7"/>
      <c r="E1922" s="10"/>
      <c r="F1922" s="10"/>
      <c r="G1922" s="10"/>
      <c r="H1922" s="10"/>
      <c r="I1922" s="10"/>
      <c r="J1922" s="10"/>
      <c r="K1922" s="11"/>
      <c r="L1922" s="11"/>
      <c r="M1922" s="12"/>
      <c r="N1922" s="12"/>
      <c r="O1922" s="12"/>
      <c r="P1922" s="12"/>
      <c r="Q1922" s="12"/>
      <c r="R1922" s="12"/>
      <c r="S1922" s="12"/>
      <c r="T1922" s="12"/>
      <c r="U1922" s="12"/>
      <c r="V1922" s="12"/>
      <c r="W1922" s="12"/>
      <c r="X1922" s="12"/>
      <c r="Y1922" s="12"/>
      <c r="Z1922" s="12"/>
      <c r="AA1922" s="12"/>
      <c r="AB1922" s="12"/>
      <c r="AC1922" s="12"/>
      <c r="AD1922" s="12"/>
      <c r="AE1922" s="12"/>
      <c r="AF1922" s="12"/>
      <c r="AG1922" s="12"/>
      <c r="AH1922" s="12"/>
      <c r="AI1922" s="12"/>
      <c r="AJ1922" s="12"/>
      <c r="AK1922" s="12"/>
      <c r="AL1922" s="12"/>
      <c r="AM1922" s="12"/>
      <c r="AN1922" s="12"/>
      <c r="AO1922" s="12"/>
      <c r="AP1922" s="12"/>
      <c r="AQ1922" s="12"/>
      <c r="AR1922" s="12"/>
      <c r="AS1922" s="12"/>
      <c r="AT1922" s="12"/>
      <c r="AU1922" s="12"/>
      <c r="AV1922" s="12"/>
      <c r="AW1922" s="12"/>
      <c r="AX1922" s="12"/>
      <c r="AY1922" s="12"/>
      <c r="AZ1922" s="12"/>
      <c r="BA1922" s="12"/>
      <c r="BB1922" s="12"/>
      <c r="BC1922" s="12"/>
      <c r="BD1922" s="12"/>
      <c r="BE1922" s="12"/>
      <c r="BF1922" s="12"/>
      <c r="BG1922" s="12"/>
      <c r="BH1922" s="12"/>
      <c r="BI1922" s="12"/>
      <c r="BJ1922" s="13"/>
      <c r="BK1922" s="13"/>
      <c r="BL1922" s="13"/>
      <c r="BM1922" s="13"/>
      <c r="BN1922" s="13"/>
    </row>
    <row r="1923" spans="4:66" x14ac:dyDescent="0.25">
      <c r="D1923" s="7"/>
      <c r="E1923" s="10"/>
      <c r="F1923" s="10"/>
      <c r="G1923" s="10"/>
      <c r="H1923" s="10"/>
      <c r="I1923" s="10"/>
      <c r="J1923" s="10"/>
      <c r="K1923" s="11"/>
      <c r="L1923" s="11"/>
      <c r="M1923" s="12"/>
      <c r="N1923" s="12"/>
      <c r="O1923" s="12"/>
      <c r="P1923" s="12"/>
      <c r="Q1923" s="12"/>
      <c r="R1923" s="12"/>
      <c r="S1923" s="12"/>
      <c r="T1923" s="12"/>
      <c r="U1923" s="12"/>
      <c r="V1923" s="12"/>
      <c r="W1923" s="12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2"/>
      <c r="AS1923" s="12"/>
      <c r="AT1923" s="12"/>
      <c r="AU1923" s="12"/>
      <c r="AV1923" s="12"/>
      <c r="AW1923" s="12"/>
      <c r="AX1923" s="12"/>
      <c r="AY1923" s="12"/>
      <c r="AZ1923" s="12"/>
      <c r="BA1923" s="12"/>
      <c r="BB1923" s="12"/>
      <c r="BC1923" s="12"/>
      <c r="BD1923" s="12"/>
      <c r="BE1923" s="12"/>
      <c r="BF1923" s="12"/>
      <c r="BG1923" s="12"/>
      <c r="BH1923" s="12"/>
      <c r="BI1923" s="12"/>
      <c r="BJ1923" s="13"/>
      <c r="BK1923" s="13"/>
      <c r="BL1923" s="13"/>
      <c r="BM1923" s="13"/>
      <c r="BN1923" s="13"/>
    </row>
    <row r="1924" spans="4:66" x14ac:dyDescent="0.25">
      <c r="D1924" s="7"/>
      <c r="E1924" s="10"/>
      <c r="F1924" s="10"/>
      <c r="G1924" s="10"/>
      <c r="H1924" s="10"/>
      <c r="I1924" s="10"/>
      <c r="J1924" s="10"/>
      <c r="K1924" s="11"/>
      <c r="L1924" s="11"/>
      <c r="M1924" s="12"/>
      <c r="N1924" s="12"/>
      <c r="O1924" s="12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  <c r="AA1924" s="12"/>
      <c r="AB1924" s="12"/>
      <c r="AC1924" s="12"/>
      <c r="AD1924" s="12"/>
      <c r="AE1924" s="12"/>
      <c r="AF1924" s="12"/>
      <c r="AG1924" s="12"/>
      <c r="AH1924" s="12"/>
      <c r="AI1924" s="12"/>
      <c r="AJ1924" s="12"/>
      <c r="AK1924" s="12"/>
      <c r="AL1924" s="12"/>
      <c r="AM1924" s="12"/>
      <c r="AN1924" s="12"/>
      <c r="AO1924" s="12"/>
      <c r="AP1924" s="12"/>
      <c r="AQ1924" s="12"/>
      <c r="AR1924" s="12"/>
      <c r="AS1924" s="12"/>
      <c r="AT1924" s="12"/>
      <c r="AU1924" s="12"/>
      <c r="AV1924" s="12"/>
      <c r="AW1924" s="12"/>
      <c r="AX1924" s="12"/>
      <c r="AY1924" s="12"/>
      <c r="AZ1924" s="12"/>
      <c r="BA1924" s="12"/>
      <c r="BB1924" s="12"/>
      <c r="BC1924" s="12"/>
      <c r="BD1924" s="12"/>
      <c r="BE1924" s="12"/>
      <c r="BF1924" s="12"/>
      <c r="BG1924" s="12"/>
      <c r="BH1924" s="12"/>
      <c r="BI1924" s="12"/>
      <c r="BJ1924" s="13"/>
      <c r="BK1924" s="13"/>
      <c r="BL1924" s="13"/>
      <c r="BM1924" s="13"/>
      <c r="BN1924" s="13"/>
    </row>
    <row r="1925" spans="4:66" x14ac:dyDescent="0.25">
      <c r="D1925" s="7"/>
      <c r="E1925" s="10"/>
      <c r="F1925" s="10"/>
      <c r="G1925" s="10"/>
      <c r="H1925" s="10"/>
      <c r="I1925" s="10"/>
      <c r="J1925" s="10"/>
      <c r="K1925" s="11"/>
      <c r="L1925" s="11"/>
      <c r="M1925" s="12"/>
      <c r="N1925" s="12"/>
      <c r="O1925" s="12"/>
      <c r="P1925" s="12"/>
      <c r="Q1925" s="12"/>
      <c r="R1925" s="12"/>
      <c r="S1925" s="12"/>
      <c r="T1925" s="12"/>
      <c r="U1925" s="12"/>
      <c r="V1925" s="12"/>
      <c r="W1925" s="12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2"/>
      <c r="AS1925" s="12"/>
      <c r="AT1925" s="12"/>
      <c r="AU1925" s="12"/>
      <c r="AV1925" s="12"/>
      <c r="AW1925" s="12"/>
      <c r="AX1925" s="12"/>
      <c r="AY1925" s="12"/>
      <c r="AZ1925" s="12"/>
      <c r="BA1925" s="12"/>
      <c r="BB1925" s="12"/>
      <c r="BC1925" s="12"/>
      <c r="BD1925" s="12"/>
      <c r="BE1925" s="12"/>
      <c r="BF1925" s="12"/>
      <c r="BG1925" s="12"/>
      <c r="BH1925" s="12"/>
      <c r="BI1925" s="12"/>
      <c r="BJ1925" s="13"/>
      <c r="BK1925" s="13"/>
      <c r="BL1925" s="13"/>
      <c r="BM1925" s="13"/>
      <c r="BN1925" s="13"/>
    </row>
    <row r="1926" spans="4:66" x14ac:dyDescent="0.25">
      <c r="D1926" s="7"/>
      <c r="E1926" s="10"/>
      <c r="F1926" s="10"/>
      <c r="G1926" s="10"/>
      <c r="H1926" s="10"/>
      <c r="I1926" s="10"/>
      <c r="J1926" s="10"/>
      <c r="K1926" s="11"/>
      <c r="L1926" s="11"/>
      <c r="M1926" s="12"/>
      <c r="N1926" s="12"/>
      <c r="O1926" s="12"/>
      <c r="P1926" s="12"/>
      <c r="Q1926" s="12"/>
      <c r="R1926" s="12"/>
      <c r="S1926" s="12"/>
      <c r="T1926" s="12"/>
      <c r="U1926" s="12"/>
      <c r="V1926" s="12"/>
      <c r="W1926" s="12"/>
      <c r="X1926" s="12"/>
      <c r="Y1926" s="12"/>
      <c r="Z1926" s="12"/>
      <c r="AA1926" s="12"/>
      <c r="AB1926" s="12"/>
      <c r="AC1926" s="12"/>
      <c r="AD1926" s="12"/>
      <c r="AE1926" s="12"/>
      <c r="AF1926" s="12"/>
      <c r="AG1926" s="12"/>
      <c r="AH1926" s="12"/>
      <c r="AI1926" s="12"/>
      <c r="AJ1926" s="12"/>
      <c r="AK1926" s="12"/>
      <c r="AL1926" s="12"/>
      <c r="AM1926" s="12"/>
      <c r="AN1926" s="12"/>
      <c r="AO1926" s="12"/>
      <c r="AP1926" s="12"/>
      <c r="AQ1926" s="12"/>
      <c r="AR1926" s="12"/>
      <c r="AS1926" s="12"/>
      <c r="AT1926" s="12"/>
      <c r="AU1926" s="12"/>
      <c r="AV1926" s="12"/>
      <c r="AW1926" s="12"/>
      <c r="AX1926" s="12"/>
      <c r="AY1926" s="12"/>
      <c r="AZ1926" s="12"/>
      <c r="BA1926" s="12"/>
      <c r="BB1926" s="12"/>
      <c r="BC1926" s="12"/>
      <c r="BD1926" s="12"/>
      <c r="BE1926" s="12"/>
      <c r="BF1926" s="12"/>
      <c r="BG1926" s="12"/>
      <c r="BH1926" s="12"/>
      <c r="BI1926" s="12"/>
      <c r="BJ1926" s="13"/>
      <c r="BK1926" s="13"/>
      <c r="BL1926" s="13"/>
      <c r="BM1926" s="13"/>
      <c r="BN1926" s="13"/>
    </row>
    <row r="1927" spans="4:66" x14ac:dyDescent="0.25">
      <c r="D1927" s="7"/>
      <c r="E1927" s="10"/>
      <c r="F1927" s="10"/>
      <c r="G1927" s="10"/>
      <c r="H1927" s="10"/>
      <c r="I1927" s="10"/>
      <c r="J1927" s="10"/>
      <c r="K1927" s="11"/>
      <c r="L1927" s="11"/>
      <c r="M1927" s="12"/>
      <c r="N1927" s="12"/>
      <c r="O1927" s="12"/>
      <c r="P1927" s="12"/>
      <c r="Q1927" s="12"/>
      <c r="R1927" s="12"/>
      <c r="S1927" s="12"/>
      <c r="T1927" s="12"/>
      <c r="U1927" s="12"/>
      <c r="V1927" s="12"/>
      <c r="W1927" s="12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2"/>
      <c r="AS1927" s="12"/>
      <c r="AT1927" s="12"/>
      <c r="AU1927" s="12"/>
      <c r="AV1927" s="12"/>
      <c r="AW1927" s="12"/>
      <c r="AX1927" s="12"/>
      <c r="AY1927" s="12"/>
      <c r="AZ1927" s="12"/>
      <c r="BA1927" s="12"/>
      <c r="BB1927" s="12"/>
      <c r="BC1927" s="12"/>
      <c r="BD1927" s="12"/>
      <c r="BE1927" s="12"/>
      <c r="BF1927" s="12"/>
      <c r="BG1927" s="12"/>
      <c r="BH1927" s="12"/>
      <c r="BI1927" s="12"/>
      <c r="BJ1927" s="13"/>
      <c r="BK1927" s="13"/>
      <c r="BL1927" s="13"/>
      <c r="BM1927" s="13"/>
      <c r="BN1927" s="13"/>
    </row>
    <row r="1928" spans="4:66" x14ac:dyDescent="0.25">
      <c r="D1928" s="7"/>
      <c r="E1928" s="10"/>
      <c r="F1928" s="10"/>
      <c r="G1928" s="10"/>
      <c r="H1928" s="10"/>
      <c r="I1928" s="10"/>
      <c r="J1928" s="10"/>
      <c r="K1928" s="11"/>
      <c r="L1928" s="11"/>
      <c r="M1928" s="12"/>
      <c r="N1928" s="12"/>
      <c r="O1928" s="12"/>
      <c r="P1928" s="12"/>
      <c r="Q1928" s="12"/>
      <c r="R1928" s="12"/>
      <c r="S1928" s="12"/>
      <c r="T1928" s="12"/>
      <c r="U1928" s="12"/>
      <c r="V1928" s="12"/>
      <c r="W1928" s="12"/>
      <c r="X1928" s="12"/>
      <c r="Y1928" s="12"/>
      <c r="Z1928" s="12"/>
      <c r="AA1928" s="12"/>
      <c r="AB1928" s="12"/>
      <c r="AC1928" s="12"/>
      <c r="AD1928" s="12"/>
      <c r="AE1928" s="12"/>
      <c r="AF1928" s="12"/>
      <c r="AG1928" s="12"/>
      <c r="AH1928" s="12"/>
      <c r="AI1928" s="12"/>
      <c r="AJ1928" s="12"/>
      <c r="AK1928" s="12"/>
      <c r="AL1928" s="12"/>
      <c r="AM1928" s="12"/>
      <c r="AN1928" s="12"/>
      <c r="AO1928" s="12"/>
      <c r="AP1928" s="12"/>
      <c r="AQ1928" s="12"/>
      <c r="AR1928" s="12"/>
      <c r="AS1928" s="12"/>
      <c r="AT1928" s="12"/>
      <c r="AU1928" s="12"/>
      <c r="AV1928" s="12"/>
      <c r="AW1928" s="12"/>
      <c r="AX1928" s="12"/>
      <c r="AY1928" s="12"/>
      <c r="AZ1928" s="12"/>
      <c r="BA1928" s="12"/>
      <c r="BB1928" s="12"/>
      <c r="BC1928" s="12"/>
      <c r="BD1928" s="12"/>
      <c r="BE1928" s="12"/>
      <c r="BF1928" s="12"/>
      <c r="BG1928" s="12"/>
      <c r="BH1928" s="12"/>
      <c r="BI1928" s="12"/>
      <c r="BJ1928" s="13"/>
      <c r="BK1928" s="13"/>
      <c r="BL1928" s="13"/>
      <c r="BM1928" s="13"/>
      <c r="BN1928" s="13"/>
    </row>
    <row r="1929" spans="4:66" x14ac:dyDescent="0.25">
      <c r="D1929" s="7"/>
      <c r="E1929" s="10"/>
      <c r="F1929" s="10"/>
      <c r="G1929" s="10"/>
      <c r="H1929" s="10"/>
      <c r="I1929" s="10"/>
      <c r="J1929" s="10"/>
      <c r="K1929" s="11"/>
      <c r="L1929" s="11"/>
      <c r="M1929" s="12"/>
      <c r="N1929" s="12"/>
      <c r="O1929" s="12"/>
      <c r="P1929" s="12"/>
      <c r="Q1929" s="12"/>
      <c r="R1929" s="12"/>
      <c r="S1929" s="12"/>
      <c r="T1929" s="12"/>
      <c r="U1929" s="12"/>
      <c r="V1929" s="12"/>
      <c r="W1929" s="12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2"/>
      <c r="AS1929" s="12"/>
      <c r="AT1929" s="12"/>
      <c r="AU1929" s="12"/>
      <c r="AV1929" s="12"/>
      <c r="AW1929" s="12"/>
      <c r="AX1929" s="12"/>
      <c r="AY1929" s="12"/>
      <c r="AZ1929" s="12"/>
      <c r="BA1929" s="12"/>
      <c r="BB1929" s="12"/>
      <c r="BC1929" s="12"/>
      <c r="BD1929" s="12"/>
      <c r="BE1929" s="12"/>
      <c r="BF1929" s="12"/>
      <c r="BG1929" s="12"/>
      <c r="BH1929" s="12"/>
      <c r="BI1929" s="12"/>
      <c r="BJ1929" s="13"/>
      <c r="BK1929" s="13"/>
      <c r="BL1929" s="13"/>
      <c r="BM1929" s="13"/>
      <c r="BN1929" s="13"/>
    </row>
    <row r="1930" spans="4:66" x14ac:dyDescent="0.25">
      <c r="D1930" s="7"/>
      <c r="E1930" s="10"/>
      <c r="F1930" s="10"/>
      <c r="G1930" s="10"/>
      <c r="H1930" s="10"/>
      <c r="I1930" s="10"/>
      <c r="J1930" s="10"/>
      <c r="K1930" s="11"/>
      <c r="L1930" s="11"/>
      <c r="M1930" s="12"/>
      <c r="N1930" s="12"/>
      <c r="O1930" s="12"/>
      <c r="P1930" s="12"/>
      <c r="Q1930" s="12"/>
      <c r="R1930" s="12"/>
      <c r="S1930" s="12"/>
      <c r="T1930" s="12"/>
      <c r="U1930" s="12"/>
      <c r="V1930" s="12"/>
      <c r="W1930" s="12"/>
      <c r="X1930" s="12"/>
      <c r="Y1930" s="12"/>
      <c r="Z1930" s="12"/>
      <c r="AA1930" s="12"/>
      <c r="AB1930" s="12"/>
      <c r="AC1930" s="12"/>
      <c r="AD1930" s="12"/>
      <c r="AE1930" s="12"/>
      <c r="AF1930" s="12"/>
      <c r="AG1930" s="12"/>
      <c r="AH1930" s="12"/>
      <c r="AI1930" s="12"/>
      <c r="AJ1930" s="12"/>
      <c r="AK1930" s="12"/>
      <c r="AL1930" s="12"/>
      <c r="AM1930" s="12"/>
      <c r="AN1930" s="12"/>
      <c r="AO1930" s="12"/>
      <c r="AP1930" s="12"/>
      <c r="AQ1930" s="12"/>
      <c r="AR1930" s="12"/>
      <c r="AS1930" s="12"/>
      <c r="AT1930" s="12"/>
      <c r="AU1930" s="12"/>
      <c r="AV1930" s="12"/>
      <c r="AW1930" s="12"/>
      <c r="AX1930" s="12"/>
      <c r="AY1930" s="12"/>
      <c r="AZ1930" s="12"/>
      <c r="BA1930" s="12"/>
      <c r="BB1930" s="12"/>
      <c r="BC1930" s="12"/>
      <c r="BD1930" s="12"/>
      <c r="BE1930" s="12"/>
      <c r="BF1930" s="12"/>
      <c r="BG1930" s="12"/>
      <c r="BH1930" s="12"/>
      <c r="BI1930" s="12"/>
      <c r="BJ1930" s="13"/>
      <c r="BK1930" s="13"/>
      <c r="BL1930" s="13"/>
      <c r="BM1930" s="13"/>
      <c r="BN1930" s="13"/>
    </row>
    <row r="1931" spans="4:66" x14ac:dyDescent="0.25">
      <c r="D1931" s="7"/>
      <c r="E1931" s="10"/>
      <c r="F1931" s="10"/>
      <c r="G1931" s="10"/>
      <c r="H1931" s="10"/>
      <c r="I1931" s="10"/>
      <c r="J1931" s="10"/>
      <c r="K1931" s="11"/>
      <c r="L1931" s="11"/>
      <c r="M1931" s="12"/>
      <c r="N1931" s="12"/>
      <c r="O1931" s="12"/>
      <c r="P1931" s="12"/>
      <c r="Q1931" s="12"/>
      <c r="R1931" s="12"/>
      <c r="S1931" s="12"/>
      <c r="T1931" s="12"/>
      <c r="U1931" s="12"/>
      <c r="V1931" s="12"/>
      <c r="W1931" s="12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2"/>
      <c r="AS1931" s="12"/>
      <c r="AT1931" s="12"/>
      <c r="AU1931" s="12"/>
      <c r="AV1931" s="12"/>
      <c r="AW1931" s="12"/>
      <c r="AX1931" s="12"/>
      <c r="AY1931" s="12"/>
      <c r="AZ1931" s="12"/>
      <c r="BA1931" s="12"/>
      <c r="BB1931" s="12"/>
      <c r="BC1931" s="12"/>
      <c r="BD1931" s="12"/>
      <c r="BE1931" s="12"/>
      <c r="BF1931" s="12"/>
      <c r="BG1931" s="12"/>
      <c r="BH1931" s="12"/>
      <c r="BI1931" s="12"/>
      <c r="BJ1931" s="13"/>
      <c r="BK1931" s="13"/>
      <c r="BL1931" s="13"/>
      <c r="BM1931" s="13"/>
      <c r="BN1931" s="13"/>
    </row>
    <row r="1932" spans="4:66" x14ac:dyDescent="0.25">
      <c r="D1932" s="7"/>
      <c r="E1932" s="10"/>
      <c r="F1932" s="10"/>
      <c r="G1932" s="10"/>
      <c r="H1932" s="10"/>
      <c r="I1932" s="10"/>
      <c r="J1932" s="10"/>
      <c r="K1932" s="11"/>
      <c r="L1932" s="11"/>
      <c r="M1932" s="12"/>
      <c r="N1932" s="12"/>
      <c r="O1932" s="12"/>
      <c r="P1932" s="12"/>
      <c r="Q1932" s="12"/>
      <c r="R1932" s="12"/>
      <c r="S1932" s="12"/>
      <c r="T1932" s="12"/>
      <c r="U1932" s="12"/>
      <c r="V1932" s="12"/>
      <c r="W1932" s="12"/>
      <c r="X1932" s="12"/>
      <c r="Y1932" s="12"/>
      <c r="Z1932" s="12"/>
      <c r="AA1932" s="12"/>
      <c r="AB1932" s="12"/>
      <c r="AC1932" s="12"/>
      <c r="AD1932" s="12"/>
      <c r="AE1932" s="12"/>
      <c r="AF1932" s="12"/>
      <c r="AG1932" s="12"/>
      <c r="AH1932" s="12"/>
      <c r="AI1932" s="12"/>
      <c r="AJ1932" s="12"/>
      <c r="AK1932" s="12"/>
      <c r="AL1932" s="12"/>
      <c r="AM1932" s="12"/>
      <c r="AN1932" s="12"/>
      <c r="AO1932" s="12"/>
      <c r="AP1932" s="12"/>
      <c r="AQ1932" s="12"/>
      <c r="AR1932" s="12"/>
      <c r="AS1932" s="12"/>
      <c r="AT1932" s="12"/>
      <c r="AU1932" s="12"/>
      <c r="AV1932" s="12"/>
      <c r="AW1932" s="12"/>
      <c r="AX1932" s="12"/>
      <c r="AY1932" s="12"/>
      <c r="AZ1932" s="12"/>
      <c r="BA1932" s="12"/>
      <c r="BB1932" s="12"/>
      <c r="BC1932" s="12"/>
      <c r="BD1932" s="12"/>
      <c r="BE1932" s="12"/>
      <c r="BF1932" s="12"/>
      <c r="BG1932" s="12"/>
      <c r="BH1932" s="12"/>
      <c r="BI1932" s="12"/>
      <c r="BJ1932" s="13"/>
      <c r="BK1932" s="13"/>
      <c r="BL1932" s="13"/>
      <c r="BM1932" s="13"/>
      <c r="BN1932" s="13"/>
    </row>
    <row r="1933" spans="4:66" x14ac:dyDescent="0.25">
      <c r="D1933" s="7"/>
      <c r="E1933" s="10"/>
      <c r="F1933" s="10"/>
      <c r="G1933" s="10"/>
      <c r="H1933" s="10"/>
      <c r="I1933" s="10"/>
      <c r="J1933" s="10"/>
      <c r="K1933" s="11"/>
      <c r="L1933" s="11"/>
      <c r="M1933" s="12"/>
      <c r="N1933" s="12"/>
      <c r="O1933" s="12"/>
      <c r="P1933" s="12"/>
      <c r="Q1933" s="12"/>
      <c r="R1933" s="12"/>
      <c r="S1933" s="12"/>
      <c r="T1933" s="12"/>
      <c r="U1933" s="12"/>
      <c r="V1933" s="12"/>
      <c r="W1933" s="12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2"/>
      <c r="AS1933" s="12"/>
      <c r="AT1933" s="12"/>
      <c r="AU1933" s="12"/>
      <c r="AV1933" s="12"/>
      <c r="AW1933" s="12"/>
      <c r="AX1933" s="12"/>
      <c r="AY1933" s="12"/>
      <c r="AZ1933" s="12"/>
      <c r="BA1933" s="12"/>
      <c r="BB1933" s="12"/>
      <c r="BC1933" s="12"/>
      <c r="BD1933" s="12"/>
      <c r="BE1933" s="12"/>
      <c r="BF1933" s="12"/>
      <c r="BG1933" s="12"/>
      <c r="BH1933" s="12"/>
      <c r="BI1933" s="12"/>
      <c r="BJ1933" s="13"/>
      <c r="BK1933" s="13"/>
      <c r="BL1933" s="13"/>
      <c r="BM1933" s="13"/>
      <c r="BN1933" s="13"/>
    </row>
    <row r="1934" spans="4:66" x14ac:dyDescent="0.25">
      <c r="D1934" s="7"/>
      <c r="E1934" s="10"/>
      <c r="F1934" s="10"/>
      <c r="G1934" s="10"/>
      <c r="H1934" s="10"/>
      <c r="I1934" s="10"/>
      <c r="J1934" s="10"/>
      <c r="K1934" s="11"/>
      <c r="L1934" s="11"/>
      <c r="M1934" s="12"/>
      <c r="N1934" s="12"/>
      <c r="O1934" s="12"/>
      <c r="P1934" s="12"/>
      <c r="Q1934" s="12"/>
      <c r="R1934" s="12"/>
      <c r="S1934" s="12"/>
      <c r="T1934" s="12"/>
      <c r="U1934" s="12"/>
      <c r="V1934" s="12"/>
      <c r="W1934" s="12"/>
      <c r="X1934" s="12"/>
      <c r="Y1934" s="12"/>
      <c r="Z1934" s="12"/>
      <c r="AA1934" s="12"/>
      <c r="AB1934" s="12"/>
      <c r="AC1934" s="12"/>
      <c r="AD1934" s="12"/>
      <c r="AE1934" s="12"/>
      <c r="AF1934" s="12"/>
      <c r="AG1934" s="12"/>
      <c r="AH1934" s="12"/>
      <c r="AI1934" s="12"/>
      <c r="AJ1934" s="12"/>
      <c r="AK1934" s="12"/>
      <c r="AL1934" s="12"/>
      <c r="AM1934" s="12"/>
      <c r="AN1934" s="12"/>
      <c r="AO1934" s="12"/>
      <c r="AP1934" s="12"/>
      <c r="AQ1934" s="12"/>
      <c r="AR1934" s="12"/>
      <c r="AS1934" s="12"/>
      <c r="AT1934" s="12"/>
      <c r="AU1934" s="12"/>
      <c r="AV1934" s="12"/>
      <c r="AW1934" s="12"/>
      <c r="AX1934" s="12"/>
      <c r="AY1934" s="12"/>
      <c r="AZ1934" s="12"/>
      <c r="BA1934" s="12"/>
      <c r="BB1934" s="12"/>
      <c r="BC1934" s="12"/>
      <c r="BD1934" s="12"/>
      <c r="BE1934" s="12"/>
      <c r="BF1934" s="12"/>
      <c r="BG1934" s="12"/>
      <c r="BH1934" s="12"/>
      <c r="BI1934" s="12"/>
      <c r="BJ1934" s="13"/>
      <c r="BK1934" s="13"/>
      <c r="BL1934" s="13"/>
      <c r="BM1934" s="13"/>
      <c r="BN1934" s="13"/>
    </row>
    <row r="1935" spans="4:66" x14ac:dyDescent="0.25">
      <c r="D1935" s="7"/>
      <c r="E1935" s="10"/>
      <c r="F1935" s="10"/>
      <c r="G1935" s="10"/>
      <c r="H1935" s="10"/>
      <c r="I1935" s="10"/>
      <c r="J1935" s="10"/>
      <c r="K1935" s="11"/>
      <c r="L1935" s="11"/>
      <c r="M1935" s="12"/>
      <c r="N1935" s="12"/>
      <c r="O1935" s="12"/>
      <c r="P1935" s="12"/>
      <c r="Q1935" s="12"/>
      <c r="R1935" s="12"/>
      <c r="S1935" s="12"/>
      <c r="T1935" s="12"/>
      <c r="U1935" s="12"/>
      <c r="V1935" s="12"/>
      <c r="W1935" s="12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2"/>
      <c r="AS1935" s="12"/>
      <c r="AT1935" s="12"/>
      <c r="AU1935" s="12"/>
      <c r="AV1935" s="12"/>
      <c r="AW1935" s="12"/>
      <c r="AX1935" s="12"/>
      <c r="AY1935" s="12"/>
      <c r="AZ1935" s="12"/>
      <c r="BA1935" s="12"/>
      <c r="BB1935" s="12"/>
      <c r="BC1935" s="12"/>
      <c r="BD1935" s="12"/>
      <c r="BE1935" s="12"/>
      <c r="BF1935" s="12"/>
      <c r="BG1935" s="12"/>
      <c r="BH1935" s="12"/>
      <c r="BI1935" s="12"/>
      <c r="BJ1935" s="13"/>
      <c r="BK1935" s="13"/>
      <c r="BL1935" s="13"/>
      <c r="BM1935" s="13"/>
      <c r="BN1935" s="13"/>
    </row>
    <row r="1936" spans="4:66" x14ac:dyDescent="0.25">
      <c r="D1936" s="7"/>
      <c r="E1936" s="10"/>
      <c r="F1936" s="10"/>
      <c r="G1936" s="10"/>
      <c r="H1936" s="10"/>
      <c r="I1936" s="10"/>
      <c r="J1936" s="10"/>
      <c r="K1936" s="11"/>
      <c r="L1936" s="11"/>
      <c r="M1936" s="12"/>
      <c r="N1936" s="12"/>
      <c r="O1936" s="12"/>
      <c r="P1936" s="12"/>
      <c r="Q1936" s="12"/>
      <c r="R1936" s="12"/>
      <c r="S1936" s="12"/>
      <c r="T1936" s="12"/>
      <c r="U1936" s="12"/>
      <c r="V1936" s="12"/>
      <c r="W1936" s="12"/>
      <c r="X1936" s="12"/>
      <c r="Y1936" s="12"/>
      <c r="Z1936" s="12"/>
      <c r="AA1936" s="12"/>
      <c r="AB1936" s="12"/>
      <c r="AC1936" s="12"/>
      <c r="AD1936" s="12"/>
      <c r="AE1936" s="12"/>
      <c r="AF1936" s="12"/>
      <c r="AG1936" s="12"/>
      <c r="AH1936" s="12"/>
      <c r="AI1936" s="12"/>
      <c r="AJ1936" s="12"/>
      <c r="AK1936" s="12"/>
      <c r="AL1936" s="12"/>
      <c r="AM1936" s="12"/>
      <c r="AN1936" s="12"/>
      <c r="AO1936" s="12"/>
      <c r="AP1936" s="12"/>
      <c r="AQ1936" s="12"/>
      <c r="AR1936" s="12"/>
      <c r="AS1936" s="12"/>
      <c r="AT1936" s="12"/>
      <c r="AU1936" s="12"/>
      <c r="AV1936" s="12"/>
      <c r="AW1936" s="12"/>
      <c r="AX1936" s="12"/>
      <c r="AY1936" s="12"/>
      <c r="AZ1936" s="12"/>
      <c r="BA1936" s="12"/>
      <c r="BB1936" s="12"/>
      <c r="BC1936" s="12"/>
      <c r="BD1936" s="12"/>
      <c r="BE1936" s="12"/>
      <c r="BF1936" s="12"/>
      <c r="BG1936" s="12"/>
      <c r="BH1936" s="12"/>
      <c r="BI1936" s="12"/>
      <c r="BJ1936" s="13"/>
      <c r="BK1936" s="13"/>
      <c r="BL1936" s="13"/>
      <c r="BM1936" s="13"/>
      <c r="BN1936" s="13"/>
    </row>
    <row r="1937" spans="4:66" x14ac:dyDescent="0.25">
      <c r="D1937" s="7"/>
      <c r="E1937" s="10"/>
      <c r="F1937" s="10"/>
      <c r="G1937" s="10"/>
      <c r="H1937" s="10"/>
      <c r="I1937" s="10"/>
      <c r="J1937" s="10"/>
      <c r="K1937" s="11"/>
      <c r="L1937" s="11"/>
      <c r="M1937" s="12"/>
      <c r="N1937" s="12"/>
      <c r="O1937" s="12"/>
      <c r="P1937" s="12"/>
      <c r="Q1937" s="12"/>
      <c r="R1937" s="12"/>
      <c r="S1937" s="12"/>
      <c r="T1937" s="12"/>
      <c r="U1937" s="12"/>
      <c r="V1937" s="12"/>
      <c r="W1937" s="12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2"/>
      <c r="AS1937" s="12"/>
      <c r="AT1937" s="12"/>
      <c r="AU1937" s="12"/>
      <c r="AV1937" s="12"/>
      <c r="AW1937" s="12"/>
      <c r="AX1937" s="12"/>
      <c r="AY1937" s="12"/>
      <c r="AZ1937" s="12"/>
      <c r="BA1937" s="12"/>
      <c r="BB1937" s="12"/>
      <c r="BC1937" s="12"/>
      <c r="BD1937" s="12"/>
      <c r="BE1937" s="12"/>
      <c r="BF1937" s="12"/>
      <c r="BG1937" s="12"/>
      <c r="BH1937" s="12"/>
      <c r="BI1937" s="12"/>
      <c r="BJ1937" s="13"/>
      <c r="BK1937" s="13"/>
      <c r="BL1937" s="13"/>
      <c r="BM1937" s="13"/>
      <c r="BN1937" s="13"/>
    </row>
    <row r="1938" spans="4:66" x14ac:dyDescent="0.25">
      <c r="D1938" s="7"/>
      <c r="E1938" s="10"/>
      <c r="F1938" s="10"/>
      <c r="G1938" s="10"/>
      <c r="H1938" s="10"/>
      <c r="I1938" s="10"/>
      <c r="J1938" s="10"/>
      <c r="K1938" s="11"/>
      <c r="L1938" s="11"/>
      <c r="M1938" s="12"/>
      <c r="N1938" s="12"/>
      <c r="O1938" s="12"/>
      <c r="P1938" s="12"/>
      <c r="Q1938" s="12"/>
      <c r="R1938" s="12"/>
      <c r="S1938" s="12"/>
      <c r="T1938" s="12"/>
      <c r="U1938" s="12"/>
      <c r="V1938" s="12"/>
      <c r="W1938" s="12"/>
      <c r="X1938" s="12"/>
      <c r="Y1938" s="12"/>
      <c r="Z1938" s="12"/>
      <c r="AA1938" s="12"/>
      <c r="AB1938" s="12"/>
      <c r="AC1938" s="12"/>
      <c r="AD1938" s="12"/>
      <c r="AE1938" s="12"/>
      <c r="AF1938" s="12"/>
      <c r="AG1938" s="12"/>
      <c r="AH1938" s="12"/>
      <c r="AI1938" s="12"/>
      <c r="AJ1938" s="12"/>
      <c r="AK1938" s="12"/>
      <c r="AL1938" s="12"/>
      <c r="AM1938" s="12"/>
      <c r="AN1938" s="12"/>
      <c r="AO1938" s="12"/>
      <c r="AP1938" s="12"/>
      <c r="AQ1938" s="12"/>
      <c r="AR1938" s="12"/>
      <c r="AS1938" s="12"/>
      <c r="AT1938" s="12"/>
      <c r="AU1938" s="12"/>
      <c r="AV1938" s="12"/>
      <c r="AW1938" s="12"/>
      <c r="AX1938" s="12"/>
      <c r="AY1938" s="12"/>
      <c r="AZ1938" s="12"/>
      <c r="BA1938" s="12"/>
      <c r="BB1938" s="12"/>
      <c r="BC1938" s="12"/>
      <c r="BD1938" s="12"/>
      <c r="BE1938" s="12"/>
      <c r="BF1938" s="12"/>
      <c r="BG1938" s="12"/>
      <c r="BH1938" s="12"/>
      <c r="BI1938" s="12"/>
      <c r="BJ1938" s="13"/>
      <c r="BK1938" s="13"/>
      <c r="BL1938" s="13"/>
      <c r="BM1938" s="13"/>
      <c r="BN1938" s="13"/>
    </row>
    <row r="1939" spans="4:66" x14ac:dyDescent="0.25">
      <c r="D1939" s="7"/>
      <c r="E1939" s="10"/>
      <c r="F1939" s="10"/>
      <c r="G1939" s="10"/>
      <c r="H1939" s="10"/>
      <c r="I1939" s="10"/>
      <c r="J1939" s="10"/>
      <c r="K1939" s="11"/>
      <c r="L1939" s="11"/>
      <c r="M1939" s="12"/>
      <c r="N1939" s="12"/>
      <c r="O1939" s="12"/>
      <c r="P1939" s="12"/>
      <c r="Q1939" s="12"/>
      <c r="R1939" s="12"/>
      <c r="S1939" s="12"/>
      <c r="T1939" s="12"/>
      <c r="U1939" s="12"/>
      <c r="V1939" s="12"/>
      <c r="W1939" s="12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2"/>
      <c r="AS1939" s="12"/>
      <c r="AT1939" s="12"/>
      <c r="AU1939" s="12"/>
      <c r="AV1939" s="12"/>
      <c r="AW1939" s="12"/>
      <c r="AX1939" s="12"/>
      <c r="AY1939" s="12"/>
      <c r="AZ1939" s="12"/>
      <c r="BA1939" s="12"/>
      <c r="BB1939" s="12"/>
      <c r="BC1939" s="12"/>
      <c r="BD1939" s="12"/>
      <c r="BE1939" s="12"/>
      <c r="BF1939" s="12"/>
      <c r="BG1939" s="12"/>
      <c r="BH1939" s="12"/>
      <c r="BI1939" s="12"/>
      <c r="BJ1939" s="13"/>
      <c r="BK1939" s="13"/>
      <c r="BL1939" s="13"/>
      <c r="BM1939" s="13"/>
      <c r="BN1939" s="13"/>
    </row>
    <row r="1940" spans="4:66" x14ac:dyDescent="0.25">
      <c r="D1940" s="7"/>
      <c r="E1940" s="10"/>
      <c r="F1940" s="10"/>
      <c r="G1940" s="10"/>
      <c r="H1940" s="10"/>
      <c r="I1940" s="10"/>
      <c r="J1940" s="10"/>
      <c r="K1940" s="11"/>
      <c r="L1940" s="11"/>
      <c r="M1940" s="12"/>
      <c r="N1940" s="12"/>
      <c r="O1940" s="12"/>
      <c r="P1940" s="12"/>
      <c r="Q1940" s="12"/>
      <c r="R1940" s="12"/>
      <c r="S1940" s="12"/>
      <c r="T1940" s="12"/>
      <c r="U1940" s="12"/>
      <c r="V1940" s="12"/>
      <c r="W1940" s="12"/>
      <c r="X1940" s="12"/>
      <c r="Y1940" s="12"/>
      <c r="Z1940" s="12"/>
      <c r="AA1940" s="12"/>
      <c r="AB1940" s="12"/>
      <c r="AC1940" s="12"/>
      <c r="AD1940" s="12"/>
      <c r="AE1940" s="12"/>
      <c r="AF1940" s="12"/>
      <c r="AG1940" s="12"/>
      <c r="AH1940" s="12"/>
      <c r="AI1940" s="12"/>
      <c r="AJ1940" s="12"/>
      <c r="AK1940" s="12"/>
      <c r="AL1940" s="12"/>
      <c r="AM1940" s="12"/>
      <c r="AN1940" s="12"/>
      <c r="AO1940" s="12"/>
      <c r="AP1940" s="12"/>
      <c r="AQ1940" s="12"/>
      <c r="AR1940" s="12"/>
      <c r="AS1940" s="12"/>
      <c r="AT1940" s="12"/>
      <c r="AU1940" s="12"/>
      <c r="AV1940" s="12"/>
      <c r="AW1940" s="12"/>
      <c r="AX1940" s="12"/>
      <c r="AY1940" s="12"/>
      <c r="AZ1940" s="12"/>
      <c r="BA1940" s="12"/>
      <c r="BB1940" s="12"/>
      <c r="BC1940" s="12"/>
      <c r="BD1940" s="12"/>
      <c r="BE1940" s="12"/>
      <c r="BF1940" s="12"/>
      <c r="BG1940" s="12"/>
      <c r="BH1940" s="12"/>
      <c r="BI1940" s="12"/>
      <c r="BJ1940" s="13"/>
      <c r="BK1940" s="13"/>
      <c r="BL1940" s="13"/>
      <c r="BM1940" s="13"/>
      <c r="BN1940" s="13"/>
    </row>
    <row r="1941" spans="4:66" x14ac:dyDescent="0.25">
      <c r="D1941" s="7"/>
      <c r="E1941" s="10"/>
      <c r="F1941" s="10"/>
      <c r="G1941" s="10"/>
      <c r="H1941" s="10"/>
      <c r="I1941" s="10"/>
      <c r="J1941" s="10"/>
      <c r="K1941" s="11"/>
      <c r="L1941" s="11"/>
      <c r="M1941" s="12"/>
      <c r="N1941" s="12"/>
      <c r="O1941" s="12"/>
      <c r="P1941" s="12"/>
      <c r="Q1941" s="12"/>
      <c r="R1941" s="12"/>
      <c r="S1941" s="12"/>
      <c r="T1941" s="12"/>
      <c r="U1941" s="12"/>
      <c r="V1941" s="12"/>
      <c r="W1941" s="12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2"/>
      <c r="AS1941" s="12"/>
      <c r="AT1941" s="12"/>
      <c r="AU1941" s="12"/>
      <c r="AV1941" s="12"/>
      <c r="AW1941" s="12"/>
      <c r="AX1941" s="12"/>
      <c r="AY1941" s="12"/>
      <c r="AZ1941" s="12"/>
      <c r="BA1941" s="12"/>
      <c r="BB1941" s="12"/>
      <c r="BC1941" s="12"/>
      <c r="BD1941" s="12"/>
      <c r="BE1941" s="12"/>
      <c r="BF1941" s="12"/>
      <c r="BG1941" s="12"/>
      <c r="BH1941" s="12"/>
      <c r="BI1941" s="12"/>
      <c r="BJ1941" s="13"/>
      <c r="BK1941" s="13"/>
      <c r="BL1941" s="13"/>
      <c r="BM1941" s="13"/>
      <c r="BN1941" s="13"/>
    </row>
    <row r="1942" spans="4:66" x14ac:dyDescent="0.25">
      <c r="D1942" s="7"/>
      <c r="E1942" s="10"/>
      <c r="F1942" s="10"/>
      <c r="G1942" s="10"/>
      <c r="H1942" s="10"/>
      <c r="I1942" s="10"/>
      <c r="J1942" s="10"/>
      <c r="K1942" s="11"/>
      <c r="L1942" s="11"/>
      <c r="M1942" s="12"/>
      <c r="N1942" s="12"/>
      <c r="O1942" s="12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  <c r="AA1942" s="12"/>
      <c r="AB1942" s="12"/>
      <c r="AC1942" s="12"/>
      <c r="AD1942" s="12"/>
      <c r="AE1942" s="12"/>
      <c r="AF1942" s="12"/>
      <c r="AG1942" s="12"/>
      <c r="AH1942" s="12"/>
      <c r="AI1942" s="12"/>
      <c r="AJ1942" s="12"/>
      <c r="AK1942" s="12"/>
      <c r="AL1942" s="12"/>
      <c r="AM1942" s="12"/>
      <c r="AN1942" s="12"/>
      <c r="AO1942" s="12"/>
      <c r="AP1942" s="12"/>
      <c r="AQ1942" s="12"/>
      <c r="AR1942" s="12"/>
      <c r="AS1942" s="12"/>
      <c r="AT1942" s="12"/>
      <c r="AU1942" s="12"/>
      <c r="AV1942" s="12"/>
      <c r="AW1942" s="12"/>
      <c r="AX1942" s="12"/>
      <c r="AY1942" s="12"/>
      <c r="AZ1942" s="12"/>
      <c r="BA1942" s="12"/>
      <c r="BB1942" s="12"/>
      <c r="BC1942" s="12"/>
      <c r="BD1942" s="12"/>
      <c r="BE1942" s="12"/>
      <c r="BF1942" s="12"/>
      <c r="BG1942" s="12"/>
      <c r="BH1942" s="12"/>
      <c r="BI1942" s="12"/>
      <c r="BJ1942" s="13"/>
      <c r="BK1942" s="13"/>
      <c r="BL1942" s="13"/>
      <c r="BM1942" s="13"/>
      <c r="BN1942" s="13"/>
    </row>
    <row r="1943" spans="4:66" x14ac:dyDescent="0.25">
      <c r="D1943" s="7"/>
      <c r="E1943" s="10"/>
      <c r="F1943" s="10"/>
      <c r="G1943" s="10"/>
      <c r="H1943" s="10"/>
      <c r="I1943" s="10"/>
      <c r="J1943" s="10"/>
      <c r="K1943" s="11"/>
      <c r="L1943" s="11"/>
      <c r="M1943" s="12"/>
      <c r="N1943" s="12"/>
      <c r="O1943" s="12"/>
      <c r="P1943" s="12"/>
      <c r="Q1943" s="12"/>
      <c r="R1943" s="12"/>
      <c r="S1943" s="12"/>
      <c r="T1943" s="12"/>
      <c r="U1943" s="12"/>
      <c r="V1943" s="12"/>
      <c r="W1943" s="12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2"/>
      <c r="AS1943" s="12"/>
      <c r="AT1943" s="12"/>
      <c r="AU1943" s="12"/>
      <c r="AV1943" s="12"/>
      <c r="AW1943" s="12"/>
      <c r="AX1943" s="12"/>
      <c r="AY1943" s="12"/>
      <c r="AZ1943" s="12"/>
      <c r="BA1943" s="12"/>
      <c r="BB1943" s="12"/>
      <c r="BC1943" s="12"/>
      <c r="BD1943" s="12"/>
      <c r="BE1943" s="12"/>
      <c r="BF1943" s="12"/>
      <c r="BG1943" s="12"/>
      <c r="BH1943" s="12"/>
      <c r="BI1943" s="12"/>
      <c r="BJ1943" s="13"/>
      <c r="BK1943" s="13"/>
      <c r="BL1943" s="13"/>
      <c r="BM1943" s="13"/>
      <c r="BN1943" s="13"/>
    </row>
    <row r="1944" spans="4:66" x14ac:dyDescent="0.25">
      <c r="D1944" s="7"/>
      <c r="E1944" s="10"/>
      <c r="F1944" s="10"/>
      <c r="G1944" s="10"/>
      <c r="H1944" s="10"/>
      <c r="I1944" s="10"/>
      <c r="J1944" s="10"/>
      <c r="K1944" s="11"/>
      <c r="L1944" s="11"/>
      <c r="M1944" s="12"/>
      <c r="N1944" s="12"/>
      <c r="O1944" s="12"/>
      <c r="P1944" s="12"/>
      <c r="Q1944" s="12"/>
      <c r="R1944" s="12"/>
      <c r="S1944" s="12"/>
      <c r="T1944" s="12"/>
      <c r="U1944" s="12"/>
      <c r="V1944" s="12"/>
      <c r="W1944" s="12"/>
      <c r="X1944" s="12"/>
      <c r="Y1944" s="12"/>
      <c r="Z1944" s="12"/>
      <c r="AA1944" s="12"/>
      <c r="AB1944" s="12"/>
      <c r="AC1944" s="12"/>
      <c r="AD1944" s="12"/>
      <c r="AE1944" s="12"/>
      <c r="AF1944" s="12"/>
      <c r="AG1944" s="12"/>
      <c r="AH1944" s="12"/>
      <c r="AI1944" s="12"/>
      <c r="AJ1944" s="12"/>
      <c r="AK1944" s="12"/>
      <c r="AL1944" s="12"/>
      <c r="AM1944" s="12"/>
      <c r="AN1944" s="12"/>
      <c r="AO1944" s="12"/>
      <c r="AP1944" s="12"/>
      <c r="AQ1944" s="12"/>
      <c r="AR1944" s="12"/>
      <c r="AS1944" s="12"/>
      <c r="AT1944" s="12"/>
      <c r="AU1944" s="12"/>
      <c r="AV1944" s="12"/>
      <c r="AW1944" s="12"/>
      <c r="AX1944" s="12"/>
      <c r="AY1944" s="12"/>
      <c r="AZ1944" s="12"/>
      <c r="BA1944" s="12"/>
      <c r="BB1944" s="12"/>
      <c r="BC1944" s="12"/>
      <c r="BD1944" s="12"/>
      <c r="BE1944" s="12"/>
      <c r="BF1944" s="12"/>
      <c r="BG1944" s="12"/>
      <c r="BH1944" s="12"/>
      <c r="BI1944" s="12"/>
      <c r="BJ1944" s="13"/>
      <c r="BK1944" s="13"/>
      <c r="BL1944" s="13"/>
      <c r="BM1944" s="13"/>
      <c r="BN1944" s="13"/>
    </row>
    <row r="1945" spans="4:66" x14ac:dyDescent="0.25">
      <c r="D1945" s="7"/>
      <c r="E1945" s="10"/>
      <c r="F1945" s="10"/>
      <c r="G1945" s="10"/>
      <c r="H1945" s="10"/>
      <c r="I1945" s="10"/>
      <c r="J1945" s="10"/>
      <c r="K1945" s="11"/>
      <c r="L1945" s="11"/>
      <c r="M1945" s="12"/>
      <c r="N1945" s="12"/>
      <c r="O1945" s="12"/>
      <c r="P1945" s="12"/>
      <c r="Q1945" s="12"/>
      <c r="R1945" s="12"/>
      <c r="S1945" s="12"/>
      <c r="T1945" s="12"/>
      <c r="U1945" s="12"/>
      <c r="V1945" s="12"/>
      <c r="W1945" s="12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2"/>
      <c r="AS1945" s="12"/>
      <c r="AT1945" s="12"/>
      <c r="AU1945" s="12"/>
      <c r="AV1945" s="12"/>
      <c r="AW1945" s="12"/>
      <c r="AX1945" s="12"/>
      <c r="AY1945" s="12"/>
      <c r="AZ1945" s="12"/>
      <c r="BA1945" s="12"/>
      <c r="BB1945" s="12"/>
      <c r="BC1945" s="12"/>
      <c r="BD1945" s="12"/>
      <c r="BE1945" s="12"/>
      <c r="BF1945" s="12"/>
      <c r="BG1945" s="12"/>
      <c r="BH1945" s="12"/>
      <c r="BI1945" s="12"/>
      <c r="BJ1945" s="13"/>
      <c r="BK1945" s="13"/>
      <c r="BL1945" s="13"/>
      <c r="BM1945" s="13"/>
      <c r="BN1945" s="13"/>
    </row>
    <row r="1946" spans="4:66" x14ac:dyDescent="0.25">
      <c r="D1946" s="7"/>
      <c r="E1946" s="10"/>
      <c r="F1946" s="10"/>
      <c r="G1946" s="10"/>
      <c r="H1946" s="10"/>
      <c r="I1946" s="10"/>
      <c r="J1946" s="10"/>
      <c r="K1946" s="11"/>
      <c r="L1946" s="11"/>
      <c r="M1946" s="12"/>
      <c r="N1946" s="12"/>
      <c r="O1946" s="12"/>
      <c r="P1946" s="12"/>
      <c r="Q1946" s="12"/>
      <c r="R1946" s="12"/>
      <c r="S1946" s="12"/>
      <c r="T1946" s="12"/>
      <c r="U1946" s="12"/>
      <c r="V1946" s="12"/>
      <c r="W1946" s="12"/>
      <c r="X1946" s="12"/>
      <c r="Y1946" s="12"/>
      <c r="Z1946" s="12"/>
      <c r="AA1946" s="12"/>
      <c r="AB1946" s="12"/>
      <c r="AC1946" s="12"/>
      <c r="AD1946" s="12"/>
      <c r="AE1946" s="12"/>
      <c r="AF1946" s="12"/>
      <c r="AG1946" s="12"/>
      <c r="AH1946" s="12"/>
      <c r="AI1946" s="12"/>
      <c r="AJ1946" s="12"/>
      <c r="AK1946" s="12"/>
      <c r="AL1946" s="12"/>
      <c r="AM1946" s="12"/>
      <c r="AN1946" s="12"/>
      <c r="AO1946" s="12"/>
      <c r="AP1946" s="12"/>
      <c r="AQ1946" s="12"/>
      <c r="AR1946" s="12"/>
      <c r="AS1946" s="12"/>
      <c r="AT1946" s="12"/>
      <c r="AU1946" s="12"/>
      <c r="AV1946" s="12"/>
      <c r="AW1946" s="12"/>
      <c r="AX1946" s="12"/>
      <c r="AY1946" s="12"/>
      <c r="AZ1946" s="12"/>
      <c r="BA1946" s="12"/>
      <c r="BB1946" s="12"/>
      <c r="BC1946" s="12"/>
      <c r="BD1946" s="12"/>
      <c r="BE1946" s="12"/>
      <c r="BF1946" s="12"/>
      <c r="BG1946" s="12"/>
      <c r="BH1946" s="12"/>
      <c r="BI1946" s="12"/>
      <c r="BJ1946" s="13"/>
      <c r="BK1946" s="13"/>
      <c r="BL1946" s="13"/>
      <c r="BM1946" s="13"/>
      <c r="BN1946" s="13"/>
    </row>
    <row r="1947" spans="4:66" x14ac:dyDescent="0.25">
      <c r="D1947" s="7"/>
      <c r="E1947" s="10"/>
      <c r="F1947" s="10"/>
      <c r="G1947" s="10"/>
      <c r="H1947" s="10"/>
      <c r="I1947" s="10"/>
      <c r="J1947" s="10"/>
      <c r="K1947" s="11"/>
      <c r="L1947" s="11"/>
      <c r="M1947" s="12"/>
      <c r="N1947" s="12"/>
      <c r="O1947" s="12"/>
      <c r="P1947" s="12"/>
      <c r="Q1947" s="12"/>
      <c r="R1947" s="12"/>
      <c r="S1947" s="12"/>
      <c r="T1947" s="12"/>
      <c r="U1947" s="12"/>
      <c r="V1947" s="12"/>
      <c r="W1947" s="12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2"/>
      <c r="AS1947" s="12"/>
      <c r="AT1947" s="12"/>
      <c r="AU1947" s="12"/>
      <c r="AV1947" s="12"/>
      <c r="AW1947" s="12"/>
      <c r="AX1947" s="12"/>
      <c r="AY1947" s="12"/>
      <c r="AZ1947" s="12"/>
      <c r="BA1947" s="12"/>
      <c r="BB1947" s="12"/>
      <c r="BC1947" s="12"/>
      <c r="BD1947" s="12"/>
      <c r="BE1947" s="12"/>
      <c r="BF1947" s="12"/>
      <c r="BG1947" s="12"/>
      <c r="BH1947" s="12"/>
      <c r="BI1947" s="12"/>
      <c r="BJ1947" s="13"/>
      <c r="BK1947" s="13"/>
      <c r="BL1947" s="13"/>
      <c r="BM1947" s="13"/>
      <c r="BN1947" s="13"/>
    </row>
    <row r="1948" spans="4:66" x14ac:dyDescent="0.25">
      <c r="D1948" s="7"/>
      <c r="E1948" s="10"/>
      <c r="F1948" s="10"/>
      <c r="G1948" s="10"/>
      <c r="H1948" s="10"/>
      <c r="I1948" s="10"/>
      <c r="J1948" s="10"/>
      <c r="K1948" s="11"/>
      <c r="L1948" s="11"/>
      <c r="M1948" s="12"/>
      <c r="N1948" s="12"/>
      <c r="O1948" s="12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  <c r="AA1948" s="12"/>
      <c r="AB1948" s="12"/>
      <c r="AC1948" s="12"/>
      <c r="AD1948" s="12"/>
      <c r="AE1948" s="12"/>
      <c r="AF1948" s="12"/>
      <c r="AG1948" s="12"/>
      <c r="AH1948" s="12"/>
      <c r="AI1948" s="12"/>
      <c r="AJ1948" s="12"/>
      <c r="AK1948" s="12"/>
      <c r="AL1948" s="12"/>
      <c r="AM1948" s="12"/>
      <c r="AN1948" s="12"/>
      <c r="AO1948" s="12"/>
      <c r="AP1948" s="12"/>
      <c r="AQ1948" s="12"/>
      <c r="AR1948" s="12"/>
      <c r="AS1948" s="12"/>
      <c r="AT1948" s="12"/>
      <c r="AU1948" s="12"/>
      <c r="AV1948" s="12"/>
      <c r="AW1948" s="12"/>
      <c r="AX1948" s="12"/>
      <c r="AY1948" s="12"/>
      <c r="AZ1948" s="12"/>
      <c r="BA1948" s="12"/>
      <c r="BB1948" s="12"/>
      <c r="BC1948" s="12"/>
      <c r="BD1948" s="12"/>
      <c r="BE1948" s="12"/>
      <c r="BF1948" s="12"/>
      <c r="BG1948" s="12"/>
      <c r="BH1948" s="12"/>
      <c r="BI1948" s="12"/>
      <c r="BJ1948" s="13"/>
      <c r="BK1948" s="13"/>
      <c r="BL1948" s="13"/>
      <c r="BM1948" s="13"/>
      <c r="BN1948" s="13"/>
    </row>
    <row r="1949" spans="4:66" x14ac:dyDescent="0.25">
      <c r="D1949" s="7"/>
      <c r="E1949" s="10"/>
      <c r="F1949" s="10"/>
      <c r="G1949" s="10"/>
      <c r="H1949" s="10"/>
      <c r="I1949" s="10"/>
      <c r="J1949" s="10"/>
      <c r="K1949" s="11"/>
      <c r="L1949" s="11"/>
      <c r="M1949" s="12"/>
      <c r="N1949" s="12"/>
      <c r="O1949" s="12"/>
      <c r="P1949" s="12"/>
      <c r="Q1949" s="12"/>
      <c r="R1949" s="12"/>
      <c r="S1949" s="12"/>
      <c r="T1949" s="12"/>
      <c r="U1949" s="12"/>
      <c r="V1949" s="12"/>
      <c r="W1949" s="12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2"/>
      <c r="AS1949" s="12"/>
      <c r="AT1949" s="12"/>
      <c r="AU1949" s="12"/>
      <c r="AV1949" s="12"/>
      <c r="AW1949" s="12"/>
      <c r="AX1949" s="12"/>
      <c r="AY1949" s="12"/>
      <c r="AZ1949" s="12"/>
      <c r="BA1949" s="12"/>
      <c r="BB1949" s="12"/>
      <c r="BC1949" s="12"/>
      <c r="BD1949" s="12"/>
      <c r="BE1949" s="12"/>
      <c r="BF1949" s="12"/>
      <c r="BG1949" s="12"/>
      <c r="BH1949" s="12"/>
      <c r="BI1949" s="12"/>
      <c r="BJ1949" s="13"/>
      <c r="BK1949" s="13"/>
      <c r="BL1949" s="13"/>
      <c r="BM1949" s="13"/>
      <c r="BN1949" s="13"/>
    </row>
    <row r="1950" spans="4:66" x14ac:dyDescent="0.25">
      <c r="D1950" s="7"/>
      <c r="E1950" s="10"/>
      <c r="F1950" s="10"/>
      <c r="G1950" s="10"/>
      <c r="H1950" s="10"/>
      <c r="I1950" s="10"/>
      <c r="J1950" s="10"/>
      <c r="K1950" s="11"/>
      <c r="L1950" s="11"/>
      <c r="M1950" s="12"/>
      <c r="N1950" s="12"/>
      <c r="O1950" s="12"/>
      <c r="P1950" s="12"/>
      <c r="Q1950" s="12"/>
      <c r="R1950" s="12"/>
      <c r="S1950" s="12"/>
      <c r="T1950" s="12"/>
      <c r="U1950" s="12"/>
      <c r="V1950" s="12"/>
      <c r="W1950" s="12"/>
      <c r="X1950" s="12"/>
      <c r="Y1950" s="12"/>
      <c r="Z1950" s="12"/>
      <c r="AA1950" s="12"/>
      <c r="AB1950" s="12"/>
      <c r="AC1950" s="12"/>
      <c r="AD1950" s="12"/>
      <c r="AE1950" s="12"/>
      <c r="AF1950" s="12"/>
      <c r="AG1950" s="12"/>
      <c r="AH1950" s="12"/>
      <c r="AI1950" s="12"/>
      <c r="AJ1950" s="12"/>
      <c r="AK1950" s="12"/>
      <c r="AL1950" s="12"/>
      <c r="AM1950" s="12"/>
      <c r="AN1950" s="12"/>
      <c r="AO1950" s="12"/>
      <c r="AP1950" s="12"/>
      <c r="AQ1950" s="12"/>
      <c r="AR1950" s="12"/>
      <c r="AS1950" s="12"/>
      <c r="AT1950" s="12"/>
      <c r="AU1950" s="12"/>
      <c r="AV1950" s="12"/>
      <c r="AW1950" s="12"/>
      <c r="AX1950" s="12"/>
      <c r="AY1950" s="12"/>
      <c r="AZ1950" s="12"/>
      <c r="BA1950" s="12"/>
      <c r="BB1950" s="12"/>
      <c r="BC1950" s="12"/>
      <c r="BD1950" s="12"/>
      <c r="BE1950" s="12"/>
      <c r="BF1950" s="12"/>
      <c r="BG1950" s="12"/>
      <c r="BH1950" s="12"/>
      <c r="BI1950" s="12"/>
      <c r="BJ1950" s="13"/>
      <c r="BK1950" s="13"/>
      <c r="BL1950" s="13"/>
      <c r="BM1950" s="13"/>
      <c r="BN1950" s="13"/>
    </row>
    <row r="1951" spans="4:66" x14ac:dyDescent="0.25">
      <c r="D1951" s="7"/>
      <c r="E1951" s="10"/>
      <c r="F1951" s="10"/>
      <c r="G1951" s="10"/>
      <c r="H1951" s="10"/>
      <c r="I1951" s="10"/>
      <c r="J1951" s="10"/>
      <c r="K1951" s="11"/>
      <c r="L1951" s="11"/>
      <c r="M1951" s="12"/>
      <c r="N1951" s="12"/>
      <c r="O1951" s="12"/>
      <c r="P1951" s="12"/>
      <c r="Q1951" s="12"/>
      <c r="R1951" s="12"/>
      <c r="S1951" s="12"/>
      <c r="T1951" s="12"/>
      <c r="U1951" s="12"/>
      <c r="V1951" s="12"/>
      <c r="W1951" s="12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2"/>
      <c r="AS1951" s="12"/>
      <c r="AT1951" s="12"/>
      <c r="AU1951" s="12"/>
      <c r="AV1951" s="12"/>
      <c r="AW1951" s="12"/>
      <c r="AX1951" s="12"/>
      <c r="AY1951" s="12"/>
      <c r="AZ1951" s="12"/>
      <c r="BA1951" s="12"/>
      <c r="BB1951" s="12"/>
      <c r="BC1951" s="12"/>
      <c r="BD1951" s="12"/>
      <c r="BE1951" s="12"/>
      <c r="BF1951" s="12"/>
      <c r="BG1951" s="12"/>
      <c r="BH1951" s="12"/>
      <c r="BI1951" s="12"/>
      <c r="BJ1951" s="13"/>
      <c r="BK1951" s="13"/>
      <c r="BL1951" s="13"/>
      <c r="BM1951" s="13"/>
      <c r="BN1951" s="13"/>
    </row>
    <row r="1952" spans="4:66" x14ac:dyDescent="0.25">
      <c r="D1952" s="7"/>
      <c r="E1952" s="10"/>
      <c r="F1952" s="10"/>
      <c r="G1952" s="10"/>
      <c r="H1952" s="10"/>
      <c r="I1952" s="10"/>
      <c r="J1952" s="10"/>
      <c r="K1952" s="11"/>
      <c r="L1952" s="11"/>
      <c r="M1952" s="12"/>
      <c r="N1952" s="12"/>
      <c r="O1952" s="12"/>
      <c r="P1952" s="12"/>
      <c r="Q1952" s="12"/>
      <c r="R1952" s="12"/>
      <c r="S1952" s="12"/>
      <c r="T1952" s="12"/>
      <c r="U1952" s="12"/>
      <c r="V1952" s="12"/>
      <c r="W1952" s="12"/>
      <c r="X1952" s="12"/>
      <c r="Y1952" s="12"/>
      <c r="Z1952" s="12"/>
      <c r="AA1952" s="12"/>
      <c r="AB1952" s="12"/>
      <c r="AC1952" s="12"/>
      <c r="AD1952" s="12"/>
      <c r="AE1952" s="12"/>
      <c r="AF1952" s="12"/>
      <c r="AG1952" s="12"/>
      <c r="AH1952" s="12"/>
      <c r="AI1952" s="12"/>
      <c r="AJ1952" s="12"/>
      <c r="AK1952" s="12"/>
      <c r="AL1952" s="12"/>
      <c r="AM1952" s="12"/>
      <c r="AN1952" s="12"/>
      <c r="AO1952" s="12"/>
      <c r="AP1952" s="12"/>
      <c r="AQ1952" s="12"/>
      <c r="AR1952" s="12"/>
      <c r="AS1952" s="12"/>
      <c r="AT1952" s="12"/>
      <c r="AU1952" s="12"/>
      <c r="AV1952" s="12"/>
      <c r="AW1952" s="12"/>
      <c r="AX1952" s="12"/>
      <c r="AY1952" s="12"/>
      <c r="AZ1952" s="12"/>
      <c r="BA1952" s="12"/>
      <c r="BB1952" s="12"/>
      <c r="BC1952" s="12"/>
      <c r="BD1952" s="12"/>
      <c r="BE1952" s="12"/>
      <c r="BF1952" s="12"/>
      <c r="BG1952" s="12"/>
      <c r="BH1952" s="12"/>
      <c r="BI1952" s="12"/>
      <c r="BJ1952" s="13"/>
      <c r="BK1952" s="13"/>
      <c r="BL1952" s="13"/>
      <c r="BM1952" s="13"/>
      <c r="BN1952" s="13"/>
    </row>
    <row r="1953" spans="4:66" x14ac:dyDescent="0.25">
      <c r="D1953" s="7"/>
      <c r="E1953" s="10"/>
      <c r="F1953" s="10"/>
      <c r="G1953" s="10"/>
      <c r="H1953" s="10"/>
      <c r="I1953" s="10"/>
      <c r="J1953" s="10"/>
      <c r="K1953" s="11"/>
      <c r="L1953" s="11"/>
      <c r="M1953" s="12"/>
      <c r="N1953" s="12"/>
      <c r="O1953" s="12"/>
      <c r="P1953" s="12"/>
      <c r="Q1953" s="12"/>
      <c r="R1953" s="12"/>
      <c r="S1953" s="12"/>
      <c r="T1953" s="12"/>
      <c r="U1953" s="12"/>
      <c r="V1953" s="12"/>
      <c r="W1953" s="12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2"/>
      <c r="AS1953" s="12"/>
      <c r="AT1953" s="12"/>
      <c r="AU1953" s="12"/>
      <c r="AV1953" s="12"/>
      <c r="AW1953" s="12"/>
      <c r="AX1953" s="12"/>
      <c r="AY1953" s="12"/>
      <c r="AZ1953" s="12"/>
      <c r="BA1953" s="12"/>
      <c r="BB1953" s="12"/>
      <c r="BC1953" s="12"/>
      <c r="BD1953" s="12"/>
      <c r="BE1953" s="12"/>
      <c r="BF1953" s="12"/>
      <c r="BG1953" s="12"/>
      <c r="BH1953" s="12"/>
      <c r="BI1953" s="12"/>
      <c r="BJ1953" s="13"/>
      <c r="BK1953" s="13"/>
      <c r="BL1953" s="13"/>
      <c r="BM1953" s="13"/>
      <c r="BN1953" s="13"/>
    </row>
    <row r="1954" spans="4:66" x14ac:dyDescent="0.25">
      <c r="D1954" s="7"/>
      <c r="E1954" s="10"/>
      <c r="F1954" s="10"/>
      <c r="G1954" s="10"/>
      <c r="H1954" s="10"/>
      <c r="I1954" s="10"/>
      <c r="J1954" s="10"/>
      <c r="K1954" s="11"/>
      <c r="L1954" s="11"/>
      <c r="M1954" s="12"/>
      <c r="N1954" s="12"/>
      <c r="O1954" s="12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  <c r="AA1954" s="12"/>
      <c r="AB1954" s="12"/>
      <c r="AC1954" s="12"/>
      <c r="AD1954" s="12"/>
      <c r="AE1954" s="12"/>
      <c r="AF1954" s="12"/>
      <c r="AG1954" s="12"/>
      <c r="AH1954" s="12"/>
      <c r="AI1954" s="12"/>
      <c r="AJ1954" s="12"/>
      <c r="AK1954" s="12"/>
      <c r="AL1954" s="12"/>
      <c r="AM1954" s="12"/>
      <c r="AN1954" s="12"/>
      <c r="AO1954" s="12"/>
      <c r="AP1954" s="12"/>
      <c r="AQ1954" s="12"/>
      <c r="AR1954" s="12"/>
      <c r="AS1954" s="12"/>
      <c r="AT1954" s="12"/>
      <c r="AU1954" s="12"/>
      <c r="AV1954" s="12"/>
      <c r="AW1954" s="12"/>
      <c r="AX1954" s="12"/>
      <c r="AY1954" s="12"/>
      <c r="AZ1954" s="12"/>
      <c r="BA1954" s="12"/>
      <c r="BB1954" s="12"/>
      <c r="BC1954" s="12"/>
      <c r="BD1954" s="12"/>
      <c r="BE1954" s="12"/>
      <c r="BF1954" s="12"/>
      <c r="BG1954" s="12"/>
      <c r="BH1954" s="12"/>
      <c r="BI1954" s="12"/>
      <c r="BJ1954" s="13"/>
      <c r="BK1954" s="13"/>
      <c r="BL1954" s="13"/>
      <c r="BM1954" s="13"/>
      <c r="BN1954" s="13"/>
    </row>
    <row r="1955" spans="4:66" x14ac:dyDescent="0.25">
      <c r="D1955" s="7"/>
      <c r="E1955" s="10"/>
      <c r="F1955" s="10"/>
      <c r="G1955" s="10"/>
      <c r="H1955" s="10"/>
      <c r="I1955" s="10"/>
      <c r="J1955" s="10"/>
      <c r="K1955" s="11"/>
      <c r="L1955" s="11"/>
      <c r="M1955" s="12"/>
      <c r="N1955" s="12"/>
      <c r="O1955" s="12"/>
      <c r="P1955" s="12"/>
      <c r="Q1955" s="12"/>
      <c r="R1955" s="12"/>
      <c r="S1955" s="12"/>
      <c r="T1955" s="12"/>
      <c r="U1955" s="12"/>
      <c r="V1955" s="12"/>
      <c r="W1955" s="12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2"/>
      <c r="AS1955" s="12"/>
      <c r="AT1955" s="12"/>
      <c r="AU1955" s="12"/>
      <c r="AV1955" s="12"/>
      <c r="AW1955" s="12"/>
      <c r="AX1955" s="12"/>
      <c r="AY1955" s="12"/>
      <c r="AZ1955" s="12"/>
      <c r="BA1955" s="12"/>
      <c r="BB1955" s="12"/>
      <c r="BC1955" s="12"/>
      <c r="BD1955" s="12"/>
      <c r="BE1955" s="12"/>
      <c r="BF1955" s="12"/>
      <c r="BG1955" s="12"/>
      <c r="BH1955" s="12"/>
      <c r="BI1955" s="12"/>
      <c r="BJ1955" s="13"/>
      <c r="BK1955" s="13"/>
      <c r="BL1955" s="13"/>
      <c r="BM1955" s="13"/>
      <c r="BN1955" s="13"/>
    </row>
    <row r="1956" spans="4:66" x14ac:dyDescent="0.25">
      <c r="D1956" s="7"/>
      <c r="E1956" s="10"/>
      <c r="F1956" s="10"/>
      <c r="G1956" s="10"/>
      <c r="H1956" s="10"/>
      <c r="I1956" s="10"/>
      <c r="J1956" s="10"/>
      <c r="K1956" s="11"/>
      <c r="L1956" s="11"/>
      <c r="M1956" s="12"/>
      <c r="N1956" s="12"/>
      <c r="O1956" s="12"/>
      <c r="P1956" s="12"/>
      <c r="Q1956" s="12"/>
      <c r="R1956" s="12"/>
      <c r="S1956" s="12"/>
      <c r="T1956" s="12"/>
      <c r="U1956" s="12"/>
      <c r="V1956" s="12"/>
      <c r="W1956" s="12"/>
      <c r="X1956" s="12"/>
      <c r="Y1956" s="12"/>
      <c r="Z1956" s="12"/>
      <c r="AA1956" s="12"/>
      <c r="AB1956" s="12"/>
      <c r="AC1956" s="12"/>
      <c r="AD1956" s="12"/>
      <c r="AE1956" s="12"/>
      <c r="AF1956" s="12"/>
      <c r="AG1956" s="12"/>
      <c r="AH1956" s="12"/>
      <c r="AI1956" s="12"/>
      <c r="AJ1956" s="12"/>
      <c r="AK1956" s="12"/>
      <c r="AL1956" s="12"/>
      <c r="AM1956" s="12"/>
      <c r="AN1956" s="12"/>
      <c r="AO1956" s="12"/>
      <c r="AP1956" s="12"/>
      <c r="AQ1956" s="12"/>
      <c r="AR1956" s="12"/>
      <c r="AS1956" s="12"/>
      <c r="AT1956" s="12"/>
      <c r="AU1956" s="12"/>
      <c r="AV1956" s="12"/>
      <c r="AW1956" s="12"/>
      <c r="AX1956" s="12"/>
      <c r="AY1956" s="12"/>
      <c r="AZ1956" s="12"/>
      <c r="BA1956" s="12"/>
      <c r="BB1956" s="12"/>
      <c r="BC1956" s="12"/>
      <c r="BD1956" s="12"/>
      <c r="BE1956" s="12"/>
      <c r="BF1956" s="12"/>
      <c r="BG1956" s="12"/>
      <c r="BH1956" s="12"/>
      <c r="BI1956" s="12"/>
      <c r="BJ1956" s="13"/>
      <c r="BK1956" s="13"/>
      <c r="BL1956" s="13"/>
      <c r="BM1956" s="13"/>
      <c r="BN1956" s="13"/>
    </row>
    <row r="1957" spans="4:66" x14ac:dyDescent="0.25">
      <c r="D1957" s="7"/>
      <c r="E1957" s="10"/>
      <c r="F1957" s="10"/>
      <c r="G1957" s="10"/>
      <c r="H1957" s="10"/>
      <c r="I1957" s="10"/>
      <c r="J1957" s="10"/>
      <c r="K1957" s="11"/>
      <c r="L1957" s="11"/>
      <c r="M1957" s="12"/>
      <c r="N1957" s="12"/>
      <c r="O1957" s="12"/>
      <c r="P1957" s="12"/>
      <c r="Q1957" s="12"/>
      <c r="R1957" s="12"/>
      <c r="S1957" s="12"/>
      <c r="T1957" s="12"/>
      <c r="U1957" s="12"/>
      <c r="V1957" s="12"/>
      <c r="W1957" s="12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2"/>
      <c r="AS1957" s="12"/>
      <c r="AT1957" s="12"/>
      <c r="AU1957" s="12"/>
      <c r="AV1957" s="12"/>
      <c r="AW1957" s="12"/>
      <c r="AX1957" s="12"/>
      <c r="AY1957" s="12"/>
      <c r="AZ1957" s="12"/>
      <c r="BA1957" s="12"/>
      <c r="BB1957" s="12"/>
      <c r="BC1957" s="12"/>
      <c r="BD1957" s="12"/>
      <c r="BE1957" s="12"/>
      <c r="BF1957" s="12"/>
      <c r="BG1957" s="12"/>
      <c r="BH1957" s="12"/>
      <c r="BI1957" s="12"/>
      <c r="BJ1957" s="13"/>
      <c r="BK1957" s="13"/>
      <c r="BL1957" s="13"/>
      <c r="BM1957" s="13"/>
      <c r="BN1957" s="13"/>
    </row>
    <row r="1958" spans="4:66" x14ac:dyDescent="0.25">
      <c r="D1958" s="7"/>
      <c r="E1958" s="10"/>
      <c r="F1958" s="10"/>
      <c r="G1958" s="10"/>
      <c r="H1958" s="10"/>
      <c r="I1958" s="10"/>
      <c r="J1958" s="10"/>
      <c r="K1958" s="11"/>
      <c r="L1958" s="11"/>
      <c r="M1958" s="12"/>
      <c r="N1958" s="12"/>
      <c r="O1958" s="12"/>
      <c r="P1958" s="12"/>
      <c r="Q1958" s="12"/>
      <c r="R1958" s="12"/>
      <c r="S1958" s="12"/>
      <c r="T1958" s="12"/>
      <c r="U1958" s="12"/>
      <c r="V1958" s="12"/>
      <c r="W1958" s="12"/>
      <c r="X1958" s="12"/>
      <c r="Y1958" s="12"/>
      <c r="Z1958" s="12"/>
      <c r="AA1958" s="12"/>
      <c r="AB1958" s="12"/>
      <c r="AC1958" s="12"/>
      <c r="AD1958" s="12"/>
      <c r="AE1958" s="12"/>
      <c r="AF1958" s="12"/>
      <c r="AG1958" s="12"/>
      <c r="AH1958" s="12"/>
      <c r="AI1958" s="12"/>
      <c r="AJ1958" s="12"/>
      <c r="AK1958" s="12"/>
      <c r="AL1958" s="12"/>
      <c r="AM1958" s="12"/>
      <c r="AN1958" s="12"/>
      <c r="AO1958" s="12"/>
      <c r="AP1958" s="12"/>
      <c r="AQ1958" s="12"/>
      <c r="AR1958" s="12"/>
      <c r="AS1958" s="12"/>
      <c r="AT1958" s="12"/>
      <c r="AU1958" s="12"/>
      <c r="AV1958" s="12"/>
      <c r="AW1958" s="12"/>
      <c r="AX1958" s="12"/>
      <c r="AY1958" s="12"/>
      <c r="AZ1958" s="12"/>
      <c r="BA1958" s="12"/>
      <c r="BB1958" s="12"/>
      <c r="BC1958" s="12"/>
      <c r="BD1958" s="12"/>
      <c r="BE1958" s="12"/>
      <c r="BF1958" s="12"/>
      <c r="BG1958" s="12"/>
      <c r="BH1958" s="12"/>
      <c r="BI1958" s="12"/>
      <c r="BJ1958" s="13"/>
      <c r="BK1958" s="13"/>
      <c r="BL1958" s="13"/>
      <c r="BM1958" s="13"/>
      <c r="BN1958" s="13"/>
    </row>
    <row r="1959" spans="4:66" x14ac:dyDescent="0.25">
      <c r="D1959" s="7"/>
      <c r="E1959" s="10"/>
      <c r="F1959" s="10"/>
      <c r="G1959" s="10"/>
      <c r="H1959" s="10"/>
      <c r="I1959" s="10"/>
      <c r="J1959" s="10"/>
      <c r="K1959" s="11"/>
      <c r="L1959" s="11"/>
      <c r="M1959" s="12"/>
      <c r="N1959" s="12"/>
      <c r="O1959" s="12"/>
      <c r="P1959" s="12"/>
      <c r="Q1959" s="12"/>
      <c r="R1959" s="12"/>
      <c r="S1959" s="12"/>
      <c r="T1959" s="12"/>
      <c r="U1959" s="12"/>
      <c r="V1959" s="12"/>
      <c r="W1959" s="12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2"/>
      <c r="AS1959" s="12"/>
      <c r="AT1959" s="12"/>
      <c r="AU1959" s="12"/>
      <c r="AV1959" s="12"/>
      <c r="AW1959" s="12"/>
      <c r="AX1959" s="12"/>
      <c r="AY1959" s="12"/>
      <c r="AZ1959" s="12"/>
      <c r="BA1959" s="12"/>
      <c r="BB1959" s="12"/>
      <c r="BC1959" s="12"/>
      <c r="BD1959" s="12"/>
      <c r="BE1959" s="12"/>
      <c r="BF1959" s="12"/>
      <c r="BG1959" s="12"/>
      <c r="BH1959" s="12"/>
      <c r="BI1959" s="12"/>
      <c r="BJ1959" s="13"/>
      <c r="BK1959" s="13"/>
      <c r="BL1959" s="13"/>
      <c r="BM1959" s="13"/>
      <c r="BN1959" s="13"/>
    </row>
    <row r="1960" spans="4:66" x14ac:dyDescent="0.25">
      <c r="D1960" s="7"/>
      <c r="E1960" s="10"/>
      <c r="F1960" s="10"/>
      <c r="G1960" s="10"/>
      <c r="H1960" s="10"/>
      <c r="I1960" s="10"/>
      <c r="J1960" s="10"/>
      <c r="K1960" s="11"/>
      <c r="L1960" s="11"/>
      <c r="M1960" s="12"/>
      <c r="N1960" s="12"/>
      <c r="O1960" s="12"/>
      <c r="P1960" s="12"/>
      <c r="Q1960" s="12"/>
      <c r="R1960" s="12"/>
      <c r="S1960" s="12"/>
      <c r="T1960" s="12"/>
      <c r="U1960" s="12"/>
      <c r="V1960" s="12"/>
      <c r="W1960" s="12"/>
      <c r="X1960" s="12"/>
      <c r="Y1960" s="12"/>
      <c r="Z1960" s="12"/>
      <c r="AA1960" s="12"/>
      <c r="AB1960" s="12"/>
      <c r="AC1960" s="12"/>
      <c r="AD1960" s="12"/>
      <c r="AE1960" s="12"/>
      <c r="AF1960" s="12"/>
      <c r="AG1960" s="12"/>
      <c r="AH1960" s="12"/>
      <c r="AI1960" s="12"/>
      <c r="AJ1960" s="12"/>
      <c r="AK1960" s="12"/>
      <c r="AL1960" s="12"/>
      <c r="AM1960" s="12"/>
      <c r="AN1960" s="12"/>
      <c r="AO1960" s="12"/>
      <c r="AP1960" s="12"/>
      <c r="AQ1960" s="12"/>
      <c r="AR1960" s="12"/>
      <c r="AS1960" s="12"/>
      <c r="AT1960" s="12"/>
      <c r="AU1960" s="12"/>
      <c r="AV1960" s="12"/>
      <c r="AW1960" s="12"/>
      <c r="AX1960" s="12"/>
      <c r="AY1960" s="12"/>
      <c r="AZ1960" s="12"/>
      <c r="BA1960" s="12"/>
      <c r="BB1960" s="12"/>
      <c r="BC1960" s="12"/>
      <c r="BD1960" s="12"/>
      <c r="BE1960" s="12"/>
      <c r="BF1960" s="12"/>
      <c r="BG1960" s="12"/>
      <c r="BH1960" s="12"/>
      <c r="BI1960" s="12"/>
      <c r="BJ1960" s="13"/>
      <c r="BK1960" s="13"/>
      <c r="BL1960" s="13"/>
      <c r="BM1960" s="13"/>
      <c r="BN1960" s="13"/>
    </row>
    <row r="1961" spans="4:66" x14ac:dyDescent="0.25">
      <c r="D1961" s="7"/>
      <c r="E1961" s="10"/>
      <c r="F1961" s="10"/>
      <c r="G1961" s="10"/>
      <c r="H1961" s="10"/>
      <c r="I1961" s="10"/>
      <c r="J1961" s="10"/>
      <c r="K1961" s="11"/>
      <c r="L1961" s="11"/>
      <c r="M1961" s="12"/>
      <c r="N1961" s="12"/>
      <c r="O1961" s="12"/>
      <c r="P1961" s="12"/>
      <c r="Q1961" s="12"/>
      <c r="R1961" s="12"/>
      <c r="S1961" s="12"/>
      <c r="T1961" s="12"/>
      <c r="U1961" s="12"/>
      <c r="V1961" s="12"/>
      <c r="W1961" s="12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2"/>
      <c r="AS1961" s="12"/>
      <c r="AT1961" s="12"/>
      <c r="AU1961" s="12"/>
      <c r="AV1961" s="12"/>
      <c r="AW1961" s="12"/>
      <c r="AX1961" s="12"/>
      <c r="AY1961" s="12"/>
      <c r="AZ1961" s="12"/>
      <c r="BA1961" s="12"/>
      <c r="BB1961" s="12"/>
      <c r="BC1961" s="12"/>
      <c r="BD1961" s="12"/>
      <c r="BE1961" s="12"/>
      <c r="BF1961" s="12"/>
      <c r="BG1961" s="12"/>
      <c r="BH1961" s="12"/>
      <c r="BI1961" s="12"/>
      <c r="BJ1961" s="13"/>
      <c r="BK1961" s="13"/>
      <c r="BL1961" s="13"/>
      <c r="BM1961" s="13"/>
      <c r="BN1961" s="13"/>
    </row>
    <row r="1962" spans="4:66" x14ac:dyDescent="0.25">
      <c r="D1962" s="7"/>
      <c r="E1962" s="10"/>
      <c r="F1962" s="10"/>
      <c r="G1962" s="10"/>
      <c r="H1962" s="10"/>
      <c r="I1962" s="10"/>
      <c r="J1962" s="10"/>
      <c r="K1962" s="11"/>
      <c r="L1962" s="11"/>
      <c r="M1962" s="12"/>
      <c r="N1962" s="12"/>
      <c r="O1962" s="12"/>
      <c r="P1962" s="12"/>
      <c r="Q1962" s="12"/>
      <c r="R1962" s="12"/>
      <c r="S1962" s="12"/>
      <c r="T1962" s="12"/>
      <c r="U1962" s="12"/>
      <c r="V1962" s="12"/>
      <c r="W1962" s="12"/>
      <c r="X1962" s="12"/>
      <c r="Y1962" s="12"/>
      <c r="Z1962" s="12"/>
      <c r="AA1962" s="12"/>
      <c r="AB1962" s="12"/>
      <c r="AC1962" s="12"/>
      <c r="AD1962" s="12"/>
      <c r="AE1962" s="12"/>
      <c r="AF1962" s="12"/>
      <c r="AG1962" s="12"/>
      <c r="AH1962" s="12"/>
      <c r="AI1962" s="12"/>
      <c r="AJ1962" s="12"/>
      <c r="AK1962" s="12"/>
      <c r="AL1962" s="12"/>
      <c r="AM1962" s="12"/>
      <c r="AN1962" s="12"/>
      <c r="AO1962" s="12"/>
      <c r="AP1962" s="12"/>
      <c r="AQ1962" s="12"/>
      <c r="AR1962" s="12"/>
      <c r="AS1962" s="12"/>
      <c r="AT1962" s="12"/>
      <c r="AU1962" s="12"/>
      <c r="AV1962" s="12"/>
      <c r="AW1962" s="12"/>
      <c r="AX1962" s="12"/>
      <c r="AY1962" s="12"/>
      <c r="AZ1962" s="12"/>
      <c r="BA1962" s="12"/>
      <c r="BB1962" s="12"/>
      <c r="BC1962" s="12"/>
      <c r="BD1962" s="12"/>
      <c r="BE1962" s="12"/>
      <c r="BF1962" s="12"/>
      <c r="BG1962" s="12"/>
      <c r="BH1962" s="12"/>
      <c r="BI1962" s="12"/>
      <c r="BJ1962" s="13"/>
      <c r="BK1962" s="13"/>
      <c r="BL1962" s="13"/>
      <c r="BM1962" s="13"/>
      <c r="BN1962" s="13"/>
    </row>
    <row r="1963" spans="4:66" x14ac:dyDescent="0.25">
      <c r="D1963" s="7"/>
      <c r="E1963" s="10"/>
      <c r="F1963" s="10"/>
      <c r="G1963" s="10"/>
      <c r="H1963" s="10"/>
      <c r="I1963" s="10"/>
      <c r="J1963" s="10"/>
      <c r="K1963" s="11"/>
      <c r="L1963" s="11"/>
      <c r="M1963" s="12"/>
      <c r="N1963" s="12"/>
      <c r="O1963" s="12"/>
      <c r="P1963" s="12"/>
      <c r="Q1963" s="12"/>
      <c r="R1963" s="12"/>
      <c r="S1963" s="12"/>
      <c r="T1963" s="12"/>
      <c r="U1963" s="12"/>
      <c r="V1963" s="12"/>
      <c r="W1963" s="12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2"/>
      <c r="AS1963" s="12"/>
      <c r="AT1963" s="12"/>
      <c r="AU1963" s="12"/>
      <c r="AV1963" s="12"/>
      <c r="AW1963" s="12"/>
      <c r="AX1963" s="12"/>
      <c r="AY1963" s="12"/>
      <c r="AZ1963" s="12"/>
      <c r="BA1963" s="12"/>
      <c r="BB1963" s="12"/>
      <c r="BC1963" s="12"/>
      <c r="BD1963" s="12"/>
      <c r="BE1963" s="12"/>
      <c r="BF1963" s="12"/>
      <c r="BG1963" s="12"/>
      <c r="BH1963" s="12"/>
      <c r="BI1963" s="12"/>
      <c r="BJ1963" s="13"/>
      <c r="BK1963" s="13"/>
      <c r="BL1963" s="13"/>
      <c r="BM1963" s="13"/>
      <c r="BN1963" s="13"/>
    </row>
    <row r="1964" spans="4:66" x14ac:dyDescent="0.25">
      <c r="D1964" s="7"/>
      <c r="E1964" s="10"/>
      <c r="F1964" s="10"/>
      <c r="G1964" s="10"/>
      <c r="H1964" s="10"/>
      <c r="I1964" s="10"/>
      <c r="J1964" s="10"/>
      <c r="K1964" s="11"/>
      <c r="L1964" s="11"/>
      <c r="M1964" s="12"/>
      <c r="N1964" s="12"/>
      <c r="O1964" s="12"/>
      <c r="P1964" s="12"/>
      <c r="Q1964" s="12"/>
      <c r="R1964" s="12"/>
      <c r="S1964" s="12"/>
      <c r="T1964" s="12"/>
      <c r="U1964" s="12"/>
      <c r="V1964" s="12"/>
      <c r="W1964" s="12"/>
      <c r="X1964" s="12"/>
      <c r="Y1964" s="12"/>
      <c r="Z1964" s="12"/>
      <c r="AA1964" s="12"/>
      <c r="AB1964" s="12"/>
      <c r="AC1964" s="12"/>
      <c r="AD1964" s="12"/>
      <c r="AE1964" s="12"/>
      <c r="AF1964" s="12"/>
      <c r="AG1964" s="12"/>
      <c r="AH1964" s="12"/>
      <c r="AI1964" s="12"/>
      <c r="AJ1964" s="12"/>
      <c r="AK1964" s="12"/>
      <c r="AL1964" s="12"/>
      <c r="AM1964" s="12"/>
      <c r="AN1964" s="12"/>
      <c r="AO1964" s="12"/>
      <c r="AP1964" s="12"/>
      <c r="AQ1964" s="12"/>
      <c r="AR1964" s="12"/>
      <c r="AS1964" s="12"/>
      <c r="AT1964" s="12"/>
      <c r="AU1964" s="12"/>
      <c r="AV1964" s="12"/>
      <c r="AW1964" s="12"/>
      <c r="AX1964" s="12"/>
      <c r="AY1964" s="12"/>
      <c r="AZ1964" s="12"/>
      <c r="BA1964" s="12"/>
      <c r="BB1964" s="12"/>
      <c r="BC1964" s="12"/>
      <c r="BD1964" s="12"/>
      <c r="BE1964" s="12"/>
      <c r="BF1964" s="12"/>
      <c r="BG1964" s="12"/>
      <c r="BH1964" s="12"/>
      <c r="BI1964" s="12"/>
      <c r="BJ1964" s="13"/>
      <c r="BK1964" s="13"/>
      <c r="BL1964" s="13"/>
      <c r="BM1964" s="13"/>
      <c r="BN1964" s="13"/>
    </row>
    <row r="1965" spans="4:66" x14ac:dyDescent="0.25">
      <c r="D1965" s="7"/>
      <c r="E1965" s="10"/>
      <c r="F1965" s="10"/>
      <c r="G1965" s="10"/>
      <c r="H1965" s="10"/>
      <c r="I1965" s="10"/>
      <c r="J1965" s="10"/>
      <c r="K1965" s="11"/>
      <c r="L1965" s="11"/>
      <c r="M1965" s="12"/>
      <c r="N1965" s="12"/>
      <c r="O1965" s="12"/>
      <c r="P1965" s="12"/>
      <c r="Q1965" s="12"/>
      <c r="R1965" s="12"/>
      <c r="S1965" s="12"/>
      <c r="T1965" s="12"/>
      <c r="U1965" s="12"/>
      <c r="V1965" s="12"/>
      <c r="W1965" s="12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2"/>
      <c r="AS1965" s="12"/>
      <c r="AT1965" s="12"/>
      <c r="AU1965" s="12"/>
      <c r="AV1965" s="12"/>
      <c r="AW1965" s="12"/>
      <c r="AX1965" s="12"/>
      <c r="AY1965" s="12"/>
      <c r="AZ1965" s="12"/>
      <c r="BA1965" s="12"/>
      <c r="BB1965" s="12"/>
      <c r="BC1965" s="12"/>
      <c r="BD1965" s="12"/>
      <c r="BE1965" s="12"/>
      <c r="BF1965" s="12"/>
      <c r="BG1965" s="12"/>
      <c r="BH1965" s="12"/>
      <c r="BI1965" s="12"/>
      <c r="BJ1965" s="13"/>
      <c r="BK1965" s="13"/>
      <c r="BL1965" s="13"/>
      <c r="BM1965" s="13"/>
      <c r="BN1965" s="13"/>
    </row>
    <row r="1966" spans="4:66" x14ac:dyDescent="0.25">
      <c r="D1966" s="7"/>
      <c r="E1966" s="10"/>
      <c r="F1966" s="10"/>
      <c r="G1966" s="10"/>
      <c r="H1966" s="10"/>
      <c r="I1966" s="10"/>
      <c r="J1966" s="10"/>
      <c r="K1966" s="11"/>
      <c r="L1966" s="11"/>
      <c r="M1966" s="12"/>
      <c r="N1966" s="12"/>
      <c r="O1966" s="12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  <c r="AA1966" s="12"/>
      <c r="AB1966" s="12"/>
      <c r="AC1966" s="12"/>
      <c r="AD1966" s="12"/>
      <c r="AE1966" s="12"/>
      <c r="AF1966" s="12"/>
      <c r="AG1966" s="12"/>
      <c r="AH1966" s="12"/>
      <c r="AI1966" s="12"/>
      <c r="AJ1966" s="12"/>
      <c r="AK1966" s="12"/>
      <c r="AL1966" s="12"/>
      <c r="AM1966" s="12"/>
      <c r="AN1966" s="12"/>
      <c r="AO1966" s="12"/>
      <c r="AP1966" s="12"/>
      <c r="AQ1966" s="12"/>
      <c r="AR1966" s="12"/>
      <c r="AS1966" s="12"/>
      <c r="AT1966" s="12"/>
      <c r="AU1966" s="12"/>
      <c r="AV1966" s="12"/>
      <c r="AW1966" s="12"/>
      <c r="AX1966" s="12"/>
      <c r="AY1966" s="12"/>
      <c r="AZ1966" s="12"/>
      <c r="BA1966" s="12"/>
      <c r="BB1966" s="12"/>
      <c r="BC1966" s="12"/>
      <c r="BD1966" s="12"/>
      <c r="BE1966" s="12"/>
      <c r="BF1966" s="12"/>
      <c r="BG1966" s="12"/>
      <c r="BH1966" s="12"/>
      <c r="BI1966" s="12"/>
      <c r="BJ1966" s="13"/>
      <c r="BK1966" s="13"/>
      <c r="BL1966" s="13"/>
      <c r="BM1966" s="13"/>
      <c r="BN1966" s="13"/>
    </row>
    <row r="1967" spans="4:66" x14ac:dyDescent="0.25">
      <c r="D1967" s="7"/>
      <c r="E1967" s="10"/>
      <c r="F1967" s="10"/>
      <c r="G1967" s="10"/>
      <c r="H1967" s="10"/>
      <c r="I1967" s="10"/>
      <c r="J1967" s="10"/>
      <c r="K1967" s="11"/>
      <c r="L1967" s="11"/>
      <c r="M1967" s="12"/>
      <c r="N1967" s="12"/>
      <c r="O1967" s="12"/>
      <c r="P1967" s="12"/>
      <c r="Q1967" s="12"/>
      <c r="R1967" s="12"/>
      <c r="S1967" s="12"/>
      <c r="T1967" s="12"/>
      <c r="U1967" s="12"/>
      <c r="V1967" s="12"/>
      <c r="W1967" s="12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2"/>
      <c r="AS1967" s="12"/>
      <c r="AT1967" s="12"/>
      <c r="AU1967" s="12"/>
      <c r="AV1967" s="12"/>
      <c r="AW1967" s="12"/>
      <c r="AX1967" s="12"/>
      <c r="AY1967" s="12"/>
      <c r="AZ1967" s="12"/>
      <c r="BA1967" s="12"/>
      <c r="BB1967" s="12"/>
      <c r="BC1967" s="12"/>
      <c r="BD1967" s="12"/>
      <c r="BE1967" s="12"/>
      <c r="BF1967" s="12"/>
      <c r="BG1967" s="12"/>
      <c r="BH1967" s="12"/>
      <c r="BI1967" s="12"/>
      <c r="BJ1967" s="13"/>
      <c r="BK1967" s="13"/>
      <c r="BL1967" s="13"/>
      <c r="BM1967" s="13"/>
      <c r="BN1967" s="13"/>
    </row>
    <row r="1968" spans="4:66" x14ac:dyDescent="0.25">
      <c r="D1968" s="7"/>
      <c r="E1968" s="10"/>
      <c r="F1968" s="10"/>
      <c r="G1968" s="10"/>
      <c r="H1968" s="10"/>
      <c r="I1968" s="10"/>
      <c r="J1968" s="10"/>
      <c r="K1968" s="11"/>
      <c r="L1968" s="11"/>
      <c r="M1968" s="12"/>
      <c r="N1968" s="12"/>
      <c r="O1968" s="12"/>
      <c r="P1968" s="12"/>
      <c r="Q1968" s="12"/>
      <c r="R1968" s="12"/>
      <c r="S1968" s="12"/>
      <c r="T1968" s="12"/>
      <c r="U1968" s="12"/>
      <c r="V1968" s="12"/>
      <c r="W1968" s="12"/>
      <c r="X1968" s="12"/>
      <c r="Y1968" s="12"/>
      <c r="Z1968" s="12"/>
      <c r="AA1968" s="12"/>
      <c r="AB1968" s="12"/>
      <c r="AC1968" s="12"/>
      <c r="AD1968" s="12"/>
      <c r="AE1968" s="12"/>
      <c r="AF1968" s="12"/>
      <c r="AG1968" s="12"/>
      <c r="AH1968" s="12"/>
      <c r="AI1968" s="12"/>
      <c r="AJ1968" s="12"/>
      <c r="AK1968" s="12"/>
      <c r="AL1968" s="12"/>
      <c r="AM1968" s="12"/>
      <c r="AN1968" s="12"/>
      <c r="AO1968" s="12"/>
      <c r="AP1968" s="12"/>
      <c r="AQ1968" s="12"/>
      <c r="AR1968" s="12"/>
      <c r="AS1968" s="12"/>
      <c r="AT1968" s="12"/>
      <c r="AU1968" s="12"/>
      <c r="AV1968" s="12"/>
      <c r="AW1968" s="12"/>
      <c r="AX1968" s="12"/>
      <c r="AY1968" s="12"/>
      <c r="AZ1968" s="12"/>
      <c r="BA1968" s="12"/>
      <c r="BB1968" s="12"/>
      <c r="BC1968" s="12"/>
      <c r="BD1968" s="12"/>
      <c r="BE1968" s="12"/>
      <c r="BF1968" s="12"/>
      <c r="BG1968" s="12"/>
      <c r="BH1968" s="12"/>
      <c r="BI1968" s="12"/>
      <c r="BJ1968" s="13"/>
      <c r="BK1968" s="13"/>
      <c r="BL1968" s="13"/>
      <c r="BM1968" s="13"/>
      <c r="BN1968" s="13"/>
    </row>
    <row r="1969" spans="4:66" x14ac:dyDescent="0.25">
      <c r="D1969" s="7"/>
      <c r="E1969" s="10"/>
      <c r="F1969" s="10"/>
      <c r="G1969" s="10"/>
      <c r="H1969" s="10"/>
      <c r="I1969" s="10"/>
      <c r="J1969" s="10"/>
      <c r="K1969" s="11"/>
      <c r="L1969" s="11"/>
      <c r="M1969" s="12"/>
      <c r="N1969" s="12"/>
      <c r="O1969" s="12"/>
      <c r="P1969" s="12"/>
      <c r="Q1969" s="12"/>
      <c r="R1969" s="12"/>
      <c r="S1969" s="12"/>
      <c r="T1969" s="12"/>
      <c r="U1969" s="12"/>
      <c r="V1969" s="12"/>
      <c r="W1969" s="12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2"/>
      <c r="AS1969" s="12"/>
      <c r="AT1969" s="12"/>
      <c r="AU1969" s="12"/>
      <c r="AV1969" s="12"/>
      <c r="AW1969" s="12"/>
      <c r="AX1969" s="12"/>
      <c r="AY1969" s="12"/>
      <c r="AZ1969" s="12"/>
      <c r="BA1969" s="12"/>
      <c r="BB1969" s="12"/>
      <c r="BC1969" s="12"/>
      <c r="BD1969" s="12"/>
      <c r="BE1969" s="12"/>
      <c r="BF1969" s="12"/>
      <c r="BG1969" s="12"/>
      <c r="BH1969" s="12"/>
      <c r="BI1969" s="12"/>
      <c r="BJ1969" s="13"/>
      <c r="BK1969" s="13"/>
      <c r="BL1969" s="13"/>
      <c r="BM1969" s="13"/>
      <c r="BN1969" s="13"/>
    </row>
    <row r="1970" spans="4:66" x14ac:dyDescent="0.25">
      <c r="D1970" s="7"/>
      <c r="E1970" s="10"/>
      <c r="F1970" s="10"/>
      <c r="G1970" s="10"/>
      <c r="H1970" s="10"/>
      <c r="I1970" s="10"/>
      <c r="J1970" s="10"/>
      <c r="K1970" s="11"/>
      <c r="L1970" s="11"/>
      <c r="M1970" s="12"/>
      <c r="N1970" s="12"/>
      <c r="O1970" s="12"/>
      <c r="P1970" s="12"/>
      <c r="Q1970" s="12"/>
      <c r="R1970" s="12"/>
      <c r="S1970" s="12"/>
      <c r="T1970" s="12"/>
      <c r="U1970" s="12"/>
      <c r="V1970" s="12"/>
      <c r="W1970" s="12"/>
      <c r="X1970" s="12"/>
      <c r="Y1970" s="12"/>
      <c r="Z1970" s="12"/>
      <c r="AA1970" s="12"/>
      <c r="AB1970" s="12"/>
      <c r="AC1970" s="12"/>
      <c r="AD1970" s="12"/>
      <c r="AE1970" s="12"/>
      <c r="AF1970" s="12"/>
      <c r="AG1970" s="12"/>
      <c r="AH1970" s="12"/>
      <c r="AI1970" s="12"/>
      <c r="AJ1970" s="12"/>
      <c r="AK1970" s="12"/>
      <c r="AL1970" s="12"/>
      <c r="AM1970" s="12"/>
      <c r="AN1970" s="12"/>
      <c r="AO1970" s="12"/>
      <c r="AP1970" s="12"/>
      <c r="AQ1970" s="12"/>
      <c r="AR1970" s="12"/>
      <c r="AS1970" s="12"/>
      <c r="AT1970" s="12"/>
      <c r="AU1970" s="12"/>
      <c r="AV1970" s="12"/>
      <c r="AW1970" s="12"/>
      <c r="AX1970" s="12"/>
      <c r="AY1970" s="12"/>
      <c r="AZ1970" s="12"/>
      <c r="BA1970" s="12"/>
      <c r="BB1970" s="12"/>
      <c r="BC1970" s="12"/>
      <c r="BD1970" s="12"/>
      <c r="BE1970" s="12"/>
      <c r="BF1970" s="12"/>
      <c r="BG1970" s="12"/>
      <c r="BH1970" s="12"/>
      <c r="BI1970" s="12"/>
      <c r="BJ1970" s="13"/>
      <c r="BK1970" s="13"/>
      <c r="BL1970" s="13"/>
      <c r="BM1970" s="13"/>
      <c r="BN1970" s="13"/>
    </row>
    <row r="1971" spans="4:66" x14ac:dyDescent="0.25">
      <c r="D1971" s="7"/>
      <c r="E1971" s="10"/>
      <c r="F1971" s="10"/>
      <c r="G1971" s="10"/>
      <c r="H1971" s="10"/>
      <c r="I1971" s="10"/>
      <c r="J1971" s="10"/>
      <c r="K1971" s="11"/>
      <c r="L1971" s="11"/>
      <c r="M1971" s="12"/>
      <c r="N1971" s="12"/>
      <c r="O1971" s="12"/>
      <c r="P1971" s="12"/>
      <c r="Q1971" s="12"/>
      <c r="R1971" s="12"/>
      <c r="S1971" s="12"/>
      <c r="T1971" s="12"/>
      <c r="U1971" s="12"/>
      <c r="V1971" s="12"/>
      <c r="W1971" s="12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2"/>
      <c r="AS1971" s="12"/>
      <c r="AT1971" s="12"/>
      <c r="AU1971" s="12"/>
      <c r="AV1971" s="12"/>
      <c r="AW1971" s="12"/>
      <c r="AX1971" s="12"/>
      <c r="AY1971" s="12"/>
      <c r="AZ1971" s="12"/>
      <c r="BA1971" s="12"/>
      <c r="BB1971" s="12"/>
      <c r="BC1971" s="12"/>
      <c r="BD1971" s="12"/>
      <c r="BE1971" s="12"/>
      <c r="BF1971" s="12"/>
      <c r="BG1971" s="12"/>
      <c r="BH1971" s="12"/>
      <c r="BI1971" s="12"/>
      <c r="BJ1971" s="13"/>
      <c r="BK1971" s="13"/>
      <c r="BL1971" s="13"/>
      <c r="BM1971" s="13"/>
      <c r="BN1971" s="13"/>
    </row>
    <row r="1972" spans="4:66" x14ac:dyDescent="0.25">
      <c r="D1972" s="7"/>
      <c r="E1972" s="10"/>
      <c r="F1972" s="10"/>
      <c r="G1972" s="10"/>
      <c r="H1972" s="10"/>
      <c r="I1972" s="10"/>
      <c r="J1972" s="10"/>
      <c r="K1972" s="11"/>
      <c r="L1972" s="11"/>
      <c r="M1972" s="12"/>
      <c r="N1972" s="12"/>
      <c r="O1972" s="12"/>
      <c r="P1972" s="12"/>
      <c r="Q1972" s="12"/>
      <c r="R1972" s="12"/>
      <c r="S1972" s="12"/>
      <c r="T1972" s="12"/>
      <c r="U1972" s="12"/>
      <c r="V1972" s="12"/>
      <c r="W1972" s="12"/>
      <c r="X1972" s="12"/>
      <c r="Y1972" s="12"/>
      <c r="Z1972" s="12"/>
      <c r="AA1972" s="12"/>
      <c r="AB1972" s="12"/>
      <c r="AC1972" s="12"/>
      <c r="AD1972" s="12"/>
      <c r="AE1972" s="12"/>
      <c r="AF1972" s="12"/>
      <c r="AG1972" s="12"/>
      <c r="AH1972" s="12"/>
      <c r="AI1972" s="12"/>
      <c r="AJ1972" s="12"/>
      <c r="AK1972" s="12"/>
      <c r="AL1972" s="12"/>
      <c r="AM1972" s="12"/>
      <c r="AN1972" s="12"/>
      <c r="AO1972" s="12"/>
      <c r="AP1972" s="12"/>
      <c r="AQ1972" s="12"/>
      <c r="AR1972" s="12"/>
      <c r="AS1972" s="12"/>
      <c r="AT1972" s="12"/>
      <c r="AU1972" s="12"/>
      <c r="AV1972" s="12"/>
      <c r="AW1972" s="12"/>
      <c r="AX1972" s="12"/>
      <c r="AY1972" s="12"/>
      <c r="AZ1972" s="12"/>
      <c r="BA1972" s="12"/>
      <c r="BB1972" s="12"/>
      <c r="BC1972" s="12"/>
      <c r="BD1972" s="12"/>
      <c r="BE1972" s="12"/>
      <c r="BF1972" s="12"/>
      <c r="BG1972" s="12"/>
      <c r="BH1972" s="12"/>
      <c r="BI1972" s="12"/>
      <c r="BJ1972" s="13"/>
      <c r="BK1972" s="13"/>
      <c r="BL1972" s="13"/>
      <c r="BM1972" s="13"/>
      <c r="BN1972" s="13"/>
    </row>
    <row r="1973" spans="4:66" x14ac:dyDescent="0.25">
      <c r="D1973" s="7"/>
      <c r="E1973" s="10"/>
      <c r="F1973" s="10"/>
      <c r="G1973" s="10"/>
      <c r="H1973" s="10"/>
      <c r="I1973" s="10"/>
      <c r="J1973" s="10"/>
      <c r="K1973" s="11"/>
      <c r="L1973" s="11"/>
      <c r="M1973" s="12"/>
      <c r="N1973" s="12"/>
      <c r="O1973" s="12"/>
      <c r="P1973" s="12"/>
      <c r="Q1973" s="12"/>
      <c r="R1973" s="12"/>
      <c r="S1973" s="12"/>
      <c r="T1973" s="12"/>
      <c r="U1973" s="12"/>
      <c r="V1973" s="12"/>
      <c r="W1973" s="12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2"/>
      <c r="AS1973" s="12"/>
      <c r="AT1973" s="12"/>
      <c r="AU1973" s="12"/>
      <c r="AV1973" s="12"/>
      <c r="AW1973" s="12"/>
      <c r="AX1973" s="12"/>
      <c r="AY1973" s="12"/>
      <c r="AZ1973" s="12"/>
      <c r="BA1973" s="12"/>
      <c r="BB1973" s="12"/>
      <c r="BC1973" s="12"/>
      <c r="BD1973" s="12"/>
      <c r="BE1973" s="12"/>
      <c r="BF1973" s="12"/>
      <c r="BG1973" s="12"/>
      <c r="BH1973" s="12"/>
      <c r="BI1973" s="12"/>
      <c r="BJ1973" s="13"/>
      <c r="BK1973" s="13"/>
      <c r="BL1973" s="13"/>
      <c r="BM1973" s="13"/>
      <c r="BN1973" s="13"/>
    </row>
    <row r="1974" spans="4:66" x14ac:dyDescent="0.25">
      <c r="D1974" s="7"/>
      <c r="E1974" s="10"/>
      <c r="F1974" s="10"/>
      <c r="G1974" s="10"/>
      <c r="H1974" s="10"/>
      <c r="I1974" s="10"/>
      <c r="J1974" s="10"/>
      <c r="K1974" s="11"/>
      <c r="L1974" s="11"/>
      <c r="M1974" s="12"/>
      <c r="N1974" s="12"/>
      <c r="O1974" s="12"/>
      <c r="P1974" s="12"/>
      <c r="Q1974" s="12"/>
      <c r="R1974" s="12"/>
      <c r="S1974" s="12"/>
      <c r="T1974" s="12"/>
      <c r="U1974" s="12"/>
      <c r="V1974" s="12"/>
      <c r="W1974" s="12"/>
      <c r="X1974" s="12"/>
      <c r="Y1974" s="12"/>
      <c r="Z1974" s="12"/>
      <c r="AA1974" s="12"/>
      <c r="AB1974" s="12"/>
      <c r="AC1974" s="12"/>
      <c r="AD1974" s="12"/>
      <c r="AE1974" s="12"/>
      <c r="AF1974" s="12"/>
      <c r="AG1974" s="12"/>
      <c r="AH1974" s="12"/>
      <c r="AI1974" s="12"/>
      <c r="AJ1974" s="12"/>
      <c r="AK1974" s="12"/>
      <c r="AL1974" s="12"/>
      <c r="AM1974" s="12"/>
      <c r="AN1974" s="12"/>
      <c r="AO1974" s="12"/>
      <c r="AP1974" s="12"/>
      <c r="AQ1974" s="12"/>
      <c r="AR1974" s="12"/>
      <c r="AS1974" s="12"/>
      <c r="AT1974" s="12"/>
      <c r="AU1974" s="12"/>
      <c r="AV1974" s="12"/>
      <c r="AW1974" s="12"/>
      <c r="AX1974" s="12"/>
      <c r="AY1974" s="12"/>
      <c r="AZ1974" s="12"/>
      <c r="BA1974" s="12"/>
      <c r="BB1974" s="12"/>
      <c r="BC1974" s="12"/>
      <c r="BD1974" s="12"/>
      <c r="BE1974" s="12"/>
      <c r="BF1974" s="12"/>
      <c r="BG1974" s="12"/>
      <c r="BH1974" s="12"/>
      <c r="BI1974" s="12"/>
      <c r="BJ1974" s="13"/>
      <c r="BK1974" s="13"/>
      <c r="BL1974" s="13"/>
      <c r="BM1974" s="13"/>
      <c r="BN1974" s="13"/>
    </row>
    <row r="1975" spans="4:66" x14ac:dyDescent="0.25">
      <c r="D1975" s="7"/>
      <c r="E1975" s="10"/>
      <c r="F1975" s="10"/>
      <c r="G1975" s="10"/>
      <c r="H1975" s="10"/>
      <c r="I1975" s="10"/>
      <c r="J1975" s="10"/>
      <c r="K1975" s="11"/>
      <c r="L1975" s="11"/>
      <c r="M1975" s="12"/>
      <c r="N1975" s="12"/>
      <c r="O1975" s="12"/>
      <c r="P1975" s="12"/>
      <c r="Q1975" s="12"/>
      <c r="R1975" s="12"/>
      <c r="S1975" s="12"/>
      <c r="T1975" s="12"/>
      <c r="U1975" s="12"/>
      <c r="V1975" s="12"/>
      <c r="W1975" s="12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2"/>
      <c r="AS1975" s="12"/>
      <c r="AT1975" s="12"/>
      <c r="AU1975" s="12"/>
      <c r="AV1975" s="12"/>
      <c r="AW1975" s="12"/>
      <c r="AX1975" s="12"/>
      <c r="AY1975" s="12"/>
      <c r="AZ1975" s="12"/>
      <c r="BA1975" s="12"/>
      <c r="BB1975" s="12"/>
      <c r="BC1975" s="12"/>
      <c r="BD1975" s="12"/>
      <c r="BE1975" s="12"/>
      <c r="BF1975" s="12"/>
      <c r="BG1975" s="12"/>
      <c r="BH1975" s="12"/>
      <c r="BI1975" s="12"/>
      <c r="BJ1975" s="13"/>
      <c r="BK1975" s="13"/>
      <c r="BL1975" s="13"/>
      <c r="BM1975" s="13"/>
      <c r="BN1975" s="13"/>
    </row>
    <row r="1976" spans="4:66" x14ac:dyDescent="0.25">
      <c r="D1976" s="7"/>
      <c r="E1976" s="10"/>
      <c r="F1976" s="10"/>
      <c r="G1976" s="10"/>
      <c r="H1976" s="10"/>
      <c r="I1976" s="10"/>
      <c r="J1976" s="10"/>
      <c r="K1976" s="11"/>
      <c r="L1976" s="11"/>
      <c r="M1976" s="12"/>
      <c r="N1976" s="12"/>
      <c r="O1976" s="12"/>
      <c r="P1976" s="12"/>
      <c r="Q1976" s="12"/>
      <c r="R1976" s="12"/>
      <c r="S1976" s="12"/>
      <c r="T1976" s="12"/>
      <c r="U1976" s="12"/>
      <c r="V1976" s="12"/>
      <c r="W1976" s="12"/>
      <c r="X1976" s="12"/>
      <c r="Y1976" s="12"/>
      <c r="Z1976" s="12"/>
      <c r="AA1976" s="12"/>
      <c r="AB1976" s="12"/>
      <c r="AC1976" s="12"/>
      <c r="AD1976" s="12"/>
      <c r="AE1976" s="12"/>
      <c r="AF1976" s="12"/>
      <c r="AG1976" s="12"/>
      <c r="AH1976" s="12"/>
      <c r="AI1976" s="12"/>
      <c r="AJ1976" s="12"/>
      <c r="AK1976" s="12"/>
      <c r="AL1976" s="12"/>
      <c r="AM1976" s="12"/>
      <c r="AN1976" s="12"/>
      <c r="AO1976" s="12"/>
      <c r="AP1976" s="12"/>
      <c r="AQ1976" s="12"/>
      <c r="AR1976" s="12"/>
      <c r="AS1976" s="12"/>
      <c r="AT1976" s="12"/>
      <c r="AU1976" s="12"/>
      <c r="AV1976" s="12"/>
      <c r="AW1976" s="12"/>
      <c r="AX1976" s="12"/>
      <c r="AY1976" s="12"/>
      <c r="AZ1976" s="12"/>
      <c r="BA1976" s="12"/>
      <c r="BB1976" s="12"/>
      <c r="BC1976" s="12"/>
      <c r="BD1976" s="12"/>
      <c r="BE1976" s="12"/>
      <c r="BF1976" s="12"/>
      <c r="BG1976" s="12"/>
      <c r="BH1976" s="12"/>
      <c r="BI1976" s="12"/>
      <c r="BJ1976" s="13"/>
      <c r="BK1976" s="13"/>
      <c r="BL1976" s="13"/>
      <c r="BM1976" s="13"/>
      <c r="BN1976" s="13"/>
    </row>
    <row r="1977" spans="4:66" x14ac:dyDescent="0.25">
      <c r="D1977" s="7"/>
      <c r="E1977" s="10"/>
      <c r="F1977" s="10"/>
      <c r="G1977" s="10"/>
      <c r="H1977" s="10"/>
      <c r="I1977" s="10"/>
      <c r="J1977" s="10"/>
      <c r="K1977" s="11"/>
      <c r="L1977" s="11"/>
      <c r="M1977" s="12"/>
      <c r="N1977" s="12"/>
      <c r="O1977" s="12"/>
      <c r="P1977" s="12"/>
      <c r="Q1977" s="12"/>
      <c r="R1977" s="12"/>
      <c r="S1977" s="12"/>
      <c r="T1977" s="12"/>
      <c r="U1977" s="12"/>
      <c r="V1977" s="12"/>
      <c r="W1977" s="12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2"/>
      <c r="AS1977" s="12"/>
      <c r="AT1977" s="12"/>
      <c r="AU1977" s="12"/>
      <c r="AV1977" s="12"/>
      <c r="AW1977" s="12"/>
      <c r="AX1977" s="12"/>
      <c r="AY1977" s="12"/>
      <c r="AZ1977" s="12"/>
      <c r="BA1977" s="12"/>
      <c r="BB1977" s="12"/>
      <c r="BC1977" s="12"/>
      <c r="BD1977" s="12"/>
      <c r="BE1977" s="12"/>
      <c r="BF1977" s="12"/>
      <c r="BG1977" s="12"/>
      <c r="BH1977" s="12"/>
      <c r="BI1977" s="12"/>
      <c r="BJ1977" s="13"/>
      <c r="BK1977" s="13"/>
      <c r="BL1977" s="13"/>
      <c r="BM1977" s="13"/>
      <c r="BN1977" s="13"/>
    </row>
    <row r="1978" spans="4:66" x14ac:dyDescent="0.25">
      <c r="D1978" s="7"/>
      <c r="E1978" s="10"/>
      <c r="F1978" s="10"/>
      <c r="G1978" s="10"/>
      <c r="H1978" s="10"/>
      <c r="I1978" s="10"/>
      <c r="J1978" s="10"/>
      <c r="K1978" s="11"/>
      <c r="L1978" s="11"/>
      <c r="M1978" s="12"/>
      <c r="N1978" s="12"/>
      <c r="O1978" s="12"/>
      <c r="P1978" s="12"/>
      <c r="Q1978" s="12"/>
      <c r="R1978" s="12"/>
      <c r="S1978" s="12"/>
      <c r="T1978" s="12"/>
      <c r="U1978" s="12"/>
      <c r="V1978" s="12"/>
      <c r="W1978" s="12"/>
      <c r="X1978" s="12"/>
      <c r="Y1978" s="12"/>
      <c r="Z1978" s="12"/>
      <c r="AA1978" s="12"/>
      <c r="AB1978" s="12"/>
      <c r="AC1978" s="12"/>
      <c r="AD1978" s="12"/>
      <c r="AE1978" s="12"/>
      <c r="AF1978" s="12"/>
      <c r="AG1978" s="12"/>
      <c r="AH1978" s="12"/>
      <c r="AI1978" s="12"/>
      <c r="AJ1978" s="12"/>
      <c r="AK1978" s="12"/>
      <c r="AL1978" s="12"/>
      <c r="AM1978" s="12"/>
      <c r="AN1978" s="12"/>
      <c r="AO1978" s="12"/>
      <c r="AP1978" s="12"/>
      <c r="AQ1978" s="12"/>
      <c r="AR1978" s="12"/>
      <c r="AS1978" s="12"/>
      <c r="AT1978" s="12"/>
      <c r="AU1978" s="12"/>
      <c r="AV1978" s="12"/>
      <c r="AW1978" s="12"/>
      <c r="AX1978" s="12"/>
      <c r="AY1978" s="12"/>
      <c r="AZ1978" s="12"/>
      <c r="BA1978" s="12"/>
      <c r="BB1978" s="12"/>
      <c r="BC1978" s="12"/>
      <c r="BD1978" s="12"/>
      <c r="BE1978" s="12"/>
      <c r="BF1978" s="12"/>
      <c r="BG1978" s="12"/>
      <c r="BH1978" s="12"/>
      <c r="BI1978" s="12"/>
      <c r="BJ1978" s="13"/>
      <c r="BK1978" s="13"/>
      <c r="BL1978" s="13"/>
      <c r="BM1978" s="13"/>
      <c r="BN1978" s="13"/>
    </row>
    <row r="1979" spans="4:66" x14ac:dyDescent="0.25">
      <c r="D1979" s="7"/>
      <c r="E1979" s="10"/>
      <c r="F1979" s="10"/>
      <c r="G1979" s="10"/>
      <c r="H1979" s="10"/>
      <c r="I1979" s="10"/>
      <c r="J1979" s="10"/>
      <c r="K1979" s="11"/>
      <c r="L1979" s="11"/>
      <c r="M1979" s="12"/>
      <c r="N1979" s="12"/>
      <c r="O1979" s="12"/>
      <c r="P1979" s="12"/>
      <c r="Q1979" s="12"/>
      <c r="R1979" s="12"/>
      <c r="S1979" s="12"/>
      <c r="T1979" s="12"/>
      <c r="U1979" s="12"/>
      <c r="V1979" s="12"/>
      <c r="W1979" s="12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2"/>
      <c r="AS1979" s="12"/>
      <c r="AT1979" s="12"/>
      <c r="AU1979" s="12"/>
      <c r="AV1979" s="12"/>
      <c r="AW1979" s="12"/>
      <c r="AX1979" s="12"/>
      <c r="AY1979" s="12"/>
      <c r="AZ1979" s="12"/>
      <c r="BA1979" s="12"/>
      <c r="BB1979" s="12"/>
      <c r="BC1979" s="12"/>
      <c r="BD1979" s="12"/>
      <c r="BE1979" s="12"/>
      <c r="BF1979" s="12"/>
      <c r="BG1979" s="12"/>
      <c r="BH1979" s="12"/>
      <c r="BI1979" s="12"/>
      <c r="BJ1979" s="13"/>
      <c r="BK1979" s="13"/>
      <c r="BL1979" s="13"/>
      <c r="BM1979" s="13"/>
      <c r="BN1979" s="13"/>
    </row>
    <row r="1980" spans="4:66" x14ac:dyDescent="0.25">
      <c r="D1980" s="7"/>
      <c r="E1980" s="10"/>
      <c r="F1980" s="10"/>
      <c r="G1980" s="10"/>
      <c r="H1980" s="10"/>
      <c r="I1980" s="10"/>
      <c r="J1980" s="10"/>
      <c r="K1980" s="11"/>
      <c r="L1980" s="11"/>
      <c r="M1980" s="12"/>
      <c r="N1980" s="12"/>
      <c r="O1980" s="12"/>
      <c r="P1980" s="12"/>
      <c r="Q1980" s="12"/>
      <c r="R1980" s="12"/>
      <c r="S1980" s="12"/>
      <c r="T1980" s="12"/>
      <c r="U1980" s="12"/>
      <c r="V1980" s="12"/>
      <c r="W1980" s="12"/>
      <c r="X1980" s="12"/>
      <c r="Y1980" s="12"/>
      <c r="Z1980" s="12"/>
      <c r="AA1980" s="12"/>
      <c r="AB1980" s="12"/>
      <c r="AC1980" s="12"/>
      <c r="AD1980" s="12"/>
      <c r="AE1980" s="12"/>
      <c r="AF1980" s="12"/>
      <c r="AG1980" s="12"/>
      <c r="AH1980" s="12"/>
      <c r="AI1980" s="12"/>
      <c r="AJ1980" s="12"/>
      <c r="AK1980" s="12"/>
      <c r="AL1980" s="12"/>
      <c r="AM1980" s="12"/>
      <c r="AN1980" s="12"/>
      <c r="AO1980" s="12"/>
      <c r="AP1980" s="12"/>
      <c r="AQ1980" s="12"/>
      <c r="AR1980" s="12"/>
      <c r="AS1980" s="12"/>
      <c r="AT1980" s="12"/>
      <c r="AU1980" s="12"/>
      <c r="AV1980" s="12"/>
      <c r="AW1980" s="12"/>
      <c r="AX1980" s="12"/>
      <c r="AY1980" s="12"/>
      <c r="AZ1980" s="12"/>
      <c r="BA1980" s="12"/>
      <c r="BB1980" s="12"/>
      <c r="BC1980" s="12"/>
      <c r="BD1980" s="12"/>
      <c r="BE1980" s="12"/>
      <c r="BF1980" s="12"/>
      <c r="BG1980" s="12"/>
      <c r="BH1980" s="12"/>
      <c r="BI1980" s="12"/>
      <c r="BJ1980" s="13"/>
      <c r="BK1980" s="13"/>
      <c r="BL1980" s="13"/>
      <c r="BM1980" s="13"/>
      <c r="BN1980" s="13"/>
    </row>
    <row r="1981" spans="4:66" s="14" customFormat="1" x14ac:dyDescent="0.25">
      <c r="D1981" s="21"/>
      <c r="K1981" s="16"/>
      <c r="L1981" s="16"/>
      <c r="M1981" s="17"/>
      <c r="N1981" s="17"/>
      <c r="O1981" s="17"/>
      <c r="P1981" s="17"/>
      <c r="Q1981" s="17"/>
      <c r="R1981" s="17"/>
      <c r="S1981" s="17"/>
      <c r="T1981" s="17"/>
      <c r="U1981" s="17"/>
      <c r="V1981" s="17"/>
      <c r="W1981" s="17"/>
      <c r="X1981" s="17"/>
      <c r="Y1981" s="17"/>
      <c r="Z1981" s="17"/>
      <c r="AA1981" s="17"/>
      <c r="AB1981" s="17"/>
      <c r="AC1981" s="17"/>
      <c r="AD1981" s="17"/>
      <c r="AE1981" s="17"/>
      <c r="AF1981" s="17"/>
      <c r="AG1981" s="17"/>
      <c r="AH1981" s="17"/>
      <c r="AI1981" s="17"/>
      <c r="AJ1981" s="17"/>
      <c r="AK1981" s="17"/>
      <c r="AL1981" s="17"/>
      <c r="AM1981" s="17"/>
      <c r="AN1981" s="17"/>
      <c r="AO1981" s="17"/>
      <c r="AP1981" s="17"/>
      <c r="AQ1981" s="17"/>
      <c r="AR1981" s="17"/>
      <c r="AS1981" s="17"/>
      <c r="AT1981" s="17"/>
      <c r="AU1981" s="17"/>
      <c r="AV1981" s="17"/>
      <c r="AW1981" s="17"/>
      <c r="AX1981" s="17"/>
      <c r="AY1981" s="17"/>
      <c r="AZ1981" s="17"/>
      <c r="BA1981" s="17"/>
      <c r="BB1981" s="17"/>
      <c r="BC1981" s="17"/>
      <c r="BD1981" s="17"/>
      <c r="BE1981" s="17"/>
      <c r="BF1981" s="17"/>
      <c r="BG1981" s="17"/>
      <c r="BH1981" s="17"/>
      <c r="BI1981" s="17"/>
      <c r="BJ1981" s="18"/>
      <c r="BK1981" s="18"/>
      <c r="BL1981" s="18"/>
      <c r="BM1981" s="18"/>
      <c r="BN1981" s="18"/>
    </row>
    <row r="1982" spans="4:66" x14ac:dyDescent="0.25">
      <c r="D1982"/>
      <c r="E1982" s="10"/>
      <c r="F1982" s="10"/>
      <c r="G1982" s="10"/>
      <c r="H1982" s="10"/>
      <c r="I1982" s="10"/>
      <c r="J1982" s="10"/>
      <c r="K1982" s="11"/>
      <c r="L1982" s="11"/>
      <c r="M1982" s="12"/>
      <c r="N1982" s="12"/>
      <c r="O1982" s="12"/>
      <c r="P1982" s="12"/>
      <c r="Q1982" s="12"/>
      <c r="R1982" s="12"/>
      <c r="S1982" s="12"/>
      <c r="T1982" s="12"/>
      <c r="U1982" s="12"/>
      <c r="V1982" s="12"/>
      <c r="W1982" s="12"/>
      <c r="X1982" s="12"/>
      <c r="Y1982" s="12"/>
      <c r="Z1982" s="12"/>
      <c r="AA1982" s="12"/>
      <c r="AB1982" s="12"/>
      <c r="AC1982" s="12"/>
      <c r="AD1982" s="12"/>
      <c r="AE1982" s="12"/>
      <c r="AF1982" s="12"/>
      <c r="AG1982" s="12"/>
      <c r="AH1982" s="12"/>
      <c r="AI1982" s="12"/>
      <c r="AJ1982" s="12"/>
      <c r="AK1982" s="12"/>
      <c r="AL1982" s="12"/>
      <c r="AM1982" s="12"/>
      <c r="AN1982" s="12"/>
      <c r="AO1982" s="12"/>
      <c r="AP1982" s="12"/>
      <c r="AQ1982" s="12"/>
      <c r="AR1982" s="12"/>
      <c r="AS1982" s="12"/>
      <c r="AT1982" s="12"/>
      <c r="AU1982" s="12"/>
      <c r="AV1982" s="12"/>
      <c r="AW1982" s="12"/>
      <c r="AX1982" s="12"/>
      <c r="AY1982" s="12"/>
      <c r="AZ1982" s="12"/>
      <c r="BA1982" s="12"/>
      <c r="BB1982" s="12"/>
      <c r="BC1982" s="12"/>
      <c r="BD1982" s="12"/>
      <c r="BE1982" s="12"/>
      <c r="BF1982" s="12"/>
      <c r="BG1982" s="12"/>
      <c r="BH1982" s="12"/>
      <c r="BI1982" s="12"/>
      <c r="BJ1982" s="13"/>
      <c r="BK1982" s="13"/>
      <c r="BL1982" s="13"/>
      <c r="BM1982" s="13"/>
      <c r="BN1982" s="13"/>
    </row>
    <row r="1983" spans="4:66" x14ac:dyDescent="0.25">
      <c r="D1983"/>
      <c r="E1983" s="10"/>
      <c r="F1983" s="10"/>
      <c r="G1983" s="10"/>
      <c r="H1983" s="10"/>
      <c r="I1983" s="10"/>
      <c r="J1983" s="10"/>
      <c r="K1983" s="11"/>
      <c r="L1983" s="11"/>
      <c r="M1983" s="12"/>
      <c r="N1983" s="12"/>
      <c r="O1983" s="12"/>
      <c r="P1983" s="12"/>
      <c r="Q1983" s="12"/>
      <c r="R1983" s="12"/>
      <c r="S1983" s="12"/>
      <c r="T1983" s="12"/>
      <c r="U1983" s="12"/>
      <c r="V1983" s="12"/>
      <c r="W1983" s="12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2"/>
      <c r="AS1983" s="12"/>
      <c r="AT1983" s="12"/>
      <c r="AU1983" s="12"/>
      <c r="AV1983" s="12"/>
      <c r="AW1983" s="12"/>
      <c r="AX1983" s="12"/>
      <c r="AY1983" s="12"/>
      <c r="AZ1983" s="12"/>
      <c r="BA1983" s="12"/>
      <c r="BB1983" s="12"/>
      <c r="BC1983" s="12"/>
      <c r="BD1983" s="12"/>
      <c r="BE1983" s="12"/>
      <c r="BF1983" s="12"/>
      <c r="BG1983" s="12"/>
      <c r="BH1983" s="12"/>
      <c r="BI1983" s="12"/>
      <c r="BJ1983" s="13"/>
      <c r="BK1983" s="13"/>
      <c r="BL1983" s="13"/>
      <c r="BM1983" s="13"/>
      <c r="BN1983" s="13"/>
    </row>
    <row r="1984" spans="4:66" x14ac:dyDescent="0.25">
      <c r="D1984"/>
      <c r="E1984" s="10"/>
      <c r="F1984" s="10"/>
      <c r="G1984" s="10"/>
      <c r="H1984" s="10"/>
      <c r="I1984" s="10"/>
      <c r="J1984" s="10"/>
      <c r="K1984" s="11"/>
      <c r="L1984" s="11"/>
      <c r="M1984" s="12"/>
      <c r="N1984" s="12"/>
      <c r="O1984" s="12"/>
      <c r="P1984" s="12"/>
      <c r="Q1984" s="12"/>
      <c r="R1984" s="12"/>
      <c r="S1984" s="12"/>
      <c r="T1984" s="12"/>
      <c r="U1984" s="12"/>
      <c r="V1984" s="12"/>
      <c r="W1984" s="12"/>
      <c r="X1984" s="12"/>
      <c r="Y1984" s="12"/>
      <c r="Z1984" s="12"/>
      <c r="AA1984" s="12"/>
      <c r="AB1984" s="12"/>
      <c r="AC1984" s="12"/>
      <c r="AD1984" s="12"/>
      <c r="AE1984" s="12"/>
      <c r="AF1984" s="12"/>
      <c r="AG1984" s="12"/>
      <c r="AH1984" s="12"/>
      <c r="AI1984" s="12"/>
      <c r="AJ1984" s="12"/>
      <c r="AK1984" s="12"/>
      <c r="AL1984" s="12"/>
      <c r="AM1984" s="12"/>
      <c r="AN1984" s="12"/>
      <c r="AO1984" s="12"/>
      <c r="AP1984" s="12"/>
      <c r="AQ1984" s="12"/>
      <c r="AR1984" s="12"/>
      <c r="AS1984" s="12"/>
      <c r="AT1984" s="12"/>
      <c r="AU1984" s="12"/>
      <c r="AV1984" s="12"/>
      <c r="AW1984" s="12"/>
      <c r="AX1984" s="12"/>
      <c r="AY1984" s="12"/>
      <c r="AZ1984" s="12"/>
      <c r="BA1984" s="12"/>
      <c r="BB1984" s="12"/>
      <c r="BC1984" s="12"/>
      <c r="BD1984" s="12"/>
      <c r="BE1984" s="12"/>
      <c r="BF1984" s="12"/>
      <c r="BG1984" s="12"/>
      <c r="BH1984" s="12"/>
      <c r="BI1984" s="12"/>
      <c r="BJ1984" s="13"/>
      <c r="BK1984" s="13"/>
      <c r="BL1984" s="13"/>
      <c r="BM1984" s="13"/>
      <c r="BN1984" s="13"/>
    </row>
    <row r="1985" spans="4:66" x14ac:dyDescent="0.25">
      <c r="D1985"/>
      <c r="E1985" s="10"/>
      <c r="F1985" s="10"/>
      <c r="G1985" s="10"/>
      <c r="H1985" s="10"/>
      <c r="I1985" s="10"/>
      <c r="J1985" s="10"/>
      <c r="K1985" s="11"/>
      <c r="L1985" s="11"/>
      <c r="M1985" s="12"/>
      <c r="N1985" s="12"/>
      <c r="O1985" s="12"/>
      <c r="P1985" s="12"/>
      <c r="Q1985" s="12"/>
      <c r="R1985" s="12"/>
      <c r="S1985" s="12"/>
      <c r="T1985" s="12"/>
      <c r="U1985" s="12"/>
      <c r="V1985" s="12"/>
      <c r="W1985" s="12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2"/>
      <c r="AS1985" s="12"/>
      <c r="AT1985" s="12"/>
      <c r="AU1985" s="12"/>
      <c r="AV1985" s="12"/>
      <c r="AW1985" s="12"/>
      <c r="AX1985" s="12"/>
      <c r="AY1985" s="12"/>
      <c r="AZ1985" s="12"/>
      <c r="BA1985" s="12"/>
      <c r="BB1985" s="12"/>
      <c r="BC1985" s="12"/>
      <c r="BD1985" s="12"/>
      <c r="BE1985" s="12"/>
      <c r="BF1985" s="12"/>
      <c r="BG1985" s="12"/>
      <c r="BH1985" s="12"/>
      <c r="BI1985" s="12"/>
      <c r="BJ1985" s="13"/>
      <c r="BK1985" s="13"/>
      <c r="BL1985" s="13"/>
      <c r="BM1985" s="13"/>
      <c r="BN1985" s="13"/>
    </row>
    <row r="1986" spans="4:66" x14ac:dyDescent="0.25">
      <c r="D1986"/>
      <c r="E1986" s="10"/>
      <c r="F1986" s="10"/>
      <c r="G1986" s="10"/>
      <c r="H1986" s="10"/>
      <c r="I1986" s="10"/>
      <c r="J1986" s="10"/>
      <c r="K1986" s="11"/>
      <c r="L1986" s="11"/>
      <c r="M1986" s="12"/>
      <c r="N1986" s="12"/>
      <c r="O1986" s="12"/>
      <c r="P1986" s="12"/>
      <c r="Q1986" s="12"/>
      <c r="R1986" s="12"/>
      <c r="S1986" s="12"/>
      <c r="T1986" s="12"/>
      <c r="U1986" s="12"/>
      <c r="V1986" s="12"/>
      <c r="W1986" s="12"/>
      <c r="X1986" s="12"/>
      <c r="Y1986" s="12"/>
      <c r="Z1986" s="12"/>
      <c r="AA1986" s="12"/>
      <c r="AB1986" s="12"/>
      <c r="AC1986" s="12"/>
      <c r="AD1986" s="12"/>
      <c r="AE1986" s="12"/>
      <c r="AF1986" s="12"/>
      <c r="AG1986" s="12"/>
      <c r="AH1986" s="12"/>
      <c r="AI1986" s="12"/>
      <c r="AJ1986" s="12"/>
      <c r="AK1986" s="12"/>
      <c r="AL1986" s="12"/>
      <c r="AM1986" s="12"/>
      <c r="AN1986" s="12"/>
      <c r="AO1986" s="12"/>
      <c r="AP1986" s="12"/>
      <c r="AQ1986" s="12"/>
      <c r="AR1986" s="12"/>
      <c r="AS1986" s="12"/>
      <c r="AT1986" s="12"/>
      <c r="AU1986" s="12"/>
      <c r="AV1986" s="12"/>
      <c r="AW1986" s="12"/>
      <c r="AX1986" s="12"/>
      <c r="AY1986" s="12"/>
      <c r="AZ1986" s="12"/>
      <c r="BA1986" s="12"/>
      <c r="BB1986" s="12"/>
      <c r="BC1986" s="12"/>
      <c r="BD1986" s="12"/>
      <c r="BE1986" s="12"/>
      <c r="BF1986" s="12"/>
      <c r="BG1986" s="12"/>
      <c r="BH1986" s="12"/>
      <c r="BI1986" s="12"/>
      <c r="BJ1986" s="13"/>
      <c r="BK1986" s="13"/>
      <c r="BL1986" s="13"/>
      <c r="BM1986" s="13"/>
      <c r="BN1986" s="13"/>
    </row>
    <row r="1987" spans="4:66" x14ac:dyDescent="0.25">
      <c r="D1987"/>
      <c r="E1987" s="10"/>
      <c r="F1987" s="10"/>
      <c r="G1987" s="10"/>
      <c r="H1987" s="10"/>
      <c r="I1987" s="10"/>
      <c r="J1987" s="10"/>
      <c r="K1987" s="11"/>
      <c r="L1987" s="11"/>
      <c r="M1987" s="12"/>
      <c r="N1987" s="12"/>
      <c r="O1987" s="12"/>
      <c r="P1987" s="12"/>
      <c r="Q1987" s="12"/>
      <c r="R1987" s="12"/>
      <c r="S1987" s="12"/>
      <c r="T1987" s="12"/>
      <c r="U1987" s="12"/>
      <c r="V1987" s="12"/>
      <c r="W1987" s="12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2"/>
      <c r="AS1987" s="12"/>
      <c r="AT1987" s="12"/>
      <c r="AU1987" s="12"/>
      <c r="AV1987" s="12"/>
      <c r="AW1987" s="12"/>
      <c r="AX1987" s="12"/>
      <c r="AY1987" s="12"/>
      <c r="AZ1987" s="12"/>
      <c r="BA1987" s="12"/>
      <c r="BB1987" s="12"/>
      <c r="BC1987" s="12"/>
      <c r="BD1987" s="12"/>
      <c r="BE1987" s="12"/>
      <c r="BF1987" s="12"/>
      <c r="BG1987" s="12"/>
      <c r="BH1987" s="12"/>
      <c r="BI1987" s="12"/>
      <c r="BJ1987" s="13"/>
      <c r="BK1987" s="13"/>
      <c r="BL1987" s="13"/>
      <c r="BM1987" s="13"/>
      <c r="BN1987" s="13"/>
    </row>
    <row r="1988" spans="4:66" x14ac:dyDescent="0.25">
      <c r="D1988"/>
      <c r="E1988" s="10"/>
      <c r="F1988" s="10"/>
      <c r="G1988" s="10"/>
      <c r="H1988" s="10"/>
      <c r="I1988" s="10"/>
      <c r="J1988" s="10"/>
      <c r="K1988" s="11"/>
      <c r="L1988" s="11"/>
      <c r="M1988" s="12"/>
      <c r="N1988" s="12"/>
      <c r="O1988" s="12"/>
      <c r="P1988" s="12"/>
      <c r="Q1988" s="12"/>
      <c r="R1988" s="12"/>
      <c r="S1988" s="12"/>
      <c r="T1988" s="12"/>
      <c r="U1988" s="12"/>
      <c r="V1988" s="12"/>
      <c r="W1988" s="12"/>
      <c r="X1988" s="12"/>
      <c r="Y1988" s="12"/>
      <c r="Z1988" s="12"/>
      <c r="AA1988" s="12"/>
      <c r="AB1988" s="12"/>
      <c r="AC1988" s="12"/>
      <c r="AD1988" s="12"/>
      <c r="AE1988" s="12"/>
      <c r="AF1988" s="12"/>
      <c r="AG1988" s="12"/>
      <c r="AH1988" s="12"/>
      <c r="AI1988" s="12"/>
      <c r="AJ1988" s="12"/>
      <c r="AK1988" s="12"/>
      <c r="AL1988" s="12"/>
      <c r="AM1988" s="12"/>
      <c r="AN1988" s="12"/>
      <c r="AO1988" s="12"/>
      <c r="AP1988" s="12"/>
      <c r="AQ1988" s="12"/>
      <c r="AR1988" s="12"/>
      <c r="AS1988" s="12"/>
      <c r="AT1988" s="12"/>
      <c r="AU1988" s="12"/>
      <c r="AV1988" s="12"/>
      <c r="AW1988" s="12"/>
      <c r="AX1988" s="12"/>
      <c r="AY1988" s="12"/>
      <c r="AZ1988" s="12"/>
      <c r="BA1988" s="12"/>
      <c r="BB1988" s="12"/>
      <c r="BC1988" s="12"/>
      <c r="BD1988" s="12"/>
      <c r="BE1988" s="12"/>
      <c r="BF1988" s="12"/>
      <c r="BG1988" s="12"/>
      <c r="BH1988" s="12"/>
      <c r="BI1988" s="12"/>
      <c r="BJ1988" s="13"/>
      <c r="BK1988" s="13"/>
      <c r="BL1988" s="13"/>
      <c r="BM1988" s="13"/>
      <c r="BN1988" s="13"/>
    </row>
    <row r="1989" spans="4:66" x14ac:dyDescent="0.25">
      <c r="D1989"/>
      <c r="E1989" s="10"/>
      <c r="F1989" s="10"/>
      <c r="G1989" s="10"/>
      <c r="H1989" s="10"/>
      <c r="I1989" s="10"/>
      <c r="J1989" s="10"/>
      <c r="K1989" s="11"/>
      <c r="L1989" s="11"/>
      <c r="M1989" s="12"/>
      <c r="N1989" s="12"/>
      <c r="O1989" s="12"/>
      <c r="P1989" s="12"/>
      <c r="Q1989" s="12"/>
      <c r="R1989" s="12"/>
      <c r="S1989" s="12"/>
      <c r="T1989" s="12"/>
      <c r="U1989" s="12"/>
      <c r="V1989" s="12"/>
      <c r="W1989" s="12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2"/>
      <c r="AS1989" s="12"/>
      <c r="AT1989" s="12"/>
      <c r="AU1989" s="12"/>
      <c r="AV1989" s="12"/>
      <c r="AW1989" s="12"/>
      <c r="AX1989" s="12"/>
      <c r="AY1989" s="12"/>
      <c r="AZ1989" s="12"/>
      <c r="BA1989" s="12"/>
      <c r="BB1989" s="12"/>
      <c r="BC1989" s="12"/>
      <c r="BD1989" s="12"/>
      <c r="BE1989" s="12"/>
      <c r="BF1989" s="12"/>
      <c r="BG1989" s="12"/>
      <c r="BH1989" s="12"/>
      <c r="BI1989" s="12"/>
      <c r="BJ1989" s="13"/>
      <c r="BK1989" s="13"/>
      <c r="BL1989" s="13"/>
      <c r="BM1989" s="13"/>
      <c r="BN1989" s="13"/>
    </row>
    <row r="1990" spans="4:66" x14ac:dyDescent="0.25">
      <c r="D1990"/>
      <c r="E1990" s="10"/>
      <c r="F1990" s="10"/>
      <c r="G1990" s="10"/>
      <c r="H1990" s="10"/>
      <c r="I1990" s="10"/>
      <c r="J1990" s="10"/>
      <c r="K1990" s="11"/>
      <c r="L1990" s="11"/>
      <c r="M1990" s="12"/>
      <c r="N1990" s="12"/>
      <c r="O1990" s="12"/>
      <c r="P1990" s="12"/>
      <c r="Q1990" s="12"/>
      <c r="R1990" s="12"/>
      <c r="S1990" s="12"/>
      <c r="T1990" s="12"/>
      <c r="U1990" s="12"/>
      <c r="V1990" s="12"/>
      <c r="W1990" s="12"/>
      <c r="X1990" s="12"/>
      <c r="Y1990" s="12"/>
      <c r="Z1990" s="12"/>
      <c r="AA1990" s="12"/>
      <c r="AB1990" s="12"/>
      <c r="AC1990" s="12"/>
      <c r="AD1990" s="12"/>
      <c r="AE1990" s="12"/>
      <c r="AF1990" s="12"/>
      <c r="AG1990" s="12"/>
      <c r="AH1990" s="12"/>
      <c r="AI1990" s="12"/>
      <c r="AJ1990" s="12"/>
      <c r="AK1990" s="12"/>
      <c r="AL1990" s="12"/>
      <c r="AM1990" s="12"/>
      <c r="AN1990" s="12"/>
      <c r="AO1990" s="12"/>
      <c r="AP1990" s="12"/>
      <c r="AQ1990" s="12"/>
      <c r="AR1990" s="12"/>
      <c r="AS1990" s="12"/>
      <c r="AT1990" s="12"/>
      <c r="AU1990" s="12"/>
      <c r="AV1990" s="12"/>
      <c r="AW1990" s="12"/>
      <c r="AX1990" s="12"/>
      <c r="AY1990" s="12"/>
      <c r="AZ1990" s="12"/>
      <c r="BA1990" s="12"/>
      <c r="BB1990" s="12"/>
      <c r="BC1990" s="12"/>
      <c r="BD1990" s="12"/>
      <c r="BE1990" s="12"/>
      <c r="BF1990" s="12"/>
      <c r="BG1990" s="12"/>
      <c r="BH1990" s="12"/>
      <c r="BI1990" s="12"/>
      <c r="BJ1990" s="13"/>
      <c r="BK1990" s="13"/>
      <c r="BL1990" s="13"/>
      <c r="BM1990" s="13"/>
      <c r="BN1990" s="13"/>
    </row>
    <row r="1991" spans="4:66" x14ac:dyDescent="0.25">
      <c r="D1991"/>
      <c r="E1991" s="10"/>
      <c r="F1991" s="10"/>
      <c r="G1991" s="10"/>
      <c r="H1991" s="10"/>
      <c r="I1991" s="10"/>
      <c r="J1991" s="10"/>
      <c r="K1991" s="11"/>
      <c r="L1991" s="11"/>
      <c r="M1991" s="12"/>
      <c r="N1991" s="12"/>
      <c r="O1991" s="12"/>
      <c r="P1991" s="12"/>
      <c r="Q1991" s="12"/>
      <c r="R1991" s="12"/>
      <c r="S1991" s="12"/>
      <c r="T1991" s="12"/>
      <c r="U1991" s="12"/>
      <c r="V1991" s="12"/>
      <c r="W1991" s="12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2"/>
      <c r="AS1991" s="12"/>
      <c r="AT1991" s="12"/>
      <c r="AU1991" s="12"/>
      <c r="AV1991" s="12"/>
      <c r="AW1991" s="12"/>
      <c r="AX1991" s="12"/>
      <c r="AY1991" s="12"/>
      <c r="AZ1991" s="12"/>
      <c r="BA1991" s="12"/>
      <c r="BB1991" s="12"/>
      <c r="BC1991" s="12"/>
      <c r="BD1991" s="12"/>
      <c r="BE1991" s="12"/>
      <c r="BF1991" s="12"/>
      <c r="BG1991" s="12"/>
      <c r="BH1991" s="12"/>
      <c r="BI1991" s="12"/>
      <c r="BJ1991" s="13"/>
      <c r="BK1991" s="13"/>
      <c r="BL1991" s="13"/>
      <c r="BM1991" s="13"/>
      <c r="BN1991" s="13"/>
    </row>
    <row r="1992" spans="4:66" x14ac:dyDescent="0.25">
      <c r="D1992"/>
      <c r="E1992" s="10"/>
      <c r="F1992" s="10"/>
      <c r="G1992" s="10"/>
      <c r="H1992" s="10"/>
      <c r="I1992" s="10"/>
      <c r="J1992" s="10"/>
      <c r="K1992" s="11"/>
      <c r="L1992" s="11"/>
      <c r="M1992" s="12"/>
      <c r="N1992" s="12"/>
      <c r="O1992" s="12"/>
      <c r="P1992" s="12"/>
      <c r="Q1992" s="12"/>
      <c r="R1992" s="12"/>
      <c r="S1992" s="12"/>
      <c r="T1992" s="12"/>
      <c r="U1992" s="12"/>
      <c r="V1992" s="12"/>
      <c r="W1992" s="12"/>
      <c r="X1992" s="12"/>
      <c r="Y1992" s="12"/>
      <c r="Z1992" s="12"/>
      <c r="AA1992" s="12"/>
      <c r="AB1992" s="12"/>
      <c r="AC1992" s="12"/>
      <c r="AD1992" s="12"/>
      <c r="AE1992" s="12"/>
      <c r="AF1992" s="12"/>
      <c r="AG1992" s="12"/>
      <c r="AH1992" s="12"/>
      <c r="AI1992" s="12"/>
      <c r="AJ1992" s="12"/>
      <c r="AK1992" s="12"/>
      <c r="AL1992" s="12"/>
      <c r="AM1992" s="12"/>
      <c r="AN1992" s="12"/>
      <c r="AO1992" s="12"/>
      <c r="AP1992" s="12"/>
      <c r="AQ1992" s="12"/>
      <c r="AR1992" s="12"/>
      <c r="AS1992" s="12"/>
      <c r="AT1992" s="12"/>
      <c r="AU1992" s="12"/>
      <c r="AV1992" s="12"/>
      <c r="AW1992" s="12"/>
      <c r="AX1992" s="12"/>
      <c r="AY1992" s="12"/>
      <c r="AZ1992" s="12"/>
      <c r="BA1992" s="12"/>
      <c r="BB1992" s="12"/>
      <c r="BC1992" s="12"/>
      <c r="BD1992" s="12"/>
      <c r="BE1992" s="12"/>
      <c r="BF1992" s="12"/>
      <c r="BG1992" s="12"/>
      <c r="BH1992" s="12"/>
      <c r="BI1992" s="12"/>
      <c r="BJ1992" s="13"/>
      <c r="BK1992" s="13"/>
      <c r="BL1992" s="13"/>
      <c r="BM1992" s="13"/>
      <c r="BN1992" s="13"/>
    </row>
    <row r="1993" spans="4:66" x14ac:dyDescent="0.25">
      <c r="D1993"/>
      <c r="E1993" s="10"/>
      <c r="F1993" s="10"/>
      <c r="G1993" s="10"/>
      <c r="H1993" s="10"/>
      <c r="I1993" s="10"/>
      <c r="J1993" s="10"/>
      <c r="K1993" s="11"/>
      <c r="L1993" s="11"/>
      <c r="M1993" s="12"/>
      <c r="N1993" s="12"/>
      <c r="O1993" s="12"/>
      <c r="P1993" s="12"/>
      <c r="Q1993" s="12"/>
      <c r="R1993" s="12"/>
      <c r="S1993" s="12"/>
      <c r="T1993" s="12"/>
      <c r="U1993" s="12"/>
      <c r="V1993" s="12"/>
      <c r="W1993" s="12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2"/>
      <c r="AS1993" s="12"/>
      <c r="AT1993" s="12"/>
      <c r="AU1993" s="12"/>
      <c r="AV1993" s="12"/>
      <c r="AW1993" s="12"/>
      <c r="AX1993" s="12"/>
      <c r="AY1993" s="12"/>
      <c r="AZ1993" s="12"/>
      <c r="BA1993" s="12"/>
      <c r="BB1993" s="12"/>
      <c r="BC1993" s="12"/>
      <c r="BD1993" s="12"/>
      <c r="BE1993" s="12"/>
      <c r="BF1993" s="12"/>
      <c r="BG1993" s="12"/>
      <c r="BH1993" s="12"/>
      <c r="BI1993" s="12"/>
      <c r="BJ1993" s="13"/>
      <c r="BK1993" s="13"/>
      <c r="BL1993" s="13"/>
      <c r="BM1993" s="13"/>
      <c r="BN1993" s="13"/>
    </row>
    <row r="1994" spans="4:66" x14ac:dyDescent="0.25">
      <c r="D1994"/>
      <c r="E1994" s="10"/>
      <c r="F1994" s="10"/>
      <c r="G1994" s="10"/>
      <c r="H1994" s="10"/>
      <c r="I1994" s="10"/>
      <c r="J1994" s="10"/>
      <c r="K1994" s="11"/>
      <c r="L1994" s="11"/>
      <c r="M1994" s="12"/>
      <c r="N1994" s="12"/>
      <c r="O1994" s="12"/>
      <c r="P1994" s="12"/>
      <c r="Q1994" s="12"/>
      <c r="R1994" s="12"/>
      <c r="S1994" s="12"/>
      <c r="T1994" s="12"/>
      <c r="U1994" s="12"/>
      <c r="V1994" s="12"/>
      <c r="W1994" s="12"/>
      <c r="X1994" s="12"/>
      <c r="Y1994" s="12"/>
      <c r="Z1994" s="12"/>
      <c r="AA1994" s="12"/>
      <c r="AB1994" s="12"/>
      <c r="AC1994" s="12"/>
      <c r="AD1994" s="12"/>
      <c r="AE1994" s="12"/>
      <c r="AF1994" s="12"/>
      <c r="AG1994" s="12"/>
      <c r="AH1994" s="12"/>
      <c r="AI1994" s="12"/>
      <c r="AJ1994" s="12"/>
      <c r="AK1994" s="12"/>
      <c r="AL1994" s="12"/>
      <c r="AM1994" s="12"/>
      <c r="AN1994" s="12"/>
      <c r="AO1994" s="12"/>
      <c r="AP1994" s="12"/>
      <c r="AQ1994" s="12"/>
      <c r="AR1994" s="12"/>
      <c r="AS1994" s="12"/>
      <c r="AT1994" s="12"/>
      <c r="AU1994" s="12"/>
      <c r="AV1994" s="12"/>
      <c r="AW1994" s="12"/>
      <c r="AX1994" s="12"/>
      <c r="AY1994" s="12"/>
      <c r="AZ1994" s="12"/>
      <c r="BA1994" s="12"/>
      <c r="BB1994" s="12"/>
      <c r="BC1994" s="12"/>
      <c r="BD1994" s="12"/>
      <c r="BE1994" s="12"/>
      <c r="BF1994" s="12"/>
      <c r="BG1994" s="12"/>
      <c r="BH1994" s="12"/>
      <c r="BI1994" s="12"/>
      <c r="BJ1994" s="13"/>
      <c r="BK1994" s="13"/>
      <c r="BL1994" s="13"/>
      <c r="BM1994" s="13"/>
      <c r="BN1994" s="13"/>
    </row>
    <row r="1995" spans="4:66" x14ac:dyDescent="0.25">
      <c r="D1995"/>
      <c r="E1995" s="10"/>
      <c r="F1995" s="10"/>
      <c r="G1995" s="10"/>
      <c r="H1995" s="10"/>
      <c r="I1995" s="10"/>
      <c r="J1995" s="10"/>
      <c r="K1995" s="11"/>
      <c r="L1995" s="11"/>
      <c r="M1995" s="12"/>
      <c r="N1995" s="12"/>
      <c r="O1995" s="12"/>
      <c r="P1995" s="12"/>
      <c r="Q1995" s="12"/>
      <c r="R1995" s="12"/>
      <c r="S1995" s="12"/>
      <c r="T1995" s="12"/>
      <c r="U1995" s="12"/>
      <c r="V1995" s="12"/>
      <c r="W1995" s="12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2"/>
      <c r="AS1995" s="12"/>
      <c r="AT1995" s="12"/>
      <c r="AU1995" s="12"/>
      <c r="AV1995" s="12"/>
      <c r="AW1995" s="12"/>
      <c r="AX1995" s="12"/>
      <c r="AY1995" s="12"/>
      <c r="AZ1995" s="12"/>
      <c r="BA1995" s="12"/>
      <c r="BB1995" s="12"/>
      <c r="BC1995" s="12"/>
      <c r="BD1995" s="12"/>
      <c r="BE1995" s="12"/>
      <c r="BF1995" s="12"/>
      <c r="BG1995" s="12"/>
      <c r="BH1995" s="12"/>
      <c r="BI1995" s="12"/>
      <c r="BJ1995" s="13"/>
      <c r="BK1995" s="13"/>
      <c r="BL1995" s="13"/>
      <c r="BM1995" s="13"/>
      <c r="BN1995" s="13"/>
    </row>
    <row r="1996" spans="4:66" x14ac:dyDescent="0.25">
      <c r="D1996"/>
      <c r="E1996" s="10"/>
      <c r="F1996" s="10"/>
      <c r="G1996" s="10"/>
      <c r="H1996" s="10"/>
      <c r="I1996" s="10"/>
      <c r="J1996" s="10"/>
      <c r="K1996" s="11"/>
      <c r="L1996" s="11"/>
      <c r="M1996" s="12"/>
      <c r="N1996" s="12"/>
      <c r="O1996" s="12"/>
      <c r="P1996" s="12"/>
      <c r="Q1996" s="12"/>
      <c r="R1996" s="12"/>
      <c r="S1996" s="12"/>
      <c r="T1996" s="12"/>
      <c r="U1996" s="12"/>
      <c r="V1996" s="12"/>
      <c r="W1996" s="12"/>
      <c r="X1996" s="12"/>
      <c r="Y1996" s="12"/>
      <c r="Z1996" s="12"/>
      <c r="AA1996" s="12"/>
      <c r="AB1996" s="12"/>
      <c r="AC1996" s="12"/>
      <c r="AD1996" s="12"/>
      <c r="AE1996" s="12"/>
      <c r="AF1996" s="12"/>
      <c r="AG1996" s="12"/>
      <c r="AH1996" s="12"/>
      <c r="AI1996" s="12"/>
      <c r="AJ1996" s="12"/>
      <c r="AK1996" s="12"/>
      <c r="AL1996" s="12"/>
      <c r="AM1996" s="12"/>
      <c r="AN1996" s="12"/>
      <c r="AO1996" s="12"/>
      <c r="AP1996" s="12"/>
      <c r="AQ1996" s="12"/>
      <c r="AR1996" s="12"/>
      <c r="AS1996" s="12"/>
      <c r="AT1996" s="12"/>
      <c r="AU1996" s="12"/>
      <c r="AV1996" s="12"/>
      <c r="AW1996" s="12"/>
      <c r="AX1996" s="12"/>
      <c r="AY1996" s="12"/>
      <c r="AZ1996" s="12"/>
      <c r="BA1996" s="12"/>
      <c r="BB1996" s="12"/>
      <c r="BC1996" s="12"/>
      <c r="BD1996" s="12"/>
      <c r="BE1996" s="12"/>
      <c r="BF1996" s="12"/>
      <c r="BG1996" s="12"/>
      <c r="BH1996" s="12"/>
      <c r="BI1996" s="12"/>
      <c r="BJ1996" s="13"/>
      <c r="BK1996" s="13"/>
      <c r="BL1996" s="13"/>
      <c r="BM1996" s="13"/>
      <c r="BN1996" s="13"/>
    </row>
    <row r="1997" spans="4:66" x14ac:dyDescent="0.25">
      <c r="D1997"/>
      <c r="E1997" s="10"/>
      <c r="F1997" s="10"/>
      <c r="G1997" s="10"/>
      <c r="H1997" s="10"/>
      <c r="I1997" s="10"/>
      <c r="J1997" s="10"/>
      <c r="K1997" s="11"/>
      <c r="L1997" s="11"/>
      <c r="M1997" s="12"/>
      <c r="N1997" s="12"/>
      <c r="O1997" s="12"/>
      <c r="P1997" s="12"/>
      <c r="Q1997" s="12"/>
      <c r="R1997" s="12"/>
      <c r="S1997" s="12"/>
      <c r="T1997" s="12"/>
      <c r="U1997" s="12"/>
      <c r="V1997" s="12"/>
      <c r="W1997" s="12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2"/>
      <c r="AS1997" s="12"/>
      <c r="AT1997" s="12"/>
      <c r="AU1997" s="12"/>
      <c r="AV1997" s="12"/>
      <c r="AW1997" s="12"/>
      <c r="AX1997" s="12"/>
      <c r="AY1997" s="12"/>
      <c r="AZ1997" s="12"/>
      <c r="BA1997" s="12"/>
      <c r="BB1997" s="12"/>
      <c r="BC1997" s="12"/>
      <c r="BD1997" s="12"/>
      <c r="BE1997" s="12"/>
      <c r="BF1997" s="12"/>
      <c r="BG1997" s="12"/>
      <c r="BH1997" s="12"/>
      <c r="BI1997" s="12"/>
      <c r="BJ1997" s="13"/>
      <c r="BK1997" s="13"/>
      <c r="BL1997" s="13"/>
      <c r="BM1997" s="13"/>
      <c r="BN1997" s="13"/>
    </row>
    <row r="1998" spans="4:66" x14ac:dyDescent="0.25">
      <c r="D1998"/>
      <c r="E1998" s="10"/>
      <c r="F1998" s="10"/>
      <c r="G1998" s="10"/>
      <c r="H1998" s="10"/>
      <c r="I1998" s="10"/>
      <c r="J1998" s="10"/>
      <c r="K1998" s="11"/>
      <c r="L1998" s="11"/>
      <c r="M1998" s="12"/>
      <c r="N1998" s="12"/>
      <c r="O1998" s="12"/>
      <c r="P1998" s="12"/>
      <c r="Q1998" s="12"/>
      <c r="R1998" s="12"/>
      <c r="S1998" s="12"/>
      <c r="T1998" s="12"/>
      <c r="U1998" s="12"/>
      <c r="V1998" s="12"/>
      <c r="W1998" s="12"/>
      <c r="X1998" s="12"/>
      <c r="Y1998" s="12"/>
      <c r="Z1998" s="12"/>
      <c r="AA1998" s="12"/>
      <c r="AB1998" s="12"/>
      <c r="AC1998" s="12"/>
      <c r="AD1998" s="12"/>
      <c r="AE1998" s="12"/>
      <c r="AF1998" s="12"/>
      <c r="AG1998" s="12"/>
      <c r="AH1998" s="12"/>
      <c r="AI1998" s="12"/>
      <c r="AJ1998" s="12"/>
      <c r="AK1998" s="12"/>
      <c r="AL1998" s="12"/>
      <c r="AM1998" s="12"/>
      <c r="AN1998" s="12"/>
      <c r="AO1998" s="12"/>
      <c r="AP1998" s="12"/>
      <c r="AQ1998" s="12"/>
      <c r="AR1998" s="12"/>
      <c r="AS1998" s="12"/>
      <c r="AT1998" s="12"/>
      <c r="AU1998" s="12"/>
      <c r="AV1998" s="12"/>
      <c r="AW1998" s="12"/>
      <c r="AX1998" s="12"/>
      <c r="AY1998" s="12"/>
      <c r="AZ1998" s="12"/>
      <c r="BA1998" s="12"/>
      <c r="BB1998" s="12"/>
      <c r="BC1998" s="12"/>
      <c r="BD1998" s="12"/>
      <c r="BE1998" s="12"/>
      <c r="BF1998" s="12"/>
      <c r="BG1998" s="12"/>
      <c r="BH1998" s="12"/>
      <c r="BI1998" s="12"/>
      <c r="BJ1998" s="13"/>
      <c r="BK1998" s="13"/>
      <c r="BL1998" s="13"/>
      <c r="BM1998" s="13"/>
      <c r="BN1998" s="13"/>
    </row>
    <row r="1999" spans="4:66" x14ac:dyDescent="0.25">
      <c r="D1999"/>
      <c r="E1999" s="10"/>
      <c r="F1999" s="10"/>
      <c r="G1999" s="10"/>
      <c r="H1999" s="10"/>
      <c r="I1999" s="10"/>
      <c r="J1999" s="10"/>
      <c r="K1999" s="11"/>
      <c r="L1999" s="11"/>
      <c r="M1999" s="12"/>
      <c r="N1999" s="12"/>
      <c r="O1999" s="12"/>
      <c r="P1999" s="12"/>
      <c r="Q1999" s="12"/>
      <c r="R1999" s="12"/>
      <c r="S1999" s="12"/>
      <c r="T1999" s="12"/>
      <c r="U1999" s="12"/>
      <c r="V1999" s="12"/>
      <c r="W1999" s="12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2"/>
      <c r="AS1999" s="12"/>
      <c r="AT1999" s="12"/>
      <c r="AU1999" s="12"/>
      <c r="AV1999" s="12"/>
      <c r="AW1999" s="12"/>
      <c r="AX1999" s="12"/>
      <c r="AY1999" s="12"/>
      <c r="AZ1999" s="12"/>
      <c r="BA1999" s="12"/>
      <c r="BB1999" s="12"/>
      <c r="BC1999" s="12"/>
      <c r="BD1999" s="12"/>
      <c r="BE1999" s="12"/>
      <c r="BF1999" s="12"/>
      <c r="BG1999" s="12"/>
      <c r="BH1999" s="12"/>
      <c r="BI1999" s="12"/>
      <c r="BJ1999" s="13"/>
      <c r="BK1999" s="13"/>
      <c r="BL1999" s="13"/>
      <c r="BM1999" s="13"/>
      <c r="BN1999" s="13"/>
    </row>
    <row r="2000" spans="4:66" x14ac:dyDescent="0.25">
      <c r="D2000"/>
      <c r="E2000" s="10"/>
      <c r="F2000" s="10"/>
      <c r="G2000" s="10"/>
      <c r="H2000" s="10"/>
      <c r="I2000" s="10"/>
      <c r="J2000" s="10"/>
      <c r="K2000" s="11"/>
      <c r="L2000" s="11"/>
      <c r="M2000" s="12"/>
      <c r="N2000" s="12"/>
      <c r="O2000" s="12"/>
      <c r="P2000" s="12"/>
      <c r="Q2000" s="12"/>
      <c r="R2000" s="12"/>
      <c r="S2000" s="12"/>
      <c r="T2000" s="12"/>
      <c r="U2000" s="12"/>
      <c r="V2000" s="12"/>
      <c r="W2000" s="12"/>
      <c r="X2000" s="12"/>
      <c r="Y2000" s="12"/>
      <c r="Z2000" s="12"/>
      <c r="AA2000" s="12"/>
      <c r="AB2000" s="12"/>
      <c r="AC2000" s="12"/>
      <c r="AD2000" s="12"/>
      <c r="AE2000" s="12"/>
      <c r="AF2000" s="12"/>
      <c r="AG2000" s="12"/>
      <c r="AH2000" s="12"/>
      <c r="AI2000" s="12"/>
      <c r="AJ2000" s="12"/>
      <c r="AK2000" s="12"/>
      <c r="AL2000" s="12"/>
      <c r="AM2000" s="12"/>
      <c r="AN2000" s="12"/>
      <c r="AO2000" s="12"/>
      <c r="AP2000" s="12"/>
      <c r="AQ2000" s="12"/>
      <c r="AR2000" s="12"/>
      <c r="AS2000" s="12"/>
      <c r="AT2000" s="12"/>
      <c r="AU2000" s="12"/>
      <c r="AV2000" s="12"/>
      <c r="AW2000" s="12"/>
      <c r="AX2000" s="12"/>
      <c r="AY2000" s="12"/>
      <c r="AZ2000" s="12"/>
      <c r="BA2000" s="12"/>
      <c r="BB2000" s="12"/>
      <c r="BC2000" s="12"/>
      <c r="BD2000" s="12"/>
      <c r="BE2000" s="12"/>
      <c r="BF2000" s="12"/>
      <c r="BG2000" s="12"/>
      <c r="BH2000" s="12"/>
      <c r="BI2000" s="12"/>
      <c r="BJ2000" s="13"/>
      <c r="BK2000" s="13"/>
      <c r="BL2000" s="13"/>
      <c r="BM2000" s="13"/>
      <c r="BN2000" s="13"/>
    </row>
    <row r="2001" spans="4:66" x14ac:dyDescent="0.25">
      <c r="D2001"/>
      <c r="E2001" s="10"/>
      <c r="F2001" s="10"/>
      <c r="G2001" s="10"/>
      <c r="H2001" s="10"/>
      <c r="I2001" s="10"/>
      <c r="J2001" s="10"/>
      <c r="K2001" s="11"/>
      <c r="L2001" s="11"/>
      <c r="M2001" s="12"/>
      <c r="N2001" s="12"/>
      <c r="O2001" s="12"/>
      <c r="P2001" s="12"/>
      <c r="Q2001" s="12"/>
      <c r="R2001" s="12"/>
      <c r="S2001" s="12"/>
      <c r="T2001" s="12"/>
      <c r="U2001" s="12"/>
      <c r="V2001" s="12"/>
      <c r="W2001" s="12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2"/>
      <c r="AS2001" s="12"/>
      <c r="AT2001" s="12"/>
      <c r="AU2001" s="12"/>
      <c r="AV2001" s="12"/>
      <c r="AW2001" s="12"/>
      <c r="AX2001" s="12"/>
      <c r="AY2001" s="12"/>
      <c r="AZ2001" s="12"/>
      <c r="BA2001" s="12"/>
      <c r="BB2001" s="12"/>
      <c r="BC2001" s="12"/>
      <c r="BD2001" s="12"/>
      <c r="BE2001" s="12"/>
      <c r="BF2001" s="12"/>
      <c r="BG2001" s="12"/>
      <c r="BH2001" s="12"/>
      <c r="BI2001" s="12"/>
      <c r="BJ2001" s="13"/>
      <c r="BK2001" s="13"/>
      <c r="BL2001" s="13"/>
      <c r="BM2001" s="13"/>
      <c r="BN2001" s="13"/>
    </row>
    <row r="2002" spans="4:66" x14ac:dyDescent="0.25">
      <c r="D2002"/>
      <c r="E2002" s="10"/>
      <c r="F2002" s="10"/>
      <c r="G2002" s="10"/>
      <c r="H2002" s="10"/>
      <c r="I2002" s="10"/>
      <c r="J2002" s="10"/>
      <c r="K2002" s="11"/>
      <c r="L2002" s="11"/>
      <c r="M2002" s="12"/>
      <c r="N2002" s="12"/>
      <c r="O2002" s="12"/>
      <c r="P2002" s="12"/>
      <c r="Q2002" s="12"/>
      <c r="R2002" s="12"/>
      <c r="S2002" s="12"/>
      <c r="T2002" s="12"/>
      <c r="U2002" s="12"/>
      <c r="V2002" s="12"/>
      <c r="W2002" s="12"/>
      <c r="X2002" s="12"/>
      <c r="Y2002" s="12"/>
      <c r="Z2002" s="12"/>
      <c r="AA2002" s="12"/>
      <c r="AB2002" s="12"/>
      <c r="AC2002" s="12"/>
      <c r="AD2002" s="12"/>
      <c r="AE2002" s="12"/>
      <c r="AF2002" s="12"/>
      <c r="AG2002" s="12"/>
      <c r="AH2002" s="12"/>
      <c r="AI2002" s="12"/>
      <c r="AJ2002" s="12"/>
      <c r="AK2002" s="12"/>
      <c r="AL2002" s="12"/>
      <c r="AM2002" s="12"/>
      <c r="AN2002" s="12"/>
      <c r="AO2002" s="12"/>
      <c r="AP2002" s="12"/>
      <c r="AQ2002" s="12"/>
      <c r="AR2002" s="12"/>
      <c r="AS2002" s="12"/>
      <c r="AT2002" s="12"/>
      <c r="AU2002" s="12"/>
      <c r="AV2002" s="12"/>
      <c r="AW2002" s="12"/>
      <c r="AX2002" s="12"/>
      <c r="AY2002" s="12"/>
      <c r="AZ2002" s="12"/>
      <c r="BA2002" s="12"/>
      <c r="BB2002" s="12"/>
      <c r="BC2002" s="12"/>
      <c r="BD2002" s="12"/>
      <c r="BE2002" s="12"/>
      <c r="BF2002" s="12"/>
      <c r="BG2002" s="12"/>
      <c r="BH2002" s="12"/>
      <c r="BI2002" s="12"/>
      <c r="BJ2002" s="13"/>
      <c r="BK2002" s="13"/>
      <c r="BL2002" s="13"/>
      <c r="BM2002" s="13"/>
      <c r="BN2002" s="13"/>
    </row>
    <row r="2003" spans="4:66" x14ac:dyDescent="0.25">
      <c r="D2003"/>
      <c r="E2003" s="10"/>
      <c r="F2003" s="10"/>
      <c r="G2003" s="10"/>
      <c r="H2003" s="10"/>
      <c r="I2003" s="10"/>
      <c r="J2003" s="10"/>
      <c r="K2003" s="11"/>
      <c r="L2003" s="11"/>
      <c r="M2003" s="12"/>
      <c r="N2003" s="12"/>
      <c r="O2003" s="12"/>
      <c r="P2003" s="12"/>
      <c r="Q2003" s="12"/>
      <c r="R2003" s="12"/>
      <c r="S2003" s="12"/>
      <c r="T2003" s="12"/>
      <c r="U2003" s="12"/>
      <c r="V2003" s="12"/>
      <c r="W2003" s="12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2"/>
      <c r="AS2003" s="12"/>
      <c r="AT2003" s="12"/>
      <c r="AU2003" s="12"/>
      <c r="AV2003" s="12"/>
      <c r="AW2003" s="12"/>
      <c r="AX2003" s="12"/>
      <c r="AY2003" s="12"/>
      <c r="AZ2003" s="12"/>
      <c r="BA2003" s="12"/>
      <c r="BB2003" s="12"/>
      <c r="BC2003" s="12"/>
      <c r="BD2003" s="12"/>
      <c r="BE2003" s="12"/>
      <c r="BF2003" s="12"/>
      <c r="BG2003" s="12"/>
      <c r="BH2003" s="12"/>
      <c r="BI2003" s="12"/>
      <c r="BJ2003" s="13"/>
      <c r="BK2003" s="13"/>
      <c r="BL2003" s="13"/>
      <c r="BM2003" s="13"/>
      <c r="BN2003" s="13"/>
    </row>
    <row r="2004" spans="4:66" x14ac:dyDescent="0.25">
      <c r="D2004"/>
      <c r="E2004" s="10"/>
      <c r="F2004" s="10"/>
      <c r="G2004" s="10"/>
      <c r="H2004" s="10"/>
      <c r="I2004" s="10"/>
      <c r="J2004" s="10"/>
      <c r="K2004" s="11"/>
      <c r="L2004" s="11"/>
      <c r="M2004" s="12"/>
      <c r="N2004" s="12"/>
      <c r="O2004" s="12"/>
      <c r="P2004" s="12"/>
      <c r="Q2004" s="12"/>
      <c r="R2004" s="12"/>
      <c r="S2004" s="12"/>
      <c r="T2004" s="12"/>
      <c r="U2004" s="12"/>
      <c r="V2004" s="12"/>
      <c r="W2004" s="12"/>
      <c r="X2004" s="12"/>
      <c r="Y2004" s="12"/>
      <c r="Z2004" s="12"/>
      <c r="AA2004" s="12"/>
      <c r="AB2004" s="12"/>
      <c r="AC2004" s="12"/>
      <c r="AD2004" s="12"/>
      <c r="AE2004" s="12"/>
      <c r="AF2004" s="12"/>
      <c r="AG2004" s="12"/>
      <c r="AH2004" s="12"/>
      <c r="AI2004" s="12"/>
      <c r="AJ2004" s="12"/>
      <c r="AK2004" s="12"/>
      <c r="AL2004" s="12"/>
      <c r="AM2004" s="12"/>
      <c r="AN2004" s="12"/>
      <c r="AO2004" s="12"/>
      <c r="AP2004" s="12"/>
      <c r="AQ2004" s="12"/>
      <c r="AR2004" s="12"/>
      <c r="AS2004" s="12"/>
      <c r="AT2004" s="12"/>
      <c r="AU2004" s="12"/>
      <c r="AV2004" s="12"/>
      <c r="AW2004" s="12"/>
      <c r="AX2004" s="12"/>
      <c r="AY2004" s="12"/>
      <c r="AZ2004" s="12"/>
      <c r="BA2004" s="12"/>
      <c r="BB2004" s="12"/>
      <c r="BC2004" s="12"/>
      <c r="BD2004" s="12"/>
      <c r="BE2004" s="12"/>
      <c r="BF2004" s="12"/>
      <c r="BG2004" s="12"/>
      <c r="BH2004" s="12"/>
      <c r="BI2004" s="12"/>
      <c r="BJ2004" s="13"/>
      <c r="BK2004" s="13"/>
      <c r="BL2004" s="13"/>
      <c r="BM2004" s="13"/>
      <c r="BN2004" s="13"/>
    </row>
    <row r="2005" spans="4:66" x14ac:dyDescent="0.25">
      <c r="D2005"/>
      <c r="E2005" s="10"/>
      <c r="F2005" s="10"/>
      <c r="G2005" s="10"/>
      <c r="H2005" s="10"/>
      <c r="I2005" s="10"/>
      <c r="J2005" s="10"/>
      <c r="K2005" s="11"/>
      <c r="L2005" s="11"/>
      <c r="M2005" s="12"/>
      <c r="N2005" s="12"/>
      <c r="O2005" s="12"/>
      <c r="P2005" s="12"/>
      <c r="Q2005" s="12"/>
      <c r="R2005" s="12"/>
      <c r="S2005" s="12"/>
      <c r="T2005" s="12"/>
      <c r="U2005" s="12"/>
      <c r="V2005" s="12"/>
      <c r="W2005" s="12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2"/>
      <c r="AS2005" s="12"/>
      <c r="AT2005" s="12"/>
      <c r="AU2005" s="12"/>
      <c r="AV2005" s="12"/>
      <c r="AW2005" s="12"/>
      <c r="AX2005" s="12"/>
      <c r="AY2005" s="12"/>
      <c r="AZ2005" s="12"/>
      <c r="BA2005" s="12"/>
      <c r="BB2005" s="12"/>
      <c r="BC2005" s="12"/>
      <c r="BD2005" s="12"/>
      <c r="BE2005" s="12"/>
      <c r="BF2005" s="12"/>
      <c r="BG2005" s="12"/>
      <c r="BH2005" s="12"/>
      <c r="BI2005" s="12"/>
      <c r="BJ2005" s="13"/>
      <c r="BK2005" s="13"/>
      <c r="BL2005" s="13"/>
      <c r="BM2005" s="13"/>
      <c r="BN2005" s="13"/>
    </row>
    <row r="2006" spans="4:66" x14ac:dyDescent="0.25">
      <c r="D2006"/>
      <c r="E2006" s="10"/>
      <c r="F2006" s="10"/>
      <c r="G2006" s="10"/>
      <c r="H2006" s="10"/>
      <c r="I2006" s="10"/>
      <c r="J2006" s="10"/>
      <c r="K2006" s="11"/>
      <c r="L2006" s="11"/>
      <c r="M2006" s="12"/>
      <c r="N2006" s="12"/>
      <c r="O2006" s="12"/>
      <c r="P2006" s="12"/>
      <c r="Q2006" s="12"/>
      <c r="R2006" s="12"/>
      <c r="S2006" s="12"/>
      <c r="T2006" s="12"/>
      <c r="U2006" s="12"/>
      <c r="V2006" s="12"/>
      <c r="W2006" s="12"/>
      <c r="X2006" s="12"/>
      <c r="Y2006" s="12"/>
      <c r="Z2006" s="12"/>
      <c r="AA2006" s="12"/>
      <c r="AB2006" s="12"/>
      <c r="AC2006" s="12"/>
      <c r="AD2006" s="12"/>
      <c r="AE2006" s="12"/>
      <c r="AF2006" s="12"/>
      <c r="AG2006" s="12"/>
      <c r="AH2006" s="12"/>
      <c r="AI2006" s="12"/>
      <c r="AJ2006" s="12"/>
      <c r="AK2006" s="12"/>
      <c r="AL2006" s="12"/>
      <c r="AM2006" s="12"/>
      <c r="AN2006" s="12"/>
      <c r="AO2006" s="12"/>
      <c r="AP2006" s="12"/>
      <c r="AQ2006" s="12"/>
      <c r="AR2006" s="12"/>
      <c r="AS2006" s="12"/>
      <c r="AT2006" s="12"/>
      <c r="AU2006" s="12"/>
      <c r="AV2006" s="12"/>
      <c r="AW2006" s="12"/>
      <c r="AX2006" s="12"/>
      <c r="AY2006" s="12"/>
      <c r="AZ2006" s="12"/>
      <c r="BA2006" s="12"/>
      <c r="BB2006" s="12"/>
      <c r="BC2006" s="12"/>
      <c r="BD2006" s="12"/>
      <c r="BE2006" s="12"/>
      <c r="BF2006" s="12"/>
      <c r="BG2006" s="12"/>
      <c r="BH2006" s="12"/>
      <c r="BI2006" s="12"/>
      <c r="BJ2006" s="13"/>
      <c r="BK2006" s="13"/>
      <c r="BL2006" s="13"/>
      <c r="BM2006" s="13"/>
      <c r="BN2006" s="13"/>
    </row>
    <row r="2007" spans="4:66" x14ac:dyDescent="0.25">
      <c r="D2007"/>
      <c r="E2007" s="10"/>
      <c r="F2007" s="10"/>
      <c r="G2007" s="10"/>
      <c r="H2007" s="10"/>
      <c r="I2007" s="10"/>
      <c r="J2007" s="10"/>
      <c r="K2007" s="11"/>
      <c r="L2007" s="11"/>
      <c r="M2007" s="12"/>
      <c r="N2007" s="12"/>
      <c r="O2007" s="12"/>
      <c r="P2007" s="12"/>
      <c r="Q2007" s="12"/>
      <c r="R2007" s="12"/>
      <c r="S2007" s="12"/>
      <c r="T2007" s="12"/>
      <c r="U2007" s="12"/>
      <c r="V2007" s="12"/>
      <c r="W2007" s="12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2"/>
      <c r="AS2007" s="12"/>
      <c r="AT2007" s="12"/>
      <c r="AU2007" s="12"/>
      <c r="AV2007" s="12"/>
      <c r="AW2007" s="12"/>
      <c r="AX2007" s="12"/>
      <c r="AY2007" s="12"/>
      <c r="AZ2007" s="12"/>
      <c r="BA2007" s="12"/>
      <c r="BB2007" s="12"/>
      <c r="BC2007" s="12"/>
      <c r="BD2007" s="12"/>
      <c r="BE2007" s="12"/>
      <c r="BF2007" s="12"/>
      <c r="BG2007" s="12"/>
      <c r="BH2007" s="12"/>
      <c r="BI2007" s="12"/>
      <c r="BJ2007" s="13"/>
      <c r="BK2007" s="13"/>
      <c r="BL2007" s="13"/>
      <c r="BM2007" s="13"/>
      <c r="BN2007" s="13"/>
    </row>
    <row r="2008" spans="4:66" x14ac:dyDescent="0.25">
      <c r="D2008"/>
      <c r="E2008" s="10"/>
      <c r="F2008" s="10"/>
      <c r="G2008" s="10"/>
      <c r="H2008" s="10"/>
      <c r="I2008" s="10"/>
      <c r="J2008" s="10"/>
      <c r="K2008" s="11"/>
      <c r="L2008" s="11"/>
      <c r="M2008" s="12"/>
      <c r="N2008" s="12"/>
      <c r="O2008" s="12"/>
      <c r="P2008" s="12"/>
      <c r="Q2008" s="12"/>
      <c r="R2008" s="12"/>
      <c r="S2008" s="12"/>
      <c r="T2008" s="12"/>
      <c r="U2008" s="12"/>
      <c r="V2008" s="12"/>
      <c r="W2008" s="12"/>
      <c r="X2008" s="12"/>
      <c r="Y2008" s="12"/>
      <c r="Z2008" s="12"/>
      <c r="AA2008" s="12"/>
      <c r="AB2008" s="12"/>
      <c r="AC2008" s="12"/>
      <c r="AD2008" s="12"/>
      <c r="AE2008" s="12"/>
      <c r="AF2008" s="12"/>
      <c r="AG2008" s="12"/>
      <c r="AH2008" s="12"/>
      <c r="AI2008" s="12"/>
      <c r="AJ2008" s="12"/>
      <c r="AK2008" s="12"/>
      <c r="AL2008" s="12"/>
      <c r="AM2008" s="12"/>
      <c r="AN2008" s="12"/>
      <c r="AO2008" s="12"/>
      <c r="AP2008" s="12"/>
      <c r="AQ2008" s="12"/>
      <c r="AR2008" s="12"/>
      <c r="AS2008" s="12"/>
      <c r="AT2008" s="12"/>
      <c r="AU2008" s="12"/>
      <c r="AV2008" s="12"/>
      <c r="AW2008" s="12"/>
      <c r="AX2008" s="12"/>
      <c r="AY2008" s="12"/>
      <c r="AZ2008" s="12"/>
      <c r="BA2008" s="12"/>
      <c r="BB2008" s="12"/>
      <c r="BC2008" s="12"/>
      <c r="BD2008" s="12"/>
      <c r="BE2008" s="12"/>
      <c r="BF2008" s="12"/>
      <c r="BG2008" s="12"/>
      <c r="BH2008" s="12"/>
      <c r="BI2008" s="12"/>
      <c r="BJ2008" s="13"/>
      <c r="BK2008" s="13"/>
      <c r="BL2008" s="13"/>
      <c r="BM2008" s="13"/>
      <c r="BN2008" s="13"/>
    </row>
    <row r="2009" spans="4:66" x14ac:dyDescent="0.25">
      <c r="D2009"/>
      <c r="E2009" s="10"/>
      <c r="F2009" s="10"/>
      <c r="G2009" s="10"/>
      <c r="H2009" s="10"/>
      <c r="I2009" s="10"/>
      <c r="J2009" s="10"/>
      <c r="K2009" s="11"/>
      <c r="L2009" s="11"/>
      <c r="M2009" s="12"/>
      <c r="N2009" s="12"/>
      <c r="O2009" s="12"/>
      <c r="P2009" s="12"/>
      <c r="Q2009" s="12"/>
      <c r="R2009" s="12"/>
      <c r="S2009" s="12"/>
      <c r="T2009" s="12"/>
      <c r="U2009" s="12"/>
      <c r="V2009" s="12"/>
      <c r="W2009" s="12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2"/>
      <c r="AS2009" s="12"/>
      <c r="AT2009" s="12"/>
      <c r="AU2009" s="12"/>
      <c r="AV2009" s="12"/>
      <c r="AW2009" s="12"/>
      <c r="AX2009" s="12"/>
      <c r="AY2009" s="12"/>
      <c r="AZ2009" s="12"/>
      <c r="BA2009" s="12"/>
      <c r="BB2009" s="12"/>
      <c r="BC2009" s="12"/>
      <c r="BD2009" s="12"/>
      <c r="BE2009" s="12"/>
      <c r="BF2009" s="12"/>
      <c r="BG2009" s="12"/>
      <c r="BH2009" s="12"/>
      <c r="BI2009" s="12"/>
      <c r="BJ2009" s="13"/>
      <c r="BK2009" s="13"/>
      <c r="BL2009" s="13"/>
      <c r="BM2009" s="13"/>
      <c r="BN2009" s="13"/>
    </row>
    <row r="2010" spans="4:66" x14ac:dyDescent="0.25">
      <c r="D2010"/>
      <c r="E2010" s="10"/>
      <c r="F2010" s="10"/>
      <c r="G2010" s="10"/>
      <c r="H2010" s="10"/>
      <c r="I2010" s="10"/>
      <c r="J2010" s="10"/>
      <c r="K2010" s="11"/>
      <c r="L2010" s="11"/>
      <c r="M2010" s="12"/>
      <c r="N2010" s="12"/>
      <c r="O2010" s="12"/>
      <c r="P2010" s="12"/>
      <c r="Q2010" s="12"/>
      <c r="R2010" s="12"/>
      <c r="S2010" s="12"/>
      <c r="T2010" s="12"/>
      <c r="U2010" s="12"/>
      <c r="V2010" s="12"/>
      <c r="W2010" s="12"/>
      <c r="X2010" s="12"/>
      <c r="Y2010" s="12"/>
      <c r="Z2010" s="12"/>
      <c r="AA2010" s="12"/>
      <c r="AB2010" s="12"/>
      <c r="AC2010" s="12"/>
      <c r="AD2010" s="12"/>
      <c r="AE2010" s="12"/>
      <c r="AF2010" s="12"/>
      <c r="AG2010" s="12"/>
      <c r="AH2010" s="12"/>
      <c r="AI2010" s="12"/>
      <c r="AJ2010" s="12"/>
      <c r="AK2010" s="12"/>
      <c r="AL2010" s="12"/>
      <c r="AM2010" s="12"/>
      <c r="AN2010" s="12"/>
      <c r="AO2010" s="12"/>
      <c r="AP2010" s="12"/>
      <c r="AQ2010" s="12"/>
      <c r="AR2010" s="12"/>
      <c r="AS2010" s="12"/>
      <c r="AT2010" s="12"/>
      <c r="AU2010" s="12"/>
      <c r="AV2010" s="12"/>
      <c r="AW2010" s="12"/>
      <c r="AX2010" s="12"/>
      <c r="AY2010" s="12"/>
      <c r="AZ2010" s="12"/>
      <c r="BA2010" s="12"/>
      <c r="BB2010" s="12"/>
      <c r="BC2010" s="12"/>
      <c r="BD2010" s="12"/>
      <c r="BE2010" s="12"/>
      <c r="BF2010" s="12"/>
      <c r="BG2010" s="12"/>
      <c r="BH2010" s="12"/>
      <c r="BI2010" s="12"/>
      <c r="BJ2010" s="13"/>
      <c r="BK2010" s="13"/>
      <c r="BL2010" s="13"/>
      <c r="BM2010" s="13"/>
      <c r="BN2010" s="13"/>
    </row>
    <row r="2011" spans="4:66" x14ac:dyDescent="0.25">
      <c r="D2011"/>
      <c r="E2011" s="10"/>
      <c r="F2011" s="10"/>
      <c r="G2011" s="10"/>
      <c r="H2011" s="10"/>
      <c r="I2011" s="10"/>
      <c r="J2011" s="10"/>
      <c r="K2011" s="11"/>
      <c r="L2011" s="11"/>
      <c r="M2011" s="12"/>
      <c r="N2011" s="12"/>
      <c r="O2011" s="12"/>
      <c r="P2011" s="12"/>
      <c r="Q2011" s="12"/>
      <c r="R2011" s="12"/>
      <c r="S2011" s="12"/>
      <c r="T2011" s="12"/>
      <c r="U2011" s="12"/>
      <c r="V2011" s="12"/>
      <c r="W2011" s="12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2"/>
      <c r="AS2011" s="12"/>
      <c r="AT2011" s="12"/>
      <c r="AU2011" s="12"/>
      <c r="AV2011" s="12"/>
      <c r="AW2011" s="12"/>
      <c r="AX2011" s="12"/>
      <c r="AY2011" s="12"/>
      <c r="AZ2011" s="12"/>
      <c r="BA2011" s="12"/>
      <c r="BB2011" s="12"/>
      <c r="BC2011" s="12"/>
      <c r="BD2011" s="12"/>
      <c r="BE2011" s="12"/>
      <c r="BF2011" s="12"/>
      <c r="BG2011" s="12"/>
      <c r="BH2011" s="12"/>
      <c r="BI2011" s="12"/>
      <c r="BJ2011" s="13"/>
      <c r="BK2011" s="13"/>
      <c r="BL2011" s="13"/>
      <c r="BM2011" s="13"/>
      <c r="BN2011" s="13"/>
    </row>
    <row r="2012" spans="4:66" x14ac:dyDescent="0.25">
      <c r="D2012"/>
      <c r="E2012" s="10"/>
      <c r="F2012" s="10"/>
      <c r="G2012" s="10"/>
      <c r="H2012" s="10"/>
      <c r="I2012" s="10"/>
      <c r="J2012" s="10"/>
      <c r="K2012" s="11"/>
      <c r="L2012" s="11"/>
      <c r="M2012" s="12"/>
      <c r="N2012" s="12"/>
      <c r="O2012" s="12"/>
      <c r="P2012" s="12"/>
      <c r="Q2012" s="12"/>
      <c r="R2012" s="12"/>
      <c r="S2012" s="12"/>
      <c r="T2012" s="12"/>
      <c r="U2012" s="12"/>
      <c r="V2012" s="12"/>
      <c r="W2012" s="12"/>
      <c r="X2012" s="12"/>
      <c r="Y2012" s="12"/>
      <c r="Z2012" s="12"/>
      <c r="AA2012" s="12"/>
      <c r="AB2012" s="12"/>
      <c r="AC2012" s="12"/>
      <c r="AD2012" s="12"/>
      <c r="AE2012" s="12"/>
      <c r="AF2012" s="12"/>
      <c r="AG2012" s="12"/>
      <c r="AH2012" s="12"/>
      <c r="AI2012" s="12"/>
      <c r="AJ2012" s="12"/>
      <c r="AK2012" s="12"/>
      <c r="AL2012" s="12"/>
      <c r="AM2012" s="12"/>
      <c r="AN2012" s="12"/>
      <c r="AO2012" s="12"/>
      <c r="AP2012" s="12"/>
      <c r="AQ2012" s="12"/>
      <c r="AR2012" s="12"/>
      <c r="AS2012" s="12"/>
      <c r="AT2012" s="12"/>
      <c r="AU2012" s="12"/>
      <c r="AV2012" s="12"/>
      <c r="AW2012" s="12"/>
      <c r="AX2012" s="12"/>
      <c r="AY2012" s="12"/>
      <c r="AZ2012" s="12"/>
      <c r="BA2012" s="12"/>
      <c r="BB2012" s="12"/>
      <c r="BC2012" s="12"/>
      <c r="BD2012" s="12"/>
      <c r="BE2012" s="12"/>
      <c r="BF2012" s="12"/>
      <c r="BG2012" s="12"/>
      <c r="BH2012" s="12"/>
      <c r="BI2012" s="12"/>
      <c r="BJ2012" s="13"/>
      <c r="BK2012" s="13"/>
      <c r="BL2012" s="13"/>
      <c r="BM2012" s="13"/>
      <c r="BN2012" s="13"/>
    </row>
    <row r="2013" spans="4:66" x14ac:dyDescent="0.25">
      <c r="D2013"/>
      <c r="E2013" s="10"/>
      <c r="F2013" s="10"/>
      <c r="G2013" s="10"/>
      <c r="H2013" s="10"/>
      <c r="I2013" s="10"/>
      <c r="J2013" s="10"/>
      <c r="K2013" s="11"/>
      <c r="L2013" s="11"/>
      <c r="M2013" s="12"/>
      <c r="N2013" s="12"/>
      <c r="O2013" s="12"/>
      <c r="P2013" s="12"/>
      <c r="Q2013" s="12"/>
      <c r="R2013" s="12"/>
      <c r="S2013" s="12"/>
      <c r="T2013" s="12"/>
      <c r="U2013" s="12"/>
      <c r="V2013" s="12"/>
      <c r="W2013" s="12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2"/>
      <c r="AS2013" s="12"/>
      <c r="AT2013" s="12"/>
      <c r="AU2013" s="12"/>
      <c r="AV2013" s="12"/>
      <c r="AW2013" s="12"/>
      <c r="AX2013" s="12"/>
      <c r="AY2013" s="12"/>
      <c r="AZ2013" s="12"/>
      <c r="BA2013" s="12"/>
      <c r="BB2013" s="12"/>
      <c r="BC2013" s="12"/>
      <c r="BD2013" s="12"/>
      <c r="BE2013" s="12"/>
      <c r="BF2013" s="12"/>
      <c r="BG2013" s="12"/>
      <c r="BH2013" s="12"/>
      <c r="BI2013" s="12"/>
      <c r="BJ2013" s="13"/>
      <c r="BK2013" s="13"/>
      <c r="BL2013" s="13"/>
      <c r="BM2013" s="13"/>
      <c r="BN2013" s="13"/>
    </row>
    <row r="2014" spans="4:66" x14ac:dyDescent="0.25">
      <c r="D2014"/>
      <c r="E2014" s="10"/>
      <c r="F2014" s="10"/>
      <c r="G2014" s="10"/>
      <c r="H2014" s="10"/>
      <c r="I2014" s="10"/>
      <c r="J2014" s="10"/>
      <c r="K2014" s="11"/>
      <c r="L2014" s="11"/>
      <c r="M2014" s="12"/>
      <c r="N2014" s="12"/>
      <c r="O2014" s="12"/>
      <c r="P2014" s="12"/>
      <c r="Q2014" s="12"/>
      <c r="R2014" s="12"/>
      <c r="S2014" s="12"/>
      <c r="T2014" s="12"/>
      <c r="U2014" s="12"/>
      <c r="V2014" s="12"/>
      <c r="W2014" s="12"/>
      <c r="X2014" s="12"/>
      <c r="Y2014" s="12"/>
      <c r="Z2014" s="12"/>
      <c r="AA2014" s="12"/>
      <c r="AB2014" s="12"/>
      <c r="AC2014" s="12"/>
      <c r="AD2014" s="12"/>
      <c r="AE2014" s="12"/>
      <c r="AF2014" s="12"/>
      <c r="AG2014" s="12"/>
      <c r="AH2014" s="12"/>
      <c r="AI2014" s="12"/>
      <c r="AJ2014" s="12"/>
      <c r="AK2014" s="12"/>
      <c r="AL2014" s="12"/>
      <c r="AM2014" s="12"/>
      <c r="AN2014" s="12"/>
      <c r="AO2014" s="12"/>
      <c r="AP2014" s="12"/>
      <c r="AQ2014" s="12"/>
      <c r="AR2014" s="12"/>
      <c r="AS2014" s="12"/>
      <c r="AT2014" s="12"/>
      <c r="AU2014" s="12"/>
      <c r="AV2014" s="12"/>
      <c r="AW2014" s="12"/>
      <c r="AX2014" s="12"/>
      <c r="AY2014" s="12"/>
      <c r="AZ2014" s="12"/>
      <c r="BA2014" s="12"/>
      <c r="BB2014" s="12"/>
      <c r="BC2014" s="12"/>
      <c r="BD2014" s="12"/>
      <c r="BE2014" s="12"/>
      <c r="BF2014" s="12"/>
      <c r="BG2014" s="12"/>
      <c r="BH2014" s="12"/>
      <c r="BI2014" s="12"/>
      <c r="BJ2014" s="13"/>
      <c r="BK2014" s="13"/>
      <c r="BL2014" s="13"/>
      <c r="BM2014" s="13"/>
      <c r="BN2014" s="13"/>
    </row>
    <row r="2015" spans="4:66" x14ac:dyDescent="0.25">
      <c r="D2015"/>
      <c r="E2015" s="10"/>
      <c r="F2015" s="10"/>
      <c r="G2015" s="10"/>
      <c r="H2015" s="10"/>
      <c r="I2015" s="10"/>
      <c r="J2015" s="10"/>
      <c r="K2015" s="11"/>
      <c r="L2015" s="11"/>
      <c r="M2015" s="12"/>
      <c r="N2015" s="12"/>
      <c r="O2015" s="12"/>
      <c r="P2015" s="12"/>
      <c r="Q2015" s="12"/>
      <c r="R2015" s="12"/>
      <c r="S2015" s="12"/>
      <c r="T2015" s="12"/>
      <c r="U2015" s="12"/>
      <c r="V2015" s="12"/>
      <c r="W2015" s="12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2"/>
      <c r="AS2015" s="12"/>
      <c r="AT2015" s="12"/>
      <c r="AU2015" s="12"/>
      <c r="AV2015" s="12"/>
      <c r="AW2015" s="12"/>
      <c r="AX2015" s="12"/>
      <c r="AY2015" s="12"/>
      <c r="AZ2015" s="12"/>
      <c r="BA2015" s="12"/>
      <c r="BB2015" s="12"/>
      <c r="BC2015" s="12"/>
      <c r="BD2015" s="12"/>
      <c r="BE2015" s="12"/>
      <c r="BF2015" s="12"/>
      <c r="BG2015" s="12"/>
      <c r="BH2015" s="12"/>
      <c r="BI2015" s="12"/>
      <c r="BJ2015" s="13"/>
      <c r="BK2015" s="13"/>
      <c r="BL2015" s="13"/>
      <c r="BM2015" s="13"/>
      <c r="BN2015" s="13"/>
    </row>
    <row r="2016" spans="4:66" x14ac:dyDescent="0.25">
      <c r="D2016"/>
      <c r="E2016" s="10"/>
      <c r="F2016" s="10"/>
      <c r="G2016" s="10"/>
      <c r="H2016" s="10"/>
      <c r="I2016" s="10"/>
      <c r="J2016" s="10"/>
      <c r="K2016" s="11"/>
      <c r="L2016" s="11"/>
      <c r="M2016" s="12"/>
      <c r="N2016" s="12"/>
      <c r="O2016" s="12"/>
      <c r="P2016" s="12"/>
      <c r="Q2016" s="12"/>
      <c r="R2016" s="12"/>
      <c r="S2016" s="12"/>
      <c r="T2016" s="12"/>
      <c r="U2016" s="12"/>
      <c r="V2016" s="12"/>
      <c r="W2016" s="12"/>
      <c r="X2016" s="12"/>
      <c r="Y2016" s="12"/>
      <c r="Z2016" s="12"/>
      <c r="AA2016" s="12"/>
      <c r="AB2016" s="12"/>
      <c r="AC2016" s="12"/>
      <c r="AD2016" s="12"/>
      <c r="AE2016" s="12"/>
      <c r="AF2016" s="12"/>
      <c r="AG2016" s="12"/>
      <c r="AH2016" s="12"/>
      <c r="AI2016" s="12"/>
      <c r="AJ2016" s="12"/>
      <c r="AK2016" s="12"/>
      <c r="AL2016" s="12"/>
      <c r="AM2016" s="12"/>
      <c r="AN2016" s="12"/>
      <c r="AO2016" s="12"/>
      <c r="AP2016" s="12"/>
      <c r="AQ2016" s="12"/>
      <c r="AR2016" s="12"/>
      <c r="AS2016" s="12"/>
      <c r="AT2016" s="12"/>
      <c r="AU2016" s="12"/>
      <c r="AV2016" s="12"/>
      <c r="AW2016" s="12"/>
      <c r="AX2016" s="12"/>
      <c r="AY2016" s="12"/>
      <c r="AZ2016" s="12"/>
      <c r="BA2016" s="12"/>
      <c r="BB2016" s="12"/>
      <c r="BC2016" s="12"/>
      <c r="BD2016" s="12"/>
      <c r="BE2016" s="12"/>
      <c r="BF2016" s="12"/>
      <c r="BG2016" s="12"/>
      <c r="BH2016" s="12"/>
      <c r="BI2016" s="12"/>
      <c r="BJ2016" s="13"/>
      <c r="BK2016" s="13"/>
      <c r="BL2016" s="13"/>
      <c r="BM2016" s="13"/>
      <c r="BN2016" s="13"/>
    </row>
    <row r="2017" spans="4:66" x14ac:dyDescent="0.25">
      <c r="D2017"/>
      <c r="E2017" s="10"/>
      <c r="F2017" s="10"/>
      <c r="G2017" s="10"/>
      <c r="H2017" s="10"/>
      <c r="I2017" s="10"/>
      <c r="J2017" s="10"/>
      <c r="K2017" s="11"/>
      <c r="L2017" s="11"/>
      <c r="M2017" s="12"/>
      <c r="N2017" s="12"/>
      <c r="O2017" s="12"/>
      <c r="P2017" s="12"/>
      <c r="Q2017" s="12"/>
      <c r="R2017" s="12"/>
      <c r="S2017" s="12"/>
      <c r="T2017" s="12"/>
      <c r="U2017" s="12"/>
      <c r="V2017" s="12"/>
      <c r="W2017" s="12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2"/>
      <c r="AS2017" s="12"/>
      <c r="AT2017" s="12"/>
      <c r="AU2017" s="12"/>
      <c r="AV2017" s="12"/>
      <c r="AW2017" s="12"/>
      <c r="AX2017" s="12"/>
      <c r="AY2017" s="12"/>
      <c r="AZ2017" s="12"/>
      <c r="BA2017" s="12"/>
      <c r="BB2017" s="12"/>
      <c r="BC2017" s="12"/>
      <c r="BD2017" s="12"/>
      <c r="BE2017" s="12"/>
      <c r="BF2017" s="12"/>
      <c r="BG2017" s="12"/>
      <c r="BH2017" s="12"/>
      <c r="BI2017" s="12"/>
      <c r="BJ2017" s="13"/>
      <c r="BK2017" s="13"/>
      <c r="BL2017" s="13"/>
      <c r="BM2017" s="13"/>
      <c r="BN2017" s="13"/>
    </row>
    <row r="2018" spans="4:66" x14ac:dyDescent="0.25">
      <c r="D2018"/>
      <c r="E2018" s="10"/>
      <c r="F2018" s="10"/>
      <c r="G2018" s="10"/>
      <c r="H2018" s="10"/>
      <c r="I2018" s="10"/>
      <c r="J2018" s="10"/>
      <c r="K2018" s="11"/>
      <c r="L2018" s="11"/>
      <c r="M2018" s="12"/>
      <c r="N2018" s="12"/>
      <c r="O2018" s="12"/>
      <c r="P2018" s="12"/>
      <c r="Q2018" s="12"/>
      <c r="R2018" s="12"/>
      <c r="S2018" s="12"/>
      <c r="T2018" s="12"/>
      <c r="U2018" s="12"/>
      <c r="V2018" s="12"/>
      <c r="W2018" s="12"/>
      <c r="X2018" s="12"/>
      <c r="Y2018" s="12"/>
      <c r="Z2018" s="12"/>
      <c r="AA2018" s="12"/>
      <c r="AB2018" s="12"/>
      <c r="AC2018" s="12"/>
      <c r="AD2018" s="12"/>
      <c r="AE2018" s="12"/>
      <c r="AF2018" s="12"/>
      <c r="AG2018" s="12"/>
      <c r="AH2018" s="12"/>
      <c r="AI2018" s="12"/>
      <c r="AJ2018" s="12"/>
      <c r="AK2018" s="12"/>
      <c r="AL2018" s="12"/>
      <c r="AM2018" s="12"/>
      <c r="AN2018" s="12"/>
      <c r="AO2018" s="12"/>
      <c r="AP2018" s="12"/>
      <c r="AQ2018" s="12"/>
      <c r="AR2018" s="12"/>
      <c r="AS2018" s="12"/>
      <c r="AT2018" s="12"/>
      <c r="AU2018" s="12"/>
      <c r="AV2018" s="12"/>
      <c r="AW2018" s="12"/>
      <c r="AX2018" s="12"/>
      <c r="AY2018" s="12"/>
      <c r="AZ2018" s="12"/>
      <c r="BA2018" s="12"/>
      <c r="BB2018" s="12"/>
      <c r="BC2018" s="12"/>
      <c r="BD2018" s="12"/>
      <c r="BE2018" s="12"/>
      <c r="BF2018" s="12"/>
      <c r="BG2018" s="12"/>
      <c r="BH2018" s="12"/>
      <c r="BI2018" s="12"/>
      <c r="BJ2018" s="13"/>
      <c r="BK2018" s="13"/>
      <c r="BL2018" s="13"/>
      <c r="BM2018" s="13"/>
      <c r="BN2018" s="13"/>
    </row>
    <row r="2019" spans="4:66" x14ac:dyDescent="0.25">
      <c r="D2019"/>
      <c r="E2019" s="10"/>
      <c r="F2019" s="10"/>
      <c r="G2019" s="10"/>
      <c r="H2019" s="10"/>
      <c r="I2019" s="10"/>
      <c r="J2019" s="10"/>
      <c r="K2019" s="11"/>
      <c r="L2019" s="11"/>
      <c r="M2019" s="12"/>
      <c r="N2019" s="12"/>
      <c r="O2019" s="12"/>
      <c r="P2019" s="12"/>
      <c r="Q2019" s="12"/>
      <c r="R2019" s="12"/>
      <c r="S2019" s="12"/>
      <c r="T2019" s="12"/>
      <c r="U2019" s="12"/>
      <c r="V2019" s="12"/>
      <c r="W2019" s="12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2"/>
      <c r="AS2019" s="12"/>
      <c r="AT2019" s="12"/>
      <c r="AU2019" s="12"/>
      <c r="AV2019" s="12"/>
      <c r="AW2019" s="12"/>
      <c r="AX2019" s="12"/>
      <c r="AY2019" s="12"/>
      <c r="AZ2019" s="12"/>
      <c r="BA2019" s="12"/>
      <c r="BB2019" s="12"/>
      <c r="BC2019" s="12"/>
      <c r="BD2019" s="12"/>
      <c r="BE2019" s="12"/>
      <c r="BF2019" s="12"/>
      <c r="BG2019" s="12"/>
      <c r="BH2019" s="12"/>
      <c r="BI2019" s="12"/>
      <c r="BJ2019" s="13"/>
      <c r="BK2019" s="13"/>
      <c r="BL2019" s="13"/>
      <c r="BM2019" s="13"/>
      <c r="BN2019" s="13"/>
    </row>
    <row r="2020" spans="4:66" x14ac:dyDescent="0.25">
      <c r="D2020"/>
      <c r="E2020" s="10"/>
      <c r="F2020" s="10"/>
      <c r="G2020" s="10"/>
      <c r="H2020" s="10"/>
      <c r="I2020" s="10"/>
      <c r="J2020" s="10"/>
      <c r="K2020" s="11"/>
      <c r="L2020" s="11"/>
      <c r="M2020" s="12"/>
      <c r="N2020" s="12"/>
      <c r="O2020" s="12"/>
      <c r="P2020" s="12"/>
      <c r="Q2020" s="12"/>
      <c r="R2020" s="12"/>
      <c r="S2020" s="12"/>
      <c r="T2020" s="12"/>
      <c r="U2020" s="12"/>
      <c r="V2020" s="12"/>
      <c r="W2020" s="12"/>
      <c r="X2020" s="12"/>
      <c r="Y2020" s="12"/>
      <c r="Z2020" s="12"/>
      <c r="AA2020" s="12"/>
      <c r="AB2020" s="12"/>
      <c r="AC2020" s="12"/>
      <c r="AD2020" s="12"/>
      <c r="AE2020" s="12"/>
      <c r="AF2020" s="12"/>
      <c r="AG2020" s="12"/>
      <c r="AH2020" s="12"/>
      <c r="AI2020" s="12"/>
      <c r="AJ2020" s="12"/>
      <c r="AK2020" s="12"/>
      <c r="AL2020" s="12"/>
      <c r="AM2020" s="12"/>
      <c r="AN2020" s="12"/>
      <c r="AO2020" s="12"/>
      <c r="AP2020" s="12"/>
      <c r="AQ2020" s="12"/>
      <c r="AR2020" s="12"/>
      <c r="AS2020" s="12"/>
      <c r="AT2020" s="12"/>
      <c r="AU2020" s="12"/>
      <c r="AV2020" s="12"/>
      <c r="AW2020" s="12"/>
      <c r="AX2020" s="12"/>
      <c r="AY2020" s="12"/>
      <c r="AZ2020" s="12"/>
      <c r="BA2020" s="12"/>
      <c r="BB2020" s="12"/>
      <c r="BC2020" s="12"/>
      <c r="BD2020" s="12"/>
      <c r="BE2020" s="12"/>
      <c r="BF2020" s="12"/>
      <c r="BG2020" s="12"/>
      <c r="BH2020" s="12"/>
      <c r="BI2020" s="12"/>
      <c r="BJ2020" s="13"/>
      <c r="BK2020" s="13"/>
      <c r="BL2020" s="13"/>
      <c r="BM2020" s="13"/>
      <c r="BN2020" s="13"/>
    </row>
    <row r="2021" spans="4:66" x14ac:dyDescent="0.25">
      <c r="D2021"/>
      <c r="E2021" s="10"/>
      <c r="F2021" s="10"/>
      <c r="G2021" s="10"/>
      <c r="H2021" s="10"/>
      <c r="I2021" s="10"/>
      <c r="J2021" s="10"/>
      <c r="K2021" s="11"/>
      <c r="L2021" s="11"/>
      <c r="M2021" s="12"/>
      <c r="N2021" s="12"/>
      <c r="O2021" s="12"/>
      <c r="P2021" s="12"/>
      <c r="Q2021" s="12"/>
      <c r="R2021" s="12"/>
      <c r="S2021" s="12"/>
      <c r="T2021" s="12"/>
      <c r="U2021" s="12"/>
      <c r="V2021" s="12"/>
      <c r="W2021" s="12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2"/>
      <c r="AS2021" s="12"/>
      <c r="AT2021" s="12"/>
      <c r="AU2021" s="12"/>
      <c r="AV2021" s="12"/>
      <c r="AW2021" s="12"/>
      <c r="AX2021" s="12"/>
      <c r="AY2021" s="12"/>
      <c r="AZ2021" s="12"/>
      <c r="BA2021" s="12"/>
      <c r="BB2021" s="12"/>
      <c r="BC2021" s="12"/>
      <c r="BD2021" s="12"/>
      <c r="BE2021" s="12"/>
      <c r="BF2021" s="12"/>
      <c r="BG2021" s="12"/>
      <c r="BH2021" s="12"/>
      <c r="BI2021" s="12"/>
      <c r="BJ2021" s="13"/>
      <c r="BK2021" s="13"/>
      <c r="BL2021" s="13"/>
      <c r="BM2021" s="13"/>
      <c r="BN2021" s="13"/>
    </row>
    <row r="2022" spans="4:66" x14ac:dyDescent="0.25">
      <c r="D2022"/>
      <c r="E2022" s="10"/>
      <c r="F2022" s="10"/>
      <c r="G2022" s="10"/>
      <c r="H2022" s="10"/>
      <c r="I2022" s="10"/>
      <c r="J2022" s="10"/>
      <c r="K2022" s="11"/>
      <c r="L2022" s="11"/>
      <c r="M2022" s="12"/>
      <c r="N2022" s="12"/>
      <c r="O2022" s="12"/>
      <c r="P2022" s="12"/>
      <c r="Q2022" s="12"/>
      <c r="R2022" s="12"/>
      <c r="S2022" s="12"/>
      <c r="T2022" s="12"/>
      <c r="U2022" s="12"/>
      <c r="V2022" s="12"/>
      <c r="W2022" s="12"/>
      <c r="X2022" s="12"/>
      <c r="Y2022" s="12"/>
      <c r="Z2022" s="12"/>
      <c r="AA2022" s="12"/>
      <c r="AB2022" s="12"/>
      <c r="AC2022" s="12"/>
      <c r="AD2022" s="12"/>
      <c r="AE2022" s="12"/>
      <c r="AF2022" s="12"/>
      <c r="AG2022" s="12"/>
      <c r="AH2022" s="12"/>
      <c r="AI2022" s="12"/>
      <c r="AJ2022" s="12"/>
      <c r="AK2022" s="12"/>
      <c r="AL2022" s="12"/>
      <c r="AM2022" s="12"/>
      <c r="AN2022" s="12"/>
      <c r="AO2022" s="12"/>
      <c r="AP2022" s="12"/>
      <c r="AQ2022" s="12"/>
      <c r="AR2022" s="12"/>
      <c r="AS2022" s="12"/>
      <c r="AT2022" s="12"/>
      <c r="AU2022" s="12"/>
      <c r="AV2022" s="12"/>
      <c r="AW2022" s="12"/>
      <c r="AX2022" s="12"/>
      <c r="AY2022" s="12"/>
      <c r="AZ2022" s="12"/>
      <c r="BA2022" s="12"/>
      <c r="BB2022" s="12"/>
      <c r="BC2022" s="12"/>
      <c r="BD2022" s="12"/>
      <c r="BE2022" s="12"/>
      <c r="BF2022" s="12"/>
      <c r="BG2022" s="12"/>
      <c r="BH2022" s="12"/>
      <c r="BI2022" s="12"/>
      <c r="BJ2022" s="13"/>
      <c r="BK2022" s="13"/>
      <c r="BL2022" s="13"/>
      <c r="BM2022" s="13"/>
      <c r="BN2022" s="13"/>
    </row>
    <row r="2023" spans="4:66" x14ac:dyDescent="0.25">
      <c r="D2023"/>
      <c r="E2023" s="10"/>
      <c r="F2023" s="10"/>
      <c r="G2023" s="10"/>
      <c r="H2023" s="10"/>
      <c r="I2023" s="10"/>
      <c r="J2023" s="10"/>
      <c r="K2023" s="11"/>
      <c r="L2023" s="11"/>
      <c r="M2023" s="12"/>
      <c r="N2023" s="12"/>
      <c r="O2023" s="12"/>
      <c r="P2023" s="12"/>
      <c r="Q2023" s="12"/>
      <c r="R2023" s="12"/>
      <c r="S2023" s="12"/>
      <c r="T2023" s="12"/>
      <c r="U2023" s="12"/>
      <c r="V2023" s="12"/>
      <c r="W2023" s="12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2"/>
      <c r="AS2023" s="12"/>
      <c r="AT2023" s="12"/>
      <c r="AU2023" s="12"/>
      <c r="AV2023" s="12"/>
      <c r="AW2023" s="12"/>
      <c r="AX2023" s="12"/>
      <c r="AY2023" s="12"/>
      <c r="AZ2023" s="12"/>
      <c r="BA2023" s="12"/>
      <c r="BB2023" s="12"/>
      <c r="BC2023" s="12"/>
      <c r="BD2023" s="12"/>
      <c r="BE2023" s="12"/>
      <c r="BF2023" s="12"/>
      <c r="BG2023" s="12"/>
      <c r="BH2023" s="12"/>
      <c r="BI2023" s="12"/>
      <c r="BJ2023" s="13"/>
      <c r="BK2023" s="13"/>
      <c r="BL2023" s="13"/>
      <c r="BM2023" s="13"/>
      <c r="BN2023" s="13"/>
    </row>
    <row r="2024" spans="4:66" x14ac:dyDescent="0.25">
      <c r="D2024"/>
      <c r="E2024" s="10"/>
      <c r="F2024" s="10"/>
      <c r="G2024" s="10"/>
      <c r="H2024" s="10"/>
      <c r="I2024" s="10"/>
      <c r="J2024" s="10"/>
      <c r="K2024" s="11"/>
      <c r="L2024" s="11"/>
      <c r="M2024" s="12"/>
      <c r="N2024" s="12"/>
      <c r="O2024" s="12"/>
      <c r="P2024" s="12"/>
      <c r="Q2024" s="12"/>
      <c r="R2024" s="12"/>
      <c r="S2024" s="12"/>
      <c r="T2024" s="12"/>
      <c r="U2024" s="12"/>
      <c r="V2024" s="12"/>
      <c r="W2024" s="12"/>
      <c r="X2024" s="12"/>
      <c r="Y2024" s="12"/>
      <c r="Z2024" s="12"/>
      <c r="AA2024" s="12"/>
      <c r="AB2024" s="12"/>
      <c r="AC2024" s="12"/>
      <c r="AD2024" s="12"/>
      <c r="AE2024" s="12"/>
      <c r="AF2024" s="12"/>
      <c r="AG2024" s="12"/>
      <c r="AH2024" s="12"/>
      <c r="AI2024" s="12"/>
      <c r="AJ2024" s="12"/>
      <c r="AK2024" s="12"/>
      <c r="AL2024" s="12"/>
      <c r="AM2024" s="12"/>
      <c r="AN2024" s="12"/>
      <c r="AO2024" s="12"/>
      <c r="AP2024" s="12"/>
      <c r="AQ2024" s="12"/>
      <c r="AR2024" s="12"/>
      <c r="AS2024" s="12"/>
      <c r="AT2024" s="12"/>
      <c r="AU2024" s="12"/>
      <c r="AV2024" s="12"/>
      <c r="AW2024" s="12"/>
      <c r="AX2024" s="12"/>
      <c r="AY2024" s="12"/>
      <c r="AZ2024" s="12"/>
      <c r="BA2024" s="12"/>
      <c r="BB2024" s="12"/>
      <c r="BC2024" s="12"/>
      <c r="BD2024" s="12"/>
      <c r="BE2024" s="12"/>
      <c r="BF2024" s="12"/>
      <c r="BG2024" s="12"/>
      <c r="BH2024" s="12"/>
      <c r="BI2024" s="12"/>
      <c r="BJ2024" s="13"/>
      <c r="BK2024" s="13"/>
      <c r="BL2024" s="13"/>
      <c r="BM2024" s="13"/>
      <c r="BN2024" s="13"/>
    </row>
    <row r="2025" spans="4:66" x14ac:dyDescent="0.25">
      <c r="D2025"/>
      <c r="E2025" s="10"/>
      <c r="F2025" s="10"/>
      <c r="G2025" s="10"/>
      <c r="H2025" s="10"/>
      <c r="I2025" s="10"/>
      <c r="J2025" s="10"/>
      <c r="K2025" s="11"/>
      <c r="L2025" s="11"/>
      <c r="M2025" s="12"/>
      <c r="N2025" s="12"/>
      <c r="O2025" s="12"/>
      <c r="P2025" s="12"/>
      <c r="Q2025" s="12"/>
      <c r="R2025" s="12"/>
      <c r="S2025" s="12"/>
      <c r="T2025" s="12"/>
      <c r="U2025" s="12"/>
      <c r="V2025" s="12"/>
      <c r="W2025" s="12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2"/>
      <c r="AS2025" s="12"/>
      <c r="AT2025" s="12"/>
      <c r="AU2025" s="12"/>
      <c r="AV2025" s="12"/>
      <c r="AW2025" s="12"/>
      <c r="AX2025" s="12"/>
      <c r="AY2025" s="12"/>
      <c r="AZ2025" s="12"/>
      <c r="BA2025" s="12"/>
      <c r="BB2025" s="12"/>
      <c r="BC2025" s="12"/>
      <c r="BD2025" s="12"/>
      <c r="BE2025" s="12"/>
      <c r="BF2025" s="12"/>
      <c r="BG2025" s="12"/>
      <c r="BH2025" s="12"/>
      <c r="BI2025" s="12"/>
      <c r="BJ2025" s="13"/>
      <c r="BK2025" s="13"/>
      <c r="BL2025" s="13"/>
      <c r="BM2025" s="13"/>
      <c r="BN2025" s="13"/>
    </row>
    <row r="2026" spans="4:66" x14ac:dyDescent="0.25">
      <c r="D2026"/>
      <c r="E2026" s="10"/>
      <c r="F2026" s="10"/>
      <c r="G2026" s="10"/>
      <c r="H2026" s="10"/>
      <c r="I2026" s="10"/>
      <c r="J2026" s="10"/>
      <c r="K2026" s="11"/>
      <c r="L2026" s="11"/>
      <c r="M2026" s="12"/>
      <c r="N2026" s="12"/>
      <c r="O2026" s="12"/>
      <c r="P2026" s="12"/>
      <c r="Q2026" s="12"/>
      <c r="R2026" s="12"/>
      <c r="S2026" s="12"/>
      <c r="T2026" s="12"/>
      <c r="U2026" s="12"/>
      <c r="V2026" s="12"/>
      <c r="W2026" s="12"/>
      <c r="X2026" s="12"/>
      <c r="Y2026" s="12"/>
      <c r="Z2026" s="12"/>
      <c r="AA2026" s="12"/>
      <c r="AB2026" s="12"/>
      <c r="AC2026" s="12"/>
      <c r="AD2026" s="12"/>
      <c r="AE2026" s="12"/>
      <c r="AF2026" s="12"/>
      <c r="AG2026" s="12"/>
      <c r="AH2026" s="12"/>
      <c r="AI2026" s="12"/>
      <c r="AJ2026" s="12"/>
      <c r="AK2026" s="12"/>
      <c r="AL2026" s="12"/>
      <c r="AM2026" s="12"/>
      <c r="AN2026" s="12"/>
      <c r="AO2026" s="12"/>
      <c r="AP2026" s="12"/>
      <c r="AQ2026" s="12"/>
      <c r="AR2026" s="12"/>
      <c r="AS2026" s="12"/>
      <c r="AT2026" s="12"/>
      <c r="AU2026" s="12"/>
      <c r="AV2026" s="12"/>
      <c r="AW2026" s="12"/>
      <c r="AX2026" s="12"/>
      <c r="AY2026" s="12"/>
      <c r="AZ2026" s="12"/>
      <c r="BA2026" s="12"/>
      <c r="BB2026" s="12"/>
      <c r="BC2026" s="12"/>
      <c r="BD2026" s="12"/>
      <c r="BE2026" s="12"/>
      <c r="BF2026" s="12"/>
      <c r="BG2026" s="12"/>
      <c r="BH2026" s="12"/>
      <c r="BI2026" s="12"/>
      <c r="BJ2026" s="13"/>
      <c r="BK2026" s="13"/>
      <c r="BL2026" s="13"/>
      <c r="BM2026" s="13"/>
      <c r="BN2026" s="13"/>
    </row>
    <row r="2027" spans="4:66" x14ac:dyDescent="0.25">
      <c r="D2027"/>
      <c r="E2027" s="10"/>
      <c r="F2027" s="10"/>
      <c r="G2027" s="10"/>
      <c r="H2027" s="10"/>
      <c r="I2027" s="10"/>
      <c r="J2027" s="10"/>
      <c r="K2027" s="11"/>
      <c r="L2027" s="11"/>
      <c r="M2027" s="12"/>
      <c r="N2027" s="12"/>
      <c r="O2027" s="12"/>
      <c r="P2027" s="12"/>
      <c r="Q2027" s="12"/>
      <c r="R2027" s="12"/>
      <c r="S2027" s="12"/>
      <c r="T2027" s="12"/>
      <c r="U2027" s="12"/>
      <c r="V2027" s="12"/>
      <c r="W2027" s="12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2"/>
      <c r="AS2027" s="12"/>
      <c r="AT2027" s="12"/>
      <c r="AU2027" s="12"/>
      <c r="AV2027" s="12"/>
      <c r="AW2027" s="12"/>
      <c r="AX2027" s="12"/>
      <c r="AY2027" s="12"/>
      <c r="AZ2027" s="12"/>
      <c r="BA2027" s="12"/>
      <c r="BB2027" s="12"/>
      <c r="BC2027" s="12"/>
      <c r="BD2027" s="12"/>
      <c r="BE2027" s="12"/>
      <c r="BF2027" s="12"/>
      <c r="BG2027" s="12"/>
      <c r="BH2027" s="12"/>
      <c r="BI2027" s="12"/>
      <c r="BJ2027" s="13"/>
      <c r="BK2027" s="13"/>
      <c r="BL2027" s="13"/>
      <c r="BM2027" s="13"/>
      <c r="BN2027" s="13"/>
    </row>
    <row r="2028" spans="4:66" s="14" customFormat="1" x14ac:dyDescent="0.25">
      <c r="K2028" s="16"/>
      <c r="L2028" s="16"/>
      <c r="M2028" s="17"/>
      <c r="N2028" s="17"/>
      <c r="O2028" s="17"/>
      <c r="P2028" s="17"/>
      <c r="Q2028" s="17"/>
      <c r="R2028" s="17"/>
      <c r="S2028" s="17"/>
      <c r="T2028" s="17"/>
      <c r="U2028" s="17"/>
      <c r="V2028" s="17"/>
      <c r="W2028" s="17"/>
      <c r="X2028" s="17"/>
      <c r="Y2028" s="17"/>
      <c r="Z2028" s="17"/>
      <c r="AA2028" s="17"/>
      <c r="AB2028" s="17"/>
      <c r="AC2028" s="17"/>
      <c r="AD2028" s="17"/>
      <c r="AE2028" s="17"/>
      <c r="AF2028" s="17"/>
      <c r="AG2028" s="17"/>
      <c r="AH2028" s="17"/>
      <c r="AI2028" s="17"/>
      <c r="AJ2028" s="17"/>
      <c r="AK2028" s="17"/>
      <c r="AL2028" s="17"/>
      <c r="AM2028" s="17"/>
      <c r="AN2028" s="17"/>
      <c r="AO2028" s="17"/>
      <c r="AP2028" s="17"/>
      <c r="AQ2028" s="17"/>
      <c r="AR2028" s="17"/>
      <c r="AS2028" s="17"/>
      <c r="AT2028" s="17"/>
      <c r="AU2028" s="17"/>
      <c r="AV2028" s="17"/>
      <c r="AW2028" s="17"/>
      <c r="AX2028" s="17"/>
      <c r="AY2028" s="17"/>
      <c r="AZ2028" s="17"/>
      <c r="BA2028" s="17"/>
      <c r="BB2028" s="17"/>
      <c r="BC2028" s="17"/>
      <c r="BD2028" s="17"/>
      <c r="BE2028" s="17"/>
      <c r="BF2028" s="17"/>
      <c r="BG2028" s="17"/>
      <c r="BH2028" s="17"/>
      <c r="BI2028" s="17"/>
      <c r="BJ2028" s="18"/>
      <c r="BK2028" s="18"/>
      <c r="BL2028" s="18"/>
      <c r="BM2028" s="18"/>
      <c r="BN2028" s="18"/>
    </row>
    <row r="2029" spans="4:66" x14ac:dyDescent="0.25">
      <c r="D2029" s="7"/>
      <c r="E2029" s="10"/>
      <c r="F2029" s="10"/>
      <c r="G2029" s="10"/>
      <c r="H2029" s="10"/>
      <c r="I2029" s="10"/>
      <c r="J2029" s="10"/>
      <c r="K2029" s="11"/>
      <c r="L2029" s="11"/>
      <c r="M2029" s="12"/>
      <c r="N2029" s="12"/>
      <c r="O2029" s="12"/>
      <c r="P2029" s="12"/>
      <c r="Q2029" s="12"/>
      <c r="R2029" s="12"/>
      <c r="S2029" s="12"/>
      <c r="T2029" s="12"/>
      <c r="U2029" s="12"/>
      <c r="V2029" s="12"/>
      <c r="W2029" s="12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2"/>
      <c r="AS2029" s="12"/>
      <c r="AT2029" s="12"/>
      <c r="AU2029" s="12"/>
      <c r="AV2029" s="12"/>
      <c r="AW2029" s="12"/>
      <c r="AX2029" s="12"/>
      <c r="AY2029" s="12"/>
      <c r="AZ2029" s="12"/>
      <c r="BA2029" s="12"/>
      <c r="BB2029" s="12"/>
      <c r="BC2029" s="12"/>
      <c r="BD2029" s="12"/>
      <c r="BE2029" s="12"/>
      <c r="BF2029" s="12"/>
      <c r="BG2029" s="12"/>
      <c r="BH2029" s="12"/>
      <c r="BI2029" s="12"/>
      <c r="BJ2029" s="13"/>
      <c r="BK2029" s="13"/>
      <c r="BL2029" s="13"/>
      <c r="BM2029" s="13"/>
      <c r="BN2029" s="13"/>
    </row>
    <row r="2030" spans="4:66" x14ac:dyDescent="0.25">
      <c r="D2030" s="7"/>
      <c r="E2030" s="10"/>
      <c r="F2030" s="10"/>
      <c r="G2030" s="10"/>
      <c r="H2030" s="10"/>
      <c r="I2030" s="10"/>
      <c r="J2030" s="10"/>
      <c r="K2030" s="11"/>
      <c r="L2030" s="11"/>
      <c r="M2030" s="12"/>
      <c r="N2030" s="12"/>
      <c r="O2030" s="12"/>
      <c r="P2030" s="12"/>
      <c r="Q2030" s="12"/>
      <c r="R2030" s="12"/>
      <c r="S2030" s="12"/>
      <c r="T2030" s="12"/>
      <c r="U2030" s="12"/>
      <c r="V2030" s="12"/>
      <c r="W2030" s="12"/>
      <c r="X2030" s="12"/>
      <c r="Y2030" s="12"/>
      <c r="Z2030" s="12"/>
      <c r="AA2030" s="12"/>
      <c r="AB2030" s="12"/>
      <c r="AC2030" s="12"/>
      <c r="AD2030" s="12"/>
      <c r="AE2030" s="12"/>
      <c r="AF2030" s="12"/>
      <c r="AG2030" s="12"/>
      <c r="AH2030" s="12"/>
      <c r="AI2030" s="12"/>
      <c r="AJ2030" s="12"/>
      <c r="AK2030" s="12"/>
      <c r="AL2030" s="12"/>
      <c r="AM2030" s="12"/>
      <c r="AN2030" s="12"/>
      <c r="AO2030" s="12"/>
      <c r="AP2030" s="12"/>
      <c r="AQ2030" s="12"/>
      <c r="AR2030" s="12"/>
      <c r="AS2030" s="12"/>
      <c r="AT2030" s="12"/>
      <c r="AU2030" s="12"/>
      <c r="AV2030" s="12"/>
      <c r="AW2030" s="12"/>
      <c r="AX2030" s="12"/>
      <c r="AY2030" s="12"/>
      <c r="AZ2030" s="12"/>
      <c r="BA2030" s="12"/>
      <c r="BB2030" s="12"/>
      <c r="BC2030" s="12"/>
      <c r="BD2030" s="12"/>
      <c r="BE2030" s="12"/>
      <c r="BF2030" s="12"/>
      <c r="BG2030" s="12"/>
      <c r="BH2030" s="12"/>
      <c r="BI2030" s="12"/>
      <c r="BJ2030" s="13"/>
      <c r="BK2030" s="13"/>
      <c r="BL2030" s="13"/>
      <c r="BM2030" s="13"/>
      <c r="BN2030" s="13"/>
    </row>
    <row r="2031" spans="4:66" x14ac:dyDescent="0.25">
      <c r="D2031" s="7"/>
      <c r="E2031" s="10"/>
      <c r="F2031" s="10"/>
      <c r="G2031" s="10"/>
      <c r="H2031" s="10"/>
      <c r="I2031" s="10"/>
      <c r="J2031" s="10"/>
      <c r="K2031" s="11"/>
      <c r="L2031" s="11"/>
      <c r="M2031" s="12"/>
      <c r="N2031" s="12"/>
      <c r="O2031" s="12"/>
      <c r="P2031" s="12"/>
      <c r="Q2031" s="12"/>
      <c r="R2031" s="12"/>
      <c r="S2031" s="12"/>
      <c r="T2031" s="12"/>
      <c r="U2031" s="12"/>
      <c r="V2031" s="12"/>
      <c r="W2031" s="12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2"/>
      <c r="AS2031" s="12"/>
      <c r="AT2031" s="12"/>
      <c r="AU2031" s="12"/>
      <c r="AV2031" s="12"/>
      <c r="AW2031" s="12"/>
      <c r="AX2031" s="12"/>
      <c r="AY2031" s="12"/>
      <c r="AZ2031" s="12"/>
      <c r="BA2031" s="12"/>
      <c r="BB2031" s="12"/>
      <c r="BC2031" s="12"/>
      <c r="BD2031" s="12"/>
      <c r="BE2031" s="12"/>
      <c r="BF2031" s="12"/>
      <c r="BG2031" s="12"/>
      <c r="BH2031" s="12"/>
      <c r="BI2031" s="12"/>
      <c r="BJ2031" s="13"/>
      <c r="BK2031" s="13"/>
      <c r="BL2031" s="13"/>
      <c r="BM2031" s="13"/>
      <c r="BN2031" s="13"/>
    </row>
    <row r="2032" spans="4:66" x14ac:dyDescent="0.25">
      <c r="D2032" s="7"/>
      <c r="E2032" s="10"/>
      <c r="F2032" s="10"/>
      <c r="G2032" s="10"/>
      <c r="H2032" s="10"/>
      <c r="I2032" s="10"/>
      <c r="J2032" s="10"/>
      <c r="K2032" s="11"/>
      <c r="L2032" s="11"/>
      <c r="M2032" s="12"/>
      <c r="N2032" s="12"/>
      <c r="O2032" s="12"/>
      <c r="P2032" s="12"/>
      <c r="Q2032" s="12"/>
      <c r="R2032" s="12"/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12"/>
      <c r="AD2032" s="12"/>
      <c r="AE2032" s="12"/>
      <c r="AF2032" s="12"/>
      <c r="AG2032" s="12"/>
      <c r="AH2032" s="12"/>
      <c r="AI2032" s="12"/>
      <c r="AJ2032" s="12"/>
      <c r="AK2032" s="12"/>
      <c r="AL2032" s="12"/>
      <c r="AM2032" s="12"/>
      <c r="AN2032" s="12"/>
      <c r="AO2032" s="12"/>
      <c r="AP2032" s="12"/>
      <c r="AQ2032" s="12"/>
      <c r="AR2032" s="12"/>
      <c r="AS2032" s="12"/>
      <c r="AT2032" s="12"/>
      <c r="AU2032" s="12"/>
      <c r="AV2032" s="12"/>
      <c r="AW2032" s="12"/>
      <c r="AX2032" s="12"/>
      <c r="AY2032" s="12"/>
      <c r="AZ2032" s="12"/>
      <c r="BA2032" s="12"/>
      <c r="BB2032" s="12"/>
      <c r="BC2032" s="12"/>
      <c r="BD2032" s="12"/>
      <c r="BE2032" s="12"/>
      <c r="BF2032" s="12"/>
      <c r="BG2032" s="12"/>
      <c r="BH2032" s="12"/>
      <c r="BI2032" s="12"/>
      <c r="BJ2032" s="13"/>
      <c r="BK2032" s="13"/>
      <c r="BL2032" s="13"/>
      <c r="BM2032" s="13"/>
      <c r="BN2032" s="13"/>
    </row>
    <row r="2033" spans="4:66" x14ac:dyDescent="0.25">
      <c r="D2033" s="7"/>
      <c r="E2033" s="10"/>
      <c r="F2033" s="10"/>
      <c r="G2033" s="10"/>
      <c r="H2033" s="10"/>
      <c r="I2033" s="10"/>
      <c r="J2033" s="10"/>
      <c r="K2033" s="11"/>
      <c r="L2033" s="11"/>
      <c r="M2033" s="12"/>
      <c r="N2033" s="12"/>
      <c r="O2033" s="12"/>
      <c r="P2033" s="12"/>
      <c r="Q2033" s="12"/>
      <c r="R2033" s="12"/>
      <c r="S2033" s="12"/>
      <c r="T2033" s="12"/>
      <c r="U2033" s="12"/>
      <c r="V2033" s="12"/>
      <c r="W2033" s="12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2"/>
      <c r="AS2033" s="12"/>
      <c r="AT2033" s="12"/>
      <c r="AU2033" s="12"/>
      <c r="AV2033" s="12"/>
      <c r="AW2033" s="12"/>
      <c r="AX2033" s="12"/>
      <c r="AY2033" s="12"/>
      <c r="AZ2033" s="12"/>
      <c r="BA2033" s="12"/>
      <c r="BB2033" s="12"/>
      <c r="BC2033" s="12"/>
      <c r="BD2033" s="12"/>
      <c r="BE2033" s="12"/>
      <c r="BF2033" s="12"/>
      <c r="BG2033" s="12"/>
      <c r="BH2033" s="12"/>
      <c r="BI2033" s="12"/>
      <c r="BJ2033" s="13"/>
      <c r="BK2033" s="13"/>
      <c r="BL2033" s="13"/>
      <c r="BM2033" s="13"/>
      <c r="BN2033" s="13"/>
    </row>
    <row r="2034" spans="4:66" x14ac:dyDescent="0.25">
      <c r="D2034" s="7"/>
      <c r="E2034" s="10"/>
      <c r="F2034" s="10"/>
      <c r="G2034" s="10"/>
      <c r="H2034" s="10"/>
      <c r="I2034" s="10"/>
      <c r="J2034" s="10"/>
      <c r="K2034" s="11"/>
      <c r="L2034" s="11"/>
      <c r="M2034" s="12"/>
      <c r="N2034" s="12"/>
      <c r="O2034" s="12"/>
      <c r="P2034" s="12"/>
      <c r="Q2034" s="12"/>
      <c r="R2034" s="12"/>
      <c r="S2034" s="12"/>
      <c r="T2034" s="12"/>
      <c r="U2034" s="12"/>
      <c r="V2034" s="12"/>
      <c r="W2034" s="12"/>
      <c r="X2034" s="12"/>
      <c r="Y2034" s="12"/>
      <c r="Z2034" s="12"/>
      <c r="AA2034" s="12"/>
      <c r="AB2034" s="12"/>
      <c r="AC2034" s="12"/>
      <c r="AD2034" s="12"/>
      <c r="AE2034" s="12"/>
      <c r="AF2034" s="12"/>
      <c r="AG2034" s="12"/>
      <c r="AH2034" s="12"/>
      <c r="AI2034" s="12"/>
      <c r="AJ2034" s="12"/>
      <c r="AK2034" s="12"/>
      <c r="AL2034" s="12"/>
      <c r="AM2034" s="12"/>
      <c r="AN2034" s="12"/>
      <c r="AO2034" s="12"/>
      <c r="AP2034" s="12"/>
      <c r="AQ2034" s="12"/>
      <c r="AR2034" s="12"/>
      <c r="AS2034" s="12"/>
      <c r="AT2034" s="12"/>
      <c r="AU2034" s="12"/>
      <c r="AV2034" s="12"/>
      <c r="AW2034" s="12"/>
      <c r="AX2034" s="12"/>
      <c r="AY2034" s="12"/>
      <c r="AZ2034" s="12"/>
      <c r="BA2034" s="12"/>
      <c r="BB2034" s="12"/>
      <c r="BC2034" s="12"/>
      <c r="BD2034" s="12"/>
      <c r="BE2034" s="12"/>
      <c r="BF2034" s="12"/>
      <c r="BG2034" s="12"/>
      <c r="BH2034" s="12"/>
      <c r="BI2034" s="12"/>
      <c r="BJ2034" s="13"/>
      <c r="BK2034" s="13"/>
      <c r="BL2034" s="13"/>
      <c r="BM2034" s="13"/>
      <c r="BN2034" s="13"/>
    </row>
    <row r="2035" spans="4:66" x14ac:dyDescent="0.25">
      <c r="D2035" s="7"/>
      <c r="E2035" s="10"/>
      <c r="F2035" s="10"/>
      <c r="G2035" s="10"/>
      <c r="H2035" s="10"/>
      <c r="I2035" s="10"/>
      <c r="J2035" s="10"/>
      <c r="K2035" s="11"/>
      <c r="L2035" s="11"/>
      <c r="M2035" s="12"/>
      <c r="N2035" s="12"/>
      <c r="O2035" s="12"/>
      <c r="P2035" s="12"/>
      <c r="Q2035" s="12"/>
      <c r="R2035" s="12"/>
      <c r="S2035" s="12"/>
      <c r="T2035" s="12"/>
      <c r="U2035" s="12"/>
      <c r="V2035" s="12"/>
      <c r="W2035" s="12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2"/>
      <c r="AS2035" s="12"/>
      <c r="AT2035" s="12"/>
      <c r="AU2035" s="12"/>
      <c r="AV2035" s="12"/>
      <c r="AW2035" s="12"/>
      <c r="AX2035" s="12"/>
      <c r="AY2035" s="12"/>
      <c r="AZ2035" s="12"/>
      <c r="BA2035" s="12"/>
      <c r="BB2035" s="12"/>
      <c r="BC2035" s="12"/>
      <c r="BD2035" s="12"/>
      <c r="BE2035" s="12"/>
      <c r="BF2035" s="12"/>
      <c r="BG2035" s="12"/>
      <c r="BH2035" s="12"/>
      <c r="BI2035" s="12"/>
      <c r="BJ2035" s="13"/>
      <c r="BK2035" s="13"/>
      <c r="BL2035" s="13"/>
      <c r="BM2035" s="13"/>
      <c r="BN2035" s="13"/>
    </row>
    <row r="2036" spans="4:66" x14ac:dyDescent="0.25">
      <c r="D2036" s="7"/>
      <c r="E2036" s="10"/>
      <c r="F2036" s="10"/>
      <c r="G2036" s="10"/>
      <c r="H2036" s="10"/>
      <c r="I2036" s="10"/>
      <c r="J2036" s="10"/>
      <c r="K2036" s="11"/>
      <c r="L2036" s="11"/>
      <c r="M2036" s="12"/>
      <c r="N2036" s="12"/>
      <c r="O2036" s="12"/>
      <c r="P2036" s="12"/>
      <c r="Q2036" s="12"/>
      <c r="R2036" s="12"/>
      <c r="S2036" s="12"/>
      <c r="T2036" s="12"/>
      <c r="U2036" s="12"/>
      <c r="V2036" s="12"/>
      <c r="W2036" s="12"/>
      <c r="X2036" s="12"/>
      <c r="Y2036" s="12"/>
      <c r="Z2036" s="12"/>
      <c r="AA2036" s="12"/>
      <c r="AB2036" s="12"/>
      <c r="AC2036" s="12"/>
      <c r="AD2036" s="12"/>
      <c r="AE2036" s="12"/>
      <c r="AF2036" s="12"/>
      <c r="AG2036" s="12"/>
      <c r="AH2036" s="12"/>
      <c r="AI2036" s="12"/>
      <c r="AJ2036" s="12"/>
      <c r="AK2036" s="12"/>
      <c r="AL2036" s="12"/>
      <c r="AM2036" s="12"/>
      <c r="AN2036" s="12"/>
      <c r="AO2036" s="12"/>
      <c r="AP2036" s="12"/>
      <c r="AQ2036" s="12"/>
      <c r="AR2036" s="12"/>
      <c r="AS2036" s="12"/>
      <c r="AT2036" s="12"/>
      <c r="AU2036" s="12"/>
      <c r="AV2036" s="12"/>
      <c r="AW2036" s="12"/>
      <c r="AX2036" s="12"/>
      <c r="AY2036" s="12"/>
      <c r="AZ2036" s="12"/>
      <c r="BA2036" s="12"/>
      <c r="BB2036" s="12"/>
      <c r="BC2036" s="12"/>
      <c r="BD2036" s="12"/>
      <c r="BE2036" s="12"/>
      <c r="BF2036" s="12"/>
      <c r="BG2036" s="12"/>
      <c r="BH2036" s="12"/>
      <c r="BI2036" s="12"/>
      <c r="BJ2036" s="13"/>
      <c r="BK2036" s="13"/>
      <c r="BL2036" s="13"/>
      <c r="BM2036" s="13"/>
      <c r="BN2036" s="13"/>
    </row>
    <row r="2037" spans="4:66" x14ac:dyDescent="0.25">
      <c r="D2037" s="7"/>
      <c r="E2037" s="10"/>
      <c r="F2037" s="10"/>
      <c r="G2037" s="10"/>
      <c r="H2037" s="10"/>
      <c r="I2037" s="10"/>
      <c r="J2037" s="10"/>
      <c r="K2037" s="11"/>
      <c r="L2037" s="11"/>
      <c r="M2037" s="12"/>
      <c r="N2037" s="12"/>
      <c r="O2037" s="12"/>
      <c r="P2037" s="12"/>
      <c r="Q2037" s="12"/>
      <c r="R2037" s="12"/>
      <c r="S2037" s="12"/>
      <c r="T2037" s="12"/>
      <c r="U2037" s="12"/>
      <c r="V2037" s="12"/>
      <c r="W2037" s="12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2"/>
      <c r="AS2037" s="12"/>
      <c r="AT2037" s="12"/>
      <c r="AU2037" s="12"/>
      <c r="AV2037" s="12"/>
      <c r="AW2037" s="12"/>
      <c r="AX2037" s="12"/>
      <c r="AY2037" s="12"/>
      <c r="AZ2037" s="12"/>
      <c r="BA2037" s="12"/>
      <c r="BB2037" s="12"/>
      <c r="BC2037" s="12"/>
      <c r="BD2037" s="12"/>
      <c r="BE2037" s="12"/>
      <c r="BF2037" s="12"/>
      <c r="BG2037" s="12"/>
      <c r="BH2037" s="12"/>
      <c r="BI2037" s="12"/>
      <c r="BJ2037" s="13"/>
      <c r="BK2037" s="13"/>
      <c r="BL2037" s="13"/>
      <c r="BM2037" s="13"/>
      <c r="BN2037" s="13"/>
    </row>
    <row r="2038" spans="4:66" x14ac:dyDescent="0.25">
      <c r="D2038" s="7"/>
      <c r="E2038" s="10"/>
      <c r="F2038" s="10"/>
      <c r="G2038" s="10"/>
      <c r="H2038" s="10"/>
      <c r="I2038" s="10"/>
      <c r="J2038" s="10"/>
      <c r="K2038" s="11"/>
      <c r="L2038" s="11"/>
      <c r="M2038" s="12"/>
      <c r="N2038" s="12"/>
      <c r="O2038" s="12"/>
      <c r="P2038" s="12"/>
      <c r="Q2038" s="12"/>
      <c r="R2038" s="12"/>
      <c r="S2038" s="12"/>
      <c r="T2038" s="12"/>
      <c r="U2038" s="12"/>
      <c r="V2038" s="12"/>
      <c r="W2038" s="12"/>
      <c r="X2038" s="12"/>
      <c r="Y2038" s="12"/>
      <c r="Z2038" s="12"/>
      <c r="AA2038" s="12"/>
      <c r="AB2038" s="12"/>
      <c r="AC2038" s="12"/>
      <c r="AD2038" s="12"/>
      <c r="AE2038" s="12"/>
      <c r="AF2038" s="12"/>
      <c r="AG2038" s="12"/>
      <c r="AH2038" s="12"/>
      <c r="AI2038" s="12"/>
      <c r="AJ2038" s="12"/>
      <c r="AK2038" s="12"/>
      <c r="AL2038" s="12"/>
      <c r="AM2038" s="12"/>
      <c r="AN2038" s="12"/>
      <c r="AO2038" s="12"/>
      <c r="AP2038" s="12"/>
      <c r="AQ2038" s="12"/>
      <c r="AR2038" s="12"/>
      <c r="AS2038" s="12"/>
      <c r="AT2038" s="12"/>
      <c r="AU2038" s="12"/>
      <c r="AV2038" s="12"/>
      <c r="AW2038" s="12"/>
      <c r="AX2038" s="12"/>
      <c r="AY2038" s="12"/>
      <c r="AZ2038" s="12"/>
      <c r="BA2038" s="12"/>
      <c r="BB2038" s="12"/>
      <c r="BC2038" s="12"/>
      <c r="BD2038" s="12"/>
      <c r="BE2038" s="12"/>
      <c r="BF2038" s="12"/>
      <c r="BG2038" s="12"/>
      <c r="BH2038" s="12"/>
      <c r="BI2038" s="12"/>
      <c r="BJ2038" s="13"/>
      <c r="BK2038" s="13"/>
      <c r="BL2038" s="13"/>
      <c r="BM2038" s="13"/>
      <c r="BN2038" s="13"/>
    </row>
    <row r="2039" spans="4:66" x14ac:dyDescent="0.25">
      <c r="D2039" s="7"/>
      <c r="E2039" s="10"/>
      <c r="F2039" s="10"/>
      <c r="G2039" s="10"/>
      <c r="H2039" s="10"/>
      <c r="I2039" s="10"/>
      <c r="J2039" s="10"/>
      <c r="K2039" s="11"/>
      <c r="L2039" s="11"/>
      <c r="M2039" s="12"/>
      <c r="N2039" s="12"/>
      <c r="O2039" s="12"/>
      <c r="P2039" s="12"/>
      <c r="Q2039" s="12"/>
      <c r="R2039" s="12"/>
      <c r="S2039" s="12"/>
      <c r="T2039" s="12"/>
      <c r="U2039" s="12"/>
      <c r="V2039" s="12"/>
      <c r="W2039" s="12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2"/>
      <c r="AS2039" s="12"/>
      <c r="AT2039" s="12"/>
      <c r="AU2039" s="12"/>
      <c r="AV2039" s="12"/>
      <c r="AW2039" s="12"/>
      <c r="AX2039" s="12"/>
      <c r="AY2039" s="12"/>
      <c r="AZ2039" s="12"/>
      <c r="BA2039" s="12"/>
      <c r="BB2039" s="12"/>
      <c r="BC2039" s="12"/>
      <c r="BD2039" s="12"/>
      <c r="BE2039" s="12"/>
      <c r="BF2039" s="12"/>
      <c r="BG2039" s="12"/>
      <c r="BH2039" s="12"/>
      <c r="BI2039" s="12"/>
      <c r="BJ2039" s="13"/>
      <c r="BK2039" s="13"/>
      <c r="BL2039" s="13"/>
      <c r="BM2039" s="13"/>
      <c r="BN2039" s="13"/>
    </row>
    <row r="2040" spans="4:66" x14ac:dyDescent="0.25">
      <c r="D2040" s="7"/>
      <c r="E2040" s="10"/>
      <c r="F2040" s="10"/>
      <c r="G2040" s="10"/>
      <c r="H2040" s="10"/>
      <c r="I2040" s="10"/>
      <c r="J2040" s="10"/>
      <c r="K2040" s="11"/>
      <c r="L2040" s="11"/>
      <c r="M2040" s="12"/>
      <c r="N2040" s="12"/>
      <c r="O2040" s="12"/>
      <c r="P2040" s="12"/>
      <c r="Q2040" s="12"/>
      <c r="R2040" s="12"/>
      <c r="S2040" s="12"/>
      <c r="T2040" s="12"/>
      <c r="U2040" s="12"/>
      <c r="V2040" s="12"/>
      <c r="W2040" s="12"/>
      <c r="X2040" s="12"/>
      <c r="Y2040" s="12"/>
      <c r="Z2040" s="12"/>
      <c r="AA2040" s="12"/>
      <c r="AB2040" s="12"/>
      <c r="AC2040" s="12"/>
      <c r="AD2040" s="12"/>
      <c r="AE2040" s="12"/>
      <c r="AF2040" s="12"/>
      <c r="AG2040" s="12"/>
      <c r="AH2040" s="12"/>
      <c r="AI2040" s="12"/>
      <c r="AJ2040" s="12"/>
      <c r="AK2040" s="12"/>
      <c r="AL2040" s="12"/>
      <c r="AM2040" s="12"/>
      <c r="AN2040" s="12"/>
      <c r="AO2040" s="12"/>
      <c r="AP2040" s="12"/>
      <c r="AQ2040" s="12"/>
      <c r="AR2040" s="12"/>
      <c r="AS2040" s="12"/>
      <c r="AT2040" s="12"/>
      <c r="AU2040" s="12"/>
      <c r="AV2040" s="12"/>
      <c r="AW2040" s="12"/>
      <c r="AX2040" s="12"/>
      <c r="AY2040" s="12"/>
      <c r="AZ2040" s="12"/>
      <c r="BA2040" s="12"/>
      <c r="BB2040" s="12"/>
      <c r="BC2040" s="12"/>
      <c r="BD2040" s="12"/>
      <c r="BE2040" s="12"/>
      <c r="BF2040" s="12"/>
      <c r="BG2040" s="12"/>
      <c r="BH2040" s="12"/>
      <c r="BI2040" s="12"/>
      <c r="BJ2040" s="13"/>
      <c r="BK2040" s="13"/>
      <c r="BL2040" s="13"/>
      <c r="BM2040" s="13"/>
      <c r="BN2040" s="13"/>
    </row>
    <row r="2041" spans="4:66" x14ac:dyDescent="0.25">
      <c r="D2041" s="7"/>
      <c r="E2041" s="10"/>
      <c r="F2041" s="10"/>
      <c r="G2041" s="10"/>
      <c r="H2041" s="10"/>
      <c r="I2041" s="10"/>
      <c r="J2041" s="10"/>
      <c r="K2041" s="11"/>
      <c r="L2041" s="11"/>
      <c r="M2041" s="12"/>
      <c r="N2041" s="12"/>
      <c r="O2041" s="12"/>
      <c r="P2041" s="12"/>
      <c r="Q2041" s="12"/>
      <c r="R2041" s="12"/>
      <c r="S2041" s="12"/>
      <c r="T2041" s="12"/>
      <c r="U2041" s="12"/>
      <c r="V2041" s="12"/>
      <c r="W2041" s="12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2"/>
      <c r="AS2041" s="12"/>
      <c r="AT2041" s="12"/>
      <c r="AU2041" s="12"/>
      <c r="AV2041" s="12"/>
      <c r="AW2041" s="12"/>
      <c r="AX2041" s="12"/>
      <c r="AY2041" s="12"/>
      <c r="AZ2041" s="12"/>
      <c r="BA2041" s="12"/>
      <c r="BB2041" s="12"/>
      <c r="BC2041" s="12"/>
      <c r="BD2041" s="12"/>
      <c r="BE2041" s="12"/>
      <c r="BF2041" s="12"/>
      <c r="BG2041" s="12"/>
      <c r="BH2041" s="12"/>
      <c r="BI2041" s="12"/>
      <c r="BJ2041" s="13"/>
      <c r="BK2041" s="13"/>
      <c r="BL2041" s="13"/>
      <c r="BM2041" s="13"/>
      <c r="BN2041" s="13"/>
    </row>
    <row r="2042" spans="4:66" x14ac:dyDescent="0.25">
      <c r="D2042" s="7"/>
      <c r="E2042" s="10"/>
      <c r="F2042" s="10"/>
      <c r="G2042" s="10"/>
      <c r="H2042" s="10"/>
      <c r="I2042" s="10"/>
      <c r="J2042" s="10"/>
      <c r="K2042" s="11"/>
      <c r="L2042" s="11"/>
      <c r="M2042" s="12"/>
      <c r="N2042" s="12"/>
      <c r="O2042" s="12"/>
      <c r="P2042" s="12"/>
      <c r="Q2042" s="12"/>
      <c r="R2042" s="12"/>
      <c r="S2042" s="12"/>
      <c r="T2042" s="12"/>
      <c r="U2042" s="12"/>
      <c r="V2042" s="12"/>
      <c r="W2042" s="12"/>
      <c r="X2042" s="12"/>
      <c r="Y2042" s="12"/>
      <c r="Z2042" s="12"/>
      <c r="AA2042" s="12"/>
      <c r="AB2042" s="12"/>
      <c r="AC2042" s="12"/>
      <c r="AD2042" s="12"/>
      <c r="AE2042" s="12"/>
      <c r="AF2042" s="12"/>
      <c r="AG2042" s="12"/>
      <c r="AH2042" s="12"/>
      <c r="AI2042" s="12"/>
      <c r="AJ2042" s="12"/>
      <c r="AK2042" s="12"/>
      <c r="AL2042" s="12"/>
      <c r="AM2042" s="12"/>
      <c r="AN2042" s="12"/>
      <c r="AO2042" s="12"/>
      <c r="AP2042" s="12"/>
      <c r="AQ2042" s="12"/>
      <c r="AR2042" s="12"/>
      <c r="AS2042" s="12"/>
      <c r="AT2042" s="12"/>
      <c r="AU2042" s="12"/>
      <c r="AV2042" s="12"/>
      <c r="AW2042" s="12"/>
      <c r="AX2042" s="12"/>
      <c r="AY2042" s="12"/>
      <c r="AZ2042" s="12"/>
      <c r="BA2042" s="12"/>
      <c r="BB2042" s="12"/>
      <c r="BC2042" s="12"/>
      <c r="BD2042" s="12"/>
      <c r="BE2042" s="12"/>
      <c r="BF2042" s="12"/>
      <c r="BG2042" s="12"/>
      <c r="BH2042" s="12"/>
      <c r="BI2042" s="12"/>
      <c r="BJ2042" s="13"/>
      <c r="BK2042" s="13"/>
      <c r="BL2042" s="13"/>
      <c r="BM2042" s="13"/>
      <c r="BN2042" s="13"/>
    </row>
    <row r="2043" spans="4:66" x14ac:dyDescent="0.25">
      <c r="D2043" s="7"/>
      <c r="E2043" s="10"/>
      <c r="F2043" s="10"/>
      <c r="G2043" s="10"/>
      <c r="H2043" s="10"/>
      <c r="I2043" s="10"/>
      <c r="J2043" s="10"/>
      <c r="K2043" s="11"/>
      <c r="L2043" s="11"/>
      <c r="M2043" s="12"/>
      <c r="N2043" s="12"/>
      <c r="O2043" s="12"/>
      <c r="P2043" s="12"/>
      <c r="Q2043" s="12"/>
      <c r="R2043" s="12"/>
      <c r="S2043" s="12"/>
      <c r="T2043" s="12"/>
      <c r="U2043" s="12"/>
      <c r="V2043" s="12"/>
      <c r="W2043" s="12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2"/>
      <c r="AS2043" s="12"/>
      <c r="AT2043" s="12"/>
      <c r="AU2043" s="12"/>
      <c r="AV2043" s="12"/>
      <c r="AW2043" s="12"/>
      <c r="AX2043" s="12"/>
      <c r="AY2043" s="12"/>
      <c r="AZ2043" s="12"/>
      <c r="BA2043" s="12"/>
      <c r="BB2043" s="12"/>
      <c r="BC2043" s="12"/>
      <c r="BD2043" s="12"/>
      <c r="BE2043" s="12"/>
      <c r="BF2043" s="12"/>
      <c r="BG2043" s="12"/>
      <c r="BH2043" s="12"/>
      <c r="BI2043" s="12"/>
      <c r="BJ2043" s="13"/>
      <c r="BK2043" s="13"/>
      <c r="BL2043" s="13"/>
      <c r="BM2043" s="13"/>
      <c r="BN2043" s="13"/>
    </row>
    <row r="2044" spans="4:66" x14ac:dyDescent="0.25">
      <c r="D2044" s="7"/>
      <c r="E2044" s="10"/>
      <c r="F2044" s="10"/>
      <c r="G2044" s="10"/>
      <c r="H2044" s="10"/>
      <c r="I2044" s="10"/>
      <c r="J2044" s="10"/>
      <c r="K2044" s="11"/>
      <c r="L2044" s="11"/>
      <c r="M2044" s="12"/>
      <c r="N2044" s="12"/>
      <c r="O2044" s="12"/>
      <c r="P2044" s="12"/>
      <c r="Q2044" s="12"/>
      <c r="R2044" s="12"/>
      <c r="S2044" s="12"/>
      <c r="T2044" s="12"/>
      <c r="U2044" s="12"/>
      <c r="V2044" s="12"/>
      <c r="W2044" s="12"/>
      <c r="X2044" s="12"/>
      <c r="Y2044" s="12"/>
      <c r="Z2044" s="12"/>
      <c r="AA2044" s="12"/>
      <c r="AB2044" s="12"/>
      <c r="AC2044" s="12"/>
      <c r="AD2044" s="12"/>
      <c r="AE2044" s="12"/>
      <c r="AF2044" s="12"/>
      <c r="AG2044" s="12"/>
      <c r="AH2044" s="12"/>
      <c r="AI2044" s="12"/>
      <c r="AJ2044" s="12"/>
      <c r="AK2044" s="12"/>
      <c r="AL2044" s="12"/>
      <c r="AM2044" s="12"/>
      <c r="AN2044" s="12"/>
      <c r="AO2044" s="12"/>
      <c r="AP2044" s="12"/>
      <c r="AQ2044" s="12"/>
      <c r="AR2044" s="12"/>
      <c r="AS2044" s="12"/>
      <c r="AT2044" s="12"/>
      <c r="AU2044" s="12"/>
      <c r="AV2044" s="12"/>
      <c r="AW2044" s="12"/>
      <c r="AX2044" s="12"/>
      <c r="AY2044" s="12"/>
      <c r="AZ2044" s="12"/>
      <c r="BA2044" s="12"/>
      <c r="BB2044" s="12"/>
      <c r="BC2044" s="12"/>
      <c r="BD2044" s="12"/>
      <c r="BE2044" s="12"/>
      <c r="BF2044" s="12"/>
      <c r="BG2044" s="12"/>
      <c r="BH2044" s="12"/>
      <c r="BI2044" s="12"/>
      <c r="BJ2044" s="13"/>
      <c r="BK2044" s="13"/>
      <c r="BL2044" s="13"/>
      <c r="BM2044" s="13"/>
      <c r="BN2044" s="13"/>
    </row>
    <row r="2045" spans="4:66" x14ac:dyDescent="0.25">
      <c r="D2045" s="7"/>
      <c r="E2045" s="10"/>
      <c r="F2045" s="10"/>
      <c r="G2045" s="10"/>
      <c r="H2045" s="10"/>
      <c r="I2045" s="10"/>
      <c r="J2045" s="10"/>
      <c r="K2045" s="11"/>
      <c r="L2045" s="11"/>
      <c r="M2045" s="12"/>
      <c r="N2045" s="12"/>
      <c r="O2045" s="12"/>
      <c r="P2045" s="12"/>
      <c r="Q2045" s="12"/>
      <c r="R2045" s="12"/>
      <c r="S2045" s="12"/>
      <c r="T2045" s="12"/>
      <c r="U2045" s="12"/>
      <c r="V2045" s="12"/>
      <c r="W2045" s="12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2"/>
      <c r="AS2045" s="12"/>
      <c r="AT2045" s="12"/>
      <c r="AU2045" s="12"/>
      <c r="AV2045" s="12"/>
      <c r="AW2045" s="12"/>
      <c r="AX2045" s="12"/>
      <c r="AY2045" s="12"/>
      <c r="AZ2045" s="12"/>
      <c r="BA2045" s="12"/>
      <c r="BB2045" s="12"/>
      <c r="BC2045" s="12"/>
      <c r="BD2045" s="12"/>
      <c r="BE2045" s="12"/>
      <c r="BF2045" s="12"/>
      <c r="BG2045" s="12"/>
      <c r="BH2045" s="12"/>
      <c r="BI2045" s="12"/>
      <c r="BJ2045" s="13"/>
      <c r="BK2045" s="13"/>
      <c r="BL2045" s="13"/>
      <c r="BM2045" s="13"/>
      <c r="BN2045" s="13"/>
    </row>
    <row r="2046" spans="4:66" x14ac:dyDescent="0.25">
      <c r="D2046" s="7"/>
      <c r="E2046" s="10"/>
      <c r="F2046" s="10"/>
      <c r="G2046" s="10"/>
      <c r="H2046" s="10"/>
      <c r="I2046" s="10"/>
      <c r="J2046" s="10"/>
      <c r="K2046" s="11"/>
      <c r="L2046" s="11"/>
      <c r="M2046" s="12"/>
      <c r="N2046" s="12"/>
      <c r="O2046" s="12"/>
      <c r="P2046" s="12"/>
      <c r="Q2046" s="12"/>
      <c r="R2046" s="12"/>
      <c r="S2046" s="12"/>
      <c r="T2046" s="12"/>
      <c r="U2046" s="12"/>
      <c r="V2046" s="12"/>
      <c r="W2046" s="12"/>
      <c r="X2046" s="12"/>
      <c r="Y2046" s="12"/>
      <c r="Z2046" s="12"/>
      <c r="AA2046" s="12"/>
      <c r="AB2046" s="12"/>
      <c r="AC2046" s="12"/>
      <c r="AD2046" s="12"/>
      <c r="AE2046" s="12"/>
      <c r="AF2046" s="12"/>
      <c r="AG2046" s="12"/>
      <c r="AH2046" s="12"/>
      <c r="AI2046" s="12"/>
      <c r="AJ2046" s="12"/>
      <c r="AK2046" s="12"/>
      <c r="AL2046" s="12"/>
      <c r="AM2046" s="12"/>
      <c r="AN2046" s="12"/>
      <c r="AO2046" s="12"/>
      <c r="AP2046" s="12"/>
      <c r="AQ2046" s="12"/>
      <c r="AR2046" s="12"/>
      <c r="AS2046" s="12"/>
      <c r="AT2046" s="12"/>
      <c r="AU2046" s="12"/>
      <c r="AV2046" s="12"/>
      <c r="AW2046" s="12"/>
      <c r="AX2046" s="12"/>
      <c r="AY2046" s="12"/>
      <c r="AZ2046" s="12"/>
      <c r="BA2046" s="12"/>
      <c r="BB2046" s="12"/>
      <c r="BC2046" s="12"/>
      <c r="BD2046" s="12"/>
      <c r="BE2046" s="12"/>
      <c r="BF2046" s="12"/>
      <c r="BG2046" s="12"/>
      <c r="BH2046" s="12"/>
      <c r="BI2046" s="12"/>
      <c r="BJ2046" s="13"/>
      <c r="BK2046" s="13"/>
      <c r="BL2046" s="13"/>
      <c r="BM2046" s="13"/>
      <c r="BN2046" s="13"/>
    </row>
    <row r="2047" spans="4:66" x14ac:dyDescent="0.25">
      <c r="D2047" s="7"/>
      <c r="E2047" s="10"/>
      <c r="F2047" s="10"/>
      <c r="G2047" s="10"/>
      <c r="H2047" s="10"/>
      <c r="I2047" s="10"/>
      <c r="J2047" s="10"/>
      <c r="K2047" s="11"/>
      <c r="L2047" s="11"/>
      <c r="M2047" s="12"/>
      <c r="N2047" s="12"/>
      <c r="O2047" s="12"/>
      <c r="P2047" s="12"/>
      <c r="Q2047" s="12"/>
      <c r="R2047" s="12"/>
      <c r="S2047" s="12"/>
      <c r="T2047" s="12"/>
      <c r="U2047" s="12"/>
      <c r="V2047" s="12"/>
      <c r="W2047" s="12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2"/>
      <c r="AS2047" s="12"/>
      <c r="AT2047" s="12"/>
      <c r="AU2047" s="12"/>
      <c r="AV2047" s="12"/>
      <c r="AW2047" s="12"/>
      <c r="AX2047" s="12"/>
      <c r="AY2047" s="12"/>
      <c r="AZ2047" s="12"/>
      <c r="BA2047" s="12"/>
      <c r="BB2047" s="12"/>
      <c r="BC2047" s="12"/>
      <c r="BD2047" s="12"/>
      <c r="BE2047" s="12"/>
      <c r="BF2047" s="12"/>
      <c r="BG2047" s="12"/>
      <c r="BH2047" s="12"/>
      <c r="BI2047" s="12"/>
      <c r="BJ2047" s="13"/>
      <c r="BK2047" s="13"/>
      <c r="BL2047" s="13"/>
      <c r="BM2047" s="13"/>
      <c r="BN2047" s="13"/>
    </row>
    <row r="2048" spans="4:66" x14ac:dyDescent="0.25">
      <c r="D2048" s="7"/>
      <c r="E2048" s="10"/>
      <c r="F2048" s="10"/>
      <c r="G2048" s="10"/>
      <c r="H2048" s="10"/>
      <c r="I2048" s="10"/>
      <c r="J2048" s="10"/>
      <c r="K2048" s="11"/>
      <c r="L2048" s="11"/>
      <c r="M2048" s="12"/>
      <c r="N2048" s="12"/>
      <c r="O2048" s="12"/>
      <c r="P2048" s="12"/>
      <c r="Q2048" s="12"/>
      <c r="R2048" s="12"/>
      <c r="S2048" s="12"/>
      <c r="T2048" s="12"/>
      <c r="U2048" s="12"/>
      <c r="V2048" s="12"/>
      <c r="W2048" s="12"/>
      <c r="X2048" s="12"/>
      <c r="Y2048" s="12"/>
      <c r="Z2048" s="12"/>
      <c r="AA2048" s="12"/>
      <c r="AB2048" s="12"/>
      <c r="AC2048" s="12"/>
      <c r="AD2048" s="12"/>
      <c r="AE2048" s="12"/>
      <c r="AF2048" s="12"/>
      <c r="AG2048" s="12"/>
      <c r="AH2048" s="12"/>
      <c r="AI2048" s="12"/>
      <c r="AJ2048" s="12"/>
      <c r="AK2048" s="12"/>
      <c r="AL2048" s="12"/>
      <c r="AM2048" s="12"/>
      <c r="AN2048" s="12"/>
      <c r="AO2048" s="12"/>
      <c r="AP2048" s="12"/>
      <c r="AQ2048" s="12"/>
      <c r="AR2048" s="12"/>
      <c r="AS2048" s="12"/>
      <c r="AT2048" s="12"/>
      <c r="AU2048" s="12"/>
      <c r="AV2048" s="12"/>
      <c r="AW2048" s="12"/>
      <c r="AX2048" s="12"/>
      <c r="AY2048" s="12"/>
      <c r="AZ2048" s="12"/>
      <c r="BA2048" s="12"/>
      <c r="BB2048" s="12"/>
      <c r="BC2048" s="12"/>
      <c r="BD2048" s="12"/>
      <c r="BE2048" s="12"/>
      <c r="BF2048" s="12"/>
      <c r="BG2048" s="12"/>
      <c r="BH2048" s="12"/>
      <c r="BI2048" s="12"/>
      <c r="BJ2048" s="13"/>
      <c r="BK2048" s="13"/>
      <c r="BL2048" s="13"/>
      <c r="BM2048" s="13"/>
      <c r="BN2048" s="13"/>
    </row>
    <row r="2049" spans="4:66" x14ac:dyDescent="0.25">
      <c r="D2049" s="7"/>
      <c r="E2049" s="10"/>
      <c r="F2049" s="10"/>
      <c r="G2049" s="10"/>
      <c r="H2049" s="10"/>
      <c r="I2049" s="10"/>
      <c r="J2049" s="10"/>
      <c r="K2049" s="11"/>
      <c r="L2049" s="11"/>
      <c r="M2049" s="12"/>
      <c r="N2049" s="12"/>
      <c r="O2049" s="12"/>
      <c r="P2049" s="12"/>
      <c r="Q2049" s="12"/>
      <c r="R2049" s="12"/>
      <c r="S2049" s="12"/>
      <c r="T2049" s="12"/>
      <c r="U2049" s="12"/>
      <c r="V2049" s="12"/>
      <c r="W2049" s="12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2"/>
      <c r="AS2049" s="12"/>
      <c r="AT2049" s="12"/>
      <c r="AU2049" s="12"/>
      <c r="AV2049" s="12"/>
      <c r="AW2049" s="12"/>
      <c r="AX2049" s="12"/>
      <c r="AY2049" s="12"/>
      <c r="AZ2049" s="12"/>
      <c r="BA2049" s="12"/>
      <c r="BB2049" s="12"/>
      <c r="BC2049" s="12"/>
      <c r="BD2049" s="12"/>
      <c r="BE2049" s="12"/>
      <c r="BF2049" s="12"/>
      <c r="BG2049" s="12"/>
      <c r="BH2049" s="12"/>
      <c r="BI2049" s="12"/>
      <c r="BJ2049" s="13"/>
      <c r="BK2049" s="13"/>
      <c r="BL2049" s="13"/>
      <c r="BM2049" s="13"/>
      <c r="BN2049" s="13"/>
    </row>
    <row r="2050" spans="4:66" x14ac:dyDescent="0.25">
      <c r="D2050" s="7"/>
      <c r="E2050" s="10"/>
      <c r="F2050" s="10"/>
      <c r="G2050" s="10"/>
      <c r="H2050" s="10"/>
      <c r="I2050" s="10"/>
      <c r="J2050" s="10"/>
      <c r="K2050" s="11"/>
      <c r="L2050" s="11"/>
      <c r="M2050" s="12"/>
      <c r="N2050" s="12"/>
      <c r="O2050" s="12"/>
      <c r="P2050" s="12"/>
      <c r="Q2050" s="12"/>
      <c r="R2050" s="12"/>
      <c r="S2050" s="12"/>
      <c r="T2050" s="12"/>
      <c r="U2050" s="12"/>
      <c r="V2050" s="12"/>
      <c r="W2050" s="12"/>
      <c r="X2050" s="12"/>
      <c r="Y2050" s="12"/>
      <c r="Z2050" s="12"/>
      <c r="AA2050" s="12"/>
      <c r="AB2050" s="12"/>
      <c r="AC2050" s="12"/>
      <c r="AD2050" s="12"/>
      <c r="AE2050" s="12"/>
      <c r="AF2050" s="12"/>
      <c r="AG2050" s="12"/>
      <c r="AH2050" s="12"/>
      <c r="AI2050" s="12"/>
      <c r="AJ2050" s="12"/>
      <c r="AK2050" s="12"/>
      <c r="AL2050" s="12"/>
      <c r="AM2050" s="12"/>
      <c r="AN2050" s="12"/>
      <c r="AO2050" s="12"/>
      <c r="AP2050" s="12"/>
      <c r="AQ2050" s="12"/>
      <c r="AR2050" s="12"/>
      <c r="AS2050" s="12"/>
      <c r="AT2050" s="12"/>
      <c r="AU2050" s="12"/>
      <c r="AV2050" s="12"/>
      <c r="AW2050" s="12"/>
      <c r="AX2050" s="12"/>
      <c r="AY2050" s="12"/>
      <c r="AZ2050" s="12"/>
      <c r="BA2050" s="12"/>
      <c r="BB2050" s="12"/>
      <c r="BC2050" s="12"/>
      <c r="BD2050" s="12"/>
      <c r="BE2050" s="12"/>
      <c r="BF2050" s="12"/>
      <c r="BG2050" s="12"/>
      <c r="BH2050" s="12"/>
      <c r="BI2050" s="12"/>
      <c r="BJ2050" s="13"/>
      <c r="BK2050" s="13"/>
      <c r="BL2050" s="13"/>
      <c r="BM2050" s="13"/>
      <c r="BN2050" s="13"/>
    </row>
    <row r="2051" spans="4:66" x14ac:dyDescent="0.25">
      <c r="D2051" s="7"/>
      <c r="E2051" s="10"/>
      <c r="F2051" s="10"/>
      <c r="G2051" s="10"/>
      <c r="H2051" s="10"/>
      <c r="I2051" s="10"/>
      <c r="J2051" s="10"/>
      <c r="K2051" s="11"/>
      <c r="L2051" s="11"/>
      <c r="M2051" s="12"/>
      <c r="N2051" s="12"/>
      <c r="O2051" s="12"/>
      <c r="P2051" s="12"/>
      <c r="Q2051" s="12"/>
      <c r="R2051" s="12"/>
      <c r="S2051" s="12"/>
      <c r="T2051" s="12"/>
      <c r="U2051" s="12"/>
      <c r="V2051" s="12"/>
      <c r="W2051" s="12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2"/>
      <c r="AS2051" s="12"/>
      <c r="AT2051" s="12"/>
      <c r="AU2051" s="12"/>
      <c r="AV2051" s="12"/>
      <c r="AW2051" s="12"/>
      <c r="AX2051" s="12"/>
      <c r="AY2051" s="12"/>
      <c r="AZ2051" s="12"/>
      <c r="BA2051" s="12"/>
      <c r="BB2051" s="12"/>
      <c r="BC2051" s="12"/>
      <c r="BD2051" s="12"/>
      <c r="BE2051" s="12"/>
      <c r="BF2051" s="12"/>
      <c r="BG2051" s="12"/>
      <c r="BH2051" s="12"/>
      <c r="BI2051" s="12"/>
      <c r="BJ2051" s="13"/>
      <c r="BK2051" s="13"/>
      <c r="BL2051" s="13"/>
      <c r="BM2051" s="13"/>
      <c r="BN2051" s="13"/>
    </row>
    <row r="2052" spans="4:66" x14ac:dyDescent="0.25">
      <c r="D2052" s="7"/>
      <c r="E2052" s="10"/>
      <c r="F2052" s="10"/>
      <c r="G2052" s="10"/>
      <c r="H2052" s="10"/>
      <c r="I2052" s="10"/>
      <c r="J2052" s="10"/>
      <c r="K2052" s="11"/>
      <c r="L2052" s="11"/>
      <c r="M2052" s="12"/>
      <c r="N2052" s="12"/>
      <c r="O2052" s="12"/>
      <c r="P2052" s="12"/>
      <c r="Q2052" s="12"/>
      <c r="R2052" s="12"/>
      <c r="S2052" s="12"/>
      <c r="T2052" s="12"/>
      <c r="U2052" s="12"/>
      <c r="V2052" s="12"/>
      <c r="W2052" s="12"/>
      <c r="X2052" s="12"/>
      <c r="Y2052" s="12"/>
      <c r="Z2052" s="12"/>
      <c r="AA2052" s="12"/>
      <c r="AB2052" s="12"/>
      <c r="AC2052" s="12"/>
      <c r="AD2052" s="12"/>
      <c r="AE2052" s="12"/>
      <c r="AF2052" s="12"/>
      <c r="AG2052" s="12"/>
      <c r="AH2052" s="12"/>
      <c r="AI2052" s="12"/>
      <c r="AJ2052" s="12"/>
      <c r="AK2052" s="12"/>
      <c r="AL2052" s="12"/>
      <c r="AM2052" s="12"/>
      <c r="AN2052" s="12"/>
      <c r="AO2052" s="12"/>
      <c r="AP2052" s="12"/>
      <c r="AQ2052" s="12"/>
      <c r="AR2052" s="12"/>
      <c r="AS2052" s="12"/>
      <c r="AT2052" s="12"/>
      <c r="AU2052" s="12"/>
      <c r="AV2052" s="12"/>
      <c r="AW2052" s="12"/>
      <c r="AX2052" s="12"/>
      <c r="AY2052" s="12"/>
      <c r="AZ2052" s="12"/>
      <c r="BA2052" s="12"/>
      <c r="BB2052" s="12"/>
      <c r="BC2052" s="12"/>
      <c r="BD2052" s="12"/>
      <c r="BE2052" s="12"/>
      <c r="BF2052" s="12"/>
      <c r="BG2052" s="12"/>
      <c r="BH2052" s="12"/>
      <c r="BI2052" s="12"/>
      <c r="BJ2052" s="13"/>
      <c r="BK2052" s="13"/>
      <c r="BL2052" s="13"/>
      <c r="BM2052" s="13"/>
      <c r="BN2052" s="13"/>
    </row>
    <row r="2053" spans="4:66" x14ac:dyDescent="0.25">
      <c r="D2053" s="7"/>
      <c r="E2053" s="10"/>
      <c r="F2053" s="10"/>
      <c r="G2053" s="10"/>
      <c r="H2053" s="10"/>
      <c r="I2053" s="10"/>
      <c r="J2053" s="10"/>
      <c r="K2053" s="11"/>
      <c r="L2053" s="11"/>
      <c r="M2053" s="12"/>
      <c r="N2053" s="12"/>
      <c r="O2053" s="12"/>
      <c r="P2053" s="12"/>
      <c r="Q2053" s="12"/>
      <c r="R2053" s="12"/>
      <c r="S2053" s="12"/>
      <c r="T2053" s="12"/>
      <c r="U2053" s="12"/>
      <c r="V2053" s="12"/>
      <c r="W2053" s="12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2"/>
      <c r="AS2053" s="12"/>
      <c r="AT2053" s="12"/>
      <c r="AU2053" s="12"/>
      <c r="AV2053" s="12"/>
      <c r="AW2053" s="12"/>
      <c r="AX2053" s="12"/>
      <c r="AY2053" s="12"/>
      <c r="AZ2053" s="12"/>
      <c r="BA2053" s="12"/>
      <c r="BB2053" s="12"/>
      <c r="BC2053" s="12"/>
      <c r="BD2053" s="12"/>
      <c r="BE2053" s="12"/>
      <c r="BF2053" s="12"/>
      <c r="BG2053" s="12"/>
      <c r="BH2053" s="12"/>
      <c r="BI2053" s="12"/>
      <c r="BJ2053" s="13"/>
      <c r="BK2053" s="13"/>
      <c r="BL2053" s="13"/>
      <c r="BM2053" s="13"/>
      <c r="BN2053" s="13"/>
    </row>
    <row r="2054" spans="4:66" x14ac:dyDescent="0.25">
      <c r="D2054" s="7"/>
      <c r="E2054" s="10"/>
      <c r="F2054" s="10"/>
      <c r="G2054" s="10"/>
      <c r="H2054" s="10"/>
      <c r="I2054" s="10"/>
      <c r="J2054" s="10"/>
      <c r="K2054" s="11"/>
      <c r="L2054" s="11"/>
      <c r="M2054" s="12"/>
      <c r="N2054" s="12"/>
      <c r="O2054" s="12"/>
      <c r="P2054" s="12"/>
      <c r="Q2054" s="12"/>
      <c r="R2054" s="12"/>
      <c r="S2054" s="12"/>
      <c r="T2054" s="12"/>
      <c r="U2054" s="12"/>
      <c r="V2054" s="12"/>
      <c r="W2054" s="12"/>
      <c r="X2054" s="12"/>
      <c r="Y2054" s="12"/>
      <c r="Z2054" s="12"/>
      <c r="AA2054" s="12"/>
      <c r="AB2054" s="12"/>
      <c r="AC2054" s="12"/>
      <c r="AD2054" s="12"/>
      <c r="AE2054" s="12"/>
      <c r="AF2054" s="12"/>
      <c r="AG2054" s="12"/>
      <c r="AH2054" s="12"/>
      <c r="AI2054" s="12"/>
      <c r="AJ2054" s="12"/>
      <c r="AK2054" s="12"/>
      <c r="AL2054" s="12"/>
      <c r="AM2054" s="12"/>
      <c r="AN2054" s="12"/>
      <c r="AO2054" s="12"/>
      <c r="AP2054" s="12"/>
      <c r="AQ2054" s="12"/>
      <c r="AR2054" s="12"/>
      <c r="AS2054" s="12"/>
      <c r="AT2054" s="12"/>
      <c r="AU2054" s="12"/>
      <c r="AV2054" s="12"/>
      <c r="AW2054" s="12"/>
      <c r="AX2054" s="12"/>
      <c r="AY2054" s="12"/>
      <c r="AZ2054" s="12"/>
      <c r="BA2054" s="12"/>
      <c r="BB2054" s="12"/>
      <c r="BC2054" s="12"/>
      <c r="BD2054" s="12"/>
      <c r="BE2054" s="12"/>
      <c r="BF2054" s="12"/>
      <c r="BG2054" s="12"/>
      <c r="BH2054" s="12"/>
      <c r="BI2054" s="12"/>
      <c r="BJ2054" s="13"/>
      <c r="BK2054" s="13"/>
      <c r="BL2054" s="13"/>
      <c r="BM2054" s="13"/>
      <c r="BN2054" s="13"/>
    </row>
    <row r="2055" spans="4:66" x14ac:dyDescent="0.25">
      <c r="D2055" s="7"/>
      <c r="E2055" s="10"/>
      <c r="F2055" s="10"/>
      <c r="G2055" s="10"/>
      <c r="H2055" s="10"/>
      <c r="I2055" s="10"/>
      <c r="J2055" s="10"/>
      <c r="K2055" s="11"/>
      <c r="L2055" s="11"/>
      <c r="M2055" s="12"/>
      <c r="N2055" s="12"/>
      <c r="O2055" s="12"/>
      <c r="P2055" s="12"/>
      <c r="Q2055" s="12"/>
      <c r="R2055" s="12"/>
      <c r="S2055" s="12"/>
      <c r="T2055" s="12"/>
      <c r="U2055" s="12"/>
      <c r="V2055" s="12"/>
      <c r="W2055" s="12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2"/>
      <c r="AS2055" s="12"/>
      <c r="AT2055" s="12"/>
      <c r="AU2055" s="12"/>
      <c r="AV2055" s="12"/>
      <c r="AW2055" s="12"/>
      <c r="AX2055" s="12"/>
      <c r="AY2055" s="12"/>
      <c r="AZ2055" s="12"/>
      <c r="BA2055" s="12"/>
      <c r="BB2055" s="12"/>
      <c r="BC2055" s="12"/>
      <c r="BD2055" s="12"/>
      <c r="BE2055" s="12"/>
      <c r="BF2055" s="12"/>
      <c r="BG2055" s="12"/>
      <c r="BH2055" s="12"/>
      <c r="BI2055" s="12"/>
      <c r="BJ2055" s="13"/>
      <c r="BK2055" s="13"/>
      <c r="BL2055" s="13"/>
      <c r="BM2055" s="13"/>
      <c r="BN2055" s="13"/>
    </row>
    <row r="2056" spans="4:66" x14ac:dyDescent="0.25">
      <c r="D2056" s="7"/>
      <c r="E2056" s="10"/>
      <c r="F2056" s="10"/>
      <c r="G2056" s="10"/>
      <c r="H2056" s="10"/>
      <c r="I2056" s="10"/>
      <c r="J2056" s="10"/>
      <c r="K2056" s="11"/>
      <c r="L2056" s="11"/>
      <c r="M2056" s="12"/>
      <c r="N2056" s="12"/>
      <c r="O2056" s="12"/>
      <c r="P2056" s="12"/>
      <c r="Q2056" s="12"/>
      <c r="R2056" s="12"/>
      <c r="S2056" s="12"/>
      <c r="T2056" s="12"/>
      <c r="U2056" s="12"/>
      <c r="V2056" s="12"/>
      <c r="W2056" s="12"/>
      <c r="X2056" s="12"/>
      <c r="Y2056" s="12"/>
      <c r="Z2056" s="12"/>
      <c r="AA2056" s="12"/>
      <c r="AB2056" s="12"/>
      <c r="AC2056" s="12"/>
      <c r="AD2056" s="12"/>
      <c r="AE2056" s="12"/>
      <c r="AF2056" s="12"/>
      <c r="AG2056" s="12"/>
      <c r="AH2056" s="12"/>
      <c r="AI2056" s="12"/>
      <c r="AJ2056" s="12"/>
      <c r="AK2056" s="12"/>
      <c r="AL2056" s="12"/>
      <c r="AM2056" s="12"/>
      <c r="AN2056" s="12"/>
      <c r="AO2056" s="12"/>
      <c r="AP2056" s="12"/>
      <c r="AQ2056" s="12"/>
      <c r="AR2056" s="12"/>
      <c r="AS2056" s="12"/>
      <c r="AT2056" s="12"/>
      <c r="AU2056" s="12"/>
      <c r="AV2056" s="12"/>
      <c r="AW2056" s="12"/>
      <c r="AX2056" s="12"/>
      <c r="AY2056" s="12"/>
      <c r="AZ2056" s="12"/>
      <c r="BA2056" s="12"/>
      <c r="BB2056" s="12"/>
      <c r="BC2056" s="12"/>
      <c r="BD2056" s="12"/>
      <c r="BE2056" s="12"/>
      <c r="BF2056" s="12"/>
      <c r="BG2056" s="12"/>
      <c r="BH2056" s="12"/>
      <c r="BI2056" s="12"/>
      <c r="BJ2056" s="13"/>
      <c r="BK2056" s="13"/>
      <c r="BL2056" s="13"/>
      <c r="BM2056" s="13"/>
      <c r="BN2056" s="13"/>
    </row>
    <row r="2057" spans="4:66" x14ac:dyDescent="0.25">
      <c r="D2057" s="7"/>
      <c r="E2057" s="10"/>
      <c r="F2057" s="10"/>
      <c r="G2057" s="10"/>
      <c r="H2057" s="10"/>
      <c r="I2057" s="10"/>
      <c r="J2057" s="10"/>
      <c r="K2057" s="11"/>
      <c r="L2057" s="11"/>
      <c r="M2057" s="12"/>
      <c r="N2057" s="12"/>
      <c r="O2057" s="12"/>
      <c r="P2057" s="12"/>
      <c r="Q2057" s="12"/>
      <c r="R2057" s="12"/>
      <c r="S2057" s="12"/>
      <c r="T2057" s="12"/>
      <c r="U2057" s="12"/>
      <c r="V2057" s="12"/>
      <c r="W2057" s="12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2"/>
      <c r="AS2057" s="12"/>
      <c r="AT2057" s="12"/>
      <c r="AU2057" s="12"/>
      <c r="AV2057" s="12"/>
      <c r="AW2057" s="12"/>
      <c r="AX2057" s="12"/>
      <c r="AY2057" s="12"/>
      <c r="AZ2057" s="12"/>
      <c r="BA2057" s="12"/>
      <c r="BB2057" s="12"/>
      <c r="BC2057" s="12"/>
      <c r="BD2057" s="12"/>
      <c r="BE2057" s="12"/>
      <c r="BF2057" s="12"/>
      <c r="BG2057" s="12"/>
      <c r="BH2057" s="12"/>
      <c r="BI2057" s="12"/>
      <c r="BJ2057" s="13"/>
      <c r="BK2057" s="13"/>
      <c r="BL2057" s="13"/>
      <c r="BM2057" s="13"/>
      <c r="BN2057" s="13"/>
    </row>
    <row r="2058" spans="4:66" x14ac:dyDescent="0.25">
      <c r="D2058" s="7"/>
      <c r="E2058" s="10"/>
      <c r="F2058" s="10"/>
      <c r="G2058" s="10"/>
      <c r="H2058" s="10"/>
      <c r="I2058" s="10"/>
      <c r="J2058" s="10"/>
      <c r="K2058" s="11"/>
      <c r="L2058" s="11"/>
      <c r="M2058" s="12"/>
      <c r="N2058" s="12"/>
      <c r="O2058" s="12"/>
      <c r="P2058" s="12"/>
      <c r="Q2058" s="12"/>
      <c r="R2058" s="12"/>
      <c r="S2058" s="12"/>
      <c r="T2058" s="12"/>
      <c r="U2058" s="12"/>
      <c r="V2058" s="12"/>
      <c r="W2058" s="12"/>
      <c r="X2058" s="12"/>
      <c r="Y2058" s="12"/>
      <c r="Z2058" s="12"/>
      <c r="AA2058" s="12"/>
      <c r="AB2058" s="12"/>
      <c r="AC2058" s="12"/>
      <c r="AD2058" s="12"/>
      <c r="AE2058" s="12"/>
      <c r="AF2058" s="12"/>
      <c r="AG2058" s="12"/>
      <c r="AH2058" s="12"/>
      <c r="AI2058" s="12"/>
      <c r="AJ2058" s="12"/>
      <c r="AK2058" s="12"/>
      <c r="AL2058" s="12"/>
      <c r="AM2058" s="12"/>
      <c r="AN2058" s="12"/>
      <c r="AO2058" s="12"/>
      <c r="AP2058" s="12"/>
      <c r="AQ2058" s="12"/>
      <c r="AR2058" s="12"/>
      <c r="AS2058" s="12"/>
      <c r="AT2058" s="12"/>
      <c r="AU2058" s="12"/>
      <c r="AV2058" s="12"/>
      <c r="AW2058" s="12"/>
      <c r="AX2058" s="12"/>
      <c r="AY2058" s="12"/>
      <c r="AZ2058" s="12"/>
      <c r="BA2058" s="12"/>
      <c r="BB2058" s="12"/>
      <c r="BC2058" s="12"/>
      <c r="BD2058" s="12"/>
      <c r="BE2058" s="12"/>
      <c r="BF2058" s="12"/>
      <c r="BG2058" s="12"/>
      <c r="BH2058" s="12"/>
      <c r="BI2058" s="12"/>
      <c r="BJ2058" s="13"/>
      <c r="BK2058" s="13"/>
      <c r="BL2058" s="13"/>
      <c r="BM2058" s="13"/>
      <c r="BN2058" s="13"/>
    </row>
    <row r="2059" spans="4:66" x14ac:dyDescent="0.25">
      <c r="D2059" s="7"/>
      <c r="E2059" s="10"/>
      <c r="F2059" s="10"/>
      <c r="G2059" s="10"/>
      <c r="H2059" s="10"/>
      <c r="I2059" s="10"/>
      <c r="J2059" s="10"/>
      <c r="K2059" s="11"/>
      <c r="L2059" s="11"/>
      <c r="M2059" s="12"/>
      <c r="N2059" s="12"/>
      <c r="O2059" s="12"/>
      <c r="P2059" s="12"/>
      <c r="Q2059" s="12"/>
      <c r="R2059" s="12"/>
      <c r="S2059" s="12"/>
      <c r="T2059" s="12"/>
      <c r="U2059" s="12"/>
      <c r="V2059" s="12"/>
      <c r="W2059" s="12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2"/>
      <c r="AS2059" s="12"/>
      <c r="AT2059" s="12"/>
      <c r="AU2059" s="12"/>
      <c r="AV2059" s="12"/>
      <c r="AW2059" s="12"/>
      <c r="AX2059" s="12"/>
      <c r="AY2059" s="12"/>
      <c r="AZ2059" s="12"/>
      <c r="BA2059" s="12"/>
      <c r="BB2059" s="12"/>
      <c r="BC2059" s="12"/>
      <c r="BD2059" s="12"/>
      <c r="BE2059" s="12"/>
      <c r="BF2059" s="12"/>
      <c r="BG2059" s="12"/>
      <c r="BH2059" s="12"/>
      <c r="BI2059" s="12"/>
      <c r="BJ2059" s="13"/>
      <c r="BK2059" s="13"/>
      <c r="BL2059" s="13"/>
      <c r="BM2059" s="13"/>
      <c r="BN2059" s="13"/>
    </row>
    <row r="2060" spans="4:66" x14ac:dyDescent="0.25">
      <c r="D2060" s="7"/>
      <c r="E2060" s="10"/>
      <c r="F2060" s="10"/>
      <c r="G2060" s="10"/>
      <c r="H2060" s="10"/>
      <c r="I2060" s="10"/>
      <c r="J2060" s="10"/>
      <c r="K2060" s="11"/>
      <c r="L2060" s="11"/>
      <c r="M2060" s="12"/>
      <c r="N2060" s="12"/>
      <c r="O2060" s="12"/>
      <c r="P2060" s="12"/>
      <c r="Q2060" s="12"/>
      <c r="R2060" s="12"/>
      <c r="S2060" s="12"/>
      <c r="T2060" s="12"/>
      <c r="U2060" s="12"/>
      <c r="V2060" s="12"/>
      <c r="W2060" s="12"/>
      <c r="X2060" s="12"/>
      <c r="Y2060" s="12"/>
      <c r="Z2060" s="12"/>
      <c r="AA2060" s="12"/>
      <c r="AB2060" s="12"/>
      <c r="AC2060" s="12"/>
      <c r="AD2060" s="12"/>
      <c r="AE2060" s="12"/>
      <c r="AF2060" s="12"/>
      <c r="AG2060" s="12"/>
      <c r="AH2060" s="12"/>
      <c r="AI2060" s="12"/>
      <c r="AJ2060" s="12"/>
      <c r="AK2060" s="12"/>
      <c r="AL2060" s="12"/>
      <c r="AM2060" s="12"/>
      <c r="AN2060" s="12"/>
      <c r="AO2060" s="12"/>
      <c r="AP2060" s="12"/>
      <c r="AQ2060" s="12"/>
      <c r="AR2060" s="12"/>
      <c r="AS2060" s="12"/>
      <c r="AT2060" s="12"/>
      <c r="AU2060" s="12"/>
      <c r="AV2060" s="12"/>
      <c r="AW2060" s="12"/>
      <c r="AX2060" s="12"/>
      <c r="AY2060" s="12"/>
      <c r="AZ2060" s="12"/>
      <c r="BA2060" s="12"/>
      <c r="BB2060" s="12"/>
      <c r="BC2060" s="12"/>
      <c r="BD2060" s="12"/>
      <c r="BE2060" s="12"/>
      <c r="BF2060" s="12"/>
      <c r="BG2060" s="12"/>
      <c r="BH2060" s="12"/>
      <c r="BI2060" s="12"/>
      <c r="BJ2060" s="13"/>
      <c r="BK2060" s="13"/>
      <c r="BL2060" s="13"/>
      <c r="BM2060" s="13"/>
      <c r="BN2060" s="13"/>
    </row>
    <row r="2061" spans="4:66" x14ac:dyDescent="0.25">
      <c r="D2061" s="7"/>
      <c r="E2061" s="10"/>
      <c r="F2061" s="10"/>
      <c r="G2061" s="10"/>
      <c r="H2061" s="10"/>
      <c r="I2061" s="10"/>
      <c r="J2061" s="10"/>
      <c r="K2061" s="11"/>
      <c r="L2061" s="11"/>
      <c r="M2061" s="12"/>
      <c r="N2061" s="12"/>
      <c r="O2061" s="12"/>
      <c r="P2061" s="12"/>
      <c r="Q2061" s="12"/>
      <c r="R2061" s="12"/>
      <c r="S2061" s="12"/>
      <c r="T2061" s="12"/>
      <c r="U2061" s="12"/>
      <c r="V2061" s="12"/>
      <c r="W2061" s="12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2"/>
      <c r="AS2061" s="12"/>
      <c r="AT2061" s="12"/>
      <c r="AU2061" s="12"/>
      <c r="AV2061" s="12"/>
      <c r="AW2061" s="12"/>
      <c r="AX2061" s="12"/>
      <c r="AY2061" s="12"/>
      <c r="AZ2061" s="12"/>
      <c r="BA2061" s="12"/>
      <c r="BB2061" s="12"/>
      <c r="BC2061" s="12"/>
      <c r="BD2061" s="12"/>
      <c r="BE2061" s="12"/>
      <c r="BF2061" s="12"/>
      <c r="BG2061" s="12"/>
      <c r="BH2061" s="12"/>
      <c r="BI2061" s="12"/>
      <c r="BJ2061" s="13"/>
      <c r="BK2061" s="13"/>
      <c r="BL2061" s="13"/>
      <c r="BM2061" s="13"/>
      <c r="BN2061" s="13"/>
    </row>
    <row r="2062" spans="4:66" x14ac:dyDescent="0.25">
      <c r="D2062" s="7"/>
      <c r="E2062" s="10"/>
      <c r="F2062" s="10"/>
      <c r="G2062" s="10"/>
      <c r="H2062" s="10"/>
      <c r="I2062" s="10"/>
      <c r="J2062" s="10"/>
      <c r="K2062" s="11"/>
      <c r="L2062" s="11"/>
      <c r="M2062" s="12"/>
      <c r="N2062" s="12"/>
      <c r="O2062" s="12"/>
      <c r="P2062" s="12"/>
      <c r="Q2062" s="12"/>
      <c r="R2062" s="12"/>
      <c r="S2062" s="12"/>
      <c r="T2062" s="12"/>
      <c r="U2062" s="12"/>
      <c r="V2062" s="12"/>
      <c r="W2062" s="12"/>
      <c r="X2062" s="12"/>
      <c r="Y2062" s="12"/>
      <c r="Z2062" s="12"/>
      <c r="AA2062" s="12"/>
      <c r="AB2062" s="12"/>
      <c r="AC2062" s="12"/>
      <c r="AD2062" s="12"/>
      <c r="AE2062" s="12"/>
      <c r="AF2062" s="12"/>
      <c r="AG2062" s="12"/>
      <c r="AH2062" s="12"/>
      <c r="AI2062" s="12"/>
      <c r="AJ2062" s="12"/>
      <c r="AK2062" s="12"/>
      <c r="AL2062" s="12"/>
      <c r="AM2062" s="12"/>
      <c r="AN2062" s="12"/>
      <c r="AO2062" s="12"/>
      <c r="AP2062" s="12"/>
      <c r="AQ2062" s="12"/>
      <c r="AR2062" s="12"/>
      <c r="AS2062" s="12"/>
      <c r="AT2062" s="12"/>
      <c r="AU2062" s="12"/>
      <c r="AV2062" s="12"/>
      <c r="AW2062" s="12"/>
      <c r="AX2062" s="12"/>
      <c r="AY2062" s="12"/>
      <c r="AZ2062" s="12"/>
      <c r="BA2062" s="12"/>
      <c r="BB2062" s="12"/>
      <c r="BC2062" s="12"/>
      <c r="BD2062" s="12"/>
      <c r="BE2062" s="12"/>
      <c r="BF2062" s="12"/>
      <c r="BG2062" s="12"/>
      <c r="BH2062" s="12"/>
      <c r="BI2062" s="12"/>
      <c r="BJ2062" s="13"/>
      <c r="BK2062" s="13"/>
      <c r="BL2062" s="13"/>
      <c r="BM2062" s="13"/>
      <c r="BN2062" s="13"/>
    </row>
    <row r="2063" spans="4:66" x14ac:dyDescent="0.25">
      <c r="D2063" s="7"/>
      <c r="E2063" s="10"/>
      <c r="F2063" s="10"/>
      <c r="G2063" s="10"/>
      <c r="H2063" s="10"/>
      <c r="I2063" s="10"/>
      <c r="J2063" s="10"/>
      <c r="K2063" s="11"/>
      <c r="L2063" s="11"/>
      <c r="M2063" s="12"/>
      <c r="N2063" s="12"/>
      <c r="O2063" s="12"/>
      <c r="P2063" s="12"/>
      <c r="Q2063" s="12"/>
      <c r="R2063" s="12"/>
      <c r="S2063" s="12"/>
      <c r="T2063" s="12"/>
      <c r="U2063" s="12"/>
      <c r="V2063" s="12"/>
      <c r="W2063" s="12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2"/>
      <c r="AS2063" s="12"/>
      <c r="AT2063" s="12"/>
      <c r="AU2063" s="12"/>
      <c r="AV2063" s="12"/>
      <c r="AW2063" s="12"/>
      <c r="AX2063" s="12"/>
      <c r="AY2063" s="12"/>
      <c r="AZ2063" s="12"/>
      <c r="BA2063" s="12"/>
      <c r="BB2063" s="12"/>
      <c r="BC2063" s="12"/>
      <c r="BD2063" s="12"/>
      <c r="BE2063" s="12"/>
      <c r="BF2063" s="12"/>
      <c r="BG2063" s="12"/>
      <c r="BH2063" s="12"/>
      <c r="BI2063" s="12"/>
      <c r="BJ2063" s="13"/>
      <c r="BK2063" s="13"/>
      <c r="BL2063" s="13"/>
      <c r="BM2063" s="13"/>
      <c r="BN2063" s="13"/>
    </row>
    <row r="2064" spans="4:66" x14ac:dyDescent="0.25">
      <c r="D2064" s="7"/>
      <c r="E2064" s="10"/>
      <c r="F2064" s="10"/>
      <c r="G2064" s="10"/>
      <c r="H2064" s="10"/>
      <c r="I2064" s="10"/>
      <c r="J2064" s="10"/>
      <c r="K2064" s="11"/>
      <c r="L2064" s="11"/>
      <c r="M2064" s="12"/>
      <c r="N2064" s="12"/>
      <c r="O2064" s="12"/>
      <c r="P2064" s="12"/>
      <c r="Q2064" s="12"/>
      <c r="R2064" s="12"/>
      <c r="S2064" s="12"/>
      <c r="T2064" s="12"/>
      <c r="U2064" s="12"/>
      <c r="V2064" s="12"/>
      <c r="W2064" s="12"/>
      <c r="X2064" s="12"/>
      <c r="Y2064" s="12"/>
      <c r="Z2064" s="12"/>
      <c r="AA2064" s="12"/>
      <c r="AB2064" s="12"/>
      <c r="AC2064" s="12"/>
      <c r="AD2064" s="12"/>
      <c r="AE2064" s="12"/>
      <c r="AF2064" s="12"/>
      <c r="AG2064" s="12"/>
      <c r="AH2064" s="12"/>
      <c r="AI2064" s="12"/>
      <c r="AJ2064" s="12"/>
      <c r="AK2064" s="12"/>
      <c r="AL2064" s="12"/>
      <c r="AM2064" s="12"/>
      <c r="AN2064" s="12"/>
      <c r="AO2064" s="12"/>
      <c r="AP2064" s="12"/>
      <c r="AQ2064" s="12"/>
      <c r="AR2064" s="12"/>
      <c r="AS2064" s="12"/>
      <c r="AT2064" s="12"/>
      <c r="AU2064" s="12"/>
      <c r="AV2064" s="12"/>
      <c r="AW2064" s="12"/>
      <c r="AX2064" s="12"/>
      <c r="AY2064" s="12"/>
      <c r="AZ2064" s="12"/>
      <c r="BA2064" s="12"/>
      <c r="BB2064" s="12"/>
      <c r="BC2064" s="12"/>
      <c r="BD2064" s="12"/>
      <c r="BE2064" s="12"/>
      <c r="BF2064" s="12"/>
      <c r="BG2064" s="12"/>
      <c r="BH2064" s="12"/>
      <c r="BI2064" s="12"/>
      <c r="BJ2064" s="13"/>
      <c r="BK2064" s="13"/>
      <c r="BL2064" s="13"/>
      <c r="BM2064" s="13"/>
      <c r="BN2064" s="13"/>
    </row>
    <row r="2065" spans="4:66" x14ac:dyDescent="0.25">
      <c r="D2065" s="7"/>
      <c r="E2065" s="10"/>
      <c r="F2065" s="10"/>
      <c r="G2065" s="10"/>
      <c r="H2065" s="10"/>
      <c r="I2065" s="10"/>
      <c r="J2065" s="10"/>
      <c r="K2065" s="11"/>
      <c r="L2065" s="11"/>
      <c r="M2065" s="12"/>
      <c r="N2065" s="12"/>
      <c r="O2065" s="12"/>
      <c r="P2065" s="12"/>
      <c r="Q2065" s="12"/>
      <c r="R2065" s="12"/>
      <c r="S2065" s="12"/>
      <c r="T2065" s="12"/>
      <c r="U2065" s="12"/>
      <c r="V2065" s="12"/>
      <c r="W2065" s="12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2"/>
      <c r="AS2065" s="12"/>
      <c r="AT2065" s="12"/>
      <c r="AU2065" s="12"/>
      <c r="AV2065" s="12"/>
      <c r="AW2065" s="12"/>
      <c r="AX2065" s="12"/>
      <c r="AY2065" s="12"/>
      <c r="AZ2065" s="12"/>
      <c r="BA2065" s="12"/>
      <c r="BB2065" s="12"/>
      <c r="BC2065" s="12"/>
      <c r="BD2065" s="12"/>
      <c r="BE2065" s="12"/>
      <c r="BF2065" s="12"/>
      <c r="BG2065" s="12"/>
      <c r="BH2065" s="12"/>
      <c r="BI2065" s="12"/>
      <c r="BJ2065" s="13"/>
      <c r="BK2065" s="13"/>
      <c r="BL2065" s="13"/>
      <c r="BM2065" s="13"/>
      <c r="BN2065" s="13"/>
    </row>
    <row r="2066" spans="4:66" x14ac:dyDescent="0.25">
      <c r="D2066" s="7"/>
      <c r="E2066" s="10"/>
      <c r="F2066" s="10"/>
      <c r="G2066" s="10"/>
      <c r="H2066" s="10"/>
      <c r="I2066" s="10"/>
      <c r="J2066" s="10"/>
      <c r="K2066" s="11"/>
      <c r="L2066" s="11"/>
      <c r="M2066" s="12"/>
      <c r="N2066" s="12"/>
      <c r="O2066" s="12"/>
      <c r="P2066" s="12"/>
      <c r="Q2066" s="12"/>
      <c r="R2066" s="12"/>
      <c r="S2066" s="12"/>
      <c r="T2066" s="12"/>
      <c r="U2066" s="12"/>
      <c r="V2066" s="12"/>
      <c r="W2066" s="12"/>
      <c r="X2066" s="12"/>
      <c r="Y2066" s="12"/>
      <c r="Z2066" s="12"/>
      <c r="AA2066" s="12"/>
      <c r="AB2066" s="12"/>
      <c r="AC2066" s="12"/>
      <c r="AD2066" s="12"/>
      <c r="AE2066" s="12"/>
      <c r="AF2066" s="12"/>
      <c r="AG2066" s="12"/>
      <c r="AH2066" s="12"/>
      <c r="AI2066" s="12"/>
      <c r="AJ2066" s="12"/>
      <c r="AK2066" s="12"/>
      <c r="AL2066" s="12"/>
      <c r="AM2066" s="12"/>
      <c r="AN2066" s="12"/>
      <c r="AO2066" s="12"/>
      <c r="AP2066" s="12"/>
      <c r="AQ2066" s="12"/>
      <c r="AR2066" s="12"/>
      <c r="AS2066" s="12"/>
      <c r="AT2066" s="12"/>
      <c r="AU2066" s="12"/>
      <c r="AV2066" s="12"/>
      <c r="AW2066" s="12"/>
      <c r="AX2066" s="12"/>
      <c r="AY2066" s="12"/>
      <c r="AZ2066" s="12"/>
      <c r="BA2066" s="12"/>
      <c r="BB2066" s="12"/>
      <c r="BC2066" s="12"/>
      <c r="BD2066" s="12"/>
      <c r="BE2066" s="12"/>
      <c r="BF2066" s="12"/>
      <c r="BG2066" s="12"/>
      <c r="BH2066" s="12"/>
      <c r="BI2066" s="12"/>
      <c r="BJ2066" s="13"/>
      <c r="BK2066" s="13"/>
      <c r="BL2066" s="13"/>
      <c r="BM2066" s="13"/>
      <c r="BN2066" s="13"/>
    </row>
    <row r="2067" spans="4:66" x14ac:dyDescent="0.25">
      <c r="D2067" s="7"/>
      <c r="E2067" s="10"/>
      <c r="F2067" s="10"/>
      <c r="G2067" s="10"/>
      <c r="H2067" s="10"/>
      <c r="I2067" s="10"/>
      <c r="J2067" s="10"/>
      <c r="K2067" s="11"/>
      <c r="L2067" s="11"/>
      <c r="M2067" s="12"/>
      <c r="N2067" s="12"/>
      <c r="O2067" s="12"/>
      <c r="P2067" s="12"/>
      <c r="Q2067" s="12"/>
      <c r="R2067" s="12"/>
      <c r="S2067" s="12"/>
      <c r="T2067" s="12"/>
      <c r="U2067" s="12"/>
      <c r="V2067" s="12"/>
      <c r="W2067" s="12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2"/>
      <c r="AS2067" s="12"/>
      <c r="AT2067" s="12"/>
      <c r="AU2067" s="12"/>
      <c r="AV2067" s="12"/>
      <c r="AW2067" s="12"/>
      <c r="AX2067" s="12"/>
      <c r="AY2067" s="12"/>
      <c r="AZ2067" s="12"/>
      <c r="BA2067" s="12"/>
      <c r="BB2067" s="12"/>
      <c r="BC2067" s="12"/>
      <c r="BD2067" s="12"/>
      <c r="BE2067" s="12"/>
      <c r="BF2067" s="12"/>
      <c r="BG2067" s="12"/>
      <c r="BH2067" s="12"/>
      <c r="BI2067" s="12"/>
      <c r="BJ2067" s="13"/>
      <c r="BK2067" s="13"/>
      <c r="BL2067" s="13"/>
      <c r="BM2067" s="13"/>
      <c r="BN2067" s="13"/>
    </row>
    <row r="2068" spans="4:66" x14ac:dyDescent="0.25">
      <c r="D2068" s="7"/>
      <c r="E2068" s="10"/>
      <c r="F2068" s="10"/>
      <c r="G2068" s="10"/>
      <c r="H2068" s="10"/>
      <c r="I2068" s="10"/>
      <c r="J2068" s="10"/>
      <c r="K2068" s="11"/>
      <c r="L2068" s="11"/>
      <c r="M2068" s="12"/>
      <c r="N2068" s="12"/>
      <c r="O2068" s="12"/>
      <c r="P2068" s="12"/>
      <c r="Q2068" s="12"/>
      <c r="R2068" s="12"/>
      <c r="S2068" s="12"/>
      <c r="T2068" s="12"/>
      <c r="U2068" s="12"/>
      <c r="V2068" s="12"/>
      <c r="W2068" s="12"/>
      <c r="X2068" s="12"/>
      <c r="Y2068" s="12"/>
      <c r="Z2068" s="12"/>
      <c r="AA2068" s="12"/>
      <c r="AB2068" s="12"/>
      <c r="AC2068" s="12"/>
      <c r="AD2068" s="12"/>
      <c r="AE2068" s="12"/>
      <c r="AF2068" s="12"/>
      <c r="AG2068" s="12"/>
      <c r="AH2068" s="12"/>
      <c r="AI2068" s="12"/>
      <c r="AJ2068" s="12"/>
      <c r="AK2068" s="12"/>
      <c r="AL2068" s="12"/>
      <c r="AM2068" s="12"/>
      <c r="AN2068" s="12"/>
      <c r="AO2068" s="12"/>
      <c r="AP2068" s="12"/>
      <c r="AQ2068" s="12"/>
      <c r="AR2068" s="12"/>
      <c r="AS2068" s="12"/>
      <c r="AT2068" s="12"/>
      <c r="AU2068" s="12"/>
      <c r="AV2068" s="12"/>
      <c r="AW2068" s="12"/>
      <c r="AX2068" s="12"/>
      <c r="AY2068" s="12"/>
      <c r="AZ2068" s="12"/>
      <c r="BA2068" s="12"/>
      <c r="BB2068" s="12"/>
      <c r="BC2068" s="12"/>
      <c r="BD2068" s="12"/>
      <c r="BE2068" s="12"/>
      <c r="BF2068" s="12"/>
      <c r="BG2068" s="12"/>
      <c r="BH2068" s="12"/>
      <c r="BI2068" s="12"/>
      <c r="BJ2068" s="13"/>
      <c r="BK2068" s="13"/>
      <c r="BL2068" s="13"/>
      <c r="BM2068" s="13"/>
      <c r="BN2068" s="13"/>
    </row>
    <row r="2069" spans="4:66" x14ac:dyDescent="0.25">
      <c r="D2069" s="7"/>
      <c r="E2069" s="10"/>
      <c r="F2069" s="10"/>
      <c r="G2069" s="10"/>
      <c r="H2069" s="10"/>
      <c r="I2069" s="10"/>
      <c r="J2069" s="10"/>
      <c r="K2069" s="11"/>
      <c r="L2069" s="11"/>
      <c r="M2069" s="12"/>
      <c r="N2069" s="12"/>
      <c r="O2069" s="12"/>
      <c r="P2069" s="12"/>
      <c r="Q2069" s="12"/>
      <c r="R2069" s="12"/>
      <c r="S2069" s="12"/>
      <c r="T2069" s="12"/>
      <c r="U2069" s="12"/>
      <c r="V2069" s="12"/>
      <c r="W2069" s="12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2"/>
      <c r="AS2069" s="12"/>
      <c r="AT2069" s="12"/>
      <c r="AU2069" s="12"/>
      <c r="AV2069" s="12"/>
      <c r="AW2069" s="12"/>
      <c r="AX2069" s="12"/>
      <c r="AY2069" s="12"/>
      <c r="AZ2069" s="12"/>
      <c r="BA2069" s="12"/>
      <c r="BB2069" s="12"/>
      <c r="BC2069" s="12"/>
      <c r="BD2069" s="12"/>
      <c r="BE2069" s="12"/>
      <c r="BF2069" s="12"/>
      <c r="BG2069" s="12"/>
      <c r="BH2069" s="12"/>
      <c r="BI2069" s="12"/>
      <c r="BJ2069" s="13"/>
      <c r="BK2069" s="13"/>
      <c r="BL2069" s="13"/>
      <c r="BM2069" s="13"/>
      <c r="BN2069" s="13"/>
    </row>
    <row r="2070" spans="4:66" x14ac:dyDescent="0.25">
      <c r="D2070" s="7"/>
      <c r="E2070" s="10"/>
      <c r="F2070" s="10"/>
      <c r="G2070" s="10"/>
      <c r="H2070" s="10"/>
      <c r="I2070" s="10"/>
      <c r="J2070" s="10"/>
      <c r="K2070" s="11"/>
      <c r="L2070" s="11"/>
      <c r="M2070" s="12"/>
      <c r="N2070" s="12"/>
      <c r="O2070" s="12"/>
      <c r="P2070" s="12"/>
      <c r="Q2070" s="12"/>
      <c r="R2070" s="12"/>
      <c r="S2070" s="12"/>
      <c r="T2070" s="12"/>
      <c r="U2070" s="12"/>
      <c r="V2070" s="12"/>
      <c r="W2070" s="12"/>
      <c r="X2070" s="12"/>
      <c r="Y2070" s="12"/>
      <c r="Z2070" s="12"/>
      <c r="AA2070" s="12"/>
      <c r="AB2070" s="12"/>
      <c r="AC2070" s="12"/>
      <c r="AD2070" s="12"/>
      <c r="AE2070" s="12"/>
      <c r="AF2070" s="12"/>
      <c r="AG2070" s="12"/>
      <c r="AH2070" s="12"/>
      <c r="AI2070" s="12"/>
      <c r="AJ2070" s="12"/>
      <c r="AK2070" s="12"/>
      <c r="AL2070" s="12"/>
      <c r="AM2070" s="12"/>
      <c r="AN2070" s="12"/>
      <c r="AO2070" s="12"/>
      <c r="AP2070" s="12"/>
      <c r="AQ2070" s="12"/>
      <c r="AR2070" s="12"/>
      <c r="AS2070" s="12"/>
      <c r="AT2070" s="12"/>
      <c r="AU2070" s="12"/>
      <c r="AV2070" s="12"/>
      <c r="AW2070" s="12"/>
      <c r="AX2070" s="12"/>
      <c r="AY2070" s="12"/>
      <c r="AZ2070" s="12"/>
      <c r="BA2070" s="12"/>
      <c r="BB2070" s="12"/>
      <c r="BC2070" s="12"/>
      <c r="BD2070" s="12"/>
      <c r="BE2070" s="12"/>
      <c r="BF2070" s="12"/>
      <c r="BG2070" s="12"/>
      <c r="BH2070" s="12"/>
      <c r="BI2070" s="12"/>
      <c r="BJ2070" s="13"/>
      <c r="BK2070" s="13"/>
      <c r="BL2070" s="13"/>
      <c r="BM2070" s="13"/>
      <c r="BN2070" s="13"/>
    </row>
    <row r="2071" spans="4:66" x14ac:dyDescent="0.25">
      <c r="D2071" s="7"/>
      <c r="E2071" s="10"/>
      <c r="F2071" s="10"/>
      <c r="G2071" s="10"/>
      <c r="H2071" s="10"/>
      <c r="I2071" s="10"/>
      <c r="J2071" s="10"/>
      <c r="K2071" s="11"/>
      <c r="L2071" s="11"/>
      <c r="M2071" s="12"/>
      <c r="N2071" s="12"/>
      <c r="O2071" s="12"/>
      <c r="P2071" s="12"/>
      <c r="Q2071" s="12"/>
      <c r="R2071" s="12"/>
      <c r="S2071" s="12"/>
      <c r="T2071" s="12"/>
      <c r="U2071" s="12"/>
      <c r="V2071" s="12"/>
      <c r="W2071" s="12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2"/>
      <c r="AS2071" s="12"/>
      <c r="AT2071" s="12"/>
      <c r="AU2071" s="12"/>
      <c r="AV2071" s="12"/>
      <c r="AW2071" s="12"/>
      <c r="AX2071" s="12"/>
      <c r="AY2071" s="12"/>
      <c r="AZ2071" s="12"/>
      <c r="BA2071" s="12"/>
      <c r="BB2071" s="12"/>
      <c r="BC2071" s="12"/>
      <c r="BD2071" s="12"/>
      <c r="BE2071" s="12"/>
      <c r="BF2071" s="12"/>
      <c r="BG2071" s="12"/>
      <c r="BH2071" s="12"/>
      <c r="BI2071" s="12"/>
      <c r="BJ2071" s="13"/>
      <c r="BK2071" s="13"/>
      <c r="BL2071" s="13"/>
      <c r="BM2071" s="13"/>
      <c r="BN2071" s="13"/>
    </row>
    <row r="2072" spans="4:66" x14ac:dyDescent="0.25">
      <c r="D2072" s="7"/>
      <c r="E2072" s="10"/>
      <c r="F2072" s="10"/>
      <c r="G2072" s="10"/>
      <c r="H2072" s="10"/>
      <c r="I2072" s="10"/>
      <c r="J2072" s="10"/>
      <c r="K2072" s="11"/>
      <c r="L2072" s="11"/>
      <c r="M2072" s="12"/>
      <c r="N2072" s="12"/>
      <c r="O2072" s="12"/>
      <c r="P2072" s="12"/>
      <c r="Q2072" s="12"/>
      <c r="R2072" s="12"/>
      <c r="S2072" s="12"/>
      <c r="T2072" s="12"/>
      <c r="U2072" s="12"/>
      <c r="V2072" s="12"/>
      <c r="W2072" s="12"/>
      <c r="X2072" s="12"/>
      <c r="Y2072" s="12"/>
      <c r="Z2072" s="12"/>
      <c r="AA2072" s="12"/>
      <c r="AB2072" s="12"/>
      <c r="AC2072" s="12"/>
      <c r="AD2072" s="12"/>
      <c r="AE2072" s="12"/>
      <c r="AF2072" s="12"/>
      <c r="AG2072" s="12"/>
      <c r="AH2072" s="12"/>
      <c r="AI2072" s="12"/>
      <c r="AJ2072" s="12"/>
      <c r="AK2072" s="12"/>
      <c r="AL2072" s="12"/>
      <c r="AM2072" s="12"/>
      <c r="AN2072" s="12"/>
      <c r="AO2072" s="12"/>
      <c r="AP2072" s="12"/>
      <c r="AQ2072" s="12"/>
      <c r="AR2072" s="12"/>
      <c r="AS2072" s="12"/>
      <c r="AT2072" s="12"/>
      <c r="AU2072" s="12"/>
      <c r="AV2072" s="12"/>
      <c r="AW2072" s="12"/>
      <c r="AX2072" s="12"/>
      <c r="AY2072" s="12"/>
      <c r="AZ2072" s="12"/>
      <c r="BA2072" s="12"/>
      <c r="BB2072" s="12"/>
      <c r="BC2072" s="12"/>
      <c r="BD2072" s="12"/>
      <c r="BE2072" s="12"/>
      <c r="BF2072" s="12"/>
      <c r="BG2072" s="12"/>
      <c r="BH2072" s="12"/>
      <c r="BI2072" s="12"/>
      <c r="BJ2072" s="13"/>
      <c r="BK2072" s="13"/>
      <c r="BL2072" s="13"/>
      <c r="BM2072" s="13"/>
      <c r="BN2072" s="13"/>
    </row>
    <row r="2073" spans="4:66" x14ac:dyDescent="0.25">
      <c r="D2073" s="7"/>
      <c r="E2073" s="10"/>
      <c r="F2073" s="10"/>
      <c r="G2073" s="10"/>
      <c r="H2073" s="10"/>
      <c r="I2073" s="10"/>
      <c r="J2073" s="10"/>
      <c r="K2073" s="11"/>
      <c r="L2073" s="11"/>
      <c r="M2073" s="12"/>
      <c r="N2073" s="12"/>
      <c r="O2073" s="12"/>
      <c r="P2073" s="12"/>
      <c r="Q2073" s="12"/>
      <c r="R2073" s="12"/>
      <c r="S2073" s="12"/>
      <c r="T2073" s="12"/>
      <c r="U2073" s="12"/>
      <c r="V2073" s="12"/>
      <c r="W2073" s="12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2"/>
      <c r="AS2073" s="12"/>
      <c r="AT2073" s="12"/>
      <c r="AU2073" s="12"/>
      <c r="AV2073" s="12"/>
      <c r="AW2073" s="12"/>
      <c r="AX2073" s="12"/>
      <c r="AY2073" s="12"/>
      <c r="AZ2073" s="12"/>
      <c r="BA2073" s="12"/>
      <c r="BB2073" s="12"/>
      <c r="BC2073" s="12"/>
      <c r="BD2073" s="12"/>
      <c r="BE2073" s="12"/>
      <c r="BF2073" s="12"/>
      <c r="BG2073" s="12"/>
      <c r="BH2073" s="12"/>
      <c r="BI2073" s="12"/>
      <c r="BJ2073" s="13"/>
      <c r="BK2073" s="13"/>
      <c r="BL2073" s="13"/>
      <c r="BM2073" s="13"/>
      <c r="BN2073" s="13"/>
    </row>
    <row r="2074" spans="4:66" x14ac:dyDescent="0.25">
      <c r="D2074" s="7"/>
      <c r="E2074" s="10"/>
      <c r="F2074" s="10"/>
      <c r="G2074" s="10"/>
      <c r="H2074" s="10"/>
      <c r="I2074" s="10"/>
      <c r="J2074" s="10"/>
      <c r="K2074" s="11"/>
      <c r="L2074" s="11"/>
      <c r="M2074" s="12"/>
      <c r="N2074" s="12"/>
      <c r="O2074" s="12"/>
      <c r="P2074" s="12"/>
      <c r="Q2074" s="12"/>
      <c r="R2074" s="12"/>
      <c r="S2074" s="12"/>
      <c r="T2074" s="12"/>
      <c r="U2074" s="12"/>
      <c r="V2074" s="12"/>
      <c r="W2074" s="12"/>
      <c r="X2074" s="12"/>
      <c r="Y2074" s="12"/>
      <c r="Z2074" s="12"/>
      <c r="AA2074" s="12"/>
      <c r="AB2074" s="12"/>
      <c r="AC2074" s="12"/>
      <c r="AD2074" s="12"/>
      <c r="AE2074" s="12"/>
      <c r="AF2074" s="12"/>
      <c r="AG2074" s="12"/>
      <c r="AH2074" s="12"/>
      <c r="AI2074" s="12"/>
      <c r="AJ2074" s="12"/>
      <c r="AK2074" s="12"/>
      <c r="AL2074" s="12"/>
      <c r="AM2074" s="12"/>
      <c r="AN2074" s="12"/>
      <c r="AO2074" s="12"/>
      <c r="AP2074" s="12"/>
      <c r="AQ2074" s="12"/>
      <c r="AR2074" s="12"/>
      <c r="AS2074" s="12"/>
      <c r="AT2074" s="12"/>
      <c r="AU2074" s="12"/>
      <c r="AV2074" s="12"/>
      <c r="AW2074" s="12"/>
      <c r="AX2074" s="12"/>
      <c r="AY2074" s="12"/>
      <c r="AZ2074" s="12"/>
      <c r="BA2074" s="12"/>
      <c r="BB2074" s="12"/>
      <c r="BC2074" s="12"/>
      <c r="BD2074" s="12"/>
      <c r="BE2074" s="12"/>
      <c r="BF2074" s="12"/>
      <c r="BG2074" s="12"/>
      <c r="BH2074" s="12"/>
      <c r="BI2074" s="12"/>
      <c r="BJ2074" s="13"/>
      <c r="BK2074" s="13"/>
      <c r="BL2074" s="13"/>
      <c r="BM2074" s="13"/>
      <c r="BN2074" s="13"/>
    </row>
    <row r="2075" spans="4:66" x14ac:dyDescent="0.25">
      <c r="D2075" s="7"/>
      <c r="E2075" s="10"/>
      <c r="F2075" s="10"/>
      <c r="G2075" s="10"/>
      <c r="H2075" s="10"/>
      <c r="I2075" s="10"/>
      <c r="J2075" s="10"/>
      <c r="K2075" s="11"/>
      <c r="L2075" s="11"/>
      <c r="M2075" s="12"/>
      <c r="N2075" s="12"/>
      <c r="O2075" s="12"/>
      <c r="P2075" s="12"/>
      <c r="Q2075" s="12"/>
      <c r="R2075" s="12"/>
      <c r="S2075" s="12"/>
      <c r="T2075" s="12"/>
      <c r="U2075" s="12"/>
      <c r="V2075" s="12"/>
      <c r="W2075" s="12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2"/>
      <c r="AS2075" s="12"/>
      <c r="AT2075" s="12"/>
      <c r="AU2075" s="12"/>
      <c r="AV2075" s="12"/>
      <c r="AW2075" s="12"/>
      <c r="AX2075" s="12"/>
      <c r="AY2075" s="12"/>
      <c r="AZ2075" s="12"/>
      <c r="BA2075" s="12"/>
      <c r="BB2075" s="12"/>
      <c r="BC2075" s="12"/>
      <c r="BD2075" s="12"/>
      <c r="BE2075" s="12"/>
      <c r="BF2075" s="12"/>
      <c r="BG2075" s="12"/>
      <c r="BH2075" s="12"/>
      <c r="BI2075" s="12"/>
      <c r="BJ2075" s="13"/>
      <c r="BK2075" s="13"/>
      <c r="BL2075" s="13"/>
      <c r="BM2075" s="13"/>
      <c r="BN2075" s="13"/>
    </row>
    <row r="2076" spans="4:66" x14ac:dyDescent="0.25">
      <c r="D2076" s="7"/>
      <c r="E2076" s="10"/>
      <c r="F2076" s="10"/>
      <c r="G2076" s="10"/>
      <c r="H2076" s="10"/>
      <c r="I2076" s="10"/>
      <c r="J2076" s="10"/>
      <c r="K2076" s="11"/>
      <c r="L2076" s="11"/>
      <c r="M2076" s="12"/>
      <c r="N2076" s="12"/>
      <c r="O2076" s="12"/>
      <c r="P2076" s="12"/>
      <c r="Q2076" s="12"/>
      <c r="R2076" s="12"/>
      <c r="S2076" s="12"/>
      <c r="T2076" s="12"/>
      <c r="U2076" s="12"/>
      <c r="V2076" s="12"/>
      <c r="W2076" s="12"/>
      <c r="X2076" s="12"/>
      <c r="Y2076" s="12"/>
      <c r="Z2076" s="12"/>
      <c r="AA2076" s="12"/>
      <c r="AB2076" s="12"/>
      <c r="AC2076" s="12"/>
      <c r="AD2076" s="12"/>
      <c r="AE2076" s="12"/>
      <c r="AF2076" s="12"/>
      <c r="AG2076" s="12"/>
      <c r="AH2076" s="12"/>
      <c r="AI2076" s="12"/>
      <c r="AJ2076" s="12"/>
      <c r="AK2076" s="12"/>
      <c r="AL2076" s="12"/>
      <c r="AM2076" s="12"/>
      <c r="AN2076" s="12"/>
      <c r="AO2076" s="12"/>
      <c r="AP2076" s="12"/>
      <c r="AQ2076" s="12"/>
      <c r="AR2076" s="12"/>
      <c r="AS2076" s="12"/>
      <c r="AT2076" s="12"/>
      <c r="AU2076" s="12"/>
      <c r="AV2076" s="12"/>
      <c r="AW2076" s="12"/>
      <c r="AX2076" s="12"/>
      <c r="AY2076" s="12"/>
      <c r="AZ2076" s="12"/>
      <c r="BA2076" s="12"/>
      <c r="BB2076" s="12"/>
      <c r="BC2076" s="12"/>
      <c r="BD2076" s="12"/>
      <c r="BE2076" s="12"/>
      <c r="BF2076" s="12"/>
      <c r="BG2076" s="12"/>
      <c r="BH2076" s="12"/>
      <c r="BI2076" s="12"/>
      <c r="BJ2076" s="13"/>
      <c r="BK2076" s="13"/>
      <c r="BL2076" s="13"/>
      <c r="BM2076" s="13"/>
      <c r="BN2076" s="13"/>
    </row>
    <row r="2077" spans="4:66" x14ac:dyDescent="0.25">
      <c r="D2077" s="7"/>
      <c r="E2077" s="10"/>
      <c r="F2077" s="10"/>
      <c r="G2077" s="10"/>
      <c r="H2077" s="10"/>
      <c r="I2077" s="10"/>
      <c r="J2077" s="10"/>
      <c r="K2077" s="11"/>
      <c r="L2077" s="11"/>
      <c r="M2077" s="12"/>
      <c r="N2077" s="12"/>
      <c r="O2077" s="12"/>
      <c r="P2077" s="12"/>
      <c r="Q2077" s="12"/>
      <c r="R2077" s="12"/>
      <c r="S2077" s="12"/>
      <c r="T2077" s="12"/>
      <c r="U2077" s="12"/>
      <c r="V2077" s="12"/>
      <c r="W2077" s="12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2"/>
      <c r="AS2077" s="12"/>
      <c r="AT2077" s="12"/>
      <c r="AU2077" s="12"/>
      <c r="AV2077" s="12"/>
      <c r="AW2077" s="12"/>
      <c r="AX2077" s="12"/>
      <c r="AY2077" s="12"/>
      <c r="AZ2077" s="12"/>
      <c r="BA2077" s="12"/>
      <c r="BB2077" s="12"/>
      <c r="BC2077" s="12"/>
      <c r="BD2077" s="12"/>
      <c r="BE2077" s="12"/>
      <c r="BF2077" s="12"/>
      <c r="BG2077" s="12"/>
      <c r="BH2077" s="12"/>
      <c r="BI2077" s="12"/>
      <c r="BJ2077" s="13"/>
      <c r="BK2077" s="13"/>
      <c r="BL2077" s="13"/>
      <c r="BM2077" s="13"/>
      <c r="BN2077" s="13"/>
    </row>
    <row r="2078" spans="4:66" x14ac:dyDescent="0.25">
      <c r="D2078" s="7"/>
      <c r="E2078" s="10"/>
      <c r="F2078" s="10"/>
      <c r="G2078" s="10"/>
      <c r="H2078" s="10"/>
      <c r="I2078" s="10"/>
      <c r="J2078" s="10"/>
      <c r="K2078" s="11"/>
      <c r="L2078" s="11"/>
      <c r="M2078" s="12"/>
      <c r="N2078" s="12"/>
      <c r="O2078" s="12"/>
      <c r="P2078" s="12"/>
      <c r="Q2078" s="12"/>
      <c r="R2078" s="12"/>
      <c r="S2078" s="12"/>
      <c r="T2078" s="12"/>
      <c r="U2078" s="12"/>
      <c r="V2078" s="12"/>
      <c r="W2078" s="12"/>
      <c r="X2078" s="12"/>
      <c r="Y2078" s="12"/>
      <c r="Z2078" s="12"/>
      <c r="AA2078" s="12"/>
      <c r="AB2078" s="12"/>
      <c r="AC2078" s="12"/>
      <c r="AD2078" s="12"/>
      <c r="AE2078" s="12"/>
      <c r="AF2078" s="12"/>
      <c r="AG2078" s="12"/>
      <c r="AH2078" s="12"/>
      <c r="AI2078" s="12"/>
      <c r="AJ2078" s="12"/>
      <c r="AK2078" s="12"/>
      <c r="AL2078" s="12"/>
      <c r="AM2078" s="12"/>
      <c r="AN2078" s="12"/>
      <c r="AO2078" s="12"/>
      <c r="AP2078" s="12"/>
      <c r="AQ2078" s="12"/>
      <c r="AR2078" s="12"/>
      <c r="AS2078" s="12"/>
      <c r="AT2078" s="12"/>
      <c r="AU2078" s="12"/>
      <c r="AV2078" s="12"/>
      <c r="AW2078" s="12"/>
      <c r="AX2078" s="12"/>
      <c r="AY2078" s="12"/>
      <c r="AZ2078" s="12"/>
      <c r="BA2078" s="12"/>
      <c r="BB2078" s="12"/>
      <c r="BC2078" s="12"/>
      <c r="BD2078" s="12"/>
      <c r="BE2078" s="12"/>
      <c r="BF2078" s="12"/>
      <c r="BG2078" s="12"/>
      <c r="BH2078" s="12"/>
      <c r="BI2078" s="12"/>
      <c r="BJ2078" s="13"/>
      <c r="BK2078" s="13"/>
      <c r="BL2078" s="13"/>
      <c r="BM2078" s="13"/>
      <c r="BN2078" s="13"/>
    </row>
    <row r="2079" spans="4:66" x14ac:dyDescent="0.25">
      <c r="D2079" s="7"/>
      <c r="E2079" s="10"/>
      <c r="F2079" s="10"/>
      <c r="G2079" s="10"/>
      <c r="H2079" s="10"/>
      <c r="I2079" s="10"/>
      <c r="J2079" s="10"/>
      <c r="K2079" s="11"/>
      <c r="L2079" s="11"/>
      <c r="M2079" s="12"/>
      <c r="N2079" s="12"/>
      <c r="O2079" s="12"/>
      <c r="P2079" s="12"/>
      <c r="Q2079" s="12"/>
      <c r="R2079" s="12"/>
      <c r="S2079" s="12"/>
      <c r="T2079" s="12"/>
      <c r="U2079" s="12"/>
      <c r="V2079" s="12"/>
      <c r="W2079" s="12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2"/>
      <c r="AS2079" s="12"/>
      <c r="AT2079" s="12"/>
      <c r="AU2079" s="12"/>
      <c r="AV2079" s="12"/>
      <c r="AW2079" s="12"/>
      <c r="AX2079" s="12"/>
      <c r="AY2079" s="12"/>
      <c r="AZ2079" s="12"/>
      <c r="BA2079" s="12"/>
      <c r="BB2079" s="12"/>
      <c r="BC2079" s="12"/>
      <c r="BD2079" s="12"/>
      <c r="BE2079" s="12"/>
      <c r="BF2079" s="12"/>
      <c r="BG2079" s="12"/>
      <c r="BH2079" s="12"/>
      <c r="BI2079" s="12"/>
      <c r="BJ2079" s="13"/>
      <c r="BK2079" s="13"/>
      <c r="BL2079" s="13"/>
      <c r="BM2079" s="13"/>
      <c r="BN2079" s="13"/>
    </row>
    <row r="2080" spans="4:66" x14ac:dyDescent="0.25">
      <c r="D2080" s="7"/>
      <c r="E2080" s="10"/>
      <c r="F2080" s="10"/>
      <c r="G2080" s="10"/>
      <c r="H2080" s="10"/>
      <c r="I2080" s="10"/>
      <c r="J2080" s="10"/>
      <c r="K2080" s="11"/>
      <c r="L2080" s="11"/>
      <c r="M2080" s="12"/>
      <c r="N2080" s="12"/>
      <c r="O2080" s="12"/>
      <c r="P2080" s="12"/>
      <c r="Q2080" s="12"/>
      <c r="R2080" s="12"/>
      <c r="S2080" s="12"/>
      <c r="T2080" s="12"/>
      <c r="U2080" s="12"/>
      <c r="V2080" s="12"/>
      <c r="W2080" s="12"/>
      <c r="X2080" s="12"/>
      <c r="Y2080" s="12"/>
      <c r="Z2080" s="12"/>
      <c r="AA2080" s="12"/>
      <c r="AB2080" s="12"/>
      <c r="AC2080" s="12"/>
      <c r="AD2080" s="12"/>
      <c r="AE2080" s="12"/>
      <c r="AF2080" s="12"/>
      <c r="AG2080" s="12"/>
      <c r="AH2080" s="12"/>
      <c r="AI2080" s="12"/>
      <c r="AJ2080" s="12"/>
      <c r="AK2080" s="12"/>
      <c r="AL2080" s="12"/>
      <c r="AM2080" s="12"/>
      <c r="AN2080" s="12"/>
      <c r="AO2080" s="12"/>
      <c r="AP2080" s="12"/>
      <c r="AQ2080" s="12"/>
      <c r="AR2080" s="12"/>
      <c r="AS2080" s="12"/>
      <c r="AT2080" s="12"/>
      <c r="AU2080" s="12"/>
      <c r="AV2080" s="12"/>
      <c r="AW2080" s="12"/>
      <c r="AX2080" s="12"/>
      <c r="AY2080" s="12"/>
      <c r="AZ2080" s="12"/>
      <c r="BA2080" s="12"/>
      <c r="BB2080" s="12"/>
      <c r="BC2080" s="12"/>
      <c r="BD2080" s="12"/>
      <c r="BE2080" s="12"/>
      <c r="BF2080" s="12"/>
      <c r="BG2080" s="12"/>
      <c r="BH2080" s="12"/>
      <c r="BI2080" s="12"/>
      <c r="BJ2080" s="13"/>
      <c r="BK2080" s="13"/>
      <c r="BL2080" s="13"/>
      <c r="BM2080" s="13"/>
      <c r="BN2080" s="13"/>
    </row>
    <row r="2081" spans="4:66" x14ac:dyDescent="0.25">
      <c r="D2081" s="7"/>
      <c r="E2081" s="10"/>
      <c r="F2081" s="10"/>
      <c r="G2081" s="10"/>
      <c r="H2081" s="10"/>
      <c r="I2081" s="10"/>
      <c r="J2081" s="10"/>
      <c r="K2081" s="11"/>
      <c r="L2081" s="11"/>
      <c r="M2081" s="12"/>
      <c r="N2081" s="12"/>
      <c r="O2081" s="12"/>
      <c r="P2081" s="12"/>
      <c r="Q2081" s="12"/>
      <c r="R2081" s="12"/>
      <c r="S2081" s="12"/>
      <c r="T2081" s="12"/>
      <c r="U2081" s="12"/>
      <c r="V2081" s="12"/>
      <c r="W2081" s="12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2"/>
      <c r="AS2081" s="12"/>
      <c r="AT2081" s="12"/>
      <c r="AU2081" s="12"/>
      <c r="AV2081" s="12"/>
      <c r="AW2081" s="12"/>
      <c r="AX2081" s="12"/>
      <c r="AY2081" s="12"/>
      <c r="AZ2081" s="12"/>
      <c r="BA2081" s="12"/>
      <c r="BB2081" s="12"/>
      <c r="BC2081" s="12"/>
      <c r="BD2081" s="12"/>
      <c r="BE2081" s="12"/>
      <c r="BF2081" s="12"/>
      <c r="BG2081" s="12"/>
      <c r="BH2081" s="12"/>
      <c r="BI2081" s="12"/>
      <c r="BJ2081" s="13"/>
      <c r="BK2081" s="13"/>
      <c r="BL2081" s="13"/>
      <c r="BM2081" s="13"/>
      <c r="BN2081" s="13"/>
    </row>
    <row r="2082" spans="4:66" x14ac:dyDescent="0.25">
      <c r="D2082" s="7"/>
      <c r="E2082" s="10"/>
      <c r="F2082" s="10"/>
      <c r="G2082" s="10"/>
      <c r="H2082" s="10"/>
      <c r="I2082" s="10"/>
      <c r="J2082" s="10"/>
      <c r="K2082" s="11"/>
      <c r="L2082" s="11"/>
      <c r="M2082" s="12"/>
      <c r="N2082" s="12"/>
      <c r="O2082" s="12"/>
      <c r="P2082" s="12"/>
      <c r="Q2082" s="12"/>
      <c r="R2082" s="12"/>
      <c r="S2082" s="12"/>
      <c r="T2082" s="12"/>
      <c r="U2082" s="12"/>
      <c r="V2082" s="12"/>
      <c r="W2082" s="12"/>
      <c r="X2082" s="12"/>
      <c r="Y2082" s="12"/>
      <c r="Z2082" s="12"/>
      <c r="AA2082" s="12"/>
      <c r="AB2082" s="12"/>
      <c r="AC2082" s="12"/>
      <c r="AD2082" s="12"/>
      <c r="AE2082" s="12"/>
      <c r="AF2082" s="12"/>
      <c r="AG2082" s="12"/>
      <c r="AH2082" s="12"/>
      <c r="AI2082" s="12"/>
      <c r="AJ2082" s="12"/>
      <c r="AK2082" s="12"/>
      <c r="AL2082" s="12"/>
      <c r="AM2082" s="12"/>
      <c r="AN2082" s="12"/>
      <c r="AO2082" s="12"/>
      <c r="AP2082" s="12"/>
      <c r="AQ2082" s="12"/>
      <c r="AR2082" s="12"/>
      <c r="AS2082" s="12"/>
      <c r="AT2082" s="12"/>
      <c r="AU2082" s="12"/>
      <c r="AV2082" s="12"/>
      <c r="AW2082" s="12"/>
      <c r="AX2082" s="12"/>
      <c r="AY2082" s="12"/>
      <c r="AZ2082" s="12"/>
      <c r="BA2082" s="12"/>
      <c r="BB2082" s="12"/>
      <c r="BC2082" s="12"/>
      <c r="BD2082" s="12"/>
      <c r="BE2082" s="12"/>
      <c r="BF2082" s="12"/>
      <c r="BG2082" s="12"/>
      <c r="BH2082" s="12"/>
      <c r="BI2082" s="12"/>
      <c r="BJ2082" s="13"/>
      <c r="BK2082" s="13"/>
      <c r="BL2082" s="13"/>
      <c r="BM2082" s="13"/>
      <c r="BN2082" s="13"/>
    </row>
    <row r="2083" spans="4:66" x14ac:dyDescent="0.25">
      <c r="D2083" s="7"/>
      <c r="E2083" s="10"/>
      <c r="F2083" s="10"/>
      <c r="G2083" s="10"/>
      <c r="H2083" s="10"/>
      <c r="I2083" s="10"/>
      <c r="J2083" s="10"/>
      <c r="K2083" s="11"/>
      <c r="L2083" s="11"/>
      <c r="M2083" s="12"/>
      <c r="N2083" s="12"/>
      <c r="O2083" s="12"/>
      <c r="P2083" s="12"/>
      <c r="Q2083" s="12"/>
      <c r="R2083" s="12"/>
      <c r="S2083" s="12"/>
      <c r="T2083" s="12"/>
      <c r="U2083" s="12"/>
      <c r="V2083" s="12"/>
      <c r="W2083" s="12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2"/>
      <c r="AS2083" s="12"/>
      <c r="AT2083" s="12"/>
      <c r="AU2083" s="12"/>
      <c r="AV2083" s="12"/>
      <c r="AW2083" s="12"/>
      <c r="AX2083" s="12"/>
      <c r="AY2083" s="12"/>
      <c r="AZ2083" s="12"/>
      <c r="BA2083" s="12"/>
      <c r="BB2083" s="12"/>
      <c r="BC2083" s="12"/>
      <c r="BD2083" s="12"/>
      <c r="BE2083" s="12"/>
      <c r="BF2083" s="12"/>
      <c r="BG2083" s="12"/>
      <c r="BH2083" s="12"/>
      <c r="BI2083" s="12"/>
      <c r="BJ2083" s="13"/>
      <c r="BK2083" s="13"/>
      <c r="BL2083" s="13"/>
      <c r="BM2083" s="13"/>
      <c r="BN2083" s="13"/>
    </row>
    <row r="2084" spans="4:66" x14ac:dyDescent="0.25">
      <c r="D2084" s="7"/>
      <c r="E2084" s="10"/>
      <c r="F2084" s="10"/>
      <c r="G2084" s="10"/>
      <c r="H2084" s="10"/>
      <c r="I2084" s="10"/>
      <c r="J2084" s="10"/>
      <c r="K2084" s="11"/>
      <c r="L2084" s="11"/>
      <c r="M2084" s="12"/>
      <c r="N2084" s="12"/>
      <c r="O2084" s="12"/>
      <c r="P2084" s="12"/>
      <c r="Q2084" s="12"/>
      <c r="R2084" s="12"/>
      <c r="S2084" s="12"/>
      <c r="T2084" s="12"/>
      <c r="U2084" s="12"/>
      <c r="V2084" s="12"/>
      <c r="W2084" s="12"/>
      <c r="X2084" s="12"/>
      <c r="Y2084" s="12"/>
      <c r="Z2084" s="12"/>
      <c r="AA2084" s="12"/>
      <c r="AB2084" s="12"/>
      <c r="AC2084" s="12"/>
      <c r="AD2084" s="12"/>
      <c r="AE2084" s="12"/>
      <c r="AF2084" s="12"/>
      <c r="AG2084" s="12"/>
      <c r="AH2084" s="12"/>
      <c r="AI2084" s="12"/>
      <c r="AJ2084" s="12"/>
      <c r="AK2084" s="12"/>
      <c r="AL2084" s="12"/>
      <c r="AM2084" s="12"/>
      <c r="AN2084" s="12"/>
      <c r="AO2084" s="12"/>
      <c r="AP2084" s="12"/>
      <c r="AQ2084" s="12"/>
      <c r="AR2084" s="12"/>
      <c r="AS2084" s="12"/>
      <c r="AT2084" s="12"/>
      <c r="AU2084" s="12"/>
      <c r="AV2084" s="12"/>
      <c r="AW2084" s="12"/>
      <c r="AX2084" s="12"/>
      <c r="AY2084" s="12"/>
      <c r="AZ2084" s="12"/>
      <c r="BA2084" s="12"/>
      <c r="BB2084" s="12"/>
      <c r="BC2084" s="12"/>
      <c r="BD2084" s="12"/>
      <c r="BE2084" s="12"/>
      <c r="BF2084" s="12"/>
      <c r="BG2084" s="12"/>
      <c r="BH2084" s="12"/>
      <c r="BI2084" s="12"/>
      <c r="BJ2084" s="13"/>
      <c r="BK2084" s="13"/>
      <c r="BL2084" s="13"/>
      <c r="BM2084" s="13"/>
      <c r="BN2084" s="13"/>
    </row>
    <row r="2085" spans="4:66" x14ac:dyDescent="0.25">
      <c r="D2085" s="7"/>
      <c r="E2085" s="10"/>
      <c r="F2085" s="10"/>
      <c r="G2085" s="10"/>
      <c r="H2085" s="10"/>
      <c r="I2085" s="10"/>
      <c r="J2085" s="10"/>
      <c r="K2085" s="11"/>
      <c r="L2085" s="11"/>
      <c r="M2085" s="12"/>
      <c r="N2085" s="12"/>
      <c r="O2085" s="12"/>
      <c r="P2085" s="12"/>
      <c r="Q2085" s="12"/>
      <c r="R2085" s="12"/>
      <c r="S2085" s="12"/>
      <c r="T2085" s="12"/>
      <c r="U2085" s="12"/>
      <c r="V2085" s="12"/>
      <c r="W2085" s="12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2"/>
      <c r="AS2085" s="12"/>
      <c r="AT2085" s="12"/>
      <c r="AU2085" s="12"/>
      <c r="AV2085" s="12"/>
      <c r="AW2085" s="12"/>
      <c r="AX2085" s="12"/>
      <c r="AY2085" s="12"/>
      <c r="AZ2085" s="12"/>
      <c r="BA2085" s="12"/>
      <c r="BB2085" s="12"/>
      <c r="BC2085" s="12"/>
      <c r="BD2085" s="12"/>
      <c r="BE2085" s="12"/>
      <c r="BF2085" s="12"/>
      <c r="BG2085" s="12"/>
      <c r="BH2085" s="12"/>
      <c r="BI2085" s="12"/>
      <c r="BJ2085" s="13"/>
      <c r="BK2085" s="13"/>
      <c r="BL2085" s="13"/>
      <c r="BM2085" s="13"/>
      <c r="BN2085" s="13"/>
    </row>
    <row r="2086" spans="4:66" x14ac:dyDescent="0.25">
      <c r="D2086" s="7"/>
      <c r="E2086" s="10"/>
      <c r="F2086" s="10"/>
      <c r="G2086" s="10"/>
      <c r="H2086" s="10"/>
      <c r="I2086" s="10"/>
      <c r="J2086" s="10"/>
      <c r="K2086" s="11"/>
      <c r="L2086" s="11"/>
      <c r="M2086" s="12"/>
      <c r="N2086" s="12"/>
      <c r="O2086" s="12"/>
      <c r="P2086" s="12"/>
      <c r="Q2086" s="12"/>
      <c r="R2086" s="12"/>
      <c r="S2086" s="12"/>
      <c r="T2086" s="12"/>
      <c r="U2086" s="12"/>
      <c r="V2086" s="12"/>
      <c r="W2086" s="12"/>
      <c r="X2086" s="12"/>
      <c r="Y2086" s="12"/>
      <c r="Z2086" s="12"/>
      <c r="AA2086" s="12"/>
      <c r="AB2086" s="12"/>
      <c r="AC2086" s="12"/>
      <c r="AD2086" s="12"/>
      <c r="AE2086" s="12"/>
      <c r="AF2086" s="12"/>
      <c r="AG2086" s="12"/>
      <c r="AH2086" s="12"/>
      <c r="AI2086" s="12"/>
      <c r="AJ2086" s="12"/>
      <c r="AK2086" s="12"/>
      <c r="AL2086" s="12"/>
      <c r="AM2086" s="12"/>
      <c r="AN2086" s="12"/>
      <c r="AO2086" s="12"/>
      <c r="AP2086" s="12"/>
      <c r="AQ2086" s="12"/>
      <c r="AR2086" s="12"/>
      <c r="AS2086" s="12"/>
      <c r="AT2086" s="12"/>
      <c r="AU2086" s="12"/>
      <c r="AV2086" s="12"/>
      <c r="AW2086" s="12"/>
      <c r="AX2086" s="12"/>
      <c r="AY2086" s="12"/>
      <c r="AZ2086" s="12"/>
      <c r="BA2086" s="12"/>
      <c r="BB2086" s="12"/>
      <c r="BC2086" s="12"/>
      <c r="BD2086" s="12"/>
      <c r="BE2086" s="12"/>
      <c r="BF2086" s="12"/>
      <c r="BG2086" s="12"/>
      <c r="BH2086" s="12"/>
      <c r="BI2086" s="12"/>
      <c r="BJ2086" s="13"/>
      <c r="BK2086" s="13"/>
      <c r="BL2086" s="13"/>
      <c r="BM2086" s="13"/>
      <c r="BN2086" s="13"/>
    </row>
    <row r="2087" spans="4:66" x14ac:dyDescent="0.25">
      <c r="D2087" s="7"/>
      <c r="E2087" s="10"/>
      <c r="F2087" s="10"/>
      <c r="G2087" s="10"/>
      <c r="H2087" s="10"/>
      <c r="I2087" s="10"/>
      <c r="J2087" s="10"/>
      <c r="K2087" s="11"/>
      <c r="L2087" s="11"/>
      <c r="M2087" s="12"/>
      <c r="N2087" s="12"/>
      <c r="O2087" s="12"/>
      <c r="P2087" s="12"/>
      <c r="Q2087" s="12"/>
      <c r="R2087" s="12"/>
      <c r="S2087" s="12"/>
      <c r="T2087" s="12"/>
      <c r="U2087" s="12"/>
      <c r="V2087" s="12"/>
      <c r="W2087" s="12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2"/>
      <c r="AS2087" s="12"/>
      <c r="AT2087" s="12"/>
      <c r="AU2087" s="12"/>
      <c r="AV2087" s="12"/>
      <c r="AW2087" s="12"/>
      <c r="AX2087" s="12"/>
      <c r="AY2087" s="12"/>
      <c r="AZ2087" s="12"/>
      <c r="BA2087" s="12"/>
      <c r="BB2087" s="12"/>
      <c r="BC2087" s="12"/>
      <c r="BD2087" s="12"/>
      <c r="BE2087" s="12"/>
      <c r="BF2087" s="12"/>
      <c r="BG2087" s="12"/>
      <c r="BH2087" s="12"/>
      <c r="BI2087" s="12"/>
      <c r="BJ2087" s="13"/>
      <c r="BK2087" s="13"/>
      <c r="BL2087" s="13"/>
      <c r="BM2087" s="13"/>
      <c r="BN2087" s="13"/>
    </row>
    <row r="2088" spans="4:66" x14ac:dyDescent="0.25">
      <c r="D2088" s="7"/>
      <c r="E2088" s="10"/>
      <c r="F2088" s="10"/>
      <c r="G2088" s="10"/>
      <c r="H2088" s="10"/>
      <c r="I2088" s="10"/>
      <c r="J2088" s="10"/>
      <c r="K2088" s="11"/>
      <c r="L2088" s="11"/>
      <c r="M2088" s="12"/>
      <c r="N2088" s="12"/>
      <c r="O2088" s="12"/>
      <c r="P2088" s="12"/>
      <c r="Q2088" s="12"/>
      <c r="R2088" s="12"/>
      <c r="S2088" s="12"/>
      <c r="T2088" s="12"/>
      <c r="U2088" s="12"/>
      <c r="V2088" s="12"/>
      <c r="W2088" s="12"/>
      <c r="X2088" s="12"/>
      <c r="Y2088" s="12"/>
      <c r="Z2088" s="12"/>
      <c r="AA2088" s="12"/>
      <c r="AB2088" s="12"/>
      <c r="AC2088" s="12"/>
      <c r="AD2088" s="12"/>
      <c r="AE2088" s="12"/>
      <c r="AF2088" s="12"/>
      <c r="AG2088" s="12"/>
      <c r="AH2088" s="12"/>
      <c r="AI2088" s="12"/>
      <c r="AJ2088" s="12"/>
      <c r="AK2088" s="12"/>
      <c r="AL2088" s="12"/>
      <c r="AM2088" s="12"/>
      <c r="AN2088" s="12"/>
      <c r="AO2088" s="12"/>
      <c r="AP2088" s="12"/>
      <c r="AQ2088" s="12"/>
      <c r="AR2088" s="12"/>
      <c r="AS2088" s="12"/>
      <c r="AT2088" s="12"/>
      <c r="AU2088" s="12"/>
      <c r="AV2088" s="12"/>
      <c r="AW2088" s="12"/>
      <c r="AX2088" s="12"/>
      <c r="AY2088" s="12"/>
      <c r="AZ2088" s="12"/>
      <c r="BA2088" s="12"/>
      <c r="BB2088" s="12"/>
      <c r="BC2088" s="12"/>
      <c r="BD2088" s="12"/>
      <c r="BE2088" s="12"/>
      <c r="BF2088" s="12"/>
      <c r="BG2088" s="12"/>
      <c r="BH2088" s="12"/>
      <c r="BI2088" s="12"/>
      <c r="BJ2088" s="13"/>
      <c r="BK2088" s="13"/>
      <c r="BL2088" s="13"/>
      <c r="BM2088" s="13"/>
      <c r="BN2088" s="13"/>
    </row>
    <row r="2089" spans="4:66" x14ac:dyDescent="0.25">
      <c r="D2089" s="7"/>
      <c r="E2089" s="10"/>
      <c r="F2089" s="10"/>
      <c r="G2089" s="10"/>
      <c r="H2089" s="10"/>
      <c r="I2089" s="10"/>
      <c r="J2089" s="10"/>
      <c r="K2089" s="11"/>
      <c r="L2089" s="11"/>
      <c r="M2089" s="12"/>
      <c r="N2089" s="12"/>
      <c r="O2089" s="12"/>
      <c r="P2089" s="12"/>
      <c r="Q2089" s="12"/>
      <c r="R2089" s="12"/>
      <c r="S2089" s="12"/>
      <c r="T2089" s="12"/>
      <c r="U2089" s="12"/>
      <c r="V2089" s="12"/>
      <c r="W2089" s="12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2"/>
      <c r="AS2089" s="12"/>
      <c r="AT2089" s="12"/>
      <c r="AU2089" s="12"/>
      <c r="AV2089" s="12"/>
      <c r="AW2089" s="12"/>
      <c r="AX2089" s="12"/>
      <c r="AY2089" s="12"/>
      <c r="AZ2089" s="12"/>
      <c r="BA2089" s="12"/>
      <c r="BB2089" s="12"/>
      <c r="BC2089" s="12"/>
      <c r="BD2089" s="12"/>
      <c r="BE2089" s="12"/>
      <c r="BF2089" s="12"/>
      <c r="BG2089" s="12"/>
      <c r="BH2089" s="12"/>
      <c r="BI2089" s="12"/>
      <c r="BJ2089" s="13"/>
      <c r="BK2089" s="13"/>
      <c r="BL2089" s="13"/>
      <c r="BM2089" s="13"/>
      <c r="BN2089" s="13"/>
    </row>
    <row r="2090" spans="4:66" x14ac:dyDescent="0.25">
      <c r="D2090" s="7"/>
      <c r="E2090" s="10"/>
      <c r="F2090" s="10"/>
      <c r="G2090" s="10"/>
      <c r="H2090" s="10"/>
      <c r="I2090" s="10"/>
      <c r="J2090" s="10"/>
      <c r="K2090" s="11"/>
      <c r="L2090" s="11"/>
      <c r="M2090" s="12"/>
      <c r="N2090" s="12"/>
      <c r="O2090" s="12"/>
      <c r="P2090" s="12"/>
      <c r="Q2090" s="12"/>
      <c r="R2090" s="12"/>
      <c r="S2090" s="12"/>
      <c r="T2090" s="12"/>
      <c r="U2090" s="12"/>
      <c r="V2090" s="12"/>
      <c r="W2090" s="12"/>
      <c r="X2090" s="12"/>
      <c r="Y2090" s="12"/>
      <c r="Z2090" s="12"/>
      <c r="AA2090" s="12"/>
      <c r="AB2090" s="12"/>
      <c r="AC2090" s="12"/>
      <c r="AD2090" s="12"/>
      <c r="AE2090" s="12"/>
      <c r="AF2090" s="12"/>
      <c r="AG2090" s="12"/>
      <c r="AH2090" s="12"/>
      <c r="AI2090" s="12"/>
      <c r="AJ2090" s="12"/>
      <c r="AK2090" s="12"/>
      <c r="AL2090" s="12"/>
      <c r="AM2090" s="12"/>
      <c r="AN2090" s="12"/>
      <c r="AO2090" s="12"/>
      <c r="AP2090" s="12"/>
      <c r="AQ2090" s="12"/>
      <c r="AR2090" s="12"/>
      <c r="AS2090" s="12"/>
      <c r="AT2090" s="12"/>
      <c r="AU2090" s="12"/>
      <c r="AV2090" s="12"/>
      <c r="AW2090" s="12"/>
      <c r="AX2090" s="12"/>
      <c r="AY2090" s="12"/>
      <c r="AZ2090" s="12"/>
      <c r="BA2090" s="12"/>
      <c r="BB2090" s="12"/>
      <c r="BC2090" s="12"/>
      <c r="BD2090" s="12"/>
      <c r="BE2090" s="12"/>
      <c r="BF2090" s="12"/>
      <c r="BG2090" s="12"/>
      <c r="BH2090" s="12"/>
      <c r="BI2090" s="12"/>
      <c r="BJ2090" s="13"/>
      <c r="BK2090" s="13"/>
      <c r="BL2090" s="13"/>
      <c r="BM2090" s="13"/>
      <c r="BN2090" s="13"/>
    </row>
    <row r="2091" spans="4:66" x14ac:dyDescent="0.25">
      <c r="D2091" s="7"/>
      <c r="E2091" s="10"/>
      <c r="F2091" s="10"/>
      <c r="G2091" s="10"/>
      <c r="H2091" s="10"/>
      <c r="I2091" s="10"/>
      <c r="J2091" s="10"/>
      <c r="K2091" s="11"/>
      <c r="L2091" s="11"/>
      <c r="M2091" s="12"/>
      <c r="N2091" s="12"/>
      <c r="O2091" s="12"/>
      <c r="P2091" s="12"/>
      <c r="Q2091" s="12"/>
      <c r="R2091" s="12"/>
      <c r="S2091" s="12"/>
      <c r="T2091" s="12"/>
      <c r="U2091" s="12"/>
      <c r="V2091" s="12"/>
      <c r="W2091" s="12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2"/>
      <c r="AS2091" s="12"/>
      <c r="AT2091" s="12"/>
      <c r="AU2091" s="12"/>
      <c r="AV2091" s="12"/>
      <c r="AW2091" s="12"/>
      <c r="AX2091" s="12"/>
      <c r="AY2091" s="12"/>
      <c r="AZ2091" s="12"/>
      <c r="BA2091" s="12"/>
      <c r="BB2091" s="12"/>
      <c r="BC2091" s="12"/>
      <c r="BD2091" s="12"/>
      <c r="BE2091" s="12"/>
      <c r="BF2091" s="12"/>
      <c r="BG2091" s="12"/>
      <c r="BH2091" s="12"/>
      <c r="BI2091" s="12"/>
      <c r="BJ2091" s="13"/>
      <c r="BK2091" s="13"/>
      <c r="BL2091" s="13"/>
      <c r="BM2091" s="13"/>
      <c r="BN2091" s="13"/>
    </row>
    <row r="2092" spans="4:66" x14ac:dyDescent="0.25">
      <c r="D2092" s="7"/>
      <c r="E2092" s="10"/>
      <c r="F2092" s="10"/>
      <c r="G2092" s="10"/>
      <c r="H2092" s="10"/>
      <c r="I2092" s="10"/>
      <c r="J2092" s="10"/>
      <c r="K2092" s="11"/>
      <c r="L2092" s="11"/>
      <c r="M2092" s="12"/>
      <c r="N2092" s="12"/>
      <c r="O2092" s="12"/>
      <c r="P2092" s="12"/>
      <c r="Q2092" s="12"/>
      <c r="R2092" s="12"/>
      <c r="S2092" s="12"/>
      <c r="T2092" s="12"/>
      <c r="U2092" s="12"/>
      <c r="V2092" s="12"/>
      <c r="W2092" s="12"/>
      <c r="X2092" s="12"/>
      <c r="Y2092" s="12"/>
      <c r="Z2092" s="12"/>
      <c r="AA2092" s="12"/>
      <c r="AB2092" s="12"/>
      <c r="AC2092" s="12"/>
      <c r="AD2092" s="12"/>
      <c r="AE2092" s="12"/>
      <c r="AF2092" s="12"/>
      <c r="AG2092" s="12"/>
      <c r="AH2092" s="12"/>
      <c r="AI2092" s="12"/>
      <c r="AJ2092" s="12"/>
      <c r="AK2092" s="12"/>
      <c r="AL2092" s="12"/>
      <c r="AM2092" s="12"/>
      <c r="AN2092" s="12"/>
      <c r="AO2092" s="12"/>
      <c r="AP2092" s="12"/>
      <c r="AQ2092" s="12"/>
      <c r="AR2092" s="12"/>
      <c r="AS2092" s="12"/>
      <c r="AT2092" s="12"/>
      <c r="AU2092" s="12"/>
      <c r="AV2092" s="12"/>
      <c r="AW2092" s="12"/>
      <c r="AX2092" s="12"/>
      <c r="AY2092" s="12"/>
      <c r="AZ2092" s="12"/>
      <c r="BA2092" s="12"/>
      <c r="BB2092" s="12"/>
      <c r="BC2092" s="12"/>
      <c r="BD2092" s="12"/>
      <c r="BE2092" s="12"/>
      <c r="BF2092" s="12"/>
      <c r="BG2092" s="12"/>
      <c r="BH2092" s="12"/>
      <c r="BI2092" s="12"/>
      <c r="BJ2092" s="13"/>
      <c r="BK2092" s="13"/>
      <c r="BL2092" s="13"/>
      <c r="BM2092" s="13"/>
      <c r="BN2092" s="13"/>
    </row>
    <row r="2093" spans="4:66" x14ac:dyDescent="0.25">
      <c r="D2093" s="7"/>
      <c r="E2093" s="10"/>
      <c r="F2093" s="10"/>
      <c r="G2093" s="10"/>
      <c r="H2093" s="10"/>
      <c r="I2093" s="10"/>
      <c r="J2093" s="10"/>
      <c r="K2093" s="11"/>
      <c r="L2093" s="11"/>
      <c r="M2093" s="12"/>
      <c r="N2093" s="12"/>
      <c r="O2093" s="12"/>
      <c r="P2093" s="12"/>
      <c r="Q2093" s="12"/>
      <c r="R2093" s="12"/>
      <c r="S2093" s="12"/>
      <c r="T2093" s="12"/>
      <c r="U2093" s="12"/>
      <c r="V2093" s="12"/>
      <c r="W2093" s="12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2"/>
      <c r="AS2093" s="12"/>
      <c r="AT2093" s="12"/>
      <c r="AU2093" s="12"/>
      <c r="AV2093" s="12"/>
      <c r="AW2093" s="12"/>
      <c r="AX2093" s="12"/>
      <c r="AY2093" s="12"/>
      <c r="AZ2093" s="12"/>
      <c r="BA2093" s="12"/>
      <c r="BB2093" s="12"/>
      <c r="BC2093" s="12"/>
      <c r="BD2093" s="12"/>
      <c r="BE2093" s="12"/>
      <c r="BF2093" s="12"/>
      <c r="BG2093" s="12"/>
      <c r="BH2093" s="12"/>
      <c r="BI2093" s="12"/>
      <c r="BJ2093" s="13"/>
      <c r="BK2093" s="13"/>
      <c r="BL2093" s="13"/>
      <c r="BM2093" s="13"/>
      <c r="BN2093" s="13"/>
    </row>
    <row r="2094" spans="4:66" x14ac:dyDescent="0.25">
      <c r="D2094" s="7"/>
      <c r="E2094" s="10"/>
      <c r="F2094" s="10"/>
      <c r="G2094" s="10"/>
      <c r="H2094" s="10"/>
      <c r="I2094" s="10"/>
      <c r="J2094" s="10"/>
      <c r="K2094" s="11"/>
      <c r="L2094" s="11"/>
      <c r="M2094" s="12"/>
      <c r="N2094" s="12"/>
      <c r="O2094" s="12"/>
      <c r="P2094" s="12"/>
      <c r="Q2094" s="12"/>
      <c r="R2094" s="12"/>
      <c r="S2094" s="12"/>
      <c r="T2094" s="12"/>
      <c r="U2094" s="12"/>
      <c r="V2094" s="12"/>
      <c r="W2094" s="12"/>
      <c r="X2094" s="12"/>
      <c r="Y2094" s="12"/>
      <c r="Z2094" s="12"/>
      <c r="AA2094" s="12"/>
      <c r="AB2094" s="12"/>
      <c r="AC2094" s="12"/>
      <c r="AD2094" s="12"/>
      <c r="AE2094" s="12"/>
      <c r="AF2094" s="12"/>
      <c r="AG2094" s="12"/>
      <c r="AH2094" s="12"/>
      <c r="AI2094" s="12"/>
      <c r="AJ2094" s="12"/>
      <c r="AK2094" s="12"/>
      <c r="AL2094" s="12"/>
      <c r="AM2094" s="12"/>
      <c r="AN2094" s="12"/>
      <c r="AO2094" s="12"/>
      <c r="AP2094" s="12"/>
      <c r="AQ2094" s="12"/>
      <c r="AR2094" s="12"/>
      <c r="AS2094" s="12"/>
      <c r="AT2094" s="12"/>
      <c r="AU2094" s="12"/>
      <c r="AV2094" s="12"/>
      <c r="AW2094" s="12"/>
      <c r="AX2094" s="12"/>
      <c r="AY2094" s="12"/>
      <c r="AZ2094" s="12"/>
      <c r="BA2094" s="12"/>
      <c r="BB2094" s="12"/>
      <c r="BC2094" s="12"/>
      <c r="BD2094" s="12"/>
      <c r="BE2094" s="12"/>
      <c r="BF2094" s="12"/>
      <c r="BG2094" s="12"/>
      <c r="BH2094" s="12"/>
      <c r="BI2094" s="12"/>
      <c r="BJ2094" s="13"/>
      <c r="BK2094" s="13"/>
      <c r="BL2094" s="13"/>
      <c r="BM2094" s="13"/>
      <c r="BN2094" s="13"/>
    </row>
    <row r="2095" spans="4:66" x14ac:dyDescent="0.25">
      <c r="D2095" s="7"/>
      <c r="E2095" s="10"/>
      <c r="F2095" s="10"/>
      <c r="G2095" s="10"/>
      <c r="H2095" s="10"/>
      <c r="I2095" s="10"/>
      <c r="J2095" s="10"/>
      <c r="K2095" s="11"/>
      <c r="L2095" s="11"/>
      <c r="M2095" s="12"/>
      <c r="N2095" s="12"/>
      <c r="O2095" s="12"/>
      <c r="P2095" s="12"/>
      <c r="Q2095" s="12"/>
      <c r="R2095" s="12"/>
      <c r="S2095" s="12"/>
      <c r="T2095" s="12"/>
      <c r="U2095" s="12"/>
      <c r="V2095" s="12"/>
      <c r="W2095" s="12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2"/>
      <c r="AS2095" s="12"/>
      <c r="AT2095" s="12"/>
      <c r="AU2095" s="12"/>
      <c r="AV2095" s="12"/>
      <c r="AW2095" s="12"/>
      <c r="AX2095" s="12"/>
      <c r="AY2095" s="12"/>
      <c r="AZ2095" s="12"/>
      <c r="BA2095" s="12"/>
      <c r="BB2095" s="12"/>
      <c r="BC2095" s="12"/>
      <c r="BD2095" s="12"/>
      <c r="BE2095" s="12"/>
      <c r="BF2095" s="12"/>
      <c r="BG2095" s="12"/>
      <c r="BH2095" s="12"/>
      <c r="BI2095" s="12"/>
      <c r="BJ2095" s="13"/>
      <c r="BK2095" s="13"/>
      <c r="BL2095" s="13"/>
      <c r="BM2095" s="13"/>
      <c r="BN2095" s="13"/>
    </row>
    <row r="2096" spans="4:66" x14ac:dyDescent="0.25">
      <c r="D2096" s="7"/>
      <c r="E2096" s="10"/>
      <c r="F2096" s="10"/>
      <c r="G2096" s="10"/>
      <c r="H2096" s="10"/>
      <c r="I2096" s="10"/>
      <c r="J2096" s="10"/>
      <c r="K2096" s="11"/>
      <c r="L2096" s="11"/>
      <c r="M2096" s="12"/>
      <c r="N2096" s="12"/>
      <c r="O2096" s="12"/>
      <c r="P2096" s="12"/>
      <c r="Q2096" s="12"/>
      <c r="R2096" s="12"/>
      <c r="S2096" s="12"/>
      <c r="T2096" s="12"/>
      <c r="U2096" s="12"/>
      <c r="V2096" s="12"/>
      <c r="W2096" s="12"/>
      <c r="X2096" s="12"/>
      <c r="Y2096" s="12"/>
      <c r="Z2096" s="12"/>
      <c r="AA2096" s="12"/>
      <c r="AB2096" s="12"/>
      <c r="AC2096" s="12"/>
      <c r="AD2096" s="12"/>
      <c r="AE2096" s="12"/>
      <c r="AF2096" s="12"/>
      <c r="AG2096" s="12"/>
      <c r="AH2096" s="12"/>
      <c r="AI2096" s="12"/>
      <c r="AJ2096" s="12"/>
      <c r="AK2096" s="12"/>
      <c r="AL2096" s="12"/>
      <c r="AM2096" s="12"/>
      <c r="AN2096" s="12"/>
      <c r="AO2096" s="12"/>
      <c r="AP2096" s="12"/>
      <c r="AQ2096" s="12"/>
      <c r="AR2096" s="12"/>
      <c r="AS2096" s="12"/>
      <c r="AT2096" s="12"/>
      <c r="AU2096" s="12"/>
      <c r="AV2096" s="12"/>
      <c r="AW2096" s="12"/>
      <c r="AX2096" s="12"/>
      <c r="AY2096" s="12"/>
      <c r="AZ2096" s="12"/>
      <c r="BA2096" s="12"/>
      <c r="BB2096" s="12"/>
      <c r="BC2096" s="12"/>
      <c r="BD2096" s="12"/>
      <c r="BE2096" s="12"/>
      <c r="BF2096" s="12"/>
      <c r="BG2096" s="12"/>
      <c r="BH2096" s="12"/>
      <c r="BI2096" s="12"/>
      <c r="BJ2096" s="13"/>
      <c r="BK2096" s="13"/>
      <c r="BL2096" s="13"/>
      <c r="BM2096" s="13"/>
      <c r="BN2096" s="13"/>
    </row>
    <row r="2097" spans="4:66" x14ac:dyDescent="0.25">
      <c r="D2097" s="7"/>
      <c r="E2097" s="10"/>
      <c r="F2097" s="10"/>
      <c r="G2097" s="10"/>
      <c r="H2097" s="10"/>
      <c r="I2097" s="10"/>
      <c r="J2097" s="10"/>
      <c r="K2097" s="11"/>
      <c r="L2097" s="11"/>
      <c r="M2097" s="12"/>
      <c r="N2097" s="12"/>
      <c r="O2097" s="12"/>
      <c r="P2097" s="12"/>
      <c r="Q2097" s="12"/>
      <c r="R2097" s="12"/>
      <c r="S2097" s="12"/>
      <c r="T2097" s="12"/>
      <c r="U2097" s="12"/>
      <c r="V2097" s="12"/>
      <c r="W2097" s="12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2"/>
      <c r="AS2097" s="12"/>
      <c r="AT2097" s="12"/>
      <c r="AU2097" s="12"/>
      <c r="AV2097" s="12"/>
      <c r="AW2097" s="12"/>
      <c r="AX2097" s="12"/>
      <c r="AY2097" s="12"/>
      <c r="AZ2097" s="12"/>
      <c r="BA2097" s="12"/>
      <c r="BB2097" s="12"/>
      <c r="BC2097" s="12"/>
      <c r="BD2097" s="12"/>
      <c r="BE2097" s="12"/>
      <c r="BF2097" s="12"/>
      <c r="BG2097" s="12"/>
      <c r="BH2097" s="12"/>
      <c r="BI2097" s="12"/>
      <c r="BJ2097" s="13"/>
      <c r="BK2097" s="13"/>
      <c r="BL2097" s="13"/>
      <c r="BM2097" s="13"/>
      <c r="BN2097" s="13"/>
    </row>
    <row r="2098" spans="4:66" x14ac:dyDescent="0.25">
      <c r="D2098" s="7"/>
      <c r="E2098" s="10"/>
      <c r="F2098" s="10"/>
      <c r="G2098" s="10"/>
      <c r="H2098" s="10"/>
      <c r="I2098" s="10"/>
      <c r="J2098" s="10"/>
      <c r="K2098" s="11"/>
      <c r="L2098" s="11"/>
      <c r="M2098" s="12"/>
      <c r="N2098" s="12"/>
      <c r="O2098" s="12"/>
      <c r="P2098" s="12"/>
      <c r="Q2098" s="12"/>
      <c r="R2098" s="12"/>
      <c r="S2098" s="12"/>
      <c r="T2098" s="12"/>
      <c r="U2098" s="12"/>
      <c r="V2098" s="12"/>
      <c r="W2098" s="12"/>
      <c r="X2098" s="12"/>
      <c r="Y2098" s="12"/>
      <c r="Z2098" s="12"/>
      <c r="AA2098" s="12"/>
      <c r="AB2098" s="12"/>
      <c r="AC2098" s="12"/>
      <c r="AD2098" s="12"/>
      <c r="AE2098" s="12"/>
      <c r="AF2098" s="12"/>
      <c r="AG2098" s="12"/>
      <c r="AH2098" s="12"/>
      <c r="AI2098" s="12"/>
      <c r="AJ2098" s="12"/>
      <c r="AK2098" s="12"/>
      <c r="AL2098" s="12"/>
      <c r="AM2098" s="12"/>
      <c r="AN2098" s="12"/>
      <c r="AO2098" s="12"/>
      <c r="AP2098" s="12"/>
      <c r="AQ2098" s="12"/>
      <c r="AR2098" s="12"/>
      <c r="AS2098" s="12"/>
      <c r="AT2098" s="12"/>
      <c r="AU2098" s="12"/>
      <c r="AV2098" s="12"/>
      <c r="AW2098" s="12"/>
      <c r="AX2098" s="12"/>
      <c r="AY2098" s="12"/>
      <c r="AZ2098" s="12"/>
      <c r="BA2098" s="12"/>
      <c r="BB2098" s="12"/>
      <c r="BC2098" s="12"/>
      <c r="BD2098" s="12"/>
      <c r="BE2098" s="12"/>
      <c r="BF2098" s="12"/>
      <c r="BG2098" s="12"/>
      <c r="BH2098" s="12"/>
      <c r="BI2098" s="12"/>
      <c r="BJ2098" s="13"/>
      <c r="BK2098" s="13"/>
      <c r="BL2098" s="13"/>
      <c r="BM2098" s="13"/>
      <c r="BN2098" s="13"/>
    </row>
    <row r="2099" spans="4:66" x14ac:dyDescent="0.25">
      <c r="D2099" s="7"/>
      <c r="E2099" s="10"/>
      <c r="F2099" s="10"/>
      <c r="G2099" s="10"/>
      <c r="H2099" s="10"/>
      <c r="I2099" s="10"/>
      <c r="J2099" s="10"/>
      <c r="K2099" s="11"/>
      <c r="L2099" s="11"/>
      <c r="M2099" s="12"/>
      <c r="N2099" s="12"/>
      <c r="O2099" s="12"/>
      <c r="P2099" s="12"/>
      <c r="Q2099" s="12"/>
      <c r="R2099" s="12"/>
      <c r="S2099" s="12"/>
      <c r="T2099" s="12"/>
      <c r="U2099" s="12"/>
      <c r="V2099" s="12"/>
      <c r="W2099" s="12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2"/>
      <c r="AS2099" s="12"/>
      <c r="AT2099" s="12"/>
      <c r="AU2099" s="12"/>
      <c r="AV2099" s="12"/>
      <c r="AW2099" s="12"/>
      <c r="AX2099" s="12"/>
      <c r="AY2099" s="12"/>
      <c r="AZ2099" s="12"/>
      <c r="BA2099" s="12"/>
      <c r="BB2099" s="12"/>
      <c r="BC2099" s="12"/>
      <c r="BD2099" s="12"/>
      <c r="BE2099" s="12"/>
      <c r="BF2099" s="12"/>
      <c r="BG2099" s="12"/>
      <c r="BH2099" s="12"/>
      <c r="BI2099" s="12"/>
      <c r="BJ2099" s="13"/>
      <c r="BK2099" s="13"/>
      <c r="BL2099" s="13"/>
      <c r="BM2099" s="13"/>
      <c r="BN2099" s="13"/>
    </row>
    <row r="2100" spans="4:66" x14ac:dyDescent="0.25">
      <c r="D2100" s="7"/>
      <c r="E2100" s="10"/>
      <c r="F2100" s="10"/>
      <c r="G2100" s="10"/>
      <c r="H2100" s="10"/>
      <c r="I2100" s="10"/>
      <c r="J2100" s="10"/>
      <c r="K2100" s="11"/>
      <c r="L2100" s="11"/>
      <c r="M2100" s="12"/>
      <c r="N2100" s="12"/>
      <c r="O2100" s="12"/>
      <c r="P2100" s="12"/>
      <c r="Q2100" s="12"/>
      <c r="R2100" s="12"/>
      <c r="S2100" s="12"/>
      <c r="T2100" s="12"/>
      <c r="U2100" s="12"/>
      <c r="V2100" s="12"/>
      <c r="W2100" s="12"/>
      <c r="X2100" s="12"/>
      <c r="Y2100" s="12"/>
      <c r="Z2100" s="12"/>
      <c r="AA2100" s="12"/>
      <c r="AB2100" s="12"/>
      <c r="AC2100" s="12"/>
      <c r="AD2100" s="12"/>
      <c r="AE2100" s="12"/>
      <c r="AF2100" s="12"/>
      <c r="AG2100" s="12"/>
      <c r="AH2100" s="12"/>
      <c r="AI2100" s="12"/>
      <c r="AJ2100" s="12"/>
      <c r="AK2100" s="12"/>
      <c r="AL2100" s="12"/>
      <c r="AM2100" s="12"/>
      <c r="AN2100" s="12"/>
      <c r="AO2100" s="12"/>
      <c r="AP2100" s="12"/>
      <c r="AQ2100" s="12"/>
      <c r="AR2100" s="12"/>
      <c r="AS2100" s="12"/>
      <c r="AT2100" s="12"/>
      <c r="AU2100" s="12"/>
      <c r="AV2100" s="12"/>
      <c r="AW2100" s="12"/>
      <c r="AX2100" s="12"/>
      <c r="AY2100" s="12"/>
      <c r="AZ2100" s="12"/>
      <c r="BA2100" s="12"/>
      <c r="BB2100" s="12"/>
      <c r="BC2100" s="12"/>
      <c r="BD2100" s="12"/>
      <c r="BE2100" s="12"/>
      <c r="BF2100" s="12"/>
      <c r="BG2100" s="12"/>
      <c r="BH2100" s="12"/>
      <c r="BI2100" s="12"/>
      <c r="BJ2100" s="13"/>
      <c r="BK2100" s="13"/>
      <c r="BL2100" s="13"/>
      <c r="BM2100" s="13"/>
      <c r="BN2100" s="13"/>
    </row>
    <row r="2101" spans="4:66" x14ac:dyDescent="0.25">
      <c r="D2101" s="7"/>
      <c r="E2101" s="10"/>
      <c r="F2101" s="10"/>
      <c r="G2101" s="10"/>
      <c r="H2101" s="10"/>
      <c r="I2101" s="10"/>
      <c r="J2101" s="10"/>
      <c r="K2101" s="11"/>
      <c r="L2101" s="11"/>
      <c r="M2101" s="12"/>
      <c r="N2101" s="12"/>
      <c r="O2101" s="12"/>
      <c r="P2101" s="12"/>
      <c r="Q2101" s="12"/>
      <c r="R2101" s="12"/>
      <c r="S2101" s="12"/>
      <c r="T2101" s="12"/>
      <c r="U2101" s="12"/>
      <c r="V2101" s="12"/>
      <c r="W2101" s="12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2"/>
      <c r="AS2101" s="12"/>
      <c r="AT2101" s="12"/>
      <c r="AU2101" s="12"/>
      <c r="AV2101" s="12"/>
      <c r="AW2101" s="12"/>
      <c r="AX2101" s="12"/>
      <c r="AY2101" s="12"/>
      <c r="AZ2101" s="12"/>
      <c r="BA2101" s="12"/>
      <c r="BB2101" s="12"/>
      <c r="BC2101" s="12"/>
      <c r="BD2101" s="12"/>
      <c r="BE2101" s="12"/>
      <c r="BF2101" s="12"/>
      <c r="BG2101" s="12"/>
      <c r="BH2101" s="12"/>
      <c r="BI2101" s="12"/>
      <c r="BJ2101" s="13"/>
      <c r="BK2101" s="13"/>
      <c r="BL2101" s="13"/>
      <c r="BM2101" s="13"/>
      <c r="BN2101" s="13"/>
    </row>
    <row r="2102" spans="4:66" x14ac:dyDescent="0.25">
      <c r="D2102" s="7"/>
      <c r="E2102" s="10"/>
      <c r="F2102" s="10"/>
      <c r="G2102" s="10"/>
      <c r="H2102" s="10"/>
      <c r="I2102" s="10"/>
      <c r="J2102" s="10"/>
      <c r="K2102" s="11"/>
      <c r="L2102" s="11"/>
      <c r="M2102" s="12"/>
      <c r="N2102" s="12"/>
      <c r="O2102" s="12"/>
      <c r="P2102" s="12"/>
      <c r="Q2102" s="12"/>
      <c r="R2102" s="12"/>
      <c r="S2102" s="12"/>
      <c r="T2102" s="12"/>
      <c r="U2102" s="12"/>
      <c r="V2102" s="12"/>
      <c r="W2102" s="12"/>
      <c r="X2102" s="12"/>
      <c r="Y2102" s="12"/>
      <c r="Z2102" s="12"/>
      <c r="AA2102" s="12"/>
      <c r="AB2102" s="12"/>
      <c r="AC2102" s="12"/>
      <c r="AD2102" s="12"/>
      <c r="AE2102" s="12"/>
      <c r="AF2102" s="12"/>
      <c r="AG2102" s="12"/>
      <c r="AH2102" s="12"/>
      <c r="AI2102" s="12"/>
      <c r="AJ2102" s="12"/>
      <c r="AK2102" s="12"/>
      <c r="AL2102" s="12"/>
      <c r="AM2102" s="12"/>
      <c r="AN2102" s="12"/>
      <c r="AO2102" s="12"/>
      <c r="AP2102" s="12"/>
      <c r="AQ2102" s="12"/>
      <c r="AR2102" s="12"/>
      <c r="AS2102" s="12"/>
      <c r="AT2102" s="12"/>
      <c r="AU2102" s="12"/>
      <c r="AV2102" s="12"/>
      <c r="AW2102" s="12"/>
      <c r="AX2102" s="12"/>
      <c r="AY2102" s="12"/>
      <c r="AZ2102" s="12"/>
      <c r="BA2102" s="12"/>
      <c r="BB2102" s="12"/>
      <c r="BC2102" s="12"/>
      <c r="BD2102" s="12"/>
      <c r="BE2102" s="12"/>
      <c r="BF2102" s="12"/>
      <c r="BG2102" s="12"/>
      <c r="BH2102" s="12"/>
      <c r="BI2102" s="12"/>
      <c r="BJ2102" s="13"/>
      <c r="BK2102" s="13"/>
      <c r="BL2102" s="13"/>
      <c r="BM2102" s="13"/>
      <c r="BN2102" s="13"/>
    </row>
    <row r="2103" spans="4:66" x14ac:dyDescent="0.25">
      <c r="D2103" s="7"/>
      <c r="E2103" s="10"/>
      <c r="F2103" s="10"/>
      <c r="G2103" s="10"/>
      <c r="H2103" s="10"/>
      <c r="I2103" s="10"/>
      <c r="J2103" s="10"/>
      <c r="K2103" s="11"/>
      <c r="L2103" s="11"/>
      <c r="M2103" s="12"/>
      <c r="N2103" s="12"/>
      <c r="O2103" s="12"/>
      <c r="P2103" s="12"/>
      <c r="Q2103" s="12"/>
      <c r="R2103" s="12"/>
      <c r="S2103" s="12"/>
      <c r="T2103" s="12"/>
      <c r="U2103" s="12"/>
      <c r="V2103" s="12"/>
      <c r="W2103" s="12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2"/>
      <c r="AS2103" s="12"/>
      <c r="AT2103" s="12"/>
      <c r="AU2103" s="12"/>
      <c r="AV2103" s="12"/>
      <c r="AW2103" s="12"/>
      <c r="AX2103" s="12"/>
      <c r="AY2103" s="12"/>
      <c r="AZ2103" s="12"/>
      <c r="BA2103" s="12"/>
      <c r="BB2103" s="12"/>
      <c r="BC2103" s="12"/>
      <c r="BD2103" s="12"/>
      <c r="BE2103" s="12"/>
      <c r="BF2103" s="12"/>
      <c r="BG2103" s="12"/>
      <c r="BH2103" s="12"/>
      <c r="BI2103" s="12"/>
      <c r="BJ2103" s="13"/>
      <c r="BK2103" s="13"/>
      <c r="BL2103" s="13"/>
      <c r="BM2103" s="13"/>
      <c r="BN2103" s="13"/>
    </row>
    <row r="2104" spans="4:66" x14ac:dyDescent="0.25">
      <c r="D2104" s="7"/>
      <c r="E2104" s="10"/>
      <c r="F2104" s="10"/>
      <c r="G2104" s="10"/>
      <c r="H2104" s="10"/>
      <c r="I2104" s="10"/>
      <c r="J2104" s="10"/>
      <c r="K2104" s="11"/>
      <c r="L2104" s="11"/>
      <c r="M2104" s="12"/>
      <c r="N2104" s="12"/>
      <c r="O2104" s="12"/>
      <c r="P2104" s="12"/>
      <c r="Q2104" s="12"/>
      <c r="R2104" s="12"/>
      <c r="S2104" s="12"/>
      <c r="T2104" s="12"/>
      <c r="U2104" s="12"/>
      <c r="V2104" s="12"/>
      <c r="W2104" s="12"/>
      <c r="X2104" s="12"/>
      <c r="Y2104" s="12"/>
      <c r="Z2104" s="12"/>
      <c r="AA2104" s="12"/>
      <c r="AB2104" s="12"/>
      <c r="AC2104" s="12"/>
      <c r="AD2104" s="12"/>
      <c r="AE2104" s="12"/>
      <c r="AF2104" s="12"/>
      <c r="AG2104" s="12"/>
      <c r="AH2104" s="12"/>
      <c r="AI2104" s="12"/>
      <c r="AJ2104" s="12"/>
      <c r="AK2104" s="12"/>
      <c r="AL2104" s="12"/>
      <c r="AM2104" s="12"/>
      <c r="AN2104" s="12"/>
      <c r="AO2104" s="12"/>
      <c r="AP2104" s="12"/>
      <c r="AQ2104" s="12"/>
      <c r="AR2104" s="12"/>
      <c r="AS2104" s="12"/>
      <c r="AT2104" s="12"/>
      <c r="AU2104" s="12"/>
      <c r="AV2104" s="12"/>
      <c r="AW2104" s="12"/>
      <c r="AX2104" s="12"/>
      <c r="AY2104" s="12"/>
      <c r="AZ2104" s="12"/>
      <c r="BA2104" s="12"/>
      <c r="BB2104" s="12"/>
      <c r="BC2104" s="12"/>
      <c r="BD2104" s="12"/>
      <c r="BE2104" s="12"/>
      <c r="BF2104" s="12"/>
      <c r="BG2104" s="12"/>
      <c r="BH2104" s="12"/>
      <c r="BI2104" s="12"/>
      <c r="BJ2104" s="13"/>
      <c r="BK2104" s="13"/>
      <c r="BL2104" s="13"/>
      <c r="BM2104" s="13"/>
      <c r="BN2104" s="13"/>
    </row>
    <row r="2105" spans="4:66" x14ac:dyDescent="0.25">
      <c r="D2105" s="7"/>
      <c r="E2105" s="10"/>
      <c r="F2105" s="10"/>
      <c r="G2105" s="10"/>
      <c r="H2105" s="10"/>
      <c r="I2105" s="10"/>
      <c r="J2105" s="10"/>
      <c r="K2105" s="11"/>
      <c r="L2105" s="11"/>
      <c r="M2105" s="12"/>
      <c r="N2105" s="12"/>
      <c r="O2105" s="12"/>
      <c r="P2105" s="12"/>
      <c r="Q2105" s="12"/>
      <c r="R2105" s="12"/>
      <c r="S2105" s="12"/>
      <c r="T2105" s="12"/>
      <c r="U2105" s="12"/>
      <c r="V2105" s="12"/>
      <c r="W2105" s="12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2"/>
      <c r="AS2105" s="12"/>
      <c r="AT2105" s="12"/>
      <c r="AU2105" s="12"/>
      <c r="AV2105" s="12"/>
      <c r="AW2105" s="12"/>
      <c r="AX2105" s="12"/>
      <c r="AY2105" s="12"/>
      <c r="AZ2105" s="12"/>
      <c r="BA2105" s="12"/>
      <c r="BB2105" s="12"/>
      <c r="BC2105" s="12"/>
      <c r="BD2105" s="12"/>
      <c r="BE2105" s="12"/>
      <c r="BF2105" s="12"/>
      <c r="BG2105" s="12"/>
      <c r="BH2105" s="12"/>
      <c r="BI2105" s="12"/>
      <c r="BJ2105" s="13"/>
      <c r="BK2105" s="13"/>
      <c r="BL2105" s="13"/>
      <c r="BM2105" s="13"/>
      <c r="BN2105" s="13"/>
    </row>
    <row r="2106" spans="4:66" x14ac:dyDescent="0.25">
      <c r="D2106" s="7"/>
      <c r="E2106" s="10"/>
      <c r="F2106" s="10"/>
      <c r="G2106" s="10"/>
      <c r="H2106" s="10"/>
      <c r="I2106" s="10"/>
      <c r="J2106" s="10"/>
      <c r="K2106" s="11"/>
      <c r="L2106" s="11"/>
      <c r="M2106" s="12"/>
      <c r="N2106" s="12"/>
      <c r="O2106" s="12"/>
      <c r="P2106" s="12"/>
      <c r="Q2106" s="12"/>
      <c r="R2106" s="12"/>
      <c r="S2106" s="12"/>
      <c r="T2106" s="12"/>
      <c r="U2106" s="12"/>
      <c r="V2106" s="12"/>
      <c r="W2106" s="12"/>
      <c r="X2106" s="12"/>
      <c r="Y2106" s="12"/>
      <c r="Z2106" s="12"/>
      <c r="AA2106" s="12"/>
      <c r="AB2106" s="12"/>
      <c r="AC2106" s="12"/>
      <c r="AD2106" s="12"/>
      <c r="AE2106" s="12"/>
      <c r="AF2106" s="12"/>
      <c r="AG2106" s="12"/>
      <c r="AH2106" s="12"/>
      <c r="AI2106" s="12"/>
      <c r="AJ2106" s="12"/>
      <c r="AK2106" s="12"/>
      <c r="AL2106" s="12"/>
      <c r="AM2106" s="12"/>
      <c r="AN2106" s="12"/>
      <c r="AO2106" s="12"/>
      <c r="AP2106" s="12"/>
      <c r="AQ2106" s="12"/>
      <c r="AR2106" s="12"/>
      <c r="AS2106" s="12"/>
      <c r="AT2106" s="12"/>
      <c r="AU2106" s="12"/>
      <c r="AV2106" s="12"/>
      <c r="AW2106" s="12"/>
      <c r="AX2106" s="12"/>
      <c r="AY2106" s="12"/>
      <c r="AZ2106" s="12"/>
      <c r="BA2106" s="12"/>
      <c r="BB2106" s="12"/>
      <c r="BC2106" s="12"/>
      <c r="BD2106" s="12"/>
      <c r="BE2106" s="12"/>
      <c r="BF2106" s="12"/>
      <c r="BG2106" s="12"/>
      <c r="BH2106" s="12"/>
      <c r="BI2106" s="12"/>
      <c r="BJ2106" s="13"/>
      <c r="BK2106" s="13"/>
      <c r="BL2106" s="13"/>
      <c r="BM2106" s="13"/>
      <c r="BN2106" s="13"/>
    </row>
    <row r="2107" spans="4:66" x14ac:dyDescent="0.25">
      <c r="D2107" s="7"/>
      <c r="E2107" s="10"/>
      <c r="F2107" s="10"/>
      <c r="G2107" s="10"/>
      <c r="H2107" s="10"/>
      <c r="I2107" s="10"/>
      <c r="J2107" s="10"/>
      <c r="K2107" s="11"/>
      <c r="L2107" s="11"/>
      <c r="M2107" s="12"/>
      <c r="N2107" s="12"/>
      <c r="O2107" s="12"/>
      <c r="P2107" s="12"/>
      <c r="Q2107" s="12"/>
      <c r="R2107" s="12"/>
      <c r="S2107" s="12"/>
      <c r="T2107" s="12"/>
      <c r="U2107" s="12"/>
      <c r="V2107" s="12"/>
      <c r="W2107" s="12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2"/>
      <c r="AS2107" s="12"/>
      <c r="AT2107" s="12"/>
      <c r="AU2107" s="12"/>
      <c r="AV2107" s="12"/>
      <c r="AW2107" s="12"/>
      <c r="AX2107" s="12"/>
      <c r="AY2107" s="12"/>
      <c r="AZ2107" s="12"/>
      <c r="BA2107" s="12"/>
      <c r="BB2107" s="12"/>
      <c r="BC2107" s="12"/>
      <c r="BD2107" s="12"/>
      <c r="BE2107" s="12"/>
      <c r="BF2107" s="12"/>
      <c r="BG2107" s="12"/>
      <c r="BH2107" s="12"/>
      <c r="BI2107" s="12"/>
      <c r="BJ2107" s="13"/>
      <c r="BK2107" s="13"/>
      <c r="BL2107" s="13"/>
      <c r="BM2107" s="13"/>
      <c r="BN2107" s="13"/>
    </row>
    <row r="2108" spans="4:66" x14ac:dyDescent="0.25">
      <c r="D2108" s="7"/>
      <c r="E2108" s="10"/>
      <c r="F2108" s="10"/>
      <c r="G2108" s="10"/>
      <c r="H2108" s="10"/>
      <c r="I2108" s="10"/>
      <c r="J2108" s="10"/>
      <c r="K2108" s="11"/>
      <c r="L2108" s="11"/>
      <c r="M2108" s="12"/>
      <c r="N2108" s="12"/>
      <c r="O2108" s="12"/>
      <c r="P2108" s="12"/>
      <c r="Q2108" s="12"/>
      <c r="R2108" s="12"/>
      <c r="S2108" s="12"/>
      <c r="T2108" s="12"/>
      <c r="U2108" s="12"/>
      <c r="V2108" s="12"/>
      <c r="W2108" s="12"/>
      <c r="X2108" s="12"/>
      <c r="Y2108" s="12"/>
      <c r="Z2108" s="12"/>
      <c r="AA2108" s="12"/>
      <c r="AB2108" s="12"/>
      <c r="AC2108" s="12"/>
      <c r="AD2108" s="12"/>
      <c r="AE2108" s="12"/>
      <c r="AF2108" s="12"/>
      <c r="AG2108" s="12"/>
      <c r="AH2108" s="12"/>
      <c r="AI2108" s="12"/>
      <c r="AJ2108" s="12"/>
      <c r="AK2108" s="12"/>
      <c r="AL2108" s="12"/>
      <c r="AM2108" s="12"/>
      <c r="AN2108" s="12"/>
      <c r="AO2108" s="12"/>
      <c r="AP2108" s="12"/>
      <c r="AQ2108" s="12"/>
      <c r="AR2108" s="12"/>
      <c r="AS2108" s="12"/>
      <c r="AT2108" s="12"/>
      <c r="AU2108" s="12"/>
      <c r="AV2108" s="12"/>
      <c r="AW2108" s="12"/>
      <c r="AX2108" s="12"/>
      <c r="AY2108" s="12"/>
      <c r="AZ2108" s="12"/>
      <c r="BA2108" s="12"/>
      <c r="BB2108" s="12"/>
      <c r="BC2108" s="12"/>
      <c r="BD2108" s="12"/>
      <c r="BE2108" s="12"/>
      <c r="BF2108" s="12"/>
      <c r="BG2108" s="12"/>
      <c r="BH2108" s="12"/>
      <c r="BI2108" s="12"/>
      <c r="BJ2108" s="13"/>
      <c r="BK2108" s="13"/>
      <c r="BL2108" s="13"/>
      <c r="BM2108" s="13"/>
      <c r="BN2108" s="13"/>
    </row>
    <row r="2109" spans="4:66" x14ac:dyDescent="0.25">
      <c r="D2109" s="7"/>
      <c r="E2109" s="10"/>
      <c r="F2109" s="10"/>
      <c r="G2109" s="10"/>
      <c r="H2109" s="10"/>
      <c r="I2109" s="10"/>
      <c r="J2109" s="10"/>
      <c r="K2109" s="11"/>
      <c r="L2109" s="11"/>
      <c r="M2109" s="12"/>
      <c r="N2109" s="12"/>
      <c r="O2109" s="12"/>
      <c r="P2109" s="12"/>
      <c r="Q2109" s="12"/>
      <c r="R2109" s="12"/>
      <c r="S2109" s="12"/>
      <c r="T2109" s="12"/>
      <c r="U2109" s="12"/>
      <c r="V2109" s="12"/>
      <c r="W2109" s="12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2"/>
      <c r="AS2109" s="12"/>
      <c r="AT2109" s="12"/>
      <c r="AU2109" s="12"/>
      <c r="AV2109" s="12"/>
      <c r="AW2109" s="12"/>
      <c r="AX2109" s="12"/>
      <c r="AY2109" s="12"/>
      <c r="AZ2109" s="12"/>
      <c r="BA2109" s="12"/>
      <c r="BB2109" s="12"/>
      <c r="BC2109" s="12"/>
      <c r="BD2109" s="12"/>
      <c r="BE2109" s="12"/>
      <c r="BF2109" s="12"/>
      <c r="BG2109" s="12"/>
      <c r="BH2109" s="12"/>
      <c r="BI2109" s="12"/>
      <c r="BJ2109" s="13"/>
      <c r="BK2109" s="13"/>
      <c r="BL2109" s="13"/>
      <c r="BM2109" s="13"/>
      <c r="BN2109" s="13"/>
    </row>
    <row r="2110" spans="4:66" x14ac:dyDescent="0.25">
      <c r="D2110" s="7"/>
      <c r="E2110" s="10"/>
      <c r="F2110" s="10"/>
      <c r="G2110" s="10"/>
      <c r="H2110" s="10"/>
      <c r="I2110" s="10"/>
      <c r="J2110" s="10"/>
      <c r="K2110" s="11"/>
      <c r="L2110" s="11"/>
      <c r="M2110" s="12"/>
      <c r="N2110" s="12"/>
      <c r="O2110" s="12"/>
      <c r="P2110" s="12"/>
      <c r="Q2110" s="12"/>
      <c r="R2110" s="12"/>
      <c r="S2110" s="12"/>
      <c r="T2110" s="12"/>
      <c r="U2110" s="12"/>
      <c r="V2110" s="12"/>
      <c r="W2110" s="12"/>
      <c r="X2110" s="12"/>
      <c r="Y2110" s="12"/>
      <c r="Z2110" s="12"/>
      <c r="AA2110" s="12"/>
      <c r="AB2110" s="12"/>
      <c r="AC2110" s="12"/>
      <c r="AD2110" s="12"/>
      <c r="AE2110" s="12"/>
      <c r="AF2110" s="12"/>
      <c r="AG2110" s="12"/>
      <c r="AH2110" s="12"/>
      <c r="AI2110" s="12"/>
      <c r="AJ2110" s="12"/>
      <c r="AK2110" s="12"/>
      <c r="AL2110" s="12"/>
      <c r="AM2110" s="12"/>
      <c r="AN2110" s="12"/>
      <c r="AO2110" s="12"/>
      <c r="AP2110" s="12"/>
      <c r="AQ2110" s="12"/>
      <c r="AR2110" s="12"/>
      <c r="AS2110" s="12"/>
      <c r="AT2110" s="12"/>
      <c r="AU2110" s="12"/>
      <c r="AV2110" s="12"/>
      <c r="AW2110" s="12"/>
      <c r="AX2110" s="12"/>
      <c r="AY2110" s="12"/>
      <c r="AZ2110" s="12"/>
      <c r="BA2110" s="12"/>
      <c r="BB2110" s="12"/>
      <c r="BC2110" s="12"/>
      <c r="BD2110" s="12"/>
      <c r="BE2110" s="12"/>
      <c r="BF2110" s="12"/>
      <c r="BG2110" s="12"/>
      <c r="BH2110" s="12"/>
      <c r="BI2110" s="12"/>
      <c r="BJ2110" s="13"/>
      <c r="BK2110" s="13"/>
      <c r="BL2110" s="13"/>
      <c r="BM2110" s="13"/>
      <c r="BN2110" s="13"/>
    </row>
    <row r="2111" spans="4:66" x14ac:dyDescent="0.25">
      <c r="D2111" s="7"/>
      <c r="E2111" s="10"/>
      <c r="F2111" s="10"/>
      <c r="G2111" s="10"/>
      <c r="H2111" s="10"/>
      <c r="I2111" s="10"/>
      <c r="J2111" s="10"/>
      <c r="K2111" s="11"/>
      <c r="L2111" s="11"/>
      <c r="M2111" s="12"/>
      <c r="N2111" s="12"/>
      <c r="O2111" s="12"/>
      <c r="P2111" s="12"/>
      <c r="Q2111" s="12"/>
      <c r="R2111" s="12"/>
      <c r="S2111" s="12"/>
      <c r="T2111" s="12"/>
      <c r="U2111" s="12"/>
      <c r="V2111" s="12"/>
      <c r="W2111" s="12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2"/>
      <c r="AS2111" s="12"/>
      <c r="AT2111" s="12"/>
      <c r="AU2111" s="12"/>
      <c r="AV2111" s="12"/>
      <c r="AW2111" s="12"/>
      <c r="AX2111" s="12"/>
      <c r="AY2111" s="12"/>
      <c r="AZ2111" s="12"/>
      <c r="BA2111" s="12"/>
      <c r="BB2111" s="12"/>
      <c r="BC2111" s="12"/>
      <c r="BD2111" s="12"/>
      <c r="BE2111" s="12"/>
      <c r="BF2111" s="12"/>
      <c r="BG2111" s="12"/>
      <c r="BH2111" s="12"/>
      <c r="BI2111" s="12"/>
      <c r="BJ2111" s="13"/>
      <c r="BK2111" s="13"/>
      <c r="BL2111" s="13"/>
      <c r="BM2111" s="13"/>
      <c r="BN2111" s="13"/>
    </row>
    <row r="2112" spans="4:66" x14ac:dyDescent="0.25">
      <c r="D2112" s="7"/>
      <c r="E2112" s="10"/>
      <c r="F2112" s="10"/>
      <c r="G2112" s="10"/>
      <c r="H2112" s="10"/>
      <c r="I2112" s="10"/>
      <c r="J2112" s="10"/>
      <c r="K2112" s="11"/>
      <c r="L2112" s="11"/>
      <c r="M2112" s="12"/>
      <c r="N2112" s="12"/>
      <c r="O2112" s="12"/>
      <c r="P2112" s="12"/>
      <c r="Q2112" s="12"/>
      <c r="R2112" s="12"/>
      <c r="S2112" s="12"/>
      <c r="T2112" s="12"/>
      <c r="U2112" s="12"/>
      <c r="V2112" s="12"/>
      <c r="W2112" s="12"/>
      <c r="X2112" s="12"/>
      <c r="Y2112" s="12"/>
      <c r="Z2112" s="12"/>
      <c r="AA2112" s="12"/>
      <c r="AB2112" s="12"/>
      <c r="AC2112" s="12"/>
      <c r="AD2112" s="12"/>
      <c r="AE2112" s="12"/>
      <c r="AF2112" s="12"/>
      <c r="AG2112" s="12"/>
      <c r="AH2112" s="12"/>
      <c r="AI2112" s="12"/>
      <c r="AJ2112" s="12"/>
      <c r="AK2112" s="12"/>
      <c r="AL2112" s="12"/>
      <c r="AM2112" s="12"/>
      <c r="AN2112" s="12"/>
      <c r="AO2112" s="12"/>
      <c r="AP2112" s="12"/>
      <c r="AQ2112" s="12"/>
      <c r="AR2112" s="12"/>
      <c r="AS2112" s="12"/>
      <c r="AT2112" s="12"/>
      <c r="AU2112" s="12"/>
      <c r="AV2112" s="12"/>
      <c r="AW2112" s="12"/>
      <c r="AX2112" s="12"/>
      <c r="AY2112" s="12"/>
      <c r="AZ2112" s="12"/>
      <c r="BA2112" s="12"/>
      <c r="BB2112" s="12"/>
      <c r="BC2112" s="12"/>
      <c r="BD2112" s="12"/>
      <c r="BE2112" s="12"/>
      <c r="BF2112" s="12"/>
      <c r="BG2112" s="12"/>
      <c r="BH2112" s="12"/>
      <c r="BI2112" s="12"/>
      <c r="BJ2112" s="13"/>
      <c r="BK2112" s="13"/>
      <c r="BL2112" s="13"/>
      <c r="BM2112" s="13"/>
      <c r="BN2112" s="13"/>
    </row>
    <row r="2113" spans="4:66" x14ac:dyDescent="0.25">
      <c r="D2113" s="7"/>
      <c r="E2113" s="10"/>
      <c r="F2113" s="10"/>
      <c r="G2113" s="10"/>
      <c r="H2113" s="10"/>
      <c r="I2113" s="10"/>
      <c r="J2113" s="10"/>
      <c r="K2113" s="11"/>
      <c r="L2113" s="11"/>
      <c r="M2113" s="12"/>
      <c r="N2113" s="12"/>
      <c r="O2113" s="12"/>
      <c r="P2113" s="12"/>
      <c r="Q2113" s="12"/>
      <c r="R2113" s="12"/>
      <c r="S2113" s="12"/>
      <c r="T2113" s="12"/>
      <c r="U2113" s="12"/>
      <c r="V2113" s="12"/>
      <c r="W2113" s="12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2"/>
      <c r="AS2113" s="12"/>
      <c r="AT2113" s="12"/>
      <c r="AU2113" s="12"/>
      <c r="AV2113" s="12"/>
      <c r="AW2113" s="12"/>
      <c r="AX2113" s="12"/>
      <c r="AY2113" s="12"/>
      <c r="AZ2113" s="12"/>
      <c r="BA2113" s="12"/>
      <c r="BB2113" s="12"/>
      <c r="BC2113" s="12"/>
      <c r="BD2113" s="12"/>
      <c r="BE2113" s="12"/>
      <c r="BF2113" s="12"/>
      <c r="BG2113" s="12"/>
      <c r="BH2113" s="12"/>
      <c r="BI2113" s="12"/>
      <c r="BJ2113" s="13"/>
      <c r="BK2113" s="13"/>
      <c r="BL2113" s="13"/>
      <c r="BM2113" s="13"/>
      <c r="BN2113" s="13"/>
    </row>
    <row r="2114" spans="4:66" x14ac:dyDescent="0.25">
      <c r="D2114" s="7"/>
      <c r="E2114" s="10"/>
      <c r="F2114" s="10"/>
      <c r="G2114" s="10"/>
      <c r="H2114" s="10"/>
      <c r="I2114" s="10"/>
      <c r="J2114" s="10"/>
      <c r="K2114" s="11"/>
      <c r="L2114" s="11"/>
      <c r="M2114" s="12"/>
      <c r="N2114" s="12"/>
      <c r="O2114" s="12"/>
      <c r="P2114" s="12"/>
      <c r="Q2114" s="12"/>
      <c r="R2114" s="12"/>
      <c r="S2114" s="12"/>
      <c r="T2114" s="12"/>
      <c r="U2114" s="12"/>
      <c r="V2114" s="12"/>
      <c r="W2114" s="12"/>
      <c r="X2114" s="12"/>
      <c r="Y2114" s="12"/>
      <c r="Z2114" s="12"/>
      <c r="AA2114" s="12"/>
      <c r="AB2114" s="12"/>
      <c r="AC2114" s="12"/>
      <c r="AD2114" s="12"/>
      <c r="AE2114" s="12"/>
      <c r="AF2114" s="12"/>
      <c r="AG2114" s="12"/>
      <c r="AH2114" s="12"/>
      <c r="AI2114" s="12"/>
      <c r="AJ2114" s="12"/>
      <c r="AK2114" s="12"/>
      <c r="AL2114" s="12"/>
      <c r="AM2114" s="12"/>
      <c r="AN2114" s="12"/>
      <c r="AO2114" s="12"/>
      <c r="AP2114" s="12"/>
      <c r="AQ2114" s="12"/>
      <c r="AR2114" s="12"/>
      <c r="AS2114" s="12"/>
      <c r="AT2114" s="12"/>
      <c r="AU2114" s="12"/>
      <c r="AV2114" s="12"/>
      <c r="AW2114" s="12"/>
      <c r="AX2114" s="12"/>
      <c r="AY2114" s="12"/>
      <c r="AZ2114" s="12"/>
      <c r="BA2114" s="12"/>
      <c r="BB2114" s="12"/>
      <c r="BC2114" s="12"/>
      <c r="BD2114" s="12"/>
      <c r="BE2114" s="12"/>
      <c r="BF2114" s="12"/>
      <c r="BG2114" s="12"/>
      <c r="BH2114" s="12"/>
      <c r="BI2114" s="12"/>
      <c r="BJ2114" s="13"/>
      <c r="BK2114" s="13"/>
      <c r="BL2114" s="13"/>
      <c r="BM2114" s="13"/>
      <c r="BN2114" s="13"/>
    </row>
    <row r="2115" spans="4:66" x14ac:dyDescent="0.25">
      <c r="D2115" s="7"/>
      <c r="E2115" s="10"/>
      <c r="F2115" s="10"/>
      <c r="G2115" s="10"/>
      <c r="H2115" s="10"/>
      <c r="I2115" s="10"/>
      <c r="J2115" s="10"/>
      <c r="K2115" s="11"/>
      <c r="L2115" s="11"/>
      <c r="M2115" s="12"/>
      <c r="N2115" s="12"/>
      <c r="O2115" s="12"/>
      <c r="P2115" s="12"/>
      <c r="Q2115" s="12"/>
      <c r="R2115" s="12"/>
      <c r="S2115" s="12"/>
      <c r="T2115" s="12"/>
      <c r="U2115" s="12"/>
      <c r="V2115" s="12"/>
      <c r="W2115" s="12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2"/>
      <c r="AS2115" s="12"/>
      <c r="AT2115" s="12"/>
      <c r="AU2115" s="12"/>
      <c r="AV2115" s="12"/>
      <c r="AW2115" s="12"/>
      <c r="AX2115" s="12"/>
      <c r="AY2115" s="12"/>
      <c r="AZ2115" s="12"/>
      <c r="BA2115" s="12"/>
      <c r="BB2115" s="12"/>
      <c r="BC2115" s="12"/>
      <c r="BD2115" s="12"/>
      <c r="BE2115" s="12"/>
      <c r="BF2115" s="12"/>
      <c r="BG2115" s="12"/>
      <c r="BH2115" s="12"/>
      <c r="BI2115" s="12"/>
      <c r="BJ2115" s="13"/>
      <c r="BK2115" s="13"/>
      <c r="BL2115" s="13"/>
      <c r="BM2115" s="13"/>
      <c r="BN2115" s="13"/>
    </row>
    <row r="2116" spans="4:66" x14ac:dyDescent="0.25">
      <c r="D2116" s="7"/>
      <c r="E2116" s="10"/>
      <c r="F2116" s="10"/>
      <c r="G2116" s="10"/>
      <c r="H2116" s="10"/>
      <c r="I2116" s="10"/>
      <c r="J2116" s="10"/>
      <c r="K2116" s="11"/>
      <c r="L2116" s="11"/>
      <c r="M2116" s="12"/>
      <c r="N2116" s="12"/>
      <c r="O2116" s="12"/>
      <c r="P2116" s="12"/>
      <c r="Q2116" s="12"/>
      <c r="R2116" s="12"/>
      <c r="S2116" s="12"/>
      <c r="T2116" s="12"/>
      <c r="U2116" s="12"/>
      <c r="V2116" s="12"/>
      <c r="W2116" s="12"/>
      <c r="X2116" s="12"/>
      <c r="Y2116" s="12"/>
      <c r="Z2116" s="12"/>
      <c r="AA2116" s="12"/>
      <c r="AB2116" s="12"/>
      <c r="AC2116" s="12"/>
      <c r="AD2116" s="12"/>
      <c r="AE2116" s="12"/>
      <c r="AF2116" s="12"/>
      <c r="AG2116" s="12"/>
      <c r="AH2116" s="12"/>
      <c r="AI2116" s="12"/>
      <c r="AJ2116" s="12"/>
      <c r="AK2116" s="12"/>
      <c r="AL2116" s="12"/>
      <c r="AM2116" s="12"/>
      <c r="AN2116" s="12"/>
      <c r="AO2116" s="12"/>
      <c r="AP2116" s="12"/>
      <c r="AQ2116" s="12"/>
      <c r="AR2116" s="12"/>
      <c r="AS2116" s="12"/>
      <c r="AT2116" s="12"/>
      <c r="AU2116" s="12"/>
      <c r="AV2116" s="12"/>
      <c r="AW2116" s="12"/>
      <c r="AX2116" s="12"/>
      <c r="AY2116" s="12"/>
      <c r="AZ2116" s="12"/>
      <c r="BA2116" s="12"/>
      <c r="BB2116" s="12"/>
      <c r="BC2116" s="12"/>
      <c r="BD2116" s="12"/>
      <c r="BE2116" s="12"/>
      <c r="BF2116" s="12"/>
      <c r="BG2116" s="12"/>
      <c r="BH2116" s="12"/>
      <c r="BI2116" s="12"/>
      <c r="BJ2116" s="13"/>
      <c r="BK2116" s="13"/>
      <c r="BL2116" s="13"/>
      <c r="BM2116" s="13"/>
      <c r="BN2116" s="13"/>
    </row>
    <row r="2117" spans="4:66" x14ac:dyDescent="0.25">
      <c r="D2117" s="7"/>
      <c r="E2117" s="10"/>
      <c r="F2117" s="10"/>
      <c r="G2117" s="10"/>
      <c r="H2117" s="10"/>
      <c r="I2117" s="10"/>
      <c r="J2117" s="10"/>
      <c r="K2117" s="11"/>
      <c r="L2117" s="11"/>
      <c r="M2117" s="12"/>
      <c r="N2117" s="12"/>
      <c r="O2117" s="12"/>
      <c r="P2117" s="12"/>
      <c r="Q2117" s="12"/>
      <c r="R2117" s="12"/>
      <c r="S2117" s="12"/>
      <c r="T2117" s="12"/>
      <c r="U2117" s="12"/>
      <c r="V2117" s="12"/>
      <c r="W2117" s="12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2"/>
      <c r="AS2117" s="12"/>
      <c r="AT2117" s="12"/>
      <c r="AU2117" s="12"/>
      <c r="AV2117" s="12"/>
      <c r="AW2117" s="12"/>
      <c r="AX2117" s="12"/>
      <c r="AY2117" s="12"/>
      <c r="AZ2117" s="12"/>
      <c r="BA2117" s="12"/>
      <c r="BB2117" s="12"/>
      <c r="BC2117" s="12"/>
      <c r="BD2117" s="12"/>
      <c r="BE2117" s="12"/>
      <c r="BF2117" s="12"/>
      <c r="BG2117" s="12"/>
      <c r="BH2117" s="12"/>
      <c r="BI2117" s="12"/>
      <c r="BJ2117" s="13"/>
      <c r="BK2117" s="13"/>
      <c r="BL2117" s="13"/>
      <c r="BM2117" s="13"/>
      <c r="BN2117" s="13"/>
    </row>
    <row r="2118" spans="4:66" x14ac:dyDescent="0.25">
      <c r="D2118" s="7"/>
      <c r="E2118" s="10"/>
      <c r="F2118" s="10"/>
      <c r="G2118" s="10"/>
      <c r="H2118" s="10"/>
      <c r="I2118" s="10"/>
      <c r="J2118" s="10"/>
      <c r="K2118" s="11"/>
      <c r="L2118" s="11"/>
      <c r="M2118" s="12"/>
      <c r="N2118" s="12"/>
      <c r="O2118" s="12"/>
      <c r="P2118" s="12"/>
      <c r="Q2118" s="12"/>
      <c r="R2118" s="12"/>
      <c r="S2118" s="12"/>
      <c r="T2118" s="12"/>
      <c r="U2118" s="12"/>
      <c r="V2118" s="12"/>
      <c r="W2118" s="12"/>
      <c r="X2118" s="12"/>
      <c r="Y2118" s="12"/>
      <c r="Z2118" s="12"/>
      <c r="AA2118" s="12"/>
      <c r="AB2118" s="12"/>
      <c r="AC2118" s="12"/>
      <c r="AD2118" s="12"/>
      <c r="AE2118" s="12"/>
      <c r="AF2118" s="12"/>
      <c r="AG2118" s="12"/>
      <c r="AH2118" s="12"/>
      <c r="AI2118" s="12"/>
      <c r="AJ2118" s="12"/>
      <c r="AK2118" s="12"/>
      <c r="AL2118" s="12"/>
      <c r="AM2118" s="12"/>
      <c r="AN2118" s="12"/>
      <c r="AO2118" s="12"/>
      <c r="AP2118" s="12"/>
      <c r="AQ2118" s="12"/>
      <c r="AR2118" s="12"/>
      <c r="AS2118" s="12"/>
      <c r="AT2118" s="12"/>
      <c r="AU2118" s="12"/>
      <c r="AV2118" s="12"/>
      <c r="AW2118" s="12"/>
      <c r="AX2118" s="12"/>
      <c r="AY2118" s="12"/>
      <c r="AZ2118" s="12"/>
      <c r="BA2118" s="12"/>
      <c r="BB2118" s="12"/>
      <c r="BC2118" s="12"/>
      <c r="BD2118" s="12"/>
      <c r="BE2118" s="12"/>
      <c r="BF2118" s="12"/>
      <c r="BG2118" s="12"/>
      <c r="BH2118" s="12"/>
      <c r="BI2118" s="12"/>
      <c r="BJ2118" s="13"/>
      <c r="BK2118" s="13"/>
      <c r="BL2118" s="13"/>
      <c r="BM2118" s="13"/>
      <c r="BN2118" s="13"/>
    </row>
    <row r="2119" spans="4:66" x14ac:dyDescent="0.25">
      <c r="D2119" s="7"/>
      <c r="E2119" s="10"/>
      <c r="F2119" s="10"/>
      <c r="G2119" s="10"/>
      <c r="H2119" s="10"/>
      <c r="I2119" s="10"/>
      <c r="J2119" s="10"/>
      <c r="K2119" s="11"/>
      <c r="L2119" s="11"/>
      <c r="M2119" s="12"/>
      <c r="N2119" s="12"/>
      <c r="O2119" s="12"/>
      <c r="P2119" s="12"/>
      <c r="Q2119" s="12"/>
      <c r="R2119" s="12"/>
      <c r="S2119" s="12"/>
      <c r="T2119" s="12"/>
      <c r="U2119" s="12"/>
      <c r="V2119" s="12"/>
      <c r="W2119" s="12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2"/>
      <c r="AS2119" s="12"/>
      <c r="AT2119" s="12"/>
      <c r="AU2119" s="12"/>
      <c r="AV2119" s="12"/>
      <c r="AW2119" s="12"/>
      <c r="AX2119" s="12"/>
      <c r="AY2119" s="12"/>
      <c r="AZ2119" s="12"/>
      <c r="BA2119" s="12"/>
      <c r="BB2119" s="12"/>
      <c r="BC2119" s="12"/>
      <c r="BD2119" s="12"/>
      <c r="BE2119" s="12"/>
      <c r="BF2119" s="12"/>
      <c r="BG2119" s="12"/>
      <c r="BH2119" s="12"/>
      <c r="BI2119" s="12"/>
      <c r="BJ2119" s="13"/>
      <c r="BK2119" s="13"/>
      <c r="BL2119" s="13"/>
      <c r="BM2119" s="13"/>
      <c r="BN2119" s="13"/>
    </row>
    <row r="2120" spans="4:66" x14ac:dyDescent="0.25">
      <c r="D2120" s="7"/>
      <c r="E2120" s="10"/>
      <c r="F2120" s="10"/>
      <c r="G2120" s="10"/>
      <c r="H2120" s="10"/>
      <c r="I2120" s="10"/>
      <c r="J2120" s="10"/>
      <c r="K2120" s="11"/>
      <c r="L2120" s="11"/>
      <c r="M2120" s="12"/>
      <c r="N2120" s="12"/>
      <c r="O2120" s="12"/>
      <c r="P2120" s="12"/>
      <c r="Q2120" s="12"/>
      <c r="R2120" s="12"/>
      <c r="S2120" s="12"/>
      <c r="T2120" s="12"/>
      <c r="U2120" s="12"/>
      <c r="V2120" s="12"/>
      <c r="W2120" s="12"/>
      <c r="X2120" s="12"/>
      <c r="Y2120" s="12"/>
      <c r="Z2120" s="12"/>
      <c r="AA2120" s="12"/>
      <c r="AB2120" s="12"/>
      <c r="AC2120" s="12"/>
      <c r="AD2120" s="12"/>
      <c r="AE2120" s="12"/>
      <c r="AF2120" s="12"/>
      <c r="AG2120" s="12"/>
      <c r="AH2120" s="12"/>
      <c r="AI2120" s="12"/>
      <c r="AJ2120" s="12"/>
      <c r="AK2120" s="12"/>
      <c r="AL2120" s="12"/>
      <c r="AM2120" s="12"/>
      <c r="AN2120" s="12"/>
      <c r="AO2120" s="12"/>
      <c r="AP2120" s="12"/>
      <c r="AQ2120" s="12"/>
      <c r="AR2120" s="12"/>
      <c r="AS2120" s="12"/>
      <c r="AT2120" s="12"/>
      <c r="AU2120" s="12"/>
      <c r="AV2120" s="12"/>
      <c r="AW2120" s="12"/>
      <c r="AX2120" s="12"/>
      <c r="AY2120" s="12"/>
      <c r="AZ2120" s="12"/>
      <c r="BA2120" s="12"/>
      <c r="BB2120" s="12"/>
      <c r="BC2120" s="12"/>
      <c r="BD2120" s="12"/>
      <c r="BE2120" s="12"/>
      <c r="BF2120" s="12"/>
      <c r="BG2120" s="12"/>
      <c r="BH2120" s="12"/>
      <c r="BI2120" s="12"/>
      <c r="BJ2120" s="13"/>
      <c r="BK2120" s="13"/>
      <c r="BL2120" s="13"/>
      <c r="BM2120" s="13"/>
      <c r="BN2120" s="13"/>
    </row>
    <row r="2121" spans="4:66" x14ac:dyDescent="0.25">
      <c r="D2121" s="7"/>
      <c r="E2121" s="10"/>
      <c r="F2121" s="10"/>
      <c r="G2121" s="10"/>
      <c r="H2121" s="10"/>
      <c r="I2121" s="10"/>
      <c r="J2121" s="10"/>
      <c r="K2121" s="11"/>
      <c r="L2121" s="11"/>
      <c r="M2121" s="12"/>
      <c r="N2121" s="12"/>
      <c r="O2121" s="12"/>
      <c r="P2121" s="12"/>
      <c r="Q2121" s="12"/>
      <c r="R2121" s="12"/>
      <c r="S2121" s="12"/>
      <c r="T2121" s="12"/>
      <c r="U2121" s="12"/>
      <c r="V2121" s="12"/>
      <c r="W2121" s="12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2"/>
      <c r="AS2121" s="12"/>
      <c r="AT2121" s="12"/>
      <c r="AU2121" s="12"/>
      <c r="AV2121" s="12"/>
      <c r="AW2121" s="12"/>
      <c r="AX2121" s="12"/>
      <c r="AY2121" s="12"/>
      <c r="AZ2121" s="12"/>
      <c r="BA2121" s="12"/>
      <c r="BB2121" s="12"/>
      <c r="BC2121" s="12"/>
      <c r="BD2121" s="12"/>
      <c r="BE2121" s="12"/>
      <c r="BF2121" s="12"/>
      <c r="BG2121" s="12"/>
      <c r="BH2121" s="12"/>
      <c r="BI2121" s="12"/>
      <c r="BJ2121" s="13"/>
      <c r="BK2121" s="13"/>
      <c r="BL2121" s="13"/>
      <c r="BM2121" s="13"/>
      <c r="BN2121" s="13"/>
    </row>
    <row r="2122" spans="4:66" x14ac:dyDescent="0.25">
      <c r="D2122" s="7"/>
      <c r="E2122" s="10"/>
      <c r="F2122" s="10"/>
      <c r="G2122" s="10"/>
      <c r="H2122" s="10"/>
      <c r="I2122" s="10"/>
      <c r="J2122" s="10"/>
      <c r="K2122" s="11"/>
      <c r="L2122" s="11"/>
      <c r="M2122" s="12"/>
      <c r="N2122" s="12"/>
      <c r="O2122" s="12"/>
      <c r="P2122" s="12"/>
      <c r="Q2122" s="12"/>
      <c r="R2122" s="12"/>
      <c r="S2122" s="12"/>
      <c r="T2122" s="12"/>
      <c r="U2122" s="12"/>
      <c r="V2122" s="12"/>
      <c r="W2122" s="12"/>
      <c r="X2122" s="12"/>
      <c r="Y2122" s="12"/>
      <c r="Z2122" s="12"/>
      <c r="AA2122" s="12"/>
      <c r="AB2122" s="12"/>
      <c r="AC2122" s="12"/>
      <c r="AD2122" s="12"/>
      <c r="AE2122" s="12"/>
      <c r="AF2122" s="12"/>
      <c r="AG2122" s="12"/>
      <c r="AH2122" s="12"/>
      <c r="AI2122" s="12"/>
      <c r="AJ2122" s="12"/>
      <c r="AK2122" s="12"/>
      <c r="AL2122" s="12"/>
      <c r="AM2122" s="12"/>
      <c r="AN2122" s="12"/>
      <c r="AO2122" s="12"/>
      <c r="AP2122" s="12"/>
      <c r="AQ2122" s="12"/>
      <c r="AR2122" s="12"/>
      <c r="AS2122" s="12"/>
      <c r="AT2122" s="12"/>
      <c r="AU2122" s="12"/>
      <c r="AV2122" s="12"/>
      <c r="AW2122" s="12"/>
      <c r="AX2122" s="12"/>
      <c r="AY2122" s="12"/>
      <c r="AZ2122" s="12"/>
      <c r="BA2122" s="12"/>
      <c r="BB2122" s="12"/>
      <c r="BC2122" s="12"/>
      <c r="BD2122" s="12"/>
      <c r="BE2122" s="12"/>
      <c r="BF2122" s="12"/>
      <c r="BG2122" s="12"/>
      <c r="BH2122" s="12"/>
      <c r="BI2122" s="12"/>
      <c r="BJ2122" s="13"/>
      <c r="BK2122" s="13"/>
      <c r="BL2122" s="13"/>
      <c r="BM2122" s="13"/>
      <c r="BN2122" s="13"/>
    </row>
    <row r="2123" spans="4:66" x14ac:dyDescent="0.25">
      <c r="D2123" s="7"/>
      <c r="E2123" s="10"/>
      <c r="F2123" s="10"/>
      <c r="G2123" s="10"/>
      <c r="H2123" s="10"/>
      <c r="I2123" s="10"/>
      <c r="J2123" s="10"/>
      <c r="K2123" s="11"/>
      <c r="L2123" s="11"/>
      <c r="M2123" s="12"/>
      <c r="N2123" s="12"/>
      <c r="O2123" s="12"/>
      <c r="P2123" s="12"/>
      <c r="Q2123" s="12"/>
      <c r="R2123" s="12"/>
      <c r="S2123" s="12"/>
      <c r="T2123" s="12"/>
      <c r="U2123" s="12"/>
      <c r="V2123" s="12"/>
      <c r="W2123" s="12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2"/>
      <c r="AS2123" s="12"/>
      <c r="AT2123" s="12"/>
      <c r="AU2123" s="12"/>
      <c r="AV2123" s="12"/>
      <c r="AW2123" s="12"/>
      <c r="AX2123" s="12"/>
      <c r="AY2123" s="12"/>
      <c r="AZ2123" s="12"/>
      <c r="BA2123" s="12"/>
      <c r="BB2123" s="12"/>
      <c r="BC2123" s="12"/>
      <c r="BD2123" s="12"/>
      <c r="BE2123" s="12"/>
      <c r="BF2123" s="12"/>
      <c r="BG2123" s="12"/>
      <c r="BH2123" s="12"/>
      <c r="BI2123" s="12"/>
      <c r="BJ2123" s="13"/>
      <c r="BK2123" s="13"/>
      <c r="BL2123" s="13"/>
      <c r="BM2123" s="13"/>
      <c r="BN2123" s="13"/>
    </row>
    <row r="2124" spans="4:66" x14ac:dyDescent="0.25">
      <c r="D2124" s="7"/>
      <c r="E2124" s="10"/>
      <c r="F2124" s="10"/>
      <c r="G2124" s="10"/>
      <c r="H2124" s="10"/>
      <c r="I2124" s="10"/>
      <c r="J2124" s="10"/>
      <c r="K2124" s="11"/>
      <c r="L2124" s="11"/>
      <c r="M2124" s="12"/>
      <c r="N2124" s="12"/>
      <c r="O2124" s="12"/>
      <c r="P2124" s="12"/>
      <c r="Q2124" s="12"/>
      <c r="R2124" s="12"/>
      <c r="S2124" s="12"/>
      <c r="T2124" s="12"/>
      <c r="U2124" s="12"/>
      <c r="V2124" s="12"/>
      <c r="W2124" s="12"/>
      <c r="X2124" s="12"/>
      <c r="Y2124" s="12"/>
      <c r="Z2124" s="12"/>
      <c r="AA2124" s="12"/>
      <c r="AB2124" s="12"/>
      <c r="AC2124" s="12"/>
      <c r="AD2124" s="12"/>
      <c r="AE2124" s="12"/>
      <c r="AF2124" s="12"/>
      <c r="AG2124" s="12"/>
      <c r="AH2124" s="12"/>
      <c r="AI2124" s="12"/>
      <c r="AJ2124" s="12"/>
      <c r="AK2124" s="12"/>
      <c r="AL2124" s="12"/>
      <c r="AM2124" s="12"/>
      <c r="AN2124" s="12"/>
      <c r="AO2124" s="12"/>
      <c r="AP2124" s="12"/>
      <c r="AQ2124" s="12"/>
      <c r="AR2124" s="12"/>
      <c r="AS2124" s="12"/>
      <c r="AT2124" s="12"/>
      <c r="AU2124" s="12"/>
      <c r="AV2124" s="12"/>
      <c r="AW2124" s="12"/>
      <c r="AX2124" s="12"/>
      <c r="AY2124" s="12"/>
      <c r="AZ2124" s="12"/>
      <c r="BA2124" s="12"/>
      <c r="BB2124" s="12"/>
      <c r="BC2124" s="12"/>
      <c r="BD2124" s="12"/>
      <c r="BE2124" s="12"/>
      <c r="BF2124" s="12"/>
      <c r="BG2124" s="12"/>
      <c r="BH2124" s="12"/>
      <c r="BI2124" s="12"/>
      <c r="BJ2124" s="13"/>
      <c r="BK2124" s="13"/>
      <c r="BL2124" s="13"/>
      <c r="BM2124" s="13"/>
      <c r="BN2124" s="13"/>
    </row>
    <row r="2125" spans="4:66" x14ac:dyDescent="0.25">
      <c r="D2125" s="7"/>
      <c r="E2125" s="10"/>
      <c r="F2125" s="10"/>
      <c r="G2125" s="10"/>
      <c r="H2125" s="10"/>
      <c r="I2125" s="10"/>
      <c r="J2125" s="10"/>
      <c r="K2125" s="11"/>
      <c r="L2125" s="11"/>
      <c r="M2125" s="12"/>
      <c r="N2125" s="12"/>
      <c r="O2125" s="12"/>
      <c r="P2125" s="12"/>
      <c r="Q2125" s="12"/>
      <c r="R2125" s="12"/>
      <c r="S2125" s="12"/>
      <c r="T2125" s="12"/>
      <c r="U2125" s="12"/>
      <c r="V2125" s="12"/>
      <c r="W2125" s="12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2"/>
      <c r="AS2125" s="12"/>
      <c r="AT2125" s="12"/>
      <c r="AU2125" s="12"/>
      <c r="AV2125" s="12"/>
      <c r="AW2125" s="12"/>
      <c r="AX2125" s="12"/>
      <c r="AY2125" s="12"/>
      <c r="AZ2125" s="12"/>
      <c r="BA2125" s="12"/>
      <c r="BB2125" s="12"/>
      <c r="BC2125" s="12"/>
      <c r="BD2125" s="12"/>
      <c r="BE2125" s="12"/>
      <c r="BF2125" s="12"/>
      <c r="BG2125" s="12"/>
      <c r="BH2125" s="12"/>
      <c r="BI2125" s="12"/>
      <c r="BJ2125" s="13"/>
      <c r="BK2125" s="13"/>
      <c r="BL2125" s="13"/>
      <c r="BM2125" s="13"/>
      <c r="BN2125" s="13"/>
    </row>
    <row r="2126" spans="4:66" x14ac:dyDescent="0.25">
      <c r="D2126" s="7"/>
      <c r="E2126" s="10"/>
      <c r="F2126" s="10"/>
      <c r="G2126" s="10"/>
      <c r="H2126" s="10"/>
      <c r="I2126" s="10"/>
      <c r="J2126" s="10"/>
      <c r="K2126" s="11"/>
      <c r="L2126" s="11"/>
      <c r="M2126" s="12"/>
      <c r="N2126" s="12"/>
      <c r="O2126" s="12"/>
      <c r="P2126" s="12"/>
      <c r="Q2126" s="12"/>
      <c r="R2126" s="12"/>
      <c r="S2126" s="12"/>
      <c r="T2126" s="12"/>
      <c r="U2126" s="12"/>
      <c r="V2126" s="12"/>
      <c r="W2126" s="12"/>
      <c r="X2126" s="12"/>
      <c r="Y2126" s="12"/>
      <c r="Z2126" s="12"/>
      <c r="AA2126" s="12"/>
      <c r="AB2126" s="12"/>
      <c r="AC2126" s="12"/>
      <c r="AD2126" s="12"/>
      <c r="AE2126" s="12"/>
      <c r="AF2126" s="12"/>
      <c r="AG2126" s="12"/>
      <c r="AH2126" s="12"/>
      <c r="AI2126" s="12"/>
      <c r="AJ2126" s="12"/>
      <c r="AK2126" s="12"/>
      <c r="AL2126" s="12"/>
      <c r="AM2126" s="12"/>
      <c r="AN2126" s="12"/>
      <c r="AO2126" s="12"/>
      <c r="AP2126" s="12"/>
      <c r="AQ2126" s="12"/>
      <c r="AR2126" s="12"/>
      <c r="AS2126" s="12"/>
      <c r="AT2126" s="12"/>
      <c r="AU2126" s="12"/>
      <c r="AV2126" s="12"/>
      <c r="AW2126" s="12"/>
      <c r="AX2126" s="12"/>
      <c r="AY2126" s="12"/>
      <c r="AZ2126" s="12"/>
      <c r="BA2126" s="12"/>
      <c r="BB2126" s="12"/>
      <c r="BC2126" s="12"/>
      <c r="BD2126" s="12"/>
      <c r="BE2126" s="12"/>
      <c r="BF2126" s="12"/>
      <c r="BG2126" s="12"/>
      <c r="BH2126" s="12"/>
      <c r="BI2126" s="12"/>
      <c r="BJ2126" s="13"/>
      <c r="BK2126" s="13"/>
      <c r="BL2126" s="13"/>
      <c r="BM2126" s="13"/>
      <c r="BN2126" s="13"/>
    </row>
    <row r="2127" spans="4:66" x14ac:dyDescent="0.25">
      <c r="D2127" s="7"/>
      <c r="E2127" s="10"/>
      <c r="F2127" s="10"/>
      <c r="G2127" s="10"/>
      <c r="H2127" s="10"/>
      <c r="I2127" s="10"/>
      <c r="J2127" s="10"/>
      <c r="K2127" s="11"/>
      <c r="L2127" s="11"/>
      <c r="M2127" s="12"/>
      <c r="N2127" s="12"/>
      <c r="O2127" s="12"/>
      <c r="P2127" s="12"/>
      <c r="Q2127" s="12"/>
      <c r="R2127" s="12"/>
      <c r="S2127" s="12"/>
      <c r="T2127" s="12"/>
      <c r="U2127" s="12"/>
      <c r="V2127" s="12"/>
      <c r="W2127" s="12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2"/>
      <c r="AS2127" s="12"/>
      <c r="AT2127" s="12"/>
      <c r="AU2127" s="12"/>
      <c r="AV2127" s="12"/>
      <c r="AW2127" s="12"/>
      <c r="AX2127" s="12"/>
      <c r="AY2127" s="12"/>
      <c r="AZ2127" s="12"/>
      <c r="BA2127" s="12"/>
      <c r="BB2127" s="12"/>
      <c r="BC2127" s="12"/>
      <c r="BD2127" s="12"/>
      <c r="BE2127" s="12"/>
      <c r="BF2127" s="12"/>
      <c r="BG2127" s="12"/>
      <c r="BH2127" s="12"/>
      <c r="BI2127" s="12"/>
      <c r="BJ2127" s="13"/>
      <c r="BK2127" s="13"/>
      <c r="BL2127" s="13"/>
      <c r="BM2127" s="13"/>
      <c r="BN2127" s="13"/>
    </row>
    <row r="2128" spans="4:66" x14ac:dyDescent="0.25">
      <c r="D2128" s="7"/>
      <c r="E2128" s="10"/>
      <c r="F2128" s="10"/>
      <c r="G2128" s="10"/>
      <c r="H2128" s="10"/>
      <c r="I2128" s="10"/>
      <c r="J2128" s="10"/>
      <c r="K2128" s="11"/>
      <c r="L2128" s="11"/>
      <c r="M2128" s="12"/>
      <c r="N2128" s="12"/>
      <c r="O2128" s="12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  <c r="AA2128" s="12"/>
      <c r="AB2128" s="12"/>
      <c r="AC2128" s="12"/>
      <c r="AD2128" s="12"/>
      <c r="AE2128" s="12"/>
      <c r="AF2128" s="12"/>
      <c r="AG2128" s="12"/>
      <c r="AH2128" s="12"/>
      <c r="AI2128" s="12"/>
      <c r="AJ2128" s="12"/>
      <c r="AK2128" s="12"/>
      <c r="AL2128" s="12"/>
      <c r="AM2128" s="12"/>
      <c r="AN2128" s="12"/>
      <c r="AO2128" s="12"/>
      <c r="AP2128" s="12"/>
      <c r="AQ2128" s="12"/>
      <c r="AR2128" s="12"/>
      <c r="AS2128" s="12"/>
      <c r="AT2128" s="12"/>
      <c r="AU2128" s="12"/>
      <c r="AV2128" s="12"/>
      <c r="AW2128" s="12"/>
      <c r="AX2128" s="12"/>
      <c r="AY2128" s="12"/>
      <c r="AZ2128" s="12"/>
      <c r="BA2128" s="12"/>
      <c r="BB2128" s="12"/>
      <c r="BC2128" s="12"/>
      <c r="BD2128" s="12"/>
      <c r="BE2128" s="12"/>
      <c r="BF2128" s="12"/>
      <c r="BG2128" s="12"/>
      <c r="BH2128" s="12"/>
      <c r="BI2128" s="12"/>
      <c r="BJ2128" s="13"/>
      <c r="BK2128" s="13"/>
      <c r="BL2128" s="13"/>
      <c r="BM2128" s="13"/>
      <c r="BN2128" s="13"/>
    </row>
    <row r="2129" spans="4:66" x14ac:dyDescent="0.25">
      <c r="D2129" s="7"/>
      <c r="E2129" s="10"/>
      <c r="F2129" s="10"/>
      <c r="G2129" s="10"/>
      <c r="H2129" s="10"/>
      <c r="I2129" s="10"/>
      <c r="J2129" s="10"/>
      <c r="K2129" s="11"/>
      <c r="L2129" s="11"/>
      <c r="M2129" s="12"/>
      <c r="N2129" s="12"/>
      <c r="O2129" s="12"/>
      <c r="P2129" s="12"/>
      <c r="Q2129" s="12"/>
      <c r="R2129" s="12"/>
      <c r="S2129" s="12"/>
      <c r="T2129" s="12"/>
      <c r="U2129" s="12"/>
      <c r="V2129" s="12"/>
      <c r="W2129" s="12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2"/>
      <c r="AS2129" s="12"/>
      <c r="AT2129" s="12"/>
      <c r="AU2129" s="12"/>
      <c r="AV2129" s="12"/>
      <c r="AW2129" s="12"/>
      <c r="AX2129" s="12"/>
      <c r="AY2129" s="12"/>
      <c r="AZ2129" s="12"/>
      <c r="BA2129" s="12"/>
      <c r="BB2129" s="12"/>
      <c r="BC2129" s="12"/>
      <c r="BD2129" s="12"/>
      <c r="BE2129" s="12"/>
      <c r="BF2129" s="12"/>
      <c r="BG2129" s="12"/>
      <c r="BH2129" s="12"/>
      <c r="BI2129" s="12"/>
      <c r="BJ2129" s="13"/>
      <c r="BK2129" s="13"/>
      <c r="BL2129" s="13"/>
      <c r="BM2129" s="13"/>
      <c r="BN2129" s="13"/>
    </row>
    <row r="2130" spans="4:66" x14ac:dyDescent="0.25">
      <c r="D2130" s="7"/>
      <c r="E2130" s="10"/>
      <c r="F2130" s="10"/>
      <c r="G2130" s="10"/>
      <c r="H2130" s="10"/>
      <c r="I2130" s="10"/>
      <c r="J2130" s="10"/>
      <c r="K2130" s="11"/>
      <c r="L2130" s="11"/>
      <c r="M2130" s="12"/>
      <c r="N2130" s="12"/>
      <c r="O2130" s="12"/>
      <c r="P2130" s="12"/>
      <c r="Q2130" s="12"/>
      <c r="R2130" s="12"/>
      <c r="S2130" s="12"/>
      <c r="T2130" s="12"/>
      <c r="U2130" s="12"/>
      <c r="V2130" s="12"/>
      <c r="W2130" s="12"/>
      <c r="X2130" s="12"/>
      <c r="Y2130" s="12"/>
      <c r="Z2130" s="12"/>
      <c r="AA2130" s="12"/>
      <c r="AB2130" s="12"/>
      <c r="AC2130" s="12"/>
      <c r="AD2130" s="12"/>
      <c r="AE2130" s="12"/>
      <c r="AF2130" s="12"/>
      <c r="AG2130" s="12"/>
      <c r="AH2130" s="12"/>
      <c r="AI2130" s="12"/>
      <c r="AJ2130" s="12"/>
      <c r="AK2130" s="12"/>
      <c r="AL2130" s="12"/>
      <c r="AM2130" s="12"/>
      <c r="AN2130" s="12"/>
      <c r="AO2130" s="12"/>
      <c r="AP2130" s="12"/>
      <c r="AQ2130" s="12"/>
      <c r="AR2130" s="12"/>
      <c r="AS2130" s="12"/>
      <c r="AT2130" s="12"/>
      <c r="AU2130" s="12"/>
      <c r="AV2130" s="12"/>
      <c r="AW2130" s="12"/>
      <c r="AX2130" s="12"/>
      <c r="AY2130" s="12"/>
      <c r="AZ2130" s="12"/>
      <c r="BA2130" s="12"/>
      <c r="BB2130" s="12"/>
      <c r="BC2130" s="12"/>
      <c r="BD2130" s="12"/>
      <c r="BE2130" s="12"/>
      <c r="BF2130" s="12"/>
      <c r="BG2130" s="12"/>
      <c r="BH2130" s="12"/>
      <c r="BI2130" s="12"/>
      <c r="BJ2130" s="13"/>
      <c r="BK2130" s="13"/>
      <c r="BL2130" s="13"/>
      <c r="BM2130" s="13"/>
      <c r="BN2130" s="13"/>
    </row>
    <row r="2131" spans="4:66" x14ac:dyDescent="0.25">
      <c r="D2131" s="7"/>
      <c r="E2131" s="10"/>
      <c r="F2131" s="10"/>
      <c r="G2131" s="10"/>
      <c r="H2131" s="10"/>
      <c r="I2131" s="10"/>
      <c r="J2131" s="10"/>
      <c r="K2131" s="11"/>
      <c r="L2131" s="11"/>
      <c r="M2131" s="12"/>
      <c r="N2131" s="12"/>
      <c r="O2131" s="12"/>
      <c r="P2131" s="12"/>
      <c r="Q2131" s="12"/>
      <c r="R2131" s="12"/>
      <c r="S2131" s="12"/>
      <c r="T2131" s="12"/>
      <c r="U2131" s="12"/>
      <c r="V2131" s="12"/>
      <c r="W2131" s="12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2"/>
      <c r="AS2131" s="12"/>
      <c r="AT2131" s="12"/>
      <c r="AU2131" s="12"/>
      <c r="AV2131" s="12"/>
      <c r="AW2131" s="12"/>
      <c r="AX2131" s="12"/>
      <c r="AY2131" s="12"/>
      <c r="AZ2131" s="12"/>
      <c r="BA2131" s="12"/>
      <c r="BB2131" s="12"/>
      <c r="BC2131" s="12"/>
      <c r="BD2131" s="12"/>
      <c r="BE2131" s="12"/>
      <c r="BF2131" s="12"/>
      <c r="BG2131" s="12"/>
      <c r="BH2131" s="12"/>
      <c r="BI2131" s="12"/>
      <c r="BJ2131" s="13"/>
      <c r="BK2131" s="13"/>
      <c r="BL2131" s="13"/>
      <c r="BM2131" s="13"/>
      <c r="BN2131" s="13"/>
    </row>
    <row r="2132" spans="4:66" x14ac:dyDescent="0.25">
      <c r="D2132" s="7"/>
      <c r="E2132" s="10"/>
      <c r="F2132" s="10"/>
      <c r="G2132" s="10"/>
      <c r="H2132" s="10"/>
      <c r="I2132" s="10"/>
      <c r="J2132" s="10"/>
      <c r="K2132" s="11"/>
      <c r="L2132" s="11"/>
      <c r="M2132" s="12"/>
      <c r="N2132" s="12"/>
      <c r="O2132" s="12"/>
      <c r="P2132" s="12"/>
      <c r="Q2132" s="12"/>
      <c r="R2132" s="12"/>
      <c r="S2132" s="12"/>
      <c r="T2132" s="12"/>
      <c r="U2132" s="12"/>
      <c r="V2132" s="12"/>
      <c r="W2132" s="12"/>
      <c r="X2132" s="12"/>
      <c r="Y2132" s="12"/>
      <c r="Z2132" s="12"/>
      <c r="AA2132" s="12"/>
      <c r="AB2132" s="12"/>
      <c r="AC2132" s="12"/>
      <c r="AD2132" s="12"/>
      <c r="AE2132" s="12"/>
      <c r="AF2132" s="12"/>
      <c r="AG2132" s="12"/>
      <c r="AH2132" s="12"/>
      <c r="AI2132" s="12"/>
      <c r="AJ2132" s="12"/>
      <c r="AK2132" s="12"/>
      <c r="AL2132" s="12"/>
      <c r="AM2132" s="12"/>
      <c r="AN2132" s="12"/>
      <c r="AO2132" s="12"/>
      <c r="AP2132" s="12"/>
      <c r="AQ2132" s="12"/>
      <c r="AR2132" s="12"/>
      <c r="AS2132" s="12"/>
      <c r="AT2132" s="12"/>
      <c r="AU2132" s="12"/>
      <c r="AV2132" s="12"/>
      <c r="AW2132" s="12"/>
      <c r="AX2132" s="12"/>
      <c r="AY2132" s="12"/>
      <c r="AZ2132" s="12"/>
      <c r="BA2132" s="12"/>
      <c r="BB2132" s="12"/>
      <c r="BC2132" s="12"/>
      <c r="BD2132" s="12"/>
      <c r="BE2132" s="12"/>
      <c r="BF2132" s="12"/>
      <c r="BG2132" s="12"/>
      <c r="BH2132" s="12"/>
      <c r="BI2132" s="12"/>
      <c r="BJ2132" s="13"/>
      <c r="BK2132" s="13"/>
      <c r="BL2132" s="13"/>
      <c r="BM2132" s="13"/>
      <c r="BN2132" s="13"/>
    </row>
    <row r="2133" spans="4:66" x14ac:dyDescent="0.25">
      <c r="D2133" s="7"/>
      <c r="E2133" s="10"/>
      <c r="F2133" s="10"/>
      <c r="G2133" s="10"/>
      <c r="H2133" s="10"/>
      <c r="I2133" s="10"/>
      <c r="J2133" s="10"/>
      <c r="K2133" s="11"/>
      <c r="L2133" s="11"/>
      <c r="M2133" s="12"/>
      <c r="N2133" s="12"/>
      <c r="O2133" s="12"/>
      <c r="P2133" s="12"/>
      <c r="Q2133" s="12"/>
      <c r="R2133" s="12"/>
      <c r="S2133" s="12"/>
      <c r="T2133" s="12"/>
      <c r="U2133" s="12"/>
      <c r="V2133" s="12"/>
      <c r="W2133" s="12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2"/>
      <c r="AS2133" s="12"/>
      <c r="AT2133" s="12"/>
      <c r="AU2133" s="12"/>
      <c r="AV2133" s="12"/>
      <c r="AW2133" s="12"/>
      <c r="AX2133" s="12"/>
      <c r="AY2133" s="12"/>
      <c r="AZ2133" s="12"/>
      <c r="BA2133" s="12"/>
      <c r="BB2133" s="12"/>
      <c r="BC2133" s="12"/>
      <c r="BD2133" s="12"/>
      <c r="BE2133" s="12"/>
      <c r="BF2133" s="12"/>
      <c r="BG2133" s="12"/>
      <c r="BH2133" s="12"/>
      <c r="BI2133" s="12"/>
      <c r="BJ2133" s="13"/>
      <c r="BK2133" s="13"/>
      <c r="BL2133" s="13"/>
      <c r="BM2133" s="13"/>
      <c r="BN2133" s="13"/>
    </row>
    <row r="2134" spans="4:66" x14ac:dyDescent="0.25">
      <c r="D2134" s="7"/>
      <c r="E2134" s="10"/>
      <c r="F2134" s="10"/>
      <c r="G2134" s="10"/>
      <c r="H2134" s="10"/>
      <c r="I2134" s="10"/>
      <c r="J2134" s="10"/>
      <c r="K2134" s="11"/>
      <c r="L2134" s="11"/>
      <c r="M2134" s="12"/>
      <c r="N2134" s="12"/>
      <c r="O2134" s="12"/>
      <c r="P2134" s="12"/>
      <c r="Q2134" s="12"/>
      <c r="R2134" s="12"/>
      <c r="S2134" s="12"/>
      <c r="T2134" s="12"/>
      <c r="U2134" s="12"/>
      <c r="V2134" s="12"/>
      <c r="W2134" s="12"/>
      <c r="X2134" s="12"/>
      <c r="Y2134" s="12"/>
      <c r="Z2134" s="12"/>
      <c r="AA2134" s="12"/>
      <c r="AB2134" s="12"/>
      <c r="AC2134" s="12"/>
      <c r="AD2134" s="12"/>
      <c r="AE2134" s="12"/>
      <c r="AF2134" s="12"/>
      <c r="AG2134" s="12"/>
      <c r="AH2134" s="12"/>
      <c r="AI2134" s="12"/>
      <c r="AJ2134" s="12"/>
      <c r="AK2134" s="12"/>
      <c r="AL2134" s="12"/>
      <c r="AM2134" s="12"/>
      <c r="AN2134" s="12"/>
      <c r="AO2134" s="12"/>
      <c r="AP2134" s="12"/>
      <c r="AQ2134" s="12"/>
      <c r="AR2134" s="12"/>
      <c r="AS2134" s="12"/>
      <c r="AT2134" s="12"/>
      <c r="AU2134" s="12"/>
      <c r="AV2134" s="12"/>
      <c r="AW2134" s="12"/>
      <c r="AX2134" s="12"/>
      <c r="AY2134" s="12"/>
      <c r="AZ2134" s="12"/>
      <c r="BA2134" s="12"/>
      <c r="BB2134" s="12"/>
      <c r="BC2134" s="12"/>
      <c r="BD2134" s="12"/>
      <c r="BE2134" s="12"/>
      <c r="BF2134" s="12"/>
      <c r="BG2134" s="12"/>
      <c r="BH2134" s="12"/>
      <c r="BI2134" s="12"/>
      <c r="BJ2134" s="13"/>
      <c r="BK2134" s="13"/>
      <c r="BL2134" s="13"/>
      <c r="BM2134" s="13"/>
      <c r="BN2134" s="13"/>
    </row>
    <row r="2135" spans="4:66" x14ac:dyDescent="0.25">
      <c r="D2135" s="7"/>
      <c r="E2135" s="10"/>
      <c r="F2135" s="10"/>
      <c r="G2135" s="10"/>
      <c r="H2135" s="10"/>
      <c r="I2135" s="10"/>
      <c r="J2135" s="10"/>
      <c r="K2135" s="11"/>
      <c r="L2135" s="11"/>
      <c r="M2135" s="12"/>
      <c r="N2135" s="12"/>
      <c r="O2135" s="12"/>
      <c r="P2135" s="12"/>
      <c r="Q2135" s="12"/>
      <c r="R2135" s="12"/>
      <c r="S2135" s="12"/>
      <c r="T2135" s="12"/>
      <c r="U2135" s="12"/>
      <c r="V2135" s="12"/>
      <c r="W2135" s="12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2"/>
      <c r="AS2135" s="12"/>
      <c r="AT2135" s="12"/>
      <c r="AU2135" s="12"/>
      <c r="AV2135" s="12"/>
      <c r="AW2135" s="12"/>
      <c r="AX2135" s="12"/>
      <c r="AY2135" s="12"/>
      <c r="AZ2135" s="12"/>
      <c r="BA2135" s="12"/>
      <c r="BB2135" s="12"/>
      <c r="BC2135" s="12"/>
      <c r="BD2135" s="12"/>
      <c r="BE2135" s="12"/>
      <c r="BF2135" s="12"/>
      <c r="BG2135" s="12"/>
      <c r="BH2135" s="12"/>
      <c r="BI2135" s="12"/>
      <c r="BJ2135" s="13"/>
      <c r="BK2135" s="13"/>
      <c r="BL2135" s="13"/>
      <c r="BM2135" s="13"/>
      <c r="BN2135" s="13"/>
    </row>
    <row r="2136" spans="4:66" x14ac:dyDescent="0.25">
      <c r="D2136" s="7"/>
      <c r="E2136" s="10"/>
      <c r="F2136" s="10"/>
      <c r="G2136" s="10"/>
      <c r="H2136" s="10"/>
      <c r="I2136" s="10"/>
      <c r="J2136" s="10"/>
      <c r="K2136" s="11"/>
      <c r="L2136" s="11"/>
      <c r="M2136" s="12"/>
      <c r="N2136" s="12"/>
      <c r="O2136" s="12"/>
      <c r="P2136" s="12"/>
      <c r="Q2136" s="12"/>
      <c r="R2136" s="12"/>
      <c r="S2136" s="12"/>
      <c r="T2136" s="12"/>
      <c r="U2136" s="12"/>
      <c r="V2136" s="12"/>
      <c r="W2136" s="12"/>
      <c r="X2136" s="12"/>
      <c r="Y2136" s="12"/>
      <c r="Z2136" s="12"/>
      <c r="AA2136" s="12"/>
      <c r="AB2136" s="12"/>
      <c r="AC2136" s="12"/>
      <c r="AD2136" s="12"/>
      <c r="AE2136" s="12"/>
      <c r="AF2136" s="12"/>
      <c r="AG2136" s="12"/>
      <c r="AH2136" s="12"/>
      <c r="AI2136" s="12"/>
      <c r="AJ2136" s="12"/>
      <c r="AK2136" s="12"/>
      <c r="AL2136" s="12"/>
      <c r="AM2136" s="12"/>
      <c r="AN2136" s="12"/>
      <c r="AO2136" s="12"/>
      <c r="AP2136" s="12"/>
      <c r="AQ2136" s="12"/>
      <c r="AR2136" s="12"/>
      <c r="AS2136" s="12"/>
      <c r="AT2136" s="12"/>
      <c r="AU2136" s="12"/>
      <c r="AV2136" s="12"/>
      <c r="AW2136" s="12"/>
      <c r="AX2136" s="12"/>
      <c r="AY2136" s="12"/>
      <c r="AZ2136" s="12"/>
      <c r="BA2136" s="12"/>
      <c r="BB2136" s="12"/>
      <c r="BC2136" s="12"/>
      <c r="BD2136" s="12"/>
      <c r="BE2136" s="12"/>
      <c r="BF2136" s="12"/>
      <c r="BG2136" s="12"/>
      <c r="BH2136" s="12"/>
      <c r="BI2136" s="12"/>
      <c r="BJ2136" s="13"/>
      <c r="BK2136" s="13"/>
      <c r="BL2136" s="13"/>
      <c r="BM2136" s="13"/>
      <c r="BN2136" s="13"/>
    </row>
    <row r="2137" spans="4:66" x14ac:dyDescent="0.25">
      <c r="D2137" s="7"/>
      <c r="E2137" s="10"/>
      <c r="F2137" s="10"/>
      <c r="G2137" s="10"/>
      <c r="H2137" s="10"/>
      <c r="I2137" s="10"/>
      <c r="J2137" s="10"/>
      <c r="K2137" s="11"/>
      <c r="L2137" s="11"/>
      <c r="M2137" s="12"/>
      <c r="N2137" s="12"/>
      <c r="O2137" s="12"/>
      <c r="P2137" s="12"/>
      <c r="Q2137" s="12"/>
      <c r="R2137" s="12"/>
      <c r="S2137" s="12"/>
      <c r="T2137" s="12"/>
      <c r="U2137" s="12"/>
      <c r="V2137" s="12"/>
      <c r="W2137" s="12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2"/>
      <c r="AS2137" s="12"/>
      <c r="AT2137" s="12"/>
      <c r="AU2137" s="12"/>
      <c r="AV2137" s="12"/>
      <c r="AW2137" s="12"/>
      <c r="AX2137" s="12"/>
      <c r="AY2137" s="12"/>
      <c r="AZ2137" s="12"/>
      <c r="BA2137" s="12"/>
      <c r="BB2137" s="12"/>
      <c r="BC2137" s="12"/>
      <c r="BD2137" s="12"/>
      <c r="BE2137" s="12"/>
      <c r="BF2137" s="12"/>
      <c r="BG2137" s="12"/>
      <c r="BH2137" s="12"/>
      <c r="BI2137" s="12"/>
      <c r="BJ2137" s="13"/>
      <c r="BK2137" s="13"/>
      <c r="BL2137" s="13"/>
      <c r="BM2137" s="13"/>
      <c r="BN2137" s="13"/>
    </row>
    <row r="2138" spans="4:66" x14ac:dyDescent="0.25">
      <c r="D2138" s="7"/>
      <c r="E2138" s="10"/>
      <c r="F2138" s="10"/>
      <c r="G2138" s="10"/>
      <c r="H2138" s="10"/>
      <c r="I2138" s="10"/>
      <c r="J2138" s="10"/>
      <c r="K2138" s="11"/>
      <c r="L2138" s="11"/>
      <c r="M2138" s="12"/>
      <c r="N2138" s="12"/>
      <c r="O2138" s="12"/>
      <c r="P2138" s="12"/>
      <c r="Q2138" s="12"/>
      <c r="R2138" s="12"/>
      <c r="S2138" s="12"/>
      <c r="T2138" s="12"/>
      <c r="U2138" s="12"/>
      <c r="V2138" s="12"/>
      <c r="W2138" s="12"/>
      <c r="X2138" s="12"/>
      <c r="Y2138" s="12"/>
      <c r="Z2138" s="12"/>
      <c r="AA2138" s="12"/>
      <c r="AB2138" s="12"/>
      <c r="AC2138" s="12"/>
      <c r="AD2138" s="12"/>
      <c r="AE2138" s="12"/>
      <c r="AF2138" s="12"/>
      <c r="AG2138" s="12"/>
      <c r="AH2138" s="12"/>
      <c r="AI2138" s="12"/>
      <c r="AJ2138" s="12"/>
      <c r="AK2138" s="12"/>
      <c r="AL2138" s="12"/>
      <c r="AM2138" s="12"/>
      <c r="AN2138" s="12"/>
      <c r="AO2138" s="12"/>
      <c r="AP2138" s="12"/>
      <c r="AQ2138" s="12"/>
      <c r="AR2138" s="12"/>
      <c r="AS2138" s="12"/>
      <c r="AT2138" s="12"/>
      <c r="AU2138" s="12"/>
      <c r="AV2138" s="12"/>
      <c r="AW2138" s="12"/>
      <c r="AX2138" s="12"/>
      <c r="AY2138" s="12"/>
      <c r="AZ2138" s="12"/>
      <c r="BA2138" s="12"/>
      <c r="BB2138" s="12"/>
      <c r="BC2138" s="12"/>
      <c r="BD2138" s="12"/>
      <c r="BE2138" s="12"/>
      <c r="BF2138" s="12"/>
      <c r="BG2138" s="12"/>
      <c r="BH2138" s="12"/>
      <c r="BI2138" s="12"/>
      <c r="BJ2138" s="13"/>
      <c r="BK2138" s="13"/>
      <c r="BL2138" s="13"/>
      <c r="BM2138" s="13"/>
      <c r="BN2138" s="13"/>
    </row>
    <row r="2139" spans="4:66" x14ac:dyDescent="0.25">
      <c r="D2139" s="7"/>
      <c r="E2139" s="10"/>
      <c r="F2139" s="10"/>
      <c r="G2139" s="10"/>
      <c r="H2139" s="10"/>
      <c r="I2139" s="10"/>
      <c r="J2139" s="10"/>
      <c r="K2139" s="11"/>
      <c r="L2139" s="11"/>
      <c r="M2139" s="12"/>
      <c r="N2139" s="12"/>
      <c r="O2139" s="12"/>
      <c r="P2139" s="12"/>
      <c r="Q2139" s="12"/>
      <c r="R2139" s="12"/>
      <c r="S2139" s="12"/>
      <c r="T2139" s="12"/>
      <c r="U2139" s="12"/>
      <c r="V2139" s="12"/>
      <c r="W2139" s="12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2"/>
      <c r="AS2139" s="12"/>
      <c r="AT2139" s="12"/>
      <c r="AU2139" s="12"/>
      <c r="AV2139" s="12"/>
      <c r="AW2139" s="12"/>
      <c r="AX2139" s="12"/>
      <c r="AY2139" s="12"/>
      <c r="AZ2139" s="12"/>
      <c r="BA2139" s="12"/>
      <c r="BB2139" s="12"/>
      <c r="BC2139" s="12"/>
      <c r="BD2139" s="12"/>
      <c r="BE2139" s="12"/>
      <c r="BF2139" s="12"/>
      <c r="BG2139" s="12"/>
      <c r="BH2139" s="12"/>
      <c r="BI2139" s="12"/>
      <c r="BJ2139" s="13"/>
      <c r="BK2139" s="13"/>
      <c r="BL2139" s="13"/>
      <c r="BM2139" s="13"/>
      <c r="BN2139" s="13"/>
    </row>
    <row r="2140" spans="4:66" x14ac:dyDescent="0.25">
      <c r="D2140" s="7"/>
      <c r="E2140" s="10"/>
      <c r="F2140" s="10"/>
      <c r="G2140" s="10"/>
      <c r="H2140" s="10"/>
      <c r="I2140" s="10"/>
      <c r="J2140" s="10"/>
      <c r="K2140" s="11"/>
      <c r="L2140" s="11"/>
      <c r="M2140" s="12"/>
      <c r="N2140" s="12"/>
      <c r="O2140" s="12"/>
      <c r="P2140" s="12"/>
      <c r="Q2140" s="12"/>
      <c r="R2140" s="12"/>
      <c r="S2140" s="12"/>
      <c r="T2140" s="12"/>
      <c r="U2140" s="12"/>
      <c r="V2140" s="12"/>
      <c r="W2140" s="12"/>
      <c r="X2140" s="12"/>
      <c r="Y2140" s="12"/>
      <c r="Z2140" s="12"/>
      <c r="AA2140" s="12"/>
      <c r="AB2140" s="12"/>
      <c r="AC2140" s="12"/>
      <c r="AD2140" s="12"/>
      <c r="AE2140" s="12"/>
      <c r="AF2140" s="12"/>
      <c r="AG2140" s="12"/>
      <c r="AH2140" s="12"/>
      <c r="AI2140" s="12"/>
      <c r="AJ2140" s="12"/>
      <c r="AK2140" s="12"/>
      <c r="AL2140" s="12"/>
      <c r="AM2140" s="12"/>
      <c r="AN2140" s="12"/>
      <c r="AO2140" s="12"/>
      <c r="AP2140" s="12"/>
      <c r="AQ2140" s="12"/>
      <c r="AR2140" s="12"/>
      <c r="AS2140" s="12"/>
      <c r="AT2140" s="12"/>
      <c r="AU2140" s="12"/>
      <c r="AV2140" s="12"/>
      <c r="AW2140" s="12"/>
      <c r="AX2140" s="12"/>
      <c r="AY2140" s="12"/>
      <c r="AZ2140" s="12"/>
      <c r="BA2140" s="12"/>
      <c r="BB2140" s="12"/>
      <c r="BC2140" s="12"/>
      <c r="BD2140" s="12"/>
      <c r="BE2140" s="12"/>
      <c r="BF2140" s="12"/>
      <c r="BG2140" s="12"/>
      <c r="BH2140" s="12"/>
      <c r="BI2140" s="12"/>
      <c r="BJ2140" s="13"/>
      <c r="BK2140" s="13"/>
      <c r="BL2140" s="13"/>
      <c r="BM2140" s="13"/>
      <c r="BN2140" s="13"/>
    </row>
    <row r="2141" spans="4:66" x14ac:dyDescent="0.25">
      <c r="D2141" s="7"/>
      <c r="E2141" s="10"/>
      <c r="F2141" s="10"/>
      <c r="G2141" s="10"/>
      <c r="H2141" s="10"/>
      <c r="I2141" s="10"/>
      <c r="J2141" s="10"/>
      <c r="K2141" s="11"/>
      <c r="L2141" s="11"/>
      <c r="M2141" s="12"/>
      <c r="N2141" s="12"/>
      <c r="O2141" s="12"/>
      <c r="P2141" s="12"/>
      <c r="Q2141" s="12"/>
      <c r="R2141" s="12"/>
      <c r="S2141" s="12"/>
      <c r="T2141" s="12"/>
      <c r="U2141" s="12"/>
      <c r="V2141" s="12"/>
      <c r="W2141" s="12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2"/>
      <c r="AS2141" s="12"/>
      <c r="AT2141" s="12"/>
      <c r="AU2141" s="12"/>
      <c r="AV2141" s="12"/>
      <c r="AW2141" s="12"/>
      <c r="AX2141" s="12"/>
      <c r="AY2141" s="12"/>
      <c r="AZ2141" s="12"/>
      <c r="BA2141" s="12"/>
      <c r="BB2141" s="12"/>
      <c r="BC2141" s="12"/>
      <c r="BD2141" s="12"/>
      <c r="BE2141" s="12"/>
      <c r="BF2141" s="12"/>
      <c r="BG2141" s="12"/>
      <c r="BH2141" s="12"/>
      <c r="BI2141" s="12"/>
      <c r="BJ2141" s="13"/>
      <c r="BK2141" s="13"/>
      <c r="BL2141" s="13"/>
      <c r="BM2141" s="13"/>
      <c r="BN2141" s="13"/>
    </row>
    <row r="2142" spans="4:66" x14ac:dyDescent="0.25">
      <c r="D2142" s="7"/>
      <c r="E2142" s="10"/>
      <c r="F2142" s="10"/>
      <c r="G2142" s="10"/>
      <c r="H2142" s="10"/>
      <c r="I2142" s="10"/>
      <c r="J2142" s="10"/>
      <c r="K2142" s="11"/>
      <c r="L2142" s="11"/>
      <c r="M2142" s="12"/>
      <c r="N2142" s="12"/>
      <c r="O2142" s="12"/>
      <c r="P2142" s="12"/>
      <c r="Q2142" s="12"/>
      <c r="R2142" s="12"/>
      <c r="S2142" s="12"/>
      <c r="T2142" s="12"/>
      <c r="U2142" s="12"/>
      <c r="V2142" s="12"/>
      <c r="W2142" s="12"/>
      <c r="X2142" s="12"/>
      <c r="Y2142" s="12"/>
      <c r="Z2142" s="12"/>
      <c r="AA2142" s="12"/>
      <c r="AB2142" s="12"/>
      <c r="AC2142" s="12"/>
      <c r="AD2142" s="12"/>
      <c r="AE2142" s="12"/>
      <c r="AF2142" s="12"/>
      <c r="AG2142" s="12"/>
      <c r="AH2142" s="12"/>
      <c r="AI2142" s="12"/>
      <c r="AJ2142" s="12"/>
      <c r="AK2142" s="12"/>
      <c r="AL2142" s="12"/>
      <c r="AM2142" s="12"/>
      <c r="AN2142" s="12"/>
      <c r="AO2142" s="12"/>
      <c r="AP2142" s="12"/>
      <c r="AQ2142" s="12"/>
      <c r="AR2142" s="12"/>
      <c r="AS2142" s="12"/>
      <c r="AT2142" s="12"/>
      <c r="AU2142" s="12"/>
      <c r="AV2142" s="12"/>
      <c r="AW2142" s="12"/>
      <c r="AX2142" s="12"/>
      <c r="AY2142" s="12"/>
      <c r="AZ2142" s="12"/>
      <c r="BA2142" s="12"/>
      <c r="BB2142" s="12"/>
      <c r="BC2142" s="12"/>
      <c r="BD2142" s="12"/>
      <c r="BE2142" s="12"/>
      <c r="BF2142" s="12"/>
      <c r="BG2142" s="12"/>
      <c r="BH2142" s="12"/>
      <c r="BI2142" s="12"/>
      <c r="BJ2142" s="13"/>
      <c r="BK2142" s="13"/>
      <c r="BL2142" s="13"/>
      <c r="BM2142" s="13"/>
      <c r="BN2142" s="13"/>
    </row>
    <row r="2143" spans="4:66" x14ac:dyDescent="0.25">
      <c r="D2143" s="7"/>
      <c r="E2143" s="10"/>
      <c r="F2143" s="10"/>
      <c r="G2143" s="10"/>
      <c r="H2143" s="10"/>
      <c r="I2143" s="10"/>
      <c r="J2143" s="10"/>
      <c r="K2143" s="11"/>
      <c r="L2143" s="11"/>
      <c r="M2143" s="12"/>
      <c r="N2143" s="12"/>
      <c r="O2143" s="12"/>
      <c r="P2143" s="12"/>
      <c r="Q2143" s="12"/>
      <c r="R2143" s="12"/>
      <c r="S2143" s="12"/>
      <c r="T2143" s="12"/>
      <c r="U2143" s="12"/>
      <c r="V2143" s="12"/>
      <c r="W2143" s="12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2"/>
      <c r="AS2143" s="12"/>
      <c r="AT2143" s="12"/>
      <c r="AU2143" s="12"/>
      <c r="AV2143" s="12"/>
      <c r="AW2143" s="12"/>
      <c r="AX2143" s="12"/>
      <c r="AY2143" s="12"/>
      <c r="AZ2143" s="12"/>
      <c r="BA2143" s="12"/>
      <c r="BB2143" s="12"/>
      <c r="BC2143" s="12"/>
      <c r="BD2143" s="12"/>
      <c r="BE2143" s="12"/>
      <c r="BF2143" s="12"/>
      <c r="BG2143" s="12"/>
      <c r="BH2143" s="12"/>
      <c r="BI2143" s="12"/>
      <c r="BJ2143" s="13"/>
      <c r="BK2143" s="13"/>
      <c r="BL2143" s="13"/>
      <c r="BM2143" s="13"/>
      <c r="BN2143" s="13"/>
    </row>
    <row r="2144" spans="4:66" x14ac:dyDescent="0.25">
      <c r="D2144" s="7"/>
      <c r="E2144" s="10"/>
      <c r="F2144" s="10"/>
      <c r="G2144" s="10"/>
      <c r="H2144" s="10"/>
      <c r="I2144" s="10"/>
      <c r="J2144" s="10"/>
      <c r="K2144" s="11"/>
      <c r="L2144" s="11"/>
      <c r="M2144" s="12"/>
      <c r="N2144" s="12"/>
      <c r="O2144" s="12"/>
      <c r="P2144" s="12"/>
      <c r="Q2144" s="12"/>
      <c r="R2144" s="12"/>
      <c r="S2144" s="12"/>
      <c r="T2144" s="12"/>
      <c r="U2144" s="12"/>
      <c r="V2144" s="12"/>
      <c r="W2144" s="12"/>
      <c r="X2144" s="12"/>
      <c r="Y2144" s="12"/>
      <c r="Z2144" s="12"/>
      <c r="AA2144" s="12"/>
      <c r="AB2144" s="12"/>
      <c r="AC2144" s="12"/>
      <c r="AD2144" s="12"/>
      <c r="AE2144" s="12"/>
      <c r="AF2144" s="12"/>
      <c r="AG2144" s="12"/>
      <c r="AH2144" s="12"/>
      <c r="AI2144" s="12"/>
      <c r="AJ2144" s="12"/>
      <c r="AK2144" s="12"/>
      <c r="AL2144" s="12"/>
      <c r="AM2144" s="12"/>
      <c r="AN2144" s="12"/>
      <c r="AO2144" s="12"/>
      <c r="AP2144" s="12"/>
      <c r="AQ2144" s="12"/>
      <c r="AR2144" s="12"/>
      <c r="AS2144" s="12"/>
      <c r="AT2144" s="12"/>
      <c r="AU2144" s="12"/>
      <c r="AV2144" s="12"/>
      <c r="AW2144" s="12"/>
      <c r="AX2144" s="12"/>
      <c r="AY2144" s="12"/>
      <c r="AZ2144" s="12"/>
      <c r="BA2144" s="12"/>
      <c r="BB2144" s="12"/>
      <c r="BC2144" s="12"/>
      <c r="BD2144" s="12"/>
      <c r="BE2144" s="12"/>
      <c r="BF2144" s="12"/>
      <c r="BG2144" s="12"/>
      <c r="BH2144" s="12"/>
      <c r="BI2144" s="12"/>
      <c r="BJ2144" s="13"/>
      <c r="BK2144" s="13"/>
      <c r="BL2144" s="13"/>
      <c r="BM2144" s="13"/>
      <c r="BN2144" s="13"/>
    </row>
    <row r="2145" spans="4:66" x14ac:dyDescent="0.25">
      <c r="D2145" s="7"/>
      <c r="E2145" s="10"/>
      <c r="F2145" s="10"/>
      <c r="G2145" s="10"/>
      <c r="H2145" s="10"/>
      <c r="I2145" s="10"/>
      <c r="J2145" s="10"/>
      <c r="K2145" s="11"/>
      <c r="L2145" s="11"/>
      <c r="M2145" s="12"/>
      <c r="N2145" s="12"/>
      <c r="O2145" s="12"/>
      <c r="P2145" s="12"/>
      <c r="Q2145" s="12"/>
      <c r="R2145" s="12"/>
      <c r="S2145" s="12"/>
      <c r="T2145" s="12"/>
      <c r="U2145" s="12"/>
      <c r="V2145" s="12"/>
      <c r="W2145" s="12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2"/>
      <c r="AS2145" s="12"/>
      <c r="AT2145" s="12"/>
      <c r="AU2145" s="12"/>
      <c r="AV2145" s="12"/>
      <c r="AW2145" s="12"/>
      <c r="AX2145" s="12"/>
      <c r="AY2145" s="12"/>
      <c r="AZ2145" s="12"/>
      <c r="BA2145" s="12"/>
      <c r="BB2145" s="12"/>
      <c r="BC2145" s="12"/>
      <c r="BD2145" s="12"/>
      <c r="BE2145" s="12"/>
      <c r="BF2145" s="12"/>
      <c r="BG2145" s="12"/>
      <c r="BH2145" s="12"/>
      <c r="BI2145" s="12"/>
      <c r="BJ2145" s="13"/>
      <c r="BK2145" s="13"/>
      <c r="BL2145" s="13"/>
      <c r="BM2145" s="13"/>
      <c r="BN2145" s="13"/>
    </row>
    <row r="2146" spans="4:66" x14ac:dyDescent="0.25">
      <c r="D2146" s="7"/>
      <c r="E2146" s="10"/>
      <c r="F2146" s="10"/>
      <c r="G2146" s="10"/>
      <c r="H2146" s="10"/>
      <c r="I2146" s="10"/>
      <c r="J2146" s="10"/>
      <c r="K2146" s="11"/>
      <c r="L2146" s="11"/>
      <c r="M2146" s="12"/>
      <c r="N2146" s="12"/>
      <c r="O2146" s="12"/>
      <c r="P2146" s="12"/>
      <c r="Q2146" s="12"/>
      <c r="R2146" s="12"/>
      <c r="S2146" s="12"/>
      <c r="T2146" s="12"/>
      <c r="U2146" s="12"/>
      <c r="V2146" s="12"/>
      <c r="W2146" s="12"/>
      <c r="X2146" s="12"/>
      <c r="Y2146" s="12"/>
      <c r="Z2146" s="12"/>
      <c r="AA2146" s="12"/>
      <c r="AB2146" s="12"/>
      <c r="AC2146" s="12"/>
      <c r="AD2146" s="12"/>
      <c r="AE2146" s="12"/>
      <c r="AF2146" s="12"/>
      <c r="AG2146" s="12"/>
      <c r="AH2146" s="12"/>
      <c r="AI2146" s="12"/>
      <c r="AJ2146" s="12"/>
      <c r="AK2146" s="12"/>
      <c r="AL2146" s="12"/>
      <c r="AM2146" s="12"/>
      <c r="AN2146" s="12"/>
      <c r="AO2146" s="12"/>
      <c r="AP2146" s="12"/>
      <c r="AQ2146" s="12"/>
      <c r="AR2146" s="12"/>
      <c r="AS2146" s="12"/>
      <c r="AT2146" s="12"/>
      <c r="AU2146" s="12"/>
      <c r="AV2146" s="12"/>
      <c r="AW2146" s="12"/>
      <c r="AX2146" s="12"/>
      <c r="AY2146" s="12"/>
      <c r="AZ2146" s="12"/>
      <c r="BA2146" s="12"/>
      <c r="BB2146" s="12"/>
      <c r="BC2146" s="12"/>
      <c r="BD2146" s="12"/>
      <c r="BE2146" s="12"/>
      <c r="BF2146" s="12"/>
      <c r="BG2146" s="12"/>
      <c r="BH2146" s="12"/>
      <c r="BI2146" s="12"/>
      <c r="BJ2146" s="13"/>
      <c r="BK2146" s="13"/>
      <c r="BL2146" s="13"/>
      <c r="BM2146" s="13"/>
      <c r="BN2146" s="13"/>
    </row>
    <row r="2147" spans="4:66" x14ac:dyDescent="0.25">
      <c r="D2147" s="7"/>
      <c r="E2147" s="10"/>
      <c r="F2147" s="10"/>
      <c r="G2147" s="10"/>
      <c r="H2147" s="10"/>
      <c r="I2147" s="10"/>
      <c r="J2147" s="10"/>
      <c r="K2147" s="11"/>
      <c r="L2147" s="11"/>
      <c r="M2147" s="12"/>
      <c r="N2147" s="12"/>
      <c r="O2147" s="12"/>
      <c r="P2147" s="12"/>
      <c r="Q2147" s="12"/>
      <c r="R2147" s="12"/>
      <c r="S2147" s="12"/>
      <c r="T2147" s="12"/>
      <c r="U2147" s="12"/>
      <c r="V2147" s="12"/>
      <c r="W2147" s="12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2"/>
      <c r="AS2147" s="12"/>
      <c r="AT2147" s="12"/>
      <c r="AU2147" s="12"/>
      <c r="AV2147" s="12"/>
      <c r="AW2147" s="12"/>
      <c r="AX2147" s="12"/>
      <c r="AY2147" s="12"/>
      <c r="AZ2147" s="12"/>
      <c r="BA2147" s="12"/>
      <c r="BB2147" s="12"/>
      <c r="BC2147" s="12"/>
      <c r="BD2147" s="12"/>
      <c r="BE2147" s="12"/>
      <c r="BF2147" s="12"/>
      <c r="BG2147" s="12"/>
      <c r="BH2147" s="12"/>
      <c r="BI2147" s="12"/>
      <c r="BJ2147" s="13"/>
      <c r="BK2147" s="13"/>
      <c r="BL2147" s="13"/>
      <c r="BM2147" s="13"/>
      <c r="BN2147" s="13"/>
    </row>
    <row r="2148" spans="4:66" x14ac:dyDescent="0.25">
      <c r="D2148" s="7"/>
      <c r="E2148" s="10"/>
      <c r="F2148" s="10"/>
      <c r="G2148" s="10"/>
      <c r="H2148" s="10"/>
      <c r="I2148" s="10"/>
      <c r="J2148" s="10"/>
      <c r="K2148" s="11"/>
      <c r="L2148" s="11"/>
      <c r="M2148" s="12"/>
      <c r="N2148" s="12"/>
      <c r="O2148" s="12"/>
      <c r="P2148" s="12"/>
      <c r="Q2148" s="12"/>
      <c r="R2148" s="12"/>
      <c r="S2148" s="12"/>
      <c r="T2148" s="12"/>
      <c r="U2148" s="12"/>
      <c r="V2148" s="12"/>
      <c r="W2148" s="12"/>
      <c r="X2148" s="12"/>
      <c r="Y2148" s="12"/>
      <c r="Z2148" s="12"/>
      <c r="AA2148" s="12"/>
      <c r="AB2148" s="12"/>
      <c r="AC2148" s="12"/>
      <c r="AD2148" s="12"/>
      <c r="AE2148" s="12"/>
      <c r="AF2148" s="12"/>
      <c r="AG2148" s="12"/>
      <c r="AH2148" s="12"/>
      <c r="AI2148" s="12"/>
      <c r="AJ2148" s="12"/>
      <c r="AK2148" s="12"/>
      <c r="AL2148" s="12"/>
      <c r="AM2148" s="12"/>
      <c r="AN2148" s="12"/>
      <c r="AO2148" s="12"/>
      <c r="AP2148" s="12"/>
      <c r="AQ2148" s="12"/>
      <c r="AR2148" s="12"/>
      <c r="AS2148" s="12"/>
      <c r="AT2148" s="12"/>
      <c r="AU2148" s="12"/>
      <c r="AV2148" s="12"/>
      <c r="AW2148" s="12"/>
      <c r="AX2148" s="12"/>
      <c r="AY2148" s="12"/>
      <c r="AZ2148" s="12"/>
      <c r="BA2148" s="12"/>
      <c r="BB2148" s="12"/>
      <c r="BC2148" s="12"/>
      <c r="BD2148" s="12"/>
      <c r="BE2148" s="12"/>
      <c r="BF2148" s="12"/>
      <c r="BG2148" s="12"/>
      <c r="BH2148" s="12"/>
      <c r="BI2148" s="12"/>
      <c r="BJ2148" s="13"/>
      <c r="BK2148" s="13"/>
      <c r="BL2148" s="13"/>
      <c r="BM2148" s="13"/>
      <c r="BN2148" s="13"/>
    </row>
    <row r="2149" spans="4:66" x14ac:dyDescent="0.25">
      <c r="D2149" s="7"/>
      <c r="E2149" s="10"/>
      <c r="F2149" s="10"/>
      <c r="G2149" s="10"/>
      <c r="H2149" s="10"/>
      <c r="I2149" s="10"/>
      <c r="J2149" s="10"/>
      <c r="K2149" s="11"/>
      <c r="L2149" s="11"/>
      <c r="M2149" s="12"/>
      <c r="N2149" s="12"/>
      <c r="O2149" s="12"/>
      <c r="P2149" s="12"/>
      <c r="Q2149" s="12"/>
      <c r="R2149" s="12"/>
      <c r="S2149" s="12"/>
      <c r="T2149" s="12"/>
      <c r="U2149" s="12"/>
      <c r="V2149" s="12"/>
      <c r="W2149" s="12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2"/>
      <c r="AS2149" s="12"/>
      <c r="AT2149" s="12"/>
      <c r="AU2149" s="12"/>
      <c r="AV2149" s="12"/>
      <c r="AW2149" s="12"/>
      <c r="AX2149" s="12"/>
      <c r="AY2149" s="12"/>
      <c r="AZ2149" s="12"/>
      <c r="BA2149" s="12"/>
      <c r="BB2149" s="12"/>
      <c r="BC2149" s="12"/>
      <c r="BD2149" s="12"/>
      <c r="BE2149" s="12"/>
      <c r="BF2149" s="12"/>
      <c r="BG2149" s="12"/>
      <c r="BH2149" s="12"/>
      <c r="BI2149" s="12"/>
      <c r="BJ2149" s="13"/>
      <c r="BK2149" s="13"/>
      <c r="BL2149" s="13"/>
      <c r="BM2149" s="13"/>
      <c r="BN2149" s="13"/>
    </row>
    <row r="2150" spans="4:66" x14ac:dyDescent="0.25">
      <c r="D2150" s="7"/>
      <c r="E2150" s="10"/>
      <c r="F2150" s="10"/>
      <c r="G2150" s="10"/>
      <c r="H2150" s="10"/>
      <c r="I2150" s="10"/>
      <c r="J2150" s="10"/>
      <c r="K2150" s="11"/>
      <c r="L2150" s="11"/>
      <c r="M2150" s="12"/>
      <c r="N2150" s="12"/>
      <c r="O2150" s="12"/>
      <c r="P2150" s="12"/>
      <c r="Q2150" s="12"/>
      <c r="R2150" s="12"/>
      <c r="S2150" s="12"/>
      <c r="T2150" s="12"/>
      <c r="U2150" s="12"/>
      <c r="V2150" s="12"/>
      <c r="W2150" s="12"/>
      <c r="X2150" s="12"/>
      <c r="Y2150" s="12"/>
      <c r="Z2150" s="12"/>
      <c r="AA2150" s="12"/>
      <c r="AB2150" s="12"/>
      <c r="AC2150" s="12"/>
      <c r="AD2150" s="12"/>
      <c r="AE2150" s="12"/>
      <c r="AF2150" s="12"/>
      <c r="AG2150" s="12"/>
      <c r="AH2150" s="12"/>
      <c r="AI2150" s="12"/>
      <c r="AJ2150" s="12"/>
      <c r="AK2150" s="12"/>
      <c r="AL2150" s="12"/>
      <c r="AM2150" s="12"/>
      <c r="AN2150" s="12"/>
      <c r="AO2150" s="12"/>
      <c r="AP2150" s="12"/>
      <c r="AQ2150" s="12"/>
      <c r="AR2150" s="12"/>
      <c r="AS2150" s="12"/>
      <c r="AT2150" s="12"/>
      <c r="AU2150" s="12"/>
      <c r="AV2150" s="12"/>
      <c r="AW2150" s="12"/>
      <c r="AX2150" s="12"/>
      <c r="AY2150" s="12"/>
      <c r="AZ2150" s="12"/>
      <c r="BA2150" s="12"/>
      <c r="BB2150" s="12"/>
      <c r="BC2150" s="12"/>
      <c r="BD2150" s="12"/>
      <c r="BE2150" s="12"/>
      <c r="BF2150" s="12"/>
      <c r="BG2150" s="12"/>
      <c r="BH2150" s="12"/>
      <c r="BI2150" s="12"/>
      <c r="BJ2150" s="13"/>
      <c r="BK2150" s="13"/>
      <c r="BL2150" s="13"/>
      <c r="BM2150" s="13"/>
      <c r="BN2150" s="13"/>
    </row>
    <row r="2151" spans="4:66" x14ac:dyDescent="0.25">
      <c r="D2151" s="7"/>
      <c r="E2151" s="10"/>
      <c r="F2151" s="10"/>
      <c r="G2151" s="10"/>
      <c r="H2151" s="10"/>
      <c r="I2151" s="10"/>
      <c r="J2151" s="10"/>
      <c r="K2151" s="11"/>
      <c r="L2151" s="11"/>
      <c r="M2151" s="12"/>
      <c r="N2151" s="12"/>
      <c r="O2151" s="12"/>
      <c r="P2151" s="12"/>
      <c r="Q2151" s="12"/>
      <c r="R2151" s="12"/>
      <c r="S2151" s="12"/>
      <c r="T2151" s="12"/>
      <c r="U2151" s="12"/>
      <c r="V2151" s="12"/>
      <c r="W2151" s="12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2"/>
      <c r="AS2151" s="12"/>
      <c r="AT2151" s="12"/>
      <c r="AU2151" s="12"/>
      <c r="AV2151" s="12"/>
      <c r="AW2151" s="12"/>
      <c r="AX2151" s="12"/>
      <c r="AY2151" s="12"/>
      <c r="AZ2151" s="12"/>
      <c r="BA2151" s="12"/>
      <c r="BB2151" s="12"/>
      <c r="BC2151" s="12"/>
      <c r="BD2151" s="12"/>
      <c r="BE2151" s="12"/>
      <c r="BF2151" s="12"/>
      <c r="BG2151" s="12"/>
      <c r="BH2151" s="12"/>
      <c r="BI2151" s="12"/>
      <c r="BJ2151" s="13"/>
      <c r="BK2151" s="13"/>
      <c r="BL2151" s="13"/>
      <c r="BM2151" s="13"/>
      <c r="BN2151" s="13"/>
    </row>
    <row r="2152" spans="4:66" x14ac:dyDescent="0.25">
      <c r="D2152" s="7"/>
      <c r="E2152" s="10"/>
      <c r="F2152" s="10"/>
      <c r="G2152" s="10"/>
      <c r="H2152" s="10"/>
      <c r="I2152" s="10"/>
      <c r="J2152" s="10"/>
      <c r="K2152" s="11"/>
      <c r="L2152" s="11"/>
      <c r="M2152" s="12"/>
      <c r="N2152" s="12"/>
      <c r="O2152" s="12"/>
      <c r="P2152" s="12"/>
      <c r="Q2152" s="12"/>
      <c r="R2152" s="12"/>
      <c r="S2152" s="12"/>
      <c r="T2152" s="12"/>
      <c r="U2152" s="12"/>
      <c r="V2152" s="12"/>
      <c r="W2152" s="12"/>
      <c r="X2152" s="12"/>
      <c r="Y2152" s="12"/>
      <c r="Z2152" s="12"/>
      <c r="AA2152" s="12"/>
      <c r="AB2152" s="12"/>
      <c r="AC2152" s="12"/>
      <c r="AD2152" s="12"/>
      <c r="AE2152" s="12"/>
      <c r="AF2152" s="12"/>
      <c r="AG2152" s="12"/>
      <c r="AH2152" s="12"/>
      <c r="AI2152" s="12"/>
      <c r="AJ2152" s="12"/>
      <c r="AK2152" s="12"/>
      <c r="AL2152" s="12"/>
      <c r="AM2152" s="12"/>
      <c r="AN2152" s="12"/>
      <c r="AO2152" s="12"/>
      <c r="AP2152" s="12"/>
      <c r="AQ2152" s="12"/>
      <c r="AR2152" s="12"/>
      <c r="AS2152" s="12"/>
      <c r="AT2152" s="12"/>
      <c r="AU2152" s="12"/>
      <c r="AV2152" s="12"/>
      <c r="AW2152" s="12"/>
      <c r="AX2152" s="12"/>
      <c r="AY2152" s="12"/>
      <c r="AZ2152" s="12"/>
      <c r="BA2152" s="12"/>
      <c r="BB2152" s="12"/>
      <c r="BC2152" s="12"/>
      <c r="BD2152" s="12"/>
      <c r="BE2152" s="12"/>
      <c r="BF2152" s="12"/>
      <c r="BG2152" s="12"/>
      <c r="BH2152" s="12"/>
      <c r="BI2152" s="12"/>
      <c r="BJ2152" s="13"/>
      <c r="BK2152" s="13"/>
      <c r="BL2152" s="13"/>
      <c r="BM2152" s="13"/>
      <c r="BN2152" s="13"/>
    </row>
    <row r="2153" spans="4:66" x14ac:dyDescent="0.25">
      <c r="D2153" s="7"/>
      <c r="E2153" s="10"/>
      <c r="F2153" s="10"/>
      <c r="G2153" s="10"/>
      <c r="H2153" s="10"/>
      <c r="I2153" s="10"/>
      <c r="J2153" s="10"/>
      <c r="K2153" s="11"/>
      <c r="L2153" s="11"/>
      <c r="M2153" s="12"/>
      <c r="N2153" s="12"/>
      <c r="O2153" s="12"/>
      <c r="P2153" s="12"/>
      <c r="Q2153" s="12"/>
      <c r="R2153" s="12"/>
      <c r="S2153" s="12"/>
      <c r="T2153" s="12"/>
      <c r="U2153" s="12"/>
      <c r="V2153" s="12"/>
      <c r="W2153" s="12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2"/>
      <c r="AS2153" s="12"/>
      <c r="AT2153" s="12"/>
      <c r="AU2153" s="12"/>
      <c r="AV2153" s="12"/>
      <c r="AW2153" s="12"/>
      <c r="AX2153" s="12"/>
      <c r="AY2153" s="12"/>
      <c r="AZ2153" s="12"/>
      <c r="BA2153" s="12"/>
      <c r="BB2153" s="12"/>
      <c r="BC2153" s="12"/>
      <c r="BD2153" s="12"/>
      <c r="BE2153" s="12"/>
      <c r="BF2153" s="12"/>
      <c r="BG2153" s="12"/>
      <c r="BH2153" s="12"/>
      <c r="BI2153" s="12"/>
      <c r="BJ2153" s="13"/>
      <c r="BK2153" s="13"/>
      <c r="BL2153" s="13"/>
      <c r="BM2153" s="13"/>
      <c r="BN2153" s="13"/>
    </row>
    <row r="2154" spans="4:66" x14ac:dyDescent="0.25">
      <c r="D2154" s="7"/>
      <c r="E2154" s="10"/>
      <c r="F2154" s="10"/>
      <c r="G2154" s="10"/>
      <c r="H2154" s="10"/>
      <c r="I2154" s="10"/>
      <c r="J2154" s="10"/>
      <c r="K2154" s="11"/>
      <c r="L2154" s="11"/>
      <c r="M2154" s="12"/>
      <c r="N2154" s="12"/>
      <c r="O2154" s="12"/>
      <c r="P2154" s="12"/>
      <c r="Q2154" s="12"/>
      <c r="R2154" s="12"/>
      <c r="S2154" s="12"/>
      <c r="T2154" s="12"/>
      <c r="U2154" s="12"/>
      <c r="V2154" s="12"/>
      <c r="W2154" s="12"/>
      <c r="X2154" s="12"/>
      <c r="Y2154" s="12"/>
      <c r="Z2154" s="12"/>
      <c r="AA2154" s="12"/>
      <c r="AB2154" s="12"/>
      <c r="AC2154" s="12"/>
      <c r="AD2154" s="12"/>
      <c r="AE2154" s="12"/>
      <c r="AF2154" s="12"/>
      <c r="AG2154" s="12"/>
      <c r="AH2154" s="12"/>
      <c r="AI2154" s="12"/>
      <c r="AJ2154" s="12"/>
      <c r="AK2154" s="12"/>
      <c r="AL2154" s="12"/>
      <c r="AM2154" s="12"/>
      <c r="AN2154" s="12"/>
      <c r="AO2154" s="12"/>
      <c r="AP2154" s="12"/>
      <c r="AQ2154" s="12"/>
      <c r="AR2154" s="12"/>
      <c r="AS2154" s="12"/>
      <c r="AT2154" s="12"/>
      <c r="AU2154" s="12"/>
      <c r="AV2154" s="12"/>
      <c r="AW2154" s="12"/>
      <c r="AX2154" s="12"/>
      <c r="AY2154" s="12"/>
      <c r="AZ2154" s="12"/>
      <c r="BA2154" s="12"/>
      <c r="BB2154" s="12"/>
      <c r="BC2154" s="12"/>
      <c r="BD2154" s="12"/>
      <c r="BE2154" s="12"/>
      <c r="BF2154" s="12"/>
      <c r="BG2154" s="12"/>
      <c r="BH2154" s="12"/>
      <c r="BI2154" s="12"/>
      <c r="BJ2154" s="13"/>
      <c r="BK2154" s="13"/>
      <c r="BL2154" s="13"/>
      <c r="BM2154" s="13"/>
      <c r="BN2154" s="13"/>
    </row>
    <row r="2155" spans="4:66" x14ac:dyDescent="0.25">
      <c r="D2155" s="7"/>
      <c r="E2155" s="10"/>
      <c r="F2155" s="10"/>
      <c r="G2155" s="10"/>
      <c r="H2155" s="10"/>
      <c r="I2155" s="10"/>
      <c r="J2155" s="10"/>
      <c r="K2155" s="11"/>
      <c r="L2155" s="11"/>
      <c r="M2155" s="12"/>
      <c r="N2155" s="12"/>
      <c r="O2155" s="12"/>
      <c r="P2155" s="12"/>
      <c r="Q2155" s="12"/>
      <c r="R2155" s="12"/>
      <c r="S2155" s="12"/>
      <c r="T2155" s="12"/>
      <c r="U2155" s="12"/>
      <c r="V2155" s="12"/>
      <c r="W2155" s="12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2"/>
      <c r="AS2155" s="12"/>
      <c r="AT2155" s="12"/>
      <c r="AU2155" s="12"/>
      <c r="AV2155" s="12"/>
      <c r="AW2155" s="12"/>
      <c r="AX2155" s="12"/>
      <c r="AY2155" s="12"/>
      <c r="AZ2155" s="12"/>
      <c r="BA2155" s="12"/>
      <c r="BB2155" s="12"/>
      <c r="BC2155" s="12"/>
      <c r="BD2155" s="12"/>
      <c r="BE2155" s="12"/>
      <c r="BF2155" s="12"/>
      <c r="BG2155" s="12"/>
      <c r="BH2155" s="12"/>
      <c r="BI2155" s="12"/>
      <c r="BJ2155" s="13"/>
      <c r="BK2155" s="13"/>
      <c r="BL2155" s="13"/>
      <c r="BM2155" s="13"/>
      <c r="BN2155" s="13"/>
    </row>
    <row r="2156" spans="4:66" x14ac:dyDescent="0.25">
      <c r="D2156" s="7"/>
      <c r="E2156" s="10"/>
      <c r="F2156" s="10"/>
      <c r="G2156" s="10"/>
      <c r="H2156" s="10"/>
      <c r="I2156" s="10"/>
      <c r="J2156" s="10"/>
      <c r="K2156" s="11"/>
      <c r="L2156" s="11"/>
      <c r="M2156" s="12"/>
      <c r="N2156" s="12"/>
      <c r="O2156" s="12"/>
      <c r="P2156" s="12"/>
      <c r="Q2156" s="12"/>
      <c r="R2156" s="12"/>
      <c r="S2156" s="12"/>
      <c r="T2156" s="12"/>
      <c r="U2156" s="12"/>
      <c r="V2156" s="12"/>
      <c r="W2156" s="12"/>
      <c r="X2156" s="12"/>
      <c r="Y2156" s="12"/>
      <c r="Z2156" s="12"/>
      <c r="AA2156" s="12"/>
      <c r="AB2156" s="12"/>
      <c r="AC2156" s="12"/>
      <c r="AD2156" s="12"/>
      <c r="AE2156" s="12"/>
      <c r="AF2156" s="12"/>
      <c r="AG2156" s="12"/>
      <c r="AH2156" s="12"/>
      <c r="AI2156" s="12"/>
      <c r="AJ2156" s="12"/>
      <c r="AK2156" s="12"/>
      <c r="AL2156" s="12"/>
      <c r="AM2156" s="12"/>
      <c r="AN2156" s="12"/>
      <c r="AO2156" s="12"/>
      <c r="AP2156" s="12"/>
      <c r="AQ2156" s="12"/>
      <c r="AR2156" s="12"/>
      <c r="AS2156" s="12"/>
      <c r="AT2156" s="12"/>
      <c r="AU2156" s="12"/>
      <c r="AV2156" s="12"/>
      <c r="AW2156" s="12"/>
      <c r="AX2156" s="12"/>
      <c r="AY2156" s="12"/>
      <c r="AZ2156" s="12"/>
      <c r="BA2156" s="12"/>
      <c r="BB2156" s="12"/>
      <c r="BC2156" s="12"/>
      <c r="BD2156" s="12"/>
      <c r="BE2156" s="12"/>
      <c r="BF2156" s="12"/>
      <c r="BG2156" s="12"/>
      <c r="BH2156" s="12"/>
      <c r="BI2156" s="12"/>
      <c r="BJ2156" s="13"/>
      <c r="BK2156" s="13"/>
      <c r="BL2156" s="13"/>
      <c r="BM2156" s="13"/>
      <c r="BN2156" s="13"/>
    </row>
    <row r="2157" spans="4:66" x14ac:dyDescent="0.25">
      <c r="D2157" s="7"/>
      <c r="E2157" s="10"/>
      <c r="F2157" s="10"/>
      <c r="G2157" s="10"/>
      <c r="H2157" s="10"/>
      <c r="I2157" s="10"/>
      <c r="J2157" s="10"/>
      <c r="K2157" s="11"/>
      <c r="L2157" s="11"/>
      <c r="M2157" s="12"/>
      <c r="N2157" s="12"/>
      <c r="O2157" s="12"/>
      <c r="P2157" s="12"/>
      <c r="Q2157" s="12"/>
      <c r="R2157" s="12"/>
      <c r="S2157" s="12"/>
      <c r="T2157" s="12"/>
      <c r="U2157" s="12"/>
      <c r="V2157" s="12"/>
      <c r="W2157" s="12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2"/>
      <c r="AS2157" s="12"/>
      <c r="AT2157" s="12"/>
      <c r="AU2157" s="12"/>
      <c r="AV2157" s="12"/>
      <c r="AW2157" s="12"/>
      <c r="AX2157" s="12"/>
      <c r="AY2157" s="12"/>
      <c r="AZ2157" s="12"/>
      <c r="BA2157" s="12"/>
      <c r="BB2157" s="12"/>
      <c r="BC2157" s="12"/>
      <c r="BD2157" s="12"/>
      <c r="BE2157" s="12"/>
      <c r="BF2157" s="12"/>
      <c r="BG2157" s="12"/>
      <c r="BH2157" s="12"/>
      <c r="BI2157" s="12"/>
      <c r="BJ2157" s="13"/>
      <c r="BK2157" s="13"/>
      <c r="BL2157" s="13"/>
      <c r="BM2157" s="13"/>
      <c r="BN2157" s="13"/>
    </row>
    <row r="2158" spans="4:66" x14ac:dyDescent="0.25">
      <c r="D2158" s="7"/>
      <c r="E2158" s="10"/>
      <c r="F2158" s="10"/>
      <c r="G2158" s="10"/>
      <c r="H2158" s="10"/>
      <c r="I2158" s="10"/>
      <c r="J2158" s="10"/>
      <c r="K2158" s="11"/>
      <c r="L2158" s="11"/>
      <c r="M2158" s="12"/>
      <c r="N2158" s="12"/>
      <c r="O2158" s="12"/>
      <c r="P2158" s="12"/>
      <c r="Q2158" s="12"/>
      <c r="R2158" s="12"/>
      <c r="S2158" s="12"/>
      <c r="T2158" s="12"/>
      <c r="U2158" s="12"/>
      <c r="V2158" s="12"/>
      <c r="W2158" s="12"/>
      <c r="X2158" s="12"/>
      <c r="Y2158" s="12"/>
      <c r="Z2158" s="12"/>
      <c r="AA2158" s="12"/>
      <c r="AB2158" s="12"/>
      <c r="AC2158" s="12"/>
      <c r="AD2158" s="12"/>
      <c r="AE2158" s="12"/>
      <c r="AF2158" s="12"/>
      <c r="AG2158" s="12"/>
      <c r="AH2158" s="12"/>
      <c r="AI2158" s="12"/>
      <c r="AJ2158" s="12"/>
      <c r="AK2158" s="12"/>
      <c r="AL2158" s="12"/>
      <c r="AM2158" s="12"/>
      <c r="AN2158" s="12"/>
      <c r="AO2158" s="12"/>
      <c r="AP2158" s="12"/>
      <c r="AQ2158" s="12"/>
      <c r="AR2158" s="12"/>
      <c r="AS2158" s="12"/>
      <c r="AT2158" s="12"/>
      <c r="AU2158" s="12"/>
      <c r="AV2158" s="12"/>
      <c r="AW2158" s="12"/>
      <c r="AX2158" s="12"/>
      <c r="AY2158" s="12"/>
      <c r="AZ2158" s="12"/>
      <c r="BA2158" s="12"/>
      <c r="BB2158" s="12"/>
      <c r="BC2158" s="12"/>
      <c r="BD2158" s="12"/>
      <c r="BE2158" s="12"/>
      <c r="BF2158" s="12"/>
      <c r="BG2158" s="12"/>
      <c r="BH2158" s="12"/>
      <c r="BI2158" s="12"/>
      <c r="BJ2158" s="13"/>
      <c r="BK2158" s="13"/>
      <c r="BL2158" s="13"/>
      <c r="BM2158" s="13"/>
      <c r="BN2158" s="13"/>
    </row>
    <row r="2159" spans="4:66" x14ac:dyDescent="0.25">
      <c r="D2159" s="7"/>
      <c r="E2159" s="10"/>
      <c r="F2159" s="10"/>
      <c r="G2159" s="10"/>
      <c r="H2159" s="10"/>
      <c r="I2159" s="10"/>
      <c r="J2159" s="10"/>
      <c r="K2159" s="11"/>
      <c r="L2159" s="11"/>
      <c r="M2159" s="12"/>
      <c r="N2159" s="12"/>
      <c r="O2159" s="12"/>
      <c r="P2159" s="12"/>
      <c r="Q2159" s="12"/>
      <c r="R2159" s="12"/>
      <c r="S2159" s="12"/>
      <c r="T2159" s="12"/>
      <c r="U2159" s="12"/>
      <c r="V2159" s="12"/>
      <c r="W2159" s="12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2"/>
      <c r="AS2159" s="12"/>
      <c r="AT2159" s="12"/>
      <c r="AU2159" s="12"/>
      <c r="AV2159" s="12"/>
      <c r="AW2159" s="12"/>
      <c r="AX2159" s="12"/>
      <c r="AY2159" s="12"/>
      <c r="AZ2159" s="12"/>
      <c r="BA2159" s="12"/>
      <c r="BB2159" s="12"/>
      <c r="BC2159" s="12"/>
      <c r="BD2159" s="12"/>
      <c r="BE2159" s="12"/>
      <c r="BF2159" s="12"/>
      <c r="BG2159" s="12"/>
      <c r="BH2159" s="12"/>
      <c r="BI2159" s="12"/>
      <c r="BJ2159" s="13"/>
      <c r="BK2159" s="13"/>
      <c r="BL2159" s="13"/>
      <c r="BM2159" s="13"/>
      <c r="BN2159" s="13"/>
    </row>
    <row r="2160" spans="4:66" x14ac:dyDescent="0.25">
      <c r="D2160" s="7"/>
      <c r="E2160" s="10"/>
      <c r="F2160" s="10"/>
      <c r="G2160" s="10"/>
      <c r="H2160" s="10"/>
      <c r="I2160" s="10"/>
      <c r="J2160" s="10"/>
      <c r="K2160" s="11"/>
      <c r="L2160" s="11"/>
      <c r="M2160" s="12"/>
      <c r="N2160" s="12"/>
      <c r="O2160" s="12"/>
      <c r="P2160" s="12"/>
      <c r="Q2160" s="12"/>
      <c r="R2160" s="12"/>
      <c r="S2160" s="12"/>
      <c r="T2160" s="12"/>
      <c r="U2160" s="12"/>
      <c r="V2160" s="12"/>
      <c r="W2160" s="12"/>
      <c r="X2160" s="12"/>
      <c r="Y2160" s="12"/>
      <c r="Z2160" s="12"/>
      <c r="AA2160" s="12"/>
      <c r="AB2160" s="12"/>
      <c r="AC2160" s="12"/>
      <c r="AD2160" s="12"/>
      <c r="AE2160" s="12"/>
      <c r="AF2160" s="12"/>
      <c r="AG2160" s="12"/>
      <c r="AH2160" s="12"/>
      <c r="AI2160" s="12"/>
      <c r="AJ2160" s="12"/>
      <c r="AK2160" s="12"/>
      <c r="AL2160" s="12"/>
      <c r="AM2160" s="12"/>
      <c r="AN2160" s="12"/>
      <c r="AO2160" s="12"/>
      <c r="AP2160" s="12"/>
      <c r="AQ2160" s="12"/>
      <c r="AR2160" s="12"/>
      <c r="AS2160" s="12"/>
      <c r="AT2160" s="12"/>
      <c r="AU2160" s="12"/>
      <c r="AV2160" s="12"/>
      <c r="AW2160" s="12"/>
      <c r="AX2160" s="12"/>
      <c r="AY2160" s="12"/>
      <c r="AZ2160" s="12"/>
      <c r="BA2160" s="12"/>
      <c r="BB2160" s="12"/>
      <c r="BC2160" s="12"/>
      <c r="BD2160" s="12"/>
      <c r="BE2160" s="12"/>
      <c r="BF2160" s="12"/>
      <c r="BG2160" s="12"/>
      <c r="BH2160" s="12"/>
      <c r="BI2160" s="12"/>
      <c r="BJ2160" s="13"/>
      <c r="BK2160" s="13"/>
      <c r="BL2160" s="13"/>
      <c r="BM2160" s="13"/>
      <c r="BN2160" s="13"/>
    </row>
    <row r="2161" spans="4:66" x14ac:dyDescent="0.25">
      <c r="D2161" s="7"/>
      <c r="E2161" s="10"/>
      <c r="F2161" s="10"/>
      <c r="G2161" s="10"/>
      <c r="H2161" s="10"/>
      <c r="I2161" s="10"/>
      <c r="J2161" s="10"/>
      <c r="K2161" s="11"/>
      <c r="L2161" s="11"/>
      <c r="M2161" s="12"/>
      <c r="N2161" s="12"/>
      <c r="O2161" s="12"/>
      <c r="P2161" s="12"/>
      <c r="Q2161" s="12"/>
      <c r="R2161" s="12"/>
      <c r="S2161" s="12"/>
      <c r="T2161" s="12"/>
      <c r="U2161" s="12"/>
      <c r="V2161" s="12"/>
      <c r="W2161" s="12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2"/>
      <c r="AS2161" s="12"/>
      <c r="AT2161" s="12"/>
      <c r="AU2161" s="12"/>
      <c r="AV2161" s="12"/>
      <c r="AW2161" s="12"/>
      <c r="AX2161" s="12"/>
      <c r="AY2161" s="12"/>
      <c r="AZ2161" s="12"/>
      <c r="BA2161" s="12"/>
      <c r="BB2161" s="12"/>
      <c r="BC2161" s="12"/>
      <c r="BD2161" s="12"/>
      <c r="BE2161" s="12"/>
      <c r="BF2161" s="12"/>
      <c r="BG2161" s="12"/>
      <c r="BH2161" s="12"/>
      <c r="BI2161" s="12"/>
      <c r="BJ2161" s="13"/>
      <c r="BK2161" s="13"/>
      <c r="BL2161" s="13"/>
      <c r="BM2161" s="13"/>
      <c r="BN2161" s="13"/>
    </row>
    <row r="2162" spans="4:66" x14ac:dyDescent="0.25">
      <c r="D2162" s="7"/>
      <c r="E2162" s="10"/>
      <c r="F2162" s="10"/>
      <c r="G2162" s="10"/>
      <c r="H2162" s="10"/>
      <c r="I2162" s="10"/>
      <c r="J2162" s="10"/>
      <c r="K2162" s="11"/>
      <c r="L2162" s="11"/>
      <c r="M2162" s="12"/>
      <c r="N2162" s="12"/>
      <c r="O2162" s="12"/>
      <c r="P2162" s="12"/>
      <c r="Q2162" s="12"/>
      <c r="R2162" s="12"/>
      <c r="S2162" s="12"/>
      <c r="T2162" s="12"/>
      <c r="U2162" s="12"/>
      <c r="V2162" s="12"/>
      <c r="W2162" s="12"/>
      <c r="X2162" s="12"/>
      <c r="Y2162" s="12"/>
      <c r="Z2162" s="12"/>
      <c r="AA2162" s="12"/>
      <c r="AB2162" s="12"/>
      <c r="AC2162" s="12"/>
      <c r="AD2162" s="12"/>
      <c r="AE2162" s="12"/>
      <c r="AF2162" s="12"/>
      <c r="AG2162" s="12"/>
      <c r="AH2162" s="12"/>
      <c r="AI2162" s="12"/>
      <c r="AJ2162" s="12"/>
      <c r="AK2162" s="12"/>
      <c r="AL2162" s="12"/>
      <c r="AM2162" s="12"/>
      <c r="AN2162" s="12"/>
      <c r="AO2162" s="12"/>
      <c r="AP2162" s="12"/>
      <c r="AQ2162" s="12"/>
      <c r="AR2162" s="12"/>
      <c r="AS2162" s="12"/>
      <c r="AT2162" s="12"/>
      <c r="AU2162" s="12"/>
      <c r="AV2162" s="12"/>
      <c r="AW2162" s="12"/>
      <c r="AX2162" s="12"/>
      <c r="AY2162" s="12"/>
      <c r="AZ2162" s="12"/>
      <c r="BA2162" s="12"/>
      <c r="BB2162" s="12"/>
      <c r="BC2162" s="12"/>
      <c r="BD2162" s="12"/>
      <c r="BE2162" s="12"/>
      <c r="BF2162" s="12"/>
      <c r="BG2162" s="12"/>
      <c r="BH2162" s="12"/>
      <c r="BI2162" s="12"/>
      <c r="BJ2162" s="13"/>
      <c r="BK2162" s="13"/>
      <c r="BL2162" s="13"/>
      <c r="BM2162" s="13"/>
      <c r="BN2162" s="13"/>
    </row>
    <row r="2163" spans="4:66" x14ac:dyDescent="0.25">
      <c r="D2163" s="7"/>
      <c r="E2163" s="10"/>
      <c r="F2163" s="10"/>
      <c r="G2163" s="10"/>
      <c r="H2163" s="10"/>
      <c r="I2163" s="10"/>
      <c r="J2163" s="10"/>
      <c r="K2163" s="11"/>
      <c r="L2163" s="11"/>
      <c r="M2163" s="12"/>
      <c r="N2163" s="12"/>
      <c r="O2163" s="12"/>
      <c r="P2163" s="12"/>
      <c r="Q2163" s="12"/>
      <c r="R2163" s="12"/>
      <c r="S2163" s="12"/>
      <c r="T2163" s="12"/>
      <c r="U2163" s="12"/>
      <c r="V2163" s="12"/>
      <c r="W2163" s="12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2"/>
      <c r="AS2163" s="12"/>
      <c r="AT2163" s="12"/>
      <c r="AU2163" s="12"/>
      <c r="AV2163" s="12"/>
      <c r="AW2163" s="12"/>
      <c r="AX2163" s="12"/>
      <c r="AY2163" s="12"/>
      <c r="AZ2163" s="12"/>
      <c r="BA2163" s="12"/>
      <c r="BB2163" s="12"/>
      <c r="BC2163" s="12"/>
      <c r="BD2163" s="12"/>
      <c r="BE2163" s="12"/>
      <c r="BF2163" s="12"/>
      <c r="BG2163" s="12"/>
      <c r="BH2163" s="12"/>
      <c r="BI2163" s="12"/>
      <c r="BJ2163" s="13"/>
      <c r="BK2163" s="13"/>
      <c r="BL2163" s="13"/>
      <c r="BM2163" s="13"/>
      <c r="BN2163" s="13"/>
    </row>
    <row r="2164" spans="4:66" x14ac:dyDescent="0.25">
      <c r="D2164" s="7"/>
      <c r="E2164" s="10"/>
      <c r="F2164" s="10"/>
      <c r="G2164" s="10"/>
      <c r="H2164" s="10"/>
      <c r="I2164" s="10"/>
      <c r="J2164" s="10"/>
      <c r="K2164" s="11"/>
      <c r="L2164" s="11"/>
      <c r="M2164" s="12"/>
      <c r="N2164" s="12"/>
      <c r="O2164" s="12"/>
      <c r="P2164" s="12"/>
      <c r="Q2164" s="12"/>
      <c r="R2164" s="12"/>
      <c r="S2164" s="12"/>
      <c r="T2164" s="12"/>
      <c r="U2164" s="12"/>
      <c r="V2164" s="12"/>
      <c r="W2164" s="12"/>
      <c r="X2164" s="12"/>
      <c r="Y2164" s="12"/>
      <c r="Z2164" s="12"/>
      <c r="AA2164" s="12"/>
      <c r="AB2164" s="12"/>
      <c r="AC2164" s="12"/>
      <c r="AD2164" s="12"/>
      <c r="AE2164" s="12"/>
      <c r="AF2164" s="12"/>
      <c r="AG2164" s="12"/>
      <c r="AH2164" s="12"/>
      <c r="AI2164" s="12"/>
      <c r="AJ2164" s="12"/>
      <c r="AK2164" s="12"/>
      <c r="AL2164" s="12"/>
      <c r="AM2164" s="12"/>
      <c r="AN2164" s="12"/>
      <c r="AO2164" s="12"/>
      <c r="AP2164" s="12"/>
      <c r="AQ2164" s="12"/>
      <c r="AR2164" s="12"/>
      <c r="AS2164" s="12"/>
      <c r="AT2164" s="12"/>
      <c r="AU2164" s="12"/>
      <c r="AV2164" s="12"/>
      <c r="AW2164" s="12"/>
      <c r="AX2164" s="12"/>
      <c r="AY2164" s="12"/>
      <c r="AZ2164" s="12"/>
      <c r="BA2164" s="12"/>
      <c r="BB2164" s="12"/>
      <c r="BC2164" s="12"/>
      <c r="BD2164" s="12"/>
      <c r="BE2164" s="12"/>
      <c r="BF2164" s="12"/>
      <c r="BG2164" s="12"/>
      <c r="BH2164" s="12"/>
      <c r="BI2164" s="12"/>
      <c r="BJ2164" s="13"/>
      <c r="BK2164" s="13"/>
      <c r="BL2164" s="13"/>
      <c r="BM2164" s="13"/>
      <c r="BN2164" s="13"/>
    </row>
    <row r="2165" spans="4:66" x14ac:dyDescent="0.25">
      <c r="D2165" s="7"/>
      <c r="E2165" s="10"/>
      <c r="F2165" s="10"/>
      <c r="G2165" s="10"/>
      <c r="H2165" s="10"/>
      <c r="I2165" s="10"/>
      <c r="J2165" s="10"/>
      <c r="K2165" s="11"/>
      <c r="L2165" s="11"/>
      <c r="M2165" s="12"/>
      <c r="N2165" s="12"/>
      <c r="O2165" s="12"/>
      <c r="P2165" s="12"/>
      <c r="Q2165" s="12"/>
      <c r="R2165" s="12"/>
      <c r="S2165" s="12"/>
      <c r="T2165" s="12"/>
      <c r="U2165" s="12"/>
      <c r="V2165" s="12"/>
      <c r="W2165" s="12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2"/>
      <c r="AS2165" s="12"/>
      <c r="AT2165" s="12"/>
      <c r="AU2165" s="12"/>
      <c r="AV2165" s="12"/>
      <c r="AW2165" s="12"/>
      <c r="AX2165" s="12"/>
      <c r="AY2165" s="12"/>
      <c r="AZ2165" s="12"/>
      <c r="BA2165" s="12"/>
      <c r="BB2165" s="12"/>
      <c r="BC2165" s="12"/>
      <c r="BD2165" s="12"/>
      <c r="BE2165" s="12"/>
      <c r="BF2165" s="12"/>
      <c r="BG2165" s="12"/>
      <c r="BH2165" s="12"/>
      <c r="BI2165" s="12"/>
      <c r="BJ2165" s="13"/>
      <c r="BK2165" s="13"/>
      <c r="BL2165" s="13"/>
      <c r="BM2165" s="13"/>
      <c r="BN2165" s="13"/>
    </row>
    <row r="2166" spans="4:66" x14ac:dyDescent="0.25">
      <c r="D2166" s="7"/>
      <c r="E2166" s="10"/>
      <c r="F2166" s="10"/>
      <c r="G2166" s="10"/>
      <c r="H2166" s="10"/>
      <c r="I2166" s="10"/>
      <c r="J2166" s="10"/>
      <c r="K2166" s="11"/>
      <c r="L2166" s="11"/>
      <c r="M2166" s="12"/>
      <c r="N2166" s="12"/>
      <c r="O2166" s="12"/>
      <c r="P2166" s="12"/>
      <c r="Q2166" s="12"/>
      <c r="R2166" s="12"/>
      <c r="S2166" s="12"/>
      <c r="T2166" s="12"/>
      <c r="U2166" s="12"/>
      <c r="V2166" s="12"/>
      <c r="W2166" s="12"/>
      <c r="X2166" s="12"/>
      <c r="Y2166" s="12"/>
      <c r="Z2166" s="12"/>
      <c r="AA2166" s="12"/>
      <c r="AB2166" s="12"/>
      <c r="AC2166" s="12"/>
      <c r="AD2166" s="12"/>
      <c r="AE2166" s="12"/>
      <c r="AF2166" s="12"/>
      <c r="AG2166" s="12"/>
      <c r="AH2166" s="12"/>
      <c r="AI2166" s="12"/>
      <c r="AJ2166" s="12"/>
      <c r="AK2166" s="12"/>
      <c r="AL2166" s="12"/>
      <c r="AM2166" s="12"/>
      <c r="AN2166" s="12"/>
      <c r="AO2166" s="12"/>
      <c r="AP2166" s="12"/>
      <c r="AQ2166" s="12"/>
      <c r="AR2166" s="12"/>
      <c r="AS2166" s="12"/>
      <c r="AT2166" s="12"/>
      <c r="AU2166" s="12"/>
      <c r="AV2166" s="12"/>
      <c r="AW2166" s="12"/>
      <c r="AX2166" s="12"/>
      <c r="AY2166" s="12"/>
      <c r="AZ2166" s="12"/>
      <c r="BA2166" s="12"/>
      <c r="BB2166" s="12"/>
      <c r="BC2166" s="12"/>
      <c r="BD2166" s="12"/>
      <c r="BE2166" s="12"/>
      <c r="BF2166" s="12"/>
      <c r="BG2166" s="12"/>
      <c r="BH2166" s="12"/>
      <c r="BI2166" s="12"/>
      <c r="BJ2166" s="13"/>
      <c r="BK2166" s="13"/>
      <c r="BL2166" s="13"/>
      <c r="BM2166" s="13"/>
      <c r="BN2166" s="13"/>
    </row>
    <row r="2167" spans="4:66" x14ac:dyDescent="0.25">
      <c r="D2167" s="7"/>
      <c r="E2167" s="10"/>
      <c r="F2167" s="10"/>
      <c r="G2167" s="10"/>
      <c r="H2167" s="10"/>
      <c r="I2167" s="10"/>
      <c r="J2167" s="10"/>
      <c r="K2167" s="11"/>
      <c r="L2167" s="11"/>
      <c r="M2167" s="12"/>
      <c r="N2167" s="12"/>
      <c r="O2167" s="12"/>
      <c r="P2167" s="12"/>
      <c r="Q2167" s="12"/>
      <c r="R2167" s="12"/>
      <c r="S2167" s="12"/>
      <c r="T2167" s="12"/>
      <c r="U2167" s="12"/>
      <c r="V2167" s="12"/>
      <c r="W2167" s="12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2"/>
      <c r="AS2167" s="12"/>
      <c r="AT2167" s="12"/>
      <c r="AU2167" s="12"/>
      <c r="AV2167" s="12"/>
      <c r="AW2167" s="12"/>
      <c r="AX2167" s="12"/>
      <c r="AY2167" s="12"/>
      <c r="AZ2167" s="12"/>
      <c r="BA2167" s="12"/>
      <c r="BB2167" s="12"/>
      <c r="BC2167" s="12"/>
      <c r="BD2167" s="12"/>
      <c r="BE2167" s="12"/>
      <c r="BF2167" s="12"/>
      <c r="BG2167" s="12"/>
      <c r="BH2167" s="12"/>
      <c r="BI2167" s="12"/>
      <c r="BJ2167" s="13"/>
      <c r="BK2167" s="13"/>
      <c r="BL2167" s="13"/>
      <c r="BM2167" s="13"/>
      <c r="BN2167" s="13"/>
    </row>
    <row r="2168" spans="4:66" x14ac:dyDescent="0.25">
      <c r="D2168" s="7"/>
      <c r="E2168" s="10"/>
      <c r="F2168" s="10"/>
      <c r="G2168" s="10"/>
      <c r="H2168" s="10"/>
      <c r="I2168" s="10"/>
      <c r="J2168" s="10"/>
      <c r="K2168" s="11"/>
      <c r="L2168" s="11"/>
      <c r="M2168" s="12"/>
      <c r="N2168" s="12"/>
      <c r="O2168" s="12"/>
      <c r="P2168" s="12"/>
      <c r="Q2168" s="12"/>
      <c r="R2168" s="12"/>
      <c r="S2168" s="12"/>
      <c r="T2168" s="12"/>
      <c r="U2168" s="12"/>
      <c r="V2168" s="12"/>
      <c r="W2168" s="12"/>
      <c r="X2168" s="12"/>
      <c r="Y2168" s="12"/>
      <c r="Z2168" s="12"/>
      <c r="AA2168" s="12"/>
      <c r="AB2168" s="12"/>
      <c r="AC2168" s="12"/>
      <c r="AD2168" s="12"/>
      <c r="AE2168" s="12"/>
      <c r="AF2168" s="12"/>
      <c r="AG2168" s="12"/>
      <c r="AH2168" s="12"/>
      <c r="AI2168" s="12"/>
      <c r="AJ2168" s="12"/>
      <c r="AK2168" s="12"/>
      <c r="AL2168" s="12"/>
      <c r="AM2168" s="12"/>
      <c r="AN2168" s="12"/>
      <c r="AO2168" s="12"/>
      <c r="AP2168" s="12"/>
      <c r="AQ2168" s="12"/>
      <c r="AR2168" s="12"/>
      <c r="AS2168" s="12"/>
      <c r="AT2168" s="12"/>
      <c r="AU2168" s="12"/>
      <c r="AV2168" s="12"/>
      <c r="AW2168" s="12"/>
      <c r="AX2168" s="12"/>
      <c r="AY2168" s="12"/>
      <c r="AZ2168" s="12"/>
      <c r="BA2168" s="12"/>
      <c r="BB2168" s="12"/>
      <c r="BC2168" s="12"/>
      <c r="BD2168" s="12"/>
      <c r="BE2168" s="12"/>
      <c r="BF2168" s="12"/>
      <c r="BG2168" s="12"/>
      <c r="BH2168" s="12"/>
      <c r="BI2168" s="12"/>
      <c r="BJ2168" s="13"/>
      <c r="BK2168" s="13"/>
      <c r="BL2168" s="13"/>
      <c r="BM2168" s="13"/>
      <c r="BN2168" s="13"/>
    </row>
    <row r="2169" spans="4:66" x14ac:dyDescent="0.25">
      <c r="D2169" s="7"/>
      <c r="E2169" s="10"/>
      <c r="F2169" s="10"/>
      <c r="G2169" s="10"/>
      <c r="H2169" s="10"/>
      <c r="I2169" s="10"/>
      <c r="J2169" s="10"/>
      <c r="K2169" s="11"/>
      <c r="L2169" s="11"/>
      <c r="M2169" s="12"/>
      <c r="N2169" s="12"/>
      <c r="O2169" s="12"/>
      <c r="P2169" s="12"/>
      <c r="Q2169" s="12"/>
      <c r="R2169" s="12"/>
      <c r="S2169" s="12"/>
      <c r="T2169" s="12"/>
      <c r="U2169" s="12"/>
      <c r="V2169" s="12"/>
      <c r="W2169" s="12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2"/>
      <c r="AS2169" s="12"/>
      <c r="AT2169" s="12"/>
      <c r="AU2169" s="12"/>
      <c r="AV2169" s="12"/>
      <c r="AW2169" s="12"/>
      <c r="AX2169" s="12"/>
      <c r="AY2169" s="12"/>
      <c r="AZ2169" s="12"/>
      <c r="BA2169" s="12"/>
      <c r="BB2169" s="12"/>
      <c r="BC2169" s="12"/>
      <c r="BD2169" s="12"/>
      <c r="BE2169" s="12"/>
      <c r="BF2169" s="12"/>
      <c r="BG2169" s="12"/>
      <c r="BH2169" s="12"/>
      <c r="BI2169" s="12"/>
      <c r="BJ2169" s="13"/>
      <c r="BK2169" s="13"/>
      <c r="BL2169" s="13"/>
      <c r="BM2169" s="13"/>
      <c r="BN2169" s="13"/>
    </row>
    <row r="2170" spans="4:66" x14ac:dyDescent="0.25">
      <c r="D2170" s="7"/>
      <c r="E2170" s="10"/>
      <c r="F2170" s="10"/>
      <c r="G2170" s="10"/>
      <c r="H2170" s="10"/>
      <c r="I2170" s="10"/>
      <c r="J2170" s="10"/>
      <c r="K2170" s="11"/>
      <c r="L2170" s="11"/>
      <c r="M2170" s="12"/>
      <c r="N2170" s="12"/>
      <c r="O2170" s="12"/>
      <c r="P2170" s="12"/>
      <c r="Q2170" s="12"/>
      <c r="R2170" s="12"/>
      <c r="S2170" s="12"/>
      <c r="T2170" s="12"/>
      <c r="U2170" s="12"/>
      <c r="V2170" s="12"/>
      <c r="W2170" s="12"/>
      <c r="X2170" s="12"/>
      <c r="Y2170" s="12"/>
      <c r="Z2170" s="12"/>
      <c r="AA2170" s="12"/>
      <c r="AB2170" s="12"/>
      <c r="AC2170" s="12"/>
      <c r="AD2170" s="12"/>
      <c r="AE2170" s="12"/>
      <c r="AF2170" s="12"/>
      <c r="AG2170" s="12"/>
      <c r="AH2170" s="12"/>
      <c r="AI2170" s="12"/>
      <c r="AJ2170" s="12"/>
      <c r="AK2170" s="12"/>
      <c r="AL2170" s="12"/>
      <c r="AM2170" s="12"/>
      <c r="AN2170" s="12"/>
      <c r="AO2170" s="12"/>
      <c r="AP2170" s="12"/>
      <c r="AQ2170" s="12"/>
      <c r="AR2170" s="12"/>
      <c r="AS2170" s="12"/>
      <c r="AT2170" s="12"/>
      <c r="AU2170" s="12"/>
      <c r="AV2170" s="12"/>
      <c r="AW2170" s="12"/>
      <c r="AX2170" s="12"/>
      <c r="AY2170" s="12"/>
      <c r="AZ2170" s="12"/>
      <c r="BA2170" s="12"/>
      <c r="BB2170" s="12"/>
      <c r="BC2170" s="12"/>
      <c r="BD2170" s="12"/>
      <c r="BE2170" s="12"/>
      <c r="BF2170" s="12"/>
      <c r="BG2170" s="12"/>
      <c r="BH2170" s="12"/>
      <c r="BI2170" s="12"/>
      <c r="BJ2170" s="13"/>
      <c r="BK2170" s="13"/>
      <c r="BL2170" s="13"/>
      <c r="BM2170" s="13"/>
      <c r="BN2170" s="13"/>
    </row>
    <row r="2171" spans="4:66" x14ac:dyDescent="0.25">
      <c r="D2171" s="7"/>
      <c r="E2171" s="10"/>
      <c r="F2171" s="10"/>
      <c r="G2171" s="10"/>
      <c r="H2171" s="10"/>
      <c r="I2171" s="10"/>
      <c r="J2171" s="10"/>
      <c r="K2171" s="11"/>
      <c r="L2171" s="11"/>
      <c r="M2171" s="12"/>
      <c r="N2171" s="12"/>
      <c r="O2171" s="12"/>
      <c r="P2171" s="12"/>
      <c r="Q2171" s="12"/>
      <c r="R2171" s="12"/>
      <c r="S2171" s="12"/>
      <c r="T2171" s="12"/>
      <c r="U2171" s="12"/>
      <c r="V2171" s="12"/>
      <c r="W2171" s="12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2"/>
      <c r="AS2171" s="12"/>
      <c r="AT2171" s="12"/>
      <c r="AU2171" s="12"/>
      <c r="AV2171" s="12"/>
      <c r="AW2171" s="12"/>
      <c r="AX2171" s="12"/>
      <c r="AY2171" s="12"/>
      <c r="AZ2171" s="12"/>
      <c r="BA2171" s="12"/>
      <c r="BB2171" s="12"/>
      <c r="BC2171" s="12"/>
      <c r="BD2171" s="12"/>
      <c r="BE2171" s="12"/>
      <c r="BF2171" s="12"/>
      <c r="BG2171" s="12"/>
      <c r="BH2171" s="12"/>
      <c r="BI2171" s="12"/>
      <c r="BJ2171" s="13"/>
      <c r="BK2171" s="13"/>
      <c r="BL2171" s="13"/>
      <c r="BM2171" s="13"/>
      <c r="BN2171" s="13"/>
    </row>
    <row r="2172" spans="4:66" x14ac:dyDescent="0.25">
      <c r="D2172" s="7"/>
      <c r="E2172" s="10"/>
      <c r="F2172" s="10"/>
      <c r="G2172" s="10"/>
      <c r="H2172" s="10"/>
      <c r="I2172" s="10"/>
      <c r="J2172" s="10"/>
      <c r="K2172" s="11"/>
      <c r="L2172" s="11"/>
      <c r="M2172" s="12"/>
      <c r="N2172" s="12"/>
      <c r="O2172" s="12"/>
      <c r="P2172" s="12"/>
      <c r="Q2172" s="12"/>
      <c r="R2172" s="12"/>
      <c r="S2172" s="12"/>
      <c r="T2172" s="12"/>
      <c r="U2172" s="12"/>
      <c r="V2172" s="12"/>
      <c r="W2172" s="12"/>
      <c r="X2172" s="12"/>
      <c r="Y2172" s="12"/>
      <c r="Z2172" s="12"/>
      <c r="AA2172" s="12"/>
      <c r="AB2172" s="12"/>
      <c r="AC2172" s="12"/>
      <c r="AD2172" s="12"/>
      <c r="AE2172" s="12"/>
      <c r="AF2172" s="12"/>
      <c r="AG2172" s="12"/>
      <c r="AH2172" s="12"/>
      <c r="AI2172" s="12"/>
      <c r="AJ2172" s="12"/>
      <c r="AK2172" s="12"/>
      <c r="AL2172" s="12"/>
      <c r="AM2172" s="12"/>
      <c r="AN2172" s="12"/>
      <c r="AO2172" s="12"/>
      <c r="AP2172" s="12"/>
      <c r="AQ2172" s="12"/>
      <c r="AR2172" s="12"/>
      <c r="AS2172" s="12"/>
      <c r="AT2172" s="12"/>
      <c r="AU2172" s="12"/>
      <c r="AV2172" s="12"/>
      <c r="AW2172" s="12"/>
      <c r="AX2172" s="12"/>
      <c r="AY2172" s="12"/>
      <c r="AZ2172" s="12"/>
      <c r="BA2172" s="12"/>
      <c r="BB2172" s="12"/>
      <c r="BC2172" s="12"/>
      <c r="BD2172" s="12"/>
      <c r="BE2172" s="12"/>
      <c r="BF2172" s="12"/>
      <c r="BG2172" s="12"/>
      <c r="BH2172" s="12"/>
      <c r="BI2172" s="12"/>
      <c r="BJ2172" s="13"/>
      <c r="BK2172" s="13"/>
      <c r="BL2172" s="13"/>
      <c r="BM2172" s="13"/>
      <c r="BN2172" s="13"/>
    </row>
    <row r="2173" spans="4:66" x14ac:dyDescent="0.25">
      <c r="D2173" s="7"/>
      <c r="E2173" s="10"/>
      <c r="F2173" s="10"/>
      <c r="G2173" s="10"/>
      <c r="H2173" s="10"/>
      <c r="I2173" s="10"/>
      <c r="J2173" s="10"/>
      <c r="K2173" s="11"/>
      <c r="L2173" s="11"/>
      <c r="M2173" s="12"/>
      <c r="N2173" s="12"/>
      <c r="O2173" s="12"/>
      <c r="P2173" s="12"/>
      <c r="Q2173" s="12"/>
      <c r="R2173" s="12"/>
      <c r="S2173" s="12"/>
      <c r="T2173" s="12"/>
      <c r="U2173" s="12"/>
      <c r="V2173" s="12"/>
      <c r="W2173" s="12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2"/>
      <c r="AS2173" s="12"/>
      <c r="AT2173" s="12"/>
      <c r="AU2173" s="12"/>
      <c r="AV2173" s="12"/>
      <c r="AW2173" s="12"/>
      <c r="AX2173" s="12"/>
      <c r="AY2173" s="12"/>
      <c r="AZ2173" s="12"/>
      <c r="BA2173" s="12"/>
      <c r="BB2173" s="12"/>
      <c r="BC2173" s="12"/>
      <c r="BD2173" s="12"/>
      <c r="BE2173" s="12"/>
      <c r="BF2173" s="12"/>
      <c r="BG2173" s="12"/>
      <c r="BH2173" s="12"/>
      <c r="BI2173" s="12"/>
      <c r="BJ2173" s="13"/>
      <c r="BK2173" s="13"/>
      <c r="BL2173" s="13"/>
      <c r="BM2173" s="13"/>
      <c r="BN2173" s="13"/>
    </row>
    <row r="2174" spans="4:66" x14ac:dyDescent="0.25">
      <c r="D2174" s="7"/>
      <c r="E2174" s="10"/>
      <c r="F2174" s="10"/>
      <c r="G2174" s="10"/>
      <c r="H2174" s="10"/>
      <c r="I2174" s="10"/>
      <c r="J2174" s="10"/>
      <c r="K2174" s="11"/>
      <c r="L2174" s="11"/>
      <c r="M2174" s="12"/>
      <c r="N2174" s="12"/>
      <c r="O2174" s="12"/>
      <c r="P2174" s="12"/>
      <c r="Q2174" s="12"/>
      <c r="R2174" s="12"/>
      <c r="S2174" s="12"/>
      <c r="T2174" s="12"/>
      <c r="U2174" s="12"/>
      <c r="V2174" s="12"/>
      <c r="W2174" s="12"/>
      <c r="X2174" s="12"/>
      <c r="Y2174" s="12"/>
      <c r="Z2174" s="12"/>
      <c r="AA2174" s="12"/>
      <c r="AB2174" s="12"/>
      <c r="AC2174" s="12"/>
      <c r="AD2174" s="12"/>
      <c r="AE2174" s="12"/>
      <c r="AF2174" s="12"/>
      <c r="AG2174" s="12"/>
      <c r="AH2174" s="12"/>
      <c r="AI2174" s="12"/>
      <c r="AJ2174" s="12"/>
      <c r="AK2174" s="12"/>
      <c r="AL2174" s="12"/>
      <c r="AM2174" s="12"/>
      <c r="AN2174" s="12"/>
      <c r="AO2174" s="12"/>
      <c r="AP2174" s="12"/>
      <c r="AQ2174" s="12"/>
      <c r="AR2174" s="12"/>
      <c r="AS2174" s="12"/>
      <c r="AT2174" s="12"/>
      <c r="AU2174" s="12"/>
      <c r="AV2174" s="12"/>
      <c r="AW2174" s="12"/>
      <c r="AX2174" s="12"/>
      <c r="AY2174" s="12"/>
      <c r="AZ2174" s="12"/>
      <c r="BA2174" s="12"/>
      <c r="BB2174" s="12"/>
      <c r="BC2174" s="12"/>
      <c r="BD2174" s="12"/>
      <c r="BE2174" s="12"/>
      <c r="BF2174" s="12"/>
      <c r="BG2174" s="12"/>
      <c r="BH2174" s="12"/>
      <c r="BI2174" s="12"/>
      <c r="BJ2174" s="13"/>
      <c r="BK2174" s="13"/>
      <c r="BL2174" s="13"/>
      <c r="BM2174" s="13"/>
      <c r="BN2174" s="13"/>
    </row>
    <row r="2175" spans="4:66" x14ac:dyDescent="0.25">
      <c r="D2175" s="7"/>
      <c r="E2175" s="10"/>
      <c r="F2175" s="10"/>
      <c r="G2175" s="10"/>
      <c r="H2175" s="10"/>
      <c r="I2175" s="10"/>
      <c r="J2175" s="10"/>
      <c r="K2175" s="11"/>
      <c r="L2175" s="11"/>
      <c r="M2175" s="12"/>
      <c r="N2175" s="12"/>
      <c r="O2175" s="12"/>
      <c r="P2175" s="12"/>
      <c r="Q2175" s="12"/>
      <c r="R2175" s="12"/>
      <c r="S2175" s="12"/>
      <c r="T2175" s="12"/>
      <c r="U2175" s="12"/>
      <c r="V2175" s="12"/>
      <c r="W2175" s="12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2"/>
      <c r="AS2175" s="12"/>
      <c r="AT2175" s="12"/>
      <c r="AU2175" s="12"/>
      <c r="AV2175" s="12"/>
      <c r="AW2175" s="12"/>
      <c r="AX2175" s="12"/>
      <c r="AY2175" s="12"/>
      <c r="AZ2175" s="12"/>
      <c r="BA2175" s="12"/>
      <c r="BB2175" s="12"/>
      <c r="BC2175" s="12"/>
      <c r="BD2175" s="12"/>
      <c r="BE2175" s="12"/>
      <c r="BF2175" s="12"/>
      <c r="BG2175" s="12"/>
      <c r="BH2175" s="12"/>
      <c r="BI2175" s="12"/>
      <c r="BJ2175" s="13"/>
      <c r="BK2175" s="13"/>
      <c r="BL2175" s="13"/>
      <c r="BM2175" s="13"/>
      <c r="BN2175" s="13"/>
    </row>
    <row r="2176" spans="4:66" x14ac:dyDescent="0.25">
      <c r="D2176" s="7"/>
      <c r="E2176" s="10"/>
      <c r="F2176" s="10"/>
      <c r="G2176" s="10"/>
      <c r="H2176" s="10"/>
      <c r="I2176" s="10"/>
      <c r="J2176" s="10"/>
      <c r="K2176" s="11"/>
      <c r="L2176" s="11"/>
      <c r="M2176" s="12"/>
      <c r="N2176" s="12"/>
      <c r="O2176" s="12"/>
      <c r="P2176" s="12"/>
      <c r="Q2176" s="12"/>
      <c r="R2176" s="12"/>
      <c r="S2176" s="12"/>
      <c r="T2176" s="12"/>
      <c r="U2176" s="12"/>
      <c r="V2176" s="12"/>
      <c r="W2176" s="12"/>
      <c r="X2176" s="12"/>
      <c r="Y2176" s="12"/>
      <c r="Z2176" s="12"/>
      <c r="AA2176" s="12"/>
      <c r="AB2176" s="12"/>
      <c r="AC2176" s="12"/>
      <c r="AD2176" s="12"/>
      <c r="AE2176" s="12"/>
      <c r="AF2176" s="12"/>
      <c r="AG2176" s="12"/>
      <c r="AH2176" s="12"/>
      <c r="AI2176" s="12"/>
      <c r="AJ2176" s="12"/>
      <c r="AK2176" s="12"/>
      <c r="AL2176" s="12"/>
      <c r="AM2176" s="12"/>
      <c r="AN2176" s="12"/>
      <c r="AO2176" s="12"/>
      <c r="AP2176" s="12"/>
      <c r="AQ2176" s="12"/>
      <c r="AR2176" s="12"/>
      <c r="AS2176" s="12"/>
      <c r="AT2176" s="12"/>
      <c r="AU2176" s="12"/>
      <c r="AV2176" s="12"/>
      <c r="AW2176" s="12"/>
      <c r="AX2176" s="12"/>
      <c r="AY2176" s="12"/>
      <c r="AZ2176" s="12"/>
      <c r="BA2176" s="12"/>
      <c r="BB2176" s="12"/>
      <c r="BC2176" s="12"/>
      <c r="BD2176" s="12"/>
      <c r="BE2176" s="12"/>
      <c r="BF2176" s="12"/>
      <c r="BG2176" s="12"/>
      <c r="BH2176" s="12"/>
      <c r="BI2176" s="12"/>
      <c r="BJ2176" s="13"/>
      <c r="BK2176" s="13"/>
      <c r="BL2176" s="13"/>
      <c r="BM2176" s="13"/>
      <c r="BN2176" s="13"/>
    </row>
    <row r="2177" spans="4:66" x14ac:dyDescent="0.25">
      <c r="D2177" s="7"/>
      <c r="E2177" s="10"/>
      <c r="F2177" s="10"/>
      <c r="G2177" s="10"/>
      <c r="H2177" s="10"/>
      <c r="I2177" s="10"/>
      <c r="J2177" s="10"/>
      <c r="K2177" s="11"/>
      <c r="L2177" s="11"/>
      <c r="M2177" s="12"/>
      <c r="N2177" s="12"/>
      <c r="O2177" s="12"/>
      <c r="P2177" s="12"/>
      <c r="Q2177" s="12"/>
      <c r="R2177" s="12"/>
      <c r="S2177" s="12"/>
      <c r="T2177" s="12"/>
      <c r="U2177" s="12"/>
      <c r="V2177" s="12"/>
      <c r="W2177" s="12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2"/>
      <c r="AS2177" s="12"/>
      <c r="AT2177" s="12"/>
      <c r="AU2177" s="12"/>
      <c r="AV2177" s="12"/>
      <c r="AW2177" s="12"/>
      <c r="AX2177" s="12"/>
      <c r="AY2177" s="12"/>
      <c r="AZ2177" s="12"/>
      <c r="BA2177" s="12"/>
      <c r="BB2177" s="12"/>
      <c r="BC2177" s="12"/>
      <c r="BD2177" s="12"/>
      <c r="BE2177" s="12"/>
      <c r="BF2177" s="12"/>
      <c r="BG2177" s="12"/>
      <c r="BH2177" s="12"/>
      <c r="BI2177" s="12"/>
      <c r="BJ2177" s="13"/>
      <c r="BK2177" s="13"/>
      <c r="BL2177" s="13"/>
      <c r="BM2177" s="13"/>
      <c r="BN2177" s="13"/>
    </row>
    <row r="2178" spans="4:66" x14ac:dyDescent="0.25">
      <c r="D2178" s="7"/>
      <c r="E2178" s="10"/>
      <c r="F2178" s="10"/>
      <c r="G2178" s="10"/>
      <c r="H2178" s="10"/>
      <c r="I2178" s="10"/>
      <c r="J2178" s="10"/>
      <c r="K2178" s="11"/>
      <c r="L2178" s="11"/>
      <c r="M2178" s="12"/>
      <c r="N2178" s="12"/>
      <c r="O2178" s="12"/>
      <c r="P2178" s="12"/>
      <c r="Q2178" s="12"/>
      <c r="R2178" s="12"/>
      <c r="S2178" s="12"/>
      <c r="T2178" s="12"/>
      <c r="U2178" s="12"/>
      <c r="V2178" s="12"/>
      <c r="W2178" s="12"/>
      <c r="X2178" s="12"/>
      <c r="Y2178" s="12"/>
      <c r="Z2178" s="12"/>
      <c r="AA2178" s="12"/>
      <c r="AB2178" s="12"/>
      <c r="AC2178" s="12"/>
      <c r="AD2178" s="12"/>
      <c r="AE2178" s="12"/>
      <c r="AF2178" s="12"/>
      <c r="AG2178" s="12"/>
      <c r="AH2178" s="12"/>
      <c r="AI2178" s="12"/>
      <c r="AJ2178" s="12"/>
      <c r="AK2178" s="12"/>
      <c r="AL2178" s="12"/>
      <c r="AM2178" s="12"/>
      <c r="AN2178" s="12"/>
      <c r="AO2178" s="12"/>
      <c r="AP2178" s="12"/>
      <c r="AQ2178" s="12"/>
      <c r="AR2178" s="12"/>
      <c r="AS2178" s="12"/>
      <c r="AT2178" s="12"/>
      <c r="AU2178" s="12"/>
      <c r="AV2178" s="12"/>
      <c r="AW2178" s="12"/>
      <c r="AX2178" s="12"/>
      <c r="AY2178" s="12"/>
      <c r="AZ2178" s="12"/>
      <c r="BA2178" s="12"/>
      <c r="BB2178" s="12"/>
      <c r="BC2178" s="12"/>
      <c r="BD2178" s="12"/>
      <c r="BE2178" s="12"/>
      <c r="BF2178" s="12"/>
      <c r="BG2178" s="12"/>
      <c r="BH2178" s="12"/>
      <c r="BI2178" s="12"/>
      <c r="BJ2178" s="13"/>
      <c r="BK2178" s="13"/>
      <c r="BL2178" s="13"/>
      <c r="BM2178" s="13"/>
      <c r="BN2178" s="13"/>
    </row>
    <row r="2179" spans="4:66" x14ac:dyDescent="0.25">
      <c r="D2179" s="7"/>
      <c r="E2179" s="10"/>
      <c r="F2179" s="10"/>
      <c r="G2179" s="10"/>
      <c r="H2179" s="10"/>
      <c r="I2179" s="10"/>
      <c r="J2179" s="10"/>
      <c r="K2179" s="11"/>
      <c r="L2179" s="11"/>
      <c r="M2179" s="12"/>
      <c r="N2179" s="12"/>
      <c r="O2179" s="12"/>
      <c r="P2179" s="12"/>
      <c r="Q2179" s="12"/>
      <c r="R2179" s="12"/>
      <c r="S2179" s="12"/>
      <c r="T2179" s="12"/>
      <c r="U2179" s="12"/>
      <c r="V2179" s="12"/>
      <c r="W2179" s="12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2"/>
      <c r="AS2179" s="12"/>
      <c r="AT2179" s="12"/>
      <c r="AU2179" s="12"/>
      <c r="AV2179" s="12"/>
      <c r="AW2179" s="12"/>
      <c r="AX2179" s="12"/>
      <c r="AY2179" s="12"/>
      <c r="AZ2179" s="12"/>
      <c r="BA2179" s="12"/>
      <c r="BB2179" s="12"/>
      <c r="BC2179" s="12"/>
      <c r="BD2179" s="12"/>
      <c r="BE2179" s="12"/>
      <c r="BF2179" s="12"/>
      <c r="BG2179" s="12"/>
      <c r="BH2179" s="12"/>
      <c r="BI2179" s="12"/>
      <c r="BJ2179" s="13"/>
      <c r="BK2179" s="13"/>
      <c r="BL2179" s="13"/>
      <c r="BM2179" s="13"/>
      <c r="BN2179" s="13"/>
    </row>
    <row r="2180" spans="4:66" x14ac:dyDescent="0.25">
      <c r="D2180" s="7"/>
      <c r="E2180" s="10"/>
      <c r="F2180" s="10"/>
      <c r="G2180" s="10"/>
      <c r="H2180" s="10"/>
      <c r="I2180" s="10"/>
      <c r="J2180" s="10"/>
      <c r="K2180" s="11"/>
      <c r="L2180" s="11"/>
      <c r="M2180" s="12"/>
      <c r="N2180" s="12"/>
      <c r="O2180" s="12"/>
      <c r="P2180" s="12"/>
      <c r="Q2180" s="12"/>
      <c r="R2180" s="12"/>
      <c r="S2180" s="12"/>
      <c r="T2180" s="12"/>
      <c r="U2180" s="12"/>
      <c r="V2180" s="12"/>
      <c r="W2180" s="12"/>
      <c r="X2180" s="12"/>
      <c r="Y2180" s="12"/>
      <c r="Z2180" s="12"/>
      <c r="AA2180" s="12"/>
      <c r="AB2180" s="12"/>
      <c r="AC2180" s="12"/>
      <c r="AD2180" s="12"/>
      <c r="AE2180" s="12"/>
      <c r="AF2180" s="12"/>
      <c r="AG2180" s="12"/>
      <c r="AH2180" s="12"/>
      <c r="AI2180" s="12"/>
      <c r="AJ2180" s="12"/>
      <c r="AK2180" s="12"/>
      <c r="AL2180" s="12"/>
      <c r="AM2180" s="12"/>
      <c r="AN2180" s="12"/>
      <c r="AO2180" s="12"/>
      <c r="AP2180" s="12"/>
      <c r="AQ2180" s="12"/>
      <c r="AR2180" s="12"/>
      <c r="AS2180" s="12"/>
      <c r="AT2180" s="12"/>
      <c r="AU2180" s="12"/>
      <c r="AV2180" s="12"/>
      <c r="AW2180" s="12"/>
      <c r="AX2180" s="12"/>
      <c r="AY2180" s="12"/>
      <c r="AZ2180" s="12"/>
      <c r="BA2180" s="12"/>
      <c r="BB2180" s="12"/>
      <c r="BC2180" s="12"/>
      <c r="BD2180" s="12"/>
      <c r="BE2180" s="12"/>
      <c r="BF2180" s="12"/>
      <c r="BG2180" s="12"/>
      <c r="BH2180" s="12"/>
      <c r="BI2180" s="12"/>
      <c r="BJ2180" s="13"/>
      <c r="BK2180" s="13"/>
      <c r="BL2180" s="13"/>
      <c r="BM2180" s="13"/>
      <c r="BN2180" s="13"/>
    </row>
    <row r="2181" spans="4:66" x14ac:dyDescent="0.25">
      <c r="D2181" s="7"/>
      <c r="E2181" s="10"/>
      <c r="F2181" s="10"/>
      <c r="G2181" s="10"/>
      <c r="H2181" s="10"/>
      <c r="I2181" s="10"/>
      <c r="J2181" s="10"/>
      <c r="K2181" s="11"/>
      <c r="L2181" s="11"/>
      <c r="M2181" s="12"/>
      <c r="N2181" s="12"/>
      <c r="O2181" s="12"/>
      <c r="P2181" s="12"/>
      <c r="Q2181" s="12"/>
      <c r="R2181" s="12"/>
      <c r="S2181" s="12"/>
      <c r="T2181" s="12"/>
      <c r="U2181" s="12"/>
      <c r="V2181" s="12"/>
      <c r="W2181" s="12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2"/>
      <c r="AS2181" s="12"/>
      <c r="AT2181" s="12"/>
      <c r="AU2181" s="12"/>
      <c r="AV2181" s="12"/>
      <c r="AW2181" s="12"/>
      <c r="AX2181" s="12"/>
      <c r="AY2181" s="12"/>
      <c r="AZ2181" s="12"/>
      <c r="BA2181" s="12"/>
      <c r="BB2181" s="12"/>
      <c r="BC2181" s="12"/>
      <c r="BD2181" s="12"/>
      <c r="BE2181" s="12"/>
      <c r="BF2181" s="12"/>
      <c r="BG2181" s="12"/>
      <c r="BH2181" s="12"/>
      <c r="BI2181" s="12"/>
      <c r="BJ2181" s="13"/>
      <c r="BK2181" s="13"/>
      <c r="BL2181" s="13"/>
      <c r="BM2181" s="13"/>
      <c r="BN2181" s="13"/>
    </row>
    <row r="2182" spans="4:66" x14ac:dyDescent="0.25">
      <c r="D2182" s="7"/>
      <c r="E2182" s="10"/>
      <c r="F2182" s="10"/>
      <c r="G2182" s="10"/>
      <c r="H2182" s="10"/>
      <c r="I2182" s="10"/>
      <c r="J2182" s="10"/>
      <c r="K2182" s="11"/>
      <c r="L2182" s="11"/>
      <c r="M2182" s="12"/>
      <c r="N2182" s="12"/>
      <c r="O2182" s="12"/>
      <c r="P2182" s="12"/>
      <c r="Q2182" s="12"/>
      <c r="R2182" s="12"/>
      <c r="S2182" s="12"/>
      <c r="T2182" s="12"/>
      <c r="U2182" s="12"/>
      <c r="V2182" s="12"/>
      <c r="W2182" s="12"/>
      <c r="X2182" s="12"/>
      <c r="Y2182" s="12"/>
      <c r="Z2182" s="12"/>
      <c r="AA2182" s="12"/>
      <c r="AB2182" s="12"/>
      <c r="AC2182" s="12"/>
      <c r="AD2182" s="12"/>
      <c r="AE2182" s="12"/>
      <c r="AF2182" s="12"/>
      <c r="AG2182" s="12"/>
      <c r="AH2182" s="12"/>
      <c r="AI2182" s="12"/>
      <c r="AJ2182" s="12"/>
      <c r="AK2182" s="12"/>
      <c r="AL2182" s="12"/>
      <c r="AM2182" s="12"/>
      <c r="AN2182" s="12"/>
      <c r="AO2182" s="12"/>
      <c r="AP2182" s="12"/>
      <c r="AQ2182" s="12"/>
      <c r="AR2182" s="12"/>
      <c r="AS2182" s="12"/>
      <c r="AT2182" s="12"/>
      <c r="AU2182" s="12"/>
      <c r="AV2182" s="12"/>
      <c r="AW2182" s="12"/>
      <c r="AX2182" s="12"/>
      <c r="AY2182" s="12"/>
      <c r="AZ2182" s="12"/>
      <c r="BA2182" s="12"/>
      <c r="BB2182" s="12"/>
      <c r="BC2182" s="12"/>
      <c r="BD2182" s="12"/>
      <c r="BE2182" s="12"/>
      <c r="BF2182" s="12"/>
      <c r="BG2182" s="12"/>
      <c r="BH2182" s="12"/>
      <c r="BI2182" s="12"/>
      <c r="BJ2182" s="13"/>
      <c r="BK2182" s="13"/>
      <c r="BL2182" s="13"/>
      <c r="BM2182" s="13"/>
      <c r="BN2182" s="13"/>
    </row>
    <row r="2183" spans="4:66" x14ac:dyDescent="0.25">
      <c r="D2183" s="7"/>
      <c r="E2183" s="10"/>
      <c r="F2183" s="10"/>
      <c r="G2183" s="10"/>
      <c r="H2183" s="10"/>
      <c r="I2183" s="10"/>
      <c r="J2183" s="10"/>
      <c r="K2183" s="11"/>
      <c r="L2183" s="11"/>
      <c r="M2183" s="12"/>
      <c r="N2183" s="12"/>
      <c r="O2183" s="12"/>
      <c r="P2183" s="12"/>
      <c r="Q2183" s="12"/>
      <c r="R2183" s="12"/>
      <c r="S2183" s="12"/>
      <c r="T2183" s="12"/>
      <c r="U2183" s="12"/>
      <c r="V2183" s="12"/>
      <c r="W2183" s="12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2"/>
      <c r="AS2183" s="12"/>
      <c r="AT2183" s="12"/>
      <c r="AU2183" s="12"/>
      <c r="AV2183" s="12"/>
      <c r="AW2183" s="12"/>
      <c r="AX2183" s="12"/>
      <c r="AY2183" s="12"/>
      <c r="AZ2183" s="12"/>
      <c r="BA2183" s="12"/>
      <c r="BB2183" s="12"/>
      <c r="BC2183" s="12"/>
      <c r="BD2183" s="12"/>
      <c r="BE2183" s="12"/>
      <c r="BF2183" s="12"/>
      <c r="BG2183" s="12"/>
      <c r="BH2183" s="12"/>
      <c r="BI2183" s="12"/>
      <c r="BJ2183" s="13"/>
      <c r="BK2183" s="13"/>
      <c r="BL2183" s="13"/>
      <c r="BM2183" s="13"/>
      <c r="BN2183" s="13"/>
    </row>
    <row r="2184" spans="4:66" x14ac:dyDescent="0.25">
      <c r="D2184" s="7"/>
      <c r="E2184" s="10"/>
      <c r="F2184" s="10"/>
      <c r="G2184" s="10"/>
      <c r="H2184" s="10"/>
      <c r="I2184" s="10"/>
      <c r="J2184" s="10"/>
      <c r="K2184" s="11"/>
      <c r="L2184" s="11"/>
      <c r="M2184" s="12"/>
      <c r="N2184" s="12"/>
      <c r="O2184" s="12"/>
      <c r="P2184" s="12"/>
      <c r="Q2184" s="12"/>
      <c r="R2184" s="12"/>
      <c r="S2184" s="12"/>
      <c r="T2184" s="12"/>
      <c r="U2184" s="12"/>
      <c r="V2184" s="12"/>
      <c r="W2184" s="12"/>
      <c r="X2184" s="12"/>
      <c r="Y2184" s="12"/>
      <c r="Z2184" s="12"/>
      <c r="AA2184" s="12"/>
      <c r="AB2184" s="12"/>
      <c r="AC2184" s="12"/>
      <c r="AD2184" s="12"/>
      <c r="AE2184" s="12"/>
      <c r="AF2184" s="12"/>
      <c r="AG2184" s="12"/>
      <c r="AH2184" s="12"/>
      <c r="AI2184" s="12"/>
      <c r="AJ2184" s="12"/>
      <c r="AK2184" s="12"/>
      <c r="AL2184" s="12"/>
      <c r="AM2184" s="12"/>
      <c r="AN2184" s="12"/>
      <c r="AO2184" s="12"/>
      <c r="AP2184" s="12"/>
      <c r="AQ2184" s="12"/>
      <c r="AR2184" s="12"/>
      <c r="AS2184" s="12"/>
      <c r="AT2184" s="12"/>
      <c r="AU2184" s="12"/>
      <c r="AV2184" s="12"/>
      <c r="AW2184" s="12"/>
      <c r="AX2184" s="12"/>
      <c r="AY2184" s="12"/>
      <c r="AZ2184" s="12"/>
      <c r="BA2184" s="12"/>
      <c r="BB2184" s="12"/>
      <c r="BC2184" s="12"/>
      <c r="BD2184" s="12"/>
      <c r="BE2184" s="12"/>
      <c r="BF2184" s="12"/>
      <c r="BG2184" s="12"/>
      <c r="BH2184" s="12"/>
      <c r="BI2184" s="12"/>
      <c r="BJ2184" s="13"/>
      <c r="BK2184" s="13"/>
      <c r="BL2184" s="13"/>
      <c r="BM2184" s="13"/>
      <c r="BN2184" s="13"/>
    </row>
    <row r="2185" spans="4:66" x14ac:dyDescent="0.25">
      <c r="D2185" s="7"/>
      <c r="E2185" s="10"/>
      <c r="F2185" s="10"/>
      <c r="G2185" s="10"/>
      <c r="H2185" s="10"/>
      <c r="I2185" s="10"/>
      <c r="J2185" s="10"/>
      <c r="K2185" s="11"/>
      <c r="L2185" s="11"/>
      <c r="M2185" s="12"/>
      <c r="N2185" s="12"/>
      <c r="O2185" s="12"/>
      <c r="P2185" s="12"/>
      <c r="Q2185" s="12"/>
      <c r="R2185" s="12"/>
      <c r="S2185" s="12"/>
      <c r="T2185" s="12"/>
      <c r="U2185" s="12"/>
      <c r="V2185" s="12"/>
      <c r="W2185" s="12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2"/>
      <c r="AS2185" s="12"/>
      <c r="AT2185" s="12"/>
      <c r="AU2185" s="12"/>
      <c r="AV2185" s="12"/>
      <c r="AW2185" s="12"/>
      <c r="AX2185" s="12"/>
      <c r="AY2185" s="12"/>
      <c r="AZ2185" s="12"/>
      <c r="BA2185" s="12"/>
      <c r="BB2185" s="12"/>
      <c r="BC2185" s="12"/>
      <c r="BD2185" s="12"/>
      <c r="BE2185" s="12"/>
      <c r="BF2185" s="12"/>
      <c r="BG2185" s="12"/>
      <c r="BH2185" s="12"/>
      <c r="BI2185" s="12"/>
      <c r="BJ2185" s="13"/>
      <c r="BK2185" s="13"/>
      <c r="BL2185" s="13"/>
      <c r="BM2185" s="13"/>
      <c r="BN2185" s="13"/>
    </row>
    <row r="2186" spans="4:66" x14ac:dyDescent="0.25">
      <c r="D2186" s="7"/>
      <c r="E2186" s="10"/>
      <c r="F2186" s="10"/>
      <c r="G2186" s="10"/>
      <c r="H2186" s="10"/>
      <c r="I2186" s="10"/>
      <c r="J2186" s="10"/>
      <c r="K2186" s="11"/>
      <c r="L2186" s="11"/>
      <c r="M2186" s="12"/>
      <c r="N2186" s="12"/>
      <c r="O2186" s="12"/>
      <c r="P2186" s="12"/>
      <c r="Q2186" s="12"/>
      <c r="R2186" s="12"/>
      <c r="S2186" s="12"/>
      <c r="T2186" s="12"/>
      <c r="U2186" s="12"/>
      <c r="V2186" s="12"/>
      <c r="W2186" s="12"/>
      <c r="X2186" s="12"/>
      <c r="Y2186" s="12"/>
      <c r="Z2186" s="12"/>
      <c r="AA2186" s="12"/>
      <c r="AB2186" s="12"/>
      <c r="AC2186" s="12"/>
      <c r="AD2186" s="12"/>
      <c r="AE2186" s="12"/>
      <c r="AF2186" s="12"/>
      <c r="AG2186" s="12"/>
      <c r="AH2186" s="12"/>
      <c r="AI2186" s="12"/>
      <c r="AJ2186" s="12"/>
      <c r="AK2186" s="12"/>
      <c r="AL2186" s="12"/>
      <c r="AM2186" s="12"/>
      <c r="AN2186" s="12"/>
      <c r="AO2186" s="12"/>
      <c r="AP2186" s="12"/>
      <c r="AQ2186" s="12"/>
      <c r="AR2186" s="12"/>
      <c r="AS2186" s="12"/>
      <c r="AT2186" s="12"/>
      <c r="AU2186" s="12"/>
      <c r="AV2186" s="12"/>
      <c r="AW2186" s="12"/>
      <c r="AX2186" s="12"/>
      <c r="AY2186" s="12"/>
      <c r="AZ2186" s="12"/>
      <c r="BA2186" s="12"/>
      <c r="BB2186" s="12"/>
      <c r="BC2186" s="12"/>
      <c r="BD2186" s="12"/>
      <c r="BE2186" s="12"/>
      <c r="BF2186" s="12"/>
      <c r="BG2186" s="12"/>
      <c r="BH2186" s="12"/>
      <c r="BI2186" s="12"/>
      <c r="BJ2186" s="13"/>
      <c r="BK2186" s="13"/>
      <c r="BL2186" s="13"/>
      <c r="BM2186" s="13"/>
      <c r="BN2186" s="13"/>
    </row>
    <row r="2187" spans="4:66" x14ac:dyDescent="0.25">
      <c r="D2187" s="7"/>
      <c r="E2187" s="10"/>
      <c r="F2187" s="10"/>
      <c r="G2187" s="10"/>
      <c r="H2187" s="10"/>
      <c r="I2187" s="10"/>
      <c r="J2187" s="10"/>
      <c r="K2187" s="11"/>
      <c r="L2187" s="11"/>
      <c r="M2187" s="12"/>
      <c r="N2187" s="12"/>
      <c r="O2187" s="12"/>
      <c r="P2187" s="12"/>
      <c r="Q2187" s="12"/>
      <c r="R2187" s="12"/>
      <c r="S2187" s="12"/>
      <c r="T2187" s="12"/>
      <c r="U2187" s="12"/>
      <c r="V2187" s="12"/>
      <c r="W2187" s="12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2"/>
      <c r="AS2187" s="12"/>
      <c r="AT2187" s="12"/>
      <c r="AU2187" s="12"/>
      <c r="AV2187" s="12"/>
      <c r="AW2187" s="12"/>
      <c r="AX2187" s="12"/>
      <c r="AY2187" s="12"/>
      <c r="AZ2187" s="12"/>
      <c r="BA2187" s="12"/>
      <c r="BB2187" s="12"/>
      <c r="BC2187" s="12"/>
      <c r="BD2187" s="12"/>
      <c r="BE2187" s="12"/>
      <c r="BF2187" s="12"/>
      <c r="BG2187" s="12"/>
      <c r="BH2187" s="12"/>
      <c r="BI2187" s="12"/>
      <c r="BJ2187" s="13"/>
      <c r="BK2187" s="13"/>
      <c r="BL2187" s="13"/>
      <c r="BM2187" s="13"/>
      <c r="BN2187" s="13"/>
    </row>
    <row r="2188" spans="4:66" x14ac:dyDescent="0.25">
      <c r="D2188" s="7"/>
      <c r="E2188" s="10"/>
      <c r="F2188" s="10"/>
      <c r="G2188" s="10"/>
      <c r="H2188" s="10"/>
      <c r="I2188" s="10"/>
      <c r="J2188" s="10"/>
      <c r="K2188" s="11"/>
      <c r="L2188" s="11"/>
      <c r="M2188" s="12"/>
      <c r="N2188" s="12"/>
      <c r="O2188" s="12"/>
      <c r="P2188" s="12"/>
      <c r="Q2188" s="12"/>
      <c r="R2188" s="12"/>
      <c r="S2188" s="12"/>
      <c r="T2188" s="12"/>
      <c r="U2188" s="12"/>
      <c r="V2188" s="12"/>
      <c r="W2188" s="12"/>
      <c r="X2188" s="12"/>
      <c r="Y2188" s="12"/>
      <c r="Z2188" s="12"/>
      <c r="AA2188" s="12"/>
      <c r="AB2188" s="12"/>
      <c r="AC2188" s="12"/>
      <c r="AD2188" s="12"/>
      <c r="AE2188" s="12"/>
      <c r="AF2188" s="12"/>
      <c r="AG2188" s="12"/>
      <c r="AH2188" s="12"/>
      <c r="AI2188" s="12"/>
      <c r="AJ2188" s="12"/>
      <c r="AK2188" s="12"/>
      <c r="AL2188" s="12"/>
      <c r="AM2188" s="12"/>
      <c r="AN2188" s="12"/>
      <c r="AO2188" s="12"/>
      <c r="AP2188" s="12"/>
      <c r="AQ2188" s="12"/>
      <c r="AR2188" s="12"/>
      <c r="AS2188" s="12"/>
      <c r="AT2188" s="12"/>
      <c r="AU2188" s="12"/>
      <c r="AV2188" s="12"/>
      <c r="AW2188" s="12"/>
      <c r="AX2188" s="12"/>
      <c r="AY2188" s="12"/>
      <c r="AZ2188" s="12"/>
      <c r="BA2188" s="12"/>
      <c r="BB2188" s="12"/>
      <c r="BC2188" s="12"/>
      <c r="BD2188" s="12"/>
      <c r="BE2188" s="12"/>
      <c r="BF2188" s="12"/>
      <c r="BG2188" s="12"/>
      <c r="BH2188" s="12"/>
      <c r="BI2188" s="12"/>
      <c r="BJ2188" s="13"/>
      <c r="BK2188" s="13"/>
      <c r="BL2188" s="13"/>
      <c r="BM2188" s="13"/>
      <c r="BN2188" s="13"/>
    </row>
    <row r="2189" spans="4:66" x14ac:dyDescent="0.25">
      <c r="D2189" s="7"/>
      <c r="E2189" s="10"/>
      <c r="F2189" s="10"/>
      <c r="G2189" s="10"/>
      <c r="H2189" s="10"/>
      <c r="I2189" s="10"/>
      <c r="J2189" s="10"/>
      <c r="K2189" s="11"/>
      <c r="L2189" s="11"/>
      <c r="M2189" s="12"/>
      <c r="N2189" s="12"/>
      <c r="O2189" s="12"/>
      <c r="P2189" s="12"/>
      <c r="Q2189" s="12"/>
      <c r="R2189" s="12"/>
      <c r="S2189" s="12"/>
      <c r="T2189" s="12"/>
      <c r="U2189" s="12"/>
      <c r="V2189" s="12"/>
      <c r="W2189" s="12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2"/>
      <c r="AS2189" s="12"/>
      <c r="AT2189" s="12"/>
      <c r="AU2189" s="12"/>
      <c r="AV2189" s="12"/>
      <c r="AW2189" s="12"/>
      <c r="AX2189" s="12"/>
      <c r="AY2189" s="12"/>
      <c r="AZ2189" s="12"/>
      <c r="BA2189" s="12"/>
      <c r="BB2189" s="12"/>
      <c r="BC2189" s="12"/>
      <c r="BD2189" s="12"/>
      <c r="BE2189" s="12"/>
      <c r="BF2189" s="12"/>
      <c r="BG2189" s="12"/>
      <c r="BH2189" s="12"/>
      <c r="BI2189" s="12"/>
      <c r="BJ2189" s="13"/>
      <c r="BK2189" s="13"/>
      <c r="BL2189" s="13"/>
      <c r="BM2189" s="13"/>
      <c r="BN2189" s="13"/>
    </row>
    <row r="2190" spans="4:66" x14ac:dyDescent="0.25">
      <c r="D2190" s="7"/>
      <c r="E2190" s="10"/>
      <c r="F2190" s="10"/>
      <c r="G2190" s="10"/>
      <c r="H2190" s="10"/>
      <c r="I2190" s="10"/>
      <c r="J2190" s="10"/>
      <c r="K2190" s="11"/>
      <c r="L2190" s="11"/>
      <c r="M2190" s="12"/>
      <c r="N2190" s="12"/>
      <c r="O2190" s="12"/>
      <c r="P2190" s="12"/>
      <c r="Q2190" s="12"/>
      <c r="R2190" s="12"/>
      <c r="S2190" s="12"/>
      <c r="T2190" s="12"/>
      <c r="U2190" s="12"/>
      <c r="V2190" s="12"/>
      <c r="W2190" s="12"/>
      <c r="X2190" s="12"/>
      <c r="Y2190" s="12"/>
      <c r="Z2190" s="12"/>
      <c r="AA2190" s="12"/>
      <c r="AB2190" s="12"/>
      <c r="AC2190" s="12"/>
      <c r="AD2190" s="12"/>
      <c r="AE2190" s="12"/>
      <c r="AF2190" s="12"/>
      <c r="AG2190" s="12"/>
      <c r="AH2190" s="12"/>
      <c r="AI2190" s="12"/>
      <c r="AJ2190" s="12"/>
      <c r="AK2190" s="12"/>
      <c r="AL2190" s="12"/>
      <c r="AM2190" s="12"/>
      <c r="AN2190" s="12"/>
      <c r="AO2190" s="12"/>
      <c r="AP2190" s="12"/>
      <c r="AQ2190" s="12"/>
      <c r="AR2190" s="12"/>
      <c r="AS2190" s="12"/>
      <c r="AT2190" s="12"/>
      <c r="AU2190" s="12"/>
      <c r="AV2190" s="12"/>
      <c r="AW2190" s="12"/>
      <c r="AX2190" s="12"/>
      <c r="AY2190" s="12"/>
      <c r="AZ2190" s="12"/>
      <c r="BA2190" s="12"/>
      <c r="BB2190" s="12"/>
      <c r="BC2190" s="12"/>
      <c r="BD2190" s="12"/>
      <c r="BE2190" s="12"/>
      <c r="BF2190" s="12"/>
      <c r="BG2190" s="12"/>
      <c r="BH2190" s="12"/>
      <c r="BI2190" s="12"/>
      <c r="BJ2190" s="13"/>
      <c r="BK2190" s="13"/>
      <c r="BL2190" s="13"/>
      <c r="BM2190" s="13"/>
      <c r="BN2190" s="13"/>
    </row>
    <row r="2191" spans="4:66" x14ac:dyDescent="0.25">
      <c r="D2191" s="7"/>
      <c r="E2191" s="10"/>
      <c r="F2191" s="10"/>
      <c r="G2191" s="10"/>
      <c r="H2191" s="10"/>
      <c r="I2191" s="10"/>
      <c r="J2191" s="10"/>
      <c r="K2191" s="11"/>
      <c r="L2191" s="11"/>
      <c r="M2191" s="12"/>
      <c r="N2191" s="12"/>
      <c r="O2191" s="12"/>
      <c r="P2191" s="12"/>
      <c r="Q2191" s="12"/>
      <c r="R2191" s="12"/>
      <c r="S2191" s="12"/>
      <c r="T2191" s="12"/>
      <c r="U2191" s="12"/>
      <c r="V2191" s="12"/>
      <c r="W2191" s="12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2"/>
      <c r="AS2191" s="12"/>
      <c r="AT2191" s="12"/>
      <c r="AU2191" s="12"/>
      <c r="AV2191" s="12"/>
      <c r="AW2191" s="12"/>
      <c r="AX2191" s="12"/>
      <c r="AY2191" s="12"/>
      <c r="AZ2191" s="12"/>
      <c r="BA2191" s="12"/>
      <c r="BB2191" s="12"/>
      <c r="BC2191" s="12"/>
      <c r="BD2191" s="12"/>
      <c r="BE2191" s="12"/>
      <c r="BF2191" s="12"/>
      <c r="BG2191" s="12"/>
      <c r="BH2191" s="12"/>
      <c r="BI2191" s="12"/>
      <c r="BJ2191" s="13"/>
      <c r="BK2191" s="13"/>
      <c r="BL2191" s="13"/>
      <c r="BM2191" s="13"/>
      <c r="BN2191" s="13"/>
    </row>
    <row r="2192" spans="4:66" x14ac:dyDescent="0.25">
      <c r="D2192" s="7"/>
      <c r="E2192" s="10"/>
      <c r="F2192" s="10"/>
      <c r="G2192" s="10"/>
      <c r="H2192" s="10"/>
      <c r="I2192" s="10"/>
      <c r="J2192" s="10"/>
      <c r="K2192" s="11"/>
      <c r="L2192" s="11"/>
      <c r="M2192" s="12"/>
      <c r="N2192" s="12"/>
      <c r="O2192" s="12"/>
      <c r="P2192" s="12"/>
      <c r="Q2192" s="12"/>
      <c r="R2192" s="12"/>
      <c r="S2192" s="12"/>
      <c r="T2192" s="12"/>
      <c r="U2192" s="12"/>
      <c r="V2192" s="12"/>
      <c r="W2192" s="12"/>
      <c r="X2192" s="12"/>
      <c r="Y2192" s="12"/>
      <c r="Z2192" s="12"/>
      <c r="AA2192" s="12"/>
      <c r="AB2192" s="12"/>
      <c r="AC2192" s="12"/>
      <c r="AD2192" s="12"/>
      <c r="AE2192" s="12"/>
      <c r="AF2192" s="12"/>
      <c r="AG2192" s="12"/>
      <c r="AH2192" s="12"/>
      <c r="AI2192" s="12"/>
      <c r="AJ2192" s="12"/>
      <c r="AK2192" s="12"/>
      <c r="AL2192" s="12"/>
      <c r="AM2192" s="12"/>
      <c r="AN2192" s="12"/>
      <c r="AO2192" s="12"/>
      <c r="AP2192" s="12"/>
      <c r="AQ2192" s="12"/>
      <c r="AR2192" s="12"/>
      <c r="AS2192" s="12"/>
      <c r="AT2192" s="12"/>
      <c r="AU2192" s="12"/>
      <c r="AV2192" s="12"/>
      <c r="AW2192" s="12"/>
      <c r="AX2192" s="12"/>
      <c r="AY2192" s="12"/>
      <c r="AZ2192" s="12"/>
      <c r="BA2192" s="12"/>
      <c r="BB2192" s="12"/>
      <c r="BC2192" s="12"/>
      <c r="BD2192" s="12"/>
      <c r="BE2192" s="12"/>
      <c r="BF2192" s="12"/>
      <c r="BG2192" s="12"/>
      <c r="BH2192" s="12"/>
      <c r="BI2192" s="12"/>
      <c r="BJ2192" s="13"/>
      <c r="BK2192" s="13"/>
      <c r="BL2192" s="13"/>
      <c r="BM2192" s="13"/>
      <c r="BN2192" s="13"/>
    </row>
    <row r="2193" spans="4:66" x14ac:dyDescent="0.25">
      <c r="D2193" s="7"/>
      <c r="E2193" s="10"/>
      <c r="F2193" s="10"/>
      <c r="G2193" s="10"/>
      <c r="H2193" s="10"/>
      <c r="I2193" s="10"/>
      <c r="J2193" s="10"/>
      <c r="K2193" s="11"/>
      <c r="L2193" s="11"/>
      <c r="M2193" s="12"/>
      <c r="N2193" s="12"/>
      <c r="O2193" s="12"/>
      <c r="P2193" s="12"/>
      <c r="Q2193" s="12"/>
      <c r="R2193" s="12"/>
      <c r="S2193" s="12"/>
      <c r="T2193" s="12"/>
      <c r="U2193" s="12"/>
      <c r="V2193" s="12"/>
      <c r="W2193" s="12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2"/>
      <c r="AS2193" s="12"/>
      <c r="AT2193" s="12"/>
      <c r="AU2193" s="12"/>
      <c r="AV2193" s="12"/>
      <c r="AW2193" s="12"/>
      <c r="AX2193" s="12"/>
      <c r="AY2193" s="12"/>
      <c r="AZ2193" s="12"/>
      <c r="BA2193" s="12"/>
      <c r="BB2193" s="12"/>
      <c r="BC2193" s="12"/>
      <c r="BD2193" s="12"/>
      <c r="BE2193" s="12"/>
      <c r="BF2193" s="12"/>
      <c r="BG2193" s="12"/>
      <c r="BH2193" s="12"/>
      <c r="BI2193" s="12"/>
      <c r="BJ2193" s="13"/>
      <c r="BK2193" s="13"/>
      <c r="BL2193" s="13"/>
      <c r="BM2193" s="13"/>
      <c r="BN2193" s="13"/>
    </row>
    <row r="2194" spans="4:66" x14ac:dyDescent="0.25">
      <c r="D2194" s="7"/>
      <c r="E2194" s="10"/>
      <c r="F2194" s="10"/>
      <c r="G2194" s="10"/>
      <c r="H2194" s="10"/>
      <c r="I2194" s="10"/>
      <c r="J2194" s="10"/>
      <c r="K2194" s="11"/>
      <c r="L2194" s="11"/>
      <c r="M2194" s="12"/>
      <c r="N2194" s="12"/>
      <c r="O2194" s="12"/>
      <c r="P2194" s="12"/>
      <c r="Q2194" s="12"/>
      <c r="R2194" s="12"/>
      <c r="S2194" s="12"/>
      <c r="T2194" s="12"/>
      <c r="U2194" s="12"/>
      <c r="V2194" s="12"/>
      <c r="W2194" s="12"/>
      <c r="X2194" s="12"/>
      <c r="Y2194" s="12"/>
      <c r="Z2194" s="12"/>
      <c r="AA2194" s="12"/>
      <c r="AB2194" s="12"/>
      <c r="AC2194" s="12"/>
      <c r="AD2194" s="12"/>
      <c r="AE2194" s="12"/>
      <c r="AF2194" s="12"/>
      <c r="AG2194" s="12"/>
      <c r="AH2194" s="12"/>
      <c r="AI2194" s="12"/>
      <c r="AJ2194" s="12"/>
      <c r="AK2194" s="12"/>
      <c r="AL2194" s="12"/>
      <c r="AM2194" s="12"/>
      <c r="AN2194" s="12"/>
      <c r="AO2194" s="12"/>
      <c r="AP2194" s="12"/>
      <c r="AQ2194" s="12"/>
      <c r="AR2194" s="12"/>
      <c r="AS2194" s="12"/>
      <c r="AT2194" s="12"/>
      <c r="AU2194" s="12"/>
      <c r="AV2194" s="12"/>
      <c r="AW2194" s="12"/>
      <c r="AX2194" s="12"/>
      <c r="AY2194" s="12"/>
      <c r="AZ2194" s="12"/>
      <c r="BA2194" s="12"/>
      <c r="BB2194" s="12"/>
      <c r="BC2194" s="12"/>
      <c r="BD2194" s="12"/>
      <c r="BE2194" s="12"/>
      <c r="BF2194" s="12"/>
      <c r="BG2194" s="12"/>
      <c r="BH2194" s="12"/>
      <c r="BI2194" s="12"/>
      <c r="BJ2194" s="13"/>
      <c r="BK2194" s="13"/>
      <c r="BL2194" s="13"/>
      <c r="BM2194" s="13"/>
      <c r="BN2194" s="13"/>
    </row>
    <row r="2195" spans="4:66" x14ac:dyDescent="0.25">
      <c r="D2195" s="7"/>
      <c r="E2195" s="10"/>
      <c r="F2195" s="10"/>
      <c r="G2195" s="10"/>
      <c r="H2195" s="10"/>
      <c r="I2195" s="10"/>
      <c r="J2195" s="10"/>
      <c r="K2195" s="11"/>
      <c r="L2195" s="11"/>
      <c r="M2195" s="12"/>
      <c r="N2195" s="12"/>
      <c r="O2195" s="12"/>
      <c r="P2195" s="12"/>
      <c r="Q2195" s="12"/>
      <c r="R2195" s="12"/>
      <c r="S2195" s="12"/>
      <c r="T2195" s="12"/>
      <c r="U2195" s="12"/>
      <c r="V2195" s="12"/>
      <c r="W2195" s="12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2"/>
      <c r="AS2195" s="12"/>
      <c r="AT2195" s="12"/>
      <c r="AU2195" s="12"/>
      <c r="AV2195" s="12"/>
      <c r="AW2195" s="12"/>
      <c r="AX2195" s="12"/>
      <c r="AY2195" s="12"/>
      <c r="AZ2195" s="12"/>
      <c r="BA2195" s="12"/>
      <c r="BB2195" s="12"/>
      <c r="BC2195" s="12"/>
      <c r="BD2195" s="12"/>
      <c r="BE2195" s="12"/>
      <c r="BF2195" s="12"/>
      <c r="BG2195" s="12"/>
      <c r="BH2195" s="12"/>
      <c r="BI2195" s="12"/>
      <c r="BJ2195" s="13"/>
      <c r="BK2195" s="13"/>
      <c r="BL2195" s="13"/>
      <c r="BM2195" s="13"/>
      <c r="BN2195" s="13"/>
    </row>
    <row r="2196" spans="4:66" x14ac:dyDescent="0.25">
      <c r="D2196" s="7"/>
      <c r="E2196" s="10"/>
      <c r="F2196" s="10"/>
      <c r="G2196" s="10"/>
      <c r="H2196" s="10"/>
      <c r="I2196" s="10"/>
      <c r="J2196" s="10"/>
      <c r="K2196" s="11"/>
      <c r="L2196" s="11"/>
      <c r="M2196" s="12"/>
      <c r="N2196" s="12"/>
      <c r="O2196" s="12"/>
      <c r="P2196" s="12"/>
      <c r="Q2196" s="12"/>
      <c r="R2196" s="12"/>
      <c r="S2196" s="12"/>
      <c r="T2196" s="12"/>
      <c r="U2196" s="12"/>
      <c r="V2196" s="12"/>
      <c r="W2196" s="12"/>
      <c r="X2196" s="12"/>
      <c r="Y2196" s="12"/>
      <c r="Z2196" s="12"/>
      <c r="AA2196" s="12"/>
      <c r="AB2196" s="12"/>
      <c r="AC2196" s="12"/>
      <c r="AD2196" s="12"/>
      <c r="AE2196" s="12"/>
      <c r="AF2196" s="12"/>
      <c r="AG2196" s="12"/>
      <c r="AH2196" s="12"/>
      <c r="AI2196" s="12"/>
      <c r="AJ2196" s="12"/>
      <c r="AK2196" s="12"/>
      <c r="AL2196" s="12"/>
      <c r="AM2196" s="12"/>
      <c r="AN2196" s="12"/>
      <c r="AO2196" s="12"/>
      <c r="AP2196" s="12"/>
      <c r="AQ2196" s="12"/>
      <c r="AR2196" s="12"/>
      <c r="AS2196" s="12"/>
      <c r="AT2196" s="12"/>
      <c r="AU2196" s="12"/>
      <c r="AV2196" s="12"/>
      <c r="AW2196" s="12"/>
      <c r="AX2196" s="12"/>
      <c r="AY2196" s="12"/>
      <c r="AZ2196" s="12"/>
      <c r="BA2196" s="12"/>
      <c r="BB2196" s="12"/>
      <c r="BC2196" s="12"/>
      <c r="BD2196" s="12"/>
      <c r="BE2196" s="12"/>
      <c r="BF2196" s="12"/>
      <c r="BG2196" s="12"/>
      <c r="BH2196" s="12"/>
      <c r="BI2196" s="12"/>
      <c r="BJ2196" s="13"/>
      <c r="BK2196" s="13"/>
      <c r="BL2196" s="13"/>
      <c r="BM2196" s="13"/>
      <c r="BN2196" s="13"/>
    </row>
    <row r="2197" spans="4:66" x14ac:dyDescent="0.25">
      <c r="D2197" s="7"/>
      <c r="E2197" s="10"/>
      <c r="F2197" s="10"/>
      <c r="G2197" s="10"/>
      <c r="H2197" s="10"/>
      <c r="I2197" s="10"/>
      <c r="J2197" s="10"/>
      <c r="K2197" s="11"/>
      <c r="L2197" s="11"/>
      <c r="M2197" s="12"/>
      <c r="N2197" s="12"/>
      <c r="O2197" s="12"/>
      <c r="P2197" s="12"/>
      <c r="Q2197" s="12"/>
      <c r="R2197" s="12"/>
      <c r="S2197" s="12"/>
      <c r="T2197" s="12"/>
      <c r="U2197" s="12"/>
      <c r="V2197" s="12"/>
      <c r="W2197" s="12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2"/>
      <c r="AS2197" s="12"/>
      <c r="AT2197" s="12"/>
      <c r="AU2197" s="12"/>
      <c r="AV2197" s="12"/>
      <c r="AW2197" s="12"/>
      <c r="AX2197" s="12"/>
      <c r="AY2197" s="12"/>
      <c r="AZ2197" s="12"/>
      <c r="BA2197" s="12"/>
      <c r="BB2197" s="12"/>
      <c r="BC2197" s="12"/>
      <c r="BD2197" s="12"/>
      <c r="BE2197" s="12"/>
      <c r="BF2197" s="12"/>
      <c r="BG2197" s="12"/>
      <c r="BH2197" s="12"/>
      <c r="BI2197" s="12"/>
      <c r="BJ2197" s="13"/>
      <c r="BK2197" s="13"/>
      <c r="BL2197" s="13"/>
      <c r="BM2197" s="13"/>
      <c r="BN2197" s="13"/>
    </row>
    <row r="2198" spans="4:66" x14ac:dyDescent="0.25">
      <c r="D2198" s="7"/>
      <c r="E2198" s="10"/>
      <c r="F2198" s="10"/>
      <c r="G2198" s="10"/>
      <c r="H2198" s="10"/>
      <c r="I2198" s="10"/>
      <c r="J2198" s="10"/>
      <c r="K2198" s="11"/>
      <c r="L2198" s="11"/>
      <c r="M2198" s="12"/>
      <c r="N2198" s="12"/>
      <c r="O2198" s="12"/>
      <c r="P2198" s="12"/>
      <c r="Q2198" s="12"/>
      <c r="R2198" s="12"/>
      <c r="S2198" s="12"/>
      <c r="T2198" s="12"/>
      <c r="U2198" s="12"/>
      <c r="V2198" s="12"/>
      <c r="W2198" s="12"/>
      <c r="X2198" s="12"/>
      <c r="Y2198" s="12"/>
      <c r="Z2198" s="12"/>
      <c r="AA2198" s="12"/>
      <c r="AB2198" s="12"/>
      <c r="AC2198" s="12"/>
      <c r="AD2198" s="12"/>
      <c r="AE2198" s="12"/>
      <c r="AF2198" s="12"/>
      <c r="AG2198" s="12"/>
      <c r="AH2198" s="12"/>
      <c r="AI2198" s="12"/>
      <c r="AJ2198" s="12"/>
      <c r="AK2198" s="12"/>
      <c r="AL2198" s="12"/>
      <c r="AM2198" s="12"/>
      <c r="AN2198" s="12"/>
      <c r="AO2198" s="12"/>
      <c r="AP2198" s="12"/>
      <c r="AQ2198" s="12"/>
      <c r="AR2198" s="12"/>
      <c r="AS2198" s="12"/>
      <c r="AT2198" s="12"/>
      <c r="AU2198" s="12"/>
      <c r="AV2198" s="12"/>
      <c r="AW2198" s="12"/>
      <c r="AX2198" s="12"/>
      <c r="AY2198" s="12"/>
      <c r="AZ2198" s="12"/>
      <c r="BA2198" s="12"/>
      <c r="BB2198" s="12"/>
      <c r="BC2198" s="12"/>
      <c r="BD2198" s="12"/>
      <c r="BE2198" s="12"/>
      <c r="BF2198" s="12"/>
      <c r="BG2198" s="12"/>
      <c r="BH2198" s="12"/>
      <c r="BI2198" s="12"/>
      <c r="BJ2198" s="13"/>
      <c r="BK2198" s="13"/>
      <c r="BL2198" s="13"/>
      <c r="BM2198" s="13"/>
      <c r="BN2198" s="13"/>
    </row>
    <row r="2199" spans="4:66" x14ac:dyDescent="0.25">
      <c r="D2199" s="7"/>
      <c r="E2199" s="10"/>
      <c r="F2199" s="10"/>
      <c r="G2199" s="10"/>
      <c r="H2199" s="10"/>
      <c r="I2199" s="10"/>
      <c r="J2199" s="10"/>
      <c r="K2199" s="11"/>
      <c r="L2199" s="11"/>
      <c r="M2199" s="12"/>
      <c r="N2199" s="12"/>
      <c r="O2199" s="12"/>
      <c r="P2199" s="12"/>
      <c r="Q2199" s="12"/>
      <c r="R2199" s="12"/>
      <c r="S2199" s="12"/>
      <c r="T2199" s="12"/>
      <c r="U2199" s="12"/>
      <c r="V2199" s="12"/>
      <c r="W2199" s="12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2"/>
      <c r="AS2199" s="12"/>
      <c r="AT2199" s="12"/>
      <c r="AU2199" s="12"/>
      <c r="AV2199" s="12"/>
      <c r="AW2199" s="12"/>
      <c r="AX2199" s="12"/>
      <c r="AY2199" s="12"/>
      <c r="AZ2199" s="12"/>
      <c r="BA2199" s="12"/>
      <c r="BB2199" s="12"/>
      <c r="BC2199" s="12"/>
      <c r="BD2199" s="12"/>
      <c r="BE2199" s="12"/>
      <c r="BF2199" s="12"/>
      <c r="BG2199" s="12"/>
      <c r="BH2199" s="12"/>
      <c r="BI2199" s="12"/>
      <c r="BJ2199" s="13"/>
      <c r="BK2199" s="13"/>
      <c r="BL2199" s="13"/>
      <c r="BM2199" s="13"/>
      <c r="BN2199" s="13"/>
    </row>
    <row r="2200" spans="4:66" x14ac:dyDescent="0.25">
      <c r="D2200" s="7"/>
      <c r="E2200" s="10"/>
      <c r="F2200" s="10"/>
      <c r="G2200" s="10"/>
      <c r="H2200" s="10"/>
      <c r="I2200" s="10"/>
      <c r="J2200" s="10"/>
      <c r="K2200" s="11"/>
      <c r="L2200" s="11"/>
      <c r="M2200" s="12"/>
      <c r="N2200" s="12"/>
      <c r="O2200" s="12"/>
      <c r="P2200" s="12"/>
      <c r="Q2200" s="12"/>
      <c r="R2200" s="12"/>
      <c r="S2200" s="12"/>
      <c r="T2200" s="12"/>
      <c r="U2200" s="12"/>
      <c r="V2200" s="12"/>
      <c r="W2200" s="12"/>
      <c r="X2200" s="12"/>
      <c r="Y2200" s="12"/>
      <c r="Z2200" s="12"/>
      <c r="AA2200" s="12"/>
      <c r="AB2200" s="12"/>
      <c r="AC2200" s="12"/>
      <c r="AD2200" s="12"/>
      <c r="AE2200" s="12"/>
      <c r="AF2200" s="12"/>
      <c r="AG2200" s="12"/>
      <c r="AH2200" s="12"/>
      <c r="AI2200" s="12"/>
      <c r="AJ2200" s="12"/>
      <c r="AK2200" s="12"/>
      <c r="AL2200" s="12"/>
      <c r="AM2200" s="12"/>
      <c r="AN2200" s="12"/>
      <c r="AO2200" s="12"/>
      <c r="AP2200" s="12"/>
      <c r="AQ2200" s="12"/>
      <c r="AR2200" s="12"/>
      <c r="AS2200" s="12"/>
      <c r="AT2200" s="12"/>
      <c r="AU2200" s="12"/>
      <c r="AV2200" s="12"/>
      <c r="AW2200" s="12"/>
      <c r="AX2200" s="12"/>
      <c r="AY2200" s="12"/>
      <c r="AZ2200" s="12"/>
      <c r="BA2200" s="12"/>
      <c r="BB2200" s="12"/>
      <c r="BC2200" s="12"/>
      <c r="BD2200" s="12"/>
      <c r="BE2200" s="12"/>
      <c r="BF2200" s="12"/>
      <c r="BG2200" s="12"/>
      <c r="BH2200" s="12"/>
      <c r="BI2200" s="12"/>
      <c r="BJ2200" s="13"/>
      <c r="BK2200" s="13"/>
      <c r="BL2200" s="13"/>
      <c r="BM2200" s="13"/>
      <c r="BN2200" s="13"/>
    </row>
    <row r="2201" spans="4:66" x14ac:dyDescent="0.25">
      <c r="D2201" s="7"/>
      <c r="E2201" s="10"/>
      <c r="F2201" s="10"/>
      <c r="G2201" s="10"/>
      <c r="H2201" s="10"/>
      <c r="I2201" s="10"/>
      <c r="J2201" s="10"/>
      <c r="K2201" s="11"/>
      <c r="L2201" s="11"/>
      <c r="M2201" s="12"/>
      <c r="N2201" s="12"/>
      <c r="O2201" s="12"/>
      <c r="P2201" s="12"/>
      <c r="Q2201" s="12"/>
      <c r="R2201" s="12"/>
      <c r="S2201" s="12"/>
      <c r="T2201" s="12"/>
      <c r="U2201" s="12"/>
      <c r="V2201" s="12"/>
      <c r="W2201" s="12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2"/>
      <c r="AS2201" s="12"/>
      <c r="AT2201" s="12"/>
      <c r="AU2201" s="12"/>
      <c r="AV2201" s="12"/>
      <c r="AW2201" s="12"/>
      <c r="AX2201" s="12"/>
      <c r="AY2201" s="12"/>
      <c r="AZ2201" s="12"/>
      <c r="BA2201" s="12"/>
      <c r="BB2201" s="12"/>
      <c r="BC2201" s="12"/>
      <c r="BD2201" s="12"/>
      <c r="BE2201" s="12"/>
      <c r="BF2201" s="12"/>
      <c r="BG2201" s="12"/>
      <c r="BH2201" s="12"/>
      <c r="BI2201" s="12"/>
      <c r="BJ2201" s="13"/>
      <c r="BK2201" s="13"/>
      <c r="BL2201" s="13"/>
      <c r="BM2201" s="13"/>
      <c r="BN2201" s="13"/>
    </row>
    <row r="2202" spans="4:66" x14ac:dyDescent="0.25">
      <c r="D2202" s="7"/>
      <c r="E2202" s="10"/>
      <c r="F2202" s="10"/>
      <c r="G2202" s="10"/>
      <c r="H2202" s="10"/>
      <c r="I2202" s="10"/>
      <c r="J2202" s="10"/>
      <c r="K2202" s="11"/>
      <c r="L2202" s="11"/>
      <c r="M2202" s="12"/>
      <c r="N2202" s="12"/>
      <c r="O2202" s="12"/>
      <c r="P2202" s="12"/>
      <c r="Q2202" s="12"/>
      <c r="R2202" s="12"/>
      <c r="S2202" s="12"/>
      <c r="T2202" s="12"/>
      <c r="U2202" s="12"/>
      <c r="V2202" s="12"/>
      <c r="W2202" s="12"/>
      <c r="X2202" s="12"/>
      <c r="Y2202" s="12"/>
      <c r="Z2202" s="12"/>
      <c r="AA2202" s="12"/>
      <c r="AB2202" s="12"/>
      <c r="AC2202" s="12"/>
      <c r="AD2202" s="12"/>
      <c r="AE2202" s="12"/>
      <c r="AF2202" s="12"/>
      <c r="AG2202" s="12"/>
      <c r="AH2202" s="12"/>
      <c r="AI2202" s="12"/>
      <c r="AJ2202" s="12"/>
      <c r="AK2202" s="12"/>
      <c r="AL2202" s="12"/>
      <c r="AM2202" s="12"/>
      <c r="AN2202" s="12"/>
      <c r="AO2202" s="12"/>
      <c r="AP2202" s="12"/>
      <c r="AQ2202" s="12"/>
      <c r="AR2202" s="12"/>
      <c r="AS2202" s="12"/>
      <c r="AT2202" s="12"/>
      <c r="AU2202" s="12"/>
      <c r="AV2202" s="12"/>
      <c r="AW2202" s="12"/>
      <c r="AX2202" s="12"/>
      <c r="AY2202" s="12"/>
      <c r="AZ2202" s="12"/>
      <c r="BA2202" s="12"/>
      <c r="BB2202" s="12"/>
      <c r="BC2202" s="12"/>
      <c r="BD2202" s="12"/>
      <c r="BE2202" s="12"/>
      <c r="BF2202" s="12"/>
      <c r="BG2202" s="12"/>
      <c r="BH2202" s="12"/>
      <c r="BI2202" s="12"/>
      <c r="BJ2202" s="13"/>
      <c r="BK2202" s="13"/>
      <c r="BL2202" s="13"/>
      <c r="BM2202" s="13"/>
      <c r="BN2202" s="13"/>
    </row>
    <row r="2203" spans="4:66" x14ac:dyDescent="0.25">
      <c r="D2203" s="7"/>
      <c r="E2203" s="10"/>
      <c r="F2203" s="10"/>
      <c r="G2203" s="10"/>
      <c r="H2203" s="10"/>
      <c r="I2203" s="10"/>
      <c r="J2203" s="10"/>
      <c r="K2203" s="11"/>
      <c r="L2203" s="11"/>
      <c r="M2203" s="12"/>
      <c r="N2203" s="12"/>
      <c r="O2203" s="12"/>
      <c r="P2203" s="12"/>
      <c r="Q2203" s="12"/>
      <c r="R2203" s="12"/>
      <c r="S2203" s="12"/>
      <c r="T2203" s="12"/>
      <c r="U2203" s="12"/>
      <c r="V2203" s="12"/>
      <c r="W2203" s="12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2"/>
      <c r="AS2203" s="12"/>
      <c r="AT2203" s="12"/>
      <c r="AU2203" s="12"/>
      <c r="AV2203" s="12"/>
      <c r="AW2203" s="12"/>
      <c r="AX2203" s="12"/>
      <c r="AY2203" s="12"/>
      <c r="AZ2203" s="12"/>
      <c r="BA2203" s="12"/>
      <c r="BB2203" s="12"/>
      <c r="BC2203" s="12"/>
      <c r="BD2203" s="12"/>
      <c r="BE2203" s="12"/>
      <c r="BF2203" s="12"/>
      <c r="BG2203" s="12"/>
      <c r="BH2203" s="12"/>
      <c r="BI2203" s="12"/>
      <c r="BJ2203" s="13"/>
      <c r="BK2203" s="13"/>
      <c r="BL2203" s="13"/>
      <c r="BM2203" s="13"/>
      <c r="BN2203" s="13"/>
    </row>
    <row r="2204" spans="4:66" x14ac:dyDescent="0.25">
      <c r="D2204" s="7"/>
      <c r="E2204" s="10"/>
      <c r="F2204" s="10"/>
      <c r="G2204" s="10"/>
      <c r="H2204" s="10"/>
      <c r="I2204" s="10"/>
      <c r="J2204" s="10"/>
      <c r="K2204" s="11"/>
      <c r="L2204" s="11"/>
      <c r="M2204" s="12"/>
      <c r="N2204" s="12"/>
      <c r="O2204" s="12"/>
      <c r="P2204" s="12"/>
      <c r="Q2204" s="12"/>
      <c r="R2204" s="12"/>
      <c r="S2204" s="12"/>
      <c r="T2204" s="12"/>
      <c r="U2204" s="12"/>
      <c r="V2204" s="12"/>
      <c r="W2204" s="12"/>
      <c r="X2204" s="12"/>
      <c r="Y2204" s="12"/>
      <c r="Z2204" s="12"/>
      <c r="AA2204" s="12"/>
      <c r="AB2204" s="12"/>
      <c r="AC2204" s="12"/>
      <c r="AD2204" s="12"/>
      <c r="AE2204" s="12"/>
      <c r="AF2204" s="12"/>
      <c r="AG2204" s="12"/>
      <c r="AH2204" s="12"/>
      <c r="AI2204" s="12"/>
      <c r="AJ2204" s="12"/>
      <c r="AK2204" s="12"/>
      <c r="AL2204" s="12"/>
      <c r="AM2204" s="12"/>
      <c r="AN2204" s="12"/>
      <c r="AO2204" s="12"/>
      <c r="AP2204" s="12"/>
      <c r="AQ2204" s="12"/>
      <c r="AR2204" s="12"/>
      <c r="AS2204" s="12"/>
      <c r="AT2204" s="12"/>
      <c r="AU2204" s="12"/>
      <c r="AV2204" s="12"/>
      <c r="AW2204" s="12"/>
      <c r="AX2204" s="12"/>
      <c r="AY2204" s="12"/>
      <c r="AZ2204" s="12"/>
      <c r="BA2204" s="12"/>
      <c r="BB2204" s="12"/>
      <c r="BC2204" s="12"/>
      <c r="BD2204" s="12"/>
      <c r="BE2204" s="12"/>
      <c r="BF2204" s="12"/>
      <c r="BG2204" s="12"/>
      <c r="BH2204" s="12"/>
      <c r="BI2204" s="12"/>
      <c r="BJ2204" s="13"/>
      <c r="BK2204" s="13"/>
      <c r="BL2204" s="13"/>
      <c r="BM2204" s="13"/>
      <c r="BN2204" s="13"/>
    </row>
    <row r="2205" spans="4:66" x14ac:dyDescent="0.25">
      <c r="D2205" s="7"/>
      <c r="E2205" s="10"/>
      <c r="F2205" s="10"/>
      <c r="G2205" s="10"/>
      <c r="H2205" s="10"/>
      <c r="I2205" s="10"/>
      <c r="J2205" s="10"/>
      <c r="K2205" s="11"/>
      <c r="L2205" s="11"/>
      <c r="M2205" s="12"/>
      <c r="N2205" s="12"/>
      <c r="O2205" s="12"/>
      <c r="P2205" s="12"/>
      <c r="Q2205" s="12"/>
      <c r="R2205" s="12"/>
      <c r="S2205" s="12"/>
      <c r="T2205" s="12"/>
      <c r="U2205" s="12"/>
      <c r="V2205" s="12"/>
      <c r="W2205" s="12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2"/>
      <c r="AS2205" s="12"/>
      <c r="AT2205" s="12"/>
      <c r="AU2205" s="12"/>
      <c r="AV2205" s="12"/>
      <c r="AW2205" s="12"/>
      <c r="AX2205" s="12"/>
      <c r="AY2205" s="12"/>
      <c r="AZ2205" s="12"/>
      <c r="BA2205" s="12"/>
      <c r="BB2205" s="12"/>
      <c r="BC2205" s="12"/>
      <c r="BD2205" s="12"/>
      <c r="BE2205" s="12"/>
      <c r="BF2205" s="12"/>
      <c r="BG2205" s="12"/>
      <c r="BH2205" s="12"/>
      <c r="BI2205" s="12"/>
      <c r="BJ2205" s="13"/>
      <c r="BK2205" s="13"/>
      <c r="BL2205" s="13"/>
      <c r="BM2205" s="13"/>
      <c r="BN2205" s="13"/>
    </row>
    <row r="2206" spans="4:66" x14ac:dyDescent="0.25">
      <c r="D2206" s="7"/>
      <c r="E2206" s="10"/>
      <c r="F2206" s="10"/>
      <c r="G2206" s="10"/>
      <c r="H2206" s="10"/>
      <c r="I2206" s="10"/>
      <c r="J2206" s="10"/>
      <c r="K2206" s="11"/>
      <c r="L2206" s="11"/>
      <c r="M2206" s="12"/>
      <c r="N2206" s="12"/>
      <c r="O2206" s="12"/>
      <c r="P2206" s="12"/>
      <c r="Q2206" s="12"/>
      <c r="R2206" s="12"/>
      <c r="S2206" s="12"/>
      <c r="T2206" s="12"/>
      <c r="U2206" s="12"/>
      <c r="V2206" s="12"/>
      <c r="W2206" s="12"/>
      <c r="X2206" s="12"/>
      <c r="Y2206" s="12"/>
      <c r="Z2206" s="12"/>
      <c r="AA2206" s="12"/>
      <c r="AB2206" s="12"/>
      <c r="AC2206" s="12"/>
      <c r="AD2206" s="12"/>
      <c r="AE2206" s="12"/>
      <c r="AF2206" s="12"/>
      <c r="AG2206" s="12"/>
      <c r="AH2206" s="12"/>
      <c r="AI2206" s="12"/>
      <c r="AJ2206" s="12"/>
      <c r="AK2206" s="12"/>
      <c r="AL2206" s="12"/>
      <c r="AM2206" s="12"/>
      <c r="AN2206" s="12"/>
      <c r="AO2206" s="12"/>
      <c r="AP2206" s="12"/>
      <c r="AQ2206" s="12"/>
      <c r="AR2206" s="12"/>
      <c r="AS2206" s="12"/>
      <c r="AT2206" s="12"/>
      <c r="AU2206" s="12"/>
      <c r="AV2206" s="12"/>
      <c r="AW2206" s="12"/>
      <c r="AX2206" s="12"/>
      <c r="AY2206" s="12"/>
      <c r="AZ2206" s="12"/>
      <c r="BA2206" s="12"/>
      <c r="BB2206" s="12"/>
      <c r="BC2206" s="12"/>
      <c r="BD2206" s="12"/>
      <c r="BE2206" s="12"/>
      <c r="BF2206" s="12"/>
      <c r="BG2206" s="12"/>
      <c r="BH2206" s="12"/>
      <c r="BI2206" s="12"/>
      <c r="BJ2206" s="13"/>
      <c r="BK2206" s="13"/>
      <c r="BL2206" s="13"/>
      <c r="BM2206" s="13"/>
      <c r="BN2206" s="13"/>
    </row>
    <row r="2207" spans="4:66" x14ac:dyDescent="0.25">
      <c r="D2207" s="7"/>
      <c r="E2207" s="10"/>
      <c r="F2207" s="10"/>
      <c r="G2207" s="10"/>
      <c r="H2207" s="10"/>
      <c r="I2207" s="10"/>
      <c r="J2207" s="10"/>
      <c r="K2207" s="11"/>
      <c r="L2207" s="11"/>
      <c r="M2207" s="12"/>
      <c r="N2207" s="12"/>
      <c r="O2207" s="12"/>
      <c r="P2207" s="12"/>
      <c r="Q2207" s="12"/>
      <c r="R2207" s="12"/>
      <c r="S2207" s="12"/>
      <c r="T2207" s="12"/>
      <c r="U2207" s="12"/>
      <c r="V2207" s="12"/>
      <c r="W2207" s="12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2"/>
      <c r="AS2207" s="12"/>
      <c r="AT2207" s="12"/>
      <c r="AU2207" s="12"/>
      <c r="AV2207" s="12"/>
      <c r="AW2207" s="12"/>
      <c r="AX2207" s="12"/>
      <c r="AY2207" s="12"/>
      <c r="AZ2207" s="12"/>
      <c r="BA2207" s="12"/>
      <c r="BB2207" s="12"/>
      <c r="BC2207" s="12"/>
      <c r="BD2207" s="12"/>
      <c r="BE2207" s="12"/>
      <c r="BF2207" s="12"/>
      <c r="BG2207" s="12"/>
      <c r="BH2207" s="12"/>
      <c r="BI2207" s="12"/>
      <c r="BJ2207" s="13"/>
      <c r="BK2207" s="13"/>
      <c r="BL2207" s="13"/>
      <c r="BM2207" s="13"/>
      <c r="BN2207" s="13"/>
    </row>
    <row r="2208" spans="4:66" x14ac:dyDescent="0.25">
      <c r="D2208" s="7"/>
      <c r="E2208" s="10"/>
      <c r="F2208" s="10"/>
      <c r="G2208" s="10"/>
      <c r="H2208" s="10"/>
      <c r="I2208" s="10"/>
      <c r="J2208" s="10"/>
      <c r="K2208" s="11"/>
      <c r="L2208" s="11"/>
      <c r="M2208" s="12"/>
      <c r="N2208" s="12"/>
      <c r="O2208" s="12"/>
      <c r="P2208" s="12"/>
      <c r="Q2208" s="12"/>
      <c r="R2208" s="12"/>
      <c r="S2208" s="12"/>
      <c r="T2208" s="12"/>
      <c r="U2208" s="12"/>
      <c r="V2208" s="12"/>
      <c r="W2208" s="12"/>
      <c r="X2208" s="12"/>
      <c r="Y2208" s="12"/>
      <c r="Z2208" s="12"/>
      <c r="AA2208" s="12"/>
      <c r="AB2208" s="12"/>
      <c r="AC2208" s="12"/>
      <c r="AD2208" s="12"/>
      <c r="AE2208" s="12"/>
      <c r="AF2208" s="12"/>
      <c r="AG2208" s="12"/>
      <c r="AH2208" s="12"/>
      <c r="AI2208" s="12"/>
      <c r="AJ2208" s="12"/>
      <c r="AK2208" s="12"/>
      <c r="AL2208" s="12"/>
      <c r="AM2208" s="12"/>
      <c r="AN2208" s="12"/>
      <c r="AO2208" s="12"/>
      <c r="AP2208" s="12"/>
      <c r="AQ2208" s="12"/>
      <c r="AR2208" s="12"/>
      <c r="AS2208" s="12"/>
      <c r="AT2208" s="12"/>
      <c r="AU2208" s="12"/>
      <c r="AV2208" s="12"/>
      <c r="AW2208" s="12"/>
      <c r="AX2208" s="12"/>
      <c r="AY2208" s="12"/>
      <c r="AZ2208" s="12"/>
      <c r="BA2208" s="12"/>
      <c r="BB2208" s="12"/>
      <c r="BC2208" s="12"/>
      <c r="BD2208" s="12"/>
      <c r="BE2208" s="12"/>
      <c r="BF2208" s="12"/>
      <c r="BG2208" s="12"/>
      <c r="BH2208" s="12"/>
      <c r="BI2208" s="12"/>
      <c r="BJ2208" s="13"/>
      <c r="BK2208" s="13"/>
      <c r="BL2208" s="13"/>
      <c r="BM2208" s="13"/>
      <c r="BN2208" s="13"/>
    </row>
    <row r="2209" spans="4:66" x14ac:dyDescent="0.25">
      <c r="D2209" s="7"/>
      <c r="E2209" s="10"/>
      <c r="F2209" s="10"/>
      <c r="G2209" s="10"/>
      <c r="H2209" s="10"/>
      <c r="I2209" s="10"/>
      <c r="J2209" s="10"/>
      <c r="K2209" s="11"/>
      <c r="L2209" s="11"/>
      <c r="M2209" s="12"/>
      <c r="N2209" s="12"/>
      <c r="O2209" s="12"/>
      <c r="P2209" s="12"/>
      <c r="Q2209" s="12"/>
      <c r="R2209" s="12"/>
      <c r="S2209" s="12"/>
      <c r="T2209" s="12"/>
      <c r="U2209" s="12"/>
      <c r="V2209" s="12"/>
      <c r="W2209" s="12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2"/>
      <c r="AS2209" s="12"/>
      <c r="AT2209" s="12"/>
      <c r="AU2209" s="12"/>
      <c r="AV2209" s="12"/>
      <c r="AW2209" s="12"/>
      <c r="AX2209" s="12"/>
      <c r="AY2209" s="12"/>
      <c r="AZ2209" s="12"/>
      <c r="BA2209" s="12"/>
      <c r="BB2209" s="12"/>
      <c r="BC2209" s="12"/>
      <c r="BD2209" s="12"/>
      <c r="BE2209" s="12"/>
      <c r="BF2209" s="12"/>
      <c r="BG2209" s="12"/>
      <c r="BH2209" s="12"/>
      <c r="BI2209" s="12"/>
      <c r="BJ2209" s="13"/>
      <c r="BK2209" s="13"/>
      <c r="BL2209" s="13"/>
      <c r="BM2209" s="13"/>
      <c r="BN2209" s="13"/>
    </row>
    <row r="2210" spans="4:66" x14ac:dyDescent="0.25">
      <c r="D2210" s="7"/>
      <c r="E2210" s="10"/>
      <c r="F2210" s="10"/>
      <c r="G2210" s="10"/>
      <c r="H2210" s="10"/>
      <c r="I2210" s="10"/>
      <c r="J2210" s="10"/>
      <c r="K2210" s="11"/>
      <c r="L2210" s="11"/>
      <c r="M2210" s="12"/>
      <c r="N2210" s="12"/>
      <c r="O2210" s="12"/>
      <c r="P2210" s="12"/>
      <c r="Q2210" s="12"/>
      <c r="R2210" s="12"/>
      <c r="S2210" s="12"/>
      <c r="T2210" s="12"/>
      <c r="U2210" s="12"/>
      <c r="V2210" s="12"/>
      <c r="W2210" s="12"/>
      <c r="X2210" s="12"/>
      <c r="Y2210" s="12"/>
      <c r="Z2210" s="12"/>
      <c r="AA2210" s="12"/>
      <c r="AB2210" s="12"/>
      <c r="AC2210" s="12"/>
      <c r="AD2210" s="12"/>
      <c r="AE2210" s="12"/>
      <c r="AF2210" s="12"/>
      <c r="AG2210" s="12"/>
      <c r="AH2210" s="12"/>
      <c r="AI2210" s="12"/>
      <c r="AJ2210" s="12"/>
      <c r="AK2210" s="12"/>
      <c r="AL2210" s="12"/>
      <c r="AM2210" s="12"/>
      <c r="AN2210" s="12"/>
      <c r="AO2210" s="12"/>
      <c r="AP2210" s="12"/>
      <c r="AQ2210" s="12"/>
      <c r="AR2210" s="12"/>
      <c r="AS2210" s="12"/>
      <c r="AT2210" s="12"/>
      <c r="AU2210" s="12"/>
      <c r="AV2210" s="12"/>
      <c r="AW2210" s="12"/>
      <c r="AX2210" s="12"/>
      <c r="AY2210" s="12"/>
      <c r="AZ2210" s="12"/>
      <c r="BA2210" s="12"/>
      <c r="BB2210" s="12"/>
      <c r="BC2210" s="12"/>
      <c r="BD2210" s="12"/>
      <c r="BE2210" s="12"/>
      <c r="BF2210" s="12"/>
      <c r="BG2210" s="12"/>
      <c r="BH2210" s="12"/>
      <c r="BI2210" s="12"/>
      <c r="BJ2210" s="13"/>
      <c r="BK2210" s="13"/>
      <c r="BL2210" s="13"/>
      <c r="BM2210" s="13"/>
      <c r="BN2210" s="13"/>
    </row>
    <row r="2211" spans="4:66" x14ac:dyDescent="0.25">
      <c r="D2211" s="7"/>
      <c r="E2211" s="10"/>
      <c r="F2211" s="10"/>
      <c r="G2211" s="10"/>
      <c r="H2211" s="10"/>
      <c r="I2211" s="10"/>
      <c r="J2211" s="10"/>
      <c r="K2211" s="11"/>
      <c r="L2211" s="11"/>
      <c r="M2211" s="12"/>
      <c r="N2211" s="12"/>
      <c r="O2211" s="12"/>
      <c r="P2211" s="12"/>
      <c r="Q2211" s="12"/>
      <c r="R2211" s="12"/>
      <c r="S2211" s="12"/>
      <c r="T2211" s="12"/>
      <c r="U2211" s="12"/>
      <c r="V2211" s="12"/>
      <c r="W2211" s="12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2"/>
      <c r="AS2211" s="12"/>
      <c r="AT2211" s="12"/>
      <c r="AU2211" s="12"/>
      <c r="AV2211" s="12"/>
      <c r="AW2211" s="12"/>
      <c r="AX2211" s="12"/>
      <c r="AY2211" s="12"/>
      <c r="AZ2211" s="12"/>
      <c r="BA2211" s="12"/>
      <c r="BB2211" s="12"/>
      <c r="BC2211" s="12"/>
      <c r="BD2211" s="12"/>
      <c r="BE2211" s="12"/>
      <c r="BF2211" s="12"/>
      <c r="BG2211" s="12"/>
      <c r="BH2211" s="12"/>
      <c r="BI2211" s="12"/>
      <c r="BJ2211" s="13"/>
      <c r="BK2211" s="13"/>
      <c r="BL2211" s="13"/>
      <c r="BM2211" s="13"/>
      <c r="BN2211" s="13"/>
    </row>
    <row r="2212" spans="4:66" x14ac:dyDescent="0.25">
      <c r="D2212" s="7"/>
      <c r="E2212" s="10"/>
      <c r="F2212" s="10"/>
      <c r="G2212" s="10"/>
      <c r="H2212" s="10"/>
      <c r="I2212" s="10"/>
      <c r="J2212" s="10"/>
      <c r="K2212" s="11"/>
      <c r="L2212" s="11"/>
      <c r="M2212" s="12"/>
      <c r="N2212" s="12"/>
      <c r="O2212" s="12"/>
      <c r="P2212" s="12"/>
      <c r="Q2212" s="12"/>
      <c r="R2212" s="12"/>
      <c r="S2212" s="12"/>
      <c r="T2212" s="12"/>
      <c r="U2212" s="12"/>
      <c r="V2212" s="12"/>
      <c r="W2212" s="12"/>
      <c r="X2212" s="12"/>
      <c r="Y2212" s="12"/>
      <c r="Z2212" s="12"/>
      <c r="AA2212" s="12"/>
      <c r="AB2212" s="12"/>
      <c r="AC2212" s="12"/>
      <c r="AD2212" s="12"/>
      <c r="AE2212" s="12"/>
      <c r="AF2212" s="12"/>
      <c r="AG2212" s="12"/>
      <c r="AH2212" s="12"/>
      <c r="AI2212" s="12"/>
      <c r="AJ2212" s="12"/>
      <c r="AK2212" s="12"/>
      <c r="AL2212" s="12"/>
      <c r="AM2212" s="12"/>
      <c r="AN2212" s="12"/>
      <c r="AO2212" s="12"/>
      <c r="AP2212" s="12"/>
      <c r="AQ2212" s="12"/>
      <c r="AR2212" s="12"/>
      <c r="AS2212" s="12"/>
      <c r="AT2212" s="12"/>
      <c r="AU2212" s="12"/>
      <c r="AV2212" s="12"/>
      <c r="AW2212" s="12"/>
      <c r="AX2212" s="12"/>
      <c r="AY2212" s="12"/>
      <c r="AZ2212" s="12"/>
      <c r="BA2212" s="12"/>
      <c r="BB2212" s="12"/>
      <c r="BC2212" s="12"/>
      <c r="BD2212" s="12"/>
      <c r="BE2212" s="12"/>
      <c r="BF2212" s="12"/>
      <c r="BG2212" s="12"/>
      <c r="BH2212" s="12"/>
      <c r="BI2212" s="12"/>
      <c r="BJ2212" s="13"/>
      <c r="BK2212" s="13"/>
      <c r="BL2212" s="13"/>
      <c r="BM2212" s="13"/>
      <c r="BN2212" s="13"/>
    </row>
    <row r="2213" spans="4:66" x14ac:dyDescent="0.25">
      <c r="D2213" s="7"/>
      <c r="E2213" s="10"/>
      <c r="F2213" s="10"/>
      <c r="G2213" s="10"/>
      <c r="H2213" s="10"/>
      <c r="I2213" s="10"/>
      <c r="J2213" s="10"/>
      <c r="K2213" s="11"/>
      <c r="L2213" s="11"/>
      <c r="M2213" s="12"/>
      <c r="N2213" s="12"/>
      <c r="O2213" s="12"/>
      <c r="P2213" s="12"/>
      <c r="Q2213" s="12"/>
      <c r="R2213" s="12"/>
      <c r="S2213" s="12"/>
      <c r="T2213" s="12"/>
      <c r="U2213" s="12"/>
      <c r="V2213" s="12"/>
      <c r="W2213" s="12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2"/>
      <c r="AS2213" s="12"/>
      <c r="AT2213" s="12"/>
      <c r="AU2213" s="12"/>
      <c r="AV2213" s="12"/>
      <c r="AW2213" s="12"/>
      <c r="AX2213" s="12"/>
      <c r="AY2213" s="12"/>
      <c r="AZ2213" s="12"/>
      <c r="BA2213" s="12"/>
      <c r="BB2213" s="12"/>
      <c r="BC2213" s="12"/>
      <c r="BD2213" s="12"/>
      <c r="BE2213" s="12"/>
      <c r="BF2213" s="12"/>
      <c r="BG2213" s="12"/>
      <c r="BH2213" s="12"/>
      <c r="BI2213" s="12"/>
      <c r="BJ2213" s="13"/>
      <c r="BK2213" s="13"/>
      <c r="BL2213" s="13"/>
      <c r="BM2213" s="13"/>
      <c r="BN2213" s="13"/>
    </row>
    <row r="2214" spans="4:66" x14ac:dyDescent="0.25">
      <c r="D2214" s="7"/>
      <c r="E2214" s="10"/>
      <c r="F2214" s="10"/>
      <c r="G2214" s="10"/>
      <c r="H2214" s="10"/>
      <c r="I2214" s="10"/>
      <c r="J2214" s="10"/>
      <c r="K2214" s="11"/>
      <c r="L2214" s="11"/>
      <c r="M2214" s="12"/>
      <c r="N2214" s="12"/>
      <c r="O2214" s="12"/>
      <c r="P2214" s="12"/>
      <c r="Q2214" s="12"/>
      <c r="R2214" s="12"/>
      <c r="S2214" s="12"/>
      <c r="T2214" s="12"/>
      <c r="U2214" s="12"/>
      <c r="V2214" s="12"/>
      <c r="W2214" s="12"/>
      <c r="X2214" s="12"/>
      <c r="Y2214" s="12"/>
      <c r="Z2214" s="12"/>
      <c r="AA2214" s="12"/>
      <c r="AB2214" s="12"/>
      <c r="AC2214" s="12"/>
      <c r="AD2214" s="12"/>
      <c r="AE2214" s="12"/>
      <c r="AF2214" s="12"/>
      <c r="AG2214" s="12"/>
      <c r="AH2214" s="12"/>
      <c r="AI2214" s="12"/>
      <c r="AJ2214" s="12"/>
      <c r="AK2214" s="12"/>
      <c r="AL2214" s="12"/>
      <c r="AM2214" s="12"/>
      <c r="AN2214" s="12"/>
      <c r="AO2214" s="12"/>
      <c r="AP2214" s="12"/>
      <c r="AQ2214" s="12"/>
      <c r="AR2214" s="12"/>
      <c r="AS2214" s="12"/>
      <c r="AT2214" s="12"/>
      <c r="AU2214" s="12"/>
      <c r="AV2214" s="12"/>
      <c r="AW2214" s="12"/>
      <c r="AX2214" s="12"/>
      <c r="AY2214" s="12"/>
      <c r="AZ2214" s="12"/>
      <c r="BA2214" s="12"/>
      <c r="BB2214" s="12"/>
      <c r="BC2214" s="12"/>
      <c r="BD2214" s="12"/>
      <c r="BE2214" s="12"/>
      <c r="BF2214" s="12"/>
      <c r="BG2214" s="12"/>
      <c r="BH2214" s="12"/>
      <c r="BI2214" s="12"/>
      <c r="BJ2214" s="13"/>
      <c r="BK2214" s="13"/>
      <c r="BL2214" s="13"/>
      <c r="BM2214" s="13"/>
      <c r="BN2214" s="13"/>
    </row>
    <row r="2215" spans="4:66" x14ac:dyDescent="0.25">
      <c r="D2215" s="7"/>
      <c r="E2215" s="10"/>
      <c r="F2215" s="10"/>
      <c r="G2215" s="10"/>
      <c r="H2215" s="10"/>
      <c r="I2215" s="10"/>
      <c r="J2215" s="10"/>
      <c r="K2215" s="11"/>
      <c r="L2215" s="11"/>
      <c r="M2215" s="12"/>
      <c r="N2215" s="12"/>
      <c r="O2215" s="12"/>
      <c r="P2215" s="12"/>
      <c r="Q2215" s="12"/>
      <c r="R2215" s="12"/>
      <c r="S2215" s="12"/>
      <c r="T2215" s="12"/>
      <c r="U2215" s="12"/>
      <c r="V2215" s="12"/>
      <c r="W2215" s="12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2"/>
      <c r="AS2215" s="12"/>
      <c r="AT2215" s="12"/>
      <c r="AU2215" s="12"/>
      <c r="AV2215" s="12"/>
      <c r="AW2215" s="12"/>
      <c r="AX2215" s="12"/>
      <c r="AY2215" s="12"/>
      <c r="AZ2215" s="12"/>
      <c r="BA2215" s="12"/>
      <c r="BB2215" s="12"/>
      <c r="BC2215" s="12"/>
      <c r="BD2215" s="12"/>
      <c r="BE2215" s="12"/>
      <c r="BF2215" s="12"/>
      <c r="BG2215" s="12"/>
      <c r="BH2215" s="12"/>
      <c r="BI2215" s="12"/>
      <c r="BJ2215" s="13"/>
      <c r="BK2215" s="13"/>
      <c r="BL2215" s="13"/>
      <c r="BM2215" s="13"/>
      <c r="BN2215" s="13"/>
    </row>
    <row r="2216" spans="4:66" x14ac:dyDescent="0.25">
      <c r="D2216" s="7"/>
      <c r="E2216" s="10"/>
      <c r="F2216" s="10"/>
      <c r="G2216" s="10"/>
      <c r="H2216" s="10"/>
      <c r="I2216" s="10"/>
      <c r="J2216" s="10"/>
      <c r="K2216" s="11"/>
      <c r="L2216" s="11"/>
      <c r="M2216" s="12"/>
      <c r="N2216" s="12"/>
      <c r="O2216" s="12"/>
      <c r="P2216" s="12"/>
      <c r="Q2216" s="12"/>
      <c r="R2216" s="12"/>
      <c r="S2216" s="12"/>
      <c r="T2216" s="12"/>
      <c r="U2216" s="12"/>
      <c r="V2216" s="12"/>
      <c r="W2216" s="12"/>
      <c r="X2216" s="12"/>
      <c r="Y2216" s="12"/>
      <c r="Z2216" s="12"/>
      <c r="AA2216" s="12"/>
      <c r="AB2216" s="12"/>
      <c r="AC2216" s="12"/>
      <c r="AD2216" s="12"/>
      <c r="AE2216" s="12"/>
      <c r="AF2216" s="12"/>
      <c r="AG2216" s="12"/>
      <c r="AH2216" s="12"/>
      <c r="AI2216" s="12"/>
      <c r="AJ2216" s="12"/>
      <c r="AK2216" s="12"/>
      <c r="AL2216" s="12"/>
      <c r="AM2216" s="12"/>
      <c r="AN2216" s="12"/>
      <c r="AO2216" s="12"/>
      <c r="AP2216" s="12"/>
      <c r="AQ2216" s="12"/>
      <c r="AR2216" s="12"/>
      <c r="AS2216" s="12"/>
      <c r="AT2216" s="12"/>
      <c r="AU2216" s="12"/>
      <c r="AV2216" s="12"/>
      <c r="AW2216" s="12"/>
      <c r="AX2216" s="12"/>
      <c r="AY2216" s="12"/>
      <c r="AZ2216" s="12"/>
      <c r="BA2216" s="12"/>
      <c r="BB2216" s="12"/>
      <c r="BC2216" s="12"/>
      <c r="BD2216" s="12"/>
      <c r="BE2216" s="12"/>
      <c r="BF2216" s="12"/>
      <c r="BG2216" s="12"/>
      <c r="BH2216" s="12"/>
      <c r="BI2216" s="12"/>
      <c r="BJ2216" s="13"/>
      <c r="BK2216" s="13"/>
      <c r="BL2216" s="13"/>
      <c r="BM2216" s="13"/>
      <c r="BN2216" s="13"/>
    </row>
    <row r="2217" spans="4:66" x14ac:dyDescent="0.25">
      <c r="D2217" s="7"/>
      <c r="E2217" s="10"/>
      <c r="F2217" s="10"/>
      <c r="G2217" s="10"/>
      <c r="H2217" s="10"/>
      <c r="I2217" s="10"/>
      <c r="J2217" s="10"/>
      <c r="K2217" s="11"/>
      <c r="L2217" s="11"/>
      <c r="M2217" s="12"/>
      <c r="N2217" s="12"/>
      <c r="O2217" s="12"/>
      <c r="P2217" s="12"/>
      <c r="Q2217" s="12"/>
      <c r="R2217" s="12"/>
      <c r="S2217" s="12"/>
      <c r="T2217" s="12"/>
      <c r="U2217" s="12"/>
      <c r="V2217" s="12"/>
      <c r="W2217" s="12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2"/>
      <c r="AS2217" s="12"/>
      <c r="AT2217" s="12"/>
      <c r="AU2217" s="12"/>
      <c r="AV2217" s="12"/>
      <c r="AW2217" s="12"/>
      <c r="AX2217" s="12"/>
      <c r="AY2217" s="12"/>
      <c r="AZ2217" s="12"/>
      <c r="BA2217" s="12"/>
      <c r="BB2217" s="12"/>
      <c r="BC2217" s="12"/>
      <c r="BD2217" s="12"/>
      <c r="BE2217" s="12"/>
      <c r="BF2217" s="12"/>
      <c r="BG2217" s="12"/>
      <c r="BH2217" s="12"/>
      <c r="BI2217" s="12"/>
      <c r="BJ2217" s="13"/>
      <c r="BK2217" s="13"/>
      <c r="BL2217" s="13"/>
      <c r="BM2217" s="13"/>
      <c r="BN2217" s="13"/>
    </row>
    <row r="2218" spans="4:66" x14ac:dyDescent="0.25">
      <c r="D2218" s="7"/>
      <c r="E2218" s="10"/>
      <c r="F2218" s="10"/>
      <c r="G2218" s="10"/>
      <c r="H2218" s="10"/>
      <c r="I2218" s="10"/>
      <c r="J2218" s="10"/>
      <c r="K2218" s="11"/>
      <c r="L2218" s="11"/>
      <c r="M2218" s="12"/>
      <c r="N2218" s="12"/>
      <c r="O2218" s="12"/>
      <c r="P2218" s="12"/>
      <c r="Q2218" s="12"/>
      <c r="R2218" s="12"/>
      <c r="S2218" s="12"/>
      <c r="T2218" s="12"/>
      <c r="U2218" s="12"/>
      <c r="V2218" s="12"/>
      <c r="W2218" s="12"/>
      <c r="X2218" s="12"/>
      <c r="Y2218" s="12"/>
      <c r="Z2218" s="12"/>
      <c r="AA2218" s="12"/>
      <c r="AB2218" s="12"/>
      <c r="AC2218" s="12"/>
      <c r="AD2218" s="12"/>
      <c r="AE2218" s="12"/>
      <c r="AF2218" s="12"/>
      <c r="AG2218" s="12"/>
      <c r="AH2218" s="12"/>
      <c r="AI2218" s="12"/>
      <c r="AJ2218" s="12"/>
      <c r="AK2218" s="12"/>
      <c r="AL2218" s="12"/>
      <c r="AM2218" s="12"/>
      <c r="AN2218" s="12"/>
      <c r="AO2218" s="12"/>
      <c r="AP2218" s="12"/>
      <c r="AQ2218" s="12"/>
      <c r="AR2218" s="12"/>
      <c r="AS2218" s="12"/>
      <c r="AT2218" s="12"/>
      <c r="AU2218" s="12"/>
      <c r="AV2218" s="12"/>
      <c r="AW2218" s="12"/>
      <c r="AX2218" s="12"/>
      <c r="AY2218" s="12"/>
      <c r="AZ2218" s="12"/>
      <c r="BA2218" s="12"/>
      <c r="BB2218" s="12"/>
      <c r="BC2218" s="12"/>
      <c r="BD2218" s="12"/>
      <c r="BE2218" s="12"/>
      <c r="BF2218" s="12"/>
      <c r="BG2218" s="12"/>
      <c r="BH2218" s="12"/>
      <c r="BI2218" s="12"/>
      <c r="BJ2218" s="13"/>
      <c r="BK2218" s="13"/>
      <c r="BL2218" s="13"/>
      <c r="BM2218" s="13"/>
      <c r="BN2218" s="13"/>
    </row>
    <row r="2219" spans="4:66" x14ac:dyDescent="0.25">
      <c r="D2219" s="7"/>
      <c r="E2219" s="10"/>
      <c r="F2219" s="10"/>
      <c r="G2219" s="10"/>
      <c r="H2219" s="10"/>
      <c r="I2219" s="10"/>
      <c r="J2219" s="10"/>
      <c r="K2219" s="11"/>
      <c r="L2219" s="11"/>
      <c r="M2219" s="12"/>
      <c r="N2219" s="12"/>
      <c r="O2219" s="12"/>
      <c r="P2219" s="12"/>
      <c r="Q2219" s="12"/>
      <c r="R2219" s="12"/>
      <c r="S2219" s="12"/>
      <c r="T2219" s="12"/>
      <c r="U2219" s="12"/>
      <c r="V2219" s="12"/>
      <c r="W2219" s="12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2"/>
      <c r="AS2219" s="12"/>
      <c r="AT2219" s="12"/>
      <c r="AU2219" s="12"/>
      <c r="AV2219" s="12"/>
      <c r="AW2219" s="12"/>
      <c r="AX2219" s="12"/>
      <c r="AY2219" s="12"/>
      <c r="AZ2219" s="12"/>
      <c r="BA2219" s="12"/>
      <c r="BB2219" s="12"/>
      <c r="BC2219" s="12"/>
      <c r="BD2219" s="12"/>
      <c r="BE2219" s="12"/>
      <c r="BF2219" s="12"/>
      <c r="BG2219" s="12"/>
      <c r="BH2219" s="12"/>
      <c r="BI2219" s="12"/>
      <c r="BJ2219" s="13"/>
      <c r="BK2219" s="13"/>
      <c r="BL2219" s="13"/>
      <c r="BM2219" s="13"/>
      <c r="BN2219" s="13"/>
    </row>
    <row r="2220" spans="4:66" x14ac:dyDescent="0.25">
      <c r="D2220" s="7"/>
      <c r="E2220" s="10"/>
      <c r="F2220" s="10"/>
      <c r="G2220" s="10"/>
      <c r="H2220" s="10"/>
      <c r="I2220" s="10"/>
      <c r="J2220" s="10"/>
      <c r="K2220" s="11"/>
      <c r="L2220" s="11"/>
      <c r="M2220" s="12"/>
      <c r="N2220" s="12"/>
      <c r="O2220" s="12"/>
      <c r="P2220" s="12"/>
      <c r="Q2220" s="12"/>
      <c r="R2220" s="12"/>
      <c r="S2220" s="12"/>
      <c r="T2220" s="12"/>
      <c r="U2220" s="12"/>
      <c r="V2220" s="12"/>
      <c r="W2220" s="12"/>
      <c r="X2220" s="12"/>
      <c r="Y2220" s="12"/>
      <c r="Z2220" s="12"/>
      <c r="AA2220" s="12"/>
      <c r="AB2220" s="12"/>
      <c r="AC2220" s="12"/>
      <c r="AD2220" s="12"/>
      <c r="AE2220" s="12"/>
      <c r="AF2220" s="12"/>
      <c r="AG2220" s="12"/>
      <c r="AH2220" s="12"/>
      <c r="AI2220" s="12"/>
      <c r="AJ2220" s="12"/>
      <c r="AK2220" s="12"/>
      <c r="AL2220" s="12"/>
      <c r="AM2220" s="12"/>
      <c r="AN2220" s="12"/>
      <c r="AO2220" s="12"/>
      <c r="AP2220" s="12"/>
      <c r="AQ2220" s="12"/>
      <c r="AR2220" s="12"/>
      <c r="AS2220" s="12"/>
      <c r="AT2220" s="12"/>
      <c r="AU2220" s="12"/>
      <c r="AV2220" s="12"/>
      <c r="AW2220" s="12"/>
      <c r="AX2220" s="12"/>
      <c r="AY2220" s="12"/>
      <c r="AZ2220" s="12"/>
      <c r="BA2220" s="12"/>
      <c r="BB2220" s="12"/>
      <c r="BC2220" s="12"/>
      <c r="BD2220" s="12"/>
      <c r="BE2220" s="12"/>
      <c r="BF2220" s="12"/>
      <c r="BG2220" s="12"/>
      <c r="BH2220" s="12"/>
      <c r="BI2220" s="12"/>
      <c r="BJ2220" s="13"/>
      <c r="BK2220" s="13"/>
      <c r="BL2220" s="13"/>
      <c r="BM2220" s="13"/>
      <c r="BN2220" s="13"/>
    </row>
    <row r="2221" spans="4:66" x14ac:dyDescent="0.25">
      <c r="D2221" s="7"/>
      <c r="E2221" s="10"/>
      <c r="F2221" s="10"/>
      <c r="G2221" s="10"/>
      <c r="H2221" s="10"/>
      <c r="I2221" s="10"/>
      <c r="J2221" s="10"/>
      <c r="K2221" s="11"/>
      <c r="L2221" s="11"/>
      <c r="M2221" s="12"/>
      <c r="N2221" s="12"/>
      <c r="O2221" s="12"/>
      <c r="P2221" s="12"/>
      <c r="Q2221" s="12"/>
      <c r="R2221" s="12"/>
      <c r="S2221" s="12"/>
      <c r="T2221" s="12"/>
      <c r="U2221" s="12"/>
      <c r="V2221" s="12"/>
      <c r="W2221" s="12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2"/>
      <c r="AS2221" s="12"/>
      <c r="AT2221" s="12"/>
      <c r="AU2221" s="12"/>
      <c r="AV2221" s="12"/>
      <c r="AW2221" s="12"/>
      <c r="AX2221" s="12"/>
      <c r="AY2221" s="12"/>
      <c r="AZ2221" s="12"/>
      <c r="BA2221" s="12"/>
      <c r="BB2221" s="12"/>
      <c r="BC2221" s="12"/>
      <c r="BD2221" s="12"/>
      <c r="BE2221" s="12"/>
      <c r="BF2221" s="12"/>
      <c r="BG2221" s="12"/>
      <c r="BH2221" s="12"/>
      <c r="BI2221" s="12"/>
      <c r="BJ2221" s="13"/>
      <c r="BK2221" s="13"/>
      <c r="BL2221" s="13"/>
      <c r="BM2221" s="13"/>
      <c r="BN2221" s="13"/>
    </row>
    <row r="2222" spans="4:66" x14ac:dyDescent="0.25">
      <c r="D2222" s="7"/>
      <c r="E2222" s="10"/>
      <c r="F2222" s="10"/>
      <c r="G2222" s="10"/>
      <c r="H2222" s="10"/>
      <c r="I2222" s="10"/>
      <c r="J2222" s="10"/>
      <c r="K2222" s="11"/>
      <c r="L2222" s="11"/>
      <c r="M2222" s="12"/>
      <c r="N2222" s="12"/>
      <c r="O2222" s="12"/>
      <c r="P2222" s="12"/>
      <c r="Q2222" s="12"/>
      <c r="R2222" s="12"/>
      <c r="S2222" s="12"/>
      <c r="T2222" s="12"/>
      <c r="U2222" s="12"/>
      <c r="V2222" s="12"/>
      <c r="W2222" s="12"/>
      <c r="X2222" s="12"/>
      <c r="Y2222" s="12"/>
      <c r="Z2222" s="12"/>
      <c r="AA2222" s="12"/>
      <c r="AB2222" s="12"/>
      <c r="AC2222" s="12"/>
      <c r="AD2222" s="12"/>
      <c r="AE2222" s="12"/>
      <c r="AF2222" s="12"/>
      <c r="AG2222" s="12"/>
      <c r="AH2222" s="12"/>
      <c r="AI2222" s="12"/>
      <c r="AJ2222" s="12"/>
      <c r="AK2222" s="12"/>
      <c r="AL2222" s="12"/>
      <c r="AM2222" s="12"/>
      <c r="AN2222" s="12"/>
      <c r="AO2222" s="12"/>
      <c r="AP2222" s="12"/>
      <c r="AQ2222" s="12"/>
      <c r="AR2222" s="12"/>
      <c r="AS2222" s="12"/>
      <c r="AT2222" s="12"/>
      <c r="AU2222" s="12"/>
      <c r="AV2222" s="12"/>
      <c r="AW2222" s="12"/>
      <c r="AX2222" s="12"/>
      <c r="AY2222" s="12"/>
      <c r="AZ2222" s="12"/>
      <c r="BA2222" s="12"/>
      <c r="BB2222" s="12"/>
      <c r="BC2222" s="12"/>
      <c r="BD2222" s="12"/>
      <c r="BE2222" s="12"/>
      <c r="BF2222" s="12"/>
      <c r="BG2222" s="12"/>
      <c r="BH2222" s="12"/>
      <c r="BI2222" s="12"/>
      <c r="BJ2222" s="13"/>
      <c r="BK2222" s="13"/>
      <c r="BL2222" s="13"/>
      <c r="BM2222" s="13"/>
      <c r="BN2222" s="13"/>
    </row>
    <row r="2223" spans="4:66" x14ac:dyDescent="0.25">
      <c r="D2223" s="7"/>
      <c r="E2223" s="10"/>
      <c r="F2223" s="10"/>
      <c r="G2223" s="10"/>
      <c r="H2223" s="10"/>
      <c r="I2223" s="10"/>
      <c r="J2223" s="10"/>
      <c r="K2223" s="11"/>
      <c r="L2223" s="11"/>
      <c r="M2223" s="12"/>
      <c r="N2223" s="12"/>
      <c r="O2223" s="12"/>
      <c r="P2223" s="12"/>
      <c r="Q2223" s="12"/>
      <c r="R2223" s="12"/>
      <c r="S2223" s="12"/>
      <c r="T2223" s="12"/>
      <c r="U2223" s="12"/>
      <c r="V2223" s="12"/>
      <c r="W2223" s="12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2"/>
      <c r="AS2223" s="12"/>
      <c r="AT2223" s="12"/>
      <c r="AU2223" s="12"/>
      <c r="AV2223" s="12"/>
      <c r="AW2223" s="12"/>
      <c r="AX2223" s="12"/>
      <c r="AY2223" s="12"/>
      <c r="AZ2223" s="12"/>
      <c r="BA2223" s="12"/>
      <c r="BB2223" s="12"/>
      <c r="BC2223" s="12"/>
      <c r="BD2223" s="12"/>
      <c r="BE2223" s="12"/>
      <c r="BF2223" s="12"/>
      <c r="BG2223" s="12"/>
      <c r="BH2223" s="12"/>
      <c r="BI2223" s="12"/>
      <c r="BJ2223" s="13"/>
      <c r="BK2223" s="13"/>
      <c r="BL2223" s="13"/>
      <c r="BM2223" s="13"/>
      <c r="BN2223" s="13"/>
    </row>
    <row r="2224" spans="4:66" s="14" customFormat="1" x14ac:dyDescent="0.25">
      <c r="D2224" s="21"/>
      <c r="K2224" s="16"/>
      <c r="L2224" s="16"/>
      <c r="M2224" s="17"/>
      <c r="N2224" s="17"/>
      <c r="O2224" s="17"/>
      <c r="P2224" s="17"/>
      <c r="Q2224" s="17"/>
      <c r="R2224" s="17"/>
      <c r="S2224" s="17"/>
      <c r="T2224" s="17"/>
      <c r="U2224" s="17"/>
      <c r="V2224" s="17"/>
      <c r="W2224" s="17"/>
      <c r="X2224" s="17"/>
      <c r="Y2224" s="17"/>
      <c r="Z2224" s="17"/>
      <c r="AA2224" s="17"/>
      <c r="AB2224" s="17"/>
      <c r="AC2224" s="17"/>
      <c r="AD2224" s="17"/>
      <c r="AE2224" s="17"/>
      <c r="AF2224" s="17"/>
      <c r="AG2224" s="17"/>
      <c r="AH2224" s="17"/>
      <c r="AI2224" s="17"/>
      <c r="AJ2224" s="17"/>
      <c r="AK2224" s="17"/>
      <c r="AL2224" s="17"/>
      <c r="AM2224" s="17"/>
      <c r="AN2224" s="17"/>
      <c r="AO2224" s="17"/>
      <c r="AP2224" s="17"/>
      <c r="AQ2224" s="17"/>
      <c r="AR2224" s="17"/>
      <c r="AS2224" s="17"/>
      <c r="AT2224" s="17"/>
      <c r="AU2224" s="17"/>
      <c r="AV2224" s="17"/>
      <c r="AW2224" s="17"/>
      <c r="AX2224" s="17"/>
      <c r="AY2224" s="17"/>
      <c r="AZ2224" s="17"/>
      <c r="BA2224" s="17"/>
      <c r="BB2224" s="17"/>
      <c r="BC2224" s="17"/>
      <c r="BD2224" s="17"/>
      <c r="BE2224" s="17"/>
      <c r="BF2224" s="17"/>
      <c r="BG2224" s="17"/>
      <c r="BH2224" s="17"/>
      <c r="BI2224" s="17"/>
      <c r="BJ2224" s="18"/>
      <c r="BK2224" s="18"/>
      <c r="BL2224" s="18"/>
      <c r="BM2224" s="18"/>
      <c r="BN2224" s="18"/>
    </row>
    <row r="2225" spans="4:66" x14ac:dyDescent="0.25">
      <c r="D2225"/>
      <c r="E2225" s="10"/>
      <c r="F2225" s="10"/>
      <c r="G2225" s="10"/>
      <c r="H2225" s="10"/>
      <c r="I2225" s="10"/>
      <c r="J2225" s="10"/>
      <c r="K2225" s="11"/>
      <c r="L2225" s="11"/>
      <c r="M2225" s="12"/>
      <c r="N2225" s="12"/>
      <c r="O2225" s="12"/>
      <c r="P2225" s="12"/>
      <c r="Q2225" s="12"/>
      <c r="R2225" s="12"/>
      <c r="S2225" s="12"/>
      <c r="T2225" s="12"/>
      <c r="U2225" s="12"/>
      <c r="V2225" s="12"/>
      <c r="W2225" s="12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2"/>
      <c r="AS2225" s="12"/>
      <c r="AT2225" s="12"/>
      <c r="AU2225" s="12"/>
      <c r="AV2225" s="12"/>
      <c r="AW2225" s="12"/>
      <c r="AX2225" s="12"/>
      <c r="AY2225" s="12"/>
      <c r="AZ2225" s="12"/>
      <c r="BA2225" s="12"/>
      <c r="BB2225" s="12"/>
      <c r="BC2225" s="12"/>
      <c r="BD2225" s="12"/>
      <c r="BE2225" s="12"/>
      <c r="BF2225" s="12"/>
      <c r="BG2225" s="12"/>
      <c r="BH2225" s="12"/>
      <c r="BI2225" s="12"/>
      <c r="BJ2225" s="13"/>
      <c r="BK2225" s="13"/>
      <c r="BL2225" s="13"/>
      <c r="BM2225" s="13"/>
      <c r="BN2225" s="13"/>
    </row>
    <row r="2226" spans="4:66" x14ac:dyDescent="0.25">
      <c r="D2226"/>
      <c r="E2226" s="10"/>
      <c r="F2226" s="10"/>
      <c r="G2226" s="10"/>
      <c r="H2226" s="10"/>
      <c r="I2226" s="10"/>
      <c r="J2226" s="10"/>
      <c r="K2226" s="11"/>
      <c r="L2226" s="11"/>
      <c r="M2226" s="12"/>
      <c r="N2226" s="12"/>
      <c r="O2226" s="12"/>
      <c r="P2226" s="12"/>
      <c r="Q2226" s="12"/>
      <c r="R2226" s="12"/>
      <c r="S2226" s="12"/>
      <c r="T2226" s="12"/>
      <c r="U2226" s="12"/>
      <c r="V2226" s="12"/>
      <c r="W2226" s="12"/>
      <c r="X2226" s="12"/>
      <c r="Y2226" s="12"/>
      <c r="Z2226" s="12"/>
      <c r="AA2226" s="12"/>
      <c r="AB2226" s="12"/>
      <c r="AC2226" s="12"/>
      <c r="AD2226" s="12"/>
      <c r="AE2226" s="12"/>
      <c r="AF2226" s="12"/>
      <c r="AG2226" s="12"/>
      <c r="AH2226" s="12"/>
      <c r="AI2226" s="12"/>
      <c r="AJ2226" s="12"/>
      <c r="AK2226" s="12"/>
      <c r="AL2226" s="12"/>
      <c r="AM2226" s="12"/>
      <c r="AN2226" s="12"/>
      <c r="AO2226" s="12"/>
      <c r="AP2226" s="12"/>
      <c r="AQ2226" s="12"/>
      <c r="AR2226" s="12"/>
      <c r="AS2226" s="12"/>
      <c r="AT2226" s="12"/>
      <c r="AU2226" s="12"/>
      <c r="AV2226" s="12"/>
      <c r="AW2226" s="12"/>
      <c r="AX2226" s="12"/>
      <c r="AY2226" s="12"/>
      <c r="AZ2226" s="12"/>
      <c r="BA2226" s="12"/>
      <c r="BB2226" s="12"/>
      <c r="BC2226" s="12"/>
      <c r="BD2226" s="12"/>
      <c r="BE2226" s="12"/>
      <c r="BF2226" s="12"/>
      <c r="BG2226" s="12"/>
      <c r="BH2226" s="12"/>
      <c r="BI2226" s="12"/>
      <c r="BJ2226" s="13"/>
      <c r="BK2226" s="13"/>
      <c r="BL2226" s="13"/>
      <c r="BM2226" s="13"/>
      <c r="BN2226" s="13"/>
    </row>
    <row r="2227" spans="4:66" x14ac:dyDescent="0.25">
      <c r="D2227"/>
      <c r="E2227" s="10"/>
      <c r="F2227" s="10"/>
      <c r="G2227" s="10"/>
      <c r="H2227" s="10"/>
      <c r="I2227" s="10"/>
      <c r="J2227" s="10"/>
      <c r="K2227" s="11"/>
      <c r="L2227" s="11"/>
      <c r="M2227" s="12"/>
      <c r="N2227" s="12"/>
      <c r="O2227" s="12"/>
      <c r="P2227" s="12"/>
      <c r="Q2227" s="12"/>
      <c r="R2227" s="12"/>
      <c r="S2227" s="12"/>
      <c r="T2227" s="12"/>
      <c r="U2227" s="12"/>
      <c r="V2227" s="12"/>
      <c r="W2227" s="12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2"/>
      <c r="AS2227" s="12"/>
      <c r="AT2227" s="12"/>
      <c r="AU2227" s="12"/>
      <c r="AV2227" s="12"/>
      <c r="AW2227" s="12"/>
      <c r="AX2227" s="12"/>
      <c r="AY2227" s="12"/>
      <c r="AZ2227" s="12"/>
      <c r="BA2227" s="12"/>
      <c r="BB2227" s="12"/>
      <c r="BC2227" s="12"/>
      <c r="BD2227" s="12"/>
      <c r="BE2227" s="12"/>
      <c r="BF2227" s="12"/>
      <c r="BG2227" s="12"/>
      <c r="BH2227" s="12"/>
      <c r="BI2227" s="12"/>
      <c r="BJ2227" s="13"/>
      <c r="BK2227" s="13"/>
      <c r="BL2227" s="13"/>
      <c r="BM2227" s="13"/>
      <c r="BN2227" s="13"/>
    </row>
    <row r="2228" spans="4:66" x14ac:dyDescent="0.25">
      <c r="D2228"/>
      <c r="E2228" s="10"/>
      <c r="F2228" s="10"/>
      <c r="G2228" s="10"/>
      <c r="H2228" s="10"/>
      <c r="I2228" s="10"/>
      <c r="J2228" s="10"/>
      <c r="K2228" s="11"/>
      <c r="L2228" s="11"/>
      <c r="M2228" s="12"/>
      <c r="N2228" s="12"/>
      <c r="O2228" s="12"/>
      <c r="P2228" s="12"/>
      <c r="Q2228" s="12"/>
      <c r="R2228" s="12"/>
      <c r="S2228" s="12"/>
      <c r="T2228" s="12"/>
      <c r="U2228" s="12"/>
      <c r="V2228" s="12"/>
      <c r="W2228" s="12"/>
      <c r="X2228" s="12"/>
      <c r="Y2228" s="12"/>
      <c r="Z2228" s="12"/>
      <c r="AA2228" s="12"/>
      <c r="AB2228" s="12"/>
      <c r="AC2228" s="12"/>
      <c r="AD2228" s="12"/>
      <c r="AE2228" s="12"/>
      <c r="AF2228" s="12"/>
      <c r="AG2228" s="12"/>
      <c r="AH2228" s="12"/>
      <c r="AI2228" s="12"/>
      <c r="AJ2228" s="12"/>
      <c r="AK2228" s="12"/>
      <c r="AL2228" s="12"/>
      <c r="AM2228" s="12"/>
      <c r="AN2228" s="12"/>
      <c r="AO2228" s="12"/>
      <c r="AP2228" s="12"/>
      <c r="AQ2228" s="12"/>
      <c r="AR2228" s="12"/>
      <c r="AS2228" s="12"/>
      <c r="AT2228" s="12"/>
      <c r="AU2228" s="12"/>
      <c r="AV2228" s="12"/>
      <c r="AW2228" s="12"/>
      <c r="AX2228" s="12"/>
      <c r="AY2228" s="12"/>
      <c r="AZ2228" s="12"/>
      <c r="BA2228" s="12"/>
      <c r="BB2228" s="12"/>
      <c r="BC2228" s="12"/>
      <c r="BD2228" s="12"/>
      <c r="BE2228" s="12"/>
      <c r="BF2228" s="12"/>
      <c r="BG2228" s="12"/>
      <c r="BH2228" s="12"/>
      <c r="BI2228" s="12"/>
      <c r="BJ2228" s="13"/>
      <c r="BK2228" s="13"/>
      <c r="BL2228" s="13"/>
      <c r="BM2228" s="13"/>
      <c r="BN2228" s="13"/>
    </row>
    <row r="2229" spans="4:66" x14ac:dyDescent="0.25">
      <c r="D2229"/>
      <c r="E2229" s="10"/>
      <c r="F2229" s="10"/>
      <c r="G2229" s="10"/>
      <c r="H2229" s="10"/>
      <c r="I2229" s="10"/>
      <c r="J2229" s="10"/>
      <c r="K2229" s="11"/>
      <c r="L2229" s="11"/>
      <c r="M2229" s="12"/>
      <c r="N2229" s="12"/>
      <c r="O2229" s="12"/>
      <c r="P2229" s="12"/>
      <c r="Q2229" s="12"/>
      <c r="R2229" s="12"/>
      <c r="S2229" s="12"/>
      <c r="T2229" s="12"/>
      <c r="U2229" s="12"/>
      <c r="V2229" s="12"/>
      <c r="W2229" s="12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2"/>
      <c r="AS2229" s="12"/>
      <c r="AT2229" s="12"/>
      <c r="AU2229" s="12"/>
      <c r="AV2229" s="12"/>
      <c r="AW2229" s="12"/>
      <c r="AX2229" s="12"/>
      <c r="AY2229" s="12"/>
      <c r="AZ2229" s="12"/>
      <c r="BA2229" s="12"/>
      <c r="BB2229" s="12"/>
      <c r="BC2229" s="12"/>
      <c r="BD2229" s="12"/>
      <c r="BE2229" s="12"/>
      <c r="BF2229" s="12"/>
      <c r="BG2229" s="12"/>
      <c r="BH2229" s="12"/>
      <c r="BI2229" s="12"/>
      <c r="BJ2229" s="13"/>
      <c r="BK2229" s="13"/>
      <c r="BL2229" s="13"/>
      <c r="BM2229" s="13"/>
      <c r="BN2229" s="13"/>
    </row>
    <row r="2230" spans="4:66" x14ac:dyDescent="0.25">
      <c r="D2230"/>
      <c r="E2230" s="10"/>
      <c r="F2230" s="10"/>
      <c r="G2230" s="10"/>
      <c r="H2230" s="10"/>
      <c r="I2230" s="10"/>
      <c r="J2230" s="10"/>
      <c r="K2230" s="11"/>
      <c r="L2230" s="11"/>
      <c r="M2230" s="12"/>
      <c r="N2230" s="12"/>
      <c r="O2230" s="12"/>
      <c r="P2230" s="12"/>
      <c r="Q2230" s="12"/>
      <c r="R2230" s="12"/>
      <c r="S2230" s="12"/>
      <c r="T2230" s="12"/>
      <c r="U2230" s="12"/>
      <c r="V2230" s="12"/>
      <c r="W2230" s="12"/>
      <c r="X2230" s="12"/>
      <c r="Y2230" s="12"/>
      <c r="Z2230" s="12"/>
      <c r="AA2230" s="12"/>
      <c r="AB2230" s="12"/>
      <c r="AC2230" s="12"/>
      <c r="AD2230" s="12"/>
      <c r="AE2230" s="12"/>
      <c r="AF2230" s="12"/>
      <c r="AG2230" s="12"/>
      <c r="AH2230" s="12"/>
      <c r="AI2230" s="12"/>
      <c r="AJ2230" s="12"/>
      <c r="AK2230" s="12"/>
      <c r="AL2230" s="12"/>
      <c r="AM2230" s="12"/>
      <c r="AN2230" s="12"/>
      <c r="AO2230" s="12"/>
      <c r="AP2230" s="12"/>
      <c r="AQ2230" s="12"/>
      <c r="AR2230" s="12"/>
      <c r="AS2230" s="12"/>
      <c r="AT2230" s="12"/>
      <c r="AU2230" s="12"/>
      <c r="AV2230" s="12"/>
      <c r="AW2230" s="12"/>
      <c r="AX2230" s="12"/>
      <c r="AY2230" s="12"/>
      <c r="AZ2230" s="12"/>
      <c r="BA2230" s="12"/>
      <c r="BB2230" s="12"/>
      <c r="BC2230" s="12"/>
      <c r="BD2230" s="12"/>
      <c r="BE2230" s="12"/>
      <c r="BF2230" s="12"/>
      <c r="BG2230" s="12"/>
      <c r="BH2230" s="12"/>
      <c r="BI2230" s="12"/>
      <c r="BJ2230" s="13"/>
      <c r="BK2230" s="13"/>
      <c r="BL2230" s="13"/>
      <c r="BM2230" s="13"/>
      <c r="BN2230" s="13"/>
    </row>
    <row r="2231" spans="4:66" x14ac:dyDescent="0.25">
      <c r="D2231"/>
      <c r="E2231" s="10"/>
      <c r="F2231" s="10"/>
      <c r="G2231" s="10"/>
      <c r="H2231" s="10"/>
      <c r="I2231" s="10"/>
      <c r="J2231" s="10"/>
      <c r="K2231" s="11"/>
      <c r="L2231" s="11"/>
      <c r="M2231" s="12"/>
      <c r="N2231" s="12"/>
      <c r="O2231" s="12"/>
      <c r="P2231" s="12"/>
      <c r="Q2231" s="12"/>
      <c r="R2231" s="12"/>
      <c r="S2231" s="12"/>
      <c r="T2231" s="12"/>
      <c r="U2231" s="12"/>
      <c r="V2231" s="12"/>
      <c r="W2231" s="12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2"/>
      <c r="AS2231" s="12"/>
      <c r="AT2231" s="12"/>
      <c r="AU2231" s="12"/>
      <c r="AV2231" s="12"/>
      <c r="AW2231" s="12"/>
      <c r="AX2231" s="12"/>
      <c r="AY2231" s="12"/>
      <c r="AZ2231" s="12"/>
      <c r="BA2231" s="12"/>
      <c r="BB2231" s="12"/>
      <c r="BC2231" s="12"/>
      <c r="BD2231" s="12"/>
      <c r="BE2231" s="12"/>
      <c r="BF2231" s="12"/>
      <c r="BG2231" s="12"/>
      <c r="BH2231" s="12"/>
      <c r="BI2231" s="12"/>
      <c r="BJ2231" s="13"/>
      <c r="BK2231" s="13"/>
      <c r="BL2231" s="13"/>
      <c r="BM2231" s="13"/>
      <c r="BN2231" s="13"/>
    </row>
    <row r="2232" spans="4:66" x14ac:dyDescent="0.25">
      <c r="D2232"/>
      <c r="E2232" s="10"/>
      <c r="F2232" s="10"/>
      <c r="G2232" s="10"/>
      <c r="H2232" s="10"/>
      <c r="I2232" s="10"/>
      <c r="J2232" s="10"/>
      <c r="K2232" s="11"/>
      <c r="L2232" s="11"/>
      <c r="M2232" s="12"/>
      <c r="N2232" s="12"/>
      <c r="O2232" s="12"/>
      <c r="P2232" s="12"/>
      <c r="Q2232" s="12"/>
      <c r="R2232" s="12"/>
      <c r="S2232" s="12"/>
      <c r="T2232" s="12"/>
      <c r="U2232" s="12"/>
      <c r="V2232" s="12"/>
      <c r="W2232" s="12"/>
      <c r="X2232" s="12"/>
      <c r="Y2232" s="12"/>
      <c r="Z2232" s="12"/>
      <c r="AA2232" s="12"/>
      <c r="AB2232" s="12"/>
      <c r="AC2232" s="12"/>
      <c r="AD2232" s="12"/>
      <c r="AE2232" s="12"/>
      <c r="AF2232" s="12"/>
      <c r="AG2232" s="12"/>
      <c r="AH2232" s="12"/>
      <c r="AI2232" s="12"/>
      <c r="AJ2232" s="12"/>
      <c r="AK2232" s="12"/>
      <c r="AL2232" s="12"/>
      <c r="AM2232" s="12"/>
      <c r="AN2232" s="12"/>
      <c r="AO2232" s="12"/>
      <c r="AP2232" s="12"/>
      <c r="AQ2232" s="12"/>
      <c r="AR2232" s="12"/>
      <c r="AS2232" s="12"/>
      <c r="AT2232" s="12"/>
      <c r="AU2232" s="12"/>
      <c r="AV2232" s="12"/>
      <c r="AW2232" s="12"/>
      <c r="AX2232" s="12"/>
      <c r="AY2232" s="12"/>
      <c r="AZ2232" s="12"/>
      <c r="BA2232" s="12"/>
      <c r="BB2232" s="12"/>
      <c r="BC2232" s="12"/>
      <c r="BD2232" s="12"/>
      <c r="BE2232" s="12"/>
      <c r="BF2232" s="12"/>
      <c r="BG2232" s="12"/>
      <c r="BH2232" s="12"/>
      <c r="BI2232" s="12"/>
      <c r="BJ2232" s="13"/>
      <c r="BK2232" s="13"/>
      <c r="BL2232" s="13"/>
      <c r="BM2232" s="13"/>
      <c r="BN2232" s="13"/>
    </row>
    <row r="2233" spans="4:66" x14ac:dyDescent="0.25">
      <c r="D2233"/>
      <c r="E2233" s="10"/>
      <c r="F2233" s="10"/>
      <c r="G2233" s="10"/>
      <c r="H2233" s="10"/>
      <c r="I2233" s="10"/>
      <c r="J2233" s="10"/>
      <c r="K2233" s="11"/>
      <c r="L2233" s="11"/>
      <c r="M2233" s="12"/>
      <c r="N2233" s="12"/>
      <c r="O2233" s="12"/>
      <c r="P2233" s="12"/>
      <c r="Q2233" s="12"/>
      <c r="R2233" s="12"/>
      <c r="S2233" s="12"/>
      <c r="T2233" s="12"/>
      <c r="U2233" s="12"/>
      <c r="V2233" s="12"/>
      <c r="W2233" s="12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2"/>
      <c r="AS2233" s="12"/>
      <c r="AT2233" s="12"/>
      <c r="AU2233" s="12"/>
      <c r="AV2233" s="12"/>
      <c r="AW2233" s="12"/>
      <c r="AX2233" s="12"/>
      <c r="AY2233" s="12"/>
      <c r="AZ2233" s="12"/>
      <c r="BA2233" s="12"/>
      <c r="BB2233" s="12"/>
      <c r="BC2233" s="12"/>
      <c r="BD2233" s="12"/>
      <c r="BE2233" s="12"/>
      <c r="BF2233" s="12"/>
      <c r="BG2233" s="12"/>
      <c r="BH2233" s="12"/>
      <c r="BI2233" s="12"/>
      <c r="BJ2233" s="13"/>
      <c r="BK2233" s="13"/>
      <c r="BL2233" s="13"/>
      <c r="BM2233" s="13"/>
      <c r="BN2233" s="13"/>
    </row>
    <row r="2234" spans="4:66" x14ac:dyDescent="0.25">
      <c r="D2234"/>
      <c r="E2234" s="10"/>
      <c r="F2234" s="10"/>
      <c r="G2234" s="10"/>
      <c r="H2234" s="10"/>
      <c r="I2234" s="10"/>
      <c r="J2234" s="10"/>
      <c r="K2234" s="11"/>
      <c r="L2234" s="11"/>
      <c r="M2234" s="12"/>
      <c r="N2234" s="12"/>
      <c r="O2234" s="12"/>
      <c r="P2234" s="12"/>
      <c r="Q2234" s="12"/>
      <c r="R2234" s="12"/>
      <c r="S2234" s="12"/>
      <c r="T2234" s="12"/>
      <c r="U2234" s="12"/>
      <c r="V2234" s="12"/>
      <c r="W2234" s="12"/>
      <c r="X2234" s="12"/>
      <c r="Y2234" s="12"/>
      <c r="Z2234" s="12"/>
      <c r="AA2234" s="12"/>
      <c r="AB2234" s="12"/>
      <c r="AC2234" s="12"/>
      <c r="AD2234" s="12"/>
      <c r="AE2234" s="12"/>
      <c r="AF2234" s="12"/>
      <c r="AG2234" s="12"/>
      <c r="AH2234" s="12"/>
      <c r="AI2234" s="12"/>
      <c r="AJ2234" s="12"/>
      <c r="AK2234" s="12"/>
      <c r="AL2234" s="12"/>
      <c r="AM2234" s="12"/>
      <c r="AN2234" s="12"/>
      <c r="AO2234" s="12"/>
      <c r="AP2234" s="12"/>
      <c r="AQ2234" s="12"/>
      <c r="AR2234" s="12"/>
      <c r="AS2234" s="12"/>
      <c r="AT2234" s="12"/>
      <c r="AU2234" s="12"/>
      <c r="AV2234" s="12"/>
      <c r="AW2234" s="12"/>
      <c r="AX2234" s="12"/>
      <c r="AY2234" s="12"/>
      <c r="AZ2234" s="12"/>
      <c r="BA2234" s="12"/>
      <c r="BB2234" s="12"/>
      <c r="BC2234" s="12"/>
      <c r="BD2234" s="12"/>
      <c r="BE2234" s="12"/>
      <c r="BF2234" s="12"/>
      <c r="BG2234" s="12"/>
      <c r="BH2234" s="12"/>
      <c r="BI2234" s="12"/>
      <c r="BJ2234" s="13"/>
      <c r="BK2234" s="13"/>
      <c r="BL2234" s="13"/>
      <c r="BM2234" s="13"/>
      <c r="BN2234" s="13"/>
    </row>
    <row r="2235" spans="4:66" x14ac:dyDescent="0.25">
      <c r="D2235"/>
      <c r="E2235" s="10"/>
      <c r="F2235" s="10"/>
      <c r="G2235" s="10"/>
      <c r="H2235" s="10"/>
      <c r="I2235" s="10"/>
      <c r="J2235" s="10"/>
      <c r="K2235" s="11"/>
      <c r="L2235" s="11"/>
      <c r="M2235" s="12"/>
      <c r="N2235" s="12"/>
      <c r="O2235" s="12"/>
      <c r="P2235" s="12"/>
      <c r="Q2235" s="12"/>
      <c r="R2235" s="12"/>
      <c r="S2235" s="12"/>
      <c r="T2235" s="12"/>
      <c r="U2235" s="12"/>
      <c r="V2235" s="12"/>
      <c r="W2235" s="12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2"/>
      <c r="AS2235" s="12"/>
      <c r="AT2235" s="12"/>
      <c r="AU2235" s="12"/>
      <c r="AV2235" s="12"/>
      <c r="AW2235" s="12"/>
      <c r="AX2235" s="12"/>
      <c r="AY2235" s="12"/>
      <c r="AZ2235" s="12"/>
      <c r="BA2235" s="12"/>
      <c r="BB2235" s="12"/>
      <c r="BC2235" s="12"/>
      <c r="BD2235" s="12"/>
      <c r="BE2235" s="12"/>
      <c r="BF2235" s="12"/>
      <c r="BG2235" s="12"/>
      <c r="BH2235" s="12"/>
      <c r="BI2235" s="12"/>
      <c r="BJ2235" s="13"/>
      <c r="BK2235" s="13"/>
      <c r="BL2235" s="13"/>
      <c r="BM2235" s="13"/>
      <c r="BN2235" s="13"/>
    </row>
    <row r="2236" spans="4:66" x14ac:dyDescent="0.25">
      <c r="D2236"/>
      <c r="E2236" s="10"/>
      <c r="F2236" s="10"/>
      <c r="G2236" s="10"/>
      <c r="H2236" s="10"/>
      <c r="I2236" s="10"/>
      <c r="J2236" s="10"/>
      <c r="K2236" s="11"/>
      <c r="L2236" s="11"/>
      <c r="M2236" s="12"/>
      <c r="N2236" s="12"/>
      <c r="O2236" s="12"/>
      <c r="P2236" s="12"/>
      <c r="Q2236" s="12"/>
      <c r="R2236" s="12"/>
      <c r="S2236" s="12"/>
      <c r="T2236" s="12"/>
      <c r="U2236" s="12"/>
      <c r="V2236" s="12"/>
      <c r="W2236" s="12"/>
      <c r="X2236" s="12"/>
      <c r="Y2236" s="12"/>
      <c r="Z2236" s="12"/>
      <c r="AA2236" s="12"/>
      <c r="AB2236" s="12"/>
      <c r="AC2236" s="12"/>
      <c r="AD2236" s="12"/>
      <c r="AE2236" s="12"/>
      <c r="AF2236" s="12"/>
      <c r="AG2236" s="12"/>
      <c r="AH2236" s="12"/>
      <c r="AI2236" s="12"/>
      <c r="AJ2236" s="12"/>
      <c r="AK2236" s="12"/>
      <c r="AL2236" s="12"/>
      <c r="AM2236" s="12"/>
      <c r="AN2236" s="12"/>
      <c r="AO2236" s="12"/>
      <c r="AP2236" s="12"/>
      <c r="AQ2236" s="12"/>
      <c r="AR2236" s="12"/>
      <c r="AS2236" s="12"/>
      <c r="AT2236" s="12"/>
      <c r="AU2236" s="12"/>
      <c r="AV2236" s="12"/>
      <c r="AW2236" s="12"/>
      <c r="AX2236" s="12"/>
      <c r="AY2236" s="12"/>
      <c r="AZ2236" s="12"/>
      <c r="BA2236" s="12"/>
      <c r="BB2236" s="12"/>
      <c r="BC2236" s="12"/>
      <c r="BD2236" s="12"/>
      <c r="BE2236" s="12"/>
      <c r="BF2236" s="12"/>
      <c r="BG2236" s="12"/>
      <c r="BH2236" s="12"/>
      <c r="BI2236" s="12"/>
      <c r="BJ2236" s="13"/>
      <c r="BK2236" s="13"/>
      <c r="BL2236" s="13"/>
      <c r="BM2236" s="13"/>
      <c r="BN2236" s="13"/>
    </row>
    <row r="2237" spans="4:66" x14ac:dyDescent="0.25">
      <c r="D2237"/>
      <c r="E2237" s="10"/>
      <c r="F2237" s="10"/>
      <c r="G2237" s="10"/>
      <c r="H2237" s="10"/>
      <c r="I2237" s="10"/>
      <c r="J2237" s="10"/>
      <c r="K2237" s="11"/>
      <c r="L2237" s="11"/>
      <c r="M2237" s="12"/>
      <c r="N2237" s="12"/>
      <c r="O2237" s="12"/>
      <c r="P2237" s="12"/>
      <c r="Q2237" s="12"/>
      <c r="R2237" s="12"/>
      <c r="S2237" s="12"/>
      <c r="T2237" s="12"/>
      <c r="U2237" s="12"/>
      <c r="V2237" s="12"/>
      <c r="W2237" s="12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2"/>
      <c r="AS2237" s="12"/>
      <c r="AT2237" s="12"/>
      <c r="AU2237" s="12"/>
      <c r="AV2237" s="12"/>
      <c r="AW2237" s="12"/>
      <c r="AX2237" s="12"/>
      <c r="AY2237" s="12"/>
      <c r="AZ2237" s="12"/>
      <c r="BA2237" s="12"/>
      <c r="BB2237" s="12"/>
      <c r="BC2237" s="12"/>
      <c r="BD2237" s="12"/>
      <c r="BE2237" s="12"/>
      <c r="BF2237" s="12"/>
      <c r="BG2237" s="12"/>
      <c r="BH2237" s="12"/>
      <c r="BI2237" s="12"/>
      <c r="BJ2237" s="13"/>
      <c r="BK2237" s="13"/>
      <c r="BL2237" s="13"/>
      <c r="BM2237" s="13"/>
      <c r="BN2237" s="13"/>
    </row>
    <row r="2238" spans="4:66" x14ac:dyDescent="0.25">
      <c r="D2238"/>
      <c r="E2238" s="10"/>
      <c r="F2238" s="10"/>
      <c r="G2238" s="10"/>
      <c r="H2238" s="10"/>
      <c r="I2238" s="10"/>
      <c r="J2238" s="10"/>
      <c r="K2238" s="11"/>
      <c r="L2238" s="11"/>
      <c r="M2238" s="12"/>
      <c r="N2238" s="12"/>
      <c r="O2238" s="12"/>
      <c r="P2238" s="12"/>
      <c r="Q2238" s="12"/>
      <c r="R2238" s="12"/>
      <c r="S2238" s="12"/>
      <c r="T2238" s="12"/>
      <c r="U2238" s="12"/>
      <c r="V2238" s="12"/>
      <c r="W2238" s="12"/>
      <c r="X2238" s="12"/>
      <c r="Y2238" s="12"/>
      <c r="Z2238" s="12"/>
      <c r="AA2238" s="12"/>
      <c r="AB2238" s="12"/>
      <c r="AC2238" s="12"/>
      <c r="AD2238" s="12"/>
      <c r="AE2238" s="12"/>
      <c r="AF2238" s="12"/>
      <c r="AG2238" s="12"/>
      <c r="AH2238" s="12"/>
      <c r="AI2238" s="12"/>
      <c r="AJ2238" s="12"/>
      <c r="AK2238" s="12"/>
      <c r="AL2238" s="12"/>
      <c r="AM2238" s="12"/>
      <c r="AN2238" s="12"/>
      <c r="AO2238" s="12"/>
      <c r="AP2238" s="12"/>
      <c r="AQ2238" s="12"/>
      <c r="AR2238" s="12"/>
      <c r="AS2238" s="12"/>
      <c r="AT2238" s="12"/>
      <c r="AU2238" s="12"/>
      <c r="AV2238" s="12"/>
      <c r="AW2238" s="12"/>
      <c r="AX2238" s="12"/>
      <c r="AY2238" s="12"/>
      <c r="AZ2238" s="12"/>
      <c r="BA2238" s="12"/>
      <c r="BB2238" s="12"/>
      <c r="BC2238" s="12"/>
      <c r="BD2238" s="12"/>
      <c r="BE2238" s="12"/>
      <c r="BF2238" s="12"/>
      <c r="BG2238" s="12"/>
      <c r="BH2238" s="12"/>
      <c r="BI2238" s="12"/>
      <c r="BJ2238" s="13"/>
      <c r="BK2238" s="13"/>
      <c r="BL2238" s="13"/>
      <c r="BM2238" s="13"/>
      <c r="BN2238" s="13"/>
    </row>
    <row r="2239" spans="4:66" x14ac:dyDescent="0.25">
      <c r="D2239"/>
      <c r="E2239" s="10"/>
      <c r="F2239" s="10"/>
      <c r="G2239" s="10"/>
      <c r="H2239" s="10"/>
      <c r="I2239" s="10"/>
      <c r="J2239" s="10"/>
      <c r="K2239" s="11"/>
      <c r="L2239" s="11"/>
      <c r="M2239" s="12"/>
      <c r="N2239" s="12"/>
      <c r="O2239" s="12"/>
      <c r="P2239" s="12"/>
      <c r="Q2239" s="12"/>
      <c r="R2239" s="12"/>
      <c r="S2239" s="12"/>
      <c r="T2239" s="12"/>
      <c r="U2239" s="12"/>
      <c r="V2239" s="12"/>
      <c r="W2239" s="12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2"/>
      <c r="AS2239" s="12"/>
      <c r="AT2239" s="12"/>
      <c r="AU2239" s="12"/>
      <c r="AV2239" s="12"/>
      <c r="AW2239" s="12"/>
      <c r="AX2239" s="12"/>
      <c r="AY2239" s="12"/>
      <c r="AZ2239" s="12"/>
      <c r="BA2239" s="12"/>
      <c r="BB2239" s="12"/>
      <c r="BC2239" s="12"/>
      <c r="BD2239" s="12"/>
      <c r="BE2239" s="12"/>
      <c r="BF2239" s="12"/>
      <c r="BG2239" s="12"/>
      <c r="BH2239" s="12"/>
      <c r="BI2239" s="12"/>
      <c r="BJ2239" s="13"/>
      <c r="BK2239" s="13"/>
      <c r="BL2239" s="13"/>
      <c r="BM2239" s="13"/>
      <c r="BN2239" s="13"/>
    </row>
    <row r="2240" spans="4:66" x14ac:dyDescent="0.25">
      <c r="D2240"/>
      <c r="E2240" s="10"/>
      <c r="F2240" s="10"/>
      <c r="G2240" s="10"/>
      <c r="H2240" s="10"/>
      <c r="I2240" s="10"/>
      <c r="J2240" s="10"/>
      <c r="K2240" s="11"/>
      <c r="L2240" s="11"/>
      <c r="M2240" s="12"/>
      <c r="N2240" s="12"/>
      <c r="O2240" s="12"/>
      <c r="P2240" s="12"/>
      <c r="Q2240" s="12"/>
      <c r="R2240" s="12"/>
      <c r="S2240" s="12"/>
      <c r="T2240" s="12"/>
      <c r="U2240" s="12"/>
      <c r="V2240" s="12"/>
      <c r="W2240" s="12"/>
      <c r="X2240" s="12"/>
      <c r="Y2240" s="12"/>
      <c r="Z2240" s="12"/>
      <c r="AA2240" s="12"/>
      <c r="AB2240" s="12"/>
      <c r="AC2240" s="12"/>
      <c r="AD2240" s="12"/>
      <c r="AE2240" s="12"/>
      <c r="AF2240" s="12"/>
      <c r="AG2240" s="12"/>
      <c r="AH2240" s="12"/>
      <c r="AI2240" s="12"/>
      <c r="AJ2240" s="12"/>
      <c r="AK2240" s="12"/>
      <c r="AL2240" s="12"/>
      <c r="AM2240" s="12"/>
      <c r="AN2240" s="12"/>
      <c r="AO2240" s="12"/>
      <c r="AP2240" s="12"/>
      <c r="AQ2240" s="12"/>
      <c r="AR2240" s="12"/>
      <c r="AS2240" s="12"/>
      <c r="AT2240" s="12"/>
      <c r="AU2240" s="12"/>
      <c r="AV2240" s="12"/>
      <c r="AW2240" s="12"/>
      <c r="AX2240" s="12"/>
      <c r="AY2240" s="12"/>
      <c r="AZ2240" s="12"/>
      <c r="BA2240" s="12"/>
      <c r="BB2240" s="12"/>
      <c r="BC2240" s="12"/>
      <c r="BD2240" s="12"/>
      <c r="BE2240" s="12"/>
      <c r="BF2240" s="12"/>
      <c r="BG2240" s="12"/>
      <c r="BH2240" s="12"/>
      <c r="BI2240" s="12"/>
      <c r="BJ2240" s="13"/>
      <c r="BK2240" s="13"/>
      <c r="BL2240" s="13"/>
      <c r="BM2240" s="13"/>
      <c r="BN2240" s="13"/>
    </row>
    <row r="2241" spans="4:66" x14ac:dyDescent="0.25">
      <c r="D2241"/>
      <c r="E2241" s="10"/>
      <c r="F2241" s="10"/>
      <c r="G2241" s="10"/>
      <c r="H2241" s="10"/>
      <c r="I2241" s="10"/>
      <c r="J2241" s="10"/>
      <c r="K2241" s="11"/>
      <c r="L2241" s="11"/>
      <c r="M2241" s="12"/>
      <c r="N2241" s="12"/>
      <c r="O2241" s="12"/>
      <c r="P2241" s="12"/>
      <c r="Q2241" s="12"/>
      <c r="R2241" s="12"/>
      <c r="S2241" s="12"/>
      <c r="T2241" s="12"/>
      <c r="U2241" s="12"/>
      <c r="V2241" s="12"/>
      <c r="W2241" s="12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2"/>
      <c r="AS2241" s="12"/>
      <c r="AT2241" s="12"/>
      <c r="AU2241" s="12"/>
      <c r="AV2241" s="12"/>
      <c r="AW2241" s="12"/>
      <c r="AX2241" s="12"/>
      <c r="AY2241" s="12"/>
      <c r="AZ2241" s="12"/>
      <c r="BA2241" s="12"/>
      <c r="BB2241" s="12"/>
      <c r="BC2241" s="12"/>
      <c r="BD2241" s="12"/>
      <c r="BE2241" s="12"/>
      <c r="BF2241" s="12"/>
      <c r="BG2241" s="12"/>
      <c r="BH2241" s="12"/>
      <c r="BI2241" s="12"/>
      <c r="BJ2241" s="13"/>
      <c r="BK2241" s="13"/>
      <c r="BL2241" s="13"/>
      <c r="BM2241" s="13"/>
      <c r="BN2241" s="13"/>
    </row>
    <row r="2242" spans="4:66" x14ac:dyDescent="0.25">
      <c r="D2242"/>
      <c r="E2242" s="10"/>
      <c r="F2242" s="10"/>
      <c r="G2242" s="10"/>
      <c r="H2242" s="10"/>
      <c r="I2242" s="10"/>
      <c r="J2242" s="10"/>
      <c r="K2242" s="11"/>
      <c r="L2242" s="11"/>
      <c r="M2242" s="12"/>
      <c r="N2242" s="12"/>
      <c r="O2242" s="12"/>
      <c r="P2242" s="12"/>
      <c r="Q2242" s="12"/>
      <c r="R2242" s="12"/>
      <c r="S2242" s="12"/>
      <c r="T2242" s="12"/>
      <c r="U2242" s="12"/>
      <c r="V2242" s="12"/>
      <c r="W2242" s="12"/>
      <c r="X2242" s="12"/>
      <c r="Y2242" s="12"/>
      <c r="Z2242" s="12"/>
      <c r="AA2242" s="12"/>
      <c r="AB2242" s="12"/>
      <c r="AC2242" s="12"/>
      <c r="AD2242" s="12"/>
      <c r="AE2242" s="12"/>
      <c r="AF2242" s="12"/>
      <c r="AG2242" s="12"/>
      <c r="AH2242" s="12"/>
      <c r="AI2242" s="12"/>
      <c r="AJ2242" s="12"/>
      <c r="AK2242" s="12"/>
      <c r="AL2242" s="12"/>
      <c r="AM2242" s="12"/>
      <c r="AN2242" s="12"/>
      <c r="AO2242" s="12"/>
      <c r="AP2242" s="12"/>
      <c r="AQ2242" s="12"/>
      <c r="AR2242" s="12"/>
      <c r="AS2242" s="12"/>
      <c r="AT2242" s="12"/>
      <c r="AU2242" s="12"/>
      <c r="AV2242" s="12"/>
      <c r="AW2242" s="12"/>
      <c r="AX2242" s="12"/>
      <c r="AY2242" s="12"/>
      <c r="AZ2242" s="12"/>
      <c r="BA2242" s="12"/>
      <c r="BB2242" s="12"/>
      <c r="BC2242" s="12"/>
      <c r="BD2242" s="12"/>
      <c r="BE2242" s="12"/>
      <c r="BF2242" s="12"/>
      <c r="BG2242" s="12"/>
      <c r="BH2242" s="12"/>
      <c r="BI2242" s="12"/>
      <c r="BJ2242" s="13"/>
      <c r="BK2242" s="13"/>
      <c r="BL2242" s="13"/>
      <c r="BM2242" s="13"/>
      <c r="BN2242" s="13"/>
    </row>
    <row r="2243" spans="4:66" x14ac:dyDescent="0.25">
      <c r="D2243"/>
      <c r="E2243" s="10"/>
      <c r="F2243" s="10"/>
      <c r="G2243" s="10"/>
      <c r="H2243" s="10"/>
      <c r="I2243" s="10"/>
      <c r="J2243" s="10"/>
      <c r="K2243" s="11"/>
      <c r="L2243" s="11"/>
      <c r="M2243" s="12"/>
      <c r="N2243" s="12"/>
      <c r="O2243" s="12"/>
      <c r="P2243" s="12"/>
      <c r="Q2243" s="12"/>
      <c r="R2243" s="12"/>
      <c r="S2243" s="12"/>
      <c r="T2243" s="12"/>
      <c r="U2243" s="12"/>
      <c r="V2243" s="12"/>
      <c r="W2243" s="12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2"/>
      <c r="AS2243" s="12"/>
      <c r="AT2243" s="12"/>
      <c r="AU2243" s="12"/>
      <c r="AV2243" s="12"/>
      <c r="AW2243" s="12"/>
      <c r="AX2243" s="12"/>
      <c r="AY2243" s="12"/>
      <c r="AZ2243" s="12"/>
      <c r="BA2243" s="12"/>
      <c r="BB2243" s="12"/>
      <c r="BC2243" s="12"/>
      <c r="BD2243" s="12"/>
      <c r="BE2243" s="12"/>
      <c r="BF2243" s="12"/>
      <c r="BG2243" s="12"/>
      <c r="BH2243" s="12"/>
      <c r="BI2243" s="12"/>
      <c r="BJ2243" s="13"/>
      <c r="BK2243" s="13"/>
      <c r="BL2243" s="13"/>
      <c r="BM2243" s="13"/>
      <c r="BN2243" s="13"/>
    </row>
    <row r="2244" spans="4:66" x14ac:dyDescent="0.25">
      <c r="D2244"/>
      <c r="E2244" s="10"/>
      <c r="F2244" s="10"/>
      <c r="G2244" s="10"/>
      <c r="H2244" s="10"/>
      <c r="I2244" s="10"/>
      <c r="J2244" s="10"/>
      <c r="K2244" s="11"/>
      <c r="L2244" s="11"/>
      <c r="M2244" s="12"/>
      <c r="N2244" s="12"/>
      <c r="O2244" s="12"/>
      <c r="P2244" s="12"/>
      <c r="Q2244" s="12"/>
      <c r="R2244" s="12"/>
      <c r="S2244" s="12"/>
      <c r="T2244" s="12"/>
      <c r="U2244" s="12"/>
      <c r="V2244" s="12"/>
      <c r="W2244" s="12"/>
      <c r="X2244" s="12"/>
      <c r="Y2244" s="12"/>
      <c r="Z2244" s="12"/>
      <c r="AA2244" s="12"/>
      <c r="AB2244" s="12"/>
      <c r="AC2244" s="12"/>
      <c r="AD2244" s="12"/>
      <c r="AE2244" s="12"/>
      <c r="AF2244" s="12"/>
      <c r="AG2244" s="12"/>
      <c r="AH2244" s="12"/>
      <c r="AI2244" s="12"/>
      <c r="AJ2244" s="12"/>
      <c r="AK2244" s="12"/>
      <c r="AL2244" s="12"/>
      <c r="AM2244" s="12"/>
      <c r="AN2244" s="12"/>
      <c r="AO2244" s="12"/>
      <c r="AP2244" s="12"/>
      <c r="AQ2244" s="12"/>
      <c r="AR2244" s="12"/>
      <c r="AS2244" s="12"/>
      <c r="AT2244" s="12"/>
      <c r="AU2244" s="12"/>
      <c r="AV2244" s="12"/>
      <c r="AW2244" s="12"/>
      <c r="AX2244" s="12"/>
      <c r="AY2244" s="12"/>
      <c r="AZ2244" s="12"/>
      <c r="BA2244" s="12"/>
      <c r="BB2244" s="12"/>
      <c r="BC2244" s="12"/>
      <c r="BD2244" s="12"/>
      <c r="BE2244" s="12"/>
      <c r="BF2244" s="12"/>
      <c r="BG2244" s="12"/>
      <c r="BH2244" s="12"/>
      <c r="BI2244" s="12"/>
      <c r="BJ2244" s="13"/>
      <c r="BK2244" s="13"/>
      <c r="BL2244" s="13"/>
      <c r="BM2244" s="13"/>
      <c r="BN2244" s="13"/>
    </row>
    <row r="2245" spans="4:66" x14ac:dyDescent="0.25">
      <c r="D2245"/>
      <c r="E2245" s="10"/>
      <c r="F2245" s="10"/>
      <c r="G2245" s="10"/>
      <c r="H2245" s="10"/>
      <c r="I2245" s="10"/>
      <c r="J2245" s="10"/>
      <c r="K2245" s="11"/>
      <c r="L2245" s="11"/>
      <c r="M2245" s="12"/>
      <c r="N2245" s="12"/>
      <c r="O2245" s="12"/>
      <c r="P2245" s="12"/>
      <c r="Q2245" s="12"/>
      <c r="R2245" s="12"/>
      <c r="S2245" s="12"/>
      <c r="T2245" s="12"/>
      <c r="U2245" s="12"/>
      <c r="V2245" s="12"/>
      <c r="W2245" s="12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2"/>
      <c r="AS2245" s="12"/>
      <c r="AT2245" s="12"/>
      <c r="AU2245" s="12"/>
      <c r="AV2245" s="12"/>
      <c r="AW2245" s="12"/>
      <c r="AX2245" s="12"/>
      <c r="AY2245" s="12"/>
      <c r="AZ2245" s="12"/>
      <c r="BA2245" s="12"/>
      <c r="BB2245" s="12"/>
      <c r="BC2245" s="12"/>
      <c r="BD2245" s="12"/>
      <c r="BE2245" s="12"/>
      <c r="BF2245" s="12"/>
      <c r="BG2245" s="12"/>
      <c r="BH2245" s="12"/>
      <c r="BI2245" s="12"/>
      <c r="BJ2245" s="13"/>
      <c r="BK2245" s="13"/>
      <c r="BL2245" s="13"/>
      <c r="BM2245" s="13"/>
      <c r="BN2245" s="13"/>
    </row>
    <row r="2246" spans="4:66" x14ac:dyDescent="0.25">
      <c r="D2246"/>
      <c r="E2246" s="10"/>
      <c r="F2246" s="10"/>
      <c r="G2246" s="10"/>
      <c r="H2246" s="10"/>
      <c r="I2246" s="10"/>
      <c r="J2246" s="10"/>
      <c r="K2246" s="11"/>
      <c r="L2246" s="11"/>
      <c r="M2246" s="12"/>
      <c r="N2246" s="12"/>
      <c r="O2246" s="12"/>
      <c r="P2246" s="12"/>
      <c r="Q2246" s="12"/>
      <c r="R2246" s="12"/>
      <c r="S2246" s="12"/>
      <c r="T2246" s="12"/>
      <c r="U2246" s="12"/>
      <c r="V2246" s="12"/>
      <c r="W2246" s="12"/>
      <c r="X2246" s="12"/>
      <c r="Y2246" s="12"/>
      <c r="Z2246" s="12"/>
      <c r="AA2246" s="12"/>
      <c r="AB2246" s="12"/>
      <c r="AC2246" s="12"/>
      <c r="AD2246" s="12"/>
      <c r="AE2246" s="12"/>
      <c r="AF2246" s="12"/>
      <c r="AG2246" s="12"/>
      <c r="AH2246" s="12"/>
      <c r="AI2246" s="12"/>
      <c r="AJ2246" s="12"/>
      <c r="AK2246" s="12"/>
      <c r="AL2246" s="12"/>
      <c r="AM2246" s="12"/>
      <c r="AN2246" s="12"/>
      <c r="AO2246" s="12"/>
      <c r="AP2246" s="12"/>
      <c r="AQ2246" s="12"/>
      <c r="AR2246" s="12"/>
      <c r="AS2246" s="12"/>
      <c r="AT2246" s="12"/>
      <c r="AU2246" s="12"/>
      <c r="AV2246" s="12"/>
      <c r="AW2246" s="12"/>
      <c r="AX2246" s="12"/>
      <c r="AY2246" s="12"/>
      <c r="AZ2246" s="12"/>
      <c r="BA2246" s="12"/>
      <c r="BB2246" s="12"/>
      <c r="BC2246" s="12"/>
      <c r="BD2246" s="12"/>
      <c r="BE2246" s="12"/>
      <c r="BF2246" s="12"/>
      <c r="BG2246" s="12"/>
      <c r="BH2246" s="12"/>
      <c r="BI2246" s="12"/>
      <c r="BJ2246" s="13"/>
      <c r="BK2246" s="13"/>
      <c r="BL2246" s="13"/>
      <c r="BM2246" s="13"/>
      <c r="BN2246" s="13"/>
    </row>
    <row r="2247" spans="4:66" x14ac:dyDescent="0.25">
      <c r="D2247"/>
      <c r="E2247" s="10"/>
      <c r="F2247" s="10"/>
      <c r="G2247" s="10"/>
      <c r="H2247" s="10"/>
      <c r="I2247" s="10"/>
      <c r="J2247" s="10"/>
      <c r="K2247" s="11"/>
      <c r="L2247" s="11"/>
      <c r="M2247" s="12"/>
      <c r="N2247" s="12"/>
      <c r="O2247" s="12"/>
      <c r="P2247" s="12"/>
      <c r="Q2247" s="12"/>
      <c r="R2247" s="12"/>
      <c r="S2247" s="12"/>
      <c r="T2247" s="12"/>
      <c r="U2247" s="12"/>
      <c r="V2247" s="12"/>
      <c r="W2247" s="12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2"/>
      <c r="AS2247" s="12"/>
      <c r="AT2247" s="12"/>
      <c r="AU2247" s="12"/>
      <c r="AV2247" s="12"/>
      <c r="AW2247" s="12"/>
      <c r="AX2247" s="12"/>
      <c r="AY2247" s="12"/>
      <c r="AZ2247" s="12"/>
      <c r="BA2247" s="12"/>
      <c r="BB2247" s="12"/>
      <c r="BC2247" s="12"/>
      <c r="BD2247" s="12"/>
      <c r="BE2247" s="12"/>
      <c r="BF2247" s="12"/>
      <c r="BG2247" s="12"/>
      <c r="BH2247" s="12"/>
      <c r="BI2247" s="12"/>
      <c r="BJ2247" s="13"/>
      <c r="BK2247" s="13"/>
      <c r="BL2247" s="13"/>
      <c r="BM2247" s="13"/>
      <c r="BN2247" s="13"/>
    </row>
    <row r="2248" spans="4:66" x14ac:dyDescent="0.25">
      <c r="D2248"/>
      <c r="E2248" s="10"/>
      <c r="F2248" s="10"/>
      <c r="G2248" s="10"/>
      <c r="H2248" s="10"/>
      <c r="I2248" s="10"/>
      <c r="J2248" s="10"/>
      <c r="K2248" s="11"/>
      <c r="L2248" s="11"/>
      <c r="M2248" s="12"/>
      <c r="N2248" s="12"/>
      <c r="O2248" s="12"/>
      <c r="P2248" s="12"/>
      <c r="Q2248" s="12"/>
      <c r="R2248" s="12"/>
      <c r="S2248" s="12"/>
      <c r="T2248" s="12"/>
      <c r="U2248" s="12"/>
      <c r="V2248" s="12"/>
      <c r="W2248" s="12"/>
      <c r="X2248" s="12"/>
      <c r="Y2248" s="12"/>
      <c r="Z2248" s="12"/>
      <c r="AA2248" s="12"/>
      <c r="AB2248" s="12"/>
      <c r="AC2248" s="12"/>
      <c r="AD2248" s="12"/>
      <c r="AE2248" s="12"/>
      <c r="AF2248" s="12"/>
      <c r="AG2248" s="12"/>
      <c r="AH2248" s="12"/>
      <c r="AI2248" s="12"/>
      <c r="AJ2248" s="12"/>
      <c r="AK2248" s="12"/>
      <c r="AL2248" s="12"/>
      <c r="AM2248" s="12"/>
      <c r="AN2248" s="12"/>
      <c r="AO2248" s="12"/>
      <c r="AP2248" s="12"/>
      <c r="AQ2248" s="12"/>
      <c r="AR2248" s="12"/>
      <c r="AS2248" s="12"/>
      <c r="AT2248" s="12"/>
      <c r="AU2248" s="12"/>
      <c r="AV2248" s="12"/>
      <c r="AW2248" s="12"/>
      <c r="AX2248" s="12"/>
      <c r="AY2248" s="12"/>
      <c r="AZ2248" s="12"/>
      <c r="BA2248" s="12"/>
      <c r="BB2248" s="12"/>
      <c r="BC2248" s="12"/>
      <c r="BD2248" s="12"/>
      <c r="BE2248" s="12"/>
      <c r="BF2248" s="12"/>
      <c r="BG2248" s="12"/>
      <c r="BH2248" s="12"/>
      <c r="BI2248" s="12"/>
      <c r="BJ2248" s="13"/>
      <c r="BK2248" s="13"/>
      <c r="BL2248" s="13"/>
      <c r="BM2248" s="13"/>
      <c r="BN2248" s="13"/>
    </row>
    <row r="2249" spans="4:66" x14ac:dyDescent="0.25">
      <c r="D2249"/>
      <c r="E2249" s="10"/>
      <c r="F2249" s="10"/>
      <c r="G2249" s="10"/>
      <c r="H2249" s="10"/>
      <c r="I2249" s="10"/>
      <c r="J2249" s="10"/>
      <c r="K2249" s="11"/>
      <c r="L2249" s="11"/>
      <c r="M2249" s="12"/>
      <c r="N2249" s="12"/>
      <c r="O2249" s="12"/>
      <c r="P2249" s="12"/>
      <c r="Q2249" s="12"/>
      <c r="R2249" s="12"/>
      <c r="S2249" s="12"/>
      <c r="T2249" s="12"/>
      <c r="U2249" s="12"/>
      <c r="V2249" s="12"/>
      <c r="W2249" s="12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2"/>
      <c r="AS2249" s="12"/>
      <c r="AT2249" s="12"/>
      <c r="AU2249" s="12"/>
      <c r="AV2249" s="12"/>
      <c r="AW2249" s="12"/>
      <c r="AX2249" s="12"/>
      <c r="AY2249" s="12"/>
      <c r="AZ2249" s="12"/>
      <c r="BA2249" s="12"/>
      <c r="BB2249" s="12"/>
      <c r="BC2249" s="12"/>
      <c r="BD2249" s="12"/>
      <c r="BE2249" s="12"/>
      <c r="BF2249" s="12"/>
      <c r="BG2249" s="12"/>
      <c r="BH2249" s="12"/>
      <c r="BI2249" s="12"/>
      <c r="BJ2249" s="13"/>
      <c r="BK2249" s="13"/>
      <c r="BL2249" s="13"/>
      <c r="BM2249" s="13"/>
      <c r="BN2249" s="13"/>
    </row>
    <row r="2250" spans="4:66" x14ac:dyDescent="0.25">
      <c r="D2250"/>
      <c r="E2250" s="10"/>
      <c r="F2250" s="10"/>
      <c r="G2250" s="10"/>
      <c r="H2250" s="10"/>
      <c r="I2250" s="10"/>
      <c r="J2250" s="10"/>
      <c r="K2250" s="11"/>
      <c r="L2250" s="11"/>
      <c r="M2250" s="12"/>
      <c r="N2250" s="12"/>
      <c r="O2250" s="12"/>
      <c r="P2250" s="12"/>
      <c r="Q2250" s="12"/>
      <c r="R2250" s="12"/>
      <c r="S2250" s="12"/>
      <c r="T2250" s="12"/>
      <c r="U2250" s="12"/>
      <c r="V2250" s="12"/>
      <c r="W2250" s="12"/>
      <c r="X2250" s="12"/>
      <c r="Y2250" s="12"/>
      <c r="Z2250" s="12"/>
      <c r="AA2250" s="12"/>
      <c r="AB2250" s="12"/>
      <c r="AC2250" s="12"/>
      <c r="AD2250" s="12"/>
      <c r="AE2250" s="12"/>
      <c r="AF2250" s="12"/>
      <c r="AG2250" s="12"/>
      <c r="AH2250" s="12"/>
      <c r="AI2250" s="12"/>
      <c r="AJ2250" s="12"/>
      <c r="AK2250" s="12"/>
      <c r="AL2250" s="12"/>
      <c r="AM2250" s="12"/>
      <c r="AN2250" s="12"/>
      <c r="AO2250" s="12"/>
      <c r="AP2250" s="12"/>
      <c r="AQ2250" s="12"/>
      <c r="AR2250" s="12"/>
      <c r="AS2250" s="12"/>
      <c r="AT2250" s="12"/>
      <c r="AU2250" s="12"/>
      <c r="AV2250" s="12"/>
      <c r="AW2250" s="12"/>
      <c r="AX2250" s="12"/>
      <c r="AY2250" s="12"/>
      <c r="AZ2250" s="12"/>
      <c r="BA2250" s="12"/>
      <c r="BB2250" s="12"/>
      <c r="BC2250" s="12"/>
      <c r="BD2250" s="12"/>
      <c r="BE2250" s="12"/>
      <c r="BF2250" s="12"/>
      <c r="BG2250" s="12"/>
      <c r="BH2250" s="12"/>
      <c r="BI2250" s="12"/>
      <c r="BJ2250" s="13"/>
      <c r="BK2250" s="13"/>
      <c r="BL2250" s="13"/>
      <c r="BM2250" s="13"/>
      <c r="BN2250" s="13"/>
    </row>
    <row r="2251" spans="4:66" x14ac:dyDescent="0.25">
      <c r="D2251"/>
      <c r="E2251" s="10"/>
      <c r="F2251" s="10"/>
      <c r="G2251" s="10"/>
      <c r="H2251" s="10"/>
      <c r="I2251" s="10"/>
      <c r="J2251" s="10"/>
      <c r="K2251" s="11"/>
      <c r="L2251" s="11"/>
      <c r="M2251" s="12"/>
      <c r="N2251" s="12"/>
      <c r="O2251" s="12"/>
      <c r="P2251" s="12"/>
      <c r="Q2251" s="12"/>
      <c r="R2251" s="12"/>
      <c r="S2251" s="12"/>
      <c r="T2251" s="12"/>
      <c r="U2251" s="12"/>
      <c r="V2251" s="12"/>
      <c r="W2251" s="12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2"/>
      <c r="AS2251" s="12"/>
      <c r="AT2251" s="12"/>
      <c r="AU2251" s="12"/>
      <c r="AV2251" s="12"/>
      <c r="AW2251" s="12"/>
      <c r="AX2251" s="12"/>
      <c r="AY2251" s="12"/>
      <c r="AZ2251" s="12"/>
      <c r="BA2251" s="12"/>
      <c r="BB2251" s="12"/>
      <c r="BC2251" s="12"/>
      <c r="BD2251" s="12"/>
      <c r="BE2251" s="12"/>
      <c r="BF2251" s="12"/>
      <c r="BG2251" s="12"/>
      <c r="BH2251" s="12"/>
      <c r="BI2251" s="12"/>
      <c r="BJ2251" s="13"/>
      <c r="BK2251" s="13"/>
      <c r="BL2251" s="13"/>
      <c r="BM2251" s="13"/>
      <c r="BN2251" s="13"/>
    </row>
    <row r="2252" spans="4:66" x14ac:dyDescent="0.25">
      <c r="D2252"/>
      <c r="E2252" s="10"/>
      <c r="F2252" s="10"/>
      <c r="G2252" s="10"/>
      <c r="H2252" s="10"/>
      <c r="I2252" s="10"/>
      <c r="J2252" s="10"/>
      <c r="K2252" s="11"/>
      <c r="L2252" s="11"/>
      <c r="M2252" s="12"/>
      <c r="N2252" s="12"/>
      <c r="O2252" s="12"/>
      <c r="P2252" s="12"/>
      <c r="Q2252" s="12"/>
      <c r="R2252" s="12"/>
      <c r="S2252" s="12"/>
      <c r="T2252" s="12"/>
      <c r="U2252" s="12"/>
      <c r="V2252" s="12"/>
      <c r="W2252" s="12"/>
      <c r="X2252" s="12"/>
      <c r="Y2252" s="12"/>
      <c r="Z2252" s="12"/>
      <c r="AA2252" s="12"/>
      <c r="AB2252" s="12"/>
      <c r="AC2252" s="12"/>
      <c r="AD2252" s="12"/>
      <c r="AE2252" s="12"/>
      <c r="AF2252" s="12"/>
      <c r="AG2252" s="12"/>
      <c r="AH2252" s="12"/>
      <c r="AI2252" s="12"/>
      <c r="AJ2252" s="12"/>
      <c r="AK2252" s="12"/>
      <c r="AL2252" s="12"/>
      <c r="AM2252" s="12"/>
      <c r="AN2252" s="12"/>
      <c r="AO2252" s="12"/>
      <c r="AP2252" s="12"/>
      <c r="AQ2252" s="12"/>
      <c r="AR2252" s="12"/>
      <c r="AS2252" s="12"/>
      <c r="AT2252" s="12"/>
      <c r="AU2252" s="12"/>
      <c r="AV2252" s="12"/>
      <c r="AW2252" s="12"/>
      <c r="AX2252" s="12"/>
      <c r="AY2252" s="12"/>
      <c r="AZ2252" s="12"/>
      <c r="BA2252" s="12"/>
      <c r="BB2252" s="12"/>
      <c r="BC2252" s="12"/>
      <c r="BD2252" s="12"/>
      <c r="BE2252" s="12"/>
      <c r="BF2252" s="12"/>
      <c r="BG2252" s="12"/>
      <c r="BH2252" s="12"/>
      <c r="BI2252" s="12"/>
      <c r="BJ2252" s="13"/>
      <c r="BK2252" s="13"/>
      <c r="BL2252" s="13"/>
      <c r="BM2252" s="13"/>
      <c r="BN2252" s="13"/>
    </row>
    <row r="2253" spans="4:66" x14ac:dyDescent="0.25">
      <c r="D2253"/>
      <c r="E2253" s="10"/>
      <c r="F2253" s="10"/>
      <c r="G2253" s="10"/>
      <c r="H2253" s="10"/>
      <c r="I2253" s="10"/>
      <c r="J2253" s="10"/>
      <c r="K2253" s="11"/>
      <c r="L2253" s="11"/>
      <c r="M2253" s="12"/>
      <c r="N2253" s="12"/>
      <c r="O2253" s="12"/>
      <c r="P2253" s="12"/>
      <c r="Q2253" s="12"/>
      <c r="R2253" s="12"/>
      <c r="S2253" s="12"/>
      <c r="T2253" s="12"/>
      <c r="U2253" s="12"/>
      <c r="V2253" s="12"/>
      <c r="W2253" s="12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2"/>
      <c r="AS2253" s="12"/>
      <c r="AT2253" s="12"/>
      <c r="AU2253" s="12"/>
      <c r="AV2253" s="12"/>
      <c r="AW2253" s="12"/>
      <c r="AX2253" s="12"/>
      <c r="AY2253" s="12"/>
      <c r="AZ2253" s="12"/>
      <c r="BA2253" s="12"/>
      <c r="BB2253" s="12"/>
      <c r="BC2253" s="12"/>
      <c r="BD2253" s="12"/>
      <c r="BE2253" s="12"/>
      <c r="BF2253" s="12"/>
      <c r="BG2253" s="12"/>
      <c r="BH2253" s="12"/>
      <c r="BI2253" s="12"/>
      <c r="BJ2253" s="13"/>
      <c r="BK2253" s="13"/>
      <c r="BL2253" s="13"/>
      <c r="BM2253" s="13"/>
      <c r="BN2253" s="13"/>
    </row>
    <row r="2254" spans="4:66" x14ac:dyDescent="0.25">
      <c r="D2254"/>
      <c r="E2254" s="10"/>
      <c r="F2254" s="10"/>
      <c r="G2254" s="10"/>
      <c r="H2254" s="10"/>
      <c r="I2254" s="10"/>
      <c r="J2254" s="10"/>
      <c r="K2254" s="11"/>
      <c r="L2254" s="11"/>
      <c r="M2254" s="12"/>
      <c r="N2254" s="12"/>
      <c r="O2254" s="12"/>
      <c r="P2254" s="12"/>
      <c r="Q2254" s="12"/>
      <c r="R2254" s="12"/>
      <c r="S2254" s="12"/>
      <c r="T2254" s="12"/>
      <c r="U2254" s="12"/>
      <c r="V2254" s="12"/>
      <c r="W2254" s="12"/>
      <c r="X2254" s="12"/>
      <c r="Y2254" s="12"/>
      <c r="Z2254" s="12"/>
      <c r="AA2254" s="12"/>
      <c r="AB2254" s="12"/>
      <c r="AC2254" s="12"/>
      <c r="AD2254" s="12"/>
      <c r="AE2254" s="12"/>
      <c r="AF2254" s="12"/>
      <c r="AG2254" s="12"/>
      <c r="AH2254" s="12"/>
      <c r="AI2254" s="12"/>
      <c r="AJ2254" s="12"/>
      <c r="AK2254" s="12"/>
      <c r="AL2254" s="12"/>
      <c r="AM2254" s="12"/>
      <c r="AN2254" s="12"/>
      <c r="AO2254" s="12"/>
      <c r="AP2254" s="12"/>
      <c r="AQ2254" s="12"/>
      <c r="AR2254" s="12"/>
      <c r="AS2254" s="12"/>
      <c r="AT2254" s="12"/>
      <c r="AU2254" s="12"/>
      <c r="AV2254" s="12"/>
      <c r="AW2254" s="12"/>
      <c r="AX2254" s="12"/>
      <c r="AY2254" s="12"/>
      <c r="AZ2254" s="12"/>
      <c r="BA2254" s="12"/>
      <c r="BB2254" s="12"/>
      <c r="BC2254" s="12"/>
      <c r="BD2254" s="12"/>
      <c r="BE2254" s="12"/>
      <c r="BF2254" s="12"/>
      <c r="BG2254" s="12"/>
      <c r="BH2254" s="12"/>
      <c r="BI2254" s="12"/>
      <c r="BJ2254" s="13"/>
      <c r="BK2254" s="13"/>
      <c r="BL2254" s="13"/>
      <c r="BM2254" s="13"/>
      <c r="BN2254" s="13"/>
    </row>
    <row r="2255" spans="4:66" x14ac:dyDescent="0.25">
      <c r="D2255"/>
      <c r="E2255" s="10"/>
      <c r="F2255" s="10"/>
      <c r="G2255" s="10"/>
      <c r="H2255" s="10"/>
      <c r="I2255" s="10"/>
      <c r="J2255" s="10"/>
      <c r="K2255" s="11"/>
      <c r="L2255" s="11"/>
      <c r="M2255" s="12"/>
      <c r="N2255" s="12"/>
      <c r="O2255" s="12"/>
      <c r="P2255" s="12"/>
      <c r="Q2255" s="12"/>
      <c r="R2255" s="12"/>
      <c r="S2255" s="12"/>
      <c r="T2255" s="12"/>
      <c r="U2255" s="12"/>
      <c r="V2255" s="12"/>
      <c r="W2255" s="12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2"/>
      <c r="AS2255" s="12"/>
      <c r="AT2255" s="12"/>
      <c r="AU2255" s="12"/>
      <c r="AV2255" s="12"/>
      <c r="AW2255" s="12"/>
      <c r="AX2255" s="12"/>
      <c r="AY2255" s="12"/>
      <c r="AZ2255" s="12"/>
      <c r="BA2255" s="12"/>
      <c r="BB2255" s="12"/>
      <c r="BC2255" s="12"/>
      <c r="BD2255" s="12"/>
      <c r="BE2255" s="12"/>
      <c r="BF2255" s="12"/>
      <c r="BG2255" s="12"/>
      <c r="BH2255" s="12"/>
      <c r="BI2255" s="12"/>
      <c r="BJ2255" s="13"/>
      <c r="BK2255" s="13"/>
      <c r="BL2255" s="13"/>
      <c r="BM2255" s="13"/>
      <c r="BN2255" s="13"/>
    </row>
    <row r="2256" spans="4:66" x14ac:dyDescent="0.25">
      <c r="D2256"/>
      <c r="E2256" s="10"/>
      <c r="F2256" s="10"/>
      <c r="G2256" s="10"/>
      <c r="H2256" s="10"/>
      <c r="I2256" s="10"/>
      <c r="J2256" s="10"/>
      <c r="K2256" s="11"/>
      <c r="L2256" s="11"/>
      <c r="M2256" s="12"/>
      <c r="N2256" s="12"/>
      <c r="O2256" s="12"/>
      <c r="P2256" s="12"/>
      <c r="Q2256" s="12"/>
      <c r="R2256" s="12"/>
      <c r="S2256" s="12"/>
      <c r="T2256" s="12"/>
      <c r="U2256" s="12"/>
      <c r="V2256" s="12"/>
      <c r="W2256" s="12"/>
      <c r="X2256" s="12"/>
      <c r="Y2256" s="12"/>
      <c r="Z2256" s="12"/>
      <c r="AA2256" s="12"/>
      <c r="AB2256" s="12"/>
      <c r="AC2256" s="12"/>
      <c r="AD2256" s="12"/>
      <c r="AE2256" s="12"/>
      <c r="AF2256" s="12"/>
      <c r="AG2256" s="12"/>
      <c r="AH2256" s="12"/>
      <c r="AI2256" s="12"/>
      <c r="AJ2256" s="12"/>
      <c r="AK2256" s="12"/>
      <c r="AL2256" s="12"/>
      <c r="AM2256" s="12"/>
      <c r="AN2256" s="12"/>
      <c r="AO2256" s="12"/>
      <c r="AP2256" s="12"/>
      <c r="AQ2256" s="12"/>
      <c r="AR2256" s="12"/>
      <c r="AS2256" s="12"/>
      <c r="AT2256" s="12"/>
      <c r="AU2256" s="12"/>
      <c r="AV2256" s="12"/>
      <c r="AW2256" s="12"/>
      <c r="AX2256" s="12"/>
      <c r="AY2256" s="12"/>
      <c r="AZ2256" s="12"/>
      <c r="BA2256" s="12"/>
      <c r="BB2256" s="12"/>
      <c r="BC2256" s="12"/>
      <c r="BD2256" s="12"/>
      <c r="BE2256" s="12"/>
      <c r="BF2256" s="12"/>
      <c r="BG2256" s="12"/>
      <c r="BH2256" s="12"/>
      <c r="BI2256" s="12"/>
      <c r="BJ2256" s="13"/>
      <c r="BK2256" s="13"/>
      <c r="BL2256" s="13"/>
      <c r="BM2256" s="13"/>
      <c r="BN2256" s="13"/>
    </row>
    <row r="2257" spans="4:66" x14ac:dyDescent="0.25">
      <c r="D2257"/>
      <c r="E2257" s="10"/>
      <c r="F2257" s="10"/>
      <c r="G2257" s="10"/>
      <c r="H2257" s="10"/>
      <c r="I2257" s="10"/>
      <c r="J2257" s="10"/>
      <c r="K2257" s="11"/>
      <c r="L2257" s="11"/>
      <c r="M2257" s="12"/>
      <c r="N2257" s="12"/>
      <c r="O2257" s="12"/>
      <c r="P2257" s="12"/>
      <c r="Q2257" s="12"/>
      <c r="R2257" s="12"/>
      <c r="S2257" s="12"/>
      <c r="T2257" s="12"/>
      <c r="U2257" s="12"/>
      <c r="V2257" s="12"/>
      <c r="W2257" s="12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2"/>
      <c r="AS2257" s="12"/>
      <c r="AT2257" s="12"/>
      <c r="AU2257" s="12"/>
      <c r="AV2257" s="12"/>
      <c r="AW2257" s="12"/>
      <c r="AX2257" s="12"/>
      <c r="AY2257" s="12"/>
      <c r="AZ2257" s="12"/>
      <c r="BA2257" s="12"/>
      <c r="BB2257" s="12"/>
      <c r="BC2257" s="12"/>
      <c r="BD2257" s="12"/>
      <c r="BE2257" s="12"/>
      <c r="BF2257" s="12"/>
      <c r="BG2257" s="12"/>
      <c r="BH2257" s="12"/>
      <c r="BI2257" s="12"/>
      <c r="BJ2257" s="13"/>
      <c r="BK2257" s="13"/>
      <c r="BL2257" s="13"/>
      <c r="BM2257" s="13"/>
      <c r="BN2257" s="13"/>
    </row>
    <row r="2258" spans="4:66" x14ac:dyDescent="0.25">
      <c r="D2258"/>
      <c r="E2258" s="10"/>
      <c r="F2258" s="10"/>
      <c r="G2258" s="10"/>
      <c r="H2258" s="10"/>
      <c r="I2258" s="10"/>
      <c r="J2258" s="10"/>
      <c r="K2258" s="11"/>
      <c r="L2258" s="11"/>
      <c r="M2258" s="12"/>
      <c r="N2258" s="12"/>
      <c r="O2258" s="12"/>
      <c r="P2258" s="12"/>
      <c r="Q2258" s="12"/>
      <c r="R2258" s="12"/>
      <c r="S2258" s="12"/>
      <c r="T2258" s="12"/>
      <c r="U2258" s="12"/>
      <c r="V2258" s="12"/>
      <c r="W2258" s="12"/>
      <c r="X2258" s="12"/>
      <c r="Y2258" s="12"/>
      <c r="Z2258" s="12"/>
      <c r="AA2258" s="12"/>
      <c r="AB2258" s="12"/>
      <c r="AC2258" s="12"/>
      <c r="AD2258" s="12"/>
      <c r="AE2258" s="12"/>
      <c r="AF2258" s="12"/>
      <c r="AG2258" s="12"/>
      <c r="AH2258" s="12"/>
      <c r="AI2258" s="12"/>
      <c r="AJ2258" s="12"/>
      <c r="AK2258" s="12"/>
      <c r="AL2258" s="12"/>
      <c r="AM2258" s="12"/>
      <c r="AN2258" s="12"/>
      <c r="AO2258" s="12"/>
      <c r="AP2258" s="12"/>
      <c r="AQ2258" s="12"/>
      <c r="AR2258" s="12"/>
      <c r="AS2258" s="12"/>
      <c r="AT2258" s="12"/>
      <c r="AU2258" s="12"/>
      <c r="AV2258" s="12"/>
      <c r="AW2258" s="12"/>
      <c r="AX2258" s="12"/>
      <c r="AY2258" s="12"/>
      <c r="AZ2258" s="12"/>
      <c r="BA2258" s="12"/>
      <c r="BB2258" s="12"/>
      <c r="BC2258" s="12"/>
      <c r="BD2258" s="12"/>
      <c r="BE2258" s="12"/>
      <c r="BF2258" s="12"/>
      <c r="BG2258" s="12"/>
      <c r="BH2258" s="12"/>
      <c r="BI2258" s="12"/>
      <c r="BJ2258" s="13"/>
      <c r="BK2258" s="13"/>
      <c r="BL2258" s="13"/>
      <c r="BM2258" s="13"/>
      <c r="BN2258" s="13"/>
    </row>
    <row r="2259" spans="4:66" x14ac:dyDescent="0.25">
      <c r="D2259"/>
      <c r="E2259" s="10"/>
      <c r="F2259" s="10"/>
      <c r="G2259" s="10"/>
      <c r="H2259" s="10"/>
      <c r="I2259" s="10"/>
      <c r="J2259" s="10"/>
      <c r="K2259" s="11"/>
      <c r="L2259" s="11"/>
      <c r="M2259" s="12"/>
      <c r="N2259" s="12"/>
      <c r="O2259" s="12"/>
      <c r="P2259" s="12"/>
      <c r="Q2259" s="12"/>
      <c r="R2259" s="12"/>
      <c r="S2259" s="12"/>
      <c r="T2259" s="12"/>
      <c r="U2259" s="12"/>
      <c r="V2259" s="12"/>
      <c r="W2259" s="12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2"/>
      <c r="AS2259" s="12"/>
      <c r="AT2259" s="12"/>
      <c r="AU2259" s="12"/>
      <c r="AV2259" s="12"/>
      <c r="AW2259" s="12"/>
      <c r="AX2259" s="12"/>
      <c r="AY2259" s="12"/>
      <c r="AZ2259" s="12"/>
      <c r="BA2259" s="12"/>
      <c r="BB2259" s="12"/>
      <c r="BC2259" s="12"/>
      <c r="BD2259" s="12"/>
      <c r="BE2259" s="12"/>
      <c r="BF2259" s="12"/>
      <c r="BG2259" s="12"/>
      <c r="BH2259" s="12"/>
      <c r="BI2259" s="12"/>
      <c r="BJ2259" s="13"/>
      <c r="BK2259" s="13"/>
      <c r="BL2259" s="13"/>
      <c r="BM2259" s="13"/>
      <c r="BN2259" s="13"/>
    </row>
    <row r="2260" spans="4:66" x14ac:dyDescent="0.25">
      <c r="D2260"/>
      <c r="E2260" s="10"/>
      <c r="F2260" s="10"/>
      <c r="G2260" s="10"/>
      <c r="H2260" s="10"/>
      <c r="I2260" s="10"/>
      <c r="J2260" s="10"/>
      <c r="K2260" s="11"/>
      <c r="L2260" s="11"/>
      <c r="M2260" s="12"/>
      <c r="N2260" s="12"/>
      <c r="O2260" s="12"/>
      <c r="P2260" s="12"/>
      <c r="Q2260" s="12"/>
      <c r="R2260" s="12"/>
      <c r="S2260" s="12"/>
      <c r="T2260" s="12"/>
      <c r="U2260" s="12"/>
      <c r="V2260" s="12"/>
      <c r="W2260" s="12"/>
      <c r="X2260" s="12"/>
      <c r="Y2260" s="12"/>
      <c r="Z2260" s="12"/>
      <c r="AA2260" s="12"/>
      <c r="AB2260" s="12"/>
      <c r="AC2260" s="12"/>
      <c r="AD2260" s="12"/>
      <c r="AE2260" s="12"/>
      <c r="AF2260" s="12"/>
      <c r="AG2260" s="12"/>
      <c r="AH2260" s="12"/>
      <c r="AI2260" s="12"/>
      <c r="AJ2260" s="12"/>
      <c r="AK2260" s="12"/>
      <c r="AL2260" s="12"/>
      <c r="AM2260" s="12"/>
      <c r="AN2260" s="12"/>
      <c r="AO2260" s="12"/>
      <c r="AP2260" s="12"/>
      <c r="AQ2260" s="12"/>
      <c r="AR2260" s="12"/>
      <c r="AS2260" s="12"/>
      <c r="AT2260" s="12"/>
      <c r="AU2260" s="12"/>
      <c r="AV2260" s="12"/>
      <c r="AW2260" s="12"/>
      <c r="AX2260" s="12"/>
      <c r="AY2260" s="12"/>
      <c r="AZ2260" s="12"/>
      <c r="BA2260" s="12"/>
      <c r="BB2260" s="12"/>
      <c r="BC2260" s="12"/>
      <c r="BD2260" s="12"/>
      <c r="BE2260" s="12"/>
      <c r="BF2260" s="12"/>
      <c r="BG2260" s="12"/>
      <c r="BH2260" s="12"/>
      <c r="BI2260" s="12"/>
      <c r="BJ2260" s="13"/>
      <c r="BK2260" s="13"/>
      <c r="BL2260" s="13"/>
      <c r="BM2260" s="13"/>
      <c r="BN2260" s="13"/>
    </row>
    <row r="2261" spans="4:66" x14ac:dyDescent="0.25">
      <c r="D2261"/>
      <c r="E2261" s="10"/>
      <c r="F2261" s="10"/>
      <c r="G2261" s="10"/>
      <c r="H2261" s="10"/>
      <c r="I2261" s="10"/>
      <c r="J2261" s="10"/>
      <c r="K2261" s="11"/>
      <c r="L2261" s="11"/>
      <c r="M2261" s="12"/>
      <c r="N2261" s="12"/>
      <c r="O2261" s="12"/>
      <c r="P2261" s="12"/>
      <c r="Q2261" s="12"/>
      <c r="R2261" s="12"/>
      <c r="S2261" s="12"/>
      <c r="T2261" s="12"/>
      <c r="U2261" s="12"/>
      <c r="V2261" s="12"/>
      <c r="W2261" s="12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2"/>
      <c r="AS2261" s="12"/>
      <c r="AT2261" s="12"/>
      <c r="AU2261" s="12"/>
      <c r="AV2261" s="12"/>
      <c r="AW2261" s="12"/>
      <c r="AX2261" s="12"/>
      <c r="AY2261" s="12"/>
      <c r="AZ2261" s="12"/>
      <c r="BA2261" s="12"/>
      <c r="BB2261" s="12"/>
      <c r="BC2261" s="12"/>
      <c r="BD2261" s="12"/>
      <c r="BE2261" s="12"/>
      <c r="BF2261" s="12"/>
      <c r="BG2261" s="12"/>
      <c r="BH2261" s="12"/>
      <c r="BI2261" s="12"/>
      <c r="BJ2261" s="13"/>
      <c r="BK2261" s="13"/>
      <c r="BL2261" s="13"/>
      <c r="BM2261" s="13"/>
      <c r="BN2261" s="13"/>
    </row>
    <row r="2262" spans="4:66" x14ac:dyDescent="0.25">
      <c r="D2262"/>
      <c r="E2262" s="10"/>
      <c r="F2262" s="10"/>
      <c r="G2262" s="10"/>
      <c r="H2262" s="10"/>
      <c r="I2262" s="10"/>
      <c r="J2262" s="10"/>
      <c r="K2262" s="11"/>
      <c r="L2262" s="11"/>
      <c r="M2262" s="12"/>
      <c r="N2262" s="12"/>
      <c r="O2262" s="12"/>
      <c r="P2262" s="12"/>
      <c r="Q2262" s="12"/>
      <c r="R2262" s="12"/>
      <c r="S2262" s="12"/>
      <c r="T2262" s="12"/>
      <c r="U2262" s="12"/>
      <c r="V2262" s="12"/>
      <c r="W2262" s="12"/>
      <c r="X2262" s="12"/>
      <c r="Y2262" s="12"/>
      <c r="Z2262" s="12"/>
      <c r="AA2262" s="12"/>
      <c r="AB2262" s="12"/>
      <c r="AC2262" s="12"/>
      <c r="AD2262" s="12"/>
      <c r="AE2262" s="12"/>
      <c r="AF2262" s="12"/>
      <c r="AG2262" s="12"/>
      <c r="AH2262" s="12"/>
      <c r="AI2262" s="12"/>
      <c r="AJ2262" s="12"/>
      <c r="AK2262" s="12"/>
      <c r="AL2262" s="12"/>
      <c r="AM2262" s="12"/>
      <c r="AN2262" s="12"/>
      <c r="AO2262" s="12"/>
      <c r="AP2262" s="12"/>
      <c r="AQ2262" s="12"/>
      <c r="AR2262" s="12"/>
      <c r="AS2262" s="12"/>
      <c r="AT2262" s="12"/>
      <c r="AU2262" s="12"/>
      <c r="AV2262" s="12"/>
      <c r="AW2262" s="12"/>
      <c r="AX2262" s="12"/>
      <c r="AY2262" s="12"/>
      <c r="AZ2262" s="12"/>
      <c r="BA2262" s="12"/>
      <c r="BB2262" s="12"/>
      <c r="BC2262" s="12"/>
      <c r="BD2262" s="12"/>
      <c r="BE2262" s="12"/>
      <c r="BF2262" s="12"/>
      <c r="BG2262" s="12"/>
      <c r="BH2262" s="12"/>
      <c r="BI2262" s="12"/>
      <c r="BJ2262" s="13"/>
      <c r="BK2262" s="13"/>
      <c r="BL2262" s="13"/>
      <c r="BM2262" s="13"/>
      <c r="BN2262" s="13"/>
    </row>
    <row r="2263" spans="4:66" x14ac:dyDescent="0.25">
      <c r="D2263"/>
      <c r="E2263" s="10"/>
      <c r="F2263" s="10"/>
      <c r="G2263" s="10"/>
      <c r="H2263" s="10"/>
      <c r="I2263" s="10"/>
      <c r="J2263" s="10"/>
      <c r="K2263" s="11"/>
      <c r="L2263" s="11"/>
      <c r="M2263" s="12"/>
      <c r="N2263" s="12"/>
      <c r="O2263" s="12"/>
      <c r="P2263" s="12"/>
      <c r="Q2263" s="12"/>
      <c r="R2263" s="12"/>
      <c r="S2263" s="12"/>
      <c r="T2263" s="12"/>
      <c r="U2263" s="12"/>
      <c r="V2263" s="12"/>
      <c r="W2263" s="12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2"/>
      <c r="AS2263" s="12"/>
      <c r="AT2263" s="12"/>
      <c r="AU2263" s="12"/>
      <c r="AV2263" s="12"/>
      <c r="AW2263" s="12"/>
      <c r="AX2263" s="12"/>
      <c r="AY2263" s="12"/>
      <c r="AZ2263" s="12"/>
      <c r="BA2263" s="12"/>
      <c r="BB2263" s="12"/>
      <c r="BC2263" s="12"/>
      <c r="BD2263" s="12"/>
      <c r="BE2263" s="12"/>
      <c r="BF2263" s="12"/>
      <c r="BG2263" s="12"/>
      <c r="BH2263" s="12"/>
      <c r="BI2263" s="12"/>
      <c r="BJ2263" s="13"/>
      <c r="BK2263" s="13"/>
      <c r="BL2263" s="13"/>
      <c r="BM2263" s="13"/>
      <c r="BN2263" s="13"/>
    </row>
    <row r="2264" spans="4:66" x14ac:dyDescent="0.25">
      <c r="D2264"/>
      <c r="E2264" s="10"/>
      <c r="F2264" s="10"/>
      <c r="G2264" s="10"/>
      <c r="H2264" s="10"/>
      <c r="I2264" s="10"/>
      <c r="J2264" s="10"/>
      <c r="K2264" s="11"/>
      <c r="L2264" s="11"/>
      <c r="M2264" s="12"/>
      <c r="N2264" s="12"/>
      <c r="O2264" s="12"/>
      <c r="P2264" s="12"/>
      <c r="Q2264" s="12"/>
      <c r="R2264" s="12"/>
      <c r="S2264" s="12"/>
      <c r="T2264" s="12"/>
      <c r="U2264" s="12"/>
      <c r="V2264" s="12"/>
      <c r="W2264" s="12"/>
      <c r="X2264" s="12"/>
      <c r="Y2264" s="12"/>
      <c r="Z2264" s="12"/>
      <c r="AA2264" s="12"/>
      <c r="AB2264" s="12"/>
      <c r="AC2264" s="12"/>
      <c r="AD2264" s="12"/>
      <c r="AE2264" s="12"/>
      <c r="AF2264" s="12"/>
      <c r="AG2264" s="12"/>
      <c r="AH2264" s="12"/>
      <c r="AI2264" s="12"/>
      <c r="AJ2264" s="12"/>
      <c r="AK2264" s="12"/>
      <c r="AL2264" s="12"/>
      <c r="AM2264" s="12"/>
      <c r="AN2264" s="12"/>
      <c r="AO2264" s="12"/>
      <c r="AP2264" s="12"/>
      <c r="AQ2264" s="12"/>
      <c r="AR2264" s="12"/>
      <c r="AS2264" s="12"/>
      <c r="AT2264" s="12"/>
      <c r="AU2264" s="12"/>
      <c r="AV2264" s="12"/>
      <c r="AW2264" s="12"/>
      <c r="AX2264" s="12"/>
      <c r="AY2264" s="12"/>
      <c r="AZ2264" s="12"/>
      <c r="BA2264" s="12"/>
      <c r="BB2264" s="12"/>
      <c r="BC2264" s="12"/>
      <c r="BD2264" s="12"/>
      <c r="BE2264" s="12"/>
      <c r="BF2264" s="12"/>
      <c r="BG2264" s="12"/>
      <c r="BH2264" s="12"/>
      <c r="BI2264" s="12"/>
      <c r="BJ2264" s="13"/>
      <c r="BK2264" s="13"/>
      <c r="BL2264" s="13"/>
      <c r="BM2264" s="13"/>
      <c r="BN2264" s="13"/>
    </row>
    <row r="2265" spans="4:66" x14ac:dyDescent="0.25">
      <c r="D2265"/>
      <c r="E2265" s="10"/>
      <c r="F2265" s="10"/>
      <c r="G2265" s="10"/>
      <c r="H2265" s="10"/>
      <c r="I2265" s="10"/>
      <c r="J2265" s="10"/>
      <c r="K2265" s="11"/>
      <c r="L2265" s="11"/>
      <c r="M2265" s="12"/>
      <c r="N2265" s="12"/>
      <c r="O2265" s="12"/>
      <c r="P2265" s="12"/>
      <c r="Q2265" s="12"/>
      <c r="R2265" s="12"/>
      <c r="S2265" s="12"/>
      <c r="T2265" s="12"/>
      <c r="U2265" s="12"/>
      <c r="V2265" s="12"/>
      <c r="W2265" s="12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2"/>
      <c r="AS2265" s="12"/>
      <c r="AT2265" s="12"/>
      <c r="AU2265" s="12"/>
      <c r="AV2265" s="12"/>
      <c r="AW2265" s="12"/>
      <c r="AX2265" s="12"/>
      <c r="AY2265" s="12"/>
      <c r="AZ2265" s="12"/>
      <c r="BA2265" s="12"/>
      <c r="BB2265" s="12"/>
      <c r="BC2265" s="12"/>
      <c r="BD2265" s="12"/>
      <c r="BE2265" s="12"/>
      <c r="BF2265" s="12"/>
      <c r="BG2265" s="12"/>
      <c r="BH2265" s="12"/>
      <c r="BI2265" s="12"/>
      <c r="BJ2265" s="13"/>
      <c r="BK2265" s="13"/>
      <c r="BL2265" s="13"/>
      <c r="BM2265" s="13"/>
      <c r="BN2265" s="13"/>
    </row>
    <row r="2266" spans="4:66" x14ac:dyDescent="0.25">
      <c r="D2266"/>
      <c r="E2266" s="10"/>
      <c r="F2266" s="10"/>
      <c r="G2266" s="10"/>
      <c r="H2266" s="10"/>
      <c r="I2266" s="10"/>
      <c r="J2266" s="10"/>
      <c r="K2266" s="11"/>
      <c r="L2266" s="11"/>
      <c r="M2266" s="12"/>
      <c r="N2266" s="12"/>
      <c r="O2266" s="12"/>
      <c r="P2266" s="12"/>
      <c r="Q2266" s="12"/>
      <c r="R2266" s="12"/>
      <c r="S2266" s="12"/>
      <c r="T2266" s="12"/>
      <c r="U2266" s="12"/>
      <c r="V2266" s="12"/>
      <c r="W2266" s="12"/>
      <c r="X2266" s="12"/>
      <c r="Y2266" s="12"/>
      <c r="Z2266" s="12"/>
      <c r="AA2266" s="12"/>
      <c r="AB2266" s="12"/>
      <c r="AC2266" s="12"/>
      <c r="AD2266" s="12"/>
      <c r="AE2266" s="12"/>
      <c r="AF2266" s="12"/>
      <c r="AG2266" s="12"/>
      <c r="AH2266" s="12"/>
      <c r="AI2266" s="12"/>
      <c r="AJ2266" s="12"/>
      <c r="AK2266" s="12"/>
      <c r="AL2266" s="12"/>
      <c r="AM2266" s="12"/>
      <c r="AN2266" s="12"/>
      <c r="AO2266" s="12"/>
      <c r="AP2266" s="12"/>
      <c r="AQ2266" s="12"/>
      <c r="AR2266" s="12"/>
      <c r="AS2266" s="12"/>
      <c r="AT2266" s="12"/>
      <c r="AU2266" s="12"/>
      <c r="AV2266" s="12"/>
      <c r="AW2266" s="12"/>
      <c r="AX2266" s="12"/>
      <c r="AY2266" s="12"/>
      <c r="AZ2266" s="12"/>
      <c r="BA2266" s="12"/>
      <c r="BB2266" s="12"/>
      <c r="BC2266" s="12"/>
      <c r="BD2266" s="12"/>
      <c r="BE2266" s="12"/>
      <c r="BF2266" s="12"/>
      <c r="BG2266" s="12"/>
      <c r="BH2266" s="12"/>
      <c r="BI2266" s="12"/>
      <c r="BJ2266" s="13"/>
      <c r="BK2266" s="13"/>
      <c r="BL2266" s="13"/>
      <c r="BM2266" s="13"/>
      <c r="BN2266" s="13"/>
    </row>
    <row r="2267" spans="4:66" x14ac:dyDescent="0.25">
      <c r="D2267"/>
      <c r="E2267" s="10"/>
      <c r="F2267" s="10"/>
      <c r="G2267" s="10"/>
      <c r="H2267" s="10"/>
      <c r="I2267" s="10"/>
      <c r="J2267" s="10"/>
      <c r="K2267" s="11"/>
      <c r="L2267" s="11"/>
      <c r="M2267" s="12"/>
      <c r="N2267" s="12"/>
      <c r="O2267" s="12"/>
      <c r="P2267" s="12"/>
      <c r="Q2267" s="12"/>
      <c r="R2267" s="12"/>
      <c r="S2267" s="12"/>
      <c r="T2267" s="12"/>
      <c r="U2267" s="12"/>
      <c r="V2267" s="12"/>
      <c r="W2267" s="12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2"/>
      <c r="AS2267" s="12"/>
      <c r="AT2267" s="12"/>
      <c r="AU2267" s="12"/>
      <c r="AV2267" s="12"/>
      <c r="AW2267" s="12"/>
      <c r="AX2267" s="12"/>
      <c r="AY2267" s="12"/>
      <c r="AZ2267" s="12"/>
      <c r="BA2267" s="12"/>
      <c r="BB2267" s="12"/>
      <c r="BC2267" s="12"/>
      <c r="BD2267" s="12"/>
      <c r="BE2267" s="12"/>
      <c r="BF2267" s="12"/>
      <c r="BG2267" s="12"/>
      <c r="BH2267" s="12"/>
      <c r="BI2267" s="12"/>
      <c r="BJ2267" s="13"/>
      <c r="BK2267" s="13"/>
      <c r="BL2267" s="13"/>
      <c r="BM2267" s="13"/>
      <c r="BN2267" s="13"/>
    </row>
    <row r="2268" spans="4:66" x14ac:dyDescent="0.25">
      <c r="D2268"/>
      <c r="E2268" s="10"/>
      <c r="F2268" s="10"/>
      <c r="G2268" s="10"/>
      <c r="H2268" s="10"/>
      <c r="I2268" s="10"/>
      <c r="J2268" s="10"/>
      <c r="K2268" s="11"/>
      <c r="L2268" s="11"/>
      <c r="M2268" s="12"/>
      <c r="N2268" s="12"/>
      <c r="O2268" s="12"/>
      <c r="P2268" s="12"/>
      <c r="Q2268" s="12"/>
      <c r="R2268" s="12"/>
      <c r="S2268" s="12"/>
      <c r="T2268" s="12"/>
      <c r="U2268" s="12"/>
      <c r="V2268" s="12"/>
      <c r="W2268" s="12"/>
      <c r="X2268" s="12"/>
      <c r="Y2268" s="12"/>
      <c r="Z2268" s="12"/>
      <c r="AA2268" s="12"/>
      <c r="AB2268" s="12"/>
      <c r="AC2268" s="12"/>
      <c r="AD2268" s="12"/>
      <c r="AE2268" s="12"/>
      <c r="AF2268" s="12"/>
      <c r="AG2268" s="12"/>
      <c r="AH2268" s="12"/>
      <c r="AI2268" s="12"/>
      <c r="AJ2268" s="12"/>
      <c r="AK2268" s="12"/>
      <c r="AL2268" s="12"/>
      <c r="AM2268" s="12"/>
      <c r="AN2268" s="12"/>
      <c r="AO2268" s="12"/>
      <c r="AP2268" s="12"/>
      <c r="AQ2268" s="12"/>
      <c r="AR2268" s="12"/>
      <c r="AS2268" s="12"/>
      <c r="AT2268" s="12"/>
      <c r="AU2268" s="12"/>
      <c r="AV2268" s="12"/>
      <c r="AW2268" s="12"/>
      <c r="AX2268" s="12"/>
      <c r="AY2268" s="12"/>
      <c r="AZ2268" s="12"/>
      <c r="BA2268" s="12"/>
      <c r="BB2268" s="12"/>
      <c r="BC2268" s="12"/>
      <c r="BD2268" s="12"/>
      <c r="BE2268" s="12"/>
      <c r="BF2268" s="12"/>
      <c r="BG2268" s="12"/>
      <c r="BH2268" s="12"/>
      <c r="BI2268" s="12"/>
      <c r="BJ2268" s="13"/>
      <c r="BK2268" s="13"/>
      <c r="BL2268" s="13"/>
      <c r="BM2268" s="13"/>
      <c r="BN2268" s="13"/>
    </row>
    <row r="2269" spans="4:66" x14ac:dyDescent="0.25">
      <c r="D2269"/>
      <c r="E2269" s="10"/>
      <c r="F2269" s="10"/>
      <c r="G2269" s="10"/>
      <c r="H2269" s="10"/>
      <c r="I2269" s="10"/>
      <c r="J2269" s="10"/>
      <c r="K2269" s="11"/>
      <c r="L2269" s="11"/>
      <c r="M2269" s="12"/>
      <c r="N2269" s="12"/>
      <c r="O2269" s="12"/>
      <c r="P2269" s="12"/>
      <c r="Q2269" s="12"/>
      <c r="R2269" s="12"/>
      <c r="S2269" s="12"/>
      <c r="T2269" s="12"/>
      <c r="U2269" s="12"/>
      <c r="V2269" s="12"/>
      <c r="W2269" s="12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2"/>
      <c r="AS2269" s="12"/>
      <c r="AT2269" s="12"/>
      <c r="AU2269" s="12"/>
      <c r="AV2269" s="12"/>
      <c r="AW2269" s="12"/>
      <c r="AX2269" s="12"/>
      <c r="AY2269" s="12"/>
      <c r="AZ2269" s="12"/>
      <c r="BA2269" s="12"/>
      <c r="BB2269" s="12"/>
      <c r="BC2269" s="12"/>
      <c r="BD2269" s="12"/>
      <c r="BE2269" s="12"/>
      <c r="BF2269" s="12"/>
      <c r="BG2269" s="12"/>
      <c r="BH2269" s="12"/>
      <c r="BI2269" s="12"/>
      <c r="BJ2269" s="13"/>
      <c r="BK2269" s="13"/>
      <c r="BL2269" s="13"/>
      <c r="BM2269" s="13"/>
      <c r="BN2269" s="13"/>
    </row>
    <row r="2270" spans="4:66" x14ac:dyDescent="0.25">
      <c r="D2270"/>
      <c r="E2270" s="10"/>
      <c r="F2270" s="10"/>
      <c r="G2270" s="10"/>
      <c r="H2270" s="10"/>
      <c r="I2270" s="10"/>
      <c r="J2270" s="10"/>
      <c r="K2270" s="11"/>
      <c r="L2270" s="11"/>
      <c r="M2270" s="12"/>
      <c r="N2270" s="12"/>
      <c r="O2270" s="12"/>
      <c r="P2270" s="12"/>
      <c r="Q2270" s="12"/>
      <c r="R2270" s="12"/>
      <c r="S2270" s="12"/>
      <c r="T2270" s="12"/>
      <c r="U2270" s="12"/>
      <c r="V2270" s="12"/>
      <c r="W2270" s="12"/>
      <c r="X2270" s="12"/>
      <c r="Y2270" s="12"/>
      <c r="Z2270" s="12"/>
      <c r="AA2270" s="12"/>
      <c r="AB2270" s="12"/>
      <c r="AC2270" s="12"/>
      <c r="AD2270" s="12"/>
      <c r="AE2270" s="12"/>
      <c r="AF2270" s="12"/>
      <c r="AG2270" s="12"/>
      <c r="AH2270" s="12"/>
      <c r="AI2270" s="12"/>
      <c r="AJ2270" s="12"/>
      <c r="AK2270" s="12"/>
      <c r="AL2270" s="12"/>
      <c r="AM2270" s="12"/>
      <c r="AN2270" s="12"/>
      <c r="AO2270" s="12"/>
      <c r="AP2270" s="12"/>
      <c r="AQ2270" s="12"/>
      <c r="AR2270" s="12"/>
      <c r="AS2270" s="12"/>
      <c r="AT2270" s="12"/>
      <c r="AU2270" s="12"/>
      <c r="AV2270" s="12"/>
      <c r="AW2270" s="12"/>
      <c r="AX2270" s="12"/>
      <c r="AY2270" s="12"/>
      <c r="AZ2270" s="12"/>
      <c r="BA2270" s="12"/>
      <c r="BB2270" s="12"/>
      <c r="BC2270" s="12"/>
      <c r="BD2270" s="12"/>
      <c r="BE2270" s="12"/>
      <c r="BF2270" s="12"/>
      <c r="BG2270" s="12"/>
      <c r="BH2270" s="12"/>
      <c r="BI2270" s="12"/>
      <c r="BJ2270" s="13"/>
      <c r="BK2270" s="13"/>
      <c r="BL2270" s="13"/>
      <c r="BM2270" s="13"/>
      <c r="BN2270" s="13"/>
    </row>
    <row r="2271" spans="4:66" x14ac:dyDescent="0.25">
      <c r="D2271"/>
      <c r="E2271" s="10"/>
      <c r="F2271" s="10"/>
      <c r="G2271" s="10"/>
      <c r="H2271" s="10"/>
      <c r="I2271" s="10"/>
      <c r="J2271" s="10"/>
      <c r="K2271" s="11"/>
      <c r="L2271" s="11"/>
      <c r="M2271" s="12"/>
      <c r="N2271" s="12"/>
      <c r="O2271" s="12"/>
      <c r="P2271" s="12"/>
      <c r="Q2271" s="12"/>
      <c r="R2271" s="12"/>
      <c r="S2271" s="12"/>
      <c r="T2271" s="12"/>
      <c r="U2271" s="12"/>
      <c r="V2271" s="12"/>
      <c r="W2271" s="12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2"/>
      <c r="AS2271" s="12"/>
      <c r="AT2271" s="12"/>
      <c r="AU2271" s="12"/>
      <c r="AV2271" s="12"/>
      <c r="AW2271" s="12"/>
      <c r="AX2271" s="12"/>
      <c r="AY2271" s="12"/>
      <c r="AZ2271" s="12"/>
      <c r="BA2271" s="12"/>
      <c r="BB2271" s="12"/>
      <c r="BC2271" s="12"/>
      <c r="BD2271" s="12"/>
      <c r="BE2271" s="12"/>
      <c r="BF2271" s="12"/>
      <c r="BG2271" s="12"/>
      <c r="BH2271" s="12"/>
      <c r="BI2271" s="12"/>
      <c r="BJ2271" s="13"/>
      <c r="BK2271" s="13"/>
      <c r="BL2271" s="13"/>
      <c r="BM2271" s="13"/>
      <c r="BN2271" s="13"/>
    </row>
    <row r="2272" spans="4:66" x14ac:dyDescent="0.25">
      <c r="D2272"/>
      <c r="E2272" s="10"/>
      <c r="F2272" s="10"/>
      <c r="G2272" s="10"/>
      <c r="H2272" s="10"/>
      <c r="I2272" s="10"/>
      <c r="J2272" s="10"/>
      <c r="K2272" s="11"/>
      <c r="L2272" s="11"/>
      <c r="M2272" s="12"/>
      <c r="N2272" s="12"/>
      <c r="O2272" s="12"/>
      <c r="P2272" s="12"/>
      <c r="Q2272" s="12"/>
      <c r="R2272" s="12"/>
      <c r="S2272" s="12"/>
      <c r="T2272" s="12"/>
      <c r="U2272" s="12"/>
      <c r="V2272" s="12"/>
      <c r="W2272" s="12"/>
      <c r="X2272" s="12"/>
      <c r="Y2272" s="12"/>
      <c r="Z2272" s="12"/>
      <c r="AA2272" s="12"/>
      <c r="AB2272" s="12"/>
      <c r="AC2272" s="12"/>
      <c r="AD2272" s="12"/>
      <c r="AE2272" s="12"/>
      <c r="AF2272" s="12"/>
      <c r="AG2272" s="12"/>
      <c r="AH2272" s="12"/>
      <c r="AI2272" s="12"/>
      <c r="AJ2272" s="12"/>
      <c r="AK2272" s="12"/>
      <c r="AL2272" s="12"/>
      <c r="AM2272" s="12"/>
      <c r="AN2272" s="12"/>
      <c r="AO2272" s="12"/>
      <c r="AP2272" s="12"/>
      <c r="AQ2272" s="12"/>
      <c r="AR2272" s="12"/>
      <c r="AS2272" s="12"/>
      <c r="AT2272" s="12"/>
      <c r="AU2272" s="12"/>
      <c r="AV2272" s="12"/>
      <c r="AW2272" s="12"/>
      <c r="AX2272" s="12"/>
      <c r="AY2272" s="12"/>
      <c r="AZ2272" s="12"/>
      <c r="BA2272" s="12"/>
      <c r="BB2272" s="12"/>
      <c r="BC2272" s="12"/>
      <c r="BD2272" s="12"/>
      <c r="BE2272" s="12"/>
      <c r="BF2272" s="12"/>
      <c r="BG2272" s="12"/>
      <c r="BH2272" s="12"/>
      <c r="BI2272" s="12"/>
      <c r="BJ2272" s="13"/>
      <c r="BK2272" s="13"/>
      <c r="BL2272" s="13"/>
      <c r="BM2272" s="13"/>
      <c r="BN2272" s="13"/>
    </row>
    <row r="2273" spans="4:66" x14ac:dyDescent="0.25">
      <c r="D2273"/>
      <c r="E2273" s="10"/>
      <c r="F2273" s="10"/>
      <c r="G2273" s="10"/>
      <c r="H2273" s="10"/>
      <c r="I2273" s="10"/>
      <c r="J2273" s="10"/>
      <c r="K2273" s="11"/>
      <c r="L2273" s="11"/>
      <c r="M2273" s="12"/>
      <c r="N2273" s="12"/>
      <c r="O2273" s="12"/>
      <c r="P2273" s="12"/>
      <c r="Q2273" s="12"/>
      <c r="R2273" s="12"/>
      <c r="S2273" s="12"/>
      <c r="T2273" s="12"/>
      <c r="U2273" s="12"/>
      <c r="V2273" s="12"/>
      <c r="W2273" s="12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2"/>
      <c r="AS2273" s="12"/>
      <c r="AT2273" s="12"/>
      <c r="AU2273" s="12"/>
      <c r="AV2273" s="12"/>
      <c r="AW2273" s="12"/>
      <c r="AX2273" s="12"/>
      <c r="AY2273" s="12"/>
      <c r="AZ2273" s="12"/>
      <c r="BA2273" s="12"/>
      <c r="BB2273" s="12"/>
      <c r="BC2273" s="12"/>
      <c r="BD2273" s="12"/>
      <c r="BE2273" s="12"/>
      <c r="BF2273" s="12"/>
      <c r="BG2273" s="12"/>
      <c r="BH2273" s="12"/>
      <c r="BI2273" s="12"/>
      <c r="BJ2273" s="13"/>
      <c r="BK2273" s="13"/>
      <c r="BL2273" s="13"/>
      <c r="BM2273" s="13"/>
      <c r="BN2273" s="13"/>
    </row>
    <row r="2274" spans="4:66" x14ac:dyDescent="0.25">
      <c r="D2274"/>
      <c r="E2274" s="10"/>
      <c r="F2274" s="10"/>
      <c r="G2274" s="10"/>
      <c r="H2274" s="10"/>
      <c r="I2274" s="10"/>
      <c r="J2274" s="10"/>
      <c r="K2274" s="11"/>
      <c r="L2274" s="11"/>
      <c r="M2274" s="12"/>
      <c r="N2274" s="12"/>
      <c r="O2274" s="12"/>
      <c r="P2274" s="12"/>
      <c r="Q2274" s="12"/>
      <c r="R2274" s="12"/>
      <c r="S2274" s="12"/>
      <c r="T2274" s="12"/>
      <c r="U2274" s="12"/>
      <c r="V2274" s="12"/>
      <c r="W2274" s="12"/>
      <c r="X2274" s="12"/>
      <c r="Y2274" s="12"/>
      <c r="Z2274" s="12"/>
      <c r="AA2274" s="12"/>
      <c r="AB2274" s="12"/>
      <c r="AC2274" s="12"/>
      <c r="AD2274" s="12"/>
      <c r="AE2274" s="12"/>
      <c r="AF2274" s="12"/>
      <c r="AG2274" s="12"/>
      <c r="AH2274" s="12"/>
      <c r="AI2274" s="12"/>
      <c r="AJ2274" s="12"/>
      <c r="AK2274" s="12"/>
      <c r="AL2274" s="12"/>
      <c r="AM2274" s="12"/>
      <c r="AN2274" s="12"/>
      <c r="AO2274" s="12"/>
      <c r="AP2274" s="12"/>
      <c r="AQ2274" s="12"/>
      <c r="AR2274" s="12"/>
      <c r="AS2274" s="12"/>
      <c r="AT2274" s="12"/>
      <c r="AU2274" s="12"/>
      <c r="AV2274" s="12"/>
      <c r="AW2274" s="12"/>
      <c r="AX2274" s="12"/>
      <c r="AY2274" s="12"/>
      <c r="AZ2274" s="12"/>
      <c r="BA2274" s="12"/>
      <c r="BB2274" s="12"/>
      <c r="BC2274" s="12"/>
      <c r="BD2274" s="12"/>
      <c r="BE2274" s="12"/>
      <c r="BF2274" s="12"/>
      <c r="BG2274" s="12"/>
      <c r="BH2274" s="12"/>
      <c r="BI2274" s="12"/>
      <c r="BJ2274" s="13"/>
      <c r="BK2274" s="13"/>
      <c r="BL2274" s="13"/>
      <c r="BM2274" s="13"/>
      <c r="BN2274" s="13"/>
    </row>
    <row r="2275" spans="4:66" x14ac:dyDescent="0.25">
      <c r="D2275"/>
      <c r="E2275" s="10"/>
      <c r="F2275" s="10"/>
      <c r="G2275" s="10"/>
      <c r="H2275" s="10"/>
      <c r="I2275" s="10"/>
      <c r="J2275" s="10"/>
      <c r="K2275" s="11"/>
      <c r="L2275" s="11"/>
      <c r="M2275" s="12"/>
      <c r="N2275" s="12"/>
      <c r="O2275" s="12"/>
      <c r="P2275" s="12"/>
      <c r="Q2275" s="12"/>
      <c r="R2275" s="12"/>
      <c r="S2275" s="12"/>
      <c r="T2275" s="12"/>
      <c r="U2275" s="12"/>
      <c r="V2275" s="12"/>
      <c r="W2275" s="12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2"/>
      <c r="AS2275" s="12"/>
      <c r="AT2275" s="12"/>
      <c r="AU2275" s="12"/>
      <c r="AV2275" s="12"/>
      <c r="AW2275" s="12"/>
      <c r="AX2275" s="12"/>
      <c r="AY2275" s="12"/>
      <c r="AZ2275" s="12"/>
      <c r="BA2275" s="12"/>
      <c r="BB2275" s="12"/>
      <c r="BC2275" s="12"/>
      <c r="BD2275" s="12"/>
      <c r="BE2275" s="12"/>
      <c r="BF2275" s="12"/>
      <c r="BG2275" s="12"/>
      <c r="BH2275" s="12"/>
      <c r="BI2275" s="12"/>
      <c r="BJ2275" s="13"/>
      <c r="BK2275" s="13"/>
      <c r="BL2275" s="13"/>
      <c r="BM2275" s="13"/>
      <c r="BN2275" s="13"/>
    </row>
    <row r="2276" spans="4:66" x14ac:dyDescent="0.25">
      <c r="D2276"/>
      <c r="E2276" s="10"/>
      <c r="F2276" s="10"/>
      <c r="G2276" s="10"/>
      <c r="H2276" s="10"/>
      <c r="I2276" s="10"/>
      <c r="J2276" s="10"/>
      <c r="K2276" s="11"/>
      <c r="L2276" s="11"/>
      <c r="M2276" s="12"/>
      <c r="N2276" s="12"/>
      <c r="O2276" s="12"/>
      <c r="P2276" s="12"/>
      <c r="Q2276" s="12"/>
      <c r="R2276" s="12"/>
      <c r="S2276" s="12"/>
      <c r="T2276" s="12"/>
      <c r="U2276" s="12"/>
      <c r="V2276" s="12"/>
      <c r="W2276" s="12"/>
      <c r="X2276" s="12"/>
      <c r="Y2276" s="12"/>
      <c r="Z2276" s="12"/>
      <c r="AA2276" s="12"/>
      <c r="AB2276" s="12"/>
      <c r="AC2276" s="12"/>
      <c r="AD2276" s="12"/>
      <c r="AE2276" s="12"/>
      <c r="AF2276" s="12"/>
      <c r="AG2276" s="12"/>
      <c r="AH2276" s="12"/>
      <c r="AI2276" s="12"/>
      <c r="AJ2276" s="12"/>
      <c r="AK2276" s="12"/>
      <c r="AL2276" s="12"/>
      <c r="AM2276" s="12"/>
      <c r="AN2276" s="12"/>
      <c r="AO2276" s="12"/>
      <c r="AP2276" s="12"/>
      <c r="AQ2276" s="12"/>
      <c r="AR2276" s="12"/>
      <c r="AS2276" s="12"/>
      <c r="AT2276" s="12"/>
      <c r="AU2276" s="12"/>
      <c r="AV2276" s="12"/>
      <c r="AW2276" s="12"/>
      <c r="AX2276" s="12"/>
      <c r="AY2276" s="12"/>
      <c r="AZ2276" s="12"/>
      <c r="BA2276" s="12"/>
      <c r="BB2276" s="12"/>
      <c r="BC2276" s="12"/>
      <c r="BD2276" s="12"/>
      <c r="BE2276" s="12"/>
      <c r="BF2276" s="12"/>
      <c r="BG2276" s="12"/>
      <c r="BH2276" s="12"/>
      <c r="BI2276" s="12"/>
      <c r="BJ2276" s="13"/>
      <c r="BK2276" s="13"/>
      <c r="BL2276" s="13"/>
      <c r="BM2276" s="13"/>
      <c r="BN2276" s="13"/>
    </row>
    <row r="2277" spans="4:66" x14ac:dyDescent="0.25">
      <c r="D2277"/>
      <c r="E2277" s="10"/>
      <c r="F2277" s="10"/>
      <c r="G2277" s="10"/>
      <c r="H2277" s="10"/>
      <c r="I2277" s="10"/>
      <c r="J2277" s="10"/>
      <c r="K2277" s="11"/>
      <c r="L2277" s="11"/>
      <c r="M2277" s="12"/>
      <c r="N2277" s="12"/>
      <c r="O2277" s="12"/>
      <c r="P2277" s="12"/>
      <c r="Q2277" s="12"/>
      <c r="R2277" s="12"/>
      <c r="S2277" s="12"/>
      <c r="T2277" s="12"/>
      <c r="U2277" s="12"/>
      <c r="V2277" s="12"/>
      <c r="W2277" s="12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2"/>
      <c r="AS2277" s="12"/>
      <c r="AT2277" s="12"/>
      <c r="AU2277" s="12"/>
      <c r="AV2277" s="12"/>
      <c r="AW2277" s="12"/>
      <c r="AX2277" s="12"/>
      <c r="AY2277" s="12"/>
      <c r="AZ2277" s="12"/>
      <c r="BA2277" s="12"/>
      <c r="BB2277" s="12"/>
      <c r="BC2277" s="12"/>
      <c r="BD2277" s="12"/>
      <c r="BE2277" s="12"/>
      <c r="BF2277" s="12"/>
      <c r="BG2277" s="12"/>
      <c r="BH2277" s="12"/>
      <c r="BI2277" s="12"/>
      <c r="BJ2277" s="13"/>
      <c r="BK2277" s="13"/>
      <c r="BL2277" s="13"/>
      <c r="BM2277" s="13"/>
      <c r="BN2277" s="13"/>
    </row>
    <row r="2278" spans="4:66" x14ac:dyDescent="0.25">
      <c r="D2278"/>
      <c r="E2278" s="10"/>
      <c r="F2278" s="10"/>
      <c r="G2278" s="10"/>
      <c r="H2278" s="10"/>
      <c r="I2278" s="10"/>
      <c r="J2278" s="10"/>
      <c r="K2278" s="11"/>
      <c r="L2278" s="11"/>
      <c r="M2278" s="12"/>
      <c r="N2278" s="12"/>
      <c r="O2278" s="12"/>
      <c r="P2278" s="12"/>
      <c r="Q2278" s="12"/>
      <c r="R2278" s="12"/>
      <c r="S2278" s="12"/>
      <c r="T2278" s="12"/>
      <c r="U2278" s="12"/>
      <c r="V2278" s="12"/>
      <c r="W2278" s="12"/>
      <c r="X2278" s="12"/>
      <c r="Y2278" s="12"/>
      <c r="Z2278" s="12"/>
      <c r="AA2278" s="12"/>
      <c r="AB2278" s="12"/>
      <c r="AC2278" s="12"/>
      <c r="AD2278" s="12"/>
      <c r="AE2278" s="12"/>
      <c r="AF2278" s="12"/>
      <c r="AG2278" s="12"/>
      <c r="AH2278" s="12"/>
      <c r="AI2278" s="12"/>
      <c r="AJ2278" s="12"/>
      <c r="AK2278" s="12"/>
      <c r="AL2278" s="12"/>
      <c r="AM2278" s="12"/>
      <c r="AN2278" s="12"/>
      <c r="AO2278" s="12"/>
      <c r="AP2278" s="12"/>
      <c r="AQ2278" s="12"/>
      <c r="AR2278" s="12"/>
      <c r="AS2278" s="12"/>
      <c r="AT2278" s="12"/>
      <c r="AU2278" s="12"/>
      <c r="AV2278" s="12"/>
      <c r="AW2278" s="12"/>
      <c r="AX2278" s="12"/>
      <c r="AY2278" s="12"/>
      <c r="AZ2278" s="12"/>
      <c r="BA2278" s="12"/>
      <c r="BB2278" s="12"/>
      <c r="BC2278" s="12"/>
      <c r="BD2278" s="12"/>
      <c r="BE2278" s="12"/>
      <c r="BF2278" s="12"/>
      <c r="BG2278" s="12"/>
      <c r="BH2278" s="12"/>
      <c r="BI2278" s="12"/>
      <c r="BJ2278" s="13"/>
      <c r="BK2278" s="13"/>
      <c r="BL2278" s="13"/>
      <c r="BM2278" s="13"/>
      <c r="BN2278" s="13"/>
    </row>
    <row r="2279" spans="4:66" s="14" customFormat="1" x14ac:dyDescent="0.25">
      <c r="K2279" s="16"/>
      <c r="L2279" s="16"/>
      <c r="M2279" s="17"/>
      <c r="N2279" s="17"/>
      <c r="O2279" s="17"/>
      <c r="P2279" s="17"/>
      <c r="Q2279" s="17"/>
      <c r="R2279" s="17"/>
      <c r="S2279" s="17"/>
      <c r="T2279" s="17"/>
      <c r="U2279" s="17"/>
      <c r="V2279" s="17"/>
      <c r="W2279" s="17"/>
      <c r="X2279" s="17"/>
      <c r="Y2279" s="17"/>
      <c r="Z2279" s="17"/>
      <c r="AA2279" s="17"/>
      <c r="AB2279" s="17"/>
      <c r="AC2279" s="17"/>
      <c r="AD2279" s="17"/>
      <c r="AE2279" s="17"/>
      <c r="AF2279" s="17"/>
      <c r="AG2279" s="17"/>
      <c r="AH2279" s="17"/>
      <c r="AI2279" s="17"/>
      <c r="AJ2279" s="17"/>
      <c r="AK2279" s="17"/>
      <c r="AL2279" s="17"/>
      <c r="AM2279" s="17"/>
      <c r="AN2279" s="17"/>
      <c r="AO2279" s="17"/>
      <c r="AP2279" s="17"/>
      <c r="AQ2279" s="17"/>
      <c r="AR2279" s="17"/>
      <c r="AS2279" s="17"/>
      <c r="AT2279" s="17"/>
      <c r="AU2279" s="17"/>
      <c r="AV2279" s="17"/>
      <c r="AW2279" s="17"/>
      <c r="AX2279" s="17"/>
      <c r="AY2279" s="17"/>
      <c r="AZ2279" s="17"/>
      <c r="BA2279" s="17"/>
      <c r="BB2279" s="17"/>
      <c r="BC2279" s="17"/>
      <c r="BD2279" s="17"/>
      <c r="BE2279" s="17"/>
      <c r="BF2279" s="17"/>
      <c r="BG2279" s="17"/>
      <c r="BH2279" s="17"/>
      <c r="BI2279" s="17"/>
      <c r="BJ2279" s="18"/>
      <c r="BK2279" s="18"/>
      <c r="BL2279" s="18"/>
      <c r="BM2279" s="18"/>
      <c r="BN2279" s="18"/>
    </row>
    <row r="2280" spans="4:66" x14ac:dyDescent="0.25">
      <c r="D2280" s="23"/>
      <c r="E2280" s="10"/>
      <c r="F2280" s="10"/>
      <c r="G2280" s="10"/>
      <c r="H2280" s="10"/>
      <c r="I2280" s="10"/>
      <c r="J2280" s="10"/>
      <c r="K2280" s="11"/>
      <c r="L2280" s="11"/>
      <c r="M2280" s="12"/>
      <c r="N2280" s="12"/>
      <c r="O2280" s="12"/>
      <c r="P2280" s="12"/>
      <c r="Q2280" s="12"/>
      <c r="R2280" s="12"/>
      <c r="S2280" s="12"/>
      <c r="T2280" s="12"/>
      <c r="U2280" s="12"/>
      <c r="V2280" s="12"/>
      <c r="W2280" s="12"/>
      <c r="X2280" s="12"/>
      <c r="Y2280" s="12"/>
      <c r="Z2280" s="12"/>
      <c r="AA2280" s="12"/>
      <c r="AB2280" s="12"/>
      <c r="AC2280" s="12"/>
      <c r="AD2280" s="12"/>
      <c r="AE2280" s="12"/>
      <c r="AF2280" s="12"/>
      <c r="AG2280" s="12"/>
      <c r="AH2280" s="12"/>
      <c r="AI2280" s="12"/>
      <c r="AJ2280" s="12"/>
      <c r="AK2280" s="12"/>
      <c r="AL2280" s="12"/>
      <c r="AM2280" s="12"/>
      <c r="AN2280" s="12"/>
      <c r="AO2280" s="12"/>
      <c r="AP2280" s="12"/>
      <c r="AQ2280" s="12"/>
      <c r="AR2280" s="12"/>
      <c r="AS2280" s="12"/>
      <c r="AT2280" s="12"/>
      <c r="AU2280" s="12"/>
      <c r="AV2280" s="12"/>
      <c r="AW2280" s="12"/>
      <c r="AX2280" s="12"/>
      <c r="AY2280" s="12"/>
      <c r="AZ2280" s="12"/>
      <c r="BA2280" s="12"/>
      <c r="BB2280" s="12"/>
      <c r="BC2280" s="12"/>
      <c r="BD2280" s="12"/>
      <c r="BE2280" s="12"/>
      <c r="BF2280" s="12"/>
      <c r="BG2280" s="12"/>
      <c r="BH2280" s="12"/>
      <c r="BI2280" s="12"/>
      <c r="BJ2280" s="13"/>
      <c r="BK2280" s="13"/>
      <c r="BL2280" s="13"/>
      <c r="BM2280" s="13"/>
      <c r="BN2280" s="13"/>
    </row>
    <row r="2281" spans="4:66" x14ac:dyDescent="0.25">
      <c r="D2281" s="23"/>
      <c r="E2281" s="10"/>
      <c r="F2281" s="10"/>
      <c r="G2281" s="10"/>
      <c r="H2281" s="10"/>
      <c r="I2281" s="10"/>
      <c r="J2281" s="10"/>
      <c r="K2281" s="11"/>
      <c r="L2281" s="11"/>
      <c r="M2281" s="12"/>
      <c r="N2281" s="12"/>
      <c r="O2281" s="12"/>
      <c r="P2281" s="12"/>
      <c r="Q2281" s="12"/>
      <c r="R2281" s="12"/>
      <c r="S2281" s="12"/>
      <c r="T2281" s="12"/>
      <c r="U2281" s="12"/>
      <c r="V2281" s="12"/>
      <c r="W2281" s="12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2"/>
      <c r="AS2281" s="12"/>
      <c r="AT2281" s="12"/>
      <c r="AU2281" s="12"/>
      <c r="AV2281" s="12"/>
      <c r="AW2281" s="12"/>
      <c r="AX2281" s="12"/>
      <c r="AY2281" s="12"/>
      <c r="AZ2281" s="12"/>
      <c r="BA2281" s="12"/>
      <c r="BB2281" s="12"/>
      <c r="BC2281" s="12"/>
      <c r="BD2281" s="12"/>
      <c r="BE2281" s="12"/>
      <c r="BF2281" s="12"/>
      <c r="BG2281" s="12"/>
      <c r="BH2281" s="12"/>
      <c r="BI2281" s="12"/>
      <c r="BJ2281" s="13"/>
      <c r="BK2281" s="13"/>
      <c r="BL2281" s="13"/>
      <c r="BM2281" s="13"/>
      <c r="BN2281" s="13"/>
    </row>
    <row r="2282" spans="4:66" x14ac:dyDescent="0.25">
      <c r="D2282" s="23"/>
      <c r="E2282" s="10"/>
      <c r="F2282" s="10"/>
      <c r="G2282" s="10"/>
      <c r="H2282" s="10"/>
      <c r="I2282" s="10"/>
      <c r="J2282" s="10"/>
      <c r="K2282" s="11"/>
      <c r="L2282" s="11"/>
      <c r="M2282" s="12"/>
      <c r="N2282" s="12"/>
      <c r="O2282" s="12"/>
      <c r="P2282" s="12"/>
      <c r="Q2282" s="12"/>
      <c r="R2282" s="12"/>
      <c r="S2282" s="12"/>
      <c r="T2282" s="12"/>
      <c r="U2282" s="12"/>
      <c r="V2282" s="12"/>
      <c r="W2282" s="12"/>
      <c r="X2282" s="12"/>
      <c r="Y2282" s="12"/>
      <c r="Z2282" s="12"/>
      <c r="AA2282" s="12"/>
      <c r="AB2282" s="12"/>
      <c r="AC2282" s="12"/>
      <c r="AD2282" s="12"/>
      <c r="AE2282" s="12"/>
      <c r="AF2282" s="12"/>
      <c r="AG2282" s="12"/>
      <c r="AH2282" s="12"/>
      <c r="AI2282" s="12"/>
      <c r="AJ2282" s="12"/>
      <c r="AK2282" s="12"/>
      <c r="AL2282" s="12"/>
      <c r="AM2282" s="12"/>
      <c r="AN2282" s="12"/>
      <c r="AO2282" s="12"/>
      <c r="AP2282" s="12"/>
      <c r="AQ2282" s="12"/>
      <c r="AR2282" s="12"/>
      <c r="AS2282" s="12"/>
      <c r="AT2282" s="12"/>
      <c r="AU2282" s="12"/>
      <c r="AV2282" s="12"/>
      <c r="AW2282" s="12"/>
      <c r="AX2282" s="12"/>
      <c r="AY2282" s="12"/>
      <c r="AZ2282" s="12"/>
      <c r="BA2282" s="12"/>
      <c r="BB2282" s="12"/>
      <c r="BC2282" s="12"/>
      <c r="BD2282" s="12"/>
      <c r="BE2282" s="12"/>
      <c r="BF2282" s="12"/>
      <c r="BG2282" s="12"/>
      <c r="BH2282" s="12"/>
      <c r="BI2282" s="12"/>
      <c r="BJ2282" s="13"/>
      <c r="BK2282" s="13"/>
      <c r="BL2282" s="13"/>
      <c r="BM2282" s="13"/>
      <c r="BN2282" s="13"/>
    </row>
    <row r="2283" spans="4:66" x14ac:dyDescent="0.25">
      <c r="D2283" s="23"/>
      <c r="E2283" s="10"/>
      <c r="F2283" s="10"/>
      <c r="G2283" s="10"/>
      <c r="H2283" s="10"/>
      <c r="I2283" s="10"/>
      <c r="J2283" s="10"/>
      <c r="K2283" s="11"/>
      <c r="L2283" s="11"/>
      <c r="M2283" s="12"/>
      <c r="N2283" s="12"/>
      <c r="O2283" s="12"/>
      <c r="P2283" s="12"/>
      <c r="Q2283" s="12"/>
      <c r="R2283" s="12"/>
      <c r="S2283" s="12"/>
      <c r="T2283" s="12"/>
      <c r="U2283" s="12"/>
      <c r="V2283" s="12"/>
      <c r="W2283" s="12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2"/>
      <c r="AS2283" s="12"/>
      <c r="AT2283" s="12"/>
      <c r="AU2283" s="12"/>
      <c r="AV2283" s="12"/>
      <c r="AW2283" s="12"/>
      <c r="AX2283" s="12"/>
      <c r="AY2283" s="12"/>
      <c r="AZ2283" s="12"/>
      <c r="BA2283" s="12"/>
      <c r="BB2283" s="12"/>
      <c r="BC2283" s="12"/>
      <c r="BD2283" s="12"/>
      <c r="BE2283" s="12"/>
      <c r="BF2283" s="12"/>
      <c r="BG2283" s="12"/>
      <c r="BH2283" s="12"/>
      <c r="BI2283" s="12"/>
      <c r="BJ2283" s="13"/>
      <c r="BK2283" s="13"/>
      <c r="BL2283" s="13"/>
      <c r="BM2283" s="13"/>
      <c r="BN2283" s="13"/>
    </row>
    <row r="2284" spans="4:66" x14ac:dyDescent="0.25">
      <c r="D2284" s="23"/>
      <c r="E2284" s="10"/>
      <c r="F2284" s="10"/>
      <c r="G2284" s="10"/>
      <c r="H2284" s="10"/>
      <c r="I2284" s="10"/>
      <c r="J2284" s="10"/>
      <c r="K2284" s="11"/>
      <c r="L2284" s="11"/>
      <c r="M2284" s="12"/>
      <c r="N2284" s="12"/>
      <c r="O2284" s="12"/>
      <c r="P2284" s="12"/>
      <c r="Q2284" s="12"/>
      <c r="R2284" s="12"/>
      <c r="S2284" s="12"/>
      <c r="T2284" s="12"/>
      <c r="U2284" s="12"/>
      <c r="V2284" s="12"/>
      <c r="W2284" s="12"/>
      <c r="X2284" s="12"/>
      <c r="Y2284" s="12"/>
      <c r="Z2284" s="12"/>
      <c r="AA2284" s="12"/>
      <c r="AB2284" s="12"/>
      <c r="AC2284" s="12"/>
      <c r="AD2284" s="12"/>
      <c r="AE2284" s="12"/>
      <c r="AF2284" s="12"/>
      <c r="AG2284" s="12"/>
      <c r="AH2284" s="12"/>
      <c r="AI2284" s="12"/>
      <c r="AJ2284" s="12"/>
      <c r="AK2284" s="12"/>
      <c r="AL2284" s="12"/>
      <c r="AM2284" s="12"/>
      <c r="AN2284" s="12"/>
      <c r="AO2284" s="12"/>
      <c r="AP2284" s="12"/>
      <c r="AQ2284" s="12"/>
      <c r="AR2284" s="12"/>
      <c r="AS2284" s="12"/>
      <c r="AT2284" s="12"/>
      <c r="AU2284" s="12"/>
      <c r="AV2284" s="12"/>
      <c r="AW2284" s="12"/>
      <c r="AX2284" s="12"/>
      <c r="AY2284" s="12"/>
      <c r="AZ2284" s="12"/>
      <c r="BA2284" s="12"/>
      <c r="BB2284" s="12"/>
      <c r="BC2284" s="12"/>
      <c r="BD2284" s="12"/>
      <c r="BE2284" s="12"/>
      <c r="BF2284" s="12"/>
      <c r="BG2284" s="12"/>
      <c r="BH2284" s="12"/>
      <c r="BI2284" s="12"/>
      <c r="BJ2284" s="13"/>
      <c r="BK2284" s="13"/>
      <c r="BL2284" s="13"/>
      <c r="BM2284" s="13"/>
      <c r="BN2284" s="13"/>
    </row>
    <row r="2285" spans="4:66" x14ac:dyDescent="0.25">
      <c r="D2285" s="23"/>
      <c r="E2285" s="10"/>
      <c r="F2285" s="10"/>
      <c r="G2285" s="10"/>
      <c r="H2285" s="10"/>
      <c r="I2285" s="10"/>
      <c r="J2285" s="10"/>
      <c r="K2285" s="11"/>
      <c r="L2285" s="11"/>
      <c r="M2285" s="12"/>
      <c r="N2285" s="12"/>
      <c r="O2285" s="12"/>
      <c r="P2285" s="12"/>
      <c r="Q2285" s="12"/>
      <c r="R2285" s="12"/>
      <c r="S2285" s="12"/>
      <c r="T2285" s="12"/>
      <c r="U2285" s="12"/>
      <c r="V2285" s="12"/>
      <c r="W2285" s="12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2"/>
      <c r="AS2285" s="12"/>
      <c r="AT2285" s="12"/>
      <c r="AU2285" s="12"/>
      <c r="AV2285" s="12"/>
      <c r="AW2285" s="12"/>
      <c r="AX2285" s="12"/>
      <c r="AY2285" s="12"/>
      <c r="AZ2285" s="12"/>
      <c r="BA2285" s="12"/>
      <c r="BB2285" s="12"/>
      <c r="BC2285" s="12"/>
      <c r="BD2285" s="12"/>
      <c r="BE2285" s="12"/>
      <c r="BF2285" s="12"/>
      <c r="BG2285" s="12"/>
      <c r="BH2285" s="12"/>
      <c r="BI2285" s="12"/>
      <c r="BJ2285" s="13"/>
      <c r="BK2285" s="13"/>
      <c r="BL2285" s="13"/>
      <c r="BM2285" s="13"/>
      <c r="BN2285" s="13"/>
    </row>
    <row r="2286" spans="4:66" x14ac:dyDescent="0.25">
      <c r="D2286" s="23"/>
      <c r="E2286" s="10"/>
      <c r="F2286" s="10"/>
      <c r="G2286" s="10"/>
      <c r="H2286" s="10"/>
      <c r="I2286" s="10"/>
      <c r="J2286" s="10"/>
      <c r="K2286" s="11"/>
      <c r="L2286" s="11"/>
      <c r="M2286" s="12"/>
      <c r="N2286" s="12"/>
      <c r="O2286" s="12"/>
      <c r="P2286" s="12"/>
      <c r="Q2286" s="12"/>
      <c r="R2286" s="12"/>
      <c r="S2286" s="12"/>
      <c r="T2286" s="12"/>
      <c r="U2286" s="12"/>
      <c r="V2286" s="12"/>
      <c r="W2286" s="12"/>
      <c r="X2286" s="12"/>
      <c r="Y2286" s="12"/>
      <c r="Z2286" s="12"/>
      <c r="AA2286" s="12"/>
      <c r="AB2286" s="12"/>
      <c r="AC2286" s="12"/>
      <c r="AD2286" s="12"/>
      <c r="AE2286" s="12"/>
      <c r="AF2286" s="12"/>
      <c r="AG2286" s="12"/>
      <c r="AH2286" s="12"/>
      <c r="AI2286" s="12"/>
      <c r="AJ2286" s="12"/>
      <c r="AK2286" s="12"/>
      <c r="AL2286" s="12"/>
      <c r="AM2286" s="12"/>
      <c r="AN2286" s="12"/>
      <c r="AO2286" s="12"/>
      <c r="AP2286" s="12"/>
      <c r="AQ2286" s="12"/>
      <c r="AR2286" s="12"/>
      <c r="AS2286" s="12"/>
      <c r="AT2286" s="12"/>
      <c r="AU2286" s="12"/>
      <c r="AV2286" s="12"/>
      <c r="AW2286" s="12"/>
      <c r="AX2286" s="12"/>
      <c r="AY2286" s="12"/>
      <c r="AZ2286" s="12"/>
      <c r="BA2286" s="12"/>
      <c r="BB2286" s="12"/>
      <c r="BC2286" s="12"/>
      <c r="BD2286" s="12"/>
      <c r="BE2286" s="12"/>
      <c r="BF2286" s="12"/>
      <c r="BG2286" s="12"/>
      <c r="BH2286" s="12"/>
      <c r="BI2286" s="12"/>
      <c r="BJ2286" s="13"/>
      <c r="BK2286" s="13"/>
      <c r="BL2286" s="13"/>
      <c r="BM2286" s="13"/>
      <c r="BN2286" s="13"/>
    </row>
    <row r="2287" spans="4:66" x14ac:dyDescent="0.25">
      <c r="D2287" s="23"/>
      <c r="E2287" s="10"/>
      <c r="F2287" s="10"/>
      <c r="G2287" s="10"/>
      <c r="H2287" s="10"/>
      <c r="I2287" s="10"/>
      <c r="J2287" s="10"/>
      <c r="K2287" s="11"/>
      <c r="L2287" s="11"/>
      <c r="M2287" s="12"/>
      <c r="N2287" s="12"/>
      <c r="O2287" s="12"/>
      <c r="P2287" s="12"/>
      <c r="Q2287" s="12"/>
      <c r="R2287" s="12"/>
      <c r="S2287" s="12"/>
      <c r="T2287" s="12"/>
      <c r="U2287" s="12"/>
      <c r="V2287" s="12"/>
      <c r="W2287" s="12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2"/>
      <c r="AS2287" s="12"/>
      <c r="AT2287" s="12"/>
      <c r="AU2287" s="12"/>
      <c r="AV2287" s="12"/>
      <c r="AW2287" s="12"/>
      <c r="AX2287" s="12"/>
      <c r="AY2287" s="12"/>
      <c r="AZ2287" s="12"/>
      <c r="BA2287" s="12"/>
      <c r="BB2287" s="12"/>
      <c r="BC2287" s="12"/>
      <c r="BD2287" s="12"/>
      <c r="BE2287" s="12"/>
      <c r="BF2287" s="12"/>
      <c r="BG2287" s="12"/>
      <c r="BH2287" s="12"/>
      <c r="BI2287" s="12"/>
      <c r="BJ2287" s="13"/>
      <c r="BK2287" s="13"/>
      <c r="BL2287" s="13"/>
      <c r="BM2287" s="13"/>
      <c r="BN2287" s="13"/>
    </row>
    <row r="2288" spans="4:66" x14ac:dyDescent="0.25">
      <c r="D2288" s="23"/>
      <c r="E2288" s="10"/>
      <c r="F2288" s="10"/>
      <c r="G2288" s="10"/>
      <c r="H2288" s="10"/>
      <c r="I2288" s="10"/>
      <c r="J2288" s="10"/>
      <c r="K2288" s="11"/>
      <c r="L2288" s="11"/>
      <c r="M2288" s="12"/>
      <c r="N2288" s="12"/>
      <c r="O2288" s="12"/>
      <c r="P2288" s="12"/>
      <c r="Q2288" s="12"/>
      <c r="R2288" s="12"/>
      <c r="S2288" s="12"/>
      <c r="T2288" s="12"/>
      <c r="U2288" s="12"/>
      <c r="V2288" s="12"/>
      <c r="W2288" s="12"/>
      <c r="X2288" s="12"/>
      <c r="Y2288" s="12"/>
      <c r="Z2288" s="12"/>
      <c r="AA2288" s="12"/>
      <c r="AB2288" s="12"/>
      <c r="AC2288" s="12"/>
      <c r="AD2288" s="12"/>
      <c r="AE2288" s="12"/>
      <c r="AF2288" s="12"/>
      <c r="AG2288" s="12"/>
      <c r="AH2288" s="12"/>
      <c r="AI2288" s="12"/>
      <c r="AJ2288" s="12"/>
      <c r="AK2288" s="12"/>
      <c r="AL2288" s="12"/>
      <c r="AM2288" s="12"/>
      <c r="AN2288" s="12"/>
      <c r="AO2288" s="12"/>
      <c r="AP2288" s="12"/>
      <c r="AQ2288" s="12"/>
      <c r="AR2288" s="12"/>
      <c r="AS2288" s="12"/>
      <c r="AT2288" s="12"/>
      <c r="AU2288" s="12"/>
      <c r="AV2288" s="12"/>
      <c r="AW2288" s="12"/>
      <c r="AX2288" s="12"/>
      <c r="AY2288" s="12"/>
      <c r="AZ2288" s="12"/>
      <c r="BA2288" s="12"/>
      <c r="BB2288" s="12"/>
      <c r="BC2288" s="12"/>
      <c r="BD2288" s="12"/>
      <c r="BE2288" s="12"/>
      <c r="BF2288" s="12"/>
      <c r="BG2288" s="12"/>
      <c r="BH2288" s="12"/>
      <c r="BI2288" s="12"/>
      <c r="BJ2288" s="13"/>
      <c r="BK2288" s="13"/>
      <c r="BL2288" s="13"/>
      <c r="BM2288" s="13"/>
      <c r="BN2288" s="13"/>
    </row>
    <row r="2289" spans="4:66" x14ac:dyDescent="0.25">
      <c r="D2289" s="23"/>
      <c r="E2289" s="10"/>
      <c r="F2289" s="10"/>
      <c r="G2289" s="10"/>
      <c r="H2289" s="10"/>
      <c r="I2289" s="10"/>
      <c r="J2289" s="10"/>
      <c r="K2289" s="11"/>
      <c r="L2289" s="11"/>
      <c r="M2289" s="12"/>
      <c r="N2289" s="12"/>
      <c r="O2289" s="12"/>
      <c r="P2289" s="12"/>
      <c r="Q2289" s="12"/>
      <c r="R2289" s="12"/>
      <c r="S2289" s="12"/>
      <c r="T2289" s="12"/>
      <c r="U2289" s="12"/>
      <c r="V2289" s="12"/>
      <c r="W2289" s="12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2"/>
      <c r="AS2289" s="12"/>
      <c r="AT2289" s="12"/>
      <c r="AU2289" s="12"/>
      <c r="AV2289" s="12"/>
      <c r="AW2289" s="12"/>
      <c r="AX2289" s="12"/>
      <c r="AY2289" s="12"/>
      <c r="AZ2289" s="12"/>
      <c r="BA2289" s="12"/>
      <c r="BB2289" s="12"/>
      <c r="BC2289" s="12"/>
      <c r="BD2289" s="12"/>
      <c r="BE2289" s="12"/>
      <c r="BF2289" s="12"/>
      <c r="BG2289" s="12"/>
      <c r="BH2289" s="12"/>
      <c r="BI2289" s="12"/>
      <c r="BJ2289" s="13"/>
      <c r="BK2289" s="13"/>
      <c r="BL2289" s="13"/>
      <c r="BM2289" s="13"/>
      <c r="BN2289" s="13"/>
    </row>
    <row r="2290" spans="4:66" x14ac:dyDescent="0.25">
      <c r="D2290" s="23"/>
      <c r="E2290" s="10"/>
      <c r="F2290" s="10"/>
      <c r="G2290" s="10"/>
      <c r="H2290" s="10"/>
      <c r="I2290" s="10"/>
      <c r="J2290" s="10"/>
      <c r="K2290" s="11"/>
      <c r="L2290" s="11"/>
      <c r="M2290" s="12"/>
      <c r="N2290" s="12"/>
      <c r="O2290" s="12"/>
      <c r="P2290" s="12"/>
      <c r="Q2290" s="12"/>
      <c r="R2290" s="12"/>
      <c r="S2290" s="12"/>
      <c r="T2290" s="12"/>
      <c r="U2290" s="12"/>
      <c r="V2290" s="12"/>
      <c r="W2290" s="12"/>
      <c r="X2290" s="12"/>
      <c r="Y2290" s="12"/>
      <c r="Z2290" s="12"/>
      <c r="AA2290" s="12"/>
      <c r="AB2290" s="12"/>
      <c r="AC2290" s="12"/>
      <c r="AD2290" s="12"/>
      <c r="AE2290" s="12"/>
      <c r="AF2290" s="12"/>
      <c r="AG2290" s="12"/>
      <c r="AH2290" s="12"/>
      <c r="AI2290" s="12"/>
      <c r="AJ2290" s="12"/>
      <c r="AK2290" s="12"/>
      <c r="AL2290" s="12"/>
      <c r="AM2290" s="12"/>
      <c r="AN2290" s="12"/>
      <c r="AO2290" s="12"/>
      <c r="AP2290" s="12"/>
      <c r="AQ2290" s="12"/>
      <c r="AR2290" s="12"/>
      <c r="AS2290" s="12"/>
      <c r="AT2290" s="12"/>
      <c r="AU2290" s="12"/>
      <c r="AV2290" s="12"/>
      <c r="AW2290" s="12"/>
      <c r="AX2290" s="12"/>
      <c r="AY2290" s="12"/>
      <c r="AZ2290" s="12"/>
      <c r="BA2290" s="12"/>
      <c r="BB2290" s="12"/>
      <c r="BC2290" s="12"/>
      <c r="BD2290" s="12"/>
      <c r="BE2290" s="12"/>
      <c r="BF2290" s="12"/>
      <c r="BG2290" s="12"/>
      <c r="BH2290" s="12"/>
      <c r="BI2290" s="12"/>
      <c r="BJ2290" s="13"/>
      <c r="BK2290" s="13"/>
      <c r="BL2290" s="13"/>
      <c r="BM2290" s="13"/>
      <c r="BN2290" s="13"/>
    </row>
    <row r="2291" spans="4:66" x14ac:dyDescent="0.25">
      <c r="D2291" s="23"/>
      <c r="E2291" s="10"/>
      <c r="F2291" s="10"/>
      <c r="G2291" s="10"/>
      <c r="H2291" s="10"/>
      <c r="I2291" s="10"/>
      <c r="J2291" s="10"/>
      <c r="K2291" s="11"/>
      <c r="L2291" s="11"/>
      <c r="M2291" s="12"/>
      <c r="N2291" s="12"/>
      <c r="O2291" s="12"/>
      <c r="P2291" s="12"/>
      <c r="Q2291" s="12"/>
      <c r="R2291" s="12"/>
      <c r="S2291" s="12"/>
      <c r="T2291" s="12"/>
      <c r="U2291" s="12"/>
      <c r="V2291" s="12"/>
      <c r="W2291" s="12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2"/>
      <c r="AS2291" s="12"/>
      <c r="AT2291" s="12"/>
      <c r="AU2291" s="12"/>
      <c r="AV2291" s="12"/>
      <c r="AW2291" s="12"/>
      <c r="AX2291" s="12"/>
      <c r="AY2291" s="12"/>
      <c r="AZ2291" s="12"/>
      <c r="BA2291" s="12"/>
      <c r="BB2291" s="12"/>
      <c r="BC2291" s="12"/>
      <c r="BD2291" s="12"/>
      <c r="BE2291" s="12"/>
      <c r="BF2291" s="12"/>
      <c r="BG2291" s="12"/>
      <c r="BH2291" s="12"/>
      <c r="BI2291" s="12"/>
      <c r="BJ2291" s="13"/>
      <c r="BK2291" s="13"/>
      <c r="BL2291" s="13"/>
      <c r="BM2291" s="13"/>
      <c r="BN2291" s="13"/>
    </row>
    <row r="2292" spans="4:66" x14ac:dyDescent="0.25">
      <c r="D2292" s="23"/>
      <c r="E2292" s="10"/>
      <c r="F2292" s="10"/>
      <c r="G2292" s="10"/>
      <c r="H2292" s="10"/>
      <c r="I2292" s="10"/>
      <c r="J2292" s="10"/>
      <c r="K2292" s="11"/>
      <c r="L2292" s="11"/>
      <c r="M2292" s="12"/>
      <c r="N2292" s="12"/>
      <c r="O2292" s="12"/>
      <c r="P2292" s="12"/>
      <c r="Q2292" s="12"/>
      <c r="R2292" s="12"/>
      <c r="S2292" s="12"/>
      <c r="T2292" s="12"/>
      <c r="U2292" s="12"/>
      <c r="V2292" s="12"/>
      <c r="W2292" s="12"/>
      <c r="X2292" s="12"/>
      <c r="Y2292" s="12"/>
      <c r="Z2292" s="12"/>
      <c r="AA2292" s="12"/>
      <c r="AB2292" s="12"/>
      <c r="AC2292" s="12"/>
      <c r="AD2292" s="12"/>
      <c r="AE2292" s="12"/>
      <c r="AF2292" s="12"/>
      <c r="AG2292" s="12"/>
      <c r="AH2292" s="12"/>
      <c r="AI2292" s="12"/>
      <c r="AJ2292" s="12"/>
      <c r="AK2292" s="12"/>
      <c r="AL2292" s="12"/>
      <c r="AM2292" s="12"/>
      <c r="AN2292" s="12"/>
      <c r="AO2292" s="12"/>
      <c r="AP2292" s="12"/>
      <c r="AQ2292" s="12"/>
      <c r="AR2292" s="12"/>
      <c r="AS2292" s="12"/>
      <c r="AT2292" s="12"/>
      <c r="AU2292" s="12"/>
      <c r="AV2292" s="12"/>
      <c r="AW2292" s="12"/>
      <c r="AX2292" s="12"/>
      <c r="AY2292" s="12"/>
      <c r="AZ2292" s="12"/>
      <c r="BA2292" s="12"/>
      <c r="BB2292" s="12"/>
      <c r="BC2292" s="12"/>
      <c r="BD2292" s="12"/>
      <c r="BE2292" s="12"/>
      <c r="BF2292" s="12"/>
      <c r="BG2292" s="12"/>
      <c r="BH2292" s="12"/>
      <c r="BI2292" s="12"/>
      <c r="BJ2292" s="13"/>
      <c r="BK2292" s="13"/>
      <c r="BL2292" s="13"/>
      <c r="BM2292" s="13"/>
      <c r="BN2292" s="13"/>
    </row>
    <row r="2293" spans="4:66" x14ac:dyDescent="0.25">
      <c r="D2293" s="23"/>
      <c r="E2293" s="10"/>
      <c r="F2293" s="10"/>
      <c r="G2293" s="10"/>
      <c r="H2293" s="10"/>
      <c r="I2293" s="10"/>
      <c r="J2293" s="10"/>
      <c r="K2293" s="11"/>
      <c r="L2293" s="11"/>
      <c r="M2293" s="12"/>
      <c r="N2293" s="12"/>
      <c r="O2293" s="12"/>
      <c r="P2293" s="12"/>
      <c r="Q2293" s="12"/>
      <c r="R2293" s="12"/>
      <c r="S2293" s="12"/>
      <c r="T2293" s="12"/>
      <c r="U2293" s="12"/>
      <c r="V2293" s="12"/>
      <c r="W2293" s="12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2"/>
      <c r="AS2293" s="12"/>
      <c r="AT2293" s="12"/>
      <c r="AU2293" s="12"/>
      <c r="AV2293" s="12"/>
      <c r="AW2293" s="12"/>
      <c r="AX2293" s="12"/>
      <c r="AY2293" s="12"/>
      <c r="AZ2293" s="12"/>
      <c r="BA2293" s="12"/>
      <c r="BB2293" s="12"/>
      <c r="BC2293" s="12"/>
      <c r="BD2293" s="12"/>
      <c r="BE2293" s="12"/>
      <c r="BF2293" s="12"/>
      <c r="BG2293" s="12"/>
      <c r="BH2293" s="12"/>
      <c r="BI2293" s="12"/>
      <c r="BJ2293" s="13"/>
      <c r="BK2293" s="13"/>
      <c r="BL2293" s="13"/>
      <c r="BM2293" s="13"/>
      <c r="BN2293" s="13"/>
    </row>
    <row r="2294" spans="4:66" x14ac:dyDescent="0.25">
      <c r="D2294" s="23"/>
      <c r="E2294" s="10"/>
      <c r="F2294" s="10"/>
      <c r="G2294" s="10"/>
      <c r="H2294" s="10"/>
      <c r="I2294" s="10"/>
      <c r="J2294" s="10"/>
      <c r="K2294" s="11"/>
      <c r="L2294" s="11"/>
      <c r="M2294" s="12"/>
      <c r="N2294" s="12"/>
      <c r="O2294" s="12"/>
      <c r="P2294" s="12"/>
      <c r="Q2294" s="12"/>
      <c r="R2294" s="12"/>
      <c r="S2294" s="12"/>
      <c r="T2294" s="12"/>
      <c r="U2294" s="12"/>
      <c r="V2294" s="12"/>
      <c r="W2294" s="12"/>
      <c r="X2294" s="12"/>
      <c r="Y2294" s="12"/>
      <c r="Z2294" s="12"/>
      <c r="AA2294" s="12"/>
      <c r="AB2294" s="12"/>
      <c r="AC2294" s="12"/>
      <c r="AD2294" s="12"/>
      <c r="AE2294" s="12"/>
      <c r="AF2294" s="12"/>
      <c r="AG2294" s="12"/>
      <c r="AH2294" s="12"/>
      <c r="AI2294" s="12"/>
      <c r="AJ2294" s="12"/>
      <c r="AK2294" s="12"/>
      <c r="AL2294" s="12"/>
      <c r="AM2294" s="12"/>
      <c r="AN2294" s="12"/>
      <c r="AO2294" s="12"/>
      <c r="AP2294" s="12"/>
      <c r="AQ2294" s="12"/>
      <c r="AR2294" s="12"/>
      <c r="AS2294" s="12"/>
      <c r="AT2294" s="12"/>
      <c r="AU2294" s="12"/>
      <c r="AV2294" s="12"/>
      <c r="AW2294" s="12"/>
      <c r="AX2294" s="12"/>
      <c r="AY2294" s="12"/>
      <c r="AZ2294" s="12"/>
      <c r="BA2294" s="12"/>
      <c r="BB2294" s="12"/>
      <c r="BC2294" s="12"/>
      <c r="BD2294" s="12"/>
      <c r="BE2294" s="12"/>
      <c r="BF2294" s="12"/>
      <c r="BG2294" s="12"/>
      <c r="BH2294" s="12"/>
      <c r="BI2294" s="12"/>
      <c r="BJ2294" s="13"/>
      <c r="BK2294" s="13"/>
      <c r="BL2294" s="13"/>
      <c r="BM2294" s="13"/>
      <c r="BN2294" s="13"/>
    </row>
    <row r="2295" spans="4:66" x14ac:dyDescent="0.25">
      <c r="D2295" s="23"/>
      <c r="E2295" s="10"/>
      <c r="F2295" s="10"/>
      <c r="G2295" s="10"/>
      <c r="H2295" s="10"/>
      <c r="I2295" s="10"/>
      <c r="J2295" s="10"/>
      <c r="K2295" s="11"/>
      <c r="L2295" s="11"/>
      <c r="M2295" s="12"/>
      <c r="N2295" s="12"/>
      <c r="O2295" s="12"/>
      <c r="P2295" s="12"/>
      <c r="Q2295" s="12"/>
      <c r="R2295" s="12"/>
      <c r="S2295" s="12"/>
      <c r="T2295" s="12"/>
      <c r="U2295" s="12"/>
      <c r="V2295" s="12"/>
      <c r="W2295" s="12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2"/>
      <c r="AS2295" s="12"/>
      <c r="AT2295" s="12"/>
      <c r="AU2295" s="12"/>
      <c r="AV2295" s="12"/>
      <c r="AW2295" s="12"/>
      <c r="AX2295" s="12"/>
      <c r="AY2295" s="12"/>
      <c r="AZ2295" s="12"/>
      <c r="BA2295" s="12"/>
      <c r="BB2295" s="12"/>
      <c r="BC2295" s="12"/>
      <c r="BD2295" s="12"/>
      <c r="BE2295" s="12"/>
      <c r="BF2295" s="12"/>
      <c r="BG2295" s="12"/>
      <c r="BH2295" s="12"/>
      <c r="BI2295" s="12"/>
      <c r="BJ2295" s="13"/>
      <c r="BK2295" s="13"/>
      <c r="BL2295" s="13"/>
      <c r="BM2295" s="13"/>
      <c r="BN2295" s="13"/>
    </row>
    <row r="2296" spans="4:66" x14ac:dyDescent="0.25">
      <c r="D2296" s="23"/>
      <c r="E2296" s="10"/>
      <c r="F2296" s="10"/>
      <c r="G2296" s="10"/>
      <c r="H2296" s="10"/>
      <c r="I2296" s="10"/>
      <c r="J2296" s="10"/>
      <c r="K2296" s="11"/>
      <c r="L2296" s="11"/>
      <c r="M2296" s="12"/>
      <c r="N2296" s="12"/>
      <c r="O2296" s="12"/>
      <c r="P2296" s="12"/>
      <c r="Q2296" s="12"/>
      <c r="R2296" s="12"/>
      <c r="S2296" s="12"/>
      <c r="T2296" s="12"/>
      <c r="U2296" s="12"/>
      <c r="V2296" s="12"/>
      <c r="W2296" s="12"/>
      <c r="X2296" s="12"/>
      <c r="Y2296" s="12"/>
      <c r="Z2296" s="12"/>
      <c r="AA2296" s="12"/>
      <c r="AB2296" s="12"/>
      <c r="AC2296" s="12"/>
      <c r="AD2296" s="12"/>
      <c r="AE2296" s="12"/>
      <c r="AF2296" s="12"/>
      <c r="AG2296" s="12"/>
      <c r="AH2296" s="12"/>
      <c r="AI2296" s="12"/>
      <c r="AJ2296" s="12"/>
      <c r="AK2296" s="12"/>
      <c r="AL2296" s="12"/>
      <c r="AM2296" s="12"/>
      <c r="AN2296" s="12"/>
      <c r="AO2296" s="12"/>
      <c r="AP2296" s="12"/>
      <c r="AQ2296" s="12"/>
      <c r="AR2296" s="12"/>
      <c r="AS2296" s="12"/>
      <c r="AT2296" s="12"/>
      <c r="AU2296" s="12"/>
      <c r="AV2296" s="12"/>
      <c r="AW2296" s="12"/>
      <c r="AX2296" s="12"/>
      <c r="AY2296" s="12"/>
      <c r="AZ2296" s="12"/>
      <c r="BA2296" s="12"/>
      <c r="BB2296" s="12"/>
      <c r="BC2296" s="12"/>
      <c r="BD2296" s="12"/>
      <c r="BE2296" s="12"/>
      <c r="BF2296" s="12"/>
      <c r="BG2296" s="12"/>
      <c r="BH2296" s="12"/>
      <c r="BI2296" s="12"/>
      <c r="BJ2296" s="13"/>
      <c r="BK2296" s="13"/>
      <c r="BL2296" s="13"/>
      <c r="BM2296" s="13"/>
      <c r="BN2296" s="13"/>
    </row>
    <row r="2297" spans="4:66" x14ac:dyDescent="0.25">
      <c r="D2297" s="23"/>
      <c r="E2297" s="10"/>
      <c r="F2297" s="10"/>
      <c r="G2297" s="10"/>
      <c r="H2297" s="10"/>
      <c r="I2297" s="10"/>
      <c r="J2297" s="10"/>
      <c r="K2297" s="11"/>
      <c r="L2297" s="11"/>
      <c r="M2297" s="12"/>
      <c r="N2297" s="12"/>
      <c r="O2297" s="12"/>
      <c r="P2297" s="12"/>
      <c r="Q2297" s="12"/>
      <c r="R2297" s="12"/>
      <c r="S2297" s="12"/>
      <c r="T2297" s="12"/>
      <c r="U2297" s="12"/>
      <c r="V2297" s="12"/>
      <c r="W2297" s="12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2"/>
      <c r="AS2297" s="12"/>
      <c r="AT2297" s="12"/>
      <c r="AU2297" s="12"/>
      <c r="AV2297" s="12"/>
      <c r="AW2297" s="12"/>
      <c r="AX2297" s="12"/>
      <c r="AY2297" s="12"/>
      <c r="AZ2297" s="12"/>
      <c r="BA2297" s="12"/>
      <c r="BB2297" s="12"/>
      <c r="BC2297" s="12"/>
      <c r="BD2297" s="12"/>
      <c r="BE2297" s="12"/>
      <c r="BF2297" s="12"/>
      <c r="BG2297" s="12"/>
      <c r="BH2297" s="12"/>
      <c r="BI2297" s="12"/>
      <c r="BJ2297" s="13"/>
      <c r="BK2297" s="13"/>
      <c r="BL2297" s="13"/>
      <c r="BM2297" s="13"/>
      <c r="BN2297" s="13"/>
    </row>
    <row r="2298" spans="4:66" x14ac:dyDescent="0.25">
      <c r="D2298" s="23"/>
      <c r="E2298" s="10"/>
      <c r="F2298" s="10"/>
      <c r="G2298" s="10"/>
      <c r="H2298" s="10"/>
      <c r="I2298" s="10"/>
      <c r="J2298" s="10"/>
      <c r="K2298" s="11"/>
      <c r="L2298" s="11"/>
      <c r="M2298" s="12"/>
      <c r="N2298" s="12"/>
      <c r="O2298" s="12"/>
      <c r="P2298" s="12"/>
      <c r="Q2298" s="12"/>
      <c r="R2298" s="12"/>
      <c r="S2298" s="12"/>
      <c r="T2298" s="12"/>
      <c r="U2298" s="12"/>
      <c r="V2298" s="12"/>
      <c r="W2298" s="12"/>
      <c r="X2298" s="12"/>
      <c r="Y2298" s="12"/>
      <c r="Z2298" s="12"/>
      <c r="AA2298" s="12"/>
      <c r="AB2298" s="12"/>
      <c r="AC2298" s="12"/>
      <c r="AD2298" s="12"/>
      <c r="AE2298" s="12"/>
      <c r="AF2298" s="12"/>
      <c r="AG2298" s="12"/>
      <c r="AH2298" s="12"/>
      <c r="AI2298" s="12"/>
      <c r="AJ2298" s="12"/>
      <c r="AK2298" s="12"/>
      <c r="AL2298" s="12"/>
      <c r="AM2298" s="12"/>
      <c r="AN2298" s="12"/>
      <c r="AO2298" s="12"/>
      <c r="AP2298" s="12"/>
      <c r="AQ2298" s="12"/>
      <c r="AR2298" s="12"/>
      <c r="AS2298" s="12"/>
      <c r="AT2298" s="12"/>
      <c r="AU2298" s="12"/>
      <c r="AV2298" s="12"/>
      <c r="AW2298" s="12"/>
      <c r="AX2298" s="12"/>
      <c r="AY2298" s="12"/>
      <c r="AZ2298" s="12"/>
      <c r="BA2298" s="12"/>
      <c r="BB2298" s="12"/>
      <c r="BC2298" s="12"/>
      <c r="BD2298" s="12"/>
      <c r="BE2298" s="12"/>
      <c r="BF2298" s="12"/>
      <c r="BG2298" s="12"/>
      <c r="BH2298" s="12"/>
      <c r="BI2298" s="12"/>
      <c r="BJ2298" s="13"/>
      <c r="BK2298" s="13"/>
      <c r="BL2298" s="13"/>
      <c r="BM2298" s="13"/>
      <c r="BN2298" s="13"/>
    </row>
    <row r="2299" spans="4:66" x14ac:dyDescent="0.25">
      <c r="D2299" s="23"/>
      <c r="E2299" s="10"/>
      <c r="F2299" s="10"/>
      <c r="G2299" s="10"/>
      <c r="H2299" s="10"/>
      <c r="I2299" s="10"/>
      <c r="J2299" s="10"/>
      <c r="K2299" s="11"/>
      <c r="L2299" s="11"/>
      <c r="M2299" s="12"/>
      <c r="N2299" s="12"/>
      <c r="O2299" s="12"/>
      <c r="P2299" s="12"/>
      <c r="Q2299" s="12"/>
      <c r="R2299" s="12"/>
      <c r="S2299" s="12"/>
      <c r="T2299" s="12"/>
      <c r="U2299" s="12"/>
      <c r="V2299" s="12"/>
      <c r="W2299" s="12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2"/>
      <c r="AS2299" s="12"/>
      <c r="AT2299" s="12"/>
      <c r="AU2299" s="12"/>
      <c r="AV2299" s="12"/>
      <c r="AW2299" s="12"/>
      <c r="AX2299" s="12"/>
      <c r="AY2299" s="12"/>
      <c r="AZ2299" s="12"/>
      <c r="BA2299" s="12"/>
      <c r="BB2299" s="12"/>
      <c r="BC2299" s="12"/>
      <c r="BD2299" s="12"/>
      <c r="BE2299" s="12"/>
      <c r="BF2299" s="12"/>
      <c r="BG2299" s="12"/>
      <c r="BH2299" s="12"/>
      <c r="BI2299" s="12"/>
      <c r="BJ2299" s="13"/>
      <c r="BK2299" s="13"/>
      <c r="BL2299" s="13"/>
      <c r="BM2299" s="13"/>
      <c r="BN2299" s="13"/>
    </row>
    <row r="2300" spans="4:66" x14ac:dyDescent="0.25">
      <c r="D2300" s="23"/>
      <c r="E2300" s="10"/>
      <c r="F2300" s="10"/>
      <c r="G2300" s="10"/>
      <c r="H2300" s="10"/>
      <c r="I2300" s="10"/>
      <c r="J2300" s="10"/>
      <c r="K2300" s="11"/>
      <c r="L2300" s="11"/>
      <c r="M2300" s="12"/>
      <c r="N2300" s="12"/>
      <c r="O2300" s="12"/>
      <c r="P2300" s="12"/>
      <c r="Q2300" s="12"/>
      <c r="R2300" s="12"/>
      <c r="S2300" s="12"/>
      <c r="T2300" s="12"/>
      <c r="U2300" s="12"/>
      <c r="V2300" s="12"/>
      <c r="W2300" s="12"/>
      <c r="X2300" s="12"/>
      <c r="Y2300" s="12"/>
      <c r="Z2300" s="12"/>
      <c r="AA2300" s="12"/>
      <c r="AB2300" s="12"/>
      <c r="AC2300" s="12"/>
      <c r="AD2300" s="12"/>
      <c r="AE2300" s="12"/>
      <c r="AF2300" s="12"/>
      <c r="AG2300" s="12"/>
      <c r="AH2300" s="12"/>
      <c r="AI2300" s="12"/>
      <c r="AJ2300" s="12"/>
      <c r="AK2300" s="12"/>
      <c r="AL2300" s="12"/>
      <c r="AM2300" s="12"/>
      <c r="AN2300" s="12"/>
      <c r="AO2300" s="12"/>
      <c r="AP2300" s="12"/>
      <c r="AQ2300" s="12"/>
      <c r="AR2300" s="12"/>
      <c r="AS2300" s="12"/>
      <c r="AT2300" s="12"/>
      <c r="AU2300" s="12"/>
      <c r="AV2300" s="12"/>
      <c r="AW2300" s="12"/>
      <c r="AX2300" s="12"/>
      <c r="AY2300" s="12"/>
      <c r="AZ2300" s="12"/>
      <c r="BA2300" s="12"/>
      <c r="BB2300" s="12"/>
      <c r="BC2300" s="12"/>
      <c r="BD2300" s="12"/>
      <c r="BE2300" s="12"/>
      <c r="BF2300" s="12"/>
      <c r="BG2300" s="12"/>
      <c r="BH2300" s="12"/>
      <c r="BI2300" s="12"/>
      <c r="BJ2300" s="13"/>
      <c r="BK2300" s="13"/>
      <c r="BL2300" s="13"/>
      <c r="BM2300" s="13"/>
      <c r="BN2300" s="13"/>
    </row>
    <row r="2301" spans="4:66" x14ac:dyDescent="0.25">
      <c r="D2301" s="23"/>
      <c r="E2301" s="10"/>
      <c r="F2301" s="10"/>
      <c r="G2301" s="10"/>
      <c r="H2301" s="10"/>
      <c r="I2301" s="10"/>
      <c r="J2301" s="10"/>
      <c r="K2301" s="11"/>
      <c r="L2301" s="11"/>
      <c r="M2301" s="12"/>
      <c r="N2301" s="12"/>
      <c r="O2301" s="12"/>
      <c r="P2301" s="12"/>
      <c r="Q2301" s="12"/>
      <c r="R2301" s="12"/>
      <c r="S2301" s="12"/>
      <c r="T2301" s="12"/>
      <c r="U2301" s="12"/>
      <c r="V2301" s="12"/>
      <c r="W2301" s="12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2"/>
      <c r="AS2301" s="12"/>
      <c r="AT2301" s="12"/>
      <c r="AU2301" s="12"/>
      <c r="AV2301" s="12"/>
      <c r="AW2301" s="12"/>
      <c r="AX2301" s="12"/>
      <c r="AY2301" s="12"/>
      <c r="AZ2301" s="12"/>
      <c r="BA2301" s="12"/>
      <c r="BB2301" s="12"/>
      <c r="BC2301" s="12"/>
      <c r="BD2301" s="12"/>
      <c r="BE2301" s="12"/>
      <c r="BF2301" s="12"/>
      <c r="BG2301" s="12"/>
      <c r="BH2301" s="12"/>
      <c r="BI2301" s="12"/>
      <c r="BJ2301" s="13"/>
      <c r="BK2301" s="13"/>
      <c r="BL2301" s="13"/>
      <c r="BM2301" s="13"/>
      <c r="BN2301" s="13"/>
    </row>
    <row r="2302" spans="4:66" x14ac:dyDescent="0.25">
      <c r="D2302"/>
      <c r="E2302" s="10"/>
      <c r="F2302" s="10"/>
      <c r="G2302" s="10"/>
      <c r="H2302" s="10"/>
      <c r="I2302" s="10"/>
      <c r="J2302" s="10"/>
      <c r="K2302" s="11"/>
      <c r="L2302" s="11"/>
      <c r="M2302" s="12"/>
      <c r="N2302" s="12"/>
      <c r="O2302" s="12"/>
      <c r="P2302" s="12"/>
      <c r="Q2302" s="12"/>
      <c r="R2302" s="12"/>
      <c r="S2302" s="12"/>
      <c r="T2302" s="12"/>
      <c r="U2302" s="12"/>
      <c r="V2302" s="12"/>
      <c r="W2302" s="12"/>
      <c r="X2302" s="12"/>
      <c r="Y2302" s="12"/>
      <c r="Z2302" s="12"/>
      <c r="AA2302" s="12"/>
      <c r="AB2302" s="12"/>
      <c r="AC2302" s="12"/>
      <c r="AD2302" s="12"/>
      <c r="AE2302" s="12"/>
      <c r="AF2302" s="12"/>
      <c r="AG2302" s="12"/>
      <c r="AH2302" s="12"/>
      <c r="AI2302" s="12"/>
      <c r="AJ2302" s="12"/>
      <c r="AK2302" s="12"/>
      <c r="AL2302" s="12"/>
      <c r="AM2302" s="12"/>
      <c r="AN2302" s="12"/>
      <c r="AO2302" s="12"/>
      <c r="AP2302" s="12"/>
      <c r="AQ2302" s="12"/>
      <c r="AR2302" s="12"/>
      <c r="AS2302" s="12"/>
      <c r="AT2302" s="12"/>
      <c r="AU2302" s="12"/>
      <c r="AV2302" s="12"/>
      <c r="AW2302" s="12"/>
      <c r="AX2302" s="12"/>
      <c r="AY2302" s="12"/>
      <c r="AZ2302" s="12"/>
      <c r="BA2302" s="12"/>
      <c r="BB2302" s="12"/>
      <c r="BC2302" s="12"/>
      <c r="BD2302" s="12"/>
      <c r="BE2302" s="12"/>
      <c r="BF2302" s="12"/>
      <c r="BG2302" s="12"/>
      <c r="BH2302" s="12"/>
      <c r="BI2302" s="12"/>
      <c r="BJ2302" s="13"/>
      <c r="BK2302" s="13"/>
      <c r="BL2302" s="13"/>
      <c r="BM2302" s="13"/>
      <c r="BN2302" s="13"/>
    </row>
    <row r="2303" spans="4:66" x14ac:dyDescent="0.25">
      <c r="D2303"/>
      <c r="E2303" s="10"/>
      <c r="F2303" s="10"/>
      <c r="G2303" s="10"/>
      <c r="H2303" s="10"/>
      <c r="I2303" s="10"/>
      <c r="J2303" s="10"/>
      <c r="K2303" s="11"/>
      <c r="L2303" s="11"/>
      <c r="M2303" s="12"/>
      <c r="N2303" s="12"/>
      <c r="O2303" s="12"/>
      <c r="P2303" s="12"/>
      <c r="Q2303" s="12"/>
      <c r="R2303" s="12"/>
      <c r="S2303" s="12"/>
      <c r="T2303" s="12"/>
      <c r="U2303" s="12"/>
      <c r="V2303" s="12"/>
      <c r="W2303" s="12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2"/>
      <c r="AS2303" s="12"/>
      <c r="AT2303" s="12"/>
      <c r="AU2303" s="12"/>
      <c r="AV2303" s="12"/>
      <c r="AW2303" s="12"/>
      <c r="AX2303" s="12"/>
      <c r="AY2303" s="12"/>
      <c r="AZ2303" s="12"/>
      <c r="BA2303" s="12"/>
      <c r="BB2303" s="12"/>
      <c r="BC2303" s="12"/>
      <c r="BD2303" s="12"/>
      <c r="BE2303" s="12"/>
      <c r="BF2303" s="12"/>
      <c r="BG2303" s="12"/>
      <c r="BH2303" s="12"/>
      <c r="BI2303" s="12"/>
      <c r="BJ2303" s="13"/>
      <c r="BK2303" s="13"/>
      <c r="BL2303" s="13"/>
      <c r="BM2303" s="13"/>
      <c r="BN2303" s="13"/>
    </row>
    <row r="2304" spans="4:66" x14ac:dyDescent="0.25">
      <c r="D2304"/>
      <c r="E2304" s="10"/>
      <c r="F2304" s="10"/>
      <c r="G2304" s="10"/>
      <c r="H2304" s="10"/>
      <c r="I2304" s="10"/>
      <c r="J2304" s="10"/>
      <c r="K2304" s="11"/>
      <c r="L2304" s="11"/>
      <c r="M2304" s="12"/>
      <c r="N2304" s="12"/>
      <c r="O2304" s="12"/>
      <c r="P2304" s="12"/>
      <c r="Q2304" s="12"/>
      <c r="R2304" s="12"/>
      <c r="S2304" s="12"/>
      <c r="T2304" s="12"/>
      <c r="U2304" s="12"/>
      <c r="V2304" s="12"/>
      <c r="W2304" s="12"/>
      <c r="X2304" s="12"/>
      <c r="Y2304" s="12"/>
      <c r="Z2304" s="12"/>
      <c r="AA2304" s="12"/>
      <c r="AB2304" s="12"/>
      <c r="AC2304" s="12"/>
      <c r="AD2304" s="12"/>
      <c r="AE2304" s="12"/>
      <c r="AF2304" s="12"/>
      <c r="AG2304" s="12"/>
      <c r="AH2304" s="12"/>
      <c r="AI2304" s="12"/>
      <c r="AJ2304" s="12"/>
      <c r="AK2304" s="12"/>
      <c r="AL2304" s="12"/>
      <c r="AM2304" s="12"/>
      <c r="AN2304" s="12"/>
      <c r="AO2304" s="12"/>
      <c r="AP2304" s="12"/>
      <c r="AQ2304" s="12"/>
      <c r="AR2304" s="12"/>
      <c r="AS2304" s="12"/>
      <c r="AT2304" s="12"/>
      <c r="AU2304" s="12"/>
      <c r="AV2304" s="12"/>
      <c r="AW2304" s="12"/>
      <c r="AX2304" s="12"/>
      <c r="AY2304" s="12"/>
      <c r="AZ2304" s="12"/>
      <c r="BA2304" s="12"/>
      <c r="BB2304" s="12"/>
      <c r="BC2304" s="12"/>
      <c r="BD2304" s="12"/>
      <c r="BE2304" s="12"/>
      <c r="BF2304" s="12"/>
      <c r="BG2304" s="12"/>
      <c r="BH2304" s="12"/>
      <c r="BI2304" s="12"/>
      <c r="BJ2304" s="13"/>
      <c r="BK2304" s="13"/>
      <c r="BL2304" s="13"/>
      <c r="BM2304" s="13"/>
      <c r="BN2304" s="13"/>
    </row>
    <row r="2305" spans="4:66" x14ac:dyDescent="0.25">
      <c r="D2305"/>
      <c r="E2305" s="10"/>
      <c r="F2305" s="10"/>
      <c r="G2305" s="10"/>
      <c r="H2305" s="10"/>
      <c r="I2305" s="10"/>
      <c r="J2305" s="10"/>
      <c r="K2305" s="11"/>
      <c r="L2305" s="11"/>
      <c r="M2305" s="12"/>
      <c r="N2305" s="12"/>
      <c r="O2305" s="12"/>
      <c r="P2305" s="12"/>
      <c r="Q2305" s="12"/>
      <c r="R2305" s="12"/>
      <c r="S2305" s="12"/>
      <c r="T2305" s="12"/>
      <c r="U2305" s="12"/>
      <c r="V2305" s="12"/>
      <c r="W2305" s="12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2"/>
      <c r="AS2305" s="12"/>
      <c r="AT2305" s="12"/>
      <c r="AU2305" s="12"/>
      <c r="AV2305" s="12"/>
      <c r="AW2305" s="12"/>
      <c r="AX2305" s="12"/>
      <c r="AY2305" s="12"/>
      <c r="AZ2305" s="12"/>
      <c r="BA2305" s="12"/>
      <c r="BB2305" s="12"/>
      <c r="BC2305" s="12"/>
      <c r="BD2305" s="12"/>
      <c r="BE2305" s="12"/>
      <c r="BF2305" s="12"/>
      <c r="BG2305" s="12"/>
      <c r="BH2305" s="12"/>
      <c r="BI2305" s="12"/>
      <c r="BJ2305" s="13"/>
      <c r="BK2305" s="13"/>
      <c r="BL2305" s="13"/>
      <c r="BM2305" s="13"/>
      <c r="BN2305" s="13"/>
    </row>
    <row r="2306" spans="4:66" x14ac:dyDescent="0.25">
      <c r="D2306"/>
      <c r="E2306" s="10"/>
      <c r="F2306" s="10"/>
      <c r="G2306" s="10"/>
      <c r="H2306" s="10"/>
      <c r="I2306" s="10"/>
      <c r="J2306" s="10"/>
      <c r="K2306" s="11"/>
      <c r="L2306" s="11"/>
      <c r="M2306" s="12"/>
      <c r="N2306" s="12"/>
      <c r="O2306" s="12"/>
      <c r="P2306" s="12"/>
      <c r="Q2306" s="12"/>
      <c r="R2306" s="12"/>
      <c r="S2306" s="12"/>
      <c r="T2306" s="12"/>
      <c r="U2306" s="12"/>
      <c r="V2306" s="12"/>
      <c r="W2306" s="12"/>
      <c r="X2306" s="12"/>
      <c r="Y2306" s="12"/>
      <c r="Z2306" s="12"/>
      <c r="AA2306" s="12"/>
      <c r="AB2306" s="12"/>
      <c r="AC2306" s="12"/>
      <c r="AD2306" s="12"/>
      <c r="AE2306" s="12"/>
      <c r="AF2306" s="12"/>
      <c r="AG2306" s="12"/>
      <c r="AH2306" s="12"/>
      <c r="AI2306" s="12"/>
      <c r="AJ2306" s="12"/>
      <c r="AK2306" s="12"/>
      <c r="AL2306" s="12"/>
      <c r="AM2306" s="12"/>
      <c r="AN2306" s="12"/>
      <c r="AO2306" s="12"/>
      <c r="AP2306" s="12"/>
      <c r="AQ2306" s="12"/>
      <c r="AR2306" s="12"/>
      <c r="AS2306" s="12"/>
      <c r="AT2306" s="12"/>
      <c r="AU2306" s="12"/>
      <c r="AV2306" s="12"/>
      <c r="AW2306" s="12"/>
      <c r="AX2306" s="12"/>
      <c r="AY2306" s="12"/>
      <c r="AZ2306" s="12"/>
      <c r="BA2306" s="12"/>
      <c r="BB2306" s="12"/>
      <c r="BC2306" s="12"/>
      <c r="BD2306" s="12"/>
      <c r="BE2306" s="12"/>
      <c r="BF2306" s="12"/>
      <c r="BG2306" s="12"/>
      <c r="BH2306" s="12"/>
      <c r="BI2306" s="12"/>
      <c r="BJ2306" s="13"/>
      <c r="BK2306" s="13"/>
      <c r="BL2306" s="13"/>
      <c r="BM2306" s="13"/>
      <c r="BN2306" s="13"/>
    </row>
    <row r="2307" spans="4:66" x14ac:dyDescent="0.25">
      <c r="D2307"/>
      <c r="E2307" s="10"/>
      <c r="F2307" s="10"/>
      <c r="G2307" s="10"/>
      <c r="H2307" s="10"/>
      <c r="I2307" s="10"/>
      <c r="J2307" s="10"/>
      <c r="K2307" s="11"/>
      <c r="L2307" s="11"/>
      <c r="M2307" s="12"/>
      <c r="N2307" s="12"/>
      <c r="O2307" s="12"/>
      <c r="P2307" s="12"/>
      <c r="Q2307" s="12"/>
      <c r="R2307" s="12"/>
      <c r="S2307" s="12"/>
      <c r="T2307" s="12"/>
      <c r="U2307" s="12"/>
      <c r="V2307" s="12"/>
      <c r="W2307" s="12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2"/>
      <c r="AS2307" s="12"/>
      <c r="AT2307" s="12"/>
      <c r="AU2307" s="12"/>
      <c r="AV2307" s="12"/>
      <c r="AW2307" s="12"/>
      <c r="AX2307" s="12"/>
      <c r="AY2307" s="12"/>
      <c r="AZ2307" s="12"/>
      <c r="BA2307" s="12"/>
      <c r="BB2307" s="12"/>
      <c r="BC2307" s="12"/>
      <c r="BD2307" s="12"/>
      <c r="BE2307" s="12"/>
      <c r="BF2307" s="12"/>
      <c r="BG2307" s="12"/>
      <c r="BH2307" s="12"/>
      <c r="BI2307" s="12"/>
      <c r="BJ2307" s="13"/>
      <c r="BK2307" s="13"/>
      <c r="BL2307" s="13"/>
      <c r="BM2307" s="13"/>
      <c r="BN2307" s="13"/>
    </row>
    <row r="2308" spans="4:66" x14ac:dyDescent="0.25">
      <c r="D2308"/>
      <c r="E2308" s="10"/>
      <c r="F2308" s="10"/>
      <c r="G2308" s="10"/>
      <c r="H2308" s="10"/>
      <c r="I2308" s="10"/>
      <c r="J2308" s="10"/>
      <c r="K2308" s="11"/>
      <c r="L2308" s="11"/>
      <c r="M2308" s="12"/>
      <c r="N2308" s="12"/>
      <c r="O2308" s="12"/>
      <c r="P2308" s="12"/>
      <c r="Q2308" s="12"/>
      <c r="R2308" s="12"/>
      <c r="S2308" s="12"/>
      <c r="T2308" s="12"/>
      <c r="U2308" s="12"/>
      <c r="V2308" s="12"/>
      <c r="W2308" s="12"/>
      <c r="X2308" s="12"/>
      <c r="Y2308" s="12"/>
      <c r="Z2308" s="12"/>
      <c r="AA2308" s="12"/>
      <c r="AB2308" s="12"/>
      <c r="AC2308" s="12"/>
      <c r="AD2308" s="12"/>
      <c r="AE2308" s="12"/>
      <c r="AF2308" s="12"/>
      <c r="AG2308" s="12"/>
      <c r="AH2308" s="12"/>
      <c r="AI2308" s="12"/>
      <c r="AJ2308" s="12"/>
      <c r="AK2308" s="12"/>
      <c r="AL2308" s="12"/>
      <c r="AM2308" s="12"/>
      <c r="AN2308" s="12"/>
      <c r="AO2308" s="12"/>
      <c r="AP2308" s="12"/>
      <c r="AQ2308" s="12"/>
      <c r="AR2308" s="12"/>
      <c r="AS2308" s="12"/>
      <c r="AT2308" s="12"/>
      <c r="AU2308" s="12"/>
      <c r="AV2308" s="12"/>
      <c r="AW2308" s="12"/>
      <c r="AX2308" s="12"/>
      <c r="AY2308" s="12"/>
      <c r="AZ2308" s="12"/>
      <c r="BA2308" s="12"/>
      <c r="BB2308" s="12"/>
      <c r="BC2308" s="12"/>
      <c r="BD2308" s="12"/>
      <c r="BE2308" s="12"/>
      <c r="BF2308" s="12"/>
      <c r="BG2308" s="12"/>
      <c r="BH2308" s="12"/>
      <c r="BI2308" s="12"/>
      <c r="BJ2308" s="13"/>
      <c r="BK2308" s="13"/>
      <c r="BL2308" s="13"/>
      <c r="BM2308" s="13"/>
      <c r="BN2308" s="13"/>
    </row>
    <row r="2309" spans="4:66" x14ac:dyDescent="0.25">
      <c r="D2309"/>
      <c r="E2309" s="10"/>
      <c r="F2309" s="10"/>
      <c r="G2309" s="10"/>
      <c r="H2309" s="10"/>
      <c r="I2309" s="10"/>
      <c r="J2309" s="10"/>
      <c r="K2309" s="11"/>
      <c r="L2309" s="11"/>
      <c r="M2309" s="12"/>
      <c r="N2309" s="12"/>
      <c r="O2309" s="12"/>
      <c r="P2309" s="12"/>
      <c r="Q2309" s="12"/>
      <c r="R2309" s="12"/>
      <c r="S2309" s="12"/>
      <c r="T2309" s="12"/>
      <c r="U2309" s="12"/>
      <c r="V2309" s="12"/>
      <c r="W2309" s="12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2"/>
      <c r="AS2309" s="12"/>
      <c r="AT2309" s="12"/>
      <c r="AU2309" s="12"/>
      <c r="AV2309" s="12"/>
      <c r="AW2309" s="12"/>
      <c r="AX2309" s="12"/>
      <c r="AY2309" s="12"/>
      <c r="AZ2309" s="12"/>
      <c r="BA2309" s="12"/>
      <c r="BB2309" s="12"/>
      <c r="BC2309" s="12"/>
      <c r="BD2309" s="12"/>
      <c r="BE2309" s="12"/>
      <c r="BF2309" s="12"/>
      <c r="BG2309" s="12"/>
      <c r="BH2309" s="12"/>
      <c r="BI2309" s="12"/>
      <c r="BJ2309" s="13"/>
      <c r="BK2309" s="13"/>
      <c r="BL2309" s="13"/>
      <c r="BM2309" s="13"/>
      <c r="BN2309" s="13"/>
    </row>
    <row r="2310" spans="4:66" x14ac:dyDescent="0.25">
      <c r="D2310"/>
      <c r="E2310" s="10"/>
      <c r="F2310" s="10"/>
      <c r="G2310" s="10"/>
      <c r="H2310" s="10"/>
      <c r="I2310" s="10"/>
      <c r="J2310" s="10"/>
      <c r="K2310" s="11"/>
      <c r="L2310" s="11"/>
      <c r="M2310" s="12"/>
      <c r="N2310" s="12"/>
      <c r="O2310" s="12"/>
      <c r="P2310" s="12"/>
      <c r="Q2310" s="12"/>
      <c r="R2310" s="12"/>
      <c r="S2310" s="12"/>
      <c r="T2310" s="12"/>
      <c r="U2310" s="12"/>
      <c r="V2310" s="12"/>
      <c r="W2310" s="12"/>
      <c r="X2310" s="12"/>
      <c r="Y2310" s="12"/>
      <c r="Z2310" s="12"/>
      <c r="AA2310" s="12"/>
      <c r="AB2310" s="12"/>
      <c r="AC2310" s="12"/>
      <c r="AD2310" s="12"/>
      <c r="AE2310" s="12"/>
      <c r="AF2310" s="12"/>
      <c r="AG2310" s="12"/>
      <c r="AH2310" s="12"/>
      <c r="AI2310" s="12"/>
      <c r="AJ2310" s="12"/>
      <c r="AK2310" s="12"/>
      <c r="AL2310" s="12"/>
      <c r="AM2310" s="12"/>
      <c r="AN2310" s="12"/>
      <c r="AO2310" s="12"/>
      <c r="AP2310" s="12"/>
      <c r="AQ2310" s="12"/>
      <c r="AR2310" s="12"/>
      <c r="AS2310" s="12"/>
      <c r="AT2310" s="12"/>
      <c r="AU2310" s="12"/>
      <c r="AV2310" s="12"/>
      <c r="AW2310" s="12"/>
      <c r="AX2310" s="12"/>
      <c r="AY2310" s="12"/>
      <c r="AZ2310" s="12"/>
      <c r="BA2310" s="12"/>
      <c r="BB2310" s="12"/>
      <c r="BC2310" s="12"/>
      <c r="BD2310" s="12"/>
      <c r="BE2310" s="12"/>
      <c r="BF2310" s="12"/>
      <c r="BG2310" s="12"/>
      <c r="BH2310" s="12"/>
      <c r="BI2310" s="12"/>
      <c r="BJ2310" s="13"/>
      <c r="BK2310" s="13"/>
      <c r="BL2310" s="13"/>
      <c r="BM2310" s="13"/>
      <c r="BN2310" s="13"/>
    </row>
    <row r="2311" spans="4:66" x14ac:dyDescent="0.25">
      <c r="D2311"/>
      <c r="E2311" s="10"/>
      <c r="F2311" s="10"/>
      <c r="G2311" s="10"/>
      <c r="H2311" s="10"/>
      <c r="I2311" s="10"/>
      <c r="J2311" s="10"/>
      <c r="K2311" s="11"/>
      <c r="L2311" s="11"/>
      <c r="M2311" s="12"/>
      <c r="N2311" s="12"/>
      <c r="O2311" s="12"/>
      <c r="P2311" s="12"/>
      <c r="Q2311" s="12"/>
      <c r="R2311" s="12"/>
      <c r="S2311" s="12"/>
      <c r="T2311" s="12"/>
      <c r="U2311" s="12"/>
      <c r="V2311" s="12"/>
      <c r="W2311" s="12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2"/>
      <c r="AS2311" s="12"/>
      <c r="AT2311" s="12"/>
      <c r="AU2311" s="12"/>
      <c r="AV2311" s="12"/>
      <c r="AW2311" s="12"/>
      <c r="AX2311" s="12"/>
      <c r="AY2311" s="12"/>
      <c r="AZ2311" s="12"/>
      <c r="BA2311" s="12"/>
      <c r="BB2311" s="12"/>
      <c r="BC2311" s="12"/>
      <c r="BD2311" s="12"/>
      <c r="BE2311" s="12"/>
      <c r="BF2311" s="12"/>
      <c r="BG2311" s="12"/>
      <c r="BH2311" s="12"/>
      <c r="BI2311" s="12"/>
      <c r="BJ2311" s="13"/>
      <c r="BK2311" s="13"/>
      <c r="BL2311" s="13"/>
      <c r="BM2311" s="13"/>
      <c r="BN2311" s="13"/>
    </row>
    <row r="2312" spans="4:66" x14ac:dyDescent="0.25">
      <c r="D2312"/>
      <c r="E2312" s="10"/>
      <c r="F2312" s="10"/>
      <c r="G2312" s="10"/>
      <c r="H2312" s="10"/>
      <c r="I2312" s="10"/>
      <c r="J2312" s="10"/>
      <c r="K2312" s="11"/>
      <c r="L2312" s="11"/>
      <c r="M2312" s="12"/>
      <c r="N2312" s="12"/>
      <c r="O2312" s="12"/>
      <c r="P2312" s="12"/>
      <c r="Q2312" s="12"/>
      <c r="R2312" s="12"/>
      <c r="S2312" s="12"/>
      <c r="T2312" s="12"/>
      <c r="U2312" s="12"/>
      <c r="V2312" s="12"/>
      <c r="W2312" s="12"/>
      <c r="X2312" s="12"/>
      <c r="Y2312" s="12"/>
      <c r="Z2312" s="12"/>
      <c r="AA2312" s="12"/>
      <c r="AB2312" s="12"/>
      <c r="AC2312" s="12"/>
      <c r="AD2312" s="12"/>
      <c r="AE2312" s="12"/>
      <c r="AF2312" s="12"/>
      <c r="AG2312" s="12"/>
      <c r="AH2312" s="12"/>
      <c r="AI2312" s="12"/>
      <c r="AJ2312" s="12"/>
      <c r="AK2312" s="12"/>
      <c r="AL2312" s="12"/>
      <c r="AM2312" s="12"/>
      <c r="AN2312" s="12"/>
      <c r="AO2312" s="12"/>
      <c r="AP2312" s="12"/>
      <c r="AQ2312" s="12"/>
      <c r="AR2312" s="12"/>
      <c r="AS2312" s="12"/>
      <c r="AT2312" s="12"/>
      <c r="AU2312" s="12"/>
      <c r="AV2312" s="12"/>
      <c r="AW2312" s="12"/>
      <c r="AX2312" s="12"/>
      <c r="AY2312" s="12"/>
      <c r="AZ2312" s="12"/>
      <c r="BA2312" s="12"/>
      <c r="BB2312" s="12"/>
      <c r="BC2312" s="12"/>
      <c r="BD2312" s="12"/>
      <c r="BE2312" s="12"/>
      <c r="BF2312" s="12"/>
      <c r="BG2312" s="12"/>
      <c r="BH2312" s="12"/>
      <c r="BI2312" s="12"/>
      <c r="BJ2312" s="13"/>
      <c r="BK2312" s="13"/>
      <c r="BL2312" s="13"/>
      <c r="BM2312" s="13"/>
      <c r="BN2312" s="13"/>
    </row>
    <row r="2313" spans="4:66" x14ac:dyDescent="0.25">
      <c r="D2313"/>
      <c r="E2313" s="10"/>
      <c r="F2313" s="10"/>
      <c r="G2313" s="10"/>
      <c r="H2313" s="10"/>
      <c r="I2313" s="10"/>
      <c r="J2313" s="10"/>
      <c r="K2313" s="11"/>
      <c r="L2313" s="11"/>
      <c r="M2313" s="12"/>
      <c r="N2313" s="12"/>
      <c r="O2313" s="12"/>
      <c r="P2313" s="12"/>
      <c r="Q2313" s="12"/>
      <c r="R2313" s="12"/>
      <c r="S2313" s="12"/>
      <c r="T2313" s="12"/>
      <c r="U2313" s="12"/>
      <c r="V2313" s="12"/>
      <c r="W2313" s="12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2"/>
      <c r="AS2313" s="12"/>
      <c r="AT2313" s="12"/>
      <c r="AU2313" s="12"/>
      <c r="AV2313" s="12"/>
      <c r="AW2313" s="12"/>
      <c r="AX2313" s="12"/>
      <c r="AY2313" s="12"/>
      <c r="AZ2313" s="12"/>
      <c r="BA2313" s="12"/>
      <c r="BB2313" s="12"/>
      <c r="BC2313" s="12"/>
      <c r="BD2313" s="12"/>
      <c r="BE2313" s="12"/>
      <c r="BF2313" s="12"/>
      <c r="BG2313" s="12"/>
      <c r="BH2313" s="12"/>
      <c r="BI2313" s="12"/>
      <c r="BJ2313" s="13"/>
      <c r="BK2313" s="13"/>
      <c r="BL2313" s="13"/>
      <c r="BM2313" s="13"/>
      <c r="BN2313" s="13"/>
    </row>
    <row r="2314" spans="4:66" x14ac:dyDescent="0.25">
      <c r="D2314"/>
      <c r="E2314" s="10"/>
      <c r="F2314" s="10"/>
      <c r="G2314" s="10"/>
      <c r="H2314" s="10"/>
      <c r="I2314" s="10"/>
      <c r="J2314" s="10"/>
      <c r="K2314" s="11"/>
      <c r="L2314" s="11"/>
      <c r="M2314" s="12"/>
      <c r="N2314" s="12"/>
      <c r="O2314" s="12"/>
      <c r="P2314" s="12"/>
      <c r="Q2314" s="12"/>
      <c r="R2314" s="12"/>
      <c r="S2314" s="12"/>
      <c r="T2314" s="12"/>
      <c r="U2314" s="12"/>
      <c r="V2314" s="12"/>
      <c r="W2314" s="12"/>
      <c r="X2314" s="12"/>
      <c r="Y2314" s="12"/>
      <c r="Z2314" s="12"/>
      <c r="AA2314" s="12"/>
      <c r="AB2314" s="12"/>
      <c r="AC2314" s="12"/>
      <c r="AD2314" s="12"/>
      <c r="AE2314" s="12"/>
      <c r="AF2314" s="12"/>
      <c r="AG2314" s="12"/>
      <c r="AH2314" s="12"/>
      <c r="AI2314" s="12"/>
      <c r="AJ2314" s="12"/>
      <c r="AK2314" s="12"/>
      <c r="AL2314" s="12"/>
      <c r="AM2314" s="12"/>
      <c r="AN2314" s="12"/>
      <c r="AO2314" s="12"/>
      <c r="AP2314" s="12"/>
      <c r="AQ2314" s="12"/>
      <c r="AR2314" s="12"/>
      <c r="AS2314" s="12"/>
      <c r="AT2314" s="12"/>
      <c r="AU2314" s="12"/>
      <c r="AV2314" s="12"/>
      <c r="AW2314" s="12"/>
      <c r="AX2314" s="12"/>
      <c r="AY2314" s="12"/>
      <c r="AZ2314" s="12"/>
      <c r="BA2314" s="12"/>
      <c r="BB2314" s="12"/>
      <c r="BC2314" s="12"/>
      <c r="BD2314" s="12"/>
      <c r="BE2314" s="12"/>
      <c r="BF2314" s="12"/>
      <c r="BG2314" s="12"/>
      <c r="BH2314" s="12"/>
      <c r="BI2314" s="12"/>
      <c r="BJ2314" s="13"/>
      <c r="BK2314" s="13"/>
      <c r="BL2314" s="13"/>
      <c r="BM2314" s="13"/>
      <c r="BN2314" s="13"/>
    </row>
    <row r="2315" spans="4:66" x14ac:dyDescent="0.25">
      <c r="D2315"/>
      <c r="E2315" s="10"/>
      <c r="F2315" s="10"/>
      <c r="G2315" s="10"/>
      <c r="H2315" s="10"/>
      <c r="I2315" s="10"/>
      <c r="J2315" s="10"/>
      <c r="K2315" s="11"/>
      <c r="L2315" s="11"/>
      <c r="M2315" s="12"/>
      <c r="N2315" s="12"/>
      <c r="O2315" s="12"/>
      <c r="P2315" s="12"/>
      <c r="Q2315" s="12"/>
      <c r="R2315" s="12"/>
      <c r="S2315" s="12"/>
      <c r="T2315" s="12"/>
      <c r="U2315" s="12"/>
      <c r="V2315" s="12"/>
      <c r="W2315" s="12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2"/>
      <c r="AS2315" s="12"/>
      <c r="AT2315" s="12"/>
      <c r="AU2315" s="12"/>
      <c r="AV2315" s="12"/>
      <c r="AW2315" s="12"/>
      <c r="AX2315" s="12"/>
      <c r="AY2315" s="12"/>
      <c r="AZ2315" s="12"/>
      <c r="BA2315" s="12"/>
      <c r="BB2315" s="12"/>
      <c r="BC2315" s="12"/>
      <c r="BD2315" s="12"/>
      <c r="BE2315" s="12"/>
      <c r="BF2315" s="12"/>
      <c r="BG2315" s="12"/>
      <c r="BH2315" s="12"/>
      <c r="BI2315" s="12"/>
      <c r="BJ2315" s="13"/>
      <c r="BK2315" s="13"/>
      <c r="BL2315" s="13"/>
      <c r="BM2315" s="13"/>
      <c r="BN2315" s="13"/>
    </row>
    <row r="2316" spans="4:66" x14ac:dyDescent="0.25">
      <c r="D2316"/>
      <c r="E2316" s="10"/>
      <c r="F2316" s="10"/>
      <c r="G2316" s="10"/>
      <c r="H2316" s="10"/>
      <c r="I2316" s="10"/>
      <c r="J2316" s="10"/>
      <c r="K2316" s="11"/>
      <c r="L2316" s="11"/>
      <c r="M2316" s="12"/>
      <c r="N2316" s="12"/>
      <c r="O2316" s="12"/>
      <c r="P2316" s="12"/>
      <c r="Q2316" s="12"/>
      <c r="R2316" s="12"/>
      <c r="S2316" s="12"/>
      <c r="T2316" s="12"/>
      <c r="U2316" s="12"/>
      <c r="V2316" s="12"/>
      <c r="W2316" s="12"/>
      <c r="X2316" s="12"/>
      <c r="Y2316" s="12"/>
      <c r="Z2316" s="12"/>
      <c r="AA2316" s="12"/>
      <c r="AB2316" s="12"/>
      <c r="AC2316" s="12"/>
      <c r="AD2316" s="12"/>
      <c r="AE2316" s="12"/>
      <c r="AF2316" s="12"/>
      <c r="AG2316" s="12"/>
      <c r="AH2316" s="12"/>
      <c r="AI2316" s="12"/>
      <c r="AJ2316" s="12"/>
      <c r="AK2316" s="12"/>
      <c r="AL2316" s="12"/>
      <c r="AM2316" s="12"/>
      <c r="AN2316" s="12"/>
      <c r="AO2316" s="12"/>
      <c r="AP2316" s="12"/>
      <c r="AQ2316" s="12"/>
      <c r="AR2316" s="12"/>
      <c r="AS2316" s="12"/>
      <c r="AT2316" s="12"/>
      <c r="AU2316" s="12"/>
      <c r="AV2316" s="12"/>
      <c r="AW2316" s="12"/>
      <c r="AX2316" s="12"/>
      <c r="AY2316" s="12"/>
      <c r="AZ2316" s="12"/>
      <c r="BA2316" s="12"/>
      <c r="BB2316" s="12"/>
      <c r="BC2316" s="12"/>
      <c r="BD2316" s="12"/>
      <c r="BE2316" s="12"/>
      <c r="BF2316" s="12"/>
      <c r="BG2316" s="12"/>
      <c r="BH2316" s="12"/>
      <c r="BI2316" s="12"/>
      <c r="BJ2316" s="13"/>
      <c r="BK2316" s="13"/>
      <c r="BL2316" s="13"/>
      <c r="BM2316" s="13"/>
      <c r="BN2316" s="13"/>
    </row>
    <row r="2317" spans="4:66" x14ac:dyDescent="0.25">
      <c r="D2317"/>
      <c r="E2317" s="10"/>
      <c r="F2317" s="10"/>
      <c r="G2317" s="10"/>
      <c r="H2317" s="10"/>
      <c r="I2317" s="10"/>
      <c r="J2317" s="10"/>
      <c r="K2317" s="11"/>
      <c r="L2317" s="11"/>
      <c r="M2317" s="12"/>
      <c r="N2317" s="12"/>
      <c r="O2317" s="12"/>
      <c r="P2317" s="12"/>
      <c r="Q2317" s="12"/>
      <c r="R2317" s="12"/>
      <c r="S2317" s="12"/>
      <c r="T2317" s="12"/>
      <c r="U2317" s="12"/>
      <c r="V2317" s="12"/>
      <c r="W2317" s="12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2"/>
      <c r="AS2317" s="12"/>
      <c r="AT2317" s="12"/>
      <c r="AU2317" s="12"/>
      <c r="AV2317" s="12"/>
      <c r="AW2317" s="12"/>
      <c r="AX2317" s="12"/>
      <c r="AY2317" s="12"/>
      <c r="AZ2317" s="12"/>
      <c r="BA2317" s="12"/>
      <c r="BB2317" s="12"/>
      <c r="BC2317" s="12"/>
      <c r="BD2317" s="12"/>
      <c r="BE2317" s="12"/>
      <c r="BF2317" s="12"/>
      <c r="BG2317" s="12"/>
      <c r="BH2317" s="12"/>
      <c r="BI2317" s="12"/>
      <c r="BJ2317" s="13"/>
      <c r="BK2317" s="13"/>
      <c r="BL2317" s="13"/>
      <c r="BM2317" s="13"/>
      <c r="BN2317" s="13"/>
    </row>
    <row r="2318" spans="4:66" x14ac:dyDescent="0.25">
      <c r="D2318"/>
      <c r="E2318" s="10"/>
      <c r="F2318" s="10"/>
      <c r="G2318" s="10"/>
      <c r="H2318" s="10"/>
      <c r="I2318" s="10"/>
      <c r="J2318" s="10"/>
      <c r="K2318" s="11"/>
      <c r="L2318" s="11"/>
      <c r="M2318" s="12"/>
      <c r="N2318" s="12"/>
      <c r="O2318" s="12"/>
      <c r="P2318" s="12"/>
      <c r="Q2318" s="12"/>
      <c r="R2318" s="12"/>
      <c r="S2318" s="12"/>
      <c r="T2318" s="12"/>
      <c r="U2318" s="12"/>
      <c r="V2318" s="12"/>
      <c r="W2318" s="12"/>
      <c r="X2318" s="12"/>
      <c r="Y2318" s="12"/>
      <c r="Z2318" s="12"/>
      <c r="AA2318" s="12"/>
      <c r="AB2318" s="12"/>
      <c r="AC2318" s="12"/>
      <c r="AD2318" s="12"/>
      <c r="AE2318" s="12"/>
      <c r="AF2318" s="12"/>
      <c r="AG2318" s="12"/>
      <c r="AH2318" s="12"/>
      <c r="AI2318" s="12"/>
      <c r="AJ2318" s="12"/>
      <c r="AK2318" s="12"/>
      <c r="AL2318" s="12"/>
      <c r="AM2318" s="12"/>
      <c r="AN2318" s="12"/>
      <c r="AO2318" s="12"/>
      <c r="AP2318" s="12"/>
      <c r="AQ2318" s="12"/>
      <c r="AR2318" s="12"/>
      <c r="AS2318" s="12"/>
      <c r="AT2318" s="12"/>
      <c r="AU2318" s="12"/>
      <c r="AV2318" s="12"/>
      <c r="AW2318" s="12"/>
      <c r="AX2318" s="12"/>
      <c r="AY2318" s="12"/>
      <c r="AZ2318" s="12"/>
      <c r="BA2318" s="12"/>
      <c r="BB2318" s="12"/>
      <c r="BC2318" s="12"/>
      <c r="BD2318" s="12"/>
      <c r="BE2318" s="12"/>
      <c r="BF2318" s="12"/>
      <c r="BG2318" s="12"/>
      <c r="BH2318" s="12"/>
      <c r="BI2318" s="12"/>
      <c r="BJ2318" s="13"/>
      <c r="BK2318" s="13"/>
      <c r="BL2318" s="13"/>
      <c r="BM2318" s="13"/>
      <c r="BN2318" s="13"/>
    </row>
    <row r="2319" spans="4:66" x14ac:dyDescent="0.25">
      <c r="D2319"/>
      <c r="E2319" s="10"/>
      <c r="F2319" s="10"/>
      <c r="G2319" s="10"/>
      <c r="H2319" s="10"/>
      <c r="I2319" s="10"/>
      <c r="J2319" s="10"/>
      <c r="K2319" s="11"/>
      <c r="L2319" s="11"/>
      <c r="M2319" s="12"/>
      <c r="N2319" s="12"/>
      <c r="O2319" s="12"/>
      <c r="P2319" s="12"/>
      <c r="Q2319" s="12"/>
      <c r="R2319" s="12"/>
      <c r="S2319" s="12"/>
      <c r="T2319" s="12"/>
      <c r="U2319" s="12"/>
      <c r="V2319" s="12"/>
      <c r="W2319" s="12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2"/>
      <c r="AS2319" s="12"/>
      <c r="AT2319" s="12"/>
      <c r="AU2319" s="12"/>
      <c r="AV2319" s="12"/>
      <c r="AW2319" s="12"/>
      <c r="AX2319" s="12"/>
      <c r="AY2319" s="12"/>
      <c r="AZ2319" s="12"/>
      <c r="BA2319" s="12"/>
      <c r="BB2319" s="12"/>
      <c r="BC2319" s="12"/>
      <c r="BD2319" s="12"/>
      <c r="BE2319" s="12"/>
      <c r="BF2319" s="12"/>
      <c r="BG2319" s="12"/>
      <c r="BH2319" s="12"/>
      <c r="BI2319" s="12"/>
      <c r="BJ2319" s="13"/>
      <c r="BK2319" s="13"/>
      <c r="BL2319" s="13"/>
      <c r="BM2319" s="13"/>
      <c r="BN2319" s="13"/>
    </row>
    <row r="2320" spans="4:66" x14ac:dyDescent="0.25">
      <c r="D2320"/>
      <c r="E2320" s="10"/>
      <c r="F2320" s="10"/>
      <c r="G2320" s="10"/>
      <c r="H2320" s="10"/>
      <c r="I2320" s="10"/>
      <c r="J2320" s="10"/>
      <c r="K2320" s="11"/>
      <c r="L2320" s="11"/>
      <c r="M2320" s="12"/>
      <c r="N2320" s="12"/>
      <c r="O2320" s="12"/>
      <c r="P2320" s="12"/>
      <c r="Q2320" s="12"/>
      <c r="R2320" s="12"/>
      <c r="S2320" s="12"/>
      <c r="T2320" s="12"/>
      <c r="U2320" s="12"/>
      <c r="V2320" s="12"/>
      <c r="W2320" s="12"/>
      <c r="X2320" s="12"/>
      <c r="Y2320" s="12"/>
      <c r="Z2320" s="12"/>
      <c r="AA2320" s="12"/>
      <c r="AB2320" s="12"/>
      <c r="AC2320" s="12"/>
      <c r="AD2320" s="12"/>
      <c r="AE2320" s="12"/>
      <c r="AF2320" s="12"/>
      <c r="AG2320" s="12"/>
      <c r="AH2320" s="12"/>
      <c r="AI2320" s="12"/>
      <c r="AJ2320" s="12"/>
      <c r="AK2320" s="12"/>
      <c r="AL2320" s="12"/>
      <c r="AM2320" s="12"/>
      <c r="AN2320" s="12"/>
      <c r="AO2320" s="12"/>
      <c r="AP2320" s="12"/>
      <c r="AQ2320" s="12"/>
      <c r="AR2320" s="12"/>
      <c r="AS2320" s="12"/>
      <c r="AT2320" s="12"/>
      <c r="AU2320" s="12"/>
      <c r="AV2320" s="12"/>
      <c r="AW2320" s="12"/>
      <c r="AX2320" s="12"/>
      <c r="AY2320" s="12"/>
      <c r="AZ2320" s="12"/>
      <c r="BA2320" s="12"/>
      <c r="BB2320" s="12"/>
      <c r="BC2320" s="12"/>
      <c r="BD2320" s="12"/>
      <c r="BE2320" s="12"/>
      <c r="BF2320" s="12"/>
      <c r="BG2320" s="12"/>
      <c r="BH2320" s="12"/>
      <c r="BI2320" s="12"/>
      <c r="BJ2320" s="13"/>
      <c r="BK2320" s="13"/>
      <c r="BL2320" s="13"/>
      <c r="BM2320" s="13"/>
      <c r="BN2320" s="13"/>
    </row>
    <row r="2321" spans="4:66" x14ac:dyDescent="0.25">
      <c r="D2321"/>
      <c r="E2321" s="10"/>
      <c r="F2321" s="10"/>
      <c r="G2321" s="10"/>
      <c r="H2321" s="10"/>
      <c r="I2321" s="10"/>
      <c r="J2321" s="10"/>
      <c r="K2321" s="11"/>
      <c r="L2321" s="11"/>
      <c r="M2321" s="12"/>
      <c r="N2321" s="12"/>
      <c r="O2321" s="12"/>
      <c r="P2321" s="12"/>
      <c r="Q2321" s="12"/>
      <c r="R2321" s="12"/>
      <c r="S2321" s="12"/>
      <c r="T2321" s="12"/>
      <c r="U2321" s="12"/>
      <c r="V2321" s="12"/>
      <c r="W2321" s="12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2"/>
      <c r="AS2321" s="12"/>
      <c r="AT2321" s="12"/>
      <c r="AU2321" s="12"/>
      <c r="AV2321" s="12"/>
      <c r="AW2321" s="12"/>
      <c r="AX2321" s="12"/>
      <c r="AY2321" s="12"/>
      <c r="AZ2321" s="12"/>
      <c r="BA2321" s="12"/>
      <c r="BB2321" s="12"/>
      <c r="BC2321" s="12"/>
      <c r="BD2321" s="12"/>
      <c r="BE2321" s="12"/>
      <c r="BF2321" s="12"/>
      <c r="BG2321" s="12"/>
      <c r="BH2321" s="12"/>
      <c r="BI2321" s="12"/>
      <c r="BJ2321" s="13"/>
      <c r="BK2321" s="13"/>
      <c r="BL2321" s="13"/>
      <c r="BM2321" s="13"/>
      <c r="BN2321" s="13"/>
    </row>
    <row r="2322" spans="4:66" x14ac:dyDescent="0.25">
      <c r="D2322"/>
      <c r="E2322" s="10"/>
      <c r="F2322" s="10"/>
      <c r="G2322" s="10"/>
      <c r="H2322" s="10"/>
      <c r="I2322" s="10"/>
      <c r="J2322" s="10"/>
      <c r="K2322" s="11"/>
      <c r="L2322" s="11"/>
      <c r="M2322" s="12"/>
      <c r="N2322" s="12"/>
      <c r="O2322" s="12"/>
      <c r="P2322" s="12"/>
      <c r="Q2322" s="12"/>
      <c r="R2322" s="12"/>
      <c r="S2322" s="12"/>
      <c r="T2322" s="12"/>
      <c r="U2322" s="12"/>
      <c r="V2322" s="12"/>
      <c r="W2322" s="12"/>
      <c r="X2322" s="12"/>
      <c r="Y2322" s="12"/>
      <c r="Z2322" s="12"/>
      <c r="AA2322" s="12"/>
      <c r="AB2322" s="12"/>
      <c r="AC2322" s="12"/>
      <c r="AD2322" s="12"/>
      <c r="AE2322" s="12"/>
      <c r="AF2322" s="12"/>
      <c r="AG2322" s="12"/>
      <c r="AH2322" s="12"/>
      <c r="AI2322" s="12"/>
      <c r="AJ2322" s="12"/>
      <c r="AK2322" s="12"/>
      <c r="AL2322" s="12"/>
      <c r="AM2322" s="12"/>
      <c r="AN2322" s="12"/>
      <c r="AO2322" s="12"/>
      <c r="AP2322" s="12"/>
      <c r="AQ2322" s="12"/>
      <c r="AR2322" s="12"/>
      <c r="AS2322" s="12"/>
      <c r="AT2322" s="12"/>
      <c r="AU2322" s="12"/>
      <c r="AV2322" s="12"/>
      <c r="AW2322" s="12"/>
      <c r="AX2322" s="12"/>
      <c r="AY2322" s="12"/>
      <c r="AZ2322" s="12"/>
      <c r="BA2322" s="12"/>
      <c r="BB2322" s="12"/>
      <c r="BC2322" s="12"/>
      <c r="BD2322" s="12"/>
      <c r="BE2322" s="12"/>
      <c r="BF2322" s="12"/>
      <c r="BG2322" s="12"/>
      <c r="BH2322" s="12"/>
      <c r="BI2322" s="12"/>
      <c r="BJ2322" s="13"/>
      <c r="BK2322" s="13"/>
      <c r="BL2322" s="13"/>
      <c r="BM2322" s="13"/>
      <c r="BN2322" s="13"/>
    </row>
    <row r="2323" spans="4:66" x14ac:dyDescent="0.25">
      <c r="D2323"/>
      <c r="E2323" s="10"/>
      <c r="F2323" s="10"/>
      <c r="G2323" s="10"/>
      <c r="H2323" s="10"/>
      <c r="I2323" s="10"/>
      <c r="J2323" s="10"/>
      <c r="K2323" s="11"/>
      <c r="L2323" s="11"/>
      <c r="M2323" s="12"/>
      <c r="N2323" s="12"/>
      <c r="O2323" s="12"/>
      <c r="P2323" s="12"/>
      <c r="Q2323" s="12"/>
      <c r="R2323" s="12"/>
      <c r="S2323" s="12"/>
      <c r="T2323" s="12"/>
      <c r="U2323" s="12"/>
      <c r="V2323" s="12"/>
      <c r="W2323" s="12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2"/>
      <c r="AS2323" s="12"/>
      <c r="AT2323" s="12"/>
      <c r="AU2323" s="12"/>
      <c r="AV2323" s="12"/>
      <c r="AW2323" s="12"/>
      <c r="AX2323" s="12"/>
      <c r="AY2323" s="12"/>
      <c r="AZ2323" s="12"/>
      <c r="BA2323" s="12"/>
      <c r="BB2323" s="12"/>
      <c r="BC2323" s="12"/>
      <c r="BD2323" s="12"/>
      <c r="BE2323" s="12"/>
      <c r="BF2323" s="12"/>
      <c r="BG2323" s="12"/>
      <c r="BH2323" s="12"/>
      <c r="BI2323" s="12"/>
      <c r="BJ2323" s="13"/>
      <c r="BK2323" s="13"/>
      <c r="BL2323" s="13"/>
      <c r="BM2323" s="13"/>
      <c r="BN2323" s="13"/>
    </row>
    <row r="2324" spans="4:66" x14ac:dyDescent="0.25">
      <c r="D2324"/>
      <c r="E2324" s="10"/>
      <c r="F2324" s="10"/>
      <c r="G2324" s="10"/>
      <c r="H2324" s="10"/>
      <c r="I2324" s="10"/>
      <c r="J2324" s="10"/>
      <c r="K2324" s="11"/>
      <c r="L2324" s="11"/>
      <c r="M2324" s="12"/>
      <c r="N2324" s="12"/>
      <c r="O2324" s="12"/>
      <c r="P2324" s="12"/>
      <c r="Q2324" s="12"/>
      <c r="R2324" s="12"/>
      <c r="S2324" s="12"/>
      <c r="T2324" s="12"/>
      <c r="U2324" s="12"/>
      <c r="V2324" s="12"/>
      <c r="W2324" s="12"/>
      <c r="X2324" s="12"/>
      <c r="Y2324" s="12"/>
      <c r="Z2324" s="12"/>
      <c r="AA2324" s="12"/>
      <c r="AB2324" s="12"/>
      <c r="AC2324" s="12"/>
      <c r="AD2324" s="12"/>
      <c r="AE2324" s="12"/>
      <c r="AF2324" s="12"/>
      <c r="AG2324" s="12"/>
      <c r="AH2324" s="12"/>
      <c r="AI2324" s="12"/>
      <c r="AJ2324" s="12"/>
      <c r="AK2324" s="12"/>
      <c r="AL2324" s="12"/>
      <c r="AM2324" s="12"/>
      <c r="AN2324" s="12"/>
      <c r="AO2324" s="12"/>
      <c r="AP2324" s="12"/>
      <c r="AQ2324" s="12"/>
      <c r="AR2324" s="12"/>
      <c r="AS2324" s="12"/>
      <c r="AT2324" s="12"/>
      <c r="AU2324" s="12"/>
      <c r="AV2324" s="12"/>
      <c r="AW2324" s="12"/>
      <c r="AX2324" s="12"/>
      <c r="AY2324" s="12"/>
      <c r="AZ2324" s="12"/>
      <c r="BA2324" s="12"/>
      <c r="BB2324" s="12"/>
      <c r="BC2324" s="12"/>
      <c r="BD2324" s="12"/>
      <c r="BE2324" s="12"/>
      <c r="BF2324" s="12"/>
      <c r="BG2324" s="12"/>
      <c r="BH2324" s="12"/>
      <c r="BI2324" s="12"/>
      <c r="BJ2324" s="13"/>
      <c r="BK2324" s="13"/>
      <c r="BL2324" s="13"/>
      <c r="BM2324" s="13"/>
      <c r="BN2324" s="13"/>
    </row>
    <row r="2325" spans="4:66" x14ac:dyDescent="0.25">
      <c r="D2325"/>
      <c r="E2325" s="10"/>
      <c r="F2325" s="10"/>
      <c r="G2325" s="10"/>
      <c r="H2325" s="10"/>
      <c r="I2325" s="10"/>
      <c r="J2325" s="10"/>
      <c r="K2325" s="11"/>
      <c r="L2325" s="11"/>
      <c r="M2325" s="12"/>
      <c r="N2325" s="12"/>
      <c r="O2325" s="12"/>
      <c r="P2325" s="12"/>
      <c r="Q2325" s="12"/>
      <c r="R2325" s="12"/>
      <c r="S2325" s="12"/>
      <c r="T2325" s="12"/>
      <c r="U2325" s="12"/>
      <c r="V2325" s="12"/>
      <c r="W2325" s="12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2"/>
      <c r="AS2325" s="12"/>
      <c r="AT2325" s="12"/>
      <c r="AU2325" s="12"/>
      <c r="AV2325" s="12"/>
      <c r="AW2325" s="12"/>
      <c r="AX2325" s="12"/>
      <c r="AY2325" s="12"/>
      <c r="AZ2325" s="12"/>
      <c r="BA2325" s="12"/>
      <c r="BB2325" s="12"/>
      <c r="BC2325" s="12"/>
      <c r="BD2325" s="12"/>
      <c r="BE2325" s="12"/>
      <c r="BF2325" s="12"/>
      <c r="BG2325" s="12"/>
      <c r="BH2325" s="12"/>
      <c r="BI2325" s="12"/>
      <c r="BJ2325" s="13"/>
      <c r="BK2325" s="13"/>
      <c r="BL2325" s="13"/>
      <c r="BM2325" s="13"/>
      <c r="BN2325" s="13"/>
    </row>
    <row r="2326" spans="4:66" x14ac:dyDescent="0.25">
      <c r="D2326"/>
      <c r="E2326" s="10"/>
      <c r="F2326" s="10"/>
      <c r="G2326" s="10"/>
      <c r="H2326" s="10"/>
      <c r="I2326" s="10"/>
      <c r="J2326" s="10"/>
      <c r="K2326" s="11"/>
      <c r="L2326" s="11"/>
      <c r="M2326" s="12"/>
      <c r="N2326" s="12"/>
      <c r="O2326" s="12"/>
      <c r="P2326" s="12"/>
      <c r="Q2326" s="12"/>
      <c r="R2326" s="12"/>
      <c r="S2326" s="12"/>
      <c r="T2326" s="12"/>
      <c r="U2326" s="12"/>
      <c r="V2326" s="12"/>
      <c r="W2326" s="12"/>
      <c r="X2326" s="12"/>
      <c r="Y2326" s="12"/>
      <c r="Z2326" s="12"/>
      <c r="AA2326" s="12"/>
      <c r="AB2326" s="12"/>
      <c r="AC2326" s="12"/>
      <c r="AD2326" s="12"/>
      <c r="AE2326" s="12"/>
      <c r="AF2326" s="12"/>
      <c r="AG2326" s="12"/>
      <c r="AH2326" s="12"/>
      <c r="AI2326" s="12"/>
      <c r="AJ2326" s="12"/>
      <c r="AK2326" s="12"/>
      <c r="AL2326" s="12"/>
      <c r="AM2326" s="12"/>
      <c r="AN2326" s="12"/>
      <c r="AO2326" s="12"/>
      <c r="AP2326" s="12"/>
      <c r="AQ2326" s="12"/>
      <c r="AR2326" s="12"/>
      <c r="AS2326" s="12"/>
      <c r="AT2326" s="12"/>
      <c r="AU2326" s="12"/>
      <c r="AV2326" s="12"/>
      <c r="AW2326" s="12"/>
      <c r="AX2326" s="12"/>
      <c r="AY2326" s="12"/>
      <c r="AZ2326" s="12"/>
      <c r="BA2326" s="12"/>
      <c r="BB2326" s="12"/>
      <c r="BC2326" s="12"/>
      <c r="BD2326" s="12"/>
      <c r="BE2326" s="12"/>
      <c r="BF2326" s="12"/>
      <c r="BG2326" s="12"/>
      <c r="BH2326" s="12"/>
      <c r="BI2326" s="12"/>
      <c r="BJ2326" s="13"/>
      <c r="BK2326" s="13"/>
      <c r="BL2326" s="13"/>
      <c r="BM2326" s="13"/>
      <c r="BN2326" s="13"/>
    </row>
    <row r="2327" spans="4:66" x14ac:dyDescent="0.25">
      <c r="D2327"/>
      <c r="E2327" s="10"/>
      <c r="F2327" s="10"/>
      <c r="G2327" s="10"/>
      <c r="H2327" s="10"/>
      <c r="I2327" s="10"/>
      <c r="J2327" s="10"/>
      <c r="K2327" s="11"/>
      <c r="L2327" s="11"/>
      <c r="M2327" s="12"/>
      <c r="N2327" s="12"/>
      <c r="O2327" s="12"/>
      <c r="P2327" s="12"/>
      <c r="Q2327" s="12"/>
      <c r="R2327" s="12"/>
      <c r="S2327" s="12"/>
      <c r="T2327" s="12"/>
      <c r="U2327" s="12"/>
      <c r="V2327" s="12"/>
      <c r="W2327" s="12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2"/>
      <c r="AS2327" s="12"/>
      <c r="AT2327" s="12"/>
      <c r="AU2327" s="12"/>
      <c r="AV2327" s="12"/>
      <c r="AW2327" s="12"/>
      <c r="AX2327" s="12"/>
      <c r="AY2327" s="12"/>
      <c r="AZ2327" s="12"/>
      <c r="BA2327" s="12"/>
      <c r="BB2327" s="12"/>
      <c r="BC2327" s="12"/>
      <c r="BD2327" s="12"/>
      <c r="BE2327" s="12"/>
      <c r="BF2327" s="12"/>
      <c r="BG2327" s="12"/>
      <c r="BH2327" s="12"/>
      <c r="BI2327" s="12"/>
      <c r="BJ2327" s="13"/>
      <c r="BK2327" s="13"/>
      <c r="BL2327" s="13"/>
      <c r="BM2327" s="13"/>
      <c r="BN2327" s="13"/>
    </row>
    <row r="2328" spans="4:66" x14ac:dyDescent="0.25">
      <c r="D2328"/>
      <c r="E2328" s="10"/>
      <c r="F2328" s="10"/>
      <c r="G2328" s="10"/>
      <c r="H2328" s="10"/>
      <c r="I2328" s="10"/>
      <c r="J2328" s="10"/>
      <c r="K2328" s="11"/>
      <c r="L2328" s="11"/>
      <c r="M2328" s="12"/>
      <c r="N2328" s="12"/>
      <c r="O2328" s="12"/>
      <c r="P2328" s="12"/>
      <c r="Q2328" s="12"/>
      <c r="R2328" s="12"/>
      <c r="S2328" s="12"/>
      <c r="T2328" s="12"/>
      <c r="U2328" s="12"/>
      <c r="V2328" s="12"/>
      <c r="W2328" s="12"/>
      <c r="X2328" s="12"/>
      <c r="Y2328" s="12"/>
      <c r="Z2328" s="12"/>
      <c r="AA2328" s="12"/>
      <c r="AB2328" s="12"/>
      <c r="AC2328" s="12"/>
      <c r="AD2328" s="12"/>
      <c r="AE2328" s="12"/>
      <c r="AF2328" s="12"/>
      <c r="AG2328" s="12"/>
      <c r="AH2328" s="12"/>
      <c r="AI2328" s="12"/>
      <c r="AJ2328" s="12"/>
      <c r="AK2328" s="12"/>
      <c r="AL2328" s="12"/>
      <c r="AM2328" s="12"/>
      <c r="AN2328" s="12"/>
      <c r="AO2328" s="12"/>
      <c r="AP2328" s="12"/>
      <c r="AQ2328" s="12"/>
      <c r="AR2328" s="12"/>
      <c r="AS2328" s="12"/>
      <c r="AT2328" s="12"/>
      <c r="AU2328" s="12"/>
      <c r="AV2328" s="12"/>
      <c r="AW2328" s="12"/>
      <c r="AX2328" s="12"/>
      <c r="AY2328" s="12"/>
      <c r="AZ2328" s="12"/>
      <c r="BA2328" s="12"/>
      <c r="BB2328" s="12"/>
      <c r="BC2328" s="12"/>
      <c r="BD2328" s="12"/>
      <c r="BE2328" s="12"/>
      <c r="BF2328" s="12"/>
      <c r="BG2328" s="12"/>
      <c r="BH2328" s="12"/>
      <c r="BI2328" s="12"/>
      <c r="BJ2328" s="13"/>
      <c r="BK2328" s="13"/>
      <c r="BL2328" s="13"/>
      <c r="BM2328" s="13"/>
      <c r="BN2328" s="13"/>
    </row>
    <row r="2329" spans="4:66" x14ac:dyDescent="0.25">
      <c r="D2329"/>
      <c r="E2329" s="10"/>
      <c r="F2329" s="10"/>
      <c r="G2329" s="10"/>
      <c r="H2329" s="10"/>
      <c r="I2329" s="10"/>
      <c r="J2329" s="10"/>
      <c r="K2329" s="11"/>
      <c r="L2329" s="11"/>
      <c r="M2329" s="12"/>
      <c r="N2329" s="12"/>
      <c r="O2329" s="12"/>
      <c r="P2329" s="12"/>
      <c r="Q2329" s="12"/>
      <c r="R2329" s="12"/>
      <c r="S2329" s="12"/>
      <c r="T2329" s="12"/>
      <c r="U2329" s="12"/>
      <c r="V2329" s="12"/>
      <c r="W2329" s="12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2"/>
      <c r="AS2329" s="12"/>
      <c r="AT2329" s="12"/>
      <c r="AU2329" s="12"/>
      <c r="AV2329" s="12"/>
      <c r="AW2329" s="12"/>
      <c r="AX2329" s="12"/>
      <c r="AY2329" s="12"/>
      <c r="AZ2329" s="12"/>
      <c r="BA2329" s="12"/>
      <c r="BB2329" s="12"/>
      <c r="BC2329" s="12"/>
      <c r="BD2329" s="12"/>
      <c r="BE2329" s="12"/>
      <c r="BF2329" s="12"/>
      <c r="BG2329" s="12"/>
      <c r="BH2329" s="12"/>
      <c r="BI2329" s="12"/>
      <c r="BJ2329" s="13"/>
      <c r="BK2329" s="13"/>
      <c r="BL2329" s="13"/>
      <c r="BM2329" s="13"/>
      <c r="BN2329" s="13"/>
    </row>
    <row r="2330" spans="4:66" x14ac:dyDescent="0.25">
      <c r="D2330"/>
      <c r="E2330" s="10"/>
      <c r="F2330" s="10"/>
      <c r="G2330" s="10"/>
      <c r="H2330" s="10"/>
      <c r="I2330" s="10"/>
      <c r="J2330" s="10"/>
      <c r="K2330" s="11"/>
      <c r="L2330" s="11"/>
      <c r="M2330" s="12"/>
      <c r="N2330" s="12"/>
      <c r="O2330" s="12"/>
      <c r="P2330" s="12"/>
      <c r="Q2330" s="12"/>
      <c r="R2330" s="12"/>
      <c r="S2330" s="12"/>
      <c r="T2330" s="12"/>
      <c r="U2330" s="12"/>
      <c r="V2330" s="12"/>
      <c r="W2330" s="12"/>
      <c r="X2330" s="12"/>
      <c r="Y2330" s="12"/>
      <c r="Z2330" s="12"/>
      <c r="AA2330" s="12"/>
      <c r="AB2330" s="12"/>
      <c r="AC2330" s="12"/>
      <c r="AD2330" s="12"/>
      <c r="AE2330" s="12"/>
      <c r="AF2330" s="12"/>
      <c r="AG2330" s="12"/>
      <c r="AH2330" s="12"/>
      <c r="AI2330" s="12"/>
      <c r="AJ2330" s="12"/>
      <c r="AK2330" s="12"/>
      <c r="AL2330" s="12"/>
      <c r="AM2330" s="12"/>
      <c r="AN2330" s="12"/>
      <c r="AO2330" s="12"/>
      <c r="AP2330" s="12"/>
      <c r="AQ2330" s="12"/>
      <c r="AR2330" s="12"/>
      <c r="AS2330" s="12"/>
      <c r="AT2330" s="12"/>
      <c r="AU2330" s="12"/>
      <c r="AV2330" s="12"/>
      <c r="AW2330" s="12"/>
      <c r="AX2330" s="12"/>
      <c r="AY2330" s="12"/>
      <c r="AZ2330" s="12"/>
      <c r="BA2330" s="12"/>
      <c r="BB2330" s="12"/>
      <c r="BC2330" s="12"/>
      <c r="BD2330" s="12"/>
      <c r="BE2330" s="12"/>
      <c r="BF2330" s="12"/>
      <c r="BG2330" s="12"/>
      <c r="BH2330" s="12"/>
      <c r="BI2330" s="12"/>
      <c r="BJ2330" s="13"/>
      <c r="BK2330" s="13"/>
      <c r="BL2330" s="13"/>
      <c r="BM2330" s="13"/>
      <c r="BN2330" s="13"/>
    </row>
    <row r="2331" spans="4:66" x14ac:dyDescent="0.25">
      <c r="D2331"/>
      <c r="E2331" s="10"/>
      <c r="F2331" s="10"/>
      <c r="G2331" s="10"/>
      <c r="H2331" s="10"/>
      <c r="I2331" s="10"/>
      <c r="J2331" s="10"/>
      <c r="K2331" s="11"/>
      <c r="L2331" s="11"/>
      <c r="M2331" s="12"/>
      <c r="N2331" s="12"/>
      <c r="O2331" s="12"/>
      <c r="P2331" s="12"/>
      <c r="Q2331" s="12"/>
      <c r="R2331" s="12"/>
      <c r="S2331" s="12"/>
      <c r="T2331" s="12"/>
      <c r="U2331" s="12"/>
      <c r="V2331" s="12"/>
      <c r="W2331" s="12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2"/>
      <c r="AS2331" s="12"/>
      <c r="AT2331" s="12"/>
      <c r="AU2331" s="12"/>
      <c r="AV2331" s="12"/>
      <c r="AW2331" s="12"/>
      <c r="AX2331" s="12"/>
      <c r="AY2331" s="12"/>
      <c r="AZ2331" s="12"/>
      <c r="BA2331" s="12"/>
      <c r="BB2331" s="12"/>
      <c r="BC2331" s="12"/>
      <c r="BD2331" s="12"/>
      <c r="BE2331" s="12"/>
      <c r="BF2331" s="12"/>
      <c r="BG2331" s="12"/>
      <c r="BH2331" s="12"/>
      <c r="BI2331" s="12"/>
      <c r="BJ2331" s="13"/>
      <c r="BK2331" s="13"/>
      <c r="BL2331" s="13"/>
      <c r="BM2331" s="13"/>
      <c r="BN2331" s="13"/>
    </row>
    <row r="2332" spans="4:66" x14ac:dyDescent="0.25">
      <c r="D2332"/>
      <c r="E2332" s="10"/>
      <c r="F2332" s="10"/>
      <c r="G2332" s="10"/>
      <c r="H2332" s="10"/>
      <c r="I2332" s="10"/>
      <c r="J2332" s="10"/>
      <c r="K2332" s="11"/>
      <c r="L2332" s="11"/>
      <c r="M2332" s="12"/>
      <c r="N2332" s="12"/>
      <c r="O2332" s="12"/>
      <c r="P2332" s="12"/>
      <c r="Q2332" s="12"/>
      <c r="R2332" s="12"/>
      <c r="S2332" s="12"/>
      <c r="T2332" s="12"/>
      <c r="U2332" s="12"/>
      <c r="V2332" s="12"/>
      <c r="W2332" s="12"/>
      <c r="X2332" s="12"/>
      <c r="Y2332" s="12"/>
      <c r="Z2332" s="12"/>
      <c r="AA2332" s="12"/>
      <c r="AB2332" s="12"/>
      <c r="AC2332" s="12"/>
      <c r="AD2332" s="12"/>
      <c r="AE2332" s="12"/>
      <c r="AF2332" s="12"/>
      <c r="AG2332" s="12"/>
      <c r="AH2332" s="12"/>
      <c r="AI2332" s="12"/>
      <c r="AJ2332" s="12"/>
      <c r="AK2332" s="12"/>
      <c r="AL2332" s="12"/>
      <c r="AM2332" s="12"/>
      <c r="AN2332" s="12"/>
      <c r="AO2332" s="12"/>
      <c r="AP2332" s="12"/>
      <c r="AQ2332" s="12"/>
      <c r="AR2332" s="12"/>
      <c r="AS2332" s="12"/>
      <c r="AT2332" s="12"/>
      <c r="AU2332" s="12"/>
      <c r="AV2332" s="12"/>
      <c r="AW2332" s="12"/>
      <c r="AX2332" s="12"/>
      <c r="AY2332" s="12"/>
      <c r="AZ2332" s="12"/>
      <c r="BA2332" s="12"/>
      <c r="BB2332" s="12"/>
      <c r="BC2332" s="12"/>
      <c r="BD2332" s="12"/>
      <c r="BE2332" s="12"/>
      <c r="BF2332" s="12"/>
      <c r="BG2332" s="12"/>
      <c r="BH2332" s="12"/>
      <c r="BI2332" s="12"/>
      <c r="BJ2332" s="13"/>
      <c r="BK2332" s="13"/>
      <c r="BL2332" s="13"/>
      <c r="BM2332" s="13"/>
      <c r="BN2332" s="13"/>
    </row>
    <row r="2333" spans="4:66" x14ac:dyDescent="0.25">
      <c r="D2333"/>
      <c r="E2333" s="10"/>
      <c r="F2333" s="10"/>
      <c r="G2333" s="10"/>
      <c r="H2333" s="10"/>
      <c r="I2333" s="10"/>
      <c r="J2333" s="10"/>
      <c r="K2333" s="11"/>
      <c r="L2333" s="11"/>
      <c r="M2333" s="12"/>
      <c r="N2333" s="12"/>
      <c r="O2333" s="12"/>
      <c r="P2333" s="12"/>
      <c r="Q2333" s="12"/>
      <c r="R2333" s="12"/>
      <c r="S2333" s="12"/>
      <c r="T2333" s="12"/>
      <c r="U2333" s="12"/>
      <c r="V2333" s="12"/>
      <c r="W2333" s="12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2"/>
      <c r="AS2333" s="12"/>
      <c r="AT2333" s="12"/>
      <c r="AU2333" s="12"/>
      <c r="AV2333" s="12"/>
      <c r="AW2333" s="12"/>
      <c r="AX2333" s="12"/>
      <c r="AY2333" s="12"/>
      <c r="AZ2333" s="12"/>
      <c r="BA2333" s="12"/>
      <c r="BB2333" s="12"/>
      <c r="BC2333" s="12"/>
      <c r="BD2333" s="12"/>
      <c r="BE2333" s="12"/>
      <c r="BF2333" s="12"/>
      <c r="BG2333" s="12"/>
      <c r="BH2333" s="12"/>
      <c r="BI2333" s="12"/>
      <c r="BJ2333" s="13"/>
      <c r="BK2333" s="13"/>
      <c r="BL2333" s="13"/>
      <c r="BM2333" s="13"/>
      <c r="BN2333" s="13"/>
    </row>
    <row r="2334" spans="4:66" x14ac:dyDescent="0.25">
      <c r="D2334"/>
      <c r="E2334" s="10"/>
      <c r="F2334" s="10"/>
      <c r="G2334" s="10"/>
      <c r="H2334" s="10"/>
      <c r="I2334" s="10"/>
      <c r="J2334" s="10"/>
      <c r="K2334" s="11"/>
      <c r="L2334" s="11"/>
      <c r="M2334" s="12"/>
      <c r="N2334" s="12"/>
      <c r="O2334" s="12"/>
      <c r="P2334" s="12"/>
      <c r="Q2334" s="12"/>
      <c r="R2334" s="12"/>
      <c r="S2334" s="12"/>
      <c r="T2334" s="12"/>
      <c r="U2334" s="12"/>
      <c r="V2334" s="12"/>
      <c r="W2334" s="12"/>
      <c r="X2334" s="12"/>
      <c r="Y2334" s="12"/>
      <c r="Z2334" s="12"/>
      <c r="AA2334" s="12"/>
      <c r="AB2334" s="12"/>
      <c r="AC2334" s="12"/>
      <c r="AD2334" s="12"/>
      <c r="AE2334" s="12"/>
      <c r="AF2334" s="12"/>
      <c r="AG2334" s="12"/>
      <c r="AH2334" s="12"/>
      <c r="AI2334" s="12"/>
      <c r="AJ2334" s="12"/>
      <c r="AK2334" s="12"/>
      <c r="AL2334" s="12"/>
      <c r="AM2334" s="12"/>
      <c r="AN2334" s="12"/>
      <c r="AO2334" s="12"/>
      <c r="AP2334" s="12"/>
      <c r="AQ2334" s="12"/>
      <c r="AR2334" s="12"/>
      <c r="AS2334" s="12"/>
      <c r="AT2334" s="12"/>
      <c r="AU2334" s="12"/>
      <c r="AV2334" s="12"/>
      <c r="AW2334" s="12"/>
      <c r="AX2334" s="12"/>
      <c r="AY2334" s="12"/>
      <c r="AZ2334" s="12"/>
      <c r="BA2334" s="12"/>
      <c r="BB2334" s="12"/>
      <c r="BC2334" s="12"/>
      <c r="BD2334" s="12"/>
      <c r="BE2334" s="12"/>
      <c r="BF2334" s="12"/>
      <c r="BG2334" s="12"/>
      <c r="BH2334" s="12"/>
      <c r="BI2334" s="12"/>
      <c r="BJ2334" s="13"/>
      <c r="BK2334" s="13"/>
      <c r="BL2334" s="13"/>
      <c r="BM2334" s="13"/>
      <c r="BN2334" s="13"/>
    </row>
    <row r="2335" spans="4:66" x14ac:dyDescent="0.25">
      <c r="D2335"/>
      <c r="E2335" s="10"/>
      <c r="F2335" s="10"/>
      <c r="G2335" s="10"/>
      <c r="H2335" s="10"/>
      <c r="I2335" s="10"/>
      <c r="J2335" s="10"/>
      <c r="K2335" s="11"/>
      <c r="L2335" s="11"/>
      <c r="M2335" s="12"/>
      <c r="N2335" s="12"/>
      <c r="O2335" s="12"/>
      <c r="P2335" s="12"/>
      <c r="Q2335" s="12"/>
      <c r="R2335" s="12"/>
      <c r="S2335" s="12"/>
      <c r="T2335" s="12"/>
      <c r="U2335" s="12"/>
      <c r="V2335" s="12"/>
      <c r="W2335" s="12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2"/>
      <c r="AS2335" s="12"/>
      <c r="AT2335" s="12"/>
      <c r="AU2335" s="12"/>
      <c r="AV2335" s="12"/>
      <c r="AW2335" s="12"/>
      <c r="AX2335" s="12"/>
      <c r="AY2335" s="12"/>
      <c r="AZ2335" s="12"/>
      <c r="BA2335" s="12"/>
      <c r="BB2335" s="12"/>
      <c r="BC2335" s="12"/>
      <c r="BD2335" s="12"/>
      <c r="BE2335" s="12"/>
      <c r="BF2335" s="12"/>
      <c r="BG2335" s="12"/>
      <c r="BH2335" s="12"/>
      <c r="BI2335" s="12"/>
      <c r="BJ2335" s="13"/>
      <c r="BK2335" s="13"/>
      <c r="BL2335" s="13"/>
      <c r="BM2335" s="13"/>
      <c r="BN2335" s="13"/>
    </row>
    <row r="2336" spans="4:66" x14ac:dyDescent="0.25">
      <c r="D2336"/>
      <c r="E2336" s="10"/>
      <c r="F2336" s="10"/>
      <c r="G2336" s="10"/>
      <c r="H2336" s="10"/>
      <c r="I2336" s="10"/>
      <c r="J2336" s="10"/>
      <c r="K2336" s="11"/>
      <c r="L2336" s="11"/>
      <c r="M2336" s="12"/>
      <c r="N2336" s="12"/>
      <c r="O2336" s="12"/>
      <c r="P2336" s="12"/>
      <c r="Q2336" s="12"/>
      <c r="R2336" s="12"/>
      <c r="S2336" s="12"/>
      <c r="T2336" s="12"/>
      <c r="U2336" s="12"/>
      <c r="V2336" s="12"/>
      <c r="W2336" s="12"/>
      <c r="X2336" s="12"/>
      <c r="Y2336" s="12"/>
      <c r="Z2336" s="12"/>
      <c r="AA2336" s="12"/>
      <c r="AB2336" s="12"/>
      <c r="AC2336" s="12"/>
      <c r="AD2336" s="12"/>
      <c r="AE2336" s="12"/>
      <c r="AF2336" s="12"/>
      <c r="AG2336" s="12"/>
      <c r="AH2336" s="12"/>
      <c r="AI2336" s="12"/>
      <c r="AJ2336" s="12"/>
      <c r="AK2336" s="12"/>
      <c r="AL2336" s="12"/>
      <c r="AM2336" s="12"/>
      <c r="AN2336" s="12"/>
      <c r="AO2336" s="12"/>
      <c r="AP2336" s="12"/>
      <c r="AQ2336" s="12"/>
      <c r="AR2336" s="12"/>
      <c r="AS2336" s="12"/>
      <c r="AT2336" s="12"/>
      <c r="AU2336" s="12"/>
      <c r="AV2336" s="12"/>
      <c r="AW2336" s="12"/>
      <c r="AX2336" s="12"/>
      <c r="AY2336" s="12"/>
      <c r="AZ2336" s="12"/>
      <c r="BA2336" s="12"/>
      <c r="BB2336" s="12"/>
      <c r="BC2336" s="12"/>
      <c r="BD2336" s="12"/>
      <c r="BE2336" s="12"/>
      <c r="BF2336" s="12"/>
      <c r="BG2336" s="12"/>
      <c r="BH2336" s="12"/>
      <c r="BI2336" s="12"/>
      <c r="BJ2336" s="13"/>
      <c r="BK2336" s="13"/>
      <c r="BL2336" s="13"/>
      <c r="BM2336" s="13"/>
      <c r="BN2336" s="13"/>
    </row>
    <row r="2337" spans="4:66" x14ac:dyDescent="0.25">
      <c r="D2337"/>
      <c r="E2337" s="10"/>
      <c r="F2337" s="10"/>
      <c r="G2337" s="10"/>
      <c r="H2337" s="10"/>
      <c r="I2337" s="10"/>
      <c r="J2337" s="10"/>
      <c r="K2337" s="11"/>
      <c r="L2337" s="11"/>
      <c r="M2337" s="12"/>
      <c r="N2337" s="12"/>
      <c r="O2337" s="12"/>
      <c r="P2337" s="12"/>
      <c r="Q2337" s="12"/>
      <c r="R2337" s="12"/>
      <c r="S2337" s="12"/>
      <c r="T2337" s="12"/>
      <c r="U2337" s="12"/>
      <c r="V2337" s="12"/>
      <c r="W2337" s="12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2"/>
      <c r="AS2337" s="12"/>
      <c r="AT2337" s="12"/>
      <c r="AU2337" s="12"/>
      <c r="AV2337" s="12"/>
      <c r="AW2337" s="12"/>
      <c r="AX2337" s="12"/>
      <c r="AY2337" s="12"/>
      <c r="AZ2337" s="12"/>
      <c r="BA2337" s="12"/>
      <c r="BB2337" s="12"/>
      <c r="BC2337" s="12"/>
      <c r="BD2337" s="12"/>
      <c r="BE2337" s="12"/>
      <c r="BF2337" s="12"/>
      <c r="BG2337" s="12"/>
      <c r="BH2337" s="12"/>
      <c r="BI2337" s="12"/>
      <c r="BJ2337" s="13"/>
      <c r="BK2337" s="13"/>
      <c r="BL2337" s="13"/>
      <c r="BM2337" s="13"/>
      <c r="BN2337" s="13"/>
    </row>
    <row r="2338" spans="4:66" x14ac:dyDescent="0.25">
      <c r="D2338"/>
      <c r="E2338" s="10"/>
      <c r="F2338" s="10"/>
      <c r="G2338" s="10"/>
      <c r="H2338" s="10"/>
      <c r="I2338" s="10"/>
      <c r="J2338" s="10"/>
      <c r="K2338" s="11"/>
      <c r="L2338" s="11"/>
      <c r="M2338" s="12"/>
      <c r="N2338" s="12"/>
      <c r="O2338" s="12"/>
      <c r="P2338" s="12"/>
      <c r="Q2338" s="12"/>
      <c r="R2338" s="12"/>
      <c r="S2338" s="12"/>
      <c r="T2338" s="12"/>
      <c r="U2338" s="12"/>
      <c r="V2338" s="12"/>
      <c r="W2338" s="12"/>
      <c r="X2338" s="12"/>
      <c r="Y2338" s="12"/>
      <c r="Z2338" s="12"/>
      <c r="AA2338" s="12"/>
      <c r="AB2338" s="12"/>
      <c r="AC2338" s="12"/>
      <c r="AD2338" s="12"/>
      <c r="AE2338" s="12"/>
      <c r="AF2338" s="12"/>
      <c r="AG2338" s="12"/>
      <c r="AH2338" s="12"/>
      <c r="AI2338" s="12"/>
      <c r="AJ2338" s="12"/>
      <c r="AK2338" s="12"/>
      <c r="AL2338" s="12"/>
      <c r="AM2338" s="12"/>
      <c r="AN2338" s="12"/>
      <c r="AO2338" s="12"/>
      <c r="AP2338" s="12"/>
      <c r="AQ2338" s="12"/>
      <c r="AR2338" s="12"/>
      <c r="AS2338" s="12"/>
      <c r="AT2338" s="12"/>
      <c r="AU2338" s="12"/>
      <c r="AV2338" s="12"/>
      <c r="AW2338" s="12"/>
      <c r="AX2338" s="12"/>
      <c r="AY2338" s="12"/>
      <c r="AZ2338" s="12"/>
      <c r="BA2338" s="12"/>
      <c r="BB2338" s="12"/>
      <c r="BC2338" s="12"/>
      <c r="BD2338" s="12"/>
      <c r="BE2338" s="12"/>
      <c r="BF2338" s="12"/>
      <c r="BG2338" s="12"/>
      <c r="BH2338" s="12"/>
      <c r="BI2338" s="12"/>
      <c r="BJ2338" s="13"/>
      <c r="BK2338" s="13"/>
      <c r="BL2338" s="13"/>
      <c r="BM2338" s="13"/>
      <c r="BN2338" s="13"/>
    </row>
    <row r="2339" spans="4:66" x14ac:dyDescent="0.25">
      <c r="D2339"/>
      <c r="E2339" s="10"/>
      <c r="F2339" s="10"/>
      <c r="G2339" s="10"/>
      <c r="H2339" s="10"/>
      <c r="I2339" s="10"/>
      <c r="J2339" s="10"/>
      <c r="K2339" s="11"/>
      <c r="L2339" s="11"/>
      <c r="M2339" s="12"/>
      <c r="N2339" s="12"/>
      <c r="O2339" s="12"/>
      <c r="P2339" s="12"/>
      <c r="Q2339" s="12"/>
      <c r="R2339" s="12"/>
      <c r="S2339" s="12"/>
      <c r="T2339" s="12"/>
      <c r="U2339" s="12"/>
      <c r="V2339" s="12"/>
      <c r="W2339" s="12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2"/>
      <c r="AS2339" s="12"/>
      <c r="AT2339" s="12"/>
      <c r="AU2339" s="12"/>
      <c r="AV2339" s="12"/>
      <c r="AW2339" s="12"/>
      <c r="AX2339" s="12"/>
      <c r="AY2339" s="12"/>
      <c r="AZ2339" s="12"/>
      <c r="BA2339" s="12"/>
      <c r="BB2339" s="12"/>
      <c r="BC2339" s="12"/>
      <c r="BD2339" s="12"/>
      <c r="BE2339" s="12"/>
      <c r="BF2339" s="12"/>
      <c r="BG2339" s="12"/>
      <c r="BH2339" s="12"/>
      <c r="BI2339" s="12"/>
      <c r="BJ2339" s="13"/>
      <c r="BK2339" s="13"/>
      <c r="BL2339" s="13"/>
      <c r="BM2339" s="13"/>
      <c r="BN2339" s="13"/>
    </row>
    <row r="2340" spans="4:66" x14ac:dyDescent="0.25">
      <c r="D2340"/>
      <c r="E2340" s="10"/>
      <c r="F2340" s="10"/>
      <c r="G2340" s="10"/>
      <c r="H2340" s="10"/>
      <c r="I2340" s="10"/>
      <c r="J2340" s="10"/>
      <c r="K2340" s="11"/>
      <c r="L2340" s="11"/>
      <c r="M2340" s="12"/>
      <c r="N2340" s="12"/>
      <c r="O2340" s="12"/>
      <c r="P2340" s="12"/>
      <c r="Q2340" s="12"/>
      <c r="R2340" s="12"/>
      <c r="S2340" s="12"/>
      <c r="T2340" s="12"/>
      <c r="U2340" s="12"/>
      <c r="V2340" s="12"/>
      <c r="W2340" s="12"/>
      <c r="X2340" s="12"/>
      <c r="Y2340" s="12"/>
      <c r="Z2340" s="12"/>
      <c r="AA2340" s="12"/>
      <c r="AB2340" s="12"/>
      <c r="AC2340" s="12"/>
      <c r="AD2340" s="12"/>
      <c r="AE2340" s="12"/>
      <c r="AF2340" s="12"/>
      <c r="AG2340" s="12"/>
      <c r="AH2340" s="12"/>
      <c r="AI2340" s="12"/>
      <c r="AJ2340" s="12"/>
      <c r="AK2340" s="12"/>
      <c r="AL2340" s="12"/>
      <c r="AM2340" s="12"/>
      <c r="AN2340" s="12"/>
      <c r="AO2340" s="12"/>
      <c r="AP2340" s="12"/>
      <c r="AQ2340" s="12"/>
      <c r="AR2340" s="12"/>
      <c r="AS2340" s="12"/>
      <c r="AT2340" s="12"/>
      <c r="AU2340" s="12"/>
      <c r="AV2340" s="12"/>
      <c r="AW2340" s="12"/>
      <c r="AX2340" s="12"/>
      <c r="AY2340" s="12"/>
      <c r="AZ2340" s="12"/>
      <c r="BA2340" s="12"/>
      <c r="BB2340" s="12"/>
      <c r="BC2340" s="12"/>
      <c r="BD2340" s="12"/>
      <c r="BE2340" s="12"/>
      <c r="BF2340" s="12"/>
      <c r="BG2340" s="12"/>
      <c r="BH2340" s="12"/>
      <c r="BI2340" s="12"/>
      <c r="BJ2340" s="13"/>
      <c r="BK2340" s="13"/>
      <c r="BL2340" s="13"/>
      <c r="BM2340" s="13"/>
      <c r="BN2340" s="13"/>
    </row>
    <row r="2341" spans="4:66" x14ac:dyDescent="0.25">
      <c r="D2341"/>
      <c r="E2341" s="10"/>
      <c r="F2341" s="10"/>
      <c r="G2341" s="10"/>
      <c r="H2341" s="10"/>
      <c r="I2341" s="10"/>
      <c r="J2341" s="10"/>
      <c r="K2341" s="11"/>
      <c r="L2341" s="11"/>
      <c r="M2341" s="12"/>
      <c r="N2341" s="12"/>
      <c r="O2341" s="12"/>
      <c r="P2341" s="12"/>
      <c r="Q2341" s="12"/>
      <c r="R2341" s="12"/>
      <c r="S2341" s="12"/>
      <c r="T2341" s="12"/>
      <c r="U2341" s="12"/>
      <c r="V2341" s="12"/>
      <c r="W2341" s="12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2"/>
      <c r="AS2341" s="12"/>
      <c r="AT2341" s="12"/>
      <c r="AU2341" s="12"/>
      <c r="AV2341" s="12"/>
      <c r="AW2341" s="12"/>
      <c r="AX2341" s="12"/>
      <c r="AY2341" s="12"/>
      <c r="AZ2341" s="12"/>
      <c r="BA2341" s="12"/>
      <c r="BB2341" s="12"/>
      <c r="BC2341" s="12"/>
      <c r="BD2341" s="12"/>
      <c r="BE2341" s="12"/>
      <c r="BF2341" s="12"/>
      <c r="BG2341" s="12"/>
      <c r="BH2341" s="12"/>
      <c r="BI2341" s="12"/>
      <c r="BJ2341" s="13"/>
      <c r="BK2341" s="13"/>
      <c r="BL2341" s="13"/>
      <c r="BM2341" s="13"/>
      <c r="BN2341" s="13"/>
    </row>
    <row r="2342" spans="4:66" x14ac:dyDescent="0.25">
      <c r="D2342"/>
      <c r="E2342" s="10"/>
      <c r="F2342" s="10"/>
      <c r="G2342" s="10"/>
      <c r="H2342" s="10"/>
      <c r="I2342" s="10"/>
      <c r="J2342" s="10"/>
      <c r="K2342" s="11"/>
      <c r="L2342" s="11"/>
      <c r="M2342" s="12"/>
      <c r="N2342" s="12"/>
      <c r="O2342" s="12"/>
      <c r="P2342" s="12"/>
      <c r="Q2342" s="12"/>
      <c r="R2342" s="12"/>
      <c r="S2342" s="12"/>
      <c r="T2342" s="12"/>
      <c r="U2342" s="12"/>
      <c r="V2342" s="12"/>
      <c r="W2342" s="12"/>
      <c r="X2342" s="12"/>
      <c r="Y2342" s="12"/>
      <c r="Z2342" s="12"/>
      <c r="AA2342" s="12"/>
      <c r="AB2342" s="12"/>
      <c r="AC2342" s="12"/>
      <c r="AD2342" s="12"/>
      <c r="AE2342" s="12"/>
      <c r="AF2342" s="12"/>
      <c r="AG2342" s="12"/>
      <c r="AH2342" s="12"/>
      <c r="AI2342" s="12"/>
      <c r="AJ2342" s="12"/>
      <c r="AK2342" s="12"/>
      <c r="AL2342" s="12"/>
      <c r="AM2342" s="12"/>
      <c r="AN2342" s="12"/>
      <c r="AO2342" s="12"/>
      <c r="AP2342" s="12"/>
      <c r="AQ2342" s="12"/>
      <c r="AR2342" s="12"/>
      <c r="AS2342" s="12"/>
      <c r="AT2342" s="12"/>
      <c r="AU2342" s="12"/>
      <c r="AV2342" s="12"/>
      <c r="AW2342" s="12"/>
      <c r="AX2342" s="12"/>
      <c r="AY2342" s="12"/>
      <c r="AZ2342" s="12"/>
      <c r="BA2342" s="12"/>
      <c r="BB2342" s="12"/>
      <c r="BC2342" s="12"/>
      <c r="BD2342" s="12"/>
      <c r="BE2342" s="12"/>
      <c r="BF2342" s="12"/>
      <c r="BG2342" s="12"/>
      <c r="BH2342" s="12"/>
      <c r="BI2342" s="12"/>
      <c r="BJ2342" s="13"/>
      <c r="BK2342" s="13"/>
      <c r="BL2342" s="13"/>
      <c r="BM2342" s="13"/>
      <c r="BN2342" s="13"/>
    </row>
    <row r="2343" spans="4:66" x14ac:dyDescent="0.25">
      <c r="D2343"/>
      <c r="E2343" s="10"/>
      <c r="F2343" s="10"/>
      <c r="G2343" s="10"/>
      <c r="H2343" s="10"/>
      <c r="I2343" s="10"/>
      <c r="J2343" s="10"/>
      <c r="K2343" s="11"/>
      <c r="L2343" s="11"/>
      <c r="M2343" s="12"/>
      <c r="N2343" s="12"/>
      <c r="O2343" s="12"/>
      <c r="P2343" s="12"/>
      <c r="Q2343" s="12"/>
      <c r="R2343" s="12"/>
      <c r="S2343" s="12"/>
      <c r="T2343" s="12"/>
      <c r="U2343" s="12"/>
      <c r="V2343" s="12"/>
      <c r="W2343" s="12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2"/>
      <c r="AS2343" s="12"/>
      <c r="AT2343" s="12"/>
      <c r="AU2343" s="12"/>
      <c r="AV2343" s="12"/>
      <c r="AW2343" s="12"/>
      <c r="AX2343" s="12"/>
      <c r="AY2343" s="12"/>
      <c r="AZ2343" s="12"/>
      <c r="BA2343" s="12"/>
      <c r="BB2343" s="12"/>
      <c r="BC2343" s="12"/>
      <c r="BD2343" s="12"/>
      <c r="BE2343" s="12"/>
      <c r="BF2343" s="12"/>
      <c r="BG2343" s="12"/>
      <c r="BH2343" s="12"/>
      <c r="BI2343" s="12"/>
      <c r="BJ2343" s="13"/>
      <c r="BK2343" s="13"/>
      <c r="BL2343" s="13"/>
      <c r="BM2343" s="13"/>
      <c r="BN2343" s="13"/>
    </row>
    <row r="2344" spans="4:66" x14ac:dyDescent="0.25">
      <c r="D2344"/>
      <c r="E2344" s="10"/>
      <c r="F2344" s="10"/>
      <c r="G2344" s="10"/>
      <c r="H2344" s="10"/>
      <c r="I2344" s="10"/>
      <c r="J2344" s="10"/>
      <c r="K2344" s="11"/>
      <c r="L2344" s="11"/>
      <c r="M2344" s="12"/>
      <c r="N2344" s="12"/>
      <c r="O2344" s="12"/>
      <c r="P2344" s="12"/>
      <c r="Q2344" s="12"/>
      <c r="R2344" s="12"/>
      <c r="S2344" s="12"/>
      <c r="T2344" s="12"/>
      <c r="U2344" s="12"/>
      <c r="V2344" s="12"/>
      <c r="W2344" s="12"/>
      <c r="X2344" s="12"/>
      <c r="Y2344" s="12"/>
      <c r="Z2344" s="12"/>
      <c r="AA2344" s="12"/>
      <c r="AB2344" s="12"/>
      <c r="AC2344" s="12"/>
      <c r="AD2344" s="12"/>
      <c r="AE2344" s="12"/>
      <c r="AF2344" s="12"/>
      <c r="AG2344" s="12"/>
      <c r="AH2344" s="12"/>
      <c r="AI2344" s="12"/>
      <c r="AJ2344" s="12"/>
      <c r="AK2344" s="12"/>
      <c r="AL2344" s="12"/>
      <c r="AM2344" s="12"/>
      <c r="AN2344" s="12"/>
      <c r="AO2344" s="12"/>
      <c r="AP2344" s="12"/>
      <c r="AQ2344" s="12"/>
      <c r="AR2344" s="12"/>
      <c r="AS2344" s="12"/>
      <c r="AT2344" s="12"/>
      <c r="AU2344" s="12"/>
      <c r="AV2344" s="12"/>
      <c r="AW2344" s="12"/>
      <c r="AX2344" s="12"/>
      <c r="AY2344" s="12"/>
      <c r="AZ2344" s="12"/>
      <c r="BA2344" s="12"/>
      <c r="BB2344" s="12"/>
      <c r="BC2344" s="12"/>
      <c r="BD2344" s="12"/>
      <c r="BE2344" s="12"/>
      <c r="BF2344" s="12"/>
      <c r="BG2344" s="12"/>
      <c r="BH2344" s="12"/>
      <c r="BI2344" s="12"/>
      <c r="BJ2344" s="13"/>
      <c r="BK2344" s="13"/>
      <c r="BL2344" s="13"/>
      <c r="BM2344" s="13"/>
      <c r="BN2344" s="13"/>
    </row>
    <row r="2345" spans="4:66" x14ac:dyDescent="0.25">
      <c r="D2345"/>
      <c r="E2345" s="10"/>
      <c r="F2345" s="10"/>
      <c r="G2345" s="10"/>
      <c r="H2345" s="10"/>
      <c r="I2345" s="10"/>
      <c r="J2345" s="10"/>
      <c r="K2345" s="11"/>
      <c r="L2345" s="11"/>
      <c r="M2345" s="12"/>
      <c r="N2345" s="12"/>
      <c r="O2345" s="12"/>
      <c r="P2345" s="12"/>
      <c r="Q2345" s="12"/>
      <c r="R2345" s="12"/>
      <c r="S2345" s="12"/>
      <c r="T2345" s="12"/>
      <c r="U2345" s="12"/>
      <c r="V2345" s="12"/>
      <c r="W2345" s="12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2"/>
      <c r="AS2345" s="12"/>
      <c r="AT2345" s="12"/>
      <c r="AU2345" s="12"/>
      <c r="AV2345" s="12"/>
      <c r="AW2345" s="12"/>
      <c r="AX2345" s="12"/>
      <c r="AY2345" s="12"/>
      <c r="AZ2345" s="12"/>
      <c r="BA2345" s="12"/>
      <c r="BB2345" s="12"/>
      <c r="BC2345" s="12"/>
      <c r="BD2345" s="12"/>
      <c r="BE2345" s="12"/>
      <c r="BF2345" s="12"/>
      <c r="BG2345" s="12"/>
      <c r="BH2345" s="12"/>
      <c r="BI2345" s="12"/>
      <c r="BJ2345" s="13"/>
      <c r="BK2345" s="13"/>
      <c r="BL2345" s="13"/>
      <c r="BM2345" s="13"/>
      <c r="BN2345" s="13"/>
    </row>
    <row r="2346" spans="4:66" x14ac:dyDescent="0.25">
      <c r="D2346"/>
      <c r="E2346" s="10"/>
      <c r="F2346" s="10"/>
      <c r="G2346" s="10"/>
      <c r="H2346" s="10"/>
      <c r="I2346" s="10"/>
      <c r="J2346" s="10"/>
      <c r="K2346" s="11"/>
      <c r="L2346" s="11"/>
      <c r="M2346" s="12"/>
      <c r="N2346" s="12"/>
      <c r="O2346" s="12"/>
      <c r="P2346" s="12"/>
      <c r="Q2346" s="12"/>
      <c r="R2346" s="12"/>
      <c r="S2346" s="12"/>
      <c r="T2346" s="12"/>
      <c r="U2346" s="12"/>
      <c r="V2346" s="12"/>
      <c r="W2346" s="12"/>
      <c r="X2346" s="12"/>
      <c r="Y2346" s="12"/>
      <c r="Z2346" s="12"/>
      <c r="AA2346" s="12"/>
      <c r="AB2346" s="12"/>
      <c r="AC2346" s="12"/>
      <c r="AD2346" s="12"/>
      <c r="AE2346" s="12"/>
      <c r="AF2346" s="12"/>
      <c r="AG2346" s="12"/>
      <c r="AH2346" s="12"/>
      <c r="AI2346" s="12"/>
      <c r="AJ2346" s="12"/>
      <c r="AK2346" s="12"/>
      <c r="AL2346" s="12"/>
      <c r="AM2346" s="12"/>
      <c r="AN2346" s="12"/>
      <c r="AO2346" s="12"/>
      <c r="AP2346" s="12"/>
      <c r="AQ2346" s="12"/>
      <c r="AR2346" s="12"/>
      <c r="AS2346" s="12"/>
      <c r="AT2346" s="12"/>
      <c r="AU2346" s="12"/>
      <c r="AV2346" s="12"/>
      <c r="AW2346" s="12"/>
      <c r="AX2346" s="12"/>
      <c r="AY2346" s="12"/>
      <c r="AZ2346" s="12"/>
      <c r="BA2346" s="12"/>
      <c r="BB2346" s="12"/>
      <c r="BC2346" s="12"/>
      <c r="BD2346" s="12"/>
      <c r="BE2346" s="12"/>
      <c r="BF2346" s="12"/>
      <c r="BG2346" s="12"/>
      <c r="BH2346" s="12"/>
      <c r="BI2346" s="12"/>
      <c r="BJ2346" s="13"/>
      <c r="BK2346" s="13"/>
      <c r="BL2346" s="13"/>
      <c r="BM2346" s="13"/>
      <c r="BN2346" s="13"/>
    </row>
    <row r="2347" spans="4:66" x14ac:dyDescent="0.25">
      <c r="D2347"/>
      <c r="E2347" s="10"/>
      <c r="F2347" s="10"/>
      <c r="G2347" s="10"/>
      <c r="H2347" s="10"/>
      <c r="I2347" s="10"/>
      <c r="J2347" s="10"/>
      <c r="K2347" s="11"/>
      <c r="L2347" s="11"/>
      <c r="M2347" s="12"/>
      <c r="N2347" s="12"/>
      <c r="O2347" s="12"/>
      <c r="P2347" s="12"/>
      <c r="Q2347" s="12"/>
      <c r="R2347" s="12"/>
      <c r="S2347" s="12"/>
      <c r="T2347" s="12"/>
      <c r="U2347" s="12"/>
      <c r="V2347" s="12"/>
      <c r="W2347" s="12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2"/>
      <c r="AS2347" s="12"/>
      <c r="AT2347" s="12"/>
      <c r="AU2347" s="12"/>
      <c r="AV2347" s="12"/>
      <c r="AW2347" s="12"/>
      <c r="AX2347" s="12"/>
      <c r="AY2347" s="12"/>
      <c r="AZ2347" s="12"/>
      <c r="BA2347" s="12"/>
      <c r="BB2347" s="12"/>
      <c r="BC2347" s="12"/>
      <c r="BD2347" s="12"/>
      <c r="BE2347" s="12"/>
      <c r="BF2347" s="12"/>
      <c r="BG2347" s="12"/>
      <c r="BH2347" s="12"/>
      <c r="BI2347" s="12"/>
      <c r="BJ2347" s="13"/>
      <c r="BK2347" s="13"/>
      <c r="BL2347" s="13"/>
      <c r="BM2347" s="13"/>
      <c r="BN2347" s="13"/>
    </row>
    <row r="2348" spans="4:66" x14ac:dyDescent="0.25">
      <c r="D2348"/>
      <c r="E2348" s="10"/>
      <c r="F2348" s="10"/>
      <c r="G2348" s="10"/>
      <c r="H2348" s="10"/>
      <c r="I2348" s="10"/>
      <c r="J2348" s="10"/>
      <c r="K2348" s="11"/>
      <c r="L2348" s="11"/>
      <c r="M2348" s="12"/>
      <c r="N2348" s="12"/>
      <c r="O2348" s="12"/>
      <c r="P2348" s="12"/>
      <c r="Q2348" s="12"/>
      <c r="R2348" s="12"/>
      <c r="S2348" s="12"/>
      <c r="T2348" s="12"/>
      <c r="U2348" s="12"/>
      <c r="V2348" s="12"/>
      <c r="W2348" s="12"/>
      <c r="X2348" s="12"/>
      <c r="Y2348" s="12"/>
      <c r="Z2348" s="12"/>
      <c r="AA2348" s="12"/>
      <c r="AB2348" s="12"/>
      <c r="AC2348" s="12"/>
      <c r="AD2348" s="12"/>
      <c r="AE2348" s="12"/>
      <c r="AF2348" s="12"/>
      <c r="AG2348" s="12"/>
      <c r="AH2348" s="12"/>
      <c r="AI2348" s="12"/>
      <c r="AJ2348" s="12"/>
      <c r="AK2348" s="12"/>
      <c r="AL2348" s="12"/>
      <c r="AM2348" s="12"/>
      <c r="AN2348" s="12"/>
      <c r="AO2348" s="12"/>
      <c r="AP2348" s="12"/>
      <c r="AQ2348" s="12"/>
      <c r="AR2348" s="12"/>
      <c r="AS2348" s="12"/>
      <c r="AT2348" s="12"/>
      <c r="AU2348" s="12"/>
      <c r="AV2348" s="12"/>
      <c r="AW2348" s="12"/>
      <c r="AX2348" s="12"/>
      <c r="AY2348" s="12"/>
      <c r="AZ2348" s="12"/>
      <c r="BA2348" s="12"/>
      <c r="BB2348" s="12"/>
      <c r="BC2348" s="12"/>
      <c r="BD2348" s="12"/>
      <c r="BE2348" s="12"/>
      <c r="BF2348" s="12"/>
      <c r="BG2348" s="12"/>
      <c r="BH2348" s="12"/>
      <c r="BI2348" s="12"/>
      <c r="BJ2348" s="13"/>
      <c r="BK2348" s="13"/>
      <c r="BL2348" s="13"/>
      <c r="BM2348" s="13"/>
      <c r="BN2348" s="13"/>
    </row>
    <row r="2349" spans="4:66" x14ac:dyDescent="0.25">
      <c r="D2349"/>
      <c r="E2349" s="10"/>
      <c r="F2349" s="10"/>
      <c r="G2349" s="10"/>
      <c r="H2349" s="10"/>
      <c r="I2349" s="10"/>
      <c r="J2349" s="10"/>
      <c r="K2349" s="11"/>
      <c r="L2349" s="11"/>
      <c r="M2349" s="12"/>
      <c r="N2349" s="12"/>
      <c r="O2349" s="12"/>
      <c r="P2349" s="12"/>
      <c r="Q2349" s="12"/>
      <c r="R2349" s="12"/>
      <c r="S2349" s="12"/>
      <c r="T2349" s="12"/>
      <c r="U2349" s="12"/>
      <c r="V2349" s="12"/>
      <c r="W2349" s="12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2"/>
      <c r="AS2349" s="12"/>
      <c r="AT2349" s="12"/>
      <c r="AU2349" s="12"/>
      <c r="AV2349" s="12"/>
      <c r="AW2349" s="12"/>
      <c r="AX2349" s="12"/>
      <c r="AY2349" s="12"/>
      <c r="AZ2349" s="12"/>
      <c r="BA2349" s="12"/>
      <c r="BB2349" s="12"/>
      <c r="BC2349" s="12"/>
      <c r="BD2349" s="12"/>
      <c r="BE2349" s="12"/>
      <c r="BF2349" s="12"/>
      <c r="BG2349" s="12"/>
      <c r="BH2349" s="12"/>
      <c r="BI2349" s="12"/>
      <c r="BJ2349" s="13"/>
      <c r="BK2349" s="13"/>
      <c r="BL2349" s="13"/>
      <c r="BM2349" s="13"/>
      <c r="BN2349" s="13"/>
    </row>
    <row r="2350" spans="4:66" x14ac:dyDescent="0.25">
      <c r="D2350"/>
      <c r="E2350" s="10"/>
      <c r="F2350" s="10"/>
      <c r="G2350" s="10"/>
      <c r="H2350" s="10"/>
      <c r="I2350" s="10"/>
      <c r="J2350" s="10"/>
      <c r="K2350" s="11"/>
      <c r="L2350" s="11"/>
      <c r="M2350" s="12"/>
      <c r="N2350" s="12"/>
      <c r="O2350" s="12"/>
      <c r="P2350" s="12"/>
      <c r="Q2350" s="12"/>
      <c r="R2350" s="12"/>
      <c r="S2350" s="12"/>
      <c r="T2350" s="12"/>
      <c r="U2350" s="12"/>
      <c r="V2350" s="12"/>
      <c r="W2350" s="12"/>
      <c r="X2350" s="12"/>
      <c r="Y2350" s="12"/>
      <c r="Z2350" s="12"/>
      <c r="AA2350" s="12"/>
      <c r="AB2350" s="12"/>
      <c r="AC2350" s="12"/>
      <c r="AD2350" s="12"/>
      <c r="AE2350" s="12"/>
      <c r="AF2350" s="12"/>
      <c r="AG2350" s="12"/>
      <c r="AH2350" s="12"/>
      <c r="AI2350" s="12"/>
      <c r="AJ2350" s="12"/>
      <c r="AK2350" s="12"/>
      <c r="AL2350" s="12"/>
      <c r="AM2350" s="12"/>
      <c r="AN2350" s="12"/>
      <c r="AO2350" s="12"/>
      <c r="AP2350" s="12"/>
      <c r="AQ2350" s="12"/>
      <c r="AR2350" s="12"/>
      <c r="AS2350" s="12"/>
      <c r="AT2350" s="12"/>
      <c r="AU2350" s="12"/>
      <c r="AV2350" s="12"/>
      <c r="AW2350" s="12"/>
      <c r="AX2350" s="12"/>
      <c r="AY2350" s="12"/>
      <c r="AZ2350" s="12"/>
      <c r="BA2350" s="12"/>
      <c r="BB2350" s="12"/>
      <c r="BC2350" s="12"/>
      <c r="BD2350" s="12"/>
      <c r="BE2350" s="12"/>
      <c r="BF2350" s="12"/>
      <c r="BG2350" s="12"/>
      <c r="BH2350" s="12"/>
      <c r="BI2350" s="12"/>
      <c r="BJ2350" s="13"/>
      <c r="BK2350" s="13"/>
      <c r="BL2350" s="13"/>
      <c r="BM2350" s="13"/>
      <c r="BN2350" s="13"/>
    </row>
    <row r="2351" spans="4:66" x14ac:dyDescent="0.25">
      <c r="D2351"/>
      <c r="E2351" s="10"/>
      <c r="F2351" s="10"/>
      <c r="G2351" s="10"/>
      <c r="H2351" s="10"/>
      <c r="I2351" s="10"/>
      <c r="J2351" s="10"/>
      <c r="K2351" s="11"/>
      <c r="L2351" s="11"/>
      <c r="M2351" s="12"/>
      <c r="N2351" s="12"/>
      <c r="O2351" s="12"/>
      <c r="P2351" s="12"/>
      <c r="Q2351" s="12"/>
      <c r="R2351" s="12"/>
      <c r="S2351" s="12"/>
      <c r="T2351" s="12"/>
      <c r="U2351" s="12"/>
      <c r="V2351" s="12"/>
      <c r="W2351" s="12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2"/>
      <c r="AS2351" s="12"/>
      <c r="AT2351" s="12"/>
      <c r="AU2351" s="12"/>
      <c r="AV2351" s="12"/>
      <c r="AW2351" s="12"/>
      <c r="AX2351" s="12"/>
      <c r="AY2351" s="12"/>
      <c r="AZ2351" s="12"/>
      <c r="BA2351" s="12"/>
      <c r="BB2351" s="12"/>
      <c r="BC2351" s="12"/>
      <c r="BD2351" s="12"/>
      <c r="BE2351" s="12"/>
      <c r="BF2351" s="12"/>
      <c r="BG2351" s="12"/>
      <c r="BH2351" s="12"/>
      <c r="BI2351" s="12"/>
      <c r="BJ2351" s="13"/>
      <c r="BK2351" s="13"/>
      <c r="BL2351" s="13"/>
      <c r="BM2351" s="13"/>
      <c r="BN2351" s="13"/>
    </row>
    <row r="2352" spans="4:66" x14ac:dyDescent="0.25">
      <c r="D2352"/>
      <c r="E2352" s="10"/>
      <c r="F2352" s="10"/>
      <c r="G2352" s="10"/>
      <c r="H2352" s="10"/>
      <c r="I2352" s="10"/>
      <c r="J2352" s="10"/>
      <c r="K2352" s="11"/>
      <c r="L2352" s="11"/>
      <c r="M2352" s="12"/>
      <c r="N2352" s="12"/>
      <c r="O2352" s="12"/>
      <c r="P2352" s="12"/>
      <c r="Q2352" s="12"/>
      <c r="R2352" s="12"/>
      <c r="S2352" s="12"/>
      <c r="T2352" s="12"/>
      <c r="U2352" s="12"/>
      <c r="V2352" s="12"/>
      <c r="W2352" s="12"/>
      <c r="X2352" s="12"/>
      <c r="Y2352" s="12"/>
      <c r="Z2352" s="12"/>
      <c r="AA2352" s="12"/>
      <c r="AB2352" s="12"/>
      <c r="AC2352" s="12"/>
      <c r="AD2352" s="12"/>
      <c r="AE2352" s="12"/>
      <c r="AF2352" s="12"/>
      <c r="AG2352" s="12"/>
      <c r="AH2352" s="12"/>
      <c r="AI2352" s="12"/>
      <c r="AJ2352" s="12"/>
      <c r="AK2352" s="12"/>
      <c r="AL2352" s="12"/>
      <c r="AM2352" s="12"/>
      <c r="AN2352" s="12"/>
      <c r="AO2352" s="12"/>
      <c r="AP2352" s="12"/>
      <c r="AQ2352" s="12"/>
      <c r="AR2352" s="12"/>
      <c r="AS2352" s="12"/>
      <c r="AT2352" s="12"/>
      <c r="AU2352" s="12"/>
      <c r="AV2352" s="12"/>
      <c r="AW2352" s="12"/>
      <c r="AX2352" s="12"/>
      <c r="AY2352" s="12"/>
      <c r="AZ2352" s="12"/>
      <c r="BA2352" s="12"/>
      <c r="BB2352" s="12"/>
      <c r="BC2352" s="12"/>
      <c r="BD2352" s="12"/>
      <c r="BE2352" s="12"/>
      <c r="BF2352" s="12"/>
      <c r="BG2352" s="12"/>
      <c r="BH2352" s="12"/>
      <c r="BI2352" s="12"/>
      <c r="BJ2352" s="13"/>
      <c r="BK2352" s="13"/>
      <c r="BL2352" s="13"/>
      <c r="BM2352" s="13"/>
      <c r="BN2352" s="13"/>
    </row>
    <row r="2353" spans="4:66" x14ac:dyDescent="0.25">
      <c r="D2353"/>
      <c r="E2353" s="10"/>
      <c r="F2353" s="10"/>
      <c r="G2353" s="10"/>
      <c r="H2353" s="10"/>
      <c r="I2353" s="10"/>
      <c r="J2353" s="10"/>
      <c r="K2353" s="11"/>
      <c r="L2353" s="11"/>
      <c r="M2353" s="12"/>
      <c r="N2353" s="12"/>
      <c r="O2353" s="12"/>
      <c r="P2353" s="12"/>
      <c r="Q2353" s="12"/>
      <c r="R2353" s="12"/>
      <c r="S2353" s="12"/>
      <c r="T2353" s="12"/>
      <c r="U2353" s="12"/>
      <c r="V2353" s="12"/>
      <c r="W2353" s="12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2"/>
      <c r="AS2353" s="12"/>
      <c r="AT2353" s="12"/>
      <c r="AU2353" s="12"/>
      <c r="AV2353" s="12"/>
      <c r="AW2353" s="12"/>
      <c r="AX2353" s="12"/>
      <c r="AY2353" s="12"/>
      <c r="AZ2353" s="12"/>
      <c r="BA2353" s="12"/>
      <c r="BB2353" s="12"/>
      <c r="BC2353" s="12"/>
      <c r="BD2353" s="12"/>
      <c r="BE2353" s="12"/>
      <c r="BF2353" s="12"/>
      <c r="BG2353" s="12"/>
      <c r="BH2353" s="12"/>
      <c r="BI2353" s="12"/>
      <c r="BJ2353" s="13"/>
      <c r="BK2353" s="13"/>
      <c r="BL2353" s="13"/>
      <c r="BM2353" s="13"/>
      <c r="BN2353" s="13"/>
    </row>
    <row r="2354" spans="4:66" x14ac:dyDescent="0.25">
      <c r="D2354"/>
      <c r="E2354" s="10"/>
      <c r="F2354" s="10"/>
      <c r="G2354" s="10"/>
      <c r="H2354" s="10"/>
      <c r="I2354" s="10"/>
      <c r="J2354" s="10"/>
      <c r="K2354" s="11"/>
      <c r="L2354" s="11"/>
      <c r="M2354" s="12"/>
      <c r="N2354" s="12"/>
      <c r="O2354" s="12"/>
      <c r="P2354" s="12"/>
      <c r="Q2354" s="12"/>
      <c r="R2354" s="12"/>
      <c r="S2354" s="12"/>
      <c r="T2354" s="12"/>
      <c r="U2354" s="12"/>
      <c r="V2354" s="12"/>
      <c r="W2354" s="12"/>
      <c r="X2354" s="12"/>
      <c r="Y2354" s="12"/>
      <c r="Z2354" s="12"/>
      <c r="AA2354" s="12"/>
      <c r="AB2354" s="12"/>
      <c r="AC2354" s="12"/>
      <c r="AD2354" s="12"/>
      <c r="AE2354" s="12"/>
      <c r="AF2354" s="12"/>
      <c r="AG2354" s="12"/>
      <c r="AH2354" s="12"/>
      <c r="AI2354" s="12"/>
      <c r="AJ2354" s="12"/>
      <c r="AK2354" s="12"/>
      <c r="AL2354" s="12"/>
      <c r="AM2354" s="12"/>
      <c r="AN2354" s="12"/>
      <c r="AO2354" s="12"/>
      <c r="AP2354" s="12"/>
      <c r="AQ2354" s="12"/>
      <c r="AR2354" s="12"/>
      <c r="AS2354" s="12"/>
      <c r="AT2354" s="12"/>
      <c r="AU2354" s="12"/>
      <c r="AV2354" s="12"/>
      <c r="AW2354" s="12"/>
      <c r="AX2354" s="12"/>
      <c r="AY2354" s="12"/>
      <c r="AZ2354" s="12"/>
      <c r="BA2354" s="12"/>
      <c r="BB2354" s="12"/>
      <c r="BC2354" s="12"/>
      <c r="BD2354" s="12"/>
      <c r="BE2354" s="12"/>
      <c r="BF2354" s="12"/>
      <c r="BG2354" s="12"/>
      <c r="BH2354" s="12"/>
      <c r="BI2354" s="12"/>
      <c r="BJ2354" s="13"/>
      <c r="BK2354" s="13"/>
      <c r="BL2354" s="13"/>
      <c r="BM2354" s="13"/>
      <c r="BN2354" s="13"/>
    </row>
    <row r="2355" spans="4:66" x14ac:dyDescent="0.25">
      <c r="D2355"/>
      <c r="E2355" s="10"/>
      <c r="F2355" s="10"/>
      <c r="G2355" s="10"/>
      <c r="H2355" s="10"/>
      <c r="I2355" s="10"/>
      <c r="J2355" s="10"/>
      <c r="K2355" s="11"/>
      <c r="L2355" s="11"/>
      <c r="M2355" s="12"/>
      <c r="N2355" s="12"/>
      <c r="O2355" s="12"/>
      <c r="P2355" s="12"/>
      <c r="Q2355" s="12"/>
      <c r="R2355" s="12"/>
      <c r="S2355" s="12"/>
      <c r="T2355" s="12"/>
      <c r="U2355" s="12"/>
      <c r="V2355" s="12"/>
      <c r="W2355" s="12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2"/>
      <c r="AS2355" s="12"/>
      <c r="AT2355" s="12"/>
      <c r="AU2355" s="12"/>
      <c r="AV2355" s="12"/>
      <c r="AW2355" s="12"/>
      <c r="AX2355" s="12"/>
      <c r="AY2355" s="12"/>
      <c r="AZ2355" s="12"/>
      <c r="BA2355" s="12"/>
      <c r="BB2355" s="12"/>
      <c r="BC2355" s="12"/>
      <c r="BD2355" s="12"/>
      <c r="BE2355" s="12"/>
      <c r="BF2355" s="12"/>
      <c r="BG2355" s="12"/>
      <c r="BH2355" s="12"/>
      <c r="BI2355" s="12"/>
      <c r="BJ2355" s="13"/>
      <c r="BK2355" s="13"/>
      <c r="BL2355" s="13"/>
      <c r="BM2355" s="13"/>
      <c r="BN2355" s="13"/>
    </row>
    <row r="2356" spans="4:66" x14ac:dyDescent="0.25">
      <c r="D2356"/>
      <c r="E2356" s="10"/>
      <c r="F2356" s="10"/>
      <c r="G2356" s="10"/>
      <c r="H2356" s="10"/>
      <c r="I2356" s="10"/>
      <c r="J2356" s="10"/>
      <c r="K2356" s="11"/>
      <c r="L2356" s="11"/>
      <c r="M2356" s="12"/>
      <c r="N2356" s="12"/>
      <c r="O2356" s="12"/>
      <c r="P2356" s="12"/>
      <c r="Q2356" s="12"/>
      <c r="R2356" s="12"/>
      <c r="S2356" s="12"/>
      <c r="T2356" s="12"/>
      <c r="U2356" s="12"/>
      <c r="V2356" s="12"/>
      <c r="W2356" s="12"/>
      <c r="X2356" s="12"/>
      <c r="Y2356" s="12"/>
      <c r="Z2356" s="12"/>
      <c r="AA2356" s="12"/>
      <c r="AB2356" s="12"/>
      <c r="AC2356" s="12"/>
      <c r="AD2356" s="12"/>
      <c r="AE2356" s="12"/>
      <c r="AF2356" s="12"/>
      <c r="AG2356" s="12"/>
      <c r="AH2356" s="12"/>
      <c r="AI2356" s="12"/>
      <c r="AJ2356" s="12"/>
      <c r="AK2356" s="12"/>
      <c r="AL2356" s="12"/>
      <c r="AM2356" s="12"/>
      <c r="AN2356" s="12"/>
      <c r="AO2356" s="12"/>
      <c r="AP2356" s="12"/>
      <c r="AQ2356" s="12"/>
      <c r="AR2356" s="12"/>
      <c r="AS2356" s="12"/>
      <c r="AT2356" s="12"/>
      <c r="AU2356" s="12"/>
      <c r="AV2356" s="12"/>
      <c r="AW2356" s="12"/>
      <c r="AX2356" s="12"/>
      <c r="AY2356" s="12"/>
      <c r="AZ2356" s="12"/>
      <c r="BA2356" s="12"/>
      <c r="BB2356" s="12"/>
      <c r="BC2356" s="12"/>
      <c r="BD2356" s="12"/>
      <c r="BE2356" s="12"/>
      <c r="BF2356" s="12"/>
      <c r="BG2356" s="12"/>
      <c r="BH2356" s="12"/>
      <c r="BI2356" s="12"/>
      <c r="BJ2356" s="13"/>
      <c r="BK2356" s="13"/>
      <c r="BL2356" s="13"/>
      <c r="BM2356" s="13"/>
      <c r="BN2356" s="13"/>
    </row>
    <row r="2357" spans="4:66" x14ac:dyDescent="0.25">
      <c r="D2357"/>
      <c r="E2357" s="10"/>
      <c r="F2357" s="10"/>
      <c r="G2357" s="10"/>
      <c r="H2357" s="10"/>
      <c r="I2357" s="10"/>
      <c r="J2357" s="10"/>
      <c r="K2357" s="11"/>
      <c r="L2357" s="11"/>
      <c r="M2357" s="12"/>
      <c r="N2357" s="12"/>
      <c r="O2357" s="12"/>
      <c r="P2357" s="12"/>
      <c r="Q2357" s="12"/>
      <c r="R2357" s="12"/>
      <c r="S2357" s="12"/>
      <c r="T2357" s="12"/>
      <c r="U2357" s="12"/>
      <c r="V2357" s="12"/>
      <c r="W2357" s="12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2"/>
      <c r="AS2357" s="12"/>
      <c r="AT2357" s="12"/>
      <c r="AU2357" s="12"/>
      <c r="AV2357" s="12"/>
      <c r="AW2357" s="12"/>
      <c r="AX2357" s="12"/>
      <c r="AY2357" s="12"/>
      <c r="AZ2357" s="12"/>
      <c r="BA2357" s="12"/>
      <c r="BB2357" s="12"/>
      <c r="BC2357" s="12"/>
      <c r="BD2357" s="12"/>
      <c r="BE2357" s="12"/>
      <c r="BF2357" s="12"/>
      <c r="BG2357" s="12"/>
      <c r="BH2357" s="12"/>
      <c r="BI2357" s="12"/>
      <c r="BJ2357" s="13"/>
      <c r="BK2357" s="13"/>
      <c r="BL2357" s="13"/>
      <c r="BM2357" s="13"/>
      <c r="BN2357" s="13"/>
    </row>
    <row r="2358" spans="4:66" x14ac:dyDescent="0.25">
      <c r="D2358"/>
      <c r="E2358" s="10"/>
      <c r="F2358" s="10"/>
      <c r="G2358" s="10"/>
      <c r="H2358" s="10"/>
      <c r="I2358" s="10"/>
      <c r="J2358" s="10"/>
      <c r="K2358" s="11"/>
      <c r="L2358" s="11"/>
      <c r="M2358" s="12"/>
      <c r="N2358" s="12"/>
      <c r="O2358" s="12"/>
      <c r="P2358" s="12"/>
      <c r="Q2358" s="12"/>
      <c r="R2358" s="12"/>
      <c r="S2358" s="12"/>
      <c r="T2358" s="12"/>
      <c r="U2358" s="12"/>
      <c r="V2358" s="12"/>
      <c r="W2358" s="12"/>
      <c r="X2358" s="12"/>
      <c r="Y2358" s="12"/>
      <c r="Z2358" s="12"/>
      <c r="AA2358" s="12"/>
      <c r="AB2358" s="12"/>
      <c r="AC2358" s="12"/>
      <c r="AD2358" s="12"/>
      <c r="AE2358" s="12"/>
      <c r="AF2358" s="12"/>
      <c r="AG2358" s="12"/>
      <c r="AH2358" s="12"/>
      <c r="AI2358" s="12"/>
      <c r="AJ2358" s="12"/>
      <c r="AK2358" s="12"/>
      <c r="AL2358" s="12"/>
      <c r="AM2358" s="12"/>
      <c r="AN2358" s="12"/>
      <c r="AO2358" s="12"/>
      <c r="AP2358" s="12"/>
      <c r="AQ2358" s="12"/>
      <c r="AR2358" s="12"/>
      <c r="AS2358" s="12"/>
      <c r="AT2358" s="12"/>
      <c r="AU2358" s="12"/>
      <c r="AV2358" s="12"/>
      <c r="AW2358" s="12"/>
      <c r="AX2358" s="12"/>
      <c r="AY2358" s="12"/>
      <c r="AZ2358" s="12"/>
      <c r="BA2358" s="12"/>
      <c r="BB2358" s="12"/>
      <c r="BC2358" s="12"/>
      <c r="BD2358" s="12"/>
      <c r="BE2358" s="12"/>
      <c r="BF2358" s="12"/>
      <c r="BG2358" s="12"/>
      <c r="BH2358" s="12"/>
      <c r="BI2358" s="12"/>
      <c r="BJ2358" s="13"/>
      <c r="BK2358" s="13"/>
      <c r="BL2358" s="13"/>
      <c r="BM2358" s="13"/>
      <c r="BN2358" s="13"/>
    </row>
    <row r="2359" spans="4:66" x14ac:dyDescent="0.25">
      <c r="D2359"/>
      <c r="E2359" s="10"/>
      <c r="F2359" s="10"/>
      <c r="G2359" s="10"/>
      <c r="H2359" s="10"/>
      <c r="I2359" s="10"/>
      <c r="J2359" s="10"/>
      <c r="K2359" s="11"/>
      <c r="L2359" s="11"/>
      <c r="M2359" s="12"/>
      <c r="N2359" s="12"/>
      <c r="O2359" s="12"/>
      <c r="P2359" s="12"/>
      <c r="Q2359" s="12"/>
      <c r="R2359" s="12"/>
      <c r="S2359" s="12"/>
      <c r="T2359" s="12"/>
      <c r="U2359" s="12"/>
      <c r="V2359" s="12"/>
      <c r="W2359" s="12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2"/>
      <c r="AS2359" s="12"/>
      <c r="AT2359" s="12"/>
      <c r="AU2359" s="12"/>
      <c r="AV2359" s="12"/>
      <c r="AW2359" s="12"/>
      <c r="AX2359" s="12"/>
      <c r="AY2359" s="12"/>
      <c r="AZ2359" s="12"/>
      <c r="BA2359" s="12"/>
      <c r="BB2359" s="12"/>
      <c r="BC2359" s="12"/>
      <c r="BD2359" s="12"/>
      <c r="BE2359" s="12"/>
      <c r="BF2359" s="12"/>
      <c r="BG2359" s="12"/>
      <c r="BH2359" s="12"/>
      <c r="BI2359" s="12"/>
      <c r="BJ2359" s="13"/>
      <c r="BK2359" s="13"/>
      <c r="BL2359" s="13"/>
      <c r="BM2359" s="13"/>
      <c r="BN2359" s="13"/>
    </row>
    <row r="2360" spans="4:66" x14ac:dyDescent="0.25">
      <c r="D2360"/>
      <c r="E2360" s="10"/>
      <c r="F2360" s="10"/>
      <c r="G2360" s="10"/>
      <c r="H2360" s="10"/>
      <c r="I2360" s="10"/>
      <c r="J2360" s="10"/>
      <c r="K2360" s="11"/>
      <c r="L2360" s="11"/>
      <c r="M2360" s="12"/>
      <c r="N2360" s="12"/>
      <c r="O2360" s="12"/>
      <c r="P2360" s="12"/>
      <c r="Q2360" s="12"/>
      <c r="R2360" s="12"/>
      <c r="S2360" s="12"/>
      <c r="T2360" s="12"/>
      <c r="U2360" s="12"/>
      <c r="V2360" s="12"/>
      <c r="W2360" s="12"/>
      <c r="X2360" s="12"/>
      <c r="Y2360" s="12"/>
      <c r="Z2360" s="12"/>
      <c r="AA2360" s="12"/>
      <c r="AB2360" s="12"/>
      <c r="AC2360" s="12"/>
      <c r="AD2360" s="12"/>
      <c r="AE2360" s="12"/>
      <c r="AF2360" s="12"/>
      <c r="AG2360" s="12"/>
      <c r="AH2360" s="12"/>
      <c r="AI2360" s="12"/>
      <c r="AJ2360" s="12"/>
      <c r="AK2360" s="12"/>
      <c r="AL2360" s="12"/>
      <c r="AM2360" s="12"/>
      <c r="AN2360" s="12"/>
      <c r="AO2360" s="12"/>
      <c r="AP2360" s="12"/>
      <c r="AQ2360" s="12"/>
      <c r="AR2360" s="12"/>
      <c r="AS2360" s="12"/>
      <c r="AT2360" s="12"/>
      <c r="AU2360" s="12"/>
      <c r="AV2360" s="12"/>
      <c r="AW2360" s="12"/>
      <c r="AX2360" s="12"/>
      <c r="AY2360" s="12"/>
      <c r="AZ2360" s="12"/>
      <c r="BA2360" s="12"/>
      <c r="BB2360" s="12"/>
      <c r="BC2360" s="12"/>
      <c r="BD2360" s="12"/>
      <c r="BE2360" s="12"/>
      <c r="BF2360" s="12"/>
      <c r="BG2360" s="12"/>
      <c r="BH2360" s="12"/>
      <c r="BI2360" s="12"/>
      <c r="BJ2360" s="13"/>
      <c r="BK2360" s="13"/>
      <c r="BL2360" s="13"/>
      <c r="BM2360" s="13"/>
      <c r="BN2360" s="13"/>
    </row>
    <row r="2361" spans="4:66" x14ac:dyDescent="0.25">
      <c r="D2361"/>
      <c r="E2361" s="10"/>
      <c r="F2361" s="10"/>
      <c r="G2361" s="10"/>
      <c r="H2361" s="10"/>
      <c r="I2361" s="10"/>
      <c r="J2361" s="10"/>
      <c r="K2361" s="11"/>
      <c r="L2361" s="11"/>
      <c r="M2361" s="12"/>
      <c r="N2361" s="12"/>
      <c r="O2361" s="12"/>
      <c r="P2361" s="12"/>
      <c r="Q2361" s="12"/>
      <c r="R2361" s="12"/>
      <c r="S2361" s="12"/>
      <c r="T2361" s="12"/>
      <c r="U2361" s="12"/>
      <c r="V2361" s="12"/>
      <c r="W2361" s="12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2"/>
      <c r="AS2361" s="12"/>
      <c r="AT2361" s="12"/>
      <c r="AU2361" s="12"/>
      <c r="AV2361" s="12"/>
      <c r="AW2361" s="12"/>
      <c r="AX2361" s="12"/>
      <c r="AY2361" s="12"/>
      <c r="AZ2361" s="12"/>
      <c r="BA2361" s="12"/>
      <c r="BB2361" s="12"/>
      <c r="BC2361" s="12"/>
      <c r="BD2361" s="12"/>
      <c r="BE2361" s="12"/>
      <c r="BF2361" s="12"/>
      <c r="BG2361" s="12"/>
      <c r="BH2361" s="12"/>
      <c r="BI2361" s="12"/>
      <c r="BJ2361" s="13"/>
      <c r="BK2361" s="13"/>
      <c r="BL2361" s="13"/>
      <c r="BM2361" s="13"/>
      <c r="BN2361" s="13"/>
    </row>
    <row r="2362" spans="4:66" x14ac:dyDescent="0.25">
      <c r="D2362"/>
      <c r="E2362" s="10"/>
      <c r="F2362" s="10"/>
      <c r="G2362" s="10"/>
      <c r="H2362" s="10"/>
      <c r="I2362" s="10"/>
      <c r="J2362" s="10"/>
      <c r="K2362" s="11"/>
      <c r="L2362" s="11"/>
      <c r="M2362" s="12"/>
      <c r="N2362" s="12"/>
      <c r="O2362" s="12"/>
      <c r="P2362" s="12"/>
      <c r="Q2362" s="12"/>
      <c r="R2362" s="12"/>
      <c r="S2362" s="12"/>
      <c r="T2362" s="12"/>
      <c r="U2362" s="12"/>
      <c r="V2362" s="12"/>
      <c r="W2362" s="12"/>
      <c r="X2362" s="12"/>
      <c r="Y2362" s="12"/>
      <c r="Z2362" s="12"/>
      <c r="AA2362" s="12"/>
      <c r="AB2362" s="12"/>
      <c r="AC2362" s="12"/>
      <c r="AD2362" s="12"/>
      <c r="AE2362" s="12"/>
      <c r="AF2362" s="12"/>
      <c r="AG2362" s="12"/>
      <c r="AH2362" s="12"/>
      <c r="AI2362" s="12"/>
      <c r="AJ2362" s="12"/>
      <c r="AK2362" s="12"/>
      <c r="AL2362" s="12"/>
      <c r="AM2362" s="12"/>
      <c r="AN2362" s="12"/>
      <c r="AO2362" s="12"/>
      <c r="AP2362" s="12"/>
      <c r="AQ2362" s="12"/>
      <c r="AR2362" s="12"/>
      <c r="AS2362" s="12"/>
      <c r="AT2362" s="12"/>
      <c r="AU2362" s="12"/>
      <c r="AV2362" s="12"/>
      <c r="AW2362" s="12"/>
      <c r="AX2362" s="12"/>
      <c r="AY2362" s="12"/>
      <c r="AZ2362" s="12"/>
      <c r="BA2362" s="12"/>
      <c r="BB2362" s="12"/>
      <c r="BC2362" s="12"/>
      <c r="BD2362" s="12"/>
      <c r="BE2362" s="12"/>
      <c r="BF2362" s="12"/>
      <c r="BG2362" s="12"/>
      <c r="BH2362" s="12"/>
      <c r="BI2362" s="12"/>
      <c r="BJ2362" s="13"/>
      <c r="BK2362" s="13"/>
      <c r="BL2362" s="13"/>
      <c r="BM2362" s="13"/>
      <c r="BN2362" s="13"/>
    </row>
    <row r="2363" spans="4:66" x14ac:dyDescent="0.25">
      <c r="D2363"/>
      <c r="E2363" s="10"/>
      <c r="F2363" s="10"/>
      <c r="G2363" s="10"/>
      <c r="H2363" s="10"/>
      <c r="I2363" s="10"/>
      <c r="J2363" s="10"/>
      <c r="K2363" s="11"/>
      <c r="L2363" s="11"/>
      <c r="M2363" s="12"/>
      <c r="N2363" s="12"/>
      <c r="O2363" s="12"/>
      <c r="P2363" s="12"/>
      <c r="Q2363" s="12"/>
      <c r="R2363" s="12"/>
      <c r="S2363" s="12"/>
      <c r="T2363" s="12"/>
      <c r="U2363" s="12"/>
      <c r="V2363" s="12"/>
      <c r="W2363" s="12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2"/>
      <c r="AS2363" s="12"/>
      <c r="AT2363" s="12"/>
      <c r="AU2363" s="12"/>
      <c r="AV2363" s="12"/>
      <c r="AW2363" s="12"/>
      <c r="AX2363" s="12"/>
      <c r="AY2363" s="12"/>
      <c r="AZ2363" s="12"/>
      <c r="BA2363" s="12"/>
      <c r="BB2363" s="12"/>
      <c r="BC2363" s="12"/>
      <c r="BD2363" s="12"/>
      <c r="BE2363" s="12"/>
      <c r="BF2363" s="12"/>
      <c r="BG2363" s="12"/>
      <c r="BH2363" s="12"/>
      <c r="BI2363" s="12"/>
      <c r="BJ2363" s="13"/>
      <c r="BK2363" s="13"/>
      <c r="BL2363" s="13"/>
      <c r="BM2363" s="13"/>
      <c r="BN2363" s="13"/>
    </row>
    <row r="2364" spans="4:66" x14ac:dyDescent="0.25">
      <c r="D2364"/>
      <c r="E2364" s="10"/>
      <c r="F2364" s="10"/>
      <c r="G2364" s="10"/>
      <c r="H2364" s="10"/>
      <c r="I2364" s="10"/>
      <c r="J2364" s="10"/>
      <c r="K2364" s="11"/>
      <c r="L2364" s="11"/>
      <c r="M2364" s="12"/>
      <c r="N2364" s="12"/>
      <c r="O2364" s="12"/>
      <c r="P2364" s="12"/>
      <c r="Q2364" s="12"/>
      <c r="R2364" s="12"/>
      <c r="S2364" s="12"/>
      <c r="T2364" s="12"/>
      <c r="U2364" s="12"/>
      <c r="V2364" s="12"/>
      <c r="W2364" s="12"/>
      <c r="X2364" s="12"/>
      <c r="Y2364" s="12"/>
      <c r="Z2364" s="12"/>
      <c r="AA2364" s="12"/>
      <c r="AB2364" s="12"/>
      <c r="AC2364" s="12"/>
      <c r="AD2364" s="12"/>
      <c r="AE2364" s="12"/>
      <c r="AF2364" s="12"/>
      <c r="AG2364" s="12"/>
      <c r="AH2364" s="12"/>
      <c r="AI2364" s="12"/>
      <c r="AJ2364" s="12"/>
      <c r="AK2364" s="12"/>
      <c r="AL2364" s="12"/>
      <c r="AM2364" s="12"/>
      <c r="AN2364" s="12"/>
      <c r="AO2364" s="12"/>
      <c r="AP2364" s="12"/>
      <c r="AQ2364" s="12"/>
      <c r="AR2364" s="12"/>
      <c r="AS2364" s="12"/>
      <c r="AT2364" s="12"/>
      <c r="AU2364" s="12"/>
      <c r="AV2364" s="12"/>
      <c r="AW2364" s="12"/>
      <c r="AX2364" s="12"/>
      <c r="AY2364" s="12"/>
      <c r="AZ2364" s="12"/>
      <c r="BA2364" s="12"/>
      <c r="BB2364" s="12"/>
      <c r="BC2364" s="12"/>
      <c r="BD2364" s="12"/>
      <c r="BE2364" s="12"/>
      <c r="BF2364" s="12"/>
      <c r="BG2364" s="12"/>
      <c r="BH2364" s="12"/>
      <c r="BI2364" s="12"/>
      <c r="BJ2364" s="13"/>
      <c r="BK2364" s="13"/>
      <c r="BL2364" s="13"/>
      <c r="BM2364" s="13"/>
      <c r="BN2364" s="13"/>
    </row>
    <row r="2365" spans="4:66" x14ac:dyDescent="0.25">
      <c r="D2365"/>
      <c r="E2365" s="10"/>
      <c r="F2365" s="10"/>
      <c r="G2365" s="10"/>
      <c r="H2365" s="10"/>
      <c r="I2365" s="10"/>
      <c r="J2365" s="10"/>
      <c r="K2365" s="11"/>
      <c r="L2365" s="11"/>
      <c r="M2365" s="12"/>
      <c r="N2365" s="12"/>
      <c r="O2365" s="12"/>
      <c r="P2365" s="12"/>
      <c r="Q2365" s="12"/>
      <c r="R2365" s="12"/>
      <c r="S2365" s="12"/>
      <c r="T2365" s="12"/>
      <c r="U2365" s="12"/>
      <c r="V2365" s="12"/>
      <c r="W2365" s="12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2"/>
      <c r="AS2365" s="12"/>
      <c r="AT2365" s="12"/>
      <c r="AU2365" s="12"/>
      <c r="AV2365" s="12"/>
      <c r="AW2365" s="12"/>
      <c r="AX2365" s="12"/>
      <c r="AY2365" s="12"/>
      <c r="AZ2365" s="12"/>
      <c r="BA2365" s="12"/>
      <c r="BB2365" s="12"/>
      <c r="BC2365" s="12"/>
      <c r="BD2365" s="12"/>
      <c r="BE2365" s="12"/>
      <c r="BF2365" s="12"/>
      <c r="BG2365" s="12"/>
      <c r="BH2365" s="12"/>
      <c r="BI2365" s="12"/>
      <c r="BJ2365" s="13"/>
      <c r="BK2365" s="13"/>
      <c r="BL2365" s="13"/>
      <c r="BM2365" s="13"/>
      <c r="BN2365" s="13"/>
    </row>
    <row r="2366" spans="4:66" x14ac:dyDescent="0.25">
      <c r="D2366"/>
      <c r="E2366" s="10"/>
      <c r="F2366" s="10"/>
      <c r="G2366" s="10"/>
      <c r="H2366" s="10"/>
      <c r="I2366" s="10"/>
      <c r="J2366" s="10"/>
      <c r="K2366" s="11"/>
      <c r="L2366" s="11"/>
      <c r="M2366" s="12"/>
      <c r="N2366" s="12"/>
      <c r="O2366" s="12"/>
      <c r="P2366" s="12"/>
      <c r="Q2366" s="12"/>
      <c r="R2366" s="12"/>
      <c r="S2366" s="12"/>
      <c r="T2366" s="12"/>
      <c r="U2366" s="12"/>
      <c r="V2366" s="12"/>
      <c r="W2366" s="12"/>
      <c r="X2366" s="12"/>
      <c r="Y2366" s="12"/>
      <c r="Z2366" s="12"/>
      <c r="AA2366" s="12"/>
      <c r="AB2366" s="12"/>
      <c r="AC2366" s="12"/>
      <c r="AD2366" s="12"/>
      <c r="AE2366" s="12"/>
      <c r="AF2366" s="12"/>
      <c r="AG2366" s="12"/>
      <c r="AH2366" s="12"/>
      <c r="AI2366" s="12"/>
      <c r="AJ2366" s="12"/>
      <c r="AK2366" s="12"/>
      <c r="AL2366" s="12"/>
      <c r="AM2366" s="12"/>
      <c r="AN2366" s="12"/>
      <c r="AO2366" s="12"/>
      <c r="AP2366" s="12"/>
      <c r="AQ2366" s="12"/>
      <c r="AR2366" s="12"/>
      <c r="AS2366" s="12"/>
      <c r="AT2366" s="12"/>
      <c r="AU2366" s="12"/>
      <c r="AV2366" s="12"/>
      <c r="AW2366" s="12"/>
      <c r="AX2366" s="12"/>
      <c r="AY2366" s="12"/>
      <c r="AZ2366" s="12"/>
      <c r="BA2366" s="12"/>
      <c r="BB2366" s="12"/>
      <c r="BC2366" s="12"/>
      <c r="BD2366" s="12"/>
      <c r="BE2366" s="12"/>
      <c r="BF2366" s="12"/>
      <c r="BG2366" s="12"/>
      <c r="BH2366" s="12"/>
      <c r="BI2366" s="12"/>
      <c r="BJ2366" s="13"/>
      <c r="BK2366" s="13"/>
      <c r="BL2366" s="13"/>
      <c r="BM2366" s="13"/>
      <c r="BN2366" s="13"/>
    </row>
    <row r="2367" spans="4:66" x14ac:dyDescent="0.25">
      <c r="D2367"/>
      <c r="E2367" s="10"/>
      <c r="F2367" s="10"/>
      <c r="G2367" s="10"/>
      <c r="H2367" s="10"/>
      <c r="I2367" s="10"/>
      <c r="J2367" s="10"/>
      <c r="K2367" s="11"/>
      <c r="L2367" s="11"/>
      <c r="M2367" s="12"/>
      <c r="N2367" s="12"/>
      <c r="O2367" s="12"/>
      <c r="P2367" s="12"/>
      <c r="Q2367" s="12"/>
      <c r="R2367" s="12"/>
      <c r="S2367" s="12"/>
      <c r="T2367" s="12"/>
      <c r="U2367" s="12"/>
      <c r="V2367" s="12"/>
      <c r="W2367" s="12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2"/>
      <c r="AS2367" s="12"/>
      <c r="AT2367" s="12"/>
      <c r="AU2367" s="12"/>
      <c r="AV2367" s="12"/>
      <c r="AW2367" s="12"/>
      <c r="AX2367" s="12"/>
      <c r="AY2367" s="12"/>
      <c r="AZ2367" s="12"/>
      <c r="BA2367" s="12"/>
      <c r="BB2367" s="12"/>
      <c r="BC2367" s="12"/>
      <c r="BD2367" s="12"/>
      <c r="BE2367" s="12"/>
      <c r="BF2367" s="12"/>
      <c r="BG2367" s="12"/>
      <c r="BH2367" s="12"/>
      <c r="BI2367" s="12"/>
      <c r="BJ2367" s="13"/>
      <c r="BK2367" s="13"/>
      <c r="BL2367" s="13"/>
      <c r="BM2367" s="13"/>
      <c r="BN2367" s="13"/>
    </row>
    <row r="2368" spans="4:66" x14ac:dyDescent="0.25">
      <c r="D2368"/>
      <c r="E2368" s="10"/>
      <c r="F2368" s="10"/>
      <c r="G2368" s="10"/>
      <c r="H2368" s="10"/>
      <c r="I2368" s="10"/>
      <c r="J2368" s="10"/>
      <c r="K2368" s="11"/>
      <c r="L2368" s="11"/>
      <c r="M2368" s="12"/>
      <c r="N2368" s="12"/>
      <c r="O2368" s="12"/>
      <c r="P2368" s="12"/>
      <c r="Q2368" s="12"/>
      <c r="R2368" s="12"/>
      <c r="S2368" s="12"/>
      <c r="T2368" s="12"/>
      <c r="U2368" s="12"/>
      <c r="V2368" s="12"/>
      <c r="W2368" s="12"/>
      <c r="X2368" s="12"/>
      <c r="Y2368" s="12"/>
      <c r="Z2368" s="12"/>
      <c r="AA2368" s="12"/>
      <c r="AB2368" s="12"/>
      <c r="AC2368" s="12"/>
      <c r="AD2368" s="12"/>
      <c r="AE2368" s="12"/>
      <c r="AF2368" s="12"/>
      <c r="AG2368" s="12"/>
      <c r="AH2368" s="12"/>
      <c r="AI2368" s="12"/>
      <c r="AJ2368" s="12"/>
      <c r="AK2368" s="12"/>
      <c r="AL2368" s="12"/>
      <c r="AM2368" s="12"/>
      <c r="AN2368" s="12"/>
      <c r="AO2368" s="12"/>
      <c r="AP2368" s="12"/>
      <c r="AQ2368" s="12"/>
      <c r="AR2368" s="12"/>
      <c r="AS2368" s="12"/>
      <c r="AT2368" s="12"/>
      <c r="AU2368" s="12"/>
      <c r="AV2368" s="12"/>
      <c r="AW2368" s="12"/>
      <c r="AX2368" s="12"/>
      <c r="AY2368" s="12"/>
      <c r="AZ2368" s="12"/>
      <c r="BA2368" s="12"/>
      <c r="BB2368" s="12"/>
      <c r="BC2368" s="12"/>
      <c r="BD2368" s="12"/>
      <c r="BE2368" s="12"/>
      <c r="BF2368" s="12"/>
      <c r="BG2368" s="12"/>
      <c r="BH2368" s="12"/>
      <c r="BI2368" s="12"/>
      <c r="BJ2368" s="13"/>
      <c r="BK2368" s="13"/>
      <c r="BL2368" s="13"/>
      <c r="BM2368" s="13"/>
      <c r="BN2368" s="13"/>
    </row>
    <row r="2369" spans="4:66" x14ac:dyDescent="0.25">
      <c r="D2369"/>
      <c r="E2369" s="10"/>
      <c r="F2369" s="10"/>
      <c r="G2369" s="10"/>
      <c r="H2369" s="10"/>
      <c r="I2369" s="10"/>
      <c r="J2369" s="10"/>
      <c r="K2369" s="11"/>
      <c r="L2369" s="11"/>
      <c r="M2369" s="12"/>
      <c r="N2369" s="12"/>
      <c r="O2369" s="12"/>
      <c r="P2369" s="12"/>
      <c r="Q2369" s="12"/>
      <c r="R2369" s="12"/>
      <c r="S2369" s="12"/>
      <c r="T2369" s="12"/>
      <c r="U2369" s="12"/>
      <c r="V2369" s="12"/>
      <c r="W2369" s="12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2"/>
      <c r="AS2369" s="12"/>
      <c r="AT2369" s="12"/>
      <c r="AU2369" s="12"/>
      <c r="AV2369" s="12"/>
      <c r="AW2369" s="12"/>
      <c r="AX2369" s="12"/>
      <c r="AY2369" s="12"/>
      <c r="AZ2369" s="12"/>
      <c r="BA2369" s="12"/>
      <c r="BB2369" s="12"/>
      <c r="BC2369" s="12"/>
      <c r="BD2369" s="12"/>
      <c r="BE2369" s="12"/>
      <c r="BF2369" s="12"/>
      <c r="BG2369" s="12"/>
      <c r="BH2369" s="12"/>
      <c r="BI2369" s="12"/>
      <c r="BJ2369" s="13"/>
      <c r="BK2369" s="13"/>
      <c r="BL2369" s="13"/>
      <c r="BM2369" s="13"/>
      <c r="BN2369" s="13"/>
    </row>
    <row r="2370" spans="4:66" x14ac:dyDescent="0.25">
      <c r="D2370"/>
      <c r="E2370" s="10"/>
      <c r="F2370" s="10"/>
      <c r="G2370" s="10"/>
      <c r="H2370" s="10"/>
      <c r="I2370" s="10"/>
      <c r="J2370" s="10"/>
      <c r="K2370" s="11"/>
      <c r="L2370" s="11"/>
      <c r="M2370" s="12"/>
      <c r="N2370" s="12"/>
      <c r="O2370" s="12"/>
      <c r="P2370" s="12"/>
      <c r="Q2370" s="12"/>
      <c r="R2370" s="12"/>
      <c r="S2370" s="12"/>
      <c r="T2370" s="12"/>
      <c r="U2370" s="12"/>
      <c r="V2370" s="12"/>
      <c r="W2370" s="12"/>
      <c r="X2370" s="12"/>
      <c r="Y2370" s="12"/>
      <c r="Z2370" s="12"/>
      <c r="AA2370" s="12"/>
      <c r="AB2370" s="12"/>
      <c r="AC2370" s="12"/>
      <c r="AD2370" s="12"/>
      <c r="AE2370" s="12"/>
      <c r="AF2370" s="12"/>
      <c r="AG2370" s="12"/>
      <c r="AH2370" s="12"/>
      <c r="AI2370" s="12"/>
      <c r="AJ2370" s="12"/>
      <c r="AK2370" s="12"/>
      <c r="AL2370" s="12"/>
      <c r="AM2370" s="12"/>
      <c r="AN2370" s="12"/>
      <c r="AO2370" s="12"/>
      <c r="AP2370" s="12"/>
      <c r="AQ2370" s="12"/>
      <c r="AR2370" s="12"/>
      <c r="AS2370" s="12"/>
      <c r="AT2370" s="12"/>
      <c r="AU2370" s="12"/>
      <c r="AV2370" s="12"/>
      <c r="AW2370" s="12"/>
      <c r="AX2370" s="12"/>
      <c r="AY2370" s="12"/>
      <c r="AZ2370" s="12"/>
      <c r="BA2370" s="12"/>
      <c r="BB2370" s="12"/>
      <c r="BC2370" s="12"/>
      <c r="BD2370" s="12"/>
      <c r="BE2370" s="12"/>
      <c r="BF2370" s="12"/>
      <c r="BG2370" s="12"/>
      <c r="BH2370" s="12"/>
      <c r="BI2370" s="12"/>
      <c r="BJ2370" s="13"/>
      <c r="BK2370" s="13"/>
      <c r="BL2370" s="13"/>
      <c r="BM2370" s="13"/>
      <c r="BN2370" s="13"/>
    </row>
    <row r="2371" spans="4:66" x14ac:dyDescent="0.25">
      <c r="D2371"/>
      <c r="E2371" s="10"/>
      <c r="F2371" s="10"/>
      <c r="G2371" s="10"/>
      <c r="H2371" s="10"/>
      <c r="I2371" s="10"/>
      <c r="J2371" s="10"/>
      <c r="K2371" s="11"/>
      <c r="L2371" s="11"/>
      <c r="M2371" s="12"/>
      <c r="N2371" s="12"/>
      <c r="O2371" s="12"/>
      <c r="P2371" s="12"/>
      <c r="Q2371" s="12"/>
      <c r="R2371" s="12"/>
      <c r="S2371" s="12"/>
      <c r="T2371" s="12"/>
      <c r="U2371" s="12"/>
      <c r="V2371" s="12"/>
      <c r="W2371" s="12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2"/>
      <c r="AS2371" s="12"/>
      <c r="AT2371" s="12"/>
      <c r="AU2371" s="12"/>
      <c r="AV2371" s="12"/>
      <c r="AW2371" s="12"/>
      <c r="AX2371" s="12"/>
      <c r="AY2371" s="12"/>
      <c r="AZ2371" s="12"/>
      <c r="BA2371" s="12"/>
      <c r="BB2371" s="12"/>
      <c r="BC2371" s="12"/>
      <c r="BD2371" s="12"/>
      <c r="BE2371" s="12"/>
      <c r="BF2371" s="12"/>
      <c r="BG2371" s="12"/>
      <c r="BH2371" s="12"/>
      <c r="BI2371" s="12"/>
      <c r="BJ2371" s="13"/>
      <c r="BK2371" s="13"/>
      <c r="BL2371" s="13"/>
      <c r="BM2371" s="13"/>
      <c r="BN2371" s="13"/>
    </row>
    <row r="2372" spans="4:66" x14ac:dyDescent="0.25">
      <c r="D2372"/>
      <c r="E2372" s="10"/>
      <c r="F2372" s="10"/>
      <c r="G2372" s="10"/>
      <c r="H2372" s="10"/>
      <c r="I2372" s="10"/>
      <c r="J2372" s="10"/>
      <c r="K2372" s="11"/>
      <c r="L2372" s="11"/>
      <c r="M2372" s="12"/>
      <c r="N2372" s="12"/>
      <c r="O2372" s="12"/>
      <c r="P2372" s="12"/>
      <c r="Q2372" s="12"/>
      <c r="R2372" s="12"/>
      <c r="S2372" s="12"/>
      <c r="T2372" s="12"/>
      <c r="U2372" s="12"/>
      <c r="V2372" s="12"/>
      <c r="W2372" s="12"/>
      <c r="X2372" s="12"/>
      <c r="Y2372" s="12"/>
      <c r="Z2372" s="12"/>
      <c r="AA2372" s="12"/>
      <c r="AB2372" s="12"/>
      <c r="AC2372" s="12"/>
      <c r="AD2372" s="12"/>
      <c r="AE2372" s="12"/>
      <c r="AF2372" s="12"/>
      <c r="AG2372" s="12"/>
      <c r="AH2372" s="12"/>
      <c r="AI2372" s="12"/>
      <c r="AJ2372" s="12"/>
      <c r="AK2372" s="12"/>
      <c r="AL2372" s="12"/>
      <c r="AM2372" s="12"/>
      <c r="AN2372" s="12"/>
      <c r="AO2372" s="12"/>
      <c r="AP2372" s="12"/>
      <c r="AQ2372" s="12"/>
      <c r="AR2372" s="12"/>
      <c r="AS2372" s="12"/>
      <c r="AT2372" s="12"/>
      <c r="AU2372" s="12"/>
      <c r="AV2372" s="12"/>
      <c r="AW2372" s="12"/>
      <c r="AX2372" s="12"/>
      <c r="AY2372" s="12"/>
      <c r="AZ2372" s="12"/>
      <c r="BA2372" s="12"/>
      <c r="BB2372" s="12"/>
      <c r="BC2372" s="12"/>
      <c r="BD2372" s="12"/>
      <c r="BE2372" s="12"/>
      <c r="BF2372" s="12"/>
      <c r="BG2372" s="12"/>
      <c r="BH2372" s="12"/>
      <c r="BI2372" s="12"/>
      <c r="BJ2372" s="13"/>
      <c r="BK2372" s="13"/>
      <c r="BL2372" s="13"/>
      <c r="BM2372" s="13"/>
      <c r="BN2372" s="13"/>
    </row>
    <row r="2373" spans="4:66" x14ac:dyDescent="0.25">
      <c r="D2373"/>
      <c r="E2373" s="10"/>
      <c r="F2373" s="10"/>
      <c r="G2373" s="10"/>
      <c r="H2373" s="10"/>
      <c r="I2373" s="10"/>
      <c r="J2373" s="10"/>
      <c r="K2373" s="11"/>
      <c r="L2373" s="11"/>
      <c r="M2373" s="12"/>
      <c r="N2373" s="12"/>
      <c r="O2373" s="12"/>
      <c r="P2373" s="12"/>
      <c r="Q2373" s="12"/>
      <c r="R2373" s="12"/>
      <c r="S2373" s="12"/>
      <c r="T2373" s="12"/>
      <c r="U2373" s="12"/>
      <c r="V2373" s="12"/>
      <c r="W2373" s="12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2"/>
      <c r="AS2373" s="12"/>
      <c r="AT2373" s="12"/>
      <c r="AU2373" s="12"/>
      <c r="AV2373" s="12"/>
      <c r="AW2373" s="12"/>
      <c r="AX2373" s="12"/>
      <c r="AY2373" s="12"/>
      <c r="AZ2373" s="12"/>
      <c r="BA2373" s="12"/>
      <c r="BB2373" s="12"/>
      <c r="BC2373" s="12"/>
      <c r="BD2373" s="12"/>
      <c r="BE2373" s="12"/>
      <c r="BF2373" s="12"/>
      <c r="BG2373" s="12"/>
      <c r="BH2373" s="12"/>
      <c r="BI2373" s="12"/>
      <c r="BJ2373" s="13"/>
      <c r="BK2373" s="13"/>
      <c r="BL2373" s="13"/>
      <c r="BM2373" s="13"/>
      <c r="BN2373" s="13"/>
    </row>
    <row r="2374" spans="4:66" x14ac:dyDescent="0.25">
      <c r="D2374"/>
      <c r="E2374" s="10"/>
      <c r="F2374" s="10"/>
      <c r="G2374" s="10"/>
      <c r="H2374" s="10"/>
      <c r="I2374" s="10"/>
      <c r="J2374" s="10"/>
      <c r="K2374" s="11"/>
      <c r="L2374" s="11"/>
      <c r="M2374" s="12"/>
      <c r="N2374" s="12"/>
      <c r="O2374" s="12"/>
      <c r="P2374" s="12"/>
      <c r="Q2374" s="12"/>
      <c r="R2374" s="12"/>
      <c r="S2374" s="12"/>
      <c r="T2374" s="12"/>
      <c r="U2374" s="12"/>
      <c r="V2374" s="12"/>
      <c r="W2374" s="12"/>
      <c r="X2374" s="12"/>
      <c r="Y2374" s="12"/>
      <c r="Z2374" s="12"/>
      <c r="AA2374" s="12"/>
      <c r="AB2374" s="12"/>
      <c r="AC2374" s="12"/>
      <c r="AD2374" s="12"/>
      <c r="AE2374" s="12"/>
      <c r="AF2374" s="12"/>
      <c r="AG2374" s="12"/>
      <c r="AH2374" s="12"/>
      <c r="AI2374" s="12"/>
      <c r="AJ2374" s="12"/>
      <c r="AK2374" s="12"/>
      <c r="AL2374" s="12"/>
      <c r="AM2374" s="12"/>
      <c r="AN2374" s="12"/>
      <c r="AO2374" s="12"/>
      <c r="AP2374" s="12"/>
      <c r="AQ2374" s="12"/>
      <c r="AR2374" s="12"/>
      <c r="AS2374" s="12"/>
      <c r="AT2374" s="12"/>
      <c r="AU2374" s="12"/>
      <c r="AV2374" s="12"/>
      <c r="AW2374" s="12"/>
      <c r="AX2374" s="12"/>
      <c r="AY2374" s="12"/>
      <c r="AZ2374" s="12"/>
      <c r="BA2374" s="12"/>
      <c r="BB2374" s="12"/>
      <c r="BC2374" s="12"/>
      <c r="BD2374" s="12"/>
      <c r="BE2374" s="12"/>
      <c r="BF2374" s="12"/>
      <c r="BG2374" s="12"/>
      <c r="BH2374" s="12"/>
      <c r="BI2374" s="12"/>
      <c r="BJ2374" s="13"/>
      <c r="BK2374" s="13"/>
      <c r="BL2374" s="13"/>
      <c r="BM2374" s="13"/>
      <c r="BN2374" s="13"/>
    </row>
    <row r="2375" spans="4:66" x14ac:dyDescent="0.25">
      <c r="D2375"/>
      <c r="E2375" s="10"/>
      <c r="F2375" s="10"/>
      <c r="G2375" s="10"/>
      <c r="H2375" s="10"/>
      <c r="I2375" s="10"/>
      <c r="J2375" s="10"/>
      <c r="K2375" s="11"/>
      <c r="L2375" s="11"/>
      <c r="M2375" s="12"/>
      <c r="N2375" s="12"/>
      <c r="O2375" s="12"/>
      <c r="P2375" s="12"/>
      <c r="Q2375" s="12"/>
      <c r="R2375" s="12"/>
      <c r="S2375" s="12"/>
      <c r="T2375" s="12"/>
      <c r="U2375" s="12"/>
      <c r="V2375" s="12"/>
      <c r="W2375" s="12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2"/>
      <c r="AS2375" s="12"/>
      <c r="AT2375" s="12"/>
      <c r="AU2375" s="12"/>
      <c r="AV2375" s="12"/>
      <c r="AW2375" s="12"/>
      <c r="AX2375" s="12"/>
      <c r="AY2375" s="12"/>
      <c r="AZ2375" s="12"/>
      <c r="BA2375" s="12"/>
      <c r="BB2375" s="12"/>
      <c r="BC2375" s="12"/>
      <c r="BD2375" s="12"/>
      <c r="BE2375" s="12"/>
      <c r="BF2375" s="12"/>
      <c r="BG2375" s="12"/>
      <c r="BH2375" s="12"/>
      <c r="BI2375" s="12"/>
      <c r="BJ2375" s="13"/>
      <c r="BK2375" s="13"/>
      <c r="BL2375" s="13"/>
      <c r="BM2375" s="13"/>
      <c r="BN2375" s="13"/>
    </row>
    <row r="2376" spans="4:66" x14ac:dyDescent="0.25">
      <c r="D2376"/>
      <c r="E2376" s="10"/>
      <c r="F2376" s="10"/>
      <c r="G2376" s="10"/>
      <c r="H2376" s="10"/>
      <c r="I2376" s="10"/>
      <c r="J2376" s="10"/>
      <c r="K2376" s="11"/>
      <c r="L2376" s="11"/>
      <c r="M2376" s="12"/>
      <c r="N2376" s="12"/>
      <c r="O2376" s="12"/>
      <c r="P2376" s="12"/>
      <c r="Q2376" s="12"/>
      <c r="R2376" s="12"/>
      <c r="S2376" s="12"/>
      <c r="T2376" s="12"/>
      <c r="U2376" s="12"/>
      <c r="V2376" s="12"/>
      <c r="W2376" s="12"/>
      <c r="X2376" s="12"/>
      <c r="Y2376" s="12"/>
      <c r="Z2376" s="12"/>
      <c r="AA2376" s="12"/>
      <c r="AB2376" s="12"/>
      <c r="AC2376" s="12"/>
      <c r="AD2376" s="12"/>
      <c r="AE2376" s="12"/>
      <c r="AF2376" s="12"/>
      <c r="AG2376" s="12"/>
      <c r="AH2376" s="12"/>
      <c r="AI2376" s="12"/>
      <c r="AJ2376" s="12"/>
      <c r="AK2376" s="12"/>
      <c r="AL2376" s="12"/>
      <c r="AM2376" s="12"/>
      <c r="AN2376" s="12"/>
      <c r="AO2376" s="12"/>
      <c r="AP2376" s="12"/>
      <c r="AQ2376" s="12"/>
      <c r="AR2376" s="12"/>
      <c r="AS2376" s="12"/>
      <c r="AT2376" s="12"/>
      <c r="AU2376" s="12"/>
      <c r="AV2376" s="12"/>
      <c r="AW2376" s="12"/>
      <c r="AX2376" s="12"/>
      <c r="AY2376" s="12"/>
      <c r="AZ2376" s="12"/>
      <c r="BA2376" s="12"/>
      <c r="BB2376" s="12"/>
      <c r="BC2376" s="12"/>
      <c r="BD2376" s="12"/>
      <c r="BE2376" s="12"/>
      <c r="BF2376" s="12"/>
      <c r="BG2376" s="12"/>
      <c r="BH2376" s="12"/>
      <c r="BI2376" s="12"/>
      <c r="BJ2376" s="13"/>
      <c r="BK2376" s="13"/>
      <c r="BL2376" s="13"/>
      <c r="BM2376" s="13"/>
      <c r="BN2376" s="13"/>
    </row>
    <row r="2377" spans="4:66" x14ac:dyDescent="0.25">
      <c r="D2377"/>
      <c r="E2377" s="10"/>
      <c r="F2377" s="10"/>
      <c r="G2377" s="10"/>
      <c r="H2377" s="10"/>
      <c r="I2377" s="10"/>
      <c r="J2377" s="10"/>
      <c r="K2377" s="11"/>
      <c r="L2377" s="11"/>
      <c r="M2377" s="12"/>
      <c r="N2377" s="12"/>
      <c r="O2377" s="12"/>
      <c r="P2377" s="12"/>
      <c r="Q2377" s="12"/>
      <c r="R2377" s="12"/>
      <c r="S2377" s="12"/>
      <c r="T2377" s="12"/>
      <c r="U2377" s="12"/>
      <c r="V2377" s="12"/>
      <c r="W2377" s="12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2"/>
      <c r="AS2377" s="12"/>
      <c r="AT2377" s="12"/>
      <c r="AU2377" s="12"/>
      <c r="AV2377" s="12"/>
      <c r="AW2377" s="12"/>
      <c r="AX2377" s="12"/>
      <c r="AY2377" s="12"/>
      <c r="AZ2377" s="12"/>
      <c r="BA2377" s="12"/>
      <c r="BB2377" s="12"/>
      <c r="BC2377" s="12"/>
      <c r="BD2377" s="12"/>
      <c r="BE2377" s="12"/>
      <c r="BF2377" s="12"/>
      <c r="BG2377" s="12"/>
      <c r="BH2377" s="12"/>
      <c r="BI2377" s="12"/>
      <c r="BJ2377" s="13"/>
      <c r="BK2377" s="13"/>
      <c r="BL2377" s="13"/>
      <c r="BM2377" s="13"/>
      <c r="BN2377" s="13"/>
    </row>
    <row r="2378" spans="4:66" x14ac:dyDescent="0.25">
      <c r="D2378"/>
      <c r="E2378" s="10"/>
      <c r="F2378" s="10"/>
      <c r="G2378" s="10"/>
      <c r="H2378" s="10"/>
      <c r="I2378" s="10"/>
      <c r="J2378" s="10"/>
      <c r="K2378" s="11"/>
      <c r="L2378" s="11"/>
      <c r="M2378" s="12"/>
      <c r="N2378" s="12"/>
      <c r="O2378" s="12"/>
      <c r="P2378" s="12"/>
      <c r="Q2378" s="12"/>
      <c r="R2378" s="12"/>
      <c r="S2378" s="12"/>
      <c r="T2378" s="12"/>
      <c r="U2378" s="12"/>
      <c r="V2378" s="12"/>
      <c r="W2378" s="12"/>
      <c r="X2378" s="12"/>
      <c r="Y2378" s="12"/>
      <c r="Z2378" s="12"/>
      <c r="AA2378" s="12"/>
      <c r="AB2378" s="12"/>
      <c r="AC2378" s="12"/>
      <c r="AD2378" s="12"/>
      <c r="AE2378" s="12"/>
      <c r="AF2378" s="12"/>
      <c r="AG2378" s="12"/>
      <c r="AH2378" s="12"/>
      <c r="AI2378" s="12"/>
      <c r="AJ2378" s="12"/>
      <c r="AK2378" s="12"/>
      <c r="AL2378" s="12"/>
      <c r="AM2378" s="12"/>
      <c r="AN2378" s="12"/>
      <c r="AO2378" s="12"/>
      <c r="AP2378" s="12"/>
      <c r="AQ2378" s="12"/>
      <c r="AR2378" s="12"/>
      <c r="AS2378" s="12"/>
      <c r="AT2378" s="12"/>
      <c r="AU2378" s="12"/>
      <c r="AV2378" s="12"/>
      <c r="AW2378" s="12"/>
      <c r="AX2378" s="12"/>
      <c r="AY2378" s="12"/>
      <c r="AZ2378" s="12"/>
      <c r="BA2378" s="12"/>
      <c r="BB2378" s="12"/>
      <c r="BC2378" s="12"/>
      <c r="BD2378" s="12"/>
      <c r="BE2378" s="12"/>
      <c r="BF2378" s="12"/>
      <c r="BG2378" s="12"/>
      <c r="BH2378" s="12"/>
      <c r="BI2378" s="12"/>
      <c r="BJ2378" s="13"/>
      <c r="BK2378" s="13"/>
      <c r="BL2378" s="13"/>
      <c r="BM2378" s="13"/>
      <c r="BN2378" s="13"/>
    </row>
    <row r="2379" spans="4:66" x14ac:dyDescent="0.25">
      <c r="D2379"/>
      <c r="E2379" s="10"/>
      <c r="F2379" s="10"/>
      <c r="G2379" s="10"/>
      <c r="H2379" s="10"/>
      <c r="I2379" s="10"/>
      <c r="J2379" s="10"/>
      <c r="K2379" s="11"/>
      <c r="L2379" s="11"/>
      <c r="M2379" s="12"/>
      <c r="N2379" s="12"/>
      <c r="O2379" s="12"/>
      <c r="P2379" s="12"/>
      <c r="Q2379" s="12"/>
      <c r="R2379" s="12"/>
      <c r="S2379" s="12"/>
      <c r="T2379" s="12"/>
      <c r="U2379" s="12"/>
      <c r="V2379" s="12"/>
      <c r="W2379" s="12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2"/>
      <c r="AS2379" s="12"/>
      <c r="AT2379" s="12"/>
      <c r="AU2379" s="12"/>
      <c r="AV2379" s="12"/>
      <c r="AW2379" s="12"/>
      <c r="AX2379" s="12"/>
      <c r="AY2379" s="12"/>
      <c r="AZ2379" s="12"/>
      <c r="BA2379" s="12"/>
      <c r="BB2379" s="12"/>
      <c r="BC2379" s="12"/>
      <c r="BD2379" s="12"/>
      <c r="BE2379" s="12"/>
      <c r="BF2379" s="12"/>
      <c r="BG2379" s="12"/>
      <c r="BH2379" s="12"/>
      <c r="BI2379" s="12"/>
      <c r="BJ2379" s="13"/>
      <c r="BK2379" s="13"/>
      <c r="BL2379" s="13"/>
      <c r="BM2379" s="13"/>
      <c r="BN2379" s="13"/>
    </row>
    <row r="2380" spans="4:66" x14ac:dyDescent="0.25">
      <c r="D2380"/>
      <c r="E2380" s="10"/>
      <c r="F2380" s="10"/>
      <c r="G2380" s="10"/>
      <c r="H2380" s="10"/>
      <c r="I2380" s="10"/>
      <c r="J2380" s="10"/>
      <c r="K2380" s="11"/>
      <c r="L2380" s="11"/>
      <c r="M2380" s="12"/>
      <c r="N2380" s="12"/>
      <c r="O2380" s="12"/>
      <c r="P2380" s="12"/>
      <c r="Q2380" s="12"/>
      <c r="R2380" s="12"/>
      <c r="S2380" s="12"/>
      <c r="T2380" s="12"/>
      <c r="U2380" s="12"/>
      <c r="V2380" s="12"/>
      <c r="W2380" s="12"/>
      <c r="X2380" s="12"/>
      <c r="Y2380" s="12"/>
      <c r="Z2380" s="12"/>
      <c r="AA2380" s="12"/>
      <c r="AB2380" s="12"/>
      <c r="AC2380" s="12"/>
      <c r="AD2380" s="12"/>
      <c r="AE2380" s="12"/>
      <c r="AF2380" s="12"/>
      <c r="AG2380" s="12"/>
      <c r="AH2380" s="12"/>
      <c r="AI2380" s="12"/>
      <c r="AJ2380" s="12"/>
      <c r="AK2380" s="12"/>
      <c r="AL2380" s="12"/>
      <c r="AM2380" s="12"/>
      <c r="AN2380" s="12"/>
      <c r="AO2380" s="12"/>
      <c r="AP2380" s="12"/>
      <c r="AQ2380" s="12"/>
      <c r="AR2380" s="12"/>
      <c r="AS2380" s="12"/>
      <c r="AT2380" s="12"/>
      <c r="AU2380" s="12"/>
      <c r="AV2380" s="12"/>
      <c r="AW2380" s="12"/>
      <c r="AX2380" s="12"/>
      <c r="AY2380" s="12"/>
      <c r="AZ2380" s="12"/>
      <c r="BA2380" s="12"/>
      <c r="BB2380" s="12"/>
      <c r="BC2380" s="12"/>
      <c r="BD2380" s="12"/>
      <c r="BE2380" s="12"/>
      <c r="BF2380" s="12"/>
      <c r="BG2380" s="12"/>
      <c r="BH2380" s="12"/>
      <c r="BI2380" s="12"/>
      <c r="BJ2380" s="13"/>
      <c r="BK2380" s="13"/>
      <c r="BL2380" s="13"/>
      <c r="BM2380" s="13"/>
      <c r="BN2380" s="13"/>
    </row>
    <row r="2381" spans="4:66" x14ac:dyDescent="0.25">
      <c r="D2381"/>
      <c r="E2381" s="10"/>
      <c r="F2381" s="10"/>
      <c r="G2381" s="10"/>
      <c r="H2381" s="10"/>
      <c r="I2381" s="10"/>
      <c r="J2381" s="10"/>
      <c r="K2381" s="11"/>
      <c r="L2381" s="11"/>
      <c r="M2381" s="12"/>
      <c r="N2381" s="12"/>
      <c r="O2381" s="12"/>
      <c r="P2381" s="12"/>
      <c r="Q2381" s="12"/>
      <c r="R2381" s="12"/>
      <c r="S2381" s="12"/>
      <c r="T2381" s="12"/>
      <c r="U2381" s="12"/>
      <c r="V2381" s="12"/>
      <c r="W2381" s="12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2"/>
      <c r="AS2381" s="12"/>
      <c r="AT2381" s="12"/>
      <c r="AU2381" s="12"/>
      <c r="AV2381" s="12"/>
      <c r="AW2381" s="12"/>
      <c r="AX2381" s="12"/>
      <c r="AY2381" s="12"/>
      <c r="AZ2381" s="12"/>
      <c r="BA2381" s="12"/>
      <c r="BB2381" s="12"/>
      <c r="BC2381" s="12"/>
      <c r="BD2381" s="12"/>
      <c r="BE2381" s="12"/>
      <c r="BF2381" s="12"/>
      <c r="BG2381" s="12"/>
      <c r="BH2381" s="12"/>
      <c r="BI2381" s="12"/>
      <c r="BJ2381" s="13"/>
      <c r="BK2381" s="13"/>
      <c r="BL2381" s="13"/>
      <c r="BM2381" s="13"/>
      <c r="BN2381" s="13"/>
    </row>
    <row r="2382" spans="4:66" x14ac:dyDescent="0.25">
      <c r="D2382"/>
      <c r="E2382" s="10"/>
      <c r="F2382" s="10"/>
      <c r="G2382" s="10"/>
      <c r="H2382" s="10"/>
      <c r="I2382" s="10"/>
      <c r="J2382" s="10"/>
      <c r="K2382" s="11"/>
      <c r="L2382" s="11"/>
      <c r="M2382" s="12"/>
      <c r="N2382" s="12"/>
      <c r="O2382" s="12"/>
      <c r="P2382" s="12"/>
      <c r="Q2382" s="12"/>
      <c r="R2382" s="12"/>
      <c r="S2382" s="12"/>
      <c r="T2382" s="12"/>
      <c r="U2382" s="12"/>
      <c r="V2382" s="12"/>
      <c r="W2382" s="12"/>
      <c r="X2382" s="12"/>
      <c r="Y2382" s="12"/>
      <c r="Z2382" s="12"/>
      <c r="AA2382" s="12"/>
      <c r="AB2382" s="12"/>
      <c r="AC2382" s="12"/>
      <c r="AD2382" s="12"/>
      <c r="AE2382" s="12"/>
      <c r="AF2382" s="12"/>
      <c r="AG2382" s="12"/>
      <c r="AH2382" s="12"/>
      <c r="AI2382" s="12"/>
      <c r="AJ2382" s="12"/>
      <c r="AK2382" s="12"/>
      <c r="AL2382" s="12"/>
      <c r="AM2382" s="12"/>
      <c r="AN2382" s="12"/>
      <c r="AO2382" s="12"/>
      <c r="AP2382" s="12"/>
      <c r="AQ2382" s="12"/>
      <c r="AR2382" s="12"/>
      <c r="AS2382" s="12"/>
      <c r="AT2382" s="12"/>
      <c r="AU2382" s="12"/>
      <c r="AV2382" s="12"/>
      <c r="AW2382" s="12"/>
      <c r="AX2382" s="12"/>
      <c r="AY2382" s="12"/>
      <c r="AZ2382" s="12"/>
      <c r="BA2382" s="12"/>
      <c r="BB2382" s="12"/>
      <c r="BC2382" s="12"/>
      <c r="BD2382" s="12"/>
      <c r="BE2382" s="12"/>
      <c r="BF2382" s="12"/>
      <c r="BG2382" s="12"/>
      <c r="BH2382" s="12"/>
      <c r="BI2382" s="12"/>
      <c r="BJ2382" s="13"/>
      <c r="BK2382" s="13"/>
      <c r="BL2382" s="13"/>
      <c r="BM2382" s="13"/>
      <c r="BN2382" s="13"/>
    </row>
    <row r="2383" spans="4:66" x14ac:dyDescent="0.25">
      <c r="D2383"/>
      <c r="E2383" s="10"/>
      <c r="F2383" s="10"/>
      <c r="G2383" s="10"/>
      <c r="H2383" s="10"/>
      <c r="I2383" s="10"/>
      <c r="J2383" s="10"/>
      <c r="K2383" s="11"/>
      <c r="L2383" s="11"/>
      <c r="M2383" s="12"/>
      <c r="N2383" s="12"/>
      <c r="O2383" s="12"/>
      <c r="P2383" s="12"/>
      <c r="Q2383" s="12"/>
      <c r="R2383" s="12"/>
      <c r="S2383" s="12"/>
      <c r="T2383" s="12"/>
      <c r="U2383" s="12"/>
      <c r="V2383" s="12"/>
      <c r="W2383" s="12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2"/>
      <c r="AS2383" s="12"/>
      <c r="AT2383" s="12"/>
      <c r="AU2383" s="12"/>
      <c r="AV2383" s="12"/>
      <c r="AW2383" s="12"/>
      <c r="AX2383" s="12"/>
      <c r="AY2383" s="12"/>
      <c r="AZ2383" s="12"/>
      <c r="BA2383" s="12"/>
      <c r="BB2383" s="12"/>
      <c r="BC2383" s="12"/>
      <c r="BD2383" s="12"/>
      <c r="BE2383" s="12"/>
      <c r="BF2383" s="12"/>
      <c r="BG2383" s="12"/>
      <c r="BH2383" s="12"/>
      <c r="BI2383" s="12"/>
      <c r="BJ2383" s="13"/>
      <c r="BK2383" s="13"/>
      <c r="BL2383" s="13"/>
      <c r="BM2383" s="13"/>
      <c r="BN2383" s="13"/>
    </row>
    <row r="2384" spans="4:66" x14ac:dyDescent="0.25">
      <c r="D2384"/>
      <c r="E2384" s="10"/>
      <c r="F2384" s="10"/>
      <c r="G2384" s="10"/>
      <c r="H2384" s="10"/>
      <c r="I2384" s="10"/>
      <c r="J2384" s="10"/>
      <c r="K2384" s="11"/>
      <c r="L2384" s="11"/>
      <c r="M2384" s="12"/>
      <c r="N2384" s="12"/>
      <c r="O2384" s="12"/>
      <c r="P2384" s="12"/>
      <c r="Q2384" s="12"/>
      <c r="R2384" s="12"/>
      <c r="S2384" s="12"/>
      <c r="T2384" s="12"/>
      <c r="U2384" s="12"/>
      <c r="V2384" s="12"/>
      <c r="W2384" s="12"/>
      <c r="X2384" s="12"/>
      <c r="Y2384" s="12"/>
      <c r="Z2384" s="12"/>
      <c r="AA2384" s="12"/>
      <c r="AB2384" s="12"/>
      <c r="AC2384" s="12"/>
      <c r="AD2384" s="12"/>
      <c r="AE2384" s="12"/>
      <c r="AF2384" s="12"/>
      <c r="AG2384" s="12"/>
      <c r="AH2384" s="12"/>
      <c r="AI2384" s="12"/>
      <c r="AJ2384" s="12"/>
      <c r="AK2384" s="12"/>
      <c r="AL2384" s="12"/>
      <c r="AM2384" s="12"/>
      <c r="AN2384" s="12"/>
      <c r="AO2384" s="12"/>
      <c r="AP2384" s="12"/>
      <c r="AQ2384" s="12"/>
      <c r="AR2384" s="12"/>
      <c r="AS2384" s="12"/>
      <c r="AT2384" s="12"/>
      <c r="AU2384" s="12"/>
      <c r="AV2384" s="12"/>
      <c r="AW2384" s="12"/>
      <c r="AX2384" s="12"/>
      <c r="AY2384" s="12"/>
      <c r="AZ2384" s="12"/>
      <c r="BA2384" s="12"/>
      <c r="BB2384" s="12"/>
      <c r="BC2384" s="12"/>
      <c r="BD2384" s="12"/>
      <c r="BE2384" s="12"/>
      <c r="BF2384" s="12"/>
      <c r="BG2384" s="12"/>
      <c r="BH2384" s="12"/>
      <c r="BI2384" s="12"/>
      <c r="BJ2384" s="13"/>
      <c r="BK2384" s="13"/>
      <c r="BL2384" s="13"/>
      <c r="BM2384" s="13"/>
      <c r="BN2384" s="13"/>
    </row>
    <row r="2385" spans="4:66" x14ac:dyDescent="0.25">
      <c r="D2385"/>
      <c r="E2385" s="10"/>
      <c r="F2385" s="10"/>
      <c r="G2385" s="10"/>
      <c r="H2385" s="10"/>
      <c r="I2385" s="10"/>
      <c r="J2385" s="10"/>
      <c r="K2385" s="11"/>
      <c r="L2385" s="11"/>
      <c r="M2385" s="12"/>
      <c r="N2385" s="12"/>
      <c r="O2385" s="12"/>
      <c r="P2385" s="12"/>
      <c r="Q2385" s="12"/>
      <c r="R2385" s="12"/>
      <c r="S2385" s="12"/>
      <c r="T2385" s="12"/>
      <c r="U2385" s="12"/>
      <c r="V2385" s="12"/>
      <c r="W2385" s="12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2"/>
      <c r="AS2385" s="12"/>
      <c r="AT2385" s="12"/>
      <c r="AU2385" s="12"/>
      <c r="AV2385" s="12"/>
      <c r="AW2385" s="12"/>
      <c r="AX2385" s="12"/>
      <c r="AY2385" s="12"/>
      <c r="AZ2385" s="12"/>
      <c r="BA2385" s="12"/>
      <c r="BB2385" s="12"/>
      <c r="BC2385" s="12"/>
      <c r="BD2385" s="12"/>
      <c r="BE2385" s="12"/>
      <c r="BF2385" s="12"/>
      <c r="BG2385" s="12"/>
      <c r="BH2385" s="12"/>
      <c r="BI2385" s="12"/>
      <c r="BJ2385" s="13"/>
      <c r="BK2385" s="13"/>
      <c r="BL2385" s="13"/>
      <c r="BM2385" s="13"/>
      <c r="BN2385" s="13"/>
    </row>
    <row r="2386" spans="4:66" x14ac:dyDescent="0.25">
      <c r="D2386"/>
      <c r="E2386" s="10"/>
      <c r="F2386" s="10"/>
      <c r="G2386" s="10"/>
      <c r="H2386" s="10"/>
      <c r="I2386" s="10"/>
      <c r="J2386" s="10"/>
      <c r="K2386" s="11"/>
      <c r="L2386" s="11"/>
      <c r="M2386" s="12"/>
      <c r="N2386" s="12"/>
      <c r="O2386" s="12"/>
      <c r="P2386" s="12"/>
      <c r="Q2386" s="12"/>
      <c r="R2386" s="12"/>
      <c r="S2386" s="12"/>
      <c r="T2386" s="12"/>
      <c r="U2386" s="12"/>
      <c r="V2386" s="12"/>
      <c r="W2386" s="12"/>
      <c r="X2386" s="12"/>
      <c r="Y2386" s="12"/>
      <c r="Z2386" s="12"/>
      <c r="AA2386" s="12"/>
      <c r="AB2386" s="12"/>
      <c r="AC2386" s="12"/>
      <c r="AD2386" s="12"/>
      <c r="AE2386" s="12"/>
      <c r="AF2386" s="12"/>
      <c r="AG2386" s="12"/>
      <c r="AH2386" s="12"/>
      <c r="AI2386" s="12"/>
      <c r="AJ2386" s="12"/>
      <c r="AK2386" s="12"/>
      <c r="AL2386" s="12"/>
      <c r="AM2386" s="12"/>
      <c r="AN2386" s="12"/>
      <c r="AO2386" s="12"/>
      <c r="AP2386" s="12"/>
      <c r="AQ2386" s="12"/>
      <c r="AR2386" s="12"/>
      <c r="AS2386" s="12"/>
      <c r="AT2386" s="12"/>
      <c r="AU2386" s="12"/>
      <c r="AV2386" s="12"/>
      <c r="AW2386" s="12"/>
      <c r="AX2386" s="12"/>
      <c r="AY2386" s="12"/>
      <c r="AZ2386" s="12"/>
      <c r="BA2386" s="12"/>
      <c r="BB2386" s="12"/>
      <c r="BC2386" s="12"/>
      <c r="BD2386" s="12"/>
      <c r="BE2386" s="12"/>
      <c r="BF2386" s="12"/>
      <c r="BG2386" s="12"/>
      <c r="BH2386" s="12"/>
      <c r="BI2386" s="12"/>
      <c r="BJ2386" s="13"/>
      <c r="BK2386" s="13"/>
      <c r="BL2386" s="13"/>
      <c r="BM2386" s="13"/>
      <c r="BN2386" s="13"/>
    </row>
    <row r="2387" spans="4:66" x14ac:dyDescent="0.25">
      <c r="D2387"/>
      <c r="E2387" s="10"/>
      <c r="F2387" s="10"/>
      <c r="G2387" s="10"/>
      <c r="H2387" s="10"/>
      <c r="I2387" s="10"/>
      <c r="J2387" s="10"/>
      <c r="K2387" s="11"/>
      <c r="L2387" s="11"/>
      <c r="M2387" s="12"/>
      <c r="N2387" s="12"/>
      <c r="O2387" s="12"/>
      <c r="P2387" s="12"/>
      <c r="Q2387" s="12"/>
      <c r="R2387" s="12"/>
      <c r="S2387" s="12"/>
      <c r="T2387" s="12"/>
      <c r="U2387" s="12"/>
      <c r="V2387" s="12"/>
      <c r="W2387" s="12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2"/>
      <c r="AS2387" s="12"/>
      <c r="AT2387" s="12"/>
      <c r="AU2387" s="12"/>
      <c r="AV2387" s="12"/>
      <c r="AW2387" s="12"/>
      <c r="AX2387" s="12"/>
      <c r="AY2387" s="12"/>
      <c r="AZ2387" s="12"/>
      <c r="BA2387" s="12"/>
      <c r="BB2387" s="12"/>
      <c r="BC2387" s="12"/>
      <c r="BD2387" s="12"/>
      <c r="BE2387" s="12"/>
      <c r="BF2387" s="12"/>
      <c r="BG2387" s="12"/>
      <c r="BH2387" s="12"/>
      <c r="BI2387" s="12"/>
      <c r="BJ2387" s="13"/>
      <c r="BK2387" s="13"/>
      <c r="BL2387" s="13"/>
      <c r="BM2387" s="13"/>
      <c r="BN2387" s="13"/>
    </row>
    <row r="2388" spans="4:66" x14ac:dyDescent="0.25">
      <c r="D2388"/>
      <c r="E2388" s="10"/>
      <c r="F2388" s="10"/>
      <c r="G2388" s="10"/>
      <c r="H2388" s="10"/>
      <c r="I2388" s="10"/>
      <c r="J2388" s="10"/>
      <c r="K2388" s="11"/>
      <c r="L2388" s="11"/>
      <c r="M2388" s="12"/>
      <c r="N2388" s="12"/>
      <c r="O2388" s="12"/>
      <c r="P2388" s="12"/>
      <c r="Q2388" s="12"/>
      <c r="R2388" s="12"/>
      <c r="S2388" s="12"/>
      <c r="T2388" s="12"/>
      <c r="U2388" s="12"/>
      <c r="V2388" s="12"/>
      <c r="W2388" s="12"/>
      <c r="X2388" s="12"/>
      <c r="Y2388" s="12"/>
      <c r="Z2388" s="12"/>
      <c r="AA2388" s="12"/>
      <c r="AB2388" s="12"/>
      <c r="AC2388" s="12"/>
      <c r="AD2388" s="12"/>
      <c r="AE2388" s="12"/>
      <c r="AF2388" s="12"/>
      <c r="AG2388" s="12"/>
      <c r="AH2388" s="12"/>
      <c r="AI2388" s="12"/>
      <c r="AJ2388" s="12"/>
      <c r="AK2388" s="12"/>
      <c r="AL2388" s="12"/>
      <c r="AM2388" s="12"/>
      <c r="AN2388" s="12"/>
      <c r="AO2388" s="12"/>
      <c r="AP2388" s="12"/>
      <c r="AQ2388" s="12"/>
      <c r="AR2388" s="12"/>
      <c r="AS2388" s="12"/>
      <c r="AT2388" s="12"/>
      <c r="AU2388" s="12"/>
      <c r="AV2388" s="12"/>
      <c r="AW2388" s="12"/>
      <c r="AX2388" s="12"/>
      <c r="AY2388" s="12"/>
      <c r="AZ2388" s="12"/>
      <c r="BA2388" s="12"/>
      <c r="BB2388" s="12"/>
      <c r="BC2388" s="12"/>
      <c r="BD2388" s="12"/>
      <c r="BE2388" s="12"/>
      <c r="BF2388" s="12"/>
      <c r="BG2388" s="12"/>
      <c r="BH2388" s="12"/>
      <c r="BI2388" s="12"/>
      <c r="BJ2388" s="13"/>
      <c r="BK2388" s="13"/>
      <c r="BL2388" s="13"/>
      <c r="BM2388" s="13"/>
      <c r="BN2388" s="13"/>
    </row>
    <row r="2389" spans="4:66" x14ac:dyDescent="0.25">
      <c r="D2389"/>
      <c r="E2389" s="10"/>
      <c r="F2389" s="10"/>
      <c r="G2389" s="10"/>
      <c r="H2389" s="10"/>
      <c r="I2389" s="10"/>
      <c r="J2389" s="10"/>
      <c r="K2389" s="11"/>
      <c r="L2389" s="11"/>
      <c r="M2389" s="12"/>
      <c r="N2389" s="12"/>
      <c r="O2389" s="12"/>
      <c r="P2389" s="12"/>
      <c r="Q2389" s="12"/>
      <c r="R2389" s="12"/>
      <c r="S2389" s="12"/>
      <c r="T2389" s="12"/>
      <c r="U2389" s="12"/>
      <c r="V2389" s="12"/>
      <c r="W2389" s="12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2"/>
      <c r="AS2389" s="12"/>
      <c r="AT2389" s="12"/>
      <c r="AU2389" s="12"/>
      <c r="AV2389" s="12"/>
      <c r="AW2389" s="12"/>
      <c r="AX2389" s="12"/>
      <c r="AY2389" s="12"/>
      <c r="AZ2389" s="12"/>
      <c r="BA2389" s="12"/>
      <c r="BB2389" s="12"/>
      <c r="BC2389" s="12"/>
      <c r="BD2389" s="12"/>
      <c r="BE2389" s="12"/>
      <c r="BF2389" s="12"/>
      <c r="BG2389" s="12"/>
      <c r="BH2389" s="12"/>
      <c r="BI2389" s="12"/>
      <c r="BJ2389" s="13"/>
      <c r="BK2389" s="13"/>
      <c r="BL2389" s="13"/>
      <c r="BM2389" s="13"/>
      <c r="BN2389" s="13"/>
    </row>
    <row r="2390" spans="4:66" x14ac:dyDescent="0.25">
      <c r="D2390"/>
      <c r="E2390" s="10"/>
      <c r="F2390" s="10"/>
      <c r="G2390" s="10"/>
      <c r="H2390" s="10"/>
      <c r="I2390" s="10"/>
      <c r="J2390" s="10"/>
      <c r="K2390" s="11"/>
      <c r="L2390" s="11"/>
      <c r="M2390" s="12"/>
      <c r="N2390" s="12"/>
      <c r="O2390" s="12"/>
      <c r="P2390" s="12"/>
      <c r="Q2390" s="12"/>
      <c r="R2390" s="12"/>
      <c r="S2390" s="12"/>
      <c r="T2390" s="12"/>
      <c r="U2390" s="12"/>
      <c r="V2390" s="12"/>
      <c r="W2390" s="12"/>
      <c r="X2390" s="12"/>
      <c r="Y2390" s="12"/>
      <c r="Z2390" s="12"/>
      <c r="AA2390" s="12"/>
      <c r="AB2390" s="12"/>
      <c r="AC2390" s="12"/>
      <c r="AD2390" s="12"/>
      <c r="AE2390" s="12"/>
      <c r="AF2390" s="12"/>
      <c r="AG2390" s="12"/>
      <c r="AH2390" s="12"/>
      <c r="AI2390" s="12"/>
      <c r="AJ2390" s="12"/>
      <c r="AK2390" s="12"/>
      <c r="AL2390" s="12"/>
      <c r="AM2390" s="12"/>
      <c r="AN2390" s="12"/>
      <c r="AO2390" s="12"/>
      <c r="AP2390" s="12"/>
      <c r="AQ2390" s="12"/>
      <c r="AR2390" s="12"/>
      <c r="AS2390" s="12"/>
      <c r="AT2390" s="12"/>
      <c r="AU2390" s="12"/>
      <c r="AV2390" s="12"/>
      <c r="AW2390" s="12"/>
      <c r="AX2390" s="12"/>
      <c r="AY2390" s="12"/>
      <c r="AZ2390" s="12"/>
      <c r="BA2390" s="12"/>
      <c r="BB2390" s="12"/>
      <c r="BC2390" s="12"/>
      <c r="BD2390" s="12"/>
      <c r="BE2390" s="12"/>
      <c r="BF2390" s="12"/>
      <c r="BG2390" s="12"/>
      <c r="BH2390" s="12"/>
      <c r="BI2390" s="12"/>
      <c r="BJ2390" s="13"/>
      <c r="BK2390" s="13"/>
      <c r="BL2390" s="13"/>
      <c r="BM2390" s="13"/>
      <c r="BN2390" s="13"/>
    </row>
    <row r="2391" spans="4:66" x14ac:dyDescent="0.25">
      <c r="D2391"/>
      <c r="E2391" s="10"/>
      <c r="F2391" s="10"/>
      <c r="G2391" s="10"/>
      <c r="H2391" s="10"/>
      <c r="I2391" s="10"/>
      <c r="J2391" s="10"/>
      <c r="K2391" s="11"/>
      <c r="L2391" s="11"/>
      <c r="M2391" s="12"/>
      <c r="N2391" s="12"/>
      <c r="O2391" s="12"/>
      <c r="P2391" s="12"/>
      <c r="Q2391" s="12"/>
      <c r="R2391" s="12"/>
      <c r="S2391" s="12"/>
      <c r="T2391" s="12"/>
      <c r="U2391" s="12"/>
      <c r="V2391" s="12"/>
      <c r="W2391" s="12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2"/>
      <c r="AS2391" s="12"/>
      <c r="AT2391" s="12"/>
      <c r="AU2391" s="12"/>
      <c r="AV2391" s="12"/>
      <c r="AW2391" s="12"/>
      <c r="AX2391" s="12"/>
      <c r="AY2391" s="12"/>
      <c r="AZ2391" s="12"/>
      <c r="BA2391" s="12"/>
      <c r="BB2391" s="12"/>
      <c r="BC2391" s="12"/>
      <c r="BD2391" s="12"/>
      <c r="BE2391" s="12"/>
      <c r="BF2391" s="12"/>
      <c r="BG2391" s="12"/>
      <c r="BH2391" s="12"/>
      <c r="BI2391" s="12"/>
      <c r="BJ2391" s="13"/>
      <c r="BK2391" s="13"/>
      <c r="BL2391" s="13"/>
      <c r="BM2391" s="13"/>
      <c r="BN2391" s="13"/>
    </row>
    <row r="2392" spans="4:66" x14ac:dyDescent="0.25">
      <c r="D2392"/>
      <c r="E2392" s="10"/>
      <c r="F2392" s="10"/>
      <c r="G2392" s="10"/>
      <c r="H2392" s="10"/>
      <c r="I2392" s="10"/>
      <c r="J2392" s="10"/>
      <c r="K2392" s="11"/>
      <c r="L2392" s="11"/>
      <c r="M2392" s="12"/>
      <c r="N2392" s="12"/>
      <c r="O2392" s="12"/>
      <c r="P2392" s="12"/>
      <c r="Q2392" s="12"/>
      <c r="R2392" s="12"/>
      <c r="S2392" s="12"/>
      <c r="T2392" s="12"/>
      <c r="U2392" s="12"/>
      <c r="V2392" s="12"/>
      <c r="W2392" s="12"/>
      <c r="X2392" s="12"/>
      <c r="Y2392" s="12"/>
      <c r="Z2392" s="12"/>
      <c r="AA2392" s="12"/>
      <c r="AB2392" s="12"/>
      <c r="AC2392" s="12"/>
      <c r="AD2392" s="12"/>
      <c r="AE2392" s="12"/>
      <c r="AF2392" s="12"/>
      <c r="AG2392" s="12"/>
      <c r="AH2392" s="12"/>
      <c r="AI2392" s="12"/>
      <c r="AJ2392" s="12"/>
      <c r="AK2392" s="12"/>
      <c r="AL2392" s="12"/>
      <c r="AM2392" s="12"/>
      <c r="AN2392" s="12"/>
      <c r="AO2392" s="12"/>
      <c r="AP2392" s="12"/>
      <c r="AQ2392" s="12"/>
      <c r="AR2392" s="12"/>
      <c r="AS2392" s="12"/>
      <c r="AT2392" s="12"/>
      <c r="AU2392" s="12"/>
      <c r="AV2392" s="12"/>
      <c r="AW2392" s="12"/>
      <c r="AX2392" s="12"/>
      <c r="AY2392" s="12"/>
      <c r="AZ2392" s="12"/>
      <c r="BA2392" s="12"/>
      <c r="BB2392" s="12"/>
      <c r="BC2392" s="12"/>
      <c r="BD2392" s="12"/>
      <c r="BE2392" s="12"/>
      <c r="BF2392" s="12"/>
      <c r="BG2392" s="12"/>
      <c r="BH2392" s="12"/>
      <c r="BI2392" s="12"/>
      <c r="BJ2392" s="13"/>
      <c r="BK2392" s="13"/>
      <c r="BL2392" s="13"/>
      <c r="BM2392" s="13"/>
      <c r="BN2392" s="13"/>
    </row>
    <row r="2393" spans="4:66" x14ac:dyDescent="0.25">
      <c r="D2393"/>
      <c r="E2393" s="10"/>
      <c r="F2393" s="10"/>
      <c r="G2393" s="10"/>
      <c r="H2393" s="10"/>
      <c r="I2393" s="10"/>
      <c r="J2393" s="10"/>
      <c r="K2393" s="11"/>
      <c r="L2393" s="11"/>
      <c r="M2393" s="12"/>
      <c r="N2393" s="12"/>
      <c r="O2393" s="12"/>
      <c r="P2393" s="12"/>
      <c r="Q2393" s="12"/>
      <c r="R2393" s="12"/>
      <c r="S2393" s="12"/>
      <c r="T2393" s="12"/>
      <c r="U2393" s="12"/>
      <c r="V2393" s="12"/>
      <c r="W2393" s="12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2"/>
      <c r="AS2393" s="12"/>
      <c r="AT2393" s="12"/>
      <c r="AU2393" s="12"/>
      <c r="AV2393" s="12"/>
      <c r="AW2393" s="12"/>
      <c r="AX2393" s="12"/>
      <c r="AY2393" s="12"/>
      <c r="AZ2393" s="12"/>
      <c r="BA2393" s="12"/>
      <c r="BB2393" s="12"/>
      <c r="BC2393" s="12"/>
      <c r="BD2393" s="12"/>
      <c r="BE2393" s="12"/>
      <c r="BF2393" s="12"/>
      <c r="BG2393" s="12"/>
      <c r="BH2393" s="12"/>
      <c r="BI2393" s="12"/>
      <c r="BJ2393" s="13"/>
      <c r="BK2393" s="13"/>
      <c r="BL2393" s="13"/>
      <c r="BM2393" s="13"/>
      <c r="BN2393" s="13"/>
    </row>
    <row r="2394" spans="4:66" x14ac:dyDescent="0.25">
      <c r="D2394"/>
      <c r="E2394" s="10"/>
      <c r="F2394" s="10"/>
      <c r="G2394" s="10"/>
      <c r="H2394" s="10"/>
      <c r="I2394" s="10"/>
      <c r="J2394" s="10"/>
      <c r="K2394" s="11"/>
      <c r="L2394" s="11"/>
      <c r="M2394" s="12"/>
      <c r="N2394" s="12"/>
      <c r="O2394" s="12"/>
      <c r="P2394" s="12"/>
      <c r="Q2394" s="12"/>
      <c r="R2394" s="12"/>
      <c r="S2394" s="12"/>
      <c r="T2394" s="12"/>
      <c r="U2394" s="12"/>
      <c r="V2394" s="12"/>
      <c r="W2394" s="12"/>
      <c r="X2394" s="12"/>
      <c r="Y2394" s="12"/>
      <c r="Z2394" s="12"/>
      <c r="AA2394" s="12"/>
      <c r="AB2394" s="12"/>
      <c r="AC2394" s="12"/>
      <c r="AD2394" s="12"/>
      <c r="AE2394" s="12"/>
      <c r="AF2394" s="12"/>
      <c r="AG2394" s="12"/>
      <c r="AH2394" s="12"/>
      <c r="AI2394" s="12"/>
      <c r="AJ2394" s="12"/>
      <c r="AK2394" s="12"/>
      <c r="AL2394" s="12"/>
      <c r="AM2394" s="12"/>
      <c r="AN2394" s="12"/>
      <c r="AO2394" s="12"/>
      <c r="AP2394" s="12"/>
      <c r="AQ2394" s="12"/>
      <c r="AR2394" s="12"/>
      <c r="AS2394" s="12"/>
      <c r="AT2394" s="12"/>
      <c r="AU2394" s="12"/>
      <c r="AV2394" s="12"/>
      <c r="AW2394" s="12"/>
      <c r="AX2394" s="12"/>
      <c r="AY2394" s="12"/>
      <c r="AZ2394" s="12"/>
      <c r="BA2394" s="12"/>
      <c r="BB2394" s="12"/>
      <c r="BC2394" s="12"/>
      <c r="BD2394" s="12"/>
      <c r="BE2394" s="12"/>
      <c r="BF2394" s="12"/>
      <c r="BG2394" s="12"/>
      <c r="BH2394" s="12"/>
      <c r="BI2394" s="12"/>
      <c r="BJ2394" s="13"/>
      <c r="BK2394" s="13"/>
      <c r="BL2394" s="13"/>
      <c r="BM2394" s="13"/>
      <c r="BN2394" s="13"/>
    </row>
    <row r="2395" spans="4:66" x14ac:dyDescent="0.25">
      <c r="D2395"/>
      <c r="E2395" s="10"/>
      <c r="F2395" s="10"/>
      <c r="G2395" s="10"/>
      <c r="H2395" s="10"/>
      <c r="I2395" s="10"/>
      <c r="J2395" s="10"/>
      <c r="K2395" s="11"/>
      <c r="L2395" s="11"/>
      <c r="M2395" s="12"/>
      <c r="N2395" s="12"/>
      <c r="O2395" s="12"/>
      <c r="P2395" s="12"/>
      <c r="Q2395" s="12"/>
      <c r="R2395" s="12"/>
      <c r="S2395" s="12"/>
      <c r="T2395" s="12"/>
      <c r="U2395" s="12"/>
      <c r="V2395" s="12"/>
      <c r="W2395" s="12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2"/>
      <c r="AS2395" s="12"/>
      <c r="AT2395" s="12"/>
      <c r="AU2395" s="12"/>
      <c r="AV2395" s="12"/>
      <c r="AW2395" s="12"/>
      <c r="AX2395" s="12"/>
      <c r="AY2395" s="12"/>
      <c r="AZ2395" s="12"/>
      <c r="BA2395" s="12"/>
      <c r="BB2395" s="12"/>
      <c r="BC2395" s="12"/>
      <c r="BD2395" s="12"/>
      <c r="BE2395" s="12"/>
      <c r="BF2395" s="12"/>
      <c r="BG2395" s="12"/>
      <c r="BH2395" s="12"/>
      <c r="BI2395" s="12"/>
      <c r="BJ2395" s="13"/>
      <c r="BK2395" s="13"/>
      <c r="BL2395" s="13"/>
      <c r="BM2395" s="13"/>
      <c r="BN2395" s="13"/>
    </row>
    <row r="2396" spans="4:66" x14ac:dyDescent="0.25">
      <c r="D2396"/>
      <c r="E2396" s="10"/>
      <c r="F2396" s="10"/>
      <c r="G2396" s="10"/>
      <c r="H2396" s="10"/>
      <c r="I2396" s="10"/>
      <c r="J2396" s="10"/>
      <c r="K2396" s="11"/>
      <c r="L2396" s="11"/>
      <c r="M2396" s="12"/>
      <c r="N2396" s="12"/>
      <c r="O2396" s="12"/>
      <c r="P2396" s="12"/>
      <c r="Q2396" s="12"/>
      <c r="R2396" s="12"/>
      <c r="S2396" s="12"/>
      <c r="T2396" s="12"/>
      <c r="U2396" s="12"/>
      <c r="V2396" s="12"/>
      <c r="W2396" s="12"/>
      <c r="X2396" s="12"/>
      <c r="Y2396" s="12"/>
      <c r="Z2396" s="12"/>
      <c r="AA2396" s="12"/>
      <c r="AB2396" s="12"/>
      <c r="AC2396" s="12"/>
      <c r="AD2396" s="12"/>
      <c r="AE2396" s="12"/>
      <c r="AF2396" s="12"/>
      <c r="AG2396" s="12"/>
      <c r="AH2396" s="12"/>
      <c r="AI2396" s="12"/>
      <c r="AJ2396" s="12"/>
      <c r="AK2396" s="12"/>
      <c r="AL2396" s="12"/>
      <c r="AM2396" s="12"/>
      <c r="AN2396" s="12"/>
      <c r="AO2396" s="12"/>
      <c r="AP2396" s="12"/>
      <c r="AQ2396" s="12"/>
      <c r="AR2396" s="12"/>
      <c r="AS2396" s="12"/>
      <c r="AT2396" s="12"/>
      <c r="AU2396" s="12"/>
      <c r="AV2396" s="12"/>
      <c r="AW2396" s="12"/>
      <c r="AX2396" s="12"/>
      <c r="AY2396" s="12"/>
      <c r="AZ2396" s="12"/>
      <c r="BA2396" s="12"/>
      <c r="BB2396" s="12"/>
      <c r="BC2396" s="12"/>
      <c r="BD2396" s="12"/>
      <c r="BE2396" s="12"/>
      <c r="BF2396" s="12"/>
      <c r="BG2396" s="12"/>
      <c r="BH2396" s="12"/>
      <c r="BI2396" s="12"/>
      <c r="BJ2396" s="13"/>
      <c r="BK2396" s="13"/>
      <c r="BL2396" s="13"/>
      <c r="BM2396" s="13"/>
      <c r="BN2396" s="13"/>
    </row>
    <row r="2397" spans="4:66" x14ac:dyDescent="0.25">
      <c r="D2397"/>
      <c r="E2397" s="10"/>
      <c r="F2397" s="10"/>
      <c r="G2397" s="10"/>
      <c r="H2397" s="10"/>
      <c r="I2397" s="10"/>
      <c r="J2397" s="10"/>
      <c r="K2397" s="11"/>
      <c r="L2397" s="11"/>
      <c r="M2397" s="12"/>
      <c r="N2397" s="12"/>
      <c r="O2397" s="12"/>
      <c r="P2397" s="12"/>
      <c r="Q2397" s="12"/>
      <c r="R2397" s="12"/>
      <c r="S2397" s="12"/>
      <c r="T2397" s="12"/>
      <c r="U2397" s="12"/>
      <c r="V2397" s="12"/>
      <c r="W2397" s="12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2"/>
      <c r="AS2397" s="12"/>
      <c r="AT2397" s="12"/>
      <c r="AU2397" s="12"/>
      <c r="AV2397" s="12"/>
      <c r="AW2397" s="12"/>
      <c r="AX2397" s="12"/>
      <c r="AY2397" s="12"/>
      <c r="AZ2397" s="12"/>
      <c r="BA2397" s="12"/>
      <c r="BB2397" s="12"/>
      <c r="BC2397" s="12"/>
      <c r="BD2397" s="12"/>
      <c r="BE2397" s="12"/>
      <c r="BF2397" s="12"/>
      <c r="BG2397" s="12"/>
      <c r="BH2397" s="12"/>
      <c r="BI2397" s="12"/>
      <c r="BJ2397" s="13"/>
      <c r="BK2397" s="13"/>
      <c r="BL2397" s="13"/>
      <c r="BM2397" s="13"/>
      <c r="BN2397" s="13"/>
    </row>
    <row r="2398" spans="4:66" x14ac:dyDescent="0.25">
      <c r="D2398"/>
      <c r="E2398" s="10"/>
      <c r="F2398" s="10"/>
      <c r="G2398" s="10"/>
      <c r="H2398" s="10"/>
      <c r="I2398" s="10"/>
      <c r="J2398" s="10"/>
      <c r="K2398" s="11"/>
      <c r="L2398" s="11"/>
      <c r="M2398" s="12"/>
      <c r="N2398" s="12"/>
      <c r="O2398" s="12"/>
      <c r="P2398" s="12"/>
      <c r="Q2398" s="12"/>
      <c r="R2398" s="12"/>
      <c r="S2398" s="12"/>
      <c r="T2398" s="12"/>
      <c r="U2398" s="12"/>
      <c r="V2398" s="12"/>
      <c r="W2398" s="12"/>
      <c r="X2398" s="12"/>
      <c r="Y2398" s="12"/>
      <c r="Z2398" s="12"/>
      <c r="AA2398" s="12"/>
      <c r="AB2398" s="12"/>
      <c r="AC2398" s="12"/>
      <c r="AD2398" s="12"/>
      <c r="AE2398" s="12"/>
      <c r="AF2398" s="12"/>
      <c r="AG2398" s="12"/>
      <c r="AH2398" s="12"/>
      <c r="AI2398" s="12"/>
      <c r="AJ2398" s="12"/>
      <c r="AK2398" s="12"/>
      <c r="AL2398" s="12"/>
      <c r="AM2398" s="12"/>
      <c r="AN2398" s="12"/>
      <c r="AO2398" s="12"/>
      <c r="AP2398" s="12"/>
      <c r="AQ2398" s="12"/>
      <c r="AR2398" s="12"/>
      <c r="AS2398" s="12"/>
      <c r="AT2398" s="12"/>
      <c r="AU2398" s="12"/>
      <c r="AV2398" s="12"/>
      <c r="AW2398" s="12"/>
      <c r="AX2398" s="12"/>
      <c r="AY2398" s="12"/>
      <c r="AZ2398" s="12"/>
      <c r="BA2398" s="12"/>
      <c r="BB2398" s="12"/>
      <c r="BC2398" s="12"/>
      <c r="BD2398" s="12"/>
      <c r="BE2398" s="12"/>
      <c r="BF2398" s="12"/>
      <c r="BG2398" s="12"/>
      <c r="BH2398" s="12"/>
      <c r="BI2398" s="12"/>
      <c r="BJ2398" s="13"/>
      <c r="BK2398" s="13"/>
      <c r="BL2398" s="13"/>
      <c r="BM2398" s="13"/>
      <c r="BN2398" s="13"/>
    </row>
    <row r="2399" spans="4:66" x14ac:dyDescent="0.25">
      <c r="D2399"/>
      <c r="E2399" s="10"/>
      <c r="F2399" s="10"/>
      <c r="G2399" s="10"/>
      <c r="H2399" s="10"/>
      <c r="I2399" s="10"/>
      <c r="J2399" s="10"/>
      <c r="K2399" s="11"/>
      <c r="L2399" s="11"/>
      <c r="M2399" s="12"/>
      <c r="N2399" s="12"/>
      <c r="O2399" s="12"/>
      <c r="P2399" s="12"/>
      <c r="Q2399" s="12"/>
      <c r="R2399" s="12"/>
      <c r="S2399" s="12"/>
      <c r="T2399" s="12"/>
      <c r="U2399" s="12"/>
      <c r="V2399" s="12"/>
      <c r="W2399" s="12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2"/>
      <c r="AS2399" s="12"/>
      <c r="AT2399" s="12"/>
      <c r="AU2399" s="12"/>
      <c r="AV2399" s="12"/>
      <c r="AW2399" s="12"/>
      <c r="AX2399" s="12"/>
      <c r="AY2399" s="12"/>
      <c r="AZ2399" s="12"/>
      <c r="BA2399" s="12"/>
      <c r="BB2399" s="12"/>
      <c r="BC2399" s="12"/>
      <c r="BD2399" s="12"/>
      <c r="BE2399" s="12"/>
      <c r="BF2399" s="12"/>
      <c r="BG2399" s="12"/>
      <c r="BH2399" s="12"/>
      <c r="BI2399" s="12"/>
      <c r="BJ2399" s="13"/>
      <c r="BK2399" s="13"/>
      <c r="BL2399" s="13"/>
      <c r="BM2399" s="13"/>
      <c r="BN2399" s="13"/>
    </row>
    <row r="2400" spans="4:66" x14ac:dyDescent="0.25">
      <c r="D2400"/>
      <c r="E2400" s="10"/>
      <c r="F2400" s="10"/>
      <c r="G2400" s="10"/>
      <c r="H2400" s="10"/>
      <c r="I2400" s="10"/>
      <c r="J2400" s="10"/>
      <c r="K2400" s="11"/>
      <c r="L2400" s="11"/>
      <c r="M2400" s="12"/>
      <c r="N2400" s="12"/>
      <c r="O2400" s="12"/>
      <c r="P2400" s="12"/>
      <c r="Q2400" s="12"/>
      <c r="R2400" s="12"/>
      <c r="S2400" s="12"/>
      <c r="T2400" s="12"/>
      <c r="U2400" s="12"/>
      <c r="V2400" s="12"/>
      <c r="W2400" s="12"/>
      <c r="X2400" s="12"/>
      <c r="Y2400" s="12"/>
      <c r="Z2400" s="12"/>
      <c r="AA2400" s="12"/>
      <c r="AB2400" s="12"/>
      <c r="AC2400" s="12"/>
      <c r="AD2400" s="12"/>
      <c r="AE2400" s="12"/>
      <c r="AF2400" s="12"/>
      <c r="AG2400" s="12"/>
      <c r="AH2400" s="12"/>
      <c r="AI2400" s="12"/>
      <c r="AJ2400" s="12"/>
      <c r="AK2400" s="12"/>
      <c r="AL2400" s="12"/>
      <c r="AM2400" s="12"/>
      <c r="AN2400" s="12"/>
      <c r="AO2400" s="12"/>
      <c r="AP2400" s="12"/>
      <c r="AQ2400" s="12"/>
      <c r="AR2400" s="12"/>
      <c r="AS2400" s="12"/>
      <c r="AT2400" s="12"/>
      <c r="AU2400" s="12"/>
      <c r="AV2400" s="12"/>
      <c r="AW2400" s="12"/>
      <c r="AX2400" s="12"/>
      <c r="AY2400" s="12"/>
      <c r="AZ2400" s="12"/>
      <c r="BA2400" s="12"/>
      <c r="BB2400" s="12"/>
      <c r="BC2400" s="12"/>
      <c r="BD2400" s="12"/>
      <c r="BE2400" s="12"/>
      <c r="BF2400" s="12"/>
      <c r="BG2400" s="12"/>
      <c r="BH2400" s="12"/>
      <c r="BI2400" s="12"/>
      <c r="BJ2400" s="13"/>
      <c r="BK2400" s="13"/>
      <c r="BL2400" s="13"/>
      <c r="BM2400" s="13"/>
      <c r="BN2400" s="13"/>
    </row>
    <row r="2401" spans="4:66" x14ac:dyDescent="0.25">
      <c r="D2401"/>
      <c r="E2401" s="10"/>
      <c r="F2401" s="10"/>
      <c r="G2401" s="10"/>
      <c r="H2401" s="10"/>
      <c r="I2401" s="10"/>
      <c r="J2401" s="10"/>
      <c r="K2401" s="11"/>
      <c r="L2401" s="11"/>
      <c r="M2401" s="12"/>
      <c r="N2401" s="12"/>
      <c r="O2401" s="12"/>
      <c r="P2401" s="12"/>
      <c r="Q2401" s="12"/>
      <c r="R2401" s="12"/>
      <c r="S2401" s="12"/>
      <c r="T2401" s="12"/>
      <c r="U2401" s="12"/>
      <c r="V2401" s="12"/>
      <c r="W2401" s="12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2"/>
      <c r="AS2401" s="12"/>
      <c r="AT2401" s="12"/>
      <c r="AU2401" s="12"/>
      <c r="AV2401" s="12"/>
      <c r="AW2401" s="12"/>
      <c r="AX2401" s="12"/>
      <c r="AY2401" s="12"/>
      <c r="AZ2401" s="12"/>
      <c r="BA2401" s="12"/>
      <c r="BB2401" s="12"/>
      <c r="BC2401" s="12"/>
      <c r="BD2401" s="12"/>
      <c r="BE2401" s="12"/>
      <c r="BF2401" s="12"/>
      <c r="BG2401" s="12"/>
      <c r="BH2401" s="12"/>
      <c r="BI2401" s="12"/>
      <c r="BJ2401" s="13"/>
      <c r="BK2401" s="13"/>
      <c r="BL2401" s="13"/>
      <c r="BM2401" s="13"/>
      <c r="BN2401" s="13"/>
    </row>
    <row r="2402" spans="4:66" x14ac:dyDescent="0.25">
      <c r="D2402"/>
      <c r="E2402" s="10"/>
      <c r="F2402" s="10"/>
      <c r="G2402" s="10"/>
      <c r="H2402" s="10"/>
      <c r="I2402" s="10"/>
      <c r="J2402" s="10"/>
      <c r="K2402" s="11"/>
      <c r="L2402" s="11"/>
      <c r="M2402" s="12"/>
      <c r="N2402" s="12"/>
      <c r="O2402" s="12"/>
      <c r="P2402" s="12"/>
      <c r="Q2402" s="12"/>
      <c r="R2402" s="12"/>
      <c r="S2402" s="12"/>
      <c r="T2402" s="12"/>
      <c r="U2402" s="12"/>
      <c r="V2402" s="12"/>
      <c r="W2402" s="12"/>
      <c r="X2402" s="12"/>
      <c r="Y2402" s="12"/>
      <c r="Z2402" s="12"/>
      <c r="AA2402" s="12"/>
      <c r="AB2402" s="12"/>
      <c r="AC2402" s="12"/>
      <c r="AD2402" s="12"/>
      <c r="AE2402" s="12"/>
      <c r="AF2402" s="12"/>
      <c r="AG2402" s="12"/>
      <c r="AH2402" s="12"/>
      <c r="AI2402" s="12"/>
      <c r="AJ2402" s="12"/>
      <c r="AK2402" s="12"/>
      <c r="AL2402" s="12"/>
      <c r="AM2402" s="12"/>
      <c r="AN2402" s="12"/>
      <c r="AO2402" s="12"/>
      <c r="AP2402" s="12"/>
      <c r="AQ2402" s="12"/>
      <c r="AR2402" s="12"/>
      <c r="AS2402" s="12"/>
      <c r="AT2402" s="12"/>
      <c r="AU2402" s="12"/>
      <c r="AV2402" s="12"/>
      <c r="AW2402" s="12"/>
      <c r="AX2402" s="12"/>
      <c r="AY2402" s="12"/>
      <c r="AZ2402" s="12"/>
      <c r="BA2402" s="12"/>
      <c r="BB2402" s="12"/>
      <c r="BC2402" s="12"/>
      <c r="BD2402" s="12"/>
      <c r="BE2402" s="12"/>
      <c r="BF2402" s="12"/>
      <c r="BG2402" s="12"/>
      <c r="BH2402" s="12"/>
      <c r="BI2402" s="12"/>
      <c r="BJ2402" s="13"/>
      <c r="BK2402" s="13"/>
      <c r="BL2402" s="13"/>
      <c r="BM2402" s="13"/>
      <c r="BN2402" s="13"/>
    </row>
    <row r="2403" spans="4:66" x14ac:dyDescent="0.25">
      <c r="D2403"/>
      <c r="E2403" s="10"/>
      <c r="F2403" s="10"/>
      <c r="G2403" s="10"/>
      <c r="H2403" s="10"/>
      <c r="I2403" s="10"/>
      <c r="J2403" s="10"/>
      <c r="K2403" s="11"/>
      <c r="L2403" s="11"/>
      <c r="M2403" s="12"/>
      <c r="N2403" s="12"/>
      <c r="O2403" s="12"/>
      <c r="P2403" s="12"/>
      <c r="Q2403" s="12"/>
      <c r="R2403" s="12"/>
      <c r="S2403" s="12"/>
      <c r="T2403" s="12"/>
      <c r="U2403" s="12"/>
      <c r="V2403" s="12"/>
      <c r="W2403" s="12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2"/>
      <c r="AS2403" s="12"/>
      <c r="AT2403" s="12"/>
      <c r="AU2403" s="12"/>
      <c r="AV2403" s="12"/>
      <c r="AW2403" s="12"/>
      <c r="AX2403" s="12"/>
      <c r="AY2403" s="12"/>
      <c r="AZ2403" s="12"/>
      <c r="BA2403" s="12"/>
      <c r="BB2403" s="12"/>
      <c r="BC2403" s="12"/>
      <c r="BD2403" s="12"/>
      <c r="BE2403" s="12"/>
      <c r="BF2403" s="12"/>
      <c r="BG2403" s="12"/>
      <c r="BH2403" s="12"/>
      <c r="BI2403" s="12"/>
      <c r="BJ2403" s="13"/>
      <c r="BK2403" s="13"/>
      <c r="BL2403" s="13"/>
      <c r="BM2403" s="13"/>
      <c r="BN2403" s="13"/>
    </row>
    <row r="2404" spans="4:66" x14ac:dyDescent="0.25">
      <c r="D2404"/>
      <c r="E2404" s="10"/>
      <c r="F2404" s="10"/>
      <c r="G2404" s="10"/>
      <c r="H2404" s="10"/>
      <c r="I2404" s="10"/>
      <c r="J2404" s="10"/>
      <c r="K2404" s="11"/>
      <c r="L2404" s="11"/>
      <c r="M2404" s="12"/>
      <c r="N2404" s="12"/>
      <c r="O2404" s="12"/>
      <c r="P2404" s="12"/>
      <c r="Q2404" s="12"/>
      <c r="R2404" s="12"/>
      <c r="S2404" s="12"/>
      <c r="T2404" s="12"/>
      <c r="U2404" s="12"/>
      <c r="V2404" s="12"/>
      <c r="W2404" s="12"/>
      <c r="X2404" s="12"/>
      <c r="Y2404" s="12"/>
      <c r="Z2404" s="12"/>
      <c r="AA2404" s="12"/>
      <c r="AB2404" s="12"/>
      <c r="AC2404" s="12"/>
      <c r="AD2404" s="12"/>
      <c r="AE2404" s="12"/>
      <c r="AF2404" s="12"/>
      <c r="AG2404" s="12"/>
      <c r="AH2404" s="12"/>
      <c r="AI2404" s="12"/>
      <c r="AJ2404" s="12"/>
      <c r="AK2404" s="12"/>
      <c r="AL2404" s="12"/>
      <c r="AM2404" s="12"/>
      <c r="AN2404" s="12"/>
      <c r="AO2404" s="12"/>
      <c r="AP2404" s="12"/>
      <c r="AQ2404" s="12"/>
      <c r="AR2404" s="12"/>
      <c r="AS2404" s="12"/>
      <c r="AT2404" s="12"/>
      <c r="AU2404" s="12"/>
      <c r="AV2404" s="12"/>
      <c r="AW2404" s="12"/>
      <c r="AX2404" s="12"/>
      <c r="AY2404" s="12"/>
      <c r="AZ2404" s="12"/>
      <c r="BA2404" s="12"/>
      <c r="BB2404" s="12"/>
      <c r="BC2404" s="12"/>
      <c r="BD2404" s="12"/>
      <c r="BE2404" s="12"/>
      <c r="BF2404" s="12"/>
      <c r="BG2404" s="12"/>
      <c r="BH2404" s="12"/>
      <c r="BI2404" s="12"/>
      <c r="BJ2404" s="13"/>
      <c r="BK2404" s="13"/>
      <c r="BL2404" s="13"/>
      <c r="BM2404" s="13"/>
      <c r="BN2404" s="13"/>
    </row>
    <row r="2405" spans="4:66" x14ac:dyDescent="0.25">
      <c r="D2405"/>
      <c r="E2405" s="10"/>
      <c r="F2405" s="10"/>
      <c r="G2405" s="10"/>
      <c r="H2405" s="10"/>
      <c r="I2405" s="10"/>
      <c r="J2405" s="10"/>
      <c r="K2405" s="11"/>
      <c r="L2405" s="11"/>
      <c r="M2405" s="12"/>
      <c r="N2405" s="12"/>
      <c r="O2405" s="12"/>
      <c r="P2405" s="12"/>
      <c r="Q2405" s="12"/>
      <c r="R2405" s="12"/>
      <c r="S2405" s="12"/>
      <c r="T2405" s="12"/>
      <c r="U2405" s="12"/>
      <c r="V2405" s="12"/>
      <c r="W2405" s="12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2"/>
      <c r="AS2405" s="12"/>
      <c r="AT2405" s="12"/>
      <c r="AU2405" s="12"/>
      <c r="AV2405" s="12"/>
      <c r="AW2405" s="12"/>
      <c r="AX2405" s="12"/>
      <c r="AY2405" s="12"/>
      <c r="AZ2405" s="12"/>
      <c r="BA2405" s="12"/>
      <c r="BB2405" s="12"/>
      <c r="BC2405" s="12"/>
      <c r="BD2405" s="12"/>
      <c r="BE2405" s="12"/>
      <c r="BF2405" s="12"/>
      <c r="BG2405" s="12"/>
      <c r="BH2405" s="12"/>
      <c r="BI2405" s="12"/>
      <c r="BJ2405" s="13"/>
      <c r="BK2405" s="13"/>
      <c r="BL2405" s="13"/>
      <c r="BM2405" s="13"/>
      <c r="BN2405" s="13"/>
    </row>
    <row r="2406" spans="4:66" x14ac:dyDescent="0.25">
      <c r="D2406"/>
      <c r="E2406" s="10"/>
      <c r="F2406" s="10"/>
      <c r="G2406" s="10"/>
      <c r="H2406" s="10"/>
      <c r="I2406" s="10"/>
      <c r="J2406" s="10"/>
      <c r="K2406" s="11"/>
      <c r="L2406" s="11"/>
      <c r="M2406" s="12"/>
      <c r="N2406" s="12"/>
      <c r="O2406" s="12"/>
      <c r="P2406" s="12"/>
      <c r="Q2406" s="12"/>
      <c r="R2406" s="12"/>
      <c r="S2406" s="12"/>
      <c r="T2406" s="12"/>
      <c r="U2406" s="12"/>
      <c r="V2406" s="12"/>
      <c r="W2406" s="12"/>
      <c r="X2406" s="12"/>
      <c r="Y2406" s="12"/>
      <c r="Z2406" s="12"/>
      <c r="AA2406" s="12"/>
      <c r="AB2406" s="12"/>
      <c r="AC2406" s="12"/>
      <c r="AD2406" s="12"/>
      <c r="AE2406" s="12"/>
      <c r="AF2406" s="12"/>
      <c r="AG2406" s="12"/>
      <c r="AH2406" s="12"/>
      <c r="AI2406" s="12"/>
      <c r="AJ2406" s="12"/>
      <c r="AK2406" s="12"/>
      <c r="AL2406" s="12"/>
      <c r="AM2406" s="12"/>
      <c r="AN2406" s="12"/>
      <c r="AO2406" s="12"/>
      <c r="AP2406" s="12"/>
      <c r="AQ2406" s="12"/>
      <c r="AR2406" s="12"/>
      <c r="AS2406" s="12"/>
      <c r="AT2406" s="12"/>
      <c r="AU2406" s="12"/>
      <c r="AV2406" s="12"/>
      <c r="AW2406" s="12"/>
      <c r="AX2406" s="12"/>
      <c r="AY2406" s="12"/>
      <c r="AZ2406" s="12"/>
      <c r="BA2406" s="12"/>
      <c r="BB2406" s="12"/>
      <c r="BC2406" s="12"/>
      <c r="BD2406" s="12"/>
      <c r="BE2406" s="12"/>
      <c r="BF2406" s="12"/>
      <c r="BG2406" s="12"/>
      <c r="BH2406" s="12"/>
      <c r="BI2406" s="12"/>
      <c r="BJ2406" s="13"/>
      <c r="BK2406" s="13"/>
      <c r="BL2406" s="13"/>
      <c r="BM2406" s="13"/>
      <c r="BN2406" s="13"/>
    </row>
    <row r="2407" spans="4:66" x14ac:dyDescent="0.25">
      <c r="D2407"/>
      <c r="E2407" s="10"/>
      <c r="F2407" s="10"/>
      <c r="G2407" s="10"/>
      <c r="H2407" s="10"/>
      <c r="I2407" s="10"/>
      <c r="J2407" s="10"/>
      <c r="K2407" s="11"/>
      <c r="L2407" s="11"/>
      <c r="M2407" s="12"/>
      <c r="N2407" s="12"/>
      <c r="O2407" s="12"/>
      <c r="P2407" s="12"/>
      <c r="Q2407" s="12"/>
      <c r="R2407" s="12"/>
      <c r="S2407" s="12"/>
      <c r="T2407" s="12"/>
      <c r="U2407" s="12"/>
      <c r="V2407" s="12"/>
      <c r="W2407" s="12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2"/>
      <c r="AS2407" s="12"/>
      <c r="AT2407" s="12"/>
      <c r="AU2407" s="12"/>
      <c r="AV2407" s="12"/>
      <c r="AW2407" s="12"/>
      <c r="AX2407" s="12"/>
      <c r="AY2407" s="12"/>
      <c r="AZ2407" s="12"/>
      <c r="BA2407" s="12"/>
      <c r="BB2407" s="12"/>
      <c r="BC2407" s="12"/>
      <c r="BD2407" s="12"/>
      <c r="BE2407" s="12"/>
      <c r="BF2407" s="12"/>
      <c r="BG2407" s="12"/>
      <c r="BH2407" s="12"/>
      <c r="BI2407" s="12"/>
      <c r="BJ2407" s="13"/>
      <c r="BK2407" s="13"/>
      <c r="BL2407" s="13"/>
      <c r="BM2407" s="13"/>
      <c r="BN2407" s="13"/>
    </row>
    <row r="2408" spans="4:66" x14ac:dyDescent="0.25">
      <c r="D2408"/>
      <c r="E2408" s="10"/>
      <c r="F2408" s="10"/>
      <c r="G2408" s="10"/>
      <c r="H2408" s="10"/>
      <c r="I2408" s="10"/>
      <c r="J2408" s="10"/>
      <c r="K2408" s="11"/>
      <c r="L2408" s="11"/>
      <c r="M2408" s="12"/>
      <c r="N2408" s="12"/>
      <c r="O2408" s="12"/>
      <c r="P2408" s="12"/>
      <c r="Q2408" s="12"/>
      <c r="R2408" s="12"/>
      <c r="S2408" s="12"/>
      <c r="T2408" s="12"/>
      <c r="U2408" s="12"/>
      <c r="V2408" s="12"/>
      <c r="W2408" s="12"/>
      <c r="X2408" s="12"/>
      <c r="Y2408" s="12"/>
      <c r="Z2408" s="12"/>
      <c r="AA2408" s="12"/>
      <c r="AB2408" s="12"/>
      <c r="AC2408" s="12"/>
      <c r="AD2408" s="12"/>
      <c r="AE2408" s="12"/>
      <c r="AF2408" s="12"/>
      <c r="AG2408" s="12"/>
      <c r="AH2408" s="12"/>
      <c r="AI2408" s="12"/>
      <c r="AJ2408" s="12"/>
      <c r="AK2408" s="12"/>
      <c r="AL2408" s="12"/>
      <c r="AM2408" s="12"/>
      <c r="AN2408" s="12"/>
      <c r="AO2408" s="12"/>
      <c r="AP2408" s="12"/>
      <c r="AQ2408" s="12"/>
      <c r="AR2408" s="12"/>
      <c r="AS2408" s="12"/>
      <c r="AT2408" s="12"/>
      <c r="AU2408" s="12"/>
      <c r="AV2408" s="12"/>
      <c r="AW2408" s="12"/>
      <c r="AX2408" s="12"/>
      <c r="AY2408" s="12"/>
      <c r="AZ2408" s="12"/>
      <c r="BA2408" s="12"/>
      <c r="BB2408" s="12"/>
      <c r="BC2408" s="12"/>
      <c r="BD2408" s="12"/>
      <c r="BE2408" s="12"/>
      <c r="BF2408" s="12"/>
      <c r="BG2408" s="12"/>
      <c r="BH2408" s="12"/>
      <c r="BI2408" s="12"/>
      <c r="BJ2408" s="13"/>
      <c r="BK2408" s="13"/>
      <c r="BL2408" s="13"/>
      <c r="BM2408" s="13"/>
      <c r="BN2408" s="13"/>
    </row>
    <row r="2409" spans="4:66" x14ac:dyDescent="0.25">
      <c r="D2409"/>
      <c r="E2409" s="10"/>
      <c r="F2409" s="10"/>
      <c r="G2409" s="10"/>
      <c r="H2409" s="10"/>
      <c r="I2409" s="10"/>
      <c r="J2409" s="10"/>
      <c r="K2409" s="11"/>
      <c r="L2409" s="11"/>
      <c r="M2409" s="12"/>
      <c r="N2409" s="12"/>
      <c r="O2409" s="12"/>
      <c r="P2409" s="12"/>
      <c r="Q2409" s="12"/>
      <c r="R2409" s="12"/>
      <c r="S2409" s="12"/>
      <c r="T2409" s="12"/>
      <c r="U2409" s="12"/>
      <c r="V2409" s="12"/>
      <c r="W2409" s="12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2"/>
      <c r="AS2409" s="12"/>
      <c r="AT2409" s="12"/>
      <c r="AU2409" s="12"/>
      <c r="AV2409" s="12"/>
      <c r="AW2409" s="12"/>
      <c r="AX2409" s="12"/>
      <c r="AY2409" s="12"/>
      <c r="AZ2409" s="12"/>
      <c r="BA2409" s="12"/>
      <c r="BB2409" s="12"/>
      <c r="BC2409" s="12"/>
      <c r="BD2409" s="12"/>
      <c r="BE2409" s="12"/>
      <c r="BF2409" s="12"/>
      <c r="BG2409" s="12"/>
      <c r="BH2409" s="12"/>
      <c r="BI2409" s="12"/>
      <c r="BJ2409" s="13"/>
      <c r="BK2409" s="13"/>
      <c r="BL2409" s="13"/>
      <c r="BM2409" s="13"/>
      <c r="BN2409" s="13"/>
    </row>
    <row r="2410" spans="4:66" x14ac:dyDescent="0.25">
      <c r="D2410"/>
      <c r="E2410" s="10"/>
      <c r="F2410" s="10"/>
      <c r="G2410" s="10"/>
      <c r="H2410" s="10"/>
      <c r="I2410" s="10"/>
      <c r="J2410" s="10"/>
      <c r="K2410" s="11"/>
      <c r="L2410" s="11"/>
      <c r="M2410" s="12"/>
      <c r="N2410" s="12"/>
      <c r="O2410" s="12"/>
      <c r="P2410" s="12"/>
      <c r="Q2410" s="12"/>
      <c r="R2410" s="12"/>
      <c r="S2410" s="12"/>
      <c r="T2410" s="12"/>
      <c r="U2410" s="12"/>
      <c r="V2410" s="12"/>
      <c r="W2410" s="12"/>
      <c r="X2410" s="12"/>
      <c r="Y2410" s="12"/>
      <c r="Z2410" s="12"/>
      <c r="AA2410" s="12"/>
      <c r="AB2410" s="12"/>
      <c r="AC2410" s="12"/>
      <c r="AD2410" s="12"/>
      <c r="AE2410" s="12"/>
      <c r="AF2410" s="12"/>
      <c r="AG2410" s="12"/>
      <c r="AH2410" s="12"/>
      <c r="AI2410" s="12"/>
      <c r="AJ2410" s="12"/>
      <c r="AK2410" s="12"/>
      <c r="AL2410" s="12"/>
      <c r="AM2410" s="12"/>
      <c r="AN2410" s="12"/>
      <c r="AO2410" s="12"/>
      <c r="AP2410" s="12"/>
      <c r="AQ2410" s="12"/>
      <c r="AR2410" s="12"/>
      <c r="AS2410" s="12"/>
      <c r="AT2410" s="12"/>
      <c r="AU2410" s="12"/>
      <c r="AV2410" s="12"/>
      <c r="AW2410" s="12"/>
      <c r="AX2410" s="12"/>
      <c r="AY2410" s="12"/>
      <c r="AZ2410" s="12"/>
      <c r="BA2410" s="12"/>
      <c r="BB2410" s="12"/>
      <c r="BC2410" s="12"/>
      <c r="BD2410" s="12"/>
      <c r="BE2410" s="12"/>
      <c r="BF2410" s="12"/>
      <c r="BG2410" s="12"/>
      <c r="BH2410" s="12"/>
      <c r="BI2410" s="12"/>
      <c r="BJ2410" s="13"/>
      <c r="BK2410" s="13"/>
      <c r="BL2410" s="13"/>
      <c r="BM2410" s="13"/>
      <c r="BN2410" s="13"/>
    </row>
    <row r="2411" spans="4:66" x14ac:dyDescent="0.25">
      <c r="D2411"/>
      <c r="E2411" s="10"/>
      <c r="F2411" s="10"/>
      <c r="G2411" s="10"/>
      <c r="H2411" s="10"/>
      <c r="I2411" s="10"/>
      <c r="J2411" s="10"/>
      <c r="K2411" s="11"/>
      <c r="L2411" s="11"/>
      <c r="M2411" s="12"/>
      <c r="N2411" s="12"/>
      <c r="O2411" s="12"/>
      <c r="P2411" s="12"/>
      <c r="Q2411" s="12"/>
      <c r="R2411" s="12"/>
      <c r="S2411" s="12"/>
      <c r="T2411" s="12"/>
      <c r="U2411" s="12"/>
      <c r="V2411" s="12"/>
      <c r="W2411" s="12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2"/>
      <c r="AS2411" s="12"/>
      <c r="AT2411" s="12"/>
      <c r="AU2411" s="12"/>
      <c r="AV2411" s="12"/>
      <c r="AW2411" s="12"/>
      <c r="AX2411" s="12"/>
      <c r="AY2411" s="12"/>
      <c r="AZ2411" s="12"/>
      <c r="BA2411" s="12"/>
      <c r="BB2411" s="12"/>
      <c r="BC2411" s="12"/>
      <c r="BD2411" s="12"/>
      <c r="BE2411" s="12"/>
      <c r="BF2411" s="12"/>
      <c r="BG2411" s="12"/>
      <c r="BH2411" s="12"/>
      <c r="BI2411" s="12"/>
      <c r="BJ2411" s="13"/>
      <c r="BK2411" s="13"/>
      <c r="BL2411" s="13"/>
      <c r="BM2411" s="13"/>
      <c r="BN2411" s="13"/>
    </row>
    <row r="2412" spans="4:66" x14ac:dyDescent="0.25">
      <c r="D2412"/>
      <c r="E2412" s="10"/>
      <c r="F2412" s="10"/>
      <c r="G2412" s="10"/>
      <c r="H2412" s="10"/>
      <c r="I2412" s="10"/>
      <c r="J2412" s="10"/>
      <c r="K2412" s="11"/>
      <c r="L2412" s="11"/>
      <c r="M2412" s="12"/>
      <c r="N2412" s="12"/>
      <c r="O2412" s="12"/>
      <c r="P2412" s="12"/>
      <c r="Q2412" s="12"/>
      <c r="R2412" s="12"/>
      <c r="S2412" s="12"/>
      <c r="T2412" s="12"/>
      <c r="U2412" s="12"/>
      <c r="V2412" s="12"/>
      <c r="W2412" s="12"/>
      <c r="X2412" s="12"/>
      <c r="Y2412" s="12"/>
      <c r="Z2412" s="12"/>
      <c r="AA2412" s="12"/>
      <c r="AB2412" s="12"/>
      <c r="AC2412" s="12"/>
      <c r="AD2412" s="12"/>
      <c r="AE2412" s="12"/>
      <c r="AF2412" s="12"/>
      <c r="AG2412" s="12"/>
      <c r="AH2412" s="12"/>
      <c r="AI2412" s="12"/>
      <c r="AJ2412" s="12"/>
      <c r="AK2412" s="12"/>
      <c r="AL2412" s="12"/>
      <c r="AM2412" s="12"/>
      <c r="AN2412" s="12"/>
      <c r="AO2412" s="12"/>
      <c r="AP2412" s="12"/>
      <c r="AQ2412" s="12"/>
      <c r="AR2412" s="12"/>
      <c r="AS2412" s="12"/>
      <c r="AT2412" s="12"/>
      <c r="AU2412" s="12"/>
      <c r="AV2412" s="12"/>
      <c r="AW2412" s="12"/>
      <c r="AX2412" s="12"/>
      <c r="AY2412" s="12"/>
      <c r="AZ2412" s="12"/>
      <c r="BA2412" s="12"/>
      <c r="BB2412" s="12"/>
      <c r="BC2412" s="12"/>
      <c r="BD2412" s="12"/>
      <c r="BE2412" s="12"/>
      <c r="BF2412" s="12"/>
      <c r="BG2412" s="12"/>
      <c r="BH2412" s="12"/>
      <c r="BI2412" s="12"/>
      <c r="BJ2412" s="13"/>
      <c r="BK2412" s="13"/>
      <c r="BL2412" s="13"/>
      <c r="BM2412" s="13"/>
      <c r="BN2412" s="13"/>
    </row>
    <row r="2413" spans="4:66" x14ac:dyDescent="0.25">
      <c r="D2413"/>
      <c r="E2413" s="10"/>
      <c r="F2413" s="10"/>
      <c r="G2413" s="10"/>
      <c r="H2413" s="10"/>
      <c r="I2413" s="10"/>
      <c r="J2413" s="10"/>
      <c r="K2413" s="11"/>
      <c r="L2413" s="11"/>
      <c r="M2413" s="12"/>
      <c r="N2413" s="12"/>
      <c r="O2413" s="12"/>
      <c r="P2413" s="12"/>
      <c r="Q2413" s="12"/>
      <c r="R2413" s="12"/>
      <c r="S2413" s="12"/>
      <c r="T2413" s="12"/>
      <c r="U2413" s="12"/>
      <c r="V2413" s="12"/>
      <c r="W2413" s="12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2"/>
      <c r="AS2413" s="12"/>
      <c r="AT2413" s="12"/>
      <c r="AU2413" s="12"/>
      <c r="AV2413" s="12"/>
      <c r="AW2413" s="12"/>
      <c r="AX2413" s="12"/>
      <c r="AY2413" s="12"/>
      <c r="AZ2413" s="12"/>
      <c r="BA2413" s="12"/>
      <c r="BB2413" s="12"/>
      <c r="BC2413" s="12"/>
      <c r="BD2413" s="12"/>
      <c r="BE2413" s="12"/>
      <c r="BF2413" s="12"/>
      <c r="BG2413" s="12"/>
      <c r="BH2413" s="12"/>
      <c r="BI2413" s="12"/>
      <c r="BJ2413" s="13"/>
      <c r="BK2413" s="13"/>
      <c r="BL2413" s="13"/>
      <c r="BM2413" s="13"/>
      <c r="BN2413" s="13"/>
    </row>
    <row r="2414" spans="4:66" x14ac:dyDescent="0.25">
      <c r="D2414"/>
      <c r="E2414" s="10"/>
      <c r="F2414" s="10"/>
      <c r="G2414" s="10"/>
      <c r="H2414" s="10"/>
      <c r="I2414" s="10"/>
      <c r="J2414" s="10"/>
      <c r="K2414" s="11"/>
      <c r="L2414" s="11"/>
      <c r="M2414" s="12"/>
      <c r="N2414" s="12"/>
      <c r="O2414" s="12"/>
      <c r="P2414" s="12"/>
      <c r="Q2414" s="12"/>
      <c r="R2414" s="12"/>
      <c r="S2414" s="12"/>
      <c r="T2414" s="12"/>
      <c r="U2414" s="12"/>
      <c r="V2414" s="12"/>
      <c r="W2414" s="12"/>
      <c r="X2414" s="12"/>
      <c r="Y2414" s="12"/>
      <c r="Z2414" s="12"/>
      <c r="AA2414" s="12"/>
      <c r="AB2414" s="12"/>
      <c r="AC2414" s="12"/>
      <c r="AD2414" s="12"/>
      <c r="AE2414" s="12"/>
      <c r="AF2414" s="12"/>
      <c r="AG2414" s="12"/>
      <c r="AH2414" s="12"/>
      <c r="AI2414" s="12"/>
      <c r="AJ2414" s="12"/>
      <c r="AK2414" s="12"/>
      <c r="AL2414" s="12"/>
      <c r="AM2414" s="12"/>
      <c r="AN2414" s="12"/>
      <c r="AO2414" s="12"/>
      <c r="AP2414" s="12"/>
      <c r="AQ2414" s="12"/>
      <c r="AR2414" s="12"/>
      <c r="AS2414" s="12"/>
      <c r="AT2414" s="12"/>
      <c r="AU2414" s="12"/>
      <c r="AV2414" s="12"/>
      <c r="AW2414" s="12"/>
      <c r="AX2414" s="12"/>
      <c r="AY2414" s="12"/>
      <c r="AZ2414" s="12"/>
      <c r="BA2414" s="12"/>
      <c r="BB2414" s="12"/>
      <c r="BC2414" s="12"/>
      <c r="BD2414" s="12"/>
      <c r="BE2414" s="12"/>
      <c r="BF2414" s="12"/>
      <c r="BG2414" s="12"/>
      <c r="BH2414" s="12"/>
      <c r="BI2414" s="12"/>
      <c r="BJ2414" s="13"/>
      <c r="BK2414" s="13"/>
      <c r="BL2414" s="13"/>
      <c r="BM2414" s="13"/>
      <c r="BN2414" s="13"/>
    </row>
    <row r="2415" spans="4:66" x14ac:dyDescent="0.25">
      <c r="D2415"/>
      <c r="E2415" s="10"/>
      <c r="F2415" s="10"/>
      <c r="G2415" s="10"/>
      <c r="H2415" s="10"/>
      <c r="I2415" s="10"/>
      <c r="J2415" s="10"/>
      <c r="K2415" s="11"/>
      <c r="L2415" s="11"/>
      <c r="M2415" s="12"/>
      <c r="N2415" s="12"/>
      <c r="O2415" s="12"/>
      <c r="P2415" s="12"/>
      <c r="Q2415" s="12"/>
      <c r="R2415" s="12"/>
      <c r="S2415" s="12"/>
      <c r="T2415" s="12"/>
      <c r="U2415" s="12"/>
      <c r="V2415" s="12"/>
      <c r="W2415" s="12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2"/>
      <c r="AS2415" s="12"/>
      <c r="AT2415" s="12"/>
      <c r="AU2415" s="12"/>
      <c r="AV2415" s="12"/>
      <c r="AW2415" s="12"/>
      <c r="AX2415" s="12"/>
      <c r="AY2415" s="12"/>
      <c r="AZ2415" s="12"/>
      <c r="BA2415" s="12"/>
      <c r="BB2415" s="12"/>
      <c r="BC2415" s="12"/>
      <c r="BD2415" s="12"/>
      <c r="BE2415" s="12"/>
      <c r="BF2415" s="12"/>
      <c r="BG2415" s="12"/>
      <c r="BH2415" s="12"/>
      <c r="BI2415" s="12"/>
      <c r="BJ2415" s="13"/>
      <c r="BK2415" s="13"/>
      <c r="BL2415" s="13"/>
      <c r="BM2415" s="13"/>
      <c r="BN2415" s="13"/>
    </row>
    <row r="2416" spans="4:66" x14ac:dyDescent="0.25">
      <c r="D2416"/>
      <c r="E2416" s="10"/>
      <c r="F2416" s="10"/>
      <c r="G2416" s="10"/>
      <c r="H2416" s="10"/>
      <c r="I2416" s="10"/>
      <c r="J2416" s="10"/>
      <c r="K2416" s="11"/>
      <c r="L2416" s="11"/>
      <c r="M2416" s="12"/>
      <c r="N2416" s="12"/>
      <c r="O2416" s="12"/>
      <c r="P2416" s="12"/>
      <c r="Q2416" s="12"/>
      <c r="R2416" s="12"/>
      <c r="S2416" s="12"/>
      <c r="T2416" s="12"/>
      <c r="U2416" s="12"/>
      <c r="V2416" s="12"/>
      <c r="W2416" s="12"/>
      <c r="X2416" s="12"/>
      <c r="Y2416" s="12"/>
      <c r="Z2416" s="12"/>
      <c r="AA2416" s="12"/>
      <c r="AB2416" s="12"/>
      <c r="AC2416" s="12"/>
      <c r="AD2416" s="12"/>
      <c r="AE2416" s="12"/>
      <c r="AF2416" s="12"/>
      <c r="AG2416" s="12"/>
      <c r="AH2416" s="12"/>
      <c r="AI2416" s="12"/>
      <c r="AJ2416" s="12"/>
      <c r="AK2416" s="12"/>
      <c r="AL2416" s="12"/>
      <c r="AM2416" s="12"/>
      <c r="AN2416" s="12"/>
      <c r="AO2416" s="12"/>
      <c r="AP2416" s="12"/>
      <c r="AQ2416" s="12"/>
      <c r="AR2416" s="12"/>
      <c r="AS2416" s="12"/>
      <c r="AT2416" s="12"/>
      <c r="AU2416" s="12"/>
      <c r="AV2416" s="12"/>
      <c r="AW2416" s="12"/>
      <c r="AX2416" s="12"/>
      <c r="AY2416" s="12"/>
      <c r="AZ2416" s="12"/>
      <c r="BA2416" s="12"/>
      <c r="BB2416" s="12"/>
      <c r="BC2416" s="12"/>
      <c r="BD2416" s="12"/>
      <c r="BE2416" s="12"/>
      <c r="BF2416" s="12"/>
      <c r="BG2416" s="12"/>
      <c r="BH2416" s="12"/>
      <c r="BI2416" s="12"/>
      <c r="BJ2416" s="13"/>
      <c r="BK2416" s="13"/>
      <c r="BL2416" s="13"/>
      <c r="BM2416" s="13"/>
      <c r="BN2416" s="13"/>
    </row>
    <row r="2417" spans="4:66" x14ac:dyDescent="0.25">
      <c r="D2417"/>
      <c r="E2417" s="10"/>
      <c r="F2417" s="10"/>
      <c r="G2417" s="10"/>
      <c r="H2417" s="10"/>
      <c r="I2417" s="10"/>
      <c r="J2417" s="10"/>
      <c r="K2417" s="11"/>
      <c r="L2417" s="11"/>
      <c r="M2417" s="12"/>
      <c r="N2417" s="12"/>
      <c r="O2417" s="12"/>
      <c r="P2417" s="12"/>
      <c r="Q2417" s="12"/>
      <c r="R2417" s="12"/>
      <c r="S2417" s="12"/>
      <c r="T2417" s="12"/>
      <c r="U2417" s="12"/>
      <c r="V2417" s="12"/>
      <c r="W2417" s="12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2"/>
      <c r="AS2417" s="12"/>
      <c r="AT2417" s="12"/>
      <c r="AU2417" s="12"/>
      <c r="AV2417" s="12"/>
      <c r="AW2417" s="12"/>
      <c r="AX2417" s="12"/>
      <c r="AY2417" s="12"/>
      <c r="AZ2417" s="12"/>
      <c r="BA2417" s="12"/>
      <c r="BB2417" s="12"/>
      <c r="BC2417" s="12"/>
      <c r="BD2417" s="12"/>
      <c r="BE2417" s="12"/>
      <c r="BF2417" s="12"/>
      <c r="BG2417" s="12"/>
      <c r="BH2417" s="12"/>
      <c r="BI2417" s="12"/>
      <c r="BJ2417" s="13"/>
      <c r="BK2417" s="13"/>
      <c r="BL2417" s="13"/>
      <c r="BM2417" s="13"/>
      <c r="BN2417" s="13"/>
    </row>
    <row r="2418" spans="4:66" x14ac:dyDescent="0.25">
      <c r="D2418"/>
      <c r="E2418" s="10"/>
      <c r="F2418" s="10"/>
      <c r="G2418" s="10"/>
      <c r="H2418" s="10"/>
      <c r="I2418" s="10"/>
      <c r="J2418" s="10"/>
      <c r="K2418" s="11"/>
      <c r="L2418" s="11"/>
      <c r="M2418" s="12"/>
      <c r="N2418" s="12"/>
      <c r="O2418" s="12"/>
      <c r="P2418" s="12"/>
      <c r="Q2418" s="12"/>
      <c r="R2418" s="12"/>
      <c r="S2418" s="12"/>
      <c r="T2418" s="12"/>
      <c r="U2418" s="12"/>
      <c r="V2418" s="12"/>
      <c r="W2418" s="12"/>
      <c r="X2418" s="12"/>
      <c r="Y2418" s="12"/>
      <c r="Z2418" s="12"/>
      <c r="AA2418" s="12"/>
      <c r="AB2418" s="12"/>
      <c r="AC2418" s="12"/>
      <c r="AD2418" s="12"/>
      <c r="AE2418" s="12"/>
      <c r="AF2418" s="12"/>
      <c r="AG2418" s="12"/>
      <c r="AH2418" s="12"/>
      <c r="AI2418" s="12"/>
      <c r="AJ2418" s="12"/>
      <c r="AK2418" s="12"/>
      <c r="AL2418" s="12"/>
      <c r="AM2418" s="12"/>
      <c r="AN2418" s="12"/>
      <c r="AO2418" s="12"/>
      <c r="AP2418" s="12"/>
      <c r="AQ2418" s="12"/>
      <c r="AR2418" s="12"/>
      <c r="AS2418" s="12"/>
      <c r="AT2418" s="12"/>
      <c r="AU2418" s="12"/>
      <c r="AV2418" s="12"/>
      <c r="AW2418" s="12"/>
      <c r="AX2418" s="12"/>
      <c r="AY2418" s="12"/>
      <c r="AZ2418" s="12"/>
      <c r="BA2418" s="12"/>
      <c r="BB2418" s="12"/>
      <c r="BC2418" s="12"/>
      <c r="BD2418" s="12"/>
      <c r="BE2418" s="12"/>
      <c r="BF2418" s="12"/>
      <c r="BG2418" s="12"/>
      <c r="BH2418" s="12"/>
      <c r="BI2418" s="12"/>
      <c r="BJ2418" s="13"/>
      <c r="BK2418" s="13"/>
      <c r="BL2418" s="13"/>
      <c r="BM2418" s="13"/>
      <c r="BN2418" s="13"/>
    </row>
    <row r="2419" spans="4:66" x14ac:dyDescent="0.25">
      <c r="D2419"/>
      <c r="E2419" s="10"/>
      <c r="F2419" s="10"/>
      <c r="G2419" s="10"/>
      <c r="H2419" s="10"/>
      <c r="I2419" s="10"/>
      <c r="J2419" s="10"/>
      <c r="K2419" s="11"/>
      <c r="L2419" s="11"/>
      <c r="M2419" s="12"/>
      <c r="N2419" s="12"/>
      <c r="O2419" s="12"/>
      <c r="P2419" s="12"/>
      <c r="Q2419" s="12"/>
      <c r="R2419" s="12"/>
      <c r="S2419" s="12"/>
      <c r="T2419" s="12"/>
      <c r="U2419" s="12"/>
      <c r="V2419" s="12"/>
      <c r="W2419" s="12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2"/>
      <c r="AS2419" s="12"/>
      <c r="AT2419" s="12"/>
      <c r="AU2419" s="12"/>
      <c r="AV2419" s="12"/>
      <c r="AW2419" s="12"/>
      <c r="AX2419" s="12"/>
      <c r="AY2419" s="12"/>
      <c r="AZ2419" s="12"/>
      <c r="BA2419" s="12"/>
      <c r="BB2419" s="12"/>
      <c r="BC2419" s="12"/>
      <c r="BD2419" s="12"/>
      <c r="BE2419" s="12"/>
      <c r="BF2419" s="12"/>
      <c r="BG2419" s="12"/>
      <c r="BH2419" s="12"/>
      <c r="BI2419" s="12"/>
      <c r="BJ2419" s="13"/>
      <c r="BK2419" s="13"/>
      <c r="BL2419" s="13"/>
      <c r="BM2419" s="13"/>
      <c r="BN2419" s="13"/>
    </row>
    <row r="2420" spans="4:66" x14ac:dyDescent="0.25">
      <c r="D2420"/>
      <c r="E2420" s="10"/>
      <c r="F2420" s="10"/>
      <c r="G2420" s="10"/>
      <c r="H2420" s="10"/>
      <c r="I2420" s="10"/>
      <c r="J2420" s="10"/>
      <c r="K2420" s="11"/>
      <c r="L2420" s="11"/>
      <c r="M2420" s="12"/>
      <c r="N2420" s="12"/>
      <c r="O2420" s="12"/>
      <c r="P2420" s="12"/>
      <c r="Q2420" s="12"/>
      <c r="R2420" s="12"/>
      <c r="S2420" s="12"/>
      <c r="T2420" s="12"/>
      <c r="U2420" s="12"/>
      <c r="V2420" s="12"/>
      <c r="W2420" s="12"/>
      <c r="X2420" s="12"/>
      <c r="Y2420" s="12"/>
      <c r="Z2420" s="12"/>
      <c r="AA2420" s="12"/>
      <c r="AB2420" s="12"/>
      <c r="AC2420" s="12"/>
      <c r="AD2420" s="12"/>
      <c r="AE2420" s="12"/>
      <c r="AF2420" s="12"/>
      <c r="AG2420" s="12"/>
      <c r="AH2420" s="12"/>
      <c r="AI2420" s="12"/>
      <c r="AJ2420" s="12"/>
      <c r="AK2420" s="12"/>
      <c r="AL2420" s="12"/>
      <c r="AM2420" s="12"/>
      <c r="AN2420" s="12"/>
      <c r="AO2420" s="12"/>
      <c r="AP2420" s="12"/>
      <c r="AQ2420" s="12"/>
      <c r="AR2420" s="12"/>
      <c r="AS2420" s="12"/>
      <c r="AT2420" s="12"/>
      <c r="AU2420" s="12"/>
      <c r="AV2420" s="12"/>
      <c r="AW2420" s="12"/>
      <c r="AX2420" s="12"/>
      <c r="AY2420" s="12"/>
      <c r="AZ2420" s="12"/>
      <c r="BA2420" s="12"/>
      <c r="BB2420" s="12"/>
      <c r="BC2420" s="12"/>
      <c r="BD2420" s="12"/>
      <c r="BE2420" s="12"/>
      <c r="BF2420" s="12"/>
      <c r="BG2420" s="12"/>
      <c r="BH2420" s="12"/>
      <c r="BI2420" s="12"/>
      <c r="BJ2420" s="13"/>
      <c r="BK2420" s="13"/>
      <c r="BL2420" s="13"/>
      <c r="BM2420" s="13"/>
      <c r="BN2420" s="13"/>
    </row>
    <row r="2421" spans="4:66" x14ac:dyDescent="0.25">
      <c r="D2421"/>
      <c r="E2421" s="10"/>
      <c r="F2421" s="10"/>
      <c r="G2421" s="10"/>
      <c r="H2421" s="10"/>
      <c r="I2421" s="10"/>
      <c r="J2421" s="10"/>
      <c r="K2421" s="11"/>
      <c r="L2421" s="11"/>
      <c r="M2421" s="12"/>
      <c r="N2421" s="12"/>
      <c r="O2421" s="12"/>
      <c r="P2421" s="12"/>
      <c r="Q2421" s="12"/>
      <c r="R2421" s="12"/>
      <c r="S2421" s="12"/>
      <c r="T2421" s="12"/>
      <c r="U2421" s="12"/>
      <c r="V2421" s="12"/>
      <c r="W2421" s="12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2"/>
      <c r="AS2421" s="12"/>
      <c r="AT2421" s="12"/>
      <c r="AU2421" s="12"/>
      <c r="AV2421" s="12"/>
      <c r="AW2421" s="12"/>
      <c r="AX2421" s="12"/>
      <c r="AY2421" s="12"/>
      <c r="AZ2421" s="12"/>
      <c r="BA2421" s="12"/>
      <c r="BB2421" s="12"/>
      <c r="BC2421" s="12"/>
      <c r="BD2421" s="12"/>
      <c r="BE2421" s="12"/>
      <c r="BF2421" s="12"/>
      <c r="BG2421" s="12"/>
      <c r="BH2421" s="12"/>
      <c r="BI2421" s="12"/>
      <c r="BJ2421" s="13"/>
      <c r="BK2421" s="13"/>
      <c r="BL2421" s="13"/>
      <c r="BM2421" s="13"/>
      <c r="BN2421" s="13"/>
    </row>
    <row r="2422" spans="4:66" x14ac:dyDescent="0.25">
      <c r="D2422"/>
      <c r="E2422" s="10"/>
      <c r="F2422" s="10"/>
      <c r="G2422" s="10"/>
      <c r="H2422" s="10"/>
      <c r="I2422" s="10"/>
      <c r="J2422" s="10"/>
      <c r="K2422" s="11"/>
      <c r="L2422" s="11"/>
      <c r="M2422" s="12"/>
      <c r="N2422" s="12"/>
      <c r="O2422" s="12"/>
      <c r="P2422" s="12"/>
      <c r="Q2422" s="12"/>
      <c r="R2422" s="12"/>
      <c r="S2422" s="12"/>
      <c r="T2422" s="12"/>
      <c r="U2422" s="12"/>
      <c r="V2422" s="12"/>
      <c r="W2422" s="12"/>
      <c r="X2422" s="12"/>
      <c r="Y2422" s="12"/>
      <c r="Z2422" s="12"/>
      <c r="AA2422" s="12"/>
      <c r="AB2422" s="12"/>
      <c r="AC2422" s="12"/>
      <c r="AD2422" s="12"/>
      <c r="AE2422" s="12"/>
      <c r="AF2422" s="12"/>
      <c r="AG2422" s="12"/>
      <c r="AH2422" s="12"/>
      <c r="AI2422" s="12"/>
      <c r="AJ2422" s="12"/>
      <c r="AK2422" s="12"/>
      <c r="AL2422" s="12"/>
      <c r="AM2422" s="12"/>
      <c r="AN2422" s="12"/>
      <c r="AO2422" s="12"/>
      <c r="AP2422" s="12"/>
      <c r="AQ2422" s="12"/>
      <c r="AR2422" s="12"/>
      <c r="AS2422" s="12"/>
      <c r="AT2422" s="12"/>
      <c r="AU2422" s="12"/>
      <c r="AV2422" s="12"/>
      <c r="AW2422" s="12"/>
      <c r="AX2422" s="12"/>
      <c r="AY2422" s="12"/>
      <c r="AZ2422" s="12"/>
      <c r="BA2422" s="12"/>
      <c r="BB2422" s="12"/>
      <c r="BC2422" s="12"/>
      <c r="BD2422" s="12"/>
      <c r="BE2422" s="12"/>
      <c r="BF2422" s="12"/>
      <c r="BG2422" s="12"/>
      <c r="BH2422" s="12"/>
      <c r="BI2422" s="12"/>
      <c r="BJ2422" s="13"/>
      <c r="BK2422" s="13"/>
      <c r="BL2422" s="13"/>
      <c r="BM2422" s="13"/>
      <c r="BN2422" s="13"/>
    </row>
    <row r="2423" spans="4:66" x14ac:dyDescent="0.25">
      <c r="D2423"/>
      <c r="E2423" s="10"/>
      <c r="F2423" s="10"/>
      <c r="G2423" s="10"/>
      <c r="H2423" s="10"/>
      <c r="I2423" s="10"/>
      <c r="J2423" s="10"/>
      <c r="K2423" s="11"/>
      <c r="L2423" s="11"/>
      <c r="M2423" s="12"/>
      <c r="N2423" s="12"/>
      <c r="O2423" s="12"/>
      <c r="P2423" s="12"/>
      <c r="Q2423" s="12"/>
      <c r="R2423" s="12"/>
      <c r="S2423" s="12"/>
      <c r="T2423" s="12"/>
      <c r="U2423" s="12"/>
      <c r="V2423" s="12"/>
      <c r="W2423" s="12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2"/>
      <c r="AS2423" s="12"/>
      <c r="AT2423" s="12"/>
      <c r="AU2423" s="12"/>
      <c r="AV2423" s="12"/>
      <c r="AW2423" s="12"/>
      <c r="AX2423" s="12"/>
      <c r="AY2423" s="12"/>
      <c r="AZ2423" s="12"/>
      <c r="BA2423" s="12"/>
      <c r="BB2423" s="12"/>
      <c r="BC2423" s="12"/>
      <c r="BD2423" s="12"/>
      <c r="BE2423" s="12"/>
      <c r="BF2423" s="12"/>
      <c r="BG2423" s="12"/>
      <c r="BH2423" s="12"/>
      <c r="BI2423" s="12"/>
      <c r="BJ2423" s="13"/>
      <c r="BK2423" s="13"/>
      <c r="BL2423" s="13"/>
      <c r="BM2423" s="13"/>
      <c r="BN2423" s="13"/>
    </row>
    <row r="2424" spans="4:66" x14ac:dyDescent="0.25">
      <c r="D2424"/>
      <c r="E2424" s="10"/>
      <c r="F2424" s="10"/>
      <c r="G2424" s="10"/>
      <c r="H2424" s="10"/>
      <c r="I2424" s="10"/>
      <c r="J2424" s="10"/>
      <c r="K2424" s="11"/>
      <c r="L2424" s="11"/>
      <c r="M2424" s="12"/>
      <c r="N2424" s="12"/>
      <c r="O2424" s="12"/>
      <c r="P2424" s="12"/>
      <c r="Q2424" s="12"/>
      <c r="R2424" s="12"/>
      <c r="S2424" s="12"/>
      <c r="T2424" s="12"/>
      <c r="U2424" s="12"/>
      <c r="V2424" s="12"/>
      <c r="W2424" s="12"/>
      <c r="X2424" s="12"/>
      <c r="Y2424" s="12"/>
      <c r="Z2424" s="12"/>
      <c r="AA2424" s="12"/>
      <c r="AB2424" s="12"/>
      <c r="AC2424" s="12"/>
      <c r="AD2424" s="12"/>
      <c r="AE2424" s="12"/>
      <c r="AF2424" s="12"/>
      <c r="AG2424" s="12"/>
      <c r="AH2424" s="12"/>
      <c r="AI2424" s="12"/>
      <c r="AJ2424" s="12"/>
      <c r="AK2424" s="12"/>
      <c r="AL2424" s="12"/>
      <c r="AM2424" s="12"/>
      <c r="AN2424" s="12"/>
      <c r="AO2424" s="12"/>
      <c r="AP2424" s="12"/>
      <c r="AQ2424" s="12"/>
      <c r="AR2424" s="12"/>
      <c r="AS2424" s="12"/>
      <c r="AT2424" s="12"/>
      <c r="AU2424" s="12"/>
      <c r="AV2424" s="12"/>
      <c r="AW2424" s="12"/>
      <c r="AX2424" s="12"/>
      <c r="AY2424" s="12"/>
      <c r="AZ2424" s="12"/>
      <c r="BA2424" s="12"/>
      <c r="BB2424" s="12"/>
      <c r="BC2424" s="12"/>
      <c r="BD2424" s="12"/>
      <c r="BE2424" s="12"/>
      <c r="BF2424" s="12"/>
      <c r="BG2424" s="12"/>
      <c r="BH2424" s="12"/>
      <c r="BI2424" s="12"/>
      <c r="BJ2424" s="13"/>
      <c r="BK2424" s="13"/>
      <c r="BL2424" s="13"/>
      <c r="BM2424" s="13"/>
      <c r="BN2424" s="13"/>
    </row>
    <row r="2425" spans="4:66" x14ac:dyDescent="0.25">
      <c r="D2425"/>
      <c r="E2425" s="10"/>
      <c r="F2425" s="10"/>
      <c r="G2425" s="10"/>
      <c r="H2425" s="10"/>
      <c r="I2425" s="10"/>
      <c r="J2425" s="10"/>
      <c r="K2425" s="11"/>
      <c r="L2425" s="11"/>
      <c r="M2425" s="12"/>
      <c r="N2425" s="12"/>
      <c r="O2425" s="12"/>
      <c r="P2425" s="12"/>
      <c r="Q2425" s="12"/>
      <c r="R2425" s="12"/>
      <c r="S2425" s="12"/>
      <c r="T2425" s="12"/>
      <c r="U2425" s="12"/>
      <c r="V2425" s="12"/>
      <c r="W2425" s="12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2"/>
      <c r="AS2425" s="12"/>
      <c r="AT2425" s="12"/>
      <c r="AU2425" s="12"/>
      <c r="AV2425" s="12"/>
      <c r="AW2425" s="12"/>
      <c r="AX2425" s="12"/>
      <c r="AY2425" s="12"/>
      <c r="AZ2425" s="12"/>
      <c r="BA2425" s="12"/>
      <c r="BB2425" s="12"/>
      <c r="BC2425" s="12"/>
      <c r="BD2425" s="12"/>
      <c r="BE2425" s="12"/>
      <c r="BF2425" s="12"/>
      <c r="BG2425" s="12"/>
      <c r="BH2425" s="12"/>
      <c r="BI2425" s="12"/>
      <c r="BJ2425" s="13"/>
      <c r="BK2425" s="13"/>
      <c r="BL2425" s="13"/>
      <c r="BM2425" s="13"/>
      <c r="BN2425" s="13"/>
    </row>
    <row r="2426" spans="4:66" x14ac:dyDescent="0.25">
      <c r="D2426"/>
      <c r="E2426" s="10"/>
      <c r="F2426" s="10"/>
      <c r="G2426" s="10"/>
      <c r="H2426" s="10"/>
      <c r="I2426" s="10"/>
      <c r="J2426" s="10"/>
      <c r="K2426" s="11"/>
      <c r="L2426" s="11"/>
      <c r="M2426" s="12"/>
      <c r="N2426" s="12"/>
      <c r="O2426" s="12"/>
      <c r="P2426" s="12"/>
      <c r="Q2426" s="12"/>
      <c r="R2426" s="12"/>
      <c r="S2426" s="12"/>
      <c r="T2426" s="12"/>
      <c r="U2426" s="12"/>
      <c r="V2426" s="12"/>
      <c r="W2426" s="12"/>
      <c r="X2426" s="12"/>
      <c r="Y2426" s="12"/>
      <c r="Z2426" s="12"/>
      <c r="AA2426" s="12"/>
      <c r="AB2426" s="12"/>
      <c r="AC2426" s="12"/>
      <c r="AD2426" s="12"/>
      <c r="AE2426" s="12"/>
      <c r="AF2426" s="12"/>
      <c r="AG2426" s="12"/>
      <c r="AH2426" s="12"/>
      <c r="AI2426" s="12"/>
      <c r="AJ2426" s="12"/>
      <c r="AK2426" s="12"/>
      <c r="AL2426" s="12"/>
      <c r="AM2426" s="12"/>
      <c r="AN2426" s="12"/>
      <c r="AO2426" s="12"/>
      <c r="AP2426" s="12"/>
      <c r="AQ2426" s="12"/>
      <c r="AR2426" s="12"/>
      <c r="AS2426" s="12"/>
      <c r="AT2426" s="12"/>
      <c r="AU2426" s="12"/>
      <c r="AV2426" s="12"/>
      <c r="AW2426" s="12"/>
      <c r="AX2426" s="12"/>
      <c r="AY2426" s="12"/>
      <c r="AZ2426" s="12"/>
      <c r="BA2426" s="12"/>
      <c r="BB2426" s="12"/>
      <c r="BC2426" s="12"/>
      <c r="BD2426" s="12"/>
      <c r="BE2426" s="12"/>
      <c r="BF2426" s="12"/>
      <c r="BG2426" s="12"/>
      <c r="BH2426" s="12"/>
      <c r="BI2426" s="12"/>
      <c r="BJ2426" s="13"/>
      <c r="BK2426" s="13"/>
      <c r="BL2426" s="13"/>
      <c r="BM2426" s="13"/>
      <c r="BN2426" s="13"/>
    </row>
    <row r="2427" spans="4:66" x14ac:dyDescent="0.25">
      <c r="D2427"/>
      <c r="E2427" s="10"/>
      <c r="F2427" s="10"/>
      <c r="G2427" s="10"/>
      <c r="H2427" s="10"/>
      <c r="I2427" s="10"/>
      <c r="J2427" s="10"/>
      <c r="K2427" s="11"/>
      <c r="L2427" s="11"/>
      <c r="M2427" s="12"/>
      <c r="N2427" s="12"/>
      <c r="O2427" s="12"/>
      <c r="P2427" s="12"/>
      <c r="Q2427" s="12"/>
      <c r="R2427" s="12"/>
      <c r="S2427" s="12"/>
      <c r="T2427" s="12"/>
      <c r="U2427" s="12"/>
      <c r="V2427" s="12"/>
      <c r="W2427" s="12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2"/>
      <c r="AS2427" s="12"/>
      <c r="AT2427" s="12"/>
      <c r="AU2427" s="12"/>
      <c r="AV2427" s="12"/>
      <c r="AW2427" s="12"/>
      <c r="AX2427" s="12"/>
      <c r="AY2427" s="12"/>
      <c r="AZ2427" s="12"/>
      <c r="BA2427" s="12"/>
      <c r="BB2427" s="12"/>
      <c r="BC2427" s="12"/>
      <c r="BD2427" s="12"/>
      <c r="BE2427" s="12"/>
      <c r="BF2427" s="12"/>
      <c r="BG2427" s="12"/>
      <c r="BH2427" s="12"/>
      <c r="BI2427" s="12"/>
      <c r="BJ2427" s="13"/>
      <c r="BK2427" s="13"/>
      <c r="BL2427" s="13"/>
      <c r="BM2427" s="13"/>
      <c r="BN2427" s="13"/>
    </row>
    <row r="2428" spans="4:66" x14ac:dyDescent="0.25">
      <c r="D2428"/>
      <c r="E2428" s="10"/>
      <c r="F2428" s="10"/>
      <c r="G2428" s="10"/>
      <c r="H2428" s="10"/>
      <c r="I2428" s="10"/>
      <c r="J2428" s="10"/>
      <c r="K2428" s="11"/>
      <c r="L2428" s="11"/>
      <c r="M2428" s="12"/>
      <c r="N2428" s="12"/>
      <c r="O2428" s="12"/>
      <c r="P2428" s="12"/>
      <c r="Q2428" s="12"/>
      <c r="R2428" s="12"/>
      <c r="S2428" s="12"/>
      <c r="T2428" s="12"/>
      <c r="U2428" s="12"/>
      <c r="V2428" s="12"/>
      <c r="W2428" s="12"/>
      <c r="X2428" s="12"/>
      <c r="Y2428" s="12"/>
      <c r="Z2428" s="12"/>
      <c r="AA2428" s="12"/>
      <c r="AB2428" s="12"/>
      <c r="AC2428" s="12"/>
      <c r="AD2428" s="12"/>
      <c r="AE2428" s="12"/>
      <c r="AF2428" s="12"/>
      <c r="AG2428" s="12"/>
      <c r="AH2428" s="12"/>
      <c r="AI2428" s="12"/>
      <c r="AJ2428" s="12"/>
      <c r="AK2428" s="12"/>
      <c r="AL2428" s="12"/>
      <c r="AM2428" s="12"/>
      <c r="AN2428" s="12"/>
      <c r="AO2428" s="12"/>
      <c r="AP2428" s="12"/>
      <c r="AQ2428" s="12"/>
      <c r="AR2428" s="12"/>
      <c r="AS2428" s="12"/>
      <c r="AT2428" s="12"/>
      <c r="AU2428" s="12"/>
      <c r="AV2428" s="12"/>
      <c r="AW2428" s="12"/>
      <c r="AX2428" s="12"/>
      <c r="AY2428" s="12"/>
      <c r="AZ2428" s="12"/>
      <c r="BA2428" s="12"/>
      <c r="BB2428" s="12"/>
      <c r="BC2428" s="12"/>
      <c r="BD2428" s="12"/>
      <c r="BE2428" s="12"/>
      <c r="BF2428" s="12"/>
      <c r="BG2428" s="12"/>
      <c r="BH2428" s="12"/>
      <c r="BI2428" s="12"/>
      <c r="BJ2428" s="13"/>
      <c r="BK2428" s="13"/>
      <c r="BL2428" s="13"/>
      <c r="BM2428" s="13"/>
      <c r="BN2428" s="13"/>
    </row>
    <row r="2429" spans="4:66" x14ac:dyDescent="0.25">
      <c r="D2429"/>
      <c r="E2429" s="10"/>
      <c r="F2429" s="10"/>
      <c r="G2429" s="10"/>
      <c r="H2429" s="10"/>
      <c r="I2429" s="10"/>
      <c r="J2429" s="10"/>
      <c r="K2429" s="11"/>
      <c r="L2429" s="11"/>
      <c r="M2429" s="12"/>
      <c r="N2429" s="12"/>
      <c r="O2429" s="12"/>
      <c r="P2429" s="12"/>
      <c r="Q2429" s="12"/>
      <c r="R2429" s="12"/>
      <c r="S2429" s="12"/>
      <c r="T2429" s="12"/>
      <c r="U2429" s="12"/>
      <c r="V2429" s="12"/>
      <c r="W2429" s="12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2"/>
      <c r="AS2429" s="12"/>
      <c r="AT2429" s="12"/>
      <c r="AU2429" s="12"/>
      <c r="AV2429" s="12"/>
      <c r="AW2429" s="12"/>
      <c r="AX2429" s="12"/>
      <c r="AY2429" s="12"/>
      <c r="AZ2429" s="12"/>
      <c r="BA2429" s="12"/>
      <c r="BB2429" s="12"/>
      <c r="BC2429" s="12"/>
      <c r="BD2429" s="12"/>
      <c r="BE2429" s="12"/>
      <c r="BF2429" s="12"/>
      <c r="BG2429" s="12"/>
      <c r="BH2429" s="12"/>
      <c r="BI2429" s="12"/>
      <c r="BJ2429" s="13"/>
      <c r="BK2429" s="13"/>
      <c r="BL2429" s="13"/>
      <c r="BM2429" s="13"/>
      <c r="BN2429" s="13"/>
    </row>
    <row r="2430" spans="4:66" x14ac:dyDescent="0.25">
      <c r="D2430"/>
      <c r="E2430" s="10"/>
      <c r="F2430" s="10"/>
      <c r="G2430" s="10"/>
      <c r="H2430" s="10"/>
      <c r="I2430" s="10"/>
      <c r="J2430" s="10"/>
      <c r="K2430" s="11"/>
      <c r="L2430" s="11"/>
      <c r="M2430" s="12"/>
      <c r="N2430" s="12"/>
      <c r="O2430" s="12"/>
      <c r="P2430" s="12"/>
      <c r="Q2430" s="12"/>
      <c r="R2430" s="12"/>
      <c r="S2430" s="12"/>
      <c r="T2430" s="12"/>
      <c r="U2430" s="12"/>
      <c r="V2430" s="12"/>
      <c r="W2430" s="12"/>
      <c r="X2430" s="12"/>
      <c r="Y2430" s="12"/>
      <c r="Z2430" s="12"/>
      <c r="AA2430" s="12"/>
      <c r="AB2430" s="12"/>
      <c r="AC2430" s="12"/>
      <c r="AD2430" s="12"/>
      <c r="AE2430" s="12"/>
      <c r="AF2430" s="12"/>
      <c r="AG2430" s="12"/>
      <c r="AH2430" s="12"/>
      <c r="AI2430" s="12"/>
      <c r="AJ2430" s="12"/>
      <c r="AK2430" s="12"/>
      <c r="AL2430" s="12"/>
      <c r="AM2430" s="12"/>
      <c r="AN2430" s="12"/>
      <c r="AO2430" s="12"/>
      <c r="AP2430" s="12"/>
      <c r="AQ2430" s="12"/>
      <c r="AR2430" s="12"/>
      <c r="AS2430" s="12"/>
      <c r="AT2430" s="12"/>
      <c r="AU2430" s="12"/>
      <c r="AV2430" s="12"/>
      <c r="AW2430" s="12"/>
      <c r="AX2430" s="12"/>
      <c r="AY2430" s="12"/>
      <c r="AZ2430" s="12"/>
      <c r="BA2430" s="12"/>
      <c r="BB2430" s="12"/>
      <c r="BC2430" s="12"/>
      <c r="BD2430" s="12"/>
      <c r="BE2430" s="12"/>
      <c r="BF2430" s="12"/>
      <c r="BG2430" s="12"/>
      <c r="BH2430" s="12"/>
      <c r="BI2430" s="12"/>
      <c r="BJ2430" s="13"/>
      <c r="BK2430" s="13"/>
      <c r="BL2430" s="13"/>
      <c r="BM2430" s="13"/>
      <c r="BN2430" s="13"/>
    </row>
    <row r="2431" spans="4:66" x14ac:dyDescent="0.25">
      <c r="D2431"/>
      <c r="E2431" s="10"/>
      <c r="F2431" s="10"/>
      <c r="G2431" s="10"/>
      <c r="H2431" s="10"/>
      <c r="I2431" s="10"/>
      <c r="J2431" s="10"/>
      <c r="K2431" s="11"/>
      <c r="L2431" s="11"/>
      <c r="M2431" s="12"/>
      <c r="N2431" s="12"/>
      <c r="O2431" s="12"/>
      <c r="P2431" s="12"/>
      <c r="Q2431" s="12"/>
      <c r="R2431" s="12"/>
      <c r="S2431" s="12"/>
      <c r="T2431" s="12"/>
      <c r="U2431" s="12"/>
      <c r="V2431" s="12"/>
      <c r="W2431" s="12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2"/>
      <c r="AS2431" s="12"/>
      <c r="AT2431" s="12"/>
      <c r="AU2431" s="12"/>
      <c r="AV2431" s="12"/>
      <c r="AW2431" s="12"/>
      <c r="AX2431" s="12"/>
      <c r="AY2431" s="12"/>
      <c r="AZ2431" s="12"/>
      <c r="BA2431" s="12"/>
      <c r="BB2431" s="12"/>
      <c r="BC2431" s="12"/>
      <c r="BD2431" s="12"/>
      <c r="BE2431" s="12"/>
      <c r="BF2431" s="12"/>
      <c r="BG2431" s="12"/>
      <c r="BH2431" s="12"/>
      <c r="BI2431" s="12"/>
      <c r="BJ2431" s="13"/>
      <c r="BK2431" s="13"/>
      <c r="BL2431" s="13"/>
      <c r="BM2431" s="13"/>
      <c r="BN2431" s="13"/>
    </row>
    <row r="2432" spans="4:66" x14ac:dyDescent="0.25">
      <c r="D2432"/>
      <c r="E2432" s="10"/>
      <c r="F2432" s="10"/>
      <c r="G2432" s="10"/>
      <c r="H2432" s="10"/>
      <c r="I2432" s="10"/>
      <c r="J2432" s="10"/>
      <c r="K2432" s="11"/>
      <c r="L2432" s="11"/>
      <c r="M2432" s="12"/>
      <c r="N2432" s="12"/>
      <c r="O2432" s="12"/>
      <c r="P2432" s="12"/>
      <c r="Q2432" s="12"/>
      <c r="R2432" s="12"/>
      <c r="S2432" s="12"/>
      <c r="T2432" s="12"/>
      <c r="U2432" s="12"/>
      <c r="V2432" s="12"/>
      <c r="W2432" s="12"/>
      <c r="X2432" s="12"/>
      <c r="Y2432" s="12"/>
      <c r="Z2432" s="12"/>
      <c r="AA2432" s="12"/>
      <c r="AB2432" s="12"/>
      <c r="AC2432" s="12"/>
      <c r="AD2432" s="12"/>
      <c r="AE2432" s="12"/>
      <c r="AF2432" s="12"/>
      <c r="AG2432" s="12"/>
      <c r="AH2432" s="12"/>
      <c r="AI2432" s="12"/>
      <c r="AJ2432" s="12"/>
      <c r="AK2432" s="12"/>
      <c r="AL2432" s="12"/>
      <c r="AM2432" s="12"/>
      <c r="AN2432" s="12"/>
      <c r="AO2432" s="12"/>
      <c r="AP2432" s="12"/>
      <c r="AQ2432" s="12"/>
      <c r="AR2432" s="12"/>
      <c r="AS2432" s="12"/>
      <c r="AT2432" s="12"/>
      <c r="AU2432" s="12"/>
      <c r="AV2432" s="12"/>
      <c r="AW2432" s="12"/>
      <c r="AX2432" s="12"/>
      <c r="AY2432" s="12"/>
      <c r="AZ2432" s="12"/>
      <c r="BA2432" s="12"/>
      <c r="BB2432" s="12"/>
      <c r="BC2432" s="12"/>
      <c r="BD2432" s="12"/>
      <c r="BE2432" s="12"/>
      <c r="BF2432" s="12"/>
      <c r="BG2432" s="12"/>
      <c r="BH2432" s="12"/>
      <c r="BI2432" s="12"/>
      <c r="BJ2432" s="13"/>
      <c r="BK2432" s="13"/>
      <c r="BL2432" s="13"/>
      <c r="BM2432" s="13"/>
      <c r="BN2432" s="13"/>
    </row>
    <row r="2433" spans="4:66" x14ac:dyDescent="0.25">
      <c r="D2433"/>
      <c r="E2433" s="10"/>
      <c r="F2433" s="10"/>
      <c r="G2433" s="10"/>
      <c r="H2433" s="10"/>
      <c r="I2433" s="10"/>
      <c r="J2433" s="10"/>
      <c r="K2433" s="11"/>
      <c r="L2433" s="11"/>
      <c r="M2433" s="12"/>
      <c r="N2433" s="12"/>
      <c r="O2433" s="12"/>
      <c r="P2433" s="12"/>
      <c r="Q2433" s="12"/>
      <c r="R2433" s="12"/>
      <c r="S2433" s="12"/>
      <c r="T2433" s="12"/>
      <c r="U2433" s="12"/>
      <c r="V2433" s="12"/>
      <c r="W2433" s="12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2"/>
      <c r="AS2433" s="12"/>
      <c r="AT2433" s="12"/>
      <c r="AU2433" s="12"/>
      <c r="AV2433" s="12"/>
      <c r="AW2433" s="12"/>
      <c r="AX2433" s="12"/>
      <c r="AY2433" s="12"/>
      <c r="AZ2433" s="12"/>
      <c r="BA2433" s="12"/>
      <c r="BB2433" s="12"/>
      <c r="BC2433" s="12"/>
      <c r="BD2433" s="12"/>
      <c r="BE2433" s="12"/>
      <c r="BF2433" s="12"/>
      <c r="BG2433" s="12"/>
      <c r="BH2433" s="12"/>
      <c r="BI2433" s="12"/>
      <c r="BJ2433" s="13"/>
      <c r="BK2433" s="13"/>
      <c r="BL2433" s="13"/>
      <c r="BM2433" s="13"/>
      <c r="BN2433" s="13"/>
    </row>
    <row r="2434" spans="4:66" x14ac:dyDescent="0.25">
      <c r="D2434"/>
      <c r="E2434" s="10"/>
      <c r="F2434" s="10"/>
      <c r="G2434" s="10"/>
      <c r="H2434" s="10"/>
      <c r="I2434" s="10"/>
      <c r="J2434" s="10"/>
      <c r="K2434" s="11"/>
      <c r="L2434" s="11"/>
      <c r="M2434" s="12"/>
      <c r="N2434" s="12"/>
      <c r="O2434" s="12"/>
      <c r="P2434" s="12"/>
      <c r="Q2434" s="12"/>
      <c r="R2434" s="12"/>
      <c r="S2434" s="12"/>
      <c r="T2434" s="12"/>
      <c r="U2434" s="12"/>
      <c r="V2434" s="12"/>
      <c r="W2434" s="12"/>
      <c r="X2434" s="12"/>
      <c r="Y2434" s="12"/>
      <c r="Z2434" s="12"/>
      <c r="AA2434" s="12"/>
      <c r="AB2434" s="12"/>
      <c r="AC2434" s="12"/>
      <c r="AD2434" s="12"/>
      <c r="AE2434" s="12"/>
      <c r="AF2434" s="12"/>
      <c r="AG2434" s="12"/>
      <c r="AH2434" s="12"/>
      <c r="AI2434" s="12"/>
      <c r="AJ2434" s="12"/>
      <c r="AK2434" s="12"/>
      <c r="AL2434" s="12"/>
      <c r="AM2434" s="12"/>
      <c r="AN2434" s="12"/>
      <c r="AO2434" s="12"/>
      <c r="AP2434" s="12"/>
      <c r="AQ2434" s="12"/>
      <c r="AR2434" s="12"/>
      <c r="AS2434" s="12"/>
      <c r="AT2434" s="12"/>
      <c r="AU2434" s="12"/>
      <c r="AV2434" s="12"/>
      <c r="AW2434" s="12"/>
      <c r="AX2434" s="12"/>
      <c r="AY2434" s="12"/>
      <c r="AZ2434" s="12"/>
      <c r="BA2434" s="12"/>
      <c r="BB2434" s="12"/>
      <c r="BC2434" s="12"/>
      <c r="BD2434" s="12"/>
      <c r="BE2434" s="12"/>
      <c r="BF2434" s="12"/>
      <c r="BG2434" s="12"/>
      <c r="BH2434" s="12"/>
      <c r="BI2434" s="12"/>
      <c r="BJ2434" s="13"/>
      <c r="BK2434" s="13"/>
      <c r="BL2434" s="13"/>
      <c r="BM2434" s="13"/>
      <c r="BN2434" s="13"/>
    </row>
    <row r="2435" spans="4:66" x14ac:dyDescent="0.25">
      <c r="D2435"/>
      <c r="E2435" s="10"/>
      <c r="F2435" s="10"/>
      <c r="G2435" s="10"/>
      <c r="H2435" s="10"/>
      <c r="I2435" s="10"/>
      <c r="J2435" s="10"/>
      <c r="K2435" s="11"/>
      <c r="L2435" s="11"/>
      <c r="M2435" s="12"/>
      <c r="N2435" s="12"/>
      <c r="O2435" s="12"/>
      <c r="P2435" s="12"/>
      <c r="Q2435" s="12"/>
      <c r="R2435" s="12"/>
      <c r="S2435" s="12"/>
      <c r="T2435" s="12"/>
      <c r="U2435" s="12"/>
      <c r="V2435" s="12"/>
      <c r="W2435" s="12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2"/>
      <c r="AS2435" s="12"/>
      <c r="AT2435" s="12"/>
      <c r="AU2435" s="12"/>
      <c r="AV2435" s="12"/>
      <c r="AW2435" s="12"/>
      <c r="AX2435" s="12"/>
      <c r="AY2435" s="12"/>
      <c r="AZ2435" s="12"/>
      <c r="BA2435" s="12"/>
      <c r="BB2435" s="12"/>
      <c r="BC2435" s="12"/>
      <c r="BD2435" s="12"/>
      <c r="BE2435" s="12"/>
      <c r="BF2435" s="12"/>
      <c r="BG2435" s="12"/>
      <c r="BH2435" s="12"/>
      <c r="BI2435" s="12"/>
      <c r="BJ2435" s="13"/>
      <c r="BK2435" s="13"/>
      <c r="BL2435" s="13"/>
      <c r="BM2435" s="13"/>
      <c r="BN2435" s="13"/>
    </row>
    <row r="2436" spans="4:66" x14ac:dyDescent="0.25">
      <c r="D2436"/>
      <c r="E2436" s="10"/>
      <c r="F2436" s="10"/>
      <c r="G2436" s="10"/>
      <c r="H2436" s="10"/>
      <c r="I2436" s="10"/>
      <c r="J2436" s="10"/>
      <c r="K2436" s="11"/>
      <c r="L2436" s="11"/>
      <c r="M2436" s="12"/>
      <c r="N2436" s="12"/>
      <c r="O2436" s="12"/>
      <c r="P2436" s="12"/>
      <c r="Q2436" s="12"/>
      <c r="R2436" s="12"/>
      <c r="S2436" s="12"/>
      <c r="T2436" s="12"/>
      <c r="U2436" s="12"/>
      <c r="V2436" s="12"/>
      <c r="W2436" s="12"/>
      <c r="X2436" s="12"/>
      <c r="Y2436" s="12"/>
      <c r="Z2436" s="12"/>
      <c r="AA2436" s="12"/>
      <c r="AB2436" s="12"/>
      <c r="AC2436" s="12"/>
      <c r="AD2436" s="12"/>
      <c r="AE2436" s="12"/>
      <c r="AF2436" s="12"/>
      <c r="AG2436" s="12"/>
      <c r="AH2436" s="12"/>
      <c r="AI2436" s="12"/>
      <c r="AJ2436" s="12"/>
      <c r="AK2436" s="12"/>
      <c r="AL2436" s="12"/>
      <c r="AM2436" s="12"/>
      <c r="AN2436" s="12"/>
      <c r="AO2436" s="12"/>
      <c r="AP2436" s="12"/>
      <c r="AQ2436" s="12"/>
      <c r="AR2436" s="12"/>
      <c r="AS2436" s="12"/>
      <c r="AT2436" s="12"/>
      <c r="AU2436" s="12"/>
      <c r="AV2436" s="12"/>
      <c r="AW2436" s="12"/>
      <c r="AX2436" s="12"/>
      <c r="AY2436" s="12"/>
      <c r="AZ2436" s="12"/>
      <c r="BA2436" s="12"/>
      <c r="BB2436" s="12"/>
      <c r="BC2436" s="12"/>
      <c r="BD2436" s="12"/>
      <c r="BE2436" s="12"/>
      <c r="BF2436" s="12"/>
      <c r="BG2436" s="12"/>
      <c r="BH2436" s="12"/>
      <c r="BI2436" s="12"/>
      <c r="BJ2436" s="13"/>
      <c r="BK2436" s="13"/>
      <c r="BL2436" s="13"/>
      <c r="BM2436" s="13"/>
      <c r="BN2436" s="13"/>
    </row>
    <row r="2437" spans="4:66" x14ac:dyDescent="0.25">
      <c r="D2437"/>
      <c r="E2437" s="10"/>
      <c r="F2437" s="10"/>
      <c r="G2437" s="10"/>
      <c r="H2437" s="10"/>
      <c r="I2437" s="10"/>
      <c r="J2437" s="10"/>
      <c r="K2437" s="11"/>
      <c r="L2437" s="11"/>
      <c r="M2437" s="12"/>
      <c r="N2437" s="12"/>
      <c r="O2437" s="12"/>
      <c r="P2437" s="12"/>
      <c r="Q2437" s="12"/>
      <c r="R2437" s="12"/>
      <c r="S2437" s="12"/>
      <c r="T2437" s="12"/>
      <c r="U2437" s="12"/>
      <c r="V2437" s="12"/>
      <c r="W2437" s="12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2"/>
      <c r="AS2437" s="12"/>
      <c r="AT2437" s="12"/>
      <c r="AU2437" s="12"/>
      <c r="AV2437" s="12"/>
      <c r="AW2437" s="12"/>
      <c r="AX2437" s="12"/>
      <c r="AY2437" s="12"/>
      <c r="AZ2437" s="12"/>
      <c r="BA2437" s="12"/>
      <c r="BB2437" s="12"/>
      <c r="BC2437" s="12"/>
      <c r="BD2437" s="12"/>
      <c r="BE2437" s="12"/>
      <c r="BF2437" s="12"/>
      <c r="BG2437" s="12"/>
      <c r="BH2437" s="12"/>
      <c r="BI2437" s="12"/>
      <c r="BJ2437" s="13"/>
      <c r="BK2437" s="13"/>
      <c r="BL2437" s="13"/>
      <c r="BM2437" s="13"/>
      <c r="BN2437" s="13"/>
    </row>
    <row r="2438" spans="4:66" x14ac:dyDescent="0.25">
      <c r="D2438"/>
      <c r="E2438" s="10"/>
      <c r="F2438" s="10"/>
      <c r="G2438" s="10"/>
      <c r="H2438" s="10"/>
      <c r="I2438" s="10"/>
      <c r="J2438" s="10"/>
      <c r="K2438" s="11"/>
      <c r="L2438" s="11"/>
      <c r="M2438" s="12"/>
      <c r="N2438" s="12"/>
      <c r="O2438" s="12"/>
      <c r="P2438" s="12"/>
      <c r="Q2438" s="12"/>
      <c r="R2438" s="12"/>
      <c r="S2438" s="12"/>
      <c r="T2438" s="12"/>
      <c r="U2438" s="12"/>
      <c r="V2438" s="12"/>
      <c r="W2438" s="12"/>
      <c r="X2438" s="12"/>
      <c r="Y2438" s="12"/>
      <c r="Z2438" s="12"/>
      <c r="AA2438" s="12"/>
      <c r="AB2438" s="12"/>
      <c r="AC2438" s="12"/>
      <c r="AD2438" s="12"/>
      <c r="AE2438" s="12"/>
      <c r="AF2438" s="12"/>
      <c r="AG2438" s="12"/>
      <c r="AH2438" s="12"/>
      <c r="AI2438" s="12"/>
      <c r="AJ2438" s="12"/>
      <c r="AK2438" s="12"/>
      <c r="AL2438" s="12"/>
      <c r="AM2438" s="12"/>
      <c r="AN2438" s="12"/>
      <c r="AO2438" s="12"/>
      <c r="AP2438" s="12"/>
      <c r="AQ2438" s="12"/>
      <c r="AR2438" s="12"/>
      <c r="AS2438" s="12"/>
      <c r="AT2438" s="12"/>
      <c r="AU2438" s="12"/>
      <c r="AV2438" s="12"/>
      <c r="AW2438" s="12"/>
      <c r="AX2438" s="12"/>
      <c r="AY2438" s="12"/>
      <c r="AZ2438" s="12"/>
      <c r="BA2438" s="12"/>
      <c r="BB2438" s="12"/>
      <c r="BC2438" s="12"/>
      <c r="BD2438" s="12"/>
      <c r="BE2438" s="12"/>
      <c r="BF2438" s="12"/>
      <c r="BG2438" s="12"/>
      <c r="BH2438" s="12"/>
      <c r="BI2438" s="12"/>
      <c r="BJ2438" s="13"/>
      <c r="BK2438" s="13"/>
      <c r="BL2438" s="13"/>
      <c r="BM2438" s="13"/>
      <c r="BN2438" s="13"/>
    </row>
    <row r="2439" spans="4:66" x14ac:dyDescent="0.25">
      <c r="D2439"/>
      <c r="E2439" s="10"/>
      <c r="F2439" s="10"/>
      <c r="G2439" s="10"/>
      <c r="H2439" s="10"/>
      <c r="I2439" s="10"/>
      <c r="J2439" s="10"/>
      <c r="K2439" s="11"/>
      <c r="L2439" s="11"/>
      <c r="M2439" s="12"/>
      <c r="N2439" s="12"/>
      <c r="O2439" s="12"/>
      <c r="P2439" s="12"/>
      <c r="Q2439" s="12"/>
      <c r="R2439" s="12"/>
      <c r="S2439" s="12"/>
      <c r="T2439" s="12"/>
      <c r="U2439" s="12"/>
      <c r="V2439" s="12"/>
      <c r="W2439" s="12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2"/>
      <c r="AS2439" s="12"/>
      <c r="AT2439" s="12"/>
      <c r="AU2439" s="12"/>
      <c r="AV2439" s="12"/>
      <c r="AW2439" s="12"/>
      <c r="AX2439" s="12"/>
      <c r="AY2439" s="12"/>
      <c r="AZ2439" s="12"/>
      <c r="BA2439" s="12"/>
      <c r="BB2439" s="12"/>
      <c r="BC2439" s="12"/>
      <c r="BD2439" s="12"/>
      <c r="BE2439" s="12"/>
      <c r="BF2439" s="12"/>
      <c r="BG2439" s="12"/>
      <c r="BH2439" s="12"/>
      <c r="BI2439" s="12"/>
      <c r="BJ2439" s="13"/>
      <c r="BK2439" s="13"/>
      <c r="BL2439" s="13"/>
      <c r="BM2439" s="13"/>
      <c r="BN2439" s="13"/>
    </row>
    <row r="2440" spans="4:66" x14ac:dyDescent="0.25">
      <c r="D2440"/>
      <c r="E2440" s="10"/>
      <c r="F2440" s="10"/>
      <c r="G2440" s="10"/>
      <c r="H2440" s="10"/>
      <c r="I2440" s="10"/>
      <c r="J2440" s="10"/>
      <c r="K2440" s="11"/>
      <c r="L2440" s="11"/>
      <c r="M2440" s="12"/>
      <c r="N2440" s="12"/>
      <c r="O2440" s="12"/>
      <c r="P2440" s="12"/>
      <c r="Q2440" s="12"/>
      <c r="R2440" s="12"/>
      <c r="S2440" s="12"/>
      <c r="T2440" s="12"/>
      <c r="U2440" s="12"/>
      <c r="V2440" s="12"/>
      <c r="W2440" s="12"/>
      <c r="X2440" s="12"/>
      <c r="Y2440" s="12"/>
      <c r="Z2440" s="12"/>
      <c r="AA2440" s="12"/>
      <c r="AB2440" s="12"/>
      <c r="AC2440" s="12"/>
      <c r="AD2440" s="12"/>
      <c r="AE2440" s="12"/>
      <c r="AF2440" s="12"/>
      <c r="AG2440" s="12"/>
      <c r="AH2440" s="12"/>
      <c r="AI2440" s="12"/>
      <c r="AJ2440" s="12"/>
      <c r="AK2440" s="12"/>
      <c r="AL2440" s="12"/>
      <c r="AM2440" s="12"/>
      <c r="AN2440" s="12"/>
      <c r="AO2440" s="12"/>
      <c r="AP2440" s="12"/>
      <c r="AQ2440" s="12"/>
      <c r="AR2440" s="12"/>
      <c r="AS2440" s="12"/>
      <c r="AT2440" s="12"/>
      <c r="AU2440" s="12"/>
      <c r="AV2440" s="12"/>
      <c r="AW2440" s="12"/>
      <c r="AX2440" s="12"/>
      <c r="AY2440" s="12"/>
      <c r="AZ2440" s="12"/>
      <c r="BA2440" s="12"/>
      <c r="BB2440" s="12"/>
      <c r="BC2440" s="12"/>
      <c r="BD2440" s="12"/>
      <c r="BE2440" s="12"/>
      <c r="BF2440" s="12"/>
      <c r="BG2440" s="12"/>
      <c r="BH2440" s="12"/>
      <c r="BI2440" s="12"/>
      <c r="BJ2440" s="13"/>
      <c r="BK2440" s="13"/>
      <c r="BL2440" s="13"/>
      <c r="BM2440" s="13"/>
      <c r="BN2440" s="13"/>
    </row>
    <row r="2441" spans="4:66" x14ac:dyDescent="0.25">
      <c r="D2441"/>
      <c r="E2441" s="10"/>
      <c r="F2441" s="10"/>
      <c r="G2441" s="10"/>
      <c r="H2441" s="10"/>
      <c r="I2441" s="10"/>
      <c r="J2441" s="10"/>
      <c r="K2441" s="11"/>
      <c r="L2441" s="11"/>
      <c r="M2441" s="12"/>
      <c r="N2441" s="12"/>
      <c r="O2441" s="12"/>
      <c r="P2441" s="12"/>
      <c r="Q2441" s="12"/>
      <c r="R2441" s="12"/>
      <c r="S2441" s="12"/>
      <c r="T2441" s="12"/>
      <c r="U2441" s="12"/>
      <c r="V2441" s="12"/>
      <c r="W2441" s="12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2"/>
      <c r="AS2441" s="12"/>
      <c r="AT2441" s="12"/>
      <c r="AU2441" s="12"/>
      <c r="AV2441" s="12"/>
      <c r="AW2441" s="12"/>
      <c r="AX2441" s="12"/>
      <c r="AY2441" s="12"/>
      <c r="AZ2441" s="12"/>
      <c r="BA2441" s="12"/>
      <c r="BB2441" s="12"/>
      <c r="BC2441" s="12"/>
      <c r="BD2441" s="12"/>
      <c r="BE2441" s="12"/>
      <c r="BF2441" s="12"/>
      <c r="BG2441" s="12"/>
      <c r="BH2441" s="12"/>
      <c r="BI2441" s="12"/>
      <c r="BJ2441" s="13"/>
      <c r="BK2441" s="13"/>
      <c r="BL2441" s="13"/>
      <c r="BM2441" s="13"/>
      <c r="BN2441" s="13"/>
    </row>
    <row r="2442" spans="4:66" x14ac:dyDescent="0.25">
      <c r="D2442"/>
      <c r="E2442" s="10"/>
      <c r="F2442" s="10"/>
      <c r="G2442" s="10"/>
      <c r="H2442" s="10"/>
      <c r="I2442" s="10"/>
      <c r="J2442" s="10"/>
      <c r="K2442" s="11"/>
      <c r="L2442" s="11"/>
      <c r="M2442" s="12"/>
      <c r="N2442" s="12"/>
      <c r="O2442" s="12"/>
      <c r="P2442" s="12"/>
      <c r="Q2442" s="12"/>
      <c r="R2442" s="12"/>
      <c r="S2442" s="12"/>
      <c r="T2442" s="12"/>
      <c r="U2442" s="12"/>
      <c r="V2442" s="12"/>
      <c r="W2442" s="12"/>
      <c r="X2442" s="12"/>
      <c r="Y2442" s="12"/>
      <c r="Z2442" s="12"/>
      <c r="AA2442" s="12"/>
      <c r="AB2442" s="12"/>
      <c r="AC2442" s="12"/>
      <c r="AD2442" s="12"/>
      <c r="AE2442" s="12"/>
      <c r="AF2442" s="12"/>
      <c r="AG2442" s="12"/>
      <c r="AH2442" s="12"/>
      <c r="AI2442" s="12"/>
      <c r="AJ2442" s="12"/>
      <c r="AK2442" s="12"/>
      <c r="AL2442" s="12"/>
      <c r="AM2442" s="12"/>
      <c r="AN2442" s="12"/>
      <c r="AO2442" s="12"/>
      <c r="AP2442" s="12"/>
      <c r="AQ2442" s="12"/>
      <c r="AR2442" s="12"/>
      <c r="AS2442" s="12"/>
      <c r="AT2442" s="12"/>
      <c r="AU2442" s="12"/>
      <c r="AV2442" s="12"/>
      <c r="AW2442" s="12"/>
      <c r="AX2442" s="12"/>
      <c r="AY2442" s="12"/>
      <c r="AZ2442" s="12"/>
      <c r="BA2442" s="12"/>
      <c r="BB2442" s="12"/>
      <c r="BC2442" s="12"/>
      <c r="BD2442" s="12"/>
      <c r="BE2442" s="12"/>
      <c r="BF2442" s="12"/>
      <c r="BG2442" s="12"/>
      <c r="BH2442" s="12"/>
      <c r="BI2442" s="12"/>
      <c r="BJ2442" s="13"/>
      <c r="BK2442" s="13"/>
      <c r="BL2442" s="13"/>
      <c r="BM2442" s="13"/>
      <c r="BN2442" s="13"/>
    </row>
    <row r="2443" spans="4:66" x14ac:dyDescent="0.25">
      <c r="D2443"/>
      <c r="E2443" s="10"/>
      <c r="F2443" s="10"/>
      <c r="G2443" s="10"/>
      <c r="H2443" s="10"/>
      <c r="I2443" s="10"/>
      <c r="J2443" s="10"/>
      <c r="K2443" s="11"/>
      <c r="L2443" s="11"/>
      <c r="M2443" s="12"/>
      <c r="N2443" s="12"/>
      <c r="O2443" s="12"/>
      <c r="P2443" s="12"/>
      <c r="Q2443" s="12"/>
      <c r="R2443" s="12"/>
      <c r="S2443" s="12"/>
      <c r="T2443" s="12"/>
      <c r="U2443" s="12"/>
      <c r="V2443" s="12"/>
      <c r="W2443" s="12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2"/>
      <c r="AS2443" s="12"/>
      <c r="AT2443" s="12"/>
      <c r="AU2443" s="12"/>
      <c r="AV2443" s="12"/>
      <c r="AW2443" s="12"/>
      <c r="AX2443" s="12"/>
      <c r="AY2443" s="12"/>
      <c r="AZ2443" s="12"/>
      <c r="BA2443" s="12"/>
      <c r="BB2443" s="12"/>
      <c r="BC2443" s="12"/>
      <c r="BD2443" s="12"/>
      <c r="BE2443" s="12"/>
      <c r="BF2443" s="12"/>
      <c r="BG2443" s="12"/>
      <c r="BH2443" s="12"/>
      <c r="BI2443" s="12"/>
      <c r="BJ2443" s="13"/>
      <c r="BK2443" s="13"/>
      <c r="BL2443" s="13"/>
      <c r="BM2443" s="13"/>
      <c r="BN2443" s="13"/>
    </row>
    <row r="2444" spans="4:66" x14ac:dyDescent="0.25">
      <c r="D2444"/>
      <c r="E2444" s="10"/>
      <c r="F2444" s="10"/>
      <c r="G2444" s="10"/>
      <c r="H2444" s="10"/>
      <c r="I2444" s="10"/>
      <c r="J2444" s="10"/>
      <c r="K2444" s="11"/>
      <c r="L2444" s="11"/>
      <c r="M2444" s="12"/>
      <c r="N2444" s="12"/>
      <c r="O2444" s="12"/>
      <c r="P2444" s="12"/>
      <c r="Q2444" s="12"/>
      <c r="R2444" s="12"/>
      <c r="S2444" s="12"/>
      <c r="T2444" s="12"/>
      <c r="U2444" s="12"/>
      <c r="V2444" s="12"/>
      <c r="W2444" s="12"/>
      <c r="X2444" s="12"/>
      <c r="Y2444" s="12"/>
      <c r="Z2444" s="12"/>
      <c r="AA2444" s="12"/>
      <c r="AB2444" s="12"/>
      <c r="AC2444" s="12"/>
      <c r="AD2444" s="12"/>
      <c r="AE2444" s="12"/>
      <c r="AF2444" s="12"/>
      <c r="AG2444" s="12"/>
      <c r="AH2444" s="12"/>
      <c r="AI2444" s="12"/>
      <c r="AJ2444" s="12"/>
      <c r="AK2444" s="12"/>
      <c r="AL2444" s="12"/>
      <c r="AM2444" s="12"/>
      <c r="AN2444" s="12"/>
      <c r="AO2444" s="12"/>
      <c r="AP2444" s="12"/>
      <c r="AQ2444" s="12"/>
      <c r="AR2444" s="12"/>
      <c r="AS2444" s="12"/>
      <c r="AT2444" s="12"/>
      <c r="AU2444" s="12"/>
      <c r="AV2444" s="12"/>
      <c r="AW2444" s="12"/>
      <c r="AX2444" s="12"/>
      <c r="AY2444" s="12"/>
      <c r="AZ2444" s="12"/>
      <c r="BA2444" s="12"/>
      <c r="BB2444" s="12"/>
      <c r="BC2444" s="12"/>
      <c r="BD2444" s="12"/>
      <c r="BE2444" s="12"/>
      <c r="BF2444" s="12"/>
      <c r="BG2444" s="12"/>
      <c r="BH2444" s="12"/>
      <c r="BI2444" s="12"/>
      <c r="BJ2444" s="13"/>
      <c r="BK2444" s="13"/>
      <c r="BL2444" s="13"/>
      <c r="BM2444" s="13"/>
      <c r="BN2444" s="13"/>
    </row>
    <row r="2445" spans="4:66" x14ac:dyDescent="0.25">
      <c r="D2445"/>
      <c r="E2445" s="10"/>
      <c r="F2445" s="10"/>
      <c r="G2445" s="10"/>
      <c r="H2445" s="10"/>
      <c r="I2445" s="10"/>
      <c r="J2445" s="10"/>
      <c r="K2445" s="11"/>
      <c r="L2445" s="11"/>
      <c r="M2445" s="12"/>
      <c r="N2445" s="12"/>
      <c r="O2445" s="12"/>
      <c r="P2445" s="12"/>
      <c r="Q2445" s="12"/>
      <c r="R2445" s="12"/>
      <c r="S2445" s="12"/>
      <c r="T2445" s="12"/>
      <c r="U2445" s="12"/>
      <c r="V2445" s="12"/>
      <c r="W2445" s="12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2"/>
      <c r="AS2445" s="12"/>
      <c r="AT2445" s="12"/>
      <c r="AU2445" s="12"/>
      <c r="AV2445" s="12"/>
      <c r="AW2445" s="12"/>
      <c r="AX2445" s="12"/>
      <c r="AY2445" s="12"/>
      <c r="AZ2445" s="12"/>
      <c r="BA2445" s="12"/>
      <c r="BB2445" s="12"/>
      <c r="BC2445" s="12"/>
      <c r="BD2445" s="12"/>
      <c r="BE2445" s="12"/>
      <c r="BF2445" s="12"/>
      <c r="BG2445" s="12"/>
      <c r="BH2445" s="12"/>
      <c r="BI2445" s="12"/>
      <c r="BJ2445" s="13"/>
      <c r="BK2445" s="13"/>
      <c r="BL2445" s="13"/>
      <c r="BM2445" s="13"/>
      <c r="BN2445" s="13"/>
    </row>
    <row r="2446" spans="4:66" x14ac:dyDescent="0.25">
      <c r="D2446"/>
      <c r="E2446" s="10"/>
      <c r="F2446" s="10"/>
      <c r="G2446" s="10"/>
      <c r="H2446" s="10"/>
      <c r="I2446" s="10"/>
      <c r="J2446" s="10"/>
      <c r="K2446" s="11"/>
      <c r="L2446" s="11"/>
      <c r="M2446" s="12"/>
      <c r="N2446" s="12"/>
      <c r="O2446" s="12"/>
      <c r="P2446" s="12"/>
      <c r="Q2446" s="12"/>
      <c r="R2446" s="12"/>
      <c r="S2446" s="12"/>
      <c r="T2446" s="12"/>
      <c r="U2446" s="12"/>
      <c r="V2446" s="12"/>
      <c r="W2446" s="12"/>
      <c r="X2446" s="12"/>
      <c r="Y2446" s="12"/>
      <c r="Z2446" s="12"/>
      <c r="AA2446" s="12"/>
      <c r="AB2446" s="12"/>
      <c r="AC2446" s="12"/>
      <c r="AD2446" s="12"/>
      <c r="AE2446" s="12"/>
      <c r="AF2446" s="12"/>
      <c r="AG2446" s="12"/>
      <c r="AH2446" s="12"/>
      <c r="AI2446" s="12"/>
      <c r="AJ2446" s="12"/>
      <c r="AK2446" s="12"/>
      <c r="AL2446" s="12"/>
      <c r="AM2446" s="12"/>
      <c r="AN2446" s="12"/>
      <c r="AO2446" s="12"/>
      <c r="AP2446" s="12"/>
      <c r="AQ2446" s="12"/>
      <c r="AR2446" s="12"/>
      <c r="AS2446" s="12"/>
      <c r="AT2446" s="12"/>
      <c r="AU2446" s="12"/>
      <c r="AV2446" s="12"/>
      <c r="AW2446" s="12"/>
      <c r="AX2446" s="12"/>
      <c r="AY2446" s="12"/>
      <c r="AZ2446" s="12"/>
      <c r="BA2446" s="12"/>
      <c r="BB2446" s="12"/>
      <c r="BC2446" s="12"/>
      <c r="BD2446" s="12"/>
      <c r="BE2446" s="12"/>
      <c r="BF2446" s="12"/>
      <c r="BG2446" s="12"/>
      <c r="BH2446" s="12"/>
      <c r="BI2446" s="12"/>
      <c r="BJ2446" s="13"/>
      <c r="BK2446" s="13"/>
      <c r="BL2446" s="13"/>
      <c r="BM2446" s="13"/>
      <c r="BN2446" s="13"/>
    </row>
    <row r="2447" spans="4:66" x14ac:dyDescent="0.25">
      <c r="D2447"/>
      <c r="E2447" s="10"/>
      <c r="F2447" s="10"/>
      <c r="G2447" s="10"/>
      <c r="H2447" s="10"/>
      <c r="I2447" s="10"/>
      <c r="J2447" s="10"/>
      <c r="K2447" s="11"/>
      <c r="L2447" s="11"/>
      <c r="M2447" s="12"/>
      <c r="N2447" s="12"/>
      <c r="O2447" s="12"/>
      <c r="P2447" s="12"/>
      <c r="Q2447" s="12"/>
      <c r="R2447" s="12"/>
      <c r="S2447" s="12"/>
      <c r="T2447" s="12"/>
      <c r="U2447" s="12"/>
      <c r="V2447" s="12"/>
      <c r="W2447" s="12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2"/>
      <c r="AS2447" s="12"/>
      <c r="AT2447" s="12"/>
      <c r="AU2447" s="12"/>
      <c r="AV2447" s="12"/>
      <c r="AW2447" s="12"/>
      <c r="AX2447" s="12"/>
      <c r="AY2447" s="12"/>
      <c r="AZ2447" s="12"/>
      <c r="BA2447" s="12"/>
      <c r="BB2447" s="12"/>
      <c r="BC2447" s="12"/>
      <c r="BD2447" s="12"/>
      <c r="BE2447" s="12"/>
      <c r="BF2447" s="12"/>
      <c r="BG2447" s="12"/>
      <c r="BH2447" s="12"/>
      <c r="BI2447" s="12"/>
      <c r="BJ2447" s="13"/>
      <c r="BK2447" s="13"/>
      <c r="BL2447" s="13"/>
      <c r="BM2447" s="13"/>
      <c r="BN2447" s="13"/>
    </row>
    <row r="2448" spans="4:66" x14ac:dyDescent="0.25">
      <c r="D2448"/>
      <c r="E2448" s="10"/>
      <c r="F2448" s="10"/>
      <c r="G2448" s="10"/>
      <c r="H2448" s="10"/>
      <c r="I2448" s="10"/>
      <c r="J2448" s="10"/>
      <c r="K2448" s="11"/>
      <c r="L2448" s="11"/>
      <c r="M2448" s="12"/>
      <c r="N2448" s="12"/>
      <c r="O2448" s="12"/>
      <c r="P2448" s="12"/>
      <c r="Q2448" s="12"/>
      <c r="R2448" s="12"/>
      <c r="S2448" s="12"/>
      <c r="T2448" s="12"/>
      <c r="U2448" s="12"/>
      <c r="V2448" s="12"/>
      <c r="W2448" s="12"/>
      <c r="X2448" s="12"/>
      <c r="Y2448" s="12"/>
      <c r="Z2448" s="12"/>
      <c r="AA2448" s="12"/>
      <c r="AB2448" s="12"/>
      <c r="AC2448" s="12"/>
      <c r="AD2448" s="12"/>
      <c r="AE2448" s="12"/>
      <c r="AF2448" s="12"/>
      <c r="AG2448" s="12"/>
      <c r="AH2448" s="12"/>
      <c r="AI2448" s="12"/>
      <c r="AJ2448" s="12"/>
      <c r="AK2448" s="12"/>
      <c r="AL2448" s="12"/>
      <c r="AM2448" s="12"/>
      <c r="AN2448" s="12"/>
      <c r="AO2448" s="12"/>
      <c r="AP2448" s="12"/>
      <c r="AQ2448" s="12"/>
      <c r="AR2448" s="12"/>
      <c r="AS2448" s="12"/>
      <c r="AT2448" s="12"/>
      <c r="AU2448" s="12"/>
      <c r="AV2448" s="12"/>
      <c r="AW2448" s="12"/>
      <c r="AX2448" s="12"/>
      <c r="AY2448" s="12"/>
      <c r="AZ2448" s="12"/>
      <c r="BA2448" s="12"/>
      <c r="BB2448" s="12"/>
      <c r="BC2448" s="12"/>
      <c r="BD2448" s="12"/>
      <c r="BE2448" s="12"/>
      <c r="BF2448" s="12"/>
      <c r="BG2448" s="12"/>
      <c r="BH2448" s="12"/>
      <c r="BI2448" s="12"/>
      <c r="BJ2448" s="13"/>
      <c r="BK2448" s="13"/>
      <c r="BL2448" s="13"/>
      <c r="BM2448" s="13"/>
      <c r="BN2448" s="13"/>
    </row>
    <row r="2449" spans="4:66" x14ac:dyDescent="0.25">
      <c r="D2449"/>
      <c r="E2449" s="10"/>
      <c r="F2449" s="10"/>
      <c r="G2449" s="10"/>
      <c r="H2449" s="10"/>
      <c r="I2449" s="10"/>
      <c r="J2449" s="10"/>
      <c r="K2449" s="11"/>
      <c r="L2449" s="11"/>
      <c r="M2449" s="12"/>
      <c r="N2449" s="12"/>
      <c r="O2449" s="12"/>
      <c r="P2449" s="12"/>
      <c r="Q2449" s="12"/>
      <c r="R2449" s="12"/>
      <c r="S2449" s="12"/>
      <c r="T2449" s="12"/>
      <c r="U2449" s="12"/>
      <c r="V2449" s="12"/>
      <c r="W2449" s="12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2"/>
      <c r="AS2449" s="12"/>
      <c r="AT2449" s="12"/>
      <c r="AU2449" s="12"/>
      <c r="AV2449" s="12"/>
      <c r="AW2449" s="12"/>
      <c r="AX2449" s="12"/>
      <c r="AY2449" s="12"/>
      <c r="AZ2449" s="12"/>
      <c r="BA2449" s="12"/>
      <c r="BB2449" s="12"/>
      <c r="BC2449" s="12"/>
      <c r="BD2449" s="12"/>
      <c r="BE2449" s="12"/>
      <c r="BF2449" s="12"/>
      <c r="BG2449" s="12"/>
      <c r="BH2449" s="12"/>
      <c r="BI2449" s="12"/>
      <c r="BJ2449" s="13"/>
      <c r="BK2449" s="13"/>
      <c r="BL2449" s="13"/>
      <c r="BM2449" s="13"/>
      <c r="BN2449" s="13"/>
    </row>
    <row r="2450" spans="4:66" x14ac:dyDescent="0.25">
      <c r="D2450"/>
      <c r="E2450" s="10"/>
      <c r="F2450" s="10"/>
      <c r="G2450" s="10"/>
      <c r="H2450" s="10"/>
      <c r="I2450" s="10"/>
      <c r="J2450" s="10"/>
      <c r="K2450" s="11"/>
      <c r="L2450" s="11"/>
      <c r="M2450" s="12"/>
      <c r="N2450" s="12"/>
      <c r="O2450" s="12"/>
      <c r="P2450" s="12"/>
      <c r="Q2450" s="12"/>
      <c r="R2450" s="12"/>
      <c r="S2450" s="12"/>
      <c r="T2450" s="12"/>
      <c r="U2450" s="12"/>
      <c r="V2450" s="12"/>
      <c r="W2450" s="12"/>
      <c r="X2450" s="12"/>
      <c r="Y2450" s="12"/>
      <c r="Z2450" s="12"/>
      <c r="AA2450" s="12"/>
      <c r="AB2450" s="12"/>
      <c r="AC2450" s="12"/>
      <c r="AD2450" s="12"/>
      <c r="AE2450" s="12"/>
      <c r="AF2450" s="12"/>
      <c r="AG2450" s="12"/>
      <c r="AH2450" s="12"/>
      <c r="AI2450" s="12"/>
      <c r="AJ2450" s="12"/>
      <c r="AK2450" s="12"/>
      <c r="AL2450" s="12"/>
      <c r="AM2450" s="12"/>
      <c r="AN2450" s="12"/>
      <c r="AO2450" s="12"/>
      <c r="AP2450" s="12"/>
      <c r="AQ2450" s="12"/>
      <c r="AR2450" s="12"/>
      <c r="AS2450" s="12"/>
      <c r="AT2450" s="12"/>
      <c r="AU2450" s="12"/>
      <c r="AV2450" s="12"/>
      <c r="AW2450" s="12"/>
      <c r="AX2450" s="12"/>
      <c r="AY2450" s="12"/>
      <c r="AZ2450" s="12"/>
      <c r="BA2450" s="12"/>
      <c r="BB2450" s="12"/>
      <c r="BC2450" s="12"/>
      <c r="BD2450" s="12"/>
      <c r="BE2450" s="12"/>
      <c r="BF2450" s="12"/>
      <c r="BG2450" s="12"/>
      <c r="BH2450" s="12"/>
      <c r="BI2450" s="12"/>
      <c r="BJ2450" s="13"/>
      <c r="BK2450" s="13"/>
      <c r="BL2450" s="13"/>
      <c r="BM2450" s="13"/>
      <c r="BN2450" s="13"/>
    </row>
    <row r="2451" spans="4:66" x14ac:dyDescent="0.25">
      <c r="D2451"/>
      <c r="E2451" s="10"/>
      <c r="F2451" s="10"/>
      <c r="G2451" s="10"/>
      <c r="H2451" s="10"/>
      <c r="I2451" s="10"/>
      <c r="J2451" s="10"/>
      <c r="K2451" s="11"/>
      <c r="L2451" s="11"/>
      <c r="M2451" s="12"/>
      <c r="N2451" s="12"/>
      <c r="O2451" s="12"/>
      <c r="P2451" s="12"/>
      <c r="Q2451" s="12"/>
      <c r="R2451" s="12"/>
      <c r="S2451" s="12"/>
      <c r="T2451" s="12"/>
      <c r="U2451" s="12"/>
      <c r="V2451" s="12"/>
      <c r="W2451" s="12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2"/>
      <c r="AS2451" s="12"/>
      <c r="AT2451" s="12"/>
      <c r="AU2451" s="12"/>
      <c r="AV2451" s="12"/>
      <c r="AW2451" s="12"/>
      <c r="AX2451" s="12"/>
      <c r="AY2451" s="12"/>
      <c r="AZ2451" s="12"/>
      <c r="BA2451" s="12"/>
      <c r="BB2451" s="12"/>
      <c r="BC2451" s="12"/>
      <c r="BD2451" s="12"/>
      <c r="BE2451" s="12"/>
      <c r="BF2451" s="12"/>
      <c r="BG2451" s="12"/>
      <c r="BH2451" s="12"/>
      <c r="BI2451" s="12"/>
      <c r="BJ2451" s="13"/>
      <c r="BK2451" s="13"/>
      <c r="BL2451" s="13"/>
      <c r="BM2451" s="13"/>
      <c r="BN2451" s="13"/>
    </row>
    <row r="2452" spans="4:66" x14ac:dyDescent="0.25">
      <c r="D2452"/>
      <c r="E2452" s="10"/>
      <c r="F2452" s="10"/>
      <c r="G2452" s="10"/>
      <c r="H2452" s="10"/>
      <c r="I2452" s="10"/>
      <c r="J2452" s="10"/>
      <c r="K2452" s="11"/>
      <c r="L2452" s="11"/>
      <c r="M2452" s="12"/>
      <c r="N2452" s="12"/>
      <c r="O2452" s="12"/>
      <c r="P2452" s="12"/>
      <c r="Q2452" s="12"/>
      <c r="R2452" s="12"/>
      <c r="S2452" s="12"/>
      <c r="T2452" s="12"/>
      <c r="U2452" s="12"/>
      <c r="V2452" s="12"/>
      <c r="W2452" s="12"/>
      <c r="X2452" s="12"/>
      <c r="Y2452" s="12"/>
      <c r="Z2452" s="12"/>
      <c r="AA2452" s="12"/>
      <c r="AB2452" s="12"/>
      <c r="AC2452" s="12"/>
      <c r="AD2452" s="12"/>
      <c r="AE2452" s="12"/>
      <c r="AF2452" s="12"/>
      <c r="AG2452" s="12"/>
      <c r="AH2452" s="12"/>
      <c r="AI2452" s="12"/>
      <c r="AJ2452" s="12"/>
      <c r="AK2452" s="12"/>
      <c r="AL2452" s="12"/>
      <c r="AM2452" s="12"/>
      <c r="AN2452" s="12"/>
      <c r="AO2452" s="12"/>
      <c r="AP2452" s="12"/>
      <c r="AQ2452" s="12"/>
      <c r="AR2452" s="12"/>
      <c r="AS2452" s="12"/>
      <c r="AT2452" s="12"/>
      <c r="AU2452" s="12"/>
      <c r="AV2452" s="12"/>
      <c r="AW2452" s="12"/>
      <c r="AX2452" s="12"/>
      <c r="AY2452" s="12"/>
      <c r="AZ2452" s="12"/>
      <c r="BA2452" s="12"/>
      <c r="BB2452" s="12"/>
      <c r="BC2452" s="12"/>
      <c r="BD2452" s="12"/>
      <c r="BE2452" s="12"/>
      <c r="BF2452" s="12"/>
      <c r="BG2452" s="12"/>
      <c r="BH2452" s="12"/>
      <c r="BI2452" s="12"/>
      <c r="BJ2452" s="13"/>
      <c r="BK2452" s="13"/>
      <c r="BL2452" s="13"/>
      <c r="BM2452" s="13"/>
      <c r="BN2452" s="13"/>
    </row>
    <row r="2453" spans="4:66" x14ac:dyDescent="0.25">
      <c r="D2453"/>
      <c r="E2453" s="10"/>
      <c r="F2453" s="10"/>
      <c r="G2453" s="10"/>
      <c r="H2453" s="10"/>
      <c r="I2453" s="10"/>
      <c r="J2453" s="10"/>
      <c r="K2453" s="11"/>
      <c r="L2453" s="11"/>
      <c r="M2453" s="12"/>
      <c r="N2453" s="12"/>
      <c r="O2453" s="12"/>
      <c r="P2453" s="12"/>
      <c r="Q2453" s="12"/>
      <c r="R2453" s="12"/>
      <c r="S2453" s="12"/>
      <c r="T2453" s="12"/>
      <c r="U2453" s="12"/>
      <c r="V2453" s="12"/>
      <c r="W2453" s="12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2"/>
      <c r="AS2453" s="12"/>
      <c r="AT2453" s="12"/>
      <c r="AU2453" s="12"/>
      <c r="AV2453" s="12"/>
      <c r="AW2453" s="12"/>
      <c r="AX2453" s="12"/>
      <c r="AY2453" s="12"/>
      <c r="AZ2453" s="12"/>
      <c r="BA2453" s="12"/>
      <c r="BB2453" s="12"/>
      <c r="BC2453" s="12"/>
      <c r="BD2453" s="12"/>
      <c r="BE2453" s="12"/>
      <c r="BF2453" s="12"/>
      <c r="BG2453" s="12"/>
      <c r="BH2453" s="12"/>
      <c r="BI2453" s="12"/>
      <c r="BJ2453" s="13"/>
      <c r="BK2453" s="13"/>
      <c r="BL2453" s="13"/>
      <c r="BM2453" s="13"/>
      <c r="BN2453" s="13"/>
    </row>
    <row r="2454" spans="4:66" x14ac:dyDescent="0.25">
      <c r="D2454"/>
      <c r="E2454" s="10"/>
      <c r="F2454" s="10"/>
      <c r="G2454" s="10"/>
      <c r="H2454" s="10"/>
      <c r="I2454" s="10"/>
      <c r="J2454" s="10"/>
      <c r="K2454" s="11"/>
      <c r="L2454" s="11"/>
      <c r="M2454" s="12"/>
      <c r="N2454" s="12"/>
      <c r="O2454" s="12"/>
      <c r="P2454" s="12"/>
      <c r="Q2454" s="12"/>
      <c r="R2454" s="12"/>
      <c r="S2454" s="12"/>
      <c r="T2454" s="12"/>
      <c r="U2454" s="12"/>
      <c r="V2454" s="12"/>
      <c r="W2454" s="12"/>
      <c r="X2454" s="12"/>
      <c r="Y2454" s="12"/>
      <c r="Z2454" s="12"/>
      <c r="AA2454" s="12"/>
      <c r="AB2454" s="12"/>
      <c r="AC2454" s="12"/>
      <c r="AD2454" s="12"/>
      <c r="AE2454" s="12"/>
      <c r="AF2454" s="12"/>
      <c r="AG2454" s="12"/>
      <c r="AH2454" s="12"/>
      <c r="AI2454" s="12"/>
      <c r="AJ2454" s="12"/>
      <c r="AK2454" s="12"/>
      <c r="AL2454" s="12"/>
      <c r="AM2454" s="12"/>
      <c r="AN2454" s="12"/>
      <c r="AO2454" s="12"/>
      <c r="AP2454" s="12"/>
      <c r="AQ2454" s="12"/>
      <c r="AR2454" s="12"/>
      <c r="AS2454" s="12"/>
      <c r="AT2454" s="12"/>
      <c r="AU2454" s="12"/>
      <c r="AV2454" s="12"/>
      <c r="AW2454" s="12"/>
      <c r="AX2454" s="12"/>
      <c r="AY2454" s="12"/>
      <c r="AZ2454" s="12"/>
      <c r="BA2454" s="12"/>
      <c r="BB2454" s="12"/>
      <c r="BC2454" s="12"/>
      <c r="BD2454" s="12"/>
      <c r="BE2454" s="12"/>
      <c r="BF2454" s="12"/>
      <c r="BG2454" s="12"/>
      <c r="BH2454" s="12"/>
      <c r="BI2454" s="12"/>
      <c r="BJ2454" s="13"/>
      <c r="BK2454" s="13"/>
      <c r="BL2454" s="13"/>
      <c r="BM2454" s="13"/>
      <c r="BN2454" s="13"/>
    </row>
    <row r="2455" spans="4:66" x14ac:dyDescent="0.25">
      <c r="D2455"/>
      <c r="E2455" s="10"/>
      <c r="F2455" s="10"/>
      <c r="G2455" s="10"/>
      <c r="H2455" s="10"/>
      <c r="I2455" s="10"/>
      <c r="J2455" s="10"/>
      <c r="K2455" s="11"/>
      <c r="L2455" s="11"/>
      <c r="M2455" s="12"/>
      <c r="N2455" s="12"/>
      <c r="O2455" s="12"/>
      <c r="P2455" s="12"/>
      <c r="Q2455" s="12"/>
      <c r="R2455" s="12"/>
      <c r="S2455" s="12"/>
      <c r="T2455" s="12"/>
      <c r="U2455" s="12"/>
      <c r="V2455" s="12"/>
      <c r="W2455" s="12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2"/>
      <c r="AS2455" s="12"/>
      <c r="AT2455" s="12"/>
      <c r="AU2455" s="12"/>
      <c r="AV2455" s="12"/>
      <c r="AW2455" s="12"/>
      <c r="AX2455" s="12"/>
      <c r="AY2455" s="12"/>
      <c r="AZ2455" s="12"/>
      <c r="BA2455" s="12"/>
      <c r="BB2455" s="12"/>
      <c r="BC2455" s="12"/>
      <c r="BD2455" s="12"/>
      <c r="BE2455" s="12"/>
      <c r="BF2455" s="12"/>
      <c r="BG2455" s="12"/>
      <c r="BH2455" s="12"/>
      <c r="BI2455" s="12"/>
      <c r="BJ2455" s="13"/>
      <c r="BK2455" s="13"/>
      <c r="BL2455" s="13"/>
      <c r="BM2455" s="13"/>
      <c r="BN2455" s="13"/>
    </row>
    <row r="2456" spans="4:66" x14ac:dyDescent="0.25">
      <c r="D2456"/>
      <c r="E2456" s="10"/>
      <c r="F2456" s="10"/>
      <c r="G2456" s="10"/>
      <c r="H2456" s="10"/>
      <c r="I2456" s="10"/>
      <c r="J2456" s="10"/>
      <c r="K2456" s="11"/>
      <c r="L2456" s="11"/>
      <c r="M2456" s="12"/>
      <c r="N2456" s="12"/>
      <c r="O2456" s="12"/>
      <c r="P2456" s="12"/>
      <c r="Q2456" s="12"/>
      <c r="R2456" s="12"/>
      <c r="S2456" s="12"/>
      <c r="T2456" s="12"/>
      <c r="U2456" s="12"/>
      <c r="V2456" s="12"/>
      <c r="W2456" s="12"/>
      <c r="X2456" s="12"/>
      <c r="Y2456" s="12"/>
      <c r="Z2456" s="12"/>
      <c r="AA2456" s="12"/>
      <c r="AB2456" s="12"/>
      <c r="AC2456" s="12"/>
      <c r="AD2456" s="12"/>
      <c r="AE2456" s="12"/>
      <c r="AF2456" s="12"/>
      <c r="AG2456" s="12"/>
      <c r="AH2456" s="12"/>
      <c r="AI2456" s="12"/>
      <c r="AJ2456" s="12"/>
      <c r="AK2456" s="12"/>
      <c r="AL2456" s="12"/>
      <c r="AM2456" s="12"/>
      <c r="AN2456" s="12"/>
      <c r="AO2456" s="12"/>
      <c r="AP2456" s="12"/>
      <c r="AQ2456" s="12"/>
      <c r="AR2456" s="12"/>
      <c r="AS2456" s="12"/>
      <c r="AT2456" s="12"/>
      <c r="AU2456" s="12"/>
      <c r="AV2456" s="12"/>
      <c r="AW2456" s="12"/>
      <c r="AX2456" s="12"/>
      <c r="AY2456" s="12"/>
      <c r="AZ2456" s="12"/>
      <c r="BA2456" s="12"/>
      <c r="BB2456" s="12"/>
      <c r="BC2456" s="12"/>
      <c r="BD2456" s="12"/>
      <c r="BE2456" s="12"/>
      <c r="BF2456" s="12"/>
      <c r="BG2456" s="12"/>
      <c r="BH2456" s="12"/>
      <c r="BI2456" s="12"/>
      <c r="BJ2456" s="13"/>
      <c r="BK2456" s="13"/>
      <c r="BL2456" s="13"/>
      <c r="BM2456" s="13"/>
      <c r="BN2456" s="13"/>
    </row>
    <row r="2457" spans="4:66" x14ac:dyDescent="0.25">
      <c r="D2457"/>
      <c r="E2457" s="10"/>
      <c r="F2457" s="10"/>
      <c r="G2457" s="10"/>
      <c r="H2457" s="10"/>
      <c r="I2457" s="10"/>
      <c r="J2457" s="10"/>
      <c r="K2457" s="11"/>
      <c r="L2457" s="11"/>
      <c r="M2457" s="12"/>
      <c r="N2457" s="12"/>
      <c r="O2457" s="12"/>
      <c r="P2457" s="12"/>
      <c r="Q2457" s="12"/>
      <c r="R2457" s="12"/>
      <c r="S2457" s="12"/>
      <c r="T2457" s="12"/>
      <c r="U2457" s="12"/>
      <c r="V2457" s="12"/>
      <c r="W2457" s="12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2"/>
      <c r="AS2457" s="12"/>
      <c r="AT2457" s="12"/>
      <c r="AU2457" s="12"/>
      <c r="AV2457" s="12"/>
      <c r="AW2457" s="12"/>
      <c r="AX2457" s="12"/>
      <c r="AY2457" s="12"/>
      <c r="AZ2457" s="12"/>
      <c r="BA2457" s="12"/>
      <c r="BB2457" s="12"/>
      <c r="BC2457" s="12"/>
      <c r="BD2457" s="12"/>
      <c r="BE2457" s="12"/>
      <c r="BF2457" s="12"/>
      <c r="BG2457" s="12"/>
      <c r="BH2457" s="12"/>
      <c r="BI2457" s="12"/>
      <c r="BJ2457" s="13"/>
      <c r="BK2457" s="13"/>
      <c r="BL2457" s="13"/>
      <c r="BM2457" s="13"/>
      <c r="BN2457" s="13"/>
    </row>
    <row r="2458" spans="4:66" x14ac:dyDescent="0.25">
      <c r="D2458"/>
      <c r="E2458" s="10"/>
      <c r="F2458" s="10"/>
      <c r="G2458" s="10"/>
      <c r="H2458" s="10"/>
      <c r="I2458" s="10"/>
      <c r="J2458" s="10"/>
      <c r="K2458" s="11"/>
      <c r="L2458" s="11"/>
      <c r="M2458" s="12"/>
      <c r="N2458" s="12"/>
      <c r="O2458" s="12"/>
      <c r="P2458" s="12"/>
      <c r="Q2458" s="12"/>
      <c r="R2458" s="12"/>
      <c r="S2458" s="12"/>
      <c r="T2458" s="12"/>
      <c r="U2458" s="12"/>
      <c r="V2458" s="12"/>
      <c r="W2458" s="12"/>
      <c r="X2458" s="12"/>
      <c r="Y2458" s="12"/>
      <c r="Z2458" s="12"/>
      <c r="AA2458" s="12"/>
      <c r="AB2458" s="12"/>
      <c r="AC2458" s="12"/>
      <c r="AD2458" s="12"/>
      <c r="AE2458" s="12"/>
      <c r="AF2458" s="12"/>
      <c r="AG2458" s="12"/>
      <c r="AH2458" s="12"/>
      <c r="AI2458" s="12"/>
      <c r="AJ2458" s="12"/>
      <c r="AK2458" s="12"/>
      <c r="AL2458" s="12"/>
      <c r="AM2458" s="12"/>
      <c r="AN2458" s="12"/>
      <c r="AO2458" s="12"/>
      <c r="AP2458" s="12"/>
      <c r="AQ2458" s="12"/>
      <c r="AR2458" s="12"/>
      <c r="AS2458" s="12"/>
      <c r="AT2458" s="12"/>
      <c r="AU2458" s="12"/>
      <c r="AV2458" s="12"/>
      <c r="AW2458" s="12"/>
      <c r="AX2458" s="12"/>
      <c r="AY2458" s="12"/>
      <c r="AZ2458" s="12"/>
      <c r="BA2458" s="12"/>
      <c r="BB2458" s="12"/>
      <c r="BC2458" s="12"/>
      <c r="BD2458" s="12"/>
      <c r="BE2458" s="12"/>
      <c r="BF2458" s="12"/>
      <c r="BG2458" s="12"/>
      <c r="BH2458" s="12"/>
      <c r="BI2458" s="12"/>
      <c r="BJ2458" s="13"/>
      <c r="BK2458" s="13"/>
      <c r="BL2458" s="13"/>
      <c r="BM2458" s="13"/>
      <c r="BN2458" s="13"/>
    </row>
    <row r="2459" spans="4:66" x14ac:dyDescent="0.25">
      <c r="D2459"/>
      <c r="E2459" s="10"/>
      <c r="F2459" s="10"/>
      <c r="G2459" s="10"/>
      <c r="H2459" s="10"/>
      <c r="I2459" s="10"/>
      <c r="J2459" s="10"/>
      <c r="K2459" s="11"/>
      <c r="L2459" s="11"/>
      <c r="M2459" s="12"/>
      <c r="N2459" s="12"/>
      <c r="O2459" s="12"/>
      <c r="P2459" s="12"/>
      <c r="Q2459" s="12"/>
      <c r="R2459" s="12"/>
      <c r="S2459" s="12"/>
      <c r="T2459" s="12"/>
      <c r="U2459" s="12"/>
      <c r="V2459" s="12"/>
      <c r="W2459" s="12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2"/>
      <c r="AS2459" s="12"/>
      <c r="AT2459" s="12"/>
      <c r="AU2459" s="12"/>
      <c r="AV2459" s="12"/>
      <c r="AW2459" s="12"/>
      <c r="AX2459" s="12"/>
      <c r="AY2459" s="12"/>
      <c r="AZ2459" s="12"/>
      <c r="BA2459" s="12"/>
      <c r="BB2459" s="12"/>
      <c r="BC2459" s="12"/>
      <c r="BD2459" s="12"/>
      <c r="BE2459" s="12"/>
      <c r="BF2459" s="12"/>
      <c r="BG2459" s="12"/>
      <c r="BH2459" s="12"/>
      <c r="BI2459" s="12"/>
      <c r="BJ2459" s="13"/>
      <c r="BK2459" s="13"/>
      <c r="BL2459" s="13"/>
      <c r="BM2459" s="13"/>
      <c r="BN2459" s="13"/>
    </row>
    <row r="2460" spans="4:66" x14ac:dyDescent="0.25">
      <c r="D2460"/>
      <c r="E2460" s="10"/>
      <c r="F2460" s="10"/>
      <c r="G2460" s="10"/>
      <c r="H2460" s="10"/>
      <c r="I2460" s="10"/>
      <c r="J2460" s="10"/>
      <c r="K2460" s="11"/>
      <c r="L2460" s="11"/>
      <c r="M2460" s="12"/>
      <c r="N2460" s="12"/>
      <c r="O2460" s="12"/>
      <c r="P2460" s="12"/>
      <c r="Q2460" s="12"/>
      <c r="R2460" s="12"/>
      <c r="S2460" s="12"/>
      <c r="T2460" s="12"/>
      <c r="U2460" s="12"/>
      <c r="V2460" s="12"/>
      <c r="W2460" s="12"/>
      <c r="X2460" s="12"/>
      <c r="Y2460" s="12"/>
      <c r="Z2460" s="12"/>
      <c r="AA2460" s="12"/>
      <c r="AB2460" s="12"/>
      <c r="AC2460" s="12"/>
      <c r="AD2460" s="12"/>
      <c r="AE2460" s="12"/>
      <c r="AF2460" s="12"/>
      <c r="AG2460" s="12"/>
      <c r="AH2460" s="12"/>
      <c r="AI2460" s="12"/>
      <c r="AJ2460" s="12"/>
      <c r="AK2460" s="12"/>
      <c r="AL2460" s="12"/>
      <c r="AM2460" s="12"/>
      <c r="AN2460" s="12"/>
      <c r="AO2460" s="12"/>
      <c r="AP2460" s="12"/>
      <c r="AQ2460" s="12"/>
      <c r="AR2460" s="12"/>
      <c r="AS2460" s="12"/>
      <c r="AT2460" s="12"/>
      <c r="AU2460" s="12"/>
      <c r="AV2460" s="12"/>
      <c r="AW2460" s="12"/>
      <c r="AX2460" s="12"/>
      <c r="AY2460" s="12"/>
      <c r="AZ2460" s="12"/>
      <c r="BA2460" s="12"/>
      <c r="BB2460" s="12"/>
      <c r="BC2460" s="12"/>
      <c r="BD2460" s="12"/>
      <c r="BE2460" s="12"/>
      <c r="BF2460" s="12"/>
      <c r="BG2460" s="12"/>
      <c r="BH2460" s="12"/>
      <c r="BI2460" s="12"/>
      <c r="BJ2460" s="13"/>
      <c r="BK2460" s="13"/>
      <c r="BL2460" s="13"/>
      <c r="BM2460" s="13"/>
      <c r="BN2460" s="13"/>
    </row>
    <row r="2461" spans="4:66" x14ac:dyDescent="0.25">
      <c r="D2461"/>
      <c r="E2461" s="10"/>
      <c r="F2461" s="10"/>
      <c r="G2461" s="10"/>
      <c r="H2461" s="10"/>
      <c r="I2461" s="10"/>
      <c r="J2461" s="10"/>
      <c r="K2461" s="11"/>
      <c r="L2461" s="11"/>
      <c r="M2461" s="12"/>
      <c r="N2461" s="12"/>
      <c r="O2461" s="12"/>
      <c r="P2461" s="12"/>
      <c r="Q2461" s="12"/>
      <c r="R2461" s="12"/>
      <c r="S2461" s="12"/>
      <c r="T2461" s="12"/>
      <c r="U2461" s="12"/>
      <c r="V2461" s="12"/>
      <c r="W2461" s="12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2"/>
      <c r="AS2461" s="12"/>
      <c r="AT2461" s="12"/>
      <c r="AU2461" s="12"/>
      <c r="AV2461" s="12"/>
      <c r="AW2461" s="12"/>
      <c r="AX2461" s="12"/>
      <c r="AY2461" s="12"/>
      <c r="AZ2461" s="12"/>
      <c r="BA2461" s="12"/>
      <c r="BB2461" s="12"/>
      <c r="BC2461" s="12"/>
      <c r="BD2461" s="12"/>
      <c r="BE2461" s="12"/>
      <c r="BF2461" s="12"/>
      <c r="BG2461" s="12"/>
      <c r="BH2461" s="12"/>
      <c r="BI2461" s="12"/>
      <c r="BJ2461" s="13"/>
      <c r="BK2461" s="13"/>
      <c r="BL2461" s="13"/>
      <c r="BM2461" s="13"/>
      <c r="BN2461" s="13"/>
    </row>
    <row r="2462" spans="4:66" x14ac:dyDescent="0.25">
      <c r="D2462"/>
      <c r="E2462" s="10"/>
      <c r="F2462" s="10"/>
      <c r="G2462" s="10"/>
      <c r="H2462" s="10"/>
      <c r="I2462" s="10"/>
      <c r="J2462" s="10"/>
      <c r="K2462" s="11"/>
      <c r="L2462" s="11"/>
      <c r="M2462" s="12"/>
      <c r="N2462" s="12"/>
      <c r="O2462" s="12"/>
      <c r="P2462" s="12"/>
      <c r="Q2462" s="12"/>
      <c r="R2462" s="12"/>
      <c r="S2462" s="12"/>
      <c r="T2462" s="12"/>
      <c r="U2462" s="12"/>
      <c r="V2462" s="12"/>
      <c r="W2462" s="12"/>
      <c r="X2462" s="12"/>
      <c r="Y2462" s="12"/>
      <c r="Z2462" s="12"/>
      <c r="AA2462" s="12"/>
      <c r="AB2462" s="12"/>
      <c r="AC2462" s="12"/>
      <c r="AD2462" s="12"/>
      <c r="AE2462" s="12"/>
      <c r="AF2462" s="12"/>
      <c r="AG2462" s="12"/>
      <c r="AH2462" s="12"/>
      <c r="AI2462" s="12"/>
      <c r="AJ2462" s="12"/>
      <c r="AK2462" s="12"/>
      <c r="AL2462" s="12"/>
      <c r="AM2462" s="12"/>
      <c r="AN2462" s="12"/>
      <c r="AO2462" s="12"/>
      <c r="AP2462" s="12"/>
      <c r="AQ2462" s="12"/>
      <c r="AR2462" s="12"/>
      <c r="AS2462" s="12"/>
      <c r="AT2462" s="12"/>
      <c r="AU2462" s="12"/>
      <c r="AV2462" s="12"/>
      <c r="AW2462" s="12"/>
      <c r="AX2462" s="12"/>
      <c r="AY2462" s="12"/>
      <c r="AZ2462" s="12"/>
      <c r="BA2462" s="12"/>
      <c r="BB2462" s="12"/>
      <c r="BC2462" s="12"/>
      <c r="BD2462" s="12"/>
      <c r="BE2462" s="12"/>
      <c r="BF2462" s="12"/>
      <c r="BG2462" s="12"/>
      <c r="BH2462" s="12"/>
      <c r="BI2462" s="12"/>
      <c r="BJ2462" s="13"/>
      <c r="BK2462" s="13"/>
      <c r="BL2462" s="13"/>
      <c r="BM2462" s="13"/>
      <c r="BN2462" s="13"/>
    </row>
    <row r="2463" spans="4:66" x14ac:dyDescent="0.25">
      <c r="D2463"/>
      <c r="E2463" s="10"/>
      <c r="F2463" s="10"/>
      <c r="G2463" s="10"/>
      <c r="H2463" s="10"/>
      <c r="I2463" s="10"/>
      <c r="J2463" s="10"/>
      <c r="K2463" s="11"/>
      <c r="L2463" s="11"/>
      <c r="M2463" s="12"/>
      <c r="N2463" s="12"/>
      <c r="O2463" s="12"/>
      <c r="P2463" s="12"/>
      <c r="Q2463" s="12"/>
      <c r="R2463" s="12"/>
      <c r="S2463" s="12"/>
      <c r="T2463" s="12"/>
      <c r="U2463" s="12"/>
      <c r="V2463" s="12"/>
      <c r="W2463" s="12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2"/>
      <c r="AS2463" s="12"/>
      <c r="AT2463" s="12"/>
      <c r="AU2463" s="12"/>
      <c r="AV2463" s="12"/>
      <c r="AW2463" s="12"/>
      <c r="AX2463" s="12"/>
      <c r="AY2463" s="12"/>
      <c r="AZ2463" s="12"/>
      <c r="BA2463" s="12"/>
      <c r="BB2463" s="12"/>
      <c r="BC2463" s="12"/>
      <c r="BD2463" s="12"/>
      <c r="BE2463" s="12"/>
      <c r="BF2463" s="12"/>
      <c r="BG2463" s="12"/>
      <c r="BH2463" s="12"/>
      <c r="BI2463" s="12"/>
      <c r="BJ2463" s="13"/>
      <c r="BK2463" s="13"/>
      <c r="BL2463" s="13"/>
      <c r="BM2463" s="13"/>
      <c r="BN2463" s="13"/>
    </row>
    <row r="2464" spans="4:66" x14ac:dyDescent="0.25">
      <c r="D2464"/>
      <c r="E2464" s="10"/>
      <c r="F2464" s="10"/>
      <c r="G2464" s="10"/>
      <c r="H2464" s="10"/>
      <c r="I2464" s="10"/>
      <c r="J2464" s="10"/>
      <c r="K2464" s="11"/>
      <c r="L2464" s="11"/>
      <c r="M2464" s="12"/>
      <c r="N2464" s="12"/>
      <c r="O2464" s="12"/>
      <c r="P2464" s="12"/>
      <c r="Q2464" s="12"/>
      <c r="R2464" s="12"/>
      <c r="S2464" s="12"/>
      <c r="T2464" s="12"/>
      <c r="U2464" s="12"/>
      <c r="V2464" s="12"/>
      <c r="W2464" s="12"/>
      <c r="X2464" s="12"/>
      <c r="Y2464" s="12"/>
      <c r="Z2464" s="12"/>
      <c r="AA2464" s="12"/>
      <c r="AB2464" s="12"/>
      <c r="AC2464" s="12"/>
      <c r="AD2464" s="12"/>
      <c r="AE2464" s="12"/>
      <c r="AF2464" s="12"/>
      <c r="AG2464" s="12"/>
      <c r="AH2464" s="12"/>
      <c r="AI2464" s="12"/>
      <c r="AJ2464" s="12"/>
      <c r="AK2464" s="12"/>
      <c r="AL2464" s="12"/>
      <c r="AM2464" s="12"/>
      <c r="AN2464" s="12"/>
      <c r="AO2464" s="12"/>
      <c r="AP2464" s="12"/>
      <c r="AQ2464" s="12"/>
      <c r="AR2464" s="12"/>
      <c r="AS2464" s="12"/>
      <c r="AT2464" s="12"/>
      <c r="AU2464" s="12"/>
      <c r="AV2464" s="12"/>
      <c r="AW2464" s="12"/>
      <c r="AX2464" s="12"/>
      <c r="AY2464" s="12"/>
      <c r="AZ2464" s="12"/>
      <c r="BA2464" s="12"/>
      <c r="BB2464" s="12"/>
      <c r="BC2464" s="12"/>
      <c r="BD2464" s="12"/>
      <c r="BE2464" s="12"/>
      <c r="BF2464" s="12"/>
      <c r="BG2464" s="12"/>
      <c r="BH2464" s="12"/>
      <c r="BI2464" s="12"/>
      <c r="BJ2464" s="13"/>
      <c r="BK2464" s="13"/>
      <c r="BL2464" s="13"/>
      <c r="BM2464" s="13"/>
      <c r="BN2464" s="13"/>
    </row>
    <row r="2465" spans="4:66" x14ac:dyDescent="0.25">
      <c r="D2465"/>
      <c r="E2465" s="10"/>
      <c r="F2465" s="10"/>
      <c r="G2465" s="10"/>
      <c r="H2465" s="10"/>
      <c r="I2465" s="10"/>
      <c r="J2465" s="10"/>
      <c r="K2465" s="11"/>
      <c r="L2465" s="11"/>
      <c r="M2465" s="12"/>
      <c r="N2465" s="12"/>
      <c r="O2465" s="12"/>
      <c r="P2465" s="12"/>
      <c r="Q2465" s="12"/>
      <c r="R2465" s="12"/>
      <c r="S2465" s="12"/>
      <c r="T2465" s="12"/>
      <c r="U2465" s="12"/>
      <c r="V2465" s="12"/>
      <c r="W2465" s="12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2"/>
      <c r="AS2465" s="12"/>
      <c r="AT2465" s="12"/>
      <c r="AU2465" s="12"/>
      <c r="AV2465" s="12"/>
      <c r="AW2465" s="12"/>
      <c r="AX2465" s="12"/>
      <c r="AY2465" s="12"/>
      <c r="AZ2465" s="12"/>
      <c r="BA2465" s="12"/>
      <c r="BB2465" s="12"/>
      <c r="BC2465" s="12"/>
      <c r="BD2465" s="12"/>
      <c r="BE2465" s="12"/>
      <c r="BF2465" s="12"/>
      <c r="BG2465" s="12"/>
      <c r="BH2465" s="12"/>
      <c r="BI2465" s="12"/>
      <c r="BJ2465" s="13"/>
      <c r="BK2465" s="13"/>
      <c r="BL2465" s="13"/>
      <c r="BM2465" s="13"/>
      <c r="BN2465" s="13"/>
    </row>
    <row r="2466" spans="4:66" x14ac:dyDescent="0.25">
      <c r="D2466"/>
      <c r="E2466" s="10"/>
      <c r="F2466" s="10"/>
      <c r="G2466" s="10"/>
      <c r="H2466" s="10"/>
      <c r="I2466" s="10"/>
      <c r="J2466" s="10"/>
      <c r="K2466" s="11"/>
      <c r="L2466" s="11"/>
      <c r="M2466" s="12"/>
      <c r="N2466" s="12"/>
      <c r="O2466" s="12"/>
      <c r="P2466" s="12"/>
      <c r="Q2466" s="12"/>
      <c r="R2466" s="12"/>
      <c r="S2466" s="12"/>
      <c r="T2466" s="12"/>
      <c r="U2466" s="12"/>
      <c r="V2466" s="12"/>
      <c r="W2466" s="12"/>
      <c r="X2466" s="12"/>
      <c r="Y2466" s="12"/>
      <c r="Z2466" s="12"/>
      <c r="AA2466" s="12"/>
      <c r="AB2466" s="12"/>
      <c r="AC2466" s="12"/>
      <c r="AD2466" s="12"/>
      <c r="AE2466" s="12"/>
      <c r="AF2466" s="12"/>
      <c r="AG2466" s="12"/>
      <c r="AH2466" s="12"/>
      <c r="AI2466" s="12"/>
      <c r="AJ2466" s="12"/>
      <c r="AK2466" s="12"/>
      <c r="AL2466" s="12"/>
      <c r="AM2466" s="12"/>
      <c r="AN2466" s="12"/>
      <c r="AO2466" s="12"/>
      <c r="AP2466" s="12"/>
      <c r="AQ2466" s="12"/>
      <c r="AR2466" s="12"/>
      <c r="AS2466" s="12"/>
      <c r="AT2466" s="12"/>
      <c r="AU2466" s="12"/>
      <c r="AV2466" s="12"/>
      <c r="AW2466" s="12"/>
      <c r="AX2466" s="12"/>
      <c r="AY2466" s="12"/>
      <c r="AZ2466" s="12"/>
      <c r="BA2466" s="12"/>
      <c r="BB2466" s="12"/>
      <c r="BC2466" s="12"/>
      <c r="BD2466" s="12"/>
      <c r="BE2466" s="12"/>
      <c r="BF2466" s="12"/>
      <c r="BG2466" s="12"/>
      <c r="BH2466" s="12"/>
      <c r="BI2466" s="12"/>
      <c r="BJ2466" s="13"/>
      <c r="BK2466" s="13"/>
      <c r="BL2466" s="13"/>
      <c r="BM2466" s="13"/>
      <c r="BN2466" s="13"/>
    </row>
    <row r="2467" spans="4:66" x14ac:dyDescent="0.25">
      <c r="D2467"/>
      <c r="E2467" s="10"/>
      <c r="F2467" s="10"/>
      <c r="G2467" s="10"/>
      <c r="H2467" s="10"/>
      <c r="I2467" s="10"/>
      <c r="J2467" s="10"/>
      <c r="K2467" s="11"/>
      <c r="L2467" s="11"/>
      <c r="M2467" s="12"/>
      <c r="N2467" s="12"/>
      <c r="O2467" s="12"/>
      <c r="P2467" s="12"/>
      <c r="Q2467" s="12"/>
      <c r="R2467" s="12"/>
      <c r="S2467" s="12"/>
      <c r="T2467" s="12"/>
      <c r="U2467" s="12"/>
      <c r="V2467" s="12"/>
      <c r="W2467" s="12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2"/>
      <c r="AS2467" s="12"/>
      <c r="AT2467" s="12"/>
      <c r="AU2467" s="12"/>
      <c r="AV2467" s="12"/>
      <c r="AW2467" s="12"/>
      <c r="AX2467" s="12"/>
      <c r="AY2467" s="12"/>
      <c r="AZ2467" s="12"/>
      <c r="BA2467" s="12"/>
      <c r="BB2467" s="12"/>
      <c r="BC2467" s="12"/>
      <c r="BD2467" s="12"/>
      <c r="BE2467" s="12"/>
      <c r="BF2467" s="12"/>
      <c r="BG2467" s="12"/>
      <c r="BH2467" s="12"/>
      <c r="BI2467" s="12"/>
      <c r="BJ2467" s="13"/>
      <c r="BK2467" s="13"/>
      <c r="BL2467" s="13"/>
      <c r="BM2467" s="13"/>
      <c r="BN2467" s="13"/>
    </row>
    <row r="2468" spans="4:66" x14ac:dyDescent="0.25">
      <c r="D2468"/>
      <c r="E2468" s="10"/>
      <c r="F2468" s="10"/>
      <c r="G2468" s="10"/>
      <c r="H2468" s="10"/>
      <c r="I2468" s="10"/>
      <c r="J2468" s="10"/>
      <c r="K2468" s="11"/>
      <c r="L2468" s="11"/>
      <c r="M2468" s="12"/>
      <c r="N2468" s="12"/>
      <c r="O2468" s="12"/>
      <c r="P2468" s="12"/>
      <c r="Q2468" s="12"/>
      <c r="R2468" s="12"/>
      <c r="S2468" s="12"/>
      <c r="T2468" s="12"/>
      <c r="U2468" s="12"/>
      <c r="V2468" s="12"/>
      <c r="W2468" s="12"/>
      <c r="X2468" s="12"/>
      <c r="Y2468" s="12"/>
      <c r="Z2468" s="12"/>
      <c r="AA2468" s="12"/>
      <c r="AB2468" s="12"/>
      <c r="AC2468" s="12"/>
      <c r="AD2468" s="12"/>
      <c r="AE2468" s="12"/>
      <c r="AF2468" s="12"/>
      <c r="AG2468" s="12"/>
      <c r="AH2468" s="12"/>
      <c r="AI2468" s="12"/>
      <c r="AJ2468" s="12"/>
      <c r="AK2468" s="12"/>
      <c r="AL2468" s="12"/>
      <c r="AM2468" s="12"/>
      <c r="AN2468" s="12"/>
      <c r="AO2468" s="12"/>
      <c r="AP2468" s="12"/>
      <c r="AQ2468" s="12"/>
      <c r="AR2468" s="12"/>
      <c r="AS2468" s="12"/>
      <c r="AT2468" s="12"/>
      <c r="AU2468" s="12"/>
      <c r="AV2468" s="12"/>
      <c r="AW2468" s="12"/>
      <c r="AX2468" s="12"/>
      <c r="AY2468" s="12"/>
      <c r="AZ2468" s="12"/>
      <c r="BA2468" s="12"/>
      <c r="BB2468" s="12"/>
      <c r="BC2468" s="12"/>
      <c r="BD2468" s="12"/>
      <c r="BE2468" s="12"/>
      <c r="BF2468" s="12"/>
      <c r="BG2468" s="12"/>
      <c r="BH2468" s="12"/>
      <c r="BI2468" s="12"/>
      <c r="BJ2468" s="13"/>
      <c r="BK2468" s="13"/>
      <c r="BL2468" s="13"/>
      <c r="BM2468" s="13"/>
      <c r="BN2468" s="13"/>
    </row>
    <row r="2469" spans="4:66" x14ac:dyDescent="0.25">
      <c r="D2469"/>
      <c r="E2469" s="10"/>
      <c r="F2469" s="10"/>
      <c r="G2469" s="10"/>
      <c r="H2469" s="10"/>
      <c r="I2469" s="10"/>
      <c r="J2469" s="10"/>
      <c r="K2469" s="11"/>
      <c r="L2469" s="11"/>
      <c r="M2469" s="12"/>
      <c r="N2469" s="12"/>
      <c r="O2469" s="12"/>
      <c r="P2469" s="12"/>
      <c r="Q2469" s="12"/>
      <c r="R2469" s="12"/>
      <c r="S2469" s="12"/>
      <c r="T2469" s="12"/>
      <c r="U2469" s="12"/>
      <c r="V2469" s="12"/>
      <c r="W2469" s="12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2"/>
      <c r="AS2469" s="12"/>
      <c r="AT2469" s="12"/>
      <c r="AU2469" s="12"/>
      <c r="AV2469" s="12"/>
      <c r="AW2469" s="12"/>
      <c r="AX2469" s="12"/>
      <c r="AY2469" s="12"/>
      <c r="AZ2469" s="12"/>
      <c r="BA2469" s="12"/>
      <c r="BB2469" s="12"/>
      <c r="BC2469" s="12"/>
      <c r="BD2469" s="12"/>
      <c r="BE2469" s="12"/>
      <c r="BF2469" s="12"/>
      <c r="BG2469" s="12"/>
      <c r="BH2469" s="12"/>
      <c r="BI2469" s="12"/>
      <c r="BJ2469" s="13"/>
      <c r="BK2469" s="13"/>
      <c r="BL2469" s="13"/>
      <c r="BM2469" s="13"/>
      <c r="BN2469" s="13"/>
    </row>
    <row r="2470" spans="4:66" x14ac:dyDescent="0.25">
      <c r="D2470"/>
      <c r="E2470" s="10"/>
      <c r="F2470" s="10"/>
      <c r="G2470" s="10"/>
      <c r="H2470" s="10"/>
      <c r="I2470" s="10"/>
      <c r="J2470" s="10"/>
      <c r="K2470" s="11"/>
      <c r="L2470" s="11"/>
      <c r="M2470" s="12"/>
      <c r="N2470" s="12"/>
      <c r="O2470" s="12"/>
      <c r="P2470" s="12"/>
      <c r="Q2470" s="12"/>
      <c r="R2470" s="12"/>
      <c r="S2470" s="12"/>
      <c r="T2470" s="12"/>
      <c r="U2470" s="12"/>
      <c r="V2470" s="12"/>
      <c r="W2470" s="12"/>
      <c r="X2470" s="12"/>
      <c r="Y2470" s="12"/>
      <c r="Z2470" s="12"/>
      <c r="AA2470" s="12"/>
      <c r="AB2470" s="12"/>
      <c r="AC2470" s="12"/>
      <c r="AD2470" s="12"/>
      <c r="AE2470" s="12"/>
      <c r="AF2470" s="12"/>
      <c r="AG2470" s="12"/>
      <c r="AH2470" s="12"/>
      <c r="AI2470" s="12"/>
      <c r="AJ2470" s="12"/>
      <c r="AK2470" s="12"/>
      <c r="AL2470" s="12"/>
      <c r="AM2470" s="12"/>
      <c r="AN2470" s="12"/>
      <c r="AO2470" s="12"/>
      <c r="AP2470" s="12"/>
      <c r="AQ2470" s="12"/>
      <c r="AR2470" s="12"/>
      <c r="AS2470" s="12"/>
      <c r="AT2470" s="12"/>
      <c r="AU2470" s="12"/>
      <c r="AV2470" s="12"/>
      <c r="AW2470" s="12"/>
      <c r="AX2470" s="12"/>
      <c r="AY2470" s="12"/>
      <c r="AZ2470" s="12"/>
      <c r="BA2470" s="12"/>
      <c r="BB2470" s="12"/>
      <c r="BC2470" s="12"/>
      <c r="BD2470" s="12"/>
      <c r="BE2470" s="12"/>
      <c r="BF2470" s="12"/>
      <c r="BG2470" s="12"/>
      <c r="BH2470" s="12"/>
      <c r="BI2470" s="12"/>
      <c r="BJ2470" s="13"/>
      <c r="BK2470" s="13"/>
      <c r="BL2470" s="13"/>
      <c r="BM2470" s="13"/>
      <c r="BN2470" s="13"/>
    </row>
    <row r="2471" spans="4:66" x14ac:dyDescent="0.25">
      <c r="D2471"/>
      <c r="E2471" s="10"/>
      <c r="F2471" s="10"/>
      <c r="G2471" s="10"/>
      <c r="H2471" s="10"/>
      <c r="I2471" s="10"/>
      <c r="J2471" s="10"/>
      <c r="K2471" s="11"/>
      <c r="L2471" s="11"/>
      <c r="M2471" s="12"/>
      <c r="N2471" s="12"/>
      <c r="O2471" s="12"/>
      <c r="P2471" s="12"/>
      <c r="Q2471" s="12"/>
      <c r="R2471" s="12"/>
      <c r="S2471" s="12"/>
      <c r="T2471" s="12"/>
      <c r="U2471" s="12"/>
      <c r="V2471" s="12"/>
      <c r="W2471" s="12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2"/>
      <c r="AS2471" s="12"/>
      <c r="AT2471" s="12"/>
      <c r="AU2471" s="12"/>
      <c r="AV2471" s="12"/>
      <c r="AW2471" s="12"/>
      <c r="AX2471" s="12"/>
      <c r="AY2471" s="12"/>
      <c r="AZ2471" s="12"/>
      <c r="BA2471" s="12"/>
      <c r="BB2471" s="12"/>
      <c r="BC2471" s="12"/>
      <c r="BD2471" s="12"/>
      <c r="BE2471" s="12"/>
      <c r="BF2471" s="12"/>
      <c r="BG2471" s="12"/>
      <c r="BH2471" s="12"/>
      <c r="BI2471" s="12"/>
      <c r="BJ2471" s="13"/>
      <c r="BK2471" s="13"/>
      <c r="BL2471" s="13"/>
      <c r="BM2471" s="13"/>
      <c r="BN2471" s="13"/>
    </row>
    <row r="2472" spans="4:66" x14ac:dyDescent="0.25">
      <c r="D2472"/>
      <c r="E2472" s="10"/>
      <c r="F2472" s="10"/>
      <c r="G2472" s="10"/>
      <c r="H2472" s="10"/>
      <c r="I2472" s="10"/>
      <c r="J2472" s="10"/>
      <c r="K2472" s="11"/>
      <c r="L2472" s="11"/>
      <c r="M2472" s="12"/>
      <c r="N2472" s="12"/>
      <c r="O2472" s="12"/>
      <c r="P2472" s="12"/>
      <c r="Q2472" s="12"/>
      <c r="R2472" s="12"/>
      <c r="S2472" s="12"/>
      <c r="T2472" s="12"/>
      <c r="U2472" s="12"/>
      <c r="V2472" s="12"/>
      <c r="W2472" s="12"/>
      <c r="X2472" s="12"/>
      <c r="Y2472" s="12"/>
      <c r="Z2472" s="12"/>
      <c r="AA2472" s="12"/>
      <c r="AB2472" s="12"/>
      <c r="AC2472" s="12"/>
      <c r="AD2472" s="12"/>
      <c r="AE2472" s="12"/>
      <c r="AF2472" s="12"/>
      <c r="AG2472" s="12"/>
      <c r="AH2472" s="12"/>
      <c r="AI2472" s="12"/>
      <c r="AJ2472" s="12"/>
      <c r="AK2472" s="12"/>
      <c r="AL2472" s="12"/>
      <c r="AM2472" s="12"/>
      <c r="AN2472" s="12"/>
      <c r="AO2472" s="12"/>
      <c r="AP2472" s="12"/>
      <c r="AQ2472" s="12"/>
      <c r="AR2472" s="12"/>
      <c r="AS2472" s="12"/>
      <c r="AT2472" s="12"/>
      <c r="AU2472" s="12"/>
      <c r="AV2472" s="12"/>
      <c r="AW2472" s="12"/>
      <c r="AX2472" s="12"/>
      <c r="AY2472" s="12"/>
      <c r="AZ2472" s="12"/>
      <c r="BA2472" s="12"/>
      <c r="BB2472" s="12"/>
      <c r="BC2472" s="12"/>
      <c r="BD2472" s="12"/>
      <c r="BE2472" s="12"/>
      <c r="BF2472" s="12"/>
      <c r="BG2472" s="12"/>
      <c r="BH2472" s="12"/>
      <c r="BI2472" s="12"/>
      <c r="BJ2472" s="13"/>
      <c r="BK2472" s="13"/>
      <c r="BL2472" s="13"/>
      <c r="BM2472" s="13"/>
      <c r="BN2472" s="13"/>
    </row>
    <row r="2473" spans="4:66" x14ac:dyDescent="0.25">
      <c r="D2473"/>
      <c r="E2473" s="10"/>
      <c r="F2473" s="10"/>
      <c r="G2473" s="10"/>
      <c r="H2473" s="10"/>
      <c r="I2473" s="10"/>
      <c r="J2473" s="10"/>
      <c r="K2473" s="11"/>
      <c r="L2473" s="11"/>
      <c r="M2473" s="12"/>
      <c r="N2473" s="12"/>
      <c r="O2473" s="12"/>
      <c r="P2473" s="12"/>
      <c r="Q2473" s="12"/>
      <c r="R2473" s="12"/>
      <c r="S2473" s="12"/>
      <c r="T2473" s="12"/>
      <c r="U2473" s="12"/>
      <c r="V2473" s="12"/>
      <c r="W2473" s="12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2"/>
      <c r="AS2473" s="12"/>
      <c r="AT2473" s="12"/>
      <c r="AU2473" s="12"/>
      <c r="AV2473" s="12"/>
      <c r="AW2473" s="12"/>
      <c r="AX2473" s="12"/>
      <c r="AY2473" s="12"/>
      <c r="AZ2473" s="12"/>
      <c r="BA2473" s="12"/>
      <c r="BB2473" s="12"/>
      <c r="BC2473" s="12"/>
      <c r="BD2473" s="12"/>
      <c r="BE2473" s="12"/>
      <c r="BF2473" s="12"/>
      <c r="BG2473" s="12"/>
      <c r="BH2473" s="12"/>
      <c r="BI2473" s="12"/>
      <c r="BJ2473" s="13"/>
      <c r="BK2473" s="13"/>
      <c r="BL2473" s="13"/>
      <c r="BM2473" s="13"/>
      <c r="BN2473" s="13"/>
    </row>
    <row r="2474" spans="4:66" x14ac:dyDescent="0.25">
      <c r="D2474"/>
      <c r="E2474" s="10"/>
      <c r="F2474" s="10"/>
      <c r="G2474" s="10"/>
      <c r="H2474" s="10"/>
      <c r="I2474" s="10"/>
      <c r="J2474" s="10"/>
      <c r="K2474" s="11"/>
      <c r="L2474" s="11"/>
      <c r="M2474" s="12"/>
      <c r="N2474" s="12"/>
      <c r="O2474" s="12"/>
      <c r="P2474" s="12"/>
      <c r="Q2474" s="12"/>
      <c r="R2474" s="12"/>
      <c r="S2474" s="12"/>
      <c r="T2474" s="12"/>
      <c r="U2474" s="12"/>
      <c r="V2474" s="12"/>
      <c r="W2474" s="12"/>
      <c r="X2474" s="12"/>
      <c r="Y2474" s="12"/>
      <c r="Z2474" s="12"/>
      <c r="AA2474" s="12"/>
      <c r="AB2474" s="12"/>
      <c r="AC2474" s="12"/>
      <c r="AD2474" s="12"/>
      <c r="AE2474" s="12"/>
      <c r="AF2474" s="12"/>
      <c r="AG2474" s="12"/>
      <c r="AH2474" s="12"/>
      <c r="AI2474" s="12"/>
      <c r="AJ2474" s="12"/>
      <c r="AK2474" s="12"/>
      <c r="AL2474" s="12"/>
      <c r="AM2474" s="12"/>
      <c r="AN2474" s="12"/>
      <c r="AO2474" s="12"/>
      <c r="AP2474" s="12"/>
      <c r="AQ2474" s="12"/>
      <c r="AR2474" s="12"/>
      <c r="AS2474" s="12"/>
      <c r="AT2474" s="12"/>
      <c r="AU2474" s="12"/>
      <c r="AV2474" s="12"/>
      <c r="AW2474" s="12"/>
      <c r="AX2474" s="12"/>
      <c r="AY2474" s="12"/>
      <c r="AZ2474" s="12"/>
      <c r="BA2474" s="12"/>
      <c r="BB2474" s="12"/>
      <c r="BC2474" s="12"/>
      <c r="BD2474" s="12"/>
      <c r="BE2474" s="12"/>
      <c r="BF2474" s="12"/>
      <c r="BG2474" s="12"/>
      <c r="BH2474" s="12"/>
      <c r="BI2474" s="12"/>
      <c r="BJ2474" s="13"/>
      <c r="BK2474" s="13"/>
      <c r="BL2474" s="13"/>
      <c r="BM2474" s="13"/>
      <c r="BN2474" s="13"/>
    </row>
    <row r="2475" spans="4:66" x14ac:dyDescent="0.25">
      <c r="D2475"/>
      <c r="E2475" s="10"/>
      <c r="F2475" s="10"/>
      <c r="G2475" s="10"/>
      <c r="H2475" s="10"/>
      <c r="I2475" s="10"/>
      <c r="J2475" s="10"/>
      <c r="K2475" s="11"/>
      <c r="L2475" s="11"/>
      <c r="M2475" s="12"/>
      <c r="N2475" s="12"/>
      <c r="O2475" s="12"/>
      <c r="P2475" s="12"/>
      <c r="Q2475" s="12"/>
      <c r="R2475" s="12"/>
      <c r="S2475" s="12"/>
      <c r="T2475" s="12"/>
      <c r="U2475" s="12"/>
      <c r="V2475" s="12"/>
      <c r="W2475" s="12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2"/>
      <c r="AS2475" s="12"/>
      <c r="AT2475" s="12"/>
      <c r="AU2475" s="12"/>
      <c r="AV2475" s="12"/>
      <c r="AW2475" s="12"/>
      <c r="AX2475" s="12"/>
      <c r="AY2475" s="12"/>
      <c r="AZ2475" s="12"/>
      <c r="BA2475" s="12"/>
      <c r="BB2475" s="12"/>
      <c r="BC2475" s="12"/>
      <c r="BD2475" s="12"/>
      <c r="BE2475" s="12"/>
      <c r="BF2475" s="12"/>
      <c r="BG2475" s="12"/>
      <c r="BH2475" s="12"/>
      <c r="BI2475" s="12"/>
      <c r="BJ2475" s="13"/>
      <c r="BK2475" s="13"/>
      <c r="BL2475" s="13"/>
      <c r="BM2475" s="13"/>
      <c r="BN2475" s="13"/>
    </row>
    <row r="2476" spans="4:66" x14ac:dyDescent="0.25">
      <c r="D2476"/>
      <c r="E2476" s="10"/>
      <c r="F2476" s="10"/>
      <c r="G2476" s="10"/>
      <c r="H2476" s="10"/>
      <c r="I2476" s="10"/>
      <c r="J2476" s="10"/>
      <c r="K2476" s="11"/>
      <c r="L2476" s="11"/>
      <c r="M2476" s="12"/>
      <c r="N2476" s="12"/>
      <c r="O2476" s="12"/>
      <c r="P2476" s="12"/>
      <c r="Q2476" s="12"/>
      <c r="R2476" s="12"/>
      <c r="S2476" s="12"/>
      <c r="T2476" s="12"/>
      <c r="U2476" s="12"/>
      <c r="V2476" s="12"/>
      <c r="W2476" s="12"/>
      <c r="X2476" s="12"/>
      <c r="Y2476" s="12"/>
      <c r="Z2476" s="12"/>
      <c r="AA2476" s="12"/>
      <c r="AB2476" s="12"/>
      <c r="AC2476" s="12"/>
      <c r="AD2476" s="12"/>
      <c r="AE2476" s="12"/>
      <c r="AF2476" s="12"/>
      <c r="AG2476" s="12"/>
      <c r="AH2476" s="12"/>
      <c r="AI2476" s="12"/>
      <c r="AJ2476" s="12"/>
      <c r="AK2476" s="12"/>
      <c r="AL2476" s="12"/>
      <c r="AM2476" s="12"/>
      <c r="AN2476" s="12"/>
      <c r="AO2476" s="12"/>
      <c r="AP2476" s="12"/>
      <c r="AQ2476" s="12"/>
      <c r="AR2476" s="12"/>
      <c r="AS2476" s="12"/>
      <c r="AT2476" s="12"/>
      <c r="AU2476" s="12"/>
      <c r="AV2476" s="12"/>
      <c r="AW2476" s="12"/>
      <c r="AX2476" s="12"/>
      <c r="AY2476" s="12"/>
      <c r="AZ2476" s="12"/>
      <c r="BA2476" s="12"/>
      <c r="BB2476" s="12"/>
      <c r="BC2476" s="12"/>
      <c r="BD2476" s="12"/>
      <c r="BE2476" s="12"/>
      <c r="BF2476" s="12"/>
      <c r="BG2476" s="12"/>
      <c r="BH2476" s="12"/>
      <c r="BI2476" s="12"/>
      <c r="BJ2476" s="13"/>
      <c r="BK2476" s="13"/>
      <c r="BL2476" s="13"/>
      <c r="BM2476" s="13"/>
      <c r="BN2476" s="13"/>
    </row>
    <row r="2477" spans="4:66" x14ac:dyDescent="0.25">
      <c r="D2477"/>
      <c r="E2477" s="10"/>
      <c r="F2477" s="10"/>
      <c r="G2477" s="10"/>
      <c r="H2477" s="10"/>
      <c r="I2477" s="10"/>
      <c r="J2477" s="10"/>
      <c r="K2477" s="11"/>
      <c r="L2477" s="11"/>
      <c r="M2477" s="12"/>
      <c r="N2477" s="12"/>
      <c r="O2477" s="12"/>
      <c r="P2477" s="12"/>
      <c r="Q2477" s="12"/>
      <c r="R2477" s="12"/>
      <c r="S2477" s="12"/>
      <c r="T2477" s="12"/>
      <c r="U2477" s="12"/>
      <c r="V2477" s="12"/>
      <c r="W2477" s="12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2"/>
      <c r="AS2477" s="12"/>
      <c r="AT2477" s="12"/>
      <c r="AU2477" s="12"/>
      <c r="AV2477" s="12"/>
      <c r="AW2477" s="12"/>
      <c r="AX2477" s="12"/>
      <c r="AY2477" s="12"/>
      <c r="AZ2477" s="12"/>
      <c r="BA2477" s="12"/>
      <c r="BB2477" s="12"/>
      <c r="BC2477" s="12"/>
      <c r="BD2477" s="12"/>
      <c r="BE2477" s="12"/>
      <c r="BF2477" s="12"/>
      <c r="BG2477" s="12"/>
      <c r="BH2477" s="12"/>
      <c r="BI2477" s="12"/>
      <c r="BJ2477" s="13"/>
      <c r="BK2477" s="13"/>
      <c r="BL2477" s="13"/>
      <c r="BM2477" s="13"/>
      <c r="BN2477" s="13"/>
    </row>
    <row r="2478" spans="4:66" s="14" customFormat="1" x14ac:dyDescent="0.25">
      <c r="K2478" s="16"/>
      <c r="L2478" s="16"/>
      <c r="M2478" s="17"/>
      <c r="N2478" s="17"/>
      <c r="O2478" s="17"/>
      <c r="P2478" s="17"/>
      <c r="Q2478" s="17"/>
      <c r="R2478" s="17"/>
      <c r="S2478" s="17"/>
      <c r="T2478" s="17"/>
      <c r="U2478" s="17"/>
      <c r="V2478" s="17"/>
      <c r="W2478" s="17"/>
      <c r="X2478" s="17"/>
      <c r="Y2478" s="17"/>
      <c r="Z2478" s="17"/>
      <c r="AA2478" s="17"/>
      <c r="AB2478" s="17"/>
      <c r="AC2478" s="17"/>
      <c r="AD2478" s="17"/>
      <c r="AE2478" s="17"/>
      <c r="AF2478" s="17"/>
      <c r="AG2478" s="17"/>
      <c r="AH2478" s="17"/>
      <c r="AI2478" s="17"/>
      <c r="AJ2478" s="17"/>
      <c r="AK2478" s="17"/>
      <c r="AL2478" s="17"/>
      <c r="AM2478" s="17"/>
      <c r="AN2478" s="17"/>
      <c r="AO2478" s="17"/>
      <c r="AP2478" s="17"/>
      <c r="AQ2478" s="17"/>
      <c r="AR2478" s="17"/>
      <c r="AS2478" s="17"/>
      <c r="AT2478" s="17"/>
      <c r="AU2478" s="17"/>
      <c r="AV2478" s="17"/>
      <c r="AW2478" s="17"/>
      <c r="AX2478" s="17"/>
      <c r="AY2478" s="17"/>
      <c r="AZ2478" s="17"/>
      <c r="BA2478" s="17"/>
      <c r="BB2478" s="17"/>
      <c r="BC2478" s="17"/>
      <c r="BD2478" s="17"/>
      <c r="BE2478" s="17"/>
      <c r="BF2478" s="17"/>
      <c r="BG2478" s="17"/>
      <c r="BH2478" s="17"/>
      <c r="BI2478" s="17"/>
      <c r="BJ2478" s="18"/>
      <c r="BK2478" s="18"/>
      <c r="BL2478" s="18"/>
      <c r="BM2478" s="18"/>
      <c r="BN2478" s="18"/>
    </row>
    <row r="2479" spans="4:66" x14ac:dyDescent="0.25">
      <c r="D2479" s="7"/>
      <c r="E2479" s="10"/>
      <c r="F2479" s="10"/>
      <c r="G2479" s="10"/>
      <c r="H2479" s="10"/>
      <c r="I2479" s="10"/>
      <c r="J2479" s="10"/>
      <c r="K2479" s="11"/>
      <c r="L2479" s="11"/>
      <c r="M2479" s="12"/>
      <c r="N2479" s="12"/>
      <c r="O2479" s="12"/>
      <c r="P2479" s="12"/>
      <c r="Q2479" s="12"/>
      <c r="R2479" s="12"/>
      <c r="S2479" s="12"/>
      <c r="T2479" s="12"/>
      <c r="U2479" s="12"/>
      <c r="V2479" s="12"/>
      <c r="W2479" s="12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2"/>
      <c r="AS2479" s="12"/>
      <c r="AT2479" s="12"/>
      <c r="AU2479" s="12"/>
      <c r="AV2479" s="12"/>
      <c r="AW2479" s="12"/>
      <c r="AX2479" s="12"/>
      <c r="AY2479" s="12"/>
      <c r="AZ2479" s="12"/>
      <c r="BA2479" s="12"/>
      <c r="BB2479" s="12"/>
      <c r="BC2479" s="12"/>
      <c r="BD2479" s="12"/>
      <c r="BE2479" s="12"/>
      <c r="BF2479" s="12"/>
      <c r="BG2479" s="12"/>
      <c r="BH2479" s="12"/>
      <c r="BI2479" s="12"/>
      <c r="BJ2479" s="13"/>
      <c r="BK2479" s="13"/>
      <c r="BL2479" s="13"/>
      <c r="BM2479" s="13"/>
      <c r="BN2479" s="13"/>
    </row>
    <row r="2480" spans="4:66" x14ac:dyDescent="0.25">
      <c r="D2480" s="7"/>
      <c r="E2480" s="10"/>
      <c r="F2480" s="10"/>
      <c r="G2480" s="10"/>
      <c r="H2480" s="10"/>
      <c r="I2480" s="10"/>
      <c r="J2480" s="10"/>
      <c r="K2480" s="11"/>
      <c r="L2480" s="11"/>
      <c r="M2480" s="12"/>
      <c r="N2480" s="12"/>
      <c r="O2480" s="12"/>
      <c r="P2480" s="12"/>
      <c r="Q2480" s="12"/>
      <c r="R2480" s="12"/>
      <c r="S2480" s="12"/>
      <c r="T2480" s="12"/>
      <c r="U2480" s="12"/>
      <c r="V2480" s="12"/>
      <c r="W2480" s="12"/>
      <c r="X2480" s="12"/>
      <c r="Y2480" s="12"/>
      <c r="Z2480" s="12"/>
      <c r="AA2480" s="12"/>
      <c r="AB2480" s="12"/>
      <c r="AC2480" s="12"/>
      <c r="AD2480" s="12"/>
      <c r="AE2480" s="12"/>
      <c r="AF2480" s="12"/>
      <c r="AG2480" s="12"/>
      <c r="AH2480" s="12"/>
      <c r="AI2480" s="12"/>
      <c r="AJ2480" s="12"/>
      <c r="AK2480" s="12"/>
      <c r="AL2480" s="12"/>
      <c r="AM2480" s="12"/>
      <c r="AN2480" s="12"/>
      <c r="AO2480" s="12"/>
      <c r="AP2480" s="12"/>
      <c r="AQ2480" s="12"/>
      <c r="AR2480" s="12"/>
      <c r="AS2480" s="12"/>
      <c r="AT2480" s="12"/>
      <c r="AU2480" s="12"/>
      <c r="AV2480" s="12"/>
      <c r="AW2480" s="12"/>
      <c r="AX2480" s="12"/>
      <c r="AY2480" s="12"/>
      <c r="AZ2480" s="12"/>
      <c r="BA2480" s="12"/>
      <c r="BB2480" s="12"/>
      <c r="BC2480" s="12"/>
      <c r="BD2480" s="12"/>
      <c r="BE2480" s="12"/>
      <c r="BF2480" s="12"/>
      <c r="BG2480" s="12"/>
      <c r="BH2480" s="12"/>
      <c r="BI2480" s="12"/>
      <c r="BJ2480" s="13"/>
      <c r="BK2480" s="13"/>
      <c r="BL2480" s="13"/>
      <c r="BM2480" s="13"/>
      <c r="BN2480" s="13"/>
    </row>
    <row r="2481" spans="4:66" x14ac:dyDescent="0.25">
      <c r="D2481" s="7"/>
      <c r="E2481" s="10"/>
      <c r="F2481" s="10"/>
      <c r="G2481" s="10"/>
      <c r="H2481" s="10"/>
      <c r="I2481" s="10"/>
      <c r="J2481" s="10"/>
      <c r="K2481" s="11"/>
      <c r="L2481" s="11"/>
      <c r="M2481" s="12"/>
      <c r="N2481" s="12"/>
      <c r="O2481" s="12"/>
      <c r="P2481" s="12"/>
      <c r="Q2481" s="12"/>
      <c r="R2481" s="12"/>
      <c r="S2481" s="12"/>
      <c r="T2481" s="12"/>
      <c r="U2481" s="12"/>
      <c r="V2481" s="12"/>
      <c r="W2481" s="12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2"/>
      <c r="AS2481" s="12"/>
      <c r="AT2481" s="12"/>
      <c r="AU2481" s="12"/>
      <c r="AV2481" s="12"/>
      <c r="AW2481" s="12"/>
      <c r="AX2481" s="12"/>
      <c r="AY2481" s="12"/>
      <c r="AZ2481" s="12"/>
      <c r="BA2481" s="12"/>
      <c r="BB2481" s="12"/>
      <c r="BC2481" s="12"/>
      <c r="BD2481" s="12"/>
      <c r="BE2481" s="12"/>
      <c r="BF2481" s="12"/>
      <c r="BG2481" s="12"/>
      <c r="BH2481" s="12"/>
      <c r="BI2481" s="12"/>
      <c r="BJ2481" s="13"/>
      <c r="BK2481" s="13"/>
      <c r="BL2481" s="13"/>
      <c r="BM2481" s="13"/>
      <c r="BN2481" s="13"/>
    </row>
    <row r="2482" spans="4:66" x14ac:dyDescent="0.25">
      <c r="D2482" s="7"/>
      <c r="E2482" s="10"/>
      <c r="F2482" s="10"/>
      <c r="G2482" s="10"/>
      <c r="H2482" s="10"/>
      <c r="I2482" s="10"/>
      <c r="J2482" s="10"/>
      <c r="K2482" s="11"/>
      <c r="L2482" s="11"/>
      <c r="M2482" s="12"/>
      <c r="N2482" s="12"/>
      <c r="O2482" s="12"/>
      <c r="P2482" s="12"/>
      <c r="Q2482" s="12"/>
      <c r="R2482" s="12"/>
      <c r="S2482" s="12"/>
      <c r="T2482" s="12"/>
      <c r="U2482" s="12"/>
      <c r="V2482" s="12"/>
      <c r="W2482" s="12"/>
      <c r="X2482" s="12"/>
      <c r="Y2482" s="12"/>
      <c r="Z2482" s="12"/>
      <c r="AA2482" s="12"/>
      <c r="AB2482" s="12"/>
      <c r="AC2482" s="12"/>
      <c r="AD2482" s="12"/>
      <c r="AE2482" s="12"/>
      <c r="AF2482" s="12"/>
      <c r="AG2482" s="12"/>
      <c r="AH2482" s="12"/>
      <c r="AI2482" s="12"/>
      <c r="AJ2482" s="12"/>
      <c r="AK2482" s="12"/>
      <c r="AL2482" s="12"/>
      <c r="AM2482" s="12"/>
      <c r="AN2482" s="12"/>
      <c r="AO2482" s="12"/>
      <c r="AP2482" s="12"/>
      <c r="AQ2482" s="12"/>
      <c r="AR2482" s="12"/>
      <c r="AS2482" s="12"/>
      <c r="AT2482" s="12"/>
      <c r="AU2482" s="12"/>
      <c r="AV2482" s="12"/>
      <c r="AW2482" s="12"/>
      <c r="AX2482" s="12"/>
      <c r="AY2482" s="12"/>
      <c r="AZ2482" s="12"/>
      <c r="BA2482" s="12"/>
      <c r="BB2482" s="12"/>
      <c r="BC2482" s="12"/>
      <c r="BD2482" s="12"/>
      <c r="BE2482" s="12"/>
      <c r="BF2482" s="12"/>
      <c r="BG2482" s="12"/>
      <c r="BH2482" s="12"/>
      <c r="BI2482" s="12"/>
      <c r="BJ2482" s="13"/>
      <c r="BK2482" s="13"/>
      <c r="BL2482" s="13"/>
      <c r="BM2482" s="13"/>
      <c r="BN2482" s="13"/>
    </row>
    <row r="2483" spans="4:66" x14ac:dyDescent="0.25">
      <c r="D2483" s="7"/>
      <c r="E2483" s="10"/>
      <c r="F2483" s="10"/>
      <c r="G2483" s="10"/>
      <c r="H2483" s="10"/>
      <c r="I2483" s="10"/>
      <c r="J2483" s="10"/>
      <c r="K2483" s="11"/>
      <c r="L2483" s="11"/>
      <c r="M2483" s="12"/>
      <c r="N2483" s="12"/>
      <c r="O2483" s="12"/>
      <c r="P2483" s="12"/>
      <c r="Q2483" s="12"/>
      <c r="R2483" s="12"/>
      <c r="S2483" s="12"/>
      <c r="T2483" s="12"/>
      <c r="U2483" s="12"/>
      <c r="V2483" s="12"/>
      <c r="W2483" s="12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2"/>
      <c r="AS2483" s="12"/>
      <c r="AT2483" s="12"/>
      <c r="AU2483" s="12"/>
      <c r="AV2483" s="12"/>
      <c r="AW2483" s="12"/>
      <c r="AX2483" s="12"/>
      <c r="AY2483" s="12"/>
      <c r="AZ2483" s="12"/>
      <c r="BA2483" s="12"/>
      <c r="BB2483" s="12"/>
      <c r="BC2483" s="12"/>
      <c r="BD2483" s="12"/>
      <c r="BE2483" s="12"/>
      <c r="BF2483" s="12"/>
      <c r="BG2483" s="12"/>
      <c r="BH2483" s="12"/>
      <c r="BI2483" s="12"/>
      <c r="BJ2483" s="13"/>
      <c r="BK2483" s="13"/>
      <c r="BL2483" s="13"/>
      <c r="BM2483" s="13"/>
      <c r="BN2483" s="13"/>
    </row>
    <row r="2484" spans="4:66" x14ac:dyDescent="0.25">
      <c r="D2484" s="7"/>
      <c r="E2484" s="10"/>
      <c r="F2484" s="10"/>
      <c r="G2484" s="10"/>
      <c r="H2484" s="10"/>
      <c r="I2484" s="10"/>
      <c r="J2484" s="10"/>
      <c r="K2484" s="11"/>
      <c r="L2484" s="11"/>
      <c r="M2484" s="12"/>
      <c r="N2484" s="12"/>
      <c r="O2484" s="12"/>
      <c r="P2484" s="12"/>
      <c r="Q2484" s="12"/>
      <c r="R2484" s="12"/>
      <c r="S2484" s="12"/>
      <c r="T2484" s="12"/>
      <c r="U2484" s="12"/>
      <c r="V2484" s="12"/>
      <c r="W2484" s="12"/>
      <c r="X2484" s="12"/>
      <c r="Y2484" s="12"/>
      <c r="Z2484" s="12"/>
      <c r="AA2484" s="12"/>
      <c r="AB2484" s="12"/>
      <c r="AC2484" s="12"/>
      <c r="AD2484" s="12"/>
      <c r="AE2484" s="12"/>
      <c r="AF2484" s="12"/>
      <c r="AG2484" s="12"/>
      <c r="AH2484" s="12"/>
      <c r="AI2484" s="12"/>
      <c r="AJ2484" s="12"/>
      <c r="AK2484" s="12"/>
      <c r="AL2484" s="12"/>
      <c r="AM2484" s="12"/>
      <c r="AN2484" s="12"/>
      <c r="AO2484" s="12"/>
      <c r="AP2484" s="12"/>
      <c r="AQ2484" s="12"/>
      <c r="AR2484" s="12"/>
      <c r="AS2484" s="12"/>
      <c r="AT2484" s="12"/>
      <c r="AU2484" s="12"/>
      <c r="AV2484" s="12"/>
      <c r="AW2484" s="12"/>
      <c r="AX2484" s="12"/>
      <c r="AY2484" s="12"/>
      <c r="AZ2484" s="12"/>
      <c r="BA2484" s="12"/>
      <c r="BB2484" s="12"/>
      <c r="BC2484" s="12"/>
      <c r="BD2484" s="12"/>
      <c r="BE2484" s="12"/>
      <c r="BF2484" s="12"/>
      <c r="BG2484" s="12"/>
      <c r="BH2484" s="12"/>
      <c r="BI2484" s="12"/>
      <c r="BJ2484" s="13"/>
      <c r="BK2484" s="13"/>
      <c r="BL2484" s="13"/>
      <c r="BM2484" s="13"/>
      <c r="BN2484" s="13"/>
    </row>
    <row r="2485" spans="4:66" x14ac:dyDescent="0.25">
      <c r="D2485" s="7"/>
      <c r="E2485" s="10"/>
      <c r="F2485" s="10"/>
      <c r="G2485" s="10"/>
      <c r="H2485" s="10"/>
      <c r="I2485" s="10"/>
      <c r="J2485" s="10"/>
      <c r="K2485" s="11"/>
      <c r="L2485" s="11"/>
      <c r="M2485" s="12"/>
      <c r="N2485" s="12"/>
      <c r="O2485" s="12"/>
      <c r="P2485" s="12"/>
      <c r="Q2485" s="12"/>
      <c r="R2485" s="12"/>
      <c r="S2485" s="12"/>
      <c r="T2485" s="12"/>
      <c r="U2485" s="12"/>
      <c r="V2485" s="12"/>
      <c r="W2485" s="12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2"/>
      <c r="AS2485" s="12"/>
      <c r="AT2485" s="12"/>
      <c r="AU2485" s="12"/>
      <c r="AV2485" s="12"/>
      <c r="AW2485" s="12"/>
      <c r="AX2485" s="12"/>
      <c r="AY2485" s="12"/>
      <c r="AZ2485" s="12"/>
      <c r="BA2485" s="12"/>
      <c r="BB2485" s="12"/>
      <c r="BC2485" s="12"/>
      <c r="BD2485" s="12"/>
      <c r="BE2485" s="12"/>
      <c r="BF2485" s="12"/>
      <c r="BG2485" s="12"/>
      <c r="BH2485" s="12"/>
      <c r="BI2485" s="12"/>
      <c r="BJ2485" s="13"/>
      <c r="BK2485" s="13"/>
      <c r="BL2485" s="13"/>
      <c r="BM2485" s="13"/>
      <c r="BN2485" s="13"/>
    </row>
    <row r="2486" spans="4:66" x14ac:dyDescent="0.25">
      <c r="D2486" s="7"/>
      <c r="E2486" s="10"/>
      <c r="F2486" s="10"/>
      <c r="G2486" s="10"/>
      <c r="H2486" s="10"/>
      <c r="I2486" s="10"/>
      <c r="J2486" s="10"/>
      <c r="K2486" s="11"/>
      <c r="L2486" s="11"/>
      <c r="M2486" s="12"/>
      <c r="N2486" s="12"/>
      <c r="O2486" s="12"/>
      <c r="P2486" s="12"/>
      <c r="Q2486" s="12"/>
      <c r="R2486" s="12"/>
      <c r="S2486" s="12"/>
      <c r="T2486" s="12"/>
      <c r="U2486" s="12"/>
      <c r="V2486" s="12"/>
      <c r="W2486" s="12"/>
      <c r="X2486" s="12"/>
      <c r="Y2486" s="12"/>
      <c r="Z2486" s="12"/>
      <c r="AA2486" s="12"/>
      <c r="AB2486" s="12"/>
      <c r="AC2486" s="12"/>
      <c r="AD2486" s="12"/>
      <c r="AE2486" s="12"/>
      <c r="AF2486" s="12"/>
      <c r="AG2486" s="12"/>
      <c r="AH2486" s="12"/>
      <c r="AI2486" s="12"/>
      <c r="AJ2486" s="12"/>
      <c r="AK2486" s="12"/>
      <c r="AL2486" s="12"/>
      <c r="AM2486" s="12"/>
      <c r="AN2486" s="12"/>
      <c r="AO2486" s="12"/>
      <c r="AP2486" s="12"/>
      <c r="AQ2486" s="12"/>
      <c r="AR2486" s="12"/>
      <c r="AS2486" s="12"/>
      <c r="AT2486" s="12"/>
      <c r="AU2486" s="12"/>
      <c r="AV2486" s="12"/>
      <c r="AW2486" s="12"/>
      <c r="AX2486" s="12"/>
      <c r="AY2486" s="12"/>
      <c r="AZ2486" s="12"/>
      <c r="BA2486" s="12"/>
      <c r="BB2486" s="12"/>
      <c r="BC2486" s="12"/>
      <c r="BD2486" s="12"/>
      <c r="BE2486" s="12"/>
      <c r="BF2486" s="12"/>
      <c r="BG2486" s="12"/>
      <c r="BH2486" s="12"/>
      <c r="BI2486" s="12"/>
      <c r="BJ2486" s="13"/>
      <c r="BK2486" s="13"/>
      <c r="BL2486" s="13"/>
      <c r="BM2486" s="13"/>
      <c r="BN2486" s="13"/>
    </row>
    <row r="2487" spans="4:66" x14ac:dyDescent="0.25">
      <c r="D2487" s="7"/>
      <c r="E2487" s="10"/>
      <c r="F2487" s="10"/>
      <c r="G2487" s="10"/>
      <c r="H2487" s="10"/>
      <c r="I2487" s="10"/>
      <c r="J2487" s="10"/>
      <c r="K2487" s="11"/>
      <c r="L2487" s="11"/>
      <c r="M2487" s="12"/>
      <c r="N2487" s="12"/>
      <c r="O2487" s="12"/>
      <c r="P2487" s="12"/>
      <c r="Q2487" s="12"/>
      <c r="R2487" s="12"/>
      <c r="S2487" s="12"/>
      <c r="T2487" s="12"/>
      <c r="U2487" s="12"/>
      <c r="V2487" s="12"/>
      <c r="W2487" s="12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2"/>
      <c r="AS2487" s="12"/>
      <c r="AT2487" s="12"/>
      <c r="AU2487" s="12"/>
      <c r="AV2487" s="12"/>
      <c r="AW2487" s="12"/>
      <c r="AX2487" s="12"/>
      <c r="AY2487" s="12"/>
      <c r="AZ2487" s="12"/>
      <c r="BA2487" s="12"/>
      <c r="BB2487" s="12"/>
      <c r="BC2487" s="12"/>
      <c r="BD2487" s="12"/>
      <c r="BE2487" s="12"/>
      <c r="BF2487" s="12"/>
      <c r="BG2487" s="12"/>
      <c r="BH2487" s="12"/>
      <c r="BI2487" s="12"/>
      <c r="BJ2487" s="13"/>
      <c r="BK2487" s="13"/>
      <c r="BL2487" s="13"/>
      <c r="BM2487" s="13"/>
      <c r="BN2487" s="13"/>
    </row>
    <row r="2488" spans="4:66" x14ac:dyDescent="0.25">
      <c r="D2488" s="7"/>
      <c r="E2488" s="10"/>
      <c r="F2488" s="10"/>
      <c r="G2488" s="10"/>
      <c r="H2488" s="10"/>
      <c r="I2488" s="10"/>
      <c r="J2488" s="10"/>
      <c r="K2488" s="11"/>
      <c r="L2488" s="11"/>
      <c r="M2488" s="12"/>
      <c r="N2488" s="12"/>
      <c r="O2488" s="12"/>
      <c r="P2488" s="12"/>
      <c r="Q2488" s="12"/>
      <c r="R2488" s="12"/>
      <c r="S2488" s="12"/>
      <c r="T2488" s="12"/>
      <c r="U2488" s="12"/>
      <c r="V2488" s="12"/>
      <c r="W2488" s="12"/>
      <c r="X2488" s="12"/>
      <c r="Y2488" s="12"/>
      <c r="Z2488" s="12"/>
      <c r="AA2488" s="12"/>
      <c r="AB2488" s="12"/>
      <c r="AC2488" s="12"/>
      <c r="AD2488" s="12"/>
      <c r="AE2488" s="12"/>
      <c r="AF2488" s="12"/>
      <c r="AG2488" s="12"/>
      <c r="AH2488" s="12"/>
      <c r="AI2488" s="12"/>
      <c r="AJ2488" s="12"/>
      <c r="AK2488" s="12"/>
      <c r="AL2488" s="12"/>
      <c r="AM2488" s="12"/>
      <c r="AN2488" s="12"/>
      <c r="AO2488" s="12"/>
      <c r="AP2488" s="12"/>
      <c r="AQ2488" s="12"/>
      <c r="AR2488" s="12"/>
      <c r="AS2488" s="12"/>
      <c r="AT2488" s="12"/>
      <c r="AU2488" s="12"/>
      <c r="AV2488" s="12"/>
      <c r="AW2488" s="12"/>
      <c r="AX2488" s="12"/>
      <c r="AY2488" s="12"/>
      <c r="AZ2488" s="12"/>
      <c r="BA2488" s="12"/>
      <c r="BB2488" s="12"/>
      <c r="BC2488" s="12"/>
      <c r="BD2488" s="12"/>
      <c r="BE2488" s="12"/>
      <c r="BF2488" s="12"/>
      <c r="BG2488" s="12"/>
      <c r="BH2488" s="12"/>
      <c r="BI2488" s="12"/>
      <c r="BJ2488" s="13"/>
      <c r="BK2488" s="13"/>
      <c r="BL2488" s="13"/>
      <c r="BM2488" s="13"/>
      <c r="BN2488" s="13"/>
    </row>
    <row r="2489" spans="4:66" x14ac:dyDescent="0.25">
      <c r="D2489" s="7"/>
      <c r="E2489" s="10"/>
      <c r="F2489" s="10"/>
      <c r="G2489" s="10"/>
      <c r="H2489" s="10"/>
      <c r="I2489" s="10"/>
      <c r="J2489" s="10"/>
      <c r="K2489" s="11"/>
      <c r="L2489" s="11"/>
      <c r="M2489" s="12"/>
      <c r="N2489" s="12"/>
      <c r="O2489" s="12"/>
      <c r="P2489" s="12"/>
      <c r="Q2489" s="12"/>
      <c r="R2489" s="12"/>
      <c r="S2489" s="12"/>
      <c r="T2489" s="12"/>
      <c r="U2489" s="12"/>
      <c r="V2489" s="12"/>
      <c r="W2489" s="12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2"/>
      <c r="AS2489" s="12"/>
      <c r="AT2489" s="12"/>
      <c r="AU2489" s="12"/>
      <c r="AV2489" s="12"/>
      <c r="AW2489" s="12"/>
      <c r="AX2489" s="12"/>
      <c r="AY2489" s="12"/>
      <c r="AZ2489" s="12"/>
      <c r="BA2489" s="12"/>
      <c r="BB2489" s="12"/>
      <c r="BC2489" s="12"/>
      <c r="BD2489" s="12"/>
      <c r="BE2489" s="12"/>
      <c r="BF2489" s="12"/>
      <c r="BG2489" s="12"/>
      <c r="BH2489" s="12"/>
      <c r="BI2489" s="12"/>
      <c r="BJ2489" s="13"/>
      <c r="BK2489" s="13"/>
      <c r="BL2489" s="13"/>
      <c r="BM2489" s="13"/>
      <c r="BN2489" s="13"/>
    </row>
    <row r="2490" spans="4:66" x14ac:dyDescent="0.25">
      <c r="D2490" s="7"/>
      <c r="E2490" s="10"/>
      <c r="F2490" s="10"/>
      <c r="G2490" s="10"/>
      <c r="H2490" s="10"/>
      <c r="I2490" s="10"/>
      <c r="J2490" s="10"/>
      <c r="K2490" s="11"/>
      <c r="L2490" s="11"/>
      <c r="M2490" s="12"/>
      <c r="N2490" s="12"/>
      <c r="O2490" s="12"/>
      <c r="P2490" s="12"/>
      <c r="Q2490" s="12"/>
      <c r="R2490" s="12"/>
      <c r="S2490" s="12"/>
      <c r="T2490" s="12"/>
      <c r="U2490" s="12"/>
      <c r="V2490" s="12"/>
      <c r="W2490" s="12"/>
      <c r="X2490" s="12"/>
      <c r="Y2490" s="12"/>
      <c r="Z2490" s="12"/>
      <c r="AA2490" s="12"/>
      <c r="AB2490" s="12"/>
      <c r="AC2490" s="12"/>
      <c r="AD2490" s="12"/>
      <c r="AE2490" s="12"/>
      <c r="AF2490" s="12"/>
      <c r="AG2490" s="12"/>
      <c r="AH2490" s="12"/>
      <c r="AI2490" s="12"/>
      <c r="AJ2490" s="12"/>
      <c r="AK2490" s="12"/>
      <c r="AL2490" s="12"/>
      <c r="AM2490" s="12"/>
      <c r="AN2490" s="12"/>
      <c r="AO2490" s="12"/>
      <c r="AP2490" s="12"/>
      <c r="AQ2490" s="12"/>
      <c r="AR2490" s="12"/>
      <c r="AS2490" s="12"/>
      <c r="AT2490" s="12"/>
      <c r="AU2490" s="12"/>
      <c r="AV2490" s="12"/>
      <c r="AW2490" s="12"/>
      <c r="AX2490" s="12"/>
      <c r="AY2490" s="12"/>
      <c r="AZ2490" s="12"/>
      <c r="BA2490" s="12"/>
      <c r="BB2490" s="12"/>
      <c r="BC2490" s="12"/>
      <c r="BD2490" s="12"/>
      <c r="BE2490" s="12"/>
      <c r="BF2490" s="12"/>
      <c r="BG2490" s="12"/>
      <c r="BH2490" s="12"/>
      <c r="BI2490" s="12"/>
      <c r="BJ2490" s="13"/>
      <c r="BK2490" s="13"/>
      <c r="BL2490" s="13"/>
      <c r="BM2490" s="13"/>
      <c r="BN2490" s="13"/>
    </row>
    <row r="2491" spans="4:66" x14ac:dyDescent="0.25">
      <c r="D2491" s="7"/>
      <c r="E2491" s="10"/>
      <c r="F2491" s="10"/>
      <c r="G2491" s="10"/>
      <c r="H2491" s="10"/>
      <c r="I2491" s="10"/>
      <c r="J2491" s="10"/>
      <c r="K2491" s="11"/>
      <c r="L2491" s="11"/>
      <c r="M2491" s="12"/>
      <c r="N2491" s="12"/>
      <c r="O2491" s="12"/>
      <c r="P2491" s="12"/>
      <c r="Q2491" s="12"/>
      <c r="R2491" s="12"/>
      <c r="S2491" s="12"/>
      <c r="T2491" s="12"/>
      <c r="U2491" s="12"/>
      <c r="V2491" s="12"/>
      <c r="W2491" s="12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2"/>
      <c r="AS2491" s="12"/>
      <c r="AT2491" s="12"/>
      <c r="AU2491" s="12"/>
      <c r="AV2491" s="12"/>
      <c r="AW2491" s="12"/>
      <c r="AX2491" s="12"/>
      <c r="AY2491" s="12"/>
      <c r="AZ2491" s="12"/>
      <c r="BA2491" s="12"/>
      <c r="BB2491" s="12"/>
      <c r="BC2491" s="12"/>
      <c r="BD2491" s="12"/>
      <c r="BE2491" s="12"/>
      <c r="BF2491" s="12"/>
      <c r="BG2491" s="12"/>
      <c r="BH2491" s="12"/>
      <c r="BI2491" s="12"/>
      <c r="BJ2491" s="13"/>
      <c r="BK2491" s="13"/>
      <c r="BL2491" s="13"/>
      <c r="BM2491" s="13"/>
      <c r="BN2491" s="13"/>
    </row>
    <row r="2492" spans="4:66" x14ac:dyDescent="0.25">
      <c r="D2492" s="7"/>
      <c r="E2492" s="10"/>
      <c r="F2492" s="10"/>
      <c r="G2492" s="10"/>
      <c r="H2492" s="10"/>
      <c r="I2492" s="10"/>
      <c r="J2492" s="10"/>
      <c r="K2492" s="11"/>
      <c r="L2492" s="11"/>
      <c r="M2492" s="12"/>
      <c r="N2492" s="12"/>
      <c r="O2492" s="12"/>
      <c r="P2492" s="12"/>
      <c r="Q2492" s="12"/>
      <c r="R2492" s="12"/>
      <c r="S2492" s="12"/>
      <c r="T2492" s="12"/>
      <c r="U2492" s="12"/>
      <c r="V2492" s="12"/>
      <c r="W2492" s="12"/>
      <c r="X2492" s="12"/>
      <c r="Y2492" s="12"/>
      <c r="Z2492" s="12"/>
      <c r="AA2492" s="12"/>
      <c r="AB2492" s="12"/>
      <c r="AC2492" s="12"/>
      <c r="AD2492" s="12"/>
      <c r="AE2492" s="12"/>
      <c r="AF2492" s="12"/>
      <c r="AG2492" s="12"/>
      <c r="AH2492" s="12"/>
      <c r="AI2492" s="12"/>
      <c r="AJ2492" s="12"/>
      <c r="AK2492" s="12"/>
      <c r="AL2492" s="12"/>
      <c r="AM2492" s="12"/>
      <c r="AN2492" s="12"/>
      <c r="AO2492" s="12"/>
      <c r="AP2492" s="12"/>
      <c r="AQ2492" s="12"/>
      <c r="AR2492" s="12"/>
      <c r="AS2492" s="12"/>
      <c r="AT2492" s="12"/>
      <c r="AU2492" s="12"/>
      <c r="AV2492" s="12"/>
      <c r="AW2492" s="12"/>
      <c r="AX2492" s="12"/>
      <c r="AY2492" s="12"/>
      <c r="AZ2492" s="12"/>
      <c r="BA2492" s="12"/>
      <c r="BB2492" s="12"/>
      <c r="BC2492" s="12"/>
      <c r="BD2492" s="12"/>
      <c r="BE2492" s="12"/>
      <c r="BF2492" s="12"/>
      <c r="BG2492" s="12"/>
      <c r="BH2492" s="12"/>
      <c r="BI2492" s="12"/>
      <c r="BJ2492" s="13"/>
      <c r="BK2492" s="13"/>
      <c r="BL2492" s="13"/>
      <c r="BM2492" s="13"/>
      <c r="BN2492" s="13"/>
    </row>
    <row r="2493" spans="4:66" x14ac:dyDescent="0.25">
      <c r="D2493" s="7"/>
      <c r="E2493" s="10"/>
      <c r="F2493" s="10"/>
      <c r="G2493" s="10"/>
      <c r="H2493" s="10"/>
      <c r="I2493" s="10"/>
      <c r="J2493" s="10"/>
      <c r="K2493" s="11"/>
      <c r="L2493" s="11"/>
      <c r="M2493" s="12"/>
      <c r="N2493" s="12"/>
      <c r="O2493" s="12"/>
      <c r="P2493" s="12"/>
      <c r="Q2493" s="12"/>
      <c r="R2493" s="12"/>
      <c r="S2493" s="12"/>
      <c r="T2493" s="12"/>
      <c r="U2493" s="12"/>
      <c r="V2493" s="12"/>
      <c r="W2493" s="12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2"/>
      <c r="AS2493" s="12"/>
      <c r="AT2493" s="12"/>
      <c r="AU2493" s="12"/>
      <c r="AV2493" s="12"/>
      <c r="AW2493" s="12"/>
      <c r="AX2493" s="12"/>
      <c r="AY2493" s="12"/>
      <c r="AZ2493" s="12"/>
      <c r="BA2493" s="12"/>
      <c r="BB2493" s="12"/>
      <c r="BC2493" s="12"/>
      <c r="BD2493" s="12"/>
      <c r="BE2493" s="12"/>
      <c r="BF2493" s="12"/>
      <c r="BG2493" s="12"/>
      <c r="BH2493" s="12"/>
      <c r="BI2493" s="12"/>
      <c r="BJ2493" s="13"/>
      <c r="BK2493" s="13"/>
      <c r="BL2493" s="13"/>
      <c r="BM2493" s="13"/>
      <c r="BN2493" s="13"/>
    </row>
    <row r="2494" spans="4:66" x14ac:dyDescent="0.25">
      <c r="D2494" s="7"/>
      <c r="E2494" s="10"/>
      <c r="F2494" s="10"/>
      <c r="G2494" s="10"/>
      <c r="H2494" s="10"/>
      <c r="I2494" s="10"/>
      <c r="J2494" s="10"/>
      <c r="K2494" s="11"/>
      <c r="L2494" s="11"/>
      <c r="M2494" s="12"/>
      <c r="N2494" s="12"/>
      <c r="O2494" s="12"/>
      <c r="P2494" s="12"/>
      <c r="Q2494" s="12"/>
      <c r="R2494" s="12"/>
      <c r="S2494" s="12"/>
      <c r="T2494" s="12"/>
      <c r="U2494" s="12"/>
      <c r="V2494" s="12"/>
      <c r="W2494" s="12"/>
      <c r="X2494" s="12"/>
      <c r="Y2494" s="12"/>
      <c r="Z2494" s="12"/>
      <c r="AA2494" s="12"/>
      <c r="AB2494" s="12"/>
      <c r="AC2494" s="12"/>
      <c r="AD2494" s="12"/>
      <c r="AE2494" s="12"/>
      <c r="AF2494" s="12"/>
      <c r="AG2494" s="12"/>
      <c r="AH2494" s="12"/>
      <c r="AI2494" s="12"/>
      <c r="AJ2494" s="12"/>
      <c r="AK2494" s="12"/>
      <c r="AL2494" s="12"/>
      <c r="AM2494" s="12"/>
      <c r="AN2494" s="12"/>
      <c r="AO2494" s="12"/>
      <c r="AP2494" s="12"/>
      <c r="AQ2494" s="12"/>
      <c r="AR2494" s="12"/>
      <c r="AS2494" s="12"/>
      <c r="AT2494" s="12"/>
      <c r="AU2494" s="12"/>
      <c r="AV2494" s="12"/>
      <c r="AW2494" s="12"/>
      <c r="AX2494" s="12"/>
      <c r="AY2494" s="12"/>
      <c r="AZ2494" s="12"/>
      <c r="BA2494" s="12"/>
      <c r="BB2494" s="12"/>
      <c r="BC2494" s="12"/>
      <c r="BD2494" s="12"/>
      <c r="BE2494" s="12"/>
      <c r="BF2494" s="12"/>
      <c r="BG2494" s="12"/>
      <c r="BH2494" s="12"/>
      <c r="BI2494" s="12"/>
      <c r="BJ2494" s="13"/>
      <c r="BK2494" s="13"/>
      <c r="BL2494" s="13"/>
      <c r="BM2494" s="13"/>
      <c r="BN2494" s="13"/>
    </row>
    <row r="2495" spans="4:66" x14ac:dyDescent="0.25">
      <c r="D2495" s="7"/>
      <c r="E2495" s="10"/>
      <c r="F2495" s="10"/>
      <c r="G2495" s="10"/>
      <c r="H2495" s="10"/>
      <c r="I2495" s="10"/>
      <c r="J2495" s="10"/>
      <c r="K2495" s="11"/>
      <c r="L2495" s="11"/>
      <c r="M2495" s="12"/>
      <c r="N2495" s="12"/>
      <c r="O2495" s="12"/>
      <c r="P2495" s="12"/>
      <c r="Q2495" s="12"/>
      <c r="R2495" s="12"/>
      <c r="S2495" s="12"/>
      <c r="T2495" s="12"/>
      <c r="U2495" s="12"/>
      <c r="V2495" s="12"/>
      <c r="W2495" s="12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2"/>
      <c r="AS2495" s="12"/>
      <c r="AT2495" s="12"/>
      <c r="AU2495" s="12"/>
      <c r="AV2495" s="12"/>
      <c r="AW2495" s="12"/>
      <c r="AX2495" s="12"/>
      <c r="AY2495" s="12"/>
      <c r="AZ2495" s="12"/>
      <c r="BA2495" s="12"/>
      <c r="BB2495" s="12"/>
      <c r="BC2495" s="12"/>
      <c r="BD2495" s="12"/>
      <c r="BE2495" s="12"/>
      <c r="BF2495" s="12"/>
      <c r="BG2495" s="12"/>
      <c r="BH2495" s="12"/>
      <c r="BI2495" s="12"/>
      <c r="BJ2495" s="13"/>
      <c r="BK2495" s="13"/>
      <c r="BL2495" s="13"/>
      <c r="BM2495" s="13"/>
      <c r="BN2495" s="13"/>
    </row>
    <row r="2496" spans="4:66" x14ac:dyDescent="0.25">
      <c r="D2496" s="7"/>
      <c r="E2496" s="10"/>
      <c r="F2496" s="10"/>
      <c r="G2496" s="10"/>
      <c r="H2496" s="10"/>
      <c r="I2496" s="10"/>
      <c r="J2496" s="10"/>
      <c r="K2496" s="11"/>
      <c r="L2496" s="11"/>
      <c r="M2496" s="12"/>
      <c r="N2496" s="12"/>
      <c r="O2496" s="12"/>
      <c r="P2496" s="12"/>
      <c r="Q2496" s="12"/>
      <c r="R2496" s="12"/>
      <c r="S2496" s="12"/>
      <c r="T2496" s="12"/>
      <c r="U2496" s="12"/>
      <c r="V2496" s="12"/>
      <c r="W2496" s="12"/>
      <c r="X2496" s="12"/>
      <c r="Y2496" s="12"/>
      <c r="Z2496" s="12"/>
      <c r="AA2496" s="12"/>
      <c r="AB2496" s="12"/>
      <c r="AC2496" s="12"/>
      <c r="AD2496" s="12"/>
      <c r="AE2496" s="12"/>
      <c r="AF2496" s="12"/>
      <c r="AG2496" s="12"/>
      <c r="AH2496" s="12"/>
      <c r="AI2496" s="12"/>
      <c r="AJ2496" s="12"/>
      <c r="AK2496" s="12"/>
      <c r="AL2496" s="12"/>
      <c r="AM2496" s="12"/>
      <c r="AN2496" s="12"/>
      <c r="AO2496" s="12"/>
      <c r="AP2496" s="12"/>
      <c r="AQ2496" s="12"/>
      <c r="AR2496" s="12"/>
      <c r="AS2496" s="12"/>
      <c r="AT2496" s="12"/>
      <c r="AU2496" s="12"/>
      <c r="AV2496" s="12"/>
      <c r="AW2496" s="12"/>
      <c r="AX2496" s="12"/>
      <c r="AY2496" s="12"/>
      <c r="AZ2496" s="12"/>
      <c r="BA2496" s="12"/>
      <c r="BB2496" s="12"/>
      <c r="BC2496" s="12"/>
      <c r="BD2496" s="12"/>
      <c r="BE2496" s="12"/>
      <c r="BF2496" s="12"/>
      <c r="BG2496" s="12"/>
      <c r="BH2496" s="12"/>
      <c r="BI2496" s="12"/>
      <c r="BJ2496" s="13"/>
      <c r="BK2496" s="13"/>
      <c r="BL2496" s="13"/>
      <c r="BM2496" s="13"/>
      <c r="BN2496" s="13"/>
    </row>
    <row r="2497" spans="4:66" x14ac:dyDescent="0.25">
      <c r="D2497" s="7"/>
      <c r="E2497" s="10"/>
      <c r="F2497" s="10"/>
      <c r="G2497" s="10"/>
      <c r="H2497" s="10"/>
      <c r="I2497" s="10"/>
      <c r="J2497" s="10"/>
      <c r="K2497" s="11"/>
      <c r="L2497" s="11"/>
      <c r="M2497" s="12"/>
      <c r="N2497" s="12"/>
      <c r="O2497" s="12"/>
      <c r="P2497" s="12"/>
      <c r="Q2497" s="12"/>
      <c r="R2497" s="12"/>
      <c r="S2497" s="12"/>
      <c r="T2497" s="12"/>
      <c r="U2497" s="12"/>
      <c r="V2497" s="12"/>
      <c r="W2497" s="12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2"/>
      <c r="AS2497" s="12"/>
      <c r="AT2497" s="12"/>
      <c r="AU2497" s="12"/>
      <c r="AV2497" s="12"/>
      <c r="AW2497" s="12"/>
      <c r="AX2497" s="12"/>
      <c r="AY2497" s="12"/>
      <c r="AZ2497" s="12"/>
      <c r="BA2497" s="12"/>
      <c r="BB2497" s="12"/>
      <c r="BC2497" s="12"/>
      <c r="BD2497" s="12"/>
      <c r="BE2497" s="12"/>
      <c r="BF2497" s="12"/>
      <c r="BG2497" s="12"/>
      <c r="BH2497" s="12"/>
      <c r="BI2497" s="12"/>
      <c r="BJ2497" s="13"/>
      <c r="BK2497" s="13"/>
      <c r="BL2497" s="13"/>
      <c r="BM2497" s="13"/>
      <c r="BN2497" s="13"/>
    </row>
    <row r="2498" spans="4:66" x14ac:dyDescent="0.25">
      <c r="D2498" s="7"/>
      <c r="E2498" s="10"/>
      <c r="F2498" s="10"/>
      <c r="G2498" s="10"/>
      <c r="H2498" s="10"/>
      <c r="I2498" s="10"/>
      <c r="J2498" s="10"/>
      <c r="K2498" s="11"/>
      <c r="L2498" s="11"/>
      <c r="M2498" s="12"/>
      <c r="N2498" s="12"/>
      <c r="O2498" s="12"/>
      <c r="P2498" s="12"/>
      <c r="Q2498" s="12"/>
      <c r="R2498" s="12"/>
      <c r="S2498" s="12"/>
      <c r="T2498" s="12"/>
      <c r="U2498" s="12"/>
      <c r="V2498" s="12"/>
      <c r="W2498" s="12"/>
      <c r="X2498" s="12"/>
      <c r="Y2498" s="12"/>
      <c r="Z2498" s="12"/>
      <c r="AA2498" s="12"/>
      <c r="AB2498" s="12"/>
      <c r="AC2498" s="12"/>
      <c r="AD2498" s="12"/>
      <c r="AE2498" s="12"/>
      <c r="AF2498" s="12"/>
      <c r="AG2498" s="12"/>
      <c r="AH2498" s="12"/>
      <c r="AI2498" s="12"/>
      <c r="AJ2498" s="12"/>
      <c r="AK2498" s="12"/>
      <c r="AL2498" s="12"/>
      <c r="AM2498" s="12"/>
      <c r="AN2498" s="12"/>
      <c r="AO2498" s="12"/>
      <c r="AP2498" s="12"/>
      <c r="AQ2498" s="12"/>
      <c r="AR2498" s="12"/>
      <c r="AS2498" s="12"/>
      <c r="AT2498" s="12"/>
      <c r="AU2498" s="12"/>
      <c r="AV2498" s="12"/>
      <c r="AW2498" s="12"/>
      <c r="AX2498" s="12"/>
      <c r="AY2498" s="12"/>
      <c r="AZ2498" s="12"/>
      <c r="BA2498" s="12"/>
      <c r="BB2498" s="12"/>
      <c r="BC2498" s="12"/>
      <c r="BD2498" s="12"/>
      <c r="BE2498" s="12"/>
      <c r="BF2498" s="12"/>
      <c r="BG2498" s="12"/>
      <c r="BH2498" s="12"/>
      <c r="BI2498" s="12"/>
      <c r="BJ2498" s="13"/>
      <c r="BK2498" s="13"/>
      <c r="BL2498" s="13"/>
      <c r="BM2498" s="13"/>
      <c r="BN2498" s="13"/>
    </row>
    <row r="2499" spans="4:66" x14ac:dyDescent="0.25">
      <c r="D2499" s="7"/>
      <c r="E2499" s="10"/>
      <c r="F2499" s="10"/>
      <c r="G2499" s="10"/>
      <c r="H2499" s="10"/>
      <c r="I2499" s="10"/>
      <c r="J2499" s="10"/>
      <c r="K2499" s="11"/>
      <c r="L2499" s="11"/>
      <c r="M2499" s="12"/>
      <c r="N2499" s="12"/>
      <c r="O2499" s="12"/>
      <c r="P2499" s="12"/>
      <c r="Q2499" s="12"/>
      <c r="R2499" s="12"/>
      <c r="S2499" s="12"/>
      <c r="T2499" s="12"/>
      <c r="U2499" s="12"/>
      <c r="V2499" s="12"/>
      <c r="W2499" s="12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2"/>
      <c r="AS2499" s="12"/>
      <c r="AT2499" s="12"/>
      <c r="AU2499" s="12"/>
      <c r="AV2499" s="12"/>
      <c r="AW2499" s="12"/>
      <c r="AX2499" s="12"/>
      <c r="AY2499" s="12"/>
      <c r="AZ2499" s="12"/>
      <c r="BA2499" s="12"/>
      <c r="BB2499" s="12"/>
      <c r="BC2499" s="12"/>
      <c r="BD2499" s="12"/>
      <c r="BE2499" s="12"/>
      <c r="BF2499" s="12"/>
      <c r="BG2499" s="12"/>
      <c r="BH2499" s="12"/>
      <c r="BI2499" s="12"/>
      <c r="BJ2499" s="13"/>
      <c r="BK2499" s="13"/>
      <c r="BL2499" s="13"/>
      <c r="BM2499" s="13"/>
      <c r="BN2499" s="13"/>
    </row>
    <row r="2500" spans="4:66" x14ac:dyDescent="0.25">
      <c r="D2500" s="7"/>
      <c r="E2500" s="10"/>
      <c r="F2500" s="10"/>
      <c r="G2500" s="10"/>
      <c r="H2500" s="10"/>
      <c r="I2500" s="10"/>
      <c r="J2500" s="10"/>
      <c r="K2500" s="11"/>
      <c r="L2500" s="11"/>
      <c r="M2500" s="12"/>
      <c r="N2500" s="12"/>
      <c r="O2500" s="12"/>
      <c r="P2500" s="12"/>
      <c r="Q2500" s="12"/>
      <c r="R2500" s="12"/>
      <c r="S2500" s="12"/>
      <c r="T2500" s="12"/>
      <c r="U2500" s="12"/>
      <c r="V2500" s="12"/>
      <c r="W2500" s="12"/>
      <c r="X2500" s="12"/>
      <c r="Y2500" s="12"/>
      <c r="Z2500" s="12"/>
      <c r="AA2500" s="12"/>
      <c r="AB2500" s="12"/>
      <c r="AC2500" s="12"/>
      <c r="AD2500" s="12"/>
      <c r="AE2500" s="12"/>
      <c r="AF2500" s="12"/>
      <c r="AG2500" s="12"/>
      <c r="AH2500" s="12"/>
      <c r="AI2500" s="12"/>
      <c r="AJ2500" s="12"/>
      <c r="AK2500" s="12"/>
      <c r="AL2500" s="12"/>
      <c r="AM2500" s="12"/>
      <c r="AN2500" s="12"/>
      <c r="AO2500" s="12"/>
      <c r="AP2500" s="12"/>
      <c r="AQ2500" s="12"/>
      <c r="AR2500" s="12"/>
      <c r="AS2500" s="12"/>
      <c r="AT2500" s="12"/>
      <c r="AU2500" s="12"/>
      <c r="AV2500" s="12"/>
      <c r="AW2500" s="12"/>
      <c r="AX2500" s="12"/>
      <c r="AY2500" s="12"/>
      <c r="AZ2500" s="12"/>
      <c r="BA2500" s="12"/>
      <c r="BB2500" s="12"/>
      <c r="BC2500" s="12"/>
      <c r="BD2500" s="12"/>
      <c r="BE2500" s="12"/>
      <c r="BF2500" s="12"/>
      <c r="BG2500" s="12"/>
      <c r="BH2500" s="12"/>
      <c r="BI2500" s="12"/>
      <c r="BJ2500" s="13"/>
      <c r="BK2500" s="13"/>
      <c r="BL2500" s="13"/>
      <c r="BM2500" s="13"/>
      <c r="BN2500" s="13"/>
    </row>
    <row r="2501" spans="4:66" x14ac:dyDescent="0.25">
      <c r="D2501" s="7"/>
      <c r="E2501" s="10"/>
      <c r="F2501" s="10"/>
      <c r="G2501" s="10"/>
      <c r="H2501" s="10"/>
      <c r="I2501" s="10"/>
      <c r="J2501" s="10"/>
      <c r="K2501" s="11"/>
      <c r="L2501" s="11"/>
      <c r="M2501" s="12"/>
      <c r="N2501" s="12"/>
      <c r="O2501" s="12"/>
      <c r="P2501" s="12"/>
      <c r="Q2501" s="12"/>
      <c r="R2501" s="12"/>
      <c r="S2501" s="12"/>
      <c r="T2501" s="12"/>
      <c r="U2501" s="12"/>
      <c r="V2501" s="12"/>
      <c r="W2501" s="12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2"/>
      <c r="AS2501" s="12"/>
      <c r="AT2501" s="12"/>
      <c r="AU2501" s="12"/>
      <c r="AV2501" s="12"/>
      <c r="AW2501" s="12"/>
      <c r="AX2501" s="12"/>
      <c r="AY2501" s="12"/>
      <c r="AZ2501" s="12"/>
      <c r="BA2501" s="12"/>
      <c r="BB2501" s="12"/>
      <c r="BC2501" s="12"/>
      <c r="BD2501" s="12"/>
      <c r="BE2501" s="12"/>
      <c r="BF2501" s="12"/>
      <c r="BG2501" s="12"/>
      <c r="BH2501" s="12"/>
      <c r="BI2501" s="12"/>
      <c r="BJ2501" s="13"/>
      <c r="BK2501" s="13"/>
      <c r="BL2501" s="13"/>
      <c r="BM2501" s="13"/>
      <c r="BN2501" s="13"/>
    </row>
    <row r="2502" spans="4:66" x14ac:dyDescent="0.25">
      <c r="D2502" s="7"/>
      <c r="E2502" s="10"/>
      <c r="F2502" s="10"/>
      <c r="G2502" s="10"/>
      <c r="H2502" s="10"/>
      <c r="I2502" s="10"/>
      <c r="J2502" s="10"/>
      <c r="K2502" s="11"/>
      <c r="L2502" s="11"/>
      <c r="M2502" s="12"/>
      <c r="N2502" s="12"/>
      <c r="O2502" s="12"/>
      <c r="P2502" s="12"/>
      <c r="Q2502" s="12"/>
      <c r="R2502" s="12"/>
      <c r="S2502" s="12"/>
      <c r="T2502" s="12"/>
      <c r="U2502" s="12"/>
      <c r="V2502" s="12"/>
      <c r="W2502" s="12"/>
      <c r="X2502" s="12"/>
      <c r="Y2502" s="12"/>
      <c r="Z2502" s="12"/>
      <c r="AA2502" s="12"/>
      <c r="AB2502" s="12"/>
      <c r="AC2502" s="12"/>
      <c r="AD2502" s="12"/>
      <c r="AE2502" s="12"/>
      <c r="AF2502" s="12"/>
      <c r="AG2502" s="12"/>
      <c r="AH2502" s="12"/>
      <c r="AI2502" s="12"/>
      <c r="AJ2502" s="12"/>
      <c r="AK2502" s="12"/>
      <c r="AL2502" s="12"/>
      <c r="AM2502" s="12"/>
      <c r="AN2502" s="12"/>
      <c r="AO2502" s="12"/>
      <c r="AP2502" s="12"/>
      <c r="AQ2502" s="12"/>
      <c r="AR2502" s="12"/>
      <c r="AS2502" s="12"/>
      <c r="AT2502" s="12"/>
      <c r="AU2502" s="12"/>
      <c r="AV2502" s="12"/>
      <c r="AW2502" s="12"/>
      <c r="AX2502" s="12"/>
      <c r="AY2502" s="12"/>
      <c r="AZ2502" s="12"/>
      <c r="BA2502" s="12"/>
      <c r="BB2502" s="12"/>
      <c r="BC2502" s="12"/>
      <c r="BD2502" s="12"/>
      <c r="BE2502" s="12"/>
      <c r="BF2502" s="12"/>
      <c r="BG2502" s="12"/>
      <c r="BH2502" s="12"/>
      <c r="BI2502" s="12"/>
      <c r="BJ2502" s="13"/>
      <c r="BK2502" s="13"/>
      <c r="BL2502" s="13"/>
      <c r="BM2502" s="13"/>
      <c r="BN2502" s="13"/>
    </row>
    <row r="2503" spans="4:66" x14ac:dyDescent="0.25">
      <c r="D2503" s="7"/>
      <c r="E2503" s="10"/>
      <c r="F2503" s="10"/>
      <c r="G2503" s="10"/>
      <c r="H2503" s="10"/>
      <c r="I2503" s="10"/>
      <c r="J2503" s="10"/>
      <c r="K2503" s="11"/>
      <c r="L2503" s="11"/>
      <c r="M2503" s="12"/>
      <c r="N2503" s="12"/>
      <c r="O2503" s="12"/>
      <c r="P2503" s="12"/>
      <c r="Q2503" s="12"/>
      <c r="R2503" s="12"/>
      <c r="S2503" s="12"/>
      <c r="T2503" s="12"/>
      <c r="U2503" s="12"/>
      <c r="V2503" s="12"/>
      <c r="W2503" s="12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2"/>
      <c r="AS2503" s="12"/>
      <c r="AT2503" s="12"/>
      <c r="AU2503" s="12"/>
      <c r="AV2503" s="12"/>
      <c r="AW2503" s="12"/>
      <c r="AX2503" s="12"/>
      <c r="AY2503" s="12"/>
      <c r="AZ2503" s="12"/>
      <c r="BA2503" s="12"/>
      <c r="BB2503" s="12"/>
      <c r="BC2503" s="12"/>
      <c r="BD2503" s="12"/>
      <c r="BE2503" s="12"/>
      <c r="BF2503" s="12"/>
      <c r="BG2503" s="12"/>
      <c r="BH2503" s="12"/>
      <c r="BI2503" s="12"/>
      <c r="BJ2503" s="13"/>
      <c r="BK2503" s="13"/>
      <c r="BL2503" s="13"/>
      <c r="BM2503" s="13"/>
      <c r="BN2503" s="13"/>
    </row>
    <row r="2504" spans="4:66" x14ac:dyDescent="0.25">
      <c r="D2504" s="7"/>
      <c r="E2504" s="10"/>
      <c r="F2504" s="10"/>
      <c r="G2504" s="10"/>
      <c r="H2504" s="10"/>
      <c r="I2504" s="10"/>
      <c r="J2504" s="10"/>
      <c r="K2504" s="11"/>
      <c r="L2504" s="11"/>
      <c r="M2504" s="12"/>
      <c r="N2504" s="12"/>
      <c r="O2504" s="12"/>
      <c r="P2504" s="12"/>
      <c r="Q2504" s="12"/>
      <c r="R2504" s="12"/>
      <c r="S2504" s="12"/>
      <c r="T2504" s="12"/>
      <c r="U2504" s="12"/>
      <c r="V2504" s="12"/>
      <c r="W2504" s="12"/>
      <c r="X2504" s="12"/>
      <c r="Y2504" s="12"/>
      <c r="Z2504" s="12"/>
      <c r="AA2504" s="12"/>
      <c r="AB2504" s="12"/>
      <c r="AC2504" s="12"/>
      <c r="AD2504" s="12"/>
      <c r="AE2504" s="12"/>
      <c r="AF2504" s="12"/>
      <c r="AG2504" s="12"/>
      <c r="AH2504" s="12"/>
      <c r="AI2504" s="12"/>
      <c r="AJ2504" s="12"/>
      <c r="AK2504" s="12"/>
      <c r="AL2504" s="12"/>
      <c r="AM2504" s="12"/>
      <c r="AN2504" s="12"/>
      <c r="AO2504" s="12"/>
      <c r="AP2504" s="12"/>
      <c r="AQ2504" s="12"/>
      <c r="AR2504" s="12"/>
      <c r="AS2504" s="12"/>
      <c r="AT2504" s="12"/>
      <c r="AU2504" s="12"/>
      <c r="AV2504" s="12"/>
      <c r="AW2504" s="12"/>
      <c r="AX2504" s="12"/>
      <c r="AY2504" s="12"/>
      <c r="AZ2504" s="12"/>
      <c r="BA2504" s="12"/>
      <c r="BB2504" s="12"/>
      <c r="BC2504" s="12"/>
      <c r="BD2504" s="12"/>
      <c r="BE2504" s="12"/>
      <c r="BF2504" s="12"/>
      <c r="BG2504" s="12"/>
      <c r="BH2504" s="12"/>
      <c r="BI2504" s="12"/>
      <c r="BJ2504" s="13"/>
      <c r="BK2504" s="13"/>
      <c r="BL2504" s="13"/>
      <c r="BM2504" s="13"/>
      <c r="BN2504" s="13"/>
    </row>
    <row r="2505" spans="4:66" x14ac:dyDescent="0.25">
      <c r="D2505" s="7"/>
      <c r="E2505" s="10"/>
      <c r="F2505" s="10"/>
      <c r="G2505" s="10"/>
      <c r="H2505" s="10"/>
      <c r="I2505" s="10"/>
      <c r="J2505" s="10"/>
      <c r="K2505" s="11"/>
      <c r="L2505" s="11"/>
      <c r="M2505" s="12"/>
      <c r="N2505" s="12"/>
      <c r="O2505" s="12"/>
      <c r="P2505" s="12"/>
      <c r="Q2505" s="12"/>
      <c r="R2505" s="12"/>
      <c r="S2505" s="12"/>
      <c r="T2505" s="12"/>
      <c r="U2505" s="12"/>
      <c r="V2505" s="12"/>
      <c r="W2505" s="12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2"/>
      <c r="AS2505" s="12"/>
      <c r="AT2505" s="12"/>
      <c r="AU2505" s="12"/>
      <c r="AV2505" s="12"/>
      <c r="AW2505" s="12"/>
      <c r="AX2505" s="12"/>
      <c r="AY2505" s="12"/>
      <c r="AZ2505" s="12"/>
      <c r="BA2505" s="12"/>
      <c r="BB2505" s="12"/>
      <c r="BC2505" s="12"/>
      <c r="BD2505" s="12"/>
      <c r="BE2505" s="12"/>
      <c r="BF2505" s="12"/>
      <c r="BG2505" s="12"/>
      <c r="BH2505" s="12"/>
      <c r="BI2505" s="12"/>
      <c r="BJ2505" s="13"/>
      <c r="BK2505" s="13"/>
      <c r="BL2505" s="13"/>
      <c r="BM2505" s="13"/>
      <c r="BN2505" s="13"/>
    </row>
    <row r="2506" spans="4:66" x14ac:dyDescent="0.25">
      <c r="D2506" s="7"/>
      <c r="E2506" s="10"/>
      <c r="F2506" s="10"/>
      <c r="G2506" s="10"/>
      <c r="H2506" s="10"/>
      <c r="I2506" s="10"/>
      <c r="J2506" s="10"/>
      <c r="K2506" s="11"/>
      <c r="L2506" s="11"/>
      <c r="M2506" s="12"/>
      <c r="N2506" s="12"/>
      <c r="O2506" s="12"/>
      <c r="P2506" s="12"/>
      <c r="Q2506" s="12"/>
      <c r="R2506" s="12"/>
      <c r="S2506" s="12"/>
      <c r="T2506" s="12"/>
      <c r="U2506" s="12"/>
      <c r="V2506" s="12"/>
      <c r="W2506" s="12"/>
      <c r="X2506" s="12"/>
      <c r="Y2506" s="12"/>
      <c r="Z2506" s="12"/>
      <c r="AA2506" s="12"/>
      <c r="AB2506" s="12"/>
      <c r="AC2506" s="12"/>
      <c r="AD2506" s="12"/>
      <c r="AE2506" s="12"/>
      <c r="AF2506" s="12"/>
      <c r="AG2506" s="12"/>
      <c r="AH2506" s="12"/>
      <c r="AI2506" s="12"/>
      <c r="AJ2506" s="12"/>
      <c r="AK2506" s="12"/>
      <c r="AL2506" s="12"/>
      <c r="AM2506" s="12"/>
      <c r="AN2506" s="12"/>
      <c r="AO2506" s="12"/>
      <c r="AP2506" s="12"/>
      <c r="AQ2506" s="12"/>
      <c r="AR2506" s="12"/>
      <c r="AS2506" s="12"/>
      <c r="AT2506" s="12"/>
      <c r="AU2506" s="12"/>
      <c r="AV2506" s="12"/>
      <c r="AW2506" s="12"/>
      <c r="AX2506" s="12"/>
      <c r="AY2506" s="12"/>
      <c r="AZ2506" s="12"/>
      <c r="BA2506" s="12"/>
      <c r="BB2506" s="12"/>
      <c r="BC2506" s="12"/>
      <c r="BD2506" s="12"/>
      <c r="BE2506" s="12"/>
      <c r="BF2506" s="12"/>
      <c r="BG2506" s="12"/>
      <c r="BH2506" s="12"/>
      <c r="BI2506" s="12"/>
      <c r="BJ2506" s="13"/>
      <c r="BK2506" s="13"/>
      <c r="BL2506" s="13"/>
      <c r="BM2506" s="13"/>
      <c r="BN2506" s="13"/>
    </row>
    <row r="2507" spans="4:66" x14ac:dyDescent="0.25">
      <c r="D2507" s="7"/>
      <c r="E2507" s="10"/>
      <c r="F2507" s="10"/>
      <c r="G2507" s="10"/>
      <c r="H2507" s="10"/>
      <c r="I2507" s="10"/>
      <c r="J2507" s="10"/>
      <c r="K2507" s="11"/>
      <c r="L2507" s="11"/>
      <c r="M2507" s="12"/>
      <c r="N2507" s="12"/>
      <c r="O2507" s="12"/>
      <c r="P2507" s="12"/>
      <c r="Q2507" s="12"/>
      <c r="R2507" s="12"/>
      <c r="S2507" s="12"/>
      <c r="T2507" s="12"/>
      <c r="U2507" s="12"/>
      <c r="V2507" s="12"/>
      <c r="W2507" s="12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2"/>
      <c r="AS2507" s="12"/>
      <c r="AT2507" s="12"/>
      <c r="AU2507" s="12"/>
      <c r="AV2507" s="12"/>
      <c r="AW2507" s="12"/>
      <c r="AX2507" s="12"/>
      <c r="AY2507" s="12"/>
      <c r="AZ2507" s="12"/>
      <c r="BA2507" s="12"/>
      <c r="BB2507" s="12"/>
      <c r="BC2507" s="12"/>
      <c r="BD2507" s="12"/>
      <c r="BE2507" s="12"/>
      <c r="BF2507" s="12"/>
      <c r="BG2507" s="12"/>
      <c r="BH2507" s="12"/>
      <c r="BI2507" s="12"/>
      <c r="BJ2507" s="13"/>
      <c r="BK2507" s="13"/>
      <c r="BL2507" s="13"/>
      <c r="BM2507" s="13"/>
      <c r="BN2507" s="13"/>
    </row>
    <row r="2508" spans="4:66" x14ac:dyDescent="0.25">
      <c r="D2508" s="7"/>
      <c r="E2508" s="10"/>
      <c r="F2508" s="10"/>
      <c r="G2508" s="10"/>
      <c r="H2508" s="10"/>
      <c r="I2508" s="10"/>
      <c r="J2508" s="10"/>
      <c r="K2508" s="11"/>
      <c r="L2508" s="11"/>
      <c r="M2508" s="12"/>
      <c r="N2508" s="12"/>
      <c r="O2508" s="12"/>
      <c r="P2508" s="12"/>
      <c r="Q2508" s="12"/>
      <c r="R2508" s="12"/>
      <c r="S2508" s="12"/>
      <c r="T2508" s="12"/>
      <c r="U2508" s="12"/>
      <c r="V2508" s="12"/>
      <c r="W2508" s="12"/>
      <c r="X2508" s="12"/>
      <c r="Y2508" s="12"/>
      <c r="Z2508" s="12"/>
      <c r="AA2508" s="12"/>
      <c r="AB2508" s="12"/>
      <c r="AC2508" s="12"/>
      <c r="AD2508" s="12"/>
      <c r="AE2508" s="12"/>
      <c r="AF2508" s="12"/>
      <c r="AG2508" s="12"/>
      <c r="AH2508" s="12"/>
      <c r="AI2508" s="12"/>
      <c r="AJ2508" s="12"/>
      <c r="AK2508" s="12"/>
      <c r="AL2508" s="12"/>
      <c r="AM2508" s="12"/>
      <c r="AN2508" s="12"/>
      <c r="AO2508" s="12"/>
      <c r="AP2508" s="12"/>
      <c r="AQ2508" s="12"/>
      <c r="AR2508" s="12"/>
      <c r="AS2508" s="12"/>
      <c r="AT2508" s="12"/>
      <c r="AU2508" s="12"/>
      <c r="AV2508" s="12"/>
      <c r="AW2508" s="12"/>
      <c r="AX2508" s="12"/>
      <c r="AY2508" s="12"/>
      <c r="AZ2508" s="12"/>
      <c r="BA2508" s="12"/>
      <c r="BB2508" s="12"/>
      <c r="BC2508" s="12"/>
      <c r="BD2508" s="12"/>
      <c r="BE2508" s="12"/>
      <c r="BF2508" s="12"/>
      <c r="BG2508" s="12"/>
      <c r="BH2508" s="12"/>
      <c r="BI2508" s="12"/>
      <c r="BJ2508" s="13"/>
      <c r="BK2508" s="13"/>
      <c r="BL2508" s="13"/>
      <c r="BM2508" s="13"/>
      <c r="BN2508" s="13"/>
    </row>
    <row r="2509" spans="4:66" x14ac:dyDescent="0.25">
      <c r="D2509" s="7"/>
      <c r="E2509" s="10"/>
      <c r="F2509" s="10"/>
      <c r="G2509" s="10"/>
      <c r="H2509" s="10"/>
      <c r="I2509" s="10"/>
      <c r="J2509" s="10"/>
      <c r="K2509" s="11"/>
      <c r="L2509" s="11"/>
      <c r="M2509" s="12"/>
      <c r="N2509" s="12"/>
      <c r="O2509" s="12"/>
      <c r="P2509" s="12"/>
      <c r="Q2509" s="12"/>
      <c r="R2509" s="12"/>
      <c r="S2509" s="12"/>
      <c r="T2509" s="12"/>
      <c r="U2509" s="12"/>
      <c r="V2509" s="12"/>
      <c r="W2509" s="12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2"/>
      <c r="AS2509" s="12"/>
      <c r="AT2509" s="12"/>
      <c r="AU2509" s="12"/>
      <c r="AV2509" s="12"/>
      <c r="AW2509" s="12"/>
      <c r="AX2509" s="12"/>
      <c r="AY2509" s="12"/>
      <c r="AZ2509" s="12"/>
      <c r="BA2509" s="12"/>
      <c r="BB2509" s="12"/>
      <c r="BC2509" s="12"/>
      <c r="BD2509" s="12"/>
      <c r="BE2509" s="12"/>
      <c r="BF2509" s="12"/>
      <c r="BG2509" s="12"/>
      <c r="BH2509" s="12"/>
      <c r="BI2509" s="12"/>
      <c r="BJ2509" s="13"/>
      <c r="BK2509" s="13"/>
      <c r="BL2509" s="13"/>
      <c r="BM2509" s="13"/>
      <c r="BN2509" s="13"/>
    </row>
    <row r="2510" spans="4:66" x14ac:dyDescent="0.25">
      <c r="D2510" s="7"/>
      <c r="E2510" s="10"/>
      <c r="F2510" s="10"/>
      <c r="G2510" s="10"/>
      <c r="H2510" s="10"/>
      <c r="I2510" s="10"/>
      <c r="J2510" s="10"/>
      <c r="K2510" s="11"/>
      <c r="L2510" s="11"/>
      <c r="M2510" s="12"/>
      <c r="N2510" s="12"/>
      <c r="O2510" s="12"/>
      <c r="P2510" s="12"/>
      <c r="Q2510" s="12"/>
      <c r="R2510" s="12"/>
      <c r="S2510" s="12"/>
      <c r="T2510" s="12"/>
      <c r="U2510" s="12"/>
      <c r="V2510" s="12"/>
      <c r="W2510" s="12"/>
      <c r="X2510" s="12"/>
      <c r="Y2510" s="12"/>
      <c r="Z2510" s="12"/>
      <c r="AA2510" s="12"/>
      <c r="AB2510" s="12"/>
      <c r="AC2510" s="12"/>
      <c r="AD2510" s="12"/>
      <c r="AE2510" s="12"/>
      <c r="AF2510" s="12"/>
      <c r="AG2510" s="12"/>
      <c r="AH2510" s="12"/>
      <c r="AI2510" s="12"/>
      <c r="AJ2510" s="12"/>
      <c r="AK2510" s="12"/>
      <c r="AL2510" s="12"/>
      <c r="AM2510" s="12"/>
      <c r="AN2510" s="12"/>
      <c r="AO2510" s="12"/>
      <c r="AP2510" s="12"/>
      <c r="AQ2510" s="12"/>
      <c r="AR2510" s="12"/>
      <c r="AS2510" s="12"/>
      <c r="AT2510" s="12"/>
      <c r="AU2510" s="12"/>
      <c r="AV2510" s="12"/>
      <c r="AW2510" s="12"/>
      <c r="AX2510" s="12"/>
      <c r="AY2510" s="12"/>
      <c r="AZ2510" s="12"/>
      <c r="BA2510" s="12"/>
      <c r="BB2510" s="12"/>
      <c r="BC2510" s="12"/>
      <c r="BD2510" s="12"/>
      <c r="BE2510" s="12"/>
      <c r="BF2510" s="12"/>
      <c r="BG2510" s="12"/>
      <c r="BH2510" s="12"/>
      <c r="BI2510" s="12"/>
      <c r="BJ2510" s="13"/>
      <c r="BK2510" s="13"/>
      <c r="BL2510" s="13"/>
      <c r="BM2510" s="13"/>
      <c r="BN2510" s="13"/>
    </row>
    <row r="2511" spans="4:66" s="14" customFormat="1" x14ac:dyDescent="0.25">
      <c r="D2511" s="21"/>
      <c r="K2511" s="16"/>
      <c r="L2511" s="16"/>
      <c r="M2511" s="17"/>
      <c r="N2511" s="17"/>
      <c r="O2511" s="17"/>
      <c r="P2511" s="17"/>
      <c r="Q2511" s="17"/>
      <c r="R2511" s="17"/>
      <c r="S2511" s="17"/>
      <c r="T2511" s="17"/>
      <c r="U2511" s="17"/>
      <c r="V2511" s="17"/>
      <c r="W2511" s="17"/>
      <c r="X2511" s="17"/>
      <c r="Y2511" s="17"/>
      <c r="Z2511" s="17"/>
      <c r="AA2511" s="17"/>
      <c r="AB2511" s="17"/>
      <c r="AC2511" s="17"/>
      <c r="AD2511" s="17"/>
      <c r="AE2511" s="17"/>
      <c r="AF2511" s="17"/>
      <c r="AG2511" s="17"/>
      <c r="AH2511" s="17"/>
      <c r="AI2511" s="17"/>
      <c r="AJ2511" s="17"/>
      <c r="AK2511" s="17"/>
      <c r="AL2511" s="17"/>
      <c r="AM2511" s="17"/>
      <c r="AN2511" s="17"/>
      <c r="AO2511" s="17"/>
      <c r="AP2511" s="17"/>
      <c r="AQ2511" s="17"/>
      <c r="AR2511" s="17"/>
      <c r="AS2511" s="17"/>
      <c r="AT2511" s="17"/>
      <c r="AU2511" s="17"/>
      <c r="AV2511" s="17"/>
      <c r="AW2511" s="17"/>
      <c r="AX2511" s="17"/>
      <c r="AY2511" s="17"/>
      <c r="AZ2511" s="17"/>
      <c r="BA2511" s="17"/>
      <c r="BB2511" s="17"/>
      <c r="BC2511" s="17"/>
      <c r="BD2511" s="17"/>
      <c r="BE2511" s="17"/>
      <c r="BF2511" s="17"/>
      <c r="BG2511" s="17"/>
      <c r="BH2511" s="17"/>
      <c r="BI2511" s="17"/>
      <c r="BJ2511" s="18"/>
      <c r="BK2511" s="18"/>
      <c r="BL2511" s="18"/>
      <c r="BM2511" s="18"/>
      <c r="BN2511" s="18"/>
    </row>
    <row r="2512" spans="4:66" x14ac:dyDescent="0.25">
      <c r="D2512" s="7"/>
      <c r="E2512" s="10"/>
      <c r="F2512" s="10"/>
      <c r="G2512" s="10"/>
      <c r="H2512" s="10"/>
      <c r="I2512" s="10"/>
      <c r="J2512" s="10"/>
      <c r="K2512" s="11"/>
      <c r="L2512" s="11"/>
      <c r="M2512" s="12"/>
      <c r="N2512" s="12"/>
      <c r="O2512" s="12"/>
      <c r="P2512" s="12"/>
      <c r="Q2512" s="12"/>
      <c r="R2512" s="12"/>
      <c r="S2512" s="12"/>
      <c r="T2512" s="12"/>
      <c r="U2512" s="12"/>
      <c r="V2512" s="12"/>
      <c r="W2512" s="12"/>
      <c r="X2512" s="12"/>
      <c r="Y2512" s="12"/>
      <c r="Z2512" s="12"/>
      <c r="AA2512" s="12"/>
      <c r="AB2512" s="12"/>
      <c r="AC2512" s="12"/>
      <c r="AD2512" s="12"/>
      <c r="AE2512" s="12"/>
      <c r="AF2512" s="12"/>
      <c r="AG2512" s="12"/>
      <c r="AH2512" s="12"/>
      <c r="AI2512" s="12"/>
      <c r="AJ2512" s="12"/>
      <c r="AK2512" s="12"/>
      <c r="AL2512" s="12"/>
      <c r="AM2512" s="12"/>
      <c r="AN2512" s="12"/>
      <c r="AO2512" s="12"/>
      <c r="AP2512" s="12"/>
      <c r="AQ2512" s="12"/>
      <c r="AR2512" s="12"/>
      <c r="AS2512" s="12"/>
      <c r="AT2512" s="12"/>
      <c r="AU2512" s="12"/>
      <c r="AV2512" s="12"/>
      <c r="AW2512" s="12"/>
      <c r="AX2512" s="12"/>
      <c r="AY2512" s="12"/>
      <c r="AZ2512" s="12"/>
      <c r="BA2512" s="12"/>
      <c r="BB2512" s="12"/>
      <c r="BC2512" s="12"/>
      <c r="BD2512" s="12"/>
      <c r="BE2512" s="12"/>
      <c r="BF2512" s="12"/>
      <c r="BG2512" s="12"/>
      <c r="BH2512" s="12"/>
      <c r="BI2512" s="12"/>
      <c r="BJ2512" s="13"/>
      <c r="BK2512" s="13"/>
      <c r="BL2512" s="13"/>
      <c r="BM2512" s="13"/>
      <c r="BN2512" s="13"/>
    </row>
    <row r="2513" spans="4:66" x14ac:dyDescent="0.25">
      <c r="D2513" s="7"/>
      <c r="E2513" s="10"/>
      <c r="F2513" s="10"/>
      <c r="G2513" s="10"/>
      <c r="H2513" s="10"/>
      <c r="I2513" s="10"/>
      <c r="J2513" s="10"/>
      <c r="K2513" s="11"/>
      <c r="L2513" s="11"/>
      <c r="M2513" s="12"/>
      <c r="N2513" s="12"/>
      <c r="O2513" s="12"/>
      <c r="P2513" s="12"/>
      <c r="Q2513" s="12"/>
      <c r="R2513" s="12"/>
      <c r="S2513" s="12"/>
      <c r="T2513" s="12"/>
      <c r="U2513" s="12"/>
      <c r="V2513" s="12"/>
      <c r="W2513" s="12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2"/>
      <c r="AS2513" s="12"/>
      <c r="AT2513" s="12"/>
      <c r="AU2513" s="12"/>
      <c r="AV2513" s="12"/>
      <c r="AW2513" s="12"/>
      <c r="AX2513" s="12"/>
      <c r="AY2513" s="12"/>
      <c r="AZ2513" s="12"/>
      <c r="BA2513" s="12"/>
      <c r="BB2513" s="12"/>
      <c r="BC2513" s="12"/>
      <c r="BD2513" s="12"/>
      <c r="BE2513" s="12"/>
      <c r="BF2513" s="12"/>
      <c r="BG2513" s="12"/>
      <c r="BH2513" s="12"/>
      <c r="BI2513" s="12"/>
      <c r="BJ2513" s="13"/>
      <c r="BK2513" s="13"/>
      <c r="BL2513" s="13"/>
      <c r="BM2513" s="13"/>
      <c r="BN2513" s="13"/>
    </row>
    <row r="2514" spans="4:66" x14ac:dyDescent="0.25">
      <c r="D2514" s="7"/>
      <c r="E2514" s="10"/>
      <c r="F2514" s="10"/>
      <c r="G2514" s="10"/>
      <c r="H2514" s="10"/>
      <c r="I2514" s="10"/>
      <c r="J2514" s="10"/>
      <c r="K2514" s="11"/>
      <c r="L2514" s="11"/>
      <c r="M2514" s="12"/>
      <c r="N2514" s="12"/>
      <c r="O2514" s="12"/>
      <c r="P2514" s="12"/>
      <c r="Q2514" s="12"/>
      <c r="R2514" s="12"/>
      <c r="S2514" s="12"/>
      <c r="T2514" s="12"/>
      <c r="U2514" s="12"/>
      <c r="V2514" s="12"/>
      <c r="W2514" s="12"/>
      <c r="X2514" s="12"/>
      <c r="Y2514" s="12"/>
      <c r="Z2514" s="12"/>
      <c r="AA2514" s="12"/>
      <c r="AB2514" s="12"/>
      <c r="AC2514" s="12"/>
      <c r="AD2514" s="12"/>
      <c r="AE2514" s="12"/>
      <c r="AF2514" s="12"/>
      <c r="AG2514" s="12"/>
      <c r="AH2514" s="12"/>
      <c r="AI2514" s="12"/>
      <c r="AJ2514" s="12"/>
      <c r="AK2514" s="12"/>
      <c r="AL2514" s="12"/>
      <c r="AM2514" s="12"/>
      <c r="AN2514" s="12"/>
      <c r="AO2514" s="12"/>
      <c r="AP2514" s="12"/>
      <c r="AQ2514" s="12"/>
      <c r="AR2514" s="12"/>
      <c r="AS2514" s="12"/>
      <c r="AT2514" s="12"/>
      <c r="AU2514" s="12"/>
      <c r="AV2514" s="12"/>
      <c r="AW2514" s="12"/>
      <c r="AX2514" s="12"/>
      <c r="AY2514" s="12"/>
      <c r="AZ2514" s="12"/>
      <c r="BA2514" s="12"/>
      <c r="BB2514" s="12"/>
      <c r="BC2514" s="12"/>
      <c r="BD2514" s="12"/>
      <c r="BE2514" s="12"/>
      <c r="BF2514" s="12"/>
      <c r="BG2514" s="12"/>
      <c r="BH2514" s="12"/>
      <c r="BI2514" s="12"/>
      <c r="BJ2514" s="13"/>
      <c r="BK2514" s="13"/>
      <c r="BL2514" s="13"/>
      <c r="BM2514" s="13"/>
      <c r="BN2514" s="13"/>
    </row>
    <row r="2515" spans="4:66" x14ac:dyDescent="0.25">
      <c r="D2515" s="7"/>
      <c r="E2515" s="10"/>
      <c r="F2515" s="10"/>
      <c r="G2515" s="10"/>
      <c r="H2515" s="10"/>
      <c r="I2515" s="10"/>
      <c r="J2515" s="10"/>
      <c r="K2515" s="11"/>
      <c r="L2515" s="11"/>
      <c r="M2515" s="12"/>
      <c r="N2515" s="12"/>
      <c r="O2515" s="12"/>
      <c r="P2515" s="12"/>
      <c r="Q2515" s="12"/>
      <c r="R2515" s="12"/>
      <c r="S2515" s="12"/>
      <c r="T2515" s="12"/>
      <c r="U2515" s="12"/>
      <c r="V2515" s="12"/>
      <c r="W2515" s="12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2"/>
      <c r="AS2515" s="12"/>
      <c r="AT2515" s="12"/>
      <c r="AU2515" s="12"/>
      <c r="AV2515" s="12"/>
      <c r="AW2515" s="12"/>
      <c r="AX2515" s="12"/>
      <c r="AY2515" s="12"/>
      <c r="AZ2515" s="12"/>
      <c r="BA2515" s="12"/>
      <c r="BB2515" s="12"/>
      <c r="BC2515" s="12"/>
      <c r="BD2515" s="12"/>
      <c r="BE2515" s="12"/>
      <c r="BF2515" s="12"/>
      <c r="BG2515" s="12"/>
      <c r="BH2515" s="12"/>
      <c r="BI2515" s="12"/>
      <c r="BJ2515" s="13"/>
      <c r="BK2515" s="13"/>
      <c r="BL2515" s="13"/>
      <c r="BM2515" s="13"/>
      <c r="BN2515" s="13"/>
    </row>
    <row r="2516" spans="4:66" x14ac:dyDescent="0.25">
      <c r="D2516" s="7"/>
      <c r="E2516" s="10"/>
      <c r="F2516" s="10"/>
      <c r="G2516" s="10"/>
      <c r="H2516" s="10"/>
      <c r="I2516" s="10"/>
      <c r="J2516" s="10"/>
      <c r="K2516" s="11"/>
      <c r="L2516" s="11"/>
      <c r="M2516" s="12"/>
      <c r="N2516" s="12"/>
      <c r="O2516" s="12"/>
      <c r="P2516" s="12"/>
      <c r="Q2516" s="12"/>
      <c r="R2516" s="12"/>
      <c r="S2516" s="12"/>
      <c r="T2516" s="12"/>
      <c r="U2516" s="12"/>
      <c r="V2516" s="12"/>
      <c r="W2516" s="12"/>
      <c r="X2516" s="12"/>
      <c r="Y2516" s="12"/>
      <c r="Z2516" s="12"/>
      <c r="AA2516" s="12"/>
      <c r="AB2516" s="12"/>
      <c r="AC2516" s="12"/>
      <c r="AD2516" s="12"/>
      <c r="AE2516" s="12"/>
      <c r="AF2516" s="12"/>
      <c r="AG2516" s="12"/>
      <c r="AH2516" s="12"/>
      <c r="AI2516" s="12"/>
      <c r="AJ2516" s="12"/>
      <c r="AK2516" s="12"/>
      <c r="AL2516" s="12"/>
      <c r="AM2516" s="12"/>
      <c r="AN2516" s="12"/>
      <c r="AO2516" s="12"/>
      <c r="AP2516" s="12"/>
      <c r="AQ2516" s="12"/>
      <c r="AR2516" s="12"/>
      <c r="AS2516" s="12"/>
      <c r="AT2516" s="12"/>
      <c r="AU2516" s="12"/>
      <c r="AV2516" s="12"/>
      <c r="AW2516" s="12"/>
      <c r="AX2516" s="12"/>
      <c r="AY2516" s="12"/>
      <c r="AZ2516" s="12"/>
      <c r="BA2516" s="12"/>
      <c r="BB2516" s="12"/>
      <c r="BC2516" s="12"/>
      <c r="BD2516" s="12"/>
      <c r="BE2516" s="12"/>
      <c r="BF2516" s="12"/>
      <c r="BG2516" s="12"/>
      <c r="BH2516" s="12"/>
      <c r="BI2516" s="12"/>
      <c r="BJ2516" s="13"/>
      <c r="BK2516" s="13"/>
      <c r="BL2516" s="13"/>
      <c r="BM2516" s="13"/>
      <c r="BN2516" s="13"/>
    </row>
    <row r="2517" spans="4:66" x14ac:dyDescent="0.25">
      <c r="D2517" s="7"/>
      <c r="E2517" s="10"/>
      <c r="F2517" s="10"/>
      <c r="G2517" s="10"/>
      <c r="H2517" s="10"/>
      <c r="I2517" s="10"/>
      <c r="J2517" s="10"/>
      <c r="K2517" s="11"/>
      <c r="L2517" s="11"/>
      <c r="M2517" s="12"/>
      <c r="N2517" s="12"/>
      <c r="O2517" s="12"/>
      <c r="P2517" s="12"/>
      <c r="Q2517" s="12"/>
      <c r="R2517" s="12"/>
      <c r="S2517" s="12"/>
      <c r="T2517" s="12"/>
      <c r="U2517" s="12"/>
      <c r="V2517" s="12"/>
      <c r="W2517" s="12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2"/>
      <c r="AS2517" s="12"/>
      <c r="AT2517" s="12"/>
      <c r="AU2517" s="12"/>
      <c r="AV2517" s="12"/>
      <c r="AW2517" s="12"/>
      <c r="AX2517" s="12"/>
      <c r="AY2517" s="12"/>
      <c r="AZ2517" s="12"/>
      <c r="BA2517" s="12"/>
      <c r="BB2517" s="12"/>
      <c r="BC2517" s="12"/>
      <c r="BD2517" s="12"/>
      <c r="BE2517" s="12"/>
      <c r="BF2517" s="12"/>
      <c r="BG2517" s="12"/>
      <c r="BH2517" s="12"/>
      <c r="BI2517" s="12"/>
      <c r="BJ2517" s="13"/>
      <c r="BK2517" s="13"/>
      <c r="BL2517" s="13"/>
      <c r="BM2517" s="13"/>
      <c r="BN2517" s="13"/>
    </row>
    <row r="2518" spans="4:66" x14ac:dyDescent="0.25">
      <c r="D2518" s="7"/>
      <c r="E2518" s="10"/>
      <c r="F2518" s="10"/>
      <c r="G2518" s="10"/>
      <c r="H2518" s="10"/>
      <c r="I2518" s="10"/>
      <c r="J2518" s="10"/>
      <c r="K2518" s="11"/>
      <c r="L2518" s="11"/>
      <c r="M2518" s="12"/>
      <c r="N2518" s="12"/>
      <c r="O2518" s="12"/>
      <c r="P2518" s="12"/>
      <c r="Q2518" s="12"/>
      <c r="R2518" s="12"/>
      <c r="S2518" s="12"/>
      <c r="T2518" s="12"/>
      <c r="U2518" s="12"/>
      <c r="V2518" s="12"/>
      <c r="W2518" s="12"/>
      <c r="X2518" s="12"/>
      <c r="Y2518" s="12"/>
      <c r="Z2518" s="12"/>
      <c r="AA2518" s="12"/>
      <c r="AB2518" s="12"/>
      <c r="AC2518" s="12"/>
      <c r="AD2518" s="12"/>
      <c r="AE2518" s="12"/>
      <c r="AF2518" s="12"/>
      <c r="AG2518" s="12"/>
      <c r="AH2518" s="12"/>
      <c r="AI2518" s="12"/>
      <c r="AJ2518" s="12"/>
      <c r="AK2518" s="12"/>
      <c r="AL2518" s="12"/>
      <c r="AM2518" s="12"/>
      <c r="AN2518" s="12"/>
      <c r="AO2518" s="12"/>
      <c r="AP2518" s="12"/>
      <c r="AQ2518" s="12"/>
      <c r="AR2518" s="12"/>
      <c r="AS2518" s="12"/>
      <c r="AT2518" s="12"/>
      <c r="AU2518" s="12"/>
      <c r="AV2518" s="12"/>
      <c r="AW2518" s="12"/>
      <c r="AX2518" s="12"/>
      <c r="AY2518" s="12"/>
      <c r="AZ2518" s="12"/>
      <c r="BA2518" s="12"/>
      <c r="BB2518" s="12"/>
      <c r="BC2518" s="12"/>
      <c r="BD2518" s="12"/>
      <c r="BE2518" s="12"/>
      <c r="BF2518" s="12"/>
      <c r="BG2518" s="12"/>
      <c r="BH2518" s="12"/>
      <c r="BI2518" s="12"/>
      <c r="BJ2518" s="13"/>
      <c r="BK2518" s="13"/>
      <c r="BL2518" s="13"/>
      <c r="BM2518" s="13"/>
      <c r="BN2518" s="13"/>
    </row>
    <row r="2519" spans="4:66" x14ac:dyDescent="0.25">
      <c r="D2519" s="7"/>
      <c r="E2519" s="10"/>
      <c r="F2519" s="10"/>
      <c r="G2519" s="10"/>
      <c r="H2519" s="10"/>
      <c r="I2519" s="10"/>
      <c r="J2519" s="10"/>
      <c r="K2519" s="11"/>
      <c r="L2519" s="11"/>
      <c r="M2519" s="12"/>
      <c r="N2519" s="12"/>
      <c r="O2519" s="12"/>
      <c r="P2519" s="12"/>
      <c r="Q2519" s="12"/>
      <c r="R2519" s="12"/>
      <c r="S2519" s="12"/>
      <c r="T2519" s="12"/>
      <c r="U2519" s="12"/>
      <c r="V2519" s="12"/>
      <c r="W2519" s="12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2"/>
      <c r="AS2519" s="12"/>
      <c r="AT2519" s="12"/>
      <c r="AU2519" s="12"/>
      <c r="AV2519" s="12"/>
      <c r="AW2519" s="12"/>
      <c r="AX2519" s="12"/>
      <c r="AY2519" s="12"/>
      <c r="AZ2519" s="12"/>
      <c r="BA2519" s="12"/>
      <c r="BB2519" s="12"/>
      <c r="BC2519" s="12"/>
      <c r="BD2519" s="12"/>
      <c r="BE2519" s="12"/>
      <c r="BF2519" s="12"/>
      <c r="BG2519" s="12"/>
      <c r="BH2519" s="12"/>
      <c r="BI2519" s="12"/>
      <c r="BJ2519" s="13"/>
      <c r="BK2519" s="13"/>
      <c r="BL2519" s="13"/>
      <c r="BM2519" s="13"/>
      <c r="BN2519" s="13"/>
    </row>
    <row r="2520" spans="4:66" x14ac:dyDescent="0.25">
      <c r="D2520" s="7"/>
      <c r="E2520" s="10"/>
      <c r="F2520" s="10"/>
      <c r="G2520" s="10"/>
      <c r="H2520" s="10"/>
      <c r="I2520" s="10"/>
      <c r="J2520" s="10"/>
      <c r="K2520" s="11"/>
      <c r="L2520" s="11"/>
      <c r="M2520" s="12"/>
      <c r="N2520" s="12"/>
      <c r="O2520" s="12"/>
      <c r="P2520" s="12"/>
      <c r="Q2520" s="12"/>
      <c r="R2520" s="12"/>
      <c r="S2520" s="12"/>
      <c r="T2520" s="12"/>
      <c r="U2520" s="12"/>
      <c r="V2520" s="12"/>
      <c r="W2520" s="12"/>
      <c r="X2520" s="12"/>
      <c r="Y2520" s="12"/>
      <c r="Z2520" s="12"/>
      <c r="AA2520" s="12"/>
      <c r="AB2520" s="12"/>
      <c r="AC2520" s="12"/>
      <c r="AD2520" s="12"/>
      <c r="AE2520" s="12"/>
      <c r="AF2520" s="12"/>
      <c r="AG2520" s="12"/>
      <c r="AH2520" s="12"/>
      <c r="AI2520" s="12"/>
      <c r="AJ2520" s="12"/>
      <c r="AK2520" s="12"/>
      <c r="AL2520" s="12"/>
      <c r="AM2520" s="12"/>
      <c r="AN2520" s="12"/>
      <c r="AO2520" s="12"/>
      <c r="AP2520" s="12"/>
      <c r="AQ2520" s="12"/>
      <c r="AR2520" s="12"/>
      <c r="AS2520" s="12"/>
      <c r="AT2520" s="12"/>
      <c r="AU2520" s="12"/>
      <c r="AV2520" s="12"/>
      <c r="AW2520" s="12"/>
      <c r="AX2520" s="12"/>
      <c r="AY2520" s="12"/>
      <c r="AZ2520" s="12"/>
      <c r="BA2520" s="12"/>
      <c r="BB2520" s="12"/>
      <c r="BC2520" s="12"/>
      <c r="BD2520" s="12"/>
      <c r="BE2520" s="12"/>
      <c r="BF2520" s="12"/>
      <c r="BG2520" s="12"/>
      <c r="BH2520" s="12"/>
      <c r="BI2520" s="12"/>
      <c r="BJ2520" s="13"/>
      <c r="BK2520" s="13"/>
      <c r="BL2520" s="13"/>
      <c r="BM2520" s="13"/>
      <c r="BN2520" s="13"/>
    </row>
    <row r="2521" spans="4:66" x14ac:dyDescent="0.25">
      <c r="D2521" s="7"/>
      <c r="E2521" s="10"/>
      <c r="F2521" s="10"/>
      <c r="G2521" s="10"/>
      <c r="H2521" s="10"/>
      <c r="I2521" s="10"/>
      <c r="J2521" s="10"/>
      <c r="K2521" s="11"/>
      <c r="L2521" s="11"/>
      <c r="M2521" s="12"/>
      <c r="N2521" s="12"/>
      <c r="O2521" s="12"/>
      <c r="P2521" s="12"/>
      <c r="Q2521" s="12"/>
      <c r="R2521" s="12"/>
      <c r="S2521" s="12"/>
      <c r="T2521" s="12"/>
      <c r="U2521" s="12"/>
      <c r="V2521" s="12"/>
      <c r="W2521" s="12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2"/>
      <c r="AS2521" s="12"/>
      <c r="AT2521" s="12"/>
      <c r="AU2521" s="12"/>
      <c r="AV2521" s="12"/>
      <c r="AW2521" s="12"/>
      <c r="AX2521" s="12"/>
      <c r="AY2521" s="12"/>
      <c r="AZ2521" s="12"/>
      <c r="BA2521" s="12"/>
      <c r="BB2521" s="12"/>
      <c r="BC2521" s="12"/>
      <c r="BD2521" s="12"/>
      <c r="BE2521" s="12"/>
      <c r="BF2521" s="12"/>
      <c r="BG2521" s="12"/>
      <c r="BH2521" s="12"/>
      <c r="BI2521" s="12"/>
      <c r="BJ2521" s="13"/>
      <c r="BK2521" s="13"/>
      <c r="BL2521" s="13"/>
      <c r="BM2521" s="13"/>
      <c r="BN2521" s="13"/>
    </row>
    <row r="2522" spans="4:66" x14ac:dyDescent="0.25">
      <c r="D2522" s="7"/>
      <c r="E2522" s="10"/>
      <c r="F2522" s="10"/>
      <c r="G2522" s="10"/>
      <c r="H2522" s="10"/>
      <c r="I2522" s="10"/>
      <c r="J2522" s="10"/>
      <c r="K2522" s="11"/>
      <c r="L2522" s="11"/>
      <c r="M2522" s="12"/>
      <c r="N2522" s="12"/>
      <c r="O2522" s="12"/>
      <c r="P2522" s="12"/>
      <c r="Q2522" s="12"/>
      <c r="R2522" s="12"/>
      <c r="S2522" s="12"/>
      <c r="T2522" s="12"/>
      <c r="U2522" s="12"/>
      <c r="V2522" s="12"/>
      <c r="W2522" s="12"/>
      <c r="X2522" s="12"/>
      <c r="Y2522" s="12"/>
      <c r="Z2522" s="12"/>
      <c r="AA2522" s="12"/>
      <c r="AB2522" s="12"/>
      <c r="AC2522" s="12"/>
      <c r="AD2522" s="12"/>
      <c r="AE2522" s="12"/>
      <c r="AF2522" s="12"/>
      <c r="AG2522" s="12"/>
      <c r="AH2522" s="12"/>
      <c r="AI2522" s="12"/>
      <c r="AJ2522" s="12"/>
      <c r="AK2522" s="12"/>
      <c r="AL2522" s="12"/>
      <c r="AM2522" s="12"/>
      <c r="AN2522" s="12"/>
      <c r="AO2522" s="12"/>
      <c r="AP2522" s="12"/>
      <c r="AQ2522" s="12"/>
      <c r="AR2522" s="12"/>
      <c r="AS2522" s="12"/>
      <c r="AT2522" s="12"/>
      <c r="AU2522" s="12"/>
      <c r="AV2522" s="12"/>
      <c r="AW2522" s="12"/>
      <c r="AX2522" s="12"/>
      <c r="AY2522" s="12"/>
      <c r="AZ2522" s="12"/>
      <c r="BA2522" s="12"/>
      <c r="BB2522" s="12"/>
      <c r="BC2522" s="12"/>
      <c r="BD2522" s="12"/>
      <c r="BE2522" s="12"/>
      <c r="BF2522" s="12"/>
      <c r="BG2522" s="12"/>
      <c r="BH2522" s="12"/>
      <c r="BI2522" s="12"/>
      <c r="BJ2522" s="13"/>
      <c r="BK2522" s="13"/>
      <c r="BL2522" s="13"/>
      <c r="BM2522" s="13"/>
      <c r="BN2522" s="13"/>
    </row>
    <row r="2523" spans="4:66" x14ac:dyDescent="0.25">
      <c r="D2523" s="7"/>
      <c r="E2523" s="10"/>
      <c r="F2523" s="10"/>
      <c r="G2523" s="10"/>
      <c r="H2523" s="10"/>
      <c r="I2523" s="10"/>
      <c r="J2523" s="10"/>
      <c r="K2523" s="11"/>
      <c r="L2523" s="11"/>
      <c r="M2523" s="12"/>
      <c r="N2523" s="12"/>
      <c r="O2523" s="12"/>
      <c r="P2523" s="12"/>
      <c r="Q2523" s="12"/>
      <c r="R2523" s="12"/>
      <c r="S2523" s="12"/>
      <c r="T2523" s="12"/>
      <c r="U2523" s="12"/>
      <c r="V2523" s="12"/>
      <c r="W2523" s="12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2"/>
      <c r="AS2523" s="12"/>
      <c r="AT2523" s="12"/>
      <c r="AU2523" s="12"/>
      <c r="AV2523" s="12"/>
      <c r="AW2523" s="12"/>
      <c r="AX2523" s="12"/>
      <c r="AY2523" s="12"/>
      <c r="AZ2523" s="12"/>
      <c r="BA2523" s="12"/>
      <c r="BB2523" s="12"/>
      <c r="BC2523" s="12"/>
      <c r="BD2523" s="12"/>
      <c r="BE2523" s="12"/>
      <c r="BF2523" s="12"/>
      <c r="BG2523" s="12"/>
      <c r="BH2523" s="12"/>
      <c r="BI2523" s="12"/>
      <c r="BJ2523" s="13"/>
      <c r="BK2523" s="13"/>
      <c r="BL2523" s="13"/>
      <c r="BM2523" s="13"/>
      <c r="BN2523" s="13"/>
    </row>
    <row r="2524" spans="4:66" x14ac:dyDescent="0.25">
      <c r="D2524" s="7"/>
      <c r="E2524" s="10"/>
      <c r="F2524" s="10"/>
      <c r="G2524" s="10"/>
      <c r="H2524" s="10"/>
      <c r="I2524" s="10"/>
      <c r="J2524" s="10"/>
      <c r="K2524" s="11"/>
      <c r="L2524" s="11"/>
      <c r="M2524" s="12"/>
      <c r="N2524" s="12"/>
      <c r="O2524" s="12"/>
      <c r="P2524" s="12"/>
      <c r="Q2524" s="12"/>
      <c r="R2524" s="12"/>
      <c r="S2524" s="12"/>
      <c r="T2524" s="12"/>
      <c r="U2524" s="12"/>
      <c r="V2524" s="12"/>
      <c r="W2524" s="12"/>
      <c r="X2524" s="12"/>
      <c r="Y2524" s="12"/>
      <c r="Z2524" s="12"/>
      <c r="AA2524" s="12"/>
      <c r="AB2524" s="12"/>
      <c r="AC2524" s="12"/>
      <c r="AD2524" s="12"/>
      <c r="AE2524" s="12"/>
      <c r="AF2524" s="12"/>
      <c r="AG2524" s="12"/>
      <c r="AH2524" s="12"/>
      <c r="AI2524" s="12"/>
      <c r="AJ2524" s="12"/>
      <c r="AK2524" s="12"/>
      <c r="AL2524" s="12"/>
      <c r="AM2524" s="12"/>
      <c r="AN2524" s="12"/>
      <c r="AO2524" s="12"/>
      <c r="AP2524" s="12"/>
      <c r="AQ2524" s="12"/>
      <c r="AR2524" s="12"/>
      <c r="AS2524" s="12"/>
      <c r="AT2524" s="12"/>
      <c r="AU2524" s="12"/>
      <c r="AV2524" s="12"/>
      <c r="AW2524" s="12"/>
      <c r="AX2524" s="12"/>
      <c r="AY2524" s="12"/>
      <c r="AZ2524" s="12"/>
      <c r="BA2524" s="12"/>
      <c r="BB2524" s="12"/>
      <c r="BC2524" s="12"/>
      <c r="BD2524" s="12"/>
      <c r="BE2524" s="12"/>
      <c r="BF2524" s="12"/>
      <c r="BG2524" s="12"/>
      <c r="BH2524" s="12"/>
      <c r="BI2524" s="12"/>
      <c r="BJ2524" s="13"/>
      <c r="BK2524" s="13"/>
      <c r="BL2524" s="13"/>
      <c r="BM2524" s="13"/>
      <c r="BN2524" s="13"/>
    </row>
    <row r="2525" spans="4:66" x14ac:dyDescent="0.25">
      <c r="D2525" s="7"/>
      <c r="E2525" s="10"/>
      <c r="F2525" s="10"/>
      <c r="G2525" s="10"/>
      <c r="H2525" s="10"/>
      <c r="I2525" s="10"/>
      <c r="J2525" s="10"/>
      <c r="K2525" s="11"/>
      <c r="L2525" s="11"/>
      <c r="M2525" s="12"/>
      <c r="N2525" s="12"/>
      <c r="O2525" s="12"/>
      <c r="P2525" s="12"/>
      <c r="Q2525" s="12"/>
      <c r="R2525" s="12"/>
      <c r="S2525" s="12"/>
      <c r="T2525" s="12"/>
      <c r="U2525" s="12"/>
      <c r="V2525" s="12"/>
      <c r="W2525" s="12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2"/>
      <c r="AS2525" s="12"/>
      <c r="AT2525" s="12"/>
      <c r="AU2525" s="12"/>
      <c r="AV2525" s="12"/>
      <c r="AW2525" s="12"/>
      <c r="AX2525" s="12"/>
      <c r="AY2525" s="12"/>
      <c r="AZ2525" s="12"/>
      <c r="BA2525" s="12"/>
      <c r="BB2525" s="12"/>
      <c r="BC2525" s="12"/>
      <c r="BD2525" s="12"/>
      <c r="BE2525" s="12"/>
      <c r="BF2525" s="12"/>
      <c r="BG2525" s="12"/>
      <c r="BH2525" s="12"/>
      <c r="BI2525" s="12"/>
      <c r="BJ2525" s="13"/>
      <c r="BK2525" s="13"/>
      <c r="BL2525" s="13"/>
      <c r="BM2525" s="13"/>
      <c r="BN2525" s="13"/>
    </row>
    <row r="2526" spans="4:66" x14ac:dyDescent="0.25">
      <c r="D2526" s="7"/>
      <c r="E2526" s="10"/>
      <c r="F2526" s="10"/>
      <c r="G2526" s="10"/>
      <c r="H2526" s="10"/>
      <c r="I2526" s="10"/>
      <c r="J2526" s="10"/>
      <c r="K2526" s="11"/>
      <c r="L2526" s="11"/>
      <c r="M2526" s="12"/>
      <c r="N2526" s="12"/>
      <c r="O2526" s="12"/>
      <c r="P2526" s="12"/>
      <c r="Q2526" s="12"/>
      <c r="R2526" s="12"/>
      <c r="S2526" s="12"/>
      <c r="T2526" s="12"/>
      <c r="U2526" s="12"/>
      <c r="V2526" s="12"/>
      <c r="W2526" s="12"/>
      <c r="X2526" s="12"/>
      <c r="Y2526" s="12"/>
      <c r="Z2526" s="12"/>
      <c r="AA2526" s="12"/>
      <c r="AB2526" s="12"/>
      <c r="AC2526" s="12"/>
      <c r="AD2526" s="12"/>
      <c r="AE2526" s="12"/>
      <c r="AF2526" s="12"/>
      <c r="AG2526" s="12"/>
      <c r="AH2526" s="12"/>
      <c r="AI2526" s="12"/>
      <c r="AJ2526" s="12"/>
      <c r="AK2526" s="12"/>
      <c r="AL2526" s="12"/>
      <c r="AM2526" s="12"/>
      <c r="AN2526" s="12"/>
      <c r="AO2526" s="12"/>
      <c r="AP2526" s="12"/>
      <c r="AQ2526" s="12"/>
      <c r="AR2526" s="12"/>
      <c r="AS2526" s="12"/>
      <c r="AT2526" s="12"/>
      <c r="AU2526" s="12"/>
      <c r="AV2526" s="12"/>
      <c r="AW2526" s="12"/>
      <c r="AX2526" s="12"/>
      <c r="AY2526" s="12"/>
      <c r="AZ2526" s="12"/>
      <c r="BA2526" s="12"/>
      <c r="BB2526" s="12"/>
      <c r="BC2526" s="12"/>
      <c r="BD2526" s="12"/>
      <c r="BE2526" s="12"/>
      <c r="BF2526" s="12"/>
      <c r="BG2526" s="12"/>
      <c r="BH2526" s="12"/>
      <c r="BI2526" s="12"/>
      <c r="BJ2526" s="13"/>
      <c r="BK2526" s="13"/>
      <c r="BL2526" s="13"/>
      <c r="BM2526" s="13"/>
      <c r="BN2526" s="13"/>
    </row>
    <row r="2527" spans="4:66" x14ac:dyDescent="0.25">
      <c r="D2527" s="7"/>
      <c r="E2527" s="10"/>
      <c r="F2527" s="10"/>
      <c r="G2527" s="10"/>
      <c r="H2527" s="10"/>
      <c r="I2527" s="10"/>
      <c r="J2527" s="10"/>
      <c r="K2527" s="11"/>
      <c r="L2527" s="11"/>
      <c r="M2527" s="12"/>
      <c r="N2527" s="12"/>
      <c r="O2527" s="12"/>
      <c r="P2527" s="12"/>
      <c r="Q2527" s="12"/>
      <c r="R2527" s="12"/>
      <c r="S2527" s="12"/>
      <c r="T2527" s="12"/>
      <c r="U2527" s="12"/>
      <c r="V2527" s="12"/>
      <c r="W2527" s="12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2"/>
      <c r="AS2527" s="12"/>
      <c r="AT2527" s="12"/>
      <c r="AU2527" s="12"/>
      <c r="AV2527" s="12"/>
      <c r="AW2527" s="12"/>
      <c r="AX2527" s="12"/>
      <c r="AY2527" s="12"/>
      <c r="AZ2527" s="12"/>
      <c r="BA2527" s="12"/>
      <c r="BB2527" s="12"/>
      <c r="BC2527" s="12"/>
      <c r="BD2527" s="12"/>
      <c r="BE2527" s="12"/>
      <c r="BF2527" s="12"/>
      <c r="BG2527" s="12"/>
      <c r="BH2527" s="12"/>
      <c r="BI2527" s="12"/>
      <c r="BJ2527" s="13"/>
      <c r="BK2527" s="13"/>
      <c r="BL2527" s="13"/>
      <c r="BM2527" s="13"/>
      <c r="BN2527" s="13"/>
    </row>
    <row r="2528" spans="4:66" x14ac:dyDescent="0.25">
      <c r="D2528" s="7"/>
      <c r="E2528" s="10"/>
      <c r="F2528" s="10"/>
      <c r="G2528" s="10"/>
      <c r="H2528" s="10"/>
      <c r="I2528" s="10"/>
      <c r="J2528" s="10"/>
      <c r="K2528" s="11"/>
      <c r="L2528" s="11"/>
      <c r="M2528" s="12"/>
      <c r="N2528" s="12"/>
      <c r="O2528" s="12"/>
      <c r="P2528" s="12"/>
      <c r="Q2528" s="12"/>
      <c r="R2528" s="12"/>
      <c r="S2528" s="12"/>
      <c r="T2528" s="12"/>
      <c r="U2528" s="12"/>
      <c r="V2528" s="12"/>
      <c r="W2528" s="12"/>
      <c r="X2528" s="12"/>
      <c r="Y2528" s="12"/>
      <c r="Z2528" s="12"/>
      <c r="AA2528" s="12"/>
      <c r="AB2528" s="12"/>
      <c r="AC2528" s="12"/>
      <c r="AD2528" s="12"/>
      <c r="AE2528" s="12"/>
      <c r="AF2528" s="12"/>
      <c r="AG2528" s="12"/>
      <c r="AH2528" s="12"/>
      <c r="AI2528" s="12"/>
      <c r="AJ2528" s="12"/>
      <c r="AK2528" s="12"/>
      <c r="AL2528" s="12"/>
      <c r="AM2528" s="12"/>
      <c r="AN2528" s="12"/>
      <c r="AO2528" s="12"/>
      <c r="AP2528" s="12"/>
      <c r="AQ2528" s="12"/>
      <c r="AR2528" s="12"/>
      <c r="AS2528" s="12"/>
      <c r="AT2528" s="12"/>
      <c r="AU2528" s="12"/>
      <c r="AV2528" s="12"/>
      <c r="AW2528" s="12"/>
      <c r="AX2528" s="12"/>
      <c r="AY2528" s="12"/>
      <c r="AZ2528" s="12"/>
      <c r="BA2528" s="12"/>
      <c r="BB2528" s="12"/>
      <c r="BC2528" s="12"/>
      <c r="BD2528" s="12"/>
      <c r="BE2528" s="12"/>
      <c r="BF2528" s="12"/>
      <c r="BG2528" s="12"/>
      <c r="BH2528" s="12"/>
      <c r="BI2528" s="12"/>
      <c r="BJ2528" s="13"/>
      <c r="BK2528" s="13"/>
      <c r="BL2528" s="13"/>
      <c r="BM2528" s="13"/>
      <c r="BN2528" s="13"/>
    </row>
    <row r="2529" spans="4:66" x14ac:dyDescent="0.25">
      <c r="D2529" s="7"/>
      <c r="E2529" s="10"/>
      <c r="F2529" s="10"/>
      <c r="G2529" s="10"/>
      <c r="H2529" s="10"/>
      <c r="I2529" s="10"/>
      <c r="J2529" s="10"/>
      <c r="K2529" s="11"/>
      <c r="L2529" s="11"/>
      <c r="M2529" s="12"/>
      <c r="N2529" s="12"/>
      <c r="O2529" s="12"/>
      <c r="P2529" s="12"/>
      <c r="Q2529" s="12"/>
      <c r="R2529" s="12"/>
      <c r="S2529" s="12"/>
      <c r="T2529" s="12"/>
      <c r="U2529" s="12"/>
      <c r="V2529" s="12"/>
      <c r="W2529" s="12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2"/>
      <c r="AS2529" s="12"/>
      <c r="AT2529" s="12"/>
      <c r="AU2529" s="12"/>
      <c r="AV2529" s="12"/>
      <c r="AW2529" s="12"/>
      <c r="AX2529" s="12"/>
      <c r="AY2529" s="12"/>
      <c r="AZ2529" s="12"/>
      <c r="BA2529" s="12"/>
      <c r="BB2529" s="12"/>
      <c r="BC2529" s="12"/>
      <c r="BD2529" s="12"/>
      <c r="BE2529" s="12"/>
      <c r="BF2529" s="12"/>
      <c r="BG2529" s="12"/>
      <c r="BH2529" s="12"/>
      <c r="BI2529" s="12"/>
      <c r="BJ2529" s="13"/>
      <c r="BK2529" s="13"/>
      <c r="BL2529" s="13"/>
      <c r="BM2529" s="13"/>
      <c r="BN2529" s="13"/>
    </row>
    <row r="2530" spans="4:66" x14ac:dyDescent="0.25">
      <c r="D2530" s="7"/>
      <c r="E2530" s="10"/>
      <c r="F2530" s="10"/>
      <c r="G2530" s="10"/>
      <c r="H2530" s="10"/>
      <c r="I2530" s="10"/>
      <c r="J2530" s="10"/>
      <c r="K2530" s="11"/>
      <c r="L2530" s="11"/>
      <c r="M2530" s="12"/>
      <c r="N2530" s="12"/>
      <c r="O2530" s="12"/>
      <c r="P2530" s="12"/>
      <c r="Q2530" s="12"/>
      <c r="R2530" s="12"/>
      <c r="S2530" s="12"/>
      <c r="T2530" s="12"/>
      <c r="U2530" s="12"/>
      <c r="V2530" s="12"/>
      <c r="W2530" s="12"/>
      <c r="X2530" s="12"/>
      <c r="Y2530" s="12"/>
      <c r="Z2530" s="12"/>
      <c r="AA2530" s="12"/>
      <c r="AB2530" s="12"/>
      <c r="AC2530" s="12"/>
      <c r="AD2530" s="12"/>
      <c r="AE2530" s="12"/>
      <c r="AF2530" s="12"/>
      <c r="AG2530" s="12"/>
      <c r="AH2530" s="12"/>
      <c r="AI2530" s="12"/>
      <c r="AJ2530" s="12"/>
      <c r="AK2530" s="12"/>
      <c r="AL2530" s="12"/>
      <c r="AM2530" s="12"/>
      <c r="AN2530" s="12"/>
      <c r="AO2530" s="12"/>
      <c r="AP2530" s="12"/>
      <c r="AQ2530" s="12"/>
      <c r="AR2530" s="12"/>
      <c r="AS2530" s="12"/>
      <c r="AT2530" s="12"/>
      <c r="AU2530" s="12"/>
      <c r="AV2530" s="12"/>
      <c r="AW2530" s="12"/>
      <c r="AX2530" s="12"/>
      <c r="AY2530" s="12"/>
      <c r="AZ2530" s="12"/>
      <c r="BA2530" s="12"/>
      <c r="BB2530" s="12"/>
      <c r="BC2530" s="12"/>
      <c r="BD2530" s="12"/>
      <c r="BE2530" s="12"/>
      <c r="BF2530" s="12"/>
      <c r="BG2530" s="12"/>
      <c r="BH2530" s="12"/>
      <c r="BI2530" s="12"/>
      <c r="BJ2530" s="13"/>
      <c r="BK2530" s="13"/>
      <c r="BL2530" s="13"/>
      <c r="BM2530" s="13"/>
      <c r="BN2530" s="13"/>
    </row>
    <row r="2531" spans="4:66" x14ac:dyDescent="0.25">
      <c r="D2531" s="7"/>
      <c r="E2531" s="10"/>
      <c r="F2531" s="10"/>
      <c r="G2531" s="10"/>
      <c r="H2531" s="10"/>
      <c r="I2531" s="10"/>
      <c r="J2531" s="10"/>
      <c r="K2531" s="11"/>
      <c r="L2531" s="11"/>
      <c r="M2531" s="12"/>
      <c r="N2531" s="12"/>
      <c r="O2531" s="12"/>
      <c r="P2531" s="12"/>
      <c r="Q2531" s="12"/>
      <c r="R2531" s="12"/>
      <c r="S2531" s="12"/>
      <c r="T2531" s="12"/>
      <c r="U2531" s="12"/>
      <c r="V2531" s="12"/>
      <c r="W2531" s="12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2"/>
      <c r="AS2531" s="12"/>
      <c r="AT2531" s="12"/>
      <c r="AU2531" s="12"/>
      <c r="AV2531" s="12"/>
      <c r="AW2531" s="12"/>
      <c r="AX2531" s="12"/>
      <c r="AY2531" s="12"/>
      <c r="AZ2531" s="12"/>
      <c r="BA2531" s="12"/>
      <c r="BB2531" s="12"/>
      <c r="BC2531" s="12"/>
      <c r="BD2531" s="12"/>
      <c r="BE2531" s="12"/>
      <c r="BF2531" s="12"/>
      <c r="BG2531" s="12"/>
      <c r="BH2531" s="12"/>
      <c r="BI2531" s="12"/>
      <c r="BJ2531" s="13"/>
      <c r="BK2531" s="13"/>
      <c r="BL2531" s="13"/>
      <c r="BM2531" s="13"/>
      <c r="BN2531" s="13"/>
    </row>
    <row r="2532" spans="4:66" x14ac:dyDescent="0.25">
      <c r="D2532" s="7"/>
      <c r="E2532" s="10"/>
      <c r="F2532" s="10"/>
      <c r="G2532" s="10"/>
      <c r="H2532" s="10"/>
      <c r="I2532" s="10"/>
      <c r="J2532" s="10"/>
      <c r="K2532" s="11"/>
      <c r="L2532" s="11"/>
      <c r="M2532" s="12"/>
      <c r="N2532" s="12"/>
      <c r="O2532" s="12"/>
      <c r="P2532" s="12"/>
      <c r="Q2532" s="12"/>
      <c r="R2532" s="12"/>
      <c r="S2532" s="12"/>
      <c r="T2532" s="12"/>
      <c r="U2532" s="12"/>
      <c r="V2532" s="12"/>
      <c r="W2532" s="12"/>
      <c r="X2532" s="12"/>
      <c r="Y2532" s="12"/>
      <c r="Z2532" s="12"/>
      <c r="AA2532" s="12"/>
      <c r="AB2532" s="12"/>
      <c r="AC2532" s="12"/>
      <c r="AD2532" s="12"/>
      <c r="AE2532" s="12"/>
      <c r="AF2532" s="12"/>
      <c r="AG2532" s="12"/>
      <c r="AH2532" s="12"/>
      <c r="AI2532" s="12"/>
      <c r="AJ2532" s="12"/>
      <c r="AK2532" s="12"/>
      <c r="AL2532" s="12"/>
      <c r="AM2532" s="12"/>
      <c r="AN2532" s="12"/>
      <c r="AO2532" s="12"/>
      <c r="AP2532" s="12"/>
      <c r="AQ2532" s="12"/>
      <c r="AR2532" s="12"/>
      <c r="AS2532" s="12"/>
      <c r="AT2532" s="12"/>
      <c r="AU2532" s="12"/>
      <c r="AV2532" s="12"/>
      <c r="AW2532" s="12"/>
      <c r="AX2532" s="12"/>
      <c r="AY2532" s="12"/>
      <c r="AZ2532" s="12"/>
      <c r="BA2532" s="12"/>
      <c r="BB2532" s="12"/>
      <c r="BC2532" s="12"/>
      <c r="BD2532" s="12"/>
      <c r="BE2532" s="12"/>
      <c r="BF2532" s="12"/>
      <c r="BG2532" s="12"/>
      <c r="BH2532" s="12"/>
      <c r="BI2532" s="12"/>
      <c r="BJ2532" s="13"/>
      <c r="BK2532" s="13"/>
      <c r="BL2532" s="13"/>
      <c r="BM2532" s="13"/>
      <c r="BN2532" s="13"/>
    </row>
    <row r="2533" spans="4:66" x14ac:dyDescent="0.25">
      <c r="D2533" s="7"/>
      <c r="E2533" s="10"/>
      <c r="F2533" s="10"/>
      <c r="G2533" s="10"/>
      <c r="H2533" s="10"/>
      <c r="I2533" s="10"/>
      <c r="J2533" s="10"/>
      <c r="K2533" s="11"/>
      <c r="L2533" s="11"/>
      <c r="M2533" s="12"/>
      <c r="N2533" s="12"/>
      <c r="O2533" s="12"/>
      <c r="P2533" s="12"/>
      <c r="Q2533" s="12"/>
      <c r="R2533" s="12"/>
      <c r="S2533" s="12"/>
      <c r="T2533" s="12"/>
      <c r="U2533" s="12"/>
      <c r="V2533" s="12"/>
      <c r="W2533" s="12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2"/>
      <c r="AS2533" s="12"/>
      <c r="AT2533" s="12"/>
      <c r="AU2533" s="12"/>
      <c r="AV2533" s="12"/>
      <c r="AW2533" s="12"/>
      <c r="AX2533" s="12"/>
      <c r="AY2533" s="12"/>
      <c r="AZ2533" s="12"/>
      <c r="BA2533" s="12"/>
      <c r="BB2533" s="12"/>
      <c r="BC2533" s="12"/>
      <c r="BD2533" s="12"/>
      <c r="BE2533" s="12"/>
      <c r="BF2533" s="12"/>
      <c r="BG2533" s="12"/>
      <c r="BH2533" s="12"/>
      <c r="BI2533" s="12"/>
      <c r="BJ2533" s="13"/>
      <c r="BK2533" s="13"/>
      <c r="BL2533" s="13"/>
      <c r="BM2533" s="13"/>
      <c r="BN2533" s="13"/>
    </row>
    <row r="2534" spans="4:66" x14ac:dyDescent="0.25">
      <c r="D2534" s="7"/>
      <c r="E2534" s="10"/>
      <c r="F2534" s="10"/>
      <c r="G2534" s="10"/>
      <c r="H2534" s="10"/>
      <c r="I2534" s="10"/>
      <c r="J2534" s="10"/>
      <c r="K2534" s="11"/>
      <c r="L2534" s="11"/>
      <c r="M2534" s="12"/>
      <c r="N2534" s="12"/>
      <c r="O2534" s="12"/>
      <c r="P2534" s="12"/>
      <c r="Q2534" s="12"/>
      <c r="R2534" s="12"/>
      <c r="S2534" s="12"/>
      <c r="T2534" s="12"/>
      <c r="U2534" s="12"/>
      <c r="V2534" s="12"/>
      <c r="W2534" s="12"/>
      <c r="X2534" s="12"/>
      <c r="Y2534" s="12"/>
      <c r="Z2534" s="12"/>
      <c r="AA2534" s="12"/>
      <c r="AB2534" s="12"/>
      <c r="AC2534" s="12"/>
      <c r="AD2534" s="12"/>
      <c r="AE2534" s="12"/>
      <c r="AF2534" s="12"/>
      <c r="AG2534" s="12"/>
      <c r="AH2534" s="12"/>
      <c r="AI2534" s="12"/>
      <c r="AJ2534" s="12"/>
      <c r="AK2534" s="12"/>
      <c r="AL2534" s="12"/>
      <c r="AM2534" s="12"/>
      <c r="AN2534" s="12"/>
      <c r="AO2534" s="12"/>
      <c r="AP2534" s="12"/>
      <c r="AQ2534" s="12"/>
      <c r="AR2534" s="12"/>
      <c r="AS2534" s="12"/>
      <c r="AT2534" s="12"/>
      <c r="AU2534" s="12"/>
      <c r="AV2534" s="12"/>
      <c r="AW2534" s="12"/>
      <c r="AX2534" s="12"/>
      <c r="AY2534" s="12"/>
      <c r="AZ2534" s="12"/>
      <c r="BA2534" s="12"/>
      <c r="BB2534" s="12"/>
      <c r="BC2534" s="12"/>
      <c r="BD2534" s="12"/>
      <c r="BE2534" s="12"/>
      <c r="BF2534" s="12"/>
      <c r="BG2534" s="12"/>
      <c r="BH2534" s="12"/>
      <c r="BI2534" s="12"/>
      <c r="BJ2534" s="13"/>
      <c r="BK2534" s="13"/>
      <c r="BL2534" s="13"/>
      <c r="BM2534" s="13"/>
      <c r="BN2534" s="13"/>
    </row>
    <row r="2535" spans="4:66" x14ac:dyDescent="0.25">
      <c r="D2535" s="7"/>
      <c r="E2535" s="10"/>
      <c r="F2535" s="10"/>
      <c r="G2535" s="10"/>
      <c r="H2535" s="10"/>
      <c r="I2535" s="10"/>
      <c r="J2535" s="10"/>
      <c r="K2535" s="11"/>
      <c r="L2535" s="11"/>
      <c r="M2535" s="12"/>
      <c r="N2535" s="12"/>
      <c r="O2535" s="12"/>
      <c r="P2535" s="12"/>
      <c r="Q2535" s="12"/>
      <c r="R2535" s="12"/>
      <c r="S2535" s="12"/>
      <c r="T2535" s="12"/>
      <c r="U2535" s="12"/>
      <c r="V2535" s="12"/>
      <c r="W2535" s="12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2"/>
      <c r="AS2535" s="12"/>
      <c r="AT2535" s="12"/>
      <c r="AU2535" s="12"/>
      <c r="AV2535" s="12"/>
      <c r="AW2535" s="12"/>
      <c r="AX2535" s="12"/>
      <c r="AY2535" s="12"/>
      <c r="AZ2535" s="12"/>
      <c r="BA2535" s="12"/>
      <c r="BB2535" s="12"/>
      <c r="BC2535" s="12"/>
      <c r="BD2535" s="12"/>
      <c r="BE2535" s="12"/>
      <c r="BF2535" s="12"/>
      <c r="BG2535" s="12"/>
      <c r="BH2535" s="12"/>
      <c r="BI2535" s="12"/>
      <c r="BJ2535" s="13"/>
      <c r="BK2535" s="13"/>
      <c r="BL2535" s="13"/>
      <c r="BM2535" s="13"/>
      <c r="BN2535" s="13"/>
    </row>
    <row r="2536" spans="4:66" x14ac:dyDescent="0.25">
      <c r="D2536" s="7"/>
      <c r="E2536" s="10"/>
      <c r="F2536" s="10"/>
      <c r="G2536" s="10"/>
      <c r="H2536" s="10"/>
      <c r="I2536" s="10"/>
      <c r="J2536" s="10"/>
      <c r="K2536" s="11"/>
      <c r="L2536" s="11"/>
      <c r="M2536" s="12"/>
      <c r="N2536" s="12"/>
      <c r="O2536" s="12"/>
      <c r="P2536" s="12"/>
      <c r="Q2536" s="12"/>
      <c r="R2536" s="12"/>
      <c r="S2536" s="12"/>
      <c r="T2536" s="12"/>
      <c r="U2536" s="12"/>
      <c r="V2536" s="12"/>
      <c r="W2536" s="12"/>
      <c r="X2536" s="12"/>
      <c r="Y2536" s="12"/>
      <c r="Z2536" s="12"/>
      <c r="AA2536" s="12"/>
      <c r="AB2536" s="12"/>
      <c r="AC2536" s="12"/>
      <c r="AD2536" s="12"/>
      <c r="AE2536" s="12"/>
      <c r="AF2536" s="12"/>
      <c r="AG2536" s="12"/>
      <c r="AH2536" s="12"/>
      <c r="AI2536" s="12"/>
      <c r="AJ2536" s="12"/>
      <c r="AK2536" s="12"/>
      <c r="AL2536" s="12"/>
      <c r="AM2536" s="12"/>
      <c r="AN2536" s="12"/>
      <c r="AO2536" s="12"/>
      <c r="AP2536" s="12"/>
      <c r="AQ2536" s="12"/>
      <c r="AR2536" s="12"/>
      <c r="AS2536" s="12"/>
      <c r="AT2536" s="12"/>
      <c r="AU2536" s="12"/>
      <c r="AV2536" s="12"/>
      <c r="AW2536" s="12"/>
      <c r="AX2536" s="12"/>
      <c r="AY2536" s="12"/>
      <c r="AZ2536" s="12"/>
      <c r="BA2536" s="12"/>
      <c r="BB2536" s="12"/>
      <c r="BC2536" s="12"/>
      <c r="BD2536" s="12"/>
      <c r="BE2536" s="12"/>
      <c r="BF2536" s="12"/>
      <c r="BG2536" s="12"/>
      <c r="BH2536" s="12"/>
      <c r="BI2536" s="12"/>
      <c r="BJ2536" s="13"/>
      <c r="BK2536" s="13"/>
      <c r="BL2536" s="13"/>
      <c r="BM2536" s="13"/>
      <c r="BN2536" s="13"/>
    </row>
    <row r="2537" spans="4:66" x14ac:dyDescent="0.25">
      <c r="D2537" s="7"/>
      <c r="E2537" s="10"/>
      <c r="F2537" s="10"/>
      <c r="G2537" s="10"/>
      <c r="H2537" s="10"/>
      <c r="I2537" s="10"/>
      <c r="J2537" s="10"/>
      <c r="K2537" s="11"/>
      <c r="L2537" s="11"/>
      <c r="M2537" s="12"/>
      <c r="N2537" s="12"/>
      <c r="O2537" s="12"/>
      <c r="P2537" s="12"/>
      <c r="Q2537" s="12"/>
      <c r="R2537" s="12"/>
      <c r="S2537" s="12"/>
      <c r="T2537" s="12"/>
      <c r="U2537" s="12"/>
      <c r="V2537" s="12"/>
      <c r="W2537" s="12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2"/>
      <c r="AS2537" s="12"/>
      <c r="AT2537" s="12"/>
      <c r="AU2537" s="12"/>
      <c r="AV2537" s="12"/>
      <c r="AW2537" s="12"/>
      <c r="AX2537" s="12"/>
      <c r="AY2537" s="12"/>
      <c r="AZ2537" s="12"/>
      <c r="BA2537" s="12"/>
      <c r="BB2537" s="12"/>
      <c r="BC2537" s="12"/>
      <c r="BD2537" s="12"/>
      <c r="BE2537" s="12"/>
      <c r="BF2537" s="12"/>
      <c r="BG2537" s="12"/>
      <c r="BH2537" s="12"/>
      <c r="BI2537" s="12"/>
      <c r="BJ2537" s="13"/>
      <c r="BK2537" s="13"/>
      <c r="BL2537" s="13"/>
      <c r="BM2537" s="13"/>
      <c r="BN2537" s="13"/>
    </row>
    <row r="2538" spans="4:66" x14ac:dyDescent="0.25">
      <c r="D2538" s="7"/>
      <c r="E2538" s="10"/>
      <c r="F2538" s="10"/>
      <c r="G2538" s="10"/>
      <c r="H2538" s="10"/>
      <c r="I2538" s="10"/>
      <c r="J2538" s="10"/>
      <c r="K2538" s="11"/>
      <c r="L2538" s="11"/>
      <c r="M2538" s="12"/>
      <c r="N2538" s="12"/>
      <c r="O2538" s="12"/>
      <c r="P2538" s="12"/>
      <c r="Q2538" s="12"/>
      <c r="R2538" s="12"/>
      <c r="S2538" s="12"/>
      <c r="T2538" s="12"/>
      <c r="U2538" s="12"/>
      <c r="V2538" s="12"/>
      <c r="W2538" s="12"/>
      <c r="X2538" s="12"/>
      <c r="Y2538" s="12"/>
      <c r="Z2538" s="12"/>
      <c r="AA2538" s="12"/>
      <c r="AB2538" s="12"/>
      <c r="AC2538" s="12"/>
      <c r="AD2538" s="12"/>
      <c r="AE2538" s="12"/>
      <c r="AF2538" s="12"/>
      <c r="AG2538" s="12"/>
      <c r="AH2538" s="12"/>
      <c r="AI2538" s="12"/>
      <c r="AJ2538" s="12"/>
      <c r="AK2538" s="12"/>
      <c r="AL2538" s="12"/>
      <c r="AM2538" s="12"/>
      <c r="AN2538" s="12"/>
      <c r="AO2538" s="12"/>
      <c r="AP2538" s="12"/>
      <c r="AQ2538" s="12"/>
      <c r="AR2538" s="12"/>
      <c r="AS2538" s="12"/>
      <c r="AT2538" s="12"/>
      <c r="AU2538" s="12"/>
      <c r="AV2538" s="12"/>
      <c r="AW2538" s="12"/>
      <c r="AX2538" s="12"/>
      <c r="AY2538" s="12"/>
      <c r="AZ2538" s="12"/>
      <c r="BA2538" s="12"/>
      <c r="BB2538" s="12"/>
      <c r="BC2538" s="12"/>
      <c r="BD2538" s="12"/>
      <c r="BE2538" s="12"/>
      <c r="BF2538" s="12"/>
      <c r="BG2538" s="12"/>
      <c r="BH2538" s="12"/>
      <c r="BI2538" s="12"/>
      <c r="BJ2538" s="13"/>
      <c r="BK2538" s="13"/>
      <c r="BL2538" s="13"/>
      <c r="BM2538" s="13"/>
      <c r="BN2538" s="13"/>
    </row>
    <row r="2539" spans="4:66" x14ac:dyDescent="0.25">
      <c r="D2539" s="7"/>
      <c r="E2539" s="10"/>
      <c r="F2539" s="10"/>
      <c r="G2539" s="10"/>
      <c r="H2539" s="10"/>
      <c r="I2539" s="10"/>
      <c r="J2539" s="10"/>
      <c r="K2539" s="11"/>
      <c r="L2539" s="11"/>
      <c r="M2539" s="12"/>
      <c r="N2539" s="12"/>
      <c r="O2539" s="12"/>
      <c r="P2539" s="12"/>
      <c r="Q2539" s="12"/>
      <c r="R2539" s="12"/>
      <c r="S2539" s="12"/>
      <c r="T2539" s="12"/>
      <c r="U2539" s="12"/>
      <c r="V2539" s="12"/>
      <c r="W2539" s="12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2"/>
      <c r="AS2539" s="12"/>
      <c r="AT2539" s="12"/>
      <c r="AU2539" s="12"/>
      <c r="AV2539" s="12"/>
      <c r="AW2539" s="12"/>
      <c r="AX2539" s="12"/>
      <c r="AY2539" s="12"/>
      <c r="AZ2539" s="12"/>
      <c r="BA2539" s="12"/>
      <c r="BB2539" s="12"/>
      <c r="BC2539" s="12"/>
      <c r="BD2539" s="12"/>
      <c r="BE2539" s="12"/>
      <c r="BF2539" s="12"/>
      <c r="BG2539" s="12"/>
      <c r="BH2539" s="12"/>
      <c r="BI2539" s="12"/>
      <c r="BJ2539" s="13"/>
      <c r="BK2539" s="13"/>
      <c r="BL2539" s="13"/>
      <c r="BM2539" s="13"/>
      <c r="BN2539" s="13"/>
    </row>
    <row r="2540" spans="4:66" x14ac:dyDescent="0.25">
      <c r="D2540" s="7"/>
      <c r="E2540" s="10"/>
      <c r="F2540" s="10"/>
      <c r="G2540" s="10"/>
      <c r="H2540" s="10"/>
      <c r="I2540" s="10"/>
      <c r="J2540" s="10"/>
      <c r="K2540" s="11"/>
      <c r="L2540" s="11"/>
      <c r="M2540" s="12"/>
      <c r="N2540" s="12"/>
      <c r="O2540" s="12"/>
      <c r="P2540" s="12"/>
      <c r="Q2540" s="12"/>
      <c r="R2540" s="12"/>
      <c r="S2540" s="12"/>
      <c r="T2540" s="12"/>
      <c r="U2540" s="12"/>
      <c r="V2540" s="12"/>
      <c r="W2540" s="12"/>
      <c r="X2540" s="12"/>
      <c r="Y2540" s="12"/>
      <c r="Z2540" s="12"/>
      <c r="AA2540" s="12"/>
      <c r="AB2540" s="12"/>
      <c r="AC2540" s="12"/>
      <c r="AD2540" s="12"/>
      <c r="AE2540" s="12"/>
      <c r="AF2540" s="12"/>
      <c r="AG2540" s="12"/>
      <c r="AH2540" s="12"/>
      <c r="AI2540" s="12"/>
      <c r="AJ2540" s="12"/>
      <c r="AK2540" s="12"/>
      <c r="AL2540" s="12"/>
      <c r="AM2540" s="12"/>
      <c r="AN2540" s="12"/>
      <c r="AO2540" s="12"/>
      <c r="AP2540" s="12"/>
      <c r="AQ2540" s="12"/>
      <c r="AR2540" s="12"/>
      <c r="AS2540" s="12"/>
      <c r="AT2540" s="12"/>
      <c r="AU2540" s="12"/>
      <c r="AV2540" s="12"/>
      <c r="AW2540" s="12"/>
      <c r="AX2540" s="12"/>
      <c r="AY2540" s="12"/>
      <c r="AZ2540" s="12"/>
      <c r="BA2540" s="12"/>
      <c r="BB2540" s="12"/>
      <c r="BC2540" s="12"/>
      <c r="BD2540" s="12"/>
      <c r="BE2540" s="12"/>
      <c r="BF2540" s="12"/>
      <c r="BG2540" s="12"/>
      <c r="BH2540" s="12"/>
      <c r="BI2540" s="12"/>
      <c r="BJ2540" s="13"/>
      <c r="BK2540" s="13"/>
      <c r="BL2540" s="13"/>
      <c r="BM2540" s="13"/>
      <c r="BN2540" s="13"/>
    </row>
    <row r="2541" spans="4:66" x14ac:dyDescent="0.25">
      <c r="D2541" s="7"/>
      <c r="E2541" s="10"/>
      <c r="F2541" s="10"/>
      <c r="G2541" s="10"/>
      <c r="H2541" s="10"/>
      <c r="I2541" s="10"/>
      <c r="J2541" s="10"/>
      <c r="K2541" s="11"/>
      <c r="L2541" s="11"/>
      <c r="M2541" s="12"/>
      <c r="N2541" s="12"/>
      <c r="O2541" s="12"/>
      <c r="P2541" s="12"/>
      <c r="Q2541" s="12"/>
      <c r="R2541" s="12"/>
      <c r="S2541" s="12"/>
      <c r="T2541" s="12"/>
      <c r="U2541" s="12"/>
      <c r="V2541" s="12"/>
      <c r="W2541" s="12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2"/>
      <c r="AS2541" s="12"/>
      <c r="AT2541" s="12"/>
      <c r="AU2541" s="12"/>
      <c r="AV2541" s="12"/>
      <c r="AW2541" s="12"/>
      <c r="AX2541" s="12"/>
      <c r="AY2541" s="12"/>
      <c r="AZ2541" s="12"/>
      <c r="BA2541" s="12"/>
      <c r="BB2541" s="12"/>
      <c r="BC2541" s="12"/>
      <c r="BD2541" s="12"/>
      <c r="BE2541" s="12"/>
      <c r="BF2541" s="12"/>
      <c r="BG2541" s="12"/>
      <c r="BH2541" s="12"/>
      <c r="BI2541" s="12"/>
      <c r="BJ2541" s="13"/>
      <c r="BK2541" s="13"/>
      <c r="BL2541" s="13"/>
      <c r="BM2541" s="13"/>
      <c r="BN2541" s="13"/>
    </row>
    <row r="2542" spans="4:66" x14ac:dyDescent="0.25">
      <c r="D2542" s="7"/>
      <c r="E2542" s="10"/>
      <c r="F2542" s="10"/>
      <c r="G2542" s="10"/>
      <c r="H2542" s="10"/>
      <c r="I2542" s="10"/>
      <c r="J2542" s="10"/>
      <c r="K2542" s="11"/>
      <c r="L2542" s="11"/>
      <c r="M2542" s="12"/>
      <c r="N2542" s="12"/>
      <c r="O2542" s="12"/>
      <c r="P2542" s="12"/>
      <c r="Q2542" s="12"/>
      <c r="R2542" s="12"/>
      <c r="S2542" s="12"/>
      <c r="T2542" s="12"/>
      <c r="U2542" s="12"/>
      <c r="V2542" s="12"/>
      <c r="W2542" s="12"/>
      <c r="X2542" s="12"/>
      <c r="Y2542" s="12"/>
      <c r="Z2542" s="12"/>
      <c r="AA2542" s="12"/>
      <c r="AB2542" s="12"/>
      <c r="AC2542" s="12"/>
      <c r="AD2542" s="12"/>
      <c r="AE2542" s="12"/>
      <c r="AF2542" s="12"/>
      <c r="AG2542" s="12"/>
      <c r="AH2542" s="12"/>
      <c r="AI2542" s="12"/>
      <c r="AJ2542" s="12"/>
      <c r="AK2542" s="12"/>
      <c r="AL2542" s="12"/>
      <c r="AM2542" s="12"/>
      <c r="AN2542" s="12"/>
      <c r="AO2542" s="12"/>
      <c r="AP2542" s="12"/>
      <c r="AQ2542" s="12"/>
      <c r="AR2542" s="12"/>
      <c r="AS2542" s="12"/>
      <c r="AT2542" s="12"/>
      <c r="AU2542" s="12"/>
      <c r="AV2542" s="12"/>
      <c r="AW2542" s="12"/>
      <c r="AX2542" s="12"/>
      <c r="AY2542" s="12"/>
      <c r="AZ2542" s="12"/>
      <c r="BA2542" s="12"/>
      <c r="BB2542" s="12"/>
      <c r="BC2542" s="12"/>
      <c r="BD2542" s="12"/>
      <c r="BE2542" s="12"/>
      <c r="BF2542" s="12"/>
      <c r="BG2542" s="12"/>
      <c r="BH2542" s="12"/>
      <c r="BI2542" s="12"/>
      <c r="BJ2542" s="13"/>
      <c r="BK2542" s="13"/>
      <c r="BL2542" s="13"/>
      <c r="BM2542" s="13"/>
      <c r="BN2542" s="13"/>
    </row>
    <row r="2543" spans="4:66" x14ac:dyDescent="0.25">
      <c r="D2543" s="7"/>
      <c r="E2543" s="10"/>
      <c r="F2543" s="10"/>
      <c r="G2543" s="10"/>
      <c r="H2543" s="10"/>
      <c r="I2543" s="10"/>
      <c r="J2543" s="10"/>
      <c r="K2543" s="11"/>
      <c r="L2543" s="11"/>
      <c r="M2543" s="12"/>
      <c r="N2543" s="12"/>
      <c r="O2543" s="12"/>
      <c r="P2543" s="12"/>
      <c r="Q2543" s="12"/>
      <c r="R2543" s="12"/>
      <c r="S2543" s="12"/>
      <c r="T2543" s="12"/>
      <c r="U2543" s="12"/>
      <c r="V2543" s="12"/>
      <c r="W2543" s="12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2"/>
      <c r="AS2543" s="12"/>
      <c r="AT2543" s="12"/>
      <c r="AU2543" s="12"/>
      <c r="AV2543" s="12"/>
      <c r="AW2543" s="12"/>
      <c r="AX2543" s="12"/>
      <c r="AY2543" s="12"/>
      <c r="AZ2543" s="12"/>
      <c r="BA2543" s="12"/>
      <c r="BB2543" s="12"/>
      <c r="BC2543" s="12"/>
      <c r="BD2543" s="12"/>
      <c r="BE2543" s="12"/>
      <c r="BF2543" s="12"/>
      <c r="BG2543" s="12"/>
      <c r="BH2543" s="12"/>
      <c r="BI2543" s="12"/>
      <c r="BJ2543" s="13"/>
      <c r="BK2543" s="13"/>
      <c r="BL2543" s="13"/>
      <c r="BM2543" s="13"/>
      <c r="BN2543" s="13"/>
    </row>
    <row r="2544" spans="4:66" x14ac:dyDescent="0.25">
      <c r="D2544" s="7"/>
      <c r="E2544" s="10"/>
      <c r="F2544" s="10"/>
      <c r="G2544" s="10"/>
      <c r="H2544" s="10"/>
      <c r="I2544" s="10"/>
      <c r="J2544" s="10"/>
      <c r="K2544" s="11"/>
      <c r="L2544" s="11"/>
      <c r="M2544" s="12"/>
      <c r="N2544" s="12"/>
      <c r="O2544" s="12"/>
      <c r="P2544" s="12"/>
      <c r="Q2544" s="12"/>
      <c r="R2544" s="12"/>
      <c r="S2544" s="12"/>
      <c r="T2544" s="12"/>
      <c r="U2544" s="12"/>
      <c r="V2544" s="12"/>
      <c r="W2544" s="12"/>
      <c r="X2544" s="12"/>
      <c r="Y2544" s="12"/>
      <c r="Z2544" s="12"/>
      <c r="AA2544" s="12"/>
      <c r="AB2544" s="12"/>
      <c r="AC2544" s="12"/>
      <c r="AD2544" s="12"/>
      <c r="AE2544" s="12"/>
      <c r="AF2544" s="12"/>
      <c r="AG2544" s="12"/>
      <c r="AH2544" s="12"/>
      <c r="AI2544" s="12"/>
      <c r="AJ2544" s="12"/>
      <c r="AK2544" s="12"/>
      <c r="AL2544" s="12"/>
      <c r="AM2544" s="12"/>
      <c r="AN2544" s="12"/>
      <c r="AO2544" s="12"/>
      <c r="AP2544" s="12"/>
      <c r="AQ2544" s="12"/>
      <c r="AR2544" s="12"/>
      <c r="AS2544" s="12"/>
      <c r="AT2544" s="12"/>
      <c r="AU2544" s="12"/>
      <c r="AV2544" s="12"/>
      <c r="AW2544" s="12"/>
      <c r="AX2544" s="12"/>
      <c r="AY2544" s="12"/>
      <c r="AZ2544" s="12"/>
      <c r="BA2544" s="12"/>
      <c r="BB2544" s="12"/>
      <c r="BC2544" s="12"/>
      <c r="BD2544" s="12"/>
      <c r="BE2544" s="12"/>
      <c r="BF2544" s="12"/>
      <c r="BG2544" s="12"/>
      <c r="BH2544" s="12"/>
      <c r="BI2544" s="12"/>
      <c r="BJ2544" s="13"/>
      <c r="BK2544" s="13"/>
      <c r="BL2544" s="13"/>
      <c r="BM2544" s="13"/>
      <c r="BN2544" s="13"/>
    </row>
    <row r="2545" spans="4:66" x14ac:dyDescent="0.25">
      <c r="D2545" s="7"/>
      <c r="E2545" s="10"/>
      <c r="F2545" s="10"/>
      <c r="G2545" s="10"/>
      <c r="H2545" s="10"/>
      <c r="I2545" s="10"/>
      <c r="J2545" s="10"/>
      <c r="K2545" s="11"/>
      <c r="L2545" s="11"/>
      <c r="M2545" s="12"/>
      <c r="N2545" s="12"/>
      <c r="O2545" s="12"/>
      <c r="P2545" s="12"/>
      <c r="Q2545" s="12"/>
      <c r="R2545" s="12"/>
      <c r="S2545" s="12"/>
      <c r="T2545" s="12"/>
      <c r="U2545" s="12"/>
      <c r="V2545" s="12"/>
      <c r="W2545" s="12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2"/>
      <c r="AS2545" s="12"/>
      <c r="AT2545" s="12"/>
      <c r="AU2545" s="12"/>
      <c r="AV2545" s="12"/>
      <c r="AW2545" s="12"/>
      <c r="AX2545" s="12"/>
      <c r="AY2545" s="12"/>
      <c r="AZ2545" s="12"/>
      <c r="BA2545" s="12"/>
      <c r="BB2545" s="12"/>
      <c r="BC2545" s="12"/>
      <c r="BD2545" s="12"/>
      <c r="BE2545" s="12"/>
      <c r="BF2545" s="12"/>
      <c r="BG2545" s="12"/>
      <c r="BH2545" s="12"/>
      <c r="BI2545" s="12"/>
      <c r="BJ2545" s="13"/>
      <c r="BK2545" s="13"/>
      <c r="BL2545" s="13"/>
      <c r="BM2545" s="13"/>
      <c r="BN2545" s="13"/>
    </row>
    <row r="2546" spans="4:66" x14ac:dyDescent="0.25">
      <c r="D2546" s="7"/>
      <c r="E2546" s="10"/>
      <c r="F2546" s="10"/>
      <c r="G2546" s="10"/>
      <c r="H2546" s="10"/>
      <c r="I2546" s="10"/>
      <c r="J2546" s="10"/>
      <c r="K2546" s="11"/>
      <c r="L2546" s="11"/>
      <c r="M2546" s="12"/>
      <c r="N2546" s="12"/>
      <c r="O2546" s="12"/>
      <c r="P2546" s="12"/>
      <c r="Q2546" s="12"/>
      <c r="R2546" s="12"/>
      <c r="S2546" s="12"/>
      <c r="T2546" s="12"/>
      <c r="U2546" s="12"/>
      <c r="V2546" s="12"/>
      <c r="W2546" s="12"/>
      <c r="X2546" s="12"/>
      <c r="Y2546" s="12"/>
      <c r="Z2546" s="12"/>
      <c r="AA2546" s="12"/>
      <c r="AB2546" s="12"/>
      <c r="AC2546" s="12"/>
      <c r="AD2546" s="12"/>
      <c r="AE2546" s="12"/>
      <c r="AF2546" s="12"/>
      <c r="AG2546" s="12"/>
      <c r="AH2546" s="12"/>
      <c r="AI2546" s="12"/>
      <c r="AJ2546" s="12"/>
      <c r="AK2546" s="12"/>
      <c r="AL2546" s="12"/>
      <c r="AM2546" s="12"/>
      <c r="AN2546" s="12"/>
      <c r="AO2546" s="12"/>
      <c r="AP2546" s="12"/>
      <c r="AQ2546" s="12"/>
      <c r="AR2546" s="12"/>
      <c r="AS2546" s="12"/>
      <c r="AT2546" s="12"/>
      <c r="AU2546" s="12"/>
      <c r="AV2546" s="12"/>
      <c r="AW2546" s="12"/>
      <c r="AX2546" s="12"/>
      <c r="AY2546" s="12"/>
      <c r="AZ2546" s="12"/>
      <c r="BA2546" s="12"/>
      <c r="BB2546" s="12"/>
      <c r="BC2546" s="12"/>
      <c r="BD2546" s="12"/>
      <c r="BE2546" s="12"/>
      <c r="BF2546" s="12"/>
      <c r="BG2546" s="12"/>
      <c r="BH2546" s="12"/>
      <c r="BI2546" s="12"/>
      <c r="BJ2546" s="13"/>
      <c r="BK2546" s="13"/>
      <c r="BL2546" s="13"/>
      <c r="BM2546" s="13"/>
      <c r="BN2546" s="13"/>
    </row>
    <row r="2547" spans="4:66" x14ac:dyDescent="0.25">
      <c r="D2547" s="7"/>
      <c r="E2547" s="10"/>
      <c r="F2547" s="10"/>
      <c r="G2547" s="10"/>
      <c r="H2547" s="10"/>
      <c r="I2547" s="10"/>
      <c r="J2547" s="10"/>
      <c r="K2547" s="11"/>
      <c r="L2547" s="11"/>
      <c r="M2547" s="12"/>
      <c r="N2547" s="12"/>
      <c r="O2547" s="12"/>
      <c r="P2547" s="12"/>
      <c r="Q2547" s="12"/>
      <c r="R2547" s="12"/>
      <c r="S2547" s="12"/>
      <c r="T2547" s="12"/>
      <c r="U2547" s="12"/>
      <c r="V2547" s="12"/>
      <c r="W2547" s="12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2"/>
      <c r="AS2547" s="12"/>
      <c r="AT2547" s="12"/>
      <c r="AU2547" s="12"/>
      <c r="AV2547" s="12"/>
      <c r="AW2547" s="12"/>
      <c r="AX2547" s="12"/>
      <c r="AY2547" s="12"/>
      <c r="AZ2547" s="12"/>
      <c r="BA2547" s="12"/>
      <c r="BB2547" s="12"/>
      <c r="BC2547" s="12"/>
      <c r="BD2547" s="12"/>
      <c r="BE2547" s="12"/>
      <c r="BF2547" s="12"/>
      <c r="BG2547" s="12"/>
      <c r="BH2547" s="12"/>
      <c r="BI2547" s="12"/>
      <c r="BJ2547" s="13"/>
      <c r="BK2547" s="13"/>
      <c r="BL2547" s="13"/>
      <c r="BM2547" s="13"/>
      <c r="BN2547" s="13"/>
    </row>
    <row r="2548" spans="4:66" x14ac:dyDescent="0.25">
      <c r="D2548" s="7"/>
      <c r="E2548" s="10"/>
      <c r="F2548" s="10"/>
      <c r="G2548" s="10"/>
      <c r="H2548" s="10"/>
      <c r="I2548" s="10"/>
      <c r="J2548" s="10"/>
      <c r="K2548" s="11"/>
      <c r="L2548" s="11"/>
      <c r="M2548" s="12"/>
      <c r="N2548" s="12"/>
      <c r="O2548" s="12"/>
      <c r="P2548" s="12"/>
      <c r="Q2548" s="12"/>
      <c r="R2548" s="12"/>
      <c r="S2548" s="12"/>
      <c r="T2548" s="12"/>
      <c r="U2548" s="12"/>
      <c r="V2548" s="12"/>
      <c r="W2548" s="12"/>
      <c r="X2548" s="12"/>
      <c r="Y2548" s="12"/>
      <c r="Z2548" s="12"/>
      <c r="AA2548" s="12"/>
      <c r="AB2548" s="12"/>
      <c r="AC2548" s="12"/>
      <c r="AD2548" s="12"/>
      <c r="AE2548" s="12"/>
      <c r="AF2548" s="12"/>
      <c r="AG2548" s="12"/>
      <c r="AH2548" s="12"/>
      <c r="AI2548" s="12"/>
      <c r="AJ2548" s="12"/>
      <c r="AK2548" s="12"/>
      <c r="AL2548" s="12"/>
      <c r="AM2548" s="12"/>
      <c r="AN2548" s="12"/>
      <c r="AO2548" s="12"/>
      <c r="AP2548" s="12"/>
      <c r="AQ2548" s="12"/>
      <c r="AR2548" s="12"/>
      <c r="AS2548" s="12"/>
      <c r="AT2548" s="12"/>
      <c r="AU2548" s="12"/>
      <c r="AV2548" s="12"/>
      <c r="AW2548" s="12"/>
      <c r="AX2548" s="12"/>
      <c r="AY2548" s="12"/>
      <c r="AZ2548" s="12"/>
      <c r="BA2548" s="12"/>
      <c r="BB2548" s="12"/>
      <c r="BC2548" s="12"/>
      <c r="BD2548" s="12"/>
      <c r="BE2548" s="12"/>
      <c r="BF2548" s="12"/>
      <c r="BG2548" s="12"/>
      <c r="BH2548" s="12"/>
      <c r="BI2548" s="12"/>
      <c r="BJ2548" s="13"/>
      <c r="BK2548" s="13"/>
      <c r="BL2548" s="13"/>
      <c r="BM2548" s="13"/>
      <c r="BN2548" s="13"/>
    </row>
    <row r="2549" spans="4:66" x14ac:dyDescent="0.25">
      <c r="D2549" s="7"/>
      <c r="E2549" s="10"/>
      <c r="F2549" s="10"/>
      <c r="G2549" s="10"/>
      <c r="H2549" s="10"/>
      <c r="I2549" s="10"/>
      <c r="J2549" s="10"/>
      <c r="K2549" s="11"/>
      <c r="L2549" s="11"/>
      <c r="M2549" s="12"/>
      <c r="N2549" s="12"/>
      <c r="O2549" s="12"/>
      <c r="P2549" s="12"/>
      <c r="Q2549" s="12"/>
      <c r="R2549" s="12"/>
      <c r="S2549" s="12"/>
      <c r="T2549" s="12"/>
      <c r="U2549" s="12"/>
      <c r="V2549" s="12"/>
      <c r="W2549" s="12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2"/>
      <c r="AS2549" s="12"/>
      <c r="AT2549" s="12"/>
      <c r="AU2549" s="12"/>
      <c r="AV2549" s="12"/>
      <c r="AW2549" s="12"/>
      <c r="AX2549" s="12"/>
      <c r="AY2549" s="12"/>
      <c r="AZ2549" s="12"/>
      <c r="BA2549" s="12"/>
      <c r="BB2549" s="12"/>
      <c r="BC2549" s="12"/>
      <c r="BD2549" s="12"/>
      <c r="BE2549" s="12"/>
      <c r="BF2549" s="12"/>
      <c r="BG2549" s="12"/>
      <c r="BH2549" s="12"/>
      <c r="BI2549" s="12"/>
      <c r="BJ2549" s="13"/>
      <c r="BK2549" s="13"/>
      <c r="BL2549" s="13"/>
      <c r="BM2549" s="13"/>
      <c r="BN2549" s="13"/>
    </row>
    <row r="2550" spans="4:66" x14ac:dyDescent="0.25">
      <c r="D2550" s="7"/>
      <c r="E2550" s="10"/>
      <c r="F2550" s="10"/>
      <c r="G2550" s="10"/>
      <c r="H2550" s="10"/>
      <c r="I2550" s="10"/>
      <c r="J2550" s="10"/>
      <c r="K2550" s="11"/>
      <c r="L2550" s="11"/>
      <c r="M2550" s="12"/>
      <c r="N2550" s="12"/>
      <c r="O2550" s="12"/>
      <c r="P2550" s="12"/>
      <c r="Q2550" s="12"/>
      <c r="R2550" s="12"/>
      <c r="S2550" s="12"/>
      <c r="T2550" s="12"/>
      <c r="U2550" s="12"/>
      <c r="V2550" s="12"/>
      <c r="W2550" s="12"/>
      <c r="X2550" s="12"/>
      <c r="Y2550" s="12"/>
      <c r="Z2550" s="12"/>
      <c r="AA2550" s="12"/>
      <c r="AB2550" s="12"/>
      <c r="AC2550" s="12"/>
      <c r="AD2550" s="12"/>
      <c r="AE2550" s="12"/>
      <c r="AF2550" s="12"/>
      <c r="AG2550" s="12"/>
      <c r="AH2550" s="12"/>
      <c r="AI2550" s="12"/>
      <c r="AJ2550" s="12"/>
      <c r="AK2550" s="12"/>
      <c r="AL2550" s="12"/>
      <c r="AM2550" s="12"/>
      <c r="AN2550" s="12"/>
      <c r="AO2550" s="12"/>
      <c r="AP2550" s="12"/>
      <c r="AQ2550" s="12"/>
      <c r="AR2550" s="12"/>
      <c r="AS2550" s="12"/>
      <c r="AT2550" s="12"/>
      <c r="AU2550" s="12"/>
      <c r="AV2550" s="12"/>
      <c r="AW2550" s="12"/>
      <c r="AX2550" s="12"/>
      <c r="AY2550" s="12"/>
      <c r="AZ2550" s="12"/>
      <c r="BA2550" s="12"/>
      <c r="BB2550" s="12"/>
      <c r="BC2550" s="12"/>
      <c r="BD2550" s="12"/>
      <c r="BE2550" s="12"/>
      <c r="BF2550" s="12"/>
      <c r="BG2550" s="12"/>
      <c r="BH2550" s="12"/>
      <c r="BI2550" s="12"/>
      <c r="BJ2550" s="13"/>
      <c r="BK2550" s="13"/>
      <c r="BL2550" s="13"/>
      <c r="BM2550" s="13"/>
      <c r="BN2550" s="13"/>
    </row>
    <row r="2551" spans="4:66" x14ac:dyDescent="0.25">
      <c r="D2551" s="7"/>
      <c r="E2551" s="10"/>
      <c r="F2551" s="10"/>
      <c r="G2551" s="10"/>
      <c r="H2551" s="10"/>
      <c r="I2551" s="10"/>
      <c r="J2551" s="10"/>
      <c r="K2551" s="11"/>
      <c r="L2551" s="11"/>
      <c r="M2551" s="12"/>
      <c r="N2551" s="12"/>
      <c r="O2551" s="12"/>
      <c r="P2551" s="12"/>
      <c r="Q2551" s="12"/>
      <c r="R2551" s="12"/>
      <c r="S2551" s="12"/>
      <c r="T2551" s="12"/>
      <c r="U2551" s="12"/>
      <c r="V2551" s="12"/>
      <c r="W2551" s="12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2"/>
      <c r="AS2551" s="12"/>
      <c r="AT2551" s="12"/>
      <c r="AU2551" s="12"/>
      <c r="AV2551" s="12"/>
      <c r="AW2551" s="12"/>
      <c r="AX2551" s="12"/>
      <c r="AY2551" s="12"/>
      <c r="AZ2551" s="12"/>
      <c r="BA2551" s="12"/>
      <c r="BB2551" s="12"/>
      <c r="BC2551" s="12"/>
      <c r="BD2551" s="12"/>
      <c r="BE2551" s="12"/>
      <c r="BF2551" s="12"/>
      <c r="BG2551" s="12"/>
      <c r="BH2551" s="12"/>
      <c r="BI2551" s="12"/>
      <c r="BJ2551" s="13"/>
      <c r="BK2551" s="13"/>
      <c r="BL2551" s="13"/>
      <c r="BM2551" s="13"/>
      <c r="BN2551" s="13"/>
    </row>
    <row r="2552" spans="4:66" x14ac:dyDescent="0.25">
      <c r="D2552" s="7"/>
      <c r="E2552" s="10"/>
      <c r="F2552" s="10"/>
      <c r="G2552" s="10"/>
      <c r="H2552" s="10"/>
      <c r="I2552" s="10"/>
      <c r="J2552" s="10"/>
      <c r="K2552" s="11"/>
      <c r="L2552" s="11"/>
      <c r="M2552" s="12"/>
      <c r="N2552" s="12"/>
      <c r="O2552" s="12"/>
      <c r="P2552" s="12"/>
      <c r="Q2552" s="12"/>
      <c r="R2552" s="12"/>
      <c r="S2552" s="12"/>
      <c r="T2552" s="12"/>
      <c r="U2552" s="12"/>
      <c r="V2552" s="12"/>
      <c r="W2552" s="12"/>
      <c r="X2552" s="12"/>
      <c r="Y2552" s="12"/>
      <c r="Z2552" s="12"/>
      <c r="AA2552" s="12"/>
      <c r="AB2552" s="12"/>
      <c r="AC2552" s="12"/>
      <c r="AD2552" s="12"/>
      <c r="AE2552" s="12"/>
      <c r="AF2552" s="12"/>
      <c r="AG2552" s="12"/>
      <c r="AH2552" s="12"/>
      <c r="AI2552" s="12"/>
      <c r="AJ2552" s="12"/>
      <c r="AK2552" s="12"/>
      <c r="AL2552" s="12"/>
      <c r="AM2552" s="12"/>
      <c r="AN2552" s="12"/>
      <c r="AO2552" s="12"/>
      <c r="AP2552" s="12"/>
      <c r="AQ2552" s="12"/>
      <c r="AR2552" s="12"/>
      <c r="AS2552" s="12"/>
      <c r="AT2552" s="12"/>
      <c r="AU2552" s="12"/>
      <c r="AV2552" s="12"/>
      <c r="AW2552" s="12"/>
      <c r="AX2552" s="12"/>
      <c r="AY2552" s="12"/>
      <c r="AZ2552" s="12"/>
      <c r="BA2552" s="12"/>
      <c r="BB2552" s="12"/>
      <c r="BC2552" s="12"/>
      <c r="BD2552" s="12"/>
      <c r="BE2552" s="12"/>
      <c r="BF2552" s="12"/>
      <c r="BG2552" s="12"/>
      <c r="BH2552" s="12"/>
      <c r="BI2552" s="12"/>
      <c r="BJ2552" s="13"/>
      <c r="BK2552" s="13"/>
      <c r="BL2552" s="13"/>
      <c r="BM2552" s="13"/>
      <c r="BN2552" s="13"/>
    </row>
    <row r="2553" spans="4:66" x14ac:dyDescent="0.25">
      <c r="D2553" s="7"/>
      <c r="E2553" s="10"/>
      <c r="F2553" s="10"/>
      <c r="G2553" s="10"/>
      <c r="H2553" s="10"/>
      <c r="I2553" s="10"/>
      <c r="J2553" s="10"/>
      <c r="K2553" s="11"/>
      <c r="L2553" s="11"/>
      <c r="M2553" s="12"/>
      <c r="N2553" s="12"/>
      <c r="O2553" s="12"/>
      <c r="P2553" s="12"/>
      <c r="Q2553" s="12"/>
      <c r="R2553" s="12"/>
      <c r="S2553" s="12"/>
      <c r="T2553" s="12"/>
      <c r="U2553" s="12"/>
      <c r="V2553" s="12"/>
      <c r="W2553" s="12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2"/>
      <c r="AS2553" s="12"/>
      <c r="AT2553" s="12"/>
      <c r="AU2553" s="12"/>
      <c r="AV2553" s="12"/>
      <c r="AW2553" s="12"/>
      <c r="AX2553" s="12"/>
      <c r="AY2553" s="12"/>
      <c r="AZ2553" s="12"/>
      <c r="BA2553" s="12"/>
      <c r="BB2553" s="12"/>
      <c r="BC2553" s="12"/>
      <c r="BD2553" s="12"/>
      <c r="BE2553" s="12"/>
      <c r="BF2553" s="12"/>
      <c r="BG2553" s="12"/>
      <c r="BH2553" s="12"/>
      <c r="BI2553" s="12"/>
      <c r="BJ2553" s="13"/>
      <c r="BK2553" s="13"/>
      <c r="BL2553" s="13"/>
      <c r="BM2553" s="13"/>
      <c r="BN2553" s="13"/>
    </row>
    <row r="2554" spans="4:66" x14ac:dyDescent="0.25">
      <c r="D2554" s="7"/>
      <c r="E2554" s="10"/>
      <c r="F2554" s="10"/>
      <c r="G2554" s="10"/>
      <c r="H2554" s="10"/>
      <c r="I2554" s="10"/>
      <c r="J2554" s="10"/>
      <c r="K2554" s="11"/>
      <c r="L2554" s="11"/>
      <c r="M2554" s="12"/>
      <c r="N2554" s="12"/>
      <c r="O2554" s="12"/>
      <c r="P2554" s="12"/>
      <c r="Q2554" s="12"/>
      <c r="R2554" s="12"/>
      <c r="S2554" s="12"/>
      <c r="T2554" s="12"/>
      <c r="U2554" s="12"/>
      <c r="V2554" s="12"/>
      <c r="W2554" s="12"/>
      <c r="X2554" s="12"/>
      <c r="Y2554" s="12"/>
      <c r="Z2554" s="12"/>
      <c r="AA2554" s="12"/>
      <c r="AB2554" s="12"/>
      <c r="AC2554" s="12"/>
      <c r="AD2554" s="12"/>
      <c r="AE2554" s="12"/>
      <c r="AF2554" s="12"/>
      <c r="AG2554" s="12"/>
      <c r="AH2554" s="12"/>
      <c r="AI2554" s="12"/>
      <c r="AJ2554" s="12"/>
      <c r="AK2554" s="12"/>
      <c r="AL2554" s="12"/>
      <c r="AM2554" s="12"/>
      <c r="AN2554" s="12"/>
      <c r="AO2554" s="12"/>
      <c r="AP2554" s="12"/>
      <c r="AQ2554" s="12"/>
      <c r="AR2554" s="12"/>
      <c r="AS2554" s="12"/>
      <c r="AT2554" s="12"/>
      <c r="AU2554" s="12"/>
      <c r="AV2554" s="12"/>
      <c r="AW2554" s="12"/>
      <c r="AX2554" s="12"/>
      <c r="AY2554" s="12"/>
      <c r="AZ2554" s="12"/>
      <c r="BA2554" s="12"/>
      <c r="BB2554" s="12"/>
      <c r="BC2554" s="12"/>
      <c r="BD2554" s="12"/>
      <c r="BE2554" s="12"/>
      <c r="BF2554" s="12"/>
      <c r="BG2554" s="12"/>
      <c r="BH2554" s="12"/>
      <c r="BI2554" s="12"/>
      <c r="BJ2554" s="13"/>
      <c r="BK2554" s="13"/>
      <c r="BL2554" s="13"/>
      <c r="BM2554" s="13"/>
      <c r="BN2554" s="13"/>
    </row>
    <row r="2555" spans="4:66" x14ac:dyDescent="0.25">
      <c r="D2555" s="7"/>
      <c r="E2555" s="10"/>
      <c r="F2555" s="10"/>
      <c r="G2555" s="10"/>
      <c r="H2555" s="10"/>
      <c r="I2555" s="10"/>
      <c r="J2555" s="10"/>
      <c r="K2555" s="11"/>
      <c r="L2555" s="11"/>
      <c r="M2555" s="12"/>
      <c r="N2555" s="12"/>
      <c r="O2555" s="12"/>
      <c r="P2555" s="12"/>
      <c r="Q2555" s="12"/>
      <c r="R2555" s="12"/>
      <c r="S2555" s="12"/>
      <c r="T2555" s="12"/>
      <c r="U2555" s="12"/>
      <c r="V2555" s="12"/>
      <c r="W2555" s="12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2"/>
      <c r="AS2555" s="12"/>
      <c r="AT2555" s="12"/>
      <c r="AU2555" s="12"/>
      <c r="AV2555" s="12"/>
      <c r="AW2555" s="12"/>
      <c r="AX2555" s="12"/>
      <c r="AY2555" s="12"/>
      <c r="AZ2555" s="12"/>
      <c r="BA2555" s="12"/>
      <c r="BB2555" s="12"/>
      <c r="BC2555" s="12"/>
      <c r="BD2555" s="12"/>
      <c r="BE2555" s="12"/>
      <c r="BF2555" s="12"/>
      <c r="BG2555" s="12"/>
      <c r="BH2555" s="12"/>
      <c r="BI2555" s="12"/>
      <c r="BJ2555" s="13"/>
      <c r="BK2555" s="13"/>
      <c r="BL2555" s="13"/>
      <c r="BM2555" s="13"/>
      <c r="BN2555" s="13"/>
    </row>
    <row r="2556" spans="4:66" x14ac:dyDescent="0.25">
      <c r="D2556" s="7"/>
      <c r="E2556" s="10"/>
      <c r="F2556" s="10"/>
      <c r="G2556" s="10"/>
      <c r="H2556" s="10"/>
      <c r="I2556" s="10"/>
      <c r="J2556" s="10"/>
      <c r="K2556" s="11"/>
      <c r="L2556" s="11"/>
      <c r="M2556" s="12"/>
      <c r="N2556" s="12"/>
      <c r="O2556" s="12"/>
      <c r="P2556" s="12"/>
      <c r="Q2556" s="12"/>
      <c r="R2556" s="12"/>
      <c r="S2556" s="12"/>
      <c r="T2556" s="12"/>
      <c r="U2556" s="12"/>
      <c r="V2556" s="12"/>
      <c r="W2556" s="12"/>
      <c r="X2556" s="12"/>
      <c r="Y2556" s="12"/>
      <c r="Z2556" s="12"/>
      <c r="AA2556" s="12"/>
      <c r="AB2556" s="12"/>
      <c r="AC2556" s="12"/>
      <c r="AD2556" s="12"/>
      <c r="AE2556" s="12"/>
      <c r="AF2556" s="12"/>
      <c r="AG2556" s="12"/>
      <c r="AH2556" s="12"/>
      <c r="AI2556" s="12"/>
      <c r="AJ2556" s="12"/>
      <c r="AK2556" s="12"/>
      <c r="AL2556" s="12"/>
      <c r="AM2556" s="12"/>
      <c r="AN2556" s="12"/>
      <c r="AO2556" s="12"/>
      <c r="AP2556" s="12"/>
      <c r="AQ2556" s="12"/>
      <c r="AR2556" s="12"/>
      <c r="AS2556" s="12"/>
      <c r="AT2556" s="12"/>
      <c r="AU2556" s="12"/>
      <c r="AV2556" s="12"/>
      <c r="AW2556" s="12"/>
      <c r="AX2556" s="12"/>
      <c r="AY2556" s="12"/>
      <c r="AZ2556" s="12"/>
      <c r="BA2556" s="12"/>
      <c r="BB2556" s="12"/>
      <c r="BC2556" s="12"/>
      <c r="BD2556" s="12"/>
      <c r="BE2556" s="12"/>
      <c r="BF2556" s="12"/>
      <c r="BG2556" s="12"/>
      <c r="BH2556" s="12"/>
      <c r="BI2556" s="12"/>
      <c r="BJ2556" s="13"/>
      <c r="BK2556" s="13"/>
      <c r="BL2556" s="13"/>
      <c r="BM2556" s="13"/>
      <c r="BN2556" s="13"/>
    </row>
    <row r="2557" spans="4:66" x14ac:dyDescent="0.25">
      <c r="D2557" s="7"/>
      <c r="E2557" s="10"/>
      <c r="F2557" s="10"/>
      <c r="G2557" s="10"/>
      <c r="H2557" s="10"/>
      <c r="I2557" s="10"/>
      <c r="J2557" s="10"/>
      <c r="K2557" s="11"/>
      <c r="L2557" s="11"/>
      <c r="M2557" s="12"/>
      <c r="N2557" s="12"/>
      <c r="O2557" s="12"/>
      <c r="P2557" s="12"/>
      <c r="Q2557" s="12"/>
      <c r="R2557" s="12"/>
      <c r="S2557" s="12"/>
      <c r="T2557" s="12"/>
      <c r="U2557" s="12"/>
      <c r="V2557" s="12"/>
      <c r="W2557" s="12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2"/>
      <c r="AS2557" s="12"/>
      <c r="AT2557" s="12"/>
      <c r="AU2557" s="12"/>
      <c r="AV2557" s="12"/>
      <c r="AW2557" s="12"/>
      <c r="AX2557" s="12"/>
      <c r="AY2557" s="12"/>
      <c r="AZ2557" s="12"/>
      <c r="BA2557" s="12"/>
      <c r="BB2557" s="12"/>
      <c r="BC2557" s="12"/>
      <c r="BD2557" s="12"/>
      <c r="BE2557" s="12"/>
      <c r="BF2557" s="12"/>
      <c r="BG2557" s="12"/>
      <c r="BH2557" s="12"/>
      <c r="BI2557" s="12"/>
      <c r="BJ2557" s="13"/>
      <c r="BK2557" s="13"/>
      <c r="BL2557" s="13"/>
      <c r="BM2557" s="13"/>
      <c r="BN2557" s="13"/>
    </row>
    <row r="2558" spans="4:66" x14ac:dyDescent="0.25">
      <c r="D2558" s="7"/>
      <c r="E2558" s="10"/>
      <c r="F2558" s="10"/>
      <c r="G2558" s="10"/>
      <c r="H2558" s="10"/>
      <c r="I2558" s="10"/>
      <c r="J2558" s="10"/>
      <c r="K2558" s="11"/>
      <c r="L2558" s="11"/>
      <c r="M2558" s="12"/>
      <c r="N2558" s="12"/>
      <c r="O2558" s="12"/>
      <c r="P2558" s="12"/>
      <c r="Q2558" s="12"/>
      <c r="R2558" s="12"/>
      <c r="S2558" s="12"/>
      <c r="T2558" s="12"/>
      <c r="U2558" s="12"/>
      <c r="V2558" s="12"/>
      <c r="W2558" s="12"/>
      <c r="X2558" s="12"/>
      <c r="Y2558" s="12"/>
      <c r="Z2558" s="12"/>
      <c r="AA2558" s="12"/>
      <c r="AB2558" s="12"/>
      <c r="AC2558" s="12"/>
      <c r="AD2558" s="12"/>
      <c r="AE2558" s="12"/>
      <c r="AF2558" s="12"/>
      <c r="AG2558" s="12"/>
      <c r="AH2558" s="12"/>
      <c r="AI2558" s="12"/>
      <c r="AJ2558" s="12"/>
      <c r="AK2558" s="12"/>
      <c r="AL2558" s="12"/>
      <c r="AM2558" s="12"/>
      <c r="AN2558" s="12"/>
      <c r="AO2558" s="12"/>
      <c r="AP2558" s="12"/>
      <c r="AQ2558" s="12"/>
      <c r="AR2558" s="12"/>
      <c r="AS2558" s="12"/>
      <c r="AT2558" s="12"/>
      <c r="AU2558" s="12"/>
      <c r="AV2558" s="12"/>
      <c r="AW2558" s="12"/>
      <c r="AX2558" s="12"/>
      <c r="AY2558" s="12"/>
      <c r="AZ2558" s="12"/>
      <c r="BA2558" s="12"/>
      <c r="BB2558" s="12"/>
      <c r="BC2558" s="12"/>
      <c r="BD2558" s="12"/>
      <c r="BE2558" s="12"/>
      <c r="BF2558" s="12"/>
      <c r="BG2558" s="12"/>
      <c r="BH2558" s="12"/>
      <c r="BI2558" s="12"/>
      <c r="BJ2558" s="13"/>
      <c r="BK2558" s="13"/>
      <c r="BL2558" s="13"/>
      <c r="BM2558" s="13"/>
      <c r="BN2558" s="13"/>
    </row>
    <row r="2559" spans="4:66" x14ac:dyDescent="0.25">
      <c r="D2559" s="7"/>
      <c r="E2559" s="10"/>
      <c r="F2559" s="10"/>
      <c r="G2559" s="10"/>
      <c r="H2559" s="10"/>
      <c r="I2559" s="10"/>
      <c r="J2559" s="10"/>
      <c r="K2559" s="11"/>
      <c r="L2559" s="11"/>
      <c r="M2559" s="12"/>
      <c r="N2559" s="12"/>
      <c r="O2559" s="12"/>
      <c r="P2559" s="12"/>
      <c r="Q2559" s="12"/>
      <c r="R2559" s="12"/>
      <c r="S2559" s="12"/>
      <c r="T2559" s="12"/>
      <c r="U2559" s="12"/>
      <c r="V2559" s="12"/>
      <c r="W2559" s="12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2"/>
      <c r="AS2559" s="12"/>
      <c r="AT2559" s="12"/>
      <c r="AU2559" s="12"/>
      <c r="AV2559" s="12"/>
      <c r="AW2559" s="12"/>
      <c r="AX2559" s="12"/>
      <c r="AY2559" s="12"/>
      <c r="AZ2559" s="12"/>
      <c r="BA2559" s="12"/>
      <c r="BB2559" s="12"/>
      <c r="BC2559" s="12"/>
      <c r="BD2559" s="12"/>
      <c r="BE2559" s="12"/>
      <c r="BF2559" s="12"/>
      <c r="BG2559" s="12"/>
      <c r="BH2559" s="12"/>
      <c r="BI2559" s="12"/>
      <c r="BJ2559" s="13"/>
      <c r="BK2559" s="13"/>
      <c r="BL2559" s="13"/>
      <c r="BM2559" s="13"/>
      <c r="BN2559" s="13"/>
    </row>
    <row r="2560" spans="4:66" x14ac:dyDescent="0.25">
      <c r="D2560" s="7"/>
      <c r="E2560" s="10"/>
      <c r="F2560" s="10"/>
      <c r="G2560" s="10"/>
      <c r="H2560" s="10"/>
      <c r="I2560" s="10"/>
      <c r="J2560" s="10"/>
      <c r="K2560" s="11"/>
      <c r="L2560" s="11"/>
      <c r="M2560" s="12"/>
      <c r="N2560" s="12"/>
      <c r="O2560" s="12"/>
      <c r="P2560" s="12"/>
      <c r="Q2560" s="12"/>
      <c r="R2560" s="12"/>
      <c r="S2560" s="12"/>
      <c r="T2560" s="12"/>
      <c r="U2560" s="12"/>
      <c r="V2560" s="12"/>
      <c r="W2560" s="12"/>
      <c r="X2560" s="12"/>
      <c r="Y2560" s="12"/>
      <c r="Z2560" s="12"/>
      <c r="AA2560" s="12"/>
      <c r="AB2560" s="12"/>
      <c r="AC2560" s="12"/>
      <c r="AD2560" s="12"/>
      <c r="AE2560" s="12"/>
      <c r="AF2560" s="12"/>
      <c r="AG2560" s="12"/>
      <c r="AH2560" s="12"/>
      <c r="AI2560" s="12"/>
      <c r="AJ2560" s="12"/>
      <c r="AK2560" s="12"/>
      <c r="AL2560" s="12"/>
      <c r="AM2560" s="12"/>
      <c r="AN2560" s="12"/>
      <c r="AO2560" s="12"/>
      <c r="AP2560" s="12"/>
      <c r="AQ2560" s="12"/>
      <c r="AR2560" s="12"/>
      <c r="AS2560" s="12"/>
      <c r="AT2560" s="12"/>
      <c r="AU2560" s="12"/>
      <c r="AV2560" s="12"/>
      <c r="AW2560" s="12"/>
      <c r="AX2560" s="12"/>
      <c r="AY2560" s="12"/>
      <c r="AZ2560" s="12"/>
      <c r="BA2560" s="12"/>
      <c r="BB2560" s="12"/>
      <c r="BC2560" s="12"/>
      <c r="BD2560" s="12"/>
      <c r="BE2560" s="12"/>
      <c r="BF2560" s="12"/>
      <c r="BG2560" s="12"/>
      <c r="BH2560" s="12"/>
      <c r="BI2560" s="12"/>
      <c r="BJ2560" s="13"/>
      <c r="BK2560" s="13"/>
      <c r="BL2560" s="13"/>
      <c r="BM2560" s="13"/>
      <c r="BN2560" s="13"/>
    </row>
    <row r="2561" spans="4:66" x14ac:dyDescent="0.25">
      <c r="D2561" s="7"/>
      <c r="E2561" s="10"/>
      <c r="F2561" s="10"/>
      <c r="G2561" s="10"/>
      <c r="H2561" s="10"/>
      <c r="I2561" s="10"/>
      <c r="J2561" s="10"/>
      <c r="K2561" s="11"/>
      <c r="L2561" s="11"/>
      <c r="M2561" s="12"/>
      <c r="N2561" s="12"/>
      <c r="O2561" s="12"/>
      <c r="P2561" s="12"/>
      <c r="Q2561" s="12"/>
      <c r="R2561" s="12"/>
      <c r="S2561" s="12"/>
      <c r="T2561" s="12"/>
      <c r="U2561" s="12"/>
      <c r="V2561" s="12"/>
      <c r="W2561" s="12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2"/>
      <c r="AS2561" s="12"/>
      <c r="AT2561" s="12"/>
      <c r="AU2561" s="12"/>
      <c r="AV2561" s="12"/>
      <c r="AW2561" s="12"/>
      <c r="AX2561" s="12"/>
      <c r="AY2561" s="12"/>
      <c r="AZ2561" s="12"/>
      <c r="BA2561" s="12"/>
      <c r="BB2561" s="12"/>
      <c r="BC2561" s="12"/>
      <c r="BD2561" s="12"/>
      <c r="BE2561" s="12"/>
      <c r="BF2561" s="12"/>
      <c r="BG2561" s="12"/>
      <c r="BH2561" s="12"/>
      <c r="BI2561" s="12"/>
      <c r="BJ2561" s="13"/>
      <c r="BK2561" s="13"/>
      <c r="BL2561" s="13"/>
      <c r="BM2561" s="13"/>
      <c r="BN2561" s="13"/>
    </row>
    <row r="2562" spans="4:66" x14ac:dyDescent="0.25">
      <c r="D2562" s="7"/>
      <c r="E2562" s="10"/>
      <c r="F2562" s="10"/>
      <c r="G2562" s="10"/>
      <c r="H2562" s="10"/>
      <c r="I2562" s="10"/>
      <c r="J2562" s="10"/>
      <c r="K2562" s="11"/>
      <c r="L2562" s="11"/>
      <c r="M2562" s="12"/>
      <c r="N2562" s="12"/>
      <c r="O2562" s="12"/>
      <c r="P2562" s="12"/>
      <c r="Q2562" s="12"/>
      <c r="R2562" s="12"/>
      <c r="S2562" s="12"/>
      <c r="T2562" s="12"/>
      <c r="U2562" s="12"/>
      <c r="V2562" s="12"/>
      <c r="W2562" s="12"/>
      <c r="X2562" s="12"/>
      <c r="Y2562" s="12"/>
      <c r="Z2562" s="12"/>
      <c r="AA2562" s="12"/>
      <c r="AB2562" s="12"/>
      <c r="AC2562" s="12"/>
      <c r="AD2562" s="12"/>
      <c r="AE2562" s="12"/>
      <c r="AF2562" s="12"/>
      <c r="AG2562" s="12"/>
      <c r="AH2562" s="12"/>
      <c r="AI2562" s="12"/>
      <c r="AJ2562" s="12"/>
      <c r="AK2562" s="12"/>
      <c r="AL2562" s="12"/>
      <c r="AM2562" s="12"/>
      <c r="AN2562" s="12"/>
      <c r="AO2562" s="12"/>
      <c r="AP2562" s="12"/>
      <c r="AQ2562" s="12"/>
      <c r="AR2562" s="12"/>
      <c r="AS2562" s="12"/>
      <c r="AT2562" s="12"/>
      <c r="AU2562" s="12"/>
      <c r="AV2562" s="12"/>
      <c r="AW2562" s="12"/>
      <c r="AX2562" s="12"/>
      <c r="AY2562" s="12"/>
      <c r="AZ2562" s="12"/>
      <c r="BA2562" s="12"/>
      <c r="BB2562" s="12"/>
      <c r="BC2562" s="12"/>
      <c r="BD2562" s="12"/>
      <c r="BE2562" s="12"/>
      <c r="BF2562" s="12"/>
      <c r="BG2562" s="12"/>
      <c r="BH2562" s="12"/>
      <c r="BI2562" s="12"/>
      <c r="BJ2562" s="13"/>
      <c r="BK2562" s="13"/>
      <c r="BL2562" s="13"/>
      <c r="BM2562" s="13"/>
      <c r="BN2562" s="13"/>
    </row>
    <row r="2563" spans="4:66" x14ac:dyDescent="0.25">
      <c r="D2563" s="7"/>
      <c r="E2563" s="10"/>
      <c r="F2563" s="10"/>
      <c r="G2563" s="10"/>
      <c r="H2563" s="10"/>
      <c r="I2563" s="10"/>
      <c r="J2563" s="10"/>
      <c r="K2563" s="11"/>
      <c r="L2563" s="11"/>
      <c r="M2563" s="12"/>
      <c r="N2563" s="12"/>
      <c r="O2563" s="12"/>
      <c r="P2563" s="12"/>
      <c r="Q2563" s="12"/>
      <c r="R2563" s="12"/>
      <c r="S2563" s="12"/>
      <c r="T2563" s="12"/>
      <c r="U2563" s="12"/>
      <c r="V2563" s="12"/>
      <c r="W2563" s="12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2"/>
      <c r="AS2563" s="12"/>
      <c r="AT2563" s="12"/>
      <c r="AU2563" s="12"/>
      <c r="AV2563" s="12"/>
      <c r="AW2563" s="12"/>
      <c r="AX2563" s="12"/>
      <c r="AY2563" s="12"/>
      <c r="AZ2563" s="12"/>
      <c r="BA2563" s="12"/>
      <c r="BB2563" s="12"/>
      <c r="BC2563" s="12"/>
      <c r="BD2563" s="12"/>
      <c r="BE2563" s="12"/>
      <c r="BF2563" s="12"/>
      <c r="BG2563" s="12"/>
      <c r="BH2563" s="12"/>
      <c r="BI2563" s="12"/>
      <c r="BJ2563" s="13"/>
      <c r="BK2563" s="13"/>
      <c r="BL2563" s="13"/>
      <c r="BM2563" s="13"/>
      <c r="BN2563" s="13"/>
    </row>
    <row r="2564" spans="4:66" x14ac:dyDescent="0.25">
      <c r="D2564" s="7"/>
      <c r="E2564" s="10"/>
      <c r="F2564" s="10"/>
      <c r="G2564" s="10"/>
      <c r="H2564" s="10"/>
      <c r="I2564" s="10"/>
      <c r="J2564" s="10"/>
      <c r="K2564" s="11"/>
      <c r="L2564" s="11"/>
      <c r="M2564" s="12"/>
      <c r="N2564" s="12"/>
      <c r="O2564" s="12"/>
      <c r="P2564" s="12"/>
      <c r="Q2564" s="12"/>
      <c r="R2564" s="12"/>
      <c r="S2564" s="12"/>
      <c r="T2564" s="12"/>
      <c r="U2564" s="12"/>
      <c r="V2564" s="12"/>
      <c r="W2564" s="12"/>
      <c r="X2564" s="12"/>
      <c r="Y2564" s="12"/>
      <c r="Z2564" s="12"/>
      <c r="AA2564" s="12"/>
      <c r="AB2564" s="12"/>
      <c r="AC2564" s="12"/>
      <c r="AD2564" s="12"/>
      <c r="AE2564" s="12"/>
      <c r="AF2564" s="12"/>
      <c r="AG2564" s="12"/>
      <c r="AH2564" s="12"/>
      <c r="AI2564" s="12"/>
      <c r="AJ2564" s="12"/>
      <c r="AK2564" s="12"/>
      <c r="AL2564" s="12"/>
      <c r="AM2564" s="12"/>
      <c r="AN2564" s="12"/>
      <c r="AO2564" s="12"/>
      <c r="AP2564" s="12"/>
      <c r="AQ2564" s="12"/>
      <c r="AR2564" s="12"/>
      <c r="AS2564" s="12"/>
      <c r="AT2564" s="12"/>
      <c r="AU2564" s="12"/>
      <c r="AV2564" s="12"/>
      <c r="AW2564" s="12"/>
      <c r="AX2564" s="12"/>
      <c r="AY2564" s="12"/>
      <c r="AZ2564" s="12"/>
      <c r="BA2564" s="12"/>
      <c r="BB2564" s="12"/>
      <c r="BC2564" s="12"/>
      <c r="BD2564" s="12"/>
      <c r="BE2564" s="12"/>
      <c r="BF2564" s="12"/>
      <c r="BG2564" s="12"/>
      <c r="BH2564" s="12"/>
      <c r="BI2564" s="12"/>
      <c r="BJ2564" s="13"/>
      <c r="BK2564" s="13"/>
      <c r="BL2564" s="13"/>
      <c r="BM2564" s="13"/>
      <c r="BN2564" s="13"/>
    </row>
    <row r="2565" spans="4:66" x14ac:dyDescent="0.25">
      <c r="D2565" s="7"/>
      <c r="E2565" s="10"/>
      <c r="F2565" s="10"/>
      <c r="G2565" s="10"/>
      <c r="H2565" s="10"/>
      <c r="I2565" s="10"/>
      <c r="J2565" s="10"/>
      <c r="K2565" s="11"/>
      <c r="L2565" s="11"/>
      <c r="M2565" s="12"/>
      <c r="N2565" s="12"/>
      <c r="O2565" s="12"/>
      <c r="P2565" s="12"/>
      <c r="Q2565" s="12"/>
      <c r="R2565" s="12"/>
      <c r="S2565" s="12"/>
      <c r="T2565" s="12"/>
      <c r="U2565" s="12"/>
      <c r="V2565" s="12"/>
      <c r="W2565" s="12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2"/>
      <c r="AS2565" s="12"/>
      <c r="AT2565" s="12"/>
      <c r="AU2565" s="12"/>
      <c r="AV2565" s="12"/>
      <c r="AW2565" s="12"/>
      <c r="AX2565" s="12"/>
      <c r="AY2565" s="12"/>
      <c r="AZ2565" s="12"/>
      <c r="BA2565" s="12"/>
      <c r="BB2565" s="12"/>
      <c r="BC2565" s="12"/>
      <c r="BD2565" s="12"/>
      <c r="BE2565" s="12"/>
      <c r="BF2565" s="12"/>
      <c r="BG2565" s="12"/>
      <c r="BH2565" s="12"/>
      <c r="BI2565" s="12"/>
      <c r="BJ2565" s="13"/>
      <c r="BK2565" s="13"/>
      <c r="BL2565" s="13"/>
      <c r="BM2565" s="13"/>
      <c r="BN2565" s="13"/>
    </row>
    <row r="2566" spans="4:66" x14ac:dyDescent="0.25">
      <c r="D2566" s="7"/>
      <c r="E2566" s="10"/>
      <c r="F2566" s="10"/>
      <c r="G2566" s="10"/>
      <c r="H2566" s="10"/>
      <c r="I2566" s="10"/>
      <c r="J2566" s="10"/>
      <c r="K2566" s="11"/>
      <c r="L2566" s="11"/>
      <c r="M2566" s="12"/>
      <c r="N2566" s="12"/>
      <c r="O2566" s="12"/>
      <c r="P2566" s="12"/>
      <c r="Q2566" s="12"/>
      <c r="R2566" s="12"/>
      <c r="S2566" s="12"/>
      <c r="T2566" s="12"/>
      <c r="U2566" s="12"/>
      <c r="V2566" s="12"/>
      <c r="W2566" s="12"/>
      <c r="X2566" s="12"/>
      <c r="Y2566" s="12"/>
      <c r="Z2566" s="12"/>
      <c r="AA2566" s="12"/>
      <c r="AB2566" s="12"/>
      <c r="AC2566" s="12"/>
      <c r="AD2566" s="12"/>
      <c r="AE2566" s="12"/>
      <c r="AF2566" s="12"/>
      <c r="AG2566" s="12"/>
      <c r="AH2566" s="12"/>
      <c r="AI2566" s="12"/>
      <c r="AJ2566" s="12"/>
      <c r="AK2566" s="12"/>
      <c r="AL2566" s="12"/>
      <c r="AM2566" s="12"/>
      <c r="AN2566" s="12"/>
      <c r="AO2566" s="12"/>
      <c r="AP2566" s="12"/>
      <c r="AQ2566" s="12"/>
      <c r="AR2566" s="12"/>
      <c r="AS2566" s="12"/>
      <c r="AT2566" s="12"/>
      <c r="AU2566" s="12"/>
      <c r="AV2566" s="12"/>
      <c r="AW2566" s="12"/>
      <c r="AX2566" s="12"/>
      <c r="AY2566" s="12"/>
      <c r="AZ2566" s="12"/>
      <c r="BA2566" s="12"/>
      <c r="BB2566" s="12"/>
      <c r="BC2566" s="12"/>
      <c r="BD2566" s="12"/>
      <c r="BE2566" s="12"/>
      <c r="BF2566" s="12"/>
      <c r="BG2566" s="12"/>
      <c r="BH2566" s="12"/>
      <c r="BI2566" s="12"/>
      <c r="BJ2566" s="13"/>
      <c r="BK2566" s="13"/>
      <c r="BL2566" s="13"/>
      <c r="BM2566" s="13"/>
      <c r="BN2566" s="13"/>
    </row>
    <row r="2567" spans="4:66" x14ac:dyDescent="0.25">
      <c r="D2567" s="7"/>
      <c r="E2567" s="10"/>
      <c r="F2567" s="10"/>
      <c r="G2567" s="10"/>
      <c r="H2567" s="10"/>
      <c r="I2567" s="10"/>
      <c r="J2567" s="10"/>
      <c r="K2567" s="11"/>
      <c r="L2567" s="11"/>
      <c r="M2567" s="12"/>
      <c r="N2567" s="12"/>
      <c r="O2567" s="12"/>
      <c r="P2567" s="12"/>
      <c r="Q2567" s="12"/>
      <c r="R2567" s="12"/>
      <c r="S2567" s="12"/>
      <c r="T2567" s="12"/>
      <c r="U2567" s="12"/>
      <c r="V2567" s="12"/>
      <c r="W2567" s="12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2"/>
      <c r="AS2567" s="12"/>
      <c r="AT2567" s="12"/>
      <c r="AU2567" s="12"/>
      <c r="AV2567" s="12"/>
      <c r="AW2567" s="12"/>
      <c r="AX2567" s="12"/>
      <c r="AY2567" s="12"/>
      <c r="AZ2567" s="12"/>
      <c r="BA2567" s="12"/>
      <c r="BB2567" s="12"/>
      <c r="BC2567" s="12"/>
      <c r="BD2567" s="12"/>
      <c r="BE2567" s="12"/>
      <c r="BF2567" s="12"/>
      <c r="BG2567" s="12"/>
      <c r="BH2567" s="12"/>
      <c r="BI2567" s="12"/>
      <c r="BJ2567" s="13"/>
      <c r="BK2567" s="13"/>
      <c r="BL2567" s="13"/>
      <c r="BM2567" s="13"/>
      <c r="BN2567" s="13"/>
    </row>
    <row r="2568" spans="4:66" x14ac:dyDescent="0.25">
      <c r="D2568" s="7"/>
      <c r="E2568" s="10"/>
      <c r="F2568" s="10"/>
      <c r="G2568" s="10"/>
      <c r="H2568" s="10"/>
      <c r="I2568" s="10"/>
      <c r="J2568" s="10"/>
      <c r="K2568" s="11"/>
      <c r="L2568" s="11"/>
      <c r="M2568" s="12"/>
      <c r="N2568" s="12"/>
      <c r="O2568" s="12"/>
      <c r="P2568" s="12"/>
      <c r="Q2568" s="12"/>
      <c r="R2568" s="12"/>
      <c r="S2568" s="12"/>
      <c r="T2568" s="12"/>
      <c r="U2568" s="12"/>
      <c r="V2568" s="12"/>
      <c r="W2568" s="12"/>
      <c r="X2568" s="12"/>
      <c r="Y2568" s="12"/>
      <c r="Z2568" s="12"/>
      <c r="AA2568" s="12"/>
      <c r="AB2568" s="12"/>
      <c r="AC2568" s="12"/>
      <c r="AD2568" s="12"/>
      <c r="AE2568" s="12"/>
      <c r="AF2568" s="12"/>
      <c r="AG2568" s="12"/>
      <c r="AH2568" s="12"/>
      <c r="AI2568" s="12"/>
      <c r="AJ2568" s="12"/>
      <c r="AK2568" s="12"/>
      <c r="AL2568" s="12"/>
      <c r="AM2568" s="12"/>
      <c r="AN2568" s="12"/>
      <c r="AO2568" s="12"/>
      <c r="AP2568" s="12"/>
      <c r="AQ2568" s="12"/>
      <c r="AR2568" s="12"/>
      <c r="AS2568" s="12"/>
      <c r="AT2568" s="12"/>
      <c r="AU2568" s="12"/>
      <c r="AV2568" s="12"/>
      <c r="AW2568" s="12"/>
      <c r="AX2568" s="12"/>
      <c r="AY2568" s="12"/>
      <c r="AZ2568" s="12"/>
      <c r="BA2568" s="12"/>
      <c r="BB2568" s="12"/>
      <c r="BC2568" s="12"/>
      <c r="BD2568" s="12"/>
      <c r="BE2568" s="12"/>
      <c r="BF2568" s="12"/>
      <c r="BG2568" s="12"/>
      <c r="BH2568" s="12"/>
      <c r="BI2568" s="12"/>
      <c r="BJ2568" s="13"/>
      <c r="BK2568" s="13"/>
      <c r="BL2568" s="13"/>
      <c r="BM2568" s="13"/>
      <c r="BN2568" s="13"/>
    </row>
    <row r="2569" spans="4:66" x14ac:dyDescent="0.25">
      <c r="D2569" s="7"/>
      <c r="E2569" s="10"/>
      <c r="F2569" s="10"/>
      <c r="G2569" s="10"/>
      <c r="H2569" s="10"/>
      <c r="I2569" s="10"/>
      <c r="J2569" s="10"/>
      <c r="K2569" s="11"/>
      <c r="L2569" s="11"/>
      <c r="M2569" s="12"/>
      <c r="N2569" s="12"/>
      <c r="O2569" s="12"/>
      <c r="P2569" s="12"/>
      <c r="Q2569" s="12"/>
      <c r="R2569" s="12"/>
      <c r="S2569" s="12"/>
      <c r="T2569" s="12"/>
      <c r="U2569" s="12"/>
      <c r="V2569" s="12"/>
      <c r="W2569" s="12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2"/>
      <c r="AS2569" s="12"/>
      <c r="AT2569" s="12"/>
      <c r="AU2569" s="12"/>
      <c r="AV2569" s="12"/>
      <c r="AW2569" s="12"/>
      <c r="AX2569" s="12"/>
      <c r="AY2569" s="12"/>
      <c r="AZ2569" s="12"/>
      <c r="BA2569" s="12"/>
      <c r="BB2569" s="12"/>
      <c r="BC2569" s="12"/>
      <c r="BD2569" s="12"/>
      <c r="BE2569" s="12"/>
      <c r="BF2569" s="12"/>
      <c r="BG2569" s="12"/>
      <c r="BH2569" s="12"/>
      <c r="BI2569" s="12"/>
      <c r="BJ2569" s="13"/>
      <c r="BK2569" s="13"/>
      <c r="BL2569" s="13"/>
      <c r="BM2569" s="13"/>
      <c r="BN2569" s="13"/>
    </row>
    <row r="2570" spans="4:66" x14ac:dyDescent="0.25">
      <c r="D2570" s="7"/>
      <c r="E2570" s="10"/>
      <c r="F2570" s="10"/>
      <c r="G2570" s="10"/>
      <c r="H2570" s="10"/>
      <c r="I2570" s="10"/>
      <c r="J2570" s="10"/>
      <c r="K2570" s="11"/>
      <c r="L2570" s="11"/>
      <c r="M2570" s="12"/>
      <c r="N2570" s="12"/>
      <c r="O2570" s="12"/>
      <c r="P2570" s="12"/>
      <c r="Q2570" s="12"/>
      <c r="R2570" s="12"/>
      <c r="S2570" s="12"/>
      <c r="T2570" s="12"/>
      <c r="U2570" s="12"/>
      <c r="V2570" s="12"/>
      <c r="W2570" s="12"/>
      <c r="X2570" s="12"/>
      <c r="Y2570" s="12"/>
      <c r="Z2570" s="12"/>
      <c r="AA2570" s="12"/>
      <c r="AB2570" s="12"/>
      <c r="AC2570" s="12"/>
      <c r="AD2570" s="12"/>
      <c r="AE2570" s="12"/>
      <c r="AF2570" s="12"/>
      <c r="AG2570" s="12"/>
      <c r="AH2570" s="12"/>
      <c r="AI2570" s="12"/>
      <c r="AJ2570" s="12"/>
      <c r="AK2570" s="12"/>
      <c r="AL2570" s="12"/>
      <c r="AM2570" s="12"/>
      <c r="AN2570" s="12"/>
      <c r="AO2570" s="12"/>
      <c r="AP2570" s="12"/>
      <c r="AQ2570" s="12"/>
      <c r="AR2570" s="12"/>
      <c r="AS2570" s="12"/>
      <c r="AT2570" s="12"/>
      <c r="AU2570" s="12"/>
      <c r="AV2570" s="12"/>
      <c r="AW2570" s="12"/>
      <c r="AX2570" s="12"/>
      <c r="AY2570" s="12"/>
      <c r="AZ2570" s="12"/>
      <c r="BA2570" s="12"/>
      <c r="BB2570" s="12"/>
      <c r="BC2570" s="12"/>
      <c r="BD2570" s="12"/>
      <c r="BE2570" s="12"/>
      <c r="BF2570" s="12"/>
      <c r="BG2570" s="12"/>
      <c r="BH2570" s="12"/>
      <c r="BI2570" s="12"/>
      <c r="BJ2570" s="13"/>
      <c r="BK2570" s="13"/>
      <c r="BL2570" s="13"/>
      <c r="BM2570" s="13"/>
      <c r="BN2570" s="13"/>
    </row>
    <row r="2571" spans="4:66" x14ac:dyDescent="0.25">
      <c r="D2571" s="7"/>
      <c r="E2571" s="10"/>
      <c r="F2571" s="10"/>
      <c r="G2571" s="10"/>
      <c r="H2571" s="10"/>
      <c r="I2571" s="10"/>
      <c r="J2571" s="10"/>
      <c r="K2571" s="11"/>
      <c r="L2571" s="11"/>
      <c r="M2571" s="12"/>
      <c r="N2571" s="12"/>
      <c r="O2571" s="12"/>
      <c r="P2571" s="12"/>
      <c r="Q2571" s="12"/>
      <c r="R2571" s="12"/>
      <c r="S2571" s="12"/>
      <c r="T2571" s="12"/>
      <c r="U2571" s="12"/>
      <c r="V2571" s="12"/>
      <c r="W2571" s="12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2"/>
      <c r="AS2571" s="12"/>
      <c r="AT2571" s="12"/>
      <c r="AU2571" s="12"/>
      <c r="AV2571" s="12"/>
      <c r="AW2571" s="12"/>
      <c r="AX2571" s="12"/>
      <c r="AY2571" s="12"/>
      <c r="AZ2571" s="12"/>
      <c r="BA2571" s="12"/>
      <c r="BB2571" s="12"/>
      <c r="BC2571" s="12"/>
      <c r="BD2571" s="12"/>
      <c r="BE2571" s="12"/>
      <c r="BF2571" s="12"/>
      <c r="BG2571" s="12"/>
      <c r="BH2571" s="12"/>
      <c r="BI2571" s="12"/>
      <c r="BJ2571" s="13"/>
      <c r="BK2571" s="13"/>
      <c r="BL2571" s="13"/>
      <c r="BM2571" s="13"/>
      <c r="BN2571" s="13"/>
    </row>
    <row r="2572" spans="4:66" x14ac:dyDescent="0.25">
      <c r="D2572" s="7"/>
      <c r="E2572" s="10"/>
      <c r="F2572" s="10"/>
      <c r="G2572" s="10"/>
      <c r="H2572" s="10"/>
      <c r="I2572" s="10"/>
      <c r="J2572" s="10"/>
      <c r="K2572" s="11"/>
      <c r="L2572" s="11"/>
      <c r="M2572" s="12"/>
      <c r="N2572" s="12"/>
      <c r="O2572" s="12"/>
      <c r="P2572" s="12"/>
      <c r="Q2572" s="12"/>
      <c r="R2572" s="12"/>
      <c r="S2572" s="12"/>
      <c r="T2572" s="12"/>
      <c r="U2572" s="12"/>
      <c r="V2572" s="12"/>
      <c r="W2572" s="12"/>
      <c r="X2572" s="12"/>
      <c r="Y2572" s="12"/>
      <c r="Z2572" s="12"/>
      <c r="AA2572" s="12"/>
      <c r="AB2572" s="12"/>
      <c r="AC2572" s="12"/>
      <c r="AD2572" s="12"/>
      <c r="AE2572" s="12"/>
      <c r="AF2572" s="12"/>
      <c r="AG2572" s="12"/>
      <c r="AH2572" s="12"/>
      <c r="AI2572" s="12"/>
      <c r="AJ2572" s="12"/>
      <c r="AK2572" s="12"/>
      <c r="AL2572" s="12"/>
      <c r="AM2572" s="12"/>
      <c r="AN2572" s="12"/>
      <c r="AO2572" s="12"/>
      <c r="AP2572" s="12"/>
      <c r="AQ2572" s="12"/>
      <c r="AR2572" s="12"/>
      <c r="AS2572" s="12"/>
      <c r="AT2572" s="12"/>
      <c r="AU2572" s="12"/>
      <c r="AV2572" s="12"/>
      <c r="AW2572" s="12"/>
      <c r="AX2572" s="12"/>
      <c r="AY2572" s="12"/>
      <c r="AZ2572" s="12"/>
      <c r="BA2572" s="12"/>
      <c r="BB2572" s="12"/>
      <c r="BC2572" s="12"/>
      <c r="BD2572" s="12"/>
      <c r="BE2572" s="12"/>
      <c r="BF2572" s="12"/>
      <c r="BG2572" s="12"/>
      <c r="BH2572" s="12"/>
      <c r="BI2572" s="12"/>
      <c r="BJ2572" s="13"/>
      <c r="BK2572" s="13"/>
      <c r="BL2572" s="13"/>
      <c r="BM2572" s="13"/>
      <c r="BN2572" s="13"/>
    </row>
    <row r="2573" spans="4:66" x14ac:dyDescent="0.25">
      <c r="D2573" s="7"/>
      <c r="E2573" s="10"/>
      <c r="F2573" s="10"/>
      <c r="G2573" s="10"/>
      <c r="H2573" s="10"/>
      <c r="I2573" s="10"/>
      <c r="J2573" s="10"/>
      <c r="K2573" s="11"/>
      <c r="L2573" s="11"/>
      <c r="M2573" s="12"/>
      <c r="N2573" s="12"/>
      <c r="O2573" s="12"/>
      <c r="P2573" s="12"/>
      <c r="Q2573" s="12"/>
      <c r="R2573" s="12"/>
      <c r="S2573" s="12"/>
      <c r="T2573" s="12"/>
      <c r="U2573" s="12"/>
      <c r="V2573" s="12"/>
      <c r="W2573" s="12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2"/>
      <c r="AS2573" s="12"/>
      <c r="AT2573" s="12"/>
      <c r="AU2573" s="12"/>
      <c r="AV2573" s="12"/>
      <c r="AW2573" s="12"/>
      <c r="AX2573" s="12"/>
      <c r="AY2573" s="12"/>
      <c r="AZ2573" s="12"/>
      <c r="BA2573" s="12"/>
      <c r="BB2573" s="12"/>
      <c r="BC2573" s="12"/>
      <c r="BD2573" s="12"/>
      <c r="BE2573" s="12"/>
      <c r="BF2573" s="12"/>
      <c r="BG2573" s="12"/>
      <c r="BH2573" s="12"/>
      <c r="BI2573" s="12"/>
      <c r="BJ2573" s="13"/>
      <c r="BK2573" s="13"/>
      <c r="BL2573" s="13"/>
      <c r="BM2573" s="13"/>
      <c r="BN2573" s="13"/>
    </row>
    <row r="2574" spans="4:66" x14ac:dyDescent="0.25">
      <c r="D2574" s="7"/>
      <c r="E2574" s="10"/>
      <c r="F2574" s="10"/>
      <c r="G2574" s="10"/>
      <c r="H2574" s="10"/>
      <c r="I2574" s="10"/>
      <c r="J2574" s="10"/>
      <c r="K2574" s="11"/>
      <c r="L2574" s="11"/>
      <c r="M2574" s="12"/>
      <c r="N2574" s="12"/>
      <c r="O2574" s="12"/>
      <c r="P2574" s="12"/>
      <c r="Q2574" s="12"/>
      <c r="R2574" s="12"/>
      <c r="S2574" s="12"/>
      <c r="T2574" s="12"/>
      <c r="U2574" s="12"/>
      <c r="V2574" s="12"/>
      <c r="W2574" s="12"/>
      <c r="X2574" s="12"/>
      <c r="Y2574" s="12"/>
      <c r="Z2574" s="12"/>
      <c r="AA2574" s="12"/>
      <c r="AB2574" s="12"/>
      <c r="AC2574" s="12"/>
      <c r="AD2574" s="12"/>
      <c r="AE2574" s="12"/>
      <c r="AF2574" s="12"/>
      <c r="AG2574" s="12"/>
      <c r="AH2574" s="12"/>
      <c r="AI2574" s="12"/>
      <c r="AJ2574" s="12"/>
      <c r="AK2574" s="12"/>
      <c r="AL2574" s="12"/>
      <c r="AM2574" s="12"/>
      <c r="AN2574" s="12"/>
      <c r="AO2574" s="12"/>
      <c r="AP2574" s="12"/>
      <c r="AQ2574" s="12"/>
      <c r="AR2574" s="12"/>
      <c r="AS2574" s="12"/>
      <c r="AT2574" s="12"/>
      <c r="AU2574" s="12"/>
      <c r="AV2574" s="12"/>
      <c r="AW2574" s="12"/>
      <c r="AX2574" s="12"/>
      <c r="AY2574" s="12"/>
      <c r="AZ2574" s="12"/>
      <c r="BA2574" s="12"/>
      <c r="BB2574" s="12"/>
      <c r="BC2574" s="12"/>
      <c r="BD2574" s="12"/>
      <c r="BE2574" s="12"/>
      <c r="BF2574" s="12"/>
      <c r="BG2574" s="12"/>
      <c r="BH2574" s="12"/>
      <c r="BI2574" s="12"/>
      <c r="BJ2574" s="13"/>
      <c r="BK2574" s="13"/>
      <c r="BL2574" s="13"/>
      <c r="BM2574" s="13"/>
      <c r="BN2574" s="13"/>
    </row>
    <row r="2575" spans="4:66" x14ac:dyDescent="0.25">
      <c r="D2575" s="7"/>
      <c r="E2575" s="10"/>
      <c r="F2575" s="10"/>
      <c r="G2575" s="10"/>
      <c r="H2575" s="10"/>
      <c r="I2575" s="10"/>
      <c r="J2575" s="10"/>
      <c r="K2575" s="11"/>
      <c r="L2575" s="11"/>
      <c r="M2575" s="12"/>
      <c r="N2575" s="12"/>
      <c r="O2575" s="12"/>
      <c r="P2575" s="12"/>
      <c r="Q2575" s="12"/>
      <c r="R2575" s="12"/>
      <c r="S2575" s="12"/>
      <c r="T2575" s="12"/>
      <c r="U2575" s="12"/>
      <c r="V2575" s="12"/>
      <c r="W2575" s="12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2"/>
      <c r="AS2575" s="12"/>
      <c r="AT2575" s="12"/>
      <c r="AU2575" s="12"/>
      <c r="AV2575" s="12"/>
      <c r="AW2575" s="12"/>
      <c r="AX2575" s="12"/>
      <c r="AY2575" s="12"/>
      <c r="AZ2575" s="12"/>
      <c r="BA2575" s="12"/>
      <c r="BB2575" s="12"/>
      <c r="BC2575" s="12"/>
      <c r="BD2575" s="12"/>
      <c r="BE2575" s="12"/>
      <c r="BF2575" s="12"/>
      <c r="BG2575" s="12"/>
      <c r="BH2575" s="12"/>
      <c r="BI2575" s="12"/>
      <c r="BJ2575" s="13"/>
      <c r="BK2575" s="13"/>
      <c r="BL2575" s="13"/>
      <c r="BM2575" s="13"/>
      <c r="BN2575" s="13"/>
    </row>
    <row r="2576" spans="4:66" x14ac:dyDescent="0.25">
      <c r="D2576" s="7"/>
      <c r="E2576" s="10"/>
      <c r="F2576" s="10"/>
      <c r="G2576" s="10"/>
      <c r="H2576" s="10"/>
      <c r="I2576" s="10"/>
      <c r="J2576" s="10"/>
      <c r="K2576" s="11"/>
      <c r="L2576" s="11"/>
      <c r="M2576" s="12"/>
      <c r="N2576" s="12"/>
      <c r="O2576" s="12"/>
      <c r="P2576" s="12"/>
      <c r="Q2576" s="12"/>
      <c r="R2576" s="12"/>
      <c r="S2576" s="12"/>
      <c r="T2576" s="12"/>
      <c r="U2576" s="12"/>
      <c r="V2576" s="12"/>
      <c r="W2576" s="12"/>
      <c r="X2576" s="12"/>
      <c r="Y2576" s="12"/>
      <c r="Z2576" s="12"/>
      <c r="AA2576" s="12"/>
      <c r="AB2576" s="12"/>
      <c r="AC2576" s="12"/>
      <c r="AD2576" s="12"/>
      <c r="AE2576" s="12"/>
      <c r="AF2576" s="12"/>
      <c r="AG2576" s="12"/>
      <c r="AH2576" s="12"/>
      <c r="AI2576" s="12"/>
      <c r="AJ2576" s="12"/>
      <c r="AK2576" s="12"/>
      <c r="AL2576" s="12"/>
      <c r="AM2576" s="12"/>
      <c r="AN2576" s="12"/>
      <c r="AO2576" s="12"/>
      <c r="AP2576" s="12"/>
      <c r="AQ2576" s="12"/>
      <c r="AR2576" s="12"/>
      <c r="AS2576" s="12"/>
      <c r="AT2576" s="12"/>
      <c r="AU2576" s="12"/>
      <c r="AV2576" s="12"/>
      <c r="AW2576" s="12"/>
      <c r="AX2576" s="12"/>
      <c r="AY2576" s="12"/>
      <c r="AZ2576" s="12"/>
      <c r="BA2576" s="12"/>
      <c r="BB2576" s="12"/>
      <c r="BC2576" s="12"/>
      <c r="BD2576" s="12"/>
      <c r="BE2576" s="12"/>
      <c r="BF2576" s="12"/>
      <c r="BG2576" s="12"/>
      <c r="BH2576" s="12"/>
      <c r="BI2576" s="12"/>
      <c r="BJ2576" s="13"/>
      <c r="BK2576" s="13"/>
      <c r="BL2576" s="13"/>
      <c r="BM2576" s="13"/>
      <c r="BN2576" s="13"/>
    </row>
    <row r="2577" spans="4:66" x14ac:dyDescent="0.25">
      <c r="D2577" s="7"/>
      <c r="E2577" s="10"/>
      <c r="F2577" s="10"/>
      <c r="G2577" s="10"/>
      <c r="H2577" s="10"/>
      <c r="I2577" s="10"/>
      <c r="J2577" s="10"/>
      <c r="K2577" s="11"/>
      <c r="L2577" s="11"/>
      <c r="M2577" s="12"/>
      <c r="N2577" s="12"/>
      <c r="O2577" s="12"/>
      <c r="P2577" s="12"/>
      <c r="Q2577" s="12"/>
      <c r="R2577" s="12"/>
      <c r="S2577" s="12"/>
      <c r="T2577" s="12"/>
      <c r="U2577" s="12"/>
      <c r="V2577" s="12"/>
      <c r="W2577" s="12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2"/>
      <c r="AS2577" s="12"/>
      <c r="AT2577" s="12"/>
      <c r="AU2577" s="12"/>
      <c r="AV2577" s="12"/>
      <c r="AW2577" s="12"/>
      <c r="AX2577" s="12"/>
      <c r="AY2577" s="12"/>
      <c r="AZ2577" s="12"/>
      <c r="BA2577" s="12"/>
      <c r="BB2577" s="12"/>
      <c r="BC2577" s="12"/>
      <c r="BD2577" s="12"/>
      <c r="BE2577" s="12"/>
      <c r="BF2577" s="12"/>
      <c r="BG2577" s="12"/>
      <c r="BH2577" s="12"/>
      <c r="BI2577" s="12"/>
      <c r="BJ2577" s="13"/>
      <c r="BK2577" s="13"/>
      <c r="BL2577" s="13"/>
      <c r="BM2577" s="13"/>
      <c r="BN2577" s="13"/>
    </row>
    <row r="2578" spans="4:66" x14ac:dyDescent="0.25">
      <c r="D2578" s="7"/>
      <c r="E2578" s="10"/>
      <c r="F2578" s="10"/>
      <c r="G2578" s="10"/>
      <c r="H2578" s="10"/>
      <c r="I2578" s="10"/>
      <c r="J2578" s="10"/>
      <c r="K2578" s="11"/>
      <c r="L2578" s="11"/>
      <c r="M2578" s="12"/>
      <c r="N2578" s="12"/>
      <c r="O2578" s="12"/>
      <c r="P2578" s="12"/>
      <c r="Q2578" s="12"/>
      <c r="R2578" s="12"/>
      <c r="S2578" s="12"/>
      <c r="T2578" s="12"/>
      <c r="U2578" s="12"/>
      <c r="V2578" s="12"/>
      <c r="W2578" s="12"/>
      <c r="X2578" s="12"/>
      <c r="Y2578" s="12"/>
      <c r="Z2578" s="12"/>
      <c r="AA2578" s="12"/>
      <c r="AB2578" s="12"/>
      <c r="AC2578" s="12"/>
      <c r="AD2578" s="12"/>
      <c r="AE2578" s="12"/>
      <c r="AF2578" s="12"/>
      <c r="AG2578" s="12"/>
      <c r="AH2578" s="12"/>
      <c r="AI2578" s="12"/>
      <c r="AJ2578" s="12"/>
      <c r="AK2578" s="12"/>
      <c r="AL2578" s="12"/>
      <c r="AM2578" s="12"/>
      <c r="AN2578" s="12"/>
      <c r="AO2578" s="12"/>
      <c r="AP2578" s="12"/>
      <c r="AQ2578" s="12"/>
      <c r="AR2578" s="12"/>
      <c r="AS2578" s="12"/>
      <c r="AT2578" s="12"/>
      <c r="AU2578" s="12"/>
      <c r="AV2578" s="12"/>
      <c r="AW2578" s="12"/>
      <c r="AX2578" s="12"/>
      <c r="AY2578" s="12"/>
      <c r="AZ2578" s="12"/>
      <c r="BA2578" s="12"/>
      <c r="BB2578" s="12"/>
      <c r="BC2578" s="12"/>
      <c r="BD2578" s="12"/>
      <c r="BE2578" s="12"/>
      <c r="BF2578" s="12"/>
      <c r="BG2578" s="12"/>
      <c r="BH2578" s="12"/>
      <c r="BI2578" s="12"/>
      <c r="BJ2578" s="13"/>
      <c r="BK2578" s="13"/>
      <c r="BL2578" s="13"/>
      <c r="BM2578" s="13"/>
      <c r="BN2578" s="13"/>
    </row>
    <row r="2579" spans="4:66" x14ac:dyDescent="0.25">
      <c r="D2579" s="7"/>
      <c r="E2579" s="10"/>
      <c r="F2579" s="10"/>
      <c r="G2579" s="10"/>
      <c r="H2579" s="10"/>
      <c r="I2579" s="10"/>
      <c r="J2579" s="10"/>
      <c r="K2579" s="11"/>
      <c r="L2579" s="11"/>
      <c r="M2579" s="12"/>
      <c r="N2579" s="12"/>
      <c r="O2579" s="12"/>
      <c r="P2579" s="12"/>
      <c r="Q2579" s="12"/>
      <c r="R2579" s="12"/>
      <c r="S2579" s="12"/>
      <c r="T2579" s="12"/>
      <c r="U2579" s="12"/>
      <c r="V2579" s="12"/>
      <c r="W2579" s="12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2"/>
      <c r="AS2579" s="12"/>
      <c r="AT2579" s="12"/>
      <c r="AU2579" s="12"/>
      <c r="AV2579" s="12"/>
      <c r="AW2579" s="12"/>
      <c r="AX2579" s="12"/>
      <c r="AY2579" s="12"/>
      <c r="AZ2579" s="12"/>
      <c r="BA2579" s="12"/>
      <c r="BB2579" s="12"/>
      <c r="BC2579" s="12"/>
      <c r="BD2579" s="12"/>
      <c r="BE2579" s="12"/>
      <c r="BF2579" s="12"/>
      <c r="BG2579" s="12"/>
      <c r="BH2579" s="12"/>
      <c r="BI2579" s="12"/>
      <c r="BJ2579" s="13"/>
      <c r="BK2579" s="13"/>
      <c r="BL2579" s="13"/>
      <c r="BM2579" s="13"/>
      <c r="BN2579" s="13"/>
    </row>
    <row r="2580" spans="4:66" x14ac:dyDescent="0.25">
      <c r="D2580" s="7"/>
      <c r="E2580" s="10"/>
      <c r="F2580" s="10"/>
      <c r="G2580" s="10"/>
      <c r="H2580" s="10"/>
      <c r="I2580" s="10"/>
      <c r="J2580" s="10"/>
      <c r="K2580" s="11"/>
      <c r="L2580" s="11"/>
      <c r="M2580" s="12"/>
      <c r="N2580" s="12"/>
      <c r="O2580" s="12"/>
      <c r="P2580" s="12"/>
      <c r="Q2580" s="12"/>
      <c r="R2580" s="12"/>
      <c r="S2580" s="12"/>
      <c r="T2580" s="12"/>
      <c r="U2580" s="12"/>
      <c r="V2580" s="12"/>
      <c r="W2580" s="12"/>
      <c r="X2580" s="12"/>
      <c r="Y2580" s="12"/>
      <c r="Z2580" s="12"/>
      <c r="AA2580" s="12"/>
      <c r="AB2580" s="12"/>
      <c r="AC2580" s="12"/>
      <c r="AD2580" s="12"/>
      <c r="AE2580" s="12"/>
      <c r="AF2580" s="12"/>
      <c r="AG2580" s="12"/>
      <c r="AH2580" s="12"/>
      <c r="AI2580" s="12"/>
      <c r="AJ2580" s="12"/>
      <c r="AK2580" s="12"/>
      <c r="AL2580" s="12"/>
      <c r="AM2580" s="12"/>
      <c r="AN2580" s="12"/>
      <c r="AO2580" s="12"/>
      <c r="AP2580" s="12"/>
      <c r="AQ2580" s="12"/>
      <c r="AR2580" s="12"/>
      <c r="AS2580" s="12"/>
      <c r="AT2580" s="12"/>
      <c r="AU2580" s="12"/>
      <c r="AV2580" s="12"/>
      <c r="AW2580" s="12"/>
      <c r="AX2580" s="12"/>
      <c r="AY2580" s="12"/>
      <c r="AZ2580" s="12"/>
      <c r="BA2580" s="12"/>
      <c r="BB2580" s="12"/>
      <c r="BC2580" s="12"/>
      <c r="BD2580" s="12"/>
      <c r="BE2580" s="12"/>
      <c r="BF2580" s="12"/>
      <c r="BG2580" s="12"/>
      <c r="BH2580" s="12"/>
      <c r="BI2580" s="12"/>
      <c r="BJ2580" s="13"/>
      <c r="BK2580" s="13"/>
      <c r="BL2580" s="13"/>
      <c r="BM2580" s="13"/>
      <c r="BN2580" s="13"/>
    </row>
    <row r="2581" spans="4:66" x14ac:dyDescent="0.25">
      <c r="D2581" s="7"/>
      <c r="E2581" s="10"/>
      <c r="F2581" s="10"/>
      <c r="G2581" s="10"/>
      <c r="H2581" s="10"/>
      <c r="I2581" s="10"/>
      <c r="J2581" s="10"/>
      <c r="K2581" s="11"/>
      <c r="L2581" s="11"/>
      <c r="M2581" s="12"/>
      <c r="N2581" s="12"/>
      <c r="O2581" s="12"/>
      <c r="P2581" s="12"/>
      <c r="Q2581" s="12"/>
      <c r="R2581" s="12"/>
      <c r="S2581" s="12"/>
      <c r="T2581" s="12"/>
      <c r="U2581" s="12"/>
      <c r="V2581" s="12"/>
      <c r="W2581" s="12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2"/>
      <c r="AS2581" s="12"/>
      <c r="AT2581" s="12"/>
      <c r="AU2581" s="12"/>
      <c r="AV2581" s="12"/>
      <c r="AW2581" s="12"/>
      <c r="AX2581" s="12"/>
      <c r="AY2581" s="12"/>
      <c r="AZ2581" s="12"/>
      <c r="BA2581" s="12"/>
      <c r="BB2581" s="12"/>
      <c r="BC2581" s="12"/>
      <c r="BD2581" s="12"/>
      <c r="BE2581" s="12"/>
      <c r="BF2581" s="12"/>
      <c r="BG2581" s="12"/>
      <c r="BH2581" s="12"/>
      <c r="BI2581" s="12"/>
      <c r="BJ2581" s="13"/>
      <c r="BK2581" s="13"/>
      <c r="BL2581" s="13"/>
      <c r="BM2581" s="13"/>
      <c r="BN2581" s="13"/>
    </row>
    <row r="2582" spans="4:66" x14ac:dyDescent="0.25">
      <c r="D2582" s="7"/>
      <c r="E2582" s="10"/>
      <c r="F2582" s="10"/>
      <c r="G2582" s="10"/>
      <c r="H2582" s="10"/>
      <c r="I2582" s="10"/>
      <c r="J2582" s="10"/>
      <c r="K2582" s="11"/>
      <c r="L2582" s="11"/>
      <c r="M2582" s="12"/>
      <c r="N2582" s="12"/>
      <c r="O2582" s="12"/>
      <c r="P2582" s="12"/>
      <c r="Q2582" s="12"/>
      <c r="R2582" s="12"/>
      <c r="S2582" s="12"/>
      <c r="T2582" s="12"/>
      <c r="U2582" s="12"/>
      <c r="V2582" s="12"/>
      <c r="W2582" s="12"/>
      <c r="X2582" s="12"/>
      <c r="Y2582" s="12"/>
      <c r="Z2582" s="12"/>
      <c r="AA2582" s="12"/>
      <c r="AB2582" s="12"/>
      <c r="AC2582" s="12"/>
      <c r="AD2582" s="12"/>
      <c r="AE2582" s="12"/>
      <c r="AF2582" s="12"/>
      <c r="AG2582" s="12"/>
      <c r="AH2582" s="12"/>
      <c r="AI2582" s="12"/>
      <c r="AJ2582" s="12"/>
      <c r="AK2582" s="12"/>
      <c r="AL2582" s="12"/>
      <c r="AM2582" s="12"/>
      <c r="AN2582" s="12"/>
      <c r="AO2582" s="12"/>
      <c r="AP2582" s="12"/>
      <c r="AQ2582" s="12"/>
      <c r="AR2582" s="12"/>
      <c r="AS2582" s="12"/>
      <c r="AT2582" s="12"/>
      <c r="AU2582" s="12"/>
      <c r="AV2582" s="12"/>
      <c r="AW2582" s="12"/>
      <c r="AX2582" s="12"/>
      <c r="AY2582" s="12"/>
      <c r="AZ2582" s="12"/>
      <c r="BA2582" s="12"/>
      <c r="BB2582" s="12"/>
      <c r="BC2582" s="12"/>
      <c r="BD2582" s="12"/>
      <c r="BE2582" s="12"/>
      <c r="BF2582" s="12"/>
      <c r="BG2582" s="12"/>
      <c r="BH2582" s="12"/>
      <c r="BI2582" s="12"/>
      <c r="BJ2582" s="13"/>
      <c r="BK2582" s="13"/>
      <c r="BL2582" s="13"/>
      <c r="BM2582" s="13"/>
      <c r="BN2582" s="13"/>
    </row>
    <row r="2583" spans="4:66" x14ac:dyDescent="0.25">
      <c r="D2583" s="7"/>
      <c r="E2583" s="10"/>
      <c r="F2583" s="10"/>
      <c r="G2583" s="10"/>
      <c r="H2583" s="10"/>
      <c r="I2583" s="10"/>
      <c r="J2583" s="10"/>
      <c r="K2583" s="11"/>
      <c r="L2583" s="11"/>
      <c r="M2583" s="12"/>
      <c r="N2583" s="12"/>
      <c r="O2583" s="12"/>
      <c r="P2583" s="12"/>
      <c r="Q2583" s="12"/>
      <c r="R2583" s="12"/>
      <c r="S2583" s="12"/>
      <c r="T2583" s="12"/>
      <c r="U2583" s="12"/>
      <c r="V2583" s="12"/>
      <c r="W2583" s="12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2"/>
      <c r="AS2583" s="12"/>
      <c r="AT2583" s="12"/>
      <c r="AU2583" s="12"/>
      <c r="AV2583" s="12"/>
      <c r="AW2583" s="12"/>
      <c r="AX2583" s="12"/>
      <c r="AY2583" s="12"/>
      <c r="AZ2583" s="12"/>
      <c r="BA2583" s="12"/>
      <c r="BB2583" s="12"/>
      <c r="BC2583" s="12"/>
      <c r="BD2583" s="12"/>
      <c r="BE2583" s="12"/>
      <c r="BF2583" s="12"/>
      <c r="BG2583" s="12"/>
      <c r="BH2583" s="12"/>
      <c r="BI2583" s="12"/>
      <c r="BJ2583" s="13"/>
      <c r="BK2583" s="13"/>
      <c r="BL2583" s="13"/>
      <c r="BM2583" s="13"/>
      <c r="BN2583" s="13"/>
    </row>
    <row r="2584" spans="4:66" x14ac:dyDescent="0.25">
      <c r="D2584" s="7"/>
      <c r="E2584" s="10"/>
      <c r="F2584" s="10"/>
      <c r="G2584" s="10"/>
      <c r="H2584" s="10"/>
      <c r="I2584" s="10"/>
      <c r="J2584" s="10"/>
      <c r="K2584" s="11"/>
      <c r="L2584" s="11"/>
      <c r="M2584" s="12"/>
      <c r="N2584" s="12"/>
      <c r="O2584" s="12"/>
      <c r="P2584" s="12"/>
      <c r="Q2584" s="12"/>
      <c r="R2584" s="12"/>
      <c r="S2584" s="12"/>
      <c r="T2584" s="12"/>
      <c r="U2584" s="12"/>
      <c r="V2584" s="12"/>
      <c r="W2584" s="12"/>
      <c r="X2584" s="12"/>
      <c r="Y2584" s="12"/>
      <c r="Z2584" s="12"/>
      <c r="AA2584" s="12"/>
      <c r="AB2584" s="12"/>
      <c r="AC2584" s="12"/>
      <c r="AD2584" s="12"/>
      <c r="AE2584" s="12"/>
      <c r="AF2584" s="12"/>
      <c r="AG2584" s="12"/>
      <c r="AH2584" s="12"/>
      <c r="AI2584" s="12"/>
      <c r="AJ2584" s="12"/>
      <c r="AK2584" s="12"/>
      <c r="AL2584" s="12"/>
      <c r="AM2584" s="12"/>
      <c r="AN2584" s="12"/>
      <c r="AO2584" s="12"/>
      <c r="AP2584" s="12"/>
      <c r="AQ2584" s="12"/>
      <c r="AR2584" s="12"/>
      <c r="AS2584" s="12"/>
      <c r="AT2584" s="12"/>
      <c r="AU2584" s="12"/>
      <c r="AV2584" s="12"/>
      <c r="AW2584" s="12"/>
      <c r="AX2584" s="12"/>
      <c r="AY2584" s="12"/>
      <c r="AZ2584" s="12"/>
      <c r="BA2584" s="12"/>
      <c r="BB2584" s="12"/>
      <c r="BC2584" s="12"/>
      <c r="BD2584" s="12"/>
      <c r="BE2584" s="12"/>
      <c r="BF2584" s="12"/>
      <c r="BG2584" s="12"/>
      <c r="BH2584" s="12"/>
      <c r="BI2584" s="12"/>
      <c r="BJ2584" s="13"/>
      <c r="BK2584" s="13"/>
      <c r="BL2584" s="13"/>
      <c r="BM2584" s="13"/>
      <c r="BN2584" s="13"/>
    </row>
    <row r="2585" spans="4:66" x14ac:dyDescent="0.25">
      <c r="D2585" s="7"/>
      <c r="E2585" s="10"/>
      <c r="F2585" s="10"/>
      <c r="G2585" s="10"/>
      <c r="H2585" s="10"/>
      <c r="I2585" s="10"/>
      <c r="J2585" s="10"/>
      <c r="K2585" s="11"/>
      <c r="L2585" s="11"/>
      <c r="M2585" s="12"/>
      <c r="N2585" s="12"/>
      <c r="O2585" s="12"/>
      <c r="P2585" s="12"/>
      <c r="Q2585" s="12"/>
      <c r="R2585" s="12"/>
      <c r="S2585" s="12"/>
      <c r="T2585" s="12"/>
      <c r="U2585" s="12"/>
      <c r="V2585" s="12"/>
      <c r="W2585" s="12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2"/>
      <c r="AS2585" s="12"/>
      <c r="AT2585" s="12"/>
      <c r="AU2585" s="12"/>
      <c r="AV2585" s="12"/>
      <c r="AW2585" s="12"/>
      <c r="AX2585" s="12"/>
      <c r="AY2585" s="12"/>
      <c r="AZ2585" s="12"/>
      <c r="BA2585" s="12"/>
      <c r="BB2585" s="12"/>
      <c r="BC2585" s="12"/>
      <c r="BD2585" s="12"/>
      <c r="BE2585" s="12"/>
      <c r="BF2585" s="12"/>
      <c r="BG2585" s="12"/>
      <c r="BH2585" s="12"/>
      <c r="BI2585" s="12"/>
      <c r="BJ2585" s="13"/>
      <c r="BK2585" s="13"/>
      <c r="BL2585" s="13"/>
      <c r="BM2585" s="13"/>
      <c r="BN2585" s="13"/>
    </row>
    <row r="2586" spans="4:66" x14ac:dyDescent="0.25">
      <c r="D2586" s="7"/>
      <c r="E2586" s="10"/>
      <c r="F2586" s="10"/>
      <c r="G2586" s="10"/>
      <c r="H2586" s="10"/>
      <c r="I2586" s="10"/>
      <c r="J2586" s="10"/>
      <c r="K2586" s="11"/>
      <c r="L2586" s="11"/>
      <c r="M2586" s="12"/>
      <c r="N2586" s="12"/>
      <c r="O2586" s="12"/>
      <c r="P2586" s="12"/>
      <c r="Q2586" s="12"/>
      <c r="R2586" s="12"/>
      <c r="S2586" s="12"/>
      <c r="T2586" s="12"/>
      <c r="U2586" s="12"/>
      <c r="V2586" s="12"/>
      <c r="W2586" s="12"/>
      <c r="X2586" s="12"/>
      <c r="Y2586" s="12"/>
      <c r="Z2586" s="12"/>
      <c r="AA2586" s="12"/>
      <c r="AB2586" s="12"/>
      <c r="AC2586" s="12"/>
      <c r="AD2586" s="12"/>
      <c r="AE2586" s="12"/>
      <c r="AF2586" s="12"/>
      <c r="AG2586" s="12"/>
      <c r="AH2586" s="12"/>
      <c r="AI2586" s="12"/>
      <c r="AJ2586" s="12"/>
      <c r="AK2586" s="12"/>
      <c r="AL2586" s="12"/>
      <c r="AM2586" s="12"/>
      <c r="AN2586" s="12"/>
      <c r="AO2586" s="12"/>
      <c r="AP2586" s="12"/>
      <c r="AQ2586" s="12"/>
      <c r="AR2586" s="12"/>
      <c r="AS2586" s="12"/>
      <c r="AT2586" s="12"/>
      <c r="AU2586" s="12"/>
      <c r="AV2586" s="12"/>
      <c r="AW2586" s="12"/>
      <c r="AX2586" s="12"/>
      <c r="AY2586" s="12"/>
      <c r="AZ2586" s="12"/>
      <c r="BA2586" s="12"/>
      <c r="BB2586" s="12"/>
      <c r="BC2586" s="12"/>
      <c r="BD2586" s="12"/>
      <c r="BE2586" s="12"/>
      <c r="BF2586" s="12"/>
      <c r="BG2586" s="12"/>
      <c r="BH2586" s="12"/>
      <c r="BI2586" s="12"/>
      <c r="BJ2586" s="13"/>
      <c r="BK2586" s="13"/>
      <c r="BL2586" s="13"/>
      <c r="BM2586" s="13"/>
      <c r="BN2586" s="13"/>
    </row>
    <row r="2587" spans="4:66" x14ac:dyDescent="0.25">
      <c r="D2587" s="7"/>
      <c r="E2587" s="10"/>
      <c r="F2587" s="10"/>
      <c r="G2587" s="10"/>
      <c r="H2587" s="10"/>
      <c r="I2587" s="10"/>
      <c r="J2587" s="10"/>
      <c r="K2587" s="11"/>
      <c r="L2587" s="11"/>
      <c r="M2587" s="12"/>
      <c r="N2587" s="12"/>
      <c r="O2587" s="12"/>
      <c r="P2587" s="12"/>
      <c r="Q2587" s="12"/>
      <c r="R2587" s="12"/>
      <c r="S2587" s="12"/>
      <c r="T2587" s="12"/>
      <c r="U2587" s="12"/>
      <c r="V2587" s="12"/>
      <c r="W2587" s="12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2"/>
      <c r="AS2587" s="12"/>
      <c r="AT2587" s="12"/>
      <c r="AU2587" s="12"/>
      <c r="AV2587" s="12"/>
      <c r="AW2587" s="12"/>
      <c r="AX2587" s="12"/>
      <c r="AY2587" s="12"/>
      <c r="AZ2587" s="12"/>
      <c r="BA2587" s="12"/>
      <c r="BB2587" s="12"/>
      <c r="BC2587" s="12"/>
      <c r="BD2587" s="12"/>
      <c r="BE2587" s="12"/>
      <c r="BF2587" s="12"/>
      <c r="BG2587" s="12"/>
      <c r="BH2587" s="12"/>
      <c r="BI2587" s="12"/>
      <c r="BJ2587" s="13"/>
      <c r="BK2587" s="13"/>
      <c r="BL2587" s="13"/>
      <c r="BM2587" s="13"/>
      <c r="BN2587" s="13"/>
    </row>
    <row r="2588" spans="4:66" x14ac:dyDescent="0.25">
      <c r="D2588" s="7"/>
      <c r="E2588" s="10"/>
      <c r="F2588" s="10"/>
      <c r="G2588" s="10"/>
      <c r="H2588" s="10"/>
      <c r="I2588" s="10"/>
      <c r="J2588" s="10"/>
      <c r="K2588" s="11"/>
      <c r="L2588" s="11"/>
      <c r="M2588" s="12"/>
      <c r="N2588" s="12"/>
      <c r="O2588" s="12"/>
      <c r="P2588" s="12"/>
      <c r="Q2588" s="12"/>
      <c r="R2588" s="12"/>
      <c r="S2588" s="12"/>
      <c r="T2588" s="12"/>
      <c r="U2588" s="12"/>
      <c r="V2588" s="12"/>
      <c r="W2588" s="12"/>
      <c r="X2588" s="12"/>
      <c r="Y2588" s="12"/>
      <c r="Z2588" s="12"/>
      <c r="AA2588" s="12"/>
      <c r="AB2588" s="12"/>
      <c r="AC2588" s="12"/>
      <c r="AD2588" s="12"/>
      <c r="AE2588" s="12"/>
      <c r="AF2588" s="12"/>
      <c r="AG2588" s="12"/>
      <c r="AH2588" s="12"/>
      <c r="AI2588" s="12"/>
      <c r="AJ2588" s="12"/>
      <c r="AK2588" s="12"/>
      <c r="AL2588" s="12"/>
      <c r="AM2588" s="12"/>
      <c r="AN2588" s="12"/>
      <c r="AO2588" s="12"/>
      <c r="AP2588" s="12"/>
      <c r="AQ2588" s="12"/>
      <c r="AR2588" s="12"/>
      <c r="AS2588" s="12"/>
      <c r="AT2588" s="12"/>
      <c r="AU2588" s="12"/>
      <c r="AV2588" s="12"/>
      <c r="AW2588" s="12"/>
      <c r="AX2588" s="12"/>
      <c r="AY2588" s="12"/>
      <c r="AZ2588" s="12"/>
      <c r="BA2588" s="12"/>
      <c r="BB2588" s="12"/>
      <c r="BC2588" s="12"/>
      <c r="BD2588" s="12"/>
      <c r="BE2588" s="12"/>
      <c r="BF2588" s="12"/>
      <c r="BG2588" s="12"/>
      <c r="BH2588" s="12"/>
      <c r="BI2588" s="12"/>
      <c r="BJ2588" s="13"/>
      <c r="BK2588" s="13"/>
      <c r="BL2588" s="13"/>
      <c r="BM2588" s="13"/>
      <c r="BN2588" s="13"/>
    </row>
    <row r="2589" spans="4:66" x14ac:dyDescent="0.25">
      <c r="D2589" s="7"/>
      <c r="E2589" s="10"/>
      <c r="F2589" s="10"/>
      <c r="G2589" s="10"/>
      <c r="H2589" s="10"/>
      <c r="I2589" s="10"/>
      <c r="J2589" s="10"/>
      <c r="K2589" s="11"/>
      <c r="L2589" s="11"/>
      <c r="M2589" s="12"/>
      <c r="N2589" s="12"/>
      <c r="O2589" s="12"/>
      <c r="P2589" s="12"/>
      <c r="Q2589" s="12"/>
      <c r="R2589" s="12"/>
      <c r="S2589" s="12"/>
      <c r="T2589" s="12"/>
      <c r="U2589" s="12"/>
      <c r="V2589" s="12"/>
      <c r="W2589" s="12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2"/>
      <c r="AS2589" s="12"/>
      <c r="AT2589" s="12"/>
      <c r="AU2589" s="12"/>
      <c r="AV2589" s="12"/>
      <c r="AW2589" s="12"/>
      <c r="AX2589" s="12"/>
      <c r="AY2589" s="12"/>
      <c r="AZ2589" s="12"/>
      <c r="BA2589" s="12"/>
      <c r="BB2589" s="12"/>
      <c r="BC2589" s="12"/>
      <c r="BD2589" s="12"/>
      <c r="BE2589" s="12"/>
      <c r="BF2589" s="12"/>
      <c r="BG2589" s="12"/>
      <c r="BH2589" s="12"/>
      <c r="BI2589" s="12"/>
      <c r="BJ2589" s="13"/>
      <c r="BK2589" s="13"/>
      <c r="BL2589" s="13"/>
      <c r="BM2589" s="13"/>
      <c r="BN2589" s="13"/>
    </row>
    <row r="2590" spans="4:66" x14ac:dyDescent="0.25">
      <c r="D2590" s="7"/>
      <c r="E2590" s="10"/>
      <c r="F2590" s="10"/>
      <c r="G2590" s="10"/>
      <c r="H2590" s="10"/>
      <c r="I2590" s="10"/>
      <c r="J2590" s="10"/>
      <c r="K2590" s="11"/>
      <c r="L2590" s="11"/>
      <c r="M2590" s="12"/>
      <c r="N2590" s="12"/>
      <c r="O2590" s="12"/>
      <c r="P2590" s="12"/>
      <c r="Q2590" s="12"/>
      <c r="R2590" s="12"/>
      <c r="S2590" s="12"/>
      <c r="T2590" s="12"/>
      <c r="U2590" s="12"/>
      <c r="V2590" s="12"/>
      <c r="W2590" s="12"/>
      <c r="X2590" s="12"/>
      <c r="Y2590" s="12"/>
      <c r="Z2590" s="12"/>
      <c r="AA2590" s="12"/>
      <c r="AB2590" s="12"/>
      <c r="AC2590" s="12"/>
      <c r="AD2590" s="12"/>
      <c r="AE2590" s="12"/>
      <c r="AF2590" s="12"/>
      <c r="AG2590" s="12"/>
      <c r="AH2590" s="12"/>
      <c r="AI2590" s="12"/>
      <c r="AJ2590" s="12"/>
      <c r="AK2590" s="12"/>
      <c r="AL2590" s="12"/>
      <c r="AM2590" s="12"/>
      <c r="AN2590" s="12"/>
      <c r="AO2590" s="12"/>
      <c r="AP2590" s="12"/>
      <c r="AQ2590" s="12"/>
      <c r="AR2590" s="12"/>
      <c r="AS2590" s="12"/>
      <c r="AT2590" s="12"/>
      <c r="AU2590" s="12"/>
      <c r="AV2590" s="12"/>
      <c r="AW2590" s="12"/>
      <c r="AX2590" s="12"/>
      <c r="AY2590" s="12"/>
      <c r="AZ2590" s="12"/>
      <c r="BA2590" s="12"/>
      <c r="BB2590" s="12"/>
      <c r="BC2590" s="12"/>
      <c r="BD2590" s="12"/>
      <c r="BE2590" s="12"/>
      <c r="BF2590" s="12"/>
      <c r="BG2590" s="12"/>
      <c r="BH2590" s="12"/>
      <c r="BI2590" s="12"/>
      <c r="BJ2590" s="13"/>
      <c r="BK2590" s="13"/>
      <c r="BL2590" s="13"/>
      <c r="BM2590" s="13"/>
      <c r="BN2590" s="13"/>
    </row>
    <row r="2591" spans="4:66" x14ac:dyDescent="0.25">
      <c r="D2591" s="7"/>
      <c r="E2591" s="10"/>
      <c r="F2591" s="10"/>
      <c r="G2591" s="10"/>
      <c r="H2591" s="10"/>
      <c r="I2591" s="10"/>
      <c r="J2591" s="10"/>
      <c r="K2591" s="11"/>
      <c r="L2591" s="11"/>
      <c r="M2591" s="12"/>
      <c r="N2591" s="12"/>
      <c r="O2591" s="12"/>
      <c r="P2591" s="12"/>
      <c r="Q2591" s="12"/>
      <c r="R2591" s="12"/>
      <c r="S2591" s="12"/>
      <c r="T2591" s="12"/>
      <c r="U2591" s="12"/>
      <c r="V2591" s="12"/>
      <c r="W2591" s="12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2"/>
      <c r="AS2591" s="12"/>
      <c r="AT2591" s="12"/>
      <c r="AU2591" s="12"/>
      <c r="AV2591" s="12"/>
      <c r="AW2591" s="12"/>
      <c r="AX2591" s="12"/>
      <c r="AY2591" s="12"/>
      <c r="AZ2591" s="12"/>
      <c r="BA2591" s="12"/>
      <c r="BB2591" s="12"/>
      <c r="BC2591" s="12"/>
      <c r="BD2591" s="12"/>
      <c r="BE2591" s="12"/>
      <c r="BF2591" s="12"/>
      <c r="BG2591" s="12"/>
      <c r="BH2591" s="12"/>
      <c r="BI2591" s="12"/>
      <c r="BJ2591" s="13"/>
      <c r="BK2591" s="13"/>
      <c r="BL2591" s="13"/>
      <c r="BM2591" s="13"/>
      <c r="BN2591" s="13"/>
    </row>
    <row r="2592" spans="4:66" x14ac:dyDescent="0.25">
      <c r="D2592" s="7"/>
      <c r="E2592" s="10"/>
      <c r="F2592" s="10"/>
      <c r="G2592" s="10"/>
      <c r="H2592" s="10"/>
      <c r="I2592" s="10"/>
      <c r="J2592" s="10"/>
      <c r="K2592" s="11"/>
      <c r="L2592" s="11"/>
      <c r="M2592" s="12"/>
      <c r="N2592" s="12"/>
      <c r="O2592" s="12"/>
      <c r="P2592" s="12"/>
      <c r="Q2592" s="12"/>
      <c r="R2592" s="12"/>
      <c r="S2592" s="12"/>
      <c r="T2592" s="12"/>
      <c r="U2592" s="12"/>
      <c r="V2592" s="12"/>
      <c r="W2592" s="12"/>
      <c r="X2592" s="12"/>
      <c r="Y2592" s="12"/>
      <c r="Z2592" s="12"/>
      <c r="AA2592" s="12"/>
      <c r="AB2592" s="12"/>
      <c r="AC2592" s="12"/>
      <c r="AD2592" s="12"/>
      <c r="AE2592" s="12"/>
      <c r="AF2592" s="12"/>
      <c r="AG2592" s="12"/>
      <c r="AH2592" s="12"/>
      <c r="AI2592" s="12"/>
      <c r="AJ2592" s="12"/>
      <c r="AK2592" s="12"/>
      <c r="AL2592" s="12"/>
      <c r="AM2592" s="12"/>
      <c r="AN2592" s="12"/>
      <c r="AO2592" s="12"/>
      <c r="AP2592" s="12"/>
      <c r="AQ2592" s="12"/>
      <c r="AR2592" s="12"/>
      <c r="AS2592" s="12"/>
      <c r="AT2592" s="12"/>
      <c r="AU2592" s="12"/>
      <c r="AV2592" s="12"/>
      <c r="AW2592" s="12"/>
      <c r="AX2592" s="12"/>
      <c r="AY2592" s="12"/>
      <c r="AZ2592" s="12"/>
      <c r="BA2592" s="12"/>
      <c r="BB2592" s="12"/>
      <c r="BC2592" s="12"/>
      <c r="BD2592" s="12"/>
      <c r="BE2592" s="12"/>
      <c r="BF2592" s="12"/>
      <c r="BG2592" s="12"/>
      <c r="BH2592" s="12"/>
      <c r="BI2592" s="12"/>
      <c r="BJ2592" s="13"/>
      <c r="BK2592" s="13"/>
      <c r="BL2592" s="13"/>
      <c r="BM2592" s="13"/>
      <c r="BN2592" s="13"/>
    </row>
    <row r="2593" spans="4:66" x14ac:dyDescent="0.25">
      <c r="D2593" s="7"/>
      <c r="E2593" s="10"/>
      <c r="F2593" s="10"/>
      <c r="G2593" s="10"/>
      <c r="H2593" s="10"/>
      <c r="I2593" s="10"/>
      <c r="J2593" s="10"/>
      <c r="K2593" s="11"/>
      <c r="L2593" s="11"/>
      <c r="M2593" s="12"/>
      <c r="N2593" s="12"/>
      <c r="O2593" s="12"/>
      <c r="P2593" s="12"/>
      <c r="Q2593" s="12"/>
      <c r="R2593" s="12"/>
      <c r="S2593" s="12"/>
      <c r="T2593" s="12"/>
      <c r="U2593" s="12"/>
      <c r="V2593" s="12"/>
      <c r="W2593" s="12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2"/>
      <c r="AS2593" s="12"/>
      <c r="AT2593" s="12"/>
      <c r="AU2593" s="12"/>
      <c r="AV2593" s="12"/>
      <c r="AW2593" s="12"/>
      <c r="AX2593" s="12"/>
      <c r="AY2593" s="12"/>
      <c r="AZ2593" s="12"/>
      <c r="BA2593" s="12"/>
      <c r="BB2593" s="12"/>
      <c r="BC2593" s="12"/>
      <c r="BD2593" s="12"/>
      <c r="BE2593" s="12"/>
      <c r="BF2593" s="12"/>
      <c r="BG2593" s="12"/>
      <c r="BH2593" s="12"/>
      <c r="BI2593" s="12"/>
      <c r="BJ2593" s="13"/>
      <c r="BK2593" s="13"/>
      <c r="BL2593" s="13"/>
      <c r="BM2593" s="13"/>
      <c r="BN2593" s="13"/>
    </row>
    <row r="2594" spans="4:66" x14ac:dyDescent="0.25">
      <c r="D2594" s="7"/>
      <c r="E2594" s="10"/>
      <c r="F2594" s="10"/>
      <c r="G2594" s="10"/>
      <c r="H2594" s="10"/>
      <c r="I2594" s="10"/>
      <c r="J2594" s="10"/>
      <c r="K2594" s="11"/>
      <c r="L2594" s="11"/>
      <c r="M2594" s="12"/>
      <c r="N2594" s="12"/>
      <c r="O2594" s="12"/>
      <c r="P2594" s="12"/>
      <c r="Q2594" s="12"/>
      <c r="R2594" s="12"/>
      <c r="S2594" s="12"/>
      <c r="T2594" s="12"/>
      <c r="U2594" s="12"/>
      <c r="V2594" s="12"/>
      <c r="W2594" s="12"/>
      <c r="X2594" s="12"/>
      <c r="Y2594" s="12"/>
      <c r="Z2594" s="12"/>
      <c r="AA2594" s="12"/>
      <c r="AB2594" s="12"/>
      <c r="AC2594" s="12"/>
      <c r="AD2594" s="12"/>
      <c r="AE2594" s="12"/>
      <c r="AF2594" s="12"/>
      <c r="AG2594" s="12"/>
      <c r="AH2594" s="12"/>
      <c r="AI2594" s="12"/>
      <c r="AJ2594" s="12"/>
      <c r="AK2594" s="12"/>
      <c r="AL2594" s="12"/>
      <c r="AM2594" s="12"/>
      <c r="AN2594" s="12"/>
      <c r="AO2594" s="12"/>
      <c r="AP2594" s="12"/>
      <c r="AQ2594" s="12"/>
      <c r="AR2594" s="12"/>
      <c r="AS2594" s="12"/>
      <c r="AT2594" s="12"/>
      <c r="AU2594" s="12"/>
      <c r="AV2594" s="12"/>
      <c r="AW2594" s="12"/>
      <c r="AX2594" s="12"/>
      <c r="AY2594" s="12"/>
      <c r="AZ2594" s="12"/>
      <c r="BA2594" s="12"/>
      <c r="BB2594" s="12"/>
      <c r="BC2594" s="12"/>
      <c r="BD2594" s="12"/>
      <c r="BE2594" s="12"/>
      <c r="BF2594" s="12"/>
      <c r="BG2594" s="12"/>
      <c r="BH2594" s="12"/>
      <c r="BI2594" s="12"/>
      <c r="BJ2594" s="13"/>
      <c r="BK2594" s="13"/>
      <c r="BL2594" s="13"/>
      <c r="BM2594" s="13"/>
      <c r="BN2594" s="13"/>
    </row>
    <row r="2595" spans="4:66" x14ac:dyDescent="0.25">
      <c r="D2595" s="7"/>
      <c r="E2595" s="10"/>
      <c r="F2595" s="10"/>
      <c r="G2595" s="10"/>
      <c r="H2595" s="10"/>
      <c r="I2595" s="10"/>
      <c r="J2595" s="10"/>
      <c r="K2595" s="11"/>
      <c r="L2595" s="11"/>
      <c r="M2595" s="12"/>
      <c r="N2595" s="12"/>
      <c r="O2595" s="12"/>
      <c r="P2595" s="12"/>
      <c r="Q2595" s="12"/>
      <c r="R2595" s="12"/>
      <c r="S2595" s="12"/>
      <c r="T2595" s="12"/>
      <c r="U2595" s="12"/>
      <c r="V2595" s="12"/>
      <c r="W2595" s="12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2"/>
      <c r="AS2595" s="12"/>
      <c r="AT2595" s="12"/>
      <c r="AU2595" s="12"/>
      <c r="AV2595" s="12"/>
      <c r="AW2595" s="12"/>
      <c r="AX2595" s="12"/>
      <c r="AY2595" s="12"/>
      <c r="AZ2595" s="12"/>
      <c r="BA2595" s="12"/>
      <c r="BB2595" s="12"/>
      <c r="BC2595" s="12"/>
      <c r="BD2595" s="12"/>
      <c r="BE2595" s="12"/>
      <c r="BF2595" s="12"/>
      <c r="BG2595" s="12"/>
      <c r="BH2595" s="12"/>
      <c r="BI2595" s="12"/>
      <c r="BJ2595" s="13"/>
      <c r="BK2595" s="13"/>
      <c r="BL2595" s="13"/>
      <c r="BM2595" s="13"/>
      <c r="BN2595" s="13"/>
    </row>
    <row r="2596" spans="4:66" x14ac:dyDescent="0.25">
      <c r="D2596" s="7"/>
      <c r="E2596" s="10"/>
      <c r="F2596" s="10"/>
      <c r="G2596" s="10"/>
      <c r="H2596" s="10"/>
      <c r="I2596" s="10"/>
      <c r="J2596" s="10"/>
      <c r="K2596" s="11"/>
      <c r="L2596" s="11"/>
      <c r="M2596" s="12"/>
      <c r="N2596" s="12"/>
      <c r="O2596" s="12"/>
      <c r="P2596" s="12"/>
      <c r="Q2596" s="12"/>
      <c r="R2596" s="12"/>
      <c r="S2596" s="12"/>
      <c r="T2596" s="12"/>
      <c r="U2596" s="12"/>
      <c r="V2596" s="12"/>
      <c r="W2596" s="12"/>
      <c r="X2596" s="12"/>
      <c r="Y2596" s="12"/>
      <c r="Z2596" s="12"/>
      <c r="AA2596" s="12"/>
      <c r="AB2596" s="12"/>
      <c r="AC2596" s="12"/>
      <c r="AD2596" s="12"/>
      <c r="AE2596" s="12"/>
      <c r="AF2596" s="12"/>
      <c r="AG2596" s="12"/>
      <c r="AH2596" s="12"/>
      <c r="AI2596" s="12"/>
      <c r="AJ2596" s="12"/>
      <c r="AK2596" s="12"/>
      <c r="AL2596" s="12"/>
      <c r="AM2596" s="12"/>
      <c r="AN2596" s="12"/>
      <c r="AO2596" s="12"/>
      <c r="AP2596" s="12"/>
      <c r="AQ2596" s="12"/>
      <c r="AR2596" s="12"/>
      <c r="AS2596" s="12"/>
      <c r="AT2596" s="12"/>
      <c r="AU2596" s="12"/>
      <c r="AV2596" s="12"/>
      <c r="AW2596" s="12"/>
      <c r="AX2596" s="12"/>
      <c r="AY2596" s="12"/>
      <c r="AZ2596" s="12"/>
      <c r="BA2596" s="12"/>
      <c r="BB2596" s="12"/>
      <c r="BC2596" s="12"/>
      <c r="BD2596" s="12"/>
      <c r="BE2596" s="12"/>
      <c r="BF2596" s="12"/>
      <c r="BG2596" s="12"/>
      <c r="BH2596" s="12"/>
      <c r="BI2596" s="12"/>
      <c r="BJ2596" s="13"/>
      <c r="BK2596" s="13"/>
      <c r="BL2596" s="13"/>
      <c r="BM2596" s="13"/>
      <c r="BN2596" s="13"/>
    </row>
    <row r="2597" spans="4:66" x14ac:dyDescent="0.25">
      <c r="D2597" s="7"/>
      <c r="E2597" s="10"/>
      <c r="F2597" s="10"/>
      <c r="G2597" s="10"/>
      <c r="H2597" s="10"/>
      <c r="I2597" s="10"/>
      <c r="J2597" s="10"/>
      <c r="K2597" s="11"/>
      <c r="L2597" s="11"/>
      <c r="M2597" s="12"/>
      <c r="N2597" s="12"/>
      <c r="O2597" s="12"/>
      <c r="P2597" s="12"/>
      <c r="Q2597" s="12"/>
      <c r="R2597" s="12"/>
      <c r="S2597" s="12"/>
      <c r="T2597" s="12"/>
      <c r="U2597" s="12"/>
      <c r="V2597" s="12"/>
      <c r="W2597" s="12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2"/>
      <c r="AS2597" s="12"/>
      <c r="AT2597" s="12"/>
      <c r="AU2597" s="12"/>
      <c r="AV2597" s="12"/>
      <c r="AW2597" s="12"/>
      <c r="AX2597" s="12"/>
      <c r="AY2597" s="12"/>
      <c r="AZ2597" s="12"/>
      <c r="BA2597" s="12"/>
      <c r="BB2597" s="12"/>
      <c r="BC2597" s="12"/>
      <c r="BD2597" s="12"/>
      <c r="BE2597" s="12"/>
      <c r="BF2597" s="12"/>
      <c r="BG2597" s="12"/>
      <c r="BH2597" s="12"/>
      <c r="BI2597" s="12"/>
      <c r="BJ2597" s="13"/>
      <c r="BK2597" s="13"/>
      <c r="BL2597" s="13"/>
      <c r="BM2597" s="13"/>
      <c r="BN2597" s="13"/>
    </row>
    <row r="2598" spans="4:66" x14ac:dyDescent="0.25">
      <c r="D2598" s="7"/>
      <c r="E2598" s="10"/>
      <c r="F2598" s="10"/>
      <c r="G2598" s="10"/>
      <c r="H2598" s="10"/>
      <c r="I2598" s="10"/>
      <c r="J2598" s="10"/>
      <c r="K2598" s="11"/>
      <c r="L2598" s="11"/>
      <c r="M2598" s="12"/>
      <c r="N2598" s="12"/>
      <c r="O2598" s="12"/>
      <c r="P2598" s="12"/>
      <c r="Q2598" s="12"/>
      <c r="R2598" s="12"/>
      <c r="S2598" s="12"/>
      <c r="T2598" s="12"/>
      <c r="U2598" s="12"/>
      <c r="V2598" s="12"/>
      <c r="W2598" s="12"/>
      <c r="X2598" s="12"/>
      <c r="Y2598" s="12"/>
      <c r="Z2598" s="12"/>
      <c r="AA2598" s="12"/>
      <c r="AB2598" s="12"/>
      <c r="AC2598" s="12"/>
      <c r="AD2598" s="12"/>
      <c r="AE2598" s="12"/>
      <c r="AF2598" s="12"/>
      <c r="AG2598" s="12"/>
      <c r="AH2598" s="12"/>
      <c r="AI2598" s="12"/>
      <c r="AJ2598" s="12"/>
      <c r="AK2598" s="12"/>
      <c r="AL2598" s="12"/>
      <c r="AM2598" s="12"/>
      <c r="AN2598" s="12"/>
      <c r="AO2598" s="12"/>
      <c r="AP2598" s="12"/>
      <c r="AQ2598" s="12"/>
      <c r="AR2598" s="12"/>
      <c r="AS2598" s="12"/>
      <c r="AT2598" s="12"/>
      <c r="AU2598" s="12"/>
      <c r="AV2598" s="12"/>
      <c r="AW2598" s="12"/>
      <c r="AX2598" s="12"/>
      <c r="AY2598" s="12"/>
      <c r="AZ2598" s="12"/>
      <c r="BA2598" s="12"/>
      <c r="BB2598" s="12"/>
      <c r="BC2598" s="12"/>
      <c r="BD2598" s="12"/>
      <c r="BE2598" s="12"/>
      <c r="BF2598" s="12"/>
      <c r="BG2598" s="12"/>
      <c r="BH2598" s="12"/>
      <c r="BI2598" s="12"/>
      <c r="BJ2598" s="13"/>
      <c r="BK2598" s="13"/>
      <c r="BL2598" s="13"/>
      <c r="BM2598" s="13"/>
      <c r="BN2598" s="13"/>
    </row>
    <row r="2599" spans="4:66" x14ac:dyDescent="0.25">
      <c r="D2599" s="7"/>
      <c r="E2599" s="10"/>
      <c r="F2599" s="10"/>
      <c r="G2599" s="10"/>
      <c r="H2599" s="10"/>
      <c r="I2599" s="10"/>
      <c r="J2599" s="10"/>
      <c r="K2599" s="11"/>
      <c r="L2599" s="11"/>
      <c r="M2599" s="12"/>
      <c r="N2599" s="12"/>
      <c r="O2599" s="12"/>
      <c r="P2599" s="12"/>
      <c r="Q2599" s="12"/>
      <c r="R2599" s="12"/>
      <c r="S2599" s="12"/>
      <c r="T2599" s="12"/>
      <c r="U2599" s="12"/>
      <c r="V2599" s="12"/>
      <c r="W2599" s="12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2"/>
      <c r="AS2599" s="12"/>
      <c r="AT2599" s="12"/>
      <c r="AU2599" s="12"/>
      <c r="AV2599" s="12"/>
      <c r="AW2599" s="12"/>
      <c r="AX2599" s="12"/>
      <c r="AY2599" s="12"/>
      <c r="AZ2599" s="12"/>
      <c r="BA2599" s="12"/>
      <c r="BB2599" s="12"/>
      <c r="BC2599" s="12"/>
      <c r="BD2599" s="12"/>
      <c r="BE2599" s="12"/>
      <c r="BF2599" s="12"/>
      <c r="BG2599" s="12"/>
      <c r="BH2599" s="12"/>
      <c r="BI2599" s="12"/>
      <c r="BJ2599" s="13"/>
      <c r="BK2599" s="13"/>
      <c r="BL2599" s="13"/>
      <c r="BM2599" s="13"/>
      <c r="BN2599" s="13"/>
    </row>
    <row r="2600" spans="4:66" x14ac:dyDescent="0.25">
      <c r="D2600" s="7"/>
      <c r="E2600" s="10"/>
      <c r="F2600" s="10"/>
      <c r="G2600" s="10"/>
      <c r="H2600" s="10"/>
      <c r="I2600" s="10"/>
      <c r="J2600" s="10"/>
      <c r="K2600" s="11"/>
      <c r="L2600" s="11"/>
      <c r="M2600" s="12"/>
      <c r="N2600" s="12"/>
      <c r="O2600" s="12"/>
      <c r="P2600" s="12"/>
      <c r="Q2600" s="12"/>
      <c r="R2600" s="12"/>
      <c r="S2600" s="12"/>
      <c r="T2600" s="12"/>
      <c r="U2600" s="12"/>
      <c r="V2600" s="12"/>
      <c r="W2600" s="12"/>
      <c r="X2600" s="12"/>
      <c r="Y2600" s="12"/>
      <c r="Z2600" s="12"/>
      <c r="AA2600" s="12"/>
      <c r="AB2600" s="12"/>
      <c r="AC2600" s="12"/>
      <c r="AD2600" s="12"/>
      <c r="AE2600" s="12"/>
      <c r="AF2600" s="12"/>
      <c r="AG2600" s="12"/>
      <c r="AH2600" s="12"/>
      <c r="AI2600" s="12"/>
      <c r="AJ2600" s="12"/>
      <c r="AK2600" s="12"/>
      <c r="AL2600" s="12"/>
      <c r="AM2600" s="12"/>
      <c r="AN2600" s="12"/>
      <c r="AO2600" s="12"/>
      <c r="AP2600" s="12"/>
      <c r="AQ2600" s="12"/>
      <c r="AR2600" s="12"/>
      <c r="AS2600" s="12"/>
      <c r="AT2600" s="12"/>
      <c r="AU2600" s="12"/>
      <c r="AV2600" s="12"/>
      <c r="AW2600" s="12"/>
      <c r="AX2600" s="12"/>
      <c r="AY2600" s="12"/>
      <c r="AZ2600" s="12"/>
      <c r="BA2600" s="12"/>
      <c r="BB2600" s="12"/>
      <c r="BC2600" s="12"/>
      <c r="BD2600" s="12"/>
      <c r="BE2600" s="12"/>
      <c r="BF2600" s="12"/>
      <c r="BG2600" s="12"/>
      <c r="BH2600" s="12"/>
      <c r="BI2600" s="12"/>
      <c r="BJ2600" s="13"/>
      <c r="BK2600" s="13"/>
      <c r="BL2600" s="13"/>
      <c r="BM2600" s="13"/>
      <c r="BN2600" s="13"/>
    </row>
    <row r="2601" spans="4:66" x14ac:dyDescent="0.25">
      <c r="D2601" s="7"/>
      <c r="E2601" s="10"/>
      <c r="F2601" s="10"/>
      <c r="G2601" s="10"/>
      <c r="H2601" s="10"/>
      <c r="I2601" s="10"/>
      <c r="J2601" s="10"/>
      <c r="K2601" s="11"/>
      <c r="L2601" s="11"/>
      <c r="M2601" s="12"/>
      <c r="N2601" s="12"/>
      <c r="O2601" s="12"/>
      <c r="P2601" s="12"/>
      <c r="Q2601" s="12"/>
      <c r="R2601" s="12"/>
      <c r="S2601" s="12"/>
      <c r="T2601" s="12"/>
      <c r="U2601" s="12"/>
      <c r="V2601" s="12"/>
      <c r="W2601" s="12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2"/>
      <c r="AS2601" s="12"/>
      <c r="AT2601" s="12"/>
      <c r="AU2601" s="12"/>
      <c r="AV2601" s="12"/>
      <c r="AW2601" s="12"/>
      <c r="AX2601" s="12"/>
      <c r="AY2601" s="12"/>
      <c r="AZ2601" s="12"/>
      <c r="BA2601" s="12"/>
      <c r="BB2601" s="12"/>
      <c r="BC2601" s="12"/>
      <c r="BD2601" s="12"/>
      <c r="BE2601" s="12"/>
      <c r="BF2601" s="12"/>
      <c r="BG2601" s="12"/>
      <c r="BH2601" s="12"/>
      <c r="BI2601" s="12"/>
      <c r="BJ2601" s="13"/>
      <c r="BK2601" s="13"/>
      <c r="BL2601" s="13"/>
      <c r="BM2601" s="13"/>
      <c r="BN2601" s="13"/>
    </row>
    <row r="2602" spans="4:66" x14ac:dyDescent="0.25">
      <c r="D2602" s="7"/>
      <c r="E2602" s="10"/>
      <c r="F2602" s="10"/>
      <c r="G2602" s="10"/>
      <c r="H2602" s="10"/>
      <c r="I2602" s="10"/>
      <c r="J2602" s="10"/>
      <c r="K2602" s="11"/>
      <c r="L2602" s="11"/>
      <c r="M2602" s="12"/>
      <c r="N2602" s="12"/>
      <c r="O2602" s="12"/>
      <c r="P2602" s="12"/>
      <c r="Q2602" s="12"/>
      <c r="R2602" s="12"/>
      <c r="S2602" s="12"/>
      <c r="T2602" s="12"/>
      <c r="U2602" s="12"/>
      <c r="V2602" s="12"/>
      <c r="W2602" s="12"/>
      <c r="X2602" s="12"/>
      <c r="Y2602" s="12"/>
      <c r="Z2602" s="12"/>
      <c r="AA2602" s="12"/>
      <c r="AB2602" s="12"/>
      <c r="AC2602" s="12"/>
      <c r="AD2602" s="12"/>
      <c r="AE2602" s="12"/>
      <c r="AF2602" s="12"/>
      <c r="AG2602" s="12"/>
      <c r="AH2602" s="12"/>
      <c r="AI2602" s="12"/>
      <c r="AJ2602" s="12"/>
      <c r="AK2602" s="12"/>
      <c r="AL2602" s="12"/>
      <c r="AM2602" s="12"/>
      <c r="AN2602" s="12"/>
      <c r="AO2602" s="12"/>
      <c r="AP2602" s="12"/>
      <c r="AQ2602" s="12"/>
      <c r="AR2602" s="12"/>
      <c r="AS2602" s="12"/>
      <c r="AT2602" s="12"/>
      <c r="AU2602" s="12"/>
      <c r="AV2602" s="12"/>
      <c r="AW2602" s="12"/>
      <c r="AX2602" s="12"/>
      <c r="AY2602" s="12"/>
      <c r="AZ2602" s="12"/>
      <c r="BA2602" s="12"/>
      <c r="BB2602" s="12"/>
      <c r="BC2602" s="12"/>
      <c r="BD2602" s="12"/>
      <c r="BE2602" s="12"/>
      <c r="BF2602" s="12"/>
      <c r="BG2602" s="12"/>
      <c r="BH2602" s="12"/>
      <c r="BI2602" s="12"/>
      <c r="BJ2602" s="13"/>
      <c r="BK2602" s="13"/>
      <c r="BL2602" s="13"/>
      <c r="BM2602" s="13"/>
      <c r="BN2602" s="13"/>
    </row>
    <row r="2603" spans="4:66" x14ac:dyDescent="0.25">
      <c r="D2603" s="7"/>
      <c r="E2603" s="10"/>
      <c r="F2603" s="10"/>
      <c r="G2603" s="10"/>
      <c r="H2603" s="10"/>
      <c r="I2603" s="10"/>
      <c r="J2603" s="10"/>
      <c r="K2603" s="11"/>
      <c r="L2603" s="11"/>
      <c r="M2603" s="12"/>
      <c r="N2603" s="12"/>
      <c r="O2603" s="12"/>
      <c r="P2603" s="12"/>
      <c r="Q2603" s="12"/>
      <c r="R2603" s="12"/>
      <c r="S2603" s="12"/>
      <c r="T2603" s="12"/>
      <c r="U2603" s="12"/>
      <c r="V2603" s="12"/>
      <c r="W2603" s="12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2"/>
      <c r="AS2603" s="12"/>
      <c r="AT2603" s="12"/>
      <c r="AU2603" s="12"/>
      <c r="AV2603" s="12"/>
      <c r="AW2603" s="12"/>
      <c r="AX2603" s="12"/>
      <c r="AY2603" s="12"/>
      <c r="AZ2603" s="12"/>
      <c r="BA2603" s="12"/>
      <c r="BB2603" s="12"/>
      <c r="BC2603" s="12"/>
      <c r="BD2603" s="12"/>
      <c r="BE2603" s="12"/>
      <c r="BF2603" s="12"/>
      <c r="BG2603" s="12"/>
      <c r="BH2603" s="12"/>
      <c r="BI2603" s="12"/>
      <c r="BJ2603" s="13"/>
      <c r="BK2603" s="13"/>
      <c r="BL2603" s="13"/>
      <c r="BM2603" s="13"/>
      <c r="BN2603" s="13"/>
    </row>
    <row r="2604" spans="4:66" x14ac:dyDescent="0.25">
      <c r="D2604" s="7"/>
      <c r="E2604" s="10"/>
      <c r="F2604" s="10"/>
      <c r="G2604" s="10"/>
      <c r="H2604" s="10"/>
      <c r="I2604" s="10"/>
      <c r="J2604" s="10"/>
      <c r="K2604" s="11"/>
      <c r="L2604" s="11"/>
      <c r="M2604" s="12"/>
      <c r="N2604" s="12"/>
      <c r="O2604" s="12"/>
      <c r="P2604" s="12"/>
      <c r="Q2604" s="12"/>
      <c r="R2604" s="12"/>
      <c r="S2604" s="12"/>
      <c r="T2604" s="12"/>
      <c r="U2604" s="12"/>
      <c r="V2604" s="12"/>
      <c r="W2604" s="12"/>
      <c r="X2604" s="12"/>
      <c r="Y2604" s="12"/>
      <c r="Z2604" s="12"/>
      <c r="AA2604" s="12"/>
      <c r="AB2604" s="12"/>
      <c r="AC2604" s="12"/>
      <c r="AD2604" s="12"/>
      <c r="AE2604" s="12"/>
      <c r="AF2604" s="12"/>
      <c r="AG2604" s="12"/>
      <c r="AH2604" s="12"/>
      <c r="AI2604" s="12"/>
      <c r="AJ2604" s="12"/>
      <c r="AK2604" s="12"/>
      <c r="AL2604" s="12"/>
      <c r="AM2604" s="12"/>
      <c r="AN2604" s="12"/>
      <c r="AO2604" s="12"/>
      <c r="AP2604" s="12"/>
      <c r="AQ2604" s="12"/>
      <c r="AR2604" s="12"/>
      <c r="AS2604" s="12"/>
      <c r="AT2604" s="12"/>
      <c r="AU2604" s="12"/>
      <c r="AV2604" s="12"/>
      <c r="AW2604" s="12"/>
      <c r="AX2604" s="12"/>
      <c r="AY2604" s="12"/>
      <c r="AZ2604" s="12"/>
      <c r="BA2604" s="12"/>
      <c r="BB2604" s="12"/>
      <c r="BC2604" s="12"/>
      <c r="BD2604" s="12"/>
      <c r="BE2604" s="12"/>
      <c r="BF2604" s="12"/>
      <c r="BG2604" s="12"/>
      <c r="BH2604" s="12"/>
      <c r="BI2604" s="12"/>
      <c r="BJ2604" s="13"/>
      <c r="BK2604" s="13"/>
      <c r="BL2604" s="13"/>
      <c r="BM2604" s="13"/>
      <c r="BN2604" s="13"/>
    </row>
    <row r="2605" spans="4:66" x14ac:dyDescent="0.25">
      <c r="D2605" s="7"/>
      <c r="E2605" s="10"/>
      <c r="F2605" s="10"/>
      <c r="G2605" s="10"/>
      <c r="H2605" s="10"/>
      <c r="I2605" s="10"/>
      <c r="J2605" s="10"/>
      <c r="K2605" s="11"/>
      <c r="L2605" s="11"/>
      <c r="M2605" s="12"/>
      <c r="N2605" s="12"/>
      <c r="O2605" s="12"/>
      <c r="P2605" s="12"/>
      <c r="Q2605" s="12"/>
      <c r="R2605" s="12"/>
      <c r="S2605" s="12"/>
      <c r="T2605" s="12"/>
      <c r="U2605" s="12"/>
      <c r="V2605" s="12"/>
      <c r="W2605" s="12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2"/>
      <c r="AS2605" s="12"/>
      <c r="AT2605" s="12"/>
      <c r="AU2605" s="12"/>
      <c r="AV2605" s="12"/>
      <c r="AW2605" s="12"/>
      <c r="AX2605" s="12"/>
      <c r="AY2605" s="12"/>
      <c r="AZ2605" s="12"/>
      <c r="BA2605" s="12"/>
      <c r="BB2605" s="12"/>
      <c r="BC2605" s="12"/>
      <c r="BD2605" s="12"/>
      <c r="BE2605" s="12"/>
      <c r="BF2605" s="12"/>
      <c r="BG2605" s="12"/>
      <c r="BH2605" s="12"/>
      <c r="BI2605" s="12"/>
      <c r="BJ2605" s="13"/>
      <c r="BK2605" s="13"/>
      <c r="BL2605" s="13"/>
      <c r="BM2605" s="13"/>
      <c r="BN2605" s="13"/>
    </row>
    <row r="2606" spans="4:66" x14ac:dyDescent="0.25">
      <c r="D2606" s="7"/>
      <c r="E2606" s="10"/>
      <c r="F2606" s="10"/>
      <c r="G2606" s="10"/>
      <c r="H2606" s="10"/>
      <c r="I2606" s="10"/>
      <c r="J2606" s="10"/>
      <c r="K2606" s="11"/>
      <c r="L2606" s="11"/>
      <c r="M2606" s="12"/>
      <c r="N2606" s="12"/>
      <c r="O2606" s="12"/>
      <c r="P2606" s="12"/>
      <c r="Q2606" s="12"/>
      <c r="R2606" s="12"/>
      <c r="S2606" s="12"/>
      <c r="T2606" s="12"/>
      <c r="U2606" s="12"/>
      <c r="V2606" s="12"/>
      <c r="W2606" s="12"/>
      <c r="X2606" s="12"/>
      <c r="Y2606" s="12"/>
      <c r="Z2606" s="12"/>
      <c r="AA2606" s="12"/>
      <c r="AB2606" s="12"/>
      <c r="AC2606" s="12"/>
      <c r="AD2606" s="12"/>
      <c r="AE2606" s="12"/>
      <c r="AF2606" s="12"/>
      <c r="AG2606" s="12"/>
      <c r="AH2606" s="12"/>
      <c r="AI2606" s="12"/>
      <c r="AJ2606" s="12"/>
      <c r="AK2606" s="12"/>
      <c r="AL2606" s="12"/>
      <c r="AM2606" s="12"/>
      <c r="AN2606" s="12"/>
      <c r="AO2606" s="12"/>
      <c r="AP2606" s="12"/>
      <c r="AQ2606" s="12"/>
      <c r="AR2606" s="12"/>
      <c r="AS2606" s="12"/>
      <c r="AT2606" s="12"/>
      <c r="AU2606" s="12"/>
      <c r="AV2606" s="12"/>
      <c r="AW2606" s="12"/>
      <c r="AX2606" s="12"/>
      <c r="AY2606" s="12"/>
      <c r="AZ2606" s="12"/>
      <c r="BA2606" s="12"/>
      <c r="BB2606" s="12"/>
      <c r="BC2606" s="12"/>
      <c r="BD2606" s="12"/>
      <c r="BE2606" s="12"/>
      <c r="BF2606" s="12"/>
      <c r="BG2606" s="12"/>
      <c r="BH2606" s="12"/>
      <c r="BI2606" s="12"/>
      <c r="BJ2606" s="13"/>
      <c r="BK2606" s="13"/>
      <c r="BL2606" s="13"/>
      <c r="BM2606" s="13"/>
      <c r="BN2606" s="13"/>
    </row>
    <row r="2607" spans="4:66" x14ac:dyDescent="0.25">
      <c r="D2607" s="7"/>
      <c r="E2607" s="10"/>
      <c r="F2607" s="10"/>
      <c r="G2607" s="10"/>
      <c r="H2607" s="10"/>
      <c r="I2607" s="10"/>
      <c r="J2607" s="10"/>
      <c r="K2607" s="11"/>
      <c r="L2607" s="11"/>
      <c r="M2607" s="12"/>
      <c r="N2607" s="12"/>
      <c r="O2607" s="12"/>
      <c r="P2607" s="12"/>
      <c r="Q2607" s="12"/>
      <c r="R2607" s="12"/>
      <c r="S2607" s="12"/>
      <c r="T2607" s="12"/>
      <c r="U2607" s="12"/>
      <c r="V2607" s="12"/>
      <c r="W2607" s="12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2"/>
      <c r="AS2607" s="12"/>
      <c r="AT2607" s="12"/>
      <c r="AU2607" s="12"/>
      <c r="AV2607" s="12"/>
      <c r="AW2607" s="12"/>
      <c r="AX2607" s="12"/>
      <c r="AY2607" s="12"/>
      <c r="AZ2607" s="12"/>
      <c r="BA2607" s="12"/>
      <c r="BB2607" s="12"/>
      <c r="BC2607" s="12"/>
      <c r="BD2607" s="12"/>
      <c r="BE2607" s="12"/>
      <c r="BF2607" s="12"/>
      <c r="BG2607" s="12"/>
      <c r="BH2607" s="12"/>
      <c r="BI2607" s="12"/>
      <c r="BJ2607" s="13"/>
      <c r="BK2607" s="13"/>
      <c r="BL2607" s="13"/>
      <c r="BM2607" s="13"/>
      <c r="BN2607" s="13"/>
    </row>
    <row r="2608" spans="4:66" x14ac:dyDescent="0.25">
      <c r="D2608" s="7"/>
      <c r="E2608" s="10"/>
      <c r="F2608" s="10"/>
      <c r="G2608" s="10"/>
      <c r="H2608" s="10"/>
      <c r="I2608" s="10"/>
      <c r="J2608" s="10"/>
      <c r="K2608" s="11"/>
      <c r="L2608" s="11"/>
      <c r="M2608" s="12"/>
      <c r="N2608" s="12"/>
      <c r="O2608" s="12"/>
      <c r="P2608" s="12"/>
      <c r="Q2608" s="12"/>
      <c r="R2608" s="12"/>
      <c r="S2608" s="12"/>
      <c r="T2608" s="12"/>
      <c r="U2608" s="12"/>
      <c r="V2608" s="12"/>
      <c r="W2608" s="12"/>
      <c r="X2608" s="12"/>
      <c r="Y2608" s="12"/>
      <c r="Z2608" s="12"/>
      <c r="AA2608" s="12"/>
      <c r="AB2608" s="12"/>
      <c r="AC2608" s="12"/>
      <c r="AD2608" s="12"/>
      <c r="AE2608" s="12"/>
      <c r="AF2608" s="12"/>
      <c r="AG2608" s="12"/>
      <c r="AH2608" s="12"/>
      <c r="AI2608" s="12"/>
      <c r="AJ2608" s="12"/>
      <c r="AK2608" s="12"/>
      <c r="AL2608" s="12"/>
      <c r="AM2608" s="12"/>
      <c r="AN2608" s="12"/>
      <c r="AO2608" s="12"/>
      <c r="AP2608" s="12"/>
      <c r="AQ2608" s="12"/>
      <c r="AR2608" s="12"/>
      <c r="AS2608" s="12"/>
      <c r="AT2608" s="12"/>
      <c r="AU2608" s="12"/>
      <c r="AV2608" s="12"/>
      <c r="AW2608" s="12"/>
      <c r="AX2608" s="12"/>
      <c r="AY2608" s="12"/>
      <c r="AZ2608" s="12"/>
      <c r="BA2608" s="12"/>
      <c r="BB2608" s="12"/>
      <c r="BC2608" s="12"/>
      <c r="BD2608" s="12"/>
      <c r="BE2608" s="12"/>
      <c r="BF2608" s="12"/>
      <c r="BG2608" s="12"/>
      <c r="BH2608" s="12"/>
      <c r="BI2608" s="12"/>
      <c r="BJ2608" s="13"/>
      <c r="BK2608" s="13"/>
      <c r="BL2608" s="13"/>
      <c r="BM2608" s="13"/>
      <c r="BN2608" s="13"/>
    </row>
    <row r="2609" spans="4:66" x14ac:dyDescent="0.25">
      <c r="D2609" s="7"/>
      <c r="E2609" s="10"/>
      <c r="F2609" s="10"/>
      <c r="G2609" s="10"/>
      <c r="H2609" s="10"/>
      <c r="I2609" s="10"/>
      <c r="J2609" s="10"/>
      <c r="K2609" s="11"/>
      <c r="L2609" s="11"/>
      <c r="M2609" s="12"/>
      <c r="N2609" s="12"/>
      <c r="O2609" s="12"/>
      <c r="P2609" s="12"/>
      <c r="Q2609" s="12"/>
      <c r="R2609" s="12"/>
      <c r="S2609" s="12"/>
      <c r="T2609" s="12"/>
      <c r="U2609" s="12"/>
      <c r="V2609" s="12"/>
      <c r="W2609" s="12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2"/>
      <c r="AS2609" s="12"/>
      <c r="AT2609" s="12"/>
      <c r="AU2609" s="12"/>
      <c r="AV2609" s="12"/>
      <c r="AW2609" s="12"/>
      <c r="AX2609" s="12"/>
      <c r="AY2609" s="12"/>
      <c r="AZ2609" s="12"/>
      <c r="BA2609" s="12"/>
      <c r="BB2609" s="12"/>
      <c r="BC2609" s="12"/>
      <c r="BD2609" s="12"/>
      <c r="BE2609" s="12"/>
      <c r="BF2609" s="12"/>
      <c r="BG2609" s="12"/>
      <c r="BH2609" s="12"/>
      <c r="BI2609" s="12"/>
      <c r="BJ2609" s="13"/>
      <c r="BK2609" s="13"/>
      <c r="BL2609" s="13"/>
      <c r="BM2609" s="13"/>
      <c r="BN2609" s="13"/>
    </row>
    <row r="2610" spans="4:66" x14ac:dyDescent="0.25">
      <c r="D2610" s="7"/>
      <c r="E2610" s="10"/>
      <c r="F2610" s="10"/>
      <c r="G2610" s="10"/>
      <c r="H2610" s="10"/>
      <c r="I2610" s="10"/>
      <c r="J2610" s="10"/>
      <c r="K2610" s="11"/>
      <c r="L2610" s="11"/>
      <c r="M2610" s="12"/>
      <c r="N2610" s="12"/>
      <c r="O2610" s="12"/>
      <c r="P2610" s="12"/>
      <c r="Q2610" s="12"/>
      <c r="R2610" s="12"/>
      <c r="S2610" s="12"/>
      <c r="T2610" s="12"/>
      <c r="U2610" s="12"/>
      <c r="V2610" s="12"/>
      <c r="W2610" s="12"/>
      <c r="X2610" s="12"/>
      <c r="Y2610" s="12"/>
      <c r="Z2610" s="12"/>
      <c r="AA2610" s="12"/>
      <c r="AB2610" s="12"/>
      <c r="AC2610" s="12"/>
      <c r="AD2610" s="12"/>
      <c r="AE2610" s="12"/>
      <c r="AF2610" s="12"/>
      <c r="AG2610" s="12"/>
      <c r="AH2610" s="12"/>
      <c r="AI2610" s="12"/>
      <c r="AJ2610" s="12"/>
      <c r="AK2610" s="12"/>
      <c r="AL2610" s="12"/>
      <c r="AM2610" s="12"/>
      <c r="AN2610" s="12"/>
      <c r="AO2610" s="12"/>
      <c r="AP2610" s="12"/>
      <c r="AQ2610" s="12"/>
      <c r="AR2610" s="12"/>
      <c r="AS2610" s="12"/>
      <c r="AT2610" s="12"/>
      <c r="AU2610" s="12"/>
      <c r="AV2610" s="12"/>
      <c r="AW2610" s="12"/>
      <c r="AX2610" s="12"/>
      <c r="AY2610" s="12"/>
      <c r="AZ2610" s="12"/>
      <c r="BA2610" s="12"/>
      <c r="BB2610" s="12"/>
      <c r="BC2610" s="12"/>
      <c r="BD2610" s="12"/>
      <c r="BE2610" s="12"/>
      <c r="BF2610" s="12"/>
      <c r="BG2610" s="12"/>
      <c r="BH2610" s="12"/>
      <c r="BI2610" s="12"/>
      <c r="BJ2610" s="13"/>
      <c r="BK2610" s="13"/>
      <c r="BL2610" s="13"/>
      <c r="BM2610" s="13"/>
      <c r="BN2610" s="13"/>
    </row>
    <row r="2611" spans="4:66" x14ac:dyDescent="0.25">
      <c r="D2611" s="7"/>
      <c r="E2611" s="10"/>
      <c r="F2611" s="10"/>
      <c r="G2611" s="10"/>
      <c r="H2611" s="10"/>
      <c r="I2611" s="10"/>
      <c r="J2611" s="10"/>
      <c r="K2611" s="11"/>
      <c r="L2611" s="11"/>
      <c r="M2611" s="12"/>
      <c r="N2611" s="12"/>
      <c r="O2611" s="12"/>
      <c r="P2611" s="12"/>
      <c r="Q2611" s="12"/>
      <c r="R2611" s="12"/>
      <c r="S2611" s="12"/>
      <c r="T2611" s="12"/>
      <c r="U2611" s="12"/>
      <c r="V2611" s="12"/>
      <c r="W2611" s="12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2"/>
      <c r="AS2611" s="12"/>
      <c r="AT2611" s="12"/>
      <c r="AU2611" s="12"/>
      <c r="AV2611" s="12"/>
      <c r="AW2611" s="12"/>
      <c r="AX2611" s="12"/>
      <c r="AY2611" s="12"/>
      <c r="AZ2611" s="12"/>
      <c r="BA2611" s="12"/>
      <c r="BB2611" s="12"/>
      <c r="BC2611" s="12"/>
      <c r="BD2611" s="12"/>
      <c r="BE2611" s="12"/>
      <c r="BF2611" s="12"/>
      <c r="BG2611" s="12"/>
      <c r="BH2611" s="12"/>
      <c r="BI2611" s="12"/>
      <c r="BJ2611" s="13"/>
      <c r="BK2611" s="13"/>
      <c r="BL2611" s="13"/>
      <c r="BM2611" s="13"/>
      <c r="BN2611" s="13"/>
    </row>
    <row r="2612" spans="4:66" x14ac:dyDescent="0.25">
      <c r="D2612" s="7"/>
      <c r="E2612" s="10"/>
      <c r="F2612" s="10"/>
      <c r="G2612" s="10"/>
      <c r="H2612" s="10"/>
      <c r="I2612" s="10"/>
      <c r="J2612" s="10"/>
      <c r="K2612" s="11"/>
      <c r="L2612" s="11"/>
      <c r="M2612" s="12"/>
      <c r="N2612" s="12"/>
      <c r="O2612" s="12"/>
      <c r="P2612" s="12"/>
      <c r="Q2612" s="12"/>
      <c r="R2612" s="12"/>
      <c r="S2612" s="12"/>
      <c r="T2612" s="12"/>
      <c r="U2612" s="12"/>
      <c r="V2612" s="12"/>
      <c r="W2612" s="12"/>
      <c r="X2612" s="12"/>
      <c r="Y2612" s="12"/>
      <c r="Z2612" s="12"/>
      <c r="AA2612" s="12"/>
      <c r="AB2612" s="12"/>
      <c r="AC2612" s="12"/>
      <c r="AD2612" s="12"/>
      <c r="AE2612" s="12"/>
      <c r="AF2612" s="12"/>
      <c r="AG2612" s="12"/>
      <c r="AH2612" s="12"/>
      <c r="AI2612" s="12"/>
      <c r="AJ2612" s="12"/>
      <c r="AK2612" s="12"/>
      <c r="AL2612" s="12"/>
      <c r="AM2612" s="12"/>
      <c r="AN2612" s="12"/>
      <c r="AO2612" s="12"/>
      <c r="AP2612" s="12"/>
      <c r="AQ2612" s="12"/>
      <c r="AR2612" s="12"/>
      <c r="AS2612" s="12"/>
      <c r="AT2612" s="12"/>
      <c r="AU2612" s="12"/>
      <c r="AV2612" s="12"/>
      <c r="AW2612" s="12"/>
      <c r="AX2612" s="12"/>
      <c r="AY2612" s="12"/>
      <c r="AZ2612" s="12"/>
      <c r="BA2612" s="12"/>
      <c r="BB2612" s="12"/>
      <c r="BC2612" s="12"/>
      <c r="BD2612" s="12"/>
      <c r="BE2612" s="12"/>
      <c r="BF2612" s="12"/>
      <c r="BG2612" s="12"/>
      <c r="BH2612" s="12"/>
      <c r="BI2612" s="12"/>
      <c r="BJ2612" s="13"/>
      <c r="BK2612" s="13"/>
      <c r="BL2612" s="13"/>
      <c r="BM2612" s="13"/>
      <c r="BN2612" s="13"/>
    </row>
    <row r="2613" spans="4:66" x14ac:dyDescent="0.25">
      <c r="D2613" s="7"/>
      <c r="E2613" s="10"/>
      <c r="F2613" s="10"/>
      <c r="G2613" s="10"/>
      <c r="H2613" s="10"/>
      <c r="I2613" s="10"/>
      <c r="J2613" s="10"/>
      <c r="K2613" s="11"/>
      <c r="L2613" s="11"/>
      <c r="M2613" s="12"/>
      <c r="N2613" s="12"/>
      <c r="O2613" s="12"/>
      <c r="P2613" s="12"/>
      <c r="Q2613" s="12"/>
      <c r="R2613" s="12"/>
      <c r="S2613" s="12"/>
      <c r="T2613" s="12"/>
      <c r="U2613" s="12"/>
      <c r="V2613" s="12"/>
      <c r="W2613" s="12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2"/>
      <c r="AS2613" s="12"/>
      <c r="AT2613" s="12"/>
      <c r="AU2613" s="12"/>
      <c r="AV2613" s="12"/>
      <c r="AW2613" s="12"/>
      <c r="AX2613" s="12"/>
      <c r="AY2613" s="12"/>
      <c r="AZ2613" s="12"/>
      <c r="BA2613" s="12"/>
      <c r="BB2613" s="12"/>
      <c r="BC2613" s="12"/>
      <c r="BD2613" s="12"/>
      <c r="BE2613" s="12"/>
      <c r="BF2613" s="12"/>
      <c r="BG2613" s="12"/>
      <c r="BH2613" s="12"/>
      <c r="BI2613" s="12"/>
      <c r="BJ2613" s="13"/>
      <c r="BK2613" s="13"/>
      <c r="BL2613" s="13"/>
      <c r="BM2613" s="13"/>
      <c r="BN2613" s="13"/>
    </row>
    <row r="2614" spans="4:66" x14ac:dyDescent="0.25">
      <c r="D2614" s="7"/>
      <c r="E2614" s="10"/>
      <c r="F2614" s="10"/>
      <c r="G2614" s="10"/>
      <c r="H2614" s="10"/>
      <c r="I2614" s="10"/>
      <c r="J2614" s="10"/>
      <c r="K2614" s="11"/>
      <c r="L2614" s="11"/>
      <c r="M2614" s="12"/>
      <c r="N2614" s="12"/>
      <c r="O2614" s="12"/>
      <c r="P2614" s="12"/>
      <c r="Q2614" s="12"/>
      <c r="R2614" s="12"/>
      <c r="S2614" s="12"/>
      <c r="T2614" s="12"/>
      <c r="U2614" s="12"/>
      <c r="V2614" s="12"/>
      <c r="W2614" s="12"/>
      <c r="X2614" s="12"/>
      <c r="Y2614" s="12"/>
      <c r="Z2614" s="12"/>
      <c r="AA2614" s="12"/>
      <c r="AB2614" s="12"/>
      <c r="AC2614" s="12"/>
      <c r="AD2614" s="12"/>
      <c r="AE2614" s="12"/>
      <c r="AF2614" s="12"/>
      <c r="AG2614" s="12"/>
      <c r="AH2614" s="12"/>
      <c r="AI2614" s="12"/>
      <c r="AJ2614" s="12"/>
      <c r="AK2614" s="12"/>
      <c r="AL2614" s="12"/>
      <c r="AM2614" s="12"/>
      <c r="AN2614" s="12"/>
      <c r="AO2614" s="12"/>
      <c r="AP2614" s="12"/>
      <c r="AQ2614" s="12"/>
      <c r="AR2614" s="12"/>
      <c r="AS2614" s="12"/>
      <c r="AT2614" s="12"/>
      <c r="AU2614" s="12"/>
      <c r="AV2614" s="12"/>
      <c r="AW2614" s="12"/>
      <c r="AX2614" s="12"/>
      <c r="AY2614" s="12"/>
      <c r="AZ2614" s="12"/>
      <c r="BA2614" s="12"/>
      <c r="BB2614" s="12"/>
      <c r="BC2614" s="12"/>
      <c r="BD2614" s="12"/>
      <c r="BE2614" s="12"/>
      <c r="BF2614" s="12"/>
      <c r="BG2614" s="12"/>
      <c r="BH2614" s="12"/>
      <c r="BI2614" s="12"/>
      <c r="BJ2614" s="13"/>
      <c r="BK2614" s="13"/>
      <c r="BL2614" s="13"/>
      <c r="BM2614" s="13"/>
      <c r="BN2614" s="13"/>
    </row>
    <row r="2615" spans="4:66" x14ac:dyDescent="0.25">
      <c r="D2615" s="7"/>
      <c r="E2615" s="10"/>
      <c r="F2615" s="10"/>
      <c r="G2615" s="10"/>
      <c r="H2615" s="10"/>
      <c r="I2615" s="10"/>
      <c r="J2615" s="10"/>
      <c r="K2615" s="11"/>
      <c r="L2615" s="11"/>
      <c r="M2615" s="12"/>
      <c r="N2615" s="12"/>
      <c r="O2615" s="12"/>
      <c r="P2615" s="12"/>
      <c r="Q2615" s="12"/>
      <c r="R2615" s="12"/>
      <c r="S2615" s="12"/>
      <c r="T2615" s="12"/>
      <c r="U2615" s="12"/>
      <c r="V2615" s="12"/>
      <c r="W2615" s="12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2"/>
      <c r="AS2615" s="12"/>
      <c r="AT2615" s="12"/>
      <c r="AU2615" s="12"/>
      <c r="AV2615" s="12"/>
      <c r="AW2615" s="12"/>
      <c r="AX2615" s="12"/>
      <c r="AY2615" s="12"/>
      <c r="AZ2615" s="12"/>
      <c r="BA2615" s="12"/>
      <c r="BB2615" s="12"/>
      <c r="BC2615" s="12"/>
      <c r="BD2615" s="12"/>
      <c r="BE2615" s="12"/>
      <c r="BF2615" s="12"/>
      <c r="BG2615" s="12"/>
      <c r="BH2615" s="12"/>
      <c r="BI2615" s="12"/>
      <c r="BJ2615" s="13"/>
      <c r="BK2615" s="13"/>
      <c r="BL2615" s="13"/>
      <c r="BM2615" s="13"/>
      <c r="BN2615" s="13"/>
    </row>
    <row r="2616" spans="4:66" x14ac:dyDescent="0.25">
      <c r="D2616" s="7"/>
      <c r="E2616" s="10"/>
      <c r="F2616" s="10"/>
      <c r="G2616" s="10"/>
      <c r="H2616" s="10"/>
      <c r="I2616" s="10"/>
      <c r="J2616" s="10"/>
      <c r="K2616" s="11"/>
      <c r="L2616" s="11"/>
      <c r="M2616" s="12"/>
      <c r="N2616" s="12"/>
      <c r="O2616" s="12"/>
      <c r="P2616" s="12"/>
      <c r="Q2616" s="12"/>
      <c r="R2616" s="12"/>
      <c r="S2616" s="12"/>
      <c r="T2616" s="12"/>
      <c r="U2616" s="12"/>
      <c r="V2616" s="12"/>
      <c r="W2616" s="12"/>
      <c r="X2616" s="12"/>
      <c r="Y2616" s="12"/>
      <c r="Z2616" s="12"/>
      <c r="AA2616" s="12"/>
      <c r="AB2616" s="12"/>
      <c r="AC2616" s="12"/>
      <c r="AD2616" s="12"/>
      <c r="AE2616" s="12"/>
      <c r="AF2616" s="12"/>
      <c r="AG2616" s="12"/>
      <c r="AH2616" s="12"/>
      <c r="AI2616" s="12"/>
      <c r="AJ2616" s="12"/>
      <c r="AK2616" s="12"/>
      <c r="AL2616" s="12"/>
      <c r="AM2616" s="12"/>
      <c r="AN2616" s="12"/>
      <c r="AO2616" s="12"/>
      <c r="AP2616" s="12"/>
      <c r="AQ2616" s="12"/>
      <c r="AR2616" s="12"/>
      <c r="AS2616" s="12"/>
      <c r="AT2616" s="12"/>
      <c r="AU2616" s="12"/>
      <c r="AV2616" s="12"/>
      <c r="AW2616" s="12"/>
      <c r="AX2616" s="12"/>
      <c r="AY2616" s="12"/>
      <c r="AZ2616" s="12"/>
      <c r="BA2616" s="12"/>
      <c r="BB2616" s="12"/>
      <c r="BC2616" s="12"/>
      <c r="BD2616" s="12"/>
      <c r="BE2616" s="12"/>
      <c r="BF2616" s="12"/>
      <c r="BG2616" s="12"/>
      <c r="BH2616" s="12"/>
      <c r="BI2616" s="12"/>
      <c r="BJ2616" s="13"/>
      <c r="BK2616" s="13"/>
      <c r="BL2616" s="13"/>
      <c r="BM2616" s="13"/>
      <c r="BN2616" s="13"/>
    </row>
    <row r="2617" spans="4:66" x14ac:dyDescent="0.25">
      <c r="D2617" s="7"/>
      <c r="E2617" s="10"/>
      <c r="F2617" s="10"/>
      <c r="G2617" s="10"/>
      <c r="H2617" s="10"/>
      <c r="I2617" s="10"/>
      <c r="J2617" s="10"/>
      <c r="K2617" s="11"/>
      <c r="L2617" s="11"/>
      <c r="M2617" s="12"/>
      <c r="N2617" s="12"/>
      <c r="O2617" s="12"/>
      <c r="P2617" s="12"/>
      <c r="Q2617" s="12"/>
      <c r="R2617" s="12"/>
      <c r="S2617" s="12"/>
      <c r="T2617" s="12"/>
      <c r="U2617" s="12"/>
      <c r="V2617" s="12"/>
      <c r="W2617" s="12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2"/>
      <c r="AS2617" s="12"/>
      <c r="AT2617" s="12"/>
      <c r="AU2617" s="12"/>
      <c r="AV2617" s="12"/>
      <c r="AW2617" s="12"/>
      <c r="AX2617" s="12"/>
      <c r="AY2617" s="12"/>
      <c r="AZ2617" s="12"/>
      <c r="BA2617" s="12"/>
      <c r="BB2617" s="12"/>
      <c r="BC2617" s="12"/>
      <c r="BD2617" s="12"/>
      <c r="BE2617" s="12"/>
      <c r="BF2617" s="12"/>
      <c r="BG2617" s="12"/>
      <c r="BH2617" s="12"/>
      <c r="BI2617" s="12"/>
      <c r="BJ2617" s="13"/>
      <c r="BK2617" s="13"/>
      <c r="BL2617" s="13"/>
      <c r="BM2617" s="13"/>
      <c r="BN2617" s="13"/>
    </row>
    <row r="2618" spans="4:66" x14ac:dyDescent="0.25">
      <c r="D2618" s="7"/>
      <c r="E2618" s="10"/>
      <c r="F2618" s="10"/>
      <c r="G2618" s="10"/>
      <c r="H2618" s="10"/>
      <c r="I2618" s="10"/>
      <c r="J2618" s="10"/>
      <c r="K2618" s="11"/>
      <c r="L2618" s="11"/>
      <c r="M2618" s="12"/>
      <c r="N2618" s="12"/>
      <c r="O2618" s="12"/>
      <c r="P2618" s="12"/>
      <c r="Q2618" s="12"/>
      <c r="R2618" s="12"/>
      <c r="S2618" s="12"/>
      <c r="T2618" s="12"/>
      <c r="U2618" s="12"/>
      <c r="V2618" s="12"/>
      <c r="W2618" s="12"/>
      <c r="X2618" s="12"/>
      <c r="Y2618" s="12"/>
      <c r="Z2618" s="12"/>
      <c r="AA2618" s="12"/>
      <c r="AB2618" s="12"/>
      <c r="AC2618" s="12"/>
      <c r="AD2618" s="12"/>
      <c r="AE2618" s="12"/>
      <c r="AF2618" s="12"/>
      <c r="AG2618" s="12"/>
      <c r="AH2618" s="12"/>
      <c r="AI2618" s="12"/>
      <c r="AJ2618" s="12"/>
      <c r="AK2618" s="12"/>
      <c r="AL2618" s="12"/>
      <c r="AM2618" s="12"/>
      <c r="AN2618" s="12"/>
      <c r="AO2618" s="12"/>
      <c r="AP2618" s="12"/>
      <c r="AQ2618" s="12"/>
      <c r="AR2618" s="12"/>
      <c r="AS2618" s="12"/>
      <c r="AT2618" s="12"/>
      <c r="AU2618" s="12"/>
      <c r="AV2618" s="12"/>
      <c r="AW2618" s="12"/>
      <c r="AX2618" s="12"/>
      <c r="AY2618" s="12"/>
      <c r="AZ2618" s="12"/>
      <c r="BA2618" s="12"/>
      <c r="BB2618" s="12"/>
      <c r="BC2618" s="12"/>
      <c r="BD2618" s="12"/>
      <c r="BE2618" s="12"/>
      <c r="BF2618" s="12"/>
      <c r="BG2618" s="12"/>
      <c r="BH2618" s="12"/>
      <c r="BI2618" s="12"/>
      <c r="BJ2618" s="13"/>
      <c r="BK2618" s="13"/>
      <c r="BL2618" s="13"/>
      <c r="BM2618" s="13"/>
      <c r="BN2618" s="13"/>
    </row>
    <row r="2619" spans="4:66" x14ac:dyDescent="0.25">
      <c r="D2619" s="7"/>
      <c r="E2619" s="10"/>
      <c r="F2619" s="10"/>
      <c r="G2619" s="10"/>
      <c r="H2619" s="10"/>
      <c r="I2619" s="10"/>
      <c r="J2619" s="10"/>
      <c r="K2619" s="11"/>
      <c r="L2619" s="11"/>
      <c r="M2619" s="12"/>
      <c r="N2619" s="12"/>
      <c r="O2619" s="12"/>
      <c r="P2619" s="12"/>
      <c r="Q2619" s="12"/>
      <c r="R2619" s="12"/>
      <c r="S2619" s="12"/>
      <c r="T2619" s="12"/>
      <c r="U2619" s="12"/>
      <c r="V2619" s="12"/>
      <c r="W2619" s="12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2"/>
      <c r="AS2619" s="12"/>
      <c r="AT2619" s="12"/>
      <c r="AU2619" s="12"/>
      <c r="AV2619" s="12"/>
      <c r="AW2619" s="12"/>
      <c r="AX2619" s="12"/>
      <c r="AY2619" s="12"/>
      <c r="AZ2619" s="12"/>
      <c r="BA2619" s="12"/>
      <c r="BB2619" s="12"/>
      <c r="BC2619" s="12"/>
      <c r="BD2619" s="12"/>
      <c r="BE2619" s="12"/>
      <c r="BF2619" s="12"/>
      <c r="BG2619" s="12"/>
      <c r="BH2619" s="12"/>
      <c r="BI2619" s="12"/>
      <c r="BJ2619" s="13"/>
      <c r="BK2619" s="13"/>
      <c r="BL2619" s="13"/>
      <c r="BM2619" s="13"/>
      <c r="BN2619" s="13"/>
    </row>
    <row r="2620" spans="4:66" x14ac:dyDescent="0.25">
      <c r="D2620" s="7"/>
      <c r="E2620" s="10"/>
      <c r="F2620" s="10"/>
      <c r="G2620" s="10"/>
      <c r="H2620" s="10"/>
      <c r="I2620" s="10"/>
      <c r="J2620" s="10"/>
      <c r="K2620" s="11"/>
      <c r="L2620" s="11"/>
      <c r="M2620" s="12"/>
      <c r="N2620" s="12"/>
      <c r="O2620" s="12"/>
      <c r="P2620" s="12"/>
      <c r="Q2620" s="12"/>
      <c r="R2620" s="12"/>
      <c r="S2620" s="12"/>
      <c r="T2620" s="12"/>
      <c r="U2620" s="12"/>
      <c r="V2620" s="12"/>
      <c r="W2620" s="12"/>
      <c r="X2620" s="12"/>
      <c r="Y2620" s="12"/>
      <c r="Z2620" s="12"/>
      <c r="AA2620" s="12"/>
      <c r="AB2620" s="12"/>
      <c r="AC2620" s="12"/>
      <c r="AD2620" s="12"/>
      <c r="AE2620" s="12"/>
      <c r="AF2620" s="12"/>
      <c r="AG2620" s="12"/>
      <c r="AH2620" s="12"/>
      <c r="AI2620" s="12"/>
      <c r="AJ2620" s="12"/>
      <c r="AK2620" s="12"/>
      <c r="AL2620" s="12"/>
      <c r="AM2620" s="12"/>
      <c r="AN2620" s="12"/>
      <c r="AO2620" s="12"/>
      <c r="AP2620" s="12"/>
      <c r="AQ2620" s="12"/>
      <c r="AR2620" s="12"/>
      <c r="AS2620" s="12"/>
      <c r="AT2620" s="12"/>
      <c r="AU2620" s="12"/>
      <c r="AV2620" s="12"/>
      <c r="AW2620" s="12"/>
      <c r="AX2620" s="12"/>
      <c r="AY2620" s="12"/>
      <c r="AZ2620" s="12"/>
      <c r="BA2620" s="12"/>
      <c r="BB2620" s="12"/>
      <c r="BC2620" s="12"/>
      <c r="BD2620" s="12"/>
      <c r="BE2620" s="12"/>
      <c r="BF2620" s="12"/>
      <c r="BG2620" s="12"/>
      <c r="BH2620" s="12"/>
      <c r="BI2620" s="12"/>
      <c r="BJ2620" s="13"/>
      <c r="BK2620" s="13"/>
      <c r="BL2620" s="13"/>
      <c r="BM2620" s="13"/>
      <c r="BN2620" s="13"/>
    </row>
    <row r="2621" spans="4:66" x14ac:dyDescent="0.25">
      <c r="D2621" s="7"/>
      <c r="E2621" s="10"/>
      <c r="F2621" s="10"/>
      <c r="G2621" s="10"/>
      <c r="H2621" s="10"/>
      <c r="I2621" s="10"/>
      <c r="J2621" s="10"/>
      <c r="K2621" s="11"/>
      <c r="L2621" s="11"/>
      <c r="M2621" s="12"/>
      <c r="N2621" s="12"/>
      <c r="O2621" s="12"/>
      <c r="P2621" s="12"/>
      <c r="Q2621" s="12"/>
      <c r="R2621" s="12"/>
      <c r="S2621" s="12"/>
      <c r="T2621" s="12"/>
      <c r="U2621" s="12"/>
      <c r="V2621" s="12"/>
      <c r="W2621" s="12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2"/>
      <c r="AS2621" s="12"/>
      <c r="AT2621" s="12"/>
      <c r="AU2621" s="12"/>
      <c r="AV2621" s="12"/>
      <c r="AW2621" s="12"/>
      <c r="AX2621" s="12"/>
      <c r="AY2621" s="12"/>
      <c r="AZ2621" s="12"/>
      <c r="BA2621" s="12"/>
      <c r="BB2621" s="12"/>
      <c r="BC2621" s="12"/>
      <c r="BD2621" s="12"/>
      <c r="BE2621" s="12"/>
      <c r="BF2621" s="12"/>
      <c r="BG2621" s="12"/>
      <c r="BH2621" s="12"/>
      <c r="BI2621" s="12"/>
      <c r="BJ2621" s="13"/>
      <c r="BK2621" s="13"/>
      <c r="BL2621" s="13"/>
      <c r="BM2621" s="13"/>
      <c r="BN2621" s="13"/>
    </row>
    <row r="2622" spans="4:66" x14ac:dyDescent="0.25">
      <c r="D2622" s="7"/>
      <c r="E2622" s="10"/>
      <c r="F2622" s="10"/>
      <c r="G2622" s="10"/>
      <c r="H2622" s="10"/>
      <c r="I2622" s="10"/>
      <c r="J2622" s="10"/>
      <c r="K2622" s="11"/>
      <c r="L2622" s="11"/>
      <c r="M2622" s="12"/>
      <c r="N2622" s="12"/>
      <c r="O2622" s="12"/>
      <c r="P2622" s="12"/>
      <c r="Q2622" s="12"/>
      <c r="R2622" s="12"/>
      <c r="S2622" s="12"/>
      <c r="T2622" s="12"/>
      <c r="U2622" s="12"/>
      <c r="V2622" s="12"/>
      <c r="W2622" s="12"/>
      <c r="X2622" s="12"/>
      <c r="Y2622" s="12"/>
      <c r="Z2622" s="12"/>
      <c r="AA2622" s="12"/>
      <c r="AB2622" s="12"/>
      <c r="AC2622" s="12"/>
      <c r="AD2622" s="12"/>
      <c r="AE2622" s="12"/>
      <c r="AF2622" s="12"/>
      <c r="AG2622" s="12"/>
      <c r="AH2622" s="12"/>
      <c r="AI2622" s="12"/>
      <c r="AJ2622" s="12"/>
      <c r="AK2622" s="12"/>
      <c r="AL2622" s="12"/>
      <c r="AM2622" s="12"/>
      <c r="AN2622" s="12"/>
      <c r="AO2622" s="12"/>
      <c r="AP2622" s="12"/>
      <c r="AQ2622" s="12"/>
      <c r="AR2622" s="12"/>
      <c r="AS2622" s="12"/>
      <c r="AT2622" s="12"/>
      <c r="AU2622" s="12"/>
      <c r="AV2622" s="12"/>
      <c r="AW2622" s="12"/>
      <c r="AX2622" s="12"/>
      <c r="AY2622" s="12"/>
      <c r="AZ2622" s="12"/>
      <c r="BA2622" s="12"/>
      <c r="BB2622" s="12"/>
      <c r="BC2622" s="12"/>
      <c r="BD2622" s="12"/>
      <c r="BE2622" s="12"/>
      <c r="BF2622" s="12"/>
      <c r="BG2622" s="12"/>
      <c r="BH2622" s="12"/>
      <c r="BI2622" s="12"/>
      <c r="BJ2622" s="13"/>
      <c r="BK2622" s="13"/>
      <c r="BL2622" s="13"/>
      <c r="BM2622" s="13"/>
      <c r="BN2622" s="13"/>
    </row>
    <row r="2623" spans="4:66" x14ac:dyDescent="0.25">
      <c r="D2623" s="7"/>
      <c r="E2623" s="10"/>
      <c r="F2623" s="10"/>
      <c r="G2623" s="10"/>
      <c r="H2623" s="10"/>
      <c r="I2623" s="10"/>
      <c r="J2623" s="10"/>
      <c r="K2623" s="11"/>
      <c r="L2623" s="11"/>
      <c r="M2623" s="12"/>
      <c r="N2623" s="12"/>
      <c r="O2623" s="12"/>
      <c r="P2623" s="12"/>
      <c r="Q2623" s="12"/>
      <c r="R2623" s="12"/>
      <c r="S2623" s="12"/>
      <c r="T2623" s="12"/>
      <c r="U2623" s="12"/>
      <c r="V2623" s="12"/>
      <c r="W2623" s="12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2"/>
      <c r="AS2623" s="12"/>
      <c r="AT2623" s="12"/>
      <c r="AU2623" s="12"/>
      <c r="AV2623" s="12"/>
      <c r="AW2623" s="12"/>
      <c r="AX2623" s="12"/>
      <c r="AY2623" s="12"/>
      <c r="AZ2623" s="12"/>
      <c r="BA2623" s="12"/>
      <c r="BB2623" s="12"/>
      <c r="BC2623" s="12"/>
      <c r="BD2623" s="12"/>
      <c r="BE2623" s="12"/>
      <c r="BF2623" s="12"/>
      <c r="BG2623" s="12"/>
      <c r="BH2623" s="12"/>
      <c r="BI2623" s="12"/>
      <c r="BJ2623" s="13"/>
      <c r="BK2623" s="13"/>
      <c r="BL2623" s="13"/>
      <c r="BM2623" s="13"/>
      <c r="BN2623" s="13"/>
    </row>
    <row r="2624" spans="4:66" x14ac:dyDescent="0.25">
      <c r="D2624" s="7"/>
      <c r="E2624" s="10"/>
      <c r="F2624" s="10"/>
      <c r="G2624" s="10"/>
      <c r="H2624" s="10"/>
      <c r="I2624" s="10"/>
      <c r="J2624" s="10"/>
      <c r="K2624" s="11"/>
      <c r="L2624" s="11"/>
      <c r="M2624" s="12"/>
      <c r="N2624" s="12"/>
      <c r="O2624" s="12"/>
      <c r="P2624" s="12"/>
      <c r="Q2624" s="12"/>
      <c r="R2624" s="12"/>
      <c r="S2624" s="12"/>
      <c r="T2624" s="12"/>
      <c r="U2624" s="12"/>
      <c r="V2624" s="12"/>
      <c r="W2624" s="12"/>
      <c r="X2624" s="12"/>
      <c r="Y2624" s="12"/>
      <c r="Z2624" s="12"/>
      <c r="AA2624" s="12"/>
      <c r="AB2624" s="12"/>
      <c r="AC2624" s="12"/>
      <c r="AD2624" s="12"/>
      <c r="AE2624" s="12"/>
      <c r="AF2624" s="12"/>
      <c r="AG2624" s="12"/>
      <c r="AH2624" s="12"/>
      <c r="AI2624" s="12"/>
      <c r="AJ2624" s="12"/>
      <c r="AK2624" s="12"/>
      <c r="AL2624" s="12"/>
      <c r="AM2624" s="12"/>
      <c r="AN2624" s="12"/>
      <c r="AO2624" s="12"/>
      <c r="AP2624" s="12"/>
      <c r="AQ2624" s="12"/>
      <c r="AR2624" s="12"/>
      <c r="AS2624" s="12"/>
      <c r="AT2624" s="12"/>
      <c r="AU2624" s="12"/>
      <c r="AV2624" s="12"/>
      <c r="AW2624" s="12"/>
      <c r="AX2624" s="12"/>
      <c r="AY2624" s="12"/>
      <c r="AZ2624" s="12"/>
      <c r="BA2624" s="12"/>
      <c r="BB2624" s="12"/>
      <c r="BC2624" s="12"/>
      <c r="BD2624" s="12"/>
      <c r="BE2624" s="12"/>
      <c r="BF2624" s="12"/>
      <c r="BG2624" s="12"/>
      <c r="BH2624" s="12"/>
      <c r="BI2624" s="12"/>
      <c r="BJ2624" s="13"/>
      <c r="BK2624" s="13"/>
      <c r="BL2624" s="13"/>
      <c r="BM2624" s="13"/>
      <c r="BN2624" s="13"/>
    </row>
    <row r="2625" spans="4:66" x14ac:dyDescent="0.25">
      <c r="D2625" s="7"/>
      <c r="E2625" s="10"/>
      <c r="F2625" s="10"/>
      <c r="G2625" s="10"/>
      <c r="H2625" s="10"/>
      <c r="I2625" s="10"/>
      <c r="J2625" s="10"/>
      <c r="K2625" s="11"/>
      <c r="L2625" s="11"/>
      <c r="M2625" s="12"/>
      <c r="N2625" s="12"/>
      <c r="O2625" s="12"/>
      <c r="P2625" s="12"/>
      <c r="Q2625" s="12"/>
      <c r="R2625" s="12"/>
      <c r="S2625" s="12"/>
      <c r="T2625" s="12"/>
      <c r="U2625" s="12"/>
      <c r="V2625" s="12"/>
      <c r="W2625" s="12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2"/>
      <c r="AS2625" s="12"/>
      <c r="AT2625" s="12"/>
      <c r="AU2625" s="12"/>
      <c r="AV2625" s="12"/>
      <c r="AW2625" s="12"/>
      <c r="AX2625" s="12"/>
      <c r="AY2625" s="12"/>
      <c r="AZ2625" s="12"/>
      <c r="BA2625" s="12"/>
      <c r="BB2625" s="12"/>
      <c r="BC2625" s="12"/>
      <c r="BD2625" s="12"/>
      <c r="BE2625" s="12"/>
      <c r="BF2625" s="12"/>
      <c r="BG2625" s="12"/>
      <c r="BH2625" s="12"/>
      <c r="BI2625" s="12"/>
      <c r="BJ2625" s="13"/>
      <c r="BK2625" s="13"/>
      <c r="BL2625" s="13"/>
      <c r="BM2625" s="13"/>
      <c r="BN2625" s="13"/>
    </row>
    <row r="2626" spans="4:66" x14ac:dyDescent="0.25">
      <c r="D2626" s="7"/>
      <c r="E2626" s="10"/>
      <c r="F2626" s="10"/>
      <c r="G2626" s="10"/>
      <c r="H2626" s="10"/>
      <c r="I2626" s="10"/>
      <c r="J2626" s="10"/>
      <c r="K2626" s="11"/>
      <c r="L2626" s="11"/>
      <c r="M2626" s="12"/>
      <c r="N2626" s="12"/>
      <c r="O2626" s="12"/>
      <c r="P2626" s="12"/>
      <c r="Q2626" s="12"/>
      <c r="R2626" s="12"/>
      <c r="S2626" s="12"/>
      <c r="T2626" s="12"/>
      <c r="U2626" s="12"/>
      <c r="V2626" s="12"/>
      <c r="W2626" s="12"/>
      <c r="X2626" s="12"/>
      <c r="Y2626" s="12"/>
      <c r="Z2626" s="12"/>
      <c r="AA2626" s="12"/>
      <c r="AB2626" s="12"/>
      <c r="AC2626" s="12"/>
      <c r="AD2626" s="12"/>
      <c r="AE2626" s="12"/>
      <c r="AF2626" s="12"/>
      <c r="AG2626" s="12"/>
      <c r="AH2626" s="12"/>
      <c r="AI2626" s="12"/>
      <c r="AJ2626" s="12"/>
      <c r="AK2626" s="12"/>
      <c r="AL2626" s="12"/>
      <c r="AM2626" s="12"/>
      <c r="AN2626" s="12"/>
      <c r="AO2626" s="12"/>
      <c r="AP2626" s="12"/>
      <c r="AQ2626" s="12"/>
      <c r="AR2626" s="12"/>
      <c r="AS2626" s="12"/>
      <c r="AT2626" s="12"/>
      <c r="AU2626" s="12"/>
      <c r="AV2626" s="12"/>
      <c r="AW2626" s="12"/>
      <c r="AX2626" s="12"/>
      <c r="AY2626" s="12"/>
      <c r="AZ2626" s="12"/>
      <c r="BA2626" s="12"/>
      <c r="BB2626" s="12"/>
      <c r="BC2626" s="12"/>
      <c r="BD2626" s="12"/>
      <c r="BE2626" s="12"/>
      <c r="BF2626" s="12"/>
      <c r="BG2626" s="12"/>
      <c r="BH2626" s="12"/>
      <c r="BI2626" s="12"/>
      <c r="BJ2626" s="13"/>
      <c r="BK2626" s="13"/>
      <c r="BL2626" s="13"/>
      <c r="BM2626" s="13"/>
      <c r="BN2626" s="13"/>
    </row>
    <row r="2627" spans="4:66" x14ac:dyDescent="0.25">
      <c r="D2627" s="7"/>
      <c r="E2627" s="10"/>
      <c r="F2627" s="10"/>
      <c r="G2627" s="10"/>
      <c r="H2627" s="10"/>
      <c r="I2627" s="10"/>
      <c r="J2627" s="10"/>
      <c r="K2627" s="11"/>
      <c r="L2627" s="11"/>
      <c r="M2627" s="12"/>
      <c r="N2627" s="12"/>
      <c r="O2627" s="12"/>
      <c r="P2627" s="12"/>
      <c r="Q2627" s="12"/>
      <c r="R2627" s="12"/>
      <c r="S2627" s="12"/>
      <c r="T2627" s="12"/>
      <c r="U2627" s="12"/>
      <c r="V2627" s="12"/>
      <c r="W2627" s="12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2"/>
      <c r="AS2627" s="12"/>
      <c r="AT2627" s="12"/>
      <c r="AU2627" s="12"/>
      <c r="AV2627" s="12"/>
      <c r="AW2627" s="12"/>
      <c r="AX2627" s="12"/>
      <c r="AY2627" s="12"/>
      <c r="AZ2627" s="12"/>
      <c r="BA2627" s="12"/>
      <c r="BB2627" s="12"/>
      <c r="BC2627" s="12"/>
      <c r="BD2627" s="12"/>
      <c r="BE2627" s="12"/>
      <c r="BF2627" s="12"/>
      <c r="BG2627" s="12"/>
      <c r="BH2627" s="12"/>
      <c r="BI2627" s="12"/>
      <c r="BJ2627" s="13"/>
      <c r="BK2627" s="13"/>
      <c r="BL2627" s="13"/>
      <c r="BM2627" s="13"/>
      <c r="BN2627" s="13"/>
    </row>
    <row r="2628" spans="4:66" x14ac:dyDescent="0.25">
      <c r="D2628" s="7"/>
      <c r="E2628" s="10"/>
      <c r="F2628" s="10"/>
      <c r="G2628" s="10"/>
      <c r="H2628" s="10"/>
      <c r="I2628" s="10"/>
      <c r="J2628" s="10"/>
      <c r="K2628" s="11"/>
      <c r="L2628" s="11"/>
      <c r="M2628" s="12"/>
      <c r="N2628" s="12"/>
      <c r="O2628" s="12"/>
      <c r="P2628" s="12"/>
      <c r="Q2628" s="12"/>
      <c r="R2628" s="12"/>
      <c r="S2628" s="12"/>
      <c r="T2628" s="12"/>
      <c r="U2628" s="12"/>
      <c r="V2628" s="12"/>
      <c r="W2628" s="12"/>
      <c r="X2628" s="12"/>
      <c r="Y2628" s="12"/>
      <c r="Z2628" s="12"/>
      <c r="AA2628" s="12"/>
      <c r="AB2628" s="12"/>
      <c r="AC2628" s="12"/>
      <c r="AD2628" s="12"/>
      <c r="AE2628" s="12"/>
      <c r="AF2628" s="12"/>
      <c r="AG2628" s="12"/>
      <c r="AH2628" s="12"/>
      <c r="AI2628" s="12"/>
      <c r="AJ2628" s="12"/>
      <c r="AK2628" s="12"/>
      <c r="AL2628" s="12"/>
      <c r="AM2628" s="12"/>
      <c r="AN2628" s="12"/>
      <c r="AO2628" s="12"/>
      <c r="AP2628" s="12"/>
      <c r="AQ2628" s="12"/>
      <c r="AR2628" s="12"/>
      <c r="AS2628" s="12"/>
      <c r="AT2628" s="12"/>
      <c r="AU2628" s="12"/>
      <c r="AV2628" s="12"/>
      <c r="AW2628" s="12"/>
      <c r="AX2628" s="12"/>
      <c r="AY2628" s="12"/>
      <c r="AZ2628" s="12"/>
      <c r="BA2628" s="12"/>
      <c r="BB2628" s="12"/>
      <c r="BC2628" s="12"/>
      <c r="BD2628" s="12"/>
      <c r="BE2628" s="12"/>
      <c r="BF2628" s="12"/>
      <c r="BG2628" s="12"/>
      <c r="BH2628" s="12"/>
      <c r="BI2628" s="12"/>
      <c r="BJ2628" s="13"/>
      <c r="BK2628" s="13"/>
      <c r="BL2628" s="13"/>
      <c r="BM2628" s="13"/>
      <c r="BN2628" s="13"/>
    </row>
    <row r="2629" spans="4:66" x14ac:dyDescent="0.25">
      <c r="D2629" s="7"/>
      <c r="E2629" s="10"/>
      <c r="F2629" s="10"/>
      <c r="G2629" s="10"/>
      <c r="H2629" s="10"/>
      <c r="I2629" s="10"/>
      <c r="J2629" s="10"/>
      <c r="K2629" s="11"/>
      <c r="L2629" s="11"/>
      <c r="M2629" s="12"/>
      <c r="N2629" s="12"/>
      <c r="O2629" s="12"/>
      <c r="P2629" s="12"/>
      <c r="Q2629" s="12"/>
      <c r="R2629" s="12"/>
      <c r="S2629" s="12"/>
      <c r="T2629" s="12"/>
      <c r="U2629" s="12"/>
      <c r="V2629" s="12"/>
      <c r="W2629" s="12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2"/>
      <c r="AS2629" s="12"/>
      <c r="AT2629" s="12"/>
      <c r="AU2629" s="12"/>
      <c r="AV2629" s="12"/>
      <c r="AW2629" s="12"/>
      <c r="AX2629" s="12"/>
      <c r="AY2629" s="12"/>
      <c r="AZ2629" s="12"/>
      <c r="BA2629" s="12"/>
      <c r="BB2629" s="12"/>
      <c r="BC2629" s="12"/>
      <c r="BD2629" s="12"/>
      <c r="BE2629" s="12"/>
      <c r="BF2629" s="12"/>
      <c r="BG2629" s="12"/>
      <c r="BH2629" s="12"/>
      <c r="BI2629" s="12"/>
      <c r="BJ2629" s="13"/>
      <c r="BK2629" s="13"/>
      <c r="BL2629" s="13"/>
      <c r="BM2629" s="13"/>
      <c r="BN2629" s="13"/>
    </row>
    <row r="2630" spans="4:66" x14ac:dyDescent="0.25">
      <c r="D2630" s="7"/>
      <c r="E2630" s="10"/>
      <c r="F2630" s="10"/>
      <c r="G2630" s="10"/>
      <c r="H2630" s="10"/>
      <c r="I2630" s="10"/>
      <c r="J2630" s="10"/>
      <c r="K2630" s="11"/>
      <c r="L2630" s="11"/>
      <c r="M2630" s="12"/>
      <c r="N2630" s="12"/>
      <c r="O2630" s="12"/>
      <c r="P2630" s="12"/>
      <c r="Q2630" s="12"/>
      <c r="R2630" s="12"/>
      <c r="S2630" s="12"/>
      <c r="T2630" s="12"/>
      <c r="U2630" s="12"/>
      <c r="V2630" s="12"/>
      <c r="W2630" s="12"/>
      <c r="X2630" s="12"/>
      <c r="Y2630" s="12"/>
      <c r="Z2630" s="12"/>
      <c r="AA2630" s="12"/>
      <c r="AB2630" s="12"/>
      <c r="AC2630" s="12"/>
      <c r="AD2630" s="12"/>
      <c r="AE2630" s="12"/>
      <c r="AF2630" s="12"/>
      <c r="AG2630" s="12"/>
      <c r="AH2630" s="12"/>
      <c r="AI2630" s="12"/>
      <c r="AJ2630" s="12"/>
      <c r="AK2630" s="12"/>
      <c r="AL2630" s="12"/>
      <c r="AM2630" s="12"/>
      <c r="AN2630" s="12"/>
      <c r="AO2630" s="12"/>
      <c r="AP2630" s="12"/>
      <c r="AQ2630" s="12"/>
      <c r="AR2630" s="12"/>
      <c r="AS2630" s="12"/>
      <c r="AT2630" s="12"/>
      <c r="AU2630" s="12"/>
      <c r="AV2630" s="12"/>
      <c r="AW2630" s="12"/>
      <c r="AX2630" s="12"/>
      <c r="AY2630" s="12"/>
      <c r="AZ2630" s="12"/>
      <c r="BA2630" s="12"/>
      <c r="BB2630" s="12"/>
      <c r="BC2630" s="12"/>
      <c r="BD2630" s="12"/>
      <c r="BE2630" s="12"/>
      <c r="BF2630" s="12"/>
      <c r="BG2630" s="12"/>
      <c r="BH2630" s="12"/>
      <c r="BI2630" s="12"/>
      <c r="BJ2630" s="13"/>
      <c r="BK2630" s="13"/>
      <c r="BL2630" s="13"/>
      <c r="BM2630" s="13"/>
      <c r="BN2630" s="13"/>
    </row>
    <row r="2631" spans="4:66" x14ac:dyDescent="0.25">
      <c r="D2631" s="7"/>
      <c r="E2631" s="10"/>
      <c r="F2631" s="10"/>
      <c r="G2631" s="10"/>
      <c r="H2631" s="10"/>
      <c r="I2631" s="10"/>
      <c r="J2631" s="10"/>
      <c r="K2631" s="11"/>
      <c r="L2631" s="11"/>
      <c r="M2631" s="12"/>
      <c r="N2631" s="12"/>
      <c r="O2631" s="12"/>
      <c r="P2631" s="12"/>
      <c r="Q2631" s="12"/>
      <c r="R2631" s="12"/>
      <c r="S2631" s="12"/>
      <c r="T2631" s="12"/>
      <c r="U2631" s="12"/>
      <c r="V2631" s="12"/>
      <c r="W2631" s="12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2"/>
      <c r="AS2631" s="12"/>
      <c r="AT2631" s="12"/>
      <c r="AU2631" s="12"/>
      <c r="AV2631" s="12"/>
      <c r="AW2631" s="12"/>
      <c r="AX2631" s="12"/>
      <c r="AY2631" s="12"/>
      <c r="AZ2631" s="12"/>
      <c r="BA2631" s="12"/>
      <c r="BB2631" s="12"/>
      <c r="BC2631" s="12"/>
      <c r="BD2631" s="12"/>
      <c r="BE2631" s="12"/>
      <c r="BF2631" s="12"/>
      <c r="BG2631" s="12"/>
      <c r="BH2631" s="12"/>
      <c r="BI2631" s="12"/>
      <c r="BJ2631" s="13"/>
      <c r="BK2631" s="13"/>
      <c r="BL2631" s="13"/>
      <c r="BM2631" s="13"/>
      <c r="BN2631" s="13"/>
    </row>
    <row r="2632" spans="4:66" x14ac:dyDescent="0.25">
      <c r="D2632" s="7"/>
      <c r="E2632" s="10"/>
      <c r="F2632" s="10"/>
      <c r="G2632" s="10"/>
      <c r="H2632" s="10"/>
      <c r="I2632" s="10"/>
      <c r="J2632" s="10"/>
      <c r="K2632" s="11"/>
      <c r="L2632" s="11"/>
      <c r="M2632" s="12"/>
      <c r="N2632" s="12"/>
      <c r="O2632" s="12"/>
      <c r="P2632" s="12"/>
      <c r="Q2632" s="12"/>
      <c r="R2632" s="12"/>
      <c r="S2632" s="12"/>
      <c r="T2632" s="12"/>
      <c r="U2632" s="12"/>
      <c r="V2632" s="12"/>
      <c r="W2632" s="12"/>
      <c r="X2632" s="12"/>
      <c r="Y2632" s="12"/>
      <c r="Z2632" s="12"/>
      <c r="AA2632" s="12"/>
      <c r="AB2632" s="12"/>
      <c r="AC2632" s="12"/>
      <c r="AD2632" s="12"/>
      <c r="AE2632" s="12"/>
      <c r="AF2632" s="12"/>
      <c r="AG2632" s="12"/>
      <c r="AH2632" s="12"/>
      <c r="AI2632" s="12"/>
      <c r="AJ2632" s="12"/>
      <c r="AK2632" s="12"/>
      <c r="AL2632" s="12"/>
      <c r="AM2632" s="12"/>
      <c r="AN2632" s="12"/>
      <c r="AO2632" s="12"/>
      <c r="AP2632" s="12"/>
      <c r="AQ2632" s="12"/>
      <c r="AR2632" s="12"/>
      <c r="AS2632" s="12"/>
      <c r="AT2632" s="12"/>
      <c r="AU2632" s="12"/>
      <c r="AV2632" s="12"/>
      <c r="AW2632" s="12"/>
      <c r="AX2632" s="12"/>
      <c r="AY2632" s="12"/>
      <c r="AZ2632" s="12"/>
      <c r="BA2632" s="12"/>
      <c r="BB2632" s="12"/>
      <c r="BC2632" s="12"/>
      <c r="BD2632" s="12"/>
      <c r="BE2632" s="12"/>
      <c r="BF2632" s="12"/>
      <c r="BG2632" s="12"/>
      <c r="BH2632" s="12"/>
      <c r="BI2632" s="12"/>
      <c r="BJ2632" s="13"/>
      <c r="BK2632" s="13"/>
      <c r="BL2632" s="13"/>
      <c r="BM2632" s="13"/>
      <c r="BN2632" s="13"/>
    </row>
    <row r="2633" spans="4:66" x14ac:dyDescent="0.25">
      <c r="D2633" s="7"/>
      <c r="E2633" s="10"/>
      <c r="F2633" s="10"/>
      <c r="G2633" s="10"/>
      <c r="H2633" s="10"/>
      <c r="I2633" s="10"/>
      <c r="J2633" s="10"/>
      <c r="K2633" s="11"/>
      <c r="L2633" s="11"/>
      <c r="M2633" s="12"/>
      <c r="N2633" s="12"/>
      <c r="O2633" s="12"/>
      <c r="P2633" s="12"/>
      <c r="Q2633" s="12"/>
      <c r="R2633" s="12"/>
      <c r="S2633" s="12"/>
      <c r="T2633" s="12"/>
      <c r="U2633" s="12"/>
      <c r="V2633" s="12"/>
      <c r="W2633" s="12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2"/>
      <c r="AS2633" s="12"/>
      <c r="AT2633" s="12"/>
      <c r="AU2633" s="12"/>
      <c r="AV2633" s="12"/>
      <c r="AW2633" s="12"/>
      <c r="AX2633" s="12"/>
      <c r="AY2633" s="12"/>
      <c r="AZ2633" s="12"/>
      <c r="BA2633" s="12"/>
      <c r="BB2633" s="12"/>
      <c r="BC2633" s="12"/>
      <c r="BD2633" s="12"/>
      <c r="BE2633" s="12"/>
      <c r="BF2633" s="12"/>
      <c r="BG2633" s="12"/>
      <c r="BH2633" s="12"/>
      <c r="BI2633" s="12"/>
      <c r="BJ2633" s="13"/>
      <c r="BK2633" s="13"/>
      <c r="BL2633" s="13"/>
      <c r="BM2633" s="13"/>
      <c r="BN2633" s="13"/>
    </row>
    <row r="2634" spans="4:66" x14ac:dyDescent="0.25">
      <c r="D2634" s="7"/>
      <c r="E2634" s="10"/>
      <c r="F2634" s="10"/>
      <c r="G2634" s="10"/>
      <c r="H2634" s="10"/>
      <c r="I2634" s="10"/>
      <c r="J2634" s="10"/>
      <c r="K2634" s="11"/>
      <c r="L2634" s="11"/>
      <c r="M2634" s="12"/>
      <c r="N2634" s="12"/>
      <c r="O2634" s="12"/>
      <c r="P2634" s="12"/>
      <c r="Q2634" s="12"/>
      <c r="R2634" s="12"/>
      <c r="S2634" s="12"/>
      <c r="T2634" s="12"/>
      <c r="U2634" s="12"/>
      <c r="V2634" s="12"/>
      <c r="W2634" s="12"/>
      <c r="X2634" s="12"/>
      <c r="Y2634" s="12"/>
      <c r="Z2634" s="12"/>
      <c r="AA2634" s="12"/>
      <c r="AB2634" s="12"/>
      <c r="AC2634" s="12"/>
      <c r="AD2634" s="12"/>
      <c r="AE2634" s="12"/>
      <c r="AF2634" s="12"/>
      <c r="AG2634" s="12"/>
      <c r="AH2634" s="12"/>
      <c r="AI2634" s="12"/>
      <c r="AJ2634" s="12"/>
      <c r="AK2634" s="12"/>
      <c r="AL2634" s="12"/>
      <c r="AM2634" s="12"/>
      <c r="AN2634" s="12"/>
      <c r="AO2634" s="12"/>
      <c r="AP2634" s="12"/>
      <c r="AQ2634" s="12"/>
      <c r="AR2634" s="12"/>
      <c r="AS2634" s="12"/>
      <c r="AT2634" s="12"/>
      <c r="AU2634" s="12"/>
      <c r="AV2634" s="12"/>
      <c r="AW2634" s="12"/>
      <c r="AX2634" s="12"/>
      <c r="AY2634" s="12"/>
      <c r="AZ2634" s="12"/>
      <c r="BA2634" s="12"/>
      <c r="BB2634" s="12"/>
      <c r="BC2634" s="12"/>
      <c r="BD2634" s="12"/>
      <c r="BE2634" s="12"/>
      <c r="BF2634" s="12"/>
      <c r="BG2634" s="12"/>
      <c r="BH2634" s="12"/>
      <c r="BI2634" s="12"/>
      <c r="BJ2634" s="13"/>
      <c r="BK2634" s="13"/>
      <c r="BL2634" s="13"/>
      <c r="BM2634" s="13"/>
      <c r="BN2634" s="13"/>
    </row>
    <row r="2635" spans="4:66" x14ac:dyDescent="0.25">
      <c r="D2635" s="7"/>
      <c r="E2635" s="10"/>
      <c r="F2635" s="10"/>
      <c r="G2635" s="10"/>
      <c r="H2635" s="10"/>
      <c r="I2635" s="10"/>
      <c r="J2635" s="10"/>
      <c r="K2635" s="11"/>
      <c r="L2635" s="11"/>
      <c r="M2635" s="12"/>
      <c r="N2635" s="12"/>
      <c r="O2635" s="12"/>
      <c r="P2635" s="12"/>
      <c r="Q2635" s="12"/>
      <c r="R2635" s="12"/>
      <c r="S2635" s="12"/>
      <c r="T2635" s="12"/>
      <c r="U2635" s="12"/>
      <c r="V2635" s="12"/>
      <c r="W2635" s="12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2"/>
      <c r="AS2635" s="12"/>
      <c r="AT2635" s="12"/>
      <c r="AU2635" s="12"/>
      <c r="AV2635" s="12"/>
      <c r="AW2635" s="12"/>
      <c r="AX2635" s="12"/>
      <c r="AY2635" s="12"/>
      <c r="AZ2635" s="12"/>
      <c r="BA2635" s="12"/>
      <c r="BB2635" s="12"/>
      <c r="BC2635" s="12"/>
      <c r="BD2635" s="12"/>
      <c r="BE2635" s="12"/>
      <c r="BF2635" s="12"/>
      <c r="BG2635" s="12"/>
      <c r="BH2635" s="12"/>
      <c r="BI2635" s="12"/>
      <c r="BJ2635" s="13"/>
      <c r="BK2635" s="13"/>
      <c r="BL2635" s="13"/>
      <c r="BM2635" s="13"/>
      <c r="BN2635" s="13"/>
    </row>
    <row r="2636" spans="4:66" x14ac:dyDescent="0.25">
      <c r="D2636" s="7"/>
      <c r="E2636" s="10"/>
      <c r="F2636" s="10"/>
      <c r="G2636" s="10"/>
      <c r="H2636" s="10"/>
      <c r="I2636" s="10"/>
      <c r="J2636" s="10"/>
      <c r="K2636" s="11"/>
      <c r="L2636" s="11"/>
      <c r="M2636" s="12"/>
      <c r="N2636" s="12"/>
      <c r="O2636" s="12"/>
      <c r="P2636" s="12"/>
      <c r="Q2636" s="12"/>
      <c r="R2636" s="12"/>
      <c r="S2636" s="12"/>
      <c r="T2636" s="12"/>
      <c r="U2636" s="12"/>
      <c r="V2636" s="12"/>
      <c r="W2636" s="12"/>
      <c r="X2636" s="12"/>
      <c r="Y2636" s="12"/>
      <c r="Z2636" s="12"/>
      <c r="AA2636" s="12"/>
      <c r="AB2636" s="12"/>
      <c r="AC2636" s="12"/>
      <c r="AD2636" s="12"/>
      <c r="AE2636" s="12"/>
      <c r="AF2636" s="12"/>
      <c r="AG2636" s="12"/>
      <c r="AH2636" s="12"/>
      <c r="AI2636" s="12"/>
      <c r="AJ2636" s="12"/>
      <c r="AK2636" s="12"/>
      <c r="AL2636" s="12"/>
      <c r="AM2636" s="12"/>
      <c r="AN2636" s="12"/>
      <c r="AO2636" s="12"/>
      <c r="AP2636" s="12"/>
      <c r="AQ2636" s="12"/>
      <c r="AR2636" s="12"/>
      <c r="AS2636" s="12"/>
      <c r="AT2636" s="12"/>
      <c r="AU2636" s="12"/>
      <c r="AV2636" s="12"/>
      <c r="AW2636" s="12"/>
      <c r="AX2636" s="12"/>
      <c r="AY2636" s="12"/>
      <c r="AZ2636" s="12"/>
      <c r="BA2636" s="12"/>
      <c r="BB2636" s="12"/>
      <c r="BC2636" s="12"/>
      <c r="BD2636" s="12"/>
      <c r="BE2636" s="12"/>
      <c r="BF2636" s="12"/>
      <c r="BG2636" s="12"/>
      <c r="BH2636" s="12"/>
      <c r="BI2636" s="12"/>
      <c r="BJ2636" s="13"/>
      <c r="BK2636" s="13"/>
      <c r="BL2636" s="13"/>
      <c r="BM2636" s="13"/>
      <c r="BN2636" s="13"/>
    </row>
    <row r="2637" spans="4:66" x14ac:dyDescent="0.25">
      <c r="D2637" s="7"/>
      <c r="E2637" s="10"/>
      <c r="F2637" s="10"/>
      <c r="G2637" s="10"/>
      <c r="H2637" s="10"/>
      <c r="I2637" s="10"/>
      <c r="J2637" s="10"/>
      <c r="K2637" s="11"/>
      <c r="L2637" s="11"/>
      <c r="M2637" s="12"/>
      <c r="N2637" s="12"/>
      <c r="O2637" s="12"/>
      <c r="P2637" s="12"/>
      <c r="Q2637" s="12"/>
      <c r="R2637" s="12"/>
      <c r="S2637" s="12"/>
      <c r="T2637" s="12"/>
      <c r="U2637" s="12"/>
      <c r="V2637" s="12"/>
      <c r="W2637" s="12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2"/>
      <c r="AS2637" s="12"/>
      <c r="AT2637" s="12"/>
      <c r="AU2637" s="12"/>
      <c r="AV2637" s="12"/>
      <c r="AW2637" s="12"/>
      <c r="AX2637" s="12"/>
      <c r="AY2637" s="12"/>
      <c r="AZ2637" s="12"/>
      <c r="BA2637" s="12"/>
      <c r="BB2637" s="12"/>
      <c r="BC2637" s="12"/>
      <c r="BD2637" s="12"/>
      <c r="BE2637" s="12"/>
      <c r="BF2637" s="12"/>
      <c r="BG2637" s="12"/>
      <c r="BH2637" s="12"/>
      <c r="BI2637" s="12"/>
      <c r="BJ2637" s="13"/>
      <c r="BK2637" s="13"/>
      <c r="BL2637" s="13"/>
      <c r="BM2637" s="13"/>
      <c r="BN2637" s="13"/>
    </row>
    <row r="2638" spans="4:66" x14ac:dyDescent="0.25">
      <c r="D2638" s="7"/>
      <c r="E2638" s="10"/>
      <c r="F2638" s="10"/>
      <c r="G2638" s="10"/>
      <c r="H2638" s="10"/>
      <c r="I2638" s="10"/>
      <c r="J2638" s="10"/>
      <c r="K2638" s="11"/>
      <c r="L2638" s="11"/>
      <c r="M2638" s="12"/>
      <c r="N2638" s="12"/>
      <c r="O2638" s="12"/>
      <c r="P2638" s="12"/>
      <c r="Q2638" s="12"/>
      <c r="R2638" s="12"/>
      <c r="S2638" s="12"/>
      <c r="T2638" s="12"/>
      <c r="U2638" s="12"/>
      <c r="V2638" s="12"/>
      <c r="W2638" s="12"/>
      <c r="X2638" s="12"/>
      <c r="Y2638" s="12"/>
      <c r="Z2638" s="12"/>
      <c r="AA2638" s="12"/>
      <c r="AB2638" s="12"/>
      <c r="AC2638" s="12"/>
      <c r="AD2638" s="12"/>
      <c r="AE2638" s="12"/>
      <c r="AF2638" s="12"/>
      <c r="AG2638" s="12"/>
      <c r="AH2638" s="12"/>
      <c r="AI2638" s="12"/>
      <c r="AJ2638" s="12"/>
      <c r="AK2638" s="12"/>
      <c r="AL2638" s="12"/>
      <c r="AM2638" s="12"/>
      <c r="AN2638" s="12"/>
      <c r="AO2638" s="12"/>
      <c r="AP2638" s="12"/>
      <c r="AQ2638" s="12"/>
      <c r="AR2638" s="12"/>
      <c r="AS2638" s="12"/>
      <c r="AT2638" s="12"/>
      <c r="AU2638" s="12"/>
      <c r="AV2638" s="12"/>
      <c r="AW2638" s="12"/>
      <c r="AX2638" s="12"/>
      <c r="AY2638" s="12"/>
      <c r="AZ2638" s="12"/>
      <c r="BA2638" s="12"/>
      <c r="BB2638" s="12"/>
      <c r="BC2638" s="12"/>
      <c r="BD2638" s="12"/>
      <c r="BE2638" s="12"/>
      <c r="BF2638" s="12"/>
      <c r="BG2638" s="12"/>
      <c r="BH2638" s="12"/>
      <c r="BI2638" s="12"/>
      <c r="BJ2638" s="13"/>
      <c r="BK2638" s="13"/>
      <c r="BL2638" s="13"/>
      <c r="BM2638" s="13"/>
      <c r="BN2638" s="13"/>
    </row>
    <row r="2639" spans="4:66" x14ac:dyDescent="0.25">
      <c r="D2639" s="7"/>
      <c r="E2639" s="10"/>
      <c r="F2639" s="10"/>
      <c r="G2639" s="10"/>
      <c r="H2639" s="10"/>
      <c r="I2639" s="10"/>
      <c r="J2639" s="10"/>
      <c r="K2639" s="11"/>
      <c r="L2639" s="11"/>
      <c r="M2639" s="12"/>
      <c r="N2639" s="12"/>
      <c r="O2639" s="12"/>
      <c r="P2639" s="12"/>
      <c r="Q2639" s="12"/>
      <c r="R2639" s="12"/>
      <c r="S2639" s="12"/>
      <c r="T2639" s="12"/>
      <c r="U2639" s="12"/>
      <c r="V2639" s="12"/>
      <c r="W2639" s="12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2"/>
      <c r="AS2639" s="12"/>
      <c r="AT2639" s="12"/>
      <c r="AU2639" s="12"/>
      <c r="AV2639" s="12"/>
      <c r="AW2639" s="12"/>
      <c r="AX2639" s="12"/>
      <c r="AY2639" s="12"/>
      <c r="AZ2639" s="12"/>
      <c r="BA2639" s="12"/>
      <c r="BB2639" s="12"/>
      <c r="BC2639" s="12"/>
      <c r="BD2639" s="12"/>
      <c r="BE2639" s="12"/>
      <c r="BF2639" s="12"/>
      <c r="BG2639" s="12"/>
      <c r="BH2639" s="12"/>
      <c r="BI2639" s="12"/>
      <c r="BJ2639" s="13"/>
      <c r="BK2639" s="13"/>
      <c r="BL2639" s="13"/>
      <c r="BM2639" s="13"/>
      <c r="BN2639" s="13"/>
    </row>
    <row r="2640" spans="4:66" x14ac:dyDescent="0.25">
      <c r="D2640" s="7"/>
      <c r="E2640" s="10"/>
      <c r="F2640" s="10"/>
      <c r="G2640" s="10"/>
      <c r="H2640" s="10"/>
      <c r="I2640" s="10"/>
      <c r="J2640" s="10"/>
      <c r="K2640" s="11"/>
      <c r="L2640" s="11"/>
      <c r="M2640" s="12"/>
      <c r="N2640" s="12"/>
      <c r="O2640" s="12"/>
      <c r="P2640" s="12"/>
      <c r="Q2640" s="12"/>
      <c r="R2640" s="12"/>
      <c r="S2640" s="12"/>
      <c r="T2640" s="12"/>
      <c r="U2640" s="12"/>
      <c r="V2640" s="12"/>
      <c r="W2640" s="12"/>
      <c r="X2640" s="12"/>
      <c r="Y2640" s="12"/>
      <c r="Z2640" s="12"/>
      <c r="AA2640" s="12"/>
      <c r="AB2640" s="12"/>
      <c r="AC2640" s="12"/>
      <c r="AD2640" s="12"/>
      <c r="AE2640" s="12"/>
      <c r="AF2640" s="12"/>
      <c r="AG2640" s="12"/>
      <c r="AH2640" s="12"/>
      <c r="AI2640" s="12"/>
      <c r="AJ2640" s="12"/>
      <c r="AK2640" s="12"/>
      <c r="AL2640" s="12"/>
      <c r="AM2640" s="12"/>
      <c r="AN2640" s="12"/>
      <c r="AO2640" s="12"/>
      <c r="AP2640" s="12"/>
      <c r="AQ2640" s="12"/>
      <c r="AR2640" s="12"/>
      <c r="AS2640" s="12"/>
      <c r="AT2640" s="12"/>
      <c r="AU2640" s="12"/>
      <c r="AV2640" s="12"/>
      <c r="AW2640" s="12"/>
      <c r="AX2640" s="12"/>
      <c r="AY2640" s="12"/>
      <c r="AZ2640" s="12"/>
      <c r="BA2640" s="12"/>
      <c r="BB2640" s="12"/>
      <c r="BC2640" s="12"/>
      <c r="BD2640" s="12"/>
      <c r="BE2640" s="12"/>
      <c r="BF2640" s="12"/>
      <c r="BG2640" s="12"/>
      <c r="BH2640" s="12"/>
      <c r="BI2640" s="12"/>
      <c r="BJ2640" s="13"/>
      <c r="BK2640" s="13"/>
      <c r="BL2640" s="13"/>
      <c r="BM2640" s="13"/>
      <c r="BN2640" s="13"/>
    </row>
    <row r="2641" spans="4:66" x14ac:dyDescent="0.25">
      <c r="D2641" s="7"/>
      <c r="E2641" s="10"/>
      <c r="F2641" s="10"/>
      <c r="G2641" s="10"/>
      <c r="H2641" s="10"/>
      <c r="I2641" s="10"/>
      <c r="J2641" s="10"/>
      <c r="K2641" s="11"/>
      <c r="L2641" s="11"/>
      <c r="M2641" s="12"/>
      <c r="N2641" s="12"/>
      <c r="O2641" s="12"/>
      <c r="P2641" s="12"/>
      <c r="Q2641" s="12"/>
      <c r="R2641" s="12"/>
      <c r="S2641" s="12"/>
      <c r="T2641" s="12"/>
      <c r="U2641" s="12"/>
      <c r="V2641" s="12"/>
      <c r="W2641" s="12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2"/>
      <c r="AS2641" s="12"/>
      <c r="AT2641" s="12"/>
      <c r="AU2641" s="12"/>
      <c r="AV2641" s="12"/>
      <c r="AW2641" s="12"/>
      <c r="AX2641" s="12"/>
      <c r="AY2641" s="12"/>
      <c r="AZ2641" s="12"/>
      <c r="BA2641" s="12"/>
      <c r="BB2641" s="12"/>
      <c r="BC2641" s="12"/>
      <c r="BD2641" s="12"/>
      <c r="BE2641" s="12"/>
      <c r="BF2641" s="12"/>
      <c r="BG2641" s="12"/>
      <c r="BH2641" s="12"/>
      <c r="BI2641" s="12"/>
      <c r="BJ2641" s="13"/>
      <c r="BK2641" s="13"/>
      <c r="BL2641" s="13"/>
      <c r="BM2641" s="13"/>
      <c r="BN2641" s="13"/>
    </row>
    <row r="2642" spans="4:66" x14ac:dyDescent="0.25">
      <c r="D2642" s="7"/>
      <c r="E2642" s="10"/>
      <c r="F2642" s="10"/>
      <c r="G2642" s="10"/>
      <c r="H2642" s="10"/>
      <c r="I2642" s="10"/>
      <c r="J2642" s="10"/>
      <c r="K2642" s="11"/>
      <c r="L2642" s="11"/>
      <c r="M2642" s="12"/>
      <c r="N2642" s="12"/>
      <c r="O2642" s="12"/>
      <c r="P2642" s="12"/>
      <c r="Q2642" s="12"/>
      <c r="R2642" s="12"/>
      <c r="S2642" s="12"/>
      <c r="T2642" s="12"/>
      <c r="U2642" s="12"/>
      <c r="V2642" s="12"/>
      <c r="W2642" s="12"/>
      <c r="X2642" s="12"/>
      <c r="Y2642" s="12"/>
      <c r="Z2642" s="12"/>
      <c r="AA2642" s="12"/>
      <c r="AB2642" s="12"/>
      <c r="AC2642" s="12"/>
      <c r="AD2642" s="12"/>
      <c r="AE2642" s="12"/>
      <c r="AF2642" s="12"/>
      <c r="AG2642" s="12"/>
      <c r="AH2642" s="12"/>
      <c r="AI2642" s="12"/>
      <c r="AJ2642" s="12"/>
      <c r="AK2642" s="12"/>
      <c r="AL2642" s="12"/>
      <c r="AM2642" s="12"/>
      <c r="AN2642" s="12"/>
      <c r="AO2642" s="12"/>
      <c r="AP2642" s="12"/>
      <c r="AQ2642" s="12"/>
      <c r="AR2642" s="12"/>
      <c r="AS2642" s="12"/>
      <c r="AT2642" s="12"/>
      <c r="AU2642" s="12"/>
      <c r="AV2642" s="12"/>
      <c r="AW2642" s="12"/>
      <c r="AX2642" s="12"/>
      <c r="AY2642" s="12"/>
      <c r="AZ2642" s="12"/>
      <c r="BA2642" s="12"/>
      <c r="BB2642" s="12"/>
      <c r="BC2642" s="12"/>
      <c r="BD2642" s="12"/>
      <c r="BE2642" s="12"/>
      <c r="BF2642" s="12"/>
      <c r="BG2642" s="12"/>
      <c r="BH2642" s="12"/>
      <c r="BI2642" s="12"/>
      <c r="BJ2642" s="13"/>
      <c r="BK2642" s="13"/>
      <c r="BL2642" s="13"/>
      <c r="BM2642" s="13"/>
      <c r="BN2642" s="13"/>
    </row>
    <row r="2643" spans="4:66" x14ac:dyDescent="0.25">
      <c r="D2643" s="7"/>
      <c r="E2643" s="10"/>
      <c r="F2643" s="10"/>
      <c r="G2643" s="10"/>
      <c r="H2643" s="10"/>
      <c r="I2643" s="10"/>
      <c r="J2643" s="10"/>
      <c r="K2643" s="11"/>
      <c r="L2643" s="11"/>
      <c r="M2643" s="12"/>
      <c r="N2643" s="12"/>
      <c r="O2643" s="12"/>
      <c r="P2643" s="12"/>
      <c r="Q2643" s="12"/>
      <c r="R2643" s="12"/>
      <c r="S2643" s="12"/>
      <c r="T2643" s="12"/>
      <c r="U2643" s="12"/>
      <c r="V2643" s="12"/>
      <c r="W2643" s="12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2"/>
      <c r="AS2643" s="12"/>
      <c r="AT2643" s="12"/>
      <c r="AU2643" s="12"/>
      <c r="AV2643" s="12"/>
      <c r="AW2643" s="12"/>
      <c r="AX2643" s="12"/>
      <c r="AY2643" s="12"/>
      <c r="AZ2643" s="12"/>
      <c r="BA2643" s="12"/>
      <c r="BB2643" s="12"/>
      <c r="BC2643" s="12"/>
      <c r="BD2643" s="12"/>
      <c r="BE2643" s="12"/>
      <c r="BF2643" s="12"/>
      <c r="BG2643" s="12"/>
      <c r="BH2643" s="12"/>
      <c r="BI2643" s="12"/>
      <c r="BJ2643" s="13"/>
      <c r="BK2643" s="13"/>
      <c r="BL2643" s="13"/>
      <c r="BM2643" s="13"/>
      <c r="BN2643" s="13"/>
    </row>
    <row r="2644" spans="4:66" x14ac:dyDescent="0.25">
      <c r="D2644" s="7"/>
      <c r="E2644" s="10"/>
      <c r="F2644" s="10"/>
      <c r="G2644" s="10"/>
      <c r="H2644" s="10"/>
      <c r="I2644" s="10"/>
      <c r="J2644" s="10"/>
      <c r="K2644" s="11"/>
      <c r="L2644" s="11"/>
      <c r="M2644" s="12"/>
      <c r="N2644" s="12"/>
      <c r="O2644" s="12"/>
      <c r="P2644" s="12"/>
      <c r="Q2644" s="12"/>
      <c r="R2644" s="12"/>
      <c r="S2644" s="12"/>
      <c r="T2644" s="12"/>
      <c r="U2644" s="12"/>
      <c r="V2644" s="12"/>
      <c r="W2644" s="12"/>
      <c r="X2644" s="12"/>
      <c r="Y2644" s="12"/>
      <c r="Z2644" s="12"/>
      <c r="AA2644" s="12"/>
      <c r="AB2644" s="12"/>
      <c r="AC2644" s="12"/>
      <c r="AD2644" s="12"/>
      <c r="AE2644" s="12"/>
      <c r="AF2644" s="12"/>
      <c r="AG2644" s="12"/>
      <c r="AH2644" s="12"/>
      <c r="AI2644" s="12"/>
      <c r="AJ2644" s="12"/>
      <c r="AK2644" s="12"/>
      <c r="AL2644" s="12"/>
      <c r="AM2644" s="12"/>
      <c r="AN2644" s="12"/>
      <c r="AO2644" s="12"/>
      <c r="AP2644" s="12"/>
      <c r="AQ2644" s="12"/>
      <c r="AR2644" s="12"/>
      <c r="AS2644" s="12"/>
      <c r="AT2644" s="12"/>
      <c r="AU2644" s="12"/>
      <c r="AV2644" s="12"/>
      <c r="AW2644" s="12"/>
      <c r="AX2644" s="12"/>
      <c r="AY2644" s="12"/>
      <c r="AZ2644" s="12"/>
      <c r="BA2644" s="12"/>
      <c r="BB2644" s="12"/>
      <c r="BC2644" s="12"/>
      <c r="BD2644" s="12"/>
      <c r="BE2644" s="12"/>
      <c r="BF2644" s="12"/>
      <c r="BG2644" s="12"/>
      <c r="BH2644" s="12"/>
      <c r="BI2644" s="12"/>
      <c r="BJ2644" s="13"/>
      <c r="BK2644" s="13"/>
      <c r="BL2644" s="13"/>
      <c r="BM2644" s="13"/>
      <c r="BN2644" s="13"/>
    </row>
    <row r="2645" spans="4:66" x14ac:dyDescent="0.25">
      <c r="D2645" s="7"/>
      <c r="E2645" s="10"/>
      <c r="F2645" s="10"/>
      <c r="G2645" s="10"/>
      <c r="H2645" s="10"/>
      <c r="I2645" s="10"/>
      <c r="J2645" s="10"/>
      <c r="K2645" s="11"/>
      <c r="L2645" s="11"/>
      <c r="M2645" s="12"/>
      <c r="N2645" s="12"/>
      <c r="O2645" s="12"/>
      <c r="P2645" s="12"/>
      <c r="Q2645" s="12"/>
      <c r="R2645" s="12"/>
      <c r="S2645" s="12"/>
      <c r="T2645" s="12"/>
      <c r="U2645" s="12"/>
      <c r="V2645" s="12"/>
      <c r="W2645" s="12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2"/>
      <c r="AS2645" s="12"/>
      <c r="AT2645" s="12"/>
      <c r="AU2645" s="12"/>
      <c r="AV2645" s="12"/>
      <c r="AW2645" s="12"/>
      <c r="AX2645" s="12"/>
      <c r="AY2645" s="12"/>
      <c r="AZ2645" s="12"/>
      <c r="BA2645" s="12"/>
      <c r="BB2645" s="12"/>
      <c r="BC2645" s="12"/>
      <c r="BD2645" s="12"/>
      <c r="BE2645" s="12"/>
      <c r="BF2645" s="12"/>
      <c r="BG2645" s="12"/>
      <c r="BH2645" s="12"/>
      <c r="BI2645" s="12"/>
      <c r="BJ2645" s="13"/>
      <c r="BK2645" s="13"/>
      <c r="BL2645" s="13"/>
      <c r="BM2645" s="13"/>
      <c r="BN2645" s="13"/>
    </row>
    <row r="2646" spans="4:66" x14ac:dyDescent="0.25">
      <c r="D2646" s="7"/>
      <c r="E2646" s="10"/>
      <c r="F2646" s="10"/>
      <c r="G2646" s="10"/>
      <c r="H2646" s="10"/>
      <c r="I2646" s="10"/>
      <c r="J2646" s="10"/>
      <c r="K2646" s="11"/>
      <c r="L2646" s="11"/>
      <c r="M2646" s="12"/>
      <c r="N2646" s="12"/>
      <c r="O2646" s="12"/>
      <c r="P2646" s="12"/>
      <c r="Q2646" s="12"/>
      <c r="R2646" s="12"/>
      <c r="S2646" s="12"/>
      <c r="T2646" s="12"/>
      <c r="U2646" s="12"/>
      <c r="V2646" s="12"/>
      <c r="W2646" s="12"/>
      <c r="X2646" s="12"/>
      <c r="Y2646" s="12"/>
      <c r="Z2646" s="12"/>
      <c r="AA2646" s="12"/>
      <c r="AB2646" s="12"/>
      <c r="AC2646" s="12"/>
      <c r="AD2646" s="12"/>
      <c r="AE2646" s="12"/>
      <c r="AF2646" s="12"/>
      <c r="AG2646" s="12"/>
      <c r="AH2646" s="12"/>
      <c r="AI2646" s="12"/>
      <c r="AJ2646" s="12"/>
      <c r="AK2646" s="12"/>
      <c r="AL2646" s="12"/>
      <c r="AM2646" s="12"/>
      <c r="AN2646" s="12"/>
      <c r="AO2646" s="12"/>
      <c r="AP2646" s="12"/>
      <c r="AQ2646" s="12"/>
      <c r="AR2646" s="12"/>
      <c r="AS2646" s="12"/>
      <c r="AT2646" s="12"/>
      <c r="AU2646" s="12"/>
      <c r="AV2646" s="12"/>
      <c r="AW2646" s="12"/>
      <c r="AX2646" s="12"/>
      <c r="AY2646" s="12"/>
      <c r="AZ2646" s="12"/>
      <c r="BA2646" s="12"/>
      <c r="BB2646" s="12"/>
      <c r="BC2646" s="12"/>
      <c r="BD2646" s="12"/>
      <c r="BE2646" s="12"/>
      <c r="BF2646" s="12"/>
      <c r="BG2646" s="12"/>
      <c r="BH2646" s="12"/>
      <c r="BI2646" s="12"/>
      <c r="BJ2646" s="13"/>
      <c r="BK2646" s="13"/>
      <c r="BL2646" s="13"/>
      <c r="BM2646" s="13"/>
      <c r="BN2646" s="13"/>
    </row>
    <row r="2647" spans="4:66" x14ac:dyDescent="0.25">
      <c r="D2647" s="7"/>
      <c r="E2647" s="10"/>
      <c r="F2647" s="10"/>
      <c r="G2647" s="10"/>
      <c r="H2647" s="10"/>
      <c r="I2647" s="10"/>
      <c r="J2647" s="10"/>
      <c r="K2647" s="11"/>
      <c r="L2647" s="11"/>
      <c r="M2647" s="12"/>
      <c r="N2647" s="12"/>
      <c r="O2647" s="12"/>
      <c r="P2647" s="12"/>
      <c r="Q2647" s="12"/>
      <c r="R2647" s="12"/>
      <c r="S2647" s="12"/>
      <c r="T2647" s="12"/>
      <c r="U2647" s="12"/>
      <c r="V2647" s="12"/>
      <c r="W2647" s="12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2"/>
      <c r="AS2647" s="12"/>
      <c r="AT2647" s="12"/>
      <c r="AU2647" s="12"/>
      <c r="AV2647" s="12"/>
      <c r="AW2647" s="12"/>
      <c r="AX2647" s="12"/>
      <c r="AY2647" s="12"/>
      <c r="AZ2647" s="12"/>
      <c r="BA2647" s="12"/>
      <c r="BB2647" s="12"/>
      <c r="BC2647" s="12"/>
      <c r="BD2647" s="12"/>
      <c r="BE2647" s="12"/>
      <c r="BF2647" s="12"/>
      <c r="BG2647" s="12"/>
      <c r="BH2647" s="12"/>
      <c r="BI2647" s="12"/>
      <c r="BJ2647" s="13"/>
      <c r="BK2647" s="13"/>
      <c r="BL2647" s="13"/>
      <c r="BM2647" s="13"/>
      <c r="BN2647" s="13"/>
    </row>
    <row r="2648" spans="4:66" x14ac:dyDescent="0.25">
      <c r="D2648" s="7"/>
      <c r="E2648" s="10"/>
      <c r="F2648" s="10"/>
      <c r="G2648" s="10"/>
      <c r="H2648" s="10"/>
      <c r="I2648" s="10"/>
      <c r="J2648" s="10"/>
      <c r="K2648" s="11"/>
      <c r="L2648" s="11"/>
      <c r="M2648" s="12"/>
      <c r="N2648" s="12"/>
      <c r="O2648" s="12"/>
      <c r="P2648" s="12"/>
      <c r="Q2648" s="12"/>
      <c r="R2648" s="12"/>
      <c r="S2648" s="12"/>
      <c r="T2648" s="12"/>
      <c r="U2648" s="12"/>
      <c r="V2648" s="12"/>
      <c r="W2648" s="12"/>
      <c r="X2648" s="12"/>
      <c r="Y2648" s="12"/>
      <c r="Z2648" s="12"/>
      <c r="AA2648" s="12"/>
      <c r="AB2648" s="12"/>
      <c r="AC2648" s="12"/>
      <c r="AD2648" s="12"/>
      <c r="AE2648" s="12"/>
      <c r="AF2648" s="12"/>
      <c r="AG2648" s="12"/>
      <c r="AH2648" s="12"/>
      <c r="AI2648" s="12"/>
      <c r="AJ2648" s="12"/>
      <c r="AK2648" s="12"/>
      <c r="AL2648" s="12"/>
      <c r="AM2648" s="12"/>
      <c r="AN2648" s="12"/>
      <c r="AO2648" s="12"/>
      <c r="AP2648" s="12"/>
      <c r="AQ2648" s="12"/>
      <c r="AR2648" s="12"/>
      <c r="AS2648" s="12"/>
      <c r="AT2648" s="12"/>
      <c r="AU2648" s="12"/>
      <c r="AV2648" s="12"/>
      <c r="AW2648" s="12"/>
      <c r="AX2648" s="12"/>
      <c r="AY2648" s="12"/>
      <c r="AZ2648" s="12"/>
      <c r="BA2648" s="12"/>
      <c r="BB2648" s="12"/>
      <c r="BC2648" s="12"/>
      <c r="BD2648" s="12"/>
      <c r="BE2648" s="12"/>
      <c r="BF2648" s="12"/>
      <c r="BG2648" s="12"/>
      <c r="BH2648" s="12"/>
      <c r="BI2648" s="12"/>
      <c r="BJ2648" s="13"/>
      <c r="BK2648" s="13"/>
      <c r="BL2648" s="13"/>
      <c r="BM2648" s="13"/>
      <c r="BN2648" s="13"/>
    </row>
    <row r="2649" spans="4:66" x14ac:dyDescent="0.25">
      <c r="D2649" s="7"/>
      <c r="E2649" s="10"/>
      <c r="F2649" s="10"/>
      <c r="G2649" s="10"/>
      <c r="H2649" s="10"/>
      <c r="I2649" s="10"/>
      <c r="J2649" s="10"/>
      <c r="K2649" s="11"/>
      <c r="L2649" s="11"/>
      <c r="M2649" s="12"/>
      <c r="N2649" s="12"/>
      <c r="O2649" s="12"/>
      <c r="P2649" s="12"/>
      <c r="Q2649" s="12"/>
      <c r="R2649" s="12"/>
      <c r="S2649" s="12"/>
      <c r="T2649" s="12"/>
      <c r="U2649" s="12"/>
      <c r="V2649" s="12"/>
      <c r="W2649" s="12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2"/>
      <c r="AS2649" s="12"/>
      <c r="AT2649" s="12"/>
      <c r="AU2649" s="12"/>
      <c r="AV2649" s="12"/>
      <c r="AW2649" s="12"/>
      <c r="AX2649" s="12"/>
      <c r="AY2649" s="12"/>
      <c r="AZ2649" s="12"/>
      <c r="BA2649" s="12"/>
      <c r="BB2649" s="12"/>
      <c r="BC2649" s="12"/>
      <c r="BD2649" s="12"/>
      <c r="BE2649" s="12"/>
      <c r="BF2649" s="12"/>
      <c r="BG2649" s="12"/>
      <c r="BH2649" s="12"/>
      <c r="BI2649" s="12"/>
      <c r="BJ2649" s="13"/>
      <c r="BK2649" s="13"/>
      <c r="BL2649" s="13"/>
      <c r="BM2649" s="13"/>
      <c r="BN2649" s="13"/>
    </row>
    <row r="2650" spans="4:66" x14ac:dyDescent="0.25">
      <c r="D2650" s="7"/>
      <c r="E2650" s="10"/>
      <c r="F2650" s="10"/>
      <c r="G2650" s="10"/>
      <c r="H2650" s="10"/>
      <c r="I2650" s="10"/>
      <c r="J2650" s="10"/>
      <c r="K2650" s="11"/>
      <c r="L2650" s="11"/>
      <c r="M2650" s="12"/>
      <c r="N2650" s="12"/>
      <c r="O2650" s="12"/>
      <c r="P2650" s="12"/>
      <c r="Q2650" s="12"/>
      <c r="R2650" s="12"/>
      <c r="S2650" s="12"/>
      <c r="T2650" s="12"/>
      <c r="U2650" s="12"/>
      <c r="V2650" s="12"/>
      <c r="W2650" s="12"/>
      <c r="X2650" s="12"/>
      <c r="Y2650" s="12"/>
      <c r="Z2650" s="12"/>
      <c r="AA2650" s="12"/>
      <c r="AB2650" s="12"/>
      <c r="AC2650" s="12"/>
      <c r="AD2650" s="12"/>
      <c r="AE2650" s="12"/>
      <c r="AF2650" s="12"/>
      <c r="AG2650" s="12"/>
      <c r="AH2650" s="12"/>
      <c r="AI2650" s="12"/>
      <c r="AJ2650" s="12"/>
      <c r="AK2650" s="12"/>
      <c r="AL2650" s="12"/>
      <c r="AM2650" s="12"/>
      <c r="AN2650" s="12"/>
      <c r="AO2650" s="12"/>
      <c r="AP2650" s="12"/>
      <c r="AQ2650" s="12"/>
      <c r="AR2650" s="12"/>
      <c r="AS2650" s="12"/>
      <c r="AT2650" s="12"/>
      <c r="AU2650" s="12"/>
      <c r="AV2650" s="12"/>
      <c r="AW2650" s="12"/>
      <c r="AX2650" s="12"/>
      <c r="AY2650" s="12"/>
      <c r="AZ2650" s="12"/>
      <c r="BA2650" s="12"/>
      <c r="BB2650" s="12"/>
      <c r="BC2650" s="12"/>
      <c r="BD2650" s="12"/>
      <c r="BE2650" s="12"/>
      <c r="BF2650" s="12"/>
      <c r="BG2650" s="12"/>
      <c r="BH2650" s="12"/>
      <c r="BI2650" s="12"/>
      <c r="BJ2650" s="13"/>
      <c r="BK2650" s="13"/>
      <c r="BL2650" s="13"/>
      <c r="BM2650" s="13"/>
      <c r="BN2650" s="13"/>
    </row>
    <row r="2651" spans="4:66" x14ac:dyDescent="0.25">
      <c r="D2651" s="7"/>
      <c r="E2651" s="10"/>
      <c r="F2651" s="10"/>
      <c r="G2651" s="10"/>
      <c r="H2651" s="10"/>
      <c r="I2651" s="10"/>
      <c r="J2651" s="10"/>
      <c r="K2651" s="11"/>
      <c r="L2651" s="11"/>
      <c r="M2651" s="12"/>
      <c r="N2651" s="12"/>
      <c r="O2651" s="12"/>
      <c r="P2651" s="12"/>
      <c r="Q2651" s="12"/>
      <c r="R2651" s="12"/>
      <c r="S2651" s="12"/>
      <c r="T2651" s="12"/>
      <c r="U2651" s="12"/>
      <c r="V2651" s="12"/>
      <c r="W2651" s="12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2"/>
      <c r="AS2651" s="12"/>
      <c r="AT2651" s="12"/>
      <c r="AU2651" s="12"/>
      <c r="AV2651" s="12"/>
      <c r="AW2651" s="12"/>
      <c r="AX2651" s="12"/>
      <c r="AY2651" s="12"/>
      <c r="AZ2651" s="12"/>
      <c r="BA2651" s="12"/>
      <c r="BB2651" s="12"/>
      <c r="BC2651" s="12"/>
      <c r="BD2651" s="12"/>
      <c r="BE2651" s="12"/>
      <c r="BF2651" s="12"/>
      <c r="BG2651" s="12"/>
      <c r="BH2651" s="12"/>
      <c r="BI2651" s="12"/>
      <c r="BJ2651" s="13"/>
      <c r="BK2651" s="13"/>
      <c r="BL2651" s="13"/>
      <c r="BM2651" s="13"/>
      <c r="BN2651" s="13"/>
    </row>
    <row r="2652" spans="4:66" x14ac:dyDescent="0.25">
      <c r="D2652" s="7"/>
      <c r="E2652" s="10"/>
      <c r="F2652" s="10"/>
      <c r="G2652" s="10"/>
      <c r="H2652" s="10"/>
      <c r="I2652" s="10"/>
      <c r="J2652" s="10"/>
      <c r="K2652" s="11"/>
      <c r="L2652" s="11"/>
      <c r="M2652" s="12"/>
      <c r="N2652" s="12"/>
      <c r="O2652" s="12"/>
      <c r="P2652" s="12"/>
      <c r="Q2652" s="12"/>
      <c r="R2652" s="12"/>
      <c r="S2652" s="12"/>
      <c r="T2652" s="12"/>
      <c r="U2652" s="12"/>
      <c r="V2652" s="12"/>
      <c r="W2652" s="12"/>
      <c r="X2652" s="12"/>
      <c r="Y2652" s="12"/>
      <c r="Z2652" s="12"/>
      <c r="AA2652" s="12"/>
      <c r="AB2652" s="12"/>
      <c r="AC2652" s="12"/>
      <c r="AD2652" s="12"/>
      <c r="AE2652" s="12"/>
      <c r="AF2652" s="12"/>
      <c r="AG2652" s="12"/>
      <c r="AH2652" s="12"/>
      <c r="AI2652" s="12"/>
      <c r="AJ2652" s="12"/>
      <c r="AK2652" s="12"/>
      <c r="AL2652" s="12"/>
      <c r="AM2652" s="12"/>
      <c r="AN2652" s="12"/>
      <c r="AO2652" s="12"/>
      <c r="AP2652" s="12"/>
      <c r="AQ2652" s="12"/>
      <c r="AR2652" s="12"/>
      <c r="AS2652" s="12"/>
      <c r="AT2652" s="12"/>
      <c r="AU2652" s="12"/>
      <c r="AV2652" s="12"/>
      <c r="AW2652" s="12"/>
      <c r="AX2652" s="12"/>
      <c r="AY2652" s="12"/>
      <c r="AZ2652" s="12"/>
      <c r="BA2652" s="12"/>
      <c r="BB2652" s="12"/>
      <c r="BC2652" s="12"/>
      <c r="BD2652" s="12"/>
      <c r="BE2652" s="12"/>
      <c r="BF2652" s="12"/>
      <c r="BG2652" s="12"/>
      <c r="BH2652" s="12"/>
      <c r="BI2652" s="12"/>
      <c r="BJ2652" s="13"/>
      <c r="BK2652" s="13"/>
      <c r="BL2652" s="13"/>
      <c r="BM2652" s="13"/>
      <c r="BN2652" s="13"/>
    </row>
    <row r="2653" spans="4:66" x14ac:dyDescent="0.25">
      <c r="D2653" s="7"/>
      <c r="E2653" s="10"/>
      <c r="F2653" s="10"/>
      <c r="G2653" s="10"/>
      <c r="H2653" s="10"/>
      <c r="I2653" s="10"/>
      <c r="J2653" s="10"/>
      <c r="K2653" s="11"/>
      <c r="L2653" s="11"/>
      <c r="M2653" s="12"/>
      <c r="N2653" s="12"/>
      <c r="O2653" s="12"/>
      <c r="P2653" s="12"/>
      <c r="Q2653" s="12"/>
      <c r="R2653" s="12"/>
      <c r="S2653" s="12"/>
      <c r="T2653" s="12"/>
      <c r="U2653" s="12"/>
      <c r="V2653" s="12"/>
      <c r="W2653" s="12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2"/>
      <c r="AS2653" s="12"/>
      <c r="AT2653" s="12"/>
      <c r="AU2653" s="12"/>
      <c r="AV2653" s="12"/>
      <c r="AW2653" s="12"/>
      <c r="AX2653" s="12"/>
      <c r="AY2653" s="12"/>
      <c r="AZ2653" s="12"/>
      <c r="BA2653" s="12"/>
      <c r="BB2653" s="12"/>
      <c r="BC2653" s="12"/>
      <c r="BD2653" s="12"/>
      <c r="BE2653" s="12"/>
      <c r="BF2653" s="12"/>
      <c r="BG2653" s="12"/>
      <c r="BH2653" s="12"/>
      <c r="BI2653" s="12"/>
      <c r="BJ2653" s="13"/>
      <c r="BK2653" s="13"/>
      <c r="BL2653" s="13"/>
      <c r="BM2653" s="13"/>
      <c r="BN2653" s="13"/>
    </row>
    <row r="2654" spans="4:66" x14ac:dyDescent="0.25">
      <c r="D2654" s="7"/>
      <c r="E2654" s="10"/>
      <c r="F2654" s="10"/>
      <c r="G2654" s="10"/>
      <c r="H2654" s="10"/>
      <c r="I2654" s="10"/>
      <c r="J2654" s="10"/>
      <c r="K2654" s="11"/>
      <c r="L2654" s="11"/>
      <c r="M2654" s="12"/>
      <c r="N2654" s="12"/>
      <c r="O2654" s="12"/>
      <c r="P2654" s="12"/>
      <c r="Q2654" s="12"/>
      <c r="R2654" s="12"/>
      <c r="S2654" s="12"/>
      <c r="T2654" s="12"/>
      <c r="U2654" s="12"/>
      <c r="V2654" s="12"/>
      <c r="W2654" s="12"/>
      <c r="X2654" s="12"/>
      <c r="Y2654" s="12"/>
      <c r="Z2654" s="12"/>
      <c r="AA2654" s="12"/>
      <c r="AB2654" s="12"/>
      <c r="AC2654" s="12"/>
      <c r="AD2654" s="12"/>
      <c r="AE2654" s="12"/>
      <c r="AF2654" s="12"/>
      <c r="AG2654" s="12"/>
      <c r="AH2654" s="12"/>
      <c r="AI2654" s="12"/>
      <c r="AJ2654" s="12"/>
      <c r="AK2654" s="12"/>
      <c r="AL2654" s="12"/>
      <c r="AM2654" s="12"/>
      <c r="AN2654" s="12"/>
      <c r="AO2654" s="12"/>
      <c r="AP2654" s="12"/>
      <c r="AQ2654" s="12"/>
      <c r="AR2654" s="12"/>
      <c r="AS2654" s="12"/>
      <c r="AT2654" s="12"/>
      <c r="AU2654" s="12"/>
      <c r="AV2654" s="12"/>
      <c r="AW2654" s="12"/>
      <c r="AX2654" s="12"/>
      <c r="AY2654" s="12"/>
      <c r="AZ2654" s="12"/>
      <c r="BA2654" s="12"/>
      <c r="BB2654" s="12"/>
      <c r="BC2654" s="12"/>
      <c r="BD2654" s="12"/>
      <c r="BE2654" s="12"/>
      <c r="BF2654" s="12"/>
      <c r="BG2654" s="12"/>
      <c r="BH2654" s="12"/>
      <c r="BI2654" s="12"/>
      <c r="BJ2654" s="13"/>
      <c r="BK2654" s="13"/>
      <c r="BL2654" s="13"/>
      <c r="BM2654" s="13"/>
      <c r="BN2654" s="13"/>
    </row>
    <row r="2655" spans="4:66" x14ac:dyDescent="0.25">
      <c r="D2655" s="7"/>
      <c r="E2655" s="10"/>
      <c r="F2655" s="10"/>
      <c r="G2655" s="10"/>
      <c r="H2655" s="10"/>
      <c r="I2655" s="10"/>
      <c r="J2655" s="10"/>
      <c r="K2655" s="11"/>
      <c r="L2655" s="11"/>
      <c r="M2655" s="12"/>
      <c r="N2655" s="12"/>
      <c r="O2655" s="12"/>
      <c r="P2655" s="12"/>
      <c r="Q2655" s="12"/>
      <c r="R2655" s="12"/>
      <c r="S2655" s="12"/>
      <c r="T2655" s="12"/>
      <c r="U2655" s="12"/>
      <c r="V2655" s="12"/>
      <c r="W2655" s="12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2"/>
      <c r="AS2655" s="12"/>
      <c r="AT2655" s="12"/>
      <c r="AU2655" s="12"/>
      <c r="AV2655" s="12"/>
      <c r="AW2655" s="12"/>
      <c r="AX2655" s="12"/>
      <c r="AY2655" s="12"/>
      <c r="AZ2655" s="12"/>
      <c r="BA2655" s="12"/>
      <c r="BB2655" s="12"/>
      <c r="BC2655" s="12"/>
      <c r="BD2655" s="12"/>
      <c r="BE2655" s="12"/>
      <c r="BF2655" s="12"/>
      <c r="BG2655" s="12"/>
      <c r="BH2655" s="12"/>
      <c r="BI2655" s="12"/>
      <c r="BJ2655" s="13"/>
      <c r="BK2655" s="13"/>
      <c r="BL2655" s="13"/>
      <c r="BM2655" s="13"/>
      <c r="BN2655" s="13"/>
    </row>
    <row r="2656" spans="4:66" x14ac:dyDescent="0.25">
      <c r="D2656" s="7"/>
      <c r="E2656" s="10"/>
      <c r="F2656" s="10"/>
      <c r="G2656" s="10"/>
      <c r="H2656" s="10"/>
      <c r="I2656" s="10"/>
      <c r="J2656" s="10"/>
      <c r="K2656" s="11"/>
      <c r="L2656" s="11"/>
      <c r="M2656" s="12"/>
      <c r="N2656" s="12"/>
      <c r="O2656" s="12"/>
      <c r="P2656" s="12"/>
      <c r="Q2656" s="12"/>
      <c r="R2656" s="12"/>
      <c r="S2656" s="12"/>
      <c r="T2656" s="12"/>
      <c r="U2656" s="12"/>
      <c r="V2656" s="12"/>
      <c r="W2656" s="12"/>
      <c r="X2656" s="12"/>
      <c r="Y2656" s="12"/>
      <c r="Z2656" s="12"/>
      <c r="AA2656" s="12"/>
      <c r="AB2656" s="12"/>
      <c r="AC2656" s="12"/>
      <c r="AD2656" s="12"/>
      <c r="AE2656" s="12"/>
      <c r="AF2656" s="12"/>
      <c r="AG2656" s="12"/>
      <c r="AH2656" s="12"/>
      <c r="AI2656" s="12"/>
      <c r="AJ2656" s="12"/>
      <c r="AK2656" s="12"/>
      <c r="AL2656" s="12"/>
      <c r="AM2656" s="12"/>
      <c r="AN2656" s="12"/>
      <c r="AO2656" s="12"/>
      <c r="AP2656" s="12"/>
      <c r="AQ2656" s="12"/>
      <c r="AR2656" s="12"/>
      <c r="AS2656" s="12"/>
      <c r="AT2656" s="12"/>
      <c r="AU2656" s="12"/>
      <c r="AV2656" s="12"/>
      <c r="AW2656" s="12"/>
      <c r="AX2656" s="12"/>
      <c r="AY2656" s="12"/>
      <c r="AZ2656" s="12"/>
      <c r="BA2656" s="12"/>
      <c r="BB2656" s="12"/>
      <c r="BC2656" s="12"/>
      <c r="BD2656" s="12"/>
      <c r="BE2656" s="12"/>
      <c r="BF2656" s="12"/>
      <c r="BG2656" s="12"/>
      <c r="BH2656" s="12"/>
      <c r="BI2656" s="12"/>
      <c r="BJ2656" s="13"/>
      <c r="BK2656" s="13"/>
      <c r="BL2656" s="13"/>
      <c r="BM2656" s="13"/>
      <c r="BN2656" s="13"/>
    </row>
    <row r="2657" spans="4:66" x14ac:dyDescent="0.25">
      <c r="D2657" s="7"/>
      <c r="E2657" s="10"/>
      <c r="F2657" s="10"/>
      <c r="G2657" s="10"/>
      <c r="H2657" s="10"/>
      <c r="I2657" s="10"/>
      <c r="J2657" s="10"/>
      <c r="K2657" s="11"/>
      <c r="L2657" s="11"/>
      <c r="M2657" s="12"/>
      <c r="N2657" s="12"/>
      <c r="O2657" s="12"/>
      <c r="P2657" s="12"/>
      <c r="Q2657" s="12"/>
      <c r="R2657" s="12"/>
      <c r="S2657" s="12"/>
      <c r="T2657" s="12"/>
      <c r="U2657" s="12"/>
      <c r="V2657" s="12"/>
      <c r="W2657" s="12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2"/>
      <c r="AS2657" s="12"/>
      <c r="AT2657" s="12"/>
      <c r="AU2657" s="12"/>
      <c r="AV2657" s="12"/>
      <c r="AW2657" s="12"/>
      <c r="AX2657" s="12"/>
      <c r="AY2657" s="12"/>
      <c r="AZ2657" s="12"/>
      <c r="BA2657" s="12"/>
      <c r="BB2657" s="12"/>
      <c r="BC2657" s="12"/>
      <c r="BD2657" s="12"/>
      <c r="BE2657" s="12"/>
      <c r="BF2657" s="12"/>
      <c r="BG2657" s="12"/>
      <c r="BH2657" s="12"/>
      <c r="BI2657" s="12"/>
      <c r="BJ2657" s="13"/>
      <c r="BK2657" s="13"/>
      <c r="BL2657" s="13"/>
      <c r="BM2657" s="13"/>
      <c r="BN2657" s="13"/>
    </row>
    <row r="2658" spans="4:66" x14ac:dyDescent="0.25">
      <c r="D2658" s="7"/>
      <c r="E2658" s="10"/>
      <c r="F2658" s="10"/>
      <c r="G2658" s="10"/>
      <c r="H2658" s="10"/>
      <c r="I2658" s="10"/>
      <c r="J2658" s="10"/>
      <c r="K2658" s="11"/>
      <c r="L2658" s="11"/>
      <c r="M2658" s="12"/>
      <c r="N2658" s="12"/>
      <c r="O2658" s="12"/>
      <c r="P2658" s="12"/>
      <c r="Q2658" s="12"/>
      <c r="R2658" s="12"/>
      <c r="S2658" s="12"/>
      <c r="T2658" s="12"/>
      <c r="U2658" s="12"/>
      <c r="V2658" s="12"/>
      <c r="W2658" s="12"/>
      <c r="X2658" s="12"/>
      <c r="Y2658" s="12"/>
      <c r="Z2658" s="12"/>
      <c r="AA2658" s="12"/>
      <c r="AB2658" s="12"/>
      <c r="AC2658" s="12"/>
      <c r="AD2658" s="12"/>
      <c r="AE2658" s="12"/>
      <c r="AF2658" s="12"/>
      <c r="AG2658" s="12"/>
      <c r="AH2658" s="12"/>
      <c r="AI2658" s="12"/>
      <c r="AJ2658" s="12"/>
      <c r="AK2658" s="12"/>
      <c r="AL2658" s="12"/>
      <c r="AM2658" s="12"/>
      <c r="AN2658" s="12"/>
      <c r="AO2658" s="12"/>
      <c r="AP2658" s="12"/>
      <c r="AQ2658" s="12"/>
      <c r="AR2658" s="12"/>
      <c r="AS2658" s="12"/>
      <c r="AT2658" s="12"/>
      <c r="AU2658" s="12"/>
      <c r="AV2658" s="12"/>
      <c r="AW2658" s="12"/>
      <c r="AX2658" s="12"/>
      <c r="AY2658" s="12"/>
      <c r="AZ2658" s="12"/>
      <c r="BA2658" s="12"/>
      <c r="BB2658" s="12"/>
      <c r="BC2658" s="12"/>
      <c r="BD2658" s="12"/>
      <c r="BE2658" s="12"/>
      <c r="BF2658" s="12"/>
      <c r="BG2658" s="12"/>
      <c r="BH2658" s="12"/>
      <c r="BI2658" s="12"/>
      <c r="BJ2658" s="13"/>
      <c r="BK2658" s="13"/>
      <c r="BL2658" s="13"/>
      <c r="BM2658" s="13"/>
      <c r="BN2658" s="13"/>
    </row>
    <row r="2659" spans="4:66" x14ac:dyDescent="0.25">
      <c r="D2659" s="7"/>
      <c r="E2659" s="10"/>
      <c r="F2659" s="10"/>
      <c r="G2659" s="10"/>
      <c r="H2659" s="10"/>
      <c r="I2659" s="10"/>
      <c r="J2659" s="10"/>
      <c r="K2659" s="11"/>
      <c r="L2659" s="11"/>
      <c r="M2659" s="12"/>
      <c r="N2659" s="12"/>
      <c r="O2659" s="12"/>
      <c r="P2659" s="12"/>
      <c r="Q2659" s="12"/>
      <c r="R2659" s="12"/>
      <c r="S2659" s="12"/>
      <c r="T2659" s="12"/>
      <c r="U2659" s="12"/>
      <c r="V2659" s="12"/>
      <c r="W2659" s="12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2"/>
      <c r="AS2659" s="12"/>
      <c r="AT2659" s="12"/>
      <c r="AU2659" s="12"/>
      <c r="AV2659" s="12"/>
      <c r="AW2659" s="12"/>
      <c r="AX2659" s="12"/>
      <c r="AY2659" s="12"/>
      <c r="AZ2659" s="12"/>
      <c r="BA2659" s="12"/>
      <c r="BB2659" s="12"/>
      <c r="BC2659" s="12"/>
      <c r="BD2659" s="12"/>
      <c r="BE2659" s="12"/>
      <c r="BF2659" s="12"/>
      <c r="BG2659" s="12"/>
      <c r="BH2659" s="12"/>
      <c r="BI2659" s="12"/>
      <c r="BJ2659" s="13"/>
      <c r="BK2659" s="13"/>
      <c r="BL2659" s="13"/>
      <c r="BM2659" s="13"/>
      <c r="BN2659" s="13"/>
    </row>
    <row r="2660" spans="4:66" x14ac:dyDescent="0.25">
      <c r="D2660" s="7"/>
      <c r="E2660" s="10"/>
      <c r="F2660" s="10"/>
      <c r="G2660" s="10"/>
      <c r="H2660" s="10"/>
      <c r="I2660" s="10"/>
      <c r="J2660" s="10"/>
      <c r="K2660" s="11"/>
      <c r="L2660" s="11"/>
      <c r="M2660" s="12"/>
      <c r="N2660" s="12"/>
      <c r="O2660" s="12"/>
      <c r="P2660" s="12"/>
      <c r="Q2660" s="12"/>
      <c r="R2660" s="12"/>
      <c r="S2660" s="12"/>
      <c r="T2660" s="12"/>
      <c r="U2660" s="12"/>
      <c r="V2660" s="12"/>
      <c r="W2660" s="12"/>
      <c r="X2660" s="12"/>
      <c r="Y2660" s="12"/>
      <c r="Z2660" s="12"/>
      <c r="AA2660" s="12"/>
      <c r="AB2660" s="12"/>
      <c r="AC2660" s="12"/>
      <c r="AD2660" s="12"/>
      <c r="AE2660" s="12"/>
      <c r="AF2660" s="12"/>
      <c r="AG2660" s="12"/>
      <c r="AH2660" s="12"/>
      <c r="AI2660" s="12"/>
      <c r="AJ2660" s="12"/>
      <c r="AK2660" s="12"/>
      <c r="AL2660" s="12"/>
      <c r="AM2660" s="12"/>
      <c r="AN2660" s="12"/>
      <c r="AO2660" s="12"/>
      <c r="AP2660" s="12"/>
      <c r="AQ2660" s="12"/>
      <c r="AR2660" s="12"/>
      <c r="AS2660" s="12"/>
      <c r="AT2660" s="12"/>
      <c r="AU2660" s="12"/>
      <c r="AV2660" s="12"/>
      <c r="AW2660" s="12"/>
      <c r="AX2660" s="12"/>
      <c r="AY2660" s="12"/>
      <c r="AZ2660" s="12"/>
      <c r="BA2660" s="12"/>
      <c r="BB2660" s="12"/>
      <c r="BC2660" s="12"/>
      <c r="BD2660" s="12"/>
      <c r="BE2660" s="12"/>
      <c r="BF2660" s="12"/>
      <c r="BG2660" s="12"/>
      <c r="BH2660" s="12"/>
      <c r="BI2660" s="12"/>
      <c r="BJ2660" s="13"/>
      <c r="BK2660" s="13"/>
      <c r="BL2660" s="13"/>
      <c r="BM2660" s="13"/>
      <c r="BN2660" s="13"/>
    </row>
    <row r="2661" spans="4:66" x14ac:dyDescent="0.25">
      <c r="D2661" s="7"/>
      <c r="E2661" s="10"/>
      <c r="F2661" s="10"/>
      <c r="G2661" s="10"/>
      <c r="H2661" s="10"/>
      <c r="I2661" s="10"/>
      <c r="J2661" s="10"/>
      <c r="K2661" s="11"/>
      <c r="L2661" s="11"/>
      <c r="M2661" s="12"/>
      <c r="N2661" s="12"/>
      <c r="O2661" s="12"/>
      <c r="P2661" s="12"/>
      <c r="Q2661" s="12"/>
      <c r="R2661" s="12"/>
      <c r="S2661" s="12"/>
      <c r="T2661" s="12"/>
      <c r="U2661" s="12"/>
      <c r="V2661" s="12"/>
      <c r="W2661" s="12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2"/>
      <c r="AS2661" s="12"/>
      <c r="AT2661" s="12"/>
      <c r="AU2661" s="12"/>
      <c r="AV2661" s="12"/>
      <c r="AW2661" s="12"/>
      <c r="AX2661" s="12"/>
      <c r="AY2661" s="12"/>
      <c r="AZ2661" s="12"/>
      <c r="BA2661" s="12"/>
      <c r="BB2661" s="12"/>
      <c r="BC2661" s="12"/>
      <c r="BD2661" s="12"/>
      <c r="BE2661" s="12"/>
      <c r="BF2661" s="12"/>
      <c r="BG2661" s="12"/>
      <c r="BH2661" s="12"/>
      <c r="BI2661" s="12"/>
      <c r="BJ2661" s="13"/>
      <c r="BK2661" s="13"/>
      <c r="BL2661" s="13"/>
      <c r="BM2661" s="13"/>
      <c r="BN2661" s="13"/>
    </row>
    <row r="2662" spans="4:66" x14ac:dyDescent="0.25">
      <c r="D2662" s="7"/>
      <c r="E2662" s="10"/>
      <c r="F2662" s="10"/>
      <c r="G2662" s="10"/>
      <c r="H2662" s="10"/>
      <c r="I2662" s="10"/>
      <c r="J2662" s="10"/>
      <c r="K2662" s="11"/>
      <c r="L2662" s="11"/>
      <c r="M2662" s="12"/>
      <c r="N2662" s="12"/>
      <c r="O2662" s="12"/>
      <c r="P2662" s="12"/>
      <c r="Q2662" s="12"/>
      <c r="R2662" s="12"/>
      <c r="S2662" s="12"/>
      <c r="T2662" s="12"/>
      <c r="U2662" s="12"/>
      <c r="V2662" s="12"/>
      <c r="W2662" s="12"/>
      <c r="X2662" s="12"/>
      <c r="Y2662" s="12"/>
      <c r="Z2662" s="12"/>
      <c r="AA2662" s="12"/>
      <c r="AB2662" s="12"/>
      <c r="AC2662" s="12"/>
      <c r="AD2662" s="12"/>
      <c r="AE2662" s="12"/>
      <c r="AF2662" s="12"/>
      <c r="AG2662" s="12"/>
      <c r="AH2662" s="12"/>
      <c r="AI2662" s="12"/>
      <c r="AJ2662" s="12"/>
      <c r="AK2662" s="12"/>
      <c r="AL2662" s="12"/>
      <c r="AM2662" s="12"/>
      <c r="AN2662" s="12"/>
      <c r="AO2662" s="12"/>
      <c r="AP2662" s="12"/>
      <c r="AQ2662" s="12"/>
      <c r="AR2662" s="12"/>
      <c r="AS2662" s="12"/>
      <c r="AT2662" s="12"/>
      <c r="AU2662" s="12"/>
      <c r="AV2662" s="12"/>
      <c r="AW2662" s="12"/>
      <c r="AX2662" s="12"/>
      <c r="AY2662" s="12"/>
      <c r="AZ2662" s="12"/>
      <c r="BA2662" s="12"/>
      <c r="BB2662" s="12"/>
      <c r="BC2662" s="12"/>
      <c r="BD2662" s="12"/>
      <c r="BE2662" s="12"/>
      <c r="BF2662" s="12"/>
      <c r="BG2662" s="12"/>
      <c r="BH2662" s="12"/>
      <c r="BI2662" s="12"/>
      <c r="BJ2662" s="13"/>
      <c r="BK2662" s="13"/>
      <c r="BL2662" s="13"/>
      <c r="BM2662" s="13"/>
      <c r="BN2662" s="13"/>
    </row>
    <row r="2663" spans="4:66" x14ac:dyDescent="0.25">
      <c r="D2663" s="7"/>
      <c r="E2663" s="10"/>
      <c r="F2663" s="10"/>
      <c r="G2663" s="10"/>
      <c r="H2663" s="10"/>
      <c r="I2663" s="10"/>
      <c r="J2663" s="10"/>
      <c r="K2663" s="11"/>
      <c r="L2663" s="11"/>
      <c r="M2663" s="12"/>
      <c r="N2663" s="12"/>
      <c r="O2663" s="12"/>
      <c r="P2663" s="12"/>
      <c r="Q2663" s="12"/>
      <c r="R2663" s="12"/>
      <c r="S2663" s="12"/>
      <c r="T2663" s="12"/>
      <c r="U2663" s="12"/>
      <c r="V2663" s="12"/>
      <c r="W2663" s="12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2"/>
      <c r="AS2663" s="12"/>
      <c r="AT2663" s="12"/>
      <c r="AU2663" s="12"/>
      <c r="AV2663" s="12"/>
      <c r="AW2663" s="12"/>
      <c r="AX2663" s="12"/>
      <c r="AY2663" s="12"/>
      <c r="AZ2663" s="12"/>
      <c r="BA2663" s="12"/>
      <c r="BB2663" s="12"/>
      <c r="BC2663" s="12"/>
      <c r="BD2663" s="12"/>
      <c r="BE2663" s="12"/>
      <c r="BF2663" s="12"/>
      <c r="BG2663" s="12"/>
      <c r="BH2663" s="12"/>
      <c r="BI2663" s="12"/>
      <c r="BJ2663" s="13"/>
      <c r="BK2663" s="13"/>
      <c r="BL2663" s="13"/>
      <c r="BM2663" s="13"/>
      <c r="BN2663" s="13"/>
    </row>
    <row r="2664" spans="4:66" x14ac:dyDescent="0.25">
      <c r="D2664" s="7"/>
      <c r="E2664" s="10"/>
      <c r="F2664" s="10"/>
      <c r="G2664" s="10"/>
      <c r="H2664" s="10"/>
      <c r="I2664" s="10"/>
      <c r="J2664" s="10"/>
      <c r="K2664" s="11"/>
      <c r="L2664" s="11"/>
      <c r="M2664" s="12"/>
      <c r="N2664" s="12"/>
      <c r="O2664" s="12"/>
      <c r="P2664" s="12"/>
      <c r="Q2664" s="12"/>
      <c r="R2664" s="12"/>
      <c r="S2664" s="12"/>
      <c r="T2664" s="12"/>
      <c r="U2664" s="12"/>
      <c r="V2664" s="12"/>
      <c r="W2664" s="12"/>
      <c r="X2664" s="12"/>
      <c r="Y2664" s="12"/>
      <c r="Z2664" s="12"/>
      <c r="AA2664" s="12"/>
      <c r="AB2664" s="12"/>
      <c r="AC2664" s="12"/>
      <c r="AD2664" s="12"/>
      <c r="AE2664" s="12"/>
      <c r="AF2664" s="12"/>
      <c r="AG2664" s="12"/>
      <c r="AH2664" s="12"/>
      <c r="AI2664" s="12"/>
      <c r="AJ2664" s="12"/>
      <c r="AK2664" s="12"/>
      <c r="AL2664" s="12"/>
      <c r="AM2664" s="12"/>
      <c r="AN2664" s="12"/>
      <c r="AO2664" s="12"/>
      <c r="AP2664" s="12"/>
      <c r="AQ2664" s="12"/>
      <c r="AR2664" s="12"/>
      <c r="AS2664" s="12"/>
      <c r="AT2664" s="12"/>
      <c r="AU2664" s="12"/>
      <c r="AV2664" s="12"/>
      <c r="AW2664" s="12"/>
      <c r="AX2664" s="12"/>
      <c r="AY2664" s="12"/>
      <c r="AZ2664" s="12"/>
      <c r="BA2664" s="12"/>
      <c r="BB2664" s="12"/>
      <c r="BC2664" s="12"/>
      <c r="BD2664" s="12"/>
      <c r="BE2664" s="12"/>
      <c r="BF2664" s="12"/>
      <c r="BG2664" s="12"/>
      <c r="BH2664" s="12"/>
      <c r="BI2664" s="12"/>
      <c r="BJ2664" s="13"/>
      <c r="BK2664" s="13"/>
      <c r="BL2664" s="13"/>
      <c r="BM2664" s="13"/>
      <c r="BN2664" s="13"/>
    </row>
    <row r="2665" spans="4:66" x14ac:dyDescent="0.25">
      <c r="D2665" s="7"/>
      <c r="E2665" s="10"/>
      <c r="F2665" s="10"/>
      <c r="G2665" s="10"/>
      <c r="H2665" s="10"/>
      <c r="I2665" s="10"/>
      <c r="J2665" s="10"/>
      <c r="K2665" s="11"/>
      <c r="L2665" s="11"/>
      <c r="M2665" s="12"/>
      <c r="N2665" s="12"/>
      <c r="O2665" s="12"/>
      <c r="P2665" s="12"/>
      <c r="Q2665" s="12"/>
      <c r="R2665" s="12"/>
      <c r="S2665" s="12"/>
      <c r="T2665" s="12"/>
      <c r="U2665" s="12"/>
      <c r="V2665" s="12"/>
      <c r="W2665" s="12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2"/>
      <c r="AS2665" s="12"/>
      <c r="AT2665" s="12"/>
      <c r="AU2665" s="12"/>
      <c r="AV2665" s="12"/>
      <c r="AW2665" s="12"/>
      <c r="AX2665" s="12"/>
      <c r="AY2665" s="12"/>
      <c r="AZ2665" s="12"/>
      <c r="BA2665" s="12"/>
      <c r="BB2665" s="12"/>
      <c r="BC2665" s="12"/>
      <c r="BD2665" s="12"/>
      <c r="BE2665" s="12"/>
      <c r="BF2665" s="12"/>
      <c r="BG2665" s="12"/>
      <c r="BH2665" s="12"/>
      <c r="BI2665" s="12"/>
      <c r="BJ2665" s="13"/>
      <c r="BK2665" s="13"/>
      <c r="BL2665" s="13"/>
      <c r="BM2665" s="13"/>
      <c r="BN2665" s="13"/>
    </row>
    <row r="2666" spans="4:66" x14ac:dyDescent="0.25">
      <c r="D2666" s="7"/>
      <c r="E2666" s="10"/>
      <c r="F2666" s="10"/>
      <c r="G2666" s="10"/>
      <c r="H2666" s="10"/>
      <c r="I2666" s="10"/>
      <c r="J2666" s="10"/>
      <c r="K2666" s="11"/>
      <c r="L2666" s="11"/>
      <c r="M2666" s="12"/>
      <c r="N2666" s="12"/>
      <c r="O2666" s="12"/>
      <c r="P2666" s="12"/>
      <c r="Q2666" s="12"/>
      <c r="R2666" s="12"/>
      <c r="S2666" s="12"/>
      <c r="T2666" s="12"/>
      <c r="U2666" s="12"/>
      <c r="V2666" s="12"/>
      <c r="W2666" s="12"/>
      <c r="X2666" s="12"/>
      <c r="Y2666" s="12"/>
      <c r="Z2666" s="12"/>
      <c r="AA2666" s="12"/>
      <c r="AB2666" s="12"/>
      <c r="AC2666" s="12"/>
      <c r="AD2666" s="12"/>
      <c r="AE2666" s="12"/>
      <c r="AF2666" s="12"/>
      <c r="AG2666" s="12"/>
      <c r="AH2666" s="12"/>
      <c r="AI2666" s="12"/>
      <c r="AJ2666" s="12"/>
      <c r="AK2666" s="12"/>
      <c r="AL2666" s="12"/>
      <c r="AM2666" s="12"/>
      <c r="AN2666" s="12"/>
      <c r="AO2666" s="12"/>
      <c r="AP2666" s="12"/>
      <c r="AQ2666" s="12"/>
      <c r="AR2666" s="12"/>
      <c r="AS2666" s="12"/>
      <c r="AT2666" s="12"/>
      <c r="AU2666" s="12"/>
      <c r="AV2666" s="12"/>
      <c r="AW2666" s="12"/>
      <c r="AX2666" s="12"/>
      <c r="AY2666" s="12"/>
      <c r="AZ2666" s="12"/>
      <c r="BA2666" s="12"/>
      <c r="BB2666" s="12"/>
      <c r="BC2666" s="12"/>
      <c r="BD2666" s="12"/>
      <c r="BE2666" s="12"/>
      <c r="BF2666" s="12"/>
      <c r="BG2666" s="12"/>
      <c r="BH2666" s="12"/>
      <c r="BI2666" s="12"/>
      <c r="BJ2666" s="13"/>
      <c r="BK2666" s="13"/>
      <c r="BL2666" s="13"/>
      <c r="BM2666" s="13"/>
      <c r="BN2666" s="13"/>
    </row>
    <row r="2667" spans="4:66" x14ac:dyDescent="0.25">
      <c r="D2667" s="7"/>
      <c r="E2667" s="10"/>
      <c r="F2667" s="10"/>
      <c r="G2667" s="10"/>
      <c r="H2667" s="10"/>
      <c r="I2667" s="10"/>
      <c r="J2667" s="10"/>
      <c r="K2667" s="11"/>
      <c r="L2667" s="11"/>
      <c r="M2667" s="12"/>
      <c r="N2667" s="12"/>
      <c r="O2667" s="12"/>
      <c r="P2667" s="12"/>
      <c r="Q2667" s="12"/>
      <c r="R2667" s="12"/>
      <c r="S2667" s="12"/>
      <c r="T2667" s="12"/>
      <c r="U2667" s="12"/>
      <c r="V2667" s="12"/>
      <c r="W2667" s="12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2"/>
      <c r="AS2667" s="12"/>
      <c r="AT2667" s="12"/>
      <c r="AU2667" s="12"/>
      <c r="AV2667" s="12"/>
      <c r="AW2667" s="12"/>
      <c r="AX2667" s="12"/>
      <c r="AY2667" s="12"/>
      <c r="AZ2667" s="12"/>
      <c r="BA2667" s="12"/>
      <c r="BB2667" s="12"/>
      <c r="BC2667" s="12"/>
      <c r="BD2667" s="12"/>
      <c r="BE2667" s="12"/>
      <c r="BF2667" s="12"/>
      <c r="BG2667" s="12"/>
      <c r="BH2667" s="12"/>
      <c r="BI2667" s="12"/>
      <c r="BJ2667" s="13"/>
      <c r="BK2667" s="13"/>
      <c r="BL2667" s="13"/>
      <c r="BM2667" s="13"/>
      <c r="BN2667" s="13"/>
    </row>
    <row r="2668" spans="4:66" x14ac:dyDescent="0.25">
      <c r="D2668" s="7"/>
      <c r="E2668" s="10"/>
      <c r="F2668" s="10"/>
      <c r="G2668" s="10"/>
      <c r="H2668" s="10"/>
      <c r="I2668" s="10"/>
      <c r="J2668" s="10"/>
      <c r="K2668" s="11"/>
      <c r="L2668" s="11"/>
      <c r="M2668" s="12"/>
      <c r="N2668" s="12"/>
      <c r="O2668" s="12"/>
      <c r="P2668" s="12"/>
      <c r="Q2668" s="12"/>
      <c r="R2668" s="12"/>
      <c r="S2668" s="12"/>
      <c r="T2668" s="12"/>
      <c r="U2668" s="12"/>
      <c r="V2668" s="12"/>
      <c r="W2668" s="12"/>
      <c r="X2668" s="12"/>
      <c r="Y2668" s="12"/>
      <c r="Z2668" s="12"/>
      <c r="AA2668" s="12"/>
      <c r="AB2668" s="12"/>
      <c r="AC2668" s="12"/>
      <c r="AD2668" s="12"/>
      <c r="AE2668" s="12"/>
      <c r="AF2668" s="12"/>
      <c r="AG2668" s="12"/>
      <c r="AH2668" s="12"/>
      <c r="AI2668" s="12"/>
      <c r="AJ2668" s="12"/>
      <c r="AK2668" s="12"/>
      <c r="AL2668" s="12"/>
      <c r="AM2668" s="12"/>
      <c r="AN2668" s="12"/>
      <c r="AO2668" s="12"/>
      <c r="AP2668" s="12"/>
      <c r="AQ2668" s="12"/>
      <c r="AR2668" s="12"/>
      <c r="AS2668" s="12"/>
      <c r="AT2668" s="12"/>
      <c r="AU2668" s="12"/>
      <c r="AV2668" s="12"/>
      <c r="AW2668" s="12"/>
      <c r="AX2668" s="12"/>
      <c r="AY2668" s="12"/>
      <c r="AZ2668" s="12"/>
      <c r="BA2668" s="12"/>
      <c r="BB2668" s="12"/>
      <c r="BC2668" s="12"/>
      <c r="BD2668" s="12"/>
      <c r="BE2668" s="12"/>
      <c r="BF2668" s="12"/>
      <c r="BG2668" s="12"/>
      <c r="BH2668" s="12"/>
      <c r="BI2668" s="12"/>
      <c r="BJ2668" s="13"/>
      <c r="BK2668" s="13"/>
      <c r="BL2668" s="13"/>
      <c r="BM2668" s="13"/>
      <c r="BN2668" s="13"/>
    </row>
    <row r="2669" spans="4:66" x14ac:dyDescent="0.25">
      <c r="D2669" s="7"/>
      <c r="E2669" s="10"/>
      <c r="F2669" s="10"/>
      <c r="G2669" s="10"/>
      <c r="H2669" s="10"/>
      <c r="I2669" s="10"/>
      <c r="J2669" s="10"/>
      <c r="K2669" s="11"/>
      <c r="L2669" s="11"/>
      <c r="M2669" s="12"/>
      <c r="N2669" s="12"/>
      <c r="O2669" s="12"/>
      <c r="P2669" s="12"/>
      <c r="Q2669" s="12"/>
      <c r="R2669" s="12"/>
      <c r="S2669" s="12"/>
      <c r="T2669" s="12"/>
      <c r="U2669" s="12"/>
      <c r="V2669" s="12"/>
      <c r="W2669" s="12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2"/>
      <c r="AS2669" s="12"/>
      <c r="AT2669" s="12"/>
      <c r="AU2669" s="12"/>
      <c r="AV2669" s="12"/>
      <c r="AW2669" s="12"/>
      <c r="AX2669" s="12"/>
      <c r="AY2669" s="12"/>
      <c r="AZ2669" s="12"/>
      <c r="BA2669" s="12"/>
      <c r="BB2669" s="12"/>
      <c r="BC2669" s="12"/>
      <c r="BD2669" s="12"/>
      <c r="BE2669" s="12"/>
      <c r="BF2669" s="12"/>
      <c r="BG2669" s="12"/>
      <c r="BH2669" s="12"/>
      <c r="BI2669" s="12"/>
      <c r="BJ2669" s="13"/>
      <c r="BK2669" s="13"/>
      <c r="BL2669" s="13"/>
      <c r="BM2669" s="13"/>
      <c r="BN2669" s="13"/>
    </row>
    <row r="2670" spans="4:66" x14ac:dyDescent="0.25">
      <c r="D2670" s="7"/>
      <c r="E2670" s="10"/>
      <c r="F2670" s="10"/>
      <c r="G2670" s="10"/>
      <c r="H2670" s="10"/>
      <c r="I2670" s="10"/>
      <c r="J2670" s="10"/>
      <c r="K2670" s="11"/>
      <c r="L2670" s="11"/>
      <c r="M2670" s="12"/>
      <c r="N2670" s="12"/>
      <c r="O2670" s="12"/>
      <c r="P2670" s="12"/>
      <c r="Q2670" s="12"/>
      <c r="R2670" s="12"/>
      <c r="S2670" s="12"/>
      <c r="T2670" s="12"/>
      <c r="U2670" s="12"/>
      <c r="V2670" s="12"/>
      <c r="W2670" s="12"/>
      <c r="X2670" s="12"/>
      <c r="Y2670" s="12"/>
      <c r="Z2670" s="12"/>
      <c r="AA2670" s="12"/>
      <c r="AB2670" s="12"/>
      <c r="AC2670" s="12"/>
      <c r="AD2670" s="12"/>
      <c r="AE2670" s="12"/>
      <c r="AF2670" s="12"/>
      <c r="AG2670" s="12"/>
      <c r="AH2670" s="12"/>
      <c r="AI2670" s="12"/>
      <c r="AJ2670" s="12"/>
      <c r="AK2670" s="12"/>
      <c r="AL2670" s="12"/>
      <c r="AM2670" s="12"/>
      <c r="AN2670" s="12"/>
      <c r="AO2670" s="12"/>
      <c r="AP2670" s="12"/>
      <c r="AQ2670" s="12"/>
      <c r="AR2670" s="12"/>
      <c r="AS2670" s="12"/>
      <c r="AT2670" s="12"/>
      <c r="AU2670" s="12"/>
      <c r="AV2670" s="12"/>
      <c r="AW2670" s="12"/>
      <c r="AX2670" s="12"/>
      <c r="AY2670" s="12"/>
      <c r="AZ2670" s="12"/>
      <c r="BA2670" s="12"/>
      <c r="BB2670" s="12"/>
      <c r="BC2670" s="12"/>
      <c r="BD2670" s="12"/>
      <c r="BE2670" s="12"/>
      <c r="BF2670" s="12"/>
      <c r="BG2670" s="12"/>
      <c r="BH2670" s="12"/>
      <c r="BI2670" s="12"/>
      <c r="BJ2670" s="13"/>
      <c r="BK2670" s="13"/>
      <c r="BL2670" s="13"/>
      <c r="BM2670" s="13"/>
      <c r="BN2670" s="13"/>
    </row>
    <row r="2671" spans="4:66" x14ac:dyDescent="0.25">
      <c r="D2671" s="7"/>
      <c r="E2671" s="10"/>
      <c r="F2671" s="10"/>
      <c r="G2671" s="10"/>
      <c r="H2671" s="10"/>
      <c r="I2671" s="10"/>
      <c r="J2671" s="10"/>
      <c r="K2671" s="11"/>
      <c r="L2671" s="11"/>
      <c r="M2671" s="12"/>
      <c r="N2671" s="12"/>
      <c r="O2671" s="12"/>
      <c r="P2671" s="12"/>
      <c r="Q2671" s="12"/>
      <c r="R2671" s="12"/>
      <c r="S2671" s="12"/>
      <c r="T2671" s="12"/>
      <c r="U2671" s="12"/>
      <c r="V2671" s="12"/>
      <c r="W2671" s="12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2"/>
      <c r="AS2671" s="12"/>
      <c r="AT2671" s="12"/>
      <c r="AU2671" s="12"/>
      <c r="AV2671" s="12"/>
      <c r="AW2671" s="12"/>
      <c r="AX2671" s="12"/>
      <c r="AY2671" s="12"/>
      <c r="AZ2671" s="12"/>
      <c r="BA2671" s="12"/>
      <c r="BB2671" s="12"/>
      <c r="BC2671" s="12"/>
      <c r="BD2671" s="12"/>
      <c r="BE2671" s="12"/>
      <c r="BF2671" s="12"/>
      <c r="BG2671" s="12"/>
      <c r="BH2671" s="12"/>
      <c r="BI2671" s="12"/>
      <c r="BJ2671" s="13"/>
      <c r="BK2671" s="13"/>
      <c r="BL2671" s="13"/>
      <c r="BM2671" s="13"/>
      <c r="BN2671" s="13"/>
    </row>
    <row r="2672" spans="4:66" x14ac:dyDescent="0.25">
      <c r="D2672" s="7"/>
      <c r="E2672" s="10"/>
      <c r="F2672" s="10"/>
      <c r="G2672" s="10"/>
      <c r="H2672" s="10"/>
      <c r="I2672" s="10"/>
      <c r="J2672" s="10"/>
      <c r="K2672" s="11"/>
      <c r="L2672" s="11"/>
      <c r="M2672" s="12"/>
      <c r="N2672" s="12"/>
      <c r="O2672" s="12"/>
      <c r="P2672" s="12"/>
      <c r="Q2672" s="12"/>
      <c r="R2672" s="12"/>
      <c r="S2672" s="12"/>
      <c r="T2672" s="12"/>
      <c r="U2672" s="12"/>
      <c r="V2672" s="12"/>
      <c r="W2672" s="12"/>
      <c r="X2672" s="12"/>
      <c r="Y2672" s="12"/>
      <c r="Z2672" s="12"/>
      <c r="AA2672" s="12"/>
      <c r="AB2672" s="12"/>
      <c r="AC2672" s="12"/>
      <c r="AD2672" s="12"/>
      <c r="AE2672" s="12"/>
      <c r="AF2672" s="12"/>
      <c r="AG2672" s="12"/>
      <c r="AH2672" s="12"/>
      <c r="AI2672" s="12"/>
      <c r="AJ2672" s="12"/>
      <c r="AK2672" s="12"/>
      <c r="AL2672" s="12"/>
      <c r="AM2672" s="12"/>
      <c r="AN2672" s="12"/>
      <c r="AO2672" s="12"/>
      <c r="AP2672" s="12"/>
      <c r="AQ2672" s="12"/>
      <c r="AR2672" s="12"/>
      <c r="AS2672" s="12"/>
      <c r="AT2672" s="12"/>
      <c r="AU2672" s="12"/>
      <c r="AV2672" s="12"/>
      <c r="AW2672" s="12"/>
      <c r="AX2672" s="12"/>
      <c r="AY2672" s="12"/>
      <c r="AZ2672" s="12"/>
      <c r="BA2672" s="12"/>
      <c r="BB2672" s="12"/>
      <c r="BC2672" s="12"/>
      <c r="BD2672" s="12"/>
      <c r="BE2672" s="12"/>
      <c r="BF2672" s="12"/>
      <c r="BG2672" s="12"/>
      <c r="BH2672" s="12"/>
      <c r="BI2672" s="12"/>
      <c r="BJ2672" s="13"/>
      <c r="BK2672" s="13"/>
      <c r="BL2672" s="13"/>
      <c r="BM2672" s="13"/>
      <c r="BN2672" s="13"/>
    </row>
    <row r="2673" spans="4:66" x14ac:dyDescent="0.25">
      <c r="D2673" s="7"/>
      <c r="E2673" s="10"/>
      <c r="F2673" s="10"/>
      <c r="G2673" s="10"/>
      <c r="H2673" s="10"/>
      <c r="I2673" s="10"/>
      <c r="J2673" s="10"/>
      <c r="K2673" s="11"/>
      <c r="L2673" s="11"/>
      <c r="M2673" s="12"/>
      <c r="N2673" s="12"/>
      <c r="O2673" s="12"/>
      <c r="P2673" s="12"/>
      <c r="Q2673" s="12"/>
      <c r="R2673" s="12"/>
      <c r="S2673" s="12"/>
      <c r="T2673" s="12"/>
      <c r="U2673" s="12"/>
      <c r="V2673" s="12"/>
      <c r="W2673" s="12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2"/>
      <c r="AS2673" s="12"/>
      <c r="AT2673" s="12"/>
      <c r="AU2673" s="12"/>
      <c r="AV2673" s="12"/>
      <c r="AW2673" s="12"/>
      <c r="AX2673" s="12"/>
      <c r="AY2673" s="12"/>
      <c r="AZ2673" s="12"/>
      <c r="BA2673" s="12"/>
      <c r="BB2673" s="12"/>
      <c r="BC2673" s="12"/>
      <c r="BD2673" s="12"/>
      <c r="BE2673" s="12"/>
      <c r="BF2673" s="12"/>
      <c r="BG2673" s="12"/>
      <c r="BH2673" s="12"/>
      <c r="BI2673" s="12"/>
      <c r="BJ2673" s="13"/>
      <c r="BK2673" s="13"/>
      <c r="BL2673" s="13"/>
      <c r="BM2673" s="13"/>
      <c r="BN2673" s="13"/>
    </row>
    <row r="2674" spans="4:66" x14ac:dyDescent="0.25">
      <c r="D2674" s="7"/>
      <c r="E2674" s="10"/>
      <c r="F2674" s="10"/>
      <c r="G2674" s="10"/>
      <c r="H2674" s="10"/>
      <c r="I2674" s="10"/>
      <c r="J2674" s="10"/>
      <c r="K2674" s="11"/>
      <c r="L2674" s="11"/>
      <c r="M2674" s="12"/>
      <c r="N2674" s="12"/>
      <c r="O2674" s="12"/>
      <c r="P2674" s="12"/>
      <c r="Q2674" s="12"/>
      <c r="R2674" s="12"/>
      <c r="S2674" s="12"/>
      <c r="T2674" s="12"/>
      <c r="U2674" s="12"/>
      <c r="V2674" s="12"/>
      <c r="W2674" s="12"/>
      <c r="X2674" s="12"/>
      <c r="Y2674" s="12"/>
      <c r="Z2674" s="12"/>
      <c r="AA2674" s="12"/>
      <c r="AB2674" s="12"/>
      <c r="AC2674" s="12"/>
      <c r="AD2674" s="12"/>
      <c r="AE2674" s="12"/>
      <c r="AF2674" s="12"/>
      <c r="AG2674" s="12"/>
      <c r="AH2674" s="12"/>
      <c r="AI2674" s="12"/>
      <c r="AJ2674" s="12"/>
      <c r="AK2674" s="12"/>
      <c r="AL2674" s="12"/>
      <c r="AM2674" s="12"/>
      <c r="AN2674" s="12"/>
      <c r="AO2674" s="12"/>
      <c r="AP2674" s="12"/>
      <c r="AQ2674" s="12"/>
      <c r="AR2674" s="12"/>
      <c r="AS2674" s="12"/>
      <c r="AT2674" s="12"/>
      <c r="AU2674" s="12"/>
      <c r="AV2674" s="12"/>
      <c r="AW2674" s="12"/>
      <c r="AX2674" s="12"/>
      <c r="AY2674" s="12"/>
      <c r="AZ2674" s="12"/>
      <c r="BA2674" s="12"/>
      <c r="BB2674" s="12"/>
      <c r="BC2674" s="12"/>
      <c r="BD2674" s="12"/>
      <c r="BE2674" s="12"/>
      <c r="BF2674" s="12"/>
      <c r="BG2674" s="12"/>
      <c r="BH2674" s="12"/>
      <c r="BI2674" s="12"/>
      <c r="BJ2674" s="13"/>
      <c r="BK2674" s="13"/>
      <c r="BL2674" s="13"/>
      <c r="BM2674" s="13"/>
      <c r="BN2674" s="13"/>
    </row>
    <row r="2675" spans="4:66" s="14" customFormat="1" x14ac:dyDescent="0.25">
      <c r="D2675" s="21"/>
      <c r="K2675" s="16"/>
      <c r="L2675" s="16"/>
      <c r="M2675" s="17"/>
      <c r="N2675" s="17"/>
      <c r="O2675" s="17"/>
      <c r="P2675" s="17"/>
      <c r="Q2675" s="17"/>
      <c r="R2675" s="17"/>
      <c r="S2675" s="17"/>
      <c r="T2675" s="17"/>
      <c r="U2675" s="17"/>
      <c r="V2675" s="17"/>
      <c r="W2675" s="17"/>
      <c r="X2675" s="17"/>
      <c r="Y2675" s="17"/>
      <c r="Z2675" s="17"/>
      <c r="AA2675" s="17"/>
      <c r="AB2675" s="17"/>
      <c r="AC2675" s="17"/>
      <c r="AD2675" s="17"/>
      <c r="AE2675" s="17"/>
      <c r="AF2675" s="17"/>
      <c r="AG2675" s="17"/>
      <c r="AH2675" s="17"/>
      <c r="AI2675" s="17"/>
      <c r="AJ2675" s="17"/>
      <c r="AK2675" s="17"/>
      <c r="AL2675" s="17"/>
      <c r="AM2675" s="17"/>
      <c r="AN2675" s="17"/>
      <c r="AO2675" s="17"/>
      <c r="AP2675" s="17"/>
      <c r="AQ2675" s="17"/>
      <c r="AR2675" s="17"/>
      <c r="AS2675" s="17"/>
      <c r="AT2675" s="17"/>
      <c r="AU2675" s="17"/>
      <c r="AV2675" s="17"/>
      <c r="AW2675" s="17"/>
      <c r="AX2675" s="17"/>
      <c r="AY2675" s="17"/>
      <c r="AZ2675" s="17"/>
      <c r="BA2675" s="17"/>
      <c r="BB2675" s="17"/>
      <c r="BC2675" s="17"/>
      <c r="BD2675" s="17"/>
      <c r="BE2675" s="17"/>
      <c r="BF2675" s="17"/>
      <c r="BG2675" s="17"/>
      <c r="BH2675" s="17"/>
      <c r="BI2675" s="17"/>
      <c r="BJ2675" s="18"/>
      <c r="BK2675" s="18"/>
      <c r="BL2675" s="18"/>
      <c r="BM2675" s="18"/>
      <c r="BN2675" s="18"/>
    </row>
    <row r="2676" spans="4:66" x14ac:dyDescent="0.25">
      <c r="D2676" s="7"/>
      <c r="E2676" s="10"/>
      <c r="F2676" s="10"/>
      <c r="G2676" s="10"/>
      <c r="H2676" s="10"/>
      <c r="I2676" s="10"/>
      <c r="J2676" s="10"/>
      <c r="K2676" s="11"/>
      <c r="L2676" s="11"/>
      <c r="M2676" s="12"/>
      <c r="N2676" s="12"/>
      <c r="O2676" s="12"/>
      <c r="P2676" s="12"/>
      <c r="Q2676" s="12"/>
      <c r="R2676" s="12"/>
      <c r="S2676" s="12"/>
      <c r="T2676" s="12"/>
      <c r="U2676" s="12"/>
      <c r="V2676" s="12"/>
      <c r="W2676" s="12"/>
      <c r="X2676" s="12"/>
      <c r="Y2676" s="12"/>
      <c r="Z2676" s="12"/>
      <c r="AA2676" s="12"/>
      <c r="AB2676" s="12"/>
      <c r="AC2676" s="12"/>
      <c r="AD2676" s="12"/>
      <c r="AE2676" s="12"/>
      <c r="AF2676" s="12"/>
      <c r="AG2676" s="12"/>
      <c r="AH2676" s="12"/>
      <c r="AI2676" s="12"/>
      <c r="AJ2676" s="12"/>
      <c r="AK2676" s="12"/>
      <c r="AL2676" s="12"/>
      <c r="AM2676" s="12"/>
      <c r="AN2676" s="12"/>
      <c r="AO2676" s="12"/>
      <c r="AP2676" s="12"/>
      <c r="AQ2676" s="12"/>
      <c r="AR2676" s="12"/>
      <c r="AS2676" s="12"/>
      <c r="AT2676" s="12"/>
      <c r="AU2676" s="12"/>
      <c r="AV2676" s="12"/>
      <c r="AW2676" s="12"/>
      <c r="AX2676" s="12"/>
      <c r="AY2676" s="12"/>
      <c r="AZ2676" s="12"/>
      <c r="BA2676" s="12"/>
      <c r="BB2676" s="12"/>
      <c r="BC2676" s="12"/>
      <c r="BD2676" s="12"/>
      <c r="BE2676" s="12"/>
      <c r="BF2676" s="12"/>
      <c r="BG2676" s="12"/>
      <c r="BH2676" s="12"/>
      <c r="BI2676" s="12"/>
      <c r="BJ2676" s="13"/>
      <c r="BK2676" s="13"/>
      <c r="BL2676" s="13"/>
      <c r="BM2676" s="13"/>
      <c r="BN2676" s="13"/>
    </row>
    <row r="2677" spans="4:66" x14ac:dyDescent="0.25">
      <c r="D2677" s="7"/>
      <c r="E2677" s="10"/>
      <c r="F2677" s="10"/>
      <c r="G2677" s="10"/>
      <c r="H2677" s="10"/>
      <c r="I2677" s="10"/>
      <c r="J2677" s="10"/>
      <c r="K2677" s="11"/>
      <c r="L2677" s="11"/>
      <c r="M2677" s="12"/>
      <c r="N2677" s="12"/>
      <c r="O2677" s="12"/>
      <c r="P2677" s="12"/>
      <c r="Q2677" s="12"/>
      <c r="R2677" s="12"/>
      <c r="S2677" s="12"/>
      <c r="T2677" s="12"/>
      <c r="U2677" s="12"/>
      <c r="V2677" s="12"/>
      <c r="W2677" s="12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2"/>
      <c r="AS2677" s="12"/>
      <c r="AT2677" s="12"/>
      <c r="AU2677" s="12"/>
      <c r="AV2677" s="12"/>
      <c r="AW2677" s="12"/>
      <c r="AX2677" s="12"/>
      <c r="AY2677" s="12"/>
      <c r="AZ2677" s="12"/>
      <c r="BA2677" s="12"/>
      <c r="BB2677" s="12"/>
      <c r="BC2677" s="12"/>
      <c r="BD2677" s="12"/>
      <c r="BE2677" s="12"/>
      <c r="BF2677" s="12"/>
      <c r="BG2677" s="12"/>
      <c r="BH2677" s="12"/>
      <c r="BI2677" s="12"/>
      <c r="BJ2677" s="13"/>
      <c r="BK2677" s="13"/>
      <c r="BL2677" s="13"/>
      <c r="BM2677" s="13"/>
      <c r="BN2677" s="13"/>
    </row>
    <row r="2678" spans="4:66" x14ac:dyDescent="0.25">
      <c r="D2678" s="7"/>
      <c r="E2678" s="10"/>
      <c r="F2678" s="10"/>
      <c r="G2678" s="10"/>
      <c r="H2678" s="10"/>
      <c r="I2678" s="10"/>
      <c r="J2678" s="10"/>
      <c r="K2678" s="11"/>
      <c r="L2678" s="11"/>
      <c r="M2678" s="12"/>
      <c r="N2678" s="12"/>
      <c r="O2678" s="12"/>
      <c r="P2678" s="12"/>
      <c r="Q2678" s="12"/>
      <c r="R2678" s="12"/>
      <c r="S2678" s="12"/>
      <c r="T2678" s="12"/>
      <c r="U2678" s="12"/>
      <c r="V2678" s="12"/>
      <c r="W2678" s="12"/>
      <c r="X2678" s="12"/>
      <c r="Y2678" s="12"/>
      <c r="Z2678" s="12"/>
      <c r="AA2678" s="12"/>
      <c r="AB2678" s="12"/>
      <c r="AC2678" s="12"/>
      <c r="AD2678" s="12"/>
      <c r="AE2678" s="12"/>
      <c r="AF2678" s="12"/>
      <c r="AG2678" s="12"/>
      <c r="AH2678" s="12"/>
      <c r="AI2678" s="12"/>
      <c r="AJ2678" s="12"/>
      <c r="AK2678" s="12"/>
      <c r="AL2678" s="12"/>
      <c r="AM2678" s="12"/>
      <c r="AN2678" s="12"/>
      <c r="AO2678" s="12"/>
      <c r="AP2678" s="12"/>
      <c r="AQ2678" s="12"/>
      <c r="AR2678" s="12"/>
      <c r="AS2678" s="12"/>
      <c r="AT2678" s="12"/>
      <c r="AU2678" s="12"/>
      <c r="AV2678" s="12"/>
      <c r="AW2678" s="12"/>
      <c r="AX2678" s="12"/>
      <c r="AY2678" s="12"/>
      <c r="AZ2678" s="12"/>
      <c r="BA2678" s="12"/>
      <c r="BB2678" s="12"/>
      <c r="BC2678" s="12"/>
      <c r="BD2678" s="12"/>
      <c r="BE2678" s="12"/>
      <c r="BF2678" s="12"/>
      <c r="BG2678" s="12"/>
      <c r="BH2678" s="12"/>
      <c r="BI2678" s="12"/>
      <c r="BJ2678" s="13"/>
      <c r="BK2678" s="13"/>
      <c r="BL2678" s="13"/>
      <c r="BM2678" s="13"/>
      <c r="BN2678" s="13"/>
    </row>
    <row r="2679" spans="4:66" x14ac:dyDescent="0.25">
      <c r="D2679" s="7"/>
      <c r="E2679" s="10"/>
      <c r="F2679" s="10"/>
      <c r="G2679" s="10"/>
      <c r="H2679" s="10"/>
      <c r="I2679" s="10"/>
      <c r="J2679" s="10"/>
      <c r="K2679" s="11"/>
      <c r="L2679" s="11"/>
      <c r="M2679" s="12"/>
      <c r="N2679" s="12"/>
      <c r="O2679" s="12"/>
      <c r="P2679" s="12"/>
      <c r="Q2679" s="12"/>
      <c r="R2679" s="12"/>
      <c r="S2679" s="12"/>
      <c r="T2679" s="12"/>
      <c r="U2679" s="12"/>
      <c r="V2679" s="12"/>
      <c r="W2679" s="12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2"/>
      <c r="AS2679" s="12"/>
      <c r="AT2679" s="12"/>
      <c r="AU2679" s="12"/>
      <c r="AV2679" s="12"/>
      <c r="AW2679" s="12"/>
      <c r="AX2679" s="12"/>
      <c r="AY2679" s="12"/>
      <c r="AZ2679" s="12"/>
      <c r="BA2679" s="12"/>
      <c r="BB2679" s="12"/>
      <c r="BC2679" s="12"/>
      <c r="BD2679" s="12"/>
      <c r="BE2679" s="12"/>
      <c r="BF2679" s="12"/>
      <c r="BG2679" s="12"/>
      <c r="BH2679" s="12"/>
      <c r="BI2679" s="12"/>
      <c r="BJ2679" s="13"/>
      <c r="BK2679" s="13"/>
      <c r="BL2679" s="13"/>
      <c r="BM2679" s="13"/>
      <c r="BN2679" s="13"/>
    </row>
    <row r="2680" spans="4:66" x14ac:dyDescent="0.25">
      <c r="D2680" s="7"/>
      <c r="E2680" s="10"/>
      <c r="F2680" s="10"/>
      <c r="G2680" s="10"/>
      <c r="H2680" s="10"/>
      <c r="I2680" s="10"/>
      <c r="J2680" s="10"/>
      <c r="K2680" s="11"/>
      <c r="L2680" s="11"/>
      <c r="M2680" s="12"/>
      <c r="N2680" s="12"/>
      <c r="O2680" s="12"/>
      <c r="P2680" s="12"/>
      <c r="Q2680" s="12"/>
      <c r="R2680" s="12"/>
      <c r="S2680" s="12"/>
      <c r="T2680" s="12"/>
      <c r="U2680" s="12"/>
      <c r="V2680" s="12"/>
      <c r="W2680" s="12"/>
      <c r="X2680" s="12"/>
      <c r="Y2680" s="12"/>
      <c r="Z2680" s="12"/>
      <c r="AA2680" s="12"/>
      <c r="AB2680" s="12"/>
      <c r="AC2680" s="12"/>
      <c r="AD2680" s="12"/>
      <c r="AE2680" s="12"/>
      <c r="AF2680" s="12"/>
      <c r="AG2680" s="12"/>
      <c r="AH2680" s="12"/>
      <c r="AI2680" s="12"/>
      <c r="AJ2680" s="12"/>
      <c r="AK2680" s="12"/>
      <c r="AL2680" s="12"/>
      <c r="AM2680" s="12"/>
      <c r="AN2680" s="12"/>
      <c r="AO2680" s="12"/>
      <c r="AP2680" s="12"/>
      <c r="AQ2680" s="12"/>
      <c r="AR2680" s="12"/>
      <c r="AS2680" s="12"/>
      <c r="AT2680" s="12"/>
      <c r="AU2680" s="12"/>
      <c r="AV2680" s="12"/>
      <c r="AW2680" s="12"/>
      <c r="AX2680" s="12"/>
      <c r="AY2680" s="12"/>
      <c r="AZ2680" s="12"/>
      <c r="BA2680" s="12"/>
      <c r="BB2680" s="12"/>
      <c r="BC2680" s="12"/>
      <c r="BD2680" s="12"/>
      <c r="BE2680" s="12"/>
      <c r="BF2680" s="12"/>
      <c r="BG2680" s="12"/>
      <c r="BH2680" s="12"/>
      <c r="BI2680" s="12"/>
      <c r="BJ2680" s="13"/>
      <c r="BK2680" s="13"/>
      <c r="BL2680" s="13"/>
      <c r="BM2680" s="13"/>
      <c r="BN2680" s="13"/>
    </row>
    <row r="2681" spans="4:66" x14ac:dyDescent="0.25">
      <c r="D2681" s="7"/>
      <c r="E2681" s="10"/>
      <c r="F2681" s="10"/>
      <c r="G2681" s="10"/>
      <c r="H2681" s="10"/>
      <c r="I2681" s="10"/>
      <c r="J2681" s="10"/>
      <c r="K2681" s="11"/>
      <c r="L2681" s="11"/>
      <c r="M2681" s="12"/>
      <c r="N2681" s="12"/>
      <c r="O2681" s="12"/>
      <c r="P2681" s="12"/>
      <c r="Q2681" s="12"/>
      <c r="R2681" s="12"/>
      <c r="S2681" s="12"/>
      <c r="T2681" s="12"/>
      <c r="U2681" s="12"/>
      <c r="V2681" s="12"/>
      <c r="W2681" s="12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2"/>
      <c r="AS2681" s="12"/>
      <c r="AT2681" s="12"/>
      <c r="AU2681" s="12"/>
      <c r="AV2681" s="12"/>
      <c r="AW2681" s="12"/>
      <c r="AX2681" s="12"/>
      <c r="AY2681" s="12"/>
      <c r="AZ2681" s="12"/>
      <c r="BA2681" s="12"/>
      <c r="BB2681" s="12"/>
      <c r="BC2681" s="12"/>
      <c r="BD2681" s="12"/>
      <c r="BE2681" s="12"/>
      <c r="BF2681" s="12"/>
      <c r="BG2681" s="12"/>
      <c r="BH2681" s="12"/>
      <c r="BI2681" s="12"/>
      <c r="BJ2681" s="13"/>
      <c r="BK2681" s="13"/>
      <c r="BL2681" s="13"/>
      <c r="BM2681" s="13"/>
      <c r="BN2681" s="13"/>
    </row>
    <row r="2682" spans="4:66" x14ac:dyDescent="0.25">
      <c r="D2682" s="7"/>
      <c r="E2682" s="10"/>
      <c r="F2682" s="10"/>
      <c r="G2682" s="10"/>
      <c r="H2682" s="10"/>
      <c r="I2682" s="10"/>
      <c r="J2682" s="10"/>
      <c r="K2682" s="11"/>
      <c r="L2682" s="11"/>
      <c r="M2682" s="12"/>
      <c r="N2682" s="12"/>
      <c r="O2682" s="12"/>
      <c r="P2682" s="12"/>
      <c r="Q2682" s="12"/>
      <c r="R2682" s="12"/>
      <c r="S2682" s="12"/>
      <c r="T2682" s="12"/>
      <c r="U2682" s="12"/>
      <c r="V2682" s="12"/>
      <c r="W2682" s="12"/>
      <c r="X2682" s="12"/>
      <c r="Y2682" s="12"/>
      <c r="Z2682" s="12"/>
      <c r="AA2682" s="12"/>
      <c r="AB2682" s="12"/>
      <c r="AC2682" s="12"/>
      <c r="AD2682" s="12"/>
      <c r="AE2682" s="12"/>
      <c r="AF2682" s="12"/>
      <c r="AG2682" s="12"/>
      <c r="AH2682" s="12"/>
      <c r="AI2682" s="12"/>
      <c r="AJ2682" s="12"/>
      <c r="AK2682" s="12"/>
      <c r="AL2682" s="12"/>
      <c r="AM2682" s="12"/>
      <c r="AN2682" s="12"/>
      <c r="AO2682" s="12"/>
      <c r="AP2682" s="12"/>
      <c r="AQ2682" s="12"/>
      <c r="AR2682" s="12"/>
      <c r="AS2682" s="12"/>
      <c r="AT2682" s="12"/>
      <c r="AU2682" s="12"/>
      <c r="AV2682" s="12"/>
      <c r="AW2682" s="12"/>
      <c r="AX2682" s="12"/>
      <c r="AY2682" s="12"/>
      <c r="AZ2682" s="12"/>
      <c r="BA2682" s="12"/>
      <c r="BB2682" s="12"/>
      <c r="BC2682" s="12"/>
      <c r="BD2682" s="12"/>
      <c r="BE2682" s="12"/>
      <c r="BF2682" s="12"/>
      <c r="BG2682" s="12"/>
      <c r="BH2682" s="12"/>
      <c r="BI2682" s="12"/>
      <c r="BJ2682" s="13"/>
      <c r="BK2682" s="13"/>
      <c r="BL2682" s="13"/>
      <c r="BM2682" s="13"/>
      <c r="BN2682" s="13"/>
    </row>
    <row r="2683" spans="4:66" x14ac:dyDescent="0.25">
      <c r="D2683" s="7"/>
      <c r="E2683" s="10"/>
      <c r="F2683" s="10"/>
      <c r="G2683" s="10"/>
      <c r="H2683" s="10"/>
      <c r="I2683" s="10"/>
      <c r="J2683" s="10"/>
      <c r="K2683" s="11"/>
      <c r="L2683" s="11"/>
      <c r="M2683" s="12"/>
      <c r="N2683" s="12"/>
      <c r="O2683" s="12"/>
      <c r="P2683" s="12"/>
      <c r="Q2683" s="12"/>
      <c r="R2683" s="12"/>
      <c r="S2683" s="12"/>
      <c r="T2683" s="12"/>
      <c r="U2683" s="12"/>
      <c r="V2683" s="12"/>
      <c r="W2683" s="12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2"/>
      <c r="AS2683" s="12"/>
      <c r="AT2683" s="12"/>
      <c r="AU2683" s="12"/>
      <c r="AV2683" s="12"/>
      <c r="AW2683" s="12"/>
      <c r="AX2683" s="12"/>
      <c r="AY2683" s="12"/>
      <c r="AZ2683" s="12"/>
      <c r="BA2683" s="12"/>
      <c r="BB2683" s="12"/>
      <c r="BC2683" s="12"/>
      <c r="BD2683" s="12"/>
      <c r="BE2683" s="12"/>
      <c r="BF2683" s="12"/>
      <c r="BG2683" s="12"/>
      <c r="BH2683" s="12"/>
      <c r="BI2683" s="12"/>
      <c r="BJ2683" s="13"/>
      <c r="BK2683" s="13"/>
      <c r="BL2683" s="13"/>
      <c r="BM2683" s="13"/>
      <c r="BN2683" s="13"/>
    </row>
    <row r="2684" spans="4:66" x14ac:dyDescent="0.25">
      <c r="D2684" s="7"/>
      <c r="E2684" s="10"/>
      <c r="F2684" s="10"/>
      <c r="G2684" s="10"/>
      <c r="H2684" s="10"/>
      <c r="I2684" s="10"/>
      <c r="J2684" s="10"/>
      <c r="K2684" s="11"/>
      <c r="L2684" s="11"/>
      <c r="M2684" s="12"/>
      <c r="N2684" s="12"/>
      <c r="O2684" s="12"/>
      <c r="P2684" s="12"/>
      <c r="Q2684" s="12"/>
      <c r="R2684" s="12"/>
      <c r="S2684" s="12"/>
      <c r="T2684" s="12"/>
      <c r="U2684" s="12"/>
      <c r="V2684" s="12"/>
      <c r="W2684" s="12"/>
      <c r="X2684" s="12"/>
      <c r="Y2684" s="12"/>
      <c r="Z2684" s="12"/>
      <c r="AA2684" s="12"/>
      <c r="AB2684" s="12"/>
      <c r="AC2684" s="12"/>
      <c r="AD2684" s="12"/>
      <c r="AE2684" s="12"/>
      <c r="AF2684" s="12"/>
      <c r="AG2684" s="12"/>
      <c r="AH2684" s="12"/>
      <c r="AI2684" s="12"/>
      <c r="AJ2684" s="12"/>
      <c r="AK2684" s="12"/>
      <c r="AL2684" s="12"/>
      <c r="AM2684" s="12"/>
      <c r="AN2684" s="12"/>
      <c r="AO2684" s="12"/>
      <c r="AP2684" s="12"/>
      <c r="AQ2684" s="12"/>
      <c r="AR2684" s="12"/>
      <c r="AS2684" s="12"/>
      <c r="AT2684" s="12"/>
      <c r="AU2684" s="12"/>
      <c r="AV2684" s="12"/>
      <c r="AW2684" s="12"/>
      <c r="AX2684" s="12"/>
      <c r="AY2684" s="12"/>
      <c r="AZ2684" s="12"/>
      <c r="BA2684" s="12"/>
      <c r="BB2684" s="12"/>
      <c r="BC2684" s="12"/>
      <c r="BD2684" s="12"/>
      <c r="BE2684" s="12"/>
      <c r="BF2684" s="12"/>
      <c r="BG2684" s="12"/>
      <c r="BH2684" s="12"/>
      <c r="BI2684" s="12"/>
      <c r="BJ2684" s="13"/>
      <c r="BK2684" s="13"/>
      <c r="BL2684" s="13"/>
      <c r="BM2684" s="13"/>
      <c r="BN2684" s="13"/>
    </row>
    <row r="2685" spans="4:66" x14ac:dyDescent="0.25">
      <c r="D2685" s="7"/>
      <c r="E2685" s="10"/>
      <c r="F2685" s="10"/>
      <c r="G2685" s="10"/>
      <c r="H2685" s="10"/>
      <c r="I2685" s="10"/>
      <c r="J2685" s="10"/>
      <c r="K2685" s="11"/>
      <c r="L2685" s="11"/>
      <c r="M2685" s="12"/>
      <c r="N2685" s="12"/>
      <c r="O2685" s="12"/>
      <c r="P2685" s="12"/>
      <c r="Q2685" s="12"/>
      <c r="R2685" s="12"/>
      <c r="S2685" s="12"/>
      <c r="T2685" s="12"/>
      <c r="U2685" s="12"/>
      <c r="V2685" s="12"/>
      <c r="W2685" s="12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2"/>
      <c r="AS2685" s="12"/>
      <c r="AT2685" s="12"/>
      <c r="AU2685" s="12"/>
      <c r="AV2685" s="12"/>
      <c r="AW2685" s="12"/>
      <c r="AX2685" s="12"/>
      <c r="AY2685" s="12"/>
      <c r="AZ2685" s="12"/>
      <c r="BA2685" s="12"/>
      <c r="BB2685" s="12"/>
      <c r="BC2685" s="12"/>
      <c r="BD2685" s="12"/>
      <c r="BE2685" s="12"/>
      <c r="BF2685" s="12"/>
      <c r="BG2685" s="12"/>
      <c r="BH2685" s="12"/>
      <c r="BI2685" s="12"/>
      <c r="BJ2685" s="13"/>
      <c r="BK2685" s="13"/>
      <c r="BL2685" s="13"/>
      <c r="BM2685" s="13"/>
      <c r="BN2685" s="13"/>
    </row>
    <row r="2686" spans="4:66" x14ac:dyDescent="0.25">
      <c r="D2686" s="7"/>
      <c r="E2686" s="10"/>
      <c r="F2686" s="10"/>
      <c r="G2686" s="10"/>
      <c r="H2686" s="10"/>
      <c r="I2686" s="10"/>
      <c r="J2686" s="10"/>
      <c r="K2686" s="11"/>
      <c r="L2686" s="11"/>
      <c r="M2686" s="12"/>
      <c r="N2686" s="12"/>
      <c r="O2686" s="12"/>
      <c r="P2686" s="12"/>
      <c r="Q2686" s="12"/>
      <c r="R2686" s="12"/>
      <c r="S2686" s="12"/>
      <c r="T2686" s="12"/>
      <c r="U2686" s="12"/>
      <c r="V2686" s="12"/>
      <c r="W2686" s="12"/>
      <c r="X2686" s="12"/>
      <c r="Y2686" s="12"/>
      <c r="Z2686" s="12"/>
      <c r="AA2686" s="12"/>
      <c r="AB2686" s="12"/>
      <c r="AC2686" s="12"/>
      <c r="AD2686" s="12"/>
      <c r="AE2686" s="12"/>
      <c r="AF2686" s="12"/>
      <c r="AG2686" s="12"/>
      <c r="AH2686" s="12"/>
      <c r="AI2686" s="12"/>
      <c r="AJ2686" s="12"/>
      <c r="AK2686" s="12"/>
      <c r="AL2686" s="12"/>
      <c r="AM2686" s="12"/>
      <c r="AN2686" s="12"/>
      <c r="AO2686" s="12"/>
      <c r="AP2686" s="12"/>
      <c r="AQ2686" s="12"/>
      <c r="AR2686" s="12"/>
      <c r="AS2686" s="12"/>
      <c r="AT2686" s="12"/>
      <c r="AU2686" s="12"/>
      <c r="AV2686" s="12"/>
      <c r="AW2686" s="12"/>
      <c r="AX2686" s="12"/>
      <c r="AY2686" s="12"/>
      <c r="AZ2686" s="12"/>
      <c r="BA2686" s="12"/>
      <c r="BB2686" s="12"/>
      <c r="BC2686" s="12"/>
      <c r="BD2686" s="12"/>
      <c r="BE2686" s="12"/>
      <c r="BF2686" s="12"/>
      <c r="BG2686" s="12"/>
      <c r="BH2686" s="12"/>
      <c r="BI2686" s="12"/>
      <c r="BJ2686" s="13"/>
      <c r="BK2686" s="13"/>
      <c r="BL2686" s="13"/>
      <c r="BM2686" s="13"/>
      <c r="BN2686" s="13"/>
    </row>
    <row r="2687" spans="4:66" x14ac:dyDescent="0.25">
      <c r="D2687" s="7"/>
      <c r="E2687" s="10"/>
      <c r="F2687" s="10"/>
      <c r="G2687" s="10"/>
      <c r="H2687" s="10"/>
      <c r="I2687" s="10"/>
      <c r="J2687" s="10"/>
      <c r="K2687" s="11"/>
      <c r="L2687" s="11"/>
      <c r="M2687" s="12"/>
      <c r="N2687" s="12"/>
      <c r="O2687" s="12"/>
      <c r="P2687" s="12"/>
      <c r="Q2687" s="12"/>
      <c r="R2687" s="12"/>
      <c r="S2687" s="12"/>
      <c r="T2687" s="12"/>
      <c r="U2687" s="12"/>
      <c r="V2687" s="12"/>
      <c r="W2687" s="12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2"/>
      <c r="AS2687" s="12"/>
      <c r="AT2687" s="12"/>
      <c r="AU2687" s="12"/>
      <c r="AV2687" s="12"/>
      <c r="AW2687" s="12"/>
      <c r="AX2687" s="12"/>
      <c r="AY2687" s="12"/>
      <c r="AZ2687" s="12"/>
      <c r="BA2687" s="12"/>
      <c r="BB2687" s="12"/>
      <c r="BC2687" s="12"/>
      <c r="BD2687" s="12"/>
      <c r="BE2687" s="12"/>
      <c r="BF2687" s="12"/>
      <c r="BG2687" s="12"/>
      <c r="BH2687" s="12"/>
      <c r="BI2687" s="12"/>
      <c r="BJ2687" s="13"/>
      <c r="BK2687" s="13"/>
      <c r="BL2687" s="13"/>
      <c r="BM2687" s="13"/>
      <c r="BN2687" s="13"/>
    </row>
    <row r="2688" spans="4:66" x14ac:dyDescent="0.25">
      <c r="D2688" s="7"/>
      <c r="E2688" s="10"/>
      <c r="F2688" s="10"/>
      <c r="G2688" s="10"/>
      <c r="H2688" s="10"/>
      <c r="I2688" s="10"/>
      <c r="J2688" s="10"/>
      <c r="K2688" s="11"/>
      <c r="L2688" s="11"/>
      <c r="M2688" s="12"/>
      <c r="N2688" s="12"/>
      <c r="O2688" s="12"/>
      <c r="P2688" s="12"/>
      <c r="Q2688" s="12"/>
      <c r="R2688" s="12"/>
      <c r="S2688" s="12"/>
      <c r="T2688" s="12"/>
      <c r="U2688" s="12"/>
      <c r="V2688" s="12"/>
      <c r="W2688" s="12"/>
      <c r="X2688" s="12"/>
      <c r="Y2688" s="12"/>
      <c r="Z2688" s="12"/>
      <c r="AA2688" s="12"/>
      <c r="AB2688" s="12"/>
      <c r="AC2688" s="12"/>
      <c r="AD2688" s="12"/>
      <c r="AE2688" s="12"/>
      <c r="AF2688" s="12"/>
      <c r="AG2688" s="12"/>
      <c r="AH2688" s="12"/>
      <c r="AI2688" s="12"/>
      <c r="AJ2688" s="12"/>
      <c r="AK2688" s="12"/>
      <c r="AL2688" s="12"/>
      <c r="AM2688" s="12"/>
      <c r="AN2688" s="12"/>
      <c r="AO2688" s="12"/>
      <c r="AP2688" s="12"/>
      <c r="AQ2688" s="12"/>
      <c r="AR2688" s="12"/>
      <c r="AS2688" s="12"/>
      <c r="AT2688" s="12"/>
      <c r="AU2688" s="12"/>
      <c r="AV2688" s="12"/>
      <c r="AW2688" s="12"/>
      <c r="AX2688" s="12"/>
      <c r="AY2688" s="12"/>
      <c r="AZ2688" s="12"/>
      <c r="BA2688" s="12"/>
      <c r="BB2688" s="12"/>
      <c r="BC2688" s="12"/>
      <c r="BD2688" s="12"/>
      <c r="BE2688" s="12"/>
      <c r="BF2688" s="12"/>
      <c r="BG2688" s="12"/>
      <c r="BH2688" s="12"/>
      <c r="BI2688" s="12"/>
      <c r="BJ2688" s="13"/>
      <c r="BK2688" s="13"/>
      <c r="BL2688" s="13"/>
      <c r="BM2688" s="13"/>
      <c r="BN2688" s="13"/>
    </row>
    <row r="2689" spans="4:66" x14ac:dyDescent="0.25">
      <c r="D2689" s="7"/>
      <c r="E2689" s="10"/>
      <c r="F2689" s="10"/>
      <c r="G2689" s="10"/>
      <c r="H2689" s="10"/>
      <c r="I2689" s="10"/>
      <c r="J2689" s="10"/>
      <c r="K2689" s="11"/>
      <c r="L2689" s="11"/>
      <c r="M2689" s="12"/>
      <c r="N2689" s="12"/>
      <c r="O2689" s="12"/>
      <c r="P2689" s="12"/>
      <c r="Q2689" s="12"/>
      <c r="R2689" s="12"/>
      <c r="S2689" s="12"/>
      <c r="T2689" s="12"/>
      <c r="U2689" s="12"/>
      <c r="V2689" s="12"/>
      <c r="W2689" s="12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2"/>
      <c r="AS2689" s="12"/>
      <c r="AT2689" s="12"/>
      <c r="AU2689" s="12"/>
      <c r="AV2689" s="12"/>
      <c r="AW2689" s="12"/>
      <c r="AX2689" s="12"/>
      <c r="AY2689" s="12"/>
      <c r="AZ2689" s="12"/>
      <c r="BA2689" s="12"/>
      <c r="BB2689" s="12"/>
      <c r="BC2689" s="12"/>
      <c r="BD2689" s="12"/>
      <c r="BE2689" s="12"/>
      <c r="BF2689" s="12"/>
      <c r="BG2689" s="12"/>
      <c r="BH2689" s="12"/>
      <c r="BI2689" s="12"/>
      <c r="BJ2689" s="13"/>
      <c r="BK2689" s="13"/>
      <c r="BL2689" s="13"/>
      <c r="BM2689" s="13"/>
      <c r="BN2689" s="13"/>
    </row>
    <row r="2690" spans="4:66" x14ac:dyDescent="0.25">
      <c r="D2690" s="7"/>
      <c r="E2690" s="10"/>
      <c r="F2690" s="10"/>
      <c r="G2690" s="10"/>
      <c r="H2690" s="10"/>
      <c r="I2690" s="10"/>
      <c r="J2690" s="10"/>
      <c r="K2690" s="11"/>
      <c r="L2690" s="11"/>
      <c r="M2690" s="12"/>
      <c r="N2690" s="12"/>
      <c r="O2690" s="12"/>
      <c r="P2690" s="12"/>
      <c r="Q2690" s="12"/>
      <c r="R2690" s="12"/>
      <c r="S2690" s="12"/>
      <c r="T2690" s="12"/>
      <c r="U2690" s="12"/>
      <c r="V2690" s="12"/>
      <c r="W2690" s="12"/>
      <c r="X2690" s="12"/>
      <c r="Y2690" s="12"/>
      <c r="Z2690" s="12"/>
      <c r="AA2690" s="12"/>
      <c r="AB2690" s="12"/>
      <c r="AC2690" s="12"/>
      <c r="AD2690" s="12"/>
      <c r="AE2690" s="12"/>
      <c r="AF2690" s="12"/>
      <c r="AG2690" s="12"/>
      <c r="AH2690" s="12"/>
      <c r="AI2690" s="12"/>
      <c r="AJ2690" s="12"/>
      <c r="AK2690" s="12"/>
      <c r="AL2690" s="12"/>
      <c r="AM2690" s="12"/>
      <c r="AN2690" s="12"/>
      <c r="AO2690" s="12"/>
      <c r="AP2690" s="12"/>
      <c r="AQ2690" s="12"/>
      <c r="AR2690" s="12"/>
      <c r="AS2690" s="12"/>
      <c r="AT2690" s="12"/>
      <c r="AU2690" s="12"/>
      <c r="AV2690" s="12"/>
      <c r="AW2690" s="12"/>
      <c r="AX2690" s="12"/>
      <c r="AY2690" s="12"/>
      <c r="AZ2690" s="12"/>
      <c r="BA2690" s="12"/>
      <c r="BB2690" s="12"/>
      <c r="BC2690" s="12"/>
      <c r="BD2690" s="12"/>
      <c r="BE2690" s="12"/>
      <c r="BF2690" s="12"/>
      <c r="BG2690" s="12"/>
      <c r="BH2690" s="12"/>
      <c r="BI2690" s="12"/>
      <c r="BJ2690" s="13"/>
      <c r="BK2690" s="13"/>
      <c r="BL2690" s="13"/>
      <c r="BM2690" s="13"/>
      <c r="BN2690" s="13"/>
    </row>
    <row r="2691" spans="4:66" x14ac:dyDescent="0.25">
      <c r="D2691" s="7"/>
      <c r="E2691" s="10"/>
      <c r="F2691" s="10"/>
      <c r="G2691" s="10"/>
      <c r="H2691" s="10"/>
      <c r="I2691" s="10"/>
      <c r="J2691" s="10"/>
      <c r="K2691" s="11"/>
      <c r="L2691" s="11"/>
      <c r="M2691" s="12"/>
      <c r="N2691" s="12"/>
      <c r="O2691" s="12"/>
      <c r="P2691" s="12"/>
      <c r="Q2691" s="12"/>
      <c r="R2691" s="12"/>
      <c r="S2691" s="12"/>
      <c r="T2691" s="12"/>
      <c r="U2691" s="12"/>
      <c r="V2691" s="12"/>
      <c r="W2691" s="12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2"/>
      <c r="AS2691" s="12"/>
      <c r="AT2691" s="12"/>
      <c r="AU2691" s="12"/>
      <c r="AV2691" s="12"/>
      <c r="AW2691" s="12"/>
      <c r="AX2691" s="12"/>
      <c r="AY2691" s="12"/>
      <c r="AZ2691" s="12"/>
      <c r="BA2691" s="12"/>
      <c r="BB2691" s="12"/>
      <c r="BC2691" s="12"/>
      <c r="BD2691" s="12"/>
      <c r="BE2691" s="12"/>
      <c r="BF2691" s="12"/>
      <c r="BG2691" s="12"/>
      <c r="BH2691" s="12"/>
      <c r="BI2691" s="12"/>
      <c r="BJ2691" s="13"/>
      <c r="BK2691" s="13"/>
      <c r="BL2691" s="13"/>
      <c r="BM2691" s="13"/>
      <c r="BN2691" s="13"/>
    </row>
    <row r="2692" spans="4:66" x14ac:dyDescent="0.25">
      <c r="D2692" s="7"/>
      <c r="E2692" s="10"/>
      <c r="F2692" s="10"/>
      <c r="G2692" s="10"/>
      <c r="H2692" s="10"/>
      <c r="I2692" s="10"/>
      <c r="J2692" s="10"/>
      <c r="K2692" s="11"/>
      <c r="L2692" s="11"/>
      <c r="M2692" s="12"/>
      <c r="N2692" s="12"/>
      <c r="O2692" s="12"/>
      <c r="P2692" s="12"/>
      <c r="Q2692" s="12"/>
      <c r="R2692" s="12"/>
      <c r="S2692" s="12"/>
      <c r="T2692" s="12"/>
      <c r="U2692" s="12"/>
      <c r="V2692" s="12"/>
      <c r="W2692" s="12"/>
      <c r="X2692" s="12"/>
      <c r="Y2692" s="12"/>
      <c r="Z2692" s="12"/>
      <c r="AA2692" s="12"/>
      <c r="AB2692" s="12"/>
      <c r="AC2692" s="12"/>
      <c r="AD2692" s="12"/>
      <c r="AE2692" s="12"/>
      <c r="AF2692" s="12"/>
      <c r="AG2692" s="12"/>
      <c r="AH2692" s="12"/>
      <c r="AI2692" s="12"/>
      <c r="AJ2692" s="12"/>
      <c r="AK2692" s="12"/>
      <c r="AL2692" s="12"/>
      <c r="AM2692" s="12"/>
      <c r="AN2692" s="12"/>
      <c r="AO2692" s="12"/>
      <c r="AP2692" s="12"/>
      <c r="AQ2692" s="12"/>
      <c r="AR2692" s="12"/>
      <c r="AS2692" s="12"/>
      <c r="AT2692" s="12"/>
      <c r="AU2692" s="12"/>
      <c r="AV2692" s="12"/>
      <c r="AW2692" s="12"/>
      <c r="AX2692" s="12"/>
      <c r="AY2692" s="12"/>
      <c r="AZ2692" s="12"/>
      <c r="BA2692" s="12"/>
      <c r="BB2692" s="12"/>
      <c r="BC2692" s="12"/>
      <c r="BD2692" s="12"/>
      <c r="BE2692" s="12"/>
      <c r="BF2692" s="12"/>
      <c r="BG2692" s="12"/>
      <c r="BH2692" s="12"/>
      <c r="BI2692" s="12"/>
      <c r="BJ2692" s="13"/>
      <c r="BK2692" s="13"/>
      <c r="BL2692" s="13"/>
      <c r="BM2692" s="13"/>
      <c r="BN2692" s="13"/>
    </row>
    <row r="2693" spans="4:66" x14ac:dyDescent="0.25">
      <c r="D2693" s="7"/>
      <c r="E2693" s="10"/>
      <c r="F2693" s="10"/>
      <c r="G2693" s="10"/>
      <c r="H2693" s="10"/>
      <c r="I2693" s="10"/>
      <c r="J2693" s="10"/>
      <c r="K2693" s="11"/>
      <c r="L2693" s="11"/>
      <c r="M2693" s="12"/>
      <c r="N2693" s="12"/>
      <c r="O2693" s="12"/>
      <c r="P2693" s="12"/>
      <c r="Q2693" s="12"/>
      <c r="R2693" s="12"/>
      <c r="S2693" s="12"/>
      <c r="T2693" s="12"/>
      <c r="U2693" s="12"/>
      <c r="V2693" s="12"/>
      <c r="W2693" s="12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2"/>
      <c r="AS2693" s="12"/>
      <c r="AT2693" s="12"/>
      <c r="AU2693" s="12"/>
      <c r="AV2693" s="12"/>
      <c r="AW2693" s="12"/>
      <c r="AX2693" s="12"/>
      <c r="AY2693" s="12"/>
      <c r="AZ2693" s="12"/>
      <c r="BA2693" s="12"/>
      <c r="BB2693" s="12"/>
      <c r="BC2693" s="12"/>
      <c r="BD2693" s="12"/>
      <c r="BE2693" s="12"/>
      <c r="BF2693" s="12"/>
      <c r="BG2693" s="12"/>
      <c r="BH2693" s="12"/>
      <c r="BI2693" s="12"/>
      <c r="BJ2693" s="13"/>
      <c r="BK2693" s="13"/>
      <c r="BL2693" s="13"/>
      <c r="BM2693" s="13"/>
      <c r="BN2693" s="13"/>
    </row>
    <row r="2694" spans="4:66" x14ac:dyDescent="0.25">
      <c r="D2694" s="7"/>
      <c r="E2694" s="10"/>
      <c r="F2694" s="10"/>
      <c r="G2694" s="10"/>
      <c r="H2694" s="10"/>
      <c r="I2694" s="10"/>
      <c r="J2694" s="10"/>
      <c r="K2694" s="11"/>
      <c r="L2694" s="11"/>
      <c r="M2694" s="12"/>
      <c r="N2694" s="12"/>
      <c r="O2694" s="12"/>
      <c r="P2694" s="12"/>
      <c r="Q2694" s="12"/>
      <c r="R2694" s="12"/>
      <c r="S2694" s="12"/>
      <c r="T2694" s="12"/>
      <c r="U2694" s="12"/>
      <c r="V2694" s="12"/>
      <c r="W2694" s="12"/>
      <c r="X2694" s="12"/>
      <c r="Y2694" s="12"/>
      <c r="Z2694" s="12"/>
      <c r="AA2694" s="12"/>
      <c r="AB2694" s="12"/>
      <c r="AC2694" s="12"/>
      <c r="AD2694" s="12"/>
      <c r="AE2694" s="12"/>
      <c r="AF2694" s="12"/>
      <c r="AG2694" s="12"/>
      <c r="AH2694" s="12"/>
      <c r="AI2694" s="12"/>
      <c r="AJ2694" s="12"/>
      <c r="AK2694" s="12"/>
      <c r="AL2694" s="12"/>
      <c r="AM2694" s="12"/>
      <c r="AN2694" s="12"/>
      <c r="AO2694" s="12"/>
      <c r="AP2694" s="12"/>
      <c r="AQ2694" s="12"/>
      <c r="AR2694" s="12"/>
      <c r="AS2694" s="12"/>
      <c r="AT2694" s="12"/>
      <c r="AU2694" s="12"/>
      <c r="AV2694" s="12"/>
      <c r="AW2694" s="12"/>
      <c r="AX2694" s="12"/>
      <c r="AY2694" s="12"/>
      <c r="AZ2694" s="12"/>
      <c r="BA2694" s="12"/>
      <c r="BB2694" s="12"/>
      <c r="BC2694" s="12"/>
      <c r="BD2694" s="12"/>
      <c r="BE2694" s="12"/>
      <c r="BF2694" s="12"/>
      <c r="BG2694" s="12"/>
      <c r="BH2694" s="12"/>
      <c r="BI2694" s="12"/>
      <c r="BJ2694" s="13"/>
      <c r="BK2694" s="13"/>
      <c r="BL2694" s="13"/>
      <c r="BM2694" s="13"/>
      <c r="BN2694" s="13"/>
    </row>
    <row r="2695" spans="4:66" x14ac:dyDescent="0.25">
      <c r="D2695" s="7"/>
      <c r="E2695" s="10"/>
      <c r="F2695" s="10"/>
      <c r="G2695" s="10"/>
      <c r="H2695" s="10"/>
      <c r="I2695" s="10"/>
      <c r="J2695" s="10"/>
      <c r="K2695" s="11"/>
      <c r="L2695" s="11"/>
      <c r="M2695" s="12"/>
      <c r="N2695" s="12"/>
      <c r="O2695" s="12"/>
      <c r="P2695" s="12"/>
      <c r="Q2695" s="12"/>
      <c r="R2695" s="12"/>
      <c r="S2695" s="12"/>
      <c r="T2695" s="12"/>
      <c r="U2695" s="12"/>
      <c r="V2695" s="12"/>
      <c r="W2695" s="12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2"/>
      <c r="AS2695" s="12"/>
      <c r="AT2695" s="12"/>
      <c r="AU2695" s="12"/>
      <c r="AV2695" s="12"/>
      <c r="AW2695" s="12"/>
      <c r="AX2695" s="12"/>
      <c r="AY2695" s="12"/>
      <c r="AZ2695" s="12"/>
      <c r="BA2695" s="12"/>
      <c r="BB2695" s="12"/>
      <c r="BC2695" s="12"/>
      <c r="BD2695" s="12"/>
      <c r="BE2695" s="12"/>
      <c r="BF2695" s="12"/>
      <c r="BG2695" s="12"/>
      <c r="BH2695" s="12"/>
      <c r="BI2695" s="12"/>
      <c r="BJ2695" s="13"/>
      <c r="BK2695" s="13"/>
      <c r="BL2695" s="13"/>
      <c r="BM2695" s="13"/>
      <c r="BN2695" s="13"/>
    </row>
    <row r="2696" spans="4:66" x14ac:dyDescent="0.25">
      <c r="D2696" s="7"/>
      <c r="E2696" s="10"/>
      <c r="F2696" s="10"/>
      <c r="G2696" s="10"/>
      <c r="H2696" s="10"/>
      <c r="I2696" s="10"/>
      <c r="J2696" s="10"/>
      <c r="K2696" s="11"/>
      <c r="L2696" s="11"/>
      <c r="M2696" s="12"/>
      <c r="N2696" s="12"/>
      <c r="O2696" s="12"/>
      <c r="P2696" s="12"/>
      <c r="Q2696" s="12"/>
      <c r="R2696" s="12"/>
      <c r="S2696" s="12"/>
      <c r="T2696" s="12"/>
      <c r="U2696" s="12"/>
      <c r="V2696" s="12"/>
      <c r="W2696" s="12"/>
      <c r="X2696" s="12"/>
      <c r="Y2696" s="12"/>
      <c r="Z2696" s="12"/>
      <c r="AA2696" s="12"/>
      <c r="AB2696" s="12"/>
      <c r="AC2696" s="12"/>
      <c r="AD2696" s="12"/>
      <c r="AE2696" s="12"/>
      <c r="AF2696" s="12"/>
      <c r="AG2696" s="12"/>
      <c r="AH2696" s="12"/>
      <c r="AI2696" s="12"/>
      <c r="AJ2696" s="12"/>
      <c r="AK2696" s="12"/>
      <c r="AL2696" s="12"/>
      <c r="AM2696" s="12"/>
      <c r="AN2696" s="12"/>
      <c r="AO2696" s="12"/>
      <c r="AP2696" s="12"/>
      <c r="AQ2696" s="12"/>
      <c r="AR2696" s="12"/>
      <c r="AS2696" s="12"/>
      <c r="AT2696" s="12"/>
      <c r="AU2696" s="12"/>
      <c r="AV2696" s="12"/>
      <c r="AW2696" s="12"/>
      <c r="AX2696" s="12"/>
      <c r="AY2696" s="12"/>
      <c r="AZ2696" s="12"/>
      <c r="BA2696" s="12"/>
      <c r="BB2696" s="12"/>
      <c r="BC2696" s="12"/>
      <c r="BD2696" s="12"/>
      <c r="BE2696" s="12"/>
      <c r="BF2696" s="12"/>
      <c r="BG2696" s="12"/>
      <c r="BH2696" s="12"/>
      <c r="BI2696" s="12"/>
      <c r="BJ2696" s="13"/>
      <c r="BK2696" s="13"/>
      <c r="BL2696" s="13"/>
      <c r="BM2696" s="13"/>
      <c r="BN2696" s="13"/>
    </row>
    <row r="2697" spans="4:66" x14ac:dyDescent="0.25">
      <c r="D2697" s="7"/>
      <c r="E2697" s="10"/>
      <c r="F2697" s="10"/>
      <c r="G2697" s="10"/>
      <c r="H2697" s="10"/>
      <c r="I2697" s="10"/>
      <c r="J2697" s="10"/>
      <c r="K2697" s="11"/>
      <c r="L2697" s="11"/>
      <c r="M2697" s="12"/>
      <c r="N2697" s="12"/>
      <c r="O2697" s="12"/>
      <c r="P2697" s="12"/>
      <c r="Q2697" s="12"/>
      <c r="R2697" s="12"/>
      <c r="S2697" s="12"/>
      <c r="T2697" s="12"/>
      <c r="U2697" s="12"/>
      <c r="V2697" s="12"/>
      <c r="W2697" s="12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2"/>
      <c r="AS2697" s="12"/>
      <c r="AT2697" s="12"/>
      <c r="AU2697" s="12"/>
      <c r="AV2697" s="12"/>
      <c r="AW2697" s="12"/>
      <c r="AX2697" s="12"/>
      <c r="AY2697" s="12"/>
      <c r="AZ2697" s="12"/>
      <c r="BA2697" s="12"/>
      <c r="BB2697" s="12"/>
      <c r="BC2697" s="12"/>
      <c r="BD2697" s="12"/>
      <c r="BE2697" s="12"/>
      <c r="BF2697" s="12"/>
      <c r="BG2697" s="12"/>
      <c r="BH2697" s="12"/>
      <c r="BI2697" s="12"/>
      <c r="BJ2697" s="13"/>
      <c r="BK2697" s="13"/>
      <c r="BL2697" s="13"/>
      <c r="BM2697" s="13"/>
      <c r="BN2697" s="13"/>
    </row>
    <row r="2698" spans="4:66" x14ac:dyDescent="0.25">
      <c r="D2698" s="7"/>
      <c r="E2698" s="10"/>
      <c r="F2698" s="10"/>
      <c r="G2698" s="10"/>
      <c r="H2698" s="10"/>
      <c r="I2698" s="10"/>
      <c r="J2698" s="10"/>
      <c r="K2698" s="11"/>
      <c r="L2698" s="11"/>
      <c r="M2698" s="12"/>
      <c r="N2698" s="12"/>
      <c r="O2698" s="12"/>
      <c r="P2698" s="12"/>
      <c r="Q2698" s="12"/>
      <c r="R2698" s="12"/>
      <c r="S2698" s="12"/>
      <c r="T2698" s="12"/>
      <c r="U2698" s="12"/>
      <c r="V2698" s="12"/>
      <c r="W2698" s="12"/>
      <c r="X2698" s="12"/>
      <c r="Y2698" s="12"/>
      <c r="Z2698" s="12"/>
      <c r="AA2698" s="12"/>
      <c r="AB2698" s="12"/>
      <c r="AC2698" s="12"/>
      <c r="AD2698" s="12"/>
      <c r="AE2698" s="12"/>
      <c r="AF2698" s="12"/>
      <c r="AG2698" s="12"/>
      <c r="AH2698" s="12"/>
      <c r="AI2698" s="12"/>
      <c r="AJ2698" s="12"/>
      <c r="AK2698" s="12"/>
      <c r="AL2698" s="12"/>
      <c r="AM2698" s="12"/>
      <c r="AN2698" s="12"/>
      <c r="AO2698" s="12"/>
      <c r="AP2698" s="12"/>
      <c r="AQ2698" s="12"/>
      <c r="AR2698" s="12"/>
      <c r="AS2698" s="12"/>
      <c r="AT2698" s="12"/>
      <c r="AU2698" s="12"/>
      <c r="AV2698" s="12"/>
      <c r="AW2698" s="12"/>
      <c r="AX2698" s="12"/>
      <c r="AY2698" s="12"/>
      <c r="AZ2698" s="12"/>
      <c r="BA2698" s="12"/>
      <c r="BB2698" s="12"/>
      <c r="BC2698" s="12"/>
      <c r="BD2698" s="12"/>
      <c r="BE2698" s="12"/>
      <c r="BF2698" s="12"/>
      <c r="BG2698" s="12"/>
      <c r="BH2698" s="12"/>
      <c r="BI2698" s="12"/>
      <c r="BJ2698" s="13"/>
      <c r="BK2698" s="13"/>
      <c r="BL2698" s="13"/>
      <c r="BM2698" s="13"/>
      <c r="BN2698" s="13"/>
    </row>
    <row r="2699" spans="4:66" x14ac:dyDescent="0.25">
      <c r="D2699" s="7"/>
      <c r="E2699" s="10"/>
      <c r="F2699" s="10"/>
      <c r="G2699" s="10"/>
      <c r="H2699" s="10"/>
      <c r="I2699" s="10"/>
      <c r="J2699" s="10"/>
      <c r="K2699" s="11"/>
      <c r="L2699" s="11"/>
      <c r="M2699" s="12"/>
      <c r="N2699" s="12"/>
      <c r="O2699" s="12"/>
      <c r="P2699" s="12"/>
      <c r="Q2699" s="12"/>
      <c r="R2699" s="12"/>
      <c r="S2699" s="12"/>
      <c r="T2699" s="12"/>
      <c r="U2699" s="12"/>
      <c r="V2699" s="12"/>
      <c r="W2699" s="12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2"/>
      <c r="AS2699" s="12"/>
      <c r="AT2699" s="12"/>
      <c r="AU2699" s="12"/>
      <c r="AV2699" s="12"/>
      <c r="AW2699" s="12"/>
      <c r="AX2699" s="12"/>
      <c r="AY2699" s="12"/>
      <c r="AZ2699" s="12"/>
      <c r="BA2699" s="12"/>
      <c r="BB2699" s="12"/>
      <c r="BC2699" s="12"/>
      <c r="BD2699" s="12"/>
      <c r="BE2699" s="12"/>
      <c r="BF2699" s="12"/>
      <c r="BG2699" s="12"/>
      <c r="BH2699" s="12"/>
      <c r="BI2699" s="12"/>
      <c r="BJ2699" s="13"/>
      <c r="BK2699" s="13"/>
      <c r="BL2699" s="13"/>
      <c r="BM2699" s="13"/>
      <c r="BN2699" s="13"/>
    </row>
    <row r="2700" spans="4:66" x14ac:dyDescent="0.25">
      <c r="D2700" s="7"/>
      <c r="E2700" s="10"/>
      <c r="F2700" s="10"/>
      <c r="G2700" s="10"/>
      <c r="H2700" s="10"/>
      <c r="I2700" s="10"/>
      <c r="J2700" s="10"/>
      <c r="K2700" s="11"/>
      <c r="L2700" s="11"/>
      <c r="M2700" s="12"/>
      <c r="N2700" s="12"/>
      <c r="O2700" s="12"/>
      <c r="P2700" s="12"/>
      <c r="Q2700" s="12"/>
      <c r="R2700" s="12"/>
      <c r="S2700" s="12"/>
      <c r="T2700" s="12"/>
      <c r="U2700" s="12"/>
      <c r="V2700" s="12"/>
      <c r="W2700" s="12"/>
      <c r="X2700" s="12"/>
      <c r="Y2700" s="12"/>
      <c r="Z2700" s="12"/>
      <c r="AA2700" s="12"/>
      <c r="AB2700" s="12"/>
      <c r="AC2700" s="12"/>
      <c r="AD2700" s="12"/>
      <c r="AE2700" s="12"/>
      <c r="AF2700" s="12"/>
      <c r="AG2700" s="12"/>
      <c r="AH2700" s="12"/>
      <c r="AI2700" s="12"/>
      <c r="AJ2700" s="12"/>
      <c r="AK2700" s="12"/>
      <c r="AL2700" s="12"/>
      <c r="AM2700" s="12"/>
      <c r="AN2700" s="12"/>
      <c r="AO2700" s="12"/>
      <c r="AP2700" s="12"/>
      <c r="AQ2700" s="12"/>
      <c r="AR2700" s="12"/>
      <c r="AS2700" s="12"/>
      <c r="AT2700" s="12"/>
      <c r="AU2700" s="12"/>
      <c r="AV2700" s="12"/>
      <c r="AW2700" s="12"/>
      <c r="AX2700" s="12"/>
      <c r="AY2700" s="12"/>
      <c r="AZ2700" s="12"/>
      <c r="BA2700" s="12"/>
      <c r="BB2700" s="12"/>
      <c r="BC2700" s="12"/>
      <c r="BD2700" s="12"/>
      <c r="BE2700" s="12"/>
      <c r="BF2700" s="12"/>
      <c r="BG2700" s="12"/>
      <c r="BH2700" s="12"/>
      <c r="BI2700" s="12"/>
      <c r="BJ2700" s="13"/>
      <c r="BK2700" s="13"/>
      <c r="BL2700" s="13"/>
      <c r="BM2700" s="13"/>
      <c r="BN2700" s="13"/>
    </row>
    <row r="2701" spans="4:66" x14ac:dyDescent="0.25">
      <c r="D2701" s="7"/>
      <c r="E2701" s="10"/>
      <c r="F2701" s="10"/>
      <c r="G2701" s="10"/>
      <c r="H2701" s="10"/>
      <c r="I2701" s="10"/>
      <c r="J2701" s="10"/>
      <c r="K2701" s="11"/>
      <c r="L2701" s="11"/>
      <c r="M2701" s="12"/>
      <c r="N2701" s="12"/>
      <c r="O2701" s="12"/>
      <c r="P2701" s="12"/>
      <c r="Q2701" s="12"/>
      <c r="R2701" s="12"/>
      <c r="S2701" s="12"/>
      <c r="T2701" s="12"/>
      <c r="U2701" s="12"/>
      <c r="V2701" s="12"/>
      <c r="W2701" s="12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2"/>
      <c r="AS2701" s="12"/>
      <c r="AT2701" s="12"/>
      <c r="AU2701" s="12"/>
      <c r="AV2701" s="12"/>
      <c r="AW2701" s="12"/>
      <c r="AX2701" s="12"/>
      <c r="AY2701" s="12"/>
      <c r="AZ2701" s="12"/>
      <c r="BA2701" s="12"/>
      <c r="BB2701" s="12"/>
      <c r="BC2701" s="12"/>
      <c r="BD2701" s="12"/>
      <c r="BE2701" s="12"/>
      <c r="BF2701" s="12"/>
      <c r="BG2701" s="12"/>
      <c r="BH2701" s="12"/>
      <c r="BI2701" s="12"/>
      <c r="BJ2701" s="13"/>
      <c r="BK2701" s="13"/>
      <c r="BL2701" s="13"/>
      <c r="BM2701" s="13"/>
      <c r="BN2701" s="13"/>
    </row>
    <row r="2702" spans="4:66" x14ac:dyDescent="0.25">
      <c r="D2702" s="7"/>
      <c r="E2702" s="10"/>
      <c r="F2702" s="10"/>
      <c r="G2702" s="10"/>
      <c r="H2702" s="10"/>
      <c r="I2702" s="10"/>
      <c r="J2702" s="10"/>
      <c r="K2702" s="11"/>
      <c r="L2702" s="11"/>
      <c r="M2702" s="12"/>
      <c r="N2702" s="12"/>
      <c r="O2702" s="12"/>
      <c r="P2702" s="12"/>
      <c r="Q2702" s="12"/>
      <c r="R2702" s="12"/>
      <c r="S2702" s="12"/>
      <c r="T2702" s="12"/>
      <c r="U2702" s="12"/>
      <c r="V2702" s="12"/>
      <c r="W2702" s="12"/>
      <c r="X2702" s="12"/>
      <c r="Y2702" s="12"/>
      <c r="Z2702" s="12"/>
      <c r="AA2702" s="12"/>
      <c r="AB2702" s="12"/>
      <c r="AC2702" s="12"/>
      <c r="AD2702" s="12"/>
      <c r="AE2702" s="12"/>
      <c r="AF2702" s="12"/>
      <c r="AG2702" s="12"/>
      <c r="AH2702" s="12"/>
      <c r="AI2702" s="12"/>
      <c r="AJ2702" s="12"/>
      <c r="AK2702" s="12"/>
      <c r="AL2702" s="12"/>
      <c r="AM2702" s="12"/>
      <c r="AN2702" s="12"/>
      <c r="AO2702" s="12"/>
      <c r="AP2702" s="12"/>
      <c r="AQ2702" s="12"/>
      <c r="AR2702" s="12"/>
      <c r="AS2702" s="12"/>
      <c r="AT2702" s="12"/>
      <c r="AU2702" s="12"/>
      <c r="AV2702" s="12"/>
      <c r="AW2702" s="12"/>
      <c r="AX2702" s="12"/>
      <c r="AY2702" s="12"/>
      <c r="AZ2702" s="12"/>
      <c r="BA2702" s="12"/>
      <c r="BB2702" s="12"/>
      <c r="BC2702" s="12"/>
      <c r="BD2702" s="12"/>
      <c r="BE2702" s="12"/>
      <c r="BF2702" s="12"/>
      <c r="BG2702" s="12"/>
      <c r="BH2702" s="12"/>
      <c r="BI2702" s="12"/>
      <c r="BJ2702" s="13"/>
      <c r="BK2702" s="13"/>
      <c r="BL2702" s="13"/>
      <c r="BM2702" s="13"/>
      <c r="BN2702" s="13"/>
    </row>
    <row r="2703" spans="4:66" x14ac:dyDescent="0.25">
      <c r="D2703" s="7"/>
      <c r="E2703" s="10"/>
      <c r="F2703" s="10"/>
      <c r="G2703" s="10"/>
      <c r="H2703" s="10"/>
      <c r="I2703" s="10"/>
      <c r="J2703" s="10"/>
      <c r="K2703" s="11"/>
      <c r="L2703" s="11"/>
      <c r="M2703" s="12"/>
      <c r="N2703" s="12"/>
      <c r="O2703" s="12"/>
      <c r="P2703" s="12"/>
      <c r="Q2703" s="12"/>
      <c r="R2703" s="12"/>
      <c r="S2703" s="12"/>
      <c r="T2703" s="12"/>
      <c r="U2703" s="12"/>
      <c r="V2703" s="12"/>
      <c r="W2703" s="12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2"/>
      <c r="AS2703" s="12"/>
      <c r="AT2703" s="12"/>
      <c r="AU2703" s="12"/>
      <c r="AV2703" s="12"/>
      <c r="AW2703" s="12"/>
      <c r="AX2703" s="12"/>
      <c r="AY2703" s="12"/>
      <c r="AZ2703" s="12"/>
      <c r="BA2703" s="12"/>
      <c r="BB2703" s="12"/>
      <c r="BC2703" s="12"/>
      <c r="BD2703" s="12"/>
      <c r="BE2703" s="12"/>
      <c r="BF2703" s="12"/>
      <c r="BG2703" s="12"/>
      <c r="BH2703" s="12"/>
      <c r="BI2703" s="12"/>
      <c r="BJ2703" s="13"/>
      <c r="BK2703" s="13"/>
      <c r="BL2703" s="13"/>
      <c r="BM2703" s="13"/>
      <c r="BN2703" s="13"/>
    </row>
    <row r="2704" spans="4:66" x14ac:dyDescent="0.25">
      <c r="D2704" s="7"/>
      <c r="E2704" s="10"/>
      <c r="F2704" s="10"/>
      <c r="G2704" s="10"/>
      <c r="H2704" s="10"/>
      <c r="I2704" s="10"/>
      <c r="J2704" s="10"/>
      <c r="K2704" s="11"/>
      <c r="L2704" s="11"/>
      <c r="M2704" s="12"/>
      <c r="N2704" s="12"/>
      <c r="O2704" s="12"/>
      <c r="P2704" s="12"/>
      <c r="Q2704" s="12"/>
      <c r="R2704" s="12"/>
      <c r="S2704" s="12"/>
      <c r="T2704" s="12"/>
      <c r="U2704" s="12"/>
      <c r="V2704" s="12"/>
      <c r="W2704" s="12"/>
      <c r="X2704" s="12"/>
      <c r="Y2704" s="12"/>
      <c r="Z2704" s="12"/>
      <c r="AA2704" s="12"/>
      <c r="AB2704" s="12"/>
      <c r="AC2704" s="12"/>
      <c r="AD2704" s="12"/>
      <c r="AE2704" s="12"/>
      <c r="AF2704" s="12"/>
      <c r="AG2704" s="12"/>
      <c r="AH2704" s="12"/>
      <c r="AI2704" s="12"/>
      <c r="AJ2704" s="12"/>
      <c r="AK2704" s="12"/>
      <c r="AL2704" s="12"/>
      <c r="AM2704" s="12"/>
      <c r="AN2704" s="12"/>
      <c r="AO2704" s="12"/>
      <c r="AP2704" s="12"/>
      <c r="AQ2704" s="12"/>
      <c r="AR2704" s="12"/>
      <c r="AS2704" s="12"/>
      <c r="AT2704" s="12"/>
      <c r="AU2704" s="12"/>
      <c r="AV2704" s="12"/>
      <c r="AW2704" s="12"/>
      <c r="AX2704" s="12"/>
      <c r="AY2704" s="12"/>
      <c r="AZ2704" s="12"/>
      <c r="BA2704" s="12"/>
      <c r="BB2704" s="12"/>
      <c r="BC2704" s="12"/>
      <c r="BD2704" s="12"/>
      <c r="BE2704" s="12"/>
      <c r="BF2704" s="12"/>
      <c r="BG2704" s="12"/>
      <c r="BH2704" s="12"/>
      <c r="BI2704" s="12"/>
      <c r="BJ2704" s="13"/>
      <c r="BK2704" s="13"/>
      <c r="BL2704" s="13"/>
      <c r="BM2704" s="13"/>
      <c r="BN2704" s="13"/>
    </row>
    <row r="2705" spans="4:66" x14ac:dyDescent="0.25">
      <c r="D2705" s="7"/>
      <c r="E2705" s="10"/>
      <c r="F2705" s="10"/>
      <c r="G2705" s="10"/>
      <c r="H2705" s="10"/>
      <c r="I2705" s="10"/>
      <c r="J2705" s="10"/>
      <c r="K2705" s="11"/>
      <c r="L2705" s="11"/>
      <c r="M2705" s="12"/>
      <c r="N2705" s="12"/>
      <c r="O2705" s="12"/>
      <c r="P2705" s="12"/>
      <c r="Q2705" s="12"/>
      <c r="R2705" s="12"/>
      <c r="S2705" s="12"/>
      <c r="T2705" s="12"/>
      <c r="U2705" s="12"/>
      <c r="V2705" s="12"/>
      <c r="W2705" s="12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2"/>
      <c r="AS2705" s="12"/>
      <c r="AT2705" s="12"/>
      <c r="AU2705" s="12"/>
      <c r="AV2705" s="12"/>
      <c r="AW2705" s="12"/>
      <c r="AX2705" s="12"/>
      <c r="AY2705" s="12"/>
      <c r="AZ2705" s="12"/>
      <c r="BA2705" s="12"/>
      <c r="BB2705" s="12"/>
      <c r="BC2705" s="12"/>
      <c r="BD2705" s="12"/>
      <c r="BE2705" s="12"/>
      <c r="BF2705" s="12"/>
      <c r="BG2705" s="12"/>
      <c r="BH2705" s="12"/>
      <c r="BI2705" s="12"/>
      <c r="BJ2705" s="13"/>
      <c r="BK2705" s="13"/>
      <c r="BL2705" s="13"/>
      <c r="BM2705" s="13"/>
      <c r="BN2705" s="13"/>
    </row>
    <row r="2706" spans="4:66" x14ac:dyDescent="0.25">
      <c r="D2706" s="7"/>
      <c r="E2706" s="10"/>
      <c r="F2706" s="10"/>
      <c r="G2706" s="10"/>
      <c r="H2706" s="10"/>
      <c r="I2706" s="10"/>
      <c r="J2706" s="10"/>
      <c r="K2706" s="11"/>
      <c r="L2706" s="11"/>
      <c r="M2706" s="12"/>
      <c r="N2706" s="12"/>
      <c r="O2706" s="12"/>
      <c r="P2706" s="12"/>
      <c r="Q2706" s="12"/>
      <c r="R2706" s="12"/>
      <c r="S2706" s="12"/>
      <c r="T2706" s="12"/>
      <c r="U2706" s="12"/>
      <c r="V2706" s="12"/>
      <c r="W2706" s="12"/>
      <c r="X2706" s="12"/>
      <c r="Y2706" s="12"/>
      <c r="Z2706" s="12"/>
      <c r="AA2706" s="12"/>
      <c r="AB2706" s="12"/>
      <c r="AC2706" s="12"/>
      <c r="AD2706" s="12"/>
      <c r="AE2706" s="12"/>
      <c r="AF2706" s="12"/>
      <c r="AG2706" s="12"/>
      <c r="AH2706" s="12"/>
      <c r="AI2706" s="12"/>
      <c r="AJ2706" s="12"/>
      <c r="AK2706" s="12"/>
      <c r="AL2706" s="12"/>
      <c r="AM2706" s="12"/>
      <c r="AN2706" s="12"/>
      <c r="AO2706" s="12"/>
      <c r="AP2706" s="12"/>
      <c r="AQ2706" s="12"/>
      <c r="AR2706" s="12"/>
      <c r="AS2706" s="12"/>
      <c r="AT2706" s="12"/>
      <c r="AU2706" s="12"/>
      <c r="AV2706" s="12"/>
      <c r="AW2706" s="12"/>
      <c r="AX2706" s="12"/>
      <c r="AY2706" s="12"/>
      <c r="AZ2706" s="12"/>
      <c r="BA2706" s="12"/>
      <c r="BB2706" s="12"/>
      <c r="BC2706" s="12"/>
      <c r="BD2706" s="12"/>
      <c r="BE2706" s="12"/>
      <c r="BF2706" s="12"/>
      <c r="BG2706" s="12"/>
      <c r="BH2706" s="12"/>
      <c r="BI2706" s="12"/>
      <c r="BJ2706" s="13"/>
      <c r="BK2706" s="13"/>
      <c r="BL2706" s="13"/>
      <c r="BM2706" s="13"/>
      <c r="BN2706" s="13"/>
    </row>
    <row r="2707" spans="4:66" x14ac:dyDescent="0.25">
      <c r="D2707" s="7"/>
      <c r="E2707" s="10"/>
      <c r="F2707" s="10"/>
      <c r="G2707" s="10"/>
      <c r="H2707" s="10"/>
      <c r="I2707" s="10"/>
      <c r="J2707" s="10"/>
      <c r="K2707" s="11"/>
      <c r="L2707" s="11"/>
      <c r="M2707" s="12"/>
      <c r="N2707" s="12"/>
      <c r="O2707" s="12"/>
      <c r="P2707" s="12"/>
      <c r="Q2707" s="12"/>
      <c r="R2707" s="12"/>
      <c r="S2707" s="12"/>
      <c r="T2707" s="12"/>
      <c r="U2707" s="12"/>
      <c r="V2707" s="12"/>
      <c r="W2707" s="12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2"/>
      <c r="AS2707" s="12"/>
      <c r="AT2707" s="12"/>
      <c r="AU2707" s="12"/>
      <c r="AV2707" s="12"/>
      <c r="AW2707" s="12"/>
      <c r="AX2707" s="12"/>
      <c r="AY2707" s="12"/>
      <c r="AZ2707" s="12"/>
      <c r="BA2707" s="12"/>
      <c r="BB2707" s="12"/>
      <c r="BC2707" s="12"/>
      <c r="BD2707" s="12"/>
      <c r="BE2707" s="12"/>
      <c r="BF2707" s="12"/>
      <c r="BG2707" s="12"/>
      <c r="BH2707" s="12"/>
      <c r="BI2707" s="12"/>
      <c r="BJ2707" s="13"/>
      <c r="BK2707" s="13"/>
      <c r="BL2707" s="13"/>
      <c r="BM2707" s="13"/>
      <c r="BN2707" s="13"/>
    </row>
    <row r="2708" spans="4:66" x14ac:dyDescent="0.25">
      <c r="D2708" s="7"/>
      <c r="E2708" s="10"/>
      <c r="F2708" s="10"/>
      <c r="G2708" s="10"/>
      <c r="H2708" s="10"/>
      <c r="I2708" s="10"/>
      <c r="J2708" s="10"/>
      <c r="K2708" s="11"/>
      <c r="L2708" s="11"/>
      <c r="M2708" s="12"/>
      <c r="N2708" s="12"/>
      <c r="O2708" s="12"/>
      <c r="P2708" s="12"/>
      <c r="Q2708" s="12"/>
      <c r="R2708" s="12"/>
      <c r="S2708" s="12"/>
      <c r="T2708" s="12"/>
      <c r="U2708" s="12"/>
      <c r="V2708" s="12"/>
      <c r="W2708" s="12"/>
      <c r="X2708" s="12"/>
      <c r="Y2708" s="12"/>
      <c r="Z2708" s="12"/>
      <c r="AA2708" s="12"/>
      <c r="AB2708" s="12"/>
      <c r="AC2708" s="12"/>
      <c r="AD2708" s="12"/>
      <c r="AE2708" s="12"/>
      <c r="AF2708" s="12"/>
      <c r="AG2708" s="12"/>
      <c r="AH2708" s="12"/>
      <c r="AI2708" s="12"/>
      <c r="AJ2708" s="12"/>
      <c r="AK2708" s="12"/>
      <c r="AL2708" s="12"/>
      <c r="AM2708" s="12"/>
      <c r="AN2708" s="12"/>
      <c r="AO2708" s="12"/>
      <c r="AP2708" s="12"/>
      <c r="AQ2708" s="12"/>
      <c r="AR2708" s="12"/>
      <c r="AS2708" s="12"/>
      <c r="AT2708" s="12"/>
      <c r="AU2708" s="12"/>
      <c r="AV2708" s="12"/>
      <c r="AW2708" s="12"/>
      <c r="AX2708" s="12"/>
      <c r="AY2708" s="12"/>
      <c r="AZ2708" s="12"/>
      <c r="BA2708" s="12"/>
      <c r="BB2708" s="12"/>
      <c r="BC2708" s="12"/>
      <c r="BD2708" s="12"/>
      <c r="BE2708" s="12"/>
      <c r="BF2708" s="12"/>
      <c r="BG2708" s="12"/>
      <c r="BH2708" s="12"/>
      <c r="BI2708" s="12"/>
      <c r="BJ2708" s="13"/>
      <c r="BK2708" s="13"/>
      <c r="BL2708" s="13"/>
      <c r="BM2708" s="13"/>
      <c r="BN2708" s="13"/>
    </row>
    <row r="2709" spans="4:66" x14ac:dyDescent="0.25">
      <c r="D2709" s="7"/>
      <c r="E2709" s="10"/>
      <c r="F2709" s="10"/>
      <c r="G2709" s="10"/>
      <c r="H2709" s="10"/>
      <c r="I2709" s="10"/>
      <c r="J2709" s="10"/>
      <c r="K2709" s="11"/>
      <c r="L2709" s="11"/>
      <c r="M2709" s="12"/>
      <c r="N2709" s="12"/>
      <c r="O2709" s="12"/>
      <c r="P2709" s="12"/>
      <c r="Q2709" s="12"/>
      <c r="R2709" s="12"/>
      <c r="S2709" s="12"/>
      <c r="T2709" s="12"/>
      <c r="U2709" s="12"/>
      <c r="V2709" s="12"/>
      <c r="W2709" s="12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2"/>
      <c r="AS2709" s="12"/>
      <c r="AT2709" s="12"/>
      <c r="AU2709" s="12"/>
      <c r="AV2709" s="12"/>
      <c r="AW2709" s="12"/>
      <c r="AX2709" s="12"/>
      <c r="AY2709" s="12"/>
      <c r="AZ2709" s="12"/>
      <c r="BA2709" s="12"/>
      <c r="BB2709" s="12"/>
      <c r="BC2709" s="12"/>
      <c r="BD2709" s="12"/>
      <c r="BE2709" s="12"/>
      <c r="BF2709" s="12"/>
      <c r="BG2709" s="12"/>
      <c r="BH2709" s="12"/>
      <c r="BI2709" s="12"/>
      <c r="BJ2709" s="13"/>
      <c r="BK2709" s="13"/>
      <c r="BL2709" s="13"/>
      <c r="BM2709" s="13"/>
      <c r="BN2709" s="13"/>
    </row>
    <row r="2710" spans="4:66" x14ac:dyDescent="0.25">
      <c r="D2710" s="7"/>
      <c r="E2710" s="10"/>
      <c r="F2710" s="10"/>
      <c r="G2710" s="10"/>
      <c r="H2710" s="10"/>
      <c r="I2710" s="10"/>
      <c r="J2710" s="10"/>
      <c r="K2710" s="11"/>
      <c r="L2710" s="11"/>
      <c r="M2710" s="12"/>
      <c r="N2710" s="12"/>
      <c r="O2710" s="12"/>
      <c r="P2710" s="12"/>
      <c r="Q2710" s="12"/>
      <c r="R2710" s="12"/>
      <c r="S2710" s="12"/>
      <c r="T2710" s="12"/>
      <c r="U2710" s="12"/>
      <c r="V2710" s="12"/>
      <c r="W2710" s="12"/>
      <c r="X2710" s="12"/>
      <c r="Y2710" s="12"/>
      <c r="Z2710" s="12"/>
      <c r="AA2710" s="12"/>
      <c r="AB2710" s="12"/>
      <c r="AC2710" s="12"/>
      <c r="AD2710" s="12"/>
      <c r="AE2710" s="12"/>
      <c r="AF2710" s="12"/>
      <c r="AG2710" s="12"/>
      <c r="AH2710" s="12"/>
      <c r="AI2710" s="12"/>
      <c r="AJ2710" s="12"/>
      <c r="AK2710" s="12"/>
      <c r="AL2710" s="12"/>
      <c r="AM2710" s="12"/>
      <c r="AN2710" s="12"/>
      <c r="AO2710" s="12"/>
      <c r="AP2710" s="12"/>
      <c r="AQ2710" s="12"/>
      <c r="AR2710" s="12"/>
      <c r="AS2710" s="12"/>
      <c r="AT2710" s="12"/>
      <c r="AU2710" s="12"/>
      <c r="AV2710" s="12"/>
      <c r="AW2710" s="12"/>
      <c r="AX2710" s="12"/>
      <c r="AY2710" s="12"/>
      <c r="AZ2710" s="12"/>
      <c r="BA2710" s="12"/>
      <c r="BB2710" s="12"/>
      <c r="BC2710" s="12"/>
      <c r="BD2710" s="12"/>
      <c r="BE2710" s="12"/>
      <c r="BF2710" s="12"/>
      <c r="BG2710" s="12"/>
      <c r="BH2710" s="12"/>
      <c r="BI2710" s="12"/>
      <c r="BJ2710" s="13"/>
      <c r="BK2710" s="13"/>
      <c r="BL2710" s="13"/>
      <c r="BM2710" s="13"/>
      <c r="BN2710" s="13"/>
    </row>
    <row r="2711" spans="4:66" x14ac:dyDescent="0.25">
      <c r="D2711" s="7"/>
      <c r="E2711" s="10"/>
      <c r="F2711" s="10"/>
      <c r="G2711" s="10"/>
      <c r="H2711" s="10"/>
      <c r="I2711" s="10"/>
      <c r="J2711" s="10"/>
      <c r="K2711" s="11"/>
      <c r="L2711" s="11"/>
      <c r="M2711" s="12"/>
      <c r="N2711" s="12"/>
      <c r="O2711" s="12"/>
      <c r="P2711" s="12"/>
      <c r="Q2711" s="12"/>
      <c r="R2711" s="12"/>
      <c r="S2711" s="12"/>
      <c r="T2711" s="12"/>
      <c r="U2711" s="12"/>
      <c r="V2711" s="12"/>
      <c r="W2711" s="12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2"/>
      <c r="AS2711" s="12"/>
      <c r="AT2711" s="12"/>
      <c r="AU2711" s="12"/>
      <c r="AV2711" s="12"/>
      <c r="AW2711" s="12"/>
      <c r="AX2711" s="12"/>
      <c r="AY2711" s="12"/>
      <c r="AZ2711" s="12"/>
      <c r="BA2711" s="12"/>
      <c r="BB2711" s="12"/>
      <c r="BC2711" s="12"/>
      <c r="BD2711" s="12"/>
      <c r="BE2711" s="12"/>
      <c r="BF2711" s="12"/>
      <c r="BG2711" s="12"/>
      <c r="BH2711" s="12"/>
      <c r="BI2711" s="12"/>
      <c r="BJ2711" s="13"/>
      <c r="BK2711" s="13"/>
      <c r="BL2711" s="13"/>
      <c r="BM2711" s="13"/>
      <c r="BN2711" s="13"/>
    </row>
    <row r="2712" spans="4:66" x14ac:dyDescent="0.25">
      <c r="D2712" s="7"/>
      <c r="E2712" s="10"/>
      <c r="F2712" s="10"/>
      <c r="G2712" s="10"/>
      <c r="H2712" s="10"/>
      <c r="I2712" s="10"/>
      <c r="J2712" s="10"/>
      <c r="K2712" s="11"/>
      <c r="L2712" s="11"/>
      <c r="M2712" s="12"/>
      <c r="N2712" s="12"/>
      <c r="O2712" s="12"/>
      <c r="P2712" s="12"/>
      <c r="Q2712" s="12"/>
      <c r="R2712" s="12"/>
      <c r="S2712" s="12"/>
      <c r="T2712" s="12"/>
      <c r="U2712" s="12"/>
      <c r="V2712" s="12"/>
      <c r="W2712" s="12"/>
      <c r="X2712" s="12"/>
      <c r="Y2712" s="12"/>
      <c r="Z2712" s="12"/>
      <c r="AA2712" s="12"/>
      <c r="AB2712" s="12"/>
      <c r="AC2712" s="12"/>
      <c r="AD2712" s="12"/>
      <c r="AE2712" s="12"/>
      <c r="AF2712" s="12"/>
      <c r="AG2712" s="12"/>
      <c r="AH2712" s="12"/>
      <c r="AI2712" s="12"/>
      <c r="AJ2712" s="12"/>
      <c r="AK2712" s="12"/>
      <c r="AL2712" s="12"/>
      <c r="AM2712" s="12"/>
      <c r="AN2712" s="12"/>
      <c r="AO2712" s="12"/>
      <c r="AP2712" s="12"/>
      <c r="AQ2712" s="12"/>
      <c r="AR2712" s="12"/>
      <c r="AS2712" s="12"/>
      <c r="AT2712" s="12"/>
      <c r="AU2712" s="12"/>
      <c r="AV2712" s="12"/>
      <c r="AW2712" s="12"/>
      <c r="AX2712" s="12"/>
      <c r="AY2712" s="12"/>
      <c r="AZ2712" s="12"/>
      <c r="BA2712" s="12"/>
      <c r="BB2712" s="12"/>
      <c r="BC2712" s="12"/>
      <c r="BD2712" s="12"/>
      <c r="BE2712" s="12"/>
      <c r="BF2712" s="12"/>
      <c r="BG2712" s="12"/>
      <c r="BH2712" s="12"/>
      <c r="BI2712" s="12"/>
      <c r="BJ2712" s="13"/>
      <c r="BK2712" s="13"/>
      <c r="BL2712" s="13"/>
      <c r="BM2712" s="13"/>
      <c r="BN2712" s="13"/>
    </row>
    <row r="2713" spans="4:66" x14ac:dyDescent="0.25">
      <c r="D2713" s="7"/>
      <c r="E2713" s="10"/>
      <c r="F2713" s="10"/>
      <c r="G2713" s="10"/>
      <c r="H2713" s="10"/>
      <c r="I2713" s="10"/>
      <c r="J2713" s="10"/>
      <c r="K2713" s="11"/>
      <c r="L2713" s="11"/>
      <c r="M2713" s="12"/>
      <c r="N2713" s="12"/>
      <c r="O2713" s="12"/>
      <c r="P2713" s="12"/>
      <c r="Q2713" s="12"/>
      <c r="R2713" s="12"/>
      <c r="S2713" s="12"/>
      <c r="T2713" s="12"/>
      <c r="U2713" s="12"/>
      <c r="V2713" s="12"/>
      <c r="W2713" s="12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2"/>
      <c r="AS2713" s="12"/>
      <c r="AT2713" s="12"/>
      <c r="AU2713" s="12"/>
      <c r="AV2713" s="12"/>
      <c r="AW2713" s="12"/>
      <c r="AX2713" s="12"/>
      <c r="AY2713" s="12"/>
      <c r="AZ2713" s="12"/>
      <c r="BA2713" s="12"/>
      <c r="BB2713" s="12"/>
      <c r="BC2713" s="12"/>
      <c r="BD2713" s="12"/>
      <c r="BE2713" s="12"/>
      <c r="BF2713" s="12"/>
      <c r="BG2713" s="12"/>
      <c r="BH2713" s="12"/>
      <c r="BI2713" s="12"/>
      <c r="BJ2713" s="13"/>
      <c r="BK2713" s="13"/>
      <c r="BL2713" s="13"/>
      <c r="BM2713" s="13"/>
      <c r="BN2713" s="13"/>
    </row>
    <row r="2714" spans="4:66" x14ac:dyDescent="0.25">
      <c r="D2714" s="7"/>
      <c r="E2714" s="10"/>
      <c r="F2714" s="10"/>
      <c r="G2714" s="10"/>
      <c r="H2714" s="10"/>
      <c r="I2714" s="10"/>
      <c r="J2714" s="10"/>
      <c r="K2714" s="11"/>
      <c r="L2714" s="11"/>
      <c r="M2714" s="12"/>
      <c r="N2714" s="12"/>
      <c r="O2714" s="12"/>
      <c r="P2714" s="12"/>
      <c r="Q2714" s="12"/>
      <c r="R2714" s="12"/>
      <c r="S2714" s="12"/>
      <c r="T2714" s="12"/>
      <c r="U2714" s="12"/>
      <c r="V2714" s="12"/>
      <c r="W2714" s="12"/>
      <c r="X2714" s="12"/>
      <c r="Y2714" s="12"/>
      <c r="Z2714" s="12"/>
      <c r="AA2714" s="12"/>
      <c r="AB2714" s="12"/>
      <c r="AC2714" s="12"/>
      <c r="AD2714" s="12"/>
      <c r="AE2714" s="12"/>
      <c r="AF2714" s="12"/>
      <c r="AG2714" s="12"/>
      <c r="AH2714" s="12"/>
      <c r="AI2714" s="12"/>
      <c r="AJ2714" s="12"/>
      <c r="AK2714" s="12"/>
      <c r="AL2714" s="12"/>
      <c r="AM2714" s="12"/>
      <c r="AN2714" s="12"/>
      <c r="AO2714" s="12"/>
      <c r="AP2714" s="12"/>
      <c r="AQ2714" s="12"/>
      <c r="AR2714" s="12"/>
      <c r="AS2714" s="12"/>
      <c r="AT2714" s="12"/>
      <c r="AU2714" s="12"/>
      <c r="AV2714" s="12"/>
      <c r="AW2714" s="12"/>
      <c r="AX2714" s="12"/>
      <c r="AY2714" s="12"/>
      <c r="AZ2714" s="12"/>
      <c r="BA2714" s="12"/>
      <c r="BB2714" s="12"/>
      <c r="BC2714" s="12"/>
      <c r="BD2714" s="12"/>
      <c r="BE2714" s="12"/>
      <c r="BF2714" s="12"/>
      <c r="BG2714" s="12"/>
      <c r="BH2714" s="12"/>
      <c r="BI2714" s="12"/>
      <c r="BJ2714" s="13"/>
      <c r="BK2714" s="13"/>
      <c r="BL2714" s="13"/>
      <c r="BM2714" s="13"/>
      <c r="BN2714" s="13"/>
    </row>
    <row r="2715" spans="4:66" x14ac:dyDescent="0.25">
      <c r="D2715" s="7"/>
      <c r="E2715" s="10"/>
      <c r="F2715" s="10"/>
      <c r="G2715" s="10"/>
      <c r="H2715" s="10"/>
      <c r="I2715" s="10"/>
      <c r="J2715" s="10"/>
      <c r="K2715" s="11"/>
      <c r="L2715" s="11"/>
      <c r="M2715" s="12"/>
      <c r="N2715" s="12"/>
      <c r="O2715" s="12"/>
      <c r="P2715" s="12"/>
      <c r="Q2715" s="12"/>
      <c r="R2715" s="12"/>
      <c r="S2715" s="12"/>
      <c r="T2715" s="12"/>
      <c r="U2715" s="12"/>
      <c r="V2715" s="12"/>
      <c r="W2715" s="12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2"/>
      <c r="AS2715" s="12"/>
      <c r="AT2715" s="12"/>
      <c r="AU2715" s="12"/>
      <c r="AV2715" s="12"/>
      <c r="AW2715" s="12"/>
      <c r="AX2715" s="12"/>
      <c r="AY2715" s="12"/>
      <c r="AZ2715" s="12"/>
      <c r="BA2715" s="12"/>
      <c r="BB2715" s="12"/>
      <c r="BC2715" s="12"/>
      <c r="BD2715" s="12"/>
      <c r="BE2715" s="12"/>
      <c r="BF2715" s="12"/>
      <c r="BG2715" s="12"/>
      <c r="BH2715" s="12"/>
      <c r="BI2715" s="12"/>
      <c r="BJ2715" s="13"/>
      <c r="BK2715" s="13"/>
      <c r="BL2715" s="13"/>
      <c r="BM2715" s="13"/>
      <c r="BN2715" s="13"/>
    </row>
    <row r="2716" spans="4:66" x14ac:dyDescent="0.25">
      <c r="D2716" s="7"/>
      <c r="E2716" s="10"/>
      <c r="F2716" s="10"/>
      <c r="G2716" s="10"/>
      <c r="H2716" s="10"/>
      <c r="I2716" s="10"/>
      <c r="J2716" s="10"/>
      <c r="K2716" s="11"/>
      <c r="L2716" s="11"/>
      <c r="M2716" s="12"/>
      <c r="N2716" s="12"/>
      <c r="O2716" s="12"/>
      <c r="P2716" s="12"/>
      <c r="Q2716" s="12"/>
      <c r="R2716" s="12"/>
      <c r="S2716" s="12"/>
      <c r="T2716" s="12"/>
      <c r="U2716" s="12"/>
      <c r="V2716" s="12"/>
      <c r="W2716" s="12"/>
      <c r="X2716" s="12"/>
      <c r="Y2716" s="12"/>
      <c r="Z2716" s="12"/>
      <c r="AA2716" s="12"/>
      <c r="AB2716" s="12"/>
      <c r="AC2716" s="12"/>
      <c r="AD2716" s="12"/>
      <c r="AE2716" s="12"/>
      <c r="AF2716" s="12"/>
      <c r="AG2716" s="12"/>
      <c r="AH2716" s="12"/>
      <c r="AI2716" s="12"/>
      <c r="AJ2716" s="12"/>
      <c r="AK2716" s="12"/>
      <c r="AL2716" s="12"/>
      <c r="AM2716" s="12"/>
      <c r="AN2716" s="12"/>
      <c r="AO2716" s="12"/>
      <c r="AP2716" s="12"/>
      <c r="AQ2716" s="12"/>
      <c r="AR2716" s="12"/>
      <c r="AS2716" s="12"/>
      <c r="AT2716" s="12"/>
      <c r="AU2716" s="12"/>
      <c r="AV2716" s="12"/>
      <c r="AW2716" s="12"/>
      <c r="AX2716" s="12"/>
      <c r="AY2716" s="12"/>
      <c r="AZ2716" s="12"/>
      <c r="BA2716" s="12"/>
      <c r="BB2716" s="12"/>
      <c r="BC2716" s="12"/>
      <c r="BD2716" s="12"/>
      <c r="BE2716" s="12"/>
      <c r="BF2716" s="12"/>
      <c r="BG2716" s="12"/>
      <c r="BH2716" s="12"/>
      <c r="BI2716" s="12"/>
      <c r="BJ2716" s="13"/>
      <c r="BK2716" s="13"/>
      <c r="BL2716" s="13"/>
      <c r="BM2716" s="13"/>
      <c r="BN2716" s="13"/>
    </row>
    <row r="2717" spans="4:66" x14ac:dyDescent="0.25">
      <c r="D2717" s="7"/>
      <c r="E2717" s="10"/>
      <c r="F2717" s="10"/>
      <c r="G2717" s="10"/>
      <c r="H2717" s="10"/>
      <c r="I2717" s="10"/>
      <c r="J2717" s="10"/>
      <c r="K2717" s="11"/>
      <c r="L2717" s="11"/>
      <c r="M2717" s="12"/>
      <c r="N2717" s="12"/>
      <c r="O2717" s="12"/>
      <c r="P2717" s="12"/>
      <c r="Q2717" s="12"/>
      <c r="R2717" s="12"/>
      <c r="S2717" s="12"/>
      <c r="T2717" s="12"/>
      <c r="U2717" s="12"/>
      <c r="V2717" s="12"/>
      <c r="W2717" s="12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2"/>
      <c r="AS2717" s="12"/>
      <c r="AT2717" s="12"/>
      <c r="AU2717" s="12"/>
      <c r="AV2717" s="12"/>
      <c r="AW2717" s="12"/>
      <c r="AX2717" s="12"/>
      <c r="AY2717" s="12"/>
      <c r="AZ2717" s="12"/>
      <c r="BA2717" s="12"/>
      <c r="BB2717" s="12"/>
      <c r="BC2717" s="12"/>
      <c r="BD2717" s="12"/>
      <c r="BE2717" s="12"/>
      <c r="BF2717" s="12"/>
      <c r="BG2717" s="12"/>
      <c r="BH2717" s="12"/>
      <c r="BI2717" s="12"/>
      <c r="BJ2717" s="13"/>
      <c r="BK2717" s="13"/>
      <c r="BL2717" s="13"/>
      <c r="BM2717" s="13"/>
      <c r="BN2717" s="13"/>
    </row>
    <row r="2718" spans="4:66" x14ac:dyDescent="0.25">
      <c r="D2718" s="7"/>
      <c r="E2718" s="10"/>
      <c r="F2718" s="10"/>
      <c r="G2718" s="10"/>
      <c r="H2718" s="10"/>
      <c r="I2718" s="10"/>
      <c r="J2718" s="10"/>
      <c r="K2718" s="11"/>
      <c r="L2718" s="11"/>
      <c r="M2718" s="12"/>
      <c r="N2718" s="12"/>
      <c r="O2718" s="12"/>
      <c r="P2718" s="12"/>
      <c r="Q2718" s="12"/>
      <c r="R2718" s="12"/>
      <c r="S2718" s="12"/>
      <c r="T2718" s="12"/>
      <c r="U2718" s="12"/>
      <c r="V2718" s="12"/>
      <c r="W2718" s="12"/>
      <c r="X2718" s="12"/>
      <c r="Y2718" s="12"/>
      <c r="Z2718" s="12"/>
      <c r="AA2718" s="12"/>
      <c r="AB2718" s="12"/>
      <c r="AC2718" s="12"/>
      <c r="AD2718" s="12"/>
      <c r="AE2718" s="12"/>
      <c r="AF2718" s="12"/>
      <c r="AG2718" s="12"/>
      <c r="AH2718" s="12"/>
      <c r="AI2718" s="12"/>
      <c r="AJ2718" s="12"/>
      <c r="AK2718" s="12"/>
      <c r="AL2718" s="12"/>
      <c r="AM2718" s="12"/>
      <c r="AN2718" s="12"/>
      <c r="AO2718" s="12"/>
      <c r="AP2718" s="12"/>
      <c r="AQ2718" s="12"/>
      <c r="AR2718" s="12"/>
      <c r="AS2718" s="12"/>
      <c r="AT2718" s="12"/>
      <c r="AU2718" s="12"/>
      <c r="AV2718" s="12"/>
      <c r="AW2718" s="12"/>
      <c r="AX2718" s="12"/>
      <c r="AY2718" s="12"/>
      <c r="AZ2718" s="12"/>
      <c r="BA2718" s="12"/>
      <c r="BB2718" s="12"/>
      <c r="BC2718" s="12"/>
      <c r="BD2718" s="12"/>
      <c r="BE2718" s="12"/>
      <c r="BF2718" s="12"/>
      <c r="BG2718" s="12"/>
      <c r="BH2718" s="12"/>
      <c r="BI2718" s="12"/>
      <c r="BJ2718" s="13"/>
      <c r="BK2718" s="13"/>
      <c r="BL2718" s="13"/>
      <c r="BM2718" s="13"/>
      <c r="BN2718" s="13"/>
    </row>
    <row r="2719" spans="4:66" x14ac:dyDescent="0.25">
      <c r="D2719" s="7"/>
      <c r="E2719" s="10"/>
      <c r="F2719" s="10"/>
      <c r="G2719" s="10"/>
      <c r="H2719" s="10"/>
      <c r="I2719" s="10"/>
      <c r="J2719" s="10"/>
      <c r="K2719" s="11"/>
      <c r="L2719" s="11"/>
      <c r="M2719" s="12"/>
      <c r="N2719" s="12"/>
      <c r="O2719" s="12"/>
      <c r="P2719" s="12"/>
      <c r="Q2719" s="12"/>
      <c r="R2719" s="12"/>
      <c r="S2719" s="12"/>
      <c r="T2719" s="12"/>
      <c r="U2719" s="12"/>
      <c r="V2719" s="12"/>
      <c r="W2719" s="12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2"/>
      <c r="AS2719" s="12"/>
      <c r="AT2719" s="12"/>
      <c r="AU2719" s="12"/>
      <c r="AV2719" s="12"/>
      <c r="AW2719" s="12"/>
      <c r="AX2719" s="12"/>
      <c r="AY2719" s="12"/>
      <c r="AZ2719" s="12"/>
      <c r="BA2719" s="12"/>
      <c r="BB2719" s="12"/>
      <c r="BC2719" s="12"/>
      <c r="BD2719" s="12"/>
      <c r="BE2719" s="12"/>
      <c r="BF2719" s="12"/>
      <c r="BG2719" s="12"/>
      <c r="BH2719" s="12"/>
      <c r="BI2719" s="12"/>
      <c r="BJ2719" s="13"/>
      <c r="BK2719" s="13"/>
      <c r="BL2719" s="13"/>
      <c r="BM2719" s="13"/>
      <c r="BN2719" s="13"/>
    </row>
    <row r="2720" spans="4:66" x14ac:dyDescent="0.25">
      <c r="D2720" s="7"/>
      <c r="E2720" s="10"/>
      <c r="F2720" s="10"/>
      <c r="G2720" s="10"/>
      <c r="H2720" s="10"/>
      <c r="I2720" s="10"/>
      <c r="J2720" s="10"/>
      <c r="K2720" s="11"/>
      <c r="L2720" s="11"/>
      <c r="M2720" s="12"/>
      <c r="N2720" s="12"/>
      <c r="O2720" s="12"/>
      <c r="P2720" s="12"/>
      <c r="Q2720" s="12"/>
      <c r="R2720" s="12"/>
      <c r="S2720" s="12"/>
      <c r="T2720" s="12"/>
      <c r="U2720" s="12"/>
      <c r="V2720" s="12"/>
      <c r="W2720" s="12"/>
      <c r="X2720" s="12"/>
      <c r="Y2720" s="12"/>
      <c r="Z2720" s="12"/>
      <c r="AA2720" s="12"/>
      <c r="AB2720" s="12"/>
      <c r="AC2720" s="12"/>
      <c r="AD2720" s="12"/>
      <c r="AE2720" s="12"/>
      <c r="AF2720" s="12"/>
      <c r="AG2720" s="12"/>
      <c r="AH2720" s="12"/>
      <c r="AI2720" s="12"/>
      <c r="AJ2720" s="12"/>
      <c r="AK2720" s="12"/>
      <c r="AL2720" s="12"/>
      <c r="AM2720" s="12"/>
      <c r="AN2720" s="12"/>
      <c r="AO2720" s="12"/>
      <c r="AP2720" s="12"/>
      <c r="AQ2720" s="12"/>
      <c r="AR2720" s="12"/>
      <c r="AS2720" s="12"/>
      <c r="AT2720" s="12"/>
      <c r="AU2720" s="12"/>
      <c r="AV2720" s="12"/>
      <c r="AW2720" s="12"/>
      <c r="AX2720" s="12"/>
      <c r="AY2720" s="12"/>
      <c r="AZ2720" s="12"/>
      <c r="BA2720" s="12"/>
      <c r="BB2720" s="12"/>
      <c r="BC2720" s="12"/>
      <c r="BD2720" s="12"/>
      <c r="BE2720" s="12"/>
      <c r="BF2720" s="12"/>
      <c r="BG2720" s="12"/>
      <c r="BH2720" s="12"/>
      <c r="BI2720" s="12"/>
      <c r="BJ2720" s="13"/>
      <c r="BK2720" s="13"/>
      <c r="BL2720" s="13"/>
      <c r="BM2720" s="13"/>
      <c r="BN2720" s="13"/>
    </row>
    <row r="2721" spans="4:66" x14ac:dyDescent="0.25">
      <c r="D2721" s="7"/>
      <c r="E2721" s="10"/>
      <c r="F2721" s="10"/>
      <c r="G2721" s="10"/>
      <c r="H2721" s="10"/>
      <c r="I2721" s="10"/>
      <c r="J2721" s="10"/>
      <c r="K2721" s="11"/>
      <c r="L2721" s="11"/>
      <c r="M2721" s="12"/>
      <c r="N2721" s="12"/>
      <c r="O2721" s="12"/>
      <c r="P2721" s="12"/>
      <c r="Q2721" s="12"/>
      <c r="R2721" s="12"/>
      <c r="S2721" s="12"/>
      <c r="T2721" s="12"/>
      <c r="U2721" s="12"/>
      <c r="V2721" s="12"/>
      <c r="W2721" s="12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2"/>
      <c r="AS2721" s="12"/>
      <c r="AT2721" s="12"/>
      <c r="AU2721" s="12"/>
      <c r="AV2721" s="12"/>
      <c r="AW2721" s="12"/>
      <c r="AX2721" s="12"/>
      <c r="AY2721" s="12"/>
      <c r="AZ2721" s="12"/>
      <c r="BA2721" s="12"/>
      <c r="BB2721" s="12"/>
      <c r="BC2721" s="12"/>
      <c r="BD2721" s="12"/>
      <c r="BE2721" s="12"/>
      <c r="BF2721" s="12"/>
      <c r="BG2721" s="12"/>
      <c r="BH2721" s="12"/>
      <c r="BI2721" s="12"/>
      <c r="BJ2721" s="13"/>
      <c r="BK2721" s="13"/>
      <c r="BL2721" s="13"/>
      <c r="BM2721" s="13"/>
      <c r="BN2721" s="13"/>
    </row>
    <row r="2722" spans="4:66" x14ac:dyDescent="0.25">
      <c r="D2722" s="7"/>
      <c r="E2722" s="10"/>
      <c r="F2722" s="10"/>
      <c r="G2722" s="10"/>
      <c r="H2722" s="10"/>
      <c r="I2722" s="10"/>
      <c r="J2722" s="10"/>
      <c r="K2722" s="11"/>
      <c r="L2722" s="11"/>
      <c r="M2722" s="12"/>
      <c r="N2722" s="12"/>
      <c r="O2722" s="12"/>
      <c r="P2722" s="12"/>
      <c r="Q2722" s="12"/>
      <c r="R2722" s="12"/>
      <c r="S2722" s="12"/>
      <c r="T2722" s="12"/>
      <c r="U2722" s="12"/>
      <c r="V2722" s="12"/>
      <c r="W2722" s="12"/>
      <c r="X2722" s="12"/>
      <c r="Y2722" s="12"/>
      <c r="Z2722" s="12"/>
      <c r="AA2722" s="12"/>
      <c r="AB2722" s="12"/>
      <c r="AC2722" s="12"/>
      <c r="AD2722" s="12"/>
      <c r="AE2722" s="12"/>
      <c r="AF2722" s="12"/>
      <c r="AG2722" s="12"/>
      <c r="AH2722" s="12"/>
      <c r="AI2722" s="12"/>
      <c r="AJ2722" s="12"/>
      <c r="AK2722" s="12"/>
      <c r="AL2722" s="12"/>
      <c r="AM2722" s="12"/>
      <c r="AN2722" s="12"/>
      <c r="AO2722" s="12"/>
      <c r="AP2722" s="12"/>
      <c r="AQ2722" s="12"/>
      <c r="AR2722" s="12"/>
      <c r="AS2722" s="12"/>
      <c r="AT2722" s="12"/>
      <c r="AU2722" s="12"/>
      <c r="AV2722" s="12"/>
      <c r="AW2722" s="12"/>
      <c r="AX2722" s="12"/>
      <c r="AY2722" s="12"/>
      <c r="AZ2722" s="12"/>
      <c r="BA2722" s="12"/>
      <c r="BB2722" s="12"/>
      <c r="BC2722" s="12"/>
      <c r="BD2722" s="12"/>
      <c r="BE2722" s="12"/>
      <c r="BF2722" s="12"/>
      <c r="BG2722" s="12"/>
      <c r="BH2722" s="12"/>
      <c r="BI2722" s="12"/>
      <c r="BJ2722" s="13"/>
      <c r="BK2722" s="13"/>
      <c r="BL2722" s="13"/>
      <c r="BM2722" s="13"/>
      <c r="BN2722" s="13"/>
    </row>
    <row r="2723" spans="4:66" x14ac:dyDescent="0.25">
      <c r="D2723" s="7"/>
      <c r="E2723" s="10"/>
      <c r="F2723" s="10"/>
      <c r="G2723" s="10"/>
      <c r="H2723" s="10"/>
      <c r="I2723" s="10"/>
      <c r="J2723" s="10"/>
      <c r="K2723" s="11"/>
      <c r="L2723" s="11"/>
      <c r="M2723" s="12"/>
      <c r="N2723" s="12"/>
      <c r="O2723" s="12"/>
      <c r="P2723" s="12"/>
      <c r="Q2723" s="12"/>
      <c r="R2723" s="12"/>
      <c r="S2723" s="12"/>
      <c r="T2723" s="12"/>
      <c r="U2723" s="12"/>
      <c r="V2723" s="12"/>
      <c r="W2723" s="12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2"/>
      <c r="AS2723" s="12"/>
      <c r="AT2723" s="12"/>
      <c r="AU2723" s="12"/>
      <c r="AV2723" s="12"/>
      <c r="AW2723" s="12"/>
      <c r="AX2723" s="12"/>
      <c r="AY2723" s="12"/>
      <c r="AZ2723" s="12"/>
      <c r="BA2723" s="12"/>
      <c r="BB2723" s="12"/>
      <c r="BC2723" s="12"/>
      <c r="BD2723" s="12"/>
      <c r="BE2723" s="12"/>
      <c r="BF2723" s="12"/>
      <c r="BG2723" s="12"/>
      <c r="BH2723" s="12"/>
      <c r="BI2723" s="12"/>
      <c r="BJ2723" s="13"/>
      <c r="BK2723" s="13"/>
      <c r="BL2723" s="13"/>
      <c r="BM2723" s="13"/>
      <c r="BN2723" s="13"/>
    </row>
    <row r="2724" spans="4:66" x14ac:dyDescent="0.25">
      <c r="D2724" s="7"/>
      <c r="E2724" s="10"/>
      <c r="F2724" s="10"/>
      <c r="G2724" s="10"/>
      <c r="H2724" s="10"/>
      <c r="I2724" s="10"/>
      <c r="J2724" s="10"/>
      <c r="K2724" s="11"/>
      <c r="L2724" s="11"/>
      <c r="M2724" s="12"/>
      <c r="N2724" s="12"/>
      <c r="O2724" s="12"/>
      <c r="P2724" s="12"/>
      <c r="Q2724" s="12"/>
      <c r="R2724" s="12"/>
      <c r="S2724" s="12"/>
      <c r="T2724" s="12"/>
      <c r="U2724" s="12"/>
      <c r="V2724" s="12"/>
      <c r="W2724" s="12"/>
      <c r="X2724" s="12"/>
      <c r="Y2724" s="12"/>
      <c r="Z2724" s="12"/>
      <c r="AA2724" s="12"/>
      <c r="AB2724" s="12"/>
      <c r="AC2724" s="12"/>
      <c r="AD2724" s="12"/>
      <c r="AE2724" s="12"/>
      <c r="AF2724" s="12"/>
      <c r="AG2724" s="12"/>
      <c r="AH2724" s="12"/>
      <c r="AI2724" s="12"/>
      <c r="AJ2724" s="12"/>
      <c r="AK2724" s="12"/>
      <c r="AL2724" s="12"/>
      <c r="AM2724" s="12"/>
      <c r="AN2724" s="12"/>
      <c r="AO2724" s="12"/>
      <c r="AP2724" s="12"/>
      <c r="AQ2724" s="12"/>
      <c r="AR2724" s="12"/>
      <c r="AS2724" s="12"/>
      <c r="AT2724" s="12"/>
      <c r="AU2724" s="12"/>
      <c r="AV2724" s="12"/>
      <c r="AW2724" s="12"/>
      <c r="AX2724" s="12"/>
      <c r="AY2724" s="12"/>
      <c r="AZ2724" s="12"/>
      <c r="BA2724" s="12"/>
      <c r="BB2724" s="12"/>
      <c r="BC2724" s="12"/>
      <c r="BD2724" s="12"/>
      <c r="BE2724" s="12"/>
      <c r="BF2724" s="12"/>
      <c r="BG2724" s="12"/>
      <c r="BH2724" s="12"/>
      <c r="BI2724" s="12"/>
      <c r="BJ2724" s="13"/>
      <c r="BK2724" s="13"/>
      <c r="BL2724" s="13"/>
      <c r="BM2724" s="13"/>
      <c r="BN2724" s="13"/>
    </row>
    <row r="2725" spans="4:66" x14ac:dyDescent="0.25">
      <c r="D2725" s="7"/>
      <c r="E2725" s="10"/>
      <c r="F2725" s="10"/>
      <c r="G2725" s="10"/>
      <c r="H2725" s="10"/>
      <c r="I2725" s="10"/>
      <c r="J2725" s="10"/>
      <c r="K2725" s="11"/>
      <c r="L2725" s="11"/>
      <c r="M2725" s="12"/>
      <c r="N2725" s="12"/>
      <c r="O2725" s="12"/>
      <c r="P2725" s="12"/>
      <c r="Q2725" s="12"/>
      <c r="R2725" s="12"/>
      <c r="S2725" s="12"/>
      <c r="T2725" s="12"/>
      <c r="U2725" s="12"/>
      <c r="V2725" s="12"/>
      <c r="W2725" s="12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2"/>
      <c r="AS2725" s="12"/>
      <c r="AT2725" s="12"/>
      <c r="AU2725" s="12"/>
      <c r="AV2725" s="12"/>
      <c r="AW2725" s="12"/>
      <c r="AX2725" s="12"/>
      <c r="AY2725" s="12"/>
      <c r="AZ2725" s="12"/>
      <c r="BA2725" s="12"/>
      <c r="BB2725" s="12"/>
      <c r="BC2725" s="12"/>
      <c r="BD2725" s="12"/>
      <c r="BE2725" s="12"/>
      <c r="BF2725" s="12"/>
      <c r="BG2725" s="12"/>
      <c r="BH2725" s="12"/>
      <c r="BI2725" s="12"/>
      <c r="BJ2725" s="13"/>
      <c r="BK2725" s="13"/>
      <c r="BL2725" s="13"/>
      <c r="BM2725" s="13"/>
      <c r="BN2725" s="13"/>
    </row>
    <row r="2726" spans="4:66" x14ac:dyDescent="0.25">
      <c r="D2726" s="7"/>
      <c r="E2726" s="10"/>
      <c r="F2726" s="10"/>
      <c r="G2726" s="10"/>
      <c r="H2726" s="10"/>
      <c r="I2726" s="10"/>
      <c r="J2726" s="10"/>
      <c r="K2726" s="11"/>
      <c r="L2726" s="11"/>
      <c r="M2726" s="12"/>
      <c r="N2726" s="12"/>
      <c r="O2726" s="12"/>
      <c r="P2726" s="12"/>
      <c r="Q2726" s="12"/>
      <c r="R2726" s="12"/>
      <c r="S2726" s="12"/>
      <c r="T2726" s="12"/>
      <c r="U2726" s="12"/>
      <c r="V2726" s="12"/>
      <c r="W2726" s="12"/>
      <c r="X2726" s="12"/>
      <c r="Y2726" s="12"/>
      <c r="Z2726" s="12"/>
      <c r="AA2726" s="12"/>
      <c r="AB2726" s="12"/>
      <c r="AC2726" s="12"/>
      <c r="AD2726" s="12"/>
      <c r="AE2726" s="12"/>
      <c r="AF2726" s="12"/>
      <c r="AG2726" s="12"/>
      <c r="AH2726" s="12"/>
      <c r="AI2726" s="12"/>
      <c r="AJ2726" s="12"/>
      <c r="AK2726" s="12"/>
      <c r="AL2726" s="12"/>
      <c r="AM2726" s="12"/>
      <c r="AN2726" s="12"/>
      <c r="AO2726" s="12"/>
      <c r="AP2726" s="12"/>
      <c r="AQ2726" s="12"/>
      <c r="AR2726" s="12"/>
      <c r="AS2726" s="12"/>
      <c r="AT2726" s="12"/>
      <c r="AU2726" s="12"/>
      <c r="AV2726" s="12"/>
      <c r="AW2726" s="12"/>
      <c r="AX2726" s="12"/>
      <c r="AY2726" s="12"/>
      <c r="AZ2726" s="12"/>
      <c r="BA2726" s="12"/>
      <c r="BB2726" s="12"/>
      <c r="BC2726" s="12"/>
      <c r="BD2726" s="12"/>
      <c r="BE2726" s="12"/>
      <c r="BF2726" s="12"/>
      <c r="BG2726" s="12"/>
      <c r="BH2726" s="12"/>
      <c r="BI2726" s="12"/>
      <c r="BJ2726" s="13"/>
      <c r="BK2726" s="13"/>
      <c r="BL2726" s="13"/>
      <c r="BM2726" s="13"/>
      <c r="BN2726" s="13"/>
    </row>
    <row r="2727" spans="4:66" x14ac:dyDescent="0.25">
      <c r="D2727" s="7"/>
      <c r="E2727" s="10"/>
      <c r="F2727" s="10"/>
      <c r="G2727" s="10"/>
      <c r="H2727" s="10"/>
      <c r="I2727" s="10"/>
      <c r="J2727" s="10"/>
      <c r="K2727" s="11"/>
      <c r="L2727" s="11"/>
      <c r="M2727" s="12"/>
      <c r="N2727" s="12"/>
      <c r="O2727" s="12"/>
      <c r="P2727" s="12"/>
      <c r="Q2727" s="12"/>
      <c r="R2727" s="12"/>
      <c r="S2727" s="12"/>
      <c r="T2727" s="12"/>
      <c r="U2727" s="12"/>
      <c r="V2727" s="12"/>
      <c r="W2727" s="12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2"/>
      <c r="AS2727" s="12"/>
      <c r="AT2727" s="12"/>
      <c r="AU2727" s="12"/>
      <c r="AV2727" s="12"/>
      <c r="AW2727" s="12"/>
      <c r="AX2727" s="12"/>
      <c r="AY2727" s="12"/>
      <c r="AZ2727" s="12"/>
      <c r="BA2727" s="12"/>
      <c r="BB2727" s="12"/>
      <c r="BC2727" s="12"/>
      <c r="BD2727" s="12"/>
      <c r="BE2727" s="12"/>
      <c r="BF2727" s="12"/>
      <c r="BG2727" s="12"/>
      <c r="BH2727" s="12"/>
      <c r="BI2727" s="12"/>
      <c r="BJ2727" s="13"/>
      <c r="BK2727" s="13"/>
      <c r="BL2727" s="13"/>
      <c r="BM2727" s="13"/>
      <c r="BN2727" s="13"/>
    </row>
    <row r="2728" spans="4:66" x14ac:dyDescent="0.25">
      <c r="D2728" s="7"/>
      <c r="E2728" s="10"/>
      <c r="F2728" s="10"/>
      <c r="G2728" s="10"/>
      <c r="H2728" s="10"/>
      <c r="I2728" s="10"/>
      <c r="J2728" s="10"/>
      <c r="K2728" s="11"/>
      <c r="L2728" s="11"/>
      <c r="M2728" s="12"/>
      <c r="N2728" s="12"/>
      <c r="O2728" s="12"/>
      <c r="P2728" s="12"/>
      <c r="Q2728" s="12"/>
      <c r="R2728" s="12"/>
      <c r="S2728" s="12"/>
      <c r="T2728" s="12"/>
      <c r="U2728" s="12"/>
      <c r="V2728" s="12"/>
      <c r="W2728" s="12"/>
      <c r="X2728" s="12"/>
      <c r="Y2728" s="12"/>
      <c r="Z2728" s="12"/>
      <c r="AA2728" s="12"/>
      <c r="AB2728" s="12"/>
      <c r="AC2728" s="12"/>
      <c r="AD2728" s="12"/>
      <c r="AE2728" s="12"/>
      <c r="AF2728" s="12"/>
      <c r="AG2728" s="12"/>
      <c r="AH2728" s="12"/>
      <c r="AI2728" s="12"/>
      <c r="AJ2728" s="12"/>
      <c r="AK2728" s="12"/>
      <c r="AL2728" s="12"/>
      <c r="AM2728" s="12"/>
      <c r="AN2728" s="12"/>
      <c r="AO2728" s="12"/>
      <c r="AP2728" s="12"/>
      <c r="AQ2728" s="12"/>
      <c r="AR2728" s="12"/>
      <c r="AS2728" s="12"/>
      <c r="AT2728" s="12"/>
      <c r="AU2728" s="12"/>
      <c r="AV2728" s="12"/>
      <c r="AW2728" s="12"/>
      <c r="AX2728" s="12"/>
      <c r="AY2728" s="12"/>
      <c r="AZ2728" s="12"/>
      <c r="BA2728" s="12"/>
      <c r="BB2728" s="12"/>
      <c r="BC2728" s="12"/>
      <c r="BD2728" s="12"/>
      <c r="BE2728" s="12"/>
      <c r="BF2728" s="12"/>
      <c r="BG2728" s="12"/>
      <c r="BH2728" s="12"/>
      <c r="BI2728" s="12"/>
      <c r="BJ2728" s="13"/>
      <c r="BK2728" s="13"/>
      <c r="BL2728" s="13"/>
      <c r="BM2728" s="13"/>
      <c r="BN2728" s="13"/>
    </row>
    <row r="2729" spans="4:66" s="14" customFormat="1" x14ac:dyDescent="0.25">
      <c r="D2729" s="21"/>
      <c r="K2729" s="16"/>
      <c r="L2729" s="16"/>
      <c r="M2729" s="17"/>
      <c r="N2729" s="17"/>
      <c r="O2729" s="17"/>
      <c r="P2729" s="17"/>
      <c r="Q2729" s="17"/>
      <c r="R2729" s="17"/>
      <c r="S2729" s="17"/>
      <c r="T2729" s="17"/>
      <c r="U2729" s="17"/>
      <c r="V2729" s="17"/>
      <c r="W2729" s="17"/>
      <c r="X2729" s="17"/>
      <c r="Y2729" s="17"/>
      <c r="Z2729" s="17"/>
      <c r="AA2729" s="17"/>
      <c r="AB2729" s="17"/>
      <c r="AC2729" s="17"/>
      <c r="AD2729" s="17"/>
      <c r="AE2729" s="17"/>
      <c r="AF2729" s="17"/>
      <c r="AG2729" s="17"/>
      <c r="AH2729" s="17"/>
      <c r="AI2729" s="17"/>
      <c r="AJ2729" s="17"/>
      <c r="AK2729" s="17"/>
      <c r="AL2729" s="17"/>
      <c r="AM2729" s="17"/>
      <c r="AN2729" s="17"/>
      <c r="AO2729" s="17"/>
      <c r="AP2729" s="17"/>
      <c r="AQ2729" s="17"/>
      <c r="AR2729" s="17"/>
      <c r="AS2729" s="17"/>
      <c r="AT2729" s="17"/>
      <c r="AU2729" s="17"/>
      <c r="AV2729" s="17"/>
      <c r="AW2729" s="17"/>
      <c r="AX2729" s="17"/>
      <c r="AY2729" s="17"/>
      <c r="AZ2729" s="17"/>
      <c r="BA2729" s="17"/>
      <c r="BB2729" s="17"/>
      <c r="BC2729" s="17"/>
      <c r="BD2729" s="17"/>
      <c r="BE2729" s="17"/>
      <c r="BF2729" s="17"/>
      <c r="BG2729" s="17"/>
      <c r="BH2729" s="17"/>
      <c r="BI2729" s="17"/>
      <c r="BJ2729" s="18"/>
      <c r="BK2729" s="18"/>
      <c r="BL2729" s="18"/>
      <c r="BM2729" s="18"/>
      <c r="BN2729" s="18"/>
    </row>
    <row r="2730" spans="4:66" x14ac:dyDescent="0.25">
      <c r="D2730"/>
      <c r="E2730" s="10"/>
      <c r="F2730" s="10"/>
      <c r="G2730" s="10"/>
      <c r="H2730" s="10"/>
      <c r="I2730" s="10"/>
      <c r="J2730" s="10"/>
      <c r="K2730" s="11"/>
      <c r="L2730" s="11"/>
      <c r="M2730" s="12"/>
      <c r="N2730" s="12"/>
      <c r="O2730" s="12"/>
      <c r="P2730" s="12"/>
      <c r="Q2730" s="12"/>
      <c r="R2730" s="12"/>
      <c r="S2730" s="12"/>
      <c r="T2730" s="12"/>
      <c r="U2730" s="12"/>
      <c r="V2730" s="12"/>
      <c r="W2730" s="12"/>
      <c r="X2730" s="12"/>
      <c r="Y2730" s="12"/>
      <c r="Z2730" s="12"/>
      <c r="AA2730" s="12"/>
      <c r="AB2730" s="12"/>
      <c r="AC2730" s="12"/>
      <c r="AD2730" s="12"/>
      <c r="AE2730" s="12"/>
      <c r="AF2730" s="12"/>
      <c r="AG2730" s="12"/>
      <c r="AH2730" s="12"/>
      <c r="AI2730" s="12"/>
      <c r="AJ2730" s="12"/>
      <c r="AK2730" s="12"/>
      <c r="AL2730" s="12"/>
      <c r="AM2730" s="12"/>
      <c r="AN2730" s="12"/>
      <c r="AO2730" s="12"/>
      <c r="AP2730" s="12"/>
      <c r="AQ2730" s="12"/>
      <c r="AR2730" s="12"/>
      <c r="AS2730" s="12"/>
      <c r="AT2730" s="12"/>
      <c r="AU2730" s="12"/>
      <c r="AV2730" s="12"/>
      <c r="AW2730" s="12"/>
      <c r="AX2730" s="12"/>
      <c r="AY2730" s="12"/>
      <c r="AZ2730" s="12"/>
      <c r="BA2730" s="12"/>
      <c r="BB2730" s="12"/>
      <c r="BC2730" s="12"/>
      <c r="BD2730" s="12"/>
      <c r="BE2730" s="12"/>
      <c r="BF2730" s="12"/>
      <c r="BG2730" s="12"/>
      <c r="BH2730" s="12"/>
      <c r="BI2730" s="12"/>
      <c r="BJ2730" s="13"/>
      <c r="BK2730" s="13"/>
      <c r="BL2730" s="13"/>
      <c r="BM2730" s="13"/>
      <c r="BN2730" s="13"/>
    </row>
    <row r="2731" spans="4:66" x14ac:dyDescent="0.25">
      <c r="D2731"/>
      <c r="E2731" s="10"/>
      <c r="F2731" s="10"/>
      <c r="G2731" s="10"/>
      <c r="H2731" s="10"/>
      <c r="I2731" s="10"/>
      <c r="J2731" s="10"/>
      <c r="K2731" s="11"/>
      <c r="L2731" s="11"/>
      <c r="M2731" s="12"/>
      <c r="N2731" s="12"/>
      <c r="O2731" s="12"/>
      <c r="P2731" s="12"/>
      <c r="Q2731" s="12"/>
      <c r="R2731" s="12"/>
      <c r="S2731" s="12"/>
      <c r="T2731" s="12"/>
      <c r="U2731" s="12"/>
      <c r="V2731" s="12"/>
      <c r="W2731" s="12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2"/>
      <c r="AS2731" s="12"/>
      <c r="AT2731" s="12"/>
      <c r="AU2731" s="12"/>
      <c r="AV2731" s="12"/>
      <c r="AW2731" s="12"/>
      <c r="AX2731" s="12"/>
      <c r="AY2731" s="12"/>
      <c r="AZ2731" s="12"/>
      <c r="BA2731" s="12"/>
      <c r="BB2731" s="12"/>
      <c r="BC2731" s="12"/>
      <c r="BD2731" s="12"/>
      <c r="BE2731" s="12"/>
      <c r="BF2731" s="12"/>
      <c r="BG2731" s="12"/>
      <c r="BH2731" s="12"/>
      <c r="BI2731" s="12"/>
      <c r="BJ2731" s="13"/>
      <c r="BK2731" s="13"/>
      <c r="BL2731" s="13"/>
      <c r="BM2731" s="13"/>
      <c r="BN2731" s="13"/>
    </row>
    <row r="2732" spans="4:66" x14ac:dyDescent="0.25">
      <c r="D2732"/>
      <c r="E2732" s="10"/>
      <c r="F2732" s="10"/>
      <c r="G2732" s="10"/>
      <c r="H2732" s="10"/>
      <c r="I2732" s="10"/>
      <c r="J2732" s="10"/>
      <c r="K2732" s="11"/>
      <c r="L2732" s="11"/>
      <c r="M2732" s="12"/>
      <c r="N2732" s="12"/>
      <c r="O2732" s="12"/>
      <c r="P2732" s="12"/>
      <c r="Q2732" s="12"/>
      <c r="R2732" s="12"/>
      <c r="S2732" s="12"/>
      <c r="T2732" s="12"/>
      <c r="U2732" s="12"/>
      <c r="V2732" s="12"/>
      <c r="W2732" s="12"/>
      <c r="X2732" s="12"/>
      <c r="Y2732" s="12"/>
      <c r="Z2732" s="12"/>
      <c r="AA2732" s="12"/>
      <c r="AB2732" s="12"/>
      <c r="AC2732" s="12"/>
      <c r="AD2732" s="12"/>
      <c r="AE2732" s="12"/>
      <c r="AF2732" s="12"/>
      <c r="AG2732" s="12"/>
      <c r="AH2732" s="12"/>
      <c r="AI2732" s="12"/>
      <c r="AJ2732" s="12"/>
      <c r="AK2732" s="12"/>
      <c r="AL2732" s="12"/>
      <c r="AM2732" s="12"/>
      <c r="AN2732" s="12"/>
      <c r="AO2732" s="12"/>
      <c r="AP2732" s="12"/>
      <c r="AQ2732" s="12"/>
      <c r="AR2732" s="12"/>
      <c r="AS2732" s="12"/>
      <c r="AT2732" s="12"/>
      <c r="AU2732" s="12"/>
      <c r="AV2732" s="12"/>
      <c r="AW2732" s="12"/>
      <c r="AX2732" s="12"/>
      <c r="AY2732" s="12"/>
      <c r="AZ2732" s="12"/>
      <c r="BA2732" s="12"/>
      <c r="BB2732" s="12"/>
      <c r="BC2732" s="12"/>
      <c r="BD2732" s="12"/>
      <c r="BE2732" s="12"/>
      <c r="BF2732" s="12"/>
      <c r="BG2732" s="12"/>
      <c r="BH2732" s="12"/>
      <c r="BI2732" s="12"/>
      <c r="BJ2732" s="13"/>
      <c r="BK2732" s="13"/>
      <c r="BL2732" s="13"/>
      <c r="BM2732" s="13"/>
      <c r="BN2732" s="13"/>
    </row>
    <row r="2733" spans="4:66" x14ac:dyDescent="0.25">
      <c r="D2733"/>
      <c r="E2733" s="10"/>
      <c r="F2733" s="10"/>
      <c r="G2733" s="10"/>
      <c r="H2733" s="10"/>
      <c r="I2733" s="10"/>
      <c r="J2733" s="10"/>
      <c r="K2733" s="11"/>
      <c r="L2733" s="11"/>
      <c r="M2733" s="12"/>
      <c r="N2733" s="12"/>
      <c r="O2733" s="12"/>
      <c r="P2733" s="12"/>
      <c r="Q2733" s="12"/>
      <c r="R2733" s="12"/>
      <c r="S2733" s="12"/>
      <c r="T2733" s="12"/>
      <c r="U2733" s="12"/>
      <c r="V2733" s="12"/>
      <c r="W2733" s="12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2"/>
      <c r="AS2733" s="12"/>
      <c r="AT2733" s="12"/>
      <c r="AU2733" s="12"/>
      <c r="AV2733" s="12"/>
      <c r="AW2733" s="12"/>
      <c r="AX2733" s="12"/>
      <c r="AY2733" s="12"/>
      <c r="AZ2733" s="12"/>
      <c r="BA2733" s="12"/>
      <c r="BB2733" s="12"/>
      <c r="BC2733" s="12"/>
      <c r="BD2733" s="12"/>
      <c r="BE2733" s="12"/>
      <c r="BF2733" s="12"/>
      <c r="BG2733" s="12"/>
      <c r="BH2733" s="12"/>
      <c r="BI2733" s="12"/>
      <c r="BJ2733" s="13"/>
      <c r="BK2733" s="13"/>
      <c r="BL2733" s="13"/>
      <c r="BM2733" s="13"/>
      <c r="BN2733" s="13"/>
    </row>
    <row r="2734" spans="4:66" x14ac:dyDescent="0.25">
      <c r="D2734"/>
      <c r="E2734" s="10"/>
      <c r="F2734" s="10"/>
      <c r="G2734" s="10"/>
      <c r="H2734" s="10"/>
      <c r="I2734" s="10"/>
      <c r="J2734" s="10"/>
      <c r="K2734" s="11"/>
      <c r="L2734" s="11"/>
      <c r="M2734" s="12"/>
      <c r="N2734" s="12"/>
      <c r="O2734" s="12"/>
      <c r="P2734" s="12"/>
      <c r="Q2734" s="12"/>
      <c r="R2734" s="12"/>
      <c r="S2734" s="12"/>
      <c r="T2734" s="12"/>
      <c r="U2734" s="12"/>
      <c r="V2734" s="12"/>
      <c r="W2734" s="12"/>
      <c r="X2734" s="12"/>
      <c r="Y2734" s="12"/>
      <c r="Z2734" s="12"/>
      <c r="AA2734" s="12"/>
      <c r="AB2734" s="12"/>
      <c r="AC2734" s="12"/>
      <c r="AD2734" s="12"/>
      <c r="AE2734" s="12"/>
      <c r="AF2734" s="12"/>
      <c r="AG2734" s="12"/>
      <c r="AH2734" s="12"/>
      <c r="AI2734" s="12"/>
      <c r="AJ2734" s="12"/>
      <c r="AK2734" s="12"/>
      <c r="AL2734" s="12"/>
      <c r="AM2734" s="12"/>
      <c r="AN2734" s="12"/>
      <c r="AO2734" s="12"/>
      <c r="AP2734" s="12"/>
      <c r="AQ2734" s="12"/>
      <c r="AR2734" s="12"/>
      <c r="AS2734" s="12"/>
      <c r="AT2734" s="12"/>
      <c r="AU2734" s="12"/>
      <c r="AV2734" s="12"/>
      <c r="AW2734" s="12"/>
      <c r="AX2734" s="12"/>
      <c r="AY2734" s="12"/>
      <c r="AZ2734" s="12"/>
      <c r="BA2734" s="12"/>
      <c r="BB2734" s="12"/>
      <c r="BC2734" s="12"/>
      <c r="BD2734" s="12"/>
      <c r="BE2734" s="12"/>
      <c r="BF2734" s="12"/>
      <c r="BG2734" s="12"/>
      <c r="BH2734" s="12"/>
      <c r="BI2734" s="12"/>
      <c r="BJ2734" s="13"/>
      <c r="BK2734" s="13"/>
      <c r="BL2734" s="13"/>
      <c r="BM2734" s="13"/>
      <c r="BN2734" s="13"/>
    </row>
    <row r="2735" spans="4:66" x14ac:dyDescent="0.25">
      <c r="D2735"/>
      <c r="E2735" s="10"/>
      <c r="F2735" s="10"/>
      <c r="G2735" s="10"/>
      <c r="H2735" s="10"/>
      <c r="I2735" s="10"/>
      <c r="J2735" s="10"/>
      <c r="K2735" s="11"/>
      <c r="L2735" s="11"/>
      <c r="M2735" s="12"/>
      <c r="N2735" s="12"/>
      <c r="O2735" s="12"/>
      <c r="P2735" s="12"/>
      <c r="Q2735" s="12"/>
      <c r="R2735" s="12"/>
      <c r="S2735" s="12"/>
      <c r="T2735" s="12"/>
      <c r="U2735" s="12"/>
      <c r="V2735" s="12"/>
      <c r="W2735" s="12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2"/>
      <c r="AS2735" s="12"/>
      <c r="AT2735" s="12"/>
      <c r="AU2735" s="12"/>
      <c r="AV2735" s="12"/>
      <c r="AW2735" s="12"/>
      <c r="AX2735" s="12"/>
      <c r="AY2735" s="12"/>
      <c r="AZ2735" s="12"/>
      <c r="BA2735" s="12"/>
      <c r="BB2735" s="12"/>
      <c r="BC2735" s="12"/>
      <c r="BD2735" s="12"/>
      <c r="BE2735" s="12"/>
      <c r="BF2735" s="12"/>
      <c r="BG2735" s="12"/>
      <c r="BH2735" s="12"/>
      <c r="BI2735" s="12"/>
      <c r="BJ2735" s="13"/>
      <c r="BK2735" s="13"/>
      <c r="BL2735" s="13"/>
      <c r="BM2735" s="13"/>
      <c r="BN2735" s="13"/>
    </row>
    <row r="2736" spans="4:66" x14ac:dyDescent="0.25">
      <c r="D2736"/>
      <c r="E2736" s="10"/>
      <c r="F2736" s="10"/>
      <c r="G2736" s="10"/>
      <c r="H2736" s="10"/>
      <c r="I2736" s="10"/>
      <c r="J2736" s="10"/>
      <c r="K2736" s="11"/>
      <c r="L2736" s="11"/>
      <c r="M2736" s="12"/>
      <c r="N2736" s="12"/>
      <c r="O2736" s="12"/>
      <c r="P2736" s="12"/>
      <c r="Q2736" s="12"/>
      <c r="R2736" s="12"/>
      <c r="S2736" s="12"/>
      <c r="T2736" s="12"/>
      <c r="U2736" s="12"/>
      <c r="V2736" s="12"/>
      <c r="W2736" s="12"/>
      <c r="X2736" s="12"/>
      <c r="Y2736" s="12"/>
      <c r="Z2736" s="12"/>
      <c r="AA2736" s="12"/>
      <c r="AB2736" s="12"/>
      <c r="AC2736" s="12"/>
      <c r="AD2736" s="12"/>
      <c r="AE2736" s="12"/>
      <c r="AF2736" s="12"/>
      <c r="AG2736" s="12"/>
      <c r="AH2736" s="12"/>
      <c r="AI2736" s="12"/>
      <c r="AJ2736" s="12"/>
      <c r="AK2736" s="12"/>
      <c r="AL2736" s="12"/>
      <c r="AM2736" s="12"/>
      <c r="AN2736" s="12"/>
      <c r="AO2736" s="12"/>
      <c r="AP2736" s="12"/>
      <c r="AQ2736" s="12"/>
      <c r="AR2736" s="12"/>
      <c r="AS2736" s="12"/>
      <c r="AT2736" s="12"/>
      <c r="AU2736" s="12"/>
      <c r="AV2736" s="12"/>
      <c r="AW2736" s="12"/>
      <c r="AX2736" s="12"/>
      <c r="AY2736" s="12"/>
      <c r="AZ2736" s="12"/>
      <c r="BA2736" s="12"/>
      <c r="BB2736" s="12"/>
      <c r="BC2736" s="12"/>
      <c r="BD2736" s="12"/>
      <c r="BE2736" s="12"/>
      <c r="BF2736" s="12"/>
      <c r="BG2736" s="12"/>
      <c r="BH2736" s="12"/>
      <c r="BI2736" s="12"/>
      <c r="BJ2736" s="13"/>
      <c r="BK2736" s="13"/>
      <c r="BL2736" s="13"/>
      <c r="BM2736" s="13"/>
      <c r="BN2736" s="13"/>
    </row>
    <row r="2737" spans="4:66" x14ac:dyDescent="0.25">
      <c r="D2737"/>
      <c r="E2737" s="10"/>
      <c r="F2737" s="10"/>
      <c r="G2737" s="10"/>
      <c r="H2737" s="10"/>
      <c r="I2737" s="10"/>
      <c r="J2737" s="10"/>
      <c r="K2737" s="11"/>
      <c r="L2737" s="11"/>
      <c r="M2737" s="12"/>
      <c r="N2737" s="12"/>
      <c r="O2737" s="12"/>
      <c r="P2737" s="12"/>
      <c r="Q2737" s="12"/>
      <c r="R2737" s="12"/>
      <c r="S2737" s="12"/>
      <c r="T2737" s="12"/>
      <c r="U2737" s="12"/>
      <c r="V2737" s="12"/>
      <c r="W2737" s="12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2"/>
      <c r="AS2737" s="12"/>
      <c r="AT2737" s="12"/>
      <c r="AU2737" s="12"/>
      <c r="AV2737" s="12"/>
      <c r="AW2737" s="12"/>
      <c r="AX2737" s="12"/>
      <c r="AY2737" s="12"/>
      <c r="AZ2737" s="12"/>
      <c r="BA2737" s="12"/>
      <c r="BB2737" s="12"/>
      <c r="BC2737" s="12"/>
      <c r="BD2737" s="12"/>
      <c r="BE2737" s="12"/>
      <c r="BF2737" s="12"/>
      <c r="BG2737" s="12"/>
      <c r="BH2737" s="12"/>
      <c r="BI2737" s="12"/>
      <c r="BJ2737" s="13"/>
      <c r="BK2737" s="13"/>
      <c r="BL2737" s="13"/>
      <c r="BM2737" s="13"/>
      <c r="BN2737" s="13"/>
    </row>
    <row r="2738" spans="4:66" x14ac:dyDescent="0.25">
      <c r="D2738"/>
      <c r="E2738" s="10"/>
      <c r="F2738" s="10"/>
      <c r="G2738" s="10"/>
      <c r="H2738" s="10"/>
      <c r="I2738" s="10"/>
      <c r="J2738" s="10"/>
      <c r="K2738" s="11"/>
      <c r="L2738" s="11"/>
      <c r="M2738" s="12"/>
      <c r="N2738" s="12"/>
      <c r="O2738" s="12"/>
      <c r="P2738" s="12"/>
      <c r="Q2738" s="12"/>
      <c r="R2738" s="12"/>
      <c r="S2738" s="12"/>
      <c r="T2738" s="12"/>
      <c r="U2738" s="12"/>
      <c r="V2738" s="12"/>
      <c r="W2738" s="12"/>
      <c r="X2738" s="12"/>
      <c r="Y2738" s="12"/>
      <c r="Z2738" s="12"/>
      <c r="AA2738" s="12"/>
      <c r="AB2738" s="12"/>
      <c r="AC2738" s="12"/>
      <c r="AD2738" s="12"/>
      <c r="AE2738" s="12"/>
      <c r="AF2738" s="12"/>
      <c r="AG2738" s="12"/>
      <c r="AH2738" s="12"/>
      <c r="AI2738" s="12"/>
      <c r="AJ2738" s="12"/>
      <c r="AK2738" s="12"/>
      <c r="AL2738" s="12"/>
      <c r="AM2738" s="12"/>
      <c r="AN2738" s="12"/>
      <c r="AO2738" s="12"/>
      <c r="AP2738" s="12"/>
      <c r="AQ2738" s="12"/>
      <c r="AR2738" s="12"/>
      <c r="AS2738" s="12"/>
      <c r="AT2738" s="12"/>
      <c r="AU2738" s="12"/>
      <c r="AV2738" s="12"/>
      <c r="AW2738" s="12"/>
      <c r="AX2738" s="12"/>
      <c r="AY2738" s="12"/>
      <c r="AZ2738" s="12"/>
      <c r="BA2738" s="12"/>
      <c r="BB2738" s="12"/>
      <c r="BC2738" s="12"/>
      <c r="BD2738" s="12"/>
      <c r="BE2738" s="12"/>
      <c r="BF2738" s="12"/>
      <c r="BG2738" s="12"/>
      <c r="BH2738" s="12"/>
      <c r="BI2738" s="12"/>
      <c r="BJ2738" s="13"/>
      <c r="BK2738" s="13"/>
      <c r="BL2738" s="13"/>
      <c r="BM2738" s="13"/>
      <c r="BN2738" s="13"/>
    </row>
    <row r="2739" spans="4:66" x14ac:dyDescent="0.25">
      <c r="D2739"/>
      <c r="E2739" s="10"/>
      <c r="F2739" s="10"/>
      <c r="G2739" s="10"/>
      <c r="H2739" s="10"/>
      <c r="I2739" s="10"/>
      <c r="J2739" s="10"/>
      <c r="K2739" s="11"/>
      <c r="L2739" s="11"/>
      <c r="M2739" s="12"/>
      <c r="N2739" s="12"/>
      <c r="O2739" s="12"/>
      <c r="P2739" s="12"/>
      <c r="Q2739" s="12"/>
      <c r="R2739" s="12"/>
      <c r="S2739" s="12"/>
      <c r="T2739" s="12"/>
      <c r="U2739" s="12"/>
      <c r="V2739" s="12"/>
      <c r="W2739" s="12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2"/>
      <c r="AS2739" s="12"/>
      <c r="AT2739" s="12"/>
      <c r="AU2739" s="12"/>
      <c r="AV2739" s="12"/>
      <c r="AW2739" s="12"/>
      <c r="AX2739" s="12"/>
      <c r="AY2739" s="12"/>
      <c r="AZ2739" s="12"/>
      <c r="BA2739" s="12"/>
      <c r="BB2739" s="12"/>
      <c r="BC2739" s="12"/>
      <c r="BD2739" s="12"/>
      <c r="BE2739" s="12"/>
      <c r="BF2739" s="12"/>
      <c r="BG2739" s="12"/>
      <c r="BH2739" s="12"/>
      <c r="BI2739" s="12"/>
      <c r="BJ2739" s="13"/>
      <c r="BK2739" s="13"/>
      <c r="BL2739" s="13"/>
      <c r="BM2739" s="13"/>
      <c r="BN2739" s="13"/>
    </row>
    <row r="2740" spans="4:66" x14ac:dyDescent="0.25">
      <c r="D2740"/>
      <c r="E2740" s="10"/>
      <c r="F2740" s="10"/>
      <c r="G2740" s="10"/>
      <c r="H2740" s="10"/>
      <c r="I2740" s="10"/>
      <c r="J2740" s="10"/>
      <c r="K2740" s="11"/>
      <c r="L2740" s="11"/>
      <c r="M2740" s="12"/>
      <c r="N2740" s="12"/>
      <c r="O2740" s="12"/>
      <c r="P2740" s="12"/>
      <c r="Q2740" s="12"/>
      <c r="R2740" s="12"/>
      <c r="S2740" s="12"/>
      <c r="T2740" s="12"/>
      <c r="U2740" s="12"/>
      <c r="V2740" s="12"/>
      <c r="W2740" s="12"/>
      <c r="X2740" s="12"/>
      <c r="Y2740" s="12"/>
      <c r="Z2740" s="12"/>
      <c r="AA2740" s="12"/>
      <c r="AB2740" s="12"/>
      <c r="AC2740" s="12"/>
      <c r="AD2740" s="12"/>
      <c r="AE2740" s="12"/>
      <c r="AF2740" s="12"/>
      <c r="AG2740" s="12"/>
      <c r="AH2740" s="12"/>
      <c r="AI2740" s="12"/>
      <c r="AJ2740" s="12"/>
      <c r="AK2740" s="12"/>
      <c r="AL2740" s="12"/>
      <c r="AM2740" s="12"/>
      <c r="AN2740" s="12"/>
      <c r="AO2740" s="12"/>
      <c r="AP2740" s="12"/>
      <c r="AQ2740" s="12"/>
      <c r="AR2740" s="12"/>
      <c r="AS2740" s="12"/>
      <c r="AT2740" s="12"/>
      <c r="AU2740" s="12"/>
      <c r="AV2740" s="12"/>
      <c r="AW2740" s="12"/>
      <c r="AX2740" s="12"/>
      <c r="AY2740" s="12"/>
      <c r="AZ2740" s="12"/>
      <c r="BA2740" s="12"/>
      <c r="BB2740" s="12"/>
      <c r="BC2740" s="12"/>
      <c r="BD2740" s="12"/>
      <c r="BE2740" s="12"/>
      <c r="BF2740" s="12"/>
      <c r="BG2740" s="12"/>
      <c r="BH2740" s="12"/>
      <c r="BI2740" s="12"/>
      <c r="BJ2740" s="13"/>
      <c r="BK2740" s="13"/>
      <c r="BL2740" s="13"/>
      <c r="BM2740" s="13"/>
      <c r="BN2740" s="13"/>
    </row>
    <row r="2741" spans="4:66" x14ac:dyDescent="0.25">
      <c r="D2741"/>
      <c r="E2741" s="10"/>
      <c r="F2741" s="10"/>
      <c r="G2741" s="10"/>
      <c r="H2741" s="10"/>
      <c r="I2741" s="10"/>
      <c r="J2741" s="10"/>
      <c r="K2741" s="11"/>
      <c r="L2741" s="11"/>
      <c r="M2741" s="12"/>
      <c r="N2741" s="12"/>
      <c r="O2741" s="12"/>
      <c r="P2741" s="12"/>
      <c r="Q2741" s="12"/>
      <c r="R2741" s="12"/>
      <c r="S2741" s="12"/>
      <c r="T2741" s="12"/>
      <c r="U2741" s="12"/>
      <c r="V2741" s="12"/>
      <c r="W2741" s="12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2"/>
      <c r="AS2741" s="12"/>
      <c r="AT2741" s="12"/>
      <c r="AU2741" s="12"/>
      <c r="AV2741" s="12"/>
      <c r="AW2741" s="12"/>
      <c r="AX2741" s="12"/>
      <c r="AY2741" s="12"/>
      <c r="AZ2741" s="12"/>
      <c r="BA2741" s="12"/>
      <c r="BB2741" s="12"/>
      <c r="BC2741" s="12"/>
      <c r="BD2741" s="12"/>
      <c r="BE2741" s="12"/>
      <c r="BF2741" s="12"/>
      <c r="BG2741" s="12"/>
      <c r="BH2741" s="12"/>
      <c r="BI2741" s="12"/>
      <c r="BJ2741" s="13"/>
      <c r="BK2741" s="13"/>
      <c r="BL2741" s="13"/>
      <c r="BM2741" s="13"/>
      <c r="BN2741" s="13"/>
    </row>
    <row r="2742" spans="4:66" x14ac:dyDescent="0.25">
      <c r="D2742"/>
      <c r="E2742" s="10"/>
      <c r="F2742" s="10"/>
      <c r="G2742" s="10"/>
      <c r="H2742" s="10"/>
      <c r="I2742" s="10"/>
      <c r="J2742" s="10"/>
      <c r="K2742" s="11"/>
      <c r="L2742" s="11"/>
      <c r="M2742" s="12"/>
      <c r="N2742" s="12"/>
      <c r="O2742" s="12"/>
      <c r="P2742" s="12"/>
      <c r="Q2742" s="12"/>
      <c r="R2742" s="12"/>
      <c r="S2742" s="12"/>
      <c r="T2742" s="12"/>
      <c r="U2742" s="12"/>
      <c r="V2742" s="12"/>
      <c r="W2742" s="12"/>
      <c r="X2742" s="12"/>
      <c r="Y2742" s="12"/>
      <c r="Z2742" s="12"/>
      <c r="AA2742" s="12"/>
      <c r="AB2742" s="12"/>
      <c r="AC2742" s="12"/>
      <c r="AD2742" s="12"/>
      <c r="AE2742" s="12"/>
      <c r="AF2742" s="12"/>
      <c r="AG2742" s="12"/>
      <c r="AH2742" s="12"/>
      <c r="AI2742" s="12"/>
      <c r="AJ2742" s="12"/>
      <c r="AK2742" s="12"/>
      <c r="AL2742" s="12"/>
      <c r="AM2742" s="12"/>
      <c r="AN2742" s="12"/>
      <c r="AO2742" s="12"/>
      <c r="AP2742" s="12"/>
      <c r="AQ2742" s="12"/>
      <c r="AR2742" s="12"/>
      <c r="AS2742" s="12"/>
      <c r="AT2742" s="12"/>
      <c r="AU2742" s="12"/>
      <c r="AV2742" s="12"/>
      <c r="AW2742" s="12"/>
      <c r="AX2742" s="12"/>
      <c r="AY2742" s="12"/>
      <c r="AZ2742" s="12"/>
      <c r="BA2742" s="12"/>
      <c r="BB2742" s="12"/>
      <c r="BC2742" s="12"/>
      <c r="BD2742" s="12"/>
      <c r="BE2742" s="12"/>
      <c r="BF2742" s="12"/>
      <c r="BG2742" s="12"/>
      <c r="BH2742" s="12"/>
      <c r="BI2742" s="12"/>
      <c r="BJ2742" s="13"/>
      <c r="BK2742" s="13"/>
      <c r="BL2742" s="13"/>
      <c r="BM2742" s="13"/>
      <c r="BN2742" s="13"/>
    </row>
    <row r="2743" spans="4:66" x14ac:dyDescent="0.25">
      <c r="D2743"/>
      <c r="E2743" s="10"/>
      <c r="F2743" s="10"/>
      <c r="G2743" s="10"/>
      <c r="H2743" s="10"/>
      <c r="I2743" s="10"/>
      <c r="J2743" s="10"/>
      <c r="K2743" s="11"/>
      <c r="L2743" s="11"/>
      <c r="M2743" s="12"/>
      <c r="N2743" s="12"/>
      <c r="O2743" s="12"/>
      <c r="P2743" s="12"/>
      <c r="Q2743" s="12"/>
      <c r="R2743" s="12"/>
      <c r="S2743" s="12"/>
      <c r="T2743" s="12"/>
      <c r="U2743" s="12"/>
      <c r="V2743" s="12"/>
      <c r="W2743" s="12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2"/>
      <c r="AS2743" s="12"/>
      <c r="AT2743" s="12"/>
      <c r="AU2743" s="12"/>
      <c r="AV2743" s="12"/>
      <c r="AW2743" s="12"/>
      <c r="AX2743" s="12"/>
      <c r="AY2743" s="12"/>
      <c r="AZ2743" s="12"/>
      <c r="BA2743" s="12"/>
      <c r="BB2743" s="12"/>
      <c r="BC2743" s="12"/>
      <c r="BD2743" s="12"/>
      <c r="BE2743" s="12"/>
      <c r="BF2743" s="12"/>
      <c r="BG2743" s="12"/>
      <c r="BH2743" s="12"/>
      <c r="BI2743" s="12"/>
      <c r="BJ2743" s="13"/>
      <c r="BK2743" s="13"/>
      <c r="BL2743" s="13"/>
      <c r="BM2743" s="13"/>
      <c r="BN2743" s="13"/>
    </row>
    <row r="2744" spans="4:66" x14ac:dyDescent="0.25">
      <c r="D2744"/>
      <c r="E2744" s="10"/>
      <c r="F2744" s="10"/>
      <c r="G2744" s="10"/>
      <c r="H2744" s="10"/>
      <c r="I2744" s="10"/>
      <c r="J2744" s="10"/>
      <c r="K2744" s="11"/>
      <c r="L2744" s="11"/>
      <c r="M2744" s="12"/>
      <c r="N2744" s="12"/>
      <c r="O2744" s="12"/>
      <c r="P2744" s="12"/>
      <c r="Q2744" s="12"/>
      <c r="R2744" s="12"/>
      <c r="S2744" s="12"/>
      <c r="T2744" s="12"/>
      <c r="U2744" s="12"/>
      <c r="V2744" s="12"/>
      <c r="W2744" s="12"/>
      <c r="X2744" s="12"/>
      <c r="Y2744" s="12"/>
      <c r="Z2744" s="12"/>
      <c r="AA2744" s="12"/>
      <c r="AB2744" s="12"/>
      <c r="AC2744" s="12"/>
      <c r="AD2744" s="12"/>
      <c r="AE2744" s="12"/>
      <c r="AF2744" s="12"/>
      <c r="AG2744" s="12"/>
      <c r="AH2744" s="12"/>
      <c r="AI2744" s="12"/>
      <c r="AJ2744" s="12"/>
      <c r="AK2744" s="12"/>
      <c r="AL2744" s="12"/>
      <c r="AM2744" s="12"/>
      <c r="AN2744" s="12"/>
      <c r="AO2744" s="12"/>
      <c r="AP2744" s="12"/>
      <c r="AQ2744" s="12"/>
      <c r="AR2744" s="12"/>
      <c r="AS2744" s="12"/>
      <c r="AT2744" s="12"/>
      <c r="AU2744" s="12"/>
      <c r="AV2744" s="12"/>
      <c r="AW2744" s="12"/>
      <c r="AX2744" s="12"/>
      <c r="AY2744" s="12"/>
      <c r="AZ2744" s="12"/>
      <c r="BA2744" s="12"/>
      <c r="BB2744" s="12"/>
      <c r="BC2744" s="12"/>
      <c r="BD2744" s="12"/>
      <c r="BE2744" s="12"/>
      <c r="BF2744" s="12"/>
      <c r="BG2744" s="12"/>
      <c r="BH2744" s="12"/>
      <c r="BI2744" s="12"/>
      <c r="BJ2744" s="13"/>
      <c r="BK2744" s="13"/>
      <c r="BL2744" s="13"/>
      <c r="BM2744" s="13"/>
      <c r="BN2744" s="13"/>
    </row>
    <row r="2745" spans="4:66" x14ac:dyDescent="0.25">
      <c r="D2745"/>
      <c r="E2745" s="10"/>
      <c r="F2745" s="10"/>
      <c r="G2745" s="10"/>
      <c r="H2745" s="10"/>
      <c r="I2745" s="10"/>
      <c r="J2745" s="10"/>
      <c r="K2745" s="11"/>
      <c r="L2745" s="11"/>
      <c r="M2745" s="12"/>
      <c r="N2745" s="12"/>
      <c r="O2745" s="12"/>
      <c r="P2745" s="12"/>
      <c r="Q2745" s="12"/>
      <c r="R2745" s="12"/>
      <c r="S2745" s="12"/>
      <c r="T2745" s="12"/>
      <c r="U2745" s="12"/>
      <c r="V2745" s="12"/>
      <c r="W2745" s="12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2"/>
      <c r="AS2745" s="12"/>
      <c r="AT2745" s="12"/>
      <c r="AU2745" s="12"/>
      <c r="AV2745" s="12"/>
      <c r="AW2745" s="12"/>
      <c r="AX2745" s="12"/>
      <c r="AY2745" s="12"/>
      <c r="AZ2745" s="12"/>
      <c r="BA2745" s="12"/>
      <c r="BB2745" s="12"/>
      <c r="BC2745" s="12"/>
      <c r="BD2745" s="12"/>
      <c r="BE2745" s="12"/>
      <c r="BF2745" s="12"/>
      <c r="BG2745" s="12"/>
      <c r="BH2745" s="12"/>
      <c r="BI2745" s="12"/>
      <c r="BJ2745" s="13"/>
      <c r="BK2745" s="13"/>
      <c r="BL2745" s="13"/>
      <c r="BM2745" s="13"/>
      <c r="BN2745" s="13"/>
    </row>
    <row r="2746" spans="4:66" x14ac:dyDescent="0.25">
      <c r="D2746"/>
      <c r="E2746" s="10"/>
      <c r="F2746" s="10"/>
      <c r="G2746" s="10"/>
      <c r="H2746" s="10"/>
      <c r="I2746" s="10"/>
      <c r="J2746" s="10"/>
      <c r="K2746" s="11"/>
      <c r="L2746" s="11"/>
      <c r="M2746" s="12"/>
      <c r="N2746" s="12"/>
      <c r="O2746" s="12"/>
      <c r="P2746" s="12"/>
      <c r="Q2746" s="12"/>
      <c r="R2746" s="12"/>
      <c r="S2746" s="12"/>
      <c r="T2746" s="12"/>
      <c r="U2746" s="12"/>
      <c r="V2746" s="12"/>
      <c r="W2746" s="12"/>
      <c r="X2746" s="12"/>
      <c r="Y2746" s="12"/>
      <c r="Z2746" s="12"/>
      <c r="AA2746" s="12"/>
      <c r="AB2746" s="12"/>
      <c r="AC2746" s="12"/>
      <c r="AD2746" s="12"/>
      <c r="AE2746" s="12"/>
      <c r="AF2746" s="12"/>
      <c r="AG2746" s="12"/>
      <c r="AH2746" s="12"/>
      <c r="AI2746" s="12"/>
      <c r="AJ2746" s="12"/>
      <c r="AK2746" s="12"/>
      <c r="AL2746" s="12"/>
      <c r="AM2746" s="12"/>
      <c r="AN2746" s="12"/>
      <c r="AO2746" s="12"/>
      <c r="AP2746" s="12"/>
      <c r="AQ2746" s="12"/>
      <c r="AR2746" s="12"/>
      <c r="AS2746" s="12"/>
      <c r="AT2746" s="12"/>
      <c r="AU2746" s="12"/>
      <c r="AV2746" s="12"/>
      <c r="AW2746" s="12"/>
      <c r="AX2746" s="12"/>
      <c r="AY2746" s="12"/>
      <c r="AZ2746" s="12"/>
      <c r="BA2746" s="12"/>
      <c r="BB2746" s="12"/>
      <c r="BC2746" s="12"/>
      <c r="BD2746" s="12"/>
      <c r="BE2746" s="12"/>
      <c r="BF2746" s="12"/>
      <c r="BG2746" s="12"/>
      <c r="BH2746" s="12"/>
      <c r="BI2746" s="12"/>
      <c r="BJ2746" s="13"/>
      <c r="BK2746" s="13"/>
      <c r="BL2746" s="13"/>
      <c r="BM2746" s="13"/>
      <c r="BN2746" s="13"/>
    </row>
    <row r="2747" spans="4:66" x14ac:dyDescent="0.25">
      <c r="D2747"/>
      <c r="E2747" s="10"/>
      <c r="F2747" s="10"/>
      <c r="G2747" s="10"/>
      <c r="H2747" s="10"/>
      <c r="I2747" s="10"/>
      <c r="J2747" s="10"/>
      <c r="K2747" s="11"/>
      <c r="L2747" s="11"/>
      <c r="M2747" s="12"/>
      <c r="N2747" s="12"/>
      <c r="O2747" s="12"/>
      <c r="P2747" s="12"/>
      <c r="Q2747" s="12"/>
      <c r="R2747" s="12"/>
      <c r="S2747" s="12"/>
      <c r="T2747" s="12"/>
      <c r="U2747" s="12"/>
      <c r="V2747" s="12"/>
      <c r="W2747" s="12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2"/>
      <c r="AS2747" s="12"/>
      <c r="AT2747" s="12"/>
      <c r="AU2747" s="12"/>
      <c r="AV2747" s="12"/>
      <c r="AW2747" s="12"/>
      <c r="AX2747" s="12"/>
      <c r="AY2747" s="12"/>
      <c r="AZ2747" s="12"/>
      <c r="BA2747" s="12"/>
      <c r="BB2747" s="12"/>
      <c r="BC2747" s="12"/>
      <c r="BD2747" s="12"/>
      <c r="BE2747" s="12"/>
      <c r="BF2747" s="12"/>
      <c r="BG2747" s="12"/>
      <c r="BH2747" s="12"/>
      <c r="BI2747" s="12"/>
      <c r="BJ2747" s="13"/>
      <c r="BK2747" s="13"/>
      <c r="BL2747" s="13"/>
      <c r="BM2747" s="13"/>
      <c r="BN2747" s="13"/>
    </row>
    <row r="2748" spans="4:66" x14ac:dyDescent="0.25">
      <c r="D2748"/>
      <c r="E2748" s="10"/>
      <c r="F2748" s="10"/>
      <c r="G2748" s="10"/>
      <c r="H2748" s="10"/>
      <c r="I2748" s="10"/>
      <c r="J2748" s="10"/>
      <c r="K2748" s="11"/>
      <c r="L2748" s="11"/>
      <c r="M2748" s="12"/>
      <c r="N2748" s="12"/>
      <c r="O2748" s="12"/>
      <c r="P2748" s="12"/>
      <c r="Q2748" s="12"/>
      <c r="R2748" s="12"/>
      <c r="S2748" s="12"/>
      <c r="T2748" s="12"/>
      <c r="U2748" s="12"/>
      <c r="V2748" s="12"/>
      <c r="W2748" s="12"/>
      <c r="X2748" s="12"/>
      <c r="Y2748" s="12"/>
      <c r="Z2748" s="12"/>
      <c r="AA2748" s="12"/>
      <c r="AB2748" s="12"/>
      <c r="AC2748" s="12"/>
      <c r="AD2748" s="12"/>
      <c r="AE2748" s="12"/>
      <c r="AF2748" s="12"/>
      <c r="AG2748" s="12"/>
      <c r="AH2748" s="12"/>
      <c r="AI2748" s="12"/>
      <c r="AJ2748" s="12"/>
      <c r="AK2748" s="12"/>
      <c r="AL2748" s="12"/>
      <c r="AM2748" s="12"/>
      <c r="AN2748" s="12"/>
      <c r="AO2748" s="12"/>
      <c r="AP2748" s="12"/>
      <c r="AQ2748" s="12"/>
      <c r="AR2748" s="12"/>
      <c r="AS2748" s="12"/>
      <c r="AT2748" s="12"/>
      <c r="AU2748" s="12"/>
      <c r="AV2748" s="12"/>
      <c r="AW2748" s="12"/>
      <c r="AX2748" s="12"/>
      <c r="AY2748" s="12"/>
      <c r="AZ2748" s="12"/>
      <c r="BA2748" s="12"/>
      <c r="BB2748" s="12"/>
      <c r="BC2748" s="12"/>
      <c r="BD2748" s="12"/>
      <c r="BE2748" s="12"/>
      <c r="BF2748" s="12"/>
      <c r="BG2748" s="12"/>
      <c r="BH2748" s="12"/>
      <c r="BI2748" s="12"/>
      <c r="BJ2748" s="13"/>
      <c r="BK2748" s="13"/>
      <c r="BL2748" s="13"/>
      <c r="BM2748" s="13"/>
      <c r="BN2748" s="13"/>
    </row>
    <row r="2749" spans="4:66" x14ac:dyDescent="0.25">
      <c r="D2749"/>
      <c r="E2749" s="10"/>
      <c r="F2749" s="10"/>
      <c r="G2749" s="10"/>
      <c r="H2749" s="10"/>
      <c r="I2749" s="10"/>
      <c r="J2749" s="10"/>
      <c r="K2749" s="11"/>
      <c r="L2749" s="11"/>
      <c r="M2749" s="12"/>
      <c r="N2749" s="12"/>
      <c r="O2749" s="12"/>
      <c r="P2749" s="12"/>
      <c r="Q2749" s="12"/>
      <c r="R2749" s="12"/>
      <c r="S2749" s="12"/>
      <c r="T2749" s="12"/>
      <c r="U2749" s="12"/>
      <c r="V2749" s="12"/>
      <c r="W2749" s="12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2"/>
      <c r="AS2749" s="12"/>
      <c r="AT2749" s="12"/>
      <c r="AU2749" s="12"/>
      <c r="AV2749" s="12"/>
      <c r="AW2749" s="12"/>
      <c r="AX2749" s="12"/>
      <c r="AY2749" s="12"/>
      <c r="AZ2749" s="12"/>
      <c r="BA2749" s="12"/>
      <c r="BB2749" s="12"/>
      <c r="BC2749" s="12"/>
      <c r="BD2749" s="12"/>
      <c r="BE2749" s="12"/>
      <c r="BF2749" s="12"/>
      <c r="BG2749" s="12"/>
      <c r="BH2749" s="12"/>
      <c r="BI2749" s="12"/>
      <c r="BJ2749" s="13"/>
      <c r="BK2749" s="13"/>
      <c r="BL2749" s="13"/>
      <c r="BM2749" s="13"/>
      <c r="BN2749" s="13"/>
    </row>
    <row r="2750" spans="4:66" x14ac:dyDescent="0.25">
      <c r="D2750"/>
      <c r="E2750" s="10"/>
      <c r="F2750" s="10"/>
      <c r="G2750" s="10"/>
      <c r="H2750" s="10"/>
      <c r="I2750" s="10"/>
      <c r="J2750" s="10"/>
      <c r="K2750" s="11"/>
      <c r="L2750" s="11"/>
      <c r="M2750" s="12"/>
      <c r="N2750" s="12"/>
      <c r="O2750" s="12"/>
      <c r="P2750" s="12"/>
      <c r="Q2750" s="12"/>
      <c r="R2750" s="12"/>
      <c r="S2750" s="12"/>
      <c r="T2750" s="12"/>
      <c r="U2750" s="12"/>
      <c r="V2750" s="12"/>
      <c r="W2750" s="12"/>
      <c r="X2750" s="12"/>
      <c r="Y2750" s="12"/>
      <c r="Z2750" s="12"/>
      <c r="AA2750" s="12"/>
      <c r="AB2750" s="12"/>
      <c r="AC2750" s="12"/>
      <c r="AD2750" s="12"/>
      <c r="AE2750" s="12"/>
      <c r="AF2750" s="12"/>
      <c r="AG2750" s="12"/>
      <c r="AH2750" s="12"/>
      <c r="AI2750" s="12"/>
      <c r="AJ2750" s="12"/>
      <c r="AK2750" s="12"/>
      <c r="AL2750" s="12"/>
      <c r="AM2750" s="12"/>
      <c r="AN2750" s="12"/>
      <c r="AO2750" s="12"/>
      <c r="AP2750" s="12"/>
      <c r="AQ2750" s="12"/>
      <c r="AR2750" s="12"/>
      <c r="AS2750" s="12"/>
      <c r="AT2750" s="12"/>
      <c r="AU2750" s="12"/>
      <c r="AV2750" s="12"/>
      <c r="AW2750" s="12"/>
      <c r="AX2750" s="12"/>
      <c r="AY2750" s="12"/>
      <c r="AZ2750" s="12"/>
      <c r="BA2750" s="12"/>
      <c r="BB2750" s="12"/>
      <c r="BC2750" s="12"/>
      <c r="BD2750" s="12"/>
      <c r="BE2750" s="12"/>
      <c r="BF2750" s="12"/>
      <c r="BG2750" s="12"/>
      <c r="BH2750" s="12"/>
      <c r="BI2750" s="12"/>
      <c r="BJ2750" s="13"/>
      <c r="BK2750" s="13"/>
      <c r="BL2750" s="13"/>
      <c r="BM2750" s="13"/>
      <c r="BN2750" s="13"/>
    </row>
    <row r="2751" spans="4:66" x14ac:dyDescent="0.25">
      <c r="D2751"/>
      <c r="E2751" s="10"/>
      <c r="F2751" s="10"/>
      <c r="G2751" s="10"/>
      <c r="H2751" s="10"/>
      <c r="I2751" s="10"/>
      <c r="J2751" s="10"/>
      <c r="K2751" s="11"/>
      <c r="L2751" s="11"/>
      <c r="M2751" s="12"/>
      <c r="N2751" s="12"/>
      <c r="O2751" s="12"/>
      <c r="P2751" s="12"/>
      <c r="Q2751" s="12"/>
      <c r="R2751" s="12"/>
      <c r="S2751" s="12"/>
      <c r="T2751" s="12"/>
      <c r="U2751" s="12"/>
      <c r="V2751" s="12"/>
      <c r="W2751" s="12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2"/>
      <c r="AS2751" s="12"/>
      <c r="AT2751" s="12"/>
      <c r="AU2751" s="12"/>
      <c r="AV2751" s="12"/>
      <c r="AW2751" s="12"/>
      <c r="AX2751" s="12"/>
      <c r="AY2751" s="12"/>
      <c r="AZ2751" s="12"/>
      <c r="BA2751" s="12"/>
      <c r="BB2751" s="12"/>
      <c r="BC2751" s="12"/>
      <c r="BD2751" s="12"/>
      <c r="BE2751" s="12"/>
      <c r="BF2751" s="12"/>
      <c r="BG2751" s="12"/>
      <c r="BH2751" s="12"/>
      <c r="BI2751" s="12"/>
      <c r="BJ2751" s="13"/>
      <c r="BK2751" s="13"/>
      <c r="BL2751" s="13"/>
      <c r="BM2751" s="13"/>
      <c r="BN2751" s="13"/>
    </row>
    <row r="2752" spans="4:66" x14ac:dyDescent="0.25">
      <c r="D2752"/>
      <c r="E2752" s="10"/>
      <c r="F2752" s="10"/>
      <c r="G2752" s="10"/>
      <c r="H2752" s="10"/>
      <c r="I2752" s="10"/>
      <c r="J2752" s="10"/>
      <c r="K2752" s="11"/>
      <c r="L2752" s="11"/>
      <c r="M2752" s="12"/>
      <c r="N2752" s="12"/>
      <c r="O2752" s="12"/>
      <c r="P2752" s="12"/>
      <c r="Q2752" s="12"/>
      <c r="R2752" s="12"/>
      <c r="S2752" s="12"/>
      <c r="T2752" s="12"/>
      <c r="U2752" s="12"/>
      <c r="V2752" s="12"/>
      <c r="W2752" s="12"/>
      <c r="X2752" s="12"/>
      <c r="Y2752" s="12"/>
      <c r="Z2752" s="12"/>
      <c r="AA2752" s="12"/>
      <c r="AB2752" s="12"/>
      <c r="AC2752" s="12"/>
      <c r="AD2752" s="12"/>
      <c r="AE2752" s="12"/>
      <c r="AF2752" s="12"/>
      <c r="AG2752" s="12"/>
      <c r="AH2752" s="12"/>
      <c r="AI2752" s="12"/>
      <c r="AJ2752" s="12"/>
      <c r="AK2752" s="12"/>
      <c r="AL2752" s="12"/>
      <c r="AM2752" s="12"/>
      <c r="AN2752" s="12"/>
      <c r="AO2752" s="12"/>
      <c r="AP2752" s="12"/>
      <c r="AQ2752" s="12"/>
      <c r="AR2752" s="12"/>
      <c r="AS2752" s="12"/>
      <c r="AT2752" s="12"/>
      <c r="AU2752" s="12"/>
      <c r="AV2752" s="12"/>
      <c r="AW2752" s="12"/>
      <c r="AX2752" s="12"/>
      <c r="AY2752" s="12"/>
      <c r="AZ2752" s="12"/>
      <c r="BA2752" s="12"/>
      <c r="BB2752" s="12"/>
      <c r="BC2752" s="12"/>
      <c r="BD2752" s="12"/>
      <c r="BE2752" s="12"/>
      <c r="BF2752" s="12"/>
      <c r="BG2752" s="12"/>
      <c r="BH2752" s="12"/>
      <c r="BI2752" s="12"/>
      <c r="BJ2752" s="13"/>
      <c r="BK2752" s="13"/>
      <c r="BL2752" s="13"/>
      <c r="BM2752" s="13"/>
      <c r="BN2752" s="13"/>
    </row>
    <row r="2753" spans="4:66" x14ac:dyDescent="0.25">
      <c r="D2753"/>
      <c r="E2753" s="10"/>
      <c r="F2753" s="10"/>
      <c r="G2753" s="10"/>
      <c r="H2753" s="10"/>
      <c r="I2753" s="10"/>
      <c r="J2753" s="10"/>
      <c r="K2753" s="11"/>
      <c r="L2753" s="11"/>
      <c r="M2753" s="12"/>
      <c r="N2753" s="12"/>
      <c r="O2753" s="12"/>
      <c r="P2753" s="12"/>
      <c r="Q2753" s="12"/>
      <c r="R2753" s="12"/>
      <c r="S2753" s="12"/>
      <c r="T2753" s="12"/>
      <c r="U2753" s="12"/>
      <c r="V2753" s="12"/>
      <c r="W2753" s="12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2"/>
      <c r="AS2753" s="12"/>
      <c r="AT2753" s="12"/>
      <c r="AU2753" s="12"/>
      <c r="AV2753" s="12"/>
      <c r="AW2753" s="12"/>
      <c r="AX2753" s="12"/>
      <c r="AY2753" s="12"/>
      <c r="AZ2753" s="12"/>
      <c r="BA2753" s="12"/>
      <c r="BB2753" s="12"/>
      <c r="BC2753" s="12"/>
      <c r="BD2753" s="12"/>
      <c r="BE2753" s="12"/>
      <c r="BF2753" s="12"/>
      <c r="BG2753" s="12"/>
      <c r="BH2753" s="12"/>
      <c r="BI2753" s="12"/>
      <c r="BJ2753" s="13"/>
      <c r="BK2753" s="13"/>
      <c r="BL2753" s="13"/>
      <c r="BM2753" s="13"/>
      <c r="BN2753" s="13"/>
    </row>
    <row r="2754" spans="4:66" x14ac:dyDescent="0.25">
      <c r="D2754"/>
      <c r="E2754" s="10"/>
      <c r="F2754" s="10"/>
      <c r="G2754" s="10"/>
      <c r="H2754" s="10"/>
      <c r="I2754" s="10"/>
      <c r="J2754" s="10"/>
      <c r="K2754" s="11"/>
      <c r="L2754" s="11"/>
      <c r="M2754" s="12"/>
      <c r="N2754" s="12"/>
      <c r="O2754" s="12"/>
      <c r="P2754" s="12"/>
      <c r="Q2754" s="12"/>
      <c r="R2754" s="12"/>
      <c r="S2754" s="12"/>
      <c r="T2754" s="12"/>
      <c r="U2754" s="12"/>
      <c r="V2754" s="12"/>
      <c r="W2754" s="12"/>
      <c r="X2754" s="12"/>
      <c r="Y2754" s="12"/>
      <c r="Z2754" s="12"/>
      <c r="AA2754" s="12"/>
      <c r="AB2754" s="12"/>
      <c r="AC2754" s="12"/>
      <c r="AD2754" s="12"/>
      <c r="AE2754" s="12"/>
      <c r="AF2754" s="12"/>
      <c r="AG2754" s="12"/>
      <c r="AH2754" s="12"/>
      <c r="AI2754" s="12"/>
      <c r="AJ2754" s="12"/>
      <c r="AK2754" s="12"/>
      <c r="AL2754" s="12"/>
      <c r="AM2754" s="12"/>
      <c r="AN2754" s="12"/>
      <c r="AO2754" s="12"/>
      <c r="AP2754" s="12"/>
      <c r="AQ2754" s="12"/>
      <c r="AR2754" s="12"/>
      <c r="AS2754" s="12"/>
      <c r="AT2754" s="12"/>
      <c r="AU2754" s="12"/>
      <c r="AV2754" s="12"/>
      <c r="AW2754" s="12"/>
      <c r="AX2754" s="12"/>
      <c r="AY2754" s="12"/>
      <c r="AZ2754" s="12"/>
      <c r="BA2754" s="12"/>
      <c r="BB2754" s="12"/>
      <c r="BC2754" s="12"/>
      <c r="BD2754" s="12"/>
      <c r="BE2754" s="12"/>
      <c r="BF2754" s="12"/>
      <c r="BG2754" s="12"/>
      <c r="BH2754" s="12"/>
      <c r="BI2754" s="12"/>
      <c r="BJ2754" s="13"/>
      <c r="BK2754" s="13"/>
      <c r="BL2754" s="13"/>
      <c r="BM2754" s="13"/>
      <c r="BN2754" s="13"/>
    </row>
    <row r="2755" spans="4:66" x14ac:dyDescent="0.25">
      <c r="D2755"/>
      <c r="E2755" s="10"/>
      <c r="F2755" s="10"/>
      <c r="G2755" s="10"/>
      <c r="H2755" s="10"/>
      <c r="I2755" s="10"/>
      <c r="J2755" s="10"/>
      <c r="K2755" s="11"/>
      <c r="L2755" s="11"/>
      <c r="M2755" s="12"/>
      <c r="N2755" s="12"/>
      <c r="O2755" s="12"/>
      <c r="P2755" s="12"/>
      <c r="Q2755" s="12"/>
      <c r="R2755" s="12"/>
      <c r="S2755" s="12"/>
      <c r="T2755" s="12"/>
      <c r="U2755" s="12"/>
      <c r="V2755" s="12"/>
      <c r="W2755" s="12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2"/>
      <c r="AS2755" s="12"/>
      <c r="AT2755" s="12"/>
      <c r="AU2755" s="12"/>
      <c r="AV2755" s="12"/>
      <c r="AW2755" s="12"/>
      <c r="AX2755" s="12"/>
      <c r="AY2755" s="12"/>
      <c r="AZ2755" s="12"/>
      <c r="BA2755" s="12"/>
      <c r="BB2755" s="12"/>
      <c r="BC2755" s="12"/>
      <c r="BD2755" s="12"/>
      <c r="BE2755" s="12"/>
      <c r="BF2755" s="12"/>
      <c r="BG2755" s="12"/>
      <c r="BH2755" s="12"/>
      <c r="BI2755" s="12"/>
      <c r="BJ2755" s="13"/>
      <c r="BK2755" s="13"/>
      <c r="BL2755" s="13"/>
      <c r="BM2755" s="13"/>
      <c r="BN2755" s="13"/>
    </row>
    <row r="2756" spans="4:66" x14ac:dyDescent="0.25">
      <c r="D2756"/>
      <c r="E2756" s="10"/>
      <c r="F2756" s="10"/>
      <c r="G2756" s="10"/>
      <c r="H2756" s="10"/>
      <c r="I2756" s="10"/>
      <c r="J2756" s="10"/>
      <c r="K2756" s="11"/>
      <c r="L2756" s="11"/>
      <c r="M2756" s="12"/>
      <c r="N2756" s="12"/>
      <c r="O2756" s="12"/>
      <c r="P2756" s="12"/>
      <c r="Q2756" s="12"/>
      <c r="R2756" s="12"/>
      <c r="S2756" s="12"/>
      <c r="T2756" s="12"/>
      <c r="U2756" s="12"/>
      <c r="V2756" s="12"/>
      <c r="W2756" s="12"/>
      <c r="X2756" s="12"/>
      <c r="Y2756" s="12"/>
      <c r="Z2756" s="12"/>
      <c r="AA2756" s="12"/>
      <c r="AB2756" s="12"/>
      <c r="AC2756" s="12"/>
      <c r="AD2756" s="12"/>
      <c r="AE2756" s="12"/>
      <c r="AF2756" s="12"/>
      <c r="AG2756" s="12"/>
      <c r="AH2756" s="12"/>
      <c r="AI2756" s="12"/>
      <c r="AJ2756" s="12"/>
      <c r="AK2756" s="12"/>
      <c r="AL2756" s="12"/>
      <c r="AM2756" s="12"/>
      <c r="AN2756" s="12"/>
      <c r="AO2756" s="12"/>
      <c r="AP2756" s="12"/>
      <c r="AQ2756" s="12"/>
      <c r="AR2756" s="12"/>
      <c r="AS2756" s="12"/>
      <c r="AT2756" s="12"/>
      <c r="AU2756" s="12"/>
      <c r="AV2756" s="12"/>
      <c r="AW2756" s="12"/>
      <c r="AX2756" s="12"/>
      <c r="AY2756" s="12"/>
      <c r="AZ2756" s="12"/>
      <c r="BA2756" s="12"/>
      <c r="BB2756" s="12"/>
      <c r="BC2756" s="12"/>
      <c r="BD2756" s="12"/>
      <c r="BE2756" s="12"/>
      <c r="BF2756" s="12"/>
      <c r="BG2756" s="12"/>
      <c r="BH2756" s="12"/>
      <c r="BI2756" s="12"/>
      <c r="BJ2756" s="13"/>
      <c r="BK2756" s="13"/>
      <c r="BL2756" s="13"/>
      <c r="BM2756" s="13"/>
      <c r="BN2756" s="13"/>
    </row>
    <row r="2757" spans="4:66" x14ac:dyDescent="0.25">
      <c r="D2757"/>
      <c r="E2757" s="10"/>
      <c r="F2757" s="10"/>
      <c r="G2757" s="10"/>
      <c r="H2757" s="10"/>
      <c r="I2757" s="10"/>
      <c r="J2757" s="10"/>
      <c r="K2757" s="11"/>
      <c r="L2757" s="11"/>
      <c r="M2757" s="12"/>
      <c r="N2757" s="12"/>
      <c r="O2757" s="12"/>
      <c r="P2757" s="12"/>
      <c r="Q2757" s="12"/>
      <c r="R2757" s="12"/>
      <c r="S2757" s="12"/>
      <c r="T2757" s="12"/>
      <c r="U2757" s="12"/>
      <c r="V2757" s="12"/>
      <c r="W2757" s="12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2"/>
      <c r="AS2757" s="12"/>
      <c r="AT2757" s="12"/>
      <c r="AU2757" s="12"/>
      <c r="AV2757" s="12"/>
      <c r="AW2757" s="12"/>
      <c r="AX2757" s="12"/>
      <c r="AY2757" s="12"/>
      <c r="AZ2757" s="12"/>
      <c r="BA2757" s="12"/>
      <c r="BB2757" s="12"/>
      <c r="BC2757" s="12"/>
      <c r="BD2757" s="12"/>
      <c r="BE2757" s="12"/>
      <c r="BF2757" s="12"/>
      <c r="BG2757" s="12"/>
      <c r="BH2757" s="12"/>
      <c r="BI2757" s="12"/>
      <c r="BJ2757" s="13"/>
      <c r="BK2757" s="13"/>
      <c r="BL2757" s="13"/>
      <c r="BM2757" s="13"/>
      <c r="BN2757" s="13"/>
    </row>
    <row r="2758" spans="4:66" x14ac:dyDescent="0.25">
      <c r="D2758"/>
      <c r="E2758" s="10"/>
      <c r="F2758" s="10"/>
      <c r="G2758" s="10"/>
      <c r="H2758" s="10"/>
      <c r="I2758" s="10"/>
      <c r="J2758" s="10"/>
      <c r="K2758" s="11"/>
      <c r="L2758" s="11"/>
      <c r="M2758" s="12"/>
      <c r="N2758" s="12"/>
      <c r="O2758" s="12"/>
      <c r="P2758" s="12"/>
      <c r="Q2758" s="12"/>
      <c r="R2758" s="12"/>
      <c r="S2758" s="12"/>
      <c r="T2758" s="12"/>
      <c r="U2758" s="12"/>
      <c r="V2758" s="12"/>
      <c r="W2758" s="12"/>
      <c r="X2758" s="12"/>
      <c r="Y2758" s="12"/>
      <c r="Z2758" s="12"/>
      <c r="AA2758" s="12"/>
      <c r="AB2758" s="12"/>
      <c r="AC2758" s="12"/>
      <c r="AD2758" s="12"/>
      <c r="AE2758" s="12"/>
      <c r="AF2758" s="12"/>
      <c r="AG2758" s="12"/>
      <c r="AH2758" s="12"/>
      <c r="AI2758" s="12"/>
      <c r="AJ2758" s="12"/>
      <c r="AK2758" s="12"/>
      <c r="AL2758" s="12"/>
      <c r="AM2758" s="12"/>
      <c r="AN2758" s="12"/>
      <c r="AO2758" s="12"/>
      <c r="AP2758" s="12"/>
      <c r="AQ2758" s="12"/>
      <c r="AR2758" s="12"/>
      <c r="AS2758" s="12"/>
      <c r="AT2758" s="12"/>
      <c r="AU2758" s="12"/>
      <c r="AV2758" s="12"/>
      <c r="AW2758" s="12"/>
      <c r="AX2758" s="12"/>
      <c r="AY2758" s="12"/>
      <c r="AZ2758" s="12"/>
      <c r="BA2758" s="12"/>
      <c r="BB2758" s="12"/>
      <c r="BC2758" s="12"/>
      <c r="BD2758" s="12"/>
      <c r="BE2758" s="12"/>
      <c r="BF2758" s="12"/>
      <c r="BG2758" s="12"/>
      <c r="BH2758" s="12"/>
      <c r="BI2758" s="12"/>
      <c r="BJ2758" s="13"/>
      <c r="BK2758" s="13"/>
      <c r="BL2758" s="13"/>
      <c r="BM2758" s="13"/>
      <c r="BN2758" s="13"/>
    </row>
    <row r="2759" spans="4:66" x14ac:dyDescent="0.25">
      <c r="D2759"/>
      <c r="E2759" s="10"/>
      <c r="F2759" s="10"/>
      <c r="G2759" s="10"/>
      <c r="H2759" s="10"/>
      <c r="I2759" s="10"/>
      <c r="J2759" s="10"/>
      <c r="K2759" s="11"/>
      <c r="L2759" s="11"/>
      <c r="M2759" s="12"/>
      <c r="N2759" s="12"/>
      <c r="O2759" s="12"/>
      <c r="P2759" s="12"/>
      <c r="Q2759" s="12"/>
      <c r="R2759" s="12"/>
      <c r="S2759" s="12"/>
      <c r="T2759" s="12"/>
      <c r="U2759" s="12"/>
      <c r="V2759" s="12"/>
      <c r="W2759" s="12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2"/>
      <c r="AS2759" s="12"/>
      <c r="AT2759" s="12"/>
      <c r="AU2759" s="12"/>
      <c r="AV2759" s="12"/>
      <c r="AW2759" s="12"/>
      <c r="AX2759" s="12"/>
      <c r="AY2759" s="12"/>
      <c r="AZ2759" s="12"/>
      <c r="BA2759" s="12"/>
      <c r="BB2759" s="12"/>
      <c r="BC2759" s="12"/>
      <c r="BD2759" s="12"/>
      <c r="BE2759" s="12"/>
      <c r="BF2759" s="12"/>
      <c r="BG2759" s="12"/>
      <c r="BH2759" s="12"/>
      <c r="BI2759" s="12"/>
      <c r="BJ2759" s="13"/>
      <c r="BK2759" s="13"/>
      <c r="BL2759" s="13"/>
      <c r="BM2759" s="13"/>
      <c r="BN2759" s="13"/>
    </row>
    <row r="2760" spans="4:66" x14ac:dyDescent="0.25">
      <c r="D2760"/>
      <c r="E2760" s="10"/>
      <c r="F2760" s="10"/>
      <c r="G2760" s="10"/>
      <c r="H2760" s="10"/>
      <c r="I2760" s="10"/>
      <c r="J2760" s="10"/>
      <c r="K2760" s="11"/>
      <c r="L2760" s="11"/>
      <c r="M2760" s="12"/>
      <c r="N2760" s="12"/>
      <c r="O2760" s="12"/>
      <c r="P2760" s="12"/>
      <c r="Q2760" s="12"/>
      <c r="R2760" s="12"/>
      <c r="S2760" s="12"/>
      <c r="T2760" s="12"/>
      <c r="U2760" s="12"/>
      <c r="V2760" s="12"/>
      <c r="W2760" s="12"/>
      <c r="X2760" s="12"/>
      <c r="Y2760" s="12"/>
      <c r="Z2760" s="12"/>
      <c r="AA2760" s="12"/>
      <c r="AB2760" s="12"/>
      <c r="AC2760" s="12"/>
      <c r="AD2760" s="12"/>
      <c r="AE2760" s="12"/>
      <c r="AF2760" s="12"/>
      <c r="AG2760" s="12"/>
      <c r="AH2760" s="12"/>
      <c r="AI2760" s="12"/>
      <c r="AJ2760" s="12"/>
      <c r="AK2760" s="12"/>
      <c r="AL2760" s="12"/>
      <c r="AM2760" s="12"/>
      <c r="AN2760" s="12"/>
      <c r="AO2760" s="12"/>
      <c r="AP2760" s="12"/>
      <c r="AQ2760" s="12"/>
      <c r="AR2760" s="12"/>
      <c r="AS2760" s="12"/>
      <c r="AT2760" s="12"/>
      <c r="AU2760" s="12"/>
      <c r="AV2760" s="12"/>
      <c r="AW2760" s="12"/>
      <c r="AX2760" s="12"/>
      <c r="AY2760" s="12"/>
      <c r="AZ2760" s="12"/>
      <c r="BA2760" s="12"/>
      <c r="BB2760" s="12"/>
      <c r="BC2760" s="12"/>
      <c r="BD2760" s="12"/>
      <c r="BE2760" s="12"/>
      <c r="BF2760" s="12"/>
      <c r="BG2760" s="12"/>
      <c r="BH2760" s="12"/>
      <c r="BI2760" s="12"/>
      <c r="BJ2760" s="13"/>
      <c r="BK2760" s="13"/>
      <c r="BL2760" s="13"/>
      <c r="BM2760" s="13"/>
      <c r="BN2760" s="13"/>
    </row>
    <row r="2761" spans="4:66" x14ac:dyDescent="0.25">
      <c r="D2761"/>
      <c r="E2761" s="10"/>
      <c r="F2761" s="10"/>
      <c r="G2761" s="10"/>
      <c r="H2761" s="10"/>
      <c r="I2761" s="10"/>
      <c r="J2761" s="10"/>
      <c r="K2761" s="11"/>
      <c r="L2761" s="11"/>
      <c r="M2761" s="12"/>
      <c r="N2761" s="12"/>
      <c r="O2761" s="12"/>
      <c r="P2761" s="12"/>
      <c r="Q2761" s="12"/>
      <c r="R2761" s="12"/>
      <c r="S2761" s="12"/>
      <c r="T2761" s="12"/>
      <c r="U2761" s="12"/>
      <c r="V2761" s="12"/>
      <c r="W2761" s="12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2"/>
      <c r="AS2761" s="12"/>
      <c r="AT2761" s="12"/>
      <c r="AU2761" s="12"/>
      <c r="AV2761" s="12"/>
      <c r="AW2761" s="12"/>
      <c r="AX2761" s="12"/>
      <c r="AY2761" s="12"/>
      <c r="AZ2761" s="12"/>
      <c r="BA2761" s="12"/>
      <c r="BB2761" s="12"/>
      <c r="BC2761" s="12"/>
      <c r="BD2761" s="12"/>
      <c r="BE2761" s="12"/>
      <c r="BF2761" s="12"/>
      <c r="BG2761" s="12"/>
      <c r="BH2761" s="12"/>
      <c r="BI2761" s="12"/>
      <c r="BJ2761" s="13"/>
      <c r="BK2761" s="13"/>
      <c r="BL2761" s="13"/>
      <c r="BM2761" s="13"/>
      <c r="BN2761" s="13"/>
    </row>
    <row r="2762" spans="4:66" x14ac:dyDescent="0.25">
      <c r="D2762"/>
      <c r="E2762" s="10"/>
      <c r="F2762" s="10"/>
      <c r="G2762" s="10"/>
      <c r="H2762" s="10"/>
      <c r="I2762" s="10"/>
      <c r="J2762" s="10"/>
      <c r="K2762" s="11"/>
      <c r="L2762" s="11"/>
      <c r="M2762" s="12"/>
      <c r="N2762" s="12"/>
      <c r="O2762" s="12"/>
      <c r="P2762" s="12"/>
      <c r="Q2762" s="12"/>
      <c r="R2762" s="12"/>
      <c r="S2762" s="12"/>
      <c r="T2762" s="12"/>
      <c r="U2762" s="12"/>
      <c r="V2762" s="12"/>
      <c r="W2762" s="12"/>
      <c r="X2762" s="12"/>
      <c r="Y2762" s="12"/>
      <c r="Z2762" s="12"/>
      <c r="AA2762" s="12"/>
      <c r="AB2762" s="12"/>
      <c r="AC2762" s="12"/>
      <c r="AD2762" s="12"/>
      <c r="AE2762" s="12"/>
      <c r="AF2762" s="12"/>
      <c r="AG2762" s="12"/>
      <c r="AH2762" s="12"/>
      <c r="AI2762" s="12"/>
      <c r="AJ2762" s="12"/>
      <c r="AK2762" s="12"/>
      <c r="AL2762" s="12"/>
      <c r="AM2762" s="12"/>
      <c r="AN2762" s="12"/>
      <c r="AO2762" s="12"/>
      <c r="AP2762" s="12"/>
      <c r="AQ2762" s="12"/>
      <c r="AR2762" s="12"/>
      <c r="AS2762" s="12"/>
      <c r="AT2762" s="12"/>
      <c r="AU2762" s="12"/>
      <c r="AV2762" s="12"/>
      <c r="AW2762" s="12"/>
      <c r="AX2762" s="12"/>
      <c r="AY2762" s="12"/>
      <c r="AZ2762" s="12"/>
      <c r="BA2762" s="12"/>
      <c r="BB2762" s="12"/>
      <c r="BC2762" s="12"/>
      <c r="BD2762" s="12"/>
      <c r="BE2762" s="12"/>
      <c r="BF2762" s="12"/>
      <c r="BG2762" s="12"/>
      <c r="BH2762" s="12"/>
      <c r="BI2762" s="12"/>
      <c r="BJ2762" s="13"/>
      <c r="BK2762" s="13"/>
      <c r="BL2762" s="13"/>
      <c r="BM2762" s="13"/>
      <c r="BN2762" s="13"/>
    </row>
    <row r="2763" spans="4:66" x14ac:dyDescent="0.25">
      <c r="D2763"/>
      <c r="E2763" s="10"/>
      <c r="F2763" s="10"/>
      <c r="G2763" s="10"/>
      <c r="H2763" s="10"/>
      <c r="I2763" s="10"/>
      <c r="J2763" s="10"/>
      <c r="K2763" s="11"/>
      <c r="L2763" s="11"/>
      <c r="M2763" s="12"/>
      <c r="N2763" s="12"/>
      <c r="O2763" s="12"/>
      <c r="P2763" s="12"/>
      <c r="Q2763" s="12"/>
      <c r="R2763" s="12"/>
      <c r="S2763" s="12"/>
      <c r="T2763" s="12"/>
      <c r="U2763" s="12"/>
      <c r="V2763" s="12"/>
      <c r="W2763" s="12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2"/>
      <c r="AS2763" s="12"/>
      <c r="AT2763" s="12"/>
      <c r="AU2763" s="12"/>
      <c r="AV2763" s="12"/>
      <c r="AW2763" s="12"/>
      <c r="AX2763" s="12"/>
      <c r="AY2763" s="12"/>
      <c r="AZ2763" s="12"/>
      <c r="BA2763" s="12"/>
      <c r="BB2763" s="12"/>
      <c r="BC2763" s="12"/>
      <c r="BD2763" s="12"/>
      <c r="BE2763" s="12"/>
      <c r="BF2763" s="12"/>
      <c r="BG2763" s="12"/>
      <c r="BH2763" s="12"/>
      <c r="BI2763" s="12"/>
      <c r="BJ2763" s="13"/>
      <c r="BK2763" s="13"/>
      <c r="BL2763" s="13"/>
      <c r="BM2763" s="13"/>
      <c r="BN2763" s="13"/>
    </row>
    <row r="2764" spans="4:66" x14ac:dyDescent="0.25">
      <c r="D2764"/>
      <c r="E2764" s="10"/>
      <c r="F2764" s="10"/>
      <c r="G2764" s="10"/>
      <c r="H2764" s="10"/>
      <c r="I2764" s="10"/>
      <c r="J2764" s="10"/>
      <c r="K2764" s="11"/>
      <c r="L2764" s="11"/>
      <c r="M2764" s="12"/>
      <c r="N2764" s="12"/>
      <c r="O2764" s="12"/>
      <c r="P2764" s="12"/>
      <c r="Q2764" s="12"/>
      <c r="R2764" s="12"/>
      <c r="S2764" s="12"/>
      <c r="T2764" s="12"/>
      <c r="U2764" s="12"/>
      <c r="V2764" s="12"/>
      <c r="W2764" s="12"/>
      <c r="X2764" s="12"/>
      <c r="Y2764" s="12"/>
      <c r="Z2764" s="12"/>
      <c r="AA2764" s="12"/>
      <c r="AB2764" s="12"/>
      <c r="AC2764" s="12"/>
      <c r="AD2764" s="12"/>
      <c r="AE2764" s="12"/>
      <c r="AF2764" s="12"/>
      <c r="AG2764" s="12"/>
      <c r="AH2764" s="12"/>
      <c r="AI2764" s="12"/>
      <c r="AJ2764" s="12"/>
      <c r="AK2764" s="12"/>
      <c r="AL2764" s="12"/>
      <c r="AM2764" s="12"/>
      <c r="AN2764" s="12"/>
      <c r="AO2764" s="12"/>
      <c r="AP2764" s="12"/>
      <c r="AQ2764" s="12"/>
      <c r="AR2764" s="12"/>
      <c r="AS2764" s="12"/>
      <c r="AT2764" s="12"/>
      <c r="AU2764" s="12"/>
      <c r="AV2764" s="12"/>
      <c r="AW2764" s="12"/>
      <c r="AX2764" s="12"/>
      <c r="AY2764" s="12"/>
      <c r="AZ2764" s="12"/>
      <c r="BA2764" s="12"/>
      <c r="BB2764" s="12"/>
      <c r="BC2764" s="12"/>
      <c r="BD2764" s="12"/>
      <c r="BE2764" s="12"/>
      <c r="BF2764" s="12"/>
      <c r="BG2764" s="12"/>
      <c r="BH2764" s="12"/>
      <c r="BI2764" s="12"/>
      <c r="BJ2764" s="13"/>
      <c r="BK2764" s="13"/>
      <c r="BL2764" s="13"/>
      <c r="BM2764" s="13"/>
      <c r="BN2764" s="13"/>
    </row>
    <row r="2765" spans="4:66" x14ac:dyDescent="0.25">
      <c r="D2765"/>
      <c r="E2765" s="10"/>
      <c r="F2765" s="10"/>
      <c r="G2765" s="10"/>
      <c r="H2765" s="10"/>
      <c r="I2765" s="10"/>
      <c r="J2765" s="10"/>
      <c r="K2765" s="11"/>
      <c r="L2765" s="11"/>
      <c r="M2765" s="12"/>
      <c r="N2765" s="12"/>
      <c r="O2765" s="12"/>
      <c r="P2765" s="12"/>
      <c r="Q2765" s="12"/>
      <c r="R2765" s="12"/>
      <c r="S2765" s="12"/>
      <c r="T2765" s="12"/>
      <c r="U2765" s="12"/>
      <c r="V2765" s="12"/>
      <c r="W2765" s="12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2"/>
      <c r="AS2765" s="12"/>
      <c r="AT2765" s="12"/>
      <c r="AU2765" s="12"/>
      <c r="AV2765" s="12"/>
      <c r="AW2765" s="12"/>
      <c r="AX2765" s="12"/>
      <c r="AY2765" s="12"/>
      <c r="AZ2765" s="12"/>
      <c r="BA2765" s="12"/>
      <c r="BB2765" s="12"/>
      <c r="BC2765" s="12"/>
      <c r="BD2765" s="12"/>
      <c r="BE2765" s="12"/>
      <c r="BF2765" s="12"/>
      <c r="BG2765" s="12"/>
      <c r="BH2765" s="12"/>
      <c r="BI2765" s="12"/>
      <c r="BJ2765" s="13"/>
      <c r="BK2765" s="13"/>
      <c r="BL2765" s="13"/>
      <c r="BM2765" s="13"/>
      <c r="BN2765" s="13"/>
    </row>
    <row r="2766" spans="4:66" x14ac:dyDescent="0.25">
      <c r="D2766"/>
      <c r="E2766" s="10"/>
      <c r="F2766" s="10"/>
      <c r="G2766" s="10"/>
      <c r="H2766" s="10"/>
      <c r="I2766" s="10"/>
      <c r="J2766" s="10"/>
      <c r="K2766" s="11"/>
      <c r="L2766" s="11"/>
      <c r="M2766" s="12"/>
      <c r="N2766" s="12"/>
      <c r="O2766" s="12"/>
      <c r="P2766" s="12"/>
      <c r="Q2766" s="12"/>
      <c r="R2766" s="12"/>
      <c r="S2766" s="12"/>
      <c r="T2766" s="12"/>
      <c r="U2766" s="12"/>
      <c r="V2766" s="12"/>
      <c r="W2766" s="12"/>
      <c r="X2766" s="12"/>
      <c r="Y2766" s="12"/>
      <c r="Z2766" s="12"/>
      <c r="AA2766" s="12"/>
      <c r="AB2766" s="12"/>
      <c r="AC2766" s="12"/>
      <c r="AD2766" s="12"/>
      <c r="AE2766" s="12"/>
      <c r="AF2766" s="12"/>
      <c r="AG2766" s="12"/>
      <c r="AH2766" s="12"/>
      <c r="AI2766" s="12"/>
      <c r="AJ2766" s="12"/>
      <c r="AK2766" s="12"/>
      <c r="AL2766" s="12"/>
      <c r="AM2766" s="12"/>
      <c r="AN2766" s="12"/>
      <c r="AO2766" s="12"/>
      <c r="AP2766" s="12"/>
      <c r="AQ2766" s="12"/>
      <c r="AR2766" s="12"/>
      <c r="AS2766" s="12"/>
      <c r="AT2766" s="12"/>
      <c r="AU2766" s="12"/>
      <c r="AV2766" s="12"/>
      <c r="AW2766" s="12"/>
      <c r="AX2766" s="12"/>
      <c r="AY2766" s="12"/>
      <c r="AZ2766" s="12"/>
      <c r="BA2766" s="12"/>
      <c r="BB2766" s="12"/>
      <c r="BC2766" s="12"/>
      <c r="BD2766" s="12"/>
      <c r="BE2766" s="12"/>
      <c r="BF2766" s="12"/>
      <c r="BG2766" s="12"/>
      <c r="BH2766" s="12"/>
      <c r="BI2766" s="12"/>
      <c r="BJ2766" s="13"/>
      <c r="BK2766" s="13"/>
      <c r="BL2766" s="13"/>
      <c r="BM2766" s="13"/>
      <c r="BN2766" s="13"/>
    </row>
    <row r="2767" spans="4:66" x14ac:dyDescent="0.25">
      <c r="D2767"/>
      <c r="E2767" s="10"/>
      <c r="F2767" s="10"/>
      <c r="G2767" s="10"/>
      <c r="H2767" s="10"/>
      <c r="I2767" s="10"/>
      <c r="J2767" s="10"/>
      <c r="K2767" s="11"/>
      <c r="L2767" s="11"/>
      <c r="M2767" s="12"/>
      <c r="N2767" s="12"/>
      <c r="O2767" s="12"/>
      <c r="P2767" s="12"/>
      <c r="Q2767" s="12"/>
      <c r="R2767" s="12"/>
      <c r="S2767" s="12"/>
      <c r="T2767" s="12"/>
      <c r="U2767" s="12"/>
      <c r="V2767" s="12"/>
      <c r="W2767" s="12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2"/>
      <c r="AS2767" s="12"/>
      <c r="AT2767" s="12"/>
      <c r="AU2767" s="12"/>
      <c r="AV2767" s="12"/>
      <c r="AW2767" s="12"/>
      <c r="AX2767" s="12"/>
      <c r="AY2767" s="12"/>
      <c r="AZ2767" s="12"/>
      <c r="BA2767" s="12"/>
      <c r="BB2767" s="12"/>
      <c r="BC2767" s="12"/>
      <c r="BD2767" s="12"/>
      <c r="BE2767" s="12"/>
      <c r="BF2767" s="12"/>
      <c r="BG2767" s="12"/>
      <c r="BH2767" s="12"/>
      <c r="BI2767" s="12"/>
      <c r="BJ2767" s="13"/>
      <c r="BK2767" s="13"/>
      <c r="BL2767" s="13"/>
      <c r="BM2767" s="13"/>
      <c r="BN2767" s="13"/>
    </row>
    <row r="2768" spans="4:66" x14ac:dyDescent="0.25">
      <c r="D2768"/>
      <c r="E2768" s="10"/>
      <c r="F2768" s="10"/>
      <c r="G2768" s="10"/>
      <c r="H2768" s="10"/>
      <c r="I2768" s="10"/>
      <c r="J2768" s="10"/>
      <c r="K2768" s="11"/>
      <c r="L2768" s="11"/>
      <c r="M2768" s="12"/>
      <c r="N2768" s="12"/>
      <c r="O2768" s="12"/>
      <c r="P2768" s="12"/>
      <c r="Q2768" s="12"/>
      <c r="R2768" s="12"/>
      <c r="S2768" s="12"/>
      <c r="T2768" s="12"/>
      <c r="U2768" s="12"/>
      <c r="V2768" s="12"/>
      <c r="W2768" s="12"/>
      <c r="X2768" s="12"/>
      <c r="Y2768" s="12"/>
      <c r="Z2768" s="12"/>
      <c r="AA2768" s="12"/>
      <c r="AB2768" s="12"/>
      <c r="AC2768" s="12"/>
      <c r="AD2768" s="12"/>
      <c r="AE2768" s="12"/>
      <c r="AF2768" s="12"/>
      <c r="AG2768" s="12"/>
      <c r="AH2768" s="12"/>
      <c r="AI2768" s="12"/>
      <c r="AJ2768" s="12"/>
      <c r="AK2768" s="12"/>
      <c r="AL2768" s="12"/>
      <c r="AM2768" s="12"/>
      <c r="AN2768" s="12"/>
      <c r="AO2768" s="12"/>
      <c r="AP2768" s="12"/>
      <c r="AQ2768" s="12"/>
      <c r="AR2768" s="12"/>
      <c r="AS2768" s="12"/>
      <c r="AT2768" s="12"/>
      <c r="AU2768" s="12"/>
      <c r="AV2768" s="12"/>
      <c r="AW2768" s="12"/>
      <c r="AX2768" s="12"/>
      <c r="AY2768" s="12"/>
      <c r="AZ2768" s="12"/>
      <c r="BA2768" s="12"/>
      <c r="BB2768" s="12"/>
      <c r="BC2768" s="12"/>
      <c r="BD2768" s="12"/>
      <c r="BE2768" s="12"/>
      <c r="BF2768" s="12"/>
      <c r="BG2768" s="12"/>
      <c r="BH2768" s="12"/>
      <c r="BI2768" s="12"/>
      <c r="BJ2768" s="13"/>
      <c r="BK2768" s="13"/>
      <c r="BL2768" s="13"/>
      <c r="BM2768" s="13"/>
      <c r="BN2768" s="13"/>
    </row>
    <row r="2769" spans="4:66" x14ac:dyDescent="0.25">
      <c r="D2769"/>
      <c r="E2769" s="10"/>
      <c r="F2769" s="10"/>
      <c r="G2769" s="10"/>
      <c r="H2769" s="10"/>
      <c r="I2769" s="10"/>
      <c r="J2769" s="10"/>
      <c r="K2769" s="11"/>
      <c r="L2769" s="11"/>
      <c r="M2769" s="12"/>
      <c r="N2769" s="12"/>
      <c r="O2769" s="12"/>
      <c r="P2769" s="12"/>
      <c r="Q2769" s="12"/>
      <c r="R2769" s="12"/>
      <c r="S2769" s="12"/>
      <c r="T2769" s="12"/>
      <c r="U2769" s="12"/>
      <c r="V2769" s="12"/>
      <c r="W2769" s="12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2"/>
      <c r="AS2769" s="12"/>
      <c r="AT2769" s="12"/>
      <c r="AU2769" s="12"/>
      <c r="AV2769" s="12"/>
      <c r="AW2769" s="12"/>
      <c r="AX2769" s="12"/>
      <c r="AY2769" s="12"/>
      <c r="AZ2769" s="12"/>
      <c r="BA2769" s="12"/>
      <c r="BB2769" s="12"/>
      <c r="BC2769" s="12"/>
      <c r="BD2769" s="12"/>
      <c r="BE2769" s="12"/>
      <c r="BF2769" s="12"/>
      <c r="BG2769" s="12"/>
      <c r="BH2769" s="12"/>
      <c r="BI2769" s="12"/>
      <c r="BJ2769" s="13"/>
      <c r="BK2769" s="13"/>
      <c r="BL2769" s="13"/>
      <c r="BM2769" s="13"/>
      <c r="BN2769" s="13"/>
    </row>
    <row r="2770" spans="4:66" x14ac:dyDescent="0.25">
      <c r="D2770"/>
      <c r="E2770" s="10"/>
      <c r="F2770" s="10"/>
      <c r="G2770" s="10"/>
      <c r="H2770" s="10"/>
      <c r="I2770" s="10"/>
      <c r="J2770" s="10"/>
      <c r="K2770" s="11"/>
      <c r="L2770" s="11"/>
      <c r="M2770" s="12"/>
      <c r="N2770" s="12"/>
      <c r="O2770" s="12"/>
      <c r="P2770" s="12"/>
      <c r="Q2770" s="12"/>
      <c r="R2770" s="12"/>
      <c r="S2770" s="12"/>
      <c r="T2770" s="12"/>
      <c r="U2770" s="12"/>
      <c r="V2770" s="12"/>
      <c r="W2770" s="12"/>
      <c r="X2770" s="12"/>
      <c r="Y2770" s="12"/>
      <c r="Z2770" s="12"/>
      <c r="AA2770" s="12"/>
      <c r="AB2770" s="12"/>
      <c r="AC2770" s="12"/>
      <c r="AD2770" s="12"/>
      <c r="AE2770" s="12"/>
      <c r="AF2770" s="12"/>
      <c r="AG2770" s="12"/>
      <c r="AH2770" s="12"/>
      <c r="AI2770" s="12"/>
      <c r="AJ2770" s="12"/>
      <c r="AK2770" s="12"/>
      <c r="AL2770" s="12"/>
      <c r="AM2770" s="12"/>
      <c r="AN2770" s="12"/>
      <c r="AO2770" s="12"/>
      <c r="AP2770" s="12"/>
      <c r="AQ2770" s="12"/>
      <c r="AR2770" s="12"/>
      <c r="AS2770" s="12"/>
      <c r="AT2770" s="12"/>
      <c r="AU2770" s="12"/>
      <c r="AV2770" s="12"/>
      <c r="AW2770" s="12"/>
      <c r="AX2770" s="12"/>
      <c r="AY2770" s="12"/>
      <c r="AZ2770" s="12"/>
      <c r="BA2770" s="12"/>
      <c r="BB2770" s="12"/>
      <c r="BC2770" s="12"/>
      <c r="BD2770" s="12"/>
      <c r="BE2770" s="12"/>
      <c r="BF2770" s="12"/>
      <c r="BG2770" s="12"/>
      <c r="BH2770" s="12"/>
      <c r="BI2770" s="12"/>
      <c r="BJ2770" s="13"/>
      <c r="BK2770" s="13"/>
      <c r="BL2770" s="13"/>
      <c r="BM2770" s="13"/>
      <c r="BN2770" s="13"/>
    </row>
    <row r="2771" spans="4:66" x14ac:dyDescent="0.25">
      <c r="D2771"/>
      <c r="E2771" s="10"/>
      <c r="F2771" s="10"/>
      <c r="G2771" s="10"/>
      <c r="H2771" s="10"/>
      <c r="I2771" s="10"/>
      <c r="J2771" s="10"/>
      <c r="K2771" s="11"/>
      <c r="L2771" s="11"/>
      <c r="M2771" s="12"/>
      <c r="N2771" s="12"/>
      <c r="O2771" s="12"/>
      <c r="P2771" s="12"/>
      <c r="Q2771" s="12"/>
      <c r="R2771" s="12"/>
      <c r="S2771" s="12"/>
      <c r="T2771" s="12"/>
      <c r="U2771" s="12"/>
      <c r="V2771" s="12"/>
      <c r="W2771" s="12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2"/>
      <c r="AS2771" s="12"/>
      <c r="AT2771" s="12"/>
      <c r="AU2771" s="12"/>
      <c r="AV2771" s="12"/>
      <c r="AW2771" s="12"/>
      <c r="AX2771" s="12"/>
      <c r="AY2771" s="12"/>
      <c r="AZ2771" s="12"/>
      <c r="BA2771" s="12"/>
      <c r="BB2771" s="12"/>
      <c r="BC2771" s="12"/>
      <c r="BD2771" s="12"/>
      <c r="BE2771" s="12"/>
      <c r="BF2771" s="12"/>
      <c r="BG2771" s="12"/>
      <c r="BH2771" s="12"/>
      <c r="BI2771" s="12"/>
      <c r="BJ2771" s="13"/>
      <c r="BK2771" s="13"/>
      <c r="BL2771" s="13"/>
      <c r="BM2771" s="13"/>
      <c r="BN2771" s="13"/>
    </row>
    <row r="2772" spans="4:66" x14ac:dyDescent="0.25">
      <c r="D2772"/>
      <c r="E2772" s="10"/>
      <c r="F2772" s="10"/>
      <c r="G2772" s="10"/>
      <c r="H2772" s="10"/>
      <c r="I2772" s="10"/>
      <c r="J2772" s="10"/>
      <c r="K2772" s="11"/>
      <c r="L2772" s="11"/>
      <c r="M2772" s="12"/>
      <c r="N2772" s="12"/>
      <c r="O2772" s="12"/>
      <c r="P2772" s="12"/>
      <c r="Q2772" s="12"/>
      <c r="R2772" s="12"/>
      <c r="S2772" s="12"/>
      <c r="T2772" s="12"/>
      <c r="U2772" s="12"/>
      <c r="V2772" s="12"/>
      <c r="W2772" s="12"/>
      <c r="X2772" s="12"/>
      <c r="Y2772" s="12"/>
      <c r="Z2772" s="12"/>
      <c r="AA2772" s="12"/>
      <c r="AB2772" s="12"/>
      <c r="AC2772" s="12"/>
      <c r="AD2772" s="12"/>
      <c r="AE2772" s="12"/>
      <c r="AF2772" s="12"/>
      <c r="AG2772" s="12"/>
      <c r="AH2772" s="12"/>
      <c r="AI2772" s="12"/>
      <c r="AJ2772" s="12"/>
      <c r="AK2772" s="12"/>
      <c r="AL2772" s="12"/>
      <c r="AM2772" s="12"/>
      <c r="AN2772" s="12"/>
      <c r="AO2772" s="12"/>
      <c r="AP2772" s="12"/>
      <c r="AQ2772" s="12"/>
      <c r="AR2772" s="12"/>
      <c r="AS2772" s="12"/>
      <c r="AT2772" s="12"/>
      <c r="AU2772" s="12"/>
      <c r="AV2772" s="12"/>
      <c r="AW2772" s="12"/>
      <c r="AX2772" s="12"/>
      <c r="AY2772" s="12"/>
      <c r="AZ2772" s="12"/>
      <c r="BA2772" s="12"/>
      <c r="BB2772" s="12"/>
      <c r="BC2772" s="12"/>
      <c r="BD2772" s="12"/>
      <c r="BE2772" s="12"/>
      <c r="BF2772" s="12"/>
      <c r="BG2772" s="12"/>
      <c r="BH2772" s="12"/>
      <c r="BI2772" s="12"/>
      <c r="BJ2772" s="13"/>
      <c r="BK2772" s="13"/>
      <c r="BL2772" s="13"/>
      <c r="BM2772" s="13"/>
      <c r="BN2772" s="13"/>
    </row>
    <row r="2773" spans="4:66" x14ac:dyDescent="0.25">
      <c r="D2773"/>
      <c r="E2773" s="10"/>
      <c r="F2773" s="10"/>
      <c r="G2773" s="10"/>
      <c r="H2773" s="10"/>
      <c r="I2773" s="10"/>
      <c r="J2773" s="10"/>
      <c r="K2773" s="11"/>
      <c r="L2773" s="11"/>
      <c r="M2773" s="12"/>
      <c r="N2773" s="12"/>
      <c r="O2773" s="12"/>
      <c r="P2773" s="12"/>
      <c r="Q2773" s="12"/>
      <c r="R2773" s="12"/>
      <c r="S2773" s="12"/>
      <c r="T2773" s="12"/>
      <c r="U2773" s="12"/>
      <c r="V2773" s="12"/>
      <c r="W2773" s="12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2"/>
      <c r="AS2773" s="12"/>
      <c r="AT2773" s="12"/>
      <c r="AU2773" s="12"/>
      <c r="AV2773" s="12"/>
      <c r="AW2773" s="12"/>
      <c r="AX2773" s="12"/>
      <c r="AY2773" s="12"/>
      <c r="AZ2773" s="12"/>
      <c r="BA2773" s="12"/>
      <c r="BB2773" s="12"/>
      <c r="BC2773" s="12"/>
      <c r="BD2773" s="12"/>
      <c r="BE2773" s="12"/>
      <c r="BF2773" s="12"/>
      <c r="BG2773" s="12"/>
      <c r="BH2773" s="12"/>
      <c r="BI2773" s="12"/>
      <c r="BJ2773" s="13"/>
      <c r="BK2773" s="13"/>
      <c r="BL2773" s="13"/>
      <c r="BM2773" s="13"/>
      <c r="BN2773" s="13"/>
    </row>
    <row r="2774" spans="4:66" x14ac:dyDescent="0.25">
      <c r="D2774"/>
      <c r="E2774" s="10"/>
      <c r="F2774" s="10"/>
      <c r="G2774" s="10"/>
      <c r="H2774" s="10"/>
      <c r="I2774" s="10"/>
      <c r="J2774" s="10"/>
      <c r="K2774" s="11"/>
      <c r="L2774" s="11"/>
      <c r="M2774" s="12"/>
      <c r="N2774" s="12"/>
      <c r="O2774" s="12"/>
      <c r="P2774" s="12"/>
      <c r="Q2774" s="12"/>
      <c r="R2774" s="12"/>
      <c r="S2774" s="12"/>
      <c r="T2774" s="12"/>
      <c r="U2774" s="12"/>
      <c r="V2774" s="12"/>
      <c r="W2774" s="12"/>
      <c r="X2774" s="12"/>
      <c r="Y2774" s="12"/>
      <c r="Z2774" s="12"/>
      <c r="AA2774" s="12"/>
      <c r="AB2774" s="12"/>
      <c r="AC2774" s="12"/>
      <c r="AD2774" s="12"/>
      <c r="AE2774" s="12"/>
      <c r="AF2774" s="12"/>
      <c r="AG2774" s="12"/>
      <c r="AH2774" s="12"/>
      <c r="AI2774" s="12"/>
      <c r="AJ2774" s="12"/>
      <c r="AK2774" s="12"/>
      <c r="AL2774" s="12"/>
      <c r="AM2774" s="12"/>
      <c r="AN2774" s="12"/>
      <c r="AO2774" s="12"/>
      <c r="AP2774" s="12"/>
      <c r="AQ2774" s="12"/>
      <c r="AR2774" s="12"/>
      <c r="AS2774" s="12"/>
      <c r="AT2774" s="12"/>
      <c r="AU2774" s="12"/>
      <c r="AV2774" s="12"/>
      <c r="AW2774" s="12"/>
      <c r="AX2774" s="12"/>
      <c r="AY2774" s="12"/>
      <c r="AZ2774" s="12"/>
      <c r="BA2774" s="12"/>
      <c r="BB2774" s="12"/>
      <c r="BC2774" s="12"/>
      <c r="BD2774" s="12"/>
      <c r="BE2774" s="12"/>
      <c r="BF2774" s="12"/>
      <c r="BG2774" s="12"/>
      <c r="BH2774" s="12"/>
      <c r="BI2774" s="12"/>
      <c r="BJ2774" s="13"/>
      <c r="BK2774" s="13"/>
      <c r="BL2774" s="13"/>
      <c r="BM2774" s="13"/>
      <c r="BN2774" s="13"/>
    </row>
    <row r="2775" spans="4:66" x14ac:dyDescent="0.25">
      <c r="D2775"/>
      <c r="E2775" s="10"/>
      <c r="F2775" s="10"/>
      <c r="G2775" s="10"/>
      <c r="H2775" s="10"/>
      <c r="I2775" s="10"/>
      <c r="J2775" s="10"/>
      <c r="K2775" s="11"/>
      <c r="L2775" s="11"/>
      <c r="M2775" s="12"/>
      <c r="N2775" s="12"/>
      <c r="O2775" s="12"/>
      <c r="P2775" s="12"/>
      <c r="Q2775" s="12"/>
      <c r="R2775" s="12"/>
      <c r="S2775" s="12"/>
      <c r="T2775" s="12"/>
      <c r="U2775" s="12"/>
      <c r="V2775" s="12"/>
      <c r="W2775" s="12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2"/>
      <c r="AS2775" s="12"/>
      <c r="AT2775" s="12"/>
      <c r="AU2775" s="12"/>
      <c r="AV2775" s="12"/>
      <c r="AW2775" s="12"/>
      <c r="AX2775" s="12"/>
      <c r="AY2775" s="12"/>
      <c r="AZ2775" s="12"/>
      <c r="BA2775" s="12"/>
      <c r="BB2775" s="12"/>
      <c r="BC2775" s="12"/>
      <c r="BD2775" s="12"/>
      <c r="BE2775" s="12"/>
      <c r="BF2775" s="12"/>
      <c r="BG2775" s="12"/>
      <c r="BH2775" s="12"/>
      <c r="BI2775" s="12"/>
      <c r="BJ2775" s="13"/>
      <c r="BK2775" s="13"/>
      <c r="BL2775" s="13"/>
      <c r="BM2775" s="13"/>
      <c r="BN2775" s="13"/>
    </row>
    <row r="2776" spans="4:66" x14ac:dyDescent="0.25">
      <c r="D2776"/>
      <c r="E2776" s="10"/>
      <c r="F2776" s="10"/>
      <c r="G2776" s="10"/>
      <c r="H2776" s="10"/>
      <c r="I2776" s="10"/>
      <c r="J2776" s="10"/>
      <c r="K2776" s="11"/>
      <c r="L2776" s="11"/>
      <c r="M2776" s="12"/>
      <c r="N2776" s="12"/>
      <c r="O2776" s="12"/>
      <c r="P2776" s="12"/>
      <c r="Q2776" s="12"/>
      <c r="R2776" s="12"/>
      <c r="S2776" s="12"/>
      <c r="T2776" s="12"/>
      <c r="U2776" s="12"/>
      <c r="V2776" s="12"/>
      <c r="W2776" s="12"/>
      <c r="X2776" s="12"/>
      <c r="Y2776" s="12"/>
      <c r="Z2776" s="12"/>
      <c r="AA2776" s="12"/>
      <c r="AB2776" s="12"/>
      <c r="AC2776" s="12"/>
      <c r="AD2776" s="12"/>
      <c r="AE2776" s="12"/>
      <c r="AF2776" s="12"/>
      <c r="AG2776" s="12"/>
      <c r="AH2776" s="12"/>
      <c r="AI2776" s="12"/>
      <c r="AJ2776" s="12"/>
      <c r="AK2776" s="12"/>
      <c r="AL2776" s="12"/>
      <c r="AM2776" s="12"/>
      <c r="AN2776" s="12"/>
      <c r="AO2776" s="12"/>
      <c r="AP2776" s="12"/>
      <c r="AQ2776" s="12"/>
      <c r="AR2776" s="12"/>
      <c r="AS2776" s="12"/>
      <c r="AT2776" s="12"/>
      <c r="AU2776" s="12"/>
      <c r="AV2776" s="12"/>
      <c r="AW2776" s="12"/>
      <c r="AX2776" s="12"/>
      <c r="AY2776" s="12"/>
      <c r="AZ2776" s="12"/>
      <c r="BA2776" s="12"/>
      <c r="BB2776" s="12"/>
      <c r="BC2776" s="12"/>
      <c r="BD2776" s="12"/>
      <c r="BE2776" s="12"/>
      <c r="BF2776" s="12"/>
      <c r="BG2776" s="12"/>
      <c r="BH2776" s="12"/>
      <c r="BI2776" s="12"/>
      <c r="BJ2776" s="13"/>
      <c r="BK2776" s="13"/>
      <c r="BL2776" s="13"/>
      <c r="BM2776" s="13"/>
      <c r="BN2776" s="13"/>
    </row>
    <row r="2777" spans="4:66" x14ac:dyDescent="0.25">
      <c r="D2777"/>
      <c r="E2777" s="10"/>
      <c r="F2777" s="10"/>
      <c r="G2777" s="10"/>
      <c r="H2777" s="10"/>
      <c r="I2777" s="10"/>
      <c r="J2777" s="10"/>
      <c r="K2777" s="11"/>
      <c r="L2777" s="11"/>
      <c r="M2777" s="12"/>
      <c r="N2777" s="12"/>
      <c r="O2777" s="12"/>
      <c r="P2777" s="12"/>
      <c r="Q2777" s="12"/>
      <c r="R2777" s="12"/>
      <c r="S2777" s="12"/>
      <c r="T2777" s="12"/>
      <c r="U2777" s="12"/>
      <c r="V2777" s="12"/>
      <c r="W2777" s="12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2"/>
      <c r="AS2777" s="12"/>
      <c r="AT2777" s="12"/>
      <c r="AU2777" s="12"/>
      <c r="AV2777" s="12"/>
      <c r="AW2777" s="12"/>
      <c r="AX2777" s="12"/>
      <c r="AY2777" s="12"/>
      <c r="AZ2777" s="12"/>
      <c r="BA2777" s="12"/>
      <c r="BB2777" s="12"/>
      <c r="BC2777" s="12"/>
      <c r="BD2777" s="12"/>
      <c r="BE2777" s="12"/>
      <c r="BF2777" s="12"/>
      <c r="BG2777" s="12"/>
      <c r="BH2777" s="12"/>
      <c r="BI2777" s="12"/>
      <c r="BJ2777" s="13"/>
      <c r="BK2777" s="13"/>
      <c r="BL2777" s="13"/>
      <c r="BM2777" s="13"/>
      <c r="BN2777" s="13"/>
    </row>
    <row r="2778" spans="4:66" x14ac:dyDescent="0.25">
      <c r="D2778"/>
      <c r="E2778" s="10"/>
      <c r="F2778" s="10"/>
      <c r="G2778" s="10"/>
      <c r="H2778" s="10"/>
      <c r="I2778" s="10"/>
      <c r="J2778" s="10"/>
      <c r="K2778" s="11"/>
      <c r="L2778" s="11"/>
      <c r="M2778" s="12"/>
      <c r="N2778" s="12"/>
      <c r="O2778" s="12"/>
      <c r="P2778" s="12"/>
      <c r="Q2778" s="12"/>
      <c r="R2778" s="12"/>
      <c r="S2778" s="12"/>
      <c r="T2778" s="12"/>
      <c r="U2778" s="12"/>
      <c r="V2778" s="12"/>
      <c r="W2778" s="12"/>
      <c r="X2778" s="12"/>
      <c r="Y2778" s="12"/>
      <c r="Z2778" s="12"/>
      <c r="AA2778" s="12"/>
      <c r="AB2778" s="12"/>
      <c r="AC2778" s="12"/>
      <c r="AD2778" s="12"/>
      <c r="AE2778" s="12"/>
      <c r="AF2778" s="12"/>
      <c r="AG2778" s="12"/>
      <c r="AH2778" s="12"/>
      <c r="AI2778" s="12"/>
      <c r="AJ2778" s="12"/>
      <c r="AK2778" s="12"/>
      <c r="AL2778" s="12"/>
      <c r="AM2778" s="12"/>
      <c r="AN2778" s="12"/>
      <c r="AO2778" s="12"/>
      <c r="AP2778" s="12"/>
      <c r="AQ2778" s="12"/>
      <c r="AR2778" s="12"/>
      <c r="AS2778" s="12"/>
      <c r="AT2778" s="12"/>
      <c r="AU2778" s="12"/>
      <c r="AV2778" s="12"/>
      <c r="AW2778" s="12"/>
      <c r="AX2778" s="12"/>
      <c r="AY2778" s="12"/>
      <c r="AZ2778" s="12"/>
      <c r="BA2778" s="12"/>
      <c r="BB2778" s="12"/>
      <c r="BC2778" s="12"/>
      <c r="BD2778" s="12"/>
      <c r="BE2778" s="12"/>
      <c r="BF2778" s="12"/>
      <c r="BG2778" s="12"/>
      <c r="BH2778" s="12"/>
      <c r="BI2778" s="12"/>
      <c r="BJ2778" s="13"/>
      <c r="BK2778" s="13"/>
      <c r="BL2778" s="13"/>
      <c r="BM2778" s="13"/>
      <c r="BN2778" s="13"/>
    </row>
    <row r="2779" spans="4:66" x14ac:dyDescent="0.25">
      <c r="D2779"/>
      <c r="E2779" s="10"/>
      <c r="F2779" s="10"/>
      <c r="G2779" s="10"/>
      <c r="H2779" s="10"/>
      <c r="I2779" s="10"/>
      <c r="J2779" s="10"/>
      <c r="K2779" s="11"/>
      <c r="L2779" s="11"/>
      <c r="M2779" s="12"/>
      <c r="N2779" s="12"/>
      <c r="O2779" s="12"/>
      <c r="P2779" s="12"/>
      <c r="Q2779" s="12"/>
      <c r="R2779" s="12"/>
      <c r="S2779" s="12"/>
      <c r="T2779" s="12"/>
      <c r="U2779" s="12"/>
      <c r="V2779" s="12"/>
      <c r="W2779" s="12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2"/>
      <c r="AS2779" s="12"/>
      <c r="AT2779" s="12"/>
      <c r="AU2779" s="12"/>
      <c r="AV2779" s="12"/>
      <c r="AW2779" s="12"/>
      <c r="AX2779" s="12"/>
      <c r="AY2779" s="12"/>
      <c r="AZ2779" s="12"/>
      <c r="BA2779" s="12"/>
      <c r="BB2779" s="12"/>
      <c r="BC2779" s="12"/>
      <c r="BD2779" s="12"/>
      <c r="BE2779" s="12"/>
      <c r="BF2779" s="12"/>
      <c r="BG2779" s="12"/>
      <c r="BH2779" s="12"/>
      <c r="BI2779" s="12"/>
      <c r="BJ2779" s="13"/>
      <c r="BK2779" s="13"/>
      <c r="BL2779" s="13"/>
      <c r="BM2779" s="13"/>
      <c r="BN2779" s="13"/>
    </row>
    <row r="2780" spans="4:66" x14ac:dyDescent="0.25">
      <c r="D2780"/>
      <c r="E2780" s="10"/>
      <c r="F2780" s="10"/>
      <c r="G2780" s="10"/>
      <c r="H2780" s="10"/>
      <c r="I2780" s="10"/>
      <c r="J2780" s="10"/>
      <c r="K2780" s="11"/>
      <c r="L2780" s="11"/>
      <c r="M2780" s="12"/>
      <c r="N2780" s="12"/>
      <c r="O2780" s="12"/>
      <c r="P2780" s="12"/>
      <c r="Q2780" s="12"/>
      <c r="R2780" s="12"/>
      <c r="S2780" s="12"/>
      <c r="T2780" s="12"/>
      <c r="U2780" s="12"/>
      <c r="V2780" s="12"/>
      <c r="W2780" s="12"/>
      <c r="X2780" s="12"/>
      <c r="Y2780" s="12"/>
      <c r="Z2780" s="12"/>
      <c r="AA2780" s="12"/>
      <c r="AB2780" s="12"/>
      <c r="AC2780" s="12"/>
      <c r="AD2780" s="12"/>
      <c r="AE2780" s="12"/>
      <c r="AF2780" s="12"/>
      <c r="AG2780" s="12"/>
      <c r="AH2780" s="12"/>
      <c r="AI2780" s="12"/>
      <c r="AJ2780" s="12"/>
      <c r="AK2780" s="12"/>
      <c r="AL2780" s="12"/>
      <c r="AM2780" s="12"/>
      <c r="AN2780" s="12"/>
      <c r="AO2780" s="12"/>
      <c r="AP2780" s="12"/>
      <c r="AQ2780" s="12"/>
      <c r="AR2780" s="12"/>
      <c r="AS2780" s="12"/>
      <c r="AT2780" s="12"/>
      <c r="AU2780" s="12"/>
      <c r="AV2780" s="12"/>
      <c r="AW2780" s="12"/>
      <c r="AX2780" s="12"/>
      <c r="AY2780" s="12"/>
      <c r="AZ2780" s="12"/>
      <c r="BA2780" s="12"/>
      <c r="BB2780" s="12"/>
      <c r="BC2780" s="12"/>
      <c r="BD2780" s="12"/>
      <c r="BE2780" s="12"/>
      <c r="BF2780" s="12"/>
      <c r="BG2780" s="12"/>
      <c r="BH2780" s="12"/>
      <c r="BI2780" s="12"/>
      <c r="BJ2780" s="13"/>
      <c r="BK2780" s="13"/>
      <c r="BL2780" s="13"/>
      <c r="BM2780" s="13"/>
      <c r="BN2780" s="13"/>
    </row>
    <row r="2781" spans="4:66" x14ac:dyDescent="0.25">
      <c r="D2781"/>
      <c r="E2781" s="10"/>
      <c r="F2781" s="10"/>
      <c r="G2781" s="10"/>
      <c r="H2781" s="10"/>
      <c r="I2781" s="10"/>
      <c r="J2781" s="10"/>
      <c r="K2781" s="11"/>
      <c r="L2781" s="11"/>
      <c r="M2781" s="12"/>
      <c r="N2781" s="12"/>
      <c r="O2781" s="12"/>
      <c r="P2781" s="12"/>
      <c r="Q2781" s="12"/>
      <c r="R2781" s="12"/>
      <c r="S2781" s="12"/>
      <c r="T2781" s="12"/>
      <c r="U2781" s="12"/>
      <c r="V2781" s="12"/>
      <c r="W2781" s="12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2"/>
      <c r="AS2781" s="12"/>
      <c r="AT2781" s="12"/>
      <c r="AU2781" s="12"/>
      <c r="AV2781" s="12"/>
      <c r="AW2781" s="12"/>
      <c r="AX2781" s="12"/>
      <c r="AY2781" s="12"/>
      <c r="AZ2781" s="12"/>
      <c r="BA2781" s="12"/>
      <c r="BB2781" s="12"/>
      <c r="BC2781" s="12"/>
      <c r="BD2781" s="12"/>
      <c r="BE2781" s="12"/>
      <c r="BF2781" s="12"/>
      <c r="BG2781" s="12"/>
      <c r="BH2781" s="12"/>
      <c r="BI2781" s="12"/>
      <c r="BJ2781" s="13"/>
      <c r="BK2781" s="13"/>
      <c r="BL2781" s="13"/>
      <c r="BM2781" s="13"/>
      <c r="BN2781" s="13"/>
    </row>
    <row r="2782" spans="4:66" x14ac:dyDescent="0.25">
      <c r="D2782"/>
      <c r="E2782" s="10"/>
      <c r="F2782" s="10"/>
      <c r="G2782" s="10"/>
      <c r="H2782" s="10"/>
      <c r="I2782" s="10"/>
      <c r="J2782" s="10"/>
      <c r="K2782" s="11"/>
      <c r="L2782" s="11"/>
      <c r="M2782" s="12"/>
      <c r="N2782" s="12"/>
      <c r="O2782" s="12"/>
      <c r="P2782" s="12"/>
      <c r="Q2782" s="12"/>
      <c r="R2782" s="12"/>
      <c r="S2782" s="12"/>
      <c r="T2782" s="12"/>
      <c r="U2782" s="12"/>
      <c r="V2782" s="12"/>
      <c r="W2782" s="12"/>
      <c r="X2782" s="12"/>
      <c r="Y2782" s="12"/>
      <c r="Z2782" s="12"/>
      <c r="AA2782" s="12"/>
      <c r="AB2782" s="12"/>
      <c r="AC2782" s="12"/>
      <c r="AD2782" s="12"/>
      <c r="AE2782" s="12"/>
      <c r="AF2782" s="12"/>
      <c r="AG2782" s="12"/>
      <c r="AH2782" s="12"/>
      <c r="AI2782" s="12"/>
      <c r="AJ2782" s="12"/>
      <c r="AK2782" s="12"/>
      <c r="AL2782" s="12"/>
      <c r="AM2782" s="12"/>
      <c r="AN2782" s="12"/>
      <c r="AO2782" s="12"/>
      <c r="AP2782" s="12"/>
      <c r="AQ2782" s="12"/>
      <c r="AR2782" s="12"/>
      <c r="AS2782" s="12"/>
      <c r="AT2782" s="12"/>
      <c r="AU2782" s="12"/>
      <c r="AV2782" s="12"/>
      <c r="AW2782" s="12"/>
      <c r="AX2782" s="12"/>
      <c r="AY2782" s="12"/>
      <c r="AZ2782" s="12"/>
      <c r="BA2782" s="12"/>
      <c r="BB2782" s="12"/>
      <c r="BC2782" s="12"/>
      <c r="BD2782" s="12"/>
      <c r="BE2782" s="12"/>
      <c r="BF2782" s="12"/>
      <c r="BG2782" s="12"/>
      <c r="BH2782" s="12"/>
      <c r="BI2782" s="12"/>
      <c r="BJ2782" s="13"/>
      <c r="BK2782" s="13"/>
      <c r="BL2782" s="13"/>
      <c r="BM2782" s="13"/>
      <c r="BN2782" s="13"/>
    </row>
    <row r="2783" spans="4:66" x14ac:dyDescent="0.25">
      <c r="D2783"/>
      <c r="E2783" s="10"/>
      <c r="F2783" s="10"/>
      <c r="G2783" s="10"/>
      <c r="H2783" s="10"/>
      <c r="I2783" s="10"/>
      <c r="J2783" s="10"/>
      <c r="K2783" s="11"/>
      <c r="L2783" s="11"/>
      <c r="M2783" s="12"/>
      <c r="N2783" s="12"/>
      <c r="O2783" s="12"/>
      <c r="P2783" s="12"/>
      <c r="Q2783" s="12"/>
      <c r="R2783" s="12"/>
      <c r="S2783" s="12"/>
      <c r="T2783" s="12"/>
      <c r="U2783" s="12"/>
      <c r="V2783" s="12"/>
      <c r="W2783" s="12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2"/>
      <c r="AS2783" s="12"/>
      <c r="AT2783" s="12"/>
      <c r="AU2783" s="12"/>
      <c r="AV2783" s="12"/>
      <c r="AW2783" s="12"/>
      <c r="AX2783" s="12"/>
      <c r="AY2783" s="12"/>
      <c r="AZ2783" s="12"/>
      <c r="BA2783" s="12"/>
      <c r="BB2783" s="12"/>
      <c r="BC2783" s="12"/>
      <c r="BD2783" s="12"/>
      <c r="BE2783" s="12"/>
      <c r="BF2783" s="12"/>
      <c r="BG2783" s="12"/>
      <c r="BH2783" s="12"/>
      <c r="BI2783" s="12"/>
      <c r="BJ2783" s="13"/>
      <c r="BK2783" s="13"/>
      <c r="BL2783" s="13"/>
      <c r="BM2783" s="13"/>
      <c r="BN2783" s="13"/>
    </row>
    <row r="2784" spans="4:66" x14ac:dyDescent="0.25">
      <c r="D2784"/>
      <c r="E2784" s="10"/>
      <c r="F2784" s="10"/>
      <c r="G2784" s="10"/>
      <c r="H2784" s="10"/>
      <c r="I2784" s="10"/>
      <c r="J2784" s="10"/>
      <c r="K2784" s="11"/>
      <c r="L2784" s="11"/>
      <c r="M2784" s="12"/>
      <c r="N2784" s="12"/>
      <c r="O2784" s="12"/>
      <c r="P2784" s="12"/>
      <c r="Q2784" s="12"/>
      <c r="R2784" s="12"/>
      <c r="S2784" s="12"/>
      <c r="T2784" s="12"/>
      <c r="U2784" s="12"/>
      <c r="V2784" s="12"/>
      <c r="W2784" s="12"/>
      <c r="X2784" s="12"/>
      <c r="Y2784" s="12"/>
      <c r="Z2784" s="12"/>
      <c r="AA2784" s="12"/>
      <c r="AB2784" s="12"/>
      <c r="AC2784" s="12"/>
      <c r="AD2784" s="12"/>
      <c r="AE2784" s="12"/>
      <c r="AF2784" s="12"/>
      <c r="AG2784" s="12"/>
      <c r="AH2784" s="12"/>
      <c r="AI2784" s="12"/>
      <c r="AJ2784" s="12"/>
      <c r="AK2784" s="12"/>
      <c r="AL2784" s="12"/>
      <c r="AM2784" s="12"/>
      <c r="AN2784" s="12"/>
      <c r="AO2784" s="12"/>
      <c r="AP2784" s="12"/>
      <c r="AQ2784" s="12"/>
      <c r="AR2784" s="12"/>
      <c r="AS2784" s="12"/>
      <c r="AT2784" s="12"/>
      <c r="AU2784" s="12"/>
      <c r="AV2784" s="12"/>
      <c r="AW2784" s="12"/>
      <c r="AX2784" s="12"/>
      <c r="AY2784" s="12"/>
      <c r="AZ2784" s="12"/>
      <c r="BA2784" s="12"/>
      <c r="BB2784" s="12"/>
      <c r="BC2784" s="12"/>
      <c r="BD2784" s="12"/>
      <c r="BE2784" s="12"/>
      <c r="BF2784" s="12"/>
      <c r="BG2784" s="12"/>
      <c r="BH2784" s="12"/>
      <c r="BI2784" s="12"/>
      <c r="BJ2784" s="13"/>
      <c r="BK2784" s="13"/>
      <c r="BL2784" s="13"/>
      <c r="BM2784" s="13"/>
      <c r="BN2784" s="13"/>
    </row>
    <row r="2785" spans="4:66" x14ac:dyDescent="0.25">
      <c r="D2785"/>
      <c r="E2785" s="10"/>
      <c r="F2785" s="10"/>
      <c r="G2785" s="10"/>
      <c r="H2785" s="10"/>
      <c r="I2785" s="10"/>
      <c r="J2785" s="10"/>
      <c r="K2785" s="11"/>
      <c r="L2785" s="11"/>
      <c r="M2785" s="12"/>
      <c r="N2785" s="12"/>
      <c r="O2785" s="12"/>
      <c r="P2785" s="12"/>
      <c r="Q2785" s="12"/>
      <c r="R2785" s="12"/>
      <c r="S2785" s="12"/>
      <c r="T2785" s="12"/>
      <c r="U2785" s="12"/>
      <c r="V2785" s="12"/>
      <c r="W2785" s="12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2"/>
      <c r="AS2785" s="12"/>
      <c r="AT2785" s="12"/>
      <c r="AU2785" s="12"/>
      <c r="AV2785" s="12"/>
      <c r="AW2785" s="12"/>
      <c r="AX2785" s="12"/>
      <c r="AY2785" s="12"/>
      <c r="AZ2785" s="12"/>
      <c r="BA2785" s="12"/>
      <c r="BB2785" s="12"/>
      <c r="BC2785" s="12"/>
      <c r="BD2785" s="12"/>
      <c r="BE2785" s="12"/>
      <c r="BF2785" s="12"/>
      <c r="BG2785" s="12"/>
      <c r="BH2785" s="12"/>
      <c r="BI2785" s="12"/>
      <c r="BJ2785" s="13"/>
      <c r="BK2785" s="13"/>
      <c r="BL2785" s="13"/>
      <c r="BM2785" s="13"/>
      <c r="BN2785" s="13"/>
    </row>
    <row r="2786" spans="4:66" x14ac:dyDescent="0.25">
      <c r="D2786"/>
      <c r="E2786" s="10"/>
      <c r="F2786" s="10"/>
      <c r="G2786" s="10"/>
      <c r="H2786" s="10"/>
      <c r="I2786" s="10"/>
      <c r="J2786" s="10"/>
      <c r="K2786" s="11"/>
      <c r="L2786" s="11"/>
      <c r="M2786" s="12"/>
      <c r="N2786" s="12"/>
      <c r="O2786" s="12"/>
      <c r="P2786" s="12"/>
      <c r="Q2786" s="12"/>
      <c r="R2786" s="12"/>
      <c r="S2786" s="12"/>
      <c r="T2786" s="12"/>
      <c r="U2786" s="12"/>
      <c r="V2786" s="12"/>
      <c r="W2786" s="12"/>
      <c r="X2786" s="12"/>
      <c r="Y2786" s="12"/>
      <c r="Z2786" s="12"/>
      <c r="AA2786" s="12"/>
      <c r="AB2786" s="12"/>
      <c r="AC2786" s="12"/>
      <c r="AD2786" s="12"/>
      <c r="AE2786" s="12"/>
      <c r="AF2786" s="12"/>
      <c r="AG2786" s="12"/>
      <c r="AH2786" s="12"/>
      <c r="AI2786" s="12"/>
      <c r="AJ2786" s="12"/>
      <c r="AK2786" s="12"/>
      <c r="AL2786" s="12"/>
      <c r="AM2786" s="12"/>
      <c r="AN2786" s="12"/>
      <c r="AO2786" s="12"/>
      <c r="AP2786" s="12"/>
      <c r="AQ2786" s="12"/>
      <c r="AR2786" s="12"/>
      <c r="AS2786" s="12"/>
      <c r="AT2786" s="12"/>
      <c r="AU2786" s="12"/>
      <c r="AV2786" s="12"/>
      <c r="AW2786" s="12"/>
      <c r="AX2786" s="12"/>
      <c r="AY2786" s="12"/>
      <c r="AZ2786" s="12"/>
      <c r="BA2786" s="12"/>
      <c r="BB2786" s="12"/>
      <c r="BC2786" s="12"/>
      <c r="BD2786" s="12"/>
      <c r="BE2786" s="12"/>
      <c r="BF2786" s="12"/>
      <c r="BG2786" s="12"/>
      <c r="BH2786" s="12"/>
      <c r="BI2786" s="12"/>
      <c r="BJ2786" s="13"/>
      <c r="BK2786" s="13"/>
      <c r="BL2786" s="13"/>
      <c r="BM2786" s="13"/>
      <c r="BN2786" s="13"/>
    </row>
    <row r="2787" spans="4:66" x14ac:dyDescent="0.25">
      <c r="D2787"/>
      <c r="E2787" s="10"/>
      <c r="F2787" s="10"/>
      <c r="G2787" s="10"/>
      <c r="H2787" s="10"/>
      <c r="I2787" s="10"/>
      <c r="J2787" s="10"/>
      <c r="K2787" s="11"/>
      <c r="L2787" s="11"/>
      <c r="M2787" s="12"/>
      <c r="N2787" s="12"/>
      <c r="O2787" s="12"/>
      <c r="P2787" s="12"/>
      <c r="Q2787" s="12"/>
      <c r="R2787" s="12"/>
      <c r="S2787" s="12"/>
      <c r="T2787" s="12"/>
      <c r="U2787" s="12"/>
      <c r="V2787" s="12"/>
      <c r="W2787" s="12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2"/>
      <c r="AS2787" s="12"/>
      <c r="AT2787" s="12"/>
      <c r="AU2787" s="12"/>
      <c r="AV2787" s="12"/>
      <c r="AW2787" s="12"/>
      <c r="AX2787" s="12"/>
      <c r="AY2787" s="12"/>
      <c r="AZ2787" s="12"/>
      <c r="BA2787" s="12"/>
      <c r="BB2787" s="12"/>
      <c r="BC2787" s="12"/>
      <c r="BD2787" s="12"/>
      <c r="BE2787" s="12"/>
      <c r="BF2787" s="12"/>
      <c r="BG2787" s="12"/>
      <c r="BH2787" s="12"/>
      <c r="BI2787" s="12"/>
      <c r="BJ2787" s="13"/>
      <c r="BK2787" s="13"/>
      <c r="BL2787" s="13"/>
      <c r="BM2787" s="13"/>
      <c r="BN2787" s="13"/>
    </row>
    <row r="2788" spans="4:66" x14ac:dyDescent="0.25">
      <c r="D2788"/>
      <c r="E2788" s="10"/>
      <c r="F2788" s="10"/>
      <c r="G2788" s="10"/>
      <c r="H2788" s="10"/>
      <c r="I2788" s="10"/>
      <c r="J2788" s="10"/>
      <c r="K2788" s="11"/>
      <c r="L2788" s="11"/>
      <c r="M2788" s="12"/>
      <c r="N2788" s="12"/>
      <c r="O2788" s="12"/>
      <c r="P2788" s="12"/>
      <c r="Q2788" s="12"/>
      <c r="R2788" s="12"/>
      <c r="S2788" s="12"/>
      <c r="T2788" s="12"/>
      <c r="U2788" s="12"/>
      <c r="V2788" s="12"/>
      <c r="W2788" s="12"/>
      <c r="X2788" s="12"/>
      <c r="Y2788" s="12"/>
      <c r="Z2788" s="12"/>
      <c r="AA2788" s="12"/>
      <c r="AB2788" s="12"/>
      <c r="AC2788" s="12"/>
      <c r="AD2788" s="12"/>
      <c r="AE2788" s="12"/>
      <c r="AF2788" s="12"/>
      <c r="AG2788" s="12"/>
      <c r="AH2788" s="12"/>
      <c r="AI2788" s="12"/>
      <c r="AJ2788" s="12"/>
      <c r="AK2788" s="12"/>
      <c r="AL2788" s="12"/>
      <c r="AM2788" s="12"/>
      <c r="AN2788" s="12"/>
      <c r="AO2788" s="12"/>
      <c r="AP2788" s="12"/>
      <c r="AQ2788" s="12"/>
      <c r="AR2788" s="12"/>
      <c r="AS2788" s="12"/>
      <c r="AT2788" s="12"/>
      <c r="AU2788" s="12"/>
      <c r="AV2788" s="12"/>
      <c r="AW2788" s="12"/>
      <c r="AX2788" s="12"/>
      <c r="AY2788" s="12"/>
      <c r="AZ2788" s="12"/>
      <c r="BA2788" s="12"/>
      <c r="BB2788" s="12"/>
      <c r="BC2788" s="12"/>
      <c r="BD2788" s="12"/>
      <c r="BE2788" s="12"/>
      <c r="BF2788" s="12"/>
      <c r="BG2788" s="12"/>
      <c r="BH2788" s="12"/>
      <c r="BI2788" s="12"/>
      <c r="BJ2788" s="13"/>
      <c r="BK2788" s="13"/>
      <c r="BL2788" s="13"/>
      <c r="BM2788" s="13"/>
      <c r="BN2788" s="13"/>
    </row>
    <row r="2789" spans="4:66" x14ac:dyDescent="0.25">
      <c r="D2789"/>
      <c r="E2789" s="10"/>
      <c r="F2789" s="10"/>
      <c r="G2789" s="10"/>
      <c r="H2789" s="10"/>
      <c r="I2789" s="10"/>
      <c r="J2789" s="10"/>
      <c r="K2789" s="11"/>
      <c r="L2789" s="11"/>
      <c r="M2789" s="12"/>
      <c r="N2789" s="12"/>
      <c r="O2789" s="12"/>
      <c r="P2789" s="12"/>
      <c r="Q2789" s="12"/>
      <c r="R2789" s="12"/>
      <c r="S2789" s="12"/>
      <c r="T2789" s="12"/>
      <c r="U2789" s="12"/>
      <c r="V2789" s="12"/>
      <c r="W2789" s="12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2"/>
      <c r="AS2789" s="12"/>
      <c r="AT2789" s="12"/>
      <c r="AU2789" s="12"/>
      <c r="AV2789" s="12"/>
      <c r="AW2789" s="12"/>
      <c r="AX2789" s="12"/>
      <c r="AY2789" s="12"/>
      <c r="AZ2789" s="12"/>
      <c r="BA2789" s="12"/>
      <c r="BB2789" s="12"/>
      <c r="BC2789" s="12"/>
      <c r="BD2789" s="12"/>
      <c r="BE2789" s="12"/>
      <c r="BF2789" s="12"/>
      <c r="BG2789" s="12"/>
      <c r="BH2789" s="12"/>
      <c r="BI2789" s="12"/>
      <c r="BJ2789" s="13"/>
      <c r="BK2789" s="13"/>
      <c r="BL2789" s="13"/>
      <c r="BM2789" s="13"/>
      <c r="BN2789" s="13"/>
    </row>
    <row r="2790" spans="4:66" x14ac:dyDescent="0.25">
      <c r="D2790"/>
      <c r="E2790" s="10"/>
      <c r="F2790" s="10"/>
      <c r="G2790" s="10"/>
      <c r="H2790" s="10"/>
      <c r="I2790" s="10"/>
      <c r="J2790" s="10"/>
      <c r="K2790" s="11"/>
      <c r="L2790" s="11"/>
      <c r="M2790" s="12"/>
      <c r="N2790" s="12"/>
      <c r="O2790" s="12"/>
      <c r="P2790" s="12"/>
      <c r="Q2790" s="12"/>
      <c r="R2790" s="12"/>
      <c r="S2790" s="12"/>
      <c r="T2790" s="12"/>
      <c r="U2790" s="12"/>
      <c r="V2790" s="12"/>
      <c r="W2790" s="12"/>
      <c r="X2790" s="12"/>
      <c r="Y2790" s="12"/>
      <c r="Z2790" s="12"/>
      <c r="AA2790" s="12"/>
      <c r="AB2790" s="12"/>
      <c r="AC2790" s="12"/>
      <c r="AD2790" s="12"/>
      <c r="AE2790" s="12"/>
      <c r="AF2790" s="12"/>
      <c r="AG2790" s="12"/>
      <c r="AH2790" s="12"/>
      <c r="AI2790" s="12"/>
      <c r="AJ2790" s="12"/>
      <c r="AK2790" s="12"/>
      <c r="AL2790" s="12"/>
      <c r="AM2790" s="12"/>
      <c r="AN2790" s="12"/>
      <c r="AO2790" s="12"/>
      <c r="AP2790" s="12"/>
      <c r="AQ2790" s="12"/>
      <c r="AR2790" s="12"/>
      <c r="AS2790" s="12"/>
      <c r="AT2790" s="12"/>
      <c r="AU2790" s="12"/>
      <c r="AV2790" s="12"/>
      <c r="AW2790" s="12"/>
      <c r="AX2790" s="12"/>
      <c r="AY2790" s="12"/>
      <c r="AZ2790" s="12"/>
      <c r="BA2790" s="12"/>
      <c r="BB2790" s="12"/>
      <c r="BC2790" s="12"/>
      <c r="BD2790" s="12"/>
      <c r="BE2790" s="12"/>
      <c r="BF2790" s="12"/>
      <c r="BG2790" s="12"/>
      <c r="BH2790" s="12"/>
      <c r="BI2790" s="12"/>
      <c r="BJ2790" s="13"/>
      <c r="BK2790" s="13"/>
      <c r="BL2790" s="13"/>
      <c r="BM2790" s="13"/>
      <c r="BN2790" s="13"/>
    </row>
    <row r="2791" spans="4:66" x14ac:dyDescent="0.25">
      <c r="D2791"/>
      <c r="E2791" s="10"/>
      <c r="F2791" s="10"/>
      <c r="G2791" s="10"/>
      <c r="H2791" s="10"/>
      <c r="I2791" s="10"/>
      <c r="J2791" s="10"/>
      <c r="K2791" s="11"/>
      <c r="L2791" s="11"/>
      <c r="M2791" s="12"/>
      <c r="N2791" s="12"/>
      <c r="O2791" s="12"/>
      <c r="P2791" s="12"/>
      <c r="Q2791" s="12"/>
      <c r="R2791" s="12"/>
      <c r="S2791" s="12"/>
      <c r="T2791" s="12"/>
      <c r="U2791" s="12"/>
      <c r="V2791" s="12"/>
      <c r="W2791" s="12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2"/>
      <c r="AS2791" s="12"/>
      <c r="AT2791" s="12"/>
      <c r="AU2791" s="12"/>
      <c r="AV2791" s="12"/>
      <c r="AW2791" s="12"/>
      <c r="AX2791" s="12"/>
      <c r="AY2791" s="12"/>
      <c r="AZ2791" s="12"/>
      <c r="BA2791" s="12"/>
      <c r="BB2791" s="12"/>
      <c r="BC2791" s="12"/>
      <c r="BD2791" s="12"/>
      <c r="BE2791" s="12"/>
      <c r="BF2791" s="12"/>
      <c r="BG2791" s="12"/>
      <c r="BH2791" s="12"/>
      <c r="BI2791" s="12"/>
      <c r="BJ2791" s="13"/>
      <c r="BK2791" s="13"/>
      <c r="BL2791" s="13"/>
      <c r="BM2791" s="13"/>
      <c r="BN2791" s="13"/>
    </row>
    <row r="2792" spans="4:66" x14ac:dyDescent="0.25">
      <c r="D2792"/>
      <c r="E2792" s="10"/>
      <c r="F2792" s="10"/>
      <c r="G2792" s="10"/>
      <c r="H2792" s="10"/>
      <c r="I2792" s="10"/>
      <c r="J2792" s="10"/>
      <c r="K2792" s="11"/>
      <c r="L2792" s="11"/>
      <c r="M2792" s="12"/>
      <c r="N2792" s="12"/>
      <c r="O2792" s="12"/>
      <c r="P2792" s="12"/>
      <c r="Q2792" s="12"/>
      <c r="R2792" s="12"/>
      <c r="S2792" s="12"/>
      <c r="T2792" s="12"/>
      <c r="U2792" s="12"/>
      <c r="V2792" s="12"/>
      <c r="W2792" s="12"/>
      <c r="X2792" s="12"/>
      <c r="Y2792" s="12"/>
      <c r="Z2792" s="12"/>
      <c r="AA2792" s="12"/>
      <c r="AB2792" s="12"/>
      <c r="AC2792" s="12"/>
      <c r="AD2792" s="12"/>
      <c r="AE2792" s="12"/>
      <c r="AF2792" s="12"/>
      <c r="AG2792" s="12"/>
      <c r="AH2792" s="12"/>
      <c r="AI2792" s="12"/>
      <c r="AJ2792" s="12"/>
      <c r="AK2792" s="12"/>
      <c r="AL2792" s="12"/>
      <c r="AM2792" s="12"/>
      <c r="AN2792" s="12"/>
      <c r="AO2792" s="12"/>
      <c r="AP2792" s="12"/>
      <c r="AQ2792" s="12"/>
      <c r="AR2792" s="12"/>
      <c r="AS2792" s="12"/>
      <c r="AT2792" s="12"/>
      <c r="AU2792" s="12"/>
      <c r="AV2792" s="12"/>
      <c r="AW2792" s="12"/>
      <c r="AX2792" s="12"/>
      <c r="AY2792" s="12"/>
      <c r="AZ2792" s="12"/>
      <c r="BA2792" s="12"/>
      <c r="BB2792" s="12"/>
      <c r="BC2792" s="12"/>
      <c r="BD2792" s="12"/>
      <c r="BE2792" s="12"/>
      <c r="BF2792" s="12"/>
      <c r="BG2792" s="12"/>
      <c r="BH2792" s="12"/>
      <c r="BI2792" s="12"/>
      <c r="BJ2792" s="13"/>
      <c r="BK2792" s="13"/>
      <c r="BL2792" s="13"/>
      <c r="BM2792" s="13"/>
      <c r="BN2792" s="13"/>
    </row>
    <row r="2793" spans="4:66" x14ac:dyDescent="0.25">
      <c r="D2793"/>
      <c r="E2793" s="10"/>
      <c r="F2793" s="10"/>
      <c r="G2793" s="10"/>
      <c r="H2793" s="10"/>
      <c r="I2793" s="10"/>
      <c r="J2793" s="10"/>
      <c r="K2793" s="11"/>
      <c r="L2793" s="11"/>
      <c r="M2793" s="12"/>
      <c r="N2793" s="12"/>
      <c r="O2793" s="12"/>
      <c r="P2793" s="12"/>
      <c r="Q2793" s="12"/>
      <c r="R2793" s="12"/>
      <c r="S2793" s="12"/>
      <c r="T2793" s="12"/>
      <c r="U2793" s="12"/>
      <c r="V2793" s="12"/>
      <c r="W2793" s="12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2"/>
      <c r="AS2793" s="12"/>
      <c r="AT2793" s="12"/>
      <c r="AU2793" s="12"/>
      <c r="AV2793" s="12"/>
      <c r="AW2793" s="12"/>
      <c r="AX2793" s="12"/>
      <c r="AY2793" s="12"/>
      <c r="AZ2793" s="12"/>
      <c r="BA2793" s="12"/>
      <c r="BB2793" s="12"/>
      <c r="BC2793" s="12"/>
      <c r="BD2793" s="12"/>
      <c r="BE2793" s="12"/>
      <c r="BF2793" s="12"/>
      <c r="BG2793" s="12"/>
      <c r="BH2793" s="12"/>
      <c r="BI2793" s="12"/>
      <c r="BJ2793" s="13"/>
      <c r="BK2793" s="13"/>
      <c r="BL2793" s="13"/>
      <c r="BM2793" s="13"/>
      <c r="BN2793" s="13"/>
    </row>
    <row r="2794" spans="4:66" x14ac:dyDescent="0.25">
      <c r="D2794"/>
      <c r="E2794" s="10"/>
      <c r="F2794" s="10"/>
      <c r="G2794" s="10"/>
      <c r="H2794" s="10"/>
      <c r="I2794" s="10"/>
      <c r="J2794" s="10"/>
      <c r="K2794" s="11"/>
      <c r="L2794" s="11"/>
      <c r="M2794" s="12"/>
      <c r="N2794" s="12"/>
      <c r="O2794" s="12"/>
      <c r="P2794" s="12"/>
      <c r="Q2794" s="12"/>
      <c r="R2794" s="12"/>
      <c r="S2794" s="12"/>
      <c r="T2794" s="12"/>
      <c r="U2794" s="12"/>
      <c r="V2794" s="12"/>
      <c r="W2794" s="12"/>
      <c r="X2794" s="12"/>
      <c r="Y2794" s="12"/>
      <c r="Z2794" s="12"/>
      <c r="AA2794" s="12"/>
      <c r="AB2794" s="12"/>
      <c r="AC2794" s="12"/>
      <c r="AD2794" s="12"/>
      <c r="AE2794" s="12"/>
      <c r="AF2794" s="12"/>
      <c r="AG2794" s="12"/>
      <c r="AH2794" s="12"/>
      <c r="AI2794" s="12"/>
      <c r="AJ2794" s="12"/>
      <c r="AK2794" s="12"/>
      <c r="AL2794" s="12"/>
      <c r="AM2794" s="12"/>
      <c r="AN2794" s="12"/>
      <c r="AO2794" s="12"/>
      <c r="AP2794" s="12"/>
      <c r="AQ2794" s="12"/>
      <c r="AR2794" s="12"/>
      <c r="AS2794" s="12"/>
      <c r="AT2794" s="12"/>
      <c r="AU2794" s="12"/>
      <c r="AV2794" s="12"/>
      <c r="AW2794" s="12"/>
      <c r="AX2794" s="12"/>
      <c r="AY2794" s="12"/>
      <c r="AZ2794" s="12"/>
      <c r="BA2794" s="12"/>
      <c r="BB2794" s="12"/>
      <c r="BC2794" s="12"/>
      <c r="BD2794" s="12"/>
      <c r="BE2794" s="12"/>
      <c r="BF2794" s="12"/>
      <c r="BG2794" s="12"/>
      <c r="BH2794" s="12"/>
      <c r="BI2794" s="12"/>
      <c r="BJ2794" s="13"/>
      <c r="BK2794" s="13"/>
      <c r="BL2794" s="13"/>
      <c r="BM2794" s="13"/>
      <c r="BN2794" s="13"/>
    </row>
    <row r="2795" spans="4:66" x14ac:dyDescent="0.25">
      <c r="D2795"/>
      <c r="E2795" s="10"/>
      <c r="F2795" s="10"/>
      <c r="G2795" s="10"/>
      <c r="H2795" s="10"/>
      <c r="I2795" s="10"/>
      <c r="J2795" s="10"/>
      <c r="K2795" s="11"/>
      <c r="L2795" s="11"/>
      <c r="M2795" s="12"/>
      <c r="N2795" s="12"/>
      <c r="O2795" s="12"/>
      <c r="P2795" s="12"/>
      <c r="Q2795" s="12"/>
      <c r="R2795" s="12"/>
      <c r="S2795" s="12"/>
      <c r="T2795" s="12"/>
      <c r="U2795" s="12"/>
      <c r="V2795" s="12"/>
      <c r="W2795" s="12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2"/>
      <c r="AS2795" s="12"/>
      <c r="AT2795" s="12"/>
      <c r="AU2795" s="12"/>
      <c r="AV2795" s="12"/>
      <c r="AW2795" s="12"/>
      <c r="AX2795" s="12"/>
      <c r="AY2795" s="12"/>
      <c r="AZ2795" s="12"/>
      <c r="BA2795" s="12"/>
      <c r="BB2795" s="12"/>
      <c r="BC2795" s="12"/>
      <c r="BD2795" s="12"/>
      <c r="BE2795" s="12"/>
      <c r="BF2795" s="12"/>
      <c r="BG2795" s="12"/>
      <c r="BH2795" s="12"/>
      <c r="BI2795" s="12"/>
      <c r="BJ2795" s="13"/>
      <c r="BK2795" s="13"/>
      <c r="BL2795" s="13"/>
      <c r="BM2795" s="13"/>
      <c r="BN2795" s="13"/>
    </row>
    <row r="2796" spans="4:66" x14ac:dyDescent="0.25">
      <c r="D2796"/>
      <c r="E2796" s="10"/>
      <c r="F2796" s="10"/>
      <c r="G2796" s="10"/>
      <c r="H2796" s="10"/>
      <c r="I2796" s="10"/>
      <c r="J2796" s="10"/>
      <c r="K2796" s="11"/>
      <c r="L2796" s="11"/>
      <c r="M2796" s="12"/>
      <c r="N2796" s="12"/>
      <c r="O2796" s="12"/>
      <c r="P2796" s="12"/>
      <c r="Q2796" s="12"/>
      <c r="R2796" s="12"/>
      <c r="S2796" s="12"/>
      <c r="T2796" s="12"/>
      <c r="U2796" s="12"/>
      <c r="V2796" s="12"/>
      <c r="W2796" s="12"/>
      <c r="X2796" s="12"/>
      <c r="Y2796" s="12"/>
      <c r="Z2796" s="12"/>
      <c r="AA2796" s="12"/>
      <c r="AB2796" s="12"/>
      <c r="AC2796" s="12"/>
      <c r="AD2796" s="12"/>
      <c r="AE2796" s="12"/>
      <c r="AF2796" s="12"/>
      <c r="AG2796" s="12"/>
      <c r="AH2796" s="12"/>
      <c r="AI2796" s="12"/>
      <c r="AJ2796" s="12"/>
      <c r="AK2796" s="12"/>
      <c r="AL2796" s="12"/>
      <c r="AM2796" s="12"/>
      <c r="AN2796" s="12"/>
      <c r="AO2796" s="12"/>
      <c r="AP2796" s="12"/>
      <c r="AQ2796" s="12"/>
      <c r="AR2796" s="12"/>
      <c r="AS2796" s="12"/>
      <c r="AT2796" s="12"/>
      <c r="AU2796" s="12"/>
      <c r="AV2796" s="12"/>
      <c r="AW2796" s="12"/>
      <c r="AX2796" s="12"/>
      <c r="AY2796" s="12"/>
      <c r="AZ2796" s="12"/>
      <c r="BA2796" s="12"/>
      <c r="BB2796" s="12"/>
      <c r="BC2796" s="12"/>
      <c r="BD2796" s="12"/>
      <c r="BE2796" s="12"/>
      <c r="BF2796" s="12"/>
      <c r="BG2796" s="12"/>
      <c r="BH2796" s="12"/>
      <c r="BI2796" s="12"/>
      <c r="BJ2796" s="13"/>
      <c r="BK2796" s="13"/>
      <c r="BL2796" s="13"/>
      <c r="BM2796" s="13"/>
      <c r="BN2796" s="13"/>
    </row>
    <row r="2797" spans="4:66" x14ac:dyDescent="0.25">
      <c r="D2797"/>
      <c r="E2797" s="10"/>
      <c r="F2797" s="10"/>
      <c r="G2797" s="10"/>
      <c r="H2797" s="10"/>
      <c r="I2797" s="10"/>
      <c r="J2797" s="10"/>
      <c r="K2797" s="11"/>
      <c r="L2797" s="11"/>
      <c r="M2797" s="12"/>
      <c r="N2797" s="12"/>
      <c r="O2797" s="12"/>
      <c r="P2797" s="12"/>
      <c r="Q2797" s="12"/>
      <c r="R2797" s="12"/>
      <c r="S2797" s="12"/>
      <c r="T2797" s="12"/>
      <c r="U2797" s="12"/>
      <c r="V2797" s="12"/>
      <c r="W2797" s="12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2"/>
      <c r="AS2797" s="12"/>
      <c r="AT2797" s="12"/>
      <c r="AU2797" s="12"/>
      <c r="AV2797" s="12"/>
      <c r="AW2797" s="12"/>
      <c r="AX2797" s="12"/>
      <c r="AY2797" s="12"/>
      <c r="AZ2797" s="12"/>
      <c r="BA2797" s="12"/>
      <c r="BB2797" s="12"/>
      <c r="BC2797" s="12"/>
      <c r="BD2797" s="12"/>
      <c r="BE2797" s="12"/>
      <c r="BF2797" s="12"/>
      <c r="BG2797" s="12"/>
      <c r="BH2797" s="12"/>
      <c r="BI2797" s="12"/>
      <c r="BJ2797" s="13"/>
      <c r="BK2797" s="13"/>
      <c r="BL2797" s="13"/>
      <c r="BM2797" s="13"/>
      <c r="BN2797" s="13"/>
    </row>
    <row r="2798" spans="4:66" x14ac:dyDescent="0.25">
      <c r="D2798"/>
      <c r="E2798" s="10"/>
      <c r="F2798" s="10"/>
      <c r="G2798" s="10"/>
      <c r="H2798" s="10"/>
      <c r="I2798" s="10"/>
      <c r="J2798" s="10"/>
      <c r="K2798" s="11"/>
      <c r="L2798" s="11"/>
      <c r="M2798" s="12"/>
      <c r="N2798" s="12"/>
      <c r="O2798" s="12"/>
      <c r="P2798" s="12"/>
      <c r="Q2798" s="12"/>
      <c r="R2798" s="12"/>
      <c r="S2798" s="12"/>
      <c r="T2798" s="12"/>
      <c r="U2798" s="12"/>
      <c r="V2798" s="12"/>
      <c r="W2798" s="12"/>
      <c r="X2798" s="12"/>
      <c r="Y2798" s="12"/>
      <c r="Z2798" s="12"/>
      <c r="AA2798" s="12"/>
      <c r="AB2798" s="12"/>
      <c r="AC2798" s="12"/>
      <c r="AD2798" s="12"/>
      <c r="AE2798" s="12"/>
      <c r="AF2798" s="12"/>
      <c r="AG2798" s="12"/>
      <c r="AH2798" s="12"/>
      <c r="AI2798" s="12"/>
      <c r="AJ2798" s="12"/>
      <c r="AK2798" s="12"/>
      <c r="AL2798" s="12"/>
      <c r="AM2798" s="12"/>
      <c r="AN2798" s="12"/>
      <c r="AO2798" s="12"/>
      <c r="AP2798" s="12"/>
      <c r="AQ2798" s="12"/>
      <c r="AR2798" s="12"/>
      <c r="AS2798" s="12"/>
      <c r="AT2798" s="12"/>
      <c r="AU2798" s="12"/>
      <c r="AV2798" s="12"/>
      <c r="AW2798" s="12"/>
      <c r="AX2798" s="12"/>
      <c r="AY2798" s="12"/>
      <c r="AZ2798" s="12"/>
      <c r="BA2798" s="12"/>
      <c r="BB2798" s="12"/>
      <c r="BC2798" s="12"/>
      <c r="BD2798" s="12"/>
      <c r="BE2798" s="12"/>
      <c r="BF2798" s="12"/>
      <c r="BG2798" s="12"/>
      <c r="BH2798" s="12"/>
      <c r="BI2798" s="12"/>
      <c r="BJ2798" s="13"/>
      <c r="BK2798" s="13"/>
      <c r="BL2798" s="13"/>
      <c r="BM2798" s="13"/>
      <c r="BN2798" s="13"/>
    </row>
    <row r="2799" spans="4:66" x14ac:dyDescent="0.25">
      <c r="D2799"/>
      <c r="E2799" s="10"/>
      <c r="F2799" s="10"/>
      <c r="G2799" s="10"/>
      <c r="H2799" s="10"/>
      <c r="I2799" s="10"/>
      <c r="J2799" s="10"/>
      <c r="K2799" s="11"/>
      <c r="L2799" s="11"/>
      <c r="M2799" s="12"/>
      <c r="N2799" s="12"/>
      <c r="O2799" s="12"/>
      <c r="P2799" s="12"/>
      <c r="Q2799" s="12"/>
      <c r="R2799" s="12"/>
      <c r="S2799" s="12"/>
      <c r="T2799" s="12"/>
      <c r="U2799" s="12"/>
      <c r="V2799" s="12"/>
      <c r="W2799" s="12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2"/>
      <c r="AS2799" s="12"/>
      <c r="AT2799" s="12"/>
      <c r="AU2799" s="12"/>
      <c r="AV2799" s="12"/>
      <c r="AW2799" s="12"/>
      <c r="AX2799" s="12"/>
      <c r="AY2799" s="12"/>
      <c r="AZ2799" s="12"/>
      <c r="BA2799" s="12"/>
      <c r="BB2799" s="12"/>
      <c r="BC2799" s="12"/>
      <c r="BD2799" s="12"/>
      <c r="BE2799" s="12"/>
      <c r="BF2799" s="12"/>
      <c r="BG2799" s="12"/>
      <c r="BH2799" s="12"/>
      <c r="BI2799" s="12"/>
      <c r="BJ2799" s="13"/>
      <c r="BK2799" s="13"/>
      <c r="BL2799" s="13"/>
      <c r="BM2799" s="13"/>
      <c r="BN2799" s="13"/>
    </row>
    <row r="2800" spans="4:66" x14ac:dyDescent="0.25">
      <c r="D2800"/>
      <c r="E2800" s="10"/>
      <c r="F2800" s="10"/>
      <c r="G2800" s="10"/>
      <c r="H2800" s="10"/>
      <c r="I2800" s="10"/>
      <c r="J2800" s="10"/>
      <c r="K2800" s="11"/>
      <c r="L2800" s="11"/>
      <c r="M2800" s="12"/>
      <c r="N2800" s="12"/>
      <c r="O2800" s="12"/>
      <c r="P2800" s="12"/>
      <c r="Q2800" s="12"/>
      <c r="R2800" s="12"/>
      <c r="S2800" s="12"/>
      <c r="T2800" s="12"/>
      <c r="U2800" s="12"/>
      <c r="V2800" s="12"/>
      <c r="W2800" s="12"/>
      <c r="X2800" s="12"/>
      <c r="Y2800" s="12"/>
      <c r="Z2800" s="12"/>
      <c r="AA2800" s="12"/>
      <c r="AB2800" s="12"/>
      <c r="AC2800" s="12"/>
      <c r="AD2800" s="12"/>
      <c r="AE2800" s="12"/>
      <c r="AF2800" s="12"/>
      <c r="AG2800" s="12"/>
      <c r="AH2800" s="12"/>
      <c r="AI2800" s="12"/>
      <c r="AJ2800" s="12"/>
      <c r="AK2800" s="12"/>
      <c r="AL2800" s="12"/>
      <c r="AM2800" s="12"/>
      <c r="AN2800" s="12"/>
      <c r="AO2800" s="12"/>
      <c r="AP2800" s="12"/>
      <c r="AQ2800" s="12"/>
      <c r="AR2800" s="12"/>
      <c r="AS2800" s="12"/>
      <c r="AT2800" s="12"/>
      <c r="AU2800" s="12"/>
      <c r="AV2800" s="12"/>
      <c r="AW2800" s="12"/>
      <c r="AX2800" s="12"/>
      <c r="AY2800" s="12"/>
      <c r="AZ2800" s="12"/>
      <c r="BA2800" s="12"/>
      <c r="BB2800" s="12"/>
      <c r="BC2800" s="12"/>
      <c r="BD2800" s="12"/>
      <c r="BE2800" s="12"/>
      <c r="BF2800" s="12"/>
      <c r="BG2800" s="12"/>
      <c r="BH2800" s="12"/>
      <c r="BI2800" s="12"/>
      <c r="BJ2800" s="13"/>
      <c r="BK2800" s="13"/>
      <c r="BL2800" s="13"/>
      <c r="BM2800" s="13"/>
      <c r="BN2800" s="13"/>
    </row>
    <row r="2801" spans="4:66" x14ac:dyDescent="0.25">
      <c r="D2801"/>
      <c r="E2801" s="10"/>
      <c r="F2801" s="10"/>
      <c r="G2801" s="10"/>
      <c r="H2801" s="10"/>
      <c r="I2801" s="10"/>
      <c r="J2801" s="10"/>
      <c r="K2801" s="11"/>
      <c r="L2801" s="11"/>
      <c r="M2801" s="12"/>
      <c r="N2801" s="12"/>
      <c r="O2801" s="12"/>
      <c r="P2801" s="12"/>
      <c r="Q2801" s="12"/>
      <c r="R2801" s="12"/>
      <c r="S2801" s="12"/>
      <c r="T2801" s="12"/>
      <c r="U2801" s="12"/>
      <c r="V2801" s="12"/>
      <c r="W2801" s="12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2"/>
      <c r="AS2801" s="12"/>
      <c r="AT2801" s="12"/>
      <c r="AU2801" s="12"/>
      <c r="AV2801" s="12"/>
      <c r="AW2801" s="12"/>
      <c r="AX2801" s="12"/>
      <c r="AY2801" s="12"/>
      <c r="AZ2801" s="12"/>
      <c r="BA2801" s="12"/>
      <c r="BB2801" s="12"/>
      <c r="BC2801" s="12"/>
      <c r="BD2801" s="12"/>
      <c r="BE2801" s="12"/>
      <c r="BF2801" s="12"/>
      <c r="BG2801" s="12"/>
      <c r="BH2801" s="12"/>
      <c r="BI2801" s="12"/>
      <c r="BJ2801" s="13"/>
      <c r="BK2801" s="13"/>
      <c r="BL2801" s="13"/>
      <c r="BM2801" s="13"/>
      <c r="BN2801" s="13"/>
    </row>
    <row r="2802" spans="4:66" x14ac:dyDescent="0.25">
      <c r="D2802"/>
      <c r="E2802" s="10"/>
      <c r="F2802" s="10"/>
      <c r="G2802" s="10"/>
      <c r="H2802" s="10"/>
      <c r="I2802" s="10"/>
      <c r="J2802" s="10"/>
      <c r="K2802" s="11"/>
      <c r="L2802" s="11"/>
      <c r="M2802" s="12"/>
      <c r="N2802" s="12"/>
      <c r="O2802" s="12"/>
      <c r="P2802" s="12"/>
      <c r="Q2802" s="12"/>
      <c r="R2802" s="12"/>
      <c r="S2802" s="12"/>
      <c r="T2802" s="12"/>
      <c r="U2802" s="12"/>
      <c r="V2802" s="12"/>
      <c r="W2802" s="12"/>
      <c r="X2802" s="12"/>
      <c r="Y2802" s="12"/>
      <c r="Z2802" s="12"/>
      <c r="AA2802" s="12"/>
      <c r="AB2802" s="12"/>
      <c r="AC2802" s="12"/>
      <c r="AD2802" s="12"/>
      <c r="AE2802" s="12"/>
      <c r="AF2802" s="12"/>
      <c r="AG2802" s="12"/>
      <c r="AH2802" s="12"/>
      <c r="AI2802" s="12"/>
      <c r="AJ2802" s="12"/>
      <c r="AK2802" s="12"/>
      <c r="AL2802" s="12"/>
      <c r="AM2802" s="12"/>
      <c r="AN2802" s="12"/>
      <c r="AO2802" s="12"/>
      <c r="AP2802" s="12"/>
      <c r="AQ2802" s="12"/>
      <c r="AR2802" s="12"/>
      <c r="AS2802" s="12"/>
      <c r="AT2802" s="12"/>
      <c r="AU2802" s="12"/>
      <c r="AV2802" s="12"/>
      <c r="AW2802" s="12"/>
      <c r="AX2802" s="12"/>
      <c r="AY2802" s="12"/>
      <c r="AZ2802" s="12"/>
      <c r="BA2802" s="12"/>
      <c r="BB2802" s="12"/>
      <c r="BC2802" s="12"/>
      <c r="BD2802" s="12"/>
      <c r="BE2802" s="12"/>
      <c r="BF2802" s="12"/>
      <c r="BG2802" s="12"/>
      <c r="BH2802" s="12"/>
      <c r="BI2802" s="12"/>
      <c r="BJ2802" s="13"/>
      <c r="BK2802" s="13"/>
      <c r="BL2802" s="13"/>
      <c r="BM2802" s="13"/>
      <c r="BN2802" s="13"/>
    </row>
    <row r="2803" spans="4:66" x14ac:dyDescent="0.25">
      <c r="D2803"/>
      <c r="E2803" s="10"/>
      <c r="F2803" s="10"/>
      <c r="G2803" s="10"/>
      <c r="H2803" s="10"/>
      <c r="I2803" s="10"/>
      <c r="J2803" s="10"/>
      <c r="K2803" s="11"/>
      <c r="L2803" s="11"/>
      <c r="M2803" s="12"/>
      <c r="N2803" s="12"/>
      <c r="O2803" s="12"/>
      <c r="P2803" s="12"/>
      <c r="Q2803" s="12"/>
      <c r="R2803" s="12"/>
      <c r="S2803" s="12"/>
      <c r="T2803" s="12"/>
      <c r="U2803" s="12"/>
      <c r="V2803" s="12"/>
      <c r="W2803" s="12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2"/>
      <c r="AS2803" s="12"/>
      <c r="AT2803" s="12"/>
      <c r="AU2803" s="12"/>
      <c r="AV2803" s="12"/>
      <c r="AW2803" s="12"/>
      <c r="AX2803" s="12"/>
      <c r="AY2803" s="12"/>
      <c r="AZ2803" s="12"/>
      <c r="BA2803" s="12"/>
      <c r="BB2803" s="12"/>
      <c r="BC2803" s="12"/>
      <c r="BD2803" s="12"/>
      <c r="BE2803" s="12"/>
      <c r="BF2803" s="12"/>
      <c r="BG2803" s="12"/>
      <c r="BH2803" s="12"/>
      <c r="BI2803" s="12"/>
      <c r="BJ2803" s="13"/>
      <c r="BK2803" s="13"/>
      <c r="BL2803" s="13"/>
      <c r="BM2803" s="13"/>
      <c r="BN2803" s="13"/>
    </row>
    <row r="2804" spans="4:66" x14ac:dyDescent="0.25">
      <c r="D2804"/>
      <c r="E2804" s="10"/>
      <c r="F2804" s="10"/>
      <c r="G2804" s="10"/>
      <c r="H2804" s="10"/>
      <c r="I2804" s="10"/>
      <c r="J2804" s="10"/>
      <c r="K2804" s="11"/>
      <c r="L2804" s="11"/>
      <c r="M2804" s="12"/>
      <c r="N2804" s="12"/>
      <c r="O2804" s="12"/>
      <c r="P2804" s="12"/>
      <c r="Q2804" s="12"/>
      <c r="R2804" s="12"/>
      <c r="S2804" s="12"/>
      <c r="T2804" s="12"/>
      <c r="U2804" s="12"/>
      <c r="V2804" s="12"/>
      <c r="W2804" s="12"/>
      <c r="X2804" s="12"/>
      <c r="Y2804" s="12"/>
      <c r="Z2804" s="12"/>
      <c r="AA2804" s="12"/>
      <c r="AB2804" s="12"/>
      <c r="AC2804" s="12"/>
      <c r="AD2804" s="12"/>
      <c r="AE2804" s="12"/>
      <c r="AF2804" s="12"/>
      <c r="AG2804" s="12"/>
      <c r="AH2804" s="12"/>
      <c r="AI2804" s="12"/>
      <c r="AJ2804" s="12"/>
      <c r="AK2804" s="12"/>
      <c r="AL2804" s="12"/>
      <c r="AM2804" s="12"/>
      <c r="AN2804" s="12"/>
      <c r="AO2804" s="12"/>
      <c r="AP2804" s="12"/>
      <c r="AQ2804" s="12"/>
      <c r="AR2804" s="12"/>
      <c r="AS2804" s="12"/>
      <c r="AT2804" s="12"/>
      <c r="AU2804" s="12"/>
      <c r="AV2804" s="12"/>
      <c r="AW2804" s="12"/>
      <c r="AX2804" s="12"/>
      <c r="AY2804" s="12"/>
      <c r="AZ2804" s="12"/>
      <c r="BA2804" s="12"/>
      <c r="BB2804" s="12"/>
      <c r="BC2804" s="12"/>
      <c r="BD2804" s="12"/>
      <c r="BE2804" s="12"/>
      <c r="BF2804" s="12"/>
      <c r="BG2804" s="12"/>
      <c r="BH2804" s="12"/>
      <c r="BI2804" s="12"/>
      <c r="BJ2804" s="13"/>
      <c r="BK2804" s="13"/>
      <c r="BL2804" s="13"/>
      <c r="BM2804" s="13"/>
      <c r="BN2804" s="13"/>
    </row>
    <row r="2805" spans="4:66" x14ac:dyDescent="0.25">
      <c r="D2805"/>
      <c r="E2805" s="10"/>
      <c r="F2805" s="10"/>
      <c r="G2805" s="10"/>
      <c r="H2805" s="10"/>
      <c r="I2805" s="10"/>
      <c r="J2805" s="10"/>
      <c r="K2805" s="11"/>
      <c r="L2805" s="11"/>
      <c r="M2805" s="12"/>
      <c r="N2805" s="12"/>
      <c r="O2805" s="12"/>
      <c r="P2805" s="12"/>
      <c r="Q2805" s="12"/>
      <c r="R2805" s="12"/>
      <c r="S2805" s="12"/>
      <c r="T2805" s="12"/>
      <c r="U2805" s="12"/>
      <c r="V2805" s="12"/>
      <c r="W2805" s="12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2"/>
      <c r="AS2805" s="12"/>
      <c r="AT2805" s="12"/>
      <c r="AU2805" s="12"/>
      <c r="AV2805" s="12"/>
      <c r="AW2805" s="12"/>
      <c r="AX2805" s="12"/>
      <c r="AY2805" s="12"/>
      <c r="AZ2805" s="12"/>
      <c r="BA2805" s="12"/>
      <c r="BB2805" s="12"/>
      <c r="BC2805" s="12"/>
      <c r="BD2805" s="12"/>
      <c r="BE2805" s="12"/>
      <c r="BF2805" s="12"/>
      <c r="BG2805" s="12"/>
      <c r="BH2805" s="12"/>
      <c r="BI2805" s="12"/>
      <c r="BJ2805" s="13"/>
      <c r="BK2805" s="13"/>
      <c r="BL2805" s="13"/>
      <c r="BM2805" s="13"/>
      <c r="BN2805" s="13"/>
    </row>
    <row r="2806" spans="4:66" x14ac:dyDescent="0.25">
      <c r="D2806"/>
      <c r="E2806" s="10"/>
      <c r="F2806" s="10"/>
      <c r="G2806" s="10"/>
      <c r="H2806" s="10"/>
      <c r="I2806" s="10"/>
      <c r="J2806" s="10"/>
      <c r="K2806" s="11"/>
      <c r="L2806" s="11"/>
      <c r="M2806" s="12"/>
      <c r="N2806" s="12"/>
      <c r="O2806" s="12"/>
      <c r="P2806" s="12"/>
      <c r="Q2806" s="12"/>
      <c r="R2806" s="12"/>
      <c r="S2806" s="12"/>
      <c r="T2806" s="12"/>
      <c r="U2806" s="12"/>
      <c r="V2806" s="12"/>
      <c r="W2806" s="12"/>
      <c r="X2806" s="12"/>
      <c r="Y2806" s="12"/>
      <c r="Z2806" s="12"/>
      <c r="AA2806" s="12"/>
      <c r="AB2806" s="12"/>
      <c r="AC2806" s="12"/>
      <c r="AD2806" s="12"/>
      <c r="AE2806" s="12"/>
      <c r="AF2806" s="12"/>
      <c r="AG2806" s="12"/>
      <c r="AH2806" s="12"/>
      <c r="AI2806" s="12"/>
      <c r="AJ2806" s="12"/>
      <c r="AK2806" s="12"/>
      <c r="AL2806" s="12"/>
      <c r="AM2806" s="12"/>
      <c r="AN2806" s="12"/>
      <c r="AO2806" s="12"/>
      <c r="AP2806" s="12"/>
      <c r="AQ2806" s="12"/>
      <c r="AR2806" s="12"/>
      <c r="AS2806" s="12"/>
      <c r="AT2806" s="12"/>
      <c r="AU2806" s="12"/>
      <c r="AV2806" s="12"/>
      <c r="AW2806" s="12"/>
      <c r="AX2806" s="12"/>
      <c r="AY2806" s="12"/>
      <c r="AZ2806" s="12"/>
      <c r="BA2806" s="12"/>
      <c r="BB2806" s="12"/>
      <c r="BC2806" s="12"/>
      <c r="BD2806" s="12"/>
      <c r="BE2806" s="12"/>
      <c r="BF2806" s="12"/>
      <c r="BG2806" s="12"/>
      <c r="BH2806" s="12"/>
      <c r="BI2806" s="12"/>
      <c r="BJ2806" s="13"/>
      <c r="BK2806" s="13"/>
      <c r="BL2806" s="13"/>
      <c r="BM2806" s="13"/>
      <c r="BN2806" s="13"/>
    </row>
    <row r="2807" spans="4:66" x14ac:dyDescent="0.25">
      <c r="D2807"/>
      <c r="E2807" s="10"/>
      <c r="F2807" s="10"/>
      <c r="G2807" s="10"/>
      <c r="H2807" s="10"/>
      <c r="I2807" s="10"/>
      <c r="J2807" s="10"/>
      <c r="K2807" s="11"/>
      <c r="L2807" s="11"/>
      <c r="M2807" s="12"/>
      <c r="N2807" s="12"/>
      <c r="O2807" s="12"/>
      <c r="P2807" s="12"/>
      <c r="Q2807" s="12"/>
      <c r="R2807" s="12"/>
      <c r="S2807" s="12"/>
      <c r="T2807" s="12"/>
      <c r="U2807" s="12"/>
      <c r="V2807" s="12"/>
      <c r="W2807" s="12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2"/>
      <c r="AS2807" s="12"/>
      <c r="AT2807" s="12"/>
      <c r="AU2807" s="12"/>
      <c r="AV2807" s="12"/>
      <c r="AW2807" s="12"/>
      <c r="AX2807" s="12"/>
      <c r="AY2807" s="12"/>
      <c r="AZ2807" s="12"/>
      <c r="BA2807" s="12"/>
      <c r="BB2807" s="12"/>
      <c r="BC2807" s="12"/>
      <c r="BD2807" s="12"/>
      <c r="BE2807" s="12"/>
      <c r="BF2807" s="12"/>
      <c r="BG2807" s="12"/>
      <c r="BH2807" s="12"/>
      <c r="BI2807" s="12"/>
      <c r="BJ2807" s="13"/>
      <c r="BK2807" s="13"/>
      <c r="BL2807" s="13"/>
      <c r="BM2807" s="13"/>
      <c r="BN2807" s="13"/>
    </row>
    <row r="2808" spans="4:66" x14ac:dyDescent="0.25">
      <c r="D2808"/>
      <c r="E2808" s="10"/>
      <c r="F2808" s="10"/>
      <c r="G2808" s="10"/>
      <c r="H2808" s="10"/>
      <c r="I2808" s="10"/>
      <c r="J2808" s="10"/>
      <c r="K2808" s="11"/>
      <c r="L2808" s="11"/>
      <c r="M2808" s="12"/>
      <c r="N2808" s="12"/>
      <c r="O2808" s="12"/>
      <c r="P2808" s="12"/>
      <c r="Q2808" s="12"/>
      <c r="R2808" s="12"/>
      <c r="S2808" s="12"/>
      <c r="T2808" s="12"/>
      <c r="U2808" s="12"/>
      <c r="V2808" s="12"/>
      <c r="W2808" s="12"/>
      <c r="X2808" s="12"/>
      <c r="Y2808" s="12"/>
      <c r="Z2808" s="12"/>
      <c r="AA2808" s="12"/>
      <c r="AB2808" s="12"/>
      <c r="AC2808" s="12"/>
      <c r="AD2808" s="12"/>
      <c r="AE2808" s="12"/>
      <c r="AF2808" s="12"/>
      <c r="AG2808" s="12"/>
      <c r="AH2808" s="12"/>
      <c r="AI2808" s="12"/>
      <c r="AJ2808" s="12"/>
      <c r="AK2808" s="12"/>
      <c r="AL2808" s="12"/>
      <c r="AM2808" s="12"/>
      <c r="AN2808" s="12"/>
      <c r="AO2808" s="12"/>
      <c r="AP2808" s="12"/>
      <c r="AQ2808" s="12"/>
      <c r="AR2808" s="12"/>
      <c r="AS2808" s="12"/>
      <c r="AT2808" s="12"/>
      <c r="AU2808" s="12"/>
      <c r="AV2808" s="12"/>
      <c r="AW2808" s="12"/>
      <c r="AX2808" s="12"/>
      <c r="AY2808" s="12"/>
      <c r="AZ2808" s="12"/>
      <c r="BA2808" s="12"/>
      <c r="BB2808" s="12"/>
      <c r="BC2808" s="12"/>
      <c r="BD2808" s="12"/>
      <c r="BE2808" s="12"/>
      <c r="BF2808" s="12"/>
      <c r="BG2808" s="12"/>
      <c r="BH2808" s="12"/>
      <c r="BI2808" s="12"/>
      <c r="BJ2808" s="13"/>
      <c r="BK2808" s="13"/>
      <c r="BL2808" s="13"/>
      <c r="BM2808" s="13"/>
      <c r="BN2808" s="13"/>
    </row>
    <row r="2809" spans="4:66" x14ac:dyDescent="0.25">
      <c r="D2809"/>
      <c r="E2809" s="10"/>
      <c r="F2809" s="10"/>
      <c r="G2809" s="10"/>
      <c r="H2809" s="10"/>
      <c r="I2809" s="10"/>
      <c r="J2809" s="10"/>
      <c r="K2809" s="11"/>
      <c r="L2809" s="11"/>
      <c r="M2809" s="12"/>
      <c r="N2809" s="12"/>
      <c r="O2809" s="12"/>
      <c r="P2809" s="12"/>
      <c r="Q2809" s="12"/>
      <c r="R2809" s="12"/>
      <c r="S2809" s="12"/>
      <c r="T2809" s="12"/>
      <c r="U2809" s="12"/>
      <c r="V2809" s="12"/>
      <c r="W2809" s="12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2"/>
      <c r="AS2809" s="12"/>
      <c r="AT2809" s="12"/>
      <c r="AU2809" s="12"/>
      <c r="AV2809" s="12"/>
      <c r="AW2809" s="12"/>
      <c r="AX2809" s="12"/>
      <c r="AY2809" s="12"/>
      <c r="AZ2809" s="12"/>
      <c r="BA2809" s="12"/>
      <c r="BB2809" s="12"/>
      <c r="BC2809" s="12"/>
      <c r="BD2809" s="12"/>
      <c r="BE2809" s="12"/>
      <c r="BF2809" s="12"/>
      <c r="BG2809" s="12"/>
      <c r="BH2809" s="12"/>
      <c r="BI2809" s="12"/>
      <c r="BJ2809" s="13"/>
      <c r="BK2809" s="13"/>
      <c r="BL2809" s="13"/>
      <c r="BM2809" s="13"/>
      <c r="BN2809" s="13"/>
    </row>
    <row r="2810" spans="4:66" x14ac:dyDescent="0.25">
      <c r="D2810"/>
      <c r="E2810" s="10"/>
      <c r="F2810" s="10"/>
      <c r="G2810" s="10"/>
      <c r="H2810" s="10"/>
      <c r="I2810" s="10"/>
      <c r="J2810" s="10"/>
      <c r="K2810" s="11"/>
      <c r="L2810" s="11"/>
      <c r="M2810" s="12"/>
      <c r="N2810" s="12"/>
      <c r="O2810" s="12"/>
      <c r="P2810" s="12"/>
      <c r="Q2810" s="12"/>
      <c r="R2810" s="12"/>
      <c r="S2810" s="12"/>
      <c r="T2810" s="12"/>
      <c r="U2810" s="12"/>
      <c r="V2810" s="12"/>
      <c r="W2810" s="12"/>
      <c r="X2810" s="12"/>
      <c r="Y2810" s="12"/>
      <c r="Z2810" s="12"/>
      <c r="AA2810" s="12"/>
      <c r="AB2810" s="12"/>
      <c r="AC2810" s="12"/>
      <c r="AD2810" s="12"/>
      <c r="AE2810" s="12"/>
      <c r="AF2810" s="12"/>
      <c r="AG2810" s="12"/>
      <c r="AH2810" s="12"/>
      <c r="AI2810" s="12"/>
      <c r="AJ2810" s="12"/>
      <c r="AK2810" s="12"/>
      <c r="AL2810" s="12"/>
      <c r="AM2810" s="12"/>
      <c r="AN2810" s="12"/>
      <c r="AO2810" s="12"/>
      <c r="AP2810" s="12"/>
      <c r="AQ2810" s="12"/>
      <c r="AR2810" s="12"/>
      <c r="AS2810" s="12"/>
      <c r="AT2810" s="12"/>
      <c r="AU2810" s="12"/>
      <c r="AV2810" s="12"/>
      <c r="AW2810" s="12"/>
      <c r="AX2810" s="12"/>
      <c r="AY2810" s="12"/>
      <c r="AZ2810" s="12"/>
      <c r="BA2810" s="12"/>
      <c r="BB2810" s="12"/>
      <c r="BC2810" s="12"/>
      <c r="BD2810" s="12"/>
      <c r="BE2810" s="12"/>
      <c r="BF2810" s="12"/>
      <c r="BG2810" s="12"/>
      <c r="BH2810" s="12"/>
      <c r="BI2810" s="12"/>
      <c r="BJ2810" s="13"/>
      <c r="BK2810" s="13"/>
      <c r="BL2810" s="13"/>
      <c r="BM2810" s="13"/>
      <c r="BN2810" s="13"/>
    </row>
    <row r="2811" spans="4:66" x14ac:dyDescent="0.25">
      <c r="D2811"/>
      <c r="E2811" s="10"/>
      <c r="F2811" s="10"/>
      <c r="G2811" s="10"/>
      <c r="H2811" s="10"/>
      <c r="I2811" s="10"/>
      <c r="J2811" s="10"/>
      <c r="K2811" s="11"/>
      <c r="L2811" s="11"/>
      <c r="M2811" s="12"/>
      <c r="N2811" s="12"/>
      <c r="O2811" s="12"/>
      <c r="P2811" s="12"/>
      <c r="Q2811" s="12"/>
      <c r="R2811" s="12"/>
      <c r="S2811" s="12"/>
      <c r="T2811" s="12"/>
      <c r="U2811" s="12"/>
      <c r="V2811" s="12"/>
      <c r="W2811" s="12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2"/>
      <c r="AS2811" s="12"/>
      <c r="AT2811" s="12"/>
      <c r="AU2811" s="12"/>
      <c r="AV2811" s="12"/>
      <c r="AW2811" s="12"/>
      <c r="AX2811" s="12"/>
      <c r="AY2811" s="12"/>
      <c r="AZ2811" s="12"/>
      <c r="BA2811" s="12"/>
      <c r="BB2811" s="12"/>
      <c r="BC2811" s="12"/>
      <c r="BD2811" s="12"/>
      <c r="BE2811" s="12"/>
      <c r="BF2811" s="12"/>
      <c r="BG2811" s="12"/>
      <c r="BH2811" s="12"/>
      <c r="BI2811" s="12"/>
      <c r="BJ2811" s="13"/>
      <c r="BK2811" s="13"/>
      <c r="BL2811" s="13"/>
      <c r="BM2811" s="13"/>
      <c r="BN2811" s="13"/>
    </row>
    <row r="2812" spans="4:66" x14ac:dyDescent="0.25">
      <c r="D2812"/>
      <c r="E2812" s="10"/>
      <c r="F2812" s="10"/>
      <c r="G2812" s="10"/>
      <c r="H2812" s="10"/>
      <c r="I2812" s="10"/>
      <c r="J2812" s="10"/>
      <c r="K2812" s="11"/>
      <c r="L2812" s="11"/>
      <c r="M2812" s="12"/>
      <c r="N2812" s="12"/>
      <c r="O2812" s="12"/>
      <c r="P2812" s="12"/>
      <c r="Q2812" s="12"/>
      <c r="R2812" s="12"/>
      <c r="S2812" s="12"/>
      <c r="T2812" s="12"/>
      <c r="U2812" s="12"/>
      <c r="V2812" s="12"/>
      <c r="W2812" s="12"/>
      <c r="X2812" s="12"/>
      <c r="Y2812" s="12"/>
      <c r="Z2812" s="12"/>
      <c r="AA2812" s="12"/>
      <c r="AB2812" s="12"/>
      <c r="AC2812" s="12"/>
      <c r="AD2812" s="12"/>
      <c r="AE2812" s="12"/>
      <c r="AF2812" s="12"/>
      <c r="AG2812" s="12"/>
      <c r="AH2812" s="12"/>
      <c r="AI2812" s="12"/>
      <c r="AJ2812" s="12"/>
      <c r="AK2812" s="12"/>
      <c r="AL2812" s="12"/>
      <c r="AM2812" s="12"/>
      <c r="AN2812" s="12"/>
      <c r="AO2812" s="12"/>
      <c r="AP2812" s="12"/>
      <c r="AQ2812" s="12"/>
      <c r="AR2812" s="12"/>
      <c r="AS2812" s="12"/>
      <c r="AT2812" s="12"/>
      <c r="AU2812" s="12"/>
      <c r="AV2812" s="12"/>
      <c r="AW2812" s="12"/>
      <c r="AX2812" s="12"/>
      <c r="AY2812" s="12"/>
      <c r="AZ2812" s="12"/>
      <c r="BA2812" s="12"/>
      <c r="BB2812" s="12"/>
      <c r="BC2812" s="12"/>
      <c r="BD2812" s="12"/>
      <c r="BE2812" s="12"/>
      <c r="BF2812" s="12"/>
      <c r="BG2812" s="12"/>
      <c r="BH2812" s="12"/>
      <c r="BI2812" s="12"/>
      <c r="BJ2812" s="13"/>
      <c r="BK2812" s="13"/>
      <c r="BL2812" s="13"/>
      <c r="BM2812" s="13"/>
      <c r="BN2812" s="13"/>
    </row>
    <row r="2813" spans="4:66" x14ac:dyDescent="0.25">
      <c r="D2813"/>
      <c r="E2813" s="10"/>
      <c r="F2813" s="10"/>
      <c r="G2813" s="10"/>
      <c r="H2813" s="10"/>
      <c r="I2813" s="10"/>
      <c r="J2813" s="10"/>
      <c r="K2813" s="11"/>
      <c r="L2813" s="11"/>
      <c r="M2813" s="12"/>
      <c r="N2813" s="12"/>
      <c r="O2813" s="12"/>
      <c r="P2813" s="12"/>
      <c r="Q2813" s="12"/>
      <c r="R2813" s="12"/>
      <c r="S2813" s="12"/>
      <c r="T2813" s="12"/>
      <c r="U2813" s="12"/>
      <c r="V2813" s="12"/>
      <c r="W2813" s="12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2"/>
      <c r="AS2813" s="12"/>
      <c r="AT2813" s="12"/>
      <c r="AU2813" s="12"/>
      <c r="AV2813" s="12"/>
      <c r="AW2813" s="12"/>
      <c r="AX2813" s="12"/>
      <c r="AY2813" s="12"/>
      <c r="AZ2813" s="12"/>
      <c r="BA2813" s="12"/>
      <c r="BB2813" s="12"/>
      <c r="BC2813" s="12"/>
      <c r="BD2813" s="12"/>
      <c r="BE2813" s="12"/>
      <c r="BF2813" s="12"/>
      <c r="BG2813" s="12"/>
      <c r="BH2813" s="12"/>
      <c r="BI2813" s="12"/>
      <c r="BJ2813" s="13"/>
      <c r="BK2813" s="13"/>
      <c r="BL2813" s="13"/>
      <c r="BM2813" s="13"/>
      <c r="BN2813" s="13"/>
    </row>
    <row r="2814" spans="4:66" x14ac:dyDescent="0.25">
      <c r="D2814"/>
      <c r="E2814" s="10"/>
      <c r="F2814" s="10"/>
      <c r="G2814" s="10"/>
      <c r="H2814" s="10"/>
      <c r="I2814" s="10"/>
      <c r="J2814" s="10"/>
      <c r="K2814" s="11"/>
      <c r="L2814" s="11"/>
      <c r="M2814" s="12"/>
      <c r="N2814" s="12"/>
      <c r="O2814" s="12"/>
      <c r="P2814" s="12"/>
      <c r="Q2814" s="12"/>
      <c r="R2814" s="12"/>
      <c r="S2814" s="12"/>
      <c r="T2814" s="12"/>
      <c r="U2814" s="12"/>
      <c r="V2814" s="12"/>
      <c r="W2814" s="12"/>
      <c r="X2814" s="12"/>
      <c r="Y2814" s="12"/>
      <c r="Z2814" s="12"/>
      <c r="AA2814" s="12"/>
      <c r="AB2814" s="12"/>
      <c r="AC2814" s="12"/>
      <c r="AD2814" s="12"/>
      <c r="AE2814" s="12"/>
      <c r="AF2814" s="12"/>
      <c r="AG2814" s="12"/>
      <c r="AH2814" s="12"/>
      <c r="AI2814" s="12"/>
      <c r="AJ2814" s="12"/>
      <c r="AK2814" s="12"/>
      <c r="AL2814" s="12"/>
      <c r="AM2814" s="12"/>
      <c r="AN2814" s="12"/>
      <c r="AO2814" s="12"/>
      <c r="AP2814" s="12"/>
      <c r="AQ2814" s="12"/>
      <c r="AR2814" s="12"/>
      <c r="AS2814" s="12"/>
      <c r="AT2814" s="12"/>
      <c r="AU2814" s="12"/>
      <c r="AV2814" s="12"/>
      <c r="AW2814" s="12"/>
      <c r="AX2814" s="12"/>
      <c r="AY2814" s="12"/>
      <c r="AZ2814" s="12"/>
      <c r="BA2814" s="12"/>
      <c r="BB2814" s="12"/>
      <c r="BC2814" s="12"/>
      <c r="BD2814" s="12"/>
      <c r="BE2814" s="12"/>
      <c r="BF2814" s="12"/>
      <c r="BG2814" s="12"/>
      <c r="BH2814" s="12"/>
      <c r="BI2814" s="12"/>
      <c r="BJ2814" s="13"/>
      <c r="BK2814" s="13"/>
      <c r="BL2814" s="13"/>
      <c r="BM2814" s="13"/>
      <c r="BN2814" s="13"/>
    </row>
    <row r="2815" spans="4:66" x14ac:dyDescent="0.25">
      <c r="D2815"/>
      <c r="E2815" s="10"/>
      <c r="F2815" s="10"/>
      <c r="G2815" s="10"/>
      <c r="H2815" s="10"/>
      <c r="I2815" s="10"/>
      <c r="J2815" s="10"/>
      <c r="K2815" s="11"/>
      <c r="L2815" s="11"/>
      <c r="M2815" s="12"/>
      <c r="N2815" s="12"/>
      <c r="O2815" s="12"/>
      <c r="P2815" s="12"/>
      <c r="Q2815" s="12"/>
      <c r="R2815" s="12"/>
      <c r="S2815" s="12"/>
      <c r="T2815" s="12"/>
      <c r="U2815" s="12"/>
      <c r="V2815" s="12"/>
      <c r="W2815" s="12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2"/>
      <c r="AS2815" s="12"/>
      <c r="AT2815" s="12"/>
      <c r="AU2815" s="12"/>
      <c r="AV2815" s="12"/>
      <c r="AW2815" s="12"/>
      <c r="AX2815" s="12"/>
      <c r="AY2815" s="12"/>
      <c r="AZ2815" s="12"/>
      <c r="BA2815" s="12"/>
      <c r="BB2815" s="12"/>
      <c r="BC2815" s="12"/>
      <c r="BD2815" s="12"/>
      <c r="BE2815" s="12"/>
      <c r="BF2815" s="12"/>
      <c r="BG2815" s="12"/>
      <c r="BH2815" s="12"/>
      <c r="BI2815" s="12"/>
      <c r="BJ2815" s="13"/>
      <c r="BK2815" s="13"/>
      <c r="BL2815" s="13"/>
      <c r="BM2815" s="13"/>
      <c r="BN2815" s="13"/>
    </row>
    <row r="2816" spans="4:66" x14ac:dyDescent="0.25">
      <c r="D2816"/>
      <c r="E2816" s="10"/>
      <c r="F2816" s="10"/>
      <c r="G2816" s="10"/>
      <c r="H2816" s="10"/>
      <c r="I2816" s="10"/>
      <c r="J2816" s="10"/>
      <c r="K2816" s="11"/>
      <c r="L2816" s="11"/>
      <c r="M2816" s="12"/>
      <c r="N2816" s="12"/>
      <c r="O2816" s="12"/>
      <c r="P2816" s="12"/>
      <c r="Q2816" s="12"/>
      <c r="R2816" s="12"/>
      <c r="S2816" s="12"/>
      <c r="T2816" s="12"/>
      <c r="U2816" s="12"/>
      <c r="V2816" s="12"/>
      <c r="W2816" s="12"/>
      <c r="X2816" s="12"/>
      <c r="Y2816" s="12"/>
      <c r="Z2816" s="12"/>
      <c r="AA2816" s="12"/>
      <c r="AB2816" s="12"/>
      <c r="AC2816" s="12"/>
      <c r="AD2816" s="12"/>
      <c r="AE2816" s="12"/>
      <c r="AF2816" s="12"/>
      <c r="AG2816" s="12"/>
      <c r="AH2816" s="12"/>
      <c r="AI2816" s="12"/>
      <c r="AJ2816" s="12"/>
      <c r="AK2816" s="12"/>
      <c r="AL2816" s="12"/>
      <c r="AM2816" s="12"/>
      <c r="AN2816" s="12"/>
      <c r="AO2816" s="12"/>
      <c r="AP2816" s="12"/>
      <c r="AQ2816" s="12"/>
      <c r="AR2816" s="12"/>
      <c r="AS2816" s="12"/>
      <c r="AT2816" s="12"/>
      <c r="AU2816" s="12"/>
      <c r="AV2816" s="12"/>
      <c r="AW2816" s="12"/>
      <c r="AX2816" s="12"/>
      <c r="AY2816" s="12"/>
      <c r="AZ2816" s="12"/>
      <c r="BA2816" s="12"/>
      <c r="BB2816" s="12"/>
      <c r="BC2816" s="12"/>
      <c r="BD2816" s="12"/>
      <c r="BE2816" s="12"/>
      <c r="BF2816" s="12"/>
      <c r="BG2816" s="12"/>
      <c r="BH2816" s="12"/>
      <c r="BI2816" s="12"/>
      <c r="BJ2816" s="13"/>
      <c r="BK2816" s="13"/>
      <c r="BL2816" s="13"/>
      <c r="BM2816" s="13"/>
      <c r="BN2816" s="13"/>
    </row>
    <row r="2817" spans="4:66" x14ac:dyDescent="0.25">
      <c r="D2817"/>
      <c r="E2817" s="10"/>
      <c r="F2817" s="10"/>
      <c r="G2817" s="10"/>
      <c r="H2817" s="10"/>
      <c r="I2817" s="10"/>
      <c r="J2817" s="10"/>
      <c r="K2817" s="11"/>
      <c r="L2817" s="11"/>
      <c r="M2817" s="12"/>
      <c r="N2817" s="12"/>
      <c r="O2817" s="12"/>
      <c r="P2817" s="12"/>
      <c r="Q2817" s="12"/>
      <c r="R2817" s="12"/>
      <c r="S2817" s="12"/>
      <c r="T2817" s="12"/>
      <c r="U2817" s="12"/>
      <c r="V2817" s="12"/>
      <c r="W2817" s="12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2"/>
      <c r="AS2817" s="12"/>
      <c r="AT2817" s="12"/>
      <c r="AU2817" s="12"/>
      <c r="AV2817" s="12"/>
      <c r="AW2817" s="12"/>
      <c r="AX2817" s="12"/>
      <c r="AY2817" s="12"/>
      <c r="AZ2817" s="12"/>
      <c r="BA2817" s="12"/>
      <c r="BB2817" s="12"/>
      <c r="BC2817" s="12"/>
      <c r="BD2817" s="12"/>
      <c r="BE2817" s="12"/>
      <c r="BF2817" s="12"/>
      <c r="BG2817" s="12"/>
      <c r="BH2817" s="12"/>
      <c r="BI2817" s="12"/>
      <c r="BJ2817" s="13"/>
      <c r="BK2817" s="13"/>
      <c r="BL2817" s="13"/>
      <c r="BM2817" s="13"/>
      <c r="BN2817" s="13"/>
    </row>
    <row r="2818" spans="4:66" x14ac:dyDescent="0.25">
      <c r="D2818"/>
      <c r="E2818" s="10"/>
      <c r="F2818" s="10"/>
      <c r="G2818" s="10"/>
      <c r="H2818" s="10"/>
      <c r="I2818" s="10"/>
      <c r="J2818" s="10"/>
      <c r="K2818" s="11"/>
      <c r="L2818" s="11"/>
      <c r="M2818" s="12"/>
      <c r="N2818" s="12"/>
      <c r="O2818" s="12"/>
      <c r="P2818" s="12"/>
      <c r="Q2818" s="12"/>
      <c r="R2818" s="12"/>
      <c r="S2818" s="12"/>
      <c r="T2818" s="12"/>
      <c r="U2818" s="12"/>
      <c r="V2818" s="12"/>
      <c r="W2818" s="12"/>
      <c r="X2818" s="12"/>
      <c r="Y2818" s="12"/>
      <c r="Z2818" s="12"/>
      <c r="AA2818" s="12"/>
      <c r="AB2818" s="12"/>
      <c r="AC2818" s="12"/>
      <c r="AD2818" s="12"/>
      <c r="AE2818" s="12"/>
      <c r="AF2818" s="12"/>
      <c r="AG2818" s="12"/>
      <c r="AH2818" s="12"/>
      <c r="AI2818" s="12"/>
      <c r="AJ2818" s="12"/>
      <c r="AK2818" s="12"/>
      <c r="AL2818" s="12"/>
      <c r="AM2818" s="12"/>
      <c r="AN2818" s="12"/>
      <c r="AO2818" s="12"/>
      <c r="AP2818" s="12"/>
      <c r="AQ2818" s="12"/>
      <c r="AR2818" s="12"/>
      <c r="AS2818" s="12"/>
      <c r="AT2818" s="12"/>
      <c r="AU2818" s="12"/>
      <c r="AV2818" s="12"/>
      <c r="AW2818" s="12"/>
      <c r="AX2818" s="12"/>
      <c r="AY2818" s="12"/>
      <c r="AZ2818" s="12"/>
      <c r="BA2818" s="12"/>
      <c r="BB2818" s="12"/>
      <c r="BC2818" s="12"/>
      <c r="BD2818" s="12"/>
      <c r="BE2818" s="12"/>
      <c r="BF2818" s="12"/>
      <c r="BG2818" s="12"/>
      <c r="BH2818" s="12"/>
      <c r="BI2818" s="12"/>
      <c r="BJ2818" s="13"/>
      <c r="BK2818" s="13"/>
      <c r="BL2818" s="13"/>
      <c r="BM2818" s="13"/>
      <c r="BN2818" s="13"/>
    </row>
    <row r="2819" spans="4:66" x14ac:dyDescent="0.25">
      <c r="D2819"/>
      <c r="E2819" s="10"/>
      <c r="F2819" s="10"/>
      <c r="G2819" s="10"/>
      <c r="H2819" s="10"/>
      <c r="I2819" s="10"/>
      <c r="J2819" s="10"/>
      <c r="K2819" s="11"/>
      <c r="L2819" s="11"/>
      <c r="M2819" s="12"/>
      <c r="N2819" s="12"/>
      <c r="O2819" s="12"/>
      <c r="P2819" s="12"/>
      <c r="Q2819" s="12"/>
      <c r="R2819" s="12"/>
      <c r="S2819" s="12"/>
      <c r="T2819" s="12"/>
      <c r="U2819" s="12"/>
      <c r="V2819" s="12"/>
      <c r="W2819" s="12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2"/>
      <c r="AS2819" s="12"/>
      <c r="AT2819" s="12"/>
      <c r="AU2819" s="12"/>
      <c r="AV2819" s="12"/>
      <c r="AW2819" s="12"/>
      <c r="AX2819" s="12"/>
      <c r="AY2819" s="12"/>
      <c r="AZ2819" s="12"/>
      <c r="BA2819" s="12"/>
      <c r="BB2819" s="12"/>
      <c r="BC2819" s="12"/>
      <c r="BD2819" s="12"/>
      <c r="BE2819" s="12"/>
      <c r="BF2819" s="12"/>
      <c r="BG2819" s="12"/>
      <c r="BH2819" s="12"/>
      <c r="BI2819" s="12"/>
      <c r="BJ2819" s="13"/>
      <c r="BK2819" s="13"/>
      <c r="BL2819" s="13"/>
      <c r="BM2819" s="13"/>
      <c r="BN2819" s="13"/>
    </row>
    <row r="2820" spans="4:66" x14ac:dyDescent="0.25">
      <c r="D2820"/>
      <c r="E2820" s="10"/>
      <c r="F2820" s="10"/>
      <c r="G2820" s="10"/>
      <c r="H2820" s="10"/>
      <c r="I2820" s="10"/>
      <c r="J2820" s="10"/>
      <c r="K2820" s="11"/>
      <c r="L2820" s="11"/>
      <c r="M2820" s="12"/>
      <c r="N2820" s="12"/>
      <c r="O2820" s="12"/>
      <c r="P2820" s="12"/>
      <c r="Q2820" s="12"/>
      <c r="R2820" s="12"/>
      <c r="S2820" s="12"/>
      <c r="T2820" s="12"/>
      <c r="U2820" s="12"/>
      <c r="V2820" s="12"/>
      <c r="W2820" s="12"/>
      <c r="X2820" s="12"/>
      <c r="Y2820" s="12"/>
      <c r="Z2820" s="12"/>
      <c r="AA2820" s="12"/>
      <c r="AB2820" s="12"/>
      <c r="AC2820" s="12"/>
      <c r="AD2820" s="12"/>
      <c r="AE2820" s="12"/>
      <c r="AF2820" s="12"/>
      <c r="AG2820" s="12"/>
      <c r="AH2820" s="12"/>
      <c r="AI2820" s="12"/>
      <c r="AJ2820" s="12"/>
      <c r="AK2820" s="12"/>
      <c r="AL2820" s="12"/>
      <c r="AM2820" s="12"/>
      <c r="AN2820" s="12"/>
      <c r="AO2820" s="12"/>
      <c r="AP2820" s="12"/>
      <c r="AQ2820" s="12"/>
      <c r="AR2820" s="12"/>
      <c r="AS2820" s="12"/>
      <c r="AT2820" s="12"/>
      <c r="AU2820" s="12"/>
      <c r="AV2820" s="12"/>
      <c r="AW2820" s="12"/>
      <c r="AX2820" s="12"/>
      <c r="AY2820" s="12"/>
      <c r="AZ2820" s="12"/>
      <c r="BA2820" s="12"/>
      <c r="BB2820" s="12"/>
      <c r="BC2820" s="12"/>
      <c r="BD2820" s="12"/>
      <c r="BE2820" s="12"/>
      <c r="BF2820" s="12"/>
      <c r="BG2820" s="12"/>
      <c r="BH2820" s="12"/>
      <c r="BI2820" s="12"/>
      <c r="BJ2820" s="13"/>
      <c r="BK2820" s="13"/>
      <c r="BL2820" s="13"/>
      <c r="BM2820" s="13"/>
      <c r="BN2820" s="13"/>
    </row>
    <row r="2821" spans="4:66" x14ac:dyDescent="0.25">
      <c r="D2821"/>
      <c r="E2821" s="10"/>
      <c r="F2821" s="10"/>
      <c r="G2821" s="10"/>
      <c r="H2821" s="10"/>
      <c r="I2821" s="10"/>
      <c r="J2821" s="10"/>
      <c r="K2821" s="11"/>
      <c r="L2821" s="11"/>
      <c r="M2821" s="12"/>
      <c r="N2821" s="12"/>
      <c r="O2821" s="12"/>
      <c r="P2821" s="12"/>
      <c r="Q2821" s="12"/>
      <c r="R2821" s="12"/>
      <c r="S2821" s="12"/>
      <c r="T2821" s="12"/>
      <c r="U2821" s="12"/>
      <c r="V2821" s="12"/>
      <c r="W2821" s="12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2"/>
      <c r="AS2821" s="12"/>
      <c r="AT2821" s="12"/>
      <c r="AU2821" s="12"/>
      <c r="AV2821" s="12"/>
      <c r="AW2821" s="12"/>
      <c r="AX2821" s="12"/>
      <c r="AY2821" s="12"/>
      <c r="AZ2821" s="12"/>
      <c r="BA2821" s="12"/>
      <c r="BB2821" s="12"/>
      <c r="BC2821" s="12"/>
      <c r="BD2821" s="12"/>
      <c r="BE2821" s="12"/>
      <c r="BF2821" s="12"/>
      <c r="BG2821" s="12"/>
      <c r="BH2821" s="12"/>
      <c r="BI2821" s="12"/>
      <c r="BJ2821" s="13"/>
      <c r="BK2821" s="13"/>
      <c r="BL2821" s="13"/>
      <c r="BM2821" s="13"/>
      <c r="BN2821" s="13"/>
    </row>
    <row r="2822" spans="4:66" x14ac:dyDescent="0.25">
      <c r="D2822"/>
      <c r="E2822" s="10"/>
      <c r="F2822" s="10"/>
      <c r="G2822" s="10"/>
      <c r="H2822" s="10"/>
      <c r="I2822" s="10"/>
      <c r="J2822" s="10"/>
      <c r="K2822" s="11"/>
      <c r="L2822" s="11"/>
      <c r="M2822" s="12"/>
      <c r="N2822" s="12"/>
      <c r="O2822" s="12"/>
      <c r="P2822" s="12"/>
      <c r="Q2822" s="12"/>
      <c r="R2822" s="12"/>
      <c r="S2822" s="12"/>
      <c r="T2822" s="12"/>
      <c r="U2822" s="12"/>
      <c r="V2822" s="12"/>
      <c r="W2822" s="12"/>
      <c r="X2822" s="12"/>
      <c r="Y2822" s="12"/>
      <c r="Z2822" s="12"/>
      <c r="AA2822" s="12"/>
      <c r="AB2822" s="12"/>
      <c r="AC2822" s="12"/>
      <c r="AD2822" s="12"/>
      <c r="AE2822" s="12"/>
      <c r="AF2822" s="12"/>
      <c r="AG2822" s="12"/>
      <c r="AH2822" s="12"/>
      <c r="AI2822" s="12"/>
      <c r="AJ2822" s="12"/>
      <c r="AK2822" s="12"/>
      <c r="AL2822" s="12"/>
      <c r="AM2822" s="12"/>
      <c r="AN2822" s="12"/>
      <c r="AO2822" s="12"/>
      <c r="AP2822" s="12"/>
      <c r="AQ2822" s="12"/>
      <c r="AR2822" s="12"/>
      <c r="AS2822" s="12"/>
      <c r="AT2822" s="12"/>
      <c r="AU2822" s="12"/>
      <c r="AV2822" s="12"/>
      <c r="AW2822" s="12"/>
      <c r="AX2822" s="12"/>
      <c r="AY2822" s="12"/>
      <c r="AZ2822" s="12"/>
      <c r="BA2822" s="12"/>
      <c r="BB2822" s="12"/>
      <c r="BC2822" s="12"/>
      <c r="BD2822" s="12"/>
      <c r="BE2822" s="12"/>
      <c r="BF2822" s="12"/>
      <c r="BG2822" s="12"/>
      <c r="BH2822" s="12"/>
      <c r="BI2822" s="12"/>
      <c r="BJ2822" s="13"/>
      <c r="BK2822" s="13"/>
      <c r="BL2822" s="13"/>
      <c r="BM2822" s="13"/>
      <c r="BN2822" s="13"/>
    </row>
    <row r="2823" spans="4:66" x14ac:dyDescent="0.25">
      <c r="D2823"/>
      <c r="E2823" s="10"/>
      <c r="F2823" s="10"/>
      <c r="G2823" s="10"/>
      <c r="H2823" s="10"/>
      <c r="I2823" s="10"/>
      <c r="J2823" s="10"/>
      <c r="K2823" s="11"/>
      <c r="L2823" s="11"/>
      <c r="M2823" s="12"/>
      <c r="N2823" s="12"/>
      <c r="O2823" s="12"/>
      <c r="P2823" s="12"/>
      <c r="Q2823" s="12"/>
      <c r="R2823" s="12"/>
      <c r="S2823" s="12"/>
      <c r="T2823" s="12"/>
      <c r="U2823" s="12"/>
      <c r="V2823" s="12"/>
      <c r="W2823" s="12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2"/>
      <c r="AS2823" s="12"/>
      <c r="AT2823" s="12"/>
      <c r="AU2823" s="12"/>
      <c r="AV2823" s="12"/>
      <c r="AW2823" s="12"/>
      <c r="AX2823" s="12"/>
      <c r="AY2823" s="12"/>
      <c r="AZ2823" s="12"/>
      <c r="BA2823" s="12"/>
      <c r="BB2823" s="12"/>
      <c r="BC2823" s="12"/>
      <c r="BD2823" s="12"/>
      <c r="BE2823" s="12"/>
      <c r="BF2823" s="12"/>
      <c r="BG2823" s="12"/>
      <c r="BH2823" s="12"/>
      <c r="BI2823" s="12"/>
      <c r="BJ2823" s="13"/>
      <c r="BK2823" s="13"/>
      <c r="BL2823" s="13"/>
      <c r="BM2823" s="13"/>
      <c r="BN2823" s="13"/>
    </row>
    <row r="2824" spans="4:66" x14ac:dyDescent="0.25">
      <c r="D2824"/>
      <c r="E2824" s="10"/>
      <c r="F2824" s="10"/>
      <c r="G2824" s="10"/>
      <c r="H2824" s="10"/>
      <c r="I2824" s="10"/>
      <c r="J2824" s="10"/>
      <c r="K2824" s="11"/>
      <c r="L2824" s="11"/>
      <c r="M2824" s="12"/>
      <c r="N2824" s="12"/>
      <c r="O2824" s="12"/>
      <c r="P2824" s="12"/>
      <c r="Q2824" s="12"/>
      <c r="R2824" s="12"/>
      <c r="S2824" s="12"/>
      <c r="T2824" s="12"/>
      <c r="U2824" s="12"/>
      <c r="V2824" s="12"/>
      <c r="W2824" s="12"/>
      <c r="X2824" s="12"/>
      <c r="Y2824" s="12"/>
      <c r="Z2824" s="12"/>
      <c r="AA2824" s="12"/>
      <c r="AB2824" s="12"/>
      <c r="AC2824" s="12"/>
      <c r="AD2824" s="12"/>
      <c r="AE2824" s="12"/>
      <c r="AF2824" s="12"/>
      <c r="AG2824" s="12"/>
      <c r="AH2824" s="12"/>
      <c r="AI2824" s="12"/>
      <c r="AJ2824" s="12"/>
      <c r="AK2824" s="12"/>
      <c r="AL2824" s="12"/>
      <c r="AM2824" s="12"/>
      <c r="AN2824" s="12"/>
      <c r="AO2824" s="12"/>
      <c r="AP2824" s="12"/>
      <c r="AQ2824" s="12"/>
      <c r="AR2824" s="12"/>
      <c r="AS2824" s="12"/>
      <c r="AT2824" s="12"/>
      <c r="AU2824" s="12"/>
      <c r="AV2824" s="12"/>
      <c r="AW2824" s="12"/>
      <c r="AX2824" s="12"/>
      <c r="AY2824" s="12"/>
      <c r="AZ2824" s="12"/>
      <c r="BA2824" s="12"/>
      <c r="BB2824" s="12"/>
      <c r="BC2824" s="12"/>
      <c r="BD2824" s="12"/>
      <c r="BE2824" s="12"/>
      <c r="BF2824" s="12"/>
      <c r="BG2824" s="12"/>
      <c r="BH2824" s="12"/>
      <c r="BI2824" s="12"/>
      <c r="BJ2824" s="13"/>
      <c r="BK2824" s="13"/>
      <c r="BL2824" s="13"/>
      <c r="BM2824" s="13"/>
      <c r="BN2824" s="13"/>
    </row>
    <row r="2825" spans="4:66" x14ac:dyDescent="0.25">
      <c r="D2825"/>
      <c r="E2825" s="10"/>
      <c r="F2825" s="10"/>
      <c r="G2825" s="10"/>
      <c r="H2825" s="10"/>
      <c r="I2825" s="10"/>
      <c r="J2825" s="10"/>
      <c r="K2825" s="11"/>
      <c r="L2825" s="11"/>
      <c r="M2825" s="12"/>
      <c r="N2825" s="12"/>
      <c r="O2825" s="12"/>
      <c r="P2825" s="12"/>
      <c r="Q2825" s="12"/>
      <c r="R2825" s="12"/>
      <c r="S2825" s="12"/>
      <c r="T2825" s="12"/>
      <c r="U2825" s="12"/>
      <c r="V2825" s="12"/>
      <c r="W2825" s="12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2"/>
      <c r="AS2825" s="12"/>
      <c r="AT2825" s="12"/>
      <c r="AU2825" s="12"/>
      <c r="AV2825" s="12"/>
      <c r="AW2825" s="12"/>
      <c r="AX2825" s="12"/>
      <c r="AY2825" s="12"/>
      <c r="AZ2825" s="12"/>
      <c r="BA2825" s="12"/>
      <c r="BB2825" s="12"/>
      <c r="BC2825" s="12"/>
      <c r="BD2825" s="12"/>
      <c r="BE2825" s="12"/>
      <c r="BF2825" s="12"/>
      <c r="BG2825" s="12"/>
      <c r="BH2825" s="12"/>
      <c r="BI2825" s="12"/>
      <c r="BJ2825" s="13"/>
      <c r="BK2825" s="13"/>
      <c r="BL2825" s="13"/>
      <c r="BM2825" s="13"/>
      <c r="BN2825" s="13"/>
    </row>
    <row r="2826" spans="4:66" x14ac:dyDescent="0.25">
      <c r="D2826"/>
      <c r="E2826" s="10"/>
      <c r="F2826" s="10"/>
      <c r="G2826" s="10"/>
      <c r="H2826" s="10"/>
      <c r="I2826" s="10"/>
      <c r="J2826" s="10"/>
      <c r="K2826" s="11"/>
      <c r="L2826" s="11"/>
      <c r="M2826" s="12"/>
      <c r="N2826" s="12"/>
      <c r="O2826" s="12"/>
      <c r="P2826" s="12"/>
      <c r="Q2826" s="12"/>
      <c r="R2826" s="12"/>
      <c r="S2826" s="12"/>
      <c r="T2826" s="12"/>
      <c r="U2826" s="12"/>
      <c r="V2826" s="12"/>
      <c r="W2826" s="12"/>
      <c r="X2826" s="12"/>
      <c r="Y2826" s="12"/>
      <c r="Z2826" s="12"/>
      <c r="AA2826" s="12"/>
      <c r="AB2826" s="12"/>
      <c r="AC2826" s="12"/>
      <c r="AD2826" s="12"/>
      <c r="AE2826" s="12"/>
      <c r="AF2826" s="12"/>
      <c r="AG2826" s="12"/>
      <c r="AH2826" s="12"/>
      <c r="AI2826" s="12"/>
      <c r="AJ2826" s="12"/>
      <c r="AK2826" s="12"/>
      <c r="AL2826" s="12"/>
      <c r="AM2826" s="12"/>
      <c r="AN2826" s="12"/>
      <c r="AO2826" s="12"/>
      <c r="AP2826" s="12"/>
      <c r="AQ2826" s="12"/>
      <c r="AR2826" s="12"/>
      <c r="AS2826" s="12"/>
      <c r="AT2826" s="12"/>
      <c r="AU2826" s="12"/>
      <c r="AV2826" s="12"/>
      <c r="AW2826" s="12"/>
      <c r="AX2826" s="12"/>
      <c r="AY2826" s="12"/>
      <c r="AZ2826" s="12"/>
      <c r="BA2826" s="12"/>
      <c r="BB2826" s="12"/>
      <c r="BC2826" s="12"/>
      <c r="BD2826" s="12"/>
      <c r="BE2826" s="12"/>
      <c r="BF2826" s="12"/>
      <c r="BG2826" s="12"/>
      <c r="BH2826" s="12"/>
      <c r="BI2826" s="12"/>
      <c r="BJ2826" s="13"/>
      <c r="BK2826" s="13"/>
      <c r="BL2826" s="13"/>
      <c r="BM2826" s="13"/>
      <c r="BN2826" s="13"/>
    </row>
    <row r="2827" spans="4:66" x14ac:dyDescent="0.25">
      <c r="D2827"/>
      <c r="E2827" s="10"/>
      <c r="F2827" s="10"/>
      <c r="G2827" s="10"/>
      <c r="H2827" s="10"/>
      <c r="I2827" s="10"/>
      <c r="J2827" s="10"/>
      <c r="K2827" s="11"/>
      <c r="L2827" s="11"/>
      <c r="M2827" s="12"/>
      <c r="N2827" s="12"/>
      <c r="O2827" s="12"/>
      <c r="P2827" s="12"/>
      <c r="Q2827" s="12"/>
      <c r="R2827" s="12"/>
      <c r="S2827" s="12"/>
      <c r="T2827" s="12"/>
      <c r="U2827" s="12"/>
      <c r="V2827" s="12"/>
      <c r="W2827" s="12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2"/>
      <c r="AS2827" s="12"/>
      <c r="AT2827" s="12"/>
      <c r="AU2827" s="12"/>
      <c r="AV2827" s="12"/>
      <c r="AW2827" s="12"/>
      <c r="AX2827" s="12"/>
      <c r="AY2827" s="12"/>
      <c r="AZ2827" s="12"/>
      <c r="BA2827" s="12"/>
      <c r="BB2827" s="12"/>
      <c r="BC2827" s="12"/>
      <c r="BD2827" s="12"/>
      <c r="BE2827" s="12"/>
      <c r="BF2827" s="12"/>
      <c r="BG2827" s="12"/>
      <c r="BH2827" s="12"/>
      <c r="BI2827" s="12"/>
      <c r="BJ2827" s="13"/>
      <c r="BK2827" s="13"/>
      <c r="BL2827" s="13"/>
      <c r="BM2827" s="13"/>
      <c r="BN2827" s="13"/>
    </row>
    <row r="2828" spans="4:66" x14ac:dyDescent="0.25">
      <c r="D2828"/>
      <c r="E2828" s="10"/>
      <c r="F2828" s="10"/>
      <c r="G2828" s="10"/>
      <c r="H2828" s="10"/>
      <c r="I2828" s="10"/>
      <c r="J2828" s="10"/>
      <c r="K2828" s="11"/>
      <c r="L2828" s="11"/>
      <c r="M2828" s="12"/>
      <c r="N2828" s="12"/>
      <c r="O2828" s="12"/>
      <c r="P2828" s="12"/>
      <c r="Q2828" s="12"/>
      <c r="R2828" s="12"/>
      <c r="S2828" s="12"/>
      <c r="T2828" s="12"/>
      <c r="U2828" s="12"/>
      <c r="V2828" s="12"/>
      <c r="W2828" s="12"/>
      <c r="X2828" s="12"/>
      <c r="Y2828" s="12"/>
      <c r="Z2828" s="12"/>
      <c r="AA2828" s="12"/>
      <c r="AB2828" s="12"/>
      <c r="AC2828" s="12"/>
      <c r="AD2828" s="12"/>
      <c r="AE2828" s="12"/>
      <c r="AF2828" s="12"/>
      <c r="AG2828" s="12"/>
      <c r="AH2828" s="12"/>
      <c r="AI2828" s="12"/>
      <c r="AJ2828" s="12"/>
      <c r="AK2828" s="12"/>
      <c r="AL2828" s="12"/>
      <c r="AM2828" s="12"/>
      <c r="AN2828" s="12"/>
      <c r="AO2828" s="12"/>
      <c r="AP2828" s="12"/>
      <c r="AQ2828" s="12"/>
      <c r="AR2828" s="12"/>
      <c r="AS2828" s="12"/>
      <c r="AT2828" s="12"/>
      <c r="AU2828" s="12"/>
      <c r="AV2828" s="12"/>
      <c r="AW2828" s="12"/>
      <c r="AX2828" s="12"/>
      <c r="AY2828" s="12"/>
      <c r="AZ2828" s="12"/>
      <c r="BA2828" s="12"/>
      <c r="BB2828" s="12"/>
      <c r="BC2828" s="12"/>
      <c r="BD2828" s="12"/>
      <c r="BE2828" s="12"/>
      <c r="BF2828" s="12"/>
      <c r="BG2828" s="12"/>
      <c r="BH2828" s="12"/>
      <c r="BI2828" s="12"/>
      <c r="BJ2828" s="13"/>
      <c r="BK2828" s="13"/>
      <c r="BL2828" s="13"/>
      <c r="BM2828" s="13"/>
      <c r="BN2828" s="13"/>
    </row>
    <row r="2829" spans="4:66" x14ac:dyDescent="0.25">
      <c r="D2829"/>
      <c r="E2829" s="10"/>
      <c r="F2829" s="10"/>
      <c r="G2829" s="10"/>
      <c r="H2829" s="10"/>
      <c r="I2829" s="10"/>
      <c r="J2829" s="10"/>
      <c r="K2829" s="11"/>
      <c r="L2829" s="11"/>
      <c r="M2829" s="12"/>
      <c r="N2829" s="12"/>
      <c r="O2829" s="12"/>
      <c r="P2829" s="12"/>
      <c r="Q2829" s="12"/>
      <c r="R2829" s="12"/>
      <c r="S2829" s="12"/>
      <c r="T2829" s="12"/>
      <c r="U2829" s="12"/>
      <c r="V2829" s="12"/>
      <c r="W2829" s="12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2"/>
      <c r="AS2829" s="12"/>
      <c r="AT2829" s="12"/>
      <c r="AU2829" s="12"/>
      <c r="AV2829" s="12"/>
      <c r="AW2829" s="12"/>
      <c r="AX2829" s="12"/>
      <c r="AY2829" s="12"/>
      <c r="AZ2829" s="12"/>
      <c r="BA2829" s="12"/>
      <c r="BB2829" s="12"/>
      <c r="BC2829" s="12"/>
      <c r="BD2829" s="12"/>
      <c r="BE2829" s="12"/>
      <c r="BF2829" s="12"/>
      <c r="BG2829" s="12"/>
      <c r="BH2829" s="12"/>
      <c r="BI2829" s="12"/>
      <c r="BJ2829" s="13"/>
      <c r="BK2829" s="13"/>
      <c r="BL2829" s="13"/>
      <c r="BM2829" s="13"/>
      <c r="BN2829" s="13"/>
    </row>
    <row r="2830" spans="4:66" x14ac:dyDescent="0.25">
      <c r="D2830"/>
      <c r="E2830" s="10"/>
      <c r="F2830" s="10"/>
      <c r="G2830" s="10"/>
      <c r="H2830" s="10"/>
      <c r="I2830" s="10"/>
      <c r="J2830" s="10"/>
      <c r="K2830" s="11"/>
      <c r="L2830" s="11"/>
      <c r="M2830" s="12"/>
      <c r="N2830" s="12"/>
      <c r="O2830" s="12"/>
      <c r="P2830" s="12"/>
      <c r="Q2830" s="12"/>
      <c r="R2830" s="12"/>
      <c r="S2830" s="12"/>
      <c r="T2830" s="12"/>
      <c r="U2830" s="12"/>
      <c r="V2830" s="12"/>
      <c r="W2830" s="12"/>
      <c r="X2830" s="12"/>
      <c r="Y2830" s="12"/>
      <c r="Z2830" s="12"/>
      <c r="AA2830" s="12"/>
      <c r="AB2830" s="12"/>
      <c r="AC2830" s="12"/>
      <c r="AD2830" s="12"/>
      <c r="AE2830" s="12"/>
      <c r="AF2830" s="12"/>
      <c r="AG2830" s="12"/>
      <c r="AH2830" s="12"/>
      <c r="AI2830" s="12"/>
      <c r="AJ2830" s="12"/>
      <c r="AK2830" s="12"/>
      <c r="AL2830" s="12"/>
      <c r="AM2830" s="12"/>
      <c r="AN2830" s="12"/>
      <c r="AO2830" s="12"/>
      <c r="AP2830" s="12"/>
      <c r="AQ2830" s="12"/>
      <c r="AR2830" s="12"/>
      <c r="AS2830" s="12"/>
      <c r="AT2830" s="12"/>
      <c r="AU2830" s="12"/>
      <c r="AV2830" s="12"/>
      <c r="AW2830" s="12"/>
      <c r="AX2830" s="12"/>
      <c r="AY2830" s="12"/>
      <c r="AZ2830" s="12"/>
      <c r="BA2830" s="12"/>
      <c r="BB2830" s="12"/>
      <c r="BC2830" s="12"/>
      <c r="BD2830" s="12"/>
      <c r="BE2830" s="12"/>
      <c r="BF2830" s="12"/>
      <c r="BG2830" s="12"/>
      <c r="BH2830" s="12"/>
      <c r="BI2830" s="12"/>
      <c r="BJ2830" s="13"/>
      <c r="BK2830" s="13"/>
      <c r="BL2830" s="13"/>
      <c r="BM2830" s="13"/>
      <c r="BN2830" s="13"/>
    </row>
    <row r="2831" spans="4:66" x14ac:dyDescent="0.25">
      <c r="D2831"/>
      <c r="E2831" s="10"/>
      <c r="F2831" s="10"/>
      <c r="G2831" s="10"/>
      <c r="H2831" s="10"/>
      <c r="I2831" s="10"/>
      <c r="J2831" s="10"/>
      <c r="K2831" s="11"/>
      <c r="L2831" s="11"/>
      <c r="M2831" s="12"/>
      <c r="N2831" s="12"/>
      <c r="O2831" s="12"/>
      <c r="P2831" s="12"/>
      <c r="Q2831" s="12"/>
      <c r="R2831" s="12"/>
      <c r="S2831" s="12"/>
      <c r="T2831" s="12"/>
      <c r="U2831" s="12"/>
      <c r="V2831" s="12"/>
      <c r="W2831" s="12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2"/>
      <c r="AS2831" s="12"/>
      <c r="AT2831" s="12"/>
      <c r="AU2831" s="12"/>
      <c r="AV2831" s="12"/>
      <c r="AW2831" s="12"/>
      <c r="AX2831" s="12"/>
      <c r="AY2831" s="12"/>
      <c r="AZ2831" s="12"/>
      <c r="BA2831" s="12"/>
      <c r="BB2831" s="12"/>
      <c r="BC2831" s="12"/>
      <c r="BD2831" s="12"/>
      <c r="BE2831" s="12"/>
      <c r="BF2831" s="12"/>
      <c r="BG2831" s="12"/>
      <c r="BH2831" s="12"/>
      <c r="BI2831" s="12"/>
      <c r="BJ2831" s="13"/>
      <c r="BK2831" s="13"/>
      <c r="BL2831" s="13"/>
      <c r="BM2831" s="13"/>
      <c r="BN2831" s="13"/>
    </row>
    <row r="2832" spans="4:66" x14ac:dyDescent="0.25">
      <c r="D2832"/>
      <c r="E2832" s="10"/>
      <c r="F2832" s="10"/>
      <c r="G2832" s="10"/>
      <c r="H2832" s="10"/>
      <c r="I2832" s="10"/>
      <c r="J2832" s="10"/>
      <c r="K2832" s="11"/>
      <c r="L2832" s="11"/>
      <c r="M2832" s="12"/>
      <c r="N2832" s="12"/>
      <c r="O2832" s="12"/>
      <c r="P2832" s="12"/>
      <c r="Q2832" s="12"/>
      <c r="R2832" s="12"/>
      <c r="S2832" s="12"/>
      <c r="T2832" s="12"/>
      <c r="U2832" s="12"/>
      <c r="V2832" s="12"/>
      <c r="W2832" s="12"/>
      <c r="X2832" s="12"/>
      <c r="Y2832" s="12"/>
      <c r="Z2832" s="12"/>
      <c r="AA2832" s="12"/>
      <c r="AB2832" s="12"/>
      <c r="AC2832" s="12"/>
      <c r="AD2832" s="12"/>
      <c r="AE2832" s="12"/>
      <c r="AF2832" s="12"/>
      <c r="AG2832" s="12"/>
      <c r="AH2832" s="12"/>
      <c r="AI2832" s="12"/>
      <c r="AJ2832" s="12"/>
      <c r="AK2832" s="12"/>
      <c r="AL2832" s="12"/>
      <c r="AM2832" s="12"/>
      <c r="AN2832" s="12"/>
      <c r="AO2832" s="12"/>
      <c r="AP2832" s="12"/>
      <c r="AQ2832" s="12"/>
      <c r="AR2832" s="12"/>
      <c r="AS2832" s="12"/>
      <c r="AT2832" s="12"/>
      <c r="AU2832" s="12"/>
      <c r="AV2832" s="12"/>
      <c r="AW2832" s="12"/>
      <c r="AX2832" s="12"/>
      <c r="AY2832" s="12"/>
      <c r="AZ2832" s="12"/>
      <c r="BA2832" s="12"/>
      <c r="BB2832" s="12"/>
      <c r="BC2832" s="12"/>
      <c r="BD2832" s="12"/>
      <c r="BE2832" s="12"/>
      <c r="BF2832" s="12"/>
      <c r="BG2832" s="12"/>
      <c r="BH2832" s="12"/>
      <c r="BI2832" s="12"/>
      <c r="BJ2832" s="13"/>
      <c r="BK2832" s="13"/>
      <c r="BL2832" s="13"/>
      <c r="BM2832" s="13"/>
      <c r="BN2832" s="13"/>
    </row>
    <row r="2833" spans="4:66" x14ac:dyDescent="0.25">
      <c r="D2833"/>
      <c r="E2833" s="10"/>
      <c r="F2833" s="10"/>
      <c r="G2833" s="10"/>
      <c r="H2833" s="10"/>
      <c r="I2833" s="10"/>
      <c r="J2833" s="10"/>
      <c r="K2833" s="11"/>
      <c r="L2833" s="11"/>
      <c r="M2833" s="12"/>
      <c r="N2833" s="12"/>
      <c r="O2833" s="12"/>
      <c r="P2833" s="12"/>
      <c r="Q2833" s="12"/>
      <c r="R2833" s="12"/>
      <c r="S2833" s="12"/>
      <c r="T2833" s="12"/>
      <c r="U2833" s="12"/>
      <c r="V2833" s="12"/>
      <c r="W2833" s="12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2"/>
      <c r="AS2833" s="12"/>
      <c r="AT2833" s="12"/>
      <c r="AU2833" s="12"/>
      <c r="AV2833" s="12"/>
      <c r="AW2833" s="12"/>
      <c r="AX2833" s="12"/>
      <c r="AY2833" s="12"/>
      <c r="AZ2833" s="12"/>
      <c r="BA2833" s="12"/>
      <c r="BB2833" s="12"/>
      <c r="BC2833" s="12"/>
      <c r="BD2833" s="12"/>
      <c r="BE2833" s="12"/>
      <c r="BF2833" s="12"/>
      <c r="BG2833" s="12"/>
      <c r="BH2833" s="12"/>
      <c r="BI2833" s="12"/>
      <c r="BJ2833" s="13"/>
      <c r="BK2833" s="13"/>
      <c r="BL2833" s="13"/>
      <c r="BM2833" s="13"/>
      <c r="BN2833" s="13"/>
    </row>
    <row r="2834" spans="4:66" x14ac:dyDescent="0.25">
      <c r="D2834"/>
      <c r="E2834" s="10"/>
      <c r="F2834" s="10"/>
      <c r="G2834" s="10"/>
      <c r="H2834" s="10"/>
      <c r="I2834" s="10"/>
      <c r="J2834" s="10"/>
      <c r="K2834" s="11"/>
      <c r="L2834" s="11"/>
      <c r="M2834" s="12"/>
      <c r="N2834" s="12"/>
      <c r="O2834" s="12"/>
      <c r="P2834" s="12"/>
      <c r="Q2834" s="12"/>
      <c r="R2834" s="12"/>
      <c r="S2834" s="12"/>
      <c r="T2834" s="12"/>
      <c r="U2834" s="12"/>
      <c r="V2834" s="12"/>
      <c r="W2834" s="12"/>
      <c r="X2834" s="12"/>
      <c r="Y2834" s="12"/>
      <c r="Z2834" s="12"/>
      <c r="AA2834" s="12"/>
      <c r="AB2834" s="12"/>
      <c r="AC2834" s="12"/>
      <c r="AD2834" s="12"/>
      <c r="AE2834" s="12"/>
      <c r="AF2834" s="12"/>
      <c r="AG2834" s="12"/>
      <c r="AH2834" s="12"/>
      <c r="AI2834" s="12"/>
      <c r="AJ2834" s="12"/>
      <c r="AK2834" s="12"/>
      <c r="AL2834" s="12"/>
      <c r="AM2834" s="12"/>
      <c r="AN2834" s="12"/>
      <c r="AO2834" s="12"/>
      <c r="AP2834" s="12"/>
      <c r="AQ2834" s="12"/>
      <c r="AR2834" s="12"/>
      <c r="AS2834" s="12"/>
      <c r="AT2834" s="12"/>
      <c r="AU2834" s="12"/>
      <c r="AV2834" s="12"/>
      <c r="AW2834" s="12"/>
      <c r="AX2834" s="12"/>
      <c r="AY2834" s="12"/>
      <c r="AZ2834" s="12"/>
      <c r="BA2834" s="12"/>
      <c r="BB2834" s="12"/>
      <c r="BC2834" s="12"/>
      <c r="BD2834" s="12"/>
      <c r="BE2834" s="12"/>
      <c r="BF2834" s="12"/>
      <c r="BG2834" s="12"/>
      <c r="BH2834" s="12"/>
      <c r="BI2834" s="12"/>
      <c r="BJ2834" s="13"/>
      <c r="BK2834" s="13"/>
      <c r="BL2834" s="13"/>
      <c r="BM2834" s="13"/>
      <c r="BN2834" s="13"/>
    </row>
    <row r="2835" spans="4:66" x14ac:dyDescent="0.25">
      <c r="D2835"/>
      <c r="E2835" s="10"/>
      <c r="F2835" s="10"/>
      <c r="G2835" s="10"/>
      <c r="H2835" s="10"/>
      <c r="I2835" s="10"/>
      <c r="J2835" s="10"/>
      <c r="K2835" s="11"/>
      <c r="L2835" s="11"/>
      <c r="M2835" s="12"/>
      <c r="N2835" s="12"/>
      <c r="O2835" s="12"/>
      <c r="P2835" s="12"/>
      <c r="Q2835" s="12"/>
      <c r="R2835" s="12"/>
      <c r="S2835" s="12"/>
      <c r="T2835" s="12"/>
      <c r="U2835" s="12"/>
      <c r="V2835" s="12"/>
      <c r="W2835" s="12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2"/>
      <c r="AS2835" s="12"/>
      <c r="AT2835" s="12"/>
      <c r="AU2835" s="12"/>
      <c r="AV2835" s="12"/>
      <c r="AW2835" s="12"/>
      <c r="AX2835" s="12"/>
      <c r="AY2835" s="12"/>
      <c r="AZ2835" s="12"/>
      <c r="BA2835" s="12"/>
      <c r="BB2835" s="12"/>
      <c r="BC2835" s="12"/>
      <c r="BD2835" s="12"/>
      <c r="BE2835" s="12"/>
      <c r="BF2835" s="12"/>
      <c r="BG2835" s="12"/>
      <c r="BH2835" s="12"/>
      <c r="BI2835" s="12"/>
      <c r="BJ2835" s="13"/>
      <c r="BK2835" s="13"/>
      <c r="BL2835" s="13"/>
      <c r="BM2835" s="13"/>
      <c r="BN2835" s="13"/>
    </row>
    <row r="2836" spans="4:66" x14ac:dyDescent="0.25">
      <c r="D2836"/>
      <c r="E2836" s="10"/>
      <c r="F2836" s="10"/>
      <c r="G2836" s="10"/>
      <c r="H2836" s="10"/>
      <c r="I2836" s="10"/>
      <c r="J2836" s="10"/>
      <c r="K2836" s="11"/>
      <c r="L2836" s="11"/>
      <c r="M2836" s="12"/>
      <c r="N2836" s="12"/>
      <c r="O2836" s="12"/>
      <c r="P2836" s="12"/>
      <c r="Q2836" s="12"/>
      <c r="R2836" s="12"/>
      <c r="S2836" s="12"/>
      <c r="T2836" s="12"/>
      <c r="U2836" s="12"/>
      <c r="V2836" s="12"/>
      <c r="W2836" s="12"/>
      <c r="X2836" s="12"/>
      <c r="Y2836" s="12"/>
      <c r="Z2836" s="12"/>
      <c r="AA2836" s="12"/>
      <c r="AB2836" s="12"/>
      <c r="AC2836" s="12"/>
      <c r="AD2836" s="12"/>
      <c r="AE2836" s="12"/>
      <c r="AF2836" s="12"/>
      <c r="AG2836" s="12"/>
      <c r="AH2836" s="12"/>
      <c r="AI2836" s="12"/>
      <c r="AJ2836" s="12"/>
      <c r="AK2836" s="12"/>
      <c r="AL2836" s="12"/>
      <c r="AM2836" s="12"/>
      <c r="AN2836" s="12"/>
      <c r="AO2836" s="12"/>
      <c r="AP2836" s="12"/>
      <c r="AQ2836" s="12"/>
      <c r="AR2836" s="12"/>
      <c r="AS2836" s="12"/>
      <c r="AT2836" s="12"/>
      <c r="AU2836" s="12"/>
      <c r="AV2836" s="12"/>
      <c r="AW2836" s="12"/>
      <c r="AX2836" s="12"/>
      <c r="AY2836" s="12"/>
      <c r="AZ2836" s="12"/>
      <c r="BA2836" s="12"/>
      <c r="BB2836" s="12"/>
      <c r="BC2836" s="12"/>
      <c r="BD2836" s="12"/>
      <c r="BE2836" s="12"/>
      <c r="BF2836" s="12"/>
      <c r="BG2836" s="12"/>
      <c r="BH2836" s="12"/>
      <c r="BI2836" s="12"/>
      <c r="BJ2836" s="13"/>
      <c r="BK2836" s="13"/>
      <c r="BL2836" s="13"/>
      <c r="BM2836" s="13"/>
      <c r="BN2836" s="13"/>
    </row>
    <row r="2837" spans="4:66" x14ac:dyDescent="0.25">
      <c r="D2837"/>
      <c r="E2837" s="10"/>
      <c r="F2837" s="10"/>
      <c r="G2837" s="10"/>
      <c r="H2837" s="10"/>
      <c r="I2837" s="10"/>
      <c r="J2837" s="10"/>
      <c r="K2837" s="11"/>
      <c r="L2837" s="11"/>
      <c r="M2837" s="12"/>
      <c r="N2837" s="12"/>
      <c r="O2837" s="12"/>
      <c r="P2837" s="12"/>
      <c r="Q2837" s="12"/>
      <c r="R2837" s="12"/>
      <c r="S2837" s="12"/>
      <c r="T2837" s="12"/>
      <c r="U2837" s="12"/>
      <c r="V2837" s="12"/>
      <c r="W2837" s="12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2"/>
      <c r="AS2837" s="12"/>
      <c r="AT2837" s="12"/>
      <c r="AU2837" s="12"/>
      <c r="AV2837" s="12"/>
      <c r="AW2837" s="12"/>
      <c r="AX2837" s="12"/>
      <c r="AY2837" s="12"/>
      <c r="AZ2837" s="12"/>
      <c r="BA2837" s="12"/>
      <c r="BB2837" s="12"/>
      <c r="BC2837" s="12"/>
      <c r="BD2837" s="12"/>
      <c r="BE2837" s="12"/>
      <c r="BF2837" s="12"/>
      <c r="BG2837" s="12"/>
      <c r="BH2837" s="12"/>
      <c r="BI2837" s="12"/>
      <c r="BJ2837" s="13"/>
      <c r="BK2837" s="13"/>
      <c r="BL2837" s="13"/>
      <c r="BM2837" s="13"/>
      <c r="BN2837" s="13"/>
    </row>
    <row r="2838" spans="4:66" x14ac:dyDescent="0.25">
      <c r="D2838"/>
      <c r="E2838" s="10"/>
      <c r="F2838" s="10"/>
      <c r="G2838" s="10"/>
      <c r="H2838" s="10"/>
      <c r="I2838" s="10"/>
      <c r="J2838" s="10"/>
      <c r="K2838" s="11"/>
      <c r="L2838" s="11"/>
      <c r="M2838" s="12"/>
      <c r="N2838" s="12"/>
      <c r="O2838" s="12"/>
      <c r="P2838" s="12"/>
      <c r="Q2838" s="12"/>
      <c r="R2838" s="12"/>
      <c r="S2838" s="12"/>
      <c r="T2838" s="12"/>
      <c r="U2838" s="12"/>
      <c r="V2838" s="12"/>
      <c r="W2838" s="12"/>
      <c r="X2838" s="12"/>
      <c r="Y2838" s="12"/>
      <c r="Z2838" s="12"/>
      <c r="AA2838" s="12"/>
      <c r="AB2838" s="12"/>
      <c r="AC2838" s="12"/>
      <c r="AD2838" s="12"/>
      <c r="AE2838" s="12"/>
      <c r="AF2838" s="12"/>
      <c r="AG2838" s="12"/>
      <c r="AH2838" s="12"/>
      <c r="AI2838" s="12"/>
      <c r="AJ2838" s="12"/>
      <c r="AK2838" s="12"/>
      <c r="AL2838" s="12"/>
      <c r="AM2838" s="12"/>
      <c r="AN2838" s="12"/>
      <c r="AO2838" s="12"/>
      <c r="AP2838" s="12"/>
      <c r="AQ2838" s="12"/>
      <c r="AR2838" s="12"/>
      <c r="AS2838" s="12"/>
      <c r="AT2838" s="12"/>
      <c r="AU2838" s="12"/>
      <c r="AV2838" s="12"/>
      <c r="AW2838" s="12"/>
      <c r="AX2838" s="12"/>
      <c r="AY2838" s="12"/>
      <c r="AZ2838" s="12"/>
      <c r="BA2838" s="12"/>
      <c r="BB2838" s="12"/>
      <c r="BC2838" s="12"/>
      <c r="BD2838" s="12"/>
      <c r="BE2838" s="12"/>
      <c r="BF2838" s="12"/>
      <c r="BG2838" s="12"/>
      <c r="BH2838" s="12"/>
      <c r="BI2838" s="12"/>
      <c r="BJ2838" s="13"/>
      <c r="BK2838" s="13"/>
      <c r="BL2838" s="13"/>
      <c r="BM2838" s="13"/>
      <c r="BN2838" s="13"/>
    </row>
    <row r="2839" spans="4:66" x14ac:dyDescent="0.25">
      <c r="D2839"/>
      <c r="E2839" s="10"/>
      <c r="F2839" s="10"/>
      <c r="G2839" s="10"/>
      <c r="H2839" s="10"/>
      <c r="I2839" s="10"/>
      <c r="J2839" s="10"/>
      <c r="K2839" s="11"/>
      <c r="L2839" s="11"/>
      <c r="M2839" s="12"/>
      <c r="N2839" s="12"/>
      <c r="O2839" s="12"/>
      <c r="P2839" s="12"/>
      <c r="Q2839" s="12"/>
      <c r="R2839" s="12"/>
      <c r="S2839" s="12"/>
      <c r="T2839" s="12"/>
      <c r="U2839" s="12"/>
      <c r="V2839" s="12"/>
      <c r="W2839" s="12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2"/>
      <c r="AS2839" s="12"/>
      <c r="AT2839" s="12"/>
      <c r="AU2839" s="12"/>
      <c r="AV2839" s="12"/>
      <c r="AW2839" s="12"/>
      <c r="AX2839" s="12"/>
      <c r="AY2839" s="12"/>
      <c r="AZ2839" s="12"/>
      <c r="BA2839" s="12"/>
      <c r="BB2839" s="12"/>
      <c r="BC2839" s="12"/>
      <c r="BD2839" s="12"/>
      <c r="BE2839" s="12"/>
      <c r="BF2839" s="12"/>
      <c r="BG2839" s="12"/>
      <c r="BH2839" s="12"/>
      <c r="BI2839" s="12"/>
      <c r="BJ2839" s="13"/>
      <c r="BK2839" s="13"/>
      <c r="BL2839" s="13"/>
      <c r="BM2839" s="13"/>
      <c r="BN2839" s="13"/>
    </row>
    <row r="2840" spans="4:66" x14ac:dyDescent="0.25">
      <c r="D2840"/>
      <c r="E2840" s="10"/>
      <c r="F2840" s="10"/>
      <c r="G2840" s="10"/>
      <c r="H2840" s="10"/>
      <c r="I2840" s="10"/>
      <c r="J2840" s="10"/>
      <c r="K2840" s="11"/>
      <c r="L2840" s="11"/>
      <c r="M2840" s="12"/>
      <c r="N2840" s="12"/>
      <c r="O2840" s="12"/>
      <c r="P2840" s="12"/>
      <c r="Q2840" s="12"/>
      <c r="R2840" s="12"/>
      <c r="S2840" s="12"/>
      <c r="T2840" s="12"/>
      <c r="U2840" s="12"/>
      <c r="V2840" s="12"/>
      <c r="W2840" s="12"/>
      <c r="X2840" s="12"/>
      <c r="Y2840" s="12"/>
      <c r="Z2840" s="12"/>
      <c r="AA2840" s="12"/>
      <c r="AB2840" s="12"/>
      <c r="AC2840" s="12"/>
      <c r="AD2840" s="12"/>
      <c r="AE2840" s="12"/>
      <c r="AF2840" s="12"/>
      <c r="AG2840" s="12"/>
      <c r="AH2840" s="12"/>
      <c r="AI2840" s="12"/>
      <c r="AJ2840" s="12"/>
      <c r="AK2840" s="12"/>
      <c r="AL2840" s="12"/>
      <c r="AM2840" s="12"/>
      <c r="AN2840" s="12"/>
      <c r="AO2840" s="12"/>
      <c r="AP2840" s="12"/>
      <c r="AQ2840" s="12"/>
      <c r="AR2840" s="12"/>
      <c r="AS2840" s="12"/>
      <c r="AT2840" s="12"/>
      <c r="AU2840" s="12"/>
      <c r="AV2840" s="12"/>
      <c r="AW2840" s="12"/>
      <c r="AX2840" s="12"/>
      <c r="AY2840" s="12"/>
      <c r="AZ2840" s="12"/>
      <c r="BA2840" s="12"/>
      <c r="BB2840" s="12"/>
      <c r="BC2840" s="12"/>
      <c r="BD2840" s="12"/>
      <c r="BE2840" s="12"/>
      <c r="BF2840" s="12"/>
      <c r="BG2840" s="12"/>
      <c r="BH2840" s="12"/>
      <c r="BI2840" s="12"/>
      <c r="BJ2840" s="13"/>
      <c r="BK2840" s="13"/>
      <c r="BL2840" s="13"/>
      <c r="BM2840" s="13"/>
      <c r="BN2840" s="13"/>
    </row>
    <row r="2841" spans="4:66" x14ac:dyDescent="0.25">
      <c r="D2841"/>
      <c r="E2841" s="10"/>
      <c r="F2841" s="10"/>
      <c r="G2841" s="10"/>
      <c r="H2841" s="10"/>
      <c r="I2841" s="10"/>
      <c r="J2841" s="10"/>
      <c r="K2841" s="11"/>
      <c r="L2841" s="11"/>
      <c r="M2841" s="12"/>
      <c r="N2841" s="12"/>
      <c r="O2841" s="12"/>
      <c r="P2841" s="12"/>
      <c r="Q2841" s="12"/>
      <c r="R2841" s="12"/>
      <c r="S2841" s="12"/>
      <c r="T2841" s="12"/>
      <c r="U2841" s="12"/>
      <c r="V2841" s="12"/>
      <c r="W2841" s="12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2"/>
      <c r="AS2841" s="12"/>
      <c r="AT2841" s="12"/>
      <c r="AU2841" s="12"/>
      <c r="AV2841" s="12"/>
      <c r="AW2841" s="12"/>
      <c r="AX2841" s="12"/>
      <c r="AY2841" s="12"/>
      <c r="AZ2841" s="12"/>
      <c r="BA2841" s="12"/>
      <c r="BB2841" s="12"/>
      <c r="BC2841" s="12"/>
      <c r="BD2841" s="12"/>
      <c r="BE2841" s="12"/>
      <c r="BF2841" s="12"/>
      <c r="BG2841" s="12"/>
      <c r="BH2841" s="12"/>
      <c r="BI2841" s="12"/>
      <c r="BJ2841" s="13"/>
      <c r="BK2841" s="13"/>
      <c r="BL2841" s="13"/>
      <c r="BM2841" s="13"/>
      <c r="BN2841" s="13"/>
    </row>
    <row r="2842" spans="4:66" x14ac:dyDescent="0.25">
      <c r="D2842"/>
      <c r="E2842" s="10"/>
      <c r="F2842" s="10"/>
      <c r="G2842" s="10"/>
      <c r="H2842" s="10"/>
      <c r="I2842" s="10"/>
      <c r="J2842" s="10"/>
      <c r="K2842" s="11"/>
      <c r="L2842" s="11"/>
      <c r="M2842" s="12"/>
      <c r="N2842" s="12"/>
      <c r="O2842" s="12"/>
      <c r="P2842" s="12"/>
      <c r="Q2842" s="12"/>
      <c r="R2842" s="12"/>
      <c r="S2842" s="12"/>
      <c r="T2842" s="12"/>
      <c r="U2842" s="12"/>
      <c r="V2842" s="12"/>
      <c r="W2842" s="12"/>
      <c r="X2842" s="12"/>
      <c r="Y2842" s="12"/>
      <c r="Z2842" s="12"/>
      <c r="AA2842" s="12"/>
      <c r="AB2842" s="12"/>
      <c r="AC2842" s="12"/>
      <c r="AD2842" s="12"/>
      <c r="AE2842" s="12"/>
      <c r="AF2842" s="12"/>
      <c r="AG2842" s="12"/>
      <c r="AH2842" s="12"/>
      <c r="AI2842" s="12"/>
      <c r="AJ2842" s="12"/>
      <c r="AK2842" s="12"/>
      <c r="AL2842" s="12"/>
      <c r="AM2842" s="12"/>
      <c r="AN2842" s="12"/>
      <c r="AO2842" s="12"/>
      <c r="AP2842" s="12"/>
      <c r="AQ2842" s="12"/>
      <c r="AR2842" s="12"/>
      <c r="AS2842" s="12"/>
      <c r="AT2842" s="12"/>
      <c r="AU2842" s="12"/>
      <c r="AV2842" s="12"/>
      <c r="AW2842" s="12"/>
      <c r="AX2842" s="12"/>
      <c r="AY2842" s="12"/>
      <c r="AZ2842" s="12"/>
      <c r="BA2842" s="12"/>
      <c r="BB2842" s="12"/>
      <c r="BC2842" s="12"/>
      <c r="BD2842" s="12"/>
      <c r="BE2842" s="12"/>
      <c r="BF2842" s="12"/>
      <c r="BG2842" s="12"/>
      <c r="BH2842" s="12"/>
      <c r="BI2842" s="12"/>
      <c r="BJ2842" s="13"/>
      <c r="BK2842" s="13"/>
      <c r="BL2842" s="13"/>
      <c r="BM2842" s="13"/>
      <c r="BN2842" s="13"/>
    </row>
    <row r="2843" spans="4:66" x14ac:dyDescent="0.25">
      <c r="D2843"/>
      <c r="E2843" s="10"/>
      <c r="F2843" s="10"/>
      <c r="G2843" s="10"/>
      <c r="H2843" s="10"/>
      <c r="I2843" s="10"/>
      <c r="J2843" s="10"/>
      <c r="K2843" s="11"/>
      <c r="L2843" s="11"/>
      <c r="M2843" s="12"/>
      <c r="N2843" s="12"/>
      <c r="O2843" s="12"/>
      <c r="P2843" s="12"/>
      <c r="Q2843" s="12"/>
      <c r="R2843" s="12"/>
      <c r="S2843" s="12"/>
      <c r="T2843" s="12"/>
      <c r="U2843" s="12"/>
      <c r="V2843" s="12"/>
      <c r="W2843" s="12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2"/>
      <c r="AS2843" s="12"/>
      <c r="AT2843" s="12"/>
      <c r="AU2843" s="12"/>
      <c r="AV2843" s="12"/>
      <c r="AW2843" s="12"/>
      <c r="AX2843" s="12"/>
      <c r="AY2843" s="12"/>
      <c r="AZ2843" s="12"/>
      <c r="BA2843" s="12"/>
      <c r="BB2843" s="12"/>
      <c r="BC2843" s="12"/>
      <c r="BD2843" s="12"/>
      <c r="BE2843" s="12"/>
      <c r="BF2843" s="12"/>
      <c r="BG2843" s="12"/>
      <c r="BH2843" s="12"/>
      <c r="BI2843" s="12"/>
      <c r="BJ2843" s="13"/>
      <c r="BK2843" s="13"/>
      <c r="BL2843" s="13"/>
      <c r="BM2843" s="13"/>
      <c r="BN2843" s="13"/>
    </row>
    <row r="2844" spans="4:66" x14ac:dyDescent="0.25">
      <c r="D2844"/>
      <c r="E2844" s="10"/>
      <c r="F2844" s="10"/>
      <c r="G2844" s="10"/>
      <c r="H2844" s="10"/>
      <c r="I2844" s="10"/>
      <c r="J2844" s="10"/>
      <c r="K2844" s="11"/>
      <c r="L2844" s="11"/>
      <c r="M2844" s="12"/>
      <c r="N2844" s="12"/>
      <c r="O2844" s="12"/>
      <c r="P2844" s="12"/>
      <c r="Q2844" s="12"/>
      <c r="R2844" s="12"/>
      <c r="S2844" s="12"/>
      <c r="T2844" s="12"/>
      <c r="U2844" s="12"/>
      <c r="V2844" s="12"/>
      <c r="W2844" s="12"/>
      <c r="X2844" s="12"/>
      <c r="Y2844" s="12"/>
      <c r="Z2844" s="12"/>
      <c r="AA2844" s="12"/>
      <c r="AB2844" s="12"/>
      <c r="AC2844" s="12"/>
      <c r="AD2844" s="12"/>
      <c r="AE2844" s="12"/>
      <c r="AF2844" s="12"/>
      <c r="AG2844" s="12"/>
      <c r="AH2844" s="12"/>
      <c r="AI2844" s="12"/>
      <c r="AJ2844" s="12"/>
      <c r="AK2844" s="12"/>
      <c r="AL2844" s="12"/>
      <c r="AM2844" s="12"/>
      <c r="AN2844" s="12"/>
      <c r="AO2844" s="12"/>
      <c r="AP2844" s="12"/>
      <c r="AQ2844" s="12"/>
      <c r="AR2844" s="12"/>
      <c r="AS2844" s="12"/>
      <c r="AT2844" s="12"/>
      <c r="AU2844" s="12"/>
      <c r="AV2844" s="12"/>
      <c r="AW2844" s="12"/>
      <c r="AX2844" s="12"/>
      <c r="AY2844" s="12"/>
      <c r="AZ2844" s="12"/>
      <c r="BA2844" s="12"/>
      <c r="BB2844" s="12"/>
      <c r="BC2844" s="12"/>
      <c r="BD2844" s="12"/>
      <c r="BE2844" s="12"/>
      <c r="BF2844" s="12"/>
      <c r="BG2844" s="12"/>
      <c r="BH2844" s="12"/>
      <c r="BI2844" s="12"/>
      <c r="BJ2844" s="13"/>
      <c r="BK2844" s="13"/>
      <c r="BL2844" s="13"/>
      <c r="BM2844" s="13"/>
      <c r="BN2844" s="13"/>
    </row>
    <row r="2845" spans="4:66" x14ac:dyDescent="0.25">
      <c r="D2845"/>
      <c r="E2845" s="10"/>
      <c r="F2845" s="10"/>
      <c r="G2845" s="10"/>
      <c r="H2845" s="10"/>
      <c r="I2845" s="10"/>
      <c r="J2845" s="10"/>
      <c r="K2845" s="11"/>
      <c r="L2845" s="11"/>
      <c r="M2845" s="12"/>
      <c r="N2845" s="12"/>
      <c r="O2845" s="12"/>
      <c r="P2845" s="12"/>
      <c r="Q2845" s="12"/>
      <c r="R2845" s="12"/>
      <c r="S2845" s="12"/>
      <c r="T2845" s="12"/>
      <c r="U2845" s="12"/>
      <c r="V2845" s="12"/>
      <c r="W2845" s="12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2"/>
      <c r="AS2845" s="12"/>
      <c r="AT2845" s="12"/>
      <c r="AU2845" s="12"/>
      <c r="AV2845" s="12"/>
      <c r="AW2845" s="12"/>
      <c r="AX2845" s="12"/>
      <c r="AY2845" s="12"/>
      <c r="AZ2845" s="12"/>
      <c r="BA2845" s="12"/>
      <c r="BB2845" s="12"/>
      <c r="BC2845" s="12"/>
      <c r="BD2845" s="12"/>
      <c r="BE2845" s="12"/>
      <c r="BF2845" s="12"/>
      <c r="BG2845" s="12"/>
      <c r="BH2845" s="12"/>
      <c r="BI2845" s="12"/>
      <c r="BJ2845" s="13"/>
      <c r="BK2845" s="13"/>
      <c r="BL2845" s="13"/>
      <c r="BM2845" s="13"/>
      <c r="BN2845" s="13"/>
    </row>
    <row r="2846" spans="4:66" x14ac:dyDescent="0.25">
      <c r="D2846"/>
      <c r="E2846" s="10"/>
      <c r="F2846" s="10"/>
      <c r="G2846" s="10"/>
      <c r="H2846" s="10"/>
      <c r="I2846" s="10"/>
      <c r="J2846" s="10"/>
      <c r="K2846" s="11"/>
      <c r="L2846" s="11"/>
      <c r="M2846" s="12"/>
      <c r="N2846" s="12"/>
      <c r="O2846" s="12"/>
      <c r="P2846" s="12"/>
      <c r="Q2846" s="12"/>
      <c r="R2846" s="12"/>
      <c r="S2846" s="12"/>
      <c r="T2846" s="12"/>
      <c r="U2846" s="12"/>
      <c r="V2846" s="12"/>
      <c r="W2846" s="12"/>
      <c r="X2846" s="12"/>
      <c r="Y2846" s="12"/>
      <c r="Z2846" s="12"/>
      <c r="AA2846" s="12"/>
      <c r="AB2846" s="12"/>
      <c r="AC2846" s="12"/>
      <c r="AD2846" s="12"/>
      <c r="AE2846" s="12"/>
      <c r="AF2846" s="12"/>
      <c r="AG2846" s="12"/>
      <c r="AH2846" s="12"/>
      <c r="AI2846" s="12"/>
      <c r="AJ2846" s="12"/>
      <c r="AK2846" s="12"/>
      <c r="AL2846" s="12"/>
      <c r="AM2846" s="12"/>
      <c r="AN2846" s="12"/>
      <c r="AO2846" s="12"/>
      <c r="AP2846" s="12"/>
      <c r="AQ2846" s="12"/>
      <c r="AR2846" s="12"/>
      <c r="AS2846" s="12"/>
      <c r="AT2846" s="12"/>
      <c r="AU2846" s="12"/>
      <c r="AV2846" s="12"/>
      <c r="AW2846" s="12"/>
      <c r="AX2846" s="12"/>
      <c r="AY2846" s="12"/>
      <c r="AZ2846" s="12"/>
      <c r="BA2846" s="12"/>
      <c r="BB2846" s="12"/>
      <c r="BC2846" s="12"/>
      <c r="BD2846" s="12"/>
      <c r="BE2846" s="12"/>
      <c r="BF2846" s="12"/>
      <c r="BG2846" s="12"/>
      <c r="BH2846" s="12"/>
      <c r="BI2846" s="12"/>
      <c r="BJ2846" s="13"/>
      <c r="BK2846" s="13"/>
      <c r="BL2846" s="13"/>
      <c r="BM2846" s="13"/>
      <c r="BN2846" s="13"/>
    </row>
    <row r="2847" spans="4:66" x14ac:dyDescent="0.25">
      <c r="D2847"/>
      <c r="E2847" s="10"/>
      <c r="F2847" s="10"/>
      <c r="G2847" s="10"/>
      <c r="H2847" s="10"/>
      <c r="I2847" s="10"/>
      <c r="J2847" s="10"/>
      <c r="K2847" s="11"/>
      <c r="L2847" s="11"/>
      <c r="M2847" s="12"/>
      <c r="N2847" s="12"/>
      <c r="O2847" s="12"/>
      <c r="P2847" s="12"/>
      <c r="Q2847" s="12"/>
      <c r="R2847" s="12"/>
      <c r="S2847" s="12"/>
      <c r="T2847" s="12"/>
      <c r="U2847" s="12"/>
      <c r="V2847" s="12"/>
      <c r="W2847" s="12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2"/>
      <c r="AS2847" s="12"/>
      <c r="AT2847" s="12"/>
      <c r="AU2847" s="12"/>
      <c r="AV2847" s="12"/>
      <c r="AW2847" s="12"/>
      <c r="AX2847" s="12"/>
      <c r="AY2847" s="12"/>
      <c r="AZ2847" s="12"/>
      <c r="BA2847" s="12"/>
      <c r="BB2847" s="12"/>
      <c r="BC2847" s="12"/>
      <c r="BD2847" s="12"/>
      <c r="BE2847" s="12"/>
      <c r="BF2847" s="12"/>
      <c r="BG2847" s="12"/>
      <c r="BH2847" s="12"/>
      <c r="BI2847" s="12"/>
      <c r="BJ2847" s="13"/>
      <c r="BK2847" s="13"/>
      <c r="BL2847" s="13"/>
      <c r="BM2847" s="13"/>
      <c r="BN2847" s="13"/>
    </row>
    <row r="2848" spans="4:66" x14ac:dyDescent="0.25">
      <c r="D2848"/>
      <c r="E2848" s="10"/>
      <c r="F2848" s="10"/>
      <c r="G2848" s="10"/>
      <c r="H2848" s="10"/>
      <c r="I2848" s="10"/>
      <c r="J2848" s="10"/>
      <c r="K2848" s="11"/>
      <c r="L2848" s="11"/>
      <c r="M2848" s="12"/>
      <c r="N2848" s="12"/>
      <c r="O2848" s="12"/>
      <c r="P2848" s="12"/>
      <c r="Q2848" s="12"/>
      <c r="R2848" s="12"/>
      <c r="S2848" s="12"/>
      <c r="T2848" s="12"/>
      <c r="U2848" s="12"/>
      <c r="V2848" s="12"/>
      <c r="W2848" s="12"/>
      <c r="X2848" s="12"/>
      <c r="Y2848" s="12"/>
      <c r="Z2848" s="12"/>
      <c r="AA2848" s="12"/>
      <c r="AB2848" s="12"/>
      <c r="AC2848" s="12"/>
      <c r="AD2848" s="12"/>
      <c r="AE2848" s="12"/>
      <c r="AF2848" s="12"/>
      <c r="AG2848" s="12"/>
      <c r="AH2848" s="12"/>
      <c r="AI2848" s="12"/>
      <c r="AJ2848" s="12"/>
      <c r="AK2848" s="12"/>
      <c r="AL2848" s="12"/>
      <c r="AM2848" s="12"/>
      <c r="AN2848" s="12"/>
      <c r="AO2848" s="12"/>
      <c r="AP2848" s="12"/>
      <c r="AQ2848" s="12"/>
      <c r="AR2848" s="12"/>
      <c r="AS2848" s="12"/>
      <c r="AT2848" s="12"/>
      <c r="AU2848" s="12"/>
      <c r="AV2848" s="12"/>
      <c r="AW2848" s="12"/>
      <c r="AX2848" s="12"/>
      <c r="AY2848" s="12"/>
      <c r="AZ2848" s="12"/>
      <c r="BA2848" s="12"/>
      <c r="BB2848" s="12"/>
      <c r="BC2848" s="12"/>
      <c r="BD2848" s="12"/>
      <c r="BE2848" s="12"/>
      <c r="BF2848" s="12"/>
      <c r="BG2848" s="12"/>
      <c r="BH2848" s="12"/>
      <c r="BI2848" s="12"/>
      <c r="BJ2848" s="13"/>
      <c r="BK2848" s="13"/>
      <c r="BL2848" s="13"/>
      <c r="BM2848" s="13"/>
      <c r="BN2848" s="13"/>
    </row>
    <row r="2849" spans="4:66" x14ac:dyDescent="0.25">
      <c r="D2849"/>
      <c r="E2849" s="10"/>
      <c r="F2849" s="10"/>
      <c r="G2849" s="10"/>
      <c r="H2849" s="10"/>
      <c r="I2849" s="10"/>
      <c r="J2849" s="10"/>
      <c r="K2849" s="11"/>
      <c r="L2849" s="11"/>
      <c r="M2849" s="12"/>
      <c r="N2849" s="12"/>
      <c r="O2849" s="12"/>
      <c r="P2849" s="12"/>
      <c r="Q2849" s="12"/>
      <c r="R2849" s="12"/>
      <c r="S2849" s="12"/>
      <c r="T2849" s="12"/>
      <c r="U2849" s="12"/>
      <c r="V2849" s="12"/>
      <c r="W2849" s="12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2"/>
      <c r="AS2849" s="12"/>
      <c r="AT2849" s="12"/>
      <c r="AU2849" s="12"/>
      <c r="AV2849" s="12"/>
      <c r="AW2849" s="12"/>
      <c r="AX2849" s="12"/>
      <c r="AY2849" s="12"/>
      <c r="AZ2849" s="12"/>
      <c r="BA2849" s="12"/>
      <c r="BB2849" s="12"/>
      <c r="BC2849" s="12"/>
      <c r="BD2849" s="12"/>
      <c r="BE2849" s="12"/>
      <c r="BF2849" s="12"/>
      <c r="BG2849" s="12"/>
      <c r="BH2849" s="12"/>
      <c r="BI2849" s="12"/>
      <c r="BJ2849" s="13"/>
      <c r="BK2849" s="13"/>
      <c r="BL2849" s="13"/>
      <c r="BM2849" s="13"/>
      <c r="BN2849" s="13"/>
    </row>
    <row r="2850" spans="4:66" x14ac:dyDescent="0.25">
      <c r="D2850"/>
      <c r="E2850" s="10"/>
      <c r="F2850" s="10"/>
      <c r="G2850" s="10"/>
      <c r="H2850" s="10"/>
      <c r="I2850" s="10"/>
      <c r="J2850" s="10"/>
      <c r="K2850" s="11"/>
      <c r="L2850" s="11"/>
      <c r="M2850" s="12"/>
      <c r="N2850" s="12"/>
      <c r="O2850" s="12"/>
      <c r="P2850" s="12"/>
      <c r="Q2850" s="12"/>
      <c r="R2850" s="12"/>
      <c r="S2850" s="12"/>
      <c r="T2850" s="12"/>
      <c r="U2850" s="12"/>
      <c r="V2850" s="12"/>
      <c r="W2850" s="12"/>
      <c r="X2850" s="12"/>
      <c r="Y2850" s="12"/>
      <c r="Z2850" s="12"/>
      <c r="AA2850" s="12"/>
      <c r="AB2850" s="12"/>
      <c r="AC2850" s="12"/>
      <c r="AD2850" s="12"/>
      <c r="AE2850" s="12"/>
      <c r="AF2850" s="12"/>
      <c r="AG2850" s="12"/>
      <c r="AH2850" s="12"/>
      <c r="AI2850" s="12"/>
      <c r="AJ2850" s="12"/>
      <c r="AK2850" s="12"/>
      <c r="AL2850" s="12"/>
      <c r="AM2850" s="12"/>
      <c r="AN2850" s="12"/>
      <c r="AO2850" s="12"/>
      <c r="AP2850" s="12"/>
      <c r="AQ2850" s="12"/>
      <c r="AR2850" s="12"/>
      <c r="AS2850" s="12"/>
      <c r="AT2850" s="12"/>
      <c r="AU2850" s="12"/>
      <c r="AV2850" s="12"/>
      <c r="AW2850" s="12"/>
      <c r="AX2850" s="12"/>
      <c r="AY2850" s="12"/>
      <c r="AZ2850" s="12"/>
      <c r="BA2850" s="12"/>
      <c r="BB2850" s="12"/>
      <c r="BC2850" s="12"/>
      <c r="BD2850" s="12"/>
      <c r="BE2850" s="12"/>
      <c r="BF2850" s="12"/>
      <c r="BG2850" s="12"/>
      <c r="BH2850" s="12"/>
      <c r="BI2850" s="12"/>
      <c r="BJ2850" s="13"/>
      <c r="BK2850" s="13"/>
      <c r="BL2850" s="13"/>
      <c r="BM2850" s="13"/>
      <c r="BN2850" s="13"/>
    </row>
    <row r="2851" spans="4:66" x14ac:dyDescent="0.25">
      <c r="D2851"/>
      <c r="E2851" s="10"/>
      <c r="F2851" s="10"/>
      <c r="G2851" s="10"/>
      <c r="H2851" s="10"/>
      <c r="I2851" s="10"/>
      <c r="J2851" s="10"/>
      <c r="K2851" s="11"/>
      <c r="L2851" s="11"/>
      <c r="M2851" s="12"/>
      <c r="N2851" s="12"/>
      <c r="O2851" s="12"/>
      <c r="P2851" s="12"/>
      <c r="Q2851" s="12"/>
      <c r="R2851" s="12"/>
      <c r="S2851" s="12"/>
      <c r="T2851" s="12"/>
      <c r="U2851" s="12"/>
      <c r="V2851" s="12"/>
      <c r="W2851" s="12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2"/>
      <c r="AS2851" s="12"/>
      <c r="AT2851" s="12"/>
      <c r="AU2851" s="12"/>
      <c r="AV2851" s="12"/>
      <c r="AW2851" s="12"/>
      <c r="AX2851" s="12"/>
      <c r="AY2851" s="12"/>
      <c r="AZ2851" s="12"/>
      <c r="BA2851" s="12"/>
      <c r="BB2851" s="12"/>
      <c r="BC2851" s="12"/>
      <c r="BD2851" s="12"/>
      <c r="BE2851" s="12"/>
      <c r="BF2851" s="12"/>
      <c r="BG2851" s="12"/>
      <c r="BH2851" s="12"/>
      <c r="BI2851" s="12"/>
      <c r="BJ2851" s="13"/>
      <c r="BK2851" s="13"/>
      <c r="BL2851" s="13"/>
      <c r="BM2851" s="13"/>
      <c r="BN2851" s="13"/>
    </row>
    <row r="2852" spans="4:66" x14ac:dyDescent="0.25">
      <c r="D2852"/>
      <c r="E2852" s="10"/>
      <c r="F2852" s="10"/>
      <c r="G2852" s="10"/>
      <c r="H2852" s="10"/>
      <c r="I2852" s="10"/>
      <c r="J2852" s="10"/>
      <c r="K2852" s="11"/>
      <c r="L2852" s="11"/>
      <c r="M2852" s="12"/>
      <c r="N2852" s="12"/>
      <c r="O2852" s="12"/>
      <c r="P2852" s="12"/>
      <c r="Q2852" s="12"/>
      <c r="R2852" s="12"/>
      <c r="S2852" s="12"/>
      <c r="T2852" s="12"/>
      <c r="U2852" s="12"/>
      <c r="V2852" s="12"/>
      <c r="W2852" s="12"/>
      <c r="X2852" s="12"/>
      <c r="Y2852" s="12"/>
      <c r="Z2852" s="12"/>
      <c r="AA2852" s="12"/>
      <c r="AB2852" s="12"/>
      <c r="AC2852" s="12"/>
      <c r="AD2852" s="12"/>
      <c r="AE2852" s="12"/>
      <c r="AF2852" s="12"/>
      <c r="AG2852" s="12"/>
      <c r="AH2852" s="12"/>
      <c r="AI2852" s="12"/>
      <c r="AJ2852" s="12"/>
      <c r="AK2852" s="12"/>
      <c r="AL2852" s="12"/>
      <c r="AM2852" s="12"/>
      <c r="AN2852" s="12"/>
      <c r="AO2852" s="12"/>
      <c r="AP2852" s="12"/>
      <c r="AQ2852" s="12"/>
      <c r="AR2852" s="12"/>
      <c r="AS2852" s="12"/>
      <c r="AT2852" s="12"/>
      <c r="AU2852" s="12"/>
      <c r="AV2852" s="12"/>
      <c r="AW2852" s="12"/>
      <c r="AX2852" s="12"/>
      <c r="AY2852" s="12"/>
      <c r="AZ2852" s="12"/>
      <c r="BA2852" s="12"/>
      <c r="BB2852" s="12"/>
      <c r="BC2852" s="12"/>
      <c r="BD2852" s="12"/>
      <c r="BE2852" s="12"/>
      <c r="BF2852" s="12"/>
      <c r="BG2852" s="12"/>
      <c r="BH2852" s="12"/>
      <c r="BI2852" s="12"/>
      <c r="BJ2852" s="13"/>
      <c r="BK2852" s="13"/>
      <c r="BL2852" s="13"/>
      <c r="BM2852" s="13"/>
      <c r="BN2852" s="13"/>
    </row>
    <row r="2853" spans="4:66" x14ac:dyDescent="0.25">
      <c r="D2853"/>
      <c r="E2853" s="10"/>
      <c r="F2853" s="10"/>
      <c r="G2853" s="10"/>
      <c r="H2853" s="10"/>
      <c r="I2853" s="10"/>
      <c r="J2853" s="10"/>
      <c r="K2853" s="11"/>
      <c r="L2853" s="11"/>
      <c r="M2853" s="12"/>
      <c r="N2853" s="12"/>
      <c r="O2853" s="12"/>
      <c r="P2853" s="12"/>
      <c r="Q2853" s="12"/>
      <c r="R2853" s="12"/>
      <c r="S2853" s="12"/>
      <c r="T2853" s="12"/>
      <c r="U2853" s="12"/>
      <c r="V2853" s="12"/>
      <c r="W2853" s="12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2"/>
      <c r="AS2853" s="12"/>
      <c r="AT2853" s="12"/>
      <c r="AU2853" s="12"/>
      <c r="AV2853" s="12"/>
      <c r="AW2853" s="12"/>
      <c r="AX2853" s="12"/>
      <c r="AY2853" s="12"/>
      <c r="AZ2853" s="12"/>
      <c r="BA2853" s="12"/>
      <c r="BB2853" s="12"/>
      <c r="BC2853" s="12"/>
      <c r="BD2853" s="12"/>
      <c r="BE2853" s="12"/>
      <c r="BF2853" s="12"/>
      <c r="BG2853" s="12"/>
      <c r="BH2853" s="12"/>
      <c r="BI2853" s="12"/>
      <c r="BJ2853" s="13"/>
      <c r="BK2853" s="13"/>
      <c r="BL2853" s="13"/>
      <c r="BM2853" s="13"/>
      <c r="BN2853" s="13"/>
    </row>
    <row r="2854" spans="4:66" x14ac:dyDescent="0.25">
      <c r="D2854"/>
      <c r="E2854" s="10"/>
      <c r="F2854" s="10"/>
      <c r="G2854" s="10"/>
      <c r="H2854" s="10"/>
      <c r="I2854" s="10"/>
      <c r="J2854" s="10"/>
      <c r="K2854" s="11"/>
      <c r="L2854" s="11"/>
      <c r="M2854" s="12"/>
      <c r="N2854" s="12"/>
      <c r="O2854" s="12"/>
      <c r="P2854" s="12"/>
      <c r="Q2854" s="12"/>
      <c r="R2854" s="12"/>
      <c r="S2854" s="12"/>
      <c r="T2854" s="12"/>
      <c r="U2854" s="12"/>
      <c r="V2854" s="12"/>
      <c r="W2854" s="12"/>
      <c r="X2854" s="12"/>
      <c r="Y2854" s="12"/>
      <c r="Z2854" s="12"/>
      <c r="AA2854" s="12"/>
      <c r="AB2854" s="12"/>
      <c r="AC2854" s="12"/>
      <c r="AD2854" s="12"/>
      <c r="AE2854" s="12"/>
      <c r="AF2854" s="12"/>
      <c r="AG2854" s="12"/>
      <c r="AH2854" s="12"/>
      <c r="AI2854" s="12"/>
      <c r="AJ2854" s="12"/>
      <c r="AK2854" s="12"/>
      <c r="AL2854" s="12"/>
      <c r="AM2854" s="12"/>
      <c r="AN2854" s="12"/>
      <c r="AO2854" s="12"/>
      <c r="AP2854" s="12"/>
      <c r="AQ2854" s="12"/>
      <c r="AR2854" s="12"/>
      <c r="AS2854" s="12"/>
      <c r="AT2854" s="12"/>
      <c r="AU2854" s="12"/>
      <c r="AV2854" s="12"/>
      <c r="AW2854" s="12"/>
      <c r="AX2854" s="12"/>
      <c r="AY2854" s="12"/>
      <c r="AZ2854" s="12"/>
      <c r="BA2854" s="12"/>
      <c r="BB2854" s="12"/>
      <c r="BC2854" s="12"/>
      <c r="BD2854" s="12"/>
      <c r="BE2854" s="12"/>
      <c r="BF2854" s="12"/>
      <c r="BG2854" s="12"/>
      <c r="BH2854" s="12"/>
      <c r="BI2854" s="12"/>
      <c r="BJ2854" s="13"/>
      <c r="BK2854" s="13"/>
      <c r="BL2854" s="13"/>
      <c r="BM2854" s="13"/>
      <c r="BN2854" s="13"/>
    </row>
    <row r="2855" spans="4:66" x14ac:dyDescent="0.25">
      <c r="D2855"/>
      <c r="E2855" s="10"/>
      <c r="F2855" s="10"/>
      <c r="G2855" s="10"/>
      <c r="H2855" s="10"/>
      <c r="I2855" s="10"/>
      <c r="J2855" s="10"/>
      <c r="K2855" s="11"/>
      <c r="L2855" s="11"/>
      <c r="M2855" s="12"/>
      <c r="N2855" s="12"/>
      <c r="O2855" s="12"/>
      <c r="P2855" s="12"/>
      <c r="Q2855" s="12"/>
      <c r="R2855" s="12"/>
      <c r="S2855" s="12"/>
      <c r="T2855" s="12"/>
      <c r="U2855" s="12"/>
      <c r="V2855" s="12"/>
      <c r="W2855" s="12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2"/>
      <c r="AS2855" s="12"/>
      <c r="AT2855" s="12"/>
      <c r="AU2855" s="12"/>
      <c r="AV2855" s="12"/>
      <c r="AW2855" s="12"/>
      <c r="AX2855" s="12"/>
      <c r="AY2855" s="12"/>
      <c r="AZ2855" s="12"/>
      <c r="BA2855" s="12"/>
      <c r="BB2855" s="12"/>
      <c r="BC2855" s="12"/>
      <c r="BD2855" s="12"/>
      <c r="BE2855" s="12"/>
      <c r="BF2855" s="12"/>
      <c r="BG2855" s="12"/>
      <c r="BH2855" s="12"/>
      <c r="BI2855" s="12"/>
      <c r="BJ2855" s="13"/>
      <c r="BK2855" s="13"/>
      <c r="BL2855" s="13"/>
      <c r="BM2855" s="13"/>
      <c r="BN2855" s="13"/>
    </row>
    <row r="2856" spans="4:66" x14ac:dyDescent="0.25">
      <c r="D2856"/>
      <c r="E2856" s="10"/>
      <c r="F2856" s="10"/>
      <c r="G2856" s="10"/>
      <c r="H2856" s="10"/>
      <c r="I2856" s="10"/>
      <c r="J2856" s="10"/>
      <c r="K2856" s="11"/>
      <c r="L2856" s="11"/>
      <c r="M2856" s="12"/>
      <c r="N2856" s="12"/>
      <c r="O2856" s="12"/>
      <c r="P2856" s="12"/>
      <c r="Q2856" s="12"/>
      <c r="R2856" s="12"/>
      <c r="S2856" s="12"/>
      <c r="T2856" s="12"/>
      <c r="U2856" s="12"/>
      <c r="V2856" s="12"/>
      <c r="W2856" s="12"/>
      <c r="X2856" s="12"/>
      <c r="Y2856" s="12"/>
      <c r="Z2856" s="12"/>
      <c r="AA2856" s="12"/>
      <c r="AB2856" s="12"/>
      <c r="AC2856" s="12"/>
      <c r="AD2856" s="12"/>
      <c r="AE2856" s="12"/>
      <c r="AF2856" s="12"/>
      <c r="AG2856" s="12"/>
      <c r="AH2856" s="12"/>
      <c r="AI2856" s="12"/>
      <c r="AJ2856" s="12"/>
      <c r="AK2856" s="12"/>
      <c r="AL2856" s="12"/>
      <c r="AM2856" s="12"/>
      <c r="AN2856" s="12"/>
      <c r="AO2856" s="12"/>
      <c r="AP2856" s="12"/>
      <c r="AQ2856" s="12"/>
      <c r="AR2856" s="12"/>
      <c r="AS2856" s="12"/>
      <c r="AT2856" s="12"/>
      <c r="AU2856" s="12"/>
      <c r="AV2856" s="12"/>
      <c r="AW2856" s="12"/>
      <c r="AX2856" s="12"/>
      <c r="AY2856" s="12"/>
      <c r="AZ2856" s="12"/>
      <c r="BA2856" s="12"/>
      <c r="BB2856" s="12"/>
      <c r="BC2856" s="12"/>
      <c r="BD2856" s="12"/>
      <c r="BE2856" s="12"/>
      <c r="BF2856" s="12"/>
      <c r="BG2856" s="12"/>
      <c r="BH2856" s="12"/>
      <c r="BI2856" s="12"/>
      <c r="BJ2856" s="13"/>
      <c r="BK2856" s="13"/>
      <c r="BL2856" s="13"/>
      <c r="BM2856" s="13"/>
      <c r="BN2856" s="13"/>
    </row>
    <row r="2857" spans="4:66" x14ac:dyDescent="0.25">
      <c r="D2857"/>
      <c r="E2857" s="10"/>
      <c r="F2857" s="10"/>
      <c r="G2857" s="10"/>
      <c r="H2857" s="10"/>
      <c r="I2857" s="10"/>
      <c r="J2857" s="10"/>
      <c r="K2857" s="11"/>
      <c r="L2857" s="11"/>
      <c r="M2857" s="12"/>
      <c r="N2857" s="12"/>
      <c r="O2857" s="12"/>
      <c r="P2857" s="12"/>
      <c r="Q2857" s="12"/>
      <c r="R2857" s="12"/>
      <c r="S2857" s="12"/>
      <c r="T2857" s="12"/>
      <c r="U2857" s="12"/>
      <c r="V2857" s="12"/>
      <c r="W2857" s="12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2"/>
      <c r="AS2857" s="12"/>
      <c r="AT2857" s="12"/>
      <c r="AU2857" s="12"/>
      <c r="AV2857" s="12"/>
      <c r="AW2857" s="12"/>
      <c r="AX2857" s="12"/>
      <c r="AY2857" s="12"/>
      <c r="AZ2857" s="12"/>
      <c r="BA2857" s="12"/>
      <c r="BB2857" s="12"/>
      <c r="BC2857" s="12"/>
      <c r="BD2857" s="12"/>
      <c r="BE2857" s="12"/>
      <c r="BF2857" s="12"/>
      <c r="BG2857" s="12"/>
      <c r="BH2857" s="12"/>
      <c r="BI2857" s="12"/>
      <c r="BJ2857" s="13"/>
      <c r="BK2857" s="13"/>
      <c r="BL2857" s="13"/>
      <c r="BM2857" s="13"/>
      <c r="BN2857" s="13"/>
    </row>
    <row r="2858" spans="4:66" x14ac:dyDescent="0.25">
      <c r="D2858"/>
      <c r="E2858" s="10"/>
      <c r="F2858" s="10"/>
      <c r="G2858" s="10"/>
      <c r="H2858" s="10"/>
      <c r="I2858" s="10"/>
      <c r="J2858" s="10"/>
      <c r="K2858" s="11"/>
      <c r="L2858" s="11"/>
      <c r="M2858" s="12"/>
      <c r="N2858" s="12"/>
      <c r="O2858" s="12"/>
      <c r="P2858" s="12"/>
      <c r="Q2858" s="12"/>
      <c r="R2858" s="12"/>
      <c r="S2858" s="12"/>
      <c r="T2858" s="12"/>
      <c r="U2858" s="12"/>
      <c r="V2858" s="12"/>
      <c r="W2858" s="12"/>
      <c r="X2858" s="12"/>
      <c r="Y2858" s="12"/>
      <c r="Z2858" s="12"/>
      <c r="AA2858" s="12"/>
      <c r="AB2858" s="12"/>
      <c r="AC2858" s="12"/>
      <c r="AD2858" s="12"/>
      <c r="AE2858" s="12"/>
      <c r="AF2858" s="12"/>
      <c r="AG2858" s="12"/>
      <c r="AH2858" s="12"/>
      <c r="AI2858" s="12"/>
      <c r="AJ2858" s="12"/>
      <c r="AK2858" s="12"/>
      <c r="AL2858" s="12"/>
      <c r="AM2858" s="12"/>
      <c r="AN2858" s="12"/>
      <c r="AO2858" s="12"/>
      <c r="AP2858" s="12"/>
      <c r="AQ2858" s="12"/>
      <c r="AR2858" s="12"/>
      <c r="AS2858" s="12"/>
      <c r="AT2858" s="12"/>
      <c r="AU2858" s="12"/>
      <c r="AV2858" s="12"/>
      <c r="AW2858" s="12"/>
      <c r="AX2858" s="12"/>
      <c r="AY2858" s="12"/>
      <c r="AZ2858" s="12"/>
      <c r="BA2858" s="12"/>
      <c r="BB2858" s="12"/>
      <c r="BC2858" s="12"/>
      <c r="BD2858" s="12"/>
      <c r="BE2858" s="12"/>
      <c r="BF2858" s="12"/>
      <c r="BG2858" s="12"/>
      <c r="BH2858" s="12"/>
      <c r="BI2858" s="12"/>
      <c r="BJ2858" s="13"/>
      <c r="BK2858" s="13"/>
      <c r="BL2858" s="13"/>
      <c r="BM2858" s="13"/>
      <c r="BN2858" s="13"/>
    </row>
    <row r="2859" spans="4:66" x14ac:dyDescent="0.25">
      <c r="D2859"/>
      <c r="E2859" s="10"/>
      <c r="F2859" s="10"/>
      <c r="G2859" s="10"/>
      <c r="H2859" s="10"/>
      <c r="I2859" s="10"/>
      <c r="J2859" s="10"/>
      <c r="K2859" s="11"/>
      <c r="L2859" s="11"/>
      <c r="M2859" s="12"/>
      <c r="N2859" s="12"/>
      <c r="O2859" s="12"/>
      <c r="P2859" s="12"/>
      <c r="Q2859" s="12"/>
      <c r="R2859" s="12"/>
      <c r="S2859" s="12"/>
      <c r="T2859" s="12"/>
      <c r="U2859" s="12"/>
      <c r="V2859" s="12"/>
      <c r="W2859" s="12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2"/>
      <c r="AS2859" s="12"/>
      <c r="AT2859" s="12"/>
      <c r="AU2859" s="12"/>
      <c r="AV2859" s="12"/>
      <c r="AW2859" s="12"/>
      <c r="AX2859" s="12"/>
      <c r="AY2859" s="12"/>
      <c r="AZ2859" s="12"/>
      <c r="BA2859" s="12"/>
      <c r="BB2859" s="12"/>
      <c r="BC2859" s="12"/>
      <c r="BD2859" s="12"/>
      <c r="BE2859" s="12"/>
      <c r="BF2859" s="12"/>
      <c r="BG2859" s="12"/>
      <c r="BH2859" s="12"/>
      <c r="BI2859" s="12"/>
      <c r="BJ2859" s="13"/>
      <c r="BK2859" s="13"/>
      <c r="BL2859" s="13"/>
      <c r="BM2859" s="13"/>
      <c r="BN2859" s="13"/>
    </row>
    <row r="2860" spans="4:66" x14ac:dyDescent="0.25">
      <c r="D2860"/>
      <c r="E2860" s="10"/>
      <c r="F2860" s="10"/>
      <c r="G2860" s="10"/>
      <c r="H2860" s="10"/>
      <c r="I2860" s="10"/>
      <c r="J2860" s="10"/>
      <c r="K2860" s="11"/>
      <c r="L2860" s="11"/>
      <c r="M2860" s="12"/>
      <c r="N2860" s="12"/>
      <c r="O2860" s="12"/>
      <c r="P2860" s="12"/>
      <c r="Q2860" s="12"/>
      <c r="R2860" s="12"/>
      <c r="S2860" s="12"/>
      <c r="T2860" s="12"/>
      <c r="U2860" s="12"/>
      <c r="V2860" s="12"/>
      <c r="W2860" s="12"/>
      <c r="X2860" s="12"/>
      <c r="Y2860" s="12"/>
      <c r="Z2860" s="12"/>
      <c r="AA2860" s="12"/>
      <c r="AB2860" s="12"/>
      <c r="AC2860" s="12"/>
      <c r="AD2860" s="12"/>
      <c r="AE2860" s="12"/>
      <c r="AF2860" s="12"/>
      <c r="AG2860" s="12"/>
      <c r="AH2860" s="12"/>
      <c r="AI2860" s="12"/>
      <c r="AJ2860" s="12"/>
      <c r="AK2860" s="12"/>
      <c r="AL2860" s="12"/>
      <c r="AM2860" s="12"/>
      <c r="AN2860" s="12"/>
      <c r="AO2860" s="12"/>
      <c r="AP2860" s="12"/>
      <c r="AQ2860" s="12"/>
      <c r="AR2860" s="12"/>
      <c r="AS2860" s="12"/>
      <c r="AT2860" s="12"/>
      <c r="AU2860" s="12"/>
      <c r="AV2860" s="12"/>
      <c r="AW2860" s="12"/>
      <c r="AX2860" s="12"/>
      <c r="AY2860" s="12"/>
      <c r="AZ2860" s="12"/>
      <c r="BA2860" s="12"/>
      <c r="BB2860" s="12"/>
      <c r="BC2860" s="12"/>
      <c r="BD2860" s="12"/>
      <c r="BE2860" s="12"/>
      <c r="BF2860" s="12"/>
      <c r="BG2860" s="12"/>
      <c r="BH2860" s="12"/>
      <c r="BI2860" s="12"/>
      <c r="BJ2860" s="13"/>
      <c r="BK2860" s="13"/>
      <c r="BL2860" s="13"/>
      <c r="BM2860" s="13"/>
      <c r="BN2860" s="13"/>
    </row>
    <row r="2861" spans="4:66" x14ac:dyDescent="0.25">
      <c r="D2861"/>
      <c r="E2861" s="10"/>
      <c r="F2861" s="10"/>
      <c r="G2861" s="10"/>
      <c r="H2861" s="10"/>
      <c r="I2861" s="10"/>
      <c r="J2861" s="10"/>
      <c r="K2861" s="11"/>
      <c r="L2861" s="11"/>
      <c r="M2861" s="12"/>
      <c r="N2861" s="12"/>
      <c r="O2861" s="12"/>
      <c r="P2861" s="12"/>
      <c r="Q2861" s="12"/>
      <c r="R2861" s="12"/>
      <c r="S2861" s="12"/>
      <c r="T2861" s="12"/>
      <c r="U2861" s="12"/>
      <c r="V2861" s="12"/>
      <c r="W2861" s="12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2"/>
      <c r="AS2861" s="12"/>
      <c r="AT2861" s="12"/>
      <c r="AU2861" s="12"/>
      <c r="AV2861" s="12"/>
      <c r="AW2861" s="12"/>
      <c r="AX2861" s="12"/>
      <c r="AY2861" s="12"/>
      <c r="AZ2861" s="12"/>
      <c r="BA2861" s="12"/>
      <c r="BB2861" s="12"/>
      <c r="BC2861" s="12"/>
      <c r="BD2861" s="12"/>
      <c r="BE2861" s="12"/>
      <c r="BF2861" s="12"/>
      <c r="BG2861" s="12"/>
      <c r="BH2861" s="12"/>
      <c r="BI2861" s="12"/>
      <c r="BJ2861" s="13"/>
      <c r="BK2861" s="13"/>
      <c r="BL2861" s="13"/>
      <c r="BM2861" s="13"/>
      <c r="BN2861" s="13"/>
    </row>
    <row r="2862" spans="4:66" x14ac:dyDescent="0.25">
      <c r="D2862"/>
      <c r="E2862" s="10"/>
      <c r="F2862" s="10"/>
      <c r="G2862" s="10"/>
      <c r="H2862" s="10"/>
      <c r="I2862" s="10"/>
      <c r="J2862" s="10"/>
      <c r="K2862" s="11"/>
      <c r="L2862" s="11"/>
      <c r="M2862" s="12"/>
      <c r="N2862" s="12"/>
      <c r="O2862" s="12"/>
      <c r="P2862" s="12"/>
      <c r="Q2862" s="12"/>
      <c r="R2862" s="12"/>
      <c r="S2862" s="12"/>
      <c r="T2862" s="12"/>
      <c r="U2862" s="12"/>
      <c r="V2862" s="12"/>
      <c r="W2862" s="12"/>
      <c r="X2862" s="12"/>
      <c r="Y2862" s="12"/>
      <c r="Z2862" s="12"/>
      <c r="AA2862" s="12"/>
      <c r="AB2862" s="12"/>
      <c r="AC2862" s="12"/>
      <c r="AD2862" s="12"/>
      <c r="AE2862" s="12"/>
      <c r="AF2862" s="12"/>
      <c r="AG2862" s="12"/>
      <c r="AH2862" s="12"/>
      <c r="AI2862" s="12"/>
      <c r="AJ2862" s="12"/>
      <c r="AK2862" s="12"/>
      <c r="AL2862" s="12"/>
      <c r="AM2862" s="12"/>
      <c r="AN2862" s="12"/>
      <c r="AO2862" s="12"/>
      <c r="AP2862" s="12"/>
      <c r="AQ2862" s="12"/>
      <c r="AR2862" s="12"/>
      <c r="AS2862" s="12"/>
      <c r="AT2862" s="12"/>
      <c r="AU2862" s="12"/>
      <c r="AV2862" s="12"/>
      <c r="AW2862" s="12"/>
      <c r="AX2862" s="12"/>
      <c r="AY2862" s="12"/>
      <c r="AZ2862" s="12"/>
      <c r="BA2862" s="12"/>
      <c r="BB2862" s="12"/>
      <c r="BC2862" s="12"/>
      <c r="BD2862" s="12"/>
      <c r="BE2862" s="12"/>
      <c r="BF2862" s="12"/>
      <c r="BG2862" s="12"/>
      <c r="BH2862" s="12"/>
      <c r="BI2862" s="12"/>
      <c r="BJ2862" s="13"/>
      <c r="BK2862" s="13"/>
      <c r="BL2862" s="13"/>
      <c r="BM2862" s="13"/>
      <c r="BN2862" s="13"/>
    </row>
    <row r="2863" spans="4:66" x14ac:dyDescent="0.25">
      <c r="D2863"/>
      <c r="E2863" s="10"/>
      <c r="F2863" s="10"/>
      <c r="G2863" s="10"/>
      <c r="H2863" s="10"/>
      <c r="I2863" s="10"/>
      <c r="J2863" s="10"/>
      <c r="K2863" s="11"/>
      <c r="L2863" s="11"/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2"/>
      <c r="AS2863" s="12"/>
      <c r="AT2863" s="12"/>
      <c r="AU2863" s="12"/>
      <c r="AV2863" s="12"/>
      <c r="AW2863" s="12"/>
      <c r="AX2863" s="12"/>
      <c r="AY2863" s="12"/>
      <c r="AZ2863" s="12"/>
      <c r="BA2863" s="12"/>
      <c r="BB2863" s="12"/>
      <c r="BC2863" s="12"/>
      <c r="BD2863" s="12"/>
      <c r="BE2863" s="12"/>
      <c r="BF2863" s="12"/>
      <c r="BG2863" s="12"/>
      <c r="BH2863" s="12"/>
      <c r="BI2863" s="12"/>
      <c r="BJ2863" s="13"/>
      <c r="BK2863" s="13"/>
      <c r="BL2863" s="13"/>
      <c r="BM2863" s="13"/>
      <c r="BN2863" s="13"/>
    </row>
    <row r="2864" spans="4:66" x14ac:dyDescent="0.25">
      <c r="D2864"/>
      <c r="E2864" s="10"/>
      <c r="F2864" s="10"/>
      <c r="G2864" s="10"/>
      <c r="H2864" s="10"/>
      <c r="I2864" s="10"/>
      <c r="J2864" s="10"/>
      <c r="K2864" s="11"/>
      <c r="L2864" s="11"/>
      <c r="M2864" s="12"/>
      <c r="N2864" s="12"/>
      <c r="O2864" s="12"/>
      <c r="P2864" s="12"/>
      <c r="Q2864" s="12"/>
      <c r="R2864" s="12"/>
      <c r="S2864" s="12"/>
      <c r="T2864" s="12"/>
      <c r="U2864" s="12"/>
      <c r="V2864" s="12"/>
      <c r="W2864" s="12"/>
      <c r="X2864" s="12"/>
      <c r="Y2864" s="12"/>
      <c r="Z2864" s="12"/>
      <c r="AA2864" s="12"/>
      <c r="AB2864" s="12"/>
      <c r="AC2864" s="12"/>
      <c r="AD2864" s="12"/>
      <c r="AE2864" s="12"/>
      <c r="AF2864" s="12"/>
      <c r="AG2864" s="12"/>
      <c r="AH2864" s="12"/>
      <c r="AI2864" s="12"/>
      <c r="AJ2864" s="12"/>
      <c r="AK2864" s="12"/>
      <c r="AL2864" s="12"/>
      <c r="AM2864" s="12"/>
      <c r="AN2864" s="12"/>
      <c r="AO2864" s="12"/>
      <c r="AP2864" s="12"/>
      <c r="AQ2864" s="12"/>
      <c r="AR2864" s="12"/>
      <c r="AS2864" s="12"/>
      <c r="AT2864" s="12"/>
      <c r="AU2864" s="12"/>
      <c r="AV2864" s="12"/>
      <c r="AW2864" s="12"/>
      <c r="AX2864" s="12"/>
      <c r="AY2864" s="12"/>
      <c r="AZ2864" s="12"/>
      <c r="BA2864" s="12"/>
      <c r="BB2864" s="12"/>
      <c r="BC2864" s="12"/>
      <c r="BD2864" s="12"/>
      <c r="BE2864" s="12"/>
      <c r="BF2864" s="12"/>
      <c r="BG2864" s="12"/>
      <c r="BH2864" s="12"/>
      <c r="BI2864" s="12"/>
      <c r="BJ2864" s="13"/>
      <c r="BK2864" s="13"/>
      <c r="BL2864" s="13"/>
      <c r="BM2864" s="13"/>
      <c r="BN2864" s="13"/>
    </row>
    <row r="2865" spans="4:66" x14ac:dyDescent="0.25">
      <c r="D2865"/>
      <c r="E2865" s="10"/>
      <c r="F2865" s="10"/>
      <c r="G2865" s="10"/>
      <c r="H2865" s="10"/>
      <c r="I2865" s="10"/>
      <c r="J2865" s="10"/>
      <c r="K2865" s="11"/>
      <c r="L2865" s="11"/>
      <c r="M2865" s="12"/>
      <c r="N2865" s="12"/>
      <c r="O2865" s="12"/>
      <c r="P2865" s="12"/>
      <c r="Q2865" s="12"/>
      <c r="R2865" s="12"/>
      <c r="S2865" s="12"/>
      <c r="T2865" s="12"/>
      <c r="U2865" s="12"/>
      <c r="V2865" s="12"/>
      <c r="W2865" s="12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2"/>
      <c r="AS2865" s="12"/>
      <c r="AT2865" s="12"/>
      <c r="AU2865" s="12"/>
      <c r="AV2865" s="12"/>
      <c r="AW2865" s="12"/>
      <c r="AX2865" s="12"/>
      <c r="AY2865" s="12"/>
      <c r="AZ2865" s="12"/>
      <c r="BA2865" s="12"/>
      <c r="BB2865" s="12"/>
      <c r="BC2865" s="12"/>
      <c r="BD2865" s="12"/>
      <c r="BE2865" s="12"/>
      <c r="BF2865" s="12"/>
      <c r="BG2865" s="12"/>
      <c r="BH2865" s="12"/>
      <c r="BI2865" s="12"/>
      <c r="BJ2865" s="13"/>
      <c r="BK2865" s="13"/>
      <c r="BL2865" s="13"/>
      <c r="BM2865" s="13"/>
      <c r="BN2865" s="13"/>
    </row>
    <row r="2866" spans="4:66" x14ac:dyDescent="0.25">
      <c r="D2866"/>
      <c r="E2866" s="10"/>
      <c r="F2866" s="10"/>
      <c r="G2866" s="10"/>
      <c r="H2866" s="10"/>
      <c r="I2866" s="10"/>
      <c r="J2866" s="10"/>
      <c r="K2866" s="11"/>
      <c r="L2866" s="11"/>
      <c r="M2866" s="12"/>
      <c r="N2866" s="12"/>
      <c r="O2866" s="12"/>
      <c r="P2866" s="12"/>
      <c r="Q2866" s="12"/>
      <c r="R2866" s="12"/>
      <c r="S2866" s="12"/>
      <c r="T2866" s="12"/>
      <c r="U2866" s="12"/>
      <c r="V2866" s="12"/>
      <c r="W2866" s="12"/>
      <c r="X2866" s="12"/>
      <c r="Y2866" s="12"/>
      <c r="Z2866" s="12"/>
      <c r="AA2866" s="12"/>
      <c r="AB2866" s="12"/>
      <c r="AC2866" s="12"/>
      <c r="AD2866" s="12"/>
      <c r="AE2866" s="12"/>
      <c r="AF2866" s="12"/>
      <c r="AG2866" s="12"/>
      <c r="AH2866" s="12"/>
      <c r="AI2866" s="12"/>
      <c r="AJ2866" s="12"/>
      <c r="AK2866" s="12"/>
      <c r="AL2866" s="12"/>
      <c r="AM2866" s="12"/>
      <c r="AN2866" s="12"/>
      <c r="AO2866" s="12"/>
      <c r="AP2866" s="12"/>
      <c r="AQ2866" s="12"/>
      <c r="AR2866" s="12"/>
      <c r="AS2866" s="12"/>
      <c r="AT2866" s="12"/>
      <c r="AU2866" s="12"/>
      <c r="AV2866" s="12"/>
      <c r="AW2866" s="12"/>
      <c r="AX2866" s="12"/>
      <c r="AY2866" s="12"/>
      <c r="AZ2866" s="12"/>
      <c r="BA2866" s="12"/>
      <c r="BB2866" s="12"/>
      <c r="BC2866" s="12"/>
      <c r="BD2866" s="12"/>
      <c r="BE2866" s="12"/>
      <c r="BF2866" s="12"/>
      <c r="BG2866" s="12"/>
      <c r="BH2866" s="12"/>
      <c r="BI2866" s="12"/>
      <c r="BJ2866" s="13"/>
      <c r="BK2866" s="13"/>
      <c r="BL2866" s="13"/>
      <c r="BM2866" s="13"/>
      <c r="BN2866" s="13"/>
    </row>
    <row r="2867" spans="4:66" x14ac:dyDescent="0.25">
      <c r="D2867"/>
      <c r="E2867" s="10"/>
      <c r="F2867" s="10"/>
      <c r="G2867" s="10"/>
      <c r="H2867" s="10"/>
      <c r="I2867" s="10"/>
      <c r="J2867" s="10"/>
      <c r="K2867" s="11"/>
      <c r="L2867" s="11"/>
      <c r="M2867" s="12"/>
      <c r="N2867" s="12"/>
      <c r="O2867" s="12"/>
      <c r="P2867" s="12"/>
      <c r="Q2867" s="12"/>
      <c r="R2867" s="12"/>
      <c r="S2867" s="12"/>
      <c r="T2867" s="12"/>
      <c r="U2867" s="12"/>
      <c r="V2867" s="12"/>
      <c r="W2867" s="12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2"/>
      <c r="AS2867" s="12"/>
      <c r="AT2867" s="12"/>
      <c r="AU2867" s="12"/>
      <c r="AV2867" s="12"/>
      <c r="AW2867" s="12"/>
      <c r="AX2867" s="12"/>
      <c r="AY2867" s="12"/>
      <c r="AZ2867" s="12"/>
      <c r="BA2867" s="12"/>
      <c r="BB2867" s="12"/>
      <c r="BC2867" s="12"/>
      <c r="BD2867" s="12"/>
      <c r="BE2867" s="12"/>
      <c r="BF2867" s="12"/>
      <c r="BG2867" s="12"/>
      <c r="BH2867" s="12"/>
      <c r="BI2867" s="12"/>
      <c r="BJ2867" s="13"/>
      <c r="BK2867" s="13"/>
      <c r="BL2867" s="13"/>
      <c r="BM2867" s="13"/>
      <c r="BN2867" s="13"/>
    </row>
    <row r="2868" spans="4:66" x14ac:dyDescent="0.25">
      <c r="D2868"/>
      <c r="E2868" s="10"/>
      <c r="F2868" s="10"/>
      <c r="G2868" s="10"/>
      <c r="H2868" s="10"/>
      <c r="I2868" s="10"/>
      <c r="J2868" s="10"/>
      <c r="K2868" s="11"/>
      <c r="L2868" s="11"/>
      <c r="M2868" s="12"/>
      <c r="N2868" s="12"/>
      <c r="O2868" s="12"/>
      <c r="P2868" s="12"/>
      <c r="Q2868" s="12"/>
      <c r="R2868" s="12"/>
      <c r="S2868" s="12"/>
      <c r="T2868" s="12"/>
      <c r="U2868" s="12"/>
      <c r="V2868" s="12"/>
      <c r="W2868" s="12"/>
      <c r="X2868" s="12"/>
      <c r="Y2868" s="12"/>
      <c r="Z2868" s="12"/>
      <c r="AA2868" s="12"/>
      <c r="AB2868" s="12"/>
      <c r="AC2868" s="12"/>
      <c r="AD2868" s="12"/>
      <c r="AE2868" s="12"/>
      <c r="AF2868" s="12"/>
      <c r="AG2868" s="12"/>
      <c r="AH2868" s="12"/>
      <c r="AI2868" s="12"/>
      <c r="AJ2868" s="12"/>
      <c r="AK2868" s="12"/>
      <c r="AL2868" s="12"/>
      <c r="AM2868" s="12"/>
      <c r="AN2868" s="12"/>
      <c r="AO2868" s="12"/>
      <c r="AP2868" s="12"/>
      <c r="AQ2868" s="12"/>
      <c r="AR2868" s="12"/>
      <c r="AS2868" s="12"/>
      <c r="AT2868" s="12"/>
      <c r="AU2868" s="12"/>
      <c r="AV2868" s="12"/>
      <c r="AW2868" s="12"/>
      <c r="AX2868" s="12"/>
      <c r="AY2868" s="12"/>
      <c r="AZ2868" s="12"/>
      <c r="BA2868" s="12"/>
      <c r="BB2868" s="12"/>
      <c r="BC2868" s="12"/>
      <c r="BD2868" s="12"/>
      <c r="BE2868" s="12"/>
      <c r="BF2868" s="12"/>
      <c r="BG2868" s="12"/>
      <c r="BH2868" s="12"/>
      <c r="BI2868" s="12"/>
      <c r="BJ2868" s="13"/>
      <c r="BK2868" s="13"/>
      <c r="BL2868" s="13"/>
      <c r="BM2868" s="13"/>
      <c r="BN2868" s="13"/>
    </row>
    <row r="2869" spans="4:66" x14ac:dyDescent="0.25">
      <c r="D2869"/>
      <c r="E2869" s="10"/>
      <c r="F2869" s="10"/>
      <c r="G2869" s="10"/>
      <c r="H2869" s="10"/>
      <c r="I2869" s="10"/>
      <c r="J2869" s="10"/>
      <c r="K2869" s="11"/>
      <c r="L2869" s="11"/>
      <c r="M2869" s="12"/>
      <c r="N2869" s="12"/>
      <c r="O2869" s="12"/>
      <c r="P2869" s="12"/>
      <c r="Q2869" s="12"/>
      <c r="R2869" s="12"/>
      <c r="S2869" s="12"/>
      <c r="T2869" s="12"/>
      <c r="U2869" s="12"/>
      <c r="V2869" s="12"/>
      <c r="W2869" s="12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2"/>
      <c r="AS2869" s="12"/>
      <c r="AT2869" s="12"/>
      <c r="AU2869" s="12"/>
      <c r="AV2869" s="12"/>
      <c r="AW2869" s="12"/>
      <c r="AX2869" s="12"/>
      <c r="AY2869" s="12"/>
      <c r="AZ2869" s="12"/>
      <c r="BA2869" s="12"/>
      <c r="BB2869" s="12"/>
      <c r="BC2869" s="12"/>
      <c r="BD2869" s="12"/>
      <c r="BE2869" s="12"/>
      <c r="BF2869" s="12"/>
      <c r="BG2869" s="12"/>
      <c r="BH2869" s="12"/>
      <c r="BI2869" s="12"/>
      <c r="BJ2869" s="13"/>
      <c r="BK2869" s="13"/>
      <c r="BL2869" s="13"/>
      <c r="BM2869" s="13"/>
      <c r="BN2869" s="13"/>
    </row>
    <row r="2870" spans="4:66" x14ac:dyDescent="0.25">
      <c r="D2870"/>
      <c r="E2870" s="10"/>
      <c r="F2870" s="10"/>
      <c r="G2870" s="10"/>
      <c r="H2870" s="10"/>
      <c r="I2870" s="10"/>
      <c r="J2870" s="10"/>
      <c r="K2870" s="11"/>
      <c r="L2870" s="11"/>
      <c r="M2870" s="12"/>
      <c r="N2870" s="12"/>
      <c r="O2870" s="12"/>
      <c r="P2870" s="12"/>
      <c r="Q2870" s="12"/>
      <c r="R2870" s="12"/>
      <c r="S2870" s="12"/>
      <c r="T2870" s="12"/>
      <c r="U2870" s="12"/>
      <c r="V2870" s="12"/>
      <c r="W2870" s="12"/>
      <c r="X2870" s="12"/>
      <c r="Y2870" s="12"/>
      <c r="Z2870" s="12"/>
      <c r="AA2870" s="12"/>
      <c r="AB2870" s="12"/>
      <c r="AC2870" s="12"/>
      <c r="AD2870" s="12"/>
      <c r="AE2870" s="12"/>
      <c r="AF2870" s="12"/>
      <c r="AG2870" s="12"/>
      <c r="AH2870" s="12"/>
      <c r="AI2870" s="12"/>
      <c r="AJ2870" s="12"/>
      <c r="AK2870" s="12"/>
      <c r="AL2870" s="12"/>
      <c r="AM2870" s="12"/>
      <c r="AN2870" s="12"/>
      <c r="AO2870" s="12"/>
      <c r="AP2870" s="12"/>
      <c r="AQ2870" s="12"/>
      <c r="AR2870" s="12"/>
      <c r="AS2870" s="12"/>
      <c r="AT2870" s="12"/>
      <c r="AU2870" s="12"/>
      <c r="AV2870" s="12"/>
      <c r="AW2870" s="12"/>
      <c r="AX2870" s="12"/>
      <c r="AY2870" s="12"/>
      <c r="AZ2870" s="12"/>
      <c r="BA2870" s="12"/>
      <c r="BB2870" s="12"/>
      <c r="BC2870" s="12"/>
      <c r="BD2870" s="12"/>
      <c r="BE2870" s="12"/>
      <c r="BF2870" s="12"/>
      <c r="BG2870" s="12"/>
      <c r="BH2870" s="12"/>
      <c r="BI2870" s="12"/>
      <c r="BJ2870" s="13"/>
      <c r="BK2870" s="13"/>
      <c r="BL2870" s="13"/>
      <c r="BM2870" s="13"/>
      <c r="BN2870" s="13"/>
    </row>
    <row r="2871" spans="4:66" x14ac:dyDescent="0.25">
      <c r="D2871"/>
      <c r="E2871" s="10"/>
      <c r="F2871" s="10"/>
      <c r="G2871" s="10"/>
      <c r="H2871" s="10"/>
      <c r="I2871" s="10"/>
      <c r="J2871" s="10"/>
      <c r="K2871" s="11"/>
      <c r="L2871" s="11"/>
      <c r="M2871" s="12"/>
      <c r="N2871" s="12"/>
      <c r="O2871" s="12"/>
      <c r="P2871" s="12"/>
      <c r="Q2871" s="12"/>
      <c r="R2871" s="12"/>
      <c r="S2871" s="12"/>
      <c r="T2871" s="12"/>
      <c r="U2871" s="12"/>
      <c r="V2871" s="12"/>
      <c r="W2871" s="12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2"/>
      <c r="AS2871" s="12"/>
      <c r="AT2871" s="12"/>
      <c r="AU2871" s="12"/>
      <c r="AV2871" s="12"/>
      <c r="AW2871" s="12"/>
      <c r="AX2871" s="12"/>
      <c r="AY2871" s="12"/>
      <c r="AZ2871" s="12"/>
      <c r="BA2871" s="12"/>
      <c r="BB2871" s="12"/>
      <c r="BC2871" s="12"/>
      <c r="BD2871" s="12"/>
      <c r="BE2871" s="12"/>
      <c r="BF2871" s="12"/>
      <c r="BG2871" s="12"/>
      <c r="BH2871" s="12"/>
      <c r="BI2871" s="12"/>
      <c r="BJ2871" s="13"/>
      <c r="BK2871" s="13"/>
      <c r="BL2871" s="13"/>
      <c r="BM2871" s="13"/>
      <c r="BN2871" s="13"/>
    </row>
    <row r="2872" spans="4:66" x14ac:dyDescent="0.25">
      <c r="D2872"/>
      <c r="E2872" s="10"/>
      <c r="F2872" s="10"/>
      <c r="G2872" s="10"/>
      <c r="H2872" s="10"/>
      <c r="I2872" s="10"/>
      <c r="J2872" s="10"/>
      <c r="K2872" s="11"/>
      <c r="L2872" s="11"/>
      <c r="M2872" s="12"/>
      <c r="N2872" s="12"/>
      <c r="O2872" s="12"/>
      <c r="P2872" s="12"/>
      <c r="Q2872" s="12"/>
      <c r="R2872" s="12"/>
      <c r="S2872" s="12"/>
      <c r="T2872" s="12"/>
      <c r="U2872" s="12"/>
      <c r="V2872" s="12"/>
      <c r="W2872" s="12"/>
      <c r="X2872" s="12"/>
      <c r="Y2872" s="12"/>
      <c r="Z2872" s="12"/>
      <c r="AA2872" s="12"/>
      <c r="AB2872" s="12"/>
      <c r="AC2872" s="12"/>
      <c r="AD2872" s="12"/>
      <c r="AE2872" s="12"/>
      <c r="AF2872" s="12"/>
      <c r="AG2872" s="12"/>
      <c r="AH2872" s="12"/>
      <c r="AI2872" s="12"/>
      <c r="AJ2872" s="12"/>
      <c r="AK2872" s="12"/>
      <c r="AL2872" s="12"/>
      <c r="AM2872" s="12"/>
      <c r="AN2872" s="12"/>
      <c r="AO2872" s="12"/>
      <c r="AP2872" s="12"/>
      <c r="AQ2872" s="12"/>
      <c r="AR2872" s="12"/>
      <c r="AS2872" s="12"/>
      <c r="AT2872" s="12"/>
      <c r="AU2872" s="12"/>
      <c r="AV2872" s="12"/>
      <c r="AW2872" s="12"/>
      <c r="AX2872" s="12"/>
      <c r="AY2872" s="12"/>
      <c r="AZ2872" s="12"/>
      <c r="BA2872" s="12"/>
      <c r="BB2872" s="12"/>
      <c r="BC2872" s="12"/>
      <c r="BD2872" s="12"/>
      <c r="BE2872" s="12"/>
      <c r="BF2872" s="12"/>
      <c r="BG2872" s="12"/>
      <c r="BH2872" s="12"/>
      <c r="BI2872" s="12"/>
      <c r="BJ2872" s="13"/>
      <c r="BK2872" s="13"/>
      <c r="BL2872" s="13"/>
      <c r="BM2872" s="13"/>
      <c r="BN2872" s="13"/>
    </row>
    <row r="2873" spans="4:66" x14ac:dyDescent="0.25">
      <c r="D2873"/>
      <c r="E2873" s="10"/>
      <c r="F2873" s="10"/>
      <c r="G2873" s="10"/>
      <c r="H2873" s="10"/>
      <c r="I2873" s="10"/>
      <c r="J2873" s="10"/>
      <c r="K2873" s="11"/>
      <c r="L2873" s="11"/>
      <c r="M2873" s="12"/>
      <c r="N2873" s="12"/>
      <c r="O2873" s="12"/>
      <c r="P2873" s="12"/>
      <c r="Q2873" s="12"/>
      <c r="R2873" s="12"/>
      <c r="S2873" s="12"/>
      <c r="T2873" s="12"/>
      <c r="U2873" s="12"/>
      <c r="V2873" s="12"/>
      <c r="W2873" s="12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2"/>
      <c r="AS2873" s="12"/>
      <c r="AT2873" s="12"/>
      <c r="AU2873" s="12"/>
      <c r="AV2873" s="12"/>
      <c r="AW2873" s="12"/>
      <c r="AX2873" s="12"/>
      <c r="AY2873" s="12"/>
      <c r="AZ2873" s="12"/>
      <c r="BA2873" s="12"/>
      <c r="BB2873" s="12"/>
      <c r="BC2873" s="12"/>
      <c r="BD2873" s="12"/>
      <c r="BE2873" s="12"/>
      <c r="BF2873" s="12"/>
      <c r="BG2873" s="12"/>
      <c r="BH2873" s="12"/>
      <c r="BI2873" s="12"/>
      <c r="BJ2873" s="13"/>
      <c r="BK2873" s="13"/>
      <c r="BL2873" s="13"/>
      <c r="BM2873" s="13"/>
      <c r="BN2873" s="13"/>
    </row>
    <row r="2874" spans="4:66" x14ac:dyDescent="0.25">
      <c r="D2874"/>
      <c r="E2874" s="10"/>
      <c r="F2874" s="10"/>
      <c r="G2874" s="10"/>
      <c r="H2874" s="10"/>
      <c r="I2874" s="10"/>
      <c r="J2874" s="10"/>
      <c r="K2874" s="11"/>
      <c r="L2874" s="11"/>
      <c r="M2874" s="12"/>
      <c r="N2874" s="12"/>
      <c r="O2874" s="12"/>
      <c r="P2874" s="12"/>
      <c r="Q2874" s="12"/>
      <c r="R2874" s="12"/>
      <c r="S2874" s="12"/>
      <c r="T2874" s="12"/>
      <c r="U2874" s="12"/>
      <c r="V2874" s="12"/>
      <c r="W2874" s="12"/>
      <c r="X2874" s="12"/>
      <c r="Y2874" s="12"/>
      <c r="Z2874" s="12"/>
      <c r="AA2874" s="12"/>
      <c r="AB2874" s="12"/>
      <c r="AC2874" s="12"/>
      <c r="AD2874" s="12"/>
      <c r="AE2874" s="12"/>
      <c r="AF2874" s="12"/>
      <c r="AG2874" s="12"/>
      <c r="AH2874" s="12"/>
      <c r="AI2874" s="12"/>
      <c r="AJ2874" s="12"/>
      <c r="AK2874" s="12"/>
      <c r="AL2874" s="12"/>
      <c r="AM2874" s="12"/>
      <c r="AN2874" s="12"/>
      <c r="AO2874" s="12"/>
      <c r="AP2874" s="12"/>
      <c r="AQ2874" s="12"/>
      <c r="AR2874" s="12"/>
      <c r="AS2874" s="12"/>
      <c r="AT2874" s="12"/>
      <c r="AU2874" s="12"/>
      <c r="AV2874" s="12"/>
      <c r="AW2874" s="12"/>
      <c r="AX2874" s="12"/>
      <c r="AY2874" s="12"/>
      <c r="AZ2874" s="12"/>
      <c r="BA2874" s="12"/>
      <c r="BB2874" s="12"/>
      <c r="BC2874" s="12"/>
      <c r="BD2874" s="12"/>
      <c r="BE2874" s="12"/>
      <c r="BF2874" s="12"/>
      <c r="BG2874" s="12"/>
      <c r="BH2874" s="12"/>
      <c r="BI2874" s="12"/>
      <c r="BJ2874" s="13"/>
      <c r="BK2874" s="13"/>
      <c r="BL2874" s="13"/>
      <c r="BM2874" s="13"/>
      <c r="BN2874" s="13"/>
    </row>
    <row r="2875" spans="4:66" x14ac:dyDescent="0.25">
      <c r="D2875"/>
      <c r="E2875" s="10"/>
      <c r="F2875" s="10"/>
      <c r="G2875" s="10"/>
      <c r="H2875" s="10"/>
      <c r="I2875" s="10"/>
      <c r="J2875" s="10"/>
      <c r="K2875" s="11"/>
      <c r="L2875" s="11"/>
      <c r="M2875" s="12"/>
      <c r="N2875" s="12"/>
      <c r="O2875" s="12"/>
      <c r="P2875" s="12"/>
      <c r="Q2875" s="12"/>
      <c r="R2875" s="12"/>
      <c r="S2875" s="12"/>
      <c r="T2875" s="12"/>
      <c r="U2875" s="12"/>
      <c r="V2875" s="12"/>
      <c r="W2875" s="12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2"/>
      <c r="AS2875" s="12"/>
      <c r="AT2875" s="12"/>
      <c r="AU2875" s="12"/>
      <c r="AV2875" s="12"/>
      <c r="AW2875" s="12"/>
      <c r="AX2875" s="12"/>
      <c r="AY2875" s="12"/>
      <c r="AZ2875" s="12"/>
      <c r="BA2875" s="12"/>
      <c r="BB2875" s="12"/>
      <c r="BC2875" s="12"/>
      <c r="BD2875" s="12"/>
      <c r="BE2875" s="12"/>
      <c r="BF2875" s="12"/>
      <c r="BG2875" s="12"/>
      <c r="BH2875" s="12"/>
      <c r="BI2875" s="12"/>
      <c r="BJ2875" s="13"/>
      <c r="BK2875" s="13"/>
      <c r="BL2875" s="13"/>
      <c r="BM2875" s="13"/>
      <c r="BN2875" s="13"/>
    </row>
    <row r="2876" spans="4:66" x14ac:dyDescent="0.25">
      <c r="D2876"/>
      <c r="E2876" s="10"/>
      <c r="F2876" s="10"/>
      <c r="G2876" s="10"/>
      <c r="H2876" s="10"/>
      <c r="I2876" s="10"/>
      <c r="J2876" s="10"/>
      <c r="K2876" s="11"/>
      <c r="L2876" s="11"/>
      <c r="M2876" s="12"/>
      <c r="N2876" s="12"/>
      <c r="O2876" s="12"/>
      <c r="P2876" s="12"/>
      <c r="Q2876" s="12"/>
      <c r="R2876" s="12"/>
      <c r="S2876" s="12"/>
      <c r="T2876" s="12"/>
      <c r="U2876" s="12"/>
      <c r="V2876" s="12"/>
      <c r="W2876" s="12"/>
      <c r="X2876" s="12"/>
      <c r="Y2876" s="12"/>
      <c r="Z2876" s="12"/>
      <c r="AA2876" s="12"/>
      <c r="AB2876" s="12"/>
      <c r="AC2876" s="12"/>
      <c r="AD2876" s="12"/>
      <c r="AE2876" s="12"/>
      <c r="AF2876" s="12"/>
      <c r="AG2876" s="12"/>
      <c r="AH2876" s="12"/>
      <c r="AI2876" s="12"/>
      <c r="AJ2876" s="12"/>
      <c r="AK2876" s="12"/>
      <c r="AL2876" s="12"/>
      <c r="AM2876" s="12"/>
      <c r="AN2876" s="12"/>
      <c r="AO2876" s="12"/>
      <c r="AP2876" s="12"/>
      <c r="AQ2876" s="12"/>
      <c r="AR2876" s="12"/>
      <c r="AS2876" s="12"/>
      <c r="AT2876" s="12"/>
      <c r="AU2876" s="12"/>
      <c r="AV2876" s="12"/>
      <c r="AW2876" s="12"/>
      <c r="AX2876" s="12"/>
      <c r="AY2876" s="12"/>
      <c r="AZ2876" s="12"/>
      <c r="BA2876" s="12"/>
      <c r="BB2876" s="12"/>
      <c r="BC2876" s="12"/>
      <c r="BD2876" s="12"/>
      <c r="BE2876" s="12"/>
      <c r="BF2876" s="12"/>
      <c r="BG2876" s="12"/>
      <c r="BH2876" s="12"/>
      <c r="BI2876" s="12"/>
      <c r="BJ2876" s="13"/>
      <c r="BK2876" s="13"/>
      <c r="BL2876" s="13"/>
      <c r="BM2876" s="13"/>
      <c r="BN2876" s="13"/>
    </row>
    <row r="2877" spans="4:66" x14ac:dyDescent="0.25">
      <c r="D2877"/>
      <c r="E2877" s="10"/>
      <c r="F2877" s="10"/>
      <c r="G2877" s="10"/>
      <c r="H2877" s="10"/>
      <c r="I2877" s="10"/>
      <c r="J2877" s="10"/>
      <c r="K2877" s="11"/>
      <c r="L2877" s="11"/>
      <c r="M2877" s="12"/>
      <c r="N2877" s="12"/>
      <c r="O2877" s="12"/>
      <c r="P2877" s="12"/>
      <c r="Q2877" s="12"/>
      <c r="R2877" s="12"/>
      <c r="S2877" s="12"/>
      <c r="T2877" s="12"/>
      <c r="U2877" s="12"/>
      <c r="V2877" s="12"/>
      <c r="W2877" s="12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2"/>
      <c r="AS2877" s="12"/>
      <c r="AT2877" s="12"/>
      <c r="AU2877" s="12"/>
      <c r="AV2877" s="12"/>
      <c r="AW2877" s="12"/>
      <c r="AX2877" s="12"/>
      <c r="AY2877" s="12"/>
      <c r="AZ2877" s="12"/>
      <c r="BA2877" s="12"/>
      <c r="BB2877" s="12"/>
      <c r="BC2877" s="12"/>
      <c r="BD2877" s="12"/>
      <c r="BE2877" s="12"/>
      <c r="BF2877" s="12"/>
      <c r="BG2877" s="12"/>
      <c r="BH2877" s="12"/>
      <c r="BI2877" s="12"/>
      <c r="BJ2877" s="13"/>
      <c r="BK2877" s="13"/>
      <c r="BL2877" s="13"/>
      <c r="BM2877" s="13"/>
      <c r="BN2877" s="13"/>
    </row>
    <row r="2878" spans="4:66" x14ac:dyDescent="0.25">
      <c r="D2878"/>
      <c r="E2878" s="10"/>
      <c r="F2878" s="10"/>
      <c r="G2878" s="10"/>
      <c r="H2878" s="10"/>
      <c r="I2878" s="10"/>
      <c r="J2878" s="10"/>
      <c r="K2878" s="11"/>
      <c r="L2878" s="11"/>
      <c r="M2878" s="12"/>
      <c r="N2878" s="12"/>
      <c r="O2878" s="12"/>
      <c r="P2878" s="12"/>
      <c r="Q2878" s="12"/>
      <c r="R2878" s="12"/>
      <c r="S2878" s="12"/>
      <c r="T2878" s="12"/>
      <c r="U2878" s="12"/>
      <c r="V2878" s="12"/>
      <c r="W2878" s="12"/>
      <c r="X2878" s="12"/>
      <c r="Y2878" s="12"/>
      <c r="Z2878" s="12"/>
      <c r="AA2878" s="12"/>
      <c r="AB2878" s="12"/>
      <c r="AC2878" s="12"/>
      <c r="AD2878" s="12"/>
      <c r="AE2878" s="12"/>
      <c r="AF2878" s="12"/>
      <c r="AG2878" s="12"/>
      <c r="AH2878" s="12"/>
      <c r="AI2878" s="12"/>
      <c r="AJ2878" s="12"/>
      <c r="AK2878" s="12"/>
      <c r="AL2878" s="12"/>
      <c r="AM2878" s="12"/>
      <c r="AN2878" s="12"/>
      <c r="AO2878" s="12"/>
      <c r="AP2878" s="12"/>
      <c r="AQ2878" s="12"/>
      <c r="AR2878" s="12"/>
      <c r="AS2878" s="12"/>
      <c r="AT2878" s="12"/>
      <c r="AU2878" s="12"/>
      <c r="AV2878" s="12"/>
      <c r="AW2878" s="12"/>
      <c r="AX2878" s="12"/>
      <c r="AY2878" s="12"/>
      <c r="AZ2878" s="12"/>
      <c r="BA2878" s="12"/>
      <c r="BB2878" s="12"/>
      <c r="BC2878" s="12"/>
      <c r="BD2878" s="12"/>
      <c r="BE2878" s="12"/>
      <c r="BF2878" s="12"/>
      <c r="BG2878" s="12"/>
      <c r="BH2878" s="12"/>
      <c r="BI2878" s="12"/>
      <c r="BJ2878" s="13"/>
      <c r="BK2878" s="13"/>
      <c r="BL2878" s="13"/>
      <c r="BM2878" s="13"/>
      <c r="BN2878" s="13"/>
    </row>
    <row r="2879" spans="4:66" x14ac:dyDescent="0.25">
      <c r="D2879"/>
      <c r="E2879" s="10"/>
      <c r="F2879" s="10"/>
      <c r="G2879" s="10"/>
      <c r="H2879" s="10"/>
      <c r="I2879" s="10"/>
      <c r="J2879" s="10"/>
      <c r="K2879" s="11"/>
      <c r="L2879" s="11"/>
      <c r="M2879" s="12"/>
      <c r="N2879" s="12"/>
      <c r="O2879" s="12"/>
      <c r="P2879" s="12"/>
      <c r="Q2879" s="12"/>
      <c r="R2879" s="12"/>
      <c r="S2879" s="12"/>
      <c r="T2879" s="12"/>
      <c r="U2879" s="12"/>
      <c r="V2879" s="12"/>
      <c r="W2879" s="12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2"/>
      <c r="AS2879" s="12"/>
      <c r="AT2879" s="12"/>
      <c r="AU2879" s="12"/>
      <c r="AV2879" s="12"/>
      <c r="AW2879" s="12"/>
      <c r="AX2879" s="12"/>
      <c r="AY2879" s="12"/>
      <c r="AZ2879" s="12"/>
      <c r="BA2879" s="12"/>
      <c r="BB2879" s="12"/>
      <c r="BC2879" s="12"/>
      <c r="BD2879" s="12"/>
      <c r="BE2879" s="12"/>
      <c r="BF2879" s="12"/>
      <c r="BG2879" s="12"/>
      <c r="BH2879" s="12"/>
      <c r="BI2879" s="12"/>
      <c r="BJ2879" s="13"/>
      <c r="BK2879" s="13"/>
      <c r="BL2879" s="13"/>
      <c r="BM2879" s="13"/>
      <c r="BN2879" s="13"/>
    </row>
    <row r="2880" spans="4:66" x14ac:dyDescent="0.25">
      <c r="D2880"/>
      <c r="E2880" s="10"/>
      <c r="F2880" s="10"/>
      <c r="G2880" s="10"/>
      <c r="H2880" s="10"/>
      <c r="I2880" s="10"/>
      <c r="J2880" s="10"/>
      <c r="K2880" s="11"/>
      <c r="L2880" s="11"/>
      <c r="M2880" s="12"/>
      <c r="N2880" s="12"/>
      <c r="O2880" s="12"/>
      <c r="P2880" s="12"/>
      <c r="Q2880" s="12"/>
      <c r="R2880" s="12"/>
      <c r="S2880" s="12"/>
      <c r="T2880" s="12"/>
      <c r="U2880" s="12"/>
      <c r="V2880" s="12"/>
      <c r="W2880" s="12"/>
      <c r="X2880" s="12"/>
      <c r="Y2880" s="12"/>
      <c r="Z2880" s="12"/>
      <c r="AA2880" s="12"/>
      <c r="AB2880" s="12"/>
      <c r="AC2880" s="12"/>
      <c r="AD2880" s="12"/>
      <c r="AE2880" s="12"/>
      <c r="AF2880" s="12"/>
      <c r="AG2880" s="12"/>
      <c r="AH2880" s="12"/>
      <c r="AI2880" s="12"/>
      <c r="AJ2880" s="12"/>
      <c r="AK2880" s="12"/>
      <c r="AL2880" s="12"/>
      <c r="AM2880" s="12"/>
      <c r="AN2880" s="12"/>
      <c r="AO2880" s="12"/>
      <c r="AP2880" s="12"/>
      <c r="AQ2880" s="12"/>
      <c r="AR2880" s="12"/>
      <c r="AS2880" s="12"/>
      <c r="AT2880" s="12"/>
      <c r="AU2880" s="12"/>
      <c r="AV2880" s="12"/>
      <c r="AW2880" s="12"/>
      <c r="AX2880" s="12"/>
      <c r="AY2880" s="12"/>
      <c r="AZ2880" s="12"/>
      <c r="BA2880" s="12"/>
      <c r="BB2880" s="12"/>
      <c r="BC2880" s="12"/>
      <c r="BD2880" s="12"/>
      <c r="BE2880" s="12"/>
      <c r="BF2880" s="12"/>
      <c r="BG2880" s="12"/>
      <c r="BH2880" s="12"/>
      <c r="BI2880" s="12"/>
      <c r="BJ2880" s="13"/>
      <c r="BK2880" s="13"/>
      <c r="BL2880" s="13"/>
      <c r="BM2880" s="13"/>
      <c r="BN2880" s="13"/>
    </row>
    <row r="2881" spans="4:66" x14ac:dyDescent="0.25">
      <c r="D2881"/>
      <c r="E2881" s="10"/>
      <c r="F2881" s="10"/>
      <c r="G2881" s="10"/>
      <c r="H2881" s="10"/>
      <c r="I2881" s="10"/>
      <c r="J2881" s="10"/>
      <c r="K2881" s="11"/>
      <c r="L2881" s="11"/>
      <c r="M2881" s="12"/>
      <c r="N2881" s="12"/>
      <c r="O2881" s="12"/>
      <c r="P2881" s="12"/>
      <c r="Q2881" s="12"/>
      <c r="R2881" s="12"/>
      <c r="S2881" s="12"/>
      <c r="T2881" s="12"/>
      <c r="U2881" s="12"/>
      <c r="V2881" s="12"/>
      <c r="W2881" s="12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2"/>
      <c r="AS2881" s="12"/>
      <c r="AT2881" s="12"/>
      <c r="AU2881" s="12"/>
      <c r="AV2881" s="12"/>
      <c r="AW2881" s="12"/>
      <c r="AX2881" s="12"/>
      <c r="AY2881" s="12"/>
      <c r="AZ2881" s="12"/>
      <c r="BA2881" s="12"/>
      <c r="BB2881" s="12"/>
      <c r="BC2881" s="12"/>
      <c r="BD2881" s="12"/>
      <c r="BE2881" s="12"/>
      <c r="BF2881" s="12"/>
      <c r="BG2881" s="12"/>
      <c r="BH2881" s="12"/>
      <c r="BI2881" s="12"/>
      <c r="BJ2881" s="13"/>
      <c r="BK2881" s="13"/>
      <c r="BL2881" s="13"/>
      <c r="BM2881" s="13"/>
      <c r="BN2881" s="13"/>
    </row>
    <row r="2882" spans="4:66" x14ac:dyDescent="0.25">
      <c r="D2882"/>
      <c r="E2882" s="10"/>
      <c r="F2882" s="10"/>
      <c r="G2882" s="10"/>
      <c r="H2882" s="10"/>
      <c r="I2882" s="10"/>
      <c r="J2882" s="10"/>
      <c r="K2882" s="11"/>
      <c r="L2882" s="11"/>
      <c r="M2882" s="12"/>
      <c r="N2882" s="12"/>
      <c r="O2882" s="12"/>
      <c r="P2882" s="12"/>
      <c r="Q2882" s="12"/>
      <c r="R2882" s="12"/>
      <c r="S2882" s="12"/>
      <c r="T2882" s="12"/>
      <c r="U2882" s="12"/>
      <c r="V2882" s="12"/>
      <c r="W2882" s="12"/>
      <c r="X2882" s="12"/>
      <c r="Y2882" s="12"/>
      <c r="Z2882" s="12"/>
      <c r="AA2882" s="12"/>
      <c r="AB2882" s="12"/>
      <c r="AC2882" s="12"/>
      <c r="AD2882" s="12"/>
      <c r="AE2882" s="12"/>
      <c r="AF2882" s="12"/>
      <c r="AG2882" s="12"/>
      <c r="AH2882" s="12"/>
      <c r="AI2882" s="12"/>
      <c r="AJ2882" s="12"/>
      <c r="AK2882" s="12"/>
      <c r="AL2882" s="12"/>
      <c r="AM2882" s="12"/>
      <c r="AN2882" s="12"/>
      <c r="AO2882" s="12"/>
      <c r="AP2882" s="12"/>
      <c r="AQ2882" s="12"/>
      <c r="AR2882" s="12"/>
      <c r="AS2882" s="12"/>
      <c r="AT2882" s="12"/>
      <c r="AU2882" s="12"/>
      <c r="AV2882" s="12"/>
      <c r="AW2882" s="12"/>
      <c r="AX2882" s="12"/>
      <c r="AY2882" s="12"/>
      <c r="AZ2882" s="12"/>
      <c r="BA2882" s="12"/>
      <c r="BB2882" s="12"/>
      <c r="BC2882" s="12"/>
      <c r="BD2882" s="12"/>
      <c r="BE2882" s="12"/>
      <c r="BF2882" s="12"/>
      <c r="BG2882" s="12"/>
      <c r="BH2882" s="12"/>
      <c r="BI2882" s="12"/>
      <c r="BJ2882" s="13"/>
      <c r="BK2882" s="13"/>
      <c r="BL2882" s="13"/>
      <c r="BM2882" s="13"/>
      <c r="BN2882" s="13"/>
    </row>
    <row r="2883" spans="4:66" x14ac:dyDescent="0.25">
      <c r="D2883"/>
      <c r="E2883" s="10"/>
      <c r="F2883" s="10"/>
      <c r="G2883" s="10"/>
      <c r="H2883" s="10"/>
      <c r="I2883" s="10"/>
      <c r="J2883" s="10"/>
      <c r="K2883" s="11"/>
      <c r="L2883" s="11"/>
      <c r="M2883" s="12"/>
      <c r="N2883" s="12"/>
      <c r="O2883" s="12"/>
      <c r="P2883" s="12"/>
      <c r="Q2883" s="12"/>
      <c r="R2883" s="12"/>
      <c r="S2883" s="12"/>
      <c r="T2883" s="12"/>
      <c r="U2883" s="12"/>
      <c r="V2883" s="12"/>
      <c r="W2883" s="12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2"/>
      <c r="AS2883" s="12"/>
      <c r="AT2883" s="12"/>
      <c r="AU2883" s="12"/>
      <c r="AV2883" s="12"/>
      <c r="AW2883" s="12"/>
      <c r="AX2883" s="12"/>
      <c r="AY2883" s="12"/>
      <c r="AZ2883" s="12"/>
      <c r="BA2883" s="12"/>
      <c r="BB2883" s="12"/>
      <c r="BC2883" s="12"/>
      <c r="BD2883" s="12"/>
      <c r="BE2883" s="12"/>
      <c r="BF2883" s="12"/>
      <c r="BG2883" s="12"/>
      <c r="BH2883" s="12"/>
      <c r="BI2883" s="12"/>
      <c r="BJ2883" s="13"/>
      <c r="BK2883" s="13"/>
      <c r="BL2883" s="13"/>
      <c r="BM2883" s="13"/>
      <c r="BN2883" s="13"/>
    </row>
    <row r="2884" spans="4:66" x14ac:dyDescent="0.25">
      <c r="D2884"/>
      <c r="E2884" s="10"/>
      <c r="F2884" s="10"/>
      <c r="G2884" s="10"/>
      <c r="H2884" s="10"/>
      <c r="I2884" s="10"/>
      <c r="J2884" s="10"/>
      <c r="K2884" s="11"/>
      <c r="L2884" s="11"/>
      <c r="M2884" s="12"/>
      <c r="N2884" s="12"/>
      <c r="O2884" s="12"/>
      <c r="P2884" s="12"/>
      <c r="Q2884" s="12"/>
      <c r="R2884" s="12"/>
      <c r="S2884" s="12"/>
      <c r="T2884" s="12"/>
      <c r="U2884" s="12"/>
      <c r="V2884" s="12"/>
      <c r="W2884" s="12"/>
      <c r="X2884" s="12"/>
      <c r="Y2884" s="12"/>
      <c r="Z2884" s="12"/>
      <c r="AA2884" s="12"/>
      <c r="AB2884" s="12"/>
      <c r="AC2884" s="12"/>
      <c r="AD2884" s="12"/>
      <c r="AE2884" s="12"/>
      <c r="AF2884" s="12"/>
      <c r="AG2884" s="12"/>
      <c r="AH2884" s="12"/>
      <c r="AI2884" s="12"/>
      <c r="AJ2884" s="12"/>
      <c r="AK2884" s="12"/>
      <c r="AL2884" s="12"/>
      <c r="AM2884" s="12"/>
      <c r="AN2884" s="12"/>
      <c r="AO2884" s="12"/>
      <c r="AP2884" s="12"/>
      <c r="AQ2884" s="12"/>
      <c r="AR2884" s="12"/>
      <c r="AS2884" s="12"/>
      <c r="AT2884" s="12"/>
      <c r="AU2884" s="12"/>
      <c r="AV2884" s="12"/>
      <c r="AW2884" s="12"/>
      <c r="AX2884" s="12"/>
      <c r="AY2884" s="12"/>
      <c r="AZ2884" s="12"/>
      <c r="BA2884" s="12"/>
      <c r="BB2884" s="12"/>
      <c r="BC2884" s="12"/>
      <c r="BD2884" s="12"/>
      <c r="BE2884" s="12"/>
      <c r="BF2884" s="12"/>
      <c r="BG2884" s="12"/>
      <c r="BH2884" s="12"/>
      <c r="BI2884" s="12"/>
      <c r="BJ2884" s="13"/>
      <c r="BK2884" s="13"/>
      <c r="BL2884" s="13"/>
      <c r="BM2884" s="13"/>
      <c r="BN2884" s="13"/>
    </row>
    <row r="2885" spans="4:66" x14ac:dyDescent="0.25">
      <c r="D2885"/>
      <c r="E2885" s="10"/>
      <c r="F2885" s="10"/>
      <c r="G2885" s="10"/>
      <c r="H2885" s="10"/>
      <c r="I2885" s="10"/>
      <c r="J2885" s="10"/>
      <c r="K2885" s="11"/>
      <c r="L2885" s="11"/>
      <c r="M2885" s="12"/>
      <c r="N2885" s="12"/>
      <c r="O2885" s="12"/>
      <c r="P2885" s="12"/>
      <c r="Q2885" s="12"/>
      <c r="R2885" s="12"/>
      <c r="S2885" s="12"/>
      <c r="T2885" s="12"/>
      <c r="U2885" s="12"/>
      <c r="V2885" s="12"/>
      <c r="W2885" s="12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2"/>
      <c r="AS2885" s="12"/>
      <c r="AT2885" s="12"/>
      <c r="AU2885" s="12"/>
      <c r="AV2885" s="12"/>
      <c r="AW2885" s="12"/>
      <c r="AX2885" s="12"/>
      <c r="AY2885" s="12"/>
      <c r="AZ2885" s="12"/>
      <c r="BA2885" s="12"/>
      <c r="BB2885" s="12"/>
      <c r="BC2885" s="12"/>
      <c r="BD2885" s="12"/>
      <c r="BE2885" s="12"/>
      <c r="BF2885" s="12"/>
      <c r="BG2885" s="12"/>
      <c r="BH2885" s="12"/>
      <c r="BI2885" s="12"/>
      <c r="BJ2885" s="13"/>
      <c r="BK2885" s="13"/>
      <c r="BL2885" s="13"/>
      <c r="BM2885" s="13"/>
      <c r="BN2885" s="13"/>
    </row>
    <row r="2886" spans="4:66" x14ac:dyDescent="0.25">
      <c r="D2886"/>
      <c r="E2886" s="10"/>
      <c r="F2886" s="10"/>
      <c r="G2886" s="10"/>
      <c r="H2886" s="10"/>
      <c r="I2886" s="10"/>
      <c r="J2886" s="10"/>
      <c r="K2886" s="11"/>
      <c r="L2886" s="11"/>
      <c r="M2886" s="12"/>
      <c r="N2886" s="12"/>
      <c r="O2886" s="12"/>
      <c r="P2886" s="12"/>
      <c r="Q2886" s="12"/>
      <c r="R2886" s="12"/>
      <c r="S2886" s="12"/>
      <c r="T2886" s="12"/>
      <c r="U2886" s="12"/>
      <c r="V2886" s="12"/>
      <c r="W2886" s="12"/>
      <c r="X2886" s="12"/>
      <c r="Y2886" s="12"/>
      <c r="Z2886" s="12"/>
      <c r="AA2886" s="12"/>
      <c r="AB2886" s="12"/>
      <c r="AC2886" s="12"/>
      <c r="AD2886" s="12"/>
      <c r="AE2886" s="12"/>
      <c r="AF2886" s="12"/>
      <c r="AG2886" s="12"/>
      <c r="AH2886" s="12"/>
      <c r="AI2886" s="12"/>
      <c r="AJ2886" s="12"/>
      <c r="AK2886" s="12"/>
      <c r="AL2886" s="12"/>
      <c r="AM2886" s="12"/>
      <c r="AN2886" s="12"/>
      <c r="AO2886" s="12"/>
      <c r="AP2886" s="12"/>
      <c r="AQ2886" s="12"/>
      <c r="AR2886" s="12"/>
      <c r="AS2886" s="12"/>
      <c r="AT2886" s="12"/>
      <c r="AU2886" s="12"/>
      <c r="AV2886" s="12"/>
      <c r="AW2886" s="12"/>
      <c r="AX2886" s="12"/>
      <c r="AY2886" s="12"/>
      <c r="AZ2886" s="12"/>
      <c r="BA2886" s="12"/>
      <c r="BB2886" s="12"/>
      <c r="BC2886" s="12"/>
      <c r="BD2886" s="12"/>
      <c r="BE2886" s="12"/>
      <c r="BF2886" s="12"/>
      <c r="BG2886" s="12"/>
      <c r="BH2886" s="12"/>
      <c r="BI2886" s="12"/>
      <c r="BJ2886" s="13"/>
      <c r="BK2886" s="13"/>
      <c r="BL2886" s="13"/>
      <c r="BM2886" s="13"/>
      <c r="BN2886" s="13"/>
    </row>
    <row r="2887" spans="4:66" x14ac:dyDescent="0.25">
      <c r="D2887"/>
      <c r="E2887" s="10"/>
      <c r="F2887" s="10"/>
      <c r="G2887" s="10"/>
      <c r="H2887" s="10"/>
      <c r="I2887" s="10"/>
      <c r="J2887" s="10"/>
      <c r="K2887" s="11"/>
      <c r="L2887" s="11"/>
      <c r="M2887" s="12"/>
      <c r="N2887" s="12"/>
      <c r="O2887" s="12"/>
      <c r="P2887" s="12"/>
      <c r="Q2887" s="12"/>
      <c r="R2887" s="12"/>
      <c r="S2887" s="12"/>
      <c r="T2887" s="12"/>
      <c r="U2887" s="12"/>
      <c r="V2887" s="12"/>
      <c r="W2887" s="12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2"/>
      <c r="AS2887" s="12"/>
      <c r="AT2887" s="12"/>
      <c r="AU2887" s="12"/>
      <c r="AV2887" s="12"/>
      <c r="AW2887" s="12"/>
      <c r="AX2887" s="12"/>
      <c r="AY2887" s="12"/>
      <c r="AZ2887" s="12"/>
      <c r="BA2887" s="12"/>
      <c r="BB2887" s="12"/>
      <c r="BC2887" s="12"/>
      <c r="BD2887" s="12"/>
      <c r="BE2887" s="12"/>
      <c r="BF2887" s="12"/>
      <c r="BG2887" s="12"/>
      <c r="BH2887" s="12"/>
      <c r="BI2887" s="12"/>
      <c r="BJ2887" s="13"/>
      <c r="BK2887" s="13"/>
      <c r="BL2887" s="13"/>
      <c r="BM2887" s="13"/>
      <c r="BN2887" s="13"/>
    </row>
    <row r="2888" spans="4:66" x14ac:dyDescent="0.25">
      <c r="D2888"/>
      <c r="E2888" s="10"/>
      <c r="F2888" s="10"/>
      <c r="G2888" s="10"/>
      <c r="H2888" s="10"/>
      <c r="I2888" s="10"/>
      <c r="J2888" s="10"/>
      <c r="K2888" s="11"/>
      <c r="L2888" s="11"/>
      <c r="M2888" s="12"/>
      <c r="N2888" s="12"/>
      <c r="O2888" s="12"/>
      <c r="P2888" s="12"/>
      <c r="Q2888" s="12"/>
      <c r="R2888" s="12"/>
      <c r="S2888" s="12"/>
      <c r="T2888" s="12"/>
      <c r="U2888" s="12"/>
      <c r="V2888" s="12"/>
      <c r="W2888" s="12"/>
      <c r="X2888" s="12"/>
      <c r="Y2888" s="12"/>
      <c r="Z2888" s="12"/>
      <c r="AA2888" s="12"/>
      <c r="AB2888" s="12"/>
      <c r="AC2888" s="12"/>
      <c r="AD2888" s="12"/>
      <c r="AE2888" s="12"/>
      <c r="AF2888" s="12"/>
      <c r="AG2888" s="12"/>
      <c r="AH2888" s="12"/>
      <c r="AI2888" s="12"/>
      <c r="AJ2888" s="12"/>
      <c r="AK2888" s="12"/>
      <c r="AL2888" s="12"/>
      <c r="AM2888" s="12"/>
      <c r="AN2888" s="12"/>
      <c r="AO2888" s="12"/>
      <c r="AP2888" s="12"/>
      <c r="AQ2888" s="12"/>
      <c r="AR2888" s="12"/>
      <c r="AS2888" s="12"/>
      <c r="AT2888" s="12"/>
      <c r="AU2888" s="12"/>
      <c r="AV2888" s="12"/>
      <c r="AW2888" s="12"/>
      <c r="AX2888" s="12"/>
      <c r="AY2888" s="12"/>
      <c r="AZ2888" s="12"/>
      <c r="BA2888" s="12"/>
      <c r="BB2888" s="12"/>
      <c r="BC2888" s="12"/>
      <c r="BD2888" s="12"/>
      <c r="BE2888" s="12"/>
      <c r="BF2888" s="12"/>
      <c r="BG2888" s="12"/>
      <c r="BH2888" s="12"/>
      <c r="BI2888" s="12"/>
      <c r="BJ2888" s="13"/>
      <c r="BK2888" s="13"/>
      <c r="BL2888" s="13"/>
      <c r="BM2888" s="13"/>
      <c r="BN2888" s="13"/>
    </row>
    <row r="2889" spans="4:66" x14ac:dyDescent="0.25">
      <c r="D2889"/>
      <c r="E2889" s="10"/>
      <c r="F2889" s="10"/>
      <c r="G2889" s="10"/>
      <c r="H2889" s="10"/>
      <c r="I2889" s="10"/>
      <c r="J2889" s="10"/>
      <c r="K2889" s="11"/>
      <c r="L2889" s="11"/>
      <c r="M2889" s="12"/>
      <c r="N2889" s="12"/>
      <c r="O2889" s="12"/>
      <c r="P2889" s="12"/>
      <c r="Q2889" s="12"/>
      <c r="R2889" s="12"/>
      <c r="S2889" s="12"/>
      <c r="T2889" s="12"/>
      <c r="U2889" s="12"/>
      <c r="V2889" s="12"/>
      <c r="W2889" s="12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2"/>
      <c r="AS2889" s="12"/>
      <c r="AT2889" s="12"/>
      <c r="AU2889" s="12"/>
      <c r="AV2889" s="12"/>
      <c r="AW2889" s="12"/>
      <c r="AX2889" s="12"/>
      <c r="AY2889" s="12"/>
      <c r="AZ2889" s="12"/>
      <c r="BA2889" s="12"/>
      <c r="BB2889" s="12"/>
      <c r="BC2889" s="12"/>
      <c r="BD2889" s="12"/>
      <c r="BE2889" s="12"/>
      <c r="BF2889" s="12"/>
      <c r="BG2889" s="12"/>
      <c r="BH2889" s="12"/>
      <c r="BI2889" s="12"/>
      <c r="BJ2889" s="13"/>
      <c r="BK2889" s="13"/>
      <c r="BL2889" s="13"/>
      <c r="BM2889" s="13"/>
      <c r="BN2889" s="13"/>
    </row>
    <row r="2890" spans="4:66" x14ac:dyDescent="0.25">
      <c r="D2890"/>
      <c r="E2890" s="10"/>
      <c r="F2890" s="10"/>
      <c r="G2890" s="10"/>
      <c r="H2890" s="10"/>
      <c r="I2890" s="10"/>
      <c r="J2890" s="10"/>
      <c r="K2890" s="11"/>
      <c r="L2890" s="11"/>
      <c r="M2890" s="12"/>
      <c r="N2890" s="12"/>
      <c r="O2890" s="12"/>
      <c r="P2890" s="12"/>
      <c r="Q2890" s="12"/>
      <c r="R2890" s="12"/>
      <c r="S2890" s="12"/>
      <c r="T2890" s="12"/>
      <c r="U2890" s="12"/>
      <c r="V2890" s="12"/>
      <c r="W2890" s="12"/>
      <c r="X2890" s="12"/>
      <c r="Y2890" s="12"/>
      <c r="Z2890" s="12"/>
      <c r="AA2890" s="12"/>
      <c r="AB2890" s="12"/>
      <c r="AC2890" s="12"/>
      <c r="AD2890" s="12"/>
      <c r="AE2890" s="12"/>
      <c r="AF2890" s="12"/>
      <c r="AG2890" s="12"/>
      <c r="AH2890" s="12"/>
      <c r="AI2890" s="12"/>
      <c r="AJ2890" s="12"/>
      <c r="AK2890" s="12"/>
      <c r="AL2890" s="12"/>
      <c r="AM2890" s="12"/>
      <c r="AN2890" s="12"/>
      <c r="AO2890" s="12"/>
      <c r="AP2890" s="12"/>
      <c r="AQ2890" s="12"/>
      <c r="AR2890" s="12"/>
      <c r="AS2890" s="12"/>
      <c r="AT2890" s="12"/>
      <c r="AU2890" s="12"/>
      <c r="AV2890" s="12"/>
      <c r="AW2890" s="12"/>
      <c r="AX2890" s="12"/>
      <c r="AY2890" s="12"/>
      <c r="AZ2890" s="12"/>
      <c r="BA2890" s="12"/>
      <c r="BB2890" s="12"/>
      <c r="BC2890" s="12"/>
      <c r="BD2890" s="12"/>
      <c r="BE2890" s="12"/>
      <c r="BF2890" s="12"/>
      <c r="BG2890" s="12"/>
      <c r="BH2890" s="12"/>
      <c r="BI2890" s="12"/>
      <c r="BJ2890" s="13"/>
      <c r="BK2890" s="13"/>
      <c r="BL2890" s="13"/>
      <c r="BM2890" s="13"/>
      <c r="BN2890" s="13"/>
    </row>
    <row r="2891" spans="4:66" x14ac:dyDescent="0.25">
      <c r="D2891"/>
      <c r="E2891" s="10"/>
      <c r="F2891" s="10"/>
      <c r="G2891" s="10"/>
      <c r="H2891" s="10"/>
      <c r="I2891" s="10"/>
      <c r="J2891" s="10"/>
      <c r="K2891" s="11"/>
      <c r="L2891" s="11"/>
      <c r="M2891" s="12"/>
      <c r="N2891" s="12"/>
      <c r="O2891" s="12"/>
      <c r="P2891" s="12"/>
      <c r="Q2891" s="12"/>
      <c r="R2891" s="12"/>
      <c r="S2891" s="12"/>
      <c r="T2891" s="12"/>
      <c r="U2891" s="12"/>
      <c r="V2891" s="12"/>
      <c r="W2891" s="12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2"/>
      <c r="AS2891" s="12"/>
      <c r="AT2891" s="12"/>
      <c r="AU2891" s="12"/>
      <c r="AV2891" s="12"/>
      <c r="AW2891" s="12"/>
      <c r="AX2891" s="12"/>
      <c r="AY2891" s="12"/>
      <c r="AZ2891" s="12"/>
      <c r="BA2891" s="12"/>
      <c r="BB2891" s="12"/>
      <c r="BC2891" s="12"/>
      <c r="BD2891" s="12"/>
      <c r="BE2891" s="12"/>
      <c r="BF2891" s="12"/>
      <c r="BG2891" s="12"/>
      <c r="BH2891" s="12"/>
      <c r="BI2891" s="12"/>
      <c r="BJ2891" s="13"/>
      <c r="BK2891" s="13"/>
      <c r="BL2891" s="13"/>
      <c r="BM2891" s="13"/>
      <c r="BN2891" s="13"/>
    </row>
    <row r="2892" spans="4:66" x14ac:dyDescent="0.25">
      <c r="D2892"/>
      <c r="E2892" s="10"/>
      <c r="F2892" s="10"/>
      <c r="G2892" s="10"/>
      <c r="H2892" s="10"/>
      <c r="I2892" s="10"/>
      <c r="J2892" s="10"/>
      <c r="K2892" s="11"/>
      <c r="L2892" s="11"/>
      <c r="M2892" s="12"/>
      <c r="N2892" s="12"/>
      <c r="O2892" s="12"/>
      <c r="P2892" s="12"/>
      <c r="Q2892" s="12"/>
      <c r="R2892" s="12"/>
      <c r="S2892" s="12"/>
      <c r="T2892" s="12"/>
      <c r="U2892" s="12"/>
      <c r="V2892" s="12"/>
      <c r="W2892" s="12"/>
      <c r="X2892" s="12"/>
      <c r="Y2892" s="12"/>
      <c r="Z2892" s="12"/>
      <c r="AA2892" s="12"/>
      <c r="AB2892" s="12"/>
      <c r="AC2892" s="12"/>
      <c r="AD2892" s="12"/>
      <c r="AE2892" s="12"/>
      <c r="AF2892" s="12"/>
      <c r="AG2892" s="12"/>
      <c r="AH2892" s="12"/>
      <c r="AI2892" s="12"/>
      <c r="AJ2892" s="12"/>
      <c r="AK2892" s="12"/>
      <c r="AL2892" s="12"/>
      <c r="AM2892" s="12"/>
      <c r="AN2892" s="12"/>
      <c r="AO2892" s="12"/>
      <c r="AP2892" s="12"/>
      <c r="AQ2892" s="12"/>
      <c r="AR2892" s="12"/>
      <c r="AS2892" s="12"/>
      <c r="AT2892" s="12"/>
      <c r="AU2892" s="12"/>
      <c r="AV2892" s="12"/>
      <c r="AW2892" s="12"/>
      <c r="AX2892" s="12"/>
      <c r="AY2892" s="12"/>
      <c r="AZ2892" s="12"/>
      <c r="BA2892" s="12"/>
      <c r="BB2892" s="12"/>
      <c r="BC2892" s="12"/>
      <c r="BD2892" s="12"/>
      <c r="BE2892" s="12"/>
      <c r="BF2892" s="12"/>
      <c r="BG2892" s="12"/>
      <c r="BH2892" s="12"/>
      <c r="BI2892" s="12"/>
      <c r="BJ2892" s="13"/>
      <c r="BK2892" s="13"/>
      <c r="BL2892" s="13"/>
      <c r="BM2892" s="13"/>
      <c r="BN2892" s="13"/>
    </row>
    <row r="2893" spans="4:66" x14ac:dyDescent="0.25">
      <c r="D2893"/>
      <c r="E2893" s="10"/>
      <c r="F2893" s="10"/>
      <c r="G2893" s="10"/>
      <c r="H2893" s="10"/>
      <c r="I2893" s="10"/>
      <c r="J2893" s="10"/>
      <c r="K2893" s="11"/>
      <c r="L2893" s="11"/>
      <c r="M2893" s="12"/>
      <c r="N2893" s="12"/>
      <c r="O2893" s="12"/>
      <c r="P2893" s="12"/>
      <c r="Q2893" s="12"/>
      <c r="R2893" s="12"/>
      <c r="S2893" s="12"/>
      <c r="T2893" s="12"/>
      <c r="U2893" s="12"/>
      <c r="V2893" s="12"/>
      <c r="W2893" s="12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2"/>
      <c r="AS2893" s="12"/>
      <c r="AT2893" s="12"/>
      <c r="AU2893" s="12"/>
      <c r="AV2893" s="12"/>
      <c r="AW2893" s="12"/>
      <c r="AX2893" s="12"/>
      <c r="AY2893" s="12"/>
      <c r="AZ2893" s="12"/>
      <c r="BA2893" s="12"/>
      <c r="BB2893" s="12"/>
      <c r="BC2893" s="12"/>
      <c r="BD2893" s="12"/>
      <c r="BE2893" s="12"/>
      <c r="BF2893" s="12"/>
      <c r="BG2893" s="12"/>
      <c r="BH2893" s="12"/>
      <c r="BI2893" s="12"/>
      <c r="BJ2893" s="13"/>
      <c r="BK2893" s="13"/>
      <c r="BL2893" s="13"/>
      <c r="BM2893" s="13"/>
      <c r="BN2893" s="13"/>
    </row>
    <row r="2894" spans="4:66" x14ac:dyDescent="0.25">
      <c r="D2894"/>
      <c r="E2894" s="10"/>
      <c r="F2894" s="10"/>
      <c r="G2894" s="10"/>
      <c r="H2894" s="10"/>
      <c r="I2894" s="10"/>
      <c r="J2894" s="10"/>
      <c r="K2894" s="11"/>
      <c r="L2894" s="11"/>
      <c r="M2894" s="12"/>
      <c r="N2894" s="12"/>
      <c r="O2894" s="12"/>
      <c r="P2894" s="12"/>
      <c r="Q2894" s="12"/>
      <c r="R2894" s="12"/>
      <c r="S2894" s="12"/>
      <c r="T2894" s="12"/>
      <c r="U2894" s="12"/>
      <c r="V2894" s="12"/>
      <c r="W2894" s="12"/>
      <c r="X2894" s="12"/>
      <c r="Y2894" s="12"/>
      <c r="Z2894" s="12"/>
      <c r="AA2894" s="12"/>
      <c r="AB2894" s="12"/>
      <c r="AC2894" s="12"/>
      <c r="AD2894" s="12"/>
      <c r="AE2894" s="12"/>
      <c r="AF2894" s="12"/>
      <c r="AG2894" s="12"/>
      <c r="AH2894" s="12"/>
      <c r="AI2894" s="12"/>
      <c r="AJ2894" s="12"/>
      <c r="AK2894" s="12"/>
      <c r="AL2894" s="12"/>
      <c r="AM2894" s="12"/>
      <c r="AN2894" s="12"/>
      <c r="AO2894" s="12"/>
      <c r="AP2894" s="12"/>
      <c r="AQ2894" s="12"/>
      <c r="AR2894" s="12"/>
      <c r="AS2894" s="12"/>
      <c r="AT2894" s="12"/>
      <c r="AU2894" s="12"/>
      <c r="AV2894" s="12"/>
      <c r="AW2894" s="12"/>
      <c r="AX2894" s="12"/>
      <c r="AY2894" s="12"/>
      <c r="AZ2894" s="12"/>
      <c r="BA2894" s="12"/>
      <c r="BB2894" s="12"/>
      <c r="BC2894" s="12"/>
      <c r="BD2894" s="12"/>
      <c r="BE2894" s="12"/>
      <c r="BF2894" s="12"/>
      <c r="BG2894" s="12"/>
      <c r="BH2894" s="12"/>
      <c r="BI2894" s="12"/>
      <c r="BJ2894" s="13"/>
      <c r="BK2894" s="13"/>
      <c r="BL2894" s="13"/>
      <c r="BM2894" s="13"/>
      <c r="BN2894" s="13"/>
    </row>
    <row r="2895" spans="4:66" x14ac:dyDescent="0.25">
      <c r="D2895"/>
      <c r="E2895" s="10"/>
      <c r="F2895" s="10"/>
      <c r="G2895" s="10"/>
      <c r="H2895" s="10"/>
      <c r="I2895" s="10"/>
      <c r="J2895" s="10"/>
      <c r="K2895" s="11"/>
      <c r="L2895" s="11"/>
      <c r="M2895" s="12"/>
      <c r="N2895" s="12"/>
      <c r="O2895" s="12"/>
      <c r="P2895" s="12"/>
      <c r="Q2895" s="12"/>
      <c r="R2895" s="12"/>
      <c r="S2895" s="12"/>
      <c r="T2895" s="12"/>
      <c r="U2895" s="12"/>
      <c r="V2895" s="12"/>
      <c r="W2895" s="12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2"/>
      <c r="AS2895" s="12"/>
      <c r="AT2895" s="12"/>
      <c r="AU2895" s="12"/>
      <c r="AV2895" s="12"/>
      <c r="AW2895" s="12"/>
      <c r="AX2895" s="12"/>
      <c r="AY2895" s="12"/>
      <c r="AZ2895" s="12"/>
      <c r="BA2895" s="12"/>
      <c r="BB2895" s="12"/>
      <c r="BC2895" s="12"/>
      <c r="BD2895" s="12"/>
      <c r="BE2895" s="12"/>
      <c r="BF2895" s="12"/>
      <c r="BG2895" s="12"/>
      <c r="BH2895" s="12"/>
      <c r="BI2895" s="12"/>
      <c r="BJ2895" s="13"/>
      <c r="BK2895" s="13"/>
      <c r="BL2895" s="13"/>
      <c r="BM2895" s="13"/>
      <c r="BN2895" s="13"/>
    </row>
    <row r="2896" spans="4:66" x14ac:dyDescent="0.25">
      <c r="D2896"/>
      <c r="E2896" s="10"/>
      <c r="F2896" s="10"/>
      <c r="G2896" s="10"/>
      <c r="H2896" s="10"/>
      <c r="I2896" s="10"/>
      <c r="J2896" s="10"/>
      <c r="K2896" s="11"/>
      <c r="L2896" s="11"/>
      <c r="M2896" s="12"/>
      <c r="N2896" s="12"/>
      <c r="O2896" s="12"/>
      <c r="P2896" s="12"/>
      <c r="Q2896" s="12"/>
      <c r="R2896" s="12"/>
      <c r="S2896" s="12"/>
      <c r="T2896" s="12"/>
      <c r="U2896" s="12"/>
      <c r="V2896" s="12"/>
      <c r="W2896" s="12"/>
      <c r="X2896" s="12"/>
      <c r="Y2896" s="12"/>
      <c r="Z2896" s="12"/>
      <c r="AA2896" s="12"/>
      <c r="AB2896" s="12"/>
      <c r="AC2896" s="12"/>
      <c r="AD2896" s="12"/>
      <c r="AE2896" s="12"/>
      <c r="AF2896" s="12"/>
      <c r="AG2896" s="12"/>
      <c r="AH2896" s="12"/>
      <c r="AI2896" s="12"/>
      <c r="AJ2896" s="12"/>
      <c r="AK2896" s="12"/>
      <c r="AL2896" s="12"/>
      <c r="AM2896" s="12"/>
      <c r="AN2896" s="12"/>
      <c r="AO2896" s="12"/>
      <c r="AP2896" s="12"/>
      <c r="AQ2896" s="12"/>
      <c r="AR2896" s="12"/>
      <c r="AS2896" s="12"/>
      <c r="AT2896" s="12"/>
      <c r="AU2896" s="12"/>
      <c r="AV2896" s="12"/>
      <c r="AW2896" s="12"/>
      <c r="AX2896" s="12"/>
      <c r="AY2896" s="12"/>
      <c r="AZ2896" s="12"/>
      <c r="BA2896" s="12"/>
      <c r="BB2896" s="12"/>
      <c r="BC2896" s="12"/>
      <c r="BD2896" s="12"/>
      <c r="BE2896" s="12"/>
      <c r="BF2896" s="12"/>
      <c r="BG2896" s="12"/>
      <c r="BH2896" s="12"/>
      <c r="BI2896" s="12"/>
      <c r="BJ2896" s="13"/>
      <c r="BK2896" s="13"/>
      <c r="BL2896" s="13"/>
      <c r="BM2896" s="13"/>
      <c r="BN2896" s="13"/>
    </row>
    <row r="2897" spans="4:66" x14ac:dyDescent="0.25">
      <c r="D2897"/>
      <c r="E2897" s="10"/>
      <c r="F2897" s="10"/>
      <c r="G2897" s="10"/>
      <c r="H2897" s="10"/>
      <c r="I2897" s="10"/>
      <c r="J2897" s="10"/>
      <c r="K2897" s="11"/>
      <c r="L2897" s="11"/>
      <c r="M2897" s="12"/>
      <c r="N2897" s="12"/>
      <c r="O2897" s="12"/>
      <c r="P2897" s="12"/>
      <c r="Q2897" s="12"/>
      <c r="R2897" s="12"/>
      <c r="S2897" s="12"/>
      <c r="T2897" s="12"/>
      <c r="U2897" s="12"/>
      <c r="V2897" s="12"/>
      <c r="W2897" s="12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2"/>
      <c r="AS2897" s="12"/>
      <c r="AT2897" s="12"/>
      <c r="AU2897" s="12"/>
      <c r="AV2897" s="12"/>
      <c r="AW2897" s="12"/>
      <c r="AX2897" s="12"/>
      <c r="AY2897" s="12"/>
      <c r="AZ2897" s="12"/>
      <c r="BA2897" s="12"/>
      <c r="BB2897" s="12"/>
      <c r="BC2897" s="12"/>
      <c r="BD2897" s="12"/>
      <c r="BE2897" s="12"/>
      <c r="BF2897" s="12"/>
      <c r="BG2897" s="12"/>
      <c r="BH2897" s="12"/>
      <c r="BI2897" s="12"/>
      <c r="BJ2897" s="13"/>
      <c r="BK2897" s="13"/>
      <c r="BL2897" s="13"/>
      <c r="BM2897" s="13"/>
      <c r="BN2897" s="13"/>
    </row>
    <row r="2898" spans="4:66" x14ac:dyDescent="0.25">
      <c r="D2898"/>
      <c r="E2898" s="10"/>
      <c r="F2898" s="10"/>
      <c r="G2898" s="10"/>
      <c r="H2898" s="10"/>
      <c r="I2898" s="10"/>
      <c r="J2898" s="10"/>
      <c r="K2898" s="11"/>
      <c r="L2898" s="11"/>
      <c r="M2898" s="12"/>
      <c r="N2898" s="12"/>
      <c r="O2898" s="12"/>
      <c r="P2898" s="12"/>
      <c r="Q2898" s="12"/>
      <c r="R2898" s="12"/>
      <c r="S2898" s="12"/>
      <c r="T2898" s="12"/>
      <c r="U2898" s="12"/>
      <c r="V2898" s="12"/>
      <c r="W2898" s="12"/>
      <c r="X2898" s="12"/>
      <c r="Y2898" s="12"/>
      <c r="Z2898" s="12"/>
      <c r="AA2898" s="12"/>
      <c r="AB2898" s="12"/>
      <c r="AC2898" s="12"/>
      <c r="AD2898" s="12"/>
      <c r="AE2898" s="12"/>
      <c r="AF2898" s="12"/>
      <c r="AG2898" s="12"/>
      <c r="AH2898" s="12"/>
      <c r="AI2898" s="12"/>
      <c r="AJ2898" s="12"/>
      <c r="AK2898" s="12"/>
      <c r="AL2898" s="12"/>
      <c r="AM2898" s="12"/>
      <c r="AN2898" s="12"/>
      <c r="AO2898" s="12"/>
      <c r="AP2898" s="12"/>
      <c r="AQ2898" s="12"/>
      <c r="AR2898" s="12"/>
      <c r="AS2898" s="12"/>
      <c r="AT2898" s="12"/>
      <c r="AU2898" s="12"/>
      <c r="AV2898" s="12"/>
      <c r="AW2898" s="12"/>
      <c r="AX2898" s="12"/>
      <c r="AY2898" s="12"/>
      <c r="AZ2898" s="12"/>
      <c r="BA2898" s="12"/>
      <c r="BB2898" s="12"/>
      <c r="BC2898" s="12"/>
      <c r="BD2898" s="12"/>
      <c r="BE2898" s="12"/>
      <c r="BF2898" s="12"/>
      <c r="BG2898" s="12"/>
      <c r="BH2898" s="12"/>
      <c r="BI2898" s="12"/>
      <c r="BJ2898" s="13"/>
      <c r="BK2898" s="13"/>
      <c r="BL2898" s="13"/>
      <c r="BM2898" s="13"/>
      <c r="BN2898" s="13"/>
    </row>
    <row r="2899" spans="4:66" x14ac:dyDescent="0.25">
      <c r="D2899"/>
      <c r="E2899" s="10"/>
      <c r="F2899" s="10"/>
      <c r="G2899" s="10"/>
      <c r="H2899" s="10"/>
      <c r="I2899" s="10"/>
      <c r="J2899" s="10"/>
      <c r="K2899" s="11"/>
      <c r="L2899" s="11"/>
      <c r="M2899" s="12"/>
      <c r="N2899" s="12"/>
      <c r="O2899" s="12"/>
      <c r="P2899" s="12"/>
      <c r="Q2899" s="12"/>
      <c r="R2899" s="12"/>
      <c r="S2899" s="12"/>
      <c r="T2899" s="12"/>
      <c r="U2899" s="12"/>
      <c r="V2899" s="12"/>
      <c r="W2899" s="12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2"/>
      <c r="AS2899" s="12"/>
      <c r="AT2899" s="12"/>
      <c r="AU2899" s="12"/>
      <c r="AV2899" s="12"/>
      <c r="AW2899" s="12"/>
      <c r="AX2899" s="12"/>
      <c r="AY2899" s="12"/>
      <c r="AZ2899" s="12"/>
      <c r="BA2899" s="12"/>
      <c r="BB2899" s="12"/>
      <c r="BC2899" s="12"/>
      <c r="BD2899" s="12"/>
      <c r="BE2899" s="12"/>
      <c r="BF2899" s="12"/>
      <c r="BG2899" s="12"/>
      <c r="BH2899" s="12"/>
      <c r="BI2899" s="12"/>
      <c r="BJ2899" s="13"/>
      <c r="BK2899" s="13"/>
      <c r="BL2899" s="13"/>
      <c r="BM2899" s="13"/>
      <c r="BN2899" s="13"/>
    </row>
    <row r="2900" spans="4:66" x14ac:dyDescent="0.25">
      <c r="D2900"/>
      <c r="E2900" s="10"/>
      <c r="F2900" s="10"/>
      <c r="G2900" s="10"/>
      <c r="H2900" s="10"/>
      <c r="I2900" s="10"/>
      <c r="J2900" s="10"/>
      <c r="K2900" s="11"/>
      <c r="L2900" s="11"/>
      <c r="M2900" s="12"/>
      <c r="N2900" s="12"/>
      <c r="O2900" s="12"/>
      <c r="P2900" s="12"/>
      <c r="Q2900" s="12"/>
      <c r="R2900" s="12"/>
      <c r="S2900" s="12"/>
      <c r="T2900" s="12"/>
      <c r="U2900" s="12"/>
      <c r="V2900" s="12"/>
      <c r="W2900" s="12"/>
      <c r="X2900" s="12"/>
      <c r="Y2900" s="12"/>
      <c r="Z2900" s="12"/>
      <c r="AA2900" s="12"/>
      <c r="AB2900" s="12"/>
      <c r="AC2900" s="12"/>
      <c r="AD2900" s="12"/>
      <c r="AE2900" s="12"/>
      <c r="AF2900" s="12"/>
      <c r="AG2900" s="12"/>
      <c r="AH2900" s="12"/>
      <c r="AI2900" s="12"/>
      <c r="AJ2900" s="12"/>
      <c r="AK2900" s="12"/>
      <c r="AL2900" s="12"/>
      <c r="AM2900" s="12"/>
      <c r="AN2900" s="12"/>
      <c r="AO2900" s="12"/>
      <c r="AP2900" s="12"/>
      <c r="AQ2900" s="12"/>
      <c r="AR2900" s="12"/>
      <c r="AS2900" s="12"/>
      <c r="AT2900" s="12"/>
      <c r="AU2900" s="12"/>
      <c r="AV2900" s="12"/>
      <c r="AW2900" s="12"/>
      <c r="AX2900" s="12"/>
      <c r="AY2900" s="12"/>
      <c r="AZ2900" s="12"/>
      <c r="BA2900" s="12"/>
      <c r="BB2900" s="12"/>
      <c r="BC2900" s="12"/>
      <c r="BD2900" s="12"/>
      <c r="BE2900" s="12"/>
      <c r="BF2900" s="12"/>
      <c r="BG2900" s="12"/>
      <c r="BH2900" s="12"/>
      <c r="BI2900" s="12"/>
      <c r="BJ2900" s="13"/>
      <c r="BK2900" s="13"/>
      <c r="BL2900" s="13"/>
      <c r="BM2900" s="13"/>
      <c r="BN2900" s="13"/>
    </row>
    <row r="2901" spans="4:66" x14ac:dyDescent="0.25">
      <c r="D2901"/>
      <c r="E2901" s="10"/>
      <c r="F2901" s="10"/>
      <c r="G2901" s="10"/>
      <c r="H2901" s="10"/>
      <c r="I2901" s="10"/>
      <c r="J2901" s="10"/>
      <c r="K2901" s="11"/>
      <c r="L2901" s="11"/>
      <c r="M2901" s="12"/>
      <c r="N2901" s="12"/>
      <c r="O2901" s="12"/>
      <c r="P2901" s="12"/>
      <c r="Q2901" s="12"/>
      <c r="R2901" s="12"/>
      <c r="S2901" s="12"/>
      <c r="T2901" s="12"/>
      <c r="U2901" s="12"/>
      <c r="V2901" s="12"/>
      <c r="W2901" s="12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2"/>
      <c r="AS2901" s="12"/>
      <c r="AT2901" s="12"/>
      <c r="AU2901" s="12"/>
      <c r="AV2901" s="12"/>
      <c r="AW2901" s="12"/>
      <c r="AX2901" s="12"/>
      <c r="AY2901" s="12"/>
      <c r="AZ2901" s="12"/>
      <c r="BA2901" s="12"/>
      <c r="BB2901" s="12"/>
      <c r="BC2901" s="12"/>
      <c r="BD2901" s="12"/>
      <c r="BE2901" s="12"/>
      <c r="BF2901" s="12"/>
      <c r="BG2901" s="12"/>
      <c r="BH2901" s="12"/>
      <c r="BI2901" s="12"/>
      <c r="BJ2901" s="13"/>
      <c r="BK2901" s="13"/>
      <c r="BL2901" s="13"/>
      <c r="BM2901" s="13"/>
      <c r="BN2901" s="13"/>
    </row>
    <row r="2902" spans="4:66" x14ac:dyDescent="0.25">
      <c r="D2902"/>
      <c r="E2902" s="10"/>
      <c r="F2902" s="10"/>
      <c r="G2902" s="10"/>
      <c r="H2902" s="10"/>
      <c r="I2902" s="10"/>
      <c r="J2902" s="10"/>
      <c r="K2902" s="11"/>
      <c r="L2902" s="11"/>
      <c r="M2902" s="12"/>
      <c r="N2902" s="12"/>
      <c r="O2902" s="12"/>
      <c r="P2902" s="12"/>
      <c r="Q2902" s="12"/>
      <c r="R2902" s="12"/>
      <c r="S2902" s="12"/>
      <c r="T2902" s="12"/>
      <c r="U2902" s="12"/>
      <c r="V2902" s="12"/>
      <c r="W2902" s="12"/>
      <c r="X2902" s="12"/>
      <c r="Y2902" s="12"/>
      <c r="Z2902" s="12"/>
      <c r="AA2902" s="12"/>
      <c r="AB2902" s="12"/>
      <c r="AC2902" s="12"/>
      <c r="AD2902" s="12"/>
      <c r="AE2902" s="12"/>
      <c r="AF2902" s="12"/>
      <c r="AG2902" s="12"/>
      <c r="AH2902" s="12"/>
      <c r="AI2902" s="12"/>
      <c r="AJ2902" s="12"/>
      <c r="AK2902" s="12"/>
      <c r="AL2902" s="12"/>
      <c r="AM2902" s="12"/>
      <c r="AN2902" s="12"/>
      <c r="AO2902" s="12"/>
      <c r="AP2902" s="12"/>
      <c r="AQ2902" s="12"/>
      <c r="AR2902" s="12"/>
      <c r="AS2902" s="12"/>
      <c r="AT2902" s="12"/>
      <c r="AU2902" s="12"/>
      <c r="AV2902" s="12"/>
      <c r="AW2902" s="12"/>
      <c r="AX2902" s="12"/>
      <c r="AY2902" s="12"/>
      <c r="AZ2902" s="12"/>
      <c r="BA2902" s="12"/>
      <c r="BB2902" s="12"/>
      <c r="BC2902" s="12"/>
      <c r="BD2902" s="12"/>
      <c r="BE2902" s="12"/>
      <c r="BF2902" s="12"/>
      <c r="BG2902" s="12"/>
      <c r="BH2902" s="12"/>
      <c r="BI2902" s="12"/>
      <c r="BJ2902" s="13"/>
      <c r="BK2902" s="13"/>
      <c r="BL2902" s="13"/>
      <c r="BM2902" s="13"/>
      <c r="BN2902" s="13"/>
    </row>
    <row r="2903" spans="4:66" x14ac:dyDescent="0.25">
      <c r="D2903"/>
      <c r="E2903" s="10"/>
      <c r="F2903" s="10"/>
      <c r="G2903" s="10"/>
      <c r="H2903" s="10"/>
      <c r="I2903" s="10"/>
      <c r="J2903" s="10"/>
      <c r="K2903" s="11"/>
      <c r="L2903" s="11"/>
      <c r="M2903" s="12"/>
      <c r="N2903" s="12"/>
      <c r="O2903" s="12"/>
      <c r="P2903" s="12"/>
      <c r="Q2903" s="12"/>
      <c r="R2903" s="12"/>
      <c r="S2903" s="12"/>
      <c r="T2903" s="12"/>
      <c r="U2903" s="12"/>
      <c r="V2903" s="12"/>
      <c r="W2903" s="12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2"/>
      <c r="AS2903" s="12"/>
      <c r="AT2903" s="12"/>
      <c r="AU2903" s="12"/>
      <c r="AV2903" s="12"/>
      <c r="AW2903" s="12"/>
      <c r="AX2903" s="12"/>
      <c r="AY2903" s="12"/>
      <c r="AZ2903" s="12"/>
      <c r="BA2903" s="12"/>
      <c r="BB2903" s="12"/>
      <c r="BC2903" s="12"/>
      <c r="BD2903" s="12"/>
      <c r="BE2903" s="12"/>
      <c r="BF2903" s="12"/>
      <c r="BG2903" s="12"/>
      <c r="BH2903" s="12"/>
      <c r="BI2903" s="12"/>
      <c r="BJ2903" s="13"/>
      <c r="BK2903" s="13"/>
      <c r="BL2903" s="13"/>
      <c r="BM2903" s="13"/>
      <c r="BN2903" s="13"/>
    </row>
    <row r="2904" spans="4:66" x14ac:dyDescent="0.25">
      <c r="D2904"/>
      <c r="E2904" s="10"/>
      <c r="F2904" s="10"/>
      <c r="G2904" s="10"/>
      <c r="H2904" s="10"/>
      <c r="I2904" s="10"/>
      <c r="J2904" s="10"/>
      <c r="K2904" s="11"/>
      <c r="L2904" s="11"/>
      <c r="M2904" s="12"/>
      <c r="N2904" s="12"/>
      <c r="O2904" s="12"/>
      <c r="P2904" s="12"/>
      <c r="Q2904" s="12"/>
      <c r="R2904" s="12"/>
      <c r="S2904" s="12"/>
      <c r="T2904" s="12"/>
      <c r="U2904" s="12"/>
      <c r="V2904" s="12"/>
      <c r="W2904" s="12"/>
      <c r="X2904" s="12"/>
      <c r="Y2904" s="12"/>
      <c r="Z2904" s="12"/>
      <c r="AA2904" s="12"/>
      <c r="AB2904" s="12"/>
      <c r="AC2904" s="12"/>
      <c r="AD2904" s="12"/>
      <c r="AE2904" s="12"/>
      <c r="AF2904" s="12"/>
      <c r="AG2904" s="12"/>
      <c r="AH2904" s="12"/>
      <c r="AI2904" s="12"/>
      <c r="AJ2904" s="12"/>
      <c r="AK2904" s="12"/>
      <c r="AL2904" s="12"/>
      <c r="AM2904" s="12"/>
      <c r="AN2904" s="12"/>
      <c r="AO2904" s="12"/>
      <c r="AP2904" s="12"/>
      <c r="AQ2904" s="12"/>
      <c r="AR2904" s="12"/>
      <c r="AS2904" s="12"/>
      <c r="AT2904" s="12"/>
      <c r="AU2904" s="12"/>
      <c r="AV2904" s="12"/>
      <c r="AW2904" s="12"/>
      <c r="AX2904" s="12"/>
      <c r="AY2904" s="12"/>
      <c r="AZ2904" s="12"/>
      <c r="BA2904" s="12"/>
      <c r="BB2904" s="12"/>
      <c r="BC2904" s="12"/>
      <c r="BD2904" s="12"/>
      <c r="BE2904" s="12"/>
      <c r="BF2904" s="12"/>
      <c r="BG2904" s="12"/>
      <c r="BH2904" s="12"/>
      <c r="BI2904" s="12"/>
      <c r="BJ2904" s="13"/>
      <c r="BK2904" s="13"/>
      <c r="BL2904" s="13"/>
      <c r="BM2904" s="13"/>
      <c r="BN2904" s="13"/>
    </row>
    <row r="2905" spans="4:66" x14ac:dyDescent="0.25">
      <c r="D2905"/>
      <c r="E2905" s="10"/>
      <c r="F2905" s="10"/>
      <c r="G2905" s="10"/>
      <c r="H2905" s="10"/>
      <c r="I2905" s="10"/>
      <c r="J2905" s="10"/>
      <c r="K2905" s="11"/>
      <c r="L2905" s="11"/>
      <c r="M2905" s="12"/>
      <c r="N2905" s="12"/>
      <c r="O2905" s="12"/>
      <c r="P2905" s="12"/>
      <c r="Q2905" s="12"/>
      <c r="R2905" s="12"/>
      <c r="S2905" s="12"/>
      <c r="T2905" s="12"/>
      <c r="U2905" s="12"/>
      <c r="V2905" s="12"/>
      <c r="W2905" s="12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2"/>
      <c r="AS2905" s="12"/>
      <c r="AT2905" s="12"/>
      <c r="AU2905" s="12"/>
      <c r="AV2905" s="12"/>
      <c r="AW2905" s="12"/>
      <c r="AX2905" s="12"/>
      <c r="AY2905" s="12"/>
      <c r="AZ2905" s="12"/>
      <c r="BA2905" s="12"/>
      <c r="BB2905" s="12"/>
      <c r="BC2905" s="12"/>
      <c r="BD2905" s="12"/>
      <c r="BE2905" s="12"/>
      <c r="BF2905" s="12"/>
      <c r="BG2905" s="12"/>
      <c r="BH2905" s="12"/>
      <c r="BI2905" s="12"/>
      <c r="BJ2905" s="13"/>
      <c r="BK2905" s="13"/>
      <c r="BL2905" s="13"/>
      <c r="BM2905" s="13"/>
      <c r="BN2905" s="13"/>
    </row>
    <row r="2906" spans="4:66" x14ac:dyDescent="0.25">
      <c r="D2906"/>
      <c r="E2906" s="10"/>
      <c r="F2906" s="10"/>
      <c r="G2906" s="10"/>
      <c r="H2906" s="10"/>
      <c r="I2906" s="10"/>
      <c r="J2906" s="10"/>
      <c r="K2906" s="11"/>
      <c r="L2906" s="11"/>
      <c r="M2906" s="12"/>
      <c r="N2906" s="12"/>
      <c r="O2906" s="12"/>
      <c r="P2906" s="12"/>
      <c r="Q2906" s="12"/>
      <c r="R2906" s="12"/>
      <c r="S2906" s="12"/>
      <c r="T2906" s="12"/>
      <c r="U2906" s="12"/>
      <c r="V2906" s="12"/>
      <c r="W2906" s="12"/>
      <c r="X2906" s="12"/>
      <c r="Y2906" s="12"/>
      <c r="Z2906" s="12"/>
      <c r="AA2906" s="12"/>
      <c r="AB2906" s="12"/>
      <c r="AC2906" s="12"/>
      <c r="AD2906" s="12"/>
      <c r="AE2906" s="12"/>
      <c r="AF2906" s="12"/>
      <c r="AG2906" s="12"/>
      <c r="AH2906" s="12"/>
      <c r="AI2906" s="12"/>
      <c r="AJ2906" s="12"/>
      <c r="AK2906" s="12"/>
      <c r="AL2906" s="12"/>
      <c r="AM2906" s="12"/>
      <c r="AN2906" s="12"/>
      <c r="AO2906" s="12"/>
      <c r="AP2906" s="12"/>
      <c r="AQ2906" s="12"/>
      <c r="AR2906" s="12"/>
      <c r="AS2906" s="12"/>
      <c r="AT2906" s="12"/>
      <c r="AU2906" s="12"/>
      <c r="AV2906" s="12"/>
      <c r="AW2906" s="12"/>
      <c r="AX2906" s="12"/>
      <c r="AY2906" s="12"/>
      <c r="AZ2906" s="12"/>
      <c r="BA2906" s="12"/>
      <c r="BB2906" s="12"/>
      <c r="BC2906" s="12"/>
      <c r="BD2906" s="12"/>
      <c r="BE2906" s="12"/>
      <c r="BF2906" s="12"/>
      <c r="BG2906" s="12"/>
      <c r="BH2906" s="12"/>
      <c r="BI2906" s="12"/>
      <c r="BJ2906" s="13"/>
      <c r="BK2906" s="13"/>
      <c r="BL2906" s="13"/>
      <c r="BM2906" s="13"/>
      <c r="BN2906" s="13"/>
    </row>
    <row r="2907" spans="4:66" x14ac:dyDescent="0.25">
      <c r="D2907"/>
      <c r="E2907" s="10"/>
      <c r="F2907" s="10"/>
      <c r="G2907" s="10"/>
      <c r="H2907" s="10"/>
      <c r="I2907" s="10"/>
      <c r="J2907" s="10"/>
      <c r="K2907" s="11"/>
      <c r="L2907" s="11"/>
      <c r="M2907" s="12"/>
      <c r="N2907" s="12"/>
      <c r="O2907" s="12"/>
      <c r="P2907" s="12"/>
      <c r="Q2907" s="12"/>
      <c r="R2907" s="12"/>
      <c r="S2907" s="12"/>
      <c r="T2907" s="12"/>
      <c r="U2907" s="12"/>
      <c r="V2907" s="12"/>
      <c r="W2907" s="12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2"/>
      <c r="AS2907" s="12"/>
      <c r="AT2907" s="12"/>
      <c r="AU2907" s="12"/>
      <c r="AV2907" s="12"/>
      <c r="AW2907" s="12"/>
      <c r="AX2907" s="12"/>
      <c r="AY2907" s="12"/>
      <c r="AZ2907" s="12"/>
      <c r="BA2907" s="12"/>
      <c r="BB2907" s="12"/>
      <c r="BC2907" s="12"/>
      <c r="BD2907" s="12"/>
      <c r="BE2907" s="12"/>
      <c r="BF2907" s="12"/>
      <c r="BG2907" s="12"/>
      <c r="BH2907" s="12"/>
      <c r="BI2907" s="12"/>
      <c r="BJ2907" s="13"/>
      <c r="BK2907" s="13"/>
      <c r="BL2907" s="13"/>
      <c r="BM2907" s="13"/>
      <c r="BN2907" s="13"/>
    </row>
    <row r="2908" spans="4:66" x14ac:dyDescent="0.25">
      <c r="D2908"/>
      <c r="E2908" s="10"/>
      <c r="F2908" s="10"/>
      <c r="G2908" s="10"/>
      <c r="H2908" s="10"/>
      <c r="I2908" s="10"/>
      <c r="J2908" s="10"/>
      <c r="K2908" s="11"/>
      <c r="L2908" s="11"/>
      <c r="M2908" s="12"/>
      <c r="N2908" s="12"/>
      <c r="O2908" s="12"/>
      <c r="P2908" s="12"/>
      <c r="Q2908" s="12"/>
      <c r="R2908" s="12"/>
      <c r="S2908" s="12"/>
      <c r="T2908" s="12"/>
      <c r="U2908" s="12"/>
      <c r="V2908" s="12"/>
      <c r="W2908" s="12"/>
      <c r="X2908" s="12"/>
      <c r="Y2908" s="12"/>
      <c r="Z2908" s="12"/>
      <c r="AA2908" s="12"/>
      <c r="AB2908" s="12"/>
      <c r="AC2908" s="12"/>
      <c r="AD2908" s="12"/>
      <c r="AE2908" s="12"/>
      <c r="AF2908" s="12"/>
      <c r="AG2908" s="12"/>
      <c r="AH2908" s="12"/>
      <c r="AI2908" s="12"/>
      <c r="AJ2908" s="12"/>
      <c r="AK2908" s="12"/>
      <c r="AL2908" s="12"/>
      <c r="AM2908" s="12"/>
      <c r="AN2908" s="12"/>
      <c r="AO2908" s="12"/>
      <c r="AP2908" s="12"/>
      <c r="AQ2908" s="12"/>
      <c r="AR2908" s="12"/>
      <c r="AS2908" s="12"/>
      <c r="AT2908" s="12"/>
      <c r="AU2908" s="12"/>
      <c r="AV2908" s="12"/>
      <c r="AW2908" s="12"/>
      <c r="AX2908" s="12"/>
      <c r="AY2908" s="12"/>
      <c r="AZ2908" s="12"/>
      <c r="BA2908" s="12"/>
      <c r="BB2908" s="12"/>
      <c r="BC2908" s="12"/>
      <c r="BD2908" s="12"/>
      <c r="BE2908" s="12"/>
      <c r="BF2908" s="12"/>
      <c r="BG2908" s="12"/>
      <c r="BH2908" s="12"/>
      <c r="BI2908" s="12"/>
      <c r="BJ2908" s="13"/>
      <c r="BK2908" s="13"/>
      <c r="BL2908" s="13"/>
      <c r="BM2908" s="13"/>
      <c r="BN2908" s="13"/>
    </row>
    <row r="2909" spans="4:66" x14ac:dyDescent="0.25">
      <c r="D2909"/>
      <c r="E2909" s="10"/>
      <c r="F2909" s="10"/>
      <c r="G2909" s="10"/>
      <c r="H2909" s="10"/>
      <c r="I2909" s="10"/>
      <c r="J2909" s="10"/>
      <c r="K2909" s="11"/>
      <c r="L2909" s="11"/>
      <c r="M2909" s="12"/>
      <c r="N2909" s="12"/>
      <c r="O2909" s="12"/>
      <c r="P2909" s="12"/>
      <c r="Q2909" s="12"/>
      <c r="R2909" s="12"/>
      <c r="S2909" s="12"/>
      <c r="T2909" s="12"/>
      <c r="U2909" s="12"/>
      <c r="V2909" s="12"/>
      <c r="W2909" s="12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2"/>
      <c r="AS2909" s="12"/>
      <c r="AT2909" s="12"/>
      <c r="AU2909" s="12"/>
      <c r="AV2909" s="12"/>
      <c r="AW2909" s="12"/>
      <c r="AX2909" s="12"/>
      <c r="AY2909" s="12"/>
      <c r="AZ2909" s="12"/>
      <c r="BA2909" s="12"/>
      <c r="BB2909" s="12"/>
      <c r="BC2909" s="12"/>
      <c r="BD2909" s="12"/>
      <c r="BE2909" s="12"/>
      <c r="BF2909" s="12"/>
      <c r="BG2909" s="12"/>
      <c r="BH2909" s="12"/>
      <c r="BI2909" s="12"/>
      <c r="BJ2909" s="13"/>
      <c r="BK2909" s="13"/>
      <c r="BL2909" s="13"/>
      <c r="BM2909" s="13"/>
      <c r="BN2909" s="13"/>
    </row>
    <row r="2910" spans="4:66" x14ac:dyDescent="0.25">
      <c r="D2910"/>
      <c r="E2910" s="10"/>
      <c r="F2910" s="10"/>
      <c r="G2910" s="10"/>
      <c r="H2910" s="10"/>
      <c r="I2910" s="10"/>
      <c r="J2910" s="10"/>
      <c r="K2910" s="11"/>
      <c r="L2910" s="11"/>
      <c r="M2910" s="12"/>
      <c r="N2910" s="12"/>
      <c r="O2910" s="12"/>
      <c r="P2910" s="12"/>
      <c r="Q2910" s="12"/>
      <c r="R2910" s="12"/>
      <c r="S2910" s="12"/>
      <c r="T2910" s="12"/>
      <c r="U2910" s="12"/>
      <c r="V2910" s="12"/>
      <c r="W2910" s="12"/>
      <c r="X2910" s="12"/>
      <c r="Y2910" s="12"/>
      <c r="Z2910" s="12"/>
      <c r="AA2910" s="12"/>
      <c r="AB2910" s="12"/>
      <c r="AC2910" s="12"/>
      <c r="AD2910" s="12"/>
      <c r="AE2910" s="12"/>
      <c r="AF2910" s="12"/>
      <c r="AG2910" s="12"/>
      <c r="AH2910" s="12"/>
      <c r="AI2910" s="12"/>
      <c r="AJ2910" s="12"/>
      <c r="AK2910" s="12"/>
      <c r="AL2910" s="12"/>
      <c r="AM2910" s="12"/>
      <c r="AN2910" s="12"/>
      <c r="AO2910" s="12"/>
      <c r="AP2910" s="12"/>
      <c r="AQ2910" s="12"/>
      <c r="AR2910" s="12"/>
      <c r="AS2910" s="12"/>
      <c r="AT2910" s="12"/>
      <c r="AU2910" s="12"/>
      <c r="AV2910" s="12"/>
      <c r="AW2910" s="12"/>
      <c r="AX2910" s="12"/>
      <c r="AY2910" s="12"/>
      <c r="AZ2910" s="12"/>
      <c r="BA2910" s="12"/>
      <c r="BB2910" s="12"/>
      <c r="BC2910" s="12"/>
      <c r="BD2910" s="12"/>
      <c r="BE2910" s="12"/>
      <c r="BF2910" s="12"/>
      <c r="BG2910" s="12"/>
      <c r="BH2910" s="12"/>
      <c r="BI2910" s="12"/>
      <c r="BJ2910" s="13"/>
      <c r="BK2910" s="13"/>
      <c r="BL2910" s="13"/>
      <c r="BM2910" s="13"/>
      <c r="BN2910" s="13"/>
    </row>
    <row r="2911" spans="4:66" x14ac:dyDescent="0.25">
      <c r="D2911"/>
      <c r="E2911" s="10"/>
      <c r="F2911" s="10"/>
      <c r="G2911" s="10"/>
      <c r="H2911" s="10"/>
      <c r="I2911" s="10"/>
      <c r="J2911" s="10"/>
      <c r="K2911" s="11"/>
      <c r="L2911" s="11"/>
      <c r="M2911" s="12"/>
      <c r="N2911" s="12"/>
      <c r="O2911" s="12"/>
      <c r="P2911" s="12"/>
      <c r="Q2911" s="12"/>
      <c r="R2911" s="12"/>
      <c r="S2911" s="12"/>
      <c r="T2911" s="12"/>
      <c r="U2911" s="12"/>
      <c r="V2911" s="12"/>
      <c r="W2911" s="12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2"/>
      <c r="AS2911" s="12"/>
      <c r="AT2911" s="12"/>
      <c r="AU2911" s="12"/>
      <c r="AV2911" s="12"/>
      <c r="AW2911" s="12"/>
      <c r="AX2911" s="12"/>
      <c r="AY2911" s="12"/>
      <c r="AZ2911" s="12"/>
      <c r="BA2911" s="12"/>
      <c r="BB2911" s="12"/>
      <c r="BC2911" s="12"/>
      <c r="BD2911" s="12"/>
      <c r="BE2911" s="12"/>
      <c r="BF2911" s="12"/>
      <c r="BG2911" s="12"/>
      <c r="BH2911" s="12"/>
      <c r="BI2911" s="12"/>
      <c r="BJ2911" s="13"/>
      <c r="BK2911" s="13"/>
      <c r="BL2911" s="13"/>
      <c r="BM2911" s="13"/>
      <c r="BN2911" s="13"/>
    </row>
    <row r="2912" spans="4:66" x14ac:dyDescent="0.25">
      <c r="D2912"/>
      <c r="E2912" s="10"/>
      <c r="F2912" s="10"/>
      <c r="G2912" s="10"/>
      <c r="H2912" s="10"/>
      <c r="I2912" s="10"/>
      <c r="J2912" s="10"/>
      <c r="K2912" s="11"/>
      <c r="L2912" s="11"/>
      <c r="M2912" s="12"/>
      <c r="N2912" s="12"/>
      <c r="O2912" s="12"/>
      <c r="P2912" s="12"/>
      <c r="Q2912" s="12"/>
      <c r="R2912" s="12"/>
      <c r="S2912" s="12"/>
      <c r="T2912" s="12"/>
      <c r="U2912" s="12"/>
      <c r="V2912" s="12"/>
      <c r="W2912" s="12"/>
      <c r="X2912" s="12"/>
      <c r="Y2912" s="12"/>
      <c r="Z2912" s="12"/>
      <c r="AA2912" s="12"/>
      <c r="AB2912" s="12"/>
      <c r="AC2912" s="12"/>
      <c r="AD2912" s="12"/>
      <c r="AE2912" s="12"/>
      <c r="AF2912" s="12"/>
      <c r="AG2912" s="12"/>
      <c r="AH2912" s="12"/>
      <c r="AI2912" s="12"/>
      <c r="AJ2912" s="12"/>
      <c r="AK2912" s="12"/>
      <c r="AL2912" s="12"/>
      <c r="AM2912" s="12"/>
      <c r="AN2912" s="12"/>
      <c r="AO2912" s="12"/>
      <c r="AP2912" s="12"/>
      <c r="AQ2912" s="12"/>
      <c r="AR2912" s="12"/>
      <c r="AS2912" s="12"/>
      <c r="AT2912" s="12"/>
      <c r="AU2912" s="12"/>
      <c r="AV2912" s="12"/>
      <c r="AW2912" s="12"/>
      <c r="AX2912" s="12"/>
      <c r="AY2912" s="12"/>
      <c r="AZ2912" s="12"/>
      <c r="BA2912" s="12"/>
      <c r="BB2912" s="12"/>
      <c r="BC2912" s="12"/>
      <c r="BD2912" s="12"/>
      <c r="BE2912" s="12"/>
      <c r="BF2912" s="12"/>
      <c r="BG2912" s="12"/>
      <c r="BH2912" s="12"/>
      <c r="BI2912" s="12"/>
      <c r="BJ2912" s="13"/>
      <c r="BK2912" s="13"/>
      <c r="BL2912" s="13"/>
      <c r="BM2912" s="13"/>
      <c r="BN2912" s="13"/>
    </row>
    <row r="2913" spans="4:66" x14ac:dyDescent="0.25">
      <c r="D2913"/>
      <c r="E2913" s="10"/>
      <c r="F2913" s="10"/>
      <c r="G2913" s="10"/>
      <c r="H2913" s="10"/>
      <c r="I2913" s="10"/>
      <c r="J2913" s="10"/>
      <c r="K2913" s="11"/>
      <c r="L2913" s="11"/>
      <c r="M2913" s="12"/>
      <c r="N2913" s="12"/>
      <c r="O2913" s="12"/>
      <c r="P2913" s="12"/>
      <c r="Q2913" s="12"/>
      <c r="R2913" s="12"/>
      <c r="S2913" s="12"/>
      <c r="T2913" s="12"/>
      <c r="U2913" s="12"/>
      <c r="V2913" s="12"/>
      <c r="W2913" s="12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2"/>
      <c r="AS2913" s="12"/>
      <c r="AT2913" s="12"/>
      <c r="AU2913" s="12"/>
      <c r="AV2913" s="12"/>
      <c r="AW2913" s="12"/>
      <c r="AX2913" s="12"/>
      <c r="AY2913" s="12"/>
      <c r="AZ2913" s="12"/>
      <c r="BA2913" s="12"/>
      <c r="BB2913" s="12"/>
      <c r="BC2913" s="12"/>
      <c r="BD2913" s="12"/>
      <c r="BE2913" s="12"/>
      <c r="BF2913" s="12"/>
      <c r="BG2913" s="12"/>
      <c r="BH2913" s="12"/>
      <c r="BI2913" s="12"/>
      <c r="BJ2913" s="13"/>
      <c r="BK2913" s="13"/>
      <c r="BL2913" s="13"/>
      <c r="BM2913" s="13"/>
      <c r="BN2913" s="13"/>
    </row>
    <row r="2914" spans="4:66" x14ac:dyDescent="0.25">
      <c r="D2914"/>
      <c r="E2914" s="10"/>
      <c r="F2914" s="10"/>
      <c r="G2914" s="10"/>
      <c r="H2914" s="10"/>
      <c r="I2914" s="10"/>
      <c r="J2914" s="10"/>
      <c r="K2914" s="11"/>
      <c r="L2914" s="11"/>
      <c r="M2914" s="12"/>
      <c r="N2914" s="12"/>
      <c r="O2914" s="12"/>
      <c r="P2914" s="12"/>
      <c r="Q2914" s="12"/>
      <c r="R2914" s="12"/>
      <c r="S2914" s="12"/>
      <c r="T2914" s="12"/>
      <c r="U2914" s="12"/>
      <c r="V2914" s="12"/>
      <c r="W2914" s="12"/>
      <c r="X2914" s="12"/>
      <c r="Y2914" s="12"/>
      <c r="Z2914" s="12"/>
      <c r="AA2914" s="12"/>
      <c r="AB2914" s="12"/>
      <c r="AC2914" s="12"/>
      <c r="AD2914" s="12"/>
      <c r="AE2914" s="12"/>
      <c r="AF2914" s="12"/>
      <c r="AG2914" s="12"/>
      <c r="AH2914" s="12"/>
      <c r="AI2914" s="12"/>
      <c r="AJ2914" s="12"/>
      <c r="AK2914" s="12"/>
      <c r="AL2914" s="12"/>
      <c r="AM2914" s="12"/>
      <c r="AN2914" s="12"/>
      <c r="AO2914" s="12"/>
      <c r="AP2914" s="12"/>
      <c r="AQ2914" s="12"/>
      <c r="AR2914" s="12"/>
      <c r="AS2914" s="12"/>
      <c r="AT2914" s="12"/>
      <c r="AU2914" s="12"/>
      <c r="AV2914" s="12"/>
      <c r="AW2914" s="12"/>
      <c r="AX2914" s="12"/>
      <c r="AY2914" s="12"/>
      <c r="AZ2914" s="12"/>
      <c r="BA2914" s="12"/>
      <c r="BB2914" s="12"/>
      <c r="BC2914" s="12"/>
      <c r="BD2914" s="12"/>
      <c r="BE2914" s="12"/>
      <c r="BF2914" s="12"/>
      <c r="BG2914" s="12"/>
      <c r="BH2914" s="12"/>
      <c r="BI2914" s="12"/>
      <c r="BJ2914" s="13"/>
      <c r="BK2914" s="13"/>
      <c r="BL2914" s="13"/>
      <c r="BM2914" s="13"/>
      <c r="BN2914" s="13"/>
    </row>
    <row r="2915" spans="4:66" x14ac:dyDescent="0.25">
      <c r="D2915"/>
      <c r="E2915" s="10"/>
      <c r="F2915" s="10"/>
      <c r="G2915" s="10"/>
      <c r="H2915" s="10"/>
      <c r="I2915" s="10"/>
      <c r="J2915" s="10"/>
      <c r="K2915" s="11"/>
      <c r="L2915" s="11"/>
      <c r="M2915" s="12"/>
      <c r="N2915" s="12"/>
      <c r="O2915" s="12"/>
      <c r="P2915" s="12"/>
      <c r="Q2915" s="12"/>
      <c r="R2915" s="12"/>
      <c r="S2915" s="12"/>
      <c r="T2915" s="12"/>
      <c r="U2915" s="12"/>
      <c r="V2915" s="12"/>
      <c r="W2915" s="12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2"/>
      <c r="AS2915" s="12"/>
      <c r="AT2915" s="12"/>
      <c r="AU2915" s="12"/>
      <c r="AV2915" s="12"/>
      <c r="AW2915" s="12"/>
      <c r="AX2915" s="12"/>
      <c r="AY2915" s="12"/>
      <c r="AZ2915" s="12"/>
      <c r="BA2915" s="12"/>
      <c r="BB2915" s="12"/>
      <c r="BC2915" s="12"/>
      <c r="BD2915" s="12"/>
      <c r="BE2915" s="12"/>
      <c r="BF2915" s="12"/>
      <c r="BG2915" s="12"/>
      <c r="BH2915" s="12"/>
      <c r="BI2915" s="12"/>
      <c r="BJ2915" s="13"/>
      <c r="BK2915" s="13"/>
      <c r="BL2915" s="13"/>
      <c r="BM2915" s="13"/>
      <c r="BN2915" s="13"/>
    </row>
    <row r="2916" spans="4:66" x14ac:dyDescent="0.25">
      <c r="D2916"/>
      <c r="E2916" s="10"/>
      <c r="F2916" s="10"/>
      <c r="G2916" s="10"/>
      <c r="H2916" s="10"/>
      <c r="I2916" s="10"/>
      <c r="J2916" s="10"/>
      <c r="K2916" s="11"/>
      <c r="L2916" s="11"/>
      <c r="M2916" s="12"/>
      <c r="N2916" s="12"/>
      <c r="O2916" s="12"/>
      <c r="P2916" s="12"/>
      <c r="Q2916" s="12"/>
      <c r="R2916" s="12"/>
      <c r="S2916" s="12"/>
      <c r="T2916" s="12"/>
      <c r="U2916" s="12"/>
      <c r="V2916" s="12"/>
      <c r="W2916" s="12"/>
      <c r="X2916" s="12"/>
      <c r="Y2916" s="12"/>
      <c r="Z2916" s="12"/>
      <c r="AA2916" s="12"/>
      <c r="AB2916" s="12"/>
      <c r="AC2916" s="12"/>
      <c r="AD2916" s="12"/>
      <c r="AE2916" s="12"/>
      <c r="AF2916" s="12"/>
      <c r="AG2916" s="12"/>
      <c r="AH2916" s="12"/>
      <c r="AI2916" s="12"/>
      <c r="AJ2916" s="12"/>
      <c r="AK2916" s="12"/>
      <c r="AL2916" s="12"/>
      <c r="AM2916" s="12"/>
      <c r="AN2916" s="12"/>
      <c r="AO2916" s="12"/>
      <c r="AP2916" s="12"/>
      <c r="AQ2916" s="12"/>
      <c r="AR2916" s="12"/>
      <c r="AS2916" s="12"/>
      <c r="AT2916" s="12"/>
      <c r="AU2916" s="12"/>
      <c r="AV2916" s="12"/>
      <c r="AW2916" s="12"/>
      <c r="AX2916" s="12"/>
      <c r="AY2916" s="12"/>
      <c r="AZ2916" s="12"/>
      <c r="BA2916" s="12"/>
      <c r="BB2916" s="12"/>
      <c r="BC2916" s="12"/>
      <c r="BD2916" s="12"/>
      <c r="BE2916" s="12"/>
      <c r="BF2916" s="12"/>
      <c r="BG2916" s="12"/>
      <c r="BH2916" s="12"/>
      <c r="BI2916" s="12"/>
      <c r="BJ2916" s="13"/>
      <c r="BK2916" s="13"/>
      <c r="BL2916" s="13"/>
      <c r="BM2916" s="13"/>
      <c r="BN2916" s="13"/>
    </row>
    <row r="2917" spans="4:66" x14ac:dyDescent="0.25">
      <c r="D2917"/>
      <c r="E2917" s="10"/>
      <c r="F2917" s="10"/>
      <c r="G2917" s="10"/>
      <c r="H2917" s="10"/>
      <c r="I2917" s="10"/>
      <c r="J2917" s="10"/>
      <c r="K2917" s="11"/>
      <c r="L2917" s="11"/>
      <c r="M2917" s="12"/>
      <c r="N2917" s="12"/>
      <c r="O2917" s="12"/>
      <c r="P2917" s="12"/>
      <c r="Q2917" s="12"/>
      <c r="R2917" s="12"/>
      <c r="S2917" s="12"/>
      <c r="T2917" s="12"/>
      <c r="U2917" s="12"/>
      <c r="V2917" s="12"/>
      <c r="W2917" s="12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2"/>
      <c r="AS2917" s="12"/>
      <c r="AT2917" s="12"/>
      <c r="AU2917" s="12"/>
      <c r="AV2917" s="12"/>
      <c r="AW2917" s="12"/>
      <c r="AX2917" s="12"/>
      <c r="AY2917" s="12"/>
      <c r="AZ2917" s="12"/>
      <c r="BA2917" s="12"/>
      <c r="BB2917" s="12"/>
      <c r="BC2917" s="12"/>
      <c r="BD2917" s="12"/>
      <c r="BE2917" s="12"/>
      <c r="BF2917" s="12"/>
      <c r="BG2917" s="12"/>
      <c r="BH2917" s="12"/>
      <c r="BI2917" s="12"/>
      <c r="BJ2917" s="13"/>
      <c r="BK2917" s="13"/>
      <c r="BL2917" s="13"/>
      <c r="BM2917" s="13"/>
      <c r="BN2917" s="13"/>
    </row>
    <row r="2918" spans="4:66" s="14" customFormat="1" x14ac:dyDescent="0.25">
      <c r="K2918" s="16"/>
      <c r="L2918" s="16"/>
      <c r="M2918" s="17"/>
      <c r="N2918" s="17"/>
      <c r="O2918" s="17"/>
      <c r="P2918" s="17"/>
      <c r="Q2918" s="17"/>
      <c r="R2918" s="17"/>
      <c r="S2918" s="17"/>
      <c r="T2918" s="17"/>
      <c r="U2918" s="17"/>
      <c r="V2918" s="17"/>
      <c r="W2918" s="17"/>
      <c r="X2918" s="17"/>
      <c r="Y2918" s="17"/>
      <c r="Z2918" s="17"/>
      <c r="AA2918" s="17"/>
      <c r="AB2918" s="17"/>
      <c r="AC2918" s="17"/>
      <c r="AD2918" s="17"/>
      <c r="AE2918" s="17"/>
      <c r="AF2918" s="17"/>
      <c r="AG2918" s="17"/>
      <c r="AH2918" s="17"/>
      <c r="AI2918" s="17"/>
      <c r="AJ2918" s="17"/>
      <c r="AK2918" s="17"/>
      <c r="AL2918" s="17"/>
      <c r="AM2918" s="17"/>
      <c r="AN2918" s="17"/>
      <c r="AO2918" s="17"/>
      <c r="AP2918" s="17"/>
      <c r="AQ2918" s="17"/>
      <c r="AR2918" s="17"/>
      <c r="AS2918" s="17"/>
      <c r="AT2918" s="17"/>
      <c r="AU2918" s="17"/>
      <c r="AV2918" s="17"/>
      <c r="AW2918" s="17"/>
      <c r="AX2918" s="17"/>
      <c r="AY2918" s="17"/>
      <c r="AZ2918" s="17"/>
      <c r="BA2918" s="17"/>
      <c r="BB2918" s="17"/>
      <c r="BC2918" s="17"/>
      <c r="BD2918" s="17"/>
      <c r="BE2918" s="17"/>
      <c r="BF2918" s="17"/>
      <c r="BG2918" s="17"/>
      <c r="BH2918" s="17"/>
      <c r="BI2918" s="17"/>
      <c r="BJ2918" s="18"/>
      <c r="BK2918" s="18"/>
      <c r="BL2918" s="18"/>
      <c r="BM2918" s="18"/>
      <c r="BN2918" s="18"/>
    </row>
    <row r="2919" spans="4:66" x14ac:dyDescent="0.25">
      <c r="D2919"/>
      <c r="E2919" s="10"/>
      <c r="F2919" s="10"/>
      <c r="G2919" s="10"/>
      <c r="H2919" s="10"/>
      <c r="I2919" s="10"/>
      <c r="J2919" s="10"/>
      <c r="K2919" s="11"/>
      <c r="L2919" s="11"/>
      <c r="M2919" s="12"/>
      <c r="N2919" s="12"/>
      <c r="O2919" s="12"/>
      <c r="P2919" s="12"/>
      <c r="Q2919" s="12"/>
      <c r="R2919" s="12"/>
      <c r="S2919" s="12"/>
      <c r="T2919" s="12"/>
      <c r="U2919" s="12"/>
      <c r="V2919" s="12"/>
      <c r="W2919" s="12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2"/>
      <c r="AS2919" s="12"/>
      <c r="AT2919" s="12"/>
      <c r="AU2919" s="12"/>
      <c r="AV2919" s="12"/>
      <c r="AW2919" s="12"/>
      <c r="AX2919" s="12"/>
      <c r="AY2919" s="12"/>
      <c r="AZ2919" s="12"/>
      <c r="BA2919" s="12"/>
      <c r="BB2919" s="12"/>
      <c r="BC2919" s="12"/>
      <c r="BD2919" s="12"/>
      <c r="BE2919" s="12"/>
      <c r="BF2919" s="12"/>
      <c r="BG2919" s="12"/>
      <c r="BH2919" s="12"/>
      <c r="BI2919" s="12"/>
      <c r="BJ2919" s="13"/>
      <c r="BK2919" s="13"/>
      <c r="BL2919" s="13"/>
      <c r="BM2919" s="13"/>
      <c r="BN2919" s="13"/>
    </row>
    <row r="2920" spans="4:66" x14ac:dyDescent="0.25">
      <c r="D2920"/>
      <c r="E2920" s="10"/>
      <c r="F2920" s="10"/>
      <c r="G2920" s="10"/>
      <c r="H2920" s="10"/>
      <c r="I2920" s="10"/>
      <c r="J2920" s="10"/>
      <c r="K2920" s="11"/>
      <c r="L2920" s="11"/>
      <c r="M2920" s="12"/>
      <c r="N2920" s="12"/>
      <c r="O2920" s="12"/>
      <c r="P2920" s="12"/>
      <c r="Q2920" s="12"/>
      <c r="R2920" s="12"/>
      <c r="S2920" s="12"/>
      <c r="T2920" s="12"/>
      <c r="U2920" s="12"/>
      <c r="V2920" s="12"/>
      <c r="W2920" s="12"/>
      <c r="X2920" s="12"/>
      <c r="Y2920" s="12"/>
      <c r="Z2920" s="12"/>
      <c r="AA2920" s="12"/>
      <c r="AB2920" s="12"/>
      <c r="AC2920" s="12"/>
      <c r="AD2920" s="12"/>
      <c r="AE2920" s="12"/>
      <c r="AF2920" s="12"/>
      <c r="AG2920" s="12"/>
      <c r="AH2920" s="12"/>
      <c r="AI2920" s="12"/>
      <c r="AJ2920" s="12"/>
      <c r="AK2920" s="12"/>
      <c r="AL2920" s="12"/>
      <c r="AM2920" s="12"/>
      <c r="AN2920" s="12"/>
      <c r="AO2920" s="12"/>
      <c r="AP2920" s="12"/>
      <c r="AQ2920" s="12"/>
      <c r="AR2920" s="12"/>
      <c r="AS2920" s="12"/>
      <c r="AT2920" s="12"/>
      <c r="AU2920" s="12"/>
      <c r="AV2920" s="12"/>
      <c r="AW2920" s="12"/>
      <c r="AX2920" s="12"/>
      <c r="AY2920" s="12"/>
      <c r="AZ2920" s="12"/>
      <c r="BA2920" s="12"/>
      <c r="BB2920" s="12"/>
      <c r="BC2920" s="12"/>
      <c r="BD2920" s="12"/>
      <c r="BE2920" s="12"/>
      <c r="BF2920" s="12"/>
      <c r="BG2920" s="12"/>
      <c r="BH2920" s="12"/>
      <c r="BI2920" s="12"/>
      <c r="BJ2920" s="13"/>
      <c r="BK2920" s="13"/>
      <c r="BL2920" s="13"/>
      <c r="BM2920" s="13"/>
      <c r="BN2920" s="13"/>
    </row>
    <row r="2921" spans="4:66" x14ac:dyDescent="0.25">
      <c r="D2921"/>
      <c r="E2921" s="10"/>
      <c r="F2921" s="10"/>
      <c r="G2921" s="10"/>
      <c r="H2921" s="10"/>
      <c r="I2921" s="10"/>
      <c r="J2921" s="10"/>
      <c r="K2921" s="11"/>
      <c r="L2921" s="11"/>
      <c r="M2921" s="12"/>
      <c r="N2921" s="12"/>
      <c r="O2921" s="12"/>
      <c r="P2921" s="12"/>
      <c r="Q2921" s="12"/>
      <c r="R2921" s="12"/>
      <c r="S2921" s="12"/>
      <c r="T2921" s="12"/>
      <c r="U2921" s="12"/>
      <c r="V2921" s="12"/>
      <c r="W2921" s="12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2"/>
      <c r="AS2921" s="12"/>
      <c r="AT2921" s="12"/>
      <c r="AU2921" s="12"/>
      <c r="AV2921" s="12"/>
      <c r="AW2921" s="12"/>
      <c r="AX2921" s="12"/>
      <c r="AY2921" s="12"/>
      <c r="AZ2921" s="12"/>
      <c r="BA2921" s="12"/>
      <c r="BB2921" s="12"/>
      <c r="BC2921" s="12"/>
      <c r="BD2921" s="12"/>
      <c r="BE2921" s="12"/>
      <c r="BF2921" s="12"/>
      <c r="BG2921" s="12"/>
      <c r="BH2921" s="12"/>
      <c r="BI2921" s="12"/>
      <c r="BJ2921" s="13"/>
      <c r="BK2921" s="13"/>
      <c r="BL2921" s="13"/>
      <c r="BM2921" s="13"/>
      <c r="BN2921" s="13"/>
    </row>
    <row r="2922" spans="4:66" x14ac:dyDescent="0.25">
      <c r="D2922"/>
      <c r="E2922" s="10"/>
      <c r="F2922" s="10"/>
      <c r="G2922" s="10"/>
      <c r="H2922" s="10"/>
      <c r="I2922" s="10"/>
      <c r="J2922" s="10"/>
      <c r="K2922" s="11"/>
      <c r="L2922" s="11"/>
      <c r="M2922" s="12"/>
      <c r="N2922" s="12"/>
      <c r="O2922" s="12"/>
      <c r="P2922" s="12"/>
      <c r="Q2922" s="12"/>
      <c r="R2922" s="12"/>
      <c r="S2922" s="12"/>
      <c r="T2922" s="12"/>
      <c r="U2922" s="12"/>
      <c r="V2922" s="12"/>
      <c r="W2922" s="12"/>
      <c r="X2922" s="12"/>
      <c r="Y2922" s="12"/>
      <c r="Z2922" s="12"/>
      <c r="AA2922" s="12"/>
      <c r="AB2922" s="12"/>
      <c r="AC2922" s="12"/>
      <c r="AD2922" s="12"/>
      <c r="AE2922" s="12"/>
      <c r="AF2922" s="12"/>
      <c r="AG2922" s="12"/>
      <c r="AH2922" s="12"/>
      <c r="AI2922" s="12"/>
      <c r="AJ2922" s="12"/>
      <c r="AK2922" s="12"/>
      <c r="AL2922" s="12"/>
      <c r="AM2922" s="12"/>
      <c r="AN2922" s="12"/>
      <c r="AO2922" s="12"/>
      <c r="AP2922" s="12"/>
      <c r="AQ2922" s="12"/>
      <c r="AR2922" s="12"/>
      <c r="AS2922" s="12"/>
      <c r="AT2922" s="12"/>
      <c r="AU2922" s="12"/>
      <c r="AV2922" s="12"/>
      <c r="AW2922" s="12"/>
      <c r="AX2922" s="12"/>
      <c r="AY2922" s="12"/>
      <c r="AZ2922" s="12"/>
      <c r="BA2922" s="12"/>
      <c r="BB2922" s="12"/>
      <c r="BC2922" s="12"/>
      <c r="BD2922" s="12"/>
      <c r="BE2922" s="12"/>
      <c r="BF2922" s="12"/>
      <c r="BG2922" s="12"/>
      <c r="BH2922" s="12"/>
      <c r="BI2922" s="12"/>
      <c r="BJ2922" s="13"/>
      <c r="BK2922" s="13"/>
      <c r="BL2922" s="13"/>
      <c r="BM2922" s="13"/>
      <c r="BN2922" s="13"/>
    </row>
    <row r="2923" spans="4:66" x14ac:dyDescent="0.25">
      <c r="D2923"/>
      <c r="E2923" s="10"/>
      <c r="F2923" s="10"/>
      <c r="G2923" s="10"/>
      <c r="H2923" s="10"/>
      <c r="I2923" s="10"/>
      <c r="J2923" s="10"/>
      <c r="K2923" s="11"/>
      <c r="L2923" s="11"/>
      <c r="M2923" s="12"/>
      <c r="N2923" s="12"/>
      <c r="O2923" s="12"/>
      <c r="P2923" s="12"/>
      <c r="Q2923" s="12"/>
      <c r="R2923" s="12"/>
      <c r="S2923" s="12"/>
      <c r="T2923" s="12"/>
      <c r="U2923" s="12"/>
      <c r="V2923" s="12"/>
      <c r="W2923" s="12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2"/>
      <c r="AS2923" s="12"/>
      <c r="AT2923" s="12"/>
      <c r="AU2923" s="12"/>
      <c r="AV2923" s="12"/>
      <c r="AW2923" s="12"/>
      <c r="AX2923" s="12"/>
      <c r="AY2923" s="12"/>
      <c r="AZ2923" s="12"/>
      <c r="BA2923" s="12"/>
      <c r="BB2923" s="12"/>
      <c r="BC2923" s="12"/>
      <c r="BD2923" s="12"/>
      <c r="BE2923" s="12"/>
      <c r="BF2923" s="12"/>
      <c r="BG2923" s="12"/>
      <c r="BH2923" s="12"/>
      <c r="BI2923" s="12"/>
      <c r="BJ2923" s="13"/>
      <c r="BK2923" s="13"/>
      <c r="BL2923" s="13"/>
      <c r="BM2923" s="13"/>
      <c r="BN2923" s="13"/>
    </row>
    <row r="2924" spans="4:66" x14ac:dyDescent="0.25">
      <c r="D2924"/>
      <c r="E2924" s="10"/>
      <c r="F2924" s="10"/>
      <c r="G2924" s="10"/>
      <c r="H2924" s="10"/>
      <c r="I2924" s="10"/>
      <c r="J2924" s="10"/>
      <c r="K2924" s="11"/>
      <c r="L2924" s="11"/>
      <c r="M2924" s="12"/>
      <c r="N2924" s="12"/>
      <c r="O2924" s="12"/>
      <c r="P2924" s="12"/>
      <c r="Q2924" s="12"/>
      <c r="R2924" s="12"/>
      <c r="S2924" s="12"/>
      <c r="T2924" s="12"/>
      <c r="U2924" s="12"/>
      <c r="V2924" s="12"/>
      <c r="W2924" s="12"/>
      <c r="X2924" s="12"/>
      <c r="Y2924" s="12"/>
      <c r="Z2924" s="12"/>
      <c r="AA2924" s="12"/>
      <c r="AB2924" s="12"/>
      <c r="AC2924" s="12"/>
      <c r="AD2924" s="12"/>
      <c r="AE2924" s="12"/>
      <c r="AF2924" s="12"/>
      <c r="AG2924" s="12"/>
      <c r="AH2924" s="12"/>
      <c r="AI2924" s="12"/>
      <c r="AJ2924" s="12"/>
      <c r="AK2924" s="12"/>
      <c r="AL2924" s="12"/>
      <c r="AM2924" s="12"/>
      <c r="AN2924" s="12"/>
      <c r="AO2924" s="12"/>
      <c r="AP2924" s="12"/>
      <c r="AQ2924" s="12"/>
      <c r="AR2924" s="12"/>
      <c r="AS2924" s="12"/>
      <c r="AT2924" s="12"/>
      <c r="AU2924" s="12"/>
      <c r="AV2924" s="12"/>
      <c r="AW2924" s="12"/>
      <c r="AX2924" s="12"/>
      <c r="AY2924" s="12"/>
      <c r="AZ2924" s="12"/>
      <c r="BA2924" s="12"/>
      <c r="BB2924" s="12"/>
      <c r="BC2924" s="12"/>
      <c r="BD2924" s="12"/>
      <c r="BE2924" s="12"/>
      <c r="BF2924" s="12"/>
      <c r="BG2924" s="12"/>
      <c r="BH2924" s="12"/>
      <c r="BI2924" s="12"/>
      <c r="BJ2924" s="13"/>
      <c r="BK2924" s="13"/>
      <c r="BL2924" s="13"/>
      <c r="BM2924" s="13"/>
      <c r="BN2924" s="13"/>
    </row>
    <row r="2925" spans="4:66" x14ac:dyDescent="0.25">
      <c r="D2925"/>
      <c r="E2925" s="10"/>
      <c r="F2925" s="10"/>
      <c r="G2925" s="10"/>
      <c r="H2925" s="10"/>
      <c r="I2925" s="10"/>
      <c r="J2925" s="10"/>
      <c r="K2925" s="11"/>
      <c r="L2925" s="11"/>
      <c r="M2925" s="12"/>
      <c r="N2925" s="12"/>
      <c r="O2925" s="12"/>
      <c r="P2925" s="12"/>
      <c r="Q2925" s="12"/>
      <c r="R2925" s="12"/>
      <c r="S2925" s="12"/>
      <c r="T2925" s="12"/>
      <c r="U2925" s="12"/>
      <c r="V2925" s="12"/>
      <c r="W2925" s="12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2"/>
      <c r="AS2925" s="12"/>
      <c r="AT2925" s="12"/>
      <c r="AU2925" s="12"/>
      <c r="AV2925" s="12"/>
      <c r="AW2925" s="12"/>
      <c r="AX2925" s="12"/>
      <c r="AY2925" s="12"/>
      <c r="AZ2925" s="12"/>
      <c r="BA2925" s="12"/>
      <c r="BB2925" s="12"/>
      <c r="BC2925" s="12"/>
      <c r="BD2925" s="12"/>
      <c r="BE2925" s="12"/>
      <c r="BF2925" s="12"/>
      <c r="BG2925" s="12"/>
      <c r="BH2925" s="12"/>
      <c r="BI2925" s="12"/>
      <c r="BJ2925" s="13"/>
      <c r="BK2925" s="13"/>
      <c r="BL2925" s="13"/>
      <c r="BM2925" s="13"/>
      <c r="BN2925" s="13"/>
    </row>
    <row r="2926" spans="4:66" x14ac:dyDescent="0.25">
      <c r="D2926"/>
      <c r="E2926" s="10"/>
      <c r="F2926" s="10"/>
      <c r="G2926" s="10"/>
      <c r="H2926" s="10"/>
      <c r="I2926" s="10"/>
      <c r="J2926" s="10"/>
      <c r="K2926" s="11"/>
      <c r="L2926" s="11"/>
      <c r="M2926" s="12"/>
      <c r="N2926" s="12"/>
      <c r="O2926" s="12"/>
      <c r="P2926" s="12"/>
      <c r="Q2926" s="12"/>
      <c r="R2926" s="12"/>
      <c r="S2926" s="12"/>
      <c r="T2926" s="12"/>
      <c r="U2926" s="12"/>
      <c r="V2926" s="12"/>
      <c r="W2926" s="12"/>
      <c r="X2926" s="12"/>
      <c r="Y2926" s="12"/>
      <c r="Z2926" s="12"/>
      <c r="AA2926" s="12"/>
      <c r="AB2926" s="12"/>
      <c r="AC2926" s="12"/>
      <c r="AD2926" s="12"/>
      <c r="AE2926" s="12"/>
      <c r="AF2926" s="12"/>
      <c r="AG2926" s="12"/>
      <c r="AH2926" s="12"/>
      <c r="AI2926" s="12"/>
      <c r="AJ2926" s="12"/>
      <c r="AK2926" s="12"/>
      <c r="AL2926" s="12"/>
      <c r="AM2926" s="12"/>
      <c r="AN2926" s="12"/>
      <c r="AO2926" s="12"/>
      <c r="AP2926" s="12"/>
      <c r="AQ2926" s="12"/>
      <c r="AR2926" s="12"/>
      <c r="AS2926" s="12"/>
      <c r="AT2926" s="12"/>
      <c r="AU2926" s="12"/>
      <c r="AV2926" s="12"/>
      <c r="AW2926" s="12"/>
      <c r="AX2926" s="12"/>
      <c r="AY2926" s="12"/>
      <c r="AZ2926" s="12"/>
      <c r="BA2926" s="12"/>
      <c r="BB2926" s="12"/>
      <c r="BC2926" s="12"/>
      <c r="BD2926" s="12"/>
      <c r="BE2926" s="12"/>
      <c r="BF2926" s="12"/>
      <c r="BG2926" s="12"/>
      <c r="BH2926" s="12"/>
      <c r="BI2926" s="12"/>
      <c r="BJ2926" s="13"/>
      <c r="BK2926" s="13"/>
      <c r="BL2926" s="13"/>
      <c r="BM2926" s="13"/>
      <c r="BN2926" s="13"/>
    </row>
    <row r="2927" spans="4:66" x14ac:dyDescent="0.25">
      <c r="D2927"/>
      <c r="E2927" s="10"/>
      <c r="F2927" s="10"/>
      <c r="G2927" s="10"/>
      <c r="H2927" s="10"/>
      <c r="I2927" s="10"/>
      <c r="J2927" s="10"/>
      <c r="K2927" s="11"/>
      <c r="L2927" s="11"/>
      <c r="M2927" s="12"/>
      <c r="N2927" s="12"/>
      <c r="O2927" s="12"/>
      <c r="P2927" s="12"/>
      <c r="Q2927" s="12"/>
      <c r="R2927" s="12"/>
      <c r="S2927" s="12"/>
      <c r="T2927" s="12"/>
      <c r="U2927" s="12"/>
      <c r="V2927" s="12"/>
      <c r="W2927" s="12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2"/>
      <c r="AS2927" s="12"/>
      <c r="AT2927" s="12"/>
      <c r="AU2927" s="12"/>
      <c r="AV2927" s="12"/>
      <c r="AW2927" s="12"/>
      <c r="AX2927" s="12"/>
      <c r="AY2927" s="12"/>
      <c r="AZ2927" s="12"/>
      <c r="BA2927" s="12"/>
      <c r="BB2927" s="12"/>
      <c r="BC2927" s="12"/>
      <c r="BD2927" s="12"/>
      <c r="BE2927" s="12"/>
      <c r="BF2927" s="12"/>
      <c r="BG2927" s="12"/>
      <c r="BH2927" s="12"/>
      <c r="BI2927" s="12"/>
      <c r="BJ2927" s="13"/>
      <c r="BK2927" s="13"/>
      <c r="BL2927" s="13"/>
      <c r="BM2927" s="13"/>
      <c r="BN2927" s="13"/>
    </row>
    <row r="2928" spans="4:66" x14ac:dyDescent="0.25">
      <c r="D2928"/>
      <c r="E2928" s="10"/>
      <c r="F2928" s="10"/>
      <c r="G2928" s="10"/>
      <c r="H2928" s="10"/>
      <c r="I2928" s="10"/>
      <c r="J2928" s="10"/>
      <c r="K2928" s="11"/>
      <c r="L2928" s="11"/>
      <c r="M2928" s="12"/>
      <c r="N2928" s="12"/>
      <c r="O2928" s="12"/>
      <c r="P2928" s="12"/>
      <c r="Q2928" s="12"/>
      <c r="R2928" s="12"/>
      <c r="S2928" s="12"/>
      <c r="T2928" s="12"/>
      <c r="U2928" s="12"/>
      <c r="V2928" s="12"/>
      <c r="W2928" s="12"/>
      <c r="X2928" s="12"/>
      <c r="Y2928" s="12"/>
      <c r="Z2928" s="12"/>
      <c r="AA2928" s="12"/>
      <c r="AB2928" s="12"/>
      <c r="AC2928" s="12"/>
      <c r="AD2928" s="12"/>
      <c r="AE2928" s="12"/>
      <c r="AF2928" s="12"/>
      <c r="AG2928" s="12"/>
      <c r="AH2928" s="12"/>
      <c r="AI2928" s="12"/>
      <c r="AJ2928" s="12"/>
      <c r="AK2928" s="12"/>
      <c r="AL2928" s="12"/>
      <c r="AM2928" s="12"/>
      <c r="AN2928" s="12"/>
      <c r="AO2928" s="12"/>
      <c r="AP2928" s="12"/>
      <c r="AQ2928" s="12"/>
      <c r="AR2928" s="12"/>
      <c r="AS2928" s="12"/>
      <c r="AT2928" s="12"/>
      <c r="AU2928" s="12"/>
      <c r="AV2928" s="12"/>
      <c r="AW2928" s="12"/>
      <c r="AX2928" s="12"/>
      <c r="AY2928" s="12"/>
      <c r="AZ2928" s="12"/>
      <c r="BA2928" s="12"/>
      <c r="BB2928" s="12"/>
      <c r="BC2928" s="12"/>
      <c r="BD2928" s="12"/>
      <c r="BE2928" s="12"/>
      <c r="BF2928" s="12"/>
      <c r="BG2928" s="12"/>
      <c r="BH2928" s="12"/>
      <c r="BI2928" s="12"/>
      <c r="BJ2928" s="13"/>
      <c r="BK2928" s="13"/>
      <c r="BL2928" s="13"/>
      <c r="BM2928" s="13"/>
      <c r="BN2928" s="13"/>
    </row>
    <row r="2929" spans="4:66" x14ac:dyDescent="0.25">
      <c r="D2929"/>
      <c r="E2929" s="10"/>
      <c r="F2929" s="10"/>
      <c r="G2929" s="10"/>
      <c r="H2929" s="10"/>
      <c r="I2929" s="10"/>
      <c r="J2929" s="10"/>
      <c r="K2929" s="11"/>
      <c r="L2929" s="11"/>
      <c r="M2929" s="12"/>
      <c r="N2929" s="12"/>
      <c r="O2929" s="12"/>
      <c r="P2929" s="12"/>
      <c r="Q2929" s="12"/>
      <c r="R2929" s="12"/>
      <c r="S2929" s="12"/>
      <c r="T2929" s="12"/>
      <c r="U2929" s="12"/>
      <c r="V2929" s="12"/>
      <c r="W2929" s="12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2"/>
      <c r="AS2929" s="12"/>
      <c r="AT2929" s="12"/>
      <c r="AU2929" s="12"/>
      <c r="AV2929" s="12"/>
      <c r="AW2929" s="12"/>
      <c r="AX2929" s="12"/>
      <c r="AY2929" s="12"/>
      <c r="AZ2929" s="12"/>
      <c r="BA2929" s="12"/>
      <c r="BB2929" s="12"/>
      <c r="BC2929" s="12"/>
      <c r="BD2929" s="12"/>
      <c r="BE2929" s="12"/>
      <c r="BF2929" s="12"/>
      <c r="BG2929" s="12"/>
      <c r="BH2929" s="12"/>
      <c r="BI2929" s="12"/>
      <c r="BJ2929" s="13"/>
      <c r="BK2929" s="13"/>
      <c r="BL2929" s="13"/>
      <c r="BM2929" s="13"/>
      <c r="BN2929" s="13"/>
    </row>
    <row r="2930" spans="4:66" x14ac:dyDescent="0.25">
      <c r="D2930"/>
      <c r="E2930" s="10"/>
      <c r="F2930" s="10"/>
      <c r="G2930" s="10"/>
      <c r="H2930" s="10"/>
      <c r="I2930" s="10"/>
      <c r="J2930" s="10"/>
      <c r="K2930" s="11"/>
      <c r="L2930" s="11"/>
      <c r="M2930" s="12"/>
      <c r="N2930" s="12"/>
      <c r="O2930" s="12"/>
      <c r="P2930" s="12"/>
      <c r="Q2930" s="12"/>
      <c r="R2930" s="12"/>
      <c r="S2930" s="12"/>
      <c r="T2930" s="12"/>
      <c r="U2930" s="12"/>
      <c r="V2930" s="12"/>
      <c r="W2930" s="12"/>
      <c r="X2930" s="12"/>
      <c r="Y2930" s="12"/>
      <c r="Z2930" s="12"/>
      <c r="AA2930" s="12"/>
      <c r="AB2930" s="12"/>
      <c r="AC2930" s="12"/>
      <c r="AD2930" s="12"/>
      <c r="AE2930" s="12"/>
      <c r="AF2930" s="12"/>
      <c r="AG2930" s="12"/>
      <c r="AH2930" s="12"/>
      <c r="AI2930" s="12"/>
      <c r="AJ2930" s="12"/>
      <c r="AK2930" s="12"/>
      <c r="AL2930" s="12"/>
      <c r="AM2930" s="12"/>
      <c r="AN2930" s="12"/>
      <c r="AO2930" s="12"/>
      <c r="AP2930" s="12"/>
      <c r="AQ2930" s="12"/>
      <c r="AR2930" s="12"/>
      <c r="AS2930" s="12"/>
      <c r="AT2930" s="12"/>
      <c r="AU2930" s="12"/>
      <c r="AV2930" s="12"/>
      <c r="AW2930" s="12"/>
      <c r="AX2930" s="12"/>
      <c r="AY2930" s="12"/>
      <c r="AZ2930" s="12"/>
      <c r="BA2930" s="12"/>
      <c r="BB2930" s="12"/>
      <c r="BC2930" s="12"/>
      <c r="BD2930" s="12"/>
      <c r="BE2930" s="12"/>
      <c r="BF2930" s="12"/>
      <c r="BG2930" s="12"/>
      <c r="BH2930" s="12"/>
      <c r="BI2930" s="12"/>
      <c r="BJ2930" s="13"/>
      <c r="BK2930" s="13"/>
      <c r="BL2930" s="13"/>
      <c r="BM2930" s="13"/>
      <c r="BN2930" s="13"/>
    </row>
    <row r="2931" spans="4:66" x14ac:dyDescent="0.25">
      <c r="D2931"/>
      <c r="E2931" s="10"/>
      <c r="F2931" s="10"/>
      <c r="G2931" s="10"/>
      <c r="H2931" s="10"/>
      <c r="I2931" s="10"/>
      <c r="J2931" s="10"/>
      <c r="K2931" s="11"/>
      <c r="L2931" s="11"/>
      <c r="M2931" s="12"/>
      <c r="N2931" s="12"/>
      <c r="O2931" s="12"/>
      <c r="P2931" s="12"/>
      <c r="Q2931" s="12"/>
      <c r="R2931" s="12"/>
      <c r="S2931" s="12"/>
      <c r="T2931" s="12"/>
      <c r="U2931" s="12"/>
      <c r="V2931" s="12"/>
      <c r="W2931" s="12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2"/>
      <c r="AS2931" s="12"/>
      <c r="AT2931" s="12"/>
      <c r="AU2931" s="12"/>
      <c r="AV2931" s="12"/>
      <c r="AW2931" s="12"/>
      <c r="AX2931" s="12"/>
      <c r="AY2931" s="12"/>
      <c r="AZ2931" s="12"/>
      <c r="BA2931" s="12"/>
      <c r="BB2931" s="12"/>
      <c r="BC2931" s="12"/>
      <c r="BD2931" s="12"/>
      <c r="BE2931" s="12"/>
      <c r="BF2931" s="12"/>
      <c r="BG2931" s="12"/>
      <c r="BH2931" s="12"/>
      <c r="BI2931" s="12"/>
      <c r="BJ2931" s="13"/>
      <c r="BK2931" s="13"/>
      <c r="BL2931" s="13"/>
      <c r="BM2931" s="13"/>
      <c r="BN2931" s="13"/>
    </row>
    <row r="2932" spans="4:66" x14ac:dyDescent="0.25">
      <c r="D2932"/>
      <c r="E2932" s="10"/>
      <c r="F2932" s="10"/>
      <c r="G2932" s="10"/>
      <c r="H2932" s="10"/>
      <c r="I2932" s="10"/>
      <c r="J2932" s="10"/>
      <c r="K2932" s="11"/>
      <c r="L2932" s="11"/>
      <c r="M2932" s="12"/>
      <c r="N2932" s="12"/>
      <c r="O2932" s="12"/>
      <c r="P2932" s="12"/>
      <c r="Q2932" s="12"/>
      <c r="R2932" s="12"/>
      <c r="S2932" s="12"/>
      <c r="T2932" s="12"/>
      <c r="U2932" s="12"/>
      <c r="V2932" s="12"/>
      <c r="W2932" s="12"/>
      <c r="X2932" s="12"/>
      <c r="Y2932" s="12"/>
      <c r="Z2932" s="12"/>
      <c r="AA2932" s="12"/>
      <c r="AB2932" s="12"/>
      <c r="AC2932" s="12"/>
      <c r="AD2932" s="12"/>
      <c r="AE2932" s="12"/>
      <c r="AF2932" s="12"/>
      <c r="AG2932" s="12"/>
      <c r="AH2932" s="12"/>
      <c r="AI2932" s="12"/>
      <c r="AJ2932" s="12"/>
      <c r="AK2932" s="12"/>
      <c r="AL2932" s="12"/>
      <c r="AM2932" s="12"/>
      <c r="AN2932" s="12"/>
      <c r="AO2932" s="12"/>
      <c r="AP2932" s="12"/>
      <c r="AQ2932" s="12"/>
      <c r="AR2932" s="12"/>
      <c r="AS2932" s="12"/>
      <c r="AT2932" s="12"/>
      <c r="AU2932" s="12"/>
      <c r="AV2932" s="12"/>
      <c r="AW2932" s="12"/>
      <c r="AX2932" s="12"/>
      <c r="AY2932" s="12"/>
      <c r="AZ2932" s="12"/>
      <c r="BA2932" s="12"/>
      <c r="BB2932" s="12"/>
      <c r="BC2932" s="12"/>
      <c r="BD2932" s="12"/>
      <c r="BE2932" s="12"/>
      <c r="BF2932" s="12"/>
      <c r="BG2932" s="12"/>
      <c r="BH2932" s="12"/>
      <c r="BI2932" s="12"/>
      <c r="BJ2932" s="13"/>
      <c r="BK2932" s="13"/>
      <c r="BL2932" s="13"/>
      <c r="BM2932" s="13"/>
      <c r="BN2932" s="13"/>
    </row>
    <row r="2933" spans="4:66" x14ac:dyDescent="0.25">
      <c r="D2933"/>
      <c r="E2933" s="10"/>
      <c r="F2933" s="10"/>
      <c r="G2933" s="10"/>
      <c r="H2933" s="10"/>
      <c r="I2933" s="10"/>
      <c r="J2933" s="10"/>
      <c r="K2933" s="11"/>
      <c r="L2933" s="11"/>
      <c r="M2933" s="12"/>
      <c r="N2933" s="12"/>
      <c r="O2933" s="12"/>
      <c r="P2933" s="12"/>
      <c r="Q2933" s="12"/>
      <c r="R2933" s="12"/>
      <c r="S2933" s="12"/>
      <c r="T2933" s="12"/>
      <c r="U2933" s="12"/>
      <c r="V2933" s="12"/>
      <c r="W2933" s="12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2"/>
      <c r="AS2933" s="12"/>
      <c r="AT2933" s="12"/>
      <c r="AU2933" s="12"/>
      <c r="AV2933" s="12"/>
      <c r="AW2933" s="12"/>
      <c r="AX2933" s="12"/>
      <c r="AY2933" s="12"/>
      <c r="AZ2933" s="12"/>
      <c r="BA2933" s="12"/>
      <c r="BB2933" s="12"/>
      <c r="BC2933" s="12"/>
      <c r="BD2933" s="12"/>
      <c r="BE2933" s="12"/>
      <c r="BF2933" s="12"/>
      <c r="BG2933" s="12"/>
      <c r="BH2933" s="12"/>
      <c r="BI2933" s="12"/>
      <c r="BJ2933" s="13"/>
      <c r="BK2933" s="13"/>
      <c r="BL2933" s="13"/>
      <c r="BM2933" s="13"/>
      <c r="BN2933" s="13"/>
    </row>
    <row r="2934" spans="4:66" x14ac:dyDescent="0.25">
      <c r="D2934"/>
      <c r="E2934" s="10"/>
      <c r="F2934" s="10"/>
      <c r="G2934" s="10"/>
      <c r="H2934" s="10"/>
      <c r="I2934" s="10"/>
      <c r="J2934" s="10"/>
      <c r="K2934" s="11"/>
      <c r="L2934" s="11"/>
      <c r="M2934" s="12"/>
      <c r="N2934" s="12"/>
      <c r="O2934" s="12"/>
      <c r="P2934" s="12"/>
      <c r="Q2934" s="12"/>
      <c r="R2934" s="12"/>
      <c r="S2934" s="12"/>
      <c r="T2934" s="12"/>
      <c r="U2934" s="12"/>
      <c r="V2934" s="12"/>
      <c r="W2934" s="12"/>
      <c r="X2934" s="12"/>
      <c r="Y2934" s="12"/>
      <c r="Z2934" s="12"/>
      <c r="AA2934" s="12"/>
      <c r="AB2934" s="12"/>
      <c r="AC2934" s="12"/>
      <c r="AD2934" s="12"/>
      <c r="AE2934" s="12"/>
      <c r="AF2934" s="12"/>
      <c r="AG2934" s="12"/>
      <c r="AH2934" s="12"/>
      <c r="AI2934" s="12"/>
      <c r="AJ2934" s="12"/>
      <c r="AK2934" s="12"/>
      <c r="AL2934" s="12"/>
      <c r="AM2934" s="12"/>
      <c r="AN2934" s="12"/>
      <c r="AO2934" s="12"/>
      <c r="AP2934" s="12"/>
      <c r="AQ2934" s="12"/>
      <c r="AR2934" s="12"/>
      <c r="AS2934" s="12"/>
      <c r="AT2934" s="12"/>
      <c r="AU2934" s="12"/>
      <c r="AV2934" s="12"/>
      <c r="AW2934" s="12"/>
      <c r="AX2934" s="12"/>
      <c r="AY2934" s="12"/>
      <c r="AZ2934" s="12"/>
      <c r="BA2934" s="12"/>
      <c r="BB2934" s="12"/>
      <c r="BC2934" s="12"/>
      <c r="BD2934" s="12"/>
      <c r="BE2934" s="12"/>
      <c r="BF2934" s="12"/>
      <c r="BG2934" s="12"/>
      <c r="BH2934" s="12"/>
      <c r="BI2934" s="12"/>
      <c r="BJ2934" s="13"/>
      <c r="BK2934" s="13"/>
      <c r="BL2934" s="13"/>
      <c r="BM2934" s="13"/>
      <c r="BN2934" s="13"/>
    </row>
    <row r="2935" spans="4:66" x14ac:dyDescent="0.25">
      <c r="D2935"/>
      <c r="E2935" s="10"/>
      <c r="F2935" s="10"/>
      <c r="G2935" s="10"/>
      <c r="H2935" s="10"/>
      <c r="I2935" s="10"/>
      <c r="J2935" s="10"/>
      <c r="K2935" s="11"/>
      <c r="L2935" s="11"/>
      <c r="M2935" s="12"/>
      <c r="N2935" s="12"/>
      <c r="O2935" s="12"/>
      <c r="P2935" s="12"/>
      <c r="Q2935" s="12"/>
      <c r="R2935" s="12"/>
      <c r="S2935" s="12"/>
      <c r="T2935" s="12"/>
      <c r="U2935" s="12"/>
      <c r="V2935" s="12"/>
      <c r="W2935" s="12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2"/>
      <c r="AS2935" s="12"/>
      <c r="AT2935" s="12"/>
      <c r="AU2935" s="12"/>
      <c r="AV2935" s="12"/>
      <c r="AW2935" s="12"/>
      <c r="AX2935" s="12"/>
      <c r="AY2935" s="12"/>
      <c r="AZ2935" s="12"/>
      <c r="BA2935" s="12"/>
      <c r="BB2935" s="12"/>
      <c r="BC2935" s="12"/>
      <c r="BD2935" s="12"/>
      <c r="BE2935" s="12"/>
      <c r="BF2935" s="12"/>
      <c r="BG2935" s="12"/>
      <c r="BH2935" s="12"/>
      <c r="BI2935" s="12"/>
      <c r="BJ2935" s="13"/>
      <c r="BK2935" s="13"/>
      <c r="BL2935" s="13"/>
      <c r="BM2935" s="13"/>
      <c r="BN2935" s="13"/>
    </row>
    <row r="2936" spans="4:66" x14ac:dyDescent="0.25">
      <c r="D2936"/>
      <c r="E2936" s="10"/>
      <c r="F2936" s="10"/>
      <c r="G2936" s="10"/>
      <c r="H2936" s="10"/>
      <c r="I2936" s="10"/>
      <c r="J2936" s="10"/>
      <c r="K2936" s="11"/>
      <c r="L2936" s="11"/>
      <c r="M2936" s="12"/>
      <c r="N2936" s="12"/>
      <c r="O2936" s="12"/>
      <c r="P2936" s="12"/>
      <c r="Q2936" s="12"/>
      <c r="R2936" s="12"/>
      <c r="S2936" s="12"/>
      <c r="T2936" s="12"/>
      <c r="U2936" s="12"/>
      <c r="V2936" s="12"/>
      <c r="W2936" s="12"/>
      <c r="X2936" s="12"/>
      <c r="Y2936" s="12"/>
      <c r="Z2936" s="12"/>
      <c r="AA2936" s="12"/>
      <c r="AB2936" s="12"/>
      <c r="AC2936" s="12"/>
      <c r="AD2936" s="12"/>
      <c r="AE2936" s="12"/>
      <c r="AF2936" s="12"/>
      <c r="AG2936" s="12"/>
      <c r="AH2936" s="12"/>
      <c r="AI2936" s="12"/>
      <c r="AJ2936" s="12"/>
      <c r="AK2936" s="12"/>
      <c r="AL2936" s="12"/>
      <c r="AM2936" s="12"/>
      <c r="AN2936" s="12"/>
      <c r="AO2936" s="12"/>
      <c r="AP2936" s="12"/>
      <c r="AQ2936" s="12"/>
      <c r="AR2936" s="12"/>
      <c r="AS2936" s="12"/>
      <c r="AT2936" s="12"/>
      <c r="AU2936" s="12"/>
      <c r="AV2936" s="12"/>
      <c r="AW2936" s="12"/>
      <c r="AX2936" s="12"/>
      <c r="AY2936" s="12"/>
      <c r="AZ2936" s="12"/>
      <c r="BA2936" s="12"/>
      <c r="BB2936" s="12"/>
      <c r="BC2936" s="12"/>
      <c r="BD2936" s="12"/>
      <c r="BE2936" s="12"/>
      <c r="BF2936" s="12"/>
      <c r="BG2936" s="12"/>
      <c r="BH2936" s="12"/>
      <c r="BI2936" s="12"/>
      <c r="BJ2936" s="13"/>
      <c r="BK2936" s="13"/>
      <c r="BL2936" s="13"/>
      <c r="BM2936" s="13"/>
      <c r="BN2936" s="13"/>
    </row>
    <row r="2937" spans="4:66" x14ac:dyDescent="0.25">
      <c r="D2937"/>
      <c r="E2937" s="10"/>
      <c r="F2937" s="10"/>
      <c r="G2937" s="10"/>
      <c r="H2937" s="10"/>
      <c r="I2937" s="10"/>
      <c r="J2937" s="10"/>
      <c r="K2937" s="11"/>
      <c r="L2937" s="11"/>
      <c r="M2937" s="12"/>
      <c r="N2937" s="12"/>
      <c r="O2937" s="12"/>
      <c r="P2937" s="12"/>
      <c r="Q2937" s="12"/>
      <c r="R2937" s="12"/>
      <c r="S2937" s="12"/>
      <c r="T2937" s="12"/>
      <c r="U2937" s="12"/>
      <c r="V2937" s="12"/>
      <c r="W2937" s="12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2"/>
      <c r="AS2937" s="12"/>
      <c r="AT2937" s="12"/>
      <c r="AU2937" s="12"/>
      <c r="AV2937" s="12"/>
      <c r="AW2937" s="12"/>
      <c r="AX2937" s="12"/>
      <c r="AY2937" s="12"/>
      <c r="AZ2937" s="12"/>
      <c r="BA2937" s="12"/>
      <c r="BB2937" s="12"/>
      <c r="BC2937" s="12"/>
      <c r="BD2937" s="12"/>
      <c r="BE2937" s="12"/>
      <c r="BF2937" s="12"/>
      <c r="BG2937" s="12"/>
      <c r="BH2937" s="12"/>
      <c r="BI2937" s="12"/>
      <c r="BJ2937" s="13"/>
      <c r="BK2937" s="13"/>
      <c r="BL2937" s="13"/>
      <c r="BM2937" s="13"/>
      <c r="BN2937" s="13"/>
    </row>
    <row r="2938" spans="4:66" x14ac:dyDescent="0.25">
      <c r="D2938"/>
      <c r="E2938" s="10"/>
      <c r="F2938" s="10"/>
      <c r="G2938" s="10"/>
      <c r="H2938" s="10"/>
      <c r="I2938" s="10"/>
      <c r="J2938" s="10"/>
      <c r="K2938" s="11"/>
      <c r="L2938" s="11"/>
      <c r="M2938" s="12"/>
      <c r="N2938" s="12"/>
      <c r="O2938" s="12"/>
      <c r="P2938" s="12"/>
      <c r="Q2938" s="12"/>
      <c r="R2938" s="12"/>
      <c r="S2938" s="12"/>
      <c r="T2938" s="12"/>
      <c r="U2938" s="12"/>
      <c r="V2938" s="12"/>
      <c r="W2938" s="12"/>
      <c r="X2938" s="12"/>
      <c r="Y2938" s="12"/>
      <c r="Z2938" s="12"/>
      <c r="AA2938" s="12"/>
      <c r="AB2938" s="12"/>
      <c r="AC2938" s="12"/>
      <c r="AD2938" s="12"/>
      <c r="AE2938" s="12"/>
      <c r="AF2938" s="12"/>
      <c r="AG2938" s="12"/>
      <c r="AH2938" s="12"/>
      <c r="AI2938" s="12"/>
      <c r="AJ2938" s="12"/>
      <c r="AK2938" s="12"/>
      <c r="AL2938" s="12"/>
      <c r="AM2938" s="12"/>
      <c r="AN2938" s="12"/>
      <c r="AO2938" s="12"/>
      <c r="AP2938" s="12"/>
      <c r="AQ2938" s="12"/>
      <c r="AR2938" s="12"/>
      <c r="AS2938" s="12"/>
      <c r="AT2938" s="12"/>
      <c r="AU2938" s="12"/>
      <c r="AV2938" s="12"/>
      <c r="AW2938" s="12"/>
      <c r="AX2938" s="12"/>
      <c r="AY2938" s="12"/>
      <c r="AZ2938" s="12"/>
      <c r="BA2938" s="12"/>
      <c r="BB2938" s="12"/>
      <c r="BC2938" s="12"/>
      <c r="BD2938" s="12"/>
      <c r="BE2938" s="12"/>
      <c r="BF2938" s="12"/>
      <c r="BG2938" s="12"/>
      <c r="BH2938" s="12"/>
      <c r="BI2938" s="12"/>
      <c r="BJ2938" s="13"/>
      <c r="BK2938" s="13"/>
      <c r="BL2938" s="13"/>
      <c r="BM2938" s="13"/>
      <c r="BN2938" s="13"/>
    </row>
    <row r="2939" spans="4:66" x14ac:dyDescent="0.25">
      <c r="D2939"/>
      <c r="E2939" s="10"/>
      <c r="F2939" s="10"/>
      <c r="G2939" s="10"/>
      <c r="H2939" s="10"/>
      <c r="I2939" s="10"/>
      <c r="J2939" s="10"/>
      <c r="K2939" s="11"/>
      <c r="L2939" s="11"/>
      <c r="M2939" s="12"/>
      <c r="N2939" s="12"/>
      <c r="O2939" s="12"/>
      <c r="P2939" s="12"/>
      <c r="Q2939" s="12"/>
      <c r="R2939" s="12"/>
      <c r="S2939" s="12"/>
      <c r="T2939" s="12"/>
      <c r="U2939" s="12"/>
      <c r="V2939" s="12"/>
      <c r="W2939" s="12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2"/>
      <c r="AS2939" s="12"/>
      <c r="AT2939" s="12"/>
      <c r="AU2939" s="12"/>
      <c r="AV2939" s="12"/>
      <c r="AW2939" s="12"/>
      <c r="AX2939" s="12"/>
      <c r="AY2939" s="12"/>
      <c r="AZ2939" s="12"/>
      <c r="BA2939" s="12"/>
      <c r="BB2939" s="12"/>
      <c r="BC2939" s="12"/>
      <c r="BD2939" s="12"/>
      <c r="BE2939" s="12"/>
      <c r="BF2939" s="12"/>
      <c r="BG2939" s="12"/>
      <c r="BH2939" s="12"/>
      <c r="BI2939" s="12"/>
      <c r="BJ2939" s="13"/>
      <c r="BK2939" s="13"/>
      <c r="BL2939" s="13"/>
      <c r="BM2939" s="13"/>
      <c r="BN2939" s="13"/>
    </row>
    <row r="2940" spans="4:66" x14ac:dyDescent="0.25">
      <c r="D2940"/>
      <c r="E2940" s="10"/>
      <c r="F2940" s="10"/>
      <c r="G2940" s="10"/>
      <c r="H2940" s="10"/>
      <c r="I2940" s="10"/>
      <c r="J2940" s="10"/>
      <c r="K2940" s="11"/>
      <c r="L2940" s="11"/>
      <c r="M2940" s="12"/>
      <c r="N2940" s="12"/>
      <c r="O2940" s="12"/>
      <c r="P2940" s="12"/>
      <c r="Q2940" s="12"/>
      <c r="R2940" s="12"/>
      <c r="S2940" s="12"/>
      <c r="T2940" s="12"/>
      <c r="U2940" s="12"/>
      <c r="V2940" s="12"/>
      <c r="W2940" s="12"/>
      <c r="X2940" s="12"/>
      <c r="Y2940" s="12"/>
      <c r="Z2940" s="12"/>
      <c r="AA2940" s="12"/>
      <c r="AB2940" s="12"/>
      <c r="AC2940" s="12"/>
      <c r="AD2940" s="12"/>
      <c r="AE2940" s="12"/>
      <c r="AF2940" s="12"/>
      <c r="AG2940" s="12"/>
      <c r="AH2940" s="12"/>
      <c r="AI2940" s="12"/>
      <c r="AJ2940" s="12"/>
      <c r="AK2940" s="12"/>
      <c r="AL2940" s="12"/>
      <c r="AM2940" s="12"/>
      <c r="AN2940" s="12"/>
      <c r="AO2940" s="12"/>
      <c r="AP2940" s="12"/>
      <c r="AQ2940" s="12"/>
      <c r="AR2940" s="12"/>
      <c r="AS2940" s="12"/>
      <c r="AT2940" s="12"/>
      <c r="AU2940" s="12"/>
      <c r="AV2940" s="12"/>
      <c r="AW2940" s="12"/>
      <c r="AX2940" s="12"/>
      <c r="AY2940" s="12"/>
      <c r="AZ2940" s="12"/>
      <c r="BA2940" s="12"/>
      <c r="BB2940" s="12"/>
      <c r="BC2940" s="12"/>
      <c r="BD2940" s="12"/>
      <c r="BE2940" s="12"/>
      <c r="BF2940" s="12"/>
      <c r="BG2940" s="12"/>
      <c r="BH2940" s="12"/>
      <c r="BI2940" s="12"/>
      <c r="BJ2940" s="13"/>
      <c r="BK2940" s="13"/>
      <c r="BL2940" s="13"/>
      <c r="BM2940" s="13"/>
      <c r="BN2940" s="13"/>
    </row>
    <row r="2941" spans="4:66" x14ac:dyDescent="0.25">
      <c r="D2941"/>
      <c r="E2941" s="10"/>
      <c r="F2941" s="10"/>
      <c r="G2941" s="10"/>
      <c r="H2941" s="10"/>
      <c r="I2941" s="10"/>
      <c r="J2941" s="10"/>
      <c r="K2941" s="11"/>
      <c r="L2941" s="11"/>
      <c r="M2941" s="12"/>
      <c r="N2941" s="12"/>
      <c r="O2941" s="12"/>
      <c r="P2941" s="12"/>
      <c r="Q2941" s="12"/>
      <c r="R2941" s="12"/>
      <c r="S2941" s="12"/>
      <c r="T2941" s="12"/>
      <c r="U2941" s="12"/>
      <c r="V2941" s="12"/>
      <c r="W2941" s="12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2"/>
      <c r="AS2941" s="12"/>
      <c r="AT2941" s="12"/>
      <c r="AU2941" s="12"/>
      <c r="AV2941" s="12"/>
      <c r="AW2941" s="12"/>
      <c r="AX2941" s="12"/>
      <c r="AY2941" s="12"/>
      <c r="AZ2941" s="12"/>
      <c r="BA2941" s="12"/>
      <c r="BB2941" s="12"/>
      <c r="BC2941" s="12"/>
      <c r="BD2941" s="12"/>
      <c r="BE2941" s="12"/>
      <c r="BF2941" s="12"/>
      <c r="BG2941" s="12"/>
      <c r="BH2941" s="12"/>
      <c r="BI2941" s="12"/>
      <c r="BJ2941" s="13"/>
      <c r="BK2941" s="13"/>
      <c r="BL2941" s="13"/>
      <c r="BM2941" s="13"/>
      <c r="BN2941" s="13"/>
    </row>
    <row r="2942" spans="4:66" x14ac:dyDescent="0.25">
      <c r="D2942"/>
      <c r="E2942" s="10"/>
      <c r="F2942" s="10"/>
      <c r="G2942" s="10"/>
      <c r="H2942" s="10"/>
      <c r="I2942" s="10"/>
      <c r="J2942" s="10"/>
      <c r="K2942" s="11"/>
      <c r="L2942" s="11"/>
      <c r="M2942" s="12"/>
      <c r="N2942" s="12"/>
      <c r="O2942" s="12"/>
      <c r="P2942" s="12"/>
      <c r="Q2942" s="12"/>
      <c r="R2942" s="12"/>
      <c r="S2942" s="12"/>
      <c r="T2942" s="12"/>
      <c r="U2942" s="12"/>
      <c r="V2942" s="12"/>
      <c r="W2942" s="12"/>
      <c r="X2942" s="12"/>
      <c r="Y2942" s="12"/>
      <c r="Z2942" s="12"/>
      <c r="AA2942" s="12"/>
      <c r="AB2942" s="12"/>
      <c r="AC2942" s="12"/>
      <c r="AD2942" s="12"/>
      <c r="AE2942" s="12"/>
      <c r="AF2942" s="12"/>
      <c r="AG2942" s="12"/>
      <c r="AH2942" s="12"/>
      <c r="AI2942" s="12"/>
      <c r="AJ2942" s="12"/>
      <c r="AK2942" s="12"/>
      <c r="AL2942" s="12"/>
      <c r="AM2942" s="12"/>
      <c r="AN2942" s="12"/>
      <c r="AO2942" s="12"/>
      <c r="AP2942" s="12"/>
      <c r="AQ2942" s="12"/>
      <c r="AR2942" s="12"/>
      <c r="AS2942" s="12"/>
      <c r="AT2942" s="12"/>
      <c r="AU2942" s="12"/>
      <c r="AV2942" s="12"/>
      <c r="AW2942" s="12"/>
      <c r="AX2942" s="12"/>
      <c r="AY2942" s="12"/>
      <c r="AZ2942" s="12"/>
      <c r="BA2942" s="12"/>
      <c r="BB2942" s="12"/>
      <c r="BC2942" s="12"/>
      <c r="BD2942" s="12"/>
      <c r="BE2942" s="12"/>
      <c r="BF2942" s="12"/>
      <c r="BG2942" s="12"/>
      <c r="BH2942" s="12"/>
      <c r="BI2942" s="12"/>
      <c r="BJ2942" s="13"/>
      <c r="BK2942" s="13"/>
      <c r="BL2942" s="13"/>
      <c r="BM2942" s="13"/>
      <c r="BN2942" s="13"/>
    </row>
    <row r="2943" spans="4:66" x14ac:dyDescent="0.25">
      <c r="D2943"/>
      <c r="E2943" s="10"/>
      <c r="F2943" s="10"/>
      <c r="G2943" s="10"/>
      <c r="H2943" s="10"/>
      <c r="I2943" s="10"/>
      <c r="J2943" s="10"/>
      <c r="K2943" s="11"/>
      <c r="L2943" s="11"/>
      <c r="M2943" s="12"/>
      <c r="N2943" s="12"/>
      <c r="O2943" s="12"/>
      <c r="P2943" s="12"/>
      <c r="Q2943" s="12"/>
      <c r="R2943" s="12"/>
      <c r="S2943" s="12"/>
      <c r="T2943" s="12"/>
      <c r="U2943" s="12"/>
      <c r="V2943" s="12"/>
      <c r="W2943" s="12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2"/>
      <c r="AS2943" s="12"/>
      <c r="AT2943" s="12"/>
      <c r="AU2943" s="12"/>
      <c r="AV2943" s="12"/>
      <c r="AW2943" s="12"/>
      <c r="AX2943" s="12"/>
      <c r="AY2943" s="12"/>
      <c r="AZ2943" s="12"/>
      <c r="BA2943" s="12"/>
      <c r="BB2943" s="12"/>
      <c r="BC2943" s="12"/>
      <c r="BD2943" s="12"/>
      <c r="BE2943" s="12"/>
      <c r="BF2943" s="12"/>
      <c r="BG2943" s="12"/>
      <c r="BH2943" s="12"/>
      <c r="BI2943" s="12"/>
      <c r="BJ2943" s="13"/>
      <c r="BK2943" s="13"/>
      <c r="BL2943" s="13"/>
      <c r="BM2943" s="13"/>
      <c r="BN2943" s="13"/>
    </row>
    <row r="2944" spans="4:66" x14ac:dyDescent="0.25">
      <c r="D2944"/>
      <c r="E2944" s="10"/>
      <c r="F2944" s="10"/>
      <c r="G2944" s="10"/>
      <c r="H2944" s="10"/>
      <c r="I2944" s="10"/>
      <c r="J2944" s="10"/>
      <c r="K2944" s="11"/>
      <c r="L2944" s="11"/>
      <c r="M2944" s="12"/>
      <c r="N2944" s="12"/>
      <c r="O2944" s="12"/>
      <c r="P2944" s="12"/>
      <c r="Q2944" s="12"/>
      <c r="R2944" s="12"/>
      <c r="S2944" s="12"/>
      <c r="T2944" s="12"/>
      <c r="U2944" s="12"/>
      <c r="V2944" s="12"/>
      <c r="W2944" s="12"/>
      <c r="X2944" s="12"/>
      <c r="Y2944" s="12"/>
      <c r="Z2944" s="12"/>
      <c r="AA2944" s="12"/>
      <c r="AB2944" s="12"/>
      <c r="AC2944" s="12"/>
      <c r="AD2944" s="12"/>
      <c r="AE2944" s="12"/>
      <c r="AF2944" s="12"/>
      <c r="AG2944" s="12"/>
      <c r="AH2944" s="12"/>
      <c r="AI2944" s="12"/>
      <c r="AJ2944" s="12"/>
      <c r="AK2944" s="12"/>
      <c r="AL2944" s="12"/>
      <c r="AM2944" s="12"/>
      <c r="AN2944" s="12"/>
      <c r="AO2944" s="12"/>
      <c r="AP2944" s="12"/>
      <c r="AQ2944" s="12"/>
      <c r="AR2944" s="12"/>
      <c r="AS2944" s="12"/>
      <c r="AT2944" s="12"/>
      <c r="AU2944" s="12"/>
      <c r="AV2944" s="12"/>
      <c r="AW2944" s="12"/>
      <c r="AX2944" s="12"/>
      <c r="AY2944" s="12"/>
      <c r="AZ2944" s="12"/>
      <c r="BA2944" s="12"/>
      <c r="BB2944" s="12"/>
      <c r="BC2944" s="12"/>
      <c r="BD2944" s="12"/>
      <c r="BE2944" s="12"/>
      <c r="BF2944" s="12"/>
      <c r="BG2944" s="12"/>
      <c r="BH2944" s="12"/>
      <c r="BI2944" s="12"/>
      <c r="BJ2944" s="13"/>
      <c r="BK2944" s="13"/>
      <c r="BL2944" s="13"/>
      <c r="BM2944" s="13"/>
      <c r="BN2944" s="13"/>
    </row>
    <row r="2945" spans="4:66" x14ac:dyDescent="0.25">
      <c r="D2945"/>
      <c r="E2945" s="10"/>
      <c r="F2945" s="10"/>
      <c r="G2945" s="10"/>
      <c r="H2945" s="10"/>
      <c r="I2945" s="10"/>
      <c r="J2945" s="10"/>
      <c r="K2945" s="11"/>
      <c r="L2945" s="11"/>
      <c r="M2945" s="12"/>
      <c r="N2945" s="12"/>
      <c r="O2945" s="12"/>
      <c r="P2945" s="12"/>
      <c r="Q2945" s="12"/>
      <c r="R2945" s="12"/>
      <c r="S2945" s="12"/>
      <c r="T2945" s="12"/>
      <c r="U2945" s="12"/>
      <c r="V2945" s="12"/>
      <c r="W2945" s="12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2"/>
      <c r="AS2945" s="12"/>
      <c r="AT2945" s="12"/>
      <c r="AU2945" s="12"/>
      <c r="AV2945" s="12"/>
      <c r="AW2945" s="12"/>
      <c r="AX2945" s="12"/>
      <c r="AY2945" s="12"/>
      <c r="AZ2945" s="12"/>
      <c r="BA2945" s="12"/>
      <c r="BB2945" s="12"/>
      <c r="BC2945" s="12"/>
      <c r="BD2945" s="12"/>
      <c r="BE2945" s="12"/>
      <c r="BF2945" s="12"/>
      <c r="BG2945" s="12"/>
      <c r="BH2945" s="12"/>
      <c r="BI2945" s="12"/>
      <c r="BJ2945" s="13"/>
      <c r="BK2945" s="13"/>
      <c r="BL2945" s="13"/>
      <c r="BM2945" s="13"/>
      <c r="BN2945" s="13"/>
    </row>
    <row r="2946" spans="4:66" x14ac:dyDescent="0.25">
      <c r="D2946"/>
      <c r="E2946" s="10"/>
      <c r="F2946" s="10"/>
      <c r="G2946" s="10"/>
      <c r="H2946" s="10"/>
      <c r="I2946" s="10"/>
      <c r="J2946" s="10"/>
      <c r="K2946" s="11"/>
      <c r="L2946" s="11"/>
      <c r="M2946" s="12"/>
      <c r="N2946" s="12"/>
      <c r="O2946" s="12"/>
      <c r="P2946" s="12"/>
      <c r="Q2946" s="12"/>
      <c r="R2946" s="12"/>
      <c r="S2946" s="12"/>
      <c r="T2946" s="12"/>
      <c r="U2946" s="12"/>
      <c r="V2946" s="12"/>
      <c r="W2946" s="12"/>
      <c r="X2946" s="12"/>
      <c r="Y2946" s="12"/>
      <c r="Z2946" s="12"/>
      <c r="AA2946" s="12"/>
      <c r="AB2946" s="12"/>
      <c r="AC2946" s="12"/>
      <c r="AD2946" s="12"/>
      <c r="AE2946" s="12"/>
      <c r="AF2946" s="12"/>
      <c r="AG2946" s="12"/>
      <c r="AH2946" s="12"/>
      <c r="AI2946" s="12"/>
      <c r="AJ2946" s="12"/>
      <c r="AK2946" s="12"/>
      <c r="AL2946" s="12"/>
      <c r="AM2946" s="12"/>
      <c r="AN2946" s="12"/>
      <c r="AO2946" s="12"/>
      <c r="AP2946" s="12"/>
      <c r="AQ2946" s="12"/>
      <c r="AR2946" s="12"/>
      <c r="AS2946" s="12"/>
      <c r="AT2946" s="12"/>
      <c r="AU2946" s="12"/>
      <c r="AV2946" s="12"/>
      <c r="AW2946" s="12"/>
      <c r="AX2946" s="12"/>
      <c r="AY2946" s="12"/>
      <c r="AZ2946" s="12"/>
      <c r="BA2946" s="12"/>
      <c r="BB2946" s="12"/>
      <c r="BC2946" s="12"/>
      <c r="BD2946" s="12"/>
      <c r="BE2946" s="12"/>
      <c r="BF2946" s="12"/>
      <c r="BG2946" s="12"/>
      <c r="BH2946" s="12"/>
      <c r="BI2946" s="12"/>
      <c r="BJ2946" s="13"/>
      <c r="BK2946" s="13"/>
      <c r="BL2946" s="13"/>
      <c r="BM2946" s="13"/>
      <c r="BN2946" s="13"/>
    </row>
    <row r="2947" spans="4:66" x14ac:dyDescent="0.25">
      <c r="D2947"/>
      <c r="E2947" s="10"/>
      <c r="F2947" s="10"/>
      <c r="G2947" s="10"/>
      <c r="H2947" s="10"/>
      <c r="I2947" s="10"/>
      <c r="J2947" s="10"/>
      <c r="K2947" s="11"/>
      <c r="L2947" s="11"/>
      <c r="M2947" s="12"/>
      <c r="N2947" s="12"/>
      <c r="O2947" s="12"/>
      <c r="P2947" s="12"/>
      <c r="Q2947" s="12"/>
      <c r="R2947" s="12"/>
      <c r="S2947" s="12"/>
      <c r="T2947" s="12"/>
      <c r="U2947" s="12"/>
      <c r="V2947" s="12"/>
      <c r="W2947" s="12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2"/>
      <c r="AS2947" s="12"/>
      <c r="AT2947" s="12"/>
      <c r="AU2947" s="12"/>
      <c r="AV2947" s="12"/>
      <c r="AW2947" s="12"/>
      <c r="AX2947" s="12"/>
      <c r="AY2947" s="12"/>
      <c r="AZ2947" s="12"/>
      <c r="BA2947" s="12"/>
      <c r="BB2947" s="12"/>
      <c r="BC2947" s="12"/>
      <c r="BD2947" s="12"/>
      <c r="BE2947" s="12"/>
      <c r="BF2947" s="12"/>
      <c r="BG2947" s="12"/>
      <c r="BH2947" s="12"/>
      <c r="BI2947" s="12"/>
      <c r="BJ2947" s="13"/>
      <c r="BK2947" s="13"/>
      <c r="BL2947" s="13"/>
      <c r="BM2947" s="13"/>
      <c r="BN2947" s="13"/>
    </row>
    <row r="2948" spans="4:66" x14ac:dyDescent="0.25">
      <c r="D2948"/>
      <c r="E2948" s="10"/>
      <c r="F2948" s="10"/>
      <c r="G2948" s="10"/>
      <c r="H2948" s="10"/>
      <c r="I2948" s="10"/>
      <c r="J2948" s="10"/>
      <c r="K2948" s="11"/>
      <c r="L2948" s="11"/>
      <c r="M2948" s="12"/>
      <c r="N2948" s="12"/>
      <c r="O2948" s="12"/>
      <c r="P2948" s="12"/>
      <c r="Q2948" s="12"/>
      <c r="R2948" s="12"/>
      <c r="S2948" s="12"/>
      <c r="T2948" s="12"/>
      <c r="U2948" s="12"/>
      <c r="V2948" s="12"/>
      <c r="W2948" s="12"/>
      <c r="X2948" s="12"/>
      <c r="Y2948" s="12"/>
      <c r="Z2948" s="12"/>
      <c r="AA2948" s="12"/>
      <c r="AB2948" s="12"/>
      <c r="AC2948" s="12"/>
      <c r="AD2948" s="12"/>
      <c r="AE2948" s="12"/>
      <c r="AF2948" s="12"/>
      <c r="AG2948" s="12"/>
      <c r="AH2948" s="12"/>
      <c r="AI2948" s="12"/>
      <c r="AJ2948" s="12"/>
      <c r="AK2948" s="12"/>
      <c r="AL2948" s="12"/>
      <c r="AM2948" s="12"/>
      <c r="AN2948" s="12"/>
      <c r="AO2948" s="12"/>
      <c r="AP2948" s="12"/>
      <c r="AQ2948" s="12"/>
      <c r="AR2948" s="12"/>
      <c r="AS2948" s="12"/>
      <c r="AT2948" s="12"/>
      <c r="AU2948" s="12"/>
      <c r="AV2948" s="12"/>
      <c r="AW2948" s="12"/>
      <c r="AX2948" s="12"/>
      <c r="AY2948" s="12"/>
      <c r="AZ2948" s="12"/>
      <c r="BA2948" s="12"/>
      <c r="BB2948" s="12"/>
      <c r="BC2948" s="12"/>
      <c r="BD2948" s="12"/>
      <c r="BE2948" s="12"/>
      <c r="BF2948" s="12"/>
      <c r="BG2948" s="12"/>
      <c r="BH2948" s="12"/>
      <c r="BI2948" s="12"/>
      <c r="BJ2948" s="13"/>
      <c r="BK2948" s="13"/>
      <c r="BL2948" s="13"/>
      <c r="BM2948" s="13"/>
      <c r="BN2948" s="13"/>
    </row>
    <row r="2949" spans="4:66" x14ac:dyDescent="0.25">
      <c r="D2949"/>
      <c r="E2949" s="10"/>
      <c r="F2949" s="10"/>
      <c r="G2949" s="10"/>
      <c r="H2949" s="10"/>
      <c r="I2949" s="10"/>
      <c r="J2949" s="10"/>
      <c r="K2949" s="11"/>
      <c r="L2949" s="11"/>
      <c r="M2949" s="12"/>
      <c r="N2949" s="12"/>
      <c r="O2949" s="12"/>
      <c r="P2949" s="12"/>
      <c r="Q2949" s="12"/>
      <c r="R2949" s="12"/>
      <c r="S2949" s="12"/>
      <c r="T2949" s="12"/>
      <c r="U2949" s="12"/>
      <c r="V2949" s="12"/>
      <c r="W2949" s="12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2"/>
      <c r="AS2949" s="12"/>
      <c r="AT2949" s="12"/>
      <c r="AU2949" s="12"/>
      <c r="AV2949" s="12"/>
      <c r="AW2949" s="12"/>
      <c r="AX2949" s="12"/>
      <c r="AY2949" s="12"/>
      <c r="AZ2949" s="12"/>
      <c r="BA2949" s="12"/>
      <c r="BB2949" s="12"/>
      <c r="BC2949" s="12"/>
      <c r="BD2949" s="12"/>
      <c r="BE2949" s="12"/>
      <c r="BF2949" s="12"/>
      <c r="BG2949" s="12"/>
      <c r="BH2949" s="12"/>
      <c r="BI2949" s="12"/>
      <c r="BJ2949" s="13"/>
      <c r="BK2949" s="13"/>
      <c r="BL2949" s="13"/>
      <c r="BM2949" s="13"/>
      <c r="BN2949" s="13"/>
    </row>
    <row r="2950" spans="4:66" x14ac:dyDescent="0.25">
      <c r="D2950"/>
      <c r="E2950" s="10"/>
      <c r="F2950" s="10"/>
      <c r="G2950" s="10"/>
      <c r="H2950" s="10"/>
      <c r="I2950" s="10"/>
      <c r="J2950" s="10"/>
      <c r="K2950" s="11"/>
      <c r="L2950" s="11"/>
      <c r="M2950" s="12"/>
      <c r="N2950" s="12"/>
      <c r="O2950" s="12"/>
      <c r="P2950" s="12"/>
      <c r="Q2950" s="12"/>
      <c r="R2950" s="12"/>
      <c r="S2950" s="12"/>
      <c r="T2950" s="12"/>
      <c r="U2950" s="12"/>
      <c r="V2950" s="12"/>
      <c r="W2950" s="12"/>
      <c r="X2950" s="12"/>
      <c r="Y2950" s="12"/>
      <c r="Z2950" s="12"/>
      <c r="AA2950" s="12"/>
      <c r="AB2950" s="12"/>
      <c r="AC2950" s="12"/>
      <c r="AD2950" s="12"/>
      <c r="AE2950" s="12"/>
      <c r="AF2950" s="12"/>
      <c r="AG2950" s="12"/>
      <c r="AH2950" s="12"/>
      <c r="AI2950" s="12"/>
      <c r="AJ2950" s="12"/>
      <c r="AK2950" s="12"/>
      <c r="AL2950" s="12"/>
      <c r="AM2950" s="12"/>
      <c r="AN2950" s="12"/>
      <c r="AO2950" s="12"/>
      <c r="AP2950" s="12"/>
      <c r="AQ2950" s="12"/>
      <c r="AR2950" s="12"/>
      <c r="AS2950" s="12"/>
      <c r="AT2950" s="12"/>
      <c r="AU2950" s="12"/>
      <c r="AV2950" s="12"/>
      <c r="AW2950" s="12"/>
      <c r="AX2950" s="12"/>
      <c r="AY2950" s="12"/>
      <c r="AZ2950" s="12"/>
      <c r="BA2950" s="12"/>
      <c r="BB2950" s="12"/>
      <c r="BC2950" s="12"/>
      <c r="BD2950" s="12"/>
      <c r="BE2950" s="12"/>
      <c r="BF2950" s="12"/>
      <c r="BG2950" s="12"/>
      <c r="BH2950" s="12"/>
      <c r="BI2950" s="12"/>
      <c r="BJ2950" s="13"/>
      <c r="BK2950" s="13"/>
      <c r="BL2950" s="13"/>
      <c r="BM2950" s="13"/>
      <c r="BN2950" s="13"/>
    </row>
    <row r="2951" spans="4:66" x14ac:dyDescent="0.25">
      <c r="D2951"/>
      <c r="E2951" s="10"/>
      <c r="F2951" s="10"/>
      <c r="G2951" s="10"/>
      <c r="H2951" s="10"/>
      <c r="I2951" s="10"/>
      <c r="J2951" s="10"/>
      <c r="K2951" s="11"/>
      <c r="L2951" s="11"/>
      <c r="M2951" s="12"/>
      <c r="N2951" s="12"/>
      <c r="O2951" s="12"/>
      <c r="P2951" s="12"/>
      <c r="Q2951" s="12"/>
      <c r="R2951" s="12"/>
      <c r="S2951" s="12"/>
      <c r="T2951" s="12"/>
      <c r="U2951" s="12"/>
      <c r="V2951" s="12"/>
      <c r="W2951" s="12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2"/>
      <c r="AS2951" s="12"/>
      <c r="AT2951" s="12"/>
      <c r="AU2951" s="12"/>
      <c r="AV2951" s="12"/>
      <c r="AW2951" s="12"/>
      <c r="AX2951" s="12"/>
      <c r="AY2951" s="12"/>
      <c r="AZ2951" s="12"/>
      <c r="BA2951" s="12"/>
      <c r="BB2951" s="12"/>
      <c r="BC2951" s="12"/>
      <c r="BD2951" s="12"/>
      <c r="BE2951" s="12"/>
      <c r="BF2951" s="12"/>
      <c r="BG2951" s="12"/>
      <c r="BH2951" s="12"/>
      <c r="BI2951" s="12"/>
      <c r="BJ2951" s="13"/>
      <c r="BK2951" s="13"/>
      <c r="BL2951" s="13"/>
      <c r="BM2951" s="13"/>
      <c r="BN2951" s="13"/>
    </row>
    <row r="2952" spans="4:66" x14ac:dyDescent="0.25">
      <c r="D2952"/>
      <c r="E2952" s="10"/>
      <c r="F2952" s="10"/>
      <c r="G2952" s="10"/>
      <c r="H2952" s="10"/>
      <c r="I2952" s="10"/>
      <c r="J2952" s="10"/>
      <c r="K2952" s="11"/>
      <c r="L2952" s="11"/>
      <c r="M2952" s="12"/>
      <c r="N2952" s="12"/>
      <c r="O2952" s="12"/>
      <c r="P2952" s="12"/>
      <c r="Q2952" s="12"/>
      <c r="R2952" s="12"/>
      <c r="S2952" s="12"/>
      <c r="T2952" s="12"/>
      <c r="U2952" s="12"/>
      <c r="V2952" s="12"/>
      <c r="W2952" s="12"/>
      <c r="X2952" s="12"/>
      <c r="Y2952" s="12"/>
      <c r="Z2952" s="12"/>
      <c r="AA2952" s="12"/>
      <c r="AB2952" s="12"/>
      <c r="AC2952" s="12"/>
      <c r="AD2952" s="12"/>
      <c r="AE2952" s="12"/>
      <c r="AF2952" s="12"/>
      <c r="AG2952" s="12"/>
      <c r="AH2952" s="12"/>
      <c r="AI2952" s="12"/>
      <c r="AJ2952" s="12"/>
      <c r="AK2952" s="12"/>
      <c r="AL2952" s="12"/>
      <c r="AM2952" s="12"/>
      <c r="AN2952" s="12"/>
      <c r="AO2952" s="12"/>
      <c r="AP2952" s="12"/>
      <c r="AQ2952" s="12"/>
      <c r="AR2952" s="12"/>
      <c r="AS2952" s="12"/>
      <c r="AT2952" s="12"/>
      <c r="AU2952" s="12"/>
      <c r="AV2952" s="12"/>
      <c r="AW2952" s="12"/>
      <c r="AX2952" s="12"/>
      <c r="AY2952" s="12"/>
      <c r="AZ2952" s="12"/>
      <c r="BA2952" s="12"/>
      <c r="BB2952" s="12"/>
      <c r="BC2952" s="12"/>
      <c r="BD2952" s="12"/>
      <c r="BE2952" s="12"/>
      <c r="BF2952" s="12"/>
      <c r="BG2952" s="12"/>
      <c r="BH2952" s="12"/>
      <c r="BI2952" s="12"/>
      <c r="BJ2952" s="13"/>
      <c r="BK2952" s="13"/>
      <c r="BL2952" s="13"/>
      <c r="BM2952" s="13"/>
      <c r="BN2952" s="13"/>
    </row>
    <row r="2953" spans="4:66" x14ac:dyDescent="0.25">
      <c r="D2953"/>
      <c r="E2953" s="10"/>
      <c r="F2953" s="10"/>
      <c r="G2953" s="10"/>
      <c r="H2953" s="10"/>
      <c r="I2953" s="10"/>
      <c r="J2953" s="10"/>
      <c r="K2953" s="11"/>
      <c r="L2953" s="11"/>
      <c r="M2953" s="12"/>
      <c r="N2953" s="12"/>
      <c r="O2953" s="12"/>
      <c r="P2953" s="12"/>
      <c r="Q2953" s="12"/>
      <c r="R2953" s="12"/>
      <c r="S2953" s="12"/>
      <c r="T2953" s="12"/>
      <c r="U2953" s="12"/>
      <c r="V2953" s="12"/>
      <c r="W2953" s="12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2"/>
      <c r="AS2953" s="12"/>
      <c r="AT2953" s="12"/>
      <c r="AU2953" s="12"/>
      <c r="AV2953" s="12"/>
      <c r="AW2953" s="12"/>
      <c r="AX2953" s="12"/>
      <c r="AY2953" s="12"/>
      <c r="AZ2953" s="12"/>
      <c r="BA2953" s="12"/>
      <c r="BB2953" s="12"/>
      <c r="BC2953" s="12"/>
      <c r="BD2953" s="12"/>
      <c r="BE2953" s="12"/>
      <c r="BF2953" s="12"/>
      <c r="BG2953" s="12"/>
      <c r="BH2953" s="12"/>
      <c r="BI2953" s="12"/>
      <c r="BJ2953" s="13"/>
      <c r="BK2953" s="13"/>
      <c r="BL2953" s="13"/>
      <c r="BM2953" s="13"/>
      <c r="BN2953" s="13"/>
    </row>
    <row r="2954" spans="4:66" x14ac:dyDescent="0.25">
      <c r="D2954"/>
      <c r="E2954" s="10"/>
      <c r="F2954" s="10"/>
      <c r="G2954" s="10"/>
      <c r="H2954" s="10"/>
      <c r="I2954" s="10"/>
      <c r="J2954" s="10"/>
      <c r="K2954" s="11"/>
      <c r="L2954" s="11"/>
      <c r="M2954" s="12"/>
      <c r="N2954" s="12"/>
      <c r="O2954" s="12"/>
      <c r="P2954" s="12"/>
      <c r="Q2954" s="12"/>
      <c r="R2954" s="12"/>
      <c r="S2954" s="12"/>
      <c r="T2954" s="12"/>
      <c r="U2954" s="12"/>
      <c r="V2954" s="12"/>
      <c r="W2954" s="12"/>
      <c r="X2954" s="12"/>
      <c r="Y2954" s="12"/>
      <c r="Z2954" s="12"/>
      <c r="AA2954" s="12"/>
      <c r="AB2954" s="12"/>
      <c r="AC2954" s="12"/>
      <c r="AD2954" s="12"/>
      <c r="AE2954" s="12"/>
      <c r="AF2954" s="12"/>
      <c r="AG2954" s="12"/>
      <c r="AH2954" s="12"/>
      <c r="AI2954" s="12"/>
      <c r="AJ2954" s="12"/>
      <c r="AK2954" s="12"/>
      <c r="AL2954" s="12"/>
      <c r="AM2954" s="12"/>
      <c r="AN2954" s="12"/>
      <c r="AO2954" s="12"/>
      <c r="AP2954" s="12"/>
      <c r="AQ2954" s="12"/>
      <c r="AR2954" s="12"/>
      <c r="AS2954" s="12"/>
      <c r="AT2954" s="12"/>
      <c r="AU2954" s="12"/>
      <c r="AV2954" s="12"/>
      <c r="AW2954" s="12"/>
      <c r="AX2954" s="12"/>
      <c r="AY2954" s="12"/>
      <c r="AZ2954" s="12"/>
      <c r="BA2954" s="12"/>
      <c r="BB2954" s="12"/>
      <c r="BC2954" s="12"/>
      <c r="BD2954" s="12"/>
      <c r="BE2954" s="12"/>
      <c r="BF2954" s="12"/>
      <c r="BG2954" s="12"/>
      <c r="BH2954" s="12"/>
      <c r="BI2954" s="12"/>
      <c r="BJ2954" s="13"/>
      <c r="BK2954" s="13"/>
      <c r="BL2954" s="13"/>
      <c r="BM2954" s="13"/>
      <c r="BN2954" s="13"/>
    </row>
    <row r="2955" spans="4:66" x14ac:dyDescent="0.25">
      <c r="D2955"/>
      <c r="E2955" s="10"/>
      <c r="F2955" s="10"/>
      <c r="G2955" s="10"/>
      <c r="H2955" s="10"/>
      <c r="I2955" s="10"/>
      <c r="J2955" s="10"/>
      <c r="K2955" s="11"/>
      <c r="L2955" s="11"/>
      <c r="M2955" s="12"/>
      <c r="N2955" s="12"/>
      <c r="O2955" s="12"/>
      <c r="P2955" s="12"/>
      <c r="Q2955" s="12"/>
      <c r="R2955" s="12"/>
      <c r="S2955" s="12"/>
      <c r="T2955" s="12"/>
      <c r="U2955" s="12"/>
      <c r="V2955" s="12"/>
      <c r="W2955" s="12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2"/>
      <c r="AS2955" s="12"/>
      <c r="AT2955" s="12"/>
      <c r="AU2955" s="12"/>
      <c r="AV2955" s="12"/>
      <c r="AW2955" s="12"/>
      <c r="AX2955" s="12"/>
      <c r="AY2955" s="12"/>
      <c r="AZ2955" s="12"/>
      <c r="BA2955" s="12"/>
      <c r="BB2955" s="12"/>
      <c r="BC2955" s="12"/>
      <c r="BD2955" s="12"/>
      <c r="BE2955" s="12"/>
      <c r="BF2955" s="12"/>
      <c r="BG2955" s="12"/>
      <c r="BH2955" s="12"/>
      <c r="BI2955" s="12"/>
      <c r="BJ2955" s="13"/>
      <c r="BK2955" s="13"/>
      <c r="BL2955" s="13"/>
      <c r="BM2955" s="13"/>
      <c r="BN2955" s="13"/>
    </row>
    <row r="2956" spans="4:66" x14ac:dyDescent="0.25">
      <c r="D2956"/>
      <c r="E2956" s="10"/>
      <c r="F2956" s="10"/>
      <c r="G2956" s="10"/>
      <c r="H2956" s="10"/>
      <c r="I2956" s="10"/>
      <c r="J2956" s="10"/>
      <c r="K2956" s="11"/>
      <c r="L2956" s="11"/>
      <c r="M2956" s="12"/>
      <c r="N2956" s="12"/>
      <c r="O2956" s="12"/>
      <c r="P2956" s="12"/>
      <c r="Q2956" s="12"/>
      <c r="R2956" s="12"/>
      <c r="S2956" s="12"/>
      <c r="T2956" s="12"/>
      <c r="U2956" s="12"/>
      <c r="V2956" s="12"/>
      <c r="W2956" s="12"/>
      <c r="X2956" s="12"/>
      <c r="Y2956" s="12"/>
      <c r="Z2956" s="12"/>
      <c r="AA2956" s="12"/>
      <c r="AB2956" s="12"/>
      <c r="AC2956" s="12"/>
      <c r="AD2956" s="12"/>
      <c r="AE2956" s="12"/>
      <c r="AF2956" s="12"/>
      <c r="AG2956" s="12"/>
      <c r="AH2956" s="12"/>
      <c r="AI2956" s="12"/>
      <c r="AJ2956" s="12"/>
      <c r="AK2956" s="12"/>
      <c r="AL2956" s="12"/>
      <c r="AM2956" s="12"/>
      <c r="AN2956" s="12"/>
      <c r="AO2956" s="12"/>
      <c r="AP2956" s="12"/>
      <c r="AQ2956" s="12"/>
      <c r="AR2956" s="12"/>
      <c r="AS2956" s="12"/>
      <c r="AT2956" s="12"/>
      <c r="AU2956" s="12"/>
      <c r="AV2956" s="12"/>
      <c r="AW2956" s="12"/>
      <c r="AX2956" s="12"/>
      <c r="AY2956" s="12"/>
      <c r="AZ2956" s="12"/>
      <c r="BA2956" s="12"/>
      <c r="BB2956" s="12"/>
      <c r="BC2956" s="12"/>
      <c r="BD2956" s="12"/>
      <c r="BE2956" s="12"/>
      <c r="BF2956" s="12"/>
      <c r="BG2956" s="12"/>
      <c r="BH2956" s="12"/>
      <c r="BI2956" s="12"/>
      <c r="BJ2956" s="13"/>
      <c r="BK2956" s="13"/>
      <c r="BL2956" s="13"/>
      <c r="BM2956" s="13"/>
      <c r="BN2956" s="13"/>
    </row>
    <row r="2957" spans="4:66" x14ac:dyDescent="0.25">
      <c r="D2957"/>
      <c r="E2957" s="10"/>
      <c r="F2957" s="10"/>
      <c r="G2957" s="10"/>
      <c r="H2957" s="10"/>
      <c r="I2957" s="10"/>
      <c r="J2957" s="10"/>
      <c r="K2957" s="11"/>
      <c r="L2957" s="11"/>
      <c r="M2957" s="12"/>
      <c r="N2957" s="12"/>
      <c r="O2957" s="12"/>
      <c r="P2957" s="12"/>
      <c r="Q2957" s="12"/>
      <c r="R2957" s="12"/>
      <c r="S2957" s="12"/>
      <c r="T2957" s="12"/>
      <c r="U2957" s="12"/>
      <c r="V2957" s="12"/>
      <c r="W2957" s="12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2"/>
      <c r="AS2957" s="12"/>
      <c r="AT2957" s="12"/>
      <c r="AU2957" s="12"/>
      <c r="AV2957" s="12"/>
      <c r="AW2957" s="12"/>
      <c r="AX2957" s="12"/>
      <c r="AY2957" s="12"/>
      <c r="AZ2957" s="12"/>
      <c r="BA2957" s="12"/>
      <c r="BB2957" s="12"/>
      <c r="BC2957" s="12"/>
      <c r="BD2957" s="12"/>
      <c r="BE2957" s="12"/>
      <c r="BF2957" s="12"/>
      <c r="BG2957" s="12"/>
      <c r="BH2957" s="12"/>
      <c r="BI2957" s="12"/>
      <c r="BJ2957" s="13"/>
      <c r="BK2957" s="13"/>
      <c r="BL2957" s="13"/>
      <c r="BM2957" s="13"/>
      <c r="BN2957" s="13"/>
    </row>
    <row r="2958" spans="4:66" x14ac:dyDescent="0.25">
      <c r="D2958"/>
      <c r="E2958" s="10"/>
      <c r="F2958" s="10"/>
      <c r="G2958" s="10"/>
      <c r="H2958" s="10"/>
      <c r="I2958" s="10"/>
      <c r="J2958" s="10"/>
      <c r="K2958" s="11"/>
      <c r="L2958" s="11"/>
      <c r="M2958" s="12"/>
      <c r="N2958" s="12"/>
      <c r="O2958" s="12"/>
      <c r="P2958" s="12"/>
      <c r="Q2958" s="12"/>
      <c r="R2958" s="12"/>
      <c r="S2958" s="12"/>
      <c r="T2958" s="12"/>
      <c r="U2958" s="12"/>
      <c r="V2958" s="12"/>
      <c r="W2958" s="12"/>
      <c r="X2958" s="12"/>
      <c r="Y2958" s="12"/>
      <c r="Z2958" s="12"/>
      <c r="AA2958" s="12"/>
      <c r="AB2958" s="12"/>
      <c r="AC2958" s="12"/>
      <c r="AD2958" s="12"/>
      <c r="AE2958" s="12"/>
      <c r="AF2958" s="12"/>
      <c r="AG2958" s="12"/>
      <c r="AH2958" s="12"/>
      <c r="AI2958" s="12"/>
      <c r="AJ2958" s="12"/>
      <c r="AK2958" s="12"/>
      <c r="AL2958" s="12"/>
      <c r="AM2958" s="12"/>
      <c r="AN2958" s="12"/>
      <c r="AO2958" s="12"/>
      <c r="AP2958" s="12"/>
      <c r="AQ2958" s="12"/>
      <c r="AR2958" s="12"/>
      <c r="AS2958" s="12"/>
      <c r="AT2958" s="12"/>
      <c r="AU2958" s="12"/>
      <c r="AV2958" s="12"/>
      <c r="AW2958" s="12"/>
      <c r="AX2958" s="12"/>
      <c r="AY2958" s="12"/>
      <c r="AZ2958" s="12"/>
      <c r="BA2958" s="12"/>
      <c r="BB2958" s="12"/>
      <c r="BC2958" s="12"/>
      <c r="BD2958" s="12"/>
      <c r="BE2958" s="12"/>
      <c r="BF2958" s="12"/>
      <c r="BG2958" s="12"/>
      <c r="BH2958" s="12"/>
      <c r="BI2958" s="12"/>
      <c r="BJ2958" s="13"/>
      <c r="BK2958" s="13"/>
      <c r="BL2958" s="13"/>
      <c r="BM2958" s="13"/>
      <c r="BN2958" s="13"/>
    </row>
    <row r="2959" spans="4:66" x14ac:dyDescent="0.25">
      <c r="D2959"/>
      <c r="E2959" s="10"/>
      <c r="F2959" s="10"/>
      <c r="G2959" s="10"/>
      <c r="H2959" s="10"/>
      <c r="I2959" s="10"/>
      <c r="J2959" s="10"/>
      <c r="K2959" s="11"/>
      <c r="L2959" s="11"/>
      <c r="M2959" s="12"/>
      <c r="N2959" s="12"/>
      <c r="O2959" s="12"/>
      <c r="P2959" s="12"/>
      <c r="Q2959" s="12"/>
      <c r="R2959" s="12"/>
      <c r="S2959" s="12"/>
      <c r="T2959" s="12"/>
      <c r="U2959" s="12"/>
      <c r="V2959" s="12"/>
      <c r="W2959" s="12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2"/>
      <c r="AS2959" s="12"/>
      <c r="AT2959" s="12"/>
      <c r="AU2959" s="12"/>
      <c r="AV2959" s="12"/>
      <c r="AW2959" s="12"/>
      <c r="AX2959" s="12"/>
      <c r="AY2959" s="12"/>
      <c r="AZ2959" s="12"/>
      <c r="BA2959" s="12"/>
      <c r="BB2959" s="12"/>
      <c r="BC2959" s="12"/>
      <c r="BD2959" s="12"/>
      <c r="BE2959" s="12"/>
      <c r="BF2959" s="12"/>
      <c r="BG2959" s="12"/>
      <c r="BH2959" s="12"/>
      <c r="BI2959" s="12"/>
      <c r="BJ2959" s="13"/>
      <c r="BK2959" s="13"/>
      <c r="BL2959" s="13"/>
      <c r="BM2959" s="13"/>
      <c r="BN2959" s="13"/>
    </row>
    <row r="2960" spans="4:66" x14ac:dyDescent="0.25">
      <c r="D2960"/>
      <c r="E2960" s="10"/>
      <c r="F2960" s="10"/>
      <c r="G2960" s="10"/>
      <c r="H2960" s="10"/>
      <c r="I2960" s="10"/>
      <c r="J2960" s="10"/>
      <c r="K2960" s="11"/>
      <c r="L2960" s="11"/>
      <c r="M2960" s="12"/>
      <c r="N2960" s="12"/>
      <c r="O2960" s="12"/>
      <c r="P2960" s="12"/>
      <c r="Q2960" s="12"/>
      <c r="R2960" s="12"/>
      <c r="S2960" s="12"/>
      <c r="T2960" s="12"/>
      <c r="U2960" s="12"/>
      <c r="V2960" s="12"/>
      <c r="W2960" s="12"/>
      <c r="X2960" s="12"/>
      <c r="Y2960" s="12"/>
      <c r="Z2960" s="12"/>
      <c r="AA2960" s="12"/>
      <c r="AB2960" s="12"/>
      <c r="AC2960" s="12"/>
      <c r="AD2960" s="12"/>
      <c r="AE2960" s="12"/>
      <c r="AF2960" s="12"/>
      <c r="AG2960" s="12"/>
      <c r="AH2960" s="12"/>
      <c r="AI2960" s="12"/>
      <c r="AJ2960" s="12"/>
      <c r="AK2960" s="12"/>
      <c r="AL2960" s="12"/>
      <c r="AM2960" s="12"/>
      <c r="AN2960" s="12"/>
      <c r="AO2960" s="12"/>
      <c r="AP2960" s="12"/>
      <c r="AQ2960" s="12"/>
      <c r="AR2960" s="12"/>
      <c r="AS2960" s="12"/>
      <c r="AT2960" s="12"/>
      <c r="AU2960" s="12"/>
      <c r="AV2960" s="12"/>
      <c r="AW2960" s="12"/>
      <c r="AX2960" s="12"/>
      <c r="AY2960" s="12"/>
      <c r="AZ2960" s="12"/>
      <c r="BA2960" s="12"/>
      <c r="BB2960" s="12"/>
      <c r="BC2960" s="12"/>
      <c r="BD2960" s="12"/>
      <c r="BE2960" s="12"/>
      <c r="BF2960" s="12"/>
      <c r="BG2960" s="12"/>
      <c r="BH2960" s="12"/>
      <c r="BI2960" s="12"/>
      <c r="BJ2960" s="13"/>
      <c r="BK2960" s="13"/>
      <c r="BL2960" s="13"/>
      <c r="BM2960" s="13"/>
      <c r="BN2960" s="13"/>
    </row>
    <row r="2961" spans="4:66" x14ac:dyDescent="0.25">
      <c r="D2961"/>
      <c r="E2961" s="10"/>
      <c r="F2961" s="10"/>
      <c r="G2961" s="10"/>
      <c r="H2961" s="10"/>
      <c r="I2961" s="10"/>
      <c r="J2961" s="10"/>
      <c r="K2961" s="11"/>
      <c r="L2961" s="11"/>
      <c r="M2961" s="12"/>
      <c r="N2961" s="12"/>
      <c r="O2961" s="12"/>
      <c r="P2961" s="12"/>
      <c r="Q2961" s="12"/>
      <c r="R2961" s="12"/>
      <c r="S2961" s="12"/>
      <c r="T2961" s="12"/>
      <c r="U2961" s="12"/>
      <c r="V2961" s="12"/>
      <c r="W2961" s="12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2"/>
      <c r="AS2961" s="12"/>
      <c r="AT2961" s="12"/>
      <c r="AU2961" s="12"/>
      <c r="AV2961" s="12"/>
      <c r="AW2961" s="12"/>
      <c r="AX2961" s="12"/>
      <c r="AY2961" s="12"/>
      <c r="AZ2961" s="12"/>
      <c r="BA2961" s="12"/>
      <c r="BB2961" s="12"/>
      <c r="BC2961" s="12"/>
      <c r="BD2961" s="12"/>
      <c r="BE2961" s="12"/>
      <c r="BF2961" s="12"/>
      <c r="BG2961" s="12"/>
      <c r="BH2961" s="12"/>
      <c r="BI2961" s="12"/>
      <c r="BJ2961" s="13"/>
      <c r="BK2961" s="13"/>
      <c r="BL2961" s="13"/>
      <c r="BM2961" s="13"/>
      <c r="BN2961" s="13"/>
    </row>
    <row r="2962" spans="4:66" x14ac:dyDescent="0.25">
      <c r="D2962"/>
      <c r="E2962" s="10"/>
      <c r="F2962" s="10"/>
      <c r="G2962" s="10"/>
      <c r="H2962" s="10"/>
      <c r="I2962" s="10"/>
      <c r="J2962" s="10"/>
      <c r="K2962" s="11"/>
      <c r="L2962" s="11"/>
      <c r="M2962" s="12"/>
      <c r="N2962" s="12"/>
      <c r="O2962" s="12"/>
      <c r="P2962" s="12"/>
      <c r="Q2962" s="12"/>
      <c r="R2962" s="12"/>
      <c r="S2962" s="12"/>
      <c r="T2962" s="12"/>
      <c r="U2962" s="12"/>
      <c r="V2962" s="12"/>
      <c r="W2962" s="12"/>
      <c r="X2962" s="12"/>
      <c r="Y2962" s="12"/>
      <c r="Z2962" s="12"/>
      <c r="AA2962" s="12"/>
      <c r="AB2962" s="12"/>
      <c r="AC2962" s="12"/>
      <c r="AD2962" s="12"/>
      <c r="AE2962" s="12"/>
      <c r="AF2962" s="12"/>
      <c r="AG2962" s="12"/>
      <c r="AH2962" s="12"/>
      <c r="AI2962" s="12"/>
      <c r="AJ2962" s="12"/>
      <c r="AK2962" s="12"/>
      <c r="AL2962" s="12"/>
      <c r="AM2962" s="12"/>
      <c r="AN2962" s="12"/>
      <c r="AO2962" s="12"/>
      <c r="AP2962" s="12"/>
      <c r="AQ2962" s="12"/>
      <c r="AR2962" s="12"/>
      <c r="AS2962" s="12"/>
      <c r="AT2962" s="12"/>
      <c r="AU2962" s="12"/>
      <c r="AV2962" s="12"/>
      <c r="AW2962" s="12"/>
      <c r="AX2962" s="12"/>
      <c r="AY2962" s="12"/>
      <c r="AZ2962" s="12"/>
      <c r="BA2962" s="12"/>
      <c r="BB2962" s="12"/>
      <c r="BC2962" s="12"/>
      <c r="BD2962" s="12"/>
      <c r="BE2962" s="12"/>
      <c r="BF2962" s="12"/>
      <c r="BG2962" s="12"/>
      <c r="BH2962" s="12"/>
      <c r="BI2962" s="12"/>
      <c r="BJ2962" s="13"/>
      <c r="BK2962" s="13"/>
      <c r="BL2962" s="13"/>
      <c r="BM2962" s="13"/>
      <c r="BN2962" s="13"/>
    </row>
    <row r="2963" spans="4:66" x14ac:dyDescent="0.25">
      <c r="D2963"/>
      <c r="E2963" s="10"/>
      <c r="F2963" s="10"/>
      <c r="G2963" s="10"/>
      <c r="H2963" s="10"/>
      <c r="I2963" s="10"/>
      <c r="J2963" s="10"/>
      <c r="K2963" s="11"/>
      <c r="L2963" s="11"/>
      <c r="M2963" s="12"/>
      <c r="N2963" s="12"/>
      <c r="O2963" s="12"/>
      <c r="P2963" s="12"/>
      <c r="Q2963" s="12"/>
      <c r="R2963" s="12"/>
      <c r="S2963" s="12"/>
      <c r="T2963" s="12"/>
      <c r="U2963" s="12"/>
      <c r="V2963" s="12"/>
      <c r="W2963" s="12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2"/>
      <c r="AS2963" s="12"/>
      <c r="AT2963" s="12"/>
      <c r="AU2963" s="12"/>
      <c r="AV2963" s="12"/>
      <c r="AW2963" s="12"/>
      <c r="AX2963" s="12"/>
      <c r="AY2963" s="12"/>
      <c r="AZ2963" s="12"/>
      <c r="BA2963" s="12"/>
      <c r="BB2963" s="12"/>
      <c r="BC2963" s="12"/>
      <c r="BD2963" s="12"/>
      <c r="BE2963" s="12"/>
      <c r="BF2963" s="12"/>
      <c r="BG2963" s="12"/>
      <c r="BH2963" s="12"/>
      <c r="BI2963" s="12"/>
      <c r="BJ2963" s="13"/>
      <c r="BK2963" s="13"/>
      <c r="BL2963" s="13"/>
      <c r="BM2963" s="13"/>
      <c r="BN2963" s="13"/>
    </row>
    <row r="2964" spans="4:66" x14ac:dyDescent="0.25">
      <c r="D2964"/>
      <c r="E2964" s="10"/>
      <c r="F2964" s="10"/>
      <c r="G2964" s="10"/>
      <c r="H2964" s="10"/>
      <c r="I2964" s="10"/>
      <c r="J2964" s="10"/>
      <c r="K2964" s="11"/>
      <c r="L2964" s="11"/>
      <c r="M2964" s="12"/>
      <c r="N2964" s="12"/>
      <c r="O2964" s="12"/>
      <c r="P2964" s="12"/>
      <c r="Q2964" s="12"/>
      <c r="R2964" s="12"/>
      <c r="S2964" s="12"/>
      <c r="T2964" s="12"/>
      <c r="U2964" s="12"/>
      <c r="V2964" s="12"/>
      <c r="W2964" s="12"/>
      <c r="X2964" s="12"/>
      <c r="Y2964" s="12"/>
      <c r="Z2964" s="12"/>
      <c r="AA2964" s="12"/>
      <c r="AB2964" s="12"/>
      <c r="AC2964" s="12"/>
      <c r="AD2964" s="12"/>
      <c r="AE2964" s="12"/>
      <c r="AF2964" s="12"/>
      <c r="AG2964" s="12"/>
      <c r="AH2964" s="12"/>
      <c r="AI2964" s="12"/>
      <c r="AJ2964" s="12"/>
      <c r="AK2964" s="12"/>
      <c r="AL2964" s="12"/>
      <c r="AM2964" s="12"/>
      <c r="AN2964" s="12"/>
      <c r="AO2964" s="12"/>
      <c r="AP2964" s="12"/>
      <c r="AQ2964" s="12"/>
      <c r="AR2964" s="12"/>
      <c r="AS2964" s="12"/>
      <c r="AT2964" s="12"/>
      <c r="AU2964" s="12"/>
      <c r="AV2964" s="12"/>
      <c r="AW2964" s="12"/>
      <c r="AX2964" s="12"/>
      <c r="AY2964" s="12"/>
      <c r="AZ2964" s="12"/>
      <c r="BA2964" s="12"/>
      <c r="BB2964" s="12"/>
      <c r="BC2964" s="12"/>
      <c r="BD2964" s="12"/>
      <c r="BE2964" s="12"/>
      <c r="BF2964" s="12"/>
      <c r="BG2964" s="12"/>
      <c r="BH2964" s="12"/>
      <c r="BI2964" s="12"/>
      <c r="BJ2964" s="13"/>
      <c r="BK2964" s="13"/>
      <c r="BL2964" s="13"/>
      <c r="BM2964" s="13"/>
      <c r="BN2964" s="13"/>
    </row>
    <row r="2965" spans="4:66" x14ac:dyDescent="0.25">
      <c r="D2965"/>
      <c r="E2965" s="10"/>
      <c r="F2965" s="10"/>
      <c r="G2965" s="10"/>
      <c r="H2965" s="10"/>
      <c r="I2965" s="10"/>
      <c r="J2965" s="10"/>
      <c r="K2965" s="11"/>
      <c r="L2965" s="11"/>
      <c r="M2965" s="12"/>
      <c r="N2965" s="12"/>
      <c r="O2965" s="12"/>
      <c r="P2965" s="12"/>
      <c r="Q2965" s="12"/>
      <c r="R2965" s="12"/>
      <c r="S2965" s="12"/>
      <c r="T2965" s="12"/>
      <c r="U2965" s="12"/>
      <c r="V2965" s="12"/>
      <c r="W2965" s="12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2"/>
      <c r="AS2965" s="12"/>
      <c r="AT2965" s="12"/>
      <c r="AU2965" s="12"/>
      <c r="AV2965" s="12"/>
      <c r="AW2965" s="12"/>
      <c r="AX2965" s="12"/>
      <c r="AY2965" s="12"/>
      <c r="AZ2965" s="12"/>
      <c r="BA2965" s="12"/>
      <c r="BB2965" s="12"/>
      <c r="BC2965" s="12"/>
      <c r="BD2965" s="12"/>
      <c r="BE2965" s="12"/>
      <c r="BF2965" s="12"/>
      <c r="BG2965" s="12"/>
      <c r="BH2965" s="12"/>
      <c r="BI2965" s="12"/>
      <c r="BJ2965" s="13"/>
      <c r="BK2965" s="13"/>
      <c r="BL2965" s="13"/>
      <c r="BM2965" s="13"/>
      <c r="BN2965" s="13"/>
    </row>
    <row r="2966" spans="4:66" x14ac:dyDescent="0.25">
      <c r="D2966"/>
      <c r="E2966" s="10"/>
      <c r="F2966" s="10"/>
      <c r="G2966" s="10"/>
      <c r="H2966" s="10"/>
      <c r="I2966" s="10"/>
      <c r="J2966" s="10"/>
      <c r="K2966" s="11"/>
      <c r="L2966" s="11"/>
      <c r="M2966" s="12"/>
      <c r="N2966" s="12"/>
      <c r="O2966" s="12"/>
      <c r="P2966" s="12"/>
      <c r="Q2966" s="12"/>
      <c r="R2966" s="12"/>
      <c r="S2966" s="12"/>
      <c r="T2966" s="12"/>
      <c r="U2966" s="12"/>
      <c r="V2966" s="12"/>
      <c r="W2966" s="12"/>
      <c r="X2966" s="12"/>
      <c r="Y2966" s="12"/>
      <c r="Z2966" s="12"/>
      <c r="AA2966" s="12"/>
      <c r="AB2966" s="12"/>
      <c r="AC2966" s="12"/>
      <c r="AD2966" s="12"/>
      <c r="AE2966" s="12"/>
      <c r="AF2966" s="12"/>
      <c r="AG2966" s="12"/>
      <c r="AH2966" s="12"/>
      <c r="AI2966" s="12"/>
      <c r="AJ2966" s="12"/>
      <c r="AK2966" s="12"/>
      <c r="AL2966" s="12"/>
      <c r="AM2966" s="12"/>
      <c r="AN2966" s="12"/>
      <c r="AO2966" s="12"/>
      <c r="AP2966" s="12"/>
      <c r="AQ2966" s="12"/>
      <c r="AR2966" s="12"/>
      <c r="AS2966" s="12"/>
      <c r="AT2966" s="12"/>
      <c r="AU2966" s="12"/>
      <c r="AV2966" s="12"/>
      <c r="AW2966" s="12"/>
      <c r="AX2966" s="12"/>
      <c r="AY2966" s="12"/>
      <c r="AZ2966" s="12"/>
      <c r="BA2966" s="12"/>
      <c r="BB2966" s="12"/>
      <c r="BC2966" s="12"/>
      <c r="BD2966" s="12"/>
      <c r="BE2966" s="12"/>
      <c r="BF2966" s="12"/>
      <c r="BG2966" s="12"/>
      <c r="BH2966" s="12"/>
      <c r="BI2966" s="12"/>
      <c r="BJ2966" s="13"/>
      <c r="BK2966" s="13"/>
      <c r="BL2966" s="13"/>
      <c r="BM2966" s="13"/>
      <c r="BN2966" s="13"/>
    </row>
    <row r="2967" spans="4:66" x14ac:dyDescent="0.25">
      <c r="D2967"/>
      <c r="E2967" s="10"/>
      <c r="F2967" s="10"/>
      <c r="G2967" s="10"/>
      <c r="H2967" s="10"/>
      <c r="I2967" s="10"/>
      <c r="J2967" s="10"/>
      <c r="K2967" s="11"/>
      <c r="L2967" s="11"/>
      <c r="M2967" s="12"/>
      <c r="N2967" s="12"/>
      <c r="O2967" s="12"/>
      <c r="P2967" s="12"/>
      <c r="Q2967" s="12"/>
      <c r="R2967" s="12"/>
      <c r="S2967" s="12"/>
      <c r="T2967" s="12"/>
      <c r="U2967" s="12"/>
      <c r="V2967" s="12"/>
      <c r="W2967" s="12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2"/>
      <c r="AS2967" s="12"/>
      <c r="AT2967" s="12"/>
      <c r="AU2967" s="12"/>
      <c r="AV2967" s="12"/>
      <c r="AW2967" s="12"/>
      <c r="AX2967" s="12"/>
      <c r="AY2967" s="12"/>
      <c r="AZ2967" s="12"/>
      <c r="BA2967" s="12"/>
      <c r="BB2967" s="12"/>
      <c r="BC2967" s="12"/>
      <c r="BD2967" s="12"/>
      <c r="BE2967" s="12"/>
      <c r="BF2967" s="12"/>
      <c r="BG2967" s="12"/>
      <c r="BH2967" s="12"/>
      <c r="BI2967" s="12"/>
      <c r="BJ2967" s="13"/>
      <c r="BK2967" s="13"/>
      <c r="BL2967" s="13"/>
      <c r="BM2967" s="13"/>
      <c r="BN2967" s="13"/>
    </row>
    <row r="2968" spans="4:66" s="14" customFormat="1" x14ac:dyDescent="0.25">
      <c r="K2968" s="16"/>
      <c r="L2968" s="16"/>
      <c r="M2968" s="17"/>
      <c r="N2968" s="17"/>
      <c r="O2968" s="17"/>
      <c r="P2968" s="17"/>
      <c r="Q2968" s="17"/>
      <c r="R2968" s="17"/>
      <c r="S2968" s="17"/>
      <c r="T2968" s="17"/>
      <c r="U2968" s="17"/>
      <c r="V2968" s="17"/>
      <c r="W2968" s="17"/>
      <c r="X2968" s="17"/>
      <c r="Y2968" s="17"/>
      <c r="Z2968" s="17"/>
      <c r="AA2968" s="17"/>
      <c r="AB2968" s="17"/>
      <c r="AC2968" s="17"/>
      <c r="AD2968" s="17"/>
      <c r="AE2968" s="17"/>
      <c r="AF2968" s="17"/>
      <c r="AG2968" s="17"/>
      <c r="AH2968" s="17"/>
      <c r="AI2968" s="17"/>
      <c r="AJ2968" s="17"/>
      <c r="AK2968" s="17"/>
      <c r="AL2968" s="17"/>
      <c r="AM2968" s="17"/>
      <c r="AN2968" s="17"/>
      <c r="AO2968" s="17"/>
      <c r="AP2968" s="17"/>
      <c r="AQ2968" s="17"/>
      <c r="AR2968" s="17"/>
      <c r="AS2968" s="17"/>
      <c r="AT2968" s="17"/>
      <c r="AU2968" s="17"/>
      <c r="AV2968" s="17"/>
      <c r="AW2968" s="17"/>
      <c r="AX2968" s="17"/>
      <c r="AY2968" s="17"/>
      <c r="AZ2968" s="17"/>
      <c r="BA2968" s="17"/>
      <c r="BB2968" s="17"/>
      <c r="BC2968" s="17"/>
      <c r="BD2968" s="17"/>
      <c r="BE2968" s="17"/>
      <c r="BF2968" s="17"/>
      <c r="BG2968" s="17"/>
      <c r="BH2968" s="17"/>
      <c r="BI2968" s="17"/>
      <c r="BJ2968" s="18"/>
      <c r="BK2968" s="18"/>
      <c r="BL2968" s="18"/>
      <c r="BM2968" s="18"/>
      <c r="BN2968" s="18"/>
    </row>
    <row r="2969" spans="4:66" x14ac:dyDescent="0.25">
      <c r="D2969"/>
      <c r="E2969" s="10"/>
      <c r="F2969" s="10"/>
      <c r="G2969" s="10"/>
      <c r="H2969" s="10"/>
      <c r="I2969" s="10"/>
      <c r="J2969" s="10"/>
      <c r="K2969" s="11"/>
      <c r="L2969" s="11"/>
      <c r="M2969" s="12"/>
      <c r="N2969" s="12"/>
      <c r="O2969" s="12"/>
      <c r="P2969" s="12"/>
      <c r="Q2969" s="12"/>
      <c r="R2969" s="12"/>
      <c r="S2969" s="12"/>
      <c r="T2969" s="12"/>
      <c r="U2969" s="12"/>
      <c r="V2969" s="12"/>
      <c r="W2969" s="12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2"/>
      <c r="AS2969" s="12"/>
      <c r="AT2969" s="12"/>
      <c r="AU2969" s="12"/>
      <c r="AV2969" s="12"/>
      <c r="AW2969" s="12"/>
      <c r="AX2969" s="12"/>
      <c r="AY2969" s="12"/>
      <c r="AZ2969" s="12"/>
      <c r="BA2969" s="12"/>
      <c r="BB2969" s="12"/>
      <c r="BC2969" s="12"/>
      <c r="BD2969" s="12"/>
      <c r="BE2969" s="12"/>
      <c r="BF2969" s="12"/>
      <c r="BG2969" s="12"/>
      <c r="BH2969" s="12"/>
      <c r="BI2969" s="12"/>
      <c r="BJ2969" s="13"/>
      <c r="BK2969" s="13"/>
      <c r="BL2969" s="13"/>
      <c r="BM2969" s="13"/>
      <c r="BN2969" s="13"/>
    </row>
    <row r="2970" spans="4:66" x14ac:dyDescent="0.25">
      <c r="D2970"/>
      <c r="E2970" s="10"/>
      <c r="F2970" s="10"/>
      <c r="G2970" s="10"/>
      <c r="H2970" s="10"/>
      <c r="I2970" s="10"/>
      <c r="J2970" s="10"/>
      <c r="K2970" s="11"/>
      <c r="L2970" s="11"/>
      <c r="M2970" s="12"/>
      <c r="N2970" s="12"/>
      <c r="O2970" s="12"/>
      <c r="P2970" s="12"/>
      <c r="Q2970" s="12"/>
      <c r="R2970" s="12"/>
      <c r="S2970" s="12"/>
      <c r="T2970" s="12"/>
      <c r="U2970" s="12"/>
      <c r="V2970" s="12"/>
      <c r="W2970" s="12"/>
      <c r="X2970" s="12"/>
      <c r="Y2970" s="12"/>
      <c r="Z2970" s="12"/>
      <c r="AA2970" s="12"/>
      <c r="AB2970" s="12"/>
      <c r="AC2970" s="12"/>
      <c r="AD2970" s="12"/>
      <c r="AE2970" s="12"/>
      <c r="AF2970" s="12"/>
      <c r="AG2970" s="12"/>
      <c r="AH2970" s="12"/>
      <c r="AI2970" s="12"/>
      <c r="AJ2970" s="12"/>
      <c r="AK2970" s="12"/>
      <c r="AL2970" s="12"/>
      <c r="AM2970" s="12"/>
      <c r="AN2970" s="12"/>
      <c r="AO2970" s="12"/>
      <c r="AP2970" s="12"/>
      <c r="AQ2970" s="12"/>
      <c r="AR2970" s="12"/>
      <c r="AS2970" s="12"/>
      <c r="AT2970" s="12"/>
      <c r="AU2970" s="12"/>
      <c r="AV2970" s="12"/>
      <c r="AW2970" s="12"/>
      <c r="AX2970" s="12"/>
      <c r="AY2970" s="12"/>
      <c r="AZ2970" s="12"/>
      <c r="BA2970" s="12"/>
      <c r="BB2970" s="12"/>
      <c r="BC2970" s="12"/>
      <c r="BD2970" s="12"/>
      <c r="BE2970" s="12"/>
      <c r="BF2970" s="12"/>
      <c r="BG2970" s="12"/>
      <c r="BH2970" s="12"/>
      <c r="BI2970" s="12"/>
      <c r="BJ2970" s="13"/>
      <c r="BK2970" s="13"/>
      <c r="BL2970" s="13"/>
      <c r="BM2970" s="13"/>
      <c r="BN2970" s="13"/>
    </row>
    <row r="2971" spans="4:66" x14ac:dyDescent="0.25">
      <c r="D2971"/>
      <c r="E2971" s="10"/>
      <c r="F2971" s="10"/>
      <c r="G2971" s="10"/>
      <c r="H2971" s="10"/>
      <c r="I2971" s="10"/>
      <c r="J2971" s="10"/>
      <c r="K2971" s="11"/>
      <c r="L2971" s="11"/>
      <c r="M2971" s="12"/>
      <c r="N2971" s="12"/>
      <c r="O2971" s="12"/>
      <c r="P2971" s="12"/>
      <c r="Q2971" s="12"/>
      <c r="R2971" s="12"/>
      <c r="S2971" s="12"/>
      <c r="T2971" s="12"/>
      <c r="U2971" s="12"/>
      <c r="V2971" s="12"/>
      <c r="W2971" s="12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2"/>
      <c r="AS2971" s="12"/>
      <c r="AT2971" s="12"/>
      <c r="AU2971" s="12"/>
      <c r="AV2971" s="12"/>
      <c r="AW2971" s="12"/>
      <c r="AX2971" s="12"/>
      <c r="AY2971" s="12"/>
      <c r="AZ2971" s="12"/>
      <c r="BA2971" s="12"/>
      <c r="BB2971" s="12"/>
      <c r="BC2971" s="12"/>
      <c r="BD2971" s="12"/>
      <c r="BE2971" s="12"/>
      <c r="BF2971" s="12"/>
      <c r="BG2971" s="12"/>
      <c r="BH2971" s="12"/>
      <c r="BI2971" s="12"/>
      <c r="BJ2971" s="13"/>
      <c r="BK2971" s="13"/>
      <c r="BL2971" s="13"/>
      <c r="BM2971" s="13"/>
      <c r="BN2971" s="13"/>
    </row>
    <row r="2972" spans="4:66" x14ac:dyDescent="0.25">
      <c r="D2972"/>
      <c r="E2972" s="10"/>
      <c r="F2972" s="10"/>
      <c r="G2972" s="10"/>
      <c r="H2972" s="10"/>
      <c r="I2972" s="10"/>
      <c r="J2972" s="10"/>
      <c r="K2972" s="11"/>
      <c r="L2972" s="11"/>
      <c r="M2972" s="12"/>
      <c r="N2972" s="12"/>
      <c r="O2972" s="12"/>
      <c r="P2972" s="12"/>
      <c r="Q2972" s="12"/>
      <c r="R2972" s="12"/>
      <c r="S2972" s="12"/>
      <c r="T2972" s="12"/>
      <c r="U2972" s="12"/>
      <c r="V2972" s="12"/>
      <c r="W2972" s="12"/>
      <c r="X2972" s="12"/>
      <c r="Y2972" s="12"/>
      <c r="Z2972" s="12"/>
      <c r="AA2972" s="12"/>
      <c r="AB2972" s="12"/>
      <c r="AC2972" s="12"/>
      <c r="AD2972" s="12"/>
      <c r="AE2972" s="12"/>
      <c r="AF2972" s="12"/>
      <c r="AG2972" s="12"/>
      <c r="AH2972" s="12"/>
      <c r="AI2972" s="12"/>
      <c r="AJ2972" s="12"/>
      <c r="AK2972" s="12"/>
      <c r="AL2972" s="12"/>
      <c r="AM2972" s="12"/>
      <c r="AN2972" s="12"/>
      <c r="AO2972" s="12"/>
      <c r="AP2972" s="12"/>
      <c r="AQ2972" s="12"/>
      <c r="AR2972" s="12"/>
      <c r="AS2972" s="12"/>
      <c r="AT2972" s="12"/>
      <c r="AU2972" s="12"/>
      <c r="AV2972" s="12"/>
      <c r="AW2972" s="12"/>
      <c r="AX2972" s="12"/>
      <c r="AY2972" s="12"/>
      <c r="AZ2972" s="12"/>
      <c r="BA2972" s="12"/>
      <c r="BB2972" s="12"/>
      <c r="BC2972" s="12"/>
      <c r="BD2972" s="12"/>
      <c r="BE2972" s="12"/>
      <c r="BF2972" s="12"/>
      <c r="BG2972" s="12"/>
      <c r="BH2972" s="12"/>
      <c r="BI2972" s="12"/>
      <c r="BJ2972" s="13"/>
      <c r="BK2972" s="13"/>
      <c r="BL2972" s="13"/>
      <c r="BM2972" s="13"/>
      <c r="BN2972" s="13"/>
    </row>
    <row r="2973" spans="4:66" x14ac:dyDescent="0.25">
      <c r="D2973"/>
      <c r="E2973" s="10"/>
      <c r="F2973" s="10"/>
      <c r="G2973" s="10"/>
      <c r="H2973" s="10"/>
      <c r="I2973" s="10"/>
      <c r="J2973" s="10"/>
      <c r="K2973" s="11"/>
      <c r="L2973" s="11"/>
      <c r="M2973" s="12"/>
      <c r="N2973" s="12"/>
      <c r="O2973" s="12"/>
      <c r="P2973" s="12"/>
      <c r="Q2973" s="12"/>
      <c r="R2973" s="12"/>
      <c r="S2973" s="12"/>
      <c r="T2973" s="12"/>
      <c r="U2973" s="12"/>
      <c r="V2973" s="12"/>
      <c r="W2973" s="12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2"/>
      <c r="AS2973" s="12"/>
      <c r="AT2973" s="12"/>
      <c r="AU2973" s="12"/>
      <c r="AV2973" s="12"/>
      <c r="AW2973" s="12"/>
      <c r="AX2973" s="12"/>
      <c r="AY2973" s="12"/>
      <c r="AZ2973" s="12"/>
      <c r="BA2973" s="12"/>
      <c r="BB2973" s="12"/>
      <c r="BC2973" s="12"/>
      <c r="BD2973" s="12"/>
      <c r="BE2973" s="12"/>
      <c r="BF2973" s="12"/>
      <c r="BG2973" s="12"/>
      <c r="BH2973" s="12"/>
      <c r="BI2973" s="12"/>
      <c r="BJ2973" s="13"/>
      <c r="BK2973" s="13"/>
      <c r="BL2973" s="13"/>
      <c r="BM2973" s="13"/>
      <c r="BN2973" s="13"/>
    </row>
    <row r="2974" spans="4:66" x14ac:dyDescent="0.25">
      <c r="D2974"/>
      <c r="E2974" s="10"/>
      <c r="F2974" s="10"/>
      <c r="G2974" s="10"/>
      <c r="H2974" s="10"/>
      <c r="I2974" s="10"/>
      <c r="J2974" s="10"/>
      <c r="K2974" s="11"/>
      <c r="L2974" s="11"/>
      <c r="M2974" s="12"/>
      <c r="N2974" s="12"/>
      <c r="O2974" s="12"/>
      <c r="P2974" s="12"/>
      <c r="Q2974" s="12"/>
      <c r="R2974" s="12"/>
      <c r="S2974" s="12"/>
      <c r="T2974" s="12"/>
      <c r="U2974" s="12"/>
      <c r="V2974" s="12"/>
      <c r="W2974" s="12"/>
      <c r="X2974" s="12"/>
      <c r="Y2974" s="12"/>
      <c r="Z2974" s="12"/>
      <c r="AA2974" s="12"/>
      <c r="AB2974" s="12"/>
      <c r="AC2974" s="12"/>
      <c r="AD2974" s="12"/>
      <c r="AE2974" s="12"/>
      <c r="AF2974" s="12"/>
      <c r="AG2974" s="12"/>
      <c r="AH2974" s="12"/>
      <c r="AI2974" s="12"/>
      <c r="AJ2974" s="12"/>
      <c r="AK2974" s="12"/>
      <c r="AL2974" s="12"/>
      <c r="AM2974" s="12"/>
      <c r="AN2974" s="12"/>
      <c r="AO2974" s="12"/>
      <c r="AP2974" s="12"/>
      <c r="AQ2974" s="12"/>
      <c r="AR2974" s="12"/>
      <c r="AS2974" s="12"/>
      <c r="AT2974" s="12"/>
      <c r="AU2974" s="12"/>
      <c r="AV2974" s="12"/>
      <c r="AW2974" s="12"/>
      <c r="AX2974" s="12"/>
      <c r="AY2974" s="12"/>
      <c r="AZ2974" s="12"/>
      <c r="BA2974" s="12"/>
      <c r="BB2974" s="12"/>
      <c r="BC2974" s="12"/>
      <c r="BD2974" s="12"/>
      <c r="BE2974" s="12"/>
      <c r="BF2974" s="12"/>
      <c r="BG2974" s="12"/>
      <c r="BH2974" s="12"/>
      <c r="BI2974" s="12"/>
      <c r="BJ2974" s="13"/>
      <c r="BK2974" s="13"/>
      <c r="BL2974" s="13"/>
      <c r="BM2974" s="13"/>
      <c r="BN2974" s="13"/>
    </row>
    <row r="2975" spans="4:66" x14ac:dyDescent="0.25">
      <c r="D2975"/>
      <c r="E2975" s="10"/>
      <c r="F2975" s="10"/>
      <c r="G2975" s="10"/>
      <c r="H2975" s="10"/>
      <c r="I2975" s="10"/>
      <c r="J2975" s="10"/>
      <c r="K2975" s="11"/>
      <c r="L2975" s="11"/>
      <c r="M2975" s="12"/>
      <c r="N2975" s="12"/>
      <c r="O2975" s="12"/>
      <c r="P2975" s="12"/>
      <c r="Q2975" s="12"/>
      <c r="R2975" s="12"/>
      <c r="S2975" s="12"/>
      <c r="T2975" s="12"/>
      <c r="U2975" s="12"/>
      <c r="V2975" s="12"/>
      <c r="W2975" s="12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2"/>
      <c r="AS2975" s="12"/>
      <c r="AT2975" s="12"/>
      <c r="AU2975" s="12"/>
      <c r="AV2975" s="12"/>
      <c r="AW2975" s="12"/>
      <c r="AX2975" s="12"/>
      <c r="AY2975" s="12"/>
      <c r="AZ2975" s="12"/>
      <c r="BA2975" s="12"/>
      <c r="BB2975" s="12"/>
      <c r="BC2975" s="12"/>
      <c r="BD2975" s="12"/>
      <c r="BE2975" s="12"/>
      <c r="BF2975" s="12"/>
      <c r="BG2975" s="12"/>
      <c r="BH2975" s="12"/>
      <c r="BI2975" s="12"/>
      <c r="BJ2975" s="13"/>
      <c r="BK2975" s="13"/>
      <c r="BL2975" s="13"/>
      <c r="BM2975" s="13"/>
      <c r="BN2975" s="13"/>
    </row>
    <row r="2976" spans="4:66" x14ac:dyDescent="0.25">
      <c r="D2976"/>
      <c r="E2976" s="10"/>
      <c r="F2976" s="10"/>
      <c r="G2976" s="10"/>
      <c r="H2976" s="10"/>
      <c r="I2976" s="10"/>
      <c r="J2976" s="10"/>
      <c r="K2976" s="11"/>
      <c r="L2976" s="11"/>
      <c r="M2976" s="12"/>
      <c r="N2976" s="12"/>
      <c r="O2976" s="12"/>
      <c r="P2976" s="12"/>
      <c r="Q2976" s="12"/>
      <c r="R2976" s="12"/>
      <c r="S2976" s="12"/>
      <c r="T2976" s="12"/>
      <c r="U2976" s="12"/>
      <c r="V2976" s="12"/>
      <c r="W2976" s="12"/>
      <c r="X2976" s="12"/>
      <c r="Y2976" s="12"/>
      <c r="Z2976" s="12"/>
      <c r="AA2976" s="12"/>
      <c r="AB2976" s="12"/>
      <c r="AC2976" s="12"/>
      <c r="AD2976" s="12"/>
      <c r="AE2976" s="12"/>
      <c r="AF2976" s="12"/>
      <c r="AG2976" s="12"/>
      <c r="AH2976" s="12"/>
      <c r="AI2976" s="12"/>
      <c r="AJ2976" s="12"/>
      <c r="AK2976" s="12"/>
      <c r="AL2976" s="12"/>
      <c r="AM2976" s="12"/>
      <c r="AN2976" s="12"/>
      <c r="AO2976" s="12"/>
      <c r="AP2976" s="12"/>
      <c r="AQ2976" s="12"/>
      <c r="AR2976" s="12"/>
      <c r="AS2976" s="12"/>
      <c r="AT2976" s="12"/>
      <c r="AU2976" s="12"/>
      <c r="AV2976" s="12"/>
      <c r="AW2976" s="12"/>
      <c r="AX2976" s="12"/>
      <c r="AY2976" s="12"/>
      <c r="AZ2976" s="12"/>
      <c r="BA2976" s="12"/>
      <c r="BB2976" s="12"/>
      <c r="BC2976" s="12"/>
      <c r="BD2976" s="12"/>
      <c r="BE2976" s="12"/>
      <c r="BF2976" s="12"/>
      <c r="BG2976" s="12"/>
      <c r="BH2976" s="12"/>
      <c r="BI2976" s="12"/>
      <c r="BJ2976" s="13"/>
      <c r="BK2976" s="13"/>
      <c r="BL2976" s="13"/>
      <c r="BM2976" s="13"/>
      <c r="BN2976" s="13"/>
    </row>
    <row r="2977" spans="4:66" x14ac:dyDescent="0.25">
      <c r="D2977"/>
      <c r="E2977" s="10"/>
      <c r="F2977" s="10"/>
      <c r="G2977" s="10"/>
      <c r="H2977" s="10"/>
      <c r="I2977" s="10"/>
      <c r="J2977" s="10"/>
      <c r="K2977" s="11"/>
      <c r="L2977" s="11"/>
      <c r="M2977" s="12"/>
      <c r="N2977" s="12"/>
      <c r="O2977" s="12"/>
      <c r="P2977" s="12"/>
      <c r="Q2977" s="12"/>
      <c r="R2977" s="12"/>
      <c r="S2977" s="12"/>
      <c r="T2977" s="12"/>
      <c r="U2977" s="12"/>
      <c r="V2977" s="12"/>
      <c r="W2977" s="12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2"/>
      <c r="AS2977" s="12"/>
      <c r="AT2977" s="12"/>
      <c r="AU2977" s="12"/>
      <c r="AV2977" s="12"/>
      <c r="AW2977" s="12"/>
      <c r="AX2977" s="12"/>
      <c r="AY2977" s="12"/>
      <c r="AZ2977" s="12"/>
      <c r="BA2977" s="12"/>
      <c r="BB2977" s="12"/>
      <c r="BC2977" s="12"/>
      <c r="BD2977" s="12"/>
      <c r="BE2977" s="12"/>
      <c r="BF2977" s="12"/>
      <c r="BG2977" s="12"/>
      <c r="BH2977" s="12"/>
      <c r="BI2977" s="12"/>
      <c r="BJ2977" s="13"/>
      <c r="BK2977" s="13"/>
      <c r="BL2977" s="13"/>
      <c r="BM2977" s="13"/>
      <c r="BN2977" s="13"/>
    </row>
    <row r="2978" spans="4:66" x14ac:dyDescent="0.25">
      <c r="D2978"/>
      <c r="E2978" s="10"/>
      <c r="F2978" s="10"/>
      <c r="G2978" s="10"/>
      <c r="H2978" s="10"/>
      <c r="I2978" s="10"/>
      <c r="J2978" s="10"/>
      <c r="K2978" s="11"/>
      <c r="L2978" s="11"/>
      <c r="M2978" s="12"/>
      <c r="N2978" s="12"/>
      <c r="O2978" s="12"/>
      <c r="P2978" s="12"/>
      <c r="Q2978" s="12"/>
      <c r="R2978" s="12"/>
      <c r="S2978" s="12"/>
      <c r="T2978" s="12"/>
      <c r="U2978" s="12"/>
      <c r="V2978" s="12"/>
      <c r="W2978" s="12"/>
      <c r="X2978" s="12"/>
      <c r="Y2978" s="12"/>
      <c r="Z2978" s="12"/>
      <c r="AA2978" s="12"/>
      <c r="AB2978" s="12"/>
      <c r="AC2978" s="12"/>
      <c r="AD2978" s="12"/>
      <c r="AE2978" s="12"/>
      <c r="AF2978" s="12"/>
      <c r="AG2978" s="12"/>
      <c r="AH2978" s="12"/>
      <c r="AI2978" s="12"/>
      <c r="AJ2978" s="12"/>
      <c r="AK2978" s="12"/>
      <c r="AL2978" s="12"/>
      <c r="AM2978" s="12"/>
      <c r="AN2978" s="12"/>
      <c r="AO2978" s="12"/>
      <c r="AP2978" s="12"/>
      <c r="AQ2978" s="12"/>
      <c r="AR2978" s="12"/>
      <c r="AS2978" s="12"/>
      <c r="AT2978" s="12"/>
      <c r="AU2978" s="12"/>
      <c r="AV2978" s="12"/>
      <c r="AW2978" s="12"/>
      <c r="AX2978" s="12"/>
      <c r="AY2978" s="12"/>
      <c r="AZ2978" s="12"/>
      <c r="BA2978" s="12"/>
      <c r="BB2978" s="12"/>
      <c r="BC2978" s="12"/>
      <c r="BD2978" s="12"/>
      <c r="BE2978" s="12"/>
      <c r="BF2978" s="12"/>
      <c r="BG2978" s="12"/>
      <c r="BH2978" s="12"/>
      <c r="BI2978" s="12"/>
      <c r="BJ2978" s="13"/>
      <c r="BK2978" s="13"/>
      <c r="BL2978" s="13"/>
      <c r="BM2978" s="13"/>
      <c r="BN2978" s="13"/>
    </row>
    <row r="2979" spans="4:66" x14ac:dyDescent="0.25">
      <c r="D2979"/>
      <c r="E2979" s="10"/>
      <c r="F2979" s="10"/>
      <c r="G2979" s="10"/>
      <c r="H2979" s="10"/>
      <c r="I2979" s="10"/>
      <c r="J2979" s="10"/>
      <c r="K2979" s="11"/>
      <c r="L2979" s="11"/>
      <c r="M2979" s="12"/>
      <c r="N2979" s="12"/>
      <c r="O2979" s="12"/>
      <c r="P2979" s="12"/>
      <c r="Q2979" s="12"/>
      <c r="R2979" s="12"/>
      <c r="S2979" s="12"/>
      <c r="T2979" s="12"/>
      <c r="U2979" s="12"/>
      <c r="V2979" s="12"/>
      <c r="W2979" s="12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2"/>
      <c r="AS2979" s="12"/>
      <c r="AT2979" s="12"/>
      <c r="AU2979" s="12"/>
      <c r="AV2979" s="12"/>
      <c r="AW2979" s="12"/>
      <c r="AX2979" s="12"/>
      <c r="AY2979" s="12"/>
      <c r="AZ2979" s="12"/>
      <c r="BA2979" s="12"/>
      <c r="BB2979" s="12"/>
      <c r="BC2979" s="12"/>
      <c r="BD2979" s="12"/>
      <c r="BE2979" s="12"/>
      <c r="BF2979" s="12"/>
      <c r="BG2979" s="12"/>
      <c r="BH2979" s="12"/>
      <c r="BI2979" s="12"/>
      <c r="BJ2979" s="13"/>
      <c r="BK2979" s="13"/>
      <c r="BL2979" s="13"/>
      <c r="BM2979" s="13"/>
      <c r="BN2979" s="13"/>
    </row>
    <row r="2980" spans="4:66" x14ac:dyDescent="0.25">
      <c r="D2980"/>
      <c r="E2980" s="10"/>
      <c r="F2980" s="10"/>
      <c r="G2980" s="10"/>
      <c r="H2980" s="10"/>
      <c r="I2980" s="10"/>
      <c r="J2980" s="10"/>
      <c r="K2980" s="11"/>
      <c r="L2980" s="11"/>
      <c r="M2980" s="12"/>
      <c r="N2980" s="12"/>
      <c r="O2980" s="12"/>
      <c r="P2980" s="12"/>
      <c r="Q2980" s="12"/>
      <c r="R2980" s="12"/>
      <c r="S2980" s="12"/>
      <c r="T2980" s="12"/>
      <c r="U2980" s="12"/>
      <c r="V2980" s="12"/>
      <c r="W2980" s="12"/>
      <c r="X2980" s="12"/>
      <c r="Y2980" s="12"/>
      <c r="Z2980" s="12"/>
      <c r="AA2980" s="12"/>
      <c r="AB2980" s="12"/>
      <c r="AC2980" s="12"/>
      <c r="AD2980" s="12"/>
      <c r="AE2980" s="12"/>
      <c r="AF2980" s="12"/>
      <c r="AG2980" s="12"/>
      <c r="AH2980" s="12"/>
      <c r="AI2980" s="12"/>
      <c r="AJ2980" s="12"/>
      <c r="AK2980" s="12"/>
      <c r="AL2980" s="12"/>
      <c r="AM2980" s="12"/>
      <c r="AN2980" s="12"/>
      <c r="AO2980" s="12"/>
      <c r="AP2980" s="12"/>
      <c r="AQ2980" s="12"/>
      <c r="AR2980" s="12"/>
      <c r="AS2980" s="12"/>
      <c r="AT2980" s="12"/>
      <c r="AU2980" s="12"/>
      <c r="AV2980" s="12"/>
      <c r="AW2980" s="12"/>
      <c r="AX2980" s="12"/>
      <c r="AY2980" s="12"/>
      <c r="AZ2980" s="12"/>
      <c r="BA2980" s="12"/>
      <c r="BB2980" s="12"/>
      <c r="BC2980" s="12"/>
      <c r="BD2980" s="12"/>
      <c r="BE2980" s="12"/>
      <c r="BF2980" s="12"/>
      <c r="BG2980" s="12"/>
      <c r="BH2980" s="12"/>
      <c r="BI2980" s="12"/>
      <c r="BJ2980" s="13"/>
      <c r="BK2980" s="13"/>
      <c r="BL2980" s="13"/>
      <c r="BM2980" s="13"/>
      <c r="BN2980" s="13"/>
    </row>
    <row r="2981" spans="4:66" x14ac:dyDescent="0.25">
      <c r="D2981"/>
      <c r="E2981" s="10"/>
      <c r="F2981" s="10"/>
      <c r="G2981" s="10"/>
      <c r="H2981" s="10"/>
      <c r="I2981" s="10"/>
      <c r="J2981" s="10"/>
      <c r="K2981" s="11"/>
      <c r="L2981" s="11"/>
      <c r="M2981" s="12"/>
      <c r="N2981" s="12"/>
      <c r="O2981" s="12"/>
      <c r="P2981" s="12"/>
      <c r="Q2981" s="12"/>
      <c r="R2981" s="12"/>
      <c r="S2981" s="12"/>
      <c r="T2981" s="12"/>
      <c r="U2981" s="12"/>
      <c r="V2981" s="12"/>
      <c r="W2981" s="12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2"/>
      <c r="AS2981" s="12"/>
      <c r="AT2981" s="12"/>
      <c r="AU2981" s="12"/>
      <c r="AV2981" s="12"/>
      <c r="AW2981" s="12"/>
      <c r="AX2981" s="12"/>
      <c r="AY2981" s="12"/>
      <c r="AZ2981" s="12"/>
      <c r="BA2981" s="12"/>
      <c r="BB2981" s="12"/>
      <c r="BC2981" s="12"/>
      <c r="BD2981" s="12"/>
      <c r="BE2981" s="12"/>
      <c r="BF2981" s="12"/>
      <c r="BG2981" s="12"/>
      <c r="BH2981" s="12"/>
      <c r="BI2981" s="12"/>
      <c r="BJ2981" s="13"/>
      <c r="BK2981" s="13"/>
      <c r="BL2981" s="13"/>
      <c r="BM2981" s="13"/>
      <c r="BN2981" s="13"/>
    </row>
    <row r="2982" spans="4:66" x14ac:dyDescent="0.25">
      <c r="D2982"/>
      <c r="E2982" s="10"/>
      <c r="F2982" s="10"/>
      <c r="G2982" s="10"/>
      <c r="H2982" s="10"/>
      <c r="I2982" s="10"/>
      <c r="J2982" s="10"/>
      <c r="K2982" s="11"/>
      <c r="L2982" s="11"/>
      <c r="M2982" s="12"/>
      <c r="N2982" s="12"/>
      <c r="O2982" s="12"/>
      <c r="P2982" s="12"/>
      <c r="Q2982" s="12"/>
      <c r="R2982" s="12"/>
      <c r="S2982" s="12"/>
      <c r="T2982" s="12"/>
      <c r="U2982" s="12"/>
      <c r="V2982" s="12"/>
      <c r="W2982" s="12"/>
      <c r="X2982" s="12"/>
      <c r="Y2982" s="12"/>
      <c r="Z2982" s="12"/>
      <c r="AA2982" s="12"/>
      <c r="AB2982" s="12"/>
      <c r="AC2982" s="12"/>
      <c r="AD2982" s="12"/>
      <c r="AE2982" s="12"/>
      <c r="AF2982" s="12"/>
      <c r="AG2982" s="12"/>
      <c r="AH2982" s="12"/>
      <c r="AI2982" s="12"/>
      <c r="AJ2982" s="12"/>
      <c r="AK2982" s="12"/>
      <c r="AL2982" s="12"/>
      <c r="AM2982" s="12"/>
      <c r="AN2982" s="12"/>
      <c r="AO2982" s="12"/>
      <c r="AP2982" s="12"/>
      <c r="AQ2982" s="12"/>
      <c r="AR2982" s="12"/>
      <c r="AS2982" s="12"/>
      <c r="AT2982" s="12"/>
      <c r="AU2982" s="12"/>
      <c r="AV2982" s="12"/>
      <c r="AW2982" s="12"/>
      <c r="AX2982" s="12"/>
      <c r="AY2982" s="12"/>
      <c r="AZ2982" s="12"/>
      <c r="BA2982" s="12"/>
      <c r="BB2982" s="12"/>
      <c r="BC2982" s="12"/>
      <c r="BD2982" s="12"/>
      <c r="BE2982" s="12"/>
      <c r="BF2982" s="12"/>
      <c r="BG2982" s="12"/>
      <c r="BH2982" s="12"/>
      <c r="BI2982" s="12"/>
      <c r="BJ2982" s="13"/>
      <c r="BK2982" s="13"/>
      <c r="BL2982" s="13"/>
      <c r="BM2982" s="13"/>
      <c r="BN2982" s="13"/>
    </row>
    <row r="2983" spans="4:66" x14ac:dyDescent="0.25">
      <c r="D2983"/>
      <c r="E2983" s="10"/>
      <c r="F2983" s="10"/>
      <c r="G2983" s="10"/>
      <c r="H2983" s="10"/>
      <c r="I2983" s="10"/>
      <c r="J2983" s="10"/>
      <c r="K2983" s="11"/>
      <c r="L2983" s="11"/>
      <c r="M2983" s="12"/>
      <c r="N2983" s="12"/>
      <c r="O2983" s="12"/>
      <c r="P2983" s="12"/>
      <c r="Q2983" s="12"/>
      <c r="R2983" s="12"/>
      <c r="S2983" s="12"/>
      <c r="T2983" s="12"/>
      <c r="U2983" s="12"/>
      <c r="V2983" s="12"/>
      <c r="W2983" s="12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2"/>
      <c r="AS2983" s="12"/>
      <c r="AT2983" s="12"/>
      <c r="AU2983" s="12"/>
      <c r="AV2983" s="12"/>
      <c r="AW2983" s="12"/>
      <c r="AX2983" s="12"/>
      <c r="AY2983" s="12"/>
      <c r="AZ2983" s="12"/>
      <c r="BA2983" s="12"/>
      <c r="BB2983" s="12"/>
      <c r="BC2983" s="12"/>
      <c r="BD2983" s="12"/>
      <c r="BE2983" s="12"/>
      <c r="BF2983" s="12"/>
      <c r="BG2983" s="12"/>
      <c r="BH2983" s="12"/>
      <c r="BI2983" s="12"/>
      <c r="BJ2983" s="13"/>
      <c r="BK2983" s="13"/>
      <c r="BL2983" s="13"/>
      <c r="BM2983" s="13"/>
      <c r="BN2983" s="13"/>
    </row>
    <row r="2984" spans="4:66" x14ac:dyDescent="0.25">
      <c r="D2984"/>
      <c r="E2984" s="10"/>
      <c r="F2984" s="10"/>
      <c r="G2984" s="10"/>
      <c r="H2984" s="10"/>
      <c r="I2984" s="10"/>
      <c r="J2984" s="10"/>
      <c r="K2984" s="11"/>
      <c r="L2984" s="11"/>
      <c r="M2984" s="12"/>
      <c r="N2984" s="12"/>
      <c r="O2984" s="12"/>
      <c r="P2984" s="12"/>
      <c r="Q2984" s="12"/>
      <c r="R2984" s="12"/>
      <c r="S2984" s="12"/>
      <c r="T2984" s="12"/>
      <c r="U2984" s="12"/>
      <c r="V2984" s="12"/>
      <c r="W2984" s="12"/>
      <c r="X2984" s="12"/>
      <c r="Y2984" s="12"/>
      <c r="Z2984" s="12"/>
      <c r="AA2984" s="12"/>
      <c r="AB2984" s="12"/>
      <c r="AC2984" s="12"/>
      <c r="AD2984" s="12"/>
      <c r="AE2984" s="12"/>
      <c r="AF2984" s="12"/>
      <c r="AG2984" s="12"/>
      <c r="AH2984" s="12"/>
      <c r="AI2984" s="12"/>
      <c r="AJ2984" s="12"/>
      <c r="AK2984" s="12"/>
      <c r="AL2984" s="12"/>
      <c r="AM2984" s="12"/>
      <c r="AN2984" s="12"/>
      <c r="AO2984" s="12"/>
      <c r="AP2984" s="12"/>
      <c r="AQ2984" s="12"/>
      <c r="AR2984" s="12"/>
      <c r="AS2984" s="12"/>
      <c r="AT2984" s="12"/>
      <c r="AU2984" s="12"/>
      <c r="AV2984" s="12"/>
      <c r="AW2984" s="12"/>
      <c r="AX2984" s="12"/>
      <c r="AY2984" s="12"/>
      <c r="AZ2984" s="12"/>
      <c r="BA2984" s="12"/>
      <c r="BB2984" s="12"/>
      <c r="BC2984" s="12"/>
      <c r="BD2984" s="12"/>
      <c r="BE2984" s="12"/>
      <c r="BF2984" s="12"/>
      <c r="BG2984" s="12"/>
      <c r="BH2984" s="12"/>
      <c r="BI2984" s="12"/>
      <c r="BJ2984" s="13"/>
      <c r="BK2984" s="13"/>
      <c r="BL2984" s="13"/>
      <c r="BM2984" s="13"/>
      <c r="BN2984" s="13"/>
    </row>
    <row r="2985" spans="4:66" x14ac:dyDescent="0.25">
      <c r="D2985"/>
      <c r="E2985" s="10"/>
      <c r="F2985" s="10"/>
      <c r="G2985" s="10"/>
      <c r="H2985" s="10"/>
      <c r="I2985" s="10"/>
      <c r="J2985" s="10"/>
      <c r="K2985" s="11"/>
      <c r="L2985" s="11"/>
      <c r="M2985" s="12"/>
      <c r="N2985" s="12"/>
      <c r="O2985" s="12"/>
      <c r="P2985" s="12"/>
      <c r="Q2985" s="12"/>
      <c r="R2985" s="12"/>
      <c r="S2985" s="12"/>
      <c r="T2985" s="12"/>
      <c r="U2985" s="12"/>
      <c r="V2985" s="12"/>
      <c r="W2985" s="12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2"/>
      <c r="AS2985" s="12"/>
      <c r="AT2985" s="12"/>
      <c r="AU2985" s="12"/>
      <c r="AV2985" s="12"/>
      <c r="AW2985" s="12"/>
      <c r="AX2985" s="12"/>
      <c r="AY2985" s="12"/>
      <c r="AZ2985" s="12"/>
      <c r="BA2985" s="12"/>
      <c r="BB2985" s="12"/>
      <c r="BC2985" s="12"/>
      <c r="BD2985" s="12"/>
      <c r="BE2985" s="12"/>
      <c r="BF2985" s="12"/>
      <c r="BG2985" s="12"/>
      <c r="BH2985" s="12"/>
      <c r="BI2985" s="12"/>
      <c r="BJ2985" s="13"/>
      <c r="BK2985" s="13"/>
      <c r="BL2985" s="13"/>
      <c r="BM2985" s="13"/>
      <c r="BN2985" s="13"/>
    </row>
    <row r="2986" spans="4:66" x14ac:dyDescent="0.25">
      <c r="D2986"/>
      <c r="E2986" s="10"/>
      <c r="F2986" s="10"/>
      <c r="G2986" s="10"/>
      <c r="H2986" s="10"/>
      <c r="I2986" s="10"/>
      <c r="J2986" s="10"/>
      <c r="K2986" s="11"/>
      <c r="L2986" s="11"/>
      <c r="M2986" s="12"/>
      <c r="N2986" s="12"/>
      <c r="O2986" s="12"/>
      <c r="P2986" s="12"/>
      <c r="Q2986" s="12"/>
      <c r="R2986" s="12"/>
      <c r="S2986" s="12"/>
      <c r="T2986" s="12"/>
      <c r="U2986" s="12"/>
      <c r="V2986" s="12"/>
      <c r="W2986" s="12"/>
      <c r="X2986" s="12"/>
      <c r="Y2986" s="12"/>
      <c r="Z2986" s="12"/>
      <c r="AA2986" s="12"/>
      <c r="AB2986" s="12"/>
      <c r="AC2986" s="12"/>
      <c r="AD2986" s="12"/>
      <c r="AE2986" s="12"/>
      <c r="AF2986" s="12"/>
      <c r="AG2986" s="12"/>
      <c r="AH2986" s="12"/>
      <c r="AI2986" s="12"/>
      <c r="AJ2986" s="12"/>
      <c r="AK2986" s="12"/>
      <c r="AL2986" s="12"/>
      <c r="AM2986" s="12"/>
      <c r="AN2986" s="12"/>
      <c r="AO2986" s="12"/>
      <c r="AP2986" s="12"/>
      <c r="AQ2986" s="12"/>
      <c r="AR2986" s="12"/>
      <c r="AS2986" s="12"/>
      <c r="AT2986" s="12"/>
      <c r="AU2986" s="12"/>
      <c r="AV2986" s="12"/>
      <c r="AW2986" s="12"/>
      <c r="AX2986" s="12"/>
      <c r="AY2986" s="12"/>
      <c r="AZ2986" s="12"/>
      <c r="BA2986" s="12"/>
      <c r="BB2986" s="12"/>
      <c r="BC2986" s="12"/>
      <c r="BD2986" s="12"/>
      <c r="BE2986" s="12"/>
      <c r="BF2986" s="12"/>
      <c r="BG2986" s="12"/>
      <c r="BH2986" s="12"/>
      <c r="BI2986" s="12"/>
      <c r="BJ2986" s="13"/>
      <c r="BK2986" s="13"/>
      <c r="BL2986" s="13"/>
      <c r="BM2986" s="13"/>
      <c r="BN2986" s="13"/>
    </row>
    <row r="2987" spans="4:66" x14ac:dyDescent="0.25">
      <c r="D2987"/>
      <c r="E2987" s="10"/>
      <c r="F2987" s="10"/>
      <c r="G2987" s="10"/>
      <c r="H2987" s="10"/>
      <c r="I2987" s="10"/>
      <c r="J2987" s="10"/>
      <c r="K2987" s="11"/>
      <c r="L2987" s="11"/>
      <c r="M2987" s="12"/>
      <c r="N2987" s="12"/>
      <c r="O2987" s="12"/>
      <c r="P2987" s="12"/>
      <c r="Q2987" s="12"/>
      <c r="R2987" s="12"/>
      <c r="S2987" s="12"/>
      <c r="T2987" s="12"/>
      <c r="U2987" s="12"/>
      <c r="V2987" s="12"/>
      <c r="W2987" s="12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2"/>
      <c r="AS2987" s="12"/>
      <c r="AT2987" s="12"/>
      <c r="AU2987" s="12"/>
      <c r="AV2987" s="12"/>
      <c r="AW2987" s="12"/>
      <c r="AX2987" s="12"/>
      <c r="AY2987" s="12"/>
      <c r="AZ2987" s="12"/>
      <c r="BA2987" s="12"/>
      <c r="BB2987" s="12"/>
      <c r="BC2987" s="12"/>
      <c r="BD2987" s="12"/>
      <c r="BE2987" s="12"/>
      <c r="BF2987" s="12"/>
      <c r="BG2987" s="12"/>
      <c r="BH2987" s="12"/>
      <c r="BI2987" s="12"/>
      <c r="BJ2987" s="13"/>
      <c r="BK2987" s="13"/>
      <c r="BL2987" s="13"/>
      <c r="BM2987" s="13"/>
      <c r="BN2987" s="13"/>
    </row>
    <row r="2988" spans="4:66" x14ac:dyDescent="0.25">
      <c r="D2988"/>
      <c r="E2988" s="10"/>
      <c r="F2988" s="10"/>
      <c r="G2988" s="10"/>
      <c r="H2988" s="10"/>
      <c r="I2988" s="10"/>
      <c r="J2988" s="10"/>
      <c r="K2988" s="11"/>
      <c r="L2988" s="11"/>
      <c r="M2988" s="12"/>
      <c r="N2988" s="12"/>
      <c r="O2988" s="12"/>
      <c r="P2988" s="12"/>
      <c r="Q2988" s="12"/>
      <c r="R2988" s="12"/>
      <c r="S2988" s="12"/>
      <c r="T2988" s="12"/>
      <c r="U2988" s="12"/>
      <c r="V2988" s="12"/>
      <c r="W2988" s="12"/>
      <c r="X2988" s="12"/>
      <c r="Y2988" s="12"/>
      <c r="Z2988" s="12"/>
      <c r="AA2988" s="12"/>
      <c r="AB2988" s="12"/>
      <c r="AC2988" s="12"/>
      <c r="AD2988" s="12"/>
      <c r="AE2988" s="12"/>
      <c r="AF2988" s="12"/>
      <c r="AG2988" s="12"/>
      <c r="AH2988" s="12"/>
      <c r="AI2988" s="12"/>
      <c r="AJ2988" s="12"/>
      <c r="AK2988" s="12"/>
      <c r="AL2988" s="12"/>
      <c r="AM2988" s="12"/>
      <c r="AN2988" s="12"/>
      <c r="AO2988" s="12"/>
      <c r="AP2988" s="12"/>
      <c r="AQ2988" s="12"/>
      <c r="AR2988" s="12"/>
      <c r="AS2988" s="12"/>
      <c r="AT2988" s="12"/>
      <c r="AU2988" s="12"/>
      <c r="AV2988" s="12"/>
      <c r="AW2988" s="12"/>
      <c r="AX2988" s="12"/>
      <c r="AY2988" s="12"/>
      <c r="AZ2988" s="12"/>
      <c r="BA2988" s="12"/>
      <c r="BB2988" s="12"/>
      <c r="BC2988" s="12"/>
      <c r="BD2988" s="12"/>
      <c r="BE2988" s="12"/>
      <c r="BF2988" s="12"/>
      <c r="BG2988" s="12"/>
      <c r="BH2988" s="12"/>
      <c r="BI2988" s="12"/>
      <c r="BJ2988" s="13"/>
      <c r="BK2988" s="13"/>
      <c r="BL2988" s="13"/>
      <c r="BM2988" s="13"/>
      <c r="BN2988" s="13"/>
    </row>
    <row r="2989" spans="4:66" x14ac:dyDescent="0.25">
      <c r="D2989"/>
      <c r="E2989" s="10"/>
      <c r="F2989" s="10"/>
      <c r="G2989" s="10"/>
      <c r="H2989" s="10"/>
      <c r="I2989" s="10"/>
      <c r="J2989" s="10"/>
      <c r="K2989" s="11"/>
      <c r="L2989" s="11"/>
      <c r="M2989" s="12"/>
      <c r="N2989" s="12"/>
      <c r="O2989" s="12"/>
      <c r="P2989" s="12"/>
      <c r="Q2989" s="12"/>
      <c r="R2989" s="12"/>
      <c r="S2989" s="12"/>
      <c r="T2989" s="12"/>
      <c r="U2989" s="12"/>
      <c r="V2989" s="12"/>
      <c r="W2989" s="12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2"/>
      <c r="AS2989" s="12"/>
      <c r="AT2989" s="12"/>
      <c r="AU2989" s="12"/>
      <c r="AV2989" s="12"/>
      <c r="AW2989" s="12"/>
      <c r="AX2989" s="12"/>
      <c r="AY2989" s="12"/>
      <c r="AZ2989" s="12"/>
      <c r="BA2989" s="12"/>
      <c r="BB2989" s="12"/>
      <c r="BC2989" s="12"/>
      <c r="BD2989" s="12"/>
      <c r="BE2989" s="12"/>
      <c r="BF2989" s="12"/>
      <c r="BG2989" s="12"/>
      <c r="BH2989" s="12"/>
      <c r="BI2989" s="12"/>
      <c r="BJ2989" s="13"/>
      <c r="BK2989" s="13"/>
      <c r="BL2989" s="13"/>
      <c r="BM2989" s="13"/>
      <c r="BN2989" s="13"/>
    </row>
    <row r="2990" spans="4:66" x14ac:dyDescent="0.25">
      <c r="D2990"/>
      <c r="E2990" s="10"/>
      <c r="F2990" s="10"/>
      <c r="G2990" s="10"/>
      <c r="H2990" s="10"/>
      <c r="I2990" s="10"/>
      <c r="J2990" s="10"/>
      <c r="K2990" s="11"/>
      <c r="L2990" s="11"/>
      <c r="M2990" s="12"/>
      <c r="N2990" s="12"/>
      <c r="O2990" s="12"/>
      <c r="P2990" s="12"/>
      <c r="Q2990" s="12"/>
      <c r="R2990" s="12"/>
      <c r="S2990" s="12"/>
      <c r="T2990" s="12"/>
      <c r="U2990" s="12"/>
      <c r="V2990" s="12"/>
      <c r="W2990" s="12"/>
      <c r="X2990" s="12"/>
      <c r="Y2990" s="12"/>
      <c r="Z2990" s="12"/>
      <c r="AA2990" s="12"/>
      <c r="AB2990" s="12"/>
      <c r="AC2990" s="12"/>
      <c r="AD2990" s="12"/>
      <c r="AE2990" s="12"/>
      <c r="AF2990" s="12"/>
      <c r="AG2990" s="12"/>
      <c r="AH2990" s="12"/>
      <c r="AI2990" s="12"/>
      <c r="AJ2990" s="12"/>
      <c r="AK2990" s="12"/>
      <c r="AL2990" s="12"/>
      <c r="AM2990" s="12"/>
      <c r="AN2990" s="12"/>
      <c r="AO2990" s="12"/>
      <c r="AP2990" s="12"/>
      <c r="AQ2990" s="12"/>
      <c r="AR2990" s="12"/>
      <c r="AS2990" s="12"/>
      <c r="AT2990" s="12"/>
      <c r="AU2990" s="12"/>
      <c r="AV2990" s="12"/>
      <c r="AW2990" s="12"/>
      <c r="AX2990" s="12"/>
      <c r="AY2990" s="12"/>
      <c r="AZ2990" s="12"/>
      <c r="BA2990" s="12"/>
      <c r="BB2990" s="12"/>
      <c r="BC2990" s="12"/>
      <c r="BD2990" s="12"/>
      <c r="BE2990" s="12"/>
      <c r="BF2990" s="12"/>
      <c r="BG2990" s="12"/>
      <c r="BH2990" s="12"/>
      <c r="BI2990" s="12"/>
      <c r="BJ2990" s="13"/>
      <c r="BK2990" s="13"/>
      <c r="BL2990" s="13"/>
      <c r="BM2990" s="13"/>
      <c r="BN2990" s="13"/>
    </row>
    <row r="2991" spans="4:66" x14ac:dyDescent="0.25">
      <c r="D2991"/>
      <c r="E2991" s="10"/>
      <c r="F2991" s="10"/>
      <c r="G2991" s="10"/>
      <c r="H2991" s="10"/>
      <c r="I2991" s="10"/>
      <c r="J2991" s="10"/>
      <c r="K2991" s="11"/>
      <c r="L2991" s="11"/>
      <c r="M2991" s="12"/>
      <c r="N2991" s="12"/>
      <c r="O2991" s="12"/>
      <c r="P2991" s="12"/>
      <c r="Q2991" s="12"/>
      <c r="R2991" s="12"/>
      <c r="S2991" s="12"/>
      <c r="T2991" s="12"/>
      <c r="U2991" s="12"/>
      <c r="V2991" s="12"/>
      <c r="W2991" s="12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2"/>
      <c r="AS2991" s="12"/>
      <c r="AT2991" s="12"/>
      <c r="AU2991" s="12"/>
      <c r="AV2991" s="12"/>
      <c r="AW2991" s="12"/>
      <c r="AX2991" s="12"/>
      <c r="AY2991" s="12"/>
      <c r="AZ2991" s="12"/>
      <c r="BA2991" s="12"/>
      <c r="BB2991" s="12"/>
      <c r="BC2991" s="12"/>
      <c r="BD2991" s="12"/>
      <c r="BE2991" s="12"/>
      <c r="BF2991" s="12"/>
      <c r="BG2991" s="12"/>
      <c r="BH2991" s="12"/>
      <c r="BI2991" s="12"/>
      <c r="BJ2991" s="13"/>
      <c r="BK2991" s="13"/>
      <c r="BL2991" s="13"/>
      <c r="BM2991" s="13"/>
      <c r="BN2991" s="13"/>
    </row>
    <row r="2992" spans="4:66" x14ac:dyDescent="0.25">
      <c r="D2992"/>
      <c r="E2992" s="10"/>
      <c r="F2992" s="10"/>
      <c r="G2992" s="10"/>
      <c r="H2992" s="10"/>
      <c r="I2992" s="10"/>
      <c r="J2992" s="10"/>
      <c r="K2992" s="11"/>
      <c r="L2992" s="11"/>
      <c r="M2992" s="12"/>
      <c r="N2992" s="12"/>
      <c r="O2992" s="12"/>
      <c r="P2992" s="12"/>
      <c r="Q2992" s="12"/>
      <c r="R2992" s="12"/>
      <c r="S2992" s="12"/>
      <c r="T2992" s="12"/>
      <c r="U2992" s="12"/>
      <c r="V2992" s="12"/>
      <c r="W2992" s="12"/>
      <c r="X2992" s="12"/>
      <c r="Y2992" s="12"/>
      <c r="Z2992" s="12"/>
      <c r="AA2992" s="12"/>
      <c r="AB2992" s="12"/>
      <c r="AC2992" s="12"/>
      <c r="AD2992" s="12"/>
      <c r="AE2992" s="12"/>
      <c r="AF2992" s="12"/>
      <c r="AG2992" s="12"/>
      <c r="AH2992" s="12"/>
      <c r="AI2992" s="12"/>
      <c r="AJ2992" s="12"/>
      <c r="AK2992" s="12"/>
      <c r="AL2992" s="12"/>
      <c r="AM2992" s="12"/>
      <c r="AN2992" s="12"/>
      <c r="AO2992" s="12"/>
      <c r="AP2992" s="12"/>
      <c r="AQ2992" s="12"/>
      <c r="AR2992" s="12"/>
      <c r="AS2992" s="12"/>
      <c r="AT2992" s="12"/>
      <c r="AU2992" s="12"/>
      <c r="AV2992" s="12"/>
      <c r="AW2992" s="12"/>
      <c r="AX2992" s="12"/>
      <c r="AY2992" s="12"/>
      <c r="AZ2992" s="12"/>
      <c r="BA2992" s="12"/>
      <c r="BB2992" s="12"/>
      <c r="BC2992" s="12"/>
      <c r="BD2992" s="12"/>
      <c r="BE2992" s="12"/>
      <c r="BF2992" s="12"/>
      <c r="BG2992" s="12"/>
      <c r="BH2992" s="12"/>
      <c r="BI2992" s="12"/>
      <c r="BJ2992" s="13"/>
      <c r="BK2992" s="13"/>
      <c r="BL2992" s="13"/>
      <c r="BM2992" s="13"/>
      <c r="BN2992" s="13"/>
    </row>
    <row r="2993" spans="4:66" x14ac:dyDescent="0.25">
      <c r="D2993"/>
      <c r="E2993" s="10"/>
      <c r="F2993" s="10"/>
      <c r="G2993" s="10"/>
      <c r="H2993" s="10"/>
      <c r="I2993" s="10"/>
      <c r="J2993" s="10"/>
      <c r="K2993" s="11"/>
      <c r="L2993" s="11"/>
      <c r="M2993" s="12"/>
      <c r="N2993" s="12"/>
      <c r="O2993" s="12"/>
      <c r="P2993" s="12"/>
      <c r="Q2993" s="12"/>
      <c r="R2993" s="12"/>
      <c r="S2993" s="12"/>
      <c r="T2993" s="12"/>
      <c r="U2993" s="12"/>
      <c r="V2993" s="12"/>
      <c r="W2993" s="12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2"/>
      <c r="AS2993" s="12"/>
      <c r="AT2993" s="12"/>
      <c r="AU2993" s="12"/>
      <c r="AV2993" s="12"/>
      <c r="AW2993" s="12"/>
      <c r="AX2993" s="12"/>
      <c r="AY2993" s="12"/>
      <c r="AZ2993" s="12"/>
      <c r="BA2993" s="12"/>
      <c r="BB2993" s="12"/>
      <c r="BC2993" s="12"/>
      <c r="BD2993" s="12"/>
      <c r="BE2993" s="12"/>
      <c r="BF2993" s="12"/>
      <c r="BG2993" s="12"/>
      <c r="BH2993" s="12"/>
      <c r="BI2993" s="12"/>
      <c r="BJ2993" s="13"/>
      <c r="BK2993" s="13"/>
      <c r="BL2993" s="13"/>
      <c r="BM2993" s="13"/>
      <c r="BN2993" s="13"/>
    </row>
    <row r="2994" spans="4:66" x14ac:dyDescent="0.25">
      <c r="D2994"/>
      <c r="E2994" s="10"/>
      <c r="F2994" s="10"/>
      <c r="G2994" s="10"/>
      <c r="H2994" s="10"/>
      <c r="I2994" s="10"/>
      <c r="J2994" s="10"/>
      <c r="K2994" s="11"/>
      <c r="L2994" s="11"/>
      <c r="M2994" s="12"/>
      <c r="N2994" s="12"/>
      <c r="O2994" s="12"/>
      <c r="P2994" s="12"/>
      <c r="Q2994" s="12"/>
      <c r="R2994" s="12"/>
      <c r="S2994" s="12"/>
      <c r="T2994" s="12"/>
      <c r="U2994" s="12"/>
      <c r="V2994" s="12"/>
      <c r="W2994" s="12"/>
      <c r="X2994" s="12"/>
      <c r="Y2994" s="12"/>
      <c r="Z2994" s="12"/>
      <c r="AA2994" s="12"/>
      <c r="AB2994" s="12"/>
      <c r="AC2994" s="12"/>
      <c r="AD2994" s="12"/>
      <c r="AE2994" s="12"/>
      <c r="AF2994" s="12"/>
      <c r="AG2994" s="12"/>
      <c r="AH2994" s="12"/>
      <c r="AI2994" s="12"/>
      <c r="AJ2994" s="12"/>
      <c r="AK2994" s="12"/>
      <c r="AL2994" s="12"/>
      <c r="AM2994" s="12"/>
      <c r="AN2994" s="12"/>
      <c r="AO2994" s="12"/>
      <c r="AP2994" s="12"/>
      <c r="AQ2994" s="12"/>
      <c r="AR2994" s="12"/>
      <c r="AS2994" s="12"/>
      <c r="AT2994" s="12"/>
      <c r="AU2994" s="12"/>
      <c r="AV2994" s="12"/>
      <c r="AW2994" s="12"/>
      <c r="AX2994" s="12"/>
      <c r="AY2994" s="12"/>
      <c r="AZ2994" s="12"/>
      <c r="BA2994" s="12"/>
      <c r="BB2994" s="12"/>
      <c r="BC2994" s="12"/>
      <c r="BD2994" s="12"/>
      <c r="BE2994" s="12"/>
      <c r="BF2994" s="12"/>
      <c r="BG2994" s="12"/>
      <c r="BH2994" s="12"/>
      <c r="BI2994" s="12"/>
      <c r="BJ2994" s="13"/>
      <c r="BK2994" s="13"/>
      <c r="BL2994" s="13"/>
      <c r="BM2994" s="13"/>
      <c r="BN2994" s="13"/>
    </row>
    <row r="2995" spans="4:66" x14ac:dyDescent="0.25">
      <c r="D2995"/>
      <c r="E2995" s="10"/>
      <c r="F2995" s="10"/>
      <c r="G2995" s="10"/>
      <c r="H2995" s="10"/>
      <c r="I2995" s="10"/>
      <c r="J2995" s="10"/>
      <c r="K2995" s="11"/>
      <c r="L2995" s="11"/>
      <c r="M2995" s="12"/>
      <c r="N2995" s="12"/>
      <c r="O2995" s="12"/>
      <c r="P2995" s="12"/>
      <c r="Q2995" s="12"/>
      <c r="R2995" s="12"/>
      <c r="S2995" s="12"/>
      <c r="T2995" s="12"/>
      <c r="U2995" s="12"/>
      <c r="V2995" s="12"/>
      <c r="W2995" s="12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2"/>
      <c r="AS2995" s="12"/>
      <c r="AT2995" s="12"/>
      <c r="AU2995" s="12"/>
      <c r="AV2995" s="12"/>
      <c r="AW2995" s="12"/>
      <c r="AX2995" s="12"/>
      <c r="AY2995" s="12"/>
      <c r="AZ2995" s="12"/>
      <c r="BA2995" s="12"/>
      <c r="BB2995" s="12"/>
      <c r="BC2995" s="12"/>
      <c r="BD2995" s="12"/>
      <c r="BE2995" s="12"/>
      <c r="BF2995" s="12"/>
      <c r="BG2995" s="12"/>
      <c r="BH2995" s="12"/>
      <c r="BI2995" s="12"/>
      <c r="BJ2995" s="13"/>
      <c r="BK2995" s="13"/>
      <c r="BL2995" s="13"/>
      <c r="BM2995" s="13"/>
      <c r="BN2995" s="13"/>
    </row>
    <row r="2996" spans="4:66" x14ac:dyDescent="0.25">
      <c r="D2996"/>
      <c r="E2996" s="10"/>
      <c r="F2996" s="10"/>
      <c r="G2996" s="10"/>
      <c r="H2996" s="10"/>
      <c r="I2996" s="10"/>
      <c r="J2996" s="10"/>
      <c r="K2996" s="11"/>
      <c r="L2996" s="11"/>
      <c r="M2996" s="12"/>
      <c r="N2996" s="12"/>
      <c r="O2996" s="12"/>
      <c r="P2996" s="12"/>
      <c r="Q2996" s="12"/>
      <c r="R2996" s="12"/>
      <c r="S2996" s="12"/>
      <c r="T2996" s="12"/>
      <c r="U2996" s="12"/>
      <c r="V2996" s="12"/>
      <c r="W2996" s="12"/>
      <c r="X2996" s="12"/>
      <c r="Y2996" s="12"/>
      <c r="Z2996" s="12"/>
      <c r="AA2996" s="12"/>
      <c r="AB2996" s="12"/>
      <c r="AC2996" s="12"/>
      <c r="AD2996" s="12"/>
      <c r="AE2996" s="12"/>
      <c r="AF2996" s="12"/>
      <c r="AG2996" s="12"/>
      <c r="AH2996" s="12"/>
      <c r="AI2996" s="12"/>
      <c r="AJ2996" s="12"/>
      <c r="AK2996" s="12"/>
      <c r="AL2996" s="12"/>
      <c r="AM2996" s="12"/>
      <c r="AN2996" s="12"/>
      <c r="AO2996" s="12"/>
      <c r="AP2996" s="12"/>
      <c r="AQ2996" s="12"/>
      <c r="AR2996" s="12"/>
      <c r="AS2996" s="12"/>
      <c r="AT2996" s="12"/>
      <c r="AU2996" s="12"/>
      <c r="AV2996" s="12"/>
      <c r="AW2996" s="12"/>
      <c r="AX2996" s="12"/>
      <c r="AY2996" s="12"/>
      <c r="AZ2996" s="12"/>
      <c r="BA2996" s="12"/>
      <c r="BB2996" s="12"/>
      <c r="BC2996" s="12"/>
      <c r="BD2996" s="12"/>
      <c r="BE2996" s="12"/>
      <c r="BF2996" s="12"/>
      <c r="BG2996" s="12"/>
      <c r="BH2996" s="12"/>
      <c r="BI2996" s="12"/>
      <c r="BJ2996" s="13"/>
      <c r="BK2996" s="13"/>
      <c r="BL2996" s="13"/>
      <c r="BM2996" s="13"/>
      <c r="BN2996" s="13"/>
    </row>
    <row r="2997" spans="4:66" x14ac:dyDescent="0.25">
      <c r="D2997"/>
      <c r="E2997" s="10"/>
      <c r="F2997" s="10"/>
      <c r="G2997" s="10"/>
      <c r="H2997" s="10"/>
      <c r="I2997" s="10"/>
      <c r="J2997" s="10"/>
      <c r="K2997" s="11"/>
      <c r="L2997" s="11"/>
      <c r="M2997" s="12"/>
      <c r="N2997" s="12"/>
      <c r="O2997" s="12"/>
      <c r="P2997" s="12"/>
      <c r="Q2997" s="12"/>
      <c r="R2997" s="12"/>
      <c r="S2997" s="12"/>
      <c r="T2997" s="12"/>
      <c r="U2997" s="12"/>
      <c r="V2997" s="12"/>
      <c r="W2997" s="12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2"/>
      <c r="AS2997" s="12"/>
      <c r="AT2997" s="12"/>
      <c r="AU2997" s="12"/>
      <c r="AV2997" s="12"/>
      <c r="AW2997" s="12"/>
      <c r="AX2997" s="12"/>
      <c r="AY2997" s="12"/>
      <c r="AZ2997" s="12"/>
      <c r="BA2997" s="12"/>
      <c r="BB2997" s="12"/>
      <c r="BC2997" s="12"/>
      <c r="BD2997" s="12"/>
      <c r="BE2997" s="12"/>
      <c r="BF2997" s="12"/>
      <c r="BG2997" s="12"/>
      <c r="BH2997" s="12"/>
      <c r="BI2997" s="12"/>
      <c r="BJ2997" s="13"/>
      <c r="BK2997" s="13"/>
      <c r="BL2997" s="13"/>
      <c r="BM2997" s="13"/>
      <c r="BN2997" s="13"/>
    </row>
    <row r="2998" spans="4:66" x14ac:dyDescent="0.25">
      <c r="D2998"/>
      <c r="E2998" s="10"/>
      <c r="F2998" s="10"/>
      <c r="G2998" s="10"/>
      <c r="H2998" s="10"/>
      <c r="I2998" s="10"/>
      <c r="J2998" s="10"/>
      <c r="K2998" s="11"/>
      <c r="L2998" s="11"/>
      <c r="M2998" s="12"/>
      <c r="N2998" s="12"/>
      <c r="O2998" s="12"/>
      <c r="P2998" s="12"/>
      <c r="Q2998" s="12"/>
      <c r="R2998" s="12"/>
      <c r="S2998" s="12"/>
      <c r="T2998" s="12"/>
      <c r="U2998" s="12"/>
      <c r="V2998" s="12"/>
      <c r="W2998" s="12"/>
      <c r="X2998" s="12"/>
      <c r="Y2998" s="12"/>
      <c r="Z2998" s="12"/>
      <c r="AA2998" s="12"/>
      <c r="AB2998" s="12"/>
      <c r="AC2998" s="12"/>
      <c r="AD2998" s="12"/>
      <c r="AE2998" s="12"/>
      <c r="AF2998" s="12"/>
      <c r="AG2998" s="12"/>
      <c r="AH2998" s="12"/>
      <c r="AI2998" s="12"/>
      <c r="AJ2998" s="12"/>
      <c r="AK2998" s="12"/>
      <c r="AL2998" s="12"/>
      <c r="AM2998" s="12"/>
      <c r="AN2998" s="12"/>
      <c r="AO2998" s="12"/>
      <c r="AP2998" s="12"/>
      <c r="AQ2998" s="12"/>
      <c r="AR2998" s="12"/>
      <c r="AS2998" s="12"/>
      <c r="AT2998" s="12"/>
      <c r="AU2998" s="12"/>
      <c r="AV2998" s="12"/>
      <c r="AW2998" s="12"/>
      <c r="AX2998" s="12"/>
      <c r="AY2998" s="12"/>
      <c r="AZ2998" s="12"/>
      <c r="BA2998" s="12"/>
      <c r="BB2998" s="12"/>
      <c r="BC2998" s="12"/>
      <c r="BD2998" s="12"/>
      <c r="BE2998" s="12"/>
      <c r="BF2998" s="12"/>
      <c r="BG2998" s="12"/>
      <c r="BH2998" s="12"/>
      <c r="BI2998" s="12"/>
      <c r="BJ2998" s="13"/>
      <c r="BK2998" s="13"/>
      <c r="BL2998" s="13"/>
      <c r="BM2998" s="13"/>
      <c r="BN2998" s="13"/>
    </row>
    <row r="2999" spans="4:66" x14ac:dyDescent="0.25">
      <c r="D2999"/>
      <c r="E2999" s="10"/>
      <c r="F2999" s="10"/>
      <c r="G2999" s="10"/>
      <c r="H2999" s="10"/>
      <c r="I2999" s="10"/>
      <c r="J2999" s="10"/>
      <c r="K2999" s="11"/>
      <c r="L2999" s="11"/>
      <c r="M2999" s="12"/>
      <c r="N2999" s="12"/>
      <c r="O2999" s="12"/>
      <c r="P2999" s="12"/>
      <c r="Q2999" s="12"/>
      <c r="R2999" s="12"/>
      <c r="S2999" s="12"/>
      <c r="T2999" s="12"/>
      <c r="U2999" s="12"/>
      <c r="V2999" s="12"/>
      <c r="W2999" s="12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2"/>
      <c r="AS2999" s="12"/>
      <c r="AT2999" s="12"/>
      <c r="AU2999" s="12"/>
      <c r="AV2999" s="12"/>
      <c r="AW2999" s="12"/>
      <c r="AX2999" s="12"/>
      <c r="AY2999" s="12"/>
      <c r="AZ2999" s="12"/>
      <c r="BA2999" s="12"/>
      <c r="BB2999" s="12"/>
      <c r="BC2999" s="12"/>
      <c r="BD2999" s="12"/>
      <c r="BE2999" s="12"/>
      <c r="BF2999" s="12"/>
      <c r="BG2999" s="12"/>
      <c r="BH2999" s="12"/>
      <c r="BI2999" s="12"/>
      <c r="BJ2999" s="13"/>
      <c r="BK2999" s="13"/>
      <c r="BL2999" s="13"/>
      <c r="BM2999" s="13"/>
      <c r="BN2999" s="13"/>
    </row>
    <row r="3000" spans="4:66" x14ac:dyDescent="0.25">
      <c r="D3000"/>
      <c r="E3000" s="10"/>
      <c r="F3000" s="10"/>
      <c r="G3000" s="10"/>
      <c r="H3000" s="10"/>
      <c r="I3000" s="10"/>
      <c r="J3000" s="10"/>
      <c r="K3000" s="11"/>
      <c r="L3000" s="11"/>
      <c r="M3000" s="12"/>
      <c r="N3000" s="12"/>
      <c r="O3000" s="12"/>
      <c r="P3000" s="12"/>
      <c r="Q3000" s="12"/>
      <c r="R3000" s="12"/>
      <c r="S3000" s="12"/>
      <c r="T3000" s="12"/>
      <c r="U3000" s="12"/>
      <c r="V3000" s="12"/>
      <c r="W3000" s="12"/>
      <c r="X3000" s="12"/>
      <c r="Y3000" s="12"/>
      <c r="Z3000" s="12"/>
      <c r="AA3000" s="12"/>
      <c r="AB3000" s="12"/>
      <c r="AC3000" s="12"/>
      <c r="AD3000" s="12"/>
      <c r="AE3000" s="12"/>
      <c r="AF3000" s="12"/>
      <c r="AG3000" s="12"/>
      <c r="AH3000" s="12"/>
      <c r="AI3000" s="12"/>
      <c r="AJ3000" s="12"/>
      <c r="AK3000" s="12"/>
      <c r="AL3000" s="12"/>
      <c r="AM3000" s="12"/>
      <c r="AN3000" s="12"/>
      <c r="AO3000" s="12"/>
      <c r="AP3000" s="12"/>
      <c r="AQ3000" s="12"/>
      <c r="AR3000" s="12"/>
      <c r="AS3000" s="12"/>
      <c r="AT3000" s="12"/>
      <c r="AU3000" s="12"/>
      <c r="AV3000" s="12"/>
      <c r="AW3000" s="12"/>
      <c r="AX3000" s="12"/>
      <c r="AY3000" s="12"/>
      <c r="AZ3000" s="12"/>
      <c r="BA3000" s="12"/>
      <c r="BB3000" s="12"/>
      <c r="BC3000" s="12"/>
      <c r="BD3000" s="12"/>
      <c r="BE3000" s="12"/>
      <c r="BF3000" s="12"/>
      <c r="BG3000" s="12"/>
      <c r="BH3000" s="12"/>
      <c r="BI3000" s="12"/>
      <c r="BJ3000" s="13"/>
      <c r="BK3000" s="13"/>
      <c r="BL3000" s="13"/>
      <c r="BM3000" s="13"/>
      <c r="BN3000" s="13"/>
    </row>
    <row r="3001" spans="4:66" x14ac:dyDescent="0.25">
      <c r="D3001"/>
      <c r="E3001" s="10"/>
      <c r="F3001" s="10"/>
      <c r="G3001" s="10"/>
      <c r="H3001" s="10"/>
      <c r="I3001" s="10"/>
      <c r="J3001" s="10"/>
      <c r="K3001" s="11"/>
      <c r="L3001" s="11"/>
      <c r="M3001" s="12"/>
      <c r="N3001" s="12"/>
      <c r="O3001" s="12"/>
      <c r="P3001" s="12"/>
      <c r="Q3001" s="12"/>
      <c r="R3001" s="12"/>
      <c r="S3001" s="12"/>
      <c r="T3001" s="12"/>
      <c r="U3001" s="12"/>
      <c r="V3001" s="12"/>
      <c r="W3001" s="12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2"/>
      <c r="AS3001" s="12"/>
      <c r="AT3001" s="12"/>
      <c r="AU3001" s="12"/>
      <c r="AV3001" s="12"/>
      <c r="AW3001" s="12"/>
      <c r="AX3001" s="12"/>
      <c r="AY3001" s="12"/>
      <c r="AZ3001" s="12"/>
      <c r="BA3001" s="12"/>
      <c r="BB3001" s="12"/>
      <c r="BC3001" s="12"/>
      <c r="BD3001" s="12"/>
      <c r="BE3001" s="12"/>
      <c r="BF3001" s="12"/>
      <c r="BG3001" s="12"/>
      <c r="BH3001" s="12"/>
      <c r="BI3001" s="12"/>
      <c r="BJ3001" s="13"/>
      <c r="BK3001" s="13"/>
      <c r="BL3001" s="13"/>
      <c r="BM3001" s="13"/>
      <c r="BN3001" s="13"/>
    </row>
    <row r="3002" spans="4:66" x14ac:dyDescent="0.25">
      <c r="D3002"/>
      <c r="E3002" s="10"/>
      <c r="F3002" s="10"/>
      <c r="G3002" s="10"/>
      <c r="H3002" s="10"/>
      <c r="I3002" s="10"/>
      <c r="J3002" s="10"/>
      <c r="K3002" s="11"/>
      <c r="L3002" s="11"/>
      <c r="M3002" s="12"/>
      <c r="N3002" s="12"/>
      <c r="O3002" s="12"/>
      <c r="P3002" s="12"/>
      <c r="Q3002" s="12"/>
      <c r="R3002" s="12"/>
      <c r="S3002" s="12"/>
      <c r="T3002" s="12"/>
      <c r="U3002" s="12"/>
      <c r="V3002" s="12"/>
      <c r="W3002" s="12"/>
      <c r="X3002" s="12"/>
      <c r="Y3002" s="12"/>
      <c r="Z3002" s="12"/>
      <c r="AA3002" s="12"/>
      <c r="AB3002" s="12"/>
      <c r="AC3002" s="12"/>
      <c r="AD3002" s="12"/>
      <c r="AE3002" s="12"/>
      <c r="AF3002" s="12"/>
      <c r="AG3002" s="12"/>
      <c r="AH3002" s="12"/>
      <c r="AI3002" s="12"/>
      <c r="AJ3002" s="12"/>
      <c r="AK3002" s="12"/>
      <c r="AL3002" s="12"/>
      <c r="AM3002" s="12"/>
      <c r="AN3002" s="12"/>
      <c r="AO3002" s="12"/>
      <c r="AP3002" s="12"/>
      <c r="AQ3002" s="12"/>
      <c r="AR3002" s="12"/>
      <c r="AS3002" s="12"/>
      <c r="AT3002" s="12"/>
      <c r="AU3002" s="12"/>
      <c r="AV3002" s="12"/>
      <c r="AW3002" s="12"/>
      <c r="AX3002" s="12"/>
      <c r="AY3002" s="12"/>
      <c r="AZ3002" s="12"/>
      <c r="BA3002" s="12"/>
      <c r="BB3002" s="12"/>
      <c r="BC3002" s="12"/>
      <c r="BD3002" s="12"/>
      <c r="BE3002" s="12"/>
      <c r="BF3002" s="12"/>
      <c r="BG3002" s="12"/>
      <c r="BH3002" s="12"/>
      <c r="BI3002" s="12"/>
      <c r="BJ3002" s="13"/>
      <c r="BK3002" s="13"/>
      <c r="BL3002" s="13"/>
      <c r="BM3002" s="13"/>
      <c r="BN3002" s="13"/>
    </row>
    <row r="3003" spans="4:66" x14ac:dyDescent="0.25">
      <c r="D3003"/>
      <c r="E3003" s="10"/>
      <c r="F3003" s="10"/>
      <c r="G3003" s="10"/>
      <c r="H3003" s="10"/>
      <c r="I3003" s="10"/>
      <c r="J3003" s="10"/>
      <c r="K3003" s="11"/>
      <c r="L3003" s="11"/>
      <c r="M3003" s="12"/>
      <c r="N3003" s="12"/>
      <c r="O3003" s="12"/>
      <c r="P3003" s="12"/>
      <c r="Q3003" s="12"/>
      <c r="R3003" s="12"/>
      <c r="S3003" s="12"/>
      <c r="T3003" s="12"/>
      <c r="U3003" s="12"/>
      <c r="V3003" s="12"/>
      <c r="W3003" s="12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2"/>
      <c r="AS3003" s="12"/>
      <c r="AT3003" s="12"/>
      <c r="AU3003" s="12"/>
      <c r="AV3003" s="12"/>
      <c r="AW3003" s="12"/>
      <c r="AX3003" s="12"/>
      <c r="AY3003" s="12"/>
      <c r="AZ3003" s="12"/>
      <c r="BA3003" s="12"/>
      <c r="BB3003" s="12"/>
      <c r="BC3003" s="12"/>
      <c r="BD3003" s="12"/>
      <c r="BE3003" s="12"/>
      <c r="BF3003" s="12"/>
      <c r="BG3003" s="12"/>
      <c r="BH3003" s="12"/>
      <c r="BI3003" s="12"/>
      <c r="BJ3003" s="13"/>
      <c r="BK3003" s="13"/>
      <c r="BL3003" s="13"/>
      <c r="BM3003" s="13"/>
      <c r="BN3003" s="13"/>
    </row>
    <row r="3004" spans="4:66" x14ac:dyDescent="0.25">
      <c r="D3004"/>
      <c r="E3004" s="10"/>
      <c r="F3004" s="10"/>
      <c r="G3004" s="10"/>
      <c r="H3004" s="10"/>
      <c r="I3004" s="10"/>
      <c r="J3004" s="10"/>
      <c r="K3004" s="11"/>
      <c r="L3004" s="11"/>
      <c r="M3004" s="12"/>
      <c r="N3004" s="12"/>
      <c r="O3004" s="12"/>
      <c r="P3004" s="12"/>
      <c r="Q3004" s="12"/>
      <c r="R3004" s="12"/>
      <c r="S3004" s="12"/>
      <c r="T3004" s="12"/>
      <c r="U3004" s="12"/>
      <c r="V3004" s="12"/>
      <c r="W3004" s="12"/>
      <c r="X3004" s="12"/>
      <c r="Y3004" s="12"/>
      <c r="Z3004" s="12"/>
      <c r="AA3004" s="12"/>
      <c r="AB3004" s="12"/>
      <c r="AC3004" s="12"/>
      <c r="AD3004" s="12"/>
      <c r="AE3004" s="12"/>
      <c r="AF3004" s="12"/>
      <c r="AG3004" s="12"/>
      <c r="AH3004" s="12"/>
      <c r="AI3004" s="12"/>
      <c r="AJ3004" s="12"/>
      <c r="AK3004" s="12"/>
      <c r="AL3004" s="12"/>
      <c r="AM3004" s="12"/>
      <c r="AN3004" s="12"/>
      <c r="AO3004" s="12"/>
      <c r="AP3004" s="12"/>
      <c r="AQ3004" s="12"/>
      <c r="AR3004" s="12"/>
      <c r="AS3004" s="12"/>
      <c r="AT3004" s="12"/>
      <c r="AU3004" s="12"/>
      <c r="AV3004" s="12"/>
      <c r="AW3004" s="12"/>
      <c r="AX3004" s="12"/>
      <c r="AY3004" s="12"/>
      <c r="AZ3004" s="12"/>
      <c r="BA3004" s="12"/>
      <c r="BB3004" s="12"/>
      <c r="BC3004" s="12"/>
      <c r="BD3004" s="12"/>
      <c r="BE3004" s="12"/>
      <c r="BF3004" s="12"/>
      <c r="BG3004" s="12"/>
      <c r="BH3004" s="12"/>
      <c r="BI3004" s="12"/>
      <c r="BJ3004" s="13"/>
      <c r="BK3004" s="13"/>
      <c r="BL3004" s="13"/>
      <c r="BM3004" s="13"/>
      <c r="BN3004" s="13"/>
    </row>
    <row r="3005" spans="4:66" x14ac:dyDescent="0.25">
      <c r="D3005"/>
      <c r="E3005" s="10"/>
      <c r="F3005" s="10"/>
      <c r="G3005" s="10"/>
      <c r="H3005" s="10"/>
      <c r="I3005" s="10"/>
      <c r="J3005" s="10"/>
      <c r="K3005" s="11"/>
      <c r="L3005" s="11"/>
      <c r="M3005" s="12"/>
      <c r="N3005" s="12"/>
      <c r="O3005" s="12"/>
      <c r="P3005" s="12"/>
      <c r="Q3005" s="12"/>
      <c r="R3005" s="12"/>
      <c r="S3005" s="12"/>
      <c r="T3005" s="12"/>
      <c r="U3005" s="12"/>
      <c r="V3005" s="12"/>
      <c r="W3005" s="12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2"/>
      <c r="AS3005" s="12"/>
      <c r="AT3005" s="12"/>
      <c r="AU3005" s="12"/>
      <c r="AV3005" s="12"/>
      <c r="AW3005" s="12"/>
      <c r="AX3005" s="12"/>
      <c r="AY3005" s="12"/>
      <c r="AZ3005" s="12"/>
      <c r="BA3005" s="12"/>
      <c r="BB3005" s="12"/>
      <c r="BC3005" s="12"/>
      <c r="BD3005" s="12"/>
      <c r="BE3005" s="12"/>
      <c r="BF3005" s="12"/>
      <c r="BG3005" s="12"/>
      <c r="BH3005" s="12"/>
      <c r="BI3005" s="12"/>
      <c r="BJ3005" s="13"/>
      <c r="BK3005" s="13"/>
      <c r="BL3005" s="13"/>
      <c r="BM3005" s="13"/>
      <c r="BN3005" s="13"/>
    </row>
    <row r="3006" spans="4:66" x14ac:dyDescent="0.25">
      <c r="D3006"/>
      <c r="E3006" s="10"/>
      <c r="F3006" s="10"/>
      <c r="G3006" s="10"/>
      <c r="H3006" s="10"/>
      <c r="I3006" s="10"/>
      <c r="J3006" s="10"/>
      <c r="K3006" s="11"/>
      <c r="L3006" s="11"/>
      <c r="M3006" s="12"/>
      <c r="N3006" s="12"/>
      <c r="O3006" s="12"/>
      <c r="P3006" s="12"/>
      <c r="Q3006" s="12"/>
      <c r="R3006" s="12"/>
      <c r="S3006" s="12"/>
      <c r="T3006" s="12"/>
      <c r="U3006" s="12"/>
      <c r="V3006" s="12"/>
      <c r="W3006" s="12"/>
      <c r="X3006" s="12"/>
      <c r="Y3006" s="12"/>
      <c r="Z3006" s="12"/>
      <c r="AA3006" s="12"/>
      <c r="AB3006" s="12"/>
      <c r="AC3006" s="12"/>
      <c r="AD3006" s="12"/>
      <c r="AE3006" s="12"/>
      <c r="AF3006" s="12"/>
      <c r="AG3006" s="12"/>
      <c r="AH3006" s="12"/>
      <c r="AI3006" s="12"/>
      <c r="AJ3006" s="12"/>
      <c r="AK3006" s="12"/>
      <c r="AL3006" s="12"/>
      <c r="AM3006" s="12"/>
      <c r="AN3006" s="12"/>
      <c r="AO3006" s="12"/>
      <c r="AP3006" s="12"/>
      <c r="AQ3006" s="12"/>
      <c r="AR3006" s="12"/>
      <c r="AS3006" s="12"/>
      <c r="AT3006" s="12"/>
      <c r="AU3006" s="12"/>
      <c r="AV3006" s="12"/>
      <c r="AW3006" s="12"/>
      <c r="AX3006" s="12"/>
      <c r="AY3006" s="12"/>
      <c r="AZ3006" s="12"/>
      <c r="BA3006" s="12"/>
      <c r="BB3006" s="12"/>
      <c r="BC3006" s="12"/>
      <c r="BD3006" s="12"/>
      <c r="BE3006" s="12"/>
      <c r="BF3006" s="12"/>
      <c r="BG3006" s="12"/>
      <c r="BH3006" s="12"/>
      <c r="BI3006" s="12"/>
      <c r="BJ3006" s="13"/>
      <c r="BK3006" s="13"/>
      <c r="BL3006" s="13"/>
      <c r="BM3006" s="13"/>
      <c r="BN3006" s="13"/>
    </row>
    <row r="3007" spans="4:66" x14ac:dyDescent="0.25">
      <c r="D3007"/>
      <c r="E3007" s="10"/>
      <c r="F3007" s="10"/>
      <c r="G3007" s="10"/>
      <c r="H3007" s="10"/>
      <c r="I3007" s="10"/>
      <c r="J3007" s="10"/>
      <c r="K3007" s="11"/>
      <c r="L3007" s="11"/>
      <c r="M3007" s="12"/>
      <c r="N3007" s="12"/>
      <c r="O3007" s="12"/>
      <c r="P3007" s="12"/>
      <c r="Q3007" s="12"/>
      <c r="R3007" s="12"/>
      <c r="S3007" s="12"/>
      <c r="T3007" s="12"/>
      <c r="U3007" s="12"/>
      <c r="V3007" s="12"/>
      <c r="W3007" s="12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2"/>
      <c r="AS3007" s="12"/>
      <c r="AT3007" s="12"/>
      <c r="AU3007" s="12"/>
      <c r="AV3007" s="12"/>
      <c r="AW3007" s="12"/>
      <c r="AX3007" s="12"/>
      <c r="AY3007" s="12"/>
      <c r="AZ3007" s="12"/>
      <c r="BA3007" s="12"/>
      <c r="BB3007" s="12"/>
      <c r="BC3007" s="12"/>
      <c r="BD3007" s="12"/>
      <c r="BE3007" s="12"/>
      <c r="BF3007" s="12"/>
      <c r="BG3007" s="12"/>
      <c r="BH3007" s="12"/>
      <c r="BI3007" s="12"/>
      <c r="BJ3007" s="13"/>
      <c r="BK3007" s="13"/>
      <c r="BL3007" s="13"/>
      <c r="BM3007" s="13"/>
      <c r="BN3007" s="13"/>
    </row>
    <row r="3008" spans="4:66" x14ac:dyDescent="0.25">
      <c r="D3008"/>
      <c r="E3008" s="10"/>
      <c r="F3008" s="10"/>
      <c r="G3008" s="10"/>
      <c r="H3008" s="10"/>
      <c r="I3008" s="10"/>
      <c r="J3008" s="10"/>
      <c r="K3008" s="11"/>
      <c r="L3008" s="11"/>
      <c r="M3008" s="12"/>
      <c r="N3008" s="12"/>
      <c r="O3008" s="12"/>
      <c r="P3008" s="12"/>
      <c r="Q3008" s="12"/>
      <c r="R3008" s="12"/>
      <c r="S3008" s="12"/>
      <c r="T3008" s="12"/>
      <c r="U3008" s="12"/>
      <c r="V3008" s="12"/>
      <c r="W3008" s="12"/>
      <c r="X3008" s="12"/>
      <c r="Y3008" s="12"/>
      <c r="Z3008" s="12"/>
      <c r="AA3008" s="12"/>
      <c r="AB3008" s="12"/>
      <c r="AC3008" s="12"/>
      <c r="AD3008" s="12"/>
      <c r="AE3008" s="12"/>
      <c r="AF3008" s="12"/>
      <c r="AG3008" s="12"/>
      <c r="AH3008" s="12"/>
      <c r="AI3008" s="12"/>
      <c r="AJ3008" s="12"/>
      <c r="AK3008" s="12"/>
      <c r="AL3008" s="12"/>
      <c r="AM3008" s="12"/>
      <c r="AN3008" s="12"/>
      <c r="AO3008" s="12"/>
      <c r="AP3008" s="12"/>
      <c r="AQ3008" s="12"/>
      <c r="AR3008" s="12"/>
      <c r="AS3008" s="12"/>
      <c r="AT3008" s="12"/>
      <c r="AU3008" s="12"/>
      <c r="AV3008" s="12"/>
      <c r="AW3008" s="12"/>
      <c r="AX3008" s="12"/>
      <c r="AY3008" s="12"/>
      <c r="AZ3008" s="12"/>
      <c r="BA3008" s="12"/>
      <c r="BB3008" s="12"/>
      <c r="BC3008" s="12"/>
      <c r="BD3008" s="12"/>
      <c r="BE3008" s="12"/>
      <c r="BF3008" s="12"/>
      <c r="BG3008" s="12"/>
      <c r="BH3008" s="12"/>
      <c r="BI3008" s="12"/>
      <c r="BJ3008" s="13"/>
      <c r="BK3008" s="13"/>
      <c r="BL3008" s="13"/>
      <c r="BM3008" s="13"/>
      <c r="BN3008" s="13"/>
    </row>
    <row r="3009" spans="4:66" x14ac:dyDescent="0.25">
      <c r="D3009"/>
      <c r="E3009" s="10"/>
      <c r="F3009" s="10"/>
      <c r="G3009" s="10"/>
      <c r="H3009" s="10"/>
      <c r="I3009" s="10"/>
      <c r="J3009" s="10"/>
      <c r="K3009" s="11"/>
      <c r="L3009" s="11"/>
      <c r="M3009" s="12"/>
      <c r="N3009" s="12"/>
      <c r="O3009" s="12"/>
      <c r="P3009" s="12"/>
      <c r="Q3009" s="12"/>
      <c r="R3009" s="12"/>
      <c r="S3009" s="12"/>
      <c r="T3009" s="12"/>
      <c r="U3009" s="12"/>
      <c r="V3009" s="12"/>
      <c r="W3009" s="12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2"/>
      <c r="AS3009" s="12"/>
      <c r="AT3009" s="12"/>
      <c r="AU3009" s="12"/>
      <c r="AV3009" s="12"/>
      <c r="AW3009" s="12"/>
      <c r="AX3009" s="12"/>
      <c r="AY3009" s="12"/>
      <c r="AZ3009" s="12"/>
      <c r="BA3009" s="12"/>
      <c r="BB3009" s="12"/>
      <c r="BC3009" s="12"/>
      <c r="BD3009" s="12"/>
      <c r="BE3009" s="12"/>
      <c r="BF3009" s="12"/>
      <c r="BG3009" s="12"/>
      <c r="BH3009" s="12"/>
      <c r="BI3009" s="12"/>
      <c r="BJ3009" s="13"/>
      <c r="BK3009" s="13"/>
      <c r="BL3009" s="13"/>
      <c r="BM3009" s="13"/>
      <c r="BN3009" s="13"/>
    </row>
    <row r="3010" spans="4:66" x14ac:dyDescent="0.25">
      <c r="D3010"/>
      <c r="E3010" s="10"/>
      <c r="F3010" s="10"/>
      <c r="G3010" s="10"/>
      <c r="H3010" s="10"/>
      <c r="I3010" s="10"/>
      <c r="J3010" s="10"/>
      <c r="K3010" s="11"/>
      <c r="L3010" s="11"/>
      <c r="M3010" s="12"/>
      <c r="N3010" s="12"/>
      <c r="O3010" s="12"/>
      <c r="P3010" s="12"/>
      <c r="Q3010" s="12"/>
      <c r="R3010" s="12"/>
      <c r="S3010" s="12"/>
      <c r="T3010" s="12"/>
      <c r="U3010" s="12"/>
      <c r="V3010" s="12"/>
      <c r="W3010" s="12"/>
      <c r="X3010" s="12"/>
      <c r="Y3010" s="12"/>
      <c r="Z3010" s="12"/>
      <c r="AA3010" s="12"/>
      <c r="AB3010" s="12"/>
      <c r="AC3010" s="12"/>
      <c r="AD3010" s="12"/>
      <c r="AE3010" s="12"/>
      <c r="AF3010" s="12"/>
      <c r="AG3010" s="12"/>
      <c r="AH3010" s="12"/>
      <c r="AI3010" s="12"/>
      <c r="AJ3010" s="12"/>
      <c r="AK3010" s="12"/>
      <c r="AL3010" s="12"/>
      <c r="AM3010" s="12"/>
      <c r="AN3010" s="12"/>
      <c r="AO3010" s="12"/>
      <c r="AP3010" s="12"/>
      <c r="AQ3010" s="12"/>
      <c r="AR3010" s="12"/>
      <c r="AS3010" s="12"/>
      <c r="AT3010" s="12"/>
      <c r="AU3010" s="12"/>
      <c r="AV3010" s="12"/>
      <c r="AW3010" s="12"/>
      <c r="AX3010" s="12"/>
      <c r="AY3010" s="12"/>
      <c r="AZ3010" s="12"/>
      <c r="BA3010" s="12"/>
      <c r="BB3010" s="12"/>
      <c r="BC3010" s="12"/>
      <c r="BD3010" s="12"/>
      <c r="BE3010" s="12"/>
      <c r="BF3010" s="12"/>
      <c r="BG3010" s="12"/>
      <c r="BH3010" s="12"/>
      <c r="BI3010" s="12"/>
      <c r="BJ3010" s="13"/>
      <c r="BK3010" s="13"/>
      <c r="BL3010" s="13"/>
      <c r="BM3010" s="13"/>
      <c r="BN3010" s="13"/>
    </row>
    <row r="3011" spans="4:66" x14ac:dyDescent="0.25">
      <c r="D3011"/>
      <c r="E3011" s="10"/>
      <c r="F3011" s="10"/>
      <c r="G3011" s="10"/>
      <c r="H3011" s="10"/>
      <c r="I3011" s="10"/>
      <c r="J3011" s="10"/>
      <c r="K3011" s="11"/>
      <c r="L3011" s="11"/>
      <c r="M3011" s="12"/>
      <c r="N3011" s="12"/>
      <c r="O3011" s="12"/>
      <c r="P3011" s="12"/>
      <c r="Q3011" s="12"/>
      <c r="R3011" s="12"/>
      <c r="S3011" s="12"/>
      <c r="T3011" s="12"/>
      <c r="U3011" s="12"/>
      <c r="V3011" s="12"/>
      <c r="W3011" s="12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2"/>
      <c r="AS3011" s="12"/>
      <c r="AT3011" s="12"/>
      <c r="AU3011" s="12"/>
      <c r="AV3011" s="12"/>
      <c r="AW3011" s="12"/>
      <c r="AX3011" s="12"/>
      <c r="AY3011" s="12"/>
      <c r="AZ3011" s="12"/>
      <c r="BA3011" s="12"/>
      <c r="BB3011" s="12"/>
      <c r="BC3011" s="12"/>
      <c r="BD3011" s="12"/>
      <c r="BE3011" s="12"/>
      <c r="BF3011" s="12"/>
      <c r="BG3011" s="12"/>
      <c r="BH3011" s="12"/>
      <c r="BI3011" s="12"/>
      <c r="BJ3011" s="13"/>
      <c r="BK3011" s="13"/>
      <c r="BL3011" s="13"/>
      <c r="BM3011" s="13"/>
      <c r="BN3011" s="13"/>
    </row>
    <row r="3012" spans="4:66" x14ac:dyDescent="0.25">
      <c r="D3012"/>
      <c r="E3012" s="10"/>
      <c r="F3012" s="10"/>
      <c r="G3012" s="10"/>
      <c r="H3012" s="10"/>
      <c r="I3012" s="10"/>
      <c r="J3012" s="10"/>
      <c r="K3012" s="11"/>
      <c r="L3012" s="11"/>
      <c r="M3012" s="12"/>
      <c r="N3012" s="12"/>
      <c r="O3012" s="12"/>
      <c r="P3012" s="12"/>
      <c r="Q3012" s="12"/>
      <c r="R3012" s="12"/>
      <c r="S3012" s="12"/>
      <c r="T3012" s="12"/>
      <c r="U3012" s="12"/>
      <c r="V3012" s="12"/>
      <c r="W3012" s="12"/>
      <c r="X3012" s="12"/>
      <c r="Y3012" s="12"/>
      <c r="Z3012" s="12"/>
      <c r="AA3012" s="12"/>
      <c r="AB3012" s="12"/>
      <c r="AC3012" s="12"/>
      <c r="AD3012" s="12"/>
      <c r="AE3012" s="12"/>
      <c r="AF3012" s="12"/>
      <c r="AG3012" s="12"/>
      <c r="AH3012" s="12"/>
      <c r="AI3012" s="12"/>
      <c r="AJ3012" s="12"/>
      <c r="AK3012" s="12"/>
      <c r="AL3012" s="12"/>
      <c r="AM3012" s="12"/>
      <c r="AN3012" s="12"/>
      <c r="AO3012" s="12"/>
      <c r="AP3012" s="12"/>
      <c r="AQ3012" s="12"/>
      <c r="AR3012" s="12"/>
      <c r="AS3012" s="12"/>
      <c r="AT3012" s="12"/>
      <c r="AU3012" s="12"/>
      <c r="AV3012" s="12"/>
      <c r="AW3012" s="12"/>
      <c r="AX3012" s="12"/>
      <c r="AY3012" s="12"/>
      <c r="AZ3012" s="12"/>
      <c r="BA3012" s="12"/>
      <c r="BB3012" s="12"/>
      <c r="BC3012" s="12"/>
      <c r="BD3012" s="12"/>
      <c r="BE3012" s="12"/>
      <c r="BF3012" s="12"/>
      <c r="BG3012" s="12"/>
      <c r="BH3012" s="12"/>
      <c r="BI3012" s="12"/>
      <c r="BJ3012" s="13"/>
      <c r="BK3012" s="13"/>
      <c r="BL3012" s="13"/>
      <c r="BM3012" s="13"/>
      <c r="BN3012" s="13"/>
    </row>
    <row r="3013" spans="4:66" x14ac:dyDescent="0.25">
      <c r="D3013"/>
      <c r="E3013" s="10"/>
      <c r="F3013" s="10"/>
      <c r="G3013" s="10"/>
      <c r="H3013" s="10"/>
      <c r="I3013" s="10"/>
      <c r="J3013" s="10"/>
      <c r="K3013" s="11"/>
      <c r="L3013" s="11"/>
      <c r="M3013" s="12"/>
      <c r="N3013" s="12"/>
      <c r="O3013" s="12"/>
      <c r="P3013" s="12"/>
      <c r="Q3013" s="12"/>
      <c r="R3013" s="12"/>
      <c r="S3013" s="12"/>
      <c r="T3013" s="12"/>
      <c r="U3013" s="12"/>
      <c r="V3013" s="12"/>
      <c r="W3013" s="12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2"/>
      <c r="AS3013" s="12"/>
      <c r="AT3013" s="12"/>
      <c r="AU3013" s="12"/>
      <c r="AV3013" s="12"/>
      <c r="AW3013" s="12"/>
      <c r="AX3013" s="12"/>
      <c r="AY3013" s="12"/>
      <c r="AZ3013" s="12"/>
      <c r="BA3013" s="12"/>
      <c r="BB3013" s="12"/>
      <c r="BC3013" s="12"/>
      <c r="BD3013" s="12"/>
      <c r="BE3013" s="12"/>
      <c r="BF3013" s="12"/>
      <c r="BG3013" s="12"/>
      <c r="BH3013" s="12"/>
      <c r="BI3013" s="12"/>
      <c r="BJ3013" s="13"/>
      <c r="BK3013" s="13"/>
      <c r="BL3013" s="13"/>
      <c r="BM3013" s="13"/>
      <c r="BN3013" s="13"/>
    </row>
    <row r="3014" spans="4:66" x14ac:dyDescent="0.25">
      <c r="D3014"/>
      <c r="E3014" s="10"/>
      <c r="F3014" s="10"/>
      <c r="G3014" s="10"/>
      <c r="H3014" s="10"/>
      <c r="I3014" s="10"/>
      <c r="J3014" s="10"/>
      <c r="K3014" s="11"/>
      <c r="L3014" s="11"/>
      <c r="M3014" s="12"/>
      <c r="N3014" s="12"/>
      <c r="O3014" s="12"/>
      <c r="P3014" s="12"/>
      <c r="Q3014" s="12"/>
      <c r="R3014" s="12"/>
      <c r="S3014" s="12"/>
      <c r="T3014" s="12"/>
      <c r="U3014" s="12"/>
      <c r="V3014" s="12"/>
      <c r="W3014" s="12"/>
      <c r="X3014" s="12"/>
      <c r="Y3014" s="12"/>
      <c r="Z3014" s="12"/>
      <c r="AA3014" s="12"/>
      <c r="AB3014" s="12"/>
      <c r="AC3014" s="12"/>
      <c r="AD3014" s="12"/>
      <c r="AE3014" s="12"/>
      <c r="AF3014" s="12"/>
      <c r="AG3014" s="12"/>
      <c r="AH3014" s="12"/>
      <c r="AI3014" s="12"/>
      <c r="AJ3014" s="12"/>
      <c r="AK3014" s="12"/>
      <c r="AL3014" s="12"/>
      <c r="AM3014" s="12"/>
      <c r="AN3014" s="12"/>
      <c r="AO3014" s="12"/>
      <c r="AP3014" s="12"/>
      <c r="AQ3014" s="12"/>
      <c r="AR3014" s="12"/>
      <c r="AS3014" s="12"/>
      <c r="AT3014" s="12"/>
      <c r="AU3014" s="12"/>
      <c r="AV3014" s="12"/>
      <c r="AW3014" s="12"/>
      <c r="AX3014" s="12"/>
      <c r="AY3014" s="12"/>
      <c r="AZ3014" s="12"/>
      <c r="BA3014" s="12"/>
      <c r="BB3014" s="12"/>
      <c r="BC3014" s="12"/>
      <c r="BD3014" s="12"/>
      <c r="BE3014" s="12"/>
      <c r="BF3014" s="12"/>
      <c r="BG3014" s="12"/>
      <c r="BH3014" s="12"/>
      <c r="BI3014" s="12"/>
      <c r="BJ3014" s="13"/>
      <c r="BK3014" s="13"/>
      <c r="BL3014" s="13"/>
      <c r="BM3014" s="13"/>
      <c r="BN3014" s="13"/>
    </row>
    <row r="3015" spans="4:66" x14ac:dyDescent="0.25">
      <c r="D3015"/>
      <c r="E3015" s="10"/>
      <c r="F3015" s="10"/>
      <c r="G3015" s="10"/>
      <c r="H3015" s="10"/>
      <c r="I3015" s="10"/>
      <c r="J3015" s="10"/>
      <c r="K3015" s="11"/>
      <c r="L3015" s="11"/>
      <c r="M3015" s="12"/>
      <c r="N3015" s="12"/>
      <c r="O3015" s="12"/>
      <c r="P3015" s="12"/>
      <c r="Q3015" s="12"/>
      <c r="R3015" s="12"/>
      <c r="S3015" s="12"/>
      <c r="T3015" s="12"/>
      <c r="U3015" s="12"/>
      <c r="V3015" s="12"/>
      <c r="W3015" s="12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2"/>
      <c r="AS3015" s="12"/>
      <c r="AT3015" s="12"/>
      <c r="AU3015" s="12"/>
      <c r="AV3015" s="12"/>
      <c r="AW3015" s="12"/>
      <c r="AX3015" s="12"/>
      <c r="AY3015" s="12"/>
      <c r="AZ3015" s="12"/>
      <c r="BA3015" s="12"/>
      <c r="BB3015" s="12"/>
      <c r="BC3015" s="12"/>
      <c r="BD3015" s="12"/>
      <c r="BE3015" s="12"/>
      <c r="BF3015" s="12"/>
      <c r="BG3015" s="12"/>
      <c r="BH3015" s="12"/>
      <c r="BI3015" s="12"/>
      <c r="BJ3015" s="13"/>
      <c r="BK3015" s="13"/>
      <c r="BL3015" s="13"/>
      <c r="BM3015" s="13"/>
      <c r="BN3015" s="13"/>
    </row>
    <row r="3016" spans="4:66" x14ac:dyDescent="0.25">
      <c r="D3016"/>
      <c r="E3016" s="10"/>
      <c r="F3016" s="10"/>
      <c r="G3016" s="10"/>
      <c r="H3016" s="10"/>
      <c r="I3016" s="10"/>
      <c r="J3016" s="10"/>
      <c r="K3016" s="11"/>
      <c r="L3016" s="11"/>
      <c r="M3016" s="12"/>
      <c r="N3016" s="12"/>
      <c r="O3016" s="12"/>
      <c r="P3016" s="12"/>
      <c r="Q3016" s="12"/>
      <c r="R3016" s="12"/>
      <c r="S3016" s="12"/>
      <c r="T3016" s="12"/>
      <c r="U3016" s="12"/>
      <c r="V3016" s="12"/>
      <c r="W3016" s="12"/>
      <c r="X3016" s="12"/>
      <c r="Y3016" s="12"/>
      <c r="Z3016" s="12"/>
      <c r="AA3016" s="12"/>
      <c r="AB3016" s="12"/>
      <c r="AC3016" s="12"/>
      <c r="AD3016" s="12"/>
      <c r="AE3016" s="12"/>
      <c r="AF3016" s="12"/>
      <c r="AG3016" s="12"/>
      <c r="AH3016" s="12"/>
      <c r="AI3016" s="12"/>
      <c r="AJ3016" s="12"/>
      <c r="AK3016" s="12"/>
      <c r="AL3016" s="12"/>
      <c r="AM3016" s="12"/>
      <c r="AN3016" s="12"/>
      <c r="AO3016" s="12"/>
      <c r="AP3016" s="12"/>
      <c r="AQ3016" s="12"/>
      <c r="AR3016" s="12"/>
      <c r="AS3016" s="12"/>
      <c r="AT3016" s="12"/>
      <c r="AU3016" s="12"/>
      <c r="AV3016" s="12"/>
      <c r="AW3016" s="12"/>
      <c r="AX3016" s="12"/>
      <c r="AY3016" s="12"/>
      <c r="AZ3016" s="12"/>
      <c r="BA3016" s="12"/>
      <c r="BB3016" s="12"/>
      <c r="BC3016" s="12"/>
      <c r="BD3016" s="12"/>
      <c r="BE3016" s="12"/>
      <c r="BF3016" s="12"/>
      <c r="BG3016" s="12"/>
      <c r="BH3016" s="12"/>
      <c r="BI3016" s="12"/>
      <c r="BJ3016" s="13"/>
      <c r="BK3016" s="13"/>
      <c r="BL3016" s="13"/>
      <c r="BM3016" s="13"/>
      <c r="BN3016" s="13"/>
    </row>
    <row r="3017" spans="4:66" x14ac:dyDescent="0.25">
      <c r="D3017"/>
      <c r="E3017" s="10"/>
      <c r="F3017" s="10"/>
      <c r="G3017" s="10"/>
      <c r="H3017" s="10"/>
      <c r="I3017" s="10"/>
      <c r="J3017" s="10"/>
      <c r="K3017" s="11"/>
      <c r="L3017" s="11"/>
      <c r="M3017" s="12"/>
      <c r="N3017" s="12"/>
      <c r="O3017" s="12"/>
      <c r="P3017" s="12"/>
      <c r="Q3017" s="12"/>
      <c r="R3017" s="12"/>
      <c r="S3017" s="12"/>
      <c r="T3017" s="12"/>
      <c r="U3017" s="12"/>
      <c r="V3017" s="12"/>
      <c r="W3017" s="12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2"/>
      <c r="AS3017" s="12"/>
      <c r="AT3017" s="12"/>
      <c r="AU3017" s="12"/>
      <c r="AV3017" s="12"/>
      <c r="AW3017" s="12"/>
      <c r="AX3017" s="12"/>
      <c r="AY3017" s="12"/>
      <c r="AZ3017" s="12"/>
      <c r="BA3017" s="12"/>
      <c r="BB3017" s="12"/>
      <c r="BC3017" s="12"/>
      <c r="BD3017" s="12"/>
      <c r="BE3017" s="12"/>
      <c r="BF3017" s="12"/>
      <c r="BG3017" s="12"/>
      <c r="BH3017" s="12"/>
      <c r="BI3017" s="12"/>
      <c r="BJ3017" s="13"/>
      <c r="BK3017" s="13"/>
      <c r="BL3017" s="13"/>
      <c r="BM3017" s="13"/>
      <c r="BN3017" s="13"/>
    </row>
    <row r="3018" spans="4:66" x14ac:dyDescent="0.25">
      <c r="D3018"/>
      <c r="E3018" s="10"/>
      <c r="F3018" s="10"/>
      <c r="G3018" s="10"/>
      <c r="H3018" s="10"/>
      <c r="I3018" s="10"/>
      <c r="J3018" s="10"/>
      <c r="K3018" s="11"/>
      <c r="L3018" s="11"/>
      <c r="M3018" s="12"/>
      <c r="N3018" s="12"/>
      <c r="O3018" s="12"/>
      <c r="P3018" s="12"/>
      <c r="Q3018" s="12"/>
      <c r="R3018" s="12"/>
      <c r="S3018" s="12"/>
      <c r="T3018" s="12"/>
      <c r="U3018" s="12"/>
      <c r="V3018" s="12"/>
      <c r="W3018" s="12"/>
      <c r="X3018" s="12"/>
      <c r="Y3018" s="12"/>
      <c r="Z3018" s="12"/>
      <c r="AA3018" s="12"/>
      <c r="AB3018" s="12"/>
      <c r="AC3018" s="12"/>
      <c r="AD3018" s="12"/>
      <c r="AE3018" s="12"/>
      <c r="AF3018" s="12"/>
      <c r="AG3018" s="12"/>
      <c r="AH3018" s="12"/>
      <c r="AI3018" s="12"/>
      <c r="AJ3018" s="12"/>
      <c r="AK3018" s="12"/>
      <c r="AL3018" s="12"/>
      <c r="AM3018" s="12"/>
      <c r="AN3018" s="12"/>
      <c r="AO3018" s="12"/>
      <c r="AP3018" s="12"/>
      <c r="AQ3018" s="12"/>
      <c r="AR3018" s="12"/>
      <c r="AS3018" s="12"/>
      <c r="AT3018" s="12"/>
      <c r="AU3018" s="12"/>
      <c r="AV3018" s="12"/>
      <c r="AW3018" s="12"/>
      <c r="AX3018" s="12"/>
      <c r="AY3018" s="12"/>
      <c r="AZ3018" s="12"/>
      <c r="BA3018" s="12"/>
      <c r="BB3018" s="12"/>
      <c r="BC3018" s="12"/>
      <c r="BD3018" s="12"/>
      <c r="BE3018" s="12"/>
      <c r="BF3018" s="12"/>
      <c r="BG3018" s="12"/>
      <c r="BH3018" s="12"/>
      <c r="BI3018" s="12"/>
      <c r="BJ3018" s="13"/>
      <c r="BK3018" s="13"/>
      <c r="BL3018" s="13"/>
      <c r="BM3018" s="13"/>
      <c r="BN3018" s="13"/>
    </row>
    <row r="3019" spans="4:66" x14ac:dyDescent="0.25">
      <c r="D3019"/>
      <c r="E3019" s="10"/>
      <c r="F3019" s="10"/>
      <c r="G3019" s="10"/>
      <c r="H3019" s="10"/>
      <c r="I3019" s="10"/>
      <c r="J3019" s="10"/>
      <c r="K3019" s="11"/>
      <c r="L3019" s="11"/>
      <c r="M3019" s="12"/>
      <c r="N3019" s="12"/>
      <c r="O3019" s="12"/>
      <c r="P3019" s="12"/>
      <c r="Q3019" s="12"/>
      <c r="R3019" s="12"/>
      <c r="S3019" s="12"/>
      <c r="T3019" s="12"/>
      <c r="U3019" s="12"/>
      <c r="V3019" s="12"/>
      <c r="W3019" s="12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2"/>
      <c r="AS3019" s="12"/>
      <c r="AT3019" s="12"/>
      <c r="AU3019" s="12"/>
      <c r="AV3019" s="12"/>
      <c r="AW3019" s="12"/>
      <c r="AX3019" s="12"/>
      <c r="AY3019" s="12"/>
      <c r="AZ3019" s="12"/>
      <c r="BA3019" s="12"/>
      <c r="BB3019" s="12"/>
      <c r="BC3019" s="12"/>
      <c r="BD3019" s="12"/>
      <c r="BE3019" s="12"/>
      <c r="BF3019" s="12"/>
      <c r="BG3019" s="12"/>
      <c r="BH3019" s="12"/>
      <c r="BI3019" s="12"/>
      <c r="BJ3019" s="13"/>
      <c r="BK3019" s="13"/>
      <c r="BL3019" s="13"/>
      <c r="BM3019" s="13"/>
      <c r="BN3019" s="13"/>
    </row>
    <row r="3020" spans="4:66" x14ac:dyDescent="0.25">
      <c r="D3020"/>
      <c r="E3020" s="10"/>
      <c r="F3020" s="10"/>
      <c r="G3020" s="10"/>
      <c r="H3020" s="10"/>
      <c r="I3020" s="10"/>
      <c r="J3020" s="10"/>
      <c r="K3020" s="11"/>
      <c r="L3020" s="11"/>
      <c r="M3020" s="12"/>
      <c r="N3020" s="12"/>
      <c r="O3020" s="12"/>
      <c r="P3020" s="12"/>
      <c r="Q3020" s="12"/>
      <c r="R3020" s="12"/>
      <c r="S3020" s="12"/>
      <c r="T3020" s="12"/>
      <c r="U3020" s="12"/>
      <c r="V3020" s="12"/>
      <c r="W3020" s="12"/>
      <c r="X3020" s="12"/>
      <c r="Y3020" s="12"/>
      <c r="Z3020" s="12"/>
      <c r="AA3020" s="12"/>
      <c r="AB3020" s="12"/>
      <c r="AC3020" s="12"/>
      <c r="AD3020" s="12"/>
      <c r="AE3020" s="12"/>
      <c r="AF3020" s="12"/>
      <c r="AG3020" s="12"/>
      <c r="AH3020" s="12"/>
      <c r="AI3020" s="12"/>
      <c r="AJ3020" s="12"/>
      <c r="AK3020" s="12"/>
      <c r="AL3020" s="12"/>
      <c r="AM3020" s="12"/>
      <c r="AN3020" s="12"/>
      <c r="AO3020" s="12"/>
      <c r="AP3020" s="12"/>
      <c r="AQ3020" s="12"/>
      <c r="AR3020" s="12"/>
      <c r="AS3020" s="12"/>
      <c r="AT3020" s="12"/>
      <c r="AU3020" s="12"/>
      <c r="AV3020" s="12"/>
      <c r="AW3020" s="12"/>
      <c r="AX3020" s="12"/>
      <c r="AY3020" s="12"/>
      <c r="AZ3020" s="12"/>
      <c r="BA3020" s="12"/>
      <c r="BB3020" s="12"/>
      <c r="BC3020" s="12"/>
      <c r="BD3020" s="12"/>
      <c r="BE3020" s="12"/>
      <c r="BF3020" s="12"/>
      <c r="BG3020" s="12"/>
      <c r="BH3020" s="12"/>
      <c r="BI3020" s="12"/>
      <c r="BJ3020" s="13"/>
      <c r="BK3020" s="13"/>
      <c r="BL3020" s="13"/>
      <c r="BM3020" s="13"/>
      <c r="BN3020" s="13"/>
    </row>
    <row r="3021" spans="4:66" x14ac:dyDescent="0.25">
      <c r="D3021"/>
      <c r="E3021" s="10"/>
      <c r="F3021" s="10"/>
      <c r="G3021" s="10"/>
      <c r="H3021" s="10"/>
      <c r="I3021" s="10"/>
      <c r="J3021" s="10"/>
      <c r="K3021" s="11"/>
      <c r="L3021" s="11"/>
      <c r="M3021" s="12"/>
      <c r="N3021" s="12"/>
      <c r="O3021" s="12"/>
      <c r="P3021" s="12"/>
      <c r="Q3021" s="12"/>
      <c r="R3021" s="12"/>
      <c r="S3021" s="12"/>
      <c r="T3021" s="12"/>
      <c r="U3021" s="12"/>
      <c r="V3021" s="12"/>
      <c r="W3021" s="12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2"/>
      <c r="AS3021" s="12"/>
      <c r="AT3021" s="12"/>
      <c r="AU3021" s="12"/>
      <c r="AV3021" s="12"/>
      <c r="AW3021" s="12"/>
      <c r="AX3021" s="12"/>
      <c r="AY3021" s="12"/>
      <c r="AZ3021" s="12"/>
      <c r="BA3021" s="12"/>
      <c r="BB3021" s="12"/>
      <c r="BC3021" s="12"/>
      <c r="BD3021" s="12"/>
      <c r="BE3021" s="12"/>
      <c r="BF3021" s="12"/>
      <c r="BG3021" s="12"/>
      <c r="BH3021" s="12"/>
      <c r="BI3021" s="12"/>
      <c r="BJ3021" s="13"/>
      <c r="BK3021" s="13"/>
      <c r="BL3021" s="13"/>
      <c r="BM3021" s="13"/>
      <c r="BN3021" s="13"/>
    </row>
    <row r="3022" spans="4:66" x14ac:dyDescent="0.25">
      <c r="D3022"/>
      <c r="E3022" s="10"/>
      <c r="F3022" s="10"/>
      <c r="G3022" s="10"/>
      <c r="H3022" s="10"/>
      <c r="I3022" s="10"/>
      <c r="J3022" s="10"/>
      <c r="K3022" s="11"/>
      <c r="L3022" s="11"/>
      <c r="M3022" s="12"/>
      <c r="N3022" s="12"/>
      <c r="O3022" s="12"/>
      <c r="P3022" s="12"/>
      <c r="Q3022" s="12"/>
      <c r="R3022" s="12"/>
      <c r="S3022" s="12"/>
      <c r="T3022" s="12"/>
      <c r="U3022" s="12"/>
      <c r="V3022" s="12"/>
      <c r="W3022" s="12"/>
      <c r="X3022" s="12"/>
      <c r="Y3022" s="12"/>
      <c r="Z3022" s="12"/>
      <c r="AA3022" s="12"/>
      <c r="AB3022" s="12"/>
      <c r="AC3022" s="12"/>
      <c r="AD3022" s="12"/>
      <c r="AE3022" s="12"/>
      <c r="AF3022" s="12"/>
      <c r="AG3022" s="12"/>
      <c r="AH3022" s="12"/>
      <c r="AI3022" s="12"/>
      <c r="AJ3022" s="12"/>
      <c r="AK3022" s="12"/>
      <c r="AL3022" s="12"/>
      <c r="AM3022" s="12"/>
      <c r="AN3022" s="12"/>
      <c r="AO3022" s="12"/>
      <c r="AP3022" s="12"/>
      <c r="AQ3022" s="12"/>
      <c r="AR3022" s="12"/>
      <c r="AS3022" s="12"/>
      <c r="AT3022" s="12"/>
      <c r="AU3022" s="12"/>
      <c r="AV3022" s="12"/>
      <c r="AW3022" s="12"/>
      <c r="AX3022" s="12"/>
      <c r="AY3022" s="12"/>
      <c r="AZ3022" s="12"/>
      <c r="BA3022" s="12"/>
      <c r="BB3022" s="12"/>
      <c r="BC3022" s="12"/>
      <c r="BD3022" s="12"/>
      <c r="BE3022" s="12"/>
      <c r="BF3022" s="12"/>
      <c r="BG3022" s="12"/>
      <c r="BH3022" s="12"/>
      <c r="BI3022" s="12"/>
      <c r="BJ3022" s="13"/>
      <c r="BK3022" s="13"/>
      <c r="BL3022" s="13"/>
      <c r="BM3022" s="13"/>
      <c r="BN3022" s="13"/>
    </row>
    <row r="3023" spans="4:66" x14ac:dyDescent="0.25">
      <c r="D3023"/>
      <c r="E3023" s="10"/>
      <c r="F3023" s="10"/>
      <c r="G3023" s="10"/>
      <c r="H3023" s="10"/>
      <c r="I3023" s="10"/>
      <c r="J3023" s="10"/>
      <c r="K3023" s="11"/>
      <c r="L3023" s="11"/>
      <c r="M3023" s="12"/>
      <c r="N3023" s="12"/>
      <c r="O3023" s="12"/>
      <c r="P3023" s="12"/>
      <c r="Q3023" s="12"/>
      <c r="R3023" s="12"/>
      <c r="S3023" s="12"/>
      <c r="T3023" s="12"/>
      <c r="U3023" s="12"/>
      <c r="V3023" s="12"/>
      <c r="W3023" s="12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2"/>
      <c r="AS3023" s="12"/>
      <c r="AT3023" s="12"/>
      <c r="AU3023" s="12"/>
      <c r="AV3023" s="12"/>
      <c r="AW3023" s="12"/>
      <c r="AX3023" s="12"/>
      <c r="AY3023" s="12"/>
      <c r="AZ3023" s="12"/>
      <c r="BA3023" s="12"/>
      <c r="BB3023" s="12"/>
      <c r="BC3023" s="12"/>
      <c r="BD3023" s="12"/>
      <c r="BE3023" s="12"/>
      <c r="BF3023" s="12"/>
      <c r="BG3023" s="12"/>
      <c r="BH3023" s="12"/>
      <c r="BI3023" s="12"/>
      <c r="BJ3023" s="13"/>
      <c r="BK3023" s="13"/>
      <c r="BL3023" s="13"/>
      <c r="BM3023" s="13"/>
      <c r="BN3023" s="13"/>
    </row>
    <row r="3024" spans="4:66" x14ac:dyDescent="0.25">
      <c r="D3024"/>
      <c r="E3024" s="10"/>
      <c r="F3024" s="10"/>
      <c r="G3024" s="10"/>
      <c r="H3024" s="10"/>
      <c r="I3024" s="10"/>
      <c r="J3024" s="10"/>
      <c r="K3024" s="11"/>
      <c r="L3024" s="11"/>
      <c r="M3024" s="12"/>
      <c r="N3024" s="12"/>
      <c r="O3024" s="12"/>
      <c r="P3024" s="12"/>
      <c r="Q3024" s="12"/>
      <c r="R3024" s="12"/>
      <c r="S3024" s="12"/>
      <c r="T3024" s="12"/>
      <c r="U3024" s="12"/>
      <c r="V3024" s="12"/>
      <c r="W3024" s="12"/>
      <c r="X3024" s="12"/>
      <c r="Y3024" s="12"/>
      <c r="Z3024" s="12"/>
      <c r="AA3024" s="12"/>
      <c r="AB3024" s="12"/>
      <c r="AC3024" s="12"/>
      <c r="AD3024" s="12"/>
      <c r="AE3024" s="12"/>
      <c r="AF3024" s="12"/>
      <c r="AG3024" s="12"/>
      <c r="AH3024" s="12"/>
      <c r="AI3024" s="12"/>
      <c r="AJ3024" s="12"/>
      <c r="AK3024" s="12"/>
      <c r="AL3024" s="12"/>
      <c r="AM3024" s="12"/>
      <c r="AN3024" s="12"/>
      <c r="AO3024" s="12"/>
      <c r="AP3024" s="12"/>
      <c r="AQ3024" s="12"/>
      <c r="AR3024" s="12"/>
      <c r="AS3024" s="12"/>
      <c r="AT3024" s="12"/>
      <c r="AU3024" s="12"/>
      <c r="AV3024" s="12"/>
      <c r="AW3024" s="12"/>
      <c r="AX3024" s="12"/>
      <c r="AY3024" s="12"/>
      <c r="AZ3024" s="12"/>
      <c r="BA3024" s="12"/>
      <c r="BB3024" s="12"/>
      <c r="BC3024" s="12"/>
      <c r="BD3024" s="12"/>
      <c r="BE3024" s="12"/>
      <c r="BF3024" s="12"/>
      <c r="BG3024" s="12"/>
      <c r="BH3024" s="12"/>
      <c r="BI3024" s="12"/>
      <c r="BJ3024" s="13"/>
      <c r="BK3024" s="13"/>
      <c r="BL3024" s="13"/>
      <c r="BM3024" s="13"/>
      <c r="BN3024" s="13"/>
    </row>
    <row r="3025" spans="4:66" x14ac:dyDescent="0.25">
      <c r="D3025"/>
      <c r="E3025" s="10"/>
      <c r="F3025" s="10"/>
      <c r="G3025" s="10"/>
      <c r="H3025" s="10"/>
      <c r="I3025" s="10"/>
      <c r="J3025" s="10"/>
      <c r="K3025" s="11"/>
      <c r="L3025" s="11"/>
      <c r="M3025" s="12"/>
      <c r="N3025" s="12"/>
      <c r="O3025" s="12"/>
      <c r="P3025" s="12"/>
      <c r="Q3025" s="12"/>
      <c r="R3025" s="12"/>
      <c r="S3025" s="12"/>
      <c r="T3025" s="12"/>
      <c r="U3025" s="12"/>
      <c r="V3025" s="12"/>
      <c r="W3025" s="12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2"/>
      <c r="AS3025" s="12"/>
      <c r="AT3025" s="12"/>
      <c r="AU3025" s="12"/>
      <c r="AV3025" s="12"/>
      <c r="AW3025" s="12"/>
      <c r="AX3025" s="12"/>
      <c r="AY3025" s="12"/>
      <c r="AZ3025" s="12"/>
      <c r="BA3025" s="12"/>
      <c r="BB3025" s="12"/>
      <c r="BC3025" s="12"/>
      <c r="BD3025" s="12"/>
      <c r="BE3025" s="12"/>
      <c r="BF3025" s="12"/>
      <c r="BG3025" s="12"/>
      <c r="BH3025" s="12"/>
      <c r="BI3025" s="12"/>
      <c r="BJ3025" s="13"/>
      <c r="BK3025" s="13"/>
      <c r="BL3025" s="13"/>
      <c r="BM3025" s="13"/>
      <c r="BN3025" s="13"/>
    </row>
    <row r="3026" spans="4:66" x14ac:dyDescent="0.25">
      <c r="D3026"/>
      <c r="E3026" s="10"/>
      <c r="F3026" s="10"/>
      <c r="G3026" s="10"/>
      <c r="H3026" s="10"/>
      <c r="I3026" s="10"/>
      <c r="J3026" s="10"/>
      <c r="K3026" s="11"/>
      <c r="L3026" s="11"/>
      <c r="M3026" s="12"/>
      <c r="N3026" s="12"/>
      <c r="O3026" s="12"/>
      <c r="P3026" s="12"/>
      <c r="Q3026" s="12"/>
      <c r="R3026" s="12"/>
      <c r="S3026" s="12"/>
      <c r="T3026" s="12"/>
      <c r="U3026" s="12"/>
      <c r="V3026" s="12"/>
      <c r="W3026" s="12"/>
      <c r="X3026" s="12"/>
      <c r="Y3026" s="12"/>
      <c r="Z3026" s="12"/>
      <c r="AA3026" s="12"/>
      <c r="AB3026" s="12"/>
      <c r="AC3026" s="12"/>
      <c r="AD3026" s="12"/>
      <c r="AE3026" s="12"/>
      <c r="AF3026" s="12"/>
      <c r="AG3026" s="12"/>
      <c r="AH3026" s="12"/>
      <c r="AI3026" s="12"/>
      <c r="AJ3026" s="12"/>
      <c r="AK3026" s="12"/>
      <c r="AL3026" s="12"/>
      <c r="AM3026" s="12"/>
      <c r="AN3026" s="12"/>
      <c r="AO3026" s="12"/>
      <c r="AP3026" s="12"/>
      <c r="AQ3026" s="12"/>
      <c r="AR3026" s="12"/>
      <c r="AS3026" s="12"/>
      <c r="AT3026" s="12"/>
      <c r="AU3026" s="12"/>
      <c r="AV3026" s="12"/>
      <c r="AW3026" s="12"/>
      <c r="AX3026" s="12"/>
      <c r="AY3026" s="12"/>
      <c r="AZ3026" s="12"/>
      <c r="BA3026" s="12"/>
      <c r="BB3026" s="12"/>
      <c r="BC3026" s="12"/>
      <c r="BD3026" s="12"/>
      <c r="BE3026" s="12"/>
      <c r="BF3026" s="12"/>
      <c r="BG3026" s="12"/>
      <c r="BH3026" s="12"/>
      <c r="BI3026" s="12"/>
      <c r="BJ3026" s="13"/>
      <c r="BK3026" s="13"/>
      <c r="BL3026" s="13"/>
      <c r="BM3026" s="13"/>
      <c r="BN3026" s="13"/>
    </row>
    <row r="3027" spans="4:66" x14ac:dyDescent="0.25">
      <c r="D3027"/>
      <c r="E3027" s="10"/>
      <c r="F3027" s="10"/>
      <c r="G3027" s="10"/>
      <c r="H3027" s="10"/>
      <c r="I3027" s="10"/>
      <c r="J3027" s="10"/>
      <c r="K3027" s="11"/>
      <c r="L3027" s="11"/>
      <c r="M3027" s="12"/>
      <c r="N3027" s="12"/>
      <c r="O3027" s="12"/>
      <c r="P3027" s="12"/>
      <c r="Q3027" s="12"/>
      <c r="R3027" s="12"/>
      <c r="S3027" s="12"/>
      <c r="T3027" s="12"/>
      <c r="U3027" s="12"/>
      <c r="V3027" s="12"/>
      <c r="W3027" s="12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2"/>
      <c r="AS3027" s="12"/>
      <c r="AT3027" s="12"/>
      <c r="AU3027" s="12"/>
      <c r="AV3027" s="12"/>
      <c r="AW3027" s="12"/>
      <c r="AX3027" s="12"/>
      <c r="AY3027" s="12"/>
      <c r="AZ3027" s="12"/>
      <c r="BA3027" s="12"/>
      <c r="BB3027" s="12"/>
      <c r="BC3027" s="12"/>
      <c r="BD3027" s="12"/>
      <c r="BE3027" s="12"/>
      <c r="BF3027" s="12"/>
      <c r="BG3027" s="12"/>
      <c r="BH3027" s="12"/>
      <c r="BI3027" s="12"/>
      <c r="BJ3027" s="13"/>
      <c r="BK3027" s="13"/>
      <c r="BL3027" s="13"/>
      <c r="BM3027" s="13"/>
      <c r="BN3027" s="13"/>
    </row>
    <row r="3028" spans="4:66" x14ac:dyDescent="0.25">
      <c r="D3028"/>
      <c r="E3028" s="10"/>
      <c r="F3028" s="10"/>
      <c r="G3028" s="10"/>
      <c r="H3028" s="10"/>
      <c r="I3028" s="10"/>
      <c r="J3028" s="10"/>
      <c r="K3028" s="11"/>
      <c r="L3028" s="11"/>
      <c r="M3028" s="12"/>
      <c r="N3028" s="12"/>
      <c r="O3028" s="12"/>
      <c r="P3028" s="12"/>
      <c r="Q3028" s="12"/>
      <c r="R3028" s="12"/>
      <c r="S3028" s="12"/>
      <c r="T3028" s="12"/>
      <c r="U3028" s="12"/>
      <c r="V3028" s="12"/>
      <c r="W3028" s="12"/>
      <c r="X3028" s="12"/>
      <c r="Y3028" s="12"/>
      <c r="Z3028" s="12"/>
      <c r="AA3028" s="12"/>
      <c r="AB3028" s="12"/>
      <c r="AC3028" s="12"/>
      <c r="AD3028" s="12"/>
      <c r="AE3028" s="12"/>
      <c r="AF3028" s="12"/>
      <c r="AG3028" s="12"/>
      <c r="AH3028" s="12"/>
      <c r="AI3028" s="12"/>
      <c r="AJ3028" s="12"/>
      <c r="AK3028" s="12"/>
      <c r="AL3028" s="12"/>
      <c r="AM3028" s="12"/>
      <c r="AN3028" s="12"/>
      <c r="AO3028" s="12"/>
      <c r="AP3028" s="12"/>
      <c r="AQ3028" s="12"/>
      <c r="AR3028" s="12"/>
      <c r="AS3028" s="12"/>
      <c r="AT3028" s="12"/>
      <c r="AU3028" s="12"/>
      <c r="AV3028" s="12"/>
      <c r="AW3028" s="12"/>
      <c r="AX3028" s="12"/>
      <c r="AY3028" s="12"/>
      <c r="AZ3028" s="12"/>
      <c r="BA3028" s="12"/>
      <c r="BB3028" s="12"/>
      <c r="BC3028" s="12"/>
      <c r="BD3028" s="12"/>
      <c r="BE3028" s="12"/>
      <c r="BF3028" s="12"/>
      <c r="BG3028" s="12"/>
      <c r="BH3028" s="12"/>
      <c r="BI3028" s="12"/>
      <c r="BJ3028" s="13"/>
      <c r="BK3028" s="13"/>
      <c r="BL3028" s="13"/>
      <c r="BM3028" s="13"/>
      <c r="BN3028" s="13"/>
    </row>
    <row r="3029" spans="4:66" x14ac:dyDescent="0.25">
      <c r="D3029"/>
      <c r="E3029" s="10"/>
      <c r="F3029" s="10"/>
      <c r="G3029" s="10"/>
      <c r="H3029" s="10"/>
      <c r="I3029" s="10"/>
      <c r="J3029" s="10"/>
      <c r="K3029" s="11"/>
      <c r="L3029" s="11"/>
      <c r="M3029" s="12"/>
      <c r="N3029" s="12"/>
      <c r="O3029" s="12"/>
      <c r="P3029" s="12"/>
      <c r="Q3029" s="12"/>
      <c r="R3029" s="12"/>
      <c r="S3029" s="12"/>
      <c r="T3029" s="12"/>
      <c r="U3029" s="12"/>
      <c r="V3029" s="12"/>
      <c r="W3029" s="12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2"/>
      <c r="AS3029" s="12"/>
      <c r="AT3029" s="12"/>
      <c r="AU3029" s="12"/>
      <c r="AV3029" s="12"/>
      <c r="AW3029" s="12"/>
      <c r="AX3029" s="12"/>
      <c r="AY3029" s="12"/>
      <c r="AZ3029" s="12"/>
      <c r="BA3029" s="12"/>
      <c r="BB3029" s="12"/>
      <c r="BC3029" s="12"/>
      <c r="BD3029" s="12"/>
      <c r="BE3029" s="12"/>
      <c r="BF3029" s="12"/>
      <c r="BG3029" s="12"/>
      <c r="BH3029" s="12"/>
      <c r="BI3029" s="12"/>
      <c r="BJ3029" s="13"/>
      <c r="BK3029" s="13"/>
      <c r="BL3029" s="13"/>
      <c r="BM3029" s="13"/>
      <c r="BN3029" s="13"/>
    </row>
    <row r="3030" spans="4:66" x14ac:dyDescent="0.25">
      <c r="D3030"/>
      <c r="E3030" s="10"/>
      <c r="F3030" s="10"/>
      <c r="G3030" s="10"/>
      <c r="H3030" s="10"/>
      <c r="I3030" s="10"/>
      <c r="J3030" s="10"/>
      <c r="K3030" s="11"/>
      <c r="L3030" s="11"/>
      <c r="M3030" s="12"/>
      <c r="N3030" s="12"/>
      <c r="O3030" s="12"/>
      <c r="P3030" s="12"/>
      <c r="Q3030" s="12"/>
      <c r="R3030" s="12"/>
      <c r="S3030" s="12"/>
      <c r="T3030" s="12"/>
      <c r="U3030" s="12"/>
      <c r="V3030" s="12"/>
      <c r="W3030" s="12"/>
      <c r="X3030" s="12"/>
      <c r="Y3030" s="12"/>
      <c r="Z3030" s="12"/>
      <c r="AA3030" s="12"/>
      <c r="AB3030" s="12"/>
      <c r="AC3030" s="12"/>
      <c r="AD3030" s="12"/>
      <c r="AE3030" s="12"/>
      <c r="AF3030" s="12"/>
      <c r="AG3030" s="12"/>
      <c r="AH3030" s="12"/>
      <c r="AI3030" s="12"/>
      <c r="AJ3030" s="12"/>
      <c r="AK3030" s="12"/>
      <c r="AL3030" s="12"/>
      <c r="AM3030" s="12"/>
      <c r="AN3030" s="12"/>
      <c r="AO3030" s="12"/>
      <c r="AP3030" s="12"/>
      <c r="AQ3030" s="12"/>
      <c r="AR3030" s="12"/>
      <c r="AS3030" s="12"/>
      <c r="AT3030" s="12"/>
      <c r="AU3030" s="12"/>
      <c r="AV3030" s="12"/>
      <c r="AW3030" s="12"/>
      <c r="AX3030" s="12"/>
      <c r="AY3030" s="12"/>
      <c r="AZ3030" s="12"/>
      <c r="BA3030" s="12"/>
      <c r="BB3030" s="12"/>
      <c r="BC3030" s="12"/>
      <c r="BD3030" s="12"/>
      <c r="BE3030" s="12"/>
      <c r="BF3030" s="12"/>
      <c r="BG3030" s="12"/>
      <c r="BH3030" s="12"/>
      <c r="BI3030" s="12"/>
      <c r="BJ3030" s="13"/>
      <c r="BK3030" s="13"/>
      <c r="BL3030" s="13"/>
      <c r="BM3030" s="13"/>
      <c r="BN3030" s="13"/>
    </row>
    <row r="3031" spans="4:66" x14ac:dyDescent="0.25">
      <c r="D3031"/>
      <c r="E3031" s="10"/>
      <c r="F3031" s="10"/>
      <c r="G3031" s="10"/>
      <c r="H3031" s="10"/>
      <c r="I3031" s="10"/>
      <c r="J3031" s="10"/>
      <c r="K3031" s="11"/>
      <c r="L3031" s="11"/>
      <c r="M3031" s="12"/>
      <c r="N3031" s="12"/>
      <c r="O3031" s="12"/>
      <c r="P3031" s="12"/>
      <c r="Q3031" s="12"/>
      <c r="R3031" s="12"/>
      <c r="S3031" s="12"/>
      <c r="T3031" s="12"/>
      <c r="U3031" s="12"/>
      <c r="V3031" s="12"/>
      <c r="W3031" s="12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2"/>
      <c r="AS3031" s="12"/>
      <c r="AT3031" s="12"/>
      <c r="AU3031" s="12"/>
      <c r="AV3031" s="12"/>
      <c r="AW3031" s="12"/>
      <c r="AX3031" s="12"/>
      <c r="AY3031" s="12"/>
      <c r="AZ3031" s="12"/>
      <c r="BA3031" s="12"/>
      <c r="BB3031" s="12"/>
      <c r="BC3031" s="12"/>
      <c r="BD3031" s="12"/>
      <c r="BE3031" s="12"/>
      <c r="BF3031" s="12"/>
      <c r="BG3031" s="12"/>
      <c r="BH3031" s="12"/>
      <c r="BI3031" s="12"/>
      <c r="BJ3031" s="13"/>
      <c r="BK3031" s="13"/>
      <c r="BL3031" s="13"/>
      <c r="BM3031" s="13"/>
      <c r="BN3031" s="13"/>
    </row>
    <row r="3032" spans="4:66" x14ac:dyDescent="0.25">
      <c r="D3032"/>
      <c r="E3032" s="10"/>
      <c r="F3032" s="10"/>
      <c r="G3032" s="10"/>
      <c r="H3032" s="10"/>
      <c r="I3032" s="10"/>
      <c r="J3032" s="10"/>
      <c r="K3032" s="11"/>
      <c r="L3032" s="11"/>
      <c r="M3032" s="12"/>
      <c r="N3032" s="12"/>
      <c r="O3032" s="12"/>
      <c r="P3032" s="12"/>
      <c r="Q3032" s="12"/>
      <c r="R3032" s="12"/>
      <c r="S3032" s="12"/>
      <c r="T3032" s="12"/>
      <c r="U3032" s="12"/>
      <c r="V3032" s="12"/>
      <c r="W3032" s="12"/>
      <c r="X3032" s="12"/>
      <c r="Y3032" s="12"/>
      <c r="Z3032" s="12"/>
      <c r="AA3032" s="12"/>
      <c r="AB3032" s="12"/>
      <c r="AC3032" s="12"/>
      <c r="AD3032" s="12"/>
      <c r="AE3032" s="12"/>
      <c r="AF3032" s="12"/>
      <c r="AG3032" s="12"/>
      <c r="AH3032" s="12"/>
      <c r="AI3032" s="12"/>
      <c r="AJ3032" s="12"/>
      <c r="AK3032" s="12"/>
      <c r="AL3032" s="12"/>
      <c r="AM3032" s="12"/>
      <c r="AN3032" s="12"/>
      <c r="AO3032" s="12"/>
      <c r="AP3032" s="12"/>
      <c r="AQ3032" s="12"/>
      <c r="AR3032" s="12"/>
      <c r="AS3032" s="12"/>
      <c r="AT3032" s="12"/>
      <c r="AU3032" s="12"/>
      <c r="AV3032" s="12"/>
      <c r="AW3032" s="12"/>
      <c r="AX3032" s="12"/>
      <c r="AY3032" s="12"/>
      <c r="AZ3032" s="12"/>
      <c r="BA3032" s="12"/>
      <c r="BB3032" s="12"/>
      <c r="BC3032" s="12"/>
      <c r="BD3032" s="12"/>
      <c r="BE3032" s="12"/>
      <c r="BF3032" s="12"/>
      <c r="BG3032" s="12"/>
      <c r="BH3032" s="12"/>
      <c r="BI3032" s="12"/>
      <c r="BJ3032" s="13"/>
      <c r="BK3032" s="13"/>
      <c r="BL3032" s="13"/>
      <c r="BM3032" s="13"/>
      <c r="BN3032" s="13"/>
    </row>
    <row r="3033" spans="4:66" x14ac:dyDescent="0.25">
      <c r="D3033"/>
      <c r="E3033" s="10"/>
      <c r="F3033" s="10"/>
      <c r="G3033" s="10"/>
      <c r="H3033" s="10"/>
      <c r="I3033" s="10"/>
      <c r="J3033" s="10"/>
      <c r="K3033" s="11"/>
      <c r="L3033" s="11"/>
      <c r="M3033" s="12"/>
      <c r="N3033" s="12"/>
      <c r="O3033" s="12"/>
      <c r="P3033" s="12"/>
      <c r="Q3033" s="12"/>
      <c r="R3033" s="12"/>
      <c r="S3033" s="12"/>
      <c r="T3033" s="12"/>
      <c r="U3033" s="12"/>
      <c r="V3033" s="12"/>
      <c r="W3033" s="12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2"/>
      <c r="AS3033" s="12"/>
      <c r="AT3033" s="12"/>
      <c r="AU3033" s="12"/>
      <c r="AV3033" s="12"/>
      <c r="AW3033" s="12"/>
      <c r="AX3033" s="12"/>
      <c r="AY3033" s="12"/>
      <c r="AZ3033" s="12"/>
      <c r="BA3033" s="12"/>
      <c r="BB3033" s="12"/>
      <c r="BC3033" s="12"/>
      <c r="BD3033" s="12"/>
      <c r="BE3033" s="12"/>
      <c r="BF3033" s="12"/>
      <c r="BG3033" s="12"/>
      <c r="BH3033" s="12"/>
      <c r="BI3033" s="12"/>
      <c r="BJ3033" s="13"/>
      <c r="BK3033" s="13"/>
      <c r="BL3033" s="13"/>
      <c r="BM3033" s="13"/>
      <c r="BN3033" s="13"/>
    </row>
    <row r="3034" spans="4:66" x14ac:dyDescent="0.25">
      <c r="D3034"/>
      <c r="E3034" s="10"/>
      <c r="F3034" s="10"/>
      <c r="G3034" s="10"/>
      <c r="H3034" s="10"/>
      <c r="I3034" s="10"/>
      <c r="J3034" s="10"/>
      <c r="K3034" s="11"/>
      <c r="L3034" s="11"/>
      <c r="M3034" s="12"/>
      <c r="N3034" s="12"/>
      <c r="O3034" s="12"/>
      <c r="P3034" s="12"/>
      <c r="Q3034" s="12"/>
      <c r="R3034" s="12"/>
      <c r="S3034" s="12"/>
      <c r="T3034" s="12"/>
      <c r="U3034" s="12"/>
      <c r="V3034" s="12"/>
      <c r="W3034" s="12"/>
      <c r="X3034" s="12"/>
      <c r="Y3034" s="12"/>
      <c r="Z3034" s="12"/>
      <c r="AA3034" s="12"/>
      <c r="AB3034" s="12"/>
      <c r="AC3034" s="12"/>
      <c r="AD3034" s="12"/>
      <c r="AE3034" s="12"/>
      <c r="AF3034" s="12"/>
      <c r="AG3034" s="12"/>
      <c r="AH3034" s="12"/>
      <c r="AI3034" s="12"/>
      <c r="AJ3034" s="12"/>
      <c r="AK3034" s="12"/>
      <c r="AL3034" s="12"/>
      <c r="AM3034" s="12"/>
      <c r="AN3034" s="12"/>
      <c r="AO3034" s="12"/>
      <c r="AP3034" s="12"/>
      <c r="AQ3034" s="12"/>
      <c r="AR3034" s="12"/>
      <c r="AS3034" s="12"/>
      <c r="AT3034" s="12"/>
      <c r="AU3034" s="12"/>
      <c r="AV3034" s="12"/>
      <c r="AW3034" s="12"/>
      <c r="AX3034" s="12"/>
      <c r="AY3034" s="12"/>
      <c r="AZ3034" s="12"/>
      <c r="BA3034" s="12"/>
      <c r="BB3034" s="12"/>
      <c r="BC3034" s="12"/>
      <c r="BD3034" s="12"/>
      <c r="BE3034" s="12"/>
      <c r="BF3034" s="12"/>
      <c r="BG3034" s="12"/>
      <c r="BH3034" s="12"/>
      <c r="BI3034" s="12"/>
      <c r="BJ3034" s="13"/>
      <c r="BK3034" s="13"/>
      <c r="BL3034" s="13"/>
      <c r="BM3034" s="13"/>
      <c r="BN3034" s="13"/>
    </row>
    <row r="3035" spans="4:66" x14ac:dyDescent="0.25">
      <c r="D3035"/>
      <c r="E3035" s="10"/>
      <c r="F3035" s="10"/>
      <c r="G3035" s="10"/>
      <c r="H3035" s="10"/>
      <c r="I3035" s="10"/>
      <c r="J3035" s="10"/>
      <c r="K3035" s="11"/>
      <c r="L3035" s="11"/>
      <c r="M3035" s="12"/>
      <c r="N3035" s="12"/>
      <c r="O3035" s="12"/>
      <c r="P3035" s="12"/>
      <c r="Q3035" s="12"/>
      <c r="R3035" s="12"/>
      <c r="S3035" s="12"/>
      <c r="T3035" s="12"/>
      <c r="U3035" s="12"/>
      <c r="V3035" s="12"/>
      <c r="W3035" s="12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2"/>
      <c r="AS3035" s="12"/>
      <c r="AT3035" s="12"/>
      <c r="AU3035" s="12"/>
      <c r="AV3035" s="12"/>
      <c r="AW3035" s="12"/>
      <c r="AX3035" s="12"/>
      <c r="AY3035" s="12"/>
      <c r="AZ3035" s="12"/>
      <c r="BA3035" s="12"/>
      <c r="BB3035" s="12"/>
      <c r="BC3035" s="12"/>
      <c r="BD3035" s="12"/>
      <c r="BE3035" s="12"/>
      <c r="BF3035" s="12"/>
      <c r="BG3035" s="12"/>
      <c r="BH3035" s="12"/>
      <c r="BI3035" s="12"/>
      <c r="BJ3035" s="13"/>
      <c r="BK3035" s="13"/>
      <c r="BL3035" s="13"/>
      <c r="BM3035" s="13"/>
      <c r="BN3035" s="13"/>
    </row>
    <row r="3036" spans="4:66" x14ac:dyDescent="0.25">
      <c r="D3036"/>
      <c r="E3036" s="10"/>
      <c r="F3036" s="10"/>
      <c r="G3036" s="10"/>
      <c r="H3036" s="10"/>
      <c r="I3036" s="10"/>
      <c r="J3036" s="10"/>
      <c r="K3036" s="11"/>
      <c r="L3036" s="11"/>
      <c r="M3036" s="12"/>
      <c r="N3036" s="12"/>
      <c r="O3036" s="12"/>
      <c r="P3036" s="12"/>
      <c r="Q3036" s="12"/>
      <c r="R3036" s="12"/>
      <c r="S3036" s="12"/>
      <c r="T3036" s="12"/>
      <c r="U3036" s="12"/>
      <c r="V3036" s="12"/>
      <c r="W3036" s="12"/>
      <c r="X3036" s="12"/>
      <c r="Y3036" s="12"/>
      <c r="Z3036" s="12"/>
      <c r="AA3036" s="12"/>
      <c r="AB3036" s="12"/>
      <c r="AC3036" s="12"/>
      <c r="AD3036" s="12"/>
      <c r="AE3036" s="12"/>
      <c r="AF3036" s="12"/>
      <c r="AG3036" s="12"/>
      <c r="AH3036" s="12"/>
      <c r="AI3036" s="12"/>
      <c r="AJ3036" s="12"/>
      <c r="AK3036" s="12"/>
      <c r="AL3036" s="12"/>
      <c r="AM3036" s="12"/>
      <c r="AN3036" s="12"/>
      <c r="AO3036" s="12"/>
      <c r="AP3036" s="12"/>
      <c r="AQ3036" s="12"/>
      <c r="AR3036" s="12"/>
      <c r="AS3036" s="12"/>
      <c r="AT3036" s="12"/>
      <c r="AU3036" s="12"/>
      <c r="AV3036" s="12"/>
      <c r="AW3036" s="12"/>
      <c r="AX3036" s="12"/>
      <c r="AY3036" s="12"/>
      <c r="AZ3036" s="12"/>
      <c r="BA3036" s="12"/>
      <c r="BB3036" s="12"/>
      <c r="BC3036" s="12"/>
      <c r="BD3036" s="12"/>
      <c r="BE3036" s="12"/>
      <c r="BF3036" s="12"/>
      <c r="BG3036" s="12"/>
      <c r="BH3036" s="12"/>
      <c r="BI3036" s="12"/>
      <c r="BJ3036" s="13"/>
      <c r="BK3036" s="13"/>
      <c r="BL3036" s="13"/>
      <c r="BM3036" s="13"/>
      <c r="BN3036" s="13"/>
    </row>
    <row r="3037" spans="4:66" x14ac:dyDescent="0.25">
      <c r="D3037"/>
      <c r="E3037" s="10"/>
      <c r="F3037" s="10"/>
      <c r="G3037" s="10"/>
      <c r="H3037" s="10"/>
      <c r="I3037" s="10"/>
      <c r="J3037" s="10"/>
      <c r="K3037" s="11"/>
      <c r="L3037" s="11"/>
      <c r="M3037" s="12"/>
      <c r="N3037" s="12"/>
      <c r="O3037" s="12"/>
      <c r="P3037" s="12"/>
      <c r="Q3037" s="12"/>
      <c r="R3037" s="12"/>
      <c r="S3037" s="12"/>
      <c r="T3037" s="12"/>
      <c r="U3037" s="12"/>
      <c r="V3037" s="12"/>
      <c r="W3037" s="12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2"/>
      <c r="AS3037" s="12"/>
      <c r="AT3037" s="12"/>
      <c r="AU3037" s="12"/>
      <c r="AV3037" s="12"/>
      <c r="AW3037" s="12"/>
      <c r="AX3037" s="12"/>
      <c r="AY3037" s="12"/>
      <c r="AZ3037" s="12"/>
      <c r="BA3037" s="12"/>
      <c r="BB3037" s="12"/>
      <c r="BC3037" s="12"/>
      <c r="BD3037" s="12"/>
      <c r="BE3037" s="12"/>
      <c r="BF3037" s="12"/>
      <c r="BG3037" s="12"/>
      <c r="BH3037" s="12"/>
      <c r="BI3037" s="12"/>
      <c r="BJ3037" s="13"/>
      <c r="BK3037" s="13"/>
      <c r="BL3037" s="13"/>
      <c r="BM3037" s="13"/>
      <c r="BN3037" s="13"/>
    </row>
    <row r="3038" spans="4:66" x14ac:dyDescent="0.25">
      <c r="D3038"/>
      <c r="E3038" s="10"/>
      <c r="F3038" s="10"/>
      <c r="G3038" s="10"/>
      <c r="H3038" s="10"/>
      <c r="I3038" s="10"/>
      <c r="J3038" s="10"/>
      <c r="K3038" s="11"/>
      <c r="L3038" s="11"/>
      <c r="M3038" s="12"/>
      <c r="N3038" s="12"/>
      <c r="O3038" s="12"/>
      <c r="P3038" s="12"/>
      <c r="Q3038" s="12"/>
      <c r="R3038" s="12"/>
      <c r="S3038" s="12"/>
      <c r="T3038" s="12"/>
      <c r="U3038" s="12"/>
      <c r="V3038" s="12"/>
      <c r="W3038" s="12"/>
      <c r="X3038" s="12"/>
      <c r="Y3038" s="12"/>
      <c r="Z3038" s="12"/>
      <c r="AA3038" s="12"/>
      <c r="AB3038" s="12"/>
      <c r="AC3038" s="12"/>
      <c r="AD3038" s="12"/>
      <c r="AE3038" s="12"/>
      <c r="AF3038" s="12"/>
      <c r="AG3038" s="12"/>
      <c r="AH3038" s="12"/>
      <c r="AI3038" s="12"/>
      <c r="AJ3038" s="12"/>
      <c r="AK3038" s="12"/>
      <c r="AL3038" s="12"/>
      <c r="AM3038" s="12"/>
      <c r="AN3038" s="12"/>
      <c r="AO3038" s="12"/>
      <c r="AP3038" s="12"/>
      <c r="AQ3038" s="12"/>
      <c r="AR3038" s="12"/>
      <c r="AS3038" s="12"/>
      <c r="AT3038" s="12"/>
      <c r="AU3038" s="12"/>
      <c r="AV3038" s="12"/>
      <c r="AW3038" s="12"/>
      <c r="AX3038" s="12"/>
      <c r="AY3038" s="12"/>
      <c r="AZ3038" s="12"/>
      <c r="BA3038" s="12"/>
      <c r="BB3038" s="12"/>
      <c r="BC3038" s="12"/>
      <c r="BD3038" s="12"/>
      <c r="BE3038" s="12"/>
      <c r="BF3038" s="12"/>
      <c r="BG3038" s="12"/>
      <c r="BH3038" s="12"/>
      <c r="BI3038" s="12"/>
      <c r="BJ3038" s="13"/>
      <c r="BK3038" s="13"/>
      <c r="BL3038" s="13"/>
      <c r="BM3038" s="13"/>
      <c r="BN3038" s="13"/>
    </row>
    <row r="3039" spans="4:66" x14ac:dyDescent="0.25">
      <c r="D3039"/>
      <c r="E3039" s="10"/>
      <c r="F3039" s="10"/>
      <c r="G3039" s="10"/>
      <c r="H3039" s="10"/>
      <c r="I3039" s="10"/>
      <c r="J3039" s="10"/>
      <c r="K3039" s="11"/>
      <c r="L3039" s="11"/>
      <c r="M3039" s="12"/>
      <c r="N3039" s="12"/>
      <c r="O3039" s="12"/>
      <c r="P3039" s="12"/>
      <c r="Q3039" s="12"/>
      <c r="R3039" s="12"/>
      <c r="S3039" s="12"/>
      <c r="T3039" s="12"/>
      <c r="U3039" s="12"/>
      <c r="V3039" s="12"/>
      <c r="W3039" s="12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2"/>
      <c r="AS3039" s="12"/>
      <c r="AT3039" s="12"/>
      <c r="AU3039" s="12"/>
      <c r="AV3039" s="12"/>
      <c r="AW3039" s="12"/>
      <c r="AX3039" s="12"/>
      <c r="AY3039" s="12"/>
      <c r="AZ3039" s="12"/>
      <c r="BA3039" s="12"/>
      <c r="BB3039" s="12"/>
      <c r="BC3039" s="12"/>
      <c r="BD3039" s="12"/>
      <c r="BE3039" s="12"/>
      <c r="BF3039" s="12"/>
      <c r="BG3039" s="12"/>
      <c r="BH3039" s="12"/>
      <c r="BI3039" s="12"/>
      <c r="BJ3039" s="13"/>
      <c r="BK3039" s="13"/>
      <c r="BL3039" s="13"/>
      <c r="BM3039" s="13"/>
      <c r="BN3039" s="13"/>
    </row>
    <row r="3040" spans="4:66" x14ac:dyDescent="0.25">
      <c r="D3040"/>
      <c r="E3040" s="10"/>
      <c r="F3040" s="10"/>
      <c r="G3040" s="10"/>
      <c r="H3040" s="10"/>
      <c r="I3040" s="10"/>
      <c r="J3040" s="10"/>
      <c r="K3040" s="11"/>
      <c r="L3040" s="11"/>
      <c r="M3040" s="12"/>
      <c r="N3040" s="12"/>
      <c r="O3040" s="12"/>
      <c r="P3040" s="12"/>
      <c r="Q3040" s="12"/>
      <c r="R3040" s="12"/>
      <c r="S3040" s="12"/>
      <c r="T3040" s="12"/>
      <c r="U3040" s="12"/>
      <c r="V3040" s="12"/>
      <c r="W3040" s="12"/>
      <c r="X3040" s="12"/>
      <c r="Y3040" s="12"/>
      <c r="Z3040" s="12"/>
      <c r="AA3040" s="12"/>
      <c r="AB3040" s="12"/>
      <c r="AC3040" s="12"/>
      <c r="AD3040" s="12"/>
      <c r="AE3040" s="12"/>
      <c r="AF3040" s="12"/>
      <c r="AG3040" s="12"/>
      <c r="AH3040" s="12"/>
      <c r="AI3040" s="12"/>
      <c r="AJ3040" s="12"/>
      <c r="AK3040" s="12"/>
      <c r="AL3040" s="12"/>
      <c r="AM3040" s="12"/>
      <c r="AN3040" s="12"/>
      <c r="AO3040" s="12"/>
      <c r="AP3040" s="12"/>
      <c r="AQ3040" s="12"/>
      <c r="AR3040" s="12"/>
      <c r="AS3040" s="12"/>
      <c r="AT3040" s="12"/>
      <c r="AU3040" s="12"/>
      <c r="AV3040" s="12"/>
      <c r="AW3040" s="12"/>
      <c r="AX3040" s="12"/>
      <c r="AY3040" s="12"/>
      <c r="AZ3040" s="12"/>
      <c r="BA3040" s="12"/>
      <c r="BB3040" s="12"/>
      <c r="BC3040" s="12"/>
      <c r="BD3040" s="12"/>
      <c r="BE3040" s="12"/>
      <c r="BF3040" s="12"/>
      <c r="BG3040" s="12"/>
      <c r="BH3040" s="12"/>
      <c r="BI3040" s="12"/>
      <c r="BJ3040" s="13"/>
      <c r="BK3040" s="13"/>
      <c r="BL3040" s="13"/>
      <c r="BM3040" s="13"/>
      <c r="BN3040" s="13"/>
    </row>
    <row r="3041" spans="4:66" x14ac:dyDescent="0.25">
      <c r="D3041"/>
      <c r="E3041" s="10"/>
      <c r="F3041" s="10"/>
      <c r="G3041" s="10"/>
      <c r="H3041" s="10"/>
      <c r="I3041" s="10"/>
      <c r="J3041" s="10"/>
      <c r="K3041" s="11"/>
      <c r="L3041" s="11"/>
      <c r="M3041" s="12"/>
      <c r="N3041" s="12"/>
      <c r="O3041" s="12"/>
      <c r="P3041" s="12"/>
      <c r="Q3041" s="12"/>
      <c r="R3041" s="12"/>
      <c r="S3041" s="12"/>
      <c r="T3041" s="12"/>
      <c r="U3041" s="12"/>
      <c r="V3041" s="12"/>
      <c r="W3041" s="12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2"/>
      <c r="AS3041" s="12"/>
      <c r="AT3041" s="12"/>
      <c r="AU3041" s="12"/>
      <c r="AV3041" s="12"/>
      <c r="AW3041" s="12"/>
      <c r="AX3041" s="12"/>
      <c r="AY3041" s="12"/>
      <c r="AZ3041" s="12"/>
      <c r="BA3041" s="12"/>
      <c r="BB3041" s="12"/>
      <c r="BC3041" s="12"/>
      <c r="BD3041" s="12"/>
      <c r="BE3041" s="12"/>
      <c r="BF3041" s="12"/>
      <c r="BG3041" s="12"/>
      <c r="BH3041" s="12"/>
      <c r="BI3041" s="12"/>
      <c r="BJ3041" s="13"/>
      <c r="BK3041" s="13"/>
      <c r="BL3041" s="13"/>
      <c r="BM3041" s="13"/>
      <c r="BN3041" s="13"/>
    </row>
    <row r="3042" spans="4:66" x14ac:dyDescent="0.25">
      <c r="D3042"/>
      <c r="E3042" s="10"/>
      <c r="F3042" s="10"/>
      <c r="G3042" s="10"/>
      <c r="H3042" s="10"/>
      <c r="I3042" s="10"/>
      <c r="J3042" s="10"/>
      <c r="K3042" s="11"/>
      <c r="L3042" s="11"/>
      <c r="M3042" s="12"/>
      <c r="N3042" s="12"/>
      <c r="O3042" s="12"/>
      <c r="P3042" s="12"/>
      <c r="Q3042" s="12"/>
      <c r="R3042" s="12"/>
      <c r="S3042" s="12"/>
      <c r="T3042" s="12"/>
      <c r="U3042" s="12"/>
      <c r="V3042" s="12"/>
      <c r="W3042" s="12"/>
      <c r="X3042" s="12"/>
      <c r="Y3042" s="12"/>
      <c r="Z3042" s="12"/>
      <c r="AA3042" s="12"/>
      <c r="AB3042" s="12"/>
      <c r="AC3042" s="12"/>
      <c r="AD3042" s="12"/>
      <c r="AE3042" s="12"/>
      <c r="AF3042" s="12"/>
      <c r="AG3042" s="12"/>
      <c r="AH3042" s="12"/>
      <c r="AI3042" s="12"/>
      <c r="AJ3042" s="12"/>
      <c r="AK3042" s="12"/>
      <c r="AL3042" s="12"/>
      <c r="AM3042" s="12"/>
      <c r="AN3042" s="12"/>
      <c r="AO3042" s="12"/>
      <c r="AP3042" s="12"/>
      <c r="AQ3042" s="12"/>
      <c r="AR3042" s="12"/>
      <c r="AS3042" s="12"/>
      <c r="AT3042" s="12"/>
      <c r="AU3042" s="12"/>
      <c r="AV3042" s="12"/>
      <c r="AW3042" s="12"/>
      <c r="AX3042" s="12"/>
      <c r="AY3042" s="12"/>
      <c r="AZ3042" s="12"/>
      <c r="BA3042" s="12"/>
      <c r="BB3042" s="12"/>
      <c r="BC3042" s="12"/>
      <c r="BD3042" s="12"/>
      <c r="BE3042" s="12"/>
      <c r="BF3042" s="12"/>
      <c r="BG3042" s="12"/>
      <c r="BH3042" s="12"/>
      <c r="BI3042" s="12"/>
      <c r="BJ3042" s="13"/>
      <c r="BK3042" s="13"/>
      <c r="BL3042" s="13"/>
      <c r="BM3042" s="13"/>
      <c r="BN3042" s="13"/>
    </row>
    <row r="3043" spans="4:66" x14ac:dyDescent="0.25">
      <c r="D3043"/>
      <c r="E3043" s="10"/>
      <c r="F3043" s="10"/>
      <c r="G3043" s="10"/>
      <c r="H3043" s="10"/>
      <c r="I3043" s="10"/>
      <c r="J3043" s="10"/>
      <c r="K3043" s="11"/>
      <c r="L3043" s="11"/>
      <c r="M3043" s="12"/>
      <c r="N3043" s="12"/>
      <c r="O3043" s="12"/>
      <c r="P3043" s="12"/>
      <c r="Q3043" s="12"/>
      <c r="R3043" s="12"/>
      <c r="S3043" s="12"/>
      <c r="T3043" s="12"/>
      <c r="U3043" s="12"/>
      <c r="V3043" s="12"/>
      <c r="W3043" s="12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2"/>
      <c r="AS3043" s="12"/>
      <c r="AT3043" s="12"/>
      <c r="AU3043" s="12"/>
      <c r="AV3043" s="12"/>
      <c r="AW3043" s="12"/>
      <c r="AX3043" s="12"/>
      <c r="AY3043" s="12"/>
      <c r="AZ3043" s="12"/>
      <c r="BA3043" s="12"/>
      <c r="BB3043" s="12"/>
      <c r="BC3043" s="12"/>
      <c r="BD3043" s="12"/>
      <c r="BE3043" s="12"/>
      <c r="BF3043" s="12"/>
      <c r="BG3043" s="12"/>
      <c r="BH3043" s="12"/>
      <c r="BI3043" s="12"/>
      <c r="BJ3043" s="13"/>
      <c r="BK3043" s="13"/>
      <c r="BL3043" s="13"/>
      <c r="BM3043" s="13"/>
      <c r="BN3043" s="13"/>
    </row>
    <row r="3044" spans="4:66" x14ac:dyDescent="0.25">
      <c r="D3044"/>
      <c r="E3044" s="10"/>
      <c r="F3044" s="10"/>
      <c r="G3044" s="10"/>
      <c r="H3044" s="10"/>
      <c r="I3044" s="10"/>
      <c r="J3044" s="10"/>
      <c r="K3044" s="11"/>
      <c r="L3044" s="11"/>
      <c r="M3044" s="12"/>
      <c r="N3044" s="12"/>
      <c r="O3044" s="12"/>
      <c r="P3044" s="12"/>
      <c r="Q3044" s="12"/>
      <c r="R3044" s="12"/>
      <c r="S3044" s="12"/>
      <c r="T3044" s="12"/>
      <c r="U3044" s="12"/>
      <c r="V3044" s="12"/>
      <c r="W3044" s="12"/>
      <c r="X3044" s="12"/>
      <c r="Y3044" s="12"/>
      <c r="Z3044" s="12"/>
      <c r="AA3044" s="12"/>
      <c r="AB3044" s="12"/>
      <c r="AC3044" s="12"/>
      <c r="AD3044" s="12"/>
      <c r="AE3044" s="12"/>
      <c r="AF3044" s="12"/>
      <c r="AG3044" s="12"/>
      <c r="AH3044" s="12"/>
      <c r="AI3044" s="12"/>
      <c r="AJ3044" s="12"/>
      <c r="AK3044" s="12"/>
      <c r="AL3044" s="12"/>
      <c r="AM3044" s="12"/>
      <c r="AN3044" s="12"/>
      <c r="AO3044" s="12"/>
      <c r="AP3044" s="12"/>
      <c r="AQ3044" s="12"/>
      <c r="AR3044" s="12"/>
      <c r="AS3044" s="12"/>
      <c r="AT3044" s="12"/>
      <c r="AU3044" s="12"/>
      <c r="AV3044" s="12"/>
      <c r="AW3044" s="12"/>
      <c r="AX3044" s="12"/>
      <c r="AY3044" s="12"/>
      <c r="AZ3044" s="12"/>
      <c r="BA3044" s="12"/>
      <c r="BB3044" s="12"/>
      <c r="BC3044" s="12"/>
      <c r="BD3044" s="12"/>
      <c r="BE3044" s="12"/>
      <c r="BF3044" s="12"/>
      <c r="BG3044" s="12"/>
      <c r="BH3044" s="12"/>
      <c r="BI3044" s="12"/>
      <c r="BJ3044" s="13"/>
      <c r="BK3044" s="13"/>
      <c r="BL3044" s="13"/>
      <c r="BM3044" s="13"/>
      <c r="BN3044" s="13"/>
    </row>
    <row r="3045" spans="4:66" x14ac:dyDescent="0.25">
      <c r="D3045"/>
      <c r="E3045" s="10"/>
      <c r="F3045" s="10"/>
      <c r="G3045" s="10"/>
      <c r="H3045" s="10"/>
      <c r="I3045" s="10"/>
      <c r="J3045" s="10"/>
      <c r="K3045" s="11"/>
      <c r="L3045" s="11"/>
      <c r="M3045" s="12"/>
      <c r="N3045" s="12"/>
      <c r="O3045" s="12"/>
      <c r="P3045" s="12"/>
      <c r="Q3045" s="12"/>
      <c r="R3045" s="12"/>
      <c r="S3045" s="12"/>
      <c r="T3045" s="12"/>
      <c r="U3045" s="12"/>
      <c r="V3045" s="12"/>
      <c r="W3045" s="12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2"/>
      <c r="AS3045" s="12"/>
      <c r="AT3045" s="12"/>
      <c r="AU3045" s="12"/>
      <c r="AV3045" s="12"/>
      <c r="AW3045" s="12"/>
      <c r="AX3045" s="12"/>
      <c r="AY3045" s="12"/>
      <c r="AZ3045" s="12"/>
      <c r="BA3045" s="12"/>
      <c r="BB3045" s="12"/>
      <c r="BC3045" s="12"/>
      <c r="BD3045" s="12"/>
      <c r="BE3045" s="12"/>
      <c r="BF3045" s="12"/>
      <c r="BG3045" s="12"/>
      <c r="BH3045" s="12"/>
      <c r="BI3045" s="12"/>
      <c r="BJ3045" s="13"/>
      <c r="BK3045" s="13"/>
      <c r="BL3045" s="13"/>
      <c r="BM3045" s="13"/>
      <c r="BN3045" s="13"/>
    </row>
    <row r="3046" spans="4:66" x14ac:dyDescent="0.25">
      <c r="D3046"/>
      <c r="E3046" s="10"/>
      <c r="F3046" s="10"/>
      <c r="G3046" s="10"/>
      <c r="H3046" s="10"/>
      <c r="I3046" s="10"/>
      <c r="J3046" s="10"/>
      <c r="K3046" s="11"/>
      <c r="L3046" s="11"/>
      <c r="M3046" s="12"/>
      <c r="N3046" s="12"/>
      <c r="O3046" s="12"/>
      <c r="P3046" s="12"/>
      <c r="Q3046" s="12"/>
      <c r="R3046" s="12"/>
      <c r="S3046" s="12"/>
      <c r="T3046" s="12"/>
      <c r="U3046" s="12"/>
      <c r="V3046" s="12"/>
      <c r="W3046" s="12"/>
      <c r="X3046" s="12"/>
      <c r="Y3046" s="12"/>
      <c r="Z3046" s="12"/>
      <c r="AA3046" s="12"/>
      <c r="AB3046" s="12"/>
      <c r="AC3046" s="12"/>
      <c r="AD3046" s="12"/>
      <c r="AE3046" s="12"/>
      <c r="AF3046" s="12"/>
      <c r="AG3046" s="12"/>
      <c r="AH3046" s="12"/>
      <c r="AI3046" s="12"/>
      <c r="AJ3046" s="12"/>
      <c r="AK3046" s="12"/>
      <c r="AL3046" s="12"/>
      <c r="AM3046" s="12"/>
      <c r="AN3046" s="12"/>
      <c r="AO3046" s="12"/>
      <c r="AP3046" s="12"/>
      <c r="AQ3046" s="12"/>
      <c r="AR3046" s="12"/>
      <c r="AS3046" s="12"/>
      <c r="AT3046" s="12"/>
      <c r="AU3046" s="12"/>
      <c r="AV3046" s="12"/>
      <c r="AW3046" s="12"/>
      <c r="AX3046" s="12"/>
      <c r="AY3046" s="12"/>
      <c r="AZ3046" s="12"/>
      <c r="BA3046" s="12"/>
      <c r="BB3046" s="12"/>
      <c r="BC3046" s="12"/>
      <c r="BD3046" s="12"/>
      <c r="BE3046" s="12"/>
      <c r="BF3046" s="12"/>
      <c r="BG3046" s="12"/>
      <c r="BH3046" s="12"/>
      <c r="BI3046" s="12"/>
      <c r="BJ3046" s="13"/>
      <c r="BK3046" s="13"/>
      <c r="BL3046" s="13"/>
      <c r="BM3046" s="13"/>
      <c r="BN3046" s="13"/>
    </row>
    <row r="3047" spans="4:66" x14ac:dyDescent="0.25">
      <c r="D3047"/>
      <c r="E3047" s="10"/>
      <c r="F3047" s="10"/>
      <c r="G3047" s="10"/>
      <c r="H3047" s="10"/>
      <c r="I3047" s="10"/>
      <c r="J3047" s="10"/>
      <c r="K3047" s="11"/>
      <c r="L3047" s="11"/>
      <c r="M3047" s="12"/>
      <c r="N3047" s="12"/>
      <c r="O3047" s="12"/>
      <c r="P3047" s="12"/>
      <c r="Q3047" s="12"/>
      <c r="R3047" s="12"/>
      <c r="S3047" s="12"/>
      <c r="T3047" s="12"/>
      <c r="U3047" s="12"/>
      <c r="V3047" s="12"/>
      <c r="W3047" s="12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2"/>
      <c r="AS3047" s="12"/>
      <c r="AT3047" s="12"/>
      <c r="AU3047" s="12"/>
      <c r="AV3047" s="12"/>
      <c r="AW3047" s="12"/>
      <c r="AX3047" s="12"/>
      <c r="AY3047" s="12"/>
      <c r="AZ3047" s="12"/>
      <c r="BA3047" s="12"/>
      <c r="BB3047" s="12"/>
      <c r="BC3047" s="12"/>
      <c r="BD3047" s="12"/>
      <c r="BE3047" s="12"/>
      <c r="BF3047" s="12"/>
      <c r="BG3047" s="12"/>
      <c r="BH3047" s="12"/>
      <c r="BI3047" s="12"/>
      <c r="BJ3047" s="13"/>
      <c r="BK3047" s="13"/>
      <c r="BL3047" s="13"/>
      <c r="BM3047" s="13"/>
      <c r="BN3047" s="13"/>
    </row>
    <row r="3048" spans="4:66" x14ac:dyDescent="0.25">
      <c r="D3048"/>
      <c r="E3048" s="10"/>
      <c r="F3048" s="10"/>
      <c r="G3048" s="10"/>
      <c r="H3048" s="10"/>
      <c r="I3048" s="10"/>
      <c r="J3048" s="10"/>
      <c r="K3048" s="11"/>
      <c r="L3048" s="11"/>
      <c r="M3048" s="12"/>
      <c r="N3048" s="12"/>
      <c r="O3048" s="12"/>
      <c r="P3048" s="12"/>
      <c r="Q3048" s="12"/>
      <c r="R3048" s="12"/>
      <c r="S3048" s="12"/>
      <c r="T3048" s="12"/>
      <c r="U3048" s="12"/>
      <c r="V3048" s="12"/>
      <c r="W3048" s="12"/>
      <c r="X3048" s="12"/>
      <c r="Y3048" s="12"/>
      <c r="Z3048" s="12"/>
      <c r="AA3048" s="12"/>
      <c r="AB3048" s="12"/>
      <c r="AC3048" s="12"/>
      <c r="AD3048" s="12"/>
      <c r="AE3048" s="12"/>
      <c r="AF3048" s="12"/>
      <c r="AG3048" s="12"/>
      <c r="AH3048" s="12"/>
      <c r="AI3048" s="12"/>
      <c r="AJ3048" s="12"/>
      <c r="AK3048" s="12"/>
      <c r="AL3048" s="12"/>
      <c r="AM3048" s="12"/>
      <c r="AN3048" s="12"/>
      <c r="AO3048" s="12"/>
      <c r="AP3048" s="12"/>
      <c r="AQ3048" s="12"/>
      <c r="AR3048" s="12"/>
      <c r="AS3048" s="12"/>
      <c r="AT3048" s="12"/>
      <c r="AU3048" s="12"/>
      <c r="AV3048" s="12"/>
      <c r="AW3048" s="12"/>
      <c r="AX3048" s="12"/>
      <c r="AY3048" s="12"/>
      <c r="AZ3048" s="12"/>
      <c r="BA3048" s="12"/>
      <c r="BB3048" s="12"/>
      <c r="BC3048" s="12"/>
      <c r="BD3048" s="12"/>
      <c r="BE3048" s="12"/>
      <c r="BF3048" s="12"/>
      <c r="BG3048" s="12"/>
      <c r="BH3048" s="12"/>
      <c r="BI3048" s="12"/>
      <c r="BJ3048" s="13"/>
      <c r="BK3048" s="13"/>
      <c r="BL3048" s="13"/>
      <c r="BM3048" s="13"/>
      <c r="BN3048" s="13"/>
    </row>
    <row r="3049" spans="4:66" x14ac:dyDescent="0.25">
      <c r="D3049"/>
      <c r="E3049" s="10"/>
      <c r="F3049" s="10"/>
      <c r="G3049" s="10"/>
      <c r="H3049" s="10"/>
      <c r="I3049" s="10"/>
      <c r="J3049" s="10"/>
      <c r="K3049" s="11"/>
      <c r="L3049" s="11"/>
      <c r="M3049" s="12"/>
      <c r="N3049" s="12"/>
      <c r="O3049" s="12"/>
      <c r="P3049" s="12"/>
      <c r="Q3049" s="12"/>
      <c r="R3049" s="12"/>
      <c r="S3049" s="12"/>
      <c r="T3049" s="12"/>
      <c r="U3049" s="12"/>
      <c r="V3049" s="12"/>
      <c r="W3049" s="12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2"/>
      <c r="AS3049" s="12"/>
      <c r="AT3049" s="12"/>
      <c r="AU3049" s="12"/>
      <c r="AV3049" s="12"/>
      <c r="AW3049" s="12"/>
      <c r="AX3049" s="12"/>
      <c r="AY3049" s="12"/>
      <c r="AZ3049" s="12"/>
      <c r="BA3049" s="12"/>
      <c r="BB3049" s="12"/>
      <c r="BC3049" s="12"/>
      <c r="BD3049" s="12"/>
      <c r="BE3049" s="12"/>
      <c r="BF3049" s="12"/>
      <c r="BG3049" s="12"/>
      <c r="BH3049" s="12"/>
      <c r="BI3049" s="12"/>
      <c r="BJ3049" s="13"/>
      <c r="BK3049" s="13"/>
      <c r="BL3049" s="13"/>
      <c r="BM3049" s="13"/>
      <c r="BN3049" s="13"/>
    </row>
    <row r="3050" spans="4:66" x14ac:dyDescent="0.25">
      <c r="D3050"/>
      <c r="E3050" s="10"/>
      <c r="F3050" s="10"/>
      <c r="G3050" s="10"/>
      <c r="H3050" s="10"/>
      <c r="I3050" s="10"/>
      <c r="J3050" s="10"/>
      <c r="K3050" s="11"/>
      <c r="L3050" s="11"/>
      <c r="M3050" s="12"/>
      <c r="N3050" s="12"/>
      <c r="O3050" s="12"/>
      <c r="P3050" s="12"/>
      <c r="Q3050" s="12"/>
      <c r="R3050" s="12"/>
      <c r="S3050" s="12"/>
      <c r="T3050" s="12"/>
      <c r="U3050" s="12"/>
      <c r="V3050" s="12"/>
      <c r="W3050" s="12"/>
      <c r="X3050" s="12"/>
      <c r="Y3050" s="12"/>
      <c r="Z3050" s="12"/>
      <c r="AA3050" s="12"/>
      <c r="AB3050" s="12"/>
      <c r="AC3050" s="12"/>
      <c r="AD3050" s="12"/>
      <c r="AE3050" s="12"/>
      <c r="AF3050" s="12"/>
      <c r="AG3050" s="12"/>
      <c r="AH3050" s="12"/>
      <c r="AI3050" s="12"/>
      <c r="AJ3050" s="12"/>
      <c r="AK3050" s="12"/>
      <c r="AL3050" s="12"/>
      <c r="AM3050" s="12"/>
      <c r="AN3050" s="12"/>
      <c r="AO3050" s="12"/>
      <c r="AP3050" s="12"/>
      <c r="AQ3050" s="12"/>
      <c r="AR3050" s="12"/>
      <c r="AS3050" s="12"/>
      <c r="AT3050" s="12"/>
      <c r="AU3050" s="12"/>
      <c r="AV3050" s="12"/>
      <c r="AW3050" s="12"/>
      <c r="AX3050" s="12"/>
      <c r="AY3050" s="12"/>
      <c r="AZ3050" s="12"/>
      <c r="BA3050" s="12"/>
      <c r="BB3050" s="12"/>
      <c r="BC3050" s="12"/>
      <c r="BD3050" s="12"/>
      <c r="BE3050" s="12"/>
      <c r="BF3050" s="12"/>
      <c r="BG3050" s="12"/>
      <c r="BH3050" s="12"/>
      <c r="BI3050" s="12"/>
      <c r="BJ3050" s="13"/>
      <c r="BK3050" s="13"/>
      <c r="BL3050" s="13"/>
      <c r="BM3050" s="13"/>
      <c r="BN3050" s="13"/>
    </row>
    <row r="3051" spans="4:66" x14ac:dyDescent="0.25">
      <c r="D3051"/>
      <c r="E3051" s="10"/>
      <c r="F3051" s="10"/>
      <c r="G3051" s="10"/>
      <c r="H3051" s="10"/>
      <c r="I3051" s="10"/>
      <c r="J3051" s="10"/>
      <c r="K3051" s="11"/>
      <c r="L3051" s="11"/>
      <c r="M3051" s="12"/>
      <c r="N3051" s="12"/>
      <c r="O3051" s="12"/>
      <c r="P3051" s="12"/>
      <c r="Q3051" s="12"/>
      <c r="R3051" s="12"/>
      <c r="S3051" s="12"/>
      <c r="T3051" s="12"/>
      <c r="U3051" s="12"/>
      <c r="V3051" s="12"/>
      <c r="W3051" s="12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2"/>
      <c r="AS3051" s="12"/>
      <c r="AT3051" s="12"/>
      <c r="AU3051" s="12"/>
      <c r="AV3051" s="12"/>
      <c r="AW3051" s="12"/>
      <c r="AX3051" s="12"/>
      <c r="AY3051" s="12"/>
      <c r="AZ3051" s="12"/>
      <c r="BA3051" s="12"/>
      <c r="BB3051" s="12"/>
      <c r="BC3051" s="12"/>
      <c r="BD3051" s="12"/>
      <c r="BE3051" s="12"/>
      <c r="BF3051" s="12"/>
      <c r="BG3051" s="12"/>
      <c r="BH3051" s="12"/>
      <c r="BI3051" s="12"/>
      <c r="BJ3051" s="13"/>
      <c r="BK3051" s="13"/>
      <c r="BL3051" s="13"/>
      <c r="BM3051" s="13"/>
      <c r="BN3051" s="13"/>
    </row>
    <row r="3052" spans="4:66" x14ac:dyDescent="0.25">
      <c r="D3052"/>
      <c r="E3052" s="10"/>
      <c r="F3052" s="10"/>
      <c r="G3052" s="10"/>
      <c r="H3052" s="10"/>
      <c r="I3052" s="10"/>
      <c r="J3052" s="10"/>
      <c r="K3052" s="11"/>
      <c r="L3052" s="11"/>
      <c r="M3052" s="12"/>
      <c r="N3052" s="12"/>
      <c r="O3052" s="12"/>
      <c r="P3052" s="12"/>
      <c r="Q3052" s="12"/>
      <c r="R3052" s="12"/>
      <c r="S3052" s="12"/>
      <c r="T3052" s="12"/>
      <c r="U3052" s="12"/>
      <c r="V3052" s="12"/>
      <c r="W3052" s="12"/>
      <c r="X3052" s="12"/>
      <c r="Y3052" s="12"/>
      <c r="Z3052" s="12"/>
      <c r="AA3052" s="12"/>
      <c r="AB3052" s="12"/>
      <c r="AC3052" s="12"/>
      <c r="AD3052" s="12"/>
      <c r="AE3052" s="12"/>
      <c r="AF3052" s="12"/>
      <c r="AG3052" s="12"/>
      <c r="AH3052" s="12"/>
      <c r="AI3052" s="12"/>
      <c r="AJ3052" s="12"/>
      <c r="AK3052" s="12"/>
      <c r="AL3052" s="12"/>
      <c r="AM3052" s="12"/>
      <c r="AN3052" s="12"/>
      <c r="AO3052" s="12"/>
      <c r="AP3052" s="12"/>
      <c r="AQ3052" s="12"/>
      <c r="AR3052" s="12"/>
      <c r="AS3052" s="12"/>
      <c r="AT3052" s="12"/>
      <c r="AU3052" s="12"/>
      <c r="AV3052" s="12"/>
      <c r="AW3052" s="12"/>
      <c r="AX3052" s="12"/>
      <c r="AY3052" s="12"/>
      <c r="AZ3052" s="12"/>
      <c r="BA3052" s="12"/>
      <c r="BB3052" s="12"/>
      <c r="BC3052" s="12"/>
      <c r="BD3052" s="12"/>
      <c r="BE3052" s="12"/>
      <c r="BF3052" s="12"/>
      <c r="BG3052" s="12"/>
      <c r="BH3052" s="12"/>
      <c r="BI3052" s="12"/>
      <c r="BJ3052" s="13"/>
      <c r="BK3052" s="13"/>
      <c r="BL3052" s="13"/>
      <c r="BM3052" s="13"/>
      <c r="BN3052" s="13"/>
    </row>
    <row r="3053" spans="4:66" x14ac:dyDescent="0.25">
      <c r="D3053"/>
      <c r="E3053" s="10"/>
      <c r="F3053" s="10"/>
      <c r="G3053" s="10"/>
      <c r="H3053" s="10"/>
      <c r="I3053" s="10"/>
      <c r="J3053" s="10"/>
      <c r="K3053" s="11"/>
      <c r="L3053" s="11"/>
      <c r="M3053" s="12"/>
      <c r="N3053" s="12"/>
      <c r="O3053" s="12"/>
      <c r="P3053" s="12"/>
      <c r="Q3053" s="12"/>
      <c r="R3053" s="12"/>
      <c r="S3053" s="12"/>
      <c r="T3053" s="12"/>
      <c r="U3053" s="12"/>
      <c r="V3053" s="12"/>
      <c r="W3053" s="12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2"/>
      <c r="AS3053" s="12"/>
      <c r="AT3053" s="12"/>
      <c r="AU3053" s="12"/>
      <c r="AV3053" s="12"/>
      <c r="AW3053" s="12"/>
      <c r="AX3053" s="12"/>
      <c r="AY3053" s="12"/>
      <c r="AZ3053" s="12"/>
      <c r="BA3053" s="12"/>
      <c r="BB3053" s="12"/>
      <c r="BC3053" s="12"/>
      <c r="BD3053" s="12"/>
      <c r="BE3053" s="12"/>
      <c r="BF3053" s="12"/>
      <c r="BG3053" s="12"/>
      <c r="BH3053" s="12"/>
      <c r="BI3053" s="12"/>
      <c r="BJ3053" s="13"/>
      <c r="BK3053" s="13"/>
      <c r="BL3053" s="13"/>
      <c r="BM3053" s="13"/>
      <c r="BN3053" s="13"/>
    </row>
    <row r="3054" spans="4:66" x14ac:dyDescent="0.25">
      <c r="D3054"/>
      <c r="E3054" s="10"/>
      <c r="F3054" s="10"/>
      <c r="G3054" s="10"/>
      <c r="H3054" s="10"/>
      <c r="I3054" s="10"/>
      <c r="J3054" s="10"/>
      <c r="K3054" s="11"/>
      <c r="L3054" s="11"/>
      <c r="M3054" s="12"/>
      <c r="N3054" s="12"/>
      <c r="O3054" s="12"/>
      <c r="P3054" s="12"/>
      <c r="Q3054" s="12"/>
      <c r="R3054" s="12"/>
      <c r="S3054" s="12"/>
      <c r="T3054" s="12"/>
      <c r="U3054" s="12"/>
      <c r="V3054" s="12"/>
      <c r="W3054" s="12"/>
      <c r="X3054" s="12"/>
      <c r="Y3054" s="12"/>
      <c r="Z3054" s="12"/>
      <c r="AA3054" s="12"/>
      <c r="AB3054" s="12"/>
      <c r="AC3054" s="12"/>
      <c r="AD3054" s="12"/>
      <c r="AE3054" s="12"/>
      <c r="AF3054" s="12"/>
      <c r="AG3054" s="12"/>
      <c r="AH3054" s="12"/>
      <c r="AI3054" s="12"/>
      <c r="AJ3054" s="12"/>
      <c r="AK3054" s="12"/>
      <c r="AL3054" s="12"/>
      <c r="AM3054" s="12"/>
      <c r="AN3054" s="12"/>
      <c r="AO3054" s="12"/>
      <c r="AP3054" s="12"/>
      <c r="AQ3054" s="12"/>
      <c r="AR3054" s="12"/>
      <c r="AS3054" s="12"/>
      <c r="AT3054" s="12"/>
      <c r="AU3054" s="12"/>
      <c r="AV3054" s="12"/>
      <c r="AW3054" s="12"/>
      <c r="AX3054" s="12"/>
      <c r="AY3054" s="12"/>
      <c r="AZ3054" s="12"/>
      <c r="BA3054" s="12"/>
      <c r="BB3054" s="12"/>
      <c r="BC3054" s="12"/>
      <c r="BD3054" s="12"/>
      <c r="BE3054" s="12"/>
      <c r="BF3054" s="12"/>
      <c r="BG3054" s="12"/>
      <c r="BH3054" s="12"/>
      <c r="BI3054" s="12"/>
      <c r="BJ3054" s="13"/>
      <c r="BK3054" s="13"/>
      <c r="BL3054" s="13"/>
      <c r="BM3054" s="13"/>
      <c r="BN3054" s="13"/>
    </row>
    <row r="3055" spans="4:66" x14ac:dyDescent="0.25">
      <c r="D3055"/>
      <c r="E3055" s="10"/>
      <c r="F3055" s="10"/>
      <c r="G3055" s="10"/>
      <c r="H3055" s="10"/>
      <c r="I3055" s="10"/>
      <c r="J3055" s="10"/>
      <c r="K3055" s="11"/>
      <c r="L3055" s="11"/>
      <c r="M3055" s="12"/>
      <c r="N3055" s="12"/>
      <c r="O3055" s="12"/>
      <c r="P3055" s="12"/>
      <c r="Q3055" s="12"/>
      <c r="R3055" s="12"/>
      <c r="S3055" s="12"/>
      <c r="T3055" s="12"/>
      <c r="U3055" s="12"/>
      <c r="V3055" s="12"/>
      <c r="W3055" s="12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2"/>
      <c r="AS3055" s="12"/>
      <c r="AT3055" s="12"/>
      <c r="AU3055" s="12"/>
      <c r="AV3055" s="12"/>
      <c r="AW3055" s="12"/>
      <c r="AX3055" s="12"/>
      <c r="AY3055" s="12"/>
      <c r="AZ3055" s="12"/>
      <c r="BA3055" s="12"/>
      <c r="BB3055" s="12"/>
      <c r="BC3055" s="12"/>
      <c r="BD3055" s="12"/>
      <c r="BE3055" s="12"/>
      <c r="BF3055" s="12"/>
      <c r="BG3055" s="12"/>
      <c r="BH3055" s="12"/>
      <c r="BI3055" s="12"/>
      <c r="BJ3055" s="13"/>
      <c r="BK3055" s="13"/>
      <c r="BL3055" s="13"/>
      <c r="BM3055" s="13"/>
      <c r="BN3055" s="13"/>
    </row>
    <row r="3056" spans="4:66" x14ac:dyDescent="0.25">
      <c r="D3056"/>
      <c r="E3056" s="10"/>
      <c r="F3056" s="10"/>
      <c r="G3056" s="10"/>
      <c r="H3056" s="10"/>
      <c r="I3056" s="10"/>
      <c r="J3056" s="10"/>
      <c r="K3056" s="11"/>
      <c r="L3056" s="11"/>
      <c r="M3056" s="12"/>
      <c r="N3056" s="12"/>
      <c r="O3056" s="12"/>
      <c r="P3056" s="12"/>
      <c r="Q3056" s="12"/>
      <c r="R3056" s="12"/>
      <c r="S3056" s="12"/>
      <c r="T3056" s="12"/>
      <c r="U3056" s="12"/>
      <c r="V3056" s="12"/>
      <c r="W3056" s="12"/>
      <c r="X3056" s="12"/>
      <c r="Y3056" s="12"/>
      <c r="Z3056" s="12"/>
      <c r="AA3056" s="12"/>
      <c r="AB3056" s="12"/>
      <c r="AC3056" s="12"/>
      <c r="AD3056" s="12"/>
      <c r="AE3056" s="12"/>
      <c r="AF3056" s="12"/>
      <c r="AG3056" s="12"/>
      <c r="AH3056" s="12"/>
      <c r="AI3056" s="12"/>
      <c r="AJ3056" s="12"/>
      <c r="AK3056" s="12"/>
      <c r="AL3056" s="12"/>
      <c r="AM3056" s="12"/>
      <c r="AN3056" s="12"/>
      <c r="AO3056" s="12"/>
      <c r="AP3056" s="12"/>
      <c r="AQ3056" s="12"/>
      <c r="AR3056" s="12"/>
      <c r="AS3056" s="12"/>
      <c r="AT3056" s="12"/>
      <c r="AU3056" s="12"/>
      <c r="AV3056" s="12"/>
      <c r="AW3056" s="12"/>
      <c r="AX3056" s="12"/>
      <c r="AY3056" s="12"/>
      <c r="AZ3056" s="12"/>
      <c r="BA3056" s="12"/>
      <c r="BB3056" s="12"/>
      <c r="BC3056" s="12"/>
      <c r="BD3056" s="12"/>
      <c r="BE3056" s="12"/>
      <c r="BF3056" s="12"/>
      <c r="BG3056" s="12"/>
      <c r="BH3056" s="12"/>
      <c r="BI3056" s="12"/>
      <c r="BJ3056" s="13"/>
      <c r="BK3056" s="13"/>
      <c r="BL3056" s="13"/>
      <c r="BM3056" s="13"/>
      <c r="BN3056" s="13"/>
    </row>
    <row r="3057" spans="4:66" x14ac:dyDescent="0.25">
      <c r="D3057"/>
      <c r="E3057" s="10"/>
      <c r="F3057" s="10"/>
      <c r="G3057" s="10"/>
      <c r="H3057" s="10"/>
      <c r="I3057" s="10"/>
      <c r="J3057" s="10"/>
      <c r="K3057" s="11"/>
      <c r="L3057" s="11"/>
      <c r="M3057" s="12"/>
      <c r="N3057" s="12"/>
      <c r="O3057" s="12"/>
      <c r="P3057" s="12"/>
      <c r="Q3057" s="12"/>
      <c r="R3057" s="12"/>
      <c r="S3057" s="12"/>
      <c r="T3057" s="12"/>
      <c r="U3057" s="12"/>
      <c r="V3057" s="12"/>
      <c r="W3057" s="12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2"/>
      <c r="AS3057" s="12"/>
      <c r="AT3057" s="12"/>
      <c r="AU3057" s="12"/>
      <c r="AV3057" s="12"/>
      <c r="AW3057" s="12"/>
      <c r="AX3057" s="12"/>
      <c r="AY3057" s="12"/>
      <c r="AZ3057" s="12"/>
      <c r="BA3057" s="12"/>
      <c r="BB3057" s="12"/>
      <c r="BC3057" s="12"/>
      <c r="BD3057" s="12"/>
      <c r="BE3057" s="12"/>
      <c r="BF3057" s="12"/>
      <c r="BG3057" s="12"/>
      <c r="BH3057" s="12"/>
      <c r="BI3057" s="12"/>
      <c r="BJ3057" s="13"/>
      <c r="BK3057" s="13"/>
      <c r="BL3057" s="13"/>
      <c r="BM3057" s="13"/>
      <c r="BN3057" s="13"/>
    </row>
    <row r="3058" spans="4:66" x14ac:dyDescent="0.25">
      <c r="D3058"/>
      <c r="E3058" s="10"/>
      <c r="F3058" s="10"/>
      <c r="G3058" s="10"/>
      <c r="H3058" s="10"/>
      <c r="I3058" s="10"/>
      <c r="J3058" s="10"/>
      <c r="K3058" s="11"/>
      <c r="L3058" s="11"/>
      <c r="M3058" s="12"/>
      <c r="N3058" s="12"/>
      <c r="O3058" s="12"/>
      <c r="P3058" s="12"/>
      <c r="Q3058" s="12"/>
      <c r="R3058" s="12"/>
      <c r="S3058" s="12"/>
      <c r="T3058" s="12"/>
      <c r="U3058" s="12"/>
      <c r="V3058" s="12"/>
      <c r="W3058" s="12"/>
      <c r="X3058" s="12"/>
      <c r="Y3058" s="12"/>
      <c r="Z3058" s="12"/>
      <c r="AA3058" s="12"/>
      <c r="AB3058" s="12"/>
      <c r="AC3058" s="12"/>
      <c r="AD3058" s="12"/>
      <c r="AE3058" s="12"/>
      <c r="AF3058" s="12"/>
      <c r="AG3058" s="12"/>
      <c r="AH3058" s="12"/>
      <c r="AI3058" s="12"/>
      <c r="AJ3058" s="12"/>
      <c r="AK3058" s="12"/>
      <c r="AL3058" s="12"/>
      <c r="AM3058" s="12"/>
      <c r="AN3058" s="12"/>
      <c r="AO3058" s="12"/>
      <c r="AP3058" s="12"/>
      <c r="AQ3058" s="12"/>
      <c r="AR3058" s="12"/>
      <c r="AS3058" s="12"/>
      <c r="AT3058" s="12"/>
      <c r="AU3058" s="12"/>
      <c r="AV3058" s="12"/>
      <c r="AW3058" s="12"/>
      <c r="AX3058" s="12"/>
      <c r="AY3058" s="12"/>
      <c r="AZ3058" s="12"/>
      <c r="BA3058" s="12"/>
      <c r="BB3058" s="12"/>
      <c r="BC3058" s="12"/>
      <c r="BD3058" s="12"/>
      <c r="BE3058" s="12"/>
      <c r="BF3058" s="12"/>
      <c r="BG3058" s="12"/>
      <c r="BH3058" s="12"/>
      <c r="BI3058" s="12"/>
      <c r="BJ3058" s="13"/>
      <c r="BK3058" s="13"/>
      <c r="BL3058" s="13"/>
      <c r="BM3058" s="13"/>
      <c r="BN3058" s="13"/>
    </row>
    <row r="3059" spans="4:66" x14ac:dyDescent="0.25">
      <c r="D3059"/>
      <c r="E3059" s="10"/>
      <c r="F3059" s="10"/>
      <c r="G3059" s="10"/>
      <c r="H3059" s="10"/>
      <c r="I3059" s="10"/>
      <c r="J3059" s="10"/>
      <c r="K3059" s="11"/>
      <c r="L3059" s="11"/>
      <c r="M3059" s="12"/>
      <c r="N3059" s="12"/>
      <c r="O3059" s="12"/>
      <c r="P3059" s="12"/>
      <c r="Q3059" s="12"/>
      <c r="R3059" s="12"/>
      <c r="S3059" s="12"/>
      <c r="T3059" s="12"/>
      <c r="U3059" s="12"/>
      <c r="V3059" s="12"/>
      <c r="W3059" s="12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2"/>
      <c r="AS3059" s="12"/>
      <c r="AT3059" s="12"/>
      <c r="AU3059" s="12"/>
      <c r="AV3059" s="12"/>
      <c r="AW3059" s="12"/>
      <c r="AX3059" s="12"/>
      <c r="AY3059" s="12"/>
      <c r="AZ3059" s="12"/>
      <c r="BA3059" s="12"/>
      <c r="BB3059" s="12"/>
      <c r="BC3059" s="12"/>
      <c r="BD3059" s="12"/>
      <c r="BE3059" s="12"/>
      <c r="BF3059" s="12"/>
      <c r="BG3059" s="12"/>
      <c r="BH3059" s="12"/>
      <c r="BI3059" s="12"/>
      <c r="BJ3059" s="13"/>
      <c r="BK3059" s="13"/>
      <c r="BL3059" s="13"/>
      <c r="BM3059" s="13"/>
      <c r="BN3059" s="13"/>
    </row>
    <row r="3060" spans="4:66" x14ac:dyDescent="0.25">
      <c r="D3060"/>
      <c r="E3060" s="10"/>
      <c r="F3060" s="10"/>
      <c r="G3060" s="10"/>
      <c r="H3060" s="10"/>
      <c r="I3060" s="10"/>
      <c r="J3060" s="10"/>
      <c r="K3060" s="11"/>
      <c r="L3060" s="11"/>
      <c r="M3060" s="12"/>
      <c r="N3060" s="12"/>
      <c r="O3060" s="12"/>
      <c r="P3060" s="12"/>
      <c r="Q3060" s="12"/>
      <c r="R3060" s="12"/>
      <c r="S3060" s="12"/>
      <c r="T3060" s="12"/>
      <c r="U3060" s="12"/>
      <c r="V3060" s="12"/>
      <c r="W3060" s="12"/>
      <c r="X3060" s="12"/>
      <c r="Y3060" s="12"/>
      <c r="Z3060" s="12"/>
      <c r="AA3060" s="12"/>
      <c r="AB3060" s="12"/>
      <c r="AC3060" s="12"/>
      <c r="AD3060" s="12"/>
      <c r="AE3060" s="12"/>
      <c r="AF3060" s="12"/>
      <c r="AG3060" s="12"/>
      <c r="AH3060" s="12"/>
      <c r="AI3060" s="12"/>
      <c r="AJ3060" s="12"/>
      <c r="AK3060" s="12"/>
      <c r="AL3060" s="12"/>
      <c r="AM3060" s="12"/>
      <c r="AN3060" s="12"/>
      <c r="AO3060" s="12"/>
      <c r="AP3060" s="12"/>
      <c r="AQ3060" s="12"/>
      <c r="AR3060" s="12"/>
      <c r="AS3060" s="12"/>
      <c r="AT3060" s="12"/>
      <c r="AU3060" s="12"/>
      <c r="AV3060" s="12"/>
      <c r="AW3060" s="12"/>
      <c r="AX3060" s="12"/>
      <c r="AY3060" s="12"/>
      <c r="AZ3060" s="12"/>
      <c r="BA3060" s="12"/>
      <c r="BB3060" s="12"/>
      <c r="BC3060" s="12"/>
      <c r="BD3060" s="12"/>
      <c r="BE3060" s="12"/>
      <c r="BF3060" s="12"/>
      <c r="BG3060" s="12"/>
      <c r="BH3060" s="12"/>
      <c r="BI3060" s="12"/>
      <c r="BJ3060" s="13"/>
      <c r="BK3060" s="13"/>
      <c r="BL3060" s="13"/>
      <c r="BM3060" s="13"/>
      <c r="BN3060" s="13"/>
    </row>
    <row r="3061" spans="4:66" x14ac:dyDescent="0.25">
      <c r="D3061"/>
      <c r="E3061" s="10"/>
      <c r="F3061" s="10"/>
      <c r="G3061" s="10"/>
      <c r="H3061" s="10"/>
      <c r="I3061" s="10"/>
      <c r="J3061" s="10"/>
      <c r="K3061" s="11"/>
      <c r="L3061" s="11"/>
      <c r="M3061" s="12"/>
      <c r="N3061" s="12"/>
      <c r="O3061" s="12"/>
      <c r="P3061" s="12"/>
      <c r="Q3061" s="12"/>
      <c r="R3061" s="12"/>
      <c r="S3061" s="12"/>
      <c r="T3061" s="12"/>
      <c r="U3061" s="12"/>
      <c r="V3061" s="12"/>
      <c r="W3061" s="12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2"/>
      <c r="AS3061" s="12"/>
      <c r="AT3061" s="12"/>
      <c r="AU3061" s="12"/>
      <c r="AV3061" s="12"/>
      <c r="AW3061" s="12"/>
      <c r="AX3061" s="12"/>
      <c r="AY3061" s="12"/>
      <c r="AZ3061" s="12"/>
      <c r="BA3061" s="12"/>
      <c r="BB3061" s="12"/>
      <c r="BC3061" s="12"/>
      <c r="BD3061" s="12"/>
      <c r="BE3061" s="12"/>
      <c r="BF3061" s="12"/>
      <c r="BG3061" s="12"/>
      <c r="BH3061" s="12"/>
      <c r="BI3061" s="12"/>
      <c r="BJ3061" s="13"/>
      <c r="BK3061" s="13"/>
      <c r="BL3061" s="13"/>
      <c r="BM3061" s="13"/>
      <c r="BN3061" s="13"/>
    </row>
    <row r="3062" spans="4:66" x14ac:dyDescent="0.25">
      <c r="D3062"/>
      <c r="E3062" s="10"/>
      <c r="F3062" s="10"/>
      <c r="G3062" s="10"/>
      <c r="H3062" s="10"/>
      <c r="I3062" s="10"/>
      <c r="J3062" s="10"/>
      <c r="K3062" s="11"/>
      <c r="L3062" s="11"/>
      <c r="M3062" s="12"/>
      <c r="N3062" s="12"/>
      <c r="O3062" s="12"/>
      <c r="P3062" s="12"/>
      <c r="Q3062" s="12"/>
      <c r="R3062" s="12"/>
      <c r="S3062" s="12"/>
      <c r="T3062" s="12"/>
      <c r="U3062" s="12"/>
      <c r="V3062" s="12"/>
      <c r="W3062" s="12"/>
      <c r="X3062" s="12"/>
      <c r="Y3062" s="12"/>
      <c r="Z3062" s="12"/>
      <c r="AA3062" s="12"/>
      <c r="AB3062" s="12"/>
      <c r="AC3062" s="12"/>
      <c r="AD3062" s="12"/>
      <c r="AE3062" s="12"/>
      <c r="AF3062" s="12"/>
      <c r="AG3062" s="12"/>
      <c r="AH3062" s="12"/>
      <c r="AI3062" s="12"/>
      <c r="AJ3062" s="12"/>
      <c r="AK3062" s="12"/>
      <c r="AL3062" s="12"/>
      <c r="AM3062" s="12"/>
      <c r="AN3062" s="12"/>
      <c r="AO3062" s="12"/>
      <c r="AP3062" s="12"/>
      <c r="AQ3062" s="12"/>
      <c r="AR3062" s="12"/>
      <c r="AS3062" s="12"/>
      <c r="AT3062" s="12"/>
      <c r="AU3062" s="12"/>
      <c r="AV3062" s="12"/>
      <c r="AW3062" s="12"/>
      <c r="AX3062" s="12"/>
      <c r="AY3062" s="12"/>
      <c r="AZ3062" s="12"/>
      <c r="BA3062" s="12"/>
      <c r="BB3062" s="12"/>
      <c r="BC3062" s="12"/>
      <c r="BD3062" s="12"/>
      <c r="BE3062" s="12"/>
      <c r="BF3062" s="12"/>
      <c r="BG3062" s="12"/>
      <c r="BH3062" s="12"/>
      <c r="BI3062" s="12"/>
      <c r="BJ3062" s="13"/>
      <c r="BK3062" s="13"/>
      <c r="BL3062" s="13"/>
      <c r="BM3062" s="13"/>
      <c r="BN3062" s="13"/>
    </row>
    <row r="3063" spans="4:66" x14ac:dyDescent="0.25">
      <c r="D3063"/>
      <c r="E3063" s="10"/>
      <c r="F3063" s="10"/>
      <c r="G3063" s="10"/>
      <c r="H3063" s="10"/>
      <c r="I3063" s="10"/>
      <c r="J3063" s="10"/>
      <c r="K3063" s="11"/>
      <c r="L3063" s="11"/>
      <c r="M3063" s="12"/>
      <c r="N3063" s="12"/>
      <c r="O3063" s="12"/>
      <c r="P3063" s="12"/>
      <c r="Q3063" s="12"/>
      <c r="R3063" s="12"/>
      <c r="S3063" s="12"/>
      <c r="T3063" s="12"/>
      <c r="U3063" s="12"/>
      <c r="V3063" s="12"/>
      <c r="W3063" s="12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2"/>
      <c r="AS3063" s="12"/>
      <c r="AT3063" s="12"/>
      <c r="AU3063" s="12"/>
      <c r="AV3063" s="12"/>
      <c r="AW3063" s="12"/>
      <c r="AX3063" s="12"/>
      <c r="AY3063" s="12"/>
      <c r="AZ3063" s="12"/>
      <c r="BA3063" s="12"/>
      <c r="BB3063" s="12"/>
      <c r="BC3063" s="12"/>
      <c r="BD3063" s="12"/>
      <c r="BE3063" s="12"/>
      <c r="BF3063" s="12"/>
      <c r="BG3063" s="12"/>
      <c r="BH3063" s="12"/>
      <c r="BI3063" s="12"/>
      <c r="BJ3063" s="13"/>
      <c r="BK3063" s="13"/>
      <c r="BL3063" s="13"/>
      <c r="BM3063" s="13"/>
      <c r="BN3063" s="13"/>
    </row>
    <row r="3064" spans="4:66" x14ac:dyDescent="0.25">
      <c r="D3064"/>
      <c r="E3064" s="10"/>
      <c r="F3064" s="10"/>
      <c r="G3064" s="10"/>
      <c r="H3064" s="10"/>
      <c r="I3064" s="10"/>
      <c r="J3064" s="10"/>
      <c r="K3064" s="11"/>
      <c r="L3064" s="11"/>
      <c r="M3064" s="12"/>
      <c r="N3064" s="12"/>
      <c r="O3064" s="12"/>
      <c r="P3064" s="12"/>
      <c r="Q3064" s="12"/>
      <c r="R3064" s="12"/>
      <c r="S3064" s="12"/>
      <c r="T3064" s="12"/>
      <c r="U3064" s="12"/>
      <c r="V3064" s="12"/>
      <c r="W3064" s="12"/>
      <c r="X3064" s="12"/>
      <c r="Y3064" s="12"/>
      <c r="Z3064" s="12"/>
      <c r="AA3064" s="12"/>
      <c r="AB3064" s="12"/>
      <c r="AC3064" s="12"/>
      <c r="AD3064" s="12"/>
      <c r="AE3064" s="12"/>
      <c r="AF3064" s="12"/>
      <c r="AG3064" s="12"/>
      <c r="AH3064" s="12"/>
      <c r="AI3064" s="12"/>
      <c r="AJ3064" s="12"/>
      <c r="AK3064" s="12"/>
      <c r="AL3064" s="12"/>
      <c r="AM3064" s="12"/>
      <c r="AN3064" s="12"/>
      <c r="AO3064" s="12"/>
      <c r="AP3064" s="12"/>
      <c r="AQ3064" s="12"/>
      <c r="AR3064" s="12"/>
      <c r="AS3064" s="12"/>
      <c r="AT3064" s="12"/>
      <c r="AU3064" s="12"/>
      <c r="AV3064" s="12"/>
      <c r="AW3064" s="12"/>
      <c r="AX3064" s="12"/>
      <c r="AY3064" s="12"/>
      <c r="AZ3064" s="12"/>
      <c r="BA3064" s="12"/>
      <c r="BB3064" s="12"/>
      <c r="BC3064" s="12"/>
      <c r="BD3064" s="12"/>
      <c r="BE3064" s="12"/>
      <c r="BF3064" s="12"/>
      <c r="BG3064" s="12"/>
      <c r="BH3064" s="12"/>
      <c r="BI3064" s="12"/>
      <c r="BJ3064" s="13"/>
      <c r="BK3064" s="13"/>
      <c r="BL3064" s="13"/>
      <c r="BM3064" s="13"/>
      <c r="BN3064" s="13"/>
    </row>
    <row r="3065" spans="4:66" x14ac:dyDescent="0.25">
      <c r="D3065"/>
      <c r="E3065" s="10"/>
      <c r="F3065" s="10"/>
      <c r="G3065" s="10"/>
      <c r="H3065" s="10"/>
      <c r="I3065" s="10"/>
      <c r="J3065" s="10"/>
      <c r="K3065" s="11"/>
      <c r="L3065" s="11"/>
      <c r="M3065" s="12"/>
      <c r="N3065" s="12"/>
      <c r="O3065" s="12"/>
      <c r="P3065" s="12"/>
      <c r="Q3065" s="12"/>
      <c r="R3065" s="12"/>
      <c r="S3065" s="12"/>
      <c r="T3065" s="12"/>
      <c r="U3065" s="12"/>
      <c r="V3065" s="12"/>
      <c r="W3065" s="12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2"/>
      <c r="AS3065" s="12"/>
      <c r="AT3065" s="12"/>
      <c r="AU3065" s="12"/>
      <c r="AV3065" s="12"/>
      <c r="AW3065" s="12"/>
      <c r="AX3065" s="12"/>
      <c r="AY3065" s="12"/>
      <c r="AZ3065" s="12"/>
      <c r="BA3065" s="12"/>
      <c r="BB3065" s="12"/>
      <c r="BC3065" s="12"/>
      <c r="BD3065" s="12"/>
      <c r="BE3065" s="12"/>
      <c r="BF3065" s="12"/>
      <c r="BG3065" s="12"/>
      <c r="BH3065" s="12"/>
      <c r="BI3065" s="12"/>
      <c r="BJ3065" s="13"/>
      <c r="BK3065" s="13"/>
      <c r="BL3065" s="13"/>
      <c r="BM3065" s="13"/>
      <c r="BN3065" s="13"/>
    </row>
    <row r="3066" spans="4:66" x14ac:dyDescent="0.25">
      <c r="D3066"/>
      <c r="E3066" s="10"/>
      <c r="F3066" s="10"/>
      <c r="G3066" s="10"/>
      <c r="H3066" s="10"/>
      <c r="I3066" s="10"/>
      <c r="J3066" s="10"/>
      <c r="K3066" s="11"/>
      <c r="L3066" s="11"/>
      <c r="M3066" s="12"/>
      <c r="N3066" s="12"/>
      <c r="O3066" s="12"/>
      <c r="P3066" s="12"/>
      <c r="Q3066" s="12"/>
      <c r="R3066" s="12"/>
      <c r="S3066" s="12"/>
      <c r="T3066" s="12"/>
      <c r="U3066" s="12"/>
      <c r="V3066" s="12"/>
      <c r="W3066" s="12"/>
      <c r="X3066" s="12"/>
      <c r="Y3066" s="12"/>
      <c r="Z3066" s="12"/>
      <c r="AA3066" s="12"/>
      <c r="AB3066" s="12"/>
      <c r="AC3066" s="12"/>
      <c r="AD3066" s="12"/>
      <c r="AE3066" s="12"/>
      <c r="AF3066" s="12"/>
      <c r="AG3066" s="12"/>
      <c r="AH3066" s="12"/>
      <c r="AI3066" s="12"/>
      <c r="AJ3066" s="12"/>
      <c r="AK3066" s="12"/>
      <c r="AL3066" s="12"/>
      <c r="AM3066" s="12"/>
      <c r="AN3066" s="12"/>
      <c r="AO3066" s="12"/>
      <c r="AP3066" s="12"/>
      <c r="AQ3066" s="12"/>
      <c r="AR3066" s="12"/>
      <c r="AS3066" s="12"/>
      <c r="AT3066" s="12"/>
      <c r="AU3066" s="12"/>
      <c r="AV3066" s="12"/>
      <c r="AW3066" s="12"/>
      <c r="AX3066" s="12"/>
      <c r="AY3066" s="12"/>
      <c r="AZ3066" s="12"/>
      <c r="BA3066" s="12"/>
      <c r="BB3066" s="12"/>
      <c r="BC3066" s="12"/>
      <c r="BD3066" s="12"/>
      <c r="BE3066" s="12"/>
      <c r="BF3066" s="12"/>
      <c r="BG3066" s="12"/>
      <c r="BH3066" s="12"/>
      <c r="BI3066" s="12"/>
      <c r="BJ3066" s="13"/>
      <c r="BK3066" s="13"/>
      <c r="BL3066" s="13"/>
      <c r="BM3066" s="13"/>
      <c r="BN3066" s="13"/>
    </row>
    <row r="3067" spans="4:66" x14ac:dyDescent="0.25">
      <c r="D3067"/>
      <c r="E3067" s="10"/>
      <c r="F3067" s="10"/>
      <c r="G3067" s="10"/>
      <c r="H3067" s="10"/>
      <c r="I3067" s="10"/>
      <c r="J3067" s="10"/>
      <c r="K3067" s="11"/>
      <c r="L3067" s="11"/>
      <c r="M3067" s="12"/>
      <c r="N3067" s="12"/>
      <c r="O3067" s="12"/>
      <c r="P3067" s="12"/>
      <c r="Q3067" s="12"/>
      <c r="R3067" s="12"/>
      <c r="S3067" s="12"/>
      <c r="T3067" s="12"/>
      <c r="U3067" s="12"/>
      <c r="V3067" s="12"/>
      <c r="W3067" s="12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2"/>
      <c r="AS3067" s="12"/>
      <c r="AT3067" s="12"/>
      <c r="AU3067" s="12"/>
      <c r="AV3067" s="12"/>
      <c r="AW3067" s="12"/>
      <c r="AX3067" s="12"/>
      <c r="AY3067" s="12"/>
      <c r="AZ3067" s="12"/>
      <c r="BA3067" s="12"/>
      <c r="BB3067" s="12"/>
      <c r="BC3067" s="12"/>
      <c r="BD3067" s="12"/>
      <c r="BE3067" s="12"/>
      <c r="BF3067" s="12"/>
      <c r="BG3067" s="12"/>
      <c r="BH3067" s="12"/>
      <c r="BI3067" s="12"/>
      <c r="BJ3067" s="13"/>
      <c r="BK3067" s="13"/>
      <c r="BL3067" s="13"/>
      <c r="BM3067" s="13"/>
      <c r="BN3067" s="13"/>
    </row>
    <row r="3068" spans="4:66" x14ac:dyDescent="0.25">
      <c r="D3068"/>
      <c r="E3068" s="10"/>
      <c r="F3068" s="10"/>
      <c r="G3068" s="10"/>
      <c r="H3068" s="10"/>
      <c r="I3068" s="10"/>
      <c r="J3068" s="10"/>
      <c r="K3068" s="11"/>
      <c r="L3068" s="11"/>
      <c r="M3068" s="12"/>
      <c r="N3068" s="12"/>
      <c r="O3068" s="12"/>
      <c r="P3068" s="12"/>
      <c r="Q3068" s="12"/>
      <c r="R3068" s="12"/>
      <c r="S3068" s="12"/>
      <c r="T3068" s="12"/>
      <c r="U3068" s="12"/>
      <c r="V3068" s="12"/>
      <c r="W3068" s="12"/>
      <c r="X3068" s="12"/>
      <c r="Y3068" s="12"/>
      <c r="Z3068" s="12"/>
      <c r="AA3068" s="12"/>
      <c r="AB3068" s="12"/>
      <c r="AC3068" s="12"/>
      <c r="AD3068" s="12"/>
      <c r="AE3068" s="12"/>
      <c r="AF3068" s="12"/>
      <c r="AG3068" s="12"/>
      <c r="AH3068" s="12"/>
      <c r="AI3068" s="12"/>
      <c r="AJ3068" s="12"/>
      <c r="AK3068" s="12"/>
      <c r="AL3068" s="12"/>
      <c r="AM3068" s="12"/>
      <c r="AN3068" s="12"/>
      <c r="AO3068" s="12"/>
      <c r="AP3068" s="12"/>
      <c r="AQ3068" s="12"/>
      <c r="AR3068" s="12"/>
      <c r="AS3068" s="12"/>
      <c r="AT3068" s="12"/>
      <c r="AU3068" s="12"/>
      <c r="AV3068" s="12"/>
      <c r="AW3068" s="12"/>
      <c r="AX3068" s="12"/>
      <c r="AY3068" s="12"/>
      <c r="AZ3068" s="12"/>
      <c r="BA3068" s="12"/>
      <c r="BB3068" s="12"/>
      <c r="BC3068" s="12"/>
      <c r="BD3068" s="12"/>
      <c r="BE3068" s="12"/>
      <c r="BF3068" s="12"/>
      <c r="BG3068" s="12"/>
      <c r="BH3068" s="12"/>
      <c r="BI3068" s="12"/>
      <c r="BJ3068" s="13"/>
      <c r="BK3068" s="13"/>
      <c r="BL3068" s="13"/>
      <c r="BM3068" s="13"/>
      <c r="BN3068" s="13"/>
    </row>
    <row r="3069" spans="4:66" x14ac:dyDescent="0.25">
      <c r="D3069"/>
      <c r="E3069" s="10"/>
      <c r="F3069" s="10"/>
      <c r="G3069" s="10"/>
      <c r="H3069" s="10"/>
      <c r="I3069" s="10"/>
      <c r="J3069" s="10"/>
      <c r="K3069" s="11"/>
      <c r="L3069" s="11"/>
      <c r="M3069" s="12"/>
      <c r="N3069" s="12"/>
      <c r="O3069" s="12"/>
      <c r="P3069" s="12"/>
      <c r="Q3069" s="12"/>
      <c r="R3069" s="12"/>
      <c r="S3069" s="12"/>
      <c r="T3069" s="12"/>
      <c r="U3069" s="12"/>
      <c r="V3069" s="12"/>
      <c r="W3069" s="12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2"/>
      <c r="AS3069" s="12"/>
      <c r="AT3069" s="12"/>
      <c r="AU3069" s="12"/>
      <c r="AV3069" s="12"/>
      <c r="AW3069" s="12"/>
      <c r="AX3069" s="12"/>
      <c r="AY3069" s="12"/>
      <c r="AZ3069" s="12"/>
      <c r="BA3069" s="12"/>
      <c r="BB3069" s="12"/>
      <c r="BC3069" s="12"/>
      <c r="BD3069" s="12"/>
      <c r="BE3069" s="12"/>
      <c r="BF3069" s="12"/>
      <c r="BG3069" s="12"/>
      <c r="BH3069" s="12"/>
      <c r="BI3069" s="12"/>
      <c r="BJ3069" s="13"/>
      <c r="BK3069" s="13"/>
      <c r="BL3069" s="13"/>
      <c r="BM3069" s="13"/>
      <c r="BN3069" s="13"/>
    </row>
    <row r="3070" spans="4:66" x14ac:dyDescent="0.25">
      <c r="D3070"/>
      <c r="E3070" s="10"/>
      <c r="F3070" s="10"/>
      <c r="G3070" s="10"/>
      <c r="H3070" s="10"/>
      <c r="I3070" s="10"/>
      <c r="J3070" s="10"/>
      <c r="K3070" s="11"/>
      <c r="L3070" s="11"/>
      <c r="M3070" s="12"/>
      <c r="N3070" s="12"/>
      <c r="O3070" s="12"/>
      <c r="P3070" s="12"/>
      <c r="Q3070" s="12"/>
      <c r="R3070" s="12"/>
      <c r="S3070" s="12"/>
      <c r="T3070" s="12"/>
      <c r="U3070" s="12"/>
      <c r="V3070" s="12"/>
      <c r="W3070" s="12"/>
      <c r="X3070" s="12"/>
      <c r="Y3070" s="12"/>
      <c r="Z3070" s="12"/>
      <c r="AA3070" s="12"/>
      <c r="AB3070" s="12"/>
      <c r="AC3070" s="12"/>
      <c r="AD3070" s="12"/>
      <c r="AE3070" s="12"/>
      <c r="AF3070" s="12"/>
      <c r="AG3070" s="12"/>
      <c r="AH3070" s="12"/>
      <c r="AI3070" s="12"/>
      <c r="AJ3070" s="12"/>
      <c r="AK3070" s="12"/>
      <c r="AL3070" s="12"/>
      <c r="AM3070" s="12"/>
      <c r="AN3070" s="12"/>
      <c r="AO3070" s="12"/>
      <c r="AP3070" s="12"/>
      <c r="AQ3070" s="12"/>
      <c r="AR3070" s="12"/>
      <c r="AS3070" s="12"/>
      <c r="AT3070" s="12"/>
      <c r="AU3070" s="12"/>
      <c r="AV3070" s="12"/>
      <c r="AW3070" s="12"/>
      <c r="AX3070" s="12"/>
      <c r="AY3070" s="12"/>
      <c r="AZ3070" s="12"/>
      <c r="BA3070" s="12"/>
      <c r="BB3070" s="12"/>
      <c r="BC3070" s="12"/>
      <c r="BD3070" s="12"/>
      <c r="BE3070" s="12"/>
      <c r="BF3070" s="12"/>
      <c r="BG3070" s="12"/>
      <c r="BH3070" s="12"/>
      <c r="BI3070" s="12"/>
      <c r="BJ3070" s="13"/>
      <c r="BK3070" s="13"/>
      <c r="BL3070" s="13"/>
      <c r="BM3070" s="13"/>
      <c r="BN3070" s="13"/>
    </row>
    <row r="3071" spans="4:66" x14ac:dyDescent="0.25">
      <c r="D3071"/>
      <c r="E3071" s="10"/>
      <c r="F3071" s="10"/>
      <c r="G3071" s="10"/>
      <c r="H3071" s="10"/>
      <c r="I3071" s="10"/>
      <c r="J3071" s="10"/>
      <c r="K3071" s="11"/>
      <c r="L3071" s="11"/>
      <c r="M3071" s="12"/>
      <c r="N3071" s="12"/>
      <c r="O3071" s="12"/>
      <c r="P3071" s="12"/>
      <c r="Q3071" s="12"/>
      <c r="R3071" s="12"/>
      <c r="S3071" s="12"/>
      <c r="T3071" s="12"/>
      <c r="U3071" s="12"/>
      <c r="V3071" s="12"/>
      <c r="W3071" s="12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2"/>
      <c r="AS3071" s="12"/>
      <c r="AT3071" s="12"/>
      <c r="AU3071" s="12"/>
      <c r="AV3071" s="12"/>
      <c r="AW3071" s="12"/>
      <c r="AX3071" s="12"/>
      <c r="AY3071" s="12"/>
      <c r="AZ3071" s="12"/>
      <c r="BA3071" s="12"/>
      <c r="BB3071" s="12"/>
      <c r="BC3071" s="12"/>
      <c r="BD3071" s="12"/>
      <c r="BE3071" s="12"/>
      <c r="BF3071" s="12"/>
      <c r="BG3071" s="12"/>
      <c r="BH3071" s="12"/>
      <c r="BI3071" s="12"/>
      <c r="BJ3071" s="13"/>
      <c r="BK3071" s="13"/>
      <c r="BL3071" s="13"/>
      <c r="BM3071" s="13"/>
      <c r="BN3071" s="13"/>
    </row>
    <row r="3072" spans="4:66" x14ac:dyDescent="0.25">
      <c r="D3072"/>
      <c r="E3072" s="10"/>
      <c r="F3072" s="10"/>
      <c r="G3072" s="10"/>
      <c r="H3072" s="10"/>
      <c r="I3072" s="10"/>
      <c r="J3072" s="10"/>
      <c r="K3072" s="11"/>
      <c r="L3072" s="11"/>
      <c r="M3072" s="12"/>
      <c r="N3072" s="12"/>
      <c r="O3072" s="12"/>
      <c r="P3072" s="12"/>
      <c r="Q3072" s="12"/>
      <c r="R3072" s="12"/>
      <c r="S3072" s="12"/>
      <c r="T3072" s="12"/>
      <c r="U3072" s="12"/>
      <c r="V3072" s="12"/>
      <c r="W3072" s="12"/>
      <c r="X3072" s="12"/>
      <c r="Y3072" s="12"/>
      <c r="Z3072" s="12"/>
      <c r="AA3072" s="12"/>
      <c r="AB3072" s="12"/>
      <c r="AC3072" s="12"/>
      <c r="AD3072" s="12"/>
      <c r="AE3072" s="12"/>
      <c r="AF3072" s="12"/>
      <c r="AG3072" s="12"/>
      <c r="AH3072" s="12"/>
      <c r="AI3072" s="12"/>
      <c r="AJ3072" s="12"/>
      <c r="AK3072" s="12"/>
      <c r="AL3072" s="12"/>
      <c r="AM3072" s="12"/>
      <c r="AN3072" s="12"/>
      <c r="AO3072" s="12"/>
      <c r="AP3072" s="12"/>
      <c r="AQ3072" s="12"/>
      <c r="AR3072" s="12"/>
      <c r="AS3072" s="12"/>
      <c r="AT3072" s="12"/>
      <c r="AU3072" s="12"/>
      <c r="AV3072" s="12"/>
      <c r="AW3072" s="12"/>
      <c r="AX3072" s="12"/>
      <c r="AY3072" s="12"/>
      <c r="AZ3072" s="12"/>
      <c r="BA3072" s="12"/>
      <c r="BB3072" s="12"/>
      <c r="BC3072" s="12"/>
      <c r="BD3072" s="12"/>
      <c r="BE3072" s="12"/>
      <c r="BF3072" s="12"/>
      <c r="BG3072" s="12"/>
      <c r="BH3072" s="12"/>
      <c r="BI3072" s="12"/>
      <c r="BJ3072" s="13"/>
      <c r="BK3072" s="13"/>
      <c r="BL3072" s="13"/>
      <c r="BM3072" s="13"/>
      <c r="BN3072" s="13"/>
    </row>
    <row r="3073" spans="4:66" x14ac:dyDescent="0.25">
      <c r="D3073"/>
      <c r="E3073" s="10"/>
      <c r="F3073" s="10"/>
      <c r="G3073" s="10"/>
      <c r="H3073" s="10"/>
      <c r="I3073" s="10"/>
      <c r="J3073" s="10"/>
      <c r="K3073" s="11"/>
      <c r="L3073" s="11"/>
      <c r="M3073" s="12"/>
      <c r="N3073" s="12"/>
      <c r="O3073" s="12"/>
      <c r="P3073" s="12"/>
      <c r="Q3073" s="12"/>
      <c r="R3073" s="12"/>
      <c r="S3073" s="12"/>
      <c r="T3073" s="12"/>
      <c r="U3073" s="12"/>
      <c r="V3073" s="12"/>
      <c r="W3073" s="12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2"/>
      <c r="AS3073" s="12"/>
      <c r="AT3073" s="12"/>
      <c r="AU3073" s="12"/>
      <c r="AV3073" s="12"/>
      <c r="AW3073" s="12"/>
      <c r="AX3073" s="12"/>
      <c r="AY3073" s="12"/>
      <c r="AZ3073" s="12"/>
      <c r="BA3073" s="12"/>
      <c r="BB3073" s="12"/>
      <c r="BC3073" s="12"/>
      <c r="BD3073" s="12"/>
      <c r="BE3073" s="12"/>
      <c r="BF3073" s="12"/>
      <c r="BG3073" s="12"/>
      <c r="BH3073" s="12"/>
      <c r="BI3073" s="12"/>
      <c r="BJ3073" s="13"/>
      <c r="BK3073" s="13"/>
      <c r="BL3073" s="13"/>
      <c r="BM3073" s="13"/>
      <c r="BN3073" s="13"/>
    </row>
    <row r="3074" spans="4:66" x14ac:dyDescent="0.25">
      <c r="D3074"/>
      <c r="E3074" s="10"/>
      <c r="F3074" s="10"/>
      <c r="G3074" s="10"/>
      <c r="H3074" s="10"/>
      <c r="I3074" s="10"/>
      <c r="J3074" s="10"/>
      <c r="K3074" s="11"/>
      <c r="L3074" s="11"/>
      <c r="M3074" s="12"/>
      <c r="N3074" s="12"/>
      <c r="O3074" s="12"/>
      <c r="P3074" s="12"/>
      <c r="Q3074" s="12"/>
      <c r="R3074" s="12"/>
      <c r="S3074" s="12"/>
      <c r="T3074" s="12"/>
      <c r="U3074" s="12"/>
      <c r="V3074" s="12"/>
      <c r="W3074" s="12"/>
      <c r="X3074" s="12"/>
      <c r="Y3074" s="12"/>
      <c r="Z3074" s="12"/>
      <c r="AA3074" s="12"/>
      <c r="AB3074" s="12"/>
      <c r="AC3074" s="12"/>
      <c r="AD3074" s="12"/>
      <c r="AE3074" s="12"/>
      <c r="AF3074" s="12"/>
      <c r="AG3074" s="12"/>
      <c r="AH3074" s="12"/>
      <c r="AI3074" s="12"/>
      <c r="AJ3074" s="12"/>
      <c r="AK3074" s="12"/>
      <c r="AL3074" s="12"/>
      <c r="AM3074" s="12"/>
      <c r="AN3074" s="12"/>
      <c r="AO3074" s="12"/>
      <c r="AP3074" s="12"/>
      <c r="AQ3074" s="12"/>
      <c r="AR3074" s="12"/>
      <c r="AS3074" s="12"/>
      <c r="AT3074" s="12"/>
      <c r="AU3074" s="12"/>
      <c r="AV3074" s="12"/>
      <c r="AW3074" s="12"/>
      <c r="AX3074" s="12"/>
      <c r="AY3074" s="12"/>
      <c r="AZ3074" s="12"/>
      <c r="BA3074" s="12"/>
      <c r="BB3074" s="12"/>
      <c r="BC3074" s="12"/>
      <c r="BD3074" s="12"/>
      <c r="BE3074" s="12"/>
      <c r="BF3074" s="12"/>
      <c r="BG3074" s="12"/>
      <c r="BH3074" s="12"/>
      <c r="BI3074" s="12"/>
      <c r="BJ3074" s="13"/>
      <c r="BK3074" s="13"/>
      <c r="BL3074" s="13"/>
      <c r="BM3074" s="13"/>
      <c r="BN3074" s="13"/>
    </row>
    <row r="3075" spans="4:66" x14ac:dyDescent="0.25">
      <c r="D3075"/>
      <c r="E3075" s="10"/>
      <c r="F3075" s="10"/>
      <c r="G3075" s="10"/>
      <c r="H3075" s="10"/>
      <c r="I3075" s="10"/>
      <c r="J3075" s="10"/>
      <c r="K3075" s="11"/>
      <c r="L3075" s="11"/>
      <c r="M3075" s="12"/>
      <c r="N3075" s="12"/>
      <c r="O3075" s="12"/>
      <c r="P3075" s="12"/>
      <c r="Q3075" s="12"/>
      <c r="R3075" s="12"/>
      <c r="S3075" s="12"/>
      <c r="T3075" s="12"/>
      <c r="U3075" s="12"/>
      <c r="V3075" s="12"/>
      <c r="W3075" s="12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2"/>
      <c r="AS3075" s="12"/>
      <c r="AT3075" s="12"/>
      <c r="AU3075" s="12"/>
      <c r="AV3075" s="12"/>
      <c r="AW3075" s="12"/>
      <c r="AX3075" s="12"/>
      <c r="AY3075" s="12"/>
      <c r="AZ3075" s="12"/>
      <c r="BA3075" s="12"/>
      <c r="BB3075" s="12"/>
      <c r="BC3075" s="12"/>
      <c r="BD3075" s="12"/>
      <c r="BE3075" s="12"/>
      <c r="BF3075" s="12"/>
      <c r="BG3075" s="12"/>
      <c r="BH3075" s="12"/>
      <c r="BI3075" s="12"/>
      <c r="BJ3075" s="13"/>
      <c r="BK3075" s="13"/>
      <c r="BL3075" s="13"/>
      <c r="BM3075" s="13"/>
      <c r="BN3075" s="13"/>
    </row>
    <row r="3076" spans="4:66" x14ac:dyDescent="0.25">
      <c r="D3076"/>
      <c r="E3076" s="10"/>
      <c r="F3076" s="10"/>
      <c r="G3076" s="10"/>
      <c r="H3076" s="10"/>
      <c r="I3076" s="10"/>
      <c r="J3076" s="10"/>
      <c r="K3076" s="11"/>
      <c r="L3076" s="11"/>
      <c r="M3076" s="12"/>
      <c r="N3076" s="12"/>
      <c r="O3076" s="12"/>
      <c r="P3076" s="12"/>
      <c r="Q3076" s="12"/>
      <c r="R3076" s="12"/>
      <c r="S3076" s="12"/>
      <c r="T3076" s="12"/>
      <c r="U3076" s="12"/>
      <c r="V3076" s="12"/>
      <c r="W3076" s="12"/>
      <c r="X3076" s="12"/>
      <c r="Y3076" s="12"/>
      <c r="Z3076" s="12"/>
      <c r="AA3076" s="12"/>
      <c r="AB3076" s="12"/>
      <c r="AC3076" s="12"/>
      <c r="AD3076" s="12"/>
      <c r="AE3076" s="12"/>
      <c r="AF3076" s="12"/>
      <c r="AG3076" s="12"/>
      <c r="AH3076" s="12"/>
      <c r="AI3076" s="12"/>
      <c r="AJ3076" s="12"/>
      <c r="AK3076" s="12"/>
      <c r="AL3076" s="12"/>
      <c r="AM3076" s="12"/>
      <c r="AN3076" s="12"/>
      <c r="AO3076" s="12"/>
      <c r="AP3076" s="12"/>
      <c r="AQ3076" s="12"/>
      <c r="AR3076" s="12"/>
      <c r="AS3076" s="12"/>
      <c r="AT3076" s="12"/>
      <c r="AU3076" s="12"/>
      <c r="AV3076" s="12"/>
      <c r="AW3076" s="12"/>
      <c r="AX3076" s="12"/>
      <c r="AY3076" s="12"/>
      <c r="AZ3076" s="12"/>
      <c r="BA3076" s="12"/>
      <c r="BB3076" s="12"/>
      <c r="BC3076" s="12"/>
      <c r="BD3076" s="12"/>
      <c r="BE3076" s="12"/>
      <c r="BF3076" s="12"/>
      <c r="BG3076" s="12"/>
      <c r="BH3076" s="12"/>
      <c r="BI3076" s="12"/>
      <c r="BJ3076" s="13"/>
      <c r="BK3076" s="13"/>
      <c r="BL3076" s="13"/>
      <c r="BM3076" s="13"/>
      <c r="BN3076" s="13"/>
    </row>
    <row r="3077" spans="4:66" x14ac:dyDescent="0.25">
      <c r="D3077"/>
      <c r="E3077" s="10"/>
      <c r="F3077" s="10"/>
      <c r="G3077" s="10"/>
      <c r="H3077" s="10"/>
      <c r="I3077" s="10"/>
      <c r="J3077" s="10"/>
      <c r="K3077" s="11"/>
      <c r="L3077" s="11"/>
      <c r="M3077" s="12"/>
      <c r="N3077" s="12"/>
      <c r="O3077" s="12"/>
      <c r="P3077" s="12"/>
      <c r="Q3077" s="12"/>
      <c r="R3077" s="12"/>
      <c r="S3077" s="12"/>
      <c r="T3077" s="12"/>
      <c r="U3077" s="12"/>
      <c r="V3077" s="12"/>
      <c r="W3077" s="12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2"/>
      <c r="AS3077" s="12"/>
      <c r="AT3077" s="12"/>
      <c r="AU3077" s="12"/>
      <c r="AV3077" s="12"/>
      <c r="AW3077" s="12"/>
      <c r="AX3077" s="12"/>
      <c r="AY3077" s="12"/>
      <c r="AZ3077" s="12"/>
      <c r="BA3077" s="12"/>
      <c r="BB3077" s="12"/>
      <c r="BC3077" s="12"/>
      <c r="BD3077" s="12"/>
      <c r="BE3077" s="12"/>
      <c r="BF3077" s="12"/>
      <c r="BG3077" s="12"/>
      <c r="BH3077" s="12"/>
      <c r="BI3077" s="12"/>
      <c r="BJ3077" s="13"/>
      <c r="BK3077" s="13"/>
      <c r="BL3077" s="13"/>
      <c r="BM3077" s="13"/>
      <c r="BN3077" s="13"/>
    </row>
    <row r="3078" spans="4:66" x14ac:dyDescent="0.25">
      <c r="D3078"/>
      <c r="E3078" s="10"/>
      <c r="F3078" s="10"/>
      <c r="G3078" s="10"/>
      <c r="H3078" s="10"/>
      <c r="I3078" s="10"/>
      <c r="J3078" s="10"/>
      <c r="K3078" s="11"/>
      <c r="L3078" s="11"/>
      <c r="M3078" s="12"/>
      <c r="N3078" s="12"/>
      <c r="O3078" s="12"/>
      <c r="P3078" s="12"/>
      <c r="Q3078" s="12"/>
      <c r="R3078" s="12"/>
      <c r="S3078" s="12"/>
      <c r="T3078" s="12"/>
      <c r="U3078" s="12"/>
      <c r="V3078" s="12"/>
      <c r="W3078" s="12"/>
      <c r="X3078" s="12"/>
      <c r="Y3078" s="12"/>
      <c r="Z3078" s="12"/>
      <c r="AA3078" s="12"/>
      <c r="AB3078" s="12"/>
      <c r="AC3078" s="12"/>
      <c r="AD3078" s="12"/>
      <c r="AE3078" s="12"/>
      <c r="AF3078" s="12"/>
      <c r="AG3078" s="12"/>
      <c r="AH3078" s="12"/>
      <c r="AI3078" s="12"/>
      <c r="AJ3078" s="12"/>
      <c r="AK3078" s="12"/>
      <c r="AL3078" s="12"/>
      <c r="AM3078" s="12"/>
      <c r="AN3078" s="12"/>
      <c r="AO3078" s="12"/>
      <c r="AP3078" s="12"/>
      <c r="AQ3078" s="12"/>
      <c r="AR3078" s="12"/>
      <c r="AS3078" s="12"/>
      <c r="AT3078" s="12"/>
      <c r="AU3078" s="12"/>
      <c r="AV3078" s="12"/>
      <c r="AW3078" s="12"/>
      <c r="AX3078" s="12"/>
      <c r="AY3078" s="12"/>
      <c r="AZ3078" s="12"/>
      <c r="BA3078" s="12"/>
      <c r="BB3078" s="12"/>
      <c r="BC3078" s="12"/>
      <c r="BD3078" s="12"/>
      <c r="BE3078" s="12"/>
      <c r="BF3078" s="12"/>
      <c r="BG3078" s="12"/>
      <c r="BH3078" s="12"/>
      <c r="BI3078" s="12"/>
      <c r="BJ3078" s="13"/>
      <c r="BK3078" s="13"/>
      <c r="BL3078" s="13"/>
      <c r="BM3078" s="13"/>
      <c r="BN3078" s="13"/>
    </row>
    <row r="3079" spans="4:66" x14ac:dyDescent="0.25">
      <c r="D3079"/>
      <c r="E3079" s="10"/>
      <c r="F3079" s="10"/>
      <c r="G3079" s="10"/>
      <c r="H3079" s="10"/>
      <c r="I3079" s="10"/>
      <c r="J3079" s="10"/>
      <c r="K3079" s="11"/>
      <c r="L3079" s="11"/>
      <c r="M3079" s="12"/>
      <c r="N3079" s="12"/>
      <c r="O3079" s="12"/>
      <c r="P3079" s="12"/>
      <c r="Q3079" s="12"/>
      <c r="R3079" s="12"/>
      <c r="S3079" s="12"/>
      <c r="T3079" s="12"/>
      <c r="U3079" s="12"/>
      <c r="V3079" s="12"/>
      <c r="W3079" s="12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2"/>
      <c r="AS3079" s="12"/>
      <c r="AT3079" s="12"/>
      <c r="AU3079" s="12"/>
      <c r="AV3079" s="12"/>
      <c r="AW3079" s="12"/>
      <c r="AX3079" s="12"/>
      <c r="AY3079" s="12"/>
      <c r="AZ3079" s="12"/>
      <c r="BA3079" s="12"/>
      <c r="BB3079" s="12"/>
      <c r="BC3079" s="12"/>
      <c r="BD3079" s="12"/>
      <c r="BE3079" s="12"/>
      <c r="BF3079" s="12"/>
      <c r="BG3079" s="12"/>
      <c r="BH3079" s="12"/>
      <c r="BI3079" s="12"/>
      <c r="BJ3079" s="13"/>
      <c r="BK3079" s="13"/>
      <c r="BL3079" s="13"/>
      <c r="BM3079" s="13"/>
      <c r="BN3079" s="13"/>
    </row>
    <row r="3080" spans="4:66" x14ac:dyDescent="0.25">
      <c r="D3080"/>
      <c r="E3080" s="10"/>
      <c r="F3080" s="10"/>
      <c r="G3080" s="10"/>
      <c r="H3080" s="10"/>
      <c r="I3080" s="10"/>
      <c r="J3080" s="10"/>
      <c r="K3080" s="11"/>
      <c r="L3080" s="11"/>
      <c r="M3080" s="12"/>
      <c r="N3080" s="12"/>
      <c r="O3080" s="12"/>
      <c r="P3080" s="12"/>
      <c r="Q3080" s="12"/>
      <c r="R3080" s="12"/>
      <c r="S3080" s="12"/>
      <c r="T3080" s="12"/>
      <c r="U3080" s="12"/>
      <c r="V3080" s="12"/>
      <c r="W3080" s="12"/>
      <c r="X3080" s="12"/>
      <c r="Y3080" s="12"/>
      <c r="Z3080" s="12"/>
      <c r="AA3080" s="12"/>
      <c r="AB3080" s="12"/>
      <c r="AC3080" s="12"/>
      <c r="AD3080" s="12"/>
      <c r="AE3080" s="12"/>
      <c r="AF3080" s="12"/>
      <c r="AG3080" s="12"/>
      <c r="AH3080" s="12"/>
      <c r="AI3080" s="12"/>
      <c r="AJ3080" s="12"/>
      <c r="AK3080" s="12"/>
      <c r="AL3080" s="12"/>
      <c r="AM3080" s="12"/>
      <c r="AN3080" s="12"/>
      <c r="AO3080" s="12"/>
      <c r="AP3080" s="12"/>
      <c r="AQ3080" s="12"/>
      <c r="AR3080" s="12"/>
      <c r="AS3080" s="12"/>
      <c r="AT3080" s="12"/>
      <c r="AU3080" s="12"/>
      <c r="AV3080" s="12"/>
      <c r="AW3080" s="12"/>
      <c r="AX3080" s="12"/>
      <c r="AY3080" s="12"/>
      <c r="AZ3080" s="12"/>
      <c r="BA3080" s="12"/>
      <c r="BB3080" s="12"/>
      <c r="BC3080" s="12"/>
      <c r="BD3080" s="12"/>
      <c r="BE3080" s="12"/>
      <c r="BF3080" s="12"/>
      <c r="BG3080" s="12"/>
      <c r="BH3080" s="12"/>
      <c r="BI3080" s="12"/>
      <c r="BJ3080" s="13"/>
      <c r="BK3080" s="13"/>
      <c r="BL3080" s="13"/>
      <c r="BM3080" s="13"/>
      <c r="BN3080" s="13"/>
    </row>
    <row r="3081" spans="4:66" x14ac:dyDescent="0.25">
      <c r="D3081"/>
      <c r="E3081" s="10"/>
      <c r="F3081" s="10"/>
      <c r="G3081" s="10"/>
      <c r="H3081" s="10"/>
      <c r="I3081" s="10"/>
      <c r="J3081" s="10"/>
      <c r="K3081" s="11"/>
      <c r="L3081" s="11"/>
      <c r="M3081" s="12"/>
      <c r="N3081" s="12"/>
      <c r="O3081" s="12"/>
      <c r="P3081" s="12"/>
      <c r="Q3081" s="12"/>
      <c r="R3081" s="12"/>
      <c r="S3081" s="12"/>
      <c r="T3081" s="12"/>
      <c r="U3081" s="12"/>
      <c r="V3081" s="12"/>
      <c r="W3081" s="12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2"/>
      <c r="AS3081" s="12"/>
      <c r="AT3081" s="12"/>
      <c r="AU3081" s="12"/>
      <c r="AV3081" s="12"/>
      <c r="AW3081" s="12"/>
      <c r="AX3081" s="12"/>
      <c r="AY3081" s="12"/>
      <c r="AZ3081" s="12"/>
      <c r="BA3081" s="12"/>
      <c r="BB3081" s="12"/>
      <c r="BC3081" s="12"/>
      <c r="BD3081" s="12"/>
      <c r="BE3081" s="12"/>
      <c r="BF3081" s="12"/>
      <c r="BG3081" s="12"/>
      <c r="BH3081" s="12"/>
      <c r="BI3081" s="12"/>
      <c r="BJ3081" s="13"/>
      <c r="BK3081" s="13"/>
      <c r="BL3081" s="13"/>
      <c r="BM3081" s="13"/>
      <c r="BN3081" s="13"/>
    </row>
    <row r="3082" spans="4:66" x14ac:dyDescent="0.25">
      <c r="D3082"/>
      <c r="E3082" s="10"/>
      <c r="F3082" s="10"/>
      <c r="G3082" s="10"/>
      <c r="H3082" s="10"/>
      <c r="I3082" s="10"/>
      <c r="J3082" s="10"/>
      <c r="K3082" s="11"/>
      <c r="L3082" s="11"/>
      <c r="M3082" s="12"/>
      <c r="N3082" s="12"/>
      <c r="O3082" s="12"/>
      <c r="P3082" s="12"/>
      <c r="Q3082" s="12"/>
      <c r="R3082" s="12"/>
      <c r="S3082" s="12"/>
      <c r="T3082" s="12"/>
      <c r="U3082" s="12"/>
      <c r="V3082" s="12"/>
      <c r="W3082" s="12"/>
      <c r="X3082" s="12"/>
      <c r="Y3082" s="12"/>
      <c r="Z3082" s="12"/>
      <c r="AA3082" s="12"/>
      <c r="AB3082" s="12"/>
      <c r="AC3082" s="12"/>
      <c r="AD3082" s="12"/>
      <c r="AE3082" s="12"/>
      <c r="AF3082" s="12"/>
      <c r="AG3082" s="12"/>
      <c r="AH3082" s="12"/>
      <c r="AI3082" s="12"/>
      <c r="AJ3082" s="12"/>
      <c r="AK3082" s="12"/>
      <c r="AL3082" s="12"/>
      <c r="AM3082" s="12"/>
      <c r="AN3082" s="12"/>
      <c r="AO3082" s="12"/>
      <c r="AP3082" s="12"/>
      <c r="AQ3082" s="12"/>
      <c r="AR3082" s="12"/>
      <c r="AS3082" s="12"/>
      <c r="AT3082" s="12"/>
      <c r="AU3082" s="12"/>
      <c r="AV3082" s="12"/>
      <c r="AW3082" s="12"/>
      <c r="AX3082" s="12"/>
      <c r="AY3082" s="12"/>
      <c r="AZ3082" s="12"/>
      <c r="BA3082" s="12"/>
      <c r="BB3082" s="12"/>
      <c r="BC3082" s="12"/>
      <c r="BD3082" s="12"/>
      <c r="BE3082" s="12"/>
      <c r="BF3082" s="12"/>
      <c r="BG3082" s="12"/>
      <c r="BH3082" s="12"/>
      <c r="BI3082" s="12"/>
      <c r="BJ3082" s="13"/>
      <c r="BK3082" s="13"/>
      <c r="BL3082" s="13"/>
      <c r="BM3082" s="13"/>
      <c r="BN3082" s="13"/>
    </row>
    <row r="3083" spans="4:66" x14ac:dyDescent="0.25">
      <c r="D3083"/>
      <c r="E3083" s="10"/>
      <c r="F3083" s="10"/>
      <c r="G3083" s="10"/>
      <c r="H3083" s="10"/>
      <c r="I3083" s="10"/>
      <c r="J3083" s="10"/>
      <c r="K3083" s="11"/>
      <c r="L3083" s="11"/>
      <c r="M3083" s="12"/>
      <c r="N3083" s="12"/>
      <c r="O3083" s="12"/>
      <c r="P3083" s="12"/>
      <c r="Q3083" s="12"/>
      <c r="R3083" s="12"/>
      <c r="S3083" s="12"/>
      <c r="T3083" s="12"/>
      <c r="U3083" s="12"/>
      <c r="V3083" s="12"/>
      <c r="W3083" s="12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2"/>
      <c r="AS3083" s="12"/>
      <c r="AT3083" s="12"/>
      <c r="AU3083" s="12"/>
      <c r="AV3083" s="12"/>
      <c r="AW3083" s="12"/>
      <c r="AX3083" s="12"/>
      <c r="AY3083" s="12"/>
      <c r="AZ3083" s="12"/>
      <c r="BA3083" s="12"/>
      <c r="BB3083" s="12"/>
      <c r="BC3083" s="12"/>
      <c r="BD3083" s="12"/>
      <c r="BE3083" s="12"/>
      <c r="BF3083" s="12"/>
      <c r="BG3083" s="12"/>
      <c r="BH3083" s="12"/>
      <c r="BI3083" s="12"/>
      <c r="BJ3083" s="13"/>
      <c r="BK3083" s="13"/>
      <c r="BL3083" s="13"/>
      <c r="BM3083" s="13"/>
      <c r="BN3083" s="13"/>
    </row>
    <row r="3084" spans="4:66" x14ac:dyDescent="0.25">
      <c r="D3084"/>
      <c r="E3084" s="10"/>
      <c r="F3084" s="10"/>
      <c r="G3084" s="10"/>
      <c r="H3084" s="10"/>
      <c r="I3084" s="10"/>
      <c r="J3084" s="10"/>
      <c r="K3084" s="11"/>
      <c r="L3084" s="11"/>
      <c r="M3084" s="12"/>
      <c r="N3084" s="12"/>
      <c r="O3084" s="12"/>
      <c r="P3084" s="12"/>
      <c r="Q3084" s="12"/>
      <c r="R3084" s="12"/>
      <c r="S3084" s="12"/>
      <c r="T3084" s="12"/>
      <c r="U3084" s="12"/>
      <c r="V3084" s="12"/>
      <c r="W3084" s="12"/>
      <c r="X3084" s="12"/>
      <c r="Y3084" s="12"/>
      <c r="Z3084" s="12"/>
      <c r="AA3084" s="12"/>
      <c r="AB3084" s="12"/>
      <c r="AC3084" s="12"/>
      <c r="AD3084" s="12"/>
      <c r="AE3084" s="12"/>
      <c r="AF3084" s="12"/>
      <c r="AG3084" s="12"/>
      <c r="AH3084" s="12"/>
      <c r="AI3084" s="12"/>
      <c r="AJ3084" s="12"/>
      <c r="AK3084" s="12"/>
      <c r="AL3084" s="12"/>
      <c r="AM3084" s="12"/>
      <c r="AN3084" s="12"/>
      <c r="AO3084" s="12"/>
      <c r="AP3084" s="12"/>
      <c r="AQ3084" s="12"/>
      <c r="AR3084" s="12"/>
      <c r="AS3084" s="12"/>
      <c r="AT3084" s="12"/>
      <c r="AU3084" s="12"/>
      <c r="AV3084" s="12"/>
      <c r="AW3084" s="12"/>
      <c r="AX3084" s="12"/>
      <c r="AY3084" s="12"/>
      <c r="AZ3084" s="12"/>
      <c r="BA3084" s="12"/>
      <c r="BB3084" s="12"/>
      <c r="BC3084" s="12"/>
      <c r="BD3084" s="12"/>
      <c r="BE3084" s="12"/>
      <c r="BF3084" s="12"/>
      <c r="BG3084" s="12"/>
      <c r="BH3084" s="12"/>
      <c r="BI3084" s="12"/>
      <c r="BJ3084" s="13"/>
      <c r="BK3084" s="13"/>
      <c r="BL3084" s="13"/>
      <c r="BM3084" s="13"/>
      <c r="BN3084" s="13"/>
    </row>
    <row r="3085" spans="4:66" x14ac:dyDescent="0.25">
      <c r="D3085"/>
      <c r="E3085" s="10"/>
      <c r="F3085" s="10"/>
      <c r="G3085" s="10"/>
      <c r="H3085" s="10"/>
      <c r="I3085" s="10"/>
      <c r="J3085" s="10"/>
      <c r="K3085" s="11"/>
      <c r="L3085" s="11"/>
      <c r="M3085" s="12"/>
      <c r="N3085" s="12"/>
      <c r="O3085" s="12"/>
      <c r="P3085" s="12"/>
      <c r="Q3085" s="12"/>
      <c r="R3085" s="12"/>
      <c r="S3085" s="12"/>
      <c r="T3085" s="12"/>
      <c r="U3085" s="12"/>
      <c r="V3085" s="12"/>
      <c r="W3085" s="12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2"/>
      <c r="AS3085" s="12"/>
      <c r="AT3085" s="12"/>
      <c r="AU3085" s="12"/>
      <c r="AV3085" s="12"/>
      <c r="AW3085" s="12"/>
      <c r="AX3085" s="12"/>
      <c r="AY3085" s="12"/>
      <c r="AZ3085" s="12"/>
      <c r="BA3085" s="12"/>
      <c r="BB3085" s="12"/>
      <c r="BC3085" s="12"/>
      <c r="BD3085" s="12"/>
      <c r="BE3085" s="12"/>
      <c r="BF3085" s="12"/>
      <c r="BG3085" s="12"/>
      <c r="BH3085" s="12"/>
      <c r="BI3085" s="12"/>
      <c r="BJ3085" s="13"/>
      <c r="BK3085" s="13"/>
      <c r="BL3085" s="13"/>
      <c r="BM3085" s="13"/>
      <c r="BN3085" s="13"/>
    </row>
    <row r="3086" spans="4:66" x14ac:dyDescent="0.25">
      <c r="D3086"/>
      <c r="E3086" s="10"/>
      <c r="F3086" s="10"/>
      <c r="G3086" s="10"/>
      <c r="H3086" s="10"/>
      <c r="I3086" s="10"/>
      <c r="J3086" s="10"/>
      <c r="K3086" s="11"/>
      <c r="L3086" s="11"/>
      <c r="M3086" s="12"/>
      <c r="N3086" s="12"/>
      <c r="O3086" s="12"/>
      <c r="P3086" s="12"/>
      <c r="Q3086" s="12"/>
      <c r="R3086" s="12"/>
      <c r="S3086" s="12"/>
      <c r="T3086" s="12"/>
      <c r="U3086" s="12"/>
      <c r="V3086" s="12"/>
      <c r="W3086" s="12"/>
      <c r="X3086" s="12"/>
      <c r="Y3086" s="12"/>
      <c r="Z3086" s="12"/>
      <c r="AA3086" s="12"/>
      <c r="AB3086" s="12"/>
      <c r="AC3086" s="12"/>
      <c r="AD3086" s="12"/>
      <c r="AE3086" s="12"/>
      <c r="AF3086" s="12"/>
      <c r="AG3086" s="12"/>
      <c r="AH3086" s="12"/>
      <c r="AI3086" s="12"/>
      <c r="AJ3086" s="12"/>
      <c r="AK3086" s="12"/>
      <c r="AL3086" s="12"/>
      <c r="AM3086" s="12"/>
      <c r="AN3086" s="12"/>
      <c r="AO3086" s="12"/>
      <c r="AP3086" s="12"/>
      <c r="AQ3086" s="12"/>
      <c r="AR3086" s="12"/>
      <c r="AS3086" s="12"/>
      <c r="AT3086" s="12"/>
      <c r="AU3086" s="12"/>
      <c r="AV3086" s="12"/>
      <c r="AW3086" s="12"/>
      <c r="AX3086" s="12"/>
      <c r="AY3086" s="12"/>
      <c r="AZ3086" s="12"/>
      <c r="BA3086" s="12"/>
      <c r="BB3086" s="12"/>
      <c r="BC3086" s="12"/>
      <c r="BD3086" s="12"/>
      <c r="BE3086" s="12"/>
      <c r="BF3086" s="12"/>
      <c r="BG3086" s="12"/>
      <c r="BH3086" s="12"/>
      <c r="BI3086" s="12"/>
      <c r="BJ3086" s="13"/>
      <c r="BK3086" s="13"/>
      <c r="BL3086" s="13"/>
      <c r="BM3086" s="13"/>
      <c r="BN3086" s="13"/>
    </row>
    <row r="3087" spans="4:66" x14ac:dyDescent="0.25">
      <c r="D3087"/>
      <c r="E3087" s="10"/>
      <c r="F3087" s="10"/>
      <c r="G3087" s="10"/>
      <c r="H3087" s="10"/>
      <c r="I3087" s="10"/>
      <c r="J3087" s="10"/>
      <c r="K3087" s="11"/>
      <c r="L3087" s="11"/>
      <c r="M3087" s="12"/>
      <c r="N3087" s="12"/>
      <c r="O3087" s="12"/>
      <c r="P3087" s="12"/>
      <c r="Q3087" s="12"/>
      <c r="R3087" s="12"/>
      <c r="S3087" s="12"/>
      <c r="T3087" s="12"/>
      <c r="U3087" s="12"/>
      <c r="V3087" s="12"/>
      <c r="W3087" s="12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2"/>
      <c r="AS3087" s="12"/>
      <c r="AT3087" s="12"/>
      <c r="AU3087" s="12"/>
      <c r="AV3087" s="12"/>
      <c r="AW3087" s="12"/>
      <c r="AX3087" s="12"/>
      <c r="AY3087" s="12"/>
      <c r="AZ3087" s="12"/>
      <c r="BA3087" s="12"/>
      <c r="BB3087" s="12"/>
      <c r="BC3087" s="12"/>
      <c r="BD3087" s="12"/>
      <c r="BE3087" s="12"/>
      <c r="BF3087" s="12"/>
      <c r="BG3087" s="12"/>
      <c r="BH3087" s="12"/>
      <c r="BI3087" s="12"/>
      <c r="BJ3087" s="13"/>
      <c r="BK3087" s="13"/>
      <c r="BL3087" s="13"/>
      <c r="BM3087" s="13"/>
      <c r="BN3087" s="13"/>
    </row>
    <row r="3088" spans="4:66" x14ac:dyDescent="0.25">
      <c r="D3088"/>
      <c r="E3088" s="10"/>
      <c r="F3088" s="10"/>
      <c r="G3088" s="10"/>
      <c r="H3088" s="10"/>
      <c r="I3088" s="10"/>
      <c r="J3088" s="10"/>
      <c r="K3088" s="11"/>
      <c r="L3088" s="11"/>
      <c r="M3088" s="12"/>
      <c r="N3088" s="12"/>
      <c r="O3088" s="12"/>
      <c r="P3088" s="12"/>
      <c r="Q3088" s="12"/>
      <c r="R3088" s="12"/>
      <c r="S3088" s="12"/>
      <c r="T3088" s="12"/>
      <c r="U3088" s="12"/>
      <c r="V3088" s="12"/>
      <c r="W3088" s="12"/>
      <c r="X3088" s="12"/>
      <c r="Y3088" s="12"/>
      <c r="Z3088" s="12"/>
      <c r="AA3088" s="12"/>
      <c r="AB3088" s="12"/>
      <c r="AC3088" s="12"/>
      <c r="AD3088" s="12"/>
      <c r="AE3088" s="12"/>
      <c r="AF3088" s="12"/>
      <c r="AG3088" s="12"/>
      <c r="AH3088" s="12"/>
      <c r="AI3088" s="12"/>
      <c r="AJ3088" s="12"/>
      <c r="AK3088" s="12"/>
      <c r="AL3088" s="12"/>
      <c r="AM3088" s="12"/>
      <c r="AN3088" s="12"/>
      <c r="AO3088" s="12"/>
      <c r="AP3088" s="12"/>
      <c r="AQ3088" s="12"/>
      <c r="AR3088" s="12"/>
      <c r="AS3088" s="12"/>
      <c r="AT3088" s="12"/>
      <c r="AU3088" s="12"/>
      <c r="AV3088" s="12"/>
      <c r="AW3088" s="12"/>
      <c r="AX3088" s="12"/>
      <c r="AY3088" s="12"/>
      <c r="AZ3088" s="12"/>
      <c r="BA3088" s="12"/>
      <c r="BB3088" s="12"/>
      <c r="BC3088" s="12"/>
      <c r="BD3088" s="12"/>
      <c r="BE3088" s="12"/>
      <c r="BF3088" s="12"/>
      <c r="BG3088" s="12"/>
      <c r="BH3088" s="12"/>
      <c r="BI3088" s="12"/>
      <c r="BJ3088" s="13"/>
      <c r="BK3088" s="13"/>
      <c r="BL3088" s="13"/>
      <c r="BM3088" s="13"/>
      <c r="BN3088" s="13"/>
    </row>
    <row r="3089" spans="4:66" x14ac:dyDescent="0.25">
      <c r="D3089"/>
      <c r="E3089" s="10"/>
      <c r="F3089" s="10"/>
      <c r="G3089" s="10"/>
      <c r="H3089" s="10"/>
      <c r="I3089" s="10"/>
      <c r="J3089" s="10"/>
      <c r="K3089" s="11"/>
      <c r="L3089" s="11"/>
      <c r="M3089" s="12"/>
      <c r="N3089" s="12"/>
      <c r="O3089" s="12"/>
      <c r="P3089" s="12"/>
      <c r="Q3089" s="12"/>
      <c r="R3089" s="12"/>
      <c r="S3089" s="12"/>
      <c r="T3089" s="12"/>
      <c r="U3089" s="12"/>
      <c r="V3089" s="12"/>
      <c r="W3089" s="12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2"/>
      <c r="AS3089" s="12"/>
      <c r="AT3089" s="12"/>
      <c r="AU3089" s="12"/>
      <c r="AV3089" s="12"/>
      <c r="AW3089" s="12"/>
      <c r="AX3089" s="12"/>
      <c r="AY3089" s="12"/>
      <c r="AZ3089" s="12"/>
      <c r="BA3089" s="12"/>
      <c r="BB3089" s="12"/>
      <c r="BC3089" s="12"/>
      <c r="BD3089" s="12"/>
      <c r="BE3089" s="12"/>
      <c r="BF3089" s="12"/>
      <c r="BG3089" s="12"/>
      <c r="BH3089" s="12"/>
      <c r="BI3089" s="12"/>
      <c r="BJ3089" s="13"/>
      <c r="BK3089" s="13"/>
      <c r="BL3089" s="13"/>
      <c r="BM3089" s="13"/>
      <c r="BN3089" s="13"/>
    </row>
    <row r="3090" spans="4:66" x14ac:dyDescent="0.25">
      <c r="D3090"/>
      <c r="E3090" s="10"/>
      <c r="F3090" s="10"/>
      <c r="G3090" s="10"/>
      <c r="H3090" s="10"/>
      <c r="I3090" s="10"/>
      <c r="J3090" s="10"/>
      <c r="K3090" s="11"/>
      <c r="L3090" s="11"/>
      <c r="M3090" s="12"/>
      <c r="N3090" s="12"/>
      <c r="O3090" s="12"/>
      <c r="P3090" s="12"/>
      <c r="Q3090" s="12"/>
      <c r="R3090" s="12"/>
      <c r="S3090" s="12"/>
      <c r="T3090" s="12"/>
      <c r="U3090" s="12"/>
      <c r="V3090" s="12"/>
      <c r="W3090" s="12"/>
      <c r="X3090" s="12"/>
      <c r="Y3090" s="12"/>
      <c r="Z3090" s="12"/>
      <c r="AA3090" s="12"/>
      <c r="AB3090" s="12"/>
      <c r="AC3090" s="12"/>
      <c r="AD3090" s="12"/>
      <c r="AE3090" s="12"/>
      <c r="AF3090" s="12"/>
      <c r="AG3090" s="12"/>
      <c r="AH3090" s="12"/>
      <c r="AI3090" s="12"/>
      <c r="AJ3090" s="12"/>
      <c r="AK3090" s="12"/>
      <c r="AL3090" s="12"/>
      <c r="AM3090" s="12"/>
      <c r="AN3090" s="12"/>
      <c r="AO3090" s="12"/>
      <c r="AP3090" s="12"/>
      <c r="AQ3090" s="12"/>
      <c r="AR3090" s="12"/>
      <c r="AS3090" s="12"/>
      <c r="AT3090" s="12"/>
      <c r="AU3090" s="12"/>
      <c r="AV3090" s="12"/>
      <c r="AW3090" s="12"/>
      <c r="AX3090" s="12"/>
      <c r="AY3090" s="12"/>
      <c r="AZ3090" s="12"/>
      <c r="BA3090" s="12"/>
      <c r="BB3090" s="12"/>
      <c r="BC3090" s="12"/>
      <c r="BD3090" s="12"/>
      <c r="BE3090" s="12"/>
      <c r="BF3090" s="12"/>
      <c r="BG3090" s="12"/>
      <c r="BH3090" s="12"/>
      <c r="BI3090" s="12"/>
      <c r="BJ3090" s="13"/>
      <c r="BK3090" s="13"/>
      <c r="BL3090" s="13"/>
      <c r="BM3090" s="13"/>
      <c r="BN3090" s="13"/>
    </row>
    <row r="3091" spans="4:66" x14ac:dyDescent="0.25">
      <c r="D3091"/>
      <c r="E3091" s="10"/>
      <c r="F3091" s="10"/>
      <c r="G3091" s="10"/>
      <c r="H3091" s="10"/>
      <c r="I3091" s="10"/>
      <c r="J3091" s="10"/>
      <c r="K3091" s="11"/>
      <c r="L3091" s="11"/>
      <c r="M3091" s="12"/>
      <c r="N3091" s="12"/>
      <c r="O3091" s="12"/>
      <c r="P3091" s="12"/>
      <c r="Q3091" s="12"/>
      <c r="R3091" s="12"/>
      <c r="S3091" s="12"/>
      <c r="T3091" s="12"/>
      <c r="U3091" s="12"/>
      <c r="V3091" s="12"/>
      <c r="W3091" s="12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2"/>
      <c r="AS3091" s="12"/>
      <c r="AT3091" s="12"/>
      <c r="AU3091" s="12"/>
      <c r="AV3091" s="12"/>
      <c r="AW3091" s="12"/>
      <c r="AX3091" s="12"/>
      <c r="AY3091" s="12"/>
      <c r="AZ3091" s="12"/>
      <c r="BA3091" s="12"/>
      <c r="BB3091" s="12"/>
      <c r="BC3091" s="12"/>
      <c r="BD3091" s="12"/>
      <c r="BE3091" s="12"/>
      <c r="BF3091" s="12"/>
      <c r="BG3091" s="12"/>
      <c r="BH3091" s="12"/>
      <c r="BI3091" s="12"/>
      <c r="BJ3091" s="13"/>
      <c r="BK3091" s="13"/>
      <c r="BL3091" s="13"/>
      <c r="BM3091" s="13"/>
      <c r="BN3091" s="13"/>
    </row>
    <row r="3092" spans="4:66" x14ac:dyDescent="0.25">
      <c r="D3092"/>
      <c r="E3092" s="10"/>
      <c r="F3092" s="10"/>
      <c r="G3092" s="10"/>
      <c r="H3092" s="10"/>
      <c r="I3092" s="10"/>
      <c r="J3092" s="10"/>
      <c r="K3092" s="11"/>
      <c r="L3092" s="11"/>
      <c r="M3092" s="12"/>
      <c r="N3092" s="12"/>
      <c r="O3092" s="12"/>
      <c r="P3092" s="12"/>
      <c r="Q3092" s="12"/>
      <c r="R3092" s="12"/>
      <c r="S3092" s="12"/>
      <c r="T3092" s="12"/>
      <c r="U3092" s="12"/>
      <c r="V3092" s="12"/>
      <c r="W3092" s="12"/>
      <c r="X3092" s="12"/>
      <c r="Y3092" s="12"/>
      <c r="Z3092" s="12"/>
      <c r="AA3092" s="12"/>
      <c r="AB3092" s="12"/>
      <c r="AC3092" s="12"/>
      <c r="AD3092" s="12"/>
      <c r="AE3092" s="12"/>
      <c r="AF3092" s="12"/>
      <c r="AG3092" s="12"/>
      <c r="AH3092" s="12"/>
      <c r="AI3092" s="12"/>
      <c r="AJ3092" s="12"/>
      <c r="AK3092" s="12"/>
      <c r="AL3092" s="12"/>
      <c r="AM3092" s="12"/>
      <c r="AN3092" s="12"/>
      <c r="AO3092" s="12"/>
      <c r="AP3092" s="12"/>
      <c r="AQ3092" s="12"/>
      <c r="AR3092" s="12"/>
      <c r="AS3092" s="12"/>
      <c r="AT3092" s="12"/>
      <c r="AU3092" s="12"/>
      <c r="AV3092" s="12"/>
      <c r="AW3092" s="12"/>
      <c r="AX3092" s="12"/>
      <c r="AY3092" s="12"/>
      <c r="AZ3092" s="12"/>
      <c r="BA3092" s="12"/>
      <c r="BB3092" s="12"/>
      <c r="BC3092" s="12"/>
      <c r="BD3092" s="12"/>
      <c r="BE3092" s="12"/>
      <c r="BF3092" s="12"/>
      <c r="BG3092" s="12"/>
      <c r="BH3092" s="12"/>
      <c r="BI3092" s="12"/>
      <c r="BJ3092" s="13"/>
      <c r="BK3092" s="13"/>
      <c r="BL3092" s="13"/>
      <c r="BM3092" s="13"/>
      <c r="BN3092" s="13"/>
    </row>
    <row r="3093" spans="4:66" x14ac:dyDescent="0.25">
      <c r="D3093"/>
      <c r="E3093" s="10"/>
      <c r="F3093" s="10"/>
      <c r="G3093" s="10"/>
      <c r="H3093" s="10"/>
      <c r="I3093" s="10"/>
      <c r="J3093" s="10"/>
      <c r="K3093" s="11"/>
      <c r="L3093" s="11"/>
      <c r="M3093" s="12"/>
      <c r="N3093" s="12"/>
      <c r="O3093" s="12"/>
      <c r="P3093" s="12"/>
      <c r="Q3093" s="12"/>
      <c r="R3093" s="12"/>
      <c r="S3093" s="12"/>
      <c r="T3093" s="12"/>
      <c r="U3093" s="12"/>
      <c r="V3093" s="12"/>
      <c r="W3093" s="12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2"/>
      <c r="AS3093" s="12"/>
      <c r="AT3093" s="12"/>
      <c r="AU3093" s="12"/>
      <c r="AV3093" s="12"/>
      <c r="AW3093" s="12"/>
      <c r="AX3093" s="12"/>
      <c r="AY3093" s="12"/>
      <c r="AZ3093" s="12"/>
      <c r="BA3093" s="12"/>
      <c r="BB3093" s="12"/>
      <c r="BC3093" s="12"/>
      <c r="BD3093" s="12"/>
      <c r="BE3093" s="12"/>
      <c r="BF3093" s="12"/>
      <c r="BG3093" s="12"/>
      <c r="BH3093" s="12"/>
      <c r="BI3093" s="12"/>
      <c r="BJ3093" s="13"/>
      <c r="BK3093" s="13"/>
      <c r="BL3093" s="13"/>
      <c r="BM3093" s="13"/>
      <c r="BN3093" s="13"/>
    </row>
    <row r="3094" spans="4:66" x14ac:dyDescent="0.25">
      <c r="D3094"/>
      <c r="E3094" s="10"/>
      <c r="F3094" s="10"/>
      <c r="G3094" s="10"/>
      <c r="H3094" s="10"/>
      <c r="I3094" s="10"/>
      <c r="J3094" s="10"/>
      <c r="K3094" s="11"/>
      <c r="L3094" s="11"/>
      <c r="M3094" s="12"/>
      <c r="N3094" s="12"/>
      <c r="O3094" s="12"/>
      <c r="P3094" s="12"/>
      <c r="Q3094" s="12"/>
      <c r="R3094" s="12"/>
      <c r="S3094" s="12"/>
      <c r="T3094" s="12"/>
      <c r="U3094" s="12"/>
      <c r="V3094" s="12"/>
      <c r="W3094" s="12"/>
      <c r="X3094" s="12"/>
      <c r="Y3094" s="12"/>
      <c r="Z3094" s="12"/>
      <c r="AA3094" s="12"/>
      <c r="AB3094" s="12"/>
      <c r="AC3094" s="12"/>
      <c r="AD3094" s="12"/>
      <c r="AE3094" s="12"/>
      <c r="AF3094" s="12"/>
      <c r="AG3094" s="12"/>
      <c r="AH3094" s="12"/>
      <c r="AI3094" s="12"/>
      <c r="AJ3094" s="12"/>
      <c r="AK3094" s="12"/>
      <c r="AL3094" s="12"/>
      <c r="AM3094" s="12"/>
      <c r="AN3094" s="12"/>
      <c r="AO3094" s="12"/>
      <c r="AP3094" s="12"/>
      <c r="AQ3094" s="12"/>
      <c r="AR3094" s="12"/>
      <c r="AS3094" s="12"/>
      <c r="AT3094" s="12"/>
      <c r="AU3094" s="12"/>
      <c r="AV3094" s="12"/>
      <c r="AW3094" s="12"/>
      <c r="AX3094" s="12"/>
      <c r="AY3094" s="12"/>
      <c r="AZ3094" s="12"/>
      <c r="BA3094" s="12"/>
      <c r="BB3094" s="12"/>
      <c r="BC3094" s="12"/>
      <c r="BD3094" s="12"/>
      <c r="BE3094" s="12"/>
      <c r="BF3094" s="12"/>
      <c r="BG3094" s="12"/>
      <c r="BH3094" s="12"/>
      <c r="BI3094" s="12"/>
      <c r="BJ3094" s="13"/>
      <c r="BK3094" s="13"/>
      <c r="BL3094" s="13"/>
      <c r="BM3094" s="13"/>
      <c r="BN3094" s="13"/>
    </row>
    <row r="3095" spans="4:66" x14ac:dyDescent="0.25">
      <c r="D3095"/>
      <c r="E3095" s="10"/>
      <c r="F3095" s="10"/>
      <c r="G3095" s="10"/>
      <c r="H3095" s="10"/>
      <c r="I3095" s="10"/>
      <c r="J3095" s="10"/>
      <c r="K3095" s="11"/>
      <c r="L3095" s="11"/>
      <c r="M3095" s="12"/>
      <c r="N3095" s="12"/>
      <c r="O3095" s="12"/>
      <c r="P3095" s="12"/>
      <c r="Q3095" s="12"/>
      <c r="R3095" s="12"/>
      <c r="S3095" s="12"/>
      <c r="T3095" s="12"/>
      <c r="U3095" s="12"/>
      <c r="V3095" s="12"/>
      <c r="W3095" s="12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2"/>
      <c r="AS3095" s="12"/>
      <c r="AT3095" s="12"/>
      <c r="AU3095" s="12"/>
      <c r="AV3095" s="12"/>
      <c r="AW3095" s="12"/>
      <c r="AX3095" s="12"/>
      <c r="AY3095" s="12"/>
      <c r="AZ3095" s="12"/>
      <c r="BA3095" s="12"/>
      <c r="BB3095" s="12"/>
      <c r="BC3095" s="12"/>
      <c r="BD3095" s="12"/>
      <c r="BE3095" s="12"/>
      <c r="BF3095" s="12"/>
      <c r="BG3095" s="12"/>
      <c r="BH3095" s="12"/>
      <c r="BI3095" s="12"/>
      <c r="BJ3095" s="13"/>
      <c r="BK3095" s="13"/>
      <c r="BL3095" s="13"/>
      <c r="BM3095" s="13"/>
      <c r="BN3095" s="13"/>
    </row>
    <row r="3096" spans="4:66" x14ac:dyDescent="0.25">
      <c r="D3096"/>
      <c r="E3096" s="10"/>
      <c r="F3096" s="10"/>
      <c r="G3096" s="10"/>
      <c r="H3096" s="10"/>
      <c r="I3096" s="10"/>
      <c r="J3096" s="10"/>
      <c r="K3096" s="11"/>
      <c r="L3096" s="11"/>
      <c r="M3096" s="12"/>
      <c r="N3096" s="12"/>
      <c r="O3096" s="12"/>
      <c r="P3096" s="12"/>
      <c r="Q3096" s="12"/>
      <c r="R3096" s="12"/>
      <c r="S3096" s="12"/>
      <c r="T3096" s="12"/>
      <c r="U3096" s="12"/>
      <c r="V3096" s="12"/>
      <c r="W3096" s="12"/>
      <c r="X3096" s="12"/>
      <c r="Y3096" s="12"/>
      <c r="Z3096" s="12"/>
      <c r="AA3096" s="12"/>
      <c r="AB3096" s="12"/>
      <c r="AC3096" s="12"/>
      <c r="AD3096" s="12"/>
      <c r="AE3096" s="12"/>
      <c r="AF3096" s="12"/>
      <c r="AG3096" s="12"/>
      <c r="AH3096" s="12"/>
      <c r="AI3096" s="12"/>
      <c r="AJ3096" s="12"/>
      <c r="AK3096" s="12"/>
      <c r="AL3096" s="12"/>
      <c r="AM3096" s="12"/>
      <c r="AN3096" s="12"/>
      <c r="AO3096" s="12"/>
      <c r="AP3096" s="12"/>
      <c r="AQ3096" s="12"/>
      <c r="AR3096" s="12"/>
      <c r="AS3096" s="12"/>
      <c r="AT3096" s="12"/>
      <c r="AU3096" s="12"/>
      <c r="AV3096" s="12"/>
      <c r="AW3096" s="12"/>
      <c r="AX3096" s="12"/>
      <c r="AY3096" s="12"/>
      <c r="AZ3096" s="12"/>
      <c r="BA3096" s="12"/>
      <c r="BB3096" s="12"/>
      <c r="BC3096" s="12"/>
      <c r="BD3096" s="12"/>
      <c r="BE3096" s="12"/>
      <c r="BF3096" s="12"/>
      <c r="BG3096" s="12"/>
      <c r="BH3096" s="12"/>
      <c r="BI3096" s="12"/>
      <c r="BJ3096" s="13"/>
      <c r="BK3096" s="13"/>
      <c r="BL3096" s="13"/>
      <c r="BM3096" s="13"/>
      <c r="BN3096" s="13"/>
    </row>
    <row r="3097" spans="4:66" x14ac:dyDescent="0.25">
      <c r="D3097"/>
      <c r="E3097" s="10"/>
      <c r="F3097" s="10"/>
      <c r="G3097" s="10"/>
      <c r="H3097" s="10"/>
      <c r="I3097" s="10"/>
      <c r="J3097" s="10"/>
      <c r="K3097" s="11"/>
      <c r="L3097" s="11"/>
      <c r="M3097" s="12"/>
      <c r="N3097" s="12"/>
      <c r="O3097" s="12"/>
      <c r="P3097" s="12"/>
      <c r="Q3097" s="12"/>
      <c r="R3097" s="12"/>
      <c r="S3097" s="12"/>
      <c r="T3097" s="12"/>
      <c r="U3097" s="12"/>
      <c r="V3097" s="12"/>
      <c r="W3097" s="12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2"/>
      <c r="AS3097" s="12"/>
      <c r="AT3097" s="12"/>
      <c r="AU3097" s="12"/>
      <c r="AV3097" s="12"/>
      <c r="AW3097" s="12"/>
      <c r="AX3097" s="12"/>
      <c r="AY3097" s="12"/>
      <c r="AZ3097" s="12"/>
      <c r="BA3097" s="12"/>
      <c r="BB3097" s="12"/>
      <c r="BC3097" s="12"/>
      <c r="BD3097" s="12"/>
      <c r="BE3097" s="12"/>
      <c r="BF3097" s="12"/>
      <c r="BG3097" s="12"/>
      <c r="BH3097" s="12"/>
      <c r="BI3097" s="12"/>
      <c r="BJ3097" s="13"/>
      <c r="BK3097" s="13"/>
      <c r="BL3097" s="13"/>
      <c r="BM3097" s="13"/>
      <c r="BN3097" s="13"/>
    </row>
    <row r="3098" spans="4:66" x14ac:dyDescent="0.25">
      <c r="D3098"/>
      <c r="E3098" s="10"/>
      <c r="F3098" s="10"/>
      <c r="G3098" s="10"/>
      <c r="H3098" s="10"/>
      <c r="I3098" s="10"/>
      <c r="J3098" s="10"/>
      <c r="K3098" s="11"/>
      <c r="L3098" s="11"/>
      <c r="M3098" s="12"/>
      <c r="N3098" s="12"/>
      <c r="O3098" s="12"/>
      <c r="P3098" s="12"/>
      <c r="Q3098" s="12"/>
      <c r="R3098" s="12"/>
      <c r="S3098" s="12"/>
      <c r="T3098" s="12"/>
      <c r="U3098" s="12"/>
      <c r="V3098" s="12"/>
      <c r="W3098" s="12"/>
      <c r="X3098" s="12"/>
      <c r="Y3098" s="12"/>
      <c r="Z3098" s="12"/>
      <c r="AA3098" s="12"/>
      <c r="AB3098" s="12"/>
      <c r="AC3098" s="12"/>
      <c r="AD3098" s="12"/>
      <c r="AE3098" s="12"/>
      <c r="AF3098" s="12"/>
      <c r="AG3098" s="12"/>
      <c r="AH3098" s="12"/>
      <c r="AI3098" s="12"/>
      <c r="AJ3098" s="12"/>
      <c r="AK3098" s="12"/>
      <c r="AL3098" s="12"/>
      <c r="AM3098" s="12"/>
      <c r="AN3098" s="12"/>
      <c r="AO3098" s="12"/>
      <c r="AP3098" s="12"/>
      <c r="AQ3098" s="12"/>
      <c r="AR3098" s="12"/>
      <c r="AS3098" s="12"/>
      <c r="AT3098" s="12"/>
      <c r="AU3098" s="12"/>
      <c r="AV3098" s="12"/>
      <c r="AW3098" s="12"/>
      <c r="AX3098" s="12"/>
      <c r="AY3098" s="12"/>
      <c r="AZ3098" s="12"/>
      <c r="BA3098" s="12"/>
      <c r="BB3098" s="12"/>
      <c r="BC3098" s="12"/>
      <c r="BD3098" s="12"/>
      <c r="BE3098" s="12"/>
      <c r="BF3098" s="12"/>
      <c r="BG3098" s="12"/>
      <c r="BH3098" s="12"/>
      <c r="BI3098" s="12"/>
      <c r="BJ3098" s="13"/>
      <c r="BK3098" s="13"/>
      <c r="BL3098" s="13"/>
      <c r="BM3098" s="13"/>
      <c r="BN3098" s="13"/>
    </row>
    <row r="3099" spans="4:66" x14ac:dyDescent="0.25">
      <c r="D3099"/>
      <c r="E3099" s="10"/>
      <c r="F3099" s="10"/>
      <c r="G3099" s="10"/>
      <c r="H3099" s="10"/>
      <c r="I3099" s="10"/>
      <c r="J3099" s="10"/>
      <c r="K3099" s="11"/>
      <c r="L3099" s="11"/>
      <c r="M3099" s="12"/>
      <c r="N3099" s="12"/>
      <c r="O3099" s="12"/>
      <c r="P3099" s="12"/>
      <c r="Q3099" s="12"/>
      <c r="R3099" s="12"/>
      <c r="S3099" s="12"/>
      <c r="T3099" s="12"/>
      <c r="U3099" s="12"/>
      <c r="V3099" s="12"/>
      <c r="W3099" s="12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2"/>
      <c r="AS3099" s="12"/>
      <c r="AT3099" s="12"/>
      <c r="AU3099" s="12"/>
      <c r="AV3099" s="12"/>
      <c r="AW3099" s="12"/>
      <c r="AX3099" s="12"/>
      <c r="AY3099" s="12"/>
      <c r="AZ3099" s="12"/>
      <c r="BA3099" s="12"/>
      <c r="BB3099" s="12"/>
      <c r="BC3099" s="12"/>
      <c r="BD3099" s="12"/>
      <c r="BE3099" s="12"/>
      <c r="BF3099" s="12"/>
      <c r="BG3099" s="12"/>
      <c r="BH3099" s="12"/>
      <c r="BI3099" s="12"/>
      <c r="BJ3099" s="13"/>
      <c r="BK3099" s="13"/>
      <c r="BL3099" s="13"/>
      <c r="BM3099" s="13"/>
      <c r="BN3099" s="13"/>
    </row>
    <row r="3100" spans="4:66" x14ac:dyDescent="0.25">
      <c r="D3100"/>
      <c r="E3100" s="10"/>
      <c r="F3100" s="10"/>
      <c r="G3100" s="10"/>
      <c r="H3100" s="10"/>
      <c r="I3100" s="10"/>
      <c r="J3100" s="10"/>
      <c r="K3100" s="11"/>
      <c r="L3100" s="11"/>
      <c r="M3100" s="12"/>
      <c r="N3100" s="12"/>
      <c r="O3100" s="12"/>
      <c r="P3100" s="12"/>
      <c r="Q3100" s="12"/>
      <c r="R3100" s="12"/>
      <c r="S3100" s="12"/>
      <c r="T3100" s="12"/>
      <c r="U3100" s="12"/>
      <c r="V3100" s="12"/>
      <c r="W3100" s="12"/>
      <c r="X3100" s="12"/>
      <c r="Y3100" s="12"/>
      <c r="Z3100" s="12"/>
      <c r="AA3100" s="12"/>
      <c r="AB3100" s="12"/>
      <c r="AC3100" s="12"/>
      <c r="AD3100" s="12"/>
      <c r="AE3100" s="12"/>
      <c r="AF3100" s="12"/>
      <c r="AG3100" s="12"/>
      <c r="AH3100" s="12"/>
      <c r="AI3100" s="12"/>
      <c r="AJ3100" s="12"/>
      <c r="AK3100" s="12"/>
      <c r="AL3100" s="12"/>
      <c r="AM3100" s="12"/>
      <c r="AN3100" s="12"/>
      <c r="AO3100" s="12"/>
      <c r="AP3100" s="12"/>
      <c r="AQ3100" s="12"/>
      <c r="AR3100" s="12"/>
      <c r="AS3100" s="12"/>
      <c r="AT3100" s="12"/>
      <c r="AU3100" s="12"/>
      <c r="AV3100" s="12"/>
      <c r="AW3100" s="12"/>
      <c r="AX3100" s="12"/>
      <c r="AY3100" s="12"/>
      <c r="AZ3100" s="12"/>
      <c r="BA3100" s="12"/>
      <c r="BB3100" s="12"/>
      <c r="BC3100" s="12"/>
      <c r="BD3100" s="12"/>
      <c r="BE3100" s="12"/>
      <c r="BF3100" s="12"/>
      <c r="BG3100" s="12"/>
      <c r="BH3100" s="12"/>
      <c r="BI3100" s="12"/>
      <c r="BJ3100" s="13"/>
      <c r="BK3100" s="13"/>
      <c r="BL3100" s="13"/>
      <c r="BM3100" s="13"/>
      <c r="BN3100" s="13"/>
    </row>
    <row r="3101" spans="4:66" x14ac:dyDescent="0.25">
      <c r="D3101"/>
      <c r="E3101" s="10"/>
      <c r="F3101" s="10"/>
      <c r="G3101" s="10"/>
      <c r="H3101" s="10"/>
      <c r="I3101" s="10"/>
      <c r="J3101" s="10"/>
      <c r="K3101" s="11"/>
      <c r="L3101" s="11"/>
      <c r="M3101" s="12"/>
      <c r="N3101" s="12"/>
      <c r="O3101" s="12"/>
      <c r="P3101" s="12"/>
      <c r="Q3101" s="12"/>
      <c r="R3101" s="12"/>
      <c r="S3101" s="12"/>
      <c r="T3101" s="12"/>
      <c r="U3101" s="12"/>
      <c r="V3101" s="12"/>
      <c r="W3101" s="12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2"/>
      <c r="AS3101" s="12"/>
      <c r="AT3101" s="12"/>
      <c r="AU3101" s="12"/>
      <c r="AV3101" s="12"/>
      <c r="AW3101" s="12"/>
      <c r="AX3101" s="12"/>
      <c r="AY3101" s="12"/>
      <c r="AZ3101" s="12"/>
      <c r="BA3101" s="12"/>
      <c r="BB3101" s="12"/>
      <c r="BC3101" s="12"/>
      <c r="BD3101" s="12"/>
      <c r="BE3101" s="12"/>
      <c r="BF3101" s="12"/>
      <c r="BG3101" s="12"/>
      <c r="BH3101" s="12"/>
      <c r="BI3101" s="12"/>
      <c r="BJ3101" s="13"/>
      <c r="BK3101" s="13"/>
      <c r="BL3101" s="13"/>
      <c r="BM3101" s="13"/>
      <c r="BN3101" s="13"/>
    </row>
    <row r="3102" spans="4:66" x14ac:dyDescent="0.25">
      <c r="D3102"/>
      <c r="E3102" s="10"/>
      <c r="F3102" s="10"/>
      <c r="G3102" s="10"/>
      <c r="H3102" s="10"/>
      <c r="I3102" s="10"/>
      <c r="J3102" s="10"/>
      <c r="K3102" s="11"/>
      <c r="L3102" s="11"/>
      <c r="M3102" s="12"/>
      <c r="N3102" s="12"/>
      <c r="O3102" s="12"/>
      <c r="P3102" s="12"/>
      <c r="Q3102" s="12"/>
      <c r="R3102" s="12"/>
      <c r="S3102" s="12"/>
      <c r="T3102" s="12"/>
      <c r="U3102" s="12"/>
      <c r="V3102" s="12"/>
      <c r="W3102" s="12"/>
      <c r="X3102" s="12"/>
      <c r="Y3102" s="12"/>
      <c r="Z3102" s="12"/>
      <c r="AA3102" s="12"/>
      <c r="AB3102" s="12"/>
      <c r="AC3102" s="12"/>
      <c r="AD3102" s="12"/>
      <c r="AE3102" s="12"/>
      <c r="AF3102" s="12"/>
      <c r="AG3102" s="12"/>
      <c r="AH3102" s="12"/>
      <c r="AI3102" s="12"/>
      <c r="AJ3102" s="12"/>
      <c r="AK3102" s="12"/>
      <c r="AL3102" s="12"/>
      <c r="AM3102" s="12"/>
      <c r="AN3102" s="12"/>
      <c r="AO3102" s="12"/>
      <c r="AP3102" s="12"/>
      <c r="AQ3102" s="12"/>
      <c r="AR3102" s="12"/>
      <c r="AS3102" s="12"/>
      <c r="AT3102" s="12"/>
      <c r="AU3102" s="12"/>
      <c r="AV3102" s="12"/>
      <c r="AW3102" s="12"/>
      <c r="AX3102" s="12"/>
      <c r="AY3102" s="12"/>
      <c r="AZ3102" s="12"/>
      <c r="BA3102" s="12"/>
      <c r="BB3102" s="12"/>
      <c r="BC3102" s="12"/>
      <c r="BD3102" s="12"/>
      <c r="BE3102" s="12"/>
      <c r="BF3102" s="12"/>
      <c r="BG3102" s="12"/>
      <c r="BH3102" s="12"/>
      <c r="BI3102" s="12"/>
      <c r="BJ3102" s="13"/>
      <c r="BK3102" s="13"/>
      <c r="BL3102" s="13"/>
      <c r="BM3102" s="13"/>
      <c r="BN3102" s="13"/>
    </row>
    <row r="3103" spans="4:66" x14ac:dyDescent="0.25">
      <c r="D3103"/>
      <c r="E3103" s="10"/>
      <c r="F3103" s="10"/>
      <c r="G3103" s="10"/>
      <c r="H3103" s="10"/>
      <c r="I3103" s="10"/>
      <c r="J3103" s="10"/>
      <c r="K3103" s="11"/>
      <c r="L3103" s="11"/>
      <c r="M3103" s="12"/>
      <c r="N3103" s="12"/>
      <c r="O3103" s="12"/>
      <c r="P3103" s="12"/>
      <c r="Q3103" s="12"/>
      <c r="R3103" s="12"/>
      <c r="S3103" s="12"/>
      <c r="T3103" s="12"/>
      <c r="U3103" s="12"/>
      <c r="V3103" s="12"/>
      <c r="W3103" s="12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2"/>
      <c r="AS3103" s="12"/>
      <c r="AT3103" s="12"/>
      <c r="AU3103" s="12"/>
      <c r="AV3103" s="12"/>
      <c r="AW3103" s="12"/>
      <c r="AX3103" s="12"/>
      <c r="AY3103" s="12"/>
      <c r="AZ3103" s="12"/>
      <c r="BA3103" s="12"/>
      <c r="BB3103" s="12"/>
      <c r="BC3103" s="12"/>
      <c r="BD3103" s="12"/>
      <c r="BE3103" s="12"/>
      <c r="BF3103" s="12"/>
      <c r="BG3103" s="12"/>
      <c r="BH3103" s="12"/>
      <c r="BI3103" s="12"/>
      <c r="BJ3103" s="13"/>
      <c r="BK3103" s="13"/>
      <c r="BL3103" s="13"/>
      <c r="BM3103" s="13"/>
      <c r="BN3103" s="13"/>
    </row>
    <row r="3104" spans="4:66" x14ac:dyDescent="0.25">
      <c r="D3104"/>
      <c r="E3104" s="10"/>
      <c r="F3104" s="10"/>
      <c r="G3104" s="10"/>
      <c r="H3104" s="10"/>
      <c r="I3104" s="10"/>
      <c r="J3104" s="10"/>
      <c r="K3104" s="11"/>
      <c r="L3104" s="11"/>
      <c r="M3104" s="12"/>
      <c r="N3104" s="12"/>
      <c r="O3104" s="12"/>
      <c r="P3104" s="12"/>
      <c r="Q3104" s="12"/>
      <c r="R3104" s="12"/>
      <c r="S3104" s="12"/>
      <c r="T3104" s="12"/>
      <c r="U3104" s="12"/>
      <c r="V3104" s="12"/>
      <c r="W3104" s="12"/>
      <c r="X3104" s="12"/>
      <c r="Y3104" s="12"/>
      <c r="Z3104" s="12"/>
      <c r="AA3104" s="12"/>
      <c r="AB3104" s="12"/>
      <c r="AC3104" s="12"/>
      <c r="AD3104" s="12"/>
      <c r="AE3104" s="12"/>
      <c r="AF3104" s="12"/>
      <c r="AG3104" s="12"/>
      <c r="AH3104" s="12"/>
      <c r="AI3104" s="12"/>
      <c r="AJ3104" s="12"/>
      <c r="AK3104" s="12"/>
      <c r="AL3104" s="12"/>
      <c r="AM3104" s="12"/>
      <c r="AN3104" s="12"/>
      <c r="AO3104" s="12"/>
      <c r="AP3104" s="12"/>
      <c r="AQ3104" s="12"/>
      <c r="AR3104" s="12"/>
      <c r="AS3104" s="12"/>
      <c r="AT3104" s="12"/>
      <c r="AU3104" s="12"/>
      <c r="AV3104" s="12"/>
      <c r="AW3104" s="12"/>
      <c r="AX3104" s="12"/>
      <c r="AY3104" s="12"/>
      <c r="AZ3104" s="12"/>
      <c r="BA3104" s="12"/>
      <c r="BB3104" s="12"/>
      <c r="BC3104" s="12"/>
      <c r="BD3104" s="12"/>
      <c r="BE3104" s="12"/>
      <c r="BF3104" s="12"/>
      <c r="BG3104" s="12"/>
      <c r="BH3104" s="12"/>
      <c r="BI3104" s="12"/>
      <c r="BJ3104" s="13"/>
      <c r="BK3104" s="13"/>
      <c r="BL3104" s="13"/>
      <c r="BM3104" s="13"/>
      <c r="BN3104" s="13"/>
    </row>
    <row r="3105" spans="4:66" x14ac:dyDescent="0.25">
      <c r="D3105"/>
      <c r="E3105" s="10"/>
      <c r="F3105" s="10"/>
      <c r="G3105" s="10"/>
      <c r="H3105" s="10"/>
      <c r="I3105" s="10"/>
      <c r="J3105" s="10"/>
      <c r="K3105" s="11"/>
      <c r="L3105" s="11"/>
      <c r="M3105" s="12"/>
      <c r="N3105" s="12"/>
      <c r="O3105" s="12"/>
      <c r="P3105" s="12"/>
      <c r="Q3105" s="12"/>
      <c r="R3105" s="12"/>
      <c r="S3105" s="12"/>
      <c r="T3105" s="12"/>
      <c r="U3105" s="12"/>
      <c r="V3105" s="12"/>
      <c r="W3105" s="12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2"/>
      <c r="AS3105" s="12"/>
      <c r="AT3105" s="12"/>
      <c r="AU3105" s="12"/>
      <c r="AV3105" s="12"/>
      <c r="AW3105" s="12"/>
      <c r="AX3105" s="12"/>
      <c r="AY3105" s="12"/>
      <c r="AZ3105" s="12"/>
      <c r="BA3105" s="12"/>
      <c r="BB3105" s="12"/>
      <c r="BC3105" s="12"/>
      <c r="BD3105" s="12"/>
      <c r="BE3105" s="12"/>
      <c r="BF3105" s="12"/>
      <c r="BG3105" s="12"/>
      <c r="BH3105" s="12"/>
      <c r="BI3105" s="12"/>
      <c r="BJ3105" s="13"/>
      <c r="BK3105" s="13"/>
      <c r="BL3105" s="13"/>
      <c r="BM3105" s="13"/>
      <c r="BN3105" s="13"/>
    </row>
    <row r="3106" spans="4:66" x14ac:dyDescent="0.25">
      <c r="D3106"/>
      <c r="E3106" s="10"/>
      <c r="F3106" s="10"/>
      <c r="G3106" s="10"/>
      <c r="H3106" s="10"/>
      <c r="I3106" s="10"/>
      <c r="J3106" s="10"/>
      <c r="K3106" s="11"/>
      <c r="L3106" s="11"/>
      <c r="M3106" s="12"/>
      <c r="N3106" s="12"/>
      <c r="O3106" s="12"/>
      <c r="P3106" s="12"/>
      <c r="Q3106" s="12"/>
      <c r="R3106" s="12"/>
      <c r="S3106" s="12"/>
      <c r="T3106" s="12"/>
      <c r="U3106" s="12"/>
      <c r="V3106" s="12"/>
      <c r="W3106" s="12"/>
      <c r="X3106" s="12"/>
      <c r="Y3106" s="12"/>
      <c r="Z3106" s="12"/>
      <c r="AA3106" s="12"/>
      <c r="AB3106" s="12"/>
      <c r="AC3106" s="12"/>
      <c r="AD3106" s="12"/>
      <c r="AE3106" s="12"/>
      <c r="AF3106" s="12"/>
      <c r="AG3106" s="12"/>
      <c r="AH3106" s="12"/>
      <c r="AI3106" s="12"/>
      <c r="AJ3106" s="12"/>
      <c r="AK3106" s="12"/>
      <c r="AL3106" s="12"/>
      <c r="AM3106" s="12"/>
      <c r="AN3106" s="12"/>
      <c r="AO3106" s="12"/>
      <c r="AP3106" s="12"/>
      <c r="AQ3106" s="12"/>
      <c r="AR3106" s="12"/>
      <c r="AS3106" s="12"/>
      <c r="AT3106" s="12"/>
      <c r="AU3106" s="12"/>
      <c r="AV3106" s="12"/>
      <c r="AW3106" s="12"/>
      <c r="AX3106" s="12"/>
      <c r="AY3106" s="12"/>
      <c r="AZ3106" s="12"/>
      <c r="BA3106" s="12"/>
      <c r="BB3106" s="12"/>
      <c r="BC3106" s="12"/>
      <c r="BD3106" s="12"/>
      <c r="BE3106" s="12"/>
      <c r="BF3106" s="12"/>
      <c r="BG3106" s="12"/>
      <c r="BH3106" s="12"/>
      <c r="BI3106" s="12"/>
      <c r="BJ3106" s="13"/>
      <c r="BK3106" s="13"/>
      <c r="BL3106" s="13"/>
      <c r="BM3106" s="13"/>
      <c r="BN3106" s="13"/>
    </row>
    <row r="3107" spans="4:66" x14ac:dyDescent="0.25">
      <c r="D3107"/>
      <c r="E3107" s="10"/>
      <c r="F3107" s="10"/>
      <c r="G3107" s="10"/>
      <c r="H3107" s="10"/>
      <c r="I3107" s="10"/>
      <c r="J3107" s="10"/>
      <c r="K3107" s="11"/>
      <c r="L3107" s="11"/>
      <c r="M3107" s="12"/>
      <c r="N3107" s="12"/>
      <c r="O3107" s="12"/>
      <c r="P3107" s="12"/>
      <c r="Q3107" s="12"/>
      <c r="R3107" s="12"/>
      <c r="S3107" s="12"/>
      <c r="T3107" s="12"/>
      <c r="U3107" s="12"/>
      <c r="V3107" s="12"/>
      <c r="W3107" s="12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2"/>
      <c r="AS3107" s="12"/>
      <c r="AT3107" s="12"/>
      <c r="AU3107" s="12"/>
      <c r="AV3107" s="12"/>
      <c r="AW3107" s="12"/>
      <c r="AX3107" s="12"/>
      <c r="AY3107" s="12"/>
      <c r="AZ3107" s="12"/>
      <c r="BA3107" s="12"/>
      <c r="BB3107" s="12"/>
      <c r="BC3107" s="12"/>
      <c r="BD3107" s="12"/>
      <c r="BE3107" s="12"/>
      <c r="BF3107" s="12"/>
      <c r="BG3107" s="12"/>
      <c r="BH3107" s="12"/>
      <c r="BI3107" s="12"/>
      <c r="BJ3107" s="13"/>
      <c r="BK3107" s="13"/>
      <c r="BL3107" s="13"/>
      <c r="BM3107" s="13"/>
      <c r="BN3107" s="13"/>
    </row>
    <row r="3108" spans="4:66" x14ac:dyDescent="0.25">
      <c r="D3108"/>
      <c r="E3108" s="10"/>
      <c r="F3108" s="10"/>
      <c r="G3108" s="10"/>
      <c r="H3108" s="10"/>
      <c r="I3108" s="10"/>
      <c r="J3108" s="10"/>
      <c r="K3108" s="11"/>
      <c r="L3108" s="11"/>
      <c r="M3108" s="12"/>
      <c r="N3108" s="12"/>
      <c r="O3108" s="12"/>
      <c r="P3108" s="12"/>
      <c r="Q3108" s="12"/>
      <c r="R3108" s="12"/>
      <c r="S3108" s="12"/>
      <c r="T3108" s="12"/>
      <c r="U3108" s="12"/>
      <c r="V3108" s="12"/>
      <c r="W3108" s="12"/>
      <c r="X3108" s="12"/>
      <c r="Y3108" s="12"/>
      <c r="Z3108" s="12"/>
      <c r="AA3108" s="12"/>
      <c r="AB3108" s="12"/>
      <c r="AC3108" s="12"/>
      <c r="AD3108" s="12"/>
      <c r="AE3108" s="12"/>
      <c r="AF3108" s="12"/>
      <c r="AG3108" s="12"/>
      <c r="AH3108" s="12"/>
      <c r="AI3108" s="12"/>
      <c r="AJ3108" s="12"/>
      <c r="AK3108" s="12"/>
      <c r="AL3108" s="12"/>
      <c r="AM3108" s="12"/>
      <c r="AN3108" s="12"/>
      <c r="AO3108" s="12"/>
      <c r="AP3108" s="12"/>
      <c r="AQ3108" s="12"/>
      <c r="AR3108" s="12"/>
      <c r="AS3108" s="12"/>
      <c r="AT3108" s="12"/>
      <c r="AU3108" s="12"/>
      <c r="AV3108" s="12"/>
      <c r="AW3108" s="12"/>
      <c r="AX3108" s="12"/>
      <c r="AY3108" s="12"/>
      <c r="AZ3108" s="12"/>
      <c r="BA3108" s="12"/>
      <c r="BB3108" s="12"/>
      <c r="BC3108" s="12"/>
      <c r="BD3108" s="12"/>
      <c r="BE3108" s="12"/>
      <c r="BF3108" s="12"/>
      <c r="BG3108" s="12"/>
      <c r="BH3108" s="12"/>
      <c r="BI3108" s="12"/>
      <c r="BJ3108" s="13"/>
      <c r="BK3108" s="13"/>
      <c r="BL3108" s="13"/>
      <c r="BM3108" s="13"/>
      <c r="BN3108" s="13"/>
    </row>
    <row r="3109" spans="4:66" x14ac:dyDescent="0.25">
      <c r="D3109"/>
      <c r="E3109" s="10"/>
      <c r="F3109" s="10"/>
      <c r="G3109" s="10"/>
      <c r="H3109" s="10"/>
      <c r="I3109" s="10"/>
      <c r="J3109" s="10"/>
      <c r="K3109" s="11"/>
      <c r="L3109" s="11"/>
      <c r="M3109" s="12"/>
      <c r="N3109" s="12"/>
      <c r="O3109" s="12"/>
      <c r="P3109" s="12"/>
      <c r="Q3109" s="12"/>
      <c r="R3109" s="12"/>
      <c r="S3109" s="12"/>
      <c r="T3109" s="12"/>
      <c r="U3109" s="12"/>
      <c r="V3109" s="12"/>
      <c r="W3109" s="12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2"/>
      <c r="AS3109" s="12"/>
      <c r="AT3109" s="12"/>
      <c r="AU3109" s="12"/>
      <c r="AV3109" s="12"/>
      <c r="AW3109" s="12"/>
      <c r="AX3109" s="12"/>
      <c r="AY3109" s="12"/>
      <c r="AZ3109" s="12"/>
      <c r="BA3109" s="12"/>
      <c r="BB3109" s="12"/>
      <c r="BC3109" s="12"/>
      <c r="BD3109" s="12"/>
      <c r="BE3109" s="12"/>
      <c r="BF3109" s="12"/>
      <c r="BG3109" s="12"/>
      <c r="BH3109" s="12"/>
      <c r="BI3109" s="12"/>
      <c r="BJ3109" s="13"/>
      <c r="BK3109" s="13"/>
      <c r="BL3109" s="13"/>
      <c r="BM3109" s="13"/>
      <c r="BN3109" s="13"/>
    </row>
    <row r="3110" spans="4:66" x14ac:dyDescent="0.25">
      <c r="D3110"/>
      <c r="E3110" s="10"/>
      <c r="F3110" s="10"/>
      <c r="G3110" s="10"/>
      <c r="H3110" s="10"/>
      <c r="I3110" s="10"/>
      <c r="J3110" s="10"/>
      <c r="K3110" s="11"/>
      <c r="L3110" s="11"/>
      <c r="M3110" s="12"/>
      <c r="N3110" s="12"/>
      <c r="O3110" s="12"/>
      <c r="P3110" s="12"/>
      <c r="Q3110" s="12"/>
      <c r="R3110" s="12"/>
      <c r="S3110" s="12"/>
      <c r="T3110" s="12"/>
      <c r="U3110" s="12"/>
      <c r="V3110" s="12"/>
      <c r="W3110" s="12"/>
      <c r="X3110" s="12"/>
      <c r="Y3110" s="12"/>
      <c r="Z3110" s="12"/>
      <c r="AA3110" s="12"/>
      <c r="AB3110" s="12"/>
      <c r="AC3110" s="12"/>
      <c r="AD3110" s="12"/>
      <c r="AE3110" s="12"/>
      <c r="AF3110" s="12"/>
      <c r="AG3110" s="12"/>
      <c r="AH3110" s="12"/>
      <c r="AI3110" s="12"/>
      <c r="AJ3110" s="12"/>
      <c r="AK3110" s="12"/>
      <c r="AL3110" s="12"/>
      <c r="AM3110" s="12"/>
      <c r="AN3110" s="12"/>
      <c r="AO3110" s="12"/>
      <c r="AP3110" s="12"/>
      <c r="AQ3110" s="12"/>
      <c r="AR3110" s="12"/>
      <c r="AS3110" s="12"/>
      <c r="AT3110" s="12"/>
      <c r="AU3110" s="12"/>
      <c r="AV3110" s="12"/>
      <c r="AW3110" s="12"/>
      <c r="AX3110" s="12"/>
      <c r="AY3110" s="12"/>
      <c r="AZ3110" s="12"/>
      <c r="BA3110" s="12"/>
      <c r="BB3110" s="12"/>
      <c r="BC3110" s="12"/>
      <c r="BD3110" s="12"/>
      <c r="BE3110" s="12"/>
      <c r="BF3110" s="12"/>
      <c r="BG3110" s="12"/>
      <c r="BH3110" s="12"/>
      <c r="BI3110" s="12"/>
      <c r="BJ3110" s="13"/>
      <c r="BK3110" s="13"/>
      <c r="BL3110" s="13"/>
      <c r="BM3110" s="13"/>
      <c r="BN3110" s="13"/>
    </row>
    <row r="3111" spans="4:66" x14ac:dyDescent="0.25">
      <c r="D3111"/>
      <c r="E3111" s="10"/>
      <c r="F3111" s="10"/>
      <c r="G3111" s="10"/>
      <c r="H3111" s="10"/>
      <c r="I3111" s="10"/>
      <c r="J3111" s="10"/>
      <c r="K3111" s="11"/>
      <c r="L3111" s="11"/>
      <c r="M3111" s="12"/>
      <c r="N3111" s="12"/>
      <c r="O3111" s="12"/>
      <c r="P3111" s="12"/>
      <c r="Q3111" s="12"/>
      <c r="R3111" s="12"/>
      <c r="S3111" s="12"/>
      <c r="T3111" s="12"/>
      <c r="U3111" s="12"/>
      <c r="V3111" s="12"/>
      <c r="W3111" s="12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2"/>
      <c r="AS3111" s="12"/>
      <c r="AT3111" s="12"/>
      <c r="AU3111" s="12"/>
      <c r="AV3111" s="12"/>
      <c r="AW3111" s="12"/>
      <c r="AX3111" s="12"/>
      <c r="AY3111" s="12"/>
      <c r="AZ3111" s="12"/>
      <c r="BA3111" s="12"/>
      <c r="BB3111" s="12"/>
      <c r="BC3111" s="12"/>
      <c r="BD3111" s="12"/>
      <c r="BE3111" s="12"/>
      <c r="BF3111" s="12"/>
      <c r="BG3111" s="12"/>
      <c r="BH3111" s="12"/>
      <c r="BI3111" s="12"/>
      <c r="BJ3111" s="13"/>
      <c r="BK3111" s="13"/>
      <c r="BL3111" s="13"/>
      <c r="BM3111" s="13"/>
      <c r="BN3111" s="13"/>
    </row>
    <row r="3112" spans="4:66" x14ac:dyDescent="0.25">
      <c r="D3112"/>
      <c r="E3112" s="10"/>
      <c r="F3112" s="10"/>
      <c r="G3112" s="10"/>
      <c r="H3112" s="10"/>
      <c r="I3112" s="10"/>
      <c r="J3112" s="10"/>
      <c r="K3112" s="11"/>
      <c r="L3112" s="11"/>
      <c r="M3112" s="12"/>
      <c r="N3112" s="12"/>
      <c r="O3112" s="12"/>
      <c r="P3112" s="12"/>
      <c r="Q3112" s="12"/>
      <c r="R3112" s="12"/>
      <c r="S3112" s="12"/>
      <c r="T3112" s="12"/>
      <c r="U3112" s="12"/>
      <c r="V3112" s="12"/>
      <c r="W3112" s="12"/>
      <c r="X3112" s="12"/>
      <c r="Y3112" s="12"/>
      <c r="Z3112" s="12"/>
      <c r="AA3112" s="12"/>
      <c r="AB3112" s="12"/>
      <c r="AC3112" s="12"/>
      <c r="AD3112" s="12"/>
      <c r="AE3112" s="12"/>
      <c r="AF3112" s="12"/>
      <c r="AG3112" s="12"/>
      <c r="AH3112" s="12"/>
      <c r="AI3112" s="12"/>
      <c r="AJ3112" s="12"/>
      <c r="AK3112" s="12"/>
      <c r="AL3112" s="12"/>
      <c r="AM3112" s="12"/>
      <c r="AN3112" s="12"/>
      <c r="AO3112" s="12"/>
      <c r="AP3112" s="12"/>
      <c r="AQ3112" s="12"/>
      <c r="AR3112" s="12"/>
      <c r="AS3112" s="12"/>
      <c r="AT3112" s="12"/>
      <c r="AU3112" s="12"/>
      <c r="AV3112" s="12"/>
      <c r="AW3112" s="12"/>
      <c r="AX3112" s="12"/>
      <c r="AY3112" s="12"/>
      <c r="AZ3112" s="12"/>
      <c r="BA3112" s="12"/>
      <c r="BB3112" s="12"/>
      <c r="BC3112" s="12"/>
      <c r="BD3112" s="12"/>
      <c r="BE3112" s="12"/>
      <c r="BF3112" s="12"/>
      <c r="BG3112" s="12"/>
      <c r="BH3112" s="12"/>
      <c r="BI3112" s="12"/>
      <c r="BJ3112" s="13"/>
      <c r="BK3112" s="13"/>
      <c r="BL3112" s="13"/>
      <c r="BM3112" s="13"/>
      <c r="BN3112" s="13"/>
    </row>
    <row r="3113" spans="4:66" x14ac:dyDescent="0.25">
      <c r="D3113"/>
      <c r="E3113" s="10"/>
      <c r="F3113" s="10"/>
      <c r="G3113" s="10"/>
      <c r="H3113" s="10"/>
      <c r="I3113" s="10"/>
      <c r="J3113" s="10"/>
      <c r="K3113" s="11"/>
      <c r="L3113" s="11"/>
      <c r="M3113" s="12"/>
      <c r="N3113" s="12"/>
      <c r="O3113" s="12"/>
      <c r="P3113" s="12"/>
      <c r="Q3113" s="12"/>
      <c r="R3113" s="12"/>
      <c r="S3113" s="12"/>
      <c r="T3113" s="12"/>
      <c r="U3113" s="12"/>
      <c r="V3113" s="12"/>
      <c r="W3113" s="12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2"/>
      <c r="AS3113" s="12"/>
      <c r="AT3113" s="12"/>
      <c r="AU3113" s="12"/>
      <c r="AV3113" s="12"/>
      <c r="AW3113" s="12"/>
      <c r="AX3113" s="12"/>
      <c r="AY3113" s="12"/>
      <c r="AZ3113" s="12"/>
      <c r="BA3113" s="12"/>
      <c r="BB3113" s="12"/>
      <c r="BC3113" s="12"/>
      <c r="BD3113" s="12"/>
      <c r="BE3113" s="12"/>
      <c r="BF3113" s="12"/>
      <c r="BG3113" s="12"/>
      <c r="BH3113" s="12"/>
      <c r="BI3113" s="12"/>
      <c r="BJ3113" s="13"/>
      <c r="BK3113" s="13"/>
      <c r="BL3113" s="13"/>
      <c r="BM3113" s="13"/>
      <c r="BN3113" s="13"/>
    </row>
    <row r="3114" spans="4:66" x14ac:dyDescent="0.25">
      <c r="D3114"/>
      <c r="E3114" s="10"/>
      <c r="F3114" s="10"/>
      <c r="G3114" s="10"/>
      <c r="H3114" s="10"/>
      <c r="I3114" s="10"/>
      <c r="J3114" s="10"/>
      <c r="K3114" s="11"/>
      <c r="L3114" s="11"/>
      <c r="M3114" s="12"/>
      <c r="N3114" s="12"/>
      <c r="O3114" s="12"/>
      <c r="P3114" s="12"/>
      <c r="Q3114" s="12"/>
      <c r="R3114" s="12"/>
      <c r="S3114" s="12"/>
      <c r="T3114" s="12"/>
      <c r="U3114" s="12"/>
      <c r="V3114" s="12"/>
      <c r="W3114" s="12"/>
      <c r="X3114" s="12"/>
      <c r="Y3114" s="12"/>
      <c r="Z3114" s="12"/>
      <c r="AA3114" s="12"/>
      <c r="AB3114" s="12"/>
      <c r="AC3114" s="12"/>
      <c r="AD3114" s="12"/>
      <c r="AE3114" s="12"/>
      <c r="AF3114" s="12"/>
      <c r="AG3114" s="12"/>
      <c r="AH3114" s="12"/>
      <c r="AI3114" s="12"/>
      <c r="AJ3114" s="12"/>
      <c r="AK3114" s="12"/>
      <c r="AL3114" s="12"/>
      <c r="AM3114" s="12"/>
      <c r="AN3114" s="12"/>
      <c r="AO3114" s="12"/>
      <c r="AP3114" s="12"/>
      <c r="AQ3114" s="12"/>
      <c r="AR3114" s="12"/>
      <c r="AS3114" s="12"/>
      <c r="AT3114" s="12"/>
      <c r="AU3114" s="12"/>
      <c r="AV3114" s="12"/>
      <c r="AW3114" s="12"/>
      <c r="AX3114" s="12"/>
      <c r="AY3114" s="12"/>
      <c r="AZ3114" s="12"/>
      <c r="BA3114" s="12"/>
      <c r="BB3114" s="12"/>
      <c r="BC3114" s="12"/>
      <c r="BD3114" s="12"/>
      <c r="BE3114" s="12"/>
      <c r="BF3114" s="12"/>
      <c r="BG3114" s="12"/>
      <c r="BH3114" s="12"/>
      <c r="BI3114" s="12"/>
      <c r="BJ3114" s="13"/>
      <c r="BK3114" s="13"/>
      <c r="BL3114" s="13"/>
      <c r="BM3114" s="13"/>
      <c r="BN3114" s="13"/>
    </row>
    <row r="3115" spans="4:66" x14ac:dyDescent="0.25">
      <c r="D3115"/>
      <c r="E3115" s="10"/>
      <c r="F3115" s="10"/>
      <c r="G3115" s="10"/>
      <c r="H3115" s="10"/>
      <c r="I3115" s="10"/>
      <c r="J3115" s="10"/>
      <c r="K3115" s="11"/>
      <c r="L3115" s="11"/>
      <c r="M3115" s="12"/>
      <c r="N3115" s="12"/>
      <c r="O3115" s="12"/>
      <c r="P3115" s="12"/>
      <c r="Q3115" s="12"/>
      <c r="R3115" s="12"/>
      <c r="S3115" s="12"/>
      <c r="T3115" s="12"/>
      <c r="U3115" s="12"/>
      <c r="V3115" s="12"/>
      <c r="W3115" s="12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2"/>
      <c r="AS3115" s="12"/>
      <c r="AT3115" s="12"/>
      <c r="AU3115" s="12"/>
      <c r="AV3115" s="12"/>
      <c r="AW3115" s="12"/>
      <c r="AX3115" s="12"/>
      <c r="AY3115" s="12"/>
      <c r="AZ3115" s="12"/>
      <c r="BA3115" s="12"/>
      <c r="BB3115" s="12"/>
      <c r="BC3115" s="12"/>
      <c r="BD3115" s="12"/>
      <c r="BE3115" s="12"/>
      <c r="BF3115" s="12"/>
      <c r="BG3115" s="12"/>
      <c r="BH3115" s="12"/>
      <c r="BI3115" s="12"/>
      <c r="BJ3115" s="13"/>
      <c r="BK3115" s="13"/>
      <c r="BL3115" s="13"/>
      <c r="BM3115" s="13"/>
      <c r="BN3115" s="13"/>
    </row>
    <row r="3116" spans="4:66" x14ac:dyDescent="0.25">
      <c r="D3116"/>
      <c r="E3116" s="10"/>
      <c r="F3116" s="10"/>
      <c r="G3116" s="10"/>
      <c r="H3116" s="10"/>
      <c r="I3116" s="10"/>
      <c r="J3116" s="10"/>
      <c r="K3116" s="11"/>
      <c r="L3116" s="11"/>
      <c r="M3116" s="12"/>
      <c r="N3116" s="12"/>
      <c r="O3116" s="12"/>
      <c r="P3116" s="12"/>
      <c r="Q3116" s="12"/>
      <c r="R3116" s="12"/>
      <c r="S3116" s="12"/>
      <c r="T3116" s="12"/>
      <c r="U3116" s="12"/>
      <c r="V3116" s="12"/>
      <c r="W3116" s="12"/>
      <c r="X3116" s="12"/>
      <c r="Y3116" s="12"/>
      <c r="Z3116" s="12"/>
      <c r="AA3116" s="12"/>
      <c r="AB3116" s="12"/>
      <c r="AC3116" s="12"/>
      <c r="AD3116" s="12"/>
      <c r="AE3116" s="12"/>
      <c r="AF3116" s="12"/>
      <c r="AG3116" s="12"/>
      <c r="AH3116" s="12"/>
      <c r="AI3116" s="12"/>
      <c r="AJ3116" s="12"/>
      <c r="AK3116" s="12"/>
      <c r="AL3116" s="12"/>
      <c r="AM3116" s="12"/>
      <c r="AN3116" s="12"/>
      <c r="AO3116" s="12"/>
      <c r="AP3116" s="12"/>
      <c r="AQ3116" s="12"/>
      <c r="AR3116" s="12"/>
      <c r="AS3116" s="12"/>
      <c r="AT3116" s="12"/>
      <c r="AU3116" s="12"/>
      <c r="AV3116" s="12"/>
      <c r="AW3116" s="12"/>
      <c r="AX3116" s="12"/>
      <c r="AY3116" s="12"/>
      <c r="AZ3116" s="12"/>
      <c r="BA3116" s="12"/>
      <c r="BB3116" s="12"/>
      <c r="BC3116" s="12"/>
      <c r="BD3116" s="12"/>
      <c r="BE3116" s="12"/>
      <c r="BF3116" s="12"/>
      <c r="BG3116" s="12"/>
      <c r="BH3116" s="12"/>
      <c r="BI3116" s="12"/>
      <c r="BJ3116" s="13"/>
      <c r="BK3116" s="13"/>
      <c r="BL3116" s="13"/>
      <c r="BM3116" s="13"/>
      <c r="BN3116" s="13"/>
    </row>
    <row r="3117" spans="4:66" x14ac:dyDescent="0.25">
      <c r="D3117"/>
      <c r="E3117" s="10"/>
      <c r="F3117" s="10"/>
      <c r="G3117" s="10"/>
      <c r="H3117" s="10"/>
      <c r="I3117" s="10"/>
      <c r="J3117" s="10"/>
      <c r="K3117" s="11"/>
      <c r="L3117" s="11"/>
      <c r="M3117" s="12"/>
      <c r="N3117" s="12"/>
      <c r="O3117" s="12"/>
      <c r="P3117" s="12"/>
      <c r="Q3117" s="12"/>
      <c r="R3117" s="12"/>
      <c r="S3117" s="12"/>
      <c r="T3117" s="12"/>
      <c r="U3117" s="12"/>
      <c r="V3117" s="12"/>
      <c r="W3117" s="12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2"/>
      <c r="AS3117" s="12"/>
      <c r="AT3117" s="12"/>
      <c r="AU3117" s="12"/>
      <c r="AV3117" s="12"/>
      <c r="AW3117" s="12"/>
      <c r="AX3117" s="12"/>
      <c r="AY3117" s="12"/>
      <c r="AZ3117" s="12"/>
      <c r="BA3117" s="12"/>
      <c r="BB3117" s="12"/>
      <c r="BC3117" s="12"/>
      <c r="BD3117" s="12"/>
      <c r="BE3117" s="12"/>
      <c r="BF3117" s="12"/>
      <c r="BG3117" s="12"/>
      <c r="BH3117" s="12"/>
      <c r="BI3117" s="12"/>
      <c r="BJ3117" s="13"/>
      <c r="BK3117" s="13"/>
      <c r="BL3117" s="13"/>
      <c r="BM3117" s="13"/>
      <c r="BN3117" s="13"/>
    </row>
    <row r="3118" spans="4:66" x14ac:dyDescent="0.25">
      <c r="D3118"/>
      <c r="E3118" s="10"/>
      <c r="F3118" s="10"/>
      <c r="G3118" s="10"/>
      <c r="H3118" s="10"/>
      <c r="I3118" s="10"/>
      <c r="J3118" s="10"/>
      <c r="K3118" s="11"/>
      <c r="L3118" s="11"/>
      <c r="M3118" s="12"/>
      <c r="N3118" s="12"/>
      <c r="O3118" s="12"/>
      <c r="P3118" s="12"/>
      <c r="Q3118" s="12"/>
      <c r="R3118" s="12"/>
      <c r="S3118" s="12"/>
      <c r="T3118" s="12"/>
      <c r="U3118" s="12"/>
      <c r="V3118" s="12"/>
      <c r="W3118" s="12"/>
      <c r="X3118" s="12"/>
      <c r="Y3118" s="12"/>
      <c r="Z3118" s="12"/>
      <c r="AA3118" s="12"/>
      <c r="AB3118" s="12"/>
      <c r="AC3118" s="12"/>
      <c r="AD3118" s="12"/>
      <c r="AE3118" s="12"/>
      <c r="AF3118" s="12"/>
      <c r="AG3118" s="12"/>
      <c r="AH3118" s="12"/>
      <c r="AI3118" s="12"/>
      <c r="AJ3118" s="12"/>
      <c r="AK3118" s="12"/>
      <c r="AL3118" s="12"/>
      <c r="AM3118" s="12"/>
      <c r="AN3118" s="12"/>
      <c r="AO3118" s="12"/>
      <c r="AP3118" s="12"/>
      <c r="AQ3118" s="12"/>
      <c r="AR3118" s="12"/>
      <c r="AS3118" s="12"/>
      <c r="AT3118" s="12"/>
      <c r="AU3118" s="12"/>
      <c r="AV3118" s="12"/>
      <c r="AW3118" s="12"/>
      <c r="AX3118" s="12"/>
      <c r="AY3118" s="12"/>
      <c r="AZ3118" s="12"/>
      <c r="BA3118" s="12"/>
      <c r="BB3118" s="12"/>
      <c r="BC3118" s="12"/>
      <c r="BD3118" s="12"/>
      <c r="BE3118" s="12"/>
      <c r="BF3118" s="12"/>
      <c r="BG3118" s="12"/>
      <c r="BH3118" s="12"/>
      <c r="BI3118" s="12"/>
      <c r="BJ3118" s="13"/>
      <c r="BK3118" s="13"/>
      <c r="BL3118" s="13"/>
      <c r="BM3118" s="13"/>
      <c r="BN3118" s="13"/>
    </row>
    <row r="3119" spans="4:66" x14ac:dyDescent="0.25">
      <c r="D3119"/>
      <c r="E3119" s="10"/>
      <c r="F3119" s="10"/>
      <c r="G3119" s="10"/>
      <c r="H3119" s="10"/>
      <c r="I3119" s="10"/>
      <c r="J3119" s="10"/>
      <c r="K3119" s="11"/>
      <c r="L3119" s="11"/>
      <c r="M3119" s="12"/>
      <c r="N3119" s="12"/>
      <c r="O3119" s="12"/>
      <c r="P3119" s="12"/>
      <c r="Q3119" s="12"/>
      <c r="R3119" s="12"/>
      <c r="S3119" s="12"/>
      <c r="T3119" s="12"/>
      <c r="U3119" s="12"/>
      <c r="V3119" s="12"/>
      <c r="W3119" s="12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2"/>
      <c r="AS3119" s="12"/>
      <c r="AT3119" s="12"/>
      <c r="AU3119" s="12"/>
      <c r="AV3119" s="12"/>
      <c r="AW3119" s="12"/>
      <c r="AX3119" s="12"/>
      <c r="AY3119" s="12"/>
      <c r="AZ3119" s="12"/>
      <c r="BA3119" s="12"/>
      <c r="BB3119" s="12"/>
      <c r="BC3119" s="12"/>
      <c r="BD3119" s="12"/>
      <c r="BE3119" s="12"/>
      <c r="BF3119" s="12"/>
      <c r="BG3119" s="12"/>
      <c r="BH3119" s="12"/>
      <c r="BI3119" s="12"/>
      <c r="BJ3119" s="13"/>
      <c r="BK3119" s="13"/>
      <c r="BL3119" s="13"/>
      <c r="BM3119" s="13"/>
      <c r="BN3119" s="13"/>
    </row>
    <row r="3120" spans="4:66" x14ac:dyDescent="0.25">
      <c r="D3120"/>
      <c r="E3120" s="10"/>
      <c r="F3120" s="10"/>
      <c r="G3120" s="10"/>
      <c r="H3120" s="10"/>
      <c r="I3120" s="10"/>
      <c r="J3120" s="10"/>
      <c r="K3120" s="11"/>
      <c r="L3120" s="11"/>
      <c r="M3120" s="12"/>
      <c r="N3120" s="12"/>
      <c r="O3120" s="12"/>
      <c r="P3120" s="12"/>
      <c r="Q3120" s="12"/>
      <c r="R3120" s="12"/>
      <c r="S3120" s="12"/>
      <c r="T3120" s="12"/>
      <c r="U3120" s="12"/>
      <c r="V3120" s="12"/>
      <c r="W3120" s="12"/>
      <c r="X3120" s="12"/>
      <c r="Y3120" s="12"/>
      <c r="Z3120" s="12"/>
      <c r="AA3120" s="12"/>
      <c r="AB3120" s="12"/>
      <c r="AC3120" s="12"/>
      <c r="AD3120" s="12"/>
      <c r="AE3120" s="12"/>
      <c r="AF3120" s="12"/>
      <c r="AG3120" s="12"/>
      <c r="AH3120" s="12"/>
      <c r="AI3120" s="12"/>
      <c r="AJ3120" s="12"/>
      <c r="AK3120" s="12"/>
      <c r="AL3120" s="12"/>
      <c r="AM3120" s="12"/>
      <c r="AN3120" s="12"/>
      <c r="AO3120" s="12"/>
      <c r="AP3120" s="12"/>
      <c r="AQ3120" s="12"/>
      <c r="AR3120" s="12"/>
      <c r="AS3120" s="12"/>
      <c r="AT3120" s="12"/>
      <c r="AU3120" s="12"/>
      <c r="AV3120" s="12"/>
      <c r="AW3120" s="12"/>
      <c r="AX3120" s="12"/>
      <c r="AY3120" s="12"/>
      <c r="AZ3120" s="12"/>
      <c r="BA3120" s="12"/>
      <c r="BB3120" s="12"/>
      <c r="BC3120" s="12"/>
      <c r="BD3120" s="12"/>
      <c r="BE3120" s="12"/>
      <c r="BF3120" s="12"/>
      <c r="BG3120" s="12"/>
      <c r="BH3120" s="12"/>
      <c r="BI3120" s="12"/>
      <c r="BJ3120" s="13"/>
      <c r="BK3120" s="13"/>
      <c r="BL3120" s="13"/>
      <c r="BM3120" s="13"/>
      <c r="BN3120" s="13"/>
    </row>
    <row r="3121" spans="4:66" x14ac:dyDescent="0.25">
      <c r="D3121"/>
      <c r="E3121" s="10"/>
      <c r="F3121" s="10"/>
      <c r="G3121" s="10"/>
      <c r="H3121" s="10"/>
      <c r="I3121" s="10"/>
      <c r="J3121" s="10"/>
      <c r="K3121" s="11"/>
      <c r="L3121" s="11"/>
      <c r="M3121" s="12"/>
      <c r="N3121" s="12"/>
      <c r="O3121" s="12"/>
      <c r="P3121" s="12"/>
      <c r="Q3121" s="12"/>
      <c r="R3121" s="12"/>
      <c r="S3121" s="12"/>
      <c r="T3121" s="12"/>
      <c r="U3121" s="12"/>
      <c r="V3121" s="12"/>
      <c r="W3121" s="12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2"/>
      <c r="AS3121" s="12"/>
      <c r="AT3121" s="12"/>
      <c r="AU3121" s="12"/>
      <c r="AV3121" s="12"/>
      <c r="AW3121" s="12"/>
      <c r="AX3121" s="12"/>
      <c r="AY3121" s="12"/>
      <c r="AZ3121" s="12"/>
      <c r="BA3121" s="12"/>
      <c r="BB3121" s="12"/>
      <c r="BC3121" s="12"/>
      <c r="BD3121" s="12"/>
      <c r="BE3121" s="12"/>
      <c r="BF3121" s="12"/>
      <c r="BG3121" s="12"/>
      <c r="BH3121" s="12"/>
      <c r="BI3121" s="12"/>
      <c r="BJ3121" s="13"/>
      <c r="BK3121" s="13"/>
      <c r="BL3121" s="13"/>
      <c r="BM3121" s="13"/>
      <c r="BN3121" s="13"/>
    </row>
    <row r="3122" spans="4:66" x14ac:dyDescent="0.25">
      <c r="D3122"/>
      <c r="E3122" s="10"/>
      <c r="F3122" s="10"/>
      <c r="G3122" s="10"/>
      <c r="H3122" s="10"/>
      <c r="I3122" s="10"/>
      <c r="J3122" s="10"/>
      <c r="K3122" s="11"/>
      <c r="L3122" s="11"/>
      <c r="M3122" s="12"/>
      <c r="N3122" s="12"/>
      <c r="O3122" s="12"/>
      <c r="P3122" s="12"/>
      <c r="Q3122" s="12"/>
      <c r="R3122" s="12"/>
      <c r="S3122" s="12"/>
      <c r="T3122" s="12"/>
      <c r="U3122" s="12"/>
      <c r="V3122" s="12"/>
      <c r="W3122" s="12"/>
      <c r="X3122" s="12"/>
      <c r="Y3122" s="12"/>
      <c r="Z3122" s="12"/>
      <c r="AA3122" s="12"/>
      <c r="AB3122" s="12"/>
      <c r="AC3122" s="12"/>
      <c r="AD3122" s="12"/>
      <c r="AE3122" s="12"/>
      <c r="AF3122" s="12"/>
      <c r="AG3122" s="12"/>
      <c r="AH3122" s="12"/>
      <c r="AI3122" s="12"/>
      <c r="AJ3122" s="12"/>
      <c r="AK3122" s="12"/>
      <c r="AL3122" s="12"/>
      <c r="AM3122" s="12"/>
      <c r="AN3122" s="12"/>
      <c r="AO3122" s="12"/>
      <c r="AP3122" s="12"/>
      <c r="AQ3122" s="12"/>
      <c r="AR3122" s="12"/>
      <c r="AS3122" s="12"/>
      <c r="AT3122" s="12"/>
      <c r="AU3122" s="12"/>
      <c r="AV3122" s="12"/>
      <c r="AW3122" s="12"/>
      <c r="AX3122" s="12"/>
      <c r="AY3122" s="12"/>
      <c r="AZ3122" s="12"/>
      <c r="BA3122" s="12"/>
      <c r="BB3122" s="12"/>
      <c r="BC3122" s="12"/>
      <c r="BD3122" s="12"/>
      <c r="BE3122" s="12"/>
      <c r="BF3122" s="12"/>
      <c r="BG3122" s="12"/>
      <c r="BH3122" s="12"/>
      <c r="BI3122" s="12"/>
      <c r="BJ3122" s="13"/>
      <c r="BK3122" s="13"/>
      <c r="BL3122" s="13"/>
      <c r="BM3122" s="13"/>
      <c r="BN3122" s="13"/>
    </row>
    <row r="3123" spans="4:66" x14ac:dyDescent="0.25">
      <c r="D3123"/>
      <c r="E3123" s="10"/>
      <c r="F3123" s="10"/>
      <c r="G3123" s="10"/>
      <c r="H3123" s="10"/>
      <c r="I3123" s="10"/>
      <c r="J3123" s="10"/>
      <c r="K3123" s="11"/>
      <c r="L3123" s="11"/>
      <c r="M3123" s="12"/>
      <c r="N3123" s="12"/>
      <c r="O3123" s="12"/>
      <c r="P3123" s="12"/>
      <c r="Q3123" s="12"/>
      <c r="R3123" s="12"/>
      <c r="S3123" s="12"/>
      <c r="T3123" s="12"/>
      <c r="U3123" s="12"/>
      <c r="V3123" s="12"/>
      <c r="W3123" s="12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2"/>
      <c r="AS3123" s="12"/>
      <c r="AT3123" s="12"/>
      <c r="AU3123" s="12"/>
      <c r="AV3123" s="12"/>
      <c r="AW3123" s="12"/>
      <c r="AX3123" s="12"/>
      <c r="AY3123" s="12"/>
      <c r="AZ3123" s="12"/>
      <c r="BA3123" s="12"/>
      <c r="BB3123" s="12"/>
      <c r="BC3123" s="12"/>
      <c r="BD3123" s="12"/>
      <c r="BE3123" s="12"/>
      <c r="BF3123" s="12"/>
      <c r="BG3123" s="12"/>
      <c r="BH3123" s="12"/>
      <c r="BI3123" s="12"/>
      <c r="BJ3123" s="13"/>
      <c r="BK3123" s="13"/>
      <c r="BL3123" s="13"/>
      <c r="BM3123" s="13"/>
      <c r="BN3123" s="13"/>
    </row>
    <row r="3124" spans="4:66" x14ac:dyDescent="0.25">
      <c r="D3124"/>
      <c r="E3124" s="10"/>
      <c r="F3124" s="10"/>
      <c r="G3124" s="10"/>
      <c r="H3124" s="10"/>
      <c r="I3124" s="10"/>
      <c r="J3124" s="10"/>
      <c r="K3124" s="11"/>
      <c r="L3124" s="11"/>
      <c r="M3124" s="12"/>
      <c r="N3124" s="12"/>
      <c r="O3124" s="12"/>
      <c r="P3124" s="12"/>
      <c r="Q3124" s="12"/>
      <c r="R3124" s="12"/>
      <c r="S3124" s="12"/>
      <c r="T3124" s="12"/>
      <c r="U3124" s="12"/>
      <c r="V3124" s="12"/>
      <c r="W3124" s="12"/>
      <c r="X3124" s="12"/>
      <c r="Y3124" s="12"/>
      <c r="Z3124" s="12"/>
      <c r="AA3124" s="12"/>
      <c r="AB3124" s="12"/>
      <c r="AC3124" s="12"/>
      <c r="AD3124" s="12"/>
      <c r="AE3124" s="12"/>
      <c r="AF3124" s="12"/>
      <c r="AG3124" s="12"/>
      <c r="AH3124" s="12"/>
      <c r="AI3124" s="12"/>
      <c r="AJ3124" s="12"/>
      <c r="AK3124" s="12"/>
      <c r="AL3124" s="12"/>
      <c r="AM3124" s="12"/>
      <c r="AN3124" s="12"/>
      <c r="AO3124" s="12"/>
      <c r="AP3124" s="12"/>
      <c r="AQ3124" s="12"/>
      <c r="AR3124" s="12"/>
      <c r="AS3124" s="12"/>
      <c r="AT3124" s="12"/>
      <c r="AU3124" s="12"/>
      <c r="AV3124" s="12"/>
      <c r="AW3124" s="12"/>
      <c r="AX3124" s="12"/>
      <c r="AY3124" s="12"/>
      <c r="AZ3124" s="12"/>
      <c r="BA3124" s="12"/>
      <c r="BB3124" s="12"/>
      <c r="BC3124" s="12"/>
      <c r="BD3124" s="12"/>
      <c r="BE3124" s="12"/>
      <c r="BF3124" s="12"/>
      <c r="BG3124" s="12"/>
      <c r="BH3124" s="12"/>
      <c r="BI3124" s="12"/>
      <c r="BJ3124" s="13"/>
      <c r="BK3124" s="13"/>
      <c r="BL3124" s="13"/>
      <c r="BM3124" s="13"/>
      <c r="BN3124" s="13"/>
    </row>
    <row r="3125" spans="4:66" x14ac:dyDescent="0.25">
      <c r="D3125"/>
      <c r="E3125" s="10"/>
      <c r="F3125" s="10"/>
      <c r="G3125" s="10"/>
      <c r="H3125" s="10"/>
      <c r="I3125" s="10"/>
      <c r="J3125" s="10"/>
      <c r="K3125" s="11"/>
      <c r="L3125" s="11"/>
      <c r="M3125" s="12"/>
      <c r="N3125" s="12"/>
      <c r="O3125" s="12"/>
      <c r="P3125" s="12"/>
      <c r="Q3125" s="12"/>
      <c r="R3125" s="12"/>
      <c r="S3125" s="12"/>
      <c r="T3125" s="12"/>
      <c r="U3125" s="12"/>
      <c r="V3125" s="12"/>
      <c r="W3125" s="12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2"/>
      <c r="AS3125" s="12"/>
      <c r="AT3125" s="12"/>
      <c r="AU3125" s="12"/>
      <c r="AV3125" s="12"/>
      <c r="AW3125" s="12"/>
      <c r="AX3125" s="12"/>
      <c r="AY3125" s="12"/>
      <c r="AZ3125" s="12"/>
      <c r="BA3125" s="12"/>
      <c r="BB3125" s="12"/>
      <c r="BC3125" s="12"/>
      <c r="BD3125" s="12"/>
      <c r="BE3125" s="12"/>
      <c r="BF3125" s="12"/>
      <c r="BG3125" s="12"/>
      <c r="BH3125" s="12"/>
      <c r="BI3125" s="12"/>
      <c r="BJ3125" s="13"/>
      <c r="BK3125" s="13"/>
      <c r="BL3125" s="13"/>
      <c r="BM3125" s="13"/>
      <c r="BN3125" s="13"/>
    </row>
    <row r="3126" spans="4:66" x14ac:dyDescent="0.25">
      <c r="D3126"/>
      <c r="E3126" s="10"/>
      <c r="F3126" s="10"/>
      <c r="G3126" s="10"/>
      <c r="H3126" s="10"/>
      <c r="I3126" s="10"/>
      <c r="J3126" s="10"/>
      <c r="K3126" s="11"/>
      <c r="L3126" s="11"/>
      <c r="M3126" s="12"/>
      <c r="N3126" s="12"/>
      <c r="O3126" s="12"/>
      <c r="P3126" s="12"/>
      <c r="Q3126" s="12"/>
      <c r="R3126" s="12"/>
      <c r="S3126" s="12"/>
      <c r="T3126" s="12"/>
      <c r="U3126" s="12"/>
      <c r="V3126" s="12"/>
      <c r="W3126" s="12"/>
      <c r="X3126" s="12"/>
      <c r="Y3126" s="12"/>
      <c r="Z3126" s="12"/>
      <c r="AA3126" s="12"/>
      <c r="AB3126" s="12"/>
      <c r="AC3126" s="12"/>
      <c r="AD3126" s="12"/>
      <c r="AE3126" s="12"/>
      <c r="AF3126" s="12"/>
      <c r="AG3126" s="12"/>
      <c r="AH3126" s="12"/>
      <c r="AI3126" s="12"/>
      <c r="AJ3126" s="12"/>
      <c r="AK3126" s="12"/>
      <c r="AL3126" s="12"/>
      <c r="AM3126" s="12"/>
      <c r="AN3126" s="12"/>
      <c r="AO3126" s="12"/>
      <c r="AP3126" s="12"/>
      <c r="AQ3126" s="12"/>
      <c r="AR3126" s="12"/>
      <c r="AS3126" s="12"/>
      <c r="AT3126" s="12"/>
      <c r="AU3126" s="12"/>
      <c r="AV3126" s="12"/>
      <c r="AW3126" s="12"/>
      <c r="AX3126" s="12"/>
      <c r="AY3126" s="12"/>
      <c r="AZ3126" s="12"/>
      <c r="BA3126" s="12"/>
      <c r="BB3126" s="12"/>
      <c r="BC3126" s="12"/>
      <c r="BD3126" s="12"/>
      <c r="BE3126" s="12"/>
      <c r="BF3126" s="12"/>
      <c r="BG3126" s="12"/>
      <c r="BH3126" s="12"/>
      <c r="BI3126" s="12"/>
      <c r="BJ3126" s="13"/>
      <c r="BK3126" s="13"/>
      <c r="BL3126" s="13"/>
      <c r="BM3126" s="13"/>
      <c r="BN3126" s="13"/>
    </row>
    <row r="3127" spans="4:66" x14ac:dyDescent="0.25">
      <c r="D3127"/>
      <c r="E3127" s="10"/>
      <c r="F3127" s="10"/>
      <c r="G3127" s="10"/>
      <c r="H3127" s="10"/>
      <c r="I3127" s="10"/>
      <c r="J3127" s="10"/>
      <c r="K3127" s="11"/>
      <c r="L3127" s="11"/>
      <c r="M3127" s="12"/>
      <c r="N3127" s="12"/>
      <c r="O3127" s="12"/>
      <c r="P3127" s="12"/>
      <c r="Q3127" s="12"/>
      <c r="R3127" s="12"/>
      <c r="S3127" s="12"/>
      <c r="T3127" s="12"/>
      <c r="U3127" s="12"/>
      <c r="V3127" s="12"/>
      <c r="W3127" s="12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2"/>
      <c r="AS3127" s="12"/>
      <c r="AT3127" s="12"/>
      <c r="AU3127" s="12"/>
      <c r="AV3127" s="12"/>
      <c r="AW3127" s="12"/>
      <c r="AX3127" s="12"/>
      <c r="AY3127" s="12"/>
      <c r="AZ3127" s="12"/>
      <c r="BA3127" s="12"/>
      <c r="BB3127" s="12"/>
      <c r="BC3127" s="12"/>
      <c r="BD3127" s="12"/>
      <c r="BE3127" s="12"/>
      <c r="BF3127" s="12"/>
      <c r="BG3127" s="12"/>
      <c r="BH3127" s="12"/>
      <c r="BI3127" s="12"/>
      <c r="BJ3127" s="13"/>
      <c r="BK3127" s="13"/>
      <c r="BL3127" s="13"/>
      <c r="BM3127" s="13"/>
      <c r="BN3127" s="13"/>
    </row>
    <row r="3128" spans="4:66" x14ac:dyDescent="0.25">
      <c r="D3128"/>
      <c r="E3128" s="10"/>
      <c r="F3128" s="10"/>
      <c r="G3128" s="10"/>
      <c r="H3128" s="10"/>
      <c r="I3128" s="10"/>
      <c r="J3128" s="10"/>
      <c r="K3128" s="11"/>
      <c r="L3128" s="11"/>
      <c r="M3128" s="12"/>
      <c r="N3128" s="12"/>
      <c r="O3128" s="12"/>
      <c r="P3128" s="12"/>
      <c r="Q3128" s="12"/>
      <c r="R3128" s="12"/>
      <c r="S3128" s="12"/>
      <c r="T3128" s="12"/>
      <c r="U3128" s="12"/>
      <c r="V3128" s="12"/>
      <c r="W3128" s="12"/>
      <c r="X3128" s="12"/>
      <c r="Y3128" s="12"/>
      <c r="Z3128" s="12"/>
      <c r="AA3128" s="12"/>
      <c r="AB3128" s="12"/>
      <c r="AC3128" s="12"/>
      <c r="AD3128" s="12"/>
      <c r="AE3128" s="12"/>
      <c r="AF3128" s="12"/>
      <c r="AG3128" s="12"/>
      <c r="AH3128" s="12"/>
      <c r="AI3128" s="12"/>
      <c r="AJ3128" s="12"/>
      <c r="AK3128" s="12"/>
      <c r="AL3128" s="12"/>
      <c r="AM3128" s="12"/>
      <c r="AN3128" s="12"/>
      <c r="AO3128" s="12"/>
      <c r="AP3128" s="12"/>
      <c r="AQ3128" s="12"/>
      <c r="AR3128" s="12"/>
      <c r="AS3128" s="12"/>
      <c r="AT3128" s="12"/>
      <c r="AU3128" s="12"/>
      <c r="AV3128" s="12"/>
      <c r="AW3128" s="12"/>
      <c r="AX3128" s="12"/>
      <c r="AY3128" s="12"/>
      <c r="AZ3128" s="12"/>
      <c r="BA3128" s="12"/>
      <c r="BB3128" s="12"/>
      <c r="BC3128" s="12"/>
      <c r="BD3128" s="12"/>
      <c r="BE3128" s="12"/>
      <c r="BF3128" s="12"/>
      <c r="BG3128" s="12"/>
      <c r="BH3128" s="12"/>
      <c r="BI3128" s="12"/>
      <c r="BJ3128" s="13"/>
      <c r="BK3128" s="13"/>
      <c r="BL3128" s="13"/>
      <c r="BM3128" s="13"/>
      <c r="BN3128" s="13"/>
    </row>
    <row r="3129" spans="4:66" x14ac:dyDescent="0.25">
      <c r="D3129"/>
      <c r="E3129" s="10"/>
      <c r="F3129" s="10"/>
      <c r="G3129" s="10"/>
      <c r="H3129" s="10"/>
      <c r="I3129" s="10"/>
      <c r="J3129" s="10"/>
      <c r="K3129" s="11"/>
      <c r="L3129" s="11"/>
      <c r="M3129" s="12"/>
      <c r="N3129" s="12"/>
      <c r="O3129" s="12"/>
      <c r="P3129" s="12"/>
      <c r="Q3129" s="12"/>
      <c r="R3129" s="12"/>
      <c r="S3129" s="12"/>
      <c r="T3129" s="12"/>
      <c r="U3129" s="12"/>
      <c r="V3129" s="12"/>
      <c r="W3129" s="12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2"/>
      <c r="AS3129" s="12"/>
      <c r="AT3129" s="12"/>
      <c r="AU3129" s="12"/>
      <c r="AV3129" s="12"/>
      <c r="AW3129" s="12"/>
      <c r="AX3129" s="12"/>
      <c r="AY3129" s="12"/>
      <c r="AZ3129" s="12"/>
      <c r="BA3129" s="12"/>
      <c r="BB3129" s="12"/>
      <c r="BC3129" s="12"/>
      <c r="BD3129" s="12"/>
      <c r="BE3129" s="12"/>
      <c r="BF3129" s="12"/>
      <c r="BG3129" s="12"/>
      <c r="BH3129" s="12"/>
      <c r="BI3129" s="12"/>
      <c r="BJ3129" s="13"/>
      <c r="BK3129" s="13"/>
      <c r="BL3129" s="13"/>
      <c r="BM3129" s="13"/>
      <c r="BN3129" s="13"/>
    </row>
    <row r="3130" spans="4:66" x14ac:dyDescent="0.25">
      <c r="D3130"/>
      <c r="E3130" s="10"/>
      <c r="F3130" s="10"/>
      <c r="G3130" s="10"/>
      <c r="H3130" s="10"/>
      <c r="I3130" s="10"/>
      <c r="J3130" s="10"/>
      <c r="K3130" s="11"/>
      <c r="L3130" s="11"/>
      <c r="M3130" s="12"/>
      <c r="N3130" s="12"/>
      <c r="O3130" s="12"/>
      <c r="P3130" s="12"/>
      <c r="Q3130" s="12"/>
      <c r="R3130" s="12"/>
      <c r="S3130" s="12"/>
      <c r="T3130" s="12"/>
      <c r="U3130" s="12"/>
      <c r="V3130" s="12"/>
      <c r="W3130" s="12"/>
      <c r="X3130" s="12"/>
      <c r="Y3130" s="12"/>
      <c r="Z3130" s="12"/>
      <c r="AA3130" s="12"/>
      <c r="AB3130" s="12"/>
      <c r="AC3130" s="12"/>
      <c r="AD3130" s="12"/>
      <c r="AE3130" s="12"/>
      <c r="AF3130" s="12"/>
      <c r="AG3130" s="12"/>
      <c r="AH3130" s="12"/>
      <c r="AI3130" s="12"/>
      <c r="AJ3130" s="12"/>
      <c r="AK3130" s="12"/>
      <c r="AL3130" s="12"/>
      <c r="AM3130" s="12"/>
      <c r="AN3130" s="12"/>
      <c r="AO3130" s="12"/>
      <c r="AP3130" s="12"/>
      <c r="AQ3130" s="12"/>
      <c r="AR3130" s="12"/>
      <c r="AS3130" s="12"/>
      <c r="AT3130" s="12"/>
      <c r="AU3130" s="12"/>
      <c r="AV3130" s="12"/>
      <c r="AW3130" s="12"/>
      <c r="AX3130" s="12"/>
      <c r="AY3130" s="12"/>
      <c r="AZ3130" s="12"/>
      <c r="BA3130" s="12"/>
      <c r="BB3130" s="12"/>
      <c r="BC3130" s="12"/>
      <c r="BD3130" s="12"/>
      <c r="BE3130" s="12"/>
      <c r="BF3130" s="12"/>
      <c r="BG3130" s="12"/>
      <c r="BH3130" s="12"/>
      <c r="BI3130" s="12"/>
      <c r="BJ3130" s="13"/>
      <c r="BK3130" s="13"/>
      <c r="BL3130" s="13"/>
      <c r="BM3130" s="13"/>
      <c r="BN3130" s="13"/>
    </row>
    <row r="3131" spans="4:66" x14ac:dyDescent="0.25">
      <c r="D3131"/>
      <c r="E3131" s="10"/>
      <c r="F3131" s="10"/>
      <c r="G3131" s="10"/>
      <c r="H3131" s="10"/>
      <c r="I3131" s="10"/>
      <c r="J3131" s="10"/>
      <c r="K3131" s="11"/>
      <c r="L3131" s="11"/>
      <c r="M3131" s="12"/>
      <c r="N3131" s="12"/>
      <c r="O3131" s="12"/>
      <c r="P3131" s="12"/>
      <c r="Q3131" s="12"/>
      <c r="R3131" s="12"/>
      <c r="S3131" s="12"/>
      <c r="T3131" s="12"/>
      <c r="U3131" s="12"/>
      <c r="V3131" s="12"/>
      <c r="W3131" s="12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2"/>
      <c r="AS3131" s="12"/>
      <c r="AT3131" s="12"/>
      <c r="AU3131" s="12"/>
      <c r="AV3131" s="12"/>
      <c r="AW3131" s="12"/>
      <c r="AX3131" s="12"/>
      <c r="AY3131" s="12"/>
      <c r="AZ3131" s="12"/>
      <c r="BA3131" s="12"/>
      <c r="BB3131" s="12"/>
      <c r="BC3131" s="12"/>
      <c r="BD3131" s="12"/>
      <c r="BE3131" s="12"/>
      <c r="BF3131" s="12"/>
      <c r="BG3131" s="12"/>
      <c r="BH3131" s="12"/>
      <c r="BI3131" s="12"/>
      <c r="BJ3131" s="13"/>
      <c r="BK3131" s="13"/>
      <c r="BL3131" s="13"/>
      <c r="BM3131" s="13"/>
      <c r="BN3131" s="13"/>
    </row>
    <row r="3132" spans="4:66" x14ac:dyDescent="0.25">
      <c r="D3132"/>
      <c r="E3132" s="10"/>
      <c r="F3132" s="10"/>
      <c r="G3132" s="10"/>
      <c r="H3132" s="10"/>
      <c r="I3132" s="10"/>
      <c r="J3132" s="10"/>
      <c r="K3132" s="11"/>
      <c r="L3132" s="11"/>
      <c r="M3132" s="12"/>
      <c r="N3132" s="12"/>
      <c r="O3132" s="12"/>
      <c r="P3132" s="12"/>
      <c r="Q3132" s="12"/>
      <c r="R3132" s="12"/>
      <c r="S3132" s="12"/>
      <c r="T3132" s="12"/>
      <c r="U3132" s="12"/>
      <c r="V3132" s="12"/>
      <c r="W3132" s="12"/>
      <c r="X3132" s="12"/>
      <c r="Y3132" s="12"/>
      <c r="Z3132" s="12"/>
      <c r="AA3132" s="12"/>
      <c r="AB3132" s="12"/>
      <c r="AC3132" s="12"/>
      <c r="AD3132" s="12"/>
      <c r="AE3132" s="12"/>
      <c r="AF3132" s="12"/>
      <c r="AG3132" s="12"/>
      <c r="AH3132" s="12"/>
      <c r="AI3132" s="12"/>
      <c r="AJ3132" s="12"/>
      <c r="AK3132" s="12"/>
      <c r="AL3132" s="12"/>
      <c r="AM3132" s="12"/>
      <c r="AN3132" s="12"/>
      <c r="AO3132" s="12"/>
      <c r="AP3132" s="12"/>
      <c r="AQ3132" s="12"/>
      <c r="AR3132" s="12"/>
      <c r="AS3132" s="12"/>
      <c r="AT3132" s="12"/>
      <c r="AU3132" s="12"/>
      <c r="AV3132" s="12"/>
      <c r="AW3132" s="12"/>
      <c r="AX3132" s="12"/>
      <c r="AY3132" s="12"/>
      <c r="AZ3132" s="12"/>
      <c r="BA3132" s="12"/>
      <c r="BB3132" s="12"/>
      <c r="BC3132" s="12"/>
      <c r="BD3132" s="12"/>
      <c r="BE3132" s="12"/>
      <c r="BF3132" s="12"/>
      <c r="BG3132" s="12"/>
      <c r="BH3132" s="12"/>
      <c r="BI3132" s="12"/>
      <c r="BJ3132" s="13"/>
      <c r="BK3132" s="13"/>
      <c r="BL3132" s="13"/>
      <c r="BM3132" s="13"/>
      <c r="BN3132" s="13"/>
    </row>
    <row r="3133" spans="4:66" x14ac:dyDescent="0.25">
      <c r="D3133"/>
      <c r="E3133" s="10"/>
      <c r="F3133" s="10"/>
      <c r="G3133" s="10"/>
      <c r="H3133" s="10"/>
      <c r="I3133" s="10"/>
      <c r="J3133" s="10"/>
      <c r="K3133" s="11"/>
      <c r="L3133" s="11"/>
      <c r="M3133" s="12"/>
      <c r="N3133" s="12"/>
      <c r="O3133" s="12"/>
      <c r="P3133" s="12"/>
      <c r="Q3133" s="12"/>
      <c r="R3133" s="12"/>
      <c r="S3133" s="12"/>
      <c r="T3133" s="12"/>
      <c r="U3133" s="12"/>
      <c r="V3133" s="12"/>
      <c r="W3133" s="12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2"/>
      <c r="AS3133" s="12"/>
      <c r="AT3133" s="12"/>
      <c r="AU3133" s="12"/>
      <c r="AV3133" s="12"/>
      <c r="AW3133" s="12"/>
      <c r="AX3133" s="12"/>
      <c r="AY3133" s="12"/>
      <c r="AZ3133" s="12"/>
      <c r="BA3133" s="12"/>
      <c r="BB3133" s="12"/>
      <c r="BC3133" s="12"/>
      <c r="BD3133" s="12"/>
      <c r="BE3133" s="12"/>
      <c r="BF3133" s="12"/>
      <c r="BG3133" s="12"/>
      <c r="BH3133" s="12"/>
      <c r="BI3133" s="12"/>
      <c r="BJ3133" s="13"/>
      <c r="BK3133" s="13"/>
      <c r="BL3133" s="13"/>
      <c r="BM3133" s="13"/>
      <c r="BN3133" s="13"/>
    </row>
    <row r="3134" spans="4:66" x14ac:dyDescent="0.25">
      <c r="D3134"/>
      <c r="E3134" s="10"/>
      <c r="F3134" s="10"/>
      <c r="G3134" s="10"/>
      <c r="H3134" s="10"/>
      <c r="I3134" s="10"/>
      <c r="J3134" s="10"/>
      <c r="K3134" s="11"/>
      <c r="L3134" s="11"/>
      <c r="M3134" s="12"/>
      <c r="N3134" s="12"/>
      <c r="O3134" s="12"/>
      <c r="P3134" s="12"/>
      <c r="Q3134" s="12"/>
      <c r="R3134" s="12"/>
      <c r="S3134" s="12"/>
      <c r="T3134" s="12"/>
      <c r="U3134" s="12"/>
      <c r="V3134" s="12"/>
      <c r="W3134" s="12"/>
      <c r="X3134" s="12"/>
      <c r="Y3134" s="12"/>
      <c r="Z3134" s="12"/>
      <c r="AA3134" s="12"/>
      <c r="AB3134" s="12"/>
      <c r="AC3134" s="12"/>
      <c r="AD3134" s="12"/>
      <c r="AE3134" s="12"/>
      <c r="AF3134" s="12"/>
      <c r="AG3134" s="12"/>
      <c r="AH3134" s="12"/>
      <c r="AI3134" s="12"/>
      <c r="AJ3134" s="12"/>
      <c r="AK3134" s="12"/>
      <c r="AL3134" s="12"/>
      <c r="AM3134" s="12"/>
      <c r="AN3134" s="12"/>
      <c r="AO3134" s="12"/>
      <c r="AP3134" s="12"/>
      <c r="AQ3134" s="12"/>
      <c r="AR3134" s="12"/>
      <c r="AS3134" s="12"/>
      <c r="AT3134" s="12"/>
      <c r="AU3134" s="12"/>
      <c r="AV3134" s="12"/>
      <c r="AW3134" s="12"/>
      <c r="AX3134" s="12"/>
      <c r="AY3134" s="12"/>
      <c r="AZ3134" s="12"/>
      <c r="BA3134" s="12"/>
      <c r="BB3134" s="12"/>
      <c r="BC3134" s="12"/>
      <c r="BD3134" s="12"/>
      <c r="BE3134" s="12"/>
      <c r="BF3134" s="12"/>
      <c r="BG3134" s="12"/>
      <c r="BH3134" s="12"/>
      <c r="BI3134" s="12"/>
      <c r="BJ3134" s="13"/>
      <c r="BK3134" s="13"/>
      <c r="BL3134" s="13"/>
      <c r="BM3134" s="13"/>
      <c r="BN3134" s="13"/>
    </row>
    <row r="3135" spans="4:66" x14ac:dyDescent="0.25">
      <c r="D3135"/>
      <c r="E3135" s="10"/>
      <c r="F3135" s="10"/>
      <c r="G3135" s="10"/>
      <c r="H3135" s="10"/>
      <c r="I3135" s="10"/>
      <c r="J3135" s="10"/>
      <c r="K3135" s="11"/>
      <c r="L3135" s="11"/>
      <c r="M3135" s="12"/>
      <c r="N3135" s="12"/>
      <c r="O3135" s="12"/>
      <c r="P3135" s="12"/>
      <c r="Q3135" s="12"/>
      <c r="R3135" s="12"/>
      <c r="S3135" s="12"/>
      <c r="T3135" s="12"/>
      <c r="U3135" s="12"/>
      <c r="V3135" s="12"/>
      <c r="W3135" s="12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2"/>
      <c r="AS3135" s="12"/>
      <c r="AT3135" s="12"/>
      <c r="AU3135" s="12"/>
      <c r="AV3135" s="12"/>
      <c r="AW3135" s="12"/>
      <c r="AX3135" s="12"/>
      <c r="AY3135" s="12"/>
      <c r="AZ3135" s="12"/>
      <c r="BA3135" s="12"/>
      <c r="BB3135" s="12"/>
      <c r="BC3135" s="12"/>
      <c r="BD3135" s="12"/>
      <c r="BE3135" s="12"/>
      <c r="BF3135" s="12"/>
      <c r="BG3135" s="12"/>
      <c r="BH3135" s="12"/>
      <c r="BI3135" s="12"/>
      <c r="BJ3135" s="13"/>
      <c r="BK3135" s="13"/>
      <c r="BL3135" s="13"/>
      <c r="BM3135" s="13"/>
      <c r="BN3135" s="13"/>
    </row>
    <row r="3136" spans="4:66" x14ac:dyDescent="0.25">
      <c r="D3136"/>
      <c r="E3136" s="10"/>
      <c r="F3136" s="10"/>
      <c r="G3136" s="10"/>
      <c r="H3136" s="10"/>
      <c r="I3136" s="10"/>
      <c r="J3136" s="10"/>
      <c r="K3136" s="11"/>
      <c r="L3136" s="11"/>
      <c r="M3136" s="12"/>
      <c r="N3136" s="12"/>
      <c r="O3136" s="12"/>
      <c r="P3136" s="12"/>
      <c r="Q3136" s="12"/>
      <c r="R3136" s="12"/>
      <c r="S3136" s="12"/>
      <c r="T3136" s="12"/>
      <c r="U3136" s="12"/>
      <c r="V3136" s="12"/>
      <c r="W3136" s="12"/>
      <c r="X3136" s="12"/>
      <c r="Y3136" s="12"/>
      <c r="Z3136" s="12"/>
      <c r="AA3136" s="12"/>
      <c r="AB3136" s="12"/>
      <c r="AC3136" s="12"/>
      <c r="AD3136" s="12"/>
      <c r="AE3136" s="12"/>
      <c r="AF3136" s="12"/>
      <c r="AG3136" s="12"/>
      <c r="AH3136" s="12"/>
      <c r="AI3136" s="12"/>
      <c r="AJ3136" s="12"/>
      <c r="AK3136" s="12"/>
      <c r="AL3136" s="12"/>
      <c r="AM3136" s="12"/>
      <c r="AN3136" s="12"/>
      <c r="AO3136" s="12"/>
      <c r="AP3136" s="12"/>
      <c r="AQ3136" s="12"/>
      <c r="AR3136" s="12"/>
      <c r="AS3136" s="12"/>
      <c r="AT3136" s="12"/>
      <c r="AU3136" s="12"/>
      <c r="AV3136" s="12"/>
      <c r="AW3136" s="12"/>
      <c r="AX3136" s="12"/>
      <c r="AY3136" s="12"/>
      <c r="AZ3136" s="12"/>
      <c r="BA3136" s="12"/>
      <c r="BB3136" s="12"/>
      <c r="BC3136" s="12"/>
      <c r="BD3136" s="12"/>
      <c r="BE3136" s="12"/>
      <c r="BF3136" s="12"/>
      <c r="BG3136" s="12"/>
      <c r="BH3136" s="12"/>
      <c r="BI3136" s="12"/>
      <c r="BJ3136" s="13"/>
      <c r="BK3136" s="13"/>
      <c r="BL3136" s="13"/>
      <c r="BM3136" s="13"/>
      <c r="BN3136" s="13"/>
    </row>
    <row r="3137" spans="4:66" x14ac:dyDescent="0.25">
      <c r="D3137"/>
      <c r="E3137" s="10"/>
      <c r="F3137" s="10"/>
      <c r="G3137" s="10"/>
      <c r="H3137" s="10"/>
      <c r="I3137" s="10"/>
      <c r="J3137" s="10"/>
      <c r="K3137" s="11"/>
      <c r="L3137" s="11"/>
      <c r="M3137" s="12"/>
      <c r="N3137" s="12"/>
      <c r="O3137" s="12"/>
      <c r="P3137" s="12"/>
      <c r="Q3137" s="12"/>
      <c r="R3137" s="12"/>
      <c r="S3137" s="12"/>
      <c r="T3137" s="12"/>
      <c r="U3137" s="12"/>
      <c r="V3137" s="12"/>
      <c r="W3137" s="12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2"/>
      <c r="AS3137" s="12"/>
      <c r="AT3137" s="12"/>
      <c r="AU3137" s="12"/>
      <c r="AV3137" s="12"/>
      <c r="AW3137" s="12"/>
      <c r="AX3137" s="12"/>
      <c r="AY3137" s="12"/>
      <c r="AZ3137" s="12"/>
      <c r="BA3137" s="12"/>
      <c r="BB3137" s="12"/>
      <c r="BC3137" s="12"/>
      <c r="BD3137" s="12"/>
      <c r="BE3137" s="12"/>
      <c r="BF3137" s="12"/>
      <c r="BG3137" s="12"/>
      <c r="BH3137" s="12"/>
      <c r="BI3137" s="12"/>
      <c r="BJ3137" s="13"/>
      <c r="BK3137" s="13"/>
      <c r="BL3137" s="13"/>
      <c r="BM3137" s="13"/>
      <c r="BN3137" s="13"/>
    </row>
    <row r="3138" spans="4:66" x14ac:dyDescent="0.25">
      <c r="D3138"/>
      <c r="E3138" s="10"/>
      <c r="F3138" s="10"/>
      <c r="G3138" s="10"/>
      <c r="H3138" s="10"/>
      <c r="I3138" s="10"/>
      <c r="J3138" s="10"/>
      <c r="K3138" s="11"/>
      <c r="L3138" s="11"/>
      <c r="M3138" s="12"/>
      <c r="N3138" s="12"/>
      <c r="O3138" s="12"/>
      <c r="P3138" s="12"/>
      <c r="Q3138" s="12"/>
      <c r="R3138" s="12"/>
      <c r="S3138" s="12"/>
      <c r="T3138" s="12"/>
      <c r="U3138" s="12"/>
      <c r="V3138" s="12"/>
      <c r="W3138" s="12"/>
      <c r="X3138" s="12"/>
      <c r="Y3138" s="12"/>
      <c r="Z3138" s="12"/>
      <c r="AA3138" s="12"/>
      <c r="AB3138" s="12"/>
      <c r="AC3138" s="12"/>
      <c r="AD3138" s="12"/>
      <c r="AE3138" s="12"/>
      <c r="AF3138" s="12"/>
      <c r="AG3138" s="12"/>
      <c r="AH3138" s="12"/>
      <c r="AI3138" s="12"/>
      <c r="AJ3138" s="12"/>
      <c r="AK3138" s="12"/>
      <c r="AL3138" s="12"/>
      <c r="AM3138" s="12"/>
      <c r="AN3138" s="12"/>
      <c r="AO3138" s="12"/>
      <c r="AP3138" s="12"/>
      <c r="AQ3138" s="12"/>
      <c r="AR3138" s="12"/>
      <c r="AS3138" s="12"/>
      <c r="AT3138" s="12"/>
      <c r="AU3138" s="12"/>
      <c r="AV3138" s="12"/>
      <c r="AW3138" s="12"/>
      <c r="AX3138" s="12"/>
      <c r="AY3138" s="12"/>
      <c r="AZ3138" s="12"/>
      <c r="BA3138" s="12"/>
      <c r="BB3138" s="12"/>
      <c r="BC3138" s="12"/>
      <c r="BD3138" s="12"/>
      <c r="BE3138" s="12"/>
      <c r="BF3138" s="12"/>
      <c r="BG3138" s="12"/>
      <c r="BH3138" s="12"/>
      <c r="BI3138" s="12"/>
      <c r="BJ3138" s="13"/>
      <c r="BK3138" s="13"/>
      <c r="BL3138" s="13"/>
      <c r="BM3138" s="13"/>
      <c r="BN3138" s="13"/>
    </row>
    <row r="3139" spans="4:66" x14ac:dyDescent="0.25">
      <c r="D3139"/>
      <c r="E3139" s="10"/>
      <c r="F3139" s="10"/>
      <c r="G3139" s="10"/>
      <c r="H3139" s="10"/>
      <c r="I3139" s="10"/>
      <c r="J3139" s="10"/>
      <c r="K3139" s="11"/>
      <c r="L3139" s="11"/>
      <c r="M3139" s="12"/>
      <c r="N3139" s="12"/>
      <c r="O3139" s="12"/>
      <c r="P3139" s="12"/>
      <c r="Q3139" s="12"/>
      <c r="R3139" s="12"/>
      <c r="S3139" s="12"/>
      <c r="T3139" s="12"/>
      <c r="U3139" s="12"/>
      <c r="V3139" s="12"/>
      <c r="W3139" s="12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2"/>
      <c r="AS3139" s="12"/>
      <c r="AT3139" s="12"/>
      <c r="AU3139" s="12"/>
      <c r="AV3139" s="12"/>
      <c r="AW3139" s="12"/>
      <c r="AX3139" s="12"/>
      <c r="AY3139" s="12"/>
      <c r="AZ3139" s="12"/>
      <c r="BA3139" s="12"/>
      <c r="BB3139" s="12"/>
      <c r="BC3139" s="12"/>
      <c r="BD3139" s="12"/>
      <c r="BE3139" s="12"/>
      <c r="BF3139" s="12"/>
      <c r="BG3139" s="12"/>
      <c r="BH3139" s="12"/>
      <c r="BI3139" s="12"/>
      <c r="BJ3139" s="13"/>
      <c r="BK3139" s="13"/>
      <c r="BL3139" s="13"/>
      <c r="BM3139" s="13"/>
      <c r="BN3139" s="13"/>
    </row>
    <row r="3140" spans="4:66" x14ac:dyDescent="0.25">
      <c r="D3140"/>
      <c r="E3140" s="10"/>
      <c r="F3140" s="10"/>
      <c r="G3140" s="10"/>
      <c r="H3140" s="10"/>
      <c r="I3140" s="10"/>
      <c r="J3140" s="10"/>
      <c r="K3140" s="11"/>
      <c r="L3140" s="11"/>
      <c r="M3140" s="12"/>
      <c r="N3140" s="12"/>
      <c r="O3140" s="12"/>
      <c r="P3140" s="12"/>
      <c r="Q3140" s="12"/>
      <c r="R3140" s="12"/>
      <c r="S3140" s="12"/>
      <c r="T3140" s="12"/>
      <c r="U3140" s="12"/>
      <c r="V3140" s="12"/>
      <c r="W3140" s="12"/>
      <c r="X3140" s="12"/>
      <c r="Y3140" s="12"/>
      <c r="Z3140" s="12"/>
      <c r="AA3140" s="12"/>
      <c r="AB3140" s="12"/>
      <c r="AC3140" s="12"/>
      <c r="AD3140" s="12"/>
      <c r="AE3140" s="12"/>
      <c r="AF3140" s="12"/>
      <c r="AG3140" s="12"/>
      <c r="AH3140" s="12"/>
      <c r="AI3140" s="12"/>
      <c r="AJ3140" s="12"/>
      <c r="AK3140" s="12"/>
      <c r="AL3140" s="12"/>
      <c r="AM3140" s="12"/>
      <c r="AN3140" s="12"/>
      <c r="AO3140" s="12"/>
      <c r="AP3140" s="12"/>
      <c r="AQ3140" s="12"/>
      <c r="AR3140" s="12"/>
      <c r="AS3140" s="12"/>
      <c r="AT3140" s="12"/>
      <c r="AU3140" s="12"/>
      <c r="AV3140" s="12"/>
      <c r="AW3140" s="12"/>
      <c r="AX3140" s="12"/>
      <c r="AY3140" s="12"/>
      <c r="AZ3140" s="12"/>
      <c r="BA3140" s="12"/>
      <c r="BB3140" s="12"/>
      <c r="BC3140" s="12"/>
      <c r="BD3140" s="12"/>
      <c r="BE3140" s="12"/>
      <c r="BF3140" s="12"/>
      <c r="BG3140" s="12"/>
      <c r="BH3140" s="12"/>
      <c r="BI3140" s="12"/>
      <c r="BJ3140" s="13"/>
      <c r="BK3140" s="13"/>
      <c r="BL3140" s="13"/>
      <c r="BM3140" s="13"/>
      <c r="BN3140" s="13"/>
    </row>
    <row r="3141" spans="4:66" x14ac:dyDescent="0.25">
      <c r="D3141"/>
      <c r="E3141" s="10"/>
      <c r="F3141" s="10"/>
      <c r="G3141" s="10"/>
      <c r="H3141" s="10"/>
      <c r="I3141" s="10"/>
      <c r="J3141" s="10"/>
      <c r="K3141" s="11"/>
      <c r="L3141" s="11"/>
      <c r="M3141" s="12"/>
      <c r="N3141" s="12"/>
      <c r="O3141" s="12"/>
      <c r="P3141" s="12"/>
      <c r="Q3141" s="12"/>
      <c r="R3141" s="12"/>
      <c r="S3141" s="12"/>
      <c r="T3141" s="12"/>
      <c r="U3141" s="12"/>
      <c r="V3141" s="12"/>
      <c r="W3141" s="12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2"/>
      <c r="AS3141" s="12"/>
      <c r="AT3141" s="12"/>
      <c r="AU3141" s="12"/>
      <c r="AV3141" s="12"/>
      <c r="AW3141" s="12"/>
      <c r="AX3141" s="12"/>
      <c r="AY3141" s="12"/>
      <c r="AZ3141" s="12"/>
      <c r="BA3141" s="12"/>
      <c r="BB3141" s="12"/>
      <c r="BC3141" s="12"/>
      <c r="BD3141" s="12"/>
      <c r="BE3141" s="12"/>
      <c r="BF3141" s="12"/>
      <c r="BG3141" s="12"/>
      <c r="BH3141" s="12"/>
      <c r="BI3141" s="12"/>
      <c r="BJ3141" s="13"/>
      <c r="BK3141" s="13"/>
      <c r="BL3141" s="13"/>
      <c r="BM3141" s="13"/>
      <c r="BN3141" s="13"/>
    </row>
    <row r="3142" spans="4:66" x14ac:dyDescent="0.25">
      <c r="D3142"/>
      <c r="E3142" s="10"/>
      <c r="F3142" s="10"/>
      <c r="G3142" s="10"/>
      <c r="H3142" s="10"/>
      <c r="I3142" s="10"/>
      <c r="J3142" s="10"/>
      <c r="K3142" s="11"/>
      <c r="L3142" s="11"/>
      <c r="M3142" s="12"/>
      <c r="N3142" s="12"/>
      <c r="O3142" s="12"/>
      <c r="P3142" s="12"/>
      <c r="Q3142" s="12"/>
      <c r="R3142" s="12"/>
      <c r="S3142" s="12"/>
      <c r="T3142" s="12"/>
      <c r="U3142" s="12"/>
      <c r="V3142" s="12"/>
      <c r="W3142" s="12"/>
      <c r="X3142" s="12"/>
      <c r="Y3142" s="12"/>
      <c r="Z3142" s="12"/>
      <c r="AA3142" s="12"/>
      <c r="AB3142" s="12"/>
      <c r="AC3142" s="12"/>
      <c r="AD3142" s="12"/>
      <c r="AE3142" s="12"/>
      <c r="AF3142" s="12"/>
      <c r="AG3142" s="12"/>
      <c r="AH3142" s="12"/>
      <c r="AI3142" s="12"/>
      <c r="AJ3142" s="12"/>
      <c r="AK3142" s="12"/>
      <c r="AL3142" s="12"/>
      <c r="AM3142" s="12"/>
      <c r="AN3142" s="12"/>
      <c r="AO3142" s="12"/>
      <c r="AP3142" s="12"/>
      <c r="AQ3142" s="12"/>
      <c r="AR3142" s="12"/>
      <c r="AS3142" s="12"/>
      <c r="AT3142" s="12"/>
      <c r="AU3142" s="12"/>
      <c r="AV3142" s="12"/>
      <c r="AW3142" s="12"/>
      <c r="AX3142" s="12"/>
      <c r="AY3142" s="12"/>
      <c r="AZ3142" s="12"/>
      <c r="BA3142" s="12"/>
      <c r="BB3142" s="12"/>
      <c r="BC3142" s="12"/>
      <c r="BD3142" s="12"/>
      <c r="BE3142" s="12"/>
      <c r="BF3142" s="12"/>
      <c r="BG3142" s="12"/>
      <c r="BH3142" s="12"/>
      <c r="BI3142" s="12"/>
      <c r="BJ3142" s="13"/>
      <c r="BK3142" s="13"/>
      <c r="BL3142" s="13"/>
      <c r="BM3142" s="13"/>
      <c r="BN3142" s="13"/>
    </row>
    <row r="3143" spans="4:66" x14ac:dyDescent="0.25">
      <c r="D3143"/>
      <c r="E3143" s="10"/>
      <c r="F3143" s="10"/>
      <c r="G3143" s="10"/>
      <c r="H3143" s="10"/>
      <c r="I3143" s="10"/>
      <c r="J3143" s="10"/>
      <c r="K3143" s="11"/>
      <c r="L3143" s="11"/>
      <c r="M3143" s="12"/>
      <c r="N3143" s="12"/>
      <c r="O3143" s="12"/>
      <c r="P3143" s="12"/>
      <c r="Q3143" s="12"/>
      <c r="R3143" s="12"/>
      <c r="S3143" s="12"/>
      <c r="T3143" s="12"/>
      <c r="U3143" s="12"/>
      <c r="V3143" s="12"/>
      <c r="W3143" s="12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2"/>
      <c r="AS3143" s="12"/>
      <c r="AT3143" s="12"/>
      <c r="AU3143" s="12"/>
      <c r="AV3143" s="12"/>
      <c r="AW3143" s="12"/>
      <c r="AX3143" s="12"/>
      <c r="AY3143" s="12"/>
      <c r="AZ3143" s="12"/>
      <c r="BA3143" s="12"/>
      <c r="BB3143" s="12"/>
      <c r="BC3143" s="12"/>
      <c r="BD3143" s="12"/>
      <c r="BE3143" s="12"/>
      <c r="BF3143" s="12"/>
      <c r="BG3143" s="12"/>
      <c r="BH3143" s="12"/>
      <c r="BI3143" s="12"/>
      <c r="BJ3143" s="13"/>
      <c r="BK3143" s="13"/>
      <c r="BL3143" s="13"/>
      <c r="BM3143" s="13"/>
      <c r="BN3143" s="13"/>
    </row>
    <row r="3144" spans="4:66" s="14" customFormat="1" x14ac:dyDescent="0.25">
      <c r="K3144" s="16"/>
      <c r="L3144" s="16"/>
      <c r="M3144" s="17"/>
      <c r="N3144" s="17"/>
      <c r="O3144" s="17"/>
      <c r="P3144" s="17"/>
      <c r="Q3144" s="17"/>
      <c r="R3144" s="17"/>
      <c r="S3144" s="17"/>
      <c r="T3144" s="17"/>
      <c r="U3144" s="17"/>
      <c r="V3144" s="17"/>
      <c r="W3144" s="17"/>
      <c r="X3144" s="17"/>
      <c r="Y3144" s="17"/>
      <c r="Z3144" s="17"/>
      <c r="AA3144" s="17"/>
      <c r="AB3144" s="17"/>
      <c r="AC3144" s="17"/>
      <c r="AD3144" s="17"/>
      <c r="AE3144" s="17"/>
      <c r="AF3144" s="17"/>
      <c r="AG3144" s="17"/>
      <c r="AH3144" s="17"/>
      <c r="AI3144" s="17"/>
      <c r="AJ3144" s="17"/>
      <c r="AK3144" s="17"/>
      <c r="AL3144" s="17"/>
      <c r="AM3144" s="17"/>
      <c r="AN3144" s="17"/>
      <c r="AO3144" s="17"/>
      <c r="AP3144" s="17"/>
      <c r="AQ3144" s="17"/>
      <c r="AR3144" s="17"/>
      <c r="AS3144" s="17"/>
      <c r="AT3144" s="17"/>
      <c r="AU3144" s="17"/>
      <c r="AV3144" s="17"/>
      <c r="AW3144" s="17"/>
      <c r="AX3144" s="17"/>
      <c r="AY3144" s="17"/>
      <c r="AZ3144" s="17"/>
      <c r="BA3144" s="17"/>
      <c r="BB3144" s="17"/>
      <c r="BC3144" s="17"/>
      <c r="BD3144" s="17"/>
      <c r="BE3144" s="17"/>
      <c r="BF3144" s="17"/>
      <c r="BG3144" s="17"/>
      <c r="BH3144" s="17"/>
      <c r="BI3144" s="17"/>
      <c r="BJ3144" s="18"/>
      <c r="BK3144" s="18"/>
      <c r="BL3144" s="18"/>
      <c r="BM3144" s="18"/>
      <c r="BN3144" s="18"/>
    </row>
    <row r="3145" spans="4:66" x14ac:dyDescent="0.25">
      <c r="D3145" s="7"/>
      <c r="E3145" s="10"/>
      <c r="F3145" s="10"/>
      <c r="G3145" s="10"/>
      <c r="H3145" s="10"/>
      <c r="I3145" s="10"/>
      <c r="J3145" s="10"/>
      <c r="K3145" s="11"/>
      <c r="L3145" s="11"/>
      <c r="M3145" s="12"/>
      <c r="N3145" s="12"/>
      <c r="O3145" s="12"/>
      <c r="P3145" s="12"/>
      <c r="Q3145" s="12"/>
      <c r="R3145" s="12"/>
      <c r="S3145" s="12"/>
      <c r="T3145" s="12"/>
      <c r="U3145" s="12"/>
      <c r="V3145" s="12"/>
      <c r="W3145" s="12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2"/>
      <c r="AS3145" s="12"/>
      <c r="AT3145" s="12"/>
      <c r="AU3145" s="12"/>
      <c r="AV3145" s="12"/>
      <c r="AW3145" s="12"/>
      <c r="AX3145" s="12"/>
      <c r="AY3145" s="12"/>
      <c r="AZ3145" s="12"/>
      <c r="BA3145" s="12"/>
      <c r="BB3145" s="12"/>
      <c r="BC3145" s="12"/>
      <c r="BD3145" s="12"/>
      <c r="BE3145" s="12"/>
      <c r="BF3145" s="12"/>
      <c r="BG3145" s="12"/>
      <c r="BH3145" s="12"/>
      <c r="BI3145" s="12"/>
      <c r="BJ3145" s="13"/>
      <c r="BK3145" s="13"/>
      <c r="BL3145" s="13"/>
      <c r="BM3145" s="13"/>
      <c r="BN3145" s="13"/>
    </row>
    <row r="3146" spans="4:66" x14ac:dyDescent="0.25">
      <c r="D3146" s="7"/>
      <c r="E3146" s="10"/>
      <c r="F3146" s="10"/>
      <c r="G3146" s="10"/>
      <c r="H3146" s="10"/>
      <c r="I3146" s="10"/>
      <c r="J3146" s="10"/>
      <c r="K3146" s="11"/>
      <c r="L3146" s="11"/>
      <c r="M3146" s="12"/>
      <c r="N3146" s="12"/>
      <c r="O3146" s="12"/>
      <c r="P3146" s="12"/>
      <c r="Q3146" s="12"/>
      <c r="R3146" s="12"/>
      <c r="S3146" s="12"/>
      <c r="T3146" s="12"/>
      <c r="U3146" s="12"/>
      <c r="V3146" s="12"/>
      <c r="W3146" s="12"/>
      <c r="X3146" s="12"/>
      <c r="Y3146" s="12"/>
      <c r="Z3146" s="12"/>
      <c r="AA3146" s="12"/>
      <c r="AB3146" s="12"/>
      <c r="AC3146" s="12"/>
      <c r="AD3146" s="12"/>
      <c r="AE3146" s="12"/>
      <c r="AF3146" s="12"/>
      <c r="AG3146" s="12"/>
      <c r="AH3146" s="12"/>
      <c r="AI3146" s="12"/>
      <c r="AJ3146" s="12"/>
      <c r="AK3146" s="12"/>
      <c r="AL3146" s="12"/>
      <c r="AM3146" s="12"/>
      <c r="AN3146" s="12"/>
      <c r="AO3146" s="12"/>
      <c r="AP3146" s="12"/>
      <c r="AQ3146" s="12"/>
      <c r="AR3146" s="12"/>
      <c r="AS3146" s="12"/>
      <c r="AT3146" s="12"/>
      <c r="AU3146" s="12"/>
      <c r="AV3146" s="12"/>
      <c r="AW3146" s="12"/>
      <c r="AX3146" s="12"/>
      <c r="AY3146" s="12"/>
      <c r="AZ3146" s="12"/>
      <c r="BA3146" s="12"/>
      <c r="BB3146" s="12"/>
      <c r="BC3146" s="12"/>
      <c r="BD3146" s="12"/>
      <c r="BE3146" s="12"/>
      <c r="BF3146" s="12"/>
      <c r="BG3146" s="12"/>
      <c r="BH3146" s="12"/>
      <c r="BI3146" s="12"/>
      <c r="BJ3146" s="13"/>
      <c r="BK3146" s="13"/>
      <c r="BL3146" s="13"/>
      <c r="BM3146" s="13"/>
      <c r="BN3146" s="13"/>
    </row>
    <row r="3147" spans="4:66" x14ac:dyDescent="0.25">
      <c r="D3147" s="7"/>
      <c r="E3147" s="10"/>
      <c r="F3147" s="10"/>
      <c r="G3147" s="10"/>
      <c r="H3147" s="10"/>
      <c r="I3147" s="10"/>
      <c r="J3147" s="10"/>
      <c r="K3147" s="11"/>
      <c r="L3147" s="11"/>
      <c r="M3147" s="12"/>
      <c r="N3147" s="12"/>
      <c r="O3147" s="12"/>
      <c r="P3147" s="12"/>
      <c r="Q3147" s="12"/>
      <c r="R3147" s="12"/>
      <c r="S3147" s="12"/>
      <c r="T3147" s="12"/>
      <c r="U3147" s="12"/>
      <c r="V3147" s="12"/>
      <c r="W3147" s="12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2"/>
      <c r="AS3147" s="12"/>
      <c r="AT3147" s="12"/>
      <c r="AU3147" s="12"/>
      <c r="AV3147" s="12"/>
      <c r="AW3147" s="12"/>
      <c r="AX3147" s="12"/>
      <c r="AY3147" s="12"/>
      <c r="AZ3147" s="12"/>
      <c r="BA3147" s="12"/>
      <c r="BB3147" s="12"/>
      <c r="BC3147" s="12"/>
      <c r="BD3147" s="12"/>
      <c r="BE3147" s="12"/>
      <c r="BF3147" s="12"/>
      <c r="BG3147" s="12"/>
      <c r="BH3147" s="12"/>
      <c r="BI3147" s="12"/>
      <c r="BJ3147" s="13"/>
      <c r="BK3147" s="13"/>
      <c r="BL3147" s="13"/>
      <c r="BM3147" s="13"/>
      <c r="BN3147" s="13"/>
    </row>
    <row r="3148" spans="4:66" x14ac:dyDescent="0.25">
      <c r="D3148" s="7"/>
      <c r="E3148" s="10"/>
      <c r="F3148" s="10"/>
      <c r="G3148" s="10"/>
      <c r="H3148" s="10"/>
      <c r="I3148" s="10"/>
      <c r="J3148" s="10"/>
      <c r="K3148" s="11"/>
      <c r="L3148" s="11"/>
      <c r="M3148" s="12"/>
      <c r="N3148" s="12"/>
      <c r="O3148" s="12"/>
      <c r="P3148" s="12"/>
      <c r="Q3148" s="12"/>
      <c r="R3148" s="12"/>
      <c r="S3148" s="12"/>
      <c r="T3148" s="12"/>
      <c r="U3148" s="12"/>
      <c r="V3148" s="12"/>
      <c r="W3148" s="12"/>
      <c r="X3148" s="12"/>
      <c r="Y3148" s="12"/>
      <c r="Z3148" s="12"/>
      <c r="AA3148" s="12"/>
      <c r="AB3148" s="12"/>
      <c r="AC3148" s="12"/>
      <c r="AD3148" s="12"/>
      <c r="AE3148" s="12"/>
      <c r="AF3148" s="12"/>
      <c r="AG3148" s="12"/>
      <c r="AH3148" s="12"/>
      <c r="AI3148" s="12"/>
      <c r="AJ3148" s="12"/>
      <c r="AK3148" s="12"/>
      <c r="AL3148" s="12"/>
      <c r="AM3148" s="12"/>
      <c r="AN3148" s="12"/>
      <c r="AO3148" s="12"/>
      <c r="AP3148" s="12"/>
      <c r="AQ3148" s="12"/>
      <c r="AR3148" s="12"/>
      <c r="AS3148" s="12"/>
      <c r="AT3148" s="12"/>
      <c r="AU3148" s="12"/>
      <c r="AV3148" s="12"/>
      <c r="AW3148" s="12"/>
      <c r="AX3148" s="12"/>
      <c r="AY3148" s="12"/>
      <c r="AZ3148" s="12"/>
      <c r="BA3148" s="12"/>
      <c r="BB3148" s="12"/>
      <c r="BC3148" s="12"/>
      <c r="BD3148" s="12"/>
      <c r="BE3148" s="12"/>
      <c r="BF3148" s="12"/>
      <c r="BG3148" s="12"/>
      <c r="BH3148" s="12"/>
      <c r="BI3148" s="12"/>
      <c r="BJ3148" s="13"/>
      <c r="BK3148" s="13"/>
      <c r="BL3148" s="13"/>
      <c r="BM3148" s="13"/>
      <c r="BN3148" s="13"/>
    </row>
    <row r="3149" spans="4:66" x14ac:dyDescent="0.25">
      <c r="D3149" s="7"/>
      <c r="E3149" s="10"/>
      <c r="F3149" s="10"/>
      <c r="G3149" s="10"/>
      <c r="H3149" s="10"/>
      <c r="I3149" s="10"/>
      <c r="J3149" s="10"/>
      <c r="K3149" s="11"/>
      <c r="L3149" s="11"/>
      <c r="M3149" s="12"/>
      <c r="N3149" s="12"/>
      <c r="O3149" s="12"/>
      <c r="P3149" s="12"/>
      <c r="Q3149" s="12"/>
      <c r="R3149" s="12"/>
      <c r="S3149" s="12"/>
      <c r="T3149" s="12"/>
      <c r="U3149" s="12"/>
      <c r="V3149" s="12"/>
      <c r="W3149" s="12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2"/>
      <c r="AS3149" s="12"/>
      <c r="AT3149" s="12"/>
      <c r="AU3149" s="12"/>
      <c r="AV3149" s="12"/>
      <c r="AW3149" s="12"/>
      <c r="AX3149" s="12"/>
      <c r="AY3149" s="12"/>
      <c r="AZ3149" s="12"/>
      <c r="BA3149" s="12"/>
      <c r="BB3149" s="12"/>
      <c r="BC3149" s="12"/>
      <c r="BD3149" s="12"/>
      <c r="BE3149" s="12"/>
      <c r="BF3149" s="12"/>
      <c r="BG3149" s="12"/>
      <c r="BH3149" s="12"/>
      <c r="BI3149" s="12"/>
      <c r="BJ3149" s="13"/>
      <c r="BK3149" s="13"/>
      <c r="BL3149" s="13"/>
      <c r="BM3149" s="13"/>
      <c r="BN3149" s="13"/>
    </row>
    <row r="3150" spans="4:66" x14ac:dyDescent="0.25">
      <c r="D3150" s="7"/>
      <c r="E3150" s="10"/>
      <c r="F3150" s="10"/>
      <c r="G3150" s="10"/>
      <c r="H3150" s="10"/>
      <c r="I3150" s="10"/>
      <c r="J3150" s="10"/>
      <c r="K3150" s="11"/>
      <c r="L3150" s="11"/>
      <c r="M3150" s="12"/>
      <c r="N3150" s="12"/>
      <c r="O3150" s="12"/>
      <c r="P3150" s="12"/>
      <c r="Q3150" s="12"/>
      <c r="R3150" s="12"/>
      <c r="S3150" s="12"/>
      <c r="T3150" s="12"/>
      <c r="U3150" s="12"/>
      <c r="V3150" s="12"/>
      <c r="W3150" s="12"/>
      <c r="X3150" s="12"/>
      <c r="Y3150" s="12"/>
      <c r="Z3150" s="12"/>
      <c r="AA3150" s="12"/>
      <c r="AB3150" s="12"/>
      <c r="AC3150" s="12"/>
      <c r="AD3150" s="12"/>
      <c r="AE3150" s="12"/>
      <c r="AF3150" s="12"/>
      <c r="AG3150" s="12"/>
      <c r="AH3150" s="12"/>
      <c r="AI3150" s="12"/>
      <c r="AJ3150" s="12"/>
      <c r="AK3150" s="12"/>
      <c r="AL3150" s="12"/>
      <c r="AM3150" s="12"/>
      <c r="AN3150" s="12"/>
      <c r="AO3150" s="12"/>
      <c r="AP3150" s="12"/>
      <c r="AQ3150" s="12"/>
      <c r="AR3150" s="12"/>
      <c r="AS3150" s="12"/>
      <c r="AT3150" s="12"/>
      <c r="AU3150" s="12"/>
      <c r="AV3150" s="12"/>
      <c r="AW3150" s="12"/>
      <c r="AX3150" s="12"/>
      <c r="AY3150" s="12"/>
      <c r="AZ3150" s="12"/>
      <c r="BA3150" s="12"/>
      <c r="BB3150" s="12"/>
      <c r="BC3150" s="12"/>
      <c r="BD3150" s="12"/>
      <c r="BE3150" s="12"/>
      <c r="BF3150" s="12"/>
      <c r="BG3150" s="12"/>
      <c r="BH3150" s="12"/>
      <c r="BI3150" s="12"/>
      <c r="BJ3150" s="13"/>
      <c r="BK3150" s="13"/>
      <c r="BL3150" s="13"/>
      <c r="BM3150" s="13"/>
      <c r="BN3150" s="13"/>
    </row>
    <row r="3151" spans="4:66" x14ac:dyDescent="0.25">
      <c r="D3151" s="7"/>
      <c r="E3151" s="10"/>
      <c r="F3151" s="10"/>
      <c r="G3151" s="10"/>
      <c r="H3151" s="10"/>
      <c r="I3151" s="10"/>
      <c r="J3151" s="10"/>
      <c r="K3151" s="11"/>
      <c r="L3151" s="11"/>
      <c r="M3151" s="12"/>
      <c r="N3151" s="12"/>
      <c r="O3151" s="12"/>
      <c r="P3151" s="12"/>
      <c r="Q3151" s="12"/>
      <c r="R3151" s="12"/>
      <c r="S3151" s="12"/>
      <c r="T3151" s="12"/>
      <c r="U3151" s="12"/>
      <c r="V3151" s="12"/>
      <c r="W3151" s="12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2"/>
      <c r="AS3151" s="12"/>
      <c r="AT3151" s="12"/>
      <c r="AU3151" s="12"/>
      <c r="AV3151" s="12"/>
      <c r="AW3151" s="12"/>
      <c r="AX3151" s="12"/>
      <c r="AY3151" s="12"/>
      <c r="AZ3151" s="12"/>
      <c r="BA3151" s="12"/>
      <c r="BB3151" s="12"/>
      <c r="BC3151" s="12"/>
      <c r="BD3151" s="12"/>
      <c r="BE3151" s="12"/>
      <c r="BF3151" s="12"/>
      <c r="BG3151" s="12"/>
      <c r="BH3151" s="12"/>
      <c r="BI3151" s="12"/>
      <c r="BJ3151" s="13"/>
      <c r="BK3151" s="13"/>
      <c r="BL3151" s="13"/>
      <c r="BM3151" s="13"/>
      <c r="BN3151" s="13"/>
    </row>
    <row r="3152" spans="4:66" x14ac:dyDescent="0.25">
      <c r="D3152" s="7"/>
      <c r="E3152" s="10"/>
      <c r="F3152" s="10"/>
      <c r="G3152" s="10"/>
      <c r="H3152" s="10"/>
      <c r="I3152" s="10"/>
      <c r="J3152" s="10"/>
      <c r="K3152" s="11"/>
      <c r="L3152" s="11"/>
      <c r="M3152" s="12"/>
      <c r="N3152" s="12"/>
      <c r="O3152" s="12"/>
      <c r="P3152" s="12"/>
      <c r="Q3152" s="12"/>
      <c r="R3152" s="12"/>
      <c r="S3152" s="12"/>
      <c r="T3152" s="12"/>
      <c r="U3152" s="12"/>
      <c r="V3152" s="12"/>
      <c r="W3152" s="12"/>
      <c r="X3152" s="12"/>
      <c r="Y3152" s="12"/>
      <c r="Z3152" s="12"/>
      <c r="AA3152" s="12"/>
      <c r="AB3152" s="12"/>
      <c r="AC3152" s="12"/>
      <c r="AD3152" s="12"/>
      <c r="AE3152" s="12"/>
      <c r="AF3152" s="12"/>
      <c r="AG3152" s="12"/>
      <c r="AH3152" s="12"/>
      <c r="AI3152" s="12"/>
      <c r="AJ3152" s="12"/>
      <c r="AK3152" s="12"/>
      <c r="AL3152" s="12"/>
      <c r="AM3152" s="12"/>
      <c r="AN3152" s="12"/>
      <c r="AO3152" s="12"/>
      <c r="AP3152" s="12"/>
      <c r="AQ3152" s="12"/>
      <c r="AR3152" s="12"/>
      <c r="AS3152" s="12"/>
      <c r="AT3152" s="12"/>
      <c r="AU3152" s="12"/>
      <c r="AV3152" s="12"/>
      <c r="AW3152" s="12"/>
      <c r="AX3152" s="12"/>
      <c r="AY3152" s="12"/>
      <c r="AZ3152" s="12"/>
      <c r="BA3152" s="12"/>
      <c r="BB3152" s="12"/>
      <c r="BC3152" s="12"/>
      <c r="BD3152" s="12"/>
      <c r="BE3152" s="12"/>
      <c r="BF3152" s="12"/>
      <c r="BG3152" s="12"/>
      <c r="BH3152" s="12"/>
      <c r="BI3152" s="12"/>
      <c r="BJ3152" s="13"/>
      <c r="BK3152" s="13"/>
      <c r="BL3152" s="13"/>
      <c r="BM3152" s="13"/>
      <c r="BN3152" s="13"/>
    </row>
    <row r="3153" spans="4:66" x14ac:dyDescent="0.25">
      <c r="D3153" s="7"/>
      <c r="E3153" s="10"/>
      <c r="F3153" s="10"/>
      <c r="G3153" s="10"/>
      <c r="H3153" s="10"/>
      <c r="I3153" s="10"/>
      <c r="J3153" s="10"/>
      <c r="K3153" s="11"/>
      <c r="L3153" s="11"/>
      <c r="M3153" s="12"/>
      <c r="N3153" s="12"/>
      <c r="O3153" s="12"/>
      <c r="P3153" s="12"/>
      <c r="Q3153" s="12"/>
      <c r="R3153" s="12"/>
      <c r="S3153" s="12"/>
      <c r="T3153" s="12"/>
      <c r="U3153" s="12"/>
      <c r="V3153" s="12"/>
      <c r="W3153" s="12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2"/>
      <c r="AS3153" s="12"/>
      <c r="AT3153" s="12"/>
      <c r="AU3153" s="12"/>
      <c r="AV3153" s="12"/>
      <c r="AW3153" s="12"/>
      <c r="AX3153" s="12"/>
      <c r="AY3153" s="12"/>
      <c r="AZ3153" s="12"/>
      <c r="BA3153" s="12"/>
      <c r="BB3153" s="12"/>
      <c r="BC3153" s="12"/>
      <c r="BD3153" s="12"/>
      <c r="BE3153" s="12"/>
      <c r="BF3153" s="12"/>
      <c r="BG3153" s="12"/>
      <c r="BH3153" s="12"/>
      <c r="BI3153" s="12"/>
      <c r="BJ3153" s="13"/>
      <c r="BK3153" s="13"/>
      <c r="BL3153" s="13"/>
      <c r="BM3153" s="13"/>
      <c r="BN3153" s="13"/>
    </row>
    <row r="3154" spans="4:66" x14ac:dyDescent="0.25">
      <c r="D3154" s="7"/>
      <c r="E3154" s="10"/>
      <c r="F3154" s="10"/>
      <c r="G3154" s="10"/>
      <c r="H3154" s="10"/>
      <c r="I3154" s="10"/>
      <c r="J3154" s="10"/>
      <c r="K3154" s="11"/>
      <c r="L3154" s="11"/>
      <c r="M3154" s="12"/>
      <c r="N3154" s="12"/>
      <c r="O3154" s="12"/>
      <c r="P3154" s="12"/>
      <c r="Q3154" s="12"/>
      <c r="R3154" s="12"/>
      <c r="S3154" s="12"/>
      <c r="T3154" s="12"/>
      <c r="U3154" s="12"/>
      <c r="V3154" s="12"/>
      <c r="W3154" s="12"/>
      <c r="X3154" s="12"/>
      <c r="Y3154" s="12"/>
      <c r="Z3154" s="12"/>
      <c r="AA3154" s="12"/>
      <c r="AB3154" s="12"/>
      <c r="AC3154" s="12"/>
      <c r="AD3154" s="12"/>
      <c r="AE3154" s="12"/>
      <c r="AF3154" s="12"/>
      <c r="AG3154" s="12"/>
      <c r="AH3154" s="12"/>
      <c r="AI3154" s="12"/>
      <c r="AJ3154" s="12"/>
      <c r="AK3154" s="12"/>
      <c r="AL3154" s="12"/>
      <c r="AM3154" s="12"/>
      <c r="AN3154" s="12"/>
      <c r="AO3154" s="12"/>
      <c r="AP3154" s="12"/>
      <c r="AQ3154" s="12"/>
      <c r="AR3154" s="12"/>
      <c r="AS3154" s="12"/>
      <c r="AT3154" s="12"/>
      <c r="AU3154" s="12"/>
      <c r="AV3154" s="12"/>
      <c r="AW3154" s="12"/>
      <c r="AX3154" s="12"/>
      <c r="AY3154" s="12"/>
      <c r="AZ3154" s="12"/>
      <c r="BA3154" s="12"/>
      <c r="BB3154" s="12"/>
      <c r="BC3154" s="12"/>
      <c r="BD3154" s="12"/>
      <c r="BE3154" s="12"/>
      <c r="BF3154" s="12"/>
      <c r="BG3154" s="12"/>
      <c r="BH3154" s="12"/>
      <c r="BI3154" s="12"/>
      <c r="BJ3154" s="13"/>
      <c r="BK3154" s="13"/>
      <c r="BL3154" s="13"/>
      <c r="BM3154" s="13"/>
      <c r="BN3154" s="13"/>
    </row>
    <row r="3155" spans="4:66" x14ac:dyDescent="0.25">
      <c r="D3155" s="7"/>
      <c r="E3155" s="10"/>
      <c r="F3155" s="10"/>
      <c r="G3155" s="10"/>
      <c r="H3155" s="10"/>
      <c r="I3155" s="10"/>
      <c r="J3155" s="10"/>
      <c r="K3155" s="11"/>
      <c r="L3155" s="11"/>
      <c r="M3155" s="12"/>
      <c r="N3155" s="12"/>
      <c r="O3155" s="12"/>
      <c r="P3155" s="12"/>
      <c r="Q3155" s="12"/>
      <c r="R3155" s="12"/>
      <c r="S3155" s="12"/>
      <c r="T3155" s="12"/>
      <c r="U3155" s="12"/>
      <c r="V3155" s="12"/>
      <c r="W3155" s="12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2"/>
      <c r="AS3155" s="12"/>
      <c r="AT3155" s="12"/>
      <c r="AU3155" s="12"/>
      <c r="AV3155" s="12"/>
      <c r="AW3155" s="12"/>
      <c r="AX3155" s="12"/>
      <c r="AY3155" s="12"/>
      <c r="AZ3155" s="12"/>
      <c r="BA3155" s="12"/>
      <c r="BB3155" s="12"/>
      <c r="BC3155" s="12"/>
      <c r="BD3155" s="12"/>
      <c r="BE3155" s="12"/>
      <c r="BF3155" s="12"/>
      <c r="BG3155" s="12"/>
      <c r="BH3155" s="12"/>
      <c r="BI3155" s="12"/>
      <c r="BJ3155" s="13"/>
      <c r="BK3155" s="13"/>
      <c r="BL3155" s="13"/>
      <c r="BM3155" s="13"/>
      <c r="BN3155" s="13"/>
    </row>
    <row r="3156" spans="4:66" x14ac:dyDescent="0.25">
      <c r="D3156" s="7"/>
      <c r="E3156" s="10"/>
      <c r="F3156" s="10"/>
      <c r="G3156" s="10"/>
      <c r="H3156" s="10"/>
      <c r="I3156" s="10"/>
      <c r="J3156" s="10"/>
      <c r="K3156" s="11"/>
      <c r="L3156" s="11"/>
      <c r="M3156" s="12"/>
      <c r="N3156" s="12"/>
      <c r="O3156" s="12"/>
      <c r="P3156" s="12"/>
      <c r="Q3156" s="12"/>
      <c r="R3156" s="12"/>
      <c r="S3156" s="12"/>
      <c r="T3156" s="12"/>
      <c r="U3156" s="12"/>
      <c r="V3156" s="12"/>
      <c r="W3156" s="12"/>
      <c r="X3156" s="12"/>
      <c r="Y3156" s="12"/>
      <c r="Z3156" s="12"/>
      <c r="AA3156" s="12"/>
      <c r="AB3156" s="12"/>
      <c r="AC3156" s="12"/>
      <c r="AD3156" s="12"/>
      <c r="AE3156" s="12"/>
      <c r="AF3156" s="12"/>
      <c r="AG3156" s="12"/>
      <c r="AH3156" s="12"/>
      <c r="AI3156" s="12"/>
      <c r="AJ3156" s="12"/>
      <c r="AK3156" s="12"/>
      <c r="AL3156" s="12"/>
      <c r="AM3156" s="12"/>
      <c r="AN3156" s="12"/>
      <c r="AO3156" s="12"/>
      <c r="AP3156" s="12"/>
      <c r="AQ3156" s="12"/>
      <c r="AR3156" s="12"/>
      <c r="AS3156" s="12"/>
      <c r="AT3156" s="12"/>
      <c r="AU3156" s="12"/>
      <c r="AV3156" s="12"/>
      <c r="AW3156" s="12"/>
      <c r="AX3156" s="12"/>
      <c r="AY3156" s="12"/>
      <c r="AZ3156" s="12"/>
      <c r="BA3156" s="12"/>
      <c r="BB3156" s="12"/>
      <c r="BC3156" s="12"/>
      <c r="BD3156" s="12"/>
      <c r="BE3156" s="12"/>
      <c r="BF3156" s="12"/>
      <c r="BG3156" s="12"/>
      <c r="BH3156" s="12"/>
      <c r="BI3156" s="12"/>
      <c r="BJ3156" s="13"/>
      <c r="BK3156" s="13"/>
      <c r="BL3156" s="13"/>
      <c r="BM3156" s="13"/>
      <c r="BN3156" s="13"/>
    </row>
    <row r="3157" spans="4:66" x14ac:dyDescent="0.25">
      <c r="D3157" s="7"/>
      <c r="E3157" s="10"/>
      <c r="F3157" s="10"/>
      <c r="G3157" s="10"/>
      <c r="H3157" s="10"/>
      <c r="I3157" s="10"/>
      <c r="J3157" s="10"/>
      <c r="K3157" s="11"/>
      <c r="L3157" s="11"/>
      <c r="M3157" s="12"/>
      <c r="N3157" s="12"/>
      <c r="O3157" s="12"/>
      <c r="P3157" s="12"/>
      <c r="Q3157" s="12"/>
      <c r="R3157" s="12"/>
      <c r="S3157" s="12"/>
      <c r="T3157" s="12"/>
      <c r="U3157" s="12"/>
      <c r="V3157" s="12"/>
      <c r="W3157" s="12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2"/>
      <c r="AS3157" s="12"/>
      <c r="AT3157" s="12"/>
      <c r="AU3157" s="12"/>
      <c r="AV3157" s="12"/>
      <c r="AW3157" s="12"/>
      <c r="AX3157" s="12"/>
      <c r="AY3157" s="12"/>
      <c r="AZ3157" s="12"/>
      <c r="BA3157" s="12"/>
      <c r="BB3157" s="12"/>
      <c r="BC3157" s="12"/>
      <c r="BD3157" s="12"/>
      <c r="BE3157" s="12"/>
      <c r="BF3157" s="12"/>
      <c r="BG3157" s="12"/>
      <c r="BH3157" s="12"/>
      <c r="BI3157" s="12"/>
      <c r="BJ3157" s="13"/>
      <c r="BK3157" s="13"/>
      <c r="BL3157" s="13"/>
      <c r="BM3157" s="13"/>
      <c r="BN3157" s="13"/>
    </row>
    <row r="3158" spans="4:66" x14ac:dyDescent="0.25">
      <c r="D3158" s="7"/>
      <c r="E3158" s="10"/>
      <c r="F3158" s="10"/>
      <c r="G3158" s="10"/>
      <c r="H3158" s="10"/>
      <c r="I3158" s="10"/>
      <c r="J3158" s="10"/>
      <c r="K3158" s="11"/>
      <c r="L3158" s="11"/>
      <c r="M3158" s="12"/>
      <c r="N3158" s="12"/>
      <c r="O3158" s="12"/>
      <c r="P3158" s="12"/>
      <c r="Q3158" s="12"/>
      <c r="R3158" s="12"/>
      <c r="S3158" s="12"/>
      <c r="T3158" s="12"/>
      <c r="U3158" s="12"/>
      <c r="V3158" s="12"/>
      <c r="W3158" s="12"/>
      <c r="X3158" s="12"/>
      <c r="Y3158" s="12"/>
      <c r="Z3158" s="12"/>
      <c r="AA3158" s="12"/>
      <c r="AB3158" s="12"/>
      <c r="AC3158" s="12"/>
      <c r="AD3158" s="12"/>
      <c r="AE3158" s="12"/>
      <c r="AF3158" s="12"/>
      <c r="AG3158" s="12"/>
      <c r="AH3158" s="12"/>
      <c r="AI3158" s="12"/>
      <c r="AJ3158" s="12"/>
      <c r="AK3158" s="12"/>
      <c r="AL3158" s="12"/>
      <c r="AM3158" s="12"/>
      <c r="AN3158" s="12"/>
      <c r="AO3158" s="12"/>
      <c r="AP3158" s="12"/>
      <c r="AQ3158" s="12"/>
      <c r="AR3158" s="12"/>
      <c r="AS3158" s="12"/>
      <c r="AT3158" s="12"/>
      <c r="AU3158" s="12"/>
      <c r="AV3158" s="12"/>
      <c r="AW3158" s="12"/>
      <c r="AX3158" s="12"/>
      <c r="AY3158" s="12"/>
      <c r="AZ3158" s="12"/>
      <c r="BA3158" s="12"/>
      <c r="BB3158" s="12"/>
      <c r="BC3158" s="12"/>
      <c r="BD3158" s="12"/>
      <c r="BE3158" s="12"/>
      <c r="BF3158" s="12"/>
      <c r="BG3158" s="12"/>
      <c r="BH3158" s="12"/>
      <c r="BI3158" s="12"/>
      <c r="BJ3158" s="13"/>
      <c r="BK3158" s="13"/>
      <c r="BL3158" s="13"/>
      <c r="BM3158" s="13"/>
      <c r="BN3158" s="13"/>
    </row>
    <row r="3159" spans="4:66" x14ac:dyDescent="0.25">
      <c r="D3159" s="7"/>
      <c r="E3159" s="10"/>
      <c r="F3159" s="10"/>
      <c r="G3159" s="10"/>
      <c r="H3159" s="10"/>
      <c r="I3159" s="10"/>
      <c r="J3159" s="10"/>
      <c r="K3159" s="11"/>
      <c r="L3159" s="11"/>
      <c r="M3159" s="12"/>
      <c r="N3159" s="12"/>
      <c r="O3159" s="12"/>
      <c r="P3159" s="12"/>
      <c r="Q3159" s="12"/>
      <c r="R3159" s="12"/>
      <c r="S3159" s="12"/>
      <c r="T3159" s="12"/>
      <c r="U3159" s="12"/>
      <c r="V3159" s="12"/>
      <c r="W3159" s="12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2"/>
      <c r="AS3159" s="12"/>
      <c r="AT3159" s="12"/>
      <c r="AU3159" s="12"/>
      <c r="AV3159" s="12"/>
      <c r="AW3159" s="12"/>
      <c r="AX3159" s="12"/>
      <c r="AY3159" s="12"/>
      <c r="AZ3159" s="12"/>
      <c r="BA3159" s="12"/>
      <c r="BB3159" s="12"/>
      <c r="BC3159" s="12"/>
      <c r="BD3159" s="12"/>
      <c r="BE3159" s="12"/>
      <c r="BF3159" s="12"/>
      <c r="BG3159" s="12"/>
      <c r="BH3159" s="12"/>
      <c r="BI3159" s="12"/>
      <c r="BJ3159" s="13"/>
      <c r="BK3159" s="13"/>
      <c r="BL3159" s="13"/>
      <c r="BM3159" s="13"/>
      <c r="BN3159" s="13"/>
    </row>
    <row r="3160" spans="4:66" x14ac:dyDescent="0.25">
      <c r="D3160" s="7"/>
      <c r="E3160" s="10"/>
      <c r="F3160" s="10"/>
      <c r="G3160" s="10"/>
      <c r="H3160" s="10"/>
      <c r="I3160" s="10"/>
      <c r="J3160" s="10"/>
      <c r="K3160" s="11"/>
      <c r="L3160" s="11"/>
      <c r="M3160" s="12"/>
      <c r="N3160" s="12"/>
      <c r="O3160" s="12"/>
      <c r="P3160" s="12"/>
      <c r="Q3160" s="12"/>
      <c r="R3160" s="12"/>
      <c r="S3160" s="12"/>
      <c r="T3160" s="12"/>
      <c r="U3160" s="12"/>
      <c r="V3160" s="12"/>
      <c r="W3160" s="12"/>
      <c r="X3160" s="12"/>
      <c r="Y3160" s="12"/>
      <c r="Z3160" s="12"/>
      <c r="AA3160" s="12"/>
      <c r="AB3160" s="12"/>
      <c r="AC3160" s="12"/>
      <c r="AD3160" s="12"/>
      <c r="AE3160" s="12"/>
      <c r="AF3160" s="12"/>
      <c r="AG3160" s="12"/>
      <c r="AH3160" s="12"/>
      <c r="AI3160" s="12"/>
      <c r="AJ3160" s="12"/>
      <c r="AK3160" s="12"/>
      <c r="AL3160" s="12"/>
      <c r="AM3160" s="12"/>
      <c r="AN3160" s="12"/>
      <c r="AO3160" s="12"/>
      <c r="AP3160" s="12"/>
      <c r="AQ3160" s="12"/>
      <c r="AR3160" s="12"/>
      <c r="AS3160" s="12"/>
      <c r="AT3160" s="12"/>
      <c r="AU3160" s="12"/>
      <c r="AV3160" s="12"/>
      <c r="AW3160" s="12"/>
      <c r="AX3160" s="12"/>
      <c r="AY3160" s="12"/>
      <c r="AZ3160" s="12"/>
      <c r="BA3160" s="12"/>
      <c r="BB3160" s="12"/>
      <c r="BC3160" s="12"/>
      <c r="BD3160" s="12"/>
      <c r="BE3160" s="12"/>
      <c r="BF3160" s="12"/>
      <c r="BG3160" s="12"/>
      <c r="BH3160" s="12"/>
      <c r="BI3160" s="12"/>
      <c r="BJ3160" s="13"/>
      <c r="BK3160" s="13"/>
      <c r="BL3160" s="13"/>
      <c r="BM3160" s="13"/>
      <c r="BN3160" s="13"/>
    </row>
    <row r="3161" spans="4:66" x14ac:dyDescent="0.25">
      <c r="D3161" s="7"/>
      <c r="E3161" s="10"/>
      <c r="F3161" s="10"/>
      <c r="G3161" s="10"/>
      <c r="H3161" s="10"/>
      <c r="I3161" s="10"/>
      <c r="J3161" s="10"/>
      <c r="K3161" s="11"/>
      <c r="L3161" s="11"/>
      <c r="M3161" s="12"/>
      <c r="N3161" s="12"/>
      <c r="O3161" s="12"/>
      <c r="P3161" s="12"/>
      <c r="Q3161" s="12"/>
      <c r="R3161" s="12"/>
      <c r="S3161" s="12"/>
      <c r="T3161" s="12"/>
      <c r="U3161" s="12"/>
      <c r="V3161" s="12"/>
      <c r="W3161" s="12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2"/>
      <c r="AS3161" s="12"/>
      <c r="AT3161" s="12"/>
      <c r="AU3161" s="12"/>
      <c r="AV3161" s="12"/>
      <c r="AW3161" s="12"/>
      <c r="AX3161" s="12"/>
      <c r="AY3161" s="12"/>
      <c r="AZ3161" s="12"/>
      <c r="BA3161" s="12"/>
      <c r="BB3161" s="12"/>
      <c r="BC3161" s="12"/>
      <c r="BD3161" s="12"/>
      <c r="BE3161" s="12"/>
      <c r="BF3161" s="12"/>
      <c r="BG3161" s="12"/>
      <c r="BH3161" s="12"/>
      <c r="BI3161" s="12"/>
      <c r="BJ3161" s="13"/>
      <c r="BK3161" s="13"/>
      <c r="BL3161" s="13"/>
      <c r="BM3161" s="13"/>
      <c r="BN3161" s="13"/>
    </row>
    <row r="3162" spans="4:66" x14ac:dyDescent="0.25">
      <c r="D3162" s="7"/>
      <c r="E3162" s="10"/>
      <c r="F3162" s="10"/>
      <c r="G3162" s="10"/>
      <c r="H3162" s="10"/>
      <c r="I3162" s="10"/>
      <c r="J3162" s="10"/>
      <c r="K3162" s="11"/>
      <c r="L3162" s="11"/>
      <c r="M3162" s="12"/>
      <c r="N3162" s="12"/>
      <c r="O3162" s="12"/>
      <c r="P3162" s="12"/>
      <c r="Q3162" s="12"/>
      <c r="R3162" s="12"/>
      <c r="S3162" s="12"/>
      <c r="T3162" s="12"/>
      <c r="U3162" s="12"/>
      <c r="V3162" s="12"/>
      <c r="W3162" s="12"/>
      <c r="X3162" s="12"/>
      <c r="Y3162" s="12"/>
      <c r="Z3162" s="12"/>
      <c r="AA3162" s="12"/>
      <c r="AB3162" s="12"/>
      <c r="AC3162" s="12"/>
      <c r="AD3162" s="12"/>
      <c r="AE3162" s="12"/>
      <c r="AF3162" s="12"/>
      <c r="AG3162" s="12"/>
      <c r="AH3162" s="12"/>
      <c r="AI3162" s="12"/>
      <c r="AJ3162" s="12"/>
      <c r="AK3162" s="12"/>
      <c r="AL3162" s="12"/>
      <c r="AM3162" s="12"/>
      <c r="AN3162" s="12"/>
      <c r="AO3162" s="12"/>
      <c r="AP3162" s="12"/>
      <c r="AQ3162" s="12"/>
      <c r="AR3162" s="12"/>
      <c r="AS3162" s="12"/>
      <c r="AT3162" s="12"/>
      <c r="AU3162" s="12"/>
      <c r="AV3162" s="12"/>
      <c r="AW3162" s="12"/>
      <c r="AX3162" s="12"/>
      <c r="AY3162" s="12"/>
      <c r="AZ3162" s="12"/>
      <c r="BA3162" s="12"/>
      <c r="BB3162" s="12"/>
      <c r="BC3162" s="12"/>
      <c r="BD3162" s="12"/>
      <c r="BE3162" s="12"/>
      <c r="BF3162" s="12"/>
      <c r="BG3162" s="12"/>
      <c r="BH3162" s="12"/>
      <c r="BI3162" s="12"/>
      <c r="BJ3162" s="13"/>
      <c r="BK3162" s="13"/>
      <c r="BL3162" s="13"/>
      <c r="BM3162" s="13"/>
      <c r="BN3162" s="13"/>
    </row>
    <row r="3163" spans="4:66" x14ac:dyDescent="0.25">
      <c r="D3163" s="7"/>
      <c r="E3163" s="10"/>
      <c r="F3163" s="10"/>
      <c r="G3163" s="10"/>
      <c r="H3163" s="10"/>
      <c r="I3163" s="10"/>
      <c r="J3163" s="10"/>
      <c r="K3163" s="11"/>
      <c r="L3163" s="11"/>
      <c r="M3163" s="12"/>
      <c r="N3163" s="12"/>
      <c r="O3163" s="12"/>
      <c r="P3163" s="12"/>
      <c r="Q3163" s="12"/>
      <c r="R3163" s="12"/>
      <c r="S3163" s="12"/>
      <c r="T3163" s="12"/>
      <c r="U3163" s="12"/>
      <c r="V3163" s="12"/>
      <c r="W3163" s="12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2"/>
      <c r="AS3163" s="12"/>
      <c r="AT3163" s="12"/>
      <c r="AU3163" s="12"/>
      <c r="AV3163" s="12"/>
      <c r="AW3163" s="12"/>
      <c r="AX3163" s="12"/>
      <c r="AY3163" s="12"/>
      <c r="AZ3163" s="12"/>
      <c r="BA3163" s="12"/>
      <c r="BB3163" s="12"/>
      <c r="BC3163" s="12"/>
      <c r="BD3163" s="12"/>
      <c r="BE3163" s="12"/>
      <c r="BF3163" s="12"/>
      <c r="BG3163" s="12"/>
      <c r="BH3163" s="12"/>
      <c r="BI3163" s="12"/>
      <c r="BJ3163" s="13"/>
      <c r="BK3163" s="13"/>
      <c r="BL3163" s="13"/>
      <c r="BM3163" s="13"/>
      <c r="BN3163" s="13"/>
    </row>
    <row r="3164" spans="4:66" x14ac:dyDescent="0.25">
      <c r="D3164" s="7"/>
      <c r="E3164" s="10"/>
      <c r="F3164" s="10"/>
      <c r="G3164" s="10"/>
      <c r="H3164" s="10"/>
      <c r="I3164" s="10"/>
      <c r="J3164" s="10"/>
      <c r="K3164" s="11"/>
      <c r="L3164" s="11"/>
      <c r="M3164" s="12"/>
      <c r="N3164" s="12"/>
      <c r="O3164" s="12"/>
      <c r="P3164" s="12"/>
      <c r="Q3164" s="12"/>
      <c r="R3164" s="12"/>
      <c r="S3164" s="12"/>
      <c r="T3164" s="12"/>
      <c r="U3164" s="12"/>
      <c r="V3164" s="12"/>
      <c r="W3164" s="12"/>
      <c r="X3164" s="12"/>
      <c r="Y3164" s="12"/>
      <c r="Z3164" s="12"/>
      <c r="AA3164" s="12"/>
      <c r="AB3164" s="12"/>
      <c r="AC3164" s="12"/>
      <c r="AD3164" s="12"/>
      <c r="AE3164" s="12"/>
      <c r="AF3164" s="12"/>
      <c r="AG3164" s="12"/>
      <c r="AH3164" s="12"/>
      <c r="AI3164" s="12"/>
      <c r="AJ3164" s="12"/>
      <c r="AK3164" s="12"/>
      <c r="AL3164" s="12"/>
      <c r="AM3164" s="12"/>
      <c r="AN3164" s="12"/>
      <c r="AO3164" s="12"/>
      <c r="AP3164" s="12"/>
      <c r="AQ3164" s="12"/>
      <c r="AR3164" s="12"/>
      <c r="AS3164" s="12"/>
      <c r="AT3164" s="12"/>
      <c r="AU3164" s="12"/>
      <c r="AV3164" s="12"/>
      <c r="AW3164" s="12"/>
      <c r="AX3164" s="12"/>
      <c r="AY3164" s="12"/>
      <c r="AZ3164" s="12"/>
      <c r="BA3164" s="12"/>
      <c r="BB3164" s="12"/>
      <c r="BC3164" s="12"/>
      <c r="BD3164" s="12"/>
      <c r="BE3164" s="12"/>
      <c r="BF3164" s="12"/>
      <c r="BG3164" s="12"/>
      <c r="BH3164" s="12"/>
      <c r="BI3164" s="12"/>
      <c r="BJ3164" s="13"/>
      <c r="BK3164" s="13"/>
      <c r="BL3164" s="13"/>
      <c r="BM3164" s="13"/>
      <c r="BN3164" s="13"/>
    </row>
    <row r="3165" spans="4:66" x14ac:dyDescent="0.25">
      <c r="D3165" s="7"/>
      <c r="E3165" s="10"/>
      <c r="F3165" s="10"/>
      <c r="G3165" s="10"/>
      <c r="H3165" s="10"/>
      <c r="I3165" s="10"/>
      <c r="J3165" s="10"/>
      <c r="K3165" s="11"/>
      <c r="L3165" s="11"/>
      <c r="M3165" s="12"/>
      <c r="N3165" s="12"/>
      <c r="O3165" s="12"/>
      <c r="P3165" s="12"/>
      <c r="Q3165" s="12"/>
      <c r="R3165" s="12"/>
      <c r="S3165" s="12"/>
      <c r="T3165" s="12"/>
      <c r="U3165" s="12"/>
      <c r="V3165" s="12"/>
      <c r="W3165" s="12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2"/>
      <c r="AS3165" s="12"/>
      <c r="AT3165" s="12"/>
      <c r="AU3165" s="12"/>
      <c r="AV3165" s="12"/>
      <c r="AW3165" s="12"/>
      <c r="AX3165" s="12"/>
      <c r="AY3165" s="12"/>
      <c r="AZ3165" s="12"/>
      <c r="BA3165" s="12"/>
      <c r="BB3165" s="12"/>
      <c r="BC3165" s="12"/>
      <c r="BD3165" s="12"/>
      <c r="BE3165" s="12"/>
      <c r="BF3165" s="12"/>
      <c r="BG3165" s="12"/>
      <c r="BH3165" s="12"/>
      <c r="BI3165" s="12"/>
      <c r="BJ3165" s="13"/>
      <c r="BK3165" s="13"/>
      <c r="BL3165" s="13"/>
      <c r="BM3165" s="13"/>
      <c r="BN3165" s="13"/>
    </row>
    <row r="3166" spans="4:66" x14ac:dyDescent="0.25">
      <c r="D3166" s="7"/>
      <c r="E3166" s="10"/>
      <c r="F3166" s="10"/>
      <c r="G3166" s="10"/>
      <c r="H3166" s="10"/>
      <c r="I3166" s="10"/>
      <c r="J3166" s="10"/>
      <c r="K3166" s="11"/>
      <c r="L3166" s="11"/>
      <c r="M3166" s="12"/>
      <c r="N3166" s="12"/>
      <c r="O3166" s="12"/>
      <c r="P3166" s="12"/>
      <c r="Q3166" s="12"/>
      <c r="R3166" s="12"/>
      <c r="S3166" s="12"/>
      <c r="T3166" s="12"/>
      <c r="U3166" s="12"/>
      <c r="V3166" s="12"/>
      <c r="W3166" s="12"/>
      <c r="X3166" s="12"/>
      <c r="Y3166" s="12"/>
      <c r="Z3166" s="12"/>
      <c r="AA3166" s="12"/>
      <c r="AB3166" s="12"/>
      <c r="AC3166" s="12"/>
      <c r="AD3166" s="12"/>
      <c r="AE3166" s="12"/>
      <c r="AF3166" s="12"/>
      <c r="AG3166" s="12"/>
      <c r="AH3166" s="12"/>
      <c r="AI3166" s="12"/>
      <c r="AJ3166" s="12"/>
      <c r="AK3166" s="12"/>
      <c r="AL3166" s="12"/>
      <c r="AM3166" s="12"/>
      <c r="AN3166" s="12"/>
      <c r="AO3166" s="12"/>
      <c r="AP3166" s="12"/>
      <c r="AQ3166" s="12"/>
      <c r="AR3166" s="12"/>
      <c r="AS3166" s="12"/>
      <c r="AT3166" s="12"/>
      <c r="AU3166" s="12"/>
      <c r="AV3166" s="12"/>
      <c r="AW3166" s="12"/>
      <c r="AX3166" s="12"/>
      <c r="AY3166" s="12"/>
      <c r="AZ3166" s="12"/>
      <c r="BA3166" s="12"/>
      <c r="BB3166" s="12"/>
      <c r="BC3166" s="12"/>
      <c r="BD3166" s="12"/>
      <c r="BE3166" s="12"/>
      <c r="BF3166" s="12"/>
      <c r="BG3166" s="12"/>
      <c r="BH3166" s="12"/>
      <c r="BI3166" s="12"/>
      <c r="BJ3166" s="13"/>
      <c r="BK3166" s="13"/>
      <c r="BL3166" s="13"/>
      <c r="BM3166" s="13"/>
      <c r="BN3166" s="13"/>
    </row>
    <row r="3167" spans="4:66" x14ac:dyDescent="0.25">
      <c r="D3167" s="7"/>
      <c r="E3167" s="10"/>
      <c r="F3167" s="10"/>
      <c r="G3167" s="10"/>
      <c r="H3167" s="10"/>
      <c r="I3167" s="10"/>
      <c r="J3167" s="10"/>
      <c r="K3167" s="11"/>
      <c r="L3167" s="11"/>
      <c r="M3167" s="12"/>
      <c r="N3167" s="12"/>
      <c r="O3167" s="12"/>
      <c r="P3167" s="12"/>
      <c r="Q3167" s="12"/>
      <c r="R3167" s="12"/>
      <c r="S3167" s="12"/>
      <c r="T3167" s="12"/>
      <c r="U3167" s="12"/>
      <c r="V3167" s="12"/>
      <c r="W3167" s="12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2"/>
      <c r="AS3167" s="12"/>
      <c r="AT3167" s="12"/>
      <c r="AU3167" s="12"/>
      <c r="AV3167" s="12"/>
      <c r="AW3167" s="12"/>
      <c r="AX3167" s="12"/>
      <c r="AY3167" s="12"/>
      <c r="AZ3167" s="12"/>
      <c r="BA3167" s="12"/>
      <c r="BB3167" s="12"/>
      <c r="BC3167" s="12"/>
      <c r="BD3167" s="12"/>
      <c r="BE3167" s="12"/>
      <c r="BF3167" s="12"/>
      <c r="BG3167" s="12"/>
      <c r="BH3167" s="12"/>
      <c r="BI3167" s="12"/>
      <c r="BJ3167" s="13"/>
      <c r="BK3167" s="13"/>
      <c r="BL3167" s="13"/>
      <c r="BM3167" s="13"/>
      <c r="BN3167" s="13"/>
    </row>
    <row r="3168" spans="4:66" x14ac:dyDescent="0.25">
      <c r="D3168" s="7"/>
      <c r="E3168" s="10"/>
      <c r="F3168" s="10"/>
      <c r="G3168" s="10"/>
      <c r="H3168" s="10"/>
      <c r="I3168" s="10"/>
      <c r="J3168" s="10"/>
      <c r="K3168" s="11"/>
      <c r="L3168" s="11"/>
      <c r="M3168" s="12"/>
      <c r="N3168" s="12"/>
      <c r="O3168" s="12"/>
      <c r="P3168" s="12"/>
      <c r="Q3168" s="12"/>
      <c r="R3168" s="12"/>
      <c r="S3168" s="12"/>
      <c r="T3168" s="12"/>
      <c r="U3168" s="12"/>
      <c r="V3168" s="12"/>
      <c r="W3168" s="12"/>
      <c r="X3168" s="12"/>
      <c r="Y3168" s="12"/>
      <c r="Z3168" s="12"/>
      <c r="AA3168" s="12"/>
      <c r="AB3168" s="12"/>
      <c r="AC3168" s="12"/>
      <c r="AD3168" s="12"/>
      <c r="AE3168" s="12"/>
      <c r="AF3168" s="12"/>
      <c r="AG3168" s="12"/>
      <c r="AH3168" s="12"/>
      <c r="AI3168" s="12"/>
      <c r="AJ3168" s="12"/>
      <c r="AK3168" s="12"/>
      <c r="AL3168" s="12"/>
      <c r="AM3168" s="12"/>
      <c r="AN3168" s="12"/>
      <c r="AO3168" s="12"/>
      <c r="AP3168" s="12"/>
      <c r="AQ3168" s="12"/>
      <c r="AR3168" s="12"/>
      <c r="AS3168" s="12"/>
      <c r="AT3168" s="12"/>
      <c r="AU3168" s="12"/>
      <c r="AV3168" s="12"/>
      <c r="AW3168" s="12"/>
      <c r="AX3168" s="12"/>
      <c r="AY3168" s="12"/>
      <c r="AZ3168" s="12"/>
      <c r="BA3168" s="12"/>
      <c r="BB3168" s="12"/>
      <c r="BC3168" s="12"/>
      <c r="BD3168" s="12"/>
      <c r="BE3168" s="12"/>
      <c r="BF3168" s="12"/>
      <c r="BG3168" s="12"/>
      <c r="BH3168" s="12"/>
      <c r="BI3168" s="12"/>
      <c r="BJ3168" s="13"/>
      <c r="BK3168" s="13"/>
      <c r="BL3168" s="13"/>
      <c r="BM3168" s="13"/>
      <c r="BN3168" s="13"/>
    </row>
    <row r="3169" spans="4:66" x14ac:dyDescent="0.25">
      <c r="D3169" s="7"/>
      <c r="E3169" s="10"/>
      <c r="F3169" s="10"/>
      <c r="G3169" s="10"/>
      <c r="H3169" s="10"/>
      <c r="I3169" s="10"/>
      <c r="J3169" s="10"/>
      <c r="K3169" s="11"/>
      <c r="L3169" s="11"/>
      <c r="M3169" s="12"/>
      <c r="N3169" s="12"/>
      <c r="O3169" s="12"/>
      <c r="P3169" s="12"/>
      <c r="Q3169" s="12"/>
      <c r="R3169" s="12"/>
      <c r="S3169" s="12"/>
      <c r="T3169" s="12"/>
      <c r="U3169" s="12"/>
      <c r="V3169" s="12"/>
      <c r="W3169" s="12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2"/>
      <c r="AS3169" s="12"/>
      <c r="AT3169" s="12"/>
      <c r="AU3169" s="12"/>
      <c r="AV3169" s="12"/>
      <c r="AW3169" s="12"/>
      <c r="AX3169" s="12"/>
      <c r="AY3169" s="12"/>
      <c r="AZ3169" s="12"/>
      <c r="BA3169" s="12"/>
      <c r="BB3169" s="12"/>
      <c r="BC3169" s="12"/>
      <c r="BD3169" s="12"/>
      <c r="BE3169" s="12"/>
      <c r="BF3169" s="12"/>
      <c r="BG3169" s="12"/>
      <c r="BH3169" s="12"/>
      <c r="BI3169" s="12"/>
      <c r="BJ3169" s="13"/>
      <c r="BK3169" s="13"/>
      <c r="BL3169" s="13"/>
      <c r="BM3169" s="13"/>
      <c r="BN3169" s="13"/>
    </row>
    <row r="3170" spans="4:66" x14ac:dyDescent="0.25">
      <c r="D3170" s="7"/>
      <c r="E3170" s="10"/>
      <c r="F3170" s="10"/>
      <c r="G3170" s="10"/>
      <c r="H3170" s="10"/>
      <c r="I3170" s="10"/>
      <c r="J3170" s="10"/>
      <c r="K3170" s="11"/>
      <c r="L3170" s="11"/>
      <c r="M3170" s="12"/>
      <c r="N3170" s="12"/>
      <c r="O3170" s="12"/>
      <c r="P3170" s="12"/>
      <c r="Q3170" s="12"/>
      <c r="R3170" s="12"/>
      <c r="S3170" s="12"/>
      <c r="T3170" s="12"/>
      <c r="U3170" s="12"/>
      <c r="V3170" s="12"/>
      <c r="W3170" s="12"/>
      <c r="X3170" s="12"/>
      <c r="Y3170" s="12"/>
      <c r="Z3170" s="12"/>
      <c r="AA3170" s="12"/>
      <c r="AB3170" s="12"/>
      <c r="AC3170" s="12"/>
      <c r="AD3170" s="12"/>
      <c r="AE3170" s="12"/>
      <c r="AF3170" s="12"/>
      <c r="AG3170" s="12"/>
      <c r="AH3170" s="12"/>
      <c r="AI3170" s="12"/>
      <c r="AJ3170" s="12"/>
      <c r="AK3170" s="12"/>
      <c r="AL3170" s="12"/>
      <c r="AM3170" s="12"/>
      <c r="AN3170" s="12"/>
      <c r="AO3170" s="12"/>
      <c r="AP3170" s="12"/>
      <c r="AQ3170" s="12"/>
      <c r="AR3170" s="12"/>
      <c r="AS3170" s="12"/>
      <c r="AT3170" s="12"/>
      <c r="AU3170" s="12"/>
      <c r="AV3170" s="12"/>
      <c r="AW3170" s="12"/>
      <c r="AX3170" s="12"/>
      <c r="AY3170" s="12"/>
      <c r="AZ3170" s="12"/>
      <c r="BA3170" s="12"/>
      <c r="BB3170" s="12"/>
      <c r="BC3170" s="12"/>
      <c r="BD3170" s="12"/>
      <c r="BE3170" s="12"/>
      <c r="BF3170" s="12"/>
      <c r="BG3170" s="12"/>
      <c r="BH3170" s="12"/>
      <c r="BI3170" s="12"/>
      <c r="BJ3170" s="13"/>
      <c r="BK3170" s="13"/>
      <c r="BL3170" s="13"/>
      <c r="BM3170" s="13"/>
      <c r="BN3170" s="13"/>
    </row>
    <row r="3171" spans="4:66" x14ac:dyDescent="0.25">
      <c r="D3171" s="7"/>
      <c r="E3171" s="10"/>
      <c r="F3171" s="10"/>
      <c r="G3171" s="10"/>
      <c r="H3171" s="10"/>
      <c r="I3171" s="10"/>
      <c r="J3171" s="10"/>
      <c r="K3171" s="11"/>
      <c r="L3171" s="11"/>
      <c r="M3171" s="12"/>
      <c r="N3171" s="12"/>
      <c r="O3171" s="12"/>
      <c r="P3171" s="12"/>
      <c r="Q3171" s="12"/>
      <c r="R3171" s="12"/>
      <c r="S3171" s="12"/>
      <c r="T3171" s="12"/>
      <c r="U3171" s="12"/>
      <c r="V3171" s="12"/>
      <c r="W3171" s="12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2"/>
      <c r="AS3171" s="12"/>
      <c r="AT3171" s="12"/>
      <c r="AU3171" s="12"/>
      <c r="AV3171" s="12"/>
      <c r="AW3171" s="12"/>
      <c r="AX3171" s="12"/>
      <c r="AY3171" s="12"/>
      <c r="AZ3171" s="12"/>
      <c r="BA3171" s="12"/>
      <c r="BB3171" s="12"/>
      <c r="BC3171" s="12"/>
      <c r="BD3171" s="12"/>
      <c r="BE3171" s="12"/>
      <c r="BF3171" s="12"/>
      <c r="BG3171" s="12"/>
      <c r="BH3171" s="12"/>
      <c r="BI3171" s="12"/>
      <c r="BJ3171" s="13"/>
      <c r="BK3171" s="13"/>
      <c r="BL3171" s="13"/>
      <c r="BM3171" s="13"/>
      <c r="BN3171" s="13"/>
    </row>
    <row r="3172" spans="4:66" x14ac:dyDescent="0.25">
      <c r="D3172" s="7"/>
      <c r="E3172" s="10"/>
      <c r="F3172" s="10"/>
      <c r="G3172" s="10"/>
      <c r="H3172" s="10"/>
      <c r="I3172" s="10"/>
      <c r="J3172" s="10"/>
      <c r="K3172" s="11"/>
      <c r="L3172" s="11"/>
      <c r="M3172" s="12"/>
      <c r="N3172" s="12"/>
      <c r="O3172" s="12"/>
      <c r="P3172" s="12"/>
      <c r="Q3172" s="12"/>
      <c r="R3172" s="12"/>
      <c r="S3172" s="12"/>
      <c r="T3172" s="12"/>
      <c r="U3172" s="12"/>
      <c r="V3172" s="12"/>
      <c r="W3172" s="12"/>
      <c r="X3172" s="12"/>
      <c r="Y3172" s="12"/>
      <c r="Z3172" s="12"/>
      <c r="AA3172" s="12"/>
      <c r="AB3172" s="12"/>
      <c r="AC3172" s="12"/>
      <c r="AD3172" s="12"/>
      <c r="AE3172" s="12"/>
      <c r="AF3172" s="12"/>
      <c r="AG3172" s="12"/>
      <c r="AH3172" s="12"/>
      <c r="AI3172" s="12"/>
      <c r="AJ3172" s="12"/>
      <c r="AK3172" s="12"/>
      <c r="AL3172" s="12"/>
      <c r="AM3172" s="12"/>
      <c r="AN3172" s="12"/>
      <c r="AO3172" s="12"/>
      <c r="AP3172" s="12"/>
      <c r="AQ3172" s="12"/>
      <c r="AR3172" s="12"/>
      <c r="AS3172" s="12"/>
      <c r="AT3172" s="12"/>
      <c r="AU3172" s="12"/>
      <c r="AV3172" s="12"/>
      <c r="AW3172" s="12"/>
      <c r="AX3172" s="12"/>
      <c r="AY3172" s="12"/>
      <c r="AZ3172" s="12"/>
      <c r="BA3172" s="12"/>
      <c r="BB3172" s="12"/>
      <c r="BC3172" s="12"/>
      <c r="BD3172" s="12"/>
      <c r="BE3172" s="12"/>
      <c r="BF3172" s="12"/>
      <c r="BG3172" s="12"/>
      <c r="BH3172" s="12"/>
      <c r="BI3172" s="12"/>
      <c r="BJ3172" s="13"/>
      <c r="BK3172" s="13"/>
      <c r="BL3172" s="13"/>
      <c r="BM3172" s="13"/>
      <c r="BN3172" s="13"/>
    </row>
    <row r="3173" spans="4:66" x14ac:dyDescent="0.25">
      <c r="D3173" s="7"/>
      <c r="E3173" s="10"/>
      <c r="F3173" s="10"/>
      <c r="G3173" s="10"/>
      <c r="H3173" s="10"/>
      <c r="I3173" s="10"/>
      <c r="J3173" s="10"/>
      <c r="K3173" s="11"/>
      <c r="L3173" s="11"/>
      <c r="M3173" s="12"/>
      <c r="N3173" s="12"/>
      <c r="O3173" s="12"/>
      <c r="P3173" s="12"/>
      <c r="Q3173" s="12"/>
      <c r="R3173" s="12"/>
      <c r="S3173" s="12"/>
      <c r="T3173" s="12"/>
      <c r="U3173" s="12"/>
      <c r="V3173" s="12"/>
      <c r="W3173" s="12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2"/>
      <c r="AS3173" s="12"/>
      <c r="AT3173" s="12"/>
      <c r="AU3173" s="12"/>
      <c r="AV3173" s="12"/>
      <c r="AW3173" s="12"/>
      <c r="AX3173" s="12"/>
      <c r="AY3173" s="12"/>
      <c r="AZ3173" s="12"/>
      <c r="BA3173" s="12"/>
      <c r="BB3173" s="12"/>
      <c r="BC3173" s="12"/>
      <c r="BD3173" s="12"/>
      <c r="BE3173" s="12"/>
      <c r="BF3173" s="12"/>
      <c r="BG3173" s="12"/>
      <c r="BH3173" s="12"/>
      <c r="BI3173" s="12"/>
      <c r="BJ3173" s="13"/>
      <c r="BK3173" s="13"/>
      <c r="BL3173" s="13"/>
      <c r="BM3173" s="13"/>
      <c r="BN3173" s="13"/>
    </row>
    <row r="3174" spans="4:66" x14ac:dyDescent="0.25">
      <c r="D3174" s="7"/>
      <c r="E3174" s="10"/>
      <c r="F3174" s="10"/>
      <c r="G3174" s="10"/>
      <c r="H3174" s="10"/>
      <c r="I3174" s="10"/>
      <c r="J3174" s="10"/>
      <c r="K3174" s="11"/>
      <c r="L3174" s="11"/>
      <c r="M3174" s="12"/>
      <c r="N3174" s="12"/>
      <c r="O3174" s="12"/>
      <c r="P3174" s="12"/>
      <c r="Q3174" s="12"/>
      <c r="R3174" s="12"/>
      <c r="S3174" s="12"/>
      <c r="T3174" s="12"/>
      <c r="U3174" s="12"/>
      <c r="V3174" s="12"/>
      <c r="W3174" s="12"/>
      <c r="X3174" s="12"/>
      <c r="Y3174" s="12"/>
      <c r="Z3174" s="12"/>
      <c r="AA3174" s="12"/>
      <c r="AB3174" s="12"/>
      <c r="AC3174" s="12"/>
      <c r="AD3174" s="12"/>
      <c r="AE3174" s="12"/>
      <c r="AF3174" s="12"/>
      <c r="AG3174" s="12"/>
      <c r="AH3174" s="12"/>
      <c r="AI3174" s="12"/>
      <c r="AJ3174" s="12"/>
      <c r="AK3174" s="12"/>
      <c r="AL3174" s="12"/>
      <c r="AM3174" s="12"/>
      <c r="AN3174" s="12"/>
      <c r="AO3174" s="12"/>
      <c r="AP3174" s="12"/>
      <c r="AQ3174" s="12"/>
      <c r="AR3174" s="12"/>
      <c r="AS3174" s="12"/>
      <c r="AT3174" s="12"/>
      <c r="AU3174" s="12"/>
      <c r="AV3174" s="12"/>
      <c r="AW3174" s="12"/>
      <c r="AX3174" s="12"/>
      <c r="AY3174" s="12"/>
      <c r="AZ3174" s="12"/>
      <c r="BA3174" s="12"/>
      <c r="BB3174" s="12"/>
      <c r="BC3174" s="12"/>
      <c r="BD3174" s="12"/>
      <c r="BE3174" s="12"/>
      <c r="BF3174" s="12"/>
      <c r="BG3174" s="12"/>
      <c r="BH3174" s="12"/>
      <c r="BI3174" s="12"/>
      <c r="BJ3174" s="13"/>
      <c r="BK3174" s="13"/>
      <c r="BL3174" s="13"/>
      <c r="BM3174" s="13"/>
      <c r="BN3174" s="13"/>
    </row>
    <row r="3175" spans="4:66" x14ac:dyDescent="0.25">
      <c r="D3175" s="7"/>
      <c r="E3175" s="10"/>
      <c r="F3175" s="10"/>
      <c r="G3175" s="10"/>
      <c r="H3175" s="10"/>
      <c r="I3175" s="10"/>
      <c r="J3175" s="10"/>
      <c r="K3175" s="11"/>
      <c r="L3175" s="11"/>
      <c r="M3175" s="12"/>
      <c r="N3175" s="12"/>
      <c r="O3175" s="12"/>
      <c r="P3175" s="12"/>
      <c r="Q3175" s="12"/>
      <c r="R3175" s="12"/>
      <c r="S3175" s="12"/>
      <c r="T3175" s="12"/>
      <c r="U3175" s="12"/>
      <c r="V3175" s="12"/>
      <c r="W3175" s="12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2"/>
      <c r="AS3175" s="12"/>
      <c r="AT3175" s="12"/>
      <c r="AU3175" s="12"/>
      <c r="AV3175" s="12"/>
      <c r="AW3175" s="12"/>
      <c r="AX3175" s="12"/>
      <c r="AY3175" s="12"/>
      <c r="AZ3175" s="12"/>
      <c r="BA3175" s="12"/>
      <c r="BB3175" s="12"/>
      <c r="BC3175" s="12"/>
      <c r="BD3175" s="12"/>
      <c r="BE3175" s="12"/>
      <c r="BF3175" s="12"/>
      <c r="BG3175" s="12"/>
      <c r="BH3175" s="12"/>
      <c r="BI3175" s="12"/>
      <c r="BJ3175" s="13"/>
      <c r="BK3175" s="13"/>
      <c r="BL3175" s="13"/>
      <c r="BM3175" s="13"/>
      <c r="BN3175" s="13"/>
    </row>
    <row r="3176" spans="4:66" x14ac:dyDescent="0.25">
      <c r="D3176" s="7"/>
      <c r="E3176" s="10"/>
      <c r="F3176" s="10"/>
      <c r="G3176" s="10"/>
      <c r="H3176" s="10"/>
      <c r="I3176" s="10"/>
      <c r="J3176" s="10"/>
      <c r="K3176" s="11"/>
      <c r="L3176" s="11"/>
      <c r="M3176" s="12"/>
      <c r="N3176" s="12"/>
      <c r="O3176" s="12"/>
      <c r="P3176" s="12"/>
      <c r="Q3176" s="12"/>
      <c r="R3176" s="12"/>
      <c r="S3176" s="12"/>
      <c r="T3176" s="12"/>
      <c r="U3176" s="12"/>
      <c r="V3176" s="12"/>
      <c r="W3176" s="12"/>
      <c r="X3176" s="12"/>
      <c r="Y3176" s="12"/>
      <c r="Z3176" s="12"/>
      <c r="AA3176" s="12"/>
      <c r="AB3176" s="12"/>
      <c r="AC3176" s="12"/>
      <c r="AD3176" s="12"/>
      <c r="AE3176" s="12"/>
      <c r="AF3176" s="12"/>
      <c r="AG3176" s="12"/>
      <c r="AH3176" s="12"/>
      <c r="AI3176" s="12"/>
      <c r="AJ3176" s="12"/>
      <c r="AK3176" s="12"/>
      <c r="AL3176" s="12"/>
      <c r="AM3176" s="12"/>
      <c r="AN3176" s="12"/>
      <c r="AO3176" s="12"/>
      <c r="AP3176" s="12"/>
      <c r="AQ3176" s="12"/>
      <c r="AR3176" s="12"/>
      <c r="AS3176" s="12"/>
      <c r="AT3176" s="12"/>
      <c r="AU3176" s="12"/>
      <c r="AV3176" s="12"/>
      <c r="AW3176" s="12"/>
      <c r="AX3176" s="12"/>
      <c r="AY3176" s="12"/>
      <c r="AZ3176" s="12"/>
      <c r="BA3176" s="12"/>
      <c r="BB3176" s="12"/>
      <c r="BC3176" s="12"/>
      <c r="BD3176" s="12"/>
      <c r="BE3176" s="12"/>
      <c r="BF3176" s="12"/>
      <c r="BG3176" s="12"/>
      <c r="BH3176" s="12"/>
      <c r="BI3176" s="12"/>
      <c r="BJ3176" s="13"/>
      <c r="BK3176" s="13"/>
      <c r="BL3176" s="13"/>
      <c r="BM3176" s="13"/>
      <c r="BN3176" s="13"/>
    </row>
    <row r="3177" spans="4:66" x14ac:dyDescent="0.25">
      <c r="D3177" s="7"/>
      <c r="E3177" s="10"/>
      <c r="F3177" s="10"/>
      <c r="G3177" s="10"/>
      <c r="H3177" s="10"/>
      <c r="I3177" s="10"/>
      <c r="J3177" s="10"/>
      <c r="K3177" s="11"/>
      <c r="L3177" s="11"/>
      <c r="M3177" s="12"/>
      <c r="N3177" s="12"/>
      <c r="O3177" s="12"/>
      <c r="P3177" s="12"/>
      <c r="Q3177" s="12"/>
      <c r="R3177" s="12"/>
      <c r="S3177" s="12"/>
      <c r="T3177" s="12"/>
      <c r="U3177" s="12"/>
      <c r="V3177" s="12"/>
      <c r="W3177" s="12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2"/>
      <c r="AS3177" s="12"/>
      <c r="AT3177" s="12"/>
      <c r="AU3177" s="12"/>
      <c r="AV3177" s="12"/>
      <c r="AW3177" s="12"/>
      <c r="AX3177" s="12"/>
      <c r="AY3177" s="12"/>
      <c r="AZ3177" s="12"/>
      <c r="BA3177" s="12"/>
      <c r="BB3177" s="12"/>
      <c r="BC3177" s="12"/>
      <c r="BD3177" s="12"/>
      <c r="BE3177" s="12"/>
      <c r="BF3177" s="12"/>
      <c r="BG3177" s="12"/>
      <c r="BH3177" s="12"/>
      <c r="BI3177" s="12"/>
      <c r="BJ3177" s="13"/>
      <c r="BK3177" s="13"/>
      <c r="BL3177" s="13"/>
      <c r="BM3177" s="13"/>
      <c r="BN3177" s="13"/>
    </row>
    <row r="3178" spans="4:66" x14ac:dyDescent="0.25">
      <c r="D3178" s="7"/>
      <c r="E3178" s="10"/>
      <c r="F3178" s="10"/>
      <c r="G3178" s="10"/>
      <c r="H3178" s="10"/>
      <c r="I3178" s="10"/>
      <c r="J3178" s="10"/>
      <c r="K3178" s="11"/>
      <c r="L3178" s="11"/>
      <c r="M3178" s="12"/>
      <c r="N3178" s="12"/>
      <c r="O3178" s="12"/>
      <c r="P3178" s="12"/>
      <c r="Q3178" s="12"/>
      <c r="R3178" s="12"/>
      <c r="S3178" s="12"/>
      <c r="T3178" s="12"/>
      <c r="U3178" s="12"/>
      <c r="V3178" s="12"/>
      <c r="W3178" s="12"/>
      <c r="X3178" s="12"/>
      <c r="Y3178" s="12"/>
      <c r="Z3178" s="12"/>
      <c r="AA3178" s="12"/>
      <c r="AB3178" s="12"/>
      <c r="AC3178" s="12"/>
      <c r="AD3178" s="12"/>
      <c r="AE3178" s="12"/>
      <c r="AF3178" s="12"/>
      <c r="AG3178" s="12"/>
      <c r="AH3178" s="12"/>
      <c r="AI3178" s="12"/>
      <c r="AJ3178" s="12"/>
      <c r="AK3178" s="12"/>
      <c r="AL3178" s="12"/>
      <c r="AM3178" s="12"/>
      <c r="AN3178" s="12"/>
      <c r="AO3178" s="12"/>
      <c r="AP3178" s="12"/>
      <c r="AQ3178" s="12"/>
      <c r="AR3178" s="12"/>
      <c r="AS3178" s="12"/>
      <c r="AT3178" s="12"/>
      <c r="AU3178" s="12"/>
      <c r="AV3178" s="12"/>
      <c r="AW3178" s="12"/>
      <c r="AX3178" s="12"/>
      <c r="AY3178" s="12"/>
      <c r="AZ3178" s="12"/>
      <c r="BA3178" s="12"/>
      <c r="BB3178" s="12"/>
      <c r="BC3178" s="12"/>
      <c r="BD3178" s="12"/>
      <c r="BE3178" s="12"/>
      <c r="BF3178" s="12"/>
      <c r="BG3178" s="12"/>
      <c r="BH3178" s="12"/>
      <c r="BI3178" s="12"/>
      <c r="BJ3178" s="13"/>
      <c r="BK3178" s="13"/>
      <c r="BL3178" s="13"/>
      <c r="BM3178" s="13"/>
      <c r="BN3178" s="13"/>
    </row>
    <row r="3179" spans="4:66" x14ac:dyDescent="0.25">
      <c r="D3179" s="7"/>
      <c r="E3179" s="10"/>
      <c r="F3179" s="10"/>
      <c r="G3179" s="10"/>
      <c r="H3179" s="10"/>
      <c r="I3179" s="10"/>
      <c r="J3179" s="10"/>
      <c r="K3179" s="11"/>
      <c r="L3179" s="11"/>
      <c r="M3179" s="12"/>
      <c r="N3179" s="12"/>
      <c r="O3179" s="12"/>
      <c r="P3179" s="12"/>
      <c r="Q3179" s="12"/>
      <c r="R3179" s="12"/>
      <c r="S3179" s="12"/>
      <c r="T3179" s="12"/>
      <c r="U3179" s="12"/>
      <c r="V3179" s="12"/>
      <c r="W3179" s="12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2"/>
      <c r="AS3179" s="12"/>
      <c r="AT3179" s="12"/>
      <c r="AU3179" s="12"/>
      <c r="AV3179" s="12"/>
      <c r="AW3179" s="12"/>
      <c r="AX3179" s="12"/>
      <c r="AY3179" s="12"/>
      <c r="AZ3179" s="12"/>
      <c r="BA3179" s="12"/>
      <c r="BB3179" s="12"/>
      <c r="BC3179" s="12"/>
      <c r="BD3179" s="12"/>
      <c r="BE3179" s="12"/>
      <c r="BF3179" s="12"/>
      <c r="BG3179" s="12"/>
      <c r="BH3179" s="12"/>
      <c r="BI3179" s="12"/>
      <c r="BJ3179" s="13"/>
      <c r="BK3179" s="13"/>
      <c r="BL3179" s="13"/>
      <c r="BM3179" s="13"/>
      <c r="BN3179" s="13"/>
    </row>
    <row r="3180" spans="4:66" x14ac:dyDescent="0.25">
      <c r="D3180"/>
      <c r="E3180" s="10"/>
      <c r="F3180" s="10"/>
      <c r="G3180" s="10"/>
      <c r="H3180" s="10"/>
      <c r="I3180" s="10"/>
      <c r="J3180" s="10"/>
      <c r="K3180" s="11"/>
      <c r="L3180" s="11"/>
      <c r="M3180" s="12"/>
      <c r="N3180" s="12"/>
      <c r="O3180" s="12"/>
      <c r="P3180" s="12"/>
      <c r="Q3180" s="12"/>
      <c r="R3180" s="12"/>
      <c r="S3180" s="12"/>
      <c r="T3180" s="12"/>
      <c r="U3180" s="12"/>
      <c r="V3180" s="12"/>
      <c r="W3180" s="12"/>
      <c r="X3180" s="12"/>
      <c r="Y3180" s="12"/>
      <c r="Z3180" s="12"/>
      <c r="AA3180" s="12"/>
      <c r="AB3180" s="12"/>
      <c r="AC3180" s="12"/>
      <c r="AD3180" s="12"/>
      <c r="AE3180" s="12"/>
      <c r="AF3180" s="12"/>
      <c r="AG3180" s="12"/>
      <c r="AH3180" s="12"/>
      <c r="AI3180" s="12"/>
      <c r="AJ3180" s="12"/>
      <c r="AK3180" s="12"/>
      <c r="AL3180" s="12"/>
      <c r="AM3180" s="12"/>
      <c r="AN3180" s="12"/>
      <c r="AO3180" s="12"/>
      <c r="AP3180" s="12"/>
      <c r="AQ3180" s="12"/>
      <c r="AR3180" s="12"/>
      <c r="AS3180" s="12"/>
      <c r="AT3180" s="12"/>
      <c r="AU3180" s="12"/>
      <c r="AV3180" s="12"/>
      <c r="AW3180" s="12"/>
      <c r="AX3180" s="12"/>
      <c r="AY3180" s="12"/>
      <c r="AZ3180" s="12"/>
      <c r="BA3180" s="12"/>
      <c r="BB3180" s="12"/>
      <c r="BC3180" s="12"/>
      <c r="BD3180" s="12"/>
      <c r="BE3180" s="12"/>
      <c r="BF3180" s="12"/>
      <c r="BG3180" s="12"/>
      <c r="BH3180" s="12"/>
      <c r="BI3180" s="12"/>
      <c r="BJ3180" s="13"/>
      <c r="BK3180" s="13"/>
      <c r="BL3180" s="13"/>
      <c r="BM3180" s="13"/>
      <c r="BN3180" s="13"/>
    </row>
    <row r="3181" spans="4:66" x14ac:dyDescent="0.25">
      <c r="D3181"/>
      <c r="E3181" s="10"/>
      <c r="F3181" s="10"/>
      <c r="G3181" s="10"/>
      <c r="H3181" s="10"/>
      <c r="I3181" s="10"/>
      <c r="J3181" s="10"/>
      <c r="K3181" s="11"/>
      <c r="L3181" s="11"/>
      <c r="M3181" s="12"/>
      <c r="N3181" s="12"/>
      <c r="O3181" s="12"/>
      <c r="P3181" s="12"/>
      <c r="Q3181" s="12"/>
      <c r="R3181" s="12"/>
      <c r="S3181" s="12"/>
      <c r="T3181" s="12"/>
      <c r="U3181" s="12"/>
      <c r="V3181" s="12"/>
      <c r="W3181" s="12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2"/>
      <c r="AS3181" s="12"/>
      <c r="AT3181" s="12"/>
      <c r="AU3181" s="12"/>
      <c r="AV3181" s="12"/>
      <c r="AW3181" s="12"/>
      <c r="AX3181" s="12"/>
      <c r="AY3181" s="12"/>
      <c r="AZ3181" s="12"/>
      <c r="BA3181" s="12"/>
      <c r="BB3181" s="12"/>
      <c r="BC3181" s="12"/>
      <c r="BD3181" s="12"/>
      <c r="BE3181" s="12"/>
      <c r="BF3181" s="12"/>
      <c r="BG3181" s="12"/>
      <c r="BH3181" s="12"/>
      <c r="BI3181" s="12"/>
      <c r="BJ3181" s="13"/>
      <c r="BK3181" s="13"/>
      <c r="BL3181" s="13"/>
      <c r="BM3181" s="13"/>
      <c r="BN3181" s="13"/>
    </row>
    <row r="3182" spans="4:66" x14ac:dyDescent="0.25">
      <c r="D3182"/>
      <c r="E3182" s="10"/>
      <c r="F3182" s="10"/>
      <c r="G3182" s="10"/>
      <c r="H3182" s="10"/>
      <c r="I3182" s="10"/>
      <c r="J3182" s="10"/>
      <c r="K3182" s="11"/>
      <c r="L3182" s="11"/>
      <c r="M3182" s="12"/>
      <c r="N3182" s="12"/>
      <c r="O3182" s="12"/>
      <c r="P3182" s="12"/>
      <c r="Q3182" s="12"/>
      <c r="R3182" s="12"/>
      <c r="S3182" s="12"/>
      <c r="T3182" s="12"/>
      <c r="U3182" s="12"/>
      <c r="V3182" s="12"/>
      <c r="W3182" s="12"/>
      <c r="X3182" s="12"/>
      <c r="Y3182" s="12"/>
      <c r="Z3182" s="12"/>
      <c r="AA3182" s="12"/>
      <c r="AB3182" s="12"/>
      <c r="AC3182" s="12"/>
      <c r="AD3182" s="12"/>
      <c r="AE3182" s="12"/>
      <c r="AF3182" s="12"/>
      <c r="AG3182" s="12"/>
      <c r="AH3182" s="12"/>
      <c r="AI3182" s="12"/>
      <c r="AJ3182" s="12"/>
      <c r="AK3182" s="12"/>
      <c r="AL3182" s="12"/>
      <c r="AM3182" s="12"/>
      <c r="AN3182" s="12"/>
      <c r="AO3182" s="12"/>
      <c r="AP3182" s="12"/>
      <c r="AQ3182" s="12"/>
      <c r="AR3182" s="12"/>
      <c r="AS3182" s="12"/>
      <c r="AT3182" s="12"/>
      <c r="AU3182" s="12"/>
      <c r="AV3182" s="12"/>
      <c r="AW3182" s="12"/>
      <c r="AX3182" s="12"/>
      <c r="AY3182" s="12"/>
      <c r="AZ3182" s="12"/>
      <c r="BA3182" s="12"/>
      <c r="BB3182" s="12"/>
      <c r="BC3182" s="12"/>
      <c r="BD3182" s="12"/>
      <c r="BE3182" s="12"/>
      <c r="BF3182" s="12"/>
      <c r="BG3182" s="12"/>
      <c r="BH3182" s="12"/>
      <c r="BI3182" s="12"/>
      <c r="BJ3182" s="13"/>
      <c r="BK3182" s="13"/>
      <c r="BL3182" s="13"/>
      <c r="BM3182" s="13"/>
      <c r="BN3182" s="13"/>
    </row>
    <row r="3183" spans="4:66" x14ac:dyDescent="0.25">
      <c r="D3183"/>
      <c r="E3183" s="10"/>
      <c r="F3183" s="10"/>
      <c r="G3183" s="10"/>
      <c r="H3183" s="10"/>
      <c r="I3183" s="10"/>
      <c r="J3183" s="10"/>
      <c r="K3183" s="11"/>
      <c r="L3183" s="11"/>
      <c r="M3183" s="12"/>
      <c r="N3183" s="12"/>
      <c r="O3183" s="12"/>
      <c r="P3183" s="12"/>
      <c r="Q3183" s="12"/>
      <c r="R3183" s="12"/>
      <c r="S3183" s="12"/>
      <c r="T3183" s="12"/>
      <c r="U3183" s="12"/>
      <c r="V3183" s="12"/>
      <c r="W3183" s="12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2"/>
      <c r="AS3183" s="12"/>
      <c r="AT3183" s="12"/>
      <c r="AU3183" s="12"/>
      <c r="AV3183" s="12"/>
      <c r="AW3183" s="12"/>
      <c r="AX3183" s="12"/>
      <c r="AY3183" s="12"/>
      <c r="AZ3183" s="12"/>
      <c r="BA3183" s="12"/>
      <c r="BB3183" s="12"/>
      <c r="BC3183" s="12"/>
      <c r="BD3183" s="12"/>
      <c r="BE3183" s="12"/>
      <c r="BF3183" s="12"/>
      <c r="BG3183" s="12"/>
      <c r="BH3183" s="12"/>
      <c r="BI3183" s="12"/>
      <c r="BJ3183" s="13"/>
      <c r="BK3183" s="13"/>
      <c r="BL3183" s="13"/>
      <c r="BM3183" s="13"/>
      <c r="BN3183" s="13"/>
    </row>
    <row r="3184" spans="4:66" x14ac:dyDescent="0.25">
      <c r="D3184"/>
      <c r="E3184" s="10"/>
      <c r="F3184" s="10"/>
      <c r="G3184" s="10"/>
      <c r="H3184" s="10"/>
      <c r="I3184" s="10"/>
      <c r="J3184" s="10"/>
      <c r="K3184" s="11"/>
      <c r="L3184" s="11"/>
      <c r="M3184" s="12"/>
      <c r="N3184" s="12"/>
      <c r="O3184" s="12"/>
      <c r="P3184" s="12"/>
      <c r="Q3184" s="12"/>
      <c r="R3184" s="12"/>
      <c r="S3184" s="12"/>
      <c r="T3184" s="12"/>
      <c r="U3184" s="12"/>
      <c r="V3184" s="12"/>
      <c r="W3184" s="12"/>
      <c r="X3184" s="12"/>
      <c r="Y3184" s="12"/>
      <c r="Z3184" s="12"/>
      <c r="AA3184" s="12"/>
      <c r="AB3184" s="12"/>
      <c r="AC3184" s="12"/>
      <c r="AD3184" s="12"/>
      <c r="AE3184" s="12"/>
      <c r="AF3184" s="12"/>
      <c r="AG3184" s="12"/>
      <c r="AH3184" s="12"/>
      <c r="AI3184" s="12"/>
      <c r="AJ3184" s="12"/>
      <c r="AK3184" s="12"/>
      <c r="AL3184" s="12"/>
      <c r="AM3184" s="12"/>
      <c r="AN3184" s="12"/>
      <c r="AO3184" s="12"/>
      <c r="AP3184" s="12"/>
      <c r="AQ3184" s="12"/>
      <c r="AR3184" s="12"/>
      <c r="AS3184" s="12"/>
      <c r="AT3184" s="12"/>
      <c r="AU3184" s="12"/>
      <c r="AV3184" s="12"/>
      <c r="AW3184" s="12"/>
      <c r="AX3184" s="12"/>
      <c r="AY3184" s="12"/>
      <c r="AZ3184" s="12"/>
      <c r="BA3184" s="12"/>
      <c r="BB3184" s="12"/>
      <c r="BC3184" s="12"/>
      <c r="BD3184" s="12"/>
      <c r="BE3184" s="12"/>
      <c r="BF3184" s="12"/>
      <c r="BG3184" s="12"/>
      <c r="BH3184" s="12"/>
      <c r="BI3184" s="12"/>
      <c r="BJ3184" s="13"/>
      <c r="BK3184" s="13"/>
      <c r="BL3184" s="13"/>
      <c r="BM3184" s="13"/>
      <c r="BN3184" s="13"/>
    </row>
    <row r="3185" spans="4:66" x14ac:dyDescent="0.25">
      <c r="D3185"/>
      <c r="E3185" s="10"/>
      <c r="F3185" s="10"/>
      <c r="G3185" s="10"/>
      <c r="H3185" s="10"/>
      <c r="I3185" s="10"/>
      <c r="J3185" s="10"/>
      <c r="K3185" s="11"/>
      <c r="L3185" s="11"/>
      <c r="M3185" s="12"/>
      <c r="N3185" s="12"/>
      <c r="O3185" s="12"/>
      <c r="P3185" s="12"/>
      <c r="Q3185" s="12"/>
      <c r="R3185" s="12"/>
      <c r="S3185" s="12"/>
      <c r="T3185" s="12"/>
      <c r="U3185" s="12"/>
      <c r="V3185" s="12"/>
      <c r="W3185" s="12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2"/>
      <c r="AS3185" s="12"/>
      <c r="AT3185" s="12"/>
      <c r="AU3185" s="12"/>
      <c r="AV3185" s="12"/>
      <c r="AW3185" s="12"/>
      <c r="AX3185" s="12"/>
      <c r="AY3185" s="12"/>
      <c r="AZ3185" s="12"/>
      <c r="BA3185" s="12"/>
      <c r="BB3185" s="12"/>
      <c r="BC3185" s="12"/>
      <c r="BD3185" s="12"/>
      <c r="BE3185" s="12"/>
      <c r="BF3185" s="12"/>
      <c r="BG3185" s="12"/>
      <c r="BH3185" s="12"/>
      <c r="BI3185" s="12"/>
      <c r="BJ3185" s="13"/>
      <c r="BK3185" s="13"/>
      <c r="BL3185" s="13"/>
      <c r="BM3185" s="13"/>
      <c r="BN3185" s="13"/>
    </row>
    <row r="3186" spans="4:66" x14ac:dyDescent="0.25">
      <c r="D3186"/>
      <c r="E3186" s="10"/>
      <c r="F3186" s="10"/>
      <c r="G3186" s="10"/>
      <c r="H3186" s="10"/>
      <c r="I3186" s="10"/>
      <c r="J3186" s="10"/>
      <c r="K3186" s="11"/>
      <c r="L3186" s="11"/>
      <c r="M3186" s="12"/>
      <c r="N3186" s="12"/>
      <c r="O3186" s="12"/>
      <c r="P3186" s="12"/>
      <c r="Q3186" s="12"/>
      <c r="R3186" s="12"/>
      <c r="S3186" s="12"/>
      <c r="T3186" s="12"/>
      <c r="U3186" s="12"/>
      <c r="V3186" s="12"/>
      <c r="W3186" s="12"/>
      <c r="X3186" s="12"/>
      <c r="Y3186" s="12"/>
      <c r="Z3186" s="12"/>
      <c r="AA3186" s="12"/>
      <c r="AB3186" s="12"/>
      <c r="AC3186" s="12"/>
      <c r="AD3186" s="12"/>
      <c r="AE3186" s="12"/>
      <c r="AF3186" s="12"/>
      <c r="AG3186" s="12"/>
      <c r="AH3186" s="12"/>
      <c r="AI3186" s="12"/>
      <c r="AJ3186" s="12"/>
      <c r="AK3186" s="12"/>
      <c r="AL3186" s="12"/>
      <c r="AM3186" s="12"/>
      <c r="AN3186" s="12"/>
      <c r="AO3186" s="12"/>
      <c r="AP3186" s="12"/>
      <c r="AQ3186" s="12"/>
      <c r="AR3186" s="12"/>
      <c r="AS3186" s="12"/>
      <c r="AT3186" s="12"/>
      <c r="AU3186" s="12"/>
      <c r="AV3186" s="12"/>
      <c r="AW3186" s="12"/>
      <c r="AX3186" s="12"/>
      <c r="AY3186" s="12"/>
      <c r="AZ3186" s="12"/>
      <c r="BA3186" s="12"/>
      <c r="BB3186" s="12"/>
      <c r="BC3186" s="12"/>
      <c r="BD3186" s="12"/>
      <c r="BE3186" s="12"/>
      <c r="BF3186" s="12"/>
      <c r="BG3186" s="12"/>
      <c r="BH3186" s="12"/>
      <c r="BI3186" s="12"/>
      <c r="BJ3186" s="13"/>
      <c r="BK3186" s="13"/>
      <c r="BL3186" s="13"/>
      <c r="BM3186" s="13"/>
      <c r="BN3186" s="13"/>
    </row>
    <row r="3187" spans="4:66" x14ac:dyDescent="0.25">
      <c r="D3187"/>
      <c r="E3187" s="10"/>
      <c r="F3187" s="10"/>
      <c r="G3187" s="10"/>
      <c r="H3187" s="10"/>
      <c r="I3187" s="10"/>
      <c r="J3187" s="10"/>
      <c r="K3187" s="11"/>
      <c r="L3187" s="11"/>
      <c r="M3187" s="12"/>
      <c r="N3187" s="12"/>
      <c r="O3187" s="12"/>
      <c r="P3187" s="12"/>
      <c r="Q3187" s="12"/>
      <c r="R3187" s="12"/>
      <c r="S3187" s="12"/>
      <c r="T3187" s="12"/>
      <c r="U3187" s="12"/>
      <c r="V3187" s="12"/>
      <c r="W3187" s="12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2"/>
      <c r="AS3187" s="12"/>
      <c r="AT3187" s="12"/>
      <c r="AU3187" s="12"/>
      <c r="AV3187" s="12"/>
      <c r="AW3187" s="12"/>
      <c r="AX3187" s="12"/>
      <c r="AY3187" s="12"/>
      <c r="AZ3187" s="12"/>
      <c r="BA3187" s="12"/>
      <c r="BB3187" s="12"/>
      <c r="BC3187" s="12"/>
      <c r="BD3187" s="12"/>
      <c r="BE3187" s="12"/>
      <c r="BF3187" s="12"/>
      <c r="BG3187" s="12"/>
      <c r="BH3187" s="12"/>
      <c r="BI3187" s="12"/>
      <c r="BJ3187" s="13"/>
      <c r="BK3187" s="13"/>
      <c r="BL3187" s="13"/>
      <c r="BM3187" s="13"/>
      <c r="BN3187" s="13"/>
    </row>
    <row r="3188" spans="4:66" x14ac:dyDescent="0.25">
      <c r="D3188"/>
      <c r="E3188" s="10"/>
      <c r="F3188" s="10"/>
      <c r="G3188" s="10"/>
      <c r="H3188" s="10"/>
      <c r="I3188" s="10"/>
      <c r="J3188" s="10"/>
      <c r="K3188" s="11"/>
      <c r="L3188" s="11"/>
      <c r="M3188" s="12"/>
      <c r="N3188" s="12"/>
      <c r="O3188" s="12"/>
      <c r="P3188" s="12"/>
      <c r="Q3188" s="12"/>
      <c r="R3188" s="12"/>
      <c r="S3188" s="12"/>
      <c r="T3188" s="12"/>
      <c r="U3188" s="12"/>
      <c r="V3188" s="12"/>
      <c r="W3188" s="12"/>
      <c r="X3188" s="12"/>
      <c r="Y3188" s="12"/>
      <c r="Z3188" s="12"/>
      <c r="AA3188" s="12"/>
      <c r="AB3188" s="12"/>
      <c r="AC3188" s="12"/>
      <c r="AD3188" s="12"/>
      <c r="AE3188" s="12"/>
      <c r="AF3188" s="12"/>
      <c r="AG3188" s="12"/>
      <c r="AH3188" s="12"/>
      <c r="AI3188" s="12"/>
      <c r="AJ3188" s="12"/>
      <c r="AK3188" s="12"/>
      <c r="AL3188" s="12"/>
      <c r="AM3188" s="12"/>
      <c r="AN3188" s="12"/>
      <c r="AO3188" s="12"/>
      <c r="AP3188" s="12"/>
      <c r="AQ3188" s="12"/>
      <c r="AR3188" s="12"/>
      <c r="AS3188" s="12"/>
      <c r="AT3188" s="12"/>
      <c r="AU3188" s="12"/>
      <c r="AV3188" s="12"/>
      <c r="AW3188" s="12"/>
      <c r="AX3188" s="12"/>
      <c r="AY3188" s="12"/>
      <c r="AZ3188" s="12"/>
      <c r="BA3188" s="12"/>
      <c r="BB3188" s="12"/>
      <c r="BC3188" s="12"/>
      <c r="BD3188" s="12"/>
      <c r="BE3188" s="12"/>
      <c r="BF3188" s="12"/>
      <c r="BG3188" s="12"/>
      <c r="BH3188" s="12"/>
      <c r="BI3188" s="12"/>
      <c r="BJ3188" s="13"/>
      <c r="BK3188" s="13"/>
      <c r="BL3188" s="13"/>
      <c r="BM3188" s="13"/>
      <c r="BN3188" s="13"/>
    </row>
    <row r="3189" spans="4:66" x14ac:dyDescent="0.25">
      <c r="D3189"/>
      <c r="E3189" s="10"/>
      <c r="F3189" s="10"/>
      <c r="G3189" s="10"/>
      <c r="H3189" s="10"/>
      <c r="I3189" s="10"/>
      <c r="J3189" s="10"/>
      <c r="K3189" s="11"/>
      <c r="L3189" s="11"/>
      <c r="M3189" s="12"/>
      <c r="N3189" s="12"/>
      <c r="O3189" s="12"/>
      <c r="P3189" s="12"/>
      <c r="Q3189" s="12"/>
      <c r="R3189" s="12"/>
      <c r="S3189" s="12"/>
      <c r="T3189" s="12"/>
      <c r="U3189" s="12"/>
      <c r="V3189" s="12"/>
      <c r="W3189" s="12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2"/>
      <c r="AS3189" s="12"/>
      <c r="AT3189" s="12"/>
      <c r="AU3189" s="12"/>
      <c r="AV3189" s="12"/>
      <c r="AW3189" s="12"/>
      <c r="AX3189" s="12"/>
      <c r="AY3189" s="12"/>
      <c r="AZ3189" s="12"/>
      <c r="BA3189" s="12"/>
      <c r="BB3189" s="12"/>
      <c r="BC3189" s="12"/>
      <c r="BD3189" s="12"/>
      <c r="BE3189" s="12"/>
      <c r="BF3189" s="12"/>
      <c r="BG3189" s="12"/>
      <c r="BH3189" s="12"/>
      <c r="BI3189" s="12"/>
      <c r="BJ3189" s="13"/>
      <c r="BK3189" s="13"/>
      <c r="BL3189" s="13"/>
      <c r="BM3189" s="13"/>
      <c r="BN3189" s="13"/>
    </row>
    <row r="3190" spans="4:66" x14ac:dyDescent="0.25">
      <c r="D3190"/>
      <c r="E3190" s="10"/>
      <c r="F3190" s="10"/>
      <c r="G3190" s="10"/>
      <c r="H3190" s="10"/>
      <c r="I3190" s="10"/>
      <c r="J3190" s="10"/>
      <c r="K3190" s="11"/>
      <c r="L3190" s="11"/>
      <c r="M3190" s="12"/>
      <c r="N3190" s="12"/>
      <c r="O3190" s="12"/>
      <c r="P3190" s="12"/>
      <c r="Q3190" s="12"/>
      <c r="R3190" s="12"/>
      <c r="S3190" s="12"/>
      <c r="T3190" s="12"/>
      <c r="U3190" s="12"/>
      <c r="V3190" s="12"/>
      <c r="W3190" s="12"/>
      <c r="X3190" s="12"/>
      <c r="Y3190" s="12"/>
      <c r="Z3190" s="12"/>
      <c r="AA3190" s="12"/>
      <c r="AB3190" s="12"/>
      <c r="AC3190" s="12"/>
      <c r="AD3190" s="12"/>
      <c r="AE3190" s="12"/>
      <c r="AF3190" s="12"/>
      <c r="AG3190" s="12"/>
      <c r="AH3190" s="12"/>
      <c r="AI3190" s="12"/>
      <c r="AJ3190" s="12"/>
      <c r="AK3190" s="12"/>
      <c r="AL3190" s="12"/>
      <c r="AM3190" s="12"/>
      <c r="AN3190" s="12"/>
      <c r="AO3190" s="12"/>
      <c r="AP3190" s="12"/>
      <c r="AQ3190" s="12"/>
      <c r="AR3190" s="12"/>
      <c r="AS3190" s="12"/>
      <c r="AT3190" s="12"/>
      <c r="AU3190" s="12"/>
      <c r="AV3190" s="12"/>
      <c r="AW3190" s="12"/>
      <c r="AX3190" s="12"/>
      <c r="AY3190" s="12"/>
      <c r="AZ3190" s="12"/>
      <c r="BA3190" s="12"/>
      <c r="BB3190" s="12"/>
      <c r="BC3190" s="12"/>
      <c r="BD3190" s="12"/>
      <c r="BE3190" s="12"/>
      <c r="BF3190" s="12"/>
      <c r="BG3190" s="12"/>
      <c r="BH3190" s="12"/>
      <c r="BI3190" s="12"/>
      <c r="BJ3190" s="13"/>
      <c r="BK3190" s="13"/>
      <c r="BL3190" s="13"/>
      <c r="BM3190" s="13"/>
      <c r="BN3190" s="13"/>
    </row>
    <row r="3191" spans="4:66" x14ac:dyDescent="0.25">
      <c r="D3191"/>
      <c r="E3191" s="10"/>
      <c r="F3191" s="10"/>
      <c r="G3191" s="10"/>
      <c r="H3191" s="10"/>
      <c r="I3191" s="10"/>
      <c r="J3191" s="10"/>
      <c r="K3191" s="11"/>
      <c r="L3191" s="11"/>
      <c r="M3191" s="12"/>
      <c r="N3191" s="12"/>
      <c r="O3191" s="12"/>
      <c r="P3191" s="12"/>
      <c r="Q3191" s="12"/>
      <c r="R3191" s="12"/>
      <c r="S3191" s="12"/>
      <c r="T3191" s="12"/>
      <c r="U3191" s="12"/>
      <c r="V3191" s="12"/>
      <c r="W3191" s="12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2"/>
      <c r="AS3191" s="12"/>
      <c r="AT3191" s="12"/>
      <c r="AU3191" s="12"/>
      <c r="AV3191" s="12"/>
      <c r="AW3191" s="12"/>
      <c r="AX3191" s="12"/>
      <c r="AY3191" s="12"/>
      <c r="AZ3191" s="12"/>
      <c r="BA3191" s="12"/>
      <c r="BB3191" s="12"/>
      <c r="BC3191" s="12"/>
      <c r="BD3191" s="12"/>
      <c r="BE3191" s="12"/>
      <c r="BF3191" s="12"/>
      <c r="BG3191" s="12"/>
      <c r="BH3191" s="12"/>
      <c r="BI3191" s="12"/>
      <c r="BJ3191" s="13"/>
      <c r="BK3191" s="13"/>
      <c r="BL3191" s="13"/>
      <c r="BM3191" s="13"/>
      <c r="BN3191" s="13"/>
    </row>
    <row r="3192" spans="4:66" x14ac:dyDescent="0.25">
      <c r="D3192"/>
      <c r="E3192" s="10"/>
      <c r="F3192" s="10"/>
      <c r="G3192" s="10"/>
      <c r="H3192" s="10"/>
      <c r="I3192" s="10"/>
      <c r="J3192" s="10"/>
      <c r="K3192" s="11"/>
      <c r="L3192" s="11"/>
      <c r="M3192" s="12"/>
      <c r="N3192" s="12"/>
      <c r="O3192" s="12"/>
      <c r="P3192" s="12"/>
      <c r="Q3192" s="12"/>
      <c r="R3192" s="12"/>
      <c r="S3192" s="12"/>
      <c r="T3192" s="12"/>
      <c r="U3192" s="12"/>
      <c r="V3192" s="12"/>
      <c r="W3192" s="12"/>
      <c r="X3192" s="12"/>
      <c r="Y3192" s="12"/>
      <c r="Z3192" s="12"/>
      <c r="AA3192" s="12"/>
      <c r="AB3192" s="12"/>
      <c r="AC3192" s="12"/>
      <c r="AD3192" s="12"/>
      <c r="AE3192" s="12"/>
      <c r="AF3192" s="12"/>
      <c r="AG3192" s="12"/>
      <c r="AH3192" s="12"/>
      <c r="AI3192" s="12"/>
      <c r="AJ3192" s="12"/>
      <c r="AK3192" s="12"/>
      <c r="AL3192" s="12"/>
      <c r="AM3192" s="12"/>
      <c r="AN3192" s="12"/>
      <c r="AO3192" s="12"/>
      <c r="AP3192" s="12"/>
      <c r="AQ3192" s="12"/>
      <c r="AR3192" s="12"/>
      <c r="AS3192" s="12"/>
      <c r="AT3192" s="12"/>
      <c r="AU3192" s="12"/>
      <c r="AV3192" s="12"/>
      <c r="AW3192" s="12"/>
      <c r="AX3192" s="12"/>
      <c r="AY3192" s="12"/>
      <c r="AZ3192" s="12"/>
      <c r="BA3192" s="12"/>
      <c r="BB3192" s="12"/>
      <c r="BC3192" s="12"/>
      <c r="BD3192" s="12"/>
      <c r="BE3192" s="12"/>
      <c r="BF3192" s="12"/>
      <c r="BG3192" s="12"/>
      <c r="BH3192" s="12"/>
      <c r="BI3192" s="12"/>
      <c r="BJ3192" s="13"/>
      <c r="BK3192" s="13"/>
      <c r="BL3192" s="13"/>
      <c r="BM3192" s="13"/>
      <c r="BN3192" s="13"/>
    </row>
    <row r="3193" spans="4:66" x14ac:dyDescent="0.25">
      <c r="D3193"/>
      <c r="E3193" s="10"/>
      <c r="F3193" s="10"/>
      <c r="G3193" s="10"/>
      <c r="H3193" s="10"/>
      <c r="I3193" s="10"/>
      <c r="J3193" s="10"/>
      <c r="K3193" s="11"/>
      <c r="L3193" s="11"/>
      <c r="M3193" s="12"/>
      <c r="N3193" s="12"/>
      <c r="O3193" s="12"/>
      <c r="P3193" s="12"/>
      <c r="Q3193" s="12"/>
      <c r="R3193" s="12"/>
      <c r="S3193" s="12"/>
      <c r="T3193" s="12"/>
      <c r="U3193" s="12"/>
      <c r="V3193" s="12"/>
      <c r="W3193" s="12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2"/>
      <c r="AS3193" s="12"/>
      <c r="AT3193" s="12"/>
      <c r="AU3193" s="12"/>
      <c r="AV3193" s="12"/>
      <c r="AW3193" s="12"/>
      <c r="AX3193" s="12"/>
      <c r="AY3193" s="12"/>
      <c r="AZ3193" s="12"/>
      <c r="BA3193" s="12"/>
      <c r="BB3193" s="12"/>
      <c r="BC3193" s="12"/>
      <c r="BD3193" s="12"/>
      <c r="BE3193" s="12"/>
      <c r="BF3193" s="12"/>
      <c r="BG3193" s="12"/>
      <c r="BH3193" s="12"/>
      <c r="BI3193" s="12"/>
      <c r="BJ3193" s="13"/>
      <c r="BK3193" s="13"/>
      <c r="BL3193" s="13"/>
      <c r="BM3193" s="13"/>
      <c r="BN3193" s="13"/>
    </row>
    <row r="3194" spans="4:66" x14ac:dyDescent="0.25">
      <c r="D3194"/>
      <c r="E3194" s="10"/>
      <c r="F3194" s="10"/>
      <c r="G3194" s="10"/>
      <c r="H3194" s="10"/>
      <c r="I3194" s="10"/>
      <c r="J3194" s="10"/>
      <c r="K3194" s="11"/>
      <c r="L3194" s="11"/>
      <c r="M3194" s="12"/>
      <c r="N3194" s="12"/>
      <c r="O3194" s="12"/>
      <c r="P3194" s="12"/>
      <c r="Q3194" s="12"/>
      <c r="R3194" s="12"/>
      <c r="S3194" s="12"/>
      <c r="T3194" s="12"/>
      <c r="U3194" s="12"/>
      <c r="V3194" s="12"/>
      <c r="W3194" s="12"/>
      <c r="X3194" s="12"/>
      <c r="Y3194" s="12"/>
      <c r="Z3194" s="12"/>
      <c r="AA3194" s="12"/>
      <c r="AB3194" s="12"/>
      <c r="AC3194" s="12"/>
      <c r="AD3194" s="12"/>
      <c r="AE3194" s="12"/>
      <c r="AF3194" s="12"/>
      <c r="AG3194" s="12"/>
      <c r="AH3194" s="12"/>
      <c r="AI3194" s="12"/>
      <c r="AJ3194" s="12"/>
      <c r="AK3194" s="12"/>
      <c r="AL3194" s="12"/>
      <c r="AM3194" s="12"/>
      <c r="AN3194" s="12"/>
      <c r="AO3194" s="12"/>
      <c r="AP3194" s="12"/>
      <c r="AQ3194" s="12"/>
      <c r="AR3194" s="12"/>
      <c r="AS3194" s="12"/>
      <c r="AT3194" s="12"/>
      <c r="AU3194" s="12"/>
      <c r="AV3194" s="12"/>
      <c r="AW3194" s="12"/>
      <c r="AX3194" s="12"/>
      <c r="AY3194" s="12"/>
      <c r="AZ3194" s="12"/>
      <c r="BA3194" s="12"/>
      <c r="BB3194" s="12"/>
      <c r="BC3194" s="12"/>
      <c r="BD3194" s="12"/>
      <c r="BE3194" s="12"/>
      <c r="BF3194" s="12"/>
      <c r="BG3194" s="12"/>
      <c r="BH3194" s="12"/>
      <c r="BI3194" s="12"/>
      <c r="BJ3194" s="13"/>
      <c r="BK3194" s="13"/>
      <c r="BL3194" s="13"/>
      <c r="BM3194" s="13"/>
      <c r="BN3194" s="13"/>
    </row>
    <row r="3195" spans="4:66" s="14" customFormat="1" x14ac:dyDescent="0.25">
      <c r="K3195" s="16"/>
      <c r="L3195" s="16"/>
      <c r="M3195" s="17"/>
      <c r="N3195" s="17"/>
      <c r="O3195" s="17"/>
      <c r="P3195" s="17"/>
      <c r="Q3195" s="17"/>
      <c r="R3195" s="17"/>
      <c r="S3195" s="17"/>
      <c r="T3195" s="17"/>
      <c r="U3195" s="17"/>
      <c r="V3195" s="17"/>
      <c r="W3195" s="17"/>
      <c r="X3195" s="17"/>
      <c r="Y3195" s="17"/>
      <c r="Z3195" s="17"/>
      <c r="AA3195" s="17"/>
      <c r="AB3195" s="17"/>
      <c r="AC3195" s="17"/>
      <c r="AD3195" s="17"/>
      <c r="AE3195" s="17"/>
      <c r="AF3195" s="17"/>
      <c r="AG3195" s="17"/>
      <c r="AH3195" s="17"/>
      <c r="AI3195" s="17"/>
      <c r="AJ3195" s="17"/>
      <c r="AK3195" s="17"/>
      <c r="AL3195" s="17"/>
      <c r="AM3195" s="17"/>
      <c r="AN3195" s="17"/>
      <c r="AO3195" s="17"/>
      <c r="AP3195" s="17"/>
      <c r="AQ3195" s="17"/>
      <c r="AR3195" s="17"/>
      <c r="AS3195" s="17"/>
      <c r="AT3195" s="17"/>
      <c r="AU3195" s="17"/>
      <c r="AV3195" s="17"/>
      <c r="AW3195" s="17"/>
      <c r="AX3195" s="17"/>
      <c r="AY3195" s="17"/>
      <c r="AZ3195" s="17"/>
      <c r="BA3195" s="17"/>
      <c r="BB3195" s="17"/>
      <c r="BC3195" s="17"/>
      <c r="BD3195" s="17"/>
      <c r="BE3195" s="17"/>
      <c r="BF3195" s="17"/>
      <c r="BG3195" s="17"/>
      <c r="BH3195" s="17"/>
      <c r="BI3195" s="17"/>
      <c r="BJ3195" s="18"/>
      <c r="BK3195" s="18"/>
      <c r="BL3195" s="18"/>
      <c r="BM3195" s="18"/>
      <c r="BN3195" s="18"/>
    </row>
    <row r="3196" spans="4:66" x14ac:dyDescent="0.25">
      <c r="D3196" s="7"/>
      <c r="E3196" s="10"/>
      <c r="F3196" s="10"/>
      <c r="G3196" s="10"/>
      <c r="H3196" s="10"/>
      <c r="I3196" s="10"/>
      <c r="J3196" s="10"/>
      <c r="K3196" s="11"/>
      <c r="L3196" s="11"/>
      <c r="M3196" s="12"/>
      <c r="N3196" s="12"/>
      <c r="O3196" s="12"/>
      <c r="P3196" s="12"/>
      <c r="Q3196" s="12"/>
      <c r="R3196" s="12"/>
      <c r="S3196" s="12"/>
      <c r="T3196" s="12"/>
      <c r="U3196" s="12"/>
      <c r="V3196" s="12"/>
      <c r="W3196" s="12"/>
      <c r="X3196" s="12"/>
      <c r="Y3196" s="12"/>
      <c r="Z3196" s="12"/>
      <c r="AA3196" s="12"/>
      <c r="AB3196" s="12"/>
      <c r="AC3196" s="12"/>
      <c r="AD3196" s="12"/>
      <c r="AE3196" s="12"/>
      <c r="AF3196" s="12"/>
      <c r="AG3196" s="12"/>
      <c r="AH3196" s="12"/>
      <c r="AI3196" s="12"/>
      <c r="AJ3196" s="12"/>
      <c r="AK3196" s="12"/>
      <c r="AL3196" s="12"/>
      <c r="AM3196" s="12"/>
      <c r="AN3196" s="12"/>
      <c r="AO3196" s="12"/>
      <c r="AP3196" s="12"/>
      <c r="AQ3196" s="12"/>
      <c r="AR3196" s="12"/>
      <c r="AS3196" s="12"/>
      <c r="AT3196" s="12"/>
      <c r="AU3196" s="12"/>
      <c r="AV3196" s="12"/>
      <c r="AW3196" s="12"/>
      <c r="AX3196" s="12"/>
      <c r="AY3196" s="12"/>
      <c r="AZ3196" s="12"/>
      <c r="BA3196" s="12"/>
      <c r="BB3196" s="12"/>
      <c r="BC3196" s="12"/>
      <c r="BD3196" s="12"/>
      <c r="BE3196" s="12"/>
      <c r="BF3196" s="12"/>
      <c r="BG3196" s="12"/>
      <c r="BH3196" s="12"/>
      <c r="BI3196" s="12"/>
      <c r="BJ3196" s="13"/>
      <c r="BK3196" s="13"/>
      <c r="BL3196" s="13"/>
      <c r="BM3196" s="13"/>
      <c r="BN3196" s="13"/>
    </row>
    <row r="3197" spans="4:66" x14ac:dyDescent="0.25">
      <c r="D3197" s="7"/>
      <c r="E3197" s="10"/>
      <c r="F3197" s="10"/>
      <c r="G3197" s="10"/>
      <c r="H3197" s="10"/>
      <c r="I3197" s="10"/>
      <c r="J3197" s="10"/>
      <c r="K3197" s="11"/>
      <c r="L3197" s="11"/>
      <c r="M3197" s="12"/>
      <c r="N3197" s="12"/>
      <c r="O3197" s="12"/>
      <c r="P3197" s="12"/>
      <c r="Q3197" s="12"/>
      <c r="R3197" s="12"/>
      <c r="S3197" s="12"/>
      <c r="T3197" s="12"/>
      <c r="U3197" s="12"/>
      <c r="V3197" s="12"/>
      <c r="W3197" s="12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2"/>
      <c r="AS3197" s="12"/>
      <c r="AT3197" s="12"/>
      <c r="AU3197" s="12"/>
      <c r="AV3197" s="12"/>
      <c r="AW3197" s="12"/>
      <c r="AX3197" s="12"/>
      <c r="AY3197" s="12"/>
      <c r="AZ3197" s="12"/>
      <c r="BA3197" s="12"/>
      <c r="BB3197" s="12"/>
      <c r="BC3197" s="12"/>
      <c r="BD3197" s="12"/>
      <c r="BE3197" s="12"/>
      <c r="BF3197" s="12"/>
      <c r="BG3197" s="12"/>
      <c r="BH3197" s="12"/>
      <c r="BI3197" s="12"/>
      <c r="BJ3197" s="13"/>
      <c r="BK3197" s="13"/>
      <c r="BL3197" s="13"/>
      <c r="BM3197" s="13"/>
      <c r="BN3197" s="13"/>
    </row>
    <row r="3198" spans="4:66" x14ac:dyDescent="0.25">
      <c r="D3198" s="7"/>
      <c r="E3198" s="10"/>
      <c r="F3198" s="10"/>
      <c r="G3198" s="10"/>
      <c r="H3198" s="10"/>
      <c r="I3198" s="10"/>
      <c r="J3198" s="10"/>
      <c r="K3198" s="11"/>
      <c r="L3198" s="11"/>
      <c r="M3198" s="12"/>
      <c r="N3198" s="12"/>
      <c r="O3198" s="12"/>
      <c r="P3198" s="12"/>
      <c r="Q3198" s="12"/>
      <c r="R3198" s="12"/>
      <c r="S3198" s="12"/>
      <c r="T3198" s="12"/>
      <c r="U3198" s="12"/>
      <c r="V3198" s="12"/>
      <c r="W3198" s="12"/>
      <c r="X3198" s="12"/>
      <c r="Y3198" s="12"/>
      <c r="Z3198" s="12"/>
      <c r="AA3198" s="12"/>
      <c r="AB3198" s="12"/>
      <c r="AC3198" s="12"/>
      <c r="AD3198" s="12"/>
      <c r="AE3198" s="12"/>
      <c r="AF3198" s="12"/>
      <c r="AG3198" s="12"/>
      <c r="AH3198" s="12"/>
      <c r="AI3198" s="12"/>
      <c r="AJ3198" s="12"/>
      <c r="AK3198" s="12"/>
      <c r="AL3198" s="12"/>
      <c r="AM3198" s="12"/>
      <c r="AN3198" s="12"/>
      <c r="AO3198" s="12"/>
      <c r="AP3198" s="12"/>
      <c r="AQ3198" s="12"/>
      <c r="AR3198" s="12"/>
      <c r="AS3198" s="12"/>
      <c r="AT3198" s="12"/>
      <c r="AU3198" s="12"/>
      <c r="AV3198" s="12"/>
      <c r="AW3198" s="12"/>
      <c r="AX3198" s="12"/>
      <c r="AY3198" s="12"/>
      <c r="AZ3198" s="12"/>
      <c r="BA3198" s="12"/>
      <c r="BB3198" s="12"/>
      <c r="BC3198" s="12"/>
      <c r="BD3198" s="12"/>
      <c r="BE3198" s="12"/>
      <c r="BF3198" s="12"/>
      <c r="BG3198" s="12"/>
      <c r="BH3198" s="12"/>
      <c r="BI3198" s="12"/>
      <c r="BJ3198" s="13"/>
      <c r="BK3198" s="13"/>
      <c r="BL3198" s="13"/>
      <c r="BM3198" s="13"/>
      <c r="BN3198" s="13"/>
    </row>
    <row r="3199" spans="4:66" x14ac:dyDescent="0.25">
      <c r="D3199" s="7"/>
      <c r="E3199" s="10"/>
      <c r="F3199" s="10"/>
      <c r="G3199" s="10"/>
      <c r="H3199" s="10"/>
      <c r="I3199" s="10"/>
      <c r="J3199" s="10"/>
      <c r="K3199" s="11"/>
      <c r="L3199" s="11"/>
      <c r="M3199" s="12"/>
      <c r="N3199" s="12"/>
      <c r="O3199" s="12"/>
      <c r="P3199" s="12"/>
      <c r="Q3199" s="12"/>
      <c r="R3199" s="12"/>
      <c r="S3199" s="12"/>
      <c r="T3199" s="12"/>
      <c r="U3199" s="12"/>
      <c r="V3199" s="12"/>
      <c r="W3199" s="12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2"/>
      <c r="AS3199" s="12"/>
      <c r="AT3199" s="12"/>
      <c r="AU3199" s="12"/>
      <c r="AV3199" s="12"/>
      <c r="AW3199" s="12"/>
      <c r="AX3199" s="12"/>
      <c r="AY3199" s="12"/>
      <c r="AZ3199" s="12"/>
      <c r="BA3199" s="12"/>
      <c r="BB3199" s="12"/>
      <c r="BC3199" s="12"/>
      <c r="BD3199" s="12"/>
      <c r="BE3199" s="12"/>
      <c r="BF3199" s="12"/>
      <c r="BG3199" s="12"/>
      <c r="BH3199" s="12"/>
      <c r="BI3199" s="12"/>
      <c r="BJ3199" s="13"/>
      <c r="BK3199" s="13"/>
      <c r="BL3199" s="13"/>
      <c r="BM3199" s="13"/>
      <c r="BN3199" s="13"/>
    </row>
    <row r="3200" spans="4:66" x14ac:dyDescent="0.25">
      <c r="D3200" s="7"/>
      <c r="E3200" s="10"/>
      <c r="F3200" s="10"/>
      <c r="G3200" s="10"/>
      <c r="H3200" s="10"/>
      <c r="I3200" s="10"/>
      <c r="J3200" s="10"/>
      <c r="K3200" s="11"/>
      <c r="L3200" s="11"/>
      <c r="M3200" s="12"/>
      <c r="N3200" s="12"/>
      <c r="O3200" s="12"/>
      <c r="P3200" s="12"/>
      <c r="Q3200" s="12"/>
      <c r="R3200" s="12"/>
      <c r="S3200" s="12"/>
      <c r="T3200" s="12"/>
      <c r="U3200" s="12"/>
      <c r="V3200" s="12"/>
      <c r="W3200" s="12"/>
      <c r="X3200" s="12"/>
      <c r="Y3200" s="12"/>
      <c r="Z3200" s="12"/>
      <c r="AA3200" s="12"/>
      <c r="AB3200" s="12"/>
      <c r="AC3200" s="12"/>
      <c r="AD3200" s="12"/>
      <c r="AE3200" s="12"/>
      <c r="AF3200" s="12"/>
      <c r="AG3200" s="12"/>
      <c r="AH3200" s="12"/>
      <c r="AI3200" s="12"/>
      <c r="AJ3200" s="12"/>
      <c r="AK3200" s="12"/>
      <c r="AL3200" s="12"/>
      <c r="AM3200" s="12"/>
      <c r="AN3200" s="12"/>
      <c r="AO3200" s="12"/>
      <c r="AP3200" s="12"/>
      <c r="AQ3200" s="12"/>
      <c r="AR3200" s="12"/>
      <c r="AS3200" s="12"/>
      <c r="AT3200" s="12"/>
      <c r="AU3200" s="12"/>
      <c r="AV3200" s="12"/>
      <c r="AW3200" s="12"/>
      <c r="AX3200" s="12"/>
      <c r="AY3200" s="12"/>
      <c r="AZ3200" s="12"/>
      <c r="BA3200" s="12"/>
      <c r="BB3200" s="12"/>
      <c r="BC3200" s="12"/>
      <c r="BD3200" s="12"/>
      <c r="BE3200" s="12"/>
      <c r="BF3200" s="12"/>
      <c r="BG3200" s="12"/>
      <c r="BH3200" s="12"/>
      <c r="BI3200" s="12"/>
      <c r="BJ3200" s="13"/>
      <c r="BK3200" s="13"/>
      <c r="BL3200" s="13"/>
      <c r="BM3200" s="13"/>
      <c r="BN3200" s="13"/>
    </row>
    <row r="3201" spans="4:66" x14ac:dyDescent="0.25">
      <c r="D3201" s="7"/>
      <c r="E3201" s="10"/>
      <c r="F3201" s="10"/>
      <c r="G3201" s="10"/>
      <c r="H3201" s="10"/>
      <c r="I3201" s="10"/>
      <c r="J3201" s="10"/>
      <c r="K3201" s="11"/>
      <c r="L3201" s="11"/>
      <c r="M3201" s="12"/>
      <c r="N3201" s="12"/>
      <c r="O3201" s="12"/>
      <c r="P3201" s="12"/>
      <c r="Q3201" s="12"/>
      <c r="R3201" s="12"/>
      <c r="S3201" s="12"/>
      <c r="T3201" s="12"/>
      <c r="U3201" s="12"/>
      <c r="V3201" s="12"/>
      <c r="W3201" s="12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2"/>
      <c r="AS3201" s="12"/>
      <c r="AT3201" s="12"/>
      <c r="AU3201" s="12"/>
      <c r="AV3201" s="12"/>
      <c r="AW3201" s="12"/>
      <c r="AX3201" s="12"/>
      <c r="AY3201" s="12"/>
      <c r="AZ3201" s="12"/>
      <c r="BA3201" s="12"/>
      <c r="BB3201" s="12"/>
      <c r="BC3201" s="12"/>
      <c r="BD3201" s="12"/>
      <c r="BE3201" s="12"/>
      <c r="BF3201" s="12"/>
      <c r="BG3201" s="12"/>
      <c r="BH3201" s="12"/>
      <c r="BI3201" s="12"/>
      <c r="BJ3201" s="13"/>
      <c r="BK3201" s="13"/>
      <c r="BL3201" s="13"/>
      <c r="BM3201" s="13"/>
      <c r="BN3201" s="13"/>
    </row>
    <row r="3202" spans="4:66" x14ac:dyDescent="0.25">
      <c r="D3202" s="7"/>
      <c r="E3202" s="10"/>
      <c r="F3202" s="10"/>
      <c r="G3202" s="10"/>
      <c r="H3202" s="10"/>
      <c r="I3202" s="10"/>
      <c r="J3202" s="10"/>
      <c r="K3202" s="11"/>
      <c r="L3202" s="11"/>
      <c r="M3202" s="12"/>
      <c r="N3202" s="12"/>
      <c r="O3202" s="12"/>
      <c r="P3202" s="12"/>
      <c r="Q3202" s="12"/>
      <c r="R3202" s="12"/>
      <c r="S3202" s="12"/>
      <c r="T3202" s="12"/>
      <c r="U3202" s="12"/>
      <c r="V3202" s="12"/>
      <c r="W3202" s="12"/>
      <c r="X3202" s="12"/>
      <c r="Y3202" s="12"/>
      <c r="Z3202" s="12"/>
      <c r="AA3202" s="12"/>
      <c r="AB3202" s="12"/>
      <c r="AC3202" s="12"/>
      <c r="AD3202" s="12"/>
      <c r="AE3202" s="12"/>
      <c r="AF3202" s="12"/>
      <c r="AG3202" s="12"/>
      <c r="AH3202" s="12"/>
      <c r="AI3202" s="12"/>
      <c r="AJ3202" s="12"/>
      <c r="AK3202" s="12"/>
      <c r="AL3202" s="12"/>
      <c r="AM3202" s="12"/>
      <c r="AN3202" s="12"/>
      <c r="AO3202" s="12"/>
      <c r="AP3202" s="12"/>
      <c r="AQ3202" s="12"/>
      <c r="AR3202" s="12"/>
      <c r="AS3202" s="12"/>
      <c r="AT3202" s="12"/>
      <c r="AU3202" s="12"/>
      <c r="AV3202" s="12"/>
      <c r="AW3202" s="12"/>
      <c r="AX3202" s="12"/>
      <c r="AY3202" s="12"/>
      <c r="AZ3202" s="12"/>
      <c r="BA3202" s="12"/>
      <c r="BB3202" s="12"/>
      <c r="BC3202" s="12"/>
      <c r="BD3202" s="12"/>
      <c r="BE3202" s="12"/>
      <c r="BF3202" s="12"/>
      <c r="BG3202" s="12"/>
      <c r="BH3202" s="12"/>
      <c r="BI3202" s="12"/>
      <c r="BJ3202" s="13"/>
      <c r="BK3202" s="13"/>
      <c r="BL3202" s="13"/>
      <c r="BM3202" s="13"/>
      <c r="BN3202" s="13"/>
    </row>
    <row r="3203" spans="4:66" x14ac:dyDescent="0.25">
      <c r="D3203" s="7"/>
      <c r="E3203" s="10"/>
      <c r="F3203" s="10"/>
      <c r="G3203" s="10"/>
      <c r="H3203" s="10"/>
      <c r="I3203" s="10"/>
      <c r="J3203" s="10"/>
      <c r="K3203" s="11"/>
      <c r="L3203" s="11"/>
      <c r="M3203" s="12"/>
      <c r="N3203" s="12"/>
      <c r="O3203" s="12"/>
      <c r="P3203" s="12"/>
      <c r="Q3203" s="12"/>
      <c r="R3203" s="12"/>
      <c r="S3203" s="12"/>
      <c r="T3203" s="12"/>
      <c r="U3203" s="12"/>
      <c r="V3203" s="12"/>
      <c r="W3203" s="12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2"/>
      <c r="AS3203" s="12"/>
      <c r="AT3203" s="12"/>
      <c r="AU3203" s="12"/>
      <c r="AV3203" s="12"/>
      <c r="AW3203" s="12"/>
      <c r="AX3203" s="12"/>
      <c r="AY3203" s="12"/>
      <c r="AZ3203" s="12"/>
      <c r="BA3203" s="12"/>
      <c r="BB3203" s="12"/>
      <c r="BC3203" s="12"/>
      <c r="BD3203" s="12"/>
      <c r="BE3203" s="12"/>
      <c r="BF3203" s="12"/>
      <c r="BG3203" s="12"/>
      <c r="BH3203" s="12"/>
      <c r="BI3203" s="12"/>
      <c r="BJ3203" s="13"/>
      <c r="BK3203" s="13"/>
      <c r="BL3203" s="13"/>
      <c r="BM3203" s="13"/>
      <c r="BN3203" s="13"/>
    </row>
    <row r="3204" spans="4:66" x14ac:dyDescent="0.25">
      <c r="D3204" s="7"/>
      <c r="E3204" s="10"/>
      <c r="F3204" s="10"/>
      <c r="G3204" s="10"/>
      <c r="H3204" s="10"/>
      <c r="I3204" s="10"/>
      <c r="J3204" s="10"/>
      <c r="K3204" s="11"/>
      <c r="L3204" s="11"/>
      <c r="M3204" s="12"/>
      <c r="N3204" s="12"/>
      <c r="O3204" s="12"/>
      <c r="P3204" s="12"/>
      <c r="Q3204" s="12"/>
      <c r="R3204" s="12"/>
      <c r="S3204" s="12"/>
      <c r="T3204" s="12"/>
      <c r="U3204" s="12"/>
      <c r="V3204" s="12"/>
      <c r="W3204" s="12"/>
      <c r="X3204" s="12"/>
      <c r="Y3204" s="12"/>
      <c r="Z3204" s="12"/>
      <c r="AA3204" s="12"/>
      <c r="AB3204" s="12"/>
      <c r="AC3204" s="12"/>
      <c r="AD3204" s="12"/>
      <c r="AE3204" s="12"/>
      <c r="AF3204" s="12"/>
      <c r="AG3204" s="12"/>
      <c r="AH3204" s="12"/>
      <c r="AI3204" s="12"/>
      <c r="AJ3204" s="12"/>
      <c r="AK3204" s="12"/>
      <c r="AL3204" s="12"/>
      <c r="AM3204" s="12"/>
      <c r="AN3204" s="12"/>
      <c r="AO3204" s="12"/>
      <c r="AP3204" s="12"/>
      <c r="AQ3204" s="12"/>
      <c r="AR3204" s="12"/>
      <c r="AS3204" s="12"/>
      <c r="AT3204" s="12"/>
      <c r="AU3204" s="12"/>
      <c r="AV3204" s="12"/>
      <c r="AW3204" s="12"/>
      <c r="AX3204" s="12"/>
      <c r="AY3204" s="12"/>
      <c r="AZ3204" s="12"/>
      <c r="BA3204" s="12"/>
      <c r="BB3204" s="12"/>
      <c r="BC3204" s="12"/>
      <c r="BD3204" s="12"/>
      <c r="BE3204" s="12"/>
      <c r="BF3204" s="12"/>
      <c r="BG3204" s="12"/>
      <c r="BH3204" s="12"/>
      <c r="BI3204" s="12"/>
      <c r="BJ3204" s="13"/>
      <c r="BK3204" s="13"/>
      <c r="BL3204" s="13"/>
      <c r="BM3204" s="13"/>
      <c r="BN3204" s="13"/>
    </row>
    <row r="3205" spans="4:66" x14ac:dyDescent="0.25">
      <c r="D3205" s="7"/>
      <c r="E3205" s="10"/>
      <c r="F3205" s="10"/>
      <c r="G3205" s="10"/>
      <c r="H3205" s="10"/>
      <c r="I3205" s="10"/>
      <c r="J3205" s="10"/>
      <c r="K3205" s="11"/>
      <c r="L3205" s="11"/>
      <c r="M3205" s="12"/>
      <c r="N3205" s="12"/>
      <c r="O3205" s="12"/>
      <c r="P3205" s="12"/>
      <c r="Q3205" s="12"/>
      <c r="R3205" s="12"/>
      <c r="S3205" s="12"/>
      <c r="T3205" s="12"/>
      <c r="U3205" s="12"/>
      <c r="V3205" s="12"/>
      <c r="W3205" s="12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2"/>
      <c r="AS3205" s="12"/>
      <c r="AT3205" s="12"/>
      <c r="AU3205" s="12"/>
      <c r="AV3205" s="12"/>
      <c r="AW3205" s="12"/>
      <c r="AX3205" s="12"/>
      <c r="AY3205" s="12"/>
      <c r="AZ3205" s="12"/>
      <c r="BA3205" s="12"/>
      <c r="BB3205" s="12"/>
      <c r="BC3205" s="12"/>
      <c r="BD3205" s="12"/>
      <c r="BE3205" s="12"/>
      <c r="BF3205" s="12"/>
      <c r="BG3205" s="12"/>
      <c r="BH3205" s="12"/>
      <c r="BI3205" s="12"/>
      <c r="BJ3205" s="13"/>
      <c r="BK3205" s="13"/>
      <c r="BL3205" s="13"/>
      <c r="BM3205" s="13"/>
      <c r="BN3205" s="13"/>
    </row>
    <row r="3206" spans="4:66" x14ac:dyDescent="0.25">
      <c r="D3206" s="7"/>
      <c r="E3206" s="10"/>
      <c r="F3206" s="10"/>
      <c r="G3206" s="10"/>
      <c r="H3206" s="10"/>
      <c r="I3206" s="10"/>
      <c r="J3206" s="10"/>
      <c r="K3206" s="11"/>
      <c r="L3206" s="11"/>
      <c r="M3206" s="12"/>
      <c r="N3206" s="12"/>
      <c r="O3206" s="12"/>
      <c r="P3206" s="12"/>
      <c r="Q3206" s="12"/>
      <c r="R3206" s="12"/>
      <c r="S3206" s="12"/>
      <c r="T3206" s="12"/>
      <c r="U3206" s="12"/>
      <c r="V3206" s="12"/>
      <c r="W3206" s="12"/>
      <c r="X3206" s="12"/>
      <c r="Y3206" s="12"/>
      <c r="Z3206" s="12"/>
      <c r="AA3206" s="12"/>
      <c r="AB3206" s="12"/>
      <c r="AC3206" s="12"/>
      <c r="AD3206" s="12"/>
      <c r="AE3206" s="12"/>
      <c r="AF3206" s="12"/>
      <c r="AG3206" s="12"/>
      <c r="AH3206" s="12"/>
      <c r="AI3206" s="12"/>
      <c r="AJ3206" s="12"/>
      <c r="AK3206" s="12"/>
      <c r="AL3206" s="12"/>
      <c r="AM3206" s="12"/>
      <c r="AN3206" s="12"/>
      <c r="AO3206" s="12"/>
      <c r="AP3206" s="12"/>
      <c r="AQ3206" s="12"/>
      <c r="AR3206" s="12"/>
      <c r="AS3206" s="12"/>
      <c r="AT3206" s="12"/>
      <c r="AU3206" s="12"/>
      <c r="AV3206" s="12"/>
      <c r="AW3206" s="12"/>
      <c r="AX3206" s="12"/>
      <c r="AY3206" s="12"/>
      <c r="AZ3206" s="12"/>
      <c r="BA3206" s="12"/>
      <c r="BB3206" s="12"/>
      <c r="BC3206" s="12"/>
      <c r="BD3206" s="12"/>
      <c r="BE3206" s="12"/>
      <c r="BF3206" s="12"/>
      <c r="BG3206" s="12"/>
      <c r="BH3206" s="12"/>
      <c r="BI3206" s="12"/>
      <c r="BJ3206" s="13"/>
      <c r="BK3206" s="13"/>
      <c r="BL3206" s="13"/>
      <c r="BM3206" s="13"/>
      <c r="BN3206" s="13"/>
    </row>
    <row r="3207" spans="4:66" x14ac:dyDescent="0.25">
      <c r="D3207" s="7"/>
      <c r="E3207" s="10"/>
      <c r="F3207" s="10"/>
      <c r="G3207" s="10"/>
      <c r="H3207" s="10"/>
      <c r="I3207" s="10"/>
      <c r="J3207" s="10"/>
      <c r="K3207" s="11"/>
      <c r="L3207" s="11"/>
      <c r="M3207" s="12"/>
      <c r="N3207" s="12"/>
      <c r="O3207" s="12"/>
      <c r="P3207" s="12"/>
      <c r="Q3207" s="12"/>
      <c r="R3207" s="12"/>
      <c r="S3207" s="12"/>
      <c r="T3207" s="12"/>
      <c r="U3207" s="12"/>
      <c r="V3207" s="12"/>
      <c r="W3207" s="12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2"/>
      <c r="AS3207" s="12"/>
      <c r="AT3207" s="12"/>
      <c r="AU3207" s="12"/>
      <c r="AV3207" s="12"/>
      <c r="AW3207" s="12"/>
      <c r="AX3207" s="12"/>
      <c r="AY3207" s="12"/>
      <c r="AZ3207" s="12"/>
      <c r="BA3207" s="12"/>
      <c r="BB3207" s="12"/>
      <c r="BC3207" s="12"/>
      <c r="BD3207" s="12"/>
      <c r="BE3207" s="12"/>
      <c r="BF3207" s="12"/>
      <c r="BG3207" s="12"/>
      <c r="BH3207" s="12"/>
      <c r="BI3207" s="12"/>
      <c r="BJ3207" s="13"/>
      <c r="BK3207" s="13"/>
      <c r="BL3207" s="13"/>
      <c r="BM3207" s="13"/>
      <c r="BN3207" s="13"/>
    </row>
    <row r="3208" spans="4:66" x14ac:dyDescent="0.25">
      <c r="D3208" s="7"/>
      <c r="E3208" s="10"/>
      <c r="F3208" s="10"/>
      <c r="G3208" s="10"/>
      <c r="H3208" s="10"/>
      <c r="I3208" s="10"/>
      <c r="J3208" s="10"/>
      <c r="K3208" s="11"/>
      <c r="L3208" s="11"/>
      <c r="M3208" s="12"/>
      <c r="N3208" s="12"/>
      <c r="O3208" s="12"/>
      <c r="P3208" s="12"/>
      <c r="Q3208" s="12"/>
      <c r="R3208" s="12"/>
      <c r="S3208" s="12"/>
      <c r="T3208" s="12"/>
      <c r="U3208" s="12"/>
      <c r="V3208" s="12"/>
      <c r="W3208" s="12"/>
      <c r="X3208" s="12"/>
      <c r="Y3208" s="12"/>
      <c r="Z3208" s="12"/>
      <c r="AA3208" s="12"/>
      <c r="AB3208" s="12"/>
      <c r="AC3208" s="12"/>
      <c r="AD3208" s="12"/>
      <c r="AE3208" s="12"/>
      <c r="AF3208" s="12"/>
      <c r="AG3208" s="12"/>
      <c r="AH3208" s="12"/>
      <c r="AI3208" s="12"/>
      <c r="AJ3208" s="12"/>
      <c r="AK3208" s="12"/>
      <c r="AL3208" s="12"/>
      <c r="AM3208" s="12"/>
      <c r="AN3208" s="12"/>
      <c r="AO3208" s="12"/>
      <c r="AP3208" s="12"/>
      <c r="AQ3208" s="12"/>
      <c r="AR3208" s="12"/>
      <c r="AS3208" s="12"/>
      <c r="AT3208" s="12"/>
      <c r="AU3208" s="12"/>
      <c r="AV3208" s="12"/>
      <c r="AW3208" s="12"/>
      <c r="AX3208" s="12"/>
      <c r="AY3208" s="12"/>
      <c r="AZ3208" s="12"/>
      <c r="BA3208" s="12"/>
      <c r="BB3208" s="12"/>
      <c r="BC3208" s="12"/>
      <c r="BD3208" s="12"/>
      <c r="BE3208" s="12"/>
      <c r="BF3208" s="12"/>
      <c r="BG3208" s="12"/>
      <c r="BH3208" s="12"/>
      <c r="BI3208" s="12"/>
      <c r="BJ3208" s="13"/>
      <c r="BK3208" s="13"/>
      <c r="BL3208" s="13"/>
      <c r="BM3208" s="13"/>
      <c r="BN3208" s="13"/>
    </row>
    <row r="3209" spans="4:66" x14ac:dyDescent="0.25">
      <c r="D3209" s="7"/>
      <c r="E3209" s="10"/>
      <c r="F3209" s="10"/>
      <c r="G3209" s="10"/>
      <c r="H3209" s="10"/>
      <c r="I3209" s="10"/>
      <c r="J3209" s="10"/>
      <c r="K3209" s="11"/>
      <c r="L3209" s="11"/>
      <c r="M3209" s="12"/>
      <c r="N3209" s="12"/>
      <c r="O3209" s="12"/>
      <c r="P3209" s="12"/>
      <c r="Q3209" s="12"/>
      <c r="R3209" s="12"/>
      <c r="S3209" s="12"/>
      <c r="T3209" s="12"/>
      <c r="U3209" s="12"/>
      <c r="V3209" s="12"/>
      <c r="W3209" s="12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2"/>
      <c r="AS3209" s="12"/>
      <c r="AT3209" s="12"/>
      <c r="AU3209" s="12"/>
      <c r="AV3209" s="12"/>
      <c r="AW3209" s="12"/>
      <c r="AX3209" s="12"/>
      <c r="AY3209" s="12"/>
      <c r="AZ3209" s="12"/>
      <c r="BA3209" s="12"/>
      <c r="BB3209" s="12"/>
      <c r="BC3209" s="12"/>
      <c r="BD3209" s="12"/>
      <c r="BE3209" s="12"/>
      <c r="BF3209" s="12"/>
      <c r="BG3209" s="12"/>
      <c r="BH3209" s="12"/>
      <c r="BI3209" s="12"/>
      <c r="BJ3209" s="13"/>
      <c r="BK3209" s="13"/>
      <c r="BL3209" s="13"/>
      <c r="BM3209" s="13"/>
      <c r="BN3209" s="13"/>
    </row>
    <row r="3210" spans="4:66" x14ac:dyDescent="0.25">
      <c r="D3210" s="7"/>
      <c r="E3210" s="10"/>
      <c r="F3210" s="10"/>
      <c r="G3210" s="10"/>
      <c r="H3210" s="10"/>
      <c r="I3210" s="10"/>
      <c r="J3210" s="10"/>
      <c r="K3210" s="11"/>
      <c r="L3210" s="11"/>
      <c r="M3210" s="12"/>
      <c r="N3210" s="12"/>
      <c r="O3210" s="12"/>
      <c r="P3210" s="12"/>
      <c r="Q3210" s="12"/>
      <c r="R3210" s="12"/>
      <c r="S3210" s="12"/>
      <c r="T3210" s="12"/>
      <c r="U3210" s="12"/>
      <c r="V3210" s="12"/>
      <c r="W3210" s="12"/>
      <c r="X3210" s="12"/>
      <c r="Y3210" s="12"/>
      <c r="Z3210" s="12"/>
      <c r="AA3210" s="12"/>
      <c r="AB3210" s="12"/>
      <c r="AC3210" s="12"/>
      <c r="AD3210" s="12"/>
      <c r="AE3210" s="12"/>
      <c r="AF3210" s="12"/>
      <c r="AG3210" s="12"/>
      <c r="AH3210" s="12"/>
      <c r="AI3210" s="12"/>
      <c r="AJ3210" s="12"/>
      <c r="AK3210" s="12"/>
      <c r="AL3210" s="12"/>
      <c r="AM3210" s="12"/>
      <c r="AN3210" s="12"/>
      <c r="AO3210" s="12"/>
      <c r="AP3210" s="12"/>
      <c r="AQ3210" s="12"/>
      <c r="AR3210" s="12"/>
      <c r="AS3210" s="12"/>
      <c r="AT3210" s="12"/>
      <c r="AU3210" s="12"/>
      <c r="AV3210" s="12"/>
      <c r="AW3210" s="12"/>
      <c r="AX3210" s="12"/>
      <c r="AY3210" s="12"/>
      <c r="AZ3210" s="12"/>
      <c r="BA3210" s="12"/>
      <c r="BB3210" s="12"/>
      <c r="BC3210" s="12"/>
      <c r="BD3210" s="12"/>
      <c r="BE3210" s="12"/>
      <c r="BF3210" s="12"/>
      <c r="BG3210" s="12"/>
      <c r="BH3210" s="12"/>
      <c r="BI3210" s="12"/>
      <c r="BJ3210" s="13"/>
      <c r="BK3210" s="13"/>
      <c r="BL3210" s="13"/>
      <c r="BM3210" s="13"/>
      <c r="BN3210" s="13"/>
    </row>
    <row r="3211" spans="4:66" x14ac:dyDescent="0.25">
      <c r="D3211" s="7"/>
      <c r="E3211" s="10"/>
      <c r="F3211" s="10"/>
      <c r="G3211" s="10"/>
      <c r="H3211" s="10"/>
      <c r="I3211" s="10"/>
      <c r="J3211" s="10"/>
      <c r="K3211" s="11"/>
      <c r="L3211" s="11"/>
      <c r="M3211" s="12"/>
      <c r="N3211" s="12"/>
      <c r="O3211" s="12"/>
      <c r="P3211" s="12"/>
      <c r="Q3211" s="12"/>
      <c r="R3211" s="12"/>
      <c r="S3211" s="12"/>
      <c r="T3211" s="12"/>
      <c r="U3211" s="12"/>
      <c r="V3211" s="12"/>
      <c r="W3211" s="12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2"/>
      <c r="AS3211" s="12"/>
      <c r="AT3211" s="12"/>
      <c r="AU3211" s="12"/>
      <c r="AV3211" s="12"/>
      <c r="AW3211" s="12"/>
      <c r="AX3211" s="12"/>
      <c r="AY3211" s="12"/>
      <c r="AZ3211" s="12"/>
      <c r="BA3211" s="12"/>
      <c r="BB3211" s="12"/>
      <c r="BC3211" s="12"/>
      <c r="BD3211" s="12"/>
      <c r="BE3211" s="12"/>
      <c r="BF3211" s="12"/>
      <c r="BG3211" s="12"/>
      <c r="BH3211" s="12"/>
      <c r="BI3211" s="12"/>
      <c r="BJ3211" s="13"/>
      <c r="BK3211" s="13"/>
      <c r="BL3211" s="13"/>
      <c r="BM3211" s="13"/>
      <c r="BN3211" s="13"/>
    </row>
    <row r="3212" spans="4:66" x14ac:dyDescent="0.25">
      <c r="D3212" s="7"/>
      <c r="E3212" s="10"/>
      <c r="F3212" s="10"/>
      <c r="G3212" s="10"/>
      <c r="H3212" s="10"/>
      <c r="I3212" s="10"/>
      <c r="J3212" s="10"/>
      <c r="K3212" s="11"/>
      <c r="L3212" s="11"/>
      <c r="M3212" s="12"/>
      <c r="N3212" s="12"/>
      <c r="O3212" s="12"/>
      <c r="P3212" s="12"/>
      <c r="Q3212" s="12"/>
      <c r="R3212" s="12"/>
      <c r="S3212" s="12"/>
      <c r="T3212" s="12"/>
      <c r="U3212" s="12"/>
      <c r="V3212" s="12"/>
      <c r="W3212" s="12"/>
      <c r="X3212" s="12"/>
      <c r="Y3212" s="12"/>
      <c r="Z3212" s="12"/>
      <c r="AA3212" s="12"/>
      <c r="AB3212" s="12"/>
      <c r="AC3212" s="12"/>
      <c r="AD3212" s="12"/>
      <c r="AE3212" s="12"/>
      <c r="AF3212" s="12"/>
      <c r="AG3212" s="12"/>
      <c r="AH3212" s="12"/>
      <c r="AI3212" s="12"/>
      <c r="AJ3212" s="12"/>
      <c r="AK3212" s="12"/>
      <c r="AL3212" s="12"/>
      <c r="AM3212" s="12"/>
      <c r="AN3212" s="12"/>
      <c r="AO3212" s="12"/>
      <c r="AP3212" s="12"/>
      <c r="AQ3212" s="12"/>
      <c r="AR3212" s="12"/>
      <c r="AS3212" s="12"/>
      <c r="AT3212" s="12"/>
      <c r="AU3212" s="12"/>
      <c r="AV3212" s="12"/>
      <c r="AW3212" s="12"/>
      <c r="AX3212" s="12"/>
      <c r="AY3212" s="12"/>
      <c r="AZ3212" s="12"/>
      <c r="BA3212" s="12"/>
      <c r="BB3212" s="12"/>
      <c r="BC3212" s="12"/>
      <c r="BD3212" s="12"/>
      <c r="BE3212" s="12"/>
      <c r="BF3212" s="12"/>
      <c r="BG3212" s="12"/>
      <c r="BH3212" s="12"/>
      <c r="BI3212" s="12"/>
      <c r="BJ3212" s="13"/>
      <c r="BK3212" s="13"/>
      <c r="BL3212" s="13"/>
      <c r="BM3212" s="13"/>
      <c r="BN3212" s="13"/>
    </row>
    <row r="3213" spans="4:66" ht="12.75" customHeight="1" x14ac:dyDescent="0.25">
      <c r="D3213" s="7"/>
      <c r="E3213" s="10"/>
      <c r="F3213" s="10"/>
      <c r="G3213" s="10"/>
      <c r="H3213" s="10"/>
      <c r="I3213" s="10"/>
      <c r="J3213" s="10"/>
      <c r="K3213" s="11"/>
      <c r="L3213" s="11"/>
      <c r="M3213" s="12"/>
      <c r="N3213" s="12"/>
      <c r="O3213" s="12"/>
      <c r="P3213" s="12"/>
      <c r="Q3213" s="12"/>
      <c r="R3213" s="12"/>
      <c r="S3213" s="12"/>
      <c r="T3213" s="12"/>
      <c r="U3213" s="12"/>
      <c r="V3213" s="12"/>
      <c r="W3213" s="12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2"/>
      <c r="AS3213" s="12"/>
      <c r="AT3213" s="12"/>
      <c r="AU3213" s="12"/>
      <c r="AV3213" s="12"/>
      <c r="AW3213" s="12"/>
      <c r="AX3213" s="12"/>
      <c r="AY3213" s="12"/>
      <c r="AZ3213" s="12"/>
      <c r="BA3213" s="12"/>
      <c r="BB3213" s="12"/>
      <c r="BC3213" s="12"/>
      <c r="BD3213" s="12"/>
      <c r="BE3213" s="12"/>
      <c r="BF3213" s="12"/>
      <c r="BG3213" s="12"/>
      <c r="BH3213" s="12"/>
      <c r="BI3213" s="12"/>
      <c r="BJ3213" s="13"/>
      <c r="BK3213" s="13"/>
      <c r="BL3213" s="13"/>
      <c r="BM3213" s="13"/>
      <c r="BN3213" s="13"/>
    </row>
    <row r="3214" spans="4:66" x14ac:dyDescent="0.25">
      <c r="D3214" s="7"/>
      <c r="E3214" s="10"/>
      <c r="F3214" s="10"/>
      <c r="G3214" s="10"/>
      <c r="H3214" s="10"/>
      <c r="I3214" s="10"/>
      <c r="J3214" s="10"/>
      <c r="K3214" s="11"/>
      <c r="L3214" s="11"/>
      <c r="M3214" s="12"/>
      <c r="N3214" s="12"/>
      <c r="O3214" s="12"/>
      <c r="P3214" s="12"/>
      <c r="Q3214" s="12"/>
      <c r="R3214" s="12"/>
      <c r="S3214" s="12"/>
      <c r="T3214" s="12"/>
      <c r="U3214" s="12"/>
      <c r="V3214" s="12"/>
      <c r="W3214" s="12"/>
      <c r="X3214" s="12"/>
      <c r="Y3214" s="12"/>
      <c r="Z3214" s="12"/>
      <c r="AA3214" s="12"/>
      <c r="AB3214" s="12"/>
      <c r="AC3214" s="12"/>
      <c r="AD3214" s="12"/>
      <c r="AE3214" s="12"/>
      <c r="AF3214" s="12"/>
      <c r="AG3214" s="12"/>
      <c r="AH3214" s="12"/>
      <c r="AI3214" s="12"/>
      <c r="AJ3214" s="12"/>
      <c r="AK3214" s="12"/>
      <c r="AL3214" s="12"/>
      <c r="AM3214" s="12"/>
      <c r="AN3214" s="12"/>
      <c r="AO3214" s="12"/>
      <c r="AP3214" s="12"/>
      <c r="AQ3214" s="12"/>
      <c r="AR3214" s="12"/>
      <c r="AS3214" s="12"/>
      <c r="AT3214" s="12"/>
      <c r="AU3214" s="12"/>
      <c r="AV3214" s="12"/>
      <c r="AW3214" s="12"/>
      <c r="AX3214" s="12"/>
      <c r="AY3214" s="12"/>
      <c r="AZ3214" s="12"/>
      <c r="BA3214" s="12"/>
      <c r="BB3214" s="12"/>
      <c r="BC3214" s="12"/>
      <c r="BD3214" s="12"/>
      <c r="BE3214" s="12"/>
      <c r="BF3214" s="12"/>
      <c r="BG3214" s="12"/>
      <c r="BH3214" s="12"/>
      <c r="BI3214" s="12"/>
      <c r="BJ3214" s="13"/>
      <c r="BK3214" s="13"/>
      <c r="BL3214" s="13"/>
      <c r="BM3214" s="13"/>
      <c r="BN3214" s="13"/>
    </row>
    <row r="3215" spans="4:66" x14ac:dyDescent="0.25">
      <c r="D3215" s="7"/>
      <c r="E3215" s="10"/>
      <c r="F3215" s="10"/>
      <c r="G3215" s="10"/>
      <c r="H3215" s="10"/>
      <c r="I3215" s="10"/>
      <c r="J3215" s="10"/>
      <c r="K3215" s="11"/>
      <c r="L3215" s="11"/>
      <c r="M3215" s="12"/>
      <c r="N3215" s="12"/>
      <c r="O3215" s="12"/>
      <c r="P3215" s="12"/>
      <c r="Q3215" s="12"/>
      <c r="R3215" s="12"/>
      <c r="S3215" s="12"/>
      <c r="T3215" s="12"/>
      <c r="U3215" s="12"/>
      <c r="V3215" s="12"/>
      <c r="W3215" s="12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2"/>
      <c r="AS3215" s="12"/>
      <c r="AT3215" s="12"/>
      <c r="AU3215" s="12"/>
      <c r="AV3215" s="12"/>
      <c r="AW3215" s="12"/>
      <c r="AX3215" s="12"/>
      <c r="AY3215" s="12"/>
      <c r="AZ3215" s="12"/>
      <c r="BA3215" s="12"/>
      <c r="BB3215" s="12"/>
      <c r="BC3215" s="12"/>
      <c r="BD3215" s="12"/>
      <c r="BE3215" s="12"/>
      <c r="BF3215" s="12"/>
      <c r="BG3215" s="12"/>
      <c r="BH3215" s="12"/>
      <c r="BI3215" s="12"/>
      <c r="BJ3215" s="13"/>
      <c r="BK3215" s="13"/>
      <c r="BL3215" s="13"/>
      <c r="BM3215" s="13"/>
      <c r="BN3215" s="13"/>
    </row>
    <row r="3216" spans="4:66" x14ac:dyDescent="0.25">
      <c r="D3216" s="7"/>
      <c r="E3216" s="10"/>
      <c r="F3216" s="10"/>
      <c r="G3216" s="10"/>
      <c r="H3216" s="10"/>
      <c r="I3216" s="10"/>
      <c r="J3216" s="10"/>
      <c r="K3216" s="11"/>
      <c r="L3216" s="11"/>
      <c r="M3216" s="12"/>
      <c r="N3216" s="12"/>
      <c r="O3216" s="12"/>
      <c r="P3216" s="12"/>
      <c r="Q3216" s="12"/>
      <c r="R3216" s="12"/>
      <c r="S3216" s="12"/>
      <c r="T3216" s="12"/>
      <c r="U3216" s="12"/>
      <c r="V3216" s="12"/>
      <c r="W3216" s="12"/>
      <c r="X3216" s="12"/>
      <c r="Y3216" s="12"/>
      <c r="Z3216" s="12"/>
      <c r="AA3216" s="12"/>
      <c r="AB3216" s="12"/>
      <c r="AC3216" s="12"/>
      <c r="AD3216" s="12"/>
      <c r="AE3216" s="12"/>
      <c r="AF3216" s="12"/>
      <c r="AG3216" s="12"/>
      <c r="AH3216" s="12"/>
      <c r="AI3216" s="12"/>
      <c r="AJ3216" s="12"/>
      <c r="AK3216" s="12"/>
      <c r="AL3216" s="12"/>
      <c r="AM3216" s="12"/>
      <c r="AN3216" s="12"/>
      <c r="AO3216" s="12"/>
      <c r="AP3216" s="12"/>
      <c r="AQ3216" s="12"/>
      <c r="AR3216" s="12"/>
      <c r="AS3216" s="12"/>
      <c r="AT3216" s="12"/>
      <c r="AU3216" s="12"/>
      <c r="AV3216" s="12"/>
      <c r="AW3216" s="12"/>
      <c r="AX3216" s="12"/>
      <c r="AY3216" s="12"/>
      <c r="AZ3216" s="12"/>
      <c r="BA3216" s="12"/>
      <c r="BB3216" s="12"/>
      <c r="BC3216" s="12"/>
      <c r="BD3216" s="12"/>
      <c r="BE3216" s="12"/>
      <c r="BF3216" s="12"/>
      <c r="BG3216" s="12"/>
      <c r="BH3216" s="12"/>
      <c r="BI3216" s="12"/>
      <c r="BJ3216" s="13"/>
      <c r="BK3216" s="13"/>
      <c r="BL3216" s="13"/>
      <c r="BM3216" s="13"/>
      <c r="BN3216" s="13"/>
    </row>
    <row r="3217" spans="4:66" x14ac:dyDescent="0.25">
      <c r="D3217" s="7"/>
      <c r="E3217" s="10"/>
      <c r="F3217" s="10"/>
      <c r="G3217" s="10"/>
      <c r="H3217" s="10"/>
      <c r="I3217" s="10"/>
      <c r="J3217" s="10"/>
      <c r="K3217" s="11"/>
      <c r="L3217" s="11"/>
      <c r="M3217" s="12"/>
      <c r="N3217" s="12"/>
      <c r="O3217" s="12"/>
      <c r="P3217" s="12"/>
      <c r="Q3217" s="12"/>
      <c r="R3217" s="12"/>
      <c r="S3217" s="12"/>
      <c r="T3217" s="12"/>
      <c r="U3217" s="12"/>
      <c r="V3217" s="12"/>
      <c r="W3217" s="12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2"/>
      <c r="AS3217" s="12"/>
      <c r="AT3217" s="12"/>
      <c r="AU3217" s="12"/>
      <c r="AV3217" s="12"/>
      <c r="AW3217" s="12"/>
      <c r="AX3217" s="12"/>
      <c r="AY3217" s="12"/>
      <c r="AZ3217" s="12"/>
      <c r="BA3217" s="12"/>
      <c r="BB3217" s="12"/>
      <c r="BC3217" s="12"/>
      <c r="BD3217" s="12"/>
      <c r="BE3217" s="12"/>
      <c r="BF3217" s="12"/>
      <c r="BG3217" s="12"/>
      <c r="BH3217" s="12"/>
      <c r="BI3217" s="12"/>
      <c r="BJ3217" s="13"/>
      <c r="BK3217" s="13"/>
      <c r="BL3217" s="13"/>
      <c r="BM3217" s="13"/>
      <c r="BN3217" s="13"/>
    </row>
    <row r="3218" spans="4:66" x14ac:dyDescent="0.25">
      <c r="D3218" s="7"/>
      <c r="E3218" s="10"/>
      <c r="F3218" s="10"/>
      <c r="G3218" s="10"/>
      <c r="H3218" s="10"/>
      <c r="I3218" s="10"/>
      <c r="J3218" s="10"/>
      <c r="K3218" s="11"/>
      <c r="L3218" s="11"/>
      <c r="M3218" s="12"/>
      <c r="N3218" s="12"/>
      <c r="O3218" s="12"/>
      <c r="P3218" s="12"/>
      <c r="Q3218" s="12"/>
      <c r="R3218" s="12"/>
      <c r="S3218" s="12"/>
      <c r="T3218" s="12"/>
      <c r="U3218" s="12"/>
      <c r="V3218" s="12"/>
      <c r="W3218" s="12"/>
      <c r="X3218" s="12"/>
      <c r="Y3218" s="12"/>
      <c r="Z3218" s="12"/>
      <c r="AA3218" s="12"/>
      <c r="AB3218" s="12"/>
      <c r="AC3218" s="12"/>
      <c r="AD3218" s="12"/>
      <c r="AE3218" s="12"/>
      <c r="AF3218" s="12"/>
      <c r="AG3218" s="12"/>
      <c r="AH3218" s="12"/>
      <c r="AI3218" s="12"/>
      <c r="AJ3218" s="12"/>
      <c r="AK3218" s="12"/>
      <c r="AL3218" s="12"/>
      <c r="AM3218" s="12"/>
      <c r="AN3218" s="12"/>
      <c r="AO3218" s="12"/>
      <c r="AP3218" s="12"/>
      <c r="AQ3218" s="12"/>
      <c r="AR3218" s="12"/>
      <c r="AS3218" s="12"/>
      <c r="AT3218" s="12"/>
      <c r="AU3218" s="12"/>
      <c r="AV3218" s="12"/>
      <c r="AW3218" s="12"/>
      <c r="AX3218" s="12"/>
      <c r="AY3218" s="12"/>
      <c r="AZ3218" s="12"/>
      <c r="BA3218" s="12"/>
      <c r="BB3218" s="12"/>
      <c r="BC3218" s="12"/>
      <c r="BD3218" s="12"/>
      <c r="BE3218" s="12"/>
      <c r="BF3218" s="12"/>
      <c r="BG3218" s="12"/>
      <c r="BH3218" s="12"/>
      <c r="BI3218" s="12"/>
      <c r="BJ3218" s="13"/>
      <c r="BK3218" s="13"/>
      <c r="BL3218" s="13"/>
      <c r="BM3218" s="13"/>
      <c r="BN3218" s="13"/>
    </row>
    <row r="3219" spans="4:66" x14ac:dyDescent="0.25">
      <c r="D3219" s="7"/>
      <c r="E3219" s="10"/>
      <c r="F3219" s="10"/>
      <c r="G3219" s="10"/>
      <c r="H3219" s="10"/>
      <c r="I3219" s="10"/>
      <c r="J3219" s="10"/>
      <c r="K3219" s="11"/>
      <c r="L3219" s="11"/>
      <c r="M3219" s="12"/>
      <c r="N3219" s="12"/>
      <c r="O3219" s="12"/>
      <c r="P3219" s="12"/>
      <c r="Q3219" s="12"/>
      <c r="R3219" s="12"/>
      <c r="S3219" s="12"/>
      <c r="T3219" s="12"/>
      <c r="U3219" s="12"/>
      <c r="V3219" s="12"/>
      <c r="W3219" s="12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2"/>
      <c r="AS3219" s="12"/>
      <c r="AT3219" s="12"/>
      <c r="AU3219" s="12"/>
      <c r="AV3219" s="12"/>
      <c r="AW3219" s="12"/>
      <c r="AX3219" s="12"/>
      <c r="AY3219" s="12"/>
      <c r="AZ3219" s="12"/>
      <c r="BA3219" s="12"/>
      <c r="BB3219" s="12"/>
      <c r="BC3219" s="12"/>
      <c r="BD3219" s="12"/>
      <c r="BE3219" s="12"/>
      <c r="BF3219" s="12"/>
      <c r="BG3219" s="12"/>
      <c r="BH3219" s="12"/>
      <c r="BI3219" s="12"/>
      <c r="BJ3219" s="13"/>
      <c r="BK3219" s="13"/>
      <c r="BL3219" s="13"/>
      <c r="BM3219" s="13"/>
      <c r="BN3219" s="13"/>
    </row>
    <row r="3220" spans="4:66" x14ac:dyDescent="0.25">
      <c r="D3220" s="7"/>
      <c r="E3220" s="10"/>
      <c r="F3220" s="10"/>
      <c r="G3220" s="10"/>
      <c r="H3220" s="10"/>
      <c r="I3220" s="10"/>
      <c r="J3220" s="10"/>
      <c r="K3220" s="11"/>
      <c r="L3220" s="11"/>
      <c r="M3220" s="12"/>
      <c r="N3220" s="12"/>
      <c r="O3220" s="12"/>
      <c r="P3220" s="12"/>
      <c r="Q3220" s="12"/>
      <c r="R3220" s="12"/>
      <c r="S3220" s="12"/>
      <c r="T3220" s="12"/>
      <c r="U3220" s="12"/>
      <c r="V3220" s="12"/>
      <c r="W3220" s="12"/>
      <c r="X3220" s="12"/>
      <c r="Y3220" s="12"/>
      <c r="Z3220" s="12"/>
      <c r="AA3220" s="12"/>
      <c r="AB3220" s="12"/>
      <c r="AC3220" s="12"/>
      <c r="AD3220" s="12"/>
      <c r="AE3220" s="12"/>
      <c r="AF3220" s="12"/>
      <c r="AG3220" s="12"/>
      <c r="AH3220" s="12"/>
      <c r="AI3220" s="12"/>
      <c r="AJ3220" s="12"/>
      <c r="AK3220" s="12"/>
      <c r="AL3220" s="12"/>
      <c r="AM3220" s="12"/>
      <c r="AN3220" s="12"/>
      <c r="AO3220" s="12"/>
      <c r="AP3220" s="12"/>
      <c r="AQ3220" s="12"/>
      <c r="AR3220" s="12"/>
      <c r="AS3220" s="12"/>
      <c r="AT3220" s="12"/>
      <c r="AU3220" s="12"/>
      <c r="AV3220" s="12"/>
      <c r="AW3220" s="12"/>
      <c r="AX3220" s="12"/>
      <c r="AY3220" s="12"/>
      <c r="AZ3220" s="12"/>
      <c r="BA3220" s="12"/>
      <c r="BB3220" s="12"/>
      <c r="BC3220" s="12"/>
      <c r="BD3220" s="12"/>
      <c r="BE3220" s="12"/>
      <c r="BF3220" s="12"/>
      <c r="BG3220" s="12"/>
      <c r="BH3220" s="12"/>
      <c r="BI3220" s="12"/>
      <c r="BJ3220" s="13"/>
      <c r="BK3220" s="13"/>
      <c r="BL3220" s="13"/>
      <c r="BM3220" s="13"/>
      <c r="BN3220" s="13"/>
    </row>
    <row r="3221" spans="4:66" x14ac:dyDescent="0.25">
      <c r="D3221" s="7"/>
      <c r="E3221" s="10"/>
      <c r="F3221" s="10"/>
      <c r="G3221" s="10"/>
      <c r="H3221" s="10"/>
      <c r="I3221" s="10"/>
      <c r="J3221" s="10"/>
      <c r="K3221" s="11"/>
      <c r="L3221" s="11"/>
      <c r="M3221" s="12"/>
      <c r="N3221" s="12"/>
      <c r="O3221" s="12"/>
      <c r="P3221" s="12"/>
      <c r="Q3221" s="12"/>
      <c r="R3221" s="12"/>
      <c r="S3221" s="12"/>
      <c r="T3221" s="12"/>
      <c r="U3221" s="12"/>
      <c r="V3221" s="12"/>
      <c r="W3221" s="12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2"/>
      <c r="AS3221" s="12"/>
      <c r="AT3221" s="12"/>
      <c r="AU3221" s="12"/>
      <c r="AV3221" s="12"/>
      <c r="AW3221" s="12"/>
      <c r="AX3221" s="12"/>
      <c r="AY3221" s="12"/>
      <c r="AZ3221" s="12"/>
      <c r="BA3221" s="12"/>
      <c r="BB3221" s="12"/>
      <c r="BC3221" s="12"/>
      <c r="BD3221" s="12"/>
      <c r="BE3221" s="12"/>
      <c r="BF3221" s="12"/>
      <c r="BG3221" s="12"/>
      <c r="BH3221" s="12"/>
      <c r="BI3221" s="12"/>
      <c r="BJ3221" s="13"/>
      <c r="BK3221" s="13"/>
      <c r="BL3221" s="13"/>
      <c r="BM3221" s="13"/>
      <c r="BN3221" s="13"/>
    </row>
    <row r="3222" spans="4:66" x14ac:dyDescent="0.25">
      <c r="D3222" s="7"/>
      <c r="E3222" s="10"/>
      <c r="F3222" s="10"/>
      <c r="G3222" s="10"/>
      <c r="H3222" s="10"/>
      <c r="I3222" s="10"/>
      <c r="J3222" s="10"/>
      <c r="K3222" s="11"/>
      <c r="L3222" s="11"/>
      <c r="M3222" s="12"/>
      <c r="N3222" s="12"/>
      <c r="O3222" s="12"/>
      <c r="P3222" s="12"/>
      <c r="Q3222" s="12"/>
      <c r="R3222" s="12"/>
      <c r="S3222" s="12"/>
      <c r="T3222" s="12"/>
      <c r="U3222" s="12"/>
      <c r="V3222" s="12"/>
      <c r="W3222" s="12"/>
      <c r="X3222" s="12"/>
      <c r="Y3222" s="12"/>
      <c r="Z3222" s="12"/>
      <c r="AA3222" s="12"/>
      <c r="AB3222" s="12"/>
      <c r="AC3222" s="12"/>
      <c r="AD3222" s="12"/>
      <c r="AE3222" s="12"/>
      <c r="AF3222" s="12"/>
      <c r="AG3222" s="12"/>
      <c r="AH3222" s="12"/>
      <c r="AI3222" s="12"/>
      <c r="AJ3222" s="12"/>
      <c r="AK3222" s="12"/>
      <c r="AL3222" s="12"/>
      <c r="AM3222" s="12"/>
      <c r="AN3222" s="12"/>
      <c r="AO3222" s="12"/>
      <c r="AP3222" s="12"/>
      <c r="AQ3222" s="12"/>
      <c r="AR3222" s="12"/>
      <c r="AS3222" s="12"/>
      <c r="AT3222" s="12"/>
      <c r="AU3222" s="12"/>
      <c r="AV3222" s="12"/>
      <c r="AW3222" s="12"/>
      <c r="AX3222" s="12"/>
      <c r="AY3222" s="12"/>
      <c r="AZ3222" s="12"/>
      <c r="BA3222" s="12"/>
      <c r="BB3222" s="12"/>
      <c r="BC3222" s="12"/>
      <c r="BD3222" s="12"/>
      <c r="BE3222" s="12"/>
      <c r="BF3222" s="12"/>
      <c r="BG3222" s="12"/>
      <c r="BH3222" s="12"/>
      <c r="BI3222" s="12"/>
      <c r="BJ3222" s="13"/>
      <c r="BK3222" s="13"/>
      <c r="BL3222" s="13"/>
      <c r="BM3222" s="13"/>
      <c r="BN3222" s="13"/>
    </row>
    <row r="3223" spans="4:66" x14ac:dyDescent="0.25">
      <c r="D3223" s="7"/>
      <c r="E3223" s="10"/>
      <c r="F3223" s="10"/>
      <c r="G3223" s="10"/>
      <c r="H3223" s="10"/>
      <c r="I3223" s="10"/>
      <c r="J3223" s="10"/>
      <c r="K3223" s="11"/>
      <c r="L3223" s="11"/>
      <c r="M3223" s="12"/>
      <c r="N3223" s="12"/>
      <c r="O3223" s="12"/>
      <c r="P3223" s="12"/>
      <c r="Q3223" s="12"/>
      <c r="R3223" s="12"/>
      <c r="S3223" s="12"/>
      <c r="T3223" s="12"/>
      <c r="U3223" s="12"/>
      <c r="V3223" s="12"/>
      <c r="W3223" s="12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2"/>
      <c r="AS3223" s="12"/>
      <c r="AT3223" s="12"/>
      <c r="AU3223" s="12"/>
      <c r="AV3223" s="12"/>
      <c r="AW3223" s="12"/>
      <c r="AX3223" s="12"/>
      <c r="AY3223" s="12"/>
      <c r="AZ3223" s="12"/>
      <c r="BA3223" s="12"/>
      <c r="BB3223" s="12"/>
      <c r="BC3223" s="12"/>
      <c r="BD3223" s="12"/>
      <c r="BE3223" s="12"/>
      <c r="BF3223" s="12"/>
      <c r="BG3223" s="12"/>
      <c r="BH3223" s="12"/>
      <c r="BI3223" s="12"/>
      <c r="BJ3223" s="13"/>
      <c r="BK3223" s="13"/>
      <c r="BL3223" s="13"/>
      <c r="BM3223" s="13"/>
      <c r="BN3223" s="13"/>
    </row>
    <row r="3224" spans="4:66" x14ac:dyDescent="0.25">
      <c r="D3224" s="7"/>
      <c r="E3224" s="10"/>
      <c r="F3224" s="10"/>
      <c r="G3224" s="10"/>
      <c r="H3224" s="10"/>
      <c r="I3224" s="10"/>
      <c r="J3224" s="10"/>
      <c r="K3224" s="11"/>
      <c r="L3224" s="11"/>
      <c r="M3224" s="12"/>
      <c r="N3224" s="12"/>
      <c r="O3224" s="12"/>
      <c r="P3224" s="12"/>
      <c r="Q3224" s="12"/>
      <c r="R3224" s="12"/>
      <c r="S3224" s="12"/>
      <c r="T3224" s="12"/>
      <c r="U3224" s="12"/>
      <c r="V3224" s="12"/>
      <c r="W3224" s="12"/>
      <c r="X3224" s="12"/>
      <c r="Y3224" s="12"/>
      <c r="Z3224" s="12"/>
      <c r="AA3224" s="12"/>
      <c r="AB3224" s="12"/>
      <c r="AC3224" s="12"/>
      <c r="AD3224" s="12"/>
      <c r="AE3224" s="12"/>
      <c r="AF3224" s="12"/>
      <c r="AG3224" s="12"/>
      <c r="AH3224" s="12"/>
      <c r="AI3224" s="12"/>
      <c r="AJ3224" s="12"/>
      <c r="AK3224" s="12"/>
      <c r="AL3224" s="12"/>
      <c r="AM3224" s="12"/>
      <c r="AN3224" s="12"/>
      <c r="AO3224" s="12"/>
      <c r="AP3224" s="12"/>
      <c r="AQ3224" s="12"/>
      <c r="AR3224" s="12"/>
      <c r="AS3224" s="12"/>
      <c r="AT3224" s="12"/>
      <c r="AU3224" s="12"/>
      <c r="AV3224" s="12"/>
      <c r="AW3224" s="12"/>
      <c r="AX3224" s="12"/>
      <c r="AY3224" s="12"/>
      <c r="AZ3224" s="12"/>
      <c r="BA3224" s="12"/>
      <c r="BB3224" s="12"/>
      <c r="BC3224" s="12"/>
      <c r="BD3224" s="12"/>
      <c r="BE3224" s="12"/>
      <c r="BF3224" s="12"/>
      <c r="BG3224" s="12"/>
      <c r="BH3224" s="12"/>
      <c r="BI3224" s="12"/>
      <c r="BJ3224" s="13"/>
      <c r="BK3224" s="13"/>
      <c r="BL3224" s="13"/>
      <c r="BM3224" s="13"/>
      <c r="BN3224" s="13"/>
    </row>
    <row r="3225" spans="4:66" x14ac:dyDescent="0.25">
      <c r="D3225" s="7"/>
      <c r="E3225" s="10"/>
      <c r="F3225" s="10"/>
      <c r="G3225" s="10"/>
      <c r="H3225" s="10"/>
      <c r="I3225" s="10"/>
      <c r="J3225" s="10"/>
      <c r="K3225" s="11"/>
      <c r="L3225" s="11"/>
      <c r="M3225" s="12"/>
      <c r="N3225" s="12"/>
      <c r="O3225" s="12"/>
      <c r="P3225" s="12"/>
      <c r="Q3225" s="12"/>
      <c r="R3225" s="12"/>
      <c r="S3225" s="12"/>
      <c r="T3225" s="12"/>
      <c r="U3225" s="12"/>
      <c r="V3225" s="12"/>
      <c r="W3225" s="12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2"/>
      <c r="AS3225" s="12"/>
      <c r="AT3225" s="12"/>
      <c r="AU3225" s="12"/>
      <c r="AV3225" s="12"/>
      <c r="AW3225" s="12"/>
      <c r="AX3225" s="12"/>
      <c r="AY3225" s="12"/>
      <c r="AZ3225" s="12"/>
      <c r="BA3225" s="12"/>
      <c r="BB3225" s="12"/>
      <c r="BC3225" s="12"/>
      <c r="BD3225" s="12"/>
      <c r="BE3225" s="12"/>
      <c r="BF3225" s="12"/>
      <c r="BG3225" s="12"/>
      <c r="BH3225" s="12"/>
      <c r="BI3225" s="12"/>
      <c r="BJ3225" s="13"/>
      <c r="BK3225" s="13"/>
      <c r="BL3225" s="13"/>
      <c r="BM3225" s="13"/>
      <c r="BN3225" s="13"/>
    </row>
    <row r="3226" spans="4:66" x14ac:dyDescent="0.25">
      <c r="D3226" s="7"/>
      <c r="E3226" s="10"/>
      <c r="F3226" s="10"/>
      <c r="G3226" s="10"/>
      <c r="H3226" s="10"/>
      <c r="I3226" s="10"/>
      <c r="J3226" s="10"/>
      <c r="K3226" s="11"/>
      <c r="L3226" s="11"/>
      <c r="M3226" s="12"/>
      <c r="N3226" s="12"/>
      <c r="O3226" s="12"/>
      <c r="P3226" s="12"/>
      <c r="Q3226" s="12"/>
      <c r="R3226" s="12"/>
      <c r="S3226" s="12"/>
      <c r="T3226" s="12"/>
      <c r="U3226" s="12"/>
      <c r="V3226" s="12"/>
      <c r="W3226" s="12"/>
      <c r="X3226" s="12"/>
      <c r="Y3226" s="12"/>
      <c r="Z3226" s="12"/>
      <c r="AA3226" s="12"/>
      <c r="AB3226" s="12"/>
      <c r="AC3226" s="12"/>
      <c r="AD3226" s="12"/>
      <c r="AE3226" s="12"/>
      <c r="AF3226" s="12"/>
      <c r="AG3226" s="12"/>
      <c r="AH3226" s="12"/>
      <c r="AI3226" s="12"/>
      <c r="AJ3226" s="12"/>
      <c r="AK3226" s="12"/>
      <c r="AL3226" s="12"/>
      <c r="AM3226" s="12"/>
      <c r="AN3226" s="12"/>
      <c r="AO3226" s="12"/>
      <c r="AP3226" s="12"/>
      <c r="AQ3226" s="12"/>
      <c r="AR3226" s="12"/>
      <c r="AS3226" s="12"/>
      <c r="AT3226" s="12"/>
      <c r="AU3226" s="12"/>
      <c r="AV3226" s="12"/>
      <c r="AW3226" s="12"/>
      <c r="AX3226" s="12"/>
      <c r="AY3226" s="12"/>
      <c r="AZ3226" s="12"/>
      <c r="BA3226" s="12"/>
      <c r="BB3226" s="12"/>
      <c r="BC3226" s="12"/>
      <c r="BD3226" s="12"/>
      <c r="BE3226" s="12"/>
      <c r="BF3226" s="12"/>
      <c r="BG3226" s="12"/>
      <c r="BH3226" s="12"/>
      <c r="BI3226" s="12"/>
      <c r="BJ3226" s="13"/>
      <c r="BK3226" s="13"/>
      <c r="BL3226" s="13"/>
      <c r="BM3226" s="13"/>
      <c r="BN3226" s="13"/>
    </row>
    <row r="3227" spans="4:66" x14ac:dyDescent="0.25">
      <c r="D3227" s="7"/>
      <c r="E3227" s="10"/>
      <c r="F3227" s="10"/>
      <c r="G3227" s="10"/>
      <c r="H3227" s="10"/>
      <c r="I3227" s="10"/>
      <c r="J3227" s="10"/>
      <c r="K3227" s="11"/>
      <c r="L3227" s="11"/>
      <c r="M3227" s="12"/>
      <c r="N3227" s="12"/>
      <c r="O3227" s="12"/>
      <c r="P3227" s="12"/>
      <c r="Q3227" s="12"/>
      <c r="R3227" s="12"/>
      <c r="S3227" s="12"/>
      <c r="T3227" s="12"/>
      <c r="U3227" s="12"/>
      <c r="V3227" s="12"/>
      <c r="W3227" s="12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2"/>
      <c r="AS3227" s="12"/>
      <c r="AT3227" s="12"/>
      <c r="AU3227" s="12"/>
      <c r="AV3227" s="12"/>
      <c r="AW3227" s="12"/>
      <c r="AX3227" s="12"/>
      <c r="AY3227" s="12"/>
      <c r="AZ3227" s="12"/>
      <c r="BA3227" s="12"/>
      <c r="BB3227" s="12"/>
      <c r="BC3227" s="12"/>
      <c r="BD3227" s="12"/>
      <c r="BE3227" s="12"/>
      <c r="BF3227" s="12"/>
      <c r="BG3227" s="12"/>
      <c r="BH3227" s="12"/>
      <c r="BI3227" s="12"/>
      <c r="BJ3227" s="13"/>
      <c r="BK3227" s="13"/>
      <c r="BL3227" s="13"/>
      <c r="BM3227" s="13"/>
      <c r="BN3227" s="13"/>
    </row>
    <row r="3228" spans="4:66" x14ac:dyDescent="0.25">
      <c r="D3228" s="7"/>
      <c r="E3228" s="10"/>
      <c r="F3228" s="10"/>
      <c r="G3228" s="10"/>
      <c r="H3228" s="10"/>
      <c r="I3228" s="10"/>
      <c r="J3228" s="10"/>
      <c r="K3228" s="11"/>
      <c r="L3228" s="11"/>
      <c r="M3228" s="12"/>
      <c r="N3228" s="12"/>
      <c r="O3228" s="12"/>
      <c r="P3228" s="12"/>
      <c r="Q3228" s="12"/>
      <c r="R3228" s="12"/>
      <c r="S3228" s="12"/>
      <c r="T3228" s="12"/>
      <c r="U3228" s="12"/>
      <c r="V3228" s="12"/>
      <c r="W3228" s="12"/>
      <c r="X3228" s="12"/>
      <c r="Y3228" s="12"/>
      <c r="Z3228" s="12"/>
      <c r="AA3228" s="12"/>
      <c r="AB3228" s="12"/>
      <c r="AC3228" s="12"/>
      <c r="AD3228" s="12"/>
      <c r="AE3228" s="12"/>
      <c r="AF3228" s="12"/>
      <c r="AG3228" s="12"/>
      <c r="AH3228" s="12"/>
      <c r="AI3228" s="12"/>
      <c r="AJ3228" s="12"/>
      <c r="AK3228" s="12"/>
      <c r="AL3228" s="12"/>
      <c r="AM3228" s="12"/>
      <c r="AN3228" s="12"/>
      <c r="AO3228" s="12"/>
      <c r="AP3228" s="12"/>
      <c r="AQ3228" s="12"/>
      <c r="AR3228" s="12"/>
      <c r="AS3228" s="12"/>
      <c r="AT3228" s="12"/>
      <c r="AU3228" s="12"/>
      <c r="AV3228" s="12"/>
      <c r="AW3228" s="12"/>
      <c r="AX3228" s="12"/>
      <c r="AY3228" s="12"/>
      <c r="AZ3228" s="12"/>
      <c r="BA3228" s="12"/>
      <c r="BB3228" s="12"/>
      <c r="BC3228" s="12"/>
      <c r="BD3228" s="12"/>
      <c r="BE3228" s="12"/>
      <c r="BF3228" s="12"/>
      <c r="BG3228" s="12"/>
      <c r="BH3228" s="12"/>
      <c r="BI3228" s="12"/>
      <c r="BJ3228" s="13"/>
      <c r="BK3228" s="13"/>
      <c r="BL3228" s="13"/>
      <c r="BM3228" s="13"/>
      <c r="BN3228" s="13"/>
    </row>
    <row r="3229" spans="4:66" x14ac:dyDescent="0.25">
      <c r="D3229" s="7"/>
      <c r="E3229" s="10"/>
      <c r="F3229" s="10"/>
      <c r="G3229" s="10"/>
      <c r="H3229" s="10"/>
      <c r="I3229" s="10"/>
      <c r="J3229" s="10"/>
      <c r="K3229" s="11"/>
      <c r="L3229" s="11"/>
      <c r="M3229" s="12"/>
      <c r="N3229" s="12"/>
      <c r="O3229" s="12"/>
      <c r="P3229" s="12"/>
      <c r="Q3229" s="12"/>
      <c r="R3229" s="12"/>
      <c r="S3229" s="12"/>
      <c r="T3229" s="12"/>
      <c r="U3229" s="12"/>
      <c r="V3229" s="12"/>
      <c r="W3229" s="12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2"/>
      <c r="AS3229" s="12"/>
      <c r="AT3229" s="12"/>
      <c r="AU3229" s="12"/>
      <c r="AV3229" s="12"/>
      <c r="AW3229" s="12"/>
      <c r="AX3229" s="12"/>
      <c r="AY3229" s="12"/>
      <c r="AZ3229" s="12"/>
      <c r="BA3229" s="12"/>
      <c r="BB3229" s="12"/>
      <c r="BC3229" s="12"/>
      <c r="BD3229" s="12"/>
      <c r="BE3229" s="12"/>
      <c r="BF3229" s="12"/>
      <c r="BG3229" s="12"/>
      <c r="BH3229" s="12"/>
      <c r="BI3229" s="12"/>
      <c r="BJ3229" s="13"/>
      <c r="BK3229" s="13"/>
      <c r="BL3229" s="13"/>
      <c r="BM3229" s="13"/>
      <c r="BN3229" s="13"/>
    </row>
    <row r="3230" spans="4:66" x14ac:dyDescent="0.25">
      <c r="D3230" s="7"/>
      <c r="E3230" s="10"/>
      <c r="F3230" s="10"/>
      <c r="G3230" s="10"/>
      <c r="H3230" s="10"/>
      <c r="I3230" s="10"/>
      <c r="J3230" s="10"/>
      <c r="K3230" s="11"/>
      <c r="L3230" s="11"/>
      <c r="M3230" s="12"/>
      <c r="N3230" s="12"/>
      <c r="O3230" s="12"/>
      <c r="P3230" s="12"/>
      <c r="Q3230" s="12"/>
      <c r="R3230" s="12"/>
      <c r="S3230" s="12"/>
      <c r="T3230" s="12"/>
      <c r="U3230" s="12"/>
      <c r="V3230" s="12"/>
      <c r="W3230" s="12"/>
      <c r="X3230" s="12"/>
      <c r="Y3230" s="12"/>
      <c r="Z3230" s="12"/>
      <c r="AA3230" s="12"/>
      <c r="AB3230" s="12"/>
      <c r="AC3230" s="12"/>
      <c r="AD3230" s="12"/>
      <c r="AE3230" s="12"/>
      <c r="AF3230" s="12"/>
      <c r="AG3230" s="12"/>
      <c r="AH3230" s="12"/>
      <c r="AI3230" s="12"/>
      <c r="AJ3230" s="12"/>
      <c r="AK3230" s="12"/>
      <c r="AL3230" s="12"/>
      <c r="AM3230" s="12"/>
      <c r="AN3230" s="12"/>
      <c r="AO3230" s="12"/>
      <c r="AP3230" s="12"/>
      <c r="AQ3230" s="12"/>
      <c r="AR3230" s="12"/>
      <c r="AS3230" s="12"/>
      <c r="AT3230" s="12"/>
      <c r="AU3230" s="12"/>
      <c r="AV3230" s="12"/>
      <c r="AW3230" s="12"/>
      <c r="AX3230" s="12"/>
      <c r="AY3230" s="12"/>
      <c r="AZ3230" s="12"/>
      <c r="BA3230" s="12"/>
      <c r="BB3230" s="12"/>
      <c r="BC3230" s="12"/>
      <c r="BD3230" s="12"/>
      <c r="BE3230" s="12"/>
      <c r="BF3230" s="12"/>
      <c r="BG3230" s="12"/>
      <c r="BH3230" s="12"/>
      <c r="BI3230" s="12"/>
      <c r="BJ3230" s="13"/>
      <c r="BK3230" s="13"/>
      <c r="BL3230" s="13"/>
      <c r="BM3230" s="13"/>
      <c r="BN3230" s="13"/>
    </row>
    <row r="3231" spans="4:66" x14ac:dyDescent="0.25">
      <c r="D3231" s="7"/>
      <c r="E3231" s="10"/>
      <c r="F3231" s="10"/>
      <c r="G3231" s="10"/>
      <c r="H3231" s="10"/>
      <c r="I3231" s="10"/>
      <c r="J3231" s="10"/>
      <c r="K3231" s="11"/>
      <c r="L3231" s="11"/>
      <c r="M3231" s="12"/>
      <c r="N3231" s="12"/>
      <c r="O3231" s="12"/>
      <c r="P3231" s="12"/>
      <c r="Q3231" s="12"/>
      <c r="R3231" s="12"/>
      <c r="S3231" s="12"/>
      <c r="T3231" s="12"/>
      <c r="U3231" s="12"/>
      <c r="V3231" s="12"/>
      <c r="W3231" s="12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2"/>
      <c r="AS3231" s="12"/>
      <c r="AT3231" s="12"/>
      <c r="AU3231" s="12"/>
      <c r="AV3231" s="12"/>
      <c r="AW3231" s="12"/>
      <c r="AX3231" s="12"/>
      <c r="AY3231" s="12"/>
      <c r="AZ3231" s="12"/>
      <c r="BA3231" s="12"/>
      <c r="BB3231" s="12"/>
      <c r="BC3231" s="12"/>
      <c r="BD3231" s="12"/>
      <c r="BE3231" s="12"/>
      <c r="BF3231" s="12"/>
      <c r="BG3231" s="12"/>
      <c r="BH3231" s="12"/>
      <c r="BI3231" s="12"/>
      <c r="BJ3231" s="13"/>
      <c r="BK3231" s="13"/>
      <c r="BL3231" s="13"/>
      <c r="BM3231" s="13"/>
      <c r="BN3231" s="13"/>
    </row>
    <row r="3232" spans="4:66" x14ac:dyDescent="0.25">
      <c r="D3232" s="7"/>
      <c r="E3232" s="10"/>
      <c r="F3232" s="10"/>
      <c r="G3232" s="10"/>
      <c r="H3232" s="10"/>
      <c r="I3232" s="10"/>
      <c r="J3232" s="10"/>
      <c r="K3232" s="11"/>
      <c r="L3232" s="11"/>
      <c r="M3232" s="12"/>
      <c r="N3232" s="12"/>
      <c r="O3232" s="12"/>
      <c r="P3232" s="12"/>
      <c r="Q3232" s="12"/>
      <c r="R3232" s="12"/>
      <c r="S3232" s="12"/>
      <c r="T3232" s="12"/>
      <c r="U3232" s="12"/>
      <c r="V3232" s="12"/>
      <c r="W3232" s="12"/>
      <c r="X3232" s="12"/>
      <c r="Y3232" s="12"/>
      <c r="Z3232" s="12"/>
      <c r="AA3232" s="12"/>
      <c r="AB3232" s="12"/>
      <c r="AC3232" s="12"/>
      <c r="AD3232" s="12"/>
      <c r="AE3232" s="12"/>
      <c r="AF3232" s="12"/>
      <c r="AG3232" s="12"/>
      <c r="AH3232" s="12"/>
      <c r="AI3232" s="12"/>
      <c r="AJ3232" s="12"/>
      <c r="AK3232" s="12"/>
      <c r="AL3232" s="12"/>
      <c r="AM3232" s="12"/>
      <c r="AN3232" s="12"/>
      <c r="AO3232" s="12"/>
      <c r="AP3232" s="12"/>
      <c r="AQ3232" s="12"/>
      <c r="AR3232" s="12"/>
      <c r="AS3232" s="12"/>
      <c r="AT3232" s="12"/>
      <c r="AU3232" s="12"/>
      <c r="AV3232" s="12"/>
      <c r="AW3232" s="12"/>
      <c r="AX3232" s="12"/>
      <c r="AY3232" s="12"/>
      <c r="AZ3232" s="12"/>
      <c r="BA3232" s="12"/>
      <c r="BB3232" s="12"/>
      <c r="BC3232" s="12"/>
      <c r="BD3232" s="12"/>
      <c r="BE3232" s="12"/>
      <c r="BF3232" s="12"/>
      <c r="BG3232" s="12"/>
      <c r="BH3232" s="12"/>
      <c r="BI3232" s="12"/>
      <c r="BJ3232" s="13"/>
      <c r="BK3232" s="13"/>
      <c r="BL3232" s="13"/>
      <c r="BM3232" s="13"/>
      <c r="BN3232" s="13"/>
    </row>
    <row r="3233" spans="4:66" x14ac:dyDescent="0.25">
      <c r="D3233" s="7"/>
      <c r="E3233" s="10"/>
      <c r="F3233" s="10"/>
      <c r="G3233" s="10"/>
      <c r="H3233" s="10"/>
      <c r="I3233" s="10"/>
      <c r="J3233" s="10"/>
      <c r="K3233" s="11"/>
      <c r="L3233" s="11"/>
      <c r="M3233" s="12"/>
      <c r="N3233" s="12"/>
      <c r="O3233" s="12"/>
      <c r="P3233" s="12"/>
      <c r="Q3233" s="12"/>
      <c r="R3233" s="12"/>
      <c r="S3233" s="12"/>
      <c r="T3233" s="12"/>
      <c r="U3233" s="12"/>
      <c r="V3233" s="12"/>
      <c r="W3233" s="12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2"/>
      <c r="AS3233" s="12"/>
      <c r="AT3233" s="12"/>
      <c r="AU3233" s="12"/>
      <c r="AV3233" s="12"/>
      <c r="AW3233" s="12"/>
      <c r="AX3233" s="12"/>
      <c r="AY3233" s="12"/>
      <c r="AZ3233" s="12"/>
      <c r="BA3233" s="12"/>
      <c r="BB3233" s="12"/>
      <c r="BC3233" s="12"/>
      <c r="BD3233" s="12"/>
      <c r="BE3233" s="12"/>
      <c r="BF3233" s="12"/>
      <c r="BG3233" s="12"/>
      <c r="BH3233" s="12"/>
      <c r="BI3233" s="12"/>
      <c r="BJ3233" s="13"/>
      <c r="BK3233" s="13"/>
      <c r="BL3233" s="13"/>
      <c r="BM3233" s="13"/>
      <c r="BN3233" s="13"/>
    </row>
    <row r="3234" spans="4:66" x14ac:dyDescent="0.25">
      <c r="D3234" s="7"/>
      <c r="E3234" s="10"/>
      <c r="F3234" s="10"/>
      <c r="G3234" s="10"/>
      <c r="H3234" s="10"/>
      <c r="I3234" s="10"/>
      <c r="J3234" s="10"/>
      <c r="K3234" s="11"/>
      <c r="L3234" s="11"/>
      <c r="M3234" s="12"/>
      <c r="N3234" s="12"/>
      <c r="O3234" s="12"/>
      <c r="P3234" s="12"/>
      <c r="Q3234" s="12"/>
      <c r="R3234" s="12"/>
      <c r="S3234" s="12"/>
      <c r="T3234" s="12"/>
      <c r="U3234" s="12"/>
      <c r="V3234" s="12"/>
      <c r="W3234" s="12"/>
      <c r="X3234" s="12"/>
      <c r="Y3234" s="12"/>
      <c r="Z3234" s="12"/>
      <c r="AA3234" s="12"/>
      <c r="AB3234" s="12"/>
      <c r="AC3234" s="12"/>
      <c r="AD3234" s="12"/>
      <c r="AE3234" s="12"/>
      <c r="AF3234" s="12"/>
      <c r="AG3234" s="12"/>
      <c r="AH3234" s="12"/>
      <c r="AI3234" s="12"/>
      <c r="AJ3234" s="12"/>
      <c r="AK3234" s="12"/>
      <c r="AL3234" s="12"/>
      <c r="AM3234" s="12"/>
      <c r="AN3234" s="12"/>
      <c r="AO3234" s="12"/>
      <c r="AP3234" s="12"/>
      <c r="AQ3234" s="12"/>
      <c r="AR3234" s="12"/>
      <c r="AS3234" s="12"/>
      <c r="AT3234" s="12"/>
      <c r="AU3234" s="12"/>
      <c r="AV3234" s="12"/>
      <c r="AW3234" s="12"/>
      <c r="AX3234" s="12"/>
      <c r="AY3234" s="12"/>
      <c r="AZ3234" s="12"/>
      <c r="BA3234" s="12"/>
      <c r="BB3234" s="12"/>
      <c r="BC3234" s="12"/>
      <c r="BD3234" s="12"/>
      <c r="BE3234" s="12"/>
      <c r="BF3234" s="12"/>
      <c r="BG3234" s="12"/>
      <c r="BH3234" s="12"/>
      <c r="BI3234" s="12"/>
      <c r="BJ3234" s="13"/>
      <c r="BK3234" s="13"/>
      <c r="BL3234" s="13"/>
      <c r="BM3234" s="13"/>
      <c r="BN3234" s="13"/>
    </row>
    <row r="3235" spans="4:66" x14ac:dyDescent="0.25">
      <c r="D3235" s="7"/>
      <c r="E3235" s="10"/>
      <c r="F3235" s="10"/>
      <c r="G3235" s="10"/>
      <c r="H3235" s="10"/>
      <c r="I3235" s="10"/>
      <c r="J3235" s="10"/>
      <c r="K3235" s="11"/>
      <c r="L3235" s="11"/>
      <c r="M3235" s="12"/>
      <c r="N3235" s="12"/>
      <c r="O3235" s="12"/>
      <c r="P3235" s="12"/>
      <c r="Q3235" s="12"/>
      <c r="R3235" s="12"/>
      <c r="S3235" s="12"/>
      <c r="T3235" s="12"/>
      <c r="U3235" s="12"/>
      <c r="V3235" s="12"/>
      <c r="W3235" s="12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2"/>
      <c r="AS3235" s="12"/>
      <c r="AT3235" s="12"/>
      <c r="AU3235" s="12"/>
      <c r="AV3235" s="12"/>
      <c r="AW3235" s="12"/>
      <c r="AX3235" s="12"/>
      <c r="AY3235" s="12"/>
      <c r="AZ3235" s="12"/>
      <c r="BA3235" s="12"/>
      <c r="BB3235" s="12"/>
      <c r="BC3235" s="12"/>
      <c r="BD3235" s="12"/>
      <c r="BE3235" s="12"/>
      <c r="BF3235" s="12"/>
      <c r="BG3235" s="12"/>
      <c r="BH3235" s="12"/>
      <c r="BI3235" s="12"/>
      <c r="BJ3235" s="13"/>
      <c r="BK3235" s="13"/>
      <c r="BL3235" s="13"/>
      <c r="BM3235" s="13"/>
      <c r="BN3235" s="13"/>
    </row>
    <row r="3236" spans="4:66" x14ac:dyDescent="0.25">
      <c r="D3236" s="7"/>
      <c r="E3236" s="10"/>
      <c r="F3236" s="10"/>
      <c r="G3236" s="10"/>
      <c r="H3236" s="10"/>
      <c r="I3236" s="10"/>
      <c r="J3236" s="10"/>
      <c r="K3236" s="11"/>
      <c r="L3236" s="11"/>
      <c r="M3236" s="12"/>
      <c r="N3236" s="12"/>
      <c r="O3236" s="12"/>
      <c r="P3236" s="12"/>
      <c r="Q3236" s="12"/>
      <c r="R3236" s="12"/>
      <c r="S3236" s="12"/>
      <c r="T3236" s="12"/>
      <c r="U3236" s="12"/>
      <c r="V3236" s="12"/>
      <c r="W3236" s="12"/>
      <c r="X3236" s="12"/>
      <c r="Y3236" s="12"/>
      <c r="Z3236" s="12"/>
      <c r="AA3236" s="12"/>
      <c r="AB3236" s="12"/>
      <c r="AC3236" s="12"/>
      <c r="AD3236" s="12"/>
      <c r="AE3236" s="12"/>
      <c r="AF3236" s="12"/>
      <c r="AG3236" s="12"/>
      <c r="AH3236" s="12"/>
      <c r="AI3236" s="12"/>
      <c r="AJ3236" s="12"/>
      <c r="AK3236" s="12"/>
      <c r="AL3236" s="12"/>
      <c r="AM3236" s="12"/>
      <c r="AN3236" s="12"/>
      <c r="AO3236" s="12"/>
      <c r="AP3236" s="12"/>
      <c r="AQ3236" s="12"/>
      <c r="AR3236" s="12"/>
      <c r="AS3236" s="12"/>
      <c r="AT3236" s="12"/>
      <c r="AU3236" s="12"/>
      <c r="AV3236" s="12"/>
      <c r="AW3236" s="12"/>
      <c r="AX3236" s="12"/>
      <c r="AY3236" s="12"/>
      <c r="AZ3236" s="12"/>
      <c r="BA3236" s="12"/>
      <c r="BB3236" s="12"/>
      <c r="BC3236" s="12"/>
      <c r="BD3236" s="12"/>
      <c r="BE3236" s="12"/>
      <c r="BF3236" s="12"/>
      <c r="BG3236" s="12"/>
      <c r="BH3236" s="12"/>
      <c r="BI3236" s="12"/>
      <c r="BJ3236" s="13"/>
      <c r="BK3236" s="13"/>
      <c r="BL3236" s="13"/>
      <c r="BM3236" s="13"/>
      <c r="BN3236" s="13"/>
    </row>
    <row r="3237" spans="4:66" x14ac:dyDescent="0.25">
      <c r="D3237" s="7"/>
      <c r="E3237" s="10"/>
      <c r="F3237" s="10"/>
      <c r="G3237" s="10"/>
      <c r="H3237" s="10"/>
      <c r="I3237" s="10"/>
      <c r="J3237" s="10"/>
      <c r="K3237" s="11"/>
      <c r="L3237" s="11"/>
      <c r="M3237" s="12"/>
      <c r="N3237" s="12"/>
      <c r="O3237" s="12"/>
      <c r="P3237" s="12"/>
      <c r="Q3237" s="12"/>
      <c r="R3237" s="12"/>
      <c r="S3237" s="12"/>
      <c r="T3237" s="12"/>
      <c r="U3237" s="12"/>
      <c r="V3237" s="12"/>
      <c r="W3237" s="12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2"/>
      <c r="AS3237" s="12"/>
      <c r="AT3237" s="12"/>
      <c r="AU3237" s="12"/>
      <c r="AV3237" s="12"/>
      <c r="AW3237" s="12"/>
      <c r="AX3237" s="12"/>
      <c r="AY3237" s="12"/>
      <c r="AZ3237" s="12"/>
      <c r="BA3237" s="12"/>
      <c r="BB3237" s="12"/>
      <c r="BC3237" s="12"/>
      <c r="BD3237" s="12"/>
      <c r="BE3237" s="12"/>
      <c r="BF3237" s="12"/>
      <c r="BG3237" s="12"/>
      <c r="BH3237" s="12"/>
      <c r="BI3237" s="12"/>
      <c r="BJ3237" s="13"/>
      <c r="BK3237" s="13"/>
      <c r="BL3237" s="13"/>
      <c r="BM3237" s="13"/>
      <c r="BN3237" s="13"/>
    </row>
    <row r="3238" spans="4:66" x14ac:dyDescent="0.25">
      <c r="D3238" s="7"/>
      <c r="E3238" s="10"/>
      <c r="F3238" s="10"/>
      <c r="G3238" s="10"/>
      <c r="H3238" s="10"/>
      <c r="I3238" s="10"/>
      <c r="J3238" s="10"/>
      <c r="K3238" s="11"/>
      <c r="L3238" s="11"/>
      <c r="M3238" s="12"/>
      <c r="N3238" s="12"/>
      <c r="O3238" s="12"/>
      <c r="P3238" s="12"/>
      <c r="Q3238" s="12"/>
      <c r="R3238" s="12"/>
      <c r="S3238" s="12"/>
      <c r="T3238" s="12"/>
      <c r="U3238" s="12"/>
      <c r="V3238" s="12"/>
      <c r="W3238" s="12"/>
      <c r="X3238" s="12"/>
      <c r="Y3238" s="12"/>
      <c r="Z3238" s="12"/>
      <c r="AA3238" s="12"/>
      <c r="AB3238" s="12"/>
      <c r="AC3238" s="12"/>
      <c r="AD3238" s="12"/>
      <c r="AE3238" s="12"/>
      <c r="AF3238" s="12"/>
      <c r="AG3238" s="12"/>
      <c r="AH3238" s="12"/>
      <c r="AI3238" s="12"/>
      <c r="AJ3238" s="12"/>
      <c r="AK3238" s="12"/>
      <c r="AL3238" s="12"/>
      <c r="AM3238" s="12"/>
      <c r="AN3238" s="12"/>
      <c r="AO3238" s="12"/>
      <c r="AP3238" s="12"/>
      <c r="AQ3238" s="12"/>
      <c r="AR3238" s="12"/>
      <c r="AS3238" s="12"/>
      <c r="AT3238" s="12"/>
      <c r="AU3238" s="12"/>
      <c r="AV3238" s="12"/>
      <c r="AW3238" s="12"/>
      <c r="AX3238" s="12"/>
      <c r="AY3238" s="12"/>
      <c r="AZ3238" s="12"/>
      <c r="BA3238" s="12"/>
      <c r="BB3238" s="12"/>
      <c r="BC3238" s="12"/>
      <c r="BD3238" s="12"/>
      <c r="BE3238" s="12"/>
      <c r="BF3238" s="12"/>
      <c r="BG3238" s="12"/>
      <c r="BH3238" s="12"/>
      <c r="BI3238" s="12"/>
      <c r="BJ3238" s="13"/>
      <c r="BK3238" s="13"/>
      <c r="BL3238" s="13"/>
      <c r="BM3238" s="13"/>
      <c r="BN3238" s="13"/>
    </row>
    <row r="3239" spans="4:66" x14ac:dyDescent="0.25">
      <c r="D3239" s="7"/>
      <c r="E3239" s="10"/>
      <c r="F3239" s="10"/>
      <c r="G3239" s="10"/>
      <c r="H3239" s="10"/>
      <c r="I3239" s="10"/>
      <c r="J3239" s="10"/>
      <c r="K3239" s="11"/>
      <c r="L3239" s="11"/>
      <c r="M3239" s="12"/>
      <c r="N3239" s="12"/>
      <c r="O3239" s="12"/>
      <c r="P3239" s="12"/>
      <c r="Q3239" s="12"/>
      <c r="R3239" s="12"/>
      <c r="S3239" s="12"/>
      <c r="T3239" s="12"/>
      <c r="U3239" s="12"/>
      <c r="V3239" s="12"/>
      <c r="W3239" s="12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2"/>
      <c r="AS3239" s="12"/>
      <c r="AT3239" s="12"/>
      <c r="AU3239" s="12"/>
      <c r="AV3239" s="12"/>
      <c r="AW3239" s="12"/>
      <c r="AX3239" s="12"/>
      <c r="AY3239" s="12"/>
      <c r="AZ3239" s="12"/>
      <c r="BA3239" s="12"/>
      <c r="BB3239" s="12"/>
      <c r="BC3239" s="12"/>
      <c r="BD3239" s="12"/>
      <c r="BE3239" s="12"/>
      <c r="BF3239" s="12"/>
      <c r="BG3239" s="12"/>
      <c r="BH3239" s="12"/>
      <c r="BI3239" s="12"/>
      <c r="BJ3239" s="13"/>
      <c r="BK3239" s="13"/>
      <c r="BL3239" s="13"/>
      <c r="BM3239" s="13"/>
      <c r="BN3239" s="13"/>
    </row>
    <row r="3240" spans="4:66" x14ac:dyDescent="0.25">
      <c r="D3240" s="7"/>
      <c r="E3240" s="10"/>
      <c r="F3240" s="10"/>
      <c r="G3240" s="10"/>
      <c r="H3240" s="10"/>
      <c r="I3240" s="10"/>
      <c r="J3240" s="10"/>
      <c r="K3240" s="11"/>
      <c r="L3240" s="11"/>
      <c r="M3240" s="12"/>
      <c r="N3240" s="12"/>
      <c r="O3240" s="12"/>
      <c r="P3240" s="12"/>
      <c r="Q3240" s="12"/>
      <c r="R3240" s="12"/>
      <c r="S3240" s="12"/>
      <c r="T3240" s="12"/>
      <c r="U3240" s="12"/>
      <c r="V3240" s="12"/>
      <c r="W3240" s="12"/>
      <c r="X3240" s="12"/>
      <c r="Y3240" s="12"/>
      <c r="Z3240" s="12"/>
      <c r="AA3240" s="12"/>
      <c r="AB3240" s="12"/>
      <c r="AC3240" s="12"/>
      <c r="AD3240" s="12"/>
      <c r="AE3240" s="12"/>
      <c r="AF3240" s="12"/>
      <c r="AG3240" s="12"/>
      <c r="AH3240" s="12"/>
      <c r="AI3240" s="12"/>
      <c r="AJ3240" s="12"/>
      <c r="AK3240" s="12"/>
      <c r="AL3240" s="12"/>
      <c r="AM3240" s="12"/>
      <c r="AN3240" s="12"/>
      <c r="AO3240" s="12"/>
      <c r="AP3240" s="12"/>
      <c r="AQ3240" s="12"/>
      <c r="AR3240" s="12"/>
      <c r="AS3240" s="12"/>
      <c r="AT3240" s="12"/>
      <c r="AU3240" s="12"/>
      <c r="AV3240" s="12"/>
      <c r="AW3240" s="12"/>
      <c r="AX3240" s="12"/>
      <c r="AY3240" s="12"/>
      <c r="AZ3240" s="12"/>
      <c r="BA3240" s="12"/>
      <c r="BB3240" s="12"/>
      <c r="BC3240" s="12"/>
      <c r="BD3240" s="12"/>
      <c r="BE3240" s="12"/>
      <c r="BF3240" s="12"/>
      <c r="BG3240" s="12"/>
      <c r="BH3240" s="12"/>
      <c r="BI3240" s="12"/>
      <c r="BJ3240" s="13"/>
      <c r="BK3240" s="13"/>
      <c r="BL3240" s="13"/>
      <c r="BM3240" s="13"/>
      <c r="BN3240" s="13"/>
    </row>
    <row r="3241" spans="4:66" x14ac:dyDescent="0.25">
      <c r="D3241" s="7"/>
      <c r="E3241" s="10"/>
      <c r="F3241" s="10"/>
      <c r="G3241" s="10"/>
      <c r="H3241" s="10"/>
      <c r="I3241" s="10"/>
      <c r="J3241" s="10"/>
      <c r="K3241" s="11"/>
      <c r="L3241" s="11"/>
      <c r="M3241" s="12"/>
      <c r="N3241" s="12"/>
      <c r="O3241" s="12"/>
      <c r="P3241" s="12"/>
      <c r="Q3241" s="12"/>
      <c r="R3241" s="12"/>
      <c r="S3241" s="12"/>
      <c r="T3241" s="12"/>
      <c r="U3241" s="12"/>
      <c r="V3241" s="12"/>
      <c r="W3241" s="12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2"/>
      <c r="AS3241" s="12"/>
      <c r="AT3241" s="12"/>
      <c r="AU3241" s="12"/>
      <c r="AV3241" s="12"/>
      <c r="AW3241" s="12"/>
      <c r="AX3241" s="12"/>
      <c r="AY3241" s="12"/>
      <c r="AZ3241" s="12"/>
      <c r="BA3241" s="12"/>
      <c r="BB3241" s="12"/>
      <c r="BC3241" s="12"/>
      <c r="BD3241" s="12"/>
      <c r="BE3241" s="12"/>
      <c r="BF3241" s="12"/>
      <c r="BG3241" s="12"/>
      <c r="BH3241" s="12"/>
      <c r="BI3241" s="12"/>
      <c r="BJ3241" s="13"/>
      <c r="BK3241" s="13"/>
      <c r="BL3241" s="13"/>
      <c r="BM3241" s="13"/>
      <c r="BN3241" s="13"/>
    </row>
    <row r="3242" spans="4:66" x14ac:dyDescent="0.25">
      <c r="D3242" s="7"/>
      <c r="E3242" s="10"/>
      <c r="F3242" s="10"/>
      <c r="G3242" s="10"/>
      <c r="H3242" s="10"/>
      <c r="I3242" s="10"/>
      <c r="J3242" s="10"/>
      <c r="K3242" s="11"/>
      <c r="L3242" s="11"/>
      <c r="M3242" s="12"/>
      <c r="N3242" s="12"/>
      <c r="O3242" s="12"/>
      <c r="P3242" s="12"/>
      <c r="Q3242" s="12"/>
      <c r="R3242" s="12"/>
      <c r="S3242" s="12"/>
      <c r="T3242" s="12"/>
      <c r="U3242" s="12"/>
      <c r="V3242" s="12"/>
      <c r="W3242" s="12"/>
      <c r="X3242" s="12"/>
      <c r="Y3242" s="12"/>
      <c r="Z3242" s="12"/>
      <c r="AA3242" s="12"/>
      <c r="AB3242" s="12"/>
      <c r="AC3242" s="12"/>
      <c r="AD3242" s="12"/>
      <c r="AE3242" s="12"/>
      <c r="AF3242" s="12"/>
      <c r="AG3242" s="12"/>
      <c r="AH3242" s="12"/>
      <c r="AI3242" s="12"/>
      <c r="AJ3242" s="12"/>
      <c r="AK3242" s="12"/>
      <c r="AL3242" s="12"/>
      <c r="AM3242" s="12"/>
      <c r="AN3242" s="12"/>
      <c r="AO3242" s="12"/>
      <c r="AP3242" s="12"/>
      <c r="AQ3242" s="12"/>
      <c r="AR3242" s="12"/>
      <c r="AS3242" s="12"/>
      <c r="AT3242" s="12"/>
      <c r="AU3242" s="12"/>
      <c r="AV3242" s="12"/>
      <c r="AW3242" s="12"/>
      <c r="AX3242" s="12"/>
      <c r="AY3242" s="12"/>
      <c r="AZ3242" s="12"/>
      <c r="BA3242" s="12"/>
      <c r="BB3242" s="12"/>
      <c r="BC3242" s="12"/>
      <c r="BD3242" s="12"/>
      <c r="BE3242" s="12"/>
      <c r="BF3242" s="12"/>
      <c r="BG3242" s="12"/>
      <c r="BH3242" s="12"/>
      <c r="BI3242" s="12"/>
      <c r="BJ3242" s="13"/>
      <c r="BK3242" s="13"/>
      <c r="BL3242" s="13"/>
      <c r="BM3242" s="13"/>
      <c r="BN3242" s="13"/>
    </row>
    <row r="3243" spans="4:66" x14ac:dyDescent="0.25">
      <c r="D3243" s="7"/>
      <c r="E3243" s="10"/>
      <c r="F3243" s="10"/>
      <c r="G3243" s="10"/>
      <c r="H3243" s="10"/>
      <c r="I3243" s="10"/>
      <c r="J3243" s="10"/>
      <c r="K3243" s="11"/>
      <c r="L3243" s="11"/>
      <c r="M3243" s="12"/>
      <c r="N3243" s="12"/>
      <c r="O3243" s="12"/>
      <c r="P3243" s="12"/>
      <c r="Q3243" s="12"/>
      <c r="R3243" s="12"/>
      <c r="S3243" s="12"/>
      <c r="T3243" s="12"/>
      <c r="U3243" s="12"/>
      <c r="V3243" s="12"/>
      <c r="W3243" s="12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2"/>
      <c r="AS3243" s="12"/>
      <c r="AT3243" s="12"/>
      <c r="AU3243" s="12"/>
      <c r="AV3243" s="12"/>
      <c r="AW3243" s="12"/>
      <c r="AX3243" s="12"/>
      <c r="AY3243" s="12"/>
      <c r="AZ3243" s="12"/>
      <c r="BA3243" s="12"/>
      <c r="BB3243" s="12"/>
      <c r="BC3243" s="12"/>
      <c r="BD3243" s="12"/>
      <c r="BE3243" s="12"/>
      <c r="BF3243" s="12"/>
      <c r="BG3243" s="12"/>
      <c r="BH3243" s="12"/>
      <c r="BI3243" s="12"/>
      <c r="BJ3243" s="13"/>
      <c r="BK3243" s="13"/>
      <c r="BL3243" s="13"/>
      <c r="BM3243" s="13"/>
      <c r="BN3243" s="13"/>
    </row>
    <row r="3244" spans="4:66" x14ac:dyDescent="0.25">
      <c r="D3244" s="7"/>
      <c r="E3244" s="10"/>
      <c r="F3244" s="10"/>
      <c r="G3244" s="10"/>
      <c r="H3244" s="10"/>
      <c r="I3244" s="10"/>
      <c r="J3244" s="10"/>
      <c r="K3244" s="11"/>
      <c r="L3244" s="11"/>
      <c r="M3244" s="12"/>
      <c r="N3244" s="12"/>
      <c r="O3244" s="12"/>
      <c r="P3244" s="12"/>
      <c r="Q3244" s="12"/>
      <c r="R3244" s="12"/>
      <c r="S3244" s="12"/>
      <c r="T3244" s="12"/>
      <c r="U3244" s="12"/>
      <c r="V3244" s="12"/>
      <c r="W3244" s="12"/>
      <c r="X3244" s="12"/>
      <c r="Y3244" s="12"/>
      <c r="Z3244" s="12"/>
      <c r="AA3244" s="12"/>
      <c r="AB3244" s="12"/>
      <c r="AC3244" s="12"/>
      <c r="AD3244" s="12"/>
      <c r="AE3244" s="12"/>
      <c r="AF3244" s="12"/>
      <c r="AG3244" s="12"/>
      <c r="AH3244" s="12"/>
      <c r="AI3244" s="12"/>
      <c r="AJ3244" s="12"/>
      <c r="AK3244" s="12"/>
      <c r="AL3244" s="12"/>
      <c r="AM3244" s="12"/>
      <c r="AN3244" s="12"/>
      <c r="AO3244" s="12"/>
      <c r="AP3244" s="12"/>
      <c r="AQ3244" s="12"/>
      <c r="AR3244" s="12"/>
      <c r="AS3244" s="12"/>
      <c r="AT3244" s="12"/>
      <c r="AU3244" s="12"/>
      <c r="AV3244" s="12"/>
      <c r="AW3244" s="12"/>
      <c r="AX3244" s="12"/>
      <c r="AY3244" s="12"/>
      <c r="AZ3244" s="12"/>
      <c r="BA3244" s="12"/>
      <c r="BB3244" s="12"/>
      <c r="BC3244" s="12"/>
      <c r="BD3244" s="12"/>
      <c r="BE3244" s="12"/>
      <c r="BF3244" s="12"/>
      <c r="BG3244" s="12"/>
      <c r="BH3244" s="12"/>
      <c r="BI3244" s="12"/>
      <c r="BJ3244" s="13"/>
      <c r="BK3244" s="13"/>
      <c r="BL3244" s="13"/>
      <c r="BM3244" s="13"/>
      <c r="BN3244" s="13"/>
    </row>
    <row r="3245" spans="4:66" x14ac:dyDescent="0.25">
      <c r="D3245" s="7"/>
      <c r="E3245" s="10"/>
      <c r="F3245" s="10"/>
      <c r="G3245" s="10"/>
      <c r="H3245" s="10"/>
      <c r="I3245" s="10"/>
      <c r="J3245" s="10"/>
      <c r="K3245" s="11"/>
      <c r="L3245" s="11"/>
      <c r="M3245" s="12"/>
      <c r="N3245" s="12"/>
      <c r="O3245" s="12"/>
      <c r="P3245" s="12"/>
      <c r="Q3245" s="12"/>
      <c r="R3245" s="12"/>
      <c r="S3245" s="12"/>
      <c r="T3245" s="12"/>
      <c r="U3245" s="12"/>
      <c r="V3245" s="12"/>
      <c r="W3245" s="12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2"/>
      <c r="AS3245" s="12"/>
      <c r="AT3245" s="12"/>
      <c r="AU3245" s="12"/>
      <c r="AV3245" s="12"/>
      <c r="AW3245" s="12"/>
      <c r="AX3245" s="12"/>
      <c r="AY3245" s="12"/>
      <c r="AZ3245" s="12"/>
      <c r="BA3245" s="12"/>
      <c r="BB3245" s="12"/>
      <c r="BC3245" s="12"/>
      <c r="BD3245" s="12"/>
      <c r="BE3245" s="12"/>
      <c r="BF3245" s="12"/>
      <c r="BG3245" s="12"/>
      <c r="BH3245" s="12"/>
      <c r="BI3245" s="12"/>
      <c r="BJ3245" s="13"/>
      <c r="BK3245" s="13"/>
      <c r="BL3245" s="13"/>
      <c r="BM3245" s="13"/>
      <c r="BN3245" s="13"/>
    </row>
    <row r="3246" spans="4:66" x14ac:dyDescent="0.25">
      <c r="D3246" s="7"/>
      <c r="E3246" s="10"/>
      <c r="F3246" s="10"/>
      <c r="G3246" s="10"/>
      <c r="H3246" s="10"/>
      <c r="I3246" s="10"/>
      <c r="J3246" s="10"/>
      <c r="K3246" s="11"/>
      <c r="L3246" s="11"/>
      <c r="M3246" s="12"/>
      <c r="N3246" s="12"/>
      <c r="O3246" s="12"/>
      <c r="P3246" s="12"/>
      <c r="Q3246" s="12"/>
      <c r="R3246" s="12"/>
      <c r="S3246" s="12"/>
      <c r="T3246" s="12"/>
      <c r="U3246" s="12"/>
      <c r="V3246" s="12"/>
      <c r="W3246" s="12"/>
      <c r="X3246" s="12"/>
      <c r="Y3246" s="12"/>
      <c r="Z3246" s="12"/>
      <c r="AA3246" s="12"/>
      <c r="AB3246" s="12"/>
      <c r="AC3246" s="12"/>
      <c r="AD3246" s="12"/>
      <c r="AE3246" s="12"/>
      <c r="AF3246" s="12"/>
      <c r="AG3246" s="12"/>
      <c r="AH3246" s="12"/>
      <c r="AI3246" s="12"/>
      <c r="AJ3246" s="12"/>
      <c r="AK3246" s="12"/>
      <c r="AL3246" s="12"/>
      <c r="AM3246" s="12"/>
      <c r="AN3246" s="12"/>
      <c r="AO3246" s="12"/>
      <c r="AP3246" s="12"/>
      <c r="AQ3246" s="12"/>
      <c r="AR3246" s="12"/>
      <c r="AS3246" s="12"/>
      <c r="AT3246" s="12"/>
      <c r="AU3246" s="12"/>
      <c r="AV3246" s="12"/>
      <c r="AW3246" s="12"/>
      <c r="AX3246" s="12"/>
      <c r="AY3246" s="12"/>
      <c r="AZ3246" s="12"/>
      <c r="BA3246" s="12"/>
      <c r="BB3246" s="12"/>
      <c r="BC3246" s="12"/>
      <c r="BD3246" s="12"/>
      <c r="BE3246" s="12"/>
      <c r="BF3246" s="12"/>
      <c r="BG3246" s="12"/>
      <c r="BH3246" s="12"/>
      <c r="BI3246" s="12"/>
      <c r="BJ3246" s="13"/>
      <c r="BK3246" s="13"/>
      <c r="BL3246" s="13"/>
      <c r="BM3246" s="13"/>
      <c r="BN3246" s="13"/>
    </row>
    <row r="3247" spans="4:66" x14ac:dyDescent="0.25">
      <c r="D3247" s="7"/>
      <c r="E3247" s="10"/>
      <c r="F3247" s="10"/>
      <c r="G3247" s="10"/>
      <c r="H3247" s="10"/>
      <c r="I3247" s="10"/>
      <c r="J3247" s="10"/>
      <c r="K3247" s="11"/>
      <c r="L3247" s="11"/>
      <c r="M3247" s="12"/>
      <c r="N3247" s="12"/>
      <c r="O3247" s="12"/>
      <c r="P3247" s="12"/>
      <c r="Q3247" s="12"/>
      <c r="R3247" s="12"/>
      <c r="S3247" s="12"/>
      <c r="T3247" s="12"/>
      <c r="U3247" s="12"/>
      <c r="V3247" s="12"/>
      <c r="W3247" s="12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2"/>
      <c r="AS3247" s="12"/>
      <c r="AT3247" s="12"/>
      <c r="AU3247" s="12"/>
      <c r="AV3247" s="12"/>
      <c r="AW3247" s="12"/>
      <c r="AX3247" s="12"/>
      <c r="AY3247" s="12"/>
      <c r="AZ3247" s="12"/>
      <c r="BA3247" s="12"/>
      <c r="BB3247" s="12"/>
      <c r="BC3247" s="12"/>
      <c r="BD3247" s="12"/>
      <c r="BE3247" s="12"/>
      <c r="BF3247" s="12"/>
      <c r="BG3247" s="12"/>
      <c r="BH3247" s="12"/>
      <c r="BI3247" s="12"/>
      <c r="BJ3247" s="13"/>
      <c r="BK3247" s="13"/>
      <c r="BL3247" s="13"/>
      <c r="BM3247" s="13"/>
      <c r="BN3247" s="13"/>
    </row>
    <row r="3248" spans="4:66" x14ac:dyDescent="0.25">
      <c r="D3248" s="7"/>
      <c r="E3248" s="10"/>
      <c r="F3248" s="10"/>
      <c r="G3248" s="10"/>
      <c r="H3248" s="10"/>
      <c r="I3248" s="10"/>
      <c r="J3248" s="10"/>
      <c r="K3248" s="11"/>
      <c r="L3248" s="11"/>
      <c r="M3248" s="12"/>
      <c r="N3248" s="12"/>
      <c r="O3248" s="12"/>
      <c r="P3248" s="12"/>
      <c r="Q3248" s="12"/>
      <c r="R3248" s="12"/>
      <c r="S3248" s="12"/>
      <c r="T3248" s="12"/>
      <c r="U3248" s="12"/>
      <c r="V3248" s="12"/>
      <c r="W3248" s="12"/>
      <c r="X3248" s="12"/>
      <c r="Y3248" s="12"/>
      <c r="Z3248" s="12"/>
      <c r="AA3248" s="12"/>
      <c r="AB3248" s="12"/>
      <c r="AC3248" s="12"/>
      <c r="AD3248" s="12"/>
      <c r="AE3248" s="12"/>
      <c r="AF3248" s="12"/>
      <c r="AG3248" s="12"/>
      <c r="AH3248" s="12"/>
      <c r="AI3248" s="12"/>
      <c r="AJ3248" s="12"/>
      <c r="AK3248" s="12"/>
      <c r="AL3248" s="12"/>
      <c r="AM3248" s="12"/>
      <c r="AN3248" s="12"/>
      <c r="AO3248" s="12"/>
      <c r="AP3248" s="12"/>
      <c r="AQ3248" s="12"/>
      <c r="AR3248" s="12"/>
      <c r="AS3248" s="12"/>
      <c r="AT3248" s="12"/>
      <c r="AU3248" s="12"/>
      <c r="AV3248" s="12"/>
      <c r="AW3248" s="12"/>
      <c r="AX3248" s="12"/>
      <c r="AY3248" s="12"/>
      <c r="AZ3248" s="12"/>
      <c r="BA3248" s="12"/>
      <c r="BB3248" s="12"/>
      <c r="BC3248" s="12"/>
      <c r="BD3248" s="12"/>
      <c r="BE3248" s="12"/>
      <c r="BF3248" s="12"/>
      <c r="BG3248" s="12"/>
      <c r="BH3248" s="12"/>
      <c r="BI3248" s="12"/>
      <c r="BJ3248" s="13"/>
      <c r="BK3248" s="13"/>
      <c r="BL3248" s="13"/>
      <c r="BM3248" s="13"/>
      <c r="BN3248" s="13"/>
    </row>
    <row r="3249" spans="4:66" x14ac:dyDescent="0.25">
      <c r="D3249" s="7"/>
      <c r="E3249" s="10"/>
      <c r="F3249" s="10"/>
      <c r="G3249" s="10"/>
      <c r="H3249" s="10"/>
      <c r="I3249" s="10"/>
      <c r="J3249" s="10"/>
      <c r="K3249" s="11"/>
      <c r="L3249" s="11"/>
      <c r="M3249" s="12"/>
      <c r="N3249" s="12"/>
      <c r="O3249" s="12"/>
      <c r="P3249" s="12"/>
      <c r="Q3249" s="12"/>
      <c r="R3249" s="12"/>
      <c r="S3249" s="12"/>
      <c r="T3249" s="12"/>
      <c r="U3249" s="12"/>
      <c r="V3249" s="12"/>
      <c r="W3249" s="12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2"/>
      <c r="AS3249" s="12"/>
      <c r="AT3249" s="12"/>
      <c r="AU3249" s="12"/>
      <c r="AV3249" s="12"/>
      <c r="AW3249" s="12"/>
      <c r="AX3249" s="12"/>
      <c r="AY3249" s="12"/>
      <c r="AZ3249" s="12"/>
      <c r="BA3249" s="12"/>
      <c r="BB3249" s="12"/>
      <c r="BC3249" s="12"/>
      <c r="BD3249" s="12"/>
      <c r="BE3249" s="12"/>
      <c r="BF3249" s="12"/>
      <c r="BG3249" s="12"/>
      <c r="BH3249" s="12"/>
      <c r="BI3249" s="12"/>
      <c r="BJ3249" s="13"/>
      <c r="BK3249" s="13"/>
      <c r="BL3249" s="13"/>
      <c r="BM3249" s="13"/>
      <c r="BN3249" s="13"/>
    </row>
    <row r="3250" spans="4:66" x14ac:dyDescent="0.25">
      <c r="D3250" s="7"/>
      <c r="E3250" s="10"/>
      <c r="F3250" s="10"/>
      <c r="G3250" s="10"/>
      <c r="H3250" s="10"/>
      <c r="I3250" s="10"/>
      <c r="J3250" s="10"/>
      <c r="K3250" s="11"/>
      <c r="L3250" s="11"/>
      <c r="M3250" s="12"/>
      <c r="N3250" s="12"/>
      <c r="O3250" s="12"/>
      <c r="P3250" s="12"/>
      <c r="Q3250" s="12"/>
      <c r="R3250" s="12"/>
      <c r="S3250" s="12"/>
      <c r="T3250" s="12"/>
      <c r="U3250" s="12"/>
      <c r="V3250" s="12"/>
      <c r="W3250" s="12"/>
      <c r="X3250" s="12"/>
      <c r="Y3250" s="12"/>
      <c r="Z3250" s="12"/>
      <c r="AA3250" s="12"/>
      <c r="AB3250" s="12"/>
      <c r="AC3250" s="12"/>
      <c r="AD3250" s="12"/>
      <c r="AE3250" s="12"/>
      <c r="AF3250" s="12"/>
      <c r="AG3250" s="12"/>
      <c r="AH3250" s="12"/>
      <c r="AI3250" s="12"/>
      <c r="AJ3250" s="12"/>
      <c r="AK3250" s="12"/>
      <c r="AL3250" s="12"/>
      <c r="AM3250" s="12"/>
      <c r="AN3250" s="12"/>
      <c r="AO3250" s="12"/>
      <c r="AP3250" s="12"/>
      <c r="AQ3250" s="12"/>
      <c r="AR3250" s="12"/>
      <c r="AS3250" s="12"/>
      <c r="AT3250" s="12"/>
      <c r="AU3250" s="12"/>
      <c r="AV3250" s="12"/>
      <c r="AW3250" s="12"/>
      <c r="AX3250" s="12"/>
      <c r="AY3250" s="12"/>
      <c r="AZ3250" s="12"/>
      <c r="BA3250" s="12"/>
      <c r="BB3250" s="12"/>
      <c r="BC3250" s="12"/>
      <c r="BD3250" s="12"/>
      <c r="BE3250" s="12"/>
      <c r="BF3250" s="12"/>
      <c r="BG3250" s="12"/>
      <c r="BH3250" s="12"/>
      <c r="BI3250" s="12"/>
      <c r="BJ3250" s="13"/>
      <c r="BK3250" s="13"/>
      <c r="BL3250" s="13"/>
      <c r="BM3250" s="13"/>
      <c r="BN3250" s="13"/>
    </row>
    <row r="3251" spans="4:66" x14ac:dyDescent="0.25">
      <c r="D3251" s="7"/>
      <c r="E3251" s="10"/>
      <c r="F3251" s="10"/>
      <c r="G3251" s="10"/>
      <c r="H3251" s="10"/>
      <c r="I3251" s="10"/>
      <c r="J3251" s="10"/>
      <c r="K3251" s="11"/>
      <c r="L3251" s="11"/>
      <c r="M3251" s="12"/>
      <c r="N3251" s="12"/>
      <c r="O3251" s="12"/>
      <c r="P3251" s="12"/>
      <c r="Q3251" s="12"/>
      <c r="R3251" s="12"/>
      <c r="S3251" s="12"/>
      <c r="T3251" s="12"/>
      <c r="U3251" s="12"/>
      <c r="V3251" s="12"/>
      <c r="W3251" s="12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2"/>
      <c r="AS3251" s="12"/>
      <c r="AT3251" s="12"/>
      <c r="AU3251" s="12"/>
      <c r="AV3251" s="12"/>
      <c r="AW3251" s="12"/>
      <c r="AX3251" s="12"/>
      <c r="AY3251" s="12"/>
      <c r="AZ3251" s="12"/>
      <c r="BA3251" s="12"/>
      <c r="BB3251" s="12"/>
      <c r="BC3251" s="12"/>
      <c r="BD3251" s="12"/>
      <c r="BE3251" s="12"/>
      <c r="BF3251" s="12"/>
      <c r="BG3251" s="12"/>
      <c r="BH3251" s="12"/>
      <c r="BI3251" s="12"/>
      <c r="BJ3251" s="13"/>
      <c r="BK3251" s="13"/>
      <c r="BL3251" s="13"/>
      <c r="BM3251" s="13"/>
      <c r="BN3251" s="13"/>
    </row>
    <row r="3252" spans="4:66" x14ac:dyDescent="0.25">
      <c r="D3252" s="7"/>
      <c r="E3252" s="10"/>
      <c r="F3252" s="10"/>
      <c r="G3252" s="10"/>
      <c r="H3252" s="10"/>
      <c r="I3252" s="10"/>
      <c r="J3252" s="10"/>
      <c r="K3252" s="11"/>
      <c r="L3252" s="11"/>
      <c r="M3252" s="12"/>
      <c r="N3252" s="12"/>
      <c r="O3252" s="12"/>
      <c r="P3252" s="12"/>
      <c r="Q3252" s="12"/>
      <c r="R3252" s="12"/>
      <c r="S3252" s="12"/>
      <c r="T3252" s="12"/>
      <c r="U3252" s="12"/>
      <c r="V3252" s="12"/>
      <c r="W3252" s="12"/>
      <c r="X3252" s="12"/>
      <c r="Y3252" s="12"/>
      <c r="Z3252" s="12"/>
      <c r="AA3252" s="12"/>
      <c r="AB3252" s="12"/>
      <c r="AC3252" s="12"/>
      <c r="AD3252" s="12"/>
      <c r="AE3252" s="12"/>
      <c r="AF3252" s="12"/>
      <c r="AG3252" s="12"/>
      <c r="AH3252" s="12"/>
      <c r="AI3252" s="12"/>
      <c r="AJ3252" s="12"/>
      <c r="AK3252" s="12"/>
      <c r="AL3252" s="12"/>
      <c r="AM3252" s="12"/>
      <c r="AN3252" s="12"/>
      <c r="AO3252" s="12"/>
      <c r="AP3252" s="12"/>
      <c r="AQ3252" s="12"/>
      <c r="AR3252" s="12"/>
      <c r="AS3252" s="12"/>
      <c r="AT3252" s="12"/>
      <c r="AU3252" s="12"/>
      <c r="AV3252" s="12"/>
      <c r="AW3252" s="12"/>
      <c r="AX3252" s="12"/>
      <c r="AY3252" s="12"/>
      <c r="AZ3252" s="12"/>
      <c r="BA3252" s="12"/>
      <c r="BB3252" s="12"/>
      <c r="BC3252" s="12"/>
      <c r="BD3252" s="12"/>
      <c r="BE3252" s="12"/>
      <c r="BF3252" s="12"/>
      <c r="BG3252" s="12"/>
      <c r="BH3252" s="12"/>
      <c r="BI3252" s="12"/>
      <c r="BJ3252" s="13"/>
      <c r="BK3252" s="13"/>
      <c r="BL3252" s="13"/>
      <c r="BM3252" s="13"/>
      <c r="BN3252" s="13"/>
    </row>
    <row r="3253" spans="4:66" x14ac:dyDescent="0.25">
      <c r="D3253" s="7"/>
      <c r="E3253" s="10"/>
      <c r="F3253" s="10"/>
      <c r="G3253" s="10"/>
      <c r="H3253" s="10"/>
      <c r="I3253" s="10"/>
      <c r="J3253" s="10"/>
      <c r="K3253" s="11"/>
      <c r="L3253" s="11"/>
      <c r="M3253" s="12"/>
      <c r="N3253" s="12"/>
      <c r="O3253" s="12"/>
      <c r="P3253" s="12"/>
      <c r="Q3253" s="12"/>
      <c r="R3253" s="12"/>
      <c r="S3253" s="12"/>
      <c r="T3253" s="12"/>
      <c r="U3253" s="12"/>
      <c r="V3253" s="12"/>
      <c r="W3253" s="12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2"/>
      <c r="AS3253" s="12"/>
      <c r="AT3253" s="12"/>
      <c r="AU3253" s="12"/>
      <c r="AV3253" s="12"/>
      <c r="AW3253" s="12"/>
      <c r="AX3253" s="12"/>
      <c r="AY3253" s="12"/>
      <c r="AZ3253" s="12"/>
      <c r="BA3253" s="12"/>
      <c r="BB3253" s="12"/>
      <c r="BC3253" s="12"/>
      <c r="BD3253" s="12"/>
      <c r="BE3253" s="12"/>
      <c r="BF3253" s="12"/>
      <c r="BG3253" s="12"/>
      <c r="BH3253" s="12"/>
      <c r="BI3253" s="12"/>
      <c r="BJ3253" s="13"/>
      <c r="BK3253" s="13"/>
      <c r="BL3253" s="13"/>
      <c r="BM3253" s="13"/>
      <c r="BN3253" s="13"/>
    </row>
    <row r="3254" spans="4:66" x14ac:dyDescent="0.25">
      <c r="D3254" s="7"/>
      <c r="E3254" s="10"/>
      <c r="F3254" s="10"/>
      <c r="G3254" s="10"/>
      <c r="H3254" s="10"/>
      <c r="I3254" s="10"/>
      <c r="J3254" s="10"/>
      <c r="K3254" s="11"/>
      <c r="L3254" s="11"/>
      <c r="M3254" s="12"/>
      <c r="N3254" s="12"/>
      <c r="O3254" s="12"/>
      <c r="P3254" s="12"/>
      <c r="Q3254" s="12"/>
      <c r="R3254" s="12"/>
      <c r="S3254" s="12"/>
      <c r="T3254" s="12"/>
      <c r="U3254" s="12"/>
      <c r="V3254" s="12"/>
      <c r="W3254" s="12"/>
      <c r="X3254" s="12"/>
      <c r="Y3254" s="12"/>
      <c r="Z3254" s="12"/>
      <c r="AA3254" s="12"/>
      <c r="AB3254" s="12"/>
      <c r="AC3254" s="12"/>
      <c r="AD3254" s="12"/>
      <c r="AE3254" s="12"/>
      <c r="AF3254" s="12"/>
      <c r="AG3254" s="12"/>
      <c r="AH3254" s="12"/>
      <c r="AI3254" s="12"/>
      <c r="AJ3254" s="12"/>
      <c r="AK3254" s="12"/>
      <c r="AL3254" s="12"/>
      <c r="AM3254" s="12"/>
      <c r="AN3254" s="12"/>
      <c r="AO3254" s="12"/>
      <c r="AP3254" s="12"/>
      <c r="AQ3254" s="12"/>
      <c r="AR3254" s="12"/>
      <c r="AS3254" s="12"/>
      <c r="AT3254" s="12"/>
      <c r="AU3254" s="12"/>
      <c r="AV3254" s="12"/>
      <c r="AW3254" s="12"/>
      <c r="AX3254" s="12"/>
      <c r="AY3254" s="12"/>
      <c r="AZ3254" s="12"/>
      <c r="BA3254" s="12"/>
      <c r="BB3254" s="12"/>
      <c r="BC3254" s="12"/>
      <c r="BD3254" s="12"/>
      <c r="BE3254" s="12"/>
      <c r="BF3254" s="12"/>
      <c r="BG3254" s="12"/>
      <c r="BH3254" s="12"/>
      <c r="BI3254" s="12"/>
      <c r="BJ3254" s="13"/>
      <c r="BK3254" s="13"/>
      <c r="BL3254" s="13"/>
      <c r="BM3254" s="13"/>
      <c r="BN3254" s="13"/>
    </row>
    <row r="3255" spans="4:66" x14ac:dyDescent="0.25">
      <c r="D3255" s="7"/>
      <c r="E3255" s="10"/>
      <c r="F3255" s="10"/>
      <c r="G3255" s="10"/>
      <c r="H3255" s="10"/>
      <c r="I3255" s="10"/>
      <c r="J3255" s="10"/>
      <c r="K3255" s="11"/>
      <c r="L3255" s="11"/>
      <c r="M3255" s="12"/>
      <c r="N3255" s="12"/>
      <c r="O3255" s="12"/>
      <c r="P3255" s="12"/>
      <c r="Q3255" s="12"/>
      <c r="R3255" s="12"/>
      <c r="S3255" s="12"/>
      <c r="T3255" s="12"/>
      <c r="U3255" s="12"/>
      <c r="V3255" s="12"/>
      <c r="W3255" s="12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2"/>
      <c r="AS3255" s="12"/>
      <c r="AT3255" s="12"/>
      <c r="AU3255" s="12"/>
      <c r="AV3255" s="12"/>
      <c r="AW3255" s="12"/>
      <c r="AX3255" s="12"/>
      <c r="AY3255" s="12"/>
      <c r="AZ3255" s="12"/>
      <c r="BA3255" s="12"/>
      <c r="BB3255" s="12"/>
      <c r="BC3255" s="12"/>
      <c r="BD3255" s="12"/>
      <c r="BE3255" s="12"/>
      <c r="BF3255" s="12"/>
      <c r="BG3255" s="12"/>
      <c r="BH3255" s="12"/>
      <c r="BI3255" s="12"/>
      <c r="BJ3255" s="13"/>
      <c r="BK3255" s="13"/>
      <c r="BL3255" s="13"/>
      <c r="BM3255" s="13"/>
      <c r="BN3255" s="13"/>
    </row>
    <row r="3256" spans="4:66" x14ac:dyDescent="0.25">
      <c r="D3256" s="7"/>
      <c r="E3256" s="10"/>
      <c r="F3256" s="10"/>
      <c r="G3256" s="10"/>
      <c r="H3256" s="10"/>
      <c r="I3256" s="10"/>
      <c r="J3256" s="10"/>
      <c r="K3256" s="11"/>
      <c r="L3256" s="11"/>
      <c r="M3256" s="12"/>
      <c r="N3256" s="12"/>
      <c r="O3256" s="12"/>
      <c r="P3256" s="12"/>
      <c r="Q3256" s="12"/>
      <c r="R3256" s="12"/>
      <c r="S3256" s="12"/>
      <c r="T3256" s="12"/>
      <c r="U3256" s="12"/>
      <c r="V3256" s="12"/>
      <c r="W3256" s="12"/>
      <c r="X3256" s="12"/>
      <c r="Y3256" s="12"/>
      <c r="Z3256" s="12"/>
      <c r="AA3256" s="12"/>
      <c r="AB3256" s="12"/>
      <c r="AC3256" s="12"/>
      <c r="AD3256" s="12"/>
      <c r="AE3256" s="12"/>
      <c r="AF3256" s="12"/>
      <c r="AG3256" s="12"/>
      <c r="AH3256" s="12"/>
      <c r="AI3256" s="12"/>
      <c r="AJ3256" s="12"/>
      <c r="AK3256" s="12"/>
      <c r="AL3256" s="12"/>
      <c r="AM3256" s="12"/>
      <c r="AN3256" s="12"/>
      <c r="AO3256" s="12"/>
      <c r="AP3256" s="12"/>
      <c r="AQ3256" s="12"/>
      <c r="AR3256" s="12"/>
      <c r="AS3256" s="12"/>
      <c r="AT3256" s="12"/>
      <c r="AU3256" s="12"/>
      <c r="AV3256" s="12"/>
      <c r="AW3256" s="12"/>
      <c r="AX3256" s="12"/>
      <c r="AY3256" s="12"/>
      <c r="AZ3256" s="12"/>
      <c r="BA3256" s="12"/>
      <c r="BB3256" s="12"/>
      <c r="BC3256" s="12"/>
      <c r="BD3256" s="12"/>
      <c r="BE3256" s="12"/>
      <c r="BF3256" s="12"/>
      <c r="BG3256" s="12"/>
      <c r="BH3256" s="12"/>
      <c r="BI3256" s="12"/>
      <c r="BJ3256" s="13"/>
      <c r="BK3256" s="13"/>
      <c r="BL3256" s="13"/>
      <c r="BM3256" s="13"/>
      <c r="BN3256" s="13"/>
    </row>
    <row r="3257" spans="4:66" x14ac:dyDescent="0.25">
      <c r="D3257" s="7"/>
      <c r="E3257" s="10"/>
      <c r="F3257" s="10"/>
      <c r="G3257" s="10"/>
      <c r="H3257" s="10"/>
      <c r="I3257" s="10"/>
      <c r="J3257" s="10"/>
      <c r="K3257" s="11"/>
      <c r="L3257" s="11"/>
      <c r="M3257" s="12"/>
      <c r="N3257" s="12"/>
      <c r="O3257" s="12"/>
      <c r="P3257" s="12"/>
      <c r="Q3257" s="12"/>
      <c r="R3257" s="12"/>
      <c r="S3257" s="12"/>
      <c r="T3257" s="12"/>
      <c r="U3257" s="12"/>
      <c r="V3257" s="12"/>
      <c r="W3257" s="12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2"/>
      <c r="AS3257" s="12"/>
      <c r="AT3257" s="12"/>
      <c r="AU3257" s="12"/>
      <c r="AV3257" s="12"/>
      <c r="AW3257" s="12"/>
      <c r="AX3257" s="12"/>
      <c r="AY3257" s="12"/>
      <c r="AZ3257" s="12"/>
      <c r="BA3257" s="12"/>
      <c r="BB3257" s="12"/>
      <c r="BC3257" s="12"/>
      <c r="BD3257" s="12"/>
      <c r="BE3257" s="12"/>
      <c r="BF3257" s="12"/>
      <c r="BG3257" s="12"/>
      <c r="BH3257" s="12"/>
      <c r="BI3257" s="12"/>
      <c r="BJ3257" s="13"/>
      <c r="BK3257" s="13"/>
      <c r="BL3257" s="13"/>
      <c r="BM3257" s="13"/>
      <c r="BN3257" s="13"/>
    </row>
    <row r="3258" spans="4:66" x14ac:dyDescent="0.25">
      <c r="D3258" s="7"/>
      <c r="E3258" s="10"/>
      <c r="F3258" s="10"/>
      <c r="G3258" s="10"/>
      <c r="H3258" s="10"/>
      <c r="I3258" s="10"/>
      <c r="J3258" s="10"/>
      <c r="K3258" s="11"/>
      <c r="L3258" s="11"/>
      <c r="M3258" s="12"/>
      <c r="N3258" s="12"/>
      <c r="O3258" s="12"/>
      <c r="P3258" s="12"/>
      <c r="Q3258" s="12"/>
      <c r="R3258" s="12"/>
      <c r="S3258" s="12"/>
      <c r="T3258" s="12"/>
      <c r="U3258" s="12"/>
      <c r="V3258" s="12"/>
      <c r="W3258" s="12"/>
      <c r="X3258" s="12"/>
      <c r="Y3258" s="12"/>
      <c r="Z3258" s="12"/>
      <c r="AA3258" s="12"/>
      <c r="AB3258" s="12"/>
      <c r="AC3258" s="12"/>
      <c r="AD3258" s="12"/>
      <c r="AE3258" s="12"/>
      <c r="AF3258" s="12"/>
      <c r="AG3258" s="12"/>
      <c r="AH3258" s="12"/>
      <c r="AI3258" s="12"/>
      <c r="AJ3258" s="12"/>
      <c r="AK3258" s="12"/>
      <c r="AL3258" s="12"/>
      <c r="AM3258" s="12"/>
      <c r="AN3258" s="12"/>
      <c r="AO3258" s="12"/>
      <c r="AP3258" s="12"/>
      <c r="AQ3258" s="12"/>
      <c r="AR3258" s="12"/>
      <c r="AS3258" s="12"/>
      <c r="AT3258" s="12"/>
      <c r="AU3258" s="12"/>
      <c r="AV3258" s="12"/>
      <c r="AW3258" s="12"/>
      <c r="AX3258" s="12"/>
      <c r="AY3258" s="12"/>
      <c r="AZ3258" s="12"/>
      <c r="BA3258" s="12"/>
      <c r="BB3258" s="12"/>
      <c r="BC3258" s="12"/>
      <c r="BD3258" s="12"/>
      <c r="BE3258" s="12"/>
      <c r="BF3258" s="12"/>
      <c r="BG3258" s="12"/>
      <c r="BH3258" s="12"/>
      <c r="BI3258" s="12"/>
      <c r="BJ3258" s="13"/>
      <c r="BK3258" s="13"/>
      <c r="BL3258" s="13"/>
      <c r="BM3258" s="13"/>
      <c r="BN3258" s="13"/>
    </row>
    <row r="3259" spans="4:66" x14ac:dyDescent="0.25">
      <c r="D3259" s="7"/>
      <c r="E3259" s="10"/>
      <c r="F3259" s="10"/>
      <c r="G3259" s="10"/>
      <c r="H3259" s="10"/>
      <c r="I3259" s="10"/>
      <c r="J3259" s="10"/>
      <c r="K3259" s="11"/>
      <c r="L3259" s="11"/>
      <c r="M3259" s="12"/>
      <c r="N3259" s="12"/>
      <c r="O3259" s="12"/>
      <c r="P3259" s="12"/>
      <c r="Q3259" s="12"/>
      <c r="R3259" s="12"/>
      <c r="S3259" s="12"/>
      <c r="T3259" s="12"/>
      <c r="U3259" s="12"/>
      <c r="V3259" s="12"/>
      <c r="W3259" s="12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2"/>
      <c r="AS3259" s="12"/>
      <c r="AT3259" s="12"/>
      <c r="AU3259" s="12"/>
      <c r="AV3259" s="12"/>
      <c r="AW3259" s="12"/>
      <c r="AX3259" s="12"/>
      <c r="AY3259" s="12"/>
      <c r="AZ3259" s="12"/>
      <c r="BA3259" s="12"/>
      <c r="BB3259" s="12"/>
      <c r="BC3259" s="12"/>
      <c r="BD3259" s="12"/>
      <c r="BE3259" s="12"/>
      <c r="BF3259" s="12"/>
      <c r="BG3259" s="12"/>
      <c r="BH3259" s="12"/>
      <c r="BI3259" s="12"/>
      <c r="BJ3259" s="13"/>
      <c r="BK3259" s="13"/>
      <c r="BL3259" s="13"/>
      <c r="BM3259" s="13"/>
      <c r="BN3259" s="13"/>
    </row>
    <row r="3260" spans="4:66" x14ac:dyDescent="0.25">
      <c r="D3260" s="7"/>
      <c r="E3260" s="10"/>
      <c r="F3260" s="10"/>
      <c r="G3260" s="10"/>
      <c r="H3260" s="10"/>
      <c r="I3260" s="10"/>
      <c r="J3260" s="10"/>
      <c r="K3260" s="11"/>
      <c r="L3260" s="11"/>
      <c r="M3260" s="12"/>
      <c r="N3260" s="12"/>
      <c r="O3260" s="12"/>
      <c r="P3260" s="12"/>
      <c r="Q3260" s="12"/>
      <c r="R3260" s="12"/>
      <c r="S3260" s="12"/>
      <c r="T3260" s="12"/>
      <c r="U3260" s="12"/>
      <c r="V3260" s="12"/>
      <c r="W3260" s="12"/>
      <c r="X3260" s="12"/>
      <c r="Y3260" s="12"/>
      <c r="Z3260" s="12"/>
      <c r="AA3260" s="12"/>
      <c r="AB3260" s="12"/>
      <c r="AC3260" s="12"/>
      <c r="AD3260" s="12"/>
      <c r="AE3260" s="12"/>
      <c r="AF3260" s="12"/>
      <c r="AG3260" s="12"/>
      <c r="AH3260" s="12"/>
      <c r="AI3260" s="12"/>
      <c r="AJ3260" s="12"/>
      <c r="AK3260" s="12"/>
      <c r="AL3260" s="12"/>
      <c r="AM3260" s="12"/>
      <c r="AN3260" s="12"/>
      <c r="AO3260" s="12"/>
      <c r="AP3260" s="12"/>
      <c r="AQ3260" s="12"/>
      <c r="AR3260" s="12"/>
      <c r="AS3260" s="12"/>
      <c r="AT3260" s="12"/>
      <c r="AU3260" s="12"/>
      <c r="AV3260" s="12"/>
      <c r="AW3260" s="12"/>
      <c r="AX3260" s="12"/>
      <c r="AY3260" s="12"/>
      <c r="AZ3260" s="12"/>
      <c r="BA3260" s="12"/>
      <c r="BB3260" s="12"/>
      <c r="BC3260" s="12"/>
      <c r="BD3260" s="12"/>
      <c r="BE3260" s="12"/>
      <c r="BF3260" s="12"/>
      <c r="BG3260" s="12"/>
      <c r="BH3260" s="12"/>
      <c r="BI3260" s="12"/>
      <c r="BJ3260" s="13"/>
      <c r="BK3260" s="13"/>
      <c r="BL3260" s="13"/>
      <c r="BM3260" s="13"/>
      <c r="BN3260" s="13"/>
    </row>
    <row r="3261" spans="4:66" x14ac:dyDescent="0.25">
      <c r="D3261" s="7"/>
      <c r="E3261" s="10"/>
      <c r="F3261" s="10"/>
      <c r="G3261" s="10"/>
      <c r="H3261" s="10"/>
      <c r="I3261" s="10"/>
      <c r="J3261" s="10"/>
      <c r="K3261" s="11"/>
      <c r="L3261" s="11"/>
      <c r="M3261" s="12"/>
      <c r="N3261" s="12"/>
      <c r="O3261" s="12"/>
      <c r="P3261" s="12"/>
      <c r="Q3261" s="12"/>
      <c r="R3261" s="12"/>
      <c r="S3261" s="12"/>
      <c r="T3261" s="12"/>
      <c r="U3261" s="12"/>
      <c r="V3261" s="12"/>
      <c r="W3261" s="12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2"/>
      <c r="AS3261" s="12"/>
      <c r="AT3261" s="12"/>
      <c r="AU3261" s="12"/>
      <c r="AV3261" s="12"/>
      <c r="AW3261" s="12"/>
      <c r="AX3261" s="12"/>
      <c r="AY3261" s="12"/>
      <c r="AZ3261" s="12"/>
      <c r="BA3261" s="12"/>
      <c r="BB3261" s="12"/>
      <c r="BC3261" s="12"/>
      <c r="BD3261" s="12"/>
      <c r="BE3261" s="12"/>
      <c r="BF3261" s="12"/>
      <c r="BG3261" s="12"/>
      <c r="BH3261" s="12"/>
      <c r="BI3261" s="12"/>
      <c r="BJ3261" s="13"/>
      <c r="BK3261" s="13"/>
      <c r="BL3261" s="13"/>
      <c r="BM3261" s="13"/>
      <c r="BN3261" s="13"/>
    </row>
    <row r="3262" spans="4:66" x14ac:dyDescent="0.25">
      <c r="D3262" s="7"/>
      <c r="E3262" s="10"/>
      <c r="F3262" s="10"/>
      <c r="G3262" s="10"/>
      <c r="H3262" s="10"/>
      <c r="I3262" s="10"/>
      <c r="J3262" s="10"/>
      <c r="K3262" s="11"/>
      <c r="L3262" s="11"/>
      <c r="M3262" s="12"/>
      <c r="N3262" s="12"/>
      <c r="O3262" s="12"/>
      <c r="P3262" s="12"/>
      <c r="Q3262" s="12"/>
      <c r="R3262" s="12"/>
      <c r="S3262" s="12"/>
      <c r="T3262" s="12"/>
      <c r="U3262" s="12"/>
      <c r="V3262" s="12"/>
      <c r="W3262" s="12"/>
      <c r="X3262" s="12"/>
      <c r="Y3262" s="12"/>
      <c r="Z3262" s="12"/>
      <c r="AA3262" s="12"/>
      <c r="AB3262" s="12"/>
      <c r="AC3262" s="12"/>
      <c r="AD3262" s="12"/>
      <c r="AE3262" s="12"/>
      <c r="AF3262" s="12"/>
      <c r="AG3262" s="12"/>
      <c r="AH3262" s="12"/>
      <c r="AI3262" s="12"/>
      <c r="AJ3262" s="12"/>
      <c r="AK3262" s="12"/>
      <c r="AL3262" s="12"/>
      <c r="AM3262" s="12"/>
      <c r="AN3262" s="12"/>
      <c r="AO3262" s="12"/>
      <c r="AP3262" s="12"/>
      <c r="AQ3262" s="12"/>
      <c r="AR3262" s="12"/>
      <c r="AS3262" s="12"/>
      <c r="AT3262" s="12"/>
      <c r="AU3262" s="12"/>
      <c r="AV3262" s="12"/>
      <c r="AW3262" s="12"/>
      <c r="AX3262" s="12"/>
      <c r="AY3262" s="12"/>
      <c r="AZ3262" s="12"/>
      <c r="BA3262" s="12"/>
      <c r="BB3262" s="12"/>
      <c r="BC3262" s="12"/>
      <c r="BD3262" s="12"/>
      <c r="BE3262" s="12"/>
      <c r="BF3262" s="12"/>
      <c r="BG3262" s="12"/>
      <c r="BH3262" s="12"/>
      <c r="BI3262" s="12"/>
      <c r="BJ3262" s="13"/>
      <c r="BK3262" s="13"/>
      <c r="BL3262" s="13"/>
      <c r="BM3262" s="13"/>
      <c r="BN3262" s="13"/>
    </row>
    <row r="3263" spans="4:66" x14ac:dyDescent="0.25">
      <c r="D3263" s="7"/>
      <c r="E3263" s="10"/>
      <c r="F3263" s="10"/>
      <c r="G3263" s="10"/>
      <c r="H3263" s="10"/>
      <c r="I3263" s="10"/>
      <c r="J3263" s="10"/>
      <c r="K3263" s="11"/>
      <c r="L3263" s="11"/>
      <c r="M3263" s="12"/>
      <c r="N3263" s="12"/>
      <c r="O3263" s="12"/>
      <c r="P3263" s="12"/>
      <c r="Q3263" s="12"/>
      <c r="R3263" s="12"/>
      <c r="S3263" s="12"/>
      <c r="T3263" s="12"/>
      <c r="U3263" s="12"/>
      <c r="V3263" s="12"/>
      <c r="W3263" s="12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2"/>
      <c r="AS3263" s="12"/>
      <c r="AT3263" s="12"/>
      <c r="AU3263" s="12"/>
      <c r="AV3263" s="12"/>
      <c r="AW3263" s="12"/>
      <c r="AX3263" s="12"/>
      <c r="AY3263" s="12"/>
      <c r="AZ3263" s="12"/>
      <c r="BA3263" s="12"/>
      <c r="BB3263" s="12"/>
      <c r="BC3263" s="12"/>
      <c r="BD3263" s="12"/>
      <c r="BE3263" s="12"/>
      <c r="BF3263" s="12"/>
      <c r="BG3263" s="12"/>
      <c r="BH3263" s="12"/>
      <c r="BI3263" s="12"/>
      <c r="BJ3263" s="13"/>
      <c r="BK3263" s="13"/>
      <c r="BL3263" s="13"/>
      <c r="BM3263" s="13"/>
      <c r="BN3263" s="13"/>
    </row>
    <row r="3264" spans="4:66" x14ac:dyDescent="0.25">
      <c r="D3264" s="7"/>
      <c r="E3264" s="10"/>
      <c r="F3264" s="10"/>
      <c r="G3264" s="10"/>
      <c r="H3264" s="10"/>
      <c r="I3264" s="10"/>
      <c r="J3264" s="10"/>
      <c r="K3264" s="11"/>
      <c r="L3264" s="11"/>
      <c r="M3264" s="12"/>
      <c r="N3264" s="12"/>
      <c r="O3264" s="12"/>
      <c r="P3264" s="12"/>
      <c r="Q3264" s="12"/>
      <c r="R3264" s="12"/>
      <c r="S3264" s="12"/>
      <c r="T3264" s="12"/>
      <c r="U3264" s="12"/>
      <c r="V3264" s="12"/>
      <c r="W3264" s="12"/>
      <c r="X3264" s="12"/>
      <c r="Y3264" s="12"/>
      <c r="Z3264" s="12"/>
      <c r="AA3264" s="12"/>
      <c r="AB3264" s="12"/>
      <c r="AC3264" s="12"/>
      <c r="AD3264" s="12"/>
      <c r="AE3264" s="12"/>
      <c r="AF3264" s="12"/>
      <c r="AG3264" s="12"/>
      <c r="AH3264" s="12"/>
      <c r="AI3264" s="12"/>
      <c r="AJ3264" s="12"/>
      <c r="AK3264" s="12"/>
      <c r="AL3264" s="12"/>
      <c r="AM3264" s="12"/>
      <c r="AN3264" s="12"/>
      <c r="AO3264" s="12"/>
      <c r="AP3264" s="12"/>
      <c r="AQ3264" s="12"/>
      <c r="AR3264" s="12"/>
      <c r="AS3264" s="12"/>
      <c r="AT3264" s="12"/>
      <c r="AU3264" s="12"/>
      <c r="AV3264" s="12"/>
      <c r="AW3264" s="12"/>
      <c r="AX3264" s="12"/>
      <c r="AY3264" s="12"/>
      <c r="AZ3264" s="12"/>
      <c r="BA3264" s="12"/>
      <c r="BB3264" s="12"/>
      <c r="BC3264" s="12"/>
      <c r="BD3264" s="12"/>
      <c r="BE3264" s="12"/>
      <c r="BF3264" s="12"/>
      <c r="BG3264" s="12"/>
      <c r="BH3264" s="12"/>
      <c r="BI3264" s="12"/>
      <c r="BJ3264" s="13"/>
      <c r="BK3264" s="13"/>
      <c r="BL3264" s="13"/>
      <c r="BM3264" s="13"/>
      <c r="BN3264" s="13"/>
    </row>
    <row r="3265" spans="4:66" x14ac:dyDescent="0.25">
      <c r="D3265" s="7"/>
      <c r="E3265" s="10"/>
      <c r="F3265" s="10"/>
      <c r="G3265" s="10"/>
      <c r="H3265" s="10"/>
      <c r="I3265" s="10"/>
      <c r="J3265" s="10"/>
      <c r="K3265" s="11"/>
      <c r="L3265" s="11"/>
      <c r="M3265" s="12"/>
      <c r="N3265" s="12"/>
      <c r="O3265" s="12"/>
      <c r="P3265" s="12"/>
      <c r="Q3265" s="12"/>
      <c r="R3265" s="12"/>
      <c r="S3265" s="12"/>
      <c r="T3265" s="12"/>
      <c r="U3265" s="12"/>
      <c r="V3265" s="12"/>
      <c r="W3265" s="12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2"/>
      <c r="AS3265" s="12"/>
      <c r="AT3265" s="12"/>
      <c r="AU3265" s="12"/>
      <c r="AV3265" s="12"/>
      <c r="AW3265" s="12"/>
      <c r="AX3265" s="12"/>
      <c r="AY3265" s="12"/>
      <c r="AZ3265" s="12"/>
      <c r="BA3265" s="12"/>
      <c r="BB3265" s="12"/>
      <c r="BC3265" s="12"/>
      <c r="BD3265" s="12"/>
      <c r="BE3265" s="12"/>
      <c r="BF3265" s="12"/>
      <c r="BG3265" s="12"/>
      <c r="BH3265" s="12"/>
      <c r="BI3265" s="12"/>
      <c r="BJ3265" s="13"/>
      <c r="BK3265" s="13"/>
      <c r="BL3265" s="13"/>
      <c r="BM3265" s="13"/>
      <c r="BN3265" s="13"/>
    </row>
    <row r="3266" spans="4:66" x14ac:dyDescent="0.25">
      <c r="D3266" s="7"/>
      <c r="E3266" s="10"/>
      <c r="F3266" s="10"/>
      <c r="G3266" s="10"/>
      <c r="H3266" s="10"/>
      <c r="I3266" s="10"/>
      <c r="J3266" s="10"/>
      <c r="K3266" s="11"/>
      <c r="L3266" s="11"/>
      <c r="M3266" s="12"/>
      <c r="N3266" s="12"/>
      <c r="O3266" s="12"/>
      <c r="P3266" s="12"/>
      <c r="Q3266" s="12"/>
      <c r="R3266" s="12"/>
      <c r="S3266" s="12"/>
      <c r="T3266" s="12"/>
      <c r="U3266" s="12"/>
      <c r="V3266" s="12"/>
      <c r="W3266" s="12"/>
      <c r="X3266" s="12"/>
      <c r="Y3266" s="12"/>
      <c r="Z3266" s="12"/>
      <c r="AA3266" s="12"/>
      <c r="AB3266" s="12"/>
      <c r="AC3266" s="12"/>
      <c r="AD3266" s="12"/>
      <c r="AE3266" s="12"/>
      <c r="AF3266" s="12"/>
      <c r="AG3266" s="12"/>
      <c r="AH3266" s="12"/>
      <c r="AI3266" s="12"/>
      <c r="AJ3266" s="12"/>
      <c r="AK3266" s="12"/>
      <c r="AL3266" s="12"/>
      <c r="AM3266" s="12"/>
      <c r="AN3266" s="12"/>
      <c r="AO3266" s="12"/>
      <c r="AP3266" s="12"/>
      <c r="AQ3266" s="12"/>
      <c r="AR3266" s="12"/>
      <c r="AS3266" s="12"/>
      <c r="AT3266" s="12"/>
      <c r="AU3266" s="12"/>
      <c r="AV3266" s="12"/>
      <c r="AW3266" s="12"/>
      <c r="AX3266" s="12"/>
      <c r="AY3266" s="12"/>
      <c r="AZ3266" s="12"/>
      <c r="BA3266" s="12"/>
      <c r="BB3266" s="12"/>
      <c r="BC3266" s="12"/>
      <c r="BD3266" s="12"/>
      <c r="BE3266" s="12"/>
      <c r="BF3266" s="12"/>
      <c r="BG3266" s="12"/>
      <c r="BH3266" s="12"/>
      <c r="BI3266" s="12"/>
      <c r="BJ3266" s="13"/>
      <c r="BK3266" s="13"/>
      <c r="BL3266" s="13"/>
      <c r="BM3266" s="13"/>
      <c r="BN3266" s="13"/>
    </row>
    <row r="3267" spans="4:66" x14ac:dyDescent="0.25">
      <c r="D3267" s="7"/>
      <c r="E3267" s="10"/>
      <c r="F3267" s="10"/>
      <c r="G3267" s="10"/>
      <c r="H3267" s="10"/>
      <c r="I3267" s="10"/>
      <c r="J3267" s="10"/>
      <c r="K3267" s="11"/>
      <c r="L3267" s="11"/>
      <c r="M3267" s="12"/>
      <c r="N3267" s="12"/>
      <c r="O3267" s="12"/>
      <c r="P3267" s="12"/>
      <c r="Q3267" s="12"/>
      <c r="R3267" s="12"/>
      <c r="S3267" s="12"/>
      <c r="T3267" s="12"/>
      <c r="U3267" s="12"/>
      <c r="V3267" s="12"/>
      <c r="W3267" s="12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2"/>
      <c r="AS3267" s="12"/>
      <c r="AT3267" s="12"/>
      <c r="AU3267" s="12"/>
      <c r="AV3267" s="12"/>
      <c r="AW3267" s="12"/>
      <c r="AX3267" s="12"/>
      <c r="AY3267" s="12"/>
      <c r="AZ3267" s="12"/>
      <c r="BA3267" s="12"/>
      <c r="BB3267" s="12"/>
      <c r="BC3267" s="12"/>
      <c r="BD3267" s="12"/>
      <c r="BE3267" s="12"/>
      <c r="BF3267" s="12"/>
      <c r="BG3267" s="12"/>
      <c r="BH3267" s="12"/>
      <c r="BI3267" s="12"/>
      <c r="BJ3267" s="13"/>
      <c r="BK3267" s="13"/>
      <c r="BL3267" s="13"/>
      <c r="BM3267" s="13"/>
      <c r="BN3267" s="13"/>
    </row>
    <row r="3268" spans="4:66" x14ac:dyDescent="0.25">
      <c r="D3268" s="7"/>
      <c r="E3268" s="10"/>
      <c r="F3268" s="10"/>
      <c r="G3268" s="10"/>
      <c r="H3268" s="10"/>
      <c r="I3268" s="10"/>
      <c r="J3268" s="10"/>
      <c r="K3268" s="11"/>
      <c r="L3268" s="11"/>
      <c r="M3268" s="12"/>
      <c r="N3268" s="12"/>
      <c r="O3268" s="12"/>
      <c r="P3268" s="12"/>
      <c r="Q3268" s="12"/>
      <c r="R3268" s="12"/>
      <c r="S3268" s="12"/>
      <c r="T3268" s="12"/>
      <c r="U3268" s="12"/>
      <c r="V3268" s="12"/>
      <c r="W3268" s="12"/>
      <c r="X3268" s="12"/>
      <c r="Y3268" s="12"/>
      <c r="Z3268" s="12"/>
      <c r="AA3268" s="12"/>
      <c r="AB3268" s="12"/>
      <c r="AC3268" s="12"/>
      <c r="AD3268" s="12"/>
      <c r="AE3268" s="12"/>
      <c r="AF3268" s="12"/>
      <c r="AG3268" s="12"/>
      <c r="AH3268" s="12"/>
      <c r="AI3268" s="12"/>
      <c r="AJ3268" s="12"/>
      <c r="AK3268" s="12"/>
      <c r="AL3268" s="12"/>
      <c r="AM3268" s="12"/>
      <c r="AN3268" s="12"/>
      <c r="AO3268" s="12"/>
      <c r="AP3268" s="12"/>
      <c r="AQ3268" s="12"/>
      <c r="AR3268" s="12"/>
      <c r="AS3268" s="12"/>
      <c r="AT3268" s="12"/>
      <c r="AU3268" s="12"/>
      <c r="AV3268" s="12"/>
      <c r="AW3268" s="12"/>
      <c r="AX3268" s="12"/>
      <c r="AY3268" s="12"/>
      <c r="AZ3268" s="12"/>
      <c r="BA3268" s="12"/>
      <c r="BB3268" s="12"/>
      <c r="BC3268" s="12"/>
      <c r="BD3268" s="12"/>
      <c r="BE3268" s="12"/>
      <c r="BF3268" s="12"/>
      <c r="BG3268" s="12"/>
      <c r="BH3268" s="12"/>
      <c r="BI3268" s="12"/>
      <c r="BJ3268" s="13"/>
      <c r="BK3268" s="13"/>
      <c r="BL3268" s="13"/>
      <c r="BM3268" s="13"/>
      <c r="BN3268" s="13"/>
    </row>
    <row r="3269" spans="4:66" x14ac:dyDescent="0.25">
      <c r="D3269" s="7"/>
      <c r="E3269" s="10"/>
      <c r="F3269" s="10"/>
      <c r="G3269" s="10"/>
      <c r="H3269" s="10"/>
      <c r="I3269" s="10"/>
      <c r="J3269" s="10"/>
      <c r="K3269" s="11"/>
      <c r="L3269" s="11"/>
      <c r="M3269" s="12"/>
      <c r="N3269" s="12"/>
      <c r="O3269" s="12"/>
      <c r="P3269" s="12"/>
      <c r="Q3269" s="12"/>
      <c r="R3269" s="12"/>
      <c r="S3269" s="12"/>
      <c r="T3269" s="12"/>
      <c r="U3269" s="12"/>
      <c r="V3269" s="12"/>
      <c r="W3269" s="12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2"/>
      <c r="AS3269" s="12"/>
      <c r="AT3269" s="12"/>
      <c r="AU3269" s="12"/>
      <c r="AV3269" s="12"/>
      <c r="AW3269" s="12"/>
      <c r="AX3269" s="12"/>
      <c r="AY3269" s="12"/>
      <c r="AZ3269" s="12"/>
      <c r="BA3269" s="12"/>
      <c r="BB3269" s="12"/>
      <c r="BC3269" s="12"/>
      <c r="BD3269" s="12"/>
      <c r="BE3269" s="12"/>
      <c r="BF3269" s="12"/>
      <c r="BG3269" s="12"/>
      <c r="BH3269" s="12"/>
      <c r="BI3269" s="12"/>
      <c r="BJ3269" s="13"/>
      <c r="BK3269" s="13"/>
      <c r="BL3269" s="13"/>
      <c r="BM3269" s="13"/>
      <c r="BN3269" s="13"/>
    </row>
    <row r="3270" spans="4:66" x14ac:dyDescent="0.25">
      <c r="D3270" s="7"/>
      <c r="E3270" s="10"/>
      <c r="F3270" s="10"/>
      <c r="G3270" s="10"/>
      <c r="H3270" s="10"/>
      <c r="I3270" s="10"/>
      <c r="J3270" s="10"/>
      <c r="K3270" s="11"/>
      <c r="L3270" s="11"/>
      <c r="M3270" s="12"/>
      <c r="N3270" s="12"/>
      <c r="O3270" s="12"/>
      <c r="P3270" s="12"/>
      <c r="Q3270" s="12"/>
      <c r="R3270" s="12"/>
      <c r="S3270" s="12"/>
      <c r="T3270" s="12"/>
      <c r="U3270" s="12"/>
      <c r="V3270" s="12"/>
      <c r="W3270" s="12"/>
      <c r="X3270" s="12"/>
      <c r="Y3270" s="12"/>
      <c r="Z3270" s="12"/>
      <c r="AA3270" s="12"/>
      <c r="AB3270" s="12"/>
      <c r="AC3270" s="12"/>
      <c r="AD3270" s="12"/>
      <c r="AE3270" s="12"/>
      <c r="AF3270" s="12"/>
      <c r="AG3270" s="12"/>
      <c r="AH3270" s="12"/>
      <c r="AI3270" s="12"/>
      <c r="AJ3270" s="12"/>
      <c r="AK3270" s="12"/>
      <c r="AL3270" s="12"/>
      <c r="AM3270" s="12"/>
      <c r="AN3270" s="12"/>
      <c r="AO3270" s="12"/>
      <c r="AP3270" s="12"/>
      <c r="AQ3270" s="12"/>
      <c r="AR3270" s="12"/>
      <c r="AS3270" s="12"/>
      <c r="AT3270" s="12"/>
      <c r="AU3270" s="12"/>
      <c r="AV3270" s="12"/>
      <c r="AW3270" s="12"/>
      <c r="AX3270" s="12"/>
      <c r="AY3270" s="12"/>
      <c r="AZ3270" s="12"/>
      <c r="BA3270" s="12"/>
      <c r="BB3270" s="12"/>
      <c r="BC3270" s="12"/>
      <c r="BD3270" s="12"/>
      <c r="BE3270" s="12"/>
      <c r="BF3270" s="12"/>
      <c r="BG3270" s="12"/>
      <c r="BH3270" s="12"/>
      <c r="BI3270" s="12"/>
      <c r="BJ3270" s="13"/>
      <c r="BK3270" s="13"/>
      <c r="BL3270" s="13"/>
      <c r="BM3270" s="13"/>
      <c r="BN3270" s="13"/>
    </row>
    <row r="3271" spans="4:66" x14ac:dyDescent="0.25">
      <c r="D3271" s="7"/>
      <c r="E3271" s="10"/>
      <c r="F3271" s="10"/>
      <c r="G3271" s="10"/>
      <c r="H3271" s="10"/>
      <c r="I3271" s="10"/>
      <c r="J3271" s="10"/>
      <c r="K3271" s="11"/>
      <c r="L3271" s="11"/>
      <c r="M3271" s="12"/>
      <c r="N3271" s="12"/>
      <c r="O3271" s="12"/>
      <c r="P3271" s="12"/>
      <c r="Q3271" s="12"/>
      <c r="R3271" s="12"/>
      <c r="S3271" s="12"/>
      <c r="T3271" s="12"/>
      <c r="U3271" s="12"/>
      <c r="V3271" s="12"/>
      <c r="W3271" s="12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2"/>
      <c r="AS3271" s="12"/>
      <c r="AT3271" s="12"/>
      <c r="AU3271" s="12"/>
      <c r="AV3271" s="12"/>
      <c r="AW3271" s="12"/>
      <c r="AX3271" s="12"/>
      <c r="AY3271" s="12"/>
      <c r="AZ3271" s="12"/>
      <c r="BA3271" s="12"/>
      <c r="BB3271" s="12"/>
      <c r="BC3271" s="12"/>
      <c r="BD3271" s="12"/>
      <c r="BE3271" s="12"/>
      <c r="BF3271" s="12"/>
      <c r="BG3271" s="12"/>
      <c r="BH3271" s="12"/>
      <c r="BI3271" s="12"/>
      <c r="BJ3271" s="13"/>
      <c r="BK3271" s="13"/>
      <c r="BL3271" s="13"/>
      <c r="BM3271" s="13"/>
      <c r="BN3271" s="13"/>
    </row>
    <row r="3272" spans="4:66" x14ac:dyDescent="0.25">
      <c r="D3272" s="7"/>
      <c r="E3272" s="10"/>
      <c r="F3272" s="10"/>
      <c r="G3272" s="10"/>
      <c r="H3272" s="10"/>
      <c r="I3272" s="10"/>
      <c r="J3272" s="10"/>
      <c r="K3272" s="11"/>
      <c r="L3272" s="11"/>
      <c r="M3272" s="12"/>
      <c r="N3272" s="12"/>
      <c r="O3272" s="12"/>
      <c r="P3272" s="12"/>
      <c r="Q3272" s="12"/>
      <c r="R3272" s="12"/>
      <c r="S3272" s="12"/>
      <c r="T3272" s="12"/>
      <c r="U3272" s="12"/>
      <c r="V3272" s="12"/>
      <c r="W3272" s="12"/>
      <c r="X3272" s="12"/>
      <c r="Y3272" s="12"/>
      <c r="Z3272" s="12"/>
      <c r="AA3272" s="12"/>
      <c r="AB3272" s="12"/>
      <c r="AC3272" s="12"/>
      <c r="AD3272" s="12"/>
      <c r="AE3272" s="12"/>
      <c r="AF3272" s="12"/>
      <c r="AG3272" s="12"/>
      <c r="AH3272" s="12"/>
      <c r="AI3272" s="12"/>
      <c r="AJ3272" s="12"/>
      <c r="AK3272" s="12"/>
      <c r="AL3272" s="12"/>
      <c r="AM3272" s="12"/>
      <c r="AN3272" s="12"/>
      <c r="AO3272" s="12"/>
      <c r="AP3272" s="12"/>
      <c r="AQ3272" s="12"/>
      <c r="AR3272" s="12"/>
      <c r="AS3272" s="12"/>
      <c r="AT3272" s="12"/>
      <c r="AU3272" s="12"/>
      <c r="AV3272" s="12"/>
      <c r="AW3272" s="12"/>
      <c r="AX3272" s="12"/>
      <c r="AY3272" s="12"/>
      <c r="AZ3272" s="12"/>
      <c r="BA3272" s="12"/>
      <c r="BB3272" s="12"/>
      <c r="BC3272" s="12"/>
      <c r="BD3272" s="12"/>
      <c r="BE3272" s="12"/>
      <c r="BF3272" s="12"/>
      <c r="BG3272" s="12"/>
      <c r="BH3272" s="12"/>
      <c r="BI3272" s="12"/>
      <c r="BJ3272" s="13"/>
      <c r="BK3272" s="13"/>
      <c r="BL3272" s="13"/>
      <c r="BM3272" s="13"/>
      <c r="BN3272" s="13"/>
    </row>
    <row r="3273" spans="4:66" x14ac:dyDescent="0.25">
      <c r="D3273" s="7"/>
      <c r="E3273" s="10"/>
      <c r="F3273" s="10"/>
      <c r="G3273" s="10"/>
      <c r="H3273" s="10"/>
      <c r="I3273" s="10"/>
      <c r="J3273" s="10"/>
      <c r="K3273" s="11"/>
      <c r="L3273" s="11"/>
      <c r="M3273" s="12"/>
      <c r="N3273" s="12"/>
      <c r="O3273" s="12"/>
      <c r="P3273" s="12"/>
      <c r="Q3273" s="12"/>
      <c r="R3273" s="12"/>
      <c r="S3273" s="12"/>
      <c r="T3273" s="12"/>
      <c r="U3273" s="12"/>
      <c r="V3273" s="12"/>
      <c r="W3273" s="12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2"/>
      <c r="AS3273" s="12"/>
      <c r="AT3273" s="12"/>
      <c r="AU3273" s="12"/>
      <c r="AV3273" s="12"/>
      <c r="AW3273" s="12"/>
      <c r="AX3273" s="12"/>
      <c r="AY3273" s="12"/>
      <c r="AZ3273" s="12"/>
      <c r="BA3273" s="12"/>
      <c r="BB3273" s="12"/>
      <c r="BC3273" s="12"/>
      <c r="BD3273" s="12"/>
      <c r="BE3273" s="12"/>
      <c r="BF3273" s="12"/>
      <c r="BG3273" s="12"/>
      <c r="BH3273" s="12"/>
      <c r="BI3273" s="12"/>
      <c r="BJ3273" s="13"/>
      <c r="BK3273" s="13"/>
      <c r="BL3273" s="13"/>
      <c r="BM3273" s="13"/>
      <c r="BN3273" s="13"/>
    </row>
    <row r="3274" spans="4:66" x14ac:dyDescent="0.25">
      <c r="D3274" s="7"/>
      <c r="E3274" s="10"/>
      <c r="F3274" s="10"/>
      <c r="G3274" s="10"/>
      <c r="H3274" s="10"/>
      <c r="I3274" s="10"/>
      <c r="J3274" s="10"/>
      <c r="K3274" s="11"/>
      <c r="L3274" s="11"/>
      <c r="M3274" s="12"/>
      <c r="N3274" s="12"/>
      <c r="O3274" s="12"/>
      <c r="P3274" s="12"/>
      <c r="Q3274" s="12"/>
      <c r="R3274" s="12"/>
      <c r="S3274" s="12"/>
      <c r="T3274" s="12"/>
      <c r="U3274" s="12"/>
      <c r="V3274" s="12"/>
      <c r="W3274" s="12"/>
      <c r="X3274" s="12"/>
      <c r="Y3274" s="12"/>
      <c r="Z3274" s="12"/>
      <c r="AA3274" s="12"/>
      <c r="AB3274" s="12"/>
      <c r="AC3274" s="12"/>
      <c r="AD3274" s="12"/>
      <c r="AE3274" s="12"/>
      <c r="AF3274" s="12"/>
      <c r="AG3274" s="12"/>
      <c r="AH3274" s="12"/>
      <c r="AI3274" s="12"/>
      <c r="AJ3274" s="12"/>
      <c r="AK3274" s="12"/>
      <c r="AL3274" s="12"/>
      <c r="AM3274" s="12"/>
      <c r="AN3274" s="12"/>
      <c r="AO3274" s="12"/>
      <c r="AP3274" s="12"/>
      <c r="AQ3274" s="12"/>
      <c r="AR3274" s="12"/>
      <c r="AS3274" s="12"/>
      <c r="AT3274" s="12"/>
      <c r="AU3274" s="12"/>
      <c r="AV3274" s="12"/>
      <c r="AW3274" s="12"/>
      <c r="AX3274" s="12"/>
      <c r="AY3274" s="12"/>
      <c r="AZ3274" s="12"/>
      <c r="BA3274" s="12"/>
      <c r="BB3274" s="12"/>
      <c r="BC3274" s="12"/>
      <c r="BD3274" s="12"/>
      <c r="BE3274" s="12"/>
      <c r="BF3274" s="12"/>
      <c r="BG3274" s="12"/>
      <c r="BH3274" s="12"/>
      <c r="BI3274" s="12"/>
      <c r="BJ3274" s="13"/>
      <c r="BK3274" s="13"/>
      <c r="BL3274" s="13"/>
      <c r="BM3274" s="13"/>
      <c r="BN3274" s="13"/>
    </row>
    <row r="3275" spans="4:66" x14ac:dyDescent="0.25">
      <c r="D3275" s="7"/>
      <c r="E3275" s="10"/>
      <c r="F3275" s="10"/>
      <c r="G3275" s="10"/>
      <c r="H3275" s="10"/>
      <c r="I3275" s="10"/>
      <c r="J3275" s="10"/>
      <c r="K3275" s="11"/>
      <c r="L3275" s="11"/>
      <c r="M3275" s="12"/>
      <c r="N3275" s="12"/>
      <c r="O3275" s="12"/>
      <c r="P3275" s="12"/>
      <c r="Q3275" s="12"/>
      <c r="R3275" s="12"/>
      <c r="S3275" s="12"/>
      <c r="T3275" s="12"/>
      <c r="U3275" s="12"/>
      <c r="V3275" s="12"/>
      <c r="W3275" s="12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2"/>
      <c r="AS3275" s="12"/>
      <c r="AT3275" s="12"/>
      <c r="AU3275" s="12"/>
      <c r="AV3275" s="12"/>
      <c r="AW3275" s="12"/>
      <c r="AX3275" s="12"/>
      <c r="AY3275" s="12"/>
      <c r="AZ3275" s="12"/>
      <c r="BA3275" s="12"/>
      <c r="BB3275" s="12"/>
      <c r="BC3275" s="12"/>
      <c r="BD3275" s="12"/>
      <c r="BE3275" s="12"/>
      <c r="BF3275" s="12"/>
      <c r="BG3275" s="12"/>
      <c r="BH3275" s="12"/>
      <c r="BI3275" s="12"/>
      <c r="BJ3275" s="13"/>
      <c r="BK3275" s="13"/>
      <c r="BL3275" s="13"/>
      <c r="BM3275" s="13"/>
      <c r="BN3275" s="13"/>
    </row>
    <row r="3276" spans="4:66" x14ac:dyDescent="0.25">
      <c r="D3276" s="7"/>
      <c r="E3276" s="10"/>
      <c r="F3276" s="10"/>
      <c r="G3276" s="10"/>
      <c r="H3276" s="10"/>
      <c r="I3276" s="10"/>
      <c r="J3276" s="10"/>
      <c r="K3276" s="11"/>
      <c r="L3276" s="11"/>
      <c r="M3276" s="12"/>
      <c r="N3276" s="12"/>
      <c r="O3276" s="12"/>
      <c r="P3276" s="12"/>
      <c r="Q3276" s="12"/>
      <c r="R3276" s="12"/>
      <c r="S3276" s="12"/>
      <c r="T3276" s="12"/>
      <c r="U3276" s="12"/>
      <c r="V3276" s="12"/>
      <c r="W3276" s="12"/>
      <c r="X3276" s="12"/>
      <c r="Y3276" s="12"/>
      <c r="Z3276" s="12"/>
      <c r="AA3276" s="12"/>
      <c r="AB3276" s="12"/>
      <c r="AC3276" s="12"/>
      <c r="AD3276" s="12"/>
      <c r="AE3276" s="12"/>
      <c r="AF3276" s="12"/>
      <c r="AG3276" s="12"/>
      <c r="AH3276" s="12"/>
      <c r="AI3276" s="12"/>
      <c r="AJ3276" s="12"/>
      <c r="AK3276" s="12"/>
      <c r="AL3276" s="12"/>
      <c r="AM3276" s="12"/>
      <c r="AN3276" s="12"/>
      <c r="AO3276" s="12"/>
      <c r="AP3276" s="12"/>
      <c r="AQ3276" s="12"/>
      <c r="AR3276" s="12"/>
      <c r="AS3276" s="12"/>
      <c r="AT3276" s="12"/>
      <c r="AU3276" s="12"/>
      <c r="AV3276" s="12"/>
      <c r="AW3276" s="12"/>
      <c r="AX3276" s="12"/>
      <c r="AY3276" s="12"/>
      <c r="AZ3276" s="12"/>
      <c r="BA3276" s="12"/>
      <c r="BB3276" s="12"/>
      <c r="BC3276" s="12"/>
      <c r="BD3276" s="12"/>
      <c r="BE3276" s="12"/>
      <c r="BF3276" s="12"/>
      <c r="BG3276" s="12"/>
      <c r="BH3276" s="12"/>
      <c r="BI3276" s="12"/>
      <c r="BJ3276" s="13"/>
      <c r="BK3276" s="13"/>
      <c r="BL3276" s="13"/>
      <c r="BM3276" s="13"/>
      <c r="BN3276" s="13"/>
    </row>
    <row r="3277" spans="4:66" x14ac:dyDescent="0.25">
      <c r="D3277" s="7"/>
      <c r="E3277" s="10"/>
      <c r="F3277" s="10"/>
      <c r="G3277" s="10"/>
      <c r="H3277" s="10"/>
      <c r="I3277" s="10"/>
      <c r="J3277" s="10"/>
      <c r="K3277" s="11"/>
      <c r="L3277" s="11"/>
      <c r="M3277" s="12"/>
      <c r="N3277" s="12"/>
      <c r="O3277" s="12"/>
      <c r="P3277" s="12"/>
      <c r="Q3277" s="12"/>
      <c r="R3277" s="12"/>
      <c r="S3277" s="12"/>
      <c r="T3277" s="12"/>
      <c r="U3277" s="12"/>
      <c r="V3277" s="12"/>
      <c r="W3277" s="12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2"/>
      <c r="AS3277" s="12"/>
      <c r="AT3277" s="12"/>
      <c r="AU3277" s="12"/>
      <c r="AV3277" s="12"/>
      <c r="AW3277" s="12"/>
      <c r="AX3277" s="12"/>
      <c r="AY3277" s="12"/>
      <c r="AZ3277" s="12"/>
      <c r="BA3277" s="12"/>
      <c r="BB3277" s="12"/>
      <c r="BC3277" s="12"/>
      <c r="BD3277" s="12"/>
      <c r="BE3277" s="12"/>
      <c r="BF3277" s="12"/>
      <c r="BG3277" s="12"/>
      <c r="BH3277" s="12"/>
      <c r="BI3277" s="12"/>
      <c r="BJ3277" s="13"/>
      <c r="BK3277" s="13"/>
      <c r="BL3277" s="13"/>
      <c r="BM3277" s="13"/>
      <c r="BN3277" s="13"/>
    </row>
    <row r="3278" spans="4:66" x14ac:dyDescent="0.25">
      <c r="D3278" s="7"/>
      <c r="E3278" s="10"/>
      <c r="F3278" s="10"/>
      <c r="G3278" s="10"/>
      <c r="H3278" s="10"/>
      <c r="I3278" s="10"/>
      <c r="J3278" s="10"/>
      <c r="K3278" s="11"/>
      <c r="L3278" s="11"/>
      <c r="M3278" s="12"/>
      <c r="N3278" s="12"/>
      <c r="O3278" s="12"/>
      <c r="P3278" s="12"/>
      <c r="Q3278" s="12"/>
      <c r="R3278" s="12"/>
      <c r="S3278" s="12"/>
      <c r="T3278" s="12"/>
      <c r="U3278" s="12"/>
      <c r="V3278" s="12"/>
      <c r="W3278" s="12"/>
      <c r="X3278" s="12"/>
      <c r="Y3278" s="12"/>
      <c r="Z3278" s="12"/>
      <c r="AA3278" s="12"/>
      <c r="AB3278" s="12"/>
      <c r="AC3278" s="12"/>
      <c r="AD3278" s="12"/>
      <c r="AE3278" s="12"/>
      <c r="AF3278" s="12"/>
      <c r="AG3278" s="12"/>
      <c r="AH3278" s="12"/>
      <c r="AI3278" s="12"/>
      <c r="AJ3278" s="12"/>
      <c r="AK3278" s="12"/>
      <c r="AL3278" s="12"/>
      <c r="AM3278" s="12"/>
      <c r="AN3278" s="12"/>
      <c r="AO3278" s="12"/>
      <c r="AP3278" s="12"/>
      <c r="AQ3278" s="12"/>
      <c r="AR3278" s="12"/>
      <c r="AS3278" s="12"/>
      <c r="AT3278" s="12"/>
      <c r="AU3278" s="12"/>
      <c r="AV3278" s="12"/>
      <c r="AW3278" s="12"/>
      <c r="AX3278" s="12"/>
      <c r="AY3278" s="12"/>
      <c r="AZ3278" s="12"/>
      <c r="BA3278" s="12"/>
      <c r="BB3278" s="12"/>
      <c r="BC3278" s="12"/>
      <c r="BD3278" s="12"/>
      <c r="BE3278" s="12"/>
      <c r="BF3278" s="12"/>
      <c r="BG3278" s="12"/>
      <c r="BH3278" s="12"/>
      <c r="BI3278" s="12"/>
      <c r="BJ3278" s="13"/>
      <c r="BK3278" s="13"/>
      <c r="BL3278" s="13"/>
      <c r="BM3278" s="13"/>
      <c r="BN3278" s="13"/>
    </row>
    <row r="3279" spans="4:66" x14ac:dyDescent="0.25">
      <c r="D3279" s="7"/>
      <c r="E3279" s="10"/>
      <c r="F3279" s="10"/>
      <c r="G3279" s="10"/>
      <c r="H3279" s="10"/>
      <c r="I3279" s="10"/>
      <c r="J3279" s="10"/>
      <c r="K3279" s="11"/>
      <c r="L3279" s="11"/>
      <c r="M3279" s="12"/>
      <c r="N3279" s="12"/>
      <c r="O3279" s="12"/>
      <c r="P3279" s="12"/>
      <c r="Q3279" s="12"/>
      <c r="R3279" s="12"/>
      <c r="S3279" s="12"/>
      <c r="T3279" s="12"/>
      <c r="U3279" s="12"/>
      <c r="V3279" s="12"/>
      <c r="W3279" s="12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2"/>
      <c r="AS3279" s="12"/>
      <c r="AT3279" s="12"/>
      <c r="AU3279" s="12"/>
      <c r="AV3279" s="12"/>
      <c r="AW3279" s="12"/>
      <c r="AX3279" s="12"/>
      <c r="AY3279" s="12"/>
      <c r="AZ3279" s="12"/>
      <c r="BA3279" s="12"/>
      <c r="BB3279" s="12"/>
      <c r="BC3279" s="12"/>
      <c r="BD3279" s="12"/>
      <c r="BE3279" s="12"/>
      <c r="BF3279" s="12"/>
      <c r="BG3279" s="12"/>
      <c r="BH3279" s="12"/>
      <c r="BI3279" s="12"/>
      <c r="BJ3279" s="13"/>
      <c r="BK3279" s="13"/>
      <c r="BL3279" s="13"/>
      <c r="BM3279" s="13"/>
      <c r="BN3279" s="13"/>
    </row>
    <row r="3280" spans="4:66" x14ac:dyDescent="0.25">
      <c r="D3280" s="7"/>
      <c r="E3280" s="10"/>
      <c r="F3280" s="10"/>
      <c r="G3280" s="10"/>
      <c r="H3280" s="10"/>
      <c r="I3280" s="10"/>
      <c r="J3280" s="10"/>
      <c r="K3280" s="11"/>
      <c r="L3280" s="11"/>
      <c r="M3280" s="12"/>
      <c r="N3280" s="12"/>
      <c r="O3280" s="12"/>
      <c r="P3280" s="12"/>
      <c r="Q3280" s="12"/>
      <c r="R3280" s="12"/>
      <c r="S3280" s="12"/>
      <c r="T3280" s="12"/>
      <c r="U3280" s="12"/>
      <c r="V3280" s="12"/>
      <c r="W3280" s="12"/>
      <c r="X3280" s="12"/>
      <c r="Y3280" s="12"/>
      <c r="Z3280" s="12"/>
      <c r="AA3280" s="12"/>
      <c r="AB3280" s="12"/>
      <c r="AC3280" s="12"/>
      <c r="AD3280" s="12"/>
      <c r="AE3280" s="12"/>
      <c r="AF3280" s="12"/>
      <c r="AG3280" s="12"/>
      <c r="AH3280" s="12"/>
      <c r="AI3280" s="12"/>
      <c r="AJ3280" s="12"/>
      <c r="AK3280" s="12"/>
      <c r="AL3280" s="12"/>
      <c r="AM3280" s="12"/>
      <c r="AN3280" s="12"/>
      <c r="AO3280" s="12"/>
      <c r="AP3280" s="12"/>
      <c r="AQ3280" s="12"/>
      <c r="AR3280" s="12"/>
      <c r="AS3280" s="12"/>
      <c r="AT3280" s="12"/>
      <c r="AU3280" s="12"/>
      <c r="AV3280" s="12"/>
      <c r="AW3280" s="12"/>
      <c r="AX3280" s="12"/>
      <c r="AY3280" s="12"/>
      <c r="AZ3280" s="12"/>
      <c r="BA3280" s="12"/>
      <c r="BB3280" s="12"/>
      <c r="BC3280" s="12"/>
      <c r="BD3280" s="12"/>
      <c r="BE3280" s="12"/>
      <c r="BF3280" s="12"/>
      <c r="BG3280" s="12"/>
      <c r="BH3280" s="12"/>
      <c r="BI3280" s="12"/>
      <c r="BJ3280" s="13"/>
      <c r="BK3280" s="13"/>
      <c r="BL3280" s="13"/>
      <c r="BM3280" s="13"/>
      <c r="BN3280" s="13"/>
    </row>
    <row r="3281" spans="4:66" x14ac:dyDescent="0.25">
      <c r="D3281" s="7"/>
      <c r="E3281" s="10"/>
      <c r="F3281" s="10"/>
      <c r="G3281" s="10"/>
      <c r="H3281" s="10"/>
      <c r="I3281" s="10"/>
      <c r="J3281" s="10"/>
      <c r="K3281" s="11"/>
      <c r="L3281" s="11"/>
      <c r="M3281" s="12"/>
      <c r="N3281" s="12"/>
      <c r="O3281" s="12"/>
      <c r="P3281" s="12"/>
      <c r="Q3281" s="12"/>
      <c r="R3281" s="12"/>
      <c r="S3281" s="12"/>
      <c r="T3281" s="12"/>
      <c r="U3281" s="12"/>
      <c r="V3281" s="12"/>
      <c r="W3281" s="12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2"/>
      <c r="AS3281" s="12"/>
      <c r="AT3281" s="12"/>
      <c r="AU3281" s="12"/>
      <c r="AV3281" s="12"/>
      <c r="AW3281" s="12"/>
      <c r="AX3281" s="12"/>
      <c r="AY3281" s="12"/>
      <c r="AZ3281" s="12"/>
      <c r="BA3281" s="12"/>
      <c r="BB3281" s="12"/>
      <c r="BC3281" s="12"/>
      <c r="BD3281" s="12"/>
      <c r="BE3281" s="12"/>
      <c r="BF3281" s="12"/>
      <c r="BG3281" s="12"/>
      <c r="BH3281" s="12"/>
      <c r="BI3281" s="12"/>
      <c r="BJ3281" s="13"/>
      <c r="BK3281" s="13"/>
      <c r="BL3281" s="13"/>
      <c r="BM3281" s="13"/>
      <c r="BN3281" s="13"/>
    </row>
    <row r="3282" spans="4:66" x14ac:dyDescent="0.25">
      <c r="D3282" s="7"/>
      <c r="E3282" s="10"/>
      <c r="F3282" s="10"/>
      <c r="G3282" s="10"/>
      <c r="H3282" s="10"/>
      <c r="I3282" s="10"/>
      <c r="J3282" s="10"/>
      <c r="K3282" s="11"/>
      <c r="L3282" s="11"/>
      <c r="M3282" s="12"/>
      <c r="N3282" s="12"/>
      <c r="O3282" s="12"/>
      <c r="P3282" s="12"/>
      <c r="Q3282" s="12"/>
      <c r="R3282" s="12"/>
      <c r="S3282" s="12"/>
      <c r="T3282" s="12"/>
      <c r="U3282" s="12"/>
      <c r="V3282" s="12"/>
      <c r="W3282" s="12"/>
      <c r="X3282" s="12"/>
      <c r="Y3282" s="12"/>
      <c r="Z3282" s="12"/>
      <c r="AA3282" s="12"/>
      <c r="AB3282" s="12"/>
      <c r="AC3282" s="12"/>
      <c r="AD3282" s="12"/>
      <c r="AE3282" s="12"/>
      <c r="AF3282" s="12"/>
      <c r="AG3282" s="12"/>
      <c r="AH3282" s="12"/>
      <c r="AI3282" s="12"/>
      <c r="AJ3282" s="12"/>
      <c r="AK3282" s="12"/>
      <c r="AL3282" s="12"/>
      <c r="AM3282" s="12"/>
      <c r="AN3282" s="12"/>
      <c r="AO3282" s="12"/>
      <c r="AP3282" s="12"/>
      <c r="AQ3282" s="12"/>
      <c r="AR3282" s="12"/>
      <c r="AS3282" s="12"/>
      <c r="AT3282" s="12"/>
      <c r="AU3282" s="12"/>
      <c r="AV3282" s="12"/>
      <c r="AW3282" s="12"/>
      <c r="AX3282" s="12"/>
      <c r="AY3282" s="12"/>
      <c r="AZ3282" s="12"/>
      <c r="BA3282" s="12"/>
      <c r="BB3282" s="12"/>
      <c r="BC3282" s="12"/>
      <c r="BD3282" s="12"/>
      <c r="BE3282" s="12"/>
      <c r="BF3282" s="12"/>
      <c r="BG3282" s="12"/>
      <c r="BH3282" s="12"/>
      <c r="BI3282" s="12"/>
      <c r="BJ3282" s="13"/>
      <c r="BK3282" s="13"/>
      <c r="BL3282" s="13"/>
      <c r="BM3282" s="13"/>
      <c r="BN3282" s="13"/>
    </row>
    <row r="3283" spans="4:66" x14ac:dyDescent="0.25">
      <c r="D3283" s="7"/>
      <c r="E3283" s="10"/>
      <c r="F3283" s="10"/>
      <c r="G3283" s="10"/>
      <c r="H3283" s="10"/>
      <c r="I3283" s="10"/>
      <c r="J3283" s="10"/>
      <c r="K3283" s="11"/>
      <c r="L3283" s="11"/>
      <c r="M3283" s="12"/>
      <c r="N3283" s="12"/>
      <c r="O3283" s="12"/>
      <c r="P3283" s="12"/>
      <c r="Q3283" s="12"/>
      <c r="R3283" s="12"/>
      <c r="S3283" s="12"/>
      <c r="T3283" s="12"/>
      <c r="U3283" s="12"/>
      <c r="V3283" s="12"/>
      <c r="W3283" s="12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2"/>
      <c r="AS3283" s="12"/>
      <c r="AT3283" s="12"/>
      <c r="AU3283" s="12"/>
      <c r="AV3283" s="12"/>
      <c r="AW3283" s="12"/>
      <c r="AX3283" s="12"/>
      <c r="AY3283" s="12"/>
      <c r="AZ3283" s="12"/>
      <c r="BA3283" s="12"/>
      <c r="BB3283" s="12"/>
      <c r="BC3283" s="12"/>
      <c r="BD3283" s="12"/>
      <c r="BE3283" s="12"/>
      <c r="BF3283" s="12"/>
      <c r="BG3283" s="12"/>
      <c r="BH3283" s="12"/>
      <c r="BI3283" s="12"/>
      <c r="BJ3283" s="13"/>
      <c r="BK3283" s="13"/>
      <c r="BL3283" s="13"/>
      <c r="BM3283" s="13"/>
      <c r="BN3283" s="13"/>
    </row>
    <row r="3284" spans="4:66" x14ac:dyDescent="0.25">
      <c r="D3284" s="7"/>
      <c r="E3284" s="10"/>
      <c r="F3284" s="10"/>
      <c r="G3284" s="10"/>
      <c r="H3284" s="10"/>
      <c r="I3284" s="10"/>
      <c r="J3284" s="10"/>
      <c r="K3284" s="11"/>
      <c r="L3284" s="11"/>
      <c r="M3284" s="12"/>
      <c r="N3284" s="12"/>
      <c r="O3284" s="12"/>
      <c r="P3284" s="12"/>
      <c r="Q3284" s="12"/>
      <c r="R3284" s="12"/>
      <c r="S3284" s="12"/>
      <c r="T3284" s="12"/>
      <c r="U3284" s="12"/>
      <c r="V3284" s="12"/>
      <c r="W3284" s="12"/>
      <c r="X3284" s="12"/>
      <c r="Y3284" s="12"/>
      <c r="Z3284" s="12"/>
      <c r="AA3284" s="12"/>
      <c r="AB3284" s="12"/>
      <c r="AC3284" s="12"/>
      <c r="AD3284" s="12"/>
      <c r="AE3284" s="12"/>
      <c r="AF3284" s="12"/>
      <c r="AG3284" s="12"/>
      <c r="AH3284" s="12"/>
      <c r="AI3284" s="12"/>
      <c r="AJ3284" s="12"/>
      <c r="AK3284" s="12"/>
      <c r="AL3284" s="12"/>
      <c r="AM3284" s="12"/>
      <c r="AN3284" s="12"/>
      <c r="AO3284" s="12"/>
      <c r="AP3284" s="12"/>
      <c r="AQ3284" s="12"/>
      <c r="AR3284" s="12"/>
      <c r="AS3284" s="12"/>
      <c r="AT3284" s="12"/>
      <c r="AU3284" s="12"/>
      <c r="AV3284" s="12"/>
      <c r="AW3284" s="12"/>
      <c r="AX3284" s="12"/>
      <c r="AY3284" s="12"/>
      <c r="AZ3284" s="12"/>
      <c r="BA3284" s="12"/>
      <c r="BB3284" s="12"/>
      <c r="BC3284" s="12"/>
      <c r="BD3284" s="12"/>
      <c r="BE3284" s="12"/>
      <c r="BF3284" s="12"/>
      <c r="BG3284" s="12"/>
      <c r="BH3284" s="12"/>
      <c r="BI3284" s="12"/>
      <c r="BJ3284" s="13"/>
      <c r="BK3284" s="13"/>
      <c r="BL3284" s="13"/>
      <c r="BM3284" s="13"/>
      <c r="BN3284" s="13"/>
    </row>
    <row r="3285" spans="4:66" x14ac:dyDescent="0.25">
      <c r="D3285" s="7"/>
      <c r="E3285" s="10"/>
      <c r="F3285" s="10"/>
      <c r="G3285" s="10"/>
      <c r="H3285" s="10"/>
      <c r="I3285" s="10"/>
      <c r="J3285" s="10"/>
      <c r="K3285" s="11"/>
      <c r="L3285" s="11"/>
      <c r="M3285" s="12"/>
      <c r="N3285" s="12"/>
      <c r="O3285" s="12"/>
      <c r="P3285" s="12"/>
      <c r="Q3285" s="12"/>
      <c r="R3285" s="12"/>
      <c r="S3285" s="12"/>
      <c r="T3285" s="12"/>
      <c r="U3285" s="12"/>
      <c r="V3285" s="12"/>
      <c r="W3285" s="12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2"/>
      <c r="AS3285" s="12"/>
      <c r="AT3285" s="12"/>
      <c r="AU3285" s="12"/>
      <c r="AV3285" s="12"/>
      <c r="AW3285" s="12"/>
      <c r="AX3285" s="12"/>
      <c r="AY3285" s="12"/>
      <c r="AZ3285" s="12"/>
      <c r="BA3285" s="12"/>
      <c r="BB3285" s="12"/>
      <c r="BC3285" s="12"/>
      <c r="BD3285" s="12"/>
      <c r="BE3285" s="12"/>
      <c r="BF3285" s="12"/>
      <c r="BG3285" s="12"/>
      <c r="BH3285" s="12"/>
      <c r="BI3285" s="12"/>
      <c r="BJ3285" s="13"/>
      <c r="BK3285" s="13"/>
      <c r="BL3285" s="13"/>
      <c r="BM3285" s="13"/>
      <c r="BN3285" s="13"/>
    </row>
    <row r="3286" spans="4:66" x14ac:dyDescent="0.25">
      <c r="D3286" s="7"/>
      <c r="E3286" s="10"/>
      <c r="F3286" s="10"/>
      <c r="G3286" s="10"/>
      <c r="H3286" s="10"/>
      <c r="I3286" s="10"/>
      <c r="J3286" s="10"/>
      <c r="K3286" s="11"/>
      <c r="L3286" s="11"/>
      <c r="M3286" s="12"/>
      <c r="N3286" s="12"/>
      <c r="O3286" s="12"/>
      <c r="P3286" s="12"/>
      <c r="Q3286" s="12"/>
      <c r="R3286" s="12"/>
      <c r="S3286" s="12"/>
      <c r="T3286" s="12"/>
      <c r="U3286" s="12"/>
      <c r="V3286" s="12"/>
      <c r="W3286" s="12"/>
      <c r="X3286" s="12"/>
      <c r="Y3286" s="12"/>
      <c r="Z3286" s="12"/>
      <c r="AA3286" s="12"/>
      <c r="AB3286" s="12"/>
      <c r="AC3286" s="12"/>
      <c r="AD3286" s="12"/>
      <c r="AE3286" s="12"/>
      <c r="AF3286" s="12"/>
      <c r="AG3286" s="12"/>
      <c r="AH3286" s="12"/>
      <c r="AI3286" s="12"/>
      <c r="AJ3286" s="12"/>
      <c r="AK3286" s="12"/>
      <c r="AL3286" s="12"/>
      <c r="AM3286" s="12"/>
      <c r="AN3286" s="12"/>
      <c r="AO3286" s="12"/>
      <c r="AP3286" s="12"/>
      <c r="AQ3286" s="12"/>
      <c r="AR3286" s="12"/>
      <c r="AS3286" s="12"/>
      <c r="AT3286" s="12"/>
      <c r="AU3286" s="12"/>
      <c r="AV3286" s="12"/>
      <c r="AW3286" s="12"/>
      <c r="AX3286" s="12"/>
      <c r="AY3286" s="12"/>
      <c r="AZ3286" s="12"/>
      <c r="BA3286" s="12"/>
      <c r="BB3286" s="12"/>
      <c r="BC3286" s="12"/>
      <c r="BD3286" s="12"/>
      <c r="BE3286" s="12"/>
      <c r="BF3286" s="12"/>
      <c r="BG3286" s="12"/>
      <c r="BH3286" s="12"/>
      <c r="BI3286" s="12"/>
      <c r="BJ3286" s="13"/>
      <c r="BK3286" s="13"/>
      <c r="BL3286" s="13"/>
      <c r="BM3286" s="13"/>
      <c r="BN3286" s="13"/>
    </row>
    <row r="3287" spans="4:66" x14ac:dyDescent="0.25">
      <c r="D3287" s="7"/>
      <c r="E3287" s="10"/>
      <c r="F3287" s="10"/>
      <c r="G3287" s="10"/>
      <c r="H3287" s="10"/>
      <c r="I3287" s="10"/>
      <c r="J3287" s="10"/>
      <c r="K3287" s="11"/>
      <c r="L3287" s="11"/>
      <c r="M3287" s="12"/>
      <c r="N3287" s="12"/>
      <c r="O3287" s="12"/>
      <c r="P3287" s="12"/>
      <c r="Q3287" s="12"/>
      <c r="R3287" s="12"/>
      <c r="S3287" s="12"/>
      <c r="T3287" s="12"/>
      <c r="U3287" s="12"/>
      <c r="V3287" s="12"/>
      <c r="W3287" s="12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2"/>
      <c r="AS3287" s="12"/>
      <c r="AT3287" s="12"/>
      <c r="AU3287" s="12"/>
      <c r="AV3287" s="12"/>
      <c r="AW3287" s="12"/>
      <c r="AX3287" s="12"/>
      <c r="AY3287" s="12"/>
      <c r="AZ3287" s="12"/>
      <c r="BA3287" s="12"/>
      <c r="BB3287" s="12"/>
      <c r="BC3287" s="12"/>
      <c r="BD3287" s="12"/>
      <c r="BE3287" s="12"/>
      <c r="BF3287" s="12"/>
      <c r="BG3287" s="12"/>
      <c r="BH3287" s="12"/>
      <c r="BI3287" s="12"/>
      <c r="BJ3287" s="13"/>
      <c r="BK3287" s="13"/>
      <c r="BL3287" s="13"/>
      <c r="BM3287" s="13"/>
      <c r="BN3287" s="13"/>
    </row>
    <row r="3288" spans="4:66" x14ac:dyDescent="0.25">
      <c r="D3288" s="7"/>
      <c r="E3288" s="10"/>
      <c r="F3288" s="10"/>
      <c r="G3288" s="10"/>
      <c r="H3288" s="10"/>
      <c r="I3288" s="10"/>
      <c r="J3288" s="10"/>
      <c r="K3288" s="11"/>
      <c r="L3288" s="11"/>
      <c r="M3288" s="12"/>
      <c r="N3288" s="12"/>
      <c r="O3288" s="12"/>
      <c r="P3288" s="12"/>
      <c r="Q3288" s="12"/>
      <c r="R3288" s="12"/>
      <c r="S3288" s="12"/>
      <c r="T3288" s="12"/>
      <c r="U3288" s="12"/>
      <c r="V3288" s="12"/>
      <c r="W3288" s="12"/>
      <c r="X3288" s="12"/>
      <c r="Y3288" s="12"/>
      <c r="Z3288" s="12"/>
      <c r="AA3288" s="12"/>
      <c r="AB3288" s="12"/>
      <c r="AC3288" s="12"/>
      <c r="AD3288" s="12"/>
      <c r="AE3288" s="12"/>
      <c r="AF3288" s="12"/>
      <c r="AG3288" s="12"/>
      <c r="AH3288" s="12"/>
      <c r="AI3288" s="12"/>
      <c r="AJ3288" s="12"/>
      <c r="AK3288" s="12"/>
      <c r="AL3288" s="12"/>
      <c r="AM3288" s="12"/>
      <c r="AN3288" s="12"/>
      <c r="AO3288" s="12"/>
      <c r="AP3288" s="12"/>
      <c r="AQ3288" s="12"/>
      <c r="AR3288" s="12"/>
      <c r="AS3288" s="12"/>
      <c r="AT3288" s="12"/>
      <c r="AU3288" s="12"/>
      <c r="AV3288" s="12"/>
      <c r="AW3288" s="12"/>
      <c r="AX3288" s="12"/>
      <c r="AY3288" s="12"/>
      <c r="AZ3288" s="12"/>
      <c r="BA3288" s="12"/>
      <c r="BB3288" s="12"/>
      <c r="BC3288" s="12"/>
      <c r="BD3288" s="12"/>
      <c r="BE3288" s="12"/>
      <c r="BF3288" s="12"/>
      <c r="BG3288" s="12"/>
      <c r="BH3288" s="12"/>
      <c r="BI3288" s="12"/>
      <c r="BJ3288" s="13"/>
      <c r="BK3288" s="13"/>
      <c r="BL3288" s="13"/>
      <c r="BM3288" s="13"/>
      <c r="BN3288" s="13"/>
    </row>
    <row r="3289" spans="4:66" x14ac:dyDescent="0.25">
      <c r="D3289" s="7"/>
      <c r="E3289" s="10"/>
      <c r="F3289" s="10"/>
      <c r="G3289" s="10"/>
      <c r="H3289" s="10"/>
      <c r="I3289" s="10"/>
      <c r="J3289" s="10"/>
      <c r="K3289" s="11"/>
      <c r="L3289" s="11"/>
      <c r="M3289" s="12"/>
      <c r="N3289" s="12"/>
      <c r="O3289" s="12"/>
      <c r="P3289" s="12"/>
      <c r="Q3289" s="12"/>
      <c r="R3289" s="12"/>
      <c r="S3289" s="12"/>
      <c r="T3289" s="12"/>
      <c r="U3289" s="12"/>
      <c r="V3289" s="12"/>
      <c r="W3289" s="12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2"/>
      <c r="AS3289" s="12"/>
      <c r="AT3289" s="12"/>
      <c r="AU3289" s="12"/>
      <c r="AV3289" s="12"/>
      <c r="AW3289" s="12"/>
      <c r="AX3289" s="12"/>
      <c r="AY3289" s="12"/>
      <c r="AZ3289" s="12"/>
      <c r="BA3289" s="12"/>
      <c r="BB3289" s="12"/>
      <c r="BC3289" s="12"/>
      <c r="BD3289" s="12"/>
      <c r="BE3289" s="12"/>
      <c r="BF3289" s="12"/>
      <c r="BG3289" s="12"/>
      <c r="BH3289" s="12"/>
      <c r="BI3289" s="12"/>
      <c r="BJ3289" s="13"/>
      <c r="BK3289" s="13"/>
      <c r="BL3289" s="13"/>
      <c r="BM3289" s="13"/>
      <c r="BN3289" s="13"/>
    </row>
    <row r="3290" spans="4:66" x14ac:dyDescent="0.25">
      <c r="D3290" s="7"/>
      <c r="E3290" s="10"/>
      <c r="F3290" s="10"/>
      <c r="G3290" s="10"/>
      <c r="H3290" s="10"/>
      <c r="I3290" s="10"/>
      <c r="J3290" s="10"/>
      <c r="K3290" s="11"/>
      <c r="L3290" s="11"/>
      <c r="M3290" s="12"/>
      <c r="N3290" s="12"/>
      <c r="O3290" s="12"/>
      <c r="P3290" s="12"/>
      <c r="Q3290" s="12"/>
      <c r="R3290" s="12"/>
      <c r="S3290" s="12"/>
      <c r="T3290" s="12"/>
      <c r="U3290" s="12"/>
      <c r="V3290" s="12"/>
      <c r="W3290" s="12"/>
      <c r="X3290" s="12"/>
      <c r="Y3290" s="12"/>
      <c r="Z3290" s="12"/>
      <c r="AA3290" s="12"/>
      <c r="AB3290" s="12"/>
      <c r="AC3290" s="12"/>
      <c r="AD3290" s="12"/>
      <c r="AE3290" s="12"/>
      <c r="AF3290" s="12"/>
      <c r="AG3290" s="12"/>
      <c r="AH3290" s="12"/>
      <c r="AI3290" s="12"/>
      <c r="AJ3290" s="12"/>
      <c r="AK3290" s="12"/>
      <c r="AL3290" s="12"/>
      <c r="AM3290" s="12"/>
      <c r="AN3290" s="12"/>
      <c r="AO3290" s="12"/>
      <c r="AP3290" s="12"/>
      <c r="AQ3290" s="12"/>
      <c r="AR3290" s="12"/>
      <c r="AS3290" s="12"/>
      <c r="AT3290" s="12"/>
      <c r="AU3290" s="12"/>
      <c r="AV3290" s="12"/>
      <c r="AW3290" s="12"/>
      <c r="AX3290" s="12"/>
      <c r="AY3290" s="12"/>
      <c r="AZ3290" s="12"/>
      <c r="BA3290" s="12"/>
      <c r="BB3290" s="12"/>
      <c r="BC3290" s="12"/>
      <c r="BD3290" s="12"/>
      <c r="BE3290" s="12"/>
      <c r="BF3290" s="12"/>
      <c r="BG3290" s="12"/>
      <c r="BH3290" s="12"/>
      <c r="BI3290" s="12"/>
      <c r="BJ3290" s="13"/>
      <c r="BK3290" s="13"/>
      <c r="BL3290" s="13"/>
      <c r="BM3290" s="13"/>
      <c r="BN3290" s="13"/>
    </row>
    <row r="3291" spans="4:66" x14ac:dyDescent="0.25">
      <c r="D3291" s="7"/>
      <c r="E3291" s="10"/>
      <c r="F3291" s="10"/>
      <c r="G3291" s="10"/>
      <c r="H3291" s="10"/>
      <c r="I3291" s="10"/>
      <c r="J3291" s="10"/>
      <c r="K3291" s="11"/>
      <c r="L3291" s="11"/>
      <c r="M3291" s="12"/>
      <c r="N3291" s="12"/>
      <c r="O3291" s="12"/>
      <c r="P3291" s="12"/>
      <c r="Q3291" s="12"/>
      <c r="R3291" s="12"/>
      <c r="S3291" s="12"/>
      <c r="T3291" s="12"/>
      <c r="U3291" s="12"/>
      <c r="V3291" s="12"/>
      <c r="W3291" s="12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2"/>
      <c r="AS3291" s="12"/>
      <c r="AT3291" s="12"/>
      <c r="AU3291" s="12"/>
      <c r="AV3291" s="12"/>
      <c r="AW3291" s="12"/>
      <c r="AX3291" s="12"/>
      <c r="AY3291" s="12"/>
      <c r="AZ3291" s="12"/>
      <c r="BA3291" s="12"/>
      <c r="BB3291" s="12"/>
      <c r="BC3291" s="12"/>
      <c r="BD3291" s="12"/>
      <c r="BE3291" s="12"/>
      <c r="BF3291" s="12"/>
      <c r="BG3291" s="12"/>
      <c r="BH3291" s="12"/>
      <c r="BI3291" s="12"/>
      <c r="BJ3291" s="13"/>
      <c r="BK3291" s="13"/>
      <c r="BL3291" s="13"/>
      <c r="BM3291" s="13"/>
      <c r="BN3291" s="13"/>
    </row>
    <row r="3292" spans="4:66" x14ac:dyDescent="0.25">
      <c r="D3292" s="7"/>
      <c r="E3292" s="10"/>
      <c r="F3292" s="10"/>
      <c r="G3292" s="10"/>
      <c r="H3292" s="10"/>
      <c r="I3292" s="10"/>
      <c r="J3292" s="10"/>
      <c r="K3292" s="11"/>
      <c r="L3292" s="11"/>
      <c r="M3292" s="12"/>
      <c r="N3292" s="12"/>
      <c r="O3292" s="12"/>
      <c r="P3292" s="12"/>
      <c r="Q3292" s="12"/>
      <c r="R3292" s="12"/>
      <c r="S3292" s="12"/>
      <c r="T3292" s="12"/>
      <c r="U3292" s="12"/>
      <c r="V3292" s="12"/>
      <c r="W3292" s="12"/>
      <c r="X3292" s="12"/>
      <c r="Y3292" s="12"/>
      <c r="Z3292" s="12"/>
      <c r="AA3292" s="12"/>
      <c r="AB3292" s="12"/>
      <c r="AC3292" s="12"/>
      <c r="AD3292" s="12"/>
      <c r="AE3292" s="12"/>
      <c r="AF3292" s="12"/>
      <c r="AG3292" s="12"/>
      <c r="AH3292" s="12"/>
      <c r="AI3292" s="12"/>
      <c r="AJ3292" s="12"/>
      <c r="AK3292" s="12"/>
      <c r="AL3292" s="12"/>
      <c r="AM3292" s="12"/>
      <c r="AN3292" s="12"/>
      <c r="AO3292" s="12"/>
      <c r="AP3292" s="12"/>
      <c r="AQ3292" s="12"/>
      <c r="AR3292" s="12"/>
      <c r="AS3292" s="12"/>
      <c r="AT3292" s="12"/>
      <c r="AU3292" s="12"/>
      <c r="AV3292" s="12"/>
      <c r="AW3292" s="12"/>
      <c r="AX3292" s="12"/>
      <c r="AY3292" s="12"/>
      <c r="AZ3292" s="12"/>
      <c r="BA3292" s="12"/>
      <c r="BB3292" s="12"/>
      <c r="BC3292" s="12"/>
      <c r="BD3292" s="12"/>
      <c r="BE3292" s="12"/>
      <c r="BF3292" s="12"/>
      <c r="BG3292" s="12"/>
      <c r="BH3292" s="12"/>
      <c r="BI3292" s="12"/>
      <c r="BJ3292" s="13"/>
      <c r="BK3292" s="13"/>
      <c r="BL3292" s="13"/>
      <c r="BM3292" s="13"/>
      <c r="BN3292" s="13"/>
    </row>
    <row r="3293" spans="4:66" x14ac:dyDescent="0.25">
      <c r="D3293" s="7"/>
      <c r="E3293" s="10"/>
      <c r="F3293" s="10"/>
      <c r="G3293" s="10"/>
      <c r="H3293" s="10"/>
      <c r="I3293" s="10"/>
      <c r="J3293" s="10"/>
      <c r="K3293" s="11"/>
      <c r="L3293" s="11"/>
      <c r="M3293" s="12"/>
      <c r="N3293" s="12"/>
      <c r="O3293" s="12"/>
      <c r="P3293" s="12"/>
      <c r="Q3293" s="12"/>
      <c r="R3293" s="12"/>
      <c r="S3293" s="12"/>
      <c r="T3293" s="12"/>
      <c r="U3293" s="12"/>
      <c r="V3293" s="12"/>
      <c r="W3293" s="12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2"/>
      <c r="AS3293" s="12"/>
      <c r="AT3293" s="12"/>
      <c r="AU3293" s="12"/>
      <c r="AV3293" s="12"/>
      <c r="AW3293" s="12"/>
      <c r="AX3293" s="12"/>
      <c r="AY3293" s="12"/>
      <c r="AZ3293" s="12"/>
      <c r="BA3293" s="12"/>
      <c r="BB3293" s="12"/>
      <c r="BC3293" s="12"/>
      <c r="BD3293" s="12"/>
      <c r="BE3293" s="12"/>
      <c r="BF3293" s="12"/>
      <c r="BG3293" s="12"/>
      <c r="BH3293" s="12"/>
      <c r="BI3293" s="12"/>
      <c r="BJ3293" s="13"/>
      <c r="BK3293" s="13"/>
      <c r="BL3293" s="13"/>
      <c r="BM3293" s="13"/>
      <c r="BN3293" s="13"/>
    </row>
    <row r="3294" spans="4:66" x14ac:dyDescent="0.25">
      <c r="D3294" s="7"/>
      <c r="E3294" s="10"/>
      <c r="F3294" s="10"/>
      <c r="G3294" s="10"/>
      <c r="H3294" s="10"/>
      <c r="I3294" s="10"/>
      <c r="J3294" s="10"/>
      <c r="K3294" s="11"/>
      <c r="L3294" s="11"/>
      <c r="M3294" s="12"/>
      <c r="N3294" s="12"/>
      <c r="O3294" s="12"/>
      <c r="P3294" s="12"/>
      <c r="Q3294" s="12"/>
      <c r="R3294" s="12"/>
      <c r="S3294" s="12"/>
      <c r="T3294" s="12"/>
      <c r="U3294" s="12"/>
      <c r="V3294" s="12"/>
      <c r="W3294" s="12"/>
      <c r="X3294" s="12"/>
      <c r="Y3294" s="12"/>
      <c r="Z3294" s="12"/>
      <c r="AA3294" s="12"/>
      <c r="AB3294" s="12"/>
      <c r="AC3294" s="12"/>
      <c r="AD3294" s="12"/>
      <c r="AE3294" s="12"/>
      <c r="AF3294" s="12"/>
      <c r="AG3294" s="12"/>
      <c r="AH3294" s="12"/>
      <c r="AI3294" s="12"/>
      <c r="AJ3294" s="12"/>
      <c r="AK3294" s="12"/>
      <c r="AL3294" s="12"/>
      <c r="AM3294" s="12"/>
      <c r="AN3294" s="12"/>
      <c r="AO3294" s="12"/>
      <c r="AP3294" s="12"/>
      <c r="AQ3294" s="12"/>
      <c r="AR3294" s="12"/>
      <c r="AS3294" s="12"/>
      <c r="AT3294" s="12"/>
      <c r="AU3294" s="12"/>
      <c r="AV3294" s="12"/>
      <c r="AW3294" s="12"/>
      <c r="AX3294" s="12"/>
      <c r="AY3294" s="12"/>
      <c r="AZ3294" s="12"/>
      <c r="BA3294" s="12"/>
      <c r="BB3294" s="12"/>
      <c r="BC3294" s="12"/>
      <c r="BD3294" s="12"/>
      <c r="BE3294" s="12"/>
      <c r="BF3294" s="12"/>
      <c r="BG3294" s="12"/>
      <c r="BH3294" s="12"/>
      <c r="BI3294" s="12"/>
      <c r="BJ3294" s="13"/>
      <c r="BK3294" s="13"/>
      <c r="BL3294" s="13"/>
      <c r="BM3294" s="13"/>
      <c r="BN3294" s="13"/>
    </row>
    <row r="3295" spans="4:66" x14ac:dyDescent="0.25">
      <c r="D3295" s="7"/>
      <c r="E3295" s="10"/>
      <c r="F3295" s="10"/>
      <c r="G3295" s="10"/>
      <c r="H3295" s="10"/>
      <c r="I3295" s="10"/>
      <c r="J3295" s="10"/>
      <c r="K3295" s="11"/>
      <c r="L3295" s="11"/>
      <c r="M3295" s="12"/>
      <c r="N3295" s="12"/>
      <c r="O3295" s="12"/>
      <c r="P3295" s="12"/>
      <c r="Q3295" s="12"/>
      <c r="R3295" s="12"/>
      <c r="S3295" s="12"/>
      <c r="T3295" s="12"/>
      <c r="U3295" s="12"/>
      <c r="V3295" s="12"/>
      <c r="W3295" s="12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2"/>
      <c r="AS3295" s="12"/>
      <c r="AT3295" s="12"/>
      <c r="AU3295" s="12"/>
      <c r="AV3295" s="12"/>
      <c r="AW3295" s="12"/>
      <c r="AX3295" s="12"/>
      <c r="AY3295" s="12"/>
      <c r="AZ3295" s="12"/>
      <c r="BA3295" s="12"/>
      <c r="BB3295" s="12"/>
      <c r="BC3295" s="12"/>
      <c r="BD3295" s="12"/>
      <c r="BE3295" s="12"/>
      <c r="BF3295" s="12"/>
      <c r="BG3295" s="12"/>
      <c r="BH3295" s="12"/>
      <c r="BI3295" s="12"/>
      <c r="BJ3295" s="13"/>
      <c r="BK3295" s="13"/>
      <c r="BL3295" s="13"/>
      <c r="BM3295" s="13"/>
      <c r="BN3295" s="13"/>
    </row>
    <row r="3296" spans="4:66" x14ac:dyDescent="0.25">
      <c r="D3296" s="7"/>
      <c r="E3296" s="10"/>
      <c r="F3296" s="10"/>
      <c r="G3296" s="10"/>
      <c r="H3296" s="10"/>
      <c r="I3296" s="10"/>
      <c r="J3296" s="10"/>
      <c r="K3296" s="11"/>
      <c r="L3296" s="11"/>
      <c r="M3296" s="12"/>
      <c r="N3296" s="12"/>
      <c r="O3296" s="12"/>
      <c r="P3296" s="12"/>
      <c r="Q3296" s="12"/>
      <c r="R3296" s="12"/>
      <c r="S3296" s="12"/>
      <c r="T3296" s="12"/>
      <c r="U3296" s="12"/>
      <c r="V3296" s="12"/>
      <c r="W3296" s="12"/>
      <c r="X3296" s="12"/>
      <c r="Y3296" s="12"/>
      <c r="Z3296" s="12"/>
      <c r="AA3296" s="12"/>
      <c r="AB3296" s="12"/>
      <c r="AC3296" s="12"/>
      <c r="AD3296" s="12"/>
      <c r="AE3296" s="12"/>
      <c r="AF3296" s="12"/>
      <c r="AG3296" s="12"/>
      <c r="AH3296" s="12"/>
      <c r="AI3296" s="12"/>
      <c r="AJ3296" s="12"/>
      <c r="AK3296" s="12"/>
      <c r="AL3296" s="12"/>
      <c r="AM3296" s="12"/>
      <c r="AN3296" s="12"/>
      <c r="AO3296" s="12"/>
      <c r="AP3296" s="12"/>
      <c r="AQ3296" s="12"/>
      <c r="AR3296" s="12"/>
      <c r="AS3296" s="12"/>
      <c r="AT3296" s="12"/>
      <c r="AU3296" s="12"/>
      <c r="AV3296" s="12"/>
      <c r="AW3296" s="12"/>
      <c r="AX3296" s="12"/>
      <c r="AY3296" s="12"/>
      <c r="AZ3296" s="12"/>
      <c r="BA3296" s="12"/>
      <c r="BB3296" s="12"/>
      <c r="BC3296" s="12"/>
      <c r="BD3296" s="12"/>
      <c r="BE3296" s="12"/>
      <c r="BF3296" s="12"/>
      <c r="BG3296" s="12"/>
      <c r="BH3296" s="12"/>
      <c r="BI3296" s="12"/>
      <c r="BJ3296" s="13"/>
      <c r="BK3296" s="13"/>
      <c r="BL3296" s="13"/>
      <c r="BM3296" s="13"/>
      <c r="BN3296" s="13"/>
    </row>
    <row r="3297" spans="4:66" x14ac:dyDescent="0.25">
      <c r="D3297" s="7"/>
      <c r="E3297" s="10"/>
      <c r="F3297" s="10"/>
      <c r="G3297" s="10"/>
      <c r="H3297" s="10"/>
      <c r="I3297" s="10"/>
      <c r="J3297" s="10"/>
      <c r="K3297" s="11"/>
      <c r="L3297" s="11"/>
      <c r="M3297" s="12"/>
      <c r="N3297" s="12"/>
      <c r="O3297" s="12"/>
      <c r="P3297" s="12"/>
      <c r="Q3297" s="12"/>
      <c r="R3297" s="12"/>
      <c r="S3297" s="12"/>
      <c r="T3297" s="12"/>
      <c r="U3297" s="12"/>
      <c r="V3297" s="12"/>
      <c r="W3297" s="12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2"/>
      <c r="AS3297" s="12"/>
      <c r="AT3297" s="12"/>
      <c r="AU3297" s="12"/>
      <c r="AV3297" s="12"/>
      <c r="AW3297" s="12"/>
      <c r="AX3297" s="12"/>
      <c r="AY3297" s="12"/>
      <c r="AZ3297" s="12"/>
      <c r="BA3297" s="12"/>
      <c r="BB3297" s="12"/>
      <c r="BC3297" s="12"/>
      <c r="BD3297" s="12"/>
      <c r="BE3297" s="12"/>
      <c r="BF3297" s="12"/>
      <c r="BG3297" s="12"/>
      <c r="BH3297" s="12"/>
      <c r="BI3297" s="12"/>
      <c r="BJ3297" s="13"/>
      <c r="BK3297" s="13"/>
      <c r="BL3297" s="13"/>
      <c r="BM3297" s="13"/>
      <c r="BN3297" s="13"/>
    </row>
    <row r="3298" spans="4:66" x14ac:dyDescent="0.25">
      <c r="D3298" s="7"/>
      <c r="E3298" s="10"/>
      <c r="F3298" s="10"/>
      <c r="G3298" s="10"/>
      <c r="H3298" s="10"/>
      <c r="I3298" s="10"/>
      <c r="J3298" s="10"/>
      <c r="K3298" s="11"/>
      <c r="L3298" s="11"/>
      <c r="M3298" s="12"/>
      <c r="N3298" s="12"/>
      <c r="O3298" s="12"/>
      <c r="P3298" s="12"/>
      <c r="Q3298" s="12"/>
      <c r="R3298" s="12"/>
      <c r="S3298" s="12"/>
      <c r="T3298" s="12"/>
      <c r="U3298" s="12"/>
      <c r="V3298" s="12"/>
      <c r="W3298" s="12"/>
      <c r="X3298" s="12"/>
      <c r="Y3298" s="12"/>
      <c r="Z3298" s="12"/>
      <c r="AA3298" s="12"/>
      <c r="AB3298" s="12"/>
      <c r="AC3298" s="12"/>
      <c r="AD3298" s="12"/>
      <c r="AE3298" s="12"/>
      <c r="AF3298" s="12"/>
      <c r="AG3298" s="12"/>
      <c r="AH3298" s="12"/>
      <c r="AI3298" s="12"/>
      <c r="AJ3298" s="12"/>
      <c r="AK3298" s="12"/>
      <c r="AL3298" s="12"/>
      <c r="AM3298" s="12"/>
      <c r="AN3298" s="12"/>
      <c r="AO3298" s="12"/>
      <c r="AP3298" s="12"/>
      <c r="AQ3298" s="12"/>
      <c r="AR3298" s="12"/>
      <c r="AS3298" s="12"/>
      <c r="AT3298" s="12"/>
      <c r="AU3298" s="12"/>
      <c r="AV3298" s="12"/>
      <c r="AW3298" s="12"/>
      <c r="AX3298" s="12"/>
      <c r="AY3298" s="12"/>
      <c r="AZ3298" s="12"/>
      <c r="BA3298" s="12"/>
      <c r="BB3298" s="12"/>
      <c r="BC3298" s="12"/>
      <c r="BD3298" s="12"/>
      <c r="BE3298" s="12"/>
      <c r="BF3298" s="12"/>
      <c r="BG3298" s="12"/>
      <c r="BH3298" s="12"/>
      <c r="BI3298" s="12"/>
      <c r="BJ3298" s="13"/>
      <c r="BK3298" s="13"/>
      <c r="BL3298" s="13"/>
      <c r="BM3298" s="13"/>
      <c r="BN3298" s="13"/>
    </row>
    <row r="3299" spans="4:66" x14ac:dyDescent="0.25">
      <c r="D3299" s="7"/>
      <c r="E3299" s="10"/>
      <c r="F3299" s="10"/>
      <c r="G3299" s="10"/>
      <c r="H3299" s="10"/>
      <c r="I3299" s="10"/>
      <c r="J3299" s="10"/>
      <c r="K3299" s="11"/>
      <c r="L3299" s="11"/>
      <c r="M3299" s="12"/>
      <c r="N3299" s="12"/>
      <c r="O3299" s="12"/>
      <c r="P3299" s="12"/>
      <c r="Q3299" s="12"/>
      <c r="R3299" s="12"/>
      <c r="S3299" s="12"/>
      <c r="T3299" s="12"/>
      <c r="U3299" s="12"/>
      <c r="V3299" s="12"/>
      <c r="W3299" s="12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2"/>
      <c r="AS3299" s="12"/>
      <c r="AT3299" s="12"/>
      <c r="AU3299" s="12"/>
      <c r="AV3299" s="12"/>
      <c r="AW3299" s="12"/>
      <c r="AX3299" s="12"/>
      <c r="AY3299" s="12"/>
      <c r="AZ3299" s="12"/>
      <c r="BA3299" s="12"/>
      <c r="BB3299" s="12"/>
      <c r="BC3299" s="12"/>
      <c r="BD3299" s="12"/>
      <c r="BE3299" s="12"/>
      <c r="BF3299" s="12"/>
      <c r="BG3299" s="12"/>
      <c r="BH3299" s="12"/>
      <c r="BI3299" s="12"/>
      <c r="BJ3299" s="13"/>
      <c r="BK3299" s="13"/>
      <c r="BL3299" s="13"/>
      <c r="BM3299" s="13"/>
      <c r="BN3299" s="13"/>
    </row>
    <row r="3300" spans="4:66" x14ac:dyDescent="0.25">
      <c r="D3300" s="7"/>
      <c r="E3300" s="10"/>
      <c r="F3300" s="10"/>
      <c r="G3300" s="10"/>
      <c r="H3300" s="10"/>
      <c r="I3300" s="10"/>
      <c r="J3300" s="10"/>
      <c r="K3300" s="11"/>
      <c r="L3300" s="11"/>
      <c r="M3300" s="12"/>
      <c r="N3300" s="12"/>
      <c r="O3300" s="12"/>
      <c r="P3300" s="12"/>
      <c r="Q3300" s="12"/>
      <c r="R3300" s="12"/>
      <c r="S3300" s="12"/>
      <c r="T3300" s="12"/>
      <c r="U3300" s="12"/>
      <c r="V3300" s="12"/>
      <c r="W3300" s="12"/>
      <c r="X3300" s="12"/>
      <c r="Y3300" s="12"/>
      <c r="Z3300" s="12"/>
      <c r="AA3300" s="12"/>
      <c r="AB3300" s="12"/>
      <c r="AC3300" s="12"/>
      <c r="AD3300" s="12"/>
      <c r="AE3300" s="12"/>
      <c r="AF3300" s="12"/>
      <c r="AG3300" s="12"/>
      <c r="AH3300" s="12"/>
      <c r="AI3300" s="12"/>
      <c r="AJ3300" s="12"/>
      <c r="AK3300" s="12"/>
      <c r="AL3300" s="12"/>
      <c r="AM3300" s="12"/>
      <c r="AN3300" s="12"/>
      <c r="AO3300" s="12"/>
      <c r="AP3300" s="12"/>
      <c r="AQ3300" s="12"/>
      <c r="AR3300" s="12"/>
      <c r="AS3300" s="12"/>
      <c r="AT3300" s="12"/>
      <c r="AU3300" s="12"/>
      <c r="AV3300" s="12"/>
      <c r="AW3300" s="12"/>
      <c r="AX3300" s="12"/>
      <c r="AY3300" s="12"/>
      <c r="AZ3300" s="12"/>
      <c r="BA3300" s="12"/>
      <c r="BB3300" s="12"/>
      <c r="BC3300" s="12"/>
      <c r="BD3300" s="12"/>
      <c r="BE3300" s="12"/>
      <c r="BF3300" s="12"/>
      <c r="BG3300" s="12"/>
      <c r="BH3300" s="12"/>
      <c r="BI3300" s="12"/>
      <c r="BJ3300" s="13"/>
      <c r="BK3300" s="13"/>
      <c r="BL3300" s="13"/>
      <c r="BM3300" s="13"/>
      <c r="BN3300" s="13"/>
    </row>
    <row r="3301" spans="4:66" x14ac:dyDescent="0.25">
      <c r="D3301" s="7"/>
      <c r="E3301" s="10"/>
      <c r="F3301" s="10"/>
      <c r="G3301" s="10"/>
      <c r="H3301" s="10"/>
      <c r="I3301" s="10"/>
      <c r="J3301" s="10"/>
      <c r="K3301" s="11"/>
      <c r="L3301" s="11"/>
      <c r="M3301" s="12"/>
      <c r="N3301" s="12"/>
      <c r="O3301" s="12"/>
      <c r="P3301" s="12"/>
      <c r="Q3301" s="12"/>
      <c r="R3301" s="12"/>
      <c r="S3301" s="12"/>
      <c r="T3301" s="12"/>
      <c r="U3301" s="12"/>
      <c r="V3301" s="12"/>
      <c r="W3301" s="12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2"/>
      <c r="AS3301" s="12"/>
      <c r="AT3301" s="12"/>
      <c r="AU3301" s="12"/>
      <c r="AV3301" s="12"/>
      <c r="AW3301" s="12"/>
      <c r="AX3301" s="12"/>
      <c r="AY3301" s="12"/>
      <c r="AZ3301" s="12"/>
      <c r="BA3301" s="12"/>
      <c r="BB3301" s="12"/>
      <c r="BC3301" s="12"/>
      <c r="BD3301" s="12"/>
      <c r="BE3301" s="12"/>
      <c r="BF3301" s="12"/>
      <c r="BG3301" s="12"/>
      <c r="BH3301" s="12"/>
      <c r="BI3301" s="12"/>
      <c r="BJ3301" s="13"/>
      <c r="BK3301" s="13"/>
      <c r="BL3301" s="13"/>
      <c r="BM3301" s="13"/>
      <c r="BN3301" s="13"/>
    </row>
    <row r="3302" spans="4:66" x14ac:dyDescent="0.25">
      <c r="D3302" s="7"/>
      <c r="E3302" s="10"/>
      <c r="F3302" s="10"/>
      <c r="G3302" s="10"/>
      <c r="H3302" s="10"/>
      <c r="I3302" s="10"/>
      <c r="J3302" s="10"/>
      <c r="K3302" s="11"/>
      <c r="L3302" s="11"/>
      <c r="M3302" s="12"/>
      <c r="N3302" s="12"/>
      <c r="O3302" s="12"/>
      <c r="P3302" s="12"/>
      <c r="Q3302" s="12"/>
      <c r="R3302" s="12"/>
      <c r="S3302" s="12"/>
      <c r="T3302" s="12"/>
      <c r="U3302" s="12"/>
      <c r="V3302" s="12"/>
      <c r="W3302" s="12"/>
      <c r="X3302" s="12"/>
      <c r="Y3302" s="12"/>
      <c r="Z3302" s="12"/>
      <c r="AA3302" s="12"/>
      <c r="AB3302" s="12"/>
      <c r="AC3302" s="12"/>
      <c r="AD3302" s="12"/>
      <c r="AE3302" s="12"/>
      <c r="AF3302" s="12"/>
      <c r="AG3302" s="12"/>
      <c r="AH3302" s="12"/>
      <c r="AI3302" s="12"/>
      <c r="AJ3302" s="12"/>
      <c r="AK3302" s="12"/>
      <c r="AL3302" s="12"/>
      <c r="AM3302" s="12"/>
      <c r="AN3302" s="12"/>
      <c r="AO3302" s="12"/>
      <c r="AP3302" s="12"/>
      <c r="AQ3302" s="12"/>
      <c r="AR3302" s="12"/>
      <c r="AS3302" s="12"/>
      <c r="AT3302" s="12"/>
      <c r="AU3302" s="12"/>
      <c r="AV3302" s="12"/>
      <c r="AW3302" s="12"/>
      <c r="AX3302" s="12"/>
      <c r="AY3302" s="12"/>
      <c r="AZ3302" s="12"/>
      <c r="BA3302" s="12"/>
      <c r="BB3302" s="12"/>
      <c r="BC3302" s="12"/>
      <c r="BD3302" s="12"/>
      <c r="BE3302" s="12"/>
      <c r="BF3302" s="12"/>
      <c r="BG3302" s="12"/>
      <c r="BH3302" s="12"/>
      <c r="BI3302" s="12"/>
      <c r="BJ3302" s="13"/>
      <c r="BK3302" s="13"/>
      <c r="BL3302" s="13"/>
      <c r="BM3302" s="13"/>
      <c r="BN3302" s="13"/>
    </row>
    <row r="3303" spans="4:66" x14ac:dyDescent="0.25">
      <c r="D3303" s="7"/>
      <c r="E3303" s="10"/>
      <c r="F3303" s="10"/>
      <c r="G3303" s="10"/>
      <c r="H3303" s="10"/>
      <c r="I3303" s="10"/>
      <c r="J3303" s="10"/>
      <c r="K3303" s="11"/>
      <c r="L3303" s="11"/>
      <c r="M3303" s="12"/>
      <c r="N3303" s="12"/>
      <c r="O3303" s="12"/>
      <c r="P3303" s="12"/>
      <c r="Q3303" s="12"/>
      <c r="R3303" s="12"/>
      <c r="S3303" s="12"/>
      <c r="T3303" s="12"/>
      <c r="U3303" s="12"/>
      <c r="V3303" s="12"/>
      <c r="W3303" s="12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2"/>
      <c r="AS3303" s="12"/>
      <c r="AT3303" s="12"/>
      <c r="AU3303" s="12"/>
      <c r="AV3303" s="12"/>
      <c r="AW3303" s="12"/>
      <c r="AX3303" s="12"/>
      <c r="AY3303" s="12"/>
      <c r="AZ3303" s="12"/>
      <c r="BA3303" s="12"/>
      <c r="BB3303" s="12"/>
      <c r="BC3303" s="12"/>
      <c r="BD3303" s="12"/>
      <c r="BE3303" s="12"/>
      <c r="BF3303" s="12"/>
      <c r="BG3303" s="12"/>
      <c r="BH3303" s="12"/>
      <c r="BI3303" s="12"/>
      <c r="BJ3303" s="13"/>
      <c r="BK3303" s="13"/>
      <c r="BL3303" s="13"/>
      <c r="BM3303" s="13"/>
      <c r="BN3303" s="13"/>
    </row>
    <row r="3304" spans="4:66" x14ac:dyDescent="0.25">
      <c r="D3304" s="7"/>
      <c r="E3304" s="10"/>
      <c r="F3304" s="10"/>
      <c r="G3304" s="10"/>
      <c r="H3304" s="10"/>
      <c r="I3304" s="10"/>
      <c r="J3304" s="10"/>
      <c r="K3304" s="11"/>
      <c r="L3304" s="11"/>
      <c r="M3304" s="12"/>
      <c r="N3304" s="12"/>
      <c r="O3304" s="12"/>
      <c r="P3304" s="12"/>
      <c r="Q3304" s="12"/>
      <c r="R3304" s="12"/>
      <c r="S3304" s="12"/>
      <c r="T3304" s="12"/>
      <c r="U3304" s="12"/>
      <c r="V3304" s="12"/>
      <c r="W3304" s="12"/>
      <c r="X3304" s="12"/>
      <c r="Y3304" s="12"/>
      <c r="Z3304" s="12"/>
      <c r="AA3304" s="12"/>
      <c r="AB3304" s="12"/>
      <c r="AC3304" s="12"/>
      <c r="AD3304" s="12"/>
      <c r="AE3304" s="12"/>
      <c r="AF3304" s="12"/>
      <c r="AG3304" s="12"/>
      <c r="AH3304" s="12"/>
      <c r="AI3304" s="12"/>
      <c r="AJ3304" s="12"/>
      <c r="AK3304" s="12"/>
      <c r="AL3304" s="12"/>
      <c r="AM3304" s="12"/>
      <c r="AN3304" s="12"/>
      <c r="AO3304" s="12"/>
      <c r="AP3304" s="12"/>
      <c r="AQ3304" s="12"/>
      <c r="AR3304" s="12"/>
      <c r="AS3304" s="12"/>
      <c r="AT3304" s="12"/>
      <c r="AU3304" s="12"/>
      <c r="AV3304" s="12"/>
      <c r="AW3304" s="12"/>
      <c r="AX3304" s="12"/>
      <c r="AY3304" s="12"/>
      <c r="AZ3304" s="12"/>
      <c r="BA3304" s="12"/>
      <c r="BB3304" s="12"/>
      <c r="BC3304" s="12"/>
      <c r="BD3304" s="12"/>
      <c r="BE3304" s="12"/>
      <c r="BF3304" s="12"/>
      <c r="BG3304" s="12"/>
      <c r="BH3304" s="12"/>
      <c r="BI3304" s="12"/>
      <c r="BJ3304" s="13"/>
      <c r="BK3304" s="13"/>
      <c r="BL3304" s="13"/>
      <c r="BM3304" s="13"/>
      <c r="BN3304" s="13"/>
    </row>
    <row r="3305" spans="4:66" x14ac:dyDescent="0.25">
      <c r="D3305" s="7"/>
      <c r="E3305" s="10"/>
      <c r="F3305" s="10"/>
      <c r="G3305" s="10"/>
      <c r="H3305" s="10"/>
      <c r="I3305" s="10"/>
      <c r="J3305" s="10"/>
      <c r="K3305" s="11"/>
      <c r="L3305" s="11"/>
      <c r="M3305" s="12"/>
      <c r="N3305" s="12"/>
      <c r="O3305" s="12"/>
      <c r="P3305" s="12"/>
      <c r="Q3305" s="12"/>
      <c r="R3305" s="12"/>
      <c r="S3305" s="12"/>
      <c r="T3305" s="12"/>
      <c r="U3305" s="12"/>
      <c r="V3305" s="12"/>
      <c r="W3305" s="12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2"/>
      <c r="AS3305" s="12"/>
      <c r="AT3305" s="12"/>
      <c r="AU3305" s="12"/>
      <c r="AV3305" s="12"/>
      <c r="AW3305" s="12"/>
      <c r="AX3305" s="12"/>
      <c r="AY3305" s="12"/>
      <c r="AZ3305" s="12"/>
      <c r="BA3305" s="12"/>
      <c r="BB3305" s="12"/>
      <c r="BC3305" s="12"/>
      <c r="BD3305" s="12"/>
      <c r="BE3305" s="12"/>
      <c r="BF3305" s="12"/>
      <c r="BG3305" s="12"/>
      <c r="BH3305" s="12"/>
      <c r="BI3305" s="12"/>
      <c r="BJ3305" s="13"/>
      <c r="BK3305" s="13"/>
      <c r="BL3305" s="13"/>
      <c r="BM3305" s="13"/>
      <c r="BN3305" s="13"/>
    </row>
    <row r="3306" spans="4:66" x14ac:dyDescent="0.25">
      <c r="D3306" s="7"/>
      <c r="E3306" s="10"/>
      <c r="F3306" s="10"/>
      <c r="G3306" s="10"/>
      <c r="H3306" s="10"/>
      <c r="I3306" s="10"/>
      <c r="J3306" s="10"/>
      <c r="K3306" s="11"/>
      <c r="L3306" s="11"/>
      <c r="M3306" s="12"/>
      <c r="N3306" s="12"/>
      <c r="O3306" s="12"/>
      <c r="P3306" s="12"/>
      <c r="Q3306" s="12"/>
      <c r="R3306" s="12"/>
      <c r="S3306" s="12"/>
      <c r="T3306" s="12"/>
      <c r="U3306" s="12"/>
      <c r="V3306" s="12"/>
      <c r="W3306" s="12"/>
      <c r="X3306" s="12"/>
      <c r="Y3306" s="12"/>
      <c r="Z3306" s="12"/>
      <c r="AA3306" s="12"/>
      <c r="AB3306" s="12"/>
      <c r="AC3306" s="12"/>
      <c r="AD3306" s="12"/>
      <c r="AE3306" s="12"/>
      <c r="AF3306" s="12"/>
      <c r="AG3306" s="12"/>
      <c r="AH3306" s="12"/>
      <c r="AI3306" s="12"/>
      <c r="AJ3306" s="12"/>
      <c r="AK3306" s="12"/>
      <c r="AL3306" s="12"/>
      <c r="AM3306" s="12"/>
      <c r="AN3306" s="12"/>
      <c r="AO3306" s="12"/>
      <c r="AP3306" s="12"/>
      <c r="AQ3306" s="12"/>
      <c r="AR3306" s="12"/>
      <c r="AS3306" s="12"/>
      <c r="AT3306" s="12"/>
      <c r="AU3306" s="12"/>
      <c r="AV3306" s="12"/>
      <c r="AW3306" s="12"/>
      <c r="AX3306" s="12"/>
      <c r="AY3306" s="12"/>
      <c r="AZ3306" s="12"/>
      <c r="BA3306" s="12"/>
      <c r="BB3306" s="12"/>
      <c r="BC3306" s="12"/>
      <c r="BD3306" s="12"/>
      <c r="BE3306" s="12"/>
      <c r="BF3306" s="12"/>
      <c r="BG3306" s="12"/>
      <c r="BH3306" s="12"/>
      <c r="BI3306" s="12"/>
      <c r="BJ3306" s="13"/>
      <c r="BK3306" s="13"/>
      <c r="BL3306" s="13"/>
      <c r="BM3306" s="13"/>
      <c r="BN3306" s="13"/>
    </row>
    <row r="3307" spans="4:66" x14ac:dyDescent="0.25">
      <c r="D3307" s="7"/>
      <c r="E3307" s="10"/>
      <c r="F3307" s="10"/>
      <c r="G3307" s="10"/>
      <c r="H3307" s="10"/>
      <c r="I3307" s="10"/>
      <c r="J3307" s="10"/>
      <c r="K3307" s="11"/>
      <c r="L3307" s="11"/>
      <c r="M3307" s="12"/>
      <c r="N3307" s="12"/>
      <c r="O3307" s="12"/>
      <c r="P3307" s="12"/>
      <c r="Q3307" s="12"/>
      <c r="R3307" s="12"/>
      <c r="S3307" s="12"/>
      <c r="T3307" s="12"/>
      <c r="U3307" s="12"/>
      <c r="V3307" s="12"/>
      <c r="W3307" s="12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2"/>
      <c r="AS3307" s="12"/>
      <c r="AT3307" s="12"/>
      <c r="AU3307" s="12"/>
      <c r="AV3307" s="12"/>
      <c r="AW3307" s="12"/>
      <c r="AX3307" s="12"/>
      <c r="AY3307" s="12"/>
      <c r="AZ3307" s="12"/>
      <c r="BA3307" s="12"/>
      <c r="BB3307" s="12"/>
      <c r="BC3307" s="12"/>
      <c r="BD3307" s="12"/>
      <c r="BE3307" s="12"/>
      <c r="BF3307" s="12"/>
      <c r="BG3307" s="12"/>
      <c r="BH3307" s="12"/>
      <c r="BI3307" s="12"/>
      <c r="BJ3307" s="13"/>
      <c r="BK3307" s="13"/>
      <c r="BL3307" s="13"/>
      <c r="BM3307" s="13"/>
      <c r="BN3307" s="13"/>
    </row>
    <row r="3308" spans="4:66" x14ac:dyDescent="0.25">
      <c r="D3308" s="7"/>
      <c r="E3308" s="10"/>
      <c r="F3308" s="10"/>
      <c r="G3308" s="10"/>
      <c r="H3308" s="10"/>
      <c r="I3308" s="10"/>
      <c r="J3308" s="10"/>
      <c r="K3308" s="11"/>
      <c r="L3308" s="11"/>
      <c r="M3308" s="12"/>
      <c r="N3308" s="12"/>
      <c r="O3308" s="12"/>
      <c r="P3308" s="12"/>
      <c r="Q3308" s="12"/>
      <c r="R3308" s="12"/>
      <c r="S3308" s="12"/>
      <c r="T3308" s="12"/>
      <c r="U3308" s="12"/>
      <c r="V3308" s="12"/>
      <c r="W3308" s="12"/>
      <c r="X3308" s="12"/>
      <c r="Y3308" s="12"/>
      <c r="Z3308" s="12"/>
      <c r="AA3308" s="12"/>
      <c r="AB3308" s="12"/>
      <c r="AC3308" s="12"/>
      <c r="AD3308" s="12"/>
      <c r="AE3308" s="12"/>
      <c r="AF3308" s="12"/>
      <c r="AG3308" s="12"/>
      <c r="AH3308" s="12"/>
      <c r="AI3308" s="12"/>
      <c r="AJ3308" s="12"/>
      <c r="AK3308" s="12"/>
      <c r="AL3308" s="12"/>
      <c r="AM3308" s="12"/>
      <c r="AN3308" s="12"/>
      <c r="AO3308" s="12"/>
      <c r="AP3308" s="12"/>
      <c r="AQ3308" s="12"/>
      <c r="AR3308" s="12"/>
      <c r="AS3308" s="12"/>
      <c r="AT3308" s="12"/>
      <c r="AU3308" s="12"/>
      <c r="AV3308" s="12"/>
      <c r="AW3308" s="12"/>
      <c r="AX3308" s="12"/>
      <c r="AY3308" s="12"/>
      <c r="AZ3308" s="12"/>
      <c r="BA3308" s="12"/>
      <c r="BB3308" s="12"/>
      <c r="BC3308" s="12"/>
      <c r="BD3308" s="12"/>
      <c r="BE3308" s="12"/>
      <c r="BF3308" s="12"/>
      <c r="BG3308" s="12"/>
      <c r="BH3308" s="12"/>
      <c r="BI3308" s="12"/>
      <c r="BJ3308" s="13"/>
      <c r="BK3308" s="13"/>
      <c r="BL3308" s="13"/>
      <c r="BM3308" s="13"/>
      <c r="BN3308" s="13"/>
    </row>
    <row r="3309" spans="4:66" x14ac:dyDescent="0.25">
      <c r="D3309" s="7"/>
      <c r="E3309" s="10"/>
      <c r="F3309" s="10"/>
      <c r="G3309" s="10"/>
      <c r="H3309" s="10"/>
      <c r="I3309" s="10"/>
      <c r="J3309" s="10"/>
      <c r="K3309" s="11"/>
      <c r="L3309" s="11"/>
      <c r="M3309" s="12"/>
      <c r="N3309" s="12"/>
      <c r="O3309" s="12"/>
      <c r="P3309" s="12"/>
      <c r="Q3309" s="12"/>
      <c r="R3309" s="12"/>
      <c r="S3309" s="12"/>
      <c r="T3309" s="12"/>
      <c r="U3309" s="12"/>
      <c r="V3309" s="12"/>
      <c r="W3309" s="12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2"/>
      <c r="AS3309" s="12"/>
      <c r="AT3309" s="12"/>
      <c r="AU3309" s="12"/>
      <c r="AV3309" s="12"/>
      <c r="AW3309" s="12"/>
      <c r="AX3309" s="12"/>
      <c r="AY3309" s="12"/>
      <c r="AZ3309" s="12"/>
      <c r="BA3309" s="12"/>
      <c r="BB3309" s="12"/>
      <c r="BC3309" s="12"/>
      <c r="BD3309" s="12"/>
      <c r="BE3309" s="12"/>
      <c r="BF3309" s="12"/>
      <c r="BG3309" s="12"/>
      <c r="BH3309" s="12"/>
      <c r="BI3309" s="12"/>
      <c r="BJ3309" s="13"/>
      <c r="BK3309" s="13"/>
      <c r="BL3309" s="13"/>
      <c r="BM3309" s="13"/>
      <c r="BN3309" s="13"/>
    </row>
    <row r="3310" spans="4:66" x14ac:dyDescent="0.25">
      <c r="D3310" s="7"/>
      <c r="E3310" s="10"/>
      <c r="F3310" s="10"/>
      <c r="G3310" s="10"/>
      <c r="H3310" s="10"/>
      <c r="I3310" s="10"/>
      <c r="J3310" s="10"/>
      <c r="K3310" s="11"/>
      <c r="L3310" s="11"/>
      <c r="M3310" s="12"/>
      <c r="N3310" s="12"/>
      <c r="O3310" s="12"/>
      <c r="P3310" s="12"/>
      <c r="Q3310" s="12"/>
      <c r="R3310" s="12"/>
      <c r="S3310" s="12"/>
      <c r="T3310" s="12"/>
      <c r="U3310" s="12"/>
      <c r="V3310" s="12"/>
      <c r="W3310" s="12"/>
      <c r="X3310" s="12"/>
      <c r="Y3310" s="12"/>
      <c r="Z3310" s="12"/>
      <c r="AA3310" s="12"/>
      <c r="AB3310" s="12"/>
      <c r="AC3310" s="12"/>
      <c r="AD3310" s="12"/>
      <c r="AE3310" s="12"/>
      <c r="AF3310" s="12"/>
      <c r="AG3310" s="12"/>
      <c r="AH3310" s="12"/>
      <c r="AI3310" s="12"/>
      <c r="AJ3310" s="12"/>
      <c r="AK3310" s="12"/>
      <c r="AL3310" s="12"/>
      <c r="AM3310" s="12"/>
      <c r="AN3310" s="12"/>
      <c r="AO3310" s="12"/>
      <c r="AP3310" s="12"/>
      <c r="AQ3310" s="12"/>
      <c r="AR3310" s="12"/>
      <c r="AS3310" s="12"/>
      <c r="AT3310" s="12"/>
      <c r="AU3310" s="12"/>
      <c r="AV3310" s="12"/>
      <c r="AW3310" s="12"/>
      <c r="AX3310" s="12"/>
      <c r="AY3310" s="12"/>
      <c r="AZ3310" s="12"/>
      <c r="BA3310" s="12"/>
      <c r="BB3310" s="12"/>
      <c r="BC3310" s="12"/>
      <c r="BD3310" s="12"/>
      <c r="BE3310" s="12"/>
      <c r="BF3310" s="12"/>
      <c r="BG3310" s="12"/>
      <c r="BH3310" s="12"/>
      <c r="BI3310" s="12"/>
      <c r="BJ3310" s="13"/>
      <c r="BK3310" s="13"/>
      <c r="BL3310" s="13"/>
      <c r="BM3310" s="13"/>
      <c r="BN3310" s="13"/>
    </row>
    <row r="3311" spans="4:66" x14ac:dyDescent="0.25">
      <c r="D3311" s="7"/>
      <c r="E3311" s="10"/>
      <c r="F3311" s="10"/>
      <c r="G3311" s="10"/>
      <c r="H3311" s="10"/>
      <c r="I3311" s="10"/>
      <c r="J3311" s="10"/>
      <c r="K3311" s="11"/>
      <c r="L3311" s="11"/>
      <c r="M3311" s="12"/>
      <c r="N3311" s="12"/>
      <c r="O3311" s="12"/>
      <c r="P3311" s="12"/>
      <c r="Q3311" s="12"/>
      <c r="R3311" s="12"/>
      <c r="S3311" s="12"/>
      <c r="T3311" s="12"/>
      <c r="U3311" s="12"/>
      <c r="V3311" s="12"/>
      <c r="W3311" s="12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2"/>
      <c r="AS3311" s="12"/>
      <c r="AT3311" s="12"/>
      <c r="AU3311" s="12"/>
      <c r="AV3311" s="12"/>
      <c r="AW3311" s="12"/>
      <c r="AX3311" s="12"/>
      <c r="AY3311" s="12"/>
      <c r="AZ3311" s="12"/>
      <c r="BA3311" s="12"/>
      <c r="BB3311" s="12"/>
      <c r="BC3311" s="12"/>
      <c r="BD3311" s="12"/>
      <c r="BE3311" s="12"/>
      <c r="BF3311" s="12"/>
      <c r="BG3311" s="12"/>
      <c r="BH3311" s="12"/>
      <c r="BI3311" s="12"/>
      <c r="BJ3311" s="13"/>
      <c r="BK3311" s="13"/>
      <c r="BL3311" s="13"/>
      <c r="BM3311" s="13"/>
      <c r="BN3311" s="13"/>
    </row>
    <row r="3312" spans="4:66" x14ac:dyDescent="0.25">
      <c r="D3312" s="7"/>
      <c r="E3312" s="10"/>
      <c r="F3312" s="10"/>
      <c r="G3312" s="10"/>
      <c r="H3312" s="10"/>
      <c r="I3312" s="10"/>
      <c r="J3312" s="10"/>
      <c r="K3312" s="11"/>
      <c r="L3312" s="11"/>
      <c r="M3312" s="12"/>
      <c r="N3312" s="12"/>
      <c r="O3312" s="12"/>
      <c r="P3312" s="12"/>
      <c r="Q3312" s="12"/>
      <c r="R3312" s="12"/>
      <c r="S3312" s="12"/>
      <c r="T3312" s="12"/>
      <c r="U3312" s="12"/>
      <c r="V3312" s="12"/>
      <c r="W3312" s="12"/>
      <c r="X3312" s="12"/>
      <c r="Y3312" s="12"/>
      <c r="Z3312" s="12"/>
      <c r="AA3312" s="12"/>
      <c r="AB3312" s="12"/>
      <c r="AC3312" s="12"/>
      <c r="AD3312" s="12"/>
      <c r="AE3312" s="12"/>
      <c r="AF3312" s="12"/>
      <c r="AG3312" s="12"/>
      <c r="AH3312" s="12"/>
      <c r="AI3312" s="12"/>
      <c r="AJ3312" s="12"/>
      <c r="AK3312" s="12"/>
      <c r="AL3312" s="12"/>
      <c r="AM3312" s="12"/>
      <c r="AN3312" s="12"/>
      <c r="AO3312" s="12"/>
      <c r="AP3312" s="12"/>
      <c r="AQ3312" s="12"/>
      <c r="AR3312" s="12"/>
      <c r="AS3312" s="12"/>
      <c r="AT3312" s="12"/>
      <c r="AU3312" s="12"/>
      <c r="AV3312" s="12"/>
      <c r="AW3312" s="12"/>
      <c r="AX3312" s="12"/>
      <c r="AY3312" s="12"/>
      <c r="AZ3312" s="12"/>
      <c r="BA3312" s="12"/>
      <c r="BB3312" s="12"/>
      <c r="BC3312" s="12"/>
      <c r="BD3312" s="12"/>
      <c r="BE3312" s="12"/>
      <c r="BF3312" s="12"/>
      <c r="BG3312" s="12"/>
      <c r="BH3312" s="12"/>
      <c r="BI3312" s="12"/>
      <c r="BJ3312" s="13"/>
      <c r="BK3312" s="13"/>
      <c r="BL3312" s="13"/>
      <c r="BM3312" s="13"/>
      <c r="BN3312" s="13"/>
    </row>
    <row r="3313" spans="4:66" x14ac:dyDescent="0.25">
      <c r="D3313" s="7"/>
      <c r="E3313" s="10"/>
      <c r="F3313" s="10"/>
      <c r="G3313" s="10"/>
      <c r="H3313" s="10"/>
      <c r="I3313" s="10"/>
      <c r="J3313" s="10"/>
      <c r="K3313" s="11"/>
      <c r="L3313" s="11"/>
      <c r="M3313" s="12"/>
      <c r="N3313" s="12"/>
      <c r="O3313" s="12"/>
      <c r="P3313" s="12"/>
      <c r="Q3313" s="12"/>
      <c r="R3313" s="12"/>
      <c r="S3313" s="12"/>
      <c r="T3313" s="12"/>
      <c r="U3313" s="12"/>
      <c r="V3313" s="12"/>
      <c r="W3313" s="12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2"/>
      <c r="AS3313" s="12"/>
      <c r="AT3313" s="12"/>
      <c r="AU3313" s="12"/>
      <c r="AV3313" s="12"/>
      <c r="AW3313" s="12"/>
      <c r="AX3313" s="12"/>
      <c r="AY3313" s="12"/>
      <c r="AZ3313" s="12"/>
      <c r="BA3313" s="12"/>
      <c r="BB3313" s="12"/>
      <c r="BC3313" s="12"/>
      <c r="BD3313" s="12"/>
      <c r="BE3313" s="12"/>
      <c r="BF3313" s="12"/>
      <c r="BG3313" s="12"/>
      <c r="BH3313" s="12"/>
      <c r="BI3313" s="12"/>
      <c r="BJ3313" s="13"/>
      <c r="BK3313" s="13"/>
      <c r="BL3313" s="13"/>
      <c r="BM3313" s="13"/>
      <c r="BN3313" s="13"/>
    </row>
    <row r="3314" spans="4:66" x14ac:dyDescent="0.25">
      <c r="D3314" s="7"/>
      <c r="E3314" s="10"/>
      <c r="F3314" s="10"/>
      <c r="G3314" s="10"/>
      <c r="H3314" s="10"/>
      <c r="I3314" s="10"/>
      <c r="J3314" s="10"/>
      <c r="K3314" s="11"/>
      <c r="L3314" s="11"/>
      <c r="M3314" s="12"/>
      <c r="N3314" s="12"/>
      <c r="O3314" s="12"/>
      <c r="P3314" s="12"/>
      <c r="Q3314" s="12"/>
      <c r="R3314" s="12"/>
      <c r="S3314" s="12"/>
      <c r="T3314" s="12"/>
      <c r="U3314" s="12"/>
      <c r="V3314" s="12"/>
      <c r="W3314" s="12"/>
      <c r="X3314" s="12"/>
      <c r="Y3314" s="12"/>
      <c r="Z3314" s="12"/>
      <c r="AA3314" s="12"/>
      <c r="AB3314" s="12"/>
      <c r="AC3314" s="12"/>
      <c r="AD3314" s="12"/>
      <c r="AE3314" s="12"/>
      <c r="AF3314" s="12"/>
      <c r="AG3314" s="12"/>
      <c r="AH3314" s="12"/>
      <c r="AI3314" s="12"/>
      <c r="AJ3314" s="12"/>
      <c r="AK3314" s="12"/>
      <c r="AL3314" s="12"/>
      <c r="AM3314" s="12"/>
      <c r="AN3314" s="12"/>
      <c r="AO3314" s="12"/>
      <c r="AP3314" s="12"/>
      <c r="AQ3314" s="12"/>
      <c r="AR3314" s="12"/>
      <c r="AS3314" s="12"/>
      <c r="AT3314" s="12"/>
      <c r="AU3314" s="12"/>
      <c r="AV3314" s="12"/>
      <c r="AW3314" s="12"/>
      <c r="AX3314" s="12"/>
      <c r="AY3314" s="12"/>
      <c r="AZ3314" s="12"/>
      <c r="BA3314" s="12"/>
      <c r="BB3314" s="12"/>
      <c r="BC3314" s="12"/>
      <c r="BD3314" s="12"/>
      <c r="BE3314" s="12"/>
      <c r="BF3314" s="12"/>
      <c r="BG3314" s="12"/>
      <c r="BH3314" s="12"/>
      <c r="BI3314" s="12"/>
      <c r="BJ3314" s="13"/>
      <c r="BK3314" s="13"/>
      <c r="BL3314" s="13"/>
      <c r="BM3314" s="13"/>
      <c r="BN3314" s="13"/>
    </row>
    <row r="3315" spans="4:66" x14ac:dyDescent="0.25">
      <c r="D3315" s="7"/>
      <c r="E3315" s="10"/>
      <c r="F3315" s="10"/>
      <c r="G3315" s="10"/>
      <c r="H3315" s="10"/>
      <c r="I3315" s="10"/>
      <c r="J3315" s="10"/>
      <c r="K3315" s="11"/>
      <c r="L3315" s="11"/>
      <c r="M3315" s="12"/>
      <c r="N3315" s="12"/>
      <c r="O3315" s="12"/>
      <c r="P3315" s="12"/>
      <c r="Q3315" s="12"/>
      <c r="R3315" s="12"/>
      <c r="S3315" s="12"/>
      <c r="T3315" s="12"/>
      <c r="U3315" s="12"/>
      <c r="V3315" s="12"/>
      <c r="W3315" s="12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2"/>
      <c r="AS3315" s="12"/>
      <c r="AT3315" s="12"/>
      <c r="AU3315" s="12"/>
      <c r="AV3315" s="12"/>
      <c r="AW3315" s="12"/>
      <c r="AX3315" s="12"/>
      <c r="AY3315" s="12"/>
      <c r="AZ3315" s="12"/>
      <c r="BA3315" s="12"/>
      <c r="BB3315" s="12"/>
      <c r="BC3315" s="12"/>
      <c r="BD3315" s="12"/>
      <c r="BE3315" s="12"/>
      <c r="BF3315" s="12"/>
      <c r="BG3315" s="12"/>
      <c r="BH3315" s="12"/>
      <c r="BI3315" s="12"/>
      <c r="BJ3315" s="13"/>
      <c r="BK3315" s="13"/>
      <c r="BL3315" s="13"/>
      <c r="BM3315" s="13"/>
      <c r="BN3315" s="13"/>
    </row>
    <row r="3316" spans="4:66" x14ac:dyDescent="0.25">
      <c r="D3316" s="7"/>
      <c r="E3316" s="10"/>
      <c r="F3316" s="10"/>
      <c r="G3316" s="10"/>
      <c r="H3316" s="10"/>
      <c r="I3316" s="10"/>
      <c r="J3316" s="10"/>
      <c r="K3316" s="11"/>
      <c r="L3316" s="11"/>
      <c r="M3316" s="12"/>
      <c r="N3316" s="12"/>
      <c r="O3316" s="12"/>
      <c r="P3316" s="12"/>
      <c r="Q3316" s="12"/>
      <c r="R3316" s="12"/>
      <c r="S3316" s="12"/>
      <c r="T3316" s="12"/>
      <c r="U3316" s="12"/>
      <c r="V3316" s="12"/>
      <c r="W3316" s="12"/>
      <c r="X3316" s="12"/>
      <c r="Y3316" s="12"/>
      <c r="Z3316" s="12"/>
      <c r="AA3316" s="12"/>
      <c r="AB3316" s="12"/>
      <c r="AC3316" s="12"/>
      <c r="AD3316" s="12"/>
      <c r="AE3316" s="12"/>
      <c r="AF3316" s="12"/>
      <c r="AG3316" s="12"/>
      <c r="AH3316" s="12"/>
      <c r="AI3316" s="12"/>
      <c r="AJ3316" s="12"/>
      <c r="AK3316" s="12"/>
      <c r="AL3316" s="12"/>
      <c r="AM3316" s="12"/>
      <c r="AN3316" s="12"/>
      <c r="AO3316" s="12"/>
      <c r="AP3316" s="12"/>
      <c r="AQ3316" s="12"/>
      <c r="AR3316" s="12"/>
      <c r="AS3316" s="12"/>
      <c r="AT3316" s="12"/>
      <c r="AU3316" s="12"/>
      <c r="AV3316" s="12"/>
      <c r="AW3316" s="12"/>
      <c r="AX3316" s="12"/>
      <c r="AY3316" s="12"/>
      <c r="AZ3316" s="12"/>
      <c r="BA3316" s="12"/>
      <c r="BB3316" s="12"/>
      <c r="BC3316" s="12"/>
      <c r="BD3316" s="12"/>
      <c r="BE3316" s="12"/>
      <c r="BF3316" s="12"/>
      <c r="BG3316" s="12"/>
      <c r="BH3316" s="12"/>
      <c r="BI3316" s="12"/>
      <c r="BJ3316" s="13"/>
      <c r="BK3316" s="13"/>
      <c r="BL3316" s="13"/>
      <c r="BM3316" s="13"/>
      <c r="BN3316" s="13"/>
    </row>
    <row r="3317" spans="4:66" x14ac:dyDescent="0.25">
      <c r="D3317" s="7"/>
      <c r="E3317" s="10"/>
      <c r="F3317" s="10"/>
      <c r="G3317" s="10"/>
      <c r="H3317" s="10"/>
      <c r="I3317" s="10"/>
      <c r="J3317" s="10"/>
      <c r="K3317" s="11"/>
      <c r="L3317" s="11"/>
      <c r="M3317" s="12"/>
      <c r="N3317" s="12"/>
      <c r="O3317" s="12"/>
      <c r="P3317" s="12"/>
      <c r="Q3317" s="12"/>
      <c r="R3317" s="12"/>
      <c r="S3317" s="12"/>
      <c r="T3317" s="12"/>
      <c r="U3317" s="12"/>
      <c r="V3317" s="12"/>
      <c r="W3317" s="12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2"/>
      <c r="AS3317" s="12"/>
      <c r="AT3317" s="12"/>
      <c r="AU3317" s="12"/>
      <c r="AV3317" s="12"/>
      <c r="AW3317" s="12"/>
      <c r="AX3317" s="12"/>
      <c r="AY3317" s="12"/>
      <c r="AZ3317" s="12"/>
      <c r="BA3317" s="12"/>
      <c r="BB3317" s="12"/>
      <c r="BC3317" s="12"/>
      <c r="BD3317" s="12"/>
      <c r="BE3317" s="12"/>
      <c r="BF3317" s="12"/>
      <c r="BG3317" s="12"/>
      <c r="BH3317" s="12"/>
      <c r="BI3317" s="12"/>
      <c r="BJ3317" s="13"/>
      <c r="BK3317" s="13"/>
      <c r="BL3317" s="13"/>
      <c r="BM3317" s="13"/>
      <c r="BN3317" s="13"/>
    </row>
    <row r="3318" spans="4:66" x14ac:dyDescent="0.25">
      <c r="D3318" s="7"/>
      <c r="E3318" s="10"/>
      <c r="F3318" s="10"/>
      <c r="G3318" s="10"/>
      <c r="H3318" s="10"/>
      <c r="I3318" s="10"/>
      <c r="J3318" s="10"/>
      <c r="K3318" s="11"/>
      <c r="L3318" s="11"/>
      <c r="M3318" s="12"/>
      <c r="N3318" s="12"/>
      <c r="O3318" s="12"/>
      <c r="P3318" s="12"/>
      <c r="Q3318" s="12"/>
      <c r="R3318" s="12"/>
      <c r="S3318" s="12"/>
      <c r="T3318" s="12"/>
      <c r="U3318" s="12"/>
      <c r="V3318" s="12"/>
      <c r="W3318" s="12"/>
      <c r="X3318" s="12"/>
      <c r="Y3318" s="12"/>
      <c r="Z3318" s="12"/>
      <c r="AA3318" s="12"/>
      <c r="AB3318" s="12"/>
      <c r="AC3318" s="12"/>
      <c r="AD3318" s="12"/>
      <c r="AE3318" s="12"/>
      <c r="AF3318" s="12"/>
      <c r="AG3318" s="12"/>
      <c r="AH3318" s="12"/>
      <c r="AI3318" s="12"/>
      <c r="AJ3318" s="12"/>
      <c r="AK3318" s="12"/>
      <c r="AL3318" s="12"/>
      <c r="AM3318" s="12"/>
      <c r="AN3318" s="12"/>
      <c r="AO3318" s="12"/>
      <c r="AP3318" s="12"/>
      <c r="AQ3318" s="12"/>
      <c r="AR3318" s="12"/>
      <c r="AS3318" s="12"/>
      <c r="AT3318" s="12"/>
      <c r="AU3318" s="12"/>
      <c r="AV3318" s="12"/>
      <c r="AW3318" s="12"/>
      <c r="AX3318" s="12"/>
      <c r="AY3318" s="12"/>
      <c r="AZ3318" s="12"/>
      <c r="BA3318" s="12"/>
      <c r="BB3318" s="12"/>
      <c r="BC3318" s="12"/>
      <c r="BD3318" s="12"/>
      <c r="BE3318" s="12"/>
      <c r="BF3318" s="12"/>
      <c r="BG3318" s="12"/>
      <c r="BH3318" s="12"/>
      <c r="BI3318" s="12"/>
      <c r="BJ3318" s="13"/>
      <c r="BK3318" s="13"/>
      <c r="BL3318" s="13"/>
      <c r="BM3318" s="13"/>
      <c r="BN3318" s="13"/>
    </row>
    <row r="3319" spans="4:66" x14ac:dyDescent="0.25">
      <c r="D3319" s="7"/>
      <c r="E3319" s="10"/>
      <c r="F3319" s="10"/>
      <c r="G3319" s="10"/>
      <c r="H3319" s="10"/>
      <c r="I3319" s="10"/>
      <c r="J3319" s="10"/>
      <c r="K3319" s="11"/>
      <c r="L3319" s="11"/>
      <c r="M3319" s="12"/>
      <c r="N3319" s="12"/>
      <c r="O3319" s="12"/>
      <c r="P3319" s="12"/>
      <c r="Q3319" s="12"/>
      <c r="R3319" s="12"/>
      <c r="S3319" s="12"/>
      <c r="T3319" s="12"/>
      <c r="U3319" s="12"/>
      <c r="V3319" s="12"/>
      <c r="W3319" s="12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2"/>
      <c r="AS3319" s="12"/>
      <c r="AT3319" s="12"/>
      <c r="AU3319" s="12"/>
      <c r="AV3319" s="12"/>
      <c r="AW3319" s="12"/>
      <c r="AX3319" s="12"/>
      <c r="AY3319" s="12"/>
      <c r="AZ3319" s="12"/>
      <c r="BA3319" s="12"/>
      <c r="BB3319" s="12"/>
      <c r="BC3319" s="12"/>
      <c r="BD3319" s="12"/>
      <c r="BE3319" s="12"/>
      <c r="BF3319" s="12"/>
      <c r="BG3319" s="12"/>
      <c r="BH3319" s="12"/>
      <c r="BI3319" s="12"/>
      <c r="BJ3319" s="13"/>
      <c r="BK3319" s="13"/>
      <c r="BL3319" s="13"/>
      <c r="BM3319" s="13"/>
      <c r="BN3319" s="13"/>
    </row>
    <row r="3320" spans="4:66" x14ac:dyDescent="0.25">
      <c r="D3320" s="7"/>
      <c r="E3320" s="10"/>
      <c r="F3320" s="10"/>
      <c r="G3320" s="10"/>
      <c r="H3320" s="10"/>
      <c r="I3320" s="10"/>
      <c r="J3320" s="10"/>
      <c r="K3320" s="11"/>
      <c r="L3320" s="11"/>
      <c r="M3320" s="12"/>
      <c r="N3320" s="12"/>
      <c r="O3320" s="12"/>
      <c r="P3320" s="12"/>
      <c r="Q3320" s="12"/>
      <c r="R3320" s="12"/>
      <c r="S3320" s="12"/>
      <c r="T3320" s="12"/>
      <c r="U3320" s="12"/>
      <c r="V3320" s="12"/>
      <c r="W3320" s="12"/>
      <c r="X3320" s="12"/>
      <c r="Y3320" s="12"/>
      <c r="Z3320" s="12"/>
      <c r="AA3320" s="12"/>
      <c r="AB3320" s="12"/>
      <c r="AC3320" s="12"/>
      <c r="AD3320" s="12"/>
      <c r="AE3320" s="12"/>
      <c r="AF3320" s="12"/>
      <c r="AG3320" s="12"/>
      <c r="AH3320" s="12"/>
      <c r="AI3320" s="12"/>
      <c r="AJ3320" s="12"/>
      <c r="AK3320" s="12"/>
      <c r="AL3320" s="12"/>
      <c r="AM3320" s="12"/>
      <c r="AN3320" s="12"/>
      <c r="AO3320" s="12"/>
      <c r="AP3320" s="12"/>
      <c r="AQ3320" s="12"/>
      <c r="AR3320" s="12"/>
      <c r="AS3320" s="12"/>
      <c r="AT3320" s="12"/>
      <c r="AU3320" s="12"/>
      <c r="AV3320" s="12"/>
      <c r="AW3320" s="12"/>
      <c r="AX3320" s="12"/>
      <c r="AY3320" s="12"/>
      <c r="AZ3320" s="12"/>
      <c r="BA3320" s="12"/>
      <c r="BB3320" s="12"/>
      <c r="BC3320" s="12"/>
      <c r="BD3320" s="12"/>
      <c r="BE3320" s="12"/>
      <c r="BF3320" s="12"/>
      <c r="BG3320" s="12"/>
      <c r="BH3320" s="12"/>
      <c r="BI3320" s="12"/>
      <c r="BJ3320" s="13"/>
      <c r="BK3320" s="13"/>
      <c r="BL3320" s="13"/>
      <c r="BM3320" s="13"/>
      <c r="BN3320" s="13"/>
    </row>
    <row r="3321" spans="4:66" x14ac:dyDescent="0.25">
      <c r="D3321" s="7"/>
      <c r="E3321" s="10"/>
      <c r="F3321" s="10"/>
      <c r="G3321" s="10"/>
      <c r="H3321" s="10"/>
      <c r="I3321" s="10"/>
      <c r="J3321" s="10"/>
      <c r="K3321" s="11"/>
      <c r="L3321" s="11"/>
      <c r="M3321" s="12"/>
      <c r="N3321" s="12"/>
      <c r="O3321" s="12"/>
      <c r="P3321" s="12"/>
      <c r="Q3321" s="12"/>
      <c r="R3321" s="12"/>
      <c r="S3321" s="12"/>
      <c r="T3321" s="12"/>
      <c r="U3321" s="12"/>
      <c r="V3321" s="12"/>
      <c r="W3321" s="12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2"/>
      <c r="AS3321" s="12"/>
      <c r="AT3321" s="12"/>
      <c r="AU3321" s="12"/>
      <c r="AV3321" s="12"/>
      <c r="AW3321" s="12"/>
      <c r="AX3321" s="12"/>
      <c r="AY3321" s="12"/>
      <c r="AZ3321" s="12"/>
      <c r="BA3321" s="12"/>
      <c r="BB3321" s="12"/>
      <c r="BC3321" s="12"/>
      <c r="BD3321" s="12"/>
      <c r="BE3321" s="12"/>
      <c r="BF3321" s="12"/>
      <c r="BG3321" s="12"/>
      <c r="BH3321" s="12"/>
      <c r="BI3321" s="12"/>
      <c r="BJ3321" s="13"/>
      <c r="BK3321" s="13"/>
      <c r="BL3321" s="13"/>
      <c r="BM3321" s="13"/>
      <c r="BN3321" s="13"/>
    </row>
    <row r="3322" spans="4:66" x14ac:dyDescent="0.25">
      <c r="D3322" s="7"/>
      <c r="E3322" s="10"/>
      <c r="F3322" s="10"/>
      <c r="G3322" s="10"/>
      <c r="H3322" s="10"/>
      <c r="I3322" s="10"/>
      <c r="J3322" s="10"/>
      <c r="K3322" s="11"/>
      <c r="L3322" s="11"/>
      <c r="M3322" s="12"/>
      <c r="N3322" s="12"/>
      <c r="O3322" s="12"/>
      <c r="P3322" s="12"/>
      <c r="Q3322" s="12"/>
      <c r="R3322" s="12"/>
      <c r="S3322" s="12"/>
      <c r="T3322" s="12"/>
      <c r="U3322" s="12"/>
      <c r="V3322" s="12"/>
      <c r="W3322" s="12"/>
      <c r="X3322" s="12"/>
      <c r="Y3322" s="12"/>
      <c r="Z3322" s="12"/>
      <c r="AA3322" s="12"/>
      <c r="AB3322" s="12"/>
      <c r="AC3322" s="12"/>
      <c r="AD3322" s="12"/>
      <c r="AE3322" s="12"/>
      <c r="AF3322" s="12"/>
      <c r="AG3322" s="12"/>
      <c r="AH3322" s="12"/>
      <c r="AI3322" s="12"/>
      <c r="AJ3322" s="12"/>
      <c r="AK3322" s="12"/>
      <c r="AL3322" s="12"/>
      <c r="AM3322" s="12"/>
      <c r="AN3322" s="12"/>
      <c r="AO3322" s="12"/>
      <c r="AP3322" s="12"/>
      <c r="AQ3322" s="12"/>
      <c r="AR3322" s="12"/>
      <c r="AS3322" s="12"/>
      <c r="AT3322" s="12"/>
      <c r="AU3322" s="12"/>
      <c r="AV3322" s="12"/>
      <c r="AW3322" s="12"/>
      <c r="AX3322" s="12"/>
      <c r="AY3322" s="12"/>
      <c r="AZ3322" s="12"/>
      <c r="BA3322" s="12"/>
      <c r="BB3322" s="12"/>
      <c r="BC3322" s="12"/>
      <c r="BD3322" s="12"/>
      <c r="BE3322" s="12"/>
      <c r="BF3322" s="12"/>
      <c r="BG3322" s="12"/>
      <c r="BH3322" s="12"/>
      <c r="BI3322" s="12"/>
      <c r="BJ3322" s="13"/>
      <c r="BK3322" s="13"/>
      <c r="BL3322" s="13"/>
      <c r="BM3322" s="13"/>
      <c r="BN3322" s="13"/>
    </row>
    <row r="3323" spans="4:66" x14ac:dyDescent="0.25">
      <c r="D3323" s="7"/>
      <c r="E3323" s="10"/>
      <c r="F3323" s="10"/>
      <c r="G3323" s="10"/>
      <c r="H3323" s="10"/>
      <c r="I3323" s="10"/>
      <c r="J3323" s="10"/>
      <c r="K3323" s="11"/>
      <c r="L3323" s="11"/>
      <c r="M3323" s="12"/>
      <c r="N3323" s="12"/>
      <c r="O3323" s="12"/>
      <c r="P3323" s="12"/>
      <c r="Q3323" s="12"/>
      <c r="R3323" s="12"/>
      <c r="S3323" s="12"/>
      <c r="T3323" s="12"/>
      <c r="U3323" s="12"/>
      <c r="V3323" s="12"/>
      <c r="W3323" s="12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2"/>
      <c r="AS3323" s="12"/>
      <c r="AT3323" s="12"/>
      <c r="AU3323" s="12"/>
      <c r="AV3323" s="12"/>
      <c r="AW3323" s="12"/>
      <c r="AX3323" s="12"/>
      <c r="AY3323" s="12"/>
      <c r="AZ3323" s="12"/>
      <c r="BA3323" s="12"/>
      <c r="BB3323" s="12"/>
      <c r="BC3323" s="12"/>
      <c r="BD3323" s="12"/>
      <c r="BE3323" s="12"/>
      <c r="BF3323" s="12"/>
      <c r="BG3323" s="12"/>
      <c r="BH3323" s="12"/>
      <c r="BI3323" s="12"/>
      <c r="BJ3323" s="13"/>
      <c r="BK3323" s="13"/>
      <c r="BL3323" s="13"/>
      <c r="BM3323" s="13"/>
      <c r="BN3323" s="13"/>
    </row>
    <row r="3324" spans="4:66" x14ac:dyDescent="0.25">
      <c r="D3324" s="7"/>
      <c r="E3324" s="10"/>
      <c r="F3324" s="10"/>
      <c r="G3324" s="10"/>
      <c r="H3324" s="10"/>
      <c r="I3324" s="10"/>
      <c r="J3324" s="10"/>
      <c r="K3324" s="11"/>
      <c r="L3324" s="11"/>
      <c r="M3324" s="12"/>
      <c r="N3324" s="12"/>
      <c r="O3324" s="12"/>
      <c r="P3324" s="12"/>
      <c r="Q3324" s="12"/>
      <c r="R3324" s="12"/>
      <c r="S3324" s="12"/>
      <c r="T3324" s="12"/>
      <c r="U3324" s="12"/>
      <c r="V3324" s="12"/>
      <c r="W3324" s="12"/>
      <c r="X3324" s="12"/>
      <c r="Y3324" s="12"/>
      <c r="Z3324" s="12"/>
      <c r="AA3324" s="12"/>
      <c r="AB3324" s="12"/>
      <c r="AC3324" s="12"/>
      <c r="AD3324" s="12"/>
      <c r="AE3324" s="12"/>
      <c r="AF3324" s="12"/>
      <c r="AG3324" s="12"/>
      <c r="AH3324" s="12"/>
      <c r="AI3324" s="12"/>
      <c r="AJ3324" s="12"/>
      <c r="AK3324" s="12"/>
      <c r="AL3324" s="12"/>
      <c r="AM3324" s="12"/>
      <c r="AN3324" s="12"/>
      <c r="AO3324" s="12"/>
      <c r="AP3324" s="12"/>
      <c r="AQ3324" s="12"/>
      <c r="AR3324" s="12"/>
      <c r="AS3324" s="12"/>
      <c r="AT3324" s="12"/>
      <c r="AU3324" s="12"/>
      <c r="AV3324" s="12"/>
      <c r="AW3324" s="12"/>
      <c r="AX3324" s="12"/>
      <c r="AY3324" s="12"/>
      <c r="AZ3324" s="12"/>
      <c r="BA3324" s="12"/>
      <c r="BB3324" s="12"/>
      <c r="BC3324" s="12"/>
      <c r="BD3324" s="12"/>
      <c r="BE3324" s="12"/>
      <c r="BF3324" s="12"/>
      <c r="BG3324" s="12"/>
      <c r="BH3324" s="12"/>
      <c r="BI3324" s="12"/>
      <c r="BJ3324" s="13"/>
      <c r="BK3324" s="13"/>
      <c r="BL3324" s="13"/>
      <c r="BM3324" s="13"/>
      <c r="BN3324" s="13"/>
    </row>
    <row r="3325" spans="4:66" x14ac:dyDescent="0.25">
      <c r="D3325" s="7"/>
      <c r="E3325" s="10"/>
      <c r="F3325" s="10"/>
      <c r="G3325" s="10"/>
      <c r="H3325" s="10"/>
      <c r="I3325" s="10"/>
      <c r="J3325" s="10"/>
      <c r="K3325" s="11"/>
      <c r="L3325" s="11"/>
      <c r="M3325" s="12"/>
      <c r="N3325" s="12"/>
      <c r="O3325" s="12"/>
      <c r="P3325" s="12"/>
      <c r="Q3325" s="12"/>
      <c r="R3325" s="12"/>
      <c r="S3325" s="12"/>
      <c r="T3325" s="12"/>
      <c r="U3325" s="12"/>
      <c r="V3325" s="12"/>
      <c r="W3325" s="12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2"/>
      <c r="AS3325" s="12"/>
      <c r="AT3325" s="12"/>
      <c r="AU3325" s="12"/>
      <c r="AV3325" s="12"/>
      <c r="AW3325" s="12"/>
      <c r="AX3325" s="12"/>
      <c r="AY3325" s="12"/>
      <c r="AZ3325" s="12"/>
      <c r="BA3325" s="12"/>
      <c r="BB3325" s="12"/>
      <c r="BC3325" s="12"/>
      <c r="BD3325" s="12"/>
      <c r="BE3325" s="12"/>
      <c r="BF3325" s="12"/>
      <c r="BG3325" s="12"/>
      <c r="BH3325" s="12"/>
      <c r="BI3325" s="12"/>
      <c r="BJ3325" s="13"/>
      <c r="BK3325" s="13"/>
      <c r="BL3325" s="13"/>
      <c r="BM3325" s="13"/>
      <c r="BN3325" s="13"/>
    </row>
    <row r="3326" spans="4:66" x14ac:dyDescent="0.25">
      <c r="D3326" s="7"/>
      <c r="E3326" s="10"/>
      <c r="F3326" s="10"/>
      <c r="G3326" s="10"/>
      <c r="H3326" s="10"/>
      <c r="I3326" s="10"/>
      <c r="J3326" s="10"/>
      <c r="K3326" s="11"/>
      <c r="L3326" s="11"/>
      <c r="M3326" s="12"/>
      <c r="N3326" s="12"/>
      <c r="O3326" s="12"/>
      <c r="P3326" s="12"/>
      <c r="Q3326" s="12"/>
      <c r="R3326" s="12"/>
      <c r="S3326" s="12"/>
      <c r="T3326" s="12"/>
      <c r="U3326" s="12"/>
      <c r="V3326" s="12"/>
      <c r="W3326" s="12"/>
      <c r="X3326" s="12"/>
      <c r="Y3326" s="12"/>
      <c r="Z3326" s="12"/>
      <c r="AA3326" s="12"/>
      <c r="AB3326" s="12"/>
      <c r="AC3326" s="12"/>
      <c r="AD3326" s="12"/>
      <c r="AE3326" s="12"/>
      <c r="AF3326" s="12"/>
      <c r="AG3326" s="12"/>
      <c r="AH3326" s="12"/>
      <c r="AI3326" s="12"/>
      <c r="AJ3326" s="12"/>
      <c r="AK3326" s="12"/>
      <c r="AL3326" s="12"/>
      <c r="AM3326" s="12"/>
      <c r="AN3326" s="12"/>
      <c r="AO3326" s="12"/>
      <c r="AP3326" s="12"/>
      <c r="AQ3326" s="12"/>
      <c r="AR3326" s="12"/>
      <c r="AS3326" s="12"/>
      <c r="AT3326" s="12"/>
      <c r="AU3326" s="12"/>
      <c r="AV3326" s="12"/>
      <c r="AW3326" s="12"/>
      <c r="AX3326" s="12"/>
      <c r="AY3326" s="12"/>
      <c r="AZ3326" s="12"/>
      <c r="BA3326" s="12"/>
      <c r="BB3326" s="12"/>
      <c r="BC3326" s="12"/>
      <c r="BD3326" s="12"/>
      <c r="BE3326" s="12"/>
      <c r="BF3326" s="12"/>
      <c r="BG3326" s="12"/>
      <c r="BH3326" s="12"/>
      <c r="BI3326" s="12"/>
      <c r="BJ3326" s="13"/>
      <c r="BK3326" s="13"/>
      <c r="BL3326" s="13"/>
      <c r="BM3326" s="13"/>
      <c r="BN3326" s="13"/>
    </row>
    <row r="3327" spans="4:66" x14ac:dyDescent="0.25">
      <c r="D3327" s="7"/>
      <c r="E3327" s="10"/>
      <c r="F3327" s="10"/>
      <c r="G3327" s="10"/>
      <c r="H3327" s="10"/>
      <c r="I3327" s="10"/>
      <c r="J3327" s="10"/>
      <c r="K3327" s="11"/>
      <c r="L3327" s="11"/>
      <c r="M3327" s="12"/>
      <c r="N3327" s="12"/>
      <c r="O3327" s="12"/>
      <c r="P3327" s="12"/>
      <c r="Q3327" s="12"/>
      <c r="R3327" s="12"/>
      <c r="S3327" s="12"/>
      <c r="T3327" s="12"/>
      <c r="U3327" s="12"/>
      <c r="V3327" s="12"/>
      <c r="W3327" s="12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2"/>
      <c r="AS3327" s="12"/>
      <c r="AT3327" s="12"/>
      <c r="AU3327" s="12"/>
      <c r="AV3327" s="12"/>
      <c r="AW3327" s="12"/>
      <c r="AX3327" s="12"/>
      <c r="AY3327" s="12"/>
      <c r="AZ3327" s="12"/>
      <c r="BA3327" s="12"/>
      <c r="BB3327" s="12"/>
      <c r="BC3327" s="12"/>
      <c r="BD3327" s="12"/>
      <c r="BE3327" s="12"/>
      <c r="BF3327" s="12"/>
      <c r="BG3327" s="12"/>
      <c r="BH3327" s="12"/>
      <c r="BI3327" s="12"/>
      <c r="BJ3327" s="13"/>
      <c r="BK3327" s="13"/>
      <c r="BL3327" s="13"/>
      <c r="BM3327" s="13"/>
      <c r="BN3327" s="13"/>
    </row>
    <row r="3328" spans="4:66" x14ac:dyDescent="0.25">
      <c r="D3328" s="7"/>
      <c r="E3328" s="10"/>
      <c r="F3328" s="10"/>
      <c r="G3328" s="10"/>
      <c r="H3328" s="10"/>
      <c r="I3328" s="10"/>
      <c r="J3328" s="10"/>
      <c r="K3328" s="11"/>
      <c r="L3328" s="11"/>
      <c r="M3328" s="12"/>
      <c r="N3328" s="12"/>
      <c r="O3328" s="12"/>
      <c r="P3328" s="12"/>
      <c r="Q3328" s="12"/>
      <c r="R3328" s="12"/>
      <c r="S3328" s="12"/>
      <c r="T3328" s="12"/>
      <c r="U3328" s="12"/>
      <c r="V3328" s="12"/>
      <c r="W3328" s="12"/>
      <c r="X3328" s="12"/>
      <c r="Y3328" s="12"/>
      <c r="Z3328" s="12"/>
      <c r="AA3328" s="12"/>
      <c r="AB3328" s="12"/>
      <c r="AC3328" s="12"/>
      <c r="AD3328" s="12"/>
      <c r="AE3328" s="12"/>
      <c r="AF3328" s="12"/>
      <c r="AG3328" s="12"/>
      <c r="AH3328" s="12"/>
      <c r="AI3328" s="12"/>
      <c r="AJ3328" s="12"/>
      <c r="AK3328" s="12"/>
      <c r="AL3328" s="12"/>
      <c r="AM3328" s="12"/>
      <c r="AN3328" s="12"/>
      <c r="AO3328" s="12"/>
      <c r="AP3328" s="12"/>
      <c r="AQ3328" s="12"/>
      <c r="AR3328" s="12"/>
      <c r="AS3328" s="12"/>
      <c r="AT3328" s="12"/>
      <c r="AU3328" s="12"/>
      <c r="AV3328" s="12"/>
      <c r="AW3328" s="12"/>
      <c r="AX3328" s="12"/>
      <c r="AY3328" s="12"/>
      <c r="AZ3328" s="12"/>
      <c r="BA3328" s="12"/>
      <c r="BB3328" s="12"/>
      <c r="BC3328" s="12"/>
      <c r="BD3328" s="12"/>
      <c r="BE3328" s="12"/>
      <c r="BF3328" s="12"/>
      <c r="BG3328" s="12"/>
      <c r="BH3328" s="12"/>
      <c r="BI3328" s="12"/>
      <c r="BJ3328" s="13"/>
      <c r="BK3328" s="13"/>
      <c r="BL3328" s="13"/>
      <c r="BM3328" s="13"/>
      <c r="BN3328" s="13"/>
    </row>
    <row r="3329" spans="4:66" x14ac:dyDescent="0.25">
      <c r="D3329" s="7"/>
      <c r="E3329" s="10"/>
      <c r="F3329" s="10"/>
      <c r="G3329" s="10"/>
      <c r="H3329" s="10"/>
      <c r="I3329" s="10"/>
      <c r="J3329" s="10"/>
      <c r="K3329" s="11"/>
      <c r="L3329" s="11"/>
      <c r="M3329" s="12"/>
      <c r="N3329" s="12"/>
      <c r="O3329" s="12"/>
      <c r="P3329" s="12"/>
      <c r="Q3329" s="12"/>
      <c r="R3329" s="12"/>
      <c r="S3329" s="12"/>
      <c r="T3329" s="12"/>
      <c r="U3329" s="12"/>
      <c r="V3329" s="12"/>
      <c r="W3329" s="12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2"/>
      <c r="AS3329" s="12"/>
      <c r="AT3329" s="12"/>
      <c r="AU3329" s="12"/>
      <c r="AV3329" s="12"/>
      <c r="AW3329" s="12"/>
      <c r="AX3329" s="12"/>
      <c r="AY3329" s="12"/>
      <c r="AZ3329" s="12"/>
      <c r="BA3329" s="12"/>
      <c r="BB3329" s="12"/>
      <c r="BC3329" s="12"/>
      <c r="BD3329" s="12"/>
      <c r="BE3329" s="12"/>
      <c r="BF3329" s="12"/>
      <c r="BG3329" s="12"/>
      <c r="BH3329" s="12"/>
      <c r="BI3329" s="12"/>
      <c r="BJ3329" s="13"/>
      <c r="BK3329" s="13"/>
      <c r="BL3329" s="13"/>
      <c r="BM3329" s="13"/>
      <c r="BN3329" s="13"/>
    </row>
    <row r="3330" spans="4:66" x14ac:dyDescent="0.25">
      <c r="D3330" s="7"/>
      <c r="E3330" s="10"/>
      <c r="F3330" s="10"/>
      <c r="G3330" s="10"/>
      <c r="H3330" s="10"/>
      <c r="I3330" s="10"/>
      <c r="J3330" s="10"/>
      <c r="K3330" s="11"/>
      <c r="L3330" s="11"/>
      <c r="M3330" s="12"/>
      <c r="N3330" s="12"/>
      <c r="O3330" s="12"/>
      <c r="P3330" s="12"/>
      <c r="Q3330" s="12"/>
      <c r="R3330" s="12"/>
      <c r="S3330" s="12"/>
      <c r="T3330" s="12"/>
      <c r="U3330" s="12"/>
      <c r="V3330" s="12"/>
      <c r="W3330" s="12"/>
      <c r="X3330" s="12"/>
      <c r="Y3330" s="12"/>
      <c r="Z3330" s="12"/>
      <c r="AA3330" s="12"/>
      <c r="AB3330" s="12"/>
      <c r="AC3330" s="12"/>
      <c r="AD3330" s="12"/>
      <c r="AE3330" s="12"/>
      <c r="AF3330" s="12"/>
      <c r="AG3330" s="12"/>
      <c r="AH3330" s="12"/>
      <c r="AI3330" s="12"/>
      <c r="AJ3330" s="12"/>
      <c r="AK3330" s="12"/>
      <c r="AL3330" s="12"/>
      <c r="AM3330" s="12"/>
      <c r="AN3330" s="12"/>
      <c r="AO3330" s="12"/>
      <c r="AP3330" s="12"/>
      <c r="AQ3330" s="12"/>
      <c r="AR3330" s="12"/>
      <c r="AS3330" s="12"/>
      <c r="AT3330" s="12"/>
      <c r="AU3330" s="12"/>
      <c r="AV3330" s="12"/>
      <c r="AW3330" s="12"/>
      <c r="AX3330" s="12"/>
      <c r="AY3330" s="12"/>
      <c r="AZ3330" s="12"/>
      <c r="BA3330" s="12"/>
      <c r="BB3330" s="12"/>
      <c r="BC3330" s="12"/>
      <c r="BD3330" s="12"/>
      <c r="BE3330" s="12"/>
      <c r="BF3330" s="12"/>
      <c r="BG3330" s="12"/>
      <c r="BH3330" s="12"/>
      <c r="BI3330" s="12"/>
      <c r="BJ3330" s="13"/>
      <c r="BK3330" s="13"/>
      <c r="BL3330" s="13"/>
      <c r="BM3330" s="13"/>
      <c r="BN3330" s="13"/>
    </row>
    <row r="3331" spans="4:66" x14ac:dyDescent="0.25">
      <c r="D3331" s="7"/>
      <c r="E3331" s="10"/>
      <c r="F3331" s="10"/>
      <c r="G3331" s="10"/>
      <c r="H3331" s="10"/>
      <c r="I3331" s="10"/>
      <c r="J3331" s="10"/>
      <c r="K3331" s="11"/>
      <c r="L3331" s="11"/>
      <c r="M3331" s="12"/>
      <c r="N3331" s="12"/>
      <c r="O3331" s="12"/>
      <c r="P3331" s="12"/>
      <c r="Q3331" s="12"/>
      <c r="R3331" s="12"/>
      <c r="S3331" s="12"/>
      <c r="T3331" s="12"/>
      <c r="U3331" s="12"/>
      <c r="V3331" s="12"/>
      <c r="W3331" s="12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2"/>
      <c r="AS3331" s="12"/>
      <c r="AT3331" s="12"/>
      <c r="AU3331" s="12"/>
      <c r="AV3331" s="12"/>
      <c r="AW3331" s="12"/>
      <c r="AX3331" s="12"/>
      <c r="AY3331" s="12"/>
      <c r="AZ3331" s="12"/>
      <c r="BA3331" s="12"/>
      <c r="BB3331" s="12"/>
      <c r="BC3331" s="12"/>
      <c r="BD3331" s="12"/>
      <c r="BE3331" s="12"/>
      <c r="BF3331" s="12"/>
      <c r="BG3331" s="12"/>
      <c r="BH3331" s="12"/>
      <c r="BI3331" s="12"/>
      <c r="BJ3331" s="13"/>
      <c r="BK3331" s="13"/>
      <c r="BL3331" s="13"/>
      <c r="BM3331" s="13"/>
      <c r="BN3331" s="13"/>
    </row>
    <row r="3332" spans="4:66" x14ac:dyDescent="0.25">
      <c r="D3332" s="7"/>
      <c r="E3332" s="10"/>
      <c r="F3332" s="10"/>
      <c r="G3332" s="10"/>
      <c r="H3332" s="10"/>
      <c r="I3332" s="10"/>
      <c r="J3332" s="10"/>
      <c r="K3332" s="11"/>
      <c r="L3332" s="11"/>
      <c r="M3332" s="12"/>
      <c r="N3332" s="12"/>
      <c r="O3332" s="12"/>
      <c r="P3332" s="12"/>
      <c r="Q3332" s="12"/>
      <c r="R3332" s="12"/>
      <c r="S3332" s="12"/>
      <c r="T3332" s="12"/>
      <c r="U3332" s="12"/>
      <c r="V3332" s="12"/>
      <c r="W3332" s="12"/>
      <c r="X3332" s="12"/>
      <c r="Y3332" s="12"/>
      <c r="Z3332" s="12"/>
      <c r="AA3332" s="12"/>
      <c r="AB3332" s="12"/>
      <c r="AC3332" s="12"/>
      <c r="AD3332" s="12"/>
      <c r="AE3332" s="12"/>
      <c r="AF3332" s="12"/>
      <c r="AG3332" s="12"/>
      <c r="AH3332" s="12"/>
      <c r="AI3332" s="12"/>
      <c r="AJ3332" s="12"/>
      <c r="AK3332" s="12"/>
      <c r="AL3332" s="12"/>
      <c r="AM3332" s="12"/>
      <c r="AN3332" s="12"/>
      <c r="AO3332" s="12"/>
      <c r="AP3332" s="12"/>
      <c r="AQ3332" s="12"/>
      <c r="AR3332" s="12"/>
      <c r="AS3332" s="12"/>
      <c r="AT3332" s="12"/>
      <c r="AU3332" s="12"/>
      <c r="AV3332" s="12"/>
      <c r="AW3332" s="12"/>
      <c r="AX3332" s="12"/>
      <c r="AY3332" s="12"/>
      <c r="AZ3332" s="12"/>
      <c r="BA3332" s="12"/>
      <c r="BB3332" s="12"/>
      <c r="BC3332" s="12"/>
      <c r="BD3332" s="12"/>
      <c r="BE3332" s="12"/>
      <c r="BF3332" s="12"/>
      <c r="BG3332" s="12"/>
      <c r="BH3332" s="12"/>
      <c r="BI3332" s="12"/>
      <c r="BJ3332" s="13"/>
      <c r="BK3332" s="13"/>
      <c r="BL3332" s="13"/>
      <c r="BM3332" s="13"/>
      <c r="BN3332" s="13"/>
    </row>
    <row r="3333" spans="4:66" x14ac:dyDescent="0.25">
      <c r="D3333" s="7"/>
      <c r="E3333" s="10"/>
      <c r="F3333" s="10"/>
      <c r="G3333" s="10"/>
      <c r="H3333" s="10"/>
      <c r="I3333" s="10"/>
      <c r="J3333" s="10"/>
      <c r="K3333" s="11"/>
      <c r="L3333" s="11"/>
      <c r="M3333" s="12"/>
      <c r="N3333" s="12"/>
      <c r="O3333" s="12"/>
      <c r="P3333" s="12"/>
      <c r="Q3333" s="12"/>
      <c r="R3333" s="12"/>
      <c r="S3333" s="12"/>
      <c r="T3333" s="12"/>
      <c r="U3333" s="12"/>
      <c r="V3333" s="12"/>
      <c r="W3333" s="12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2"/>
      <c r="AS3333" s="12"/>
      <c r="AT3333" s="12"/>
      <c r="AU3333" s="12"/>
      <c r="AV3333" s="12"/>
      <c r="AW3333" s="12"/>
      <c r="AX3333" s="12"/>
      <c r="AY3333" s="12"/>
      <c r="AZ3333" s="12"/>
      <c r="BA3333" s="12"/>
      <c r="BB3333" s="12"/>
      <c r="BC3333" s="12"/>
      <c r="BD3333" s="12"/>
      <c r="BE3333" s="12"/>
      <c r="BF3333" s="12"/>
      <c r="BG3333" s="12"/>
      <c r="BH3333" s="12"/>
      <c r="BI3333" s="12"/>
      <c r="BJ3333" s="13"/>
      <c r="BK3333" s="13"/>
      <c r="BL3333" s="13"/>
      <c r="BM3333" s="13"/>
      <c r="BN3333" s="13"/>
    </row>
    <row r="3334" spans="4:66" x14ac:dyDescent="0.25">
      <c r="D3334" s="7"/>
      <c r="E3334" s="10"/>
      <c r="F3334" s="10"/>
      <c r="G3334" s="10"/>
      <c r="H3334" s="10"/>
      <c r="I3334" s="10"/>
      <c r="J3334" s="10"/>
      <c r="K3334" s="11"/>
      <c r="L3334" s="11"/>
      <c r="M3334" s="12"/>
      <c r="N3334" s="12"/>
      <c r="O3334" s="12"/>
      <c r="P3334" s="12"/>
      <c r="Q3334" s="12"/>
      <c r="R3334" s="12"/>
      <c r="S3334" s="12"/>
      <c r="T3334" s="12"/>
      <c r="U3334" s="12"/>
      <c r="V3334" s="12"/>
      <c r="W3334" s="12"/>
      <c r="X3334" s="12"/>
      <c r="Y3334" s="12"/>
      <c r="Z3334" s="12"/>
      <c r="AA3334" s="12"/>
      <c r="AB3334" s="12"/>
      <c r="AC3334" s="12"/>
      <c r="AD3334" s="12"/>
      <c r="AE3334" s="12"/>
      <c r="AF3334" s="12"/>
      <c r="AG3334" s="12"/>
      <c r="AH3334" s="12"/>
      <c r="AI3334" s="12"/>
      <c r="AJ3334" s="12"/>
      <c r="AK3334" s="12"/>
      <c r="AL3334" s="12"/>
      <c r="AM3334" s="12"/>
      <c r="AN3334" s="12"/>
      <c r="AO3334" s="12"/>
      <c r="AP3334" s="12"/>
      <c r="AQ3334" s="12"/>
      <c r="AR3334" s="12"/>
      <c r="AS3334" s="12"/>
      <c r="AT3334" s="12"/>
      <c r="AU3334" s="12"/>
      <c r="AV3334" s="12"/>
      <c r="AW3334" s="12"/>
      <c r="AX3334" s="12"/>
      <c r="AY3334" s="12"/>
      <c r="AZ3334" s="12"/>
      <c r="BA3334" s="12"/>
      <c r="BB3334" s="12"/>
      <c r="BC3334" s="12"/>
      <c r="BD3334" s="12"/>
      <c r="BE3334" s="12"/>
      <c r="BF3334" s="12"/>
      <c r="BG3334" s="12"/>
      <c r="BH3334" s="12"/>
      <c r="BI3334" s="12"/>
      <c r="BJ3334" s="13"/>
      <c r="BK3334" s="13"/>
      <c r="BL3334" s="13"/>
      <c r="BM3334" s="13"/>
      <c r="BN3334" s="13"/>
    </row>
    <row r="3335" spans="4:66" x14ac:dyDescent="0.25">
      <c r="D3335" s="7"/>
      <c r="E3335" s="10"/>
      <c r="F3335" s="10"/>
      <c r="G3335" s="10"/>
      <c r="H3335" s="10"/>
      <c r="I3335" s="10"/>
      <c r="J3335" s="10"/>
      <c r="K3335" s="11"/>
      <c r="L3335" s="11"/>
      <c r="M3335" s="12"/>
      <c r="N3335" s="12"/>
      <c r="O3335" s="12"/>
      <c r="P3335" s="12"/>
      <c r="Q3335" s="12"/>
      <c r="R3335" s="12"/>
      <c r="S3335" s="12"/>
      <c r="T3335" s="12"/>
      <c r="U3335" s="12"/>
      <c r="V3335" s="12"/>
      <c r="W3335" s="12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2"/>
      <c r="AS3335" s="12"/>
      <c r="AT3335" s="12"/>
      <c r="AU3335" s="12"/>
      <c r="AV3335" s="12"/>
      <c r="AW3335" s="12"/>
      <c r="AX3335" s="12"/>
      <c r="AY3335" s="12"/>
      <c r="AZ3335" s="12"/>
      <c r="BA3335" s="12"/>
      <c r="BB3335" s="12"/>
      <c r="BC3335" s="12"/>
      <c r="BD3335" s="12"/>
      <c r="BE3335" s="12"/>
      <c r="BF3335" s="12"/>
      <c r="BG3335" s="12"/>
      <c r="BH3335" s="12"/>
      <c r="BI3335" s="12"/>
      <c r="BJ3335" s="13"/>
      <c r="BK3335" s="13"/>
      <c r="BL3335" s="13"/>
      <c r="BM3335" s="13"/>
      <c r="BN3335" s="13"/>
    </row>
    <row r="3336" spans="4:66" x14ac:dyDescent="0.25">
      <c r="D3336" s="7"/>
      <c r="E3336" s="10"/>
      <c r="F3336" s="10"/>
      <c r="G3336" s="10"/>
      <c r="H3336" s="10"/>
      <c r="I3336" s="10"/>
      <c r="J3336" s="10"/>
      <c r="K3336" s="11"/>
      <c r="L3336" s="11"/>
      <c r="M3336" s="12"/>
      <c r="N3336" s="12"/>
      <c r="O3336" s="12"/>
      <c r="P3336" s="12"/>
      <c r="Q3336" s="12"/>
      <c r="R3336" s="12"/>
      <c r="S3336" s="12"/>
      <c r="T3336" s="12"/>
      <c r="U3336" s="12"/>
      <c r="V3336" s="12"/>
      <c r="W3336" s="12"/>
      <c r="X3336" s="12"/>
      <c r="Y3336" s="12"/>
      <c r="Z3336" s="12"/>
      <c r="AA3336" s="12"/>
      <c r="AB3336" s="12"/>
      <c r="AC3336" s="12"/>
      <c r="AD3336" s="12"/>
      <c r="AE3336" s="12"/>
      <c r="AF3336" s="12"/>
      <c r="AG3336" s="12"/>
      <c r="AH3336" s="12"/>
      <c r="AI3336" s="12"/>
      <c r="AJ3336" s="12"/>
      <c r="AK3336" s="12"/>
      <c r="AL3336" s="12"/>
      <c r="AM3336" s="12"/>
      <c r="AN3336" s="12"/>
      <c r="AO3336" s="12"/>
      <c r="AP3336" s="12"/>
      <c r="AQ3336" s="12"/>
      <c r="AR3336" s="12"/>
      <c r="AS3336" s="12"/>
      <c r="AT3336" s="12"/>
      <c r="AU3336" s="12"/>
      <c r="AV3336" s="12"/>
      <c r="AW3336" s="12"/>
      <c r="AX3336" s="12"/>
      <c r="AY3336" s="12"/>
      <c r="AZ3336" s="12"/>
      <c r="BA3336" s="12"/>
      <c r="BB3336" s="12"/>
      <c r="BC3336" s="12"/>
      <c r="BD3336" s="12"/>
      <c r="BE3336" s="12"/>
      <c r="BF3336" s="12"/>
      <c r="BG3336" s="12"/>
      <c r="BH3336" s="12"/>
      <c r="BI3336" s="12"/>
      <c r="BJ3336" s="13"/>
      <c r="BK3336" s="13"/>
      <c r="BL3336" s="13"/>
      <c r="BM3336" s="13"/>
      <c r="BN3336" s="13"/>
    </row>
    <row r="3337" spans="4:66" x14ac:dyDescent="0.25">
      <c r="D3337" s="7"/>
      <c r="E3337" s="10"/>
      <c r="F3337" s="10"/>
      <c r="G3337" s="10"/>
      <c r="H3337" s="10"/>
      <c r="I3337" s="10"/>
      <c r="J3337" s="10"/>
      <c r="K3337" s="11"/>
      <c r="L3337" s="11"/>
      <c r="M3337" s="12"/>
      <c r="N3337" s="12"/>
      <c r="O3337" s="12"/>
      <c r="P3337" s="12"/>
      <c r="Q3337" s="12"/>
      <c r="R3337" s="12"/>
      <c r="S3337" s="12"/>
      <c r="T3337" s="12"/>
      <c r="U3337" s="12"/>
      <c r="V3337" s="12"/>
      <c r="W3337" s="12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2"/>
      <c r="AS3337" s="12"/>
      <c r="AT3337" s="12"/>
      <c r="AU3337" s="12"/>
      <c r="AV3337" s="12"/>
      <c r="AW3337" s="12"/>
      <c r="AX3337" s="12"/>
      <c r="AY3337" s="12"/>
      <c r="AZ3337" s="12"/>
      <c r="BA3337" s="12"/>
      <c r="BB3337" s="12"/>
      <c r="BC3337" s="12"/>
      <c r="BD3337" s="12"/>
      <c r="BE3337" s="12"/>
      <c r="BF3337" s="12"/>
      <c r="BG3337" s="12"/>
      <c r="BH3337" s="12"/>
      <c r="BI3337" s="12"/>
      <c r="BJ3337" s="13"/>
      <c r="BK3337" s="13"/>
      <c r="BL3337" s="13"/>
      <c r="BM3337" s="13"/>
      <c r="BN3337" s="13"/>
    </row>
    <row r="3338" spans="4:66" x14ac:dyDescent="0.25">
      <c r="D3338" s="7"/>
      <c r="E3338" s="10"/>
      <c r="F3338" s="10"/>
      <c r="G3338" s="10"/>
      <c r="H3338" s="10"/>
      <c r="I3338" s="10"/>
      <c r="J3338" s="10"/>
      <c r="K3338" s="11"/>
      <c r="L3338" s="11"/>
      <c r="M3338" s="12"/>
      <c r="N3338" s="12"/>
      <c r="O3338" s="12"/>
      <c r="P3338" s="12"/>
      <c r="Q3338" s="12"/>
      <c r="R3338" s="12"/>
      <c r="S3338" s="12"/>
      <c r="T3338" s="12"/>
      <c r="U3338" s="12"/>
      <c r="V3338" s="12"/>
      <c r="W3338" s="12"/>
      <c r="X3338" s="12"/>
      <c r="Y3338" s="12"/>
      <c r="Z3338" s="12"/>
      <c r="AA3338" s="12"/>
      <c r="AB3338" s="12"/>
      <c r="AC3338" s="12"/>
      <c r="AD3338" s="12"/>
      <c r="AE3338" s="12"/>
      <c r="AF3338" s="12"/>
      <c r="AG3338" s="12"/>
      <c r="AH3338" s="12"/>
      <c r="AI3338" s="12"/>
      <c r="AJ3338" s="12"/>
      <c r="AK3338" s="12"/>
      <c r="AL3338" s="12"/>
      <c r="AM3338" s="12"/>
      <c r="AN3338" s="12"/>
      <c r="AO3338" s="12"/>
      <c r="AP3338" s="12"/>
      <c r="AQ3338" s="12"/>
      <c r="AR3338" s="12"/>
      <c r="AS3338" s="12"/>
      <c r="AT3338" s="12"/>
      <c r="AU3338" s="12"/>
      <c r="AV3338" s="12"/>
      <c r="AW3338" s="12"/>
      <c r="AX3338" s="12"/>
      <c r="AY3338" s="12"/>
      <c r="AZ3338" s="12"/>
      <c r="BA3338" s="12"/>
      <c r="BB3338" s="12"/>
      <c r="BC3338" s="12"/>
      <c r="BD3338" s="12"/>
      <c r="BE3338" s="12"/>
      <c r="BF3338" s="12"/>
      <c r="BG3338" s="12"/>
      <c r="BH3338" s="12"/>
      <c r="BI3338" s="12"/>
      <c r="BJ3338" s="13"/>
      <c r="BK3338" s="13"/>
      <c r="BL3338" s="13"/>
      <c r="BM3338" s="13"/>
      <c r="BN3338" s="13"/>
    </row>
    <row r="3339" spans="4:66" x14ac:dyDescent="0.25">
      <c r="D3339" s="7"/>
      <c r="E3339" s="10"/>
      <c r="F3339" s="10"/>
      <c r="G3339" s="10"/>
      <c r="H3339" s="10"/>
      <c r="I3339" s="10"/>
      <c r="J3339" s="10"/>
      <c r="K3339" s="11"/>
      <c r="L3339" s="11"/>
      <c r="M3339" s="12"/>
      <c r="N3339" s="12"/>
      <c r="O3339" s="12"/>
      <c r="P3339" s="12"/>
      <c r="Q3339" s="12"/>
      <c r="R3339" s="12"/>
      <c r="S3339" s="12"/>
      <c r="T3339" s="12"/>
      <c r="U3339" s="12"/>
      <c r="V3339" s="12"/>
      <c r="W3339" s="12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2"/>
      <c r="AS3339" s="12"/>
      <c r="AT3339" s="12"/>
      <c r="AU3339" s="12"/>
      <c r="AV3339" s="12"/>
      <c r="AW3339" s="12"/>
      <c r="AX3339" s="12"/>
      <c r="AY3339" s="12"/>
      <c r="AZ3339" s="12"/>
      <c r="BA3339" s="12"/>
      <c r="BB3339" s="12"/>
      <c r="BC3339" s="12"/>
      <c r="BD3339" s="12"/>
      <c r="BE3339" s="12"/>
      <c r="BF3339" s="12"/>
      <c r="BG3339" s="12"/>
      <c r="BH3339" s="12"/>
      <c r="BI3339" s="12"/>
      <c r="BJ3339" s="13"/>
      <c r="BK3339" s="13"/>
      <c r="BL3339" s="13"/>
      <c r="BM3339" s="13"/>
      <c r="BN3339" s="13"/>
    </row>
    <row r="3340" spans="4:66" x14ac:dyDescent="0.25">
      <c r="D3340" s="7"/>
      <c r="E3340" s="10"/>
      <c r="F3340" s="10"/>
      <c r="G3340" s="10"/>
      <c r="H3340" s="10"/>
      <c r="I3340" s="10"/>
      <c r="J3340" s="10"/>
      <c r="K3340" s="11"/>
      <c r="L3340" s="11"/>
      <c r="M3340" s="12"/>
      <c r="N3340" s="12"/>
      <c r="O3340" s="12"/>
      <c r="P3340" s="12"/>
      <c r="Q3340" s="12"/>
      <c r="R3340" s="12"/>
      <c r="S3340" s="12"/>
      <c r="T3340" s="12"/>
      <c r="U3340" s="12"/>
      <c r="V3340" s="12"/>
      <c r="W3340" s="12"/>
      <c r="X3340" s="12"/>
      <c r="Y3340" s="12"/>
      <c r="Z3340" s="12"/>
      <c r="AA3340" s="12"/>
      <c r="AB3340" s="12"/>
      <c r="AC3340" s="12"/>
      <c r="AD3340" s="12"/>
      <c r="AE3340" s="12"/>
      <c r="AF3340" s="12"/>
      <c r="AG3340" s="12"/>
      <c r="AH3340" s="12"/>
      <c r="AI3340" s="12"/>
      <c r="AJ3340" s="12"/>
      <c r="AK3340" s="12"/>
      <c r="AL3340" s="12"/>
      <c r="AM3340" s="12"/>
      <c r="AN3340" s="12"/>
      <c r="AO3340" s="12"/>
      <c r="AP3340" s="12"/>
      <c r="AQ3340" s="12"/>
      <c r="AR3340" s="12"/>
      <c r="AS3340" s="12"/>
      <c r="AT3340" s="12"/>
      <c r="AU3340" s="12"/>
      <c r="AV3340" s="12"/>
      <c r="AW3340" s="12"/>
      <c r="AX3340" s="12"/>
      <c r="AY3340" s="12"/>
      <c r="AZ3340" s="12"/>
      <c r="BA3340" s="12"/>
      <c r="BB3340" s="12"/>
      <c r="BC3340" s="12"/>
      <c r="BD3340" s="12"/>
      <c r="BE3340" s="12"/>
      <c r="BF3340" s="12"/>
      <c r="BG3340" s="12"/>
      <c r="BH3340" s="12"/>
      <c r="BI3340" s="12"/>
      <c r="BJ3340" s="13"/>
      <c r="BK3340" s="13"/>
      <c r="BL3340" s="13"/>
      <c r="BM3340" s="13"/>
      <c r="BN3340" s="13"/>
    </row>
    <row r="3341" spans="4:66" x14ac:dyDescent="0.25">
      <c r="D3341" s="7"/>
      <c r="E3341" s="10"/>
      <c r="F3341" s="10"/>
      <c r="G3341" s="10"/>
      <c r="H3341" s="10"/>
      <c r="I3341" s="10"/>
      <c r="J3341" s="10"/>
      <c r="K3341" s="11"/>
      <c r="L3341" s="11"/>
      <c r="M3341" s="12"/>
      <c r="N3341" s="12"/>
      <c r="O3341" s="12"/>
      <c r="P3341" s="12"/>
      <c r="Q3341" s="12"/>
      <c r="R3341" s="12"/>
      <c r="S3341" s="12"/>
      <c r="T3341" s="12"/>
      <c r="U3341" s="12"/>
      <c r="V3341" s="12"/>
      <c r="W3341" s="12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2"/>
      <c r="AS3341" s="12"/>
      <c r="AT3341" s="12"/>
      <c r="AU3341" s="12"/>
      <c r="AV3341" s="12"/>
      <c r="AW3341" s="12"/>
      <c r="AX3341" s="12"/>
      <c r="AY3341" s="12"/>
      <c r="AZ3341" s="12"/>
      <c r="BA3341" s="12"/>
      <c r="BB3341" s="12"/>
      <c r="BC3341" s="12"/>
      <c r="BD3341" s="12"/>
      <c r="BE3341" s="12"/>
      <c r="BF3341" s="12"/>
      <c r="BG3341" s="12"/>
      <c r="BH3341" s="12"/>
      <c r="BI3341" s="12"/>
      <c r="BJ3341" s="13"/>
      <c r="BK3341" s="13"/>
      <c r="BL3341" s="13"/>
      <c r="BM3341" s="13"/>
      <c r="BN3341" s="13"/>
    </row>
    <row r="3342" spans="4:66" x14ac:dyDescent="0.25">
      <c r="D3342" s="7"/>
      <c r="E3342" s="10"/>
      <c r="F3342" s="10"/>
      <c r="G3342" s="10"/>
      <c r="H3342" s="10"/>
      <c r="I3342" s="10"/>
      <c r="J3342" s="10"/>
      <c r="K3342" s="11"/>
      <c r="L3342" s="11"/>
      <c r="M3342" s="12"/>
      <c r="N3342" s="12"/>
      <c r="O3342" s="12"/>
      <c r="P3342" s="12"/>
      <c r="Q3342" s="12"/>
      <c r="R3342" s="12"/>
      <c r="S3342" s="12"/>
      <c r="T3342" s="12"/>
      <c r="U3342" s="12"/>
      <c r="V3342" s="12"/>
      <c r="W3342" s="12"/>
      <c r="X3342" s="12"/>
      <c r="Y3342" s="12"/>
      <c r="Z3342" s="12"/>
      <c r="AA3342" s="12"/>
      <c r="AB3342" s="12"/>
      <c r="AC3342" s="12"/>
      <c r="AD3342" s="12"/>
      <c r="AE3342" s="12"/>
      <c r="AF3342" s="12"/>
      <c r="AG3342" s="12"/>
      <c r="AH3342" s="12"/>
      <c r="AI3342" s="12"/>
      <c r="AJ3342" s="12"/>
      <c r="AK3342" s="12"/>
      <c r="AL3342" s="12"/>
      <c r="AM3342" s="12"/>
      <c r="AN3342" s="12"/>
      <c r="AO3342" s="12"/>
      <c r="AP3342" s="12"/>
      <c r="AQ3342" s="12"/>
      <c r="AR3342" s="12"/>
      <c r="AS3342" s="12"/>
      <c r="AT3342" s="12"/>
      <c r="AU3342" s="12"/>
      <c r="AV3342" s="12"/>
      <c r="AW3342" s="12"/>
      <c r="AX3342" s="12"/>
      <c r="AY3342" s="12"/>
      <c r="AZ3342" s="12"/>
      <c r="BA3342" s="12"/>
      <c r="BB3342" s="12"/>
      <c r="BC3342" s="12"/>
      <c r="BD3342" s="12"/>
      <c r="BE3342" s="12"/>
      <c r="BF3342" s="12"/>
      <c r="BG3342" s="12"/>
      <c r="BH3342" s="12"/>
      <c r="BI3342" s="12"/>
      <c r="BJ3342" s="13"/>
      <c r="BK3342" s="13"/>
      <c r="BL3342" s="13"/>
      <c r="BM3342" s="13"/>
      <c r="BN3342" s="13"/>
    </row>
    <row r="3343" spans="4:66" x14ac:dyDescent="0.25">
      <c r="D3343" s="7"/>
      <c r="E3343" s="10"/>
      <c r="F3343" s="10"/>
      <c r="G3343" s="10"/>
      <c r="H3343" s="10"/>
      <c r="I3343" s="10"/>
      <c r="J3343" s="10"/>
      <c r="K3343" s="11"/>
      <c r="L3343" s="11"/>
      <c r="M3343" s="12"/>
      <c r="N3343" s="12"/>
      <c r="O3343" s="12"/>
      <c r="P3343" s="12"/>
      <c r="Q3343" s="12"/>
      <c r="R3343" s="12"/>
      <c r="S3343" s="12"/>
      <c r="T3343" s="12"/>
      <c r="U3343" s="12"/>
      <c r="V3343" s="12"/>
      <c r="W3343" s="12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2"/>
      <c r="AS3343" s="12"/>
      <c r="AT3343" s="12"/>
      <c r="AU3343" s="12"/>
      <c r="AV3343" s="12"/>
      <c r="AW3343" s="12"/>
      <c r="AX3343" s="12"/>
      <c r="AY3343" s="12"/>
      <c r="AZ3343" s="12"/>
      <c r="BA3343" s="12"/>
      <c r="BB3343" s="12"/>
      <c r="BC3343" s="12"/>
      <c r="BD3343" s="12"/>
      <c r="BE3343" s="12"/>
      <c r="BF3343" s="12"/>
      <c r="BG3343" s="12"/>
      <c r="BH3343" s="12"/>
      <c r="BI3343" s="12"/>
      <c r="BJ3343" s="13"/>
      <c r="BK3343" s="13"/>
      <c r="BL3343" s="13"/>
      <c r="BM3343" s="13"/>
      <c r="BN3343" s="13"/>
    </row>
    <row r="3344" spans="4:66" x14ac:dyDescent="0.25">
      <c r="D3344" s="7"/>
      <c r="E3344" s="10"/>
      <c r="F3344" s="10"/>
      <c r="G3344" s="10"/>
      <c r="H3344" s="10"/>
      <c r="I3344" s="10"/>
      <c r="J3344" s="10"/>
      <c r="K3344" s="11"/>
      <c r="L3344" s="11"/>
      <c r="M3344" s="12"/>
      <c r="N3344" s="12"/>
      <c r="O3344" s="12"/>
      <c r="P3344" s="12"/>
      <c r="Q3344" s="12"/>
      <c r="R3344" s="12"/>
      <c r="S3344" s="12"/>
      <c r="T3344" s="12"/>
      <c r="U3344" s="12"/>
      <c r="V3344" s="12"/>
      <c r="W3344" s="12"/>
      <c r="X3344" s="12"/>
      <c r="Y3344" s="12"/>
      <c r="Z3344" s="12"/>
      <c r="AA3344" s="12"/>
      <c r="AB3344" s="12"/>
      <c r="AC3344" s="12"/>
      <c r="AD3344" s="12"/>
      <c r="AE3344" s="12"/>
      <c r="AF3344" s="12"/>
      <c r="AG3344" s="12"/>
      <c r="AH3344" s="12"/>
      <c r="AI3344" s="12"/>
      <c r="AJ3344" s="12"/>
      <c r="AK3344" s="12"/>
      <c r="AL3344" s="12"/>
      <c r="AM3344" s="12"/>
      <c r="AN3344" s="12"/>
      <c r="AO3344" s="12"/>
      <c r="AP3344" s="12"/>
      <c r="AQ3344" s="12"/>
      <c r="AR3344" s="12"/>
      <c r="AS3344" s="12"/>
      <c r="AT3344" s="12"/>
      <c r="AU3344" s="12"/>
      <c r="AV3344" s="12"/>
      <c r="AW3344" s="12"/>
      <c r="AX3344" s="12"/>
      <c r="AY3344" s="12"/>
      <c r="AZ3344" s="12"/>
      <c r="BA3344" s="12"/>
      <c r="BB3344" s="12"/>
      <c r="BC3344" s="12"/>
      <c r="BD3344" s="12"/>
      <c r="BE3344" s="12"/>
      <c r="BF3344" s="12"/>
      <c r="BG3344" s="12"/>
      <c r="BH3344" s="12"/>
      <c r="BI3344" s="12"/>
      <c r="BJ3344" s="13"/>
      <c r="BK3344" s="13"/>
      <c r="BL3344" s="13"/>
      <c r="BM3344" s="13"/>
      <c r="BN3344" s="13"/>
    </row>
    <row r="3345" spans="4:66" x14ac:dyDescent="0.25">
      <c r="D3345" s="7"/>
      <c r="E3345" s="10"/>
      <c r="F3345" s="10"/>
      <c r="G3345" s="10"/>
      <c r="H3345" s="10"/>
      <c r="I3345" s="10"/>
      <c r="J3345" s="10"/>
      <c r="K3345" s="11"/>
      <c r="L3345" s="11"/>
      <c r="M3345" s="12"/>
      <c r="N3345" s="12"/>
      <c r="O3345" s="12"/>
      <c r="P3345" s="12"/>
      <c r="Q3345" s="12"/>
      <c r="R3345" s="12"/>
      <c r="S3345" s="12"/>
      <c r="T3345" s="12"/>
      <c r="U3345" s="12"/>
      <c r="V3345" s="12"/>
      <c r="W3345" s="12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2"/>
      <c r="AS3345" s="12"/>
      <c r="AT3345" s="12"/>
      <c r="AU3345" s="12"/>
      <c r="AV3345" s="12"/>
      <c r="AW3345" s="12"/>
      <c r="AX3345" s="12"/>
      <c r="AY3345" s="12"/>
      <c r="AZ3345" s="12"/>
      <c r="BA3345" s="12"/>
      <c r="BB3345" s="12"/>
      <c r="BC3345" s="12"/>
      <c r="BD3345" s="12"/>
      <c r="BE3345" s="12"/>
      <c r="BF3345" s="12"/>
      <c r="BG3345" s="12"/>
      <c r="BH3345" s="12"/>
      <c r="BI3345" s="12"/>
      <c r="BJ3345" s="13"/>
      <c r="BK3345" s="13"/>
      <c r="BL3345" s="13"/>
      <c r="BM3345" s="13"/>
      <c r="BN3345" s="13"/>
    </row>
    <row r="3346" spans="4:66" x14ac:dyDescent="0.25">
      <c r="D3346" s="7"/>
      <c r="E3346" s="10"/>
      <c r="F3346" s="10"/>
      <c r="G3346" s="10"/>
      <c r="H3346" s="10"/>
      <c r="I3346" s="10"/>
      <c r="J3346" s="10"/>
      <c r="K3346" s="11"/>
      <c r="L3346" s="11"/>
      <c r="M3346" s="12"/>
      <c r="N3346" s="12"/>
      <c r="O3346" s="12"/>
      <c r="P3346" s="12"/>
      <c r="Q3346" s="12"/>
      <c r="R3346" s="12"/>
      <c r="S3346" s="12"/>
      <c r="T3346" s="12"/>
      <c r="U3346" s="12"/>
      <c r="V3346" s="12"/>
      <c r="W3346" s="12"/>
      <c r="X3346" s="12"/>
      <c r="Y3346" s="12"/>
      <c r="Z3346" s="12"/>
      <c r="AA3346" s="12"/>
      <c r="AB3346" s="12"/>
      <c r="AC3346" s="12"/>
      <c r="AD3346" s="12"/>
      <c r="AE3346" s="12"/>
      <c r="AF3346" s="12"/>
      <c r="AG3346" s="12"/>
      <c r="AH3346" s="12"/>
      <c r="AI3346" s="12"/>
      <c r="AJ3346" s="12"/>
      <c r="AK3346" s="12"/>
      <c r="AL3346" s="12"/>
      <c r="AM3346" s="12"/>
      <c r="AN3346" s="12"/>
      <c r="AO3346" s="12"/>
      <c r="AP3346" s="12"/>
      <c r="AQ3346" s="12"/>
      <c r="AR3346" s="12"/>
      <c r="AS3346" s="12"/>
      <c r="AT3346" s="12"/>
      <c r="AU3346" s="12"/>
      <c r="AV3346" s="12"/>
      <c r="AW3346" s="12"/>
      <c r="AX3346" s="12"/>
      <c r="AY3346" s="12"/>
      <c r="AZ3346" s="12"/>
      <c r="BA3346" s="12"/>
      <c r="BB3346" s="12"/>
      <c r="BC3346" s="12"/>
      <c r="BD3346" s="12"/>
      <c r="BE3346" s="12"/>
      <c r="BF3346" s="12"/>
      <c r="BG3346" s="12"/>
      <c r="BH3346" s="12"/>
      <c r="BI3346" s="12"/>
      <c r="BJ3346" s="13"/>
      <c r="BK3346" s="13"/>
      <c r="BL3346" s="13"/>
      <c r="BM3346" s="13"/>
      <c r="BN3346" s="13"/>
    </row>
    <row r="3347" spans="4:66" x14ac:dyDescent="0.25">
      <c r="D3347" s="7"/>
      <c r="E3347" s="10"/>
      <c r="F3347" s="10"/>
      <c r="G3347" s="10"/>
      <c r="H3347" s="10"/>
      <c r="I3347" s="10"/>
      <c r="J3347" s="10"/>
      <c r="K3347" s="11"/>
      <c r="L3347" s="11"/>
      <c r="M3347" s="12"/>
      <c r="N3347" s="12"/>
      <c r="O3347" s="12"/>
      <c r="P3347" s="12"/>
      <c r="Q3347" s="12"/>
      <c r="R3347" s="12"/>
      <c r="S3347" s="12"/>
      <c r="T3347" s="12"/>
      <c r="U3347" s="12"/>
      <c r="V3347" s="12"/>
      <c r="W3347" s="12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2"/>
      <c r="AS3347" s="12"/>
      <c r="AT3347" s="12"/>
      <c r="AU3347" s="12"/>
      <c r="AV3347" s="12"/>
      <c r="AW3347" s="12"/>
      <c r="AX3347" s="12"/>
      <c r="AY3347" s="12"/>
      <c r="AZ3347" s="12"/>
      <c r="BA3347" s="12"/>
      <c r="BB3347" s="12"/>
      <c r="BC3347" s="12"/>
      <c r="BD3347" s="12"/>
      <c r="BE3347" s="12"/>
      <c r="BF3347" s="12"/>
      <c r="BG3347" s="12"/>
      <c r="BH3347" s="12"/>
      <c r="BI3347" s="12"/>
      <c r="BJ3347" s="13"/>
      <c r="BK3347" s="13"/>
      <c r="BL3347" s="13"/>
      <c r="BM3347" s="13"/>
      <c r="BN3347" s="13"/>
    </row>
    <row r="3348" spans="4:66" x14ac:dyDescent="0.25">
      <c r="D3348" s="7"/>
      <c r="E3348" s="10"/>
      <c r="F3348" s="10"/>
      <c r="G3348" s="10"/>
      <c r="H3348" s="10"/>
      <c r="I3348" s="10"/>
      <c r="J3348" s="10"/>
      <c r="K3348" s="11"/>
      <c r="L3348" s="11"/>
      <c r="M3348" s="12"/>
      <c r="N3348" s="12"/>
      <c r="O3348" s="12"/>
      <c r="P3348" s="12"/>
      <c r="Q3348" s="12"/>
      <c r="R3348" s="12"/>
      <c r="S3348" s="12"/>
      <c r="T3348" s="12"/>
      <c r="U3348" s="12"/>
      <c r="V3348" s="12"/>
      <c r="W3348" s="12"/>
      <c r="X3348" s="12"/>
      <c r="Y3348" s="12"/>
      <c r="Z3348" s="12"/>
      <c r="AA3348" s="12"/>
      <c r="AB3348" s="12"/>
      <c r="AC3348" s="12"/>
      <c r="AD3348" s="12"/>
      <c r="AE3348" s="12"/>
      <c r="AF3348" s="12"/>
      <c r="AG3348" s="12"/>
      <c r="AH3348" s="12"/>
      <c r="AI3348" s="12"/>
      <c r="AJ3348" s="12"/>
      <c r="AK3348" s="12"/>
      <c r="AL3348" s="12"/>
      <c r="AM3348" s="12"/>
      <c r="AN3348" s="12"/>
      <c r="AO3348" s="12"/>
      <c r="AP3348" s="12"/>
      <c r="AQ3348" s="12"/>
      <c r="AR3348" s="12"/>
      <c r="AS3348" s="12"/>
      <c r="AT3348" s="12"/>
      <c r="AU3348" s="12"/>
      <c r="AV3348" s="12"/>
      <c r="AW3348" s="12"/>
      <c r="AX3348" s="12"/>
      <c r="AY3348" s="12"/>
      <c r="AZ3348" s="12"/>
      <c r="BA3348" s="12"/>
      <c r="BB3348" s="12"/>
      <c r="BC3348" s="12"/>
      <c r="BD3348" s="12"/>
      <c r="BE3348" s="12"/>
      <c r="BF3348" s="12"/>
      <c r="BG3348" s="12"/>
      <c r="BH3348" s="12"/>
      <c r="BI3348" s="12"/>
      <c r="BJ3348" s="13"/>
      <c r="BK3348" s="13"/>
      <c r="BL3348" s="13"/>
      <c r="BM3348" s="13"/>
      <c r="BN3348" s="13"/>
    </row>
    <row r="3349" spans="4:66" x14ac:dyDescent="0.25">
      <c r="D3349" s="7"/>
      <c r="E3349" s="10"/>
      <c r="F3349" s="10"/>
      <c r="G3349" s="10"/>
      <c r="H3349" s="10"/>
      <c r="I3349" s="10"/>
      <c r="J3349" s="10"/>
      <c r="K3349" s="11"/>
      <c r="L3349" s="11"/>
      <c r="M3349" s="12"/>
      <c r="N3349" s="12"/>
      <c r="O3349" s="12"/>
      <c r="P3349" s="12"/>
      <c r="Q3349" s="12"/>
      <c r="R3349" s="12"/>
      <c r="S3349" s="12"/>
      <c r="T3349" s="12"/>
      <c r="U3349" s="12"/>
      <c r="V3349" s="12"/>
      <c r="W3349" s="12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2"/>
      <c r="AS3349" s="12"/>
      <c r="AT3349" s="12"/>
      <c r="AU3349" s="12"/>
      <c r="AV3349" s="12"/>
      <c r="AW3349" s="12"/>
      <c r="AX3349" s="12"/>
      <c r="AY3349" s="12"/>
      <c r="AZ3349" s="12"/>
      <c r="BA3349" s="12"/>
      <c r="BB3349" s="12"/>
      <c r="BC3349" s="12"/>
      <c r="BD3349" s="12"/>
      <c r="BE3349" s="12"/>
      <c r="BF3349" s="12"/>
      <c r="BG3349" s="12"/>
      <c r="BH3349" s="12"/>
      <c r="BI3349" s="12"/>
      <c r="BJ3349" s="13"/>
      <c r="BK3349" s="13"/>
      <c r="BL3349" s="13"/>
      <c r="BM3349" s="13"/>
      <c r="BN3349" s="13"/>
    </row>
    <row r="3350" spans="4:66" x14ac:dyDescent="0.25">
      <c r="D3350" s="7"/>
      <c r="E3350" s="10"/>
      <c r="F3350" s="10"/>
      <c r="G3350" s="10"/>
      <c r="H3350" s="10"/>
      <c r="I3350" s="10"/>
      <c r="J3350" s="10"/>
      <c r="K3350" s="11"/>
      <c r="L3350" s="11"/>
      <c r="M3350" s="12"/>
      <c r="N3350" s="12"/>
      <c r="O3350" s="12"/>
      <c r="P3350" s="12"/>
      <c r="Q3350" s="12"/>
      <c r="R3350" s="12"/>
      <c r="S3350" s="12"/>
      <c r="T3350" s="12"/>
      <c r="U3350" s="12"/>
      <c r="V3350" s="12"/>
      <c r="W3350" s="12"/>
      <c r="X3350" s="12"/>
      <c r="Y3350" s="12"/>
      <c r="Z3350" s="12"/>
      <c r="AA3350" s="12"/>
      <c r="AB3350" s="12"/>
      <c r="AC3350" s="12"/>
      <c r="AD3350" s="12"/>
      <c r="AE3350" s="12"/>
      <c r="AF3350" s="12"/>
      <c r="AG3350" s="12"/>
      <c r="AH3350" s="12"/>
      <c r="AI3350" s="12"/>
      <c r="AJ3350" s="12"/>
      <c r="AK3350" s="12"/>
      <c r="AL3350" s="12"/>
      <c r="AM3350" s="12"/>
      <c r="AN3350" s="12"/>
      <c r="AO3350" s="12"/>
      <c r="AP3350" s="12"/>
      <c r="AQ3350" s="12"/>
      <c r="AR3350" s="12"/>
      <c r="AS3350" s="12"/>
      <c r="AT3350" s="12"/>
      <c r="AU3350" s="12"/>
      <c r="AV3350" s="12"/>
      <c r="AW3350" s="12"/>
      <c r="AX3350" s="12"/>
      <c r="AY3350" s="12"/>
      <c r="AZ3350" s="12"/>
      <c r="BA3350" s="12"/>
      <c r="BB3350" s="12"/>
      <c r="BC3350" s="12"/>
      <c r="BD3350" s="12"/>
      <c r="BE3350" s="12"/>
      <c r="BF3350" s="12"/>
      <c r="BG3350" s="12"/>
      <c r="BH3350" s="12"/>
      <c r="BI3350" s="12"/>
      <c r="BJ3350" s="13"/>
      <c r="BK3350" s="13"/>
      <c r="BL3350" s="13"/>
      <c r="BM3350" s="13"/>
      <c r="BN3350" s="13"/>
    </row>
    <row r="3351" spans="4:66" x14ac:dyDescent="0.25">
      <c r="D3351" s="7"/>
      <c r="E3351" s="10"/>
      <c r="F3351" s="10"/>
      <c r="G3351" s="10"/>
      <c r="H3351" s="10"/>
      <c r="I3351" s="10"/>
      <c r="J3351" s="10"/>
      <c r="K3351" s="11"/>
      <c r="L3351" s="11"/>
      <c r="M3351" s="12"/>
      <c r="N3351" s="12"/>
      <c r="O3351" s="12"/>
      <c r="P3351" s="12"/>
      <c r="Q3351" s="12"/>
      <c r="R3351" s="12"/>
      <c r="S3351" s="12"/>
      <c r="T3351" s="12"/>
      <c r="U3351" s="12"/>
      <c r="V3351" s="12"/>
      <c r="W3351" s="12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2"/>
      <c r="AS3351" s="12"/>
      <c r="AT3351" s="12"/>
      <c r="AU3351" s="12"/>
      <c r="AV3351" s="12"/>
      <c r="AW3351" s="12"/>
      <c r="AX3351" s="12"/>
      <c r="AY3351" s="12"/>
      <c r="AZ3351" s="12"/>
      <c r="BA3351" s="12"/>
      <c r="BB3351" s="12"/>
      <c r="BC3351" s="12"/>
      <c r="BD3351" s="12"/>
      <c r="BE3351" s="12"/>
      <c r="BF3351" s="12"/>
      <c r="BG3351" s="12"/>
      <c r="BH3351" s="12"/>
      <c r="BI3351" s="12"/>
      <c r="BJ3351" s="13"/>
      <c r="BK3351" s="13"/>
      <c r="BL3351" s="13"/>
      <c r="BM3351" s="13"/>
      <c r="BN3351" s="13"/>
    </row>
    <row r="3352" spans="4:66" x14ac:dyDescent="0.25">
      <c r="D3352" s="7"/>
      <c r="E3352" s="10"/>
      <c r="F3352" s="10"/>
      <c r="G3352" s="10"/>
      <c r="H3352" s="10"/>
      <c r="I3352" s="10"/>
      <c r="J3352" s="10"/>
      <c r="K3352" s="11"/>
      <c r="L3352" s="11"/>
      <c r="M3352" s="12"/>
      <c r="N3352" s="12"/>
      <c r="O3352" s="12"/>
      <c r="P3352" s="12"/>
      <c r="Q3352" s="12"/>
      <c r="R3352" s="12"/>
      <c r="S3352" s="12"/>
      <c r="T3352" s="12"/>
      <c r="U3352" s="12"/>
      <c r="V3352" s="12"/>
      <c r="W3352" s="12"/>
      <c r="X3352" s="12"/>
      <c r="Y3352" s="12"/>
      <c r="Z3352" s="12"/>
      <c r="AA3352" s="12"/>
      <c r="AB3352" s="12"/>
      <c r="AC3352" s="12"/>
      <c r="AD3352" s="12"/>
      <c r="AE3352" s="12"/>
      <c r="AF3352" s="12"/>
      <c r="AG3352" s="12"/>
      <c r="AH3352" s="12"/>
      <c r="AI3352" s="12"/>
      <c r="AJ3352" s="12"/>
      <c r="AK3352" s="12"/>
      <c r="AL3352" s="12"/>
      <c r="AM3352" s="12"/>
      <c r="AN3352" s="12"/>
      <c r="AO3352" s="12"/>
      <c r="AP3352" s="12"/>
      <c r="AQ3352" s="12"/>
      <c r="AR3352" s="12"/>
      <c r="AS3352" s="12"/>
      <c r="AT3352" s="12"/>
      <c r="AU3352" s="12"/>
      <c r="AV3352" s="12"/>
      <c r="AW3352" s="12"/>
      <c r="AX3352" s="12"/>
      <c r="AY3352" s="12"/>
      <c r="AZ3352" s="12"/>
      <c r="BA3352" s="12"/>
      <c r="BB3352" s="12"/>
      <c r="BC3352" s="12"/>
      <c r="BD3352" s="12"/>
      <c r="BE3352" s="12"/>
      <c r="BF3352" s="12"/>
      <c r="BG3352" s="12"/>
      <c r="BH3352" s="12"/>
      <c r="BI3352" s="12"/>
      <c r="BJ3352" s="13"/>
      <c r="BK3352" s="13"/>
      <c r="BL3352" s="13"/>
      <c r="BM3352" s="13"/>
      <c r="BN3352" s="13"/>
    </row>
    <row r="3353" spans="4:66" x14ac:dyDescent="0.25">
      <c r="D3353" s="7"/>
      <c r="E3353" s="10"/>
      <c r="F3353" s="10"/>
      <c r="G3353" s="10"/>
      <c r="H3353" s="10"/>
      <c r="I3353" s="10"/>
      <c r="J3353" s="10"/>
      <c r="K3353" s="11"/>
      <c r="L3353" s="11"/>
      <c r="M3353" s="12"/>
      <c r="N3353" s="12"/>
      <c r="O3353" s="12"/>
      <c r="P3353" s="12"/>
      <c r="Q3353" s="12"/>
      <c r="R3353" s="12"/>
      <c r="S3353" s="12"/>
      <c r="T3353" s="12"/>
      <c r="U3353" s="12"/>
      <c r="V3353" s="12"/>
      <c r="W3353" s="12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2"/>
      <c r="AS3353" s="12"/>
      <c r="AT3353" s="12"/>
      <c r="AU3353" s="12"/>
      <c r="AV3353" s="12"/>
      <c r="AW3353" s="12"/>
      <c r="AX3353" s="12"/>
      <c r="AY3353" s="12"/>
      <c r="AZ3353" s="12"/>
      <c r="BA3353" s="12"/>
      <c r="BB3353" s="12"/>
      <c r="BC3353" s="12"/>
      <c r="BD3353" s="12"/>
      <c r="BE3353" s="12"/>
      <c r="BF3353" s="12"/>
      <c r="BG3353" s="12"/>
      <c r="BH3353" s="12"/>
      <c r="BI3353" s="12"/>
      <c r="BJ3353" s="13"/>
      <c r="BK3353" s="13"/>
      <c r="BL3353" s="13"/>
      <c r="BM3353" s="13"/>
      <c r="BN3353" s="13"/>
    </row>
    <row r="3354" spans="4:66" x14ac:dyDescent="0.25">
      <c r="D3354" s="7"/>
      <c r="E3354" s="10"/>
      <c r="F3354" s="10"/>
      <c r="G3354" s="10"/>
      <c r="H3354" s="10"/>
      <c r="I3354" s="10"/>
      <c r="J3354" s="10"/>
      <c r="K3354" s="11"/>
      <c r="L3354" s="11"/>
      <c r="M3354" s="12"/>
      <c r="N3354" s="12"/>
      <c r="O3354" s="12"/>
      <c r="P3354" s="12"/>
      <c r="Q3354" s="12"/>
      <c r="R3354" s="12"/>
      <c r="S3354" s="12"/>
      <c r="T3354" s="12"/>
      <c r="U3354" s="12"/>
      <c r="V3354" s="12"/>
      <c r="W3354" s="12"/>
      <c r="X3354" s="12"/>
      <c r="Y3354" s="12"/>
      <c r="Z3354" s="12"/>
      <c r="AA3354" s="12"/>
      <c r="AB3354" s="12"/>
      <c r="AC3354" s="12"/>
      <c r="AD3354" s="12"/>
      <c r="AE3354" s="12"/>
      <c r="AF3354" s="12"/>
      <c r="AG3354" s="12"/>
      <c r="AH3354" s="12"/>
      <c r="AI3354" s="12"/>
      <c r="AJ3354" s="12"/>
      <c r="AK3354" s="12"/>
      <c r="AL3354" s="12"/>
      <c r="AM3354" s="12"/>
      <c r="AN3354" s="12"/>
      <c r="AO3354" s="12"/>
      <c r="AP3354" s="12"/>
      <c r="AQ3354" s="12"/>
      <c r="AR3354" s="12"/>
      <c r="AS3354" s="12"/>
      <c r="AT3354" s="12"/>
      <c r="AU3354" s="12"/>
      <c r="AV3354" s="12"/>
      <c r="AW3354" s="12"/>
      <c r="AX3354" s="12"/>
      <c r="AY3354" s="12"/>
      <c r="AZ3354" s="12"/>
      <c r="BA3354" s="12"/>
      <c r="BB3354" s="12"/>
      <c r="BC3354" s="12"/>
      <c r="BD3354" s="12"/>
      <c r="BE3354" s="12"/>
      <c r="BF3354" s="12"/>
      <c r="BG3354" s="12"/>
      <c r="BH3354" s="12"/>
      <c r="BI3354" s="12"/>
      <c r="BJ3354" s="13"/>
      <c r="BK3354" s="13"/>
      <c r="BL3354" s="13"/>
      <c r="BM3354" s="13"/>
      <c r="BN3354" s="13"/>
    </row>
    <row r="3355" spans="4:66" x14ac:dyDescent="0.25">
      <c r="D3355" s="7"/>
      <c r="E3355" s="10"/>
      <c r="F3355" s="10"/>
      <c r="G3355" s="10"/>
      <c r="H3355" s="10"/>
      <c r="I3355" s="10"/>
      <c r="J3355" s="10"/>
      <c r="K3355" s="11"/>
      <c r="L3355" s="11"/>
      <c r="M3355" s="12"/>
      <c r="N3355" s="12"/>
      <c r="O3355" s="12"/>
      <c r="P3355" s="12"/>
      <c r="Q3355" s="12"/>
      <c r="R3355" s="12"/>
      <c r="S3355" s="12"/>
      <c r="T3355" s="12"/>
      <c r="U3355" s="12"/>
      <c r="V3355" s="12"/>
      <c r="W3355" s="12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2"/>
      <c r="AS3355" s="12"/>
      <c r="AT3355" s="12"/>
      <c r="AU3355" s="12"/>
      <c r="AV3355" s="12"/>
      <c r="AW3355" s="12"/>
      <c r="AX3355" s="12"/>
      <c r="AY3355" s="12"/>
      <c r="AZ3355" s="12"/>
      <c r="BA3355" s="12"/>
      <c r="BB3355" s="12"/>
      <c r="BC3355" s="12"/>
      <c r="BD3355" s="12"/>
      <c r="BE3355" s="12"/>
      <c r="BF3355" s="12"/>
      <c r="BG3355" s="12"/>
      <c r="BH3355" s="12"/>
      <c r="BI3355" s="12"/>
      <c r="BJ3355" s="13"/>
      <c r="BK3355" s="13"/>
      <c r="BL3355" s="13"/>
      <c r="BM3355" s="13"/>
      <c r="BN3355" s="13"/>
    </row>
    <row r="3356" spans="4:66" x14ac:dyDescent="0.25">
      <c r="D3356" s="7"/>
      <c r="E3356" s="10"/>
      <c r="F3356" s="10"/>
      <c r="G3356" s="10"/>
      <c r="H3356" s="10"/>
      <c r="I3356" s="10"/>
      <c r="J3356" s="10"/>
      <c r="K3356" s="11"/>
      <c r="L3356" s="11"/>
      <c r="M3356" s="12"/>
      <c r="N3356" s="12"/>
      <c r="O3356" s="12"/>
      <c r="P3356" s="12"/>
      <c r="Q3356" s="12"/>
      <c r="R3356" s="12"/>
      <c r="S3356" s="12"/>
      <c r="T3356" s="12"/>
      <c r="U3356" s="12"/>
      <c r="V3356" s="12"/>
      <c r="W3356" s="12"/>
      <c r="X3356" s="12"/>
      <c r="Y3356" s="12"/>
      <c r="Z3356" s="12"/>
      <c r="AA3356" s="12"/>
      <c r="AB3356" s="12"/>
      <c r="AC3356" s="12"/>
      <c r="AD3356" s="12"/>
      <c r="AE3356" s="12"/>
      <c r="AF3356" s="12"/>
      <c r="AG3356" s="12"/>
      <c r="AH3356" s="12"/>
      <c r="AI3356" s="12"/>
      <c r="AJ3356" s="12"/>
      <c r="AK3356" s="12"/>
      <c r="AL3356" s="12"/>
      <c r="AM3356" s="12"/>
      <c r="AN3356" s="12"/>
      <c r="AO3356" s="12"/>
      <c r="AP3356" s="12"/>
      <c r="AQ3356" s="12"/>
      <c r="AR3356" s="12"/>
      <c r="AS3356" s="12"/>
      <c r="AT3356" s="12"/>
      <c r="AU3356" s="12"/>
      <c r="AV3356" s="12"/>
      <c r="AW3356" s="12"/>
      <c r="AX3356" s="12"/>
      <c r="AY3356" s="12"/>
      <c r="AZ3356" s="12"/>
      <c r="BA3356" s="12"/>
      <c r="BB3356" s="12"/>
      <c r="BC3356" s="12"/>
      <c r="BD3356" s="12"/>
      <c r="BE3356" s="12"/>
      <c r="BF3356" s="12"/>
      <c r="BG3356" s="12"/>
      <c r="BH3356" s="12"/>
      <c r="BI3356" s="12"/>
      <c r="BJ3356" s="13"/>
      <c r="BK3356" s="13"/>
      <c r="BL3356" s="13"/>
      <c r="BM3356" s="13"/>
      <c r="BN3356" s="13"/>
    </row>
    <row r="3357" spans="4:66" x14ac:dyDescent="0.25">
      <c r="D3357" s="7"/>
      <c r="E3357" s="10"/>
      <c r="F3357" s="10"/>
      <c r="G3357" s="10"/>
      <c r="H3357" s="10"/>
      <c r="I3357" s="10"/>
      <c r="J3357" s="10"/>
      <c r="K3357" s="11"/>
      <c r="L3357" s="11"/>
      <c r="M3357" s="12"/>
      <c r="N3357" s="12"/>
      <c r="O3357" s="12"/>
      <c r="P3357" s="12"/>
      <c r="Q3357" s="12"/>
      <c r="R3357" s="12"/>
      <c r="S3357" s="12"/>
      <c r="T3357" s="12"/>
      <c r="U3357" s="12"/>
      <c r="V3357" s="12"/>
      <c r="W3357" s="12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2"/>
      <c r="AS3357" s="12"/>
      <c r="AT3357" s="12"/>
      <c r="AU3357" s="12"/>
      <c r="AV3357" s="12"/>
      <c r="AW3357" s="12"/>
      <c r="AX3357" s="12"/>
      <c r="AY3357" s="12"/>
      <c r="AZ3357" s="12"/>
      <c r="BA3357" s="12"/>
      <c r="BB3357" s="12"/>
      <c r="BC3357" s="12"/>
      <c r="BD3357" s="12"/>
      <c r="BE3357" s="12"/>
      <c r="BF3357" s="12"/>
      <c r="BG3357" s="12"/>
      <c r="BH3357" s="12"/>
      <c r="BI3357" s="12"/>
      <c r="BJ3357" s="13"/>
      <c r="BK3357" s="13"/>
      <c r="BL3357" s="13"/>
      <c r="BM3357" s="13"/>
      <c r="BN3357" s="13"/>
    </row>
    <row r="3358" spans="4:66" x14ac:dyDescent="0.25">
      <c r="D3358" s="7"/>
      <c r="E3358" s="10"/>
      <c r="F3358" s="10"/>
      <c r="G3358" s="10"/>
      <c r="H3358" s="10"/>
      <c r="I3358" s="10"/>
      <c r="J3358" s="10"/>
      <c r="K3358" s="11"/>
      <c r="L3358" s="11"/>
      <c r="M3358" s="12"/>
      <c r="N3358" s="12"/>
      <c r="O3358" s="12"/>
      <c r="P3358" s="12"/>
      <c r="Q3358" s="12"/>
      <c r="R3358" s="12"/>
      <c r="S3358" s="12"/>
      <c r="T3358" s="12"/>
      <c r="U3358" s="12"/>
      <c r="V3358" s="12"/>
      <c r="W3358" s="12"/>
      <c r="X3358" s="12"/>
      <c r="Y3358" s="12"/>
      <c r="Z3358" s="12"/>
      <c r="AA3358" s="12"/>
      <c r="AB3358" s="12"/>
      <c r="AC3358" s="12"/>
      <c r="AD3358" s="12"/>
      <c r="AE3358" s="12"/>
      <c r="AF3358" s="12"/>
      <c r="AG3358" s="12"/>
      <c r="AH3358" s="12"/>
      <c r="AI3358" s="12"/>
      <c r="AJ3358" s="12"/>
      <c r="AK3358" s="12"/>
      <c r="AL3358" s="12"/>
      <c r="AM3358" s="12"/>
      <c r="AN3358" s="12"/>
      <c r="AO3358" s="12"/>
      <c r="AP3358" s="12"/>
      <c r="AQ3358" s="12"/>
      <c r="AR3358" s="12"/>
      <c r="AS3358" s="12"/>
      <c r="AT3358" s="12"/>
      <c r="AU3358" s="12"/>
      <c r="AV3358" s="12"/>
      <c r="AW3358" s="12"/>
      <c r="AX3358" s="12"/>
      <c r="AY3358" s="12"/>
      <c r="AZ3358" s="12"/>
      <c r="BA3358" s="12"/>
      <c r="BB3358" s="12"/>
      <c r="BC3358" s="12"/>
      <c r="BD3358" s="12"/>
      <c r="BE3358" s="12"/>
      <c r="BF3358" s="12"/>
      <c r="BG3358" s="12"/>
      <c r="BH3358" s="12"/>
      <c r="BI3358" s="12"/>
      <c r="BJ3358" s="13"/>
      <c r="BK3358" s="13"/>
      <c r="BL3358" s="13"/>
      <c r="BM3358" s="13"/>
      <c r="BN3358" s="13"/>
    </row>
    <row r="3359" spans="4:66" x14ac:dyDescent="0.25">
      <c r="D3359" s="7"/>
      <c r="E3359" s="10"/>
      <c r="F3359" s="10"/>
      <c r="G3359" s="10"/>
      <c r="H3359" s="10"/>
      <c r="I3359" s="10"/>
      <c r="J3359" s="10"/>
      <c r="K3359" s="11"/>
      <c r="L3359" s="11"/>
      <c r="M3359" s="12"/>
      <c r="N3359" s="12"/>
      <c r="O3359" s="12"/>
      <c r="P3359" s="12"/>
      <c r="Q3359" s="12"/>
      <c r="R3359" s="12"/>
      <c r="S3359" s="12"/>
      <c r="T3359" s="12"/>
      <c r="U3359" s="12"/>
      <c r="V3359" s="12"/>
      <c r="W3359" s="12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2"/>
      <c r="AS3359" s="12"/>
      <c r="AT3359" s="12"/>
      <c r="AU3359" s="12"/>
      <c r="AV3359" s="12"/>
      <c r="AW3359" s="12"/>
      <c r="AX3359" s="12"/>
      <c r="AY3359" s="12"/>
      <c r="AZ3359" s="12"/>
      <c r="BA3359" s="12"/>
      <c r="BB3359" s="12"/>
      <c r="BC3359" s="12"/>
      <c r="BD3359" s="12"/>
      <c r="BE3359" s="12"/>
      <c r="BF3359" s="12"/>
      <c r="BG3359" s="12"/>
      <c r="BH3359" s="12"/>
      <c r="BI3359" s="12"/>
      <c r="BJ3359" s="13"/>
      <c r="BK3359" s="13"/>
      <c r="BL3359" s="13"/>
      <c r="BM3359" s="13"/>
      <c r="BN3359" s="13"/>
    </row>
    <row r="3360" spans="4:66" x14ac:dyDescent="0.25">
      <c r="D3360" s="7"/>
      <c r="E3360" s="10"/>
      <c r="F3360" s="10"/>
      <c r="G3360" s="10"/>
      <c r="H3360" s="10"/>
      <c r="I3360" s="10"/>
      <c r="J3360" s="10"/>
      <c r="K3360" s="11"/>
      <c r="L3360" s="11"/>
      <c r="M3360" s="12"/>
      <c r="N3360" s="12"/>
      <c r="O3360" s="12"/>
      <c r="P3360" s="12"/>
      <c r="Q3360" s="12"/>
      <c r="R3360" s="12"/>
      <c r="S3360" s="12"/>
      <c r="T3360" s="12"/>
      <c r="U3360" s="12"/>
      <c r="V3360" s="12"/>
      <c r="W3360" s="12"/>
      <c r="X3360" s="12"/>
      <c r="Y3360" s="12"/>
      <c r="Z3360" s="12"/>
      <c r="AA3360" s="12"/>
      <c r="AB3360" s="12"/>
      <c r="AC3360" s="12"/>
      <c r="AD3360" s="12"/>
      <c r="AE3360" s="12"/>
      <c r="AF3360" s="12"/>
      <c r="AG3360" s="12"/>
      <c r="AH3360" s="12"/>
      <c r="AI3360" s="12"/>
      <c r="AJ3360" s="12"/>
      <c r="AK3360" s="12"/>
      <c r="AL3360" s="12"/>
      <c r="AM3360" s="12"/>
      <c r="AN3360" s="12"/>
      <c r="AO3360" s="12"/>
      <c r="AP3360" s="12"/>
      <c r="AQ3360" s="12"/>
      <c r="AR3360" s="12"/>
      <c r="AS3360" s="12"/>
      <c r="AT3360" s="12"/>
      <c r="AU3360" s="12"/>
      <c r="AV3360" s="12"/>
      <c r="AW3360" s="12"/>
      <c r="AX3360" s="12"/>
      <c r="AY3360" s="12"/>
      <c r="AZ3360" s="12"/>
      <c r="BA3360" s="12"/>
      <c r="BB3360" s="12"/>
      <c r="BC3360" s="12"/>
      <c r="BD3360" s="12"/>
      <c r="BE3360" s="12"/>
      <c r="BF3360" s="12"/>
      <c r="BG3360" s="12"/>
      <c r="BH3360" s="12"/>
      <c r="BI3360" s="12"/>
      <c r="BJ3360" s="13"/>
      <c r="BK3360" s="13"/>
      <c r="BL3360" s="13"/>
      <c r="BM3360" s="13"/>
      <c r="BN3360" s="13"/>
    </row>
    <row r="3361" spans="4:66" x14ac:dyDescent="0.25">
      <c r="D3361" s="7"/>
      <c r="E3361" s="10"/>
      <c r="F3361" s="10"/>
      <c r="G3361" s="10"/>
      <c r="H3361" s="10"/>
      <c r="I3361" s="10"/>
      <c r="J3361" s="10"/>
      <c r="K3361" s="11"/>
      <c r="L3361" s="11"/>
      <c r="M3361" s="12"/>
      <c r="N3361" s="12"/>
      <c r="O3361" s="12"/>
      <c r="P3361" s="12"/>
      <c r="Q3361" s="12"/>
      <c r="R3361" s="12"/>
      <c r="S3361" s="12"/>
      <c r="T3361" s="12"/>
      <c r="U3361" s="12"/>
      <c r="V3361" s="12"/>
      <c r="W3361" s="12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2"/>
      <c r="AS3361" s="12"/>
      <c r="AT3361" s="12"/>
      <c r="AU3361" s="12"/>
      <c r="AV3361" s="12"/>
      <c r="AW3361" s="12"/>
      <c r="AX3361" s="12"/>
      <c r="AY3361" s="12"/>
      <c r="AZ3361" s="12"/>
      <c r="BA3361" s="12"/>
      <c r="BB3361" s="12"/>
      <c r="BC3361" s="12"/>
      <c r="BD3361" s="12"/>
      <c r="BE3361" s="12"/>
      <c r="BF3361" s="12"/>
      <c r="BG3361" s="12"/>
      <c r="BH3361" s="12"/>
      <c r="BI3361" s="12"/>
      <c r="BJ3361" s="13"/>
      <c r="BK3361" s="13"/>
      <c r="BL3361" s="13"/>
      <c r="BM3361" s="13"/>
      <c r="BN3361" s="13"/>
    </row>
    <row r="3362" spans="4:66" x14ac:dyDescent="0.25">
      <c r="D3362" s="7"/>
      <c r="E3362" s="10"/>
      <c r="F3362" s="10"/>
      <c r="G3362" s="10"/>
      <c r="H3362" s="10"/>
      <c r="I3362" s="10"/>
      <c r="J3362" s="10"/>
      <c r="K3362" s="11"/>
      <c r="L3362" s="11"/>
      <c r="M3362" s="12"/>
      <c r="N3362" s="12"/>
      <c r="O3362" s="12"/>
      <c r="P3362" s="12"/>
      <c r="Q3362" s="12"/>
      <c r="R3362" s="12"/>
      <c r="S3362" s="12"/>
      <c r="T3362" s="12"/>
      <c r="U3362" s="12"/>
      <c r="V3362" s="12"/>
      <c r="W3362" s="12"/>
      <c r="X3362" s="12"/>
      <c r="Y3362" s="12"/>
      <c r="Z3362" s="12"/>
      <c r="AA3362" s="12"/>
      <c r="AB3362" s="12"/>
      <c r="AC3362" s="12"/>
      <c r="AD3362" s="12"/>
      <c r="AE3362" s="12"/>
      <c r="AF3362" s="12"/>
      <c r="AG3362" s="12"/>
      <c r="AH3362" s="12"/>
      <c r="AI3362" s="12"/>
      <c r="AJ3362" s="12"/>
      <c r="AK3362" s="12"/>
      <c r="AL3362" s="12"/>
      <c r="AM3362" s="12"/>
      <c r="AN3362" s="12"/>
      <c r="AO3362" s="12"/>
      <c r="AP3362" s="12"/>
      <c r="AQ3362" s="12"/>
      <c r="AR3362" s="12"/>
      <c r="AS3362" s="12"/>
      <c r="AT3362" s="12"/>
      <c r="AU3362" s="12"/>
      <c r="AV3362" s="12"/>
      <c r="AW3362" s="12"/>
      <c r="AX3362" s="12"/>
      <c r="AY3362" s="12"/>
      <c r="AZ3362" s="12"/>
      <c r="BA3362" s="12"/>
      <c r="BB3362" s="12"/>
      <c r="BC3362" s="12"/>
      <c r="BD3362" s="12"/>
      <c r="BE3362" s="12"/>
      <c r="BF3362" s="12"/>
      <c r="BG3362" s="12"/>
      <c r="BH3362" s="12"/>
      <c r="BI3362" s="12"/>
      <c r="BJ3362" s="13"/>
      <c r="BK3362" s="13"/>
      <c r="BL3362" s="13"/>
      <c r="BM3362" s="13"/>
      <c r="BN3362" s="13"/>
    </row>
    <row r="3363" spans="4:66" x14ac:dyDescent="0.25">
      <c r="D3363" s="7"/>
      <c r="E3363" s="10"/>
      <c r="F3363" s="10"/>
      <c r="G3363" s="10"/>
      <c r="H3363" s="10"/>
      <c r="I3363" s="10"/>
      <c r="J3363" s="10"/>
      <c r="K3363" s="11"/>
      <c r="L3363" s="11"/>
      <c r="M3363" s="12"/>
      <c r="N3363" s="12"/>
      <c r="O3363" s="12"/>
      <c r="P3363" s="12"/>
      <c r="Q3363" s="12"/>
      <c r="R3363" s="12"/>
      <c r="S3363" s="12"/>
      <c r="T3363" s="12"/>
      <c r="U3363" s="12"/>
      <c r="V3363" s="12"/>
      <c r="W3363" s="12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2"/>
      <c r="AS3363" s="12"/>
      <c r="AT3363" s="12"/>
      <c r="AU3363" s="12"/>
      <c r="AV3363" s="12"/>
      <c r="AW3363" s="12"/>
      <c r="AX3363" s="12"/>
      <c r="AY3363" s="12"/>
      <c r="AZ3363" s="12"/>
      <c r="BA3363" s="12"/>
      <c r="BB3363" s="12"/>
      <c r="BC3363" s="12"/>
      <c r="BD3363" s="12"/>
      <c r="BE3363" s="12"/>
      <c r="BF3363" s="12"/>
      <c r="BG3363" s="12"/>
      <c r="BH3363" s="12"/>
      <c r="BI3363" s="12"/>
      <c r="BJ3363" s="13"/>
      <c r="BK3363" s="13"/>
      <c r="BL3363" s="13"/>
      <c r="BM3363" s="13"/>
      <c r="BN3363" s="13"/>
    </row>
    <row r="3364" spans="4:66" x14ac:dyDescent="0.25">
      <c r="D3364" s="7"/>
      <c r="E3364" s="10"/>
      <c r="F3364" s="10"/>
      <c r="G3364" s="10"/>
      <c r="H3364" s="10"/>
      <c r="I3364" s="10"/>
      <c r="J3364" s="10"/>
      <c r="K3364" s="11"/>
      <c r="L3364" s="11"/>
      <c r="M3364" s="12"/>
      <c r="N3364" s="12"/>
      <c r="O3364" s="12"/>
      <c r="P3364" s="12"/>
      <c r="Q3364" s="12"/>
      <c r="R3364" s="12"/>
      <c r="S3364" s="12"/>
      <c r="T3364" s="12"/>
      <c r="U3364" s="12"/>
      <c r="V3364" s="12"/>
      <c r="W3364" s="12"/>
      <c r="X3364" s="12"/>
      <c r="Y3364" s="12"/>
      <c r="Z3364" s="12"/>
      <c r="AA3364" s="12"/>
      <c r="AB3364" s="12"/>
      <c r="AC3364" s="12"/>
      <c r="AD3364" s="12"/>
      <c r="AE3364" s="12"/>
      <c r="AF3364" s="12"/>
      <c r="AG3364" s="12"/>
      <c r="AH3364" s="12"/>
      <c r="AI3364" s="12"/>
      <c r="AJ3364" s="12"/>
      <c r="AK3364" s="12"/>
      <c r="AL3364" s="12"/>
      <c r="AM3364" s="12"/>
      <c r="AN3364" s="12"/>
      <c r="AO3364" s="12"/>
      <c r="AP3364" s="12"/>
      <c r="AQ3364" s="12"/>
      <c r="AR3364" s="12"/>
      <c r="AS3364" s="12"/>
      <c r="AT3364" s="12"/>
      <c r="AU3364" s="12"/>
      <c r="AV3364" s="12"/>
      <c r="AW3364" s="12"/>
      <c r="AX3364" s="12"/>
      <c r="AY3364" s="12"/>
      <c r="AZ3364" s="12"/>
      <c r="BA3364" s="12"/>
      <c r="BB3364" s="12"/>
      <c r="BC3364" s="12"/>
      <c r="BD3364" s="12"/>
      <c r="BE3364" s="12"/>
      <c r="BF3364" s="12"/>
      <c r="BG3364" s="12"/>
      <c r="BH3364" s="12"/>
      <c r="BI3364" s="12"/>
      <c r="BJ3364" s="13"/>
      <c r="BK3364" s="13"/>
      <c r="BL3364" s="13"/>
      <c r="BM3364" s="13"/>
      <c r="BN3364" s="13"/>
    </row>
    <row r="3365" spans="4:66" s="14" customFormat="1" x14ac:dyDescent="0.25">
      <c r="D3365" s="21"/>
      <c r="K3365" s="16"/>
      <c r="L3365" s="16"/>
      <c r="M3365" s="17"/>
      <c r="N3365" s="17"/>
      <c r="O3365" s="17"/>
      <c r="P3365" s="17"/>
      <c r="Q3365" s="17"/>
      <c r="R3365" s="17"/>
      <c r="S3365" s="17"/>
      <c r="T3365" s="17"/>
      <c r="U3365" s="17"/>
      <c r="V3365" s="17"/>
      <c r="W3365" s="17"/>
      <c r="X3365" s="17"/>
      <c r="Y3365" s="17"/>
      <c r="Z3365" s="17"/>
      <c r="AA3365" s="17"/>
      <c r="AB3365" s="17"/>
      <c r="AC3365" s="17"/>
      <c r="AD3365" s="17"/>
      <c r="AE3365" s="17"/>
      <c r="AF3365" s="17"/>
      <c r="AG3365" s="17"/>
      <c r="AH3365" s="17"/>
      <c r="AI3365" s="17"/>
      <c r="AJ3365" s="17"/>
      <c r="AK3365" s="17"/>
      <c r="AL3365" s="17"/>
      <c r="AM3365" s="17"/>
      <c r="AN3365" s="17"/>
      <c r="AO3365" s="17"/>
      <c r="AP3365" s="17"/>
      <c r="AQ3365" s="17"/>
      <c r="AR3365" s="17"/>
      <c r="AS3365" s="17"/>
      <c r="AT3365" s="17"/>
      <c r="AU3365" s="17"/>
      <c r="AV3365" s="17"/>
      <c r="AW3365" s="17"/>
      <c r="AX3365" s="17"/>
      <c r="AY3365" s="17"/>
      <c r="AZ3365" s="17"/>
      <c r="BA3365" s="17"/>
      <c r="BB3365" s="17"/>
      <c r="BC3365" s="17"/>
      <c r="BD3365" s="17"/>
      <c r="BE3365" s="17"/>
      <c r="BF3365" s="17"/>
      <c r="BG3365" s="17"/>
      <c r="BH3365" s="17"/>
      <c r="BI3365" s="17"/>
      <c r="BJ3365" s="18"/>
      <c r="BK3365" s="18"/>
      <c r="BL3365" s="18"/>
      <c r="BM3365" s="18"/>
      <c r="BN3365" s="18"/>
    </row>
    <row r="3366" spans="4:66" x14ac:dyDescent="0.25">
      <c r="D3366" s="6"/>
      <c r="E3366" s="10"/>
      <c r="F3366" s="10"/>
      <c r="G3366" s="10"/>
      <c r="H3366" s="10"/>
      <c r="I3366" s="10"/>
      <c r="J3366" s="10"/>
      <c r="K3366" s="11"/>
      <c r="L3366" s="11"/>
      <c r="M3366" s="12"/>
      <c r="N3366" s="12"/>
      <c r="O3366" s="12"/>
      <c r="P3366" s="12"/>
      <c r="Q3366" s="12"/>
      <c r="R3366" s="12"/>
      <c r="S3366" s="12"/>
      <c r="T3366" s="12"/>
      <c r="U3366" s="12"/>
      <c r="V3366" s="12"/>
      <c r="W3366" s="12"/>
      <c r="X3366" s="12"/>
      <c r="Y3366" s="12"/>
      <c r="Z3366" s="12"/>
      <c r="AA3366" s="12"/>
      <c r="AB3366" s="12"/>
      <c r="AC3366" s="12"/>
      <c r="AD3366" s="12"/>
      <c r="AE3366" s="12"/>
      <c r="AF3366" s="12"/>
      <c r="AG3366" s="12"/>
      <c r="AH3366" s="12"/>
      <c r="AI3366" s="12"/>
      <c r="AJ3366" s="12"/>
      <c r="AK3366" s="12"/>
      <c r="AL3366" s="12"/>
      <c r="AM3366" s="12"/>
      <c r="AN3366" s="12"/>
      <c r="AO3366" s="12"/>
      <c r="AP3366" s="12"/>
      <c r="AQ3366" s="12"/>
      <c r="AR3366" s="12"/>
      <c r="AS3366" s="12"/>
      <c r="AT3366" s="12"/>
      <c r="AU3366" s="12"/>
      <c r="AV3366" s="12"/>
      <c r="AW3366" s="12"/>
      <c r="AX3366" s="12"/>
      <c r="AY3366" s="12"/>
      <c r="AZ3366" s="12"/>
      <c r="BA3366" s="12"/>
      <c r="BB3366" s="12"/>
      <c r="BC3366" s="12"/>
      <c r="BD3366" s="12"/>
      <c r="BE3366" s="12"/>
      <c r="BF3366" s="12"/>
      <c r="BG3366" s="12"/>
      <c r="BH3366" s="12"/>
      <c r="BI3366" s="12"/>
      <c r="BJ3366" s="13"/>
      <c r="BK3366" s="13"/>
      <c r="BL3366" s="13"/>
      <c r="BM3366" s="13"/>
      <c r="BN3366" s="13"/>
    </row>
    <row r="3367" spans="4:66" x14ac:dyDescent="0.25">
      <c r="D3367" s="6"/>
      <c r="E3367" s="10"/>
      <c r="F3367" s="10"/>
      <c r="G3367" s="10"/>
      <c r="H3367" s="10"/>
      <c r="I3367" s="10"/>
      <c r="J3367" s="10"/>
      <c r="K3367" s="11"/>
      <c r="L3367" s="11"/>
      <c r="M3367" s="12"/>
      <c r="N3367" s="12"/>
      <c r="O3367" s="12"/>
      <c r="P3367" s="12"/>
      <c r="Q3367" s="12"/>
      <c r="R3367" s="12"/>
      <c r="S3367" s="12"/>
      <c r="T3367" s="12"/>
      <c r="U3367" s="12"/>
      <c r="V3367" s="12"/>
      <c r="W3367" s="12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2"/>
      <c r="AS3367" s="12"/>
      <c r="AT3367" s="12"/>
      <c r="AU3367" s="12"/>
      <c r="AV3367" s="12"/>
      <c r="AW3367" s="12"/>
      <c r="AX3367" s="12"/>
      <c r="AY3367" s="12"/>
      <c r="AZ3367" s="12"/>
      <c r="BA3367" s="12"/>
      <c r="BB3367" s="12"/>
      <c r="BC3367" s="12"/>
      <c r="BD3367" s="12"/>
      <c r="BE3367" s="12"/>
      <c r="BF3367" s="12"/>
      <c r="BG3367" s="12"/>
      <c r="BH3367" s="12"/>
      <c r="BI3367" s="12"/>
      <c r="BJ3367" s="13"/>
      <c r="BK3367" s="13"/>
      <c r="BL3367" s="13"/>
      <c r="BM3367" s="13"/>
      <c r="BN3367" s="13"/>
    </row>
    <row r="3368" spans="4:66" x14ac:dyDescent="0.25">
      <c r="D3368" s="6"/>
      <c r="E3368" s="10"/>
      <c r="F3368" s="10"/>
      <c r="G3368" s="10"/>
      <c r="H3368" s="10"/>
      <c r="I3368" s="10"/>
      <c r="J3368" s="10"/>
      <c r="K3368" s="11"/>
      <c r="L3368" s="11"/>
      <c r="M3368" s="12"/>
      <c r="N3368" s="12"/>
      <c r="O3368" s="12"/>
      <c r="P3368" s="12"/>
      <c r="Q3368" s="12"/>
      <c r="R3368" s="12"/>
      <c r="S3368" s="12"/>
      <c r="T3368" s="12"/>
      <c r="U3368" s="12"/>
      <c r="V3368" s="12"/>
      <c r="W3368" s="12"/>
      <c r="X3368" s="12"/>
      <c r="Y3368" s="12"/>
      <c r="Z3368" s="12"/>
      <c r="AA3368" s="12"/>
      <c r="AB3368" s="12"/>
      <c r="AC3368" s="12"/>
      <c r="AD3368" s="12"/>
      <c r="AE3368" s="12"/>
      <c r="AF3368" s="12"/>
      <c r="AG3368" s="12"/>
      <c r="AH3368" s="12"/>
      <c r="AI3368" s="12"/>
      <c r="AJ3368" s="12"/>
      <c r="AK3368" s="12"/>
      <c r="AL3368" s="12"/>
      <c r="AM3368" s="12"/>
      <c r="AN3368" s="12"/>
      <c r="AO3368" s="12"/>
      <c r="AP3368" s="12"/>
      <c r="AQ3368" s="12"/>
      <c r="AR3368" s="12"/>
      <c r="AS3368" s="12"/>
      <c r="AT3368" s="12"/>
      <c r="AU3368" s="12"/>
      <c r="AV3368" s="12"/>
      <c r="AW3368" s="12"/>
      <c r="AX3368" s="12"/>
      <c r="AY3368" s="12"/>
      <c r="AZ3368" s="12"/>
      <c r="BA3368" s="12"/>
      <c r="BB3368" s="12"/>
      <c r="BC3368" s="12"/>
      <c r="BD3368" s="12"/>
      <c r="BE3368" s="12"/>
      <c r="BF3368" s="12"/>
      <c r="BG3368" s="12"/>
      <c r="BH3368" s="12"/>
      <c r="BI3368" s="12"/>
      <c r="BJ3368" s="13"/>
      <c r="BK3368" s="13"/>
      <c r="BL3368" s="13"/>
      <c r="BM3368" s="13"/>
      <c r="BN3368" s="13"/>
    </row>
    <row r="3369" spans="4:66" x14ac:dyDescent="0.25">
      <c r="D3369" s="6"/>
      <c r="E3369" s="10"/>
      <c r="F3369" s="10"/>
      <c r="G3369" s="10"/>
      <c r="H3369" s="10"/>
      <c r="I3369" s="10"/>
      <c r="J3369" s="10"/>
      <c r="K3369" s="11"/>
      <c r="L3369" s="11"/>
      <c r="M3369" s="12"/>
      <c r="N3369" s="12"/>
      <c r="O3369" s="12"/>
      <c r="P3369" s="12"/>
      <c r="Q3369" s="12"/>
      <c r="R3369" s="12"/>
      <c r="S3369" s="12"/>
      <c r="T3369" s="12"/>
      <c r="U3369" s="12"/>
      <c r="V3369" s="12"/>
      <c r="W3369" s="12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2"/>
      <c r="AS3369" s="12"/>
      <c r="AT3369" s="12"/>
      <c r="AU3369" s="12"/>
      <c r="AV3369" s="12"/>
      <c r="AW3369" s="12"/>
      <c r="AX3369" s="12"/>
      <c r="AY3369" s="12"/>
      <c r="AZ3369" s="12"/>
      <c r="BA3369" s="12"/>
      <c r="BB3369" s="12"/>
      <c r="BC3369" s="12"/>
      <c r="BD3369" s="12"/>
      <c r="BE3369" s="12"/>
      <c r="BF3369" s="12"/>
      <c r="BG3369" s="12"/>
      <c r="BH3369" s="12"/>
      <c r="BI3369" s="12"/>
      <c r="BJ3369" s="13"/>
      <c r="BK3369" s="13"/>
      <c r="BL3369" s="13"/>
      <c r="BM3369" s="13"/>
      <c r="BN3369" s="13"/>
    </row>
    <row r="3370" spans="4:66" x14ac:dyDescent="0.25">
      <c r="D3370" s="6"/>
      <c r="E3370" s="10"/>
      <c r="F3370" s="10"/>
      <c r="G3370" s="10"/>
      <c r="H3370" s="10"/>
      <c r="I3370" s="10"/>
      <c r="J3370" s="10"/>
      <c r="K3370" s="11"/>
      <c r="L3370" s="11"/>
      <c r="M3370" s="12"/>
      <c r="N3370" s="12"/>
      <c r="O3370" s="12"/>
      <c r="P3370" s="12"/>
      <c r="Q3370" s="12"/>
      <c r="R3370" s="12"/>
      <c r="S3370" s="12"/>
      <c r="T3370" s="12"/>
      <c r="U3370" s="12"/>
      <c r="V3370" s="12"/>
      <c r="W3370" s="12"/>
      <c r="X3370" s="12"/>
      <c r="Y3370" s="12"/>
      <c r="Z3370" s="12"/>
      <c r="AA3370" s="12"/>
      <c r="AB3370" s="12"/>
      <c r="AC3370" s="12"/>
      <c r="AD3370" s="12"/>
      <c r="AE3370" s="12"/>
      <c r="AF3370" s="12"/>
      <c r="AG3370" s="12"/>
      <c r="AH3370" s="12"/>
      <c r="AI3370" s="12"/>
      <c r="AJ3370" s="12"/>
      <c r="AK3370" s="12"/>
      <c r="AL3370" s="12"/>
      <c r="AM3370" s="12"/>
      <c r="AN3370" s="12"/>
      <c r="AO3370" s="12"/>
      <c r="AP3370" s="12"/>
      <c r="AQ3370" s="12"/>
      <c r="AR3370" s="12"/>
      <c r="AS3370" s="12"/>
      <c r="AT3370" s="12"/>
      <c r="AU3370" s="12"/>
      <c r="AV3370" s="12"/>
      <c r="AW3370" s="12"/>
      <c r="AX3370" s="12"/>
      <c r="AY3370" s="12"/>
      <c r="AZ3370" s="12"/>
      <c r="BA3370" s="12"/>
      <c r="BB3370" s="12"/>
      <c r="BC3370" s="12"/>
      <c r="BD3370" s="12"/>
      <c r="BE3370" s="12"/>
      <c r="BF3370" s="12"/>
      <c r="BG3370" s="12"/>
      <c r="BH3370" s="12"/>
      <c r="BI3370" s="12"/>
      <c r="BJ3370" s="13"/>
      <c r="BK3370" s="13"/>
      <c r="BL3370" s="13"/>
      <c r="BM3370" s="13"/>
      <c r="BN3370" s="13"/>
    </row>
    <row r="3371" spans="4:66" x14ac:dyDescent="0.25">
      <c r="D3371" s="6"/>
      <c r="E3371" s="10"/>
      <c r="F3371" s="10"/>
      <c r="G3371" s="10"/>
      <c r="H3371" s="10"/>
      <c r="I3371" s="10"/>
      <c r="J3371" s="10"/>
      <c r="K3371" s="11"/>
      <c r="L3371" s="11"/>
      <c r="M3371" s="12"/>
      <c r="N3371" s="12"/>
      <c r="O3371" s="12"/>
      <c r="P3371" s="12"/>
      <c r="Q3371" s="12"/>
      <c r="R3371" s="12"/>
      <c r="S3371" s="12"/>
      <c r="T3371" s="12"/>
      <c r="U3371" s="12"/>
      <c r="V3371" s="12"/>
      <c r="W3371" s="12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2"/>
      <c r="AS3371" s="12"/>
      <c r="AT3371" s="12"/>
      <c r="AU3371" s="12"/>
      <c r="AV3371" s="12"/>
      <c r="AW3371" s="12"/>
      <c r="AX3371" s="12"/>
      <c r="AY3371" s="12"/>
      <c r="AZ3371" s="12"/>
      <c r="BA3371" s="12"/>
      <c r="BB3371" s="12"/>
      <c r="BC3371" s="12"/>
      <c r="BD3371" s="12"/>
      <c r="BE3371" s="12"/>
      <c r="BF3371" s="12"/>
      <c r="BG3371" s="12"/>
      <c r="BH3371" s="12"/>
      <c r="BI3371" s="12"/>
      <c r="BJ3371" s="13"/>
      <c r="BK3371" s="13"/>
      <c r="BL3371" s="13"/>
      <c r="BM3371" s="13"/>
      <c r="BN3371" s="13"/>
    </row>
    <row r="3372" spans="4:66" x14ac:dyDescent="0.25">
      <c r="D3372" s="6"/>
      <c r="E3372" s="10"/>
      <c r="F3372" s="10"/>
      <c r="G3372" s="10"/>
      <c r="H3372" s="10"/>
      <c r="I3372" s="10"/>
      <c r="J3372" s="10"/>
      <c r="K3372" s="11"/>
      <c r="L3372" s="11"/>
      <c r="M3372" s="12"/>
      <c r="N3372" s="12"/>
      <c r="O3372" s="12"/>
      <c r="P3372" s="12"/>
      <c r="Q3372" s="12"/>
      <c r="R3372" s="12"/>
      <c r="S3372" s="12"/>
      <c r="T3372" s="12"/>
      <c r="U3372" s="12"/>
      <c r="V3372" s="12"/>
      <c r="W3372" s="12"/>
      <c r="X3372" s="12"/>
      <c r="Y3372" s="12"/>
      <c r="Z3372" s="12"/>
      <c r="AA3372" s="12"/>
      <c r="AB3372" s="12"/>
      <c r="AC3372" s="12"/>
      <c r="AD3372" s="12"/>
      <c r="AE3372" s="12"/>
      <c r="AF3372" s="12"/>
      <c r="AG3372" s="12"/>
      <c r="AH3372" s="12"/>
      <c r="AI3372" s="12"/>
      <c r="AJ3372" s="12"/>
      <c r="AK3372" s="12"/>
      <c r="AL3372" s="12"/>
      <c r="AM3372" s="12"/>
      <c r="AN3372" s="12"/>
      <c r="AO3372" s="12"/>
      <c r="AP3372" s="12"/>
      <c r="AQ3372" s="12"/>
      <c r="AR3372" s="12"/>
      <c r="AS3372" s="12"/>
      <c r="AT3372" s="12"/>
      <c r="AU3372" s="12"/>
      <c r="AV3372" s="12"/>
      <c r="AW3372" s="12"/>
      <c r="AX3372" s="12"/>
      <c r="AY3372" s="12"/>
      <c r="AZ3372" s="12"/>
      <c r="BA3372" s="12"/>
      <c r="BB3372" s="12"/>
      <c r="BC3372" s="12"/>
      <c r="BD3372" s="12"/>
      <c r="BE3372" s="12"/>
      <c r="BF3372" s="12"/>
      <c r="BG3372" s="12"/>
      <c r="BH3372" s="12"/>
      <c r="BI3372" s="12"/>
      <c r="BJ3372" s="13"/>
      <c r="BK3372" s="13"/>
      <c r="BL3372" s="13"/>
      <c r="BM3372" s="13"/>
      <c r="BN3372" s="13"/>
    </row>
    <row r="3373" spans="4:66" x14ac:dyDescent="0.25">
      <c r="D3373" s="6"/>
      <c r="E3373" s="10"/>
      <c r="F3373" s="10"/>
      <c r="G3373" s="10"/>
      <c r="H3373" s="10"/>
      <c r="I3373" s="10"/>
      <c r="J3373" s="10"/>
      <c r="K3373" s="11"/>
      <c r="L3373" s="11"/>
      <c r="M3373" s="12"/>
      <c r="N3373" s="12"/>
      <c r="O3373" s="12"/>
      <c r="P3373" s="12"/>
      <c r="Q3373" s="12"/>
      <c r="R3373" s="12"/>
      <c r="S3373" s="12"/>
      <c r="T3373" s="12"/>
      <c r="U3373" s="12"/>
      <c r="V3373" s="12"/>
      <c r="W3373" s="12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2"/>
      <c r="AS3373" s="12"/>
      <c r="AT3373" s="12"/>
      <c r="AU3373" s="12"/>
      <c r="AV3373" s="12"/>
      <c r="AW3373" s="12"/>
      <c r="AX3373" s="12"/>
      <c r="AY3373" s="12"/>
      <c r="AZ3373" s="12"/>
      <c r="BA3373" s="12"/>
      <c r="BB3373" s="12"/>
      <c r="BC3373" s="12"/>
      <c r="BD3373" s="12"/>
      <c r="BE3373" s="12"/>
      <c r="BF3373" s="12"/>
      <c r="BG3373" s="12"/>
      <c r="BH3373" s="12"/>
      <c r="BI3373" s="12"/>
      <c r="BJ3373" s="13"/>
      <c r="BK3373" s="13"/>
      <c r="BL3373" s="13"/>
      <c r="BM3373" s="13"/>
      <c r="BN3373" s="13"/>
    </row>
    <row r="3374" spans="4:66" x14ac:dyDescent="0.25">
      <c r="D3374" s="6"/>
      <c r="E3374" s="10"/>
      <c r="F3374" s="10"/>
      <c r="G3374" s="10"/>
      <c r="H3374" s="10"/>
      <c r="I3374" s="10"/>
      <c r="J3374" s="10"/>
      <c r="K3374" s="11"/>
      <c r="L3374" s="11"/>
      <c r="M3374" s="12"/>
      <c r="N3374" s="12"/>
      <c r="O3374" s="12"/>
      <c r="P3374" s="12"/>
      <c r="Q3374" s="12"/>
      <c r="R3374" s="12"/>
      <c r="S3374" s="12"/>
      <c r="T3374" s="12"/>
      <c r="U3374" s="12"/>
      <c r="V3374" s="12"/>
      <c r="W3374" s="12"/>
      <c r="X3374" s="12"/>
      <c r="Y3374" s="12"/>
      <c r="Z3374" s="12"/>
      <c r="AA3374" s="12"/>
      <c r="AB3374" s="12"/>
      <c r="AC3374" s="12"/>
      <c r="AD3374" s="12"/>
      <c r="AE3374" s="12"/>
      <c r="AF3374" s="12"/>
      <c r="AG3374" s="12"/>
      <c r="AH3374" s="12"/>
      <c r="AI3374" s="12"/>
      <c r="AJ3374" s="12"/>
      <c r="AK3374" s="12"/>
      <c r="AL3374" s="12"/>
      <c r="AM3374" s="12"/>
      <c r="AN3374" s="12"/>
      <c r="AO3374" s="12"/>
      <c r="AP3374" s="12"/>
      <c r="AQ3374" s="12"/>
      <c r="AR3374" s="12"/>
      <c r="AS3374" s="12"/>
      <c r="AT3374" s="12"/>
      <c r="AU3374" s="12"/>
      <c r="AV3374" s="12"/>
      <c r="AW3374" s="12"/>
      <c r="AX3374" s="12"/>
      <c r="AY3374" s="12"/>
      <c r="AZ3374" s="12"/>
      <c r="BA3374" s="12"/>
      <c r="BB3374" s="12"/>
      <c r="BC3374" s="12"/>
      <c r="BD3374" s="12"/>
      <c r="BE3374" s="12"/>
      <c r="BF3374" s="12"/>
      <c r="BG3374" s="12"/>
      <c r="BH3374" s="12"/>
      <c r="BI3374" s="12"/>
      <c r="BJ3374" s="13"/>
      <c r="BK3374" s="13"/>
      <c r="BL3374" s="13"/>
      <c r="BM3374" s="13"/>
      <c r="BN3374" s="13"/>
    </row>
    <row r="3375" spans="4:66" x14ac:dyDescent="0.25">
      <c r="D3375" s="6"/>
      <c r="E3375" s="10"/>
      <c r="F3375" s="10"/>
      <c r="G3375" s="10"/>
      <c r="H3375" s="10"/>
      <c r="I3375" s="10"/>
      <c r="J3375" s="10"/>
      <c r="K3375" s="11"/>
      <c r="L3375" s="11"/>
      <c r="M3375" s="12"/>
      <c r="N3375" s="12"/>
      <c r="O3375" s="12"/>
      <c r="P3375" s="12"/>
      <c r="Q3375" s="12"/>
      <c r="R3375" s="12"/>
      <c r="S3375" s="12"/>
      <c r="T3375" s="12"/>
      <c r="U3375" s="12"/>
      <c r="V3375" s="12"/>
      <c r="W3375" s="12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2"/>
      <c r="AS3375" s="12"/>
      <c r="AT3375" s="12"/>
      <c r="AU3375" s="12"/>
      <c r="AV3375" s="12"/>
      <c r="AW3375" s="12"/>
      <c r="AX3375" s="12"/>
      <c r="AY3375" s="12"/>
      <c r="AZ3375" s="12"/>
      <c r="BA3375" s="12"/>
      <c r="BB3375" s="12"/>
      <c r="BC3375" s="12"/>
      <c r="BD3375" s="12"/>
      <c r="BE3375" s="12"/>
      <c r="BF3375" s="12"/>
      <c r="BG3375" s="12"/>
      <c r="BH3375" s="12"/>
      <c r="BI3375" s="12"/>
      <c r="BJ3375" s="13"/>
      <c r="BK3375" s="13"/>
      <c r="BL3375" s="13"/>
      <c r="BM3375" s="13"/>
      <c r="BN3375" s="13"/>
    </row>
    <row r="3376" spans="4:66" x14ac:dyDescent="0.25">
      <c r="D3376" s="6"/>
      <c r="E3376" s="10"/>
      <c r="F3376" s="10"/>
      <c r="G3376" s="10"/>
      <c r="H3376" s="10"/>
      <c r="I3376" s="10"/>
      <c r="J3376" s="10"/>
      <c r="K3376" s="11"/>
      <c r="L3376" s="11"/>
      <c r="M3376" s="12"/>
      <c r="N3376" s="12"/>
      <c r="O3376" s="12"/>
      <c r="P3376" s="12"/>
      <c r="Q3376" s="12"/>
      <c r="R3376" s="12"/>
      <c r="S3376" s="12"/>
      <c r="T3376" s="12"/>
      <c r="U3376" s="12"/>
      <c r="V3376" s="12"/>
      <c r="W3376" s="12"/>
      <c r="X3376" s="12"/>
      <c r="Y3376" s="12"/>
      <c r="Z3376" s="12"/>
      <c r="AA3376" s="12"/>
      <c r="AB3376" s="12"/>
      <c r="AC3376" s="12"/>
      <c r="AD3376" s="12"/>
      <c r="AE3376" s="12"/>
      <c r="AF3376" s="12"/>
      <c r="AG3376" s="12"/>
      <c r="AH3376" s="12"/>
      <c r="AI3376" s="12"/>
      <c r="AJ3376" s="12"/>
      <c r="AK3376" s="12"/>
      <c r="AL3376" s="12"/>
      <c r="AM3376" s="12"/>
      <c r="AN3376" s="12"/>
      <c r="AO3376" s="12"/>
      <c r="AP3376" s="12"/>
      <c r="AQ3376" s="12"/>
      <c r="AR3376" s="12"/>
      <c r="AS3376" s="12"/>
      <c r="AT3376" s="12"/>
      <c r="AU3376" s="12"/>
      <c r="AV3376" s="12"/>
      <c r="AW3376" s="12"/>
      <c r="AX3376" s="12"/>
      <c r="AY3376" s="12"/>
      <c r="AZ3376" s="12"/>
      <c r="BA3376" s="12"/>
      <c r="BB3376" s="12"/>
      <c r="BC3376" s="12"/>
      <c r="BD3376" s="12"/>
      <c r="BE3376" s="12"/>
      <c r="BF3376" s="12"/>
      <c r="BG3376" s="12"/>
      <c r="BH3376" s="12"/>
      <c r="BI3376" s="12"/>
      <c r="BJ3376" s="13"/>
      <c r="BK3376" s="13"/>
      <c r="BL3376" s="13"/>
      <c r="BM3376" s="13"/>
      <c r="BN3376" s="13"/>
    </row>
    <row r="3377" spans="4:66" x14ac:dyDescent="0.25">
      <c r="D3377" s="6"/>
      <c r="E3377" s="10"/>
      <c r="F3377" s="10"/>
      <c r="G3377" s="10"/>
      <c r="H3377" s="10"/>
      <c r="I3377" s="10"/>
      <c r="J3377" s="10"/>
      <c r="K3377" s="11"/>
      <c r="L3377" s="11"/>
      <c r="M3377" s="12"/>
      <c r="N3377" s="12"/>
      <c r="O3377" s="12"/>
      <c r="P3377" s="12"/>
      <c r="Q3377" s="12"/>
      <c r="R3377" s="12"/>
      <c r="S3377" s="12"/>
      <c r="T3377" s="12"/>
      <c r="U3377" s="12"/>
      <c r="V3377" s="12"/>
      <c r="W3377" s="12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2"/>
      <c r="AS3377" s="12"/>
      <c r="AT3377" s="12"/>
      <c r="AU3377" s="12"/>
      <c r="AV3377" s="12"/>
      <c r="AW3377" s="12"/>
      <c r="AX3377" s="12"/>
      <c r="AY3377" s="12"/>
      <c r="AZ3377" s="12"/>
      <c r="BA3377" s="12"/>
      <c r="BB3377" s="12"/>
      <c r="BC3377" s="12"/>
      <c r="BD3377" s="12"/>
      <c r="BE3377" s="12"/>
      <c r="BF3377" s="12"/>
      <c r="BG3377" s="12"/>
      <c r="BH3377" s="12"/>
      <c r="BI3377" s="12"/>
      <c r="BJ3377" s="13"/>
      <c r="BK3377" s="13"/>
      <c r="BL3377" s="13"/>
      <c r="BM3377" s="13"/>
      <c r="BN3377" s="13"/>
    </row>
    <row r="3378" spans="4:66" x14ac:dyDescent="0.25">
      <c r="D3378" s="6"/>
      <c r="E3378" s="10"/>
      <c r="F3378" s="10"/>
      <c r="G3378" s="10"/>
      <c r="H3378" s="10"/>
      <c r="I3378" s="10"/>
      <c r="J3378" s="10"/>
      <c r="K3378" s="11"/>
      <c r="L3378" s="11"/>
      <c r="M3378" s="12"/>
      <c r="N3378" s="12"/>
      <c r="O3378" s="12"/>
      <c r="P3378" s="12"/>
      <c r="Q3378" s="12"/>
      <c r="R3378" s="12"/>
      <c r="S3378" s="12"/>
      <c r="T3378" s="12"/>
      <c r="U3378" s="12"/>
      <c r="V3378" s="12"/>
      <c r="W3378" s="12"/>
      <c r="X3378" s="12"/>
      <c r="Y3378" s="12"/>
      <c r="Z3378" s="12"/>
      <c r="AA3378" s="12"/>
      <c r="AB3378" s="12"/>
      <c r="AC3378" s="12"/>
      <c r="AD3378" s="12"/>
      <c r="AE3378" s="12"/>
      <c r="AF3378" s="12"/>
      <c r="AG3378" s="12"/>
      <c r="AH3378" s="12"/>
      <c r="AI3378" s="12"/>
      <c r="AJ3378" s="12"/>
      <c r="AK3378" s="12"/>
      <c r="AL3378" s="12"/>
      <c r="AM3378" s="12"/>
      <c r="AN3378" s="12"/>
      <c r="AO3378" s="12"/>
      <c r="AP3378" s="12"/>
      <c r="AQ3378" s="12"/>
      <c r="AR3378" s="12"/>
      <c r="AS3378" s="12"/>
      <c r="AT3378" s="12"/>
      <c r="AU3378" s="12"/>
      <c r="AV3378" s="12"/>
      <c r="AW3378" s="12"/>
      <c r="AX3378" s="12"/>
      <c r="AY3378" s="12"/>
      <c r="AZ3378" s="12"/>
      <c r="BA3378" s="12"/>
      <c r="BB3378" s="12"/>
      <c r="BC3378" s="12"/>
      <c r="BD3378" s="12"/>
      <c r="BE3378" s="12"/>
      <c r="BF3378" s="12"/>
      <c r="BG3378" s="12"/>
      <c r="BH3378" s="12"/>
      <c r="BI3378" s="12"/>
      <c r="BJ3378" s="13"/>
      <c r="BK3378" s="13"/>
      <c r="BL3378" s="13"/>
      <c r="BM3378" s="13"/>
      <c r="BN3378" s="13"/>
    </row>
    <row r="3379" spans="4:66" x14ac:dyDescent="0.25">
      <c r="D3379" s="6"/>
      <c r="E3379" s="10"/>
      <c r="F3379" s="10"/>
      <c r="G3379" s="10"/>
      <c r="H3379" s="10"/>
      <c r="I3379" s="10"/>
      <c r="J3379" s="10"/>
      <c r="K3379" s="11"/>
      <c r="L3379" s="11"/>
      <c r="M3379" s="12"/>
      <c r="N3379" s="12"/>
      <c r="O3379" s="12"/>
      <c r="P3379" s="12"/>
      <c r="Q3379" s="12"/>
      <c r="R3379" s="12"/>
      <c r="S3379" s="12"/>
      <c r="T3379" s="12"/>
      <c r="U3379" s="12"/>
      <c r="V3379" s="12"/>
      <c r="W3379" s="12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2"/>
      <c r="AS3379" s="12"/>
      <c r="AT3379" s="12"/>
      <c r="AU3379" s="12"/>
      <c r="AV3379" s="12"/>
      <c r="AW3379" s="12"/>
      <c r="AX3379" s="12"/>
      <c r="AY3379" s="12"/>
      <c r="AZ3379" s="12"/>
      <c r="BA3379" s="12"/>
      <c r="BB3379" s="12"/>
      <c r="BC3379" s="12"/>
      <c r="BD3379" s="12"/>
      <c r="BE3379" s="12"/>
      <c r="BF3379" s="12"/>
      <c r="BG3379" s="12"/>
      <c r="BH3379" s="12"/>
      <c r="BI3379" s="12"/>
      <c r="BJ3379" s="13"/>
      <c r="BK3379" s="13"/>
      <c r="BL3379" s="13"/>
      <c r="BM3379" s="13"/>
      <c r="BN3379" s="13"/>
    </row>
    <row r="3380" spans="4:66" x14ac:dyDescent="0.25">
      <c r="D3380" s="6"/>
      <c r="E3380" s="10"/>
      <c r="F3380" s="10"/>
      <c r="G3380" s="10"/>
      <c r="H3380" s="10"/>
      <c r="I3380" s="10"/>
      <c r="J3380" s="10"/>
      <c r="K3380" s="11"/>
      <c r="L3380" s="11"/>
      <c r="M3380" s="12"/>
      <c r="N3380" s="12"/>
      <c r="O3380" s="12"/>
      <c r="P3380" s="12"/>
      <c r="Q3380" s="12"/>
      <c r="R3380" s="12"/>
      <c r="S3380" s="12"/>
      <c r="T3380" s="12"/>
      <c r="U3380" s="12"/>
      <c r="V3380" s="12"/>
      <c r="W3380" s="12"/>
      <c r="X3380" s="12"/>
      <c r="Y3380" s="12"/>
      <c r="Z3380" s="12"/>
      <c r="AA3380" s="12"/>
      <c r="AB3380" s="12"/>
      <c r="AC3380" s="12"/>
      <c r="AD3380" s="12"/>
      <c r="AE3380" s="12"/>
      <c r="AF3380" s="12"/>
      <c r="AG3380" s="12"/>
      <c r="AH3380" s="12"/>
      <c r="AI3380" s="12"/>
      <c r="AJ3380" s="12"/>
      <c r="AK3380" s="12"/>
      <c r="AL3380" s="12"/>
      <c r="AM3380" s="12"/>
      <c r="AN3380" s="12"/>
      <c r="AO3380" s="12"/>
      <c r="AP3380" s="12"/>
      <c r="AQ3380" s="12"/>
      <c r="AR3380" s="12"/>
      <c r="AS3380" s="12"/>
      <c r="AT3380" s="12"/>
      <c r="AU3380" s="12"/>
      <c r="AV3380" s="12"/>
      <c r="AW3380" s="12"/>
      <c r="AX3380" s="12"/>
      <c r="AY3380" s="12"/>
      <c r="AZ3380" s="12"/>
      <c r="BA3380" s="12"/>
      <c r="BB3380" s="12"/>
      <c r="BC3380" s="12"/>
      <c r="BD3380" s="12"/>
      <c r="BE3380" s="12"/>
      <c r="BF3380" s="12"/>
      <c r="BG3380" s="12"/>
      <c r="BH3380" s="12"/>
      <c r="BI3380" s="12"/>
      <c r="BJ3380" s="13"/>
      <c r="BK3380" s="13"/>
      <c r="BL3380" s="13"/>
      <c r="BM3380" s="13"/>
      <c r="BN3380" s="13"/>
    </row>
    <row r="3381" spans="4:66" x14ac:dyDescent="0.25">
      <c r="D3381" s="6"/>
      <c r="E3381" s="10"/>
      <c r="F3381" s="10"/>
      <c r="G3381" s="10"/>
      <c r="H3381" s="10"/>
      <c r="I3381" s="10"/>
      <c r="J3381" s="10"/>
      <c r="K3381" s="11"/>
      <c r="L3381" s="11"/>
      <c r="M3381" s="12"/>
      <c r="N3381" s="12"/>
      <c r="O3381" s="12"/>
      <c r="P3381" s="12"/>
      <c r="Q3381" s="12"/>
      <c r="R3381" s="12"/>
      <c r="S3381" s="12"/>
      <c r="T3381" s="12"/>
      <c r="U3381" s="12"/>
      <c r="V3381" s="12"/>
      <c r="W3381" s="12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2"/>
      <c r="AS3381" s="12"/>
      <c r="AT3381" s="12"/>
      <c r="AU3381" s="12"/>
      <c r="AV3381" s="12"/>
      <c r="AW3381" s="12"/>
      <c r="AX3381" s="12"/>
      <c r="AY3381" s="12"/>
      <c r="AZ3381" s="12"/>
      <c r="BA3381" s="12"/>
      <c r="BB3381" s="12"/>
      <c r="BC3381" s="12"/>
      <c r="BD3381" s="12"/>
      <c r="BE3381" s="12"/>
      <c r="BF3381" s="12"/>
      <c r="BG3381" s="12"/>
      <c r="BH3381" s="12"/>
      <c r="BI3381" s="12"/>
      <c r="BJ3381" s="13"/>
      <c r="BK3381" s="13"/>
      <c r="BL3381" s="13"/>
      <c r="BM3381" s="13"/>
      <c r="BN3381" s="13"/>
    </row>
    <row r="3382" spans="4:66" x14ac:dyDescent="0.25">
      <c r="D3382" s="6"/>
      <c r="E3382" s="10"/>
      <c r="F3382" s="10"/>
      <c r="G3382" s="10"/>
      <c r="H3382" s="10"/>
      <c r="I3382" s="10"/>
      <c r="J3382" s="10"/>
      <c r="K3382" s="11"/>
      <c r="L3382" s="11"/>
      <c r="M3382" s="12"/>
      <c r="N3382" s="12"/>
      <c r="O3382" s="12"/>
      <c r="P3382" s="12"/>
      <c r="Q3382" s="12"/>
      <c r="R3382" s="12"/>
      <c r="S3382" s="12"/>
      <c r="T3382" s="12"/>
      <c r="U3382" s="12"/>
      <c r="V3382" s="12"/>
      <c r="W3382" s="12"/>
      <c r="X3382" s="12"/>
      <c r="Y3382" s="12"/>
      <c r="Z3382" s="12"/>
      <c r="AA3382" s="12"/>
      <c r="AB3382" s="12"/>
      <c r="AC3382" s="12"/>
      <c r="AD3382" s="12"/>
      <c r="AE3382" s="12"/>
      <c r="AF3382" s="12"/>
      <c r="AG3382" s="12"/>
      <c r="AH3382" s="12"/>
      <c r="AI3382" s="12"/>
      <c r="AJ3382" s="12"/>
      <c r="AK3382" s="12"/>
      <c r="AL3382" s="12"/>
      <c r="AM3382" s="12"/>
      <c r="AN3382" s="12"/>
      <c r="AO3382" s="12"/>
      <c r="AP3382" s="12"/>
      <c r="AQ3382" s="12"/>
      <c r="AR3382" s="12"/>
      <c r="AS3382" s="12"/>
      <c r="AT3382" s="12"/>
      <c r="AU3382" s="12"/>
      <c r="AV3382" s="12"/>
      <c r="AW3382" s="12"/>
      <c r="AX3382" s="12"/>
      <c r="AY3382" s="12"/>
      <c r="AZ3382" s="12"/>
      <c r="BA3382" s="12"/>
      <c r="BB3382" s="12"/>
      <c r="BC3382" s="12"/>
      <c r="BD3382" s="12"/>
      <c r="BE3382" s="12"/>
      <c r="BF3382" s="12"/>
      <c r="BG3382" s="12"/>
      <c r="BH3382" s="12"/>
      <c r="BI3382" s="12"/>
      <c r="BJ3382" s="13"/>
      <c r="BK3382" s="13"/>
      <c r="BL3382" s="13"/>
      <c r="BM3382" s="13"/>
      <c r="BN3382" s="13"/>
    </row>
    <row r="3383" spans="4:66" x14ac:dyDescent="0.25">
      <c r="D3383" s="6"/>
      <c r="E3383" s="10"/>
      <c r="F3383" s="10"/>
      <c r="G3383" s="10"/>
      <c r="H3383" s="10"/>
      <c r="I3383" s="10"/>
      <c r="J3383" s="10"/>
      <c r="K3383" s="11"/>
      <c r="L3383" s="11"/>
      <c r="M3383" s="12"/>
      <c r="N3383" s="12"/>
      <c r="O3383" s="12"/>
      <c r="P3383" s="12"/>
      <c r="Q3383" s="12"/>
      <c r="R3383" s="12"/>
      <c r="S3383" s="12"/>
      <c r="T3383" s="12"/>
      <c r="U3383" s="12"/>
      <c r="V3383" s="12"/>
      <c r="W3383" s="12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2"/>
      <c r="AS3383" s="12"/>
      <c r="AT3383" s="12"/>
      <c r="AU3383" s="12"/>
      <c r="AV3383" s="12"/>
      <c r="AW3383" s="12"/>
      <c r="AX3383" s="12"/>
      <c r="AY3383" s="12"/>
      <c r="AZ3383" s="12"/>
      <c r="BA3383" s="12"/>
      <c r="BB3383" s="12"/>
      <c r="BC3383" s="12"/>
      <c r="BD3383" s="12"/>
      <c r="BE3383" s="12"/>
      <c r="BF3383" s="12"/>
      <c r="BG3383" s="12"/>
      <c r="BH3383" s="12"/>
      <c r="BI3383" s="12"/>
      <c r="BJ3383" s="13"/>
      <c r="BK3383" s="13"/>
      <c r="BL3383" s="13"/>
      <c r="BM3383" s="13"/>
      <c r="BN3383" s="13"/>
    </row>
    <row r="3384" spans="4:66" x14ac:dyDescent="0.25">
      <c r="D3384" s="6"/>
      <c r="E3384" s="10"/>
      <c r="F3384" s="10"/>
      <c r="G3384" s="10"/>
      <c r="H3384" s="10"/>
      <c r="I3384" s="10"/>
      <c r="J3384" s="10"/>
      <c r="K3384" s="11"/>
      <c r="L3384" s="11"/>
      <c r="M3384" s="12"/>
      <c r="N3384" s="12"/>
      <c r="O3384" s="12"/>
      <c r="P3384" s="12"/>
      <c r="Q3384" s="12"/>
      <c r="R3384" s="12"/>
      <c r="S3384" s="12"/>
      <c r="T3384" s="12"/>
      <c r="U3384" s="12"/>
      <c r="V3384" s="12"/>
      <c r="W3384" s="12"/>
      <c r="X3384" s="12"/>
      <c r="Y3384" s="12"/>
      <c r="Z3384" s="12"/>
      <c r="AA3384" s="12"/>
      <c r="AB3384" s="12"/>
      <c r="AC3384" s="12"/>
      <c r="AD3384" s="12"/>
      <c r="AE3384" s="12"/>
      <c r="AF3384" s="12"/>
      <c r="AG3384" s="12"/>
      <c r="AH3384" s="12"/>
      <c r="AI3384" s="12"/>
      <c r="AJ3384" s="12"/>
      <c r="AK3384" s="12"/>
      <c r="AL3384" s="12"/>
      <c r="AM3384" s="12"/>
      <c r="AN3384" s="12"/>
      <c r="AO3384" s="12"/>
      <c r="AP3384" s="12"/>
      <c r="AQ3384" s="12"/>
      <c r="AR3384" s="12"/>
      <c r="AS3384" s="12"/>
      <c r="AT3384" s="12"/>
      <c r="AU3384" s="12"/>
      <c r="AV3384" s="12"/>
      <c r="AW3384" s="12"/>
      <c r="AX3384" s="12"/>
      <c r="AY3384" s="12"/>
      <c r="AZ3384" s="12"/>
      <c r="BA3384" s="12"/>
      <c r="BB3384" s="12"/>
      <c r="BC3384" s="12"/>
      <c r="BD3384" s="12"/>
      <c r="BE3384" s="12"/>
      <c r="BF3384" s="12"/>
      <c r="BG3384" s="12"/>
      <c r="BH3384" s="12"/>
      <c r="BI3384" s="12"/>
      <c r="BJ3384" s="13"/>
      <c r="BK3384" s="13"/>
      <c r="BL3384" s="13"/>
      <c r="BM3384" s="13"/>
      <c r="BN3384" s="13"/>
    </row>
    <row r="3385" spans="4:66" x14ac:dyDescent="0.25">
      <c r="D3385" s="6"/>
      <c r="E3385" s="10"/>
      <c r="F3385" s="10"/>
      <c r="G3385" s="10"/>
      <c r="H3385" s="10"/>
      <c r="I3385" s="10"/>
      <c r="J3385" s="10"/>
      <c r="K3385" s="11"/>
      <c r="L3385" s="11"/>
      <c r="M3385" s="12"/>
      <c r="N3385" s="12"/>
      <c r="O3385" s="12"/>
      <c r="P3385" s="12"/>
      <c r="Q3385" s="12"/>
      <c r="R3385" s="12"/>
      <c r="S3385" s="12"/>
      <c r="T3385" s="12"/>
      <c r="U3385" s="12"/>
      <c r="V3385" s="12"/>
      <c r="W3385" s="12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2"/>
      <c r="AS3385" s="12"/>
      <c r="AT3385" s="12"/>
      <c r="AU3385" s="12"/>
      <c r="AV3385" s="12"/>
      <c r="AW3385" s="12"/>
      <c r="AX3385" s="12"/>
      <c r="AY3385" s="12"/>
      <c r="AZ3385" s="12"/>
      <c r="BA3385" s="12"/>
      <c r="BB3385" s="12"/>
      <c r="BC3385" s="12"/>
      <c r="BD3385" s="12"/>
      <c r="BE3385" s="12"/>
      <c r="BF3385" s="12"/>
      <c r="BG3385" s="12"/>
      <c r="BH3385" s="12"/>
      <c r="BI3385" s="12"/>
      <c r="BJ3385" s="13"/>
      <c r="BK3385" s="13"/>
      <c r="BL3385" s="13"/>
      <c r="BM3385" s="13"/>
      <c r="BN3385" s="13"/>
    </row>
    <row r="3386" spans="4:66" x14ac:dyDescent="0.25">
      <c r="D3386" s="6"/>
      <c r="E3386" s="10"/>
      <c r="F3386" s="10"/>
      <c r="G3386" s="10"/>
      <c r="H3386" s="10"/>
      <c r="I3386" s="10"/>
      <c r="J3386" s="10"/>
      <c r="K3386" s="11"/>
      <c r="L3386" s="11"/>
      <c r="M3386" s="12"/>
      <c r="N3386" s="12"/>
      <c r="O3386" s="12"/>
      <c r="P3386" s="12"/>
      <c r="Q3386" s="12"/>
      <c r="R3386" s="12"/>
      <c r="S3386" s="12"/>
      <c r="T3386" s="12"/>
      <c r="U3386" s="12"/>
      <c r="V3386" s="12"/>
      <c r="W3386" s="12"/>
      <c r="X3386" s="12"/>
      <c r="Y3386" s="12"/>
      <c r="Z3386" s="12"/>
      <c r="AA3386" s="12"/>
      <c r="AB3386" s="12"/>
      <c r="AC3386" s="12"/>
      <c r="AD3386" s="12"/>
      <c r="AE3386" s="12"/>
      <c r="AF3386" s="12"/>
      <c r="AG3386" s="12"/>
      <c r="AH3386" s="12"/>
      <c r="AI3386" s="12"/>
      <c r="AJ3386" s="12"/>
      <c r="AK3386" s="12"/>
      <c r="AL3386" s="12"/>
      <c r="AM3386" s="12"/>
      <c r="AN3386" s="12"/>
      <c r="AO3386" s="12"/>
      <c r="AP3386" s="12"/>
      <c r="AQ3386" s="12"/>
      <c r="AR3386" s="12"/>
      <c r="AS3386" s="12"/>
      <c r="AT3386" s="12"/>
      <c r="AU3386" s="12"/>
      <c r="AV3386" s="12"/>
      <c r="AW3386" s="12"/>
      <c r="AX3386" s="12"/>
      <c r="AY3386" s="12"/>
      <c r="AZ3386" s="12"/>
      <c r="BA3386" s="12"/>
      <c r="BB3386" s="12"/>
      <c r="BC3386" s="12"/>
      <c r="BD3386" s="12"/>
      <c r="BE3386" s="12"/>
      <c r="BF3386" s="12"/>
      <c r="BG3386" s="12"/>
      <c r="BH3386" s="12"/>
      <c r="BI3386" s="12"/>
      <c r="BJ3386" s="13"/>
      <c r="BK3386" s="13"/>
      <c r="BL3386" s="13"/>
      <c r="BM3386" s="13"/>
      <c r="BN3386" s="13"/>
    </row>
    <row r="3387" spans="4:66" x14ac:dyDescent="0.25">
      <c r="D3387" s="6"/>
      <c r="E3387" s="10"/>
      <c r="F3387" s="10"/>
      <c r="G3387" s="10"/>
      <c r="H3387" s="10"/>
      <c r="I3387" s="10"/>
      <c r="J3387" s="10"/>
      <c r="K3387" s="11"/>
      <c r="L3387" s="11"/>
      <c r="M3387" s="12"/>
      <c r="N3387" s="12"/>
      <c r="O3387" s="12"/>
      <c r="P3387" s="12"/>
      <c r="Q3387" s="12"/>
      <c r="R3387" s="12"/>
      <c r="S3387" s="12"/>
      <c r="T3387" s="12"/>
      <c r="U3387" s="12"/>
      <c r="V3387" s="12"/>
      <c r="W3387" s="12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2"/>
      <c r="AS3387" s="12"/>
      <c r="AT3387" s="12"/>
      <c r="AU3387" s="12"/>
      <c r="AV3387" s="12"/>
      <c r="AW3387" s="12"/>
      <c r="AX3387" s="12"/>
      <c r="AY3387" s="12"/>
      <c r="AZ3387" s="12"/>
      <c r="BA3387" s="12"/>
      <c r="BB3387" s="12"/>
      <c r="BC3387" s="12"/>
      <c r="BD3387" s="12"/>
      <c r="BE3387" s="12"/>
      <c r="BF3387" s="12"/>
      <c r="BG3387" s="12"/>
      <c r="BH3387" s="12"/>
      <c r="BI3387" s="12"/>
      <c r="BJ3387" s="13"/>
      <c r="BK3387" s="13"/>
      <c r="BL3387" s="13"/>
      <c r="BM3387" s="13"/>
      <c r="BN3387" s="13"/>
    </row>
    <row r="3388" spans="4:66" x14ac:dyDescent="0.25">
      <c r="D3388" s="6"/>
      <c r="E3388" s="10"/>
      <c r="F3388" s="10"/>
      <c r="G3388" s="10"/>
      <c r="H3388" s="10"/>
      <c r="I3388" s="10"/>
      <c r="J3388" s="10"/>
      <c r="K3388" s="11"/>
      <c r="L3388" s="11"/>
      <c r="M3388" s="12"/>
      <c r="N3388" s="12"/>
      <c r="O3388" s="12"/>
      <c r="P3388" s="12"/>
      <c r="Q3388" s="12"/>
      <c r="R3388" s="12"/>
      <c r="S3388" s="12"/>
      <c r="T3388" s="12"/>
      <c r="U3388" s="12"/>
      <c r="V3388" s="12"/>
      <c r="W3388" s="12"/>
      <c r="X3388" s="12"/>
      <c r="Y3388" s="12"/>
      <c r="Z3388" s="12"/>
      <c r="AA3388" s="12"/>
      <c r="AB3388" s="12"/>
      <c r="AC3388" s="12"/>
      <c r="AD3388" s="12"/>
      <c r="AE3388" s="12"/>
      <c r="AF3388" s="12"/>
      <c r="AG3388" s="12"/>
      <c r="AH3388" s="12"/>
      <c r="AI3388" s="12"/>
      <c r="AJ3388" s="12"/>
      <c r="AK3388" s="12"/>
      <c r="AL3388" s="12"/>
      <c r="AM3388" s="12"/>
      <c r="AN3388" s="12"/>
      <c r="AO3388" s="12"/>
      <c r="AP3388" s="12"/>
      <c r="AQ3388" s="12"/>
      <c r="AR3388" s="12"/>
      <c r="AS3388" s="12"/>
      <c r="AT3388" s="12"/>
      <c r="AU3388" s="12"/>
      <c r="AV3388" s="12"/>
      <c r="AW3388" s="12"/>
      <c r="AX3388" s="12"/>
      <c r="AY3388" s="12"/>
      <c r="AZ3388" s="12"/>
      <c r="BA3388" s="12"/>
      <c r="BB3388" s="12"/>
      <c r="BC3388" s="12"/>
      <c r="BD3388" s="12"/>
      <c r="BE3388" s="12"/>
      <c r="BF3388" s="12"/>
      <c r="BG3388" s="12"/>
      <c r="BH3388" s="12"/>
      <c r="BI3388" s="12"/>
      <c r="BJ3388" s="13"/>
      <c r="BK3388" s="13"/>
      <c r="BL3388" s="13"/>
      <c r="BM3388" s="13"/>
      <c r="BN3388" s="13"/>
    </row>
    <row r="3389" spans="4:66" x14ac:dyDescent="0.25">
      <c r="D3389" s="6"/>
      <c r="E3389" s="10"/>
      <c r="F3389" s="10"/>
      <c r="G3389" s="10"/>
      <c r="H3389" s="10"/>
      <c r="I3389" s="10"/>
      <c r="J3389" s="10"/>
      <c r="K3389" s="11"/>
      <c r="L3389" s="11"/>
      <c r="M3389" s="12"/>
      <c r="N3389" s="12"/>
      <c r="O3389" s="12"/>
      <c r="P3389" s="12"/>
      <c r="Q3389" s="12"/>
      <c r="R3389" s="12"/>
      <c r="S3389" s="12"/>
      <c r="T3389" s="12"/>
      <c r="U3389" s="12"/>
      <c r="V3389" s="12"/>
      <c r="W3389" s="12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2"/>
      <c r="AS3389" s="12"/>
      <c r="AT3389" s="12"/>
      <c r="AU3389" s="12"/>
      <c r="AV3389" s="12"/>
      <c r="AW3389" s="12"/>
      <c r="AX3389" s="12"/>
      <c r="AY3389" s="12"/>
      <c r="AZ3389" s="12"/>
      <c r="BA3389" s="12"/>
      <c r="BB3389" s="12"/>
      <c r="BC3389" s="12"/>
      <c r="BD3389" s="12"/>
      <c r="BE3389" s="12"/>
      <c r="BF3389" s="12"/>
      <c r="BG3389" s="12"/>
      <c r="BH3389" s="12"/>
      <c r="BI3389" s="12"/>
      <c r="BJ3389" s="13"/>
      <c r="BK3389" s="13"/>
      <c r="BL3389" s="13"/>
      <c r="BM3389" s="13"/>
      <c r="BN3389" s="13"/>
    </row>
    <row r="3390" spans="4:66" x14ac:dyDescent="0.25">
      <c r="D3390" s="6"/>
      <c r="E3390" s="10"/>
      <c r="F3390" s="10"/>
      <c r="G3390" s="10"/>
      <c r="H3390" s="10"/>
      <c r="I3390" s="10"/>
      <c r="J3390" s="10"/>
      <c r="K3390" s="11"/>
      <c r="L3390" s="11"/>
      <c r="M3390" s="12"/>
      <c r="N3390" s="12"/>
      <c r="O3390" s="12"/>
      <c r="P3390" s="12"/>
      <c r="Q3390" s="12"/>
      <c r="R3390" s="12"/>
      <c r="S3390" s="12"/>
      <c r="T3390" s="12"/>
      <c r="U3390" s="12"/>
      <c r="V3390" s="12"/>
      <c r="W3390" s="12"/>
      <c r="X3390" s="12"/>
      <c r="Y3390" s="12"/>
      <c r="Z3390" s="12"/>
      <c r="AA3390" s="12"/>
      <c r="AB3390" s="12"/>
      <c r="AC3390" s="12"/>
      <c r="AD3390" s="12"/>
      <c r="AE3390" s="12"/>
      <c r="AF3390" s="12"/>
      <c r="AG3390" s="12"/>
      <c r="AH3390" s="12"/>
      <c r="AI3390" s="12"/>
      <c r="AJ3390" s="12"/>
      <c r="AK3390" s="12"/>
      <c r="AL3390" s="12"/>
      <c r="AM3390" s="12"/>
      <c r="AN3390" s="12"/>
      <c r="AO3390" s="12"/>
      <c r="AP3390" s="12"/>
      <c r="AQ3390" s="12"/>
      <c r="AR3390" s="12"/>
      <c r="AS3390" s="12"/>
      <c r="AT3390" s="12"/>
      <c r="AU3390" s="12"/>
      <c r="AV3390" s="12"/>
      <c r="AW3390" s="12"/>
      <c r="AX3390" s="12"/>
      <c r="AY3390" s="12"/>
      <c r="AZ3390" s="12"/>
      <c r="BA3390" s="12"/>
      <c r="BB3390" s="12"/>
      <c r="BC3390" s="12"/>
      <c r="BD3390" s="12"/>
      <c r="BE3390" s="12"/>
      <c r="BF3390" s="12"/>
      <c r="BG3390" s="12"/>
      <c r="BH3390" s="12"/>
      <c r="BI3390" s="12"/>
      <c r="BJ3390" s="13"/>
      <c r="BK3390" s="13"/>
      <c r="BL3390" s="13"/>
      <c r="BM3390" s="13"/>
      <c r="BN3390" s="13"/>
    </row>
    <row r="3391" spans="4:66" x14ac:dyDescent="0.25">
      <c r="D3391" s="6"/>
      <c r="E3391" s="10"/>
      <c r="F3391" s="10"/>
      <c r="G3391" s="10"/>
      <c r="H3391" s="10"/>
      <c r="I3391" s="10"/>
      <c r="J3391" s="10"/>
      <c r="K3391" s="11"/>
      <c r="L3391" s="11"/>
      <c r="M3391" s="12"/>
      <c r="N3391" s="12"/>
      <c r="O3391" s="12"/>
      <c r="P3391" s="12"/>
      <c r="Q3391" s="12"/>
      <c r="R3391" s="12"/>
      <c r="S3391" s="12"/>
      <c r="T3391" s="12"/>
      <c r="U3391" s="12"/>
      <c r="V3391" s="12"/>
      <c r="W3391" s="12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2"/>
      <c r="AS3391" s="12"/>
      <c r="AT3391" s="12"/>
      <c r="AU3391" s="12"/>
      <c r="AV3391" s="12"/>
      <c r="AW3391" s="12"/>
      <c r="AX3391" s="12"/>
      <c r="AY3391" s="12"/>
      <c r="AZ3391" s="12"/>
      <c r="BA3391" s="12"/>
      <c r="BB3391" s="12"/>
      <c r="BC3391" s="12"/>
      <c r="BD3391" s="12"/>
      <c r="BE3391" s="12"/>
      <c r="BF3391" s="12"/>
      <c r="BG3391" s="12"/>
      <c r="BH3391" s="12"/>
      <c r="BI3391" s="12"/>
      <c r="BJ3391" s="13"/>
      <c r="BK3391" s="13"/>
      <c r="BL3391" s="13"/>
      <c r="BM3391" s="13"/>
      <c r="BN3391" s="13"/>
    </row>
    <row r="3392" spans="4:66" x14ac:dyDescent="0.25">
      <c r="D3392" s="6"/>
      <c r="E3392" s="10"/>
      <c r="F3392" s="10"/>
      <c r="G3392" s="10"/>
      <c r="H3392" s="10"/>
      <c r="I3392" s="10"/>
      <c r="J3392" s="10"/>
      <c r="K3392" s="11"/>
      <c r="L3392" s="11"/>
      <c r="M3392" s="12"/>
      <c r="N3392" s="12"/>
      <c r="O3392" s="12"/>
      <c r="P3392" s="12"/>
      <c r="Q3392" s="12"/>
      <c r="R3392" s="12"/>
      <c r="S3392" s="12"/>
      <c r="T3392" s="12"/>
      <c r="U3392" s="12"/>
      <c r="V3392" s="12"/>
      <c r="W3392" s="12"/>
      <c r="X3392" s="12"/>
      <c r="Y3392" s="12"/>
      <c r="Z3392" s="12"/>
      <c r="AA3392" s="12"/>
      <c r="AB3392" s="12"/>
      <c r="AC3392" s="12"/>
      <c r="AD3392" s="12"/>
      <c r="AE3392" s="12"/>
      <c r="AF3392" s="12"/>
      <c r="AG3392" s="12"/>
      <c r="AH3392" s="12"/>
      <c r="AI3392" s="12"/>
      <c r="AJ3392" s="12"/>
      <c r="AK3392" s="12"/>
      <c r="AL3392" s="12"/>
      <c r="AM3392" s="12"/>
      <c r="AN3392" s="12"/>
      <c r="AO3392" s="12"/>
      <c r="AP3392" s="12"/>
      <c r="AQ3392" s="12"/>
      <c r="AR3392" s="12"/>
      <c r="AS3392" s="12"/>
      <c r="AT3392" s="12"/>
      <c r="AU3392" s="12"/>
      <c r="AV3392" s="12"/>
      <c r="AW3392" s="12"/>
      <c r="AX3392" s="12"/>
      <c r="AY3392" s="12"/>
      <c r="AZ3392" s="12"/>
      <c r="BA3392" s="12"/>
      <c r="BB3392" s="12"/>
      <c r="BC3392" s="12"/>
      <c r="BD3392" s="12"/>
      <c r="BE3392" s="12"/>
      <c r="BF3392" s="12"/>
      <c r="BG3392" s="12"/>
      <c r="BH3392" s="12"/>
      <c r="BI3392" s="12"/>
      <c r="BJ3392" s="13"/>
      <c r="BK3392" s="13"/>
      <c r="BL3392" s="13"/>
      <c r="BM3392" s="13"/>
      <c r="BN3392" s="13"/>
    </row>
    <row r="3393" spans="4:66" s="14" customFormat="1" x14ac:dyDescent="0.25">
      <c r="D3393" s="24"/>
      <c r="K3393" s="16"/>
      <c r="L3393" s="16"/>
      <c r="M3393" s="17"/>
      <c r="N3393" s="17"/>
      <c r="O3393" s="17"/>
      <c r="P3393" s="17"/>
      <c r="Q3393" s="17"/>
      <c r="R3393" s="17"/>
      <c r="S3393" s="17"/>
      <c r="T3393" s="17"/>
      <c r="U3393" s="17"/>
      <c r="V3393" s="17"/>
      <c r="W3393" s="17"/>
      <c r="X3393" s="17"/>
      <c r="Y3393" s="17"/>
      <c r="Z3393" s="17"/>
      <c r="AA3393" s="17"/>
      <c r="AB3393" s="17"/>
      <c r="AC3393" s="17"/>
      <c r="AD3393" s="17"/>
      <c r="AE3393" s="17"/>
      <c r="AF3393" s="17"/>
      <c r="AG3393" s="17"/>
      <c r="AH3393" s="17"/>
      <c r="AI3393" s="17"/>
      <c r="AJ3393" s="17"/>
      <c r="AK3393" s="17"/>
      <c r="AL3393" s="17"/>
      <c r="AM3393" s="17"/>
      <c r="AN3393" s="17"/>
      <c r="AO3393" s="17"/>
      <c r="AP3393" s="17"/>
      <c r="AQ3393" s="17"/>
      <c r="AR3393" s="17"/>
      <c r="AS3393" s="17"/>
      <c r="AT3393" s="17"/>
      <c r="AU3393" s="17"/>
      <c r="AV3393" s="17"/>
      <c r="AW3393" s="17"/>
      <c r="AX3393" s="17"/>
      <c r="AY3393" s="17"/>
      <c r="AZ3393" s="17"/>
      <c r="BA3393" s="17"/>
      <c r="BB3393" s="17"/>
      <c r="BC3393" s="17"/>
      <c r="BD3393" s="17"/>
      <c r="BE3393" s="17"/>
      <c r="BF3393" s="17"/>
      <c r="BG3393" s="17"/>
      <c r="BH3393" s="17"/>
      <c r="BI3393" s="17"/>
      <c r="BJ3393" s="18"/>
      <c r="BK3393" s="18"/>
      <c r="BL3393" s="18"/>
      <c r="BM3393" s="18"/>
      <c r="BN3393" s="18"/>
    </row>
    <row r="3394" spans="4:66" x14ac:dyDescent="0.25">
      <c r="E3394" s="10"/>
      <c r="F3394" s="10"/>
      <c r="G3394" s="10"/>
      <c r="H3394" s="10"/>
      <c r="I3394" s="10"/>
      <c r="J3394" s="10"/>
      <c r="K3394" s="11"/>
      <c r="L3394" s="11"/>
      <c r="M3394" s="12"/>
      <c r="N3394" s="12"/>
      <c r="O3394" s="12"/>
      <c r="P3394" s="12"/>
      <c r="Q3394" s="12"/>
      <c r="R3394" s="12"/>
      <c r="S3394" s="12"/>
      <c r="T3394" s="12"/>
      <c r="U3394" s="12"/>
      <c r="V3394" s="12"/>
      <c r="W3394" s="12"/>
      <c r="X3394" s="12"/>
      <c r="Y3394" s="12"/>
      <c r="Z3394" s="12"/>
      <c r="AA3394" s="12"/>
      <c r="AB3394" s="12"/>
      <c r="AC3394" s="12"/>
      <c r="AD3394" s="12"/>
      <c r="AE3394" s="12"/>
      <c r="AF3394" s="12"/>
      <c r="AG3394" s="12"/>
      <c r="AH3394" s="12"/>
      <c r="AI3394" s="12"/>
      <c r="AJ3394" s="12"/>
      <c r="AK3394" s="12"/>
      <c r="AL3394" s="12"/>
      <c r="AM3394" s="12"/>
      <c r="AN3394" s="12"/>
      <c r="AO3394" s="12"/>
      <c r="AP3394" s="12"/>
      <c r="AQ3394" s="12"/>
      <c r="AR3394" s="12"/>
      <c r="AS3394" s="12"/>
      <c r="AT3394" s="12"/>
      <c r="AU3394" s="12"/>
      <c r="AV3394" s="12"/>
      <c r="AW3394" s="12"/>
      <c r="AX3394" s="12"/>
      <c r="AY3394" s="12"/>
      <c r="AZ3394" s="12"/>
      <c r="BA3394" s="12"/>
      <c r="BB3394" s="12"/>
      <c r="BC3394" s="12"/>
      <c r="BD3394" s="12"/>
      <c r="BE3394" s="12"/>
      <c r="BF3394" s="12"/>
      <c r="BG3394" s="12"/>
      <c r="BH3394" s="12"/>
      <c r="BI3394" s="12"/>
      <c r="BJ3394" s="13"/>
      <c r="BK3394" s="13"/>
      <c r="BL3394" s="13"/>
      <c r="BM3394" s="13"/>
      <c r="BN3394" s="13"/>
    </row>
    <row r="3395" spans="4:66" x14ac:dyDescent="0.25">
      <c r="E3395" s="10"/>
      <c r="F3395" s="10"/>
      <c r="G3395" s="10"/>
      <c r="H3395" s="10"/>
      <c r="I3395" s="10"/>
      <c r="J3395" s="10"/>
      <c r="K3395" s="11"/>
      <c r="L3395" s="11"/>
      <c r="M3395" s="12"/>
      <c r="N3395" s="12"/>
      <c r="O3395" s="12"/>
      <c r="P3395" s="12"/>
      <c r="Q3395" s="12"/>
      <c r="R3395" s="12"/>
      <c r="S3395" s="12"/>
      <c r="T3395" s="12"/>
      <c r="U3395" s="12"/>
      <c r="V3395" s="12"/>
      <c r="W3395" s="12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2"/>
      <c r="AS3395" s="12"/>
      <c r="AT3395" s="12"/>
      <c r="AU3395" s="12"/>
      <c r="AV3395" s="12"/>
      <c r="AW3395" s="12"/>
      <c r="AX3395" s="12"/>
      <c r="AY3395" s="12"/>
      <c r="AZ3395" s="12"/>
      <c r="BA3395" s="12"/>
      <c r="BB3395" s="12"/>
      <c r="BC3395" s="12"/>
      <c r="BD3395" s="12"/>
      <c r="BE3395" s="12"/>
      <c r="BF3395" s="12"/>
      <c r="BG3395" s="12"/>
      <c r="BH3395" s="12"/>
      <c r="BI3395" s="12"/>
      <c r="BJ3395" s="13"/>
      <c r="BK3395" s="13"/>
      <c r="BL3395" s="13"/>
      <c r="BM3395" s="13"/>
      <c r="BN3395" s="13"/>
    </row>
    <row r="3396" spans="4:66" x14ac:dyDescent="0.25">
      <c r="E3396" s="10"/>
      <c r="F3396" s="10"/>
      <c r="G3396" s="10"/>
      <c r="H3396" s="10"/>
      <c r="I3396" s="10"/>
      <c r="J3396" s="10"/>
      <c r="K3396" s="11"/>
      <c r="L3396" s="11"/>
      <c r="M3396" s="12"/>
      <c r="N3396" s="12"/>
      <c r="O3396" s="12"/>
      <c r="P3396" s="12"/>
      <c r="Q3396" s="12"/>
      <c r="R3396" s="12"/>
      <c r="S3396" s="12"/>
      <c r="T3396" s="12"/>
      <c r="U3396" s="12"/>
      <c r="V3396" s="12"/>
      <c r="W3396" s="12"/>
      <c r="X3396" s="12"/>
      <c r="Y3396" s="12"/>
      <c r="Z3396" s="12"/>
      <c r="AA3396" s="12"/>
      <c r="AB3396" s="12"/>
      <c r="AC3396" s="12"/>
      <c r="AD3396" s="12"/>
      <c r="AE3396" s="12"/>
      <c r="AF3396" s="12"/>
      <c r="AG3396" s="12"/>
      <c r="AH3396" s="12"/>
      <c r="AI3396" s="12"/>
      <c r="AJ3396" s="12"/>
      <c r="AK3396" s="12"/>
      <c r="AL3396" s="12"/>
      <c r="AM3396" s="12"/>
      <c r="AN3396" s="12"/>
      <c r="AO3396" s="12"/>
      <c r="AP3396" s="12"/>
      <c r="AQ3396" s="12"/>
      <c r="AR3396" s="12"/>
      <c r="AS3396" s="12"/>
      <c r="AT3396" s="12"/>
      <c r="AU3396" s="12"/>
      <c r="AV3396" s="12"/>
      <c r="AW3396" s="12"/>
      <c r="AX3396" s="12"/>
      <c r="AY3396" s="12"/>
      <c r="AZ3396" s="12"/>
      <c r="BA3396" s="12"/>
      <c r="BB3396" s="12"/>
      <c r="BC3396" s="12"/>
      <c r="BD3396" s="12"/>
      <c r="BE3396" s="12"/>
      <c r="BF3396" s="12"/>
      <c r="BG3396" s="12"/>
      <c r="BH3396" s="12"/>
      <c r="BI3396" s="12"/>
      <c r="BJ3396" s="13"/>
      <c r="BK3396" s="13"/>
      <c r="BL3396" s="13"/>
      <c r="BM3396" s="13"/>
      <c r="BN3396" s="13"/>
    </row>
    <row r="3397" spans="4:66" x14ac:dyDescent="0.25">
      <c r="E3397" s="10"/>
      <c r="F3397" s="10"/>
      <c r="G3397" s="10"/>
      <c r="H3397" s="10"/>
      <c r="I3397" s="10"/>
      <c r="J3397" s="10"/>
      <c r="K3397" s="11"/>
      <c r="L3397" s="11"/>
      <c r="M3397" s="12"/>
      <c r="N3397" s="12"/>
      <c r="O3397" s="12"/>
      <c r="P3397" s="12"/>
      <c r="Q3397" s="12"/>
      <c r="R3397" s="12"/>
      <c r="S3397" s="12"/>
      <c r="T3397" s="12"/>
      <c r="U3397" s="12"/>
      <c r="V3397" s="12"/>
      <c r="W3397" s="12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2"/>
      <c r="AS3397" s="12"/>
      <c r="AT3397" s="12"/>
      <c r="AU3397" s="12"/>
      <c r="AV3397" s="12"/>
      <c r="AW3397" s="12"/>
      <c r="AX3397" s="12"/>
      <c r="AY3397" s="12"/>
      <c r="AZ3397" s="12"/>
      <c r="BA3397" s="12"/>
      <c r="BB3397" s="12"/>
      <c r="BC3397" s="12"/>
      <c r="BD3397" s="12"/>
      <c r="BE3397" s="12"/>
      <c r="BF3397" s="12"/>
      <c r="BG3397" s="12"/>
      <c r="BH3397" s="12"/>
      <c r="BI3397" s="12"/>
      <c r="BJ3397" s="13"/>
      <c r="BK3397" s="13"/>
      <c r="BL3397" s="13"/>
      <c r="BM3397" s="13"/>
      <c r="BN3397" s="13"/>
    </row>
    <row r="3398" spans="4:66" x14ac:dyDescent="0.25">
      <c r="E3398" s="10"/>
      <c r="F3398" s="10"/>
      <c r="G3398" s="10"/>
      <c r="H3398" s="10"/>
      <c r="I3398" s="10"/>
      <c r="J3398" s="10"/>
      <c r="K3398" s="11"/>
      <c r="L3398" s="11"/>
      <c r="M3398" s="12"/>
      <c r="N3398" s="12"/>
      <c r="O3398" s="12"/>
      <c r="P3398" s="12"/>
      <c r="Q3398" s="12"/>
      <c r="R3398" s="12"/>
      <c r="S3398" s="12"/>
      <c r="T3398" s="12"/>
      <c r="U3398" s="12"/>
      <c r="V3398" s="12"/>
      <c r="W3398" s="12"/>
      <c r="X3398" s="12"/>
      <c r="Y3398" s="12"/>
      <c r="Z3398" s="12"/>
      <c r="AA3398" s="12"/>
      <c r="AB3398" s="12"/>
      <c r="AC3398" s="12"/>
      <c r="AD3398" s="12"/>
      <c r="AE3398" s="12"/>
      <c r="AF3398" s="12"/>
      <c r="AG3398" s="12"/>
      <c r="AH3398" s="12"/>
      <c r="AI3398" s="12"/>
      <c r="AJ3398" s="12"/>
      <c r="AK3398" s="12"/>
      <c r="AL3398" s="12"/>
      <c r="AM3398" s="12"/>
      <c r="AN3398" s="12"/>
      <c r="AO3398" s="12"/>
      <c r="AP3398" s="12"/>
      <c r="AQ3398" s="12"/>
      <c r="AR3398" s="12"/>
      <c r="AS3398" s="12"/>
      <c r="AT3398" s="12"/>
      <c r="AU3398" s="12"/>
      <c r="AV3398" s="12"/>
      <c r="AW3398" s="12"/>
      <c r="AX3398" s="12"/>
      <c r="AY3398" s="12"/>
      <c r="AZ3398" s="12"/>
      <c r="BA3398" s="12"/>
      <c r="BB3398" s="12"/>
      <c r="BC3398" s="12"/>
      <c r="BD3398" s="12"/>
      <c r="BE3398" s="12"/>
      <c r="BF3398" s="12"/>
      <c r="BG3398" s="12"/>
      <c r="BH3398" s="12"/>
      <c r="BI3398" s="12"/>
      <c r="BJ3398" s="13"/>
      <c r="BK3398" s="13"/>
      <c r="BL3398" s="13"/>
      <c r="BM3398" s="13"/>
      <c r="BN3398" s="13"/>
    </row>
    <row r="3399" spans="4:66" x14ac:dyDescent="0.25">
      <c r="E3399" s="10"/>
      <c r="F3399" s="10"/>
      <c r="G3399" s="10"/>
      <c r="H3399" s="10"/>
      <c r="I3399" s="10"/>
      <c r="J3399" s="10"/>
      <c r="K3399" s="11"/>
      <c r="L3399" s="11"/>
      <c r="M3399" s="12"/>
      <c r="N3399" s="12"/>
      <c r="O3399" s="12"/>
      <c r="P3399" s="12"/>
      <c r="Q3399" s="12"/>
      <c r="R3399" s="12"/>
      <c r="S3399" s="12"/>
      <c r="T3399" s="12"/>
      <c r="U3399" s="12"/>
      <c r="V3399" s="12"/>
      <c r="W3399" s="12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2"/>
      <c r="AS3399" s="12"/>
      <c r="AT3399" s="12"/>
      <c r="AU3399" s="12"/>
      <c r="AV3399" s="12"/>
      <c r="AW3399" s="12"/>
      <c r="AX3399" s="12"/>
      <c r="AY3399" s="12"/>
      <c r="AZ3399" s="12"/>
      <c r="BA3399" s="12"/>
      <c r="BB3399" s="12"/>
      <c r="BC3399" s="12"/>
      <c r="BD3399" s="12"/>
      <c r="BE3399" s="12"/>
      <c r="BF3399" s="12"/>
      <c r="BG3399" s="12"/>
      <c r="BH3399" s="12"/>
      <c r="BI3399" s="12"/>
      <c r="BJ3399" s="13"/>
      <c r="BK3399" s="13"/>
      <c r="BL3399" s="13"/>
      <c r="BM3399" s="13"/>
      <c r="BN3399" s="13"/>
    </row>
    <row r="3400" spans="4:66" x14ac:dyDescent="0.25">
      <c r="E3400" s="10"/>
      <c r="F3400" s="10"/>
      <c r="G3400" s="10"/>
      <c r="H3400" s="10"/>
      <c r="I3400" s="10"/>
      <c r="J3400" s="10"/>
      <c r="K3400" s="11"/>
      <c r="L3400" s="11"/>
      <c r="M3400" s="12"/>
      <c r="N3400" s="12"/>
      <c r="O3400" s="12"/>
      <c r="P3400" s="12"/>
      <c r="Q3400" s="12"/>
      <c r="R3400" s="12"/>
      <c r="S3400" s="12"/>
      <c r="T3400" s="12"/>
      <c r="U3400" s="12"/>
      <c r="V3400" s="12"/>
      <c r="W3400" s="12"/>
      <c r="X3400" s="12"/>
      <c r="Y3400" s="12"/>
      <c r="Z3400" s="12"/>
      <c r="AA3400" s="12"/>
      <c r="AB3400" s="12"/>
      <c r="AC3400" s="12"/>
      <c r="AD3400" s="12"/>
      <c r="AE3400" s="12"/>
      <c r="AF3400" s="12"/>
      <c r="AG3400" s="12"/>
      <c r="AH3400" s="12"/>
      <c r="AI3400" s="12"/>
      <c r="AJ3400" s="12"/>
      <c r="AK3400" s="12"/>
      <c r="AL3400" s="12"/>
      <c r="AM3400" s="12"/>
      <c r="AN3400" s="12"/>
      <c r="AO3400" s="12"/>
      <c r="AP3400" s="12"/>
      <c r="AQ3400" s="12"/>
      <c r="AR3400" s="12"/>
      <c r="AS3400" s="12"/>
      <c r="AT3400" s="12"/>
      <c r="AU3400" s="12"/>
      <c r="AV3400" s="12"/>
      <c r="AW3400" s="12"/>
      <c r="AX3400" s="12"/>
      <c r="AY3400" s="12"/>
      <c r="AZ3400" s="12"/>
      <c r="BA3400" s="12"/>
      <c r="BB3400" s="12"/>
      <c r="BC3400" s="12"/>
      <c r="BD3400" s="12"/>
      <c r="BE3400" s="12"/>
      <c r="BF3400" s="12"/>
      <c r="BG3400" s="12"/>
      <c r="BH3400" s="12"/>
      <c r="BI3400" s="12"/>
      <c r="BJ3400" s="13"/>
      <c r="BK3400" s="13"/>
      <c r="BL3400" s="13"/>
      <c r="BM3400" s="13"/>
      <c r="BN3400" s="13"/>
    </row>
    <row r="3401" spans="4:66" x14ac:dyDescent="0.25">
      <c r="E3401" s="10"/>
      <c r="F3401" s="10"/>
      <c r="G3401" s="10"/>
      <c r="H3401" s="10"/>
      <c r="I3401" s="10"/>
      <c r="J3401" s="10"/>
      <c r="K3401" s="11"/>
      <c r="L3401" s="11"/>
      <c r="M3401" s="12"/>
      <c r="N3401" s="12"/>
      <c r="O3401" s="12"/>
      <c r="P3401" s="12"/>
      <c r="Q3401" s="12"/>
      <c r="R3401" s="12"/>
      <c r="S3401" s="12"/>
      <c r="T3401" s="12"/>
      <c r="U3401" s="12"/>
      <c r="V3401" s="12"/>
      <c r="W3401" s="12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2"/>
      <c r="AS3401" s="12"/>
      <c r="AT3401" s="12"/>
      <c r="AU3401" s="12"/>
      <c r="AV3401" s="12"/>
      <c r="AW3401" s="12"/>
      <c r="AX3401" s="12"/>
      <c r="AY3401" s="12"/>
      <c r="AZ3401" s="12"/>
      <c r="BA3401" s="12"/>
      <c r="BB3401" s="12"/>
      <c r="BC3401" s="12"/>
      <c r="BD3401" s="12"/>
      <c r="BE3401" s="12"/>
      <c r="BF3401" s="12"/>
      <c r="BG3401" s="12"/>
      <c r="BH3401" s="12"/>
      <c r="BI3401" s="12"/>
      <c r="BJ3401" s="13"/>
      <c r="BK3401" s="13"/>
      <c r="BL3401" s="13"/>
      <c r="BM3401" s="13"/>
      <c r="BN3401" s="13"/>
    </row>
    <row r="3402" spans="4:66" x14ac:dyDescent="0.25">
      <c r="E3402" s="10"/>
      <c r="F3402" s="10"/>
      <c r="G3402" s="10"/>
      <c r="H3402" s="10"/>
      <c r="I3402" s="10"/>
      <c r="J3402" s="10"/>
      <c r="K3402" s="11"/>
      <c r="L3402" s="11"/>
      <c r="M3402" s="12"/>
      <c r="N3402" s="12"/>
      <c r="O3402" s="12"/>
      <c r="P3402" s="12"/>
      <c r="Q3402" s="12"/>
      <c r="R3402" s="12"/>
      <c r="S3402" s="12"/>
      <c r="T3402" s="12"/>
      <c r="U3402" s="12"/>
      <c r="V3402" s="12"/>
      <c r="W3402" s="12"/>
      <c r="X3402" s="12"/>
      <c r="Y3402" s="12"/>
      <c r="Z3402" s="12"/>
      <c r="AA3402" s="12"/>
      <c r="AB3402" s="12"/>
      <c r="AC3402" s="12"/>
      <c r="AD3402" s="12"/>
      <c r="AE3402" s="12"/>
      <c r="AF3402" s="12"/>
      <c r="AG3402" s="12"/>
      <c r="AH3402" s="12"/>
      <c r="AI3402" s="12"/>
      <c r="AJ3402" s="12"/>
      <c r="AK3402" s="12"/>
      <c r="AL3402" s="12"/>
      <c r="AM3402" s="12"/>
      <c r="AN3402" s="12"/>
      <c r="AO3402" s="12"/>
      <c r="AP3402" s="12"/>
      <c r="AQ3402" s="12"/>
      <c r="AR3402" s="12"/>
      <c r="AS3402" s="12"/>
      <c r="AT3402" s="12"/>
      <c r="AU3402" s="12"/>
      <c r="AV3402" s="12"/>
      <c r="AW3402" s="12"/>
      <c r="AX3402" s="12"/>
      <c r="AY3402" s="12"/>
      <c r="AZ3402" s="12"/>
      <c r="BA3402" s="12"/>
      <c r="BB3402" s="12"/>
      <c r="BC3402" s="12"/>
      <c r="BD3402" s="12"/>
      <c r="BE3402" s="12"/>
      <c r="BF3402" s="12"/>
      <c r="BG3402" s="12"/>
      <c r="BH3402" s="12"/>
      <c r="BI3402" s="12"/>
      <c r="BJ3402" s="13"/>
      <c r="BK3402" s="13"/>
      <c r="BL3402" s="13"/>
      <c r="BM3402" s="13"/>
      <c r="BN3402" s="13"/>
    </row>
    <row r="3403" spans="4:66" x14ac:dyDescent="0.25">
      <c r="E3403" s="10"/>
      <c r="F3403" s="10"/>
      <c r="G3403" s="10"/>
      <c r="H3403" s="10"/>
      <c r="I3403" s="10"/>
      <c r="J3403" s="10"/>
      <c r="K3403" s="11"/>
      <c r="L3403" s="11"/>
      <c r="M3403" s="12"/>
      <c r="N3403" s="12"/>
      <c r="O3403" s="12"/>
      <c r="P3403" s="12"/>
      <c r="Q3403" s="12"/>
      <c r="R3403" s="12"/>
      <c r="S3403" s="12"/>
      <c r="T3403" s="12"/>
      <c r="U3403" s="12"/>
      <c r="V3403" s="12"/>
      <c r="W3403" s="12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2"/>
      <c r="AS3403" s="12"/>
      <c r="AT3403" s="12"/>
      <c r="AU3403" s="12"/>
      <c r="AV3403" s="12"/>
      <c r="AW3403" s="12"/>
      <c r="AX3403" s="12"/>
      <c r="AY3403" s="12"/>
      <c r="AZ3403" s="12"/>
      <c r="BA3403" s="12"/>
      <c r="BB3403" s="12"/>
      <c r="BC3403" s="12"/>
      <c r="BD3403" s="12"/>
      <c r="BE3403" s="12"/>
      <c r="BF3403" s="12"/>
      <c r="BG3403" s="12"/>
      <c r="BH3403" s="12"/>
      <c r="BI3403" s="12"/>
      <c r="BJ3403" s="13"/>
      <c r="BK3403" s="13"/>
      <c r="BL3403" s="13"/>
      <c r="BM3403" s="13"/>
      <c r="BN3403" s="13"/>
    </row>
    <row r="3404" spans="4:66" x14ac:dyDescent="0.25">
      <c r="E3404" s="10"/>
      <c r="F3404" s="10"/>
      <c r="G3404" s="10"/>
      <c r="H3404" s="10"/>
      <c r="I3404" s="10"/>
      <c r="J3404" s="10"/>
      <c r="K3404" s="11"/>
      <c r="L3404" s="11"/>
      <c r="M3404" s="12"/>
      <c r="N3404" s="12"/>
      <c r="O3404" s="12"/>
      <c r="P3404" s="12"/>
      <c r="Q3404" s="12"/>
      <c r="R3404" s="12"/>
      <c r="S3404" s="12"/>
      <c r="T3404" s="12"/>
      <c r="U3404" s="12"/>
      <c r="V3404" s="12"/>
      <c r="W3404" s="12"/>
      <c r="X3404" s="12"/>
      <c r="Y3404" s="12"/>
      <c r="Z3404" s="12"/>
      <c r="AA3404" s="12"/>
      <c r="AB3404" s="12"/>
      <c r="AC3404" s="12"/>
      <c r="AD3404" s="12"/>
      <c r="AE3404" s="12"/>
      <c r="AF3404" s="12"/>
      <c r="AG3404" s="12"/>
      <c r="AH3404" s="12"/>
      <c r="AI3404" s="12"/>
      <c r="AJ3404" s="12"/>
      <c r="AK3404" s="12"/>
      <c r="AL3404" s="12"/>
      <c r="AM3404" s="12"/>
      <c r="AN3404" s="12"/>
      <c r="AO3404" s="12"/>
      <c r="AP3404" s="12"/>
      <c r="AQ3404" s="12"/>
      <c r="AR3404" s="12"/>
      <c r="AS3404" s="12"/>
      <c r="AT3404" s="12"/>
      <c r="AU3404" s="12"/>
      <c r="AV3404" s="12"/>
      <c r="AW3404" s="12"/>
      <c r="AX3404" s="12"/>
      <c r="AY3404" s="12"/>
      <c r="AZ3404" s="12"/>
      <c r="BA3404" s="12"/>
      <c r="BB3404" s="12"/>
      <c r="BC3404" s="12"/>
      <c r="BD3404" s="12"/>
      <c r="BE3404" s="12"/>
      <c r="BF3404" s="12"/>
      <c r="BG3404" s="12"/>
      <c r="BH3404" s="12"/>
      <c r="BI3404" s="12"/>
      <c r="BJ3404" s="13"/>
      <c r="BK3404" s="13"/>
      <c r="BL3404" s="13"/>
      <c r="BM3404" s="13"/>
      <c r="BN3404" s="13"/>
    </row>
    <row r="3405" spans="4:66" x14ac:dyDescent="0.25">
      <c r="E3405" s="10"/>
      <c r="F3405" s="10"/>
      <c r="G3405" s="10"/>
      <c r="H3405" s="10"/>
      <c r="I3405" s="10"/>
      <c r="J3405" s="10"/>
      <c r="K3405" s="11"/>
      <c r="L3405" s="11"/>
      <c r="M3405" s="12"/>
      <c r="N3405" s="12"/>
      <c r="O3405" s="12"/>
      <c r="P3405" s="12"/>
      <c r="Q3405" s="12"/>
      <c r="R3405" s="12"/>
      <c r="S3405" s="12"/>
      <c r="T3405" s="12"/>
      <c r="U3405" s="12"/>
      <c r="V3405" s="12"/>
      <c r="W3405" s="12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2"/>
      <c r="AS3405" s="12"/>
      <c r="AT3405" s="12"/>
      <c r="AU3405" s="12"/>
      <c r="AV3405" s="12"/>
      <c r="AW3405" s="12"/>
      <c r="AX3405" s="12"/>
      <c r="AY3405" s="12"/>
      <c r="AZ3405" s="12"/>
      <c r="BA3405" s="12"/>
      <c r="BB3405" s="12"/>
      <c r="BC3405" s="12"/>
      <c r="BD3405" s="12"/>
      <c r="BE3405" s="12"/>
      <c r="BF3405" s="12"/>
      <c r="BG3405" s="12"/>
      <c r="BH3405" s="12"/>
      <c r="BI3405" s="12"/>
      <c r="BJ3405" s="13"/>
      <c r="BK3405" s="13"/>
      <c r="BL3405" s="13"/>
      <c r="BM3405" s="13"/>
      <c r="BN3405" s="13"/>
    </row>
    <row r="3406" spans="4:66" x14ac:dyDescent="0.25">
      <c r="E3406" s="10"/>
      <c r="F3406" s="10"/>
      <c r="G3406" s="10"/>
      <c r="H3406" s="10"/>
      <c r="I3406" s="10"/>
      <c r="J3406" s="10"/>
      <c r="K3406" s="11"/>
      <c r="L3406" s="11"/>
      <c r="M3406" s="12"/>
      <c r="N3406" s="12"/>
      <c r="O3406" s="12"/>
      <c r="P3406" s="12"/>
      <c r="Q3406" s="12"/>
      <c r="R3406" s="12"/>
      <c r="S3406" s="12"/>
      <c r="T3406" s="12"/>
      <c r="U3406" s="12"/>
      <c r="V3406" s="12"/>
      <c r="W3406" s="12"/>
      <c r="X3406" s="12"/>
      <c r="Y3406" s="12"/>
      <c r="Z3406" s="12"/>
      <c r="AA3406" s="12"/>
      <c r="AB3406" s="12"/>
      <c r="AC3406" s="12"/>
      <c r="AD3406" s="12"/>
      <c r="AE3406" s="12"/>
      <c r="AF3406" s="12"/>
      <c r="AG3406" s="12"/>
      <c r="AH3406" s="12"/>
      <c r="AI3406" s="12"/>
      <c r="AJ3406" s="12"/>
      <c r="AK3406" s="12"/>
      <c r="AL3406" s="12"/>
      <c r="AM3406" s="12"/>
      <c r="AN3406" s="12"/>
      <c r="AO3406" s="12"/>
      <c r="AP3406" s="12"/>
      <c r="AQ3406" s="12"/>
      <c r="AR3406" s="12"/>
      <c r="AS3406" s="12"/>
      <c r="AT3406" s="12"/>
      <c r="AU3406" s="12"/>
      <c r="AV3406" s="12"/>
      <c r="AW3406" s="12"/>
      <c r="AX3406" s="12"/>
      <c r="AY3406" s="12"/>
      <c r="AZ3406" s="12"/>
      <c r="BA3406" s="12"/>
      <c r="BB3406" s="12"/>
      <c r="BC3406" s="12"/>
      <c r="BD3406" s="12"/>
      <c r="BE3406" s="12"/>
      <c r="BF3406" s="12"/>
      <c r="BG3406" s="12"/>
      <c r="BH3406" s="12"/>
      <c r="BI3406" s="12"/>
      <c r="BJ3406" s="13"/>
      <c r="BK3406" s="13"/>
      <c r="BL3406" s="13"/>
      <c r="BM3406" s="13"/>
      <c r="BN3406" s="13"/>
    </row>
    <row r="3407" spans="4:66" x14ac:dyDescent="0.25">
      <c r="E3407" s="10"/>
      <c r="F3407" s="10"/>
      <c r="G3407" s="10"/>
      <c r="H3407" s="10"/>
      <c r="I3407" s="10"/>
      <c r="J3407" s="10"/>
      <c r="K3407" s="11"/>
      <c r="L3407" s="11"/>
      <c r="M3407" s="12"/>
      <c r="N3407" s="12"/>
      <c r="O3407" s="12"/>
      <c r="P3407" s="12"/>
      <c r="Q3407" s="12"/>
      <c r="R3407" s="12"/>
      <c r="S3407" s="12"/>
      <c r="T3407" s="12"/>
      <c r="U3407" s="12"/>
      <c r="V3407" s="12"/>
      <c r="W3407" s="12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2"/>
      <c r="AS3407" s="12"/>
      <c r="AT3407" s="12"/>
      <c r="AU3407" s="12"/>
      <c r="AV3407" s="12"/>
      <c r="AW3407" s="12"/>
      <c r="AX3407" s="12"/>
      <c r="AY3407" s="12"/>
      <c r="AZ3407" s="12"/>
      <c r="BA3407" s="12"/>
      <c r="BB3407" s="12"/>
      <c r="BC3407" s="12"/>
      <c r="BD3407" s="12"/>
      <c r="BE3407" s="12"/>
      <c r="BF3407" s="12"/>
      <c r="BG3407" s="12"/>
      <c r="BH3407" s="12"/>
      <c r="BI3407" s="12"/>
      <c r="BJ3407" s="13"/>
      <c r="BK3407" s="13"/>
      <c r="BL3407" s="13"/>
      <c r="BM3407" s="13"/>
      <c r="BN3407" s="13"/>
    </row>
    <row r="3408" spans="4:66" x14ac:dyDescent="0.25">
      <c r="E3408" s="10"/>
      <c r="F3408" s="10"/>
      <c r="G3408" s="10"/>
      <c r="H3408" s="10"/>
      <c r="I3408" s="10"/>
      <c r="J3408" s="10"/>
      <c r="K3408" s="11"/>
      <c r="L3408" s="11"/>
      <c r="M3408" s="12"/>
      <c r="N3408" s="12"/>
      <c r="O3408" s="12"/>
      <c r="P3408" s="12"/>
      <c r="Q3408" s="12"/>
      <c r="R3408" s="12"/>
      <c r="S3408" s="12"/>
      <c r="T3408" s="12"/>
      <c r="U3408" s="12"/>
      <c r="V3408" s="12"/>
      <c r="W3408" s="12"/>
      <c r="X3408" s="12"/>
      <c r="Y3408" s="12"/>
      <c r="Z3408" s="12"/>
      <c r="AA3408" s="12"/>
      <c r="AB3408" s="12"/>
      <c r="AC3408" s="12"/>
      <c r="AD3408" s="12"/>
      <c r="AE3408" s="12"/>
      <c r="AF3408" s="12"/>
      <c r="AG3408" s="12"/>
      <c r="AH3408" s="12"/>
      <c r="AI3408" s="12"/>
      <c r="AJ3408" s="12"/>
      <c r="AK3408" s="12"/>
      <c r="AL3408" s="12"/>
      <c r="AM3408" s="12"/>
      <c r="AN3408" s="12"/>
      <c r="AO3408" s="12"/>
      <c r="AP3408" s="12"/>
      <c r="AQ3408" s="12"/>
      <c r="AR3408" s="12"/>
      <c r="AS3408" s="12"/>
      <c r="AT3408" s="12"/>
      <c r="AU3408" s="12"/>
      <c r="AV3408" s="12"/>
      <c r="AW3408" s="12"/>
      <c r="AX3408" s="12"/>
      <c r="AY3408" s="12"/>
      <c r="AZ3408" s="12"/>
      <c r="BA3408" s="12"/>
      <c r="BB3408" s="12"/>
      <c r="BC3408" s="12"/>
      <c r="BD3408" s="12"/>
      <c r="BE3408" s="12"/>
      <c r="BF3408" s="12"/>
      <c r="BG3408" s="12"/>
      <c r="BH3408" s="12"/>
      <c r="BI3408" s="12"/>
      <c r="BJ3408" s="13"/>
      <c r="BK3408" s="13"/>
      <c r="BL3408" s="13"/>
      <c r="BM3408" s="13"/>
      <c r="BN3408" s="13"/>
    </row>
    <row r="3409" spans="5:66" x14ac:dyDescent="0.25">
      <c r="E3409" s="10"/>
      <c r="F3409" s="10"/>
      <c r="G3409" s="10"/>
      <c r="H3409" s="10"/>
      <c r="I3409" s="10"/>
      <c r="J3409" s="10"/>
      <c r="K3409" s="11"/>
      <c r="L3409" s="11"/>
      <c r="M3409" s="12"/>
      <c r="N3409" s="12"/>
      <c r="O3409" s="12"/>
      <c r="P3409" s="12"/>
      <c r="Q3409" s="12"/>
      <c r="R3409" s="12"/>
      <c r="S3409" s="12"/>
      <c r="T3409" s="12"/>
      <c r="U3409" s="12"/>
      <c r="V3409" s="12"/>
      <c r="W3409" s="12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2"/>
      <c r="AS3409" s="12"/>
      <c r="AT3409" s="12"/>
      <c r="AU3409" s="12"/>
      <c r="AV3409" s="12"/>
      <c r="AW3409" s="12"/>
      <c r="AX3409" s="12"/>
      <c r="AY3409" s="12"/>
      <c r="AZ3409" s="12"/>
      <c r="BA3409" s="12"/>
      <c r="BB3409" s="12"/>
      <c r="BC3409" s="12"/>
      <c r="BD3409" s="12"/>
      <c r="BE3409" s="12"/>
      <c r="BF3409" s="12"/>
      <c r="BG3409" s="12"/>
      <c r="BH3409" s="12"/>
      <c r="BI3409" s="12"/>
      <c r="BJ3409" s="13"/>
      <c r="BK3409" s="13"/>
      <c r="BL3409" s="13"/>
      <c r="BM3409" s="13"/>
      <c r="BN3409" s="13"/>
    </row>
    <row r="3410" spans="5:66" x14ac:dyDescent="0.25">
      <c r="E3410" s="10"/>
      <c r="F3410" s="10"/>
      <c r="G3410" s="10"/>
      <c r="H3410" s="10"/>
      <c r="I3410" s="10"/>
      <c r="J3410" s="10"/>
      <c r="K3410" s="11"/>
      <c r="L3410" s="11"/>
      <c r="M3410" s="12"/>
      <c r="N3410" s="12"/>
      <c r="O3410" s="12"/>
      <c r="P3410" s="12"/>
      <c r="Q3410" s="12"/>
      <c r="R3410" s="12"/>
      <c r="S3410" s="12"/>
      <c r="T3410" s="12"/>
      <c r="U3410" s="12"/>
      <c r="V3410" s="12"/>
      <c r="W3410" s="12"/>
      <c r="X3410" s="12"/>
      <c r="Y3410" s="12"/>
      <c r="Z3410" s="12"/>
      <c r="AA3410" s="12"/>
      <c r="AB3410" s="12"/>
      <c r="AC3410" s="12"/>
      <c r="AD3410" s="12"/>
      <c r="AE3410" s="12"/>
      <c r="AF3410" s="12"/>
      <c r="AG3410" s="12"/>
      <c r="AH3410" s="12"/>
      <c r="AI3410" s="12"/>
      <c r="AJ3410" s="12"/>
      <c r="AK3410" s="12"/>
      <c r="AL3410" s="12"/>
      <c r="AM3410" s="12"/>
      <c r="AN3410" s="12"/>
      <c r="AO3410" s="12"/>
      <c r="AP3410" s="12"/>
      <c r="AQ3410" s="12"/>
      <c r="AR3410" s="12"/>
      <c r="AS3410" s="12"/>
      <c r="AT3410" s="12"/>
      <c r="AU3410" s="12"/>
      <c r="AV3410" s="12"/>
      <c r="AW3410" s="12"/>
      <c r="AX3410" s="12"/>
      <c r="AY3410" s="12"/>
      <c r="AZ3410" s="12"/>
      <c r="BA3410" s="12"/>
      <c r="BB3410" s="12"/>
      <c r="BC3410" s="12"/>
      <c r="BD3410" s="12"/>
      <c r="BE3410" s="12"/>
      <c r="BF3410" s="12"/>
      <c r="BG3410" s="12"/>
      <c r="BH3410" s="12"/>
      <c r="BI3410" s="12"/>
      <c r="BJ3410" s="13"/>
      <c r="BK3410" s="13"/>
      <c r="BL3410" s="13"/>
      <c r="BM3410" s="13"/>
      <c r="BN3410" s="13"/>
    </row>
    <row r="3411" spans="5:66" x14ac:dyDescent="0.25">
      <c r="E3411" s="10"/>
      <c r="F3411" s="10"/>
      <c r="G3411" s="10"/>
      <c r="H3411" s="10"/>
      <c r="I3411" s="10"/>
      <c r="J3411" s="10"/>
      <c r="K3411" s="11"/>
      <c r="L3411" s="11"/>
      <c r="M3411" s="12"/>
      <c r="N3411" s="12"/>
      <c r="O3411" s="12"/>
      <c r="P3411" s="12"/>
      <c r="Q3411" s="12"/>
      <c r="R3411" s="12"/>
      <c r="S3411" s="12"/>
      <c r="T3411" s="12"/>
      <c r="U3411" s="12"/>
      <c r="V3411" s="12"/>
      <c r="W3411" s="12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2"/>
      <c r="AS3411" s="12"/>
      <c r="AT3411" s="12"/>
      <c r="AU3411" s="12"/>
      <c r="AV3411" s="12"/>
      <c r="AW3411" s="12"/>
      <c r="AX3411" s="12"/>
      <c r="AY3411" s="12"/>
      <c r="AZ3411" s="12"/>
      <c r="BA3411" s="12"/>
      <c r="BB3411" s="12"/>
      <c r="BC3411" s="12"/>
      <c r="BD3411" s="12"/>
      <c r="BE3411" s="12"/>
      <c r="BF3411" s="12"/>
      <c r="BG3411" s="12"/>
      <c r="BH3411" s="12"/>
      <c r="BI3411" s="12"/>
      <c r="BJ3411" s="13"/>
      <c r="BK3411" s="13"/>
      <c r="BL3411" s="13"/>
      <c r="BM3411" s="13"/>
      <c r="BN3411" s="13"/>
    </row>
    <row r="3412" spans="5:66" x14ac:dyDescent="0.25">
      <c r="E3412" s="10"/>
      <c r="F3412" s="10"/>
      <c r="G3412" s="10"/>
      <c r="H3412" s="10"/>
      <c r="I3412" s="10"/>
      <c r="J3412" s="10"/>
      <c r="K3412" s="11"/>
      <c r="L3412" s="11"/>
      <c r="M3412" s="12"/>
      <c r="N3412" s="12"/>
      <c r="O3412" s="12"/>
      <c r="P3412" s="12"/>
      <c r="Q3412" s="12"/>
      <c r="R3412" s="12"/>
      <c r="S3412" s="12"/>
      <c r="T3412" s="12"/>
      <c r="U3412" s="12"/>
      <c r="V3412" s="12"/>
      <c r="W3412" s="12"/>
      <c r="X3412" s="12"/>
      <c r="Y3412" s="12"/>
      <c r="Z3412" s="12"/>
      <c r="AA3412" s="12"/>
      <c r="AB3412" s="12"/>
      <c r="AC3412" s="12"/>
      <c r="AD3412" s="12"/>
      <c r="AE3412" s="12"/>
      <c r="AF3412" s="12"/>
      <c r="AG3412" s="12"/>
      <c r="AH3412" s="12"/>
      <c r="AI3412" s="12"/>
      <c r="AJ3412" s="12"/>
      <c r="AK3412" s="12"/>
      <c r="AL3412" s="12"/>
      <c r="AM3412" s="12"/>
      <c r="AN3412" s="12"/>
      <c r="AO3412" s="12"/>
      <c r="AP3412" s="12"/>
      <c r="AQ3412" s="12"/>
      <c r="AR3412" s="12"/>
      <c r="AS3412" s="12"/>
      <c r="AT3412" s="12"/>
      <c r="AU3412" s="12"/>
      <c r="AV3412" s="12"/>
      <c r="AW3412" s="12"/>
      <c r="AX3412" s="12"/>
      <c r="AY3412" s="12"/>
      <c r="AZ3412" s="12"/>
      <c r="BA3412" s="12"/>
      <c r="BB3412" s="12"/>
      <c r="BC3412" s="12"/>
      <c r="BD3412" s="12"/>
      <c r="BE3412" s="12"/>
      <c r="BF3412" s="12"/>
      <c r="BG3412" s="12"/>
      <c r="BH3412" s="12"/>
      <c r="BI3412" s="12"/>
      <c r="BJ3412" s="13"/>
      <c r="BK3412" s="13"/>
      <c r="BL3412" s="13"/>
      <c r="BM3412" s="13"/>
      <c r="BN3412" s="13"/>
    </row>
    <row r="3413" spans="5:66" x14ac:dyDescent="0.25">
      <c r="E3413" s="10"/>
      <c r="F3413" s="10"/>
      <c r="G3413" s="10"/>
      <c r="H3413" s="10"/>
      <c r="I3413" s="10"/>
      <c r="J3413" s="10"/>
      <c r="K3413" s="11"/>
      <c r="L3413" s="11"/>
      <c r="M3413" s="12"/>
      <c r="N3413" s="12"/>
      <c r="O3413" s="12"/>
      <c r="P3413" s="12"/>
      <c r="Q3413" s="12"/>
      <c r="R3413" s="12"/>
      <c r="S3413" s="12"/>
      <c r="T3413" s="12"/>
      <c r="U3413" s="12"/>
      <c r="V3413" s="12"/>
      <c r="W3413" s="12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2"/>
      <c r="AS3413" s="12"/>
      <c r="AT3413" s="12"/>
      <c r="AU3413" s="12"/>
      <c r="AV3413" s="12"/>
      <c r="AW3413" s="12"/>
      <c r="AX3413" s="12"/>
      <c r="AY3413" s="12"/>
      <c r="AZ3413" s="12"/>
      <c r="BA3413" s="12"/>
      <c r="BB3413" s="12"/>
      <c r="BC3413" s="12"/>
      <c r="BD3413" s="12"/>
      <c r="BE3413" s="12"/>
      <c r="BF3413" s="12"/>
      <c r="BG3413" s="12"/>
      <c r="BH3413" s="12"/>
      <c r="BI3413" s="12"/>
      <c r="BJ3413" s="13"/>
      <c r="BK3413" s="13"/>
      <c r="BL3413" s="13"/>
      <c r="BM3413" s="13"/>
      <c r="BN3413" s="13"/>
    </row>
    <row r="3414" spans="5:66" x14ac:dyDescent="0.25">
      <c r="E3414" s="10"/>
      <c r="F3414" s="10"/>
      <c r="G3414" s="10"/>
      <c r="H3414" s="10"/>
      <c r="I3414" s="10"/>
      <c r="J3414" s="10"/>
      <c r="K3414" s="11"/>
      <c r="L3414" s="11"/>
      <c r="M3414" s="12"/>
      <c r="N3414" s="12"/>
      <c r="O3414" s="12"/>
      <c r="P3414" s="12"/>
      <c r="Q3414" s="12"/>
      <c r="R3414" s="12"/>
      <c r="S3414" s="12"/>
      <c r="T3414" s="12"/>
      <c r="U3414" s="12"/>
      <c r="V3414" s="12"/>
      <c r="W3414" s="12"/>
      <c r="X3414" s="12"/>
      <c r="Y3414" s="12"/>
      <c r="Z3414" s="12"/>
      <c r="AA3414" s="12"/>
      <c r="AB3414" s="12"/>
      <c r="AC3414" s="12"/>
      <c r="AD3414" s="12"/>
      <c r="AE3414" s="12"/>
      <c r="AF3414" s="12"/>
      <c r="AG3414" s="12"/>
      <c r="AH3414" s="12"/>
      <c r="AI3414" s="12"/>
      <c r="AJ3414" s="12"/>
      <c r="AK3414" s="12"/>
      <c r="AL3414" s="12"/>
      <c r="AM3414" s="12"/>
      <c r="AN3414" s="12"/>
      <c r="AO3414" s="12"/>
      <c r="AP3414" s="12"/>
      <c r="AQ3414" s="12"/>
      <c r="AR3414" s="12"/>
      <c r="AS3414" s="12"/>
      <c r="AT3414" s="12"/>
      <c r="AU3414" s="12"/>
      <c r="AV3414" s="12"/>
      <c r="AW3414" s="12"/>
      <c r="AX3414" s="12"/>
      <c r="AY3414" s="12"/>
      <c r="AZ3414" s="12"/>
      <c r="BA3414" s="12"/>
      <c r="BB3414" s="12"/>
      <c r="BC3414" s="12"/>
      <c r="BD3414" s="12"/>
      <c r="BE3414" s="12"/>
      <c r="BF3414" s="12"/>
      <c r="BG3414" s="12"/>
      <c r="BH3414" s="12"/>
      <c r="BI3414" s="12"/>
      <c r="BJ3414" s="13"/>
      <c r="BK3414" s="13"/>
      <c r="BL3414" s="13"/>
      <c r="BM3414" s="13"/>
      <c r="BN3414" s="13"/>
    </row>
    <row r="3415" spans="5:66" x14ac:dyDescent="0.25">
      <c r="E3415" s="10"/>
      <c r="F3415" s="10"/>
      <c r="G3415" s="10"/>
      <c r="H3415" s="10"/>
      <c r="I3415" s="10"/>
      <c r="J3415" s="10"/>
      <c r="K3415" s="11"/>
      <c r="L3415" s="11"/>
      <c r="M3415" s="12"/>
      <c r="N3415" s="12"/>
      <c r="O3415" s="12"/>
      <c r="P3415" s="12"/>
      <c r="Q3415" s="12"/>
      <c r="R3415" s="12"/>
      <c r="S3415" s="12"/>
      <c r="T3415" s="12"/>
      <c r="U3415" s="12"/>
      <c r="V3415" s="12"/>
      <c r="W3415" s="12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2"/>
      <c r="AS3415" s="12"/>
      <c r="AT3415" s="12"/>
      <c r="AU3415" s="12"/>
      <c r="AV3415" s="12"/>
      <c r="AW3415" s="12"/>
      <c r="AX3415" s="12"/>
      <c r="AY3415" s="12"/>
      <c r="AZ3415" s="12"/>
      <c r="BA3415" s="12"/>
      <c r="BB3415" s="12"/>
      <c r="BC3415" s="12"/>
      <c r="BD3415" s="12"/>
      <c r="BE3415" s="12"/>
      <c r="BF3415" s="12"/>
      <c r="BG3415" s="12"/>
      <c r="BH3415" s="12"/>
      <c r="BI3415" s="12"/>
      <c r="BJ3415" s="13"/>
      <c r="BK3415" s="13"/>
      <c r="BL3415" s="13"/>
      <c r="BM3415" s="13"/>
      <c r="BN3415" s="13"/>
    </row>
    <row r="3416" spans="5:66" x14ac:dyDescent="0.25">
      <c r="E3416" s="10"/>
      <c r="F3416" s="10"/>
      <c r="G3416" s="10"/>
      <c r="H3416" s="10"/>
      <c r="I3416" s="10"/>
      <c r="J3416" s="10"/>
      <c r="K3416" s="11"/>
      <c r="L3416" s="11"/>
      <c r="M3416" s="12"/>
      <c r="N3416" s="12"/>
      <c r="O3416" s="12"/>
      <c r="P3416" s="12"/>
      <c r="Q3416" s="12"/>
      <c r="R3416" s="12"/>
      <c r="S3416" s="12"/>
      <c r="T3416" s="12"/>
      <c r="U3416" s="12"/>
      <c r="V3416" s="12"/>
      <c r="W3416" s="12"/>
      <c r="X3416" s="12"/>
      <c r="Y3416" s="12"/>
      <c r="Z3416" s="12"/>
      <c r="AA3416" s="12"/>
      <c r="AB3416" s="12"/>
      <c r="AC3416" s="12"/>
      <c r="AD3416" s="12"/>
      <c r="AE3416" s="12"/>
      <c r="AF3416" s="12"/>
      <c r="AG3416" s="12"/>
      <c r="AH3416" s="12"/>
      <c r="AI3416" s="12"/>
      <c r="AJ3416" s="12"/>
      <c r="AK3416" s="12"/>
      <c r="AL3416" s="12"/>
      <c r="AM3416" s="12"/>
      <c r="AN3416" s="12"/>
      <c r="AO3416" s="12"/>
      <c r="AP3416" s="12"/>
      <c r="AQ3416" s="12"/>
      <c r="AR3416" s="12"/>
      <c r="AS3416" s="12"/>
      <c r="AT3416" s="12"/>
      <c r="AU3416" s="12"/>
      <c r="AV3416" s="12"/>
      <c r="AW3416" s="12"/>
      <c r="AX3416" s="12"/>
      <c r="AY3416" s="12"/>
      <c r="AZ3416" s="12"/>
      <c r="BA3416" s="12"/>
      <c r="BB3416" s="12"/>
      <c r="BC3416" s="12"/>
      <c r="BD3416" s="12"/>
      <c r="BE3416" s="12"/>
      <c r="BF3416" s="12"/>
      <c r="BG3416" s="12"/>
      <c r="BH3416" s="12"/>
      <c r="BI3416" s="12"/>
      <c r="BJ3416" s="13"/>
      <c r="BK3416" s="13"/>
      <c r="BL3416" s="13"/>
      <c r="BM3416" s="13"/>
      <c r="BN3416" s="13"/>
    </row>
    <row r="3417" spans="5:66" x14ac:dyDescent="0.25">
      <c r="E3417" s="10"/>
      <c r="F3417" s="10"/>
      <c r="G3417" s="10"/>
      <c r="H3417" s="10"/>
      <c r="I3417" s="10"/>
      <c r="J3417" s="10"/>
      <c r="K3417" s="11"/>
      <c r="L3417" s="11"/>
      <c r="M3417" s="12"/>
      <c r="N3417" s="12"/>
      <c r="O3417" s="12"/>
      <c r="P3417" s="12"/>
      <c r="Q3417" s="12"/>
      <c r="R3417" s="12"/>
      <c r="S3417" s="12"/>
      <c r="T3417" s="12"/>
      <c r="U3417" s="12"/>
      <c r="V3417" s="12"/>
      <c r="W3417" s="12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2"/>
      <c r="AS3417" s="12"/>
      <c r="AT3417" s="12"/>
      <c r="AU3417" s="12"/>
      <c r="AV3417" s="12"/>
      <c r="AW3417" s="12"/>
      <c r="AX3417" s="12"/>
      <c r="AY3417" s="12"/>
      <c r="AZ3417" s="12"/>
      <c r="BA3417" s="12"/>
      <c r="BB3417" s="12"/>
      <c r="BC3417" s="12"/>
      <c r="BD3417" s="12"/>
      <c r="BE3417" s="12"/>
      <c r="BF3417" s="12"/>
      <c r="BG3417" s="12"/>
      <c r="BH3417" s="12"/>
      <c r="BI3417" s="12"/>
      <c r="BJ3417" s="13"/>
      <c r="BK3417" s="13"/>
      <c r="BL3417" s="13"/>
      <c r="BM3417" s="13"/>
      <c r="BN3417" s="13"/>
    </row>
    <row r="3418" spans="5:66" x14ac:dyDescent="0.25">
      <c r="E3418" s="10"/>
      <c r="F3418" s="10"/>
      <c r="G3418" s="10"/>
      <c r="H3418" s="10"/>
      <c r="I3418" s="10"/>
      <c r="J3418" s="10"/>
      <c r="K3418" s="11"/>
      <c r="L3418" s="11"/>
      <c r="M3418" s="12"/>
      <c r="N3418" s="12"/>
      <c r="O3418" s="12"/>
      <c r="P3418" s="12"/>
      <c r="Q3418" s="12"/>
      <c r="R3418" s="12"/>
      <c r="S3418" s="12"/>
      <c r="T3418" s="12"/>
      <c r="U3418" s="12"/>
      <c r="V3418" s="12"/>
      <c r="W3418" s="12"/>
      <c r="X3418" s="12"/>
      <c r="Y3418" s="12"/>
      <c r="Z3418" s="12"/>
      <c r="AA3418" s="12"/>
      <c r="AB3418" s="12"/>
      <c r="AC3418" s="12"/>
      <c r="AD3418" s="12"/>
      <c r="AE3418" s="12"/>
      <c r="AF3418" s="12"/>
      <c r="AG3418" s="12"/>
      <c r="AH3418" s="12"/>
      <c r="AI3418" s="12"/>
      <c r="AJ3418" s="12"/>
      <c r="AK3418" s="12"/>
      <c r="AL3418" s="12"/>
      <c r="AM3418" s="12"/>
      <c r="AN3418" s="12"/>
      <c r="AO3418" s="12"/>
      <c r="AP3418" s="12"/>
      <c r="AQ3418" s="12"/>
      <c r="AR3418" s="12"/>
      <c r="AS3418" s="12"/>
      <c r="AT3418" s="12"/>
      <c r="AU3418" s="12"/>
      <c r="AV3418" s="12"/>
      <c r="AW3418" s="12"/>
      <c r="AX3418" s="12"/>
      <c r="AY3418" s="12"/>
      <c r="AZ3418" s="12"/>
      <c r="BA3418" s="12"/>
      <c r="BB3418" s="12"/>
      <c r="BC3418" s="12"/>
      <c r="BD3418" s="12"/>
      <c r="BE3418" s="12"/>
      <c r="BF3418" s="12"/>
      <c r="BG3418" s="12"/>
      <c r="BH3418" s="12"/>
      <c r="BI3418" s="12"/>
      <c r="BJ3418" s="13"/>
      <c r="BK3418" s="13"/>
      <c r="BL3418" s="13"/>
      <c r="BM3418" s="13"/>
      <c r="BN3418" s="13"/>
    </row>
    <row r="3419" spans="5:66" x14ac:dyDescent="0.25">
      <c r="E3419" s="10"/>
      <c r="F3419" s="10"/>
      <c r="G3419" s="10"/>
      <c r="H3419" s="10"/>
      <c r="I3419" s="10"/>
      <c r="J3419" s="10"/>
      <c r="K3419" s="11"/>
      <c r="L3419" s="11"/>
      <c r="M3419" s="12"/>
      <c r="N3419" s="12"/>
      <c r="O3419" s="12"/>
      <c r="P3419" s="12"/>
      <c r="Q3419" s="12"/>
      <c r="R3419" s="12"/>
      <c r="S3419" s="12"/>
      <c r="T3419" s="12"/>
      <c r="U3419" s="12"/>
      <c r="V3419" s="12"/>
      <c r="W3419" s="12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2"/>
      <c r="AS3419" s="12"/>
      <c r="AT3419" s="12"/>
      <c r="AU3419" s="12"/>
      <c r="AV3419" s="12"/>
      <c r="AW3419" s="12"/>
      <c r="AX3419" s="12"/>
      <c r="AY3419" s="12"/>
      <c r="AZ3419" s="12"/>
      <c r="BA3419" s="12"/>
      <c r="BB3419" s="12"/>
      <c r="BC3419" s="12"/>
      <c r="BD3419" s="12"/>
      <c r="BE3419" s="12"/>
      <c r="BF3419" s="12"/>
      <c r="BG3419" s="12"/>
      <c r="BH3419" s="12"/>
      <c r="BI3419" s="12"/>
      <c r="BJ3419" s="13"/>
      <c r="BK3419" s="13"/>
      <c r="BL3419" s="13"/>
      <c r="BM3419" s="13"/>
      <c r="BN3419" s="13"/>
    </row>
    <row r="3420" spans="5:66" x14ac:dyDescent="0.25">
      <c r="E3420" s="10"/>
      <c r="F3420" s="10"/>
      <c r="G3420" s="10"/>
      <c r="H3420" s="10"/>
      <c r="I3420" s="10"/>
      <c r="J3420" s="10"/>
      <c r="K3420" s="11"/>
      <c r="L3420" s="11"/>
      <c r="M3420" s="12"/>
      <c r="N3420" s="12"/>
      <c r="O3420" s="12"/>
      <c r="P3420" s="12"/>
      <c r="Q3420" s="12"/>
      <c r="R3420" s="12"/>
      <c r="S3420" s="12"/>
      <c r="T3420" s="12"/>
      <c r="U3420" s="12"/>
      <c r="V3420" s="12"/>
      <c r="W3420" s="12"/>
      <c r="X3420" s="12"/>
      <c r="Y3420" s="12"/>
      <c r="Z3420" s="12"/>
      <c r="AA3420" s="12"/>
      <c r="AB3420" s="12"/>
      <c r="AC3420" s="12"/>
      <c r="AD3420" s="12"/>
      <c r="AE3420" s="12"/>
      <c r="AF3420" s="12"/>
      <c r="AG3420" s="12"/>
      <c r="AH3420" s="12"/>
      <c r="AI3420" s="12"/>
      <c r="AJ3420" s="12"/>
      <c r="AK3420" s="12"/>
      <c r="AL3420" s="12"/>
      <c r="AM3420" s="12"/>
      <c r="AN3420" s="12"/>
      <c r="AO3420" s="12"/>
      <c r="AP3420" s="12"/>
      <c r="AQ3420" s="12"/>
      <c r="AR3420" s="12"/>
      <c r="AS3420" s="12"/>
      <c r="AT3420" s="12"/>
      <c r="AU3420" s="12"/>
      <c r="AV3420" s="12"/>
      <c r="AW3420" s="12"/>
      <c r="AX3420" s="12"/>
      <c r="AY3420" s="12"/>
      <c r="AZ3420" s="12"/>
      <c r="BA3420" s="12"/>
      <c r="BB3420" s="12"/>
      <c r="BC3420" s="12"/>
      <c r="BD3420" s="12"/>
      <c r="BE3420" s="12"/>
      <c r="BF3420" s="12"/>
      <c r="BG3420" s="12"/>
      <c r="BH3420" s="12"/>
      <c r="BI3420" s="12"/>
      <c r="BJ3420" s="13"/>
      <c r="BK3420" s="13"/>
      <c r="BL3420" s="13"/>
      <c r="BM3420" s="13"/>
      <c r="BN3420" s="13"/>
    </row>
    <row r="3421" spans="5:66" x14ac:dyDescent="0.25">
      <c r="E3421" s="10"/>
      <c r="F3421" s="10"/>
      <c r="G3421" s="10"/>
      <c r="H3421" s="10"/>
      <c r="I3421" s="10"/>
      <c r="J3421" s="10"/>
      <c r="K3421" s="11"/>
      <c r="L3421" s="11"/>
      <c r="M3421" s="12"/>
      <c r="N3421" s="12"/>
      <c r="O3421" s="12"/>
      <c r="P3421" s="12"/>
      <c r="Q3421" s="12"/>
      <c r="R3421" s="12"/>
      <c r="S3421" s="12"/>
      <c r="T3421" s="12"/>
      <c r="U3421" s="12"/>
      <c r="V3421" s="12"/>
      <c r="W3421" s="12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2"/>
      <c r="AS3421" s="12"/>
      <c r="AT3421" s="12"/>
      <c r="AU3421" s="12"/>
      <c r="AV3421" s="12"/>
      <c r="AW3421" s="12"/>
      <c r="AX3421" s="12"/>
      <c r="AY3421" s="12"/>
      <c r="AZ3421" s="12"/>
      <c r="BA3421" s="12"/>
      <c r="BB3421" s="12"/>
      <c r="BC3421" s="12"/>
      <c r="BD3421" s="12"/>
      <c r="BE3421" s="12"/>
      <c r="BF3421" s="12"/>
      <c r="BG3421" s="12"/>
      <c r="BH3421" s="12"/>
      <c r="BI3421" s="12"/>
      <c r="BJ3421" s="13"/>
      <c r="BK3421" s="13"/>
      <c r="BL3421" s="13"/>
      <c r="BM3421" s="13"/>
      <c r="BN3421" s="13"/>
    </row>
    <row r="3422" spans="5:66" x14ac:dyDescent="0.25">
      <c r="E3422" s="10"/>
      <c r="F3422" s="10"/>
      <c r="G3422" s="10"/>
      <c r="H3422" s="10"/>
      <c r="I3422" s="10"/>
      <c r="J3422" s="10"/>
      <c r="K3422" s="11"/>
      <c r="L3422" s="11"/>
      <c r="M3422" s="12"/>
      <c r="N3422" s="12"/>
      <c r="O3422" s="12"/>
      <c r="P3422" s="12"/>
      <c r="Q3422" s="12"/>
      <c r="R3422" s="12"/>
      <c r="S3422" s="12"/>
      <c r="T3422" s="12"/>
      <c r="U3422" s="12"/>
      <c r="V3422" s="12"/>
      <c r="W3422" s="12"/>
      <c r="X3422" s="12"/>
      <c r="Y3422" s="12"/>
      <c r="Z3422" s="12"/>
      <c r="AA3422" s="12"/>
      <c r="AB3422" s="12"/>
      <c r="AC3422" s="12"/>
      <c r="AD3422" s="12"/>
      <c r="AE3422" s="12"/>
      <c r="AF3422" s="12"/>
      <c r="AG3422" s="12"/>
      <c r="AH3422" s="12"/>
      <c r="AI3422" s="12"/>
      <c r="AJ3422" s="12"/>
      <c r="AK3422" s="12"/>
      <c r="AL3422" s="12"/>
      <c r="AM3422" s="12"/>
      <c r="AN3422" s="12"/>
      <c r="AO3422" s="12"/>
      <c r="AP3422" s="12"/>
      <c r="AQ3422" s="12"/>
      <c r="AR3422" s="12"/>
      <c r="AS3422" s="12"/>
      <c r="AT3422" s="12"/>
      <c r="AU3422" s="12"/>
      <c r="AV3422" s="12"/>
      <c r="AW3422" s="12"/>
      <c r="AX3422" s="12"/>
      <c r="AY3422" s="12"/>
      <c r="AZ3422" s="12"/>
      <c r="BA3422" s="12"/>
      <c r="BB3422" s="12"/>
      <c r="BC3422" s="12"/>
      <c r="BD3422" s="12"/>
      <c r="BE3422" s="12"/>
      <c r="BF3422" s="12"/>
      <c r="BG3422" s="12"/>
      <c r="BH3422" s="12"/>
      <c r="BI3422" s="12"/>
      <c r="BJ3422" s="13"/>
      <c r="BK3422" s="13"/>
      <c r="BL3422" s="13"/>
      <c r="BM3422" s="13"/>
      <c r="BN3422" s="13"/>
    </row>
    <row r="3423" spans="5:66" x14ac:dyDescent="0.25">
      <c r="E3423" s="10"/>
      <c r="F3423" s="10"/>
      <c r="G3423" s="10"/>
      <c r="H3423" s="10"/>
      <c r="I3423" s="10"/>
      <c r="J3423" s="10"/>
      <c r="K3423" s="11"/>
      <c r="L3423" s="11"/>
      <c r="M3423" s="12"/>
      <c r="N3423" s="12"/>
      <c r="O3423" s="12"/>
      <c r="P3423" s="12"/>
      <c r="Q3423" s="12"/>
      <c r="R3423" s="12"/>
      <c r="S3423" s="12"/>
      <c r="T3423" s="12"/>
      <c r="U3423" s="12"/>
      <c r="V3423" s="12"/>
      <c r="W3423" s="12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2"/>
      <c r="AS3423" s="12"/>
      <c r="AT3423" s="12"/>
      <c r="AU3423" s="12"/>
      <c r="AV3423" s="12"/>
      <c r="AW3423" s="12"/>
      <c r="AX3423" s="12"/>
      <c r="AY3423" s="12"/>
      <c r="AZ3423" s="12"/>
      <c r="BA3423" s="12"/>
      <c r="BB3423" s="12"/>
      <c r="BC3423" s="12"/>
      <c r="BD3423" s="12"/>
      <c r="BE3423" s="12"/>
      <c r="BF3423" s="12"/>
      <c r="BG3423" s="12"/>
      <c r="BH3423" s="12"/>
      <c r="BI3423" s="12"/>
      <c r="BJ3423" s="13"/>
      <c r="BK3423" s="13"/>
      <c r="BL3423" s="13"/>
      <c r="BM3423" s="13"/>
      <c r="BN3423" s="13"/>
    </row>
    <row r="3424" spans="5:66" x14ac:dyDescent="0.25">
      <c r="E3424" s="10"/>
      <c r="F3424" s="10"/>
      <c r="G3424" s="10"/>
      <c r="H3424" s="10"/>
      <c r="I3424" s="10"/>
      <c r="J3424" s="10"/>
      <c r="K3424" s="11"/>
      <c r="L3424" s="11"/>
      <c r="M3424" s="12"/>
      <c r="N3424" s="12"/>
      <c r="O3424" s="12"/>
      <c r="P3424" s="12"/>
      <c r="Q3424" s="12"/>
      <c r="R3424" s="12"/>
      <c r="S3424" s="12"/>
      <c r="T3424" s="12"/>
      <c r="U3424" s="12"/>
      <c r="V3424" s="12"/>
      <c r="W3424" s="12"/>
      <c r="X3424" s="12"/>
      <c r="Y3424" s="12"/>
      <c r="Z3424" s="12"/>
      <c r="AA3424" s="12"/>
      <c r="AB3424" s="12"/>
      <c r="AC3424" s="12"/>
      <c r="AD3424" s="12"/>
      <c r="AE3424" s="12"/>
      <c r="AF3424" s="12"/>
      <c r="AG3424" s="12"/>
      <c r="AH3424" s="12"/>
      <c r="AI3424" s="12"/>
      <c r="AJ3424" s="12"/>
      <c r="AK3424" s="12"/>
      <c r="AL3424" s="12"/>
      <c r="AM3424" s="12"/>
      <c r="AN3424" s="12"/>
      <c r="AO3424" s="12"/>
      <c r="AP3424" s="12"/>
      <c r="AQ3424" s="12"/>
      <c r="AR3424" s="12"/>
      <c r="AS3424" s="12"/>
      <c r="AT3424" s="12"/>
      <c r="AU3424" s="12"/>
      <c r="AV3424" s="12"/>
      <c r="AW3424" s="12"/>
      <c r="AX3424" s="12"/>
      <c r="AY3424" s="12"/>
      <c r="AZ3424" s="12"/>
      <c r="BA3424" s="12"/>
      <c r="BB3424" s="12"/>
      <c r="BC3424" s="12"/>
      <c r="BD3424" s="12"/>
      <c r="BE3424" s="12"/>
      <c r="BF3424" s="12"/>
      <c r="BG3424" s="12"/>
      <c r="BH3424" s="12"/>
      <c r="BI3424" s="12"/>
      <c r="BJ3424" s="13"/>
      <c r="BK3424" s="13"/>
      <c r="BL3424" s="13"/>
      <c r="BM3424" s="13"/>
      <c r="BN3424" s="13"/>
    </row>
    <row r="3425" spans="5:66" x14ac:dyDescent="0.25">
      <c r="E3425" s="10"/>
      <c r="F3425" s="10"/>
      <c r="G3425" s="10"/>
      <c r="H3425" s="10"/>
      <c r="I3425" s="10"/>
      <c r="J3425" s="10"/>
      <c r="K3425" s="11"/>
      <c r="L3425" s="11"/>
      <c r="M3425" s="12"/>
      <c r="N3425" s="12"/>
      <c r="O3425" s="12"/>
      <c r="P3425" s="12"/>
      <c r="Q3425" s="12"/>
      <c r="R3425" s="12"/>
      <c r="S3425" s="12"/>
      <c r="T3425" s="12"/>
      <c r="U3425" s="12"/>
      <c r="V3425" s="12"/>
      <c r="W3425" s="12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2"/>
      <c r="AS3425" s="12"/>
      <c r="AT3425" s="12"/>
      <c r="AU3425" s="12"/>
      <c r="AV3425" s="12"/>
      <c r="AW3425" s="12"/>
      <c r="AX3425" s="12"/>
      <c r="AY3425" s="12"/>
      <c r="AZ3425" s="12"/>
      <c r="BA3425" s="12"/>
      <c r="BB3425" s="12"/>
      <c r="BC3425" s="12"/>
      <c r="BD3425" s="12"/>
      <c r="BE3425" s="12"/>
      <c r="BF3425" s="12"/>
      <c r="BG3425" s="12"/>
      <c r="BH3425" s="12"/>
      <c r="BI3425" s="12"/>
      <c r="BJ3425" s="13"/>
      <c r="BK3425" s="13"/>
      <c r="BL3425" s="13"/>
      <c r="BM3425" s="13"/>
      <c r="BN3425" s="13"/>
    </row>
    <row r="3426" spans="5:66" x14ac:dyDescent="0.25">
      <c r="E3426" s="10"/>
      <c r="F3426" s="10"/>
      <c r="G3426" s="10"/>
      <c r="H3426" s="10"/>
      <c r="I3426" s="10"/>
      <c r="J3426" s="10"/>
      <c r="K3426" s="11"/>
      <c r="L3426" s="11"/>
      <c r="M3426" s="12"/>
      <c r="N3426" s="12"/>
      <c r="O3426" s="12"/>
      <c r="P3426" s="12"/>
      <c r="Q3426" s="12"/>
      <c r="R3426" s="12"/>
      <c r="S3426" s="12"/>
      <c r="T3426" s="12"/>
      <c r="U3426" s="12"/>
      <c r="V3426" s="12"/>
      <c r="W3426" s="12"/>
      <c r="X3426" s="12"/>
      <c r="Y3426" s="12"/>
      <c r="Z3426" s="12"/>
      <c r="AA3426" s="12"/>
      <c r="AB3426" s="12"/>
      <c r="AC3426" s="12"/>
      <c r="AD3426" s="12"/>
      <c r="AE3426" s="12"/>
      <c r="AF3426" s="12"/>
      <c r="AG3426" s="12"/>
      <c r="AH3426" s="12"/>
      <c r="AI3426" s="12"/>
      <c r="AJ3426" s="12"/>
      <c r="AK3426" s="12"/>
      <c r="AL3426" s="12"/>
      <c r="AM3426" s="12"/>
      <c r="AN3426" s="12"/>
      <c r="AO3426" s="12"/>
      <c r="AP3426" s="12"/>
      <c r="AQ3426" s="12"/>
      <c r="AR3426" s="12"/>
      <c r="AS3426" s="12"/>
      <c r="AT3426" s="12"/>
      <c r="AU3426" s="12"/>
      <c r="AV3426" s="12"/>
      <c r="AW3426" s="12"/>
      <c r="AX3426" s="12"/>
      <c r="AY3426" s="12"/>
      <c r="AZ3426" s="12"/>
      <c r="BA3426" s="12"/>
      <c r="BB3426" s="12"/>
      <c r="BC3426" s="12"/>
      <c r="BD3426" s="12"/>
      <c r="BE3426" s="12"/>
      <c r="BF3426" s="12"/>
      <c r="BG3426" s="12"/>
      <c r="BH3426" s="12"/>
      <c r="BI3426" s="12"/>
      <c r="BJ3426" s="13"/>
      <c r="BK3426" s="13"/>
      <c r="BL3426" s="13"/>
      <c r="BM3426" s="13"/>
      <c r="BN3426" s="13"/>
    </row>
    <row r="3427" spans="5:66" x14ac:dyDescent="0.25">
      <c r="E3427" s="10"/>
      <c r="F3427" s="10"/>
      <c r="G3427" s="10"/>
      <c r="H3427" s="10"/>
      <c r="I3427" s="10"/>
      <c r="J3427" s="10"/>
      <c r="K3427" s="11"/>
      <c r="L3427" s="11"/>
      <c r="M3427" s="12"/>
      <c r="N3427" s="12"/>
      <c r="O3427" s="12"/>
      <c r="P3427" s="12"/>
      <c r="Q3427" s="12"/>
      <c r="R3427" s="12"/>
      <c r="S3427" s="12"/>
      <c r="T3427" s="12"/>
      <c r="U3427" s="12"/>
      <c r="V3427" s="12"/>
      <c r="W3427" s="12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2"/>
      <c r="AS3427" s="12"/>
      <c r="AT3427" s="12"/>
      <c r="AU3427" s="12"/>
      <c r="AV3427" s="12"/>
      <c r="AW3427" s="12"/>
      <c r="AX3427" s="12"/>
      <c r="AY3427" s="12"/>
      <c r="AZ3427" s="12"/>
      <c r="BA3427" s="12"/>
      <c r="BB3427" s="12"/>
      <c r="BC3427" s="12"/>
      <c r="BD3427" s="12"/>
      <c r="BE3427" s="12"/>
      <c r="BF3427" s="12"/>
      <c r="BG3427" s="12"/>
      <c r="BH3427" s="12"/>
      <c r="BI3427" s="12"/>
      <c r="BJ3427" s="13"/>
      <c r="BK3427" s="13"/>
      <c r="BL3427" s="13"/>
      <c r="BM3427" s="13"/>
      <c r="BN3427" s="13"/>
    </row>
    <row r="3428" spans="5:66" x14ac:dyDescent="0.25">
      <c r="E3428" s="10"/>
      <c r="F3428" s="10"/>
      <c r="G3428" s="10"/>
      <c r="H3428" s="10"/>
      <c r="I3428" s="10"/>
      <c r="J3428" s="10"/>
      <c r="K3428" s="11"/>
      <c r="L3428" s="11"/>
      <c r="M3428" s="12"/>
      <c r="N3428" s="12"/>
      <c r="O3428" s="12"/>
      <c r="P3428" s="12"/>
      <c r="Q3428" s="12"/>
      <c r="R3428" s="12"/>
      <c r="S3428" s="12"/>
      <c r="T3428" s="12"/>
      <c r="U3428" s="12"/>
      <c r="V3428" s="12"/>
      <c r="W3428" s="12"/>
      <c r="X3428" s="12"/>
      <c r="Y3428" s="12"/>
      <c r="Z3428" s="12"/>
      <c r="AA3428" s="12"/>
      <c r="AB3428" s="12"/>
      <c r="AC3428" s="12"/>
      <c r="AD3428" s="12"/>
      <c r="AE3428" s="12"/>
      <c r="AF3428" s="12"/>
      <c r="AG3428" s="12"/>
      <c r="AH3428" s="12"/>
      <c r="AI3428" s="12"/>
      <c r="AJ3428" s="12"/>
      <c r="AK3428" s="12"/>
      <c r="AL3428" s="12"/>
      <c r="AM3428" s="12"/>
      <c r="AN3428" s="12"/>
      <c r="AO3428" s="12"/>
      <c r="AP3428" s="12"/>
      <c r="AQ3428" s="12"/>
      <c r="AR3428" s="12"/>
      <c r="AS3428" s="12"/>
      <c r="AT3428" s="12"/>
      <c r="AU3428" s="12"/>
      <c r="AV3428" s="12"/>
      <c r="AW3428" s="12"/>
      <c r="AX3428" s="12"/>
      <c r="AY3428" s="12"/>
      <c r="AZ3428" s="12"/>
      <c r="BA3428" s="12"/>
      <c r="BB3428" s="12"/>
      <c r="BC3428" s="12"/>
      <c r="BD3428" s="12"/>
      <c r="BE3428" s="12"/>
      <c r="BF3428" s="12"/>
      <c r="BG3428" s="12"/>
      <c r="BH3428" s="12"/>
      <c r="BI3428" s="12"/>
      <c r="BJ3428" s="13"/>
      <c r="BK3428" s="13"/>
      <c r="BL3428" s="13"/>
      <c r="BM3428" s="13"/>
      <c r="BN3428" s="13"/>
    </row>
    <row r="3429" spans="5:66" x14ac:dyDescent="0.25">
      <c r="E3429" s="10"/>
      <c r="F3429" s="10"/>
      <c r="G3429" s="10"/>
      <c r="H3429" s="10"/>
      <c r="I3429" s="10"/>
      <c r="J3429" s="10"/>
      <c r="K3429" s="11"/>
      <c r="L3429" s="11"/>
      <c r="M3429" s="12"/>
      <c r="N3429" s="12"/>
      <c r="O3429" s="12"/>
      <c r="P3429" s="12"/>
      <c r="Q3429" s="12"/>
      <c r="R3429" s="12"/>
      <c r="S3429" s="12"/>
      <c r="T3429" s="12"/>
      <c r="U3429" s="12"/>
      <c r="V3429" s="12"/>
      <c r="W3429" s="12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2"/>
      <c r="AS3429" s="12"/>
      <c r="AT3429" s="12"/>
      <c r="AU3429" s="12"/>
      <c r="AV3429" s="12"/>
      <c r="AW3429" s="12"/>
      <c r="AX3429" s="12"/>
      <c r="AY3429" s="12"/>
      <c r="AZ3429" s="12"/>
      <c r="BA3429" s="12"/>
      <c r="BB3429" s="12"/>
      <c r="BC3429" s="12"/>
      <c r="BD3429" s="12"/>
      <c r="BE3429" s="12"/>
      <c r="BF3429" s="12"/>
      <c r="BG3429" s="12"/>
      <c r="BH3429" s="12"/>
      <c r="BI3429" s="12"/>
      <c r="BJ3429" s="13"/>
      <c r="BK3429" s="13"/>
      <c r="BL3429" s="13"/>
      <c r="BM3429" s="13"/>
      <c r="BN3429" s="13"/>
    </row>
    <row r="3430" spans="5:66" x14ac:dyDescent="0.25">
      <c r="E3430" s="10"/>
      <c r="F3430" s="10"/>
      <c r="G3430" s="10"/>
      <c r="H3430" s="10"/>
      <c r="I3430" s="10"/>
      <c r="J3430" s="10"/>
      <c r="K3430" s="11"/>
      <c r="L3430" s="11"/>
      <c r="M3430" s="12"/>
      <c r="N3430" s="12"/>
      <c r="O3430" s="12"/>
      <c r="P3430" s="12"/>
      <c r="Q3430" s="12"/>
      <c r="R3430" s="12"/>
      <c r="S3430" s="12"/>
      <c r="T3430" s="12"/>
      <c r="U3430" s="12"/>
      <c r="V3430" s="12"/>
      <c r="W3430" s="12"/>
      <c r="X3430" s="12"/>
      <c r="Y3430" s="12"/>
      <c r="Z3430" s="12"/>
      <c r="AA3430" s="12"/>
      <c r="AB3430" s="12"/>
      <c r="AC3430" s="12"/>
      <c r="AD3430" s="12"/>
      <c r="AE3430" s="12"/>
      <c r="AF3430" s="12"/>
      <c r="AG3430" s="12"/>
      <c r="AH3430" s="12"/>
      <c r="AI3430" s="12"/>
      <c r="AJ3430" s="12"/>
      <c r="AK3430" s="12"/>
      <c r="AL3430" s="12"/>
      <c r="AM3430" s="12"/>
      <c r="AN3430" s="12"/>
      <c r="AO3430" s="12"/>
      <c r="AP3430" s="12"/>
      <c r="AQ3430" s="12"/>
      <c r="AR3430" s="12"/>
      <c r="AS3430" s="12"/>
      <c r="AT3430" s="12"/>
      <c r="AU3430" s="12"/>
      <c r="AV3430" s="12"/>
      <c r="AW3430" s="12"/>
      <c r="AX3430" s="12"/>
      <c r="AY3430" s="12"/>
      <c r="AZ3430" s="12"/>
      <c r="BA3430" s="12"/>
      <c r="BB3430" s="12"/>
      <c r="BC3430" s="12"/>
      <c r="BD3430" s="12"/>
      <c r="BE3430" s="12"/>
      <c r="BF3430" s="12"/>
      <c r="BG3430" s="12"/>
      <c r="BH3430" s="12"/>
      <c r="BI3430" s="12"/>
      <c r="BJ3430" s="13"/>
      <c r="BK3430" s="13"/>
      <c r="BL3430" s="13"/>
      <c r="BM3430" s="13"/>
      <c r="BN3430" s="13"/>
    </row>
    <row r="3431" spans="5:66" x14ac:dyDescent="0.25">
      <c r="E3431" s="10"/>
      <c r="F3431" s="10"/>
      <c r="G3431" s="10"/>
      <c r="H3431" s="10"/>
      <c r="I3431" s="10"/>
      <c r="J3431" s="10"/>
      <c r="K3431" s="11"/>
      <c r="L3431" s="11"/>
      <c r="M3431" s="12"/>
      <c r="N3431" s="12"/>
      <c r="O3431" s="12"/>
      <c r="P3431" s="12"/>
      <c r="Q3431" s="12"/>
      <c r="R3431" s="12"/>
      <c r="S3431" s="12"/>
      <c r="T3431" s="12"/>
      <c r="U3431" s="12"/>
      <c r="V3431" s="12"/>
      <c r="W3431" s="12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2"/>
      <c r="AS3431" s="12"/>
      <c r="AT3431" s="12"/>
      <c r="AU3431" s="12"/>
      <c r="AV3431" s="12"/>
      <c r="AW3431" s="12"/>
      <c r="AX3431" s="12"/>
      <c r="AY3431" s="12"/>
      <c r="AZ3431" s="12"/>
      <c r="BA3431" s="12"/>
      <c r="BB3431" s="12"/>
      <c r="BC3431" s="12"/>
      <c r="BD3431" s="12"/>
      <c r="BE3431" s="12"/>
      <c r="BF3431" s="12"/>
      <c r="BG3431" s="12"/>
      <c r="BH3431" s="12"/>
      <c r="BI3431" s="12"/>
      <c r="BJ3431" s="13"/>
      <c r="BK3431" s="13"/>
      <c r="BL3431" s="13"/>
      <c r="BM3431" s="13"/>
      <c r="BN3431" s="13"/>
    </row>
    <row r="3432" spans="5:66" x14ac:dyDescent="0.25">
      <c r="E3432" s="10"/>
      <c r="F3432" s="10"/>
      <c r="G3432" s="10"/>
      <c r="H3432" s="10"/>
      <c r="I3432" s="10"/>
      <c r="J3432" s="10"/>
      <c r="K3432" s="11"/>
      <c r="L3432" s="11"/>
      <c r="M3432" s="12"/>
      <c r="N3432" s="12"/>
      <c r="O3432" s="12"/>
      <c r="P3432" s="12"/>
      <c r="Q3432" s="12"/>
      <c r="R3432" s="12"/>
      <c r="S3432" s="12"/>
      <c r="T3432" s="12"/>
      <c r="U3432" s="12"/>
      <c r="V3432" s="12"/>
      <c r="W3432" s="12"/>
      <c r="X3432" s="12"/>
      <c r="Y3432" s="12"/>
      <c r="Z3432" s="12"/>
      <c r="AA3432" s="12"/>
      <c r="AB3432" s="12"/>
      <c r="AC3432" s="12"/>
      <c r="AD3432" s="12"/>
      <c r="AE3432" s="12"/>
      <c r="AF3432" s="12"/>
      <c r="AG3432" s="12"/>
      <c r="AH3432" s="12"/>
      <c r="AI3432" s="12"/>
      <c r="AJ3432" s="12"/>
      <c r="AK3432" s="12"/>
      <c r="AL3432" s="12"/>
      <c r="AM3432" s="12"/>
      <c r="AN3432" s="12"/>
      <c r="AO3432" s="12"/>
      <c r="AP3432" s="12"/>
      <c r="AQ3432" s="12"/>
      <c r="AR3432" s="12"/>
      <c r="AS3432" s="12"/>
      <c r="AT3432" s="12"/>
      <c r="AU3432" s="12"/>
      <c r="AV3432" s="12"/>
      <c r="AW3432" s="12"/>
      <c r="AX3432" s="12"/>
      <c r="AY3432" s="12"/>
      <c r="AZ3432" s="12"/>
      <c r="BA3432" s="12"/>
      <c r="BB3432" s="12"/>
      <c r="BC3432" s="12"/>
      <c r="BD3432" s="12"/>
      <c r="BE3432" s="12"/>
      <c r="BF3432" s="12"/>
      <c r="BG3432" s="12"/>
      <c r="BH3432" s="12"/>
      <c r="BI3432" s="12"/>
      <c r="BJ3432" s="13"/>
      <c r="BK3432" s="13"/>
      <c r="BL3432" s="13"/>
      <c r="BM3432" s="13"/>
      <c r="BN3432" s="13"/>
    </row>
    <row r="3433" spans="5:66" x14ac:dyDescent="0.25">
      <c r="E3433" s="10"/>
      <c r="F3433" s="10"/>
      <c r="G3433" s="10"/>
      <c r="H3433" s="10"/>
      <c r="I3433" s="10"/>
      <c r="J3433" s="10"/>
      <c r="K3433" s="11"/>
      <c r="L3433" s="11"/>
      <c r="M3433" s="12"/>
      <c r="N3433" s="12"/>
      <c r="O3433" s="12"/>
      <c r="P3433" s="12"/>
      <c r="Q3433" s="12"/>
      <c r="R3433" s="12"/>
      <c r="S3433" s="12"/>
      <c r="T3433" s="12"/>
      <c r="U3433" s="12"/>
      <c r="V3433" s="12"/>
      <c r="W3433" s="12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2"/>
      <c r="AS3433" s="12"/>
      <c r="AT3433" s="12"/>
      <c r="AU3433" s="12"/>
      <c r="AV3433" s="12"/>
      <c r="AW3433" s="12"/>
      <c r="AX3433" s="12"/>
      <c r="AY3433" s="12"/>
      <c r="AZ3433" s="12"/>
      <c r="BA3433" s="12"/>
      <c r="BB3433" s="12"/>
      <c r="BC3433" s="12"/>
      <c r="BD3433" s="12"/>
      <c r="BE3433" s="12"/>
      <c r="BF3433" s="12"/>
      <c r="BG3433" s="12"/>
      <c r="BH3433" s="12"/>
      <c r="BI3433" s="12"/>
      <c r="BJ3433" s="13"/>
      <c r="BK3433" s="13"/>
      <c r="BL3433" s="13"/>
      <c r="BM3433" s="13"/>
      <c r="BN3433" s="13"/>
    </row>
    <row r="3434" spans="5:66" x14ac:dyDescent="0.25">
      <c r="E3434" s="10"/>
      <c r="F3434" s="10"/>
      <c r="G3434" s="10"/>
      <c r="H3434" s="10"/>
      <c r="I3434" s="10"/>
      <c r="J3434" s="10"/>
      <c r="K3434" s="11"/>
      <c r="L3434" s="11"/>
      <c r="M3434" s="12"/>
      <c r="N3434" s="12"/>
      <c r="O3434" s="12"/>
      <c r="P3434" s="12"/>
      <c r="Q3434" s="12"/>
      <c r="R3434" s="12"/>
      <c r="S3434" s="12"/>
      <c r="T3434" s="12"/>
      <c r="U3434" s="12"/>
      <c r="V3434" s="12"/>
      <c r="W3434" s="12"/>
      <c r="X3434" s="12"/>
      <c r="Y3434" s="12"/>
      <c r="Z3434" s="12"/>
      <c r="AA3434" s="12"/>
      <c r="AB3434" s="12"/>
      <c r="AC3434" s="12"/>
      <c r="AD3434" s="12"/>
      <c r="AE3434" s="12"/>
      <c r="AF3434" s="12"/>
      <c r="AG3434" s="12"/>
      <c r="AH3434" s="12"/>
      <c r="AI3434" s="12"/>
      <c r="AJ3434" s="12"/>
      <c r="AK3434" s="12"/>
      <c r="AL3434" s="12"/>
      <c r="AM3434" s="12"/>
      <c r="AN3434" s="12"/>
      <c r="AO3434" s="12"/>
      <c r="AP3434" s="12"/>
      <c r="AQ3434" s="12"/>
      <c r="AR3434" s="12"/>
      <c r="AS3434" s="12"/>
      <c r="AT3434" s="12"/>
      <c r="AU3434" s="12"/>
      <c r="AV3434" s="12"/>
      <c r="AW3434" s="12"/>
      <c r="AX3434" s="12"/>
      <c r="AY3434" s="12"/>
      <c r="AZ3434" s="12"/>
      <c r="BA3434" s="12"/>
      <c r="BB3434" s="12"/>
      <c r="BC3434" s="12"/>
      <c r="BD3434" s="12"/>
      <c r="BE3434" s="12"/>
      <c r="BF3434" s="12"/>
      <c r="BG3434" s="12"/>
      <c r="BH3434" s="12"/>
      <c r="BI3434" s="12"/>
      <c r="BJ3434" s="13"/>
      <c r="BK3434" s="13"/>
      <c r="BL3434" s="13"/>
      <c r="BM3434" s="13"/>
      <c r="BN3434" s="13"/>
    </row>
    <row r="3435" spans="5:66" x14ac:dyDescent="0.25">
      <c r="E3435" s="10"/>
      <c r="F3435" s="10"/>
      <c r="G3435" s="10"/>
      <c r="H3435" s="10"/>
      <c r="I3435" s="10"/>
      <c r="J3435" s="10"/>
      <c r="K3435" s="11"/>
      <c r="L3435" s="11"/>
      <c r="M3435" s="12"/>
      <c r="N3435" s="12"/>
      <c r="O3435" s="12"/>
      <c r="P3435" s="12"/>
      <c r="Q3435" s="12"/>
      <c r="R3435" s="12"/>
      <c r="S3435" s="12"/>
      <c r="T3435" s="12"/>
      <c r="U3435" s="12"/>
      <c r="V3435" s="12"/>
      <c r="W3435" s="12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2"/>
      <c r="AS3435" s="12"/>
      <c r="AT3435" s="12"/>
      <c r="AU3435" s="12"/>
      <c r="AV3435" s="12"/>
      <c r="AW3435" s="12"/>
      <c r="AX3435" s="12"/>
      <c r="AY3435" s="12"/>
      <c r="AZ3435" s="12"/>
      <c r="BA3435" s="12"/>
      <c r="BB3435" s="12"/>
      <c r="BC3435" s="12"/>
      <c r="BD3435" s="12"/>
      <c r="BE3435" s="12"/>
      <c r="BF3435" s="12"/>
      <c r="BG3435" s="12"/>
      <c r="BH3435" s="12"/>
      <c r="BI3435" s="12"/>
      <c r="BJ3435" s="13"/>
      <c r="BK3435" s="13"/>
      <c r="BL3435" s="13"/>
      <c r="BM3435" s="13"/>
      <c r="BN3435" s="13"/>
    </row>
    <row r="3436" spans="5:66" x14ac:dyDescent="0.25">
      <c r="E3436" s="10"/>
      <c r="F3436" s="10"/>
      <c r="G3436" s="10"/>
      <c r="H3436" s="10"/>
      <c r="I3436" s="10"/>
      <c r="J3436" s="10"/>
      <c r="K3436" s="11"/>
      <c r="L3436" s="11"/>
      <c r="M3436" s="12"/>
      <c r="N3436" s="12"/>
      <c r="O3436" s="12"/>
      <c r="P3436" s="12"/>
      <c r="Q3436" s="12"/>
      <c r="R3436" s="12"/>
      <c r="S3436" s="12"/>
      <c r="T3436" s="12"/>
      <c r="U3436" s="12"/>
      <c r="V3436" s="12"/>
      <c r="W3436" s="12"/>
      <c r="X3436" s="12"/>
      <c r="Y3436" s="12"/>
      <c r="Z3436" s="12"/>
      <c r="AA3436" s="12"/>
      <c r="AB3436" s="12"/>
      <c r="AC3436" s="12"/>
      <c r="AD3436" s="12"/>
      <c r="AE3436" s="12"/>
      <c r="AF3436" s="12"/>
      <c r="AG3436" s="12"/>
      <c r="AH3436" s="12"/>
      <c r="AI3436" s="12"/>
      <c r="AJ3436" s="12"/>
      <c r="AK3436" s="12"/>
      <c r="AL3436" s="12"/>
      <c r="AM3436" s="12"/>
      <c r="AN3436" s="12"/>
      <c r="AO3436" s="12"/>
      <c r="AP3436" s="12"/>
      <c r="AQ3436" s="12"/>
      <c r="AR3436" s="12"/>
      <c r="AS3436" s="12"/>
      <c r="AT3436" s="12"/>
      <c r="AU3436" s="12"/>
      <c r="AV3436" s="12"/>
      <c r="AW3436" s="12"/>
      <c r="AX3436" s="12"/>
      <c r="AY3436" s="12"/>
      <c r="AZ3436" s="12"/>
      <c r="BA3436" s="12"/>
      <c r="BB3436" s="12"/>
      <c r="BC3436" s="12"/>
      <c r="BD3436" s="12"/>
      <c r="BE3436" s="12"/>
      <c r="BF3436" s="12"/>
      <c r="BG3436" s="12"/>
      <c r="BH3436" s="12"/>
      <c r="BI3436" s="12"/>
      <c r="BJ3436" s="13"/>
      <c r="BK3436" s="13"/>
      <c r="BL3436" s="13"/>
      <c r="BM3436" s="13"/>
      <c r="BN3436" s="13"/>
    </row>
    <row r="3437" spans="5:66" x14ac:dyDescent="0.25">
      <c r="E3437" s="10"/>
      <c r="F3437" s="10"/>
      <c r="G3437" s="10"/>
      <c r="H3437" s="10"/>
      <c r="I3437" s="10"/>
      <c r="J3437" s="10"/>
      <c r="K3437" s="11"/>
      <c r="L3437" s="11"/>
      <c r="M3437" s="12"/>
      <c r="N3437" s="12"/>
      <c r="O3437" s="12"/>
      <c r="P3437" s="12"/>
      <c r="Q3437" s="12"/>
      <c r="R3437" s="12"/>
      <c r="S3437" s="12"/>
      <c r="T3437" s="12"/>
      <c r="U3437" s="12"/>
      <c r="V3437" s="12"/>
      <c r="W3437" s="12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2"/>
      <c r="AS3437" s="12"/>
      <c r="AT3437" s="12"/>
      <c r="AU3437" s="12"/>
      <c r="AV3437" s="12"/>
      <c r="AW3437" s="12"/>
      <c r="AX3437" s="12"/>
      <c r="AY3437" s="12"/>
      <c r="AZ3437" s="12"/>
      <c r="BA3437" s="12"/>
      <c r="BB3437" s="12"/>
      <c r="BC3437" s="12"/>
      <c r="BD3437" s="12"/>
      <c r="BE3437" s="12"/>
      <c r="BF3437" s="12"/>
      <c r="BG3437" s="12"/>
      <c r="BH3437" s="12"/>
      <c r="BI3437" s="12"/>
      <c r="BJ3437" s="13"/>
      <c r="BK3437" s="13"/>
      <c r="BL3437" s="13"/>
      <c r="BM3437" s="13"/>
      <c r="BN3437" s="13"/>
    </row>
    <row r="3438" spans="5:66" x14ac:dyDescent="0.25">
      <c r="E3438" s="10"/>
      <c r="F3438" s="10"/>
      <c r="G3438" s="10"/>
      <c r="H3438" s="10"/>
      <c r="I3438" s="10"/>
      <c r="J3438" s="10"/>
      <c r="K3438" s="11"/>
      <c r="L3438" s="11"/>
      <c r="M3438" s="12"/>
      <c r="N3438" s="12"/>
      <c r="O3438" s="12"/>
      <c r="P3438" s="12"/>
      <c r="Q3438" s="12"/>
      <c r="R3438" s="12"/>
      <c r="S3438" s="12"/>
      <c r="T3438" s="12"/>
      <c r="U3438" s="12"/>
      <c r="V3438" s="12"/>
      <c r="W3438" s="12"/>
      <c r="X3438" s="12"/>
      <c r="Y3438" s="12"/>
      <c r="Z3438" s="12"/>
      <c r="AA3438" s="12"/>
      <c r="AB3438" s="12"/>
      <c r="AC3438" s="12"/>
      <c r="AD3438" s="12"/>
      <c r="AE3438" s="12"/>
      <c r="AF3438" s="12"/>
      <c r="AG3438" s="12"/>
      <c r="AH3438" s="12"/>
      <c r="AI3438" s="12"/>
      <c r="AJ3438" s="12"/>
      <c r="AK3438" s="12"/>
      <c r="AL3438" s="12"/>
      <c r="AM3438" s="12"/>
      <c r="AN3438" s="12"/>
      <c r="AO3438" s="12"/>
      <c r="AP3438" s="12"/>
      <c r="AQ3438" s="12"/>
      <c r="AR3438" s="12"/>
      <c r="AS3438" s="12"/>
      <c r="AT3438" s="12"/>
      <c r="AU3438" s="12"/>
      <c r="AV3438" s="12"/>
      <c r="AW3438" s="12"/>
      <c r="AX3438" s="12"/>
      <c r="AY3438" s="12"/>
      <c r="AZ3438" s="12"/>
      <c r="BA3438" s="12"/>
      <c r="BB3438" s="12"/>
      <c r="BC3438" s="12"/>
      <c r="BD3438" s="12"/>
      <c r="BE3438" s="12"/>
      <c r="BF3438" s="12"/>
      <c r="BG3438" s="12"/>
      <c r="BH3438" s="12"/>
      <c r="BI3438" s="12"/>
      <c r="BJ3438" s="13"/>
      <c r="BK3438" s="13"/>
      <c r="BL3438" s="13"/>
      <c r="BM3438" s="13"/>
      <c r="BN3438" s="13"/>
    </row>
    <row r="3439" spans="5:66" x14ac:dyDescent="0.25">
      <c r="E3439" s="10"/>
      <c r="F3439" s="10"/>
      <c r="G3439" s="10"/>
      <c r="H3439" s="10"/>
      <c r="I3439" s="10"/>
      <c r="J3439" s="10"/>
      <c r="K3439" s="11"/>
      <c r="L3439" s="11"/>
      <c r="M3439" s="12"/>
      <c r="N3439" s="12"/>
      <c r="O3439" s="12"/>
      <c r="P3439" s="12"/>
      <c r="Q3439" s="12"/>
      <c r="R3439" s="12"/>
      <c r="S3439" s="12"/>
      <c r="T3439" s="12"/>
      <c r="U3439" s="12"/>
      <c r="V3439" s="12"/>
      <c r="W3439" s="12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2"/>
      <c r="AS3439" s="12"/>
      <c r="AT3439" s="12"/>
      <c r="AU3439" s="12"/>
      <c r="AV3439" s="12"/>
      <c r="AW3439" s="12"/>
      <c r="AX3439" s="12"/>
      <c r="AY3439" s="12"/>
      <c r="AZ3439" s="12"/>
      <c r="BA3439" s="12"/>
      <c r="BB3439" s="12"/>
      <c r="BC3439" s="12"/>
      <c r="BD3439" s="12"/>
      <c r="BE3439" s="12"/>
      <c r="BF3439" s="12"/>
      <c r="BG3439" s="12"/>
      <c r="BH3439" s="12"/>
      <c r="BI3439" s="12"/>
      <c r="BJ3439" s="13"/>
      <c r="BK3439" s="13"/>
      <c r="BL3439" s="13"/>
      <c r="BM3439" s="13"/>
      <c r="BN3439" s="13"/>
    </row>
    <row r="3440" spans="5:66" x14ac:dyDescent="0.25">
      <c r="E3440" s="10"/>
      <c r="F3440" s="10"/>
      <c r="G3440" s="10"/>
      <c r="H3440" s="10"/>
      <c r="I3440" s="10"/>
      <c r="J3440" s="10"/>
      <c r="K3440" s="11"/>
      <c r="L3440" s="11"/>
      <c r="M3440" s="12"/>
      <c r="N3440" s="12"/>
      <c r="O3440" s="12"/>
      <c r="P3440" s="12"/>
      <c r="Q3440" s="12"/>
      <c r="R3440" s="12"/>
      <c r="S3440" s="12"/>
      <c r="T3440" s="12"/>
      <c r="U3440" s="12"/>
      <c r="V3440" s="12"/>
      <c r="W3440" s="12"/>
      <c r="X3440" s="12"/>
      <c r="Y3440" s="12"/>
      <c r="Z3440" s="12"/>
      <c r="AA3440" s="12"/>
      <c r="AB3440" s="12"/>
      <c r="AC3440" s="12"/>
      <c r="AD3440" s="12"/>
      <c r="AE3440" s="12"/>
      <c r="AF3440" s="12"/>
      <c r="AG3440" s="12"/>
      <c r="AH3440" s="12"/>
      <c r="AI3440" s="12"/>
      <c r="AJ3440" s="12"/>
      <c r="AK3440" s="12"/>
      <c r="AL3440" s="12"/>
      <c r="AM3440" s="12"/>
      <c r="AN3440" s="12"/>
      <c r="AO3440" s="12"/>
      <c r="AP3440" s="12"/>
      <c r="AQ3440" s="12"/>
      <c r="AR3440" s="12"/>
      <c r="AS3440" s="12"/>
      <c r="AT3440" s="12"/>
      <c r="AU3440" s="12"/>
      <c r="AV3440" s="12"/>
      <c r="AW3440" s="12"/>
      <c r="AX3440" s="12"/>
      <c r="AY3440" s="12"/>
      <c r="AZ3440" s="12"/>
      <c r="BA3440" s="12"/>
      <c r="BB3440" s="12"/>
      <c r="BC3440" s="12"/>
      <c r="BD3440" s="12"/>
      <c r="BE3440" s="12"/>
      <c r="BF3440" s="12"/>
      <c r="BG3440" s="12"/>
      <c r="BH3440" s="12"/>
      <c r="BI3440" s="12"/>
      <c r="BJ3440" s="13"/>
      <c r="BK3440" s="13"/>
      <c r="BL3440" s="13"/>
      <c r="BM3440" s="13"/>
      <c r="BN3440" s="13"/>
    </row>
    <row r="3441" spans="5:66" x14ac:dyDescent="0.25">
      <c r="E3441" s="10"/>
      <c r="F3441" s="10"/>
      <c r="G3441" s="10"/>
      <c r="H3441" s="10"/>
      <c r="I3441" s="10"/>
      <c r="J3441" s="10"/>
      <c r="K3441" s="11"/>
      <c r="L3441" s="11"/>
      <c r="M3441" s="12"/>
      <c r="N3441" s="12"/>
      <c r="O3441" s="12"/>
      <c r="P3441" s="12"/>
      <c r="Q3441" s="12"/>
      <c r="R3441" s="12"/>
      <c r="S3441" s="12"/>
      <c r="T3441" s="12"/>
      <c r="U3441" s="12"/>
      <c r="V3441" s="12"/>
      <c r="W3441" s="12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2"/>
      <c r="AS3441" s="12"/>
      <c r="AT3441" s="12"/>
      <c r="AU3441" s="12"/>
      <c r="AV3441" s="12"/>
      <c r="AW3441" s="12"/>
      <c r="AX3441" s="12"/>
      <c r="AY3441" s="12"/>
      <c r="AZ3441" s="12"/>
      <c r="BA3441" s="12"/>
      <c r="BB3441" s="12"/>
      <c r="BC3441" s="12"/>
      <c r="BD3441" s="12"/>
      <c r="BE3441" s="12"/>
      <c r="BF3441" s="12"/>
      <c r="BG3441" s="12"/>
      <c r="BH3441" s="12"/>
      <c r="BI3441" s="12"/>
      <c r="BJ3441" s="13"/>
      <c r="BK3441" s="13"/>
      <c r="BL3441" s="13"/>
      <c r="BM3441" s="13"/>
      <c r="BN3441" s="13"/>
    </row>
    <row r="3442" spans="5:66" x14ac:dyDescent="0.25">
      <c r="E3442" s="10"/>
      <c r="F3442" s="10"/>
      <c r="G3442" s="10"/>
      <c r="H3442" s="10"/>
      <c r="I3442" s="10"/>
      <c r="J3442" s="10"/>
      <c r="K3442" s="11"/>
      <c r="L3442" s="11"/>
      <c r="M3442" s="12"/>
      <c r="N3442" s="12"/>
      <c r="O3442" s="12"/>
      <c r="P3442" s="12"/>
      <c r="Q3442" s="12"/>
      <c r="R3442" s="12"/>
      <c r="S3442" s="12"/>
      <c r="T3442" s="12"/>
      <c r="U3442" s="12"/>
      <c r="V3442" s="12"/>
      <c r="W3442" s="12"/>
      <c r="X3442" s="12"/>
      <c r="Y3442" s="12"/>
      <c r="Z3442" s="12"/>
      <c r="AA3442" s="12"/>
      <c r="AB3442" s="12"/>
      <c r="AC3442" s="12"/>
      <c r="AD3442" s="12"/>
      <c r="AE3442" s="12"/>
      <c r="AF3442" s="12"/>
      <c r="AG3442" s="12"/>
      <c r="AH3442" s="12"/>
      <c r="AI3442" s="12"/>
      <c r="AJ3442" s="12"/>
      <c r="AK3442" s="12"/>
      <c r="AL3442" s="12"/>
      <c r="AM3442" s="12"/>
      <c r="AN3442" s="12"/>
      <c r="AO3442" s="12"/>
      <c r="AP3442" s="12"/>
      <c r="AQ3442" s="12"/>
      <c r="AR3442" s="12"/>
      <c r="AS3442" s="12"/>
      <c r="AT3442" s="12"/>
      <c r="AU3442" s="12"/>
      <c r="AV3442" s="12"/>
      <c r="AW3442" s="12"/>
      <c r="AX3442" s="12"/>
      <c r="AY3442" s="12"/>
      <c r="AZ3442" s="12"/>
      <c r="BA3442" s="12"/>
      <c r="BB3442" s="12"/>
      <c r="BC3442" s="12"/>
      <c r="BD3442" s="12"/>
      <c r="BE3442" s="12"/>
      <c r="BF3442" s="12"/>
      <c r="BG3442" s="12"/>
      <c r="BH3442" s="12"/>
      <c r="BI3442" s="12"/>
      <c r="BJ3442" s="13"/>
      <c r="BK3442" s="13"/>
      <c r="BL3442" s="13"/>
      <c r="BM3442" s="13"/>
      <c r="BN3442" s="13"/>
    </row>
    <row r="3443" spans="5:66" x14ac:dyDescent="0.25">
      <c r="E3443" s="10"/>
      <c r="F3443" s="10"/>
      <c r="G3443" s="10"/>
      <c r="H3443" s="10"/>
      <c r="I3443" s="10"/>
      <c r="J3443" s="10"/>
      <c r="K3443" s="11"/>
      <c r="L3443" s="11"/>
      <c r="M3443" s="12"/>
      <c r="N3443" s="12"/>
      <c r="O3443" s="12"/>
      <c r="P3443" s="12"/>
      <c r="Q3443" s="12"/>
      <c r="R3443" s="12"/>
      <c r="S3443" s="12"/>
      <c r="T3443" s="12"/>
      <c r="U3443" s="12"/>
      <c r="V3443" s="12"/>
      <c r="W3443" s="12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2"/>
      <c r="AS3443" s="12"/>
      <c r="AT3443" s="12"/>
      <c r="AU3443" s="12"/>
      <c r="AV3443" s="12"/>
      <c r="AW3443" s="12"/>
      <c r="AX3443" s="12"/>
      <c r="AY3443" s="12"/>
      <c r="AZ3443" s="12"/>
      <c r="BA3443" s="12"/>
      <c r="BB3443" s="12"/>
      <c r="BC3443" s="12"/>
      <c r="BD3443" s="12"/>
      <c r="BE3443" s="12"/>
      <c r="BF3443" s="12"/>
      <c r="BG3443" s="12"/>
      <c r="BH3443" s="12"/>
      <c r="BI3443" s="12"/>
      <c r="BJ3443" s="13"/>
      <c r="BK3443" s="13"/>
      <c r="BL3443" s="13"/>
      <c r="BM3443" s="13"/>
      <c r="BN3443" s="13"/>
    </row>
    <row r="3444" spans="5:66" x14ac:dyDescent="0.25">
      <c r="E3444" s="10"/>
      <c r="F3444" s="10"/>
      <c r="G3444" s="10"/>
      <c r="H3444" s="10"/>
      <c r="I3444" s="10"/>
      <c r="J3444" s="10"/>
      <c r="K3444" s="11"/>
      <c r="L3444" s="11"/>
      <c r="M3444" s="12"/>
      <c r="N3444" s="12"/>
      <c r="O3444" s="12"/>
      <c r="P3444" s="12"/>
      <c r="Q3444" s="12"/>
      <c r="R3444" s="12"/>
      <c r="S3444" s="12"/>
      <c r="T3444" s="12"/>
      <c r="U3444" s="12"/>
      <c r="V3444" s="12"/>
      <c r="W3444" s="12"/>
      <c r="X3444" s="12"/>
      <c r="Y3444" s="12"/>
      <c r="Z3444" s="12"/>
      <c r="AA3444" s="12"/>
      <c r="AB3444" s="12"/>
      <c r="AC3444" s="12"/>
      <c r="AD3444" s="12"/>
      <c r="AE3444" s="12"/>
      <c r="AF3444" s="12"/>
      <c r="AG3444" s="12"/>
      <c r="AH3444" s="12"/>
      <c r="AI3444" s="12"/>
      <c r="AJ3444" s="12"/>
      <c r="AK3444" s="12"/>
      <c r="AL3444" s="12"/>
      <c r="AM3444" s="12"/>
      <c r="AN3444" s="12"/>
      <c r="AO3444" s="12"/>
      <c r="AP3444" s="12"/>
      <c r="AQ3444" s="12"/>
      <c r="AR3444" s="12"/>
      <c r="AS3444" s="12"/>
      <c r="AT3444" s="12"/>
      <c r="AU3444" s="12"/>
      <c r="AV3444" s="12"/>
      <c r="AW3444" s="12"/>
      <c r="AX3444" s="12"/>
      <c r="AY3444" s="12"/>
      <c r="AZ3444" s="12"/>
      <c r="BA3444" s="12"/>
      <c r="BB3444" s="12"/>
      <c r="BC3444" s="12"/>
      <c r="BD3444" s="12"/>
      <c r="BE3444" s="12"/>
      <c r="BF3444" s="12"/>
      <c r="BG3444" s="12"/>
      <c r="BH3444" s="12"/>
      <c r="BI3444" s="12"/>
      <c r="BJ3444" s="13"/>
      <c r="BK3444" s="13"/>
      <c r="BL3444" s="13"/>
      <c r="BM3444" s="13"/>
      <c r="BN3444" s="13"/>
    </row>
    <row r="3445" spans="5:66" x14ac:dyDescent="0.25">
      <c r="E3445" s="10"/>
      <c r="F3445" s="10"/>
      <c r="G3445" s="10"/>
      <c r="H3445" s="10"/>
      <c r="I3445" s="10"/>
      <c r="J3445" s="10"/>
      <c r="K3445" s="11"/>
      <c r="L3445" s="11"/>
      <c r="M3445" s="12"/>
      <c r="N3445" s="12"/>
      <c r="O3445" s="12"/>
      <c r="P3445" s="12"/>
      <c r="Q3445" s="12"/>
      <c r="R3445" s="12"/>
      <c r="S3445" s="12"/>
      <c r="T3445" s="12"/>
      <c r="U3445" s="12"/>
      <c r="V3445" s="12"/>
      <c r="W3445" s="12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2"/>
      <c r="AS3445" s="12"/>
      <c r="AT3445" s="12"/>
      <c r="AU3445" s="12"/>
      <c r="AV3445" s="12"/>
      <c r="AW3445" s="12"/>
      <c r="AX3445" s="12"/>
      <c r="AY3445" s="12"/>
      <c r="AZ3445" s="12"/>
      <c r="BA3445" s="12"/>
      <c r="BB3445" s="12"/>
      <c r="BC3445" s="12"/>
      <c r="BD3445" s="12"/>
      <c r="BE3445" s="12"/>
      <c r="BF3445" s="12"/>
      <c r="BG3445" s="12"/>
      <c r="BH3445" s="12"/>
      <c r="BI3445" s="12"/>
      <c r="BJ3445" s="13"/>
      <c r="BK3445" s="13"/>
      <c r="BL3445" s="13"/>
      <c r="BM3445" s="13"/>
      <c r="BN3445" s="13"/>
    </row>
    <row r="3446" spans="5:66" x14ac:dyDescent="0.25">
      <c r="E3446" s="10"/>
      <c r="F3446" s="10"/>
      <c r="G3446" s="10"/>
      <c r="H3446" s="10"/>
      <c r="I3446" s="10"/>
      <c r="J3446" s="10"/>
      <c r="K3446" s="11"/>
      <c r="L3446" s="11"/>
      <c r="M3446" s="12"/>
      <c r="N3446" s="12"/>
      <c r="O3446" s="12"/>
      <c r="P3446" s="12"/>
      <c r="Q3446" s="12"/>
      <c r="R3446" s="12"/>
      <c r="S3446" s="12"/>
      <c r="T3446" s="12"/>
      <c r="U3446" s="12"/>
      <c r="V3446" s="12"/>
      <c r="W3446" s="12"/>
      <c r="X3446" s="12"/>
      <c r="Y3446" s="12"/>
      <c r="Z3446" s="12"/>
      <c r="AA3446" s="12"/>
      <c r="AB3446" s="12"/>
      <c r="AC3446" s="12"/>
      <c r="AD3446" s="12"/>
      <c r="AE3446" s="12"/>
      <c r="AF3446" s="12"/>
      <c r="AG3446" s="12"/>
      <c r="AH3446" s="12"/>
      <c r="AI3446" s="12"/>
      <c r="AJ3446" s="12"/>
      <c r="AK3446" s="12"/>
      <c r="AL3446" s="12"/>
      <c r="AM3446" s="12"/>
      <c r="AN3446" s="12"/>
      <c r="AO3446" s="12"/>
      <c r="AP3446" s="12"/>
      <c r="AQ3446" s="12"/>
      <c r="AR3446" s="12"/>
      <c r="AS3446" s="12"/>
      <c r="AT3446" s="12"/>
      <c r="AU3446" s="12"/>
      <c r="AV3446" s="12"/>
      <c r="AW3446" s="12"/>
      <c r="AX3446" s="12"/>
      <c r="AY3446" s="12"/>
      <c r="AZ3446" s="12"/>
      <c r="BA3446" s="12"/>
      <c r="BB3446" s="12"/>
      <c r="BC3446" s="12"/>
      <c r="BD3446" s="12"/>
      <c r="BE3446" s="12"/>
      <c r="BF3446" s="12"/>
      <c r="BG3446" s="12"/>
      <c r="BH3446" s="12"/>
      <c r="BI3446" s="12"/>
      <c r="BJ3446" s="13"/>
      <c r="BK3446" s="13"/>
      <c r="BL3446" s="13"/>
      <c r="BM3446" s="13"/>
      <c r="BN3446" s="13"/>
    </row>
    <row r="3447" spans="5:66" x14ac:dyDescent="0.25">
      <c r="E3447" s="10"/>
      <c r="F3447" s="10"/>
      <c r="G3447" s="10"/>
      <c r="H3447" s="10"/>
      <c r="I3447" s="10"/>
      <c r="J3447" s="10"/>
      <c r="K3447" s="11"/>
      <c r="L3447" s="11"/>
      <c r="M3447" s="12"/>
      <c r="N3447" s="12"/>
      <c r="O3447" s="12"/>
      <c r="P3447" s="12"/>
      <c r="Q3447" s="12"/>
      <c r="R3447" s="12"/>
      <c r="S3447" s="12"/>
      <c r="T3447" s="12"/>
      <c r="U3447" s="12"/>
      <c r="V3447" s="12"/>
      <c r="W3447" s="12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2"/>
      <c r="AS3447" s="12"/>
      <c r="AT3447" s="12"/>
      <c r="AU3447" s="12"/>
      <c r="AV3447" s="12"/>
      <c r="AW3447" s="12"/>
      <c r="AX3447" s="12"/>
      <c r="AY3447" s="12"/>
      <c r="AZ3447" s="12"/>
      <c r="BA3447" s="12"/>
      <c r="BB3447" s="12"/>
      <c r="BC3447" s="12"/>
      <c r="BD3447" s="12"/>
      <c r="BE3447" s="12"/>
      <c r="BF3447" s="12"/>
      <c r="BG3447" s="12"/>
      <c r="BH3447" s="12"/>
      <c r="BI3447" s="12"/>
      <c r="BJ3447" s="13"/>
      <c r="BK3447" s="13"/>
      <c r="BL3447" s="13"/>
      <c r="BM3447" s="13"/>
      <c r="BN3447" s="13"/>
    </row>
    <row r="3448" spans="5:66" x14ac:dyDescent="0.25">
      <c r="E3448" s="10"/>
      <c r="F3448" s="10"/>
      <c r="G3448" s="10"/>
      <c r="H3448" s="10"/>
      <c r="I3448" s="10"/>
      <c r="J3448" s="10"/>
      <c r="K3448" s="11"/>
      <c r="L3448" s="11"/>
      <c r="M3448" s="12"/>
      <c r="N3448" s="12"/>
      <c r="O3448" s="12"/>
      <c r="P3448" s="12"/>
      <c r="Q3448" s="12"/>
      <c r="R3448" s="12"/>
      <c r="S3448" s="12"/>
      <c r="T3448" s="12"/>
      <c r="U3448" s="12"/>
      <c r="V3448" s="12"/>
      <c r="W3448" s="12"/>
      <c r="X3448" s="12"/>
      <c r="Y3448" s="12"/>
      <c r="Z3448" s="12"/>
      <c r="AA3448" s="12"/>
      <c r="AB3448" s="12"/>
      <c r="AC3448" s="12"/>
      <c r="AD3448" s="12"/>
      <c r="AE3448" s="12"/>
      <c r="AF3448" s="12"/>
      <c r="AG3448" s="12"/>
      <c r="AH3448" s="12"/>
      <c r="AI3448" s="12"/>
      <c r="AJ3448" s="12"/>
      <c r="AK3448" s="12"/>
      <c r="AL3448" s="12"/>
      <c r="AM3448" s="12"/>
      <c r="AN3448" s="12"/>
      <c r="AO3448" s="12"/>
      <c r="AP3448" s="12"/>
      <c r="AQ3448" s="12"/>
      <c r="AR3448" s="12"/>
      <c r="AS3448" s="12"/>
      <c r="AT3448" s="12"/>
      <c r="AU3448" s="12"/>
      <c r="AV3448" s="12"/>
      <c r="AW3448" s="12"/>
      <c r="AX3448" s="12"/>
      <c r="AY3448" s="12"/>
      <c r="AZ3448" s="12"/>
      <c r="BA3448" s="12"/>
      <c r="BB3448" s="12"/>
      <c r="BC3448" s="12"/>
      <c r="BD3448" s="12"/>
      <c r="BE3448" s="12"/>
      <c r="BF3448" s="12"/>
      <c r="BG3448" s="12"/>
      <c r="BH3448" s="12"/>
      <c r="BI3448" s="12"/>
      <c r="BJ3448" s="13"/>
      <c r="BK3448" s="13"/>
      <c r="BL3448" s="13"/>
      <c r="BM3448" s="13"/>
      <c r="BN3448" s="13"/>
    </row>
    <row r="3449" spans="5:66" x14ac:dyDescent="0.25">
      <c r="E3449" s="10"/>
      <c r="F3449" s="10"/>
      <c r="G3449" s="10"/>
      <c r="H3449" s="10"/>
      <c r="I3449" s="10"/>
      <c r="J3449" s="10"/>
      <c r="K3449" s="11"/>
      <c r="L3449" s="11"/>
      <c r="M3449" s="12"/>
      <c r="N3449" s="12"/>
      <c r="O3449" s="12"/>
      <c r="P3449" s="12"/>
      <c r="Q3449" s="12"/>
      <c r="R3449" s="12"/>
      <c r="S3449" s="12"/>
      <c r="T3449" s="12"/>
      <c r="U3449" s="12"/>
      <c r="V3449" s="12"/>
      <c r="W3449" s="12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2"/>
      <c r="AS3449" s="12"/>
      <c r="AT3449" s="12"/>
      <c r="AU3449" s="12"/>
      <c r="AV3449" s="12"/>
      <c r="AW3449" s="12"/>
      <c r="AX3449" s="12"/>
      <c r="AY3449" s="12"/>
      <c r="AZ3449" s="12"/>
      <c r="BA3449" s="12"/>
      <c r="BB3449" s="12"/>
      <c r="BC3449" s="12"/>
      <c r="BD3449" s="12"/>
      <c r="BE3449" s="12"/>
      <c r="BF3449" s="12"/>
      <c r="BG3449" s="12"/>
      <c r="BH3449" s="12"/>
      <c r="BI3449" s="12"/>
      <c r="BJ3449" s="13"/>
      <c r="BK3449" s="13"/>
      <c r="BL3449" s="13"/>
      <c r="BM3449" s="13"/>
      <c r="BN3449" s="13"/>
    </row>
    <row r="3450" spans="5:66" x14ac:dyDescent="0.25">
      <c r="E3450" s="10"/>
      <c r="F3450" s="10"/>
      <c r="G3450" s="10"/>
      <c r="H3450" s="10"/>
      <c r="I3450" s="10"/>
      <c r="J3450" s="10"/>
      <c r="K3450" s="11"/>
      <c r="L3450" s="11"/>
      <c r="M3450" s="12"/>
      <c r="N3450" s="12"/>
      <c r="O3450" s="12"/>
      <c r="P3450" s="12"/>
      <c r="Q3450" s="12"/>
      <c r="R3450" s="12"/>
      <c r="S3450" s="12"/>
      <c r="T3450" s="12"/>
      <c r="U3450" s="12"/>
      <c r="V3450" s="12"/>
      <c r="W3450" s="12"/>
      <c r="X3450" s="12"/>
      <c r="Y3450" s="12"/>
      <c r="Z3450" s="12"/>
      <c r="AA3450" s="12"/>
      <c r="AB3450" s="12"/>
      <c r="AC3450" s="12"/>
      <c r="AD3450" s="12"/>
      <c r="AE3450" s="12"/>
      <c r="AF3450" s="12"/>
      <c r="AG3450" s="12"/>
      <c r="AH3450" s="12"/>
      <c r="AI3450" s="12"/>
      <c r="AJ3450" s="12"/>
      <c r="AK3450" s="12"/>
      <c r="AL3450" s="12"/>
      <c r="AM3450" s="12"/>
      <c r="AN3450" s="12"/>
      <c r="AO3450" s="12"/>
      <c r="AP3450" s="12"/>
      <c r="AQ3450" s="12"/>
      <c r="AR3450" s="12"/>
      <c r="AS3450" s="12"/>
      <c r="AT3450" s="12"/>
      <c r="AU3450" s="12"/>
      <c r="AV3450" s="12"/>
      <c r="AW3450" s="12"/>
      <c r="AX3450" s="12"/>
      <c r="AY3450" s="12"/>
      <c r="AZ3450" s="12"/>
      <c r="BA3450" s="12"/>
      <c r="BB3450" s="12"/>
      <c r="BC3450" s="12"/>
      <c r="BD3450" s="12"/>
      <c r="BE3450" s="12"/>
      <c r="BF3450" s="12"/>
      <c r="BG3450" s="12"/>
      <c r="BH3450" s="12"/>
      <c r="BI3450" s="12"/>
      <c r="BJ3450" s="13"/>
      <c r="BK3450" s="13"/>
      <c r="BL3450" s="13"/>
      <c r="BM3450" s="13"/>
      <c r="BN3450" s="13"/>
    </row>
    <row r="3451" spans="5:66" x14ac:dyDescent="0.25">
      <c r="E3451" s="10"/>
      <c r="F3451" s="10"/>
      <c r="G3451" s="10"/>
      <c r="H3451" s="10"/>
      <c r="I3451" s="10"/>
      <c r="J3451" s="10"/>
      <c r="K3451" s="11"/>
      <c r="L3451" s="11"/>
      <c r="M3451" s="12"/>
      <c r="N3451" s="12"/>
      <c r="O3451" s="12"/>
      <c r="P3451" s="12"/>
      <c r="Q3451" s="12"/>
      <c r="R3451" s="12"/>
      <c r="S3451" s="12"/>
      <c r="T3451" s="12"/>
      <c r="U3451" s="12"/>
      <c r="V3451" s="12"/>
      <c r="W3451" s="12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2"/>
      <c r="AS3451" s="12"/>
      <c r="AT3451" s="12"/>
      <c r="AU3451" s="12"/>
      <c r="AV3451" s="12"/>
      <c r="AW3451" s="12"/>
      <c r="AX3451" s="12"/>
      <c r="AY3451" s="12"/>
      <c r="AZ3451" s="12"/>
      <c r="BA3451" s="12"/>
      <c r="BB3451" s="12"/>
      <c r="BC3451" s="12"/>
      <c r="BD3451" s="12"/>
      <c r="BE3451" s="12"/>
      <c r="BF3451" s="12"/>
      <c r="BG3451" s="12"/>
      <c r="BH3451" s="12"/>
      <c r="BI3451" s="12"/>
      <c r="BJ3451" s="13"/>
      <c r="BK3451" s="13"/>
      <c r="BL3451" s="13"/>
      <c r="BM3451" s="13"/>
      <c r="BN3451" s="13"/>
    </row>
    <row r="3452" spans="5:66" x14ac:dyDescent="0.25">
      <c r="E3452" s="10"/>
      <c r="F3452" s="10"/>
      <c r="G3452" s="10"/>
      <c r="H3452" s="10"/>
      <c r="I3452" s="10"/>
      <c r="J3452" s="10"/>
      <c r="K3452" s="11"/>
      <c r="L3452" s="11"/>
      <c r="M3452" s="12"/>
      <c r="N3452" s="12"/>
      <c r="O3452" s="12"/>
      <c r="P3452" s="12"/>
      <c r="Q3452" s="12"/>
      <c r="R3452" s="12"/>
      <c r="S3452" s="12"/>
      <c r="T3452" s="12"/>
      <c r="U3452" s="12"/>
      <c r="V3452" s="12"/>
      <c r="W3452" s="12"/>
      <c r="X3452" s="12"/>
      <c r="Y3452" s="12"/>
      <c r="Z3452" s="12"/>
      <c r="AA3452" s="12"/>
      <c r="AB3452" s="12"/>
      <c r="AC3452" s="12"/>
      <c r="AD3452" s="12"/>
      <c r="AE3452" s="12"/>
      <c r="AF3452" s="12"/>
      <c r="AG3452" s="12"/>
      <c r="AH3452" s="12"/>
      <c r="AI3452" s="12"/>
      <c r="AJ3452" s="12"/>
      <c r="AK3452" s="12"/>
      <c r="AL3452" s="12"/>
      <c r="AM3452" s="12"/>
      <c r="AN3452" s="12"/>
      <c r="AO3452" s="12"/>
      <c r="AP3452" s="12"/>
      <c r="AQ3452" s="12"/>
      <c r="AR3452" s="12"/>
      <c r="AS3452" s="12"/>
      <c r="AT3452" s="12"/>
      <c r="AU3452" s="12"/>
      <c r="AV3452" s="12"/>
      <c r="AW3452" s="12"/>
      <c r="AX3452" s="12"/>
      <c r="AY3452" s="12"/>
      <c r="AZ3452" s="12"/>
      <c r="BA3452" s="12"/>
      <c r="BB3452" s="12"/>
      <c r="BC3452" s="12"/>
      <c r="BD3452" s="12"/>
      <c r="BE3452" s="12"/>
      <c r="BF3452" s="12"/>
      <c r="BG3452" s="12"/>
      <c r="BH3452" s="12"/>
      <c r="BI3452" s="12"/>
      <c r="BJ3452" s="13"/>
      <c r="BK3452" s="13"/>
      <c r="BL3452" s="13"/>
      <c r="BM3452" s="13"/>
      <c r="BN3452" s="13"/>
    </row>
    <row r="3453" spans="5:66" x14ac:dyDescent="0.25">
      <c r="E3453" s="10"/>
      <c r="F3453" s="10"/>
      <c r="G3453" s="10"/>
      <c r="H3453" s="10"/>
      <c r="I3453" s="10"/>
      <c r="J3453" s="10"/>
      <c r="K3453" s="11"/>
      <c r="L3453" s="11"/>
      <c r="M3453" s="12"/>
      <c r="N3453" s="12"/>
      <c r="O3453" s="12"/>
      <c r="P3453" s="12"/>
      <c r="Q3453" s="12"/>
      <c r="R3453" s="12"/>
      <c r="S3453" s="12"/>
      <c r="T3453" s="12"/>
      <c r="U3453" s="12"/>
      <c r="V3453" s="12"/>
      <c r="W3453" s="12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2"/>
      <c r="AS3453" s="12"/>
      <c r="AT3453" s="12"/>
      <c r="AU3453" s="12"/>
      <c r="AV3453" s="12"/>
      <c r="AW3453" s="12"/>
      <c r="AX3453" s="12"/>
      <c r="AY3453" s="12"/>
      <c r="AZ3453" s="12"/>
      <c r="BA3453" s="12"/>
      <c r="BB3453" s="12"/>
      <c r="BC3453" s="12"/>
      <c r="BD3453" s="12"/>
      <c r="BE3453" s="12"/>
      <c r="BF3453" s="12"/>
      <c r="BG3453" s="12"/>
      <c r="BH3453" s="12"/>
      <c r="BI3453" s="12"/>
      <c r="BJ3453" s="13"/>
      <c r="BK3453" s="13"/>
      <c r="BL3453" s="13"/>
      <c r="BM3453" s="13"/>
      <c r="BN3453" s="13"/>
    </row>
    <row r="3454" spans="5:66" x14ac:dyDescent="0.25">
      <c r="E3454" s="10"/>
      <c r="F3454" s="10"/>
      <c r="G3454" s="10"/>
      <c r="H3454" s="10"/>
      <c r="I3454" s="10"/>
      <c r="J3454" s="10"/>
      <c r="K3454" s="11"/>
      <c r="L3454" s="11"/>
      <c r="M3454" s="12"/>
      <c r="N3454" s="12"/>
      <c r="O3454" s="12"/>
      <c r="P3454" s="12"/>
      <c r="Q3454" s="12"/>
      <c r="R3454" s="12"/>
      <c r="S3454" s="12"/>
      <c r="T3454" s="12"/>
      <c r="U3454" s="12"/>
      <c r="V3454" s="12"/>
      <c r="W3454" s="12"/>
      <c r="X3454" s="12"/>
      <c r="Y3454" s="12"/>
      <c r="Z3454" s="12"/>
      <c r="AA3454" s="12"/>
      <c r="AB3454" s="12"/>
      <c r="AC3454" s="12"/>
      <c r="AD3454" s="12"/>
      <c r="AE3454" s="12"/>
      <c r="AF3454" s="12"/>
      <c r="AG3454" s="12"/>
      <c r="AH3454" s="12"/>
      <c r="AI3454" s="12"/>
      <c r="AJ3454" s="12"/>
      <c r="AK3454" s="12"/>
      <c r="AL3454" s="12"/>
      <c r="AM3454" s="12"/>
      <c r="AN3454" s="12"/>
      <c r="AO3454" s="12"/>
      <c r="AP3454" s="12"/>
      <c r="AQ3454" s="12"/>
      <c r="AR3454" s="12"/>
      <c r="AS3454" s="12"/>
      <c r="AT3454" s="12"/>
      <c r="AU3454" s="12"/>
      <c r="AV3454" s="12"/>
      <c r="AW3454" s="12"/>
      <c r="AX3454" s="12"/>
      <c r="AY3454" s="12"/>
      <c r="AZ3454" s="12"/>
      <c r="BA3454" s="12"/>
      <c r="BB3454" s="12"/>
      <c r="BC3454" s="12"/>
      <c r="BD3454" s="12"/>
      <c r="BE3454" s="12"/>
      <c r="BF3454" s="12"/>
      <c r="BG3454" s="12"/>
      <c r="BH3454" s="12"/>
      <c r="BI3454" s="12"/>
      <c r="BJ3454" s="13"/>
      <c r="BK3454" s="13"/>
      <c r="BL3454" s="13"/>
      <c r="BM3454" s="13"/>
      <c r="BN3454" s="13"/>
    </row>
    <row r="3455" spans="5:66" x14ac:dyDescent="0.25">
      <c r="E3455" s="10"/>
      <c r="F3455" s="10"/>
      <c r="G3455" s="10"/>
      <c r="H3455" s="10"/>
      <c r="I3455" s="10"/>
      <c r="J3455" s="10"/>
      <c r="K3455" s="11"/>
      <c r="L3455" s="11"/>
      <c r="M3455" s="12"/>
      <c r="N3455" s="12"/>
      <c r="O3455" s="12"/>
      <c r="P3455" s="12"/>
      <c r="Q3455" s="12"/>
      <c r="R3455" s="12"/>
      <c r="S3455" s="12"/>
      <c r="T3455" s="12"/>
      <c r="U3455" s="12"/>
      <c r="V3455" s="12"/>
      <c r="W3455" s="12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2"/>
      <c r="AS3455" s="12"/>
      <c r="AT3455" s="12"/>
      <c r="AU3455" s="12"/>
      <c r="AV3455" s="12"/>
      <c r="AW3455" s="12"/>
      <c r="AX3455" s="12"/>
      <c r="AY3455" s="12"/>
      <c r="AZ3455" s="12"/>
      <c r="BA3455" s="12"/>
      <c r="BB3455" s="12"/>
      <c r="BC3455" s="12"/>
      <c r="BD3455" s="12"/>
      <c r="BE3455" s="12"/>
      <c r="BF3455" s="12"/>
      <c r="BG3455" s="12"/>
      <c r="BH3455" s="12"/>
      <c r="BI3455" s="12"/>
      <c r="BJ3455" s="13"/>
      <c r="BK3455" s="13"/>
      <c r="BL3455" s="13"/>
      <c r="BM3455" s="13"/>
      <c r="BN3455" s="13"/>
    </row>
    <row r="3456" spans="5:66" x14ac:dyDescent="0.25">
      <c r="E3456" s="10"/>
      <c r="F3456" s="10"/>
      <c r="G3456" s="10"/>
      <c r="H3456" s="10"/>
      <c r="I3456" s="10"/>
      <c r="J3456" s="10"/>
      <c r="K3456" s="11"/>
      <c r="L3456" s="11"/>
      <c r="M3456" s="12"/>
      <c r="N3456" s="12"/>
      <c r="O3456" s="12"/>
      <c r="P3456" s="12"/>
      <c r="Q3456" s="12"/>
      <c r="R3456" s="12"/>
      <c r="S3456" s="12"/>
      <c r="T3456" s="12"/>
      <c r="U3456" s="12"/>
      <c r="V3456" s="12"/>
      <c r="W3456" s="12"/>
      <c r="X3456" s="12"/>
      <c r="Y3456" s="12"/>
      <c r="Z3456" s="12"/>
      <c r="AA3456" s="12"/>
      <c r="AB3456" s="12"/>
      <c r="AC3456" s="12"/>
      <c r="AD3456" s="12"/>
      <c r="AE3456" s="12"/>
      <c r="AF3456" s="12"/>
      <c r="AG3456" s="12"/>
      <c r="AH3456" s="12"/>
      <c r="AI3456" s="12"/>
      <c r="AJ3456" s="12"/>
      <c r="AK3456" s="12"/>
      <c r="AL3456" s="12"/>
      <c r="AM3456" s="12"/>
      <c r="AN3456" s="12"/>
      <c r="AO3456" s="12"/>
      <c r="AP3456" s="12"/>
      <c r="AQ3456" s="12"/>
      <c r="AR3456" s="12"/>
      <c r="AS3456" s="12"/>
      <c r="AT3456" s="12"/>
      <c r="AU3456" s="12"/>
      <c r="AV3456" s="12"/>
      <c r="AW3456" s="12"/>
      <c r="AX3456" s="12"/>
      <c r="AY3456" s="12"/>
      <c r="AZ3456" s="12"/>
      <c r="BA3456" s="12"/>
      <c r="BB3456" s="12"/>
      <c r="BC3456" s="12"/>
      <c r="BD3456" s="12"/>
      <c r="BE3456" s="12"/>
      <c r="BF3456" s="12"/>
      <c r="BG3456" s="12"/>
      <c r="BH3456" s="12"/>
      <c r="BI3456" s="12"/>
      <c r="BJ3456" s="13"/>
      <c r="BK3456" s="13"/>
      <c r="BL3456" s="13"/>
      <c r="BM3456" s="13"/>
      <c r="BN3456" s="13"/>
    </row>
    <row r="3457" spans="5:66" x14ac:dyDescent="0.25">
      <c r="E3457" s="10"/>
      <c r="F3457" s="10"/>
      <c r="G3457" s="10"/>
      <c r="H3457" s="10"/>
      <c r="I3457" s="10"/>
      <c r="J3457" s="10"/>
      <c r="K3457" s="11"/>
      <c r="L3457" s="11"/>
      <c r="M3457" s="12"/>
      <c r="N3457" s="12"/>
      <c r="O3457" s="12"/>
      <c r="P3457" s="12"/>
      <c r="Q3457" s="12"/>
      <c r="R3457" s="12"/>
      <c r="S3457" s="12"/>
      <c r="T3457" s="12"/>
      <c r="U3457" s="12"/>
      <c r="V3457" s="12"/>
      <c r="W3457" s="12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2"/>
      <c r="AS3457" s="12"/>
      <c r="AT3457" s="12"/>
      <c r="AU3457" s="12"/>
      <c r="AV3457" s="12"/>
      <c r="AW3457" s="12"/>
      <c r="AX3457" s="12"/>
      <c r="AY3457" s="12"/>
      <c r="AZ3457" s="12"/>
      <c r="BA3457" s="12"/>
      <c r="BB3457" s="12"/>
      <c r="BC3457" s="12"/>
      <c r="BD3457" s="12"/>
      <c r="BE3457" s="12"/>
      <c r="BF3457" s="12"/>
      <c r="BG3457" s="12"/>
      <c r="BH3457" s="12"/>
      <c r="BI3457" s="12"/>
      <c r="BJ3457" s="13"/>
      <c r="BK3457" s="13"/>
      <c r="BL3457" s="13"/>
      <c r="BM3457" s="13"/>
      <c r="BN3457" s="13"/>
    </row>
    <row r="3458" spans="5:66" x14ac:dyDescent="0.25">
      <c r="E3458" s="10"/>
      <c r="F3458" s="10"/>
      <c r="G3458" s="10"/>
      <c r="H3458" s="10"/>
      <c r="I3458" s="10"/>
      <c r="J3458" s="10"/>
      <c r="K3458" s="11"/>
      <c r="L3458" s="11"/>
      <c r="M3458" s="12"/>
      <c r="N3458" s="12"/>
      <c r="O3458" s="12"/>
      <c r="P3458" s="12"/>
      <c r="Q3458" s="12"/>
      <c r="R3458" s="12"/>
      <c r="S3458" s="12"/>
      <c r="T3458" s="12"/>
      <c r="U3458" s="12"/>
      <c r="V3458" s="12"/>
      <c r="W3458" s="12"/>
      <c r="X3458" s="12"/>
      <c r="Y3458" s="12"/>
      <c r="Z3458" s="12"/>
      <c r="AA3458" s="12"/>
      <c r="AB3458" s="12"/>
      <c r="AC3458" s="12"/>
      <c r="AD3458" s="12"/>
      <c r="AE3458" s="12"/>
      <c r="AF3458" s="12"/>
      <c r="AG3458" s="12"/>
      <c r="AH3458" s="12"/>
      <c r="AI3458" s="12"/>
      <c r="AJ3458" s="12"/>
      <c r="AK3458" s="12"/>
      <c r="AL3458" s="12"/>
      <c r="AM3458" s="12"/>
      <c r="AN3458" s="12"/>
      <c r="AO3458" s="12"/>
      <c r="AP3458" s="12"/>
      <c r="AQ3458" s="12"/>
      <c r="AR3458" s="12"/>
      <c r="AS3458" s="12"/>
      <c r="AT3458" s="12"/>
      <c r="AU3458" s="12"/>
      <c r="AV3458" s="12"/>
      <c r="AW3458" s="12"/>
      <c r="AX3458" s="12"/>
      <c r="AY3458" s="12"/>
      <c r="AZ3458" s="12"/>
      <c r="BA3458" s="12"/>
      <c r="BB3458" s="12"/>
      <c r="BC3458" s="12"/>
      <c r="BD3458" s="12"/>
      <c r="BE3458" s="12"/>
      <c r="BF3458" s="12"/>
      <c r="BG3458" s="12"/>
      <c r="BH3458" s="12"/>
      <c r="BI3458" s="12"/>
      <c r="BJ3458" s="13"/>
      <c r="BK3458" s="13"/>
      <c r="BL3458" s="13"/>
      <c r="BM3458" s="13"/>
      <c r="BN3458" s="13"/>
    </row>
    <row r="3459" spans="5:66" x14ac:dyDescent="0.25">
      <c r="E3459" s="10"/>
      <c r="F3459" s="10"/>
      <c r="G3459" s="10"/>
      <c r="H3459" s="10"/>
      <c r="I3459" s="10"/>
      <c r="J3459" s="10"/>
      <c r="K3459" s="11"/>
      <c r="L3459" s="11"/>
      <c r="M3459" s="12"/>
      <c r="N3459" s="12"/>
      <c r="O3459" s="12"/>
      <c r="P3459" s="12"/>
      <c r="Q3459" s="12"/>
      <c r="R3459" s="12"/>
      <c r="S3459" s="12"/>
      <c r="T3459" s="12"/>
      <c r="U3459" s="12"/>
      <c r="V3459" s="12"/>
      <c r="W3459" s="12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2"/>
      <c r="AS3459" s="12"/>
      <c r="AT3459" s="12"/>
      <c r="AU3459" s="12"/>
      <c r="AV3459" s="12"/>
      <c r="AW3459" s="12"/>
      <c r="AX3459" s="12"/>
      <c r="AY3459" s="12"/>
      <c r="AZ3459" s="12"/>
      <c r="BA3459" s="12"/>
      <c r="BB3459" s="12"/>
      <c r="BC3459" s="12"/>
      <c r="BD3459" s="12"/>
      <c r="BE3459" s="12"/>
      <c r="BF3459" s="12"/>
      <c r="BG3459" s="12"/>
      <c r="BH3459" s="12"/>
      <c r="BI3459" s="12"/>
      <c r="BJ3459" s="13"/>
      <c r="BK3459" s="13"/>
      <c r="BL3459" s="13"/>
      <c r="BM3459" s="13"/>
      <c r="BN3459" s="13"/>
    </row>
    <row r="3460" spans="5:66" x14ac:dyDescent="0.25">
      <c r="E3460" s="10"/>
      <c r="F3460" s="10"/>
      <c r="G3460" s="10"/>
      <c r="H3460" s="10"/>
      <c r="I3460" s="10"/>
      <c r="J3460" s="10"/>
      <c r="K3460" s="11"/>
      <c r="L3460" s="11"/>
      <c r="M3460" s="12"/>
      <c r="N3460" s="12"/>
      <c r="O3460" s="12"/>
      <c r="P3460" s="12"/>
      <c r="Q3460" s="12"/>
      <c r="R3460" s="12"/>
      <c r="S3460" s="12"/>
      <c r="T3460" s="12"/>
      <c r="U3460" s="12"/>
      <c r="V3460" s="12"/>
      <c r="W3460" s="12"/>
      <c r="X3460" s="12"/>
      <c r="Y3460" s="12"/>
      <c r="Z3460" s="12"/>
      <c r="AA3460" s="12"/>
      <c r="AB3460" s="12"/>
      <c r="AC3460" s="12"/>
      <c r="AD3460" s="12"/>
      <c r="AE3460" s="12"/>
      <c r="AF3460" s="12"/>
      <c r="AG3460" s="12"/>
      <c r="AH3460" s="12"/>
      <c r="AI3460" s="12"/>
      <c r="AJ3460" s="12"/>
      <c r="AK3460" s="12"/>
      <c r="AL3460" s="12"/>
      <c r="AM3460" s="12"/>
      <c r="AN3460" s="12"/>
      <c r="AO3460" s="12"/>
      <c r="AP3460" s="12"/>
      <c r="AQ3460" s="12"/>
      <c r="AR3460" s="12"/>
      <c r="AS3460" s="12"/>
      <c r="AT3460" s="12"/>
      <c r="AU3460" s="12"/>
      <c r="AV3460" s="12"/>
      <c r="AW3460" s="12"/>
      <c r="AX3460" s="12"/>
      <c r="AY3460" s="12"/>
      <c r="AZ3460" s="12"/>
      <c r="BA3460" s="12"/>
      <c r="BB3460" s="12"/>
      <c r="BC3460" s="12"/>
      <c r="BD3460" s="12"/>
      <c r="BE3460" s="12"/>
      <c r="BF3460" s="12"/>
      <c r="BG3460" s="12"/>
      <c r="BH3460" s="12"/>
      <c r="BI3460" s="12"/>
      <c r="BJ3460" s="13"/>
      <c r="BK3460" s="13"/>
      <c r="BL3460" s="13"/>
      <c r="BM3460" s="13"/>
      <c r="BN3460" s="13"/>
    </row>
    <row r="3461" spans="5:66" x14ac:dyDescent="0.25">
      <c r="E3461" s="10"/>
      <c r="F3461" s="10"/>
      <c r="G3461" s="10"/>
      <c r="H3461" s="10"/>
      <c r="I3461" s="10"/>
      <c r="J3461" s="10"/>
      <c r="K3461" s="11"/>
      <c r="L3461" s="11"/>
      <c r="M3461" s="12"/>
      <c r="N3461" s="12"/>
      <c r="O3461" s="12"/>
      <c r="P3461" s="12"/>
      <c r="Q3461" s="12"/>
      <c r="R3461" s="12"/>
      <c r="S3461" s="12"/>
      <c r="T3461" s="12"/>
      <c r="U3461" s="12"/>
      <c r="V3461" s="12"/>
      <c r="W3461" s="12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2"/>
      <c r="AS3461" s="12"/>
      <c r="AT3461" s="12"/>
      <c r="AU3461" s="12"/>
      <c r="AV3461" s="12"/>
      <c r="AW3461" s="12"/>
      <c r="AX3461" s="12"/>
      <c r="AY3461" s="12"/>
      <c r="AZ3461" s="12"/>
      <c r="BA3461" s="12"/>
      <c r="BB3461" s="12"/>
      <c r="BC3461" s="12"/>
      <c r="BD3461" s="12"/>
      <c r="BE3461" s="12"/>
      <c r="BF3461" s="12"/>
      <c r="BG3461" s="12"/>
      <c r="BH3461" s="12"/>
      <c r="BI3461" s="12"/>
      <c r="BJ3461" s="13"/>
      <c r="BK3461" s="13"/>
      <c r="BL3461" s="13"/>
      <c r="BM3461" s="13"/>
      <c r="BN3461" s="13"/>
    </row>
    <row r="3462" spans="5:66" x14ac:dyDescent="0.25">
      <c r="E3462" s="10"/>
      <c r="F3462" s="10"/>
      <c r="G3462" s="10"/>
      <c r="H3462" s="10"/>
      <c r="I3462" s="10"/>
      <c r="J3462" s="10"/>
      <c r="K3462" s="11"/>
      <c r="L3462" s="11"/>
      <c r="M3462" s="12"/>
      <c r="N3462" s="12"/>
      <c r="O3462" s="12"/>
      <c r="P3462" s="12"/>
      <c r="Q3462" s="12"/>
      <c r="R3462" s="12"/>
      <c r="S3462" s="12"/>
      <c r="T3462" s="12"/>
      <c r="U3462" s="12"/>
      <c r="V3462" s="12"/>
      <c r="W3462" s="12"/>
      <c r="X3462" s="12"/>
      <c r="Y3462" s="12"/>
      <c r="Z3462" s="12"/>
      <c r="AA3462" s="12"/>
      <c r="AB3462" s="12"/>
      <c r="AC3462" s="12"/>
      <c r="AD3462" s="12"/>
      <c r="AE3462" s="12"/>
      <c r="AF3462" s="12"/>
      <c r="AG3462" s="12"/>
      <c r="AH3462" s="12"/>
      <c r="AI3462" s="12"/>
      <c r="AJ3462" s="12"/>
      <c r="AK3462" s="12"/>
      <c r="AL3462" s="12"/>
      <c r="AM3462" s="12"/>
      <c r="AN3462" s="12"/>
      <c r="AO3462" s="12"/>
      <c r="AP3462" s="12"/>
      <c r="AQ3462" s="12"/>
      <c r="AR3462" s="12"/>
      <c r="AS3462" s="12"/>
      <c r="AT3462" s="12"/>
      <c r="AU3462" s="12"/>
      <c r="AV3462" s="12"/>
      <c r="AW3462" s="12"/>
      <c r="AX3462" s="12"/>
      <c r="AY3462" s="12"/>
      <c r="AZ3462" s="12"/>
      <c r="BA3462" s="12"/>
      <c r="BB3462" s="12"/>
      <c r="BC3462" s="12"/>
      <c r="BD3462" s="12"/>
      <c r="BE3462" s="12"/>
      <c r="BF3462" s="12"/>
      <c r="BG3462" s="12"/>
      <c r="BH3462" s="12"/>
      <c r="BI3462" s="12"/>
      <c r="BJ3462" s="13"/>
      <c r="BK3462" s="13"/>
      <c r="BL3462" s="13"/>
      <c r="BM3462" s="13"/>
      <c r="BN3462" s="13"/>
    </row>
    <row r="3463" spans="5:66" x14ac:dyDescent="0.25">
      <c r="E3463" s="10"/>
      <c r="F3463" s="10"/>
      <c r="G3463" s="10"/>
      <c r="H3463" s="10"/>
      <c r="I3463" s="10"/>
      <c r="J3463" s="10"/>
      <c r="K3463" s="11"/>
      <c r="L3463" s="11"/>
      <c r="M3463" s="12"/>
      <c r="N3463" s="12"/>
      <c r="O3463" s="12"/>
      <c r="P3463" s="12"/>
      <c r="Q3463" s="12"/>
      <c r="R3463" s="12"/>
      <c r="S3463" s="12"/>
      <c r="T3463" s="12"/>
      <c r="U3463" s="12"/>
      <c r="V3463" s="12"/>
      <c r="W3463" s="12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2"/>
      <c r="AS3463" s="12"/>
      <c r="AT3463" s="12"/>
      <c r="AU3463" s="12"/>
      <c r="AV3463" s="12"/>
      <c r="AW3463" s="12"/>
      <c r="AX3463" s="12"/>
      <c r="AY3463" s="12"/>
      <c r="AZ3463" s="12"/>
      <c r="BA3463" s="12"/>
      <c r="BB3463" s="12"/>
      <c r="BC3463" s="12"/>
      <c r="BD3463" s="12"/>
      <c r="BE3463" s="12"/>
      <c r="BF3463" s="12"/>
      <c r="BG3463" s="12"/>
      <c r="BH3463" s="12"/>
      <c r="BI3463" s="12"/>
      <c r="BJ3463" s="13"/>
      <c r="BK3463" s="13"/>
      <c r="BL3463" s="13"/>
      <c r="BM3463" s="13"/>
      <c r="BN3463" s="13"/>
    </row>
    <row r="3464" spans="5:66" x14ac:dyDescent="0.25">
      <c r="E3464" s="10"/>
      <c r="F3464" s="10"/>
      <c r="G3464" s="10"/>
      <c r="H3464" s="10"/>
      <c r="I3464" s="10"/>
      <c r="J3464" s="10"/>
      <c r="K3464" s="11"/>
      <c r="L3464" s="11"/>
      <c r="M3464" s="12"/>
      <c r="N3464" s="12"/>
      <c r="O3464" s="12"/>
      <c r="P3464" s="12"/>
      <c r="Q3464" s="12"/>
      <c r="R3464" s="12"/>
      <c r="S3464" s="12"/>
      <c r="T3464" s="12"/>
      <c r="U3464" s="12"/>
      <c r="V3464" s="12"/>
      <c r="W3464" s="12"/>
      <c r="X3464" s="12"/>
      <c r="Y3464" s="12"/>
      <c r="Z3464" s="12"/>
      <c r="AA3464" s="12"/>
      <c r="AB3464" s="12"/>
      <c r="AC3464" s="12"/>
      <c r="AD3464" s="12"/>
      <c r="AE3464" s="12"/>
      <c r="AF3464" s="12"/>
      <c r="AG3464" s="12"/>
      <c r="AH3464" s="12"/>
      <c r="AI3464" s="12"/>
      <c r="AJ3464" s="12"/>
      <c r="AK3464" s="12"/>
      <c r="AL3464" s="12"/>
      <c r="AM3464" s="12"/>
      <c r="AN3464" s="12"/>
      <c r="AO3464" s="12"/>
      <c r="AP3464" s="12"/>
      <c r="AQ3464" s="12"/>
      <c r="AR3464" s="12"/>
      <c r="AS3464" s="12"/>
      <c r="AT3464" s="12"/>
      <c r="AU3464" s="12"/>
      <c r="AV3464" s="12"/>
      <c r="AW3464" s="12"/>
      <c r="AX3464" s="12"/>
      <c r="AY3464" s="12"/>
      <c r="AZ3464" s="12"/>
      <c r="BA3464" s="12"/>
      <c r="BB3464" s="12"/>
      <c r="BC3464" s="12"/>
      <c r="BD3464" s="12"/>
      <c r="BE3464" s="12"/>
      <c r="BF3464" s="12"/>
      <c r="BG3464" s="12"/>
      <c r="BH3464" s="12"/>
      <c r="BI3464" s="12"/>
      <c r="BJ3464" s="13"/>
      <c r="BK3464" s="13"/>
      <c r="BL3464" s="13"/>
      <c r="BM3464" s="13"/>
      <c r="BN3464" s="13"/>
    </row>
    <row r="3465" spans="5:66" x14ac:dyDescent="0.25">
      <c r="E3465" s="10"/>
      <c r="F3465" s="10"/>
      <c r="G3465" s="10"/>
      <c r="H3465" s="10"/>
      <c r="I3465" s="10"/>
      <c r="J3465" s="10"/>
      <c r="K3465" s="11"/>
      <c r="L3465" s="11"/>
      <c r="M3465" s="12"/>
      <c r="N3465" s="12"/>
      <c r="O3465" s="12"/>
      <c r="P3465" s="12"/>
      <c r="Q3465" s="12"/>
      <c r="R3465" s="12"/>
      <c r="S3465" s="12"/>
      <c r="T3465" s="12"/>
      <c r="U3465" s="12"/>
      <c r="V3465" s="12"/>
      <c r="W3465" s="12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2"/>
      <c r="AS3465" s="12"/>
      <c r="AT3465" s="12"/>
      <c r="AU3465" s="12"/>
      <c r="AV3465" s="12"/>
      <c r="AW3465" s="12"/>
      <c r="AX3465" s="12"/>
      <c r="AY3465" s="12"/>
      <c r="AZ3465" s="12"/>
      <c r="BA3465" s="12"/>
      <c r="BB3465" s="12"/>
      <c r="BC3465" s="12"/>
      <c r="BD3465" s="12"/>
      <c r="BE3465" s="12"/>
      <c r="BF3465" s="12"/>
      <c r="BG3465" s="12"/>
      <c r="BH3465" s="12"/>
      <c r="BI3465" s="12"/>
      <c r="BJ3465" s="13"/>
      <c r="BK3465" s="13"/>
      <c r="BL3465" s="13"/>
      <c r="BM3465" s="13"/>
      <c r="BN3465" s="13"/>
    </row>
    <row r="3466" spans="5:66" x14ac:dyDescent="0.25">
      <c r="E3466" s="10"/>
      <c r="F3466" s="10"/>
      <c r="G3466" s="10"/>
      <c r="H3466" s="10"/>
      <c r="I3466" s="10"/>
      <c r="J3466" s="10"/>
      <c r="K3466" s="11"/>
      <c r="L3466" s="11"/>
      <c r="M3466" s="12"/>
      <c r="N3466" s="12"/>
      <c r="O3466" s="12"/>
      <c r="P3466" s="12"/>
      <c r="Q3466" s="12"/>
      <c r="R3466" s="12"/>
      <c r="S3466" s="12"/>
      <c r="T3466" s="12"/>
      <c r="U3466" s="12"/>
      <c r="V3466" s="12"/>
      <c r="W3466" s="12"/>
      <c r="X3466" s="12"/>
      <c r="Y3466" s="12"/>
      <c r="Z3466" s="12"/>
      <c r="AA3466" s="12"/>
      <c r="AB3466" s="12"/>
      <c r="AC3466" s="12"/>
      <c r="AD3466" s="12"/>
      <c r="AE3466" s="12"/>
      <c r="AF3466" s="12"/>
      <c r="AG3466" s="12"/>
      <c r="AH3466" s="12"/>
      <c r="AI3466" s="12"/>
      <c r="AJ3466" s="12"/>
      <c r="AK3466" s="12"/>
      <c r="AL3466" s="12"/>
      <c r="AM3466" s="12"/>
      <c r="AN3466" s="12"/>
      <c r="AO3466" s="12"/>
      <c r="AP3466" s="12"/>
      <c r="AQ3466" s="12"/>
      <c r="AR3466" s="12"/>
      <c r="AS3466" s="12"/>
      <c r="AT3466" s="12"/>
      <c r="AU3466" s="12"/>
      <c r="AV3466" s="12"/>
      <c r="AW3466" s="12"/>
      <c r="AX3466" s="12"/>
      <c r="AY3466" s="12"/>
      <c r="AZ3466" s="12"/>
      <c r="BA3466" s="12"/>
      <c r="BB3466" s="12"/>
      <c r="BC3466" s="12"/>
      <c r="BD3466" s="12"/>
      <c r="BE3466" s="12"/>
      <c r="BF3466" s="12"/>
      <c r="BG3466" s="12"/>
      <c r="BH3466" s="12"/>
      <c r="BI3466" s="12"/>
      <c r="BJ3466" s="13"/>
      <c r="BK3466" s="13"/>
      <c r="BL3466" s="13"/>
      <c r="BM3466" s="13"/>
      <c r="BN3466" s="13"/>
    </row>
    <row r="3467" spans="5:66" x14ac:dyDescent="0.25">
      <c r="E3467" s="10"/>
      <c r="F3467" s="10"/>
      <c r="G3467" s="10"/>
      <c r="H3467" s="10"/>
      <c r="I3467" s="10"/>
      <c r="J3467" s="10"/>
      <c r="K3467" s="11"/>
      <c r="L3467" s="11"/>
      <c r="M3467" s="12"/>
      <c r="N3467" s="12"/>
      <c r="O3467" s="12"/>
      <c r="P3467" s="12"/>
      <c r="Q3467" s="12"/>
      <c r="R3467" s="12"/>
      <c r="S3467" s="12"/>
      <c r="T3467" s="12"/>
      <c r="U3467" s="12"/>
      <c r="V3467" s="12"/>
      <c r="W3467" s="12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2"/>
      <c r="AS3467" s="12"/>
      <c r="AT3467" s="12"/>
      <c r="AU3467" s="12"/>
      <c r="AV3467" s="12"/>
      <c r="AW3467" s="12"/>
      <c r="AX3467" s="12"/>
      <c r="AY3467" s="12"/>
      <c r="AZ3467" s="12"/>
      <c r="BA3467" s="12"/>
      <c r="BB3467" s="12"/>
      <c r="BC3467" s="12"/>
      <c r="BD3467" s="12"/>
      <c r="BE3467" s="12"/>
      <c r="BF3467" s="12"/>
      <c r="BG3467" s="12"/>
      <c r="BH3467" s="12"/>
      <c r="BI3467" s="12"/>
      <c r="BJ3467" s="13"/>
      <c r="BK3467" s="13"/>
      <c r="BL3467" s="13"/>
      <c r="BM3467" s="13"/>
      <c r="BN3467" s="13"/>
    </row>
    <row r="3468" spans="5:66" x14ac:dyDescent="0.25">
      <c r="E3468" s="10"/>
      <c r="F3468" s="10"/>
      <c r="G3468" s="10"/>
      <c r="H3468" s="10"/>
      <c r="I3468" s="10"/>
      <c r="J3468" s="10"/>
      <c r="K3468" s="11"/>
      <c r="L3468" s="11"/>
      <c r="M3468" s="12"/>
      <c r="N3468" s="12"/>
      <c r="O3468" s="12"/>
      <c r="P3468" s="12"/>
      <c r="Q3468" s="12"/>
      <c r="R3468" s="12"/>
      <c r="S3468" s="12"/>
      <c r="T3468" s="12"/>
      <c r="U3468" s="12"/>
      <c r="V3468" s="12"/>
      <c r="W3468" s="12"/>
      <c r="X3468" s="12"/>
      <c r="Y3468" s="12"/>
      <c r="Z3468" s="12"/>
      <c r="AA3468" s="12"/>
      <c r="AB3468" s="12"/>
      <c r="AC3468" s="12"/>
      <c r="AD3468" s="12"/>
      <c r="AE3468" s="12"/>
      <c r="AF3468" s="12"/>
      <c r="AG3468" s="12"/>
      <c r="AH3468" s="12"/>
      <c r="AI3468" s="12"/>
      <c r="AJ3468" s="12"/>
      <c r="AK3468" s="12"/>
      <c r="AL3468" s="12"/>
      <c r="AM3468" s="12"/>
      <c r="AN3468" s="12"/>
      <c r="AO3468" s="12"/>
      <c r="AP3468" s="12"/>
      <c r="AQ3468" s="12"/>
      <c r="AR3468" s="12"/>
      <c r="AS3468" s="12"/>
      <c r="AT3468" s="12"/>
      <c r="AU3468" s="12"/>
      <c r="AV3468" s="12"/>
      <c r="AW3468" s="12"/>
      <c r="AX3468" s="12"/>
      <c r="AY3468" s="12"/>
      <c r="AZ3468" s="12"/>
      <c r="BA3468" s="12"/>
      <c r="BB3468" s="12"/>
      <c r="BC3468" s="12"/>
      <c r="BD3468" s="12"/>
      <c r="BE3468" s="12"/>
      <c r="BF3468" s="12"/>
      <c r="BG3468" s="12"/>
      <c r="BH3468" s="12"/>
      <c r="BI3468" s="12"/>
      <c r="BJ3468" s="13"/>
      <c r="BK3468" s="13"/>
      <c r="BL3468" s="13"/>
      <c r="BM3468" s="13"/>
      <c r="BN3468" s="13"/>
    </row>
    <row r="3469" spans="5:66" x14ac:dyDescent="0.25">
      <c r="E3469" s="10"/>
      <c r="F3469" s="10"/>
      <c r="G3469" s="10"/>
      <c r="H3469" s="10"/>
      <c r="I3469" s="10"/>
      <c r="J3469" s="10"/>
      <c r="K3469" s="11"/>
      <c r="L3469" s="11"/>
      <c r="M3469" s="12"/>
      <c r="N3469" s="12"/>
      <c r="O3469" s="12"/>
      <c r="P3469" s="12"/>
      <c r="Q3469" s="12"/>
      <c r="R3469" s="12"/>
      <c r="S3469" s="12"/>
      <c r="T3469" s="12"/>
      <c r="U3469" s="12"/>
      <c r="V3469" s="12"/>
      <c r="W3469" s="12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2"/>
      <c r="AS3469" s="12"/>
      <c r="AT3469" s="12"/>
      <c r="AU3469" s="12"/>
      <c r="AV3469" s="12"/>
      <c r="AW3469" s="12"/>
      <c r="AX3469" s="12"/>
      <c r="AY3469" s="12"/>
      <c r="AZ3469" s="12"/>
      <c r="BA3469" s="12"/>
      <c r="BB3469" s="12"/>
      <c r="BC3469" s="12"/>
      <c r="BD3469" s="12"/>
      <c r="BE3469" s="12"/>
      <c r="BF3469" s="12"/>
      <c r="BG3469" s="12"/>
      <c r="BH3469" s="12"/>
      <c r="BI3469" s="12"/>
      <c r="BJ3469" s="13"/>
      <c r="BK3469" s="13"/>
      <c r="BL3469" s="13"/>
      <c r="BM3469" s="13"/>
      <c r="BN3469" s="13"/>
    </row>
    <row r="3470" spans="5:66" x14ac:dyDescent="0.25">
      <c r="E3470" s="10"/>
      <c r="F3470" s="10"/>
      <c r="G3470" s="10"/>
      <c r="H3470" s="10"/>
      <c r="I3470" s="10"/>
      <c r="J3470" s="10"/>
      <c r="K3470" s="11"/>
      <c r="L3470" s="11"/>
      <c r="M3470" s="12"/>
      <c r="N3470" s="12"/>
      <c r="O3470" s="12"/>
      <c r="P3470" s="12"/>
      <c r="Q3470" s="12"/>
      <c r="R3470" s="12"/>
      <c r="S3470" s="12"/>
      <c r="T3470" s="12"/>
      <c r="U3470" s="12"/>
      <c r="V3470" s="12"/>
      <c r="W3470" s="12"/>
      <c r="X3470" s="12"/>
      <c r="Y3470" s="12"/>
      <c r="Z3470" s="12"/>
      <c r="AA3470" s="12"/>
      <c r="AB3470" s="12"/>
      <c r="AC3470" s="12"/>
      <c r="AD3470" s="12"/>
      <c r="AE3470" s="12"/>
      <c r="AF3470" s="12"/>
      <c r="AG3470" s="12"/>
      <c r="AH3470" s="12"/>
      <c r="AI3470" s="12"/>
      <c r="AJ3470" s="12"/>
      <c r="AK3470" s="12"/>
      <c r="AL3470" s="12"/>
      <c r="AM3470" s="12"/>
      <c r="AN3470" s="12"/>
      <c r="AO3470" s="12"/>
      <c r="AP3470" s="12"/>
      <c r="AQ3470" s="12"/>
      <c r="AR3470" s="12"/>
      <c r="AS3470" s="12"/>
      <c r="AT3470" s="12"/>
      <c r="AU3470" s="12"/>
      <c r="AV3470" s="12"/>
      <c r="AW3470" s="12"/>
      <c r="AX3470" s="12"/>
      <c r="AY3470" s="12"/>
      <c r="AZ3470" s="12"/>
      <c r="BA3470" s="12"/>
      <c r="BB3470" s="12"/>
      <c r="BC3470" s="12"/>
      <c r="BD3470" s="12"/>
      <c r="BE3470" s="12"/>
      <c r="BF3470" s="12"/>
      <c r="BG3470" s="12"/>
      <c r="BH3470" s="12"/>
      <c r="BI3470" s="12"/>
      <c r="BJ3470" s="13"/>
      <c r="BK3470" s="13"/>
      <c r="BL3470" s="13"/>
      <c r="BM3470" s="13"/>
      <c r="BN3470" s="13"/>
    </row>
    <row r="3471" spans="5:66" x14ac:dyDescent="0.25">
      <c r="E3471" s="10"/>
      <c r="F3471" s="10"/>
      <c r="G3471" s="10"/>
      <c r="H3471" s="10"/>
      <c r="I3471" s="10"/>
      <c r="J3471" s="10"/>
      <c r="K3471" s="11"/>
      <c r="L3471" s="11"/>
      <c r="M3471" s="12"/>
      <c r="N3471" s="12"/>
      <c r="O3471" s="12"/>
      <c r="P3471" s="12"/>
      <c r="Q3471" s="12"/>
      <c r="R3471" s="12"/>
      <c r="S3471" s="12"/>
      <c r="T3471" s="12"/>
      <c r="U3471" s="12"/>
      <c r="V3471" s="12"/>
      <c r="W3471" s="12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2"/>
      <c r="AS3471" s="12"/>
      <c r="AT3471" s="12"/>
      <c r="AU3471" s="12"/>
      <c r="AV3471" s="12"/>
      <c r="AW3471" s="12"/>
      <c r="AX3471" s="12"/>
      <c r="AY3471" s="12"/>
      <c r="AZ3471" s="12"/>
      <c r="BA3471" s="12"/>
      <c r="BB3471" s="12"/>
      <c r="BC3471" s="12"/>
      <c r="BD3471" s="12"/>
      <c r="BE3471" s="12"/>
      <c r="BF3471" s="12"/>
      <c r="BG3471" s="12"/>
      <c r="BH3471" s="12"/>
      <c r="BI3471" s="12"/>
      <c r="BJ3471" s="13"/>
      <c r="BK3471" s="13"/>
      <c r="BL3471" s="13"/>
      <c r="BM3471" s="13"/>
      <c r="BN3471" s="13"/>
    </row>
    <row r="3472" spans="5:66" x14ac:dyDescent="0.25">
      <c r="E3472" s="10"/>
      <c r="F3472" s="10"/>
      <c r="G3472" s="10"/>
      <c r="H3472" s="10"/>
      <c r="I3472" s="10"/>
      <c r="J3472" s="10"/>
      <c r="K3472" s="11"/>
      <c r="L3472" s="11"/>
      <c r="M3472" s="12"/>
      <c r="N3472" s="12"/>
      <c r="O3472" s="12"/>
      <c r="P3472" s="12"/>
      <c r="Q3472" s="12"/>
      <c r="R3472" s="12"/>
      <c r="S3472" s="12"/>
      <c r="T3472" s="12"/>
      <c r="U3472" s="12"/>
      <c r="V3472" s="12"/>
      <c r="W3472" s="12"/>
      <c r="X3472" s="12"/>
      <c r="Y3472" s="12"/>
      <c r="Z3472" s="12"/>
      <c r="AA3472" s="12"/>
      <c r="AB3472" s="12"/>
      <c r="AC3472" s="12"/>
      <c r="AD3472" s="12"/>
      <c r="AE3472" s="12"/>
      <c r="AF3472" s="12"/>
      <c r="AG3472" s="12"/>
      <c r="AH3472" s="12"/>
      <c r="AI3472" s="12"/>
      <c r="AJ3472" s="12"/>
      <c r="AK3472" s="12"/>
      <c r="AL3472" s="12"/>
      <c r="AM3472" s="12"/>
      <c r="AN3472" s="12"/>
      <c r="AO3472" s="12"/>
      <c r="AP3472" s="12"/>
      <c r="AQ3472" s="12"/>
      <c r="AR3472" s="12"/>
      <c r="AS3472" s="12"/>
      <c r="AT3472" s="12"/>
      <c r="AU3472" s="12"/>
      <c r="AV3472" s="12"/>
      <c r="AW3472" s="12"/>
      <c r="AX3472" s="12"/>
      <c r="AY3472" s="12"/>
      <c r="AZ3472" s="12"/>
      <c r="BA3472" s="12"/>
      <c r="BB3472" s="12"/>
      <c r="BC3472" s="12"/>
      <c r="BD3472" s="12"/>
      <c r="BE3472" s="12"/>
      <c r="BF3472" s="12"/>
      <c r="BG3472" s="12"/>
      <c r="BH3472" s="12"/>
      <c r="BI3472" s="12"/>
      <c r="BJ3472" s="13"/>
      <c r="BK3472" s="13"/>
      <c r="BL3472" s="13"/>
      <c r="BM3472" s="13"/>
      <c r="BN3472" s="13"/>
    </row>
    <row r="3473" spans="5:66" x14ac:dyDescent="0.25">
      <c r="E3473" s="10"/>
      <c r="F3473" s="10"/>
      <c r="G3473" s="10"/>
      <c r="H3473" s="10"/>
      <c r="I3473" s="10"/>
      <c r="J3473" s="10"/>
      <c r="K3473" s="11"/>
      <c r="L3473" s="11"/>
      <c r="M3473" s="12"/>
      <c r="N3473" s="12"/>
      <c r="O3473" s="12"/>
      <c r="P3473" s="12"/>
      <c r="Q3473" s="12"/>
      <c r="R3473" s="12"/>
      <c r="S3473" s="12"/>
      <c r="T3473" s="12"/>
      <c r="U3473" s="12"/>
      <c r="V3473" s="12"/>
      <c r="W3473" s="12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2"/>
      <c r="AS3473" s="12"/>
      <c r="AT3473" s="12"/>
      <c r="AU3473" s="12"/>
      <c r="AV3473" s="12"/>
      <c r="AW3473" s="12"/>
      <c r="AX3473" s="12"/>
      <c r="AY3473" s="12"/>
      <c r="AZ3473" s="12"/>
      <c r="BA3473" s="12"/>
      <c r="BB3473" s="12"/>
      <c r="BC3473" s="12"/>
      <c r="BD3473" s="12"/>
      <c r="BE3473" s="12"/>
      <c r="BF3473" s="12"/>
      <c r="BG3473" s="12"/>
      <c r="BH3473" s="12"/>
      <c r="BI3473" s="12"/>
      <c r="BJ3473" s="13"/>
      <c r="BK3473" s="13"/>
      <c r="BL3473" s="13"/>
      <c r="BM3473" s="13"/>
      <c r="BN3473" s="13"/>
    </row>
    <row r="3474" spans="5:66" x14ac:dyDescent="0.25">
      <c r="E3474" s="10"/>
      <c r="F3474" s="10"/>
      <c r="G3474" s="10"/>
      <c r="H3474" s="10"/>
      <c r="I3474" s="10"/>
      <c r="J3474" s="10"/>
      <c r="K3474" s="11"/>
      <c r="L3474" s="11"/>
      <c r="M3474" s="12"/>
      <c r="N3474" s="12"/>
      <c r="O3474" s="12"/>
      <c r="P3474" s="12"/>
      <c r="Q3474" s="12"/>
      <c r="R3474" s="12"/>
      <c r="S3474" s="12"/>
      <c r="T3474" s="12"/>
      <c r="U3474" s="12"/>
      <c r="V3474" s="12"/>
      <c r="W3474" s="12"/>
      <c r="X3474" s="12"/>
      <c r="Y3474" s="12"/>
      <c r="Z3474" s="12"/>
      <c r="AA3474" s="12"/>
      <c r="AB3474" s="12"/>
      <c r="AC3474" s="12"/>
      <c r="AD3474" s="12"/>
      <c r="AE3474" s="12"/>
      <c r="AF3474" s="12"/>
      <c r="AG3474" s="12"/>
      <c r="AH3474" s="12"/>
      <c r="AI3474" s="12"/>
      <c r="AJ3474" s="12"/>
      <c r="AK3474" s="12"/>
      <c r="AL3474" s="12"/>
      <c r="AM3474" s="12"/>
      <c r="AN3474" s="12"/>
      <c r="AO3474" s="12"/>
      <c r="AP3474" s="12"/>
      <c r="AQ3474" s="12"/>
      <c r="AR3474" s="12"/>
      <c r="AS3474" s="12"/>
      <c r="AT3474" s="12"/>
      <c r="AU3474" s="12"/>
      <c r="AV3474" s="12"/>
      <c r="AW3474" s="12"/>
      <c r="AX3474" s="12"/>
      <c r="AY3474" s="12"/>
      <c r="AZ3474" s="12"/>
      <c r="BA3474" s="12"/>
      <c r="BB3474" s="12"/>
      <c r="BC3474" s="12"/>
      <c r="BD3474" s="12"/>
      <c r="BE3474" s="12"/>
      <c r="BF3474" s="12"/>
      <c r="BG3474" s="12"/>
      <c r="BH3474" s="12"/>
      <c r="BI3474" s="12"/>
      <c r="BJ3474" s="13"/>
      <c r="BK3474" s="13"/>
      <c r="BL3474" s="13"/>
      <c r="BM3474" s="13"/>
      <c r="BN3474" s="13"/>
    </row>
    <row r="3475" spans="5:66" x14ac:dyDescent="0.25">
      <c r="E3475" s="10"/>
      <c r="F3475" s="10"/>
      <c r="G3475" s="10"/>
      <c r="H3475" s="10"/>
      <c r="I3475" s="10"/>
      <c r="J3475" s="10"/>
      <c r="K3475" s="11"/>
      <c r="L3475" s="11"/>
      <c r="M3475" s="12"/>
      <c r="N3475" s="12"/>
      <c r="O3475" s="12"/>
      <c r="P3475" s="12"/>
      <c r="Q3475" s="12"/>
      <c r="R3475" s="12"/>
      <c r="S3475" s="12"/>
      <c r="T3475" s="12"/>
      <c r="U3475" s="12"/>
      <c r="V3475" s="12"/>
      <c r="W3475" s="12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2"/>
      <c r="AS3475" s="12"/>
      <c r="AT3475" s="12"/>
      <c r="AU3475" s="12"/>
      <c r="AV3475" s="12"/>
      <c r="AW3475" s="12"/>
      <c r="AX3475" s="12"/>
      <c r="AY3475" s="12"/>
      <c r="AZ3475" s="12"/>
      <c r="BA3475" s="12"/>
      <c r="BB3475" s="12"/>
      <c r="BC3475" s="12"/>
      <c r="BD3475" s="12"/>
      <c r="BE3475" s="12"/>
      <c r="BF3475" s="12"/>
      <c r="BG3475" s="12"/>
      <c r="BH3475" s="12"/>
      <c r="BI3475" s="12"/>
      <c r="BJ3475" s="13"/>
      <c r="BK3475" s="13"/>
      <c r="BL3475" s="13"/>
      <c r="BM3475" s="13"/>
      <c r="BN3475" s="13"/>
    </row>
    <row r="3476" spans="5:66" x14ac:dyDescent="0.25">
      <c r="E3476" s="10"/>
      <c r="F3476" s="10"/>
      <c r="G3476" s="10"/>
      <c r="H3476" s="10"/>
      <c r="I3476" s="10"/>
      <c r="J3476" s="10"/>
      <c r="K3476" s="11"/>
      <c r="L3476" s="11"/>
      <c r="M3476" s="12"/>
      <c r="N3476" s="12"/>
      <c r="O3476" s="12"/>
      <c r="P3476" s="12"/>
      <c r="Q3476" s="12"/>
      <c r="R3476" s="12"/>
      <c r="S3476" s="12"/>
      <c r="T3476" s="12"/>
      <c r="U3476" s="12"/>
      <c r="V3476" s="12"/>
      <c r="W3476" s="12"/>
      <c r="X3476" s="12"/>
      <c r="Y3476" s="12"/>
      <c r="Z3476" s="12"/>
      <c r="AA3476" s="12"/>
      <c r="AB3476" s="12"/>
      <c r="AC3476" s="12"/>
      <c r="AD3476" s="12"/>
      <c r="AE3476" s="12"/>
      <c r="AF3476" s="12"/>
      <c r="AG3476" s="12"/>
      <c r="AH3476" s="12"/>
      <c r="AI3476" s="12"/>
      <c r="AJ3476" s="12"/>
      <c r="AK3476" s="12"/>
      <c r="AL3476" s="12"/>
      <c r="AM3476" s="12"/>
      <c r="AN3476" s="12"/>
      <c r="AO3476" s="12"/>
      <c r="AP3476" s="12"/>
      <c r="AQ3476" s="12"/>
      <c r="AR3476" s="12"/>
      <c r="AS3476" s="12"/>
      <c r="AT3476" s="12"/>
      <c r="AU3476" s="12"/>
      <c r="AV3476" s="12"/>
      <c r="AW3476" s="12"/>
      <c r="AX3476" s="12"/>
      <c r="AY3476" s="12"/>
      <c r="AZ3476" s="12"/>
      <c r="BA3476" s="12"/>
      <c r="BB3476" s="12"/>
      <c r="BC3476" s="12"/>
      <c r="BD3476" s="12"/>
      <c r="BE3476" s="12"/>
      <c r="BF3476" s="12"/>
      <c r="BG3476" s="12"/>
      <c r="BH3476" s="12"/>
      <c r="BI3476" s="12"/>
      <c r="BJ3476" s="13"/>
      <c r="BK3476" s="13"/>
      <c r="BL3476" s="13"/>
      <c r="BM3476" s="13"/>
      <c r="BN3476" s="13"/>
    </row>
    <row r="3477" spans="5:66" x14ac:dyDescent="0.25">
      <c r="E3477" s="10"/>
      <c r="F3477" s="10"/>
      <c r="G3477" s="10"/>
      <c r="H3477" s="10"/>
      <c r="I3477" s="10"/>
      <c r="J3477" s="10"/>
      <c r="K3477" s="11"/>
      <c r="L3477" s="11"/>
      <c r="M3477" s="12"/>
      <c r="N3477" s="12"/>
      <c r="O3477" s="12"/>
      <c r="P3477" s="12"/>
      <c r="Q3477" s="12"/>
      <c r="R3477" s="12"/>
      <c r="S3477" s="12"/>
      <c r="T3477" s="12"/>
      <c r="U3477" s="12"/>
      <c r="V3477" s="12"/>
      <c r="W3477" s="12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2"/>
      <c r="AS3477" s="12"/>
      <c r="AT3477" s="12"/>
      <c r="AU3477" s="12"/>
      <c r="AV3477" s="12"/>
      <c r="AW3477" s="12"/>
      <c r="AX3477" s="12"/>
      <c r="AY3477" s="12"/>
      <c r="AZ3477" s="12"/>
      <c r="BA3477" s="12"/>
      <c r="BB3477" s="12"/>
      <c r="BC3477" s="12"/>
      <c r="BD3477" s="12"/>
      <c r="BE3477" s="12"/>
      <c r="BF3477" s="12"/>
      <c r="BG3477" s="12"/>
      <c r="BH3477" s="12"/>
      <c r="BI3477" s="12"/>
      <c r="BJ3477" s="13"/>
      <c r="BK3477" s="13"/>
      <c r="BL3477" s="13"/>
      <c r="BM3477" s="13"/>
      <c r="BN3477" s="13"/>
    </row>
    <row r="3478" spans="5:66" x14ac:dyDescent="0.25">
      <c r="E3478" s="10"/>
      <c r="F3478" s="10"/>
      <c r="G3478" s="10"/>
      <c r="H3478" s="10"/>
      <c r="I3478" s="10"/>
      <c r="J3478" s="10"/>
      <c r="K3478" s="11"/>
      <c r="L3478" s="11"/>
      <c r="M3478" s="12"/>
      <c r="N3478" s="12"/>
      <c r="O3478" s="12"/>
      <c r="P3478" s="12"/>
      <c r="Q3478" s="12"/>
      <c r="R3478" s="12"/>
      <c r="S3478" s="12"/>
      <c r="T3478" s="12"/>
      <c r="U3478" s="12"/>
      <c r="V3478" s="12"/>
      <c r="W3478" s="12"/>
      <c r="X3478" s="12"/>
      <c r="Y3478" s="12"/>
      <c r="Z3478" s="12"/>
      <c r="AA3478" s="12"/>
      <c r="AB3478" s="12"/>
      <c r="AC3478" s="12"/>
      <c r="AD3478" s="12"/>
      <c r="AE3478" s="12"/>
      <c r="AF3478" s="12"/>
      <c r="AG3478" s="12"/>
      <c r="AH3478" s="12"/>
      <c r="AI3478" s="12"/>
      <c r="AJ3478" s="12"/>
      <c r="AK3478" s="12"/>
      <c r="AL3478" s="12"/>
      <c r="AM3478" s="12"/>
      <c r="AN3478" s="12"/>
      <c r="AO3478" s="12"/>
      <c r="AP3478" s="12"/>
      <c r="AQ3478" s="12"/>
      <c r="AR3478" s="12"/>
      <c r="AS3478" s="12"/>
      <c r="AT3478" s="12"/>
      <c r="AU3478" s="12"/>
      <c r="AV3478" s="12"/>
      <c r="AW3478" s="12"/>
      <c r="AX3478" s="12"/>
      <c r="AY3478" s="12"/>
      <c r="AZ3478" s="12"/>
      <c r="BA3478" s="12"/>
      <c r="BB3478" s="12"/>
      <c r="BC3478" s="12"/>
      <c r="BD3478" s="12"/>
      <c r="BE3478" s="12"/>
      <c r="BF3478" s="12"/>
      <c r="BG3478" s="12"/>
      <c r="BH3478" s="12"/>
      <c r="BI3478" s="12"/>
      <c r="BJ3478" s="13"/>
      <c r="BK3478" s="13"/>
      <c r="BL3478" s="13"/>
      <c r="BM3478" s="13"/>
      <c r="BN3478" s="13"/>
    </row>
    <row r="3479" spans="5:66" x14ac:dyDescent="0.25">
      <c r="E3479" s="10"/>
      <c r="F3479" s="10"/>
      <c r="G3479" s="10"/>
      <c r="H3479" s="10"/>
      <c r="I3479" s="10"/>
      <c r="J3479" s="10"/>
      <c r="K3479" s="11"/>
      <c r="L3479" s="11"/>
      <c r="M3479" s="12"/>
      <c r="N3479" s="12"/>
      <c r="O3479" s="12"/>
      <c r="P3479" s="12"/>
      <c r="Q3479" s="12"/>
      <c r="R3479" s="12"/>
      <c r="S3479" s="12"/>
      <c r="T3479" s="12"/>
      <c r="U3479" s="12"/>
      <c r="V3479" s="12"/>
      <c r="W3479" s="12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2"/>
      <c r="AS3479" s="12"/>
      <c r="AT3479" s="12"/>
      <c r="AU3479" s="12"/>
      <c r="AV3479" s="12"/>
      <c r="AW3479" s="12"/>
      <c r="AX3479" s="12"/>
      <c r="AY3479" s="12"/>
      <c r="AZ3479" s="12"/>
      <c r="BA3479" s="12"/>
      <c r="BB3479" s="12"/>
      <c r="BC3479" s="12"/>
      <c r="BD3479" s="12"/>
      <c r="BE3479" s="12"/>
      <c r="BF3479" s="12"/>
      <c r="BG3479" s="12"/>
      <c r="BH3479" s="12"/>
      <c r="BI3479" s="12"/>
      <c r="BJ3479" s="13"/>
      <c r="BK3479" s="13"/>
      <c r="BL3479" s="13"/>
      <c r="BM3479" s="13"/>
      <c r="BN3479" s="13"/>
    </row>
    <row r="3480" spans="5:66" x14ac:dyDescent="0.25">
      <c r="E3480" s="10"/>
      <c r="F3480" s="10"/>
      <c r="G3480" s="10"/>
      <c r="H3480" s="10"/>
      <c r="I3480" s="10"/>
      <c r="J3480" s="10"/>
      <c r="K3480" s="11"/>
      <c r="L3480" s="11"/>
      <c r="M3480" s="12"/>
      <c r="N3480" s="12"/>
      <c r="O3480" s="12"/>
      <c r="P3480" s="12"/>
      <c r="Q3480" s="12"/>
      <c r="R3480" s="12"/>
      <c r="S3480" s="12"/>
      <c r="T3480" s="12"/>
      <c r="U3480" s="12"/>
      <c r="V3480" s="12"/>
      <c r="W3480" s="12"/>
      <c r="X3480" s="12"/>
      <c r="Y3480" s="12"/>
      <c r="Z3480" s="12"/>
      <c r="AA3480" s="12"/>
      <c r="AB3480" s="12"/>
      <c r="AC3480" s="12"/>
      <c r="AD3480" s="12"/>
      <c r="AE3480" s="12"/>
      <c r="AF3480" s="12"/>
      <c r="AG3480" s="12"/>
      <c r="AH3480" s="12"/>
      <c r="AI3480" s="12"/>
      <c r="AJ3480" s="12"/>
      <c r="AK3480" s="12"/>
      <c r="AL3480" s="12"/>
      <c r="AM3480" s="12"/>
      <c r="AN3480" s="12"/>
      <c r="AO3480" s="12"/>
      <c r="AP3480" s="12"/>
      <c r="AQ3480" s="12"/>
      <c r="AR3480" s="12"/>
      <c r="AS3480" s="12"/>
      <c r="AT3480" s="12"/>
      <c r="AU3480" s="12"/>
      <c r="AV3480" s="12"/>
      <c r="AW3480" s="12"/>
      <c r="AX3480" s="12"/>
      <c r="AY3480" s="12"/>
      <c r="AZ3480" s="12"/>
      <c r="BA3480" s="12"/>
      <c r="BB3480" s="12"/>
      <c r="BC3480" s="12"/>
      <c r="BD3480" s="12"/>
      <c r="BE3480" s="12"/>
      <c r="BF3480" s="12"/>
      <c r="BG3480" s="12"/>
      <c r="BH3480" s="12"/>
      <c r="BI3480" s="12"/>
      <c r="BJ3480" s="13"/>
      <c r="BK3480" s="13"/>
      <c r="BL3480" s="13"/>
      <c r="BM3480" s="13"/>
      <c r="BN3480" s="13"/>
    </row>
    <row r="3481" spans="5:66" x14ac:dyDescent="0.25">
      <c r="E3481" s="10"/>
      <c r="F3481" s="10"/>
      <c r="G3481" s="10"/>
      <c r="H3481" s="10"/>
      <c r="I3481" s="10"/>
      <c r="J3481" s="10"/>
      <c r="K3481" s="11"/>
      <c r="L3481" s="11"/>
      <c r="M3481" s="12"/>
      <c r="N3481" s="12"/>
      <c r="O3481" s="12"/>
      <c r="P3481" s="12"/>
      <c r="Q3481" s="12"/>
      <c r="R3481" s="12"/>
      <c r="S3481" s="12"/>
      <c r="T3481" s="12"/>
      <c r="U3481" s="12"/>
      <c r="V3481" s="12"/>
      <c r="W3481" s="12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2"/>
      <c r="AS3481" s="12"/>
      <c r="AT3481" s="12"/>
      <c r="AU3481" s="12"/>
      <c r="AV3481" s="12"/>
      <c r="AW3481" s="12"/>
      <c r="AX3481" s="12"/>
      <c r="AY3481" s="12"/>
      <c r="AZ3481" s="12"/>
      <c r="BA3481" s="12"/>
      <c r="BB3481" s="12"/>
      <c r="BC3481" s="12"/>
      <c r="BD3481" s="12"/>
      <c r="BE3481" s="12"/>
      <c r="BF3481" s="12"/>
      <c r="BG3481" s="12"/>
      <c r="BH3481" s="12"/>
      <c r="BI3481" s="12"/>
      <c r="BJ3481" s="13"/>
      <c r="BK3481" s="13"/>
      <c r="BL3481" s="13"/>
      <c r="BM3481" s="13"/>
      <c r="BN3481" s="13"/>
    </row>
    <row r="3482" spans="5:66" x14ac:dyDescent="0.25">
      <c r="E3482" s="10"/>
      <c r="F3482" s="10"/>
      <c r="G3482" s="10"/>
      <c r="H3482" s="10"/>
      <c r="I3482" s="10"/>
      <c r="J3482" s="10"/>
      <c r="K3482" s="11"/>
      <c r="L3482" s="11"/>
      <c r="M3482" s="12"/>
      <c r="N3482" s="12"/>
      <c r="O3482" s="12"/>
      <c r="P3482" s="12"/>
      <c r="Q3482" s="12"/>
      <c r="R3482" s="12"/>
      <c r="S3482" s="12"/>
      <c r="T3482" s="12"/>
      <c r="U3482" s="12"/>
      <c r="V3482" s="12"/>
      <c r="W3482" s="12"/>
      <c r="X3482" s="12"/>
      <c r="Y3482" s="12"/>
      <c r="Z3482" s="12"/>
      <c r="AA3482" s="12"/>
      <c r="AB3482" s="12"/>
      <c r="AC3482" s="12"/>
      <c r="AD3482" s="12"/>
      <c r="AE3482" s="12"/>
      <c r="AF3482" s="12"/>
      <c r="AG3482" s="12"/>
      <c r="AH3482" s="12"/>
      <c r="AI3482" s="12"/>
      <c r="AJ3482" s="12"/>
      <c r="AK3482" s="12"/>
      <c r="AL3482" s="12"/>
      <c r="AM3482" s="12"/>
      <c r="AN3482" s="12"/>
      <c r="AO3482" s="12"/>
      <c r="AP3482" s="12"/>
      <c r="AQ3482" s="12"/>
      <c r="AR3482" s="12"/>
      <c r="AS3482" s="12"/>
      <c r="AT3482" s="12"/>
      <c r="AU3482" s="12"/>
      <c r="AV3482" s="12"/>
      <c r="AW3482" s="12"/>
      <c r="AX3482" s="12"/>
      <c r="AY3482" s="12"/>
      <c r="AZ3482" s="12"/>
      <c r="BA3482" s="12"/>
      <c r="BB3482" s="12"/>
      <c r="BC3482" s="12"/>
      <c r="BD3482" s="12"/>
      <c r="BE3482" s="12"/>
      <c r="BF3482" s="12"/>
      <c r="BG3482" s="12"/>
      <c r="BH3482" s="12"/>
      <c r="BI3482" s="12"/>
      <c r="BJ3482" s="13"/>
      <c r="BK3482" s="13"/>
      <c r="BL3482" s="13"/>
      <c r="BM3482" s="13"/>
      <c r="BN3482" s="13"/>
    </row>
    <row r="3483" spans="5:66" x14ac:dyDescent="0.25">
      <c r="E3483" s="10"/>
      <c r="F3483" s="10"/>
      <c r="G3483" s="10"/>
      <c r="H3483" s="10"/>
      <c r="I3483" s="10"/>
      <c r="J3483" s="10"/>
      <c r="K3483" s="11"/>
      <c r="L3483" s="11"/>
      <c r="M3483" s="12"/>
      <c r="N3483" s="12"/>
      <c r="O3483" s="12"/>
      <c r="P3483" s="12"/>
      <c r="Q3483" s="12"/>
      <c r="R3483" s="12"/>
      <c r="S3483" s="12"/>
      <c r="T3483" s="12"/>
      <c r="U3483" s="12"/>
      <c r="V3483" s="12"/>
      <c r="W3483" s="12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2"/>
      <c r="AS3483" s="12"/>
      <c r="AT3483" s="12"/>
      <c r="AU3483" s="12"/>
      <c r="AV3483" s="12"/>
      <c r="AW3483" s="12"/>
      <c r="AX3483" s="12"/>
      <c r="AY3483" s="12"/>
      <c r="AZ3483" s="12"/>
      <c r="BA3483" s="12"/>
      <c r="BB3483" s="12"/>
      <c r="BC3483" s="12"/>
      <c r="BD3483" s="12"/>
      <c r="BE3483" s="12"/>
      <c r="BF3483" s="12"/>
      <c r="BG3483" s="12"/>
      <c r="BH3483" s="12"/>
      <c r="BI3483" s="12"/>
      <c r="BJ3483" s="13"/>
      <c r="BK3483" s="13"/>
      <c r="BL3483" s="13"/>
      <c r="BM3483" s="13"/>
      <c r="BN3483" s="13"/>
    </row>
    <row r="3484" spans="5:66" x14ac:dyDescent="0.25">
      <c r="E3484" s="10"/>
      <c r="F3484" s="10"/>
      <c r="G3484" s="10"/>
      <c r="H3484" s="10"/>
      <c r="I3484" s="10"/>
      <c r="J3484" s="10"/>
      <c r="K3484" s="11"/>
      <c r="L3484" s="11"/>
      <c r="M3484" s="12"/>
      <c r="N3484" s="12"/>
      <c r="O3484" s="12"/>
      <c r="P3484" s="12"/>
      <c r="Q3484" s="12"/>
      <c r="R3484" s="12"/>
      <c r="S3484" s="12"/>
      <c r="T3484" s="12"/>
      <c r="U3484" s="12"/>
      <c r="V3484" s="12"/>
      <c r="W3484" s="12"/>
      <c r="X3484" s="12"/>
      <c r="Y3484" s="12"/>
      <c r="Z3484" s="12"/>
      <c r="AA3484" s="12"/>
      <c r="AB3484" s="12"/>
      <c r="AC3484" s="12"/>
      <c r="AD3484" s="12"/>
      <c r="AE3484" s="12"/>
      <c r="AF3484" s="12"/>
      <c r="AG3484" s="12"/>
      <c r="AH3484" s="12"/>
      <c r="AI3484" s="12"/>
      <c r="AJ3484" s="12"/>
      <c r="AK3484" s="12"/>
      <c r="AL3484" s="12"/>
      <c r="AM3484" s="12"/>
      <c r="AN3484" s="12"/>
      <c r="AO3484" s="12"/>
      <c r="AP3484" s="12"/>
      <c r="AQ3484" s="12"/>
      <c r="AR3484" s="12"/>
      <c r="AS3484" s="12"/>
      <c r="AT3484" s="12"/>
      <c r="AU3484" s="12"/>
      <c r="AV3484" s="12"/>
      <c r="AW3484" s="12"/>
      <c r="AX3484" s="12"/>
      <c r="AY3484" s="12"/>
      <c r="AZ3484" s="12"/>
      <c r="BA3484" s="12"/>
      <c r="BB3484" s="12"/>
      <c r="BC3484" s="12"/>
      <c r="BD3484" s="12"/>
      <c r="BE3484" s="12"/>
      <c r="BF3484" s="12"/>
      <c r="BG3484" s="12"/>
      <c r="BH3484" s="12"/>
      <c r="BI3484" s="12"/>
      <c r="BJ3484" s="13"/>
      <c r="BK3484" s="13"/>
      <c r="BL3484" s="13"/>
      <c r="BM3484" s="13"/>
      <c r="BN3484" s="13"/>
    </row>
    <row r="3485" spans="5:66" x14ac:dyDescent="0.25">
      <c r="E3485" s="10"/>
      <c r="F3485" s="10"/>
      <c r="G3485" s="10"/>
      <c r="H3485" s="10"/>
      <c r="I3485" s="10"/>
      <c r="J3485" s="10"/>
      <c r="K3485" s="11"/>
      <c r="L3485" s="11"/>
      <c r="M3485" s="12"/>
      <c r="N3485" s="12"/>
      <c r="O3485" s="12"/>
      <c r="P3485" s="12"/>
      <c r="Q3485" s="12"/>
      <c r="R3485" s="12"/>
      <c r="S3485" s="12"/>
      <c r="T3485" s="12"/>
      <c r="U3485" s="12"/>
      <c r="V3485" s="12"/>
      <c r="W3485" s="12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2"/>
      <c r="AS3485" s="12"/>
      <c r="AT3485" s="12"/>
      <c r="AU3485" s="12"/>
      <c r="AV3485" s="12"/>
      <c r="AW3485" s="12"/>
      <c r="AX3485" s="12"/>
      <c r="AY3485" s="12"/>
      <c r="AZ3485" s="12"/>
      <c r="BA3485" s="12"/>
      <c r="BB3485" s="12"/>
      <c r="BC3485" s="12"/>
      <c r="BD3485" s="12"/>
      <c r="BE3485" s="12"/>
      <c r="BF3485" s="12"/>
      <c r="BG3485" s="12"/>
      <c r="BH3485" s="12"/>
      <c r="BI3485" s="12"/>
      <c r="BJ3485" s="13"/>
      <c r="BK3485" s="13"/>
      <c r="BL3485" s="13"/>
      <c r="BM3485" s="13"/>
      <c r="BN3485" s="13"/>
    </row>
    <row r="3486" spans="5:66" x14ac:dyDescent="0.25">
      <c r="E3486" s="10"/>
      <c r="F3486" s="10"/>
      <c r="G3486" s="10"/>
      <c r="H3486" s="10"/>
      <c r="I3486" s="10"/>
      <c r="J3486" s="10"/>
      <c r="K3486" s="11"/>
      <c r="L3486" s="11"/>
      <c r="M3486" s="12"/>
      <c r="N3486" s="12"/>
      <c r="O3486" s="12"/>
      <c r="P3486" s="12"/>
      <c r="Q3486" s="12"/>
      <c r="R3486" s="12"/>
      <c r="S3486" s="12"/>
      <c r="T3486" s="12"/>
      <c r="U3486" s="12"/>
      <c r="V3486" s="12"/>
      <c r="W3486" s="12"/>
      <c r="X3486" s="12"/>
      <c r="Y3486" s="12"/>
      <c r="Z3486" s="12"/>
      <c r="AA3486" s="12"/>
      <c r="AB3486" s="12"/>
      <c r="AC3486" s="12"/>
      <c r="AD3486" s="12"/>
      <c r="AE3486" s="12"/>
      <c r="AF3486" s="12"/>
      <c r="AG3486" s="12"/>
      <c r="AH3486" s="12"/>
      <c r="AI3486" s="12"/>
      <c r="AJ3486" s="12"/>
      <c r="AK3486" s="12"/>
      <c r="AL3486" s="12"/>
      <c r="AM3486" s="12"/>
      <c r="AN3486" s="12"/>
      <c r="AO3486" s="12"/>
      <c r="AP3486" s="12"/>
      <c r="AQ3486" s="12"/>
      <c r="AR3486" s="12"/>
      <c r="AS3486" s="12"/>
      <c r="AT3486" s="12"/>
      <c r="AU3486" s="12"/>
      <c r="AV3486" s="12"/>
      <c r="AW3486" s="12"/>
      <c r="AX3486" s="12"/>
      <c r="AY3486" s="12"/>
      <c r="AZ3486" s="12"/>
      <c r="BA3486" s="12"/>
      <c r="BB3486" s="12"/>
      <c r="BC3486" s="12"/>
      <c r="BD3486" s="12"/>
      <c r="BE3486" s="12"/>
      <c r="BF3486" s="12"/>
      <c r="BG3486" s="12"/>
      <c r="BH3486" s="12"/>
      <c r="BI3486" s="12"/>
      <c r="BJ3486" s="13"/>
      <c r="BK3486" s="13"/>
      <c r="BL3486" s="13"/>
      <c r="BM3486" s="13"/>
      <c r="BN3486" s="13"/>
    </row>
    <row r="3487" spans="5:66" x14ac:dyDescent="0.25">
      <c r="E3487" s="10"/>
      <c r="F3487" s="10"/>
      <c r="G3487" s="10"/>
      <c r="H3487" s="10"/>
      <c r="I3487" s="10"/>
      <c r="J3487" s="10"/>
      <c r="K3487" s="11"/>
      <c r="L3487" s="11"/>
      <c r="M3487" s="12"/>
      <c r="N3487" s="12"/>
      <c r="O3487" s="12"/>
      <c r="P3487" s="12"/>
      <c r="Q3487" s="12"/>
      <c r="R3487" s="12"/>
      <c r="S3487" s="12"/>
      <c r="T3487" s="12"/>
      <c r="U3487" s="12"/>
      <c r="V3487" s="12"/>
      <c r="W3487" s="12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2"/>
      <c r="AS3487" s="12"/>
      <c r="AT3487" s="12"/>
      <c r="AU3487" s="12"/>
      <c r="AV3487" s="12"/>
      <c r="AW3487" s="12"/>
      <c r="AX3487" s="12"/>
      <c r="AY3487" s="12"/>
      <c r="AZ3487" s="12"/>
      <c r="BA3487" s="12"/>
      <c r="BB3487" s="12"/>
      <c r="BC3487" s="12"/>
      <c r="BD3487" s="12"/>
      <c r="BE3487" s="12"/>
      <c r="BF3487" s="12"/>
      <c r="BG3487" s="12"/>
      <c r="BH3487" s="12"/>
      <c r="BI3487" s="12"/>
      <c r="BJ3487" s="13"/>
      <c r="BK3487" s="13"/>
      <c r="BL3487" s="13"/>
      <c r="BM3487" s="13"/>
      <c r="BN3487" s="13"/>
    </row>
    <row r="3488" spans="5:66" x14ac:dyDescent="0.25">
      <c r="E3488" s="10"/>
      <c r="F3488" s="10"/>
      <c r="G3488" s="10"/>
      <c r="H3488" s="10"/>
      <c r="I3488" s="10"/>
      <c r="J3488" s="10"/>
      <c r="K3488" s="11"/>
      <c r="L3488" s="11"/>
      <c r="M3488" s="12"/>
      <c r="N3488" s="12"/>
      <c r="O3488" s="12"/>
      <c r="P3488" s="12"/>
      <c r="Q3488" s="12"/>
      <c r="R3488" s="12"/>
      <c r="S3488" s="12"/>
      <c r="T3488" s="12"/>
      <c r="U3488" s="12"/>
      <c r="V3488" s="12"/>
      <c r="W3488" s="12"/>
      <c r="X3488" s="12"/>
      <c r="Y3488" s="12"/>
      <c r="Z3488" s="12"/>
      <c r="AA3488" s="12"/>
      <c r="AB3488" s="12"/>
      <c r="AC3488" s="12"/>
      <c r="AD3488" s="12"/>
      <c r="AE3488" s="12"/>
      <c r="AF3488" s="12"/>
      <c r="AG3488" s="12"/>
      <c r="AH3488" s="12"/>
      <c r="AI3488" s="12"/>
      <c r="AJ3488" s="12"/>
      <c r="AK3488" s="12"/>
      <c r="AL3488" s="12"/>
      <c r="AM3488" s="12"/>
      <c r="AN3488" s="12"/>
      <c r="AO3488" s="12"/>
      <c r="AP3488" s="12"/>
      <c r="AQ3488" s="12"/>
      <c r="AR3488" s="12"/>
      <c r="AS3488" s="12"/>
      <c r="AT3488" s="12"/>
      <c r="AU3488" s="12"/>
      <c r="AV3488" s="12"/>
      <c r="AW3488" s="12"/>
      <c r="AX3488" s="12"/>
      <c r="AY3488" s="12"/>
      <c r="AZ3488" s="12"/>
      <c r="BA3488" s="12"/>
      <c r="BB3488" s="12"/>
      <c r="BC3488" s="12"/>
      <c r="BD3488" s="12"/>
      <c r="BE3488" s="12"/>
      <c r="BF3488" s="12"/>
      <c r="BG3488" s="12"/>
      <c r="BH3488" s="12"/>
      <c r="BI3488" s="12"/>
      <c r="BJ3488" s="13"/>
      <c r="BK3488" s="13"/>
      <c r="BL3488" s="13"/>
      <c r="BM3488" s="13"/>
      <c r="BN3488" s="13"/>
    </row>
    <row r="3489" spans="5:66" x14ac:dyDescent="0.25">
      <c r="E3489" s="10"/>
      <c r="F3489" s="10"/>
      <c r="G3489" s="10"/>
      <c r="H3489" s="10"/>
      <c r="I3489" s="10"/>
      <c r="J3489" s="10"/>
      <c r="K3489" s="11"/>
      <c r="L3489" s="11"/>
      <c r="M3489" s="12"/>
      <c r="N3489" s="12"/>
      <c r="O3489" s="12"/>
      <c r="P3489" s="12"/>
      <c r="Q3489" s="12"/>
      <c r="R3489" s="12"/>
      <c r="S3489" s="12"/>
      <c r="T3489" s="12"/>
      <c r="U3489" s="12"/>
      <c r="V3489" s="12"/>
      <c r="W3489" s="12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2"/>
      <c r="AS3489" s="12"/>
      <c r="AT3489" s="12"/>
      <c r="AU3489" s="12"/>
      <c r="AV3489" s="12"/>
      <c r="AW3489" s="12"/>
      <c r="AX3489" s="12"/>
      <c r="AY3489" s="12"/>
      <c r="AZ3489" s="12"/>
      <c r="BA3489" s="12"/>
      <c r="BB3489" s="12"/>
      <c r="BC3489" s="12"/>
      <c r="BD3489" s="12"/>
      <c r="BE3489" s="12"/>
      <c r="BF3489" s="12"/>
      <c r="BG3489" s="12"/>
      <c r="BH3489" s="12"/>
      <c r="BI3489" s="12"/>
      <c r="BJ3489" s="13"/>
      <c r="BK3489" s="13"/>
      <c r="BL3489" s="13"/>
      <c r="BM3489" s="13"/>
      <c r="BN3489" s="13"/>
    </row>
    <row r="3490" spans="5:66" x14ac:dyDescent="0.25">
      <c r="E3490" s="10"/>
      <c r="F3490" s="10"/>
      <c r="G3490" s="10"/>
      <c r="H3490" s="10"/>
      <c r="I3490" s="10"/>
      <c r="J3490" s="10"/>
      <c r="K3490" s="11"/>
      <c r="L3490" s="11"/>
      <c r="M3490" s="12"/>
      <c r="N3490" s="12"/>
      <c r="O3490" s="12"/>
      <c r="P3490" s="12"/>
      <c r="Q3490" s="12"/>
      <c r="R3490" s="12"/>
      <c r="S3490" s="12"/>
      <c r="T3490" s="12"/>
      <c r="U3490" s="12"/>
      <c r="V3490" s="12"/>
      <c r="W3490" s="12"/>
      <c r="X3490" s="12"/>
      <c r="Y3490" s="12"/>
      <c r="Z3490" s="12"/>
      <c r="AA3490" s="12"/>
      <c r="AB3490" s="12"/>
      <c r="AC3490" s="12"/>
      <c r="AD3490" s="12"/>
      <c r="AE3490" s="12"/>
      <c r="AF3490" s="12"/>
      <c r="AG3490" s="12"/>
      <c r="AH3490" s="12"/>
      <c r="AI3490" s="12"/>
      <c r="AJ3490" s="12"/>
      <c r="AK3490" s="12"/>
      <c r="AL3490" s="12"/>
      <c r="AM3490" s="12"/>
      <c r="AN3490" s="12"/>
      <c r="AO3490" s="12"/>
      <c r="AP3490" s="12"/>
      <c r="AQ3490" s="12"/>
      <c r="AR3490" s="12"/>
      <c r="AS3490" s="12"/>
      <c r="AT3490" s="12"/>
      <c r="AU3490" s="12"/>
      <c r="AV3490" s="12"/>
      <c r="AW3490" s="12"/>
      <c r="AX3490" s="12"/>
      <c r="AY3490" s="12"/>
      <c r="AZ3490" s="12"/>
      <c r="BA3490" s="12"/>
      <c r="BB3490" s="12"/>
      <c r="BC3490" s="12"/>
      <c r="BD3490" s="12"/>
      <c r="BE3490" s="12"/>
      <c r="BF3490" s="12"/>
      <c r="BG3490" s="12"/>
      <c r="BH3490" s="12"/>
      <c r="BI3490" s="12"/>
      <c r="BJ3490" s="13"/>
      <c r="BK3490" s="13"/>
      <c r="BL3490" s="13"/>
      <c r="BM3490" s="13"/>
      <c r="BN3490" s="13"/>
    </row>
    <row r="3491" spans="5:66" x14ac:dyDescent="0.25">
      <c r="E3491" s="10"/>
      <c r="F3491" s="10"/>
      <c r="G3491" s="10"/>
      <c r="H3491" s="10"/>
      <c r="I3491" s="10"/>
      <c r="J3491" s="10"/>
      <c r="K3491" s="11"/>
      <c r="L3491" s="11"/>
      <c r="M3491" s="12"/>
      <c r="N3491" s="12"/>
      <c r="O3491" s="12"/>
      <c r="P3491" s="12"/>
      <c r="Q3491" s="12"/>
      <c r="R3491" s="12"/>
      <c r="S3491" s="12"/>
      <c r="T3491" s="12"/>
      <c r="U3491" s="12"/>
      <c r="V3491" s="12"/>
      <c r="W3491" s="12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2"/>
      <c r="AS3491" s="12"/>
      <c r="AT3491" s="12"/>
      <c r="AU3491" s="12"/>
      <c r="AV3491" s="12"/>
      <c r="AW3491" s="12"/>
      <c r="AX3491" s="12"/>
      <c r="AY3491" s="12"/>
      <c r="AZ3491" s="12"/>
      <c r="BA3491" s="12"/>
      <c r="BB3491" s="12"/>
      <c r="BC3491" s="12"/>
      <c r="BD3491" s="12"/>
      <c r="BE3491" s="12"/>
      <c r="BF3491" s="12"/>
      <c r="BG3491" s="12"/>
      <c r="BH3491" s="12"/>
      <c r="BI3491" s="12"/>
      <c r="BJ3491" s="13"/>
      <c r="BK3491" s="13"/>
      <c r="BL3491" s="13"/>
      <c r="BM3491" s="13"/>
      <c r="BN3491" s="13"/>
    </row>
    <row r="3492" spans="5:66" x14ac:dyDescent="0.25">
      <c r="E3492" s="10"/>
      <c r="F3492" s="10"/>
      <c r="G3492" s="10"/>
      <c r="H3492" s="10"/>
      <c r="I3492" s="10"/>
      <c r="J3492" s="10"/>
      <c r="K3492" s="11"/>
      <c r="L3492" s="11"/>
      <c r="M3492" s="12"/>
      <c r="N3492" s="12"/>
      <c r="O3492" s="12"/>
      <c r="P3492" s="12"/>
      <c r="Q3492" s="12"/>
      <c r="R3492" s="12"/>
      <c r="S3492" s="12"/>
      <c r="T3492" s="12"/>
      <c r="U3492" s="12"/>
      <c r="V3492" s="12"/>
      <c r="W3492" s="12"/>
      <c r="X3492" s="12"/>
      <c r="Y3492" s="12"/>
      <c r="Z3492" s="12"/>
      <c r="AA3492" s="12"/>
      <c r="AB3492" s="12"/>
      <c r="AC3492" s="12"/>
      <c r="AD3492" s="12"/>
      <c r="AE3492" s="12"/>
      <c r="AF3492" s="12"/>
      <c r="AG3492" s="12"/>
      <c r="AH3492" s="12"/>
      <c r="AI3492" s="12"/>
      <c r="AJ3492" s="12"/>
      <c r="AK3492" s="12"/>
      <c r="AL3492" s="12"/>
      <c r="AM3492" s="12"/>
      <c r="AN3492" s="12"/>
      <c r="AO3492" s="12"/>
      <c r="AP3492" s="12"/>
      <c r="AQ3492" s="12"/>
      <c r="AR3492" s="12"/>
      <c r="AS3492" s="12"/>
      <c r="AT3492" s="12"/>
      <c r="AU3492" s="12"/>
      <c r="AV3492" s="12"/>
      <c r="AW3492" s="12"/>
      <c r="AX3492" s="12"/>
      <c r="AY3492" s="12"/>
      <c r="AZ3492" s="12"/>
      <c r="BA3492" s="12"/>
      <c r="BB3492" s="12"/>
      <c r="BC3492" s="12"/>
      <c r="BD3492" s="12"/>
      <c r="BE3492" s="12"/>
      <c r="BF3492" s="12"/>
      <c r="BG3492" s="12"/>
      <c r="BH3492" s="12"/>
      <c r="BI3492" s="12"/>
      <c r="BJ3492" s="13"/>
      <c r="BK3492" s="13"/>
      <c r="BL3492" s="13"/>
      <c r="BM3492" s="13"/>
      <c r="BN3492" s="13"/>
    </row>
    <row r="3493" spans="5:66" x14ac:dyDescent="0.25">
      <c r="E3493" s="10"/>
      <c r="F3493" s="10"/>
      <c r="G3493" s="10"/>
      <c r="H3493" s="10"/>
      <c r="I3493" s="10"/>
      <c r="J3493" s="10"/>
      <c r="K3493" s="11"/>
      <c r="L3493" s="11"/>
      <c r="M3493" s="12"/>
      <c r="N3493" s="12"/>
      <c r="O3493" s="12"/>
      <c r="P3493" s="12"/>
      <c r="Q3493" s="12"/>
      <c r="R3493" s="12"/>
      <c r="S3493" s="12"/>
      <c r="T3493" s="12"/>
      <c r="U3493" s="12"/>
      <c r="V3493" s="12"/>
      <c r="W3493" s="12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2"/>
      <c r="AS3493" s="12"/>
      <c r="AT3493" s="12"/>
      <c r="AU3493" s="12"/>
      <c r="AV3493" s="12"/>
      <c r="AW3493" s="12"/>
      <c r="AX3493" s="12"/>
      <c r="AY3493" s="12"/>
      <c r="AZ3493" s="12"/>
      <c r="BA3493" s="12"/>
      <c r="BB3493" s="12"/>
      <c r="BC3493" s="12"/>
      <c r="BD3493" s="12"/>
      <c r="BE3493" s="12"/>
      <c r="BF3493" s="12"/>
      <c r="BG3493" s="12"/>
      <c r="BH3493" s="12"/>
      <c r="BI3493" s="12"/>
      <c r="BJ3493" s="13"/>
      <c r="BK3493" s="13"/>
      <c r="BL3493" s="13"/>
      <c r="BM3493" s="13"/>
      <c r="BN3493" s="13"/>
    </row>
    <row r="3494" spans="5:66" x14ac:dyDescent="0.25">
      <c r="E3494" s="10"/>
      <c r="F3494" s="10"/>
      <c r="G3494" s="10"/>
      <c r="H3494" s="10"/>
      <c r="I3494" s="10"/>
      <c r="J3494" s="10"/>
      <c r="K3494" s="11"/>
      <c r="L3494" s="11"/>
      <c r="M3494" s="12"/>
      <c r="N3494" s="12"/>
      <c r="O3494" s="12"/>
      <c r="P3494" s="12"/>
      <c r="Q3494" s="12"/>
      <c r="R3494" s="12"/>
      <c r="S3494" s="12"/>
      <c r="T3494" s="12"/>
      <c r="U3494" s="12"/>
      <c r="V3494" s="12"/>
      <c r="W3494" s="12"/>
      <c r="X3494" s="12"/>
      <c r="Y3494" s="12"/>
      <c r="Z3494" s="12"/>
      <c r="AA3494" s="12"/>
      <c r="AB3494" s="12"/>
      <c r="AC3494" s="12"/>
      <c r="AD3494" s="12"/>
      <c r="AE3494" s="12"/>
      <c r="AF3494" s="12"/>
      <c r="AG3494" s="12"/>
      <c r="AH3494" s="12"/>
      <c r="AI3494" s="12"/>
      <c r="AJ3494" s="12"/>
      <c r="AK3494" s="12"/>
      <c r="AL3494" s="12"/>
      <c r="AM3494" s="12"/>
      <c r="AN3494" s="12"/>
      <c r="AO3494" s="12"/>
      <c r="AP3494" s="12"/>
      <c r="AQ3494" s="12"/>
      <c r="AR3494" s="12"/>
      <c r="AS3494" s="12"/>
      <c r="AT3494" s="12"/>
      <c r="AU3494" s="12"/>
      <c r="AV3494" s="12"/>
      <c r="AW3494" s="12"/>
      <c r="AX3494" s="12"/>
      <c r="AY3494" s="12"/>
      <c r="AZ3494" s="12"/>
      <c r="BA3494" s="12"/>
      <c r="BB3494" s="12"/>
      <c r="BC3494" s="12"/>
      <c r="BD3494" s="12"/>
      <c r="BE3494" s="12"/>
      <c r="BF3494" s="12"/>
      <c r="BG3494" s="12"/>
      <c r="BH3494" s="12"/>
      <c r="BI3494" s="12"/>
      <c r="BJ3494" s="13"/>
      <c r="BK3494" s="13"/>
      <c r="BL3494" s="13"/>
      <c r="BM3494" s="13"/>
      <c r="BN3494" s="13"/>
    </row>
    <row r="3495" spans="5:66" x14ac:dyDescent="0.25">
      <c r="E3495" s="10"/>
      <c r="F3495" s="10"/>
      <c r="G3495" s="10"/>
      <c r="H3495" s="10"/>
      <c r="I3495" s="10"/>
      <c r="J3495" s="10"/>
      <c r="K3495" s="11"/>
      <c r="L3495" s="11"/>
      <c r="M3495" s="12"/>
      <c r="N3495" s="12"/>
      <c r="O3495" s="12"/>
      <c r="P3495" s="12"/>
      <c r="Q3495" s="12"/>
      <c r="R3495" s="12"/>
      <c r="S3495" s="12"/>
      <c r="T3495" s="12"/>
      <c r="U3495" s="12"/>
      <c r="V3495" s="12"/>
      <c r="W3495" s="12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2"/>
      <c r="AS3495" s="12"/>
      <c r="AT3495" s="12"/>
      <c r="AU3495" s="12"/>
      <c r="AV3495" s="12"/>
      <c r="AW3495" s="12"/>
      <c r="AX3495" s="12"/>
      <c r="AY3495" s="12"/>
      <c r="AZ3495" s="12"/>
      <c r="BA3495" s="12"/>
      <c r="BB3495" s="12"/>
      <c r="BC3495" s="12"/>
      <c r="BD3495" s="12"/>
      <c r="BE3495" s="12"/>
      <c r="BF3495" s="12"/>
      <c r="BG3495" s="12"/>
      <c r="BH3495" s="12"/>
      <c r="BI3495" s="12"/>
      <c r="BJ3495" s="13"/>
      <c r="BK3495" s="13"/>
      <c r="BL3495" s="13"/>
      <c r="BM3495" s="13"/>
      <c r="BN3495" s="13"/>
    </row>
    <row r="3496" spans="5:66" x14ac:dyDescent="0.25">
      <c r="E3496" s="10"/>
      <c r="F3496" s="10"/>
      <c r="G3496" s="10"/>
      <c r="H3496" s="10"/>
      <c r="I3496" s="10"/>
      <c r="J3496" s="10"/>
      <c r="K3496" s="11"/>
      <c r="L3496" s="11"/>
      <c r="M3496" s="12"/>
      <c r="N3496" s="12"/>
      <c r="O3496" s="12"/>
      <c r="P3496" s="12"/>
      <c r="Q3496" s="12"/>
      <c r="R3496" s="12"/>
      <c r="S3496" s="12"/>
      <c r="T3496" s="12"/>
      <c r="U3496" s="12"/>
      <c r="V3496" s="12"/>
      <c r="W3496" s="12"/>
      <c r="X3496" s="12"/>
      <c r="Y3496" s="12"/>
      <c r="Z3496" s="12"/>
      <c r="AA3496" s="12"/>
      <c r="AB3496" s="12"/>
      <c r="AC3496" s="12"/>
      <c r="AD3496" s="12"/>
      <c r="AE3496" s="12"/>
      <c r="AF3496" s="12"/>
      <c r="AG3496" s="12"/>
      <c r="AH3496" s="12"/>
      <c r="AI3496" s="12"/>
      <c r="AJ3496" s="12"/>
      <c r="AK3496" s="12"/>
      <c r="AL3496" s="12"/>
      <c r="AM3496" s="12"/>
      <c r="AN3496" s="12"/>
      <c r="AO3496" s="12"/>
      <c r="AP3496" s="12"/>
      <c r="AQ3496" s="12"/>
      <c r="AR3496" s="12"/>
      <c r="AS3496" s="12"/>
      <c r="AT3496" s="12"/>
      <c r="AU3496" s="12"/>
      <c r="AV3496" s="12"/>
      <c r="AW3496" s="12"/>
      <c r="AX3496" s="12"/>
      <c r="AY3496" s="12"/>
      <c r="AZ3496" s="12"/>
      <c r="BA3496" s="12"/>
      <c r="BB3496" s="12"/>
      <c r="BC3496" s="12"/>
      <c r="BD3496" s="12"/>
      <c r="BE3496" s="12"/>
      <c r="BF3496" s="12"/>
      <c r="BG3496" s="12"/>
      <c r="BH3496" s="12"/>
      <c r="BI3496" s="12"/>
      <c r="BJ3496" s="13"/>
      <c r="BK3496" s="13"/>
      <c r="BL3496" s="13"/>
      <c r="BM3496" s="13"/>
      <c r="BN3496" s="13"/>
    </row>
    <row r="3497" spans="5:66" x14ac:dyDescent="0.25">
      <c r="E3497" s="10"/>
      <c r="F3497" s="10"/>
      <c r="G3497" s="10"/>
      <c r="H3497" s="10"/>
      <c r="I3497" s="10"/>
      <c r="J3497" s="10"/>
      <c r="K3497" s="11"/>
      <c r="L3497" s="11"/>
      <c r="M3497" s="12"/>
      <c r="N3497" s="12"/>
      <c r="O3497" s="12"/>
      <c r="P3497" s="12"/>
      <c r="Q3497" s="12"/>
      <c r="R3497" s="12"/>
      <c r="S3497" s="12"/>
      <c r="T3497" s="12"/>
      <c r="U3497" s="12"/>
      <c r="V3497" s="12"/>
      <c r="W3497" s="12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2"/>
      <c r="AS3497" s="12"/>
      <c r="AT3497" s="12"/>
      <c r="AU3497" s="12"/>
      <c r="AV3497" s="12"/>
      <c r="AW3497" s="12"/>
      <c r="AX3497" s="12"/>
      <c r="AY3497" s="12"/>
      <c r="AZ3497" s="12"/>
      <c r="BA3497" s="12"/>
      <c r="BB3497" s="12"/>
      <c r="BC3497" s="12"/>
      <c r="BD3497" s="12"/>
      <c r="BE3497" s="12"/>
      <c r="BF3497" s="12"/>
      <c r="BG3497" s="12"/>
      <c r="BH3497" s="12"/>
      <c r="BI3497" s="12"/>
      <c r="BJ3497" s="13"/>
      <c r="BK3497" s="13"/>
      <c r="BL3497" s="13"/>
      <c r="BM3497" s="13"/>
      <c r="BN3497" s="13"/>
    </row>
    <row r="3498" spans="5:66" x14ac:dyDescent="0.25">
      <c r="E3498" s="10"/>
      <c r="F3498" s="10"/>
      <c r="G3498" s="10"/>
      <c r="H3498" s="10"/>
      <c r="I3498" s="10"/>
      <c r="J3498" s="10"/>
      <c r="K3498" s="11"/>
      <c r="L3498" s="11"/>
      <c r="M3498" s="12"/>
      <c r="N3498" s="12"/>
      <c r="O3498" s="12"/>
      <c r="P3498" s="12"/>
      <c r="Q3498" s="12"/>
      <c r="R3498" s="12"/>
      <c r="S3498" s="12"/>
      <c r="T3498" s="12"/>
      <c r="U3498" s="12"/>
      <c r="V3498" s="12"/>
      <c r="W3498" s="12"/>
      <c r="X3498" s="12"/>
      <c r="Y3498" s="12"/>
      <c r="Z3498" s="12"/>
      <c r="AA3498" s="12"/>
      <c r="AB3498" s="12"/>
      <c r="AC3498" s="12"/>
      <c r="AD3498" s="12"/>
      <c r="AE3498" s="12"/>
      <c r="AF3498" s="12"/>
      <c r="AG3498" s="12"/>
      <c r="AH3498" s="12"/>
      <c r="AI3498" s="12"/>
      <c r="AJ3498" s="12"/>
      <c r="AK3498" s="12"/>
      <c r="AL3498" s="12"/>
      <c r="AM3498" s="12"/>
      <c r="AN3498" s="12"/>
      <c r="AO3498" s="12"/>
      <c r="AP3498" s="12"/>
      <c r="AQ3498" s="12"/>
      <c r="AR3498" s="12"/>
      <c r="AS3498" s="12"/>
      <c r="AT3498" s="12"/>
      <c r="AU3498" s="12"/>
      <c r="AV3498" s="12"/>
      <c r="AW3498" s="12"/>
      <c r="AX3498" s="12"/>
      <c r="AY3498" s="12"/>
      <c r="AZ3498" s="12"/>
      <c r="BA3498" s="12"/>
      <c r="BB3498" s="12"/>
      <c r="BC3498" s="12"/>
      <c r="BD3498" s="12"/>
      <c r="BE3498" s="12"/>
      <c r="BF3498" s="12"/>
      <c r="BG3498" s="12"/>
      <c r="BH3498" s="12"/>
      <c r="BI3498" s="12"/>
      <c r="BJ3498" s="13"/>
      <c r="BK3498" s="13"/>
      <c r="BL3498" s="13"/>
      <c r="BM3498" s="13"/>
      <c r="BN3498" s="13"/>
    </row>
    <row r="3499" spans="5:66" x14ac:dyDescent="0.25">
      <c r="E3499" s="10"/>
      <c r="F3499" s="10"/>
      <c r="G3499" s="10"/>
      <c r="H3499" s="10"/>
      <c r="I3499" s="10"/>
      <c r="J3499" s="10"/>
      <c r="K3499" s="11"/>
      <c r="L3499" s="11"/>
      <c r="M3499" s="12"/>
      <c r="N3499" s="12"/>
      <c r="O3499" s="12"/>
      <c r="P3499" s="12"/>
      <c r="Q3499" s="12"/>
      <c r="R3499" s="12"/>
      <c r="S3499" s="12"/>
      <c r="T3499" s="12"/>
      <c r="U3499" s="12"/>
      <c r="V3499" s="12"/>
      <c r="W3499" s="12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2"/>
      <c r="AS3499" s="12"/>
      <c r="AT3499" s="12"/>
      <c r="AU3499" s="12"/>
      <c r="AV3499" s="12"/>
      <c r="AW3499" s="12"/>
      <c r="AX3499" s="12"/>
      <c r="AY3499" s="12"/>
      <c r="AZ3499" s="12"/>
      <c r="BA3499" s="12"/>
      <c r="BB3499" s="12"/>
      <c r="BC3499" s="12"/>
      <c r="BD3499" s="12"/>
      <c r="BE3499" s="12"/>
      <c r="BF3499" s="12"/>
      <c r="BG3499" s="12"/>
      <c r="BH3499" s="12"/>
      <c r="BI3499" s="12"/>
      <c r="BJ3499" s="13"/>
      <c r="BK3499" s="13"/>
      <c r="BL3499" s="13"/>
      <c r="BM3499" s="13"/>
      <c r="BN3499" s="13"/>
    </row>
    <row r="3500" spans="5:66" x14ac:dyDescent="0.25">
      <c r="E3500" s="10"/>
      <c r="F3500" s="10"/>
      <c r="G3500" s="10"/>
      <c r="H3500" s="10"/>
      <c r="I3500" s="10"/>
      <c r="J3500" s="10"/>
      <c r="K3500" s="11"/>
      <c r="L3500" s="11"/>
      <c r="M3500" s="12"/>
      <c r="N3500" s="12"/>
      <c r="O3500" s="12"/>
      <c r="P3500" s="12"/>
      <c r="Q3500" s="12"/>
      <c r="R3500" s="12"/>
      <c r="S3500" s="12"/>
      <c r="T3500" s="12"/>
      <c r="U3500" s="12"/>
      <c r="V3500" s="12"/>
      <c r="W3500" s="12"/>
      <c r="X3500" s="12"/>
      <c r="Y3500" s="12"/>
      <c r="Z3500" s="12"/>
      <c r="AA3500" s="12"/>
      <c r="AB3500" s="12"/>
      <c r="AC3500" s="12"/>
      <c r="AD3500" s="12"/>
      <c r="AE3500" s="12"/>
      <c r="AF3500" s="12"/>
      <c r="AG3500" s="12"/>
      <c r="AH3500" s="12"/>
      <c r="AI3500" s="12"/>
      <c r="AJ3500" s="12"/>
      <c r="AK3500" s="12"/>
      <c r="AL3500" s="12"/>
      <c r="AM3500" s="12"/>
      <c r="AN3500" s="12"/>
      <c r="AO3500" s="12"/>
      <c r="AP3500" s="12"/>
      <c r="AQ3500" s="12"/>
      <c r="AR3500" s="12"/>
      <c r="AS3500" s="12"/>
      <c r="AT3500" s="12"/>
      <c r="AU3500" s="12"/>
      <c r="AV3500" s="12"/>
      <c r="AW3500" s="12"/>
      <c r="AX3500" s="12"/>
      <c r="AY3500" s="12"/>
      <c r="AZ3500" s="12"/>
      <c r="BA3500" s="12"/>
      <c r="BB3500" s="12"/>
      <c r="BC3500" s="12"/>
      <c r="BD3500" s="12"/>
      <c r="BE3500" s="12"/>
      <c r="BF3500" s="12"/>
      <c r="BG3500" s="12"/>
      <c r="BH3500" s="12"/>
      <c r="BI3500" s="12"/>
      <c r="BJ3500" s="13"/>
      <c r="BK3500" s="13"/>
      <c r="BL3500" s="13"/>
      <c r="BM3500" s="13"/>
      <c r="BN3500" s="13"/>
    </row>
    <row r="3501" spans="5:66" x14ac:dyDescent="0.25">
      <c r="E3501" s="10"/>
      <c r="F3501" s="10"/>
      <c r="G3501" s="10"/>
      <c r="H3501" s="10"/>
      <c r="I3501" s="10"/>
      <c r="J3501" s="10"/>
      <c r="K3501" s="11"/>
      <c r="L3501" s="11"/>
      <c r="M3501" s="12"/>
      <c r="N3501" s="12"/>
      <c r="O3501" s="12"/>
      <c r="P3501" s="12"/>
      <c r="Q3501" s="12"/>
      <c r="R3501" s="12"/>
      <c r="S3501" s="12"/>
      <c r="T3501" s="12"/>
      <c r="U3501" s="12"/>
      <c r="V3501" s="12"/>
      <c r="W3501" s="12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2"/>
      <c r="AS3501" s="12"/>
      <c r="AT3501" s="12"/>
      <c r="AU3501" s="12"/>
      <c r="AV3501" s="12"/>
      <c r="AW3501" s="12"/>
      <c r="AX3501" s="12"/>
      <c r="AY3501" s="12"/>
      <c r="AZ3501" s="12"/>
      <c r="BA3501" s="12"/>
      <c r="BB3501" s="12"/>
      <c r="BC3501" s="12"/>
      <c r="BD3501" s="12"/>
      <c r="BE3501" s="12"/>
      <c r="BF3501" s="12"/>
      <c r="BG3501" s="12"/>
      <c r="BH3501" s="12"/>
      <c r="BI3501" s="12"/>
      <c r="BJ3501" s="13"/>
      <c r="BK3501" s="13"/>
      <c r="BL3501" s="13"/>
      <c r="BM3501" s="13"/>
      <c r="BN3501" s="13"/>
    </row>
    <row r="3502" spans="5:66" x14ac:dyDescent="0.25">
      <c r="E3502" s="10"/>
      <c r="F3502" s="10"/>
      <c r="G3502" s="10"/>
      <c r="H3502" s="10"/>
      <c r="I3502" s="10"/>
      <c r="J3502" s="10"/>
      <c r="K3502" s="11"/>
      <c r="L3502" s="11"/>
      <c r="M3502" s="12"/>
      <c r="N3502" s="12"/>
      <c r="O3502" s="12"/>
      <c r="P3502" s="12"/>
      <c r="Q3502" s="12"/>
      <c r="R3502" s="12"/>
      <c r="S3502" s="12"/>
      <c r="T3502" s="12"/>
      <c r="U3502" s="12"/>
      <c r="V3502" s="12"/>
      <c r="W3502" s="12"/>
      <c r="X3502" s="12"/>
      <c r="Y3502" s="12"/>
      <c r="Z3502" s="12"/>
      <c r="AA3502" s="12"/>
      <c r="AB3502" s="12"/>
      <c r="AC3502" s="12"/>
      <c r="AD3502" s="12"/>
      <c r="AE3502" s="12"/>
      <c r="AF3502" s="12"/>
      <c r="AG3502" s="12"/>
      <c r="AH3502" s="12"/>
      <c r="AI3502" s="12"/>
      <c r="AJ3502" s="12"/>
      <c r="AK3502" s="12"/>
      <c r="AL3502" s="12"/>
      <c r="AM3502" s="12"/>
      <c r="AN3502" s="12"/>
      <c r="AO3502" s="12"/>
      <c r="AP3502" s="12"/>
      <c r="AQ3502" s="12"/>
      <c r="AR3502" s="12"/>
      <c r="AS3502" s="12"/>
      <c r="AT3502" s="12"/>
      <c r="AU3502" s="12"/>
      <c r="AV3502" s="12"/>
      <c r="AW3502" s="12"/>
      <c r="AX3502" s="12"/>
      <c r="AY3502" s="12"/>
      <c r="AZ3502" s="12"/>
      <c r="BA3502" s="12"/>
      <c r="BB3502" s="12"/>
      <c r="BC3502" s="12"/>
      <c r="BD3502" s="12"/>
      <c r="BE3502" s="12"/>
      <c r="BF3502" s="12"/>
      <c r="BG3502" s="12"/>
      <c r="BH3502" s="12"/>
      <c r="BI3502" s="12"/>
      <c r="BJ3502" s="13"/>
      <c r="BK3502" s="13"/>
      <c r="BL3502" s="13"/>
      <c r="BM3502" s="13"/>
      <c r="BN3502" s="13"/>
    </row>
    <row r="3503" spans="5:66" x14ac:dyDescent="0.25">
      <c r="E3503" s="10"/>
      <c r="F3503" s="10"/>
      <c r="G3503" s="10"/>
      <c r="H3503" s="10"/>
      <c r="I3503" s="10"/>
      <c r="J3503" s="10"/>
      <c r="K3503" s="11"/>
      <c r="L3503" s="11"/>
      <c r="M3503" s="12"/>
      <c r="N3503" s="12"/>
      <c r="O3503" s="12"/>
      <c r="P3503" s="12"/>
      <c r="Q3503" s="12"/>
      <c r="R3503" s="12"/>
      <c r="S3503" s="12"/>
      <c r="T3503" s="12"/>
      <c r="U3503" s="12"/>
      <c r="V3503" s="12"/>
      <c r="W3503" s="12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2"/>
      <c r="AS3503" s="12"/>
      <c r="AT3503" s="12"/>
      <c r="AU3503" s="12"/>
      <c r="AV3503" s="12"/>
      <c r="AW3503" s="12"/>
      <c r="AX3503" s="12"/>
      <c r="AY3503" s="12"/>
      <c r="AZ3503" s="12"/>
      <c r="BA3503" s="12"/>
      <c r="BB3503" s="12"/>
      <c r="BC3503" s="12"/>
      <c r="BD3503" s="12"/>
      <c r="BE3503" s="12"/>
      <c r="BF3503" s="12"/>
      <c r="BG3503" s="12"/>
      <c r="BH3503" s="12"/>
      <c r="BI3503" s="12"/>
      <c r="BJ3503" s="13"/>
      <c r="BK3503" s="13"/>
      <c r="BL3503" s="13"/>
      <c r="BM3503" s="13"/>
      <c r="BN3503" s="13"/>
    </row>
    <row r="3504" spans="5:66" x14ac:dyDescent="0.25">
      <c r="E3504" s="10"/>
      <c r="F3504" s="10"/>
      <c r="G3504" s="10"/>
      <c r="H3504" s="10"/>
      <c r="I3504" s="10"/>
      <c r="J3504" s="10"/>
      <c r="K3504" s="11"/>
      <c r="L3504" s="11"/>
      <c r="M3504" s="12"/>
      <c r="N3504" s="12"/>
      <c r="O3504" s="12"/>
      <c r="P3504" s="12"/>
      <c r="Q3504" s="12"/>
      <c r="R3504" s="12"/>
      <c r="S3504" s="12"/>
      <c r="T3504" s="12"/>
      <c r="U3504" s="12"/>
      <c r="V3504" s="12"/>
      <c r="W3504" s="12"/>
      <c r="X3504" s="12"/>
      <c r="Y3504" s="12"/>
      <c r="Z3504" s="12"/>
      <c r="AA3504" s="12"/>
      <c r="AB3504" s="12"/>
      <c r="AC3504" s="12"/>
      <c r="AD3504" s="12"/>
      <c r="AE3504" s="12"/>
      <c r="AF3504" s="12"/>
      <c r="AG3504" s="12"/>
      <c r="AH3504" s="12"/>
      <c r="AI3504" s="12"/>
      <c r="AJ3504" s="12"/>
      <c r="AK3504" s="12"/>
      <c r="AL3504" s="12"/>
      <c r="AM3504" s="12"/>
      <c r="AN3504" s="12"/>
      <c r="AO3504" s="12"/>
      <c r="AP3504" s="12"/>
      <c r="AQ3504" s="12"/>
      <c r="AR3504" s="12"/>
      <c r="AS3504" s="12"/>
      <c r="AT3504" s="12"/>
      <c r="AU3504" s="12"/>
      <c r="AV3504" s="12"/>
      <c r="AW3504" s="12"/>
      <c r="AX3504" s="12"/>
      <c r="AY3504" s="12"/>
      <c r="AZ3504" s="12"/>
      <c r="BA3504" s="12"/>
      <c r="BB3504" s="12"/>
      <c r="BC3504" s="12"/>
      <c r="BD3504" s="12"/>
      <c r="BE3504" s="12"/>
      <c r="BF3504" s="12"/>
      <c r="BG3504" s="12"/>
      <c r="BH3504" s="12"/>
      <c r="BI3504" s="12"/>
      <c r="BJ3504" s="13"/>
      <c r="BK3504" s="13"/>
      <c r="BL3504" s="13"/>
      <c r="BM3504" s="13"/>
      <c r="BN3504" s="13"/>
    </row>
    <row r="3505" spans="5:66" x14ac:dyDescent="0.25">
      <c r="E3505" s="10"/>
      <c r="F3505" s="10"/>
      <c r="G3505" s="10"/>
      <c r="H3505" s="10"/>
      <c r="I3505" s="10"/>
      <c r="J3505" s="10"/>
      <c r="K3505" s="11"/>
      <c r="L3505" s="11"/>
      <c r="M3505" s="12"/>
      <c r="N3505" s="12"/>
      <c r="O3505" s="12"/>
      <c r="P3505" s="12"/>
      <c r="Q3505" s="12"/>
      <c r="R3505" s="12"/>
      <c r="S3505" s="12"/>
      <c r="T3505" s="12"/>
      <c r="U3505" s="12"/>
      <c r="V3505" s="12"/>
      <c r="W3505" s="12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2"/>
      <c r="AS3505" s="12"/>
      <c r="AT3505" s="12"/>
      <c r="AU3505" s="12"/>
      <c r="AV3505" s="12"/>
      <c r="AW3505" s="12"/>
      <c r="AX3505" s="12"/>
      <c r="AY3505" s="12"/>
      <c r="AZ3505" s="12"/>
      <c r="BA3505" s="12"/>
      <c r="BB3505" s="12"/>
      <c r="BC3505" s="12"/>
      <c r="BD3505" s="12"/>
      <c r="BE3505" s="12"/>
      <c r="BF3505" s="12"/>
      <c r="BG3505" s="12"/>
      <c r="BH3505" s="12"/>
      <c r="BI3505" s="12"/>
      <c r="BJ3505" s="13"/>
      <c r="BK3505" s="13"/>
      <c r="BL3505" s="13"/>
      <c r="BM3505" s="13"/>
      <c r="BN3505" s="13"/>
    </row>
    <row r="3506" spans="5:66" x14ac:dyDescent="0.25">
      <c r="E3506" s="10"/>
      <c r="F3506" s="10"/>
      <c r="G3506" s="10"/>
      <c r="H3506" s="10"/>
      <c r="I3506" s="10"/>
      <c r="J3506" s="10"/>
      <c r="K3506" s="11"/>
      <c r="L3506" s="11"/>
      <c r="M3506" s="12"/>
      <c r="N3506" s="12"/>
      <c r="O3506" s="12"/>
      <c r="P3506" s="12"/>
      <c r="Q3506" s="12"/>
      <c r="R3506" s="12"/>
      <c r="S3506" s="12"/>
      <c r="T3506" s="12"/>
      <c r="U3506" s="12"/>
      <c r="V3506" s="12"/>
      <c r="W3506" s="12"/>
      <c r="X3506" s="12"/>
      <c r="Y3506" s="12"/>
      <c r="Z3506" s="12"/>
      <c r="AA3506" s="12"/>
      <c r="AB3506" s="12"/>
      <c r="AC3506" s="12"/>
      <c r="AD3506" s="12"/>
      <c r="AE3506" s="12"/>
      <c r="AF3506" s="12"/>
      <c r="AG3506" s="12"/>
      <c r="AH3506" s="12"/>
      <c r="AI3506" s="12"/>
      <c r="AJ3506" s="12"/>
      <c r="AK3506" s="12"/>
      <c r="AL3506" s="12"/>
      <c r="AM3506" s="12"/>
      <c r="AN3506" s="12"/>
      <c r="AO3506" s="12"/>
      <c r="AP3506" s="12"/>
      <c r="AQ3506" s="12"/>
      <c r="AR3506" s="12"/>
      <c r="AS3506" s="12"/>
      <c r="AT3506" s="12"/>
      <c r="AU3506" s="12"/>
      <c r="AV3506" s="12"/>
      <c r="AW3506" s="12"/>
      <c r="AX3506" s="12"/>
      <c r="AY3506" s="12"/>
      <c r="AZ3506" s="12"/>
      <c r="BA3506" s="12"/>
      <c r="BB3506" s="12"/>
      <c r="BC3506" s="12"/>
      <c r="BD3506" s="12"/>
      <c r="BE3506" s="12"/>
      <c r="BF3506" s="12"/>
      <c r="BG3506" s="12"/>
      <c r="BH3506" s="12"/>
      <c r="BI3506" s="12"/>
      <c r="BJ3506" s="13"/>
      <c r="BK3506" s="13"/>
      <c r="BL3506" s="13"/>
      <c r="BM3506" s="13"/>
      <c r="BN3506" s="13"/>
    </row>
    <row r="3507" spans="5:66" x14ac:dyDescent="0.25">
      <c r="E3507" s="10"/>
      <c r="F3507" s="10"/>
      <c r="G3507" s="10"/>
      <c r="H3507" s="10"/>
      <c r="I3507" s="10"/>
      <c r="J3507" s="10"/>
      <c r="K3507" s="11"/>
      <c r="L3507" s="11"/>
      <c r="M3507" s="12"/>
      <c r="N3507" s="12"/>
      <c r="O3507" s="12"/>
      <c r="P3507" s="12"/>
      <c r="Q3507" s="12"/>
      <c r="R3507" s="12"/>
      <c r="S3507" s="12"/>
      <c r="T3507" s="12"/>
      <c r="U3507" s="12"/>
      <c r="V3507" s="12"/>
      <c r="W3507" s="12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2"/>
      <c r="AS3507" s="12"/>
      <c r="AT3507" s="12"/>
      <c r="AU3507" s="12"/>
      <c r="AV3507" s="12"/>
      <c r="AW3507" s="12"/>
      <c r="AX3507" s="12"/>
      <c r="AY3507" s="12"/>
      <c r="AZ3507" s="12"/>
      <c r="BA3507" s="12"/>
      <c r="BB3507" s="12"/>
      <c r="BC3507" s="12"/>
      <c r="BD3507" s="12"/>
      <c r="BE3507" s="12"/>
      <c r="BF3507" s="12"/>
      <c r="BG3507" s="12"/>
      <c r="BH3507" s="12"/>
      <c r="BI3507" s="12"/>
      <c r="BJ3507" s="13"/>
      <c r="BK3507" s="13"/>
      <c r="BL3507" s="13"/>
      <c r="BM3507" s="13"/>
      <c r="BN3507" s="13"/>
    </row>
    <row r="3508" spans="5:66" x14ac:dyDescent="0.25">
      <c r="E3508" s="10"/>
      <c r="F3508" s="10"/>
      <c r="G3508" s="10"/>
      <c r="H3508" s="10"/>
      <c r="I3508" s="10"/>
      <c r="J3508" s="10"/>
      <c r="K3508" s="11"/>
      <c r="L3508" s="11"/>
      <c r="M3508" s="12"/>
      <c r="N3508" s="12"/>
      <c r="O3508" s="12"/>
      <c r="P3508" s="12"/>
      <c r="Q3508" s="12"/>
      <c r="R3508" s="12"/>
      <c r="S3508" s="12"/>
      <c r="T3508" s="12"/>
      <c r="U3508" s="12"/>
      <c r="V3508" s="12"/>
      <c r="W3508" s="12"/>
      <c r="X3508" s="12"/>
      <c r="Y3508" s="12"/>
      <c r="Z3508" s="12"/>
      <c r="AA3508" s="12"/>
      <c r="AB3508" s="12"/>
      <c r="AC3508" s="12"/>
      <c r="AD3508" s="12"/>
      <c r="AE3508" s="12"/>
      <c r="AF3508" s="12"/>
      <c r="AG3508" s="12"/>
      <c r="AH3508" s="12"/>
      <c r="AI3508" s="12"/>
      <c r="AJ3508" s="12"/>
      <c r="AK3508" s="12"/>
      <c r="AL3508" s="12"/>
      <c r="AM3508" s="12"/>
      <c r="AN3508" s="12"/>
      <c r="AO3508" s="12"/>
      <c r="AP3508" s="12"/>
      <c r="AQ3508" s="12"/>
      <c r="AR3508" s="12"/>
      <c r="AS3508" s="12"/>
      <c r="AT3508" s="12"/>
      <c r="AU3508" s="12"/>
      <c r="AV3508" s="12"/>
      <c r="AW3508" s="12"/>
      <c r="AX3508" s="12"/>
      <c r="AY3508" s="12"/>
      <c r="AZ3508" s="12"/>
      <c r="BA3508" s="12"/>
      <c r="BB3508" s="12"/>
      <c r="BC3508" s="12"/>
      <c r="BD3508" s="12"/>
      <c r="BE3508" s="12"/>
      <c r="BF3508" s="12"/>
      <c r="BG3508" s="12"/>
      <c r="BH3508" s="12"/>
      <c r="BI3508" s="12"/>
      <c r="BJ3508" s="13"/>
      <c r="BK3508" s="13"/>
      <c r="BL3508" s="13"/>
      <c r="BM3508" s="13"/>
      <c r="BN3508" s="13"/>
    </row>
    <row r="3509" spans="5:66" x14ac:dyDescent="0.25">
      <c r="E3509" s="10"/>
      <c r="F3509" s="10"/>
      <c r="G3509" s="10"/>
      <c r="H3509" s="10"/>
      <c r="I3509" s="10"/>
      <c r="J3509" s="10"/>
      <c r="K3509" s="11"/>
      <c r="L3509" s="11"/>
      <c r="M3509" s="12"/>
      <c r="N3509" s="12"/>
      <c r="O3509" s="12"/>
      <c r="P3509" s="12"/>
      <c r="Q3509" s="12"/>
      <c r="R3509" s="12"/>
      <c r="S3509" s="12"/>
      <c r="T3509" s="12"/>
      <c r="U3509" s="12"/>
      <c r="V3509" s="12"/>
      <c r="W3509" s="12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2"/>
      <c r="AS3509" s="12"/>
      <c r="AT3509" s="12"/>
      <c r="AU3509" s="12"/>
      <c r="AV3509" s="12"/>
      <c r="AW3509" s="12"/>
      <c r="AX3509" s="12"/>
      <c r="AY3509" s="12"/>
      <c r="AZ3509" s="12"/>
      <c r="BA3509" s="12"/>
      <c r="BB3509" s="12"/>
      <c r="BC3509" s="12"/>
      <c r="BD3509" s="12"/>
      <c r="BE3509" s="12"/>
      <c r="BF3509" s="12"/>
      <c r="BG3509" s="12"/>
      <c r="BH3509" s="12"/>
      <c r="BI3509" s="12"/>
      <c r="BJ3509" s="13"/>
      <c r="BK3509" s="13"/>
      <c r="BL3509" s="13"/>
      <c r="BM3509" s="13"/>
      <c r="BN3509" s="13"/>
    </row>
    <row r="3510" spans="5:66" x14ac:dyDescent="0.25">
      <c r="E3510" s="10"/>
      <c r="F3510" s="10"/>
      <c r="G3510" s="10"/>
      <c r="H3510" s="10"/>
      <c r="I3510" s="10"/>
      <c r="J3510" s="10"/>
      <c r="K3510" s="11"/>
      <c r="L3510" s="11"/>
      <c r="M3510" s="12"/>
      <c r="N3510" s="12"/>
      <c r="O3510" s="12"/>
      <c r="P3510" s="12"/>
      <c r="Q3510" s="12"/>
      <c r="R3510" s="12"/>
      <c r="S3510" s="12"/>
      <c r="T3510" s="12"/>
      <c r="U3510" s="12"/>
      <c r="V3510" s="12"/>
      <c r="W3510" s="12"/>
      <c r="X3510" s="12"/>
      <c r="Y3510" s="12"/>
      <c r="Z3510" s="12"/>
      <c r="AA3510" s="12"/>
      <c r="AB3510" s="12"/>
      <c r="AC3510" s="12"/>
      <c r="AD3510" s="12"/>
      <c r="AE3510" s="12"/>
      <c r="AF3510" s="12"/>
      <c r="AG3510" s="12"/>
      <c r="AH3510" s="12"/>
      <c r="AI3510" s="12"/>
      <c r="AJ3510" s="12"/>
      <c r="AK3510" s="12"/>
      <c r="AL3510" s="12"/>
      <c r="AM3510" s="12"/>
      <c r="AN3510" s="12"/>
      <c r="AO3510" s="12"/>
      <c r="AP3510" s="12"/>
      <c r="AQ3510" s="12"/>
      <c r="AR3510" s="12"/>
      <c r="AS3510" s="12"/>
      <c r="AT3510" s="12"/>
      <c r="AU3510" s="12"/>
      <c r="AV3510" s="12"/>
      <c r="AW3510" s="12"/>
      <c r="AX3510" s="12"/>
      <c r="AY3510" s="12"/>
      <c r="AZ3510" s="12"/>
      <c r="BA3510" s="12"/>
      <c r="BB3510" s="12"/>
      <c r="BC3510" s="12"/>
      <c r="BD3510" s="12"/>
      <c r="BE3510" s="12"/>
      <c r="BF3510" s="12"/>
      <c r="BG3510" s="12"/>
      <c r="BH3510" s="12"/>
      <c r="BI3510" s="12"/>
      <c r="BJ3510" s="13"/>
      <c r="BK3510" s="13"/>
      <c r="BL3510" s="13"/>
      <c r="BM3510" s="13"/>
      <c r="BN3510" s="13"/>
    </row>
    <row r="3511" spans="5:66" x14ac:dyDescent="0.25">
      <c r="E3511" s="10"/>
      <c r="F3511" s="10"/>
      <c r="G3511" s="10"/>
      <c r="H3511" s="10"/>
      <c r="I3511" s="10"/>
      <c r="J3511" s="10"/>
      <c r="K3511" s="11"/>
      <c r="L3511" s="11"/>
      <c r="M3511" s="12"/>
      <c r="N3511" s="12"/>
      <c r="O3511" s="12"/>
      <c r="P3511" s="12"/>
      <c r="Q3511" s="12"/>
      <c r="R3511" s="12"/>
      <c r="S3511" s="12"/>
      <c r="T3511" s="12"/>
      <c r="U3511" s="12"/>
      <c r="V3511" s="12"/>
      <c r="W3511" s="12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2"/>
      <c r="AS3511" s="12"/>
      <c r="AT3511" s="12"/>
      <c r="AU3511" s="12"/>
      <c r="AV3511" s="12"/>
      <c r="AW3511" s="12"/>
      <c r="AX3511" s="12"/>
      <c r="AY3511" s="12"/>
      <c r="AZ3511" s="12"/>
      <c r="BA3511" s="12"/>
      <c r="BB3511" s="12"/>
      <c r="BC3511" s="12"/>
      <c r="BD3511" s="12"/>
      <c r="BE3511" s="12"/>
      <c r="BF3511" s="12"/>
      <c r="BG3511" s="12"/>
      <c r="BH3511" s="12"/>
      <c r="BI3511" s="12"/>
      <c r="BJ3511" s="13"/>
      <c r="BK3511" s="13"/>
      <c r="BL3511" s="13"/>
      <c r="BM3511" s="13"/>
      <c r="BN3511" s="13"/>
    </row>
    <row r="3512" spans="5:66" x14ac:dyDescent="0.25">
      <c r="E3512" s="10"/>
      <c r="F3512" s="10"/>
      <c r="G3512" s="10"/>
      <c r="H3512" s="10"/>
      <c r="I3512" s="10"/>
      <c r="J3512" s="10"/>
      <c r="K3512" s="11"/>
      <c r="L3512" s="11"/>
      <c r="M3512" s="12"/>
      <c r="N3512" s="12"/>
      <c r="O3512" s="12"/>
      <c r="P3512" s="12"/>
      <c r="Q3512" s="12"/>
      <c r="R3512" s="12"/>
      <c r="S3512" s="12"/>
      <c r="T3512" s="12"/>
      <c r="U3512" s="12"/>
      <c r="V3512" s="12"/>
      <c r="W3512" s="12"/>
      <c r="X3512" s="12"/>
      <c r="Y3512" s="12"/>
      <c r="Z3512" s="12"/>
      <c r="AA3512" s="12"/>
      <c r="AB3512" s="12"/>
      <c r="AC3512" s="12"/>
      <c r="AD3512" s="12"/>
      <c r="AE3512" s="12"/>
      <c r="AF3512" s="12"/>
      <c r="AG3512" s="12"/>
      <c r="AH3512" s="12"/>
      <c r="AI3512" s="12"/>
      <c r="AJ3512" s="12"/>
      <c r="AK3512" s="12"/>
      <c r="AL3512" s="12"/>
      <c r="AM3512" s="12"/>
      <c r="AN3512" s="12"/>
      <c r="AO3512" s="12"/>
      <c r="AP3512" s="12"/>
      <c r="AQ3512" s="12"/>
      <c r="AR3512" s="12"/>
      <c r="AS3512" s="12"/>
      <c r="AT3512" s="12"/>
      <c r="AU3512" s="12"/>
      <c r="AV3512" s="12"/>
      <c r="AW3512" s="12"/>
      <c r="AX3512" s="12"/>
      <c r="AY3512" s="12"/>
      <c r="AZ3512" s="12"/>
      <c r="BA3512" s="12"/>
      <c r="BB3512" s="12"/>
      <c r="BC3512" s="12"/>
      <c r="BD3512" s="12"/>
      <c r="BE3512" s="12"/>
      <c r="BF3512" s="12"/>
      <c r="BG3512" s="12"/>
      <c r="BH3512" s="12"/>
      <c r="BI3512" s="12"/>
      <c r="BJ3512" s="13"/>
      <c r="BK3512" s="13"/>
      <c r="BL3512" s="13"/>
      <c r="BM3512" s="13"/>
      <c r="BN3512" s="13"/>
    </row>
    <row r="3513" spans="5:66" x14ac:dyDescent="0.25">
      <c r="E3513" s="10"/>
      <c r="F3513" s="10"/>
      <c r="G3513" s="10"/>
      <c r="H3513" s="10"/>
      <c r="I3513" s="10"/>
      <c r="J3513" s="10"/>
      <c r="K3513" s="11"/>
      <c r="L3513" s="11"/>
      <c r="M3513" s="12"/>
      <c r="N3513" s="12"/>
      <c r="O3513" s="12"/>
      <c r="P3513" s="12"/>
      <c r="Q3513" s="12"/>
      <c r="R3513" s="12"/>
      <c r="S3513" s="12"/>
      <c r="T3513" s="12"/>
      <c r="U3513" s="12"/>
      <c r="V3513" s="12"/>
      <c r="W3513" s="12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2"/>
      <c r="AS3513" s="12"/>
      <c r="AT3513" s="12"/>
      <c r="AU3513" s="12"/>
      <c r="AV3513" s="12"/>
      <c r="AW3513" s="12"/>
      <c r="AX3513" s="12"/>
      <c r="AY3513" s="12"/>
      <c r="AZ3513" s="12"/>
      <c r="BA3513" s="12"/>
      <c r="BB3513" s="12"/>
      <c r="BC3513" s="12"/>
      <c r="BD3513" s="12"/>
      <c r="BE3513" s="12"/>
      <c r="BF3513" s="12"/>
      <c r="BG3513" s="12"/>
      <c r="BH3513" s="12"/>
      <c r="BI3513" s="12"/>
      <c r="BJ3513" s="13"/>
      <c r="BK3513" s="13"/>
      <c r="BL3513" s="13"/>
      <c r="BM3513" s="13"/>
      <c r="BN3513" s="13"/>
    </row>
    <row r="3514" spans="5:66" x14ac:dyDescent="0.25">
      <c r="E3514" s="10"/>
      <c r="F3514" s="10"/>
      <c r="G3514" s="10"/>
      <c r="H3514" s="10"/>
      <c r="I3514" s="10"/>
      <c r="J3514" s="10"/>
      <c r="K3514" s="11"/>
      <c r="L3514" s="11"/>
      <c r="M3514" s="12"/>
      <c r="N3514" s="12"/>
      <c r="O3514" s="12"/>
      <c r="P3514" s="12"/>
      <c r="Q3514" s="12"/>
      <c r="R3514" s="12"/>
      <c r="S3514" s="12"/>
      <c r="T3514" s="12"/>
      <c r="U3514" s="12"/>
      <c r="V3514" s="12"/>
      <c r="W3514" s="12"/>
      <c r="X3514" s="12"/>
      <c r="Y3514" s="12"/>
      <c r="Z3514" s="12"/>
      <c r="AA3514" s="12"/>
      <c r="AB3514" s="12"/>
      <c r="AC3514" s="12"/>
      <c r="AD3514" s="12"/>
      <c r="AE3514" s="12"/>
      <c r="AF3514" s="12"/>
      <c r="AG3514" s="12"/>
      <c r="AH3514" s="12"/>
      <c r="AI3514" s="12"/>
      <c r="AJ3514" s="12"/>
      <c r="AK3514" s="12"/>
      <c r="AL3514" s="12"/>
      <c r="AM3514" s="12"/>
      <c r="AN3514" s="12"/>
      <c r="AO3514" s="12"/>
      <c r="AP3514" s="12"/>
      <c r="AQ3514" s="12"/>
      <c r="AR3514" s="12"/>
      <c r="AS3514" s="12"/>
      <c r="AT3514" s="12"/>
      <c r="AU3514" s="12"/>
      <c r="AV3514" s="12"/>
      <c r="AW3514" s="12"/>
      <c r="AX3514" s="12"/>
      <c r="AY3514" s="12"/>
      <c r="AZ3514" s="12"/>
      <c r="BA3514" s="12"/>
      <c r="BB3514" s="12"/>
      <c r="BC3514" s="12"/>
      <c r="BD3514" s="12"/>
      <c r="BE3514" s="12"/>
      <c r="BF3514" s="12"/>
      <c r="BG3514" s="12"/>
      <c r="BH3514" s="12"/>
      <c r="BI3514" s="12"/>
      <c r="BJ3514" s="13"/>
      <c r="BK3514" s="13"/>
      <c r="BL3514" s="13"/>
      <c r="BM3514" s="13"/>
      <c r="BN3514" s="13"/>
    </row>
    <row r="3515" spans="5:66" x14ac:dyDescent="0.25">
      <c r="E3515" s="10"/>
      <c r="F3515" s="10"/>
      <c r="G3515" s="10"/>
      <c r="H3515" s="10"/>
      <c r="I3515" s="10"/>
      <c r="J3515" s="10"/>
      <c r="K3515" s="11"/>
      <c r="L3515" s="11"/>
      <c r="M3515" s="12"/>
      <c r="N3515" s="12"/>
      <c r="O3515" s="12"/>
      <c r="P3515" s="12"/>
      <c r="Q3515" s="12"/>
      <c r="R3515" s="12"/>
      <c r="S3515" s="12"/>
      <c r="T3515" s="12"/>
      <c r="U3515" s="12"/>
      <c r="V3515" s="12"/>
      <c r="W3515" s="12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2"/>
      <c r="AS3515" s="12"/>
      <c r="AT3515" s="12"/>
      <c r="AU3515" s="12"/>
      <c r="AV3515" s="12"/>
      <c r="AW3515" s="12"/>
      <c r="AX3515" s="12"/>
      <c r="AY3515" s="12"/>
      <c r="AZ3515" s="12"/>
      <c r="BA3515" s="12"/>
      <c r="BB3515" s="12"/>
      <c r="BC3515" s="12"/>
      <c r="BD3515" s="12"/>
      <c r="BE3515" s="12"/>
      <c r="BF3515" s="12"/>
      <c r="BG3515" s="12"/>
      <c r="BH3515" s="12"/>
      <c r="BI3515" s="12"/>
      <c r="BJ3515" s="13"/>
      <c r="BK3515" s="13"/>
      <c r="BL3515" s="13"/>
      <c r="BM3515" s="13"/>
      <c r="BN3515" s="13"/>
    </row>
    <row r="3516" spans="5:66" x14ac:dyDescent="0.25">
      <c r="E3516" s="10"/>
      <c r="F3516" s="10"/>
      <c r="G3516" s="10"/>
      <c r="H3516" s="10"/>
      <c r="I3516" s="10"/>
      <c r="J3516" s="10"/>
      <c r="K3516" s="11"/>
      <c r="L3516" s="11"/>
      <c r="M3516" s="12"/>
      <c r="N3516" s="12"/>
      <c r="O3516" s="12"/>
      <c r="P3516" s="12"/>
      <c r="Q3516" s="12"/>
      <c r="R3516" s="12"/>
      <c r="S3516" s="12"/>
      <c r="T3516" s="12"/>
      <c r="U3516" s="12"/>
      <c r="V3516" s="12"/>
      <c r="W3516" s="12"/>
      <c r="X3516" s="12"/>
      <c r="Y3516" s="12"/>
      <c r="Z3516" s="12"/>
      <c r="AA3516" s="12"/>
      <c r="AB3516" s="12"/>
      <c r="AC3516" s="12"/>
      <c r="AD3516" s="12"/>
      <c r="AE3516" s="12"/>
      <c r="AF3516" s="12"/>
      <c r="AG3516" s="12"/>
      <c r="AH3516" s="12"/>
      <c r="AI3516" s="12"/>
      <c r="AJ3516" s="12"/>
      <c r="AK3516" s="12"/>
      <c r="AL3516" s="12"/>
      <c r="AM3516" s="12"/>
      <c r="AN3516" s="12"/>
      <c r="AO3516" s="12"/>
      <c r="AP3516" s="12"/>
      <c r="AQ3516" s="12"/>
      <c r="AR3516" s="12"/>
      <c r="AS3516" s="12"/>
      <c r="AT3516" s="12"/>
      <c r="AU3516" s="12"/>
      <c r="AV3516" s="12"/>
      <c r="AW3516" s="12"/>
      <c r="AX3516" s="12"/>
      <c r="AY3516" s="12"/>
      <c r="AZ3516" s="12"/>
      <c r="BA3516" s="12"/>
      <c r="BB3516" s="12"/>
      <c r="BC3516" s="12"/>
      <c r="BD3516" s="12"/>
      <c r="BE3516" s="12"/>
      <c r="BF3516" s="12"/>
      <c r="BG3516" s="12"/>
      <c r="BH3516" s="12"/>
      <c r="BI3516" s="12"/>
      <c r="BJ3516" s="13"/>
      <c r="BK3516" s="13"/>
      <c r="BL3516" s="13"/>
      <c r="BM3516" s="13"/>
      <c r="BN3516" s="13"/>
    </row>
    <row r="3517" spans="5:66" x14ac:dyDescent="0.25">
      <c r="E3517" s="10"/>
      <c r="F3517" s="10"/>
      <c r="G3517" s="10"/>
      <c r="H3517" s="10"/>
      <c r="I3517" s="10"/>
      <c r="J3517" s="10"/>
      <c r="K3517" s="11"/>
      <c r="L3517" s="11"/>
      <c r="M3517" s="12"/>
      <c r="N3517" s="12"/>
      <c r="O3517" s="12"/>
      <c r="P3517" s="12"/>
      <c r="Q3517" s="12"/>
      <c r="R3517" s="12"/>
      <c r="S3517" s="12"/>
      <c r="T3517" s="12"/>
      <c r="U3517" s="12"/>
      <c r="V3517" s="12"/>
      <c r="W3517" s="12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2"/>
      <c r="AS3517" s="12"/>
      <c r="AT3517" s="12"/>
      <c r="AU3517" s="12"/>
      <c r="AV3517" s="12"/>
      <c r="AW3517" s="12"/>
      <c r="AX3517" s="12"/>
      <c r="AY3517" s="12"/>
      <c r="AZ3517" s="12"/>
      <c r="BA3517" s="12"/>
      <c r="BB3517" s="12"/>
      <c r="BC3517" s="12"/>
      <c r="BD3517" s="12"/>
      <c r="BE3517" s="12"/>
      <c r="BF3517" s="12"/>
      <c r="BG3517" s="12"/>
      <c r="BH3517" s="12"/>
      <c r="BI3517" s="12"/>
      <c r="BJ3517" s="13"/>
      <c r="BK3517" s="13"/>
      <c r="BL3517" s="13"/>
      <c r="BM3517" s="13"/>
      <c r="BN3517" s="13"/>
    </row>
    <row r="3518" spans="5:66" x14ac:dyDescent="0.25">
      <c r="E3518" s="10"/>
      <c r="F3518" s="10"/>
      <c r="G3518" s="10"/>
      <c r="H3518" s="10"/>
      <c r="I3518" s="10"/>
      <c r="J3518" s="10"/>
      <c r="K3518" s="11"/>
      <c r="L3518" s="11"/>
      <c r="M3518" s="12"/>
      <c r="N3518" s="12"/>
      <c r="O3518" s="12"/>
      <c r="P3518" s="12"/>
      <c r="Q3518" s="12"/>
      <c r="R3518" s="12"/>
      <c r="S3518" s="12"/>
      <c r="T3518" s="12"/>
      <c r="U3518" s="12"/>
      <c r="V3518" s="12"/>
      <c r="W3518" s="12"/>
      <c r="X3518" s="12"/>
      <c r="Y3518" s="12"/>
      <c r="Z3518" s="12"/>
      <c r="AA3518" s="12"/>
      <c r="AB3518" s="12"/>
      <c r="AC3518" s="12"/>
      <c r="AD3518" s="12"/>
      <c r="AE3518" s="12"/>
      <c r="AF3518" s="12"/>
      <c r="AG3518" s="12"/>
      <c r="AH3518" s="12"/>
      <c r="AI3518" s="12"/>
      <c r="AJ3518" s="12"/>
      <c r="AK3518" s="12"/>
      <c r="AL3518" s="12"/>
      <c r="AM3518" s="12"/>
      <c r="AN3518" s="12"/>
      <c r="AO3518" s="12"/>
      <c r="AP3518" s="12"/>
      <c r="AQ3518" s="12"/>
      <c r="AR3518" s="12"/>
      <c r="AS3518" s="12"/>
      <c r="AT3518" s="12"/>
      <c r="AU3518" s="12"/>
      <c r="AV3518" s="12"/>
      <c r="AW3518" s="12"/>
      <c r="AX3518" s="12"/>
      <c r="AY3518" s="12"/>
      <c r="AZ3518" s="12"/>
      <c r="BA3518" s="12"/>
      <c r="BB3518" s="12"/>
      <c r="BC3518" s="12"/>
      <c r="BD3518" s="12"/>
      <c r="BE3518" s="12"/>
      <c r="BF3518" s="12"/>
      <c r="BG3518" s="12"/>
      <c r="BH3518" s="12"/>
      <c r="BI3518" s="12"/>
      <c r="BJ3518" s="13"/>
      <c r="BK3518" s="13"/>
      <c r="BL3518" s="13"/>
      <c r="BM3518" s="13"/>
      <c r="BN3518" s="13"/>
    </row>
    <row r="3519" spans="5:66" x14ac:dyDescent="0.25">
      <c r="E3519" s="10"/>
      <c r="F3519" s="10"/>
      <c r="G3519" s="10"/>
      <c r="H3519" s="10"/>
      <c r="I3519" s="10"/>
      <c r="J3519" s="10"/>
      <c r="K3519" s="11"/>
      <c r="L3519" s="11"/>
      <c r="M3519" s="12"/>
      <c r="N3519" s="12"/>
      <c r="O3519" s="12"/>
      <c r="P3519" s="12"/>
      <c r="Q3519" s="12"/>
      <c r="R3519" s="12"/>
      <c r="S3519" s="12"/>
      <c r="T3519" s="12"/>
      <c r="U3519" s="12"/>
      <c r="V3519" s="12"/>
      <c r="W3519" s="12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2"/>
      <c r="AS3519" s="12"/>
      <c r="AT3519" s="12"/>
      <c r="AU3519" s="12"/>
      <c r="AV3519" s="12"/>
      <c r="AW3519" s="12"/>
      <c r="AX3519" s="12"/>
      <c r="AY3519" s="12"/>
      <c r="AZ3519" s="12"/>
      <c r="BA3519" s="12"/>
      <c r="BB3519" s="12"/>
      <c r="BC3519" s="12"/>
      <c r="BD3519" s="12"/>
      <c r="BE3519" s="12"/>
      <c r="BF3519" s="12"/>
      <c r="BG3519" s="12"/>
      <c r="BH3519" s="12"/>
      <c r="BI3519" s="12"/>
      <c r="BJ3519" s="13"/>
      <c r="BK3519" s="13"/>
      <c r="BL3519" s="13"/>
      <c r="BM3519" s="13"/>
      <c r="BN3519" s="13"/>
    </row>
    <row r="3520" spans="5:66" x14ac:dyDescent="0.25">
      <c r="E3520" s="10"/>
      <c r="F3520" s="10"/>
      <c r="G3520" s="10"/>
      <c r="H3520" s="10"/>
      <c r="I3520" s="10"/>
      <c r="J3520" s="10"/>
      <c r="K3520" s="11"/>
      <c r="L3520" s="11"/>
      <c r="M3520" s="12"/>
      <c r="N3520" s="12"/>
      <c r="O3520" s="12"/>
      <c r="P3520" s="12"/>
      <c r="Q3520" s="12"/>
      <c r="R3520" s="12"/>
      <c r="S3520" s="12"/>
      <c r="T3520" s="12"/>
      <c r="U3520" s="12"/>
      <c r="V3520" s="12"/>
      <c r="W3520" s="12"/>
      <c r="X3520" s="12"/>
      <c r="Y3520" s="12"/>
      <c r="Z3520" s="12"/>
      <c r="AA3520" s="12"/>
      <c r="AB3520" s="12"/>
      <c r="AC3520" s="12"/>
      <c r="AD3520" s="12"/>
      <c r="AE3520" s="12"/>
      <c r="AF3520" s="12"/>
      <c r="AG3520" s="12"/>
      <c r="AH3520" s="12"/>
      <c r="AI3520" s="12"/>
      <c r="AJ3520" s="12"/>
      <c r="AK3520" s="12"/>
      <c r="AL3520" s="12"/>
      <c r="AM3520" s="12"/>
      <c r="AN3520" s="12"/>
      <c r="AO3520" s="12"/>
      <c r="AP3520" s="12"/>
      <c r="AQ3520" s="12"/>
      <c r="AR3520" s="12"/>
      <c r="AS3520" s="12"/>
      <c r="AT3520" s="12"/>
      <c r="AU3520" s="12"/>
      <c r="AV3520" s="12"/>
      <c r="AW3520" s="12"/>
      <c r="AX3520" s="12"/>
      <c r="AY3520" s="12"/>
      <c r="AZ3520" s="12"/>
      <c r="BA3520" s="12"/>
      <c r="BB3520" s="12"/>
      <c r="BC3520" s="12"/>
      <c r="BD3520" s="12"/>
      <c r="BE3520" s="12"/>
      <c r="BF3520" s="12"/>
      <c r="BG3520" s="12"/>
      <c r="BH3520" s="12"/>
      <c r="BI3520" s="12"/>
      <c r="BJ3520" s="13"/>
      <c r="BK3520" s="13"/>
      <c r="BL3520" s="13"/>
      <c r="BM3520" s="13"/>
      <c r="BN3520" s="13"/>
    </row>
    <row r="3521" spans="5:66" x14ac:dyDescent="0.25">
      <c r="E3521" s="10"/>
      <c r="F3521" s="10"/>
      <c r="G3521" s="10"/>
      <c r="H3521" s="10"/>
      <c r="I3521" s="10"/>
      <c r="J3521" s="10"/>
      <c r="K3521" s="11"/>
      <c r="L3521" s="11"/>
      <c r="M3521" s="12"/>
      <c r="N3521" s="12"/>
      <c r="O3521" s="12"/>
      <c r="P3521" s="12"/>
      <c r="Q3521" s="12"/>
      <c r="R3521" s="12"/>
      <c r="S3521" s="12"/>
      <c r="T3521" s="12"/>
      <c r="U3521" s="12"/>
      <c r="V3521" s="12"/>
      <c r="W3521" s="12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2"/>
      <c r="AS3521" s="12"/>
      <c r="AT3521" s="12"/>
      <c r="AU3521" s="12"/>
      <c r="AV3521" s="12"/>
      <c r="AW3521" s="12"/>
      <c r="AX3521" s="12"/>
      <c r="AY3521" s="12"/>
      <c r="AZ3521" s="12"/>
      <c r="BA3521" s="12"/>
      <c r="BB3521" s="12"/>
      <c r="BC3521" s="12"/>
      <c r="BD3521" s="12"/>
      <c r="BE3521" s="12"/>
      <c r="BF3521" s="12"/>
      <c r="BG3521" s="12"/>
      <c r="BH3521" s="12"/>
      <c r="BI3521" s="12"/>
      <c r="BJ3521" s="13"/>
      <c r="BK3521" s="13"/>
      <c r="BL3521" s="13"/>
      <c r="BM3521" s="13"/>
      <c r="BN3521" s="13"/>
    </row>
    <row r="3522" spans="5:66" x14ac:dyDescent="0.25">
      <c r="E3522" s="10"/>
      <c r="F3522" s="10"/>
      <c r="G3522" s="10"/>
      <c r="H3522" s="10"/>
      <c r="I3522" s="10"/>
      <c r="J3522" s="10"/>
      <c r="K3522" s="11"/>
      <c r="L3522" s="11"/>
      <c r="M3522" s="12"/>
      <c r="N3522" s="12"/>
      <c r="O3522" s="12"/>
      <c r="P3522" s="12"/>
      <c r="Q3522" s="12"/>
      <c r="R3522" s="12"/>
      <c r="S3522" s="12"/>
      <c r="T3522" s="12"/>
      <c r="U3522" s="12"/>
      <c r="V3522" s="12"/>
      <c r="W3522" s="12"/>
      <c r="X3522" s="12"/>
      <c r="Y3522" s="12"/>
      <c r="Z3522" s="12"/>
      <c r="AA3522" s="12"/>
      <c r="AB3522" s="12"/>
      <c r="AC3522" s="12"/>
      <c r="AD3522" s="12"/>
      <c r="AE3522" s="12"/>
      <c r="AF3522" s="12"/>
      <c r="AG3522" s="12"/>
      <c r="AH3522" s="12"/>
      <c r="AI3522" s="12"/>
      <c r="AJ3522" s="12"/>
      <c r="AK3522" s="12"/>
      <c r="AL3522" s="12"/>
      <c r="AM3522" s="12"/>
      <c r="AN3522" s="12"/>
      <c r="AO3522" s="12"/>
      <c r="AP3522" s="12"/>
      <c r="AQ3522" s="12"/>
      <c r="AR3522" s="12"/>
      <c r="AS3522" s="12"/>
      <c r="AT3522" s="12"/>
      <c r="AU3522" s="12"/>
      <c r="AV3522" s="12"/>
      <c r="AW3522" s="12"/>
      <c r="AX3522" s="12"/>
      <c r="AY3522" s="12"/>
      <c r="AZ3522" s="12"/>
      <c r="BA3522" s="12"/>
      <c r="BB3522" s="12"/>
      <c r="BC3522" s="12"/>
      <c r="BD3522" s="12"/>
      <c r="BE3522" s="12"/>
      <c r="BF3522" s="12"/>
      <c r="BG3522" s="12"/>
      <c r="BH3522" s="12"/>
      <c r="BI3522" s="12"/>
      <c r="BJ3522" s="13"/>
      <c r="BK3522" s="13"/>
      <c r="BL3522" s="13"/>
      <c r="BM3522" s="13"/>
      <c r="BN3522" s="13"/>
    </row>
    <row r="3523" spans="5:66" x14ac:dyDescent="0.25">
      <c r="E3523" s="10"/>
      <c r="F3523" s="10"/>
      <c r="G3523" s="10"/>
      <c r="H3523" s="10"/>
      <c r="I3523" s="10"/>
      <c r="J3523" s="10"/>
      <c r="K3523" s="11"/>
      <c r="L3523" s="11"/>
      <c r="M3523" s="12"/>
      <c r="N3523" s="12"/>
      <c r="O3523" s="12"/>
      <c r="P3523" s="12"/>
      <c r="Q3523" s="12"/>
      <c r="R3523" s="12"/>
      <c r="S3523" s="12"/>
      <c r="T3523" s="12"/>
      <c r="U3523" s="12"/>
      <c r="V3523" s="12"/>
      <c r="W3523" s="12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2"/>
      <c r="AS3523" s="12"/>
      <c r="AT3523" s="12"/>
      <c r="AU3523" s="12"/>
      <c r="AV3523" s="12"/>
      <c r="AW3523" s="12"/>
      <c r="AX3523" s="12"/>
      <c r="AY3523" s="12"/>
      <c r="AZ3523" s="12"/>
      <c r="BA3523" s="12"/>
      <c r="BB3523" s="12"/>
      <c r="BC3523" s="12"/>
      <c r="BD3523" s="12"/>
      <c r="BE3523" s="12"/>
      <c r="BF3523" s="12"/>
      <c r="BG3523" s="12"/>
      <c r="BH3523" s="12"/>
      <c r="BI3523" s="12"/>
      <c r="BJ3523" s="13"/>
      <c r="BK3523" s="13"/>
      <c r="BL3523" s="13"/>
      <c r="BM3523" s="13"/>
      <c r="BN3523" s="13"/>
    </row>
    <row r="3524" spans="5:66" x14ac:dyDescent="0.25">
      <c r="E3524" s="10"/>
      <c r="F3524" s="10"/>
      <c r="G3524" s="10"/>
      <c r="H3524" s="10"/>
      <c r="I3524" s="10"/>
      <c r="J3524" s="10"/>
      <c r="K3524" s="11"/>
      <c r="L3524" s="11"/>
      <c r="M3524" s="12"/>
      <c r="N3524" s="12"/>
      <c r="O3524" s="12"/>
      <c r="P3524" s="12"/>
      <c r="Q3524" s="12"/>
      <c r="R3524" s="12"/>
      <c r="S3524" s="12"/>
      <c r="T3524" s="12"/>
      <c r="U3524" s="12"/>
      <c r="V3524" s="12"/>
      <c r="W3524" s="12"/>
      <c r="X3524" s="12"/>
      <c r="Y3524" s="12"/>
      <c r="Z3524" s="12"/>
      <c r="AA3524" s="12"/>
      <c r="AB3524" s="12"/>
      <c r="AC3524" s="12"/>
      <c r="AD3524" s="12"/>
      <c r="AE3524" s="12"/>
      <c r="AF3524" s="12"/>
      <c r="AG3524" s="12"/>
      <c r="AH3524" s="12"/>
      <c r="AI3524" s="12"/>
      <c r="AJ3524" s="12"/>
      <c r="AK3524" s="12"/>
      <c r="AL3524" s="12"/>
      <c r="AM3524" s="12"/>
      <c r="AN3524" s="12"/>
      <c r="AO3524" s="12"/>
      <c r="AP3524" s="12"/>
      <c r="AQ3524" s="12"/>
      <c r="AR3524" s="12"/>
      <c r="AS3524" s="12"/>
      <c r="AT3524" s="12"/>
      <c r="AU3524" s="12"/>
      <c r="AV3524" s="12"/>
      <c r="AW3524" s="12"/>
      <c r="AX3524" s="12"/>
      <c r="AY3524" s="12"/>
      <c r="AZ3524" s="12"/>
      <c r="BA3524" s="12"/>
      <c r="BB3524" s="12"/>
      <c r="BC3524" s="12"/>
      <c r="BD3524" s="12"/>
      <c r="BE3524" s="12"/>
      <c r="BF3524" s="12"/>
      <c r="BG3524" s="12"/>
      <c r="BH3524" s="12"/>
      <c r="BI3524" s="12"/>
      <c r="BJ3524" s="13"/>
      <c r="BK3524" s="13"/>
      <c r="BL3524" s="13"/>
      <c r="BM3524" s="13"/>
      <c r="BN3524" s="13"/>
    </row>
    <row r="3525" spans="5:66" x14ac:dyDescent="0.25">
      <c r="E3525" s="10"/>
      <c r="F3525" s="10"/>
      <c r="G3525" s="10"/>
      <c r="H3525" s="10"/>
      <c r="I3525" s="10"/>
      <c r="J3525" s="10"/>
      <c r="K3525" s="11"/>
      <c r="L3525" s="11"/>
      <c r="M3525" s="12"/>
      <c r="N3525" s="12"/>
      <c r="O3525" s="12"/>
      <c r="P3525" s="12"/>
      <c r="Q3525" s="12"/>
      <c r="R3525" s="12"/>
      <c r="S3525" s="12"/>
      <c r="T3525" s="12"/>
      <c r="U3525" s="12"/>
      <c r="V3525" s="12"/>
      <c r="W3525" s="12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2"/>
      <c r="AS3525" s="12"/>
      <c r="AT3525" s="12"/>
      <c r="AU3525" s="12"/>
      <c r="AV3525" s="12"/>
      <c r="AW3525" s="12"/>
      <c r="AX3525" s="12"/>
      <c r="AY3525" s="12"/>
      <c r="AZ3525" s="12"/>
      <c r="BA3525" s="12"/>
      <c r="BB3525" s="12"/>
      <c r="BC3525" s="12"/>
      <c r="BD3525" s="12"/>
      <c r="BE3525" s="12"/>
      <c r="BF3525" s="12"/>
      <c r="BG3525" s="12"/>
      <c r="BH3525" s="12"/>
      <c r="BI3525" s="12"/>
      <c r="BJ3525" s="13"/>
      <c r="BK3525" s="13"/>
      <c r="BL3525" s="13"/>
      <c r="BM3525" s="13"/>
      <c r="BN3525" s="13"/>
    </row>
    <row r="3526" spans="5:66" x14ac:dyDescent="0.25">
      <c r="E3526" s="10"/>
      <c r="F3526" s="10"/>
      <c r="G3526" s="10"/>
      <c r="H3526" s="10"/>
      <c r="I3526" s="10"/>
      <c r="J3526" s="10"/>
      <c r="K3526" s="11"/>
      <c r="L3526" s="11"/>
      <c r="M3526" s="12"/>
      <c r="N3526" s="12"/>
      <c r="O3526" s="12"/>
      <c r="P3526" s="12"/>
      <c r="Q3526" s="12"/>
      <c r="R3526" s="12"/>
      <c r="S3526" s="12"/>
      <c r="T3526" s="12"/>
      <c r="U3526" s="12"/>
      <c r="V3526" s="12"/>
      <c r="W3526" s="12"/>
      <c r="X3526" s="12"/>
      <c r="Y3526" s="12"/>
      <c r="Z3526" s="12"/>
      <c r="AA3526" s="12"/>
      <c r="AB3526" s="12"/>
      <c r="AC3526" s="12"/>
      <c r="AD3526" s="12"/>
      <c r="AE3526" s="12"/>
      <c r="AF3526" s="12"/>
      <c r="AG3526" s="12"/>
      <c r="AH3526" s="12"/>
      <c r="AI3526" s="12"/>
      <c r="AJ3526" s="12"/>
      <c r="AK3526" s="12"/>
      <c r="AL3526" s="12"/>
      <c r="AM3526" s="12"/>
      <c r="AN3526" s="12"/>
      <c r="AO3526" s="12"/>
      <c r="AP3526" s="12"/>
      <c r="AQ3526" s="12"/>
      <c r="AR3526" s="12"/>
      <c r="AS3526" s="12"/>
      <c r="AT3526" s="12"/>
      <c r="AU3526" s="12"/>
      <c r="AV3526" s="12"/>
      <c r="AW3526" s="12"/>
      <c r="AX3526" s="12"/>
      <c r="AY3526" s="12"/>
      <c r="AZ3526" s="12"/>
      <c r="BA3526" s="12"/>
      <c r="BB3526" s="12"/>
      <c r="BC3526" s="12"/>
      <c r="BD3526" s="12"/>
      <c r="BE3526" s="12"/>
      <c r="BF3526" s="12"/>
      <c r="BG3526" s="12"/>
      <c r="BH3526" s="12"/>
      <c r="BI3526" s="12"/>
      <c r="BJ3526" s="13"/>
      <c r="BK3526" s="13"/>
      <c r="BL3526" s="13"/>
      <c r="BM3526" s="13"/>
      <c r="BN3526" s="13"/>
    </row>
    <row r="3527" spans="5:66" x14ac:dyDescent="0.25">
      <c r="E3527" s="10"/>
      <c r="F3527" s="10"/>
      <c r="G3527" s="10"/>
      <c r="H3527" s="10"/>
      <c r="I3527" s="10"/>
      <c r="J3527" s="10"/>
      <c r="K3527" s="11"/>
      <c r="L3527" s="11"/>
      <c r="M3527" s="12"/>
      <c r="N3527" s="12"/>
      <c r="O3527" s="12"/>
      <c r="P3527" s="12"/>
      <c r="Q3527" s="12"/>
      <c r="R3527" s="12"/>
      <c r="S3527" s="12"/>
      <c r="T3527" s="12"/>
      <c r="U3527" s="12"/>
      <c r="V3527" s="12"/>
      <c r="W3527" s="12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2"/>
      <c r="AS3527" s="12"/>
      <c r="AT3527" s="12"/>
      <c r="AU3527" s="12"/>
      <c r="AV3527" s="12"/>
      <c r="AW3527" s="12"/>
      <c r="AX3527" s="12"/>
      <c r="AY3527" s="12"/>
      <c r="AZ3527" s="12"/>
      <c r="BA3527" s="12"/>
      <c r="BB3527" s="12"/>
      <c r="BC3527" s="12"/>
      <c r="BD3527" s="12"/>
      <c r="BE3527" s="12"/>
      <c r="BF3527" s="12"/>
      <c r="BG3527" s="12"/>
      <c r="BH3527" s="12"/>
      <c r="BI3527" s="12"/>
      <c r="BJ3527" s="13"/>
      <c r="BK3527" s="13"/>
      <c r="BL3527" s="13"/>
      <c r="BM3527" s="13"/>
      <c r="BN3527" s="13"/>
    </row>
    <row r="3528" spans="5:66" x14ac:dyDescent="0.25">
      <c r="E3528" s="10"/>
      <c r="F3528" s="10"/>
      <c r="G3528" s="10"/>
      <c r="H3528" s="10"/>
      <c r="I3528" s="10"/>
      <c r="J3528" s="10"/>
      <c r="K3528" s="11"/>
      <c r="L3528" s="11"/>
      <c r="M3528" s="12"/>
      <c r="N3528" s="12"/>
      <c r="O3528" s="12"/>
      <c r="P3528" s="12"/>
      <c r="Q3528" s="12"/>
      <c r="R3528" s="12"/>
      <c r="S3528" s="12"/>
      <c r="T3528" s="12"/>
      <c r="U3528" s="12"/>
      <c r="V3528" s="12"/>
      <c r="W3528" s="12"/>
      <c r="X3528" s="12"/>
      <c r="Y3528" s="12"/>
      <c r="Z3528" s="12"/>
      <c r="AA3528" s="12"/>
      <c r="AB3528" s="12"/>
      <c r="AC3528" s="12"/>
      <c r="AD3528" s="12"/>
      <c r="AE3528" s="12"/>
      <c r="AF3528" s="12"/>
      <c r="AG3528" s="12"/>
      <c r="AH3528" s="12"/>
      <c r="AI3528" s="12"/>
      <c r="AJ3528" s="12"/>
      <c r="AK3528" s="12"/>
      <c r="AL3528" s="12"/>
      <c r="AM3528" s="12"/>
      <c r="AN3528" s="12"/>
      <c r="AO3528" s="12"/>
      <c r="AP3528" s="12"/>
      <c r="AQ3528" s="12"/>
      <c r="AR3528" s="12"/>
      <c r="AS3528" s="12"/>
      <c r="AT3528" s="12"/>
      <c r="AU3528" s="12"/>
      <c r="AV3528" s="12"/>
      <c r="AW3528" s="12"/>
      <c r="AX3528" s="12"/>
      <c r="AY3528" s="12"/>
      <c r="AZ3528" s="12"/>
      <c r="BA3528" s="12"/>
      <c r="BB3528" s="12"/>
      <c r="BC3528" s="12"/>
      <c r="BD3528" s="12"/>
      <c r="BE3528" s="12"/>
      <c r="BF3528" s="12"/>
      <c r="BG3528" s="12"/>
      <c r="BH3528" s="12"/>
      <c r="BI3528" s="12"/>
      <c r="BJ3528" s="13"/>
      <c r="BK3528" s="13"/>
      <c r="BL3528" s="13"/>
      <c r="BM3528" s="13"/>
      <c r="BN3528" s="13"/>
    </row>
    <row r="3529" spans="5:66" x14ac:dyDescent="0.25">
      <c r="E3529" s="10"/>
      <c r="F3529" s="10"/>
      <c r="G3529" s="10"/>
      <c r="H3529" s="10"/>
      <c r="I3529" s="10"/>
      <c r="J3529" s="10"/>
      <c r="K3529" s="11"/>
      <c r="L3529" s="11"/>
      <c r="M3529" s="12"/>
      <c r="N3529" s="12"/>
      <c r="O3529" s="12"/>
      <c r="P3529" s="12"/>
      <c r="Q3529" s="12"/>
      <c r="R3529" s="12"/>
      <c r="S3529" s="12"/>
      <c r="T3529" s="12"/>
      <c r="U3529" s="12"/>
      <c r="V3529" s="12"/>
      <c r="W3529" s="12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2"/>
      <c r="AS3529" s="12"/>
      <c r="AT3529" s="12"/>
      <c r="AU3529" s="12"/>
      <c r="AV3529" s="12"/>
      <c r="AW3529" s="12"/>
      <c r="AX3529" s="12"/>
      <c r="AY3529" s="12"/>
      <c r="AZ3529" s="12"/>
      <c r="BA3529" s="12"/>
      <c r="BB3529" s="12"/>
      <c r="BC3529" s="12"/>
      <c r="BD3529" s="12"/>
      <c r="BE3529" s="12"/>
      <c r="BF3529" s="12"/>
      <c r="BG3529" s="12"/>
      <c r="BH3529" s="12"/>
      <c r="BI3529" s="12"/>
      <c r="BJ3529" s="13"/>
      <c r="BK3529" s="13"/>
      <c r="BL3529" s="13"/>
      <c r="BM3529" s="13"/>
      <c r="BN3529" s="13"/>
    </row>
    <row r="3530" spans="5:66" x14ac:dyDescent="0.25">
      <c r="E3530" s="10"/>
      <c r="F3530" s="10"/>
      <c r="G3530" s="10"/>
      <c r="H3530" s="10"/>
      <c r="I3530" s="10"/>
      <c r="J3530" s="10"/>
      <c r="K3530" s="11"/>
      <c r="L3530" s="11"/>
      <c r="M3530" s="12"/>
      <c r="N3530" s="12"/>
      <c r="O3530" s="12"/>
      <c r="P3530" s="12"/>
      <c r="Q3530" s="12"/>
      <c r="R3530" s="12"/>
      <c r="S3530" s="12"/>
      <c r="T3530" s="12"/>
      <c r="U3530" s="12"/>
      <c r="V3530" s="12"/>
      <c r="W3530" s="12"/>
      <c r="X3530" s="12"/>
      <c r="Y3530" s="12"/>
      <c r="Z3530" s="12"/>
      <c r="AA3530" s="12"/>
      <c r="AB3530" s="12"/>
      <c r="AC3530" s="12"/>
      <c r="AD3530" s="12"/>
      <c r="AE3530" s="12"/>
      <c r="AF3530" s="12"/>
      <c r="AG3530" s="12"/>
      <c r="AH3530" s="12"/>
      <c r="AI3530" s="12"/>
      <c r="AJ3530" s="12"/>
      <c r="AK3530" s="12"/>
      <c r="AL3530" s="12"/>
      <c r="AM3530" s="12"/>
      <c r="AN3530" s="12"/>
      <c r="AO3530" s="12"/>
      <c r="AP3530" s="12"/>
      <c r="AQ3530" s="12"/>
      <c r="AR3530" s="12"/>
      <c r="AS3530" s="12"/>
      <c r="AT3530" s="12"/>
      <c r="AU3530" s="12"/>
      <c r="AV3530" s="12"/>
      <c r="AW3530" s="12"/>
      <c r="AX3530" s="12"/>
      <c r="AY3530" s="12"/>
      <c r="AZ3530" s="12"/>
      <c r="BA3530" s="12"/>
      <c r="BB3530" s="12"/>
      <c r="BC3530" s="12"/>
      <c r="BD3530" s="12"/>
      <c r="BE3530" s="12"/>
      <c r="BF3530" s="12"/>
      <c r="BG3530" s="12"/>
      <c r="BH3530" s="12"/>
      <c r="BI3530" s="12"/>
      <c r="BJ3530" s="13"/>
      <c r="BK3530" s="13"/>
      <c r="BL3530" s="13"/>
      <c r="BM3530" s="13"/>
      <c r="BN3530" s="13"/>
    </row>
    <row r="3531" spans="5:66" x14ac:dyDescent="0.25">
      <c r="E3531" s="10"/>
      <c r="F3531" s="10"/>
      <c r="G3531" s="10"/>
      <c r="H3531" s="10"/>
      <c r="I3531" s="10"/>
      <c r="J3531" s="10"/>
      <c r="K3531" s="11"/>
      <c r="L3531" s="11"/>
      <c r="M3531" s="12"/>
      <c r="N3531" s="12"/>
      <c r="O3531" s="12"/>
      <c r="P3531" s="12"/>
      <c r="Q3531" s="12"/>
      <c r="R3531" s="12"/>
      <c r="S3531" s="12"/>
      <c r="T3531" s="12"/>
      <c r="U3531" s="12"/>
      <c r="V3531" s="12"/>
      <c r="W3531" s="12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2"/>
      <c r="AS3531" s="12"/>
      <c r="AT3531" s="12"/>
      <c r="AU3531" s="12"/>
      <c r="AV3531" s="12"/>
      <c r="AW3531" s="12"/>
      <c r="AX3531" s="12"/>
      <c r="AY3531" s="12"/>
      <c r="AZ3531" s="12"/>
      <c r="BA3531" s="12"/>
      <c r="BB3531" s="12"/>
      <c r="BC3531" s="12"/>
      <c r="BD3531" s="12"/>
      <c r="BE3531" s="12"/>
      <c r="BF3531" s="12"/>
      <c r="BG3531" s="12"/>
      <c r="BH3531" s="12"/>
      <c r="BI3531" s="12"/>
      <c r="BJ3531" s="13"/>
      <c r="BK3531" s="13"/>
      <c r="BL3531" s="13"/>
      <c r="BM3531" s="13"/>
      <c r="BN3531" s="13"/>
    </row>
    <row r="3532" spans="5:66" x14ac:dyDescent="0.25">
      <c r="E3532" s="10"/>
      <c r="F3532" s="10"/>
      <c r="G3532" s="10"/>
      <c r="H3532" s="10"/>
      <c r="I3532" s="10"/>
      <c r="J3532" s="10"/>
      <c r="K3532" s="11"/>
      <c r="L3532" s="11"/>
      <c r="M3532" s="12"/>
      <c r="N3532" s="12"/>
      <c r="O3532" s="12"/>
      <c r="P3532" s="12"/>
      <c r="Q3532" s="12"/>
      <c r="R3532" s="12"/>
      <c r="S3532" s="12"/>
      <c r="T3532" s="12"/>
      <c r="U3532" s="12"/>
      <c r="V3532" s="12"/>
      <c r="W3532" s="12"/>
      <c r="X3532" s="12"/>
      <c r="Y3532" s="12"/>
      <c r="Z3532" s="12"/>
      <c r="AA3532" s="12"/>
      <c r="AB3532" s="12"/>
      <c r="AC3532" s="12"/>
      <c r="AD3532" s="12"/>
      <c r="AE3532" s="12"/>
      <c r="AF3532" s="12"/>
      <c r="AG3532" s="12"/>
      <c r="AH3532" s="12"/>
      <c r="AI3532" s="12"/>
      <c r="AJ3532" s="12"/>
      <c r="AK3532" s="12"/>
      <c r="AL3532" s="12"/>
      <c r="AM3532" s="12"/>
      <c r="AN3532" s="12"/>
      <c r="AO3532" s="12"/>
      <c r="AP3532" s="12"/>
      <c r="AQ3532" s="12"/>
      <c r="AR3532" s="12"/>
      <c r="AS3532" s="12"/>
      <c r="AT3532" s="12"/>
      <c r="AU3532" s="12"/>
      <c r="AV3532" s="12"/>
      <c r="AW3532" s="12"/>
      <c r="AX3532" s="12"/>
      <c r="AY3532" s="12"/>
      <c r="AZ3532" s="12"/>
      <c r="BA3532" s="12"/>
      <c r="BB3532" s="12"/>
      <c r="BC3532" s="12"/>
      <c r="BD3532" s="12"/>
      <c r="BE3532" s="12"/>
      <c r="BF3532" s="12"/>
      <c r="BG3532" s="12"/>
      <c r="BH3532" s="12"/>
      <c r="BI3532" s="12"/>
      <c r="BJ3532" s="13"/>
      <c r="BK3532" s="13"/>
      <c r="BL3532" s="13"/>
      <c r="BM3532" s="13"/>
      <c r="BN3532" s="13"/>
    </row>
    <row r="3533" spans="5:66" x14ac:dyDescent="0.25">
      <c r="E3533" s="10"/>
      <c r="F3533" s="10"/>
      <c r="G3533" s="10"/>
      <c r="H3533" s="10"/>
      <c r="I3533" s="10"/>
      <c r="J3533" s="10"/>
      <c r="K3533" s="11"/>
      <c r="L3533" s="11"/>
      <c r="M3533" s="12"/>
      <c r="N3533" s="12"/>
      <c r="O3533" s="12"/>
      <c r="P3533" s="12"/>
      <c r="Q3533" s="12"/>
      <c r="R3533" s="12"/>
      <c r="S3533" s="12"/>
      <c r="T3533" s="12"/>
      <c r="U3533" s="12"/>
      <c r="V3533" s="12"/>
      <c r="W3533" s="12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2"/>
      <c r="AS3533" s="12"/>
      <c r="AT3533" s="12"/>
      <c r="AU3533" s="12"/>
      <c r="AV3533" s="12"/>
      <c r="AW3533" s="12"/>
      <c r="AX3533" s="12"/>
      <c r="AY3533" s="12"/>
      <c r="AZ3533" s="12"/>
      <c r="BA3533" s="12"/>
      <c r="BB3533" s="12"/>
      <c r="BC3533" s="12"/>
      <c r="BD3533" s="12"/>
      <c r="BE3533" s="12"/>
      <c r="BF3533" s="12"/>
      <c r="BG3533" s="12"/>
      <c r="BH3533" s="12"/>
      <c r="BI3533" s="12"/>
      <c r="BJ3533" s="13"/>
      <c r="BK3533" s="13"/>
      <c r="BL3533" s="13"/>
      <c r="BM3533" s="13"/>
      <c r="BN3533" s="13"/>
    </row>
    <row r="3534" spans="5:66" x14ac:dyDescent="0.25">
      <c r="E3534" s="10"/>
      <c r="F3534" s="10"/>
      <c r="G3534" s="10"/>
      <c r="H3534" s="10"/>
      <c r="I3534" s="10"/>
      <c r="J3534" s="10"/>
      <c r="K3534" s="11"/>
      <c r="L3534" s="11"/>
      <c r="M3534" s="12"/>
      <c r="N3534" s="12"/>
      <c r="O3534" s="12"/>
      <c r="P3534" s="12"/>
      <c r="Q3534" s="12"/>
      <c r="R3534" s="12"/>
      <c r="S3534" s="12"/>
      <c r="T3534" s="12"/>
      <c r="U3534" s="12"/>
      <c r="V3534" s="12"/>
      <c r="W3534" s="12"/>
      <c r="X3534" s="12"/>
      <c r="Y3534" s="12"/>
      <c r="Z3534" s="12"/>
      <c r="AA3534" s="12"/>
      <c r="AB3534" s="12"/>
      <c r="AC3534" s="12"/>
      <c r="AD3534" s="12"/>
      <c r="AE3534" s="12"/>
      <c r="AF3534" s="12"/>
      <c r="AG3534" s="12"/>
      <c r="AH3534" s="12"/>
      <c r="AI3534" s="12"/>
      <c r="AJ3534" s="12"/>
      <c r="AK3534" s="12"/>
      <c r="AL3534" s="12"/>
      <c r="AM3534" s="12"/>
      <c r="AN3534" s="12"/>
      <c r="AO3534" s="12"/>
      <c r="AP3534" s="12"/>
      <c r="AQ3534" s="12"/>
      <c r="AR3534" s="12"/>
      <c r="AS3534" s="12"/>
      <c r="AT3534" s="12"/>
      <c r="AU3534" s="12"/>
      <c r="AV3534" s="12"/>
      <c r="AW3534" s="12"/>
      <c r="AX3534" s="12"/>
      <c r="AY3534" s="12"/>
      <c r="AZ3534" s="12"/>
      <c r="BA3534" s="12"/>
      <c r="BB3534" s="12"/>
      <c r="BC3534" s="12"/>
      <c r="BD3534" s="12"/>
      <c r="BE3534" s="12"/>
      <c r="BF3534" s="12"/>
      <c r="BG3534" s="12"/>
      <c r="BH3534" s="12"/>
      <c r="BI3534" s="12"/>
      <c r="BJ3534" s="13"/>
      <c r="BK3534" s="13"/>
      <c r="BL3534" s="13"/>
      <c r="BM3534" s="13"/>
      <c r="BN3534" s="13"/>
    </row>
    <row r="3535" spans="5:66" x14ac:dyDescent="0.25">
      <c r="E3535" s="10"/>
      <c r="F3535" s="10"/>
      <c r="G3535" s="10"/>
      <c r="H3535" s="10"/>
      <c r="I3535" s="10"/>
      <c r="J3535" s="10"/>
      <c r="K3535" s="11"/>
      <c r="L3535" s="11"/>
      <c r="M3535" s="12"/>
      <c r="N3535" s="12"/>
      <c r="O3535" s="12"/>
      <c r="P3535" s="12"/>
      <c r="Q3535" s="12"/>
      <c r="R3535" s="12"/>
      <c r="S3535" s="12"/>
      <c r="T3535" s="12"/>
      <c r="U3535" s="12"/>
      <c r="V3535" s="12"/>
      <c r="W3535" s="12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2"/>
      <c r="AS3535" s="12"/>
      <c r="AT3535" s="12"/>
      <c r="AU3535" s="12"/>
      <c r="AV3535" s="12"/>
      <c r="AW3535" s="12"/>
      <c r="AX3535" s="12"/>
      <c r="AY3535" s="12"/>
      <c r="AZ3535" s="12"/>
      <c r="BA3535" s="12"/>
      <c r="BB3535" s="12"/>
      <c r="BC3535" s="12"/>
      <c r="BD3535" s="12"/>
      <c r="BE3535" s="12"/>
      <c r="BF3535" s="12"/>
      <c r="BG3535" s="12"/>
      <c r="BH3535" s="12"/>
      <c r="BI3535" s="12"/>
      <c r="BJ3535" s="13"/>
      <c r="BK3535" s="13"/>
      <c r="BL3535" s="13"/>
      <c r="BM3535" s="13"/>
      <c r="BN3535" s="13"/>
    </row>
    <row r="3536" spans="5:66" x14ac:dyDescent="0.25">
      <c r="E3536" s="10"/>
      <c r="F3536" s="10"/>
      <c r="G3536" s="10"/>
      <c r="H3536" s="10"/>
      <c r="I3536" s="10"/>
      <c r="J3536" s="10"/>
      <c r="K3536" s="11"/>
      <c r="L3536" s="11"/>
      <c r="M3536" s="12"/>
      <c r="N3536" s="12"/>
      <c r="O3536" s="12"/>
      <c r="P3536" s="12"/>
      <c r="Q3536" s="12"/>
      <c r="R3536" s="12"/>
      <c r="S3536" s="12"/>
      <c r="T3536" s="12"/>
      <c r="U3536" s="12"/>
      <c r="V3536" s="12"/>
      <c r="W3536" s="12"/>
      <c r="X3536" s="12"/>
      <c r="Y3536" s="12"/>
      <c r="Z3536" s="12"/>
      <c r="AA3536" s="12"/>
      <c r="AB3536" s="12"/>
      <c r="AC3536" s="12"/>
      <c r="AD3536" s="12"/>
      <c r="AE3536" s="12"/>
      <c r="AF3536" s="12"/>
      <c r="AG3536" s="12"/>
      <c r="AH3536" s="12"/>
      <c r="AI3536" s="12"/>
      <c r="AJ3536" s="12"/>
      <c r="AK3536" s="12"/>
      <c r="AL3536" s="12"/>
      <c r="AM3536" s="12"/>
      <c r="AN3536" s="12"/>
      <c r="AO3536" s="12"/>
      <c r="AP3536" s="12"/>
      <c r="AQ3536" s="12"/>
      <c r="AR3536" s="12"/>
      <c r="AS3536" s="12"/>
      <c r="AT3536" s="12"/>
      <c r="AU3536" s="12"/>
      <c r="AV3536" s="12"/>
      <c r="AW3536" s="12"/>
      <c r="AX3536" s="12"/>
      <c r="AY3536" s="12"/>
      <c r="AZ3536" s="12"/>
      <c r="BA3536" s="12"/>
      <c r="BB3536" s="12"/>
      <c r="BC3536" s="12"/>
      <c r="BD3536" s="12"/>
      <c r="BE3536" s="12"/>
      <c r="BF3536" s="12"/>
      <c r="BG3536" s="12"/>
      <c r="BH3536" s="12"/>
      <c r="BI3536" s="12"/>
      <c r="BJ3536" s="13"/>
      <c r="BK3536" s="13"/>
      <c r="BL3536" s="13"/>
      <c r="BM3536" s="13"/>
      <c r="BN3536" s="13"/>
    </row>
    <row r="3537" spans="5:66" x14ac:dyDescent="0.25">
      <c r="E3537" s="10"/>
      <c r="F3537" s="10"/>
      <c r="G3537" s="10"/>
      <c r="H3537" s="10"/>
      <c r="I3537" s="10"/>
      <c r="J3537" s="10"/>
      <c r="K3537" s="11"/>
      <c r="L3537" s="11"/>
      <c r="M3537" s="12"/>
      <c r="N3537" s="12"/>
      <c r="O3537" s="12"/>
      <c r="P3537" s="12"/>
      <c r="Q3537" s="12"/>
      <c r="R3537" s="12"/>
      <c r="S3537" s="12"/>
      <c r="T3537" s="12"/>
      <c r="U3537" s="12"/>
      <c r="V3537" s="12"/>
      <c r="W3537" s="12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2"/>
      <c r="AS3537" s="12"/>
      <c r="AT3537" s="12"/>
      <c r="AU3537" s="12"/>
      <c r="AV3537" s="12"/>
      <c r="AW3537" s="12"/>
      <c r="AX3537" s="12"/>
      <c r="AY3537" s="12"/>
      <c r="AZ3537" s="12"/>
      <c r="BA3537" s="12"/>
      <c r="BB3537" s="12"/>
      <c r="BC3537" s="12"/>
      <c r="BD3537" s="12"/>
      <c r="BE3537" s="12"/>
      <c r="BF3537" s="12"/>
      <c r="BG3537" s="12"/>
      <c r="BH3537" s="12"/>
      <c r="BI3537" s="12"/>
      <c r="BJ3537" s="13"/>
      <c r="BK3537" s="13"/>
      <c r="BL3537" s="13"/>
      <c r="BM3537" s="13"/>
      <c r="BN3537" s="13"/>
    </row>
    <row r="3538" spans="5:66" x14ac:dyDescent="0.25">
      <c r="E3538" s="10"/>
      <c r="F3538" s="10"/>
      <c r="G3538" s="10"/>
      <c r="H3538" s="10"/>
      <c r="I3538" s="10"/>
      <c r="J3538" s="10"/>
      <c r="K3538" s="11"/>
      <c r="L3538" s="11"/>
      <c r="M3538" s="12"/>
      <c r="N3538" s="12"/>
      <c r="O3538" s="12"/>
      <c r="P3538" s="12"/>
      <c r="Q3538" s="12"/>
      <c r="R3538" s="12"/>
      <c r="S3538" s="12"/>
      <c r="T3538" s="12"/>
      <c r="U3538" s="12"/>
      <c r="V3538" s="12"/>
      <c r="W3538" s="12"/>
      <c r="X3538" s="12"/>
      <c r="Y3538" s="12"/>
      <c r="Z3538" s="12"/>
      <c r="AA3538" s="12"/>
      <c r="AB3538" s="12"/>
      <c r="AC3538" s="12"/>
      <c r="AD3538" s="12"/>
      <c r="AE3538" s="12"/>
      <c r="AF3538" s="12"/>
      <c r="AG3538" s="12"/>
      <c r="AH3538" s="12"/>
      <c r="AI3538" s="12"/>
      <c r="AJ3538" s="12"/>
      <c r="AK3538" s="12"/>
      <c r="AL3538" s="12"/>
      <c r="AM3538" s="12"/>
      <c r="AN3538" s="12"/>
      <c r="AO3538" s="12"/>
      <c r="AP3538" s="12"/>
      <c r="AQ3538" s="12"/>
      <c r="AR3538" s="12"/>
      <c r="AS3538" s="12"/>
      <c r="AT3538" s="12"/>
      <c r="AU3538" s="12"/>
      <c r="AV3538" s="12"/>
      <c r="AW3538" s="12"/>
      <c r="AX3538" s="12"/>
      <c r="AY3538" s="12"/>
      <c r="AZ3538" s="12"/>
      <c r="BA3538" s="12"/>
      <c r="BB3538" s="12"/>
      <c r="BC3538" s="12"/>
      <c r="BD3538" s="12"/>
      <c r="BE3538" s="12"/>
      <c r="BF3538" s="12"/>
      <c r="BG3538" s="12"/>
      <c r="BH3538" s="12"/>
      <c r="BI3538" s="12"/>
      <c r="BJ3538" s="13"/>
      <c r="BK3538" s="13"/>
      <c r="BL3538" s="13"/>
      <c r="BM3538" s="13"/>
      <c r="BN3538" s="13"/>
    </row>
    <row r="3539" spans="5:66" x14ac:dyDescent="0.25">
      <c r="E3539" s="10"/>
      <c r="F3539" s="10"/>
      <c r="G3539" s="10"/>
      <c r="H3539" s="10"/>
      <c r="I3539" s="10"/>
      <c r="J3539" s="10"/>
      <c r="K3539" s="11"/>
      <c r="L3539" s="11"/>
      <c r="M3539" s="12"/>
      <c r="N3539" s="12"/>
      <c r="O3539" s="12"/>
      <c r="P3539" s="12"/>
      <c r="Q3539" s="12"/>
      <c r="R3539" s="12"/>
      <c r="S3539" s="12"/>
      <c r="T3539" s="12"/>
      <c r="U3539" s="12"/>
      <c r="V3539" s="12"/>
      <c r="W3539" s="12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2"/>
      <c r="AS3539" s="12"/>
      <c r="AT3539" s="12"/>
      <c r="AU3539" s="12"/>
      <c r="AV3539" s="12"/>
      <c r="AW3539" s="12"/>
      <c r="AX3539" s="12"/>
      <c r="AY3539" s="12"/>
      <c r="AZ3539" s="12"/>
      <c r="BA3539" s="12"/>
      <c r="BB3539" s="12"/>
      <c r="BC3539" s="12"/>
      <c r="BD3539" s="12"/>
      <c r="BE3539" s="12"/>
      <c r="BF3539" s="12"/>
      <c r="BG3539" s="12"/>
      <c r="BH3539" s="12"/>
      <c r="BI3539" s="12"/>
      <c r="BJ3539" s="13"/>
      <c r="BK3539" s="13"/>
      <c r="BL3539" s="13"/>
      <c r="BM3539" s="13"/>
      <c r="BN3539" s="13"/>
    </row>
    <row r="3540" spans="5:66" x14ac:dyDescent="0.25">
      <c r="E3540" s="10"/>
      <c r="F3540" s="10"/>
      <c r="G3540" s="10"/>
      <c r="H3540" s="10"/>
      <c r="I3540" s="10"/>
      <c r="J3540" s="10"/>
      <c r="K3540" s="11"/>
      <c r="L3540" s="11"/>
      <c r="M3540" s="12"/>
      <c r="N3540" s="12"/>
      <c r="O3540" s="12"/>
      <c r="P3540" s="12"/>
      <c r="Q3540" s="12"/>
      <c r="R3540" s="12"/>
      <c r="S3540" s="12"/>
      <c r="T3540" s="12"/>
      <c r="U3540" s="12"/>
      <c r="V3540" s="12"/>
      <c r="W3540" s="12"/>
      <c r="X3540" s="12"/>
      <c r="Y3540" s="12"/>
      <c r="Z3540" s="12"/>
      <c r="AA3540" s="12"/>
      <c r="AB3540" s="12"/>
      <c r="AC3540" s="12"/>
      <c r="AD3540" s="12"/>
      <c r="AE3540" s="12"/>
      <c r="AF3540" s="12"/>
      <c r="AG3540" s="12"/>
      <c r="AH3540" s="12"/>
      <c r="AI3540" s="12"/>
      <c r="AJ3540" s="12"/>
      <c r="AK3540" s="12"/>
      <c r="AL3540" s="12"/>
      <c r="AM3540" s="12"/>
      <c r="AN3540" s="12"/>
      <c r="AO3540" s="12"/>
      <c r="AP3540" s="12"/>
      <c r="AQ3540" s="12"/>
      <c r="AR3540" s="12"/>
      <c r="AS3540" s="12"/>
      <c r="AT3540" s="12"/>
      <c r="AU3540" s="12"/>
      <c r="AV3540" s="12"/>
      <c r="AW3540" s="12"/>
      <c r="AX3540" s="12"/>
      <c r="AY3540" s="12"/>
      <c r="AZ3540" s="12"/>
      <c r="BA3540" s="12"/>
      <c r="BB3540" s="12"/>
      <c r="BC3540" s="12"/>
      <c r="BD3540" s="12"/>
      <c r="BE3540" s="12"/>
      <c r="BF3540" s="12"/>
      <c r="BG3540" s="12"/>
      <c r="BH3540" s="12"/>
      <c r="BI3540" s="12"/>
      <c r="BJ3540" s="13"/>
      <c r="BK3540" s="13"/>
      <c r="BL3540" s="13"/>
      <c r="BM3540" s="13"/>
      <c r="BN3540" s="13"/>
    </row>
    <row r="3541" spans="5:66" x14ac:dyDescent="0.25">
      <c r="E3541" s="10"/>
      <c r="F3541" s="10"/>
      <c r="G3541" s="10"/>
      <c r="H3541" s="10"/>
      <c r="I3541" s="10"/>
      <c r="J3541" s="10"/>
      <c r="K3541" s="11"/>
      <c r="L3541" s="11"/>
      <c r="M3541" s="12"/>
      <c r="N3541" s="12"/>
      <c r="O3541" s="12"/>
      <c r="P3541" s="12"/>
      <c r="Q3541" s="12"/>
      <c r="R3541" s="12"/>
      <c r="S3541" s="12"/>
      <c r="T3541" s="12"/>
      <c r="U3541" s="12"/>
      <c r="V3541" s="12"/>
      <c r="W3541" s="12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2"/>
      <c r="AS3541" s="12"/>
      <c r="AT3541" s="12"/>
      <c r="AU3541" s="12"/>
      <c r="AV3541" s="12"/>
      <c r="AW3541" s="12"/>
      <c r="AX3541" s="12"/>
      <c r="AY3541" s="12"/>
      <c r="AZ3541" s="12"/>
      <c r="BA3541" s="12"/>
      <c r="BB3541" s="12"/>
      <c r="BC3541" s="12"/>
      <c r="BD3541" s="12"/>
      <c r="BE3541" s="12"/>
      <c r="BF3541" s="12"/>
      <c r="BG3541" s="12"/>
      <c r="BH3541" s="12"/>
      <c r="BI3541" s="12"/>
      <c r="BJ3541" s="13"/>
      <c r="BK3541" s="13"/>
      <c r="BL3541" s="13"/>
      <c r="BM3541" s="13"/>
      <c r="BN3541" s="13"/>
    </row>
    <row r="3542" spans="5:66" x14ac:dyDescent="0.25">
      <c r="E3542" s="10"/>
      <c r="F3542" s="10"/>
      <c r="G3542" s="10"/>
      <c r="H3542" s="10"/>
      <c r="I3542" s="10"/>
      <c r="J3542" s="10"/>
      <c r="K3542" s="11"/>
      <c r="L3542" s="11"/>
      <c r="M3542" s="12"/>
      <c r="N3542" s="12"/>
      <c r="O3542" s="12"/>
      <c r="P3542" s="12"/>
      <c r="Q3542" s="12"/>
      <c r="R3542" s="12"/>
      <c r="S3542" s="12"/>
      <c r="T3542" s="12"/>
      <c r="U3542" s="12"/>
      <c r="V3542" s="12"/>
      <c r="W3542" s="12"/>
      <c r="X3542" s="12"/>
      <c r="Y3542" s="12"/>
      <c r="Z3542" s="12"/>
      <c r="AA3542" s="12"/>
      <c r="AB3542" s="12"/>
      <c r="AC3542" s="12"/>
      <c r="AD3542" s="12"/>
      <c r="AE3542" s="12"/>
      <c r="AF3542" s="12"/>
      <c r="AG3542" s="12"/>
      <c r="AH3542" s="12"/>
      <c r="AI3542" s="12"/>
      <c r="AJ3542" s="12"/>
      <c r="AK3542" s="12"/>
      <c r="AL3542" s="12"/>
      <c r="AM3542" s="12"/>
      <c r="AN3542" s="12"/>
      <c r="AO3542" s="12"/>
      <c r="AP3542" s="12"/>
      <c r="AQ3542" s="12"/>
      <c r="AR3542" s="12"/>
      <c r="AS3542" s="12"/>
      <c r="AT3542" s="12"/>
      <c r="AU3542" s="12"/>
      <c r="AV3542" s="12"/>
      <c r="AW3542" s="12"/>
      <c r="AX3542" s="12"/>
      <c r="AY3542" s="12"/>
      <c r="AZ3542" s="12"/>
      <c r="BA3542" s="12"/>
      <c r="BB3542" s="12"/>
      <c r="BC3542" s="12"/>
      <c r="BD3542" s="12"/>
      <c r="BE3542" s="12"/>
      <c r="BF3542" s="12"/>
      <c r="BG3542" s="12"/>
      <c r="BH3542" s="12"/>
      <c r="BI3542" s="12"/>
      <c r="BJ3542" s="13"/>
      <c r="BK3542" s="13"/>
      <c r="BL3542" s="13"/>
      <c r="BM3542" s="13"/>
      <c r="BN3542" s="13"/>
    </row>
    <row r="3543" spans="5:66" x14ac:dyDescent="0.25">
      <c r="E3543" s="10"/>
      <c r="F3543" s="10"/>
      <c r="G3543" s="10"/>
      <c r="H3543" s="10"/>
      <c r="I3543" s="10"/>
      <c r="J3543" s="10"/>
      <c r="K3543" s="11"/>
      <c r="L3543" s="11"/>
      <c r="M3543" s="12"/>
      <c r="N3543" s="12"/>
      <c r="O3543" s="12"/>
      <c r="P3543" s="12"/>
      <c r="Q3543" s="12"/>
      <c r="R3543" s="12"/>
      <c r="S3543" s="12"/>
      <c r="T3543" s="12"/>
      <c r="U3543" s="12"/>
      <c r="V3543" s="12"/>
      <c r="W3543" s="12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2"/>
      <c r="AS3543" s="12"/>
      <c r="AT3543" s="12"/>
      <c r="AU3543" s="12"/>
      <c r="AV3543" s="12"/>
      <c r="AW3543" s="12"/>
      <c r="AX3543" s="12"/>
      <c r="AY3543" s="12"/>
      <c r="AZ3543" s="12"/>
      <c r="BA3543" s="12"/>
      <c r="BB3543" s="12"/>
      <c r="BC3543" s="12"/>
      <c r="BD3543" s="12"/>
      <c r="BE3543" s="12"/>
      <c r="BF3543" s="12"/>
      <c r="BG3543" s="12"/>
      <c r="BH3543" s="12"/>
      <c r="BI3543" s="12"/>
      <c r="BJ3543" s="13"/>
      <c r="BK3543" s="13"/>
      <c r="BL3543" s="13"/>
      <c r="BM3543" s="13"/>
      <c r="BN3543" s="13"/>
    </row>
    <row r="3544" spans="5:66" x14ac:dyDescent="0.25">
      <c r="E3544" s="10"/>
      <c r="F3544" s="10"/>
      <c r="G3544" s="10"/>
      <c r="H3544" s="10"/>
      <c r="I3544" s="10"/>
      <c r="J3544" s="10"/>
      <c r="K3544" s="11"/>
      <c r="L3544" s="11"/>
      <c r="M3544" s="12"/>
      <c r="N3544" s="12"/>
      <c r="O3544" s="12"/>
      <c r="P3544" s="12"/>
      <c r="Q3544" s="12"/>
      <c r="R3544" s="12"/>
      <c r="S3544" s="12"/>
      <c r="T3544" s="12"/>
      <c r="U3544" s="12"/>
      <c r="V3544" s="12"/>
      <c r="W3544" s="12"/>
      <c r="X3544" s="12"/>
      <c r="Y3544" s="12"/>
      <c r="Z3544" s="12"/>
      <c r="AA3544" s="12"/>
      <c r="AB3544" s="12"/>
      <c r="AC3544" s="12"/>
      <c r="AD3544" s="12"/>
      <c r="AE3544" s="12"/>
      <c r="AF3544" s="12"/>
      <c r="AG3544" s="12"/>
      <c r="AH3544" s="12"/>
      <c r="AI3544" s="12"/>
      <c r="AJ3544" s="12"/>
      <c r="AK3544" s="12"/>
      <c r="AL3544" s="12"/>
      <c r="AM3544" s="12"/>
      <c r="AN3544" s="12"/>
      <c r="AO3544" s="12"/>
      <c r="AP3544" s="12"/>
      <c r="AQ3544" s="12"/>
      <c r="AR3544" s="12"/>
      <c r="AS3544" s="12"/>
      <c r="AT3544" s="12"/>
      <c r="AU3544" s="12"/>
      <c r="AV3544" s="12"/>
      <c r="AW3544" s="12"/>
      <c r="AX3544" s="12"/>
      <c r="AY3544" s="12"/>
      <c r="AZ3544" s="12"/>
      <c r="BA3544" s="12"/>
      <c r="BB3544" s="12"/>
      <c r="BC3544" s="12"/>
      <c r="BD3544" s="12"/>
      <c r="BE3544" s="12"/>
      <c r="BF3544" s="12"/>
      <c r="BG3544" s="12"/>
      <c r="BH3544" s="12"/>
      <c r="BI3544" s="12"/>
      <c r="BJ3544" s="13"/>
      <c r="BK3544" s="13"/>
      <c r="BL3544" s="13"/>
      <c r="BM3544" s="13"/>
      <c r="BN3544" s="13"/>
    </row>
    <row r="3545" spans="5:66" x14ac:dyDescent="0.25">
      <c r="E3545" s="10"/>
      <c r="F3545" s="10"/>
      <c r="G3545" s="10"/>
      <c r="H3545" s="10"/>
      <c r="I3545" s="10"/>
      <c r="J3545" s="10"/>
      <c r="K3545" s="11"/>
      <c r="L3545" s="11"/>
      <c r="M3545" s="12"/>
      <c r="N3545" s="12"/>
      <c r="O3545" s="12"/>
      <c r="P3545" s="12"/>
      <c r="Q3545" s="12"/>
      <c r="R3545" s="12"/>
      <c r="S3545" s="12"/>
      <c r="T3545" s="12"/>
      <c r="U3545" s="12"/>
      <c r="V3545" s="12"/>
      <c r="W3545" s="12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2"/>
      <c r="AS3545" s="12"/>
      <c r="AT3545" s="12"/>
      <c r="AU3545" s="12"/>
      <c r="AV3545" s="12"/>
      <c r="AW3545" s="12"/>
      <c r="AX3545" s="12"/>
      <c r="AY3545" s="12"/>
      <c r="AZ3545" s="12"/>
      <c r="BA3545" s="12"/>
      <c r="BB3545" s="12"/>
      <c r="BC3545" s="12"/>
      <c r="BD3545" s="12"/>
      <c r="BE3545" s="12"/>
      <c r="BF3545" s="12"/>
      <c r="BG3545" s="12"/>
      <c r="BH3545" s="12"/>
      <c r="BI3545" s="12"/>
      <c r="BJ3545" s="13"/>
      <c r="BK3545" s="13"/>
      <c r="BL3545" s="13"/>
      <c r="BM3545" s="13"/>
      <c r="BN3545" s="13"/>
    </row>
    <row r="3546" spans="5:66" x14ac:dyDescent="0.25">
      <c r="E3546" s="10"/>
      <c r="F3546" s="10"/>
      <c r="G3546" s="10"/>
      <c r="H3546" s="10"/>
      <c r="I3546" s="10"/>
      <c r="J3546" s="10"/>
      <c r="K3546" s="11"/>
      <c r="L3546" s="11"/>
      <c r="M3546" s="12"/>
      <c r="N3546" s="12"/>
      <c r="O3546" s="12"/>
      <c r="P3546" s="12"/>
      <c r="Q3546" s="12"/>
      <c r="R3546" s="12"/>
      <c r="S3546" s="12"/>
      <c r="T3546" s="12"/>
      <c r="U3546" s="12"/>
      <c r="V3546" s="12"/>
      <c r="W3546" s="12"/>
      <c r="X3546" s="12"/>
      <c r="Y3546" s="12"/>
      <c r="Z3546" s="12"/>
      <c r="AA3546" s="12"/>
      <c r="AB3546" s="12"/>
      <c r="AC3546" s="12"/>
      <c r="AD3546" s="12"/>
      <c r="AE3546" s="12"/>
      <c r="AF3546" s="12"/>
      <c r="AG3546" s="12"/>
      <c r="AH3546" s="12"/>
      <c r="AI3546" s="12"/>
      <c r="AJ3546" s="12"/>
      <c r="AK3546" s="12"/>
      <c r="AL3546" s="12"/>
      <c r="AM3546" s="12"/>
      <c r="AN3546" s="12"/>
      <c r="AO3546" s="12"/>
      <c r="AP3546" s="12"/>
      <c r="AQ3546" s="12"/>
      <c r="AR3546" s="12"/>
      <c r="AS3546" s="12"/>
      <c r="AT3546" s="12"/>
      <c r="AU3546" s="12"/>
      <c r="AV3546" s="12"/>
      <c r="AW3546" s="12"/>
      <c r="AX3546" s="12"/>
      <c r="AY3546" s="12"/>
      <c r="AZ3546" s="12"/>
      <c r="BA3546" s="12"/>
      <c r="BB3546" s="12"/>
      <c r="BC3546" s="12"/>
      <c r="BD3546" s="12"/>
      <c r="BE3546" s="12"/>
      <c r="BF3546" s="12"/>
      <c r="BG3546" s="12"/>
      <c r="BH3546" s="12"/>
      <c r="BI3546" s="12"/>
      <c r="BJ3546" s="13"/>
      <c r="BK3546" s="13"/>
      <c r="BL3546" s="13"/>
      <c r="BM3546" s="13"/>
      <c r="BN3546" s="13"/>
    </row>
    <row r="3547" spans="5:66" x14ac:dyDescent="0.25">
      <c r="E3547" s="10"/>
      <c r="F3547" s="10"/>
      <c r="G3547" s="10"/>
      <c r="H3547" s="10"/>
      <c r="I3547" s="10"/>
      <c r="J3547" s="10"/>
      <c r="K3547" s="11"/>
      <c r="L3547" s="11"/>
      <c r="M3547" s="12"/>
      <c r="N3547" s="12"/>
      <c r="O3547" s="12"/>
      <c r="P3547" s="12"/>
      <c r="Q3547" s="12"/>
      <c r="R3547" s="12"/>
      <c r="S3547" s="12"/>
      <c r="T3547" s="12"/>
      <c r="U3547" s="12"/>
      <c r="V3547" s="12"/>
      <c r="W3547" s="12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2"/>
      <c r="AS3547" s="12"/>
      <c r="AT3547" s="12"/>
      <c r="AU3547" s="12"/>
      <c r="AV3547" s="12"/>
      <c r="AW3547" s="12"/>
      <c r="AX3547" s="12"/>
      <c r="AY3547" s="12"/>
      <c r="AZ3547" s="12"/>
      <c r="BA3547" s="12"/>
      <c r="BB3547" s="12"/>
      <c r="BC3547" s="12"/>
      <c r="BD3547" s="12"/>
      <c r="BE3547" s="12"/>
      <c r="BF3547" s="12"/>
      <c r="BG3547" s="12"/>
      <c r="BH3547" s="12"/>
      <c r="BI3547" s="12"/>
      <c r="BJ3547" s="13"/>
      <c r="BK3547" s="13"/>
      <c r="BL3547" s="13"/>
      <c r="BM3547" s="13"/>
      <c r="BN3547" s="13"/>
    </row>
    <row r="3548" spans="5:66" x14ac:dyDescent="0.25">
      <c r="E3548" s="10"/>
      <c r="F3548" s="10"/>
      <c r="G3548" s="10"/>
      <c r="H3548" s="10"/>
      <c r="I3548" s="10"/>
      <c r="J3548" s="10"/>
      <c r="K3548" s="11"/>
      <c r="L3548" s="11"/>
      <c r="M3548" s="12"/>
      <c r="N3548" s="12"/>
      <c r="O3548" s="12"/>
      <c r="P3548" s="12"/>
      <c r="Q3548" s="12"/>
      <c r="R3548" s="12"/>
      <c r="S3548" s="12"/>
      <c r="T3548" s="12"/>
      <c r="U3548" s="12"/>
      <c r="V3548" s="12"/>
      <c r="W3548" s="12"/>
      <c r="X3548" s="12"/>
      <c r="Y3548" s="12"/>
      <c r="Z3548" s="12"/>
      <c r="AA3548" s="12"/>
      <c r="AB3548" s="12"/>
      <c r="AC3548" s="12"/>
      <c r="AD3548" s="12"/>
      <c r="AE3548" s="12"/>
      <c r="AF3548" s="12"/>
      <c r="AG3548" s="12"/>
      <c r="AH3548" s="12"/>
      <c r="AI3548" s="12"/>
      <c r="AJ3548" s="12"/>
      <c r="AK3548" s="12"/>
      <c r="AL3548" s="12"/>
      <c r="AM3548" s="12"/>
      <c r="AN3548" s="12"/>
      <c r="AO3548" s="12"/>
      <c r="AP3548" s="12"/>
      <c r="AQ3548" s="12"/>
      <c r="AR3548" s="12"/>
      <c r="AS3548" s="12"/>
      <c r="AT3548" s="12"/>
      <c r="AU3548" s="12"/>
      <c r="AV3548" s="12"/>
      <c r="AW3548" s="12"/>
      <c r="AX3548" s="12"/>
      <c r="AY3548" s="12"/>
      <c r="AZ3548" s="12"/>
      <c r="BA3548" s="12"/>
      <c r="BB3548" s="12"/>
      <c r="BC3548" s="12"/>
      <c r="BD3548" s="12"/>
      <c r="BE3548" s="12"/>
      <c r="BF3548" s="12"/>
      <c r="BG3548" s="12"/>
      <c r="BH3548" s="12"/>
      <c r="BI3548" s="12"/>
      <c r="BJ3548" s="13"/>
      <c r="BK3548" s="13"/>
      <c r="BL3548" s="13"/>
      <c r="BM3548" s="13"/>
      <c r="BN3548" s="13"/>
    </row>
    <row r="3549" spans="5:66" x14ac:dyDescent="0.25">
      <c r="E3549" s="10"/>
      <c r="F3549" s="10"/>
      <c r="G3549" s="10"/>
      <c r="H3549" s="10"/>
      <c r="I3549" s="10"/>
      <c r="J3549" s="10"/>
      <c r="K3549" s="11"/>
      <c r="L3549" s="11"/>
      <c r="M3549" s="12"/>
      <c r="N3549" s="12"/>
      <c r="O3549" s="12"/>
      <c r="P3549" s="12"/>
      <c r="Q3549" s="12"/>
      <c r="R3549" s="12"/>
      <c r="S3549" s="12"/>
      <c r="T3549" s="12"/>
      <c r="U3549" s="12"/>
      <c r="V3549" s="12"/>
      <c r="W3549" s="12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2"/>
      <c r="AS3549" s="12"/>
      <c r="AT3549" s="12"/>
      <c r="AU3549" s="12"/>
      <c r="AV3549" s="12"/>
      <c r="AW3549" s="12"/>
      <c r="AX3549" s="12"/>
      <c r="AY3549" s="12"/>
      <c r="AZ3549" s="12"/>
      <c r="BA3549" s="12"/>
      <c r="BB3549" s="12"/>
      <c r="BC3549" s="12"/>
      <c r="BD3549" s="12"/>
      <c r="BE3549" s="12"/>
      <c r="BF3549" s="12"/>
      <c r="BG3549" s="12"/>
      <c r="BH3549" s="12"/>
      <c r="BI3549" s="12"/>
      <c r="BJ3549" s="13"/>
      <c r="BK3549" s="13"/>
      <c r="BL3549" s="13"/>
      <c r="BM3549" s="13"/>
      <c r="BN3549" s="13"/>
    </row>
    <row r="3550" spans="5:66" x14ac:dyDescent="0.25">
      <c r="E3550" s="10"/>
      <c r="F3550" s="10"/>
      <c r="G3550" s="10"/>
      <c r="H3550" s="10"/>
      <c r="I3550" s="10"/>
      <c r="J3550" s="10"/>
      <c r="K3550" s="11"/>
      <c r="L3550" s="11"/>
      <c r="M3550" s="12"/>
      <c r="N3550" s="12"/>
      <c r="O3550" s="12"/>
      <c r="P3550" s="12"/>
      <c r="Q3550" s="12"/>
      <c r="R3550" s="12"/>
      <c r="S3550" s="12"/>
      <c r="T3550" s="12"/>
      <c r="U3550" s="12"/>
      <c r="V3550" s="12"/>
      <c r="W3550" s="12"/>
      <c r="X3550" s="12"/>
      <c r="Y3550" s="12"/>
      <c r="Z3550" s="12"/>
      <c r="AA3550" s="12"/>
      <c r="AB3550" s="12"/>
      <c r="AC3550" s="12"/>
      <c r="AD3550" s="12"/>
      <c r="AE3550" s="12"/>
      <c r="AF3550" s="12"/>
      <c r="AG3550" s="12"/>
      <c r="AH3550" s="12"/>
      <c r="AI3550" s="12"/>
      <c r="AJ3550" s="12"/>
      <c r="AK3550" s="12"/>
      <c r="AL3550" s="12"/>
      <c r="AM3550" s="12"/>
      <c r="AN3550" s="12"/>
      <c r="AO3550" s="12"/>
      <c r="AP3550" s="12"/>
      <c r="AQ3550" s="12"/>
      <c r="AR3550" s="12"/>
      <c r="AS3550" s="12"/>
      <c r="AT3550" s="12"/>
      <c r="AU3550" s="12"/>
      <c r="AV3550" s="12"/>
      <c r="AW3550" s="12"/>
      <c r="AX3550" s="12"/>
      <c r="AY3550" s="12"/>
      <c r="AZ3550" s="12"/>
      <c r="BA3550" s="12"/>
      <c r="BB3550" s="12"/>
      <c r="BC3550" s="12"/>
      <c r="BD3550" s="12"/>
      <c r="BE3550" s="12"/>
      <c r="BF3550" s="12"/>
      <c r="BG3550" s="12"/>
      <c r="BH3550" s="12"/>
      <c r="BI3550" s="12"/>
      <c r="BJ3550" s="13"/>
      <c r="BK3550" s="13"/>
      <c r="BL3550" s="13"/>
      <c r="BM3550" s="13"/>
      <c r="BN3550" s="13"/>
    </row>
    <row r="3551" spans="5:66" x14ac:dyDescent="0.25">
      <c r="E3551" s="10"/>
      <c r="F3551" s="10"/>
      <c r="G3551" s="10"/>
      <c r="H3551" s="10"/>
      <c r="I3551" s="10"/>
      <c r="J3551" s="10"/>
      <c r="K3551" s="11"/>
      <c r="L3551" s="11"/>
      <c r="M3551" s="12"/>
      <c r="N3551" s="12"/>
      <c r="O3551" s="12"/>
      <c r="P3551" s="12"/>
      <c r="Q3551" s="12"/>
      <c r="R3551" s="12"/>
      <c r="S3551" s="12"/>
      <c r="T3551" s="12"/>
      <c r="U3551" s="12"/>
      <c r="V3551" s="12"/>
      <c r="W3551" s="12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2"/>
      <c r="AS3551" s="12"/>
      <c r="AT3551" s="12"/>
      <c r="AU3551" s="12"/>
      <c r="AV3551" s="12"/>
      <c r="AW3551" s="12"/>
      <c r="AX3551" s="12"/>
      <c r="AY3551" s="12"/>
      <c r="AZ3551" s="12"/>
      <c r="BA3551" s="12"/>
      <c r="BB3551" s="12"/>
      <c r="BC3551" s="12"/>
      <c r="BD3551" s="12"/>
      <c r="BE3551" s="12"/>
      <c r="BF3551" s="12"/>
      <c r="BG3551" s="12"/>
      <c r="BH3551" s="12"/>
      <c r="BI3551" s="12"/>
      <c r="BJ3551" s="13"/>
      <c r="BK3551" s="13"/>
      <c r="BL3551" s="13"/>
      <c r="BM3551" s="13"/>
      <c r="BN3551" s="13"/>
    </row>
    <row r="3552" spans="5:66" x14ac:dyDescent="0.25">
      <c r="E3552" s="10"/>
      <c r="F3552" s="10"/>
      <c r="G3552" s="10"/>
      <c r="H3552" s="10"/>
      <c r="I3552" s="10"/>
      <c r="J3552" s="10"/>
      <c r="K3552" s="11"/>
      <c r="L3552" s="11"/>
      <c r="M3552" s="12"/>
      <c r="N3552" s="12"/>
      <c r="O3552" s="12"/>
      <c r="P3552" s="12"/>
      <c r="Q3552" s="12"/>
      <c r="R3552" s="12"/>
      <c r="S3552" s="12"/>
      <c r="T3552" s="12"/>
      <c r="U3552" s="12"/>
      <c r="V3552" s="12"/>
      <c r="W3552" s="12"/>
      <c r="X3552" s="12"/>
      <c r="Y3552" s="12"/>
      <c r="Z3552" s="12"/>
      <c r="AA3552" s="12"/>
      <c r="AB3552" s="12"/>
      <c r="AC3552" s="12"/>
      <c r="AD3552" s="12"/>
      <c r="AE3552" s="12"/>
      <c r="AF3552" s="12"/>
      <c r="AG3552" s="12"/>
      <c r="AH3552" s="12"/>
      <c r="AI3552" s="12"/>
      <c r="AJ3552" s="12"/>
      <c r="AK3552" s="12"/>
      <c r="AL3552" s="12"/>
      <c r="AM3552" s="12"/>
      <c r="AN3552" s="12"/>
      <c r="AO3552" s="12"/>
      <c r="AP3552" s="12"/>
      <c r="AQ3552" s="12"/>
      <c r="AR3552" s="12"/>
      <c r="AS3552" s="12"/>
      <c r="AT3552" s="12"/>
      <c r="AU3552" s="12"/>
      <c r="AV3552" s="12"/>
      <c r="AW3552" s="12"/>
      <c r="AX3552" s="12"/>
      <c r="AY3552" s="12"/>
      <c r="AZ3552" s="12"/>
      <c r="BA3552" s="12"/>
      <c r="BB3552" s="12"/>
      <c r="BC3552" s="12"/>
      <c r="BD3552" s="12"/>
      <c r="BE3552" s="12"/>
      <c r="BF3552" s="12"/>
      <c r="BG3552" s="12"/>
      <c r="BH3552" s="12"/>
      <c r="BI3552" s="12"/>
      <c r="BJ3552" s="13"/>
      <c r="BK3552" s="13"/>
      <c r="BL3552" s="13"/>
      <c r="BM3552" s="13"/>
      <c r="BN3552" s="13"/>
    </row>
    <row r="3553" spans="5:66" x14ac:dyDescent="0.25">
      <c r="E3553" s="10"/>
      <c r="F3553" s="10"/>
      <c r="G3553" s="10"/>
      <c r="H3553" s="10"/>
      <c r="I3553" s="10"/>
      <c r="J3553" s="10"/>
      <c r="K3553" s="11"/>
      <c r="L3553" s="11"/>
      <c r="M3553" s="12"/>
      <c r="N3553" s="12"/>
      <c r="O3553" s="12"/>
      <c r="P3553" s="12"/>
      <c r="Q3553" s="12"/>
      <c r="R3553" s="12"/>
      <c r="S3553" s="12"/>
      <c r="T3553" s="12"/>
      <c r="U3553" s="12"/>
      <c r="V3553" s="12"/>
      <c r="W3553" s="12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2"/>
      <c r="AS3553" s="12"/>
      <c r="AT3553" s="12"/>
      <c r="AU3553" s="12"/>
      <c r="AV3553" s="12"/>
      <c r="AW3553" s="12"/>
      <c r="AX3553" s="12"/>
      <c r="AY3553" s="12"/>
      <c r="AZ3553" s="12"/>
      <c r="BA3553" s="12"/>
      <c r="BB3553" s="12"/>
      <c r="BC3553" s="12"/>
      <c r="BD3553" s="12"/>
      <c r="BE3553" s="12"/>
      <c r="BF3553" s="12"/>
      <c r="BG3553" s="12"/>
      <c r="BH3553" s="12"/>
      <c r="BI3553" s="12"/>
      <c r="BJ3553" s="13"/>
      <c r="BK3553" s="13"/>
      <c r="BL3553" s="13"/>
      <c r="BM3553" s="13"/>
      <c r="BN3553" s="13"/>
    </row>
    <row r="3554" spans="5:66" x14ac:dyDescent="0.25">
      <c r="E3554" s="10"/>
      <c r="F3554" s="10"/>
      <c r="G3554" s="10"/>
      <c r="H3554" s="10"/>
      <c r="I3554" s="10"/>
      <c r="J3554" s="10"/>
      <c r="K3554" s="11"/>
      <c r="L3554" s="11"/>
      <c r="M3554" s="12"/>
      <c r="N3554" s="12"/>
      <c r="O3554" s="12"/>
      <c r="P3554" s="12"/>
      <c r="Q3554" s="12"/>
      <c r="R3554" s="12"/>
      <c r="S3554" s="12"/>
      <c r="T3554" s="12"/>
      <c r="U3554" s="12"/>
      <c r="V3554" s="12"/>
      <c r="W3554" s="12"/>
      <c r="X3554" s="12"/>
      <c r="Y3554" s="12"/>
      <c r="Z3554" s="12"/>
      <c r="AA3554" s="12"/>
      <c r="AB3554" s="12"/>
      <c r="AC3554" s="12"/>
      <c r="AD3554" s="12"/>
      <c r="AE3554" s="12"/>
      <c r="AF3554" s="12"/>
      <c r="AG3554" s="12"/>
      <c r="AH3554" s="12"/>
      <c r="AI3554" s="12"/>
      <c r="AJ3554" s="12"/>
      <c r="AK3554" s="12"/>
      <c r="AL3554" s="12"/>
      <c r="AM3554" s="12"/>
      <c r="AN3554" s="12"/>
      <c r="AO3554" s="12"/>
      <c r="AP3554" s="12"/>
      <c r="AQ3554" s="12"/>
      <c r="AR3554" s="12"/>
      <c r="AS3554" s="12"/>
      <c r="AT3554" s="12"/>
      <c r="AU3554" s="12"/>
      <c r="AV3554" s="12"/>
      <c r="AW3554" s="12"/>
      <c r="AX3554" s="12"/>
      <c r="AY3554" s="12"/>
      <c r="AZ3554" s="12"/>
      <c r="BA3554" s="12"/>
      <c r="BB3554" s="12"/>
      <c r="BC3554" s="12"/>
      <c r="BD3554" s="12"/>
      <c r="BE3554" s="12"/>
      <c r="BF3554" s="12"/>
      <c r="BG3554" s="12"/>
      <c r="BH3554" s="12"/>
      <c r="BI3554" s="12"/>
      <c r="BJ3554" s="13"/>
      <c r="BK3554" s="13"/>
      <c r="BL3554" s="13"/>
      <c r="BM3554" s="13"/>
      <c r="BN3554" s="13"/>
    </row>
    <row r="3555" spans="5:66" x14ac:dyDescent="0.25">
      <c r="E3555" s="10"/>
      <c r="F3555" s="10"/>
      <c r="G3555" s="10"/>
      <c r="H3555" s="10"/>
      <c r="I3555" s="10"/>
      <c r="J3555" s="10"/>
      <c r="K3555" s="11"/>
      <c r="L3555" s="11"/>
      <c r="M3555" s="12"/>
      <c r="N3555" s="12"/>
      <c r="O3555" s="12"/>
      <c r="P3555" s="12"/>
      <c r="Q3555" s="12"/>
      <c r="R3555" s="12"/>
      <c r="S3555" s="12"/>
      <c r="T3555" s="12"/>
      <c r="U3555" s="12"/>
      <c r="V3555" s="12"/>
      <c r="W3555" s="12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2"/>
      <c r="AS3555" s="12"/>
      <c r="AT3555" s="12"/>
      <c r="AU3555" s="12"/>
      <c r="AV3555" s="12"/>
      <c r="AW3555" s="12"/>
      <c r="AX3555" s="12"/>
      <c r="AY3555" s="12"/>
      <c r="AZ3555" s="12"/>
      <c r="BA3555" s="12"/>
      <c r="BB3555" s="12"/>
      <c r="BC3555" s="12"/>
      <c r="BD3555" s="12"/>
      <c r="BE3555" s="12"/>
      <c r="BF3555" s="12"/>
      <c r="BG3555" s="12"/>
      <c r="BH3555" s="12"/>
      <c r="BI3555" s="12"/>
      <c r="BJ3555" s="13"/>
      <c r="BK3555" s="13"/>
      <c r="BL3555" s="13"/>
      <c r="BM3555" s="13"/>
      <c r="BN3555" s="13"/>
    </row>
    <row r="3556" spans="5:66" x14ac:dyDescent="0.25">
      <c r="E3556" s="10"/>
      <c r="F3556" s="10"/>
      <c r="G3556" s="10"/>
      <c r="H3556" s="10"/>
      <c r="I3556" s="10"/>
      <c r="J3556" s="10"/>
      <c r="K3556" s="11"/>
      <c r="L3556" s="11"/>
      <c r="M3556" s="12"/>
      <c r="N3556" s="12"/>
      <c r="O3556" s="12"/>
      <c r="P3556" s="12"/>
      <c r="Q3556" s="12"/>
      <c r="R3556" s="12"/>
      <c r="S3556" s="12"/>
      <c r="T3556" s="12"/>
      <c r="U3556" s="12"/>
      <c r="V3556" s="12"/>
      <c r="W3556" s="12"/>
      <c r="X3556" s="12"/>
      <c r="Y3556" s="12"/>
      <c r="Z3556" s="12"/>
      <c r="AA3556" s="12"/>
      <c r="AB3556" s="12"/>
      <c r="AC3556" s="12"/>
      <c r="AD3556" s="12"/>
      <c r="AE3556" s="12"/>
      <c r="AF3556" s="12"/>
      <c r="AG3556" s="12"/>
      <c r="AH3556" s="12"/>
      <c r="AI3556" s="12"/>
      <c r="AJ3556" s="12"/>
      <c r="AK3556" s="12"/>
      <c r="AL3556" s="12"/>
      <c r="AM3556" s="12"/>
      <c r="AN3556" s="12"/>
      <c r="AO3556" s="12"/>
      <c r="AP3556" s="12"/>
      <c r="AQ3556" s="12"/>
      <c r="AR3556" s="12"/>
      <c r="AS3556" s="12"/>
      <c r="AT3556" s="12"/>
      <c r="AU3556" s="12"/>
      <c r="AV3556" s="12"/>
      <c r="AW3556" s="12"/>
      <c r="AX3556" s="12"/>
      <c r="AY3556" s="12"/>
      <c r="AZ3556" s="12"/>
      <c r="BA3556" s="12"/>
      <c r="BB3556" s="12"/>
      <c r="BC3556" s="12"/>
      <c r="BD3556" s="12"/>
      <c r="BE3556" s="12"/>
      <c r="BF3556" s="12"/>
      <c r="BG3556" s="12"/>
      <c r="BH3556" s="12"/>
      <c r="BI3556" s="12"/>
      <c r="BJ3556" s="13"/>
      <c r="BK3556" s="13"/>
      <c r="BL3556" s="13"/>
      <c r="BM3556" s="13"/>
      <c r="BN3556" s="13"/>
    </row>
    <row r="3557" spans="5:66" x14ac:dyDescent="0.25">
      <c r="E3557" s="10"/>
      <c r="F3557" s="10"/>
      <c r="G3557" s="10"/>
      <c r="H3557" s="10"/>
      <c r="I3557" s="10"/>
      <c r="J3557" s="10"/>
      <c r="K3557" s="11"/>
      <c r="L3557" s="11"/>
      <c r="M3557" s="12"/>
      <c r="N3557" s="12"/>
      <c r="O3557" s="12"/>
      <c r="P3557" s="12"/>
      <c r="Q3557" s="12"/>
      <c r="R3557" s="12"/>
      <c r="S3557" s="12"/>
      <c r="T3557" s="12"/>
      <c r="U3557" s="12"/>
      <c r="V3557" s="12"/>
      <c r="W3557" s="12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2"/>
      <c r="AS3557" s="12"/>
      <c r="AT3557" s="12"/>
      <c r="AU3557" s="12"/>
      <c r="AV3557" s="12"/>
      <c r="AW3557" s="12"/>
      <c r="AX3557" s="12"/>
      <c r="AY3557" s="12"/>
      <c r="AZ3557" s="12"/>
      <c r="BA3557" s="12"/>
      <c r="BB3557" s="12"/>
      <c r="BC3557" s="12"/>
      <c r="BD3557" s="12"/>
      <c r="BE3557" s="12"/>
      <c r="BF3557" s="12"/>
      <c r="BG3557" s="12"/>
      <c r="BH3557" s="12"/>
      <c r="BI3557" s="12"/>
      <c r="BJ3557" s="13"/>
      <c r="BK3557" s="13"/>
      <c r="BL3557" s="13"/>
      <c r="BM3557" s="13"/>
      <c r="BN3557" s="13"/>
    </row>
    <row r="3558" spans="5:66" x14ac:dyDescent="0.25">
      <c r="E3558" s="10"/>
      <c r="F3558" s="10"/>
      <c r="G3558" s="10"/>
      <c r="H3558" s="10"/>
      <c r="I3558" s="10"/>
      <c r="J3558" s="10"/>
      <c r="K3558" s="11"/>
      <c r="L3558" s="11"/>
      <c r="M3558" s="12"/>
      <c r="N3558" s="12"/>
      <c r="O3558" s="12"/>
      <c r="P3558" s="12"/>
      <c r="Q3558" s="12"/>
      <c r="R3558" s="12"/>
      <c r="S3558" s="12"/>
      <c r="T3558" s="12"/>
      <c r="U3558" s="12"/>
      <c r="V3558" s="12"/>
      <c r="W3558" s="12"/>
      <c r="X3558" s="12"/>
      <c r="Y3558" s="12"/>
      <c r="Z3558" s="12"/>
      <c r="AA3558" s="12"/>
      <c r="AB3558" s="12"/>
      <c r="AC3558" s="12"/>
      <c r="AD3558" s="12"/>
      <c r="AE3558" s="12"/>
      <c r="AF3558" s="12"/>
      <c r="AG3558" s="12"/>
      <c r="AH3558" s="12"/>
      <c r="AI3558" s="12"/>
      <c r="AJ3558" s="12"/>
      <c r="AK3558" s="12"/>
      <c r="AL3558" s="12"/>
      <c r="AM3558" s="12"/>
      <c r="AN3558" s="12"/>
      <c r="AO3558" s="12"/>
      <c r="AP3558" s="12"/>
      <c r="AQ3558" s="12"/>
      <c r="AR3558" s="12"/>
      <c r="AS3558" s="12"/>
      <c r="AT3558" s="12"/>
      <c r="AU3558" s="12"/>
      <c r="AV3558" s="12"/>
      <c r="AW3558" s="12"/>
      <c r="AX3558" s="12"/>
      <c r="AY3558" s="12"/>
      <c r="AZ3558" s="12"/>
      <c r="BA3558" s="12"/>
      <c r="BB3558" s="12"/>
      <c r="BC3558" s="12"/>
      <c r="BD3558" s="12"/>
      <c r="BE3558" s="12"/>
      <c r="BF3558" s="12"/>
      <c r="BG3558" s="12"/>
      <c r="BH3558" s="12"/>
      <c r="BI3558" s="12"/>
      <c r="BJ3558" s="13"/>
      <c r="BK3558" s="13"/>
      <c r="BL3558" s="13"/>
      <c r="BM3558" s="13"/>
      <c r="BN3558" s="13"/>
    </row>
    <row r="3559" spans="5:66" x14ac:dyDescent="0.25">
      <c r="E3559" s="10"/>
      <c r="F3559" s="10"/>
      <c r="G3559" s="10"/>
      <c r="H3559" s="10"/>
      <c r="I3559" s="10"/>
      <c r="J3559" s="10"/>
      <c r="K3559" s="11"/>
      <c r="L3559" s="11"/>
      <c r="M3559" s="12"/>
      <c r="N3559" s="12"/>
      <c r="O3559" s="12"/>
      <c r="P3559" s="12"/>
      <c r="Q3559" s="12"/>
      <c r="R3559" s="12"/>
      <c r="S3559" s="12"/>
      <c r="T3559" s="12"/>
      <c r="U3559" s="12"/>
      <c r="V3559" s="12"/>
      <c r="W3559" s="12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2"/>
      <c r="AS3559" s="12"/>
      <c r="AT3559" s="12"/>
      <c r="AU3559" s="12"/>
      <c r="AV3559" s="12"/>
      <c r="AW3559" s="12"/>
      <c r="AX3559" s="12"/>
      <c r="AY3559" s="12"/>
      <c r="AZ3559" s="12"/>
      <c r="BA3559" s="12"/>
      <c r="BB3559" s="12"/>
      <c r="BC3559" s="12"/>
      <c r="BD3559" s="12"/>
      <c r="BE3559" s="12"/>
      <c r="BF3559" s="12"/>
      <c r="BG3559" s="12"/>
      <c r="BH3559" s="12"/>
      <c r="BI3559" s="12"/>
      <c r="BJ3559" s="13"/>
      <c r="BK3559" s="13"/>
      <c r="BL3559" s="13"/>
      <c r="BM3559" s="13"/>
      <c r="BN3559" s="13"/>
    </row>
    <row r="3560" spans="5:66" x14ac:dyDescent="0.25">
      <c r="E3560" s="10"/>
      <c r="F3560" s="10"/>
      <c r="G3560" s="10"/>
      <c r="H3560" s="10"/>
      <c r="I3560" s="10"/>
      <c r="J3560" s="10"/>
      <c r="K3560" s="11"/>
      <c r="L3560" s="11"/>
      <c r="M3560" s="12"/>
      <c r="N3560" s="12"/>
      <c r="O3560" s="12"/>
      <c r="P3560" s="12"/>
      <c r="Q3560" s="12"/>
      <c r="R3560" s="12"/>
      <c r="S3560" s="12"/>
      <c r="T3560" s="12"/>
      <c r="U3560" s="12"/>
      <c r="V3560" s="12"/>
      <c r="W3560" s="12"/>
      <c r="X3560" s="12"/>
      <c r="Y3560" s="12"/>
      <c r="Z3560" s="12"/>
      <c r="AA3560" s="12"/>
      <c r="AB3560" s="12"/>
      <c r="AC3560" s="12"/>
      <c r="AD3560" s="12"/>
      <c r="AE3560" s="12"/>
      <c r="AF3560" s="12"/>
      <c r="AG3560" s="12"/>
      <c r="AH3560" s="12"/>
      <c r="AI3560" s="12"/>
      <c r="AJ3560" s="12"/>
      <c r="AK3560" s="12"/>
      <c r="AL3560" s="12"/>
      <c r="AM3560" s="12"/>
      <c r="AN3560" s="12"/>
      <c r="AO3560" s="12"/>
      <c r="AP3560" s="12"/>
      <c r="AQ3560" s="12"/>
      <c r="AR3560" s="12"/>
      <c r="AS3560" s="12"/>
      <c r="AT3560" s="12"/>
      <c r="AU3560" s="12"/>
      <c r="AV3560" s="12"/>
      <c r="AW3560" s="12"/>
      <c r="AX3560" s="12"/>
      <c r="AY3560" s="12"/>
      <c r="AZ3560" s="12"/>
      <c r="BA3560" s="12"/>
      <c r="BB3560" s="12"/>
      <c r="BC3560" s="12"/>
      <c r="BD3560" s="12"/>
      <c r="BE3560" s="12"/>
      <c r="BF3560" s="12"/>
      <c r="BG3560" s="12"/>
      <c r="BH3560" s="12"/>
      <c r="BI3560" s="12"/>
      <c r="BJ3560" s="13"/>
      <c r="BK3560" s="13"/>
      <c r="BL3560" s="13"/>
      <c r="BM3560" s="13"/>
      <c r="BN3560" s="13"/>
    </row>
    <row r="3561" spans="5:66" x14ac:dyDescent="0.25">
      <c r="E3561" s="10"/>
      <c r="F3561" s="10"/>
      <c r="G3561" s="10"/>
      <c r="H3561" s="10"/>
      <c r="I3561" s="10"/>
      <c r="J3561" s="10"/>
      <c r="K3561" s="11"/>
      <c r="L3561" s="11"/>
      <c r="M3561" s="12"/>
      <c r="N3561" s="12"/>
      <c r="O3561" s="12"/>
      <c r="P3561" s="12"/>
      <c r="Q3561" s="12"/>
      <c r="R3561" s="12"/>
      <c r="S3561" s="12"/>
      <c r="T3561" s="12"/>
      <c r="U3561" s="12"/>
      <c r="V3561" s="12"/>
      <c r="W3561" s="12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2"/>
      <c r="AS3561" s="12"/>
      <c r="AT3561" s="12"/>
      <c r="AU3561" s="12"/>
      <c r="AV3561" s="12"/>
      <c r="AW3561" s="12"/>
      <c r="AX3561" s="12"/>
      <c r="AY3561" s="12"/>
      <c r="AZ3561" s="12"/>
      <c r="BA3561" s="12"/>
      <c r="BB3561" s="12"/>
      <c r="BC3561" s="12"/>
      <c r="BD3561" s="12"/>
      <c r="BE3561" s="12"/>
      <c r="BF3561" s="12"/>
      <c r="BG3561" s="12"/>
      <c r="BH3561" s="12"/>
      <c r="BI3561" s="12"/>
      <c r="BJ3561" s="13"/>
      <c r="BK3561" s="13"/>
      <c r="BL3561" s="13"/>
      <c r="BM3561" s="13"/>
      <c r="BN3561" s="13"/>
    </row>
    <row r="3562" spans="5:66" x14ac:dyDescent="0.25">
      <c r="E3562" s="10"/>
      <c r="F3562" s="10"/>
      <c r="G3562" s="10"/>
      <c r="H3562" s="10"/>
      <c r="I3562" s="10"/>
      <c r="J3562" s="10"/>
      <c r="K3562" s="11"/>
      <c r="L3562" s="11"/>
      <c r="M3562" s="12"/>
      <c r="N3562" s="12"/>
      <c r="O3562" s="12"/>
      <c r="P3562" s="12"/>
      <c r="Q3562" s="12"/>
      <c r="R3562" s="12"/>
      <c r="S3562" s="12"/>
      <c r="T3562" s="12"/>
      <c r="U3562" s="12"/>
      <c r="V3562" s="12"/>
      <c r="W3562" s="12"/>
      <c r="X3562" s="12"/>
      <c r="Y3562" s="12"/>
      <c r="Z3562" s="12"/>
      <c r="AA3562" s="12"/>
      <c r="AB3562" s="12"/>
      <c r="AC3562" s="12"/>
      <c r="AD3562" s="12"/>
      <c r="AE3562" s="12"/>
      <c r="AF3562" s="12"/>
      <c r="AG3562" s="12"/>
      <c r="AH3562" s="12"/>
      <c r="AI3562" s="12"/>
      <c r="AJ3562" s="12"/>
      <c r="AK3562" s="12"/>
      <c r="AL3562" s="12"/>
      <c r="AM3562" s="12"/>
      <c r="AN3562" s="12"/>
      <c r="AO3562" s="12"/>
      <c r="AP3562" s="12"/>
      <c r="AQ3562" s="12"/>
      <c r="AR3562" s="12"/>
      <c r="AS3562" s="12"/>
      <c r="AT3562" s="12"/>
      <c r="AU3562" s="12"/>
      <c r="AV3562" s="12"/>
      <c r="AW3562" s="12"/>
      <c r="AX3562" s="12"/>
      <c r="AY3562" s="12"/>
      <c r="AZ3562" s="12"/>
      <c r="BA3562" s="12"/>
      <c r="BB3562" s="12"/>
      <c r="BC3562" s="12"/>
      <c r="BD3562" s="12"/>
      <c r="BE3562" s="12"/>
      <c r="BF3562" s="12"/>
      <c r="BG3562" s="12"/>
      <c r="BH3562" s="12"/>
      <c r="BI3562" s="12"/>
      <c r="BJ3562" s="13"/>
      <c r="BK3562" s="13"/>
      <c r="BL3562" s="13"/>
      <c r="BM3562" s="13"/>
      <c r="BN3562" s="13"/>
    </row>
    <row r="3563" spans="5:66" x14ac:dyDescent="0.25">
      <c r="E3563" s="10"/>
      <c r="F3563" s="10"/>
      <c r="G3563" s="10"/>
      <c r="H3563" s="10"/>
      <c r="I3563" s="10"/>
      <c r="J3563" s="10"/>
      <c r="K3563" s="11"/>
      <c r="L3563" s="11"/>
      <c r="M3563" s="12"/>
      <c r="N3563" s="12"/>
      <c r="O3563" s="12"/>
      <c r="P3563" s="12"/>
      <c r="Q3563" s="12"/>
      <c r="R3563" s="12"/>
      <c r="S3563" s="12"/>
      <c r="T3563" s="12"/>
      <c r="U3563" s="12"/>
      <c r="V3563" s="12"/>
      <c r="W3563" s="12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2"/>
      <c r="AS3563" s="12"/>
      <c r="AT3563" s="12"/>
      <c r="AU3563" s="12"/>
      <c r="AV3563" s="12"/>
      <c r="AW3563" s="12"/>
      <c r="AX3563" s="12"/>
      <c r="AY3563" s="12"/>
      <c r="AZ3563" s="12"/>
      <c r="BA3563" s="12"/>
      <c r="BB3563" s="12"/>
      <c r="BC3563" s="12"/>
      <c r="BD3563" s="12"/>
      <c r="BE3563" s="12"/>
      <c r="BF3563" s="12"/>
      <c r="BG3563" s="12"/>
      <c r="BH3563" s="12"/>
      <c r="BI3563" s="12"/>
      <c r="BJ3563" s="13"/>
      <c r="BK3563" s="13"/>
      <c r="BL3563" s="13"/>
      <c r="BM3563" s="13"/>
      <c r="BN3563" s="13"/>
    </row>
    <row r="3564" spans="5:66" x14ac:dyDescent="0.25">
      <c r="E3564" s="10"/>
      <c r="F3564" s="10"/>
      <c r="G3564" s="10"/>
      <c r="H3564" s="10"/>
      <c r="I3564" s="10"/>
      <c r="J3564" s="10"/>
      <c r="K3564" s="11"/>
      <c r="L3564" s="11"/>
      <c r="M3564" s="12"/>
      <c r="N3564" s="12"/>
      <c r="O3564" s="12"/>
      <c r="P3564" s="12"/>
      <c r="Q3564" s="12"/>
      <c r="R3564" s="12"/>
      <c r="S3564" s="12"/>
      <c r="T3564" s="12"/>
      <c r="U3564" s="12"/>
      <c r="V3564" s="12"/>
      <c r="W3564" s="12"/>
      <c r="X3564" s="12"/>
      <c r="Y3564" s="12"/>
      <c r="Z3564" s="12"/>
      <c r="AA3564" s="12"/>
      <c r="AB3564" s="12"/>
      <c r="AC3564" s="12"/>
      <c r="AD3564" s="12"/>
      <c r="AE3564" s="12"/>
      <c r="AF3564" s="12"/>
      <c r="AG3564" s="12"/>
      <c r="AH3564" s="12"/>
      <c r="AI3564" s="12"/>
      <c r="AJ3564" s="12"/>
      <c r="AK3564" s="12"/>
      <c r="AL3564" s="12"/>
      <c r="AM3564" s="12"/>
      <c r="AN3564" s="12"/>
      <c r="AO3564" s="12"/>
      <c r="AP3564" s="12"/>
      <c r="AQ3564" s="12"/>
      <c r="AR3564" s="12"/>
      <c r="AS3564" s="12"/>
      <c r="AT3564" s="12"/>
      <c r="AU3564" s="12"/>
      <c r="AV3564" s="12"/>
      <c r="AW3564" s="12"/>
      <c r="AX3564" s="12"/>
      <c r="AY3564" s="12"/>
      <c r="AZ3564" s="12"/>
      <c r="BA3564" s="12"/>
      <c r="BB3564" s="12"/>
      <c r="BC3564" s="12"/>
      <c r="BD3564" s="12"/>
      <c r="BE3564" s="12"/>
      <c r="BF3564" s="12"/>
      <c r="BG3564" s="12"/>
      <c r="BH3564" s="12"/>
      <c r="BI3564" s="12"/>
      <c r="BJ3564" s="13"/>
      <c r="BK3564" s="13"/>
      <c r="BL3564" s="13"/>
      <c r="BM3564" s="13"/>
      <c r="BN3564" s="13"/>
    </row>
    <row r="3565" spans="5:66" x14ac:dyDescent="0.25">
      <c r="E3565" s="10"/>
      <c r="F3565" s="10"/>
      <c r="G3565" s="10"/>
      <c r="H3565" s="10"/>
      <c r="I3565" s="10"/>
      <c r="J3565" s="10"/>
      <c r="K3565" s="11"/>
      <c r="L3565" s="11"/>
      <c r="M3565" s="12"/>
      <c r="N3565" s="12"/>
      <c r="O3565" s="12"/>
      <c r="P3565" s="12"/>
      <c r="Q3565" s="12"/>
      <c r="R3565" s="12"/>
      <c r="S3565" s="12"/>
      <c r="T3565" s="12"/>
      <c r="U3565" s="12"/>
      <c r="V3565" s="12"/>
      <c r="W3565" s="12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2"/>
      <c r="AS3565" s="12"/>
      <c r="AT3565" s="12"/>
      <c r="AU3565" s="12"/>
      <c r="AV3565" s="12"/>
      <c r="AW3565" s="12"/>
      <c r="AX3565" s="12"/>
      <c r="AY3565" s="12"/>
      <c r="AZ3565" s="12"/>
      <c r="BA3565" s="12"/>
      <c r="BB3565" s="12"/>
      <c r="BC3565" s="12"/>
      <c r="BD3565" s="12"/>
      <c r="BE3565" s="12"/>
      <c r="BF3565" s="12"/>
      <c r="BG3565" s="12"/>
      <c r="BH3565" s="12"/>
      <c r="BI3565" s="12"/>
      <c r="BJ3565" s="13"/>
      <c r="BK3565" s="13"/>
      <c r="BL3565" s="13"/>
      <c r="BM3565" s="13"/>
      <c r="BN3565" s="13"/>
    </row>
    <row r="3566" spans="5:66" x14ac:dyDescent="0.25">
      <c r="E3566" s="10"/>
      <c r="F3566" s="10"/>
      <c r="G3566" s="10"/>
      <c r="H3566" s="10"/>
      <c r="I3566" s="10"/>
      <c r="J3566" s="10"/>
      <c r="K3566" s="11"/>
      <c r="L3566" s="11"/>
      <c r="M3566" s="12"/>
      <c r="N3566" s="12"/>
      <c r="O3566" s="12"/>
      <c r="P3566" s="12"/>
      <c r="Q3566" s="12"/>
      <c r="R3566" s="12"/>
      <c r="S3566" s="12"/>
      <c r="T3566" s="12"/>
      <c r="U3566" s="12"/>
      <c r="V3566" s="12"/>
      <c r="W3566" s="12"/>
      <c r="X3566" s="12"/>
      <c r="Y3566" s="12"/>
      <c r="Z3566" s="12"/>
      <c r="AA3566" s="12"/>
      <c r="AB3566" s="12"/>
      <c r="AC3566" s="12"/>
      <c r="AD3566" s="12"/>
      <c r="AE3566" s="12"/>
      <c r="AF3566" s="12"/>
      <c r="AG3566" s="12"/>
      <c r="AH3566" s="12"/>
      <c r="AI3566" s="12"/>
      <c r="AJ3566" s="12"/>
      <c r="AK3566" s="12"/>
      <c r="AL3566" s="12"/>
      <c r="AM3566" s="12"/>
      <c r="AN3566" s="12"/>
      <c r="AO3566" s="12"/>
      <c r="AP3566" s="12"/>
      <c r="AQ3566" s="12"/>
      <c r="AR3566" s="12"/>
      <c r="AS3566" s="12"/>
      <c r="AT3566" s="12"/>
      <c r="AU3566" s="12"/>
      <c r="AV3566" s="12"/>
      <c r="AW3566" s="12"/>
      <c r="AX3566" s="12"/>
      <c r="AY3566" s="12"/>
      <c r="AZ3566" s="12"/>
      <c r="BA3566" s="12"/>
      <c r="BB3566" s="12"/>
      <c r="BC3566" s="12"/>
      <c r="BD3566" s="12"/>
      <c r="BE3566" s="12"/>
      <c r="BF3566" s="12"/>
      <c r="BG3566" s="12"/>
      <c r="BH3566" s="12"/>
      <c r="BI3566" s="12"/>
      <c r="BJ3566" s="13"/>
      <c r="BK3566" s="13"/>
      <c r="BL3566" s="13"/>
      <c r="BM3566" s="13"/>
      <c r="BN3566" s="13"/>
    </row>
    <row r="3567" spans="5:66" x14ac:dyDescent="0.25">
      <c r="E3567" s="10"/>
      <c r="F3567" s="10"/>
      <c r="G3567" s="10"/>
      <c r="H3567" s="10"/>
      <c r="I3567" s="10"/>
      <c r="J3567" s="10"/>
      <c r="K3567" s="11"/>
      <c r="L3567" s="11"/>
      <c r="M3567" s="12"/>
      <c r="N3567" s="12"/>
      <c r="O3567" s="12"/>
      <c r="P3567" s="12"/>
      <c r="Q3567" s="12"/>
      <c r="R3567" s="12"/>
      <c r="S3567" s="12"/>
      <c r="T3567" s="12"/>
      <c r="U3567" s="12"/>
      <c r="V3567" s="12"/>
      <c r="W3567" s="12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2"/>
      <c r="AS3567" s="12"/>
      <c r="AT3567" s="12"/>
      <c r="AU3567" s="12"/>
      <c r="AV3567" s="12"/>
      <c r="AW3567" s="12"/>
      <c r="AX3567" s="12"/>
      <c r="AY3567" s="12"/>
      <c r="AZ3567" s="12"/>
      <c r="BA3567" s="12"/>
      <c r="BB3567" s="12"/>
      <c r="BC3567" s="12"/>
      <c r="BD3567" s="12"/>
      <c r="BE3567" s="12"/>
      <c r="BF3567" s="12"/>
      <c r="BG3567" s="12"/>
      <c r="BH3567" s="12"/>
      <c r="BI3567" s="12"/>
      <c r="BJ3567" s="13"/>
      <c r="BK3567" s="13"/>
      <c r="BL3567" s="13"/>
      <c r="BM3567" s="13"/>
      <c r="BN3567" s="13"/>
    </row>
    <row r="3568" spans="5:66" x14ac:dyDescent="0.25">
      <c r="E3568" s="10"/>
      <c r="F3568" s="10"/>
      <c r="G3568" s="10"/>
      <c r="H3568" s="10"/>
      <c r="I3568" s="10"/>
      <c r="J3568" s="10"/>
      <c r="K3568" s="11"/>
      <c r="L3568" s="11"/>
      <c r="M3568" s="12"/>
      <c r="N3568" s="12"/>
      <c r="O3568" s="12"/>
      <c r="P3568" s="12"/>
      <c r="Q3568" s="12"/>
      <c r="R3568" s="12"/>
      <c r="S3568" s="12"/>
      <c r="T3568" s="12"/>
      <c r="U3568" s="12"/>
      <c r="V3568" s="12"/>
      <c r="W3568" s="12"/>
      <c r="X3568" s="12"/>
      <c r="Y3568" s="12"/>
      <c r="Z3568" s="12"/>
      <c r="AA3568" s="12"/>
      <c r="AB3568" s="12"/>
      <c r="AC3568" s="12"/>
      <c r="AD3568" s="12"/>
      <c r="AE3568" s="12"/>
      <c r="AF3568" s="12"/>
      <c r="AG3568" s="12"/>
      <c r="AH3568" s="12"/>
      <c r="AI3568" s="12"/>
      <c r="AJ3568" s="12"/>
      <c r="AK3568" s="12"/>
      <c r="AL3568" s="12"/>
      <c r="AM3568" s="12"/>
      <c r="AN3568" s="12"/>
      <c r="AO3568" s="12"/>
      <c r="AP3568" s="12"/>
      <c r="AQ3568" s="12"/>
      <c r="AR3568" s="12"/>
      <c r="AS3568" s="12"/>
      <c r="AT3568" s="12"/>
      <c r="AU3568" s="12"/>
      <c r="AV3568" s="12"/>
      <c r="AW3568" s="12"/>
      <c r="AX3568" s="12"/>
      <c r="AY3568" s="12"/>
      <c r="AZ3568" s="12"/>
      <c r="BA3568" s="12"/>
      <c r="BB3568" s="12"/>
      <c r="BC3568" s="12"/>
      <c r="BD3568" s="12"/>
      <c r="BE3568" s="12"/>
      <c r="BF3568" s="12"/>
      <c r="BG3568" s="12"/>
      <c r="BH3568" s="12"/>
      <c r="BI3568" s="12"/>
      <c r="BJ3568" s="13"/>
      <c r="BK3568" s="13"/>
      <c r="BL3568" s="13"/>
      <c r="BM3568" s="13"/>
      <c r="BN3568" s="13"/>
    </row>
    <row r="3569" spans="5:66" x14ac:dyDescent="0.25">
      <c r="E3569" s="10"/>
      <c r="F3569" s="10"/>
      <c r="G3569" s="10"/>
      <c r="H3569" s="10"/>
      <c r="I3569" s="10"/>
      <c r="J3569" s="10"/>
      <c r="K3569" s="11"/>
      <c r="L3569" s="11"/>
      <c r="M3569" s="12"/>
      <c r="N3569" s="12"/>
      <c r="O3569" s="12"/>
      <c r="P3569" s="12"/>
      <c r="Q3569" s="12"/>
      <c r="R3569" s="12"/>
      <c r="S3569" s="12"/>
      <c r="T3569" s="12"/>
      <c r="U3569" s="12"/>
      <c r="V3569" s="12"/>
      <c r="W3569" s="12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2"/>
      <c r="AS3569" s="12"/>
      <c r="AT3569" s="12"/>
      <c r="AU3569" s="12"/>
      <c r="AV3569" s="12"/>
      <c r="AW3569" s="12"/>
      <c r="AX3569" s="12"/>
      <c r="AY3569" s="12"/>
      <c r="AZ3569" s="12"/>
      <c r="BA3569" s="12"/>
      <c r="BB3569" s="12"/>
      <c r="BC3569" s="12"/>
      <c r="BD3569" s="12"/>
      <c r="BE3569" s="12"/>
      <c r="BF3569" s="12"/>
      <c r="BG3569" s="12"/>
      <c r="BH3569" s="12"/>
      <c r="BI3569" s="12"/>
      <c r="BJ3569" s="13"/>
      <c r="BK3569" s="13"/>
      <c r="BL3569" s="13"/>
      <c r="BM3569" s="13"/>
      <c r="BN3569" s="13"/>
    </row>
    <row r="3570" spans="5:66" x14ac:dyDescent="0.25">
      <c r="E3570" s="10"/>
      <c r="F3570" s="10"/>
      <c r="G3570" s="10"/>
      <c r="H3570" s="10"/>
      <c r="I3570" s="10"/>
      <c r="J3570" s="10"/>
      <c r="K3570" s="11"/>
      <c r="L3570" s="11"/>
      <c r="M3570" s="12"/>
      <c r="N3570" s="12"/>
      <c r="O3570" s="12"/>
      <c r="P3570" s="12"/>
      <c r="Q3570" s="12"/>
      <c r="R3570" s="12"/>
      <c r="S3570" s="12"/>
      <c r="T3570" s="12"/>
      <c r="U3570" s="12"/>
      <c r="V3570" s="12"/>
      <c r="W3570" s="12"/>
      <c r="X3570" s="12"/>
      <c r="Y3570" s="12"/>
      <c r="Z3570" s="12"/>
      <c r="AA3570" s="12"/>
      <c r="AB3570" s="12"/>
      <c r="AC3570" s="12"/>
      <c r="AD3570" s="12"/>
      <c r="AE3570" s="12"/>
      <c r="AF3570" s="12"/>
      <c r="AG3570" s="12"/>
      <c r="AH3570" s="12"/>
      <c r="AI3570" s="12"/>
      <c r="AJ3570" s="12"/>
      <c r="AK3570" s="12"/>
      <c r="AL3570" s="12"/>
      <c r="AM3570" s="12"/>
      <c r="AN3570" s="12"/>
      <c r="AO3570" s="12"/>
      <c r="AP3570" s="12"/>
      <c r="AQ3570" s="12"/>
      <c r="AR3570" s="12"/>
      <c r="AS3570" s="12"/>
      <c r="AT3570" s="12"/>
      <c r="AU3570" s="12"/>
      <c r="AV3570" s="12"/>
      <c r="AW3570" s="12"/>
      <c r="AX3570" s="12"/>
      <c r="AY3570" s="12"/>
      <c r="AZ3570" s="12"/>
      <c r="BA3570" s="12"/>
      <c r="BB3570" s="12"/>
      <c r="BC3570" s="12"/>
      <c r="BD3570" s="12"/>
      <c r="BE3570" s="12"/>
      <c r="BF3570" s="12"/>
      <c r="BG3570" s="12"/>
      <c r="BH3570" s="12"/>
      <c r="BI3570" s="12"/>
      <c r="BJ3570" s="13"/>
      <c r="BK3570" s="13"/>
      <c r="BL3570" s="13"/>
      <c r="BM3570" s="13"/>
      <c r="BN3570" s="13"/>
    </row>
    <row r="3571" spans="5:66" x14ac:dyDescent="0.25">
      <c r="E3571" s="10"/>
      <c r="F3571" s="10"/>
      <c r="G3571" s="10"/>
      <c r="H3571" s="10"/>
      <c r="I3571" s="10"/>
      <c r="J3571" s="10"/>
      <c r="K3571" s="11"/>
      <c r="L3571" s="11"/>
      <c r="M3571" s="12"/>
      <c r="N3571" s="12"/>
      <c r="O3571" s="12"/>
      <c r="P3571" s="12"/>
      <c r="Q3571" s="12"/>
      <c r="R3571" s="12"/>
      <c r="S3571" s="12"/>
      <c r="T3571" s="12"/>
      <c r="U3571" s="12"/>
      <c r="V3571" s="12"/>
      <c r="W3571" s="12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2"/>
      <c r="AS3571" s="12"/>
      <c r="AT3571" s="12"/>
      <c r="AU3571" s="12"/>
      <c r="AV3571" s="12"/>
      <c r="AW3571" s="12"/>
      <c r="AX3571" s="12"/>
      <c r="AY3571" s="12"/>
      <c r="AZ3571" s="12"/>
      <c r="BA3571" s="12"/>
      <c r="BB3571" s="12"/>
      <c r="BC3571" s="12"/>
      <c r="BD3571" s="12"/>
      <c r="BE3571" s="12"/>
      <c r="BF3571" s="12"/>
      <c r="BG3571" s="12"/>
      <c r="BH3571" s="12"/>
      <c r="BI3571" s="12"/>
      <c r="BJ3571" s="13"/>
      <c r="BK3571" s="13"/>
      <c r="BL3571" s="13"/>
      <c r="BM3571" s="13"/>
      <c r="BN3571" s="13"/>
    </row>
    <row r="3572" spans="5:66" x14ac:dyDescent="0.25">
      <c r="E3572" s="10"/>
      <c r="F3572" s="10"/>
      <c r="G3572" s="10"/>
      <c r="H3572" s="10"/>
      <c r="I3572" s="10"/>
      <c r="J3572" s="10"/>
      <c r="K3572" s="11"/>
      <c r="L3572" s="11"/>
      <c r="M3572" s="12"/>
      <c r="N3572" s="12"/>
      <c r="O3572" s="12"/>
      <c r="P3572" s="12"/>
      <c r="Q3572" s="12"/>
      <c r="R3572" s="12"/>
      <c r="S3572" s="12"/>
      <c r="T3572" s="12"/>
      <c r="U3572" s="12"/>
      <c r="V3572" s="12"/>
      <c r="W3572" s="12"/>
      <c r="X3572" s="12"/>
      <c r="Y3572" s="12"/>
      <c r="Z3572" s="12"/>
      <c r="AA3572" s="12"/>
      <c r="AB3572" s="12"/>
      <c r="AC3572" s="12"/>
      <c r="AD3572" s="12"/>
      <c r="AE3572" s="12"/>
      <c r="AF3572" s="12"/>
      <c r="AG3572" s="12"/>
      <c r="AH3572" s="12"/>
      <c r="AI3572" s="12"/>
      <c r="AJ3572" s="12"/>
      <c r="AK3572" s="12"/>
      <c r="AL3572" s="12"/>
      <c r="AM3572" s="12"/>
      <c r="AN3572" s="12"/>
      <c r="AO3572" s="12"/>
      <c r="AP3572" s="12"/>
      <c r="AQ3572" s="12"/>
      <c r="AR3572" s="12"/>
      <c r="AS3572" s="12"/>
      <c r="AT3572" s="12"/>
      <c r="AU3572" s="12"/>
      <c r="AV3572" s="12"/>
      <c r="AW3572" s="12"/>
      <c r="AX3572" s="12"/>
      <c r="AY3572" s="12"/>
      <c r="AZ3572" s="12"/>
      <c r="BA3572" s="12"/>
      <c r="BB3572" s="12"/>
      <c r="BC3572" s="12"/>
      <c r="BD3572" s="12"/>
      <c r="BE3572" s="12"/>
      <c r="BF3572" s="12"/>
      <c r="BG3572" s="12"/>
      <c r="BH3572" s="12"/>
      <c r="BI3572" s="12"/>
      <c r="BJ3572" s="13"/>
      <c r="BK3572" s="13"/>
      <c r="BL3572" s="13"/>
      <c r="BM3572" s="13"/>
      <c r="BN3572" s="13"/>
    </row>
    <row r="3573" spans="5:66" x14ac:dyDescent="0.25">
      <c r="E3573" s="10"/>
      <c r="F3573" s="10"/>
      <c r="G3573" s="10"/>
      <c r="H3573" s="10"/>
      <c r="I3573" s="10"/>
      <c r="J3573" s="10"/>
      <c r="K3573" s="11"/>
      <c r="L3573" s="11"/>
      <c r="M3573" s="12"/>
      <c r="N3573" s="12"/>
      <c r="O3573" s="12"/>
      <c r="P3573" s="12"/>
      <c r="Q3573" s="12"/>
      <c r="R3573" s="12"/>
      <c r="S3573" s="12"/>
      <c r="T3573" s="12"/>
      <c r="U3573" s="12"/>
      <c r="V3573" s="12"/>
      <c r="W3573" s="12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2"/>
      <c r="AS3573" s="12"/>
      <c r="AT3573" s="12"/>
      <c r="AU3573" s="12"/>
      <c r="AV3573" s="12"/>
      <c r="AW3573" s="12"/>
      <c r="AX3573" s="12"/>
      <c r="AY3573" s="12"/>
      <c r="AZ3573" s="12"/>
      <c r="BA3573" s="12"/>
      <c r="BB3573" s="12"/>
      <c r="BC3573" s="12"/>
      <c r="BD3573" s="12"/>
      <c r="BE3573" s="12"/>
      <c r="BF3573" s="12"/>
      <c r="BG3573" s="12"/>
      <c r="BH3573" s="12"/>
      <c r="BI3573" s="12"/>
      <c r="BJ3573" s="13"/>
      <c r="BK3573" s="13"/>
      <c r="BL3573" s="13"/>
      <c r="BM3573" s="13"/>
      <c r="BN3573" s="13"/>
    </row>
    <row r="3574" spans="5:66" x14ac:dyDescent="0.25">
      <c r="E3574" s="10"/>
      <c r="F3574" s="10"/>
      <c r="G3574" s="10"/>
      <c r="H3574" s="10"/>
      <c r="I3574" s="10"/>
      <c r="J3574" s="10"/>
      <c r="K3574" s="11"/>
      <c r="L3574" s="11"/>
      <c r="M3574" s="12"/>
      <c r="N3574" s="12"/>
      <c r="O3574" s="12"/>
      <c r="P3574" s="12"/>
      <c r="Q3574" s="12"/>
      <c r="R3574" s="12"/>
      <c r="S3574" s="12"/>
      <c r="T3574" s="12"/>
      <c r="U3574" s="12"/>
      <c r="V3574" s="12"/>
      <c r="W3574" s="12"/>
      <c r="X3574" s="12"/>
      <c r="Y3574" s="12"/>
      <c r="Z3574" s="12"/>
      <c r="AA3574" s="12"/>
      <c r="AB3574" s="12"/>
      <c r="AC3574" s="12"/>
      <c r="AD3574" s="12"/>
      <c r="AE3574" s="12"/>
      <c r="AF3574" s="12"/>
      <c r="AG3574" s="12"/>
      <c r="AH3574" s="12"/>
      <c r="AI3574" s="12"/>
      <c r="AJ3574" s="12"/>
      <c r="AK3574" s="12"/>
      <c r="AL3574" s="12"/>
      <c r="AM3574" s="12"/>
      <c r="AN3574" s="12"/>
      <c r="AO3574" s="12"/>
      <c r="AP3574" s="12"/>
      <c r="AQ3574" s="12"/>
      <c r="AR3574" s="12"/>
      <c r="AS3574" s="12"/>
      <c r="AT3574" s="12"/>
      <c r="AU3574" s="12"/>
      <c r="AV3574" s="12"/>
      <c r="AW3574" s="12"/>
      <c r="AX3574" s="12"/>
      <c r="AY3574" s="12"/>
      <c r="AZ3574" s="12"/>
      <c r="BA3574" s="12"/>
      <c r="BB3574" s="12"/>
      <c r="BC3574" s="12"/>
      <c r="BD3574" s="12"/>
      <c r="BE3574" s="12"/>
      <c r="BF3574" s="12"/>
      <c r="BG3574" s="12"/>
      <c r="BH3574" s="12"/>
      <c r="BI3574" s="12"/>
      <c r="BJ3574" s="13"/>
      <c r="BK3574" s="13"/>
      <c r="BL3574" s="13"/>
      <c r="BM3574" s="13"/>
      <c r="BN3574" s="13"/>
    </row>
    <row r="3575" spans="5:66" x14ac:dyDescent="0.25">
      <c r="E3575" s="10"/>
      <c r="F3575" s="10"/>
      <c r="G3575" s="10"/>
      <c r="H3575" s="10"/>
      <c r="I3575" s="10"/>
      <c r="J3575" s="10"/>
      <c r="K3575" s="11"/>
      <c r="L3575" s="11"/>
      <c r="M3575" s="12"/>
      <c r="N3575" s="12"/>
      <c r="O3575" s="12"/>
      <c r="P3575" s="12"/>
      <c r="Q3575" s="12"/>
      <c r="R3575" s="12"/>
      <c r="S3575" s="12"/>
      <c r="T3575" s="12"/>
      <c r="U3575" s="12"/>
      <c r="V3575" s="12"/>
      <c r="W3575" s="12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2"/>
      <c r="AS3575" s="12"/>
      <c r="AT3575" s="12"/>
      <c r="AU3575" s="12"/>
      <c r="AV3575" s="12"/>
      <c r="AW3575" s="12"/>
      <c r="AX3575" s="12"/>
      <c r="AY3575" s="12"/>
      <c r="AZ3575" s="12"/>
      <c r="BA3575" s="12"/>
      <c r="BB3575" s="12"/>
      <c r="BC3575" s="12"/>
      <c r="BD3575" s="12"/>
      <c r="BE3575" s="12"/>
      <c r="BF3575" s="12"/>
      <c r="BG3575" s="12"/>
      <c r="BH3575" s="12"/>
      <c r="BI3575" s="12"/>
      <c r="BJ3575" s="13"/>
      <c r="BK3575" s="13"/>
      <c r="BL3575" s="13"/>
      <c r="BM3575" s="13"/>
      <c r="BN3575" s="13"/>
    </row>
    <row r="3576" spans="5:66" x14ac:dyDescent="0.25">
      <c r="E3576" s="10"/>
      <c r="F3576" s="10"/>
      <c r="G3576" s="10"/>
      <c r="H3576" s="10"/>
      <c r="I3576" s="10"/>
      <c r="J3576" s="10"/>
      <c r="K3576" s="11"/>
      <c r="L3576" s="11"/>
      <c r="M3576" s="12"/>
      <c r="N3576" s="12"/>
      <c r="O3576" s="12"/>
      <c r="P3576" s="12"/>
      <c r="Q3576" s="12"/>
      <c r="R3576" s="12"/>
      <c r="S3576" s="12"/>
      <c r="T3576" s="12"/>
      <c r="U3576" s="12"/>
      <c r="V3576" s="12"/>
      <c r="W3576" s="12"/>
      <c r="X3576" s="12"/>
      <c r="Y3576" s="12"/>
      <c r="Z3576" s="12"/>
      <c r="AA3576" s="12"/>
      <c r="AB3576" s="12"/>
      <c r="AC3576" s="12"/>
      <c r="AD3576" s="12"/>
      <c r="AE3576" s="12"/>
      <c r="AF3576" s="12"/>
      <c r="AG3576" s="12"/>
      <c r="AH3576" s="12"/>
      <c r="AI3576" s="12"/>
      <c r="AJ3576" s="12"/>
      <c r="AK3576" s="12"/>
      <c r="AL3576" s="12"/>
      <c r="AM3576" s="12"/>
      <c r="AN3576" s="12"/>
      <c r="AO3576" s="12"/>
      <c r="AP3576" s="12"/>
      <c r="AQ3576" s="12"/>
      <c r="AR3576" s="12"/>
      <c r="AS3576" s="12"/>
      <c r="AT3576" s="12"/>
      <c r="AU3576" s="12"/>
      <c r="AV3576" s="12"/>
      <c r="AW3576" s="12"/>
      <c r="AX3576" s="12"/>
      <c r="AY3576" s="12"/>
      <c r="AZ3576" s="12"/>
      <c r="BA3576" s="12"/>
      <c r="BB3576" s="12"/>
      <c r="BC3576" s="12"/>
      <c r="BD3576" s="12"/>
      <c r="BE3576" s="12"/>
      <c r="BF3576" s="12"/>
      <c r="BG3576" s="12"/>
      <c r="BH3576" s="12"/>
      <c r="BI3576" s="12"/>
      <c r="BJ3576" s="13"/>
      <c r="BK3576" s="13"/>
      <c r="BL3576" s="13"/>
      <c r="BM3576" s="13"/>
      <c r="BN3576" s="13"/>
    </row>
    <row r="3577" spans="5:66" x14ac:dyDescent="0.25">
      <c r="E3577" s="10"/>
      <c r="F3577" s="10"/>
      <c r="G3577" s="10"/>
      <c r="H3577" s="10"/>
      <c r="I3577" s="10"/>
      <c r="J3577" s="10"/>
      <c r="K3577" s="11"/>
      <c r="L3577" s="11"/>
      <c r="M3577" s="12"/>
      <c r="N3577" s="12"/>
      <c r="O3577" s="12"/>
      <c r="P3577" s="12"/>
      <c r="Q3577" s="12"/>
      <c r="R3577" s="12"/>
      <c r="S3577" s="12"/>
      <c r="T3577" s="12"/>
      <c r="U3577" s="12"/>
      <c r="V3577" s="12"/>
      <c r="W3577" s="12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2"/>
      <c r="AS3577" s="12"/>
      <c r="AT3577" s="12"/>
      <c r="AU3577" s="12"/>
      <c r="AV3577" s="12"/>
      <c r="AW3577" s="12"/>
      <c r="AX3577" s="12"/>
      <c r="AY3577" s="12"/>
      <c r="AZ3577" s="12"/>
      <c r="BA3577" s="12"/>
      <c r="BB3577" s="12"/>
      <c r="BC3577" s="12"/>
      <c r="BD3577" s="12"/>
      <c r="BE3577" s="12"/>
      <c r="BF3577" s="12"/>
      <c r="BG3577" s="12"/>
      <c r="BH3577" s="12"/>
      <c r="BI3577" s="12"/>
      <c r="BJ3577" s="13"/>
      <c r="BK3577" s="13"/>
      <c r="BL3577" s="13"/>
      <c r="BM3577" s="13"/>
      <c r="BN3577" s="13"/>
    </row>
    <row r="3578" spans="5:66" x14ac:dyDescent="0.25">
      <c r="E3578" s="10"/>
      <c r="F3578" s="10"/>
      <c r="G3578" s="10"/>
      <c r="H3578" s="10"/>
      <c r="I3578" s="10"/>
      <c r="J3578" s="10"/>
      <c r="K3578" s="11"/>
      <c r="L3578" s="11"/>
      <c r="M3578" s="12"/>
      <c r="N3578" s="12"/>
      <c r="O3578" s="12"/>
      <c r="P3578" s="12"/>
      <c r="Q3578" s="12"/>
      <c r="R3578" s="12"/>
      <c r="S3578" s="12"/>
      <c r="T3578" s="12"/>
      <c r="U3578" s="12"/>
      <c r="V3578" s="12"/>
      <c r="W3578" s="12"/>
      <c r="X3578" s="12"/>
      <c r="Y3578" s="12"/>
      <c r="Z3578" s="12"/>
      <c r="AA3578" s="12"/>
      <c r="AB3578" s="12"/>
      <c r="AC3578" s="12"/>
      <c r="AD3578" s="12"/>
      <c r="AE3578" s="12"/>
      <c r="AF3578" s="12"/>
      <c r="AG3578" s="12"/>
      <c r="AH3578" s="12"/>
      <c r="AI3578" s="12"/>
      <c r="AJ3578" s="12"/>
      <c r="AK3578" s="12"/>
      <c r="AL3578" s="12"/>
      <c r="AM3578" s="12"/>
      <c r="AN3578" s="12"/>
      <c r="AO3578" s="12"/>
      <c r="AP3578" s="12"/>
      <c r="AQ3578" s="12"/>
      <c r="AR3578" s="12"/>
      <c r="AS3578" s="12"/>
      <c r="AT3578" s="12"/>
      <c r="AU3578" s="12"/>
      <c r="AV3578" s="12"/>
      <c r="AW3578" s="12"/>
      <c r="AX3578" s="12"/>
      <c r="AY3578" s="12"/>
      <c r="AZ3578" s="12"/>
      <c r="BA3578" s="12"/>
      <c r="BB3578" s="12"/>
      <c r="BC3578" s="12"/>
      <c r="BD3578" s="12"/>
      <c r="BE3578" s="12"/>
      <c r="BF3578" s="12"/>
      <c r="BG3578" s="12"/>
      <c r="BH3578" s="12"/>
      <c r="BI3578" s="12"/>
      <c r="BJ3578" s="13"/>
      <c r="BK3578" s="13"/>
      <c r="BL3578" s="13"/>
      <c r="BM3578" s="13"/>
      <c r="BN3578" s="13"/>
    </row>
    <row r="3579" spans="5:66" x14ac:dyDescent="0.25">
      <c r="E3579" s="10"/>
      <c r="F3579" s="10"/>
      <c r="G3579" s="10"/>
      <c r="H3579" s="10"/>
      <c r="I3579" s="10"/>
      <c r="J3579" s="10"/>
      <c r="K3579" s="11"/>
      <c r="L3579" s="11"/>
      <c r="M3579" s="12"/>
      <c r="N3579" s="12"/>
      <c r="O3579" s="12"/>
      <c r="P3579" s="12"/>
      <c r="Q3579" s="12"/>
      <c r="R3579" s="12"/>
      <c r="S3579" s="12"/>
      <c r="T3579" s="12"/>
      <c r="U3579" s="12"/>
      <c r="V3579" s="12"/>
      <c r="W3579" s="12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2"/>
      <c r="AS3579" s="12"/>
      <c r="AT3579" s="12"/>
      <c r="AU3579" s="12"/>
      <c r="AV3579" s="12"/>
      <c r="AW3579" s="12"/>
      <c r="AX3579" s="12"/>
      <c r="AY3579" s="12"/>
      <c r="AZ3579" s="12"/>
      <c r="BA3579" s="12"/>
      <c r="BB3579" s="12"/>
      <c r="BC3579" s="12"/>
      <c r="BD3579" s="12"/>
      <c r="BE3579" s="12"/>
      <c r="BF3579" s="12"/>
      <c r="BG3579" s="12"/>
      <c r="BH3579" s="12"/>
      <c r="BI3579" s="12"/>
      <c r="BJ3579" s="13"/>
      <c r="BK3579" s="13"/>
      <c r="BL3579" s="13"/>
      <c r="BM3579" s="13"/>
      <c r="BN3579" s="13"/>
    </row>
    <row r="3580" spans="5:66" x14ac:dyDescent="0.25">
      <c r="E3580" s="10"/>
      <c r="F3580" s="10"/>
      <c r="G3580" s="10"/>
      <c r="H3580" s="10"/>
      <c r="I3580" s="10"/>
      <c r="J3580" s="10"/>
      <c r="K3580" s="11"/>
      <c r="L3580" s="11"/>
      <c r="M3580" s="12"/>
      <c r="N3580" s="12"/>
      <c r="O3580" s="12"/>
      <c r="P3580" s="12"/>
      <c r="Q3580" s="12"/>
      <c r="R3580" s="12"/>
      <c r="S3580" s="12"/>
      <c r="T3580" s="12"/>
      <c r="U3580" s="12"/>
      <c r="V3580" s="12"/>
      <c r="W3580" s="12"/>
      <c r="X3580" s="12"/>
      <c r="Y3580" s="12"/>
      <c r="Z3580" s="12"/>
      <c r="AA3580" s="12"/>
      <c r="AB3580" s="12"/>
      <c r="AC3580" s="12"/>
      <c r="AD3580" s="12"/>
      <c r="AE3580" s="12"/>
      <c r="AF3580" s="12"/>
      <c r="AG3580" s="12"/>
      <c r="AH3580" s="12"/>
      <c r="AI3580" s="12"/>
      <c r="AJ3580" s="12"/>
      <c r="AK3580" s="12"/>
      <c r="AL3580" s="12"/>
      <c r="AM3580" s="12"/>
      <c r="AN3580" s="12"/>
      <c r="AO3580" s="12"/>
      <c r="AP3580" s="12"/>
      <c r="AQ3580" s="12"/>
      <c r="AR3580" s="12"/>
      <c r="AS3580" s="12"/>
      <c r="AT3580" s="12"/>
      <c r="AU3580" s="12"/>
      <c r="AV3580" s="12"/>
      <c r="AW3580" s="12"/>
      <c r="AX3580" s="12"/>
      <c r="AY3580" s="12"/>
      <c r="AZ3580" s="12"/>
      <c r="BA3580" s="12"/>
      <c r="BB3580" s="12"/>
      <c r="BC3580" s="12"/>
      <c r="BD3580" s="12"/>
      <c r="BE3580" s="12"/>
      <c r="BF3580" s="12"/>
      <c r="BG3580" s="12"/>
      <c r="BH3580" s="12"/>
      <c r="BI3580" s="12"/>
      <c r="BJ3580" s="13"/>
      <c r="BK3580" s="13"/>
      <c r="BL3580" s="13"/>
      <c r="BM3580" s="13"/>
      <c r="BN3580" s="13"/>
    </row>
    <row r="3581" spans="5:66" x14ac:dyDescent="0.25">
      <c r="E3581" s="10"/>
      <c r="F3581" s="10"/>
      <c r="G3581" s="10"/>
      <c r="H3581" s="10"/>
      <c r="I3581" s="10"/>
      <c r="J3581" s="10"/>
      <c r="K3581" s="11"/>
      <c r="L3581" s="11"/>
      <c r="M3581" s="12"/>
      <c r="N3581" s="12"/>
      <c r="O3581" s="12"/>
      <c r="P3581" s="12"/>
      <c r="Q3581" s="12"/>
      <c r="R3581" s="12"/>
      <c r="S3581" s="12"/>
      <c r="T3581" s="12"/>
      <c r="U3581" s="12"/>
      <c r="V3581" s="12"/>
      <c r="W3581" s="12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2"/>
      <c r="AS3581" s="12"/>
      <c r="AT3581" s="12"/>
      <c r="AU3581" s="12"/>
      <c r="AV3581" s="12"/>
      <c r="AW3581" s="12"/>
      <c r="AX3581" s="12"/>
      <c r="AY3581" s="12"/>
      <c r="AZ3581" s="12"/>
      <c r="BA3581" s="12"/>
      <c r="BB3581" s="12"/>
      <c r="BC3581" s="12"/>
      <c r="BD3581" s="12"/>
      <c r="BE3581" s="12"/>
      <c r="BF3581" s="12"/>
      <c r="BG3581" s="12"/>
      <c r="BH3581" s="12"/>
      <c r="BI3581" s="12"/>
      <c r="BJ3581" s="13"/>
      <c r="BK3581" s="13"/>
      <c r="BL3581" s="13"/>
      <c r="BM3581" s="13"/>
      <c r="BN3581" s="13"/>
    </row>
    <row r="3582" spans="5:66" x14ac:dyDescent="0.25">
      <c r="E3582" s="10"/>
      <c r="F3582" s="10"/>
      <c r="G3582" s="10"/>
      <c r="H3582" s="10"/>
      <c r="I3582" s="10"/>
      <c r="J3582" s="10"/>
      <c r="K3582" s="11"/>
      <c r="L3582" s="11"/>
      <c r="M3582" s="12"/>
      <c r="N3582" s="12"/>
      <c r="O3582" s="12"/>
      <c r="P3582" s="12"/>
      <c r="Q3582" s="12"/>
      <c r="R3582" s="12"/>
      <c r="S3582" s="12"/>
      <c r="T3582" s="12"/>
      <c r="U3582" s="12"/>
      <c r="V3582" s="12"/>
      <c r="W3582" s="12"/>
      <c r="X3582" s="12"/>
      <c r="Y3582" s="12"/>
      <c r="Z3582" s="12"/>
      <c r="AA3582" s="12"/>
      <c r="AB3582" s="12"/>
      <c r="AC3582" s="12"/>
      <c r="AD3582" s="12"/>
      <c r="AE3582" s="12"/>
      <c r="AF3582" s="12"/>
      <c r="AG3582" s="12"/>
      <c r="AH3582" s="12"/>
      <c r="AI3582" s="12"/>
      <c r="AJ3582" s="12"/>
      <c r="AK3582" s="12"/>
      <c r="AL3582" s="12"/>
      <c r="AM3582" s="12"/>
      <c r="AN3582" s="12"/>
      <c r="AO3582" s="12"/>
      <c r="AP3582" s="12"/>
      <c r="AQ3582" s="12"/>
      <c r="AR3582" s="12"/>
      <c r="AS3582" s="12"/>
      <c r="AT3582" s="12"/>
      <c r="AU3582" s="12"/>
      <c r="AV3582" s="12"/>
      <c r="AW3582" s="12"/>
      <c r="AX3582" s="12"/>
      <c r="AY3582" s="12"/>
      <c r="AZ3582" s="12"/>
      <c r="BA3582" s="12"/>
      <c r="BB3582" s="12"/>
      <c r="BC3582" s="12"/>
      <c r="BD3582" s="12"/>
      <c r="BE3582" s="12"/>
      <c r="BF3582" s="12"/>
      <c r="BG3582" s="12"/>
      <c r="BH3582" s="12"/>
      <c r="BI3582" s="12"/>
      <c r="BJ3582" s="13"/>
      <c r="BK3582" s="13"/>
      <c r="BL3582" s="13"/>
      <c r="BM3582" s="13"/>
      <c r="BN3582" s="13"/>
    </row>
    <row r="3583" spans="5:66" x14ac:dyDescent="0.25">
      <c r="E3583" s="10"/>
      <c r="F3583" s="10"/>
      <c r="G3583" s="10"/>
      <c r="H3583" s="10"/>
      <c r="I3583" s="10"/>
      <c r="J3583" s="10"/>
      <c r="K3583" s="11"/>
      <c r="L3583" s="11"/>
      <c r="M3583" s="12"/>
      <c r="N3583" s="12"/>
      <c r="O3583" s="12"/>
      <c r="P3583" s="12"/>
      <c r="Q3583" s="12"/>
      <c r="R3583" s="12"/>
      <c r="S3583" s="12"/>
      <c r="T3583" s="12"/>
      <c r="U3583" s="12"/>
      <c r="V3583" s="12"/>
      <c r="W3583" s="12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2"/>
      <c r="AS3583" s="12"/>
      <c r="AT3583" s="12"/>
      <c r="AU3583" s="12"/>
      <c r="AV3583" s="12"/>
      <c r="AW3583" s="12"/>
      <c r="AX3583" s="12"/>
      <c r="AY3583" s="12"/>
      <c r="AZ3583" s="12"/>
      <c r="BA3583" s="12"/>
      <c r="BB3583" s="12"/>
      <c r="BC3583" s="12"/>
      <c r="BD3583" s="12"/>
      <c r="BE3583" s="12"/>
      <c r="BF3583" s="12"/>
      <c r="BG3583" s="12"/>
      <c r="BH3583" s="12"/>
      <c r="BI3583" s="12"/>
      <c r="BJ3583" s="13"/>
      <c r="BK3583" s="13"/>
      <c r="BL3583" s="13"/>
      <c r="BM3583" s="13"/>
      <c r="BN3583" s="13"/>
    </row>
    <row r="3584" spans="5:66" x14ac:dyDescent="0.25">
      <c r="E3584" s="10"/>
      <c r="F3584" s="10"/>
      <c r="G3584" s="10"/>
      <c r="H3584" s="10"/>
      <c r="I3584" s="10"/>
      <c r="J3584" s="10"/>
      <c r="K3584" s="11"/>
      <c r="L3584" s="11"/>
      <c r="M3584" s="12"/>
      <c r="N3584" s="12"/>
      <c r="O3584" s="12"/>
      <c r="P3584" s="12"/>
      <c r="Q3584" s="12"/>
      <c r="R3584" s="12"/>
      <c r="S3584" s="12"/>
      <c r="T3584" s="12"/>
      <c r="U3584" s="12"/>
      <c r="V3584" s="12"/>
      <c r="W3584" s="12"/>
      <c r="X3584" s="12"/>
      <c r="Y3584" s="12"/>
      <c r="Z3584" s="12"/>
      <c r="AA3584" s="12"/>
      <c r="AB3584" s="12"/>
      <c r="AC3584" s="12"/>
      <c r="AD3584" s="12"/>
      <c r="AE3584" s="12"/>
      <c r="AF3584" s="12"/>
      <c r="AG3584" s="12"/>
      <c r="AH3584" s="12"/>
      <c r="AI3584" s="12"/>
      <c r="AJ3584" s="12"/>
      <c r="AK3584" s="12"/>
      <c r="AL3584" s="12"/>
      <c r="AM3584" s="12"/>
      <c r="AN3584" s="12"/>
      <c r="AO3584" s="12"/>
      <c r="AP3584" s="12"/>
      <c r="AQ3584" s="12"/>
      <c r="AR3584" s="12"/>
      <c r="AS3584" s="12"/>
      <c r="AT3584" s="12"/>
      <c r="AU3584" s="12"/>
      <c r="AV3584" s="12"/>
      <c r="AW3584" s="12"/>
      <c r="AX3584" s="12"/>
      <c r="AY3584" s="12"/>
      <c r="AZ3584" s="12"/>
      <c r="BA3584" s="12"/>
      <c r="BB3584" s="12"/>
      <c r="BC3584" s="12"/>
      <c r="BD3584" s="12"/>
      <c r="BE3584" s="12"/>
      <c r="BF3584" s="12"/>
      <c r="BG3584" s="12"/>
      <c r="BH3584" s="12"/>
      <c r="BI3584" s="12"/>
      <c r="BJ3584" s="13"/>
      <c r="BK3584" s="13"/>
      <c r="BL3584" s="13"/>
      <c r="BM3584" s="13"/>
      <c r="BN3584" s="13"/>
    </row>
    <row r="3585" spans="4:66" x14ac:dyDescent="0.25">
      <c r="E3585" s="10"/>
      <c r="F3585" s="10"/>
      <c r="G3585" s="10"/>
      <c r="H3585" s="10"/>
      <c r="I3585" s="10"/>
      <c r="J3585" s="10"/>
      <c r="K3585" s="11"/>
      <c r="L3585" s="11"/>
      <c r="M3585" s="12"/>
      <c r="N3585" s="12"/>
      <c r="O3585" s="12"/>
      <c r="P3585" s="12"/>
      <c r="Q3585" s="12"/>
      <c r="R3585" s="12"/>
      <c r="S3585" s="12"/>
      <c r="T3585" s="12"/>
      <c r="U3585" s="12"/>
      <c r="V3585" s="12"/>
      <c r="W3585" s="12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2"/>
      <c r="AS3585" s="12"/>
      <c r="AT3585" s="12"/>
      <c r="AU3585" s="12"/>
      <c r="AV3585" s="12"/>
      <c r="AW3585" s="12"/>
      <c r="AX3585" s="12"/>
      <c r="AY3585" s="12"/>
      <c r="AZ3585" s="12"/>
      <c r="BA3585" s="12"/>
      <c r="BB3585" s="12"/>
      <c r="BC3585" s="12"/>
      <c r="BD3585" s="12"/>
      <c r="BE3585" s="12"/>
      <c r="BF3585" s="12"/>
      <c r="BG3585" s="12"/>
      <c r="BH3585" s="12"/>
      <c r="BI3585" s="12"/>
      <c r="BJ3585" s="13"/>
      <c r="BK3585" s="13"/>
      <c r="BL3585" s="13"/>
      <c r="BM3585" s="13"/>
      <c r="BN3585" s="13"/>
    </row>
    <row r="3586" spans="4:66" x14ac:dyDescent="0.25">
      <c r="E3586" s="10"/>
      <c r="F3586" s="10"/>
      <c r="G3586" s="10"/>
      <c r="H3586" s="10"/>
      <c r="I3586" s="10"/>
      <c r="J3586" s="10"/>
      <c r="K3586" s="11"/>
      <c r="L3586" s="11"/>
      <c r="M3586" s="12"/>
      <c r="N3586" s="12"/>
      <c r="O3586" s="12"/>
      <c r="P3586" s="12"/>
      <c r="Q3586" s="12"/>
      <c r="R3586" s="12"/>
      <c r="S3586" s="12"/>
      <c r="T3586" s="12"/>
      <c r="U3586" s="12"/>
      <c r="V3586" s="12"/>
      <c r="W3586" s="12"/>
      <c r="X3586" s="12"/>
      <c r="Y3586" s="12"/>
      <c r="Z3586" s="12"/>
      <c r="AA3586" s="12"/>
      <c r="AB3586" s="12"/>
      <c r="AC3586" s="12"/>
      <c r="AD3586" s="12"/>
      <c r="AE3586" s="12"/>
      <c r="AF3586" s="12"/>
      <c r="AG3586" s="12"/>
      <c r="AH3586" s="12"/>
      <c r="AI3586" s="12"/>
      <c r="AJ3586" s="12"/>
      <c r="AK3586" s="12"/>
      <c r="AL3586" s="12"/>
      <c r="AM3586" s="12"/>
      <c r="AN3586" s="12"/>
      <c r="AO3586" s="12"/>
      <c r="AP3586" s="12"/>
      <c r="AQ3586" s="12"/>
      <c r="AR3586" s="12"/>
      <c r="AS3586" s="12"/>
      <c r="AT3586" s="12"/>
      <c r="AU3586" s="12"/>
      <c r="AV3586" s="12"/>
      <c r="AW3586" s="12"/>
      <c r="AX3586" s="12"/>
      <c r="AY3586" s="12"/>
      <c r="AZ3586" s="12"/>
      <c r="BA3586" s="12"/>
      <c r="BB3586" s="12"/>
      <c r="BC3586" s="12"/>
      <c r="BD3586" s="12"/>
      <c r="BE3586" s="12"/>
      <c r="BF3586" s="12"/>
      <c r="BG3586" s="12"/>
      <c r="BH3586" s="12"/>
      <c r="BI3586" s="12"/>
      <c r="BJ3586" s="13"/>
      <c r="BK3586" s="13"/>
      <c r="BL3586" s="13"/>
      <c r="BM3586" s="13"/>
      <c r="BN3586" s="13"/>
    </row>
    <row r="3587" spans="4:66" x14ac:dyDescent="0.25">
      <c r="E3587" s="10"/>
      <c r="F3587" s="10"/>
      <c r="G3587" s="10"/>
      <c r="H3587" s="10"/>
      <c r="I3587" s="10"/>
      <c r="J3587" s="10"/>
      <c r="K3587" s="11"/>
      <c r="L3587" s="11"/>
      <c r="M3587" s="12"/>
      <c r="N3587" s="12"/>
      <c r="O3587" s="12"/>
      <c r="P3587" s="12"/>
      <c r="Q3587" s="12"/>
      <c r="R3587" s="12"/>
      <c r="S3587" s="12"/>
      <c r="T3587" s="12"/>
      <c r="U3587" s="12"/>
      <c r="V3587" s="12"/>
      <c r="W3587" s="12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2"/>
      <c r="AS3587" s="12"/>
      <c r="AT3587" s="12"/>
      <c r="AU3587" s="12"/>
      <c r="AV3587" s="12"/>
      <c r="AW3587" s="12"/>
      <c r="AX3587" s="12"/>
      <c r="AY3587" s="12"/>
      <c r="AZ3587" s="12"/>
      <c r="BA3587" s="12"/>
      <c r="BB3587" s="12"/>
      <c r="BC3587" s="12"/>
      <c r="BD3587" s="12"/>
      <c r="BE3587" s="12"/>
      <c r="BF3587" s="12"/>
      <c r="BG3587" s="12"/>
      <c r="BH3587" s="12"/>
      <c r="BI3587" s="12"/>
      <c r="BJ3587" s="13"/>
      <c r="BK3587" s="13"/>
      <c r="BL3587" s="13"/>
      <c r="BM3587" s="13"/>
      <c r="BN3587" s="13"/>
    </row>
    <row r="3588" spans="4:66" x14ac:dyDescent="0.25">
      <c r="E3588" s="10"/>
      <c r="F3588" s="10"/>
      <c r="G3588" s="10"/>
      <c r="H3588" s="10"/>
      <c r="I3588" s="10"/>
      <c r="J3588" s="10"/>
      <c r="K3588" s="11"/>
      <c r="L3588" s="11"/>
      <c r="M3588" s="12"/>
      <c r="N3588" s="12"/>
      <c r="O3588" s="12"/>
      <c r="P3588" s="12"/>
      <c r="Q3588" s="12"/>
      <c r="R3588" s="12"/>
      <c r="S3588" s="12"/>
      <c r="T3588" s="12"/>
      <c r="U3588" s="12"/>
      <c r="V3588" s="12"/>
      <c r="W3588" s="12"/>
      <c r="X3588" s="12"/>
      <c r="Y3588" s="12"/>
      <c r="Z3588" s="12"/>
      <c r="AA3588" s="12"/>
      <c r="AB3588" s="12"/>
      <c r="AC3588" s="12"/>
      <c r="AD3588" s="12"/>
      <c r="AE3588" s="12"/>
      <c r="AF3588" s="12"/>
      <c r="AG3588" s="12"/>
      <c r="AH3588" s="12"/>
      <c r="AI3588" s="12"/>
      <c r="AJ3588" s="12"/>
      <c r="AK3588" s="12"/>
      <c r="AL3588" s="12"/>
      <c r="AM3588" s="12"/>
      <c r="AN3588" s="12"/>
      <c r="AO3588" s="12"/>
      <c r="AP3588" s="12"/>
      <c r="AQ3588" s="12"/>
      <c r="AR3588" s="12"/>
      <c r="AS3588" s="12"/>
      <c r="AT3588" s="12"/>
      <c r="AU3588" s="12"/>
      <c r="AV3588" s="12"/>
      <c r="AW3588" s="12"/>
      <c r="AX3588" s="12"/>
      <c r="AY3588" s="12"/>
      <c r="AZ3588" s="12"/>
      <c r="BA3588" s="12"/>
      <c r="BB3588" s="12"/>
      <c r="BC3588" s="12"/>
      <c r="BD3588" s="12"/>
      <c r="BE3588" s="12"/>
      <c r="BF3588" s="12"/>
      <c r="BG3588" s="12"/>
      <c r="BH3588" s="12"/>
      <c r="BI3588" s="12"/>
      <c r="BJ3588" s="13"/>
      <c r="BK3588" s="13"/>
      <c r="BL3588" s="13"/>
      <c r="BM3588" s="13"/>
      <c r="BN3588" s="13"/>
    </row>
    <row r="3589" spans="4:66" x14ac:dyDescent="0.25">
      <c r="E3589" s="10"/>
      <c r="F3589" s="10"/>
      <c r="G3589" s="10"/>
      <c r="H3589" s="10"/>
      <c r="I3589" s="10"/>
      <c r="J3589" s="10"/>
      <c r="K3589" s="11"/>
      <c r="L3589" s="11"/>
      <c r="M3589" s="12"/>
      <c r="N3589" s="12"/>
      <c r="O3589" s="12"/>
      <c r="P3589" s="12"/>
      <c r="Q3589" s="12"/>
      <c r="R3589" s="12"/>
      <c r="S3589" s="12"/>
      <c r="T3589" s="12"/>
      <c r="U3589" s="12"/>
      <c r="V3589" s="12"/>
      <c r="W3589" s="12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2"/>
      <c r="AS3589" s="12"/>
      <c r="AT3589" s="12"/>
      <c r="AU3589" s="12"/>
      <c r="AV3589" s="12"/>
      <c r="AW3589" s="12"/>
      <c r="AX3589" s="12"/>
      <c r="AY3589" s="12"/>
      <c r="AZ3589" s="12"/>
      <c r="BA3589" s="12"/>
      <c r="BB3589" s="12"/>
      <c r="BC3589" s="12"/>
      <c r="BD3589" s="12"/>
      <c r="BE3589" s="12"/>
      <c r="BF3589" s="12"/>
      <c r="BG3589" s="12"/>
      <c r="BH3589" s="12"/>
      <c r="BI3589" s="12"/>
      <c r="BJ3589" s="13"/>
      <c r="BK3589" s="13"/>
      <c r="BL3589" s="13"/>
      <c r="BM3589" s="13"/>
      <c r="BN3589" s="13"/>
    </row>
    <row r="3590" spans="4:66" x14ac:dyDescent="0.25">
      <c r="E3590" s="10"/>
      <c r="F3590" s="10"/>
      <c r="G3590" s="10"/>
      <c r="H3590" s="10"/>
      <c r="I3590" s="10"/>
      <c r="J3590" s="10"/>
      <c r="K3590" s="11"/>
      <c r="L3590" s="11"/>
      <c r="M3590" s="12"/>
      <c r="N3590" s="12"/>
      <c r="O3590" s="12"/>
      <c r="P3590" s="12"/>
      <c r="Q3590" s="12"/>
      <c r="R3590" s="12"/>
      <c r="S3590" s="12"/>
      <c r="T3590" s="12"/>
      <c r="U3590" s="12"/>
      <c r="V3590" s="12"/>
      <c r="W3590" s="12"/>
      <c r="X3590" s="12"/>
      <c r="Y3590" s="12"/>
      <c r="Z3590" s="12"/>
      <c r="AA3590" s="12"/>
      <c r="AB3590" s="12"/>
      <c r="AC3590" s="12"/>
      <c r="AD3590" s="12"/>
      <c r="AE3590" s="12"/>
      <c r="AF3590" s="12"/>
      <c r="AG3590" s="12"/>
      <c r="AH3590" s="12"/>
      <c r="AI3590" s="12"/>
      <c r="AJ3590" s="12"/>
      <c r="AK3590" s="12"/>
      <c r="AL3590" s="12"/>
      <c r="AM3590" s="12"/>
      <c r="AN3590" s="12"/>
      <c r="AO3590" s="12"/>
      <c r="AP3590" s="12"/>
      <c r="AQ3590" s="12"/>
      <c r="AR3590" s="12"/>
      <c r="AS3590" s="12"/>
      <c r="AT3590" s="12"/>
      <c r="AU3590" s="12"/>
      <c r="AV3590" s="12"/>
      <c r="AW3590" s="12"/>
      <c r="AX3590" s="12"/>
      <c r="AY3590" s="12"/>
      <c r="AZ3590" s="12"/>
      <c r="BA3590" s="12"/>
      <c r="BB3590" s="12"/>
      <c r="BC3590" s="12"/>
      <c r="BD3590" s="12"/>
      <c r="BE3590" s="12"/>
      <c r="BF3590" s="12"/>
      <c r="BG3590" s="12"/>
      <c r="BH3590" s="12"/>
      <c r="BI3590" s="12"/>
      <c r="BJ3590" s="13"/>
      <c r="BK3590" s="13"/>
      <c r="BL3590" s="13"/>
      <c r="BM3590" s="13"/>
      <c r="BN3590" s="13"/>
    </row>
    <row r="3591" spans="4:66" x14ac:dyDescent="0.25">
      <c r="E3591" s="10"/>
      <c r="F3591" s="10"/>
      <c r="G3591" s="10"/>
      <c r="H3591" s="10"/>
      <c r="I3591" s="10"/>
      <c r="J3591" s="10"/>
      <c r="K3591" s="11"/>
      <c r="L3591" s="11"/>
      <c r="M3591" s="12"/>
      <c r="N3591" s="12"/>
      <c r="O3591" s="12"/>
      <c r="P3591" s="12"/>
      <c r="Q3591" s="12"/>
      <c r="R3591" s="12"/>
      <c r="S3591" s="12"/>
      <c r="T3591" s="12"/>
      <c r="U3591" s="12"/>
      <c r="V3591" s="12"/>
      <c r="W3591" s="12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2"/>
      <c r="AS3591" s="12"/>
      <c r="AT3591" s="12"/>
      <c r="AU3591" s="12"/>
      <c r="AV3591" s="12"/>
      <c r="AW3591" s="12"/>
      <c r="AX3591" s="12"/>
      <c r="AY3591" s="12"/>
      <c r="AZ3591" s="12"/>
      <c r="BA3591" s="12"/>
      <c r="BB3591" s="12"/>
      <c r="BC3591" s="12"/>
      <c r="BD3591" s="12"/>
      <c r="BE3591" s="12"/>
      <c r="BF3591" s="12"/>
      <c r="BG3591" s="12"/>
      <c r="BH3591" s="12"/>
      <c r="BI3591" s="12"/>
      <c r="BJ3591" s="13"/>
      <c r="BK3591" s="13"/>
      <c r="BL3591" s="13"/>
      <c r="BM3591" s="13"/>
      <c r="BN3591" s="13"/>
    </row>
    <row r="3592" spans="4:66" x14ac:dyDescent="0.25">
      <c r="E3592" s="10"/>
      <c r="F3592" s="10"/>
      <c r="G3592" s="10"/>
      <c r="H3592" s="10"/>
      <c r="I3592" s="10"/>
      <c r="J3592" s="10"/>
      <c r="K3592" s="11"/>
      <c r="L3592" s="11"/>
      <c r="M3592" s="12"/>
      <c r="N3592" s="12"/>
      <c r="O3592" s="12"/>
      <c r="P3592" s="12"/>
      <c r="Q3592" s="12"/>
      <c r="R3592" s="12"/>
      <c r="S3592" s="12"/>
      <c r="T3592" s="12"/>
      <c r="U3592" s="12"/>
      <c r="V3592" s="12"/>
      <c r="W3592" s="12"/>
      <c r="X3592" s="12"/>
      <c r="Y3592" s="12"/>
      <c r="Z3592" s="12"/>
      <c r="AA3592" s="12"/>
      <c r="AB3592" s="12"/>
      <c r="AC3592" s="12"/>
      <c r="AD3592" s="12"/>
      <c r="AE3592" s="12"/>
      <c r="AF3592" s="12"/>
      <c r="AG3592" s="12"/>
      <c r="AH3592" s="12"/>
      <c r="AI3592" s="12"/>
      <c r="AJ3592" s="12"/>
      <c r="AK3592" s="12"/>
      <c r="AL3592" s="12"/>
      <c r="AM3592" s="12"/>
      <c r="AN3592" s="12"/>
      <c r="AO3592" s="12"/>
      <c r="AP3592" s="12"/>
      <c r="AQ3592" s="12"/>
      <c r="AR3592" s="12"/>
      <c r="AS3592" s="12"/>
      <c r="AT3592" s="12"/>
      <c r="AU3592" s="12"/>
      <c r="AV3592" s="12"/>
      <c r="AW3592" s="12"/>
      <c r="AX3592" s="12"/>
      <c r="AY3592" s="12"/>
      <c r="AZ3592" s="12"/>
      <c r="BA3592" s="12"/>
      <c r="BB3592" s="12"/>
      <c r="BC3592" s="12"/>
      <c r="BD3592" s="12"/>
      <c r="BE3592" s="12"/>
      <c r="BF3592" s="12"/>
      <c r="BG3592" s="12"/>
      <c r="BH3592" s="12"/>
      <c r="BI3592" s="12"/>
      <c r="BJ3592" s="13"/>
      <c r="BK3592" s="13"/>
      <c r="BL3592" s="13"/>
      <c r="BM3592" s="13"/>
      <c r="BN3592" s="13"/>
    </row>
    <row r="3593" spans="4:66" s="14" customFormat="1" x14ac:dyDescent="0.25">
      <c r="D3593" s="15"/>
      <c r="K3593" s="16"/>
      <c r="L3593" s="16"/>
      <c r="M3593" s="17"/>
      <c r="N3593" s="17"/>
      <c r="O3593" s="17"/>
      <c r="P3593" s="17"/>
      <c r="Q3593" s="17"/>
      <c r="R3593" s="17"/>
      <c r="S3593" s="17"/>
      <c r="T3593" s="17"/>
      <c r="U3593" s="17"/>
      <c r="V3593" s="17"/>
      <c r="W3593" s="17"/>
      <c r="X3593" s="17"/>
      <c r="Y3593" s="17"/>
      <c r="Z3593" s="17"/>
      <c r="AA3593" s="17"/>
      <c r="AB3593" s="17"/>
      <c r="AC3593" s="17"/>
      <c r="AD3593" s="17"/>
      <c r="AE3593" s="17"/>
      <c r="AF3593" s="17"/>
      <c r="AG3593" s="17"/>
      <c r="AH3593" s="17"/>
      <c r="AI3593" s="17"/>
      <c r="AJ3593" s="17"/>
      <c r="AK3593" s="17"/>
      <c r="AL3593" s="17"/>
      <c r="AM3593" s="17"/>
      <c r="AN3593" s="17"/>
      <c r="AO3593" s="17"/>
      <c r="AP3593" s="17"/>
      <c r="AQ3593" s="17"/>
      <c r="AR3593" s="17"/>
      <c r="AS3593" s="17"/>
      <c r="AT3593" s="17"/>
      <c r="AU3593" s="17"/>
      <c r="AV3593" s="17"/>
      <c r="AW3593" s="17"/>
      <c r="AX3593" s="17"/>
      <c r="AY3593" s="17"/>
      <c r="AZ3593" s="17"/>
      <c r="BA3593" s="17"/>
      <c r="BB3593" s="17"/>
      <c r="BC3593" s="17"/>
      <c r="BD3593" s="17"/>
      <c r="BE3593" s="17"/>
      <c r="BF3593" s="17"/>
      <c r="BG3593" s="17"/>
      <c r="BH3593" s="17"/>
      <c r="BI3593" s="17"/>
      <c r="BJ3593" s="18"/>
      <c r="BK3593" s="18"/>
      <c r="BL3593" s="18"/>
      <c r="BM3593" s="18"/>
      <c r="BN3593" s="18"/>
    </row>
    <row r="3594" spans="4:66" x14ac:dyDescent="0.25">
      <c r="D3594"/>
      <c r="E3594" s="10"/>
      <c r="F3594" s="10"/>
      <c r="G3594" s="10"/>
      <c r="H3594" s="10"/>
      <c r="I3594" s="10"/>
      <c r="J3594" s="10"/>
      <c r="K3594" s="11"/>
      <c r="L3594" s="11"/>
      <c r="M3594" s="12"/>
      <c r="N3594" s="12"/>
      <c r="O3594" s="12"/>
      <c r="P3594" s="12"/>
      <c r="Q3594" s="12"/>
      <c r="R3594" s="12"/>
      <c r="S3594" s="12"/>
      <c r="T3594" s="12"/>
      <c r="U3594" s="12"/>
      <c r="V3594" s="12"/>
      <c r="W3594" s="12"/>
      <c r="X3594" s="12"/>
      <c r="Y3594" s="12"/>
      <c r="Z3594" s="12"/>
      <c r="AA3594" s="12"/>
      <c r="AB3594" s="12"/>
      <c r="AC3594" s="12"/>
      <c r="AD3594" s="12"/>
      <c r="AE3594" s="12"/>
      <c r="AF3594" s="12"/>
      <c r="AG3594" s="12"/>
      <c r="AH3594" s="12"/>
      <c r="AI3594" s="12"/>
      <c r="AJ3594" s="12"/>
      <c r="AK3594" s="12"/>
      <c r="AL3594" s="12"/>
      <c r="AM3594" s="12"/>
      <c r="AN3594" s="12"/>
      <c r="AO3594" s="12"/>
      <c r="AP3594" s="12"/>
      <c r="AQ3594" s="12"/>
      <c r="AR3594" s="12"/>
      <c r="AS3594" s="12"/>
      <c r="AT3594" s="12"/>
      <c r="AU3594" s="12"/>
      <c r="AV3594" s="12"/>
      <c r="AW3594" s="12"/>
      <c r="AX3594" s="12"/>
      <c r="AY3594" s="12"/>
      <c r="AZ3594" s="12"/>
      <c r="BA3594" s="12"/>
      <c r="BB3594" s="12"/>
      <c r="BC3594" s="12"/>
      <c r="BD3594" s="12"/>
      <c r="BE3594" s="12"/>
      <c r="BF3594" s="12"/>
      <c r="BG3594" s="12"/>
      <c r="BH3594" s="12"/>
      <c r="BI3594" s="12"/>
      <c r="BJ3594" s="13"/>
      <c r="BK3594" s="13"/>
      <c r="BL3594" s="13"/>
      <c r="BM3594" s="13"/>
      <c r="BN3594" s="13"/>
    </row>
    <row r="3595" spans="4:66" x14ac:dyDescent="0.25">
      <c r="D3595"/>
      <c r="E3595" s="10"/>
      <c r="F3595" s="10"/>
      <c r="G3595" s="10"/>
      <c r="H3595" s="10"/>
      <c r="I3595" s="10"/>
      <c r="J3595" s="10"/>
      <c r="K3595" s="11"/>
      <c r="L3595" s="11"/>
      <c r="M3595" s="12"/>
      <c r="N3595" s="12"/>
      <c r="O3595" s="12"/>
      <c r="P3595" s="12"/>
      <c r="Q3595" s="12"/>
      <c r="R3595" s="12"/>
      <c r="S3595" s="12"/>
      <c r="T3595" s="12"/>
      <c r="U3595" s="12"/>
      <c r="V3595" s="12"/>
      <c r="W3595" s="12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2"/>
      <c r="AS3595" s="12"/>
      <c r="AT3595" s="12"/>
      <c r="AU3595" s="12"/>
      <c r="AV3595" s="12"/>
      <c r="AW3595" s="12"/>
      <c r="AX3595" s="12"/>
      <c r="AY3595" s="12"/>
      <c r="AZ3595" s="12"/>
      <c r="BA3595" s="12"/>
      <c r="BB3595" s="12"/>
      <c r="BC3595" s="12"/>
      <c r="BD3595" s="12"/>
      <c r="BE3595" s="12"/>
      <c r="BF3595" s="12"/>
      <c r="BG3595" s="12"/>
      <c r="BH3595" s="12"/>
      <c r="BI3595" s="12"/>
      <c r="BJ3595" s="13"/>
      <c r="BK3595" s="13"/>
      <c r="BL3595" s="13"/>
      <c r="BM3595" s="13"/>
      <c r="BN3595" s="13"/>
    </row>
    <row r="3596" spans="4:66" x14ac:dyDescent="0.25">
      <c r="D3596"/>
      <c r="E3596" s="10"/>
      <c r="F3596" s="10"/>
      <c r="G3596" s="10"/>
      <c r="H3596" s="10"/>
      <c r="I3596" s="10"/>
      <c r="J3596" s="10"/>
      <c r="K3596" s="11"/>
      <c r="L3596" s="11"/>
      <c r="M3596" s="12"/>
      <c r="N3596" s="12"/>
      <c r="O3596" s="12"/>
      <c r="P3596" s="12"/>
      <c r="Q3596" s="12"/>
      <c r="R3596" s="12"/>
      <c r="S3596" s="12"/>
      <c r="T3596" s="12"/>
      <c r="U3596" s="12"/>
      <c r="V3596" s="12"/>
      <c r="W3596" s="12"/>
      <c r="X3596" s="12"/>
      <c r="Y3596" s="12"/>
      <c r="Z3596" s="12"/>
      <c r="AA3596" s="12"/>
      <c r="AB3596" s="12"/>
      <c r="AC3596" s="12"/>
      <c r="AD3596" s="12"/>
      <c r="AE3596" s="12"/>
      <c r="AF3596" s="12"/>
      <c r="AG3596" s="12"/>
      <c r="AH3596" s="12"/>
      <c r="AI3596" s="12"/>
      <c r="AJ3596" s="12"/>
      <c r="AK3596" s="12"/>
      <c r="AL3596" s="12"/>
      <c r="AM3596" s="12"/>
      <c r="AN3596" s="12"/>
      <c r="AO3596" s="12"/>
      <c r="AP3596" s="12"/>
      <c r="AQ3596" s="12"/>
      <c r="AR3596" s="12"/>
      <c r="AS3596" s="12"/>
      <c r="AT3596" s="12"/>
      <c r="AU3596" s="12"/>
      <c r="AV3596" s="12"/>
      <c r="AW3596" s="12"/>
      <c r="AX3596" s="12"/>
      <c r="AY3596" s="12"/>
      <c r="AZ3596" s="12"/>
      <c r="BA3596" s="12"/>
      <c r="BB3596" s="12"/>
      <c r="BC3596" s="12"/>
      <c r="BD3596" s="12"/>
      <c r="BE3596" s="12"/>
      <c r="BF3596" s="12"/>
      <c r="BG3596" s="12"/>
      <c r="BH3596" s="12"/>
      <c r="BI3596" s="12"/>
      <c r="BJ3596" s="13"/>
      <c r="BK3596" s="13"/>
      <c r="BL3596" s="13"/>
      <c r="BM3596" s="13"/>
      <c r="BN3596" s="13"/>
    </row>
    <row r="3597" spans="4:66" x14ac:dyDescent="0.25">
      <c r="D3597"/>
      <c r="E3597" s="10"/>
      <c r="F3597" s="10"/>
      <c r="G3597" s="10"/>
      <c r="H3597" s="10"/>
      <c r="I3597" s="10"/>
      <c r="J3597" s="10"/>
      <c r="K3597" s="11"/>
      <c r="L3597" s="11"/>
      <c r="M3597" s="12"/>
      <c r="N3597" s="12"/>
      <c r="O3597" s="12"/>
      <c r="P3597" s="12"/>
      <c r="Q3597" s="12"/>
      <c r="R3597" s="12"/>
      <c r="S3597" s="12"/>
      <c r="T3597" s="12"/>
      <c r="U3597" s="12"/>
      <c r="V3597" s="12"/>
      <c r="W3597" s="12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2"/>
      <c r="AS3597" s="12"/>
      <c r="AT3597" s="12"/>
      <c r="AU3597" s="12"/>
      <c r="AV3597" s="12"/>
      <c r="AW3597" s="12"/>
      <c r="AX3597" s="12"/>
      <c r="AY3597" s="12"/>
      <c r="AZ3597" s="12"/>
      <c r="BA3597" s="12"/>
      <c r="BB3597" s="12"/>
      <c r="BC3597" s="12"/>
      <c r="BD3597" s="12"/>
      <c r="BE3597" s="12"/>
      <c r="BF3597" s="12"/>
      <c r="BG3597" s="12"/>
      <c r="BH3597" s="12"/>
      <c r="BI3597" s="12"/>
      <c r="BJ3597" s="13"/>
      <c r="BK3597" s="13"/>
      <c r="BL3597" s="13"/>
      <c r="BM3597" s="13"/>
      <c r="BN3597" s="13"/>
    </row>
    <row r="3598" spans="4:66" x14ac:dyDescent="0.25">
      <c r="D3598"/>
      <c r="E3598" s="10"/>
      <c r="F3598" s="10"/>
      <c r="G3598" s="10"/>
      <c r="H3598" s="10"/>
      <c r="I3598" s="10"/>
      <c r="J3598" s="10"/>
      <c r="K3598" s="11"/>
      <c r="L3598" s="11"/>
      <c r="M3598" s="12"/>
      <c r="N3598" s="12"/>
      <c r="O3598" s="12"/>
      <c r="P3598" s="12"/>
      <c r="Q3598" s="12"/>
      <c r="R3598" s="12"/>
      <c r="S3598" s="12"/>
      <c r="T3598" s="12"/>
      <c r="U3598" s="12"/>
      <c r="V3598" s="12"/>
      <c r="W3598" s="12"/>
      <c r="X3598" s="12"/>
      <c r="Y3598" s="12"/>
      <c r="Z3598" s="12"/>
      <c r="AA3598" s="12"/>
      <c r="AB3598" s="12"/>
      <c r="AC3598" s="12"/>
      <c r="AD3598" s="12"/>
      <c r="AE3598" s="12"/>
      <c r="AF3598" s="12"/>
      <c r="AG3598" s="12"/>
      <c r="AH3598" s="12"/>
      <c r="AI3598" s="12"/>
      <c r="AJ3598" s="12"/>
      <c r="AK3598" s="12"/>
      <c r="AL3598" s="12"/>
      <c r="AM3598" s="12"/>
      <c r="AN3598" s="12"/>
      <c r="AO3598" s="12"/>
      <c r="AP3598" s="12"/>
      <c r="AQ3598" s="12"/>
      <c r="AR3598" s="12"/>
      <c r="AS3598" s="12"/>
      <c r="AT3598" s="12"/>
      <c r="AU3598" s="12"/>
      <c r="AV3598" s="12"/>
      <c r="AW3598" s="12"/>
      <c r="AX3598" s="12"/>
      <c r="AY3598" s="12"/>
      <c r="AZ3598" s="12"/>
      <c r="BA3598" s="12"/>
      <c r="BB3598" s="12"/>
      <c r="BC3598" s="12"/>
      <c r="BD3598" s="12"/>
      <c r="BE3598" s="12"/>
      <c r="BF3598" s="12"/>
      <c r="BG3598" s="12"/>
      <c r="BH3598" s="12"/>
      <c r="BI3598" s="12"/>
      <c r="BJ3598" s="13"/>
      <c r="BK3598" s="13"/>
      <c r="BL3598" s="13"/>
      <c r="BM3598" s="13"/>
      <c r="BN3598" s="13"/>
    </row>
    <row r="3599" spans="4:66" x14ac:dyDescent="0.25">
      <c r="D3599"/>
      <c r="E3599" s="10"/>
      <c r="F3599" s="10"/>
      <c r="G3599" s="10"/>
      <c r="H3599" s="10"/>
      <c r="I3599" s="10"/>
      <c r="J3599" s="10"/>
      <c r="K3599" s="11"/>
      <c r="L3599" s="11"/>
      <c r="M3599" s="12"/>
      <c r="N3599" s="12"/>
      <c r="O3599" s="12"/>
      <c r="P3599" s="12"/>
      <c r="Q3599" s="12"/>
      <c r="R3599" s="12"/>
      <c r="S3599" s="12"/>
      <c r="T3599" s="12"/>
      <c r="U3599" s="12"/>
      <c r="V3599" s="12"/>
      <c r="W3599" s="12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2"/>
      <c r="AS3599" s="12"/>
      <c r="AT3599" s="12"/>
      <c r="AU3599" s="12"/>
      <c r="AV3599" s="12"/>
      <c r="AW3599" s="12"/>
      <c r="AX3599" s="12"/>
      <c r="AY3599" s="12"/>
      <c r="AZ3599" s="12"/>
      <c r="BA3599" s="12"/>
      <c r="BB3599" s="12"/>
      <c r="BC3599" s="12"/>
      <c r="BD3599" s="12"/>
      <c r="BE3599" s="12"/>
      <c r="BF3599" s="12"/>
      <c r="BG3599" s="12"/>
      <c r="BH3599" s="12"/>
      <c r="BI3599" s="12"/>
      <c r="BJ3599" s="13"/>
      <c r="BK3599" s="13"/>
      <c r="BL3599" s="13"/>
      <c r="BM3599" s="13"/>
      <c r="BN3599" s="13"/>
    </row>
    <row r="3600" spans="4:66" x14ac:dyDescent="0.25">
      <c r="D3600"/>
      <c r="E3600" s="10"/>
      <c r="F3600" s="10"/>
      <c r="G3600" s="10"/>
      <c r="H3600" s="10"/>
      <c r="I3600" s="10"/>
      <c r="J3600" s="10"/>
      <c r="K3600" s="11"/>
      <c r="L3600" s="11"/>
      <c r="M3600" s="12"/>
      <c r="N3600" s="12"/>
      <c r="O3600" s="12"/>
      <c r="P3600" s="12"/>
      <c r="Q3600" s="12"/>
      <c r="R3600" s="12"/>
      <c r="S3600" s="12"/>
      <c r="T3600" s="12"/>
      <c r="U3600" s="12"/>
      <c r="V3600" s="12"/>
      <c r="W3600" s="12"/>
      <c r="X3600" s="12"/>
      <c r="Y3600" s="12"/>
      <c r="Z3600" s="12"/>
      <c r="AA3600" s="12"/>
      <c r="AB3600" s="12"/>
      <c r="AC3600" s="12"/>
      <c r="AD3600" s="12"/>
      <c r="AE3600" s="12"/>
      <c r="AF3600" s="12"/>
      <c r="AG3600" s="12"/>
      <c r="AH3600" s="12"/>
      <c r="AI3600" s="12"/>
      <c r="AJ3600" s="12"/>
      <c r="AK3600" s="12"/>
      <c r="AL3600" s="12"/>
      <c r="AM3600" s="12"/>
      <c r="AN3600" s="12"/>
      <c r="AO3600" s="12"/>
      <c r="AP3600" s="12"/>
      <c r="AQ3600" s="12"/>
      <c r="AR3600" s="12"/>
      <c r="AS3600" s="12"/>
      <c r="AT3600" s="12"/>
      <c r="AU3600" s="12"/>
      <c r="AV3600" s="12"/>
      <c r="AW3600" s="12"/>
      <c r="AX3600" s="12"/>
      <c r="AY3600" s="12"/>
      <c r="AZ3600" s="12"/>
      <c r="BA3600" s="12"/>
      <c r="BB3600" s="12"/>
      <c r="BC3600" s="12"/>
      <c r="BD3600" s="12"/>
      <c r="BE3600" s="12"/>
      <c r="BF3600" s="12"/>
      <c r="BG3600" s="12"/>
      <c r="BH3600" s="12"/>
      <c r="BI3600" s="12"/>
      <c r="BJ3600" s="13"/>
      <c r="BK3600" s="13"/>
      <c r="BL3600" s="13"/>
      <c r="BM3600" s="13"/>
      <c r="BN3600" s="13"/>
    </row>
    <row r="3601" spans="4:66" x14ac:dyDescent="0.25">
      <c r="D3601"/>
      <c r="E3601" s="10"/>
      <c r="F3601" s="10"/>
      <c r="G3601" s="10"/>
      <c r="H3601" s="10"/>
      <c r="I3601" s="10"/>
      <c r="J3601" s="10"/>
      <c r="K3601" s="11"/>
      <c r="L3601" s="11"/>
      <c r="M3601" s="12"/>
      <c r="N3601" s="12"/>
      <c r="O3601" s="12"/>
      <c r="P3601" s="12"/>
      <c r="Q3601" s="12"/>
      <c r="R3601" s="12"/>
      <c r="S3601" s="12"/>
      <c r="T3601" s="12"/>
      <c r="U3601" s="12"/>
      <c r="V3601" s="12"/>
      <c r="W3601" s="12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2"/>
      <c r="AS3601" s="12"/>
      <c r="AT3601" s="12"/>
      <c r="AU3601" s="12"/>
      <c r="AV3601" s="12"/>
      <c r="AW3601" s="12"/>
      <c r="AX3601" s="12"/>
      <c r="AY3601" s="12"/>
      <c r="AZ3601" s="12"/>
      <c r="BA3601" s="12"/>
      <c r="BB3601" s="12"/>
      <c r="BC3601" s="12"/>
      <c r="BD3601" s="12"/>
      <c r="BE3601" s="12"/>
      <c r="BF3601" s="12"/>
      <c r="BG3601" s="12"/>
      <c r="BH3601" s="12"/>
      <c r="BI3601" s="12"/>
      <c r="BJ3601" s="13"/>
      <c r="BK3601" s="13"/>
      <c r="BL3601" s="13"/>
      <c r="BM3601" s="13"/>
      <c r="BN3601" s="13"/>
    </row>
    <row r="3602" spans="4:66" x14ac:dyDescent="0.25">
      <c r="D3602"/>
      <c r="E3602" s="10"/>
      <c r="F3602" s="10"/>
      <c r="G3602" s="10"/>
      <c r="H3602" s="10"/>
      <c r="I3602" s="10"/>
      <c r="J3602" s="10"/>
      <c r="K3602" s="11"/>
      <c r="L3602" s="11"/>
      <c r="M3602" s="12"/>
      <c r="N3602" s="12"/>
      <c r="O3602" s="12"/>
      <c r="P3602" s="12"/>
      <c r="Q3602" s="12"/>
      <c r="R3602" s="12"/>
      <c r="S3602" s="12"/>
      <c r="T3602" s="12"/>
      <c r="U3602" s="12"/>
      <c r="V3602" s="12"/>
      <c r="W3602" s="12"/>
      <c r="X3602" s="12"/>
      <c r="Y3602" s="12"/>
      <c r="Z3602" s="12"/>
      <c r="AA3602" s="12"/>
      <c r="AB3602" s="12"/>
      <c r="AC3602" s="12"/>
      <c r="AD3602" s="12"/>
      <c r="AE3602" s="12"/>
      <c r="AF3602" s="12"/>
      <c r="AG3602" s="12"/>
      <c r="AH3602" s="12"/>
      <c r="AI3602" s="12"/>
      <c r="AJ3602" s="12"/>
      <c r="AK3602" s="12"/>
      <c r="AL3602" s="12"/>
      <c r="AM3602" s="12"/>
      <c r="AN3602" s="12"/>
      <c r="AO3602" s="12"/>
      <c r="AP3602" s="12"/>
      <c r="AQ3602" s="12"/>
      <c r="AR3602" s="12"/>
      <c r="AS3602" s="12"/>
      <c r="AT3602" s="12"/>
      <c r="AU3602" s="12"/>
      <c r="AV3602" s="12"/>
      <c r="AW3602" s="12"/>
      <c r="AX3602" s="12"/>
      <c r="AY3602" s="12"/>
      <c r="AZ3602" s="12"/>
      <c r="BA3602" s="12"/>
      <c r="BB3602" s="12"/>
      <c r="BC3602" s="12"/>
      <c r="BD3602" s="12"/>
      <c r="BE3602" s="12"/>
      <c r="BF3602" s="12"/>
      <c r="BG3602" s="12"/>
      <c r="BH3602" s="12"/>
      <c r="BI3602" s="12"/>
      <c r="BJ3602" s="13"/>
      <c r="BK3602" s="13"/>
      <c r="BL3602" s="13"/>
      <c r="BM3602" s="13"/>
      <c r="BN3602" s="13"/>
    </row>
    <row r="3603" spans="4:66" x14ac:dyDescent="0.25">
      <c r="D3603"/>
      <c r="E3603" s="10"/>
      <c r="F3603" s="10"/>
      <c r="G3603" s="10"/>
      <c r="H3603" s="10"/>
      <c r="I3603" s="10"/>
      <c r="J3603" s="10"/>
      <c r="K3603" s="11"/>
      <c r="L3603" s="11"/>
      <c r="M3603" s="12"/>
      <c r="N3603" s="12"/>
      <c r="O3603" s="12"/>
      <c r="P3603" s="12"/>
      <c r="Q3603" s="12"/>
      <c r="R3603" s="12"/>
      <c r="S3603" s="12"/>
      <c r="T3603" s="12"/>
      <c r="U3603" s="12"/>
      <c r="V3603" s="12"/>
      <c r="W3603" s="12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2"/>
      <c r="AS3603" s="12"/>
      <c r="AT3603" s="12"/>
      <c r="AU3603" s="12"/>
      <c r="AV3603" s="12"/>
      <c r="AW3603" s="12"/>
      <c r="AX3603" s="12"/>
      <c r="AY3603" s="12"/>
      <c r="AZ3603" s="12"/>
      <c r="BA3603" s="12"/>
      <c r="BB3603" s="12"/>
      <c r="BC3603" s="12"/>
      <c r="BD3603" s="12"/>
      <c r="BE3603" s="12"/>
      <c r="BF3603" s="12"/>
      <c r="BG3603" s="12"/>
      <c r="BH3603" s="12"/>
      <c r="BI3603" s="12"/>
      <c r="BJ3603" s="13"/>
      <c r="BK3603" s="13"/>
      <c r="BL3603" s="13"/>
      <c r="BM3603" s="13"/>
      <c r="BN3603" s="13"/>
    </row>
    <row r="3604" spans="4:66" x14ac:dyDescent="0.25">
      <c r="D3604"/>
      <c r="E3604" s="10"/>
      <c r="F3604" s="10"/>
      <c r="G3604" s="10"/>
      <c r="H3604" s="10"/>
      <c r="I3604" s="10"/>
      <c r="J3604" s="10"/>
      <c r="K3604" s="11"/>
      <c r="L3604" s="11"/>
      <c r="M3604" s="12"/>
      <c r="N3604" s="12"/>
      <c r="O3604" s="12"/>
      <c r="P3604" s="12"/>
      <c r="Q3604" s="12"/>
      <c r="R3604" s="12"/>
      <c r="S3604" s="12"/>
      <c r="T3604" s="12"/>
      <c r="U3604" s="12"/>
      <c r="V3604" s="12"/>
      <c r="W3604" s="12"/>
      <c r="X3604" s="12"/>
      <c r="Y3604" s="12"/>
      <c r="Z3604" s="12"/>
      <c r="AA3604" s="12"/>
      <c r="AB3604" s="12"/>
      <c r="AC3604" s="12"/>
      <c r="AD3604" s="12"/>
      <c r="AE3604" s="12"/>
      <c r="AF3604" s="12"/>
      <c r="AG3604" s="12"/>
      <c r="AH3604" s="12"/>
      <c r="AI3604" s="12"/>
      <c r="AJ3604" s="12"/>
      <c r="AK3604" s="12"/>
      <c r="AL3604" s="12"/>
      <c r="AM3604" s="12"/>
      <c r="AN3604" s="12"/>
      <c r="AO3604" s="12"/>
      <c r="AP3604" s="12"/>
      <c r="AQ3604" s="12"/>
      <c r="AR3604" s="12"/>
      <c r="AS3604" s="12"/>
      <c r="AT3604" s="12"/>
      <c r="AU3604" s="12"/>
      <c r="AV3604" s="12"/>
      <c r="AW3604" s="12"/>
      <c r="AX3604" s="12"/>
      <c r="AY3604" s="12"/>
      <c r="AZ3604" s="12"/>
      <c r="BA3604" s="12"/>
      <c r="BB3604" s="12"/>
      <c r="BC3604" s="12"/>
      <c r="BD3604" s="12"/>
      <c r="BE3604" s="12"/>
      <c r="BF3604" s="12"/>
      <c r="BG3604" s="12"/>
      <c r="BH3604" s="12"/>
      <c r="BI3604" s="12"/>
      <c r="BJ3604" s="13"/>
      <c r="BK3604" s="13"/>
      <c r="BL3604" s="13"/>
      <c r="BM3604" s="13"/>
      <c r="BN3604" s="13"/>
    </row>
    <row r="3605" spans="4:66" x14ac:dyDescent="0.25">
      <c r="D3605"/>
      <c r="E3605" s="10"/>
      <c r="F3605" s="10"/>
      <c r="G3605" s="10"/>
      <c r="H3605" s="10"/>
      <c r="I3605" s="10"/>
      <c r="J3605" s="10"/>
      <c r="K3605" s="11"/>
      <c r="L3605" s="11"/>
      <c r="M3605" s="12"/>
      <c r="N3605" s="12"/>
      <c r="O3605" s="12"/>
      <c r="P3605" s="12"/>
      <c r="Q3605" s="12"/>
      <c r="R3605" s="12"/>
      <c r="S3605" s="12"/>
      <c r="T3605" s="12"/>
      <c r="U3605" s="12"/>
      <c r="V3605" s="12"/>
      <c r="W3605" s="12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2"/>
      <c r="AS3605" s="12"/>
      <c r="AT3605" s="12"/>
      <c r="AU3605" s="12"/>
      <c r="AV3605" s="12"/>
      <c r="AW3605" s="12"/>
      <c r="AX3605" s="12"/>
      <c r="AY3605" s="12"/>
      <c r="AZ3605" s="12"/>
      <c r="BA3605" s="12"/>
      <c r="BB3605" s="12"/>
      <c r="BC3605" s="12"/>
      <c r="BD3605" s="12"/>
      <c r="BE3605" s="12"/>
      <c r="BF3605" s="12"/>
      <c r="BG3605" s="12"/>
      <c r="BH3605" s="12"/>
      <c r="BI3605" s="12"/>
      <c r="BJ3605" s="13"/>
      <c r="BK3605" s="13"/>
      <c r="BL3605" s="13"/>
      <c r="BM3605" s="13"/>
      <c r="BN3605" s="13"/>
    </row>
    <row r="3606" spans="4:66" x14ac:dyDescent="0.25">
      <c r="D3606"/>
      <c r="E3606" s="10"/>
      <c r="F3606" s="10"/>
      <c r="G3606" s="10"/>
      <c r="H3606" s="10"/>
      <c r="I3606" s="10"/>
      <c r="J3606" s="10"/>
      <c r="K3606" s="11"/>
      <c r="L3606" s="11"/>
      <c r="M3606" s="12"/>
      <c r="N3606" s="12"/>
      <c r="O3606" s="12"/>
      <c r="P3606" s="12"/>
      <c r="Q3606" s="12"/>
      <c r="R3606" s="12"/>
      <c r="S3606" s="12"/>
      <c r="T3606" s="12"/>
      <c r="U3606" s="12"/>
      <c r="V3606" s="12"/>
      <c r="W3606" s="12"/>
      <c r="X3606" s="12"/>
      <c r="Y3606" s="12"/>
      <c r="Z3606" s="12"/>
      <c r="AA3606" s="12"/>
      <c r="AB3606" s="12"/>
      <c r="AC3606" s="12"/>
      <c r="AD3606" s="12"/>
      <c r="AE3606" s="12"/>
      <c r="AF3606" s="12"/>
      <c r="AG3606" s="12"/>
      <c r="AH3606" s="12"/>
      <c r="AI3606" s="12"/>
      <c r="AJ3606" s="12"/>
      <c r="AK3606" s="12"/>
      <c r="AL3606" s="12"/>
      <c r="AM3606" s="12"/>
      <c r="AN3606" s="12"/>
      <c r="AO3606" s="12"/>
      <c r="AP3606" s="12"/>
      <c r="AQ3606" s="12"/>
      <c r="AR3606" s="12"/>
      <c r="AS3606" s="12"/>
      <c r="AT3606" s="12"/>
      <c r="AU3606" s="12"/>
      <c r="AV3606" s="12"/>
      <c r="AW3606" s="12"/>
      <c r="AX3606" s="12"/>
      <c r="AY3606" s="12"/>
      <c r="AZ3606" s="12"/>
      <c r="BA3606" s="12"/>
      <c r="BB3606" s="12"/>
      <c r="BC3606" s="12"/>
      <c r="BD3606" s="12"/>
      <c r="BE3606" s="12"/>
      <c r="BF3606" s="12"/>
      <c r="BG3606" s="12"/>
      <c r="BH3606" s="12"/>
      <c r="BI3606" s="12"/>
      <c r="BJ3606" s="13"/>
      <c r="BK3606" s="13"/>
      <c r="BL3606" s="13"/>
      <c r="BM3606" s="13"/>
      <c r="BN3606" s="13"/>
    </row>
    <row r="3607" spans="4:66" x14ac:dyDescent="0.25">
      <c r="D3607"/>
      <c r="E3607" s="10"/>
      <c r="F3607" s="10"/>
      <c r="G3607" s="10"/>
      <c r="H3607" s="10"/>
      <c r="I3607" s="10"/>
      <c r="J3607" s="10"/>
      <c r="K3607" s="11"/>
      <c r="L3607" s="11"/>
      <c r="M3607" s="12"/>
      <c r="N3607" s="12"/>
      <c r="O3607" s="12"/>
      <c r="P3607" s="12"/>
      <c r="Q3607" s="12"/>
      <c r="R3607" s="12"/>
      <c r="S3607" s="12"/>
      <c r="T3607" s="12"/>
      <c r="U3607" s="12"/>
      <c r="V3607" s="12"/>
      <c r="W3607" s="12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2"/>
      <c r="AS3607" s="12"/>
      <c r="AT3607" s="12"/>
      <c r="AU3607" s="12"/>
      <c r="AV3607" s="12"/>
      <c r="AW3607" s="12"/>
      <c r="AX3607" s="12"/>
      <c r="AY3607" s="12"/>
      <c r="AZ3607" s="12"/>
      <c r="BA3607" s="12"/>
      <c r="BB3607" s="12"/>
      <c r="BC3607" s="12"/>
      <c r="BD3607" s="12"/>
      <c r="BE3607" s="12"/>
      <c r="BF3607" s="12"/>
      <c r="BG3607" s="12"/>
      <c r="BH3607" s="12"/>
      <c r="BI3607" s="12"/>
      <c r="BJ3607" s="13"/>
      <c r="BK3607" s="13"/>
      <c r="BL3607" s="13"/>
      <c r="BM3607" s="13"/>
      <c r="BN3607" s="13"/>
    </row>
    <row r="3608" spans="4:66" x14ac:dyDescent="0.25">
      <c r="D3608"/>
      <c r="E3608" s="10"/>
      <c r="F3608" s="10"/>
      <c r="G3608" s="10"/>
      <c r="H3608" s="10"/>
      <c r="I3608" s="10"/>
      <c r="J3608" s="10"/>
      <c r="K3608" s="11"/>
      <c r="L3608" s="11"/>
      <c r="M3608" s="12"/>
      <c r="N3608" s="12"/>
      <c r="O3608" s="12"/>
      <c r="P3608" s="12"/>
      <c r="Q3608" s="12"/>
      <c r="R3608" s="12"/>
      <c r="S3608" s="12"/>
      <c r="T3608" s="12"/>
      <c r="U3608" s="12"/>
      <c r="V3608" s="12"/>
      <c r="W3608" s="12"/>
      <c r="X3608" s="12"/>
      <c r="Y3608" s="12"/>
      <c r="Z3608" s="12"/>
      <c r="AA3608" s="12"/>
      <c r="AB3608" s="12"/>
      <c r="AC3608" s="12"/>
      <c r="AD3608" s="12"/>
      <c r="AE3608" s="12"/>
      <c r="AF3608" s="12"/>
      <c r="AG3608" s="12"/>
      <c r="AH3608" s="12"/>
      <c r="AI3608" s="12"/>
      <c r="AJ3608" s="12"/>
      <c r="AK3608" s="12"/>
      <c r="AL3608" s="12"/>
      <c r="AM3608" s="12"/>
      <c r="AN3608" s="12"/>
      <c r="AO3608" s="12"/>
      <c r="AP3608" s="12"/>
      <c r="AQ3608" s="12"/>
      <c r="AR3608" s="12"/>
      <c r="AS3608" s="12"/>
      <c r="AT3608" s="12"/>
      <c r="AU3608" s="12"/>
      <c r="AV3608" s="12"/>
      <c r="AW3608" s="12"/>
      <c r="AX3608" s="12"/>
      <c r="AY3608" s="12"/>
      <c r="AZ3608" s="12"/>
      <c r="BA3608" s="12"/>
      <c r="BB3608" s="12"/>
      <c r="BC3608" s="12"/>
      <c r="BD3608" s="12"/>
      <c r="BE3608" s="12"/>
      <c r="BF3608" s="12"/>
      <c r="BG3608" s="12"/>
      <c r="BH3608" s="12"/>
      <c r="BI3608" s="12"/>
      <c r="BJ3608" s="13"/>
      <c r="BK3608" s="13"/>
      <c r="BL3608" s="13"/>
      <c r="BM3608" s="13"/>
      <c r="BN3608" s="13"/>
    </row>
    <row r="3609" spans="4:66" x14ac:dyDescent="0.25">
      <c r="D3609"/>
      <c r="E3609" s="10"/>
      <c r="F3609" s="10"/>
      <c r="G3609" s="10"/>
      <c r="H3609" s="10"/>
      <c r="I3609" s="10"/>
      <c r="J3609" s="10"/>
      <c r="K3609" s="11"/>
      <c r="L3609" s="11"/>
      <c r="M3609" s="12"/>
      <c r="N3609" s="12"/>
      <c r="O3609" s="12"/>
      <c r="P3609" s="12"/>
      <c r="Q3609" s="12"/>
      <c r="R3609" s="12"/>
      <c r="S3609" s="12"/>
      <c r="T3609" s="12"/>
      <c r="U3609" s="12"/>
      <c r="V3609" s="12"/>
      <c r="W3609" s="12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2"/>
      <c r="AS3609" s="12"/>
      <c r="AT3609" s="12"/>
      <c r="AU3609" s="12"/>
      <c r="AV3609" s="12"/>
      <c r="AW3609" s="12"/>
      <c r="AX3609" s="12"/>
      <c r="AY3609" s="12"/>
      <c r="AZ3609" s="12"/>
      <c r="BA3609" s="12"/>
      <c r="BB3609" s="12"/>
      <c r="BC3609" s="12"/>
      <c r="BD3609" s="12"/>
      <c r="BE3609" s="12"/>
      <c r="BF3609" s="12"/>
      <c r="BG3609" s="12"/>
      <c r="BH3609" s="12"/>
      <c r="BI3609" s="12"/>
      <c r="BJ3609" s="13"/>
      <c r="BK3609" s="13"/>
      <c r="BL3609" s="13"/>
      <c r="BM3609" s="13"/>
      <c r="BN3609" s="13"/>
    </row>
    <row r="3610" spans="4:66" x14ac:dyDescent="0.25">
      <c r="D3610"/>
      <c r="E3610" s="10"/>
      <c r="F3610" s="10"/>
      <c r="G3610" s="10"/>
      <c r="H3610" s="10"/>
      <c r="I3610" s="10"/>
      <c r="J3610" s="10"/>
      <c r="K3610" s="11"/>
      <c r="L3610" s="11"/>
      <c r="M3610" s="12"/>
      <c r="N3610" s="12"/>
      <c r="O3610" s="12"/>
      <c r="P3610" s="12"/>
      <c r="Q3610" s="12"/>
      <c r="R3610" s="12"/>
      <c r="S3610" s="12"/>
      <c r="T3610" s="12"/>
      <c r="U3610" s="12"/>
      <c r="V3610" s="12"/>
      <c r="W3610" s="12"/>
      <c r="X3610" s="12"/>
      <c r="Y3610" s="12"/>
      <c r="Z3610" s="12"/>
      <c r="AA3610" s="12"/>
      <c r="AB3610" s="12"/>
      <c r="AC3610" s="12"/>
      <c r="AD3610" s="12"/>
      <c r="AE3610" s="12"/>
      <c r="AF3610" s="12"/>
      <c r="AG3610" s="12"/>
      <c r="AH3610" s="12"/>
      <c r="AI3610" s="12"/>
      <c r="AJ3610" s="12"/>
      <c r="AK3610" s="12"/>
      <c r="AL3610" s="12"/>
      <c r="AM3610" s="12"/>
      <c r="AN3610" s="12"/>
      <c r="AO3610" s="12"/>
      <c r="AP3610" s="12"/>
      <c r="AQ3610" s="12"/>
      <c r="AR3610" s="12"/>
      <c r="AS3610" s="12"/>
      <c r="AT3610" s="12"/>
      <c r="AU3610" s="12"/>
      <c r="AV3610" s="12"/>
      <c r="AW3610" s="12"/>
      <c r="AX3610" s="12"/>
      <c r="AY3610" s="12"/>
      <c r="AZ3610" s="12"/>
      <c r="BA3610" s="12"/>
      <c r="BB3610" s="12"/>
      <c r="BC3610" s="12"/>
      <c r="BD3610" s="12"/>
      <c r="BE3610" s="12"/>
      <c r="BF3610" s="12"/>
      <c r="BG3610" s="12"/>
      <c r="BH3610" s="12"/>
      <c r="BI3610" s="12"/>
      <c r="BJ3610" s="13"/>
      <c r="BK3610" s="13"/>
      <c r="BL3610" s="13"/>
      <c r="BM3610" s="13"/>
      <c r="BN3610" s="13"/>
    </row>
    <row r="3611" spans="4:66" x14ac:dyDescent="0.25">
      <c r="D3611"/>
      <c r="E3611" s="10"/>
      <c r="F3611" s="10"/>
      <c r="G3611" s="10"/>
      <c r="H3611" s="10"/>
      <c r="I3611" s="10"/>
      <c r="J3611" s="10"/>
      <c r="K3611" s="11"/>
      <c r="L3611" s="11"/>
      <c r="M3611" s="12"/>
      <c r="N3611" s="12"/>
      <c r="O3611" s="12"/>
      <c r="P3611" s="12"/>
      <c r="Q3611" s="12"/>
      <c r="R3611" s="12"/>
      <c r="S3611" s="12"/>
      <c r="T3611" s="12"/>
      <c r="U3611" s="12"/>
      <c r="V3611" s="12"/>
      <c r="W3611" s="12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2"/>
      <c r="AS3611" s="12"/>
      <c r="AT3611" s="12"/>
      <c r="AU3611" s="12"/>
      <c r="AV3611" s="12"/>
      <c r="AW3611" s="12"/>
      <c r="AX3611" s="12"/>
      <c r="AY3611" s="12"/>
      <c r="AZ3611" s="12"/>
      <c r="BA3611" s="12"/>
      <c r="BB3611" s="12"/>
      <c r="BC3611" s="12"/>
      <c r="BD3611" s="12"/>
      <c r="BE3611" s="12"/>
      <c r="BF3611" s="12"/>
      <c r="BG3611" s="12"/>
      <c r="BH3611" s="12"/>
      <c r="BI3611" s="12"/>
      <c r="BJ3611" s="13"/>
      <c r="BK3611" s="13"/>
      <c r="BL3611" s="13"/>
      <c r="BM3611" s="13"/>
      <c r="BN3611" s="13"/>
    </row>
    <row r="3612" spans="4:66" x14ac:dyDescent="0.25">
      <c r="D3612"/>
      <c r="E3612" s="10"/>
      <c r="F3612" s="10"/>
      <c r="G3612" s="10"/>
      <c r="H3612" s="10"/>
      <c r="I3612" s="10"/>
      <c r="J3612" s="10"/>
      <c r="K3612" s="11"/>
      <c r="L3612" s="11"/>
      <c r="M3612" s="12"/>
      <c r="N3612" s="12"/>
      <c r="O3612" s="12"/>
      <c r="P3612" s="12"/>
      <c r="Q3612" s="12"/>
      <c r="R3612" s="12"/>
      <c r="S3612" s="12"/>
      <c r="T3612" s="12"/>
      <c r="U3612" s="12"/>
      <c r="V3612" s="12"/>
      <c r="W3612" s="12"/>
      <c r="X3612" s="12"/>
      <c r="Y3612" s="12"/>
      <c r="Z3612" s="12"/>
      <c r="AA3612" s="12"/>
      <c r="AB3612" s="12"/>
      <c r="AC3612" s="12"/>
      <c r="AD3612" s="12"/>
      <c r="AE3612" s="12"/>
      <c r="AF3612" s="12"/>
      <c r="AG3612" s="12"/>
      <c r="AH3612" s="12"/>
      <c r="AI3612" s="12"/>
      <c r="AJ3612" s="12"/>
      <c r="AK3612" s="12"/>
      <c r="AL3612" s="12"/>
      <c r="AM3612" s="12"/>
      <c r="AN3612" s="12"/>
      <c r="AO3612" s="12"/>
      <c r="AP3612" s="12"/>
      <c r="AQ3612" s="12"/>
      <c r="AR3612" s="12"/>
      <c r="AS3612" s="12"/>
      <c r="AT3612" s="12"/>
      <c r="AU3612" s="12"/>
      <c r="AV3612" s="12"/>
      <c r="AW3612" s="12"/>
      <c r="AX3612" s="12"/>
      <c r="AY3612" s="12"/>
      <c r="AZ3612" s="12"/>
      <c r="BA3612" s="12"/>
      <c r="BB3612" s="12"/>
      <c r="BC3612" s="12"/>
      <c r="BD3612" s="12"/>
      <c r="BE3612" s="12"/>
      <c r="BF3612" s="12"/>
      <c r="BG3612" s="12"/>
      <c r="BH3612" s="12"/>
      <c r="BI3612" s="12"/>
      <c r="BJ3612" s="13"/>
      <c r="BK3612" s="13"/>
      <c r="BL3612" s="13"/>
      <c r="BM3612" s="13"/>
      <c r="BN3612" s="13"/>
    </row>
    <row r="3613" spans="4:66" x14ac:dyDescent="0.25">
      <c r="D3613"/>
      <c r="E3613" s="10"/>
      <c r="F3613" s="10"/>
      <c r="G3613" s="10"/>
      <c r="H3613" s="10"/>
      <c r="I3613" s="10"/>
      <c r="J3613" s="10"/>
      <c r="K3613" s="11"/>
      <c r="L3613" s="11"/>
      <c r="M3613" s="12"/>
      <c r="N3613" s="12"/>
      <c r="O3613" s="12"/>
      <c r="P3613" s="12"/>
      <c r="Q3613" s="12"/>
      <c r="R3613" s="12"/>
      <c r="S3613" s="12"/>
      <c r="T3613" s="12"/>
      <c r="U3613" s="12"/>
      <c r="V3613" s="12"/>
      <c r="W3613" s="12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2"/>
      <c r="AS3613" s="12"/>
      <c r="AT3613" s="12"/>
      <c r="AU3613" s="12"/>
      <c r="AV3613" s="12"/>
      <c r="AW3613" s="12"/>
      <c r="AX3613" s="12"/>
      <c r="AY3613" s="12"/>
      <c r="AZ3613" s="12"/>
      <c r="BA3613" s="12"/>
      <c r="BB3613" s="12"/>
      <c r="BC3613" s="12"/>
      <c r="BD3613" s="12"/>
      <c r="BE3613" s="12"/>
      <c r="BF3613" s="12"/>
      <c r="BG3613" s="12"/>
      <c r="BH3613" s="12"/>
      <c r="BI3613" s="12"/>
      <c r="BJ3613" s="13"/>
      <c r="BK3613" s="13"/>
      <c r="BL3613" s="13"/>
      <c r="BM3613" s="13"/>
      <c r="BN3613" s="13"/>
    </row>
    <row r="3614" spans="4:66" x14ac:dyDescent="0.25">
      <c r="D3614"/>
      <c r="E3614" s="10"/>
      <c r="F3614" s="10"/>
      <c r="G3614" s="10"/>
      <c r="H3614" s="10"/>
      <c r="I3614" s="10"/>
      <c r="J3614" s="10"/>
      <c r="K3614" s="11"/>
      <c r="L3614" s="11"/>
      <c r="M3614" s="12"/>
      <c r="N3614" s="12"/>
      <c r="O3614" s="12"/>
      <c r="P3614" s="12"/>
      <c r="Q3614" s="12"/>
      <c r="R3614" s="12"/>
      <c r="S3614" s="12"/>
      <c r="T3614" s="12"/>
      <c r="U3614" s="12"/>
      <c r="V3614" s="12"/>
      <c r="W3614" s="12"/>
      <c r="X3614" s="12"/>
      <c r="Y3614" s="12"/>
      <c r="Z3614" s="12"/>
      <c r="AA3614" s="12"/>
      <c r="AB3614" s="12"/>
      <c r="AC3614" s="12"/>
      <c r="AD3614" s="12"/>
      <c r="AE3614" s="12"/>
      <c r="AF3614" s="12"/>
      <c r="AG3614" s="12"/>
      <c r="AH3614" s="12"/>
      <c r="AI3614" s="12"/>
      <c r="AJ3614" s="12"/>
      <c r="AK3614" s="12"/>
      <c r="AL3614" s="12"/>
      <c r="AM3614" s="12"/>
      <c r="AN3614" s="12"/>
      <c r="AO3614" s="12"/>
      <c r="AP3614" s="12"/>
      <c r="AQ3614" s="12"/>
      <c r="AR3614" s="12"/>
      <c r="AS3614" s="12"/>
      <c r="AT3614" s="12"/>
      <c r="AU3614" s="12"/>
      <c r="AV3614" s="12"/>
      <c r="AW3614" s="12"/>
      <c r="AX3614" s="12"/>
      <c r="AY3614" s="12"/>
      <c r="AZ3614" s="12"/>
      <c r="BA3614" s="12"/>
      <c r="BB3614" s="12"/>
      <c r="BC3614" s="12"/>
      <c r="BD3614" s="12"/>
      <c r="BE3614" s="12"/>
      <c r="BF3614" s="12"/>
      <c r="BG3614" s="12"/>
      <c r="BH3614" s="12"/>
      <c r="BI3614" s="12"/>
      <c r="BJ3614" s="13"/>
      <c r="BK3614" s="13"/>
      <c r="BL3614" s="13"/>
      <c r="BM3614" s="13"/>
      <c r="BN3614" s="13"/>
    </row>
    <row r="3615" spans="4:66" x14ac:dyDescent="0.25">
      <c r="D3615"/>
      <c r="E3615" s="10"/>
      <c r="F3615" s="10"/>
      <c r="G3615" s="10"/>
      <c r="H3615" s="10"/>
      <c r="I3615" s="10"/>
      <c r="J3615" s="10"/>
      <c r="K3615" s="11"/>
      <c r="L3615" s="11"/>
      <c r="M3615" s="12"/>
      <c r="N3615" s="12"/>
      <c r="O3615" s="12"/>
      <c r="P3615" s="12"/>
      <c r="Q3615" s="12"/>
      <c r="R3615" s="12"/>
      <c r="S3615" s="12"/>
      <c r="T3615" s="12"/>
      <c r="U3615" s="12"/>
      <c r="V3615" s="12"/>
      <c r="W3615" s="12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2"/>
      <c r="AS3615" s="12"/>
      <c r="AT3615" s="12"/>
      <c r="AU3615" s="12"/>
      <c r="AV3615" s="12"/>
      <c r="AW3615" s="12"/>
      <c r="AX3615" s="12"/>
      <c r="AY3615" s="12"/>
      <c r="AZ3615" s="12"/>
      <c r="BA3615" s="12"/>
      <c r="BB3615" s="12"/>
      <c r="BC3615" s="12"/>
      <c r="BD3615" s="12"/>
      <c r="BE3615" s="12"/>
      <c r="BF3615" s="12"/>
      <c r="BG3615" s="12"/>
      <c r="BH3615" s="12"/>
      <c r="BI3615" s="12"/>
      <c r="BJ3615" s="13"/>
      <c r="BK3615" s="13"/>
      <c r="BL3615" s="13"/>
      <c r="BM3615" s="13"/>
      <c r="BN3615" s="13"/>
    </row>
    <row r="3616" spans="4:66" x14ac:dyDescent="0.25">
      <c r="D3616"/>
      <c r="E3616" s="10"/>
      <c r="F3616" s="10"/>
      <c r="G3616" s="10"/>
      <c r="H3616" s="10"/>
      <c r="I3616" s="10"/>
      <c r="J3616" s="10"/>
      <c r="K3616" s="11"/>
      <c r="L3616" s="11"/>
      <c r="M3616" s="12"/>
      <c r="N3616" s="12"/>
      <c r="O3616" s="12"/>
      <c r="P3616" s="12"/>
      <c r="Q3616" s="12"/>
      <c r="R3616" s="12"/>
      <c r="S3616" s="12"/>
      <c r="T3616" s="12"/>
      <c r="U3616" s="12"/>
      <c r="V3616" s="12"/>
      <c r="W3616" s="12"/>
      <c r="X3616" s="12"/>
      <c r="Y3616" s="12"/>
      <c r="Z3616" s="12"/>
      <c r="AA3616" s="12"/>
      <c r="AB3616" s="12"/>
      <c r="AC3616" s="12"/>
      <c r="AD3616" s="12"/>
      <c r="AE3616" s="12"/>
      <c r="AF3616" s="12"/>
      <c r="AG3616" s="12"/>
      <c r="AH3616" s="12"/>
      <c r="AI3616" s="12"/>
      <c r="AJ3616" s="12"/>
      <c r="AK3616" s="12"/>
      <c r="AL3616" s="12"/>
      <c r="AM3616" s="12"/>
      <c r="AN3616" s="12"/>
      <c r="AO3616" s="12"/>
      <c r="AP3616" s="12"/>
      <c r="AQ3616" s="12"/>
      <c r="AR3616" s="12"/>
      <c r="AS3616" s="12"/>
      <c r="AT3616" s="12"/>
      <c r="AU3616" s="12"/>
      <c r="AV3616" s="12"/>
      <c r="AW3616" s="12"/>
      <c r="AX3616" s="12"/>
      <c r="AY3616" s="12"/>
      <c r="AZ3616" s="12"/>
      <c r="BA3616" s="12"/>
      <c r="BB3616" s="12"/>
      <c r="BC3616" s="12"/>
      <c r="BD3616" s="12"/>
      <c r="BE3616" s="12"/>
      <c r="BF3616" s="12"/>
      <c r="BG3616" s="12"/>
      <c r="BH3616" s="12"/>
      <c r="BI3616" s="12"/>
      <c r="BJ3616" s="13"/>
      <c r="BK3616" s="13"/>
      <c r="BL3616" s="13"/>
      <c r="BM3616" s="13"/>
      <c r="BN3616" s="13"/>
    </row>
    <row r="3617" spans="4:66" x14ac:dyDescent="0.25">
      <c r="D3617"/>
      <c r="E3617" s="10"/>
      <c r="F3617" s="10"/>
      <c r="G3617" s="10"/>
      <c r="H3617" s="10"/>
      <c r="I3617" s="10"/>
      <c r="J3617" s="10"/>
      <c r="K3617" s="11"/>
      <c r="L3617" s="11"/>
      <c r="M3617" s="12"/>
      <c r="N3617" s="12"/>
      <c r="O3617" s="12"/>
      <c r="P3617" s="12"/>
      <c r="Q3617" s="12"/>
      <c r="R3617" s="12"/>
      <c r="S3617" s="12"/>
      <c r="T3617" s="12"/>
      <c r="U3617" s="12"/>
      <c r="V3617" s="12"/>
      <c r="W3617" s="12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2"/>
      <c r="AS3617" s="12"/>
      <c r="AT3617" s="12"/>
      <c r="AU3617" s="12"/>
      <c r="AV3617" s="12"/>
      <c r="AW3617" s="12"/>
      <c r="AX3617" s="12"/>
      <c r="AY3617" s="12"/>
      <c r="AZ3617" s="12"/>
      <c r="BA3617" s="12"/>
      <c r="BB3617" s="12"/>
      <c r="BC3617" s="12"/>
      <c r="BD3617" s="12"/>
      <c r="BE3617" s="12"/>
      <c r="BF3617" s="12"/>
      <c r="BG3617" s="12"/>
      <c r="BH3617" s="12"/>
      <c r="BI3617" s="12"/>
      <c r="BJ3617" s="13"/>
      <c r="BK3617" s="13"/>
      <c r="BL3617" s="13"/>
      <c r="BM3617" s="13"/>
      <c r="BN3617" s="13"/>
    </row>
    <row r="3618" spans="4:66" x14ac:dyDescent="0.25">
      <c r="D3618"/>
      <c r="E3618" s="10"/>
      <c r="F3618" s="10"/>
      <c r="G3618" s="10"/>
      <c r="H3618" s="10"/>
      <c r="I3618" s="10"/>
      <c r="J3618" s="10"/>
      <c r="K3618" s="11"/>
      <c r="L3618" s="11"/>
      <c r="M3618" s="12"/>
      <c r="N3618" s="12"/>
      <c r="O3618" s="12"/>
      <c r="P3618" s="12"/>
      <c r="Q3618" s="12"/>
      <c r="R3618" s="12"/>
      <c r="S3618" s="12"/>
      <c r="T3618" s="12"/>
      <c r="U3618" s="12"/>
      <c r="V3618" s="12"/>
      <c r="W3618" s="12"/>
      <c r="X3618" s="12"/>
      <c r="Y3618" s="12"/>
      <c r="Z3618" s="12"/>
      <c r="AA3618" s="12"/>
      <c r="AB3618" s="12"/>
      <c r="AC3618" s="12"/>
      <c r="AD3618" s="12"/>
      <c r="AE3618" s="12"/>
      <c r="AF3618" s="12"/>
      <c r="AG3618" s="12"/>
      <c r="AH3618" s="12"/>
      <c r="AI3618" s="12"/>
      <c r="AJ3618" s="12"/>
      <c r="AK3618" s="12"/>
      <c r="AL3618" s="12"/>
      <c r="AM3618" s="12"/>
      <c r="AN3618" s="12"/>
      <c r="AO3618" s="12"/>
      <c r="AP3618" s="12"/>
      <c r="AQ3618" s="12"/>
      <c r="AR3618" s="12"/>
      <c r="AS3618" s="12"/>
      <c r="AT3618" s="12"/>
      <c r="AU3618" s="12"/>
      <c r="AV3618" s="12"/>
      <c r="AW3618" s="12"/>
      <c r="AX3618" s="12"/>
      <c r="AY3618" s="12"/>
      <c r="AZ3618" s="12"/>
      <c r="BA3618" s="12"/>
      <c r="BB3618" s="12"/>
      <c r="BC3618" s="12"/>
      <c r="BD3618" s="12"/>
      <c r="BE3618" s="12"/>
      <c r="BF3618" s="12"/>
      <c r="BG3618" s="12"/>
      <c r="BH3618" s="12"/>
      <c r="BI3618" s="12"/>
      <c r="BJ3618" s="13"/>
      <c r="BK3618" s="13"/>
      <c r="BL3618" s="13"/>
      <c r="BM3618" s="13"/>
      <c r="BN3618" s="13"/>
    </row>
    <row r="3619" spans="4:66" x14ac:dyDescent="0.25">
      <c r="D3619"/>
      <c r="E3619" s="10"/>
      <c r="F3619" s="10"/>
      <c r="G3619" s="10"/>
      <c r="H3619" s="10"/>
      <c r="I3619" s="10"/>
      <c r="J3619" s="10"/>
      <c r="K3619" s="11"/>
      <c r="L3619" s="11"/>
      <c r="M3619" s="12"/>
      <c r="N3619" s="12"/>
      <c r="O3619" s="12"/>
      <c r="P3619" s="12"/>
      <c r="Q3619" s="12"/>
      <c r="R3619" s="12"/>
      <c r="S3619" s="12"/>
      <c r="T3619" s="12"/>
      <c r="U3619" s="12"/>
      <c r="V3619" s="12"/>
      <c r="W3619" s="12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2"/>
      <c r="AS3619" s="12"/>
      <c r="AT3619" s="12"/>
      <c r="AU3619" s="12"/>
      <c r="AV3619" s="12"/>
      <c r="AW3619" s="12"/>
      <c r="AX3619" s="12"/>
      <c r="AY3619" s="12"/>
      <c r="AZ3619" s="12"/>
      <c r="BA3619" s="12"/>
      <c r="BB3619" s="12"/>
      <c r="BC3619" s="12"/>
      <c r="BD3619" s="12"/>
      <c r="BE3619" s="12"/>
      <c r="BF3619" s="12"/>
      <c r="BG3619" s="12"/>
      <c r="BH3619" s="12"/>
      <c r="BI3619" s="12"/>
      <c r="BJ3619" s="13"/>
      <c r="BK3619" s="13"/>
      <c r="BL3619" s="13"/>
      <c r="BM3619" s="13"/>
      <c r="BN3619" s="13"/>
    </row>
    <row r="3620" spans="4:66" x14ac:dyDescent="0.25">
      <c r="D3620"/>
      <c r="E3620" s="10"/>
      <c r="F3620" s="10"/>
      <c r="G3620" s="10"/>
      <c r="H3620" s="10"/>
      <c r="I3620" s="10"/>
      <c r="J3620" s="10"/>
      <c r="K3620" s="11"/>
      <c r="L3620" s="11"/>
      <c r="M3620" s="12"/>
      <c r="N3620" s="12"/>
      <c r="O3620" s="12"/>
      <c r="P3620" s="12"/>
      <c r="Q3620" s="12"/>
      <c r="R3620" s="12"/>
      <c r="S3620" s="12"/>
      <c r="T3620" s="12"/>
      <c r="U3620" s="12"/>
      <c r="V3620" s="12"/>
      <c r="W3620" s="12"/>
      <c r="X3620" s="12"/>
      <c r="Y3620" s="12"/>
      <c r="Z3620" s="12"/>
      <c r="AA3620" s="12"/>
      <c r="AB3620" s="12"/>
      <c r="AC3620" s="12"/>
      <c r="AD3620" s="12"/>
      <c r="AE3620" s="12"/>
      <c r="AF3620" s="12"/>
      <c r="AG3620" s="12"/>
      <c r="AH3620" s="12"/>
      <c r="AI3620" s="12"/>
      <c r="AJ3620" s="12"/>
      <c r="AK3620" s="12"/>
      <c r="AL3620" s="12"/>
      <c r="AM3620" s="12"/>
      <c r="AN3620" s="12"/>
      <c r="AO3620" s="12"/>
      <c r="AP3620" s="12"/>
      <c r="AQ3620" s="12"/>
      <c r="AR3620" s="12"/>
      <c r="AS3620" s="12"/>
      <c r="AT3620" s="12"/>
      <c r="AU3620" s="12"/>
      <c r="AV3620" s="12"/>
      <c r="AW3620" s="12"/>
      <c r="AX3620" s="12"/>
      <c r="AY3620" s="12"/>
      <c r="AZ3620" s="12"/>
      <c r="BA3620" s="12"/>
      <c r="BB3620" s="12"/>
      <c r="BC3620" s="12"/>
      <c r="BD3620" s="12"/>
      <c r="BE3620" s="12"/>
      <c r="BF3620" s="12"/>
      <c r="BG3620" s="12"/>
      <c r="BH3620" s="12"/>
      <c r="BI3620" s="12"/>
      <c r="BJ3620" s="13"/>
      <c r="BK3620" s="13"/>
      <c r="BL3620" s="13"/>
      <c r="BM3620" s="13"/>
      <c r="BN3620" s="13"/>
    </row>
    <row r="3621" spans="4:66" x14ac:dyDescent="0.25">
      <c r="D3621"/>
      <c r="E3621" s="10"/>
      <c r="F3621" s="10"/>
      <c r="G3621" s="10"/>
      <c r="H3621" s="10"/>
      <c r="I3621" s="10"/>
      <c r="J3621" s="10"/>
      <c r="K3621" s="11"/>
      <c r="L3621" s="11"/>
      <c r="M3621" s="12"/>
      <c r="N3621" s="12"/>
      <c r="O3621" s="12"/>
      <c r="P3621" s="12"/>
      <c r="Q3621" s="12"/>
      <c r="R3621" s="12"/>
      <c r="S3621" s="12"/>
      <c r="T3621" s="12"/>
      <c r="U3621" s="12"/>
      <c r="V3621" s="12"/>
      <c r="W3621" s="12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2"/>
      <c r="AS3621" s="12"/>
      <c r="AT3621" s="12"/>
      <c r="AU3621" s="12"/>
      <c r="AV3621" s="12"/>
      <c r="AW3621" s="12"/>
      <c r="AX3621" s="12"/>
      <c r="AY3621" s="12"/>
      <c r="AZ3621" s="12"/>
      <c r="BA3621" s="12"/>
      <c r="BB3621" s="12"/>
      <c r="BC3621" s="12"/>
      <c r="BD3621" s="12"/>
      <c r="BE3621" s="12"/>
      <c r="BF3621" s="12"/>
      <c r="BG3621" s="12"/>
      <c r="BH3621" s="12"/>
      <c r="BI3621" s="12"/>
      <c r="BJ3621" s="13"/>
      <c r="BK3621" s="13"/>
      <c r="BL3621" s="13"/>
      <c r="BM3621" s="13"/>
      <c r="BN3621" s="13"/>
    </row>
    <row r="3622" spans="4:66" x14ac:dyDescent="0.25">
      <c r="D3622"/>
      <c r="E3622" s="10"/>
      <c r="F3622" s="10"/>
      <c r="G3622" s="10"/>
      <c r="H3622" s="10"/>
      <c r="I3622" s="10"/>
      <c r="J3622" s="10"/>
      <c r="K3622" s="11"/>
      <c r="L3622" s="11"/>
      <c r="M3622" s="12"/>
      <c r="N3622" s="12"/>
      <c r="O3622" s="12"/>
      <c r="P3622" s="12"/>
      <c r="Q3622" s="12"/>
      <c r="R3622" s="12"/>
      <c r="S3622" s="12"/>
      <c r="T3622" s="12"/>
      <c r="U3622" s="12"/>
      <c r="V3622" s="12"/>
      <c r="W3622" s="12"/>
      <c r="X3622" s="12"/>
      <c r="Y3622" s="12"/>
      <c r="Z3622" s="12"/>
      <c r="AA3622" s="12"/>
      <c r="AB3622" s="12"/>
      <c r="AC3622" s="12"/>
      <c r="AD3622" s="12"/>
      <c r="AE3622" s="12"/>
      <c r="AF3622" s="12"/>
      <c r="AG3622" s="12"/>
      <c r="AH3622" s="12"/>
      <c r="AI3622" s="12"/>
      <c r="AJ3622" s="12"/>
      <c r="AK3622" s="12"/>
      <c r="AL3622" s="12"/>
      <c r="AM3622" s="12"/>
      <c r="AN3622" s="12"/>
      <c r="AO3622" s="12"/>
      <c r="AP3622" s="12"/>
      <c r="AQ3622" s="12"/>
      <c r="AR3622" s="12"/>
      <c r="AS3622" s="12"/>
      <c r="AT3622" s="12"/>
      <c r="AU3622" s="12"/>
      <c r="AV3622" s="12"/>
      <c r="AW3622" s="12"/>
      <c r="AX3622" s="12"/>
      <c r="AY3622" s="12"/>
      <c r="AZ3622" s="12"/>
      <c r="BA3622" s="12"/>
      <c r="BB3622" s="12"/>
      <c r="BC3622" s="12"/>
      <c r="BD3622" s="12"/>
      <c r="BE3622" s="12"/>
      <c r="BF3622" s="12"/>
      <c r="BG3622" s="12"/>
      <c r="BH3622" s="12"/>
      <c r="BI3622" s="12"/>
      <c r="BJ3622" s="13"/>
      <c r="BK3622" s="13"/>
      <c r="BL3622" s="13"/>
      <c r="BM3622" s="13"/>
      <c r="BN3622" s="13"/>
    </row>
    <row r="3623" spans="4:66" x14ac:dyDescent="0.25">
      <c r="D3623"/>
      <c r="E3623" s="10"/>
      <c r="F3623" s="10"/>
      <c r="G3623" s="10"/>
      <c r="H3623" s="10"/>
      <c r="I3623" s="10"/>
      <c r="J3623" s="10"/>
      <c r="K3623" s="11"/>
      <c r="L3623" s="11"/>
      <c r="M3623" s="12"/>
      <c r="N3623" s="12"/>
      <c r="O3623" s="12"/>
      <c r="P3623" s="12"/>
      <c r="Q3623" s="12"/>
      <c r="R3623" s="12"/>
      <c r="S3623" s="12"/>
      <c r="T3623" s="12"/>
      <c r="U3623" s="12"/>
      <c r="V3623" s="12"/>
      <c r="W3623" s="12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2"/>
      <c r="AS3623" s="12"/>
      <c r="AT3623" s="12"/>
      <c r="AU3623" s="12"/>
      <c r="AV3623" s="12"/>
      <c r="AW3623" s="12"/>
      <c r="AX3623" s="12"/>
      <c r="AY3623" s="12"/>
      <c r="AZ3623" s="12"/>
      <c r="BA3623" s="12"/>
      <c r="BB3623" s="12"/>
      <c r="BC3623" s="12"/>
      <c r="BD3623" s="12"/>
      <c r="BE3623" s="12"/>
      <c r="BF3623" s="12"/>
      <c r="BG3623" s="12"/>
      <c r="BH3623" s="12"/>
      <c r="BI3623" s="12"/>
      <c r="BJ3623" s="13"/>
      <c r="BK3623" s="13"/>
      <c r="BL3623" s="13"/>
      <c r="BM3623" s="13"/>
      <c r="BN3623" s="13"/>
    </row>
    <row r="3624" spans="4:66" x14ac:dyDescent="0.25">
      <c r="D3624"/>
      <c r="E3624" s="10"/>
      <c r="F3624" s="10"/>
      <c r="G3624" s="10"/>
      <c r="H3624" s="10"/>
      <c r="I3624" s="10"/>
      <c r="J3624" s="10"/>
      <c r="K3624" s="11"/>
      <c r="L3624" s="11"/>
      <c r="M3624" s="12"/>
      <c r="N3624" s="12"/>
      <c r="O3624" s="12"/>
      <c r="P3624" s="12"/>
      <c r="Q3624" s="12"/>
      <c r="R3624" s="12"/>
      <c r="S3624" s="12"/>
      <c r="T3624" s="12"/>
      <c r="U3624" s="12"/>
      <c r="V3624" s="12"/>
      <c r="W3624" s="12"/>
      <c r="X3624" s="12"/>
      <c r="Y3624" s="12"/>
      <c r="Z3624" s="12"/>
      <c r="AA3624" s="12"/>
      <c r="AB3624" s="12"/>
      <c r="AC3624" s="12"/>
      <c r="AD3624" s="12"/>
      <c r="AE3624" s="12"/>
      <c r="AF3624" s="12"/>
      <c r="AG3624" s="12"/>
      <c r="AH3624" s="12"/>
      <c r="AI3624" s="12"/>
      <c r="AJ3624" s="12"/>
      <c r="AK3624" s="12"/>
      <c r="AL3624" s="12"/>
      <c r="AM3624" s="12"/>
      <c r="AN3624" s="12"/>
      <c r="AO3624" s="12"/>
      <c r="AP3624" s="12"/>
      <c r="AQ3624" s="12"/>
      <c r="AR3624" s="12"/>
      <c r="AS3624" s="12"/>
      <c r="AT3624" s="12"/>
      <c r="AU3624" s="12"/>
      <c r="AV3624" s="12"/>
      <c r="AW3624" s="12"/>
      <c r="AX3624" s="12"/>
      <c r="AY3624" s="12"/>
      <c r="AZ3624" s="12"/>
      <c r="BA3624" s="12"/>
      <c r="BB3624" s="12"/>
      <c r="BC3624" s="12"/>
      <c r="BD3624" s="12"/>
      <c r="BE3624" s="12"/>
      <c r="BF3624" s="12"/>
      <c r="BG3624" s="12"/>
      <c r="BH3624" s="12"/>
      <c r="BI3624" s="12"/>
      <c r="BJ3624" s="13"/>
      <c r="BK3624" s="13"/>
      <c r="BL3624" s="13"/>
      <c r="BM3624" s="13"/>
      <c r="BN3624" s="13"/>
    </row>
    <row r="3625" spans="4:66" x14ac:dyDescent="0.25">
      <c r="D3625"/>
      <c r="E3625" s="10"/>
      <c r="F3625" s="10"/>
      <c r="G3625" s="10"/>
      <c r="H3625" s="10"/>
      <c r="I3625" s="10"/>
      <c r="J3625" s="10"/>
      <c r="K3625" s="11"/>
      <c r="L3625" s="11"/>
      <c r="M3625" s="12"/>
      <c r="N3625" s="12"/>
      <c r="O3625" s="12"/>
      <c r="P3625" s="12"/>
      <c r="Q3625" s="12"/>
      <c r="R3625" s="12"/>
      <c r="S3625" s="12"/>
      <c r="T3625" s="12"/>
      <c r="U3625" s="12"/>
      <c r="V3625" s="12"/>
      <c r="W3625" s="12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2"/>
      <c r="AS3625" s="12"/>
      <c r="AT3625" s="12"/>
      <c r="AU3625" s="12"/>
      <c r="AV3625" s="12"/>
      <c r="AW3625" s="12"/>
      <c r="AX3625" s="12"/>
      <c r="AY3625" s="12"/>
      <c r="AZ3625" s="12"/>
      <c r="BA3625" s="12"/>
      <c r="BB3625" s="12"/>
      <c r="BC3625" s="12"/>
      <c r="BD3625" s="12"/>
      <c r="BE3625" s="12"/>
      <c r="BF3625" s="12"/>
      <c r="BG3625" s="12"/>
      <c r="BH3625" s="12"/>
      <c r="BI3625" s="12"/>
      <c r="BJ3625" s="13"/>
      <c r="BK3625" s="13"/>
      <c r="BL3625" s="13"/>
      <c r="BM3625" s="13"/>
      <c r="BN3625" s="13"/>
    </row>
    <row r="3626" spans="4:66" x14ac:dyDescent="0.25">
      <c r="D3626"/>
      <c r="E3626" s="10"/>
      <c r="F3626" s="10"/>
      <c r="G3626" s="10"/>
      <c r="H3626" s="10"/>
      <c r="I3626" s="10"/>
      <c r="J3626" s="10"/>
      <c r="K3626" s="11"/>
      <c r="L3626" s="11"/>
      <c r="M3626" s="12"/>
      <c r="N3626" s="12"/>
      <c r="O3626" s="12"/>
      <c r="P3626" s="12"/>
      <c r="Q3626" s="12"/>
      <c r="R3626" s="12"/>
      <c r="S3626" s="12"/>
      <c r="T3626" s="12"/>
      <c r="U3626" s="12"/>
      <c r="V3626" s="12"/>
      <c r="W3626" s="12"/>
      <c r="X3626" s="12"/>
      <c r="Y3626" s="12"/>
      <c r="Z3626" s="12"/>
      <c r="AA3626" s="12"/>
      <c r="AB3626" s="12"/>
      <c r="AC3626" s="12"/>
      <c r="AD3626" s="12"/>
      <c r="AE3626" s="12"/>
      <c r="AF3626" s="12"/>
      <c r="AG3626" s="12"/>
      <c r="AH3626" s="12"/>
      <c r="AI3626" s="12"/>
      <c r="AJ3626" s="12"/>
      <c r="AK3626" s="12"/>
      <c r="AL3626" s="12"/>
      <c r="AM3626" s="12"/>
      <c r="AN3626" s="12"/>
      <c r="AO3626" s="12"/>
      <c r="AP3626" s="12"/>
      <c r="AQ3626" s="12"/>
      <c r="AR3626" s="12"/>
      <c r="AS3626" s="12"/>
      <c r="AT3626" s="12"/>
      <c r="AU3626" s="12"/>
      <c r="AV3626" s="12"/>
      <c r="AW3626" s="12"/>
      <c r="AX3626" s="12"/>
      <c r="AY3626" s="12"/>
      <c r="AZ3626" s="12"/>
      <c r="BA3626" s="12"/>
      <c r="BB3626" s="12"/>
      <c r="BC3626" s="12"/>
      <c r="BD3626" s="12"/>
      <c r="BE3626" s="12"/>
      <c r="BF3626" s="12"/>
      <c r="BG3626" s="12"/>
      <c r="BH3626" s="12"/>
      <c r="BI3626" s="12"/>
      <c r="BJ3626" s="13"/>
      <c r="BK3626" s="13"/>
      <c r="BL3626" s="13"/>
      <c r="BM3626" s="13"/>
      <c r="BN3626" s="13"/>
    </row>
    <row r="3627" spans="4:66" x14ac:dyDescent="0.25">
      <c r="D3627"/>
      <c r="E3627" s="10"/>
      <c r="F3627" s="10"/>
      <c r="G3627" s="10"/>
      <c r="H3627" s="10"/>
      <c r="I3627" s="10"/>
      <c r="J3627" s="10"/>
      <c r="K3627" s="11"/>
      <c r="L3627" s="11"/>
      <c r="M3627" s="12"/>
      <c r="N3627" s="12"/>
      <c r="O3627" s="12"/>
      <c r="P3627" s="12"/>
      <c r="Q3627" s="12"/>
      <c r="R3627" s="12"/>
      <c r="S3627" s="12"/>
      <c r="T3627" s="12"/>
      <c r="U3627" s="12"/>
      <c r="V3627" s="12"/>
      <c r="W3627" s="12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2"/>
      <c r="AS3627" s="12"/>
      <c r="AT3627" s="12"/>
      <c r="AU3627" s="12"/>
      <c r="AV3627" s="12"/>
      <c r="AW3627" s="12"/>
      <c r="AX3627" s="12"/>
      <c r="AY3627" s="12"/>
      <c r="AZ3627" s="12"/>
      <c r="BA3627" s="12"/>
      <c r="BB3627" s="12"/>
      <c r="BC3627" s="12"/>
      <c r="BD3627" s="12"/>
      <c r="BE3627" s="12"/>
      <c r="BF3627" s="12"/>
      <c r="BG3627" s="12"/>
      <c r="BH3627" s="12"/>
      <c r="BI3627" s="12"/>
      <c r="BJ3627" s="13"/>
      <c r="BK3627" s="13"/>
      <c r="BL3627" s="13"/>
      <c r="BM3627" s="13"/>
      <c r="BN3627" s="13"/>
    </row>
    <row r="3628" spans="4:66" x14ac:dyDescent="0.25">
      <c r="D3628"/>
      <c r="E3628" s="10"/>
      <c r="F3628" s="10"/>
      <c r="G3628" s="10"/>
      <c r="H3628" s="10"/>
      <c r="I3628" s="10"/>
      <c r="J3628" s="10"/>
      <c r="K3628" s="11"/>
      <c r="L3628" s="11"/>
      <c r="M3628" s="12"/>
      <c r="N3628" s="12"/>
      <c r="O3628" s="12"/>
      <c r="P3628" s="12"/>
      <c r="Q3628" s="12"/>
      <c r="R3628" s="12"/>
      <c r="S3628" s="12"/>
      <c r="T3628" s="12"/>
      <c r="U3628" s="12"/>
      <c r="V3628" s="12"/>
      <c r="W3628" s="12"/>
      <c r="X3628" s="12"/>
      <c r="Y3628" s="12"/>
      <c r="Z3628" s="12"/>
      <c r="AA3628" s="12"/>
      <c r="AB3628" s="12"/>
      <c r="AC3628" s="12"/>
      <c r="AD3628" s="12"/>
      <c r="AE3628" s="12"/>
      <c r="AF3628" s="12"/>
      <c r="AG3628" s="12"/>
      <c r="AH3628" s="12"/>
      <c r="AI3628" s="12"/>
      <c r="AJ3628" s="12"/>
      <c r="AK3628" s="12"/>
      <c r="AL3628" s="12"/>
      <c r="AM3628" s="12"/>
      <c r="AN3628" s="12"/>
      <c r="AO3628" s="12"/>
      <c r="AP3628" s="12"/>
      <c r="AQ3628" s="12"/>
      <c r="AR3628" s="12"/>
      <c r="AS3628" s="12"/>
      <c r="AT3628" s="12"/>
      <c r="AU3628" s="12"/>
      <c r="AV3628" s="12"/>
      <c r="AW3628" s="12"/>
      <c r="AX3628" s="12"/>
      <c r="AY3628" s="12"/>
      <c r="AZ3628" s="12"/>
      <c r="BA3628" s="12"/>
      <c r="BB3628" s="12"/>
      <c r="BC3628" s="12"/>
      <c r="BD3628" s="12"/>
      <c r="BE3628" s="12"/>
      <c r="BF3628" s="12"/>
      <c r="BG3628" s="12"/>
      <c r="BH3628" s="12"/>
      <c r="BI3628" s="12"/>
      <c r="BJ3628" s="13"/>
      <c r="BK3628" s="13"/>
      <c r="BL3628" s="13"/>
      <c r="BM3628" s="13"/>
      <c r="BN3628" s="13"/>
    </row>
    <row r="3629" spans="4:66" x14ac:dyDescent="0.25">
      <c r="D3629"/>
      <c r="E3629" s="10"/>
      <c r="F3629" s="10"/>
      <c r="G3629" s="10"/>
      <c r="H3629" s="10"/>
      <c r="I3629" s="10"/>
      <c r="J3629" s="10"/>
      <c r="K3629" s="11"/>
      <c r="L3629" s="11"/>
      <c r="M3629" s="12"/>
      <c r="N3629" s="12"/>
      <c r="O3629" s="12"/>
      <c r="P3629" s="12"/>
      <c r="Q3629" s="12"/>
      <c r="R3629" s="12"/>
      <c r="S3629" s="12"/>
      <c r="T3629" s="12"/>
      <c r="U3629" s="12"/>
      <c r="V3629" s="12"/>
      <c r="W3629" s="12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2"/>
      <c r="AS3629" s="12"/>
      <c r="AT3629" s="12"/>
      <c r="AU3629" s="12"/>
      <c r="AV3629" s="12"/>
      <c r="AW3629" s="12"/>
      <c r="AX3629" s="12"/>
      <c r="AY3629" s="12"/>
      <c r="AZ3629" s="12"/>
      <c r="BA3629" s="12"/>
      <c r="BB3629" s="12"/>
      <c r="BC3629" s="12"/>
      <c r="BD3629" s="12"/>
      <c r="BE3629" s="12"/>
      <c r="BF3629" s="12"/>
      <c r="BG3629" s="12"/>
      <c r="BH3629" s="12"/>
      <c r="BI3629" s="12"/>
      <c r="BJ3629" s="13"/>
      <c r="BK3629" s="13"/>
      <c r="BL3629" s="13"/>
      <c r="BM3629" s="13"/>
      <c r="BN3629" s="13"/>
    </row>
    <row r="3630" spans="4:66" x14ac:dyDescent="0.25">
      <c r="D3630"/>
      <c r="E3630" s="10"/>
      <c r="F3630" s="10"/>
      <c r="G3630" s="10"/>
      <c r="H3630" s="10"/>
      <c r="I3630" s="10"/>
      <c r="J3630" s="10"/>
      <c r="K3630" s="11"/>
      <c r="L3630" s="11"/>
      <c r="M3630" s="12"/>
      <c r="N3630" s="12"/>
      <c r="O3630" s="12"/>
      <c r="P3630" s="12"/>
      <c r="Q3630" s="12"/>
      <c r="R3630" s="12"/>
      <c r="S3630" s="12"/>
      <c r="T3630" s="12"/>
      <c r="U3630" s="12"/>
      <c r="V3630" s="12"/>
      <c r="W3630" s="12"/>
      <c r="X3630" s="12"/>
      <c r="Y3630" s="12"/>
      <c r="Z3630" s="12"/>
      <c r="AA3630" s="12"/>
      <c r="AB3630" s="12"/>
      <c r="AC3630" s="12"/>
      <c r="AD3630" s="12"/>
      <c r="AE3630" s="12"/>
      <c r="AF3630" s="12"/>
      <c r="AG3630" s="12"/>
      <c r="AH3630" s="12"/>
      <c r="AI3630" s="12"/>
      <c r="AJ3630" s="12"/>
      <c r="AK3630" s="12"/>
      <c r="AL3630" s="12"/>
      <c r="AM3630" s="12"/>
      <c r="AN3630" s="12"/>
      <c r="AO3630" s="12"/>
      <c r="AP3630" s="12"/>
      <c r="AQ3630" s="12"/>
      <c r="AR3630" s="12"/>
      <c r="AS3630" s="12"/>
      <c r="AT3630" s="12"/>
      <c r="AU3630" s="12"/>
      <c r="AV3630" s="12"/>
      <c r="AW3630" s="12"/>
      <c r="AX3630" s="12"/>
      <c r="AY3630" s="12"/>
      <c r="AZ3630" s="12"/>
      <c r="BA3630" s="12"/>
      <c r="BB3630" s="12"/>
      <c r="BC3630" s="12"/>
      <c r="BD3630" s="12"/>
      <c r="BE3630" s="12"/>
      <c r="BF3630" s="12"/>
      <c r="BG3630" s="12"/>
      <c r="BH3630" s="12"/>
      <c r="BI3630" s="12"/>
      <c r="BJ3630" s="13"/>
      <c r="BK3630" s="13"/>
      <c r="BL3630" s="13"/>
      <c r="BM3630" s="13"/>
      <c r="BN3630" s="13"/>
    </row>
    <row r="3631" spans="4:66" x14ac:dyDescent="0.25">
      <c r="D3631"/>
      <c r="E3631" s="10"/>
      <c r="F3631" s="10"/>
      <c r="G3631" s="10"/>
      <c r="H3631" s="10"/>
      <c r="I3631" s="10"/>
      <c r="J3631" s="10"/>
      <c r="K3631" s="11"/>
      <c r="L3631" s="11"/>
      <c r="M3631" s="12"/>
      <c r="N3631" s="12"/>
      <c r="O3631" s="12"/>
      <c r="P3631" s="12"/>
      <c r="Q3631" s="12"/>
      <c r="R3631" s="12"/>
      <c r="S3631" s="12"/>
      <c r="T3631" s="12"/>
      <c r="U3631" s="12"/>
      <c r="V3631" s="12"/>
      <c r="W3631" s="12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2"/>
      <c r="AS3631" s="12"/>
      <c r="AT3631" s="12"/>
      <c r="AU3631" s="12"/>
      <c r="AV3631" s="12"/>
      <c r="AW3631" s="12"/>
      <c r="AX3631" s="12"/>
      <c r="AY3631" s="12"/>
      <c r="AZ3631" s="12"/>
      <c r="BA3631" s="12"/>
      <c r="BB3631" s="12"/>
      <c r="BC3631" s="12"/>
      <c r="BD3631" s="12"/>
      <c r="BE3631" s="12"/>
      <c r="BF3631" s="12"/>
      <c r="BG3631" s="12"/>
      <c r="BH3631" s="12"/>
      <c r="BI3631" s="12"/>
      <c r="BJ3631" s="13"/>
      <c r="BK3631" s="13"/>
      <c r="BL3631" s="13"/>
      <c r="BM3631" s="13"/>
      <c r="BN3631" s="13"/>
    </row>
    <row r="3632" spans="4:66" s="14" customFormat="1" x14ac:dyDescent="0.25">
      <c r="K3632" s="16"/>
      <c r="L3632" s="16"/>
      <c r="M3632" s="17"/>
      <c r="N3632" s="17"/>
      <c r="O3632" s="17"/>
      <c r="P3632" s="17"/>
      <c r="Q3632" s="17"/>
      <c r="R3632" s="17"/>
      <c r="S3632" s="17"/>
      <c r="T3632" s="17"/>
      <c r="U3632" s="17"/>
      <c r="V3632" s="17"/>
      <c r="W3632" s="17"/>
      <c r="X3632" s="17"/>
      <c r="Y3632" s="17"/>
      <c r="Z3632" s="17"/>
      <c r="AA3632" s="17"/>
      <c r="AB3632" s="17"/>
      <c r="AC3632" s="17"/>
      <c r="AD3632" s="17"/>
      <c r="AE3632" s="17"/>
      <c r="AF3632" s="17"/>
      <c r="AG3632" s="17"/>
      <c r="AH3632" s="17"/>
      <c r="AI3632" s="17"/>
      <c r="AJ3632" s="17"/>
      <c r="AK3632" s="17"/>
      <c r="AL3632" s="17"/>
      <c r="AM3632" s="17"/>
      <c r="AN3632" s="17"/>
      <c r="AO3632" s="17"/>
      <c r="AP3632" s="17"/>
      <c r="AQ3632" s="17"/>
      <c r="AR3632" s="17"/>
      <c r="AS3632" s="17"/>
      <c r="AT3632" s="17"/>
      <c r="AU3632" s="17"/>
      <c r="AV3632" s="17"/>
      <c r="AW3632" s="17"/>
      <c r="AX3632" s="17"/>
      <c r="AY3632" s="17"/>
      <c r="AZ3632" s="17"/>
      <c r="BA3632" s="17"/>
      <c r="BB3632" s="17"/>
      <c r="BC3632" s="17"/>
      <c r="BD3632" s="17"/>
      <c r="BE3632" s="17"/>
      <c r="BF3632" s="17"/>
      <c r="BG3632" s="17"/>
      <c r="BH3632" s="17"/>
      <c r="BI3632" s="17"/>
      <c r="BJ3632" s="18"/>
      <c r="BK3632" s="18"/>
      <c r="BL3632" s="18"/>
      <c r="BM3632" s="18"/>
      <c r="BN3632" s="18"/>
    </row>
    <row r="3633" spans="4:66" x14ac:dyDescent="0.25">
      <c r="D3633"/>
      <c r="E3633" s="10"/>
      <c r="F3633" s="10"/>
      <c r="G3633" s="10"/>
      <c r="H3633" s="10"/>
      <c r="I3633" s="10"/>
      <c r="J3633" s="10"/>
      <c r="K3633" s="11"/>
      <c r="L3633" s="11"/>
      <c r="M3633" s="12"/>
      <c r="N3633" s="12"/>
      <c r="O3633" s="12"/>
      <c r="P3633" s="12"/>
      <c r="Q3633" s="12"/>
      <c r="R3633" s="12"/>
      <c r="S3633" s="12"/>
      <c r="T3633" s="12"/>
      <c r="U3633" s="12"/>
      <c r="V3633" s="12"/>
      <c r="W3633" s="12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2"/>
      <c r="AS3633" s="12"/>
      <c r="AT3633" s="12"/>
      <c r="AU3633" s="12"/>
      <c r="AV3633" s="12"/>
      <c r="AW3633" s="12"/>
      <c r="AX3633" s="12"/>
      <c r="AY3633" s="12"/>
      <c r="AZ3633" s="12"/>
      <c r="BA3633" s="12"/>
      <c r="BB3633" s="12"/>
      <c r="BC3633" s="12"/>
      <c r="BD3633" s="12"/>
      <c r="BE3633" s="12"/>
      <c r="BF3633" s="12"/>
      <c r="BG3633" s="12"/>
      <c r="BH3633" s="12"/>
      <c r="BI3633" s="12"/>
      <c r="BJ3633" s="13"/>
      <c r="BK3633" s="13"/>
      <c r="BL3633" s="13"/>
      <c r="BM3633" s="13"/>
      <c r="BN3633" s="13"/>
    </row>
    <row r="3634" spans="4:66" x14ac:dyDescent="0.25">
      <c r="D3634"/>
      <c r="E3634" s="10"/>
      <c r="F3634" s="10"/>
      <c r="G3634" s="10"/>
      <c r="H3634" s="10"/>
      <c r="I3634" s="10"/>
      <c r="J3634" s="10"/>
      <c r="K3634" s="11"/>
      <c r="L3634" s="11"/>
      <c r="M3634" s="12"/>
      <c r="N3634" s="12"/>
      <c r="O3634" s="12"/>
      <c r="P3634" s="12"/>
      <c r="Q3634" s="12"/>
      <c r="R3634" s="12"/>
      <c r="S3634" s="12"/>
      <c r="T3634" s="12"/>
      <c r="U3634" s="12"/>
      <c r="V3634" s="12"/>
      <c r="W3634" s="12"/>
      <c r="X3634" s="12"/>
      <c r="Y3634" s="12"/>
      <c r="Z3634" s="12"/>
      <c r="AA3634" s="12"/>
      <c r="AB3634" s="12"/>
      <c r="AC3634" s="12"/>
      <c r="AD3634" s="12"/>
      <c r="AE3634" s="12"/>
      <c r="AF3634" s="12"/>
      <c r="AG3634" s="12"/>
      <c r="AH3634" s="12"/>
      <c r="AI3634" s="12"/>
      <c r="AJ3634" s="12"/>
      <c r="AK3634" s="12"/>
      <c r="AL3634" s="12"/>
      <c r="AM3634" s="12"/>
      <c r="AN3634" s="12"/>
      <c r="AO3634" s="12"/>
      <c r="AP3634" s="12"/>
      <c r="AQ3634" s="12"/>
      <c r="AR3634" s="12"/>
      <c r="AS3634" s="12"/>
      <c r="AT3634" s="12"/>
      <c r="AU3634" s="12"/>
      <c r="AV3634" s="12"/>
      <c r="AW3634" s="12"/>
      <c r="AX3634" s="12"/>
      <c r="AY3634" s="12"/>
      <c r="AZ3634" s="12"/>
      <c r="BA3634" s="12"/>
      <c r="BB3634" s="12"/>
      <c r="BC3634" s="12"/>
      <c r="BD3634" s="12"/>
      <c r="BE3634" s="12"/>
      <c r="BF3634" s="12"/>
      <c r="BG3634" s="12"/>
      <c r="BH3634" s="12"/>
      <c r="BI3634" s="12"/>
      <c r="BJ3634" s="13"/>
      <c r="BK3634" s="13"/>
      <c r="BL3634" s="13"/>
      <c r="BM3634" s="13"/>
      <c r="BN3634" s="13"/>
    </row>
    <row r="3635" spans="4:66" x14ac:dyDescent="0.25">
      <c r="D3635"/>
      <c r="E3635" s="10"/>
      <c r="F3635" s="10"/>
      <c r="G3635" s="10"/>
      <c r="H3635" s="10"/>
      <c r="I3635" s="10"/>
      <c r="J3635" s="10"/>
      <c r="K3635" s="11"/>
      <c r="L3635" s="11"/>
      <c r="M3635" s="12"/>
      <c r="N3635" s="12"/>
      <c r="O3635" s="12"/>
      <c r="P3635" s="12"/>
      <c r="Q3635" s="12"/>
      <c r="R3635" s="12"/>
      <c r="S3635" s="12"/>
      <c r="T3635" s="12"/>
      <c r="U3635" s="12"/>
      <c r="V3635" s="12"/>
      <c r="W3635" s="12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2"/>
      <c r="AS3635" s="12"/>
      <c r="AT3635" s="12"/>
      <c r="AU3635" s="12"/>
      <c r="AV3635" s="12"/>
      <c r="AW3635" s="12"/>
      <c r="AX3635" s="12"/>
      <c r="AY3635" s="12"/>
      <c r="AZ3635" s="12"/>
      <c r="BA3635" s="12"/>
      <c r="BB3635" s="12"/>
      <c r="BC3635" s="12"/>
      <c r="BD3635" s="12"/>
      <c r="BE3635" s="12"/>
      <c r="BF3635" s="12"/>
      <c r="BG3635" s="12"/>
      <c r="BH3635" s="12"/>
      <c r="BI3635" s="12"/>
      <c r="BJ3635" s="13"/>
      <c r="BK3635" s="13"/>
      <c r="BL3635" s="13"/>
      <c r="BM3635" s="13"/>
      <c r="BN3635" s="13"/>
    </row>
    <row r="3636" spans="4:66" x14ac:dyDescent="0.25">
      <c r="D3636"/>
      <c r="E3636" s="10"/>
      <c r="F3636" s="10"/>
      <c r="G3636" s="10"/>
      <c r="H3636" s="10"/>
      <c r="I3636" s="10"/>
      <c r="J3636" s="10"/>
      <c r="K3636" s="11"/>
      <c r="L3636" s="11"/>
      <c r="M3636" s="12"/>
      <c r="N3636" s="12"/>
      <c r="O3636" s="12"/>
      <c r="P3636" s="12"/>
      <c r="Q3636" s="12"/>
      <c r="R3636" s="12"/>
      <c r="S3636" s="12"/>
      <c r="T3636" s="12"/>
      <c r="U3636" s="12"/>
      <c r="V3636" s="12"/>
      <c r="W3636" s="12"/>
      <c r="X3636" s="12"/>
      <c r="Y3636" s="12"/>
      <c r="Z3636" s="12"/>
      <c r="AA3636" s="12"/>
      <c r="AB3636" s="12"/>
      <c r="AC3636" s="12"/>
      <c r="AD3636" s="12"/>
      <c r="AE3636" s="12"/>
      <c r="AF3636" s="12"/>
      <c r="AG3636" s="12"/>
      <c r="AH3636" s="12"/>
      <c r="AI3636" s="12"/>
      <c r="AJ3636" s="12"/>
      <c r="AK3636" s="12"/>
      <c r="AL3636" s="12"/>
      <c r="AM3636" s="12"/>
      <c r="AN3636" s="12"/>
      <c r="AO3636" s="12"/>
      <c r="AP3636" s="12"/>
      <c r="AQ3636" s="12"/>
      <c r="AR3636" s="12"/>
      <c r="AS3636" s="12"/>
      <c r="AT3636" s="12"/>
      <c r="AU3636" s="12"/>
      <c r="AV3636" s="12"/>
      <c r="AW3636" s="12"/>
      <c r="AX3636" s="12"/>
      <c r="AY3636" s="12"/>
      <c r="AZ3636" s="12"/>
      <c r="BA3636" s="12"/>
      <c r="BB3636" s="12"/>
      <c r="BC3636" s="12"/>
      <c r="BD3636" s="12"/>
      <c r="BE3636" s="12"/>
      <c r="BF3636" s="12"/>
      <c r="BG3636" s="12"/>
      <c r="BH3636" s="12"/>
      <c r="BI3636" s="12"/>
      <c r="BJ3636" s="13"/>
      <c r="BK3636" s="13"/>
      <c r="BL3636" s="13"/>
      <c r="BM3636" s="13"/>
      <c r="BN3636" s="13"/>
    </row>
    <row r="3637" spans="4:66" x14ac:dyDescent="0.25">
      <c r="D3637"/>
      <c r="E3637" s="10"/>
      <c r="F3637" s="10"/>
      <c r="G3637" s="10"/>
      <c r="H3637" s="10"/>
      <c r="I3637" s="10"/>
      <c r="J3637" s="10"/>
      <c r="K3637" s="11"/>
      <c r="L3637" s="11"/>
      <c r="M3637" s="12"/>
      <c r="N3637" s="12"/>
      <c r="O3637" s="12"/>
      <c r="P3637" s="12"/>
      <c r="Q3637" s="12"/>
      <c r="R3637" s="12"/>
      <c r="S3637" s="12"/>
      <c r="T3637" s="12"/>
      <c r="U3637" s="12"/>
      <c r="V3637" s="12"/>
      <c r="W3637" s="12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2"/>
      <c r="AS3637" s="12"/>
      <c r="AT3637" s="12"/>
      <c r="AU3637" s="12"/>
      <c r="AV3637" s="12"/>
      <c r="AW3637" s="12"/>
      <c r="AX3637" s="12"/>
      <c r="AY3637" s="12"/>
      <c r="AZ3637" s="12"/>
      <c r="BA3637" s="12"/>
      <c r="BB3637" s="12"/>
      <c r="BC3637" s="12"/>
      <c r="BD3637" s="12"/>
      <c r="BE3637" s="12"/>
      <c r="BF3637" s="12"/>
      <c r="BG3637" s="12"/>
      <c r="BH3637" s="12"/>
      <c r="BI3637" s="12"/>
      <c r="BJ3637" s="13"/>
      <c r="BK3637" s="13"/>
      <c r="BL3637" s="13"/>
      <c r="BM3637" s="13"/>
      <c r="BN3637" s="13"/>
    </row>
    <row r="3638" spans="4:66" x14ac:dyDescent="0.25">
      <c r="D3638"/>
      <c r="E3638" s="10"/>
      <c r="F3638" s="10"/>
      <c r="G3638" s="10"/>
      <c r="H3638" s="10"/>
      <c r="I3638" s="10"/>
      <c r="J3638" s="10"/>
      <c r="K3638" s="11"/>
      <c r="L3638" s="11"/>
      <c r="M3638" s="12"/>
      <c r="N3638" s="12"/>
      <c r="O3638" s="12"/>
      <c r="P3638" s="12"/>
      <c r="Q3638" s="12"/>
      <c r="R3638" s="12"/>
      <c r="S3638" s="12"/>
      <c r="T3638" s="12"/>
      <c r="U3638" s="12"/>
      <c r="V3638" s="12"/>
      <c r="W3638" s="12"/>
      <c r="X3638" s="12"/>
      <c r="Y3638" s="12"/>
      <c r="Z3638" s="12"/>
      <c r="AA3638" s="12"/>
      <c r="AB3638" s="12"/>
      <c r="AC3638" s="12"/>
      <c r="AD3638" s="12"/>
      <c r="AE3638" s="12"/>
      <c r="AF3638" s="12"/>
      <c r="AG3638" s="12"/>
      <c r="AH3638" s="12"/>
      <c r="AI3638" s="12"/>
      <c r="AJ3638" s="12"/>
      <c r="AK3638" s="12"/>
      <c r="AL3638" s="12"/>
      <c r="AM3638" s="12"/>
      <c r="AN3638" s="12"/>
      <c r="AO3638" s="12"/>
      <c r="AP3638" s="12"/>
      <c r="AQ3638" s="12"/>
      <c r="AR3638" s="12"/>
      <c r="AS3638" s="12"/>
      <c r="AT3638" s="12"/>
      <c r="AU3638" s="12"/>
      <c r="AV3638" s="12"/>
      <c r="AW3638" s="12"/>
      <c r="AX3638" s="12"/>
      <c r="AY3638" s="12"/>
      <c r="AZ3638" s="12"/>
      <c r="BA3638" s="12"/>
      <c r="BB3638" s="12"/>
      <c r="BC3638" s="12"/>
      <c r="BD3638" s="12"/>
      <c r="BE3638" s="12"/>
      <c r="BF3638" s="12"/>
      <c r="BG3638" s="12"/>
      <c r="BH3638" s="12"/>
      <c r="BI3638" s="12"/>
      <c r="BJ3638" s="13"/>
      <c r="BK3638" s="13"/>
      <c r="BL3638" s="13"/>
      <c r="BM3638" s="13"/>
      <c r="BN3638" s="13"/>
    </row>
    <row r="3639" spans="4:66" x14ac:dyDescent="0.25">
      <c r="D3639"/>
      <c r="E3639" s="10"/>
      <c r="F3639" s="10"/>
      <c r="G3639" s="10"/>
      <c r="H3639" s="10"/>
      <c r="I3639" s="10"/>
      <c r="J3639" s="10"/>
      <c r="K3639" s="11"/>
      <c r="L3639" s="11"/>
      <c r="M3639" s="12"/>
      <c r="N3639" s="12"/>
      <c r="O3639" s="12"/>
      <c r="P3639" s="12"/>
      <c r="Q3639" s="12"/>
      <c r="R3639" s="12"/>
      <c r="S3639" s="12"/>
      <c r="T3639" s="12"/>
      <c r="U3639" s="12"/>
      <c r="V3639" s="12"/>
      <c r="W3639" s="12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2"/>
      <c r="AS3639" s="12"/>
      <c r="AT3639" s="12"/>
      <c r="AU3639" s="12"/>
      <c r="AV3639" s="12"/>
      <c r="AW3639" s="12"/>
      <c r="AX3639" s="12"/>
      <c r="AY3639" s="12"/>
      <c r="AZ3639" s="12"/>
      <c r="BA3639" s="12"/>
      <c r="BB3639" s="12"/>
      <c r="BC3639" s="12"/>
      <c r="BD3639" s="12"/>
      <c r="BE3639" s="12"/>
      <c r="BF3639" s="12"/>
      <c r="BG3639" s="12"/>
      <c r="BH3639" s="12"/>
      <c r="BI3639" s="12"/>
      <c r="BJ3639" s="13"/>
      <c r="BK3639" s="13"/>
      <c r="BL3639" s="13"/>
      <c r="BM3639" s="13"/>
      <c r="BN3639" s="13"/>
    </row>
    <row r="3640" spans="4:66" x14ac:dyDescent="0.25">
      <c r="D3640"/>
      <c r="E3640" s="10"/>
      <c r="F3640" s="10"/>
      <c r="G3640" s="10"/>
      <c r="H3640" s="10"/>
      <c r="I3640" s="10"/>
      <c r="J3640" s="10"/>
      <c r="K3640" s="11"/>
      <c r="L3640" s="11"/>
      <c r="M3640" s="12"/>
      <c r="N3640" s="12"/>
      <c r="O3640" s="12"/>
      <c r="P3640" s="12"/>
      <c r="Q3640" s="12"/>
      <c r="R3640" s="12"/>
      <c r="S3640" s="12"/>
      <c r="T3640" s="12"/>
      <c r="U3640" s="12"/>
      <c r="V3640" s="12"/>
      <c r="W3640" s="12"/>
      <c r="X3640" s="12"/>
      <c r="Y3640" s="12"/>
      <c r="Z3640" s="12"/>
      <c r="AA3640" s="12"/>
      <c r="AB3640" s="12"/>
      <c r="AC3640" s="12"/>
      <c r="AD3640" s="12"/>
      <c r="AE3640" s="12"/>
      <c r="AF3640" s="12"/>
      <c r="AG3640" s="12"/>
      <c r="AH3640" s="12"/>
      <c r="AI3640" s="12"/>
      <c r="AJ3640" s="12"/>
      <c r="AK3640" s="12"/>
      <c r="AL3640" s="12"/>
      <c r="AM3640" s="12"/>
      <c r="AN3640" s="12"/>
      <c r="AO3640" s="12"/>
      <c r="AP3640" s="12"/>
      <c r="AQ3640" s="12"/>
      <c r="AR3640" s="12"/>
      <c r="AS3640" s="12"/>
      <c r="AT3640" s="12"/>
      <c r="AU3640" s="12"/>
      <c r="AV3640" s="12"/>
      <c r="AW3640" s="12"/>
      <c r="AX3640" s="12"/>
      <c r="AY3640" s="12"/>
      <c r="AZ3640" s="12"/>
      <c r="BA3640" s="12"/>
      <c r="BB3640" s="12"/>
      <c r="BC3640" s="12"/>
      <c r="BD3640" s="12"/>
      <c r="BE3640" s="12"/>
      <c r="BF3640" s="12"/>
      <c r="BG3640" s="12"/>
      <c r="BH3640" s="12"/>
      <c r="BI3640" s="12"/>
      <c r="BJ3640" s="13"/>
      <c r="BK3640" s="13"/>
      <c r="BL3640" s="13"/>
      <c r="BM3640" s="13"/>
      <c r="BN3640" s="13"/>
    </row>
    <row r="3641" spans="4:66" x14ac:dyDescent="0.25">
      <c r="D3641"/>
      <c r="E3641" s="10"/>
      <c r="F3641" s="10"/>
      <c r="G3641" s="10"/>
      <c r="H3641" s="10"/>
      <c r="I3641" s="10"/>
      <c r="J3641" s="10"/>
      <c r="K3641" s="11"/>
      <c r="L3641" s="11"/>
      <c r="M3641" s="12"/>
      <c r="N3641" s="12"/>
      <c r="O3641" s="12"/>
      <c r="P3641" s="12"/>
      <c r="Q3641" s="12"/>
      <c r="R3641" s="12"/>
      <c r="S3641" s="12"/>
      <c r="T3641" s="12"/>
      <c r="U3641" s="12"/>
      <c r="V3641" s="12"/>
      <c r="W3641" s="12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2"/>
      <c r="AS3641" s="12"/>
      <c r="AT3641" s="12"/>
      <c r="AU3641" s="12"/>
      <c r="AV3641" s="12"/>
      <c r="AW3641" s="12"/>
      <c r="AX3641" s="12"/>
      <c r="AY3641" s="12"/>
      <c r="AZ3641" s="12"/>
      <c r="BA3641" s="12"/>
      <c r="BB3641" s="12"/>
      <c r="BC3641" s="12"/>
      <c r="BD3641" s="12"/>
      <c r="BE3641" s="12"/>
      <c r="BF3641" s="12"/>
      <c r="BG3641" s="12"/>
      <c r="BH3641" s="12"/>
      <c r="BI3641" s="12"/>
      <c r="BJ3641" s="13"/>
      <c r="BK3641" s="13"/>
      <c r="BL3641" s="13"/>
      <c r="BM3641" s="13"/>
      <c r="BN3641" s="13"/>
    </row>
    <row r="3642" spans="4:66" x14ac:dyDescent="0.25">
      <c r="D3642"/>
      <c r="E3642" s="10"/>
      <c r="F3642" s="10"/>
      <c r="G3642" s="10"/>
      <c r="H3642" s="10"/>
      <c r="I3642" s="10"/>
      <c r="J3642" s="10"/>
      <c r="K3642" s="11"/>
      <c r="L3642" s="11"/>
      <c r="M3642" s="12"/>
      <c r="N3642" s="12"/>
      <c r="O3642" s="12"/>
      <c r="P3642" s="12"/>
      <c r="Q3642" s="12"/>
      <c r="R3642" s="12"/>
      <c r="S3642" s="12"/>
      <c r="T3642" s="12"/>
      <c r="U3642" s="12"/>
      <c r="V3642" s="12"/>
      <c r="W3642" s="12"/>
      <c r="X3642" s="12"/>
      <c r="Y3642" s="12"/>
      <c r="Z3642" s="12"/>
      <c r="AA3642" s="12"/>
      <c r="AB3642" s="12"/>
      <c r="AC3642" s="12"/>
      <c r="AD3642" s="12"/>
      <c r="AE3642" s="12"/>
      <c r="AF3642" s="12"/>
      <c r="AG3642" s="12"/>
      <c r="AH3642" s="12"/>
      <c r="AI3642" s="12"/>
      <c r="AJ3642" s="12"/>
      <c r="AK3642" s="12"/>
      <c r="AL3642" s="12"/>
      <c r="AM3642" s="12"/>
      <c r="AN3642" s="12"/>
      <c r="AO3642" s="12"/>
      <c r="AP3642" s="12"/>
      <c r="AQ3642" s="12"/>
      <c r="AR3642" s="12"/>
      <c r="AS3642" s="12"/>
      <c r="AT3642" s="12"/>
      <c r="AU3642" s="12"/>
      <c r="AV3642" s="12"/>
      <c r="AW3642" s="12"/>
      <c r="AX3642" s="12"/>
      <c r="AY3642" s="12"/>
      <c r="AZ3642" s="12"/>
      <c r="BA3642" s="12"/>
      <c r="BB3642" s="12"/>
      <c r="BC3642" s="12"/>
      <c r="BD3642" s="12"/>
      <c r="BE3642" s="12"/>
      <c r="BF3642" s="12"/>
      <c r="BG3642" s="12"/>
      <c r="BH3642" s="12"/>
      <c r="BI3642" s="12"/>
      <c r="BJ3642" s="13"/>
      <c r="BK3642" s="13"/>
      <c r="BL3642" s="13"/>
      <c r="BM3642" s="13"/>
      <c r="BN3642" s="13"/>
    </row>
    <row r="3643" spans="4:66" x14ac:dyDescent="0.25">
      <c r="D3643"/>
      <c r="E3643" s="10"/>
      <c r="F3643" s="10"/>
      <c r="G3643" s="10"/>
      <c r="H3643" s="10"/>
      <c r="I3643" s="10"/>
      <c r="J3643" s="10"/>
      <c r="K3643" s="11"/>
      <c r="L3643" s="11"/>
      <c r="M3643" s="12"/>
      <c r="N3643" s="12"/>
      <c r="O3643" s="12"/>
      <c r="P3643" s="12"/>
      <c r="Q3643" s="12"/>
      <c r="R3643" s="12"/>
      <c r="S3643" s="12"/>
      <c r="T3643" s="12"/>
      <c r="U3643" s="12"/>
      <c r="V3643" s="12"/>
      <c r="W3643" s="12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2"/>
      <c r="AS3643" s="12"/>
      <c r="AT3643" s="12"/>
      <c r="AU3643" s="12"/>
      <c r="AV3643" s="12"/>
      <c r="AW3643" s="12"/>
      <c r="AX3643" s="12"/>
      <c r="AY3643" s="12"/>
      <c r="AZ3643" s="12"/>
      <c r="BA3643" s="12"/>
      <c r="BB3643" s="12"/>
      <c r="BC3643" s="12"/>
      <c r="BD3643" s="12"/>
      <c r="BE3643" s="12"/>
      <c r="BF3643" s="12"/>
      <c r="BG3643" s="12"/>
      <c r="BH3643" s="12"/>
      <c r="BI3643" s="12"/>
      <c r="BJ3643" s="13"/>
      <c r="BK3643" s="13"/>
      <c r="BL3643" s="13"/>
      <c r="BM3643" s="13"/>
      <c r="BN3643" s="13"/>
    </row>
    <row r="3644" spans="4:66" x14ac:dyDescent="0.25">
      <c r="D3644"/>
      <c r="E3644" s="10"/>
      <c r="F3644" s="10"/>
      <c r="G3644" s="10"/>
      <c r="H3644" s="10"/>
      <c r="I3644" s="10"/>
      <c r="J3644" s="10"/>
      <c r="K3644" s="11"/>
      <c r="L3644" s="11"/>
      <c r="M3644" s="12"/>
      <c r="N3644" s="12"/>
      <c r="O3644" s="12"/>
      <c r="P3644" s="12"/>
      <c r="Q3644" s="12"/>
      <c r="R3644" s="12"/>
      <c r="S3644" s="12"/>
      <c r="T3644" s="12"/>
      <c r="U3644" s="12"/>
      <c r="V3644" s="12"/>
      <c r="W3644" s="12"/>
      <c r="X3644" s="12"/>
      <c r="Y3644" s="12"/>
      <c r="Z3644" s="12"/>
      <c r="AA3644" s="12"/>
      <c r="AB3644" s="12"/>
      <c r="AC3644" s="12"/>
      <c r="AD3644" s="12"/>
      <c r="AE3644" s="12"/>
      <c r="AF3644" s="12"/>
      <c r="AG3644" s="12"/>
      <c r="AH3644" s="12"/>
      <c r="AI3644" s="12"/>
      <c r="AJ3644" s="12"/>
      <c r="AK3644" s="12"/>
      <c r="AL3644" s="12"/>
      <c r="AM3644" s="12"/>
      <c r="AN3644" s="12"/>
      <c r="AO3644" s="12"/>
      <c r="AP3644" s="12"/>
      <c r="AQ3644" s="12"/>
      <c r="AR3644" s="12"/>
      <c r="AS3644" s="12"/>
      <c r="AT3644" s="12"/>
      <c r="AU3644" s="12"/>
      <c r="AV3644" s="12"/>
      <c r="AW3644" s="12"/>
      <c r="AX3644" s="12"/>
      <c r="AY3644" s="12"/>
      <c r="AZ3644" s="12"/>
      <c r="BA3644" s="12"/>
      <c r="BB3644" s="12"/>
      <c r="BC3644" s="12"/>
      <c r="BD3644" s="12"/>
      <c r="BE3644" s="12"/>
      <c r="BF3644" s="12"/>
      <c r="BG3644" s="12"/>
      <c r="BH3644" s="12"/>
      <c r="BI3644" s="12"/>
      <c r="BJ3644" s="13"/>
      <c r="BK3644" s="13"/>
      <c r="BL3644" s="13"/>
      <c r="BM3644" s="13"/>
      <c r="BN3644" s="13"/>
    </row>
    <row r="3645" spans="4:66" x14ac:dyDescent="0.25">
      <c r="D3645"/>
      <c r="E3645" s="10"/>
      <c r="F3645" s="10"/>
      <c r="G3645" s="10"/>
      <c r="H3645" s="10"/>
      <c r="I3645" s="10"/>
      <c r="J3645" s="10"/>
      <c r="K3645" s="11"/>
      <c r="L3645" s="11"/>
      <c r="M3645" s="12"/>
      <c r="N3645" s="12"/>
      <c r="O3645" s="12"/>
      <c r="P3645" s="12"/>
      <c r="Q3645" s="12"/>
      <c r="R3645" s="12"/>
      <c r="S3645" s="12"/>
      <c r="T3645" s="12"/>
      <c r="U3645" s="12"/>
      <c r="V3645" s="12"/>
      <c r="W3645" s="12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2"/>
      <c r="AS3645" s="12"/>
      <c r="AT3645" s="12"/>
      <c r="AU3645" s="12"/>
      <c r="AV3645" s="12"/>
      <c r="AW3645" s="12"/>
      <c r="AX3645" s="12"/>
      <c r="AY3645" s="12"/>
      <c r="AZ3645" s="12"/>
      <c r="BA3645" s="12"/>
      <c r="BB3645" s="12"/>
      <c r="BC3645" s="12"/>
      <c r="BD3645" s="12"/>
      <c r="BE3645" s="12"/>
      <c r="BF3645" s="12"/>
      <c r="BG3645" s="12"/>
      <c r="BH3645" s="12"/>
      <c r="BI3645" s="12"/>
      <c r="BJ3645" s="13"/>
      <c r="BK3645" s="13"/>
      <c r="BL3645" s="13"/>
      <c r="BM3645" s="13"/>
      <c r="BN3645" s="13"/>
    </row>
    <row r="3646" spans="4:66" x14ac:dyDescent="0.25">
      <c r="D3646"/>
      <c r="E3646" s="10"/>
      <c r="F3646" s="10"/>
      <c r="G3646" s="10"/>
      <c r="H3646" s="10"/>
      <c r="I3646" s="10"/>
      <c r="J3646" s="10"/>
      <c r="K3646" s="11"/>
      <c r="L3646" s="11"/>
      <c r="M3646" s="12"/>
      <c r="N3646" s="12"/>
      <c r="O3646" s="12"/>
      <c r="P3646" s="12"/>
      <c r="Q3646" s="12"/>
      <c r="R3646" s="12"/>
      <c r="S3646" s="12"/>
      <c r="T3646" s="12"/>
      <c r="U3646" s="12"/>
      <c r="V3646" s="12"/>
      <c r="W3646" s="12"/>
      <c r="X3646" s="12"/>
      <c r="Y3646" s="12"/>
      <c r="Z3646" s="12"/>
      <c r="AA3646" s="12"/>
      <c r="AB3646" s="12"/>
      <c r="AC3646" s="12"/>
      <c r="AD3646" s="12"/>
      <c r="AE3646" s="12"/>
      <c r="AF3646" s="12"/>
      <c r="AG3646" s="12"/>
      <c r="AH3646" s="12"/>
      <c r="AI3646" s="12"/>
      <c r="AJ3646" s="12"/>
      <c r="AK3646" s="12"/>
      <c r="AL3646" s="12"/>
      <c r="AM3646" s="12"/>
      <c r="AN3646" s="12"/>
      <c r="AO3646" s="12"/>
      <c r="AP3646" s="12"/>
      <c r="AQ3646" s="12"/>
      <c r="AR3646" s="12"/>
      <c r="AS3646" s="12"/>
      <c r="AT3646" s="12"/>
      <c r="AU3646" s="12"/>
      <c r="AV3646" s="12"/>
      <c r="AW3646" s="12"/>
      <c r="AX3646" s="12"/>
      <c r="AY3646" s="12"/>
      <c r="AZ3646" s="12"/>
      <c r="BA3646" s="12"/>
      <c r="BB3646" s="12"/>
      <c r="BC3646" s="12"/>
      <c r="BD3646" s="12"/>
      <c r="BE3646" s="12"/>
      <c r="BF3646" s="12"/>
      <c r="BG3646" s="12"/>
      <c r="BH3646" s="12"/>
      <c r="BI3646" s="12"/>
      <c r="BJ3646" s="13"/>
      <c r="BK3646" s="13"/>
      <c r="BL3646" s="13"/>
      <c r="BM3646" s="13"/>
      <c r="BN3646" s="13"/>
    </row>
    <row r="3647" spans="4:66" x14ac:dyDescent="0.25">
      <c r="D3647"/>
      <c r="E3647" s="10"/>
      <c r="F3647" s="10"/>
      <c r="G3647" s="10"/>
      <c r="H3647" s="10"/>
      <c r="I3647" s="10"/>
      <c r="J3647" s="10"/>
      <c r="K3647" s="11"/>
      <c r="L3647" s="11"/>
      <c r="M3647" s="12"/>
      <c r="N3647" s="12"/>
      <c r="O3647" s="12"/>
      <c r="P3647" s="12"/>
      <c r="Q3647" s="12"/>
      <c r="R3647" s="12"/>
      <c r="S3647" s="12"/>
      <c r="T3647" s="12"/>
      <c r="U3647" s="12"/>
      <c r="V3647" s="12"/>
      <c r="W3647" s="12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2"/>
      <c r="AS3647" s="12"/>
      <c r="AT3647" s="12"/>
      <c r="AU3647" s="12"/>
      <c r="AV3647" s="12"/>
      <c r="AW3647" s="12"/>
      <c r="AX3647" s="12"/>
      <c r="AY3647" s="12"/>
      <c r="AZ3647" s="12"/>
      <c r="BA3647" s="12"/>
      <c r="BB3647" s="12"/>
      <c r="BC3647" s="12"/>
      <c r="BD3647" s="12"/>
      <c r="BE3647" s="12"/>
      <c r="BF3647" s="12"/>
      <c r="BG3647" s="12"/>
      <c r="BH3647" s="12"/>
      <c r="BI3647" s="12"/>
      <c r="BJ3647" s="13"/>
      <c r="BK3647" s="13"/>
      <c r="BL3647" s="13"/>
      <c r="BM3647" s="13"/>
      <c r="BN3647" s="13"/>
    </row>
    <row r="3648" spans="4:66" x14ac:dyDescent="0.25">
      <c r="D3648"/>
      <c r="E3648" s="10"/>
      <c r="F3648" s="10"/>
      <c r="G3648" s="10"/>
      <c r="H3648" s="10"/>
      <c r="I3648" s="10"/>
      <c r="J3648" s="10"/>
      <c r="K3648" s="11"/>
      <c r="L3648" s="11"/>
      <c r="M3648" s="12"/>
      <c r="N3648" s="12"/>
      <c r="O3648" s="12"/>
      <c r="P3648" s="12"/>
      <c r="Q3648" s="12"/>
      <c r="R3648" s="12"/>
      <c r="S3648" s="12"/>
      <c r="T3648" s="12"/>
      <c r="U3648" s="12"/>
      <c r="V3648" s="12"/>
      <c r="W3648" s="12"/>
      <c r="X3648" s="12"/>
      <c r="Y3648" s="12"/>
      <c r="Z3648" s="12"/>
      <c r="AA3648" s="12"/>
      <c r="AB3648" s="12"/>
      <c r="AC3648" s="12"/>
      <c r="AD3648" s="12"/>
      <c r="AE3648" s="12"/>
      <c r="AF3648" s="12"/>
      <c r="AG3648" s="12"/>
      <c r="AH3648" s="12"/>
      <c r="AI3648" s="12"/>
      <c r="AJ3648" s="12"/>
      <c r="AK3648" s="12"/>
      <c r="AL3648" s="12"/>
      <c r="AM3648" s="12"/>
      <c r="AN3648" s="12"/>
      <c r="AO3648" s="12"/>
      <c r="AP3648" s="12"/>
      <c r="AQ3648" s="12"/>
      <c r="AR3648" s="12"/>
      <c r="AS3648" s="12"/>
      <c r="AT3648" s="12"/>
      <c r="AU3648" s="12"/>
      <c r="AV3648" s="12"/>
      <c r="AW3648" s="12"/>
      <c r="AX3648" s="12"/>
      <c r="AY3648" s="12"/>
      <c r="AZ3648" s="12"/>
      <c r="BA3648" s="12"/>
      <c r="BB3648" s="12"/>
      <c r="BC3648" s="12"/>
      <c r="BD3648" s="12"/>
      <c r="BE3648" s="12"/>
      <c r="BF3648" s="12"/>
      <c r="BG3648" s="12"/>
      <c r="BH3648" s="12"/>
      <c r="BI3648" s="12"/>
      <c r="BJ3648" s="13"/>
      <c r="BK3648" s="13"/>
      <c r="BL3648" s="13"/>
      <c r="BM3648" s="13"/>
      <c r="BN3648" s="13"/>
    </row>
    <row r="3649" spans="4:66" x14ac:dyDescent="0.25">
      <c r="D3649"/>
      <c r="E3649" s="10"/>
      <c r="F3649" s="10"/>
      <c r="G3649" s="10"/>
      <c r="H3649" s="10"/>
      <c r="I3649" s="10"/>
      <c r="J3649" s="10"/>
      <c r="K3649" s="11"/>
      <c r="L3649" s="11"/>
      <c r="M3649" s="12"/>
      <c r="N3649" s="12"/>
      <c r="O3649" s="12"/>
      <c r="P3649" s="12"/>
      <c r="Q3649" s="12"/>
      <c r="R3649" s="12"/>
      <c r="S3649" s="12"/>
      <c r="T3649" s="12"/>
      <c r="U3649" s="12"/>
      <c r="V3649" s="12"/>
      <c r="W3649" s="12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2"/>
      <c r="AS3649" s="12"/>
      <c r="AT3649" s="12"/>
      <c r="AU3649" s="12"/>
      <c r="AV3649" s="12"/>
      <c r="AW3649" s="12"/>
      <c r="AX3649" s="12"/>
      <c r="AY3649" s="12"/>
      <c r="AZ3649" s="12"/>
      <c r="BA3649" s="12"/>
      <c r="BB3649" s="12"/>
      <c r="BC3649" s="12"/>
      <c r="BD3649" s="12"/>
      <c r="BE3649" s="12"/>
      <c r="BF3649" s="12"/>
      <c r="BG3649" s="12"/>
      <c r="BH3649" s="12"/>
      <c r="BI3649" s="12"/>
      <c r="BJ3649" s="13"/>
      <c r="BK3649" s="13"/>
      <c r="BL3649" s="13"/>
      <c r="BM3649" s="13"/>
      <c r="BN3649" s="13"/>
    </row>
    <row r="3650" spans="4:66" x14ac:dyDescent="0.25">
      <c r="D3650"/>
      <c r="E3650" s="10"/>
      <c r="F3650" s="10"/>
      <c r="G3650" s="10"/>
      <c r="H3650" s="10"/>
      <c r="I3650" s="10"/>
      <c r="J3650" s="10"/>
      <c r="K3650" s="11"/>
      <c r="L3650" s="11"/>
      <c r="M3650" s="12"/>
      <c r="N3650" s="12"/>
      <c r="O3650" s="12"/>
      <c r="P3650" s="12"/>
      <c r="Q3650" s="12"/>
      <c r="R3650" s="12"/>
      <c r="S3650" s="12"/>
      <c r="T3650" s="12"/>
      <c r="U3650" s="12"/>
      <c r="V3650" s="12"/>
      <c r="W3650" s="12"/>
      <c r="X3650" s="12"/>
      <c r="Y3650" s="12"/>
      <c r="Z3650" s="12"/>
      <c r="AA3650" s="12"/>
      <c r="AB3650" s="12"/>
      <c r="AC3650" s="12"/>
      <c r="AD3650" s="12"/>
      <c r="AE3650" s="12"/>
      <c r="AF3650" s="12"/>
      <c r="AG3650" s="12"/>
      <c r="AH3650" s="12"/>
      <c r="AI3650" s="12"/>
      <c r="AJ3650" s="12"/>
      <c r="AK3650" s="12"/>
      <c r="AL3650" s="12"/>
      <c r="AM3650" s="12"/>
      <c r="AN3650" s="12"/>
      <c r="AO3650" s="12"/>
      <c r="AP3650" s="12"/>
      <c r="AQ3650" s="12"/>
      <c r="AR3650" s="12"/>
      <c r="AS3650" s="12"/>
      <c r="AT3650" s="12"/>
      <c r="AU3650" s="12"/>
      <c r="AV3650" s="12"/>
      <c r="AW3650" s="12"/>
      <c r="AX3650" s="12"/>
      <c r="AY3650" s="12"/>
      <c r="AZ3650" s="12"/>
      <c r="BA3650" s="12"/>
      <c r="BB3650" s="12"/>
      <c r="BC3650" s="12"/>
      <c r="BD3650" s="12"/>
      <c r="BE3650" s="12"/>
      <c r="BF3650" s="12"/>
      <c r="BG3650" s="12"/>
      <c r="BH3650" s="12"/>
      <c r="BI3650" s="12"/>
      <c r="BJ3650" s="13"/>
      <c r="BK3650" s="13"/>
      <c r="BL3650" s="13"/>
      <c r="BM3650" s="13"/>
      <c r="BN3650" s="13"/>
    </row>
    <row r="3651" spans="4:66" x14ac:dyDescent="0.25">
      <c r="D3651"/>
      <c r="E3651" s="10"/>
      <c r="F3651" s="10"/>
      <c r="G3651" s="10"/>
      <c r="H3651" s="10"/>
      <c r="I3651" s="10"/>
      <c r="J3651" s="10"/>
      <c r="K3651" s="11"/>
      <c r="L3651" s="11"/>
      <c r="M3651" s="12"/>
      <c r="N3651" s="12"/>
      <c r="O3651" s="12"/>
      <c r="P3651" s="12"/>
      <c r="Q3651" s="12"/>
      <c r="R3651" s="12"/>
      <c r="S3651" s="12"/>
      <c r="T3651" s="12"/>
      <c r="U3651" s="12"/>
      <c r="V3651" s="12"/>
      <c r="W3651" s="12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2"/>
      <c r="AS3651" s="12"/>
      <c r="AT3651" s="12"/>
      <c r="AU3651" s="12"/>
      <c r="AV3651" s="12"/>
      <c r="AW3651" s="12"/>
      <c r="AX3651" s="12"/>
      <c r="AY3651" s="12"/>
      <c r="AZ3651" s="12"/>
      <c r="BA3651" s="12"/>
      <c r="BB3651" s="12"/>
      <c r="BC3651" s="12"/>
      <c r="BD3651" s="12"/>
      <c r="BE3651" s="12"/>
      <c r="BF3651" s="12"/>
      <c r="BG3651" s="12"/>
      <c r="BH3651" s="12"/>
      <c r="BI3651" s="12"/>
      <c r="BJ3651" s="13"/>
      <c r="BK3651" s="13"/>
      <c r="BL3651" s="13"/>
      <c r="BM3651" s="13"/>
      <c r="BN3651" s="13"/>
    </row>
    <row r="3652" spans="4:66" x14ac:dyDescent="0.25">
      <c r="D3652"/>
      <c r="E3652" s="10"/>
      <c r="F3652" s="10"/>
      <c r="G3652" s="10"/>
      <c r="H3652" s="10"/>
      <c r="I3652" s="10"/>
      <c r="J3652" s="10"/>
      <c r="K3652" s="11"/>
      <c r="L3652" s="11"/>
      <c r="M3652" s="12"/>
      <c r="N3652" s="12"/>
      <c r="O3652" s="12"/>
      <c r="P3652" s="12"/>
      <c r="Q3652" s="12"/>
      <c r="R3652" s="12"/>
      <c r="S3652" s="12"/>
      <c r="T3652" s="12"/>
      <c r="U3652" s="12"/>
      <c r="V3652" s="12"/>
      <c r="W3652" s="12"/>
      <c r="X3652" s="12"/>
      <c r="Y3652" s="12"/>
      <c r="Z3652" s="12"/>
      <c r="AA3652" s="12"/>
      <c r="AB3652" s="12"/>
      <c r="AC3652" s="12"/>
      <c r="AD3652" s="12"/>
      <c r="AE3652" s="12"/>
      <c r="AF3652" s="12"/>
      <c r="AG3652" s="12"/>
      <c r="AH3652" s="12"/>
      <c r="AI3652" s="12"/>
      <c r="AJ3652" s="12"/>
      <c r="AK3652" s="12"/>
      <c r="AL3652" s="12"/>
      <c r="AM3652" s="12"/>
      <c r="AN3652" s="12"/>
      <c r="AO3652" s="12"/>
      <c r="AP3652" s="12"/>
      <c r="AQ3652" s="12"/>
      <c r="AR3652" s="12"/>
      <c r="AS3652" s="12"/>
      <c r="AT3652" s="12"/>
      <c r="AU3652" s="12"/>
      <c r="AV3652" s="12"/>
      <c r="AW3652" s="12"/>
      <c r="AX3652" s="12"/>
      <c r="AY3652" s="12"/>
      <c r="AZ3652" s="12"/>
      <c r="BA3652" s="12"/>
      <c r="BB3652" s="12"/>
      <c r="BC3652" s="12"/>
      <c r="BD3652" s="12"/>
      <c r="BE3652" s="12"/>
      <c r="BF3652" s="12"/>
      <c r="BG3652" s="12"/>
      <c r="BH3652" s="12"/>
      <c r="BI3652" s="12"/>
      <c r="BJ3652" s="13"/>
      <c r="BK3652" s="13"/>
      <c r="BL3652" s="13"/>
      <c r="BM3652" s="13"/>
      <c r="BN3652" s="13"/>
    </row>
    <row r="3653" spans="4:66" x14ac:dyDescent="0.25">
      <c r="D3653"/>
      <c r="E3653" s="10"/>
      <c r="F3653" s="10"/>
      <c r="G3653" s="10"/>
      <c r="H3653" s="10"/>
      <c r="I3653" s="10"/>
      <c r="J3653" s="10"/>
      <c r="K3653" s="11"/>
      <c r="L3653" s="11"/>
      <c r="M3653" s="12"/>
      <c r="N3653" s="12"/>
      <c r="O3653" s="12"/>
      <c r="P3653" s="12"/>
      <c r="Q3653" s="12"/>
      <c r="R3653" s="12"/>
      <c r="S3653" s="12"/>
      <c r="T3653" s="12"/>
      <c r="U3653" s="12"/>
      <c r="V3653" s="12"/>
      <c r="W3653" s="12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2"/>
      <c r="AS3653" s="12"/>
      <c r="AT3653" s="12"/>
      <c r="AU3653" s="12"/>
      <c r="AV3653" s="12"/>
      <c r="AW3653" s="12"/>
      <c r="AX3653" s="12"/>
      <c r="AY3653" s="12"/>
      <c r="AZ3653" s="12"/>
      <c r="BA3653" s="12"/>
      <c r="BB3653" s="12"/>
      <c r="BC3653" s="12"/>
      <c r="BD3653" s="12"/>
      <c r="BE3653" s="12"/>
      <c r="BF3653" s="12"/>
      <c r="BG3653" s="12"/>
      <c r="BH3653" s="12"/>
      <c r="BI3653" s="12"/>
      <c r="BJ3653" s="13"/>
      <c r="BK3653" s="13"/>
      <c r="BL3653" s="13"/>
      <c r="BM3653" s="13"/>
      <c r="BN3653" s="13"/>
    </row>
    <row r="3654" spans="4:66" x14ac:dyDescent="0.25">
      <c r="D3654"/>
      <c r="E3654" s="10"/>
      <c r="F3654" s="10"/>
      <c r="G3654" s="10"/>
      <c r="H3654" s="10"/>
      <c r="I3654" s="10"/>
      <c r="J3654" s="10"/>
      <c r="K3654" s="11"/>
      <c r="L3654" s="11"/>
      <c r="M3654" s="12"/>
      <c r="N3654" s="12"/>
      <c r="O3654" s="12"/>
      <c r="P3654" s="12"/>
      <c r="Q3654" s="12"/>
      <c r="R3654" s="12"/>
      <c r="S3654" s="12"/>
      <c r="T3654" s="12"/>
      <c r="U3654" s="12"/>
      <c r="V3654" s="12"/>
      <c r="W3654" s="12"/>
      <c r="X3654" s="12"/>
      <c r="Y3654" s="12"/>
      <c r="Z3654" s="12"/>
      <c r="AA3654" s="12"/>
      <c r="AB3654" s="12"/>
      <c r="AC3654" s="12"/>
      <c r="AD3654" s="12"/>
      <c r="AE3654" s="12"/>
      <c r="AF3654" s="12"/>
      <c r="AG3654" s="12"/>
      <c r="AH3654" s="12"/>
      <c r="AI3654" s="12"/>
      <c r="AJ3654" s="12"/>
      <c r="AK3654" s="12"/>
      <c r="AL3654" s="12"/>
      <c r="AM3654" s="12"/>
      <c r="AN3654" s="12"/>
      <c r="AO3654" s="12"/>
      <c r="AP3654" s="12"/>
      <c r="AQ3654" s="12"/>
      <c r="AR3654" s="12"/>
      <c r="AS3654" s="12"/>
      <c r="AT3654" s="12"/>
      <c r="AU3654" s="12"/>
      <c r="AV3654" s="12"/>
      <c r="AW3654" s="12"/>
      <c r="AX3654" s="12"/>
      <c r="AY3654" s="12"/>
      <c r="AZ3654" s="12"/>
      <c r="BA3654" s="12"/>
      <c r="BB3654" s="12"/>
      <c r="BC3654" s="12"/>
      <c r="BD3654" s="12"/>
      <c r="BE3654" s="12"/>
      <c r="BF3654" s="12"/>
      <c r="BG3654" s="12"/>
      <c r="BH3654" s="12"/>
      <c r="BI3654" s="12"/>
      <c r="BJ3654" s="13"/>
      <c r="BK3654" s="13"/>
      <c r="BL3654" s="13"/>
      <c r="BM3654" s="13"/>
      <c r="BN3654" s="13"/>
    </row>
    <row r="3655" spans="4:66" x14ac:dyDescent="0.25">
      <c r="D3655"/>
      <c r="E3655" s="10"/>
      <c r="F3655" s="10"/>
      <c r="G3655" s="10"/>
      <c r="H3655" s="10"/>
      <c r="I3655" s="10"/>
      <c r="J3655" s="10"/>
      <c r="K3655" s="11"/>
      <c r="L3655" s="11"/>
      <c r="M3655" s="12"/>
      <c r="N3655" s="12"/>
      <c r="O3655" s="12"/>
      <c r="P3655" s="12"/>
      <c r="Q3655" s="12"/>
      <c r="R3655" s="12"/>
      <c r="S3655" s="12"/>
      <c r="T3655" s="12"/>
      <c r="U3655" s="12"/>
      <c r="V3655" s="12"/>
      <c r="W3655" s="12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2"/>
      <c r="AS3655" s="12"/>
      <c r="AT3655" s="12"/>
      <c r="AU3655" s="12"/>
      <c r="AV3655" s="12"/>
      <c r="AW3655" s="12"/>
      <c r="AX3655" s="12"/>
      <c r="AY3655" s="12"/>
      <c r="AZ3655" s="12"/>
      <c r="BA3655" s="12"/>
      <c r="BB3655" s="12"/>
      <c r="BC3655" s="12"/>
      <c r="BD3655" s="12"/>
      <c r="BE3655" s="12"/>
      <c r="BF3655" s="12"/>
      <c r="BG3655" s="12"/>
      <c r="BH3655" s="12"/>
      <c r="BI3655" s="12"/>
      <c r="BJ3655" s="13"/>
      <c r="BK3655" s="13"/>
      <c r="BL3655" s="13"/>
      <c r="BM3655" s="13"/>
      <c r="BN3655" s="13"/>
    </row>
    <row r="3656" spans="4:66" x14ac:dyDescent="0.25">
      <c r="D3656"/>
      <c r="E3656" s="10"/>
      <c r="F3656" s="10"/>
      <c r="G3656" s="10"/>
      <c r="H3656" s="10"/>
      <c r="I3656" s="10"/>
      <c r="J3656" s="10"/>
      <c r="K3656" s="11"/>
      <c r="L3656" s="11"/>
      <c r="M3656" s="12"/>
      <c r="N3656" s="12"/>
      <c r="O3656" s="12"/>
      <c r="P3656" s="12"/>
      <c r="Q3656" s="12"/>
      <c r="R3656" s="12"/>
      <c r="S3656" s="12"/>
      <c r="T3656" s="12"/>
      <c r="U3656" s="12"/>
      <c r="V3656" s="12"/>
      <c r="W3656" s="12"/>
      <c r="X3656" s="12"/>
      <c r="Y3656" s="12"/>
      <c r="Z3656" s="12"/>
      <c r="AA3656" s="12"/>
      <c r="AB3656" s="12"/>
      <c r="AC3656" s="12"/>
      <c r="AD3656" s="12"/>
      <c r="AE3656" s="12"/>
      <c r="AF3656" s="12"/>
      <c r="AG3656" s="12"/>
      <c r="AH3656" s="12"/>
      <c r="AI3656" s="12"/>
      <c r="AJ3656" s="12"/>
      <c r="AK3656" s="12"/>
      <c r="AL3656" s="12"/>
      <c r="AM3656" s="12"/>
      <c r="AN3656" s="12"/>
      <c r="AO3656" s="12"/>
      <c r="AP3656" s="12"/>
      <c r="AQ3656" s="12"/>
      <c r="AR3656" s="12"/>
      <c r="AS3656" s="12"/>
      <c r="AT3656" s="12"/>
      <c r="AU3656" s="12"/>
      <c r="AV3656" s="12"/>
      <c r="AW3656" s="12"/>
      <c r="AX3656" s="12"/>
      <c r="AY3656" s="12"/>
      <c r="AZ3656" s="12"/>
      <c r="BA3656" s="12"/>
      <c r="BB3656" s="12"/>
      <c r="BC3656" s="12"/>
      <c r="BD3656" s="12"/>
      <c r="BE3656" s="12"/>
      <c r="BF3656" s="12"/>
      <c r="BG3656" s="12"/>
      <c r="BH3656" s="12"/>
      <c r="BI3656" s="12"/>
      <c r="BJ3656" s="13"/>
      <c r="BK3656" s="13"/>
      <c r="BL3656" s="13"/>
      <c r="BM3656" s="13"/>
      <c r="BN3656" s="13"/>
    </row>
    <row r="3657" spans="4:66" x14ac:dyDescent="0.25">
      <c r="D3657"/>
      <c r="E3657" s="10"/>
      <c r="F3657" s="10"/>
      <c r="G3657" s="10"/>
      <c r="H3657" s="10"/>
      <c r="I3657" s="10"/>
      <c r="J3657" s="10"/>
      <c r="K3657" s="11"/>
      <c r="L3657" s="11"/>
      <c r="M3657" s="12"/>
      <c r="N3657" s="12"/>
      <c r="O3657" s="12"/>
      <c r="P3657" s="12"/>
      <c r="Q3657" s="12"/>
      <c r="R3657" s="12"/>
      <c r="S3657" s="12"/>
      <c r="T3657" s="12"/>
      <c r="U3657" s="12"/>
      <c r="V3657" s="12"/>
      <c r="W3657" s="12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2"/>
      <c r="AS3657" s="12"/>
      <c r="AT3657" s="12"/>
      <c r="AU3657" s="12"/>
      <c r="AV3657" s="12"/>
      <c r="AW3657" s="12"/>
      <c r="AX3657" s="12"/>
      <c r="AY3657" s="12"/>
      <c r="AZ3657" s="12"/>
      <c r="BA3657" s="12"/>
      <c r="BB3657" s="12"/>
      <c r="BC3657" s="12"/>
      <c r="BD3657" s="12"/>
      <c r="BE3657" s="12"/>
      <c r="BF3657" s="12"/>
      <c r="BG3657" s="12"/>
      <c r="BH3657" s="12"/>
      <c r="BI3657" s="12"/>
      <c r="BJ3657" s="13"/>
      <c r="BK3657" s="13"/>
      <c r="BL3657" s="13"/>
      <c r="BM3657" s="13"/>
      <c r="BN3657" s="13"/>
    </row>
    <row r="3658" spans="4:66" x14ac:dyDescent="0.25">
      <c r="D3658"/>
      <c r="E3658" s="10"/>
      <c r="F3658" s="10"/>
      <c r="G3658" s="10"/>
      <c r="H3658" s="10"/>
      <c r="I3658" s="10"/>
      <c r="J3658" s="10"/>
      <c r="K3658" s="11"/>
      <c r="L3658" s="11"/>
      <c r="M3658" s="12"/>
      <c r="N3658" s="12"/>
      <c r="O3658" s="12"/>
      <c r="P3658" s="12"/>
      <c r="Q3658" s="12"/>
      <c r="R3658" s="12"/>
      <c r="S3658" s="12"/>
      <c r="T3658" s="12"/>
      <c r="U3658" s="12"/>
      <c r="V3658" s="12"/>
      <c r="W3658" s="12"/>
      <c r="X3658" s="12"/>
      <c r="Y3658" s="12"/>
      <c r="Z3658" s="12"/>
      <c r="AA3658" s="12"/>
      <c r="AB3658" s="12"/>
      <c r="AC3658" s="12"/>
      <c r="AD3658" s="12"/>
      <c r="AE3658" s="12"/>
      <c r="AF3658" s="12"/>
      <c r="AG3658" s="12"/>
      <c r="AH3658" s="12"/>
      <c r="AI3658" s="12"/>
      <c r="AJ3658" s="12"/>
      <c r="AK3658" s="12"/>
      <c r="AL3658" s="12"/>
      <c r="AM3658" s="12"/>
      <c r="AN3658" s="12"/>
      <c r="AO3658" s="12"/>
      <c r="AP3658" s="12"/>
      <c r="AQ3658" s="12"/>
      <c r="AR3658" s="12"/>
      <c r="AS3658" s="12"/>
      <c r="AT3658" s="12"/>
      <c r="AU3658" s="12"/>
      <c r="AV3658" s="12"/>
      <c r="AW3658" s="12"/>
      <c r="AX3658" s="12"/>
      <c r="AY3658" s="12"/>
      <c r="AZ3658" s="12"/>
      <c r="BA3658" s="12"/>
      <c r="BB3658" s="12"/>
      <c r="BC3658" s="12"/>
      <c r="BD3658" s="12"/>
      <c r="BE3658" s="12"/>
      <c r="BF3658" s="12"/>
      <c r="BG3658" s="12"/>
      <c r="BH3658" s="12"/>
      <c r="BI3658" s="12"/>
      <c r="BJ3658" s="13"/>
      <c r="BK3658" s="13"/>
      <c r="BL3658" s="13"/>
      <c r="BM3658" s="13"/>
      <c r="BN3658" s="13"/>
    </row>
    <row r="3659" spans="4:66" x14ac:dyDescent="0.25">
      <c r="D3659"/>
      <c r="E3659" s="10"/>
      <c r="F3659" s="10"/>
      <c r="G3659" s="10"/>
      <c r="H3659" s="10"/>
      <c r="I3659" s="10"/>
      <c r="J3659" s="10"/>
      <c r="K3659" s="11"/>
      <c r="L3659" s="11"/>
      <c r="M3659" s="12"/>
      <c r="N3659" s="12"/>
      <c r="O3659" s="12"/>
      <c r="P3659" s="12"/>
      <c r="Q3659" s="12"/>
      <c r="R3659" s="12"/>
      <c r="S3659" s="12"/>
      <c r="T3659" s="12"/>
      <c r="U3659" s="12"/>
      <c r="V3659" s="12"/>
      <c r="W3659" s="12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2"/>
      <c r="AS3659" s="12"/>
      <c r="AT3659" s="12"/>
      <c r="AU3659" s="12"/>
      <c r="AV3659" s="12"/>
      <c r="AW3659" s="12"/>
      <c r="AX3659" s="12"/>
      <c r="AY3659" s="12"/>
      <c r="AZ3659" s="12"/>
      <c r="BA3659" s="12"/>
      <c r="BB3659" s="12"/>
      <c r="BC3659" s="12"/>
      <c r="BD3659" s="12"/>
      <c r="BE3659" s="12"/>
      <c r="BF3659" s="12"/>
      <c r="BG3659" s="12"/>
      <c r="BH3659" s="12"/>
      <c r="BI3659" s="12"/>
      <c r="BJ3659" s="13"/>
      <c r="BK3659" s="13"/>
      <c r="BL3659" s="13"/>
      <c r="BM3659" s="13"/>
      <c r="BN3659" s="13"/>
    </row>
    <row r="3660" spans="4:66" x14ac:dyDescent="0.25">
      <c r="D3660"/>
      <c r="E3660" s="10"/>
      <c r="F3660" s="10"/>
      <c r="G3660" s="10"/>
      <c r="H3660" s="10"/>
      <c r="I3660" s="10"/>
      <c r="J3660" s="10"/>
      <c r="K3660" s="11"/>
      <c r="L3660" s="11"/>
      <c r="M3660" s="12"/>
      <c r="N3660" s="12"/>
      <c r="O3660" s="12"/>
      <c r="P3660" s="12"/>
      <c r="Q3660" s="12"/>
      <c r="R3660" s="12"/>
      <c r="S3660" s="12"/>
      <c r="T3660" s="12"/>
      <c r="U3660" s="12"/>
      <c r="V3660" s="12"/>
      <c r="W3660" s="12"/>
      <c r="X3660" s="12"/>
      <c r="Y3660" s="12"/>
      <c r="Z3660" s="12"/>
      <c r="AA3660" s="12"/>
      <c r="AB3660" s="12"/>
      <c r="AC3660" s="12"/>
      <c r="AD3660" s="12"/>
      <c r="AE3660" s="12"/>
      <c r="AF3660" s="12"/>
      <c r="AG3660" s="12"/>
      <c r="AH3660" s="12"/>
      <c r="AI3660" s="12"/>
      <c r="AJ3660" s="12"/>
      <c r="AK3660" s="12"/>
      <c r="AL3660" s="12"/>
      <c r="AM3660" s="12"/>
      <c r="AN3660" s="12"/>
      <c r="AO3660" s="12"/>
      <c r="AP3660" s="12"/>
      <c r="AQ3660" s="12"/>
      <c r="AR3660" s="12"/>
      <c r="AS3660" s="12"/>
      <c r="AT3660" s="12"/>
      <c r="AU3660" s="12"/>
      <c r="AV3660" s="12"/>
      <c r="AW3660" s="12"/>
      <c r="AX3660" s="12"/>
      <c r="AY3660" s="12"/>
      <c r="AZ3660" s="12"/>
      <c r="BA3660" s="12"/>
      <c r="BB3660" s="12"/>
      <c r="BC3660" s="12"/>
      <c r="BD3660" s="12"/>
      <c r="BE3660" s="12"/>
      <c r="BF3660" s="12"/>
      <c r="BG3660" s="12"/>
      <c r="BH3660" s="12"/>
      <c r="BI3660" s="12"/>
      <c r="BJ3660" s="13"/>
      <c r="BK3660" s="13"/>
      <c r="BL3660" s="13"/>
      <c r="BM3660" s="13"/>
      <c r="BN3660" s="13"/>
    </row>
    <row r="3661" spans="4:66" x14ac:dyDescent="0.25">
      <c r="D3661"/>
      <c r="E3661" s="10"/>
      <c r="F3661" s="10"/>
      <c r="G3661" s="10"/>
      <c r="H3661" s="10"/>
      <c r="I3661" s="10"/>
      <c r="J3661" s="10"/>
      <c r="K3661" s="11"/>
      <c r="L3661" s="11"/>
      <c r="M3661" s="12"/>
      <c r="N3661" s="12"/>
      <c r="O3661" s="12"/>
      <c r="P3661" s="12"/>
      <c r="Q3661" s="12"/>
      <c r="R3661" s="12"/>
      <c r="S3661" s="12"/>
      <c r="T3661" s="12"/>
      <c r="U3661" s="12"/>
      <c r="V3661" s="12"/>
      <c r="W3661" s="12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2"/>
      <c r="AS3661" s="12"/>
      <c r="AT3661" s="12"/>
      <c r="AU3661" s="12"/>
      <c r="AV3661" s="12"/>
      <c r="AW3661" s="12"/>
      <c r="AX3661" s="12"/>
      <c r="AY3661" s="12"/>
      <c r="AZ3661" s="12"/>
      <c r="BA3661" s="12"/>
      <c r="BB3661" s="12"/>
      <c r="BC3661" s="12"/>
      <c r="BD3661" s="12"/>
      <c r="BE3661" s="12"/>
      <c r="BF3661" s="12"/>
      <c r="BG3661" s="12"/>
      <c r="BH3661" s="12"/>
      <c r="BI3661" s="12"/>
      <c r="BJ3661" s="13"/>
      <c r="BK3661" s="13"/>
      <c r="BL3661" s="13"/>
      <c r="BM3661" s="13"/>
      <c r="BN3661" s="13"/>
    </row>
    <row r="3662" spans="4:66" x14ac:dyDescent="0.25">
      <c r="D3662"/>
      <c r="E3662" s="10"/>
      <c r="F3662" s="10"/>
      <c r="G3662" s="10"/>
      <c r="H3662" s="10"/>
      <c r="I3662" s="10"/>
      <c r="J3662" s="10"/>
      <c r="K3662" s="11"/>
      <c r="L3662" s="11"/>
      <c r="M3662" s="12"/>
      <c r="N3662" s="12"/>
      <c r="O3662" s="12"/>
      <c r="P3662" s="12"/>
      <c r="Q3662" s="12"/>
      <c r="R3662" s="12"/>
      <c r="S3662" s="12"/>
      <c r="T3662" s="12"/>
      <c r="U3662" s="12"/>
      <c r="V3662" s="12"/>
      <c r="W3662" s="12"/>
      <c r="X3662" s="12"/>
      <c r="Y3662" s="12"/>
      <c r="Z3662" s="12"/>
      <c r="AA3662" s="12"/>
      <c r="AB3662" s="12"/>
      <c r="AC3662" s="12"/>
      <c r="AD3662" s="12"/>
      <c r="AE3662" s="12"/>
      <c r="AF3662" s="12"/>
      <c r="AG3662" s="12"/>
      <c r="AH3662" s="12"/>
      <c r="AI3662" s="12"/>
      <c r="AJ3662" s="12"/>
      <c r="AK3662" s="12"/>
      <c r="AL3662" s="12"/>
      <c r="AM3662" s="12"/>
      <c r="AN3662" s="12"/>
      <c r="AO3662" s="12"/>
      <c r="AP3662" s="12"/>
      <c r="AQ3662" s="12"/>
      <c r="AR3662" s="12"/>
      <c r="AS3662" s="12"/>
      <c r="AT3662" s="12"/>
      <c r="AU3662" s="12"/>
      <c r="AV3662" s="12"/>
      <c r="AW3662" s="12"/>
      <c r="AX3662" s="12"/>
      <c r="AY3662" s="12"/>
      <c r="AZ3662" s="12"/>
      <c r="BA3662" s="12"/>
      <c r="BB3662" s="12"/>
      <c r="BC3662" s="12"/>
      <c r="BD3662" s="12"/>
      <c r="BE3662" s="12"/>
      <c r="BF3662" s="12"/>
      <c r="BG3662" s="12"/>
      <c r="BH3662" s="12"/>
      <c r="BI3662" s="12"/>
      <c r="BJ3662" s="13"/>
      <c r="BK3662" s="13"/>
      <c r="BL3662" s="13"/>
      <c r="BM3662" s="13"/>
      <c r="BN3662" s="13"/>
    </row>
    <row r="3663" spans="4:66" x14ac:dyDescent="0.25">
      <c r="D3663"/>
      <c r="E3663" s="10"/>
      <c r="F3663" s="10"/>
      <c r="G3663" s="10"/>
      <c r="H3663" s="10"/>
      <c r="I3663" s="10"/>
      <c r="J3663" s="10"/>
      <c r="K3663" s="11"/>
      <c r="L3663" s="11"/>
      <c r="M3663" s="12"/>
      <c r="N3663" s="12"/>
      <c r="O3663" s="12"/>
      <c r="P3663" s="12"/>
      <c r="Q3663" s="12"/>
      <c r="R3663" s="12"/>
      <c r="S3663" s="12"/>
      <c r="T3663" s="12"/>
      <c r="U3663" s="12"/>
      <c r="V3663" s="12"/>
      <c r="W3663" s="12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2"/>
      <c r="AS3663" s="12"/>
      <c r="AT3663" s="12"/>
      <c r="AU3663" s="12"/>
      <c r="AV3663" s="12"/>
      <c r="AW3663" s="12"/>
      <c r="AX3663" s="12"/>
      <c r="AY3663" s="12"/>
      <c r="AZ3663" s="12"/>
      <c r="BA3663" s="12"/>
      <c r="BB3663" s="12"/>
      <c r="BC3663" s="12"/>
      <c r="BD3663" s="12"/>
      <c r="BE3663" s="12"/>
      <c r="BF3663" s="12"/>
      <c r="BG3663" s="12"/>
      <c r="BH3663" s="12"/>
      <c r="BI3663" s="12"/>
      <c r="BJ3663" s="13"/>
      <c r="BK3663" s="13"/>
      <c r="BL3663" s="13"/>
      <c r="BM3663" s="13"/>
      <c r="BN3663" s="13"/>
    </row>
    <row r="3664" spans="4:66" x14ac:dyDescent="0.25">
      <c r="D3664"/>
      <c r="E3664" s="10"/>
      <c r="F3664" s="10"/>
      <c r="G3664" s="10"/>
      <c r="H3664" s="10"/>
      <c r="I3664" s="10"/>
      <c r="J3664" s="10"/>
      <c r="K3664" s="11"/>
      <c r="L3664" s="11"/>
      <c r="M3664" s="12"/>
      <c r="N3664" s="12"/>
      <c r="O3664" s="12"/>
      <c r="P3664" s="12"/>
      <c r="Q3664" s="12"/>
      <c r="R3664" s="12"/>
      <c r="S3664" s="12"/>
      <c r="T3664" s="12"/>
      <c r="U3664" s="12"/>
      <c r="V3664" s="12"/>
      <c r="W3664" s="12"/>
      <c r="X3664" s="12"/>
      <c r="Y3664" s="12"/>
      <c r="Z3664" s="12"/>
      <c r="AA3664" s="12"/>
      <c r="AB3664" s="12"/>
      <c r="AC3664" s="12"/>
      <c r="AD3664" s="12"/>
      <c r="AE3664" s="12"/>
      <c r="AF3664" s="12"/>
      <c r="AG3664" s="12"/>
      <c r="AH3664" s="12"/>
      <c r="AI3664" s="12"/>
      <c r="AJ3664" s="12"/>
      <c r="AK3664" s="12"/>
      <c r="AL3664" s="12"/>
      <c r="AM3664" s="12"/>
      <c r="AN3664" s="12"/>
      <c r="AO3664" s="12"/>
      <c r="AP3664" s="12"/>
      <c r="AQ3664" s="12"/>
      <c r="AR3664" s="12"/>
      <c r="AS3664" s="12"/>
      <c r="AT3664" s="12"/>
      <c r="AU3664" s="12"/>
      <c r="AV3664" s="12"/>
      <c r="AW3664" s="12"/>
      <c r="AX3664" s="12"/>
      <c r="AY3664" s="12"/>
      <c r="AZ3664" s="12"/>
      <c r="BA3664" s="12"/>
      <c r="BB3664" s="12"/>
      <c r="BC3664" s="12"/>
      <c r="BD3664" s="12"/>
      <c r="BE3664" s="12"/>
      <c r="BF3664" s="12"/>
      <c r="BG3664" s="12"/>
      <c r="BH3664" s="12"/>
      <c r="BI3664" s="12"/>
      <c r="BJ3664" s="13"/>
      <c r="BK3664" s="13"/>
      <c r="BL3664" s="13"/>
      <c r="BM3664" s="13"/>
      <c r="BN3664" s="13"/>
    </row>
    <row r="3665" spans="4:66" x14ac:dyDescent="0.25">
      <c r="D3665"/>
      <c r="E3665" s="10"/>
      <c r="F3665" s="10"/>
      <c r="G3665" s="10"/>
      <c r="H3665" s="10"/>
      <c r="I3665" s="10"/>
      <c r="J3665" s="10"/>
      <c r="K3665" s="11"/>
      <c r="L3665" s="11"/>
      <c r="M3665" s="12"/>
      <c r="N3665" s="12"/>
      <c r="O3665" s="12"/>
      <c r="P3665" s="12"/>
      <c r="Q3665" s="12"/>
      <c r="R3665" s="12"/>
      <c r="S3665" s="12"/>
      <c r="T3665" s="12"/>
      <c r="U3665" s="12"/>
      <c r="V3665" s="12"/>
      <c r="W3665" s="12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2"/>
      <c r="AS3665" s="12"/>
      <c r="AT3665" s="12"/>
      <c r="AU3665" s="12"/>
      <c r="AV3665" s="12"/>
      <c r="AW3665" s="12"/>
      <c r="AX3665" s="12"/>
      <c r="AY3665" s="12"/>
      <c r="AZ3665" s="12"/>
      <c r="BA3665" s="12"/>
      <c r="BB3665" s="12"/>
      <c r="BC3665" s="12"/>
      <c r="BD3665" s="12"/>
      <c r="BE3665" s="12"/>
      <c r="BF3665" s="12"/>
      <c r="BG3665" s="12"/>
      <c r="BH3665" s="12"/>
      <c r="BI3665" s="12"/>
      <c r="BJ3665" s="13"/>
      <c r="BK3665" s="13"/>
      <c r="BL3665" s="13"/>
      <c r="BM3665" s="13"/>
      <c r="BN3665" s="13"/>
    </row>
    <row r="3666" spans="4:66" x14ac:dyDescent="0.25">
      <c r="D3666"/>
      <c r="E3666" s="10"/>
      <c r="F3666" s="10"/>
      <c r="G3666" s="10"/>
      <c r="H3666" s="10"/>
      <c r="I3666" s="10"/>
      <c r="J3666" s="10"/>
      <c r="K3666" s="11"/>
      <c r="L3666" s="11"/>
      <c r="M3666" s="12"/>
      <c r="N3666" s="12"/>
      <c r="O3666" s="12"/>
      <c r="P3666" s="12"/>
      <c r="Q3666" s="12"/>
      <c r="R3666" s="12"/>
      <c r="S3666" s="12"/>
      <c r="T3666" s="12"/>
      <c r="U3666" s="12"/>
      <c r="V3666" s="12"/>
      <c r="W3666" s="12"/>
      <c r="X3666" s="12"/>
      <c r="Y3666" s="12"/>
      <c r="Z3666" s="12"/>
      <c r="AA3666" s="12"/>
      <c r="AB3666" s="12"/>
      <c r="AC3666" s="12"/>
      <c r="AD3666" s="12"/>
      <c r="AE3666" s="12"/>
      <c r="AF3666" s="12"/>
      <c r="AG3666" s="12"/>
      <c r="AH3666" s="12"/>
      <c r="AI3666" s="12"/>
      <c r="AJ3666" s="12"/>
      <c r="AK3666" s="12"/>
      <c r="AL3666" s="12"/>
      <c r="AM3666" s="12"/>
      <c r="AN3666" s="12"/>
      <c r="AO3666" s="12"/>
      <c r="AP3666" s="12"/>
      <c r="AQ3666" s="12"/>
      <c r="AR3666" s="12"/>
      <c r="AS3666" s="12"/>
      <c r="AT3666" s="12"/>
      <c r="AU3666" s="12"/>
      <c r="AV3666" s="12"/>
      <c r="AW3666" s="12"/>
      <c r="AX3666" s="12"/>
      <c r="AY3666" s="12"/>
      <c r="AZ3666" s="12"/>
      <c r="BA3666" s="12"/>
      <c r="BB3666" s="12"/>
      <c r="BC3666" s="12"/>
      <c r="BD3666" s="12"/>
      <c r="BE3666" s="12"/>
      <c r="BF3666" s="12"/>
      <c r="BG3666" s="12"/>
      <c r="BH3666" s="12"/>
      <c r="BI3666" s="12"/>
      <c r="BJ3666" s="13"/>
      <c r="BK3666" s="13"/>
      <c r="BL3666" s="13"/>
      <c r="BM3666" s="13"/>
      <c r="BN3666" s="13"/>
    </row>
    <row r="3667" spans="4:66" x14ac:dyDescent="0.25">
      <c r="D3667"/>
      <c r="E3667" s="10"/>
      <c r="F3667" s="10"/>
      <c r="G3667" s="10"/>
      <c r="H3667" s="10"/>
      <c r="I3667" s="10"/>
      <c r="J3667" s="10"/>
      <c r="K3667" s="11"/>
      <c r="L3667" s="11"/>
      <c r="M3667" s="12"/>
      <c r="N3667" s="12"/>
      <c r="O3667" s="12"/>
      <c r="P3667" s="12"/>
      <c r="Q3667" s="12"/>
      <c r="R3667" s="12"/>
      <c r="S3667" s="12"/>
      <c r="T3667" s="12"/>
      <c r="U3667" s="12"/>
      <c r="V3667" s="12"/>
      <c r="W3667" s="12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2"/>
      <c r="AS3667" s="12"/>
      <c r="AT3667" s="12"/>
      <c r="AU3667" s="12"/>
      <c r="AV3667" s="12"/>
      <c r="AW3667" s="12"/>
      <c r="AX3667" s="12"/>
      <c r="AY3667" s="12"/>
      <c r="AZ3667" s="12"/>
      <c r="BA3667" s="12"/>
      <c r="BB3667" s="12"/>
      <c r="BC3667" s="12"/>
      <c r="BD3667" s="12"/>
      <c r="BE3667" s="12"/>
      <c r="BF3667" s="12"/>
      <c r="BG3667" s="12"/>
      <c r="BH3667" s="12"/>
      <c r="BI3667" s="12"/>
      <c r="BJ3667" s="13"/>
      <c r="BK3667" s="13"/>
      <c r="BL3667" s="13"/>
      <c r="BM3667" s="13"/>
      <c r="BN3667" s="13"/>
    </row>
    <row r="3668" spans="4:66" x14ac:dyDescent="0.25">
      <c r="D3668"/>
      <c r="E3668" s="10"/>
      <c r="F3668" s="10"/>
      <c r="G3668" s="10"/>
      <c r="H3668" s="10"/>
      <c r="I3668" s="10"/>
      <c r="J3668" s="10"/>
      <c r="K3668" s="11"/>
      <c r="L3668" s="11"/>
      <c r="M3668" s="12"/>
      <c r="N3668" s="12"/>
      <c r="O3668" s="12"/>
      <c r="P3668" s="12"/>
      <c r="Q3668" s="12"/>
      <c r="R3668" s="12"/>
      <c r="S3668" s="12"/>
      <c r="T3668" s="12"/>
      <c r="U3668" s="12"/>
      <c r="V3668" s="12"/>
      <c r="W3668" s="12"/>
      <c r="X3668" s="12"/>
      <c r="Y3668" s="12"/>
      <c r="Z3668" s="12"/>
      <c r="AA3668" s="12"/>
      <c r="AB3668" s="12"/>
      <c r="AC3668" s="12"/>
      <c r="AD3668" s="12"/>
      <c r="AE3668" s="12"/>
      <c r="AF3668" s="12"/>
      <c r="AG3668" s="12"/>
      <c r="AH3668" s="12"/>
      <c r="AI3668" s="12"/>
      <c r="AJ3668" s="12"/>
      <c r="AK3668" s="12"/>
      <c r="AL3668" s="12"/>
      <c r="AM3668" s="12"/>
      <c r="AN3668" s="12"/>
      <c r="AO3668" s="12"/>
      <c r="AP3668" s="12"/>
      <c r="AQ3668" s="12"/>
      <c r="AR3668" s="12"/>
      <c r="AS3668" s="12"/>
      <c r="AT3668" s="12"/>
      <c r="AU3668" s="12"/>
      <c r="AV3668" s="12"/>
      <c r="AW3668" s="12"/>
      <c r="AX3668" s="12"/>
      <c r="AY3668" s="12"/>
      <c r="AZ3668" s="12"/>
      <c r="BA3668" s="12"/>
      <c r="BB3668" s="12"/>
      <c r="BC3668" s="12"/>
      <c r="BD3668" s="12"/>
      <c r="BE3668" s="12"/>
      <c r="BF3668" s="12"/>
      <c r="BG3668" s="12"/>
      <c r="BH3668" s="12"/>
      <c r="BI3668" s="12"/>
      <c r="BJ3668" s="13"/>
      <c r="BK3668" s="13"/>
      <c r="BL3668" s="13"/>
      <c r="BM3668" s="13"/>
      <c r="BN3668" s="13"/>
    </row>
    <row r="3669" spans="4:66" x14ac:dyDescent="0.25">
      <c r="D3669"/>
      <c r="E3669" s="10"/>
      <c r="F3669" s="10"/>
      <c r="G3669" s="10"/>
      <c r="H3669" s="10"/>
      <c r="I3669" s="10"/>
      <c r="J3669" s="10"/>
      <c r="K3669" s="11"/>
      <c r="L3669" s="11"/>
      <c r="M3669" s="12"/>
      <c r="N3669" s="12"/>
      <c r="O3669" s="12"/>
      <c r="P3669" s="12"/>
      <c r="Q3669" s="12"/>
      <c r="R3669" s="12"/>
      <c r="S3669" s="12"/>
      <c r="T3669" s="12"/>
      <c r="U3669" s="12"/>
      <c r="V3669" s="12"/>
      <c r="W3669" s="12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2"/>
      <c r="AS3669" s="12"/>
      <c r="AT3669" s="12"/>
      <c r="AU3669" s="12"/>
      <c r="AV3669" s="12"/>
      <c r="AW3669" s="12"/>
      <c r="AX3669" s="12"/>
      <c r="AY3669" s="12"/>
      <c r="AZ3669" s="12"/>
      <c r="BA3669" s="12"/>
      <c r="BB3669" s="12"/>
      <c r="BC3669" s="12"/>
      <c r="BD3669" s="12"/>
      <c r="BE3669" s="12"/>
      <c r="BF3669" s="12"/>
      <c r="BG3669" s="12"/>
      <c r="BH3669" s="12"/>
      <c r="BI3669" s="12"/>
      <c r="BJ3669" s="13"/>
      <c r="BK3669" s="13"/>
      <c r="BL3669" s="13"/>
      <c r="BM3669" s="13"/>
      <c r="BN3669" s="13"/>
    </row>
    <row r="3670" spans="4:66" x14ac:dyDescent="0.25">
      <c r="D3670"/>
      <c r="E3670" s="10"/>
      <c r="F3670" s="10"/>
      <c r="G3670" s="10"/>
      <c r="H3670" s="10"/>
      <c r="I3670" s="10"/>
      <c r="J3670" s="10"/>
      <c r="K3670" s="11"/>
      <c r="L3670" s="11"/>
      <c r="M3670" s="12"/>
      <c r="N3670" s="12"/>
      <c r="O3670" s="12"/>
      <c r="P3670" s="12"/>
      <c r="Q3670" s="12"/>
      <c r="R3670" s="12"/>
      <c r="S3670" s="12"/>
      <c r="T3670" s="12"/>
      <c r="U3670" s="12"/>
      <c r="V3670" s="12"/>
      <c r="W3670" s="12"/>
      <c r="X3670" s="12"/>
      <c r="Y3670" s="12"/>
      <c r="Z3670" s="12"/>
      <c r="AA3670" s="12"/>
      <c r="AB3670" s="12"/>
      <c r="AC3670" s="12"/>
      <c r="AD3670" s="12"/>
      <c r="AE3670" s="12"/>
      <c r="AF3670" s="12"/>
      <c r="AG3670" s="12"/>
      <c r="AH3670" s="12"/>
      <c r="AI3670" s="12"/>
      <c r="AJ3670" s="12"/>
      <c r="AK3670" s="12"/>
      <c r="AL3670" s="12"/>
      <c r="AM3670" s="12"/>
      <c r="AN3670" s="12"/>
      <c r="AO3670" s="12"/>
      <c r="AP3670" s="12"/>
      <c r="AQ3670" s="12"/>
      <c r="AR3670" s="12"/>
      <c r="AS3670" s="12"/>
      <c r="AT3670" s="12"/>
      <c r="AU3670" s="12"/>
      <c r="AV3670" s="12"/>
      <c r="AW3670" s="12"/>
      <c r="AX3670" s="12"/>
      <c r="AY3670" s="12"/>
      <c r="AZ3670" s="12"/>
      <c r="BA3670" s="12"/>
      <c r="BB3670" s="12"/>
      <c r="BC3670" s="12"/>
      <c r="BD3670" s="12"/>
      <c r="BE3670" s="12"/>
      <c r="BF3670" s="12"/>
      <c r="BG3670" s="12"/>
      <c r="BH3670" s="12"/>
      <c r="BI3670" s="12"/>
      <c r="BJ3670" s="13"/>
      <c r="BK3670" s="13"/>
      <c r="BL3670" s="13"/>
      <c r="BM3670" s="13"/>
      <c r="BN3670" s="13"/>
    </row>
    <row r="3671" spans="4:66" x14ac:dyDescent="0.25">
      <c r="D3671"/>
      <c r="E3671" s="10"/>
      <c r="F3671" s="10"/>
      <c r="G3671" s="10"/>
      <c r="H3671" s="10"/>
      <c r="I3671" s="10"/>
      <c r="J3671" s="10"/>
      <c r="K3671" s="11"/>
      <c r="L3671" s="11"/>
      <c r="M3671" s="12"/>
      <c r="N3671" s="12"/>
      <c r="O3671" s="12"/>
      <c r="P3671" s="12"/>
      <c r="Q3671" s="12"/>
      <c r="R3671" s="12"/>
      <c r="S3671" s="12"/>
      <c r="T3671" s="12"/>
      <c r="U3671" s="12"/>
      <c r="V3671" s="12"/>
      <c r="W3671" s="12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2"/>
      <c r="AS3671" s="12"/>
      <c r="AT3671" s="12"/>
      <c r="AU3671" s="12"/>
      <c r="AV3671" s="12"/>
      <c r="AW3671" s="12"/>
      <c r="AX3671" s="12"/>
      <c r="AY3671" s="12"/>
      <c r="AZ3671" s="12"/>
      <c r="BA3671" s="12"/>
      <c r="BB3671" s="12"/>
      <c r="BC3671" s="12"/>
      <c r="BD3671" s="12"/>
      <c r="BE3671" s="12"/>
      <c r="BF3671" s="12"/>
      <c r="BG3671" s="12"/>
      <c r="BH3671" s="12"/>
      <c r="BI3671" s="12"/>
      <c r="BJ3671" s="13"/>
      <c r="BK3671" s="13"/>
      <c r="BL3671" s="13"/>
      <c r="BM3671" s="13"/>
      <c r="BN3671" s="13"/>
    </row>
    <row r="3672" spans="4:66" x14ac:dyDescent="0.25">
      <c r="D3672"/>
      <c r="E3672" s="10"/>
      <c r="F3672" s="10"/>
      <c r="G3672" s="10"/>
      <c r="H3672" s="10"/>
      <c r="I3672" s="10"/>
      <c r="J3672" s="10"/>
      <c r="K3672" s="11"/>
      <c r="L3672" s="11"/>
      <c r="M3672" s="12"/>
      <c r="N3672" s="12"/>
      <c r="O3672" s="12"/>
      <c r="P3672" s="12"/>
      <c r="Q3672" s="12"/>
      <c r="R3672" s="12"/>
      <c r="S3672" s="12"/>
      <c r="T3672" s="12"/>
      <c r="U3672" s="12"/>
      <c r="V3672" s="12"/>
      <c r="W3672" s="12"/>
      <c r="X3672" s="12"/>
      <c r="Y3672" s="12"/>
      <c r="Z3672" s="12"/>
      <c r="AA3672" s="12"/>
      <c r="AB3672" s="12"/>
      <c r="AC3672" s="12"/>
      <c r="AD3672" s="12"/>
      <c r="AE3672" s="12"/>
      <c r="AF3672" s="12"/>
      <c r="AG3672" s="12"/>
      <c r="AH3672" s="12"/>
      <c r="AI3672" s="12"/>
      <c r="AJ3672" s="12"/>
      <c r="AK3672" s="12"/>
      <c r="AL3672" s="12"/>
      <c r="AM3672" s="12"/>
      <c r="AN3672" s="12"/>
      <c r="AO3672" s="12"/>
      <c r="AP3672" s="12"/>
      <c r="AQ3672" s="12"/>
      <c r="AR3672" s="12"/>
      <c r="AS3672" s="12"/>
      <c r="AT3672" s="12"/>
      <c r="AU3672" s="12"/>
      <c r="AV3672" s="12"/>
      <c r="AW3672" s="12"/>
      <c r="AX3672" s="12"/>
      <c r="AY3672" s="12"/>
      <c r="AZ3672" s="12"/>
      <c r="BA3672" s="12"/>
      <c r="BB3672" s="12"/>
      <c r="BC3672" s="12"/>
      <c r="BD3672" s="12"/>
      <c r="BE3672" s="12"/>
      <c r="BF3672" s="12"/>
      <c r="BG3672" s="12"/>
      <c r="BH3672" s="12"/>
      <c r="BI3672" s="12"/>
      <c r="BJ3672" s="13"/>
      <c r="BK3672" s="13"/>
      <c r="BL3672" s="13"/>
      <c r="BM3672" s="13"/>
      <c r="BN3672" s="13"/>
    </row>
    <row r="3673" spans="4:66" x14ac:dyDescent="0.25">
      <c r="D3673"/>
      <c r="E3673" s="10"/>
      <c r="F3673" s="10"/>
      <c r="G3673" s="10"/>
      <c r="H3673" s="10"/>
      <c r="I3673" s="10"/>
      <c r="J3673" s="10"/>
      <c r="K3673" s="11"/>
      <c r="L3673" s="11"/>
      <c r="M3673" s="12"/>
      <c r="N3673" s="12"/>
      <c r="O3673" s="12"/>
      <c r="P3673" s="12"/>
      <c r="Q3673" s="12"/>
      <c r="R3673" s="12"/>
      <c r="S3673" s="12"/>
      <c r="T3673" s="12"/>
      <c r="U3673" s="12"/>
      <c r="V3673" s="12"/>
      <c r="W3673" s="12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2"/>
      <c r="AS3673" s="12"/>
      <c r="AT3673" s="12"/>
      <c r="AU3673" s="12"/>
      <c r="AV3673" s="12"/>
      <c r="AW3673" s="12"/>
      <c r="AX3673" s="12"/>
      <c r="AY3673" s="12"/>
      <c r="AZ3673" s="12"/>
      <c r="BA3673" s="12"/>
      <c r="BB3673" s="12"/>
      <c r="BC3673" s="12"/>
      <c r="BD3673" s="12"/>
      <c r="BE3673" s="12"/>
      <c r="BF3673" s="12"/>
      <c r="BG3673" s="12"/>
      <c r="BH3673" s="12"/>
      <c r="BI3673" s="12"/>
      <c r="BJ3673" s="13"/>
      <c r="BK3673" s="13"/>
      <c r="BL3673" s="13"/>
      <c r="BM3673" s="13"/>
      <c r="BN3673" s="13"/>
    </row>
    <row r="3674" spans="4:66" x14ac:dyDescent="0.25">
      <c r="D3674"/>
      <c r="E3674" s="10"/>
      <c r="F3674" s="10"/>
      <c r="G3674" s="10"/>
      <c r="H3674" s="10"/>
      <c r="I3674" s="10"/>
      <c r="J3674" s="10"/>
      <c r="K3674" s="11"/>
      <c r="L3674" s="11"/>
      <c r="M3674" s="12"/>
      <c r="N3674" s="12"/>
      <c r="O3674" s="12"/>
      <c r="P3674" s="12"/>
      <c r="Q3674" s="12"/>
      <c r="R3674" s="12"/>
      <c r="S3674" s="12"/>
      <c r="T3674" s="12"/>
      <c r="U3674" s="12"/>
      <c r="V3674" s="12"/>
      <c r="W3674" s="12"/>
      <c r="X3674" s="12"/>
      <c r="Y3674" s="12"/>
      <c r="Z3674" s="12"/>
      <c r="AA3674" s="12"/>
      <c r="AB3674" s="12"/>
      <c r="AC3674" s="12"/>
      <c r="AD3674" s="12"/>
      <c r="AE3674" s="12"/>
      <c r="AF3674" s="12"/>
      <c r="AG3674" s="12"/>
      <c r="AH3674" s="12"/>
      <c r="AI3674" s="12"/>
      <c r="AJ3674" s="12"/>
      <c r="AK3674" s="12"/>
      <c r="AL3674" s="12"/>
      <c r="AM3674" s="12"/>
      <c r="AN3674" s="12"/>
      <c r="AO3674" s="12"/>
      <c r="AP3674" s="12"/>
      <c r="AQ3674" s="12"/>
      <c r="AR3674" s="12"/>
      <c r="AS3674" s="12"/>
      <c r="AT3674" s="12"/>
      <c r="AU3674" s="12"/>
      <c r="AV3674" s="12"/>
      <c r="AW3674" s="12"/>
      <c r="AX3674" s="12"/>
      <c r="AY3674" s="12"/>
      <c r="AZ3674" s="12"/>
      <c r="BA3674" s="12"/>
      <c r="BB3674" s="12"/>
      <c r="BC3674" s="12"/>
      <c r="BD3674" s="12"/>
      <c r="BE3674" s="12"/>
      <c r="BF3674" s="12"/>
      <c r="BG3674" s="12"/>
      <c r="BH3674" s="12"/>
      <c r="BI3674" s="12"/>
      <c r="BJ3674" s="13"/>
      <c r="BK3674" s="13"/>
      <c r="BL3674" s="13"/>
      <c r="BM3674" s="13"/>
      <c r="BN3674" s="13"/>
    </row>
    <row r="3675" spans="4:66" x14ac:dyDescent="0.25">
      <c r="D3675"/>
      <c r="E3675" s="10"/>
      <c r="F3675" s="10"/>
      <c r="G3675" s="10"/>
      <c r="H3675" s="10"/>
      <c r="I3675" s="10"/>
      <c r="J3675" s="10"/>
      <c r="K3675" s="11"/>
      <c r="L3675" s="11"/>
      <c r="M3675" s="12"/>
      <c r="N3675" s="12"/>
      <c r="O3675" s="12"/>
      <c r="P3675" s="12"/>
      <c r="Q3675" s="12"/>
      <c r="R3675" s="12"/>
      <c r="S3675" s="12"/>
      <c r="T3675" s="12"/>
      <c r="U3675" s="12"/>
      <c r="V3675" s="12"/>
      <c r="W3675" s="12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2"/>
      <c r="AS3675" s="12"/>
      <c r="AT3675" s="12"/>
      <c r="AU3675" s="12"/>
      <c r="AV3675" s="12"/>
      <c r="AW3675" s="12"/>
      <c r="AX3675" s="12"/>
      <c r="AY3675" s="12"/>
      <c r="AZ3675" s="12"/>
      <c r="BA3675" s="12"/>
      <c r="BB3675" s="12"/>
      <c r="BC3675" s="12"/>
      <c r="BD3675" s="12"/>
      <c r="BE3675" s="12"/>
      <c r="BF3675" s="12"/>
      <c r="BG3675" s="12"/>
      <c r="BH3675" s="12"/>
      <c r="BI3675" s="12"/>
      <c r="BJ3675" s="13"/>
      <c r="BK3675" s="13"/>
      <c r="BL3675" s="13"/>
      <c r="BM3675" s="13"/>
      <c r="BN3675" s="13"/>
    </row>
    <row r="3676" spans="4:66" x14ac:dyDescent="0.25">
      <c r="D3676"/>
      <c r="E3676" s="10"/>
      <c r="F3676" s="10"/>
      <c r="G3676" s="10"/>
      <c r="H3676" s="10"/>
      <c r="I3676" s="10"/>
      <c r="J3676" s="10"/>
      <c r="K3676" s="11"/>
      <c r="L3676" s="11"/>
      <c r="M3676" s="12"/>
      <c r="N3676" s="12"/>
      <c r="O3676" s="12"/>
      <c r="P3676" s="12"/>
      <c r="Q3676" s="12"/>
      <c r="R3676" s="12"/>
      <c r="S3676" s="12"/>
      <c r="T3676" s="12"/>
      <c r="U3676" s="12"/>
      <c r="V3676" s="12"/>
      <c r="W3676" s="12"/>
      <c r="X3676" s="12"/>
      <c r="Y3676" s="12"/>
      <c r="Z3676" s="12"/>
      <c r="AA3676" s="12"/>
      <c r="AB3676" s="12"/>
      <c r="AC3676" s="12"/>
      <c r="AD3676" s="12"/>
      <c r="AE3676" s="12"/>
      <c r="AF3676" s="12"/>
      <c r="AG3676" s="12"/>
      <c r="AH3676" s="12"/>
      <c r="AI3676" s="12"/>
      <c r="AJ3676" s="12"/>
      <c r="AK3676" s="12"/>
      <c r="AL3676" s="12"/>
      <c r="AM3676" s="12"/>
      <c r="AN3676" s="12"/>
      <c r="AO3676" s="12"/>
      <c r="AP3676" s="12"/>
      <c r="AQ3676" s="12"/>
      <c r="AR3676" s="12"/>
      <c r="AS3676" s="12"/>
      <c r="AT3676" s="12"/>
      <c r="AU3676" s="12"/>
      <c r="AV3676" s="12"/>
      <c r="AW3676" s="12"/>
      <c r="AX3676" s="12"/>
      <c r="AY3676" s="12"/>
      <c r="AZ3676" s="12"/>
      <c r="BA3676" s="12"/>
      <c r="BB3676" s="12"/>
      <c r="BC3676" s="12"/>
      <c r="BD3676" s="12"/>
      <c r="BE3676" s="12"/>
      <c r="BF3676" s="12"/>
      <c r="BG3676" s="12"/>
      <c r="BH3676" s="12"/>
      <c r="BI3676" s="12"/>
      <c r="BJ3676" s="13"/>
      <c r="BK3676" s="13"/>
      <c r="BL3676" s="13"/>
      <c r="BM3676" s="13"/>
      <c r="BN3676" s="13"/>
    </row>
    <row r="3677" spans="4:66" x14ac:dyDescent="0.25">
      <c r="D3677"/>
      <c r="E3677" s="10"/>
      <c r="F3677" s="10"/>
      <c r="G3677" s="10"/>
      <c r="H3677" s="10"/>
      <c r="I3677" s="10"/>
      <c r="J3677" s="10"/>
      <c r="K3677" s="11"/>
      <c r="L3677" s="11"/>
      <c r="M3677" s="12"/>
      <c r="N3677" s="12"/>
      <c r="O3677" s="12"/>
      <c r="P3677" s="12"/>
      <c r="Q3677" s="12"/>
      <c r="R3677" s="12"/>
      <c r="S3677" s="12"/>
      <c r="T3677" s="12"/>
      <c r="U3677" s="12"/>
      <c r="V3677" s="12"/>
      <c r="W3677" s="12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2"/>
      <c r="AS3677" s="12"/>
      <c r="AT3677" s="12"/>
      <c r="AU3677" s="12"/>
      <c r="AV3677" s="12"/>
      <c r="AW3677" s="12"/>
      <c r="AX3677" s="12"/>
      <c r="AY3677" s="12"/>
      <c r="AZ3677" s="12"/>
      <c r="BA3677" s="12"/>
      <c r="BB3677" s="12"/>
      <c r="BC3677" s="12"/>
      <c r="BD3677" s="12"/>
      <c r="BE3677" s="12"/>
      <c r="BF3677" s="12"/>
      <c r="BG3677" s="12"/>
      <c r="BH3677" s="12"/>
      <c r="BI3677" s="12"/>
      <c r="BJ3677" s="13"/>
      <c r="BK3677" s="13"/>
      <c r="BL3677" s="13"/>
      <c r="BM3677" s="13"/>
      <c r="BN3677" s="13"/>
    </row>
    <row r="3678" spans="4:66" x14ac:dyDescent="0.25">
      <c r="D3678"/>
      <c r="E3678" s="10"/>
      <c r="F3678" s="10"/>
      <c r="G3678" s="10"/>
      <c r="H3678" s="10"/>
      <c r="I3678" s="10"/>
      <c r="J3678" s="10"/>
      <c r="K3678" s="11"/>
      <c r="L3678" s="11"/>
      <c r="M3678" s="12"/>
      <c r="N3678" s="12"/>
      <c r="O3678" s="12"/>
      <c r="P3678" s="12"/>
      <c r="Q3678" s="12"/>
      <c r="R3678" s="12"/>
      <c r="S3678" s="12"/>
      <c r="T3678" s="12"/>
      <c r="U3678" s="12"/>
      <c r="V3678" s="12"/>
      <c r="W3678" s="12"/>
      <c r="X3678" s="12"/>
      <c r="Y3678" s="12"/>
      <c r="Z3678" s="12"/>
      <c r="AA3678" s="12"/>
      <c r="AB3678" s="12"/>
      <c r="AC3678" s="12"/>
      <c r="AD3678" s="12"/>
      <c r="AE3678" s="12"/>
      <c r="AF3678" s="12"/>
      <c r="AG3678" s="12"/>
      <c r="AH3678" s="12"/>
      <c r="AI3678" s="12"/>
      <c r="AJ3678" s="12"/>
      <c r="AK3678" s="12"/>
      <c r="AL3678" s="12"/>
      <c r="AM3678" s="12"/>
      <c r="AN3678" s="12"/>
      <c r="AO3678" s="12"/>
      <c r="AP3678" s="12"/>
      <c r="AQ3678" s="12"/>
      <c r="AR3678" s="12"/>
      <c r="AS3678" s="12"/>
      <c r="AT3678" s="12"/>
      <c r="AU3678" s="12"/>
      <c r="AV3678" s="12"/>
      <c r="AW3678" s="12"/>
      <c r="AX3678" s="12"/>
      <c r="AY3678" s="12"/>
      <c r="AZ3678" s="12"/>
      <c r="BA3678" s="12"/>
      <c r="BB3678" s="12"/>
      <c r="BC3678" s="12"/>
      <c r="BD3678" s="12"/>
      <c r="BE3678" s="12"/>
      <c r="BF3678" s="12"/>
      <c r="BG3678" s="12"/>
      <c r="BH3678" s="12"/>
      <c r="BI3678" s="12"/>
      <c r="BJ3678" s="13"/>
      <c r="BK3678" s="13"/>
      <c r="BL3678" s="13"/>
      <c r="BM3678" s="13"/>
      <c r="BN3678" s="13"/>
    </row>
    <row r="3679" spans="4:66" x14ac:dyDescent="0.25">
      <c r="D3679"/>
      <c r="E3679" s="10"/>
      <c r="F3679" s="10"/>
      <c r="G3679" s="10"/>
      <c r="H3679" s="10"/>
      <c r="I3679" s="10"/>
      <c r="J3679" s="10"/>
      <c r="K3679" s="11"/>
      <c r="L3679" s="11"/>
      <c r="M3679" s="12"/>
      <c r="N3679" s="12"/>
      <c r="O3679" s="12"/>
      <c r="P3679" s="12"/>
      <c r="Q3679" s="12"/>
      <c r="R3679" s="12"/>
      <c r="S3679" s="12"/>
      <c r="T3679" s="12"/>
      <c r="U3679" s="12"/>
      <c r="V3679" s="12"/>
      <c r="W3679" s="12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2"/>
      <c r="AS3679" s="12"/>
      <c r="AT3679" s="12"/>
      <c r="AU3679" s="12"/>
      <c r="AV3679" s="12"/>
      <c r="AW3679" s="12"/>
      <c r="AX3679" s="12"/>
      <c r="AY3679" s="12"/>
      <c r="AZ3679" s="12"/>
      <c r="BA3679" s="12"/>
      <c r="BB3679" s="12"/>
      <c r="BC3679" s="12"/>
      <c r="BD3679" s="12"/>
      <c r="BE3679" s="12"/>
      <c r="BF3679" s="12"/>
      <c r="BG3679" s="12"/>
      <c r="BH3679" s="12"/>
      <c r="BI3679" s="12"/>
      <c r="BJ3679" s="13"/>
      <c r="BK3679" s="13"/>
      <c r="BL3679" s="13"/>
      <c r="BM3679" s="13"/>
      <c r="BN3679" s="13"/>
    </row>
    <row r="3680" spans="4:66" x14ac:dyDescent="0.25">
      <c r="D3680"/>
      <c r="E3680" s="10"/>
      <c r="F3680" s="10"/>
      <c r="G3680" s="10"/>
      <c r="H3680" s="10"/>
      <c r="I3680" s="10"/>
      <c r="J3680" s="10"/>
      <c r="K3680" s="11"/>
      <c r="L3680" s="11"/>
      <c r="M3680" s="12"/>
      <c r="N3680" s="12"/>
      <c r="O3680" s="12"/>
      <c r="P3680" s="12"/>
      <c r="Q3680" s="12"/>
      <c r="R3680" s="12"/>
      <c r="S3680" s="12"/>
      <c r="T3680" s="12"/>
      <c r="U3680" s="12"/>
      <c r="V3680" s="12"/>
      <c r="W3680" s="12"/>
      <c r="X3680" s="12"/>
      <c r="Y3680" s="12"/>
      <c r="Z3680" s="12"/>
      <c r="AA3680" s="12"/>
      <c r="AB3680" s="12"/>
      <c r="AC3680" s="12"/>
      <c r="AD3680" s="12"/>
      <c r="AE3680" s="12"/>
      <c r="AF3680" s="12"/>
      <c r="AG3680" s="12"/>
      <c r="AH3680" s="12"/>
      <c r="AI3680" s="12"/>
      <c r="AJ3680" s="12"/>
      <c r="AK3680" s="12"/>
      <c r="AL3680" s="12"/>
      <c r="AM3680" s="12"/>
      <c r="AN3680" s="12"/>
      <c r="AO3680" s="12"/>
      <c r="AP3680" s="12"/>
      <c r="AQ3680" s="12"/>
      <c r="AR3680" s="12"/>
      <c r="AS3680" s="12"/>
      <c r="AT3680" s="12"/>
      <c r="AU3680" s="12"/>
      <c r="AV3680" s="12"/>
      <c r="AW3680" s="12"/>
      <c r="AX3680" s="12"/>
      <c r="AY3680" s="12"/>
      <c r="AZ3680" s="12"/>
      <c r="BA3680" s="12"/>
      <c r="BB3680" s="12"/>
      <c r="BC3680" s="12"/>
      <c r="BD3680" s="12"/>
      <c r="BE3680" s="12"/>
      <c r="BF3680" s="12"/>
      <c r="BG3680" s="12"/>
      <c r="BH3680" s="12"/>
      <c r="BI3680" s="12"/>
      <c r="BJ3680" s="13"/>
      <c r="BK3680" s="13"/>
      <c r="BL3680" s="13"/>
      <c r="BM3680" s="13"/>
      <c r="BN3680" s="13"/>
    </row>
    <row r="3681" spans="4:66" x14ac:dyDescent="0.25">
      <c r="D3681"/>
      <c r="E3681" s="10"/>
      <c r="F3681" s="10"/>
      <c r="G3681" s="10"/>
      <c r="H3681" s="10"/>
      <c r="I3681" s="10"/>
      <c r="J3681" s="10"/>
      <c r="K3681" s="11"/>
      <c r="L3681" s="11"/>
      <c r="M3681" s="12"/>
      <c r="N3681" s="12"/>
      <c r="O3681" s="12"/>
      <c r="P3681" s="12"/>
      <c r="Q3681" s="12"/>
      <c r="R3681" s="12"/>
      <c r="S3681" s="12"/>
      <c r="T3681" s="12"/>
      <c r="U3681" s="12"/>
      <c r="V3681" s="12"/>
      <c r="W3681" s="12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2"/>
      <c r="AS3681" s="12"/>
      <c r="AT3681" s="12"/>
      <c r="AU3681" s="12"/>
      <c r="AV3681" s="12"/>
      <c r="AW3681" s="12"/>
      <c r="AX3681" s="12"/>
      <c r="AY3681" s="12"/>
      <c r="AZ3681" s="12"/>
      <c r="BA3681" s="12"/>
      <c r="BB3681" s="12"/>
      <c r="BC3681" s="12"/>
      <c r="BD3681" s="12"/>
      <c r="BE3681" s="12"/>
      <c r="BF3681" s="12"/>
      <c r="BG3681" s="12"/>
      <c r="BH3681" s="12"/>
      <c r="BI3681" s="12"/>
      <c r="BJ3681" s="13"/>
      <c r="BK3681" s="13"/>
      <c r="BL3681" s="13"/>
      <c r="BM3681" s="13"/>
      <c r="BN3681" s="13"/>
    </row>
    <row r="3682" spans="4:66" x14ac:dyDescent="0.25">
      <c r="D3682"/>
      <c r="E3682" s="10"/>
      <c r="F3682" s="10"/>
      <c r="G3682" s="10"/>
      <c r="H3682" s="10"/>
      <c r="I3682" s="10"/>
      <c r="J3682" s="10"/>
      <c r="K3682" s="11"/>
      <c r="L3682" s="11"/>
      <c r="M3682" s="12"/>
      <c r="N3682" s="12"/>
      <c r="O3682" s="12"/>
      <c r="P3682" s="12"/>
      <c r="Q3682" s="12"/>
      <c r="R3682" s="12"/>
      <c r="S3682" s="12"/>
      <c r="T3682" s="12"/>
      <c r="U3682" s="12"/>
      <c r="V3682" s="12"/>
      <c r="W3682" s="12"/>
      <c r="X3682" s="12"/>
      <c r="Y3682" s="12"/>
      <c r="Z3682" s="12"/>
      <c r="AA3682" s="12"/>
      <c r="AB3682" s="12"/>
      <c r="AC3682" s="12"/>
      <c r="AD3682" s="12"/>
      <c r="AE3682" s="12"/>
      <c r="AF3682" s="12"/>
      <c r="AG3682" s="12"/>
      <c r="AH3682" s="12"/>
      <c r="AI3682" s="12"/>
      <c r="AJ3682" s="12"/>
      <c r="AK3682" s="12"/>
      <c r="AL3682" s="12"/>
      <c r="AM3682" s="12"/>
      <c r="AN3682" s="12"/>
      <c r="AO3682" s="12"/>
      <c r="AP3682" s="12"/>
      <c r="AQ3682" s="12"/>
      <c r="AR3682" s="12"/>
      <c r="AS3682" s="12"/>
      <c r="AT3682" s="12"/>
      <c r="AU3682" s="12"/>
      <c r="AV3682" s="12"/>
      <c r="AW3682" s="12"/>
      <c r="AX3682" s="12"/>
      <c r="AY3682" s="12"/>
      <c r="AZ3682" s="12"/>
      <c r="BA3682" s="12"/>
      <c r="BB3682" s="12"/>
      <c r="BC3682" s="12"/>
      <c r="BD3682" s="12"/>
      <c r="BE3682" s="12"/>
      <c r="BF3682" s="12"/>
      <c r="BG3682" s="12"/>
      <c r="BH3682" s="12"/>
      <c r="BI3682" s="12"/>
      <c r="BJ3682" s="13"/>
      <c r="BK3682" s="13"/>
      <c r="BL3682" s="13"/>
      <c r="BM3682" s="13"/>
      <c r="BN3682" s="13"/>
    </row>
    <row r="3683" spans="4:66" x14ac:dyDescent="0.25">
      <c r="D3683"/>
      <c r="E3683" s="10"/>
      <c r="F3683" s="10"/>
      <c r="G3683" s="10"/>
      <c r="H3683" s="10"/>
      <c r="I3683" s="10"/>
      <c r="J3683" s="10"/>
      <c r="K3683" s="11"/>
      <c r="L3683" s="11"/>
      <c r="M3683" s="12"/>
      <c r="N3683" s="12"/>
      <c r="O3683" s="12"/>
      <c r="P3683" s="12"/>
      <c r="Q3683" s="12"/>
      <c r="R3683" s="12"/>
      <c r="S3683" s="12"/>
      <c r="T3683" s="12"/>
      <c r="U3683" s="12"/>
      <c r="V3683" s="12"/>
      <c r="W3683" s="12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2"/>
      <c r="AS3683" s="12"/>
      <c r="AT3683" s="12"/>
      <c r="AU3683" s="12"/>
      <c r="AV3683" s="12"/>
      <c r="AW3683" s="12"/>
      <c r="AX3683" s="12"/>
      <c r="AY3683" s="12"/>
      <c r="AZ3683" s="12"/>
      <c r="BA3683" s="12"/>
      <c r="BB3683" s="12"/>
      <c r="BC3683" s="12"/>
      <c r="BD3683" s="12"/>
      <c r="BE3683" s="12"/>
      <c r="BF3683" s="12"/>
      <c r="BG3683" s="12"/>
      <c r="BH3683" s="12"/>
      <c r="BI3683" s="12"/>
      <c r="BJ3683" s="13"/>
      <c r="BK3683" s="13"/>
      <c r="BL3683" s="13"/>
      <c r="BM3683" s="13"/>
      <c r="BN3683" s="13"/>
    </row>
    <row r="3684" spans="4:66" x14ac:dyDescent="0.25">
      <c r="D3684"/>
      <c r="E3684" s="10"/>
      <c r="F3684" s="10"/>
      <c r="G3684" s="10"/>
      <c r="H3684" s="10"/>
      <c r="I3684" s="10"/>
      <c r="J3684" s="10"/>
      <c r="K3684" s="11"/>
      <c r="L3684" s="11"/>
      <c r="M3684" s="12"/>
      <c r="N3684" s="12"/>
      <c r="O3684" s="12"/>
      <c r="P3684" s="12"/>
      <c r="Q3684" s="12"/>
      <c r="R3684" s="12"/>
      <c r="S3684" s="12"/>
      <c r="T3684" s="12"/>
      <c r="U3684" s="12"/>
      <c r="V3684" s="12"/>
      <c r="W3684" s="12"/>
      <c r="X3684" s="12"/>
      <c r="Y3684" s="12"/>
      <c r="Z3684" s="12"/>
      <c r="AA3684" s="12"/>
      <c r="AB3684" s="12"/>
      <c r="AC3684" s="12"/>
      <c r="AD3684" s="12"/>
      <c r="AE3684" s="12"/>
      <c r="AF3684" s="12"/>
      <c r="AG3684" s="12"/>
      <c r="AH3684" s="12"/>
      <c r="AI3684" s="12"/>
      <c r="AJ3684" s="12"/>
      <c r="AK3684" s="12"/>
      <c r="AL3684" s="12"/>
      <c r="AM3684" s="12"/>
      <c r="AN3684" s="12"/>
      <c r="AO3684" s="12"/>
      <c r="AP3684" s="12"/>
      <c r="AQ3684" s="12"/>
      <c r="AR3684" s="12"/>
      <c r="AS3684" s="12"/>
      <c r="AT3684" s="12"/>
      <c r="AU3684" s="12"/>
      <c r="AV3684" s="12"/>
      <c r="AW3684" s="12"/>
      <c r="AX3684" s="12"/>
      <c r="AY3684" s="12"/>
      <c r="AZ3684" s="12"/>
      <c r="BA3684" s="12"/>
      <c r="BB3684" s="12"/>
      <c r="BC3684" s="12"/>
      <c r="BD3684" s="12"/>
      <c r="BE3684" s="12"/>
      <c r="BF3684" s="12"/>
      <c r="BG3684" s="12"/>
      <c r="BH3684" s="12"/>
      <c r="BI3684" s="12"/>
      <c r="BJ3684" s="13"/>
      <c r="BK3684" s="13"/>
      <c r="BL3684" s="13"/>
      <c r="BM3684" s="13"/>
      <c r="BN3684" s="13"/>
    </row>
    <row r="3685" spans="4:66" x14ac:dyDescent="0.25">
      <c r="D3685"/>
      <c r="E3685" s="10"/>
      <c r="F3685" s="10"/>
      <c r="G3685" s="10"/>
      <c r="H3685" s="10"/>
      <c r="I3685" s="10"/>
      <c r="J3685" s="10"/>
      <c r="K3685" s="11"/>
      <c r="L3685" s="11"/>
      <c r="M3685" s="12"/>
      <c r="N3685" s="12"/>
      <c r="O3685" s="12"/>
      <c r="P3685" s="12"/>
      <c r="Q3685" s="12"/>
      <c r="R3685" s="12"/>
      <c r="S3685" s="12"/>
      <c r="T3685" s="12"/>
      <c r="U3685" s="12"/>
      <c r="V3685" s="12"/>
      <c r="W3685" s="12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2"/>
      <c r="AS3685" s="12"/>
      <c r="AT3685" s="12"/>
      <c r="AU3685" s="12"/>
      <c r="AV3685" s="12"/>
      <c r="AW3685" s="12"/>
      <c r="AX3685" s="12"/>
      <c r="AY3685" s="12"/>
      <c r="AZ3685" s="12"/>
      <c r="BA3685" s="12"/>
      <c r="BB3685" s="12"/>
      <c r="BC3685" s="12"/>
      <c r="BD3685" s="12"/>
      <c r="BE3685" s="12"/>
      <c r="BF3685" s="12"/>
      <c r="BG3685" s="12"/>
      <c r="BH3685" s="12"/>
      <c r="BI3685" s="12"/>
      <c r="BJ3685" s="13"/>
      <c r="BK3685" s="13"/>
      <c r="BL3685" s="13"/>
      <c r="BM3685" s="13"/>
      <c r="BN3685" s="13"/>
    </row>
    <row r="3686" spans="4:66" x14ac:dyDescent="0.25">
      <c r="D3686"/>
      <c r="E3686" s="10"/>
      <c r="F3686" s="10"/>
      <c r="G3686" s="10"/>
      <c r="H3686" s="10"/>
      <c r="I3686" s="10"/>
      <c r="J3686" s="10"/>
      <c r="K3686" s="11"/>
      <c r="L3686" s="11"/>
      <c r="M3686" s="12"/>
      <c r="N3686" s="12"/>
      <c r="O3686" s="12"/>
      <c r="P3686" s="12"/>
      <c r="Q3686" s="12"/>
      <c r="R3686" s="12"/>
      <c r="S3686" s="12"/>
      <c r="T3686" s="12"/>
      <c r="U3686" s="12"/>
      <c r="V3686" s="12"/>
      <c r="W3686" s="12"/>
      <c r="X3686" s="12"/>
      <c r="Y3686" s="12"/>
      <c r="Z3686" s="12"/>
      <c r="AA3686" s="12"/>
      <c r="AB3686" s="12"/>
      <c r="AC3686" s="12"/>
      <c r="AD3686" s="12"/>
      <c r="AE3686" s="12"/>
      <c r="AF3686" s="12"/>
      <c r="AG3686" s="12"/>
      <c r="AH3686" s="12"/>
      <c r="AI3686" s="12"/>
      <c r="AJ3686" s="12"/>
      <c r="AK3686" s="12"/>
      <c r="AL3686" s="12"/>
      <c r="AM3686" s="12"/>
      <c r="AN3686" s="12"/>
      <c r="AO3686" s="12"/>
      <c r="AP3686" s="12"/>
      <c r="AQ3686" s="12"/>
      <c r="AR3686" s="12"/>
      <c r="AS3686" s="12"/>
      <c r="AT3686" s="12"/>
      <c r="AU3686" s="12"/>
      <c r="AV3686" s="12"/>
      <c r="AW3686" s="12"/>
      <c r="AX3686" s="12"/>
      <c r="AY3686" s="12"/>
      <c r="AZ3686" s="12"/>
      <c r="BA3686" s="12"/>
      <c r="BB3686" s="12"/>
      <c r="BC3686" s="12"/>
      <c r="BD3686" s="12"/>
      <c r="BE3686" s="12"/>
      <c r="BF3686" s="12"/>
      <c r="BG3686" s="12"/>
      <c r="BH3686" s="12"/>
      <c r="BI3686" s="12"/>
      <c r="BJ3686" s="13"/>
      <c r="BK3686" s="13"/>
      <c r="BL3686" s="13"/>
      <c r="BM3686" s="13"/>
      <c r="BN3686" s="13"/>
    </row>
    <row r="3687" spans="4:66" x14ac:dyDescent="0.25">
      <c r="D3687"/>
      <c r="E3687" s="10"/>
      <c r="F3687" s="10"/>
      <c r="G3687" s="10"/>
      <c r="H3687" s="10"/>
      <c r="I3687" s="10"/>
      <c r="J3687" s="10"/>
      <c r="K3687" s="11"/>
      <c r="L3687" s="11"/>
      <c r="M3687" s="12"/>
      <c r="N3687" s="12"/>
      <c r="O3687" s="12"/>
      <c r="P3687" s="12"/>
      <c r="Q3687" s="12"/>
      <c r="R3687" s="12"/>
      <c r="S3687" s="12"/>
      <c r="T3687" s="12"/>
      <c r="U3687" s="12"/>
      <c r="V3687" s="12"/>
      <c r="W3687" s="12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2"/>
      <c r="AS3687" s="12"/>
      <c r="AT3687" s="12"/>
      <c r="AU3687" s="12"/>
      <c r="AV3687" s="12"/>
      <c r="AW3687" s="12"/>
      <c r="AX3687" s="12"/>
      <c r="AY3687" s="12"/>
      <c r="AZ3687" s="12"/>
      <c r="BA3687" s="12"/>
      <c r="BB3687" s="12"/>
      <c r="BC3687" s="12"/>
      <c r="BD3687" s="12"/>
      <c r="BE3687" s="12"/>
      <c r="BF3687" s="12"/>
      <c r="BG3687" s="12"/>
      <c r="BH3687" s="12"/>
      <c r="BI3687" s="12"/>
      <c r="BJ3687" s="13"/>
      <c r="BK3687" s="13"/>
      <c r="BL3687" s="13"/>
      <c r="BM3687" s="13"/>
      <c r="BN3687" s="13"/>
    </row>
    <row r="3688" spans="4:66" x14ac:dyDescent="0.25">
      <c r="D3688"/>
      <c r="E3688" s="10"/>
      <c r="F3688" s="10"/>
      <c r="G3688" s="10"/>
      <c r="H3688" s="10"/>
      <c r="I3688" s="10"/>
      <c r="J3688" s="10"/>
      <c r="K3688" s="11"/>
      <c r="L3688" s="11"/>
      <c r="M3688" s="12"/>
      <c r="N3688" s="12"/>
      <c r="O3688" s="12"/>
      <c r="P3688" s="12"/>
      <c r="Q3688" s="12"/>
      <c r="R3688" s="12"/>
      <c r="S3688" s="12"/>
      <c r="T3688" s="12"/>
      <c r="U3688" s="12"/>
      <c r="V3688" s="12"/>
      <c r="W3688" s="12"/>
      <c r="X3688" s="12"/>
      <c r="Y3688" s="12"/>
      <c r="Z3688" s="12"/>
      <c r="AA3688" s="12"/>
      <c r="AB3688" s="12"/>
      <c r="AC3688" s="12"/>
      <c r="AD3688" s="12"/>
      <c r="AE3688" s="12"/>
      <c r="AF3688" s="12"/>
      <c r="AG3688" s="12"/>
      <c r="AH3688" s="12"/>
      <c r="AI3688" s="12"/>
      <c r="AJ3688" s="12"/>
      <c r="AK3688" s="12"/>
      <c r="AL3688" s="12"/>
      <c r="AM3688" s="12"/>
      <c r="AN3688" s="12"/>
      <c r="AO3688" s="12"/>
      <c r="AP3688" s="12"/>
      <c r="AQ3688" s="12"/>
      <c r="AR3688" s="12"/>
      <c r="AS3688" s="12"/>
      <c r="AT3688" s="12"/>
      <c r="AU3688" s="12"/>
      <c r="AV3688" s="12"/>
      <c r="AW3688" s="12"/>
      <c r="AX3688" s="12"/>
      <c r="AY3688" s="12"/>
      <c r="AZ3688" s="12"/>
      <c r="BA3688" s="12"/>
      <c r="BB3688" s="12"/>
      <c r="BC3688" s="12"/>
      <c r="BD3688" s="12"/>
      <c r="BE3688" s="12"/>
      <c r="BF3688" s="12"/>
      <c r="BG3688" s="12"/>
      <c r="BH3688" s="12"/>
      <c r="BI3688" s="12"/>
      <c r="BJ3688" s="13"/>
      <c r="BK3688" s="13"/>
      <c r="BL3688" s="13"/>
      <c r="BM3688" s="13"/>
      <c r="BN3688" s="13"/>
    </row>
    <row r="3689" spans="4:66" x14ac:dyDescent="0.25">
      <c r="D3689"/>
      <c r="E3689" s="10"/>
      <c r="F3689" s="10"/>
      <c r="G3689" s="10"/>
      <c r="H3689" s="10"/>
      <c r="I3689" s="10"/>
      <c r="J3689" s="10"/>
      <c r="K3689" s="11"/>
      <c r="L3689" s="11"/>
      <c r="M3689" s="12"/>
      <c r="N3689" s="12"/>
      <c r="O3689" s="12"/>
      <c r="P3689" s="12"/>
      <c r="Q3689" s="12"/>
      <c r="R3689" s="12"/>
      <c r="S3689" s="12"/>
      <c r="T3689" s="12"/>
      <c r="U3689" s="12"/>
      <c r="V3689" s="12"/>
      <c r="W3689" s="12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2"/>
      <c r="AS3689" s="12"/>
      <c r="AT3689" s="12"/>
      <c r="AU3689" s="12"/>
      <c r="AV3689" s="12"/>
      <c r="AW3689" s="12"/>
      <c r="AX3689" s="12"/>
      <c r="AY3689" s="12"/>
      <c r="AZ3689" s="12"/>
      <c r="BA3689" s="12"/>
      <c r="BB3689" s="12"/>
      <c r="BC3689" s="12"/>
      <c r="BD3689" s="12"/>
      <c r="BE3689" s="12"/>
      <c r="BF3689" s="12"/>
      <c r="BG3689" s="12"/>
      <c r="BH3689" s="12"/>
      <c r="BI3689" s="12"/>
      <c r="BJ3689" s="13"/>
      <c r="BK3689" s="13"/>
      <c r="BL3689" s="13"/>
      <c r="BM3689" s="13"/>
      <c r="BN3689" s="13"/>
    </row>
    <row r="3690" spans="4:66" x14ac:dyDescent="0.25">
      <c r="D3690"/>
      <c r="E3690" s="10"/>
      <c r="F3690" s="10"/>
      <c r="G3690" s="10"/>
      <c r="H3690" s="10"/>
      <c r="I3690" s="10"/>
      <c r="J3690" s="10"/>
      <c r="K3690" s="11"/>
      <c r="L3690" s="11"/>
      <c r="M3690" s="12"/>
      <c r="N3690" s="12"/>
      <c r="O3690" s="12"/>
      <c r="P3690" s="12"/>
      <c r="Q3690" s="12"/>
      <c r="R3690" s="12"/>
      <c r="S3690" s="12"/>
      <c r="T3690" s="12"/>
      <c r="U3690" s="12"/>
      <c r="V3690" s="12"/>
      <c r="W3690" s="12"/>
      <c r="X3690" s="12"/>
      <c r="Y3690" s="12"/>
      <c r="Z3690" s="12"/>
      <c r="AA3690" s="12"/>
      <c r="AB3690" s="12"/>
      <c r="AC3690" s="12"/>
      <c r="AD3690" s="12"/>
      <c r="AE3690" s="12"/>
      <c r="AF3690" s="12"/>
      <c r="AG3690" s="12"/>
      <c r="AH3690" s="12"/>
      <c r="AI3690" s="12"/>
      <c r="AJ3690" s="12"/>
      <c r="AK3690" s="12"/>
      <c r="AL3690" s="12"/>
      <c r="AM3690" s="12"/>
      <c r="AN3690" s="12"/>
      <c r="AO3690" s="12"/>
      <c r="AP3690" s="12"/>
      <c r="AQ3690" s="12"/>
      <c r="AR3690" s="12"/>
      <c r="AS3690" s="12"/>
      <c r="AT3690" s="12"/>
      <c r="AU3690" s="12"/>
      <c r="AV3690" s="12"/>
      <c r="AW3690" s="12"/>
      <c r="AX3690" s="12"/>
      <c r="AY3690" s="12"/>
      <c r="AZ3690" s="12"/>
      <c r="BA3690" s="12"/>
      <c r="BB3690" s="12"/>
      <c r="BC3690" s="12"/>
      <c r="BD3690" s="12"/>
      <c r="BE3690" s="12"/>
      <c r="BF3690" s="12"/>
      <c r="BG3690" s="12"/>
      <c r="BH3690" s="12"/>
      <c r="BI3690" s="12"/>
      <c r="BJ3690" s="13"/>
      <c r="BK3690" s="13"/>
      <c r="BL3690" s="13"/>
      <c r="BM3690" s="13"/>
      <c r="BN3690" s="13"/>
    </row>
    <row r="3691" spans="4:66" x14ac:dyDescent="0.25">
      <c r="D3691"/>
      <c r="E3691" s="10"/>
      <c r="F3691" s="10"/>
      <c r="G3691" s="10"/>
      <c r="H3691" s="10"/>
      <c r="I3691" s="10"/>
      <c r="J3691" s="10"/>
      <c r="K3691" s="11"/>
      <c r="L3691" s="11"/>
      <c r="M3691" s="12"/>
      <c r="N3691" s="12"/>
      <c r="O3691" s="12"/>
      <c r="P3691" s="12"/>
      <c r="Q3691" s="12"/>
      <c r="R3691" s="12"/>
      <c r="S3691" s="12"/>
      <c r="T3691" s="12"/>
      <c r="U3691" s="12"/>
      <c r="V3691" s="12"/>
      <c r="W3691" s="12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2"/>
      <c r="AS3691" s="12"/>
      <c r="AT3691" s="12"/>
      <c r="AU3691" s="12"/>
      <c r="AV3691" s="12"/>
      <c r="AW3691" s="12"/>
      <c r="AX3691" s="12"/>
      <c r="AY3691" s="12"/>
      <c r="AZ3691" s="12"/>
      <c r="BA3691" s="12"/>
      <c r="BB3691" s="12"/>
      <c r="BC3691" s="12"/>
      <c r="BD3691" s="12"/>
      <c r="BE3691" s="12"/>
      <c r="BF3691" s="12"/>
      <c r="BG3691" s="12"/>
      <c r="BH3691" s="12"/>
      <c r="BI3691" s="12"/>
      <c r="BJ3691" s="13"/>
      <c r="BK3691" s="13"/>
      <c r="BL3691" s="13"/>
      <c r="BM3691" s="13"/>
      <c r="BN3691" s="13"/>
    </row>
    <row r="3692" spans="4:66" x14ac:dyDescent="0.25">
      <c r="D3692"/>
      <c r="E3692" s="10"/>
      <c r="F3692" s="10"/>
      <c r="G3692" s="10"/>
      <c r="H3692" s="10"/>
      <c r="I3692" s="10"/>
      <c r="J3692" s="10"/>
      <c r="K3692" s="11"/>
      <c r="L3692" s="11"/>
      <c r="M3692" s="12"/>
      <c r="N3692" s="12"/>
      <c r="O3692" s="12"/>
      <c r="P3692" s="12"/>
      <c r="Q3692" s="12"/>
      <c r="R3692" s="12"/>
      <c r="S3692" s="12"/>
      <c r="T3692" s="12"/>
      <c r="U3692" s="12"/>
      <c r="V3692" s="12"/>
      <c r="W3692" s="12"/>
      <c r="X3692" s="12"/>
      <c r="Y3692" s="12"/>
      <c r="Z3692" s="12"/>
      <c r="AA3692" s="12"/>
      <c r="AB3692" s="12"/>
      <c r="AC3692" s="12"/>
      <c r="AD3692" s="12"/>
      <c r="AE3692" s="12"/>
      <c r="AF3692" s="12"/>
      <c r="AG3692" s="12"/>
      <c r="AH3692" s="12"/>
      <c r="AI3692" s="12"/>
      <c r="AJ3692" s="12"/>
      <c r="AK3692" s="12"/>
      <c r="AL3692" s="12"/>
      <c r="AM3692" s="12"/>
      <c r="AN3692" s="12"/>
      <c r="AO3692" s="12"/>
      <c r="AP3692" s="12"/>
      <c r="AQ3692" s="12"/>
      <c r="AR3692" s="12"/>
      <c r="AS3692" s="12"/>
      <c r="AT3692" s="12"/>
      <c r="AU3692" s="12"/>
      <c r="AV3692" s="12"/>
      <c r="AW3692" s="12"/>
      <c r="AX3692" s="12"/>
      <c r="AY3692" s="12"/>
      <c r="AZ3692" s="12"/>
      <c r="BA3692" s="12"/>
      <c r="BB3692" s="12"/>
      <c r="BC3692" s="12"/>
      <c r="BD3692" s="12"/>
      <c r="BE3692" s="12"/>
      <c r="BF3692" s="12"/>
      <c r="BG3692" s="12"/>
      <c r="BH3692" s="12"/>
      <c r="BI3692" s="12"/>
      <c r="BJ3692" s="13"/>
      <c r="BK3692" s="13"/>
      <c r="BL3692" s="13"/>
      <c r="BM3692" s="13"/>
      <c r="BN3692" s="13"/>
    </row>
    <row r="3693" spans="4:66" x14ac:dyDescent="0.25">
      <c r="D3693"/>
      <c r="E3693" s="10"/>
      <c r="F3693" s="10"/>
      <c r="G3693" s="10"/>
      <c r="H3693" s="10"/>
      <c r="I3693" s="10"/>
      <c r="J3693" s="10"/>
      <c r="K3693" s="11"/>
      <c r="L3693" s="11"/>
      <c r="M3693" s="12"/>
      <c r="N3693" s="12"/>
      <c r="O3693" s="12"/>
      <c r="P3693" s="12"/>
      <c r="Q3693" s="12"/>
      <c r="R3693" s="12"/>
      <c r="S3693" s="12"/>
      <c r="T3693" s="12"/>
      <c r="U3693" s="12"/>
      <c r="V3693" s="12"/>
      <c r="W3693" s="12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2"/>
      <c r="AS3693" s="12"/>
      <c r="AT3693" s="12"/>
      <c r="AU3693" s="12"/>
      <c r="AV3693" s="12"/>
      <c r="AW3693" s="12"/>
      <c r="AX3693" s="12"/>
      <c r="AY3693" s="12"/>
      <c r="AZ3693" s="12"/>
      <c r="BA3693" s="12"/>
      <c r="BB3693" s="12"/>
      <c r="BC3693" s="12"/>
      <c r="BD3693" s="12"/>
      <c r="BE3693" s="12"/>
      <c r="BF3693" s="12"/>
      <c r="BG3693" s="12"/>
      <c r="BH3693" s="12"/>
      <c r="BI3693" s="12"/>
      <c r="BJ3693" s="13"/>
      <c r="BK3693" s="13"/>
      <c r="BL3693" s="13"/>
      <c r="BM3693" s="13"/>
      <c r="BN3693" s="13"/>
    </row>
    <row r="3694" spans="4:66" x14ac:dyDescent="0.25">
      <c r="D3694"/>
      <c r="E3694" s="10"/>
      <c r="F3694" s="10"/>
      <c r="G3694" s="10"/>
      <c r="H3694" s="10"/>
      <c r="I3694" s="10"/>
      <c r="J3694" s="10"/>
      <c r="K3694" s="11"/>
      <c r="L3694" s="11"/>
      <c r="M3694" s="12"/>
      <c r="N3694" s="12"/>
      <c r="O3694" s="12"/>
      <c r="P3694" s="12"/>
      <c r="Q3694" s="12"/>
      <c r="R3694" s="12"/>
      <c r="S3694" s="12"/>
      <c r="T3694" s="12"/>
      <c r="U3694" s="12"/>
      <c r="V3694" s="12"/>
      <c r="W3694" s="12"/>
      <c r="X3694" s="12"/>
      <c r="Y3694" s="12"/>
      <c r="Z3694" s="12"/>
      <c r="AA3694" s="12"/>
      <c r="AB3694" s="12"/>
      <c r="AC3694" s="12"/>
      <c r="AD3694" s="12"/>
      <c r="AE3694" s="12"/>
      <c r="AF3694" s="12"/>
      <c r="AG3694" s="12"/>
      <c r="AH3694" s="12"/>
      <c r="AI3694" s="12"/>
      <c r="AJ3694" s="12"/>
      <c r="AK3694" s="12"/>
      <c r="AL3694" s="12"/>
      <c r="AM3694" s="12"/>
      <c r="AN3694" s="12"/>
      <c r="AO3694" s="12"/>
      <c r="AP3694" s="12"/>
      <c r="AQ3694" s="12"/>
      <c r="AR3694" s="12"/>
      <c r="AS3694" s="12"/>
      <c r="AT3694" s="12"/>
      <c r="AU3694" s="12"/>
      <c r="AV3694" s="12"/>
      <c r="AW3694" s="12"/>
      <c r="AX3694" s="12"/>
      <c r="AY3694" s="12"/>
      <c r="AZ3694" s="12"/>
      <c r="BA3694" s="12"/>
      <c r="BB3694" s="12"/>
      <c r="BC3694" s="12"/>
      <c r="BD3694" s="12"/>
      <c r="BE3694" s="12"/>
      <c r="BF3694" s="12"/>
      <c r="BG3694" s="12"/>
      <c r="BH3694" s="12"/>
      <c r="BI3694" s="12"/>
      <c r="BJ3694" s="13"/>
      <c r="BK3694" s="13"/>
      <c r="BL3694" s="13"/>
      <c r="BM3694" s="13"/>
      <c r="BN3694" s="13"/>
    </row>
    <row r="3695" spans="4:66" x14ac:dyDescent="0.25">
      <c r="D3695"/>
      <c r="E3695" s="10"/>
      <c r="F3695" s="10"/>
      <c r="G3695" s="10"/>
      <c r="H3695" s="10"/>
      <c r="I3695" s="10"/>
      <c r="J3695" s="10"/>
      <c r="K3695" s="11"/>
      <c r="L3695" s="11"/>
      <c r="M3695" s="12"/>
      <c r="N3695" s="12"/>
      <c r="O3695" s="12"/>
      <c r="P3695" s="12"/>
      <c r="Q3695" s="12"/>
      <c r="R3695" s="12"/>
      <c r="S3695" s="12"/>
      <c r="T3695" s="12"/>
      <c r="U3695" s="12"/>
      <c r="V3695" s="12"/>
      <c r="W3695" s="12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2"/>
      <c r="AS3695" s="12"/>
      <c r="AT3695" s="12"/>
      <c r="AU3695" s="12"/>
      <c r="AV3695" s="12"/>
      <c r="AW3695" s="12"/>
      <c r="AX3695" s="12"/>
      <c r="AY3695" s="12"/>
      <c r="AZ3695" s="12"/>
      <c r="BA3695" s="12"/>
      <c r="BB3695" s="12"/>
      <c r="BC3695" s="12"/>
      <c r="BD3695" s="12"/>
      <c r="BE3695" s="12"/>
      <c r="BF3695" s="12"/>
      <c r="BG3695" s="12"/>
      <c r="BH3695" s="12"/>
      <c r="BI3695" s="12"/>
      <c r="BJ3695" s="13"/>
      <c r="BK3695" s="13"/>
      <c r="BL3695" s="13"/>
      <c r="BM3695" s="13"/>
      <c r="BN3695" s="13"/>
    </row>
    <row r="3696" spans="4:66" x14ac:dyDescent="0.25">
      <c r="D3696"/>
      <c r="E3696" s="10"/>
      <c r="F3696" s="10"/>
      <c r="G3696" s="10"/>
      <c r="H3696" s="10"/>
      <c r="I3696" s="10"/>
      <c r="J3696" s="10"/>
      <c r="K3696" s="11"/>
      <c r="L3696" s="11"/>
      <c r="M3696" s="12"/>
      <c r="N3696" s="12"/>
      <c r="O3696" s="12"/>
      <c r="P3696" s="12"/>
      <c r="Q3696" s="12"/>
      <c r="R3696" s="12"/>
      <c r="S3696" s="12"/>
      <c r="T3696" s="12"/>
      <c r="U3696" s="12"/>
      <c r="V3696" s="12"/>
      <c r="W3696" s="12"/>
      <c r="X3696" s="12"/>
      <c r="Y3696" s="12"/>
      <c r="Z3696" s="12"/>
      <c r="AA3696" s="12"/>
      <c r="AB3696" s="12"/>
      <c r="AC3696" s="12"/>
      <c r="AD3696" s="12"/>
      <c r="AE3696" s="12"/>
      <c r="AF3696" s="12"/>
      <c r="AG3696" s="12"/>
      <c r="AH3696" s="12"/>
      <c r="AI3696" s="12"/>
      <c r="AJ3696" s="12"/>
      <c r="AK3696" s="12"/>
      <c r="AL3696" s="12"/>
      <c r="AM3696" s="12"/>
      <c r="AN3696" s="12"/>
      <c r="AO3696" s="12"/>
      <c r="AP3696" s="12"/>
      <c r="AQ3696" s="12"/>
      <c r="AR3696" s="12"/>
      <c r="AS3696" s="12"/>
      <c r="AT3696" s="12"/>
      <c r="AU3696" s="12"/>
      <c r="AV3696" s="12"/>
      <c r="AW3696" s="12"/>
      <c r="AX3696" s="12"/>
      <c r="AY3696" s="12"/>
      <c r="AZ3696" s="12"/>
      <c r="BA3696" s="12"/>
      <c r="BB3696" s="12"/>
      <c r="BC3696" s="12"/>
      <c r="BD3696" s="12"/>
      <c r="BE3696" s="12"/>
      <c r="BF3696" s="12"/>
      <c r="BG3696" s="12"/>
      <c r="BH3696" s="12"/>
      <c r="BI3696" s="12"/>
      <c r="BJ3696" s="13"/>
      <c r="BK3696" s="13"/>
      <c r="BL3696" s="13"/>
      <c r="BM3696" s="13"/>
      <c r="BN3696" s="13"/>
    </row>
    <row r="3697" spans="4:66" x14ac:dyDescent="0.25">
      <c r="D3697"/>
      <c r="E3697" s="10"/>
      <c r="F3697" s="10"/>
      <c r="G3697" s="10"/>
      <c r="H3697" s="10"/>
      <c r="I3697" s="10"/>
      <c r="J3697" s="10"/>
      <c r="K3697" s="11"/>
      <c r="L3697" s="11"/>
      <c r="M3697" s="12"/>
      <c r="N3697" s="12"/>
      <c r="O3697" s="12"/>
      <c r="P3697" s="12"/>
      <c r="Q3697" s="12"/>
      <c r="R3697" s="12"/>
      <c r="S3697" s="12"/>
      <c r="T3697" s="12"/>
      <c r="U3697" s="12"/>
      <c r="V3697" s="12"/>
      <c r="W3697" s="12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2"/>
      <c r="AS3697" s="12"/>
      <c r="AT3697" s="12"/>
      <c r="AU3697" s="12"/>
      <c r="AV3697" s="12"/>
      <c r="AW3697" s="12"/>
      <c r="AX3697" s="12"/>
      <c r="AY3697" s="12"/>
      <c r="AZ3697" s="12"/>
      <c r="BA3697" s="12"/>
      <c r="BB3697" s="12"/>
      <c r="BC3697" s="12"/>
      <c r="BD3697" s="12"/>
      <c r="BE3697" s="12"/>
      <c r="BF3697" s="12"/>
      <c r="BG3697" s="12"/>
      <c r="BH3697" s="12"/>
      <c r="BI3697" s="12"/>
      <c r="BJ3697" s="13"/>
      <c r="BK3697" s="13"/>
      <c r="BL3697" s="13"/>
      <c r="BM3697" s="13"/>
      <c r="BN3697" s="13"/>
    </row>
    <row r="3698" spans="4:66" x14ac:dyDescent="0.25">
      <c r="D3698"/>
      <c r="E3698" s="10"/>
      <c r="F3698" s="10"/>
      <c r="G3698" s="10"/>
      <c r="H3698" s="10"/>
      <c r="I3698" s="10"/>
      <c r="J3698" s="10"/>
      <c r="K3698" s="11"/>
      <c r="L3698" s="11"/>
      <c r="M3698" s="12"/>
      <c r="N3698" s="12"/>
      <c r="O3698" s="12"/>
      <c r="P3698" s="12"/>
      <c r="Q3698" s="12"/>
      <c r="R3698" s="12"/>
      <c r="S3698" s="12"/>
      <c r="T3698" s="12"/>
      <c r="U3698" s="12"/>
      <c r="V3698" s="12"/>
      <c r="W3698" s="12"/>
      <c r="X3698" s="12"/>
      <c r="Y3698" s="12"/>
      <c r="Z3698" s="12"/>
      <c r="AA3698" s="12"/>
      <c r="AB3698" s="12"/>
      <c r="AC3698" s="12"/>
      <c r="AD3698" s="12"/>
      <c r="AE3698" s="12"/>
      <c r="AF3698" s="12"/>
      <c r="AG3698" s="12"/>
      <c r="AH3698" s="12"/>
      <c r="AI3698" s="12"/>
      <c r="AJ3698" s="12"/>
      <c r="AK3698" s="12"/>
      <c r="AL3698" s="12"/>
      <c r="AM3698" s="12"/>
      <c r="AN3698" s="12"/>
      <c r="AO3698" s="12"/>
      <c r="AP3698" s="12"/>
      <c r="AQ3698" s="12"/>
      <c r="AR3698" s="12"/>
      <c r="AS3698" s="12"/>
      <c r="AT3698" s="12"/>
      <c r="AU3698" s="12"/>
      <c r="AV3698" s="12"/>
      <c r="AW3698" s="12"/>
      <c r="AX3698" s="12"/>
      <c r="AY3698" s="12"/>
      <c r="AZ3698" s="12"/>
      <c r="BA3698" s="12"/>
      <c r="BB3698" s="12"/>
      <c r="BC3698" s="12"/>
      <c r="BD3698" s="12"/>
      <c r="BE3698" s="12"/>
      <c r="BF3698" s="12"/>
      <c r="BG3698" s="12"/>
      <c r="BH3698" s="12"/>
      <c r="BI3698" s="12"/>
      <c r="BJ3698" s="13"/>
      <c r="BK3698" s="13"/>
      <c r="BL3698" s="13"/>
      <c r="BM3698" s="13"/>
      <c r="BN3698" s="13"/>
    </row>
    <row r="3699" spans="4:66" x14ac:dyDescent="0.25">
      <c r="D3699"/>
      <c r="E3699" s="10"/>
      <c r="F3699" s="10"/>
      <c r="G3699" s="10"/>
      <c r="H3699" s="10"/>
      <c r="I3699" s="10"/>
      <c r="J3699" s="10"/>
      <c r="K3699" s="11"/>
      <c r="L3699" s="11"/>
      <c r="M3699" s="12"/>
      <c r="N3699" s="12"/>
      <c r="O3699" s="12"/>
      <c r="P3699" s="12"/>
      <c r="Q3699" s="12"/>
      <c r="R3699" s="12"/>
      <c r="S3699" s="12"/>
      <c r="T3699" s="12"/>
      <c r="U3699" s="12"/>
      <c r="V3699" s="12"/>
      <c r="W3699" s="12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2"/>
      <c r="AS3699" s="12"/>
      <c r="AT3699" s="12"/>
      <c r="AU3699" s="12"/>
      <c r="AV3699" s="12"/>
      <c r="AW3699" s="12"/>
      <c r="AX3699" s="12"/>
      <c r="AY3699" s="12"/>
      <c r="AZ3699" s="12"/>
      <c r="BA3699" s="12"/>
      <c r="BB3699" s="12"/>
      <c r="BC3699" s="12"/>
      <c r="BD3699" s="12"/>
      <c r="BE3699" s="12"/>
      <c r="BF3699" s="12"/>
      <c r="BG3699" s="12"/>
      <c r="BH3699" s="12"/>
      <c r="BI3699" s="12"/>
      <c r="BJ3699" s="13"/>
      <c r="BK3699" s="13"/>
      <c r="BL3699" s="13"/>
      <c r="BM3699" s="13"/>
      <c r="BN3699" s="13"/>
    </row>
    <row r="3700" spans="4:66" x14ac:dyDescent="0.25">
      <c r="D3700"/>
      <c r="E3700" s="10"/>
      <c r="F3700" s="10"/>
      <c r="G3700" s="10"/>
      <c r="H3700" s="10"/>
      <c r="I3700" s="10"/>
      <c r="J3700" s="10"/>
      <c r="K3700" s="11"/>
      <c r="L3700" s="11"/>
      <c r="M3700" s="12"/>
      <c r="N3700" s="12"/>
      <c r="O3700" s="12"/>
      <c r="P3700" s="12"/>
      <c r="Q3700" s="12"/>
      <c r="R3700" s="12"/>
      <c r="S3700" s="12"/>
      <c r="T3700" s="12"/>
      <c r="U3700" s="12"/>
      <c r="V3700" s="12"/>
      <c r="W3700" s="12"/>
      <c r="X3700" s="12"/>
      <c r="Y3700" s="12"/>
      <c r="Z3700" s="12"/>
      <c r="AA3700" s="12"/>
      <c r="AB3700" s="12"/>
      <c r="AC3700" s="12"/>
      <c r="AD3700" s="12"/>
      <c r="AE3700" s="12"/>
      <c r="AF3700" s="12"/>
      <c r="AG3700" s="12"/>
      <c r="AH3700" s="12"/>
      <c r="AI3700" s="12"/>
      <c r="AJ3700" s="12"/>
      <c r="AK3700" s="12"/>
      <c r="AL3700" s="12"/>
      <c r="AM3700" s="12"/>
      <c r="AN3700" s="12"/>
      <c r="AO3700" s="12"/>
      <c r="AP3700" s="12"/>
      <c r="AQ3700" s="12"/>
      <c r="AR3700" s="12"/>
      <c r="AS3700" s="12"/>
      <c r="AT3700" s="12"/>
      <c r="AU3700" s="12"/>
      <c r="AV3700" s="12"/>
      <c r="AW3700" s="12"/>
      <c r="AX3700" s="12"/>
      <c r="AY3700" s="12"/>
      <c r="AZ3700" s="12"/>
      <c r="BA3700" s="12"/>
      <c r="BB3700" s="12"/>
      <c r="BC3700" s="12"/>
      <c r="BD3700" s="12"/>
      <c r="BE3700" s="12"/>
      <c r="BF3700" s="12"/>
      <c r="BG3700" s="12"/>
      <c r="BH3700" s="12"/>
      <c r="BI3700" s="12"/>
      <c r="BJ3700" s="13"/>
      <c r="BK3700" s="13"/>
      <c r="BL3700" s="13"/>
      <c r="BM3700" s="13"/>
      <c r="BN3700" s="13"/>
    </row>
    <row r="3701" spans="4:66" x14ac:dyDescent="0.25">
      <c r="D3701"/>
      <c r="E3701" s="10"/>
      <c r="F3701" s="10"/>
      <c r="G3701" s="10"/>
      <c r="H3701" s="10"/>
      <c r="I3701" s="10"/>
      <c r="J3701" s="10"/>
      <c r="K3701" s="11"/>
      <c r="L3701" s="11"/>
      <c r="M3701" s="12"/>
      <c r="N3701" s="12"/>
      <c r="O3701" s="12"/>
      <c r="P3701" s="12"/>
      <c r="Q3701" s="12"/>
      <c r="R3701" s="12"/>
      <c r="S3701" s="12"/>
      <c r="T3701" s="12"/>
      <c r="U3701" s="12"/>
      <c r="V3701" s="12"/>
      <c r="W3701" s="12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2"/>
      <c r="AS3701" s="12"/>
      <c r="AT3701" s="12"/>
      <c r="AU3701" s="12"/>
      <c r="AV3701" s="12"/>
      <c r="AW3701" s="12"/>
      <c r="AX3701" s="12"/>
      <c r="AY3701" s="12"/>
      <c r="AZ3701" s="12"/>
      <c r="BA3701" s="12"/>
      <c r="BB3701" s="12"/>
      <c r="BC3701" s="12"/>
      <c r="BD3701" s="12"/>
      <c r="BE3701" s="12"/>
      <c r="BF3701" s="12"/>
      <c r="BG3701" s="12"/>
      <c r="BH3701" s="12"/>
      <c r="BI3701" s="12"/>
      <c r="BJ3701" s="13"/>
      <c r="BK3701" s="13"/>
      <c r="BL3701" s="13"/>
      <c r="BM3701" s="13"/>
      <c r="BN3701" s="13"/>
    </row>
    <row r="3702" spans="4:66" x14ac:dyDescent="0.25">
      <c r="D3702"/>
      <c r="E3702" s="10"/>
      <c r="F3702" s="10"/>
      <c r="G3702" s="10"/>
      <c r="H3702" s="10"/>
      <c r="I3702" s="10"/>
      <c r="J3702" s="10"/>
      <c r="K3702" s="11"/>
      <c r="L3702" s="11"/>
      <c r="M3702" s="12"/>
      <c r="N3702" s="12"/>
      <c r="O3702" s="12"/>
      <c r="P3702" s="12"/>
      <c r="Q3702" s="12"/>
      <c r="R3702" s="12"/>
      <c r="S3702" s="12"/>
      <c r="T3702" s="12"/>
      <c r="U3702" s="12"/>
      <c r="V3702" s="12"/>
      <c r="W3702" s="12"/>
      <c r="X3702" s="12"/>
      <c r="Y3702" s="12"/>
      <c r="Z3702" s="12"/>
      <c r="AA3702" s="12"/>
      <c r="AB3702" s="12"/>
      <c r="AC3702" s="12"/>
      <c r="AD3702" s="12"/>
      <c r="AE3702" s="12"/>
      <c r="AF3702" s="12"/>
      <c r="AG3702" s="12"/>
      <c r="AH3702" s="12"/>
      <c r="AI3702" s="12"/>
      <c r="AJ3702" s="12"/>
      <c r="AK3702" s="12"/>
      <c r="AL3702" s="12"/>
      <c r="AM3702" s="12"/>
      <c r="AN3702" s="12"/>
      <c r="AO3702" s="12"/>
      <c r="AP3702" s="12"/>
      <c r="AQ3702" s="12"/>
      <c r="AR3702" s="12"/>
      <c r="AS3702" s="12"/>
      <c r="AT3702" s="12"/>
      <c r="AU3702" s="12"/>
      <c r="AV3702" s="12"/>
      <c r="AW3702" s="12"/>
      <c r="AX3702" s="12"/>
      <c r="AY3702" s="12"/>
      <c r="AZ3702" s="12"/>
      <c r="BA3702" s="12"/>
      <c r="BB3702" s="12"/>
      <c r="BC3702" s="12"/>
      <c r="BD3702" s="12"/>
      <c r="BE3702" s="12"/>
      <c r="BF3702" s="12"/>
      <c r="BG3702" s="12"/>
      <c r="BH3702" s="12"/>
      <c r="BI3702" s="12"/>
      <c r="BJ3702" s="13"/>
      <c r="BK3702" s="13"/>
      <c r="BL3702" s="13"/>
      <c r="BM3702" s="13"/>
      <c r="BN3702" s="13"/>
    </row>
    <row r="3703" spans="4:66" x14ac:dyDescent="0.25">
      <c r="D3703"/>
      <c r="E3703" s="10"/>
      <c r="F3703" s="10"/>
      <c r="G3703" s="10"/>
      <c r="H3703" s="10"/>
      <c r="I3703" s="10"/>
      <c r="J3703" s="10"/>
      <c r="K3703" s="11"/>
      <c r="L3703" s="11"/>
      <c r="M3703" s="12"/>
      <c r="N3703" s="12"/>
      <c r="O3703" s="12"/>
      <c r="P3703" s="12"/>
      <c r="Q3703" s="12"/>
      <c r="R3703" s="12"/>
      <c r="S3703" s="12"/>
      <c r="T3703" s="12"/>
      <c r="U3703" s="12"/>
      <c r="V3703" s="12"/>
      <c r="W3703" s="12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2"/>
      <c r="AS3703" s="12"/>
      <c r="AT3703" s="12"/>
      <c r="AU3703" s="12"/>
      <c r="AV3703" s="12"/>
      <c r="AW3703" s="12"/>
      <c r="AX3703" s="12"/>
      <c r="AY3703" s="12"/>
      <c r="AZ3703" s="12"/>
      <c r="BA3703" s="12"/>
      <c r="BB3703" s="12"/>
      <c r="BC3703" s="12"/>
      <c r="BD3703" s="12"/>
      <c r="BE3703" s="12"/>
      <c r="BF3703" s="12"/>
      <c r="BG3703" s="12"/>
      <c r="BH3703" s="12"/>
      <c r="BI3703" s="12"/>
      <c r="BJ3703" s="13"/>
      <c r="BK3703" s="13"/>
      <c r="BL3703" s="13"/>
      <c r="BM3703" s="13"/>
      <c r="BN3703" s="13"/>
    </row>
    <row r="3704" spans="4:66" x14ac:dyDescent="0.25">
      <c r="D3704"/>
      <c r="E3704" s="10"/>
      <c r="F3704" s="10"/>
      <c r="G3704" s="10"/>
      <c r="H3704" s="10"/>
      <c r="I3704" s="10"/>
      <c r="J3704" s="10"/>
      <c r="K3704" s="11"/>
      <c r="L3704" s="11"/>
      <c r="M3704" s="12"/>
      <c r="N3704" s="12"/>
      <c r="O3704" s="12"/>
      <c r="P3704" s="12"/>
      <c r="Q3704" s="12"/>
      <c r="R3704" s="12"/>
      <c r="S3704" s="12"/>
      <c r="T3704" s="12"/>
      <c r="U3704" s="12"/>
      <c r="V3704" s="12"/>
      <c r="W3704" s="12"/>
      <c r="X3704" s="12"/>
      <c r="Y3704" s="12"/>
      <c r="Z3704" s="12"/>
      <c r="AA3704" s="12"/>
      <c r="AB3704" s="12"/>
      <c r="AC3704" s="12"/>
      <c r="AD3704" s="12"/>
      <c r="AE3704" s="12"/>
      <c r="AF3704" s="12"/>
      <c r="AG3704" s="12"/>
      <c r="AH3704" s="12"/>
      <c r="AI3704" s="12"/>
      <c r="AJ3704" s="12"/>
      <c r="AK3704" s="12"/>
      <c r="AL3704" s="12"/>
      <c r="AM3704" s="12"/>
      <c r="AN3704" s="12"/>
      <c r="AO3704" s="12"/>
      <c r="AP3704" s="12"/>
      <c r="AQ3704" s="12"/>
      <c r="AR3704" s="12"/>
      <c r="AS3704" s="12"/>
      <c r="AT3704" s="12"/>
      <c r="AU3704" s="12"/>
      <c r="AV3704" s="12"/>
      <c r="AW3704" s="12"/>
      <c r="AX3704" s="12"/>
      <c r="AY3704" s="12"/>
      <c r="AZ3704" s="12"/>
      <c r="BA3704" s="12"/>
      <c r="BB3704" s="12"/>
      <c r="BC3704" s="12"/>
      <c r="BD3704" s="12"/>
      <c r="BE3704" s="12"/>
      <c r="BF3704" s="12"/>
      <c r="BG3704" s="12"/>
      <c r="BH3704" s="12"/>
      <c r="BI3704" s="12"/>
      <c r="BJ3704" s="13"/>
      <c r="BK3704" s="13"/>
      <c r="BL3704" s="13"/>
      <c r="BM3704" s="13"/>
      <c r="BN3704" s="13"/>
    </row>
    <row r="3705" spans="4:66" x14ac:dyDescent="0.25">
      <c r="D3705"/>
      <c r="E3705" s="10"/>
      <c r="F3705" s="10"/>
      <c r="G3705" s="10"/>
      <c r="H3705" s="10"/>
      <c r="I3705" s="10"/>
      <c r="J3705" s="10"/>
      <c r="K3705" s="11"/>
      <c r="L3705" s="11"/>
      <c r="M3705" s="12"/>
      <c r="N3705" s="12"/>
      <c r="O3705" s="12"/>
      <c r="P3705" s="12"/>
      <c r="Q3705" s="12"/>
      <c r="R3705" s="12"/>
      <c r="S3705" s="12"/>
      <c r="T3705" s="12"/>
      <c r="U3705" s="12"/>
      <c r="V3705" s="12"/>
      <c r="W3705" s="12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2"/>
      <c r="AS3705" s="12"/>
      <c r="AT3705" s="12"/>
      <c r="AU3705" s="12"/>
      <c r="AV3705" s="12"/>
      <c r="AW3705" s="12"/>
      <c r="AX3705" s="12"/>
      <c r="AY3705" s="12"/>
      <c r="AZ3705" s="12"/>
      <c r="BA3705" s="12"/>
      <c r="BB3705" s="12"/>
      <c r="BC3705" s="12"/>
      <c r="BD3705" s="12"/>
      <c r="BE3705" s="12"/>
      <c r="BF3705" s="12"/>
      <c r="BG3705" s="12"/>
      <c r="BH3705" s="12"/>
      <c r="BI3705" s="12"/>
      <c r="BJ3705" s="13"/>
      <c r="BK3705" s="13"/>
      <c r="BL3705" s="13"/>
      <c r="BM3705" s="13"/>
      <c r="BN3705" s="13"/>
    </row>
    <row r="3706" spans="4:66" x14ac:dyDescent="0.25">
      <c r="D3706"/>
      <c r="E3706" s="10"/>
      <c r="F3706" s="10"/>
      <c r="G3706" s="10"/>
      <c r="H3706" s="10"/>
      <c r="I3706" s="10"/>
      <c r="J3706" s="10"/>
      <c r="K3706" s="11"/>
      <c r="L3706" s="11"/>
      <c r="M3706" s="12"/>
      <c r="N3706" s="12"/>
      <c r="O3706" s="12"/>
      <c r="P3706" s="12"/>
      <c r="Q3706" s="12"/>
      <c r="R3706" s="12"/>
      <c r="S3706" s="12"/>
      <c r="T3706" s="12"/>
      <c r="U3706" s="12"/>
      <c r="V3706" s="12"/>
      <c r="W3706" s="12"/>
      <c r="X3706" s="12"/>
      <c r="Y3706" s="12"/>
      <c r="Z3706" s="12"/>
      <c r="AA3706" s="12"/>
      <c r="AB3706" s="12"/>
      <c r="AC3706" s="12"/>
      <c r="AD3706" s="12"/>
      <c r="AE3706" s="12"/>
      <c r="AF3706" s="12"/>
      <c r="AG3706" s="12"/>
      <c r="AH3706" s="12"/>
      <c r="AI3706" s="12"/>
      <c r="AJ3706" s="12"/>
      <c r="AK3706" s="12"/>
      <c r="AL3706" s="12"/>
      <c r="AM3706" s="12"/>
      <c r="AN3706" s="12"/>
      <c r="AO3706" s="12"/>
      <c r="AP3706" s="12"/>
      <c r="AQ3706" s="12"/>
      <c r="AR3706" s="12"/>
      <c r="AS3706" s="12"/>
      <c r="AT3706" s="12"/>
      <c r="AU3706" s="12"/>
      <c r="AV3706" s="12"/>
      <c r="AW3706" s="12"/>
      <c r="AX3706" s="12"/>
      <c r="AY3706" s="12"/>
      <c r="AZ3706" s="12"/>
      <c r="BA3706" s="12"/>
      <c r="BB3706" s="12"/>
      <c r="BC3706" s="12"/>
      <c r="BD3706" s="12"/>
      <c r="BE3706" s="12"/>
      <c r="BF3706" s="12"/>
      <c r="BG3706" s="12"/>
      <c r="BH3706" s="12"/>
      <c r="BI3706" s="12"/>
      <c r="BJ3706" s="13"/>
      <c r="BK3706" s="13"/>
      <c r="BL3706" s="13"/>
      <c r="BM3706" s="13"/>
      <c r="BN3706" s="13"/>
    </row>
    <row r="3707" spans="4:66" x14ac:dyDescent="0.25">
      <c r="D3707"/>
      <c r="E3707" s="10"/>
      <c r="F3707" s="10"/>
      <c r="G3707" s="10"/>
      <c r="H3707" s="10"/>
      <c r="I3707" s="10"/>
      <c r="J3707" s="10"/>
      <c r="K3707" s="11"/>
      <c r="L3707" s="11"/>
      <c r="M3707" s="12"/>
      <c r="N3707" s="12"/>
      <c r="O3707" s="12"/>
      <c r="P3707" s="12"/>
      <c r="Q3707" s="12"/>
      <c r="R3707" s="12"/>
      <c r="S3707" s="12"/>
      <c r="T3707" s="12"/>
      <c r="U3707" s="12"/>
      <c r="V3707" s="12"/>
      <c r="W3707" s="12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2"/>
      <c r="AS3707" s="12"/>
      <c r="AT3707" s="12"/>
      <c r="AU3707" s="12"/>
      <c r="AV3707" s="12"/>
      <c r="AW3707" s="12"/>
      <c r="AX3707" s="12"/>
      <c r="AY3707" s="12"/>
      <c r="AZ3707" s="12"/>
      <c r="BA3707" s="12"/>
      <c r="BB3707" s="12"/>
      <c r="BC3707" s="12"/>
      <c r="BD3707" s="12"/>
      <c r="BE3707" s="12"/>
      <c r="BF3707" s="12"/>
      <c r="BG3707" s="12"/>
      <c r="BH3707" s="12"/>
      <c r="BI3707" s="12"/>
      <c r="BJ3707" s="13"/>
      <c r="BK3707" s="13"/>
      <c r="BL3707" s="13"/>
      <c r="BM3707" s="13"/>
      <c r="BN3707" s="13"/>
    </row>
    <row r="3708" spans="4:66" x14ac:dyDescent="0.25">
      <c r="D3708"/>
      <c r="E3708" s="10"/>
      <c r="F3708" s="10"/>
      <c r="G3708" s="10"/>
      <c r="H3708" s="10"/>
      <c r="I3708" s="10"/>
      <c r="J3708" s="10"/>
      <c r="K3708" s="11"/>
      <c r="L3708" s="11"/>
      <c r="M3708" s="12"/>
      <c r="N3708" s="12"/>
      <c r="O3708" s="12"/>
      <c r="P3708" s="12"/>
      <c r="Q3708" s="12"/>
      <c r="R3708" s="12"/>
      <c r="S3708" s="12"/>
      <c r="T3708" s="12"/>
      <c r="U3708" s="12"/>
      <c r="V3708" s="12"/>
      <c r="W3708" s="12"/>
      <c r="X3708" s="12"/>
      <c r="Y3708" s="12"/>
      <c r="Z3708" s="12"/>
      <c r="AA3708" s="12"/>
      <c r="AB3708" s="12"/>
      <c r="AC3708" s="12"/>
      <c r="AD3708" s="12"/>
      <c r="AE3708" s="12"/>
      <c r="AF3708" s="12"/>
      <c r="AG3708" s="12"/>
      <c r="AH3708" s="12"/>
      <c r="AI3708" s="12"/>
      <c r="AJ3708" s="12"/>
      <c r="AK3708" s="12"/>
      <c r="AL3708" s="12"/>
      <c r="AM3708" s="12"/>
      <c r="AN3708" s="12"/>
      <c r="AO3708" s="12"/>
      <c r="AP3708" s="12"/>
      <c r="AQ3708" s="12"/>
      <c r="AR3708" s="12"/>
      <c r="AS3708" s="12"/>
      <c r="AT3708" s="12"/>
      <c r="AU3708" s="12"/>
      <c r="AV3708" s="12"/>
      <c r="AW3708" s="12"/>
      <c r="AX3708" s="12"/>
      <c r="AY3708" s="12"/>
      <c r="AZ3708" s="12"/>
      <c r="BA3708" s="12"/>
      <c r="BB3708" s="12"/>
      <c r="BC3708" s="12"/>
      <c r="BD3708" s="12"/>
      <c r="BE3708" s="12"/>
      <c r="BF3708" s="12"/>
      <c r="BG3708" s="12"/>
      <c r="BH3708" s="12"/>
      <c r="BI3708" s="12"/>
      <c r="BJ3708" s="13"/>
      <c r="BK3708" s="13"/>
      <c r="BL3708" s="13"/>
      <c r="BM3708" s="13"/>
      <c r="BN3708" s="13"/>
    </row>
    <row r="3709" spans="4:66" x14ac:dyDescent="0.25">
      <c r="D3709"/>
      <c r="E3709" s="10"/>
      <c r="F3709" s="10"/>
      <c r="G3709" s="10"/>
      <c r="H3709" s="10"/>
      <c r="I3709" s="10"/>
      <c r="J3709" s="10"/>
      <c r="K3709" s="11"/>
      <c r="L3709" s="11"/>
      <c r="M3709" s="12"/>
      <c r="N3709" s="12"/>
      <c r="O3709" s="12"/>
      <c r="P3709" s="12"/>
      <c r="Q3709" s="12"/>
      <c r="R3709" s="12"/>
      <c r="S3709" s="12"/>
      <c r="T3709" s="12"/>
      <c r="U3709" s="12"/>
      <c r="V3709" s="12"/>
      <c r="W3709" s="12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2"/>
      <c r="AS3709" s="12"/>
      <c r="AT3709" s="12"/>
      <c r="AU3709" s="12"/>
      <c r="AV3709" s="12"/>
      <c r="AW3709" s="12"/>
      <c r="AX3709" s="12"/>
      <c r="AY3709" s="12"/>
      <c r="AZ3709" s="12"/>
      <c r="BA3709" s="12"/>
      <c r="BB3709" s="12"/>
      <c r="BC3709" s="12"/>
      <c r="BD3709" s="12"/>
      <c r="BE3709" s="12"/>
      <c r="BF3709" s="12"/>
      <c r="BG3709" s="12"/>
      <c r="BH3709" s="12"/>
      <c r="BI3709" s="12"/>
      <c r="BJ3709" s="13"/>
      <c r="BK3709" s="13"/>
      <c r="BL3709" s="13"/>
      <c r="BM3709" s="13"/>
      <c r="BN3709" s="13"/>
    </row>
    <row r="3710" spans="4:66" x14ac:dyDescent="0.25">
      <c r="D3710"/>
      <c r="E3710" s="10"/>
      <c r="F3710" s="10"/>
      <c r="G3710" s="10"/>
      <c r="H3710" s="10"/>
      <c r="I3710" s="10"/>
      <c r="J3710" s="10"/>
      <c r="K3710" s="11"/>
      <c r="L3710" s="11"/>
      <c r="M3710" s="12"/>
      <c r="N3710" s="12"/>
      <c r="O3710" s="12"/>
      <c r="P3710" s="12"/>
      <c r="Q3710" s="12"/>
      <c r="R3710" s="12"/>
      <c r="S3710" s="12"/>
      <c r="T3710" s="12"/>
      <c r="U3710" s="12"/>
      <c r="V3710" s="12"/>
      <c r="W3710" s="12"/>
      <c r="X3710" s="12"/>
      <c r="Y3710" s="12"/>
      <c r="Z3710" s="12"/>
      <c r="AA3710" s="12"/>
      <c r="AB3710" s="12"/>
      <c r="AC3710" s="12"/>
      <c r="AD3710" s="12"/>
      <c r="AE3710" s="12"/>
      <c r="AF3710" s="12"/>
      <c r="AG3710" s="12"/>
      <c r="AH3710" s="12"/>
      <c r="AI3710" s="12"/>
      <c r="AJ3710" s="12"/>
      <c r="AK3710" s="12"/>
      <c r="AL3710" s="12"/>
      <c r="AM3710" s="12"/>
      <c r="AN3710" s="12"/>
      <c r="AO3710" s="12"/>
      <c r="AP3710" s="12"/>
      <c r="AQ3710" s="12"/>
      <c r="AR3710" s="12"/>
      <c r="AS3710" s="12"/>
      <c r="AT3710" s="12"/>
      <c r="AU3710" s="12"/>
      <c r="AV3710" s="12"/>
      <c r="AW3710" s="12"/>
      <c r="AX3710" s="12"/>
      <c r="AY3710" s="12"/>
      <c r="AZ3710" s="12"/>
      <c r="BA3710" s="12"/>
      <c r="BB3710" s="12"/>
      <c r="BC3710" s="12"/>
      <c r="BD3710" s="12"/>
      <c r="BE3710" s="12"/>
      <c r="BF3710" s="12"/>
      <c r="BG3710" s="12"/>
      <c r="BH3710" s="12"/>
      <c r="BI3710" s="12"/>
      <c r="BJ3710" s="13"/>
      <c r="BK3710" s="13"/>
      <c r="BL3710" s="13"/>
      <c r="BM3710" s="13"/>
      <c r="BN3710" s="13"/>
    </row>
    <row r="3711" spans="4:66" x14ac:dyDescent="0.25">
      <c r="D3711"/>
      <c r="E3711" s="10"/>
      <c r="F3711" s="10"/>
      <c r="G3711" s="10"/>
      <c r="H3711" s="10"/>
      <c r="I3711" s="10"/>
      <c r="J3711" s="10"/>
      <c r="K3711" s="11"/>
      <c r="L3711" s="11"/>
      <c r="M3711" s="12"/>
      <c r="N3711" s="12"/>
      <c r="O3711" s="12"/>
      <c r="P3711" s="12"/>
      <c r="Q3711" s="12"/>
      <c r="R3711" s="12"/>
      <c r="S3711" s="12"/>
      <c r="T3711" s="12"/>
      <c r="U3711" s="12"/>
      <c r="V3711" s="12"/>
      <c r="W3711" s="12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2"/>
      <c r="AS3711" s="12"/>
      <c r="AT3711" s="12"/>
      <c r="AU3711" s="12"/>
      <c r="AV3711" s="12"/>
      <c r="AW3711" s="12"/>
      <c r="AX3711" s="12"/>
      <c r="AY3711" s="12"/>
      <c r="AZ3711" s="12"/>
      <c r="BA3711" s="12"/>
      <c r="BB3711" s="12"/>
      <c r="BC3711" s="12"/>
      <c r="BD3711" s="12"/>
      <c r="BE3711" s="12"/>
      <c r="BF3711" s="12"/>
      <c r="BG3711" s="12"/>
      <c r="BH3711" s="12"/>
      <c r="BI3711" s="12"/>
      <c r="BJ3711" s="13"/>
      <c r="BK3711" s="13"/>
      <c r="BL3711" s="13"/>
      <c r="BM3711" s="13"/>
      <c r="BN3711" s="13"/>
    </row>
    <row r="3712" spans="4:66" x14ac:dyDescent="0.25">
      <c r="D3712"/>
      <c r="E3712" s="10"/>
      <c r="F3712" s="10"/>
      <c r="G3712" s="10"/>
      <c r="H3712" s="10"/>
      <c r="I3712" s="10"/>
      <c r="J3712" s="10"/>
      <c r="K3712" s="11"/>
      <c r="L3712" s="11"/>
      <c r="M3712" s="12"/>
      <c r="N3712" s="12"/>
      <c r="O3712" s="12"/>
      <c r="P3712" s="12"/>
      <c r="Q3712" s="12"/>
      <c r="R3712" s="12"/>
      <c r="S3712" s="12"/>
      <c r="T3712" s="12"/>
      <c r="U3712" s="12"/>
      <c r="V3712" s="12"/>
      <c r="W3712" s="12"/>
      <c r="X3712" s="12"/>
      <c r="Y3712" s="12"/>
      <c r="Z3712" s="12"/>
      <c r="AA3712" s="12"/>
      <c r="AB3712" s="12"/>
      <c r="AC3712" s="12"/>
      <c r="AD3712" s="12"/>
      <c r="AE3712" s="12"/>
      <c r="AF3712" s="12"/>
      <c r="AG3712" s="12"/>
      <c r="AH3712" s="12"/>
      <c r="AI3712" s="12"/>
      <c r="AJ3712" s="12"/>
      <c r="AK3712" s="12"/>
      <c r="AL3712" s="12"/>
      <c r="AM3712" s="12"/>
      <c r="AN3712" s="12"/>
      <c r="AO3712" s="12"/>
      <c r="AP3712" s="12"/>
      <c r="AQ3712" s="12"/>
      <c r="AR3712" s="12"/>
      <c r="AS3712" s="12"/>
      <c r="AT3712" s="12"/>
      <c r="AU3712" s="12"/>
      <c r="AV3712" s="12"/>
      <c r="AW3712" s="12"/>
      <c r="AX3712" s="12"/>
      <c r="AY3712" s="12"/>
      <c r="AZ3712" s="12"/>
      <c r="BA3712" s="12"/>
      <c r="BB3712" s="12"/>
      <c r="BC3712" s="12"/>
      <c r="BD3712" s="12"/>
      <c r="BE3712" s="12"/>
      <c r="BF3712" s="12"/>
      <c r="BG3712" s="12"/>
      <c r="BH3712" s="12"/>
      <c r="BI3712" s="12"/>
      <c r="BJ3712" s="13"/>
      <c r="BK3712" s="13"/>
      <c r="BL3712" s="13"/>
      <c r="BM3712" s="13"/>
      <c r="BN3712" s="13"/>
    </row>
    <row r="3713" spans="4:66" x14ac:dyDescent="0.25">
      <c r="D3713"/>
      <c r="E3713" s="10"/>
      <c r="F3713" s="10"/>
      <c r="G3713" s="10"/>
      <c r="H3713" s="10"/>
      <c r="I3713" s="10"/>
      <c r="J3713" s="10"/>
      <c r="K3713" s="11"/>
      <c r="L3713" s="11"/>
      <c r="M3713" s="12"/>
      <c r="N3713" s="12"/>
      <c r="O3713" s="12"/>
      <c r="P3713" s="12"/>
      <c r="Q3713" s="12"/>
      <c r="R3713" s="12"/>
      <c r="S3713" s="12"/>
      <c r="T3713" s="12"/>
      <c r="U3713" s="12"/>
      <c r="V3713" s="12"/>
      <c r="W3713" s="12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2"/>
      <c r="AS3713" s="12"/>
      <c r="AT3713" s="12"/>
      <c r="AU3713" s="12"/>
      <c r="AV3713" s="12"/>
      <c r="AW3713" s="12"/>
      <c r="AX3713" s="12"/>
      <c r="AY3713" s="12"/>
      <c r="AZ3713" s="12"/>
      <c r="BA3713" s="12"/>
      <c r="BB3713" s="12"/>
      <c r="BC3713" s="12"/>
      <c r="BD3713" s="12"/>
      <c r="BE3713" s="12"/>
      <c r="BF3713" s="12"/>
      <c r="BG3713" s="12"/>
      <c r="BH3713" s="12"/>
      <c r="BI3713" s="12"/>
      <c r="BJ3713" s="13"/>
      <c r="BK3713" s="13"/>
      <c r="BL3713" s="13"/>
      <c r="BM3713" s="13"/>
      <c r="BN3713" s="13"/>
    </row>
    <row r="3714" spans="4:66" x14ac:dyDescent="0.25">
      <c r="D3714"/>
      <c r="E3714" s="10"/>
      <c r="F3714" s="10"/>
      <c r="G3714" s="10"/>
      <c r="H3714" s="10"/>
      <c r="I3714" s="10"/>
      <c r="J3714" s="10"/>
      <c r="K3714" s="11"/>
      <c r="L3714" s="11"/>
      <c r="M3714" s="12"/>
      <c r="N3714" s="12"/>
      <c r="O3714" s="12"/>
      <c r="P3714" s="12"/>
      <c r="Q3714" s="12"/>
      <c r="R3714" s="12"/>
      <c r="S3714" s="12"/>
      <c r="T3714" s="12"/>
      <c r="U3714" s="12"/>
      <c r="V3714" s="12"/>
      <c r="W3714" s="12"/>
      <c r="X3714" s="12"/>
      <c r="Y3714" s="12"/>
      <c r="Z3714" s="12"/>
      <c r="AA3714" s="12"/>
      <c r="AB3714" s="12"/>
      <c r="AC3714" s="12"/>
      <c r="AD3714" s="12"/>
      <c r="AE3714" s="12"/>
      <c r="AF3714" s="12"/>
      <c r="AG3714" s="12"/>
      <c r="AH3714" s="12"/>
      <c r="AI3714" s="12"/>
      <c r="AJ3714" s="12"/>
      <c r="AK3714" s="12"/>
      <c r="AL3714" s="12"/>
      <c r="AM3714" s="12"/>
      <c r="AN3714" s="12"/>
      <c r="AO3714" s="12"/>
      <c r="AP3714" s="12"/>
      <c r="AQ3714" s="12"/>
      <c r="AR3714" s="12"/>
      <c r="AS3714" s="12"/>
      <c r="AT3714" s="12"/>
      <c r="AU3714" s="12"/>
      <c r="AV3714" s="12"/>
      <c r="AW3714" s="12"/>
      <c r="AX3714" s="12"/>
      <c r="AY3714" s="12"/>
      <c r="AZ3714" s="12"/>
      <c r="BA3714" s="12"/>
      <c r="BB3714" s="12"/>
      <c r="BC3714" s="12"/>
      <c r="BD3714" s="12"/>
      <c r="BE3714" s="12"/>
      <c r="BF3714" s="12"/>
      <c r="BG3714" s="12"/>
      <c r="BH3714" s="12"/>
      <c r="BI3714" s="12"/>
      <c r="BJ3714" s="13"/>
      <c r="BK3714" s="13"/>
      <c r="BL3714" s="13"/>
      <c r="BM3714" s="13"/>
      <c r="BN3714" s="13"/>
    </row>
    <row r="3715" spans="4:66" x14ac:dyDescent="0.25">
      <c r="D3715"/>
      <c r="E3715" s="10"/>
      <c r="F3715" s="10"/>
      <c r="G3715" s="10"/>
      <c r="H3715" s="10"/>
      <c r="I3715" s="10"/>
      <c r="J3715" s="10"/>
      <c r="K3715" s="11"/>
      <c r="L3715" s="11"/>
      <c r="M3715" s="12"/>
      <c r="N3715" s="12"/>
      <c r="O3715" s="12"/>
      <c r="P3715" s="12"/>
      <c r="Q3715" s="12"/>
      <c r="R3715" s="12"/>
      <c r="S3715" s="12"/>
      <c r="T3715" s="12"/>
      <c r="U3715" s="12"/>
      <c r="V3715" s="12"/>
      <c r="W3715" s="12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2"/>
      <c r="AS3715" s="12"/>
      <c r="AT3715" s="12"/>
      <c r="AU3715" s="12"/>
      <c r="AV3715" s="12"/>
      <c r="AW3715" s="12"/>
      <c r="AX3715" s="12"/>
      <c r="AY3715" s="12"/>
      <c r="AZ3715" s="12"/>
      <c r="BA3715" s="12"/>
      <c r="BB3715" s="12"/>
      <c r="BC3715" s="12"/>
      <c r="BD3715" s="12"/>
      <c r="BE3715" s="12"/>
      <c r="BF3715" s="12"/>
      <c r="BG3715" s="12"/>
      <c r="BH3715" s="12"/>
      <c r="BI3715" s="12"/>
      <c r="BJ3715" s="13"/>
      <c r="BK3715" s="13"/>
      <c r="BL3715" s="13"/>
      <c r="BM3715" s="13"/>
      <c r="BN3715" s="13"/>
    </row>
    <row r="3716" spans="4:66" x14ac:dyDescent="0.25">
      <c r="D3716"/>
      <c r="E3716" s="10"/>
      <c r="F3716" s="10"/>
      <c r="G3716" s="10"/>
      <c r="H3716" s="10"/>
      <c r="I3716" s="10"/>
      <c r="J3716" s="10"/>
      <c r="K3716" s="11"/>
      <c r="L3716" s="11"/>
      <c r="M3716" s="12"/>
      <c r="N3716" s="12"/>
      <c r="O3716" s="12"/>
      <c r="P3716" s="12"/>
      <c r="Q3716" s="12"/>
      <c r="R3716" s="12"/>
      <c r="S3716" s="12"/>
      <c r="T3716" s="12"/>
      <c r="U3716" s="12"/>
      <c r="V3716" s="12"/>
      <c r="W3716" s="12"/>
      <c r="X3716" s="12"/>
      <c r="Y3716" s="12"/>
      <c r="Z3716" s="12"/>
      <c r="AA3716" s="12"/>
      <c r="AB3716" s="12"/>
      <c r="AC3716" s="12"/>
      <c r="AD3716" s="12"/>
      <c r="AE3716" s="12"/>
      <c r="AF3716" s="12"/>
      <c r="AG3716" s="12"/>
      <c r="AH3716" s="12"/>
      <c r="AI3716" s="12"/>
      <c r="AJ3716" s="12"/>
      <c r="AK3716" s="12"/>
      <c r="AL3716" s="12"/>
      <c r="AM3716" s="12"/>
      <c r="AN3716" s="12"/>
      <c r="AO3716" s="12"/>
      <c r="AP3716" s="12"/>
      <c r="AQ3716" s="12"/>
      <c r="AR3716" s="12"/>
      <c r="AS3716" s="12"/>
      <c r="AT3716" s="12"/>
      <c r="AU3716" s="12"/>
      <c r="AV3716" s="12"/>
      <c r="AW3716" s="12"/>
      <c r="AX3716" s="12"/>
      <c r="AY3716" s="12"/>
      <c r="AZ3716" s="12"/>
      <c r="BA3716" s="12"/>
      <c r="BB3716" s="12"/>
      <c r="BC3716" s="12"/>
      <c r="BD3716" s="12"/>
      <c r="BE3716" s="12"/>
      <c r="BF3716" s="12"/>
      <c r="BG3716" s="12"/>
      <c r="BH3716" s="12"/>
      <c r="BI3716" s="12"/>
      <c r="BJ3716" s="13"/>
      <c r="BK3716" s="13"/>
      <c r="BL3716" s="13"/>
      <c r="BM3716" s="13"/>
      <c r="BN3716" s="13"/>
    </row>
    <row r="3717" spans="4:66" x14ac:dyDescent="0.25">
      <c r="D3717"/>
      <c r="E3717" s="10"/>
      <c r="F3717" s="10"/>
      <c r="G3717" s="10"/>
      <c r="H3717" s="10"/>
      <c r="I3717" s="10"/>
      <c r="J3717" s="10"/>
      <c r="K3717" s="11"/>
      <c r="L3717" s="11"/>
      <c r="M3717" s="12"/>
      <c r="N3717" s="12"/>
      <c r="O3717" s="12"/>
      <c r="P3717" s="12"/>
      <c r="Q3717" s="12"/>
      <c r="R3717" s="12"/>
      <c r="S3717" s="12"/>
      <c r="T3717" s="12"/>
      <c r="U3717" s="12"/>
      <c r="V3717" s="12"/>
      <c r="W3717" s="12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2"/>
      <c r="AS3717" s="12"/>
      <c r="AT3717" s="12"/>
      <c r="AU3717" s="12"/>
      <c r="AV3717" s="12"/>
      <c r="AW3717" s="12"/>
      <c r="AX3717" s="12"/>
      <c r="AY3717" s="12"/>
      <c r="AZ3717" s="12"/>
      <c r="BA3717" s="12"/>
      <c r="BB3717" s="12"/>
      <c r="BC3717" s="12"/>
      <c r="BD3717" s="12"/>
      <c r="BE3717" s="12"/>
      <c r="BF3717" s="12"/>
      <c r="BG3717" s="12"/>
      <c r="BH3717" s="12"/>
      <c r="BI3717" s="12"/>
      <c r="BJ3717" s="13"/>
      <c r="BK3717" s="13"/>
      <c r="BL3717" s="13"/>
      <c r="BM3717" s="13"/>
      <c r="BN3717" s="13"/>
    </row>
    <row r="3718" spans="4:66" x14ac:dyDescent="0.25">
      <c r="D3718"/>
      <c r="E3718" s="10"/>
      <c r="F3718" s="10"/>
      <c r="G3718" s="10"/>
      <c r="H3718" s="10"/>
      <c r="I3718" s="10"/>
      <c r="J3718" s="10"/>
      <c r="K3718" s="11"/>
      <c r="L3718" s="11"/>
      <c r="M3718" s="12"/>
      <c r="N3718" s="12"/>
      <c r="O3718" s="12"/>
      <c r="P3718" s="12"/>
      <c r="Q3718" s="12"/>
      <c r="R3718" s="12"/>
      <c r="S3718" s="12"/>
      <c r="T3718" s="12"/>
      <c r="U3718" s="12"/>
      <c r="V3718" s="12"/>
      <c r="W3718" s="12"/>
      <c r="X3718" s="12"/>
      <c r="Y3718" s="12"/>
      <c r="Z3718" s="12"/>
      <c r="AA3718" s="12"/>
      <c r="AB3718" s="12"/>
      <c r="AC3718" s="12"/>
      <c r="AD3718" s="12"/>
      <c r="AE3718" s="12"/>
      <c r="AF3718" s="12"/>
      <c r="AG3718" s="12"/>
      <c r="AH3718" s="12"/>
      <c r="AI3718" s="12"/>
      <c r="AJ3718" s="12"/>
      <c r="AK3718" s="12"/>
      <c r="AL3718" s="12"/>
      <c r="AM3718" s="12"/>
      <c r="AN3718" s="12"/>
      <c r="AO3718" s="12"/>
      <c r="AP3718" s="12"/>
      <c r="AQ3718" s="12"/>
      <c r="AR3718" s="12"/>
      <c r="AS3718" s="12"/>
      <c r="AT3718" s="12"/>
      <c r="AU3718" s="12"/>
      <c r="AV3718" s="12"/>
      <c r="AW3718" s="12"/>
      <c r="AX3718" s="12"/>
      <c r="AY3718" s="12"/>
      <c r="AZ3718" s="12"/>
      <c r="BA3718" s="12"/>
      <c r="BB3718" s="12"/>
      <c r="BC3718" s="12"/>
      <c r="BD3718" s="12"/>
      <c r="BE3718" s="12"/>
      <c r="BF3718" s="12"/>
      <c r="BG3718" s="12"/>
      <c r="BH3718" s="12"/>
      <c r="BI3718" s="12"/>
      <c r="BJ3718" s="13"/>
      <c r="BK3718" s="13"/>
      <c r="BL3718" s="13"/>
      <c r="BM3718" s="13"/>
      <c r="BN3718" s="13"/>
    </row>
    <row r="3719" spans="4:66" x14ac:dyDescent="0.25">
      <c r="D3719"/>
      <c r="E3719" s="10"/>
      <c r="F3719" s="10"/>
      <c r="G3719" s="10"/>
      <c r="H3719" s="10"/>
      <c r="I3719" s="10"/>
      <c r="J3719" s="10"/>
      <c r="K3719" s="11"/>
      <c r="L3719" s="11"/>
      <c r="M3719" s="12"/>
      <c r="N3719" s="12"/>
      <c r="O3719" s="12"/>
      <c r="P3719" s="12"/>
      <c r="Q3719" s="12"/>
      <c r="R3719" s="12"/>
      <c r="S3719" s="12"/>
      <c r="T3719" s="12"/>
      <c r="U3719" s="12"/>
      <c r="V3719" s="12"/>
      <c r="W3719" s="12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2"/>
      <c r="AS3719" s="12"/>
      <c r="AT3719" s="12"/>
      <c r="AU3719" s="12"/>
      <c r="AV3719" s="12"/>
      <c r="AW3719" s="12"/>
      <c r="AX3719" s="12"/>
      <c r="AY3719" s="12"/>
      <c r="AZ3719" s="12"/>
      <c r="BA3719" s="12"/>
      <c r="BB3719" s="12"/>
      <c r="BC3719" s="12"/>
      <c r="BD3719" s="12"/>
      <c r="BE3719" s="12"/>
      <c r="BF3719" s="12"/>
      <c r="BG3719" s="12"/>
      <c r="BH3719" s="12"/>
      <c r="BI3719" s="12"/>
      <c r="BJ3719" s="13"/>
      <c r="BK3719" s="13"/>
      <c r="BL3719" s="13"/>
      <c r="BM3719" s="13"/>
      <c r="BN3719" s="13"/>
    </row>
    <row r="3720" spans="4:66" x14ac:dyDescent="0.25">
      <c r="D3720"/>
      <c r="E3720" s="10"/>
      <c r="F3720" s="10"/>
      <c r="G3720" s="10"/>
      <c r="H3720" s="10"/>
      <c r="I3720" s="10"/>
      <c r="J3720" s="10"/>
      <c r="K3720" s="11"/>
      <c r="L3720" s="11"/>
      <c r="M3720" s="12"/>
      <c r="N3720" s="12"/>
      <c r="O3720" s="12"/>
      <c r="P3720" s="12"/>
      <c r="Q3720" s="12"/>
      <c r="R3720" s="12"/>
      <c r="S3720" s="12"/>
      <c r="T3720" s="12"/>
      <c r="U3720" s="12"/>
      <c r="V3720" s="12"/>
      <c r="W3720" s="12"/>
      <c r="X3720" s="12"/>
      <c r="Y3720" s="12"/>
      <c r="Z3720" s="12"/>
      <c r="AA3720" s="12"/>
      <c r="AB3720" s="12"/>
      <c r="AC3720" s="12"/>
      <c r="AD3720" s="12"/>
      <c r="AE3720" s="12"/>
      <c r="AF3720" s="12"/>
      <c r="AG3720" s="12"/>
      <c r="AH3720" s="12"/>
      <c r="AI3720" s="12"/>
      <c r="AJ3720" s="12"/>
      <c r="AK3720" s="12"/>
      <c r="AL3720" s="12"/>
      <c r="AM3720" s="12"/>
      <c r="AN3720" s="12"/>
      <c r="AO3720" s="12"/>
      <c r="AP3720" s="12"/>
      <c r="AQ3720" s="12"/>
      <c r="AR3720" s="12"/>
      <c r="AS3720" s="12"/>
      <c r="AT3720" s="12"/>
      <c r="AU3720" s="12"/>
      <c r="AV3720" s="12"/>
      <c r="AW3720" s="12"/>
      <c r="AX3720" s="12"/>
      <c r="AY3720" s="12"/>
      <c r="AZ3720" s="12"/>
      <c r="BA3720" s="12"/>
      <c r="BB3720" s="12"/>
      <c r="BC3720" s="12"/>
      <c r="BD3720" s="12"/>
      <c r="BE3720" s="12"/>
      <c r="BF3720" s="12"/>
      <c r="BG3720" s="12"/>
      <c r="BH3720" s="12"/>
      <c r="BI3720" s="12"/>
      <c r="BJ3720" s="13"/>
      <c r="BK3720" s="13"/>
      <c r="BL3720" s="13"/>
      <c r="BM3720" s="13"/>
      <c r="BN3720" s="13"/>
    </row>
    <row r="3721" spans="4:66" x14ac:dyDescent="0.25">
      <c r="D3721"/>
      <c r="E3721" s="10"/>
      <c r="F3721" s="10"/>
      <c r="G3721" s="10"/>
      <c r="H3721" s="10"/>
      <c r="I3721" s="10"/>
      <c r="J3721" s="10"/>
      <c r="K3721" s="11"/>
      <c r="L3721" s="11"/>
      <c r="M3721" s="12"/>
      <c r="N3721" s="12"/>
      <c r="O3721" s="12"/>
      <c r="P3721" s="12"/>
      <c r="Q3721" s="12"/>
      <c r="R3721" s="12"/>
      <c r="S3721" s="12"/>
      <c r="T3721" s="12"/>
      <c r="U3721" s="12"/>
      <c r="V3721" s="12"/>
      <c r="W3721" s="12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2"/>
      <c r="AS3721" s="12"/>
      <c r="AT3721" s="12"/>
      <c r="AU3721" s="12"/>
      <c r="AV3721" s="12"/>
      <c r="AW3721" s="12"/>
      <c r="AX3721" s="12"/>
      <c r="AY3721" s="12"/>
      <c r="AZ3721" s="12"/>
      <c r="BA3721" s="12"/>
      <c r="BB3721" s="12"/>
      <c r="BC3721" s="12"/>
      <c r="BD3721" s="12"/>
      <c r="BE3721" s="12"/>
      <c r="BF3721" s="12"/>
      <c r="BG3721" s="12"/>
      <c r="BH3721" s="12"/>
      <c r="BI3721" s="12"/>
      <c r="BJ3721" s="13"/>
      <c r="BK3721" s="13"/>
      <c r="BL3721" s="13"/>
      <c r="BM3721" s="13"/>
      <c r="BN3721" s="13"/>
    </row>
    <row r="3722" spans="4:66" x14ac:dyDescent="0.25">
      <c r="D3722"/>
      <c r="E3722" s="10"/>
      <c r="F3722" s="10"/>
      <c r="G3722" s="10"/>
      <c r="H3722" s="10"/>
      <c r="I3722" s="10"/>
      <c r="J3722" s="10"/>
      <c r="K3722" s="11"/>
      <c r="L3722" s="11"/>
      <c r="M3722" s="12"/>
      <c r="N3722" s="12"/>
      <c r="O3722" s="12"/>
      <c r="P3722" s="12"/>
      <c r="Q3722" s="12"/>
      <c r="R3722" s="12"/>
      <c r="S3722" s="12"/>
      <c r="T3722" s="12"/>
      <c r="U3722" s="12"/>
      <c r="V3722" s="12"/>
      <c r="W3722" s="12"/>
      <c r="X3722" s="12"/>
      <c r="Y3722" s="12"/>
      <c r="Z3722" s="12"/>
      <c r="AA3722" s="12"/>
      <c r="AB3722" s="12"/>
      <c r="AC3722" s="12"/>
      <c r="AD3722" s="12"/>
      <c r="AE3722" s="12"/>
      <c r="AF3722" s="12"/>
      <c r="AG3722" s="12"/>
      <c r="AH3722" s="12"/>
      <c r="AI3722" s="12"/>
      <c r="AJ3722" s="12"/>
      <c r="AK3722" s="12"/>
      <c r="AL3722" s="12"/>
      <c r="AM3722" s="12"/>
      <c r="AN3722" s="12"/>
      <c r="AO3722" s="12"/>
      <c r="AP3722" s="12"/>
      <c r="AQ3722" s="12"/>
      <c r="AR3722" s="12"/>
      <c r="AS3722" s="12"/>
      <c r="AT3722" s="12"/>
      <c r="AU3722" s="12"/>
      <c r="AV3722" s="12"/>
      <c r="AW3722" s="12"/>
      <c r="AX3722" s="12"/>
      <c r="AY3722" s="12"/>
      <c r="AZ3722" s="12"/>
      <c r="BA3722" s="12"/>
      <c r="BB3722" s="12"/>
      <c r="BC3722" s="12"/>
      <c r="BD3722" s="12"/>
      <c r="BE3722" s="12"/>
      <c r="BF3722" s="12"/>
      <c r="BG3722" s="12"/>
      <c r="BH3722" s="12"/>
      <c r="BI3722" s="12"/>
      <c r="BJ3722" s="13"/>
      <c r="BK3722" s="13"/>
      <c r="BL3722" s="13"/>
      <c r="BM3722" s="13"/>
      <c r="BN3722" s="13"/>
    </row>
    <row r="3723" spans="4:66" x14ac:dyDescent="0.25">
      <c r="D3723"/>
      <c r="E3723" s="10"/>
      <c r="F3723" s="10"/>
      <c r="G3723" s="10"/>
      <c r="H3723" s="10"/>
      <c r="I3723" s="10"/>
      <c r="J3723" s="10"/>
      <c r="K3723" s="11"/>
      <c r="L3723" s="11"/>
      <c r="M3723" s="12"/>
      <c r="N3723" s="12"/>
      <c r="O3723" s="12"/>
      <c r="P3723" s="12"/>
      <c r="Q3723" s="12"/>
      <c r="R3723" s="12"/>
      <c r="S3723" s="12"/>
      <c r="T3723" s="12"/>
      <c r="U3723" s="12"/>
      <c r="V3723" s="12"/>
      <c r="W3723" s="12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2"/>
      <c r="AS3723" s="12"/>
      <c r="AT3723" s="12"/>
      <c r="AU3723" s="12"/>
      <c r="AV3723" s="12"/>
      <c r="AW3723" s="12"/>
      <c r="AX3723" s="12"/>
      <c r="AY3723" s="12"/>
      <c r="AZ3723" s="12"/>
      <c r="BA3723" s="12"/>
      <c r="BB3723" s="12"/>
      <c r="BC3723" s="12"/>
      <c r="BD3723" s="12"/>
      <c r="BE3723" s="12"/>
      <c r="BF3723" s="12"/>
      <c r="BG3723" s="12"/>
      <c r="BH3723" s="12"/>
      <c r="BI3723" s="12"/>
      <c r="BJ3723" s="13"/>
      <c r="BK3723" s="13"/>
      <c r="BL3723" s="13"/>
      <c r="BM3723" s="13"/>
      <c r="BN3723" s="13"/>
    </row>
    <row r="3724" spans="4:66" x14ac:dyDescent="0.25">
      <c r="D3724"/>
      <c r="E3724" s="10"/>
      <c r="F3724" s="10"/>
      <c r="G3724" s="10"/>
      <c r="H3724" s="10"/>
      <c r="I3724" s="10"/>
      <c r="J3724" s="10"/>
      <c r="K3724" s="11"/>
      <c r="L3724" s="11"/>
      <c r="M3724" s="12"/>
      <c r="N3724" s="12"/>
      <c r="O3724" s="12"/>
      <c r="P3724" s="12"/>
      <c r="Q3724" s="12"/>
      <c r="R3724" s="12"/>
      <c r="S3724" s="12"/>
      <c r="T3724" s="12"/>
      <c r="U3724" s="12"/>
      <c r="V3724" s="12"/>
      <c r="W3724" s="12"/>
      <c r="X3724" s="12"/>
      <c r="Y3724" s="12"/>
      <c r="Z3724" s="12"/>
      <c r="AA3724" s="12"/>
      <c r="AB3724" s="12"/>
      <c r="AC3724" s="12"/>
      <c r="AD3724" s="12"/>
      <c r="AE3724" s="12"/>
      <c r="AF3724" s="12"/>
      <c r="AG3724" s="12"/>
      <c r="AH3724" s="12"/>
      <c r="AI3724" s="12"/>
      <c r="AJ3724" s="12"/>
      <c r="AK3724" s="12"/>
      <c r="AL3724" s="12"/>
      <c r="AM3724" s="12"/>
      <c r="AN3724" s="12"/>
      <c r="AO3724" s="12"/>
      <c r="AP3724" s="12"/>
      <c r="AQ3724" s="12"/>
      <c r="AR3724" s="12"/>
      <c r="AS3724" s="12"/>
      <c r="AT3724" s="12"/>
      <c r="AU3724" s="12"/>
      <c r="AV3724" s="12"/>
      <c r="AW3724" s="12"/>
      <c r="AX3724" s="12"/>
      <c r="AY3724" s="12"/>
      <c r="AZ3724" s="12"/>
      <c r="BA3724" s="12"/>
      <c r="BB3724" s="12"/>
      <c r="BC3724" s="12"/>
      <c r="BD3724" s="12"/>
      <c r="BE3724" s="12"/>
      <c r="BF3724" s="12"/>
      <c r="BG3724" s="12"/>
      <c r="BH3724" s="12"/>
      <c r="BI3724" s="12"/>
      <c r="BJ3724" s="13"/>
      <c r="BK3724" s="13"/>
      <c r="BL3724" s="13"/>
      <c r="BM3724" s="13"/>
      <c r="BN3724" s="13"/>
    </row>
    <row r="3725" spans="4:66" x14ac:dyDescent="0.25">
      <c r="D3725"/>
      <c r="E3725" s="10"/>
      <c r="F3725" s="10"/>
      <c r="G3725" s="10"/>
      <c r="H3725" s="10"/>
      <c r="I3725" s="10"/>
      <c r="J3725" s="10"/>
      <c r="K3725" s="11"/>
      <c r="L3725" s="11"/>
      <c r="M3725" s="12"/>
      <c r="N3725" s="12"/>
      <c r="O3725" s="12"/>
      <c r="P3725" s="12"/>
      <c r="Q3725" s="12"/>
      <c r="R3725" s="12"/>
      <c r="S3725" s="12"/>
      <c r="T3725" s="12"/>
      <c r="U3725" s="12"/>
      <c r="V3725" s="12"/>
      <c r="W3725" s="12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2"/>
      <c r="AS3725" s="12"/>
      <c r="AT3725" s="12"/>
      <c r="AU3725" s="12"/>
      <c r="AV3725" s="12"/>
      <c r="AW3725" s="12"/>
      <c r="AX3725" s="12"/>
      <c r="AY3725" s="12"/>
      <c r="AZ3725" s="12"/>
      <c r="BA3725" s="12"/>
      <c r="BB3725" s="12"/>
      <c r="BC3725" s="12"/>
      <c r="BD3725" s="12"/>
      <c r="BE3725" s="12"/>
      <c r="BF3725" s="12"/>
      <c r="BG3725" s="12"/>
      <c r="BH3725" s="12"/>
      <c r="BI3725" s="12"/>
      <c r="BJ3725" s="13"/>
      <c r="BK3725" s="13"/>
      <c r="BL3725" s="13"/>
      <c r="BM3725" s="13"/>
      <c r="BN3725" s="13"/>
    </row>
    <row r="3726" spans="4:66" x14ac:dyDescent="0.25">
      <c r="D3726"/>
      <c r="E3726" s="10"/>
      <c r="F3726" s="10"/>
      <c r="G3726" s="10"/>
      <c r="H3726" s="10"/>
      <c r="I3726" s="10"/>
      <c r="J3726" s="10"/>
      <c r="K3726" s="11"/>
      <c r="L3726" s="11"/>
      <c r="M3726" s="12"/>
      <c r="N3726" s="12"/>
      <c r="O3726" s="12"/>
      <c r="P3726" s="12"/>
      <c r="Q3726" s="12"/>
      <c r="R3726" s="12"/>
      <c r="S3726" s="12"/>
      <c r="T3726" s="12"/>
      <c r="U3726" s="12"/>
      <c r="V3726" s="12"/>
      <c r="W3726" s="12"/>
      <c r="X3726" s="12"/>
      <c r="Y3726" s="12"/>
      <c r="Z3726" s="12"/>
      <c r="AA3726" s="12"/>
      <c r="AB3726" s="12"/>
      <c r="AC3726" s="12"/>
      <c r="AD3726" s="12"/>
      <c r="AE3726" s="12"/>
      <c r="AF3726" s="12"/>
      <c r="AG3726" s="12"/>
      <c r="AH3726" s="12"/>
      <c r="AI3726" s="12"/>
      <c r="AJ3726" s="12"/>
      <c r="AK3726" s="12"/>
      <c r="AL3726" s="12"/>
      <c r="AM3726" s="12"/>
      <c r="AN3726" s="12"/>
      <c r="AO3726" s="12"/>
      <c r="AP3726" s="12"/>
      <c r="AQ3726" s="12"/>
      <c r="AR3726" s="12"/>
      <c r="AS3726" s="12"/>
      <c r="AT3726" s="12"/>
      <c r="AU3726" s="12"/>
      <c r="AV3726" s="12"/>
      <c r="AW3726" s="12"/>
      <c r="AX3726" s="12"/>
      <c r="AY3726" s="12"/>
      <c r="AZ3726" s="12"/>
      <c r="BA3726" s="12"/>
      <c r="BB3726" s="12"/>
      <c r="BC3726" s="12"/>
      <c r="BD3726" s="12"/>
      <c r="BE3726" s="12"/>
      <c r="BF3726" s="12"/>
      <c r="BG3726" s="12"/>
      <c r="BH3726" s="12"/>
      <c r="BI3726" s="12"/>
      <c r="BJ3726" s="13"/>
      <c r="BK3726" s="13"/>
      <c r="BL3726" s="13"/>
      <c r="BM3726" s="13"/>
      <c r="BN3726" s="13"/>
    </row>
    <row r="3727" spans="4:66" x14ac:dyDescent="0.25">
      <c r="D3727"/>
      <c r="E3727" s="10"/>
      <c r="F3727" s="10"/>
      <c r="G3727" s="10"/>
      <c r="H3727" s="10"/>
      <c r="I3727" s="10"/>
      <c r="J3727" s="10"/>
      <c r="K3727" s="11"/>
      <c r="L3727" s="11"/>
      <c r="M3727" s="12"/>
      <c r="N3727" s="12"/>
      <c r="O3727" s="12"/>
      <c r="P3727" s="12"/>
      <c r="Q3727" s="12"/>
      <c r="R3727" s="12"/>
      <c r="S3727" s="12"/>
      <c r="T3727" s="12"/>
      <c r="U3727" s="12"/>
      <c r="V3727" s="12"/>
      <c r="W3727" s="12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2"/>
      <c r="AS3727" s="12"/>
      <c r="AT3727" s="12"/>
      <c r="AU3727" s="12"/>
      <c r="AV3727" s="12"/>
      <c r="AW3727" s="12"/>
      <c r="AX3727" s="12"/>
      <c r="AY3727" s="12"/>
      <c r="AZ3727" s="12"/>
      <c r="BA3727" s="12"/>
      <c r="BB3727" s="12"/>
      <c r="BC3727" s="12"/>
      <c r="BD3727" s="12"/>
      <c r="BE3727" s="12"/>
      <c r="BF3727" s="12"/>
      <c r="BG3727" s="12"/>
      <c r="BH3727" s="12"/>
      <c r="BI3727" s="12"/>
      <c r="BJ3727" s="13"/>
      <c r="BK3727" s="13"/>
      <c r="BL3727" s="13"/>
      <c r="BM3727" s="13"/>
      <c r="BN3727" s="13"/>
    </row>
    <row r="3728" spans="4:66" x14ac:dyDescent="0.25">
      <c r="D3728"/>
      <c r="E3728" s="10"/>
      <c r="F3728" s="10"/>
      <c r="G3728" s="10"/>
      <c r="H3728" s="10"/>
      <c r="I3728" s="10"/>
      <c r="J3728" s="10"/>
      <c r="K3728" s="11"/>
      <c r="L3728" s="11"/>
      <c r="M3728" s="12"/>
      <c r="N3728" s="12"/>
      <c r="O3728" s="12"/>
      <c r="P3728" s="12"/>
      <c r="Q3728" s="12"/>
      <c r="R3728" s="12"/>
      <c r="S3728" s="12"/>
      <c r="T3728" s="12"/>
      <c r="U3728" s="12"/>
      <c r="V3728" s="12"/>
      <c r="W3728" s="12"/>
      <c r="X3728" s="12"/>
      <c r="Y3728" s="12"/>
      <c r="Z3728" s="12"/>
      <c r="AA3728" s="12"/>
      <c r="AB3728" s="12"/>
      <c r="AC3728" s="12"/>
      <c r="AD3728" s="12"/>
      <c r="AE3728" s="12"/>
      <c r="AF3728" s="12"/>
      <c r="AG3728" s="12"/>
      <c r="AH3728" s="12"/>
      <c r="AI3728" s="12"/>
      <c r="AJ3728" s="12"/>
      <c r="AK3728" s="12"/>
      <c r="AL3728" s="12"/>
      <c r="AM3728" s="12"/>
      <c r="AN3728" s="12"/>
      <c r="AO3728" s="12"/>
      <c r="AP3728" s="12"/>
      <c r="AQ3728" s="12"/>
      <c r="AR3728" s="12"/>
      <c r="AS3728" s="12"/>
      <c r="AT3728" s="12"/>
      <c r="AU3728" s="12"/>
      <c r="AV3728" s="12"/>
      <c r="AW3728" s="12"/>
      <c r="AX3728" s="12"/>
      <c r="AY3728" s="12"/>
      <c r="AZ3728" s="12"/>
      <c r="BA3728" s="12"/>
      <c r="BB3728" s="12"/>
      <c r="BC3728" s="12"/>
      <c r="BD3728" s="12"/>
      <c r="BE3728" s="12"/>
      <c r="BF3728" s="12"/>
      <c r="BG3728" s="12"/>
      <c r="BH3728" s="12"/>
      <c r="BI3728" s="12"/>
      <c r="BJ3728" s="13"/>
      <c r="BK3728" s="13"/>
      <c r="BL3728" s="13"/>
      <c r="BM3728" s="13"/>
      <c r="BN3728" s="13"/>
    </row>
    <row r="3729" spans="4:66" x14ac:dyDescent="0.25">
      <c r="D3729"/>
      <c r="E3729" s="10"/>
      <c r="F3729" s="10"/>
      <c r="G3729" s="10"/>
      <c r="H3729" s="10"/>
      <c r="I3729" s="10"/>
      <c r="J3729" s="10"/>
      <c r="K3729" s="11"/>
      <c r="L3729" s="11"/>
      <c r="M3729" s="12"/>
      <c r="N3729" s="12"/>
      <c r="O3729" s="12"/>
      <c r="P3729" s="12"/>
      <c r="Q3729" s="12"/>
      <c r="R3729" s="12"/>
      <c r="S3729" s="12"/>
      <c r="T3729" s="12"/>
      <c r="U3729" s="12"/>
      <c r="V3729" s="12"/>
      <c r="W3729" s="12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2"/>
      <c r="AS3729" s="12"/>
      <c r="AT3729" s="12"/>
      <c r="AU3729" s="12"/>
      <c r="AV3729" s="12"/>
      <c r="AW3729" s="12"/>
      <c r="AX3729" s="12"/>
      <c r="AY3729" s="12"/>
      <c r="AZ3729" s="12"/>
      <c r="BA3729" s="12"/>
      <c r="BB3729" s="12"/>
      <c r="BC3729" s="12"/>
      <c r="BD3729" s="12"/>
      <c r="BE3729" s="12"/>
      <c r="BF3729" s="12"/>
      <c r="BG3729" s="12"/>
      <c r="BH3729" s="12"/>
      <c r="BI3729" s="12"/>
      <c r="BJ3729" s="13"/>
      <c r="BK3729" s="13"/>
      <c r="BL3729" s="13"/>
      <c r="BM3729" s="13"/>
      <c r="BN3729" s="13"/>
    </row>
    <row r="3730" spans="4:66" x14ac:dyDescent="0.25">
      <c r="D3730"/>
      <c r="E3730" s="10"/>
      <c r="F3730" s="10"/>
      <c r="G3730" s="10"/>
      <c r="H3730" s="10"/>
      <c r="I3730" s="10"/>
      <c r="J3730" s="10"/>
      <c r="K3730" s="11"/>
      <c r="L3730" s="11"/>
      <c r="M3730" s="12"/>
      <c r="N3730" s="12"/>
      <c r="O3730" s="12"/>
      <c r="P3730" s="12"/>
      <c r="Q3730" s="12"/>
      <c r="R3730" s="12"/>
      <c r="S3730" s="12"/>
      <c r="T3730" s="12"/>
      <c r="U3730" s="12"/>
      <c r="V3730" s="12"/>
      <c r="W3730" s="12"/>
      <c r="X3730" s="12"/>
      <c r="Y3730" s="12"/>
      <c r="Z3730" s="12"/>
      <c r="AA3730" s="12"/>
      <c r="AB3730" s="12"/>
      <c r="AC3730" s="12"/>
      <c r="AD3730" s="12"/>
      <c r="AE3730" s="12"/>
      <c r="AF3730" s="12"/>
      <c r="AG3730" s="12"/>
      <c r="AH3730" s="12"/>
      <c r="AI3730" s="12"/>
      <c r="AJ3730" s="12"/>
      <c r="AK3730" s="12"/>
      <c r="AL3730" s="12"/>
      <c r="AM3730" s="12"/>
      <c r="AN3730" s="12"/>
      <c r="AO3730" s="12"/>
      <c r="AP3730" s="12"/>
      <c r="AQ3730" s="12"/>
      <c r="AR3730" s="12"/>
      <c r="AS3730" s="12"/>
      <c r="AT3730" s="12"/>
      <c r="AU3730" s="12"/>
      <c r="AV3730" s="12"/>
      <c r="AW3730" s="12"/>
      <c r="AX3730" s="12"/>
      <c r="AY3730" s="12"/>
      <c r="AZ3730" s="12"/>
      <c r="BA3730" s="12"/>
      <c r="BB3730" s="12"/>
      <c r="BC3730" s="12"/>
      <c r="BD3730" s="12"/>
      <c r="BE3730" s="12"/>
      <c r="BF3730" s="12"/>
      <c r="BG3730" s="12"/>
      <c r="BH3730" s="12"/>
      <c r="BI3730" s="12"/>
      <c r="BJ3730" s="13"/>
      <c r="BK3730" s="13"/>
      <c r="BL3730" s="13"/>
      <c r="BM3730" s="13"/>
      <c r="BN3730" s="13"/>
    </row>
    <row r="3731" spans="4:66" x14ac:dyDescent="0.25">
      <c r="D3731"/>
      <c r="E3731" s="10"/>
      <c r="F3731" s="10"/>
      <c r="G3731" s="10"/>
      <c r="H3731" s="10"/>
      <c r="I3731" s="10"/>
      <c r="J3731" s="10"/>
      <c r="K3731" s="11"/>
      <c r="L3731" s="11"/>
      <c r="M3731" s="12"/>
      <c r="N3731" s="12"/>
      <c r="O3731" s="12"/>
      <c r="P3731" s="12"/>
      <c r="Q3731" s="12"/>
      <c r="R3731" s="12"/>
      <c r="S3731" s="12"/>
      <c r="T3731" s="12"/>
      <c r="U3731" s="12"/>
      <c r="V3731" s="12"/>
      <c r="W3731" s="12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2"/>
      <c r="AS3731" s="12"/>
      <c r="AT3731" s="12"/>
      <c r="AU3731" s="12"/>
      <c r="AV3731" s="12"/>
      <c r="AW3731" s="12"/>
      <c r="AX3731" s="12"/>
      <c r="AY3731" s="12"/>
      <c r="AZ3731" s="12"/>
      <c r="BA3731" s="12"/>
      <c r="BB3731" s="12"/>
      <c r="BC3731" s="12"/>
      <c r="BD3731" s="12"/>
      <c r="BE3731" s="12"/>
      <c r="BF3731" s="12"/>
      <c r="BG3731" s="12"/>
      <c r="BH3731" s="12"/>
      <c r="BI3731" s="12"/>
      <c r="BJ3731" s="13"/>
      <c r="BK3731" s="13"/>
      <c r="BL3731" s="13"/>
      <c r="BM3731" s="13"/>
      <c r="BN3731" s="13"/>
    </row>
    <row r="3732" spans="4:66" x14ac:dyDescent="0.25">
      <c r="D3732"/>
      <c r="E3732" s="10"/>
      <c r="F3732" s="10"/>
      <c r="G3732" s="10"/>
      <c r="H3732" s="10"/>
      <c r="I3732" s="10"/>
      <c r="J3732" s="10"/>
      <c r="K3732" s="11"/>
      <c r="L3732" s="11"/>
      <c r="M3732" s="12"/>
      <c r="N3732" s="12"/>
      <c r="O3732" s="12"/>
      <c r="P3732" s="12"/>
      <c r="Q3732" s="12"/>
      <c r="R3732" s="12"/>
      <c r="S3732" s="12"/>
      <c r="T3732" s="12"/>
      <c r="U3732" s="12"/>
      <c r="V3732" s="12"/>
      <c r="W3732" s="12"/>
      <c r="X3732" s="12"/>
      <c r="Y3732" s="12"/>
      <c r="Z3732" s="12"/>
      <c r="AA3732" s="12"/>
      <c r="AB3732" s="12"/>
      <c r="AC3732" s="12"/>
      <c r="AD3732" s="12"/>
      <c r="AE3732" s="12"/>
      <c r="AF3732" s="12"/>
      <c r="AG3732" s="12"/>
      <c r="AH3732" s="12"/>
      <c r="AI3732" s="12"/>
      <c r="AJ3732" s="12"/>
      <c r="AK3732" s="12"/>
      <c r="AL3732" s="12"/>
      <c r="AM3732" s="12"/>
      <c r="AN3732" s="12"/>
      <c r="AO3732" s="12"/>
      <c r="AP3732" s="12"/>
      <c r="AQ3732" s="12"/>
      <c r="AR3732" s="12"/>
      <c r="AS3732" s="12"/>
      <c r="AT3732" s="12"/>
      <c r="AU3732" s="12"/>
      <c r="AV3732" s="12"/>
      <c r="AW3732" s="12"/>
      <c r="AX3732" s="12"/>
      <c r="AY3732" s="12"/>
      <c r="AZ3732" s="12"/>
      <c r="BA3732" s="12"/>
      <c r="BB3732" s="12"/>
      <c r="BC3732" s="12"/>
      <c r="BD3732" s="12"/>
      <c r="BE3732" s="12"/>
      <c r="BF3732" s="12"/>
      <c r="BG3732" s="12"/>
      <c r="BH3732" s="12"/>
      <c r="BI3732" s="12"/>
      <c r="BJ3732" s="13"/>
      <c r="BK3732" s="13"/>
      <c r="BL3732" s="13"/>
      <c r="BM3732" s="13"/>
      <c r="BN3732" s="13"/>
    </row>
    <row r="3733" spans="4:66" x14ac:dyDescent="0.25">
      <c r="D3733"/>
      <c r="E3733" s="10"/>
      <c r="F3733" s="10"/>
      <c r="G3733" s="10"/>
      <c r="H3733" s="10"/>
      <c r="I3733" s="10"/>
      <c r="J3733" s="10"/>
      <c r="K3733" s="11"/>
      <c r="L3733" s="11"/>
      <c r="M3733" s="12"/>
      <c r="N3733" s="12"/>
      <c r="O3733" s="12"/>
      <c r="P3733" s="12"/>
      <c r="Q3733" s="12"/>
      <c r="R3733" s="12"/>
      <c r="S3733" s="12"/>
      <c r="T3733" s="12"/>
      <c r="U3733" s="12"/>
      <c r="V3733" s="12"/>
      <c r="W3733" s="12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2"/>
      <c r="AS3733" s="12"/>
      <c r="AT3733" s="12"/>
      <c r="AU3733" s="12"/>
      <c r="AV3733" s="12"/>
      <c r="AW3733" s="12"/>
      <c r="AX3733" s="12"/>
      <c r="AY3733" s="12"/>
      <c r="AZ3733" s="12"/>
      <c r="BA3733" s="12"/>
      <c r="BB3733" s="12"/>
      <c r="BC3733" s="12"/>
      <c r="BD3733" s="12"/>
      <c r="BE3733" s="12"/>
      <c r="BF3733" s="12"/>
      <c r="BG3733" s="12"/>
      <c r="BH3733" s="12"/>
      <c r="BI3733" s="12"/>
      <c r="BJ3733" s="13"/>
      <c r="BK3733" s="13"/>
      <c r="BL3733" s="13"/>
      <c r="BM3733" s="13"/>
      <c r="BN3733" s="13"/>
    </row>
    <row r="3734" spans="4:66" x14ac:dyDescent="0.25">
      <c r="D3734"/>
      <c r="E3734" s="10"/>
      <c r="F3734" s="10"/>
      <c r="G3734" s="10"/>
      <c r="H3734" s="10"/>
      <c r="I3734" s="10"/>
      <c r="J3734" s="10"/>
      <c r="K3734" s="11"/>
      <c r="L3734" s="11"/>
      <c r="M3734" s="12"/>
      <c r="N3734" s="12"/>
      <c r="O3734" s="12"/>
      <c r="P3734" s="12"/>
      <c r="Q3734" s="12"/>
      <c r="R3734" s="12"/>
      <c r="S3734" s="12"/>
      <c r="T3734" s="12"/>
      <c r="U3734" s="12"/>
      <c r="V3734" s="12"/>
      <c r="W3734" s="12"/>
      <c r="X3734" s="12"/>
      <c r="Y3734" s="12"/>
      <c r="Z3734" s="12"/>
      <c r="AA3734" s="12"/>
      <c r="AB3734" s="12"/>
      <c r="AC3734" s="12"/>
      <c r="AD3734" s="12"/>
      <c r="AE3734" s="12"/>
      <c r="AF3734" s="12"/>
      <c r="AG3734" s="12"/>
      <c r="AH3734" s="12"/>
      <c r="AI3734" s="12"/>
      <c r="AJ3734" s="12"/>
      <c r="AK3734" s="12"/>
      <c r="AL3734" s="12"/>
      <c r="AM3734" s="12"/>
      <c r="AN3734" s="12"/>
      <c r="AO3734" s="12"/>
      <c r="AP3734" s="12"/>
      <c r="AQ3734" s="12"/>
      <c r="AR3734" s="12"/>
      <c r="AS3734" s="12"/>
      <c r="AT3734" s="12"/>
      <c r="AU3734" s="12"/>
      <c r="AV3734" s="12"/>
      <c r="AW3734" s="12"/>
      <c r="AX3734" s="12"/>
      <c r="AY3734" s="12"/>
      <c r="AZ3734" s="12"/>
      <c r="BA3734" s="12"/>
      <c r="BB3734" s="12"/>
      <c r="BC3734" s="12"/>
      <c r="BD3734" s="12"/>
      <c r="BE3734" s="12"/>
      <c r="BF3734" s="12"/>
      <c r="BG3734" s="12"/>
      <c r="BH3734" s="12"/>
      <c r="BI3734" s="12"/>
      <c r="BJ3734" s="13"/>
      <c r="BK3734" s="13"/>
      <c r="BL3734" s="13"/>
      <c r="BM3734" s="13"/>
      <c r="BN3734" s="13"/>
    </row>
    <row r="3735" spans="4:66" x14ac:dyDescent="0.25">
      <c r="D3735"/>
      <c r="E3735" s="10"/>
      <c r="F3735" s="10"/>
      <c r="G3735" s="10"/>
      <c r="H3735" s="10"/>
      <c r="I3735" s="10"/>
      <c r="J3735" s="10"/>
      <c r="K3735" s="11"/>
      <c r="L3735" s="11"/>
      <c r="M3735" s="12"/>
      <c r="N3735" s="12"/>
      <c r="O3735" s="12"/>
      <c r="P3735" s="12"/>
      <c r="Q3735" s="12"/>
      <c r="R3735" s="12"/>
      <c r="S3735" s="12"/>
      <c r="T3735" s="12"/>
      <c r="U3735" s="12"/>
      <c r="V3735" s="12"/>
      <c r="W3735" s="12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2"/>
      <c r="AS3735" s="12"/>
      <c r="AT3735" s="12"/>
      <c r="AU3735" s="12"/>
      <c r="AV3735" s="12"/>
      <c r="AW3735" s="12"/>
      <c r="AX3735" s="12"/>
      <c r="AY3735" s="12"/>
      <c r="AZ3735" s="12"/>
      <c r="BA3735" s="12"/>
      <c r="BB3735" s="12"/>
      <c r="BC3735" s="12"/>
      <c r="BD3735" s="12"/>
      <c r="BE3735" s="12"/>
      <c r="BF3735" s="12"/>
      <c r="BG3735" s="12"/>
      <c r="BH3735" s="12"/>
      <c r="BI3735" s="12"/>
      <c r="BJ3735" s="13"/>
      <c r="BK3735" s="13"/>
      <c r="BL3735" s="13"/>
      <c r="BM3735" s="13"/>
      <c r="BN3735" s="13"/>
    </row>
    <row r="3736" spans="4:66" x14ac:dyDescent="0.25">
      <c r="D3736"/>
      <c r="E3736" s="10"/>
      <c r="F3736" s="10"/>
      <c r="G3736" s="10"/>
      <c r="H3736" s="10"/>
      <c r="I3736" s="10"/>
      <c r="J3736" s="10"/>
      <c r="K3736" s="11"/>
      <c r="L3736" s="11"/>
      <c r="M3736" s="12"/>
      <c r="N3736" s="12"/>
      <c r="O3736" s="12"/>
      <c r="P3736" s="12"/>
      <c r="Q3736" s="12"/>
      <c r="R3736" s="12"/>
      <c r="S3736" s="12"/>
      <c r="T3736" s="12"/>
      <c r="U3736" s="12"/>
      <c r="V3736" s="12"/>
      <c r="W3736" s="12"/>
      <c r="X3736" s="12"/>
      <c r="Y3736" s="12"/>
      <c r="Z3736" s="12"/>
      <c r="AA3736" s="12"/>
      <c r="AB3736" s="12"/>
      <c r="AC3736" s="12"/>
      <c r="AD3736" s="12"/>
      <c r="AE3736" s="12"/>
      <c r="AF3736" s="12"/>
      <c r="AG3736" s="12"/>
      <c r="AH3736" s="12"/>
      <c r="AI3736" s="12"/>
      <c r="AJ3736" s="12"/>
      <c r="AK3736" s="12"/>
      <c r="AL3736" s="12"/>
      <c r="AM3736" s="12"/>
      <c r="AN3736" s="12"/>
      <c r="AO3736" s="12"/>
      <c r="AP3736" s="12"/>
      <c r="AQ3736" s="12"/>
      <c r="AR3736" s="12"/>
      <c r="AS3736" s="12"/>
      <c r="AT3736" s="12"/>
      <c r="AU3736" s="12"/>
      <c r="AV3736" s="12"/>
      <c r="AW3736" s="12"/>
      <c r="AX3736" s="12"/>
      <c r="AY3736" s="12"/>
      <c r="AZ3736" s="12"/>
      <c r="BA3736" s="12"/>
      <c r="BB3736" s="12"/>
      <c r="BC3736" s="12"/>
      <c r="BD3736" s="12"/>
      <c r="BE3736" s="12"/>
      <c r="BF3736" s="12"/>
      <c r="BG3736" s="12"/>
      <c r="BH3736" s="12"/>
      <c r="BI3736" s="12"/>
      <c r="BJ3736" s="13"/>
      <c r="BK3736" s="13"/>
      <c r="BL3736" s="13"/>
      <c r="BM3736" s="13"/>
      <c r="BN3736" s="13"/>
    </row>
    <row r="3737" spans="4:66" x14ac:dyDescent="0.25">
      <c r="D3737"/>
      <c r="E3737" s="10"/>
      <c r="F3737" s="10"/>
      <c r="G3737" s="10"/>
      <c r="H3737" s="10"/>
      <c r="I3737" s="10"/>
      <c r="J3737" s="10"/>
      <c r="K3737" s="11"/>
      <c r="L3737" s="11"/>
      <c r="M3737" s="12"/>
      <c r="N3737" s="12"/>
      <c r="O3737" s="12"/>
      <c r="P3737" s="12"/>
      <c r="Q3737" s="12"/>
      <c r="R3737" s="12"/>
      <c r="S3737" s="12"/>
      <c r="T3737" s="12"/>
      <c r="U3737" s="12"/>
      <c r="V3737" s="12"/>
      <c r="W3737" s="12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2"/>
      <c r="AS3737" s="12"/>
      <c r="AT3737" s="12"/>
      <c r="AU3737" s="12"/>
      <c r="AV3737" s="12"/>
      <c r="AW3737" s="12"/>
      <c r="AX3737" s="12"/>
      <c r="AY3737" s="12"/>
      <c r="AZ3737" s="12"/>
      <c r="BA3737" s="12"/>
      <c r="BB3737" s="12"/>
      <c r="BC3737" s="12"/>
      <c r="BD3737" s="12"/>
      <c r="BE3737" s="12"/>
      <c r="BF3737" s="12"/>
      <c r="BG3737" s="12"/>
      <c r="BH3737" s="12"/>
      <c r="BI3737" s="12"/>
      <c r="BJ3737" s="13"/>
      <c r="BK3737" s="13"/>
      <c r="BL3737" s="13"/>
      <c r="BM3737" s="13"/>
      <c r="BN3737" s="13"/>
    </row>
    <row r="3738" spans="4:66" x14ac:dyDescent="0.25">
      <c r="D3738"/>
      <c r="E3738" s="10"/>
      <c r="F3738" s="10"/>
      <c r="G3738" s="10"/>
      <c r="H3738" s="10"/>
      <c r="I3738" s="10"/>
      <c r="J3738" s="10"/>
      <c r="K3738" s="11"/>
      <c r="L3738" s="11"/>
      <c r="M3738" s="12"/>
      <c r="N3738" s="12"/>
      <c r="O3738" s="12"/>
      <c r="P3738" s="12"/>
      <c r="Q3738" s="12"/>
      <c r="R3738" s="12"/>
      <c r="S3738" s="12"/>
      <c r="T3738" s="12"/>
      <c r="U3738" s="12"/>
      <c r="V3738" s="12"/>
      <c r="W3738" s="12"/>
      <c r="X3738" s="12"/>
      <c r="Y3738" s="12"/>
      <c r="Z3738" s="12"/>
      <c r="AA3738" s="12"/>
      <c r="AB3738" s="12"/>
      <c r="AC3738" s="12"/>
      <c r="AD3738" s="12"/>
      <c r="AE3738" s="12"/>
      <c r="AF3738" s="12"/>
      <c r="AG3738" s="12"/>
      <c r="AH3738" s="12"/>
      <c r="AI3738" s="12"/>
      <c r="AJ3738" s="12"/>
      <c r="AK3738" s="12"/>
      <c r="AL3738" s="12"/>
      <c r="AM3738" s="12"/>
      <c r="AN3738" s="12"/>
      <c r="AO3738" s="12"/>
      <c r="AP3738" s="12"/>
      <c r="AQ3738" s="12"/>
      <c r="AR3738" s="12"/>
      <c r="AS3738" s="12"/>
      <c r="AT3738" s="12"/>
      <c r="AU3738" s="12"/>
      <c r="AV3738" s="12"/>
      <c r="AW3738" s="12"/>
      <c r="AX3738" s="12"/>
      <c r="AY3738" s="12"/>
      <c r="AZ3738" s="12"/>
      <c r="BA3738" s="12"/>
      <c r="BB3738" s="12"/>
      <c r="BC3738" s="12"/>
      <c r="BD3738" s="12"/>
      <c r="BE3738" s="12"/>
      <c r="BF3738" s="12"/>
      <c r="BG3738" s="12"/>
      <c r="BH3738" s="12"/>
      <c r="BI3738" s="12"/>
      <c r="BJ3738" s="13"/>
      <c r="BK3738" s="13"/>
      <c r="BL3738" s="13"/>
      <c r="BM3738" s="13"/>
      <c r="BN3738" s="13"/>
    </row>
    <row r="3739" spans="4:66" x14ac:dyDescent="0.25">
      <c r="D3739"/>
      <c r="E3739" s="10"/>
      <c r="F3739" s="10"/>
      <c r="G3739" s="10"/>
      <c r="H3739" s="10"/>
      <c r="I3739" s="10"/>
      <c r="J3739" s="10"/>
      <c r="K3739" s="11"/>
      <c r="L3739" s="11"/>
      <c r="M3739" s="12"/>
      <c r="N3739" s="12"/>
      <c r="O3739" s="12"/>
      <c r="P3739" s="12"/>
      <c r="Q3739" s="12"/>
      <c r="R3739" s="12"/>
      <c r="S3739" s="12"/>
      <c r="T3739" s="12"/>
      <c r="U3739" s="12"/>
      <c r="V3739" s="12"/>
      <c r="W3739" s="12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2"/>
      <c r="AS3739" s="12"/>
      <c r="AT3739" s="12"/>
      <c r="AU3739" s="12"/>
      <c r="AV3739" s="12"/>
      <c r="AW3739" s="12"/>
      <c r="AX3739" s="12"/>
      <c r="AY3739" s="12"/>
      <c r="AZ3739" s="12"/>
      <c r="BA3739" s="12"/>
      <c r="BB3739" s="12"/>
      <c r="BC3739" s="12"/>
      <c r="BD3739" s="12"/>
      <c r="BE3739" s="12"/>
      <c r="BF3739" s="12"/>
      <c r="BG3739" s="12"/>
      <c r="BH3739" s="12"/>
      <c r="BI3739" s="12"/>
      <c r="BJ3739" s="13"/>
      <c r="BK3739" s="13"/>
      <c r="BL3739" s="13"/>
      <c r="BM3739" s="13"/>
      <c r="BN3739" s="13"/>
    </row>
    <row r="3740" spans="4:66" x14ac:dyDescent="0.25">
      <c r="D3740"/>
      <c r="E3740" s="10"/>
      <c r="F3740" s="10"/>
      <c r="G3740" s="10"/>
      <c r="H3740" s="10"/>
      <c r="I3740" s="10"/>
      <c r="J3740" s="10"/>
      <c r="K3740" s="11"/>
      <c r="L3740" s="11"/>
      <c r="M3740" s="12"/>
      <c r="N3740" s="12"/>
      <c r="O3740" s="12"/>
      <c r="P3740" s="12"/>
      <c r="Q3740" s="12"/>
      <c r="R3740" s="12"/>
      <c r="S3740" s="12"/>
      <c r="T3740" s="12"/>
      <c r="U3740" s="12"/>
      <c r="V3740" s="12"/>
      <c r="W3740" s="12"/>
      <c r="X3740" s="12"/>
      <c r="Y3740" s="12"/>
      <c r="Z3740" s="12"/>
      <c r="AA3740" s="12"/>
      <c r="AB3740" s="12"/>
      <c r="AC3740" s="12"/>
      <c r="AD3740" s="12"/>
      <c r="AE3740" s="12"/>
      <c r="AF3740" s="12"/>
      <c r="AG3740" s="12"/>
      <c r="AH3740" s="12"/>
      <c r="AI3740" s="12"/>
      <c r="AJ3740" s="12"/>
      <c r="AK3740" s="12"/>
      <c r="AL3740" s="12"/>
      <c r="AM3740" s="12"/>
      <c r="AN3740" s="12"/>
      <c r="AO3740" s="12"/>
      <c r="AP3740" s="12"/>
      <c r="AQ3740" s="12"/>
      <c r="AR3740" s="12"/>
      <c r="AS3740" s="12"/>
      <c r="AT3740" s="12"/>
      <c r="AU3740" s="12"/>
      <c r="AV3740" s="12"/>
      <c r="AW3740" s="12"/>
      <c r="AX3740" s="12"/>
      <c r="AY3740" s="12"/>
      <c r="AZ3740" s="12"/>
      <c r="BA3740" s="12"/>
      <c r="BB3740" s="12"/>
      <c r="BC3740" s="12"/>
      <c r="BD3740" s="12"/>
      <c r="BE3740" s="12"/>
      <c r="BF3740" s="12"/>
      <c r="BG3740" s="12"/>
      <c r="BH3740" s="12"/>
      <c r="BI3740" s="12"/>
      <c r="BJ3740" s="13"/>
      <c r="BK3740" s="13"/>
      <c r="BL3740" s="13"/>
      <c r="BM3740" s="13"/>
      <c r="BN3740" s="13"/>
    </row>
    <row r="3741" spans="4:66" x14ac:dyDescent="0.25">
      <c r="D3741"/>
      <c r="E3741" s="10"/>
      <c r="F3741" s="10"/>
      <c r="G3741" s="10"/>
      <c r="H3741" s="10"/>
      <c r="I3741" s="10"/>
      <c r="J3741" s="10"/>
      <c r="K3741" s="11"/>
      <c r="L3741" s="11"/>
      <c r="M3741" s="12"/>
      <c r="N3741" s="12"/>
      <c r="O3741" s="12"/>
      <c r="P3741" s="12"/>
      <c r="Q3741" s="12"/>
      <c r="R3741" s="12"/>
      <c r="S3741" s="12"/>
      <c r="T3741" s="12"/>
      <c r="U3741" s="12"/>
      <c r="V3741" s="12"/>
      <c r="W3741" s="12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2"/>
      <c r="AS3741" s="12"/>
      <c r="AT3741" s="12"/>
      <c r="AU3741" s="12"/>
      <c r="AV3741" s="12"/>
      <c r="AW3741" s="12"/>
      <c r="AX3741" s="12"/>
      <c r="AY3741" s="12"/>
      <c r="AZ3741" s="12"/>
      <c r="BA3741" s="12"/>
      <c r="BB3741" s="12"/>
      <c r="BC3741" s="12"/>
      <c r="BD3741" s="12"/>
      <c r="BE3741" s="12"/>
      <c r="BF3741" s="12"/>
      <c r="BG3741" s="12"/>
      <c r="BH3741" s="12"/>
      <c r="BI3741" s="12"/>
      <c r="BJ3741" s="13"/>
      <c r="BK3741" s="13"/>
      <c r="BL3741" s="13"/>
      <c r="BM3741" s="13"/>
      <c r="BN3741" s="13"/>
    </row>
    <row r="3742" spans="4:66" x14ac:dyDescent="0.25">
      <c r="D3742"/>
      <c r="E3742" s="10"/>
      <c r="F3742" s="10"/>
      <c r="G3742" s="10"/>
      <c r="H3742" s="10"/>
      <c r="I3742" s="10"/>
      <c r="J3742" s="10"/>
      <c r="K3742" s="11"/>
      <c r="L3742" s="11"/>
      <c r="M3742" s="12"/>
      <c r="N3742" s="12"/>
      <c r="O3742" s="12"/>
      <c r="P3742" s="12"/>
      <c r="Q3742" s="12"/>
      <c r="R3742" s="12"/>
      <c r="S3742" s="12"/>
      <c r="T3742" s="12"/>
      <c r="U3742" s="12"/>
      <c r="V3742" s="12"/>
      <c r="W3742" s="12"/>
      <c r="X3742" s="12"/>
      <c r="Y3742" s="12"/>
      <c r="Z3742" s="12"/>
      <c r="AA3742" s="12"/>
      <c r="AB3742" s="12"/>
      <c r="AC3742" s="12"/>
      <c r="AD3742" s="12"/>
      <c r="AE3742" s="12"/>
      <c r="AF3742" s="12"/>
      <c r="AG3742" s="12"/>
      <c r="AH3742" s="12"/>
      <c r="AI3742" s="12"/>
      <c r="AJ3742" s="12"/>
      <c r="AK3742" s="12"/>
      <c r="AL3742" s="12"/>
      <c r="AM3742" s="12"/>
      <c r="AN3742" s="12"/>
      <c r="AO3742" s="12"/>
      <c r="AP3742" s="12"/>
      <c r="AQ3742" s="12"/>
      <c r="AR3742" s="12"/>
      <c r="AS3742" s="12"/>
      <c r="AT3742" s="12"/>
      <c r="AU3742" s="12"/>
      <c r="AV3742" s="12"/>
      <c r="AW3742" s="12"/>
      <c r="AX3742" s="12"/>
      <c r="AY3742" s="12"/>
      <c r="AZ3742" s="12"/>
      <c r="BA3742" s="12"/>
      <c r="BB3742" s="12"/>
      <c r="BC3742" s="12"/>
      <c r="BD3742" s="12"/>
      <c r="BE3742" s="12"/>
      <c r="BF3742" s="12"/>
      <c r="BG3742" s="12"/>
      <c r="BH3742" s="12"/>
      <c r="BI3742" s="12"/>
      <c r="BJ3742" s="13"/>
      <c r="BK3742" s="13"/>
      <c r="BL3742" s="13"/>
      <c r="BM3742" s="13"/>
      <c r="BN3742" s="13"/>
    </row>
    <row r="3743" spans="4:66" x14ac:dyDescent="0.25">
      <c r="D3743"/>
      <c r="E3743" s="10"/>
      <c r="F3743" s="10"/>
      <c r="G3743" s="10"/>
      <c r="H3743" s="10"/>
      <c r="I3743" s="10"/>
      <c r="J3743" s="10"/>
      <c r="K3743" s="11"/>
      <c r="L3743" s="11"/>
      <c r="M3743" s="12"/>
      <c r="N3743" s="12"/>
      <c r="O3743" s="12"/>
      <c r="P3743" s="12"/>
      <c r="Q3743" s="12"/>
      <c r="R3743" s="12"/>
      <c r="S3743" s="12"/>
      <c r="T3743" s="12"/>
      <c r="U3743" s="12"/>
      <c r="V3743" s="12"/>
      <c r="W3743" s="12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2"/>
      <c r="AS3743" s="12"/>
      <c r="AT3743" s="12"/>
      <c r="AU3743" s="12"/>
      <c r="AV3743" s="12"/>
      <c r="AW3743" s="12"/>
      <c r="AX3743" s="12"/>
      <c r="AY3743" s="12"/>
      <c r="AZ3743" s="12"/>
      <c r="BA3743" s="12"/>
      <c r="BB3743" s="12"/>
      <c r="BC3743" s="12"/>
      <c r="BD3743" s="12"/>
      <c r="BE3743" s="12"/>
      <c r="BF3743" s="12"/>
      <c r="BG3743" s="12"/>
      <c r="BH3743" s="12"/>
      <c r="BI3743" s="12"/>
      <c r="BJ3743" s="13"/>
      <c r="BK3743" s="13"/>
      <c r="BL3743" s="13"/>
      <c r="BM3743" s="13"/>
      <c r="BN3743" s="13"/>
    </row>
    <row r="3744" spans="4:66" x14ac:dyDescent="0.25">
      <c r="D3744"/>
      <c r="E3744" s="10"/>
      <c r="F3744" s="10"/>
      <c r="G3744" s="10"/>
      <c r="H3744" s="10"/>
      <c r="I3744" s="10"/>
      <c r="J3744" s="10"/>
      <c r="K3744" s="11"/>
      <c r="L3744" s="11"/>
      <c r="M3744" s="12"/>
      <c r="N3744" s="12"/>
      <c r="O3744" s="12"/>
      <c r="P3744" s="12"/>
      <c r="Q3744" s="12"/>
      <c r="R3744" s="12"/>
      <c r="S3744" s="12"/>
      <c r="T3744" s="12"/>
      <c r="U3744" s="12"/>
      <c r="V3744" s="12"/>
      <c r="W3744" s="12"/>
      <c r="X3744" s="12"/>
      <c r="Y3744" s="12"/>
      <c r="Z3744" s="12"/>
      <c r="AA3744" s="12"/>
      <c r="AB3744" s="12"/>
      <c r="AC3744" s="12"/>
      <c r="AD3744" s="12"/>
      <c r="AE3744" s="12"/>
      <c r="AF3744" s="12"/>
      <c r="AG3744" s="12"/>
      <c r="AH3744" s="12"/>
      <c r="AI3744" s="12"/>
      <c r="AJ3744" s="12"/>
      <c r="AK3744" s="12"/>
      <c r="AL3744" s="12"/>
      <c r="AM3744" s="12"/>
      <c r="AN3744" s="12"/>
      <c r="AO3744" s="12"/>
      <c r="AP3744" s="12"/>
      <c r="AQ3744" s="12"/>
      <c r="AR3744" s="12"/>
      <c r="AS3744" s="12"/>
      <c r="AT3744" s="12"/>
      <c r="AU3744" s="12"/>
      <c r="AV3744" s="12"/>
      <c r="AW3744" s="12"/>
      <c r="AX3744" s="12"/>
      <c r="AY3744" s="12"/>
      <c r="AZ3744" s="12"/>
      <c r="BA3744" s="12"/>
      <c r="BB3744" s="12"/>
      <c r="BC3744" s="12"/>
      <c r="BD3744" s="12"/>
      <c r="BE3744" s="12"/>
      <c r="BF3744" s="12"/>
      <c r="BG3744" s="12"/>
      <c r="BH3744" s="12"/>
      <c r="BI3744" s="12"/>
      <c r="BJ3744" s="13"/>
      <c r="BK3744" s="13"/>
      <c r="BL3744" s="13"/>
      <c r="BM3744" s="13"/>
      <c r="BN3744" s="13"/>
    </row>
    <row r="3745" spans="4:66" x14ac:dyDescent="0.25">
      <c r="D3745"/>
      <c r="E3745" s="10"/>
      <c r="F3745" s="10"/>
      <c r="G3745" s="10"/>
      <c r="H3745" s="10"/>
      <c r="I3745" s="10"/>
      <c r="J3745" s="10"/>
      <c r="K3745" s="11"/>
      <c r="L3745" s="11"/>
      <c r="M3745" s="12"/>
      <c r="N3745" s="12"/>
      <c r="O3745" s="12"/>
      <c r="P3745" s="12"/>
      <c r="Q3745" s="12"/>
      <c r="R3745" s="12"/>
      <c r="S3745" s="12"/>
      <c r="T3745" s="12"/>
      <c r="U3745" s="12"/>
      <c r="V3745" s="12"/>
      <c r="W3745" s="12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2"/>
      <c r="AS3745" s="12"/>
      <c r="AT3745" s="12"/>
      <c r="AU3745" s="12"/>
      <c r="AV3745" s="12"/>
      <c r="AW3745" s="12"/>
      <c r="AX3745" s="12"/>
      <c r="AY3745" s="12"/>
      <c r="AZ3745" s="12"/>
      <c r="BA3745" s="12"/>
      <c r="BB3745" s="12"/>
      <c r="BC3745" s="12"/>
      <c r="BD3745" s="12"/>
      <c r="BE3745" s="12"/>
      <c r="BF3745" s="12"/>
      <c r="BG3745" s="12"/>
      <c r="BH3745" s="12"/>
      <c r="BI3745" s="12"/>
      <c r="BJ3745" s="13"/>
      <c r="BK3745" s="13"/>
      <c r="BL3745" s="13"/>
      <c r="BM3745" s="13"/>
      <c r="BN3745" s="13"/>
    </row>
    <row r="3746" spans="4:66" x14ac:dyDescent="0.25">
      <c r="D3746"/>
      <c r="E3746" s="10"/>
      <c r="F3746" s="10"/>
      <c r="G3746" s="10"/>
      <c r="H3746" s="10"/>
      <c r="I3746" s="10"/>
      <c r="J3746" s="10"/>
      <c r="K3746" s="11"/>
      <c r="L3746" s="11"/>
      <c r="M3746" s="12"/>
      <c r="N3746" s="12"/>
      <c r="O3746" s="12"/>
      <c r="P3746" s="12"/>
      <c r="Q3746" s="12"/>
      <c r="R3746" s="12"/>
      <c r="S3746" s="12"/>
      <c r="T3746" s="12"/>
      <c r="U3746" s="12"/>
      <c r="V3746" s="12"/>
      <c r="W3746" s="12"/>
      <c r="X3746" s="12"/>
      <c r="Y3746" s="12"/>
      <c r="Z3746" s="12"/>
      <c r="AA3746" s="12"/>
      <c r="AB3746" s="12"/>
      <c r="AC3746" s="12"/>
      <c r="AD3746" s="12"/>
      <c r="AE3746" s="12"/>
      <c r="AF3746" s="12"/>
      <c r="AG3746" s="12"/>
      <c r="AH3746" s="12"/>
      <c r="AI3746" s="12"/>
      <c r="AJ3746" s="12"/>
      <c r="AK3746" s="12"/>
      <c r="AL3746" s="12"/>
      <c r="AM3746" s="12"/>
      <c r="AN3746" s="12"/>
      <c r="AO3746" s="12"/>
      <c r="AP3746" s="12"/>
      <c r="AQ3746" s="12"/>
      <c r="AR3746" s="12"/>
      <c r="AS3746" s="12"/>
      <c r="AT3746" s="12"/>
      <c r="AU3746" s="12"/>
      <c r="AV3746" s="12"/>
      <c r="AW3746" s="12"/>
      <c r="AX3746" s="12"/>
      <c r="AY3746" s="12"/>
      <c r="AZ3746" s="12"/>
      <c r="BA3746" s="12"/>
      <c r="BB3746" s="12"/>
      <c r="BC3746" s="12"/>
      <c r="BD3746" s="12"/>
      <c r="BE3746" s="12"/>
      <c r="BF3746" s="12"/>
      <c r="BG3746" s="12"/>
      <c r="BH3746" s="12"/>
      <c r="BI3746" s="12"/>
      <c r="BJ3746" s="13"/>
      <c r="BK3746" s="13"/>
      <c r="BL3746" s="13"/>
      <c r="BM3746" s="13"/>
      <c r="BN3746" s="13"/>
    </row>
    <row r="3747" spans="4:66" x14ac:dyDescent="0.25">
      <c r="D3747"/>
      <c r="E3747" s="10"/>
      <c r="F3747" s="10"/>
      <c r="G3747" s="10"/>
      <c r="H3747" s="10"/>
      <c r="I3747" s="10"/>
      <c r="J3747" s="10"/>
      <c r="K3747" s="11"/>
      <c r="L3747" s="11"/>
      <c r="M3747" s="12"/>
      <c r="N3747" s="12"/>
      <c r="O3747" s="12"/>
      <c r="P3747" s="12"/>
      <c r="Q3747" s="12"/>
      <c r="R3747" s="12"/>
      <c r="S3747" s="12"/>
      <c r="T3747" s="12"/>
      <c r="U3747" s="12"/>
      <c r="V3747" s="12"/>
      <c r="W3747" s="12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2"/>
      <c r="AS3747" s="12"/>
      <c r="AT3747" s="12"/>
      <c r="AU3747" s="12"/>
      <c r="AV3747" s="12"/>
      <c r="AW3747" s="12"/>
      <c r="AX3747" s="12"/>
      <c r="AY3747" s="12"/>
      <c r="AZ3747" s="12"/>
      <c r="BA3747" s="12"/>
      <c r="BB3747" s="12"/>
      <c r="BC3747" s="12"/>
      <c r="BD3747" s="12"/>
      <c r="BE3747" s="12"/>
      <c r="BF3747" s="12"/>
      <c r="BG3747" s="12"/>
      <c r="BH3747" s="12"/>
      <c r="BI3747" s="12"/>
      <c r="BJ3747" s="13"/>
      <c r="BK3747" s="13"/>
      <c r="BL3747" s="13"/>
      <c r="BM3747" s="13"/>
      <c r="BN3747" s="13"/>
    </row>
    <row r="3748" spans="4:66" x14ac:dyDescent="0.25">
      <c r="D3748"/>
      <c r="E3748" s="10"/>
      <c r="F3748" s="10"/>
      <c r="G3748" s="10"/>
      <c r="H3748" s="10"/>
      <c r="I3748" s="10"/>
      <c r="J3748" s="10"/>
      <c r="K3748" s="11"/>
      <c r="L3748" s="11"/>
      <c r="M3748" s="12"/>
      <c r="N3748" s="12"/>
      <c r="O3748" s="12"/>
      <c r="P3748" s="12"/>
      <c r="Q3748" s="12"/>
      <c r="R3748" s="12"/>
      <c r="S3748" s="12"/>
      <c r="T3748" s="12"/>
      <c r="U3748" s="12"/>
      <c r="V3748" s="12"/>
      <c r="W3748" s="12"/>
      <c r="X3748" s="12"/>
      <c r="Y3748" s="12"/>
      <c r="Z3748" s="12"/>
      <c r="AA3748" s="12"/>
      <c r="AB3748" s="12"/>
      <c r="AC3748" s="12"/>
      <c r="AD3748" s="12"/>
      <c r="AE3748" s="12"/>
      <c r="AF3748" s="12"/>
      <c r="AG3748" s="12"/>
      <c r="AH3748" s="12"/>
      <c r="AI3748" s="12"/>
      <c r="AJ3748" s="12"/>
      <c r="AK3748" s="12"/>
      <c r="AL3748" s="12"/>
      <c r="AM3748" s="12"/>
      <c r="AN3748" s="12"/>
      <c r="AO3748" s="12"/>
      <c r="AP3748" s="12"/>
      <c r="AQ3748" s="12"/>
      <c r="AR3748" s="12"/>
      <c r="AS3748" s="12"/>
      <c r="AT3748" s="12"/>
      <c r="AU3748" s="12"/>
      <c r="AV3748" s="12"/>
      <c r="AW3748" s="12"/>
      <c r="AX3748" s="12"/>
      <c r="AY3748" s="12"/>
      <c r="AZ3748" s="12"/>
      <c r="BA3748" s="12"/>
      <c r="BB3748" s="12"/>
      <c r="BC3748" s="12"/>
      <c r="BD3748" s="12"/>
      <c r="BE3748" s="12"/>
      <c r="BF3748" s="12"/>
      <c r="BG3748" s="12"/>
      <c r="BH3748" s="12"/>
      <c r="BI3748" s="12"/>
      <c r="BJ3748" s="13"/>
      <c r="BK3748" s="13"/>
      <c r="BL3748" s="13"/>
      <c r="BM3748" s="13"/>
      <c r="BN3748" s="13"/>
    </row>
    <row r="3749" spans="4:66" x14ac:dyDescent="0.25">
      <c r="D3749"/>
      <c r="E3749" s="10"/>
      <c r="F3749" s="10"/>
      <c r="G3749" s="10"/>
      <c r="H3749" s="10"/>
      <c r="I3749" s="10"/>
      <c r="J3749" s="10"/>
      <c r="K3749" s="11"/>
      <c r="L3749" s="11"/>
      <c r="M3749" s="12"/>
      <c r="N3749" s="12"/>
      <c r="O3749" s="12"/>
      <c r="P3749" s="12"/>
      <c r="Q3749" s="12"/>
      <c r="R3749" s="12"/>
      <c r="S3749" s="12"/>
      <c r="T3749" s="12"/>
      <c r="U3749" s="12"/>
      <c r="V3749" s="12"/>
      <c r="W3749" s="12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2"/>
      <c r="AS3749" s="12"/>
      <c r="AT3749" s="12"/>
      <c r="AU3749" s="12"/>
      <c r="AV3749" s="12"/>
      <c r="AW3749" s="12"/>
      <c r="AX3749" s="12"/>
      <c r="AY3749" s="12"/>
      <c r="AZ3749" s="12"/>
      <c r="BA3749" s="12"/>
      <c r="BB3749" s="12"/>
      <c r="BC3749" s="12"/>
      <c r="BD3749" s="12"/>
      <c r="BE3749" s="12"/>
      <c r="BF3749" s="12"/>
      <c r="BG3749" s="12"/>
      <c r="BH3749" s="12"/>
      <c r="BI3749" s="12"/>
      <c r="BJ3749" s="13"/>
      <c r="BK3749" s="13"/>
      <c r="BL3749" s="13"/>
      <c r="BM3749" s="13"/>
      <c r="BN3749" s="13"/>
    </row>
    <row r="3750" spans="4:66" x14ac:dyDescent="0.25">
      <c r="D3750"/>
      <c r="E3750" s="10"/>
      <c r="F3750" s="10"/>
      <c r="G3750" s="10"/>
      <c r="H3750" s="10"/>
      <c r="I3750" s="10"/>
      <c r="J3750" s="10"/>
      <c r="K3750" s="11"/>
      <c r="L3750" s="11"/>
      <c r="M3750" s="12"/>
      <c r="N3750" s="12"/>
      <c r="O3750" s="12"/>
      <c r="P3750" s="12"/>
      <c r="Q3750" s="12"/>
      <c r="R3750" s="12"/>
      <c r="S3750" s="12"/>
      <c r="T3750" s="12"/>
      <c r="U3750" s="12"/>
      <c r="V3750" s="12"/>
      <c r="W3750" s="12"/>
      <c r="X3750" s="12"/>
      <c r="Y3750" s="12"/>
      <c r="Z3750" s="12"/>
      <c r="AA3750" s="12"/>
      <c r="AB3750" s="12"/>
      <c r="AC3750" s="12"/>
      <c r="AD3750" s="12"/>
      <c r="AE3750" s="12"/>
      <c r="AF3750" s="12"/>
      <c r="AG3750" s="12"/>
      <c r="AH3750" s="12"/>
      <c r="AI3750" s="12"/>
      <c r="AJ3750" s="12"/>
      <c r="AK3750" s="12"/>
      <c r="AL3750" s="12"/>
      <c r="AM3750" s="12"/>
      <c r="AN3750" s="12"/>
      <c r="AO3750" s="12"/>
      <c r="AP3750" s="12"/>
      <c r="AQ3750" s="12"/>
      <c r="AR3750" s="12"/>
      <c r="AS3750" s="12"/>
      <c r="AT3750" s="12"/>
      <c r="AU3750" s="12"/>
      <c r="AV3750" s="12"/>
      <c r="AW3750" s="12"/>
      <c r="AX3750" s="12"/>
      <c r="AY3750" s="12"/>
      <c r="AZ3750" s="12"/>
      <c r="BA3750" s="12"/>
      <c r="BB3750" s="12"/>
      <c r="BC3750" s="12"/>
      <c r="BD3750" s="12"/>
      <c r="BE3750" s="12"/>
      <c r="BF3750" s="12"/>
      <c r="BG3750" s="12"/>
      <c r="BH3750" s="12"/>
      <c r="BI3750" s="12"/>
      <c r="BJ3750" s="13"/>
      <c r="BK3750" s="13"/>
      <c r="BL3750" s="13"/>
      <c r="BM3750" s="13"/>
      <c r="BN3750" s="13"/>
    </row>
    <row r="3751" spans="4:66" x14ac:dyDescent="0.25">
      <c r="D3751"/>
      <c r="E3751" s="10"/>
      <c r="F3751" s="10"/>
      <c r="G3751" s="10"/>
      <c r="H3751" s="10"/>
      <c r="I3751" s="10"/>
      <c r="J3751" s="10"/>
      <c r="K3751" s="11"/>
      <c r="L3751" s="11"/>
      <c r="M3751" s="12"/>
      <c r="N3751" s="12"/>
      <c r="O3751" s="12"/>
      <c r="P3751" s="12"/>
      <c r="Q3751" s="12"/>
      <c r="R3751" s="12"/>
      <c r="S3751" s="12"/>
      <c r="T3751" s="12"/>
      <c r="U3751" s="12"/>
      <c r="V3751" s="12"/>
      <c r="W3751" s="12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2"/>
      <c r="AS3751" s="12"/>
      <c r="AT3751" s="12"/>
      <c r="AU3751" s="12"/>
      <c r="AV3751" s="12"/>
      <c r="AW3751" s="12"/>
      <c r="AX3751" s="12"/>
      <c r="AY3751" s="12"/>
      <c r="AZ3751" s="12"/>
      <c r="BA3751" s="12"/>
      <c r="BB3751" s="12"/>
      <c r="BC3751" s="12"/>
      <c r="BD3751" s="12"/>
      <c r="BE3751" s="12"/>
      <c r="BF3751" s="12"/>
      <c r="BG3751" s="12"/>
      <c r="BH3751" s="12"/>
      <c r="BI3751" s="12"/>
      <c r="BJ3751" s="13"/>
      <c r="BK3751" s="13"/>
      <c r="BL3751" s="13"/>
      <c r="BM3751" s="13"/>
      <c r="BN3751" s="13"/>
    </row>
    <row r="3752" spans="4:66" x14ac:dyDescent="0.25">
      <c r="D3752"/>
      <c r="E3752" s="10"/>
      <c r="F3752" s="10"/>
      <c r="G3752" s="10"/>
      <c r="H3752" s="10"/>
      <c r="I3752" s="10"/>
      <c r="J3752" s="10"/>
      <c r="K3752" s="11"/>
      <c r="L3752" s="11"/>
      <c r="M3752" s="12"/>
      <c r="N3752" s="12"/>
      <c r="O3752" s="12"/>
      <c r="P3752" s="12"/>
      <c r="Q3752" s="12"/>
      <c r="R3752" s="12"/>
      <c r="S3752" s="12"/>
      <c r="T3752" s="12"/>
      <c r="U3752" s="12"/>
      <c r="V3752" s="12"/>
      <c r="W3752" s="12"/>
      <c r="X3752" s="12"/>
      <c r="Y3752" s="12"/>
      <c r="Z3752" s="12"/>
      <c r="AA3752" s="12"/>
      <c r="AB3752" s="12"/>
      <c r="AC3752" s="12"/>
      <c r="AD3752" s="12"/>
      <c r="AE3752" s="12"/>
      <c r="AF3752" s="12"/>
      <c r="AG3752" s="12"/>
      <c r="AH3752" s="12"/>
      <c r="AI3752" s="12"/>
      <c r="AJ3752" s="12"/>
      <c r="AK3752" s="12"/>
      <c r="AL3752" s="12"/>
      <c r="AM3752" s="12"/>
      <c r="AN3752" s="12"/>
      <c r="AO3752" s="12"/>
      <c r="AP3752" s="12"/>
      <c r="AQ3752" s="12"/>
      <c r="AR3752" s="12"/>
      <c r="AS3752" s="12"/>
      <c r="AT3752" s="12"/>
      <c r="AU3752" s="12"/>
      <c r="AV3752" s="12"/>
      <c r="AW3752" s="12"/>
      <c r="AX3752" s="12"/>
      <c r="AY3752" s="12"/>
      <c r="AZ3752" s="12"/>
      <c r="BA3752" s="12"/>
      <c r="BB3752" s="12"/>
      <c r="BC3752" s="12"/>
      <c r="BD3752" s="12"/>
      <c r="BE3752" s="12"/>
      <c r="BF3752" s="12"/>
      <c r="BG3752" s="12"/>
      <c r="BH3752" s="12"/>
      <c r="BI3752" s="12"/>
      <c r="BJ3752" s="13"/>
      <c r="BK3752" s="13"/>
      <c r="BL3752" s="13"/>
      <c r="BM3752" s="13"/>
      <c r="BN3752" s="13"/>
    </row>
    <row r="3753" spans="4:66" x14ac:dyDescent="0.25">
      <c r="D3753"/>
      <c r="E3753" s="10"/>
      <c r="F3753" s="10"/>
      <c r="G3753" s="10"/>
      <c r="H3753" s="10"/>
      <c r="I3753" s="10"/>
      <c r="J3753" s="10"/>
      <c r="K3753" s="11"/>
      <c r="L3753" s="11"/>
      <c r="M3753" s="12"/>
      <c r="N3753" s="12"/>
      <c r="O3753" s="12"/>
      <c r="P3753" s="12"/>
      <c r="Q3753" s="12"/>
      <c r="R3753" s="12"/>
      <c r="S3753" s="12"/>
      <c r="T3753" s="12"/>
      <c r="U3753" s="12"/>
      <c r="V3753" s="12"/>
      <c r="W3753" s="12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2"/>
      <c r="AS3753" s="12"/>
      <c r="AT3753" s="12"/>
      <c r="AU3753" s="12"/>
      <c r="AV3753" s="12"/>
      <c r="AW3753" s="12"/>
      <c r="AX3753" s="12"/>
      <c r="AY3753" s="12"/>
      <c r="AZ3753" s="12"/>
      <c r="BA3753" s="12"/>
      <c r="BB3753" s="12"/>
      <c r="BC3753" s="12"/>
      <c r="BD3753" s="12"/>
      <c r="BE3753" s="12"/>
      <c r="BF3753" s="12"/>
      <c r="BG3753" s="12"/>
      <c r="BH3753" s="12"/>
      <c r="BI3753" s="12"/>
      <c r="BJ3753" s="13"/>
      <c r="BK3753" s="13"/>
      <c r="BL3753" s="13"/>
      <c r="BM3753" s="13"/>
      <c r="BN3753" s="13"/>
    </row>
    <row r="3754" spans="4:66" x14ac:dyDescent="0.25">
      <c r="D3754"/>
      <c r="E3754" s="10"/>
      <c r="F3754" s="10"/>
      <c r="G3754" s="10"/>
      <c r="H3754" s="10"/>
      <c r="I3754" s="10"/>
      <c r="J3754" s="10"/>
      <c r="K3754" s="11"/>
      <c r="L3754" s="11"/>
      <c r="M3754" s="12"/>
      <c r="N3754" s="12"/>
      <c r="O3754" s="12"/>
      <c r="P3754" s="12"/>
      <c r="Q3754" s="12"/>
      <c r="R3754" s="12"/>
      <c r="S3754" s="12"/>
      <c r="T3754" s="12"/>
      <c r="U3754" s="12"/>
      <c r="V3754" s="12"/>
      <c r="W3754" s="12"/>
      <c r="X3754" s="12"/>
      <c r="Y3754" s="12"/>
      <c r="Z3754" s="12"/>
      <c r="AA3754" s="12"/>
      <c r="AB3754" s="12"/>
      <c r="AC3754" s="12"/>
      <c r="AD3754" s="12"/>
      <c r="AE3754" s="12"/>
      <c r="AF3754" s="12"/>
      <c r="AG3754" s="12"/>
      <c r="AH3754" s="12"/>
      <c r="AI3754" s="12"/>
      <c r="AJ3754" s="12"/>
      <c r="AK3754" s="12"/>
      <c r="AL3754" s="12"/>
      <c r="AM3754" s="12"/>
      <c r="AN3754" s="12"/>
      <c r="AO3754" s="12"/>
      <c r="AP3754" s="12"/>
      <c r="AQ3754" s="12"/>
      <c r="AR3754" s="12"/>
      <c r="AS3754" s="12"/>
      <c r="AT3754" s="12"/>
      <c r="AU3754" s="12"/>
      <c r="AV3754" s="12"/>
      <c r="AW3754" s="12"/>
      <c r="AX3754" s="12"/>
      <c r="AY3754" s="12"/>
      <c r="AZ3754" s="12"/>
      <c r="BA3754" s="12"/>
      <c r="BB3754" s="12"/>
      <c r="BC3754" s="12"/>
      <c r="BD3754" s="12"/>
      <c r="BE3754" s="12"/>
      <c r="BF3754" s="12"/>
      <c r="BG3754" s="12"/>
      <c r="BH3754" s="12"/>
      <c r="BI3754" s="12"/>
      <c r="BJ3754" s="13"/>
      <c r="BK3754" s="13"/>
      <c r="BL3754" s="13"/>
      <c r="BM3754" s="13"/>
      <c r="BN3754" s="13"/>
    </row>
    <row r="3755" spans="4:66" x14ac:dyDescent="0.25">
      <c r="D3755"/>
      <c r="E3755" s="10"/>
      <c r="F3755" s="10"/>
      <c r="G3755" s="10"/>
      <c r="H3755" s="10"/>
      <c r="I3755" s="10"/>
      <c r="J3755" s="10"/>
      <c r="K3755" s="11"/>
      <c r="L3755" s="11"/>
      <c r="M3755" s="12"/>
      <c r="N3755" s="12"/>
      <c r="O3755" s="12"/>
      <c r="P3755" s="12"/>
      <c r="Q3755" s="12"/>
      <c r="R3755" s="12"/>
      <c r="S3755" s="12"/>
      <c r="T3755" s="12"/>
      <c r="U3755" s="12"/>
      <c r="V3755" s="12"/>
      <c r="W3755" s="12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2"/>
      <c r="AS3755" s="12"/>
      <c r="AT3755" s="12"/>
      <c r="AU3755" s="12"/>
      <c r="AV3755" s="12"/>
      <c r="AW3755" s="12"/>
      <c r="AX3755" s="12"/>
      <c r="AY3755" s="12"/>
      <c r="AZ3755" s="12"/>
      <c r="BA3755" s="12"/>
      <c r="BB3755" s="12"/>
      <c r="BC3755" s="12"/>
      <c r="BD3755" s="12"/>
      <c r="BE3755" s="12"/>
      <c r="BF3755" s="12"/>
      <c r="BG3755" s="12"/>
      <c r="BH3755" s="12"/>
      <c r="BI3755" s="12"/>
      <c r="BJ3755" s="13"/>
      <c r="BK3755" s="13"/>
      <c r="BL3755" s="13"/>
      <c r="BM3755" s="13"/>
      <c r="BN3755" s="13"/>
    </row>
    <row r="3756" spans="4:66" x14ac:dyDescent="0.25">
      <c r="D3756"/>
      <c r="E3756" s="10"/>
      <c r="F3756" s="10"/>
      <c r="G3756" s="10"/>
      <c r="H3756" s="10"/>
      <c r="I3756" s="10"/>
      <c r="J3756" s="10"/>
      <c r="K3756" s="11"/>
      <c r="L3756" s="11"/>
      <c r="M3756" s="12"/>
      <c r="N3756" s="12"/>
      <c r="O3756" s="12"/>
      <c r="P3756" s="12"/>
      <c r="Q3756" s="12"/>
      <c r="R3756" s="12"/>
      <c r="S3756" s="12"/>
      <c r="T3756" s="12"/>
      <c r="U3756" s="12"/>
      <c r="V3756" s="12"/>
      <c r="W3756" s="12"/>
      <c r="X3756" s="12"/>
      <c r="Y3756" s="12"/>
      <c r="Z3756" s="12"/>
      <c r="AA3756" s="12"/>
      <c r="AB3756" s="12"/>
      <c r="AC3756" s="12"/>
      <c r="AD3756" s="12"/>
      <c r="AE3756" s="12"/>
      <c r="AF3756" s="12"/>
      <c r="AG3756" s="12"/>
      <c r="AH3756" s="12"/>
      <c r="AI3756" s="12"/>
      <c r="AJ3756" s="12"/>
      <c r="AK3756" s="12"/>
      <c r="AL3756" s="12"/>
      <c r="AM3756" s="12"/>
      <c r="AN3756" s="12"/>
      <c r="AO3756" s="12"/>
      <c r="AP3756" s="12"/>
      <c r="AQ3756" s="12"/>
      <c r="AR3756" s="12"/>
      <c r="AS3756" s="12"/>
      <c r="AT3756" s="12"/>
      <c r="AU3756" s="12"/>
      <c r="AV3756" s="12"/>
      <c r="AW3756" s="12"/>
      <c r="AX3756" s="12"/>
      <c r="AY3756" s="12"/>
      <c r="AZ3756" s="12"/>
      <c r="BA3756" s="12"/>
      <c r="BB3756" s="12"/>
      <c r="BC3756" s="12"/>
      <c r="BD3756" s="12"/>
      <c r="BE3756" s="12"/>
      <c r="BF3756" s="12"/>
      <c r="BG3756" s="12"/>
      <c r="BH3756" s="12"/>
      <c r="BI3756" s="12"/>
      <c r="BJ3756" s="13"/>
      <c r="BK3756" s="13"/>
      <c r="BL3756" s="13"/>
      <c r="BM3756" s="13"/>
      <c r="BN3756" s="13"/>
    </row>
    <row r="3757" spans="4:66" x14ac:dyDescent="0.25">
      <c r="D3757"/>
      <c r="E3757" s="10"/>
      <c r="F3757" s="10"/>
      <c r="G3757" s="10"/>
      <c r="H3757" s="10"/>
      <c r="I3757" s="10"/>
      <c r="J3757" s="10"/>
      <c r="K3757" s="11"/>
      <c r="L3757" s="11"/>
      <c r="M3757" s="12"/>
      <c r="N3757" s="12"/>
      <c r="O3757" s="12"/>
      <c r="P3757" s="12"/>
      <c r="Q3757" s="12"/>
      <c r="R3757" s="12"/>
      <c r="S3757" s="12"/>
      <c r="T3757" s="12"/>
      <c r="U3757" s="12"/>
      <c r="V3757" s="12"/>
      <c r="W3757" s="12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2"/>
      <c r="AS3757" s="12"/>
      <c r="AT3757" s="12"/>
      <c r="AU3757" s="12"/>
      <c r="AV3757" s="12"/>
      <c r="AW3757" s="12"/>
      <c r="AX3757" s="12"/>
      <c r="AY3757" s="12"/>
      <c r="AZ3757" s="12"/>
      <c r="BA3757" s="12"/>
      <c r="BB3757" s="12"/>
      <c r="BC3757" s="12"/>
      <c r="BD3757" s="12"/>
      <c r="BE3757" s="12"/>
      <c r="BF3757" s="12"/>
      <c r="BG3757" s="12"/>
      <c r="BH3757" s="12"/>
      <c r="BI3757" s="12"/>
      <c r="BJ3757" s="13"/>
      <c r="BK3757" s="13"/>
      <c r="BL3757" s="13"/>
      <c r="BM3757" s="13"/>
      <c r="BN3757" s="13"/>
    </row>
    <row r="3758" spans="4:66" x14ac:dyDescent="0.25">
      <c r="D3758"/>
      <c r="E3758" s="10"/>
      <c r="F3758" s="10"/>
      <c r="G3758" s="10"/>
      <c r="H3758" s="10"/>
      <c r="I3758" s="10"/>
      <c r="J3758" s="10"/>
      <c r="K3758" s="11"/>
      <c r="L3758" s="11"/>
      <c r="M3758" s="12"/>
      <c r="N3758" s="12"/>
      <c r="O3758" s="12"/>
      <c r="P3758" s="12"/>
      <c r="Q3758" s="12"/>
      <c r="R3758" s="12"/>
      <c r="S3758" s="12"/>
      <c r="T3758" s="12"/>
      <c r="U3758" s="12"/>
      <c r="V3758" s="12"/>
      <c r="W3758" s="12"/>
      <c r="X3758" s="12"/>
      <c r="Y3758" s="12"/>
      <c r="Z3758" s="12"/>
      <c r="AA3758" s="12"/>
      <c r="AB3758" s="12"/>
      <c r="AC3758" s="12"/>
      <c r="AD3758" s="12"/>
      <c r="AE3758" s="12"/>
      <c r="AF3758" s="12"/>
      <c r="AG3758" s="12"/>
      <c r="AH3758" s="12"/>
      <c r="AI3758" s="12"/>
      <c r="AJ3758" s="12"/>
      <c r="AK3758" s="12"/>
      <c r="AL3758" s="12"/>
      <c r="AM3758" s="12"/>
      <c r="AN3758" s="12"/>
      <c r="AO3758" s="12"/>
      <c r="AP3758" s="12"/>
      <c r="AQ3758" s="12"/>
      <c r="AR3758" s="12"/>
      <c r="AS3758" s="12"/>
      <c r="AT3758" s="12"/>
      <c r="AU3758" s="12"/>
      <c r="AV3758" s="12"/>
      <c r="AW3758" s="12"/>
      <c r="AX3758" s="12"/>
      <c r="AY3758" s="12"/>
      <c r="AZ3758" s="12"/>
      <c r="BA3758" s="12"/>
      <c r="BB3758" s="12"/>
      <c r="BC3758" s="12"/>
      <c r="BD3758" s="12"/>
      <c r="BE3758" s="12"/>
      <c r="BF3758" s="12"/>
      <c r="BG3758" s="12"/>
      <c r="BH3758" s="12"/>
      <c r="BI3758" s="12"/>
      <c r="BJ3758" s="13"/>
      <c r="BK3758" s="13"/>
      <c r="BL3758" s="13"/>
      <c r="BM3758" s="13"/>
      <c r="BN3758" s="13"/>
    </row>
    <row r="3759" spans="4:66" x14ac:dyDescent="0.25">
      <c r="D3759"/>
      <c r="E3759" s="10"/>
      <c r="F3759" s="10"/>
      <c r="G3759" s="10"/>
      <c r="H3759" s="10"/>
      <c r="I3759" s="10"/>
      <c r="J3759" s="10"/>
      <c r="K3759" s="11"/>
      <c r="L3759" s="11"/>
      <c r="M3759" s="12"/>
      <c r="N3759" s="12"/>
      <c r="O3759" s="12"/>
      <c r="P3759" s="12"/>
      <c r="Q3759" s="12"/>
      <c r="R3759" s="12"/>
      <c r="S3759" s="12"/>
      <c r="T3759" s="12"/>
      <c r="U3759" s="12"/>
      <c r="V3759" s="12"/>
      <c r="W3759" s="12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2"/>
      <c r="AS3759" s="12"/>
      <c r="AT3759" s="12"/>
      <c r="AU3759" s="12"/>
      <c r="AV3759" s="12"/>
      <c r="AW3759" s="12"/>
      <c r="AX3759" s="12"/>
      <c r="AY3759" s="12"/>
      <c r="AZ3759" s="12"/>
      <c r="BA3759" s="12"/>
      <c r="BB3759" s="12"/>
      <c r="BC3759" s="12"/>
      <c r="BD3759" s="12"/>
      <c r="BE3759" s="12"/>
      <c r="BF3759" s="12"/>
      <c r="BG3759" s="12"/>
      <c r="BH3759" s="12"/>
      <c r="BI3759" s="12"/>
      <c r="BJ3759" s="13"/>
      <c r="BK3759" s="13"/>
      <c r="BL3759" s="13"/>
      <c r="BM3759" s="13"/>
      <c r="BN3759" s="13"/>
    </row>
    <row r="3760" spans="4:66" x14ac:dyDescent="0.25">
      <c r="D3760"/>
      <c r="E3760" s="10"/>
      <c r="F3760" s="10"/>
      <c r="G3760" s="10"/>
      <c r="H3760" s="10"/>
      <c r="I3760" s="10"/>
      <c r="J3760" s="10"/>
      <c r="K3760" s="11"/>
      <c r="L3760" s="11"/>
      <c r="M3760" s="12"/>
      <c r="N3760" s="12"/>
      <c r="O3760" s="12"/>
      <c r="P3760" s="12"/>
      <c r="Q3760" s="12"/>
      <c r="R3760" s="12"/>
      <c r="S3760" s="12"/>
      <c r="T3760" s="12"/>
      <c r="U3760" s="12"/>
      <c r="V3760" s="12"/>
      <c r="W3760" s="12"/>
      <c r="X3760" s="12"/>
      <c r="Y3760" s="12"/>
      <c r="Z3760" s="12"/>
      <c r="AA3760" s="12"/>
      <c r="AB3760" s="12"/>
      <c r="AC3760" s="12"/>
      <c r="AD3760" s="12"/>
      <c r="AE3760" s="12"/>
      <c r="AF3760" s="12"/>
      <c r="AG3760" s="12"/>
      <c r="AH3760" s="12"/>
      <c r="AI3760" s="12"/>
      <c r="AJ3760" s="12"/>
      <c r="AK3760" s="12"/>
      <c r="AL3760" s="12"/>
      <c r="AM3760" s="12"/>
      <c r="AN3760" s="12"/>
      <c r="AO3760" s="12"/>
      <c r="AP3760" s="12"/>
      <c r="AQ3760" s="12"/>
      <c r="AR3760" s="12"/>
      <c r="AS3760" s="12"/>
      <c r="AT3760" s="12"/>
      <c r="AU3760" s="12"/>
      <c r="AV3760" s="12"/>
      <c r="AW3760" s="12"/>
      <c r="AX3760" s="12"/>
      <c r="AY3760" s="12"/>
      <c r="AZ3760" s="12"/>
      <c r="BA3760" s="12"/>
      <c r="BB3760" s="12"/>
      <c r="BC3760" s="12"/>
      <c r="BD3760" s="12"/>
      <c r="BE3760" s="12"/>
      <c r="BF3760" s="12"/>
      <c r="BG3760" s="12"/>
      <c r="BH3760" s="12"/>
      <c r="BI3760" s="12"/>
      <c r="BJ3760" s="13"/>
      <c r="BK3760" s="13"/>
      <c r="BL3760" s="13"/>
      <c r="BM3760" s="13"/>
      <c r="BN3760" s="13"/>
    </row>
    <row r="3761" spans="4:66" x14ac:dyDescent="0.25">
      <c r="D3761"/>
      <c r="E3761" s="10"/>
      <c r="F3761" s="10"/>
      <c r="G3761" s="10"/>
      <c r="H3761" s="10"/>
      <c r="I3761" s="10"/>
      <c r="J3761" s="10"/>
      <c r="K3761" s="11"/>
      <c r="L3761" s="11"/>
      <c r="M3761" s="12"/>
      <c r="N3761" s="12"/>
      <c r="O3761" s="12"/>
      <c r="P3761" s="12"/>
      <c r="Q3761" s="12"/>
      <c r="R3761" s="12"/>
      <c r="S3761" s="12"/>
      <c r="T3761" s="12"/>
      <c r="U3761" s="12"/>
      <c r="V3761" s="12"/>
      <c r="W3761" s="12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2"/>
      <c r="AS3761" s="12"/>
      <c r="AT3761" s="12"/>
      <c r="AU3761" s="12"/>
      <c r="AV3761" s="12"/>
      <c r="AW3761" s="12"/>
      <c r="AX3761" s="12"/>
      <c r="AY3761" s="12"/>
      <c r="AZ3761" s="12"/>
      <c r="BA3761" s="12"/>
      <c r="BB3761" s="12"/>
      <c r="BC3761" s="12"/>
      <c r="BD3761" s="12"/>
      <c r="BE3761" s="12"/>
      <c r="BF3761" s="12"/>
      <c r="BG3761" s="12"/>
      <c r="BH3761" s="12"/>
      <c r="BI3761" s="12"/>
      <c r="BJ3761" s="13"/>
      <c r="BK3761" s="13"/>
      <c r="BL3761" s="13"/>
      <c r="BM3761" s="13"/>
      <c r="BN3761" s="13"/>
    </row>
    <row r="3762" spans="4:66" x14ac:dyDescent="0.25">
      <c r="D3762"/>
      <c r="E3762" s="10"/>
      <c r="F3762" s="10"/>
      <c r="G3762" s="10"/>
      <c r="H3762" s="10"/>
      <c r="I3762" s="10"/>
      <c r="J3762" s="10"/>
      <c r="K3762" s="11"/>
      <c r="L3762" s="11"/>
      <c r="M3762" s="12"/>
      <c r="N3762" s="12"/>
      <c r="O3762" s="12"/>
      <c r="P3762" s="12"/>
      <c r="Q3762" s="12"/>
      <c r="R3762" s="12"/>
      <c r="S3762" s="12"/>
      <c r="T3762" s="12"/>
      <c r="U3762" s="12"/>
      <c r="V3762" s="12"/>
      <c r="W3762" s="12"/>
      <c r="X3762" s="12"/>
      <c r="Y3762" s="12"/>
      <c r="Z3762" s="12"/>
      <c r="AA3762" s="12"/>
      <c r="AB3762" s="12"/>
      <c r="AC3762" s="12"/>
      <c r="AD3762" s="12"/>
      <c r="AE3762" s="12"/>
      <c r="AF3762" s="12"/>
      <c r="AG3762" s="12"/>
      <c r="AH3762" s="12"/>
      <c r="AI3762" s="12"/>
      <c r="AJ3762" s="12"/>
      <c r="AK3762" s="12"/>
      <c r="AL3762" s="12"/>
      <c r="AM3762" s="12"/>
      <c r="AN3762" s="12"/>
      <c r="AO3762" s="12"/>
      <c r="AP3762" s="12"/>
      <c r="AQ3762" s="12"/>
      <c r="AR3762" s="12"/>
      <c r="AS3762" s="12"/>
      <c r="AT3762" s="12"/>
      <c r="AU3762" s="12"/>
      <c r="AV3762" s="12"/>
      <c r="AW3762" s="12"/>
      <c r="AX3762" s="12"/>
      <c r="AY3762" s="12"/>
      <c r="AZ3762" s="12"/>
      <c r="BA3762" s="12"/>
      <c r="BB3762" s="12"/>
      <c r="BC3762" s="12"/>
      <c r="BD3762" s="12"/>
      <c r="BE3762" s="12"/>
      <c r="BF3762" s="12"/>
      <c r="BG3762" s="12"/>
      <c r="BH3762" s="12"/>
      <c r="BI3762" s="12"/>
      <c r="BJ3762" s="13"/>
      <c r="BK3762" s="13"/>
      <c r="BL3762" s="13"/>
      <c r="BM3762" s="13"/>
      <c r="BN3762" s="13"/>
    </row>
    <row r="3763" spans="4:66" x14ac:dyDescent="0.25">
      <c r="D3763"/>
      <c r="E3763" s="10"/>
      <c r="F3763" s="10"/>
      <c r="G3763" s="10"/>
      <c r="H3763" s="10"/>
      <c r="I3763" s="10"/>
      <c r="J3763" s="10"/>
      <c r="K3763" s="11"/>
      <c r="L3763" s="11"/>
      <c r="M3763" s="12"/>
      <c r="N3763" s="12"/>
      <c r="O3763" s="12"/>
      <c r="P3763" s="12"/>
      <c r="Q3763" s="12"/>
      <c r="R3763" s="12"/>
      <c r="S3763" s="12"/>
      <c r="T3763" s="12"/>
      <c r="U3763" s="12"/>
      <c r="V3763" s="12"/>
      <c r="W3763" s="12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2"/>
      <c r="AS3763" s="12"/>
      <c r="AT3763" s="12"/>
      <c r="AU3763" s="12"/>
      <c r="AV3763" s="12"/>
      <c r="AW3763" s="12"/>
      <c r="AX3763" s="12"/>
      <c r="AY3763" s="12"/>
      <c r="AZ3763" s="12"/>
      <c r="BA3763" s="12"/>
      <c r="BB3763" s="12"/>
      <c r="BC3763" s="12"/>
      <c r="BD3763" s="12"/>
      <c r="BE3763" s="12"/>
      <c r="BF3763" s="12"/>
      <c r="BG3763" s="12"/>
      <c r="BH3763" s="12"/>
      <c r="BI3763" s="12"/>
      <c r="BJ3763" s="13"/>
      <c r="BK3763" s="13"/>
      <c r="BL3763" s="13"/>
      <c r="BM3763" s="13"/>
      <c r="BN3763" s="13"/>
    </row>
    <row r="3764" spans="4:66" x14ac:dyDescent="0.25">
      <c r="D3764"/>
      <c r="E3764" s="10"/>
      <c r="F3764" s="10"/>
      <c r="G3764" s="10"/>
      <c r="H3764" s="10"/>
      <c r="I3764" s="10"/>
      <c r="J3764" s="10"/>
      <c r="K3764" s="11"/>
      <c r="L3764" s="11"/>
      <c r="M3764" s="12"/>
      <c r="N3764" s="12"/>
      <c r="O3764" s="12"/>
      <c r="P3764" s="12"/>
      <c r="Q3764" s="12"/>
      <c r="R3764" s="12"/>
      <c r="S3764" s="12"/>
      <c r="T3764" s="12"/>
      <c r="U3764" s="12"/>
      <c r="V3764" s="12"/>
      <c r="W3764" s="12"/>
      <c r="X3764" s="12"/>
      <c r="Y3764" s="12"/>
      <c r="Z3764" s="12"/>
      <c r="AA3764" s="12"/>
      <c r="AB3764" s="12"/>
      <c r="AC3764" s="12"/>
      <c r="AD3764" s="12"/>
      <c r="AE3764" s="12"/>
      <c r="AF3764" s="12"/>
      <c r="AG3764" s="12"/>
      <c r="AH3764" s="12"/>
      <c r="AI3764" s="12"/>
      <c r="AJ3764" s="12"/>
      <c r="AK3764" s="12"/>
      <c r="AL3764" s="12"/>
      <c r="AM3764" s="12"/>
      <c r="AN3764" s="12"/>
      <c r="AO3764" s="12"/>
      <c r="AP3764" s="12"/>
      <c r="AQ3764" s="12"/>
      <c r="AR3764" s="12"/>
      <c r="AS3764" s="12"/>
      <c r="AT3764" s="12"/>
      <c r="AU3764" s="12"/>
      <c r="AV3764" s="12"/>
      <c r="AW3764" s="12"/>
      <c r="AX3764" s="12"/>
      <c r="AY3764" s="12"/>
      <c r="AZ3764" s="12"/>
      <c r="BA3764" s="12"/>
      <c r="BB3764" s="12"/>
      <c r="BC3764" s="12"/>
      <c r="BD3764" s="12"/>
      <c r="BE3764" s="12"/>
      <c r="BF3764" s="12"/>
      <c r="BG3764" s="12"/>
      <c r="BH3764" s="12"/>
      <c r="BI3764" s="12"/>
      <c r="BJ3764" s="13"/>
      <c r="BK3764" s="13"/>
      <c r="BL3764" s="13"/>
      <c r="BM3764" s="13"/>
      <c r="BN3764" s="13"/>
    </row>
    <row r="3765" spans="4:66" x14ac:dyDescent="0.25">
      <c r="D3765"/>
      <c r="E3765" s="10"/>
      <c r="F3765" s="10"/>
      <c r="G3765" s="10"/>
      <c r="H3765" s="10"/>
      <c r="I3765" s="10"/>
      <c r="J3765" s="10"/>
      <c r="K3765" s="11"/>
      <c r="L3765" s="11"/>
      <c r="M3765" s="12"/>
      <c r="N3765" s="12"/>
      <c r="O3765" s="12"/>
      <c r="P3765" s="12"/>
      <c r="Q3765" s="12"/>
      <c r="R3765" s="12"/>
      <c r="S3765" s="12"/>
      <c r="T3765" s="12"/>
      <c r="U3765" s="12"/>
      <c r="V3765" s="12"/>
      <c r="W3765" s="12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2"/>
      <c r="AS3765" s="12"/>
      <c r="AT3765" s="12"/>
      <c r="AU3765" s="12"/>
      <c r="AV3765" s="12"/>
      <c r="AW3765" s="12"/>
      <c r="AX3765" s="12"/>
      <c r="AY3765" s="12"/>
      <c r="AZ3765" s="12"/>
      <c r="BA3765" s="12"/>
      <c r="BB3765" s="12"/>
      <c r="BC3765" s="12"/>
      <c r="BD3765" s="12"/>
      <c r="BE3765" s="12"/>
      <c r="BF3765" s="12"/>
      <c r="BG3765" s="12"/>
      <c r="BH3765" s="12"/>
      <c r="BI3765" s="12"/>
      <c r="BJ3765" s="13"/>
      <c r="BK3765" s="13"/>
      <c r="BL3765" s="13"/>
      <c r="BM3765" s="13"/>
      <c r="BN3765" s="13"/>
    </row>
    <row r="3766" spans="4:66" x14ac:dyDescent="0.25">
      <c r="D3766"/>
      <c r="E3766" s="10"/>
      <c r="F3766" s="10"/>
      <c r="G3766" s="10"/>
      <c r="H3766" s="10"/>
      <c r="I3766" s="10"/>
      <c r="J3766" s="10"/>
      <c r="K3766" s="11"/>
      <c r="L3766" s="11"/>
      <c r="M3766" s="12"/>
      <c r="N3766" s="12"/>
      <c r="O3766" s="12"/>
      <c r="P3766" s="12"/>
      <c r="Q3766" s="12"/>
      <c r="R3766" s="12"/>
      <c r="S3766" s="12"/>
      <c r="T3766" s="12"/>
      <c r="U3766" s="12"/>
      <c r="V3766" s="12"/>
      <c r="W3766" s="12"/>
      <c r="X3766" s="12"/>
      <c r="Y3766" s="12"/>
      <c r="Z3766" s="12"/>
      <c r="AA3766" s="12"/>
      <c r="AB3766" s="12"/>
      <c r="AC3766" s="12"/>
      <c r="AD3766" s="12"/>
      <c r="AE3766" s="12"/>
      <c r="AF3766" s="12"/>
      <c r="AG3766" s="12"/>
      <c r="AH3766" s="12"/>
      <c r="AI3766" s="12"/>
      <c r="AJ3766" s="12"/>
      <c r="AK3766" s="12"/>
      <c r="AL3766" s="12"/>
      <c r="AM3766" s="12"/>
      <c r="AN3766" s="12"/>
      <c r="AO3766" s="12"/>
      <c r="AP3766" s="12"/>
      <c r="AQ3766" s="12"/>
      <c r="AR3766" s="12"/>
      <c r="AS3766" s="12"/>
      <c r="AT3766" s="12"/>
      <c r="AU3766" s="12"/>
      <c r="AV3766" s="12"/>
      <c r="AW3766" s="12"/>
      <c r="AX3766" s="12"/>
      <c r="AY3766" s="12"/>
      <c r="AZ3766" s="12"/>
      <c r="BA3766" s="12"/>
      <c r="BB3766" s="12"/>
      <c r="BC3766" s="12"/>
      <c r="BD3766" s="12"/>
      <c r="BE3766" s="12"/>
      <c r="BF3766" s="12"/>
      <c r="BG3766" s="12"/>
      <c r="BH3766" s="12"/>
      <c r="BI3766" s="12"/>
      <c r="BJ3766" s="13"/>
      <c r="BK3766" s="13"/>
      <c r="BL3766" s="13"/>
      <c r="BM3766" s="13"/>
      <c r="BN3766" s="13"/>
    </row>
    <row r="3767" spans="4:66" x14ac:dyDescent="0.25">
      <c r="D3767"/>
      <c r="E3767" s="10"/>
      <c r="F3767" s="10"/>
      <c r="G3767" s="10"/>
      <c r="H3767" s="10"/>
      <c r="I3767" s="10"/>
      <c r="J3767" s="10"/>
      <c r="K3767" s="11"/>
      <c r="L3767" s="11"/>
      <c r="M3767" s="12"/>
      <c r="N3767" s="12"/>
      <c r="O3767" s="12"/>
      <c r="P3767" s="12"/>
      <c r="Q3767" s="12"/>
      <c r="R3767" s="12"/>
      <c r="S3767" s="12"/>
      <c r="T3767" s="12"/>
      <c r="U3767" s="12"/>
      <c r="V3767" s="12"/>
      <c r="W3767" s="12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2"/>
      <c r="AS3767" s="12"/>
      <c r="AT3767" s="12"/>
      <c r="AU3767" s="12"/>
      <c r="AV3767" s="12"/>
      <c r="AW3767" s="12"/>
      <c r="AX3767" s="12"/>
      <c r="AY3767" s="12"/>
      <c r="AZ3767" s="12"/>
      <c r="BA3767" s="12"/>
      <c r="BB3767" s="12"/>
      <c r="BC3767" s="12"/>
      <c r="BD3767" s="12"/>
      <c r="BE3767" s="12"/>
      <c r="BF3767" s="12"/>
      <c r="BG3767" s="12"/>
      <c r="BH3767" s="12"/>
      <c r="BI3767" s="12"/>
      <c r="BJ3767" s="13"/>
      <c r="BK3767" s="13"/>
      <c r="BL3767" s="13"/>
      <c r="BM3767" s="13"/>
      <c r="BN3767" s="13"/>
    </row>
    <row r="3768" spans="4:66" x14ac:dyDescent="0.25">
      <c r="D3768"/>
      <c r="E3768" s="10"/>
      <c r="F3768" s="10"/>
      <c r="G3768" s="10"/>
      <c r="H3768" s="10"/>
      <c r="I3768" s="10"/>
      <c r="J3768" s="10"/>
      <c r="K3768" s="11"/>
      <c r="L3768" s="11"/>
      <c r="M3768" s="12"/>
      <c r="N3768" s="12"/>
      <c r="O3768" s="12"/>
      <c r="P3768" s="12"/>
      <c r="Q3768" s="12"/>
      <c r="R3768" s="12"/>
      <c r="S3768" s="12"/>
      <c r="T3768" s="12"/>
      <c r="U3768" s="12"/>
      <c r="V3768" s="12"/>
      <c r="W3768" s="12"/>
      <c r="X3768" s="12"/>
      <c r="Y3768" s="12"/>
      <c r="Z3768" s="12"/>
      <c r="AA3768" s="12"/>
      <c r="AB3768" s="12"/>
      <c r="AC3768" s="12"/>
      <c r="AD3768" s="12"/>
      <c r="AE3768" s="12"/>
      <c r="AF3768" s="12"/>
      <c r="AG3768" s="12"/>
      <c r="AH3768" s="12"/>
      <c r="AI3768" s="12"/>
      <c r="AJ3768" s="12"/>
      <c r="AK3768" s="12"/>
      <c r="AL3768" s="12"/>
      <c r="AM3768" s="12"/>
      <c r="AN3768" s="12"/>
      <c r="AO3768" s="12"/>
      <c r="AP3768" s="12"/>
      <c r="AQ3768" s="12"/>
      <c r="AR3768" s="12"/>
      <c r="AS3768" s="12"/>
      <c r="AT3768" s="12"/>
      <c r="AU3768" s="12"/>
      <c r="AV3768" s="12"/>
      <c r="AW3768" s="12"/>
      <c r="AX3768" s="12"/>
      <c r="AY3768" s="12"/>
      <c r="AZ3768" s="12"/>
      <c r="BA3768" s="12"/>
      <c r="BB3768" s="12"/>
      <c r="BC3768" s="12"/>
      <c r="BD3768" s="12"/>
      <c r="BE3768" s="12"/>
      <c r="BF3768" s="12"/>
      <c r="BG3768" s="12"/>
      <c r="BH3768" s="12"/>
      <c r="BI3768" s="12"/>
      <c r="BJ3768" s="13"/>
      <c r="BK3768" s="13"/>
      <c r="BL3768" s="13"/>
      <c r="BM3768" s="13"/>
      <c r="BN3768" s="13"/>
    </row>
    <row r="3769" spans="4:66" x14ac:dyDescent="0.25">
      <c r="D3769"/>
      <c r="E3769" s="10"/>
      <c r="F3769" s="10"/>
      <c r="G3769" s="10"/>
      <c r="H3769" s="10"/>
      <c r="I3769" s="10"/>
      <c r="J3769" s="10"/>
      <c r="K3769" s="11"/>
      <c r="L3769" s="11"/>
      <c r="M3769" s="12"/>
      <c r="N3769" s="12"/>
      <c r="O3769" s="12"/>
      <c r="P3769" s="12"/>
      <c r="Q3769" s="12"/>
      <c r="R3769" s="12"/>
      <c r="S3769" s="12"/>
      <c r="T3769" s="12"/>
      <c r="U3769" s="12"/>
      <c r="V3769" s="12"/>
      <c r="W3769" s="12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2"/>
      <c r="AS3769" s="12"/>
      <c r="AT3769" s="12"/>
      <c r="AU3769" s="12"/>
      <c r="AV3769" s="12"/>
      <c r="AW3769" s="12"/>
      <c r="AX3769" s="12"/>
      <c r="AY3769" s="12"/>
      <c r="AZ3769" s="12"/>
      <c r="BA3769" s="12"/>
      <c r="BB3769" s="12"/>
      <c r="BC3769" s="12"/>
      <c r="BD3769" s="12"/>
      <c r="BE3769" s="12"/>
      <c r="BF3769" s="12"/>
      <c r="BG3769" s="12"/>
      <c r="BH3769" s="12"/>
      <c r="BI3769" s="12"/>
      <c r="BJ3769" s="13"/>
      <c r="BK3769" s="13"/>
      <c r="BL3769" s="13"/>
      <c r="BM3769" s="13"/>
      <c r="BN3769" s="13"/>
    </row>
    <row r="3770" spans="4:66" x14ac:dyDescent="0.25">
      <c r="D3770"/>
      <c r="E3770" s="10"/>
      <c r="F3770" s="10"/>
      <c r="G3770" s="10"/>
      <c r="H3770" s="10"/>
      <c r="I3770" s="10"/>
      <c r="J3770" s="10"/>
      <c r="K3770" s="11"/>
      <c r="L3770" s="11"/>
      <c r="M3770" s="12"/>
      <c r="N3770" s="12"/>
      <c r="O3770" s="12"/>
      <c r="P3770" s="12"/>
      <c r="Q3770" s="12"/>
      <c r="R3770" s="12"/>
      <c r="S3770" s="12"/>
      <c r="T3770" s="12"/>
      <c r="U3770" s="12"/>
      <c r="V3770" s="12"/>
      <c r="W3770" s="12"/>
      <c r="X3770" s="12"/>
      <c r="Y3770" s="12"/>
      <c r="Z3770" s="12"/>
      <c r="AA3770" s="12"/>
      <c r="AB3770" s="12"/>
      <c r="AC3770" s="12"/>
      <c r="AD3770" s="12"/>
      <c r="AE3770" s="12"/>
      <c r="AF3770" s="12"/>
      <c r="AG3770" s="12"/>
      <c r="AH3770" s="12"/>
      <c r="AI3770" s="12"/>
      <c r="AJ3770" s="12"/>
      <c r="AK3770" s="12"/>
      <c r="AL3770" s="12"/>
      <c r="AM3770" s="12"/>
      <c r="AN3770" s="12"/>
      <c r="AO3770" s="12"/>
      <c r="AP3770" s="12"/>
      <c r="AQ3770" s="12"/>
      <c r="AR3770" s="12"/>
      <c r="AS3770" s="12"/>
      <c r="AT3770" s="12"/>
      <c r="AU3770" s="12"/>
      <c r="AV3770" s="12"/>
      <c r="AW3770" s="12"/>
      <c r="AX3770" s="12"/>
      <c r="AY3770" s="12"/>
      <c r="AZ3770" s="12"/>
      <c r="BA3770" s="12"/>
      <c r="BB3770" s="12"/>
      <c r="BC3770" s="12"/>
      <c r="BD3770" s="12"/>
      <c r="BE3770" s="12"/>
      <c r="BF3770" s="12"/>
      <c r="BG3770" s="12"/>
      <c r="BH3770" s="12"/>
      <c r="BI3770" s="12"/>
      <c r="BJ3770" s="13"/>
      <c r="BK3770" s="13"/>
      <c r="BL3770" s="13"/>
      <c r="BM3770" s="13"/>
      <c r="BN3770" s="13"/>
    </row>
    <row r="3771" spans="4:66" x14ac:dyDescent="0.25">
      <c r="D3771"/>
      <c r="E3771" s="10"/>
      <c r="F3771" s="10"/>
      <c r="G3771" s="10"/>
      <c r="H3771" s="10"/>
      <c r="I3771" s="10"/>
      <c r="J3771" s="10"/>
      <c r="K3771" s="11"/>
      <c r="L3771" s="11"/>
      <c r="M3771" s="12"/>
      <c r="N3771" s="12"/>
      <c r="O3771" s="12"/>
      <c r="P3771" s="12"/>
      <c r="Q3771" s="12"/>
      <c r="R3771" s="12"/>
      <c r="S3771" s="12"/>
      <c r="T3771" s="12"/>
      <c r="U3771" s="12"/>
      <c r="V3771" s="12"/>
      <c r="W3771" s="12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2"/>
      <c r="AS3771" s="12"/>
      <c r="AT3771" s="12"/>
      <c r="AU3771" s="12"/>
      <c r="AV3771" s="12"/>
      <c r="AW3771" s="12"/>
      <c r="AX3771" s="12"/>
      <c r="AY3771" s="12"/>
      <c r="AZ3771" s="12"/>
      <c r="BA3771" s="12"/>
      <c r="BB3771" s="12"/>
      <c r="BC3771" s="12"/>
      <c r="BD3771" s="12"/>
      <c r="BE3771" s="12"/>
      <c r="BF3771" s="12"/>
      <c r="BG3771" s="12"/>
      <c r="BH3771" s="12"/>
      <c r="BI3771" s="12"/>
      <c r="BJ3771" s="13"/>
      <c r="BK3771" s="13"/>
      <c r="BL3771" s="13"/>
      <c r="BM3771" s="13"/>
      <c r="BN3771" s="13"/>
    </row>
    <row r="3772" spans="4:66" x14ac:dyDescent="0.25">
      <c r="D3772"/>
      <c r="E3772" s="10"/>
      <c r="F3772" s="10"/>
      <c r="G3772" s="10"/>
      <c r="H3772" s="10"/>
      <c r="I3772" s="10"/>
      <c r="J3772" s="10"/>
      <c r="K3772" s="11"/>
      <c r="L3772" s="11"/>
      <c r="M3772" s="12"/>
      <c r="N3772" s="12"/>
      <c r="O3772" s="12"/>
      <c r="P3772" s="12"/>
      <c r="Q3772" s="12"/>
      <c r="R3772" s="12"/>
      <c r="S3772" s="12"/>
      <c r="T3772" s="12"/>
      <c r="U3772" s="12"/>
      <c r="V3772" s="12"/>
      <c r="W3772" s="12"/>
      <c r="X3772" s="12"/>
      <c r="Y3772" s="12"/>
      <c r="Z3772" s="12"/>
      <c r="AA3772" s="12"/>
      <c r="AB3772" s="12"/>
      <c r="AC3772" s="12"/>
      <c r="AD3772" s="12"/>
      <c r="AE3772" s="12"/>
      <c r="AF3772" s="12"/>
      <c r="AG3772" s="12"/>
      <c r="AH3772" s="12"/>
      <c r="AI3772" s="12"/>
      <c r="AJ3772" s="12"/>
      <c r="AK3772" s="12"/>
      <c r="AL3772" s="12"/>
      <c r="AM3772" s="12"/>
      <c r="AN3772" s="12"/>
      <c r="AO3772" s="12"/>
      <c r="AP3772" s="12"/>
      <c r="AQ3772" s="12"/>
      <c r="AR3772" s="12"/>
      <c r="AS3772" s="12"/>
      <c r="AT3772" s="12"/>
      <c r="AU3772" s="12"/>
      <c r="AV3772" s="12"/>
      <c r="AW3772" s="12"/>
      <c r="AX3772" s="12"/>
      <c r="AY3772" s="12"/>
      <c r="AZ3772" s="12"/>
      <c r="BA3772" s="12"/>
      <c r="BB3772" s="12"/>
      <c r="BC3772" s="12"/>
      <c r="BD3772" s="12"/>
      <c r="BE3772" s="12"/>
      <c r="BF3772" s="12"/>
      <c r="BG3772" s="12"/>
      <c r="BH3772" s="12"/>
      <c r="BI3772" s="12"/>
      <c r="BJ3772" s="13"/>
      <c r="BK3772" s="13"/>
      <c r="BL3772" s="13"/>
      <c r="BM3772" s="13"/>
      <c r="BN3772" s="13"/>
    </row>
    <row r="3773" spans="4:66" x14ac:dyDescent="0.25">
      <c r="D3773"/>
      <c r="E3773" s="10"/>
      <c r="F3773" s="10"/>
      <c r="G3773" s="10"/>
      <c r="H3773" s="10"/>
      <c r="I3773" s="10"/>
      <c r="J3773" s="10"/>
      <c r="K3773" s="11"/>
      <c r="L3773" s="11"/>
      <c r="M3773" s="12"/>
      <c r="N3773" s="12"/>
      <c r="O3773" s="12"/>
      <c r="P3773" s="12"/>
      <c r="Q3773" s="12"/>
      <c r="R3773" s="12"/>
      <c r="S3773" s="12"/>
      <c r="T3773" s="12"/>
      <c r="U3773" s="12"/>
      <c r="V3773" s="12"/>
      <c r="W3773" s="12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2"/>
      <c r="AS3773" s="12"/>
      <c r="AT3773" s="12"/>
      <c r="AU3773" s="12"/>
      <c r="AV3773" s="12"/>
      <c r="AW3773" s="12"/>
      <c r="AX3773" s="12"/>
      <c r="AY3773" s="12"/>
      <c r="AZ3773" s="12"/>
      <c r="BA3773" s="12"/>
      <c r="BB3773" s="12"/>
      <c r="BC3773" s="12"/>
      <c r="BD3773" s="12"/>
      <c r="BE3773" s="12"/>
      <c r="BF3773" s="12"/>
      <c r="BG3773" s="12"/>
      <c r="BH3773" s="12"/>
      <c r="BI3773" s="12"/>
      <c r="BJ3773" s="13"/>
      <c r="BK3773" s="13"/>
      <c r="BL3773" s="13"/>
      <c r="BM3773" s="13"/>
      <c r="BN3773" s="13"/>
    </row>
    <row r="3774" spans="4:66" x14ac:dyDescent="0.25">
      <c r="D3774"/>
      <c r="E3774" s="10"/>
      <c r="F3774" s="10"/>
      <c r="G3774" s="10"/>
      <c r="H3774" s="10"/>
      <c r="I3774" s="10"/>
      <c r="J3774" s="10"/>
      <c r="K3774" s="11"/>
      <c r="L3774" s="11"/>
      <c r="M3774" s="12"/>
      <c r="N3774" s="12"/>
      <c r="O3774" s="12"/>
      <c r="P3774" s="12"/>
      <c r="Q3774" s="12"/>
      <c r="R3774" s="12"/>
      <c r="S3774" s="12"/>
      <c r="T3774" s="12"/>
      <c r="U3774" s="12"/>
      <c r="V3774" s="12"/>
      <c r="W3774" s="12"/>
      <c r="X3774" s="12"/>
      <c r="Y3774" s="12"/>
      <c r="Z3774" s="12"/>
      <c r="AA3774" s="12"/>
      <c r="AB3774" s="12"/>
      <c r="AC3774" s="12"/>
      <c r="AD3774" s="12"/>
      <c r="AE3774" s="12"/>
      <c r="AF3774" s="12"/>
      <c r="AG3774" s="12"/>
      <c r="AH3774" s="12"/>
      <c r="AI3774" s="12"/>
      <c r="AJ3774" s="12"/>
      <c r="AK3774" s="12"/>
      <c r="AL3774" s="12"/>
      <c r="AM3774" s="12"/>
      <c r="AN3774" s="12"/>
      <c r="AO3774" s="12"/>
      <c r="AP3774" s="12"/>
      <c r="AQ3774" s="12"/>
      <c r="AR3774" s="12"/>
      <c r="AS3774" s="12"/>
      <c r="AT3774" s="12"/>
      <c r="AU3774" s="12"/>
      <c r="AV3774" s="12"/>
      <c r="AW3774" s="12"/>
      <c r="AX3774" s="12"/>
      <c r="AY3774" s="12"/>
      <c r="AZ3774" s="12"/>
      <c r="BA3774" s="12"/>
      <c r="BB3774" s="12"/>
      <c r="BC3774" s="12"/>
      <c r="BD3774" s="12"/>
      <c r="BE3774" s="12"/>
      <c r="BF3774" s="12"/>
      <c r="BG3774" s="12"/>
      <c r="BH3774" s="12"/>
      <c r="BI3774" s="12"/>
      <c r="BJ3774" s="13"/>
      <c r="BK3774" s="13"/>
      <c r="BL3774" s="13"/>
      <c r="BM3774" s="13"/>
      <c r="BN3774" s="13"/>
    </row>
    <row r="3775" spans="4:66" x14ac:dyDescent="0.25">
      <c r="D3775"/>
      <c r="E3775" s="10"/>
      <c r="F3775" s="10"/>
      <c r="G3775" s="10"/>
      <c r="H3775" s="10"/>
      <c r="I3775" s="10"/>
      <c r="J3775" s="10"/>
      <c r="K3775" s="11"/>
      <c r="L3775" s="11"/>
      <c r="M3775" s="12"/>
      <c r="N3775" s="12"/>
      <c r="O3775" s="12"/>
      <c r="P3775" s="12"/>
      <c r="Q3775" s="12"/>
      <c r="R3775" s="12"/>
      <c r="S3775" s="12"/>
      <c r="T3775" s="12"/>
      <c r="U3775" s="12"/>
      <c r="V3775" s="12"/>
      <c r="W3775" s="12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2"/>
      <c r="AS3775" s="12"/>
      <c r="AT3775" s="12"/>
      <c r="AU3775" s="12"/>
      <c r="AV3775" s="12"/>
      <c r="AW3775" s="12"/>
      <c r="AX3775" s="12"/>
      <c r="AY3775" s="12"/>
      <c r="AZ3775" s="12"/>
      <c r="BA3775" s="12"/>
      <c r="BB3775" s="12"/>
      <c r="BC3775" s="12"/>
      <c r="BD3775" s="12"/>
      <c r="BE3775" s="12"/>
      <c r="BF3775" s="12"/>
      <c r="BG3775" s="12"/>
      <c r="BH3775" s="12"/>
      <c r="BI3775" s="12"/>
      <c r="BJ3775" s="13"/>
      <c r="BK3775" s="13"/>
      <c r="BL3775" s="13"/>
      <c r="BM3775" s="13"/>
      <c r="BN3775" s="13"/>
    </row>
    <row r="3776" spans="4:66" x14ac:dyDescent="0.25">
      <c r="D3776"/>
      <c r="E3776" s="10"/>
      <c r="F3776" s="10"/>
      <c r="G3776" s="10"/>
      <c r="H3776" s="10"/>
      <c r="I3776" s="10"/>
      <c r="J3776" s="10"/>
      <c r="K3776" s="11"/>
      <c r="L3776" s="11"/>
      <c r="M3776" s="12"/>
      <c r="N3776" s="12"/>
      <c r="O3776" s="12"/>
      <c r="P3776" s="12"/>
      <c r="Q3776" s="12"/>
      <c r="R3776" s="12"/>
      <c r="S3776" s="12"/>
      <c r="T3776" s="12"/>
      <c r="U3776" s="12"/>
      <c r="V3776" s="12"/>
      <c r="W3776" s="12"/>
      <c r="X3776" s="12"/>
      <c r="Y3776" s="12"/>
      <c r="Z3776" s="12"/>
      <c r="AA3776" s="12"/>
      <c r="AB3776" s="12"/>
      <c r="AC3776" s="12"/>
      <c r="AD3776" s="12"/>
      <c r="AE3776" s="12"/>
      <c r="AF3776" s="12"/>
      <c r="AG3776" s="12"/>
      <c r="AH3776" s="12"/>
      <c r="AI3776" s="12"/>
      <c r="AJ3776" s="12"/>
      <c r="AK3776" s="12"/>
      <c r="AL3776" s="12"/>
      <c r="AM3776" s="12"/>
      <c r="AN3776" s="12"/>
      <c r="AO3776" s="12"/>
      <c r="AP3776" s="12"/>
      <c r="AQ3776" s="12"/>
      <c r="AR3776" s="12"/>
      <c r="AS3776" s="12"/>
      <c r="AT3776" s="12"/>
      <c r="AU3776" s="12"/>
      <c r="AV3776" s="12"/>
      <c r="AW3776" s="12"/>
      <c r="AX3776" s="12"/>
      <c r="AY3776" s="12"/>
      <c r="AZ3776" s="12"/>
      <c r="BA3776" s="12"/>
      <c r="BB3776" s="12"/>
      <c r="BC3776" s="12"/>
      <c r="BD3776" s="12"/>
      <c r="BE3776" s="12"/>
      <c r="BF3776" s="12"/>
      <c r="BG3776" s="12"/>
      <c r="BH3776" s="12"/>
      <c r="BI3776" s="12"/>
      <c r="BJ3776" s="13"/>
      <c r="BK3776" s="13"/>
      <c r="BL3776" s="13"/>
      <c r="BM3776" s="13"/>
      <c r="BN3776" s="13"/>
    </row>
    <row r="3777" spans="4:66" s="14" customFormat="1" x14ac:dyDescent="0.25">
      <c r="K3777" s="16"/>
      <c r="L3777" s="16"/>
      <c r="M3777" s="17"/>
      <c r="N3777" s="17"/>
      <c r="O3777" s="17"/>
      <c r="P3777" s="17"/>
      <c r="Q3777" s="17"/>
      <c r="R3777" s="17"/>
      <c r="S3777" s="17"/>
      <c r="T3777" s="17"/>
      <c r="U3777" s="17"/>
      <c r="V3777" s="17"/>
      <c r="W3777" s="17"/>
      <c r="X3777" s="17"/>
      <c r="Y3777" s="17"/>
      <c r="Z3777" s="17"/>
      <c r="AA3777" s="17"/>
      <c r="AB3777" s="17"/>
      <c r="AC3777" s="17"/>
      <c r="AD3777" s="17"/>
      <c r="AE3777" s="17"/>
      <c r="AF3777" s="17"/>
      <c r="AG3777" s="17"/>
      <c r="AH3777" s="17"/>
      <c r="AI3777" s="17"/>
      <c r="AJ3777" s="17"/>
      <c r="AK3777" s="17"/>
      <c r="AL3777" s="17"/>
      <c r="AM3777" s="17"/>
      <c r="AN3777" s="17"/>
      <c r="AO3777" s="17"/>
      <c r="AP3777" s="17"/>
      <c r="AQ3777" s="17"/>
      <c r="AR3777" s="17"/>
      <c r="AS3777" s="17"/>
      <c r="AT3777" s="17"/>
      <c r="AU3777" s="17"/>
      <c r="AV3777" s="17"/>
      <c r="AW3777" s="17"/>
      <c r="AX3777" s="17"/>
      <c r="AY3777" s="17"/>
      <c r="AZ3777" s="17"/>
      <c r="BA3777" s="17"/>
      <c r="BB3777" s="17"/>
      <c r="BC3777" s="17"/>
      <c r="BD3777" s="17"/>
      <c r="BE3777" s="17"/>
      <c r="BF3777" s="17"/>
      <c r="BG3777" s="17"/>
      <c r="BH3777" s="17"/>
      <c r="BI3777" s="17"/>
      <c r="BJ3777" s="18"/>
      <c r="BK3777" s="18"/>
      <c r="BL3777" s="18"/>
      <c r="BM3777" s="18"/>
      <c r="BN3777" s="18"/>
    </row>
    <row r="3778" spans="4:66" x14ac:dyDescent="0.25">
      <c r="D3778"/>
      <c r="E3778" s="10"/>
      <c r="F3778" s="10"/>
      <c r="G3778" s="10"/>
      <c r="H3778" s="10"/>
      <c r="I3778" s="10"/>
      <c r="J3778" s="10"/>
      <c r="K3778" s="11"/>
      <c r="L3778" s="11"/>
      <c r="M3778" s="12"/>
      <c r="N3778" s="12"/>
      <c r="O3778" s="12"/>
      <c r="P3778" s="12"/>
      <c r="Q3778" s="12"/>
      <c r="R3778" s="12"/>
      <c r="S3778" s="12"/>
      <c r="T3778" s="12"/>
      <c r="U3778" s="12"/>
      <c r="V3778" s="12"/>
      <c r="W3778" s="12"/>
      <c r="X3778" s="12"/>
      <c r="Y3778" s="12"/>
      <c r="Z3778" s="12"/>
      <c r="AA3778" s="12"/>
      <c r="AB3778" s="12"/>
      <c r="AC3778" s="12"/>
      <c r="AD3778" s="12"/>
      <c r="AE3778" s="12"/>
      <c r="AF3778" s="12"/>
      <c r="AG3778" s="12"/>
      <c r="AH3778" s="12"/>
      <c r="AI3778" s="12"/>
      <c r="AJ3778" s="12"/>
      <c r="AK3778" s="12"/>
      <c r="AL3778" s="12"/>
      <c r="AM3778" s="12"/>
      <c r="AN3778" s="12"/>
      <c r="AO3778" s="12"/>
      <c r="AP3778" s="12"/>
      <c r="AQ3778" s="12"/>
      <c r="AR3778" s="12"/>
      <c r="AS3778" s="12"/>
      <c r="AT3778" s="12"/>
      <c r="AU3778" s="12"/>
      <c r="AV3778" s="12"/>
      <c r="AW3778" s="12"/>
      <c r="AX3778" s="12"/>
      <c r="AY3778" s="12"/>
      <c r="AZ3778" s="12"/>
      <c r="BA3778" s="12"/>
      <c r="BB3778" s="12"/>
      <c r="BC3778" s="12"/>
      <c r="BD3778" s="12"/>
      <c r="BE3778" s="12"/>
      <c r="BF3778" s="12"/>
      <c r="BG3778" s="12"/>
      <c r="BH3778" s="12"/>
      <c r="BI3778" s="12"/>
      <c r="BJ3778" s="13"/>
      <c r="BK3778" s="13"/>
      <c r="BL3778" s="13"/>
      <c r="BM3778" s="13"/>
      <c r="BN3778" s="13"/>
    </row>
    <row r="3779" spans="4:66" x14ac:dyDescent="0.25">
      <c r="D3779"/>
      <c r="E3779" s="10"/>
      <c r="F3779" s="10"/>
      <c r="G3779" s="10"/>
      <c r="H3779" s="10"/>
      <c r="I3779" s="10"/>
      <c r="J3779" s="10"/>
      <c r="K3779" s="11"/>
      <c r="L3779" s="11"/>
      <c r="M3779" s="12"/>
      <c r="N3779" s="12"/>
      <c r="O3779" s="12"/>
      <c r="P3779" s="12"/>
      <c r="Q3779" s="12"/>
      <c r="R3779" s="12"/>
      <c r="S3779" s="12"/>
      <c r="T3779" s="12"/>
      <c r="U3779" s="12"/>
      <c r="V3779" s="12"/>
      <c r="W3779" s="12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2"/>
      <c r="AS3779" s="12"/>
      <c r="AT3779" s="12"/>
      <c r="AU3779" s="12"/>
      <c r="AV3779" s="12"/>
      <c r="AW3779" s="12"/>
      <c r="AX3779" s="12"/>
      <c r="AY3779" s="12"/>
      <c r="AZ3779" s="12"/>
      <c r="BA3779" s="12"/>
      <c r="BB3779" s="12"/>
      <c r="BC3779" s="12"/>
      <c r="BD3779" s="12"/>
      <c r="BE3779" s="12"/>
      <c r="BF3779" s="12"/>
      <c r="BG3779" s="12"/>
      <c r="BH3779" s="12"/>
      <c r="BI3779" s="12"/>
      <c r="BJ3779" s="13"/>
      <c r="BK3779" s="13"/>
      <c r="BL3779" s="13"/>
      <c r="BM3779" s="13"/>
      <c r="BN3779" s="13"/>
    </row>
    <row r="3780" spans="4:66" x14ac:dyDescent="0.25">
      <c r="D3780"/>
      <c r="E3780" s="10"/>
      <c r="F3780" s="10"/>
      <c r="G3780" s="10"/>
      <c r="H3780" s="10"/>
      <c r="I3780" s="10"/>
      <c r="J3780" s="10"/>
      <c r="K3780" s="11"/>
      <c r="L3780" s="11"/>
      <c r="M3780" s="12"/>
      <c r="N3780" s="12"/>
      <c r="O3780" s="12"/>
      <c r="P3780" s="12"/>
      <c r="Q3780" s="12"/>
      <c r="R3780" s="12"/>
      <c r="S3780" s="12"/>
      <c r="T3780" s="12"/>
      <c r="U3780" s="12"/>
      <c r="V3780" s="12"/>
      <c r="W3780" s="12"/>
      <c r="X3780" s="12"/>
      <c r="Y3780" s="12"/>
      <c r="Z3780" s="12"/>
      <c r="AA3780" s="12"/>
      <c r="AB3780" s="12"/>
      <c r="AC3780" s="12"/>
      <c r="AD3780" s="12"/>
      <c r="AE3780" s="12"/>
      <c r="AF3780" s="12"/>
      <c r="AG3780" s="12"/>
      <c r="AH3780" s="12"/>
      <c r="AI3780" s="12"/>
      <c r="AJ3780" s="12"/>
      <c r="AK3780" s="12"/>
      <c r="AL3780" s="12"/>
      <c r="AM3780" s="12"/>
      <c r="AN3780" s="12"/>
      <c r="AO3780" s="12"/>
      <c r="AP3780" s="12"/>
      <c r="AQ3780" s="12"/>
      <c r="AR3780" s="12"/>
      <c r="AS3780" s="12"/>
      <c r="AT3780" s="12"/>
      <c r="AU3780" s="12"/>
      <c r="AV3780" s="12"/>
      <c r="AW3780" s="12"/>
      <c r="AX3780" s="12"/>
      <c r="AY3780" s="12"/>
      <c r="AZ3780" s="12"/>
      <c r="BA3780" s="12"/>
      <c r="BB3780" s="12"/>
      <c r="BC3780" s="12"/>
      <c r="BD3780" s="12"/>
      <c r="BE3780" s="12"/>
      <c r="BF3780" s="12"/>
      <c r="BG3780" s="12"/>
      <c r="BH3780" s="12"/>
      <c r="BI3780" s="12"/>
      <c r="BJ3780" s="13"/>
      <c r="BK3780" s="13"/>
      <c r="BL3780" s="13"/>
      <c r="BM3780" s="13"/>
      <c r="BN3780" s="13"/>
    </row>
    <row r="3781" spans="4:66" x14ac:dyDescent="0.25">
      <c r="D3781"/>
      <c r="E3781" s="10"/>
      <c r="F3781" s="10"/>
      <c r="G3781" s="10"/>
      <c r="H3781" s="10"/>
      <c r="I3781" s="10"/>
      <c r="J3781" s="10"/>
      <c r="K3781" s="11"/>
      <c r="L3781" s="11"/>
      <c r="M3781" s="12"/>
      <c r="N3781" s="12"/>
      <c r="O3781" s="12"/>
      <c r="P3781" s="12"/>
      <c r="Q3781" s="12"/>
      <c r="R3781" s="12"/>
      <c r="S3781" s="12"/>
      <c r="T3781" s="12"/>
      <c r="U3781" s="12"/>
      <c r="V3781" s="12"/>
      <c r="W3781" s="12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2"/>
      <c r="AS3781" s="12"/>
      <c r="AT3781" s="12"/>
      <c r="AU3781" s="12"/>
      <c r="AV3781" s="12"/>
      <c r="AW3781" s="12"/>
      <c r="AX3781" s="12"/>
      <c r="AY3781" s="12"/>
      <c r="AZ3781" s="12"/>
      <c r="BA3781" s="12"/>
      <c r="BB3781" s="12"/>
      <c r="BC3781" s="12"/>
      <c r="BD3781" s="12"/>
      <c r="BE3781" s="12"/>
      <c r="BF3781" s="12"/>
      <c r="BG3781" s="12"/>
      <c r="BH3781" s="12"/>
      <c r="BI3781" s="12"/>
      <c r="BJ3781" s="13"/>
      <c r="BK3781" s="13"/>
      <c r="BL3781" s="13"/>
      <c r="BM3781" s="13"/>
      <c r="BN3781" s="13"/>
    </row>
    <row r="3782" spans="4:66" x14ac:dyDescent="0.25">
      <c r="D3782"/>
      <c r="E3782" s="10"/>
      <c r="F3782" s="10"/>
      <c r="G3782" s="10"/>
      <c r="H3782" s="10"/>
      <c r="I3782" s="10"/>
      <c r="J3782" s="10"/>
      <c r="K3782" s="11"/>
      <c r="L3782" s="11"/>
      <c r="M3782" s="12"/>
      <c r="N3782" s="12"/>
      <c r="O3782" s="12"/>
      <c r="P3782" s="12"/>
      <c r="Q3782" s="12"/>
      <c r="R3782" s="12"/>
      <c r="S3782" s="12"/>
      <c r="T3782" s="12"/>
      <c r="U3782" s="12"/>
      <c r="V3782" s="12"/>
      <c r="W3782" s="12"/>
      <c r="X3782" s="12"/>
      <c r="Y3782" s="12"/>
      <c r="Z3782" s="12"/>
      <c r="AA3782" s="12"/>
      <c r="AB3782" s="12"/>
      <c r="AC3782" s="12"/>
      <c r="AD3782" s="12"/>
      <c r="AE3782" s="12"/>
      <c r="AF3782" s="12"/>
      <c r="AG3782" s="12"/>
      <c r="AH3782" s="12"/>
      <c r="AI3782" s="12"/>
      <c r="AJ3782" s="12"/>
      <c r="AK3782" s="12"/>
      <c r="AL3782" s="12"/>
      <c r="AM3782" s="12"/>
      <c r="AN3782" s="12"/>
      <c r="AO3782" s="12"/>
      <c r="AP3782" s="12"/>
      <c r="AQ3782" s="12"/>
      <c r="AR3782" s="12"/>
      <c r="AS3782" s="12"/>
      <c r="AT3782" s="12"/>
      <c r="AU3782" s="12"/>
      <c r="AV3782" s="12"/>
      <c r="AW3782" s="12"/>
      <c r="AX3782" s="12"/>
      <c r="AY3782" s="12"/>
      <c r="AZ3782" s="12"/>
      <c r="BA3782" s="12"/>
      <c r="BB3782" s="12"/>
      <c r="BC3782" s="12"/>
      <c r="BD3782" s="12"/>
      <c r="BE3782" s="12"/>
      <c r="BF3782" s="12"/>
      <c r="BG3782" s="12"/>
      <c r="BH3782" s="12"/>
      <c r="BI3782" s="12"/>
      <c r="BJ3782" s="13"/>
      <c r="BK3782" s="13"/>
      <c r="BL3782" s="13"/>
      <c r="BM3782" s="13"/>
      <c r="BN3782" s="13"/>
    </row>
    <row r="3783" spans="4:66" x14ac:dyDescent="0.25">
      <c r="D3783"/>
      <c r="E3783" s="10"/>
      <c r="F3783" s="10"/>
      <c r="G3783" s="10"/>
      <c r="H3783" s="10"/>
      <c r="I3783" s="10"/>
      <c r="J3783" s="10"/>
      <c r="K3783" s="11"/>
      <c r="L3783" s="11"/>
      <c r="M3783" s="12"/>
      <c r="N3783" s="12"/>
      <c r="O3783" s="12"/>
      <c r="P3783" s="12"/>
      <c r="Q3783" s="12"/>
      <c r="R3783" s="12"/>
      <c r="S3783" s="12"/>
      <c r="T3783" s="12"/>
      <c r="U3783" s="12"/>
      <c r="V3783" s="12"/>
      <c r="W3783" s="12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2"/>
      <c r="AS3783" s="12"/>
      <c r="AT3783" s="12"/>
      <c r="AU3783" s="12"/>
      <c r="AV3783" s="12"/>
      <c r="AW3783" s="12"/>
      <c r="AX3783" s="12"/>
      <c r="AY3783" s="12"/>
      <c r="AZ3783" s="12"/>
      <c r="BA3783" s="12"/>
      <c r="BB3783" s="12"/>
      <c r="BC3783" s="12"/>
      <c r="BD3783" s="12"/>
      <c r="BE3783" s="12"/>
      <c r="BF3783" s="12"/>
      <c r="BG3783" s="12"/>
      <c r="BH3783" s="12"/>
      <c r="BI3783" s="12"/>
      <c r="BJ3783" s="13"/>
      <c r="BK3783" s="13"/>
      <c r="BL3783" s="13"/>
      <c r="BM3783" s="13"/>
      <c r="BN3783" s="13"/>
    </row>
    <row r="3784" spans="4:66" x14ac:dyDescent="0.25">
      <c r="D3784"/>
      <c r="E3784" s="10"/>
      <c r="F3784" s="10"/>
      <c r="G3784" s="10"/>
      <c r="H3784" s="10"/>
      <c r="I3784" s="10"/>
      <c r="J3784" s="10"/>
      <c r="K3784" s="11"/>
      <c r="L3784" s="11"/>
      <c r="M3784" s="12"/>
      <c r="N3784" s="12"/>
      <c r="O3784" s="12"/>
      <c r="P3784" s="12"/>
      <c r="Q3784" s="12"/>
      <c r="R3784" s="12"/>
      <c r="S3784" s="12"/>
      <c r="T3784" s="12"/>
      <c r="U3784" s="12"/>
      <c r="V3784" s="12"/>
      <c r="W3784" s="12"/>
      <c r="X3784" s="12"/>
      <c r="Y3784" s="12"/>
      <c r="Z3784" s="12"/>
      <c r="AA3784" s="12"/>
      <c r="AB3784" s="12"/>
      <c r="AC3784" s="12"/>
      <c r="AD3784" s="12"/>
      <c r="AE3784" s="12"/>
      <c r="AF3784" s="12"/>
      <c r="AG3784" s="12"/>
      <c r="AH3784" s="12"/>
      <c r="AI3784" s="12"/>
      <c r="AJ3784" s="12"/>
      <c r="AK3784" s="12"/>
      <c r="AL3784" s="12"/>
      <c r="AM3784" s="12"/>
      <c r="AN3784" s="12"/>
      <c r="AO3784" s="12"/>
      <c r="AP3784" s="12"/>
      <c r="AQ3784" s="12"/>
      <c r="AR3784" s="12"/>
      <c r="AS3784" s="12"/>
      <c r="AT3784" s="12"/>
      <c r="AU3784" s="12"/>
      <c r="AV3784" s="12"/>
      <c r="AW3784" s="12"/>
      <c r="AX3784" s="12"/>
      <c r="AY3784" s="12"/>
      <c r="AZ3784" s="12"/>
      <c r="BA3784" s="12"/>
      <c r="BB3784" s="12"/>
      <c r="BC3784" s="12"/>
      <c r="BD3784" s="12"/>
      <c r="BE3784" s="12"/>
      <c r="BF3784" s="12"/>
      <c r="BG3784" s="12"/>
      <c r="BH3784" s="12"/>
      <c r="BI3784" s="12"/>
      <c r="BJ3784" s="13"/>
      <c r="BK3784" s="13"/>
      <c r="BL3784" s="13"/>
      <c r="BM3784" s="13"/>
      <c r="BN3784" s="13"/>
    </row>
    <row r="3785" spans="4:66" x14ac:dyDescent="0.25">
      <c r="D3785"/>
      <c r="E3785" s="10"/>
      <c r="F3785" s="10"/>
      <c r="G3785" s="10"/>
      <c r="H3785" s="10"/>
      <c r="I3785" s="10"/>
      <c r="J3785" s="10"/>
      <c r="K3785" s="11"/>
      <c r="L3785" s="11"/>
      <c r="M3785" s="12"/>
      <c r="N3785" s="12"/>
      <c r="O3785" s="12"/>
      <c r="P3785" s="12"/>
      <c r="Q3785" s="12"/>
      <c r="R3785" s="12"/>
      <c r="S3785" s="12"/>
      <c r="T3785" s="12"/>
      <c r="U3785" s="12"/>
      <c r="V3785" s="12"/>
      <c r="W3785" s="12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2"/>
      <c r="AS3785" s="12"/>
      <c r="AT3785" s="12"/>
      <c r="AU3785" s="12"/>
      <c r="AV3785" s="12"/>
      <c r="AW3785" s="12"/>
      <c r="AX3785" s="12"/>
      <c r="AY3785" s="12"/>
      <c r="AZ3785" s="12"/>
      <c r="BA3785" s="12"/>
      <c r="BB3785" s="12"/>
      <c r="BC3785" s="12"/>
      <c r="BD3785" s="12"/>
      <c r="BE3785" s="12"/>
      <c r="BF3785" s="12"/>
      <c r="BG3785" s="12"/>
      <c r="BH3785" s="12"/>
      <c r="BI3785" s="12"/>
      <c r="BJ3785" s="13"/>
      <c r="BK3785" s="13"/>
      <c r="BL3785" s="13"/>
      <c r="BM3785" s="13"/>
      <c r="BN3785" s="13"/>
    </row>
    <row r="3786" spans="4:66" x14ac:dyDescent="0.25">
      <c r="D3786"/>
      <c r="E3786" s="10"/>
      <c r="F3786" s="10"/>
      <c r="G3786" s="10"/>
      <c r="H3786" s="10"/>
      <c r="I3786" s="10"/>
      <c r="J3786" s="10"/>
      <c r="K3786" s="11"/>
      <c r="L3786" s="11"/>
      <c r="M3786" s="12"/>
      <c r="N3786" s="12"/>
      <c r="O3786" s="12"/>
      <c r="P3786" s="12"/>
      <c r="Q3786" s="12"/>
      <c r="R3786" s="12"/>
      <c r="S3786" s="12"/>
      <c r="T3786" s="12"/>
      <c r="U3786" s="12"/>
      <c r="V3786" s="12"/>
      <c r="W3786" s="12"/>
      <c r="X3786" s="12"/>
      <c r="Y3786" s="12"/>
      <c r="Z3786" s="12"/>
      <c r="AA3786" s="12"/>
      <c r="AB3786" s="12"/>
      <c r="AC3786" s="12"/>
      <c r="AD3786" s="12"/>
      <c r="AE3786" s="12"/>
      <c r="AF3786" s="12"/>
      <c r="AG3786" s="12"/>
      <c r="AH3786" s="12"/>
      <c r="AI3786" s="12"/>
      <c r="AJ3786" s="12"/>
      <c r="AK3786" s="12"/>
      <c r="AL3786" s="12"/>
      <c r="AM3786" s="12"/>
      <c r="AN3786" s="12"/>
      <c r="AO3786" s="12"/>
      <c r="AP3786" s="12"/>
      <c r="AQ3786" s="12"/>
      <c r="AR3786" s="12"/>
      <c r="AS3786" s="12"/>
      <c r="AT3786" s="12"/>
      <c r="AU3786" s="12"/>
      <c r="AV3786" s="12"/>
      <c r="AW3786" s="12"/>
      <c r="AX3786" s="12"/>
      <c r="AY3786" s="12"/>
      <c r="AZ3786" s="12"/>
      <c r="BA3786" s="12"/>
      <c r="BB3786" s="12"/>
      <c r="BC3786" s="12"/>
      <c r="BD3786" s="12"/>
      <c r="BE3786" s="12"/>
      <c r="BF3786" s="12"/>
      <c r="BG3786" s="12"/>
      <c r="BH3786" s="12"/>
      <c r="BI3786" s="12"/>
      <c r="BJ3786" s="13"/>
      <c r="BK3786" s="13"/>
      <c r="BL3786" s="13"/>
      <c r="BM3786" s="13"/>
      <c r="BN3786" s="13"/>
    </row>
    <row r="3787" spans="4:66" x14ac:dyDescent="0.25">
      <c r="D3787"/>
      <c r="E3787" s="10"/>
      <c r="F3787" s="10"/>
      <c r="G3787" s="10"/>
      <c r="H3787" s="10"/>
      <c r="I3787" s="10"/>
      <c r="J3787" s="10"/>
      <c r="K3787" s="11"/>
      <c r="L3787" s="11"/>
      <c r="M3787" s="12"/>
      <c r="N3787" s="12"/>
      <c r="O3787" s="12"/>
      <c r="P3787" s="12"/>
      <c r="Q3787" s="12"/>
      <c r="R3787" s="12"/>
      <c r="S3787" s="12"/>
      <c r="T3787" s="12"/>
      <c r="U3787" s="12"/>
      <c r="V3787" s="12"/>
      <c r="W3787" s="12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2"/>
      <c r="AS3787" s="12"/>
      <c r="AT3787" s="12"/>
      <c r="AU3787" s="12"/>
      <c r="AV3787" s="12"/>
      <c r="AW3787" s="12"/>
      <c r="AX3787" s="12"/>
      <c r="AY3787" s="12"/>
      <c r="AZ3787" s="12"/>
      <c r="BA3787" s="12"/>
      <c r="BB3787" s="12"/>
      <c r="BC3787" s="12"/>
      <c r="BD3787" s="12"/>
      <c r="BE3787" s="12"/>
      <c r="BF3787" s="12"/>
      <c r="BG3787" s="12"/>
      <c r="BH3787" s="12"/>
      <c r="BI3787" s="12"/>
      <c r="BJ3787" s="13"/>
      <c r="BK3787" s="13"/>
      <c r="BL3787" s="13"/>
      <c r="BM3787" s="13"/>
      <c r="BN3787" s="13"/>
    </row>
    <row r="3788" spans="4:66" x14ac:dyDescent="0.25">
      <c r="D3788"/>
      <c r="E3788" s="10"/>
      <c r="F3788" s="10"/>
      <c r="G3788" s="10"/>
      <c r="H3788" s="10"/>
      <c r="I3788" s="10"/>
      <c r="J3788" s="10"/>
      <c r="K3788" s="11"/>
      <c r="L3788" s="11"/>
      <c r="M3788" s="12"/>
      <c r="N3788" s="12"/>
      <c r="O3788" s="12"/>
      <c r="P3788" s="12"/>
      <c r="Q3788" s="12"/>
      <c r="R3788" s="12"/>
      <c r="S3788" s="12"/>
      <c r="T3788" s="12"/>
      <c r="U3788" s="12"/>
      <c r="V3788" s="12"/>
      <c r="W3788" s="12"/>
      <c r="X3788" s="12"/>
      <c r="Y3788" s="12"/>
      <c r="Z3788" s="12"/>
      <c r="AA3788" s="12"/>
      <c r="AB3788" s="12"/>
      <c r="AC3788" s="12"/>
      <c r="AD3788" s="12"/>
      <c r="AE3788" s="12"/>
      <c r="AF3788" s="12"/>
      <c r="AG3788" s="12"/>
      <c r="AH3788" s="12"/>
      <c r="AI3788" s="12"/>
      <c r="AJ3788" s="12"/>
      <c r="AK3788" s="12"/>
      <c r="AL3788" s="12"/>
      <c r="AM3788" s="12"/>
      <c r="AN3788" s="12"/>
      <c r="AO3788" s="12"/>
      <c r="AP3788" s="12"/>
      <c r="AQ3788" s="12"/>
      <c r="AR3788" s="12"/>
      <c r="AS3788" s="12"/>
      <c r="AT3788" s="12"/>
      <c r="AU3788" s="12"/>
      <c r="AV3788" s="12"/>
      <c r="AW3788" s="12"/>
      <c r="AX3788" s="12"/>
      <c r="AY3788" s="12"/>
      <c r="AZ3788" s="12"/>
      <c r="BA3788" s="12"/>
      <c r="BB3788" s="12"/>
      <c r="BC3788" s="12"/>
      <c r="BD3788" s="12"/>
      <c r="BE3788" s="12"/>
      <c r="BF3788" s="12"/>
      <c r="BG3788" s="12"/>
      <c r="BH3788" s="12"/>
      <c r="BI3788" s="12"/>
      <c r="BJ3788" s="13"/>
      <c r="BK3788" s="13"/>
      <c r="BL3788" s="13"/>
      <c r="BM3788" s="13"/>
      <c r="BN3788" s="13"/>
    </row>
    <row r="3789" spans="4:66" x14ac:dyDescent="0.25">
      <c r="D3789"/>
      <c r="E3789" s="10"/>
      <c r="F3789" s="10"/>
      <c r="G3789" s="10"/>
      <c r="H3789" s="10"/>
      <c r="I3789" s="10"/>
      <c r="J3789" s="10"/>
      <c r="K3789" s="11"/>
      <c r="L3789" s="11"/>
      <c r="M3789" s="12"/>
      <c r="N3789" s="12"/>
      <c r="O3789" s="12"/>
      <c r="P3789" s="12"/>
      <c r="Q3789" s="12"/>
      <c r="R3789" s="12"/>
      <c r="S3789" s="12"/>
      <c r="T3789" s="12"/>
      <c r="U3789" s="12"/>
      <c r="V3789" s="12"/>
      <c r="W3789" s="12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2"/>
      <c r="AS3789" s="12"/>
      <c r="AT3789" s="12"/>
      <c r="AU3789" s="12"/>
      <c r="AV3789" s="12"/>
      <c r="AW3789" s="12"/>
      <c r="AX3789" s="12"/>
      <c r="AY3789" s="12"/>
      <c r="AZ3789" s="12"/>
      <c r="BA3789" s="12"/>
      <c r="BB3789" s="12"/>
      <c r="BC3789" s="12"/>
      <c r="BD3789" s="12"/>
      <c r="BE3789" s="12"/>
      <c r="BF3789" s="12"/>
      <c r="BG3789" s="12"/>
      <c r="BH3789" s="12"/>
      <c r="BI3789" s="12"/>
      <c r="BJ3789" s="13"/>
      <c r="BK3789" s="13"/>
      <c r="BL3789" s="13"/>
      <c r="BM3789" s="13"/>
      <c r="BN3789" s="13"/>
    </row>
    <row r="3790" spans="4:66" x14ac:dyDescent="0.25">
      <c r="D3790"/>
      <c r="E3790" s="10"/>
      <c r="F3790" s="10"/>
      <c r="G3790" s="10"/>
      <c r="H3790" s="10"/>
      <c r="I3790" s="10"/>
      <c r="J3790" s="10"/>
      <c r="K3790" s="11"/>
      <c r="L3790" s="11"/>
      <c r="M3790" s="12"/>
      <c r="N3790" s="12"/>
      <c r="O3790" s="12"/>
      <c r="P3790" s="12"/>
      <c r="Q3790" s="12"/>
      <c r="R3790" s="12"/>
      <c r="S3790" s="12"/>
      <c r="T3790" s="12"/>
      <c r="U3790" s="12"/>
      <c r="V3790" s="12"/>
      <c r="W3790" s="12"/>
      <c r="X3790" s="12"/>
      <c r="Y3790" s="12"/>
      <c r="Z3790" s="12"/>
      <c r="AA3790" s="12"/>
      <c r="AB3790" s="12"/>
      <c r="AC3790" s="12"/>
      <c r="AD3790" s="12"/>
      <c r="AE3790" s="12"/>
      <c r="AF3790" s="12"/>
      <c r="AG3790" s="12"/>
      <c r="AH3790" s="12"/>
      <c r="AI3790" s="12"/>
      <c r="AJ3790" s="12"/>
      <c r="AK3790" s="12"/>
      <c r="AL3790" s="12"/>
      <c r="AM3790" s="12"/>
      <c r="AN3790" s="12"/>
      <c r="AO3790" s="12"/>
      <c r="AP3790" s="12"/>
      <c r="AQ3790" s="12"/>
      <c r="AR3790" s="12"/>
      <c r="AS3790" s="12"/>
      <c r="AT3790" s="12"/>
      <c r="AU3790" s="12"/>
      <c r="AV3790" s="12"/>
      <c r="AW3790" s="12"/>
      <c r="AX3790" s="12"/>
      <c r="AY3790" s="12"/>
      <c r="AZ3790" s="12"/>
      <c r="BA3790" s="12"/>
      <c r="BB3790" s="12"/>
      <c r="BC3790" s="12"/>
      <c r="BD3790" s="12"/>
      <c r="BE3790" s="12"/>
      <c r="BF3790" s="12"/>
      <c r="BG3790" s="12"/>
      <c r="BH3790" s="12"/>
      <c r="BI3790" s="12"/>
      <c r="BJ3790" s="13"/>
      <c r="BK3790" s="13"/>
      <c r="BL3790" s="13"/>
      <c r="BM3790" s="13"/>
      <c r="BN3790" s="13"/>
    </row>
    <row r="3791" spans="4:66" x14ac:dyDescent="0.25">
      <c r="D3791"/>
      <c r="E3791" s="10"/>
      <c r="F3791" s="10"/>
      <c r="G3791" s="10"/>
      <c r="H3791" s="10"/>
      <c r="I3791" s="10"/>
      <c r="J3791" s="10"/>
      <c r="K3791" s="11"/>
      <c r="L3791" s="11"/>
      <c r="M3791" s="12"/>
      <c r="N3791" s="12"/>
      <c r="O3791" s="12"/>
      <c r="P3791" s="12"/>
      <c r="Q3791" s="12"/>
      <c r="R3791" s="12"/>
      <c r="S3791" s="12"/>
      <c r="T3791" s="12"/>
      <c r="U3791" s="12"/>
      <c r="V3791" s="12"/>
      <c r="W3791" s="12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2"/>
      <c r="AS3791" s="12"/>
      <c r="AT3791" s="12"/>
      <c r="AU3791" s="12"/>
      <c r="AV3791" s="12"/>
      <c r="AW3791" s="12"/>
      <c r="AX3791" s="12"/>
      <c r="AY3791" s="12"/>
      <c r="AZ3791" s="12"/>
      <c r="BA3791" s="12"/>
      <c r="BB3791" s="12"/>
      <c r="BC3791" s="12"/>
      <c r="BD3791" s="12"/>
      <c r="BE3791" s="12"/>
      <c r="BF3791" s="12"/>
      <c r="BG3791" s="12"/>
      <c r="BH3791" s="12"/>
      <c r="BI3791" s="12"/>
      <c r="BJ3791" s="13"/>
      <c r="BK3791" s="13"/>
      <c r="BL3791" s="13"/>
      <c r="BM3791" s="13"/>
      <c r="BN3791" s="13"/>
    </row>
    <row r="3792" spans="4:66" x14ac:dyDescent="0.25">
      <c r="D3792"/>
      <c r="E3792" s="10"/>
      <c r="F3792" s="10"/>
      <c r="G3792" s="10"/>
      <c r="H3792" s="10"/>
      <c r="I3792" s="10"/>
      <c r="J3792" s="10"/>
      <c r="K3792" s="11"/>
      <c r="L3792" s="11"/>
      <c r="M3792" s="12"/>
      <c r="N3792" s="12"/>
      <c r="O3792" s="12"/>
      <c r="P3792" s="12"/>
      <c r="Q3792" s="12"/>
      <c r="R3792" s="12"/>
      <c r="S3792" s="12"/>
      <c r="T3792" s="12"/>
      <c r="U3792" s="12"/>
      <c r="V3792" s="12"/>
      <c r="W3792" s="12"/>
      <c r="X3792" s="12"/>
      <c r="Y3792" s="12"/>
      <c r="Z3792" s="12"/>
      <c r="AA3792" s="12"/>
      <c r="AB3792" s="12"/>
      <c r="AC3792" s="12"/>
      <c r="AD3792" s="12"/>
      <c r="AE3792" s="12"/>
      <c r="AF3792" s="12"/>
      <c r="AG3792" s="12"/>
      <c r="AH3792" s="12"/>
      <c r="AI3792" s="12"/>
      <c r="AJ3792" s="12"/>
      <c r="AK3792" s="12"/>
      <c r="AL3792" s="12"/>
      <c r="AM3792" s="12"/>
      <c r="AN3792" s="12"/>
      <c r="AO3792" s="12"/>
      <c r="AP3792" s="12"/>
      <c r="AQ3792" s="12"/>
      <c r="AR3792" s="12"/>
      <c r="AS3792" s="12"/>
      <c r="AT3792" s="12"/>
      <c r="AU3792" s="12"/>
      <c r="AV3792" s="12"/>
      <c r="AW3792" s="12"/>
      <c r="AX3792" s="12"/>
      <c r="AY3792" s="12"/>
      <c r="AZ3792" s="12"/>
      <c r="BA3792" s="12"/>
      <c r="BB3792" s="12"/>
      <c r="BC3792" s="12"/>
      <c r="BD3792" s="12"/>
      <c r="BE3792" s="12"/>
      <c r="BF3792" s="12"/>
      <c r="BG3792" s="12"/>
      <c r="BH3792" s="12"/>
      <c r="BI3792" s="12"/>
      <c r="BJ3792" s="13"/>
      <c r="BK3792" s="13"/>
      <c r="BL3792" s="13"/>
      <c r="BM3792" s="13"/>
      <c r="BN3792" s="13"/>
    </row>
    <row r="3793" spans="4:66" x14ac:dyDescent="0.25">
      <c r="D3793"/>
      <c r="E3793" s="10"/>
      <c r="F3793" s="10"/>
      <c r="G3793" s="10"/>
      <c r="H3793" s="10"/>
      <c r="I3793" s="10"/>
      <c r="J3793" s="10"/>
      <c r="K3793" s="11"/>
      <c r="L3793" s="11"/>
      <c r="M3793" s="12"/>
      <c r="N3793" s="12"/>
      <c r="O3793" s="12"/>
      <c r="P3793" s="12"/>
      <c r="Q3793" s="12"/>
      <c r="R3793" s="12"/>
      <c r="S3793" s="12"/>
      <c r="T3793" s="12"/>
      <c r="U3793" s="12"/>
      <c r="V3793" s="12"/>
      <c r="W3793" s="12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2"/>
      <c r="AS3793" s="12"/>
      <c r="AT3793" s="12"/>
      <c r="AU3793" s="12"/>
      <c r="AV3793" s="12"/>
      <c r="AW3793" s="12"/>
      <c r="AX3793" s="12"/>
      <c r="AY3793" s="12"/>
      <c r="AZ3793" s="12"/>
      <c r="BA3793" s="12"/>
      <c r="BB3793" s="12"/>
      <c r="BC3793" s="12"/>
      <c r="BD3793" s="12"/>
      <c r="BE3793" s="12"/>
      <c r="BF3793" s="12"/>
      <c r="BG3793" s="12"/>
      <c r="BH3793" s="12"/>
      <c r="BI3793" s="12"/>
      <c r="BJ3793" s="13"/>
      <c r="BK3793" s="13"/>
      <c r="BL3793" s="13"/>
      <c r="BM3793" s="13"/>
      <c r="BN3793" s="13"/>
    </row>
    <row r="3794" spans="4:66" x14ac:dyDescent="0.25">
      <c r="D3794"/>
      <c r="E3794" s="10"/>
      <c r="F3794" s="10"/>
      <c r="G3794" s="10"/>
      <c r="H3794" s="10"/>
      <c r="I3794" s="10"/>
      <c r="J3794" s="10"/>
      <c r="K3794" s="11"/>
      <c r="L3794" s="11"/>
      <c r="M3794" s="12"/>
      <c r="N3794" s="12"/>
      <c r="O3794" s="12"/>
      <c r="P3794" s="12"/>
      <c r="Q3794" s="12"/>
      <c r="R3794" s="12"/>
      <c r="S3794" s="12"/>
      <c r="T3794" s="12"/>
      <c r="U3794" s="12"/>
      <c r="V3794" s="12"/>
      <c r="W3794" s="12"/>
      <c r="X3794" s="12"/>
      <c r="Y3794" s="12"/>
      <c r="Z3794" s="12"/>
      <c r="AA3794" s="12"/>
      <c r="AB3794" s="12"/>
      <c r="AC3794" s="12"/>
      <c r="AD3794" s="12"/>
      <c r="AE3794" s="12"/>
      <c r="AF3794" s="12"/>
      <c r="AG3794" s="12"/>
      <c r="AH3794" s="12"/>
      <c r="AI3794" s="12"/>
      <c r="AJ3794" s="12"/>
      <c r="AK3794" s="12"/>
      <c r="AL3794" s="12"/>
      <c r="AM3794" s="12"/>
      <c r="AN3794" s="12"/>
      <c r="AO3794" s="12"/>
      <c r="AP3794" s="12"/>
      <c r="AQ3794" s="12"/>
      <c r="AR3794" s="12"/>
      <c r="AS3794" s="12"/>
      <c r="AT3794" s="12"/>
      <c r="AU3794" s="12"/>
      <c r="AV3794" s="12"/>
      <c r="AW3794" s="12"/>
      <c r="AX3794" s="12"/>
      <c r="AY3794" s="12"/>
      <c r="AZ3794" s="12"/>
      <c r="BA3794" s="12"/>
      <c r="BB3794" s="12"/>
      <c r="BC3794" s="12"/>
      <c r="BD3794" s="12"/>
      <c r="BE3794" s="12"/>
      <c r="BF3794" s="12"/>
      <c r="BG3794" s="12"/>
      <c r="BH3794" s="12"/>
      <c r="BI3794" s="12"/>
      <c r="BJ3794" s="13"/>
      <c r="BK3794" s="13"/>
      <c r="BL3794" s="13"/>
      <c r="BM3794" s="13"/>
      <c r="BN3794" s="13"/>
    </row>
    <row r="3795" spans="4:66" x14ac:dyDescent="0.25">
      <c r="D3795"/>
      <c r="E3795" s="10"/>
      <c r="F3795" s="10"/>
      <c r="G3795" s="10"/>
      <c r="H3795" s="10"/>
      <c r="I3795" s="10"/>
      <c r="J3795" s="10"/>
      <c r="K3795" s="11"/>
      <c r="L3795" s="11"/>
      <c r="M3795" s="12"/>
      <c r="N3795" s="12"/>
      <c r="O3795" s="12"/>
      <c r="P3795" s="12"/>
      <c r="Q3795" s="12"/>
      <c r="R3795" s="12"/>
      <c r="S3795" s="12"/>
      <c r="T3795" s="12"/>
      <c r="U3795" s="12"/>
      <c r="V3795" s="12"/>
      <c r="W3795" s="12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2"/>
      <c r="AS3795" s="12"/>
      <c r="AT3795" s="12"/>
      <c r="AU3795" s="12"/>
      <c r="AV3795" s="12"/>
      <c r="AW3795" s="12"/>
      <c r="AX3795" s="12"/>
      <c r="AY3795" s="12"/>
      <c r="AZ3795" s="12"/>
      <c r="BA3795" s="12"/>
      <c r="BB3795" s="12"/>
      <c r="BC3795" s="12"/>
      <c r="BD3795" s="12"/>
      <c r="BE3795" s="12"/>
      <c r="BF3795" s="12"/>
      <c r="BG3795" s="12"/>
      <c r="BH3795" s="12"/>
      <c r="BI3795" s="12"/>
      <c r="BJ3795" s="13"/>
      <c r="BK3795" s="13"/>
      <c r="BL3795" s="13"/>
      <c r="BM3795" s="13"/>
      <c r="BN3795" s="13"/>
    </row>
    <row r="3796" spans="4:66" x14ac:dyDescent="0.25">
      <c r="D3796"/>
      <c r="E3796" s="10"/>
      <c r="F3796" s="10"/>
      <c r="G3796" s="10"/>
      <c r="H3796" s="10"/>
      <c r="I3796" s="10"/>
      <c r="J3796" s="10"/>
      <c r="K3796" s="11"/>
      <c r="L3796" s="11"/>
      <c r="M3796" s="12"/>
      <c r="N3796" s="12"/>
      <c r="O3796" s="12"/>
      <c r="P3796" s="12"/>
      <c r="Q3796" s="12"/>
      <c r="R3796" s="12"/>
      <c r="S3796" s="12"/>
      <c r="T3796" s="12"/>
      <c r="U3796" s="12"/>
      <c r="V3796" s="12"/>
      <c r="W3796" s="12"/>
      <c r="X3796" s="12"/>
      <c r="Y3796" s="12"/>
      <c r="Z3796" s="12"/>
      <c r="AA3796" s="12"/>
      <c r="AB3796" s="12"/>
      <c r="AC3796" s="12"/>
      <c r="AD3796" s="12"/>
      <c r="AE3796" s="12"/>
      <c r="AF3796" s="12"/>
      <c r="AG3796" s="12"/>
      <c r="AH3796" s="12"/>
      <c r="AI3796" s="12"/>
      <c r="AJ3796" s="12"/>
      <c r="AK3796" s="12"/>
      <c r="AL3796" s="12"/>
      <c r="AM3796" s="12"/>
      <c r="AN3796" s="12"/>
      <c r="AO3796" s="12"/>
      <c r="AP3796" s="12"/>
      <c r="AQ3796" s="12"/>
      <c r="AR3796" s="12"/>
      <c r="AS3796" s="12"/>
      <c r="AT3796" s="12"/>
      <c r="AU3796" s="12"/>
      <c r="AV3796" s="12"/>
      <c r="AW3796" s="12"/>
      <c r="AX3796" s="12"/>
      <c r="AY3796" s="12"/>
      <c r="AZ3796" s="12"/>
      <c r="BA3796" s="12"/>
      <c r="BB3796" s="12"/>
      <c r="BC3796" s="12"/>
      <c r="BD3796" s="12"/>
      <c r="BE3796" s="12"/>
      <c r="BF3796" s="12"/>
      <c r="BG3796" s="12"/>
      <c r="BH3796" s="12"/>
      <c r="BI3796" s="12"/>
      <c r="BJ3796" s="13"/>
      <c r="BK3796" s="13"/>
      <c r="BL3796" s="13"/>
      <c r="BM3796" s="13"/>
      <c r="BN3796" s="13"/>
    </row>
    <row r="3797" spans="4:66" x14ac:dyDescent="0.25">
      <c r="D3797"/>
      <c r="E3797" s="10"/>
      <c r="F3797" s="10"/>
      <c r="G3797" s="10"/>
      <c r="H3797" s="10"/>
      <c r="I3797" s="10"/>
      <c r="J3797" s="10"/>
      <c r="K3797" s="11"/>
      <c r="L3797" s="11"/>
      <c r="M3797" s="12"/>
      <c r="N3797" s="12"/>
      <c r="O3797" s="12"/>
      <c r="P3797" s="12"/>
      <c r="Q3797" s="12"/>
      <c r="R3797" s="12"/>
      <c r="S3797" s="12"/>
      <c r="T3797" s="12"/>
      <c r="U3797" s="12"/>
      <c r="V3797" s="12"/>
      <c r="W3797" s="12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2"/>
      <c r="AS3797" s="12"/>
      <c r="AT3797" s="12"/>
      <c r="AU3797" s="12"/>
      <c r="AV3797" s="12"/>
      <c r="AW3797" s="12"/>
      <c r="AX3797" s="12"/>
      <c r="AY3797" s="12"/>
      <c r="AZ3797" s="12"/>
      <c r="BA3797" s="12"/>
      <c r="BB3797" s="12"/>
      <c r="BC3797" s="12"/>
      <c r="BD3797" s="12"/>
      <c r="BE3797" s="12"/>
      <c r="BF3797" s="12"/>
      <c r="BG3797" s="12"/>
      <c r="BH3797" s="12"/>
      <c r="BI3797" s="12"/>
      <c r="BJ3797" s="13"/>
      <c r="BK3797" s="13"/>
      <c r="BL3797" s="13"/>
      <c r="BM3797" s="13"/>
      <c r="BN3797" s="13"/>
    </row>
    <row r="3798" spans="4:66" x14ac:dyDescent="0.25">
      <c r="D3798"/>
      <c r="E3798" s="10"/>
      <c r="F3798" s="10"/>
      <c r="G3798" s="10"/>
      <c r="H3798" s="10"/>
      <c r="I3798" s="10"/>
      <c r="J3798" s="10"/>
      <c r="K3798" s="11"/>
      <c r="L3798" s="11"/>
      <c r="M3798" s="12"/>
      <c r="N3798" s="12"/>
      <c r="O3798" s="12"/>
      <c r="P3798" s="12"/>
      <c r="Q3798" s="12"/>
      <c r="R3798" s="12"/>
      <c r="S3798" s="12"/>
      <c r="T3798" s="12"/>
      <c r="U3798" s="12"/>
      <c r="V3798" s="12"/>
      <c r="W3798" s="12"/>
      <c r="X3798" s="12"/>
      <c r="Y3798" s="12"/>
      <c r="Z3798" s="12"/>
      <c r="AA3798" s="12"/>
      <c r="AB3798" s="12"/>
      <c r="AC3798" s="12"/>
      <c r="AD3798" s="12"/>
      <c r="AE3798" s="12"/>
      <c r="AF3798" s="12"/>
      <c r="AG3798" s="12"/>
      <c r="AH3798" s="12"/>
      <c r="AI3798" s="12"/>
      <c r="AJ3798" s="12"/>
      <c r="AK3798" s="12"/>
      <c r="AL3798" s="12"/>
      <c r="AM3798" s="12"/>
      <c r="AN3798" s="12"/>
      <c r="AO3798" s="12"/>
      <c r="AP3798" s="12"/>
      <c r="AQ3798" s="12"/>
      <c r="AR3798" s="12"/>
      <c r="AS3798" s="12"/>
      <c r="AT3798" s="12"/>
      <c r="AU3798" s="12"/>
      <c r="AV3798" s="12"/>
      <c r="AW3798" s="12"/>
      <c r="AX3798" s="12"/>
      <c r="AY3798" s="12"/>
      <c r="AZ3798" s="12"/>
      <c r="BA3798" s="12"/>
      <c r="BB3798" s="12"/>
      <c r="BC3798" s="12"/>
      <c r="BD3798" s="12"/>
      <c r="BE3798" s="12"/>
      <c r="BF3798" s="12"/>
      <c r="BG3798" s="12"/>
      <c r="BH3798" s="12"/>
      <c r="BI3798" s="12"/>
      <c r="BJ3798" s="13"/>
      <c r="BK3798" s="13"/>
      <c r="BL3798" s="13"/>
      <c r="BM3798" s="13"/>
      <c r="BN3798" s="13"/>
    </row>
    <row r="3799" spans="4:66" x14ac:dyDescent="0.25">
      <c r="D3799"/>
      <c r="E3799" s="10"/>
      <c r="F3799" s="10"/>
      <c r="G3799" s="10"/>
      <c r="H3799" s="10"/>
      <c r="I3799" s="10"/>
      <c r="J3799" s="10"/>
      <c r="K3799" s="11"/>
      <c r="L3799" s="11"/>
      <c r="M3799" s="12"/>
      <c r="N3799" s="12"/>
      <c r="O3799" s="12"/>
      <c r="P3799" s="12"/>
      <c r="Q3799" s="12"/>
      <c r="R3799" s="12"/>
      <c r="S3799" s="12"/>
      <c r="T3799" s="12"/>
      <c r="U3799" s="12"/>
      <c r="V3799" s="12"/>
      <c r="W3799" s="12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2"/>
      <c r="AS3799" s="12"/>
      <c r="AT3799" s="12"/>
      <c r="AU3799" s="12"/>
      <c r="AV3799" s="12"/>
      <c r="AW3799" s="12"/>
      <c r="AX3799" s="12"/>
      <c r="AY3799" s="12"/>
      <c r="AZ3799" s="12"/>
      <c r="BA3799" s="12"/>
      <c r="BB3799" s="12"/>
      <c r="BC3799" s="12"/>
      <c r="BD3799" s="12"/>
      <c r="BE3799" s="12"/>
      <c r="BF3799" s="12"/>
      <c r="BG3799" s="12"/>
      <c r="BH3799" s="12"/>
      <c r="BI3799" s="12"/>
      <c r="BJ3799" s="13"/>
      <c r="BK3799" s="13"/>
      <c r="BL3799" s="13"/>
      <c r="BM3799" s="13"/>
      <c r="BN3799" s="13"/>
    </row>
    <row r="3800" spans="4:66" x14ac:dyDescent="0.25">
      <c r="D3800"/>
      <c r="E3800" s="10"/>
      <c r="F3800" s="10"/>
      <c r="G3800" s="10"/>
      <c r="H3800" s="10"/>
      <c r="I3800" s="10"/>
      <c r="J3800" s="10"/>
      <c r="K3800" s="11"/>
      <c r="L3800" s="11"/>
      <c r="M3800" s="12"/>
      <c r="N3800" s="12"/>
      <c r="O3800" s="12"/>
      <c r="P3800" s="12"/>
      <c r="Q3800" s="12"/>
      <c r="R3800" s="12"/>
      <c r="S3800" s="12"/>
      <c r="T3800" s="12"/>
      <c r="U3800" s="12"/>
      <c r="V3800" s="12"/>
      <c r="W3800" s="12"/>
      <c r="X3800" s="12"/>
      <c r="Y3800" s="12"/>
      <c r="Z3800" s="12"/>
      <c r="AA3800" s="12"/>
      <c r="AB3800" s="12"/>
      <c r="AC3800" s="12"/>
      <c r="AD3800" s="12"/>
      <c r="AE3800" s="12"/>
      <c r="AF3800" s="12"/>
      <c r="AG3800" s="12"/>
      <c r="AH3800" s="12"/>
      <c r="AI3800" s="12"/>
      <c r="AJ3800" s="12"/>
      <c r="AK3800" s="12"/>
      <c r="AL3800" s="12"/>
      <c r="AM3800" s="12"/>
      <c r="AN3800" s="12"/>
      <c r="AO3800" s="12"/>
      <c r="AP3800" s="12"/>
      <c r="AQ3800" s="12"/>
      <c r="AR3800" s="12"/>
      <c r="AS3800" s="12"/>
      <c r="AT3800" s="12"/>
      <c r="AU3800" s="12"/>
      <c r="AV3800" s="12"/>
      <c r="AW3800" s="12"/>
      <c r="AX3800" s="12"/>
      <c r="AY3800" s="12"/>
      <c r="AZ3800" s="12"/>
      <c r="BA3800" s="12"/>
      <c r="BB3800" s="12"/>
      <c r="BC3800" s="12"/>
      <c r="BD3800" s="12"/>
      <c r="BE3800" s="12"/>
      <c r="BF3800" s="12"/>
      <c r="BG3800" s="12"/>
      <c r="BH3800" s="12"/>
      <c r="BI3800" s="12"/>
      <c r="BJ3800" s="13"/>
      <c r="BK3800" s="13"/>
      <c r="BL3800" s="13"/>
      <c r="BM3800" s="13"/>
      <c r="BN3800" s="13"/>
    </row>
    <row r="3801" spans="4:66" x14ac:dyDescent="0.25">
      <c r="D3801"/>
      <c r="E3801" s="10"/>
      <c r="F3801" s="10"/>
      <c r="G3801" s="10"/>
      <c r="H3801" s="10"/>
      <c r="I3801" s="10"/>
      <c r="J3801" s="10"/>
      <c r="K3801" s="11"/>
      <c r="L3801" s="11"/>
      <c r="M3801" s="12"/>
      <c r="N3801" s="12"/>
      <c r="O3801" s="12"/>
      <c r="P3801" s="12"/>
      <c r="Q3801" s="12"/>
      <c r="R3801" s="12"/>
      <c r="S3801" s="12"/>
      <c r="T3801" s="12"/>
      <c r="U3801" s="12"/>
      <c r="V3801" s="12"/>
      <c r="W3801" s="12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2"/>
      <c r="AS3801" s="12"/>
      <c r="AT3801" s="12"/>
      <c r="AU3801" s="12"/>
      <c r="AV3801" s="12"/>
      <c r="AW3801" s="12"/>
      <c r="AX3801" s="12"/>
      <c r="AY3801" s="12"/>
      <c r="AZ3801" s="12"/>
      <c r="BA3801" s="12"/>
      <c r="BB3801" s="12"/>
      <c r="BC3801" s="12"/>
      <c r="BD3801" s="12"/>
      <c r="BE3801" s="12"/>
      <c r="BF3801" s="12"/>
      <c r="BG3801" s="12"/>
      <c r="BH3801" s="12"/>
      <c r="BI3801" s="12"/>
      <c r="BJ3801" s="13"/>
      <c r="BK3801" s="13"/>
      <c r="BL3801" s="13"/>
      <c r="BM3801" s="13"/>
      <c r="BN3801" s="13"/>
    </row>
    <row r="3802" spans="4:66" x14ac:dyDescent="0.25">
      <c r="D3802"/>
      <c r="E3802" s="10"/>
      <c r="F3802" s="10"/>
      <c r="G3802" s="10"/>
      <c r="H3802" s="10"/>
      <c r="I3802" s="10"/>
      <c r="J3802" s="10"/>
      <c r="K3802" s="11"/>
      <c r="L3802" s="11"/>
      <c r="M3802" s="12"/>
      <c r="N3802" s="12"/>
      <c r="O3802" s="12"/>
      <c r="P3802" s="12"/>
      <c r="Q3802" s="12"/>
      <c r="R3802" s="12"/>
      <c r="S3802" s="12"/>
      <c r="T3802" s="12"/>
      <c r="U3802" s="12"/>
      <c r="V3802" s="12"/>
      <c r="W3802" s="12"/>
      <c r="X3802" s="12"/>
      <c r="Y3802" s="12"/>
      <c r="Z3802" s="12"/>
      <c r="AA3802" s="12"/>
      <c r="AB3802" s="12"/>
      <c r="AC3802" s="12"/>
      <c r="AD3802" s="12"/>
      <c r="AE3802" s="12"/>
      <c r="AF3802" s="12"/>
      <c r="AG3802" s="12"/>
      <c r="AH3802" s="12"/>
      <c r="AI3802" s="12"/>
      <c r="AJ3802" s="12"/>
      <c r="AK3802" s="12"/>
      <c r="AL3802" s="12"/>
      <c r="AM3802" s="12"/>
      <c r="AN3802" s="12"/>
      <c r="AO3802" s="12"/>
      <c r="AP3802" s="12"/>
      <c r="AQ3802" s="12"/>
      <c r="AR3802" s="12"/>
      <c r="AS3802" s="12"/>
      <c r="AT3802" s="12"/>
      <c r="AU3802" s="12"/>
      <c r="AV3802" s="12"/>
      <c r="AW3802" s="12"/>
      <c r="AX3802" s="12"/>
      <c r="AY3802" s="12"/>
      <c r="AZ3802" s="12"/>
      <c r="BA3802" s="12"/>
      <c r="BB3802" s="12"/>
      <c r="BC3802" s="12"/>
      <c r="BD3802" s="12"/>
      <c r="BE3802" s="12"/>
      <c r="BF3802" s="12"/>
      <c r="BG3802" s="12"/>
      <c r="BH3802" s="12"/>
      <c r="BI3802" s="12"/>
      <c r="BJ3802" s="13"/>
      <c r="BK3802" s="13"/>
      <c r="BL3802" s="13"/>
      <c r="BM3802" s="13"/>
      <c r="BN3802" s="13"/>
    </row>
    <row r="3803" spans="4:66" x14ac:dyDescent="0.25">
      <c r="D3803"/>
      <c r="E3803" s="10"/>
      <c r="F3803" s="10"/>
      <c r="G3803" s="10"/>
      <c r="H3803" s="10"/>
      <c r="I3803" s="10"/>
      <c r="J3803" s="10"/>
      <c r="K3803" s="11"/>
      <c r="L3803" s="11"/>
      <c r="M3803" s="12"/>
      <c r="N3803" s="12"/>
      <c r="O3803" s="12"/>
      <c r="P3803" s="12"/>
      <c r="Q3803" s="12"/>
      <c r="R3803" s="12"/>
      <c r="S3803" s="12"/>
      <c r="T3803" s="12"/>
      <c r="U3803" s="12"/>
      <c r="V3803" s="12"/>
      <c r="W3803" s="12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2"/>
      <c r="AS3803" s="12"/>
      <c r="AT3803" s="12"/>
      <c r="AU3803" s="12"/>
      <c r="AV3803" s="12"/>
      <c r="AW3803" s="12"/>
      <c r="AX3803" s="12"/>
      <c r="AY3803" s="12"/>
      <c r="AZ3803" s="12"/>
      <c r="BA3803" s="12"/>
      <c r="BB3803" s="12"/>
      <c r="BC3803" s="12"/>
      <c r="BD3803" s="12"/>
      <c r="BE3803" s="12"/>
      <c r="BF3803" s="12"/>
      <c r="BG3803" s="12"/>
      <c r="BH3803" s="12"/>
      <c r="BI3803" s="12"/>
      <c r="BJ3803" s="13"/>
      <c r="BK3803" s="13"/>
      <c r="BL3803" s="13"/>
      <c r="BM3803" s="13"/>
      <c r="BN3803" s="13"/>
    </row>
    <row r="3804" spans="4:66" x14ac:dyDescent="0.25">
      <c r="D3804"/>
      <c r="E3804" s="10"/>
      <c r="F3804" s="10"/>
      <c r="G3804" s="10"/>
      <c r="H3804" s="10"/>
      <c r="I3804" s="10"/>
      <c r="J3804" s="10"/>
      <c r="K3804" s="11"/>
      <c r="L3804" s="11"/>
      <c r="M3804" s="12"/>
      <c r="N3804" s="12"/>
      <c r="O3804" s="12"/>
      <c r="P3804" s="12"/>
      <c r="Q3804" s="12"/>
      <c r="R3804" s="12"/>
      <c r="S3804" s="12"/>
      <c r="T3804" s="12"/>
      <c r="U3804" s="12"/>
      <c r="V3804" s="12"/>
      <c r="W3804" s="12"/>
      <c r="X3804" s="12"/>
      <c r="Y3804" s="12"/>
      <c r="Z3804" s="12"/>
      <c r="AA3804" s="12"/>
      <c r="AB3804" s="12"/>
      <c r="AC3804" s="12"/>
      <c r="AD3804" s="12"/>
      <c r="AE3804" s="12"/>
      <c r="AF3804" s="12"/>
      <c r="AG3804" s="12"/>
      <c r="AH3804" s="12"/>
      <c r="AI3804" s="12"/>
      <c r="AJ3804" s="12"/>
      <c r="AK3804" s="12"/>
      <c r="AL3804" s="12"/>
      <c r="AM3804" s="12"/>
      <c r="AN3804" s="12"/>
      <c r="AO3804" s="12"/>
      <c r="AP3804" s="12"/>
      <c r="AQ3804" s="12"/>
      <c r="AR3804" s="12"/>
      <c r="AS3804" s="12"/>
      <c r="AT3804" s="12"/>
      <c r="AU3804" s="12"/>
      <c r="AV3804" s="12"/>
      <c r="AW3804" s="12"/>
      <c r="AX3804" s="12"/>
      <c r="AY3804" s="12"/>
      <c r="AZ3804" s="12"/>
      <c r="BA3804" s="12"/>
      <c r="BB3804" s="12"/>
      <c r="BC3804" s="12"/>
      <c r="BD3804" s="12"/>
      <c r="BE3804" s="12"/>
      <c r="BF3804" s="12"/>
      <c r="BG3804" s="12"/>
      <c r="BH3804" s="12"/>
      <c r="BI3804" s="12"/>
      <c r="BJ3804" s="13"/>
      <c r="BK3804" s="13"/>
      <c r="BL3804" s="13"/>
      <c r="BM3804" s="13"/>
      <c r="BN3804" s="13"/>
    </row>
    <row r="3805" spans="4:66" x14ac:dyDescent="0.25">
      <c r="D3805"/>
      <c r="E3805" s="10"/>
      <c r="F3805" s="10"/>
      <c r="G3805" s="10"/>
      <c r="H3805" s="10"/>
      <c r="I3805" s="10"/>
      <c r="J3805" s="10"/>
      <c r="K3805" s="11"/>
      <c r="L3805" s="11"/>
      <c r="M3805" s="12"/>
      <c r="N3805" s="12"/>
      <c r="O3805" s="12"/>
      <c r="P3805" s="12"/>
      <c r="Q3805" s="12"/>
      <c r="R3805" s="12"/>
      <c r="S3805" s="12"/>
      <c r="T3805" s="12"/>
      <c r="U3805" s="12"/>
      <c r="V3805" s="12"/>
      <c r="W3805" s="12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2"/>
      <c r="AS3805" s="12"/>
      <c r="AT3805" s="12"/>
      <c r="AU3805" s="12"/>
      <c r="AV3805" s="12"/>
      <c r="AW3805" s="12"/>
      <c r="AX3805" s="12"/>
      <c r="AY3805" s="12"/>
      <c r="AZ3805" s="12"/>
      <c r="BA3805" s="12"/>
      <c r="BB3805" s="12"/>
      <c r="BC3805" s="12"/>
      <c r="BD3805" s="12"/>
      <c r="BE3805" s="12"/>
      <c r="BF3805" s="12"/>
      <c r="BG3805" s="12"/>
      <c r="BH3805" s="12"/>
      <c r="BI3805" s="12"/>
      <c r="BJ3805" s="13"/>
      <c r="BK3805" s="13"/>
      <c r="BL3805" s="13"/>
      <c r="BM3805" s="13"/>
      <c r="BN3805" s="13"/>
    </row>
    <row r="3806" spans="4:66" x14ac:dyDescent="0.25">
      <c r="D3806"/>
      <c r="E3806" s="10"/>
      <c r="F3806" s="10"/>
      <c r="G3806" s="10"/>
      <c r="H3806" s="10"/>
      <c r="I3806" s="10"/>
      <c r="J3806" s="10"/>
      <c r="K3806" s="11"/>
      <c r="L3806" s="11"/>
      <c r="M3806" s="12"/>
      <c r="N3806" s="12"/>
      <c r="O3806" s="12"/>
      <c r="P3806" s="12"/>
      <c r="Q3806" s="12"/>
      <c r="R3806" s="12"/>
      <c r="S3806" s="12"/>
      <c r="T3806" s="12"/>
      <c r="U3806" s="12"/>
      <c r="V3806" s="12"/>
      <c r="W3806" s="12"/>
      <c r="X3806" s="12"/>
      <c r="Y3806" s="12"/>
      <c r="Z3806" s="12"/>
      <c r="AA3806" s="12"/>
      <c r="AB3806" s="12"/>
      <c r="AC3806" s="12"/>
      <c r="AD3806" s="12"/>
      <c r="AE3806" s="12"/>
      <c r="AF3806" s="12"/>
      <c r="AG3806" s="12"/>
      <c r="AH3806" s="12"/>
      <c r="AI3806" s="12"/>
      <c r="AJ3806" s="12"/>
      <c r="AK3806" s="12"/>
      <c r="AL3806" s="12"/>
      <c r="AM3806" s="12"/>
      <c r="AN3806" s="12"/>
      <c r="AO3806" s="12"/>
      <c r="AP3806" s="12"/>
      <c r="AQ3806" s="12"/>
      <c r="AR3806" s="12"/>
      <c r="AS3806" s="12"/>
      <c r="AT3806" s="12"/>
      <c r="AU3806" s="12"/>
      <c r="AV3806" s="12"/>
      <c r="AW3806" s="12"/>
      <c r="AX3806" s="12"/>
      <c r="AY3806" s="12"/>
      <c r="AZ3806" s="12"/>
      <c r="BA3806" s="12"/>
      <c r="BB3806" s="12"/>
      <c r="BC3806" s="12"/>
      <c r="BD3806" s="12"/>
      <c r="BE3806" s="12"/>
      <c r="BF3806" s="12"/>
      <c r="BG3806" s="12"/>
      <c r="BH3806" s="12"/>
      <c r="BI3806" s="12"/>
      <c r="BJ3806" s="13"/>
      <c r="BK3806" s="13"/>
      <c r="BL3806" s="13"/>
      <c r="BM3806" s="13"/>
      <c r="BN3806" s="13"/>
    </row>
    <row r="3807" spans="4:66" x14ac:dyDescent="0.25">
      <c r="D3807"/>
      <c r="E3807" s="10"/>
      <c r="F3807" s="10"/>
      <c r="G3807" s="10"/>
      <c r="H3807" s="10"/>
      <c r="I3807" s="10"/>
      <c r="J3807" s="10"/>
      <c r="K3807" s="11"/>
      <c r="L3807" s="11"/>
      <c r="M3807" s="12"/>
      <c r="N3807" s="12"/>
      <c r="O3807" s="12"/>
      <c r="P3807" s="12"/>
      <c r="Q3807" s="12"/>
      <c r="R3807" s="12"/>
      <c r="S3807" s="12"/>
      <c r="T3807" s="12"/>
      <c r="U3807" s="12"/>
      <c r="V3807" s="12"/>
      <c r="W3807" s="12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2"/>
      <c r="AS3807" s="12"/>
      <c r="AT3807" s="12"/>
      <c r="AU3807" s="12"/>
      <c r="AV3807" s="12"/>
      <c r="AW3807" s="12"/>
      <c r="AX3807" s="12"/>
      <c r="AY3807" s="12"/>
      <c r="AZ3807" s="12"/>
      <c r="BA3807" s="12"/>
      <c r="BB3807" s="12"/>
      <c r="BC3807" s="12"/>
      <c r="BD3807" s="12"/>
      <c r="BE3807" s="12"/>
      <c r="BF3807" s="12"/>
      <c r="BG3807" s="12"/>
      <c r="BH3807" s="12"/>
      <c r="BI3807" s="12"/>
      <c r="BJ3807" s="13"/>
      <c r="BK3807" s="13"/>
      <c r="BL3807" s="13"/>
      <c r="BM3807" s="13"/>
      <c r="BN3807" s="13"/>
    </row>
    <row r="3808" spans="4:66" x14ac:dyDescent="0.25">
      <c r="D3808"/>
      <c r="E3808" s="10"/>
      <c r="F3808" s="10"/>
      <c r="G3808" s="10"/>
      <c r="H3808" s="10"/>
      <c r="I3808" s="10"/>
      <c r="J3808" s="10"/>
      <c r="K3808" s="11"/>
      <c r="L3808" s="11"/>
      <c r="M3808" s="12"/>
      <c r="N3808" s="12"/>
      <c r="O3808" s="12"/>
      <c r="P3808" s="12"/>
      <c r="Q3808" s="12"/>
      <c r="R3808" s="12"/>
      <c r="S3808" s="12"/>
      <c r="T3808" s="12"/>
      <c r="U3808" s="12"/>
      <c r="V3808" s="12"/>
      <c r="W3808" s="12"/>
      <c r="X3808" s="12"/>
      <c r="Y3808" s="12"/>
      <c r="Z3808" s="12"/>
      <c r="AA3808" s="12"/>
      <c r="AB3808" s="12"/>
      <c r="AC3808" s="12"/>
      <c r="AD3808" s="12"/>
      <c r="AE3808" s="12"/>
      <c r="AF3808" s="12"/>
      <c r="AG3808" s="12"/>
      <c r="AH3808" s="12"/>
      <c r="AI3808" s="12"/>
      <c r="AJ3808" s="12"/>
      <c r="AK3808" s="12"/>
      <c r="AL3808" s="12"/>
      <c r="AM3808" s="12"/>
      <c r="AN3808" s="12"/>
      <c r="AO3808" s="12"/>
      <c r="AP3808" s="12"/>
      <c r="AQ3808" s="12"/>
      <c r="AR3808" s="12"/>
      <c r="AS3808" s="12"/>
      <c r="AT3808" s="12"/>
      <c r="AU3808" s="12"/>
      <c r="AV3808" s="12"/>
      <c r="AW3808" s="12"/>
      <c r="AX3808" s="12"/>
      <c r="AY3808" s="12"/>
      <c r="AZ3808" s="12"/>
      <c r="BA3808" s="12"/>
      <c r="BB3808" s="12"/>
      <c r="BC3808" s="12"/>
      <c r="BD3808" s="12"/>
      <c r="BE3808" s="12"/>
      <c r="BF3808" s="12"/>
      <c r="BG3808" s="12"/>
      <c r="BH3808" s="12"/>
      <c r="BI3808" s="12"/>
      <c r="BJ3808" s="13"/>
      <c r="BK3808" s="13"/>
      <c r="BL3808" s="13"/>
      <c r="BM3808" s="13"/>
      <c r="BN3808" s="13"/>
    </row>
    <row r="3809" spans="4:66" x14ac:dyDescent="0.25">
      <c r="D3809"/>
      <c r="E3809" s="10"/>
      <c r="F3809" s="10"/>
      <c r="G3809" s="10"/>
      <c r="H3809" s="10"/>
      <c r="I3809" s="10"/>
      <c r="J3809" s="10"/>
      <c r="K3809" s="11"/>
      <c r="L3809" s="11"/>
      <c r="M3809" s="12"/>
      <c r="N3809" s="12"/>
      <c r="O3809" s="12"/>
      <c r="P3809" s="12"/>
      <c r="Q3809" s="12"/>
      <c r="R3809" s="12"/>
      <c r="S3809" s="12"/>
      <c r="T3809" s="12"/>
      <c r="U3809" s="12"/>
      <c r="V3809" s="12"/>
      <c r="W3809" s="12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2"/>
      <c r="AS3809" s="12"/>
      <c r="AT3809" s="12"/>
      <c r="AU3809" s="12"/>
      <c r="AV3809" s="12"/>
      <c r="AW3809" s="12"/>
      <c r="AX3809" s="12"/>
      <c r="AY3809" s="12"/>
      <c r="AZ3809" s="12"/>
      <c r="BA3809" s="12"/>
      <c r="BB3809" s="12"/>
      <c r="BC3809" s="12"/>
      <c r="BD3809" s="12"/>
      <c r="BE3809" s="12"/>
      <c r="BF3809" s="12"/>
      <c r="BG3809" s="12"/>
      <c r="BH3809" s="12"/>
      <c r="BI3809" s="12"/>
      <c r="BJ3809" s="13"/>
      <c r="BK3809" s="13"/>
      <c r="BL3809" s="13"/>
      <c r="BM3809" s="13"/>
      <c r="BN3809" s="13"/>
    </row>
    <row r="3810" spans="4:66" x14ac:dyDescent="0.25">
      <c r="D3810"/>
      <c r="E3810" s="10"/>
      <c r="F3810" s="10"/>
      <c r="G3810" s="10"/>
      <c r="H3810" s="10"/>
      <c r="I3810" s="10"/>
      <c r="J3810" s="10"/>
      <c r="K3810" s="11"/>
      <c r="L3810" s="11"/>
      <c r="M3810" s="12"/>
      <c r="N3810" s="12"/>
      <c r="O3810" s="12"/>
      <c r="P3810" s="12"/>
      <c r="Q3810" s="12"/>
      <c r="R3810" s="12"/>
      <c r="S3810" s="12"/>
      <c r="T3810" s="12"/>
      <c r="U3810" s="12"/>
      <c r="V3810" s="12"/>
      <c r="W3810" s="12"/>
      <c r="X3810" s="12"/>
      <c r="Y3810" s="12"/>
      <c r="Z3810" s="12"/>
      <c r="AA3810" s="12"/>
      <c r="AB3810" s="12"/>
      <c r="AC3810" s="12"/>
      <c r="AD3810" s="12"/>
      <c r="AE3810" s="12"/>
      <c r="AF3810" s="12"/>
      <c r="AG3810" s="12"/>
      <c r="AH3810" s="12"/>
      <c r="AI3810" s="12"/>
      <c r="AJ3810" s="12"/>
      <c r="AK3810" s="12"/>
      <c r="AL3810" s="12"/>
      <c r="AM3810" s="12"/>
      <c r="AN3810" s="12"/>
      <c r="AO3810" s="12"/>
      <c r="AP3810" s="12"/>
      <c r="AQ3810" s="12"/>
      <c r="AR3810" s="12"/>
      <c r="AS3810" s="12"/>
      <c r="AT3810" s="12"/>
      <c r="AU3810" s="12"/>
      <c r="AV3810" s="12"/>
      <c r="AW3810" s="12"/>
      <c r="AX3810" s="12"/>
      <c r="AY3810" s="12"/>
      <c r="AZ3810" s="12"/>
      <c r="BA3810" s="12"/>
      <c r="BB3810" s="12"/>
      <c r="BC3810" s="12"/>
      <c r="BD3810" s="12"/>
      <c r="BE3810" s="12"/>
      <c r="BF3810" s="12"/>
      <c r="BG3810" s="12"/>
      <c r="BH3810" s="12"/>
      <c r="BI3810" s="12"/>
      <c r="BJ3810" s="13"/>
      <c r="BK3810" s="13"/>
      <c r="BL3810" s="13"/>
      <c r="BM3810" s="13"/>
      <c r="BN3810" s="13"/>
    </row>
    <row r="3811" spans="4:66" x14ac:dyDescent="0.25">
      <c r="D3811"/>
      <c r="E3811" s="10"/>
      <c r="F3811" s="10"/>
      <c r="G3811" s="10"/>
      <c r="H3811" s="10"/>
      <c r="I3811" s="10"/>
      <c r="J3811" s="10"/>
      <c r="K3811" s="11"/>
      <c r="L3811" s="11"/>
      <c r="M3811" s="12"/>
      <c r="N3811" s="12"/>
      <c r="O3811" s="12"/>
      <c r="P3811" s="12"/>
      <c r="Q3811" s="12"/>
      <c r="R3811" s="12"/>
      <c r="S3811" s="12"/>
      <c r="T3811" s="12"/>
      <c r="U3811" s="12"/>
      <c r="V3811" s="12"/>
      <c r="W3811" s="12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2"/>
      <c r="AS3811" s="12"/>
      <c r="AT3811" s="12"/>
      <c r="AU3811" s="12"/>
      <c r="AV3811" s="12"/>
      <c r="AW3811" s="12"/>
      <c r="AX3811" s="12"/>
      <c r="AY3811" s="12"/>
      <c r="AZ3811" s="12"/>
      <c r="BA3811" s="12"/>
      <c r="BB3811" s="12"/>
      <c r="BC3811" s="12"/>
      <c r="BD3811" s="12"/>
      <c r="BE3811" s="12"/>
      <c r="BF3811" s="12"/>
      <c r="BG3811" s="12"/>
      <c r="BH3811" s="12"/>
      <c r="BI3811" s="12"/>
      <c r="BJ3811" s="13"/>
      <c r="BK3811" s="13"/>
      <c r="BL3811" s="13"/>
      <c r="BM3811" s="13"/>
      <c r="BN3811" s="13"/>
    </row>
    <row r="3812" spans="4:66" x14ac:dyDescent="0.25">
      <c r="D3812"/>
      <c r="E3812" s="10"/>
      <c r="F3812" s="10"/>
      <c r="G3812" s="10"/>
      <c r="H3812" s="10"/>
      <c r="I3812" s="10"/>
      <c r="J3812" s="10"/>
      <c r="K3812" s="11"/>
      <c r="L3812" s="11"/>
      <c r="M3812" s="12"/>
      <c r="N3812" s="12"/>
      <c r="O3812" s="12"/>
      <c r="P3812" s="12"/>
      <c r="Q3812" s="12"/>
      <c r="R3812" s="12"/>
      <c r="S3812" s="12"/>
      <c r="T3812" s="12"/>
      <c r="U3812" s="12"/>
      <c r="V3812" s="12"/>
      <c r="W3812" s="12"/>
      <c r="X3812" s="12"/>
      <c r="Y3812" s="12"/>
      <c r="Z3812" s="12"/>
      <c r="AA3812" s="12"/>
      <c r="AB3812" s="12"/>
      <c r="AC3812" s="12"/>
      <c r="AD3812" s="12"/>
      <c r="AE3812" s="12"/>
      <c r="AF3812" s="12"/>
      <c r="AG3812" s="12"/>
      <c r="AH3812" s="12"/>
      <c r="AI3812" s="12"/>
      <c r="AJ3812" s="12"/>
      <c r="AK3812" s="12"/>
      <c r="AL3812" s="12"/>
      <c r="AM3812" s="12"/>
      <c r="AN3812" s="12"/>
      <c r="AO3812" s="12"/>
      <c r="AP3812" s="12"/>
      <c r="AQ3812" s="12"/>
      <c r="AR3812" s="12"/>
      <c r="AS3812" s="12"/>
      <c r="AT3812" s="12"/>
      <c r="AU3812" s="12"/>
      <c r="AV3812" s="12"/>
      <c r="AW3812" s="12"/>
      <c r="AX3812" s="12"/>
      <c r="AY3812" s="12"/>
      <c r="AZ3812" s="12"/>
      <c r="BA3812" s="12"/>
      <c r="BB3812" s="12"/>
      <c r="BC3812" s="12"/>
      <c r="BD3812" s="12"/>
      <c r="BE3812" s="12"/>
      <c r="BF3812" s="12"/>
      <c r="BG3812" s="12"/>
      <c r="BH3812" s="12"/>
      <c r="BI3812" s="12"/>
      <c r="BJ3812" s="13"/>
      <c r="BK3812" s="13"/>
      <c r="BL3812" s="13"/>
      <c r="BM3812" s="13"/>
      <c r="BN3812" s="13"/>
    </row>
    <row r="3813" spans="4:66" x14ac:dyDescent="0.25">
      <c r="D3813"/>
      <c r="E3813" s="10"/>
      <c r="F3813" s="10"/>
      <c r="G3813" s="10"/>
      <c r="H3813" s="10"/>
      <c r="I3813" s="10"/>
      <c r="J3813" s="10"/>
      <c r="K3813" s="11"/>
      <c r="L3813" s="11"/>
      <c r="M3813" s="12"/>
      <c r="N3813" s="12"/>
      <c r="O3813" s="12"/>
      <c r="P3813" s="12"/>
      <c r="Q3813" s="12"/>
      <c r="R3813" s="12"/>
      <c r="S3813" s="12"/>
      <c r="T3813" s="12"/>
      <c r="U3813" s="12"/>
      <c r="V3813" s="12"/>
      <c r="W3813" s="12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2"/>
      <c r="AS3813" s="12"/>
      <c r="AT3813" s="12"/>
      <c r="AU3813" s="12"/>
      <c r="AV3813" s="12"/>
      <c r="AW3813" s="12"/>
      <c r="AX3813" s="12"/>
      <c r="AY3813" s="12"/>
      <c r="AZ3813" s="12"/>
      <c r="BA3813" s="12"/>
      <c r="BB3813" s="12"/>
      <c r="BC3813" s="12"/>
      <c r="BD3813" s="12"/>
      <c r="BE3813" s="12"/>
      <c r="BF3813" s="12"/>
      <c r="BG3813" s="12"/>
      <c r="BH3813" s="12"/>
      <c r="BI3813" s="12"/>
      <c r="BJ3813" s="13"/>
      <c r="BK3813" s="13"/>
      <c r="BL3813" s="13"/>
      <c r="BM3813" s="13"/>
      <c r="BN3813" s="13"/>
    </row>
    <row r="3814" spans="4:66" x14ac:dyDescent="0.25">
      <c r="D3814"/>
      <c r="E3814" s="10"/>
      <c r="F3814" s="10"/>
      <c r="G3814" s="10"/>
      <c r="H3814" s="10"/>
      <c r="I3814" s="10"/>
      <c r="J3814" s="10"/>
      <c r="K3814" s="11"/>
      <c r="L3814" s="11"/>
      <c r="M3814" s="12"/>
      <c r="N3814" s="12"/>
      <c r="O3814" s="12"/>
      <c r="P3814" s="12"/>
      <c r="Q3814" s="12"/>
      <c r="R3814" s="12"/>
      <c r="S3814" s="12"/>
      <c r="T3814" s="12"/>
      <c r="U3814" s="12"/>
      <c r="V3814" s="12"/>
      <c r="W3814" s="12"/>
      <c r="X3814" s="12"/>
      <c r="Y3814" s="12"/>
      <c r="Z3814" s="12"/>
      <c r="AA3814" s="12"/>
      <c r="AB3814" s="12"/>
      <c r="AC3814" s="12"/>
      <c r="AD3814" s="12"/>
      <c r="AE3814" s="12"/>
      <c r="AF3814" s="12"/>
      <c r="AG3814" s="12"/>
      <c r="AH3814" s="12"/>
      <c r="AI3814" s="12"/>
      <c r="AJ3814" s="12"/>
      <c r="AK3814" s="12"/>
      <c r="AL3814" s="12"/>
      <c r="AM3814" s="12"/>
      <c r="AN3814" s="12"/>
      <c r="AO3814" s="12"/>
      <c r="AP3814" s="12"/>
      <c r="AQ3814" s="12"/>
      <c r="AR3814" s="12"/>
      <c r="AS3814" s="12"/>
      <c r="AT3814" s="12"/>
      <c r="AU3814" s="12"/>
      <c r="AV3814" s="12"/>
      <c r="AW3814" s="12"/>
      <c r="AX3814" s="12"/>
      <c r="AY3814" s="12"/>
      <c r="AZ3814" s="12"/>
      <c r="BA3814" s="12"/>
      <c r="BB3814" s="12"/>
      <c r="BC3814" s="12"/>
      <c r="BD3814" s="12"/>
      <c r="BE3814" s="12"/>
      <c r="BF3814" s="12"/>
      <c r="BG3814" s="12"/>
      <c r="BH3814" s="12"/>
      <c r="BI3814" s="12"/>
      <c r="BJ3814" s="13"/>
      <c r="BK3814" s="13"/>
      <c r="BL3814" s="13"/>
      <c r="BM3814" s="13"/>
      <c r="BN3814" s="13"/>
    </row>
    <row r="3815" spans="4:66" x14ac:dyDescent="0.25">
      <c r="D3815"/>
      <c r="E3815" s="10"/>
      <c r="F3815" s="10"/>
      <c r="G3815" s="10"/>
      <c r="H3815" s="10"/>
      <c r="I3815" s="10"/>
      <c r="J3815" s="10"/>
      <c r="K3815" s="11"/>
      <c r="L3815" s="11"/>
      <c r="M3815" s="12"/>
      <c r="N3815" s="12"/>
      <c r="O3815" s="12"/>
      <c r="P3815" s="12"/>
      <c r="Q3815" s="12"/>
      <c r="R3815" s="12"/>
      <c r="S3815" s="12"/>
      <c r="T3815" s="12"/>
      <c r="U3815" s="12"/>
      <c r="V3815" s="12"/>
      <c r="W3815" s="12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2"/>
      <c r="AS3815" s="12"/>
      <c r="AT3815" s="12"/>
      <c r="AU3815" s="12"/>
      <c r="AV3815" s="12"/>
      <c r="AW3815" s="12"/>
      <c r="AX3815" s="12"/>
      <c r="AY3815" s="12"/>
      <c r="AZ3815" s="12"/>
      <c r="BA3815" s="12"/>
      <c r="BB3815" s="12"/>
      <c r="BC3815" s="12"/>
      <c r="BD3815" s="12"/>
      <c r="BE3815" s="12"/>
      <c r="BF3815" s="12"/>
      <c r="BG3815" s="12"/>
      <c r="BH3815" s="12"/>
      <c r="BI3815" s="12"/>
      <c r="BJ3815" s="13"/>
      <c r="BK3815" s="13"/>
      <c r="BL3815" s="13"/>
      <c r="BM3815" s="13"/>
      <c r="BN3815" s="13"/>
    </row>
    <row r="3816" spans="4:66" x14ac:dyDescent="0.25">
      <c r="D3816"/>
      <c r="E3816" s="10"/>
      <c r="F3816" s="10"/>
      <c r="G3816" s="10"/>
      <c r="H3816" s="10"/>
      <c r="I3816" s="10"/>
      <c r="J3816" s="10"/>
      <c r="K3816" s="11"/>
      <c r="L3816" s="11"/>
      <c r="M3816" s="12"/>
      <c r="N3816" s="12"/>
      <c r="O3816" s="12"/>
      <c r="P3816" s="12"/>
      <c r="Q3816" s="12"/>
      <c r="R3816" s="12"/>
      <c r="S3816" s="12"/>
      <c r="T3816" s="12"/>
      <c r="U3816" s="12"/>
      <c r="V3816" s="12"/>
      <c r="W3816" s="12"/>
      <c r="X3816" s="12"/>
      <c r="Y3816" s="12"/>
      <c r="Z3816" s="12"/>
      <c r="AA3816" s="12"/>
      <c r="AB3816" s="12"/>
      <c r="AC3816" s="12"/>
      <c r="AD3816" s="12"/>
      <c r="AE3816" s="12"/>
      <c r="AF3816" s="12"/>
      <c r="AG3816" s="12"/>
      <c r="AH3816" s="12"/>
      <c r="AI3816" s="12"/>
      <c r="AJ3816" s="12"/>
      <c r="AK3816" s="12"/>
      <c r="AL3816" s="12"/>
      <c r="AM3816" s="12"/>
      <c r="AN3816" s="12"/>
      <c r="AO3816" s="12"/>
      <c r="AP3816" s="12"/>
      <c r="AQ3816" s="12"/>
      <c r="AR3816" s="12"/>
      <c r="AS3816" s="12"/>
      <c r="AT3816" s="12"/>
      <c r="AU3816" s="12"/>
      <c r="AV3816" s="12"/>
      <c r="AW3816" s="12"/>
      <c r="AX3816" s="12"/>
      <c r="AY3816" s="12"/>
      <c r="AZ3816" s="12"/>
      <c r="BA3816" s="12"/>
      <c r="BB3816" s="12"/>
      <c r="BC3816" s="12"/>
      <c r="BD3816" s="12"/>
      <c r="BE3816" s="12"/>
      <c r="BF3816" s="12"/>
      <c r="BG3816" s="12"/>
      <c r="BH3816" s="12"/>
      <c r="BI3816" s="12"/>
      <c r="BJ3816" s="13"/>
      <c r="BK3816" s="13"/>
      <c r="BL3816" s="13"/>
      <c r="BM3816" s="13"/>
      <c r="BN3816" s="13"/>
    </row>
    <row r="3817" spans="4:66" x14ac:dyDescent="0.25">
      <c r="D3817"/>
      <c r="E3817" s="10"/>
      <c r="F3817" s="10"/>
      <c r="G3817" s="10"/>
      <c r="H3817" s="10"/>
      <c r="I3817" s="10"/>
      <c r="J3817" s="10"/>
      <c r="K3817" s="11"/>
      <c r="L3817" s="11"/>
      <c r="M3817" s="12"/>
      <c r="N3817" s="12"/>
      <c r="O3817" s="12"/>
      <c r="P3817" s="12"/>
      <c r="Q3817" s="12"/>
      <c r="R3817" s="12"/>
      <c r="S3817" s="12"/>
      <c r="T3817" s="12"/>
      <c r="U3817" s="12"/>
      <c r="V3817" s="12"/>
      <c r="W3817" s="12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2"/>
      <c r="AS3817" s="12"/>
      <c r="AT3817" s="12"/>
      <c r="AU3817" s="12"/>
      <c r="AV3817" s="12"/>
      <c r="AW3817" s="12"/>
      <c r="AX3817" s="12"/>
      <c r="AY3817" s="12"/>
      <c r="AZ3817" s="12"/>
      <c r="BA3817" s="12"/>
      <c r="BB3817" s="12"/>
      <c r="BC3817" s="12"/>
      <c r="BD3817" s="12"/>
      <c r="BE3817" s="12"/>
      <c r="BF3817" s="12"/>
      <c r="BG3817" s="12"/>
      <c r="BH3817" s="12"/>
      <c r="BI3817" s="12"/>
      <c r="BJ3817" s="13"/>
      <c r="BK3817" s="13"/>
      <c r="BL3817" s="13"/>
      <c r="BM3817" s="13"/>
      <c r="BN3817" s="13"/>
    </row>
    <row r="3818" spans="4:66" x14ac:dyDescent="0.25">
      <c r="D3818"/>
      <c r="E3818" s="10"/>
      <c r="F3818" s="10"/>
      <c r="G3818" s="10"/>
      <c r="H3818" s="10"/>
      <c r="I3818" s="10"/>
      <c r="J3818" s="10"/>
      <c r="K3818" s="11"/>
      <c r="L3818" s="11"/>
      <c r="M3818" s="12"/>
      <c r="N3818" s="12"/>
      <c r="O3818" s="12"/>
      <c r="P3818" s="12"/>
      <c r="Q3818" s="12"/>
      <c r="R3818" s="12"/>
      <c r="S3818" s="12"/>
      <c r="T3818" s="12"/>
      <c r="U3818" s="12"/>
      <c r="V3818" s="12"/>
      <c r="W3818" s="12"/>
      <c r="X3818" s="12"/>
      <c r="Y3818" s="12"/>
      <c r="Z3818" s="12"/>
      <c r="AA3818" s="12"/>
      <c r="AB3818" s="12"/>
      <c r="AC3818" s="12"/>
      <c r="AD3818" s="12"/>
      <c r="AE3818" s="12"/>
      <c r="AF3818" s="12"/>
      <c r="AG3818" s="12"/>
      <c r="AH3818" s="12"/>
      <c r="AI3818" s="12"/>
      <c r="AJ3818" s="12"/>
      <c r="AK3818" s="12"/>
      <c r="AL3818" s="12"/>
      <c r="AM3818" s="12"/>
      <c r="AN3818" s="12"/>
      <c r="AO3818" s="12"/>
      <c r="AP3818" s="12"/>
      <c r="AQ3818" s="12"/>
      <c r="AR3818" s="12"/>
      <c r="AS3818" s="12"/>
      <c r="AT3818" s="12"/>
      <c r="AU3818" s="12"/>
      <c r="AV3818" s="12"/>
      <c r="AW3818" s="12"/>
      <c r="AX3818" s="12"/>
      <c r="AY3818" s="12"/>
      <c r="AZ3818" s="12"/>
      <c r="BA3818" s="12"/>
      <c r="BB3818" s="12"/>
      <c r="BC3818" s="12"/>
      <c r="BD3818" s="12"/>
      <c r="BE3818" s="12"/>
      <c r="BF3818" s="12"/>
      <c r="BG3818" s="12"/>
      <c r="BH3818" s="12"/>
      <c r="BI3818" s="12"/>
      <c r="BJ3818" s="13"/>
      <c r="BK3818" s="13"/>
      <c r="BL3818" s="13"/>
      <c r="BM3818" s="13"/>
      <c r="BN3818" s="13"/>
    </row>
    <row r="3819" spans="4:66" x14ac:dyDescent="0.25">
      <c r="D3819"/>
      <c r="E3819" s="10"/>
      <c r="F3819" s="10"/>
      <c r="G3819" s="10"/>
      <c r="H3819" s="10"/>
      <c r="I3819" s="10"/>
      <c r="J3819" s="10"/>
      <c r="K3819" s="11"/>
      <c r="L3819" s="11"/>
      <c r="M3819" s="12"/>
      <c r="N3819" s="12"/>
      <c r="O3819" s="12"/>
      <c r="P3819" s="12"/>
      <c r="Q3819" s="12"/>
      <c r="R3819" s="12"/>
      <c r="S3819" s="12"/>
      <c r="T3819" s="12"/>
      <c r="U3819" s="12"/>
      <c r="V3819" s="12"/>
      <c r="W3819" s="12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2"/>
      <c r="AS3819" s="12"/>
      <c r="AT3819" s="12"/>
      <c r="AU3819" s="12"/>
      <c r="AV3819" s="12"/>
      <c r="AW3819" s="12"/>
      <c r="AX3819" s="12"/>
      <c r="AY3819" s="12"/>
      <c r="AZ3819" s="12"/>
      <c r="BA3819" s="12"/>
      <c r="BB3819" s="12"/>
      <c r="BC3819" s="12"/>
      <c r="BD3819" s="12"/>
      <c r="BE3819" s="12"/>
      <c r="BF3819" s="12"/>
      <c r="BG3819" s="12"/>
      <c r="BH3819" s="12"/>
      <c r="BI3819" s="12"/>
      <c r="BJ3819" s="13"/>
      <c r="BK3819" s="13"/>
      <c r="BL3819" s="13"/>
      <c r="BM3819" s="13"/>
      <c r="BN3819" s="13"/>
    </row>
    <row r="3820" spans="4:66" x14ac:dyDescent="0.25">
      <c r="D3820"/>
      <c r="E3820" s="10"/>
      <c r="F3820" s="10"/>
      <c r="G3820" s="10"/>
      <c r="H3820" s="10"/>
      <c r="I3820" s="10"/>
      <c r="J3820" s="10"/>
      <c r="K3820" s="11"/>
      <c r="L3820" s="11"/>
      <c r="M3820" s="12"/>
      <c r="N3820" s="12"/>
      <c r="O3820" s="12"/>
      <c r="P3820" s="12"/>
      <c r="Q3820" s="12"/>
      <c r="R3820" s="12"/>
      <c r="S3820" s="12"/>
      <c r="T3820" s="12"/>
      <c r="U3820" s="12"/>
      <c r="V3820" s="12"/>
      <c r="W3820" s="12"/>
      <c r="X3820" s="12"/>
      <c r="Y3820" s="12"/>
      <c r="Z3820" s="12"/>
      <c r="AA3820" s="12"/>
      <c r="AB3820" s="12"/>
      <c r="AC3820" s="12"/>
      <c r="AD3820" s="12"/>
      <c r="AE3820" s="12"/>
      <c r="AF3820" s="12"/>
      <c r="AG3820" s="12"/>
      <c r="AH3820" s="12"/>
      <c r="AI3820" s="12"/>
      <c r="AJ3820" s="12"/>
      <c r="AK3820" s="12"/>
      <c r="AL3820" s="12"/>
      <c r="AM3820" s="12"/>
      <c r="AN3820" s="12"/>
      <c r="AO3820" s="12"/>
      <c r="AP3820" s="12"/>
      <c r="AQ3820" s="12"/>
      <c r="AR3820" s="12"/>
      <c r="AS3820" s="12"/>
      <c r="AT3820" s="12"/>
      <c r="AU3820" s="12"/>
      <c r="AV3820" s="12"/>
      <c r="AW3820" s="12"/>
      <c r="AX3820" s="12"/>
      <c r="AY3820" s="12"/>
      <c r="AZ3820" s="12"/>
      <c r="BA3820" s="12"/>
      <c r="BB3820" s="12"/>
      <c r="BC3820" s="12"/>
      <c r="BD3820" s="12"/>
      <c r="BE3820" s="12"/>
      <c r="BF3820" s="12"/>
      <c r="BG3820" s="12"/>
      <c r="BH3820" s="12"/>
      <c r="BI3820" s="12"/>
      <c r="BJ3820" s="13"/>
      <c r="BK3820" s="13"/>
      <c r="BL3820" s="13"/>
      <c r="BM3820" s="13"/>
      <c r="BN3820" s="13"/>
    </row>
    <row r="3821" spans="4:66" x14ac:dyDescent="0.25">
      <c r="D3821"/>
      <c r="E3821" s="10"/>
      <c r="F3821" s="10"/>
      <c r="G3821" s="10"/>
      <c r="H3821" s="10"/>
      <c r="I3821" s="10"/>
      <c r="J3821" s="10"/>
      <c r="K3821" s="11"/>
      <c r="L3821" s="11"/>
      <c r="M3821" s="12"/>
      <c r="N3821" s="12"/>
      <c r="O3821" s="12"/>
      <c r="P3821" s="12"/>
      <c r="Q3821" s="12"/>
      <c r="R3821" s="12"/>
      <c r="S3821" s="12"/>
      <c r="T3821" s="12"/>
      <c r="U3821" s="12"/>
      <c r="V3821" s="12"/>
      <c r="W3821" s="12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2"/>
      <c r="AS3821" s="12"/>
      <c r="AT3821" s="12"/>
      <c r="AU3821" s="12"/>
      <c r="AV3821" s="12"/>
      <c r="AW3821" s="12"/>
      <c r="AX3821" s="12"/>
      <c r="AY3821" s="12"/>
      <c r="AZ3821" s="12"/>
      <c r="BA3821" s="12"/>
      <c r="BB3821" s="12"/>
      <c r="BC3821" s="12"/>
      <c r="BD3821" s="12"/>
      <c r="BE3821" s="12"/>
      <c r="BF3821" s="12"/>
      <c r="BG3821" s="12"/>
      <c r="BH3821" s="12"/>
      <c r="BI3821" s="12"/>
      <c r="BJ3821" s="13"/>
      <c r="BK3821" s="13"/>
      <c r="BL3821" s="13"/>
      <c r="BM3821" s="13"/>
      <c r="BN3821" s="13"/>
    </row>
    <row r="3822" spans="4:66" x14ac:dyDescent="0.25">
      <c r="D3822"/>
      <c r="E3822" s="10"/>
      <c r="F3822" s="10"/>
      <c r="G3822" s="10"/>
      <c r="H3822" s="10"/>
      <c r="I3822" s="10"/>
      <c r="J3822" s="10"/>
      <c r="K3822" s="11"/>
      <c r="L3822" s="11"/>
      <c r="M3822" s="12"/>
      <c r="N3822" s="12"/>
      <c r="O3822" s="12"/>
      <c r="P3822" s="12"/>
      <c r="Q3822" s="12"/>
      <c r="R3822" s="12"/>
      <c r="S3822" s="12"/>
      <c r="T3822" s="12"/>
      <c r="U3822" s="12"/>
      <c r="V3822" s="12"/>
      <c r="W3822" s="12"/>
      <c r="X3822" s="12"/>
      <c r="Y3822" s="12"/>
      <c r="Z3822" s="12"/>
      <c r="AA3822" s="12"/>
      <c r="AB3822" s="12"/>
      <c r="AC3822" s="12"/>
      <c r="AD3822" s="12"/>
      <c r="AE3822" s="12"/>
      <c r="AF3822" s="12"/>
      <c r="AG3822" s="12"/>
      <c r="AH3822" s="12"/>
      <c r="AI3822" s="12"/>
      <c r="AJ3822" s="12"/>
      <c r="AK3822" s="12"/>
      <c r="AL3822" s="12"/>
      <c r="AM3822" s="12"/>
      <c r="AN3822" s="12"/>
      <c r="AO3822" s="12"/>
      <c r="AP3822" s="12"/>
      <c r="AQ3822" s="12"/>
      <c r="AR3822" s="12"/>
      <c r="AS3822" s="12"/>
      <c r="AT3822" s="12"/>
      <c r="AU3822" s="12"/>
      <c r="AV3822" s="12"/>
      <c r="AW3822" s="12"/>
      <c r="AX3822" s="12"/>
      <c r="AY3822" s="12"/>
      <c r="AZ3822" s="12"/>
      <c r="BA3822" s="12"/>
      <c r="BB3822" s="12"/>
      <c r="BC3822" s="12"/>
      <c r="BD3822" s="12"/>
      <c r="BE3822" s="12"/>
      <c r="BF3822" s="12"/>
      <c r="BG3822" s="12"/>
      <c r="BH3822" s="12"/>
      <c r="BI3822" s="12"/>
      <c r="BJ3822" s="13"/>
      <c r="BK3822" s="13"/>
      <c r="BL3822" s="13"/>
      <c r="BM3822" s="13"/>
      <c r="BN3822" s="13"/>
    </row>
    <row r="3823" spans="4:66" x14ac:dyDescent="0.25">
      <c r="D3823"/>
      <c r="E3823" s="10"/>
      <c r="F3823" s="10"/>
      <c r="G3823" s="10"/>
      <c r="H3823" s="10"/>
      <c r="I3823" s="10"/>
      <c r="J3823" s="10"/>
      <c r="K3823" s="11"/>
      <c r="L3823" s="11"/>
      <c r="M3823" s="12"/>
      <c r="N3823" s="12"/>
      <c r="O3823" s="12"/>
      <c r="P3823" s="12"/>
      <c r="Q3823" s="12"/>
      <c r="R3823" s="12"/>
      <c r="S3823" s="12"/>
      <c r="T3823" s="12"/>
      <c r="U3823" s="12"/>
      <c r="V3823" s="12"/>
      <c r="W3823" s="12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2"/>
      <c r="AS3823" s="12"/>
      <c r="AT3823" s="12"/>
      <c r="AU3823" s="12"/>
      <c r="AV3823" s="12"/>
      <c r="AW3823" s="12"/>
      <c r="AX3823" s="12"/>
      <c r="AY3823" s="12"/>
      <c r="AZ3823" s="12"/>
      <c r="BA3823" s="12"/>
      <c r="BB3823" s="12"/>
      <c r="BC3823" s="12"/>
      <c r="BD3823" s="12"/>
      <c r="BE3823" s="12"/>
      <c r="BF3823" s="12"/>
      <c r="BG3823" s="12"/>
      <c r="BH3823" s="12"/>
      <c r="BI3823" s="12"/>
      <c r="BJ3823" s="13"/>
      <c r="BK3823" s="13"/>
      <c r="BL3823" s="13"/>
      <c r="BM3823" s="13"/>
      <c r="BN3823" s="13"/>
    </row>
    <row r="3824" spans="4:66" x14ac:dyDescent="0.25">
      <c r="D3824"/>
      <c r="E3824" s="10"/>
      <c r="F3824" s="10"/>
      <c r="G3824" s="10"/>
      <c r="H3824" s="10"/>
      <c r="I3824" s="10"/>
      <c r="J3824" s="10"/>
      <c r="K3824" s="11"/>
      <c r="L3824" s="11"/>
      <c r="M3824" s="12"/>
      <c r="N3824" s="12"/>
      <c r="O3824" s="12"/>
      <c r="P3824" s="12"/>
      <c r="Q3824" s="12"/>
      <c r="R3824" s="12"/>
      <c r="S3824" s="12"/>
      <c r="T3824" s="12"/>
      <c r="U3824" s="12"/>
      <c r="V3824" s="12"/>
      <c r="W3824" s="12"/>
      <c r="X3824" s="12"/>
      <c r="Y3824" s="12"/>
      <c r="Z3824" s="12"/>
      <c r="AA3824" s="12"/>
      <c r="AB3824" s="12"/>
      <c r="AC3824" s="12"/>
      <c r="AD3824" s="12"/>
      <c r="AE3824" s="12"/>
      <c r="AF3824" s="12"/>
      <c r="AG3824" s="12"/>
      <c r="AH3824" s="12"/>
      <c r="AI3824" s="12"/>
      <c r="AJ3824" s="12"/>
      <c r="AK3824" s="12"/>
      <c r="AL3824" s="12"/>
      <c r="AM3824" s="12"/>
      <c r="AN3824" s="12"/>
      <c r="AO3824" s="12"/>
      <c r="AP3824" s="12"/>
      <c r="AQ3824" s="12"/>
      <c r="AR3824" s="12"/>
      <c r="AS3824" s="12"/>
      <c r="AT3824" s="12"/>
      <c r="AU3824" s="12"/>
      <c r="AV3824" s="12"/>
      <c r="AW3824" s="12"/>
      <c r="AX3824" s="12"/>
      <c r="AY3824" s="12"/>
      <c r="AZ3824" s="12"/>
      <c r="BA3824" s="12"/>
      <c r="BB3824" s="12"/>
      <c r="BC3824" s="12"/>
      <c r="BD3824" s="12"/>
      <c r="BE3824" s="12"/>
      <c r="BF3824" s="12"/>
      <c r="BG3824" s="12"/>
      <c r="BH3824" s="12"/>
      <c r="BI3824" s="12"/>
      <c r="BJ3824" s="13"/>
      <c r="BK3824" s="13"/>
      <c r="BL3824" s="13"/>
      <c r="BM3824" s="13"/>
      <c r="BN3824" s="13"/>
    </row>
    <row r="3825" spans="4:66" x14ac:dyDescent="0.25">
      <c r="D3825"/>
      <c r="E3825" s="10"/>
      <c r="F3825" s="10"/>
      <c r="G3825" s="10"/>
      <c r="H3825" s="10"/>
      <c r="I3825" s="10"/>
      <c r="J3825" s="10"/>
      <c r="K3825" s="11"/>
      <c r="L3825" s="11"/>
      <c r="M3825" s="12"/>
      <c r="N3825" s="12"/>
      <c r="O3825" s="12"/>
      <c r="P3825" s="12"/>
      <c r="Q3825" s="12"/>
      <c r="R3825" s="12"/>
      <c r="S3825" s="12"/>
      <c r="T3825" s="12"/>
      <c r="U3825" s="12"/>
      <c r="V3825" s="12"/>
      <c r="W3825" s="12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2"/>
      <c r="AS3825" s="12"/>
      <c r="AT3825" s="12"/>
      <c r="AU3825" s="12"/>
      <c r="AV3825" s="12"/>
      <c r="AW3825" s="12"/>
      <c r="AX3825" s="12"/>
      <c r="AY3825" s="12"/>
      <c r="AZ3825" s="12"/>
      <c r="BA3825" s="12"/>
      <c r="BB3825" s="12"/>
      <c r="BC3825" s="12"/>
      <c r="BD3825" s="12"/>
      <c r="BE3825" s="12"/>
      <c r="BF3825" s="12"/>
      <c r="BG3825" s="12"/>
      <c r="BH3825" s="12"/>
      <c r="BI3825" s="12"/>
      <c r="BJ3825" s="13"/>
      <c r="BK3825" s="13"/>
      <c r="BL3825" s="13"/>
      <c r="BM3825" s="13"/>
      <c r="BN3825" s="13"/>
    </row>
    <row r="3826" spans="4:66" x14ac:dyDescent="0.25">
      <c r="D3826"/>
      <c r="E3826" s="10"/>
      <c r="F3826" s="10"/>
      <c r="G3826" s="10"/>
      <c r="H3826" s="10"/>
      <c r="I3826" s="10"/>
      <c r="J3826" s="10"/>
      <c r="K3826" s="11"/>
      <c r="L3826" s="11"/>
      <c r="M3826" s="12"/>
      <c r="N3826" s="12"/>
      <c r="O3826" s="12"/>
      <c r="P3826" s="12"/>
      <c r="Q3826" s="12"/>
      <c r="R3826" s="12"/>
      <c r="S3826" s="12"/>
      <c r="T3826" s="12"/>
      <c r="U3826" s="12"/>
      <c r="V3826" s="12"/>
      <c r="W3826" s="12"/>
      <c r="X3826" s="12"/>
      <c r="Y3826" s="12"/>
      <c r="Z3826" s="12"/>
      <c r="AA3826" s="12"/>
      <c r="AB3826" s="12"/>
      <c r="AC3826" s="12"/>
      <c r="AD3826" s="12"/>
      <c r="AE3826" s="12"/>
      <c r="AF3826" s="12"/>
      <c r="AG3826" s="12"/>
      <c r="AH3826" s="12"/>
      <c r="AI3826" s="12"/>
      <c r="AJ3826" s="12"/>
      <c r="AK3826" s="12"/>
      <c r="AL3826" s="12"/>
      <c r="AM3826" s="12"/>
      <c r="AN3826" s="12"/>
      <c r="AO3826" s="12"/>
      <c r="AP3826" s="12"/>
      <c r="AQ3826" s="12"/>
      <c r="AR3826" s="12"/>
      <c r="AS3826" s="12"/>
      <c r="AT3826" s="12"/>
      <c r="AU3826" s="12"/>
      <c r="AV3826" s="12"/>
      <c r="AW3826" s="12"/>
      <c r="AX3826" s="12"/>
      <c r="AY3826" s="12"/>
      <c r="AZ3826" s="12"/>
      <c r="BA3826" s="12"/>
      <c r="BB3826" s="12"/>
      <c r="BC3826" s="12"/>
      <c r="BD3826" s="12"/>
      <c r="BE3826" s="12"/>
      <c r="BF3826" s="12"/>
      <c r="BG3826" s="12"/>
      <c r="BH3826" s="12"/>
      <c r="BI3826" s="12"/>
      <c r="BJ3826" s="13"/>
      <c r="BK3826" s="13"/>
      <c r="BL3826" s="13"/>
      <c r="BM3826" s="13"/>
      <c r="BN3826" s="13"/>
    </row>
    <row r="3827" spans="4:66" x14ac:dyDescent="0.25">
      <c r="D3827"/>
      <c r="E3827" s="10"/>
      <c r="F3827" s="10"/>
      <c r="G3827" s="10"/>
      <c r="H3827" s="10"/>
      <c r="I3827" s="10"/>
      <c r="J3827" s="10"/>
      <c r="K3827" s="11"/>
      <c r="L3827" s="11"/>
      <c r="M3827" s="12"/>
      <c r="N3827" s="12"/>
      <c r="O3827" s="12"/>
      <c r="P3827" s="12"/>
      <c r="Q3827" s="12"/>
      <c r="R3827" s="12"/>
      <c r="S3827" s="12"/>
      <c r="T3827" s="12"/>
      <c r="U3827" s="12"/>
      <c r="V3827" s="12"/>
      <c r="W3827" s="12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2"/>
      <c r="AS3827" s="12"/>
      <c r="AT3827" s="12"/>
      <c r="AU3827" s="12"/>
      <c r="AV3827" s="12"/>
      <c r="AW3827" s="12"/>
      <c r="AX3827" s="12"/>
      <c r="AY3827" s="12"/>
      <c r="AZ3827" s="12"/>
      <c r="BA3827" s="12"/>
      <c r="BB3827" s="12"/>
      <c r="BC3827" s="12"/>
      <c r="BD3827" s="12"/>
      <c r="BE3827" s="12"/>
      <c r="BF3827" s="12"/>
      <c r="BG3827" s="12"/>
      <c r="BH3827" s="12"/>
      <c r="BI3827" s="12"/>
      <c r="BJ3827" s="13"/>
      <c r="BK3827" s="13"/>
      <c r="BL3827" s="13"/>
      <c r="BM3827" s="13"/>
      <c r="BN3827" s="13"/>
    </row>
    <row r="3828" spans="4:66" x14ac:dyDescent="0.25">
      <c r="D3828"/>
      <c r="E3828" s="10"/>
      <c r="F3828" s="10"/>
      <c r="G3828" s="10"/>
      <c r="H3828" s="10"/>
      <c r="I3828" s="10"/>
      <c r="J3828" s="10"/>
      <c r="K3828" s="11"/>
      <c r="L3828" s="11"/>
      <c r="M3828" s="12"/>
      <c r="N3828" s="12"/>
      <c r="O3828" s="12"/>
      <c r="P3828" s="12"/>
      <c r="Q3828" s="12"/>
      <c r="R3828" s="12"/>
      <c r="S3828" s="12"/>
      <c r="T3828" s="12"/>
      <c r="U3828" s="12"/>
      <c r="V3828" s="12"/>
      <c r="W3828" s="12"/>
      <c r="X3828" s="12"/>
      <c r="Y3828" s="12"/>
      <c r="Z3828" s="12"/>
      <c r="AA3828" s="12"/>
      <c r="AB3828" s="12"/>
      <c r="AC3828" s="12"/>
      <c r="AD3828" s="12"/>
      <c r="AE3828" s="12"/>
      <c r="AF3828" s="12"/>
      <c r="AG3828" s="12"/>
      <c r="AH3828" s="12"/>
      <c r="AI3828" s="12"/>
      <c r="AJ3828" s="12"/>
      <c r="AK3828" s="12"/>
      <c r="AL3828" s="12"/>
      <c r="AM3828" s="12"/>
      <c r="AN3828" s="12"/>
      <c r="AO3828" s="12"/>
      <c r="AP3828" s="12"/>
      <c r="AQ3828" s="12"/>
      <c r="AR3828" s="12"/>
      <c r="AS3828" s="12"/>
      <c r="AT3828" s="12"/>
      <c r="AU3828" s="12"/>
      <c r="AV3828" s="12"/>
      <c r="AW3828" s="12"/>
      <c r="AX3828" s="12"/>
      <c r="AY3828" s="12"/>
      <c r="AZ3828" s="12"/>
      <c r="BA3828" s="12"/>
      <c r="BB3828" s="12"/>
      <c r="BC3828" s="12"/>
      <c r="BD3828" s="12"/>
      <c r="BE3828" s="12"/>
      <c r="BF3828" s="12"/>
      <c r="BG3828" s="12"/>
      <c r="BH3828" s="12"/>
      <c r="BI3828" s="12"/>
      <c r="BJ3828" s="13"/>
      <c r="BK3828" s="13"/>
      <c r="BL3828" s="13"/>
      <c r="BM3828" s="13"/>
      <c r="BN3828" s="13"/>
    </row>
    <row r="3829" spans="4:66" x14ac:dyDescent="0.25">
      <c r="D3829"/>
      <c r="E3829" s="10"/>
      <c r="F3829" s="10"/>
      <c r="G3829" s="10"/>
      <c r="H3829" s="10"/>
      <c r="I3829" s="10"/>
      <c r="J3829" s="10"/>
      <c r="K3829" s="11"/>
      <c r="L3829" s="11"/>
      <c r="M3829" s="12"/>
      <c r="N3829" s="12"/>
      <c r="O3829" s="12"/>
      <c r="P3829" s="12"/>
      <c r="Q3829" s="12"/>
      <c r="R3829" s="12"/>
      <c r="S3829" s="12"/>
      <c r="T3829" s="12"/>
      <c r="U3829" s="12"/>
      <c r="V3829" s="12"/>
      <c r="W3829" s="12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2"/>
      <c r="AS3829" s="12"/>
      <c r="AT3829" s="12"/>
      <c r="AU3829" s="12"/>
      <c r="AV3829" s="12"/>
      <c r="AW3829" s="12"/>
      <c r="AX3829" s="12"/>
      <c r="AY3829" s="12"/>
      <c r="AZ3829" s="12"/>
      <c r="BA3829" s="12"/>
      <c r="BB3829" s="12"/>
      <c r="BC3829" s="12"/>
      <c r="BD3829" s="12"/>
      <c r="BE3829" s="12"/>
      <c r="BF3829" s="12"/>
      <c r="BG3829" s="12"/>
      <c r="BH3829" s="12"/>
      <c r="BI3829" s="12"/>
      <c r="BJ3829" s="13"/>
      <c r="BK3829" s="13"/>
      <c r="BL3829" s="13"/>
      <c r="BM3829" s="13"/>
      <c r="BN3829" s="13"/>
    </row>
    <row r="3830" spans="4:66" x14ac:dyDescent="0.25">
      <c r="D3830"/>
      <c r="E3830" s="10"/>
      <c r="F3830" s="10"/>
      <c r="G3830" s="10"/>
      <c r="H3830" s="10"/>
      <c r="I3830" s="10"/>
      <c r="J3830" s="10"/>
      <c r="K3830" s="11"/>
      <c r="L3830" s="11"/>
      <c r="M3830" s="12"/>
      <c r="N3830" s="12"/>
      <c r="O3830" s="12"/>
      <c r="P3830" s="12"/>
      <c r="Q3830" s="12"/>
      <c r="R3830" s="12"/>
      <c r="S3830" s="12"/>
      <c r="T3830" s="12"/>
      <c r="U3830" s="12"/>
      <c r="V3830" s="12"/>
      <c r="W3830" s="12"/>
      <c r="X3830" s="12"/>
      <c r="Y3830" s="12"/>
      <c r="Z3830" s="12"/>
      <c r="AA3830" s="12"/>
      <c r="AB3830" s="12"/>
      <c r="AC3830" s="12"/>
      <c r="AD3830" s="12"/>
      <c r="AE3830" s="12"/>
      <c r="AF3830" s="12"/>
      <c r="AG3830" s="12"/>
      <c r="AH3830" s="12"/>
      <c r="AI3830" s="12"/>
      <c r="AJ3830" s="12"/>
      <c r="AK3830" s="12"/>
      <c r="AL3830" s="12"/>
      <c r="AM3830" s="12"/>
      <c r="AN3830" s="12"/>
      <c r="AO3830" s="12"/>
      <c r="AP3830" s="12"/>
      <c r="AQ3830" s="12"/>
      <c r="AR3830" s="12"/>
      <c r="AS3830" s="12"/>
      <c r="AT3830" s="12"/>
      <c r="AU3830" s="12"/>
      <c r="AV3830" s="12"/>
      <c r="AW3830" s="12"/>
      <c r="AX3830" s="12"/>
      <c r="AY3830" s="12"/>
      <c r="AZ3830" s="12"/>
      <c r="BA3830" s="12"/>
      <c r="BB3830" s="12"/>
      <c r="BC3830" s="12"/>
      <c r="BD3830" s="12"/>
      <c r="BE3830" s="12"/>
      <c r="BF3830" s="12"/>
      <c r="BG3830" s="12"/>
      <c r="BH3830" s="12"/>
      <c r="BI3830" s="12"/>
      <c r="BJ3830" s="13"/>
      <c r="BK3830" s="13"/>
      <c r="BL3830" s="13"/>
      <c r="BM3830" s="13"/>
      <c r="BN3830" s="13"/>
    </row>
    <row r="3831" spans="4:66" x14ac:dyDescent="0.25">
      <c r="D3831"/>
      <c r="E3831" s="10"/>
      <c r="F3831" s="10"/>
      <c r="G3831" s="10"/>
      <c r="H3831" s="10"/>
      <c r="I3831" s="10"/>
      <c r="J3831" s="10"/>
      <c r="K3831" s="11"/>
      <c r="L3831" s="11"/>
      <c r="M3831" s="12"/>
      <c r="N3831" s="12"/>
      <c r="O3831" s="12"/>
      <c r="P3831" s="12"/>
      <c r="Q3831" s="12"/>
      <c r="R3831" s="12"/>
      <c r="S3831" s="12"/>
      <c r="T3831" s="12"/>
      <c r="U3831" s="12"/>
      <c r="V3831" s="12"/>
      <c r="W3831" s="12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2"/>
      <c r="AS3831" s="12"/>
      <c r="AT3831" s="12"/>
      <c r="AU3831" s="12"/>
      <c r="AV3831" s="12"/>
      <c r="AW3831" s="12"/>
      <c r="AX3831" s="12"/>
      <c r="AY3831" s="12"/>
      <c r="AZ3831" s="12"/>
      <c r="BA3831" s="12"/>
      <c r="BB3831" s="12"/>
      <c r="BC3831" s="12"/>
      <c r="BD3831" s="12"/>
      <c r="BE3831" s="12"/>
      <c r="BF3831" s="12"/>
      <c r="BG3831" s="12"/>
      <c r="BH3831" s="12"/>
      <c r="BI3831" s="12"/>
      <c r="BJ3831" s="13"/>
      <c r="BK3831" s="13"/>
      <c r="BL3831" s="13"/>
      <c r="BM3831" s="13"/>
      <c r="BN3831" s="13"/>
    </row>
    <row r="3832" spans="4:66" x14ac:dyDescent="0.25">
      <c r="D3832"/>
      <c r="E3832" s="10"/>
      <c r="F3832" s="10"/>
      <c r="G3832" s="10"/>
      <c r="H3832" s="10"/>
      <c r="I3832" s="10"/>
      <c r="J3832" s="10"/>
      <c r="K3832" s="11"/>
      <c r="L3832" s="11"/>
      <c r="M3832" s="12"/>
      <c r="N3832" s="12"/>
      <c r="O3832" s="12"/>
      <c r="P3832" s="12"/>
      <c r="Q3832" s="12"/>
      <c r="R3832" s="12"/>
      <c r="S3832" s="12"/>
      <c r="T3832" s="12"/>
      <c r="U3832" s="12"/>
      <c r="V3832" s="12"/>
      <c r="W3832" s="12"/>
      <c r="X3832" s="12"/>
      <c r="Y3832" s="12"/>
      <c r="Z3832" s="12"/>
      <c r="AA3832" s="12"/>
      <c r="AB3832" s="12"/>
      <c r="AC3832" s="12"/>
      <c r="AD3832" s="12"/>
      <c r="AE3832" s="12"/>
      <c r="AF3832" s="12"/>
      <c r="AG3832" s="12"/>
      <c r="AH3832" s="12"/>
      <c r="AI3832" s="12"/>
      <c r="AJ3832" s="12"/>
      <c r="AK3832" s="12"/>
      <c r="AL3832" s="12"/>
      <c r="AM3832" s="12"/>
      <c r="AN3832" s="12"/>
      <c r="AO3832" s="12"/>
      <c r="AP3832" s="12"/>
      <c r="AQ3832" s="12"/>
      <c r="AR3832" s="12"/>
      <c r="AS3832" s="12"/>
      <c r="AT3832" s="12"/>
      <c r="AU3832" s="12"/>
      <c r="AV3832" s="12"/>
      <c r="AW3832" s="12"/>
      <c r="AX3832" s="12"/>
      <c r="AY3832" s="12"/>
      <c r="AZ3832" s="12"/>
      <c r="BA3832" s="12"/>
      <c r="BB3832" s="12"/>
      <c r="BC3832" s="12"/>
      <c r="BD3832" s="12"/>
      <c r="BE3832" s="12"/>
      <c r="BF3832" s="12"/>
      <c r="BG3832" s="12"/>
      <c r="BH3832" s="12"/>
      <c r="BI3832" s="12"/>
      <c r="BJ3832" s="13"/>
      <c r="BK3832" s="13"/>
      <c r="BL3832" s="13"/>
      <c r="BM3832" s="13"/>
      <c r="BN3832" s="13"/>
    </row>
    <row r="3833" spans="4:66" x14ac:dyDescent="0.25">
      <c r="D3833"/>
      <c r="E3833" s="10"/>
      <c r="F3833" s="10"/>
      <c r="G3833" s="10"/>
      <c r="H3833" s="10"/>
      <c r="I3833" s="10"/>
      <c r="J3833" s="10"/>
      <c r="K3833" s="11"/>
      <c r="L3833" s="11"/>
      <c r="M3833" s="12"/>
      <c r="N3833" s="12"/>
      <c r="O3833" s="12"/>
      <c r="P3833" s="12"/>
      <c r="Q3833" s="12"/>
      <c r="R3833" s="12"/>
      <c r="S3833" s="12"/>
      <c r="T3833" s="12"/>
      <c r="U3833" s="12"/>
      <c r="V3833" s="12"/>
      <c r="W3833" s="12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2"/>
      <c r="AS3833" s="12"/>
      <c r="AT3833" s="12"/>
      <c r="AU3833" s="12"/>
      <c r="AV3833" s="12"/>
      <c r="AW3833" s="12"/>
      <c r="AX3833" s="12"/>
      <c r="AY3833" s="12"/>
      <c r="AZ3833" s="12"/>
      <c r="BA3833" s="12"/>
      <c r="BB3833" s="12"/>
      <c r="BC3833" s="12"/>
      <c r="BD3833" s="12"/>
      <c r="BE3833" s="12"/>
      <c r="BF3833" s="12"/>
      <c r="BG3833" s="12"/>
      <c r="BH3833" s="12"/>
      <c r="BI3833" s="12"/>
      <c r="BJ3833" s="13"/>
      <c r="BK3833" s="13"/>
      <c r="BL3833" s="13"/>
      <c r="BM3833" s="13"/>
      <c r="BN3833" s="13"/>
    </row>
    <row r="3834" spans="4:66" x14ac:dyDescent="0.25">
      <c r="D3834"/>
      <c r="E3834" s="10"/>
      <c r="F3834" s="10"/>
      <c r="G3834" s="10"/>
      <c r="H3834" s="10"/>
      <c r="I3834" s="10"/>
      <c r="J3834" s="10"/>
      <c r="K3834" s="11"/>
      <c r="L3834" s="11"/>
      <c r="M3834" s="12"/>
      <c r="N3834" s="12"/>
      <c r="O3834" s="12"/>
      <c r="P3834" s="12"/>
      <c r="Q3834" s="12"/>
      <c r="R3834" s="12"/>
      <c r="S3834" s="12"/>
      <c r="T3834" s="12"/>
      <c r="U3834" s="12"/>
      <c r="V3834" s="12"/>
      <c r="W3834" s="12"/>
      <c r="X3834" s="12"/>
      <c r="Y3834" s="12"/>
      <c r="Z3834" s="12"/>
      <c r="AA3834" s="12"/>
      <c r="AB3834" s="12"/>
      <c r="AC3834" s="12"/>
      <c r="AD3834" s="12"/>
      <c r="AE3834" s="12"/>
      <c r="AF3834" s="12"/>
      <c r="AG3834" s="12"/>
      <c r="AH3834" s="12"/>
      <c r="AI3834" s="12"/>
      <c r="AJ3834" s="12"/>
      <c r="AK3834" s="12"/>
      <c r="AL3834" s="12"/>
      <c r="AM3834" s="12"/>
      <c r="AN3834" s="12"/>
      <c r="AO3834" s="12"/>
      <c r="AP3834" s="12"/>
      <c r="AQ3834" s="12"/>
      <c r="AR3834" s="12"/>
      <c r="AS3834" s="12"/>
      <c r="AT3834" s="12"/>
      <c r="AU3834" s="12"/>
      <c r="AV3834" s="12"/>
      <c r="AW3834" s="12"/>
      <c r="AX3834" s="12"/>
      <c r="AY3834" s="12"/>
      <c r="AZ3834" s="12"/>
      <c r="BA3834" s="12"/>
      <c r="BB3834" s="12"/>
      <c r="BC3834" s="12"/>
      <c r="BD3834" s="12"/>
      <c r="BE3834" s="12"/>
      <c r="BF3834" s="12"/>
      <c r="BG3834" s="12"/>
      <c r="BH3834" s="12"/>
      <c r="BI3834" s="12"/>
      <c r="BJ3834" s="13"/>
      <c r="BK3834" s="13"/>
      <c r="BL3834" s="13"/>
      <c r="BM3834" s="13"/>
      <c r="BN3834" s="13"/>
    </row>
    <row r="3835" spans="4:66" s="14" customFormat="1" x14ac:dyDescent="0.25">
      <c r="K3835" s="16"/>
      <c r="L3835" s="16"/>
      <c r="M3835" s="17"/>
      <c r="N3835" s="17"/>
      <c r="O3835" s="17"/>
      <c r="P3835" s="17"/>
      <c r="Q3835" s="17"/>
      <c r="R3835" s="17"/>
      <c r="S3835" s="17"/>
      <c r="T3835" s="17"/>
      <c r="U3835" s="17"/>
      <c r="V3835" s="17"/>
      <c r="W3835" s="17"/>
      <c r="X3835" s="17"/>
      <c r="Y3835" s="17"/>
      <c r="Z3835" s="17"/>
      <c r="AA3835" s="17"/>
      <c r="AB3835" s="17"/>
      <c r="AC3835" s="17"/>
      <c r="AD3835" s="17"/>
      <c r="AE3835" s="17"/>
      <c r="AF3835" s="17"/>
      <c r="AG3835" s="17"/>
      <c r="AH3835" s="17"/>
      <c r="AI3835" s="17"/>
      <c r="AJ3835" s="17"/>
      <c r="AK3835" s="17"/>
      <c r="AL3835" s="17"/>
      <c r="AM3835" s="17"/>
      <c r="AN3835" s="17"/>
      <c r="AO3835" s="17"/>
      <c r="AP3835" s="17"/>
      <c r="AQ3835" s="17"/>
      <c r="AR3835" s="17"/>
      <c r="AS3835" s="17"/>
      <c r="AT3835" s="17"/>
      <c r="AU3835" s="17"/>
      <c r="AV3835" s="17"/>
      <c r="AW3835" s="17"/>
      <c r="AX3835" s="17"/>
      <c r="AY3835" s="17"/>
      <c r="AZ3835" s="17"/>
      <c r="BA3835" s="17"/>
      <c r="BB3835" s="17"/>
      <c r="BC3835" s="17"/>
      <c r="BD3835" s="17"/>
      <c r="BE3835" s="17"/>
      <c r="BF3835" s="17"/>
      <c r="BG3835" s="17"/>
      <c r="BH3835" s="17"/>
      <c r="BI3835" s="17"/>
      <c r="BJ3835" s="18"/>
      <c r="BK3835" s="18"/>
      <c r="BL3835" s="18"/>
      <c r="BM3835" s="18"/>
      <c r="BN3835" s="18"/>
    </row>
    <row r="3836" spans="4:66" x14ac:dyDescent="0.25">
      <c r="D3836" s="25"/>
      <c r="E3836" s="10"/>
      <c r="F3836" s="10"/>
      <c r="G3836" s="10"/>
      <c r="H3836" s="10"/>
      <c r="I3836" s="10"/>
      <c r="J3836" s="10"/>
      <c r="K3836" s="11"/>
      <c r="L3836" s="11"/>
      <c r="M3836" s="12"/>
      <c r="N3836" s="12"/>
      <c r="O3836" s="12"/>
      <c r="P3836" s="12"/>
      <c r="Q3836" s="12"/>
      <c r="R3836" s="12"/>
      <c r="S3836" s="12"/>
      <c r="T3836" s="12"/>
      <c r="U3836" s="12"/>
      <c r="V3836" s="12"/>
      <c r="W3836" s="12"/>
      <c r="X3836" s="12"/>
      <c r="Y3836" s="12"/>
      <c r="Z3836" s="12"/>
      <c r="AA3836" s="12"/>
      <c r="AB3836" s="12"/>
      <c r="AC3836" s="12"/>
      <c r="AD3836" s="12"/>
      <c r="AE3836" s="12"/>
      <c r="AF3836" s="12"/>
      <c r="AG3836" s="12"/>
      <c r="AH3836" s="12"/>
      <c r="AI3836" s="12"/>
      <c r="AJ3836" s="12"/>
      <c r="AK3836" s="12"/>
      <c r="AL3836" s="12"/>
      <c r="AM3836" s="12"/>
      <c r="AN3836" s="12"/>
      <c r="AO3836" s="12"/>
      <c r="AP3836" s="12"/>
      <c r="AQ3836" s="12"/>
      <c r="AR3836" s="12"/>
      <c r="AS3836" s="12"/>
      <c r="AT3836" s="12"/>
      <c r="AU3836" s="12"/>
      <c r="AV3836" s="12"/>
      <c r="AW3836" s="12"/>
      <c r="AX3836" s="12"/>
      <c r="AY3836" s="12"/>
      <c r="AZ3836" s="12"/>
      <c r="BA3836" s="12"/>
      <c r="BB3836" s="12"/>
      <c r="BC3836" s="12"/>
      <c r="BD3836" s="12"/>
      <c r="BE3836" s="12"/>
      <c r="BF3836" s="12"/>
      <c r="BG3836" s="12"/>
      <c r="BH3836" s="12"/>
      <c r="BI3836" s="12"/>
      <c r="BJ3836" s="13"/>
      <c r="BK3836" s="13"/>
      <c r="BL3836" s="13"/>
      <c r="BM3836" s="13"/>
      <c r="BN3836" s="13"/>
    </row>
    <row r="3837" spans="4:66" x14ac:dyDescent="0.25">
      <c r="D3837"/>
      <c r="E3837" s="10"/>
      <c r="F3837" s="10"/>
      <c r="G3837" s="10"/>
      <c r="H3837" s="10"/>
      <c r="I3837" s="10"/>
      <c r="J3837" s="10"/>
      <c r="K3837" s="11"/>
      <c r="L3837" s="11"/>
      <c r="M3837" s="12"/>
      <c r="N3837" s="12"/>
      <c r="O3837" s="12"/>
      <c r="P3837" s="12"/>
      <c r="Q3837" s="12"/>
      <c r="R3837" s="12"/>
      <c r="S3837" s="12"/>
      <c r="T3837" s="12"/>
      <c r="U3837" s="12"/>
      <c r="V3837" s="12"/>
      <c r="W3837" s="12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2"/>
      <c r="AS3837" s="12"/>
      <c r="AT3837" s="12"/>
      <c r="AU3837" s="12"/>
      <c r="AV3837" s="12"/>
      <c r="AW3837" s="12"/>
      <c r="AX3837" s="12"/>
      <c r="AY3837" s="12"/>
      <c r="AZ3837" s="12"/>
      <c r="BA3837" s="12"/>
      <c r="BB3837" s="12"/>
      <c r="BC3837" s="12"/>
      <c r="BD3837" s="12"/>
      <c r="BE3837" s="12"/>
      <c r="BF3837" s="12"/>
      <c r="BG3837" s="12"/>
      <c r="BH3837" s="12"/>
      <c r="BI3837" s="12"/>
      <c r="BJ3837" s="13"/>
      <c r="BK3837" s="13"/>
      <c r="BL3837" s="13"/>
      <c r="BM3837" s="13"/>
      <c r="BN3837" s="13"/>
    </row>
    <row r="3838" spans="4:66" x14ac:dyDescent="0.25">
      <c r="D3838"/>
      <c r="E3838" s="10"/>
      <c r="F3838" s="10"/>
      <c r="G3838" s="10"/>
      <c r="H3838" s="10"/>
      <c r="I3838" s="10"/>
      <c r="J3838" s="10"/>
      <c r="K3838" s="11"/>
      <c r="L3838" s="11"/>
      <c r="M3838" s="12"/>
      <c r="N3838" s="12"/>
      <c r="O3838" s="12"/>
      <c r="P3838" s="12"/>
      <c r="Q3838" s="12"/>
      <c r="R3838" s="12"/>
      <c r="S3838" s="12"/>
      <c r="T3838" s="12"/>
      <c r="U3838" s="12"/>
      <c r="V3838" s="12"/>
      <c r="W3838" s="12"/>
      <c r="X3838" s="12"/>
      <c r="Y3838" s="12"/>
      <c r="Z3838" s="12"/>
      <c r="AA3838" s="12"/>
      <c r="AB3838" s="12"/>
      <c r="AC3838" s="12"/>
      <c r="AD3838" s="12"/>
      <c r="AE3838" s="12"/>
      <c r="AF3838" s="12"/>
      <c r="AG3838" s="12"/>
      <c r="AH3838" s="12"/>
      <c r="AI3838" s="12"/>
      <c r="AJ3838" s="12"/>
      <c r="AK3838" s="12"/>
      <c r="AL3838" s="12"/>
      <c r="AM3838" s="12"/>
      <c r="AN3838" s="12"/>
      <c r="AO3838" s="12"/>
      <c r="AP3838" s="12"/>
      <c r="AQ3838" s="12"/>
      <c r="AR3838" s="12"/>
      <c r="AS3838" s="12"/>
      <c r="AT3838" s="12"/>
      <c r="AU3838" s="12"/>
      <c r="AV3838" s="12"/>
      <c r="AW3838" s="12"/>
      <c r="AX3838" s="12"/>
      <c r="AY3838" s="12"/>
      <c r="AZ3838" s="12"/>
      <c r="BA3838" s="12"/>
      <c r="BB3838" s="12"/>
      <c r="BC3838" s="12"/>
      <c r="BD3838" s="12"/>
      <c r="BE3838" s="12"/>
      <c r="BF3838" s="12"/>
      <c r="BG3838" s="12"/>
      <c r="BH3838" s="12"/>
      <c r="BI3838" s="12"/>
      <c r="BJ3838" s="13"/>
      <c r="BK3838" s="13"/>
      <c r="BL3838" s="13"/>
      <c r="BM3838" s="13"/>
      <c r="BN3838" s="13"/>
    </row>
    <row r="3839" spans="4:66" x14ac:dyDescent="0.25">
      <c r="D3839"/>
      <c r="E3839" s="10"/>
      <c r="F3839" s="10"/>
      <c r="G3839" s="10"/>
      <c r="H3839" s="10"/>
      <c r="I3839" s="10"/>
      <c r="J3839" s="10"/>
      <c r="K3839" s="11"/>
      <c r="L3839" s="11"/>
      <c r="M3839" s="12"/>
      <c r="N3839" s="12"/>
      <c r="O3839" s="12"/>
      <c r="P3839" s="12"/>
      <c r="Q3839" s="12"/>
      <c r="R3839" s="12"/>
      <c r="S3839" s="12"/>
      <c r="T3839" s="12"/>
      <c r="U3839" s="12"/>
      <c r="V3839" s="12"/>
      <c r="W3839" s="12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2"/>
      <c r="AS3839" s="12"/>
      <c r="AT3839" s="12"/>
      <c r="AU3839" s="12"/>
      <c r="AV3839" s="12"/>
      <c r="AW3839" s="12"/>
      <c r="AX3839" s="12"/>
      <c r="AY3839" s="12"/>
      <c r="AZ3839" s="12"/>
      <c r="BA3839" s="12"/>
      <c r="BB3839" s="12"/>
      <c r="BC3839" s="12"/>
      <c r="BD3839" s="12"/>
      <c r="BE3839" s="12"/>
      <c r="BF3839" s="12"/>
      <c r="BG3839" s="12"/>
      <c r="BH3839" s="12"/>
      <c r="BI3839" s="12"/>
      <c r="BJ3839" s="13"/>
      <c r="BK3839" s="13"/>
      <c r="BL3839" s="13"/>
      <c r="BM3839" s="13"/>
      <c r="BN3839" s="13"/>
    </row>
    <row r="3840" spans="4:66" x14ac:dyDescent="0.25">
      <c r="D3840"/>
      <c r="E3840" s="10"/>
      <c r="F3840" s="10"/>
      <c r="G3840" s="10"/>
      <c r="H3840" s="10"/>
      <c r="I3840" s="10"/>
      <c r="J3840" s="10"/>
      <c r="K3840" s="11"/>
      <c r="L3840" s="11"/>
      <c r="M3840" s="12"/>
      <c r="N3840" s="12"/>
      <c r="O3840" s="12"/>
      <c r="P3840" s="12"/>
      <c r="Q3840" s="12"/>
      <c r="R3840" s="12"/>
      <c r="S3840" s="12"/>
      <c r="T3840" s="12"/>
      <c r="U3840" s="12"/>
      <c r="V3840" s="12"/>
      <c r="W3840" s="12"/>
      <c r="X3840" s="12"/>
      <c r="Y3840" s="12"/>
      <c r="Z3840" s="12"/>
      <c r="AA3840" s="12"/>
      <c r="AB3840" s="12"/>
      <c r="AC3840" s="12"/>
      <c r="AD3840" s="12"/>
      <c r="AE3840" s="12"/>
      <c r="AF3840" s="12"/>
      <c r="AG3840" s="12"/>
      <c r="AH3840" s="12"/>
      <c r="AI3840" s="12"/>
      <c r="AJ3840" s="12"/>
      <c r="AK3840" s="12"/>
      <c r="AL3840" s="12"/>
      <c r="AM3840" s="12"/>
      <c r="AN3840" s="12"/>
      <c r="AO3840" s="12"/>
      <c r="AP3840" s="12"/>
      <c r="AQ3840" s="12"/>
      <c r="AR3840" s="12"/>
      <c r="AS3840" s="12"/>
      <c r="AT3840" s="12"/>
      <c r="AU3840" s="12"/>
      <c r="AV3840" s="12"/>
      <c r="AW3840" s="12"/>
      <c r="AX3840" s="12"/>
      <c r="AY3840" s="12"/>
      <c r="AZ3840" s="12"/>
      <c r="BA3840" s="12"/>
      <c r="BB3840" s="12"/>
      <c r="BC3840" s="12"/>
      <c r="BD3840" s="12"/>
      <c r="BE3840" s="12"/>
      <c r="BF3840" s="12"/>
      <c r="BG3840" s="12"/>
      <c r="BH3840" s="12"/>
      <c r="BI3840" s="12"/>
      <c r="BJ3840" s="13"/>
      <c r="BK3840" s="13"/>
      <c r="BL3840" s="13"/>
      <c r="BM3840" s="13"/>
      <c r="BN3840" s="13"/>
    </row>
    <row r="3841" spans="4:66" x14ac:dyDescent="0.25">
      <c r="D3841"/>
      <c r="E3841" s="10"/>
      <c r="F3841" s="10"/>
      <c r="G3841" s="10"/>
      <c r="H3841" s="10"/>
      <c r="I3841" s="10"/>
      <c r="J3841" s="10"/>
      <c r="K3841" s="11"/>
      <c r="L3841" s="11"/>
      <c r="M3841" s="12"/>
      <c r="N3841" s="12"/>
      <c r="O3841" s="12"/>
      <c r="P3841" s="12"/>
      <c r="Q3841" s="12"/>
      <c r="R3841" s="12"/>
      <c r="S3841" s="12"/>
      <c r="T3841" s="12"/>
      <c r="U3841" s="12"/>
      <c r="V3841" s="12"/>
      <c r="W3841" s="12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2"/>
      <c r="AS3841" s="12"/>
      <c r="AT3841" s="12"/>
      <c r="AU3841" s="12"/>
      <c r="AV3841" s="12"/>
      <c r="AW3841" s="12"/>
      <c r="AX3841" s="12"/>
      <c r="AY3841" s="12"/>
      <c r="AZ3841" s="12"/>
      <c r="BA3841" s="12"/>
      <c r="BB3841" s="12"/>
      <c r="BC3841" s="12"/>
      <c r="BD3841" s="12"/>
      <c r="BE3841" s="12"/>
      <c r="BF3841" s="12"/>
      <c r="BG3841" s="12"/>
      <c r="BH3841" s="12"/>
      <c r="BI3841" s="12"/>
      <c r="BJ3841" s="13"/>
      <c r="BK3841" s="13"/>
      <c r="BL3841" s="13"/>
      <c r="BM3841" s="13"/>
      <c r="BN3841" s="13"/>
    </row>
    <row r="3842" spans="4:66" x14ac:dyDescent="0.25">
      <c r="D3842"/>
      <c r="E3842" s="10"/>
      <c r="F3842" s="10"/>
      <c r="G3842" s="10"/>
      <c r="H3842" s="10"/>
      <c r="I3842" s="10"/>
      <c r="J3842" s="10"/>
      <c r="K3842" s="11"/>
      <c r="L3842" s="11"/>
      <c r="M3842" s="12"/>
      <c r="N3842" s="12"/>
      <c r="O3842" s="12"/>
      <c r="P3842" s="12"/>
      <c r="Q3842" s="12"/>
      <c r="R3842" s="12"/>
      <c r="S3842" s="12"/>
      <c r="T3842" s="12"/>
      <c r="U3842" s="12"/>
      <c r="V3842" s="12"/>
      <c r="W3842" s="12"/>
      <c r="X3842" s="12"/>
      <c r="Y3842" s="12"/>
      <c r="Z3842" s="12"/>
      <c r="AA3842" s="12"/>
      <c r="AB3842" s="12"/>
      <c r="AC3842" s="12"/>
      <c r="AD3842" s="12"/>
      <c r="AE3842" s="12"/>
      <c r="AF3842" s="12"/>
      <c r="AG3842" s="12"/>
      <c r="AH3842" s="12"/>
      <c r="AI3842" s="12"/>
      <c r="AJ3842" s="12"/>
      <c r="AK3842" s="12"/>
      <c r="AL3842" s="12"/>
      <c r="AM3842" s="12"/>
      <c r="AN3842" s="12"/>
      <c r="AO3842" s="12"/>
      <c r="AP3842" s="12"/>
      <c r="AQ3842" s="12"/>
      <c r="AR3842" s="12"/>
      <c r="AS3842" s="12"/>
      <c r="AT3842" s="12"/>
      <c r="AU3842" s="12"/>
      <c r="AV3842" s="12"/>
      <c r="AW3842" s="12"/>
      <c r="AX3842" s="12"/>
      <c r="AY3842" s="12"/>
      <c r="AZ3842" s="12"/>
      <c r="BA3842" s="12"/>
      <c r="BB3842" s="12"/>
      <c r="BC3842" s="12"/>
      <c r="BD3842" s="12"/>
      <c r="BE3842" s="12"/>
      <c r="BF3842" s="12"/>
      <c r="BG3842" s="12"/>
      <c r="BH3842" s="12"/>
      <c r="BI3842" s="12"/>
      <c r="BJ3842" s="13"/>
      <c r="BK3842" s="13"/>
      <c r="BL3842" s="13"/>
      <c r="BM3842" s="13"/>
      <c r="BN3842" s="13"/>
    </row>
    <row r="3843" spans="4:66" x14ac:dyDescent="0.25">
      <c r="D3843"/>
      <c r="E3843" s="10"/>
      <c r="F3843" s="10"/>
      <c r="G3843" s="10"/>
      <c r="H3843" s="10"/>
      <c r="I3843" s="10"/>
      <c r="J3843" s="10"/>
      <c r="K3843" s="11"/>
      <c r="L3843" s="11"/>
      <c r="M3843" s="12"/>
      <c r="N3843" s="12"/>
      <c r="O3843" s="12"/>
      <c r="P3843" s="12"/>
      <c r="Q3843" s="12"/>
      <c r="R3843" s="12"/>
      <c r="S3843" s="12"/>
      <c r="T3843" s="12"/>
      <c r="U3843" s="12"/>
      <c r="V3843" s="12"/>
      <c r="W3843" s="12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2"/>
      <c r="AS3843" s="12"/>
      <c r="AT3843" s="12"/>
      <c r="AU3843" s="12"/>
      <c r="AV3843" s="12"/>
      <c r="AW3843" s="12"/>
      <c r="AX3843" s="12"/>
      <c r="AY3843" s="12"/>
      <c r="AZ3843" s="12"/>
      <c r="BA3843" s="12"/>
      <c r="BB3843" s="12"/>
      <c r="BC3843" s="12"/>
      <c r="BD3843" s="12"/>
      <c r="BE3843" s="12"/>
      <c r="BF3843" s="12"/>
      <c r="BG3843" s="12"/>
      <c r="BH3843" s="12"/>
      <c r="BI3843" s="12"/>
      <c r="BJ3843" s="13"/>
      <c r="BK3843" s="13"/>
      <c r="BL3843" s="13"/>
      <c r="BM3843" s="13"/>
      <c r="BN3843" s="13"/>
    </row>
    <row r="3844" spans="4:66" x14ac:dyDescent="0.25">
      <c r="D3844"/>
      <c r="E3844" s="10"/>
      <c r="F3844" s="10"/>
      <c r="G3844" s="10"/>
      <c r="H3844" s="10"/>
      <c r="I3844" s="10"/>
      <c r="J3844" s="10"/>
      <c r="K3844" s="11"/>
      <c r="L3844" s="11"/>
      <c r="M3844" s="12"/>
      <c r="N3844" s="12"/>
      <c r="O3844" s="12"/>
      <c r="P3844" s="12"/>
      <c r="Q3844" s="12"/>
      <c r="R3844" s="12"/>
      <c r="S3844" s="12"/>
      <c r="T3844" s="12"/>
      <c r="U3844" s="12"/>
      <c r="V3844" s="12"/>
      <c r="W3844" s="12"/>
      <c r="X3844" s="12"/>
      <c r="Y3844" s="12"/>
      <c r="Z3844" s="12"/>
      <c r="AA3844" s="12"/>
      <c r="AB3844" s="12"/>
      <c r="AC3844" s="12"/>
      <c r="AD3844" s="12"/>
      <c r="AE3844" s="12"/>
      <c r="AF3844" s="12"/>
      <c r="AG3844" s="12"/>
      <c r="AH3844" s="12"/>
      <c r="AI3844" s="12"/>
      <c r="AJ3844" s="12"/>
      <c r="AK3844" s="12"/>
      <c r="AL3844" s="12"/>
      <c r="AM3844" s="12"/>
      <c r="AN3844" s="12"/>
      <c r="AO3844" s="12"/>
      <c r="AP3844" s="12"/>
      <c r="AQ3844" s="12"/>
      <c r="AR3844" s="12"/>
      <c r="AS3844" s="12"/>
      <c r="AT3844" s="12"/>
      <c r="AU3844" s="12"/>
      <c r="AV3844" s="12"/>
      <c r="AW3844" s="12"/>
      <c r="AX3844" s="12"/>
      <c r="AY3844" s="12"/>
      <c r="AZ3844" s="12"/>
      <c r="BA3844" s="12"/>
      <c r="BB3844" s="12"/>
      <c r="BC3844" s="12"/>
      <c r="BD3844" s="12"/>
      <c r="BE3844" s="12"/>
      <c r="BF3844" s="12"/>
      <c r="BG3844" s="12"/>
      <c r="BH3844" s="12"/>
      <c r="BI3844" s="12"/>
      <c r="BJ3844" s="13"/>
      <c r="BK3844" s="13"/>
      <c r="BL3844" s="13"/>
      <c r="BM3844" s="13"/>
      <c r="BN3844" s="13"/>
    </row>
    <row r="3845" spans="4:66" x14ac:dyDescent="0.25">
      <c r="D3845"/>
      <c r="E3845" s="10"/>
      <c r="F3845" s="10"/>
      <c r="G3845" s="10"/>
      <c r="H3845" s="10"/>
      <c r="I3845" s="10"/>
      <c r="J3845" s="10"/>
      <c r="K3845" s="11"/>
      <c r="L3845" s="11"/>
      <c r="M3845" s="12"/>
      <c r="N3845" s="12"/>
      <c r="O3845" s="12"/>
      <c r="P3845" s="12"/>
      <c r="Q3845" s="12"/>
      <c r="R3845" s="12"/>
      <c r="S3845" s="12"/>
      <c r="T3845" s="12"/>
      <c r="U3845" s="12"/>
      <c r="V3845" s="12"/>
      <c r="W3845" s="12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2"/>
      <c r="AS3845" s="12"/>
      <c r="AT3845" s="12"/>
      <c r="AU3845" s="12"/>
      <c r="AV3845" s="12"/>
      <c r="AW3845" s="12"/>
      <c r="AX3845" s="12"/>
      <c r="AY3845" s="12"/>
      <c r="AZ3845" s="12"/>
      <c r="BA3845" s="12"/>
      <c r="BB3845" s="12"/>
      <c r="BC3845" s="12"/>
      <c r="BD3845" s="12"/>
      <c r="BE3845" s="12"/>
      <c r="BF3845" s="12"/>
      <c r="BG3845" s="12"/>
      <c r="BH3845" s="12"/>
      <c r="BI3845" s="12"/>
      <c r="BJ3845" s="13"/>
      <c r="BK3845" s="13"/>
      <c r="BL3845" s="13"/>
      <c r="BM3845" s="13"/>
      <c r="BN3845" s="13"/>
    </row>
    <row r="3846" spans="4:66" x14ac:dyDescent="0.25">
      <c r="D3846"/>
      <c r="E3846" s="10"/>
      <c r="F3846" s="10"/>
      <c r="G3846" s="10"/>
      <c r="H3846" s="10"/>
      <c r="I3846" s="10"/>
      <c r="J3846" s="10"/>
      <c r="K3846" s="11"/>
      <c r="L3846" s="11"/>
      <c r="M3846" s="12"/>
      <c r="N3846" s="12"/>
      <c r="O3846" s="12"/>
      <c r="P3846" s="12"/>
      <c r="Q3846" s="12"/>
      <c r="R3846" s="12"/>
      <c r="S3846" s="12"/>
      <c r="T3846" s="12"/>
      <c r="U3846" s="12"/>
      <c r="V3846" s="12"/>
      <c r="W3846" s="12"/>
      <c r="X3846" s="12"/>
      <c r="Y3846" s="12"/>
      <c r="Z3846" s="12"/>
      <c r="AA3846" s="12"/>
      <c r="AB3846" s="12"/>
      <c r="AC3846" s="12"/>
      <c r="AD3846" s="12"/>
      <c r="AE3846" s="12"/>
      <c r="AF3846" s="12"/>
      <c r="AG3846" s="12"/>
      <c r="AH3846" s="12"/>
      <c r="AI3846" s="12"/>
      <c r="AJ3846" s="12"/>
      <c r="AK3846" s="12"/>
      <c r="AL3846" s="12"/>
      <c r="AM3846" s="12"/>
      <c r="AN3846" s="12"/>
      <c r="AO3846" s="12"/>
      <c r="AP3846" s="12"/>
      <c r="AQ3846" s="12"/>
      <c r="AR3846" s="12"/>
      <c r="AS3846" s="12"/>
      <c r="AT3846" s="12"/>
      <c r="AU3846" s="12"/>
      <c r="AV3846" s="12"/>
      <c r="AW3846" s="12"/>
      <c r="AX3846" s="12"/>
      <c r="AY3846" s="12"/>
      <c r="AZ3846" s="12"/>
      <c r="BA3846" s="12"/>
      <c r="BB3846" s="12"/>
      <c r="BC3846" s="12"/>
      <c r="BD3846" s="12"/>
      <c r="BE3846" s="12"/>
      <c r="BF3846" s="12"/>
      <c r="BG3846" s="12"/>
      <c r="BH3846" s="12"/>
      <c r="BI3846" s="12"/>
      <c r="BJ3846" s="13"/>
      <c r="BK3846" s="13"/>
      <c r="BL3846" s="13"/>
      <c r="BM3846" s="13"/>
      <c r="BN3846" s="13"/>
    </row>
    <row r="3847" spans="4:66" x14ac:dyDescent="0.25">
      <c r="D3847"/>
      <c r="E3847" s="10"/>
      <c r="F3847" s="10"/>
      <c r="G3847" s="10"/>
      <c r="H3847" s="10"/>
      <c r="I3847" s="10"/>
      <c r="J3847" s="10"/>
      <c r="K3847" s="11"/>
      <c r="L3847" s="11"/>
      <c r="M3847" s="12"/>
      <c r="N3847" s="12"/>
      <c r="O3847" s="12"/>
      <c r="P3847" s="12"/>
      <c r="Q3847" s="12"/>
      <c r="R3847" s="12"/>
      <c r="S3847" s="12"/>
      <c r="T3847" s="12"/>
      <c r="U3847" s="12"/>
      <c r="V3847" s="12"/>
      <c r="W3847" s="12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2"/>
      <c r="AS3847" s="12"/>
      <c r="AT3847" s="12"/>
      <c r="AU3847" s="12"/>
      <c r="AV3847" s="12"/>
      <c r="AW3847" s="12"/>
      <c r="AX3847" s="12"/>
      <c r="AY3847" s="12"/>
      <c r="AZ3847" s="12"/>
      <c r="BA3847" s="12"/>
      <c r="BB3847" s="12"/>
      <c r="BC3847" s="12"/>
      <c r="BD3847" s="12"/>
      <c r="BE3847" s="12"/>
      <c r="BF3847" s="12"/>
      <c r="BG3847" s="12"/>
      <c r="BH3847" s="12"/>
      <c r="BI3847" s="12"/>
      <c r="BJ3847" s="13"/>
      <c r="BK3847" s="13"/>
      <c r="BL3847" s="13"/>
      <c r="BM3847" s="13"/>
      <c r="BN3847" s="13"/>
    </row>
    <row r="3848" spans="4:66" x14ac:dyDescent="0.25">
      <c r="D3848"/>
      <c r="E3848" s="10"/>
      <c r="F3848" s="10"/>
      <c r="G3848" s="10"/>
      <c r="H3848" s="10"/>
      <c r="I3848" s="10"/>
      <c r="J3848" s="10"/>
      <c r="K3848" s="11"/>
      <c r="L3848" s="11"/>
      <c r="M3848" s="12"/>
      <c r="N3848" s="12"/>
      <c r="O3848" s="12"/>
      <c r="P3848" s="12"/>
      <c r="Q3848" s="12"/>
      <c r="R3848" s="12"/>
      <c r="S3848" s="12"/>
      <c r="T3848" s="12"/>
      <c r="U3848" s="12"/>
      <c r="V3848" s="12"/>
      <c r="W3848" s="12"/>
      <c r="X3848" s="12"/>
      <c r="Y3848" s="12"/>
      <c r="Z3848" s="12"/>
      <c r="AA3848" s="12"/>
      <c r="AB3848" s="12"/>
      <c r="AC3848" s="12"/>
      <c r="AD3848" s="12"/>
      <c r="AE3848" s="12"/>
      <c r="AF3848" s="12"/>
      <c r="AG3848" s="12"/>
      <c r="AH3848" s="12"/>
      <c r="AI3848" s="12"/>
      <c r="AJ3848" s="12"/>
      <c r="AK3848" s="12"/>
      <c r="AL3848" s="12"/>
      <c r="AM3848" s="12"/>
      <c r="AN3848" s="12"/>
      <c r="AO3848" s="12"/>
      <c r="AP3848" s="12"/>
      <c r="AQ3848" s="12"/>
      <c r="AR3848" s="12"/>
      <c r="AS3848" s="12"/>
      <c r="AT3848" s="12"/>
      <c r="AU3848" s="12"/>
      <c r="AV3848" s="12"/>
      <c r="AW3848" s="12"/>
      <c r="AX3848" s="12"/>
      <c r="AY3848" s="12"/>
      <c r="AZ3848" s="12"/>
      <c r="BA3848" s="12"/>
      <c r="BB3848" s="12"/>
      <c r="BC3848" s="12"/>
      <c r="BD3848" s="12"/>
      <c r="BE3848" s="12"/>
      <c r="BF3848" s="12"/>
      <c r="BG3848" s="12"/>
      <c r="BH3848" s="12"/>
      <c r="BI3848" s="12"/>
      <c r="BJ3848" s="13"/>
      <c r="BK3848" s="13"/>
      <c r="BL3848" s="13"/>
      <c r="BM3848" s="13"/>
      <c r="BN3848" s="13"/>
    </row>
    <row r="3849" spans="4:66" x14ac:dyDescent="0.25">
      <c r="D3849"/>
      <c r="E3849" s="10"/>
      <c r="F3849" s="10"/>
      <c r="G3849" s="10"/>
      <c r="H3849" s="10"/>
      <c r="I3849" s="10"/>
      <c r="J3849" s="10"/>
      <c r="K3849" s="11"/>
      <c r="L3849" s="11"/>
      <c r="M3849" s="12"/>
      <c r="N3849" s="12"/>
      <c r="O3849" s="12"/>
      <c r="P3849" s="12"/>
      <c r="Q3849" s="12"/>
      <c r="R3849" s="12"/>
      <c r="S3849" s="12"/>
      <c r="T3849" s="12"/>
      <c r="U3849" s="12"/>
      <c r="V3849" s="12"/>
      <c r="W3849" s="12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2"/>
      <c r="AS3849" s="12"/>
      <c r="AT3849" s="12"/>
      <c r="AU3849" s="12"/>
      <c r="AV3849" s="12"/>
      <c r="AW3849" s="12"/>
      <c r="AX3849" s="12"/>
      <c r="AY3849" s="12"/>
      <c r="AZ3849" s="12"/>
      <c r="BA3849" s="12"/>
      <c r="BB3849" s="12"/>
      <c r="BC3849" s="12"/>
      <c r="BD3849" s="12"/>
      <c r="BE3849" s="12"/>
      <c r="BF3849" s="12"/>
      <c r="BG3849" s="12"/>
      <c r="BH3849" s="12"/>
      <c r="BI3849" s="12"/>
      <c r="BJ3849" s="13"/>
      <c r="BK3849" s="13"/>
      <c r="BL3849" s="13"/>
      <c r="BM3849" s="13"/>
      <c r="BN3849" s="13"/>
    </row>
    <row r="3850" spans="4:66" x14ac:dyDescent="0.25">
      <c r="D3850"/>
      <c r="E3850" s="10"/>
      <c r="F3850" s="10"/>
      <c r="G3850" s="10"/>
      <c r="H3850" s="10"/>
      <c r="I3850" s="10"/>
      <c r="J3850" s="10"/>
      <c r="K3850" s="11"/>
      <c r="L3850" s="11"/>
      <c r="M3850" s="12"/>
      <c r="N3850" s="12"/>
      <c r="O3850" s="12"/>
      <c r="P3850" s="12"/>
      <c r="Q3850" s="12"/>
      <c r="R3850" s="12"/>
      <c r="S3850" s="12"/>
      <c r="T3850" s="12"/>
      <c r="U3850" s="12"/>
      <c r="V3850" s="12"/>
      <c r="W3850" s="12"/>
      <c r="X3850" s="12"/>
      <c r="Y3850" s="12"/>
      <c r="Z3850" s="12"/>
      <c r="AA3850" s="12"/>
      <c r="AB3850" s="12"/>
      <c r="AC3850" s="12"/>
      <c r="AD3850" s="12"/>
      <c r="AE3850" s="12"/>
      <c r="AF3850" s="12"/>
      <c r="AG3850" s="12"/>
      <c r="AH3850" s="12"/>
      <c r="AI3850" s="12"/>
      <c r="AJ3850" s="12"/>
      <c r="AK3850" s="12"/>
      <c r="AL3850" s="12"/>
      <c r="AM3850" s="12"/>
      <c r="AN3850" s="12"/>
      <c r="AO3850" s="12"/>
      <c r="AP3850" s="12"/>
      <c r="AQ3850" s="12"/>
      <c r="AR3850" s="12"/>
      <c r="AS3850" s="12"/>
      <c r="AT3850" s="12"/>
      <c r="AU3850" s="12"/>
      <c r="AV3850" s="12"/>
      <c r="AW3850" s="12"/>
      <c r="AX3850" s="12"/>
      <c r="AY3850" s="12"/>
      <c r="AZ3850" s="12"/>
      <c r="BA3850" s="12"/>
      <c r="BB3850" s="12"/>
      <c r="BC3850" s="12"/>
      <c r="BD3850" s="12"/>
      <c r="BE3850" s="12"/>
      <c r="BF3850" s="12"/>
      <c r="BG3850" s="12"/>
      <c r="BH3850" s="12"/>
      <c r="BI3850" s="12"/>
      <c r="BJ3850" s="13"/>
      <c r="BK3850" s="13"/>
      <c r="BL3850" s="13"/>
      <c r="BM3850" s="13"/>
      <c r="BN3850" s="13"/>
    </row>
    <row r="3851" spans="4:66" x14ac:dyDescent="0.25">
      <c r="D3851"/>
      <c r="E3851" s="10"/>
      <c r="F3851" s="10"/>
      <c r="G3851" s="10"/>
      <c r="H3851" s="10"/>
      <c r="I3851" s="10"/>
      <c r="J3851" s="10"/>
      <c r="K3851" s="11"/>
      <c r="L3851" s="11"/>
      <c r="M3851" s="12"/>
      <c r="N3851" s="12"/>
      <c r="O3851" s="12"/>
      <c r="P3851" s="12"/>
      <c r="Q3851" s="12"/>
      <c r="R3851" s="12"/>
      <c r="S3851" s="12"/>
      <c r="T3851" s="12"/>
      <c r="U3851" s="12"/>
      <c r="V3851" s="12"/>
      <c r="W3851" s="12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2"/>
      <c r="AS3851" s="12"/>
      <c r="AT3851" s="12"/>
      <c r="AU3851" s="12"/>
      <c r="AV3851" s="12"/>
      <c r="AW3851" s="12"/>
      <c r="AX3851" s="12"/>
      <c r="AY3851" s="12"/>
      <c r="AZ3851" s="12"/>
      <c r="BA3851" s="12"/>
      <c r="BB3851" s="12"/>
      <c r="BC3851" s="12"/>
      <c r="BD3851" s="12"/>
      <c r="BE3851" s="12"/>
      <c r="BF3851" s="12"/>
      <c r="BG3851" s="12"/>
      <c r="BH3851" s="12"/>
      <c r="BI3851" s="12"/>
      <c r="BJ3851" s="13"/>
      <c r="BK3851" s="13"/>
      <c r="BL3851" s="13"/>
      <c r="BM3851" s="13"/>
      <c r="BN3851" s="13"/>
    </row>
    <row r="3852" spans="4:66" x14ac:dyDescent="0.25">
      <c r="D3852"/>
      <c r="E3852" s="10"/>
      <c r="F3852" s="10"/>
      <c r="G3852" s="10"/>
      <c r="H3852" s="10"/>
      <c r="I3852" s="10"/>
      <c r="J3852" s="10"/>
      <c r="K3852" s="11"/>
      <c r="L3852" s="11"/>
      <c r="M3852" s="12"/>
      <c r="N3852" s="12"/>
      <c r="O3852" s="12"/>
      <c r="P3852" s="12"/>
      <c r="Q3852" s="12"/>
      <c r="R3852" s="12"/>
      <c r="S3852" s="12"/>
      <c r="T3852" s="12"/>
      <c r="U3852" s="12"/>
      <c r="V3852" s="12"/>
      <c r="W3852" s="12"/>
      <c r="X3852" s="12"/>
      <c r="Y3852" s="12"/>
      <c r="Z3852" s="12"/>
      <c r="AA3852" s="12"/>
      <c r="AB3852" s="12"/>
      <c r="AC3852" s="12"/>
      <c r="AD3852" s="12"/>
      <c r="AE3852" s="12"/>
      <c r="AF3852" s="12"/>
      <c r="AG3852" s="12"/>
      <c r="AH3852" s="12"/>
      <c r="AI3852" s="12"/>
      <c r="AJ3852" s="12"/>
      <c r="AK3852" s="12"/>
      <c r="AL3852" s="12"/>
      <c r="AM3852" s="12"/>
      <c r="AN3852" s="12"/>
      <c r="AO3852" s="12"/>
      <c r="AP3852" s="12"/>
      <c r="AQ3852" s="12"/>
      <c r="AR3852" s="12"/>
      <c r="AS3852" s="12"/>
      <c r="AT3852" s="12"/>
      <c r="AU3852" s="12"/>
      <c r="AV3852" s="12"/>
      <c r="AW3852" s="12"/>
      <c r="AX3852" s="12"/>
      <c r="AY3852" s="12"/>
      <c r="AZ3852" s="12"/>
      <c r="BA3852" s="12"/>
      <c r="BB3852" s="12"/>
      <c r="BC3852" s="12"/>
      <c r="BD3852" s="12"/>
      <c r="BE3852" s="12"/>
      <c r="BF3852" s="12"/>
      <c r="BG3852" s="12"/>
      <c r="BH3852" s="12"/>
      <c r="BI3852" s="12"/>
      <c r="BJ3852" s="13"/>
      <c r="BK3852" s="13"/>
      <c r="BL3852" s="13"/>
      <c r="BM3852" s="13"/>
      <c r="BN3852" s="13"/>
    </row>
    <row r="3853" spans="4:66" x14ac:dyDescent="0.25">
      <c r="D3853"/>
      <c r="E3853" s="10"/>
      <c r="F3853" s="10"/>
      <c r="G3853" s="10"/>
      <c r="H3853" s="10"/>
      <c r="I3853" s="10"/>
      <c r="J3853" s="10"/>
      <c r="K3853" s="11"/>
      <c r="L3853" s="11"/>
      <c r="M3853" s="12"/>
      <c r="N3853" s="12"/>
      <c r="O3853" s="12"/>
      <c r="P3853" s="12"/>
      <c r="Q3853" s="12"/>
      <c r="R3853" s="12"/>
      <c r="S3853" s="12"/>
      <c r="T3853" s="12"/>
      <c r="U3853" s="12"/>
      <c r="V3853" s="12"/>
      <c r="W3853" s="12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2"/>
      <c r="AS3853" s="12"/>
      <c r="AT3853" s="12"/>
      <c r="AU3853" s="12"/>
      <c r="AV3853" s="12"/>
      <c r="AW3853" s="12"/>
      <c r="AX3853" s="12"/>
      <c r="AY3853" s="12"/>
      <c r="AZ3853" s="12"/>
      <c r="BA3853" s="12"/>
      <c r="BB3853" s="12"/>
      <c r="BC3853" s="12"/>
      <c r="BD3853" s="12"/>
      <c r="BE3853" s="12"/>
      <c r="BF3853" s="12"/>
      <c r="BG3853" s="12"/>
      <c r="BH3853" s="12"/>
      <c r="BI3853" s="12"/>
      <c r="BJ3853" s="13"/>
      <c r="BK3853" s="13"/>
      <c r="BL3853" s="13"/>
      <c r="BM3853" s="13"/>
      <c r="BN3853" s="13"/>
    </row>
    <row r="3854" spans="4:66" x14ac:dyDescent="0.25">
      <c r="D3854"/>
      <c r="E3854" s="10"/>
      <c r="F3854" s="10"/>
      <c r="G3854" s="10"/>
      <c r="H3854" s="10"/>
      <c r="I3854" s="10"/>
      <c r="J3854" s="10"/>
      <c r="K3854" s="11"/>
      <c r="L3854" s="11"/>
      <c r="M3854" s="12"/>
      <c r="N3854" s="12"/>
      <c r="O3854" s="12"/>
      <c r="P3854" s="12"/>
      <c r="Q3854" s="12"/>
      <c r="R3854" s="12"/>
      <c r="S3854" s="12"/>
      <c r="T3854" s="12"/>
      <c r="U3854" s="12"/>
      <c r="V3854" s="12"/>
      <c r="W3854" s="12"/>
      <c r="X3854" s="12"/>
      <c r="Y3854" s="12"/>
      <c r="Z3854" s="12"/>
      <c r="AA3854" s="12"/>
      <c r="AB3854" s="12"/>
      <c r="AC3854" s="12"/>
      <c r="AD3854" s="12"/>
      <c r="AE3854" s="12"/>
      <c r="AF3854" s="12"/>
      <c r="AG3854" s="12"/>
      <c r="AH3854" s="12"/>
      <c r="AI3854" s="12"/>
      <c r="AJ3854" s="12"/>
      <c r="AK3854" s="12"/>
      <c r="AL3854" s="12"/>
      <c r="AM3854" s="12"/>
      <c r="AN3854" s="12"/>
      <c r="AO3854" s="12"/>
      <c r="AP3854" s="12"/>
      <c r="AQ3854" s="12"/>
      <c r="AR3854" s="12"/>
      <c r="AS3854" s="12"/>
      <c r="AT3854" s="12"/>
      <c r="AU3854" s="12"/>
      <c r="AV3854" s="12"/>
      <c r="AW3854" s="12"/>
      <c r="AX3854" s="12"/>
      <c r="AY3854" s="12"/>
      <c r="AZ3854" s="12"/>
      <c r="BA3854" s="12"/>
      <c r="BB3854" s="12"/>
      <c r="BC3854" s="12"/>
      <c r="BD3854" s="12"/>
      <c r="BE3854" s="12"/>
      <c r="BF3854" s="12"/>
      <c r="BG3854" s="12"/>
      <c r="BH3854" s="12"/>
      <c r="BI3854" s="12"/>
      <c r="BJ3854" s="13"/>
      <c r="BK3854" s="13"/>
      <c r="BL3854" s="13"/>
      <c r="BM3854" s="13"/>
      <c r="BN3854" s="13"/>
    </row>
    <row r="3855" spans="4:66" x14ac:dyDescent="0.25">
      <c r="D3855"/>
      <c r="E3855" s="10"/>
      <c r="F3855" s="10"/>
      <c r="G3855" s="10"/>
      <c r="H3855" s="10"/>
      <c r="I3855" s="10"/>
      <c r="J3855" s="10"/>
      <c r="K3855" s="11"/>
      <c r="L3855" s="11"/>
      <c r="M3855" s="12"/>
      <c r="N3855" s="12"/>
      <c r="O3855" s="12"/>
      <c r="P3855" s="12"/>
      <c r="Q3855" s="12"/>
      <c r="R3855" s="12"/>
      <c r="S3855" s="12"/>
      <c r="T3855" s="12"/>
      <c r="U3855" s="12"/>
      <c r="V3855" s="12"/>
      <c r="W3855" s="12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2"/>
      <c r="AS3855" s="12"/>
      <c r="AT3855" s="12"/>
      <c r="AU3855" s="12"/>
      <c r="AV3855" s="12"/>
      <c r="AW3855" s="12"/>
      <c r="AX3855" s="12"/>
      <c r="AY3855" s="12"/>
      <c r="AZ3855" s="12"/>
      <c r="BA3855" s="12"/>
      <c r="BB3855" s="12"/>
      <c r="BC3855" s="12"/>
      <c r="BD3855" s="12"/>
      <c r="BE3855" s="12"/>
      <c r="BF3855" s="12"/>
      <c r="BG3855" s="12"/>
      <c r="BH3855" s="12"/>
      <c r="BI3855" s="12"/>
      <c r="BJ3855" s="13"/>
      <c r="BK3855" s="13"/>
      <c r="BL3855" s="13"/>
      <c r="BM3855" s="13"/>
      <c r="BN3855" s="13"/>
    </row>
    <row r="3856" spans="4:66" x14ac:dyDescent="0.25">
      <c r="D3856"/>
      <c r="E3856" s="10"/>
      <c r="F3856" s="10"/>
      <c r="G3856" s="10"/>
      <c r="H3856" s="10"/>
      <c r="I3856" s="10"/>
      <c r="J3856" s="10"/>
      <c r="K3856" s="11"/>
      <c r="L3856" s="11"/>
      <c r="M3856" s="12"/>
      <c r="N3856" s="12"/>
      <c r="O3856" s="12"/>
      <c r="P3856" s="12"/>
      <c r="Q3856" s="12"/>
      <c r="R3856" s="12"/>
      <c r="S3856" s="12"/>
      <c r="T3856" s="12"/>
      <c r="U3856" s="12"/>
      <c r="V3856" s="12"/>
      <c r="W3856" s="12"/>
      <c r="X3856" s="12"/>
      <c r="Y3856" s="12"/>
      <c r="Z3856" s="12"/>
      <c r="AA3856" s="12"/>
      <c r="AB3856" s="12"/>
      <c r="AC3856" s="12"/>
      <c r="AD3856" s="12"/>
      <c r="AE3856" s="12"/>
      <c r="AF3856" s="12"/>
      <c r="AG3856" s="12"/>
      <c r="AH3856" s="12"/>
      <c r="AI3856" s="12"/>
      <c r="AJ3856" s="12"/>
      <c r="AK3856" s="12"/>
      <c r="AL3856" s="12"/>
      <c r="AM3856" s="12"/>
      <c r="AN3856" s="12"/>
      <c r="AO3856" s="12"/>
      <c r="AP3856" s="12"/>
      <c r="AQ3856" s="12"/>
      <c r="AR3856" s="12"/>
      <c r="AS3856" s="12"/>
      <c r="AT3856" s="12"/>
      <c r="AU3856" s="12"/>
      <c r="AV3856" s="12"/>
      <c r="AW3856" s="12"/>
      <c r="AX3856" s="12"/>
      <c r="AY3856" s="12"/>
      <c r="AZ3856" s="12"/>
      <c r="BA3856" s="12"/>
      <c r="BB3856" s="12"/>
      <c r="BC3856" s="12"/>
      <c r="BD3856" s="12"/>
      <c r="BE3856" s="12"/>
      <c r="BF3856" s="12"/>
      <c r="BG3856" s="12"/>
      <c r="BH3856" s="12"/>
      <c r="BI3856" s="12"/>
      <c r="BJ3856" s="13"/>
      <c r="BK3856" s="13"/>
      <c r="BL3856" s="13"/>
      <c r="BM3856" s="13"/>
      <c r="BN3856" s="13"/>
    </row>
    <row r="3857" spans="4:66" x14ac:dyDescent="0.25">
      <c r="D3857"/>
      <c r="E3857" s="10"/>
      <c r="F3857" s="10"/>
      <c r="G3857" s="10"/>
      <c r="H3857" s="10"/>
      <c r="I3857" s="10"/>
      <c r="J3857" s="10"/>
      <c r="K3857" s="11"/>
      <c r="L3857" s="11"/>
      <c r="M3857" s="12"/>
      <c r="N3857" s="12"/>
      <c r="O3857" s="12"/>
      <c r="P3857" s="12"/>
      <c r="Q3857" s="12"/>
      <c r="R3857" s="12"/>
      <c r="S3857" s="12"/>
      <c r="T3857" s="12"/>
      <c r="U3857" s="12"/>
      <c r="V3857" s="12"/>
      <c r="W3857" s="12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2"/>
      <c r="AS3857" s="12"/>
      <c r="AT3857" s="12"/>
      <c r="AU3857" s="12"/>
      <c r="AV3857" s="12"/>
      <c r="AW3857" s="12"/>
      <c r="AX3857" s="12"/>
      <c r="AY3857" s="12"/>
      <c r="AZ3857" s="12"/>
      <c r="BA3857" s="12"/>
      <c r="BB3857" s="12"/>
      <c r="BC3857" s="12"/>
      <c r="BD3857" s="12"/>
      <c r="BE3857" s="12"/>
      <c r="BF3857" s="12"/>
      <c r="BG3857" s="12"/>
      <c r="BH3857" s="12"/>
      <c r="BI3857" s="12"/>
      <c r="BJ3857" s="13"/>
      <c r="BK3857" s="13"/>
      <c r="BL3857" s="13"/>
      <c r="BM3857" s="13"/>
      <c r="BN3857" s="13"/>
    </row>
    <row r="3858" spans="4:66" x14ac:dyDescent="0.25">
      <c r="D3858"/>
      <c r="E3858" s="10"/>
      <c r="F3858" s="10"/>
      <c r="G3858" s="10"/>
      <c r="H3858" s="10"/>
      <c r="I3858" s="10"/>
      <c r="J3858" s="10"/>
      <c r="K3858" s="11"/>
      <c r="L3858" s="11"/>
      <c r="M3858" s="12"/>
      <c r="N3858" s="12"/>
      <c r="O3858" s="12"/>
      <c r="P3858" s="12"/>
      <c r="Q3858" s="12"/>
      <c r="R3858" s="12"/>
      <c r="S3858" s="12"/>
      <c r="T3858" s="12"/>
      <c r="U3858" s="12"/>
      <c r="V3858" s="12"/>
      <c r="W3858" s="12"/>
      <c r="X3858" s="12"/>
      <c r="Y3858" s="12"/>
      <c r="Z3858" s="12"/>
      <c r="AA3858" s="12"/>
      <c r="AB3858" s="12"/>
      <c r="AC3858" s="12"/>
      <c r="AD3858" s="12"/>
      <c r="AE3858" s="12"/>
      <c r="AF3858" s="12"/>
      <c r="AG3858" s="12"/>
      <c r="AH3858" s="12"/>
      <c r="AI3858" s="12"/>
      <c r="AJ3858" s="12"/>
      <c r="AK3858" s="12"/>
      <c r="AL3858" s="12"/>
      <c r="AM3858" s="12"/>
      <c r="AN3858" s="12"/>
      <c r="AO3858" s="12"/>
      <c r="AP3858" s="12"/>
      <c r="AQ3858" s="12"/>
      <c r="AR3858" s="12"/>
      <c r="AS3858" s="12"/>
      <c r="AT3858" s="12"/>
      <c r="AU3858" s="12"/>
      <c r="AV3858" s="12"/>
      <c r="AW3858" s="12"/>
      <c r="AX3858" s="12"/>
      <c r="AY3858" s="12"/>
      <c r="AZ3858" s="12"/>
      <c r="BA3858" s="12"/>
      <c r="BB3858" s="12"/>
      <c r="BC3858" s="12"/>
      <c r="BD3858" s="12"/>
      <c r="BE3858" s="12"/>
      <c r="BF3858" s="12"/>
      <c r="BG3858" s="12"/>
      <c r="BH3858" s="12"/>
      <c r="BI3858" s="12"/>
      <c r="BJ3858" s="13"/>
      <c r="BK3858" s="13"/>
      <c r="BL3858" s="13"/>
      <c r="BM3858" s="13"/>
      <c r="BN3858" s="13"/>
    </row>
    <row r="3859" spans="4:66" x14ac:dyDescent="0.25">
      <c r="D3859"/>
      <c r="E3859" s="10"/>
      <c r="F3859" s="10"/>
      <c r="G3859" s="10"/>
      <c r="H3859" s="10"/>
      <c r="I3859" s="10"/>
      <c r="J3859" s="10"/>
      <c r="K3859" s="11"/>
      <c r="L3859" s="11"/>
      <c r="M3859" s="12"/>
      <c r="N3859" s="12"/>
      <c r="O3859" s="12"/>
      <c r="P3859" s="12"/>
      <c r="Q3859" s="12"/>
      <c r="R3859" s="12"/>
      <c r="S3859" s="12"/>
      <c r="T3859" s="12"/>
      <c r="U3859" s="12"/>
      <c r="V3859" s="12"/>
      <c r="W3859" s="12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2"/>
      <c r="AS3859" s="12"/>
      <c r="AT3859" s="12"/>
      <c r="AU3859" s="12"/>
      <c r="AV3859" s="12"/>
      <c r="AW3859" s="12"/>
      <c r="AX3859" s="12"/>
      <c r="AY3859" s="12"/>
      <c r="AZ3859" s="12"/>
      <c r="BA3859" s="12"/>
      <c r="BB3859" s="12"/>
      <c r="BC3859" s="12"/>
      <c r="BD3859" s="12"/>
      <c r="BE3859" s="12"/>
      <c r="BF3859" s="12"/>
      <c r="BG3859" s="12"/>
      <c r="BH3859" s="12"/>
      <c r="BI3859" s="12"/>
      <c r="BJ3859" s="13"/>
      <c r="BK3859" s="13"/>
      <c r="BL3859" s="13"/>
      <c r="BM3859" s="13"/>
      <c r="BN3859" s="13"/>
    </row>
    <row r="3860" spans="4:66" x14ac:dyDescent="0.25">
      <c r="D3860"/>
      <c r="E3860" s="10"/>
      <c r="F3860" s="10"/>
      <c r="G3860" s="10"/>
      <c r="H3860" s="10"/>
      <c r="I3860" s="10"/>
      <c r="J3860" s="10"/>
      <c r="K3860" s="11"/>
      <c r="L3860" s="11"/>
      <c r="M3860" s="12"/>
      <c r="N3860" s="12"/>
      <c r="O3860" s="12"/>
      <c r="P3860" s="12"/>
      <c r="Q3860" s="12"/>
      <c r="R3860" s="12"/>
      <c r="S3860" s="12"/>
      <c r="T3860" s="12"/>
      <c r="U3860" s="12"/>
      <c r="V3860" s="12"/>
      <c r="W3860" s="12"/>
      <c r="X3860" s="12"/>
      <c r="Y3860" s="12"/>
      <c r="Z3860" s="12"/>
      <c r="AA3860" s="12"/>
      <c r="AB3860" s="12"/>
      <c r="AC3860" s="12"/>
      <c r="AD3860" s="12"/>
      <c r="AE3860" s="12"/>
      <c r="AF3860" s="12"/>
      <c r="AG3860" s="12"/>
      <c r="AH3860" s="12"/>
      <c r="AI3860" s="12"/>
      <c r="AJ3860" s="12"/>
      <c r="AK3860" s="12"/>
      <c r="AL3860" s="12"/>
      <c r="AM3860" s="12"/>
      <c r="AN3860" s="12"/>
      <c r="AO3860" s="12"/>
      <c r="AP3860" s="12"/>
      <c r="AQ3860" s="12"/>
      <c r="AR3860" s="12"/>
      <c r="AS3860" s="12"/>
      <c r="AT3860" s="12"/>
      <c r="AU3860" s="12"/>
      <c r="AV3860" s="12"/>
      <c r="AW3860" s="12"/>
      <c r="AX3860" s="12"/>
      <c r="AY3860" s="12"/>
      <c r="AZ3860" s="12"/>
      <c r="BA3860" s="12"/>
      <c r="BB3860" s="12"/>
      <c r="BC3860" s="12"/>
      <c r="BD3860" s="12"/>
      <c r="BE3860" s="12"/>
      <c r="BF3860" s="12"/>
      <c r="BG3860" s="12"/>
      <c r="BH3860" s="12"/>
      <c r="BI3860" s="12"/>
      <c r="BJ3860" s="13"/>
      <c r="BK3860" s="13"/>
      <c r="BL3860" s="13"/>
      <c r="BM3860" s="13"/>
      <c r="BN3860" s="13"/>
    </row>
    <row r="3861" spans="4:66" x14ac:dyDescent="0.25">
      <c r="D3861"/>
      <c r="E3861" s="10"/>
      <c r="F3861" s="10"/>
      <c r="G3861" s="10"/>
      <c r="H3861" s="10"/>
      <c r="I3861" s="10"/>
      <c r="J3861" s="10"/>
      <c r="K3861" s="11"/>
      <c r="L3861" s="11"/>
      <c r="M3861" s="12"/>
      <c r="N3861" s="12"/>
      <c r="O3861" s="12"/>
      <c r="P3861" s="12"/>
      <c r="Q3861" s="12"/>
      <c r="R3861" s="12"/>
      <c r="S3861" s="12"/>
      <c r="T3861" s="12"/>
      <c r="U3861" s="12"/>
      <c r="V3861" s="12"/>
      <c r="W3861" s="12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2"/>
      <c r="AS3861" s="12"/>
      <c r="AT3861" s="12"/>
      <c r="AU3861" s="12"/>
      <c r="AV3861" s="12"/>
      <c r="AW3861" s="12"/>
      <c r="AX3861" s="12"/>
      <c r="AY3861" s="12"/>
      <c r="AZ3861" s="12"/>
      <c r="BA3861" s="12"/>
      <c r="BB3861" s="12"/>
      <c r="BC3861" s="12"/>
      <c r="BD3861" s="12"/>
      <c r="BE3861" s="12"/>
      <c r="BF3861" s="12"/>
      <c r="BG3861" s="12"/>
      <c r="BH3861" s="12"/>
      <c r="BI3861" s="12"/>
      <c r="BJ3861" s="13"/>
      <c r="BK3861" s="13"/>
      <c r="BL3861" s="13"/>
      <c r="BM3861" s="13"/>
      <c r="BN3861" s="13"/>
    </row>
    <row r="3862" spans="4:66" x14ac:dyDescent="0.25">
      <c r="D3862"/>
      <c r="E3862" s="10"/>
      <c r="F3862" s="10"/>
      <c r="G3862" s="10"/>
      <c r="H3862" s="10"/>
      <c r="I3862" s="10"/>
      <c r="J3862" s="10"/>
      <c r="K3862" s="11"/>
      <c r="L3862" s="11"/>
      <c r="M3862" s="12"/>
      <c r="N3862" s="12"/>
      <c r="O3862" s="12"/>
      <c r="P3862" s="12"/>
      <c r="Q3862" s="12"/>
      <c r="R3862" s="12"/>
      <c r="S3862" s="12"/>
      <c r="T3862" s="12"/>
      <c r="U3862" s="12"/>
      <c r="V3862" s="12"/>
      <c r="W3862" s="12"/>
      <c r="X3862" s="12"/>
      <c r="Y3862" s="12"/>
      <c r="Z3862" s="12"/>
      <c r="AA3862" s="12"/>
      <c r="AB3862" s="12"/>
      <c r="AC3862" s="12"/>
      <c r="AD3862" s="12"/>
      <c r="AE3862" s="12"/>
      <c r="AF3862" s="12"/>
      <c r="AG3862" s="12"/>
      <c r="AH3862" s="12"/>
      <c r="AI3862" s="12"/>
      <c r="AJ3862" s="12"/>
      <c r="AK3862" s="12"/>
      <c r="AL3862" s="12"/>
      <c r="AM3862" s="12"/>
      <c r="AN3862" s="12"/>
      <c r="AO3862" s="12"/>
      <c r="AP3862" s="12"/>
      <c r="AQ3862" s="12"/>
      <c r="AR3862" s="12"/>
      <c r="AS3862" s="12"/>
      <c r="AT3862" s="12"/>
      <c r="AU3862" s="12"/>
      <c r="AV3862" s="12"/>
      <c r="AW3862" s="12"/>
      <c r="AX3862" s="12"/>
      <c r="AY3862" s="12"/>
      <c r="AZ3862" s="12"/>
      <c r="BA3862" s="12"/>
      <c r="BB3862" s="12"/>
      <c r="BC3862" s="12"/>
      <c r="BD3862" s="12"/>
      <c r="BE3862" s="12"/>
      <c r="BF3862" s="12"/>
      <c r="BG3862" s="12"/>
      <c r="BH3862" s="12"/>
      <c r="BI3862" s="12"/>
      <c r="BJ3862" s="13"/>
      <c r="BK3862" s="13"/>
      <c r="BL3862" s="13"/>
      <c r="BM3862" s="13"/>
      <c r="BN3862" s="13"/>
    </row>
    <row r="3863" spans="4:66" x14ac:dyDescent="0.25">
      <c r="D3863"/>
      <c r="E3863" s="10"/>
      <c r="F3863" s="10"/>
      <c r="G3863" s="10"/>
      <c r="H3863" s="10"/>
      <c r="I3863" s="10"/>
      <c r="J3863" s="10"/>
      <c r="K3863" s="11"/>
      <c r="L3863" s="11"/>
      <c r="M3863" s="12"/>
      <c r="N3863" s="12"/>
      <c r="O3863" s="12"/>
      <c r="P3863" s="12"/>
      <c r="Q3863" s="12"/>
      <c r="R3863" s="12"/>
      <c r="S3863" s="12"/>
      <c r="T3863" s="12"/>
      <c r="U3863" s="12"/>
      <c r="V3863" s="12"/>
      <c r="W3863" s="12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2"/>
      <c r="AS3863" s="12"/>
      <c r="AT3863" s="12"/>
      <c r="AU3863" s="12"/>
      <c r="AV3863" s="12"/>
      <c r="AW3863" s="12"/>
      <c r="AX3863" s="12"/>
      <c r="AY3863" s="12"/>
      <c r="AZ3863" s="12"/>
      <c r="BA3863" s="12"/>
      <c r="BB3863" s="12"/>
      <c r="BC3863" s="12"/>
      <c r="BD3863" s="12"/>
      <c r="BE3863" s="12"/>
      <c r="BF3863" s="12"/>
      <c r="BG3863" s="12"/>
      <c r="BH3863" s="12"/>
      <c r="BI3863" s="12"/>
      <c r="BJ3863" s="13"/>
      <c r="BK3863" s="13"/>
      <c r="BL3863" s="13"/>
      <c r="BM3863" s="13"/>
      <c r="BN3863" s="13"/>
    </row>
    <row r="3864" spans="4:66" x14ac:dyDescent="0.25">
      <c r="D3864"/>
      <c r="E3864" s="10"/>
      <c r="F3864" s="10"/>
      <c r="G3864" s="10"/>
      <c r="H3864" s="10"/>
      <c r="I3864" s="10"/>
      <c r="J3864" s="10"/>
      <c r="K3864" s="11"/>
      <c r="L3864" s="11"/>
      <c r="M3864" s="12"/>
      <c r="N3864" s="12"/>
      <c r="O3864" s="12"/>
      <c r="P3864" s="12"/>
      <c r="Q3864" s="12"/>
      <c r="R3864" s="12"/>
      <c r="S3864" s="12"/>
      <c r="T3864" s="12"/>
      <c r="U3864" s="12"/>
      <c r="V3864" s="12"/>
      <c r="W3864" s="12"/>
      <c r="X3864" s="12"/>
      <c r="Y3864" s="12"/>
      <c r="Z3864" s="12"/>
      <c r="AA3864" s="12"/>
      <c r="AB3864" s="12"/>
      <c r="AC3864" s="12"/>
      <c r="AD3864" s="12"/>
      <c r="AE3864" s="12"/>
      <c r="AF3864" s="12"/>
      <c r="AG3864" s="12"/>
      <c r="AH3864" s="12"/>
      <c r="AI3864" s="12"/>
      <c r="AJ3864" s="12"/>
      <c r="AK3864" s="12"/>
      <c r="AL3864" s="12"/>
      <c r="AM3864" s="12"/>
      <c r="AN3864" s="12"/>
      <c r="AO3864" s="12"/>
      <c r="AP3864" s="12"/>
      <c r="AQ3864" s="12"/>
      <c r="AR3864" s="12"/>
      <c r="AS3864" s="12"/>
      <c r="AT3864" s="12"/>
      <c r="AU3864" s="12"/>
      <c r="AV3864" s="12"/>
      <c r="AW3864" s="12"/>
      <c r="AX3864" s="12"/>
      <c r="AY3864" s="12"/>
      <c r="AZ3864" s="12"/>
      <c r="BA3864" s="12"/>
      <c r="BB3864" s="12"/>
      <c r="BC3864" s="12"/>
      <c r="BD3864" s="12"/>
      <c r="BE3864" s="12"/>
      <c r="BF3864" s="12"/>
      <c r="BG3864" s="12"/>
      <c r="BH3864" s="12"/>
      <c r="BI3864" s="12"/>
      <c r="BJ3864" s="13"/>
      <c r="BK3864" s="13"/>
      <c r="BL3864" s="13"/>
      <c r="BM3864" s="13"/>
      <c r="BN3864" s="13"/>
    </row>
    <row r="3865" spans="4:66" x14ac:dyDescent="0.25">
      <c r="D3865"/>
      <c r="E3865" s="10"/>
      <c r="F3865" s="10"/>
      <c r="G3865" s="10"/>
      <c r="H3865" s="10"/>
      <c r="I3865" s="10"/>
      <c r="J3865" s="10"/>
      <c r="K3865" s="11"/>
      <c r="L3865" s="11"/>
      <c r="M3865" s="12"/>
      <c r="N3865" s="12"/>
      <c r="O3865" s="12"/>
      <c r="P3865" s="12"/>
      <c r="Q3865" s="12"/>
      <c r="R3865" s="12"/>
      <c r="S3865" s="12"/>
      <c r="T3865" s="12"/>
      <c r="U3865" s="12"/>
      <c r="V3865" s="12"/>
      <c r="W3865" s="12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2"/>
      <c r="AS3865" s="12"/>
      <c r="AT3865" s="12"/>
      <c r="AU3865" s="12"/>
      <c r="AV3865" s="12"/>
      <c r="AW3865" s="12"/>
      <c r="AX3865" s="12"/>
      <c r="AY3865" s="12"/>
      <c r="AZ3865" s="12"/>
      <c r="BA3865" s="12"/>
      <c r="BB3865" s="12"/>
      <c r="BC3865" s="12"/>
      <c r="BD3865" s="12"/>
      <c r="BE3865" s="12"/>
      <c r="BF3865" s="12"/>
      <c r="BG3865" s="12"/>
      <c r="BH3865" s="12"/>
      <c r="BI3865" s="12"/>
      <c r="BJ3865" s="13"/>
      <c r="BK3865" s="13"/>
      <c r="BL3865" s="13"/>
      <c r="BM3865" s="13"/>
      <c r="BN3865" s="13"/>
    </row>
    <row r="3866" spans="4:66" x14ac:dyDescent="0.25">
      <c r="D3866"/>
      <c r="E3866" s="10"/>
      <c r="F3866" s="10"/>
      <c r="G3866" s="10"/>
      <c r="H3866" s="10"/>
      <c r="I3866" s="10"/>
      <c r="J3866" s="10"/>
      <c r="K3866" s="11"/>
      <c r="L3866" s="11"/>
      <c r="M3866" s="12"/>
      <c r="N3866" s="12"/>
      <c r="O3866" s="12"/>
      <c r="P3866" s="12"/>
      <c r="Q3866" s="12"/>
      <c r="R3866" s="12"/>
      <c r="S3866" s="12"/>
      <c r="T3866" s="12"/>
      <c r="U3866" s="12"/>
      <c r="V3866" s="12"/>
      <c r="W3866" s="12"/>
      <c r="X3866" s="12"/>
      <c r="Y3866" s="12"/>
      <c r="Z3866" s="12"/>
      <c r="AA3866" s="12"/>
      <c r="AB3866" s="12"/>
      <c r="AC3866" s="12"/>
      <c r="AD3866" s="12"/>
      <c r="AE3866" s="12"/>
      <c r="AF3866" s="12"/>
      <c r="AG3866" s="12"/>
      <c r="AH3866" s="12"/>
      <c r="AI3866" s="12"/>
      <c r="AJ3866" s="12"/>
      <c r="AK3866" s="12"/>
      <c r="AL3866" s="12"/>
      <c r="AM3866" s="12"/>
      <c r="AN3866" s="12"/>
      <c r="AO3866" s="12"/>
      <c r="AP3866" s="12"/>
      <c r="AQ3866" s="12"/>
      <c r="AR3866" s="12"/>
      <c r="AS3866" s="12"/>
      <c r="AT3866" s="12"/>
      <c r="AU3866" s="12"/>
      <c r="AV3866" s="12"/>
      <c r="AW3866" s="12"/>
      <c r="AX3866" s="12"/>
      <c r="AY3866" s="12"/>
      <c r="AZ3866" s="12"/>
      <c r="BA3866" s="12"/>
      <c r="BB3866" s="12"/>
      <c r="BC3866" s="12"/>
      <c r="BD3866" s="12"/>
      <c r="BE3866" s="12"/>
      <c r="BF3866" s="12"/>
      <c r="BG3866" s="12"/>
      <c r="BH3866" s="12"/>
      <c r="BI3866" s="12"/>
      <c r="BJ3866" s="13"/>
      <c r="BK3866" s="13"/>
      <c r="BL3866" s="13"/>
      <c r="BM3866" s="13"/>
      <c r="BN3866" s="13"/>
    </row>
    <row r="3867" spans="4:66" x14ac:dyDescent="0.25">
      <c r="D3867"/>
      <c r="E3867" s="10"/>
      <c r="F3867" s="10"/>
      <c r="G3867" s="10"/>
      <c r="H3867" s="10"/>
      <c r="I3867" s="10"/>
      <c r="J3867" s="10"/>
      <c r="K3867" s="11"/>
      <c r="L3867" s="11"/>
      <c r="M3867" s="12"/>
      <c r="N3867" s="12"/>
      <c r="O3867" s="12"/>
      <c r="P3867" s="12"/>
      <c r="Q3867" s="12"/>
      <c r="R3867" s="12"/>
      <c r="S3867" s="12"/>
      <c r="T3867" s="12"/>
      <c r="U3867" s="12"/>
      <c r="V3867" s="12"/>
      <c r="W3867" s="12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2"/>
      <c r="AS3867" s="12"/>
      <c r="AT3867" s="12"/>
      <c r="AU3867" s="12"/>
      <c r="AV3867" s="12"/>
      <c r="AW3867" s="12"/>
      <c r="AX3867" s="12"/>
      <c r="AY3867" s="12"/>
      <c r="AZ3867" s="12"/>
      <c r="BA3867" s="12"/>
      <c r="BB3867" s="12"/>
      <c r="BC3867" s="12"/>
      <c r="BD3867" s="12"/>
      <c r="BE3867" s="12"/>
      <c r="BF3867" s="12"/>
      <c r="BG3867" s="12"/>
      <c r="BH3867" s="12"/>
      <c r="BI3867" s="12"/>
      <c r="BJ3867" s="13"/>
      <c r="BK3867" s="13"/>
      <c r="BL3867" s="13"/>
      <c r="BM3867" s="13"/>
      <c r="BN3867" s="13"/>
    </row>
    <row r="3868" spans="4:66" x14ac:dyDescent="0.25">
      <c r="D3868"/>
      <c r="E3868" s="10"/>
      <c r="F3868" s="10"/>
      <c r="G3868" s="10"/>
      <c r="H3868" s="10"/>
      <c r="I3868" s="10"/>
      <c r="J3868" s="10"/>
      <c r="K3868" s="11"/>
      <c r="L3868" s="11"/>
      <c r="M3868" s="12"/>
      <c r="N3868" s="12"/>
      <c r="O3868" s="12"/>
      <c r="P3868" s="12"/>
      <c r="Q3868" s="12"/>
      <c r="R3868" s="12"/>
      <c r="S3868" s="12"/>
      <c r="T3868" s="12"/>
      <c r="U3868" s="12"/>
      <c r="V3868" s="12"/>
      <c r="W3868" s="12"/>
      <c r="X3868" s="12"/>
      <c r="Y3868" s="12"/>
      <c r="Z3868" s="12"/>
      <c r="AA3868" s="12"/>
      <c r="AB3868" s="12"/>
      <c r="AC3868" s="12"/>
      <c r="AD3868" s="12"/>
      <c r="AE3868" s="12"/>
      <c r="AF3868" s="12"/>
      <c r="AG3868" s="12"/>
      <c r="AH3868" s="12"/>
      <c r="AI3868" s="12"/>
      <c r="AJ3868" s="12"/>
      <c r="AK3868" s="12"/>
      <c r="AL3868" s="12"/>
      <c r="AM3868" s="12"/>
      <c r="AN3868" s="12"/>
      <c r="AO3868" s="12"/>
      <c r="AP3868" s="12"/>
      <c r="AQ3868" s="12"/>
      <c r="AR3868" s="12"/>
      <c r="AS3868" s="12"/>
      <c r="AT3868" s="12"/>
      <c r="AU3868" s="12"/>
      <c r="AV3868" s="12"/>
      <c r="AW3868" s="12"/>
      <c r="AX3868" s="12"/>
      <c r="AY3868" s="12"/>
      <c r="AZ3868" s="12"/>
      <c r="BA3868" s="12"/>
      <c r="BB3868" s="12"/>
      <c r="BC3868" s="12"/>
      <c r="BD3868" s="12"/>
      <c r="BE3868" s="12"/>
      <c r="BF3868" s="12"/>
      <c r="BG3868" s="12"/>
      <c r="BH3868" s="12"/>
      <c r="BI3868" s="12"/>
      <c r="BJ3868" s="13"/>
      <c r="BK3868" s="13"/>
      <c r="BL3868" s="13"/>
      <c r="BM3868" s="13"/>
      <c r="BN3868" s="13"/>
    </row>
    <row r="3869" spans="4:66" x14ac:dyDescent="0.25">
      <c r="D3869"/>
      <c r="E3869" s="10"/>
      <c r="F3869" s="10"/>
      <c r="G3869" s="10"/>
      <c r="H3869" s="10"/>
      <c r="I3869" s="10"/>
      <c r="J3869" s="10"/>
      <c r="K3869" s="11"/>
      <c r="L3869" s="11"/>
      <c r="M3869" s="12"/>
      <c r="N3869" s="12"/>
      <c r="O3869" s="12"/>
      <c r="P3869" s="12"/>
      <c r="Q3869" s="12"/>
      <c r="R3869" s="12"/>
      <c r="S3869" s="12"/>
      <c r="T3869" s="12"/>
      <c r="U3869" s="12"/>
      <c r="V3869" s="12"/>
      <c r="W3869" s="12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2"/>
      <c r="AS3869" s="12"/>
      <c r="AT3869" s="12"/>
      <c r="AU3869" s="12"/>
      <c r="AV3869" s="12"/>
      <c r="AW3869" s="12"/>
      <c r="AX3869" s="12"/>
      <c r="AY3869" s="12"/>
      <c r="AZ3869" s="12"/>
      <c r="BA3869" s="12"/>
      <c r="BB3869" s="12"/>
      <c r="BC3869" s="12"/>
      <c r="BD3869" s="12"/>
      <c r="BE3869" s="12"/>
      <c r="BF3869" s="12"/>
      <c r="BG3869" s="12"/>
      <c r="BH3869" s="12"/>
      <c r="BI3869" s="12"/>
      <c r="BJ3869" s="13"/>
      <c r="BK3869" s="13"/>
      <c r="BL3869" s="13"/>
      <c r="BM3869" s="13"/>
      <c r="BN3869" s="13"/>
    </row>
    <row r="3870" spans="4:66" x14ac:dyDescent="0.25">
      <c r="D3870"/>
      <c r="E3870" s="10"/>
      <c r="F3870" s="10"/>
      <c r="G3870" s="10"/>
      <c r="H3870" s="10"/>
      <c r="I3870" s="10"/>
      <c r="J3870" s="10"/>
      <c r="K3870" s="11"/>
      <c r="L3870" s="11"/>
      <c r="M3870" s="12"/>
      <c r="N3870" s="12"/>
      <c r="O3870" s="12"/>
      <c r="P3870" s="12"/>
      <c r="Q3870" s="12"/>
      <c r="R3870" s="12"/>
      <c r="S3870" s="12"/>
      <c r="T3870" s="12"/>
      <c r="U3870" s="12"/>
      <c r="V3870" s="12"/>
      <c r="W3870" s="12"/>
      <c r="X3870" s="12"/>
      <c r="Y3870" s="12"/>
      <c r="Z3870" s="12"/>
      <c r="AA3870" s="12"/>
      <c r="AB3870" s="12"/>
      <c r="AC3870" s="12"/>
      <c r="AD3870" s="12"/>
      <c r="AE3870" s="12"/>
      <c r="AF3870" s="12"/>
      <c r="AG3870" s="12"/>
      <c r="AH3870" s="12"/>
      <c r="AI3870" s="12"/>
      <c r="AJ3870" s="12"/>
      <c r="AK3870" s="12"/>
      <c r="AL3870" s="12"/>
      <c r="AM3870" s="12"/>
      <c r="AN3870" s="12"/>
      <c r="AO3870" s="12"/>
      <c r="AP3870" s="12"/>
      <c r="AQ3870" s="12"/>
      <c r="AR3870" s="12"/>
      <c r="AS3870" s="12"/>
      <c r="AT3870" s="12"/>
      <c r="AU3870" s="12"/>
      <c r="AV3870" s="12"/>
      <c r="AW3870" s="12"/>
      <c r="AX3870" s="12"/>
      <c r="AY3870" s="12"/>
      <c r="AZ3870" s="12"/>
      <c r="BA3870" s="12"/>
      <c r="BB3870" s="12"/>
      <c r="BC3870" s="12"/>
      <c r="BD3870" s="12"/>
      <c r="BE3870" s="12"/>
      <c r="BF3870" s="12"/>
      <c r="BG3870" s="12"/>
      <c r="BH3870" s="12"/>
      <c r="BI3870" s="12"/>
      <c r="BJ3870" s="13"/>
      <c r="BK3870" s="13"/>
      <c r="BL3870" s="13"/>
      <c r="BM3870" s="13"/>
      <c r="BN3870" s="13"/>
    </row>
    <row r="3871" spans="4:66" x14ac:dyDescent="0.25">
      <c r="D3871"/>
      <c r="E3871" s="10"/>
      <c r="F3871" s="10"/>
      <c r="G3871" s="10"/>
      <c r="H3871" s="10"/>
      <c r="I3871" s="10"/>
      <c r="J3871" s="10"/>
      <c r="K3871" s="11"/>
      <c r="L3871" s="11"/>
      <c r="M3871" s="12"/>
      <c r="N3871" s="12"/>
      <c r="O3871" s="12"/>
      <c r="P3871" s="12"/>
      <c r="Q3871" s="12"/>
      <c r="R3871" s="12"/>
      <c r="S3871" s="12"/>
      <c r="T3871" s="12"/>
      <c r="U3871" s="12"/>
      <c r="V3871" s="12"/>
      <c r="W3871" s="12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2"/>
      <c r="AS3871" s="12"/>
      <c r="AT3871" s="12"/>
      <c r="AU3871" s="12"/>
      <c r="AV3871" s="12"/>
      <c r="AW3871" s="12"/>
      <c r="AX3871" s="12"/>
      <c r="AY3871" s="12"/>
      <c r="AZ3871" s="12"/>
      <c r="BA3871" s="12"/>
      <c r="BB3871" s="12"/>
      <c r="BC3871" s="12"/>
      <c r="BD3871" s="12"/>
      <c r="BE3871" s="12"/>
      <c r="BF3871" s="12"/>
      <c r="BG3871" s="12"/>
      <c r="BH3871" s="12"/>
      <c r="BI3871" s="12"/>
      <c r="BJ3871" s="13"/>
      <c r="BK3871" s="13"/>
      <c r="BL3871" s="13"/>
      <c r="BM3871" s="13"/>
      <c r="BN3871" s="13"/>
    </row>
    <row r="3872" spans="4:66" x14ac:dyDescent="0.25">
      <c r="D3872"/>
      <c r="E3872" s="10"/>
      <c r="F3872" s="10"/>
      <c r="G3872" s="10"/>
      <c r="H3872" s="10"/>
      <c r="I3872" s="10"/>
      <c r="J3872" s="10"/>
      <c r="K3872" s="11"/>
      <c r="L3872" s="11"/>
      <c r="M3872" s="12"/>
      <c r="N3872" s="12"/>
      <c r="O3872" s="12"/>
      <c r="P3872" s="12"/>
      <c r="Q3872" s="12"/>
      <c r="R3872" s="12"/>
      <c r="S3872" s="12"/>
      <c r="T3872" s="12"/>
      <c r="U3872" s="12"/>
      <c r="V3872" s="12"/>
      <c r="W3872" s="12"/>
      <c r="X3872" s="12"/>
      <c r="Y3872" s="12"/>
      <c r="Z3872" s="12"/>
      <c r="AA3872" s="12"/>
      <c r="AB3872" s="12"/>
      <c r="AC3872" s="12"/>
      <c r="AD3872" s="12"/>
      <c r="AE3872" s="12"/>
      <c r="AF3872" s="12"/>
      <c r="AG3872" s="12"/>
      <c r="AH3872" s="12"/>
      <c r="AI3872" s="12"/>
      <c r="AJ3872" s="12"/>
      <c r="AK3872" s="12"/>
      <c r="AL3872" s="12"/>
      <c r="AM3872" s="12"/>
      <c r="AN3872" s="12"/>
      <c r="AO3872" s="12"/>
      <c r="AP3872" s="12"/>
      <c r="AQ3872" s="12"/>
      <c r="AR3872" s="12"/>
      <c r="AS3872" s="12"/>
      <c r="AT3872" s="12"/>
      <c r="AU3872" s="12"/>
      <c r="AV3872" s="12"/>
      <c r="AW3872" s="12"/>
      <c r="AX3872" s="12"/>
      <c r="AY3872" s="12"/>
      <c r="AZ3872" s="12"/>
      <c r="BA3872" s="12"/>
      <c r="BB3872" s="12"/>
      <c r="BC3872" s="12"/>
      <c r="BD3872" s="12"/>
      <c r="BE3872" s="12"/>
      <c r="BF3872" s="12"/>
      <c r="BG3872" s="12"/>
      <c r="BH3872" s="12"/>
      <c r="BI3872" s="12"/>
      <c r="BJ3872" s="13"/>
      <c r="BK3872" s="13"/>
      <c r="BL3872" s="13"/>
      <c r="BM3872" s="13"/>
      <c r="BN3872" s="13"/>
    </row>
    <row r="3873" spans="4:66" x14ac:dyDescent="0.25">
      <c r="D3873"/>
      <c r="E3873" s="10"/>
      <c r="F3873" s="10"/>
      <c r="G3873" s="10"/>
      <c r="H3873" s="10"/>
      <c r="I3873" s="10"/>
      <c r="J3873" s="10"/>
      <c r="K3873" s="11"/>
      <c r="L3873" s="11"/>
      <c r="M3873" s="12"/>
      <c r="N3873" s="12"/>
      <c r="O3873" s="12"/>
      <c r="P3873" s="12"/>
      <c r="Q3873" s="12"/>
      <c r="R3873" s="12"/>
      <c r="S3873" s="12"/>
      <c r="T3873" s="12"/>
      <c r="U3873" s="12"/>
      <c r="V3873" s="12"/>
      <c r="W3873" s="12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2"/>
      <c r="AS3873" s="12"/>
      <c r="AT3873" s="12"/>
      <c r="AU3873" s="12"/>
      <c r="AV3873" s="12"/>
      <c r="AW3873" s="12"/>
      <c r="AX3873" s="12"/>
      <c r="AY3873" s="12"/>
      <c r="AZ3873" s="12"/>
      <c r="BA3873" s="12"/>
      <c r="BB3873" s="12"/>
      <c r="BC3873" s="12"/>
      <c r="BD3873" s="12"/>
      <c r="BE3873" s="12"/>
      <c r="BF3873" s="12"/>
      <c r="BG3873" s="12"/>
      <c r="BH3873" s="12"/>
      <c r="BI3873" s="12"/>
      <c r="BJ3873" s="13"/>
      <c r="BK3873" s="13"/>
      <c r="BL3873" s="13"/>
      <c r="BM3873" s="13"/>
      <c r="BN3873" s="13"/>
    </row>
    <row r="3874" spans="4:66" x14ac:dyDescent="0.25">
      <c r="D3874"/>
      <c r="E3874" s="10"/>
      <c r="F3874" s="10"/>
      <c r="G3874" s="10"/>
      <c r="H3874" s="10"/>
      <c r="I3874" s="10"/>
      <c r="J3874" s="10"/>
      <c r="K3874" s="11"/>
      <c r="L3874" s="11"/>
      <c r="M3874" s="12"/>
      <c r="N3874" s="12"/>
      <c r="O3874" s="12"/>
      <c r="P3874" s="12"/>
      <c r="Q3874" s="12"/>
      <c r="R3874" s="12"/>
      <c r="S3874" s="12"/>
      <c r="T3874" s="12"/>
      <c r="U3874" s="12"/>
      <c r="V3874" s="12"/>
      <c r="W3874" s="12"/>
      <c r="X3874" s="12"/>
      <c r="Y3874" s="12"/>
      <c r="Z3874" s="12"/>
      <c r="AA3874" s="12"/>
      <c r="AB3874" s="12"/>
      <c r="AC3874" s="12"/>
      <c r="AD3874" s="12"/>
      <c r="AE3874" s="12"/>
      <c r="AF3874" s="12"/>
      <c r="AG3874" s="12"/>
      <c r="AH3874" s="12"/>
      <c r="AI3874" s="12"/>
      <c r="AJ3874" s="12"/>
      <c r="AK3874" s="12"/>
      <c r="AL3874" s="12"/>
      <c r="AM3874" s="12"/>
      <c r="AN3874" s="12"/>
      <c r="AO3874" s="12"/>
      <c r="AP3874" s="12"/>
      <c r="AQ3874" s="12"/>
      <c r="AR3874" s="12"/>
      <c r="AS3874" s="12"/>
      <c r="AT3874" s="12"/>
      <c r="AU3874" s="12"/>
      <c r="AV3874" s="12"/>
      <c r="AW3874" s="12"/>
      <c r="AX3874" s="12"/>
      <c r="AY3874" s="12"/>
      <c r="AZ3874" s="12"/>
      <c r="BA3874" s="12"/>
      <c r="BB3874" s="12"/>
      <c r="BC3874" s="12"/>
      <c r="BD3874" s="12"/>
      <c r="BE3874" s="12"/>
      <c r="BF3874" s="12"/>
      <c r="BG3874" s="12"/>
      <c r="BH3874" s="12"/>
      <c r="BI3874" s="12"/>
      <c r="BJ3874" s="13"/>
      <c r="BK3874" s="13"/>
      <c r="BL3874" s="13"/>
      <c r="BM3874" s="13"/>
      <c r="BN3874" s="13"/>
    </row>
    <row r="3875" spans="4:66" x14ac:dyDescent="0.25">
      <c r="D3875"/>
      <c r="E3875" s="10"/>
      <c r="F3875" s="10"/>
      <c r="G3875" s="10"/>
      <c r="H3875" s="10"/>
      <c r="I3875" s="10"/>
      <c r="J3875" s="10"/>
      <c r="K3875" s="11"/>
      <c r="L3875" s="11"/>
      <c r="M3875" s="12"/>
      <c r="N3875" s="12"/>
      <c r="O3875" s="12"/>
      <c r="P3875" s="12"/>
      <c r="Q3875" s="12"/>
      <c r="R3875" s="12"/>
      <c r="S3875" s="12"/>
      <c r="T3875" s="12"/>
      <c r="U3875" s="12"/>
      <c r="V3875" s="12"/>
      <c r="W3875" s="12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2"/>
      <c r="AS3875" s="12"/>
      <c r="AT3875" s="12"/>
      <c r="AU3875" s="12"/>
      <c r="AV3875" s="12"/>
      <c r="AW3875" s="12"/>
      <c r="AX3875" s="12"/>
      <c r="AY3875" s="12"/>
      <c r="AZ3875" s="12"/>
      <c r="BA3875" s="12"/>
      <c r="BB3875" s="12"/>
      <c r="BC3875" s="12"/>
      <c r="BD3875" s="12"/>
      <c r="BE3875" s="12"/>
      <c r="BF3875" s="12"/>
      <c r="BG3875" s="12"/>
      <c r="BH3875" s="12"/>
      <c r="BI3875" s="12"/>
      <c r="BJ3875" s="13"/>
      <c r="BK3875" s="13"/>
      <c r="BL3875" s="13"/>
      <c r="BM3875" s="13"/>
      <c r="BN3875" s="13"/>
    </row>
    <row r="3876" spans="4:66" x14ac:dyDescent="0.25">
      <c r="D3876"/>
      <c r="E3876" s="10"/>
      <c r="F3876" s="10"/>
      <c r="G3876" s="10"/>
      <c r="H3876" s="10"/>
      <c r="I3876" s="10"/>
      <c r="J3876" s="10"/>
      <c r="K3876" s="11"/>
      <c r="L3876" s="11"/>
      <c r="M3876" s="12"/>
      <c r="N3876" s="12"/>
      <c r="O3876" s="12"/>
      <c r="P3876" s="12"/>
      <c r="Q3876" s="12"/>
      <c r="R3876" s="12"/>
      <c r="S3876" s="12"/>
      <c r="T3876" s="12"/>
      <c r="U3876" s="12"/>
      <c r="V3876" s="12"/>
      <c r="W3876" s="12"/>
      <c r="X3876" s="12"/>
      <c r="Y3876" s="12"/>
      <c r="Z3876" s="12"/>
      <c r="AA3876" s="12"/>
      <c r="AB3876" s="12"/>
      <c r="AC3876" s="12"/>
      <c r="AD3876" s="12"/>
      <c r="AE3876" s="12"/>
      <c r="AF3876" s="12"/>
      <c r="AG3876" s="12"/>
      <c r="AH3876" s="12"/>
      <c r="AI3876" s="12"/>
      <c r="AJ3876" s="12"/>
      <c r="AK3876" s="12"/>
      <c r="AL3876" s="12"/>
      <c r="AM3876" s="12"/>
      <c r="AN3876" s="12"/>
      <c r="AO3876" s="12"/>
      <c r="AP3876" s="12"/>
      <c r="AQ3876" s="12"/>
      <c r="AR3876" s="12"/>
      <c r="AS3876" s="12"/>
      <c r="AT3876" s="12"/>
      <c r="AU3876" s="12"/>
      <c r="AV3876" s="12"/>
      <c r="AW3876" s="12"/>
      <c r="AX3876" s="12"/>
      <c r="AY3876" s="12"/>
      <c r="AZ3876" s="12"/>
      <c r="BA3876" s="12"/>
      <c r="BB3876" s="12"/>
      <c r="BC3876" s="12"/>
      <c r="BD3876" s="12"/>
      <c r="BE3876" s="12"/>
      <c r="BF3876" s="12"/>
      <c r="BG3876" s="12"/>
      <c r="BH3876" s="12"/>
      <c r="BI3876" s="12"/>
      <c r="BJ3876" s="13"/>
      <c r="BK3876" s="13"/>
      <c r="BL3876" s="13"/>
      <c r="BM3876" s="13"/>
      <c r="BN3876" s="13"/>
    </row>
    <row r="3877" spans="4:66" x14ac:dyDescent="0.25">
      <c r="D3877"/>
      <c r="E3877" s="10"/>
      <c r="F3877" s="10"/>
      <c r="G3877" s="10"/>
      <c r="H3877" s="10"/>
      <c r="I3877" s="10"/>
      <c r="J3877" s="10"/>
      <c r="K3877" s="11"/>
      <c r="L3877" s="11"/>
      <c r="M3877" s="12"/>
      <c r="N3877" s="12"/>
      <c r="O3877" s="12"/>
      <c r="P3877" s="12"/>
      <c r="Q3877" s="12"/>
      <c r="R3877" s="12"/>
      <c r="S3877" s="12"/>
      <c r="T3877" s="12"/>
      <c r="U3877" s="12"/>
      <c r="V3877" s="12"/>
      <c r="W3877" s="12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2"/>
      <c r="AS3877" s="12"/>
      <c r="AT3877" s="12"/>
      <c r="AU3877" s="12"/>
      <c r="AV3877" s="12"/>
      <c r="AW3877" s="12"/>
      <c r="AX3877" s="12"/>
      <c r="AY3877" s="12"/>
      <c r="AZ3877" s="12"/>
      <c r="BA3877" s="12"/>
      <c r="BB3877" s="12"/>
      <c r="BC3877" s="12"/>
      <c r="BD3877" s="12"/>
      <c r="BE3877" s="12"/>
      <c r="BF3877" s="12"/>
      <c r="BG3877" s="12"/>
      <c r="BH3877" s="12"/>
      <c r="BI3877" s="12"/>
      <c r="BJ3877" s="13"/>
      <c r="BK3877" s="13"/>
      <c r="BL3877" s="13"/>
      <c r="BM3877" s="13"/>
      <c r="BN3877" s="13"/>
    </row>
    <row r="3878" spans="4:66" x14ac:dyDescent="0.25">
      <c r="D3878"/>
      <c r="E3878" s="10"/>
      <c r="F3878" s="10"/>
      <c r="G3878" s="10"/>
      <c r="H3878" s="10"/>
      <c r="I3878" s="10"/>
      <c r="J3878" s="10"/>
      <c r="K3878" s="11"/>
      <c r="L3878" s="11"/>
      <c r="M3878" s="12"/>
      <c r="N3878" s="12"/>
      <c r="O3878" s="12"/>
      <c r="P3878" s="12"/>
      <c r="Q3878" s="12"/>
      <c r="R3878" s="12"/>
      <c r="S3878" s="12"/>
      <c r="T3878" s="12"/>
      <c r="U3878" s="12"/>
      <c r="V3878" s="12"/>
      <c r="W3878" s="12"/>
      <c r="X3878" s="12"/>
      <c r="Y3878" s="12"/>
      <c r="Z3878" s="12"/>
      <c r="AA3878" s="12"/>
      <c r="AB3878" s="12"/>
      <c r="AC3878" s="12"/>
      <c r="AD3878" s="12"/>
      <c r="AE3878" s="12"/>
      <c r="AF3878" s="12"/>
      <c r="AG3878" s="12"/>
      <c r="AH3878" s="12"/>
      <c r="AI3878" s="12"/>
      <c r="AJ3878" s="12"/>
      <c r="AK3878" s="12"/>
      <c r="AL3878" s="12"/>
      <c r="AM3878" s="12"/>
      <c r="AN3878" s="12"/>
      <c r="AO3878" s="12"/>
      <c r="AP3878" s="12"/>
      <c r="AQ3878" s="12"/>
      <c r="AR3878" s="12"/>
      <c r="AS3878" s="12"/>
      <c r="AT3878" s="12"/>
      <c r="AU3878" s="12"/>
      <c r="AV3878" s="12"/>
      <c r="AW3878" s="12"/>
      <c r="AX3878" s="12"/>
      <c r="AY3878" s="12"/>
      <c r="AZ3878" s="12"/>
      <c r="BA3878" s="12"/>
      <c r="BB3878" s="12"/>
      <c r="BC3878" s="12"/>
      <c r="BD3878" s="12"/>
      <c r="BE3878" s="12"/>
      <c r="BF3878" s="12"/>
      <c r="BG3878" s="12"/>
      <c r="BH3878" s="12"/>
      <c r="BI3878" s="12"/>
      <c r="BJ3878" s="13"/>
      <c r="BK3878" s="13"/>
      <c r="BL3878" s="13"/>
      <c r="BM3878" s="13"/>
      <c r="BN3878" s="13"/>
    </row>
    <row r="3879" spans="4:66" x14ac:dyDescent="0.25">
      <c r="D3879"/>
      <c r="E3879" s="10"/>
      <c r="F3879" s="10"/>
      <c r="G3879" s="10"/>
      <c r="H3879" s="10"/>
      <c r="I3879" s="10"/>
      <c r="J3879" s="10"/>
      <c r="K3879" s="11"/>
      <c r="L3879" s="11"/>
      <c r="M3879" s="12"/>
      <c r="N3879" s="12"/>
      <c r="O3879" s="12"/>
      <c r="P3879" s="12"/>
      <c r="Q3879" s="12"/>
      <c r="R3879" s="12"/>
      <c r="S3879" s="12"/>
      <c r="T3879" s="12"/>
      <c r="U3879" s="12"/>
      <c r="V3879" s="12"/>
      <c r="W3879" s="12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2"/>
      <c r="AS3879" s="12"/>
      <c r="AT3879" s="12"/>
      <c r="AU3879" s="12"/>
      <c r="AV3879" s="12"/>
      <c r="AW3879" s="12"/>
      <c r="AX3879" s="12"/>
      <c r="AY3879" s="12"/>
      <c r="AZ3879" s="12"/>
      <c r="BA3879" s="12"/>
      <c r="BB3879" s="12"/>
      <c r="BC3879" s="12"/>
      <c r="BD3879" s="12"/>
      <c r="BE3879" s="12"/>
      <c r="BF3879" s="12"/>
      <c r="BG3879" s="12"/>
      <c r="BH3879" s="12"/>
      <c r="BI3879" s="12"/>
      <c r="BJ3879" s="13"/>
      <c r="BK3879" s="13"/>
      <c r="BL3879" s="13"/>
      <c r="BM3879" s="13"/>
      <c r="BN3879" s="13"/>
    </row>
    <row r="3880" spans="4:66" x14ac:dyDescent="0.25">
      <c r="D3880"/>
      <c r="E3880" s="10"/>
      <c r="F3880" s="10"/>
      <c r="G3880" s="10"/>
      <c r="H3880" s="10"/>
      <c r="I3880" s="10"/>
      <c r="J3880" s="10"/>
      <c r="K3880" s="11"/>
      <c r="L3880" s="11"/>
      <c r="M3880" s="12"/>
      <c r="N3880" s="12"/>
      <c r="O3880" s="12"/>
      <c r="P3880" s="12"/>
      <c r="Q3880" s="12"/>
      <c r="R3880" s="12"/>
      <c r="S3880" s="12"/>
      <c r="T3880" s="12"/>
      <c r="U3880" s="12"/>
      <c r="V3880" s="12"/>
      <c r="W3880" s="12"/>
      <c r="X3880" s="12"/>
      <c r="Y3880" s="12"/>
      <c r="Z3880" s="12"/>
      <c r="AA3880" s="12"/>
      <c r="AB3880" s="12"/>
      <c r="AC3880" s="12"/>
      <c r="AD3880" s="12"/>
      <c r="AE3880" s="12"/>
      <c r="AF3880" s="12"/>
      <c r="AG3880" s="12"/>
      <c r="AH3880" s="12"/>
      <c r="AI3880" s="12"/>
      <c r="AJ3880" s="12"/>
      <c r="AK3880" s="12"/>
      <c r="AL3880" s="12"/>
      <c r="AM3880" s="12"/>
      <c r="AN3880" s="12"/>
      <c r="AO3880" s="12"/>
      <c r="AP3880" s="12"/>
      <c r="AQ3880" s="12"/>
      <c r="AR3880" s="12"/>
      <c r="AS3880" s="12"/>
      <c r="AT3880" s="12"/>
      <c r="AU3880" s="12"/>
      <c r="AV3880" s="12"/>
      <c r="AW3880" s="12"/>
      <c r="AX3880" s="12"/>
      <c r="AY3880" s="12"/>
      <c r="AZ3880" s="12"/>
      <c r="BA3880" s="12"/>
      <c r="BB3880" s="12"/>
      <c r="BC3880" s="12"/>
      <c r="BD3880" s="12"/>
      <c r="BE3880" s="12"/>
      <c r="BF3880" s="12"/>
      <c r="BG3880" s="12"/>
      <c r="BH3880" s="12"/>
      <c r="BI3880" s="12"/>
      <c r="BJ3880" s="13"/>
      <c r="BK3880" s="13"/>
      <c r="BL3880" s="13"/>
      <c r="BM3880" s="13"/>
      <c r="BN3880" s="13"/>
    </row>
    <row r="3881" spans="4:66" x14ac:dyDescent="0.25">
      <c r="D3881"/>
      <c r="E3881" s="10"/>
      <c r="F3881" s="10"/>
      <c r="G3881" s="10"/>
      <c r="H3881" s="10"/>
      <c r="I3881" s="10"/>
      <c r="J3881" s="10"/>
      <c r="K3881" s="11"/>
      <c r="L3881" s="11"/>
      <c r="M3881" s="12"/>
      <c r="N3881" s="12"/>
      <c r="O3881" s="12"/>
      <c r="P3881" s="12"/>
      <c r="Q3881" s="12"/>
      <c r="R3881" s="12"/>
      <c r="S3881" s="12"/>
      <c r="T3881" s="12"/>
      <c r="U3881" s="12"/>
      <c r="V3881" s="12"/>
      <c r="W3881" s="12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2"/>
      <c r="AS3881" s="12"/>
      <c r="AT3881" s="12"/>
      <c r="AU3881" s="12"/>
      <c r="AV3881" s="12"/>
      <c r="AW3881" s="12"/>
      <c r="AX3881" s="12"/>
      <c r="AY3881" s="12"/>
      <c r="AZ3881" s="12"/>
      <c r="BA3881" s="12"/>
      <c r="BB3881" s="12"/>
      <c r="BC3881" s="12"/>
      <c r="BD3881" s="12"/>
      <c r="BE3881" s="12"/>
      <c r="BF3881" s="12"/>
      <c r="BG3881" s="12"/>
      <c r="BH3881" s="12"/>
      <c r="BI3881" s="12"/>
      <c r="BJ3881" s="13"/>
      <c r="BK3881" s="13"/>
      <c r="BL3881" s="13"/>
      <c r="BM3881" s="13"/>
      <c r="BN3881" s="13"/>
    </row>
    <row r="3882" spans="4:66" x14ac:dyDescent="0.25">
      <c r="D3882"/>
      <c r="E3882" s="10"/>
      <c r="F3882" s="10"/>
      <c r="G3882" s="10"/>
      <c r="H3882" s="10"/>
      <c r="I3882" s="10"/>
      <c r="J3882" s="10"/>
      <c r="K3882" s="11"/>
      <c r="L3882" s="11"/>
      <c r="M3882" s="12"/>
      <c r="N3882" s="12"/>
      <c r="O3882" s="12"/>
      <c r="P3882" s="12"/>
      <c r="Q3882" s="12"/>
      <c r="R3882" s="12"/>
      <c r="S3882" s="12"/>
      <c r="T3882" s="12"/>
      <c r="U3882" s="12"/>
      <c r="V3882" s="12"/>
      <c r="W3882" s="12"/>
      <c r="X3882" s="12"/>
      <c r="Y3882" s="12"/>
      <c r="Z3882" s="12"/>
      <c r="AA3882" s="12"/>
      <c r="AB3882" s="12"/>
      <c r="AC3882" s="12"/>
      <c r="AD3882" s="12"/>
      <c r="AE3882" s="12"/>
      <c r="AF3882" s="12"/>
      <c r="AG3882" s="12"/>
      <c r="AH3882" s="12"/>
      <c r="AI3882" s="12"/>
      <c r="AJ3882" s="12"/>
      <c r="AK3882" s="12"/>
      <c r="AL3882" s="12"/>
      <c r="AM3882" s="12"/>
      <c r="AN3882" s="12"/>
      <c r="AO3882" s="12"/>
      <c r="AP3882" s="12"/>
      <c r="AQ3882" s="12"/>
      <c r="AR3882" s="12"/>
      <c r="AS3882" s="12"/>
      <c r="AT3882" s="12"/>
      <c r="AU3882" s="12"/>
      <c r="AV3882" s="12"/>
      <c r="AW3882" s="12"/>
      <c r="AX3882" s="12"/>
      <c r="AY3882" s="12"/>
      <c r="AZ3882" s="12"/>
      <c r="BA3882" s="12"/>
      <c r="BB3882" s="12"/>
      <c r="BC3882" s="12"/>
      <c r="BD3882" s="12"/>
      <c r="BE3882" s="12"/>
      <c r="BF3882" s="12"/>
      <c r="BG3882" s="12"/>
      <c r="BH3882" s="12"/>
      <c r="BI3882" s="12"/>
      <c r="BJ3882" s="13"/>
      <c r="BK3882" s="13"/>
      <c r="BL3882" s="13"/>
      <c r="BM3882" s="13"/>
      <c r="BN3882" s="13"/>
    </row>
    <row r="3883" spans="4:66" x14ac:dyDescent="0.25">
      <c r="D3883"/>
      <c r="E3883" s="10"/>
      <c r="F3883" s="10"/>
      <c r="G3883" s="10"/>
      <c r="H3883" s="10"/>
      <c r="I3883" s="10"/>
      <c r="J3883" s="10"/>
      <c r="K3883" s="11"/>
      <c r="L3883" s="11"/>
      <c r="M3883" s="12"/>
      <c r="N3883" s="12"/>
      <c r="O3883" s="12"/>
      <c r="P3883" s="12"/>
      <c r="Q3883" s="12"/>
      <c r="R3883" s="12"/>
      <c r="S3883" s="12"/>
      <c r="T3883" s="12"/>
      <c r="U3883" s="12"/>
      <c r="V3883" s="12"/>
      <c r="W3883" s="12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2"/>
      <c r="AS3883" s="12"/>
      <c r="AT3883" s="12"/>
      <c r="AU3883" s="12"/>
      <c r="AV3883" s="12"/>
      <c r="AW3883" s="12"/>
      <c r="AX3883" s="12"/>
      <c r="AY3883" s="12"/>
      <c r="AZ3883" s="12"/>
      <c r="BA3883" s="12"/>
      <c r="BB3883" s="12"/>
      <c r="BC3883" s="12"/>
      <c r="BD3883" s="12"/>
      <c r="BE3883" s="12"/>
      <c r="BF3883" s="12"/>
      <c r="BG3883" s="12"/>
      <c r="BH3883" s="12"/>
      <c r="BI3883" s="12"/>
      <c r="BJ3883" s="13"/>
      <c r="BK3883" s="13"/>
      <c r="BL3883" s="13"/>
      <c r="BM3883" s="13"/>
      <c r="BN3883" s="13"/>
    </row>
    <row r="3884" spans="4:66" x14ac:dyDescent="0.25">
      <c r="D3884"/>
      <c r="E3884" s="10"/>
      <c r="F3884" s="10"/>
      <c r="G3884" s="10"/>
      <c r="H3884" s="10"/>
      <c r="I3884" s="10"/>
      <c r="J3884" s="10"/>
      <c r="K3884" s="11"/>
      <c r="L3884" s="11"/>
      <c r="M3884" s="12"/>
      <c r="N3884" s="12"/>
      <c r="O3884" s="12"/>
      <c r="P3884" s="12"/>
      <c r="Q3884" s="12"/>
      <c r="R3884" s="12"/>
      <c r="S3884" s="12"/>
      <c r="T3884" s="12"/>
      <c r="U3884" s="12"/>
      <c r="V3884" s="12"/>
      <c r="W3884" s="12"/>
      <c r="X3884" s="12"/>
      <c r="Y3884" s="12"/>
      <c r="Z3884" s="12"/>
      <c r="AA3884" s="12"/>
      <c r="AB3884" s="12"/>
      <c r="AC3884" s="12"/>
      <c r="AD3884" s="12"/>
      <c r="AE3884" s="12"/>
      <c r="AF3884" s="12"/>
      <c r="AG3884" s="12"/>
      <c r="AH3884" s="12"/>
      <c r="AI3884" s="12"/>
      <c r="AJ3884" s="12"/>
      <c r="AK3884" s="12"/>
      <c r="AL3884" s="12"/>
      <c r="AM3884" s="12"/>
      <c r="AN3884" s="12"/>
      <c r="AO3884" s="12"/>
      <c r="AP3884" s="12"/>
      <c r="AQ3884" s="12"/>
      <c r="AR3884" s="12"/>
      <c r="AS3884" s="12"/>
      <c r="AT3884" s="12"/>
      <c r="AU3884" s="12"/>
      <c r="AV3884" s="12"/>
      <c r="AW3884" s="12"/>
      <c r="AX3884" s="12"/>
      <c r="AY3884" s="12"/>
      <c r="AZ3884" s="12"/>
      <c r="BA3884" s="12"/>
      <c r="BB3884" s="12"/>
      <c r="BC3884" s="12"/>
      <c r="BD3884" s="12"/>
      <c r="BE3884" s="12"/>
      <c r="BF3884" s="12"/>
      <c r="BG3884" s="12"/>
      <c r="BH3884" s="12"/>
      <c r="BI3884" s="12"/>
      <c r="BJ3884" s="13"/>
      <c r="BK3884" s="13"/>
      <c r="BL3884" s="13"/>
      <c r="BM3884" s="13"/>
      <c r="BN3884" s="13"/>
    </row>
    <row r="3885" spans="4:66" x14ac:dyDescent="0.25">
      <c r="D3885"/>
      <c r="E3885" s="10"/>
      <c r="F3885" s="10"/>
      <c r="G3885" s="10"/>
      <c r="H3885" s="10"/>
      <c r="I3885" s="10"/>
      <c r="J3885" s="10"/>
      <c r="K3885" s="11"/>
      <c r="L3885" s="11"/>
      <c r="M3885" s="12"/>
      <c r="N3885" s="12"/>
      <c r="O3885" s="12"/>
      <c r="P3885" s="12"/>
      <c r="Q3885" s="12"/>
      <c r="R3885" s="12"/>
      <c r="S3885" s="12"/>
      <c r="T3885" s="12"/>
      <c r="U3885" s="12"/>
      <c r="V3885" s="12"/>
      <c r="W3885" s="12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2"/>
      <c r="AS3885" s="12"/>
      <c r="AT3885" s="12"/>
      <c r="AU3885" s="12"/>
      <c r="AV3885" s="12"/>
      <c r="AW3885" s="12"/>
      <c r="AX3885" s="12"/>
      <c r="AY3885" s="12"/>
      <c r="AZ3885" s="12"/>
      <c r="BA3885" s="12"/>
      <c r="BB3885" s="12"/>
      <c r="BC3885" s="12"/>
      <c r="BD3885" s="12"/>
      <c r="BE3885" s="12"/>
      <c r="BF3885" s="12"/>
      <c r="BG3885" s="12"/>
      <c r="BH3885" s="12"/>
      <c r="BI3885" s="12"/>
      <c r="BJ3885" s="13"/>
      <c r="BK3885" s="13"/>
      <c r="BL3885" s="13"/>
      <c r="BM3885" s="13"/>
      <c r="BN3885" s="13"/>
    </row>
    <row r="3886" spans="4:66" x14ac:dyDescent="0.25">
      <c r="D3886"/>
      <c r="E3886" s="10"/>
      <c r="F3886" s="10"/>
      <c r="G3886" s="10"/>
      <c r="H3886" s="10"/>
      <c r="I3886" s="10"/>
      <c r="J3886" s="10"/>
      <c r="K3886" s="11"/>
      <c r="L3886" s="11"/>
      <c r="M3886" s="12"/>
      <c r="N3886" s="12"/>
      <c r="O3886" s="12"/>
      <c r="P3886" s="12"/>
      <c r="Q3886" s="12"/>
      <c r="R3886" s="12"/>
      <c r="S3886" s="12"/>
      <c r="T3886" s="12"/>
      <c r="U3886" s="12"/>
      <c r="V3886" s="12"/>
      <c r="W3886" s="12"/>
      <c r="X3886" s="12"/>
      <c r="Y3886" s="12"/>
      <c r="Z3886" s="12"/>
      <c r="AA3886" s="12"/>
      <c r="AB3886" s="12"/>
      <c r="AC3886" s="12"/>
      <c r="AD3886" s="12"/>
      <c r="AE3886" s="12"/>
      <c r="AF3886" s="12"/>
      <c r="AG3886" s="12"/>
      <c r="AH3886" s="12"/>
      <c r="AI3886" s="12"/>
      <c r="AJ3886" s="12"/>
      <c r="AK3886" s="12"/>
      <c r="AL3886" s="12"/>
      <c r="AM3886" s="12"/>
      <c r="AN3886" s="12"/>
      <c r="AO3886" s="12"/>
      <c r="AP3886" s="12"/>
      <c r="AQ3886" s="12"/>
      <c r="AR3886" s="12"/>
      <c r="AS3886" s="12"/>
      <c r="AT3886" s="12"/>
      <c r="AU3886" s="12"/>
      <c r="AV3886" s="12"/>
      <c r="AW3886" s="12"/>
      <c r="AX3886" s="12"/>
      <c r="AY3886" s="12"/>
      <c r="AZ3886" s="12"/>
      <c r="BA3886" s="12"/>
      <c r="BB3886" s="12"/>
      <c r="BC3886" s="12"/>
      <c r="BD3886" s="12"/>
      <c r="BE3886" s="12"/>
      <c r="BF3886" s="12"/>
      <c r="BG3886" s="12"/>
      <c r="BH3886" s="12"/>
      <c r="BI3886" s="12"/>
      <c r="BJ3886" s="13"/>
      <c r="BK3886" s="13"/>
      <c r="BL3886" s="13"/>
      <c r="BM3886" s="13"/>
      <c r="BN3886" s="13"/>
    </row>
    <row r="3887" spans="4:66" x14ac:dyDescent="0.25">
      <c r="D3887"/>
      <c r="E3887" s="10"/>
      <c r="F3887" s="10"/>
      <c r="G3887" s="10"/>
      <c r="H3887" s="10"/>
      <c r="I3887" s="10"/>
      <c r="J3887" s="10"/>
      <c r="K3887" s="11"/>
      <c r="L3887" s="11"/>
      <c r="M3887" s="12"/>
      <c r="N3887" s="12"/>
      <c r="O3887" s="12"/>
      <c r="P3887" s="12"/>
      <c r="Q3887" s="12"/>
      <c r="R3887" s="12"/>
      <c r="S3887" s="12"/>
      <c r="T3887" s="12"/>
      <c r="U3887" s="12"/>
      <c r="V3887" s="12"/>
      <c r="W3887" s="12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2"/>
      <c r="AS3887" s="12"/>
      <c r="AT3887" s="12"/>
      <c r="AU3887" s="12"/>
      <c r="AV3887" s="12"/>
      <c r="AW3887" s="12"/>
      <c r="AX3887" s="12"/>
      <c r="AY3887" s="12"/>
      <c r="AZ3887" s="12"/>
      <c r="BA3887" s="12"/>
      <c r="BB3887" s="12"/>
      <c r="BC3887" s="12"/>
      <c r="BD3887" s="12"/>
      <c r="BE3887" s="12"/>
      <c r="BF3887" s="12"/>
      <c r="BG3887" s="12"/>
      <c r="BH3887" s="12"/>
      <c r="BI3887" s="12"/>
      <c r="BJ3887" s="13"/>
      <c r="BK3887" s="13"/>
      <c r="BL3887" s="13"/>
      <c r="BM3887" s="13"/>
      <c r="BN3887" s="13"/>
    </row>
    <row r="3888" spans="4:66" x14ac:dyDescent="0.25">
      <c r="D3888"/>
      <c r="E3888" s="10"/>
      <c r="F3888" s="10"/>
      <c r="G3888" s="10"/>
      <c r="H3888" s="10"/>
      <c r="I3888" s="10"/>
      <c r="J3888" s="10"/>
      <c r="K3888" s="11"/>
      <c r="L3888" s="11"/>
      <c r="M3888" s="12"/>
      <c r="N3888" s="12"/>
      <c r="O3888" s="12"/>
      <c r="P3888" s="12"/>
      <c r="Q3888" s="12"/>
      <c r="R3888" s="12"/>
      <c r="S3888" s="12"/>
      <c r="T3888" s="12"/>
      <c r="U3888" s="12"/>
      <c r="V3888" s="12"/>
      <c r="W3888" s="12"/>
      <c r="X3888" s="12"/>
      <c r="Y3888" s="12"/>
      <c r="Z3888" s="12"/>
      <c r="AA3888" s="12"/>
      <c r="AB3888" s="12"/>
      <c r="AC3888" s="12"/>
      <c r="AD3888" s="12"/>
      <c r="AE3888" s="12"/>
      <c r="AF3888" s="12"/>
      <c r="AG3888" s="12"/>
      <c r="AH3888" s="12"/>
      <c r="AI3888" s="12"/>
      <c r="AJ3888" s="12"/>
      <c r="AK3888" s="12"/>
      <c r="AL3888" s="12"/>
      <c r="AM3888" s="12"/>
      <c r="AN3888" s="12"/>
      <c r="AO3888" s="12"/>
      <c r="AP3888" s="12"/>
      <c r="AQ3888" s="12"/>
      <c r="AR3888" s="12"/>
      <c r="AS3888" s="12"/>
      <c r="AT3888" s="12"/>
      <c r="AU3888" s="12"/>
      <c r="AV3888" s="12"/>
      <c r="AW3888" s="12"/>
      <c r="AX3888" s="12"/>
      <c r="AY3888" s="12"/>
      <c r="AZ3888" s="12"/>
      <c r="BA3888" s="12"/>
      <c r="BB3888" s="12"/>
      <c r="BC3888" s="12"/>
      <c r="BD3888" s="12"/>
      <c r="BE3888" s="12"/>
      <c r="BF3888" s="12"/>
      <c r="BG3888" s="12"/>
      <c r="BH3888" s="12"/>
      <c r="BI3888" s="12"/>
      <c r="BJ3888" s="13"/>
      <c r="BK3888" s="13"/>
      <c r="BL3888" s="13"/>
      <c r="BM3888" s="13"/>
      <c r="BN3888" s="13"/>
    </row>
    <row r="3889" spans="4:66" x14ac:dyDescent="0.25">
      <c r="D3889"/>
      <c r="E3889" s="10"/>
      <c r="F3889" s="10"/>
      <c r="G3889" s="10"/>
      <c r="H3889" s="10"/>
      <c r="I3889" s="10"/>
      <c r="J3889" s="10"/>
      <c r="K3889" s="11"/>
      <c r="L3889" s="11"/>
      <c r="M3889" s="12"/>
      <c r="N3889" s="12"/>
      <c r="O3889" s="12"/>
      <c r="P3889" s="12"/>
      <c r="Q3889" s="12"/>
      <c r="R3889" s="12"/>
      <c r="S3889" s="12"/>
      <c r="T3889" s="12"/>
      <c r="U3889" s="12"/>
      <c r="V3889" s="12"/>
      <c r="W3889" s="12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2"/>
      <c r="AS3889" s="12"/>
      <c r="AT3889" s="12"/>
      <c r="AU3889" s="12"/>
      <c r="AV3889" s="12"/>
      <c r="AW3889" s="12"/>
      <c r="AX3889" s="12"/>
      <c r="AY3889" s="12"/>
      <c r="AZ3889" s="12"/>
      <c r="BA3889" s="12"/>
      <c r="BB3889" s="12"/>
      <c r="BC3889" s="12"/>
      <c r="BD3889" s="12"/>
      <c r="BE3889" s="12"/>
      <c r="BF3889" s="12"/>
      <c r="BG3889" s="12"/>
      <c r="BH3889" s="12"/>
      <c r="BI3889" s="12"/>
      <c r="BJ3889" s="13"/>
      <c r="BK3889" s="13"/>
      <c r="BL3889" s="13"/>
      <c r="BM3889" s="13"/>
      <c r="BN3889" s="13"/>
    </row>
    <row r="3890" spans="4:66" x14ac:dyDescent="0.25">
      <c r="D3890"/>
      <c r="E3890" s="10"/>
      <c r="F3890" s="10"/>
      <c r="G3890" s="10"/>
      <c r="H3890" s="10"/>
      <c r="I3890" s="10"/>
      <c r="J3890" s="10"/>
      <c r="K3890" s="11"/>
      <c r="L3890" s="11"/>
      <c r="M3890" s="12"/>
      <c r="N3890" s="12"/>
      <c r="O3890" s="12"/>
      <c r="P3890" s="12"/>
      <c r="Q3890" s="12"/>
      <c r="R3890" s="12"/>
      <c r="S3890" s="12"/>
      <c r="T3890" s="12"/>
      <c r="U3890" s="12"/>
      <c r="V3890" s="12"/>
      <c r="W3890" s="12"/>
      <c r="X3890" s="12"/>
      <c r="Y3890" s="12"/>
      <c r="Z3890" s="12"/>
      <c r="AA3890" s="12"/>
      <c r="AB3890" s="12"/>
      <c r="AC3890" s="12"/>
      <c r="AD3890" s="12"/>
      <c r="AE3890" s="12"/>
      <c r="AF3890" s="12"/>
      <c r="AG3890" s="12"/>
      <c r="AH3890" s="12"/>
      <c r="AI3890" s="12"/>
      <c r="AJ3890" s="12"/>
      <c r="AK3890" s="12"/>
      <c r="AL3890" s="12"/>
      <c r="AM3890" s="12"/>
      <c r="AN3890" s="12"/>
      <c r="AO3890" s="12"/>
      <c r="AP3890" s="12"/>
      <c r="AQ3890" s="12"/>
      <c r="AR3890" s="12"/>
      <c r="AS3890" s="12"/>
      <c r="AT3890" s="12"/>
      <c r="AU3890" s="12"/>
      <c r="AV3890" s="12"/>
      <c r="AW3890" s="12"/>
      <c r="AX3890" s="12"/>
      <c r="AY3890" s="12"/>
      <c r="AZ3890" s="12"/>
      <c r="BA3890" s="12"/>
      <c r="BB3890" s="12"/>
      <c r="BC3890" s="12"/>
      <c r="BD3890" s="12"/>
      <c r="BE3890" s="12"/>
      <c r="BF3890" s="12"/>
      <c r="BG3890" s="12"/>
      <c r="BH3890" s="12"/>
      <c r="BI3890" s="12"/>
      <c r="BJ3890" s="13"/>
      <c r="BK3890" s="13"/>
      <c r="BL3890" s="13"/>
      <c r="BM3890" s="13"/>
      <c r="BN3890" s="13"/>
    </row>
    <row r="3891" spans="4:66" x14ac:dyDescent="0.25">
      <c r="D3891"/>
      <c r="E3891" s="10"/>
      <c r="F3891" s="10"/>
      <c r="G3891" s="10"/>
      <c r="H3891" s="10"/>
      <c r="I3891" s="10"/>
      <c r="J3891" s="10"/>
      <c r="K3891" s="11"/>
      <c r="L3891" s="11"/>
      <c r="M3891" s="12"/>
      <c r="N3891" s="12"/>
      <c r="O3891" s="12"/>
      <c r="P3891" s="12"/>
      <c r="Q3891" s="12"/>
      <c r="R3891" s="12"/>
      <c r="S3891" s="12"/>
      <c r="T3891" s="12"/>
      <c r="U3891" s="12"/>
      <c r="V3891" s="12"/>
      <c r="W3891" s="12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2"/>
      <c r="AS3891" s="12"/>
      <c r="AT3891" s="12"/>
      <c r="AU3891" s="12"/>
      <c r="AV3891" s="12"/>
      <c r="AW3891" s="12"/>
      <c r="AX3891" s="12"/>
      <c r="AY3891" s="12"/>
      <c r="AZ3891" s="12"/>
      <c r="BA3891" s="12"/>
      <c r="BB3891" s="12"/>
      <c r="BC3891" s="12"/>
      <c r="BD3891" s="12"/>
      <c r="BE3891" s="12"/>
      <c r="BF3891" s="12"/>
      <c r="BG3891" s="12"/>
      <c r="BH3891" s="12"/>
      <c r="BI3891" s="12"/>
      <c r="BJ3891" s="13"/>
      <c r="BK3891" s="13"/>
      <c r="BL3891" s="13"/>
      <c r="BM3891" s="13"/>
      <c r="BN3891" s="13"/>
    </row>
    <row r="3892" spans="4:66" x14ac:dyDescent="0.25">
      <c r="D3892"/>
      <c r="E3892" s="10"/>
      <c r="F3892" s="10"/>
      <c r="G3892" s="10"/>
      <c r="H3892" s="10"/>
      <c r="I3892" s="10"/>
      <c r="J3892" s="10"/>
      <c r="K3892" s="11"/>
      <c r="L3892" s="11"/>
      <c r="M3892" s="12"/>
      <c r="N3892" s="12"/>
      <c r="O3892" s="12"/>
      <c r="P3892" s="12"/>
      <c r="Q3892" s="12"/>
      <c r="R3892" s="12"/>
      <c r="S3892" s="12"/>
      <c r="T3892" s="12"/>
      <c r="U3892" s="12"/>
      <c r="V3892" s="12"/>
      <c r="W3892" s="12"/>
      <c r="X3892" s="12"/>
      <c r="Y3892" s="12"/>
      <c r="Z3892" s="12"/>
      <c r="AA3892" s="12"/>
      <c r="AB3892" s="12"/>
      <c r="AC3892" s="12"/>
      <c r="AD3892" s="12"/>
      <c r="AE3892" s="12"/>
      <c r="AF3892" s="12"/>
      <c r="AG3892" s="12"/>
      <c r="AH3892" s="12"/>
      <c r="AI3892" s="12"/>
      <c r="AJ3892" s="12"/>
      <c r="AK3892" s="12"/>
      <c r="AL3892" s="12"/>
      <c r="AM3892" s="12"/>
      <c r="AN3892" s="12"/>
      <c r="AO3892" s="12"/>
      <c r="AP3892" s="12"/>
      <c r="AQ3892" s="12"/>
      <c r="AR3892" s="12"/>
      <c r="AS3892" s="12"/>
      <c r="AT3892" s="12"/>
      <c r="AU3892" s="12"/>
      <c r="AV3892" s="12"/>
      <c r="AW3892" s="12"/>
      <c r="AX3892" s="12"/>
      <c r="AY3892" s="12"/>
      <c r="AZ3892" s="12"/>
      <c r="BA3892" s="12"/>
      <c r="BB3892" s="12"/>
      <c r="BC3892" s="12"/>
      <c r="BD3892" s="12"/>
      <c r="BE3892" s="12"/>
      <c r="BF3892" s="12"/>
      <c r="BG3892" s="12"/>
      <c r="BH3892" s="12"/>
      <c r="BI3892" s="12"/>
      <c r="BJ3892" s="13"/>
      <c r="BK3892" s="13"/>
      <c r="BL3892" s="13"/>
      <c r="BM3892" s="13"/>
      <c r="BN3892" s="13"/>
    </row>
    <row r="3893" spans="4:66" x14ac:dyDescent="0.25">
      <c r="D3893"/>
      <c r="E3893" s="10"/>
      <c r="F3893" s="10"/>
      <c r="G3893" s="10"/>
      <c r="H3893" s="10"/>
      <c r="I3893" s="10"/>
      <c r="J3893" s="10"/>
      <c r="K3893" s="11"/>
      <c r="L3893" s="11"/>
      <c r="M3893" s="12"/>
      <c r="N3893" s="12"/>
      <c r="O3893" s="12"/>
      <c r="P3893" s="12"/>
      <c r="Q3893" s="12"/>
      <c r="R3893" s="12"/>
      <c r="S3893" s="12"/>
      <c r="T3893" s="12"/>
      <c r="U3893" s="12"/>
      <c r="V3893" s="12"/>
      <c r="W3893" s="12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2"/>
      <c r="AS3893" s="12"/>
      <c r="AT3893" s="12"/>
      <c r="AU3893" s="12"/>
      <c r="AV3893" s="12"/>
      <c r="AW3893" s="12"/>
      <c r="AX3893" s="12"/>
      <c r="AY3893" s="12"/>
      <c r="AZ3893" s="12"/>
      <c r="BA3893" s="12"/>
      <c r="BB3893" s="12"/>
      <c r="BC3893" s="12"/>
      <c r="BD3893" s="12"/>
      <c r="BE3893" s="12"/>
      <c r="BF3893" s="12"/>
      <c r="BG3893" s="12"/>
      <c r="BH3893" s="12"/>
      <c r="BI3893" s="12"/>
      <c r="BJ3893" s="13"/>
      <c r="BK3893" s="13"/>
      <c r="BL3893" s="13"/>
      <c r="BM3893" s="13"/>
      <c r="BN3893" s="13"/>
    </row>
    <row r="3894" spans="4:66" x14ac:dyDescent="0.25">
      <c r="D3894"/>
      <c r="E3894" s="10"/>
      <c r="F3894" s="10"/>
      <c r="G3894" s="10"/>
      <c r="H3894" s="10"/>
      <c r="I3894" s="10"/>
      <c r="J3894" s="10"/>
      <c r="K3894" s="11"/>
      <c r="L3894" s="11"/>
      <c r="M3894" s="12"/>
      <c r="N3894" s="12"/>
      <c r="O3894" s="12"/>
      <c r="P3894" s="12"/>
      <c r="Q3894" s="12"/>
      <c r="R3894" s="12"/>
      <c r="S3894" s="12"/>
      <c r="T3894" s="12"/>
      <c r="U3894" s="12"/>
      <c r="V3894" s="12"/>
      <c r="W3894" s="12"/>
      <c r="X3894" s="12"/>
      <c r="Y3894" s="12"/>
      <c r="Z3894" s="12"/>
      <c r="AA3894" s="12"/>
      <c r="AB3894" s="12"/>
      <c r="AC3894" s="12"/>
      <c r="AD3894" s="12"/>
      <c r="AE3894" s="12"/>
      <c r="AF3894" s="12"/>
      <c r="AG3894" s="12"/>
      <c r="AH3894" s="12"/>
      <c r="AI3894" s="12"/>
      <c r="AJ3894" s="12"/>
      <c r="AK3894" s="12"/>
      <c r="AL3894" s="12"/>
      <c r="AM3894" s="12"/>
      <c r="AN3894" s="12"/>
      <c r="AO3894" s="12"/>
      <c r="AP3894" s="12"/>
      <c r="AQ3894" s="12"/>
      <c r="AR3894" s="12"/>
      <c r="AS3894" s="12"/>
      <c r="AT3894" s="12"/>
      <c r="AU3894" s="12"/>
      <c r="AV3894" s="12"/>
      <c r="AW3894" s="12"/>
      <c r="AX3894" s="12"/>
      <c r="AY3894" s="12"/>
      <c r="AZ3894" s="12"/>
      <c r="BA3894" s="12"/>
      <c r="BB3894" s="12"/>
      <c r="BC3894" s="12"/>
      <c r="BD3894" s="12"/>
      <c r="BE3894" s="12"/>
      <c r="BF3894" s="12"/>
      <c r="BG3894" s="12"/>
      <c r="BH3894" s="12"/>
      <c r="BI3894" s="12"/>
      <c r="BJ3894" s="13"/>
      <c r="BK3894" s="13"/>
      <c r="BL3894" s="13"/>
      <c r="BM3894" s="13"/>
      <c r="BN3894" s="13"/>
    </row>
    <row r="3895" spans="4:66" x14ac:dyDescent="0.25">
      <c r="D3895"/>
      <c r="E3895" s="10"/>
      <c r="F3895" s="10"/>
      <c r="G3895" s="10"/>
      <c r="H3895" s="10"/>
      <c r="I3895" s="10"/>
      <c r="J3895" s="10"/>
      <c r="K3895" s="11"/>
      <c r="L3895" s="11"/>
      <c r="M3895" s="12"/>
      <c r="N3895" s="12"/>
      <c r="O3895" s="12"/>
      <c r="P3895" s="12"/>
      <c r="Q3895" s="12"/>
      <c r="R3895" s="12"/>
      <c r="S3895" s="12"/>
      <c r="T3895" s="12"/>
      <c r="U3895" s="12"/>
      <c r="V3895" s="12"/>
      <c r="W3895" s="12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2"/>
      <c r="AS3895" s="12"/>
      <c r="AT3895" s="12"/>
      <c r="AU3895" s="12"/>
      <c r="AV3895" s="12"/>
      <c r="AW3895" s="12"/>
      <c r="AX3895" s="12"/>
      <c r="AY3895" s="12"/>
      <c r="AZ3895" s="12"/>
      <c r="BA3895" s="12"/>
      <c r="BB3895" s="12"/>
      <c r="BC3895" s="12"/>
      <c r="BD3895" s="12"/>
      <c r="BE3895" s="12"/>
      <c r="BF3895" s="12"/>
      <c r="BG3895" s="12"/>
      <c r="BH3895" s="12"/>
      <c r="BI3895" s="12"/>
      <c r="BJ3895" s="13"/>
      <c r="BK3895" s="13"/>
      <c r="BL3895" s="13"/>
      <c r="BM3895" s="13"/>
      <c r="BN3895" s="13"/>
    </row>
    <row r="3896" spans="4:66" x14ac:dyDescent="0.25">
      <c r="D3896"/>
      <c r="E3896" s="10"/>
      <c r="F3896" s="10"/>
      <c r="G3896" s="10"/>
      <c r="H3896" s="10"/>
      <c r="I3896" s="10"/>
      <c r="J3896" s="10"/>
      <c r="K3896" s="11"/>
      <c r="L3896" s="11"/>
      <c r="M3896" s="12"/>
      <c r="N3896" s="12"/>
      <c r="O3896" s="12"/>
      <c r="P3896" s="12"/>
      <c r="Q3896" s="12"/>
      <c r="R3896" s="12"/>
      <c r="S3896" s="12"/>
      <c r="T3896" s="12"/>
      <c r="U3896" s="12"/>
      <c r="V3896" s="12"/>
      <c r="W3896" s="12"/>
      <c r="X3896" s="12"/>
      <c r="Y3896" s="12"/>
      <c r="Z3896" s="12"/>
      <c r="AA3896" s="12"/>
      <c r="AB3896" s="12"/>
      <c r="AC3896" s="12"/>
      <c r="AD3896" s="12"/>
      <c r="AE3896" s="12"/>
      <c r="AF3896" s="12"/>
      <c r="AG3896" s="12"/>
      <c r="AH3896" s="12"/>
      <c r="AI3896" s="12"/>
      <c r="AJ3896" s="12"/>
      <c r="AK3896" s="12"/>
      <c r="AL3896" s="12"/>
      <c r="AM3896" s="12"/>
      <c r="AN3896" s="12"/>
      <c r="AO3896" s="12"/>
      <c r="AP3896" s="12"/>
      <c r="AQ3896" s="12"/>
      <c r="AR3896" s="12"/>
      <c r="AS3896" s="12"/>
      <c r="AT3896" s="12"/>
      <c r="AU3896" s="12"/>
      <c r="AV3896" s="12"/>
      <c r="AW3896" s="12"/>
      <c r="AX3896" s="12"/>
      <c r="AY3896" s="12"/>
      <c r="AZ3896" s="12"/>
      <c r="BA3896" s="12"/>
      <c r="BB3896" s="12"/>
      <c r="BC3896" s="12"/>
      <c r="BD3896" s="12"/>
      <c r="BE3896" s="12"/>
      <c r="BF3896" s="12"/>
      <c r="BG3896" s="12"/>
      <c r="BH3896" s="12"/>
      <c r="BI3896" s="12"/>
      <c r="BJ3896" s="13"/>
      <c r="BK3896" s="13"/>
      <c r="BL3896" s="13"/>
      <c r="BM3896" s="13"/>
      <c r="BN3896" s="13"/>
    </row>
    <row r="3897" spans="4:66" x14ac:dyDescent="0.25">
      <c r="D3897"/>
      <c r="E3897" s="10"/>
      <c r="F3897" s="10"/>
      <c r="G3897" s="10"/>
      <c r="H3897" s="10"/>
      <c r="I3897" s="10"/>
      <c r="J3897" s="10"/>
      <c r="K3897" s="11"/>
      <c r="L3897" s="11"/>
      <c r="M3897" s="12"/>
      <c r="N3897" s="12"/>
      <c r="O3897" s="12"/>
      <c r="P3897" s="12"/>
      <c r="Q3897" s="12"/>
      <c r="R3897" s="12"/>
      <c r="S3897" s="12"/>
      <c r="T3897" s="12"/>
      <c r="U3897" s="12"/>
      <c r="V3897" s="12"/>
      <c r="W3897" s="12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2"/>
      <c r="AS3897" s="12"/>
      <c r="AT3897" s="12"/>
      <c r="AU3897" s="12"/>
      <c r="AV3897" s="12"/>
      <c r="AW3897" s="12"/>
      <c r="AX3897" s="12"/>
      <c r="AY3897" s="12"/>
      <c r="AZ3897" s="12"/>
      <c r="BA3897" s="12"/>
      <c r="BB3897" s="12"/>
      <c r="BC3897" s="12"/>
      <c r="BD3897" s="12"/>
      <c r="BE3897" s="12"/>
      <c r="BF3897" s="12"/>
      <c r="BG3897" s="12"/>
      <c r="BH3897" s="12"/>
      <c r="BI3897" s="12"/>
      <c r="BJ3897" s="13"/>
      <c r="BK3897" s="13"/>
      <c r="BL3897" s="13"/>
      <c r="BM3897" s="13"/>
      <c r="BN3897" s="13"/>
    </row>
    <row r="3898" spans="4:66" x14ac:dyDescent="0.25">
      <c r="D3898"/>
      <c r="E3898" s="10"/>
      <c r="F3898" s="10"/>
      <c r="G3898" s="10"/>
      <c r="H3898" s="10"/>
      <c r="I3898" s="10"/>
      <c r="J3898" s="10"/>
      <c r="K3898" s="11"/>
      <c r="L3898" s="11"/>
      <c r="M3898" s="12"/>
      <c r="N3898" s="12"/>
      <c r="O3898" s="12"/>
      <c r="P3898" s="12"/>
      <c r="Q3898" s="12"/>
      <c r="R3898" s="12"/>
      <c r="S3898" s="12"/>
      <c r="T3898" s="12"/>
      <c r="U3898" s="12"/>
      <c r="V3898" s="12"/>
      <c r="W3898" s="12"/>
      <c r="X3898" s="12"/>
      <c r="Y3898" s="12"/>
      <c r="Z3898" s="12"/>
      <c r="AA3898" s="12"/>
      <c r="AB3898" s="12"/>
      <c r="AC3898" s="12"/>
      <c r="AD3898" s="12"/>
      <c r="AE3898" s="12"/>
      <c r="AF3898" s="12"/>
      <c r="AG3898" s="12"/>
      <c r="AH3898" s="12"/>
      <c r="AI3898" s="12"/>
      <c r="AJ3898" s="12"/>
      <c r="AK3898" s="12"/>
      <c r="AL3898" s="12"/>
      <c r="AM3898" s="12"/>
      <c r="AN3898" s="12"/>
      <c r="AO3898" s="12"/>
      <c r="AP3898" s="12"/>
      <c r="AQ3898" s="12"/>
      <c r="AR3898" s="12"/>
      <c r="AS3898" s="12"/>
      <c r="AT3898" s="12"/>
      <c r="AU3898" s="12"/>
      <c r="AV3898" s="12"/>
      <c r="AW3898" s="12"/>
      <c r="AX3898" s="12"/>
      <c r="AY3898" s="12"/>
      <c r="AZ3898" s="12"/>
      <c r="BA3898" s="12"/>
      <c r="BB3898" s="12"/>
      <c r="BC3898" s="12"/>
      <c r="BD3898" s="12"/>
      <c r="BE3898" s="12"/>
      <c r="BF3898" s="12"/>
      <c r="BG3898" s="12"/>
      <c r="BH3898" s="12"/>
      <c r="BI3898" s="12"/>
      <c r="BJ3898" s="13"/>
      <c r="BK3898" s="13"/>
      <c r="BL3898" s="13"/>
      <c r="BM3898" s="13"/>
      <c r="BN3898" s="13"/>
    </row>
    <row r="3899" spans="4:66" x14ac:dyDescent="0.25">
      <c r="D3899"/>
      <c r="E3899" s="10"/>
      <c r="F3899" s="10"/>
      <c r="G3899" s="10"/>
      <c r="H3899" s="10"/>
      <c r="I3899" s="10"/>
      <c r="J3899" s="10"/>
      <c r="K3899" s="11"/>
      <c r="L3899" s="11"/>
      <c r="M3899" s="12"/>
      <c r="N3899" s="12"/>
      <c r="O3899" s="12"/>
      <c r="P3899" s="12"/>
      <c r="Q3899" s="12"/>
      <c r="R3899" s="12"/>
      <c r="S3899" s="12"/>
      <c r="T3899" s="12"/>
      <c r="U3899" s="12"/>
      <c r="V3899" s="12"/>
      <c r="W3899" s="12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2"/>
      <c r="AS3899" s="12"/>
      <c r="AT3899" s="12"/>
      <c r="AU3899" s="12"/>
      <c r="AV3899" s="12"/>
      <c r="AW3899" s="12"/>
      <c r="AX3899" s="12"/>
      <c r="AY3899" s="12"/>
      <c r="AZ3899" s="12"/>
      <c r="BA3899" s="12"/>
      <c r="BB3899" s="12"/>
      <c r="BC3899" s="12"/>
      <c r="BD3899" s="12"/>
      <c r="BE3899" s="12"/>
      <c r="BF3899" s="12"/>
      <c r="BG3899" s="12"/>
      <c r="BH3899" s="12"/>
      <c r="BI3899" s="12"/>
      <c r="BJ3899" s="13"/>
      <c r="BK3899" s="13"/>
      <c r="BL3899" s="13"/>
      <c r="BM3899" s="13"/>
      <c r="BN3899" s="13"/>
    </row>
    <row r="3900" spans="4:66" s="14" customFormat="1" x14ac:dyDescent="0.25">
      <c r="K3900" s="16"/>
      <c r="L3900" s="16"/>
      <c r="M3900" s="17"/>
      <c r="N3900" s="17"/>
      <c r="O3900" s="17"/>
      <c r="P3900" s="17"/>
      <c r="Q3900" s="17"/>
      <c r="R3900" s="17"/>
      <c r="S3900" s="17"/>
      <c r="T3900" s="17"/>
      <c r="U3900" s="17"/>
      <c r="V3900" s="17"/>
      <c r="W3900" s="17"/>
      <c r="X3900" s="17"/>
      <c r="Y3900" s="17"/>
      <c r="Z3900" s="17"/>
      <c r="AA3900" s="17"/>
      <c r="AB3900" s="17"/>
      <c r="AC3900" s="17"/>
      <c r="AD3900" s="17"/>
      <c r="AE3900" s="17"/>
      <c r="AF3900" s="17"/>
      <c r="AG3900" s="17"/>
      <c r="AH3900" s="17"/>
      <c r="AI3900" s="17"/>
      <c r="AJ3900" s="17"/>
      <c r="AK3900" s="17"/>
      <c r="AL3900" s="17"/>
      <c r="AM3900" s="17"/>
      <c r="AN3900" s="17"/>
      <c r="AO3900" s="17"/>
      <c r="AP3900" s="17"/>
      <c r="AQ3900" s="17"/>
      <c r="AR3900" s="17"/>
      <c r="AS3900" s="17"/>
      <c r="AT3900" s="17"/>
      <c r="AU3900" s="17"/>
      <c r="AV3900" s="17"/>
      <c r="AW3900" s="17"/>
      <c r="AX3900" s="17"/>
      <c r="AY3900" s="17"/>
      <c r="AZ3900" s="17"/>
      <c r="BA3900" s="17"/>
      <c r="BB3900" s="17"/>
      <c r="BC3900" s="17"/>
      <c r="BD3900" s="17"/>
      <c r="BE3900" s="17"/>
      <c r="BF3900" s="17"/>
      <c r="BG3900" s="17"/>
      <c r="BH3900" s="17"/>
      <c r="BI3900" s="17"/>
      <c r="BJ3900" s="18"/>
      <c r="BK3900" s="18"/>
      <c r="BL3900" s="18"/>
      <c r="BM3900" s="18"/>
      <c r="BN3900" s="18"/>
    </row>
    <row r="3901" spans="4:66" x14ac:dyDescent="0.25">
      <c r="D3901"/>
      <c r="E3901" s="10"/>
      <c r="F3901" s="10"/>
      <c r="G3901" s="10"/>
      <c r="H3901" s="10"/>
      <c r="I3901" s="10"/>
      <c r="J3901" s="10"/>
      <c r="K3901" s="11"/>
      <c r="L3901" s="11"/>
      <c r="M3901" s="12"/>
      <c r="N3901" s="12"/>
      <c r="O3901" s="12"/>
      <c r="P3901" s="12"/>
      <c r="Q3901" s="12"/>
      <c r="R3901" s="12"/>
      <c r="S3901" s="12"/>
      <c r="T3901" s="12"/>
      <c r="U3901" s="12"/>
      <c r="V3901" s="12"/>
      <c r="W3901" s="12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2"/>
      <c r="AS3901" s="12"/>
      <c r="AT3901" s="12"/>
      <c r="AU3901" s="12"/>
      <c r="AV3901" s="12"/>
      <c r="AW3901" s="12"/>
      <c r="AX3901" s="12"/>
      <c r="AY3901" s="12"/>
      <c r="AZ3901" s="12"/>
      <c r="BA3901" s="12"/>
      <c r="BB3901" s="12"/>
      <c r="BC3901" s="12"/>
      <c r="BD3901" s="12"/>
      <c r="BE3901" s="12"/>
      <c r="BF3901" s="12"/>
      <c r="BG3901" s="12"/>
      <c r="BH3901" s="12"/>
      <c r="BI3901" s="12"/>
      <c r="BJ3901" s="13"/>
      <c r="BK3901" s="13"/>
      <c r="BL3901" s="13"/>
      <c r="BM3901" s="13"/>
      <c r="BN3901" s="13"/>
    </row>
    <row r="3902" spans="4:66" x14ac:dyDescent="0.25">
      <c r="D3902"/>
      <c r="E3902" s="10"/>
      <c r="F3902" s="10"/>
      <c r="G3902" s="10"/>
      <c r="H3902" s="10"/>
      <c r="I3902" s="10"/>
      <c r="J3902" s="10"/>
      <c r="K3902" s="11"/>
      <c r="L3902" s="11"/>
      <c r="M3902" s="12"/>
      <c r="N3902" s="12"/>
      <c r="O3902" s="12"/>
      <c r="P3902" s="12"/>
      <c r="Q3902" s="12"/>
      <c r="R3902" s="12"/>
      <c r="S3902" s="12"/>
      <c r="T3902" s="12"/>
      <c r="U3902" s="12"/>
      <c r="V3902" s="12"/>
      <c r="W3902" s="12"/>
      <c r="X3902" s="12"/>
      <c r="Y3902" s="12"/>
      <c r="Z3902" s="12"/>
      <c r="AA3902" s="12"/>
      <c r="AB3902" s="12"/>
      <c r="AC3902" s="12"/>
      <c r="AD3902" s="12"/>
      <c r="AE3902" s="12"/>
      <c r="AF3902" s="12"/>
      <c r="AG3902" s="12"/>
      <c r="AH3902" s="12"/>
      <c r="AI3902" s="12"/>
      <c r="AJ3902" s="12"/>
      <c r="AK3902" s="12"/>
      <c r="AL3902" s="12"/>
      <c r="AM3902" s="12"/>
      <c r="AN3902" s="12"/>
      <c r="AO3902" s="12"/>
      <c r="AP3902" s="12"/>
      <c r="AQ3902" s="12"/>
      <c r="AR3902" s="12"/>
      <c r="AS3902" s="12"/>
      <c r="AT3902" s="12"/>
      <c r="AU3902" s="12"/>
      <c r="AV3902" s="12"/>
      <c r="AW3902" s="12"/>
      <c r="AX3902" s="12"/>
      <c r="AY3902" s="12"/>
      <c r="AZ3902" s="12"/>
      <c r="BA3902" s="12"/>
      <c r="BB3902" s="12"/>
      <c r="BC3902" s="12"/>
      <c r="BD3902" s="12"/>
      <c r="BE3902" s="12"/>
      <c r="BF3902" s="12"/>
      <c r="BG3902" s="12"/>
      <c r="BH3902" s="12"/>
      <c r="BI3902" s="12"/>
      <c r="BJ3902" s="13"/>
      <c r="BK3902" s="13"/>
      <c r="BL3902" s="13"/>
      <c r="BM3902" s="13"/>
      <c r="BN3902" s="13"/>
    </row>
    <row r="3903" spans="4:66" x14ac:dyDescent="0.25">
      <c r="D3903"/>
      <c r="E3903" s="10"/>
      <c r="F3903" s="10"/>
      <c r="G3903" s="10"/>
      <c r="H3903" s="10"/>
      <c r="I3903" s="10"/>
      <c r="J3903" s="10"/>
      <c r="K3903" s="11"/>
      <c r="L3903" s="11"/>
      <c r="M3903" s="12"/>
      <c r="N3903" s="12"/>
      <c r="O3903" s="12"/>
      <c r="P3903" s="12"/>
      <c r="Q3903" s="12"/>
      <c r="R3903" s="12"/>
      <c r="S3903" s="12"/>
      <c r="T3903" s="12"/>
      <c r="U3903" s="12"/>
      <c r="V3903" s="12"/>
      <c r="W3903" s="12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2"/>
      <c r="AS3903" s="12"/>
      <c r="AT3903" s="12"/>
      <c r="AU3903" s="12"/>
      <c r="AV3903" s="12"/>
      <c r="AW3903" s="12"/>
      <c r="AX3903" s="12"/>
      <c r="AY3903" s="12"/>
      <c r="AZ3903" s="12"/>
      <c r="BA3903" s="12"/>
      <c r="BB3903" s="12"/>
      <c r="BC3903" s="12"/>
      <c r="BD3903" s="12"/>
      <c r="BE3903" s="12"/>
      <c r="BF3903" s="12"/>
      <c r="BG3903" s="12"/>
      <c r="BH3903" s="12"/>
      <c r="BI3903" s="12"/>
      <c r="BJ3903" s="13"/>
      <c r="BK3903" s="13"/>
      <c r="BL3903" s="13"/>
      <c r="BM3903" s="13"/>
      <c r="BN3903" s="13"/>
    </row>
    <row r="3904" spans="4:66" x14ac:dyDescent="0.25">
      <c r="D3904"/>
      <c r="E3904" s="10"/>
      <c r="F3904" s="10"/>
      <c r="G3904" s="10"/>
      <c r="H3904" s="10"/>
      <c r="I3904" s="10"/>
      <c r="J3904" s="10"/>
      <c r="K3904" s="11"/>
      <c r="L3904" s="11"/>
      <c r="M3904" s="12"/>
      <c r="N3904" s="12"/>
      <c r="O3904" s="12"/>
      <c r="P3904" s="12"/>
      <c r="Q3904" s="12"/>
      <c r="R3904" s="12"/>
      <c r="S3904" s="12"/>
      <c r="T3904" s="12"/>
      <c r="U3904" s="12"/>
      <c r="V3904" s="12"/>
      <c r="W3904" s="12"/>
      <c r="X3904" s="12"/>
      <c r="Y3904" s="12"/>
      <c r="Z3904" s="12"/>
      <c r="AA3904" s="12"/>
      <c r="AB3904" s="12"/>
      <c r="AC3904" s="12"/>
      <c r="AD3904" s="12"/>
      <c r="AE3904" s="12"/>
      <c r="AF3904" s="12"/>
      <c r="AG3904" s="12"/>
      <c r="AH3904" s="12"/>
      <c r="AI3904" s="12"/>
      <c r="AJ3904" s="12"/>
      <c r="AK3904" s="12"/>
      <c r="AL3904" s="12"/>
      <c r="AM3904" s="12"/>
      <c r="AN3904" s="12"/>
      <c r="AO3904" s="12"/>
      <c r="AP3904" s="12"/>
      <c r="AQ3904" s="12"/>
      <c r="AR3904" s="12"/>
      <c r="AS3904" s="12"/>
      <c r="AT3904" s="12"/>
      <c r="AU3904" s="12"/>
      <c r="AV3904" s="12"/>
      <c r="AW3904" s="12"/>
      <c r="AX3904" s="12"/>
      <c r="AY3904" s="12"/>
      <c r="AZ3904" s="12"/>
      <c r="BA3904" s="12"/>
      <c r="BB3904" s="12"/>
      <c r="BC3904" s="12"/>
      <c r="BD3904" s="12"/>
      <c r="BE3904" s="12"/>
      <c r="BF3904" s="12"/>
      <c r="BG3904" s="12"/>
      <c r="BH3904" s="12"/>
      <c r="BI3904" s="12"/>
      <c r="BJ3904" s="13"/>
      <c r="BK3904" s="13"/>
      <c r="BL3904" s="13"/>
      <c r="BM3904" s="13"/>
      <c r="BN3904" s="13"/>
    </row>
    <row r="3905" spans="4:66" x14ac:dyDescent="0.25">
      <c r="D3905"/>
      <c r="E3905" s="10"/>
      <c r="F3905" s="10"/>
      <c r="G3905" s="10"/>
      <c r="H3905" s="10"/>
      <c r="I3905" s="10"/>
      <c r="J3905" s="10"/>
      <c r="K3905" s="11"/>
      <c r="L3905" s="11"/>
      <c r="M3905" s="12"/>
      <c r="N3905" s="12"/>
      <c r="O3905" s="12"/>
      <c r="P3905" s="12"/>
      <c r="Q3905" s="12"/>
      <c r="R3905" s="12"/>
      <c r="S3905" s="12"/>
      <c r="T3905" s="12"/>
      <c r="U3905" s="12"/>
      <c r="V3905" s="12"/>
      <c r="W3905" s="12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2"/>
      <c r="AS3905" s="12"/>
      <c r="AT3905" s="12"/>
      <c r="AU3905" s="12"/>
      <c r="AV3905" s="12"/>
      <c r="AW3905" s="12"/>
      <c r="AX3905" s="12"/>
      <c r="AY3905" s="12"/>
      <c r="AZ3905" s="12"/>
      <c r="BA3905" s="12"/>
      <c r="BB3905" s="12"/>
      <c r="BC3905" s="12"/>
      <c r="BD3905" s="12"/>
      <c r="BE3905" s="12"/>
      <c r="BF3905" s="12"/>
      <c r="BG3905" s="12"/>
      <c r="BH3905" s="12"/>
      <c r="BI3905" s="12"/>
      <c r="BJ3905" s="13"/>
      <c r="BK3905" s="13"/>
      <c r="BL3905" s="13"/>
      <c r="BM3905" s="13"/>
      <c r="BN3905" s="13"/>
    </row>
    <row r="3906" spans="4:66" x14ac:dyDescent="0.25">
      <c r="D3906"/>
      <c r="E3906" s="10"/>
      <c r="F3906" s="10"/>
      <c r="G3906" s="10"/>
      <c r="H3906" s="10"/>
      <c r="I3906" s="10"/>
      <c r="J3906" s="10"/>
      <c r="K3906" s="11"/>
      <c r="L3906" s="11"/>
      <c r="M3906" s="12"/>
      <c r="N3906" s="12"/>
      <c r="O3906" s="12"/>
      <c r="P3906" s="12"/>
      <c r="Q3906" s="12"/>
      <c r="R3906" s="12"/>
      <c r="S3906" s="12"/>
      <c r="T3906" s="12"/>
      <c r="U3906" s="12"/>
      <c r="V3906" s="12"/>
      <c r="W3906" s="12"/>
      <c r="X3906" s="12"/>
      <c r="Y3906" s="12"/>
      <c r="Z3906" s="12"/>
      <c r="AA3906" s="12"/>
      <c r="AB3906" s="12"/>
      <c r="AC3906" s="12"/>
      <c r="AD3906" s="12"/>
      <c r="AE3906" s="12"/>
      <c r="AF3906" s="12"/>
      <c r="AG3906" s="12"/>
      <c r="AH3906" s="12"/>
      <c r="AI3906" s="12"/>
      <c r="AJ3906" s="12"/>
      <c r="AK3906" s="12"/>
      <c r="AL3906" s="12"/>
      <c r="AM3906" s="12"/>
      <c r="AN3906" s="12"/>
      <c r="AO3906" s="12"/>
      <c r="AP3906" s="12"/>
      <c r="AQ3906" s="12"/>
      <c r="AR3906" s="12"/>
      <c r="AS3906" s="12"/>
      <c r="AT3906" s="12"/>
      <c r="AU3906" s="12"/>
      <c r="AV3906" s="12"/>
      <c r="AW3906" s="12"/>
      <c r="AX3906" s="12"/>
      <c r="AY3906" s="12"/>
      <c r="AZ3906" s="12"/>
      <c r="BA3906" s="12"/>
      <c r="BB3906" s="12"/>
      <c r="BC3906" s="12"/>
      <c r="BD3906" s="12"/>
      <c r="BE3906" s="12"/>
      <c r="BF3906" s="12"/>
      <c r="BG3906" s="12"/>
      <c r="BH3906" s="12"/>
      <c r="BI3906" s="12"/>
      <c r="BJ3906" s="13"/>
      <c r="BK3906" s="13"/>
      <c r="BL3906" s="13"/>
      <c r="BM3906" s="13"/>
      <c r="BN3906" s="13"/>
    </row>
    <row r="3907" spans="4:66" x14ac:dyDescent="0.25">
      <c r="D3907"/>
      <c r="E3907" s="10"/>
      <c r="F3907" s="10"/>
      <c r="G3907" s="10"/>
      <c r="H3907" s="10"/>
      <c r="I3907" s="10"/>
      <c r="J3907" s="10"/>
      <c r="K3907" s="11"/>
      <c r="L3907" s="11"/>
      <c r="M3907" s="12"/>
      <c r="N3907" s="12"/>
      <c r="O3907" s="12"/>
      <c r="P3907" s="12"/>
      <c r="Q3907" s="12"/>
      <c r="R3907" s="12"/>
      <c r="S3907" s="12"/>
      <c r="T3907" s="12"/>
      <c r="U3907" s="12"/>
      <c r="V3907" s="12"/>
      <c r="W3907" s="12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2"/>
      <c r="AS3907" s="12"/>
      <c r="AT3907" s="12"/>
      <c r="AU3907" s="12"/>
      <c r="AV3907" s="12"/>
      <c r="AW3907" s="12"/>
      <c r="AX3907" s="12"/>
      <c r="AY3907" s="12"/>
      <c r="AZ3907" s="12"/>
      <c r="BA3907" s="12"/>
      <c r="BB3907" s="12"/>
      <c r="BC3907" s="12"/>
      <c r="BD3907" s="12"/>
      <c r="BE3907" s="12"/>
      <c r="BF3907" s="12"/>
      <c r="BG3907" s="12"/>
      <c r="BH3907" s="12"/>
      <c r="BI3907" s="12"/>
      <c r="BJ3907" s="13"/>
      <c r="BK3907" s="13"/>
      <c r="BL3907" s="13"/>
      <c r="BM3907" s="13"/>
      <c r="BN3907" s="13"/>
    </row>
    <row r="3908" spans="4:66" x14ac:dyDescent="0.25">
      <c r="D3908"/>
      <c r="E3908" s="10"/>
      <c r="F3908" s="10"/>
      <c r="G3908" s="10"/>
      <c r="H3908" s="10"/>
      <c r="I3908" s="10"/>
      <c r="J3908" s="10"/>
      <c r="K3908" s="11"/>
      <c r="L3908" s="11"/>
      <c r="M3908" s="12"/>
      <c r="N3908" s="12"/>
      <c r="O3908" s="12"/>
      <c r="P3908" s="12"/>
      <c r="Q3908" s="12"/>
      <c r="R3908" s="12"/>
      <c r="S3908" s="12"/>
      <c r="T3908" s="12"/>
      <c r="U3908" s="12"/>
      <c r="V3908" s="12"/>
      <c r="W3908" s="12"/>
      <c r="X3908" s="12"/>
      <c r="Y3908" s="12"/>
      <c r="Z3908" s="12"/>
      <c r="AA3908" s="12"/>
      <c r="AB3908" s="12"/>
      <c r="AC3908" s="12"/>
      <c r="AD3908" s="12"/>
      <c r="AE3908" s="12"/>
      <c r="AF3908" s="12"/>
      <c r="AG3908" s="12"/>
      <c r="AH3908" s="12"/>
      <c r="AI3908" s="12"/>
      <c r="AJ3908" s="12"/>
      <c r="AK3908" s="12"/>
      <c r="AL3908" s="12"/>
      <c r="AM3908" s="12"/>
      <c r="AN3908" s="12"/>
      <c r="AO3908" s="12"/>
      <c r="AP3908" s="12"/>
      <c r="AQ3908" s="12"/>
      <c r="AR3908" s="12"/>
      <c r="AS3908" s="12"/>
      <c r="AT3908" s="12"/>
      <c r="AU3908" s="12"/>
      <c r="AV3908" s="12"/>
      <c r="AW3908" s="12"/>
      <c r="AX3908" s="12"/>
      <c r="AY3908" s="12"/>
      <c r="AZ3908" s="12"/>
      <c r="BA3908" s="12"/>
      <c r="BB3908" s="12"/>
      <c r="BC3908" s="12"/>
      <c r="BD3908" s="12"/>
      <c r="BE3908" s="12"/>
      <c r="BF3908" s="12"/>
      <c r="BG3908" s="12"/>
      <c r="BH3908" s="12"/>
      <c r="BI3908" s="12"/>
      <c r="BJ3908" s="13"/>
      <c r="BK3908" s="13"/>
      <c r="BL3908" s="13"/>
      <c r="BM3908" s="13"/>
      <c r="BN3908" s="13"/>
    </row>
    <row r="3909" spans="4:66" x14ac:dyDescent="0.25">
      <c r="D3909"/>
      <c r="E3909" s="10"/>
      <c r="F3909" s="10"/>
      <c r="G3909" s="10"/>
      <c r="H3909" s="10"/>
      <c r="I3909" s="10"/>
      <c r="J3909" s="10"/>
      <c r="K3909" s="11"/>
      <c r="L3909" s="11"/>
      <c r="M3909" s="12"/>
      <c r="N3909" s="12"/>
      <c r="O3909" s="12"/>
      <c r="P3909" s="12"/>
      <c r="Q3909" s="12"/>
      <c r="R3909" s="12"/>
      <c r="S3909" s="12"/>
      <c r="T3909" s="12"/>
      <c r="U3909" s="12"/>
      <c r="V3909" s="12"/>
      <c r="W3909" s="12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2"/>
      <c r="AS3909" s="12"/>
      <c r="AT3909" s="12"/>
      <c r="AU3909" s="12"/>
      <c r="AV3909" s="12"/>
      <c r="AW3909" s="12"/>
      <c r="AX3909" s="12"/>
      <c r="AY3909" s="12"/>
      <c r="AZ3909" s="12"/>
      <c r="BA3909" s="12"/>
      <c r="BB3909" s="12"/>
      <c r="BC3909" s="12"/>
      <c r="BD3909" s="12"/>
      <c r="BE3909" s="12"/>
      <c r="BF3909" s="12"/>
      <c r="BG3909" s="12"/>
      <c r="BH3909" s="12"/>
      <c r="BI3909" s="12"/>
      <c r="BJ3909" s="13"/>
      <c r="BK3909" s="13"/>
      <c r="BL3909" s="13"/>
      <c r="BM3909" s="13"/>
      <c r="BN3909" s="13"/>
    </row>
    <row r="3910" spans="4:66" x14ac:dyDescent="0.25">
      <c r="D3910"/>
      <c r="E3910" s="10"/>
      <c r="F3910" s="10"/>
      <c r="G3910" s="10"/>
      <c r="H3910" s="10"/>
      <c r="I3910" s="10"/>
      <c r="J3910" s="10"/>
      <c r="K3910" s="11"/>
      <c r="L3910" s="11"/>
      <c r="M3910" s="12"/>
      <c r="N3910" s="12"/>
      <c r="O3910" s="12"/>
      <c r="P3910" s="12"/>
      <c r="Q3910" s="12"/>
      <c r="R3910" s="12"/>
      <c r="S3910" s="12"/>
      <c r="T3910" s="12"/>
      <c r="U3910" s="12"/>
      <c r="V3910" s="12"/>
      <c r="W3910" s="12"/>
      <c r="X3910" s="12"/>
      <c r="Y3910" s="12"/>
      <c r="Z3910" s="12"/>
      <c r="AA3910" s="12"/>
      <c r="AB3910" s="12"/>
      <c r="AC3910" s="12"/>
      <c r="AD3910" s="12"/>
      <c r="AE3910" s="12"/>
      <c r="AF3910" s="12"/>
      <c r="AG3910" s="12"/>
      <c r="AH3910" s="12"/>
      <c r="AI3910" s="12"/>
      <c r="AJ3910" s="12"/>
      <c r="AK3910" s="12"/>
      <c r="AL3910" s="12"/>
      <c r="AM3910" s="12"/>
      <c r="AN3910" s="12"/>
      <c r="AO3910" s="12"/>
      <c r="AP3910" s="12"/>
      <c r="AQ3910" s="12"/>
      <c r="AR3910" s="12"/>
      <c r="AS3910" s="12"/>
      <c r="AT3910" s="12"/>
      <c r="AU3910" s="12"/>
      <c r="AV3910" s="12"/>
      <c r="AW3910" s="12"/>
      <c r="AX3910" s="12"/>
      <c r="AY3910" s="12"/>
      <c r="AZ3910" s="12"/>
      <c r="BA3910" s="12"/>
      <c r="BB3910" s="12"/>
      <c r="BC3910" s="12"/>
      <c r="BD3910" s="12"/>
      <c r="BE3910" s="12"/>
      <c r="BF3910" s="12"/>
      <c r="BG3910" s="12"/>
      <c r="BH3910" s="12"/>
      <c r="BI3910" s="12"/>
      <c r="BJ3910" s="13"/>
      <c r="BK3910" s="13"/>
      <c r="BL3910" s="13"/>
      <c r="BM3910" s="13"/>
      <c r="BN3910" s="13"/>
    </row>
    <row r="3911" spans="4:66" x14ac:dyDescent="0.25">
      <c r="D3911"/>
      <c r="E3911" s="10"/>
      <c r="F3911" s="10"/>
      <c r="G3911" s="10"/>
      <c r="H3911" s="10"/>
      <c r="I3911" s="10"/>
      <c r="J3911" s="10"/>
      <c r="K3911" s="11"/>
      <c r="L3911" s="11"/>
      <c r="M3911" s="12"/>
      <c r="N3911" s="12"/>
      <c r="O3911" s="12"/>
      <c r="P3911" s="12"/>
      <c r="Q3911" s="12"/>
      <c r="R3911" s="12"/>
      <c r="S3911" s="12"/>
      <c r="T3911" s="12"/>
      <c r="U3911" s="12"/>
      <c r="V3911" s="12"/>
      <c r="W3911" s="12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2"/>
      <c r="AS3911" s="12"/>
      <c r="AT3911" s="12"/>
      <c r="AU3911" s="12"/>
      <c r="AV3911" s="12"/>
      <c r="AW3911" s="12"/>
      <c r="AX3911" s="12"/>
      <c r="AY3911" s="12"/>
      <c r="AZ3911" s="12"/>
      <c r="BA3911" s="12"/>
      <c r="BB3911" s="12"/>
      <c r="BC3911" s="12"/>
      <c r="BD3911" s="12"/>
      <c r="BE3911" s="12"/>
      <c r="BF3911" s="12"/>
      <c r="BG3911" s="12"/>
      <c r="BH3911" s="12"/>
      <c r="BI3911" s="12"/>
      <c r="BJ3911" s="13"/>
      <c r="BK3911" s="13"/>
      <c r="BL3911" s="13"/>
      <c r="BM3911" s="13"/>
      <c r="BN3911" s="13"/>
    </row>
    <row r="3912" spans="4:66" x14ac:dyDescent="0.25">
      <c r="D3912"/>
      <c r="E3912" s="10"/>
      <c r="F3912" s="10"/>
      <c r="G3912" s="10"/>
      <c r="H3912" s="10"/>
      <c r="I3912" s="10"/>
      <c r="J3912" s="10"/>
      <c r="K3912" s="11"/>
      <c r="L3912" s="11"/>
      <c r="M3912" s="12"/>
      <c r="N3912" s="12"/>
      <c r="O3912" s="12"/>
      <c r="P3912" s="12"/>
      <c r="Q3912" s="12"/>
      <c r="R3912" s="12"/>
      <c r="S3912" s="12"/>
      <c r="T3912" s="12"/>
      <c r="U3912" s="12"/>
      <c r="V3912" s="12"/>
      <c r="W3912" s="12"/>
      <c r="X3912" s="12"/>
      <c r="Y3912" s="12"/>
      <c r="Z3912" s="12"/>
      <c r="AA3912" s="12"/>
      <c r="AB3912" s="12"/>
      <c r="AC3912" s="12"/>
      <c r="AD3912" s="12"/>
      <c r="AE3912" s="12"/>
      <c r="AF3912" s="12"/>
      <c r="AG3912" s="12"/>
      <c r="AH3912" s="12"/>
      <c r="AI3912" s="12"/>
      <c r="AJ3912" s="12"/>
      <c r="AK3912" s="12"/>
      <c r="AL3912" s="12"/>
      <c r="AM3912" s="12"/>
      <c r="AN3912" s="12"/>
      <c r="AO3912" s="12"/>
      <c r="AP3912" s="12"/>
      <c r="AQ3912" s="12"/>
      <c r="AR3912" s="12"/>
      <c r="AS3912" s="12"/>
      <c r="AT3912" s="12"/>
      <c r="AU3912" s="12"/>
      <c r="AV3912" s="12"/>
      <c r="AW3912" s="12"/>
      <c r="AX3912" s="12"/>
      <c r="AY3912" s="12"/>
      <c r="AZ3912" s="12"/>
      <c r="BA3912" s="12"/>
      <c r="BB3912" s="12"/>
      <c r="BC3912" s="12"/>
      <c r="BD3912" s="12"/>
      <c r="BE3912" s="12"/>
      <c r="BF3912" s="12"/>
      <c r="BG3912" s="12"/>
      <c r="BH3912" s="12"/>
      <c r="BI3912" s="12"/>
      <c r="BJ3912" s="13"/>
      <c r="BK3912" s="13"/>
      <c r="BL3912" s="13"/>
      <c r="BM3912" s="13"/>
      <c r="BN3912" s="13"/>
    </row>
    <row r="3913" spans="4:66" x14ac:dyDescent="0.25">
      <c r="D3913"/>
      <c r="E3913" s="10"/>
      <c r="F3913" s="10"/>
      <c r="G3913" s="10"/>
      <c r="H3913" s="10"/>
      <c r="I3913" s="10"/>
      <c r="J3913" s="10"/>
      <c r="K3913" s="11"/>
      <c r="L3913" s="11"/>
      <c r="M3913" s="12"/>
      <c r="N3913" s="12"/>
      <c r="O3913" s="12"/>
      <c r="P3913" s="12"/>
      <c r="Q3913" s="12"/>
      <c r="R3913" s="12"/>
      <c r="S3913" s="12"/>
      <c r="T3913" s="12"/>
      <c r="U3913" s="12"/>
      <c r="V3913" s="12"/>
      <c r="W3913" s="12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2"/>
      <c r="AS3913" s="12"/>
      <c r="AT3913" s="12"/>
      <c r="AU3913" s="12"/>
      <c r="AV3913" s="12"/>
      <c r="AW3913" s="12"/>
      <c r="AX3913" s="12"/>
      <c r="AY3913" s="12"/>
      <c r="AZ3913" s="12"/>
      <c r="BA3913" s="12"/>
      <c r="BB3913" s="12"/>
      <c r="BC3913" s="12"/>
      <c r="BD3913" s="12"/>
      <c r="BE3913" s="12"/>
      <c r="BF3913" s="12"/>
      <c r="BG3913" s="12"/>
      <c r="BH3913" s="12"/>
      <c r="BI3913" s="12"/>
      <c r="BJ3913" s="13"/>
      <c r="BK3913" s="13"/>
      <c r="BL3913" s="13"/>
      <c r="BM3913" s="13"/>
      <c r="BN3913" s="13"/>
    </row>
    <row r="3914" spans="4:66" x14ac:dyDescent="0.25">
      <c r="D3914"/>
      <c r="E3914" s="10"/>
      <c r="F3914" s="10"/>
      <c r="G3914" s="10"/>
      <c r="H3914" s="10"/>
      <c r="I3914" s="10"/>
      <c r="J3914" s="10"/>
      <c r="K3914" s="11"/>
      <c r="L3914" s="11"/>
      <c r="M3914" s="12"/>
      <c r="N3914" s="12"/>
      <c r="O3914" s="12"/>
      <c r="P3914" s="12"/>
      <c r="Q3914" s="12"/>
      <c r="R3914" s="12"/>
      <c r="S3914" s="12"/>
      <c r="T3914" s="12"/>
      <c r="U3914" s="12"/>
      <c r="V3914" s="12"/>
      <c r="W3914" s="12"/>
      <c r="X3914" s="12"/>
      <c r="Y3914" s="12"/>
      <c r="Z3914" s="12"/>
      <c r="AA3914" s="12"/>
      <c r="AB3914" s="12"/>
      <c r="AC3914" s="12"/>
      <c r="AD3914" s="12"/>
      <c r="AE3914" s="12"/>
      <c r="AF3914" s="12"/>
      <c r="AG3914" s="12"/>
      <c r="AH3914" s="12"/>
      <c r="AI3914" s="12"/>
      <c r="AJ3914" s="12"/>
      <c r="AK3914" s="12"/>
      <c r="AL3914" s="12"/>
      <c r="AM3914" s="12"/>
      <c r="AN3914" s="12"/>
      <c r="AO3914" s="12"/>
      <c r="AP3914" s="12"/>
      <c r="AQ3914" s="12"/>
      <c r="AR3914" s="12"/>
      <c r="AS3914" s="12"/>
      <c r="AT3914" s="12"/>
      <c r="AU3914" s="12"/>
      <c r="AV3914" s="12"/>
      <c r="AW3914" s="12"/>
      <c r="AX3914" s="12"/>
      <c r="AY3914" s="12"/>
      <c r="AZ3914" s="12"/>
      <c r="BA3914" s="12"/>
      <c r="BB3914" s="12"/>
      <c r="BC3914" s="12"/>
      <c r="BD3914" s="12"/>
      <c r="BE3914" s="12"/>
      <c r="BF3914" s="12"/>
      <c r="BG3914" s="12"/>
      <c r="BH3914" s="12"/>
      <c r="BI3914" s="12"/>
      <c r="BJ3914" s="13"/>
      <c r="BK3914" s="13"/>
      <c r="BL3914" s="13"/>
      <c r="BM3914" s="13"/>
      <c r="BN3914" s="13"/>
    </row>
    <row r="3915" spans="4:66" x14ac:dyDescent="0.25">
      <c r="D3915"/>
      <c r="E3915" s="10"/>
      <c r="F3915" s="10"/>
      <c r="G3915" s="10"/>
      <c r="H3915" s="10"/>
      <c r="I3915" s="10"/>
      <c r="J3915" s="10"/>
      <c r="K3915" s="11"/>
      <c r="L3915" s="11"/>
      <c r="M3915" s="12"/>
      <c r="N3915" s="12"/>
      <c r="O3915" s="12"/>
      <c r="P3915" s="12"/>
      <c r="Q3915" s="12"/>
      <c r="R3915" s="12"/>
      <c r="S3915" s="12"/>
      <c r="T3915" s="12"/>
      <c r="U3915" s="12"/>
      <c r="V3915" s="12"/>
      <c r="W3915" s="12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2"/>
      <c r="AS3915" s="12"/>
      <c r="AT3915" s="12"/>
      <c r="AU3915" s="12"/>
      <c r="AV3915" s="12"/>
      <c r="AW3915" s="12"/>
      <c r="AX3915" s="12"/>
      <c r="AY3915" s="12"/>
      <c r="AZ3915" s="12"/>
      <c r="BA3915" s="12"/>
      <c r="BB3915" s="12"/>
      <c r="BC3915" s="12"/>
      <c r="BD3915" s="12"/>
      <c r="BE3915" s="12"/>
      <c r="BF3915" s="12"/>
      <c r="BG3915" s="12"/>
      <c r="BH3915" s="12"/>
      <c r="BI3915" s="12"/>
      <c r="BJ3915" s="13"/>
      <c r="BK3915" s="13"/>
      <c r="BL3915" s="13"/>
      <c r="BM3915" s="13"/>
      <c r="BN3915" s="13"/>
    </row>
    <row r="3916" spans="4:66" x14ac:dyDescent="0.25">
      <c r="D3916"/>
      <c r="E3916" s="10"/>
      <c r="F3916" s="10"/>
      <c r="G3916" s="10"/>
      <c r="H3916" s="10"/>
      <c r="I3916" s="10"/>
      <c r="J3916" s="10"/>
      <c r="K3916" s="11"/>
      <c r="L3916" s="11"/>
      <c r="M3916" s="12"/>
      <c r="N3916" s="12"/>
      <c r="O3916" s="12"/>
      <c r="P3916" s="12"/>
      <c r="Q3916" s="12"/>
      <c r="R3916" s="12"/>
      <c r="S3916" s="12"/>
      <c r="T3916" s="12"/>
      <c r="U3916" s="12"/>
      <c r="V3916" s="12"/>
      <c r="W3916" s="12"/>
      <c r="X3916" s="12"/>
      <c r="Y3916" s="12"/>
      <c r="Z3916" s="12"/>
      <c r="AA3916" s="12"/>
      <c r="AB3916" s="12"/>
      <c r="AC3916" s="12"/>
      <c r="AD3916" s="12"/>
      <c r="AE3916" s="12"/>
      <c r="AF3916" s="12"/>
      <c r="AG3916" s="12"/>
      <c r="AH3916" s="12"/>
      <c r="AI3916" s="12"/>
      <c r="AJ3916" s="12"/>
      <c r="AK3916" s="12"/>
      <c r="AL3916" s="12"/>
      <c r="AM3916" s="12"/>
      <c r="AN3916" s="12"/>
      <c r="AO3916" s="12"/>
      <c r="AP3916" s="12"/>
      <c r="AQ3916" s="12"/>
      <c r="AR3916" s="12"/>
      <c r="AS3916" s="12"/>
      <c r="AT3916" s="12"/>
      <c r="AU3916" s="12"/>
      <c r="AV3916" s="12"/>
      <c r="AW3916" s="12"/>
      <c r="AX3916" s="12"/>
      <c r="AY3916" s="12"/>
      <c r="AZ3916" s="12"/>
      <c r="BA3916" s="12"/>
      <c r="BB3916" s="12"/>
      <c r="BC3916" s="12"/>
      <c r="BD3916" s="12"/>
      <c r="BE3916" s="12"/>
      <c r="BF3916" s="12"/>
      <c r="BG3916" s="12"/>
      <c r="BH3916" s="12"/>
      <c r="BI3916" s="12"/>
      <c r="BJ3916" s="13"/>
      <c r="BK3916" s="13"/>
      <c r="BL3916" s="13"/>
      <c r="BM3916" s="13"/>
      <c r="BN3916" s="13"/>
    </row>
    <row r="3917" spans="4:66" x14ac:dyDescent="0.25">
      <c r="D3917"/>
      <c r="E3917" s="10"/>
      <c r="F3917" s="10"/>
      <c r="G3917" s="10"/>
      <c r="H3917" s="10"/>
      <c r="I3917" s="10"/>
      <c r="J3917" s="10"/>
      <c r="K3917" s="11"/>
      <c r="L3917" s="11"/>
      <c r="M3917" s="12"/>
      <c r="N3917" s="12"/>
      <c r="O3917" s="12"/>
      <c r="P3917" s="12"/>
      <c r="Q3917" s="12"/>
      <c r="R3917" s="12"/>
      <c r="S3917" s="12"/>
      <c r="T3917" s="12"/>
      <c r="U3917" s="12"/>
      <c r="V3917" s="12"/>
      <c r="W3917" s="12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2"/>
      <c r="AS3917" s="12"/>
      <c r="AT3917" s="12"/>
      <c r="AU3917" s="12"/>
      <c r="AV3917" s="12"/>
      <c r="AW3917" s="12"/>
      <c r="AX3917" s="12"/>
      <c r="AY3917" s="12"/>
      <c r="AZ3917" s="12"/>
      <c r="BA3917" s="12"/>
      <c r="BB3917" s="12"/>
      <c r="BC3917" s="12"/>
      <c r="BD3917" s="12"/>
      <c r="BE3917" s="12"/>
      <c r="BF3917" s="12"/>
      <c r="BG3917" s="12"/>
      <c r="BH3917" s="12"/>
      <c r="BI3917" s="12"/>
      <c r="BJ3917" s="13"/>
      <c r="BK3917" s="13"/>
      <c r="BL3917" s="13"/>
      <c r="BM3917" s="13"/>
      <c r="BN3917" s="13"/>
    </row>
    <row r="3918" spans="4:66" x14ac:dyDescent="0.25">
      <c r="D3918"/>
      <c r="E3918" s="10"/>
      <c r="F3918" s="10"/>
      <c r="G3918" s="10"/>
      <c r="H3918" s="10"/>
      <c r="I3918" s="10"/>
      <c r="J3918" s="10"/>
      <c r="K3918" s="11"/>
      <c r="L3918" s="11"/>
      <c r="M3918" s="12"/>
      <c r="N3918" s="12"/>
      <c r="O3918" s="12"/>
      <c r="P3918" s="12"/>
      <c r="Q3918" s="12"/>
      <c r="R3918" s="12"/>
      <c r="S3918" s="12"/>
      <c r="T3918" s="12"/>
      <c r="U3918" s="12"/>
      <c r="V3918" s="12"/>
      <c r="W3918" s="12"/>
      <c r="X3918" s="12"/>
      <c r="Y3918" s="12"/>
      <c r="Z3918" s="12"/>
      <c r="AA3918" s="12"/>
      <c r="AB3918" s="12"/>
      <c r="AC3918" s="12"/>
      <c r="AD3918" s="12"/>
      <c r="AE3918" s="12"/>
      <c r="AF3918" s="12"/>
      <c r="AG3918" s="12"/>
      <c r="AH3918" s="12"/>
      <c r="AI3918" s="12"/>
      <c r="AJ3918" s="12"/>
      <c r="AK3918" s="12"/>
      <c r="AL3918" s="12"/>
      <c r="AM3918" s="12"/>
      <c r="AN3918" s="12"/>
      <c r="AO3918" s="12"/>
      <c r="AP3918" s="12"/>
      <c r="AQ3918" s="12"/>
      <c r="AR3918" s="12"/>
      <c r="AS3918" s="12"/>
      <c r="AT3918" s="12"/>
      <c r="AU3918" s="12"/>
      <c r="AV3918" s="12"/>
      <c r="AW3918" s="12"/>
      <c r="AX3918" s="12"/>
      <c r="AY3918" s="12"/>
      <c r="AZ3918" s="12"/>
      <c r="BA3918" s="12"/>
      <c r="BB3918" s="12"/>
      <c r="BC3918" s="12"/>
      <c r="BD3918" s="12"/>
      <c r="BE3918" s="12"/>
      <c r="BF3918" s="12"/>
      <c r="BG3918" s="12"/>
      <c r="BH3918" s="12"/>
      <c r="BI3918" s="12"/>
      <c r="BJ3918" s="13"/>
      <c r="BK3918" s="13"/>
      <c r="BL3918" s="13"/>
      <c r="BM3918" s="13"/>
      <c r="BN3918" s="13"/>
    </row>
    <row r="3919" spans="4:66" x14ac:dyDescent="0.25">
      <c r="D3919"/>
      <c r="E3919" s="10"/>
      <c r="F3919" s="10"/>
      <c r="G3919" s="10"/>
      <c r="H3919" s="10"/>
      <c r="I3919" s="10"/>
      <c r="J3919" s="10"/>
      <c r="K3919" s="11"/>
      <c r="L3919" s="11"/>
      <c r="M3919" s="12"/>
      <c r="N3919" s="12"/>
      <c r="O3919" s="12"/>
      <c r="P3919" s="12"/>
      <c r="Q3919" s="12"/>
      <c r="R3919" s="12"/>
      <c r="S3919" s="12"/>
      <c r="T3919" s="12"/>
      <c r="U3919" s="12"/>
      <c r="V3919" s="12"/>
      <c r="W3919" s="12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2"/>
      <c r="AS3919" s="12"/>
      <c r="AT3919" s="12"/>
      <c r="AU3919" s="12"/>
      <c r="AV3919" s="12"/>
      <c r="AW3919" s="12"/>
      <c r="AX3919" s="12"/>
      <c r="AY3919" s="12"/>
      <c r="AZ3919" s="12"/>
      <c r="BA3919" s="12"/>
      <c r="BB3919" s="12"/>
      <c r="BC3919" s="12"/>
      <c r="BD3919" s="12"/>
      <c r="BE3919" s="12"/>
      <c r="BF3919" s="12"/>
      <c r="BG3919" s="12"/>
      <c r="BH3919" s="12"/>
      <c r="BI3919" s="12"/>
      <c r="BJ3919" s="13"/>
      <c r="BK3919" s="13"/>
      <c r="BL3919" s="13"/>
      <c r="BM3919" s="13"/>
      <c r="BN3919" s="13"/>
    </row>
    <row r="3920" spans="4:66" x14ac:dyDescent="0.25">
      <c r="D3920"/>
      <c r="E3920" s="10"/>
      <c r="F3920" s="10"/>
      <c r="G3920" s="10"/>
      <c r="H3920" s="10"/>
      <c r="I3920" s="10"/>
      <c r="J3920" s="10"/>
      <c r="K3920" s="11"/>
      <c r="L3920" s="11"/>
      <c r="M3920" s="12"/>
      <c r="N3920" s="12"/>
      <c r="O3920" s="12"/>
      <c r="P3920" s="12"/>
      <c r="Q3920" s="12"/>
      <c r="R3920" s="12"/>
      <c r="S3920" s="12"/>
      <c r="T3920" s="12"/>
      <c r="U3920" s="12"/>
      <c r="V3920" s="12"/>
      <c r="W3920" s="12"/>
      <c r="X3920" s="12"/>
      <c r="Y3920" s="12"/>
      <c r="Z3920" s="12"/>
      <c r="AA3920" s="12"/>
      <c r="AB3920" s="12"/>
      <c r="AC3920" s="12"/>
      <c r="AD3920" s="12"/>
      <c r="AE3920" s="12"/>
      <c r="AF3920" s="12"/>
      <c r="AG3920" s="12"/>
      <c r="AH3920" s="12"/>
      <c r="AI3920" s="12"/>
      <c r="AJ3920" s="12"/>
      <c r="AK3920" s="12"/>
      <c r="AL3920" s="12"/>
      <c r="AM3920" s="12"/>
      <c r="AN3920" s="12"/>
      <c r="AO3920" s="12"/>
      <c r="AP3920" s="12"/>
      <c r="AQ3920" s="12"/>
      <c r="AR3920" s="12"/>
      <c r="AS3920" s="12"/>
      <c r="AT3920" s="12"/>
      <c r="AU3920" s="12"/>
      <c r="AV3920" s="12"/>
      <c r="AW3920" s="12"/>
      <c r="AX3920" s="12"/>
      <c r="AY3920" s="12"/>
      <c r="AZ3920" s="12"/>
      <c r="BA3920" s="12"/>
      <c r="BB3920" s="12"/>
      <c r="BC3920" s="12"/>
      <c r="BD3920" s="12"/>
      <c r="BE3920" s="12"/>
      <c r="BF3920" s="12"/>
      <c r="BG3920" s="12"/>
      <c r="BH3920" s="12"/>
      <c r="BI3920" s="12"/>
      <c r="BJ3920" s="13"/>
      <c r="BK3920" s="13"/>
      <c r="BL3920" s="13"/>
      <c r="BM3920" s="13"/>
      <c r="BN3920" s="13"/>
    </row>
    <row r="3921" spans="4:66" x14ac:dyDescent="0.25">
      <c r="D3921"/>
      <c r="E3921" s="10"/>
      <c r="F3921" s="10"/>
      <c r="G3921" s="10"/>
      <c r="H3921" s="10"/>
      <c r="I3921" s="10"/>
      <c r="J3921" s="10"/>
      <c r="K3921" s="11"/>
      <c r="L3921" s="11"/>
      <c r="M3921" s="12"/>
      <c r="N3921" s="12"/>
      <c r="O3921" s="12"/>
      <c r="P3921" s="12"/>
      <c r="Q3921" s="12"/>
      <c r="R3921" s="12"/>
      <c r="S3921" s="12"/>
      <c r="T3921" s="12"/>
      <c r="U3921" s="12"/>
      <c r="V3921" s="12"/>
      <c r="W3921" s="12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2"/>
      <c r="AS3921" s="12"/>
      <c r="AT3921" s="12"/>
      <c r="AU3921" s="12"/>
      <c r="AV3921" s="12"/>
      <c r="AW3921" s="12"/>
      <c r="AX3921" s="12"/>
      <c r="AY3921" s="12"/>
      <c r="AZ3921" s="12"/>
      <c r="BA3921" s="12"/>
      <c r="BB3921" s="12"/>
      <c r="BC3921" s="12"/>
      <c r="BD3921" s="12"/>
      <c r="BE3921" s="12"/>
      <c r="BF3921" s="12"/>
      <c r="BG3921" s="12"/>
      <c r="BH3921" s="12"/>
      <c r="BI3921" s="12"/>
      <c r="BJ3921" s="13"/>
      <c r="BK3921" s="13"/>
      <c r="BL3921" s="13"/>
      <c r="BM3921" s="13"/>
      <c r="BN3921" s="13"/>
    </row>
    <row r="3922" spans="4:66" x14ac:dyDescent="0.25">
      <c r="D3922"/>
      <c r="E3922" s="10"/>
      <c r="F3922" s="10"/>
      <c r="G3922" s="10"/>
      <c r="H3922" s="10"/>
      <c r="I3922" s="10"/>
      <c r="J3922" s="10"/>
      <c r="K3922" s="11"/>
      <c r="L3922" s="11"/>
      <c r="M3922" s="12"/>
      <c r="N3922" s="12"/>
      <c r="O3922" s="12"/>
      <c r="P3922" s="12"/>
      <c r="Q3922" s="12"/>
      <c r="R3922" s="12"/>
      <c r="S3922" s="12"/>
      <c r="T3922" s="12"/>
      <c r="U3922" s="12"/>
      <c r="V3922" s="12"/>
      <c r="W3922" s="12"/>
      <c r="X3922" s="12"/>
      <c r="Y3922" s="12"/>
      <c r="Z3922" s="12"/>
      <c r="AA3922" s="12"/>
      <c r="AB3922" s="12"/>
      <c r="AC3922" s="12"/>
      <c r="AD3922" s="12"/>
      <c r="AE3922" s="12"/>
      <c r="AF3922" s="12"/>
      <c r="AG3922" s="12"/>
      <c r="AH3922" s="12"/>
      <c r="AI3922" s="12"/>
      <c r="AJ3922" s="12"/>
      <c r="AK3922" s="12"/>
      <c r="AL3922" s="12"/>
      <c r="AM3922" s="12"/>
      <c r="AN3922" s="12"/>
      <c r="AO3922" s="12"/>
      <c r="AP3922" s="12"/>
      <c r="AQ3922" s="12"/>
      <c r="AR3922" s="12"/>
      <c r="AS3922" s="12"/>
      <c r="AT3922" s="12"/>
      <c r="AU3922" s="12"/>
      <c r="AV3922" s="12"/>
      <c r="AW3922" s="12"/>
      <c r="AX3922" s="12"/>
      <c r="AY3922" s="12"/>
      <c r="AZ3922" s="12"/>
      <c r="BA3922" s="12"/>
      <c r="BB3922" s="12"/>
      <c r="BC3922" s="12"/>
      <c r="BD3922" s="12"/>
      <c r="BE3922" s="12"/>
      <c r="BF3922" s="12"/>
      <c r="BG3922" s="12"/>
      <c r="BH3922" s="12"/>
      <c r="BI3922" s="12"/>
      <c r="BJ3922" s="13"/>
      <c r="BK3922" s="13"/>
      <c r="BL3922" s="13"/>
      <c r="BM3922" s="13"/>
      <c r="BN3922" s="13"/>
    </row>
    <row r="3923" spans="4:66" x14ac:dyDescent="0.25">
      <c r="D3923"/>
      <c r="E3923" s="10"/>
      <c r="F3923" s="10"/>
      <c r="G3923" s="10"/>
      <c r="H3923" s="10"/>
      <c r="I3923" s="10"/>
      <c r="J3923" s="10"/>
      <c r="K3923" s="11"/>
      <c r="L3923" s="11"/>
      <c r="M3923" s="12"/>
      <c r="N3923" s="12"/>
      <c r="O3923" s="12"/>
      <c r="P3923" s="12"/>
      <c r="Q3923" s="12"/>
      <c r="R3923" s="12"/>
      <c r="S3923" s="12"/>
      <c r="T3923" s="12"/>
      <c r="U3923" s="12"/>
      <c r="V3923" s="12"/>
      <c r="W3923" s="12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2"/>
      <c r="AS3923" s="12"/>
      <c r="AT3923" s="12"/>
      <c r="AU3923" s="12"/>
      <c r="AV3923" s="12"/>
      <c r="AW3923" s="12"/>
      <c r="AX3923" s="12"/>
      <c r="AY3923" s="12"/>
      <c r="AZ3923" s="12"/>
      <c r="BA3923" s="12"/>
      <c r="BB3923" s="12"/>
      <c r="BC3923" s="12"/>
      <c r="BD3923" s="12"/>
      <c r="BE3923" s="12"/>
      <c r="BF3923" s="12"/>
      <c r="BG3923" s="12"/>
      <c r="BH3923" s="12"/>
      <c r="BI3923" s="12"/>
      <c r="BJ3923" s="13"/>
      <c r="BK3923" s="13"/>
      <c r="BL3923" s="13"/>
      <c r="BM3923" s="13"/>
      <c r="BN3923" s="13"/>
    </row>
    <row r="3924" spans="4:66" x14ac:dyDescent="0.25">
      <c r="D3924"/>
      <c r="E3924" s="10"/>
      <c r="F3924" s="10"/>
      <c r="G3924" s="10"/>
      <c r="H3924" s="10"/>
      <c r="I3924" s="10"/>
      <c r="J3924" s="10"/>
      <c r="K3924" s="11"/>
      <c r="L3924" s="11"/>
      <c r="M3924" s="12"/>
      <c r="N3924" s="12"/>
      <c r="O3924" s="12"/>
      <c r="P3924" s="12"/>
      <c r="Q3924" s="12"/>
      <c r="R3924" s="12"/>
      <c r="S3924" s="12"/>
      <c r="T3924" s="12"/>
      <c r="U3924" s="12"/>
      <c r="V3924" s="12"/>
      <c r="W3924" s="12"/>
      <c r="X3924" s="12"/>
      <c r="Y3924" s="12"/>
      <c r="Z3924" s="12"/>
      <c r="AA3924" s="12"/>
      <c r="AB3924" s="12"/>
      <c r="AC3924" s="12"/>
      <c r="AD3924" s="12"/>
      <c r="AE3924" s="12"/>
      <c r="AF3924" s="12"/>
      <c r="AG3924" s="12"/>
      <c r="AH3924" s="12"/>
      <c r="AI3924" s="12"/>
      <c r="AJ3924" s="12"/>
      <c r="AK3924" s="12"/>
      <c r="AL3924" s="12"/>
      <c r="AM3924" s="12"/>
      <c r="AN3924" s="12"/>
      <c r="AO3924" s="12"/>
      <c r="AP3924" s="12"/>
      <c r="AQ3924" s="12"/>
      <c r="AR3924" s="12"/>
      <c r="AS3924" s="12"/>
      <c r="AT3924" s="12"/>
      <c r="AU3924" s="12"/>
      <c r="AV3924" s="12"/>
      <c r="AW3924" s="12"/>
      <c r="AX3924" s="12"/>
      <c r="AY3924" s="12"/>
      <c r="AZ3924" s="12"/>
      <c r="BA3924" s="12"/>
      <c r="BB3924" s="12"/>
      <c r="BC3924" s="12"/>
      <c r="BD3924" s="12"/>
      <c r="BE3924" s="12"/>
      <c r="BF3924" s="12"/>
      <c r="BG3924" s="12"/>
      <c r="BH3924" s="12"/>
      <c r="BI3924" s="12"/>
      <c r="BJ3924" s="13"/>
      <c r="BK3924" s="13"/>
      <c r="BL3924" s="13"/>
      <c r="BM3924" s="13"/>
      <c r="BN3924" s="13"/>
    </row>
    <row r="3925" spans="4:66" x14ac:dyDescent="0.25">
      <c r="D3925"/>
      <c r="E3925" s="10"/>
      <c r="F3925" s="10"/>
      <c r="G3925" s="10"/>
      <c r="H3925" s="10"/>
      <c r="I3925" s="10"/>
      <c r="J3925" s="10"/>
      <c r="K3925" s="11"/>
      <c r="L3925" s="11"/>
      <c r="M3925" s="12"/>
      <c r="N3925" s="12"/>
      <c r="O3925" s="12"/>
      <c r="P3925" s="12"/>
      <c r="Q3925" s="12"/>
      <c r="R3925" s="12"/>
      <c r="S3925" s="12"/>
      <c r="T3925" s="12"/>
      <c r="U3925" s="12"/>
      <c r="V3925" s="12"/>
      <c r="W3925" s="12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2"/>
      <c r="AS3925" s="12"/>
      <c r="AT3925" s="12"/>
      <c r="AU3925" s="12"/>
      <c r="AV3925" s="12"/>
      <c r="AW3925" s="12"/>
      <c r="AX3925" s="12"/>
      <c r="AY3925" s="12"/>
      <c r="AZ3925" s="12"/>
      <c r="BA3925" s="12"/>
      <c r="BB3925" s="12"/>
      <c r="BC3925" s="12"/>
      <c r="BD3925" s="12"/>
      <c r="BE3925" s="12"/>
      <c r="BF3925" s="12"/>
      <c r="BG3925" s="12"/>
      <c r="BH3925" s="12"/>
      <c r="BI3925" s="12"/>
      <c r="BJ3925" s="13"/>
      <c r="BK3925" s="13"/>
      <c r="BL3925" s="13"/>
      <c r="BM3925" s="13"/>
      <c r="BN3925" s="13"/>
    </row>
    <row r="3926" spans="4:66" x14ac:dyDescent="0.25">
      <c r="D3926"/>
      <c r="E3926" s="10"/>
      <c r="F3926" s="10"/>
      <c r="G3926" s="10"/>
      <c r="H3926" s="10"/>
      <c r="I3926" s="10"/>
      <c r="J3926" s="10"/>
      <c r="K3926" s="11"/>
      <c r="L3926" s="11"/>
      <c r="M3926" s="12"/>
      <c r="N3926" s="12"/>
      <c r="O3926" s="12"/>
      <c r="P3926" s="12"/>
      <c r="Q3926" s="12"/>
      <c r="R3926" s="12"/>
      <c r="S3926" s="12"/>
      <c r="T3926" s="12"/>
      <c r="U3926" s="12"/>
      <c r="V3926" s="12"/>
      <c r="W3926" s="12"/>
      <c r="X3926" s="12"/>
      <c r="Y3926" s="12"/>
      <c r="Z3926" s="12"/>
      <c r="AA3926" s="12"/>
      <c r="AB3926" s="12"/>
      <c r="AC3926" s="12"/>
      <c r="AD3926" s="12"/>
      <c r="AE3926" s="12"/>
      <c r="AF3926" s="12"/>
      <c r="AG3926" s="12"/>
      <c r="AH3926" s="12"/>
      <c r="AI3926" s="12"/>
      <c r="AJ3926" s="12"/>
      <c r="AK3926" s="12"/>
      <c r="AL3926" s="12"/>
      <c r="AM3926" s="12"/>
      <c r="AN3926" s="12"/>
      <c r="AO3926" s="12"/>
      <c r="AP3926" s="12"/>
      <c r="AQ3926" s="12"/>
      <c r="AR3926" s="12"/>
      <c r="AS3926" s="12"/>
      <c r="AT3926" s="12"/>
      <c r="AU3926" s="12"/>
      <c r="AV3926" s="12"/>
      <c r="AW3926" s="12"/>
      <c r="AX3926" s="12"/>
      <c r="AY3926" s="12"/>
      <c r="AZ3926" s="12"/>
      <c r="BA3926" s="12"/>
      <c r="BB3926" s="12"/>
      <c r="BC3926" s="12"/>
      <c r="BD3926" s="12"/>
      <c r="BE3926" s="12"/>
      <c r="BF3926" s="12"/>
      <c r="BG3926" s="12"/>
      <c r="BH3926" s="12"/>
      <c r="BI3926" s="12"/>
      <c r="BJ3926" s="13"/>
      <c r="BK3926" s="13"/>
      <c r="BL3926" s="13"/>
      <c r="BM3926" s="13"/>
      <c r="BN3926" s="13"/>
    </row>
    <row r="3927" spans="4:66" x14ac:dyDescent="0.25">
      <c r="D3927"/>
      <c r="E3927" s="10"/>
      <c r="F3927" s="10"/>
      <c r="G3927" s="10"/>
      <c r="H3927" s="10"/>
      <c r="I3927" s="10"/>
      <c r="J3927" s="10"/>
      <c r="K3927" s="11"/>
      <c r="L3927" s="11"/>
      <c r="M3927" s="12"/>
      <c r="N3927" s="12"/>
      <c r="O3927" s="12"/>
      <c r="P3927" s="12"/>
      <c r="Q3927" s="12"/>
      <c r="R3927" s="12"/>
      <c r="S3927" s="12"/>
      <c r="T3927" s="12"/>
      <c r="U3927" s="12"/>
      <c r="V3927" s="12"/>
      <c r="W3927" s="12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2"/>
      <c r="AS3927" s="12"/>
      <c r="AT3927" s="12"/>
      <c r="AU3927" s="12"/>
      <c r="AV3927" s="12"/>
      <c r="AW3927" s="12"/>
      <c r="AX3927" s="12"/>
      <c r="AY3927" s="12"/>
      <c r="AZ3927" s="12"/>
      <c r="BA3927" s="12"/>
      <c r="BB3927" s="12"/>
      <c r="BC3927" s="12"/>
      <c r="BD3927" s="12"/>
      <c r="BE3927" s="12"/>
      <c r="BF3927" s="12"/>
      <c r="BG3927" s="12"/>
      <c r="BH3927" s="12"/>
      <c r="BI3927" s="12"/>
      <c r="BJ3927" s="13"/>
      <c r="BK3927" s="13"/>
      <c r="BL3927" s="13"/>
      <c r="BM3927" s="13"/>
      <c r="BN3927" s="13"/>
    </row>
    <row r="3928" spans="4:66" x14ac:dyDescent="0.25">
      <c r="D3928"/>
      <c r="E3928" s="10"/>
      <c r="F3928" s="10"/>
      <c r="G3928" s="10"/>
      <c r="H3928" s="10"/>
      <c r="I3928" s="10"/>
      <c r="J3928" s="10"/>
      <c r="K3928" s="11"/>
      <c r="L3928" s="11"/>
      <c r="M3928" s="12"/>
      <c r="N3928" s="12"/>
      <c r="O3928" s="12"/>
      <c r="P3928" s="12"/>
      <c r="Q3928" s="12"/>
      <c r="R3928" s="12"/>
      <c r="S3928" s="12"/>
      <c r="T3928" s="12"/>
      <c r="U3928" s="12"/>
      <c r="V3928" s="12"/>
      <c r="W3928" s="12"/>
      <c r="X3928" s="12"/>
      <c r="Y3928" s="12"/>
      <c r="Z3928" s="12"/>
      <c r="AA3928" s="12"/>
      <c r="AB3928" s="12"/>
      <c r="AC3928" s="12"/>
      <c r="AD3928" s="12"/>
      <c r="AE3928" s="12"/>
      <c r="AF3928" s="12"/>
      <c r="AG3928" s="12"/>
      <c r="AH3928" s="12"/>
      <c r="AI3928" s="12"/>
      <c r="AJ3928" s="12"/>
      <c r="AK3928" s="12"/>
      <c r="AL3928" s="12"/>
      <c r="AM3928" s="12"/>
      <c r="AN3928" s="12"/>
      <c r="AO3928" s="12"/>
      <c r="AP3928" s="12"/>
      <c r="AQ3928" s="12"/>
      <c r="AR3928" s="12"/>
      <c r="AS3928" s="12"/>
      <c r="AT3928" s="12"/>
      <c r="AU3928" s="12"/>
      <c r="AV3928" s="12"/>
      <c r="AW3928" s="12"/>
      <c r="AX3928" s="12"/>
      <c r="AY3928" s="12"/>
      <c r="AZ3928" s="12"/>
      <c r="BA3928" s="12"/>
      <c r="BB3928" s="12"/>
      <c r="BC3928" s="12"/>
      <c r="BD3928" s="12"/>
      <c r="BE3928" s="12"/>
      <c r="BF3928" s="12"/>
      <c r="BG3928" s="12"/>
      <c r="BH3928" s="12"/>
      <c r="BI3928" s="12"/>
      <c r="BJ3928" s="13"/>
      <c r="BK3928" s="13"/>
      <c r="BL3928" s="13"/>
      <c r="BM3928" s="13"/>
      <c r="BN3928" s="13"/>
    </row>
    <row r="3929" spans="4:66" x14ac:dyDescent="0.25">
      <c r="D3929"/>
      <c r="E3929" s="10"/>
      <c r="F3929" s="10"/>
      <c r="G3929" s="10"/>
      <c r="H3929" s="10"/>
      <c r="I3929" s="10"/>
      <c r="J3929" s="10"/>
      <c r="K3929" s="11"/>
      <c r="L3929" s="11"/>
      <c r="M3929" s="12"/>
      <c r="N3929" s="12"/>
      <c r="O3929" s="12"/>
      <c r="P3929" s="12"/>
      <c r="Q3929" s="12"/>
      <c r="R3929" s="12"/>
      <c r="S3929" s="12"/>
      <c r="T3929" s="12"/>
      <c r="U3929" s="12"/>
      <c r="V3929" s="12"/>
      <c r="W3929" s="12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2"/>
      <c r="AS3929" s="12"/>
      <c r="AT3929" s="12"/>
      <c r="AU3929" s="12"/>
      <c r="AV3929" s="12"/>
      <c r="AW3929" s="12"/>
      <c r="AX3929" s="12"/>
      <c r="AY3929" s="12"/>
      <c r="AZ3929" s="12"/>
      <c r="BA3929" s="12"/>
      <c r="BB3929" s="12"/>
      <c r="BC3929" s="12"/>
      <c r="BD3929" s="12"/>
      <c r="BE3929" s="12"/>
      <c r="BF3929" s="12"/>
      <c r="BG3929" s="12"/>
      <c r="BH3929" s="12"/>
      <c r="BI3929" s="12"/>
      <c r="BJ3929" s="13"/>
      <c r="BK3929" s="13"/>
      <c r="BL3929" s="13"/>
      <c r="BM3929" s="13"/>
      <c r="BN3929" s="13"/>
    </row>
    <row r="3930" spans="4:66" x14ac:dyDescent="0.25">
      <c r="D3930"/>
      <c r="E3930" s="10"/>
      <c r="F3930" s="10"/>
      <c r="G3930" s="10"/>
      <c r="H3930" s="10"/>
      <c r="I3930" s="10"/>
      <c r="J3930" s="10"/>
      <c r="K3930" s="11"/>
      <c r="L3930" s="11"/>
      <c r="M3930" s="12"/>
      <c r="N3930" s="12"/>
      <c r="O3930" s="12"/>
      <c r="P3930" s="12"/>
      <c r="Q3930" s="12"/>
      <c r="R3930" s="12"/>
      <c r="S3930" s="12"/>
      <c r="T3930" s="12"/>
      <c r="U3930" s="12"/>
      <c r="V3930" s="12"/>
      <c r="W3930" s="12"/>
      <c r="X3930" s="12"/>
      <c r="Y3930" s="12"/>
      <c r="Z3930" s="12"/>
      <c r="AA3930" s="12"/>
      <c r="AB3930" s="12"/>
      <c r="AC3930" s="12"/>
      <c r="AD3930" s="12"/>
      <c r="AE3930" s="12"/>
      <c r="AF3930" s="12"/>
      <c r="AG3930" s="12"/>
      <c r="AH3930" s="12"/>
      <c r="AI3930" s="12"/>
      <c r="AJ3930" s="12"/>
      <c r="AK3930" s="12"/>
      <c r="AL3930" s="12"/>
      <c r="AM3930" s="12"/>
      <c r="AN3930" s="12"/>
      <c r="AO3930" s="12"/>
      <c r="AP3930" s="12"/>
      <c r="AQ3930" s="12"/>
      <c r="AR3930" s="12"/>
      <c r="AS3930" s="12"/>
      <c r="AT3930" s="12"/>
      <c r="AU3930" s="12"/>
      <c r="AV3930" s="12"/>
      <c r="AW3930" s="12"/>
      <c r="AX3930" s="12"/>
      <c r="AY3930" s="12"/>
      <c r="AZ3930" s="12"/>
      <c r="BA3930" s="12"/>
      <c r="BB3930" s="12"/>
      <c r="BC3930" s="12"/>
      <c r="BD3930" s="12"/>
      <c r="BE3930" s="12"/>
      <c r="BF3930" s="12"/>
      <c r="BG3930" s="12"/>
      <c r="BH3930" s="12"/>
      <c r="BI3930" s="12"/>
      <c r="BJ3930" s="13"/>
      <c r="BK3930" s="13"/>
      <c r="BL3930" s="13"/>
      <c r="BM3930" s="13"/>
      <c r="BN3930" s="13"/>
    </row>
    <row r="3931" spans="4:66" x14ac:dyDescent="0.25">
      <c r="D3931"/>
      <c r="E3931" s="10"/>
      <c r="F3931" s="10"/>
      <c r="G3931" s="10"/>
      <c r="H3931" s="10"/>
      <c r="I3931" s="10"/>
      <c r="J3931" s="10"/>
      <c r="K3931" s="11"/>
      <c r="L3931" s="11"/>
      <c r="M3931" s="12"/>
      <c r="N3931" s="12"/>
      <c r="O3931" s="12"/>
      <c r="P3931" s="12"/>
      <c r="Q3931" s="12"/>
      <c r="R3931" s="12"/>
      <c r="S3931" s="12"/>
      <c r="T3931" s="12"/>
      <c r="U3931" s="12"/>
      <c r="V3931" s="12"/>
      <c r="W3931" s="12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2"/>
      <c r="AS3931" s="12"/>
      <c r="AT3931" s="12"/>
      <c r="AU3931" s="12"/>
      <c r="AV3931" s="12"/>
      <c r="AW3931" s="12"/>
      <c r="AX3931" s="12"/>
      <c r="AY3931" s="12"/>
      <c r="AZ3931" s="12"/>
      <c r="BA3931" s="12"/>
      <c r="BB3931" s="12"/>
      <c r="BC3931" s="12"/>
      <c r="BD3931" s="12"/>
      <c r="BE3931" s="12"/>
      <c r="BF3931" s="12"/>
      <c r="BG3931" s="12"/>
      <c r="BH3931" s="12"/>
      <c r="BI3931" s="12"/>
      <c r="BJ3931" s="13"/>
      <c r="BK3931" s="13"/>
      <c r="BL3931" s="13"/>
      <c r="BM3931" s="13"/>
      <c r="BN3931" s="13"/>
    </row>
    <row r="3932" spans="4:66" x14ac:dyDescent="0.25">
      <c r="D3932"/>
      <c r="E3932" s="10"/>
      <c r="F3932" s="10"/>
      <c r="G3932" s="10"/>
      <c r="H3932" s="10"/>
      <c r="I3932" s="10"/>
      <c r="J3932" s="10"/>
      <c r="K3932" s="11"/>
      <c r="L3932" s="11"/>
      <c r="M3932" s="12"/>
      <c r="N3932" s="12"/>
      <c r="O3932" s="12"/>
      <c r="P3932" s="12"/>
      <c r="Q3932" s="12"/>
      <c r="R3932" s="12"/>
      <c r="S3932" s="12"/>
      <c r="T3932" s="12"/>
      <c r="U3932" s="12"/>
      <c r="V3932" s="12"/>
      <c r="W3932" s="12"/>
      <c r="X3932" s="12"/>
      <c r="Y3932" s="12"/>
      <c r="Z3932" s="12"/>
      <c r="AA3932" s="12"/>
      <c r="AB3932" s="12"/>
      <c r="AC3932" s="12"/>
      <c r="AD3932" s="12"/>
      <c r="AE3932" s="12"/>
      <c r="AF3932" s="12"/>
      <c r="AG3932" s="12"/>
      <c r="AH3932" s="12"/>
      <c r="AI3932" s="12"/>
      <c r="AJ3932" s="12"/>
      <c r="AK3932" s="12"/>
      <c r="AL3932" s="12"/>
      <c r="AM3932" s="12"/>
      <c r="AN3932" s="12"/>
      <c r="AO3932" s="12"/>
      <c r="AP3932" s="12"/>
      <c r="AQ3932" s="12"/>
      <c r="AR3932" s="12"/>
      <c r="AS3932" s="12"/>
      <c r="AT3932" s="12"/>
      <c r="AU3932" s="12"/>
      <c r="AV3932" s="12"/>
      <c r="AW3932" s="12"/>
      <c r="AX3932" s="12"/>
      <c r="AY3932" s="12"/>
      <c r="AZ3932" s="12"/>
      <c r="BA3932" s="12"/>
      <c r="BB3932" s="12"/>
      <c r="BC3932" s="12"/>
      <c r="BD3932" s="12"/>
      <c r="BE3932" s="12"/>
      <c r="BF3932" s="12"/>
      <c r="BG3932" s="12"/>
      <c r="BH3932" s="12"/>
      <c r="BI3932" s="12"/>
      <c r="BJ3932" s="13"/>
      <c r="BK3932" s="13"/>
      <c r="BL3932" s="13"/>
      <c r="BM3932" s="13"/>
      <c r="BN3932" s="13"/>
    </row>
    <row r="3933" spans="4:66" x14ac:dyDescent="0.25">
      <c r="D3933"/>
      <c r="E3933" s="10"/>
      <c r="F3933" s="10"/>
      <c r="G3933" s="10"/>
      <c r="H3933" s="10"/>
      <c r="I3933" s="10"/>
      <c r="J3933" s="10"/>
      <c r="K3933" s="11"/>
      <c r="L3933" s="11"/>
      <c r="M3933" s="12"/>
      <c r="N3933" s="12"/>
      <c r="O3933" s="12"/>
      <c r="P3933" s="12"/>
      <c r="Q3933" s="12"/>
      <c r="R3933" s="12"/>
      <c r="S3933" s="12"/>
      <c r="T3933" s="12"/>
      <c r="U3933" s="12"/>
      <c r="V3933" s="12"/>
      <c r="W3933" s="12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2"/>
      <c r="AS3933" s="12"/>
      <c r="AT3933" s="12"/>
      <c r="AU3933" s="12"/>
      <c r="AV3933" s="12"/>
      <c r="AW3933" s="12"/>
      <c r="AX3933" s="12"/>
      <c r="AY3933" s="12"/>
      <c r="AZ3933" s="12"/>
      <c r="BA3933" s="12"/>
      <c r="BB3933" s="12"/>
      <c r="BC3933" s="12"/>
      <c r="BD3933" s="12"/>
      <c r="BE3933" s="12"/>
      <c r="BF3933" s="12"/>
      <c r="BG3933" s="12"/>
      <c r="BH3933" s="12"/>
      <c r="BI3933" s="12"/>
      <c r="BJ3933" s="13"/>
      <c r="BK3933" s="13"/>
      <c r="BL3933" s="13"/>
      <c r="BM3933" s="13"/>
      <c r="BN3933" s="13"/>
    </row>
    <row r="3934" spans="4:66" x14ac:dyDescent="0.25">
      <c r="D3934"/>
      <c r="E3934" s="10"/>
      <c r="F3934" s="10"/>
      <c r="G3934" s="10"/>
      <c r="H3934" s="10"/>
      <c r="I3934" s="10"/>
      <c r="J3934" s="10"/>
      <c r="K3934" s="11"/>
      <c r="L3934" s="11"/>
      <c r="M3934" s="12"/>
      <c r="N3934" s="12"/>
      <c r="O3934" s="12"/>
      <c r="P3934" s="12"/>
      <c r="Q3934" s="12"/>
      <c r="R3934" s="12"/>
      <c r="S3934" s="12"/>
      <c r="T3934" s="12"/>
      <c r="U3934" s="12"/>
      <c r="V3934" s="12"/>
      <c r="W3934" s="12"/>
      <c r="X3934" s="12"/>
      <c r="Y3934" s="12"/>
      <c r="Z3934" s="12"/>
      <c r="AA3934" s="12"/>
      <c r="AB3934" s="12"/>
      <c r="AC3934" s="12"/>
      <c r="AD3934" s="12"/>
      <c r="AE3934" s="12"/>
      <c r="AF3934" s="12"/>
      <c r="AG3934" s="12"/>
      <c r="AH3934" s="12"/>
      <c r="AI3934" s="12"/>
      <c r="AJ3934" s="12"/>
      <c r="AK3934" s="12"/>
      <c r="AL3934" s="12"/>
      <c r="AM3934" s="12"/>
      <c r="AN3934" s="12"/>
      <c r="AO3934" s="12"/>
      <c r="AP3934" s="12"/>
      <c r="AQ3934" s="12"/>
      <c r="AR3934" s="12"/>
      <c r="AS3934" s="12"/>
      <c r="AT3934" s="12"/>
      <c r="AU3934" s="12"/>
      <c r="AV3934" s="12"/>
      <c r="AW3934" s="12"/>
      <c r="AX3934" s="12"/>
      <c r="AY3934" s="12"/>
      <c r="AZ3934" s="12"/>
      <c r="BA3934" s="12"/>
      <c r="BB3934" s="12"/>
      <c r="BC3934" s="12"/>
      <c r="BD3934" s="12"/>
      <c r="BE3934" s="12"/>
      <c r="BF3934" s="12"/>
      <c r="BG3934" s="12"/>
      <c r="BH3934" s="12"/>
      <c r="BI3934" s="12"/>
      <c r="BJ3934" s="13"/>
      <c r="BK3934" s="13"/>
      <c r="BL3934" s="13"/>
      <c r="BM3934" s="13"/>
      <c r="BN3934" s="13"/>
    </row>
    <row r="3935" spans="4:66" x14ac:dyDescent="0.25">
      <c r="D3935"/>
      <c r="E3935" s="10"/>
      <c r="F3935" s="10"/>
      <c r="G3935" s="10"/>
      <c r="H3935" s="10"/>
      <c r="I3935" s="10"/>
      <c r="J3935" s="10"/>
      <c r="K3935" s="11"/>
      <c r="L3935" s="11"/>
      <c r="M3935" s="12"/>
      <c r="N3935" s="12"/>
      <c r="O3935" s="12"/>
      <c r="P3935" s="12"/>
      <c r="Q3935" s="12"/>
      <c r="R3935" s="12"/>
      <c r="S3935" s="12"/>
      <c r="T3935" s="12"/>
      <c r="U3935" s="12"/>
      <c r="V3935" s="12"/>
      <c r="W3935" s="12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2"/>
      <c r="AS3935" s="12"/>
      <c r="AT3935" s="12"/>
      <c r="AU3935" s="12"/>
      <c r="AV3935" s="12"/>
      <c r="AW3935" s="12"/>
      <c r="AX3935" s="12"/>
      <c r="AY3935" s="12"/>
      <c r="AZ3935" s="12"/>
      <c r="BA3935" s="12"/>
      <c r="BB3935" s="12"/>
      <c r="BC3935" s="12"/>
      <c r="BD3935" s="12"/>
      <c r="BE3935" s="12"/>
      <c r="BF3935" s="12"/>
      <c r="BG3935" s="12"/>
      <c r="BH3935" s="12"/>
      <c r="BI3935" s="12"/>
      <c r="BJ3935" s="13"/>
      <c r="BK3935" s="13"/>
      <c r="BL3935" s="13"/>
      <c r="BM3935" s="13"/>
      <c r="BN3935" s="13"/>
    </row>
    <row r="3936" spans="4:66" x14ac:dyDescent="0.25">
      <c r="D3936"/>
      <c r="E3936" s="10"/>
      <c r="F3936" s="10"/>
      <c r="G3936" s="10"/>
      <c r="H3936" s="10"/>
      <c r="I3936" s="10"/>
      <c r="J3936" s="10"/>
      <c r="K3936" s="11"/>
      <c r="L3936" s="11"/>
      <c r="M3936" s="12"/>
      <c r="N3936" s="12"/>
      <c r="O3936" s="12"/>
      <c r="P3936" s="12"/>
      <c r="Q3936" s="12"/>
      <c r="R3936" s="12"/>
      <c r="S3936" s="12"/>
      <c r="T3936" s="12"/>
      <c r="U3936" s="12"/>
      <c r="V3936" s="12"/>
      <c r="W3936" s="12"/>
      <c r="X3936" s="12"/>
      <c r="Y3936" s="12"/>
      <c r="Z3936" s="12"/>
      <c r="AA3936" s="12"/>
      <c r="AB3936" s="12"/>
      <c r="AC3936" s="12"/>
      <c r="AD3936" s="12"/>
      <c r="AE3936" s="12"/>
      <c r="AF3936" s="12"/>
      <c r="AG3936" s="12"/>
      <c r="AH3936" s="12"/>
      <c r="AI3936" s="12"/>
      <c r="AJ3936" s="12"/>
      <c r="AK3936" s="12"/>
      <c r="AL3936" s="12"/>
      <c r="AM3936" s="12"/>
      <c r="AN3936" s="12"/>
      <c r="AO3936" s="12"/>
      <c r="AP3936" s="12"/>
      <c r="AQ3936" s="12"/>
      <c r="AR3936" s="12"/>
      <c r="AS3936" s="12"/>
      <c r="AT3936" s="12"/>
      <c r="AU3936" s="12"/>
      <c r="AV3936" s="12"/>
      <c r="AW3936" s="12"/>
      <c r="AX3936" s="12"/>
      <c r="AY3936" s="12"/>
      <c r="AZ3936" s="12"/>
      <c r="BA3936" s="12"/>
      <c r="BB3936" s="12"/>
      <c r="BC3936" s="12"/>
      <c r="BD3936" s="12"/>
      <c r="BE3936" s="12"/>
      <c r="BF3936" s="12"/>
      <c r="BG3936" s="12"/>
      <c r="BH3936" s="12"/>
      <c r="BI3936" s="12"/>
      <c r="BJ3936" s="13"/>
      <c r="BK3936" s="13"/>
      <c r="BL3936" s="13"/>
      <c r="BM3936" s="13"/>
      <c r="BN3936" s="13"/>
    </row>
    <row r="3937" spans="4:66" x14ac:dyDescent="0.25">
      <c r="D3937"/>
      <c r="E3937" s="10"/>
      <c r="F3937" s="10"/>
      <c r="G3937" s="10"/>
      <c r="H3937" s="10"/>
      <c r="I3937" s="10"/>
      <c r="J3937" s="10"/>
      <c r="K3937" s="11"/>
      <c r="L3937" s="11"/>
      <c r="M3937" s="12"/>
      <c r="N3937" s="12"/>
      <c r="O3937" s="12"/>
      <c r="P3937" s="12"/>
      <c r="Q3937" s="12"/>
      <c r="R3937" s="12"/>
      <c r="S3937" s="12"/>
      <c r="T3937" s="12"/>
      <c r="U3937" s="12"/>
      <c r="V3937" s="12"/>
      <c r="W3937" s="12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2"/>
      <c r="AS3937" s="12"/>
      <c r="AT3937" s="12"/>
      <c r="AU3937" s="12"/>
      <c r="AV3937" s="12"/>
      <c r="AW3937" s="12"/>
      <c r="AX3937" s="12"/>
      <c r="AY3937" s="12"/>
      <c r="AZ3937" s="12"/>
      <c r="BA3937" s="12"/>
      <c r="BB3937" s="12"/>
      <c r="BC3937" s="12"/>
      <c r="BD3937" s="12"/>
      <c r="BE3937" s="12"/>
      <c r="BF3937" s="12"/>
      <c r="BG3937" s="12"/>
      <c r="BH3937" s="12"/>
      <c r="BI3937" s="12"/>
      <c r="BJ3937" s="13"/>
      <c r="BK3937" s="13"/>
      <c r="BL3937" s="13"/>
      <c r="BM3937" s="13"/>
      <c r="BN3937" s="13"/>
    </row>
    <row r="3938" spans="4:66" x14ac:dyDescent="0.25">
      <c r="D3938"/>
      <c r="E3938" s="10"/>
      <c r="F3938" s="10"/>
      <c r="G3938" s="10"/>
      <c r="H3938" s="10"/>
      <c r="I3938" s="10"/>
      <c r="J3938" s="10"/>
      <c r="K3938" s="11"/>
      <c r="L3938" s="11"/>
      <c r="M3938" s="12"/>
      <c r="N3938" s="12"/>
      <c r="O3938" s="12"/>
      <c r="P3938" s="12"/>
      <c r="Q3938" s="12"/>
      <c r="R3938" s="12"/>
      <c r="S3938" s="12"/>
      <c r="T3938" s="12"/>
      <c r="U3938" s="12"/>
      <c r="V3938" s="12"/>
      <c r="W3938" s="12"/>
      <c r="X3938" s="12"/>
      <c r="Y3938" s="12"/>
      <c r="Z3938" s="12"/>
      <c r="AA3938" s="12"/>
      <c r="AB3938" s="12"/>
      <c r="AC3938" s="12"/>
      <c r="AD3938" s="12"/>
      <c r="AE3938" s="12"/>
      <c r="AF3938" s="12"/>
      <c r="AG3938" s="12"/>
      <c r="AH3938" s="12"/>
      <c r="AI3938" s="12"/>
      <c r="AJ3938" s="12"/>
      <c r="AK3938" s="12"/>
      <c r="AL3938" s="12"/>
      <c r="AM3938" s="12"/>
      <c r="AN3938" s="12"/>
      <c r="AO3938" s="12"/>
      <c r="AP3938" s="12"/>
      <c r="AQ3938" s="12"/>
      <c r="AR3938" s="12"/>
      <c r="AS3938" s="12"/>
      <c r="AT3938" s="12"/>
      <c r="AU3938" s="12"/>
      <c r="AV3938" s="12"/>
      <c r="AW3938" s="12"/>
      <c r="AX3938" s="12"/>
      <c r="AY3938" s="12"/>
      <c r="AZ3938" s="12"/>
      <c r="BA3938" s="12"/>
      <c r="BB3938" s="12"/>
      <c r="BC3938" s="12"/>
      <c r="BD3938" s="12"/>
      <c r="BE3938" s="12"/>
      <c r="BF3938" s="12"/>
      <c r="BG3938" s="12"/>
      <c r="BH3938" s="12"/>
      <c r="BI3938" s="12"/>
      <c r="BJ3938" s="13"/>
      <c r="BK3938" s="13"/>
      <c r="BL3938" s="13"/>
      <c r="BM3938" s="13"/>
      <c r="BN3938" s="13"/>
    </row>
    <row r="3939" spans="4:66" x14ac:dyDescent="0.25">
      <c r="D3939"/>
      <c r="E3939" s="10"/>
      <c r="F3939" s="10"/>
      <c r="G3939" s="10"/>
      <c r="H3939" s="10"/>
      <c r="I3939" s="10"/>
      <c r="J3939" s="10"/>
      <c r="K3939" s="11"/>
      <c r="L3939" s="11"/>
      <c r="M3939" s="12"/>
      <c r="N3939" s="12"/>
      <c r="O3939" s="12"/>
      <c r="P3939" s="12"/>
      <c r="Q3939" s="12"/>
      <c r="R3939" s="12"/>
      <c r="S3939" s="12"/>
      <c r="T3939" s="12"/>
      <c r="U3939" s="12"/>
      <c r="V3939" s="12"/>
      <c r="W3939" s="12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2"/>
      <c r="AS3939" s="12"/>
      <c r="AT3939" s="12"/>
      <c r="AU3939" s="12"/>
      <c r="AV3939" s="12"/>
      <c r="AW3939" s="12"/>
      <c r="AX3939" s="12"/>
      <c r="AY3939" s="12"/>
      <c r="AZ3939" s="12"/>
      <c r="BA3939" s="12"/>
      <c r="BB3939" s="12"/>
      <c r="BC3939" s="12"/>
      <c r="BD3939" s="12"/>
      <c r="BE3939" s="12"/>
      <c r="BF3939" s="12"/>
      <c r="BG3939" s="12"/>
      <c r="BH3939" s="12"/>
      <c r="BI3939" s="12"/>
      <c r="BJ3939" s="13"/>
      <c r="BK3939" s="13"/>
      <c r="BL3939" s="13"/>
      <c r="BM3939" s="13"/>
      <c r="BN3939" s="13"/>
    </row>
    <row r="3940" spans="4:66" x14ac:dyDescent="0.25">
      <c r="D3940"/>
      <c r="E3940" s="10"/>
      <c r="F3940" s="10"/>
      <c r="G3940" s="10"/>
      <c r="H3940" s="10"/>
      <c r="I3940" s="10"/>
      <c r="J3940" s="10"/>
      <c r="K3940" s="11"/>
      <c r="L3940" s="11"/>
      <c r="M3940" s="12"/>
      <c r="N3940" s="12"/>
      <c r="O3940" s="12"/>
      <c r="P3940" s="12"/>
      <c r="Q3940" s="12"/>
      <c r="R3940" s="12"/>
      <c r="S3940" s="12"/>
      <c r="T3940" s="12"/>
      <c r="U3940" s="12"/>
      <c r="V3940" s="12"/>
      <c r="W3940" s="12"/>
      <c r="X3940" s="12"/>
      <c r="Y3940" s="12"/>
      <c r="Z3940" s="12"/>
      <c r="AA3940" s="12"/>
      <c r="AB3940" s="12"/>
      <c r="AC3940" s="12"/>
      <c r="AD3940" s="12"/>
      <c r="AE3940" s="12"/>
      <c r="AF3940" s="12"/>
      <c r="AG3940" s="12"/>
      <c r="AH3940" s="12"/>
      <c r="AI3940" s="12"/>
      <c r="AJ3940" s="12"/>
      <c r="AK3940" s="12"/>
      <c r="AL3940" s="12"/>
      <c r="AM3940" s="12"/>
      <c r="AN3940" s="12"/>
      <c r="AO3940" s="12"/>
      <c r="AP3940" s="12"/>
      <c r="AQ3940" s="12"/>
      <c r="AR3940" s="12"/>
      <c r="AS3940" s="12"/>
      <c r="AT3940" s="12"/>
      <c r="AU3940" s="12"/>
      <c r="AV3940" s="12"/>
      <c r="AW3940" s="12"/>
      <c r="AX3940" s="12"/>
      <c r="AY3940" s="12"/>
      <c r="AZ3940" s="12"/>
      <c r="BA3940" s="12"/>
      <c r="BB3940" s="12"/>
      <c r="BC3940" s="12"/>
      <c r="BD3940" s="12"/>
      <c r="BE3940" s="12"/>
      <c r="BF3940" s="12"/>
      <c r="BG3940" s="12"/>
      <c r="BH3940" s="12"/>
      <c r="BI3940" s="12"/>
      <c r="BJ3940" s="13"/>
      <c r="BK3940" s="13"/>
      <c r="BL3940" s="13"/>
      <c r="BM3940" s="13"/>
      <c r="BN3940" s="13"/>
    </row>
    <row r="3941" spans="4:66" x14ac:dyDescent="0.25">
      <c r="D3941"/>
      <c r="E3941" s="10"/>
      <c r="F3941" s="10"/>
      <c r="G3941" s="10"/>
      <c r="H3941" s="10"/>
      <c r="I3941" s="10"/>
      <c r="J3941" s="10"/>
      <c r="K3941" s="11"/>
      <c r="L3941" s="11"/>
      <c r="M3941" s="12"/>
      <c r="N3941" s="12"/>
      <c r="O3941" s="12"/>
      <c r="P3941" s="12"/>
      <c r="Q3941" s="12"/>
      <c r="R3941" s="12"/>
      <c r="S3941" s="12"/>
      <c r="T3941" s="12"/>
      <c r="U3941" s="12"/>
      <c r="V3941" s="12"/>
      <c r="W3941" s="12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2"/>
      <c r="AS3941" s="12"/>
      <c r="AT3941" s="12"/>
      <c r="AU3941" s="12"/>
      <c r="AV3941" s="12"/>
      <c r="AW3941" s="12"/>
      <c r="AX3941" s="12"/>
      <c r="AY3941" s="12"/>
      <c r="AZ3941" s="12"/>
      <c r="BA3941" s="12"/>
      <c r="BB3941" s="12"/>
      <c r="BC3941" s="12"/>
      <c r="BD3941" s="12"/>
      <c r="BE3941" s="12"/>
      <c r="BF3941" s="12"/>
      <c r="BG3941" s="12"/>
      <c r="BH3941" s="12"/>
      <c r="BI3941" s="12"/>
      <c r="BJ3941" s="13"/>
      <c r="BK3941" s="13"/>
      <c r="BL3941" s="13"/>
      <c r="BM3941" s="13"/>
      <c r="BN3941" s="13"/>
    </row>
    <row r="3942" spans="4:66" x14ac:dyDescent="0.25">
      <c r="D3942"/>
      <c r="E3942" s="10"/>
      <c r="F3942" s="10"/>
      <c r="G3942" s="10"/>
      <c r="H3942" s="10"/>
      <c r="I3942" s="10"/>
      <c r="J3942" s="10"/>
      <c r="K3942" s="11"/>
      <c r="L3942" s="11"/>
      <c r="M3942" s="12"/>
      <c r="N3942" s="12"/>
      <c r="O3942" s="12"/>
      <c r="P3942" s="12"/>
      <c r="Q3942" s="12"/>
      <c r="R3942" s="12"/>
      <c r="S3942" s="12"/>
      <c r="T3942" s="12"/>
      <c r="U3942" s="12"/>
      <c r="V3942" s="12"/>
      <c r="W3942" s="12"/>
      <c r="X3942" s="12"/>
      <c r="Y3942" s="12"/>
      <c r="Z3942" s="12"/>
      <c r="AA3942" s="12"/>
      <c r="AB3942" s="12"/>
      <c r="AC3942" s="12"/>
      <c r="AD3942" s="12"/>
      <c r="AE3942" s="12"/>
      <c r="AF3942" s="12"/>
      <c r="AG3942" s="12"/>
      <c r="AH3942" s="12"/>
      <c r="AI3942" s="12"/>
      <c r="AJ3942" s="12"/>
      <c r="AK3942" s="12"/>
      <c r="AL3942" s="12"/>
      <c r="AM3942" s="12"/>
      <c r="AN3942" s="12"/>
      <c r="AO3942" s="12"/>
      <c r="AP3942" s="12"/>
      <c r="AQ3942" s="12"/>
      <c r="AR3942" s="12"/>
      <c r="AS3942" s="12"/>
      <c r="AT3942" s="12"/>
      <c r="AU3942" s="12"/>
      <c r="AV3942" s="12"/>
      <c r="AW3942" s="12"/>
      <c r="AX3942" s="12"/>
      <c r="AY3942" s="12"/>
      <c r="AZ3942" s="12"/>
      <c r="BA3942" s="12"/>
      <c r="BB3942" s="12"/>
      <c r="BC3942" s="12"/>
      <c r="BD3942" s="12"/>
      <c r="BE3942" s="12"/>
      <c r="BF3942" s="12"/>
      <c r="BG3942" s="12"/>
      <c r="BH3942" s="12"/>
      <c r="BI3942" s="12"/>
      <c r="BJ3942" s="13"/>
      <c r="BK3942" s="13"/>
      <c r="BL3942" s="13"/>
      <c r="BM3942" s="13"/>
      <c r="BN3942" s="13"/>
    </row>
    <row r="3943" spans="4:66" x14ac:dyDescent="0.25">
      <c r="D3943"/>
      <c r="E3943" s="10"/>
      <c r="F3943" s="10"/>
      <c r="G3943" s="10"/>
      <c r="H3943" s="10"/>
      <c r="I3943" s="10"/>
      <c r="J3943" s="10"/>
      <c r="K3943" s="11"/>
      <c r="L3943" s="11"/>
      <c r="M3943" s="12"/>
      <c r="N3943" s="12"/>
      <c r="O3943" s="12"/>
      <c r="P3943" s="12"/>
      <c r="Q3943" s="12"/>
      <c r="R3943" s="12"/>
      <c r="S3943" s="12"/>
      <c r="T3943" s="12"/>
      <c r="U3943" s="12"/>
      <c r="V3943" s="12"/>
      <c r="W3943" s="12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2"/>
      <c r="AS3943" s="12"/>
      <c r="AT3943" s="12"/>
      <c r="AU3943" s="12"/>
      <c r="AV3943" s="12"/>
      <c r="AW3943" s="12"/>
      <c r="AX3943" s="12"/>
      <c r="AY3943" s="12"/>
      <c r="AZ3943" s="12"/>
      <c r="BA3943" s="12"/>
      <c r="BB3943" s="12"/>
      <c r="BC3943" s="12"/>
      <c r="BD3943" s="12"/>
      <c r="BE3943" s="12"/>
      <c r="BF3943" s="12"/>
      <c r="BG3943" s="12"/>
      <c r="BH3943" s="12"/>
      <c r="BI3943" s="12"/>
      <c r="BJ3943" s="13"/>
      <c r="BK3943" s="13"/>
      <c r="BL3943" s="13"/>
      <c r="BM3943" s="13"/>
      <c r="BN3943" s="13"/>
    </row>
    <row r="3944" spans="4:66" x14ac:dyDescent="0.25">
      <c r="D3944"/>
      <c r="E3944" s="10"/>
      <c r="F3944" s="10"/>
      <c r="G3944" s="10"/>
      <c r="H3944" s="10"/>
      <c r="I3944" s="10"/>
      <c r="J3944" s="10"/>
      <c r="K3944" s="11"/>
      <c r="L3944" s="11"/>
      <c r="M3944" s="12"/>
      <c r="N3944" s="12"/>
      <c r="O3944" s="12"/>
      <c r="P3944" s="12"/>
      <c r="Q3944" s="12"/>
      <c r="R3944" s="12"/>
      <c r="S3944" s="12"/>
      <c r="T3944" s="12"/>
      <c r="U3944" s="12"/>
      <c r="V3944" s="12"/>
      <c r="W3944" s="12"/>
      <c r="X3944" s="12"/>
      <c r="Y3944" s="12"/>
      <c r="Z3944" s="12"/>
      <c r="AA3944" s="12"/>
      <c r="AB3944" s="12"/>
      <c r="AC3944" s="12"/>
      <c r="AD3944" s="12"/>
      <c r="AE3944" s="12"/>
      <c r="AF3944" s="12"/>
      <c r="AG3944" s="12"/>
      <c r="AH3944" s="12"/>
      <c r="AI3944" s="12"/>
      <c r="AJ3944" s="12"/>
      <c r="AK3944" s="12"/>
      <c r="AL3944" s="12"/>
      <c r="AM3944" s="12"/>
      <c r="AN3944" s="12"/>
      <c r="AO3944" s="12"/>
      <c r="AP3944" s="12"/>
      <c r="AQ3944" s="12"/>
      <c r="AR3944" s="12"/>
      <c r="AS3944" s="12"/>
      <c r="AT3944" s="12"/>
      <c r="AU3944" s="12"/>
      <c r="AV3944" s="12"/>
      <c r="AW3944" s="12"/>
      <c r="AX3944" s="12"/>
      <c r="AY3944" s="12"/>
      <c r="AZ3944" s="12"/>
      <c r="BA3944" s="12"/>
      <c r="BB3944" s="12"/>
      <c r="BC3944" s="12"/>
      <c r="BD3944" s="12"/>
      <c r="BE3944" s="12"/>
      <c r="BF3944" s="12"/>
      <c r="BG3944" s="12"/>
      <c r="BH3944" s="12"/>
      <c r="BI3944" s="12"/>
      <c r="BJ3944" s="13"/>
      <c r="BK3944" s="13"/>
      <c r="BL3944" s="13"/>
      <c r="BM3944" s="13"/>
      <c r="BN3944" s="13"/>
    </row>
    <row r="3945" spans="4:66" x14ac:dyDescent="0.25">
      <c r="D3945"/>
      <c r="E3945" s="10"/>
      <c r="F3945" s="10"/>
      <c r="G3945" s="10"/>
      <c r="H3945" s="10"/>
      <c r="I3945" s="10"/>
      <c r="J3945" s="10"/>
      <c r="K3945" s="11"/>
      <c r="L3945" s="11"/>
      <c r="M3945" s="12"/>
      <c r="N3945" s="12"/>
      <c r="O3945" s="12"/>
      <c r="P3945" s="12"/>
      <c r="Q3945" s="12"/>
      <c r="R3945" s="12"/>
      <c r="S3945" s="12"/>
      <c r="T3945" s="12"/>
      <c r="U3945" s="12"/>
      <c r="V3945" s="12"/>
      <c r="W3945" s="12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2"/>
      <c r="AS3945" s="12"/>
      <c r="AT3945" s="12"/>
      <c r="AU3945" s="12"/>
      <c r="AV3945" s="12"/>
      <c r="AW3945" s="12"/>
      <c r="AX3945" s="12"/>
      <c r="AY3945" s="12"/>
      <c r="AZ3945" s="12"/>
      <c r="BA3945" s="12"/>
      <c r="BB3945" s="12"/>
      <c r="BC3945" s="12"/>
      <c r="BD3945" s="12"/>
      <c r="BE3945" s="12"/>
      <c r="BF3945" s="12"/>
      <c r="BG3945" s="12"/>
      <c r="BH3945" s="12"/>
      <c r="BI3945" s="12"/>
      <c r="BJ3945" s="13"/>
      <c r="BK3945" s="13"/>
      <c r="BL3945" s="13"/>
      <c r="BM3945" s="13"/>
      <c r="BN3945" s="13"/>
    </row>
    <row r="3946" spans="4:66" x14ac:dyDescent="0.25">
      <c r="D3946"/>
      <c r="E3946" s="10"/>
      <c r="F3946" s="10"/>
      <c r="G3946" s="10"/>
      <c r="H3946" s="10"/>
      <c r="I3946" s="10"/>
      <c r="J3946" s="10"/>
      <c r="K3946" s="11"/>
      <c r="L3946" s="11"/>
      <c r="M3946" s="12"/>
      <c r="N3946" s="12"/>
      <c r="O3946" s="12"/>
      <c r="P3946" s="12"/>
      <c r="Q3946" s="12"/>
      <c r="R3946" s="12"/>
      <c r="S3946" s="12"/>
      <c r="T3946" s="12"/>
      <c r="U3946" s="12"/>
      <c r="V3946" s="12"/>
      <c r="W3946" s="12"/>
      <c r="X3946" s="12"/>
      <c r="Y3946" s="12"/>
      <c r="Z3946" s="12"/>
      <c r="AA3946" s="12"/>
      <c r="AB3946" s="12"/>
      <c r="AC3946" s="12"/>
      <c r="AD3946" s="12"/>
      <c r="AE3946" s="12"/>
      <c r="AF3946" s="12"/>
      <c r="AG3946" s="12"/>
      <c r="AH3946" s="12"/>
      <c r="AI3946" s="12"/>
      <c r="AJ3946" s="12"/>
      <c r="AK3946" s="12"/>
      <c r="AL3946" s="12"/>
      <c r="AM3946" s="12"/>
      <c r="AN3946" s="12"/>
      <c r="AO3946" s="12"/>
      <c r="AP3946" s="12"/>
      <c r="AQ3946" s="12"/>
      <c r="AR3946" s="12"/>
      <c r="AS3946" s="12"/>
      <c r="AT3946" s="12"/>
      <c r="AU3946" s="12"/>
      <c r="AV3946" s="12"/>
      <c r="AW3946" s="12"/>
      <c r="AX3946" s="12"/>
      <c r="AY3946" s="12"/>
      <c r="AZ3946" s="12"/>
      <c r="BA3946" s="12"/>
      <c r="BB3946" s="12"/>
      <c r="BC3946" s="12"/>
      <c r="BD3946" s="12"/>
      <c r="BE3946" s="12"/>
      <c r="BF3946" s="12"/>
      <c r="BG3946" s="12"/>
      <c r="BH3946" s="12"/>
      <c r="BI3946" s="12"/>
      <c r="BJ3946" s="13"/>
      <c r="BK3946" s="13"/>
      <c r="BL3946" s="13"/>
      <c r="BM3946" s="13"/>
      <c r="BN3946" s="13"/>
    </row>
    <row r="3947" spans="4:66" x14ac:dyDescent="0.25">
      <c r="D3947"/>
      <c r="E3947" s="10"/>
      <c r="F3947" s="10"/>
      <c r="G3947" s="10"/>
      <c r="H3947" s="10"/>
      <c r="I3947" s="10"/>
      <c r="J3947" s="10"/>
      <c r="K3947" s="11"/>
      <c r="L3947" s="11"/>
      <c r="M3947" s="12"/>
      <c r="N3947" s="12"/>
      <c r="O3947" s="12"/>
      <c r="P3947" s="12"/>
      <c r="Q3947" s="12"/>
      <c r="R3947" s="12"/>
      <c r="S3947" s="12"/>
      <c r="T3947" s="12"/>
      <c r="U3947" s="12"/>
      <c r="V3947" s="12"/>
      <c r="W3947" s="12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2"/>
      <c r="AS3947" s="12"/>
      <c r="AT3947" s="12"/>
      <c r="AU3947" s="12"/>
      <c r="AV3947" s="12"/>
      <c r="AW3947" s="12"/>
      <c r="AX3947" s="12"/>
      <c r="AY3947" s="12"/>
      <c r="AZ3947" s="12"/>
      <c r="BA3947" s="12"/>
      <c r="BB3947" s="12"/>
      <c r="BC3947" s="12"/>
      <c r="BD3947" s="12"/>
      <c r="BE3947" s="12"/>
      <c r="BF3947" s="12"/>
      <c r="BG3947" s="12"/>
      <c r="BH3947" s="12"/>
      <c r="BI3947" s="12"/>
      <c r="BJ3947" s="13"/>
      <c r="BK3947" s="13"/>
      <c r="BL3947" s="13"/>
      <c r="BM3947" s="13"/>
      <c r="BN3947" s="13"/>
    </row>
    <row r="3948" spans="4:66" x14ac:dyDescent="0.25">
      <c r="D3948"/>
      <c r="E3948" s="10"/>
      <c r="F3948" s="10"/>
      <c r="G3948" s="10"/>
      <c r="H3948" s="10"/>
      <c r="I3948" s="10"/>
      <c r="J3948" s="10"/>
      <c r="K3948" s="11"/>
      <c r="L3948" s="11"/>
      <c r="M3948" s="12"/>
      <c r="N3948" s="12"/>
      <c r="O3948" s="12"/>
      <c r="P3948" s="12"/>
      <c r="Q3948" s="12"/>
      <c r="R3948" s="12"/>
      <c r="S3948" s="12"/>
      <c r="T3948" s="12"/>
      <c r="U3948" s="12"/>
      <c r="V3948" s="12"/>
      <c r="W3948" s="12"/>
      <c r="X3948" s="12"/>
      <c r="Y3948" s="12"/>
      <c r="Z3948" s="12"/>
      <c r="AA3948" s="12"/>
      <c r="AB3948" s="12"/>
      <c r="AC3948" s="12"/>
      <c r="AD3948" s="12"/>
      <c r="AE3948" s="12"/>
      <c r="AF3948" s="12"/>
      <c r="AG3948" s="12"/>
      <c r="AH3948" s="12"/>
      <c r="AI3948" s="12"/>
      <c r="AJ3948" s="12"/>
      <c r="AK3948" s="12"/>
      <c r="AL3948" s="12"/>
      <c r="AM3948" s="12"/>
      <c r="AN3948" s="12"/>
      <c r="AO3948" s="12"/>
      <c r="AP3948" s="12"/>
      <c r="AQ3948" s="12"/>
      <c r="AR3948" s="12"/>
      <c r="AS3948" s="12"/>
      <c r="AT3948" s="12"/>
      <c r="AU3948" s="12"/>
      <c r="AV3948" s="12"/>
      <c r="AW3948" s="12"/>
      <c r="AX3948" s="12"/>
      <c r="AY3948" s="12"/>
      <c r="AZ3948" s="12"/>
      <c r="BA3948" s="12"/>
      <c r="BB3948" s="12"/>
      <c r="BC3948" s="12"/>
      <c r="BD3948" s="12"/>
      <c r="BE3948" s="12"/>
      <c r="BF3948" s="12"/>
      <c r="BG3948" s="12"/>
      <c r="BH3948" s="12"/>
      <c r="BI3948" s="12"/>
      <c r="BJ3948" s="13"/>
      <c r="BK3948" s="13"/>
      <c r="BL3948" s="13"/>
      <c r="BM3948" s="13"/>
      <c r="BN3948" s="13"/>
    </row>
    <row r="3949" spans="4:66" x14ac:dyDescent="0.25">
      <c r="D3949"/>
      <c r="E3949" s="10"/>
      <c r="F3949" s="10"/>
      <c r="G3949" s="10"/>
      <c r="H3949" s="10"/>
      <c r="I3949" s="10"/>
      <c r="J3949" s="10"/>
      <c r="K3949" s="11"/>
      <c r="L3949" s="11"/>
      <c r="M3949" s="12"/>
      <c r="N3949" s="12"/>
      <c r="O3949" s="12"/>
      <c r="P3949" s="12"/>
      <c r="Q3949" s="12"/>
      <c r="R3949" s="12"/>
      <c r="S3949" s="12"/>
      <c r="T3949" s="12"/>
      <c r="U3949" s="12"/>
      <c r="V3949" s="12"/>
      <c r="W3949" s="12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2"/>
      <c r="AS3949" s="12"/>
      <c r="AT3949" s="12"/>
      <c r="AU3949" s="12"/>
      <c r="AV3949" s="12"/>
      <c r="AW3949" s="12"/>
      <c r="AX3949" s="12"/>
      <c r="AY3949" s="12"/>
      <c r="AZ3949" s="12"/>
      <c r="BA3949" s="12"/>
      <c r="BB3949" s="12"/>
      <c r="BC3949" s="12"/>
      <c r="BD3949" s="12"/>
      <c r="BE3949" s="12"/>
      <c r="BF3949" s="12"/>
      <c r="BG3949" s="12"/>
      <c r="BH3949" s="12"/>
      <c r="BI3949" s="12"/>
      <c r="BJ3949" s="13"/>
      <c r="BK3949" s="13"/>
      <c r="BL3949" s="13"/>
      <c r="BM3949" s="13"/>
      <c r="BN3949" s="13"/>
    </row>
    <row r="3950" spans="4:66" x14ac:dyDescent="0.25">
      <c r="D3950"/>
      <c r="E3950" s="10"/>
      <c r="F3950" s="10"/>
      <c r="G3950" s="10"/>
      <c r="H3950" s="10"/>
      <c r="I3950" s="10"/>
      <c r="J3950" s="10"/>
      <c r="K3950" s="11"/>
      <c r="L3950" s="11"/>
      <c r="M3950" s="12"/>
      <c r="N3950" s="12"/>
      <c r="O3950" s="12"/>
      <c r="P3950" s="12"/>
      <c r="Q3950" s="12"/>
      <c r="R3950" s="12"/>
      <c r="S3950" s="12"/>
      <c r="T3950" s="12"/>
      <c r="U3950" s="12"/>
      <c r="V3950" s="12"/>
      <c r="W3950" s="12"/>
      <c r="X3950" s="12"/>
      <c r="Y3950" s="12"/>
      <c r="Z3950" s="12"/>
      <c r="AA3950" s="12"/>
      <c r="AB3950" s="12"/>
      <c r="AC3950" s="12"/>
      <c r="AD3950" s="12"/>
      <c r="AE3950" s="12"/>
      <c r="AF3950" s="12"/>
      <c r="AG3950" s="12"/>
      <c r="AH3950" s="12"/>
      <c r="AI3950" s="12"/>
      <c r="AJ3950" s="12"/>
      <c r="AK3950" s="12"/>
      <c r="AL3950" s="12"/>
      <c r="AM3950" s="12"/>
      <c r="AN3950" s="12"/>
      <c r="AO3950" s="12"/>
      <c r="AP3950" s="12"/>
      <c r="AQ3950" s="12"/>
      <c r="AR3950" s="12"/>
      <c r="AS3950" s="12"/>
      <c r="AT3950" s="12"/>
      <c r="AU3950" s="12"/>
      <c r="AV3950" s="12"/>
      <c r="AW3950" s="12"/>
      <c r="AX3950" s="12"/>
      <c r="AY3950" s="12"/>
      <c r="AZ3950" s="12"/>
      <c r="BA3950" s="12"/>
      <c r="BB3950" s="12"/>
      <c r="BC3950" s="12"/>
      <c r="BD3950" s="12"/>
      <c r="BE3950" s="12"/>
      <c r="BF3950" s="12"/>
      <c r="BG3950" s="12"/>
      <c r="BH3950" s="12"/>
      <c r="BI3950" s="12"/>
      <c r="BJ3950" s="13"/>
      <c r="BK3950" s="13"/>
      <c r="BL3950" s="13"/>
      <c r="BM3950" s="13"/>
      <c r="BN3950" s="13"/>
    </row>
    <row r="3951" spans="4:66" s="14" customFormat="1" x14ac:dyDescent="0.25">
      <c r="K3951" s="16"/>
      <c r="L3951" s="16"/>
      <c r="M3951" s="17"/>
      <c r="N3951" s="17"/>
      <c r="O3951" s="17"/>
      <c r="P3951" s="17"/>
      <c r="Q3951" s="17"/>
      <c r="R3951" s="17"/>
      <c r="S3951" s="17"/>
      <c r="T3951" s="17"/>
      <c r="U3951" s="17"/>
      <c r="V3951" s="17"/>
      <c r="W3951" s="17"/>
      <c r="X3951" s="17"/>
      <c r="Y3951" s="17"/>
      <c r="Z3951" s="17"/>
      <c r="AA3951" s="17"/>
      <c r="AB3951" s="17"/>
      <c r="AC3951" s="17"/>
      <c r="AD3951" s="17"/>
      <c r="AE3951" s="17"/>
      <c r="AF3951" s="17"/>
      <c r="AG3951" s="17"/>
      <c r="AH3951" s="17"/>
      <c r="AI3951" s="17"/>
      <c r="AJ3951" s="17"/>
      <c r="AK3951" s="17"/>
      <c r="AL3951" s="17"/>
      <c r="AM3951" s="17"/>
      <c r="AN3951" s="17"/>
      <c r="AO3951" s="17"/>
      <c r="AP3951" s="17"/>
      <c r="AQ3951" s="17"/>
      <c r="AR3951" s="17"/>
      <c r="AS3951" s="17"/>
      <c r="AT3951" s="17"/>
      <c r="AU3951" s="17"/>
      <c r="AV3951" s="17"/>
      <c r="AW3951" s="17"/>
      <c r="AX3951" s="17"/>
      <c r="AY3951" s="17"/>
      <c r="AZ3951" s="17"/>
      <c r="BA3951" s="17"/>
      <c r="BB3951" s="17"/>
      <c r="BC3951" s="17"/>
      <c r="BD3951" s="17"/>
      <c r="BE3951" s="17"/>
      <c r="BF3951" s="17"/>
      <c r="BG3951" s="17"/>
      <c r="BH3951" s="17"/>
      <c r="BI3951" s="17"/>
      <c r="BJ3951" s="18"/>
      <c r="BK3951" s="18"/>
      <c r="BL3951" s="18"/>
      <c r="BM3951" s="18"/>
      <c r="BN3951" s="18"/>
    </row>
    <row r="3952" spans="4:66" x14ac:dyDescent="0.25">
      <c r="D3952" s="7"/>
      <c r="E3952" s="10"/>
      <c r="F3952" s="10"/>
      <c r="G3952" s="10"/>
      <c r="H3952" s="10"/>
      <c r="I3952" s="10"/>
      <c r="J3952" s="10"/>
      <c r="K3952" s="11"/>
      <c r="L3952" s="11"/>
      <c r="M3952" s="12"/>
      <c r="N3952" s="12"/>
      <c r="O3952" s="12"/>
      <c r="P3952" s="12"/>
      <c r="Q3952" s="12"/>
      <c r="R3952" s="12"/>
      <c r="S3952" s="12"/>
      <c r="T3952" s="12"/>
      <c r="U3952" s="12"/>
      <c r="V3952" s="12"/>
      <c r="W3952" s="12"/>
      <c r="X3952" s="12"/>
      <c r="Y3952" s="12"/>
      <c r="Z3952" s="12"/>
      <c r="AA3952" s="12"/>
      <c r="AB3952" s="12"/>
      <c r="AC3952" s="12"/>
      <c r="AD3952" s="12"/>
      <c r="AE3952" s="12"/>
      <c r="AF3952" s="12"/>
      <c r="AG3952" s="12"/>
      <c r="AH3952" s="12"/>
      <c r="AI3952" s="12"/>
      <c r="AJ3952" s="12"/>
      <c r="AK3952" s="12"/>
      <c r="AL3952" s="12"/>
      <c r="AM3952" s="12"/>
      <c r="AN3952" s="12"/>
      <c r="AO3952" s="12"/>
      <c r="AP3952" s="12"/>
      <c r="AQ3952" s="12"/>
      <c r="AR3952" s="12"/>
      <c r="AS3952" s="12"/>
      <c r="AT3952" s="12"/>
      <c r="AU3952" s="12"/>
      <c r="AV3952" s="12"/>
      <c r="AW3952" s="12"/>
      <c r="AX3952" s="12"/>
      <c r="AY3952" s="12"/>
      <c r="AZ3952" s="12"/>
      <c r="BA3952" s="12"/>
      <c r="BB3952" s="12"/>
      <c r="BC3952" s="12"/>
      <c r="BD3952" s="12"/>
      <c r="BE3952" s="12"/>
      <c r="BF3952" s="12"/>
      <c r="BG3952" s="12"/>
      <c r="BH3952" s="12"/>
      <c r="BI3952" s="12"/>
      <c r="BJ3952" s="13"/>
      <c r="BK3952" s="13"/>
      <c r="BL3952" s="13"/>
      <c r="BM3952" s="13"/>
      <c r="BN3952" s="13"/>
    </row>
    <row r="3953" spans="4:66" x14ac:dyDescent="0.25">
      <c r="D3953" s="7"/>
      <c r="E3953" s="10"/>
      <c r="F3953" s="10"/>
      <c r="G3953" s="10"/>
      <c r="H3953" s="10"/>
      <c r="I3953" s="10"/>
      <c r="J3953" s="10"/>
      <c r="K3953" s="11"/>
      <c r="L3953" s="11"/>
      <c r="M3953" s="12"/>
      <c r="N3953" s="12"/>
      <c r="O3953" s="12"/>
      <c r="P3953" s="12"/>
      <c r="Q3953" s="12"/>
      <c r="R3953" s="12"/>
      <c r="S3953" s="12"/>
      <c r="T3953" s="12"/>
      <c r="U3953" s="12"/>
      <c r="V3953" s="12"/>
      <c r="W3953" s="12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2"/>
      <c r="AS3953" s="12"/>
      <c r="AT3953" s="12"/>
      <c r="AU3953" s="12"/>
      <c r="AV3953" s="12"/>
      <c r="AW3953" s="12"/>
      <c r="AX3953" s="12"/>
      <c r="AY3953" s="12"/>
      <c r="AZ3953" s="12"/>
      <c r="BA3953" s="12"/>
      <c r="BB3953" s="12"/>
      <c r="BC3953" s="12"/>
      <c r="BD3953" s="12"/>
      <c r="BE3953" s="12"/>
      <c r="BF3953" s="12"/>
      <c r="BG3953" s="12"/>
      <c r="BH3953" s="12"/>
      <c r="BI3953" s="12"/>
      <c r="BJ3953" s="13"/>
      <c r="BK3953" s="13"/>
      <c r="BL3953" s="13"/>
      <c r="BM3953" s="13"/>
      <c r="BN3953" s="13"/>
    </row>
    <row r="3954" spans="4:66" x14ac:dyDescent="0.25">
      <c r="D3954" s="7"/>
      <c r="E3954" s="10"/>
      <c r="F3954" s="10"/>
      <c r="G3954" s="10"/>
      <c r="H3954" s="10"/>
      <c r="I3954" s="10"/>
      <c r="J3954" s="10"/>
      <c r="K3954" s="11"/>
      <c r="L3954" s="11"/>
      <c r="M3954" s="12"/>
      <c r="N3954" s="12"/>
      <c r="O3954" s="12"/>
      <c r="P3954" s="12"/>
      <c r="Q3954" s="12"/>
      <c r="R3954" s="12"/>
      <c r="S3954" s="12"/>
      <c r="T3954" s="12"/>
      <c r="U3954" s="12"/>
      <c r="V3954" s="12"/>
      <c r="W3954" s="12"/>
      <c r="X3954" s="12"/>
      <c r="Y3954" s="12"/>
      <c r="Z3954" s="12"/>
      <c r="AA3954" s="12"/>
      <c r="AB3954" s="12"/>
      <c r="AC3954" s="12"/>
      <c r="AD3954" s="12"/>
      <c r="AE3954" s="12"/>
      <c r="AF3954" s="12"/>
      <c r="AG3954" s="12"/>
      <c r="AH3954" s="12"/>
      <c r="AI3954" s="12"/>
      <c r="AJ3954" s="12"/>
      <c r="AK3954" s="12"/>
      <c r="AL3954" s="12"/>
      <c r="AM3954" s="12"/>
      <c r="AN3954" s="12"/>
      <c r="AO3954" s="12"/>
      <c r="AP3954" s="12"/>
      <c r="AQ3954" s="12"/>
      <c r="AR3954" s="12"/>
      <c r="AS3954" s="12"/>
      <c r="AT3954" s="12"/>
      <c r="AU3954" s="12"/>
      <c r="AV3954" s="12"/>
      <c r="AW3954" s="12"/>
      <c r="AX3954" s="12"/>
      <c r="AY3954" s="12"/>
      <c r="AZ3954" s="12"/>
      <c r="BA3954" s="12"/>
      <c r="BB3954" s="12"/>
      <c r="BC3954" s="12"/>
      <c r="BD3954" s="12"/>
      <c r="BE3954" s="12"/>
      <c r="BF3954" s="12"/>
      <c r="BG3954" s="12"/>
      <c r="BH3954" s="12"/>
      <c r="BI3954" s="12"/>
      <c r="BJ3954" s="13"/>
      <c r="BK3954" s="13"/>
      <c r="BL3954" s="13"/>
      <c r="BM3954" s="13"/>
      <c r="BN3954" s="13"/>
    </row>
    <row r="3955" spans="4:66" x14ac:dyDescent="0.25">
      <c r="D3955" s="7"/>
      <c r="E3955" s="10"/>
      <c r="F3955" s="10"/>
      <c r="G3955" s="10"/>
      <c r="H3955" s="10"/>
      <c r="I3955" s="10"/>
      <c r="J3955" s="10"/>
      <c r="K3955" s="11"/>
      <c r="L3955" s="11"/>
      <c r="M3955" s="12"/>
      <c r="N3955" s="12"/>
      <c r="O3955" s="12"/>
      <c r="P3955" s="12"/>
      <c r="Q3955" s="12"/>
      <c r="R3955" s="12"/>
      <c r="S3955" s="12"/>
      <c r="T3955" s="12"/>
      <c r="U3955" s="12"/>
      <c r="V3955" s="12"/>
      <c r="W3955" s="12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2"/>
      <c r="AS3955" s="12"/>
      <c r="AT3955" s="12"/>
      <c r="AU3955" s="12"/>
      <c r="AV3955" s="12"/>
      <c r="AW3955" s="12"/>
      <c r="AX3955" s="12"/>
      <c r="AY3955" s="12"/>
      <c r="AZ3955" s="12"/>
      <c r="BA3955" s="12"/>
      <c r="BB3955" s="12"/>
      <c r="BC3955" s="12"/>
      <c r="BD3955" s="12"/>
      <c r="BE3955" s="12"/>
      <c r="BF3955" s="12"/>
      <c r="BG3955" s="12"/>
      <c r="BH3955" s="12"/>
      <c r="BI3955" s="12"/>
      <c r="BJ3955" s="13"/>
      <c r="BK3955" s="13"/>
      <c r="BL3955" s="13"/>
      <c r="BM3955" s="13"/>
      <c r="BN3955" s="13"/>
    </row>
    <row r="3956" spans="4:66" x14ac:dyDescent="0.25">
      <c r="D3956" s="7"/>
      <c r="E3956" s="10"/>
      <c r="F3956" s="10"/>
      <c r="G3956" s="10"/>
      <c r="H3956" s="10"/>
      <c r="I3956" s="10"/>
      <c r="J3956" s="10"/>
      <c r="K3956" s="11"/>
      <c r="L3956" s="11"/>
      <c r="M3956" s="12"/>
      <c r="N3956" s="12"/>
      <c r="O3956" s="12"/>
      <c r="P3956" s="12"/>
      <c r="Q3956" s="12"/>
      <c r="R3956" s="12"/>
      <c r="S3956" s="12"/>
      <c r="T3956" s="12"/>
      <c r="U3956" s="12"/>
      <c r="V3956" s="12"/>
      <c r="W3956" s="12"/>
      <c r="X3956" s="12"/>
      <c r="Y3956" s="12"/>
      <c r="Z3956" s="12"/>
      <c r="AA3956" s="12"/>
      <c r="AB3956" s="12"/>
      <c r="AC3956" s="12"/>
      <c r="AD3956" s="12"/>
      <c r="AE3956" s="12"/>
      <c r="AF3956" s="12"/>
      <c r="AG3956" s="12"/>
      <c r="AH3956" s="12"/>
      <c r="AI3956" s="12"/>
      <c r="AJ3956" s="12"/>
      <c r="AK3956" s="12"/>
      <c r="AL3956" s="12"/>
      <c r="AM3956" s="12"/>
      <c r="AN3956" s="12"/>
      <c r="AO3956" s="12"/>
      <c r="AP3956" s="12"/>
      <c r="AQ3956" s="12"/>
      <c r="AR3956" s="12"/>
      <c r="AS3956" s="12"/>
      <c r="AT3956" s="12"/>
      <c r="AU3956" s="12"/>
      <c r="AV3956" s="12"/>
      <c r="AW3956" s="12"/>
      <c r="AX3956" s="12"/>
      <c r="AY3956" s="12"/>
      <c r="AZ3956" s="12"/>
      <c r="BA3956" s="12"/>
      <c r="BB3956" s="12"/>
      <c r="BC3956" s="12"/>
      <c r="BD3956" s="12"/>
      <c r="BE3956" s="12"/>
      <c r="BF3956" s="12"/>
      <c r="BG3956" s="12"/>
      <c r="BH3956" s="12"/>
      <c r="BI3956" s="12"/>
      <c r="BJ3956" s="13"/>
      <c r="BK3956" s="13"/>
      <c r="BL3956" s="13"/>
      <c r="BM3956" s="13"/>
      <c r="BN3956" s="13"/>
    </row>
    <row r="3957" spans="4:66" x14ac:dyDescent="0.25">
      <c r="D3957" s="7"/>
      <c r="E3957" s="10"/>
      <c r="F3957" s="10"/>
      <c r="G3957" s="10"/>
      <c r="H3957" s="10"/>
      <c r="I3957" s="10"/>
      <c r="J3957" s="10"/>
      <c r="K3957" s="11"/>
      <c r="L3957" s="11"/>
      <c r="M3957" s="12"/>
      <c r="N3957" s="12"/>
      <c r="O3957" s="12"/>
      <c r="P3957" s="12"/>
      <c r="Q3957" s="12"/>
      <c r="R3957" s="12"/>
      <c r="S3957" s="12"/>
      <c r="T3957" s="12"/>
      <c r="U3957" s="12"/>
      <c r="V3957" s="12"/>
      <c r="W3957" s="12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2"/>
      <c r="AS3957" s="12"/>
      <c r="AT3957" s="12"/>
      <c r="AU3957" s="12"/>
      <c r="AV3957" s="12"/>
      <c r="AW3957" s="12"/>
      <c r="AX3957" s="12"/>
      <c r="AY3957" s="12"/>
      <c r="AZ3957" s="12"/>
      <c r="BA3957" s="12"/>
      <c r="BB3957" s="12"/>
      <c r="BC3957" s="12"/>
      <c r="BD3957" s="12"/>
      <c r="BE3957" s="12"/>
      <c r="BF3957" s="12"/>
      <c r="BG3957" s="12"/>
      <c r="BH3957" s="12"/>
      <c r="BI3957" s="12"/>
      <c r="BJ3957" s="13"/>
      <c r="BK3957" s="13"/>
      <c r="BL3957" s="13"/>
      <c r="BM3957" s="13"/>
      <c r="BN3957" s="13"/>
    </row>
    <row r="3958" spans="4:66" x14ac:dyDescent="0.25">
      <c r="D3958" s="7"/>
      <c r="E3958" s="10"/>
      <c r="F3958" s="10"/>
      <c r="G3958" s="10"/>
      <c r="H3958" s="10"/>
      <c r="I3958" s="10"/>
      <c r="J3958" s="10"/>
      <c r="K3958" s="11"/>
      <c r="L3958" s="11"/>
      <c r="M3958" s="12"/>
      <c r="N3958" s="12"/>
      <c r="O3958" s="12"/>
      <c r="P3958" s="12"/>
      <c r="Q3958" s="12"/>
      <c r="R3958" s="12"/>
      <c r="S3958" s="12"/>
      <c r="T3958" s="12"/>
      <c r="U3958" s="12"/>
      <c r="V3958" s="12"/>
      <c r="W3958" s="12"/>
      <c r="X3958" s="12"/>
      <c r="Y3958" s="12"/>
      <c r="Z3958" s="12"/>
      <c r="AA3958" s="12"/>
      <c r="AB3958" s="12"/>
      <c r="AC3958" s="12"/>
      <c r="AD3958" s="12"/>
      <c r="AE3958" s="12"/>
      <c r="AF3958" s="12"/>
      <c r="AG3958" s="12"/>
      <c r="AH3958" s="12"/>
      <c r="AI3958" s="12"/>
      <c r="AJ3958" s="12"/>
      <c r="AK3958" s="12"/>
      <c r="AL3958" s="12"/>
      <c r="AM3958" s="12"/>
      <c r="AN3958" s="12"/>
      <c r="AO3958" s="12"/>
      <c r="AP3958" s="12"/>
      <c r="AQ3958" s="12"/>
      <c r="AR3958" s="12"/>
      <c r="AS3958" s="12"/>
      <c r="AT3958" s="12"/>
      <c r="AU3958" s="12"/>
      <c r="AV3958" s="12"/>
      <c r="AW3958" s="12"/>
      <c r="AX3958" s="12"/>
      <c r="AY3958" s="12"/>
      <c r="AZ3958" s="12"/>
      <c r="BA3958" s="12"/>
      <c r="BB3958" s="12"/>
      <c r="BC3958" s="12"/>
      <c r="BD3958" s="12"/>
      <c r="BE3958" s="12"/>
      <c r="BF3958" s="12"/>
      <c r="BG3958" s="12"/>
      <c r="BH3958" s="12"/>
      <c r="BI3958" s="12"/>
      <c r="BJ3958" s="13"/>
      <c r="BK3958" s="13"/>
      <c r="BL3958" s="13"/>
      <c r="BM3958" s="13"/>
      <c r="BN3958" s="13"/>
    </row>
    <row r="3959" spans="4:66" x14ac:dyDescent="0.25">
      <c r="D3959" s="7"/>
      <c r="E3959" s="10"/>
      <c r="F3959" s="10"/>
      <c r="G3959" s="10"/>
      <c r="H3959" s="10"/>
      <c r="I3959" s="10"/>
      <c r="J3959" s="10"/>
      <c r="K3959" s="11"/>
      <c r="L3959" s="11"/>
      <c r="M3959" s="12"/>
      <c r="N3959" s="12"/>
      <c r="O3959" s="12"/>
      <c r="P3959" s="12"/>
      <c r="Q3959" s="12"/>
      <c r="R3959" s="12"/>
      <c r="S3959" s="12"/>
      <c r="T3959" s="12"/>
      <c r="U3959" s="12"/>
      <c r="V3959" s="12"/>
      <c r="W3959" s="12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2"/>
      <c r="AS3959" s="12"/>
      <c r="AT3959" s="12"/>
      <c r="AU3959" s="12"/>
      <c r="AV3959" s="12"/>
      <c r="AW3959" s="12"/>
      <c r="AX3959" s="12"/>
      <c r="AY3959" s="12"/>
      <c r="AZ3959" s="12"/>
      <c r="BA3959" s="12"/>
      <c r="BB3959" s="12"/>
      <c r="BC3959" s="12"/>
      <c r="BD3959" s="12"/>
      <c r="BE3959" s="12"/>
      <c r="BF3959" s="12"/>
      <c r="BG3959" s="12"/>
      <c r="BH3959" s="12"/>
      <c r="BI3959" s="12"/>
      <c r="BJ3959" s="13"/>
      <c r="BK3959" s="13"/>
      <c r="BL3959" s="13"/>
      <c r="BM3959" s="13"/>
      <c r="BN3959" s="13"/>
    </row>
    <row r="3960" spans="4:66" x14ac:dyDescent="0.25">
      <c r="D3960" s="7"/>
      <c r="E3960" s="10"/>
      <c r="F3960" s="10"/>
      <c r="G3960" s="10"/>
      <c r="H3960" s="10"/>
      <c r="I3960" s="10"/>
      <c r="J3960" s="10"/>
      <c r="K3960" s="11"/>
      <c r="L3960" s="11"/>
      <c r="M3960" s="12"/>
      <c r="N3960" s="12"/>
      <c r="O3960" s="12"/>
      <c r="P3960" s="12"/>
      <c r="Q3960" s="12"/>
      <c r="R3960" s="12"/>
      <c r="S3960" s="12"/>
      <c r="T3960" s="12"/>
      <c r="U3960" s="12"/>
      <c r="V3960" s="12"/>
      <c r="W3960" s="12"/>
      <c r="X3960" s="12"/>
      <c r="Y3960" s="12"/>
      <c r="Z3960" s="12"/>
      <c r="AA3960" s="12"/>
      <c r="AB3960" s="12"/>
      <c r="AC3960" s="12"/>
      <c r="AD3960" s="12"/>
      <c r="AE3960" s="12"/>
      <c r="AF3960" s="12"/>
      <c r="AG3960" s="12"/>
      <c r="AH3960" s="12"/>
      <c r="AI3960" s="12"/>
      <c r="AJ3960" s="12"/>
      <c r="AK3960" s="12"/>
      <c r="AL3960" s="12"/>
      <c r="AM3960" s="12"/>
      <c r="AN3960" s="12"/>
      <c r="AO3960" s="12"/>
      <c r="AP3960" s="12"/>
      <c r="AQ3960" s="12"/>
      <c r="AR3960" s="12"/>
      <c r="AS3960" s="12"/>
      <c r="AT3960" s="12"/>
      <c r="AU3960" s="12"/>
      <c r="AV3960" s="12"/>
      <c r="AW3960" s="12"/>
      <c r="AX3960" s="12"/>
      <c r="AY3960" s="12"/>
      <c r="AZ3960" s="12"/>
      <c r="BA3960" s="12"/>
      <c r="BB3960" s="12"/>
      <c r="BC3960" s="12"/>
      <c r="BD3960" s="12"/>
      <c r="BE3960" s="12"/>
      <c r="BF3960" s="12"/>
      <c r="BG3960" s="12"/>
      <c r="BH3960" s="12"/>
      <c r="BI3960" s="12"/>
      <c r="BJ3960" s="13"/>
      <c r="BK3960" s="13"/>
      <c r="BL3960" s="13"/>
      <c r="BM3960" s="13"/>
      <c r="BN3960" s="13"/>
    </row>
    <row r="3961" spans="4:66" x14ac:dyDescent="0.25">
      <c r="D3961" s="7"/>
      <c r="E3961" s="10"/>
      <c r="F3961" s="10"/>
      <c r="G3961" s="10"/>
      <c r="H3961" s="10"/>
      <c r="I3961" s="10"/>
      <c r="J3961" s="10"/>
      <c r="K3961" s="11"/>
      <c r="L3961" s="11"/>
      <c r="M3961" s="12"/>
      <c r="N3961" s="12"/>
      <c r="O3961" s="12"/>
      <c r="P3961" s="12"/>
      <c r="Q3961" s="12"/>
      <c r="R3961" s="12"/>
      <c r="S3961" s="12"/>
      <c r="T3961" s="12"/>
      <c r="U3961" s="12"/>
      <c r="V3961" s="12"/>
      <c r="W3961" s="12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2"/>
      <c r="AS3961" s="12"/>
      <c r="AT3961" s="12"/>
      <c r="AU3961" s="12"/>
      <c r="AV3961" s="12"/>
      <c r="AW3961" s="12"/>
      <c r="AX3961" s="12"/>
      <c r="AY3961" s="12"/>
      <c r="AZ3961" s="12"/>
      <c r="BA3961" s="12"/>
      <c r="BB3961" s="12"/>
      <c r="BC3961" s="12"/>
      <c r="BD3961" s="12"/>
      <c r="BE3961" s="12"/>
      <c r="BF3961" s="12"/>
      <c r="BG3961" s="12"/>
      <c r="BH3961" s="12"/>
      <c r="BI3961" s="12"/>
      <c r="BJ3961" s="13"/>
      <c r="BK3961" s="13"/>
      <c r="BL3961" s="13"/>
      <c r="BM3961" s="13"/>
      <c r="BN3961" s="13"/>
    </row>
    <row r="3962" spans="4:66" x14ac:dyDescent="0.25">
      <c r="D3962" s="7"/>
      <c r="E3962" s="10"/>
      <c r="F3962" s="10"/>
      <c r="G3962" s="10"/>
      <c r="H3962" s="10"/>
      <c r="I3962" s="10"/>
      <c r="J3962" s="10"/>
      <c r="K3962" s="11"/>
      <c r="L3962" s="11"/>
      <c r="M3962" s="12"/>
      <c r="N3962" s="12"/>
      <c r="O3962" s="12"/>
      <c r="P3962" s="12"/>
      <c r="Q3962" s="12"/>
      <c r="R3962" s="12"/>
      <c r="S3962" s="12"/>
      <c r="T3962" s="12"/>
      <c r="U3962" s="12"/>
      <c r="V3962" s="12"/>
      <c r="W3962" s="12"/>
      <c r="X3962" s="12"/>
      <c r="Y3962" s="12"/>
      <c r="Z3962" s="12"/>
      <c r="AA3962" s="12"/>
      <c r="AB3962" s="12"/>
      <c r="AC3962" s="12"/>
      <c r="AD3962" s="12"/>
      <c r="AE3962" s="12"/>
      <c r="AF3962" s="12"/>
      <c r="AG3962" s="12"/>
      <c r="AH3962" s="12"/>
      <c r="AI3962" s="12"/>
      <c r="AJ3962" s="12"/>
      <c r="AK3962" s="12"/>
      <c r="AL3962" s="12"/>
      <c r="AM3962" s="12"/>
      <c r="AN3962" s="12"/>
      <c r="AO3962" s="12"/>
      <c r="AP3962" s="12"/>
      <c r="AQ3962" s="12"/>
      <c r="AR3962" s="12"/>
      <c r="AS3962" s="12"/>
      <c r="AT3962" s="12"/>
      <c r="AU3962" s="12"/>
      <c r="AV3962" s="12"/>
      <c r="AW3962" s="12"/>
      <c r="AX3962" s="12"/>
      <c r="AY3962" s="12"/>
      <c r="AZ3962" s="12"/>
      <c r="BA3962" s="12"/>
      <c r="BB3962" s="12"/>
      <c r="BC3962" s="12"/>
      <c r="BD3962" s="12"/>
      <c r="BE3962" s="12"/>
      <c r="BF3962" s="12"/>
      <c r="BG3962" s="12"/>
      <c r="BH3962" s="12"/>
      <c r="BI3962" s="12"/>
      <c r="BJ3962" s="13"/>
      <c r="BK3962" s="13"/>
      <c r="BL3962" s="13"/>
      <c r="BM3962" s="13"/>
      <c r="BN3962" s="13"/>
    </row>
    <row r="3963" spans="4:66" x14ac:dyDescent="0.25">
      <c r="D3963" s="7"/>
      <c r="E3963" s="10"/>
      <c r="F3963" s="10"/>
      <c r="G3963" s="10"/>
      <c r="H3963" s="10"/>
      <c r="I3963" s="10"/>
      <c r="J3963" s="10"/>
      <c r="K3963" s="11"/>
      <c r="L3963" s="11"/>
      <c r="M3963" s="12"/>
      <c r="N3963" s="12"/>
      <c r="O3963" s="12"/>
      <c r="P3963" s="12"/>
      <c r="Q3963" s="12"/>
      <c r="R3963" s="12"/>
      <c r="S3963" s="12"/>
      <c r="T3963" s="12"/>
      <c r="U3963" s="12"/>
      <c r="V3963" s="12"/>
      <c r="W3963" s="12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2"/>
      <c r="AS3963" s="12"/>
      <c r="AT3963" s="12"/>
      <c r="AU3963" s="12"/>
      <c r="AV3963" s="12"/>
      <c r="AW3963" s="12"/>
      <c r="AX3963" s="12"/>
      <c r="AY3963" s="12"/>
      <c r="AZ3963" s="12"/>
      <c r="BA3963" s="12"/>
      <c r="BB3963" s="12"/>
      <c r="BC3963" s="12"/>
      <c r="BD3963" s="12"/>
      <c r="BE3963" s="12"/>
      <c r="BF3963" s="12"/>
      <c r="BG3963" s="12"/>
      <c r="BH3963" s="12"/>
      <c r="BI3963" s="12"/>
      <c r="BJ3963" s="13"/>
      <c r="BK3963" s="13"/>
      <c r="BL3963" s="13"/>
      <c r="BM3963" s="13"/>
      <c r="BN3963" s="13"/>
    </row>
    <row r="3964" spans="4:66" x14ac:dyDescent="0.25">
      <c r="D3964" s="7"/>
      <c r="E3964" s="10"/>
      <c r="F3964" s="10"/>
      <c r="G3964" s="10"/>
      <c r="H3964" s="10"/>
      <c r="I3964" s="10"/>
      <c r="J3964" s="10"/>
      <c r="K3964" s="11"/>
      <c r="L3964" s="11"/>
      <c r="M3964" s="12"/>
      <c r="N3964" s="12"/>
      <c r="O3964" s="12"/>
      <c r="P3964" s="12"/>
      <c r="Q3964" s="12"/>
      <c r="R3964" s="12"/>
      <c r="S3964" s="12"/>
      <c r="T3964" s="12"/>
      <c r="U3964" s="12"/>
      <c r="V3964" s="12"/>
      <c r="W3964" s="12"/>
      <c r="X3964" s="12"/>
      <c r="Y3964" s="12"/>
      <c r="Z3964" s="12"/>
      <c r="AA3964" s="12"/>
      <c r="AB3964" s="12"/>
      <c r="AC3964" s="12"/>
      <c r="AD3964" s="12"/>
      <c r="AE3964" s="12"/>
      <c r="AF3964" s="12"/>
      <c r="AG3964" s="12"/>
      <c r="AH3964" s="12"/>
      <c r="AI3964" s="12"/>
      <c r="AJ3964" s="12"/>
      <c r="AK3964" s="12"/>
      <c r="AL3964" s="12"/>
      <c r="AM3964" s="12"/>
      <c r="AN3964" s="12"/>
      <c r="AO3964" s="12"/>
      <c r="AP3964" s="12"/>
      <c r="AQ3964" s="12"/>
      <c r="AR3964" s="12"/>
      <c r="AS3964" s="12"/>
      <c r="AT3964" s="12"/>
      <c r="AU3964" s="12"/>
      <c r="AV3964" s="12"/>
      <c r="AW3964" s="12"/>
      <c r="AX3964" s="12"/>
      <c r="AY3964" s="12"/>
      <c r="AZ3964" s="12"/>
      <c r="BA3964" s="12"/>
      <c r="BB3964" s="12"/>
      <c r="BC3964" s="12"/>
      <c r="BD3964" s="12"/>
      <c r="BE3964" s="12"/>
      <c r="BF3964" s="12"/>
      <c r="BG3964" s="12"/>
      <c r="BH3964" s="12"/>
      <c r="BI3964" s="12"/>
      <c r="BJ3964" s="13"/>
      <c r="BK3964" s="13"/>
      <c r="BL3964" s="13"/>
      <c r="BM3964" s="13"/>
      <c r="BN3964" s="13"/>
    </row>
    <row r="3965" spans="4:66" x14ac:dyDescent="0.25">
      <c r="D3965" s="7"/>
      <c r="E3965" s="10"/>
      <c r="F3965" s="10"/>
      <c r="G3965" s="10"/>
      <c r="H3965" s="10"/>
      <c r="I3965" s="10"/>
      <c r="J3965" s="10"/>
      <c r="K3965" s="11"/>
      <c r="L3965" s="11"/>
      <c r="M3965" s="12"/>
      <c r="N3965" s="12"/>
      <c r="O3965" s="12"/>
      <c r="P3965" s="12"/>
      <c r="Q3965" s="12"/>
      <c r="R3965" s="12"/>
      <c r="S3965" s="12"/>
      <c r="T3965" s="12"/>
      <c r="U3965" s="12"/>
      <c r="V3965" s="12"/>
      <c r="W3965" s="12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2"/>
      <c r="AS3965" s="12"/>
      <c r="AT3965" s="12"/>
      <c r="AU3965" s="12"/>
      <c r="AV3965" s="12"/>
      <c r="AW3965" s="12"/>
      <c r="AX3965" s="12"/>
      <c r="AY3965" s="12"/>
      <c r="AZ3965" s="12"/>
      <c r="BA3965" s="12"/>
      <c r="BB3965" s="12"/>
      <c r="BC3965" s="12"/>
      <c r="BD3965" s="12"/>
      <c r="BE3965" s="12"/>
      <c r="BF3965" s="12"/>
      <c r="BG3965" s="12"/>
      <c r="BH3965" s="12"/>
      <c r="BI3965" s="12"/>
      <c r="BJ3965" s="13"/>
      <c r="BK3965" s="13"/>
      <c r="BL3965" s="13"/>
      <c r="BM3965" s="13"/>
      <c r="BN3965" s="13"/>
    </row>
    <row r="3966" spans="4:66" x14ac:dyDescent="0.25">
      <c r="D3966" s="7"/>
      <c r="E3966" s="10"/>
      <c r="F3966" s="10"/>
      <c r="G3966" s="10"/>
      <c r="H3966" s="10"/>
      <c r="I3966" s="10"/>
      <c r="J3966" s="10"/>
      <c r="K3966" s="11"/>
      <c r="L3966" s="11"/>
      <c r="M3966" s="12"/>
      <c r="N3966" s="12"/>
      <c r="O3966" s="12"/>
      <c r="P3966" s="12"/>
      <c r="Q3966" s="12"/>
      <c r="R3966" s="12"/>
      <c r="S3966" s="12"/>
      <c r="T3966" s="12"/>
      <c r="U3966" s="12"/>
      <c r="V3966" s="12"/>
      <c r="W3966" s="12"/>
      <c r="X3966" s="12"/>
      <c r="Y3966" s="12"/>
      <c r="Z3966" s="12"/>
      <c r="AA3966" s="12"/>
      <c r="AB3966" s="12"/>
      <c r="AC3966" s="12"/>
      <c r="AD3966" s="12"/>
      <c r="AE3966" s="12"/>
      <c r="AF3966" s="12"/>
      <c r="AG3966" s="12"/>
      <c r="AH3966" s="12"/>
      <c r="AI3966" s="12"/>
      <c r="AJ3966" s="12"/>
      <c r="AK3966" s="12"/>
      <c r="AL3966" s="12"/>
      <c r="AM3966" s="12"/>
      <c r="AN3966" s="12"/>
      <c r="AO3966" s="12"/>
      <c r="AP3966" s="12"/>
      <c r="AQ3966" s="12"/>
      <c r="AR3966" s="12"/>
      <c r="AS3966" s="12"/>
      <c r="AT3966" s="12"/>
      <c r="AU3966" s="12"/>
      <c r="AV3966" s="12"/>
      <c r="AW3966" s="12"/>
      <c r="AX3966" s="12"/>
      <c r="AY3966" s="12"/>
      <c r="AZ3966" s="12"/>
      <c r="BA3966" s="12"/>
      <c r="BB3966" s="12"/>
      <c r="BC3966" s="12"/>
      <c r="BD3966" s="12"/>
      <c r="BE3966" s="12"/>
      <c r="BF3966" s="12"/>
      <c r="BG3966" s="12"/>
      <c r="BH3966" s="12"/>
      <c r="BI3966" s="12"/>
      <c r="BJ3966" s="13"/>
      <c r="BK3966" s="13"/>
      <c r="BL3966" s="13"/>
      <c r="BM3966" s="13"/>
      <c r="BN3966" s="13"/>
    </row>
    <row r="3967" spans="4:66" x14ac:dyDescent="0.25">
      <c r="D3967" s="7"/>
      <c r="E3967" s="10"/>
      <c r="F3967" s="10"/>
      <c r="G3967" s="10"/>
      <c r="H3967" s="10"/>
      <c r="I3967" s="10"/>
      <c r="J3967" s="10"/>
      <c r="K3967" s="11"/>
      <c r="L3967" s="11"/>
      <c r="M3967" s="12"/>
      <c r="N3967" s="12"/>
      <c r="O3967" s="12"/>
      <c r="P3967" s="12"/>
      <c r="Q3967" s="12"/>
      <c r="R3967" s="12"/>
      <c r="S3967" s="12"/>
      <c r="T3967" s="12"/>
      <c r="U3967" s="12"/>
      <c r="V3967" s="12"/>
      <c r="W3967" s="12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2"/>
      <c r="AS3967" s="12"/>
      <c r="AT3967" s="12"/>
      <c r="AU3967" s="12"/>
      <c r="AV3967" s="12"/>
      <c r="AW3967" s="12"/>
      <c r="AX3967" s="12"/>
      <c r="AY3967" s="12"/>
      <c r="AZ3967" s="12"/>
      <c r="BA3967" s="12"/>
      <c r="BB3967" s="12"/>
      <c r="BC3967" s="12"/>
      <c r="BD3967" s="12"/>
      <c r="BE3967" s="12"/>
      <c r="BF3967" s="12"/>
      <c r="BG3967" s="12"/>
      <c r="BH3967" s="12"/>
      <c r="BI3967" s="12"/>
      <c r="BJ3967" s="13"/>
      <c r="BK3967" s="13"/>
      <c r="BL3967" s="13"/>
      <c r="BM3967" s="13"/>
      <c r="BN3967" s="13"/>
    </row>
    <row r="3968" spans="4:66" x14ac:dyDescent="0.25">
      <c r="D3968" s="7"/>
      <c r="E3968" s="10"/>
      <c r="F3968" s="10"/>
      <c r="G3968" s="10"/>
      <c r="H3968" s="10"/>
      <c r="I3968" s="10"/>
      <c r="J3968" s="10"/>
      <c r="K3968" s="11"/>
      <c r="L3968" s="11"/>
      <c r="M3968" s="12"/>
      <c r="N3968" s="12"/>
      <c r="O3968" s="12"/>
      <c r="P3968" s="12"/>
      <c r="Q3968" s="12"/>
      <c r="R3968" s="12"/>
      <c r="S3968" s="12"/>
      <c r="T3968" s="12"/>
      <c r="U3968" s="12"/>
      <c r="V3968" s="12"/>
      <c r="W3968" s="12"/>
      <c r="X3968" s="12"/>
      <c r="Y3968" s="12"/>
      <c r="Z3968" s="12"/>
      <c r="AA3968" s="12"/>
      <c r="AB3968" s="12"/>
      <c r="AC3968" s="12"/>
      <c r="AD3968" s="12"/>
      <c r="AE3968" s="12"/>
      <c r="AF3968" s="12"/>
      <c r="AG3968" s="12"/>
      <c r="AH3968" s="12"/>
      <c r="AI3968" s="12"/>
      <c r="AJ3968" s="12"/>
      <c r="AK3968" s="12"/>
      <c r="AL3968" s="12"/>
      <c r="AM3968" s="12"/>
      <c r="AN3968" s="12"/>
      <c r="AO3968" s="12"/>
      <c r="AP3968" s="12"/>
      <c r="AQ3968" s="12"/>
      <c r="AR3968" s="12"/>
      <c r="AS3968" s="12"/>
      <c r="AT3968" s="12"/>
      <c r="AU3968" s="12"/>
      <c r="AV3968" s="12"/>
      <c r="AW3968" s="12"/>
      <c r="AX3968" s="12"/>
      <c r="AY3968" s="12"/>
      <c r="AZ3968" s="12"/>
      <c r="BA3968" s="12"/>
      <c r="BB3968" s="12"/>
      <c r="BC3968" s="12"/>
      <c r="BD3968" s="12"/>
      <c r="BE3968" s="12"/>
      <c r="BF3968" s="12"/>
      <c r="BG3968" s="12"/>
      <c r="BH3968" s="12"/>
      <c r="BI3968" s="12"/>
      <c r="BJ3968" s="13"/>
      <c r="BK3968" s="13"/>
      <c r="BL3968" s="13"/>
      <c r="BM3968" s="13"/>
      <c r="BN3968" s="13"/>
    </row>
    <row r="3969" spans="4:66" x14ac:dyDescent="0.25">
      <c r="D3969" s="7"/>
      <c r="E3969" s="10"/>
      <c r="F3969" s="10"/>
      <c r="G3969" s="10"/>
      <c r="H3969" s="10"/>
      <c r="I3969" s="10"/>
      <c r="J3969" s="10"/>
      <c r="K3969" s="11"/>
      <c r="L3969" s="11"/>
      <c r="M3969" s="12"/>
      <c r="N3969" s="12"/>
      <c r="O3969" s="12"/>
      <c r="P3969" s="12"/>
      <c r="Q3969" s="12"/>
      <c r="R3969" s="12"/>
      <c r="S3969" s="12"/>
      <c r="T3969" s="12"/>
      <c r="U3969" s="12"/>
      <c r="V3969" s="12"/>
      <c r="W3969" s="12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2"/>
      <c r="AS3969" s="12"/>
      <c r="AT3969" s="12"/>
      <c r="AU3969" s="12"/>
      <c r="AV3969" s="12"/>
      <c r="AW3969" s="12"/>
      <c r="AX3969" s="12"/>
      <c r="AY3969" s="12"/>
      <c r="AZ3969" s="12"/>
      <c r="BA3969" s="12"/>
      <c r="BB3969" s="12"/>
      <c r="BC3969" s="12"/>
      <c r="BD3969" s="12"/>
      <c r="BE3969" s="12"/>
      <c r="BF3969" s="12"/>
      <c r="BG3969" s="12"/>
      <c r="BH3969" s="12"/>
      <c r="BI3969" s="12"/>
      <c r="BJ3969" s="13"/>
      <c r="BK3969" s="13"/>
      <c r="BL3969" s="13"/>
      <c r="BM3969" s="13"/>
      <c r="BN3969" s="13"/>
    </row>
    <row r="3970" spans="4:66" x14ac:dyDescent="0.25">
      <c r="D3970" s="7"/>
      <c r="E3970" s="10"/>
      <c r="F3970" s="10"/>
      <c r="G3970" s="10"/>
      <c r="H3970" s="10"/>
      <c r="I3970" s="10"/>
      <c r="J3970" s="10"/>
      <c r="K3970" s="11"/>
      <c r="L3970" s="11"/>
      <c r="M3970" s="12"/>
      <c r="N3970" s="12"/>
      <c r="O3970" s="12"/>
      <c r="P3970" s="12"/>
      <c r="Q3970" s="12"/>
      <c r="R3970" s="12"/>
      <c r="S3970" s="12"/>
      <c r="T3970" s="12"/>
      <c r="U3970" s="12"/>
      <c r="V3970" s="12"/>
      <c r="W3970" s="12"/>
      <c r="X3970" s="12"/>
      <c r="Y3970" s="12"/>
      <c r="Z3970" s="12"/>
      <c r="AA3970" s="12"/>
      <c r="AB3970" s="12"/>
      <c r="AC3970" s="12"/>
      <c r="AD3970" s="12"/>
      <c r="AE3970" s="12"/>
      <c r="AF3970" s="12"/>
      <c r="AG3970" s="12"/>
      <c r="AH3970" s="12"/>
      <c r="AI3970" s="12"/>
      <c r="AJ3970" s="12"/>
      <c r="AK3970" s="12"/>
      <c r="AL3970" s="12"/>
      <c r="AM3970" s="12"/>
      <c r="AN3970" s="12"/>
      <c r="AO3970" s="12"/>
      <c r="AP3970" s="12"/>
      <c r="AQ3970" s="12"/>
      <c r="AR3970" s="12"/>
      <c r="AS3970" s="12"/>
      <c r="AT3970" s="12"/>
      <c r="AU3970" s="12"/>
      <c r="AV3970" s="12"/>
      <c r="AW3970" s="12"/>
      <c r="AX3970" s="12"/>
      <c r="AY3970" s="12"/>
      <c r="AZ3970" s="12"/>
      <c r="BA3970" s="12"/>
      <c r="BB3970" s="12"/>
      <c r="BC3970" s="12"/>
      <c r="BD3970" s="12"/>
      <c r="BE3970" s="12"/>
      <c r="BF3970" s="12"/>
      <c r="BG3970" s="12"/>
      <c r="BH3970" s="12"/>
      <c r="BI3970" s="12"/>
      <c r="BJ3970" s="13"/>
      <c r="BK3970" s="13"/>
      <c r="BL3970" s="13"/>
      <c r="BM3970" s="13"/>
      <c r="BN3970" s="13"/>
    </row>
    <row r="3971" spans="4:66" x14ac:dyDescent="0.25">
      <c r="D3971" s="7"/>
      <c r="E3971" s="10"/>
      <c r="F3971" s="10"/>
      <c r="G3971" s="10"/>
      <c r="H3971" s="10"/>
      <c r="I3971" s="10"/>
      <c r="J3971" s="10"/>
      <c r="K3971" s="11"/>
      <c r="L3971" s="11"/>
      <c r="M3971" s="12"/>
      <c r="N3971" s="12"/>
      <c r="O3971" s="12"/>
      <c r="P3971" s="12"/>
      <c r="Q3971" s="12"/>
      <c r="R3971" s="12"/>
      <c r="S3971" s="12"/>
      <c r="T3971" s="12"/>
      <c r="U3971" s="12"/>
      <c r="V3971" s="12"/>
      <c r="W3971" s="12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2"/>
      <c r="AS3971" s="12"/>
      <c r="AT3971" s="12"/>
      <c r="AU3971" s="12"/>
      <c r="AV3971" s="12"/>
      <c r="AW3971" s="12"/>
      <c r="AX3971" s="12"/>
      <c r="AY3971" s="12"/>
      <c r="AZ3971" s="12"/>
      <c r="BA3971" s="12"/>
      <c r="BB3971" s="12"/>
      <c r="BC3971" s="12"/>
      <c r="BD3971" s="12"/>
      <c r="BE3971" s="12"/>
      <c r="BF3971" s="12"/>
      <c r="BG3971" s="12"/>
      <c r="BH3971" s="12"/>
      <c r="BI3971" s="12"/>
      <c r="BJ3971" s="13"/>
      <c r="BK3971" s="13"/>
      <c r="BL3971" s="13"/>
      <c r="BM3971" s="13"/>
      <c r="BN3971" s="13"/>
    </row>
    <row r="3972" spans="4:66" x14ac:dyDescent="0.25">
      <c r="D3972" s="7"/>
      <c r="E3972" s="10"/>
      <c r="F3972" s="10"/>
      <c r="G3972" s="10"/>
      <c r="H3972" s="10"/>
      <c r="I3972" s="10"/>
      <c r="J3972" s="10"/>
      <c r="K3972" s="11"/>
      <c r="L3972" s="11"/>
      <c r="M3972" s="12"/>
      <c r="N3972" s="12"/>
      <c r="O3972" s="12"/>
      <c r="P3972" s="12"/>
      <c r="Q3972" s="12"/>
      <c r="R3972" s="12"/>
      <c r="S3972" s="12"/>
      <c r="T3972" s="12"/>
      <c r="U3972" s="12"/>
      <c r="V3972" s="12"/>
      <c r="W3972" s="12"/>
      <c r="X3972" s="12"/>
      <c r="Y3972" s="12"/>
      <c r="Z3972" s="12"/>
      <c r="AA3972" s="12"/>
      <c r="AB3972" s="12"/>
      <c r="AC3972" s="12"/>
      <c r="AD3972" s="12"/>
      <c r="AE3972" s="12"/>
      <c r="AF3972" s="12"/>
      <c r="AG3972" s="12"/>
      <c r="AH3972" s="12"/>
      <c r="AI3972" s="12"/>
      <c r="AJ3972" s="12"/>
      <c r="AK3972" s="12"/>
      <c r="AL3972" s="12"/>
      <c r="AM3972" s="12"/>
      <c r="AN3972" s="12"/>
      <c r="AO3972" s="12"/>
      <c r="AP3972" s="12"/>
      <c r="AQ3972" s="12"/>
      <c r="AR3972" s="12"/>
      <c r="AS3972" s="12"/>
      <c r="AT3972" s="12"/>
      <c r="AU3972" s="12"/>
      <c r="AV3972" s="12"/>
      <c r="AW3972" s="12"/>
      <c r="AX3972" s="12"/>
      <c r="AY3972" s="12"/>
      <c r="AZ3972" s="12"/>
      <c r="BA3972" s="12"/>
      <c r="BB3972" s="12"/>
      <c r="BC3972" s="12"/>
      <c r="BD3972" s="12"/>
      <c r="BE3972" s="12"/>
      <c r="BF3972" s="12"/>
      <c r="BG3972" s="12"/>
      <c r="BH3972" s="12"/>
      <c r="BI3972" s="12"/>
      <c r="BJ3972" s="13"/>
      <c r="BK3972" s="13"/>
      <c r="BL3972" s="13"/>
      <c r="BM3972" s="13"/>
      <c r="BN3972" s="13"/>
    </row>
    <row r="3973" spans="4:66" x14ac:dyDescent="0.25">
      <c r="D3973" s="7"/>
      <c r="E3973" s="10"/>
      <c r="F3973" s="10"/>
      <c r="G3973" s="10"/>
      <c r="H3973" s="10"/>
      <c r="I3973" s="10"/>
      <c r="J3973" s="10"/>
      <c r="K3973" s="11"/>
      <c r="L3973" s="11"/>
      <c r="M3973" s="12"/>
      <c r="N3973" s="12"/>
      <c r="O3973" s="12"/>
      <c r="P3973" s="12"/>
      <c r="Q3973" s="12"/>
      <c r="R3973" s="12"/>
      <c r="S3973" s="12"/>
      <c r="T3973" s="12"/>
      <c r="U3973" s="12"/>
      <c r="V3973" s="12"/>
      <c r="W3973" s="12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2"/>
      <c r="AS3973" s="12"/>
      <c r="AT3973" s="12"/>
      <c r="AU3973" s="12"/>
      <c r="AV3973" s="12"/>
      <c r="AW3973" s="12"/>
      <c r="AX3973" s="12"/>
      <c r="AY3973" s="12"/>
      <c r="AZ3973" s="12"/>
      <c r="BA3973" s="12"/>
      <c r="BB3973" s="12"/>
      <c r="BC3973" s="12"/>
      <c r="BD3973" s="12"/>
      <c r="BE3973" s="12"/>
      <c r="BF3973" s="12"/>
      <c r="BG3973" s="12"/>
      <c r="BH3973" s="12"/>
      <c r="BI3973" s="12"/>
      <c r="BJ3973" s="13"/>
      <c r="BK3973" s="13"/>
      <c r="BL3973" s="13"/>
      <c r="BM3973" s="13"/>
      <c r="BN3973" s="13"/>
    </row>
    <row r="3974" spans="4:66" x14ac:dyDescent="0.25">
      <c r="D3974" s="7"/>
      <c r="E3974" s="10"/>
      <c r="F3974" s="10"/>
      <c r="G3974" s="10"/>
      <c r="H3974" s="10"/>
      <c r="I3974" s="10"/>
      <c r="J3974" s="10"/>
      <c r="K3974" s="11"/>
      <c r="L3974" s="11"/>
      <c r="M3974" s="12"/>
      <c r="N3974" s="12"/>
      <c r="O3974" s="12"/>
      <c r="P3974" s="12"/>
      <c r="Q3974" s="12"/>
      <c r="R3974" s="12"/>
      <c r="S3974" s="12"/>
      <c r="T3974" s="12"/>
      <c r="U3974" s="12"/>
      <c r="V3974" s="12"/>
      <c r="W3974" s="12"/>
      <c r="X3974" s="12"/>
      <c r="Y3974" s="12"/>
      <c r="Z3974" s="12"/>
      <c r="AA3974" s="12"/>
      <c r="AB3974" s="12"/>
      <c r="AC3974" s="12"/>
      <c r="AD3974" s="12"/>
      <c r="AE3974" s="12"/>
      <c r="AF3974" s="12"/>
      <c r="AG3974" s="12"/>
      <c r="AH3974" s="12"/>
      <c r="AI3974" s="12"/>
      <c r="AJ3974" s="12"/>
      <c r="AK3974" s="12"/>
      <c r="AL3974" s="12"/>
      <c r="AM3974" s="12"/>
      <c r="AN3974" s="12"/>
      <c r="AO3974" s="12"/>
      <c r="AP3974" s="12"/>
      <c r="AQ3974" s="12"/>
      <c r="AR3974" s="12"/>
      <c r="AS3974" s="12"/>
      <c r="AT3974" s="12"/>
      <c r="AU3974" s="12"/>
      <c r="AV3974" s="12"/>
      <c r="AW3974" s="12"/>
      <c r="AX3974" s="12"/>
      <c r="AY3974" s="12"/>
      <c r="AZ3974" s="12"/>
      <c r="BA3974" s="12"/>
      <c r="BB3974" s="12"/>
      <c r="BC3974" s="12"/>
      <c r="BD3974" s="12"/>
      <c r="BE3974" s="12"/>
      <c r="BF3974" s="12"/>
      <c r="BG3974" s="12"/>
      <c r="BH3974" s="12"/>
      <c r="BI3974" s="12"/>
      <c r="BJ3974" s="13"/>
      <c r="BK3974" s="13"/>
      <c r="BL3974" s="13"/>
      <c r="BM3974" s="13"/>
      <c r="BN3974" s="13"/>
    </row>
    <row r="3975" spans="4:66" x14ac:dyDescent="0.25">
      <c r="D3975" s="7"/>
      <c r="E3975" s="10"/>
      <c r="F3975" s="10"/>
      <c r="G3975" s="10"/>
      <c r="H3975" s="10"/>
      <c r="I3975" s="10"/>
      <c r="J3975" s="10"/>
      <c r="K3975" s="11"/>
      <c r="L3975" s="11"/>
      <c r="M3975" s="12"/>
      <c r="N3975" s="12"/>
      <c r="O3975" s="12"/>
      <c r="P3975" s="12"/>
      <c r="Q3975" s="12"/>
      <c r="R3975" s="12"/>
      <c r="S3975" s="12"/>
      <c r="T3975" s="12"/>
      <c r="U3975" s="12"/>
      <c r="V3975" s="12"/>
      <c r="W3975" s="12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2"/>
      <c r="AS3975" s="12"/>
      <c r="AT3975" s="12"/>
      <c r="AU3975" s="12"/>
      <c r="AV3975" s="12"/>
      <c r="AW3975" s="12"/>
      <c r="AX3975" s="12"/>
      <c r="AY3975" s="12"/>
      <c r="AZ3975" s="12"/>
      <c r="BA3975" s="12"/>
      <c r="BB3975" s="12"/>
      <c r="BC3975" s="12"/>
      <c r="BD3975" s="12"/>
      <c r="BE3975" s="12"/>
      <c r="BF3975" s="12"/>
      <c r="BG3975" s="12"/>
      <c r="BH3975" s="12"/>
      <c r="BI3975" s="12"/>
      <c r="BJ3975" s="13"/>
      <c r="BK3975" s="13"/>
      <c r="BL3975" s="13"/>
      <c r="BM3975" s="13"/>
      <c r="BN3975" s="13"/>
    </row>
    <row r="3976" spans="4:66" x14ac:dyDescent="0.25">
      <c r="D3976" s="7"/>
      <c r="E3976" s="10"/>
      <c r="F3976" s="10"/>
      <c r="G3976" s="10"/>
      <c r="H3976" s="10"/>
      <c r="I3976" s="10"/>
      <c r="J3976" s="10"/>
      <c r="K3976" s="11"/>
      <c r="L3976" s="11"/>
      <c r="M3976" s="12"/>
      <c r="N3976" s="12"/>
      <c r="O3976" s="12"/>
      <c r="P3976" s="12"/>
      <c r="Q3976" s="12"/>
      <c r="R3976" s="12"/>
      <c r="S3976" s="12"/>
      <c r="T3976" s="12"/>
      <c r="U3976" s="12"/>
      <c r="V3976" s="12"/>
      <c r="W3976" s="12"/>
      <c r="X3976" s="12"/>
      <c r="Y3976" s="12"/>
      <c r="Z3976" s="12"/>
      <c r="AA3976" s="12"/>
      <c r="AB3976" s="12"/>
      <c r="AC3976" s="12"/>
      <c r="AD3976" s="12"/>
      <c r="AE3976" s="12"/>
      <c r="AF3976" s="12"/>
      <c r="AG3976" s="12"/>
      <c r="AH3976" s="12"/>
      <c r="AI3976" s="12"/>
      <c r="AJ3976" s="12"/>
      <c r="AK3976" s="12"/>
      <c r="AL3976" s="12"/>
      <c r="AM3976" s="12"/>
      <c r="AN3976" s="12"/>
      <c r="AO3976" s="12"/>
      <c r="AP3976" s="12"/>
      <c r="AQ3976" s="12"/>
      <c r="AR3976" s="12"/>
      <c r="AS3976" s="12"/>
      <c r="AT3976" s="12"/>
      <c r="AU3976" s="12"/>
      <c r="AV3976" s="12"/>
      <c r="AW3976" s="12"/>
      <c r="AX3976" s="12"/>
      <c r="AY3976" s="12"/>
      <c r="AZ3976" s="12"/>
      <c r="BA3976" s="12"/>
      <c r="BB3976" s="12"/>
      <c r="BC3976" s="12"/>
      <c r="BD3976" s="12"/>
      <c r="BE3976" s="12"/>
      <c r="BF3976" s="12"/>
      <c r="BG3976" s="12"/>
      <c r="BH3976" s="12"/>
      <c r="BI3976" s="12"/>
      <c r="BJ3976" s="13"/>
      <c r="BK3976" s="13"/>
      <c r="BL3976" s="13"/>
      <c r="BM3976" s="13"/>
      <c r="BN3976" s="13"/>
    </row>
    <row r="3977" spans="4:66" x14ac:dyDescent="0.25">
      <c r="D3977" s="7"/>
      <c r="E3977" s="10"/>
      <c r="F3977" s="10"/>
      <c r="G3977" s="10"/>
      <c r="H3977" s="10"/>
      <c r="I3977" s="10"/>
      <c r="J3977" s="10"/>
      <c r="K3977" s="11"/>
      <c r="L3977" s="11"/>
      <c r="M3977" s="12"/>
      <c r="N3977" s="12"/>
      <c r="O3977" s="12"/>
      <c r="P3977" s="12"/>
      <c r="Q3977" s="12"/>
      <c r="R3977" s="12"/>
      <c r="S3977" s="12"/>
      <c r="T3977" s="12"/>
      <c r="U3977" s="12"/>
      <c r="V3977" s="12"/>
      <c r="W3977" s="12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2"/>
      <c r="AS3977" s="12"/>
      <c r="AT3977" s="12"/>
      <c r="AU3977" s="12"/>
      <c r="AV3977" s="12"/>
      <c r="AW3977" s="12"/>
      <c r="AX3977" s="12"/>
      <c r="AY3977" s="12"/>
      <c r="AZ3977" s="12"/>
      <c r="BA3977" s="12"/>
      <c r="BB3977" s="12"/>
      <c r="BC3977" s="12"/>
      <c r="BD3977" s="12"/>
      <c r="BE3977" s="12"/>
      <c r="BF3977" s="12"/>
      <c r="BG3977" s="12"/>
      <c r="BH3977" s="12"/>
      <c r="BI3977" s="12"/>
      <c r="BJ3977" s="13"/>
      <c r="BK3977" s="13"/>
      <c r="BL3977" s="13"/>
      <c r="BM3977" s="13"/>
      <c r="BN3977" s="13"/>
    </row>
    <row r="3978" spans="4:66" x14ac:dyDescent="0.25">
      <c r="D3978" s="7"/>
      <c r="E3978" s="10"/>
      <c r="F3978" s="10"/>
      <c r="G3978" s="10"/>
      <c r="H3978" s="10"/>
      <c r="I3978" s="10"/>
      <c r="J3978" s="10"/>
      <c r="K3978" s="11"/>
      <c r="L3978" s="11"/>
      <c r="M3978" s="12"/>
      <c r="N3978" s="12"/>
      <c r="O3978" s="12"/>
      <c r="P3978" s="12"/>
      <c r="Q3978" s="12"/>
      <c r="R3978" s="12"/>
      <c r="S3978" s="12"/>
      <c r="T3978" s="12"/>
      <c r="U3978" s="12"/>
      <c r="V3978" s="12"/>
      <c r="W3978" s="12"/>
      <c r="X3978" s="12"/>
      <c r="Y3978" s="12"/>
      <c r="Z3978" s="12"/>
      <c r="AA3978" s="12"/>
      <c r="AB3978" s="12"/>
      <c r="AC3978" s="12"/>
      <c r="AD3978" s="12"/>
      <c r="AE3978" s="12"/>
      <c r="AF3978" s="12"/>
      <c r="AG3978" s="12"/>
      <c r="AH3978" s="12"/>
      <c r="AI3978" s="12"/>
      <c r="AJ3978" s="12"/>
      <c r="AK3978" s="12"/>
      <c r="AL3978" s="12"/>
      <c r="AM3978" s="12"/>
      <c r="AN3978" s="12"/>
      <c r="AO3978" s="12"/>
      <c r="AP3978" s="12"/>
      <c r="AQ3978" s="12"/>
      <c r="AR3978" s="12"/>
      <c r="AS3978" s="12"/>
      <c r="AT3978" s="12"/>
      <c r="AU3978" s="12"/>
      <c r="AV3978" s="12"/>
      <c r="AW3978" s="12"/>
      <c r="AX3978" s="12"/>
      <c r="AY3978" s="12"/>
      <c r="AZ3978" s="12"/>
      <c r="BA3978" s="12"/>
      <c r="BB3978" s="12"/>
      <c r="BC3978" s="12"/>
      <c r="BD3978" s="12"/>
      <c r="BE3978" s="12"/>
      <c r="BF3978" s="12"/>
      <c r="BG3978" s="12"/>
      <c r="BH3978" s="12"/>
      <c r="BI3978" s="12"/>
      <c r="BJ3978" s="13"/>
      <c r="BK3978" s="13"/>
      <c r="BL3978" s="13"/>
      <c r="BM3978" s="13"/>
      <c r="BN3978" s="13"/>
    </row>
    <row r="3979" spans="4:66" x14ac:dyDescent="0.25">
      <c r="D3979" s="7"/>
      <c r="E3979" s="10"/>
      <c r="F3979" s="10"/>
      <c r="G3979" s="10"/>
      <c r="H3979" s="10"/>
      <c r="I3979" s="10"/>
      <c r="J3979" s="10"/>
      <c r="K3979" s="11"/>
      <c r="L3979" s="11"/>
      <c r="M3979" s="12"/>
      <c r="N3979" s="12"/>
      <c r="O3979" s="12"/>
      <c r="P3979" s="12"/>
      <c r="Q3979" s="12"/>
      <c r="R3979" s="12"/>
      <c r="S3979" s="12"/>
      <c r="T3979" s="12"/>
      <c r="U3979" s="12"/>
      <c r="V3979" s="12"/>
      <c r="W3979" s="12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2"/>
      <c r="AS3979" s="12"/>
      <c r="AT3979" s="12"/>
      <c r="AU3979" s="12"/>
      <c r="AV3979" s="12"/>
      <c r="AW3979" s="12"/>
      <c r="AX3979" s="12"/>
      <c r="AY3979" s="12"/>
      <c r="AZ3979" s="12"/>
      <c r="BA3979" s="12"/>
      <c r="BB3979" s="12"/>
      <c r="BC3979" s="12"/>
      <c r="BD3979" s="12"/>
      <c r="BE3979" s="12"/>
      <c r="BF3979" s="12"/>
      <c r="BG3979" s="12"/>
      <c r="BH3979" s="12"/>
      <c r="BI3979" s="12"/>
      <c r="BJ3979" s="13"/>
      <c r="BK3979" s="13"/>
      <c r="BL3979" s="13"/>
      <c r="BM3979" s="13"/>
      <c r="BN3979" s="13"/>
    </row>
    <row r="3980" spans="4:66" x14ac:dyDescent="0.25">
      <c r="D3980" s="7"/>
      <c r="E3980" s="10"/>
      <c r="F3980" s="10"/>
      <c r="G3980" s="10"/>
      <c r="H3980" s="10"/>
      <c r="I3980" s="10"/>
      <c r="J3980" s="10"/>
      <c r="K3980" s="11"/>
      <c r="L3980" s="11"/>
      <c r="M3980" s="12"/>
      <c r="N3980" s="12"/>
      <c r="O3980" s="12"/>
      <c r="P3980" s="12"/>
      <c r="Q3980" s="12"/>
      <c r="R3980" s="12"/>
      <c r="S3980" s="12"/>
      <c r="T3980" s="12"/>
      <c r="U3980" s="12"/>
      <c r="V3980" s="12"/>
      <c r="W3980" s="12"/>
      <c r="X3980" s="12"/>
      <c r="Y3980" s="12"/>
      <c r="Z3980" s="12"/>
      <c r="AA3980" s="12"/>
      <c r="AB3980" s="12"/>
      <c r="AC3980" s="12"/>
      <c r="AD3980" s="12"/>
      <c r="AE3980" s="12"/>
      <c r="AF3980" s="12"/>
      <c r="AG3980" s="12"/>
      <c r="AH3980" s="12"/>
      <c r="AI3980" s="12"/>
      <c r="AJ3980" s="12"/>
      <c r="AK3980" s="12"/>
      <c r="AL3980" s="12"/>
      <c r="AM3980" s="12"/>
      <c r="AN3980" s="12"/>
      <c r="AO3980" s="12"/>
      <c r="AP3980" s="12"/>
      <c r="AQ3980" s="12"/>
      <c r="AR3980" s="12"/>
      <c r="AS3980" s="12"/>
      <c r="AT3980" s="12"/>
      <c r="AU3980" s="12"/>
      <c r="AV3980" s="12"/>
      <c r="AW3980" s="12"/>
      <c r="AX3980" s="12"/>
      <c r="AY3980" s="12"/>
      <c r="AZ3980" s="12"/>
      <c r="BA3980" s="12"/>
      <c r="BB3980" s="12"/>
      <c r="BC3980" s="12"/>
      <c r="BD3980" s="12"/>
      <c r="BE3980" s="12"/>
      <c r="BF3980" s="12"/>
      <c r="BG3980" s="12"/>
      <c r="BH3980" s="12"/>
      <c r="BI3980" s="12"/>
      <c r="BJ3980" s="13"/>
      <c r="BK3980" s="13"/>
      <c r="BL3980" s="13"/>
      <c r="BM3980" s="13"/>
      <c r="BN3980" s="13"/>
    </row>
    <row r="3981" spans="4:66" x14ac:dyDescent="0.25">
      <c r="D3981" s="7"/>
      <c r="E3981" s="10"/>
      <c r="F3981" s="10"/>
      <c r="G3981" s="10"/>
      <c r="H3981" s="10"/>
      <c r="I3981" s="10"/>
      <c r="J3981" s="10"/>
      <c r="K3981" s="11"/>
      <c r="L3981" s="11"/>
      <c r="M3981" s="12"/>
      <c r="N3981" s="12"/>
      <c r="O3981" s="12"/>
      <c r="P3981" s="12"/>
      <c r="Q3981" s="12"/>
      <c r="R3981" s="12"/>
      <c r="S3981" s="12"/>
      <c r="T3981" s="12"/>
      <c r="U3981" s="12"/>
      <c r="V3981" s="12"/>
      <c r="W3981" s="12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2"/>
      <c r="AS3981" s="12"/>
      <c r="AT3981" s="12"/>
      <c r="AU3981" s="12"/>
      <c r="AV3981" s="12"/>
      <c r="AW3981" s="12"/>
      <c r="AX3981" s="12"/>
      <c r="AY3981" s="12"/>
      <c r="AZ3981" s="12"/>
      <c r="BA3981" s="12"/>
      <c r="BB3981" s="12"/>
      <c r="BC3981" s="12"/>
      <c r="BD3981" s="12"/>
      <c r="BE3981" s="12"/>
      <c r="BF3981" s="12"/>
      <c r="BG3981" s="12"/>
      <c r="BH3981" s="12"/>
      <c r="BI3981" s="12"/>
      <c r="BJ3981" s="13"/>
      <c r="BK3981" s="13"/>
      <c r="BL3981" s="13"/>
      <c r="BM3981" s="13"/>
      <c r="BN3981" s="13"/>
    </row>
    <row r="3982" spans="4:66" x14ac:dyDescent="0.25">
      <c r="D3982" s="7"/>
      <c r="E3982" s="10"/>
      <c r="F3982" s="10"/>
      <c r="G3982" s="10"/>
      <c r="H3982" s="10"/>
      <c r="I3982" s="10"/>
      <c r="J3982" s="10"/>
      <c r="K3982" s="11"/>
      <c r="L3982" s="11"/>
      <c r="M3982" s="12"/>
      <c r="N3982" s="12"/>
      <c r="O3982" s="12"/>
      <c r="P3982" s="12"/>
      <c r="Q3982" s="12"/>
      <c r="R3982" s="12"/>
      <c r="S3982" s="12"/>
      <c r="T3982" s="12"/>
      <c r="U3982" s="12"/>
      <c r="V3982" s="12"/>
      <c r="W3982" s="12"/>
      <c r="X3982" s="12"/>
      <c r="Y3982" s="12"/>
      <c r="Z3982" s="12"/>
      <c r="AA3982" s="12"/>
      <c r="AB3982" s="12"/>
      <c r="AC3982" s="12"/>
      <c r="AD3982" s="12"/>
      <c r="AE3982" s="12"/>
      <c r="AF3982" s="12"/>
      <c r="AG3982" s="12"/>
      <c r="AH3982" s="12"/>
      <c r="AI3982" s="12"/>
      <c r="AJ3982" s="12"/>
      <c r="AK3982" s="12"/>
      <c r="AL3982" s="12"/>
      <c r="AM3982" s="12"/>
      <c r="AN3982" s="12"/>
      <c r="AO3982" s="12"/>
      <c r="AP3982" s="12"/>
      <c r="AQ3982" s="12"/>
      <c r="AR3982" s="12"/>
      <c r="AS3982" s="12"/>
      <c r="AT3982" s="12"/>
      <c r="AU3982" s="12"/>
      <c r="AV3982" s="12"/>
      <c r="AW3982" s="12"/>
      <c r="AX3982" s="12"/>
      <c r="AY3982" s="12"/>
      <c r="AZ3982" s="12"/>
      <c r="BA3982" s="12"/>
      <c r="BB3982" s="12"/>
      <c r="BC3982" s="12"/>
      <c r="BD3982" s="12"/>
      <c r="BE3982" s="12"/>
      <c r="BF3982" s="12"/>
      <c r="BG3982" s="12"/>
      <c r="BH3982" s="12"/>
      <c r="BI3982" s="12"/>
      <c r="BJ3982" s="13"/>
      <c r="BK3982" s="13"/>
      <c r="BL3982" s="13"/>
      <c r="BM3982" s="13"/>
      <c r="BN3982" s="13"/>
    </row>
    <row r="3983" spans="4:66" x14ac:dyDescent="0.25">
      <c r="D3983" s="7"/>
      <c r="E3983" s="10"/>
      <c r="F3983" s="10"/>
      <c r="G3983" s="10"/>
      <c r="H3983" s="10"/>
      <c r="I3983" s="10"/>
      <c r="J3983" s="10"/>
      <c r="K3983" s="11"/>
      <c r="L3983" s="11"/>
      <c r="M3983" s="12"/>
      <c r="N3983" s="12"/>
      <c r="O3983" s="12"/>
      <c r="P3983" s="12"/>
      <c r="Q3983" s="12"/>
      <c r="R3983" s="12"/>
      <c r="S3983" s="12"/>
      <c r="T3983" s="12"/>
      <c r="U3983" s="12"/>
      <c r="V3983" s="12"/>
      <c r="W3983" s="12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2"/>
      <c r="AS3983" s="12"/>
      <c r="AT3983" s="12"/>
      <c r="AU3983" s="12"/>
      <c r="AV3983" s="12"/>
      <c r="AW3983" s="12"/>
      <c r="AX3983" s="12"/>
      <c r="AY3983" s="12"/>
      <c r="AZ3983" s="12"/>
      <c r="BA3983" s="12"/>
      <c r="BB3983" s="12"/>
      <c r="BC3983" s="12"/>
      <c r="BD3983" s="12"/>
      <c r="BE3983" s="12"/>
      <c r="BF3983" s="12"/>
      <c r="BG3983" s="12"/>
      <c r="BH3983" s="12"/>
      <c r="BI3983" s="12"/>
      <c r="BJ3983" s="13"/>
      <c r="BK3983" s="13"/>
      <c r="BL3983" s="13"/>
      <c r="BM3983" s="13"/>
      <c r="BN3983" s="13"/>
    </row>
    <row r="3984" spans="4:66" x14ac:dyDescent="0.25">
      <c r="D3984" s="7"/>
      <c r="E3984" s="10"/>
      <c r="F3984" s="10"/>
      <c r="G3984" s="10"/>
      <c r="H3984" s="10"/>
      <c r="I3984" s="10"/>
      <c r="J3984" s="10"/>
      <c r="K3984" s="11"/>
      <c r="L3984" s="11"/>
      <c r="M3984" s="12"/>
      <c r="N3984" s="12"/>
      <c r="O3984" s="12"/>
      <c r="P3984" s="12"/>
      <c r="Q3984" s="12"/>
      <c r="R3984" s="12"/>
      <c r="S3984" s="12"/>
      <c r="T3984" s="12"/>
      <c r="U3984" s="12"/>
      <c r="V3984" s="12"/>
      <c r="W3984" s="12"/>
      <c r="X3984" s="12"/>
      <c r="Y3984" s="12"/>
      <c r="Z3984" s="12"/>
      <c r="AA3984" s="12"/>
      <c r="AB3984" s="12"/>
      <c r="AC3984" s="12"/>
      <c r="AD3984" s="12"/>
      <c r="AE3984" s="12"/>
      <c r="AF3984" s="12"/>
      <c r="AG3984" s="12"/>
      <c r="AH3984" s="12"/>
      <c r="AI3984" s="12"/>
      <c r="AJ3984" s="12"/>
      <c r="AK3984" s="12"/>
      <c r="AL3984" s="12"/>
      <c r="AM3984" s="12"/>
      <c r="AN3984" s="12"/>
      <c r="AO3984" s="12"/>
      <c r="AP3984" s="12"/>
      <c r="AQ3984" s="12"/>
      <c r="AR3984" s="12"/>
      <c r="AS3984" s="12"/>
      <c r="AT3984" s="12"/>
      <c r="AU3984" s="12"/>
      <c r="AV3984" s="12"/>
      <c r="AW3984" s="12"/>
      <c r="AX3984" s="12"/>
      <c r="AY3984" s="12"/>
      <c r="AZ3984" s="12"/>
      <c r="BA3984" s="12"/>
      <c r="BB3984" s="12"/>
      <c r="BC3984" s="12"/>
      <c r="BD3984" s="12"/>
      <c r="BE3984" s="12"/>
      <c r="BF3984" s="12"/>
      <c r="BG3984" s="12"/>
      <c r="BH3984" s="12"/>
      <c r="BI3984" s="12"/>
      <c r="BJ3984" s="13"/>
      <c r="BK3984" s="13"/>
      <c r="BL3984" s="13"/>
      <c r="BM3984" s="13"/>
      <c r="BN3984" s="13"/>
    </row>
    <row r="3985" spans="4:66" x14ac:dyDescent="0.25">
      <c r="D3985" s="7"/>
      <c r="E3985" s="10"/>
      <c r="F3985" s="10"/>
      <c r="G3985" s="10"/>
      <c r="H3985" s="10"/>
      <c r="I3985" s="10"/>
      <c r="J3985" s="10"/>
      <c r="K3985" s="11"/>
      <c r="L3985" s="11"/>
      <c r="M3985" s="12"/>
      <c r="N3985" s="12"/>
      <c r="O3985" s="12"/>
      <c r="P3985" s="12"/>
      <c r="Q3985" s="12"/>
      <c r="R3985" s="12"/>
      <c r="S3985" s="12"/>
      <c r="T3985" s="12"/>
      <c r="U3985" s="12"/>
      <c r="V3985" s="12"/>
      <c r="W3985" s="12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2"/>
      <c r="AS3985" s="12"/>
      <c r="AT3985" s="12"/>
      <c r="AU3985" s="12"/>
      <c r="AV3985" s="12"/>
      <c r="AW3985" s="12"/>
      <c r="AX3985" s="12"/>
      <c r="AY3985" s="12"/>
      <c r="AZ3985" s="12"/>
      <c r="BA3985" s="12"/>
      <c r="BB3985" s="12"/>
      <c r="BC3985" s="12"/>
      <c r="BD3985" s="12"/>
      <c r="BE3985" s="12"/>
      <c r="BF3985" s="12"/>
      <c r="BG3985" s="12"/>
      <c r="BH3985" s="12"/>
      <c r="BI3985" s="12"/>
      <c r="BJ3985" s="13"/>
      <c r="BK3985" s="13"/>
      <c r="BL3985" s="13"/>
      <c r="BM3985" s="13"/>
      <c r="BN3985" s="13"/>
    </row>
    <row r="3986" spans="4:66" x14ac:dyDescent="0.25">
      <c r="D3986" s="7"/>
      <c r="E3986" s="10"/>
      <c r="F3986" s="10"/>
      <c r="G3986" s="10"/>
      <c r="H3986" s="10"/>
      <c r="I3986" s="10"/>
      <c r="J3986" s="10"/>
      <c r="K3986" s="11"/>
      <c r="L3986" s="11"/>
      <c r="M3986" s="12"/>
      <c r="N3986" s="12"/>
      <c r="O3986" s="12"/>
      <c r="P3986" s="12"/>
      <c r="Q3986" s="12"/>
      <c r="R3986" s="12"/>
      <c r="S3986" s="12"/>
      <c r="T3986" s="12"/>
      <c r="U3986" s="12"/>
      <c r="V3986" s="12"/>
      <c r="W3986" s="12"/>
      <c r="X3986" s="12"/>
      <c r="Y3986" s="12"/>
      <c r="Z3986" s="12"/>
      <c r="AA3986" s="12"/>
      <c r="AB3986" s="12"/>
      <c r="AC3986" s="12"/>
      <c r="AD3986" s="12"/>
      <c r="AE3986" s="12"/>
      <c r="AF3986" s="12"/>
      <c r="AG3986" s="12"/>
      <c r="AH3986" s="12"/>
      <c r="AI3986" s="12"/>
      <c r="AJ3986" s="12"/>
      <c r="AK3986" s="12"/>
      <c r="AL3986" s="12"/>
      <c r="AM3986" s="12"/>
      <c r="AN3986" s="12"/>
      <c r="AO3986" s="12"/>
      <c r="AP3986" s="12"/>
      <c r="AQ3986" s="12"/>
      <c r="AR3986" s="12"/>
      <c r="AS3986" s="12"/>
      <c r="AT3986" s="12"/>
      <c r="AU3986" s="12"/>
      <c r="AV3986" s="12"/>
      <c r="AW3986" s="12"/>
      <c r="AX3986" s="12"/>
      <c r="AY3986" s="12"/>
      <c r="AZ3986" s="12"/>
      <c r="BA3986" s="12"/>
      <c r="BB3986" s="12"/>
      <c r="BC3986" s="12"/>
      <c r="BD3986" s="12"/>
      <c r="BE3986" s="12"/>
      <c r="BF3986" s="12"/>
      <c r="BG3986" s="12"/>
      <c r="BH3986" s="12"/>
      <c r="BI3986" s="12"/>
      <c r="BJ3986" s="13"/>
      <c r="BK3986" s="13"/>
      <c r="BL3986" s="13"/>
      <c r="BM3986" s="13"/>
      <c r="BN3986" s="13"/>
    </row>
    <row r="3987" spans="4:66" x14ac:dyDescent="0.25">
      <c r="D3987" s="7"/>
      <c r="E3987" s="10"/>
      <c r="F3987" s="10"/>
      <c r="G3987" s="10"/>
      <c r="H3987" s="10"/>
      <c r="I3987" s="10"/>
      <c r="J3987" s="10"/>
      <c r="K3987" s="11"/>
      <c r="L3987" s="11"/>
      <c r="M3987" s="12"/>
      <c r="N3987" s="12"/>
      <c r="O3987" s="12"/>
      <c r="P3987" s="12"/>
      <c r="Q3987" s="12"/>
      <c r="R3987" s="12"/>
      <c r="S3987" s="12"/>
      <c r="T3987" s="12"/>
      <c r="U3987" s="12"/>
      <c r="V3987" s="12"/>
      <c r="W3987" s="12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2"/>
      <c r="AS3987" s="12"/>
      <c r="AT3987" s="12"/>
      <c r="AU3987" s="12"/>
      <c r="AV3987" s="12"/>
      <c r="AW3987" s="12"/>
      <c r="AX3987" s="12"/>
      <c r="AY3987" s="12"/>
      <c r="AZ3987" s="12"/>
      <c r="BA3987" s="12"/>
      <c r="BB3987" s="12"/>
      <c r="BC3987" s="12"/>
      <c r="BD3987" s="12"/>
      <c r="BE3987" s="12"/>
      <c r="BF3987" s="12"/>
      <c r="BG3987" s="12"/>
      <c r="BH3987" s="12"/>
      <c r="BI3987" s="12"/>
      <c r="BJ3987" s="13"/>
      <c r="BK3987" s="13"/>
      <c r="BL3987" s="13"/>
      <c r="BM3987" s="13"/>
      <c r="BN3987" s="13"/>
    </row>
    <row r="3988" spans="4:66" x14ac:dyDescent="0.25">
      <c r="D3988" s="7"/>
      <c r="E3988" s="10"/>
      <c r="F3988" s="10"/>
      <c r="G3988" s="10"/>
      <c r="H3988" s="10"/>
      <c r="I3988" s="10"/>
      <c r="J3988" s="10"/>
      <c r="K3988" s="11"/>
      <c r="L3988" s="11"/>
      <c r="M3988" s="12"/>
      <c r="N3988" s="12"/>
      <c r="O3988" s="12"/>
      <c r="P3988" s="12"/>
      <c r="Q3988" s="12"/>
      <c r="R3988" s="12"/>
      <c r="S3988" s="12"/>
      <c r="T3988" s="12"/>
      <c r="U3988" s="12"/>
      <c r="V3988" s="12"/>
      <c r="W3988" s="12"/>
      <c r="X3988" s="12"/>
      <c r="Y3988" s="12"/>
      <c r="Z3988" s="12"/>
      <c r="AA3988" s="12"/>
      <c r="AB3988" s="12"/>
      <c r="AC3988" s="12"/>
      <c r="AD3988" s="12"/>
      <c r="AE3988" s="12"/>
      <c r="AF3988" s="12"/>
      <c r="AG3988" s="12"/>
      <c r="AH3988" s="12"/>
      <c r="AI3988" s="12"/>
      <c r="AJ3988" s="12"/>
      <c r="AK3988" s="12"/>
      <c r="AL3988" s="12"/>
      <c r="AM3988" s="12"/>
      <c r="AN3988" s="12"/>
      <c r="AO3988" s="12"/>
      <c r="AP3988" s="12"/>
      <c r="AQ3988" s="12"/>
      <c r="AR3988" s="12"/>
      <c r="AS3988" s="12"/>
      <c r="AT3988" s="12"/>
      <c r="AU3988" s="12"/>
      <c r="AV3988" s="12"/>
      <c r="AW3988" s="12"/>
      <c r="AX3988" s="12"/>
      <c r="AY3988" s="12"/>
      <c r="AZ3988" s="12"/>
      <c r="BA3988" s="12"/>
      <c r="BB3988" s="12"/>
      <c r="BC3988" s="12"/>
      <c r="BD3988" s="12"/>
      <c r="BE3988" s="12"/>
      <c r="BF3988" s="12"/>
      <c r="BG3988" s="12"/>
      <c r="BH3988" s="12"/>
      <c r="BI3988" s="12"/>
      <c r="BJ3988" s="13"/>
      <c r="BK3988" s="13"/>
      <c r="BL3988" s="13"/>
      <c r="BM3988" s="13"/>
      <c r="BN3988" s="13"/>
    </row>
    <row r="3989" spans="4:66" x14ac:dyDescent="0.25">
      <c r="D3989" s="7"/>
      <c r="E3989" s="10"/>
      <c r="F3989" s="10"/>
      <c r="G3989" s="10"/>
      <c r="H3989" s="10"/>
      <c r="I3989" s="10"/>
      <c r="J3989" s="10"/>
      <c r="K3989" s="11"/>
      <c r="L3989" s="11"/>
      <c r="M3989" s="12"/>
      <c r="N3989" s="12"/>
      <c r="O3989" s="12"/>
      <c r="P3989" s="12"/>
      <c r="Q3989" s="12"/>
      <c r="R3989" s="12"/>
      <c r="S3989" s="12"/>
      <c r="T3989" s="12"/>
      <c r="U3989" s="12"/>
      <c r="V3989" s="12"/>
      <c r="W3989" s="12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2"/>
      <c r="AS3989" s="12"/>
      <c r="AT3989" s="12"/>
      <c r="AU3989" s="12"/>
      <c r="AV3989" s="12"/>
      <c r="AW3989" s="12"/>
      <c r="AX3989" s="12"/>
      <c r="AY3989" s="12"/>
      <c r="AZ3989" s="12"/>
      <c r="BA3989" s="12"/>
      <c r="BB3989" s="12"/>
      <c r="BC3989" s="12"/>
      <c r="BD3989" s="12"/>
      <c r="BE3989" s="12"/>
      <c r="BF3989" s="12"/>
      <c r="BG3989" s="12"/>
      <c r="BH3989" s="12"/>
      <c r="BI3989" s="12"/>
      <c r="BJ3989" s="13"/>
      <c r="BK3989" s="13"/>
      <c r="BL3989" s="13"/>
      <c r="BM3989" s="13"/>
      <c r="BN3989" s="13"/>
    </row>
    <row r="3990" spans="4:66" x14ac:dyDescent="0.25">
      <c r="D3990" s="7"/>
      <c r="E3990" s="10"/>
      <c r="F3990" s="10"/>
      <c r="G3990" s="10"/>
      <c r="H3990" s="10"/>
      <c r="I3990" s="10"/>
      <c r="J3990" s="10"/>
      <c r="K3990" s="11"/>
      <c r="L3990" s="11"/>
      <c r="M3990" s="12"/>
      <c r="N3990" s="12"/>
      <c r="O3990" s="12"/>
      <c r="P3990" s="12"/>
      <c r="Q3990" s="12"/>
      <c r="R3990" s="12"/>
      <c r="S3990" s="12"/>
      <c r="T3990" s="12"/>
      <c r="U3990" s="12"/>
      <c r="V3990" s="12"/>
      <c r="W3990" s="12"/>
      <c r="X3990" s="12"/>
      <c r="Y3990" s="12"/>
      <c r="Z3990" s="12"/>
      <c r="AA3990" s="12"/>
      <c r="AB3990" s="12"/>
      <c r="AC3990" s="12"/>
      <c r="AD3990" s="12"/>
      <c r="AE3990" s="12"/>
      <c r="AF3990" s="12"/>
      <c r="AG3990" s="12"/>
      <c r="AH3990" s="12"/>
      <c r="AI3990" s="12"/>
      <c r="AJ3990" s="12"/>
      <c r="AK3990" s="12"/>
      <c r="AL3990" s="12"/>
      <c r="AM3990" s="12"/>
      <c r="AN3990" s="12"/>
      <c r="AO3990" s="12"/>
      <c r="AP3990" s="12"/>
      <c r="AQ3990" s="12"/>
      <c r="AR3990" s="12"/>
      <c r="AS3990" s="12"/>
      <c r="AT3990" s="12"/>
      <c r="AU3990" s="12"/>
      <c r="AV3990" s="12"/>
      <c r="AW3990" s="12"/>
      <c r="AX3990" s="12"/>
      <c r="AY3990" s="12"/>
      <c r="AZ3990" s="12"/>
      <c r="BA3990" s="12"/>
      <c r="BB3990" s="12"/>
      <c r="BC3990" s="12"/>
      <c r="BD3990" s="12"/>
      <c r="BE3990" s="12"/>
      <c r="BF3990" s="12"/>
      <c r="BG3990" s="12"/>
      <c r="BH3990" s="12"/>
      <c r="BI3990" s="12"/>
      <c r="BJ3990" s="13"/>
      <c r="BK3990" s="13"/>
      <c r="BL3990" s="13"/>
      <c r="BM3990" s="13"/>
      <c r="BN3990" s="13"/>
    </row>
    <row r="3991" spans="4:66" x14ac:dyDescent="0.25">
      <c r="D3991" s="7"/>
      <c r="E3991" s="10"/>
      <c r="F3991" s="10"/>
      <c r="G3991" s="10"/>
      <c r="H3991" s="10"/>
      <c r="I3991" s="10"/>
      <c r="J3991" s="10"/>
      <c r="K3991" s="11"/>
      <c r="L3991" s="11"/>
      <c r="M3991" s="12"/>
      <c r="N3991" s="12"/>
      <c r="O3991" s="12"/>
      <c r="P3991" s="12"/>
      <c r="Q3991" s="12"/>
      <c r="R3991" s="12"/>
      <c r="S3991" s="12"/>
      <c r="T3991" s="12"/>
      <c r="U3991" s="12"/>
      <c r="V3991" s="12"/>
      <c r="W3991" s="12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2"/>
      <c r="AS3991" s="12"/>
      <c r="AT3991" s="12"/>
      <c r="AU3991" s="12"/>
      <c r="AV3991" s="12"/>
      <c r="AW3991" s="12"/>
      <c r="AX3991" s="12"/>
      <c r="AY3991" s="12"/>
      <c r="AZ3991" s="12"/>
      <c r="BA3991" s="12"/>
      <c r="BB3991" s="12"/>
      <c r="BC3991" s="12"/>
      <c r="BD3991" s="12"/>
      <c r="BE3991" s="12"/>
      <c r="BF3991" s="12"/>
      <c r="BG3991" s="12"/>
      <c r="BH3991" s="12"/>
      <c r="BI3991" s="12"/>
      <c r="BJ3991" s="13"/>
      <c r="BK3991" s="13"/>
      <c r="BL3991" s="13"/>
      <c r="BM3991" s="13"/>
      <c r="BN3991" s="13"/>
    </row>
    <row r="3992" spans="4:66" x14ac:dyDescent="0.25">
      <c r="D3992" s="7"/>
      <c r="E3992" s="10"/>
      <c r="F3992" s="10"/>
      <c r="G3992" s="10"/>
      <c r="H3992" s="10"/>
      <c r="I3992" s="10"/>
      <c r="J3992" s="10"/>
      <c r="K3992" s="11"/>
      <c r="L3992" s="11"/>
      <c r="M3992" s="12"/>
      <c r="N3992" s="12"/>
      <c r="O3992" s="12"/>
      <c r="P3992" s="12"/>
      <c r="Q3992" s="12"/>
      <c r="R3992" s="12"/>
      <c r="S3992" s="12"/>
      <c r="T3992" s="12"/>
      <c r="U3992" s="12"/>
      <c r="V3992" s="12"/>
      <c r="W3992" s="12"/>
      <c r="X3992" s="12"/>
      <c r="Y3992" s="12"/>
      <c r="Z3992" s="12"/>
      <c r="AA3992" s="12"/>
      <c r="AB3992" s="12"/>
      <c r="AC3992" s="12"/>
      <c r="AD3992" s="12"/>
      <c r="AE3992" s="12"/>
      <c r="AF3992" s="12"/>
      <c r="AG3992" s="12"/>
      <c r="AH3992" s="12"/>
      <c r="AI3992" s="12"/>
      <c r="AJ3992" s="12"/>
      <c r="AK3992" s="12"/>
      <c r="AL3992" s="12"/>
      <c r="AM3992" s="12"/>
      <c r="AN3992" s="12"/>
      <c r="AO3992" s="12"/>
      <c r="AP3992" s="12"/>
      <c r="AQ3992" s="12"/>
      <c r="AR3992" s="12"/>
      <c r="AS3992" s="12"/>
      <c r="AT3992" s="12"/>
      <c r="AU3992" s="12"/>
      <c r="AV3992" s="12"/>
      <c r="AW3992" s="12"/>
      <c r="AX3992" s="12"/>
      <c r="AY3992" s="12"/>
      <c r="AZ3992" s="12"/>
      <c r="BA3992" s="12"/>
      <c r="BB3992" s="12"/>
      <c r="BC3992" s="12"/>
      <c r="BD3992" s="12"/>
      <c r="BE3992" s="12"/>
      <c r="BF3992" s="12"/>
      <c r="BG3992" s="12"/>
      <c r="BH3992" s="12"/>
      <c r="BI3992" s="12"/>
      <c r="BJ3992" s="13"/>
      <c r="BK3992" s="13"/>
      <c r="BL3992" s="13"/>
      <c r="BM3992" s="13"/>
      <c r="BN3992" s="13"/>
    </row>
    <row r="3993" spans="4:66" x14ac:dyDescent="0.25">
      <c r="D3993" s="7"/>
      <c r="E3993" s="10"/>
      <c r="F3993" s="10"/>
      <c r="G3993" s="10"/>
      <c r="H3993" s="10"/>
      <c r="I3993" s="10"/>
      <c r="J3993" s="10"/>
      <c r="K3993" s="11"/>
      <c r="L3993" s="11"/>
      <c r="M3993" s="12"/>
      <c r="N3993" s="12"/>
      <c r="O3993" s="12"/>
      <c r="P3993" s="12"/>
      <c r="Q3993" s="12"/>
      <c r="R3993" s="12"/>
      <c r="S3993" s="12"/>
      <c r="T3993" s="12"/>
      <c r="U3993" s="12"/>
      <c r="V3993" s="12"/>
      <c r="W3993" s="12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2"/>
      <c r="AS3993" s="12"/>
      <c r="AT3993" s="12"/>
      <c r="AU3993" s="12"/>
      <c r="AV3993" s="12"/>
      <c r="AW3993" s="12"/>
      <c r="AX3993" s="12"/>
      <c r="AY3993" s="12"/>
      <c r="AZ3993" s="12"/>
      <c r="BA3993" s="12"/>
      <c r="BB3993" s="12"/>
      <c r="BC3993" s="12"/>
      <c r="BD3993" s="12"/>
      <c r="BE3993" s="12"/>
      <c r="BF3993" s="12"/>
      <c r="BG3993" s="12"/>
      <c r="BH3993" s="12"/>
      <c r="BI3993" s="12"/>
      <c r="BJ3993" s="13"/>
      <c r="BK3993" s="13"/>
      <c r="BL3993" s="13"/>
      <c r="BM3993" s="13"/>
      <c r="BN3993" s="13"/>
    </row>
    <row r="3994" spans="4:66" x14ac:dyDescent="0.25">
      <c r="D3994" s="7"/>
      <c r="E3994" s="10"/>
      <c r="F3994" s="10"/>
      <c r="G3994" s="10"/>
      <c r="H3994" s="10"/>
      <c r="I3994" s="10"/>
      <c r="J3994" s="10"/>
      <c r="K3994" s="11"/>
      <c r="L3994" s="11"/>
      <c r="M3994" s="12"/>
      <c r="N3994" s="12"/>
      <c r="O3994" s="12"/>
      <c r="P3994" s="12"/>
      <c r="Q3994" s="12"/>
      <c r="R3994" s="12"/>
      <c r="S3994" s="12"/>
      <c r="T3994" s="12"/>
      <c r="U3994" s="12"/>
      <c r="V3994" s="12"/>
      <c r="W3994" s="12"/>
      <c r="X3994" s="12"/>
      <c r="Y3994" s="12"/>
      <c r="Z3994" s="12"/>
      <c r="AA3994" s="12"/>
      <c r="AB3994" s="12"/>
      <c r="AC3994" s="12"/>
      <c r="AD3994" s="12"/>
      <c r="AE3994" s="12"/>
      <c r="AF3994" s="12"/>
      <c r="AG3994" s="12"/>
      <c r="AH3994" s="12"/>
      <c r="AI3994" s="12"/>
      <c r="AJ3994" s="12"/>
      <c r="AK3994" s="12"/>
      <c r="AL3994" s="12"/>
      <c r="AM3994" s="12"/>
      <c r="AN3994" s="12"/>
      <c r="AO3994" s="12"/>
      <c r="AP3994" s="12"/>
      <c r="AQ3994" s="12"/>
      <c r="AR3994" s="12"/>
      <c r="AS3994" s="12"/>
      <c r="AT3994" s="12"/>
      <c r="AU3994" s="12"/>
      <c r="AV3994" s="12"/>
      <c r="AW3994" s="12"/>
      <c r="AX3994" s="12"/>
      <c r="AY3994" s="12"/>
      <c r="AZ3994" s="12"/>
      <c r="BA3994" s="12"/>
      <c r="BB3994" s="12"/>
      <c r="BC3994" s="12"/>
      <c r="BD3994" s="12"/>
      <c r="BE3994" s="12"/>
      <c r="BF3994" s="12"/>
      <c r="BG3994" s="12"/>
      <c r="BH3994" s="12"/>
      <c r="BI3994" s="12"/>
      <c r="BJ3994" s="13"/>
      <c r="BK3994" s="13"/>
      <c r="BL3994" s="13"/>
      <c r="BM3994" s="13"/>
      <c r="BN3994" s="13"/>
    </row>
    <row r="3995" spans="4:66" x14ac:dyDescent="0.25">
      <c r="D3995" s="7"/>
      <c r="E3995" s="10"/>
      <c r="F3995" s="10"/>
      <c r="G3995" s="10"/>
      <c r="H3995" s="10"/>
      <c r="I3995" s="10"/>
      <c r="J3995" s="10"/>
      <c r="K3995" s="11"/>
      <c r="L3995" s="11"/>
      <c r="M3995" s="12"/>
      <c r="N3995" s="12"/>
      <c r="O3995" s="12"/>
      <c r="P3995" s="12"/>
      <c r="Q3995" s="12"/>
      <c r="R3995" s="12"/>
      <c r="S3995" s="12"/>
      <c r="T3995" s="12"/>
      <c r="U3995" s="12"/>
      <c r="V3995" s="12"/>
      <c r="W3995" s="12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2"/>
      <c r="AS3995" s="12"/>
      <c r="AT3995" s="12"/>
      <c r="AU3995" s="12"/>
      <c r="AV3995" s="12"/>
      <c r="AW3995" s="12"/>
      <c r="AX3995" s="12"/>
      <c r="AY3995" s="12"/>
      <c r="AZ3995" s="12"/>
      <c r="BA3995" s="12"/>
      <c r="BB3995" s="12"/>
      <c r="BC3995" s="12"/>
      <c r="BD3995" s="12"/>
      <c r="BE3995" s="12"/>
      <c r="BF3995" s="12"/>
      <c r="BG3995" s="12"/>
      <c r="BH3995" s="12"/>
      <c r="BI3995" s="12"/>
      <c r="BJ3995" s="13"/>
      <c r="BK3995" s="13"/>
      <c r="BL3995" s="13"/>
      <c r="BM3995" s="13"/>
      <c r="BN3995" s="13"/>
    </row>
    <row r="3996" spans="4:66" x14ac:dyDescent="0.25">
      <c r="D3996" s="7"/>
      <c r="E3996" s="10"/>
      <c r="F3996" s="10"/>
      <c r="G3996" s="10"/>
      <c r="H3996" s="10"/>
      <c r="I3996" s="10"/>
      <c r="J3996" s="10"/>
      <c r="K3996" s="11"/>
      <c r="L3996" s="11"/>
      <c r="M3996" s="12"/>
      <c r="N3996" s="12"/>
      <c r="O3996" s="12"/>
      <c r="P3996" s="12"/>
      <c r="Q3996" s="12"/>
      <c r="R3996" s="12"/>
      <c r="S3996" s="12"/>
      <c r="T3996" s="12"/>
      <c r="U3996" s="12"/>
      <c r="V3996" s="12"/>
      <c r="W3996" s="12"/>
      <c r="X3996" s="12"/>
      <c r="Y3996" s="12"/>
      <c r="Z3996" s="12"/>
      <c r="AA3996" s="12"/>
      <c r="AB3996" s="12"/>
      <c r="AC3996" s="12"/>
      <c r="AD3996" s="12"/>
      <c r="AE3996" s="12"/>
      <c r="AF3996" s="12"/>
      <c r="AG3996" s="12"/>
      <c r="AH3996" s="12"/>
      <c r="AI3996" s="12"/>
      <c r="AJ3996" s="12"/>
      <c r="AK3996" s="12"/>
      <c r="AL3996" s="12"/>
      <c r="AM3996" s="12"/>
      <c r="AN3996" s="12"/>
      <c r="AO3996" s="12"/>
      <c r="AP3996" s="12"/>
      <c r="AQ3996" s="12"/>
      <c r="AR3996" s="12"/>
      <c r="AS3996" s="12"/>
      <c r="AT3996" s="12"/>
      <c r="AU3996" s="12"/>
      <c r="AV3996" s="12"/>
      <c r="AW3996" s="12"/>
      <c r="AX3996" s="12"/>
      <c r="AY3996" s="12"/>
      <c r="AZ3996" s="12"/>
      <c r="BA3996" s="12"/>
      <c r="BB3996" s="12"/>
      <c r="BC3996" s="12"/>
      <c r="BD3996" s="12"/>
      <c r="BE3996" s="12"/>
      <c r="BF3996" s="12"/>
      <c r="BG3996" s="12"/>
      <c r="BH3996" s="12"/>
      <c r="BI3996" s="12"/>
      <c r="BJ3996" s="13"/>
      <c r="BK3996" s="13"/>
      <c r="BL3996" s="13"/>
      <c r="BM3996" s="13"/>
      <c r="BN3996" s="13"/>
    </row>
    <row r="3997" spans="4:66" x14ac:dyDescent="0.25">
      <c r="D3997" s="7"/>
      <c r="E3997" s="10"/>
      <c r="F3997" s="10"/>
      <c r="G3997" s="10"/>
      <c r="H3997" s="10"/>
      <c r="I3997" s="10"/>
      <c r="J3997" s="10"/>
      <c r="K3997" s="11"/>
      <c r="L3997" s="11"/>
      <c r="M3997" s="12"/>
      <c r="N3997" s="12"/>
      <c r="O3997" s="12"/>
      <c r="P3997" s="12"/>
      <c r="Q3997" s="12"/>
      <c r="R3997" s="12"/>
      <c r="S3997" s="12"/>
      <c r="T3997" s="12"/>
      <c r="U3997" s="12"/>
      <c r="V3997" s="12"/>
      <c r="W3997" s="12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2"/>
      <c r="AS3997" s="12"/>
      <c r="AT3997" s="12"/>
      <c r="AU3997" s="12"/>
      <c r="AV3997" s="12"/>
      <c r="AW3997" s="12"/>
      <c r="AX3997" s="12"/>
      <c r="AY3997" s="12"/>
      <c r="AZ3997" s="12"/>
      <c r="BA3997" s="12"/>
      <c r="BB3997" s="12"/>
      <c r="BC3997" s="12"/>
      <c r="BD3997" s="12"/>
      <c r="BE3997" s="12"/>
      <c r="BF3997" s="12"/>
      <c r="BG3997" s="12"/>
      <c r="BH3997" s="12"/>
      <c r="BI3997" s="12"/>
      <c r="BJ3997" s="13"/>
      <c r="BK3997" s="13"/>
      <c r="BL3997" s="13"/>
      <c r="BM3997" s="13"/>
      <c r="BN3997" s="13"/>
    </row>
    <row r="3998" spans="4:66" x14ac:dyDescent="0.25">
      <c r="D3998" s="7"/>
      <c r="E3998" s="10"/>
      <c r="F3998" s="10"/>
      <c r="G3998" s="10"/>
      <c r="H3998" s="10"/>
      <c r="I3998" s="10"/>
      <c r="J3998" s="10"/>
      <c r="K3998" s="11"/>
      <c r="L3998" s="11"/>
      <c r="M3998" s="12"/>
      <c r="N3998" s="12"/>
      <c r="O3998" s="12"/>
      <c r="P3998" s="12"/>
      <c r="Q3998" s="12"/>
      <c r="R3998" s="12"/>
      <c r="S3998" s="12"/>
      <c r="T3998" s="12"/>
      <c r="U3998" s="12"/>
      <c r="V3998" s="12"/>
      <c r="W3998" s="12"/>
      <c r="X3998" s="12"/>
      <c r="Y3998" s="12"/>
      <c r="Z3998" s="12"/>
      <c r="AA3998" s="12"/>
      <c r="AB3998" s="12"/>
      <c r="AC3998" s="12"/>
      <c r="AD3998" s="12"/>
      <c r="AE3998" s="12"/>
      <c r="AF3998" s="12"/>
      <c r="AG3998" s="12"/>
      <c r="AH3998" s="12"/>
      <c r="AI3998" s="12"/>
      <c r="AJ3998" s="12"/>
      <c r="AK3998" s="12"/>
      <c r="AL3998" s="12"/>
      <c r="AM3998" s="12"/>
      <c r="AN3998" s="12"/>
      <c r="AO3998" s="12"/>
      <c r="AP3998" s="12"/>
      <c r="AQ3998" s="12"/>
      <c r="AR3998" s="12"/>
      <c r="AS3998" s="12"/>
      <c r="AT3998" s="12"/>
      <c r="AU3998" s="12"/>
      <c r="AV3998" s="12"/>
      <c r="AW3998" s="12"/>
      <c r="AX3998" s="12"/>
      <c r="AY3998" s="12"/>
      <c r="AZ3998" s="12"/>
      <c r="BA3998" s="12"/>
      <c r="BB3998" s="12"/>
      <c r="BC3998" s="12"/>
      <c r="BD3998" s="12"/>
      <c r="BE3998" s="12"/>
      <c r="BF3998" s="12"/>
      <c r="BG3998" s="12"/>
      <c r="BH3998" s="12"/>
      <c r="BI3998" s="12"/>
      <c r="BJ3998" s="13"/>
      <c r="BK3998" s="13"/>
      <c r="BL3998" s="13"/>
      <c r="BM3998" s="13"/>
      <c r="BN3998" s="13"/>
    </row>
    <row r="3999" spans="4:66" x14ac:dyDescent="0.25">
      <c r="D3999" s="7"/>
      <c r="E3999" s="10"/>
      <c r="F3999" s="10"/>
      <c r="G3999" s="10"/>
      <c r="H3999" s="10"/>
      <c r="I3999" s="10"/>
      <c r="J3999" s="10"/>
      <c r="K3999" s="11"/>
      <c r="L3999" s="11"/>
      <c r="M3999" s="12"/>
      <c r="N3999" s="12"/>
      <c r="O3999" s="12"/>
      <c r="P3999" s="12"/>
      <c r="Q3999" s="12"/>
      <c r="R3999" s="12"/>
      <c r="S3999" s="12"/>
      <c r="T3999" s="12"/>
      <c r="U3999" s="12"/>
      <c r="V3999" s="12"/>
      <c r="W3999" s="12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2"/>
      <c r="AS3999" s="12"/>
      <c r="AT3999" s="12"/>
      <c r="AU3999" s="12"/>
      <c r="AV3999" s="12"/>
      <c r="AW3999" s="12"/>
      <c r="AX3999" s="12"/>
      <c r="AY3999" s="12"/>
      <c r="AZ3999" s="12"/>
      <c r="BA3999" s="12"/>
      <c r="BB3999" s="12"/>
      <c r="BC3999" s="12"/>
      <c r="BD3999" s="12"/>
      <c r="BE3999" s="12"/>
      <c r="BF3999" s="12"/>
      <c r="BG3999" s="12"/>
      <c r="BH3999" s="12"/>
      <c r="BI3999" s="12"/>
      <c r="BJ3999" s="13"/>
      <c r="BK3999" s="13"/>
      <c r="BL3999" s="13"/>
      <c r="BM3999" s="13"/>
      <c r="BN3999" s="13"/>
    </row>
    <row r="4000" spans="4:66" x14ac:dyDescent="0.25">
      <c r="D4000" s="7"/>
      <c r="E4000" s="10"/>
      <c r="F4000" s="10"/>
      <c r="G4000" s="10"/>
      <c r="H4000" s="10"/>
      <c r="I4000" s="10"/>
      <c r="J4000" s="10"/>
      <c r="K4000" s="11"/>
      <c r="L4000" s="11"/>
      <c r="M4000" s="12"/>
      <c r="N4000" s="12"/>
      <c r="O4000" s="12"/>
      <c r="P4000" s="12"/>
      <c r="Q4000" s="12"/>
      <c r="R4000" s="12"/>
      <c r="S4000" s="12"/>
      <c r="T4000" s="12"/>
      <c r="U4000" s="12"/>
      <c r="V4000" s="12"/>
      <c r="W4000" s="12"/>
      <c r="X4000" s="12"/>
      <c r="Y4000" s="12"/>
      <c r="Z4000" s="12"/>
      <c r="AA4000" s="12"/>
      <c r="AB4000" s="12"/>
      <c r="AC4000" s="12"/>
      <c r="AD4000" s="12"/>
      <c r="AE4000" s="12"/>
      <c r="AF4000" s="12"/>
      <c r="AG4000" s="12"/>
      <c r="AH4000" s="12"/>
      <c r="AI4000" s="12"/>
      <c r="AJ4000" s="12"/>
      <c r="AK4000" s="12"/>
      <c r="AL4000" s="12"/>
      <c r="AM4000" s="12"/>
      <c r="AN4000" s="12"/>
      <c r="AO4000" s="12"/>
      <c r="AP4000" s="12"/>
      <c r="AQ4000" s="12"/>
      <c r="AR4000" s="12"/>
      <c r="AS4000" s="12"/>
      <c r="AT4000" s="12"/>
      <c r="AU4000" s="12"/>
      <c r="AV4000" s="12"/>
      <c r="AW4000" s="12"/>
      <c r="AX4000" s="12"/>
      <c r="AY4000" s="12"/>
      <c r="AZ4000" s="12"/>
      <c r="BA4000" s="12"/>
      <c r="BB4000" s="12"/>
      <c r="BC4000" s="12"/>
      <c r="BD4000" s="12"/>
      <c r="BE4000" s="12"/>
      <c r="BF4000" s="12"/>
      <c r="BG4000" s="12"/>
      <c r="BH4000" s="12"/>
      <c r="BI4000" s="12"/>
      <c r="BJ4000" s="13"/>
      <c r="BK4000" s="13"/>
      <c r="BL4000" s="13"/>
      <c r="BM4000" s="13"/>
      <c r="BN4000" s="13"/>
    </row>
    <row r="4001" spans="4:66" x14ac:dyDescent="0.25">
      <c r="D4001" s="7"/>
      <c r="E4001" s="10"/>
      <c r="F4001" s="10"/>
      <c r="G4001" s="10"/>
      <c r="H4001" s="10"/>
      <c r="I4001" s="10"/>
      <c r="J4001" s="10"/>
      <c r="K4001" s="11"/>
      <c r="L4001" s="11"/>
      <c r="M4001" s="12"/>
      <c r="N4001" s="12"/>
      <c r="O4001" s="12"/>
      <c r="P4001" s="12"/>
      <c r="Q4001" s="12"/>
      <c r="R4001" s="12"/>
      <c r="S4001" s="12"/>
      <c r="T4001" s="12"/>
      <c r="U4001" s="12"/>
      <c r="V4001" s="12"/>
      <c r="W4001" s="12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2"/>
      <c r="AS4001" s="12"/>
      <c r="AT4001" s="12"/>
      <c r="AU4001" s="12"/>
      <c r="AV4001" s="12"/>
      <c r="AW4001" s="12"/>
      <c r="AX4001" s="12"/>
      <c r="AY4001" s="12"/>
      <c r="AZ4001" s="12"/>
      <c r="BA4001" s="12"/>
      <c r="BB4001" s="12"/>
      <c r="BC4001" s="12"/>
      <c r="BD4001" s="12"/>
      <c r="BE4001" s="12"/>
      <c r="BF4001" s="12"/>
      <c r="BG4001" s="12"/>
      <c r="BH4001" s="12"/>
      <c r="BI4001" s="12"/>
      <c r="BJ4001" s="13"/>
      <c r="BK4001" s="13"/>
      <c r="BL4001" s="13"/>
      <c r="BM4001" s="13"/>
      <c r="BN4001" s="13"/>
    </row>
    <row r="4002" spans="4:66" x14ac:dyDescent="0.25">
      <c r="D4002" s="7"/>
      <c r="E4002" s="10"/>
      <c r="F4002" s="10"/>
      <c r="G4002" s="10"/>
      <c r="H4002" s="10"/>
      <c r="I4002" s="10"/>
      <c r="J4002" s="10"/>
      <c r="K4002" s="11"/>
      <c r="L4002" s="11"/>
      <c r="M4002" s="12"/>
      <c r="N4002" s="12"/>
      <c r="O4002" s="12"/>
      <c r="P4002" s="12"/>
      <c r="Q4002" s="12"/>
      <c r="R4002" s="12"/>
      <c r="S4002" s="12"/>
      <c r="T4002" s="12"/>
      <c r="U4002" s="12"/>
      <c r="V4002" s="12"/>
      <c r="W4002" s="12"/>
      <c r="X4002" s="12"/>
      <c r="Y4002" s="12"/>
      <c r="Z4002" s="12"/>
      <c r="AA4002" s="12"/>
      <c r="AB4002" s="12"/>
      <c r="AC4002" s="12"/>
      <c r="AD4002" s="12"/>
      <c r="AE4002" s="12"/>
      <c r="AF4002" s="12"/>
      <c r="AG4002" s="12"/>
      <c r="AH4002" s="12"/>
      <c r="AI4002" s="12"/>
      <c r="AJ4002" s="12"/>
      <c r="AK4002" s="12"/>
      <c r="AL4002" s="12"/>
      <c r="AM4002" s="12"/>
      <c r="AN4002" s="12"/>
      <c r="AO4002" s="12"/>
      <c r="AP4002" s="12"/>
      <c r="AQ4002" s="12"/>
      <c r="AR4002" s="12"/>
      <c r="AS4002" s="12"/>
      <c r="AT4002" s="12"/>
      <c r="AU4002" s="12"/>
      <c r="AV4002" s="12"/>
      <c r="AW4002" s="12"/>
      <c r="AX4002" s="12"/>
      <c r="AY4002" s="12"/>
      <c r="AZ4002" s="12"/>
      <c r="BA4002" s="12"/>
      <c r="BB4002" s="12"/>
      <c r="BC4002" s="12"/>
      <c r="BD4002" s="12"/>
      <c r="BE4002" s="12"/>
      <c r="BF4002" s="12"/>
      <c r="BG4002" s="12"/>
      <c r="BH4002" s="12"/>
      <c r="BI4002" s="12"/>
      <c r="BJ4002" s="13"/>
      <c r="BK4002" s="13"/>
      <c r="BL4002" s="13"/>
      <c r="BM4002" s="13"/>
      <c r="BN4002" s="13"/>
    </row>
    <row r="4003" spans="4:66" x14ac:dyDescent="0.25">
      <c r="D4003" s="7"/>
      <c r="E4003" s="10"/>
      <c r="F4003" s="10"/>
      <c r="G4003" s="10"/>
      <c r="H4003" s="10"/>
      <c r="I4003" s="10"/>
      <c r="J4003" s="10"/>
      <c r="K4003" s="11"/>
      <c r="L4003" s="11"/>
      <c r="M4003" s="12"/>
      <c r="N4003" s="12"/>
      <c r="O4003" s="12"/>
      <c r="P4003" s="12"/>
      <c r="Q4003" s="12"/>
      <c r="R4003" s="12"/>
      <c r="S4003" s="12"/>
      <c r="T4003" s="12"/>
      <c r="U4003" s="12"/>
      <c r="V4003" s="12"/>
      <c r="W4003" s="12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2"/>
      <c r="AS4003" s="12"/>
      <c r="AT4003" s="12"/>
      <c r="AU4003" s="12"/>
      <c r="AV4003" s="12"/>
      <c r="AW4003" s="12"/>
      <c r="AX4003" s="12"/>
      <c r="AY4003" s="12"/>
      <c r="AZ4003" s="12"/>
      <c r="BA4003" s="12"/>
      <c r="BB4003" s="12"/>
      <c r="BC4003" s="12"/>
      <c r="BD4003" s="12"/>
      <c r="BE4003" s="12"/>
      <c r="BF4003" s="12"/>
      <c r="BG4003" s="12"/>
      <c r="BH4003" s="12"/>
      <c r="BI4003" s="12"/>
      <c r="BJ4003" s="13"/>
      <c r="BK4003" s="13"/>
      <c r="BL4003" s="13"/>
      <c r="BM4003" s="13"/>
      <c r="BN4003" s="13"/>
    </row>
    <row r="4004" spans="4:66" x14ac:dyDescent="0.25">
      <c r="D4004" s="7"/>
      <c r="E4004" s="10"/>
      <c r="F4004" s="10"/>
      <c r="G4004" s="10"/>
      <c r="H4004" s="10"/>
      <c r="I4004" s="10"/>
      <c r="J4004" s="10"/>
      <c r="K4004" s="11"/>
      <c r="L4004" s="11"/>
      <c r="M4004" s="12"/>
      <c r="N4004" s="12"/>
      <c r="O4004" s="12"/>
      <c r="P4004" s="12"/>
      <c r="Q4004" s="12"/>
      <c r="R4004" s="12"/>
      <c r="S4004" s="12"/>
      <c r="T4004" s="12"/>
      <c r="U4004" s="12"/>
      <c r="V4004" s="12"/>
      <c r="W4004" s="12"/>
      <c r="X4004" s="12"/>
      <c r="Y4004" s="12"/>
      <c r="Z4004" s="12"/>
      <c r="AA4004" s="12"/>
      <c r="AB4004" s="12"/>
      <c r="AC4004" s="12"/>
      <c r="AD4004" s="12"/>
      <c r="AE4004" s="12"/>
      <c r="AF4004" s="12"/>
      <c r="AG4004" s="12"/>
      <c r="AH4004" s="12"/>
      <c r="AI4004" s="12"/>
      <c r="AJ4004" s="12"/>
      <c r="AK4004" s="12"/>
      <c r="AL4004" s="12"/>
      <c r="AM4004" s="12"/>
      <c r="AN4004" s="12"/>
      <c r="AO4004" s="12"/>
      <c r="AP4004" s="12"/>
      <c r="AQ4004" s="12"/>
      <c r="AR4004" s="12"/>
      <c r="AS4004" s="12"/>
      <c r="AT4004" s="12"/>
      <c r="AU4004" s="12"/>
      <c r="AV4004" s="12"/>
      <c r="AW4004" s="12"/>
      <c r="AX4004" s="12"/>
      <c r="AY4004" s="12"/>
      <c r="AZ4004" s="12"/>
      <c r="BA4004" s="12"/>
      <c r="BB4004" s="12"/>
      <c r="BC4004" s="12"/>
      <c r="BD4004" s="12"/>
      <c r="BE4004" s="12"/>
      <c r="BF4004" s="12"/>
      <c r="BG4004" s="12"/>
      <c r="BH4004" s="12"/>
      <c r="BI4004" s="12"/>
      <c r="BJ4004" s="13"/>
      <c r="BK4004" s="13"/>
      <c r="BL4004" s="13"/>
      <c r="BM4004" s="13"/>
      <c r="BN4004" s="13"/>
    </row>
    <row r="4005" spans="4:66" x14ac:dyDescent="0.25">
      <c r="D4005" s="7"/>
      <c r="E4005" s="10"/>
      <c r="F4005" s="10"/>
      <c r="G4005" s="10"/>
      <c r="H4005" s="10"/>
      <c r="I4005" s="10"/>
      <c r="J4005" s="10"/>
      <c r="K4005" s="11"/>
      <c r="L4005" s="11"/>
      <c r="M4005" s="12"/>
      <c r="N4005" s="12"/>
      <c r="O4005" s="12"/>
      <c r="P4005" s="12"/>
      <c r="Q4005" s="12"/>
      <c r="R4005" s="12"/>
      <c r="S4005" s="12"/>
      <c r="T4005" s="12"/>
      <c r="U4005" s="12"/>
      <c r="V4005" s="12"/>
      <c r="W4005" s="12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2"/>
      <c r="AS4005" s="12"/>
      <c r="AT4005" s="12"/>
      <c r="AU4005" s="12"/>
      <c r="AV4005" s="12"/>
      <c r="AW4005" s="12"/>
      <c r="AX4005" s="12"/>
      <c r="AY4005" s="12"/>
      <c r="AZ4005" s="12"/>
      <c r="BA4005" s="12"/>
      <c r="BB4005" s="12"/>
      <c r="BC4005" s="12"/>
      <c r="BD4005" s="12"/>
      <c r="BE4005" s="12"/>
      <c r="BF4005" s="12"/>
      <c r="BG4005" s="12"/>
      <c r="BH4005" s="12"/>
      <c r="BI4005" s="12"/>
      <c r="BJ4005" s="13"/>
      <c r="BK4005" s="13"/>
      <c r="BL4005" s="13"/>
      <c r="BM4005" s="13"/>
      <c r="BN4005" s="13"/>
    </row>
    <row r="4006" spans="4:66" x14ac:dyDescent="0.25">
      <c r="D4006" s="7"/>
      <c r="E4006" s="10"/>
      <c r="F4006" s="10"/>
      <c r="G4006" s="10"/>
      <c r="H4006" s="10"/>
      <c r="I4006" s="10"/>
      <c r="J4006" s="10"/>
      <c r="K4006" s="11"/>
      <c r="L4006" s="11"/>
      <c r="M4006" s="12"/>
      <c r="N4006" s="12"/>
      <c r="O4006" s="12"/>
      <c r="P4006" s="12"/>
      <c r="Q4006" s="12"/>
      <c r="R4006" s="12"/>
      <c r="S4006" s="12"/>
      <c r="T4006" s="12"/>
      <c r="U4006" s="12"/>
      <c r="V4006" s="12"/>
      <c r="W4006" s="12"/>
      <c r="X4006" s="12"/>
      <c r="Y4006" s="12"/>
      <c r="Z4006" s="12"/>
      <c r="AA4006" s="12"/>
      <c r="AB4006" s="12"/>
      <c r="AC4006" s="12"/>
      <c r="AD4006" s="12"/>
      <c r="AE4006" s="12"/>
      <c r="AF4006" s="12"/>
      <c r="AG4006" s="12"/>
      <c r="AH4006" s="12"/>
      <c r="AI4006" s="12"/>
      <c r="AJ4006" s="12"/>
      <c r="AK4006" s="12"/>
      <c r="AL4006" s="12"/>
      <c r="AM4006" s="12"/>
      <c r="AN4006" s="12"/>
      <c r="AO4006" s="12"/>
      <c r="AP4006" s="12"/>
      <c r="AQ4006" s="12"/>
      <c r="AR4006" s="12"/>
      <c r="AS4006" s="12"/>
      <c r="AT4006" s="12"/>
      <c r="AU4006" s="12"/>
      <c r="AV4006" s="12"/>
      <c r="AW4006" s="12"/>
      <c r="AX4006" s="12"/>
      <c r="AY4006" s="12"/>
      <c r="AZ4006" s="12"/>
      <c r="BA4006" s="12"/>
      <c r="BB4006" s="12"/>
      <c r="BC4006" s="12"/>
      <c r="BD4006" s="12"/>
      <c r="BE4006" s="12"/>
      <c r="BF4006" s="12"/>
      <c r="BG4006" s="12"/>
      <c r="BH4006" s="12"/>
      <c r="BI4006" s="12"/>
      <c r="BJ4006" s="13"/>
      <c r="BK4006" s="13"/>
      <c r="BL4006" s="13"/>
      <c r="BM4006" s="13"/>
      <c r="BN4006" s="13"/>
    </row>
    <row r="4007" spans="4:66" x14ac:dyDescent="0.25">
      <c r="D4007" s="7"/>
      <c r="E4007" s="10"/>
      <c r="F4007" s="10"/>
      <c r="G4007" s="10"/>
      <c r="H4007" s="10"/>
      <c r="I4007" s="10"/>
      <c r="J4007" s="10"/>
      <c r="K4007" s="11"/>
      <c r="L4007" s="11"/>
      <c r="M4007" s="12"/>
      <c r="N4007" s="12"/>
      <c r="O4007" s="12"/>
      <c r="P4007" s="12"/>
      <c r="Q4007" s="12"/>
      <c r="R4007" s="12"/>
      <c r="S4007" s="12"/>
      <c r="T4007" s="12"/>
      <c r="U4007" s="12"/>
      <c r="V4007" s="12"/>
      <c r="W4007" s="12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2"/>
      <c r="AS4007" s="12"/>
      <c r="AT4007" s="12"/>
      <c r="AU4007" s="12"/>
      <c r="AV4007" s="12"/>
      <c r="AW4007" s="12"/>
      <c r="AX4007" s="12"/>
      <c r="AY4007" s="12"/>
      <c r="AZ4007" s="12"/>
      <c r="BA4007" s="12"/>
      <c r="BB4007" s="12"/>
      <c r="BC4007" s="12"/>
      <c r="BD4007" s="12"/>
      <c r="BE4007" s="12"/>
      <c r="BF4007" s="12"/>
      <c r="BG4007" s="12"/>
      <c r="BH4007" s="12"/>
      <c r="BI4007" s="12"/>
      <c r="BJ4007" s="13"/>
      <c r="BK4007" s="13"/>
      <c r="BL4007" s="13"/>
      <c r="BM4007" s="13"/>
      <c r="BN4007" s="13"/>
    </row>
    <row r="4008" spans="4:66" x14ac:dyDescent="0.25">
      <c r="D4008" s="7"/>
      <c r="E4008" s="10"/>
      <c r="F4008" s="10"/>
      <c r="G4008" s="10"/>
      <c r="H4008" s="10"/>
      <c r="I4008" s="10"/>
      <c r="J4008" s="10"/>
      <c r="K4008" s="11"/>
      <c r="L4008" s="11"/>
      <c r="M4008" s="12"/>
      <c r="N4008" s="12"/>
      <c r="O4008" s="12"/>
      <c r="P4008" s="12"/>
      <c r="Q4008" s="12"/>
      <c r="R4008" s="12"/>
      <c r="S4008" s="12"/>
      <c r="T4008" s="12"/>
      <c r="U4008" s="12"/>
      <c r="V4008" s="12"/>
      <c r="W4008" s="12"/>
      <c r="X4008" s="12"/>
      <c r="Y4008" s="12"/>
      <c r="Z4008" s="12"/>
      <c r="AA4008" s="12"/>
      <c r="AB4008" s="12"/>
      <c r="AC4008" s="12"/>
      <c r="AD4008" s="12"/>
      <c r="AE4008" s="12"/>
      <c r="AF4008" s="12"/>
      <c r="AG4008" s="12"/>
      <c r="AH4008" s="12"/>
      <c r="AI4008" s="12"/>
      <c r="AJ4008" s="12"/>
      <c r="AK4008" s="12"/>
      <c r="AL4008" s="12"/>
      <c r="AM4008" s="12"/>
      <c r="AN4008" s="12"/>
      <c r="AO4008" s="12"/>
      <c r="AP4008" s="12"/>
      <c r="AQ4008" s="12"/>
      <c r="AR4008" s="12"/>
      <c r="AS4008" s="12"/>
      <c r="AT4008" s="12"/>
      <c r="AU4008" s="12"/>
      <c r="AV4008" s="12"/>
      <c r="AW4008" s="12"/>
      <c r="AX4008" s="12"/>
      <c r="AY4008" s="12"/>
      <c r="AZ4008" s="12"/>
      <c r="BA4008" s="12"/>
      <c r="BB4008" s="12"/>
      <c r="BC4008" s="12"/>
      <c r="BD4008" s="12"/>
      <c r="BE4008" s="12"/>
      <c r="BF4008" s="12"/>
      <c r="BG4008" s="12"/>
      <c r="BH4008" s="12"/>
      <c r="BI4008" s="12"/>
      <c r="BJ4008" s="13"/>
      <c r="BK4008" s="13"/>
      <c r="BL4008" s="13"/>
      <c r="BM4008" s="13"/>
      <c r="BN4008" s="13"/>
    </row>
    <row r="4009" spans="4:66" x14ac:dyDescent="0.25">
      <c r="D4009" s="7"/>
      <c r="E4009" s="10"/>
      <c r="F4009" s="10"/>
      <c r="G4009" s="10"/>
      <c r="H4009" s="10"/>
      <c r="I4009" s="10"/>
      <c r="J4009" s="10"/>
      <c r="K4009" s="11"/>
      <c r="L4009" s="11"/>
      <c r="M4009" s="12"/>
      <c r="N4009" s="12"/>
      <c r="O4009" s="12"/>
      <c r="P4009" s="12"/>
      <c r="Q4009" s="12"/>
      <c r="R4009" s="12"/>
      <c r="S4009" s="12"/>
      <c r="T4009" s="12"/>
      <c r="U4009" s="12"/>
      <c r="V4009" s="12"/>
      <c r="W4009" s="12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2"/>
      <c r="AS4009" s="12"/>
      <c r="AT4009" s="12"/>
      <c r="AU4009" s="12"/>
      <c r="AV4009" s="12"/>
      <c r="AW4009" s="12"/>
      <c r="AX4009" s="12"/>
      <c r="AY4009" s="12"/>
      <c r="AZ4009" s="12"/>
      <c r="BA4009" s="12"/>
      <c r="BB4009" s="12"/>
      <c r="BC4009" s="12"/>
      <c r="BD4009" s="12"/>
      <c r="BE4009" s="12"/>
      <c r="BF4009" s="12"/>
      <c r="BG4009" s="12"/>
      <c r="BH4009" s="12"/>
      <c r="BI4009" s="12"/>
      <c r="BJ4009" s="13"/>
      <c r="BK4009" s="13"/>
      <c r="BL4009" s="13"/>
      <c r="BM4009" s="13"/>
      <c r="BN4009" s="13"/>
    </row>
    <row r="4010" spans="4:66" x14ac:dyDescent="0.25">
      <c r="D4010" s="7"/>
      <c r="E4010" s="10"/>
      <c r="F4010" s="10"/>
      <c r="G4010" s="10"/>
      <c r="H4010" s="10"/>
      <c r="I4010" s="10"/>
      <c r="J4010" s="10"/>
      <c r="K4010" s="11"/>
      <c r="L4010" s="11"/>
      <c r="M4010" s="12"/>
      <c r="N4010" s="12"/>
      <c r="O4010" s="12"/>
      <c r="P4010" s="12"/>
      <c r="Q4010" s="12"/>
      <c r="R4010" s="12"/>
      <c r="S4010" s="12"/>
      <c r="T4010" s="12"/>
      <c r="U4010" s="12"/>
      <c r="V4010" s="12"/>
      <c r="W4010" s="12"/>
      <c r="X4010" s="12"/>
      <c r="Y4010" s="12"/>
      <c r="Z4010" s="12"/>
      <c r="AA4010" s="12"/>
      <c r="AB4010" s="12"/>
      <c r="AC4010" s="12"/>
      <c r="AD4010" s="12"/>
      <c r="AE4010" s="12"/>
      <c r="AF4010" s="12"/>
      <c r="AG4010" s="12"/>
      <c r="AH4010" s="12"/>
      <c r="AI4010" s="12"/>
      <c r="AJ4010" s="12"/>
      <c r="AK4010" s="12"/>
      <c r="AL4010" s="12"/>
      <c r="AM4010" s="12"/>
      <c r="AN4010" s="12"/>
      <c r="AO4010" s="12"/>
      <c r="AP4010" s="12"/>
      <c r="AQ4010" s="12"/>
      <c r="AR4010" s="12"/>
      <c r="AS4010" s="12"/>
      <c r="AT4010" s="12"/>
      <c r="AU4010" s="12"/>
      <c r="AV4010" s="12"/>
      <c r="AW4010" s="12"/>
      <c r="AX4010" s="12"/>
      <c r="AY4010" s="12"/>
      <c r="AZ4010" s="12"/>
      <c r="BA4010" s="12"/>
      <c r="BB4010" s="12"/>
      <c r="BC4010" s="12"/>
      <c r="BD4010" s="12"/>
      <c r="BE4010" s="12"/>
      <c r="BF4010" s="12"/>
      <c r="BG4010" s="12"/>
      <c r="BH4010" s="12"/>
      <c r="BI4010" s="12"/>
      <c r="BJ4010" s="13"/>
      <c r="BK4010" s="13"/>
      <c r="BL4010" s="13"/>
      <c r="BM4010" s="13"/>
      <c r="BN4010" s="13"/>
    </row>
    <row r="4011" spans="4:66" x14ac:dyDescent="0.25">
      <c r="D4011" s="7"/>
      <c r="E4011" s="10"/>
      <c r="F4011" s="10"/>
      <c r="G4011" s="10"/>
      <c r="H4011" s="10"/>
      <c r="I4011" s="10"/>
      <c r="J4011" s="10"/>
      <c r="K4011" s="11"/>
      <c r="L4011" s="11"/>
      <c r="M4011" s="12"/>
      <c r="N4011" s="12"/>
      <c r="O4011" s="12"/>
      <c r="P4011" s="12"/>
      <c r="Q4011" s="12"/>
      <c r="R4011" s="12"/>
      <c r="S4011" s="12"/>
      <c r="T4011" s="12"/>
      <c r="U4011" s="12"/>
      <c r="V4011" s="12"/>
      <c r="W4011" s="12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2"/>
      <c r="AS4011" s="12"/>
      <c r="AT4011" s="12"/>
      <c r="AU4011" s="12"/>
      <c r="AV4011" s="12"/>
      <c r="AW4011" s="12"/>
      <c r="AX4011" s="12"/>
      <c r="AY4011" s="12"/>
      <c r="AZ4011" s="12"/>
      <c r="BA4011" s="12"/>
      <c r="BB4011" s="12"/>
      <c r="BC4011" s="12"/>
      <c r="BD4011" s="12"/>
      <c r="BE4011" s="12"/>
      <c r="BF4011" s="12"/>
      <c r="BG4011" s="12"/>
      <c r="BH4011" s="12"/>
      <c r="BI4011" s="12"/>
      <c r="BJ4011" s="13"/>
      <c r="BK4011" s="13"/>
      <c r="BL4011" s="13"/>
      <c r="BM4011" s="13"/>
      <c r="BN4011" s="13"/>
    </row>
    <row r="4012" spans="4:66" x14ac:dyDescent="0.25">
      <c r="D4012" s="7"/>
      <c r="E4012" s="10"/>
      <c r="F4012" s="10"/>
      <c r="G4012" s="10"/>
      <c r="H4012" s="10"/>
      <c r="I4012" s="10"/>
      <c r="J4012" s="10"/>
      <c r="K4012" s="11"/>
      <c r="L4012" s="11"/>
      <c r="M4012" s="12"/>
      <c r="N4012" s="12"/>
      <c r="O4012" s="12"/>
      <c r="P4012" s="12"/>
      <c r="Q4012" s="12"/>
      <c r="R4012" s="12"/>
      <c r="S4012" s="12"/>
      <c r="T4012" s="12"/>
      <c r="U4012" s="12"/>
      <c r="V4012" s="12"/>
      <c r="W4012" s="12"/>
      <c r="X4012" s="12"/>
      <c r="Y4012" s="12"/>
      <c r="Z4012" s="12"/>
      <c r="AA4012" s="12"/>
      <c r="AB4012" s="12"/>
      <c r="AC4012" s="12"/>
      <c r="AD4012" s="12"/>
      <c r="AE4012" s="12"/>
      <c r="AF4012" s="12"/>
      <c r="AG4012" s="12"/>
      <c r="AH4012" s="12"/>
      <c r="AI4012" s="12"/>
      <c r="AJ4012" s="12"/>
      <c r="AK4012" s="12"/>
      <c r="AL4012" s="12"/>
      <c r="AM4012" s="12"/>
      <c r="AN4012" s="12"/>
      <c r="AO4012" s="12"/>
      <c r="AP4012" s="12"/>
      <c r="AQ4012" s="12"/>
      <c r="AR4012" s="12"/>
      <c r="AS4012" s="12"/>
      <c r="AT4012" s="12"/>
      <c r="AU4012" s="12"/>
      <c r="AV4012" s="12"/>
      <c r="AW4012" s="12"/>
      <c r="AX4012" s="12"/>
      <c r="AY4012" s="12"/>
      <c r="AZ4012" s="12"/>
      <c r="BA4012" s="12"/>
      <c r="BB4012" s="12"/>
      <c r="BC4012" s="12"/>
      <c r="BD4012" s="12"/>
      <c r="BE4012" s="12"/>
      <c r="BF4012" s="12"/>
      <c r="BG4012" s="12"/>
      <c r="BH4012" s="12"/>
      <c r="BI4012" s="12"/>
      <c r="BJ4012" s="13"/>
      <c r="BK4012" s="13"/>
      <c r="BL4012" s="13"/>
      <c r="BM4012" s="13"/>
      <c r="BN4012" s="13"/>
    </row>
    <row r="4013" spans="4:66" x14ac:dyDescent="0.25">
      <c r="D4013" s="7"/>
      <c r="E4013" s="10"/>
      <c r="F4013" s="10"/>
      <c r="G4013" s="10"/>
      <c r="H4013" s="10"/>
      <c r="I4013" s="10"/>
      <c r="J4013" s="10"/>
      <c r="K4013" s="11"/>
      <c r="L4013" s="11"/>
      <c r="M4013" s="12"/>
      <c r="N4013" s="12"/>
      <c r="O4013" s="12"/>
      <c r="P4013" s="12"/>
      <c r="Q4013" s="12"/>
      <c r="R4013" s="12"/>
      <c r="S4013" s="12"/>
      <c r="T4013" s="12"/>
      <c r="U4013" s="12"/>
      <c r="V4013" s="12"/>
      <c r="W4013" s="12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2"/>
      <c r="AS4013" s="12"/>
      <c r="AT4013" s="12"/>
      <c r="AU4013" s="12"/>
      <c r="AV4013" s="12"/>
      <c r="AW4013" s="12"/>
      <c r="AX4013" s="12"/>
      <c r="AY4013" s="12"/>
      <c r="AZ4013" s="12"/>
      <c r="BA4013" s="12"/>
      <c r="BB4013" s="12"/>
      <c r="BC4013" s="12"/>
      <c r="BD4013" s="12"/>
      <c r="BE4013" s="12"/>
      <c r="BF4013" s="12"/>
      <c r="BG4013" s="12"/>
      <c r="BH4013" s="12"/>
      <c r="BI4013" s="12"/>
      <c r="BJ4013" s="13"/>
      <c r="BK4013" s="13"/>
      <c r="BL4013" s="13"/>
      <c r="BM4013" s="13"/>
      <c r="BN4013" s="13"/>
    </row>
    <row r="4014" spans="4:66" x14ac:dyDescent="0.25">
      <c r="D4014" s="7"/>
      <c r="E4014" s="10"/>
      <c r="F4014" s="10"/>
      <c r="G4014" s="10"/>
      <c r="H4014" s="10"/>
      <c r="I4014" s="10"/>
      <c r="J4014" s="10"/>
      <c r="K4014" s="11"/>
      <c r="L4014" s="11"/>
      <c r="M4014" s="12"/>
      <c r="N4014" s="12"/>
      <c r="O4014" s="12"/>
      <c r="P4014" s="12"/>
      <c r="Q4014" s="12"/>
      <c r="R4014" s="12"/>
      <c r="S4014" s="12"/>
      <c r="T4014" s="12"/>
      <c r="U4014" s="12"/>
      <c r="V4014" s="12"/>
      <c r="W4014" s="12"/>
      <c r="X4014" s="12"/>
      <c r="Y4014" s="12"/>
      <c r="Z4014" s="12"/>
      <c r="AA4014" s="12"/>
      <c r="AB4014" s="12"/>
      <c r="AC4014" s="12"/>
      <c r="AD4014" s="12"/>
      <c r="AE4014" s="12"/>
      <c r="AF4014" s="12"/>
      <c r="AG4014" s="12"/>
      <c r="AH4014" s="12"/>
      <c r="AI4014" s="12"/>
      <c r="AJ4014" s="12"/>
      <c r="AK4014" s="12"/>
      <c r="AL4014" s="12"/>
      <c r="AM4014" s="12"/>
      <c r="AN4014" s="12"/>
      <c r="AO4014" s="12"/>
      <c r="AP4014" s="12"/>
      <c r="AQ4014" s="12"/>
      <c r="AR4014" s="12"/>
      <c r="AS4014" s="12"/>
      <c r="AT4014" s="12"/>
      <c r="AU4014" s="12"/>
      <c r="AV4014" s="12"/>
      <c r="AW4014" s="12"/>
      <c r="AX4014" s="12"/>
      <c r="AY4014" s="12"/>
      <c r="AZ4014" s="12"/>
      <c r="BA4014" s="12"/>
      <c r="BB4014" s="12"/>
      <c r="BC4014" s="12"/>
      <c r="BD4014" s="12"/>
      <c r="BE4014" s="12"/>
      <c r="BF4014" s="12"/>
      <c r="BG4014" s="12"/>
      <c r="BH4014" s="12"/>
      <c r="BI4014" s="12"/>
      <c r="BJ4014" s="13"/>
      <c r="BK4014" s="13"/>
      <c r="BL4014" s="13"/>
      <c r="BM4014" s="13"/>
      <c r="BN4014" s="13"/>
    </row>
    <row r="4015" spans="4:66" x14ac:dyDescent="0.25">
      <c r="D4015" s="7"/>
      <c r="E4015" s="10"/>
      <c r="F4015" s="10"/>
      <c r="G4015" s="10"/>
      <c r="H4015" s="10"/>
      <c r="I4015" s="10"/>
      <c r="J4015" s="10"/>
      <c r="K4015" s="11"/>
      <c r="L4015" s="11"/>
      <c r="M4015" s="12"/>
      <c r="N4015" s="12"/>
      <c r="O4015" s="12"/>
      <c r="P4015" s="12"/>
      <c r="Q4015" s="12"/>
      <c r="R4015" s="12"/>
      <c r="S4015" s="12"/>
      <c r="T4015" s="12"/>
      <c r="U4015" s="12"/>
      <c r="V4015" s="12"/>
      <c r="W4015" s="12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2"/>
      <c r="AS4015" s="12"/>
      <c r="AT4015" s="12"/>
      <c r="AU4015" s="12"/>
      <c r="AV4015" s="12"/>
      <c r="AW4015" s="12"/>
      <c r="AX4015" s="12"/>
      <c r="AY4015" s="12"/>
      <c r="AZ4015" s="12"/>
      <c r="BA4015" s="12"/>
      <c r="BB4015" s="12"/>
      <c r="BC4015" s="12"/>
      <c r="BD4015" s="12"/>
      <c r="BE4015" s="12"/>
      <c r="BF4015" s="12"/>
      <c r="BG4015" s="12"/>
      <c r="BH4015" s="12"/>
      <c r="BI4015" s="12"/>
      <c r="BJ4015" s="13"/>
      <c r="BK4015" s="13"/>
      <c r="BL4015" s="13"/>
      <c r="BM4015" s="13"/>
      <c r="BN4015" s="13"/>
    </row>
    <row r="4016" spans="4:66" x14ac:dyDescent="0.25">
      <c r="D4016" s="7"/>
      <c r="E4016" s="10"/>
      <c r="F4016" s="10"/>
      <c r="G4016" s="10"/>
      <c r="H4016" s="10"/>
      <c r="I4016" s="10"/>
      <c r="J4016" s="10"/>
      <c r="K4016" s="11"/>
      <c r="L4016" s="11"/>
      <c r="M4016" s="12"/>
      <c r="N4016" s="12"/>
      <c r="O4016" s="12"/>
      <c r="P4016" s="12"/>
      <c r="Q4016" s="12"/>
      <c r="R4016" s="12"/>
      <c r="S4016" s="12"/>
      <c r="T4016" s="12"/>
      <c r="U4016" s="12"/>
      <c r="V4016" s="12"/>
      <c r="W4016" s="12"/>
      <c r="X4016" s="12"/>
      <c r="Y4016" s="12"/>
      <c r="Z4016" s="12"/>
      <c r="AA4016" s="12"/>
      <c r="AB4016" s="12"/>
      <c r="AC4016" s="12"/>
      <c r="AD4016" s="12"/>
      <c r="AE4016" s="12"/>
      <c r="AF4016" s="12"/>
      <c r="AG4016" s="12"/>
      <c r="AH4016" s="12"/>
      <c r="AI4016" s="12"/>
      <c r="AJ4016" s="12"/>
      <c r="AK4016" s="12"/>
      <c r="AL4016" s="12"/>
      <c r="AM4016" s="12"/>
      <c r="AN4016" s="12"/>
      <c r="AO4016" s="12"/>
      <c r="AP4016" s="12"/>
      <c r="AQ4016" s="12"/>
      <c r="AR4016" s="12"/>
      <c r="AS4016" s="12"/>
      <c r="AT4016" s="12"/>
      <c r="AU4016" s="12"/>
      <c r="AV4016" s="12"/>
      <c r="AW4016" s="12"/>
      <c r="AX4016" s="12"/>
      <c r="AY4016" s="12"/>
      <c r="AZ4016" s="12"/>
      <c r="BA4016" s="12"/>
      <c r="BB4016" s="12"/>
      <c r="BC4016" s="12"/>
      <c r="BD4016" s="12"/>
      <c r="BE4016" s="12"/>
      <c r="BF4016" s="12"/>
      <c r="BG4016" s="12"/>
      <c r="BH4016" s="12"/>
      <c r="BI4016" s="12"/>
      <c r="BJ4016" s="13"/>
      <c r="BK4016" s="13"/>
      <c r="BL4016" s="13"/>
      <c r="BM4016" s="13"/>
      <c r="BN4016" s="13"/>
    </row>
    <row r="4017" spans="4:66" x14ac:dyDescent="0.25">
      <c r="D4017" s="7"/>
      <c r="E4017" s="10"/>
      <c r="F4017" s="10"/>
      <c r="G4017" s="10"/>
      <c r="H4017" s="10"/>
      <c r="I4017" s="10"/>
      <c r="J4017" s="10"/>
      <c r="K4017" s="11"/>
      <c r="L4017" s="11"/>
      <c r="M4017" s="12"/>
      <c r="N4017" s="12"/>
      <c r="O4017" s="12"/>
      <c r="P4017" s="12"/>
      <c r="Q4017" s="12"/>
      <c r="R4017" s="12"/>
      <c r="S4017" s="12"/>
      <c r="T4017" s="12"/>
      <c r="U4017" s="12"/>
      <c r="V4017" s="12"/>
      <c r="W4017" s="12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2"/>
      <c r="AS4017" s="12"/>
      <c r="AT4017" s="12"/>
      <c r="AU4017" s="12"/>
      <c r="AV4017" s="12"/>
      <c r="AW4017" s="12"/>
      <c r="AX4017" s="12"/>
      <c r="AY4017" s="12"/>
      <c r="AZ4017" s="12"/>
      <c r="BA4017" s="12"/>
      <c r="BB4017" s="12"/>
      <c r="BC4017" s="12"/>
      <c r="BD4017" s="12"/>
      <c r="BE4017" s="12"/>
      <c r="BF4017" s="12"/>
      <c r="BG4017" s="12"/>
      <c r="BH4017" s="12"/>
      <c r="BI4017" s="12"/>
      <c r="BJ4017" s="13"/>
      <c r="BK4017" s="13"/>
      <c r="BL4017" s="13"/>
      <c r="BM4017" s="13"/>
      <c r="BN4017" s="13"/>
    </row>
    <row r="4018" spans="4:66" x14ac:dyDescent="0.25">
      <c r="D4018" s="7"/>
      <c r="E4018" s="10"/>
      <c r="F4018" s="10"/>
      <c r="G4018" s="10"/>
      <c r="H4018" s="10"/>
      <c r="I4018" s="10"/>
      <c r="J4018" s="10"/>
      <c r="K4018" s="11"/>
      <c r="L4018" s="11"/>
      <c r="M4018" s="12"/>
      <c r="N4018" s="12"/>
      <c r="O4018" s="12"/>
      <c r="P4018" s="12"/>
      <c r="Q4018" s="12"/>
      <c r="R4018" s="12"/>
      <c r="S4018" s="12"/>
      <c r="T4018" s="12"/>
      <c r="U4018" s="12"/>
      <c r="V4018" s="12"/>
      <c r="W4018" s="12"/>
      <c r="X4018" s="12"/>
      <c r="Y4018" s="12"/>
      <c r="Z4018" s="12"/>
      <c r="AA4018" s="12"/>
      <c r="AB4018" s="12"/>
      <c r="AC4018" s="12"/>
      <c r="AD4018" s="12"/>
      <c r="AE4018" s="12"/>
      <c r="AF4018" s="12"/>
      <c r="AG4018" s="12"/>
      <c r="AH4018" s="12"/>
      <c r="AI4018" s="12"/>
      <c r="AJ4018" s="12"/>
      <c r="AK4018" s="12"/>
      <c r="AL4018" s="12"/>
      <c r="AM4018" s="12"/>
      <c r="AN4018" s="12"/>
      <c r="AO4018" s="12"/>
      <c r="AP4018" s="12"/>
      <c r="AQ4018" s="12"/>
      <c r="AR4018" s="12"/>
      <c r="AS4018" s="12"/>
      <c r="AT4018" s="12"/>
      <c r="AU4018" s="12"/>
      <c r="AV4018" s="12"/>
      <c r="AW4018" s="12"/>
      <c r="AX4018" s="12"/>
      <c r="AY4018" s="12"/>
      <c r="AZ4018" s="12"/>
      <c r="BA4018" s="12"/>
      <c r="BB4018" s="12"/>
      <c r="BC4018" s="12"/>
      <c r="BD4018" s="12"/>
      <c r="BE4018" s="12"/>
      <c r="BF4018" s="12"/>
      <c r="BG4018" s="12"/>
      <c r="BH4018" s="12"/>
      <c r="BI4018" s="12"/>
      <c r="BJ4018" s="13"/>
      <c r="BK4018" s="13"/>
      <c r="BL4018" s="13"/>
      <c r="BM4018" s="13"/>
      <c r="BN4018" s="13"/>
    </row>
    <row r="4019" spans="4:66" x14ac:dyDescent="0.25">
      <c r="D4019" s="7"/>
      <c r="E4019" s="10"/>
      <c r="F4019" s="10"/>
      <c r="G4019" s="10"/>
      <c r="H4019" s="10"/>
      <c r="I4019" s="10"/>
      <c r="J4019" s="10"/>
      <c r="K4019" s="11"/>
      <c r="L4019" s="11"/>
      <c r="M4019" s="12"/>
      <c r="N4019" s="12"/>
      <c r="O4019" s="12"/>
      <c r="P4019" s="12"/>
      <c r="Q4019" s="12"/>
      <c r="R4019" s="12"/>
      <c r="S4019" s="12"/>
      <c r="T4019" s="12"/>
      <c r="U4019" s="12"/>
      <c r="V4019" s="12"/>
      <c r="W4019" s="12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2"/>
      <c r="AS4019" s="12"/>
      <c r="AT4019" s="12"/>
      <c r="AU4019" s="12"/>
      <c r="AV4019" s="12"/>
      <c r="AW4019" s="12"/>
      <c r="AX4019" s="12"/>
      <c r="AY4019" s="12"/>
      <c r="AZ4019" s="12"/>
      <c r="BA4019" s="12"/>
      <c r="BB4019" s="12"/>
      <c r="BC4019" s="12"/>
      <c r="BD4019" s="12"/>
      <c r="BE4019" s="12"/>
      <c r="BF4019" s="12"/>
      <c r="BG4019" s="12"/>
      <c r="BH4019" s="12"/>
      <c r="BI4019" s="12"/>
      <c r="BJ4019" s="13"/>
      <c r="BK4019" s="13"/>
      <c r="BL4019" s="13"/>
      <c r="BM4019" s="13"/>
      <c r="BN4019" s="13"/>
    </row>
    <row r="4020" spans="4:66" x14ac:dyDescent="0.25">
      <c r="D4020" s="7"/>
      <c r="E4020" s="10"/>
      <c r="F4020" s="10"/>
      <c r="G4020" s="10"/>
      <c r="H4020" s="10"/>
      <c r="I4020" s="10"/>
      <c r="J4020" s="10"/>
      <c r="K4020" s="11"/>
      <c r="L4020" s="11"/>
      <c r="M4020" s="12"/>
      <c r="N4020" s="12"/>
      <c r="O4020" s="12"/>
      <c r="P4020" s="12"/>
      <c r="Q4020" s="12"/>
      <c r="R4020" s="12"/>
      <c r="S4020" s="12"/>
      <c r="T4020" s="12"/>
      <c r="U4020" s="12"/>
      <c r="V4020" s="12"/>
      <c r="W4020" s="12"/>
      <c r="X4020" s="12"/>
      <c r="Y4020" s="12"/>
      <c r="Z4020" s="12"/>
      <c r="AA4020" s="12"/>
      <c r="AB4020" s="12"/>
      <c r="AC4020" s="12"/>
      <c r="AD4020" s="12"/>
      <c r="AE4020" s="12"/>
      <c r="AF4020" s="12"/>
      <c r="AG4020" s="12"/>
      <c r="AH4020" s="12"/>
      <c r="AI4020" s="12"/>
      <c r="AJ4020" s="12"/>
      <c r="AK4020" s="12"/>
      <c r="AL4020" s="12"/>
      <c r="AM4020" s="12"/>
      <c r="AN4020" s="12"/>
      <c r="AO4020" s="12"/>
      <c r="AP4020" s="12"/>
      <c r="AQ4020" s="12"/>
      <c r="AR4020" s="12"/>
      <c r="AS4020" s="12"/>
      <c r="AT4020" s="12"/>
      <c r="AU4020" s="12"/>
      <c r="AV4020" s="12"/>
      <c r="AW4020" s="12"/>
      <c r="AX4020" s="12"/>
      <c r="AY4020" s="12"/>
      <c r="AZ4020" s="12"/>
      <c r="BA4020" s="12"/>
      <c r="BB4020" s="12"/>
      <c r="BC4020" s="12"/>
      <c r="BD4020" s="12"/>
      <c r="BE4020" s="12"/>
      <c r="BF4020" s="12"/>
      <c r="BG4020" s="12"/>
      <c r="BH4020" s="12"/>
      <c r="BI4020" s="12"/>
      <c r="BJ4020" s="13"/>
      <c r="BK4020" s="13"/>
      <c r="BL4020" s="13"/>
      <c r="BM4020" s="13"/>
      <c r="BN4020" s="13"/>
    </row>
    <row r="4021" spans="4:66" x14ac:dyDescent="0.25">
      <c r="D4021" s="7"/>
      <c r="E4021" s="10"/>
      <c r="F4021" s="10"/>
      <c r="G4021" s="10"/>
      <c r="H4021" s="10"/>
      <c r="I4021" s="10"/>
      <c r="J4021" s="10"/>
      <c r="K4021" s="11"/>
      <c r="L4021" s="11"/>
      <c r="M4021" s="12"/>
      <c r="N4021" s="12"/>
      <c r="O4021" s="12"/>
      <c r="P4021" s="12"/>
      <c r="Q4021" s="12"/>
      <c r="R4021" s="12"/>
      <c r="S4021" s="12"/>
      <c r="T4021" s="12"/>
      <c r="U4021" s="12"/>
      <c r="V4021" s="12"/>
      <c r="W4021" s="12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2"/>
      <c r="AS4021" s="12"/>
      <c r="AT4021" s="12"/>
      <c r="AU4021" s="12"/>
      <c r="AV4021" s="12"/>
      <c r="AW4021" s="12"/>
      <c r="AX4021" s="12"/>
      <c r="AY4021" s="12"/>
      <c r="AZ4021" s="12"/>
      <c r="BA4021" s="12"/>
      <c r="BB4021" s="12"/>
      <c r="BC4021" s="12"/>
      <c r="BD4021" s="12"/>
      <c r="BE4021" s="12"/>
      <c r="BF4021" s="12"/>
      <c r="BG4021" s="12"/>
      <c r="BH4021" s="12"/>
      <c r="BI4021" s="12"/>
      <c r="BJ4021" s="13"/>
      <c r="BK4021" s="13"/>
      <c r="BL4021" s="13"/>
      <c r="BM4021" s="13"/>
      <c r="BN4021" s="13"/>
    </row>
    <row r="4022" spans="4:66" x14ac:dyDescent="0.25">
      <c r="D4022" s="7"/>
      <c r="E4022" s="10"/>
      <c r="F4022" s="10"/>
      <c r="G4022" s="10"/>
      <c r="H4022" s="10"/>
      <c r="I4022" s="10"/>
      <c r="J4022" s="10"/>
      <c r="K4022" s="11"/>
      <c r="L4022" s="11"/>
      <c r="M4022" s="12"/>
      <c r="N4022" s="12"/>
      <c r="O4022" s="12"/>
      <c r="P4022" s="12"/>
      <c r="Q4022" s="12"/>
      <c r="R4022" s="12"/>
      <c r="S4022" s="12"/>
      <c r="T4022" s="12"/>
      <c r="U4022" s="12"/>
      <c r="V4022" s="12"/>
      <c r="W4022" s="12"/>
      <c r="X4022" s="12"/>
      <c r="Y4022" s="12"/>
      <c r="Z4022" s="12"/>
      <c r="AA4022" s="12"/>
      <c r="AB4022" s="12"/>
      <c r="AC4022" s="12"/>
      <c r="AD4022" s="12"/>
      <c r="AE4022" s="12"/>
      <c r="AF4022" s="12"/>
      <c r="AG4022" s="12"/>
      <c r="AH4022" s="12"/>
      <c r="AI4022" s="12"/>
      <c r="AJ4022" s="12"/>
      <c r="AK4022" s="12"/>
      <c r="AL4022" s="12"/>
      <c r="AM4022" s="12"/>
      <c r="AN4022" s="12"/>
      <c r="AO4022" s="12"/>
      <c r="AP4022" s="12"/>
      <c r="AQ4022" s="12"/>
      <c r="AR4022" s="12"/>
      <c r="AS4022" s="12"/>
      <c r="AT4022" s="12"/>
      <c r="AU4022" s="12"/>
      <c r="AV4022" s="12"/>
      <c r="AW4022" s="12"/>
      <c r="AX4022" s="12"/>
      <c r="AY4022" s="12"/>
      <c r="AZ4022" s="12"/>
      <c r="BA4022" s="12"/>
      <c r="BB4022" s="12"/>
      <c r="BC4022" s="12"/>
      <c r="BD4022" s="12"/>
      <c r="BE4022" s="12"/>
      <c r="BF4022" s="12"/>
      <c r="BG4022" s="12"/>
      <c r="BH4022" s="12"/>
      <c r="BI4022" s="12"/>
      <c r="BJ4022" s="13"/>
      <c r="BK4022" s="13"/>
      <c r="BL4022" s="13"/>
      <c r="BM4022" s="13"/>
      <c r="BN4022" s="13"/>
    </row>
    <row r="4023" spans="4:66" x14ac:dyDescent="0.25">
      <c r="D4023" s="7"/>
      <c r="E4023" s="10"/>
      <c r="F4023" s="10"/>
      <c r="G4023" s="10"/>
      <c r="H4023" s="10"/>
      <c r="I4023" s="10"/>
      <c r="J4023" s="10"/>
      <c r="K4023" s="11"/>
      <c r="L4023" s="11"/>
      <c r="M4023" s="12"/>
      <c r="N4023" s="12"/>
      <c r="O4023" s="12"/>
      <c r="P4023" s="12"/>
      <c r="Q4023" s="12"/>
      <c r="R4023" s="12"/>
      <c r="S4023" s="12"/>
      <c r="T4023" s="12"/>
      <c r="U4023" s="12"/>
      <c r="V4023" s="12"/>
      <c r="W4023" s="12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2"/>
      <c r="AS4023" s="12"/>
      <c r="AT4023" s="12"/>
      <c r="AU4023" s="12"/>
      <c r="AV4023" s="12"/>
      <c r="AW4023" s="12"/>
      <c r="AX4023" s="12"/>
      <c r="AY4023" s="12"/>
      <c r="AZ4023" s="12"/>
      <c r="BA4023" s="12"/>
      <c r="BB4023" s="12"/>
      <c r="BC4023" s="12"/>
      <c r="BD4023" s="12"/>
      <c r="BE4023" s="12"/>
      <c r="BF4023" s="12"/>
      <c r="BG4023" s="12"/>
      <c r="BH4023" s="12"/>
      <c r="BI4023" s="12"/>
      <c r="BJ4023" s="13"/>
      <c r="BK4023" s="13"/>
      <c r="BL4023" s="13"/>
      <c r="BM4023" s="13"/>
      <c r="BN4023" s="13"/>
    </row>
    <row r="4024" spans="4:66" x14ac:dyDescent="0.25">
      <c r="D4024" s="7"/>
      <c r="E4024" s="10"/>
      <c r="F4024" s="10"/>
      <c r="G4024" s="10"/>
      <c r="H4024" s="10"/>
      <c r="I4024" s="10"/>
      <c r="J4024" s="10"/>
      <c r="K4024" s="11"/>
      <c r="L4024" s="11"/>
      <c r="M4024" s="12"/>
      <c r="N4024" s="12"/>
      <c r="O4024" s="12"/>
      <c r="P4024" s="12"/>
      <c r="Q4024" s="12"/>
      <c r="R4024" s="12"/>
      <c r="S4024" s="12"/>
      <c r="T4024" s="12"/>
      <c r="U4024" s="12"/>
      <c r="V4024" s="12"/>
      <c r="W4024" s="12"/>
      <c r="X4024" s="12"/>
      <c r="Y4024" s="12"/>
      <c r="Z4024" s="12"/>
      <c r="AA4024" s="12"/>
      <c r="AB4024" s="12"/>
      <c r="AC4024" s="12"/>
      <c r="AD4024" s="12"/>
      <c r="AE4024" s="12"/>
      <c r="AF4024" s="12"/>
      <c r="AG4024" s="12"/>
      <c r="AH4024" s="12"/>
      <c r="AI4024" s="12"/>
      <c r="AJ4024" s="12"/>
      <c r="AK4024" s="12"/>
      <c r="AL4024" s="12"/>
      <c r="AM4024" s="12"/>
      <c r="AN4024" s="12"/>
      <c r="AO4024" s="12"/>
      <c r="AP4024" s="12"/>
      <c r="AQ4024" s="12"/>
      <c r="AR4024" s="12"/>
      <c r="AS4024" s="12"/>
      <c r="AT4024" s="12"/>
      <c r="AU4024" s="12"/>
      <c r="AV4024" s="12"/>
      <c r="AW4024" s="12"/>
      <c r="AX4024" s="12"/>
      <c r="AY4024" s="12"/>
      <c r="AZ4024" s="12"/>
      <c r="BA4024" s="12"/>
      <c r="BB4024" s="12"/>
      <c r="BC4024" s="12"/>
      <c r="BD4024" s="12"/>
      <c r="BE4024" s="12"/>
      <c r="BF4024" s="12"/>
      <c r="BG4024" s="12"/>
      <c r="BH4024" s="12"/>
      <c r="BI4024" s="12"/>
      <c r="BJ4024" s="13"/>
      <c r="BK4024" s="13"/>
      <c r="BL4024" s="13"/>
      <c r="BM4024" s="13"/>
      <c r="BN4024" s="13"/>
    </row>
    <row r="4025" spans="4:66" x14ac:dyDescent="0.25">
      <c r="D4025" s="7"/>
      <c r="E4025" s="10"/>
      <c r="F4025" s="10"/>
      <c r="G4025" s="10"/>
      <c r="H4025" s="10"/>
      <c r="I4025" s="10"/>
      <c r="J4025" s="10"/>
      <c r="K4025" s="11"/>
      <c r="L4025" s="11"/>
      <c r="M4025" s="12"/>
      <c r="N4025" s="12"/>
      <c r="O4025" s="12"/>
      <c r="P4025" s="12"/>
      <c r="Q4025" s="12"/>
      <c r="R4025" s="12"/>
      <c r="S4025" s="12"/>
      <c r="T4025" s="12"/>
      <c r="U4025" s="12"/>
      <c r="V4025" s="12"/>
      <c r="W4025" s="12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2"/>
      <c r="AS4025" s="12"/>
      <c r="AT4025" s="12"/>
      <c r="AU4025" s="12"/>
      <c r="AV4025" s="12"/>
      <c r="AW4025" s="12"/>
      <c r="AX4025" s="12"/>
      <c r="AY4025" s="12"/>
      <c r="AZ4025" s="12"/>
      <c r="BA4025" s="12"/>
      <c r="BB4025" s="12"/>
      <c r="BC4025" s="12"/>
      <c r="BD4025" s="12"/>
      <c r="BE4025" s="12"/>
      <c r="BF4025" s="12"/>
      <c r="BG4025" s="12"/>
      <c r="BH4025" s="12"/>
      <c r="BI4025" s="12"/>
      <c r="BJ4025" s="13"/>
      <c r="BK4025" s="13"/>
      <c r="BL4025" s="13"/>
      <c r="BM4025" s="13"/>
      <c r="BN4025" s="13"/>
    </row>
    <row r="4026" spans="4:66" x14ac:dyDescent="0.25">
      <c r="D4026" s="7"/>
      <c r="E4026" s="10"/>
      <c r="F4026" s="10"/>
      <c r="G4026" s="10"/>
      <c r="H4026" s="10"/>
      <c r="I4026" s="10"/>
      <c r="J4026" s="10"/>
      <c r="K4026" s="11"/>
      <c r="L4026" s="11"/>
      <c r="M4026" s="12"/>
      <c r="N4026" s="12"/>
      <c r="O4026" s="12"/>
      <c r="P4026" s="12"/>
      <c r="Q4026" s="12"/>
      <c r="R4026" s="12"/>
      <c r="S4026" s="12"/>
      <c r="T4026" s="12"/>
      <c r="U4026" s="12"/>
      <c r="V4026" s="12"/>
      <c r="W4026" s="12"/>
      <c r="X4026" s="12"/>
      <c r="Y4026" s="12"/>
      <c r="Z4026" s="12"/>
      <c r="AA4026" s="12"/>
      <c r="AB4026" s="12"/>
      <c r="AC4026" s="12"/>
      <c r="AD4026" s="12"/>
      <c r="AE4026" s="12"/>
      <c r="AF4026" s="12"/>
      <c r="AG4026" s="12"/>
      <c r="AH4026" s="12"/>
      <c r="AI4026" s="12"/>
      <c r="AJ4026" s="12"/>
      <c r="AK4026" s="12"/>
      <c r="AL4026" s="12"/>
      <c r="AM4026" s="12"/>
      <c r="AN4026" s="12"/>
      <c r="AO4026" s="12"/>
      <c r="AP4026" s="12"/>
      <c r="AQ4026" s="12"/>
      <c r="AR4026" s="12"/>
      <c r="AS4026" s="12"/>
      <c r="AT4026" s="12"/>
      <c r="AU4026" s="12"/>
      <c r="AV4026" s="12"/>
      <c r="AW4026" s="12"/>
      <c r="AX4026" s="12"/>
      <c r="AY4026" s="12"/>
      <c r="AZ4026" s="12"/>
      <c r="BA4026" s="12"/>
      <c r="BB4026" s="12"/>
      <c r="BC4026" s="12"/>
      <c r="BD4026" s="12"/>
      <c r="BE4026" s="12"/>
      <c r="BF4026" s="12"/>
      <c r="BG4026" s="12"/>
      <c r="BH4026" s="12"/>
      <c r="BI4026" s="12"/>
      <c r="BJ4026" s="13"/>
      <c r="BK4026" s="13"/>
      <c r="BL4026" s="13"/>
      <c r="BM4026" s="13"/>
      <c r="BN4026" s="13"/>
    </row>
    <row r="4027" spans="4:66" x14ac:dyDescent="0.25">
      <c r="D4027" s="7"/>
      <c r="E4027" s="10"/>
      <c r="F4027" s="10"/>
      <c r="G4027" s="10"/>
      <c r="H4027" s="10"/>
      <c r="I4027" s="10"/>
      <c r="J4027" s="10"/>
      <c r="K4027" s="11"/>
      <c r="L4027" s="11"/>
      <c r="M4027" s="12"/>
      <c r="N4027" s="12"/>
      <c r="O4027" s="12"/>
      <c r="P4027" s="12"/>
      <c r="Q4027" s="12"/>
      <c r="R4027" s="12"/>
      <c r="S4027" s="12"/>
      <c r="T4027" s="12"/>
      <c r="U4027" s="12"/>
      <c r="V4027" s="12"/>
      <c r="W4027" s="12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2"/>
      <c r="AS4027" s="12"/>
      <c r="AT4027" s="12"/>
      <c r="AU4027" s="12"/>
      <c r="AV4027" s="12"/>
      <c r="AW4027" s="12"/>
      <c r="AX4027" s="12"/>
      <c r="AY4027" s="12"/>
      <c r="AZ4027" s="12"/>
      <c r="BA4027" s="12"/>
      <c r="BB4027" s="12"/>
      <c r="BC4027" s="12"/>
      <c r="BD4027" s="12"/>
      <c r="BE4027" s="12"/>
      <c r="BF4027" s="12"/>
      <c r="BG4027" s="12"/>
      <c r="BH4027" s="12"/>
      <c r="BI4027" s="12"/>
      <c r="BJ4027" s="13"/>
      <c r="BK4027" s="13"/>
      <c r="BL4027" s="13"/>
      <c r="BM4027" s="13"/>
      <c r="BN4027" s="13"/>
    </row>
    <row r="4028" spans="4:66" x14ac:dyDescent="0.25">
      <c r="D4028" s="7"/>
      <c r="E4028" s="10"/>
      <c r="F4028" s="10"/>
      <c r="G4028" s="10"/>
      <c r="H4028" s="10"/>
      <c r="I4028" s="10"/>
      <c r="J4028" s="10"/>
      <c r="K4028" s="11"/>
      <c r="L4028" s="11"/>
      <c r="M4028" s="12"/>
      <c r="N4028" s="12"/>
      <c r="O4028" s="12"/>
      <c r="P4028" s="12"/>
      <c r="Q4028" s="12"/>
      <c r="R4028" s="12"/>
      <c r="S4028" s="12"/>
      <c r="T4028" s="12"/>
      <c r="U4028" s="12"/>
      <c r="V4028" s="12"/>
      <c r="W4028" s="12"/>
      <c r="X4028" s="12"/>
      <c r="Y4028" s="12"/>
      <c r="Z4028" s="12"/>
      <c r="AA4028" s="12"/>
      <c r="AB4028" s="12"/>
      <c r="AC4028" s="12"/>
      <c r="AD4028" s="12"/>
      <c r="AE4028" s="12"/>
      <c r="AF4028" s="12"/>
      <c r="AG4028" s="12"/>
      <c r="AH4028" s="12"/>
      <c r="AI4028" s="12"/>
      <c r="AJ4028" s="12"/>
      <c r="AK4028" s="12"/>
      <c r="AL4028" s="12"/>
      <c r="AM4028" s="12"/>
      <c r="AN4028" s="12"/>
      <c r="AO4028" s="12"/>
      <c r="AP4028" s="12"/>
      <c r="AQ4028" s="12"/>
      <c r="AR4028" s="12"/>
      <c r="AS4028" s="12"/>
      <c r="AT4028" s="12"/>
      <c r="AU4028" s="12"/>
      <c r="AV4028" s="12"/>
      <c r="AW4028" s="12"/>
      <c r="AX4028" s="12"/>
      <c r="AY4028" s="12"/>
      <c r="AZ4028" s="12"/>
      <c r="BA4028" s="12"/>
      <c r="BB4028" s="12"/>
      <c r="BC4028" s="12"/>
      <c r="BD4028" s="12"/>
      <c r="BE4028" s="12"/>
      <c r="BF4028" s="12"/>
      <c r="BG4028" s="12"/>
      <c r="BH4028" s="12"/>
      <c r="BI4028" s="12"/>
      <c r="BJ4028" s="13"/>
      <c r="BK4028" s="13"/>
      <c r="BL4028" s="13"/>
      <c r="BM4028" s="13"/>
      <c r="BN4028" s="13"/>
    </row>
    <row r="4029" spans="4:66" x14ac:dyDescent="0.25">
      <c r="D4029" s="7"/>
      <c r="E4029" s="10"/>
      <c r="F4029" s="10"/>
      <c r="G4029" s="10"/>
      <c r="H4029" s="10"/>
      <c r="I4029" s="10"/>
      <c r="J4029" s="10"/>
      <c r="K4029" s="11"/>
      <c r="L4029" s="11"/>
      <c r="M4029" s="12"/>
      <c r="N4029" s="12"/>
      <c r="O4029" s="12"/>
      <c r="P4029" s="12"/>
      <c r="Q4029" s="12"/>
      <c r="R4029" s="12"/>
      <c r="S4029" s="12"/>
      <c r="T4029" s="12"/>
      <c r="U4029" s="12"/>
      <c r="V4029" s="12"/>
      <c r="W4029" s="12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2"/>
      <c r="AS4029" s="12"/>
      <c r="AT4029" s="12"/>
      <c r="AU4029" s="12"/>
      <c r="AV4029" s="12"/>
      <c r="AW4029" s="12"/>
      <c r="AX4029" s="12"/>
      <c r="AY4029" s="12"/>
      <c r="AZ4029" s="12"/>
      <c r="BA4029" s="12"/>
      <c r="BB4029" s="12"/>
      <c r="BC4029" s="12"/>
      <c r="BD4029" s="12"/>
      <c r="BE4029" s="12"/>
      <c r="BF4029" s="12"/>
      <c r="BG4029" s="12"/>
      <c r="BH4029" s="12"/>
      <c r="BI4029" s="12"/>
      <c r="BJ4029" s="13"/>
      <c r="BK4029" s="13"/>
      <c r="BL4029" s="13"/>
      <c r="BM4029" s="13"/>
      <c r="BN4029" s="13"/>
    </row>
    <row r="4030" spans="4:66" x14ac:dyDescent="0.25">
      <c r="D4030" s="7"/>
      <c r="E4030" s="10"/>
      <c r="F4030" s="10"/>
      <c r="G4030" s="10"/>
      <c r="H4030" s="10"/>
      <c r="I4030" s="10"/>
      <c r="J4030" s="10"/>
      <c r="K4030" s="11"/>
      <c r="L4030" s="11"/>
      <c r="M4030" s="12"/>
      <c r="N4030" s="12"/>
      <c r="O4030" s="12"/>
      <c r="P4030" s="12"/>
      <c r="Q4030" s="12"/>
      <c r="R4030" s="12"/>
      <c r="S4030" s="12"/>
      <c r="T4030" s="12"/>
      <c r="U4030" s="12"/>
      <c r="V4030" s="12"/>
      <c r="W4030" s="12"/>
      <c r="X4030" s="12"/>
      <c r="Y4030" s="12"/>
      <c r="Z4030" s="12"/>
      <c r="AA4030" s="12"/>
      <c r="AB4030" s="12"/>
      <c r="AC4030" s="12"/>
      <c r="AD4030" s="12"/>
      <c r="AE4030" s="12"/>
      <c r="AF4030" s="12"/>
      <c r="AG4030" s="12"/>
      <c r="AH4030" s="12"/>
      <c r="AI4030" s="12"/>
      <c r="AJ4030" s="12"/>
      <c r="AK4030" s="12"/>
      <c r="AL4030" s="12"/>
      <c r="AM4030" s="12"/>
      <c r="AN4030" s="12"/>
      <c r="AO4030" s="12"/>
      <c r="AP4030" s="12"/>
      <c r="AQ4030" s="12"/>
      <c r="AR4030" s="12"/>
      <c r="AS4030" s="12"/>
      <c r="AT4030" s="12"/>
      <c r="AU4030" s="12"/>
      <c r="AV4030" s="12"/>
      <c r="AW4030" s="12"/>
      <c r="AX4030" s="12"/>
      <c r="AY4030" s="12"/>
      <c r="AZ4030" s="12"/>
      <c r="BA4030" s="12"/>
      <c r="BB4030" s="12"/>
      <c r="BC4030" s="12"/>
      <c r="BD4030" s="12"/>
      <c r="BE4030" s="12"/>
      <c r="BF4030" s="12"/>
      <c r="BG4030" s="12"/>
      <c r="BH4030" s="12"/>
      <c r="BI4030" s="12"/>
      <c r="BJ4030" s="13"/>
      <c r="BK4030" s="13"/>
      <c r="BL4030" s="13"/>
      <c r="BM4030" s="13"/>
      <c r="BN4030" s="13"/>
    </row>
    <row r="4031" spans="4:66" x14ac:dyDescent="0.25">
      <c r="D4031" s="7"/>
      <c r="E4031" s="10"/>
      <c r="F4031" s="10"/>
      <c r="G4031" s="10"/>
      <c r="H4031" s="10"/>
      <c r="I4031" s="10"/>
      <c r="J4031" s="10"/>
      <c r="K4031" s="11"/>
      <c r="L4031" s="11"/>
      <c r="M4031" s="12"/>
      <c r="N4031" s="12"/>
      <c r="O4031" s="12"/>
      <c r="P4031" s="12"/>
      <c r="Q4031" s="12"/>
      <c r="R4031" s="12"/>
      <c r="S4031" s="12"/>
      <c r="T4031" s="12"/>
      <c r="U4031" s="12"/>
      <c r="V4031" s="12"/>
      <c r="W4031" s="12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2"/>
      <c r="AS4031" s="12"/>
      <c r="AT4031" s="12"/>
      <c r="AU4031" s="12"/>
      <c r="AV4031" s="12"/>
      <c r="AW4031" s="12"/>
      <c r="AX4031" s="12"/>
      <c r="AY4031" s="12"/>
      <c r="AZ4031" s="12"/>
      <c r="BA4031" s="12"/>
      <c r="BB4031" s="12"/>
      <c r="BC4031" s="12"/>
      <c r="BD4031" s="12"/>
      <c r="BE4031" s="12"/>
      <c r="BF4031" s="12"/>
      <c r="BG4031" s="12"/>
      <c r="BH4031" s="12"/>
      <c r="BI4031" s="12"/>
      <c r="BJ4031" s="13"/>
      <c r="BK4031" s="13"/>
      <c r="BL4031" s="13"/>
      <c r="BM4031" s="13"/>
      <c r="BN4031" s="13"/>
    </row>
    <row r="4032" spans="4:66" x14ac:dyDescent="0.25">
      <c r="D4032" s="7"/>
      <c r="E4032" s="10"/>
      <c r="F4032" s="10"/>
      <c r="G4032" s="10"/>
      <c r="H4032" s="10"/>
      <c r="I4032" s="10"/>
      <c r="J4032" s="10"/>
      <c r="K4032" s="11"/>
      <c r="L4032" s="11"/>
      <c r="M4032" s="12"/>
      <c r="N4032" s="12"/>
      <c r="O4032" s="12"/>
      <c r="P4032" s="12"/>
      <c r="Q4032" s="12"/>
      <c r="R4032" s="12"/>
      <c r="S4032" s="12"/>
      <c r="T4032" s="12"/>
      <c r="U4032" s="12"/>
      <c r="V4032" s="12"/>
      <c r="W4032" s="12"/>
      <c r="X4032" s="12"/>
      <c r="Y4032" s="12"/>
      <c r="Z4032" s="12"/>
      <c r="AA4032" s="12"/>
      <c r="AB4032" s="12"/>
      <c r="AC4032" s="12"/>
      <c r="AD4032" s="12"/>
      <c r="AE4032" s="12"/>
      <c r="AF4032" s="12"/>
      <c r="AG4032" s="12"/>
      <c r="AH4032" s="12"/>
      <c r="AI4032" s="12"/>
      <c r="AJ4032" s="12"/>
      <c r="AK4032" s="12"/>
      <c r="AL4032" s="12"/>
      <c r="AM4032" s="12"/>
      <c r="AN4032" s="12"/>
      <c r="AO4032" s="12"/>
      <c r="AP4032" s="12"/>
      <c r="AQ4032" s="12"/>
      <c r="AR4032" s="12"/>
      <c r="AS4032" s="12"/>
      <c r="AT4032" s="12"/>
      <c r="AU4032" s="12"/>
      <c r="AV4032" s="12"/>
      <c r="AW4032" s="12"/>
      <c r="AX4032" s="12"/>
      <c r="AY4032" s="12"/>
      <c r="AZ4032" s="12"/>
      <c r="BA4032" s="12"/>
      <c r="BB4032" s="12"/>
      <c r="BC4032" s="12"/>
      <c r="BD4032" s="12"/>
      <c r="BE4032" s="12"/>
      <c r="BF4032" s="12"/>
      <c r="BG4032" s="12"/>
      <c r="BH4032" s="12"/>
      <c r="BI4032" s="12"/>
      <c r="BJ4032" s="13"/>
      <c r="BK4032" s="13"/>
      <c r="BL4032" s="13"/>
      <c r="BM4032" s="13"/>
      <c r="BN4032" s="13"/>
    </row>
    <row r="4033" spans="4:66" x14ac:dyDescent="0.25">
      <c r="D4033" s="7"/>
      <c r="E4033" s="10"/>
      <c r="F4033" s="10"/>
      <c r="G4033" s="10"/>
      <c r="H4033" s="10"/>
      <c r="I4033" s="10"/>
      <c r="J4033" s="10"/>
      <c r="K4033" s="11"/>
      <c r="L4033" s="11"/>
      <c r="M4033" s="12"/>
      <c r="N4033" s="12"/>
      <c r="O4033" s="12"/>
      <c r="P4033" s="12"/>
      <c r="Q4033" s="12"/>
      <c r="R4033" s="12"/>
      <c r="S4033" s="12"/>
      <c r="T4033" s="12"/>
      <c r="U4033" s="12"/>
      <c r="V4033" s="12"/>
      <c r="W4033" s="12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2"/>
      <c r="AS4033" s="12"/>
      <c r="AT4033" s="12"/>
      <c r="AU4033" s="12"/>
      <c r="AV4033" s="12"/>
      <c r="AW4033" s="12"/>
      <c r="AX4033" s="12"/>
      <c r="AY4033" s="12"/>
      <c r="AZ4033" s="12"/>
      <c r="BA4033" s="12"/>
      <c r="BB4033" s="12"/>
      <c r="BC4033" s="12"/>
      <c r="BD4033" s="12"/>
      <c r="BE4033" s="12"/>
      <c r="BF4033" s="12"/>
      <c r="BG4033" s="12"/>
      <c r="BH4033" s="12"/>
      <c r="BI4033" s="12"/>
      <c r="BJ4033" s="13"/>
      <c r="BK4033" s="13"/>
      <c r="BL4033" s="13"/>
      <c r="BM4033" s="13"/>
      <c r="BN4033" s="13"/>
    </row>
    <row r="4034" spans="4:66" x14ac:dyDescent="0.25">
      <c r="D4034"/>
      <c r="E4034" s="10"/>
      <c r="F4034" s="10"/>
      <c r="G4034" s="10"/>
      <c r="H4034" s="10"/>
      <c r="I4034" s="10"/>
      <c r="J4034" s="10"/>
      <c r="K4034" s="11"/>
      <c r="L4034" s="11"/>
      <c r="M4034" s="12"/>
      <c r="N4034" s="12"/>
      <c r="O4034" s="12"/>
      <c r="P4034" s="12"/>
      <c r="Q4034" s="12"/>
      <c r="R4034" s="12"/>
      <c r="S4034" s="12"/>
      <c r="T4034" s="12"/>
      <c r="U4034" s="12"/>
      <c r="V4034" s="12"/>
      <c r="W4034" s="12"/>
      <c r="X4034" s="12"/>
      <c r="Y4034" s="12"/>
      <c r="Z4034" s="12"/>
      <c r="AA4034" s="12"/>
      <c r="AB4034" s="12"/>
      <c r="AC4034" s="12"/>
      <c r="AD4034" s="12"/>
      <c r="AE4034" s="12"/>
      <c r="AF4034" s="12"/>
      <c r="AG4034" s="12"/>
      <c r="AH4034" s="12"/>
      <c r="AI4034" s="12"/>
      <c r="AJ4034" s="12"/>
      <c r="AK4034" s="12"/>
      <c r="AL4034" s="12"/>
      <c r="AM4034" s="12"/>
      <c r="AN4034" s="12"/>
      <c r="AO4034" s="12"/>
      <c r="AP4034" s="12"/>
      <c r="AQ4034" s="12"/>
      <c r="AR4034" s="12"/>
      <c r="AS4034" s="12"/>
      <c r="AT4034" s="12"/>
      <c r="AU4034" s="12"/>
      <c r="AV4034" s="12"/>
      <c r="AW4034" s="12"/>
      <c r="AX4034" s="12"/>
      <c r="AY4034" s="12"/>
      <c r="AZ4034" s="12"/>
      <c r="BA4034" s="12"/>
      <c r="BB4034" s="12"/>
      <c r="BC4034" s="12"/>
      <c r="BD4034" s="12"/>
      <c r="BE4034" s="12"/>
      <c r="BF4034" s="12"/>
      <c r="BG4034" s="12"/>
      <c r="BH4034" s="12"/>
      <c r="BI4034" s="12"/>
      <c r="BJ4034" s="13"/>
      <c r="BK4034" s="13"/>
      <c r="BL4034" s="13"/>
      <c r="BM4034" s="13"/>
      <c r="BN4034" s="13"/>
    </row>
    <row r="4035" spans="4:66" x14ac:dyDescent="0.25">
      <c r="D4035"/>
      <c r="E4035" s="10"/>
      <c r="F4035" s="10"/>
      <c r="G4035" s="10"/>
      <c r="H4035" s="10"/>
      <c r="I4035" s="10"/>
      <c r="J4035" s="10"/>
      <c r="K4035" s="11"/>
      <c r="L4035" s="11"/>
      <c r="M4035" s="12"/>
      <c r="N4035" s="12"/>
      <c r="O4035" s="12"/>
      <c r="P4035" s="12"/>
      <c r="Q4035" s="12"/>
      <c r="R4035" s="12"/>
      <c r="S4035" s="12"/>
      <c r="T4035" s="12"/>
      <c r="U4035" s="12"/>
      <c r="V4035" s="12"/>
      <c r="W4035" s="12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2"/>
      <c r="AS4035" s="12"/>
      <c r="AT4035" s="12"/>
      <c r="AU4035" s="12"/>
      <c r="AV4035" s="12"/>
      <c r="AW4035" s="12"/>
      <c r="AX4035" s="12"/>
      <c r="AY4035" s="12"/>
      <c r="AZ4035" s="12"/>
      <c r="BA4035" s="12"/>
      <c r="BB4035" s="12"/>
      <c r="BC4035" s="12"/>
      <c r="BD4035" s="12"/>
      <c r="BE4035" s="12"/>
      <c r="BF4035" s="12"/>
      <c r="BG4035" s="12"/>
      <c r="BH4035" s="12"/>
      <c r="BI4035" s="12"/>
      <c r="BJ4035" s="13"/>
      <c r="BK4035" s="13"/>
      <c r="BL4035" s="13"/>
      <c r="BM4035" s="13"/>
      <c r="BN4035" s="13"/>
    </row>
    <row r="4036" spans="4:66" s="14" customFormat="1" x14ac:dyDescent="0.25">
      <c r="K4036" s="16"/>
      <c r="L4036" s="16"/>
      <c r="M4036" s="17"/>
      <c r="N4036" s="17"/>
      <c r="O4036" s="17"/>
      <c r="P4036" s="17"/>
      <c r="Q4036" s="17"/>
      <c r="R4036" s="17"/>
      <c r="S4036" s="17"/>
      <c r="T4036" s="17"/>
      <c r="U4036" s="17"/>
      <c r="V4036" s="17"/>
      <c r="W4036" s="17"/>
      <c r="X4036" s="17"/>
      <c r="Y4036" s="17"/>
      <c r="Z4036" s="17"/>
      <c r="AA4036" s="17"/>
      <c r="AB4036" s="17"/>
      <c r="AC4036" s="17"/>
      <c r="AD4036" s="17"/>
      <c r="AE4036" s="17"/>
      <c r="AF4036" s="17"/>
      <c r="AG4036" s="17"/>
      <c r="AH4036" s="17"/>
      <c r="AI4036" s="17"/>
      <c r="AJ4036" s="17"/>
      <c r="AK4036" s="17"/>
      <c r="AL4036" s="17"/>
      <c r="AM4036" s="17"/>
      <c r="AN4036" s="17"/>
      <c r="AO4036" s="17"/>
      <c r="AP4036" s="17"/>
      <c r="AQ4036" s="17"/>
      <c r="AR4036" s="17"/>
      <c r="AS4036" s="17"/>
      <c r="AT4036" s="17"/>
      <c r="AU4036" s="17"/>
      <c r="AV4036" s="17"/>
      <c r="AW4036" s="17"/>
      <c r="AX4036" s="17"/>
      <c r="AY4036" s="17"/>
      <c r="AZ4036" s="17"/>
      <c r="BA4036" s="17"/>
      <c r="BB4036" s="17"/>
      <c r="BC4036" s="17"/>
      <c r="BD4036" s="17"/>
      <c r="BE4036" s="17"/>
      <c r="BF4036" s="17"/>
      <c r="BG4036" s="17"/>
      <c r="BH4036" s="17"/>
      <c r="BI4036" s="17"/>
      <c r="BJ4036" s="18"/>
      <c r="BK4036" s="18"/>
      <c r="BL4036" s="18"/>
      <c r="BM4036" s="18"/>
      <c r="BN4036" s="18"/>
    </row>
    <row r="4037" spans="4:66" x14ac:dyDescent="0.25">
      <c r="D4037" s="7"/>
      <c r="E4037" s="10"/>
      <c r="F4037" s="10"/>
      <c r="G4037" s="10"/>
      <c r="H4037" s="10"/>
      <c r="I4037" s="10"/>
      <c r="J4037" s="10"/>
      <c r="K4037" s="11"/>
      <c r="L4037" s="11"/>
      <c r="M4037" s="12"/>
      <c r="N4037" s="12"/>
      <c r="O4037" s="12"/>
      <c r="P4037" s="12"/>
      <c r="Q4037" s="12"/>
      <c r="R4037" s="12"/>
      <c r="S4037" s="12"/>
      <c r="T4037" s="12"/>
      <c r="U4037" s="12"/>
      <c r="V4037" s="12"/>
      <c r="W4037" s="12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2"/>
      <c r="AS4037" s="12"/>
      <c r="AT4037" s="12"/>
      <c r="AU4037" s="12"/>
      <c r="AV4037" s="12"/>
      <c r="AW4037" s="12"/>
      <c r="AX4037" s="12"/>
      <c r="AY4037" s="12"/>
      <c r="AZ4037" s="12"/>
      <c r="BA4037" s="12"/>
      <c r="BB4037" s="12"/>
      <c r="BC4037" s="12"/>
      <c r="BD4037" s="12"/>
      <c r="BE4037" s="12"/>
      <c r="BF4037" s="12"/>
      <c r="BG4037" s="12"/>
      <c r="BH4037" s="12"/>
      <c r="BI4037" s="12"/>
      <c r="BJ4037" s="13"/>
      <c r="BK4037" s="13"/>
      <c r="BL4037" s="13"/>
      <c r="BM4037" s="13"/>
      <c r="BN4037" s="13"/>
    </row>
    <row r="4038" spans="4:66" x14ac:dyDescent="0.25">
      <c r="D4038" s="7"/>
      <c r="E4038" s="10"/>
      <c r="F4038" s="10"/>
      <c r="G4038" s="10"/>
      <c r="H4038" s="10"/>
      <c r="I4038" s="10"/>
      <c r="J4038" s="10"/>
      <c r="K4038" s="11"/>
      <c r="L4038" s="11"/>
      <c r="M4038" s="12"/>
      <c r="N4038" s="12"/>
      <c r="O4038" s="12"/>
      <c r="P4038" s="12"/>
      <c r="Q4038" s="12"/>
      <c r="R4038" s="12"/>
      <c r="S4038" s="12"/>
      <c r="T4038" s="12"/>
      <c r="U4038" s="12"/>
      <c r="V4038" s="12"/>
      <c r="W4038" s="12"/>
      <c r="X4038" s="12"/>
      <c r="Y4038" s="12"/>
      <c r="Z4038" s="12"/>
      <c r="AA4038" s="12"/>
      <c r="AB4038" s="12"/>
      <c r="AC4038" s="12"/>
      <c r="AD4038" s="12"/>
      <c r="AE4038" s="12"/>
      <c r="AF4038" s="12"/>
      <c r="AG4038" s="12"/>
      <c r="AH4038" s="12"/>
      <c r="AI4038" s="12"/>
      <c r="AJ4038" s="12"/>
      <c r="AK4038" s="12"/>
      <c r="AL4038" s="12"/>
      <c r="AM4038" s="12"/>
      <c r="AN4038" s="12"/>
      <c r="AO4038" s="12"/>
      <c r="AP4038" s="12"/>
      <c r="AQ4038" s="12"/>
      <c r="AR4038" s="12"/>
      <c r="AS4038" s="12"/>
      <c r="AT4038" s="12"/>
      <c r="AU4038" s="12"/>
      <c r="AV4038" s="12"/>
      <c r="AW4038" s="12"/>
      <c r="AX4038" s="12"/>
      <c r="AY4038" s="12"/>
      <c r="AZ4038" s="12"/>
      <c r="BA4038" s="12"/>
      <c r="BB4038" s="12"/>
      <c r="BC4038" s="12"/>
      <c r="BD4038" s="12"/>
      <c r="BE4038" s="12"/>
      <c r="BF4038" s="12"/>
      <c r="BG4038" s="12"/>
      <c r="BH4038" s="12"/>
      <c r="BI4038" s="12"/>
      <c r="BJ4038" s="13"/>
      <c r="BK4038" s="13"/>
      <c r="BL4038" s="13"/>
      <c r="BM4038" s="13"/>
      <c r="BN4038" s="13"/>
    </row>
    <row r="4039" spans="4:66" x14ac:dyDescent="0.25">
      <c r="D4039" s="7"/>
      <c r="E4039" s="10"/>
      <c r="F4039" s="10"/>
      <c r="G4039" s="10"/>
      <c r="H4039" s="10"/>
      <c r="I4039" s="10"/>
      <c r="J4039" s="10"/>
      <c r="K4039" s="11"/>
      <c r="L4039" s="11"/>
      <c r="M4039" s="12"/>
      <c r="N4039" s="12"/>
      <c r="O4039" s="12"/>
      <c r="P4039" s="12"/>
      <c r="Q4039" s="12"/>
      <c r="R4039" s="12"/>
      <c r="S4039" s="12"/>
      <c r="T4039" s="12"/>
      <c r="U4039" s="12"/>
      <c r="V4039" s="12"/>
      <c r="W4039" s="12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2"/>
      <c r="AS4039" s="12"/>
      <c r="AT4039" s="12"/>
      <c r="AU4039" s="12"/>
      <c r="AV4039" s="12"/>
      <c r="AW4039" s="12"/>
      <c r="AX4039" s="12"/>
      <c r="AY4039" s="12"/>
      <c r="AZ4039" s="12"/>
      <c r="BA4039" s="12"/>
      <c r="BB4039" s="12"/>
      <c r="BC4039" s="12"/>
      <c r="BD4039" s="12"/>
      <c r="BE4039" s="12"/>
      <c r="BF4039" s="12"/>
      <c r="BG4039" s="12"/>
      <c r="BH4039" s="12"/>
      <c r="BI4039" s="12"/>
      <c r="BJ4039" s="13"/>
      <c r="BK4039" s="13"/>
      <c r="BL4039" s="13"/>
      <c r="BM4039" s="13"/>
      <c r="BN4039" s="13"/>
    </row>
    <row r="4040" spans="4:66" x14ac:dyDescent="0.25">
      <c r="D4040" s="7"/>
      <c r="E4040" s="10"/>
      <c r="F4040" s="10"/>
      <c r="G4040" s="10"/>
      <c r="H4040" s="10"/>
      <c r="I4040" s="10"/>
      <c r="J4040" s="10"/>
      <c r="K4040" s="11"/>
      <c r="L4040" s="11"/>
      <c r="M4040" s="12"/>
      <c r="N4040" s="12"/>
      <c r="O4040" s="12"/>
      <c r="P4040" s="12"/>
      <c r="Q4040" s="12"/>
      <c r="R4040" s="12"/>
      <c r="S4040" s="12"/>
      <c r="T4040" s="12"/>
      <c r="U4040" s="12"/>
      <c r="V4040" s="12"/>
      <c r="W4040" s="12"/>
      <c r="X4040" s="12"/>
      <c r="Y4040" s="12"/>
      <c r="Z4040" s="12"/>
      <c r="AA4040" s="12"/>
      <c r="AB4040" s="12"/>
      <c r="AC4040" s="12"/>
      <c r="AD4040" s="12"/>
      <c r="AE4040" s="12"/>
      <c r="AF4040" s="12"/>
      <c r="AG4040" s="12"/>
      <c r="AH4040" s="12"/>
      <c r="AI4040" s="12"/>
      <c r="AJ4040" s="12"/>
      <c r="AK4040" s="12"/>
      <c r="AL4040" s="12"/>
      <c r="AM4040" s="12"/>
      <c r="AN4040" s="12"/>
      <c r="AO4040" s="12"/>
      <c r="AP4040" s="12"/>
      <c r="AQ4040" s="12"/>
      <c r="AR4040" s="12"/>
      <c r="AS4040" s="12"/>
      <c r="AT4040" s="12"/>
      <c r="AU4040" s="12"/>
      <c r="AV4040" s="12"/>
      <c r="AW4040" s="12"/>
      <c r="AX4040" s="12"/>
      <c r="AY4040" s="12"/>
      <c r="AZ4040" s="12"/>
      <c r="BA4040" s="12"/>
      <c r="BB4040" s="12"/>
      <c r="BC4040" s="12"/>
      <c r="BD4040" s="12"/>
      <c r="BE4040" s="12"/>
      <c r="BF4040" s="12"/>
      <c r="BG4040" s="12"/>
      <c r="BH4040" s="12"/>
      <c r="BI4040" s="12"/>
      <c r="BJ4040" s="13"/>
      <c r="BK4040" s="13"/>
      <c r="BL4040" s="13"/>
      <c r="BM4040" s="13"/>
      <c r="BN4040" s="13"/>
    </row>
    <row r="4041" spans="4:66" x14ac:dyDescent="0.25">
      <c r="D4041" s="7"/>
      <c r="E4041" s="10"/>
      <c r="F4041" s="10"/>
      <c r="G4041" s="10"/>
      <c r="H4041" s="10"/>
      <c r="I4041" s="10"/>
      <c r="J4041" s="10"/>
      <c r="K4041" s="11"/>
      <c r="L4041" s="11"/>
      <c r="M4041" s="12"/>
      <c r="N4041" s="12"/>
      <c r="O4041" s="12"/>
      <c r="P4041" s="12"/>
      <c r="Q4041" s="12"/>
      <c r="R4041" s="12"/>
      <c r="S4041" s="12"/>
      <c r="T4041" s="12"/>
      <c r="U4041" s="12"/>
      <c r="V4041" s="12"/>
      <c r="W4041" s="12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2"/>
      <c r="AS4041" s="12"/>
      <c r="AT4041" s="12"/>
      <c r="AU4041" s="12"/>
      <c r="AV4041" s="12"/>
      <c r="AW4041" s="12"/>
      <c r="AX4041" s="12"/>
      <c r="AY4041" s="12"/>
      <c r="AZ4041" s="12"/>
      <c r="BA4041" s="12"/>
      <c r="BB4041" s="12"/>
      <c r="BC4041" s="12"/>
      <c r="BD4041" s="12"/>
      <c r="BE4041" s="12"/>
      <c r="BF4041" s="12"/>
      <c r="BG4041" s="12"/>
      <c r="BH4041" s="12"/>
      <c r="BI4041" s="12"/>
      <c r="BJ4041" s="13"/>
      <c r="BK4041" s="13"/>
      <c r="BL4041" s="13"/>
      <c r="BM4041" s="13"/>
      <c r="BN4041" s="13"/>
    </row>
    <row r="4042" spans="4:66" x14ac:dyDescent="0.25">
      <c r="D4042" s="7"/>
      <c r="E4042" s="10"/>
      <c r="F4042" s="10"/>
      <c r="G4042" s="10"/>
      <c r="H4042" s="10"/>
      <c r="I4042" s="10"/>
      <c r="J4042" s="10"/>
      <c r="K4042" s="11"/>
      <c r="L4042" s="11"/>
      <c r="M4042" s="12"/>
      <c r="N4042" s="12"/>
      <c r="O4042" s="12"/>
      <c r="P4042" s="12"/>
      <c r="Q4042" s="12"/>
      <c r="R4042" s="12"/>
      <c r="S4042" s="12"/>
      <c r="T4042" s="12"/>
      <c r="U4042" s="12"/>
      <c r="V4042" s="12"/>
      <c r="W4042" s="12"/>
      <c r="X4042" s="12"/>
      <c r="Y4042" s="12"/>
      <c r="Z4042" s="12"/>
      <c r="AA4042" s="12"/>
      <c r="AB4042" s="12"/>
      <c r="AC4042" s="12"/>
      <c r="AD4042" s="12"/>
      <c r="AE4042" s="12"/>
      <c r="AF4042" s="12"/>
      <c r="AG4042" s="12"/>
      <c r="AH4042" s="12"/>
      <c r="AI4042" s="12"/>
      <c r="AJ4042" s="12"/>
      <c r="AK4042" s="12"/>
      <c r="AL4042" s="12"/>
      <c r="AM4042" s="12"/>
      <c r="AN4042" s="12"/>
      <c r="AO4042" s="12"/>
      <c r="AP4042" s="12"/>
      <c r="AQ4042" s="12"/>
      <c r="AR4042" s="12"/>
      <c r="AS4042" s="12"/>
      <c r="AT4042" s="12"/>
      <c r="AU4042" s="12"/>
      <c r="AV4042" s="12"/>
      <c r="AW4042" s="12"/>
      <c r="AX4042" s="12"/>
      <c r="AY4042" s="12"/>
      <c r="AZ4042" s="12"/>
      <c r="BA4042" s="12"/>
      <c r="BB4042" s="12"/>
      <c r="BC4042" s="12"/>
      <c r="BD4042" s="12"/>
      <c r="BE4042" s="12"/>
      <c r="BF4042" s="12"/>
      <c r="BG4042" s="12"/>
      <c r="BH4042" s="12"/>
      <c r="BI4042" s="12"/>
      <c r="BJ4042" s="13"/>
      <c r="BK4042" s="13"/>
      <c r="BL4042" s="13"/>
      <c r="BM4042" s="13"/>
      <c r="BN4042" s="13"/>
    </row>
    <row r="4043" spans="4:66" x14ac:dyDescent="0.25">
      <c r="D4043" s="7"/>
      <c r="E4043" s="10"/>
      <c r="F4043" s="10"/>
      <c r="G4043" s="10"/>
      <c r="H4043" s="10"/>
      <c r="I4043" s="10"/>
      <c r="J4043" s="10"/>
      <c r="K4043" s="11"/>
      <c r="L4043" s="11"/>
      <c r="M4043" s="12"/>
      <c r="N4043" s="12"/>
      <c r="O4043" s="12"/>
      <c r="P4043" s="12"/>
      <c r="Q4043" s="12"/>
      <c r="R4043" s="12"/>
      <c r="S4043" s="12"/>
      <c r="T4043" s="12"/>
      <c r="U4043" s="12"/>
      <c r="V4043" s="12"/>
      <c r="W4043" s="12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2"/>
      <c r="AS4043" s="12"/>
      <c r="AT4043" s="12"/>
      <c r="AU4043" s="12"/>
      <c r="AV4043" s="12"/>
      <c r="AW4043" s="12"/>
      <c r="AX4043" s="12"/>
      <c r="AY4043" s="12"/>
      <c r="AZ4043" s="12"/>
      <c r="BA4043" s="12"/>
      <c r="BB4043" s="12"/>
      <c r="BC4043" s="12"/>
      <c r="BD4043" s="12"/>
      <c r="BE4043" s="12"/>
      <c r="BF4043" s="12"/>
      <c r="BG4043" s="12"/>
      <c r="BH4043" s="12"/>
      <c r="BI4043" s="12"/>
      <c r="BJ4043" s="13"/>
      <c r="BK4043" s="13"/>
      <c r="BL4043" s="13"/>
      <c r="BM4043" s="13"/>
      <c r="BN4043" s="13"/>
    </row>
    <row r="4044" spans="4:66" x14ac:dyDescent="0.25">
      <c r="D4044" s="7"/>
      <c r="E4044" s="10"/>
      <c r="F4044" s="10"/>
      <c r="G4044" s="10"/>
      <c r="H4044" s="10"/>
      <c r="I4044" s="10"/>
      <c r="J4044" s="10"/>
      <c r="K4044" s="11"/>
      <c r="L4044" s="11"/>
      <c r="M4044" s="12"/>
      <c r="N4044" s="12"/>
      <c r="O4044" s="12"/>
      <c r="P4044" s="12"/>
      <c r="Q4044" s="12"/>
      <c r="R4044" s="12"/>
      <c r="S4044" s="12"/>
      <c r="T4044" s="12"/>
      <c r="U4044" s="12"/>
      <c r="V4044" s="12"/>
      <c r="W4044" s="12"/>
      <c r="X4044" s="12"/>
      <c r="Y4044" s="12"/>
      <c r="Z4044" s="12"/>
      <c r="AA4044" s="12"/>
      <c r="AB4044" s="12"/>
      <c r="AC4044" s="12"/>
      <c r="AD4044" s="12"/>
      <c r="AE4044" s="12"/>
      <c r="AF4044" s="12"/>
      <c r="AG4044" s="12"/>
      <c r="AH4044" s="12"/>
      <c r="AI4044" s="12"/>
      <c r="AJ4044" s="12"/>
      <c r="AK4044" s="12"/>
      <c r="AL4044" s="12"/>
      <c r="AM4044" s="12"/>
      <c r="AN4044" s="12"/>
      <c r="AO4044" s="12"/>
      <c r="AP4044" s="12"/>
      <c r="AQ4044" s="12"/>
      <c r="AR4044" s="12"/>
      <c r="AS4044" s="12"/>
      <c r="AT4044" s="12"/>
      <c r="AU4044" s="12"/>
      <c r="AV4044" s="12"/>
      <c r="AW4044" s="12"/>
      <c r="AX4044" s="12"/>
      <c r="AY4044" s="12"/>
      <c r="AZ4044" s="12"/>
      <c r="BA4044" s="12"/>
      <c r="BB4044" s="12"/>
      <c r="BC4044" s="12"/>
      <c r="BD4044" s="12"/>
      <c r="BE4044" s="12"/>
      <c r="BF4044" s="12"/>
      <c r="BG4044" s="12"/>
      <c r="BH4044" s="12"/>
      <c r="BI4044" s="12"/>
      <c r="BJ4044" s="13"/>
      <c r="BK4044" s="13"/>
      <c r="BL4044" s="13"/>
      <c r="BM4044" s="13"/>
      <c r="BN4044" s="13"/>
    </row>
    <row r="4045" spans="4:66" x14ac:dyDescent="0.25">
      <c r="D4045" s="7"/>
      <c r="E4045" s="10"/>
      <c r="F4045" s="10"/>
      <c r="G4045" s="10"/>
      <c r="H4045" s="10"/>
      <c r="I4045" s="10"/>
      <c r="J4045" s="10"/>
      <c r="K4045" s="11"/>
      <c r="L4045" s="11"/>
      <c r="M4045" s="12"/>
      <c r="N4045" s="12"/>
      <c r="O4045" s="12"/>
      <c r="P4045" s="12"/>
      <c r="Q4045" s="12"/>
      <c r="R4045" s="12"/>
      <c r="S4045" s="12"/>
      <c r="T4045" s="12"/>
      <c r="U4045" s="12"/>
      <c r="V4045" s="12"/>
      <c r="W4045" s="12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2"/>
      <c r="AS4045" s="12"/>
      <c r="AT4045" s="12"/>
      <c r="AU4045" s="12"/>
      <c r="AV4045" s="12"/>
      <c r="AW4045" s="12"/>
      <c r="AX4045" s="12"/>
      <c r="AY4045" s="12"/>
      <c r="AZ4045" s="12"/>
      <c r="BA4045" s="12"/>
      <c r="BB4045" s="12"/>
      <c r="BC4045" s="12"/>
      <c r="BD4045" s="12"/>
      <c r="BE4045" s="12"/>
      <c r="BF4045" s="12"/>
      <c r="BG4045" s="12"/>
      <c r="BH4045" s="12"/>
      <c r="BI4045" s="12"/>
      <c r="BJ4045" s="13"/>
      <c r="BK4045" s="13"/>
      <c r="BL4045" s="13"/>
      <c r="BM4045" s="13"/>
      <c r="BN4045" s="13"/>
    </row>
    <row r="4046" spans="4:66" x14ac:dyDescent="0.25">
      <c r="D4046" s="7"/>
      <c r="E4046" s="10"/>
      <c r="F4046" s="10"/>
      <c r="G4046" s="10"/>
      <c r="H4046" s="10"/>
      <c r="I4046" s="10"/>
      <c r="J4046" s="10"/>
      <c r="K4046" s="11"/>
      <c r="L4046" s="11"/>
      <c r="M4046" s="12"/>
      <c r="N4046" s="12"/>
      <c r="O4046" s="12"/>
      <c r="P4046" s="12"/>
      <c r="Q4046" s="12"/>
      <c r="R4046" s="12"/>
      <c r="S4046" s="12"/>
      <c r="T4046" s="12"/>
      <c r="U4046" s="12"/>
      <c r="V4046" s="12"/>
      <c r="W4046" s="12"/>
      <c r="X4046" s="12"/>
      <c r="Y4046" s="12"/>
      <c r="Z4046" s="12"/>
      <c r="AA4046" s="12"/>
      <c r="AB4046" s="12"/>
      <c r="AC4046" s="12"/>
      <c r="AD4046" s="12"/>
      <c r="AE4046" s="12"/>
      <c r="AF4046" s="12"/>
      <c r="AG4046" s="12"/>
      <c r="AH4046" s="12"/>
      <c r="AI4046" s="12"/>
      <c r="AJ4046" s="12"/>
      <c r="AK4046" s="12"/>
      <c r="AL4046" s="12"/>
      <c r="AM4046" s="12"/>
      <c r="AN4046" s="12"/>
      <c r="AO4046" s="12"/>
      <c r="AP4046" s="12"/>
      <c r="AQ4046" s="12"/>
      <c r="AR4046" s="12"/>
      <c r="AS4046" s="12"/>
      <c r="AT4046" s="12"/>
      <c r="AU4046" s="12"/>
      <c r="AV4046" s="12"/>
      <c r="AW4046" s="12"/>
      <c r="AX4046" s="12"/>
      <c r="AY4046" s="12"/>
      <c r="AZ4046" s="12"/>
      <c r="BA4046" s="12"/>
      <c r="BB4046" s="12"/>
      <c r="BC4046" s="12"/>
      <c r="BD4046" s="12"/>
      <c r="BE4046" s="12"/>
      <c r="BF4046" s="12"/>
      <c r="BG4046" s="12"/>
      <c r="BH4046" s="12"/>
      <c r="BI4046" s="12"/>
      <c r="BJ4046" s="13"/>
      <c r="BK4046" s="13"/>
      <c r="BL4046" s="13"/>
      <c r="BM4046" s="13"/>
      <c r="BN4046" s="13"/>
    </row>
    <row r="4047" spans="4:66" x14ac:dyDescent="0.25">
      <c r="D4047" s="7"/>
      <c r="E4047" s="10"/>
      <c r="F4047" s="10"/>
      <c r="G4047" s="10"/>
      <c r="H4047" s="10"/>
      <c r="I4047" s="10"/>
      <c r="J4047" s="10"/>
      <c r="K4047" s="11"/>
      <c r="L4047" s="11"/>
      <c r="M4047" s="12"/>
      <c r="N4047" s="12"/>
      <c r="O4047" s="12"/>
      <c r="P4047" s="12"/>
      <c r="Q4047" s="12"/>
      <c r="R4047" s="12"/>
      <c r="S4047" s="12"/>
      <c r="T4047" s="12"/>
      <c r="U4047" s="12"/>
      <c r="V4047" s="12"/>
      <c r="W4047" s="12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2"/>
      <c r="AS4047" s="12"/>
      <c r="AT4047" s="12"/>
      <c r="AU4047" s="12"/>
      <c r="AV4047" s="12"/>
      <c r="AW4047" s="12"/>
      <c r="AX4047" s="12"/>
      <c r="AY4047" s="12"/>
      <c r="AZ4047" s="12"/>
      <c r="BA4047" s="12"/>
      <c r="BB4047" s="12"/>
      <c r="BC4047" s="12"/>
      <c r="BD4047" s="12"/>
      <c r="BE4047" s="12"/>
      <c r="BF4047" s="12"/>
      <c r="BG4047" s="12"/>
      <c r="BH4047" s="12"/>
      <c r="BI4047" s="12"/>
      <c r="BJ4047" s="13"/>
      <c r="BK4047" s="13"/>
      <c r="BL4047" s="13"/>
      <c r="BM4047" s="13"/>
      <c r="BN4047" s="13"/>
    </row>
    <row r="4048" spans="4:66" x14ac:dyDescent="0.25">
      <c r="D4048" s="7"/>
      <c r="E4048" s="10"/>
      <c r="F4048" s="10"/>
      <c r="G4048" s="10"/>
      <c r="H4048" s="10"/>
      <c r="I4048" s="10"/>
      <c r="J4048" s="10"/>
      <c r="K4048" s="11"/>
      <c r="L4048" s="11"/>
      <c r="M4048" s="12"/>
      <c r="N4048" s="12"/>
      <c r="O4048" s="12"/>
      <c r="P4048" s="12"/>
      <c r="Q4048" s="12"/>
      <c r="R4048" s="12"/>
      <c r="S4048" s="12"/>
      <c r="T4048" s="12"/>
      <c r="U4048" s="12"/>
      <c r="V4048" s="12"/>
      <c r="W4048" s="12"/>
      <c r="X4048" s="12"/>
      <c r="Y4048" s="12"/>
      <c r="Z4048" s="12"/>
      <c r="AA4048" s="12"/>
      <c r="AB4048" s="12"/>
      <c r="AC4048" s="12"/>
      <c r="AD4048" s="12"/>
      <c r="AE4048" s="12"/>
      <c r="AF4048" s="12"/>
      <c r="AG4048" s="12"/>
      <c r="AH4048" s="12"/>
      <c r="AI4048" s="12"/>
      <c r="AJ4048" s="12"/>
      <c r="AK4048" s="12"/>
      <c r="AL4048" s="12"/>
      <c r="AM4048" s="12"/>
      <c r="AN4048" s="12"/>
      <c r="AO4048" s="12"/>
      <c r="AP4048" s="12"/>
      <c r="AQ4048" s="12"/>
      <c r="AR4048" s="12"/>
      <c r="AS4048" s="12"/>
      <c r="AT4048" s="12"/>
      <c r="AU4048" s="12"/>
      <c r="AV4048" s="12"/>
      <c r="AW4048" s="12"/>
      <c r="AX4048" s="12"/>
      <c r="AY4048" s="12"/>
      <c r="AZ4048" s="12"/>
      <c r="BA4048" s="12"/>
      <c r="BB4048" s="12"/>
      <c r="BC4048" s="12"/>
      <c r="BD4048" s="12"/>
      <c r="BE4048" s="12"/>
      <c r="BF4048" s="12"/>
      <c r="BG4048" s="12"/>
      <c r="BH4048" s="12"/>
      <c r="BI4048" s="12"/>
      <c r="BJ4048" s="13"/>
      <c r="BK4048" s="13"/>
      <c r="BL4048" s="13"/>
      <c r="BM4048" s="13"/>
      <c r="BN4048" s="13"/>
    </row>
    <row r="4049" spans="4:66" x14ac:dyDescent="0.25">
      <c r="D4049" s="7"/>
      <c r="E4049" s="10"/>
      <c r="F4049" s="10"/>
      <c r="G4049" s="10"/>
      <c r="H4049" s="10"/>
      <c r="I4049" s="10"/>
      <c r="J4049" s="10"/>
      <c r="K4049" s="11"/>
      <c r="L4049" s="11"/>
      <c r="M4049" s="12"/>
      <c r="N4049" s="12"/>
      <c r="O4049" s="12"/>
      <c r="P4049" s="12"/>
      <c r="Q4049" s="12"/>
      <c r="R4049" s="12"/>
      <c r="S4049" s="12"/>
      <c r="T4049" s="12"/>
      <c r="U4049" s="12"/>
      <c r="V4049" s="12"/>
      <c r="W4049" s="12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2"/>
      <c r="AS4049" s="12"/>
      <c r="AT4049" s="12"/>
      <c r="AU4049" s="12"/>
      <c r="AV4049" s="12"/>
      <c r="AW4049" s="12"/>
      <c r="AX4049" s="12"/>
      <c r="AY4049" s="12"/>
      <c r="AZ4049" s="12"/>
      <c r="BA4049" s="12"/>
      <c r="BB4049" s="12"/>
      <c r="BC4049" s="12"/>
      <c r="BD4049" s="12"/>
      <c r="BE4049" s="12"/>
      <c r="BF4049" s="12"/>
      <c r="BG4049" s="12"/>
      <c r="BH4049" s="12"/>
      <c r="BI4049" s="12"/>
      <c r="BJ4049" s="13"/>
      <c r="BK4049" s="13"/>
      <c r="BL4049" s="13"/>
      <c r="BM4049" s="13"/>
      <c r="BN4049" s="13"/>
    </row>
    <row r="4050" spans="4:66" x14ac:dyDescent="0.25">
      <c r="D4050" s="7"/>
      <c r="E4050" s="10"/>
      <c r="F4050" s="10"/>
      <c r="G4050" s="10"/>
      <c r="H4050" s="10"/>
      <c r="I4050" s="10"/>
      <c r="J4050" s="10"/>
      <c r="K4050" s="11"/>
      <c r="L4050" s="11"/>
      <c r="M4050" s="12"/>
      <c r="N4050" s="12"/>
      <c r="O4050" s="12"/>
      <c r="P4050" s="12"/>
      <c r="Q4050" s="12"/>
      <c r="R4050" s="12"/>
      <c r="S4050" s="12"/>
      <c r="T4050" s="12"/>
      <c r="U4050" s="12"/>
      <c r="V4050" s="12"/>
      <c r="W4050" s="12"/>
      <c r="X4050" s="12"/>
      <c r="Y4050" s="12"/>
      <c r="Z4050" s="12"/>
      <c r="AA4050" s="12"/>
      <c r="AB4050" s="12"/>
      <c r="AC4050" s="12"/>
      <c r="AD4050" s="12"/>
      <c r="AE4050" s="12"/>
      <c r="AF4050" s="12"/>
      <c r="AG4050" s="12"/>
      <c r="AH4050" s="12"/>
      <c r="AI4050" s="12"/>
      <c r="AJ4050" s="12"/>
      <c r="AK4050" s="12"/>
      <c r="AL4050" s="12"/>
      <c r="AM4050" s="12"/>
      <c r="AN4050" s="12"/>
      <c r="AO4050" s="12"/>
      <c r="AP4050" s="12"/>
      <c r="AQ4050" s="12"/>
      <c r="AR4050" s="12"/>
      <c r="AS4050" s="12"/>
      <c r="AT4050" s="12"/>
      <c r="AU4050" s="12"/>
      <c r="AV4050" s="12"/>
      <c r="AW4050" s="12"/>
      <c r="AX4050" s="12"/>
      <c r="AY4050" s="12"/>
      <c r="AZ4050" s="12"/>
      <c r="BA4050" s="12"/>
      <c r="BB4050" s="12"/>
      <c r="BC4050" s="12"/>
      <c r="BD4050" s="12"/>
      <c r="BE4050" s="12"/>
      <c r="BF4050" s="12"/>
      <c r="BG4050" s="12"/>
      <c r="BH4050" s="12"/>
      <c r="BI4050" s="12"/>
      <c r="BJ4050" s="13"/>
      <c r="BK4050" s="13"/>
      <c r="BL4050" s="13"/>
      <c r="BM4050" s="13"/>
      <c r="BN4050" s="13"/>
    </row>
    <row r="4051" spans="4:66" x14ac:dyDescent="0.25">
      <c r="D4051" s="7"/>
      <c r="E4051" s="10"/>
      <c r="F4051" s="10"/>
      <c r="G4051" s="10"/>
      <c r="H4051" s="10"/>
      <c r="I4051" s="10"/>
      <c r="J4051" s="10"/>
      <c r="K4051" s="11"/>
      <c r="L4051" s="11"/>
      <c r="M4051" s="12"/>
      <c r="N4051" s="12"/>
      <c r="O4051" s="12"/>
      <c r="P4051" s="12"/>
      <c r="Q4051" s="12"/>
      <c r="R4051" s="12"/>
      <c r="S4051" s="12"/>
      <c r="T4051" s="12"/>
      <c r="U4051" s="12"/>
      <c r="V4051" s="12"/>
      <c r="W4051" s="12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2"/>
      <c r="AS4051" s="12"/>
      <c r="AT4051" s="12"/>
      <c r="AU4051" s="12"/>
      <c r="AV4051" s="12"/>
      <c r="AW4051" s="12"/>
      <c r="AX4051" s="12"/>
      <c r="AY4051" s="12"/>
      <c r="AZ4051" s="12"/>
      <c r="BA4051" s="12"/>
      <c r="BB4051" s="12"/>
      <c r="BC4051" s="12"/>
      <c r="BD4051" s="12"/>
      <c r="BE4051" s="12"/>
      <c r="BF4051" s="12"/>
      <c r="BG4051" s="12"/>
      <c r="BH4051" s="12"/>
      <c r="BI4051" s="12"/>
      <c r="BJ4051" s="13"/>
      <c r="BK4051" s="13"/>
      <c r="BL4051" s="13"/>
      <c r="BM4051" s="13"/>
      <c r="BN4051" s="13"/>
    </row>
    <row r="4052" spans="4:66" x14ac:dyDescent="0.25">
      <c r="D4052" s="7"/>
      <c r="E4052" s="10"/>
      <c r="F4052" s="10"/>
      <c r="G4052" s="10"/>
      <c r="H4052" s="10"/>
      <c r="I4052" s="10"/>
      <c r="J4052" s="10"/>
      <c r="K4052" s="11"/>
      <c r="L4052" s="11"/>
      <c r="M4052" s="12"/>
      <c r="N4052" s="12"/>
      <c r="O4052" s="12"/>
      <c r="P4052" s="12"/>
      <c r="Q4052" s="12"/>
      <c r="R4052" s="12"/>
      <c r="S4052" s="12"/>
      <c r="T4052" s="12"/>
      <c r="U4052" s="12"/>
      <c r="V4052" s="12"/>
      <c r="W4052" s="12"/>
      <c r="X4052" s="12"/>
      <c r="Y4052" s="12"/>
      <c r="Z4052" s="12"/>
      <c r="AA4052" s="12"/>
      <c r="AB4052" s="12"/>
      <c r="AC4052" s="12"/>
      <c r="AD4052" s="12"/>
      <c r="AE4052" s="12"/>
      <c r="AF4052" s="12"/>
      <c r="AG4052" s="12"/>
      <c r="AH4052" s="12"/>
      <c r="AI4052" s="12"/>
      <c r="AJ4052" s="12"/>
      <c r="AK4052" s="12"/>
      <c r="AL4052" s="12"/>
      <c r="AM4052" s="12"/>
      <c r="AN4052" s="12"/>
      <c r="AO4052" s="12"/>
      <c r="AP4052" s="12"/>
      <c r="AQ4052" s="12"/>
      <c r="AR4052" s="12"/>
      <c r="AS4052" s="12"/>
      <c r="AT4052" s="12"/>
      <c r="AU4052" s="12"/>
      <c r="AV4052" s="12"/>
      <c r="AW4052" s="12"/>
      <c r="AX4052" s="12"/>
      <c r="AY4052" s="12"/>
      <c r="AZ4052" s="12"/>
      <c r="BA4052" s="12"/>
      <c r="BB4052" s="12"/>
      <c r="BC4052" s="12"/>
      <c r="BD4052" s="12"/>
      <c r="BE4052" s="12"/>
      <c r="BF4052" s="12"/>
      <c r="BG4052" s="12"/>
      <c r="BH4052" s="12"/>
      <c r="BI4052" s="12"/>
      <c r="BJ4052" s="13"/>
      <c r="BK4052" s="13"/>
      <c r="BL4052" s="13"/>
      <c r="BM4052" s="13"/>
      <c r="BN4052" s="13"/>
    </row>
    <row r="4053" spans="4:66" x14ac:dyDescent="0.25">
      <c r="D4053" s="7"/>
      <c r="E4053" s="10"/>
      <c r="F4053" s="10"/>
      <c r="G4053" s="10"/>
      <c r="H4053" s="10"/>
      <c r="I4053" s="10"/>
      <c r="J4053" s="10"/>
      <c r="K4053" s="11"/>
      <c r="L4053" s="11"/>
      <c r="M4053" s="12"/>
      <c r="N4053" s="12"/>
      <c r="O4053" s="12"/>
      <c r="P4053" s="12"/>
      <c r="Q4053" s="12"/>
      <c r="R4053" s="12"/>
      <c r="S4053" s="12"/>
      <c r="T4053" s="12"/>
      <c r="U4053" s="12"/>
      <c r="V4053" s="12"/>
      <c r="W4053" s="12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2"/>
      <c r="AS4053" s="12"/>
      <c r="AT4053" s="12"/>
      <c r="AU4053" s="12"/>
      <c r="AV4053" s="12"/>
      <c r="AW4053" s="12"/>
      <c r="AX4053" s="12"/>
      <c r="AY4053" s="12"/>
      <c r="AZ4053" s="12"/>
      <c r="BA4053" s="12"/>
      <c r="BB4053" s="12"/>
      <c r="BC4053" s="12"/>
      <c r="BD4053" s="12"/>
      <c r="BE4053" s="12"/>
      <c r="BF4053" s="12"/>
      <c r="BG4053" s="12"/>
      <c r="BH4053" s="12"/>
      <c r="BI4053" s="12"/>
      <c r="BJ4053" s="13"/>
      <c r="BK4053" s="13"/>
      <c r="BL4053" s="13"/>
      <c r="BM4053" s="13"/>
      <c r="BN4053" s="13"/>
    </row>
    <row r="4054" spans="4:66" x14ac:dyDescent="0.25">
      <c r="D4054" s="7"/>
      <c r="E4054" s="10"/>
      <c r="F4054" s="10"/>
      <c r="G4054" s="10"/>
      <c r="H4054" s="10"/>
      <c r="I4054" s="10"/>
      <c r="J4054" s="10"/>
      <c r="K4054" s="11"/>
      <c r="L4054" s="11"/>
      <c r="M4054" s="12"/>
      <c r="N4054" s="12"/>
      <c r="O4054" s="12"/>
      <c r="P4054" s="12"/>
      <c r="Q4054" s="12"/>
      <c r="R4054" s="12"/>
      <c r="S4054" s="12"/>
      <c r="T4054" s="12"/>
      <c r="U4054" s="12"/>
      <c r="V4054" s="12"/>
      <c r="W4054" s="12"/>
      <c r="X4054" s="12"/>
      <c r="Y4054" s="12"/>
      <c r="Z4054" s="12"/>
      <c r="AA4054" s="12"/>
      <c r="AB4054" s="12"/>
      <c r="AC4054" s="12"/>
      <c r="AD4054" s="12"/>
      <c r="AE4054" s="12"/>
      <c r="AF4054" s="12"/>
      <c r="AG4054" s="12"/>
      <c r="AH4054" s="12"/>
      <c r="AI4054" s="12"/>
      <c r="AJ4054" s="12"/>
      <c r="AK4054" s="12"/>
      <c r="AL4054" s="12"/>
      <c r="AM4054" s="12"/>
      <c r="AN4054" s="12"/>
      <c r="AO4054" s="12"/>
      <c r="AP4054" s="12"/>
      <c r="AQ4054" s="12"/>
      <c r="AR4054" s="12"/>
      <c r="AS4054" s="12"/>
      <c r="AT4054" s="12"/>
      <c r="AU4054" s="12"/>
      <c r="AV4054" s="12"/>
      <c r="AW4054" s="12"/>
      <c r="AX4054" s="12"/>
      <c r="AY4054" s="12"/>
      <c r="AZ4054" s="12"/>
      <c r="BA4054" s="12"/>
      <c r="BB4054" s="12"/>
      <c r="BC4054" s="12"/>
      <c r="BD4054" s="12"/>
      <c r="BE4054" s="12"/>
      <c r="BF4054" s="12"/>
      <c r="BG4054" s="12"/>
      <c r="BH4054" s="12"/>
      <c r="BI4054" s="12"/>
      <c r="BJ4054" s="13"/>
      <c r="BK4054" s="13"/>
      <c r="BL4054" s="13"/>
      <c r="BM4054" s="13"/>
      <c r="BN4054" s="13"/>
    </row>
    <row r="4055" spans="4:66" x14ac:dyDescent="0.25">
      <c r="D4055" s="7"/>
      <c r="E4055" s="10"/>
      <c r="F4055" s="10"/>
      <c r="G4055" s="10"/>
      <c r="H4055" s="10"/>
      <c r="I4055" s="10"/>
      <c r="J4055" s="10"/>
      <c r="K4055" s="11"/>
      <c r="L4055" s="11"/>
      <c r="M4055" s="12"/>
      <c r="N4055" s="12"/>
      <c r="O4055" s="12"/>
      <c r="P4055" s="12"/>
      <c r="Q4055" s="12"/>
      <c r="R4055" s="12"/>
      <c r="S4055" s="12"/>
      <c r="T4055" s="12"/>
      <c r="U4055" s="12"/>
      <c r="V4055" s="12"/>
      <c r="W4055" s="12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2"/>
      <c r="AS4055" s="12"/>
      <c r="AT4055" s="12"/>
      <c r="AU4055" s="12"/>
      <c r="AV4055" s="12"/>
      <c r="AW4055" s="12"/>
      <c r="AX4055" s="12"/>
      <c r="AY4055" s="12"/>
      <c r="AZ4055" s="12"/>
      <c r="BA4055" s="12"/>
      <c r="BB4055" s="12"/>
      <c r="BC4055" s="12"/>
      <c r="BD4055" s="12"/>
      <c r="BE4055" s="12"/>
      <c r="BF4055" s="12"/>
      <c r="BG4055" s="12"/>
      <c r="BH4055" s="12"/>
      <c r="BI4055" s="12"/>
      <c r="BJ4055" s="13"/>
      <c r="BK4055" s="13"/>
      <c r="BL4055" s="13"/>
      <c r="BM4055" s="13"/>
      <c r="BN4055" s="13"/>
    </row>
    <row r="4056" spans="4:66" x14ac:dyDescent="0.25">
      <c r="D4056" s="7"/>
      <c r="E4056" s="10"/>
      <c r="F4056" s="10"/>
      <c r="G4056" s="10"/>
      <c r="H4056" s="10"/>
      <c r="I4056" s="10"/>
      <c r="J4056" s="10"/>
      <c r="K4056" s="11"/>
      <c r="L4056" s="11"/>
      <c r="M4056" s="12"/>
      <c r="N4056" s="12"/>
      <c r="O4056" s="12"/>
      <c r="P4056" s="12"/>
      <c r="Q4056" s="12"/>
      <c r="R4056" s="12"/>
      <c r="S4056" s="12"/>
      <c r="T4056" s="12"/>
      <c r="U4056" s="12"/>
      <c r="V4056" s="12"/>
      <c r="W4056" s="12"/>
      <c r="X4056" s="12"/>
      <c r="Y4056" s="12"/>
      <c r="Z4056" s="12"/>
      <c r="AA4056" s="12"/>
      <c r="AB4056" s="12"/>
      <c r="AC4056" s="12"/>
      <c r="AD4056" s="12"/>
      <c r="AE4056" s="12"/>
      <c r="AF4056" s="12"/>
      <c r="AG4056" s="12"/>
      <c r="AH4056" s="12"/>
      <c r="AI4056" s="12"/>
      <c r="AJ4056" s="12"/>
      <c r="AK4056" s="12"/>
      <c r="AL4056" s="12"/>
      <c r="AM4056" s="12"/>
      <c r="AN4056" s="12"/>
      <c r="AO4056" s="12"/>
      <c r="AP4056" s="12"/>
      <c r="AQ4056" s="12"/>
      <c r="AR4056" s="12"/>
      <c r="AS4056" s="12"/>
      <c r="AT4056" s="12"/>
      <c r="AU4056" s="12"/>
      <c r="AV4056" s="12"/>
      <c r="AW4056" s="12"/>
      <c r="AX4056" s="12"/>
      <c r="AY4056" s="12"/>
      <c r="AZ4056" s="12"/>
      <c r="BA4056" s="12"/>
      <c r="BB4056" s="12"/>
      <c r="BC4056" s="12"/>
      <c r="BD4056" s="12"/>
      <c r="BE4056" s="12"/>
      <c r="BF4056" s="12"/>
      <c r="BG4056" s="12"/>
      <c r="BH4056" s="12"/>
      <c r="BI4056" s="12"/>
      <c r="BJ4056" s="13"/>
      <c r="BK4056" s="13"/>
      <c r="BL4056" s="13"/>
      <c r="BM4056" s="13"/>
      <c r="BN4056" s="13"/>
    </row>
    <row r="4057" spans="4:66" x14ac:dyDescent="0.25">
      <c r="D4057" s="7"/>
      <c r="E4057" s="10"/>
      <c r="F4057" s="10"/>
      <c r="G4057" s="10"/>
      <c r="H4057" s="10"/>
      <c r="I4057" s="10"/>
      <c r="J4057" s="10"/>
      <c r="K4057" s="11"/>
      <c r="L4057" s="11"/>
      <c r="M4057" s="12"/>
      <c r="N4057" s="12"/>
      <c r="O4057" s="12"/>
      <c r="P4057" s="12"/>
      <c r="Q4057" s="12"/>
      <c r="R4057" s="12"/>
      <c r="S4057" s="12"/>
      <c r="T4057" s="12"/>
      <c r="U4057" s="12"/>
      <c r="V4057" s="12"/>
      <c r="W4057" s="12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2"/>
      <c r="AS4057" s="12"/>
      <c r="AT4057" s="12"/>
      <c r="AU4057" s="12"/>
      <c r="AV4057" s="12"/>
      <c r="AW4057" s="12"/>
      <c r="AX4057" s="12"/>
      <c r="AY4057" s="12"/>
      <c r="AZ4057" s="12"/>
      <c r="BA4057" s="12"/>
      <c r="BB4057" s="12"/>
      <c r="BC4057" s="12"/>
      <c r="BD4057" s="12"/>
      <c r="BE4057" s="12"/>
      <c r="BF4057" s="12"/>
      <c r="BG4057" s="12"/>
      <c r="BH4057" s="12"/>
      <c r="BI4057" s="12"/>
      <c r="BJ4057" s="13"/>
      <c r="BK4057" s="13"/>
      <c r="BL4057" s="13"/>
      <c r="BM4057" s="13"/>
      <c r="BN4057" s="13"/>
    </row>
    <row r="4058" spans="4:66" x14ac:dyDescent="0.25">
      <c r="D4058" s="7"/>
      <c r="E4058" s="10"/>
      <c r="F4058" s="10"/>
      <c r="G4058" s="10"/>
      <c r="H4058" s="10"/>
      <c r="I4058" s="10"/>
      <c r="J4058" s="10"/>
      <c r="K4058" s="11"/>
      <c r="L4058" s="11"/>
      <c r="M4058" s="12"/>
      <c r="N4058" s="12"/>
      <c r="O4058" s="12"/>
      <c r="P4058" s="12"/>
      <c r="Q4058" s="12"/>
      <c r="R4058" s="12"/>
      <c r="S4058" s="12"/>
      <c r="T4058" s="12"/>
      <c r="U4058" s="12"/>
      <c r="V4058" s="12"/>
      <c r="W4058" s="12"/>
      <c r="X4058" s="12"/>
      <c r="Y4058" s="12"/>
      <c r="Z4058" s="12"/>
      <c r="AA4058" s="12"/>
      <c r="AB4058" s="12"/>
      <c r="AC4058" s="12"/>
      <c r="AD4058" s="12"/>
      <c r="AE4058" s="12"/>
      <c r="AF4058" s="12"/>
      <c r="AG4058" s="12"/>
      <c r="AH4058" s="12"/>
      <c r="AI4058" s="12"/>
      <c r="AJ4058" s="12"/>
      <c r="AK4058" s="12"/>
      <c r="AL4058" s="12"/>
      <c r="AM4058" s="12"/>
      <c r="AN4058" s="12"/>
      <c r="AO4058" s="12"/>
      <c r="AP4058" s="12"/>
      <c r="AQ4058" s="12"/>
      <c r="AR4058" s="12"/>
      <c r="AS4058" s="12"/>
      <c r="AT4058" s="12"/>
      <c r="AU4058" s="12"/>
      <c r="AV4058" s="12"/>
      <c r="AW4058" s="12"/>
      <c r="AX4058" s="12"/>
      <c r="AY4058" s="12"/>
      <c r="AZ4058" s="12"/>
      <c r="BA4058" s="12"/>
      <c r="BB4058" s="12"/>
      <c r="BC4058" s="12"/>
      <c r="BD4058" s="12"/>
      <c r="BE4058" s="12"/>
      <c r="BF4058" s="12"/>
      <c r="BG4058" s="12"/>
      <c r="BH4058" s="12"/>
      <c r="BI4058" s="12"/>
      <c r="BJ4058" s="13"/>
      <c r="BK4058" s="13"/>
      <c r="BL4058" s="13"/>
      <c r="BM4058" s="13"/>
      <c r="BN4058" s="13"/>
    </row>
    <row r="4059" spans="4:66" x14ac:dyDescent="0.25">
      <c r="D4059" s="7"/>
      <c r="E4059" s="10"/>
      <c r="F4059" s="10"/>
      <c r="G4059" s="10"/>
      <c r="H4059" s="10"/>
      <c r="I4059" s="10"/>
      <c r="J4059" s="10"/>
      <c r="K4059" s="11"/>
      <c r="L4059" s="11"/>
      <c r="M4059" s="12"/>
      <c r="N4059" s="12"/>
      <c r="O4059" s="12"/>
      <c r="P4059" s="12"/>
      <c r="Q4059" s="12"/>
      <c r="R4059" s="12"/>
      <c r="S4059" s="12"/>
      <c r="T4059" s="12"/>
      <c r="U4059" s="12"/>
      <c r="V4059" s="12"/>
      <c r="W4059" s="12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2"/>
      <c r="AS4059" s="12"/>
      <c r="AT4059" s="12"/>
      <c r="AU4059" s="12"/>
      <c r="AV4059" s="12"/>
      <c r="AW4059" s="12"/>
      <c r="AX4059" s="12"/>
      <c r="AY4059" s="12"/>
      <c r="AZ4059" s="12"/>
      <c r="BA4059" s="12"/>
      <c r="BB4059" s="12"/>
      <c r="BC4059" s="12"/>
      <c r="BD4059" s="12"/>
      <c r="BE4059" s="12"/>
      <c r="BF4059" s="12"/>
      <c r="BG4059" s="12"/>
      <c r="BH4059" s="12"/>
      <c r="BI4059" s="12"/>
      <c r="BJ4059" s="13"/>
      <c r="BK4059" s="13"/>
      <c r="BL4059" s="13"/>
      <c r="BM4059" s="13"/>
      <c r="BN4059" s="13"/>
    </row>
    <row r="4060" spans="4:66" x14ac:dyDescent="0.25">
      <c r="D4060" s="7"/>
      <c r="E4060" s="10"/>
      <c r="F4060" s="10"/>
      <c r="G4060" s="10"/>
      <c r="H4060" s="10"/>
      <c r="I4060" s="10"/>
      <c r="J4060" s="10"/>
      <c r="K4060" s="11"/>
      <c r="L4060" s="11"/>
      <c r="M4060" s="12"/>
      <c r="N4060" s="12"/>
      <c r="O4060" s="12"/>
      <c r="P4060" s="12"/>
      <c r="Q4060" s="12"/>
      <c r="R4060" s="12"/>
      <c r="S4060" s="12"/>
      <c r="T4060" s="12"/>
      <c r="U4060" s="12"/>
      <c r="V4060" s="12"/>
      <c r="W4060" s="12"/>
      <c r="X4060" s="12"/>
      <c r="Y4060" s="12"/>
      <c r="Z4060" s="12"/>
      <c r="AA4060" s="12"/>
      <c r="AB4060" s="12"/>
      <c r="AC4060" s="12"/>
      <c r="AD4060" s="12"/>
      <c r="AE4060" s="12"/>
      <c r="AF4060" s="12"/>
      <c r="AG4060" s="12"/>
      <c r="AH4060" s="12"/>
      <c r="AI4060" s="12"/>
      <c r="AJ4060" s="12"/>
      <c r="AK4060" s="12"/>
      <c r="AL4060" s="12"/>
      <c r="AM4060" s="12"/>
      <c r="AN4060" s="12"/>
      <c r="AO4060" s="12"/>
      <c r="AP4060" s="12"/>
      <c r="AQ4060" s="12"/>
      <c r="AR4060" s="12"/>
      <c r="AS4060" s="12"/>
      <c r="AT4060" s="12"/>
      <c r="AU4060" s="12"/>
      <c r="AV4060" s="12"/>
      <c r="AW4060" s="12"/>
      <c r="AX4060" s="12"/>
      <c r="AY4060" s="12"/>
      <c r="AZ4060" s="12"/>
      <c r="BA4060" s="12"/>
      <c r="BB4060" s="12"/>
      <c r="BC4060" s="12"/>
      <c r="BD4060" s="12"/>
      <c r="BE4060" s="12"/>
      <c r="BF4060" s="12"/>
      <c r="BG4060" s="12"/>
      <c r="BH4060" s="12"/>
      <c r="BI4060" s="12"/>
      <c r="BJ4060" s="13"/>
      <c r="BK4060" s="13"/>
      <c r="BL4060" s="13"/>
      <c r="BM4060" s="13"/>
      <c r="BN4060" s="13"/>
    </row>
    <row r="4061" spans="4:66" x14ac:dyDescent="0.25">
      <c r="D4061" s="7"/>
      <c r="E4061" s="10"/>
      <c r="F4061" s="10"/>
      <c r="G4061" s="10"/>
      <c r="H4061" s="10"/>
      <c r="I4061" s="10"/>
      <c r="J4061" s="10"/>
      <c r="K4061" s="11"/>
      <c r="L4061" s="11"/>
      <c r="M4061" s="12"/>
      <c r="N4061" s="12"/>
      <c r="O4061" s="12"/>
      <c r="P4061" s="12"/>
      <c r="Q4061" s="12"/>
      <c r="R4061" s="12"/>
      <c r="S4061" s="12"/>
      <c r="T4061" s="12"/>
      <c r="U4061" s="12"/>
      <c r="V4061" s="12"/>
      <c r="W4061" s="12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2"/>
      <c r="AS4061" s="12"/>
      <c r="AT4061" s="12"/>
      <c r="AU4061" s="12"/>
      <c r="AV4061" s="12"/>
      <c r="AW4061" s="12"/>
      <c r="AX4061" s="12"/>
      <c r="AY4061" s="12"/>
      <c r="AZ4061" s="12"/>
      <c r="BA4061" s="12"/>
      <c r="BB4061" s="12"/>
      <c r="BC4061" s="12"/>
      <c r="BD4061" s="12"/>
      <c r="BE4061" s="12"/>
      <c r="BF4061" s="12"/>
      <c r="BG4061" s="12"/>
      <c r="BH4061" s="12"/>
      <c r="BI4061" s="12"/>
      <c r="BJ4061" s="13"/>
      <c r="BK4061" s="13"/>
      <c r="BL4061" s="13"/>
      <c r="BM4061" s="13"/>
      <c r="BN4061" s="13"/>
    </row>
    <row r="4062" spans="4:66" x14ac:dyDescent="0.25">
      <c r="D4062" s="7"/>
      <c r="E4062" s="10"/>
      <c r="F4062" s="10"/>
      <c r="G4062" s="10"/>
      <c r="H4062" s="10"/>
      <c r="I4062" s="10"/>
      <c r="J4062" s="10"/>
      <c r="K4062" s="11"/>
      <c r="L4062" s="11"/>
      <c r="M4062" s="12"/>
      <c r="N4062" s="12"/>
      <c r="O4062" s="12"/>
      <c r="P4062" s="12"/>
      <c r="Q4062" s="12"/>
      <c r="R4062" s="12"/>
      <c r="S4062" s="12"/>
      <c r="T4062" s="12"/>
      <c r="U4062" s="12"/>
      <c r="V4062" s="12"/>
      <c r="W4062" s="12"/>
      <c r="X4062" s="12"/>
      <c r="Y4062" s="12"/>
      <c r="Z4062" s="12"/>
      <c r="AA4062" s="12"/>
      <c r="AB4062" s="12"/>
      <c r="AC4062" s="12"/>
      <c r="AD4062" s="12"/>
      <c r="AE4062" s="12"/>
      <c r="AF4062" s="12"/>
      <c r="AG4062" s="12"/>
      <c r="AH4062" s="12"/>
      <c r="AI4062" s="12"/>
      <c r="AJ4062" s="12"/>
      <c r="AK4062" s="12"/>
      <c r="AL4062" s="12"/>
      <c r="AM4062" s="12"/>
      <c r="AN4062" s="12"/>
      <c r="AO4062" s="12"/>
      <c r="AP4062" s="12"/>
      <c r="AQ4062" s="12"/>
      <c r="AR4062" s="12"/>
      <c r="AS4062" s="12"/>
      <c r="AT4062" s="12"/>
      <c r="AU4062" s="12"/>
      <c r="AV4062" s="12"/>
      <c r="AW4062" s="12"/>
      <c r="AX4062" s="12"/>
      <c r="AY4062" s="12"/>
      <c r="AZ4062" s="12"/>
      <c r="BA4062" s="12"/>
      <c r="BB4062" s="12"/>
      <c r="BC4062" s="12"/>
      <c r="BD4062" s="12"/>
      <c r="BE4062" s="12"/>
      <c r="BF4062" s="12"/>
      <c r="BG4062" s="12"/>
      <c r="BH4062" s="12"/>
      <c r="BI4062" s="12"/>
      <c r="BJ4062" s="13"/>
      <c r="BK4062" s="13"/>
      <c r="BL4062" s="13"/>
      <c r="BM4062" s="13"/>
      <c r="BN4062" s="13"/>
    </row>
    <row r="4063" spans="4:66" x14ac:dyDescent="0.25">
      <c r="D4063" s="7"/>
      <c r="E4063" s="10"/>
      <c r="F4063" s="10"/>
      <c r="G4063" s="10"/>
      <c r="H4063" s="10"/>
      <c r="I4063" s="10"/>
      <c r="J4063" s="10"/>
      <c r="K4063" s="11"/>
      <c r="L4063" s="11"/>
      <c r="M4063" s="12"/>
      <c r="N4063" s="12"/>
      <c r="O4063" s="12"/>
      <c r="P4063" s="12"/>
      <c r="Q4063" s="12"/>
      <c r="R4063" s="12"/>
      <c r="S4063" s="12"/>
      <c r="T4063" s="12"/>
      <c r="U4063" s="12"/>
      <c r="V4063" s="12"/>
      <c r="W4063" s="12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2"/>
      <c r="AS4063" s="12"/>
      <c r="AT4063" s="12"/>
      <c r="AU4063" s="12"/>
      <c r="AV4063" s="12"/>
      <c r="AW4063" s="12"/>
      <c r="AX4063" s="12"/>
      <c r="AY4063" s="12"/>
      <c r="AZ4063" s="12"/>
      <c r="BA4063" s="12"/>
      <c r="BB4063" s="12"/>
      <c r="BC4063" s="12"/>
      <c r="BD4063" s="12"/>
      <c r="BE4063" s="12"/>
      <c r="BF4063" s="12"/>
      <c r="BG4063" s="12"/>
      <c r="BH4063" s="12"/>
      <c r="BI4063" s="12"/>
      <c r="BJ4063" s="13"/>
      <c r="BK4063" s="13"/>
      <c r="BL4063" s="13"/>
      <c r="BM4063" s="13"/>
      <c r="BN4063" s="13"/>
    </row>
    <row r="4064" spans="4:66" x14ac:dyDescent="0.25">
      <c r="D4064" s="7"/>
      <c r="E4064" s="10"/>
      <c r="F4064" s="10"/>
      <c r="G4064" s="10"/>
      <c r="H4064" s="10"/>
      <c r="I4064" s="10"/>
      <c r="J4064" s="10"/>
      <c r="K4064" s="11"/>
      <c r="L4064" s="11"/>
      <c r="M4064" s="12"/>
      <c r="N4064" s="12"/>
      <c r="O4064" s="12"/>
      <c r="P4064" s="12"/>
      <c r="Q4064" s="12"/>
      <c r="R4064" s="12"/>
      <c r="S4064" s="12"/>
      <c r="T4064" s="12"/>
      <c r="U4064" s="12"/>
      <c r="V4064" s="12"/>
      <c r="W4064" s="12"/>
      <c r="X4064" s="12"/>
      <c r="Y4064" s="12"/>
      <c r="Z4064" s="12"/>
      <c r="AA4064" s="12"/>
      <c r="AB4064" s="12"/>
      <c r="AC4064" s="12"/>
      <c r="AD4064" s="12"/>
      <c r="AE4064" s="12"/>
      <c r="AF4064" s="12"/>
      <c r="AG4064" s="12"/>
      <c r="AH4064" s="12"/>
      <c r="AI4064" s="12"/>
      <c r="AJ4064" s="12"/>
      <c r="AK4064" s="12"/>
      <c r="AL4064" s="12"/>
      <c r="AM4064" s="12"/>
      <c r="AN4064" s="12"/>
      <c r="AO4064" s="12"/>
      <c r="AP4064" s="12"/>
      <c r="AQ4064" s="12"/>
      <c r="AR4064" s="12"/>
      <c r="AS4064" s="12"/>
      <c r="AT4064" s="12"/>
      <c r="AU4064" s="12"/>
      <c r="AV4064" s="12"/>
      <c r="AW4064" s="12"/>
      <c r="AX4064" s="12"/>
      <c r="AY4064" s="12"/>
      <c r="AZ4064" s="12"/>
      <c r="BA4064" s="12"/>
      <c r="BB4064" s="12"/>
      <c r="BC4064" s="12"/>
      <c r="BD4064" s="12"/>
      <c r="BE4064" s="12"/>
      <c r="BF4064" s="12"/>
      <c r="BG4064" s="12"/>
      <c r="BH4064" s="12"/>
      <c r="BI4064" s="12"/>
      <c r="BJ4064" s="13"/>
      <c r="BK4064" s="13"/>
      <c r="BL4064" s="13"/>
      <c r="BM4064" s="13"/>
      <c r="BN4064" s="13"/>
    </row>
    <row r="4065" spans="4:66" x14ac:dyDescent="0.25">
      <c r="D4065" s="7"/>
      <c r="E4065" s="10"/>
      <c r="F4065" s="10"/>
      <c r="G4065" s="10"/>
      <c r="H4065" s="10"/>
      <c r="I4065" s="10"/>
      <c r="J4065" s="10"/>
      <c r="K4065" s="11"/>
      <c r="L4065" s="11"/>
      <c r="M4065" s="12"/>
      <c r="N4065" s="12"/>
      <c r="O4065" s="12"/>
      <c r="P4065" s="12"/>
      <c r="Q4065" s="12"/>
      <c r="R4065" s="12"/>
      <c r="S4065" s="12"/>
      <c r="T4065" s="12"/>
      <c r="U4065" s="12"/>
      <c r="V4065" s="12"/>
      <c r="W4065" s="12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2"/>
      <c r="AS4065" s="12"/>
      <c r="AT4065" s="12"/>
      <c r="AU4065" s="12"/>
      <c r="AV4065" s="12"/>
      <c r="AW4065" s="12"/>
      <c r="AX4065" s="12"/>
      <c r="AY4065" s="12"/>
      <c r="AZ4065" s="12"/>
      <c r="BA4065" s="12"/>
      <c r="BB4065" s="12"/>
      <c r="BC4065" s="12"/>
      <c r="BD4065" s="12"/>
      <c r="BE4065" s="12"/>
      <c r="BF4065" s="12"/>
      <c r="BG4065" s="12"/>
      <c r="BH4065" s="12"/>
      <c r="BI4065" s="12"/>
      <c r="BJ4065" s="13"/>
      <c r="BK4065" s="13"/>
      <c r="BL4065" s="13"/>
      <c r="BM4065" s="13"/>
      <c r="BN4065" s="13"/>
    </row>
    <row r="4066" spans="4:66" x14ac:dyDescent="0.25">
      <c r="D4066" s="7"/>
      <c r="E4066" s="10"/>
      <c r="F4066" s="10"/>
      <c r="G4066" s="10"/>
      <c r="H4066" s="10"/>
      <c r="I4066" s="10"/>
      <c r="J4066" s="10"/>
      <c r="K4066" s="11"/>
      <c r="L4066" s="11"/>
      <c r="M4066" s="12"/>
      <c r="N4066" s="12"/>
      <c r="O4066" s="12"/>
      <c r="P4066" s="12"/>
      <c r="Q4066" s="12"/>
      <c r="R4066" s="12"/>
      <c r="S4066" s="12"/>
      <c r="T4066" s="12"/>
      <c r="U4066" s="12"/>
      <c r="V4066" s="12"/>
      <c r="W4066" s="12"/>
      <c r="X4066" s="12"/>
      <c r="Y4066" s="12"/>
      <c r="Z4066" s="12"/>
      <c r="AA4066" s="12"/>
      <c r="AB4066" s="12"/>
      <c r="AC4066" s="12"/>
      <c r="AD4066" s="12"/>
      <c r="AE4066" s="12"/>
      <c r="AF4066" s="12"/>
      <c r="AG4066" s="12"/>
      <c r="AH4066" s="12"/>
      <c r="AI4066" s="12"/>
      <c r="AJ4066" s="12"/>
      <c r="AK4066" s="12"/>
      <c r="AL4066" s="12"/>
      <c r="AM4066" s="12"/>
      <c r="AN4066" s="12"/>
      <c r="AO4066" s="12"/>
      <c r="AP4066" s="12"/>
      <c r="AQ4066" s="12"/>
      <c r="AR4066" s="12"/>
      <c r="AS4066" s="12"/>
      <c r="AT4066" s="12"/>
      <c r="AU4066" s="12"/>
      <c r="AV4066" s="12"/>
      <c r="AW4066" s="12"/>
      <c r="AX4066" s="12"/>
      <c r="AY4066" s="12"/>
      <c r="AZ4066" s="12"/>
      <c r="BA4066" s="12"/>
      <c r="BB4066" s="12"/>
      <c r="BC4066" s="12"/>
      <c r="BD4066" s="12"/>
      <c r="BE4066" s="12"/>
      <c r="BF4066" s="12"/>
      <c r="BG4066" s="12"/>
      <c r="BH4066" s="12"/>
      <c r="BI4066" s="12"/>
      <c r="BJ4066" s="13"/>
      <c r="BK4066" s="13"/>
      <c r="BL4066" s="13"/>
      <c r="BM4066" s="13"/>
      <c r="BN4066" s="13"/>
    </row>
    <row r="4067" spans="4:66" x14ac:dyDescent="0.25">
      <c r="D4067" s="7"/>
      <c r="E4067" s="10"/>
      <c r="F4067" s="10"/>
      <c r="G4067" s="10"/>
      <c r="H4067" s="10"/>
      <c r="I4067" s="10"/>
      <c r="J4067" s="10"/>
      <c r="K4067" s="11"/>
      <c r="L4067" s="11"/>
      <c r="M4067" s="12"/>
      <c r="N4067" s="12"/>
      <c r="O4067" s="12"/>
      <c r="P4067" s="12"/>
      <c r="Q4067" s="12"/>
      <c r="R4067" s="12"/>
      <c r="S4067" s="12"/>
      <c r="T4067" s="12"/>
      <c r="U4067" s="12"/>
      <c r="V4067" s="12"/>
      <c r="W4067" s="12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2"/>
      <c r="AS4067" s="12"/>
      <c r="AT4067" s="12"/>
      <c r="AU4067" s="12"/>
      <c r="AV4067" s="12"/>
      <c r="AW4067" s="12"/>
      <c r="AX4067" s="12"/>
      <c r="AY4067" s="12"/>
      <c r="AZ4067" s="12"/>
      <c r="BA4067" s="12"/>
      <c r="BB4067" s="12"/>
      <c r="BC4067" s="12"/>
      <c r="BD4067" s="12"/>
      <c r="BE4067" s="12"/>
      <c r="BF4067" s="12"/>
      <c r="BG4067" s="12"/>
      <c r="BH4067" s="12"/>
      <c r="BI4067" s="12"/>
      <c r="BJ4067" s="13"/>
      <c r="BK4067" s="13"/>
      <c r="BL4067" s="13"/>
      <c r="BM4067" s="13"/>
      <c r="BN4067" s="13"/>
    </row>
    <row r="4068" spans="4:66" x14ac:dyDescent="0.25">
      <c r="D4068" s="7"/>
      <c r="E4068" s="10"/>
      <c r="F4068" s="10"/>
      <c r="G4068" s="10"/>
      <c r="H4068" s="10"/>
      <c r="I4068" s="10"/>
      <c r="J4068" s="10"/>
      <c r="K4068" s="11"/>
      <c r="L4068" s="11"/>
      <c r="M4068" s="12"/>
      <c r="N4068" s="12"/>
      <c r="O4068" s="12"/>
      <c r="P4068" s="12"/>
      <c r="Q4068" s="12"/>
      <c r="R4068" s="12"/>
      <c r="S4068" s="12"/>
      <c r="T4068" s="12"/>
      <c r="U4068" s="12"/>
      <c r="V4068" s="12"/>
      <c r="W4068" s="12"/>
      <c r="X4068" s="12"/>
      <c r="Y4068" s="12"/>
      <c r="Z4068" s="12"/>
      <c r="AA4068" s="12"/>
      <c r="AB4068" s="12"/>
      <c r="AC4068" s="12"/>
      <c r="AD4068" s="12"/>
      <c r="AE4068" s="12"/>
      <c r="AF4068" s="12"/>
      <c r="AG4068" s="12"/>
      <c r="AH4068" s="12"/>
      <c r="AI4068" s="12"/>
      <c r="AJ4068" s="12"/>
      <c r="AK4068" s="12"/>
      <c r="AL4068" s="12"/>
      <c r="AM4068" s="12"/>
      <c r="AN4068" s="12"/>
      <c r="AO4068" s="12"/>
      <c r="AP4068" s="12"/>
      <c r="AQ4068" s="12"/>
      <c r="AR4068" s="12"/>
      <c r="AS4068" s="12"/>
      <c r="AT4068" s="12"/>
      <c r="AU4068" s="12"/>
      <c r="AV4068" s="12"/>
      <c r="AW4068" s="12"/>
      <c r="AX4068" s="12"/>
      <c r="AY4068" s="12"/>
      <c r="AZ4068" s="12"/>
      <c r="BA4068" s="12"/>
      <c r="BB4068" s="12"/>
      <c r="BC4068" s="12"/>
      <c r="BD4068" s="12"/>
      <c r="BE4068" s="12"/>
      <c r="BF4068" s="12"/>
      <c r="BG4068" s="12"/>
      <c r="BH4068" s="12"/>
      <c r="BI4068" s="12"/>
      <c r="BJ4068" s="13"/>
      <c r="BK4068" s="13"/>
      <c r="BL4068" s="13"/>
      <c r="BM4068" s="13"/>
      <c r="BN4068" s="13"/>
    </row>
    <row r="4069" spans="4:66" x14ac:dyDescent="0.25">
      <c r="D4069" s="7"/>
      <c r="E4069" s="10"/>
      <c r="F4069" s="10"/>
      <c r="G4069" s="10"/>
      <c r="H4069" s="10"/>
      <c r="I4069" s="10"/>
      <c r="J4069" s="10"/>
      <c r="K4069" s="11"/>
      <c r="L4069" s="11"/>
      <c r="M4069" s="12"/>
      <c r="N4069" s="12"/>
      <c r="O4069" s="12"/>
      <c r="P4069" s="12"/>
      <c r="Q4069" s="12"/>
      <c r="R4069" s="12"/>
      <c r="S4069" s="12"/>
      <c r="T4069" s="12"/>
      <c r="U4069" s="12"/>
      <c r="V4069" s="12"/>
      <c r="W4069" s="12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2"/>
      <c r="AS4069" s="12"/>
      <c r="AT4069" s="12"/>
      <c r="AU4069" s="12"/>
      <c r="AV4069" s="12"/>
      <c r="AW4069" s="12"/>
      <c r="AX4069" s="12"/>
      <c r="AY4069" s="12"/>
      <c r="AZ4069" s="12"/>
      <c r="BA4069" s="12"/>
      <c r="BB4069" s="12"/>
      <c r="BC4069" s="12"/>
      <c r="BD4069" s="12"/>
      <c r="BE4069" s="12"/>
      <c r="BF4069" s="12"/>
      <c r="BG4069" s="12"/>
      <c r="BH4069" s="12"/>
      <c r="BI4069" s="12"/>
      <c r="BJ4069" s="13"/>
      <c r="BK4069" s="13"/>
      <c r="BL4069" s="13"/>
      <c r="BM4069" s="13"/>
      <c r="BN4069" s="13"/>
    </row>
    <row r="4070" spans="4:66" x14ac:dyDescent="0.25">
      <c r="D4070" s="7"/>
      <c r="E4070" s="10"/>
      <c r="F4070" s="10"/>
      <c r="G4070" s="10"/>
      <c r="H4070" s="10"/>
      <c r="I4070" s="10"/>
      <c r="J4070" s="10"/>
      <c r="K4070" s="11"/>
      <c r="L4070" s="11"/>
      <c r="M4070" s="12"/>
      <c r="N4070" s="12"/>
      <c r="O4070" s="12"/>
      <c r="P4070" s="12"/>
      <c r="Q4070" s="12"/>
      <c r="R4070" s="12"/>
      <c r="S4070" s="12"/>
      <c r="T4070" s="12"/>
      <c r="U4070" s="12"/>
      <c r="V4070" s="12"/>
      <c r="W4070" s="12"/>
      <c r="X4070" s="12"/>
      <c r="Y4070" s="12"/>
      <c r="Z4070" s="12"/>
      <c r="AA4070" s="12"/>
      <c r="AB4070" s="12"/>
      <c r="AC4070" s="12"/>
      <c r="AD4070" s="12"/>
      <c r="AE4070" s="12"/>
      <c r="AF4070" s="12"/>
      <c r="AG4070" s="12"/>
      <c r="AH4070" s="12"/>
      <c r="AI4070" s="12"/>
      <c r="AJ4070" s="12"/>
      <c r="AK4070" s="12"/>
      <c r="AL4070" s="12"/>
      <c r="AM4070" s="12"/>
      <c r="AN4070" s="12"/>
      <c r="AO4070" s="12"/>
      <c r="AP4070" s="12"/>
      <c r="AQ4070" s="12"/>
      <c r="AR4070" s="12"/>
      <c r="AS4070" s="12"/>
      <c r="AT4070" s="12"/>
      <c r="AU4070" s="12"/>
      <c r="AV4070" s="12"/>
      <c r="AW4070" s="12"/>
      <c r="AX4070" s="12"/>
      <c r="AY4070" s="12"/>
      <c r="AZ4070" s="12"/>
      <c r="BA4070" s="12"/>
      <c r="BB4070" s="12"/>
      <c r="BC4070" s="12"/>
      <c r="BD4070" s="12"/>
      <c r="BE4070" s="12"/>
      <c r="BF4070" s="12"/>
      <c r="BG4070" s="12"/>
      <c r="BH4070" s="12"/>
      <c r="BI4070" s="12"/>
      <c r="BJ4070" s="13"/>
      <c r="BK4070" s="13"/>
      <c r="BL4070" s="13"/>
      <c r="BM4070" s="13"/>
      <c r="BN4070" s="13"/>
    </row>
    <row r="4071" spans="4:66" x14ac:dyDescent="0.25">
      <c r="D4071" s="7"/>
      <c r="E4071" s="10"/>
      <c r="F4071" s="10"/>
      <c r="G4071" s="10"/>
      <c r="H4071" s="10"/>
      <c r="I4071" s="10"/>
      <c r="J4071" s="10"/>
      <c r="K4071" s="11"/>
      <c r="L4071" s="11"/>
      <c r="M4071" s="12"/>
      <c r="N4071" s="12"/>
      <c r="O4071" s="12"/>
      <c r="P4071" s="12"/>
      <c r="Q4071" s="12"/>
      <c r="R4071" s="12"/>
      <c r="S4071" s="12"/>
      <c r="T4071" s="12"/>
      <c r="U4071" s="12"/>
      <c r="V4071" s="12"/>
      <c r="W4071" s="12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2"/>
      <c r="AS4071" s="12"/>
      <c r="AT4071" s="12"/>
      <c r="AU4071" s="12"/>
      <c r="AV4071" s="12"/>
      <c r="AW4071" s="12"/>
      <c r="AX4071" s="12"/>
      <c r="AY4071" s="12"/>
      <c r="AZ4071" s="12"/>
      <c r="BA4071" s="12"/>
      <c r="BB4071" s="12"/>
      <c r="BC4071" s="12"/>
      <c r="BD4071" s="12"/>
      <c r="BE4071" s="12"/>
      <c r="BF4071" s="12"/>
      <c r="BG4071" s="12"/>
      <c r="BH4071" s="12"/>
      <c r="BI4071" s="12"/>
      <c r="BJ4071" s="13"/>
      <c r="BK4071" s="13"/>
      <c r="BL4071" s="13"/>
      <c r="BM4071" s="13"/>
      <c r="BN4071" s="13"/>
    </row>
    <row r="4072" spans="4:66" x14ac:dyDescent="0.25">
      <c r="D4072" s="7"/>
      <c r="E4072" s="10"/>
      <c r="F4072" s="10"/>
      <c r="G4072" s="10"/>
      <c r="H4072" s="10"/>
      <c r="I4072" s="10"/>
      <c r="J4072" s="10"/>
      <c r="K4072" s="11"/>
      <c r="L4072" s="11"/>
      <c r="M4072" s="12"/>
      <c r="N4072" s="12"/>
      <c r="O4072" s="12"/>
      <c r="P4072" s="12"/>
      <c r="Q4072" s="12"/>
      <c r="R4072" s="12"/>
      <c r="S4072" s="12"/>
      <c r="T4072" s="12"/>
      <c r="U4072" s="12"/>
      <c r="V4072" s="12"/>
      <c r="W4072" s="12"/>
      <c r="X4072" s="12"/>
      <c r="Y4072" s="12"/>
      <c r="Z4072" s="12"/>
      <c r="AA4072" s="12"/>
      <c r="AB4072" s="12"/>
      <c r="AC4072" s="12"/>
      <c r="AD4072" s="12"/>
      <c r="AE4072" s="12"/>
      <c r="AF4072" s="12"/>
      <c r="AG4072" s="12"/>
      <c r="AH4072" s="12"/>
      <c r="AI4072" s="12"/>
      <c r="AJ4072" s="12"/>
      <c r="AK4072" s="12"/>
      <c r="AL4072" s="12"/>
      <c r="AM4072" s="12"/>
      <c r="AN4072" s="12"/>
      <c r="AO4072" s="12"/>
      <c r="AP4072" s="12"/>
      <c r="AQ4072" s="12"/>
      <c r="AR4072" s="12"/>
      <c r="AS4072" s="12"/>
      <c r="AT4072" s="12"/>
      <c r="AU4072" s="12"/>
      <c r="AV4072" s="12"/>
      <c r="AW4072" s="12"/>
      <c r="AX4072" s="12"/>
      <c r="AY4072" s="12"/>
      <c r="AZ4072" s="12"/>
      <c r="BA4072" s="12"/>
      <c r="BB4072" s="12"/>
      <c r="BC4072" s="12"/>
      <c r="BD4072" s="12"/>
      <c r="BE4072" s="12"/>
      <c r="BF4072" s="12"/>
      <c r="BG4072" s="12"/>
      <c r="BH4072" s="12"/>
      <c r="BI4072" s="12"/>
      <c r="BJ4072" s="13"/>
      <c r="BK4072" s="13"/>
      <c r="BL4072" s="13"/>
      <c r="BM4072" s="13"/>
      <c r="BN4072" s="13"/>
    </row>
    <row r="4073" spans="4:66" x14ac:dyDescent="0.25">
      <c r="D4073" s="7"/>
      <c r="E4073" s="10"/>
      <c r="F4073" s="10"/>
      <c r="G4073" s="10"/>
      <c r="H4073" s="10"/>
      <c r="I4073" s="10"/>
      <c r="J4073" s="10"/>
      <c r="K4073" s="11"/>
      <c r="L4073" s="11"/>
      <c r="M4073" s="12"/>
      <c r="N4073" s="12"/>
      <c r="O4073" s="12"/>
      <c r="P4073" s="12"/>
      <c r="Q4073" s="12"/>
      <c r="R4073" s="12"/>
      <c r="S4073" s="12"/>
      <c r="T4073" s="12"/>
      <c r="U4073" s="12"/>
      <c r="V4073" s="12"/>
      <c r="W4073" s="12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2"/>
      <c r="AS4073" s="12"/>
      <c r="AT4073" s="12"/>
      <c r="AU4073" s="12"/>
      <c r="AV4073" s="12"/>
      <c r="AW4073" s="12"/>
      <c r="AX4073" s="12"/>
      <c r="AY4073" s="12"/>
      <c r="AZ4073" s="12"/>
      <c r="BA4073" s="12"/>
      <c r="BB4073" s="12"/>
      <c r="BC4073" s="12"/>
      <c r="BD4073" s="12"/>
      <c r="BE4073" s="12"/>
      <c r="BF4073" s="12"/>
      <c r="BG4073" s="12"/>
      <c r="BH4073" s="12"/>
      <c r="BI4073" s="12"/>
      <c r="BJ4073" s="13"/>
      <c r="BK4073" s="13"/>
      <c r="BL4073" s="13"/>
      <c r="BM4073" s="13"/>
      <c r="BN4073" s="13"/>
    </row>
    <row r="4074" spans="4:66" x14ac:dyDescent="0.25">
      <c r="D4074" s="7"/>
      <c r="E4074" s="10"/>
      <c r="F4074" s="10"/>
      <c r="G4074" s="10"/>
      <c r="H4074" s="10"/>
      <c r="I4074" s="10"/>
      <c r="J4074" s="10"/>
      <c r="K4074" s="11"/>
      <c r="L4074" s="11"/>
      <c r="M4074" s="12"/>
      <c r="N4074" s="12"/>
      <c r="O4074" s="12"/>
      <c r="P4074" s="12"/>
      <c r="Q4074" s="12"/>
      <c r="R4074" s="12"/>
      <c r="S4074" s="12"/>
      <c r="T4074" s="12"/>
      <c r="U4074" s="12"/>
      <c r="V4074" s="12"/>
      <c r="W4074" s="12"/>
      <c r="X4074" s="12"/>
      <c r="Y4074" s="12"/>
      <c r="Z4074" s="12"/>
      <c r="AA4074" s="12"/>
      <c r="AB4074" s="12"/>
      <c r="AC4074" s="12"/>
      <c r="AD4074" s="12"/>
      <c r="AE4074" s="12"/>
      <c r="AF4074" s="12"/>
      <c r="AG4074" s="12"/>
      <c r="AH4074" s="12"/>
      <c r="AI4074" s="12"/>
      <c r="AJ4074" s="12"/>
      <c r="AK4074" s="12"/>
      <c r="AL4074" s="12"/>
      <c r="AM4074" s="12"/>
      <c r="AN4074" s="12"/>
      <c r="AO4074" s="12"/>
      <c r="AP4074" s="12"/>
      <c r="AQ4074" s="12"/>
      <c r="AR4074" s="12"/>
      <c r="AS4074" s="12"/>
      <c r="AT4074" s="12"/>
      <c r="AU4074" s="12"/>
      <c r="AV4074" s="12"/>
      <c r="AW4074" s="12"/>
      <c r="AX4074" s="12"/>
      <c r="AY4074" s="12"/>
      <c r="AZ4074" s="12"/>
      <c r="BA4074" s="12"/>
      <c r="BB4074" s="12"/>
      <c r="BC4074" s="12"/>
      <c r="BD4074" s="12"/>
      <c r="BE4074" s="12"/>
      <c r="BF4074" s="12"/>
      <c r="BG4074" s="12"/>
      <c r="BH4074" s="12"/>
      <c r="BI4074" s="12"/>
      <c r="BJ4074" s="13"/>
      <c r="BK4074" s="13"/>
      <c r="BL4074" s="13"/>
      <c r="BM4074" s="13"/>
      <c r="BN4074" s="13"/>
    </row>
    <row r="4075" spans="4:66" x14ac:dyDescent="0.25">
      <c r="D4075" s="7"/>
      <c r="E4075" s="10"/>
      <c r="F4075" s="10"/>
      <c r="G4075" s="10"/>
      <c r="H4075" s="10"/>
      <c r="I4075" s="10"/>
      <c r="J4075" s="10"/>
      <c r="K4075" s="11"/>
      <c r="L4075" s="11"/>
      <c r="M4075" s="12"/>
      <c r="N4075" s="12"/>
      <c r="O4075" s="12"/>
      <c r="P4075" s="12"/>
      <c r="Q4075" s="12"/>
      <c r="R4075" s="12"/>
      <c r="S4075" s="12"/>
      <c r="T4075" s="12"/>
      <c r="U4075" s="12"/>
      <c r="V4075" s="12"/>
      <c r="W4075" s="12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2"/>
      <c r="AS4075" s="12"/>
      <c r="AT4075" s="12"/>
      <c r="AU4075" s="12"/>
      <c r="AV4075" s="12"/>
      <c r="AW4075" s="12"/>
      <c r="AX4075" s="12"/>
      <c r="AY4075" s="12"/>
      <c r="AZ4075" s="12"/>
      <c r="BA4075" s="12"/>
      <c r="BB4075" s="12"/>
      <c r="BC4075" s="12"/>
      <c r="BD4075" s="12"/>
      <c r="BE4075" s="12"/>
      <c r="BF4075" s="12"/>
      <c r="BG4075" s="12"/>
      <c r="BH4075" s="12"/>
      <c r="BI4075" s="12"/>
      <c r="BJ4075" s="13"/>
      <c r="BK4075" s="13"/>
      <c r="BL4075" s="13"/>
      <c r="BM4075" s="13"/>
      <c r="BN4075" s="13"/>
    </row>
    <row r="4076" spans="4:66" x14ac:dyDescent="0.25">
      <c r="D4076" s="7"/>
      <c r="E4076" s="10"/>
      <c r="F4076" s="10"/>
      <c r="G4076" s="10"/>
      <c r="H4076" s="10"/>
      <c r="I4076" s="10"/>
      <c r="J4076" s="10"/>
      <c r="K4076" s="11"/>
      <c r="L4076" s="11"/>
      <c r="M4076" s="12"/>
      <c r="N4076" s="12"/>
      <c r="O4076" s="12"/>
      <c r="P4076" s="12"/>
      <c r="Q4076" s="12"/>
      <c r="R4076" s="12"/>
      <c r="S4076" s="12"/>
      <c r="T4076" s="12"/>
      <c r="U4076" s="12"/>
      <c r="V4076" s="12"/>
      <c r="W4076" s="12"/>
      <c r="X4076" s="12"/>
      <c r="Y4076" s="12"/>
      <c r="Z4076" s="12"/>
      <c r="AA4076" s="12"/>
      <c r="AB4076" s="12"/>
      <c r="AC4076" s="12"/>
      <c r="AD4076" s="12"/>
      <c r="AE4076" s="12"/>
      <c r="AF4076" s="12"/>
      <c r="AG4076" s="12"/>
      <c r="AH4076" s="12"/>
      <c r="AI4076" s="12"/>
      <c r="AJ4076" s="12"/>
      <c r="AK4076" s="12"/>
      <c r="AL4076" s="12"/>
      <c r="AM4076" s="12"/>
      <c r="AN4076" s="12"/>
      <c r="AO4076" s="12"/>
      <c r="AP4076" s="12"/>
      <c r="AQ4076" s="12"/>
      <c r="AR4076" s="12"/>
      <c r="AS4076" s="12"/>
      <c r="AT4076" s="12"/>
      <c r="AU4076" s="12"/>
      <c r="AV4076" s="12"/>
      <c r="AW4076" s="12"/>
      <c r="AX4076" s="12"/>
      <c r="AY4076" s="12"/>
      <c r="AZ4076" s="12"/>
      <c r="BA4076" s="12"/>
      <c r="BB4076" s="12"/>
      <c r="BC4076" s="12"/>
      <c r="BD4076" s="12"/>
      <c r="BE4076" s="12"/>
      <c r="BF4076" s="12"/>
      <c r="BG4076" s="12"/>
      <c r="BH4076" s="12"/>
      <c r="BI4076" s="12"/>
      <c r="BJ4076" s="13"/>
      <c r="BK4076" s="13"/>
      <c r="BL4076" s="13"/>
      <c r="BM4076" s="13"/>
      <c r="BN4076" s="13"/>
    </row>
    <row r="4077" spans="4:66" x14ac:dyDescent="0.25">
      <c r="D4077" s="7"/>
      <c r="E4077" s="10"/>
      <c r="F4077" s="10"/>
      <c r="G4077" s="10"/>
      <c r="H4077" s="10"/>
      <c r="I4077" s="10"/>
      <c r="J4077" s="10"/>
      <c r="K4077" s="11"/>
      <c r="L4077" s="11"/>
      <c r="M4077" s="12"/>
      <c r="N4077" s="12"/>
      <c r="O4077" s="12"/>
      <c r="P4077" s="12"/>
      <c r="Q4077" s="12"/>
      <c r="R4077" s="12"/>
      <c r="S4077" s="12"/>
      <c r="T4077" s="12"/>
      <c r="U4077" s="12"/>
      <c r="V4077" s="12"/>
      <c r="W4077" s="12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2"/>
      <c r="AS4077" s="12"/>
      <c r="AT4077" s="12"/>
      <c r="AU4077" s="12"/>
      <c r="AV4077" s="12"/>
      <c r="AW4077" s="12"/>
      <c r="AX4077" s="12"/>
      <c r="AY4077" s="12"/>
      <c r="AZ4077" s="12"/>
      <c r="BA4077" s="12"/>
      <c r="BB4077" s="12"/>
      <c r="BC4077" s="12"/>
      <c r="BD4077" s="12"/>
      <c r="BE4077" s="12"/>
      <c r="BF4077" s="12"/>
      <c r="BG4077" s="12"/>
      <c r="BH4077" s="12"/>
      <c r="BI4077" s="12"/>
      <c r="BJ4077" s="13"/>
      <c r="BK4077" s="13"/>
      <c r="BL4077" s="13"/>
      <c r="BM4077" s="13"/>
      <c r="BN4077" s="13"/>
    </row>
    <row r="4078" spans="4:66" x14ac:dyDescent="0.25">
      <c r="D4078" s="7"/>
      <c r="E4078" s="10"/>
      <c r="F4078" s="10"/>
      <c r="G4078" s="10"/>
      <c r="H4078" s="10"/>
      <c r="I4078" s="10"/>
      <c r="J4078" s="10"/>
      <c r="K4078" s="11"/>
      <c r="L4078" s="11"/>
      <c r="M4078" s="12"/>
      <c r="N4078" s="12"/>
      <c r="O4078" s="12"/>
      <c r="P4078" s="12"/>
      <c r="Q4078" s="12"/>
      <c r="R4078" s="12"/>
      <c r="S4078" s="12"/>
      <c r="T4078" s="12"/>
      <c r="U4078" s="12"/>
      <c r="V4078" s="12"/>
      <c r="W4078" s="12"/>
      <c r="X4078" s="12"/>
      <c r="Y4078" s="12"/>
      <c r="Z4078" s="12"/>
      <c r="AA4078" s="12"/>
      <c r="AB4078" s="12"/>
      <c r="AC4078" s="12"/>
      <c r="AD4078" s="12"/>
      <c r="AE4078" s="12"/>
      <c r="AF4078" s="12"/>
      <c r="AG4078" s="12"/>
      <c r="AH4078" s="12"/>
      <c r="AI4078" s="12"/>
      <c r="AJ4078" s="12"/>
      <c r="AK4078" s="12"/>
      <c r="AL4078" s="12"/>
      <c r="AM4078" s="12"/>
      <c r="AN4078" s="12"/>
      <c r="AO4078" s="12"/>
      <c r="AP4078" s="12"/>
      <c r="AQ4078" s="12"/>
      <c r="AR4078" s="12"/>
      <c r="AS4078" s="12"/>
      <c r="AT4078" s="12"/>
      <c r="AU4078" s="12"/>
      <c r="AV4078" s="12"/>
      <c r="AW4078" s="12"/>
      <c r="AX4078" s="12"/>
      <c r="AY4078" s="12"/>
      <c r="AZ4078" s="12"/>
      <c r="BA4078" s="12"/>
      <c r="BB4078" s="12"/>
      <c r="BC4078" s="12"/>
      <c r="BD4078" s="12"/>
      <c r="BE4078" s="12"/>
      <c r="BF4078" s="12"/>
      <c r="BG4078" s="12"/>
      <c r="BH4078" s="12"/>
      <c r="BI4078" s="12"/>
      <c r="BJ4078" s="13"/>
      <c r="BK4078" s="13"/>
      <c r="BL4078" s="13"/>
      <c r="BM4078" s="13"/>
      <c r="BN4078" s="13"/>
    </row>
    <row r="4079" spans="4:66" x14ac:dyDescent="0.25">
      <c r="D4079" s="7"/>
      <c r="E4079" s="10"/>
      <c r="F4079" s="10"/>
      <c r="G4079" s="10"/>
      <c r="H4079" s="10"/>
      <c r="I4079" s="10"/>
      <c r="J4079" s="10"/>
      <c r="K4079" s="11"/>
      <c r="L4079" s="11"/>
      <c r="M4079" s="12"/>
      <c r="N4079" s="12"/>
      <c r="O4079" s="12"/>
      <c r="P4079" s="12"/>
      <c r="Q4079" s="12"/>
      <c r="R4079" s="12"/>
      <c r="S4079" s="12"/>
      <c r="T4079" s="12"/>
      <c r="U4079" s="12"/>
      <c r="V4079" s="12"/>
      <c r="W4079" s="12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2"/>
      <c r="AS4079" s="12"/>
      <c r="AT4079" s="12"/>
      <c r="AU4079" s="12"/>
      <c r="AV4079" s="12"/>
      <c r="AW4079" s="12"/>
      <c r="AX4079" s="12"/>
      <c r="AY4079" s="12"/>
      <c r="AZ4079" s="12"/>
      <c r="BA4079" s="12"/>
      <c r="BB4079" s="12"/>
      <c r="BC4079" s="12"/>
      <c r="BD4079" s="12"/>
      <c r="BE4079" s="12"/>
      <c r="BF4079" s="12"/>
      <c r="BG4079" s="12"/>
      <c r="BH4079" s="12"/>
      <c r="BI4079" s="12"/>
      <c r="BJ4079" s="13"/>
      <c r="BK4079" s="13"/>
      <c r="BL4079" s="13"/>
      <c r="BM4079" s="13"/>
      <c r="BN4079" s="13"/>
    </row>
    <row r="4080" spans="4:66" x14ac:dyDescent="0.25">
      <c r="D4080" s="7"/>
      <c r="E4080" s="10"/>
      <c r="F4080" s="10"/>
      <c r="G4080" s="10"/>
      <c r="H4080" s="10"/>
      <c r="I4080" s="10"/>
      <c r="J4080" s="10"/>
      <c r="K4080" s="11"/>
      <c r="L4080" s="11"/>
      <c r="M4080" s="12"/>
      <c r="N4080" s="12"/>
      <c r="O4080" s="12"/>
      <c r="P4080" s="12"/>
      <c r="Q4080" s="12"/>
      <c r="R4080" s="12"/>
      <c r="S4080" s="12"/>
      <c r="T4080" s="12"/>
      <c r="U4080" s="12"/>
      <c r="V4080" s="12"/>
      <c r="W4080" s="12"/>
      <c r="X4080" s="12"/>
      <c r="Y4080" s="12"/>
      <c r="Z4080" s="12"/>
      <c r="AA4080" s="12"/>
      <c r="AB4080" s="12"/>
      <c r="AC4080" s="12"/>
      <c r="AD4080" s="12"/>
      <c r="AE4080" s="12"/>
      <c r="AF4080" s="12"/>
      <c r="AG4080" s="12"/>
      <c r="AH4080" s="12"/>
      <c r="AI4080" s="12"/>
      <c r="AJ4080" s="12"/>
      <c r="AK4080" s="12"/>
      <c r="AL4080" s="12"/>
      <c r="AM4080" s="12"/>
      <c r="AN4080" s="12"/>
      <c r="AO4080" s="12"/>
      <c r="AP4080" s="12"/>
      <c r="AQ4080" s="12"/>
      <c r="AR4080" s="12"/>
      <c r="AS4080" s="12"/>
      <c r="AT4080" s="12"/>
      <c r="AU4080" s="12"/>
      <c r="AV4080" s="12"/>
      <c r="AW4080" s="12"/>
      <c r="AX4080" s="12"/>
      <c r="AY4080" s="12"/>
      <c r="AZ4080" s="12"/>
      <c r="BA4080" s="12"/>
      <c r="BB4080" s="12"/>
      <c r="BC4080" s="12"/>
      <c r="BD4080" s="12"/>
      <c r="BE4080" s="12"/>
      <c r="BF4080" s="12"/>
      <c r="BG4080" s="12"/>
      <c r="BH4080" s="12"/>
      <c r="BI4080" s="12"/>
      <c r="BJ4080" s="13"/>
      <c r="BK4080" s="13"/>
      <c r="BL4080" s="13"/>
      <c r="BM4080" s="13"/>
      <c r="BN4080" s="13"/>
    </row>
    <row r="4081" spans="4:66" x14ac:dyDescent="0.25">
      <c r="D4081" s="7"/>
      <c r="E4081" s="10"/>
      <c r="F4081" s="10"/>
      <c r="G4081" s="10"/>
      <c r="H4081" s="10"/>
      <c r="I4081" s="10"/>
      <c r="J4081" s="10"/>
      <c r="K4081" s="11"/>
      <c r="L4081" s="11"/>
      <c r="M4081" s="12"/>
      <c r="N4081" s="12"/>
      <c r="O4081" s="12"/>
      <c r="P4081" s="12"/>
      <c r="Q4081" s="12"/>
      <c r="R4081" s="12"/>
      <c r="S4081" s="12"/>
      <c r="T4081" s="12"/>
      <c r="U4081" s="12"/>
      <c r="V4081" s="12"/>
      <c r="W4081" s="12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2"/>
      <c r="AS4081" s="12"/>
      <c r="AT4081" s="12"/>
      <c r="AU4081" s="12"/>
      <c r="AV4081" s="12"/>
      <c r="AW4081" s="12"/>
      <c r="AX4081" s="12"/>
      <c r="AY4081" s="12"/>
      <c r="AZ4081" s="12"/>
      <c r="BA4081" s="12"/>
      <c r="BB4081" s="12"/>
      <c r="BC4081" s="12"/>
      <c r="BD4081" s="12"/>
      <c r="BE4081" s="12"/>
      <c r="BF4081" s="12"/>
      <c r="BG4081" s="12"/>
      <c r="BH4081" s="12"/>
      <c r="BI4081" s="12"/>
      <c r="BJ4081" s="13"/>
      <c r="BK4081" s="13"/>
      <c r="BL4081" s="13"/>
      <c r="BM4081" s="13"/>
      <c r="BN4081" s="13"/>
    </row>
    <row r="4082" spans="4:66" x14ac:dyDescent="0.25">
      <c r="D4082" s="7"/>
      <c r="E4082" s="10"/>
      <c r="F4082" s="10"/>
      <c r="G4082" s="10"/>
      <c r="H4082" s="10"/>
      <c r="I4082" s="10"/>
      <c r="J4082" s="10"/>
      <c r="K4082" s="11"/>
      <c r="L4082" s="11"/>
      <c r="M4082" s="12"/>
      <c r="N4082" s="12"/>
      <c r="O4082" s="12"/>
      <c r="P4082" s="12"/>
      <c r="Q4082" s="12"/>
      <c r="R4082" s="12"/>
      <c r="S4082" s="12"/>
      <c r="T4082" s="12"/>
      <c r="U4082" s="12"/>
      <c r="V4082" s="12"/>
      <c r="W4082" s="12"/>
      <c r="X4082" s="12"/>
      <c r="Y4082" s="12"/>
      <c r="Z4082" s="12"/>
      <c r="AA4082" s="12"/>
      <c r="AB4082" s="12"/>
      <c r="AC4082" s="12"/>
      <c r="AD4082" s="12"/>
      <c r="AE4082" s="12"/>
      <c r="AF4082" s="12"/>
      <c r="AG4082" s="12"/>
      <c r="AH4082" s="12"/>
      <c r="AI4082" s="12"/>
      <c r="AJ4082" s="12"/>
      <c r="AK4082" s="12"/>
      <c r="AL4082" s="12"/>
      <c r="AM4082" s="12"/>
      <c r="AN4082" s="12"/>
      <c r="AO4082" s="12"/>
      <c r="AP4082" s="12"/>
      <c r="AQ4082" s="12"/>
      <c r="AR4082" s="12"/>
      <c r="AS4082" s="12"/>
      <c r="AT4082" s="12"/>
      <c r="AU4082" s="12"/>
      <c r="AV4082" s="12"/>
      <c r="AW4082" s="12"/>
      <c r="AX4082" s="12"/>
      <c r="AY4082" s="12"/>
      <c r="AZ4082" s="12"/>
      <c r="BA4082" s="12"/>
      <c r="BB4082" s="12"/>
      <c r="BC4082" s="12"/>
      <c r="BD4082" s="12"/>
      <c r="BE4082" s="12"/>
      <c r="BF4082" s="12"/>
      <c r="BG4082" s="12"/>
      <c r="BH4082" s="12"/>
      <c r="BI4082" s="12"/>
      <c r="BJ4082" s="13"/>
      <c r="BK4082" s="13"/>
      <c r="BL4082" s="13"/>
      <c r="BM4082" s="13"/>
      <c r="BN4082" s="13"/>
    </row>
    <row r="4083" spans="4:66" x14ac:dyDescent="0.25">
      <c r="D4083" s="7"/>
      <c r="E4083" s="10"/>
      <c r="F4083" s="10"/>
      <c r="G4083" s="10"/>
      <c r="H4083" s="10"/>
      <c r="I4083" s="10"/>
      <c r="J4083" s="10"/>
      <c r="K4083" s="11"/>
      <c r="L4083" s="11"/>
      <c r="M4083" s="12"/>
      <c r="N4083" s="12"/>
      <c r="O4083" s="12"/>
      <c r="P4083" s="12"/>
      <c r="Q4083" s="12"/>
      <c r="R4083" s="12"/>
      <c r="S4083" s="12"/>
      <c r="T4083" s="12"/>
      <c r="U4083" s="12"/>
      <c r="V4083" s="12"/>
      <c r="W4083" s="12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2"/>
      <c r="AS4083" s="12"/>
      <c r="AT4083" s="12"/>
      <c r="AU4083" s="12"/>
      <c r="AV4083" s="12"/>
      <c r="AW4083" s="12"/>
      <c r="AX4083" s="12"/>
      <c r="AY4083" s="12"/>
      <c r="AZ4083" s="12"/>
      <c r="BA4083" s="12"/>
      <c r="BB4083" s="12"/>
      <c r="BC4083" s="12"/>
      <c r="BD4083" s="12"/>
      <c r="BE4083" s="12"/>
      <c r="BF4083" s="12"/>
      <c r="BG4083" s="12"/>
      <c r="BH4083" s="12"/>
      <c r="BI4083" s="12"/>
      <c r="BJ4083" s="13"/>
      <c r="BK4083" s="13"/>
      <c r="BL4083" s="13"/>
      <c r="BM4083" s="13"/>
      <c r="BN4083" s="13"/>
    </row>
    <row r="4084" spans="4:66" x14ac:dyDescent="0.25">
      <c r="D4084" s="7"/>
      <c r="E4084" s="10"/>
      <c r="F4084" s="10"/>
      <c r="G4084" s="10"/>
      <c r="H4084" s="10"/>
      <c r="I4084" s="10"/>
      <c r="J4084" s="10"/>
      <c r="K4084" s="11"/>
      <c r="L4084" s="11"/>
      <c r="M4084" s="12"/>
      <c r="N4084" s="12"/>
      <c r="O4084" s="12"/>
      <c r="P4084" s="12"/>
      <c r="Q4084" s="12"/>
      <c r="R4084" s="12"/>
      <c r="S4084" s="12"/>
      <c r="T4084" s="12"/>
      <c r="U4084" s="12"/>
      <c r="V4084" s="12"/>
      <c r="W4084" s="12"/>
      <c r="X4084" s="12"/>
      <c r="Y4084" s="12"/>
      <c r="Z4084" s="12"/>
      <c r="AA4084" s="12"/>
      <c r="AB4084" s="12"/>
      <c r="AC4084" s="12"/>
      <c r="AD4084" s="12"/>
      <c r="AE4084" s="12"/>
      <c r="AF4084" s="12"/>
      <c r="AG4084" s="12"/>
      <c r="AH4084" s="12"/>
      <c r="AI4084" s="12"/>
      <c r="AJ4084" s="12"/>
      <c r="AK4084" s="12"/>
      <c r="AL4084" s="12"/>
      <c r="AM4084" s="12"/>
      <c r="AN4084" s="12"/>
      <c r="AO4084" s="12"/>
      <c r="AP4084" s="12"/>
      <c r="AQ4084" s="12"/>
      <c r="AR4084" s="12"/>
      <c r="AS4084" s="12"/>
      <c r="AT4084" s="12"/>
      <c r="AU4084" s="12"/>
      <c r="AV4084" s="12"/>
      <c r="AW4084" s="12"/>
      <c r="AX4084" s="12"/>
      <c r="AY4084" s="12"/>
      <c r="AZ4084" s="12"/>
      <c r="BA4084" s="12"/>
      <c r="BB4084" s="12"/>
      <c r="BC4084" s="12"/>
      <c r="BD4084" s="12"/>
      <c r="BE4084" s="12"/>
      <c r="BF4084" s="12"/>
      <c r="BG4084" s="12"/>
      <c r="BH4084" s="12"/>
      <c r="BI4084" s="12"/>
      <c r="BJ4084" s="13"/>
      <c r="BK4084" s="13"/>
      <c r="BL4084" s="13"/>
      <c r="BM4084" s="13"/>
      <c r="BN4084" s="13"/>
    </row>
    <row r="4085" spans="4:66" x14ac:dyDescent="0.25">
      <c r="D4085" s="7"/>
      <c r="E4085" s="10"/>
      <c r="F4085" s="10"/>
      <c r="G4085" s="10"/>
      <c r="H4085" s="10"/>
      <c r="I4085" s="10"/>
      <c r="J4085" s="10"/>
      <c r="K4085" s="11"/>
      <c r="L4085" s="11"/>
      <c r="M4085" s="12"/>
      <c r="N4085" s="12"/>
      <c r="O4085" s="12"/>
      <c r="P4085" s="12"/>
      <c r="Q4085" s="12"/>
      <c r="R4085" s="12"/>
      <c r="S4085" s="12"/>
      <c r="T4085" s="12"/>
      <c r="U4085" s="12"/>
      <c r="V4085" s="12"/>
      <c r="W4085" s="12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2"/>
      <c r="AS4085" s="12"/>
      <c r="AT4085" s="12"/>
      <c r="AU4085" s="12"/>
      <c r="AV4085" s="12"/>
      <c r="AW4085" s="12"/>
      <c r="AX4085" s="12"/>
      <c r="AY4085" s="12"/>
      <c r="AZ4085" s="12"/>
      <c r="BA4085" s="12"/>
      <c r="BB4085" s="12"/>
      <c r="BC4085" s="12"/>
      <c r="BD4085" s="12"/>
      <c r="BE4085" s="12"/>
      <c r="BF4085" s="12"/>
      <c r="BG4085" s="12"/>
      <c r="BH4085" s="12"/>
      <c r="BI4085" s="12"/>
      <c r="BJ4085" s="13"/>
      <c r="BK4085" s="13"/>
      <c r="BL4085" s="13"/>
      <c r="BM4085" s="13"/>
      <c r="BN4085" s="13"/>
    </row>
    <row r="4086" spans="4:66" x14ac:dyDescent="0.25">
      <c r="D4086" s="7"/>
      <c r="E4086" s="10"/>
      <c r="F4086" s="10"/>
      <c r="G4086" s="10"/>
      <c r="H4086" s="10"/>
      <c r="I4086" s="10"/>
      <c r="J4086" s="10"/>
      <c r="K4086" s="11"/>
      <c r="L4086" s="11"/>
      <c r="M4086" s="12"/>
      <c r="N4086" s="12"/>
      <c r="O4086" s="12"/>
      <c r="P4086" s="12"/>
      <c r="Q4086" s="12"/>
      <c r="R4086" s="12"/>
      <c r="S4086" s="12"/>
      <c r="T4086" s="12"/>
      <c r="U4086" s="12"/>
      <c r="V4086" s="12"/>
      <c r="W4086" s="12"/>
      <c r="X4086" s="12"/>
      <c r="Y4086" s="12"/>
      <c r="Z4086" s="12"/>
      <c r="AA4086" s="12"/>
      <c r="AB4086" s="12"/>
      <c r="AC4086" s="12"/>
      <c r="AD4086" s="12"/>
      <c r="AE4086" s="12"/>
      <c r="AF4086" s="12"/>
      <c r="AG4086" s="12"/>
      <c r="AH4086" s="12"/>
      <c r="AI4086" s="12"/>
      <c r="AJ4086" s="12"/>
      <c r="AK4086" s="12"/>
      <c r="AL4086" s="12"/>
      <c r="AM4086" s="12"/>
      <c r="AN4086" s="12"/>
      <c r="AO4086" s="12"/>
      <c r="AP4086" s="12"/>
      <c r="AQ4086" s="12"/>
      <c r="AR4086" s="12"/>
      <c r="AS4086" s="12"/>
      <c r="AT4086" s="12"/>
      <c r="AU4086" s="12"/>
      <c r="AV4086" s="12"/>
      <c r="AW4086" s="12"/>
      <c r="AX4086" s="12"/>
      <c r="AY4086" s="12"/>
      <c r="AZ4086" s="12"/>
      <c r="BA4086" s="12"/>
      <c r="BB4086" s="12"/>
      <c r="BC4086" s="12"/>
      <c r="BD4086" s="12"/>
      <c r="BE4086" s="12"/>
      <c r="BF4086" s="12"/>
      <c r="BG4086" s="12"/>
      <c r="BH4086" s="12"/>
      <c r="BI4086" s="12"/>
      <c r="BJ4086" s="13"/>
      <c r="BK4086" s="13"/>
      <c r="BL4086" s="13"/>
      <c r="BM4086" s="13"/>
      <c r="BN4086" s="13"/>
    </row>
    <row r="4087" spans="4:66" x14ac:dyDescent="0.25">
      <c r="D4087" s="7"/>
      <c r="E4087" s="10"/>
      <c r="F4087" s="10"/>
      <c r="G4087" s="10"/>
      <c r="H4087" s="10"/>
      <c r="I4087" s="10"/>
      <c r="J4087" s="10"/>
      <c r="K4087" s="11"/>
      <c r="L4087" s="11"/>
      <c r="M4087" s="12"/>
      <c r="N4087" s="12"/>
      <c r="O4087" s="12"/>
      <c r="P4087" s="12"/>
      <c r="Q4087" s="12"/>
      <c r="R4087" s="12"/>
      <c r="S4087" s="12"/>
      <c r="T4087" s="12"/>
      <c r="U4087" s="12"/>
      <c r="V4087" s="12"/>
      <c r="W4087" s="12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2"/>
      <c r="AS4087" s="12"/>
      <c r="AT4087" s="12"/>
      <c r="AU4087" s="12"/>
      <c r="AV4087" s="12"/>
      <c r="AW4087" s="12"/>
      <c r="AX4087" s="12"/>
      <c r="AY4087" s="12"/>
      <c r="AZ4087" s="12"/>
      <c r="BA4087" s="12"/>
      <c r="BB4087" s="12"/>
      <c r="BC4087" s="12"/>
      <c r="BD4087" s="12"/>
      <c r="BE4087" s="12"/>
      <c r="BF4087" s="12"/>
      <c r="BG4087" s="12"/>
      <c r="BH4087" s="12"/>
      <c r="BI4087" s="12"/>
      <c r="BJ4087" s="13"/>
      <c r="BK4087" s="13"/>
      <c r="BL4087" s="13"/>
      <c r="BM4087" s="13"/>
      <c r="BN4087" s="13"/>
    </row>
    <row r="4088" spans="4:66" x14ac:dyDescent="0.25">
      <c r="D4088" s="7"/>
      <c r="E4088" s="10"/>
      <c r="F4088" s="10"/>
      <c r="G4088" s="10"/>
      <c r="H4088" s="10"/>
      <c r="I4088" s="10"/>
      <c r="J4088" s="10"/>
      <c r="K4088" s="11"/>
      <c r="L4088" s="11"/>
      <c r="M4088" s="12"/>
      <c r="N4088" s="12"/>
      <c r="O4088" s="12"/>
      <c r="P4088" s="12"/>
      <c r="Q4088" s="12"/>
      <c r="R4088" s="12"/>
      <c r="S4088" s="12"/>
      <c r="T4088" s="12"/>
      <c r="U4088" s="12"/>
      <c r="V4088" s="12"/>
      <c r="W4088" s="12"/>
      <c r="X4088" s="12"/>
      <c r="Y4088" s="12"/>
      <c r="Z4088" s="12"/>
      <c r="AA4088" s="12"/>
      <c r="AB4088" s="12"/>
      <c r="AC4088" s="12"/>
      <c r="AD4088" s="12"/>
      <c r="AE4088" s="12"/>
      <c r="AF4088" s="12"/>
      <c r="AG4088" s="12"/>
      <c r="AH4088" s="12"/>
      <c r="AI4088" s="12"/>
      <c r="AJ4088" s="12"/>
      <c r="AK4088" s="12"/>
      <c r="AL4088" s="12"/>
      <c r="AM4088" s="12"/>
      <c r="AN4088" s="12"/>
      <c r="AO4088" s="12"/>
      <c r="AP4088" s="12"/>
      <c r="AQ4088" s="12"/>
      <c r="AR4088" s="12"/>
      <c r="AS4088" s="12"/>
      <c r="AT4088" s="12"/>
      <c r="AU4088" s="12"/>
      <c r="AV4088" s="12"/>
      <c r="AW4088" s="12"/>
      <c r="AX4088" s="12"/>
      <c r="AY4088" s="12"/>
      <c r="AZ4088" s="12"/>
      <c r="BA4088" s="12"/>
      <c r="BB4088" s="12"/>
      <c r="BC4088" s="12"/>
      <c r="BD4088" s="12"/>
      <c r="BE4088" s="12"/>
      <c r="BF4088" s="12"/>
      <c r="BG4088" s="12"/>
      <c r="BH4088" s="12"/>
      <c r="BI4088" s="12"/>
      <c r="BJ4088" s="13"/>
      <c r="BK4088" s="13"/>
      <c r="BL4088" s="13"/>
      <c r="BM4088" s="13"/>
      <c r="BN4088" s="13"/>
    </row>
    <row r="4089" spans="4:66" x14ac:dyDescent="0.25">
      <c r="D4089" s="7"/>
      <c r="E4089" s="10"/>
      <c r="F4089" s="10"/>
      <c r="G4089" s="10"/>
      <c r="H4089" s="10"/>
      <c r="I4089" s="10"/>
      <c r="J4089" s="10"/>
      <c r="K4089" s="11"/>
      <c r="L4089" s="11"/>
      <c r="M4089" s="12"/>
      <c r="N4089" s="12"/>
      <c r="O4089" s="12"/>
      <c r="P4089" s="12"/>
      <c r="Q4089" s="12"/>
      <c r="R4089" s="12"/>
      <c r="S4089" s="12"/>
      <c r="T4089" s="12"/>
      <c r="U4089" s="12"/>
      <c r="V4089" s="12"/>
      <c r="W4089" s="12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2"/>
      <c r="AS4089" s="12"/>
      <c r="AT4089" s="12"/>
      <c r="AU4089" s="12"/>
      <c r="AV4089" s="12"/>
      <c r="AW4089" s="12"/>
      <c r="AX4089" s="12"/>
      <c r="AY4089" s="12"/>
      <c r="AZ4089" s="12"/>
      <c r="BA4089" s="12"/>
      <c r="BB4089" s="12"/>
      <c r="BC4089" s="12"/>
      <c r="BD4089" s="12"/>
      <c r="BE4089" s="12"/>
      <c r="BF4089" s="12"/>
      <c r="BG4089" s="12"/>
      <c r="BH4089" s="12"/>
      <c r="BI4089" s="12"/>
      <c r="BJ4089" s="13"/>
      <c r="BK4089" s="13"/>
      <c r="BL4089" s="13"/>
      <c r="BM4089" s="13"/>
      <c r="BN4089" s="13"/>
    </row>
    <row r="4090" spans="4:66" x14ac:dyDescent="0.25">
      <c r="D4090" s="7"/>
      <c r="E4090" s="10"/>
      <c r="F4090" s="10"/>
      <c r="G4090" s="10"/>
      <c r="H4090" s="10"/>
      <c r="I4090" s="10"/>
      <c r="J4090" s="10"/>
      <c r="K4090" s="11"/>
      <c r="L4090" s="11"/>
      <c r="M4090" s="12"/>
      <c r="N4090" s="12"/>
      <c r="O4090" s="12"/>
      <c r="P4090" s="12"/>
      <c r="Q4090" s="12"/>
      <c r="R4090" s="12"/>
      <c r="S4090" s="12"/>
      <c r="T4090" s="12"/>
      <c r="U4090" s="12"/>
      <c r="V4090" s="12"/>
      <c r="W4090" s="12"/>
      <c r="X4090" s="12"/>
      <c r="Y4090" s="12"/>
      <c r="Z4090" s="12"/>
      <c r="AA4090" s="12"/>
      <c r="AB4090" s="12"/>
      <c r="AC4090" s="12"/>
      <c r="AD4090" s="12"/>
      <c r="AE4090" s="12"/>
      <c r="AF4090" s="12"/>
      <c r="AG4090" s="12"/>
      <c r="AH4090" s="12"/>
      <c r="AI4090" s="12"/>
      <c r="AJ4090" s="12"/>
      <c r="AK4090" s="12"/>
      <c r="AL4090" s="12"/>
      <c r="AM4090" s="12"/>
      <c r="AN4090" s="12"/>
      <c r="AO4090" s="12"/>
      <c r="AP4090" s="12"/>
      <c r="AQ4090" s="12"/>
      <c r="AR4090" s="12"/>
      <c r="AS4090" s="12"/>
      <c r="AT4090" s="12"/>
      <c r="AU4090" s="12"/>
      <c r="AV4090" s="12"/>
      <c r="AW4090" s="12"/>
      <c r="AX4090" s="12"/>
      <c r="AY4090" s="12"/>
      <c r="AZ4090" s="12"/>
      <c r="BA4090" s="12"/>
      <c r="BB4090" s="12"/>
      <c r="BC4090" s="12"/>
      <c r="BD4090" s="12"/>
      <c r="BE4090" s="12"/>
      <c r="BF4090" s="12"/>
      <c r="BG4090" s="12"/>
      <c r="BH4090" s="12"/>
      <c r="BI4090" s="12"/>
      <c r="BJ4090" s="13"/>
      <c r="BK4090" s="13"/>
      <c r="BL4090" s="13"/>
      <c r="BM4090" s="13"/>
      <c r="BN4090" s="13"/>
    </row>
    <row r="4091" spans="4:66" x14ac:dyDescent="0.25">
      <c r="D4091" s="7"/>
      <c r="E4091" s="10"/>
      <c r="F4091" s="10"/>
      <c r="G4091" s="10"/>
      <c r="H4091" s="10"/>
      <c r="I4091" s="10"/>
      <c r="J4091" s="10"/>
      <c r="K4091" s="11"/>
      <c r="L4091" s="11"/>
      <c r="M4091" s="12"/>
      <c r="N4091" s="12"/>
      <c r="O4091" s="12"/>
      <c r="P4091" s="12"/>
      <c r="Q4091" s="12"/>
      <c r="R4091" s="12"/>
      <c r="S4091" s="12"/>
      <c r="T4091" s="12"/>
      <c r="U4091" s="12"/>
      <c r="V4091" s="12"/>
      <c r="W4091" s="12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2"/>
      <c r="AS4091" s="12"/>
      <c r="AT4091" s="12"/>
      <c r="AU4091" s="12"/>
      <c r="AV4091" s="12"/>
      <c r="AW4091" s="12"/>
      <c r="AX4091" s="12"/>
      <c r="AY4091" s="12"/>
      <c r="AZ4091" s="12"/>
      <c r="BA4091" s="12"/>
      <c r="BB4091" s="12"/>
      <c r="BC4091" s="12"/>
      <c r="BD4091" s="12"/>
      <c r="BE4091" s="12"/>
      <c r="BF4091" s="12"/>
      <c r="BG4091" s="12"/>
      <c r="BH4091" s="12"/>
      <c r="BI4091" s="12"/>
      <c r="BJ4091" s="13"/>
      <c r="BK4091" s="13"/>
      <c r="BL4091" s="13"/>
      <c r="BM4091" s="13"/>
      <c r="BN4091" s="13"/>
    </row>
    <row r="4092" spans="4:66" x14ac:dyDescent="0.25">
      <c r="D4092" s="7"/>
      <c r="E4092" s="10"/>
      <c r="F4092" s="10"/>
      <c r="G4092" s="10"/>
      <c r="H4092" s="10"/>
      <c r="I4092" s="10"/>
      <c r="J4092" s="10"/>
      <c r="K4092" s="11"/>
      <c r="L4092" s="11"/>
      <c r="M4092" s="12"/>
      <c r="N4092" s="12"/>
      <c r="O4092" s="12"/>
      <c r="P4092" s="12"/>
      <c r="Q4092" s="12"/>
      <c r="R4092" s="12"/>
      <c r="S4092" s="12"/>
      <c r="T4092" s="12"/>
      <c r="U4092" s="12"/>
      <c r="V4092" s="12"/>
      <c r="W4092" s="12"/>
      <c r="X4092" s="12"/>
      <c r="Y4092" s="12"/>
      <c r="Z4092" s="12"/>
      <c r="AA4092" s="12"/>
      <c r="AB4092" s="12"/>
      <c r="AC4092" s="12"/>
      <c r="AD4092" s="12"/>
      <c r="AE4092" s="12"/>
      <c r="AF4092" s="12"/>
      <c r="AG4092" s="12"/>
      <c r="AH4092" s="12"/>
      <c r="AI4092" s="12"/>
      <c r="AJ4092" s="12"/>
      <c r="AK4092" s="12"/>
      <c r="AL4092" s="12"/>
      <c r="AM4092" s="12"/>
      <c r="AN4092" s="12"/>
      <c r="AO4092" s="12"/>
      <c r="AP4092" s="12"/>
      <c r="AQ4092" s="12"/>
      <c r="AR4092" s="12"/>
      <c r="AS4092" s="12"/>
      <c r="AT4092" s="12"/>
      <c r="AU4092" s="12"/>
      <c r="AV4092" s="12"/>
      <c r="AW4092" s="12"/>
      <c r="AX4092" s="12"/>
      <c r="AY4092" s="12"/>
      <c r="AZ4092" s="12"/>
      <c r="BA4092" s="12"/>
      <c r="BB4092" s="12"/>
      <c r="BC4092" s="12"/>
      <c r="BD4092" s="12"/>
      <c r="BE4092" s="12"/>
      <c r="BF4092" s="12"/>
      <c r="BG4092" s="12"/>
      <c r="BH4092" s="12"/>
      <c r="BI4092" s="12"/>
      <c r="BJ4092" s="13"/>
      <c r="BK4092" s="13"/>
      <c r="BL4092" s="13"/>
      <c r="BM4092" s="13"/>
      <c r="BN4092" s="13"/>
    </row>
    <row r="4093" spans="4:66" x14ac:dyDescent="0.25">
      <c r="D4093" s="7"/>
      <c r="E4093" s="10"/>
      <c r="F4093" s="10"/>
      <c r="G4093" s="10"/>
      <c r="H4093" s="10"/>
      <c r="I4093" s="10"/>
      <c r="J4093" s="10"/>
      <c r="K4093" s="11"/>
      <c r="L4093" s="11"/>
      <c r="M4093" s="12"/>
      <c r="N4093" s="12"/>
      <c r="O4093" s="12"/>
      <c r="P4093" s="12"/>
      <c r="Q4093" s="12"/>
      <c r="R4093" s="12"/>
      <c r="S4093" s="12"/>
      <c r="T4093" s="12"/>
      <c r="U4093" s="12"/>
      <c r="V4093" s="12"/>
      <c r="W4093" s="12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2"/>
      <c r="AS4093" s="12"/>
      <c r="AT4093" s="12"/>
      <c r="AU4093" s="12"/>
      <c r="AV4093" s="12"/>
      <c r="AW4093" s="12"/>
      <c r="AX4093" s="12"/>
      <c r="AY4093" s="12"/>
      <c r="AZ4093" s="12"/>
      <c r="BA4093" s="12"/>
      <c r="BB4093" s="12"/>
      <c r="BC4093" s="12"/>
      <c r="BD4093" s="12"/>
      <c r="BE4093" s="12"/>
      <c r="BF4093" s="12"/>
      <c r="BG4093" s="12"/>
      <c r="BH4093" s="12"/>
      <c r="BI4093" s="12"/>
      <c r="BJ4093" s="13"/>
      <c r="BK4093" s="13"/>
      <c r="BL4093" s="13"/>
      <c r="BM4093" s="13"/>
      <c r="BN4093" s="13"/>
    </row>
    <row r="4094" spans="4:66" x14ac:dyDescent="0.25">
      <c r="D4094" s="7"/>
      <c r="E4094" s="10"/>
      <c r="F4094" s="10"/>
      <c r="G4094" s="10"/>
      <c r="H4094" s="10"/>
      <c r="I4094" s="10"/>
      <c r="J4094" s="10"/>
      <c r="K4094" s="11"/>
      <c r="L4094" s="11"/>
      <c r="M4094" s="12"/>
      <c r="N4094" s="12"/>
      <c r="O4094" s="12"/>
      <c r="P4094" s="12"/>
      <c r="Q4094" s="12"/>
      <c r="R4094" s="12"/>
      <c r="S4094" s="12"/>
      <c r="T4094" s="12"/>
      <c r="U4094" s="12"/>
      <c r="V4094" s="12"/>
      <c r="W4094" s="12"/>
      <c r="X4094" s="12"/>
      <c r="Y4094" s="12"/>
      <c r="Z4094" s="12"/>
      <c r="AA4094" s="12"/>
      <c r="AB4094" s="12"/>
      <c r="AC4094" s="12"/>
      <c r="AD4094" s="12"/>
      <c r="AE4094" s="12"/>
      <c r="AF4094" s="12"/>
      <c r="AG4094" s="12"/>
      <c r="AH4094" s="12"/>
      <c r="AI4094" s="12"/>
      <c r="AJ4094" s="12"/>
      <c r="AK4094" s="12"/>
      <c r="AL4094" s="12"/>
      <c r="AM4094" s="12"/>
      <c r="AN4094" s="12"/>
      <c r="AO4094" s="12"/>
      <c r="AP4094" s="12"/>
      <c r="AQ4094" s="12"/>
      <c r="AR4094" s="12"/>
      <c r="AS4094" s="12"/>
      <c r="AT4094" s="12"/>
      <c r="AU4094" s="12"/>
      <c r="AV4094" s="12"/>
      <c r="AW4094" s="12"/>
      <c r="AX4094" s="12"/>
      <c r="AY4094" s="12"/>
      <c r="AZ4094" s="12"/>
      <c r="BA4094" s="12"/>
      <c r="BB4094" s="12"/>
      <c r="BC4094" s="12"/>
      <c r="BD4094" s="12"/>
      <c r="BE4094" s="12"/>
      <c r="BF4094" s="12"/>
      <c r="BG4094" s="12"/>
      <c r="BH4094" s="12"/>
      <c r="BI4094" s="12"/>
      <c r="BJ4094" s="13"/>
      <c r="BK4094" s="13"/>
      <c r="BL4094" s="13"/>
      <c r="BM4094" s="13"/>
      <c r="BN4094" s="13"/>
    </row>
    <row r="4095" spans="4:66" x14ac:dyDescent="0.25">
      <c r="D4095" s="7"/>
      <c r="E4095" s="10"/>
      <c r="F4095" s="10"/>
      <c r="G4095" s="10"/>
      <c r="H4095" s="10"/>
      <c r="I4095" s="10"/>
      <c r="J4095" s="10"/>
      <c r="K4095" s="11"/>
      <c r="L4095" s="11"/>
      <c r="M4095" s="12"/>
      <c r="N4095" s="12"/>
      <c r="O4095" s="12"/>
      <c r="P4095" s="12"/>
      <c r="Q4095" s="12"/>
      <c r="R4095" s="12"/>
      <c r="S4095" s="12"/>
      <c r="T4095" s="12"/>
      <c r="U4095" s="12"/>
      <c r="V4095" s="12"/>
      <c r="W4095" s="12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2"/>
      <c r="AS4095" s="12"/>
      <c r="AT4095" s="12"/>
      <c r="AU4095" s="12"/>
      <c r="AV4095" s="12"/>
      <c r="AW4095" s="12"/>
      <c r="AX4095" s="12"/>
      <c r="AY4095" s="12"/>
      <c r="AZ4095" s="12"/>
      <c r="BA4095" s="12"/>
      <c r="BB4095" s="12"/>
      <c r="BC4095" s="12"/>
      <c r="BD4095" s="12"/>
      <c r="BE4095" s="12"/>
      <c r="BF4095" s="12"/>
      <c r="BG4095" s="12"/>
      <c r="BH4095" s="12"/>
      <c r="BI4095" s="12"/>
      <c r="BJ4095" s="13"/>
      <c r="BK4095" s="13"/>
      <c r="BL4095" s="13"/>
      <c r="BM4095" s="13"/>
      <c r="BN4095" s="13"/>
    </row>
    <row r="4096" spans="4:66" x14ac:dyDescent="0.25">
      <c r="D4096" s="7"/>
      <c r="E4096" s="10"/>
      <c r="F4096" s="10"/>
      <c r="G4096" s="10"/>
      <c r="H4096" s="10"/>
      <c r="I4096" s="10"/>
      <c r="J4096" s="10"/>
      <c r="K4096" s="11"/>
      <c r="L4096" s="11"/>
      <c r="M4096" s="12"/>
      <c r="N4096" s="12"/>
      <c r="O4096" s="12"/>
      <c r="P4096" s="12"/>
      <c r="Q4096" s="12"/>
      <c r="R4096" s="12"/>
      <c r="S4096" s="12"/>
      <c r="T4096" s="12"/>
      <c r="U4096" s="12"/>
      <c r="V4096" s="12"/>
      <c r="W4096" s="12"/>
      <c r="X4096" s="12"/>
      <c r="Y4096" s="12"/>
      <c r="Z4096" s="12"/>
      <c r="AA4096" s="12"/>
      <c r="AB4096" s="12"/>
      <c r="AC4096" s="12"/>
      <c r="AD4096" s="12"/>
      <c r="AE4096" s="12"/>
      <c r="AF4096" s="12"/>
      <c r="AG4096" s="12"/>
      <c r="AH4096" s="12"/>
      <c r="AI4096" s="12"/>
      <c r="AJ4096" s="12"/>
      <c r="AK4096" s="12"/>
      <c r="AL4096" s="12"/>
      <c r="AM4096" s="12"/>
      <c r="AN4096" s="12"/>
      <c r="AO4096" s="12"/>
      <c r="AP4096" s="12"/>
      <c r="AQ4096" s="12"/>
      <c r="AR4096" s="12"/>
      <c r="AS4096" s="12"/>
      <c r="AT4096" s="12"/>
      <c r="AU4096" s="12"/>
      <c r="AV4096" s="12"/>
      <c r="AW4096" s="12"/>
      <c r="AX4096" s="12"/>
      <c r="AY4096" s="12"/>
      <c r="AZ4096" s="12"/>
      <c r="BA4096" s="12"/>
      <c r="BB4096" s="12"/>
      <c r="BC4096" s="12"/>
      <c r="BD4096" s="12"/>
      <c r="BE4096" s="12"/>
      <c r="BF4096" s="12"/>
      <c r="BG4096" s="12"/>
      <c r="BH4096" s="12"/>
      <c r="BI4096" s="12"/>
      <c r="BJ4096" s="13"/>
      <c r="BK4096" s="13"/>
      <c r="BL4096" s="13"/>
      <c r="BM4096" s="13"/>
      <c r="BN4096" s="13"/>
    </row>
    <row r="4097" spans="4:66" x14ac:dyDescent="0.25">
      <c r="D4097" s="7"/>
      <c r="E4097" s="10"/>
      <c r="F4097" s="10"/>
      <c r="G4097" s="10"/>
      <c r="H4097" s="10"/>
      <c r="I4097" s="10"/>
      <c r="J4097" s="10"/>
      <c r="K4097" s="11"/>
      <c r="L4097" s="11"/>
      <c r="M4097" s="12"/>
      <c r="N4097" s="12"/>
      <c r="O4097" s="12"/>
      <c r="P4097" s="12"/>
      <c r="Q4097" s="12"/>
      <c r="R4097" s="12"/>
      <c r="S4097" s="12"/>
      <c r="T4097" s="12"/>
      <c r="U4097" s="12"/>
      <c r="V4097" s="12"/>
      <c r="W4097" s="12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2"/>
      <c r="AS4097" s="12"/>
      <c r="AT4097" s="12"/>
      <c r="AU4097" s="12"/>
      <c r="AV4097" s="12"/>
      <c r="AW4097" s="12"/>
      <c r="AX4097" s="12"/>
      <c r="AY4097" s="12"/>
      <c r="AZ4097" s="12"/>
      <c r="BA4097" s="12"/>
      <c r="BB4097" s="12"/>
      <c r="BC4097" s="12"/>
      <c r="BD4097" s="12"/>
      <c r="BE4097" s="12"/>
      <c r="BF4097" s="12"/>
      <c r="BG4097" s="12"/>
      <c r="BH4097" s="12"/>
      <c r="BI4097" s="12"/>
      <c r="BJ4097" s="13"/>
      <c r="BK4097" s="13"/>
      <c r="BL4097" s="13"/>
      <c r="BM4097" s="13"/>
      <c r="BN4097" s="13"/>
    </row>
    <row r="4098" spans="4:66" x14ac:dyDescent="0.25">
      <c r="D4098" s="7"/>
      <c r="E4098" s="10"/>
      <c r="F4098" s="10"/>
      <c r="G4098" s="10"/>
      <c r="H4098" s="10"/>
      <c r="I4098" s="10"/>
      <c r="J4098" s="10"/>
      <c r="K4098" s="11"/>
      <c r="L4098" s="11"/>
      <c r="M4098" s="12"/>
      <c r="N4098" s="12"/>
      <c r="O4098" s="12"/>
      <c r="P4098" s="12"/>
      <c r="Q4098" s="12"/>
      <c r="R4098" s="12"/>
      <c r="S4098" s="12"/>
      <c r="T4098" s="12"/>
      <c r="U4098" s="12"/>
      <c r="V4098" s="12"/>
      <c r="W4098" s="12"/>
      <c r="X4098" s="12"/>
      <c r="Y4098" s="12"/>
      <c r="Z4098" s="12"/>
      <c r="AA4098" s="12"/>
      <c r="AB4098" s="12"/>
      <c r="AC4098" s="12"/>
      <c r="AD4098" s="12"/>
      <c r="AE4098" s="12"/>
      <c r="AF4098" s="12"/>
      <c r="AG4098" s="12"/>
      <c r="AH4098" s="12"/>
      <c r="AI4098" s="12"/>
      <c r="AJ4098" s="12"/>
      <c r="AK4098" s="12"/>
      <c r="AL4098" s="12"/>
      <c r="AM4098" s="12"/>
      <c r="AN4098" s="12"/>
      <c r="AO4098" s="12"/>
      <c r="AP4098" s="12"/>
      <c r="AQ4098" s="12"/>
      <c r="AR4098" s="12"/>
      <c r="AS4098" s="12"/>
      <c r="AT4098" s="12"/>
      <c r="AU4098" s="12"/>
      <c r="AV4098" s="12"/>
      <c r="AW4098" s="12"/>
      <c r="AX4098" s="12"/>
      <c r="AY4098" s="12"/>
      <c r="AZ4098" s="12"/>
      <c r="BA4098" s="12"/>
      <c r="BB4098" s="12"/>
      <c r="BC4098" s="12"/>
      <c r="BD4098" s="12"/>
      <c r="BE4098" s="12"/>
      <c r="BF4098" s="12"/>
      <c r="BG4098" s="12"/>
      <c r="BH4098" s="12"/>
      <c r="BI4098" s="12"/>
      <c r="BJ4098" s="13"/>
      <c r="BK4098" s="13"/>
      <c r="BL4098" s="13"/>
      <c r="BM4098" s="13"/>
      <c r="BN4098" s="13"/>
    </row>
    <row r="4099" spans="4:66" x14ac:dyDescent="0.25">
      <c r="D4099" s="7"/>
      <c r="E4099" s="10"/>
      <c r="F4099" s="10"/>
      <c r="G4099" s="10"/>
      <c r="H4099" s="10"/>
      <c r="I4099" s="10"/>
      <c r="J4099" s="10"/>
      <c r="K4099" s="11"/>
      <c r="L4099" s="11"/>
      <c r="M4099" s="12"/>
      <c r="N4099" s="12"/>
      <c r="O4099" s="12"/>
      <c r="P4099" s="12"/>
      <c r="Q4099" s="12"/>
      <c r="R4099" s="12"/>
      <c r="S4099" s="12"/>
      <c r="T4099" s="12"/>
      <c r="U4099" s="12"/>
      <c r="V4099" s="12"/>
      <c r="W4099" s="12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2"/>
      <c r="AS4099" s="12"/>
      <c r="AT4099" s="12"/>
      <c r="AU4099" s="12"/>
      <c r="AV4099" s="12"/>
      <c r="AW4099" s="12"/>
      <c r="AX4099" s="12"/>
      <c r="AY4099" s="12"/>
      <c r="AZ4099" s="12"/>
      <c r="BA4099" s="12"/>
      <c r="BB4099" s="12"/>
      <c r="BC4099" s="12"/>
      <c r="BD4099" s="12"/>
      <c r="BE4099" s="12"/>
      <c r="BF4099" s="12"/>
      <c r="BG4099" s="12"/>
      <c r="BH4099" s="12"/>
      <c r="BI4099" s="12"/>
      <c r="BJ4099" s="13"/>
      <c r="BK4099" s="13"/>
      <c r="BL4099" s="13"/>
      <c r="BM4099" s="13"/>
      <c r="BN4099" s="13"/>
    </row>
    <row r="4100" spans="4:66" x14ac:dyDescent="0.25">
      <c r="D4100" s="7"/>
      <c r="E4100" s="10"/>
      <c r="F4100" s="10"/>
      <c r="G4100" s="10"/>
      <c r="H4100" s="10"/>
      <c r="I4100" s="10"/>
      <c r="J4100" s="10"/>
      <c r="K4100" s="11"/>
      <c r="L4100" s="11"/>
      <c r="M4100" s="12"/>
      <c r="N4100" s="12"/>
      <c r="O4100" s="12"/>
      <c r="P4100" s="12"/>
      <c r="Q4100" s="12"/>
      <c r="R4100" s="12"/>
      <c r="S4100" s="12"/>
      <c r="T4100" s="12"/>
      <c r="U4100" s="12"/>
      <c r="V4100" s="12"/>
      <c r="W4100" s="12"/>
      <c r="X4100" s="12"/>
      <c r="Y4100" s="12"/>
      <c r="Z4100" s="12"/>
      <c r="AA4100" s="12"/>
      <c r="AB4100" s="12"/>
      <c r="AC4100" s="12"/>
      <c r="AD4100" s="12"/>
      <c r="AE4100" s="12"/>
      <c r="AF4100" s="12"/>
      <c r="AG4100" s="12"/>
      <c r="AH4100" s="12"/>
      <c r="AI4100" s="12"/>
      <c r="AJ4100" s="12"/>
      <c r="AK4100" s="12"/>
      <c r="AL4100" s="12"/>
      <c r="AM4100" s="12"/>
      <c r="AN4100" s="12"/>
      <c r="AO4100" s="12"/>
      <c r="AP4100" s="12"/>
      <c r="AQ4100" s="12"/>
      <c r="AR4100" s="12"/>
      <c r="AS4100" s="12"/>
      <c r="AT4100" s="12"/>
      <c r="AU4100" s="12"/>
      <c r="AV4100" s="12"/>
      <c r="AW4100" s="12"/>
      <c r="AX4100" s="12"/>
      <c r="AY4100" s="12"/>
      <c r="AZ4100" s="12"/>
      <c r="BA4100" s="12"/>
      <c r="BB4100" s="12"/>
      <c r="BC4100" s="12"/>
      <c r="BD4100" s="12"/>
      <c r="BE4100" s="12"/>
      <c r="BF4100" s="12"/>
      <c r="BG4100" s="12"/>
      <c r="BH4100" s="12"/>
      <c r="BI4100" s="12"/>
      <c r="BJ4100" s="13"/>
      <c r="BK4100" s="13"/>
      <c r="BL4100" s="13"/>
      <c r="BM4100" s="13"/>
      <c r="BN4100" s="13"/>
    </row>
    <row r="4101" spans="4:66" x14ac:dyDescent="0.25">
      <c r="D4101" s="7"/>
      <c r="E4101" s="10"/>
      <c r="F4101" s="10"/>
      <c r="G4101" s="10"/>
      <c r="H4101" s="10"/>
      <c r="I4101" s="10"/>
      <c r="J4101" s="10"/>
      <c r="K4101" s="11"/>
      <c r="L4101" s="11"/>
      <c r="M4101" s="12"/>
      <c r="N4101" s="12"/>
      <c r="O4101" s="12"/>
      <c r="P4101" s="12"/>
      <c r="Q4101" s="12"/>
      <c r="R4101" s="12"/>
      <c r="S4101" s="12"/>
      <c r="T4101" s="12"/>
      <c r="U4101" s="12"/>
      <c r="V4101" s="12"/>
      <c r="W4101" s="12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2"/>
      <c r="AS4101" s="12"/>
      <c r="AT4101" s="12"/>
      <c r="AU4101" s="12"/>
      <c r="AV4101" s="12"/>
      <c r="AW4101" s="12"/>
      <c r="AX4101" s="12"/>
      <c r="AY4101" s="12"/>
      <c r="AZ4101" s="12"/>
      <c r="BA4101" s="12"/>
      <c r="BB4101" s="12"/>
      <c r="BC4101" s="12"/>
      <c r="BD4101" s="12"/>
      <c r="BE4101" s="12"/>
      <c r="BF4101" s="12"/>
      <c r="BG4101" s="12"/>
      <c r="BH4101" s="12"/>
      <c r="BI4101" s="12"/>
      <c r="BJ4101" s="13"/>
      <c r="BK4101" s="13"/>
      <c r="BL4101" s="13"/>
      <c r="BM4101" s="13"/>
      <c r="BN4101" s="13"/>
    </row>
    <row r="4102" spans="4:66" x14ac:dyDescent="0.25">
      <c r="D4102" s="7"/>
      <c r="E4102" s="10"/>
      <c r="F4102" s="10"/>
      <c r="G4102" s="10"/>
      <c r="H4102" s="10"/>
      <c r="I4102" s="10"/>
      <c r="J4102" s="10"/>
      <c r="K4102" s="11"/>
      <c r="L4102" s="11"/>
      <c r="M4102" s="12"/>
      <c r="N4102" s="12"/>
      <c r="O4102" s="12"/>
      <c r="P4102" s="12"/>
      <c r="Q4102" s="12"/>
      <c r="R4102" s="12"/>
      <c r="S4102" s="12"/>
      <c r="T4102" s="12"/>
      <c r="U4102" s="12"/>
      <c r="V4102" s="12"/>
      <c r="W4102" s="12"/>
      <c r="X4102" s="12"/>
      <c r="Y4102" s="12"/>
      <c r="Z4102" s="12"/>
      <c r="AA4102" s="12"/>
      <c r="AB4102" s="12"/>
      <c r="AC4102" s="12"/>
      <c r="AD4102" s="12"/>
      <c r="AE4102" s="12"/>
      <c r="AF4102" s="12"/>
      <c r="AG4102" s="12"/>
      <c r="AH4102" s="12"/>
      <c r="AI4102" s="12"/>
      <c r="AJ4102" s="12"/>
      <c r="AK4102" s="12"/>
      <c r="AL4102" s="12"/>
      <c r="AM4102" s="12"/>
      <c r="AN4102" s="12"/>
      <c r="AO4102" s="12"/>
      <c r="AP4102" s="12"/>
      <c r="AQ4102" s="12"/>
      <c r="AR4102" s="12"/>
      <c r="AS4102" s="12"/>
      <c r="AT4102" s="12"/>
      <c r="AU4102" s="12"/>
      <c r="AV4102" s="12"/>
      <c r="AW4102" s="12"/>
      <c r="AX4102" s="12"/>
      <c r="AY4102" s="12"/>
      <c r="AZ4102" s="12"/>
      <c r="BA4102" s="12"/>
      <c r="BB4102" s="12"/>
      <c r="BC4102" s="12"/>
      <c r="BD4102" s="12"/>
      <c r="BE4102" s="12"/>
      <c r="BF4102" s="12"/>
      <c r="BG4102" s="12"/>
      <c r="BH4102" s="12"/>
      <c r="BI4102" s="12"/>
      <c r="BJ4102" s="13"/>
      <c r="BK4102" s="13"/>
      <c r="BL4102" s="13"/>
      <c r="BM4102" s="13"/>
      <c r="BN4102" s="13"/>
    </row>
    <row r="4103" spans="4:66" x14ac:dyDescent="0.25">
      <c r="D4103" s="7"/>
      <c r="E4103" s="10"/>
      <c r="F4103" s="10"/>
      <c r="G4103" s="10"/>
      <c r="H4103" s="10"/>
      <c r="I4103" s="10"/>
      <c r="J4103" s="10"/>
      <c r="K4103" s="11"/>
      <c r="L4103" s="11"/>
      <c r="M4103" s="12"/>
      <c r="N4103" s="12"/>
      <c r="O4103" s="12"/>
      <c r="P4103" s="12"/>
      <c r="Q4103" s="12"/>
      <c r="R4103" s="12"/>
      <c r="S4103" s="12"/>
      <c r="T4103" s="12"/>
      <c r="U4103" s="12"/>
      <c r="V4103" s="12"/>
      <c r="W4103" s="12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2"/>
      <c r="AS4103" s="12"/>
      <c r="AT4103" s="12"/>
      <c r="AU4103" s="12"/>
      <c r="AV4103" s="12"/>
      <c r="AW4103" s="12"/>
      <c r="AX4103" s="12"/>
      <c r="AY4103" s="12"/>
      <c r="AZ4103" s="12"/>
      <c r="BA4103" s="12"/>
      <c r="BB4103" s="12"/>
      <c r="BC4103" s="12"/>
      <c r="BD4103" s="12"/>
      <c r="BE4103" s="12"/>
      <c r="BF4103" s="12"/>
      <c r="BG4103" s="12"/>
      <c r="BH4103" s="12"/>
      <c r="BI4103" s="12"/>
      <c r="BJ4103" s="13"/>
      <c r="BK4103" s="13"/>
      <c r="BL4103" s="13"/>
      <c r="BM4103" s="13"/>
      <c r="BN4103" s="13"/>
    </row>
    <row r="4104" spans="4:66" x14ac:dyDescent="0.25">
      <c r="D4104" s="7"/>
      <c r="E4104" s="10"/>
      <c r="F4104" s="10"/>
      <c r="G4104" s="10"/>
      <c r="H4104" s="10"/>
      <c r="I4104" s="10"/>
      <c r="J4104" s="10"/>
      <c r="K4104" s="11"/>
      <c r="L4104" s="11"/>
      <c r="M4104" s="12"/>
      <c r="N4104" s="12"/>
      <c r="O4104" s="12"/>
      <c r="P4104" s="12"/>
      <c r="Q4104" s="12"/>
      <c r="R4104" s="12"/>
      <c r="S4104" s="12"/>
      <c r="T4104" s="12"/>
      <c r="U4104" s="12"/>
      <c r="V4104" s="12"/>
      <c r="W4104" s="12"/>
      <c r="X4104" s="12"/>
      <c r="Y4104" s="12"/>
      <c r="Z4104" s="12"/>
      <c r="AA4104" s="12"/>
      <c r="AB4104" s="12"/>
      <c r="AC4104" s="12"/>
      <c r="AD4104" s="12"/>
      <c r="AE4104" s="12"/>
      <c r="AF4104" s="12"/>
      <c r="AG4104" s="12"/>
      <c r="AH4104" s="12"/>
      <c r="AI4104" s="12"/>
      <c r="AJ4104" s="12"/>
      <c r="AK4104" s="12"/>
      <c r="AL4104" s="12"/>
      <c r="AM4104" s="12"/>
      <c r="AN4104" s="12"/>
      <c r="AO4104" s="12"/>
      <c r="AP4104" s="12"/>
      <c r="AQ4104" s="12"/>
      <c r="AR4104" s="12"/>
      <c r="AS4104" s="12"/>
      <c r="AT4104" s="12"/>
      <c r="AU4104" s="12"/>
      <c r="AV4104" s="12"/>
      <c r="AW4104" s="12"/>
      <c r="AX4104" s="12"/>
      <c r="AY4104" s="12"/>
      <c r="AZ4104" s="12"/>
      <c r="BA4104" s="12"/>
      <c r="BB4104" s="12"/>
      <c r="BC4104" s="12"/>
      <c r="BD4104" s="12"/>
      <c r="BE4104" s="12"/>
      <c r="BF4104" s="12"/>
      <c r="BG4104" s="12"/>
      <c r="BH4104" s="12"/>
      <c r="BI4104" s="12"/>
      <c r="BJ4104" s="13"/>
      <c r="BK4104" s="13"/>
      <c r="BL4104" s="13"/>
      <c r="BM4104" s="13"/>
      <c r="BN4104" s="13"/>
    </row>
    <row r="4105" spans="4:66" x14ac:dyDescent="0.25">
      <c r="D4105" s="7"/>
      <c r="E4105" s="10"/>
      <c r="F4105" s="10"/>
      <c r="G4105" s="10"/>
      <c r="H4105" s="10"/>
      <c r="I4105" s="10"/>
      <c r="J4105" s="10"/>
      <c r="K4105" s="11"/>
      <c r="L4105" s="11"/>
      <c r="M4105" s="12"/>
      <c r="N4105" s="12"/>
      <c r="O4105" s="12"/>
      <c r="P4105" s="12"/>
      <c r="Q4105" s="12"/>
      <c r="R4105" s="12"/>
      <c r="S4105" s="12"/>
      <c r="T4105" s="12"/>
      <c r="U4105" s="12"/>
      <c r="V4105" s="12"/>
      <c r="W4105" s="12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2"/>
      <c r="AS4105" s="12"/>
      <c r="AT4105" s="12"/>
      <c r="AU4105" s="12"/>
      <c r="AV4105" s="12"/>
      <c r="AW4105" s="12"/>
      <c r="AX4105" s="12"/>
      <c r="AY4105" s="12"/>
      <c r="AZ4105" s="12"/>
      <c r="BA4105" s="12"/>
      <c r="BB4105" s="12"/>
      <c r="BC4105" s="12"/>
      <c r="BD4105" s="12"/>
      <c r="BE4105" s="12"/>
      <c r="BF4105" s="12"/>
      <c r="BG4105" s="12"/>
      <c r="BH4105" s="12"/>
      <c r="BI4105" s="12"/>
      <c r="BJ4105" s="13"/>
      <c r="BK4105" s="13"/>
      <c r="BL4105" s="13"/>
      <c r="BM4105" s="13"/>
      <c r="BN4105" s="13"/>
    </row>
    <row r="4106" spans="4:66" x14ac:dyDescent="0.25">
      <c r="D4106" s="7"/>
      <c r="E4106" s="10"/>
      <c r="F4106" s="10"/>
      <c r="G4106" s="10"/>
      <c r="H4106" s="10"/>
      <c r="I4106" s="10"/>
      <c r="J4106" s="10"/>
      <c r="K4106" s="11"/>
      <c r="L4106" s="11"/>
      <c r="M4106" s="12"/>
      <c r="N4106" s="12"/>
      <c r="O4106" s="12"/>
      <c r="P4106" s="12"/>
      <c r="Q4106" s="12"/>
      <c r="R4106" s="12"/>
      <c r="S4106" s="12"/>
      <c r="T4106" s="12"/>
      <c r="U4106" s="12"/>
      <c r="V4106" s="12"/>
      <c r="W4106" s="12"/>
      <c r="X4106" s="12"/>
      <c r="Y4106" s="12"/>
      <c r="Z4106" s="12"/>
      <c r="AA4106" s="12"/>
      <c r="AB4106" s="12"/>
      <c r="AC4106" s="12"/>
      <c r="AD4106" s="12"/>
      <c r="AE4106" s="12"/>
      <c r="AF4106" s="12"/>
      <c r="AG4106" s="12"/>
      <c r="AH4106" s="12"/>
      <c r="AI4106" s="12"/>
      <c r="AJ4106" s="12"/>
      <c r="AK4106" s="12"/>
      <c r="AL4106" s="12"/>
      <c r="AM4106" s="12"/>
      <c r="AN4106" s="12"/>
      <c r="AO4106" s="12"/>
      <c r="AP4106" s="12"/>
      <c r="AQ4106" s="12"/>
      <c r="AR4106" s="12"/>
      <c r="AS4106" s="12"/>
      <c r="AT4106" s="12"/>
      <c r="AU4106" s="12"/>
      <c r="AV4106" s="12"/>
      <c r="AW4106" s="12"/>
      <c r="AX4106" s="12"/>
      <c r="AY4106" s="12"/>
      <c r="AZ4106" s="12"/>
      <c r="BA4106" s="12"/>
      <c r="BB4106" s="12"/>
      <c r="BC4106" s="12"/>
      <c r="BD4106" s="12"/>
      <c r="BE4106" s="12"/>
      <c r="BF4106" s="12"/>
      <c r="BG4106" s="12"/>
      <c r="BH4106" s="12"/>
      <c r="BI4106" s="12"/>
      <c r="BJ4106" s="13"/>
      <c r="BK4106" s="13"/>
      <c r="BL4106" s="13"/>
      <c r="BM4106" s="13"/>
      <c r="BN4106" s="13"/>
    </row>
    <row r="4107" spans="4:66" x14ac:dyDescent="0.25">
      <c r="D4107" s="7"/>
      <c r="E4107" s="10"/>
      <c r="F4107" s="10"/>
      <c r="G4107" s="10"/>
      <c r="H4107" s="10"/>
      <c r="I4107" s="10"/>
      <c r="J4107" s="10"/>
      <c r="K4107" s="11"/>
      <c r="L4107" s="11"/>
      <c r="M4107" s="12"/>
      <c r="N4107" s="12"/>
      <c r="O4107" s="12"/>
      <c r="P4107" s="12"/>
      <c r="Q4107" s="12"/>
      <c r="R4107" s="12"/>
      <c r="S4107" s="12"/>
      <c r="T4107" s="12"/>
      <c r="U4107" s="12"/>
      <c r="V4107" s="12"/>
      <c r="W4107" s="12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2"/>
      <c r="AS4107" s="12"/>
      <c r="AT4107" s="12"/>
      <c r="AU4107" s="12"/>
      <c r="AV4107" s="12"/>
      <c r="AW4107" s="12"/>
      <c r="AX4107" s="12"/>
      <c r="AY4107" s="12"/>
      <c r="AZ4107" s="12"/>
      <c r="BA4107" s="12"/>
      <c r="BB4107" s="12"/>
      <c r="BC4107" s="12"/>
      <c r="BD4107" s="12"/>
      <c r="BE4107" s="12"/>
      <c r="BF4107" s="12"/>
      <c r="BG4107" s="12"/>
      <c r="BH4107" s="12"/>
      <c r="BI4107" s="12"/>
      <c r="BJ4107" s="13"/>
      <c r="BK4107" s="13"/>
      <c r="BL4107" s="13"/>
      <c r="BM4107" s="13"/>
      <c r="BN4107" s="13"/>
    </row>
    <row r="4108" spans="4:66" x14ac:dyDescent="0.25">
      <c r="D4108" s="7"/>
      <c r="E4108" s="10"/>
      <c r="F4108" s="10"/>
      <c r="G4108" s="10"/>
      <c r="H4108" s="10"/>
      <c r="I4108" s="10"/>
      <c r="J4108" s="10"/>
      <c r="K4108" s="11"/>
      <c r="L4108" s="11"/>
      <c r="M4108" s="12"/>
      <c r="N4108" s="12"/>
      <c r="O4108" s="12"/>
      <c r="P4108" s="12"/>
      <c r="Q4108" s="12"/>
      <c r="R4108" s="12"/>
      <c r="S4108" s="12"/>
      <c r="T4108" s="12"/>
      <c r="U4108" s="12"/>
      <c r="V4108" s="12"/>
      <c r="W4108" s="12"/>
      <c r="X4108" s="12"/>
      <c r="Y4108" s="12"/>
      <c r="Z4108" s="12"/>
      <c r="AA4108" s="12"/>
      <c r="AB4108" s="12"/>
      <c r="AC4108" s="12"/>
      <c r="AD4108" s="12"/>
      <c r="AE4108" s="12"/>
      <c r="AF4108" s="12"/>
      <c r="AG4108" s="12"/>
      <c r="AH4108" s="12"/>
      <c r="AI4108" s="12"/>
      <c r="AJ4108" s="12"/>
      <c r="AK4108" s="12"/>
      <c r="AL4108" s="12"/>
      <c r="AM4108" s="12"/>
      <c r="AN4108" s="12"/>
      <c r="AO4108" s="12"/>
      <c r="AP4108" s="12"/>
      <c r="AQ4108" s="12"/>
      <c r="AR4108" s="12"/>
      <c r="AS4108" s="12"/>
      <c r="AT4108" s="12"/>
      <c r="AU4108" s="12"/>
      <c r="AV4108" s="12"/>
      <c r="AW4108" s="12"/>
      <c r="AX4108" s="12"/>
      <c r="AY4108" s="12"/>
      <c r="AZ4108" s="12"/>
      <c r="BA4108" s="12"/>
      <c r="BB4108" s="12"/>
      <c r="BC4108" s="12"/>
      <c r="BD4108" s="12"/>
      <c r="BE4108" s="12"/>
      <c r="BF4108" s="12"/>
      <c r="BG4108" s="12"/>
      <c r="BH4108" s="12"/>
      <c r="BI4108" s="12"/>
      <c r="BJ4108" s="13"/>
      <c r="BK4108" s="13"/>
      <c r="BL4108" s="13"/>
      <c r="BM4108" s="13"/>
      <c r="BN4108" s="13"/>
    </row>
    <row r="4109" spans="4:66" x14ac:dyDescent="0.25">
      <c r="D4109" s="7"/>
      <c r="E4109" s="10"/>
      <c r="F4109" s="10"/>
      <c r="G4109" s="10"/>
      <c r="H4109" s="10"/>
      <c r="I4109" s="10"/>
      <c r="J4109" s="10"/>
      <c r="K4109" s="11"/>
      <c r="L4109" s="11"/>
      <c r="M4109" s="12"/>
      <c r="N4109" s="12"/>
      <c r="O4109" s="12"/>
      <c r="P4109" s="12"/>
      <c r="Q4109" s="12"/>
      <c r="R4109" s="12"/>
      <c r="S4109" s="12"/>
      <c r="T4109" s="12"/>
      <c r="U4109" s="12"/>
      <c r="V4109" s="12"/>
      <c r="W4109" s="12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2"/>
      <c r="AS4109" s="12"/>
      <c r="AT4109" s="12"/>
      <c r="AU4109" s="12"/>
      <c r="AV4109" s="12"/>
      <c r="AW4109" s="12"/>
      <c r="AX4109" s="12"/>
      <c r="AY4109" s="12"/>
      <c r="AZ4109" s="12"/>
      <c r="BA4109" s="12"/>
      <c r="BB4109" s="12"/>
      <c r="BC4109" s="12"/>
      <c r="BD4109" s="12"/>
      <c r="BE4109" s="12"/>
      <c r="BF4109" s="12"/>
      <c r="BG4109" s="12"/>
      <c r="BH4109" s="12"/>
      <c r="BI4109" s="12"/>
      <c r="BJ4109" s="13"/>
      <c r="BK4109" s="13"/>
      <c r="BL4109" s="13"/>
      <c r="BM4109" s="13"/>
      <c r="BN4109" s="13"/>
    </row>
    <row r="4110" spans="4:66" x14ac:dyDescent="0.25">
      <c r="D4110" s="7"/>
      <c r="E4110" s="10"/>
      <c r="F4110" s="10"/>
      <c r="G4110" s="10"/>
      <c r="H4110" s="10"/>
      <c r="I4110" s="10"/>
      <c r="J4110" s="10"/>
      <c r="K4110" s="11"/>
      <c r="L4110" s="11"/>
      <c r="M4110" s="12"/>
      <c r="N4110" s="12"/>
      <c r="O4110" s="12"/>
      <c r="P4110" s="12"/>
      <c r="Q4110" s="12"/>
      <c r="R4110" s="12"/>
      <c r="S4110" s="12"/>
      <c r="T4110" s="12"/>
      <c r="U4110" s="12"/>
      <c r="V4110" s="12"/>
      <c r="W4110" s="12"/>
      <c r="X4110" s="12"/>
      <c r="Y4110" s="12"/>
      <c r="Z4110" s="12"/>
      <c r="AA4110" s="12"/>
      <c r="AB4110" s="12"/>
      <c r="AC4110" s="12"/>
      <c r="AD4110" s="12"/>
      <c r="AE4110" s="12"/>
      <c r="AF4110" s="12"/>
      <c r="AG4110" s="12"/>
      <c r="AH4110" s="12"/>
      <c r="AI4110" s="12"/>
      <c r="AJ4110" s="12"/>
      <c r="AK4110" s="12"/>
      <c r="AL4110" s="12"/>
      <c r="AM4110" s="12"/>
      <c r="AN4110" s="12"/>
      <c r="AO4110" s="12"/>
      <c r="AP4110" s="12"/>
      <c r="AQ4110" s="12"/>
      <c r="AR4110" s="12"/>
      <c r="AS4110" s="12"/>
      <c r="AT4110" s="12"/>
      <c r="AU4110" s="12"/>
      <c r="AV4110" s="12"/>
      <c r="AW4110" s="12"/>
      <c r="AX4110" s="12"/>
      <c r="AY4110" s="12"/>
      <c r="AZ4110" s="12"/>
      <c r="BA4110" s="12"/>
      <c r="BB4110" s="12"/>
      <c r="BC4110" s="12"/>
      <c r="BD4110" s="12"/>
      <c r="BE4110" s="12"/>
      <c r="BF4110" s="12"/>
      <c r="BG4110" s="12"/>
      <c r="BH4110" s="12"/>
      <c r="BI4110" s="12"/>
      <c r="BJ4110" s="13"/>
      <c r="BK4110" s="13"/>
      <c r="BL4110" s="13"/>
      <c r="BM4110" s="13"/>
      <c r="BN4110" s="13"/>
    </row>
    <row r="4111" spans="4:66" x14ac:dyDescent="0.25">
      <c r="D4111" s="7"/>
      <c r="E4111" s="10"/>
      <c r="F4111" s="10"/>
      <c r="G4111" s="10"/>
      <c r="H4111" s="10"/>
      <c r="I4111" s="10"/>
      <c r="J4111" s="10"/>
      <c r="K4111" s="11"/>
      <c r="L4111" s="11"/>
      <c r="M4111" s="12"/>
      <c r="N4111" s="12"/>
      <c r="O4111" s="12"/>
      <c r="P4111" s="12"/>
      <c r="Q4111" s="12"/>
      <c r="R4111" s="12"/>
      <c r="S4111" s="12"/>
      <c r="T4111" s="12"/>
      <c r="U4111" s="12"/>
      <c r="V4111" s="12"/>
      <c r="W4111" s="12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2"/>
      <c r="AS4111" s="12"/>
      <c r="AT4111" s="12"/>
      <c r="AU4111" s="12"/>
      <c r="AV4111" s="12"/>
      <c r="AW4111" s="12"/>
      <c r="AX4111" s="12"/>
      <c r="AY4111" s="12"/>
      <c r="AZ4111" s="12"/>
      <c r="BA4111" s="12"/>
      <c r="BB4111" s="12"/>
      <c r="BC4111" s="12"/>
      <c r="BD4111" s="12"/>
      <c r="BE4111" s="12"/>
      <c r="BF4111" s="12"/>
      <c r="BG4111" s="12"/>
      <c r="BH4111" s="12"/>
      <c r="BI4111" s="12"/>
      <c r="BJ4111" s="13"/>
      <c r="BK4111" s="13"/>
      <c r="BL4111" s="13"/>
      <c r="BM4111" s="13"/>
      <c r="BN4111" s="13"/>
    </row>
    <row r="4112" spans="4:66" x14ac:dyDescent="0.25">
      <c r="D4112" s="7"/>
      <c r="E4112" s="10"/>
      <c r="F4112" s="10"/>
      <c r="G4112" s="10"/>
      <c r="H4112" s="10"/>
      <c r="I4112" s="10"/>
      <c r="J4112" s="10"/>
      <c r="K4112" s="11"/>
      <c r="L4112" s="11"/>
      <c r="M4112" s="12"/>
      <c r="N4112" s="12"/>
      <c r="O4112" s="12"/>
      <c r="P4112" s="12"/>
      <c r="Q4112" s="12"/>
      <c r="R4112" s="12"/>
      <c r="S4112" s="12"/>
      <c r="T4112" s="12"/>
      <c r="U4112" s="12"/>
      <c r="V4112" s="12"/>
      <c r="W4112" s="12"/>
      <c r="X4112" s="12"/>
      <c r="Y4112" s="12"/>
      <c r="Z4112" s="12"/>
      <c r="AA4112" s="12"/>
      <c r="AB4112" s="12"/>
      <c r="AC4112" s="12"/>
      <c r="AD4112" s="12"/>
      <c r="AE4112" s="12"/>
      <c r="AF4112" s="12"/>
      <c r="AG4112" s="12"/>
      <c r="AH4112" s="12"/>
      <c r="AI4112" s="12"/>
      <c r="AJ4112" s="12"/>
      <c r="AK4112" s="12"/>
      <c r="AL4112" s="12"/>
      <c r="AM4112" s="12"/>
      <c r="AN4112" s="12"/>
      <c r="AO4112" s="12"/>
      <c r="AP4112" s="12"/>
      <c r="AQ4112" s="12"/>
      <c r="AR4112" s="12"/>
      <c r="AS4112" s="12"/>
      <c r="AT4112" s="12"/>
      <c r="AU4112" s="12"/>
      <c r="AV4112" s="12"/>
      <c r="AW4112" s="12"/>
      <c r="AX4112" s="12"/>
      <c r="AY4112" s="12"/>
      <c r="AZ4112" s="12"/>
      <c r="BA4112" s="12"/>
      <c r="BB4112" s="12"/>
      <c r="BC4112" s="12"/>
      <c r="BD4112" s="12"/>
      <c r="BE4112" s="12"/>
      <c r="BF4112" s="12"/>
      <c r="BG4112" s="12"/>
      <c r="BH4112" s="12"/>
      <c r="BI4112" s="12"/>
      <c r="BJ4112" s="13"/>
      <c r="BK4112" s="13"/>
      <c r="BL4112" s="13"/>
      <c r="BM4112" s="13"/>
      <c r="BN4112" s="13"/>
    </row>
    <row r="4113" spans="4:66" x14ac:dyDescent="0.25">
      <c r="D4113" s="7"/>
      <c r="E4113" s="10"/>
      <c r="F4113" s="10"/>
      <c r="G4113" s="10"/>
      <c r="H4113" s="10"/>
      <c r="I4113" s="10"/>
      <c r="J4113" s="10"/>
      <c r="K4113" s="11"/>
      <c r="L4113" s="11"/>
      <c r="M4113" s="12"/>
      <c r="N4113" s="12"/>
      <c r="O4113" s="12"/>
      <c r="P4113" s="12"/>
      <c r="Q4113" s="12"/>
      <c r="R4113" s="12"/>
      <c r="S4113" s="12"/>
      <c r="T4113" s="12"/>
      <c r="U4113" s="12"/>
      <c r="V4113" s="12"/>
      <c r="W4113" s="12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2"/>
      <c r="AS4113" s="12"/>
      <c r="AT4113" s="12"/>
      <c r="AU4113" s="12"/>
      <c r="AV4113" s="12"/>
      <c r="AW4113" s="12"/>
      <c r="AX4113" s="12"/>
      <c r="AY4113" s="12"/>
      <c r="AZ4113" s="12"/>
      <c r="BA4113" s="12"/>
      <c r="BB4113" s="12"/>
      <c r="BC4113" s="12"/>
      <c r="BD4113" s="12"/>
      <c r="BE4113" s="12"/>
      <c r="BF4113" s="12"/>
      <c r="BG4113" s="12"/>
      <c r="BH4113" s="12"/>
      <c r="BI4113" s="12"/>
      <c r="BJ4113" s="13"/>
      <c r="BK4113" s="13"/>
      <c r="BL4113" s="13"/>
      <c r="BM4113" s="13"/>
      <c r="BN4113" s="13"/>
    </row>
    <row r="4114" spans="4:66" x14ac:dyDescent="0.25">
      <c r="D4114" s="7"/>
      <c r="E4114" s="10"/>
      <c r="F4114" s="10"/>
      <c r="G4114" s="10"/>
      <c r="H4114" s="10"/>
      <c r="I4114" s="10"/>
      <c r="J4114" s="10"/>
      <c r="K4114" s="11"/>
      <c r="L4114" s="11"/>
      <c r="M4114" s="12"/>
      <c r="N4114" s="12"/>
      <c r="O4114" s="12"/>
      <c r="P4114" s="12"/>
      <c r="Q4114" s="12"/>
      <c r="R4114" s="12"/>
      <c r="S4114" s="12"/>
      <c r="T4114" s="12"/>
      <c r="U4114" s="12"/>
      <c r="V4114" s="12"/>
      <c r="W4114" s="12"/>
      <c r="X4114" s="12"/>
      <c r="Y4114" s="12"/>
      <c r="Z4114" s="12"/>
      <c r="AA4114" s="12"/>
      <c r="AB4114" s="12"/>
      <c r="AC4114" s="12"/>
      <c r="AD4114" s="12"/>
      <c r="AE4114" s="12"/>
      <c r="AF4114" s="12"/>
      <c r="AG4114" s="12"/>
      <c r="AH4114" s="12"/>
      <c r="AI4114" s="12"/>
      <c r="AJ4114" s="12"/>
      <c r="AK4114" s="12"/>
      <c r="AL4114" s="12"/>
      <c r="AM4114" s="12"/>
      <c r="AN4114" s="12"/>
      <c r="AO4114" s="12"/>
      <c r="AP4114" s="12"/>
      <c r="AQ4114" s="12"/>
      <c r="AR4114" s="12"/>
      <c r="AS4114" s="12"/>
      <c r="AT4114" s="12"/>
      <c r="AU4114" s="12"/>
      <c r="AV4114" s="12"/>
      <c r="AW4114" s="12"/>
      <c r="AX4114" s="12"/>
      <c r="AY4114" s="12"/>
      <c r="AZ4114" s="12"/>
      <c r="BA4114" s="12"/>
      <c r="BB4114" s="12"/>
      <c r="BC4114" s="12"/>
      <c r="BD4114" s="12"/>
      <c r="BE4114" s="12"/>
      <c r="BF4114" s="12"/>
      <c r="BG4114" s="12"/>
      <c r="BH4114" s="12"/>
      <c r="BI4114" s="12"/>
      <c r="BJ4114" s="13"/>
      <c r="BK4114" s="13"/>
      <c r="BL4114" s="13"/>
      <c r="BM4114" s="13"/>
      <c r="BN4114" s="13"/>
    </row>
    <row r="4115" spans="4:66" x14ac:dyDescent="0.25">
      <c r="D4115" s="7"/>
      <c r="E4115" s="10"/>
      <c r="F4115" s="10"/>
      <c r="G4115" s="10"/>
      <c r="H4115" s="10"/>
      <c r="I4115" s="10"/>
      <c r="J4115" s="10"/>
      <c r="K4115" s="11"/>
      <c r="L4115" s="11"/>
      <c r="M4115" s="12"/>
      <c r="N4115" s="12"/>
      <c r="O4115" s="12"/>
      <c r="P4115" s="12"/>
      <c r="Q4115" s="12"/>
      <c r="R4115" s="12"/>
      <c r="S4115" s="12"/>
      <c r="T4115" s="12"/>
      <c r="U4115" s="12"/>
      <c r="V4115" s="12"/>
      <c r="W4115" s="12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2"/>
      <c r="AS4115" s="12"/>
      <c r="AT4115" s="12"/>
      <c r="AU4115" s="12"/>
      <c r="AV4115" s="12"/>
      <c r="AW4115" s="12"/>
      <c r="AX4115" s="12"/>
      <c r="AY4115" s="12"/>
      <c r="AZ4115" s="12"/>
      <c r="BA4115" s="12"/>
      <c r="BB4115" s="12"/>
      <c r="BC4115" s="12"/>
      <c r="BD4115" s="12"/>
      <c r="BE4115" s="12"/>
      <c r="BF4115" s="12"/>
      <c r="BG4115" s="12"/>
      <c r="BH4115" s="12"/>
      <c r="BI4115" s="12"/>
      <c r="BJ4115" s="13"/>
      <c r="BK4115" s="13"/>
      <c r="BL4115" s="13"/>
      <c r="BM4115" s="13"/>
      <c r="BN4115" s="13"/>
    </row>
    <row r="4116" spans="4:66" x14ac:dyDescent="0.25">
      <c r="D4116" s="7"/>
      <c r="E4116" s="10"/>
      <c r="F4116" s="10"/>
      <c r="G4116" s="10"/>
      <c r="H4116" s="10"/>
      <c r="I4116" s="10"/>
      <c r="J4116" s="10"/>
      <c r="K4116" s="11"/>
      <c r="L4116" s="11"/>
      <c r="M4116" s="12"/>
      <c r="N4116" s="12"/>
      <c r="O4116" s="12"/>
      <c r="P4116" s="12"/>
      <c r="Q4116" s="12"/>
      <c r="R4116" s="12"/>
      <c r="S4116" s="12"/>
      <c r="T4116" s="12"/>
      <c r="U4116" s="12"/>
      <c r="V4116" s="12"/>
      <c r="W4116" s="12"/>
      <c r="X4116" s="12"/>
      <c r="Y4116" s="12"/>
      <c r="Z4116" s="12"/>
      <c r="AA4116" s="12"/>
      <c r="AB4116" s="12"/>
      <c r="AC4116" s="12"/>
      <c r="AD4116" s="12"/>
      <c r="AE4116" s="12"/>
      <c r="AF4116" s="12"/>
      <c r="AG4116" s="12"/>
      <c r="AH4116" s="12"/>
      <c r="AI4116" s="12"/>
      <c r="AJ4116" s="12"/>
      <c r="AK4116" s="12"/>
      <c r="AL4116" s="12"/>
      <c r="AM4116" s="12"/>
      <c r="AN4116" s="12"/>
      <c r="AO4116" s="12"/>
      <c r="AP4116" s="12"/>
      <c r="AQ4116" s="12"/>
      <c r="AR4116" s="12"/>
      <c r="AS4116" s="12"/>
      <c r="AT4116" s="12"/>
      <c r="AU4116" s="12"/>
      <c r="AV4116" s="12"/>
      <c r="AW4116" s="12"/>
      <c r="AX4116" s="12"/>
      <c r="AY4116" s="12"/>
      <c r="AZ4116" s="12"/>
      <c r="BA4116" s="12"/>
      <c r="BB4116" s="12"/>
      <c r="BC4116" s="12"/>
      <c r="BD4116" s="12"/>
      <c r="BE4116" s="12"/>
      <c r="BF4116" s="12"/>
      <c r="BG4116" s="12"/>
      <c r="BH4116" s="12"/>
      <c r="BI4116" s="12"/>
      <c r="BJ4116" s="13"/>
      <c r="BK4116" s="13"/>
      <c r="BL4116" s="13"/>
      <c r="BM4116" s="13"/>
      <c r="BN4116" s="13"/>
    </row>
    <row r="4117" spans="4:66" x14ac:dyDescent="0.25">
      <c r="D4117" s="7"/>
      <c r="E4117" s="10"/>
      <c r="F4117" s="10"/>
      <c r="G4117" s="10"/>
      <c r="H4117" s="10"/>
      <c r="I4117" s="10"/>
      <c r="J4117" s="10"/>
      <c r="K4117" s="11"/>
      <c r="L4117" s="11"/>
      <c r="M4117" s="12"/>
      <c r="N4117" s="12"/>
      <c r="O4117" s="12"/>
      <c r="P4117" s="12"/>
      <c r="Q4117" s="12"/>
      <c r="R4117" s="12"/>
      <c r="S4117" s="12"/>
      <c r="T4117" s="12"/>
      <c r="U4117" s="12"/>
      <c r="V4117" s="12"/>
      <c r="W4117" s="12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2"/>
      <c r="AS4117" s="12"/>
      <c r="AT4117" s="12"/>
      <c r="AU4117" s="12"/>
      <c r="AV4117" s="12"/>
      <c r="AW4117" s="12"/>
      <c r="AX4117" s="12"/>
      <c r="AY4117" s="12"/>
      <c r="AZ4117" s="12"/>
      <c r="BA4117" s="12"/>
      <c r="BB4117" s="12"/>
      <c r="BC4117" s="12"/>
      <c r="BD4117" s="12"/>
      <c r="BE4117" s="12"/>
      <c r="BF4117" s="12"/>
      <c r="BG4117" s="12"/>
      <c r="BH4117" s="12"/>
      <c r="BI4117" s="12"/>
      <c r="BJ4117" s="13"/>
      <c r="BK4117" s="13"/>
      <c r="BL4117" s="13"/>
      <c r="BM4117" s="13"/>
      <c r="BN4117" s="13"/>
    </row>
    <row r="4118" spans="4:66" x14ac:dyDescent="0.25">
      <c r="D4118" s="7"/>
      <c r="E4118" s="10"/>
      <c r="F4118" s="10"/>
      <c r="G4118" s="10"/>
      <c r="H4118" s="10"/>
      <c r="I4118" s="10"/>
      <c r="J4118" s="10"/>
      <c r="K4118" s="11"/>
      <c r="L4118" s="11"/>
      <c r="M4118" s="12"/>
      <c r="N4118" s="12"/>
      <c r="O4118" s="12"/>
      <c r="P4118" s="12"/>
      <c r="Q4118" s="12"/>
      <c r="R4118" s="12"/>
      <c r="S4118" s="12"/>
      <c r="T4118" s="12"/>
      <c r="U4118" s="12"/>
      <c r="V4118" s="12"/>
      <c r="W4118" s="12"/>
      <c r="X4118" s="12"/>
      <c r="Y4118" s="12"/>
      <c r="Z4118" s="12"/>
      <c r="AA4118" s="12"/>
      <c r="AB4118" s="12"/>
      <c r="AC4118" s="12"/>
      <c r="AD4118" s="12"/>
      <c r="AE4118" s="12"/>
      <c r="AF4118" s="12"/>
      <c r="AG4118" s="12"/>
      <c r="AH4118" s="12"/>
      <c r="AI4118" s="12"/>
      <c r="AJ4118" s="12"/>
      <c r="AK4118" s="12"/>
      <c r="AL4118" s="12"/>
      <c r="AM4118" s="12"/>
      <c r="AN4118" s="12"/>
      <c r="AO4118" s="12"/>
      <c r="AP4118" s="12"/>
      <c r="AQ4118" s="12"/>
      <c r="AR4118" s="12"/>
      <c r="AS4118" s="12"/>
      <c r="AT4118" s="12"/>
      <c r="AU4118" s="12"/>
      <c r="AV4118" s="12"/>
      <c r="AW4118" s="12"/>
      <c r="AX4118" s="12"/>
      <c r="AY4118" s="12"/>
      <c r="AZ4118" s="12"/>
      <c r="BA4118" s="12"/>
      <c r="BB4118" s="12"/>
      <c r="BC4118" s="12"/>
      <c r="BD4118" s="12"/>
      <c r="BE4118" s="12"/>
      <c r="BF4118" s="12"/>
      <c r="BG4118" s="12"/>
      <c r="BH4118" s="12"/>
      <c r="BI4118" s="12"/>
      <c r="BJ4118" s="13"/>
      <c r="BK4118" s="13"/>
      <c r="BL4118" s="13"/>
      <c r="BM4118" s="13"/>
      <c r="BN4118" s="13"/>
    </row>
    <row r="4119" spans="4:66" x14ac:dyDescent="0.25">
      <c r="D4119" s="7"/>
      <c r="E4119" s="10"/>
      <c r="F4119" s="10"/>
      <c r="G4119" s="10"/>
      <c r="H4119" s="10"/>
      <c r="I4119" s="10"/>
      <c r="J4119" s="10"/>
      <c r="K4119" s="11"/>
      <c r="L4119" s="11"/>
      <c r="M4119" s="12"/>
      <c r="N4119" s="12"/>
      <c r="O4119" s="12"/>
      <c r="P4119" s="12"/>
      <c r="Q4119" s="12"/>
      <c r="R4119" s="12"/>
      <c r="S4119" s="12"/>
      <c r="T4119" s="12"/>
      <c r="U4119" s="12"/>
      <c r="V4119" s="12"/>
      <c r="W4119" s="12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2"/>
      <c r="AS4119" s="12"/>
      <c r="AT4119" s="12"/>
      <c r="AU4119" s="12"/>
      <c r="AV4119" s="12"/>
      <c r="AW4119" s="12"/>
      <c r="AX4119" s="12"/>
      <c r="AY4119" s="12"/>
      <c r="AZ4119" s="12"/>
      <c r="BA4119" s="12"/>
      <c r="BB4119" s="12"/>
      <c r="BC4119" s="12"/>
      <c r="BD4119" s="12"/>
      <c r="BE4119" s="12"/>
      <c r="BF4119" s="12"/>
      <c r="BG4119" s="12"/>
      <c r="BH4119" s="12"/>
      <c r="BI4119" s="12"/>
      <c r="BJ4119" s="13"/>
      <c r="BK4119" s="13"/>
      <c r="BL4119" s="13"/>
      <c r="BM4119" s="13"/>
      <c r="BN4119" s="13"/>
    </row>
    <row r="4120" spans="4:66" x14ac:dyDescent="0.25">
      <c r="D4120" s="7"/>
      <c r="E4120" s="10"/>
      <c r="F4120" s="10"/>
      <c r="G4120" s="10"/>
      <c r="H4120" s="10"/>
      <c r="I4120" s="10"/>
      <c r="J4120" s="10"/>
      <c r="K4120" s="11"/>
      <c r="L4120" s="11"/>
      <c r="M4120" s="12"/>
      <c r="N4120" s="12"/>
      <c r="O4120" s="12"/>
      <c r="P4120" s="12"/>
      <c r="Q4120" s="12"/>
      <c r="R4120" s="12"/>
      <c r="S4120" s="12"/>
      <c r="T4120" s="12"/>
      <c r="U4120" s="12"/>
      <c r="V4120" s="12"/>
      <c r="W4120" s="12"/>
      <c r="X4120" s="12"/>
      <c r="Y4120" s="12"/>
      <c r="Z4120" s="12"/>
      <c r="AA4120" s="12"/>
      <c r="AB4120" s="12"/>
      <c r="AC4120" s="12"/>
      <c r="AD4120" s="12"/>
      <c r="AE4120" s="12"/>
      <c r="AF4120" s="12"/>
      <c r="AG4120" s="12"/>
      <c r="AH4120" s="12"/>
      <c r="AI4120" s="12"/>
      <c r="AJ4120" s="12"/>
      <c r="AK4120" s="12"/>
      <c r="AL4120" s="12"/>
      <c r="AM4120" s="12"/>
      <c r="AN4120" s="12"/>
      <c r="AO4120" s="12"/>
      <c r="AP4120" s="12"/>
      <c r="AQ4120" s="12"/>
      <c r="AR4120" s="12"/>
      <c r="AS4120" s="12"/>
      <c r="AT4120" s="12"/>
      <c r="AU4120" s="12"/>
      <c r="AV4120" s="12"/>
      <c r="AW4120" s="12"/>
      <c r="AX4120" s="12"/>
      <c r="AY4120" s="12"/>
      <c r="AZ4120" s="12"/>
      <c r="BA4120" s="12"/>
      <c r="BB4120" s="12"/>
      <c r="BC4120" s="12"/>
      <c r="BD4120" s="12"/>
      <c r="BE4120" s="12"/>
      <c r="BF4120" s="12"/>
      <c r="BG4120" s="12"/>
      <c r="BH4120" s="12"/>
      <c r="BI4120" s="12"/>
      <c r="BJ4120" s="13"/>
      <c r="BK4120" s="13"/>
      <c r="BL4120" s="13"/>
      <c r="BM4120" s="13"/>
      <c r="BN4120" s="13"/>
    </row>
    <row r="4121" spans="4:66" x14ac:dyDescent="0.25">
      <c r="D4121" s="7"/>
      <c r="E4121" s="10"/>
      <c r="F4121" s="10"/>
      <c r="G4121" s="10"/>
      <c r="H4121" s="10"/>
      <c r="I4121" s="10"/>
      <c r="J4121" s="10"/>
      <c r="K4121" s="11"/>
      <c r="L4121" s="11"/>
      <c r="M4121" s="12"/>
      <c r="N4121" s="12"/>
      <c r="O4121" s="12"/>
      <c r="P4121" s="12"/>
      <c r="Q4121" s="12"/>
      <c r="R4121" s="12"/>
      <c r="S4121" s="12"/>
      <c r="T4121" s="12"/>
      <c r="U4121" s="12"/>
      <c r="V4121" s="12"/>
      <c r="W4121" s="12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2"/>
      <c r="AS4121" s="12"/>
      <c r="AT4121" s="12"/>
      <c r="AU4121" s="12"/>
      <c r="AV4121" s="12"/>
      <c r="AW4121" s="12"/>
      <c r="AX4121" s="12"/>
      <c r="AY4121" s="12"/>
      <c r="AZ4121" s="12"/>
      <c r="BA4121" s="12"/>
      <c r="BB4121" s="12"/>
      <c r="BC4121" s="12"/>
      <c r="BD4121" s="12"/>
      <c r="BE4121" s="12"/>
      <c r="BF4121" s="12"/>
      <c r="BG4121" s="12"/>
      <c r="BH4121" s="12"/>
      <c r="BI4121" s="12"/>
      <c r="BJ4121" s="13"/>
      <c r="BK4121" s="13"/>
      <c r="BL4121" s="13"/>
      <c r="BM4121" s="13"/>
      <c r="BN4121" s="13"/>
    </row>
    <row r="4122" spans="4:66" x14ac:dyDescent="0.25">
      <c r="D4122" s="7"/>
      <c r="E4122" s="10"/>
      <c r="F4122" s="10"/>
      <c r="G4122" s="10"/>
      <c r="H4122" s="10"/>
      <c r="I4122" s="10"/>
      <c r="J4122" s="10"/>
      <c r="K4122" s="11"/>
      <c r="L4122" s="11"/>
      <c r="M4122" s="12"/>
      <c r="N4122" s="12"/>
      <c r="O4122" s="12"/>
      <c r="P4122" s="12"/>
      <c r="Q4122" s="12"/>
      <c r="R4122" s="12"/>
      <c r="S4122" s="12"/>
      <c r="T4122" s="12"/>
      <c r="U4122" s="12"/>
      <c r="V4122" s="12"/>
      <c r="W4122" s="12"/>
      <c r="X4122" s="12"/>
      <c r="Y4122" s="12"/>
      <c r="Z4122" s="12"/>
      <c r="AA4122" s="12"/>
      <c r="AB4122" s="12"/>
      <c r="AC4122" s="12"/>
      <c r="AD4122" s="12"/>
      <c r="AE4122" s="12"/>
      <c r="AF4122" s="12"/>
      <c r="AG4122" s="12"/>
      <c r="AH4122" s="12"/>
      <c r="AI4122" s="12"/>
      <c r="AJ4122" s="12"/>
      <c r="AK4122" s="12"/>
      <c r="AL4122" s="12"/>
      <c r="AM4122" s="12"/>
      <c r="AN4122" s="12"/>
      <c r="AO4122" s="12"/>
      <c r="AP4122" s="12"/>
      <c r="AQ4122" s="12"/>
      <c r="AR4122" s="12"/>
      <c r="AS4122" s="12"/>
      <c r="AT4122" s="12"/>
      <c r="AU4122" s="12"/>
      <c r="AV4122" s="12"/>
      <c r="AW4122" s="12"/>
      <c r="AX4122" s="12"/>
      <c r="AY4122" s="12"/>
      <c r="AZ4122" s="12"/>
      <c r="BA4122" s="12"/>
      <c r="BB4122" s="12"/>
      <c r="BC4122" s="12"/>
      <c r="BD4122" s="12"/>
      <c r="BE4122" s="12"/>
      <c r="BF4122" s="12"/>
      <c r="BG4122" s="12"/>
      <c r="BH4122" s="12"/>
      <c r="BI4122" s="12"/>
      <c r="BJ4122" s="13"/>
      <c r="BK4122" s="13"/>
      <c r="BL4122" s="13"/>
      <c r="BM4122" s="13"/>
      <c r="BN4122" s="13"/>
    </row>
    <row r="4123" spans="4:66" x14ac:dyDescent="0.25">
      <c r="D4123" s="7"/>
      <c r="E4123" s="10"/>
      <c r="F4123" s="10"/>
      <c r="G4123" s="10"/>
      <c r="H4123" s="10"/>
      <c r="I4123" s="10"/>
      <c r="J4123" s="10"/>
      <c r="K4123" s="11"/>
      <c r="L4123" s="11"/>
      <c r="M4123" s="12"/>
      <c r="N4123" s="12"/>
      <c r="O4123" s="12"/>
      <c r="P4123" s="12"/>
      <c r="Q4123" s="12"/>
      <c r="R4123" s="12"/>
      <c r="S4123" s="12"/>
      <c r="T4123" s="12"/>
      <c r="U4123" s="12"/>
      <c r="V4123" s="12"/>
      <c r="W4123" s="12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2"/>
      <c r="AS4123" s="12"/>
      <c r="AT4123" s="12"/>
      <c r="AU4123" s="12"/>
      <c r="AV4123" s="12"/>
      <c r="AW4123" s="12"/>
      <c r="AX4123" s="12"/>
      <c r="AY4123" s="12"/>
      <c r="AZ4123" s="12"/>
      <c r="BA4123" s="12"/>
      <c r="BB4123" s="12"/>
      <c r="BC4123" s="12"/>
      <c r="BD4123" s="12"/>
      <c r="BE4123" s="12"/>
      <c r="BF4123" s="12"/>
      <c r="BG4123" s="12"/>
      <c r="BH4123" s="12"/>
      <c r="BI4123" s="12"/>
      <c r="BJ4123" s="13"/>
      <c r="BK4123" s="13"/>
      <c r="BL4123" s="13"/>
      <c r="BM4123" s="13"/>
      <c r="BN4123" s="13"/>
    </row>
    <row r="4124" spans="4:66" x14ac:dyDescent="0.25">
      <c r="D4124" s="7"/>
      <c r="E4124" s="10"/>
      <c r="F4124" s="10"/>
      <c r="G4124" s="10"/>
      <c r="H4124" s="10"/>
      <c r="I4124" s="10"/>
      <c r="J4124" s="10"/>
      <c r="K4124" s="11"/>
      <c r="L4124" s="11"/>
      <c r="M4124" s="12"/>
      <c r="N4124" s="12"/>
      <c r="O4124" s="12"/>
      <c r="P4124" s="12"/>
      <c r="Q4124" s="12"/>
      <c r="R4124" s="12"/>
      <c r="S4124" s="12"/>
      <c r="T4124" s="12"/>
      <c r="U4124" s="12"/>
      <c r="V4124" s="12"/>
      <c r="W4124" s="12"/>
      <c r="X4124" s="12"/>
      <c r="Y4124" s="12"/>
      <c r="Z4124" s="12"/>
      <c r="AA4124" s="12"/>
      <c r="AB4124" s="12"/>
      <c r="AC4124" s="12"/>
      <c r="AD4124" s="12"/>
      <c r="AE4124" s="12"/>
      <c r="AF4124" s="12"/>
      <c r="AG4124" s="12"/>
      <c r="AH4124" s="12"/>
      <c r="AI4124" s="12"/>
      <c r="AJ4124" s="12"/>
      <c r="AK4124" s="12"/>
      <c r="AL4124" s="12"/>
      <c r="AM4124" s="12"/>
      <c r="AN4124" s="12"/>
      <c r="AO4124" s="12"/>
      <c r="AP4124" s="12"/>
      <c r="AQ4124" s="12"/>
      <c r="AR4124" s="12"/>
      <c r="AS4124" s="12"/>
      <c r="AT4124" s="12"/>
      <c r="AU4124" s="12"/>
      <c r="AV4124" s="12"/>
      <c r="AW4124" s="12"/>
      <c r="AX4124" s="12"/>
      <c r="AY4124" s="12"/>
      <c r="AZ4124" s="12"/>
      <c r="BA4124" s="12"/>
      <c r="BB4124" s="12"/>
      <c r="BC4124" s="12"/>
      <c r="BD4124" s="12"/>
      <c r="BE4124" s="12"/>
      <c r="BF4124" s="12"/>
      <c r="BG4124" s="12"/>
      <c r="BH4124" s="12"/>
      <c r="BI4124" s="12"/>
      <c r="BJ4124" s="13"/>
      <c r="BK4124" s="13"/>
      <c r="BL4124" s="13"/>
      <c r="BM4124" s="13"/>
      <c r="BN4124" s="13"/>
    </row>
    <row r="4125" spans="4:66" x14ac:dyDescent="0.25">
      <c r="D4125" s="7"/>
      <c r="E4125" s="10"/>
      <c r="F4125" s="10"/>
      <c r="G4125" s="10"/>
      <c r="H4125" s="10"/>
      <c r="I4125" s="10"/>
      <c r="J4125" s="10"/>
      <c r="K4125" s="11"/>
      <c r="L4125" s="11"/>
      <c r="M4125" s="12"/>
      <c r="N4125" s="12"/>
      <c r="O4125" s="12"/>
      <c r="P4125" s="12"/>
      <c r="Q4125" s="12"/>
      <c r="R4125" s="12"/>
      <c r="S4125" s="12"/>
      <c r="T4125" s="12"/>
      <c r="U4125" s="12"/>
      <c r="V4125" s="12"/>
      <c r="W4125" s="12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2"/>
      <c r="AS4125" s="12"/>
      <c r="AT4125" s="12"/>
      <c r="AU4125" s="12"/>
      <c r="AV4125" s="12"/>
      <c r="AW4125" s="12"/>
      <c r="AX4125" s="12"/>
      <c r="AY4125" s="12"/>
      <c r="AZ4125" s="12"/>
      <c r="BA4125" s="12"/>
      <c r="BB4125" s="12"/>
      <c r="BC4125" s="12"/>
      <c r="BD4125" s="12"/>
      <c r="BE4125" s="12"/>
      <c r="BF4125" s="12"/>
      <c r="BG4125" s="12"/>
      <c r="BH4125" s="12"/>
      <c r="BI4125" s="12"/>
      <c r="BJ4125" s="13"/>
      <c r="BK4125" s="13"/>
      <c r="BL4125" s="13"/>
      <c r="BM4125" s="13"/>
      <c r="BN4125" s="13"/>
    </row>
    <row r="4126" spans="4:66" x14ac:dyDescent="0.25">
      <c r="D4126" s="7"/>
      <c r="E4126" s="10"/>
      <c r="F4126" s="10"/>
      <c r="G4126" s="10"/>
      <c r="H4126" s="10"/>
      <c r="I4126" s="10"/>
      <c r="J4126" s="10"/>
      <c r="K4126" s="11"/>
      <c r="L4126" s="11"/>
      <c r="M4126" s="12"/>
      <c r="N4126" s="12"/>
      <c r="O4126" s="12"/>
      <c r="P4126" s="12"/>
      <c r="Q4126" s="12"/>
      <c r="R4126" s="12"/>
      <c r="S4126" s="12"/>
      <c r="T4126" s="12"/>
      <c r="U4126" s="12"/>
      <c r="V4126" s="12"/>
      <c r="W4126" s="12"/>
      <c r="X4126" s="12"/>
      <c r="Y4126" s="12"/>
      <c r="Z4126" s="12"/>
      <c r="AA4126" s="12"/>
      <c r="AB4126" s="12"/>
      <c r="AC4126" s="12"/>
      <c r="AD4126" s="12"/>
      <c r="AE4126" s="12"/>
      <c r="AF4126" s="12"/>
      <c r="AG4126" s="12"/>
      <c r="AH4126" s="12"/>
      <c r="AI4126" s="12"/>
      <c r="AJ4126" s="12"/>
      <c r="AK4126" s="12"/>
      <c r="AL4126" s="12"/>
      <c r="AM4126" s="12"/>
      <c r="AN4126" s="12"/>
      <c r="AO4126" s="12"/>
      <c r="AP4126" s="12"/>
      <c r="AQ4126" s="12"/>
      <c r="AR4126" s="12"/>
      <c r="AS4126" s="12"/>
      <c r="AT4126" s="12"/>
      <c r="AU4126" s="12"/>
      <c r="AV4126" s="12"/>
      <c r="AW4126" s="12"/>
      <c r="AX4126" s="12"/>
      <c r="AY4126" s="12"/>
      <c r="AZ4126" s="12"/>
      <c r="BA4126" s="12"/>
      <c r="BB4126" s="12"/>
      <c r="BC4126" s="12"/>
      <c r="BD4126" s="12"/>
      <c r="BE4126" s="12"/>
      <c r="BF4126" s="12"/>
      <c r="BG4126" s="12"/>
      <c r="BH4126" s="12"/>
      <c r="BI4126" s="12"/>
      <c r="BJ4126" s="13"/>
      <c r="BK4126" s="13"/>
      <c r="BL4126" s="13"/>
      <c r="BM4126" s="13"/>
      <c r="BN4126" s="13"/>
    </row>
    <row r="4127" spans="4:66" x14ac:dyDescent="0.25">
      <c r="D4127" s="7"/>
      <c r="E4127" s="10"/>
      <c r="F4127" s="10"/>
      <c r="G4127" s="10"/>
      <c r="H4127" s="10"/>
      <c r="I4127" s="10"/>
      <c r="J4127" s="10"/>
      <c r="K4127" s="11"/>
      <c r="L4127" s="11"/>
      <c r="M4127" s="12"/>
      <c r="N4127" s="12"/>
      <c r="O4127" s="12"/>
      <c r="P4127" s="12"/>
      <c r="Q4127" s="12"/>
      <c r="R4127" s="12"/>
      <c r="S4127" s="12"/>
      <c r="T4127" s="12"/>
      <c r="U4127" s="12"/>
      <c r="V4127" s="12"/>
      <c r="W4127" s="12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2"/>
      <c r="AS4127" s="12"/>
      <c r="AT4127" s="12"/>
      <c r="AU4127" s="12"/>
      <c r="AV4127" s="12"/>
      <c r="AW4127" s="12"/>
      <c r="AX4127" s="12"/>
      <c r="AY4127" s="12"/>
      <c r="AZ4127" s="12"/>
      <c r="BA4127" s="12"/>
      <c r="BB4127" s="12"/>
      <c r="BC4127" s="12"/>
      <c r="BD4127" s="12"/>
      <c r="BE4127" s="12"/>
      <c r="BF4127" s="12"/>
      <c r="BG4127" s="12"/>
      <c r="BH4127" s="12"/>
      <c r="BI4127" s="12"/>
      <c r="BJ4127" s="13"/>
      <c r="BK4127" s="13"/>
      <c r="BL4127" s="13"/>
      <c r="BM4127" s="13"/>
      <c r="BN4127" s="13"/>
    </row>
    <row r="4128" spans="4:66" x14ac:dyDescent="0.25">
      <c r="D4128" s="7"/>
      <c r="E4128" s="10"/>
      <c r="F4128" s="10"/>
      <c r="G4128" s="10"/>
      <c r="H4128" s="10"/>
      <c r="I4128" s="10"/>
      <c r="J4128" s="10"/>
      <c r="K4128" s="11"/>
      <c r="L4128" s="11"/>
      <c r="M4128" s="12"/>
      <c r="N4128" s="12"/>
      <c r="O4128" s="12"/>
      <c r="P4128" s="12"/>
      <c r="Q4128" s="12"/>
      <c r="R4128" s="12"/>
      <c r="S4128" s="12"/>
      <c r="T4128" s="12"/>
      <c r="U4128" s="12"/>
      <c r="V4128" s="12"/>
      <c r="W4128" s="12"/>
      <c r="X4128" s="12"/>
      <c r="Y4128" s="12"/>
      <c r="Z4128" s="12"/>
      <c r="AA4128" s="12"/>
      <c r="AB4128" s="12"/>
      <c r="AC4128" s="12"/>
      <c r="AD4128" s="12"/>
      <c r="AE4128" s="12"/>
      <c r="AF4128" s="12"/>
      <c r="AG4128" s="12"/>
      <c r="AH4128" s="12"/>
      <c r="AI4128" s="12"/>
      <c r="AJ4128" s="12"/>
      <c r="AK4128" s="12"/>
      <c r="AL4128" s="12"/>
      <c r="AM4128" s="12"/>
      <c r="AN4128" s="12"/>
      <c r="AO4128" s="12"/>
      <c r="AP4128" s="12"/>
      <c r="AQ4128" s="12"/>
      <c r="AR4128" s="12"/>
      <c r="AS4128" s="12"/>
      <c r="AT4128" s="12"/>
      <c r="AU4128" s="12"/>
      <c r="AV4128" s="12"/>
      <c r="AW4128" s="12"/>
      <c r="AX4128" s="12"/>
      <c r="AY4128" s="12"/>
      <c r="AZ4128" s="12"/>
      <c r="BA4128" s="12"/>
      <c r="BB4128" s="12"/>
      <c r="BC4128" s="12"/>
      <c r="BD4128" s="12"/>
      <c r="BE4128" s="12"/>
      <c r="BF4128" s="12"/>
      <c r="BG4128" s="12"/>
      <c r="BH4128" s="12"/>
      <c r="BI4128" s="12"/>
      <c r="BJ4128" s="13"/>
      <c r="BK4128" s="13"/>
      <c r="BL4128" s="13"/>
      <c r="BM4128" s="13"/>
      <c r="BN4128" s="13"/>
    </row>
    <row r="4129" spans="4:66" x14ac:dyDescent="0.25">
      <c r="D4129" s="7"/>
      <c r="E4129" s="10"/>
      <c r="F4129" s="10"/>
      <c r="G4129" s="10"/>
      <c r="H4129" s="10"/>
      <c r="I4129" s="10"/>
      <c r="J4129" s="10"/>
      <c r="K4129" s="11"/>
      <c r="L4129" s="11"/>
      <c r="M4129" s="12"/>
      <c r="N4129" s="12"/>
      <c r="O4129" s="12"/>
      <c r="P4129" s="12"/>
      <c r="Q4129" s="12"/>
      <c r="R4129" s="12"/>
      <c r="S4129" s="12"/>
      <c r="T4129" s="12"/>
      <c r="U4129" s="12"/>
      <c r="V4129" s="12"/>
      <c r="W4129" s="12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2"/>
      <c r="AS4129" s="12"/>
      <c r="AT4129" s="12"/>
      <c r="AU4129" s="12"/>
      <c r="AV4129" s="12"/>
      <c r="AW4129" s="12"/>
      <c r="AX4129" s="12"/>
      <c r="AY4129" s="12"/>
      <c r="AZ4129" s="12"/>
      <c r="BA4129" s="12"/>
      <c r="BB4129" s="12"/>
      <c r="BC4129" s="12"/>
      <c r="BD4129" s="12"/>
      <c r="BE4129" s="12"/>
      <c r="BF4129" s="12"/>
      <c r="BG4129" s="12"/>
      <c r="BH4129" s="12"/>
      <c r="BI4129" s="12"/>
      <c r="BJ4129" s="13"/>
      <c r="BK4129" s="13"/>
      <c r="BL4129" s="13"/>
      <c r="BM4129" s="13"/>
      <c r="BN4129" s="13"/>
    </row>
    <row r="4130" spans="4:66" x14ac:dyDescent="0.25">
      <c r="D4130" s="7"/>
      <c r="E4130" s="10"/>
      <c r="F4130" s="10"/>
      <c r="G4130" s="10"/>
      <c r="H4130" s="10"/>
      <c r="I4130" s="10"/>
      <c r="J4130" s="10"/>
      <c r="K4130" s="11"/>
      <c r="L4130" s="11"/>
      <c r="M4130" s="12"/>
      <c r="N4130" s="12"/>
      <c r="O4130" s="12"/>
      <c r="P4130" s="12"/>
      <c r="Q4130" s="12"/>
      <c r="R4130" s="12"/>
      <c r="S4130" s="12"/>
      <c r="T4130" s="12"/>
      <c r="U4130" s="12"/>
      <c r="V4130" s="12"/>
      <c r="W4130" s="12"/>
      <c r="X4130" s="12"/>
      <c r="Y4130" s="12"/>
      <c r="Z4130" s="12"/>
      <c r="AA4130" s="12"/>
      <c r="AB4130" s="12"/>
      <c r="AC4130" s="12"/>
      <c r="AD4130" s="12"/>
      <c r="AE4130" s="12"/>
      <c r="AF4130" s="12"/>
      <c r="AG4130" s="12"/>
      <c r="AH4130" s="12"/>
      <c r="AI4130" s="12"/>
      <c r="AJ4130" s="12"/>
      <c r="AK4130" s="12"/>
      <c r="AL4130" s="12"/>
      <c r="AM4130" s="12"/>
      <c r="AN4130" s="12"/>
      <c r="AO4130" s="12"/>
      <c r="AP4130" s="12"/>
      <c r="AQ4130" s="12"/>
      <c r="AR4130" s="12"/>
      <c r="AS4130" s="12"/>
      <c r="AT4130" s="12"/>
      <c r="AU4130" s="12"/>
      <c r="AV4130" s="12"/>
      <c r="AW4130" s="12"/>
      <c r="AX4130" s="12"/>
      <c r="AY4130" s="12"/>
      <c r="AZ4130" s="12"/>
      <c r="BA4130" s="12"/>
      <c r="BB4130" s="12"/>
      <c r="BC4130" s="12"/>
      <c r="BD4130" s="12"/>
      <c r="BE4130" s="12"/>
      <c r="BF4130" s="12"/>
      <c r="BG4130" s="12"/>
      <c r="BH4130" s="12"/>
      <c r="BI4130" s="12"/>
      <c r="BJ4130" s="13"/>
      <c r="BK4130" s="13"/>
      <c r="BL4130" s="13"/>
      <c r="BM4130" s="13"/>
      <c r="BN4130" s="13"/>
    </row>
    <row r="4131" spans="4:66" x14ac:dyDescent="0.25">
      <c r="D4131" s="7"/>
      <c r="E4131" s="10"/>
      <c r="F4131" s="10"/>
      <c r="G4131" s="10"/>
      <c r="H4131" s="10"/>
      <c r="I4131" s="10"/>
      <c r="J4131" s="10"/>
      <c r="K4131" s="11"/>
      <c r="L4131" s="11"/>
      <c r="M4131" s="12"/>
      <c r="N4131" s="12"/>
      <c r="O4131" s="12"/>
      <c r="P4131" s="12"/>
      <c r="Q4131" s="12"/>
      <c r="R4131" s="12"/>
      <c r="S4131" s="12"/>
      <c r="T4131" s="12"/>
      <c r="U4131" s="12"/>
      <c r="V4131" s="12"/>
      <c r="W4131" s="12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2"/>
      <c r="AS4131" s="12"/>
      <c r="AT4131" s="12"/>
      <c r="AU4131" s="12"/>
      <c r="AV4131" s="12"/>
      <c r="AW4131" s="12"/>
      <c r="AX4131" s="12"/>
      <c r="AY4131" s="12"/>
      <c r="AZ4131" s="12"/>
      <c r="BA4131" s="12"/>
      <c r="BB4131" s="12"/>
      <c r="BC4131" s="12"/>
      <c r="BD4131" s="12"/>
      <c r="BE4131" s="12"/>
      <c r="BF4131" s="12"/>
      <c r="BG4131" s="12"/>
      <c r="BH4131" s="12"/>
      <c r="BI4131" s="12"/>
      <c r="BJ4131" s="13"/>
      <c r="BK4131" s="13"/>
      <c r="BL4131" s="13"/>
      <c r="BM4131" s="13"/>
      <c r="BN4131" s="13"/>
    </row>
    <row r="4132" spans="4:66" x14ac:dyDescent="0.25">
      <c r="D4132" s="7"/>
      <c r="E4132" s="10"/>
      <c r="F4132" s="10"/>
      <c r="G4132" s="10"/>
      <c r="H4132" s="10"/>
      <c r="I4132" s="10"/>
      <c r="J4132" s="10"/>
      <c r="K4132" s="11"/>
      <c r="L4132" s="11"/>
      <c r="M4132" s="12"/>
      <c r="N4132" s="12"/>
      <c r="O4132" s="12"/>
      <c r="P4132" s="12"/>
      <c r="Q4132" s="12"/>
      <c r="R4132" s="12"/>
      <c r="S4132" s="12"/>
      <c r="T4132" s="12"/>
      <c r="U4132" s="12"/>
      <c r="V4132" s="12"/>
      <c r="W4132" s="12"/>
      <c r="X4132" s="12"/>
      <c r="Y4132" s="12"/>
      <c r="Z4132" s="12"/>
      <c r="AA4132" s="12"/>
      <c r="AB4132" s="12"/>
      <c r="AC4132" s="12"/>
      <c r="AD4132" s="12"/>
      <c r="AE4132" s="12"/>
      <c r="AF4132" s="12"/>
      <c r="AG4132" s="12"/>
      <c r="AH4132" s="12"/>
      <c r="AI4132" s="12"/>
      <c r="AJ4132" s="12"/>
      <c r="AK4132" s="12"/>
      <c r="AL4132" s="12"/>
      <c r="AM4132" s="12"/>
      <c r="AN4132" s="12"/>
      <c r="AO4132" s="12"/>
      <c r="AP4132" s="12"/>
      <c r="AQ4132" s="12"/>
      <c r="AR4132" s="12"/>
      <c r="AS4132" s="12"/>
      <c r="AT4132" s="12"/>
      <c r="AU4132" s="12"/>
      <c r="AV4132" s="12"/>
      <c r="AW4132" s="12"/>
      <c r="AX4132" s="12"/>
      <c r="AY4132" s="12"/>
      <c r="AZ4132" s="12"/>
      <c r="BA4132" s="12"/>
      <c r="BB4132" s="12"/>
      <c r="BC4132" s="12"/>
      <c r="BD4132" s="12"/>
      <c r="BE4132" s="12"/>
      <c r="BF4132" s="12"/>
      <c r="BG4132" s="12"/>
      <c r="BH4132" s="12"/>
      <c r="BI4132" s="12"/>
      <c r="BJ4132" s="13"/>
      <c r="BK4132" s="13"/>
      <c r="BL4132" s="13"/>
      <c r="BM4132" s="13"/>
      <c r="BN4132" s="13"/>
    </row>
    <row r="4133" spans="4:66" x14ac:dyDescent="0.25">
      <c r="D4133" s="7"/>
      <c r="E4133" s="10"/>
      <c r="F4133" s="10"/>
      <c r="G4133" s="10"/>
      <c r="H4133" s="10"/>
      <c r="I4133" s="10"/>
      <c r="J4133" s="10"/>
      <c r="K4133" s="11"/>
      <c r="L4133" s="11"/>
      <c r="M4133" s="12"/>
      <c r="N4133" s="12"/>
      <c r="O4133" s="12"/>
      <c r="P4133" s="12"/>
      <c r="Q4133" s="12"/>
      <c r="R4133" s="12"/>
      <c r="S4133" s="12"/>
      <c r="T4133" s="12"/>
      <c r="U4133" s="12"/>
      <c r="V4133" s="12"/>
      <c r="W4133" s="12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2"/>
      <c r="AS4133" s="12"/>
      <c r="AT4133" s="12"/>
      <c r="AU4133" s="12"/>
      <c r="AV4133" s="12"/>
      <c r="AW4133" s="12"/>
      <c r="AX4133" s="12"/>
      <c r="AY4133" s="12"/>
      <c r="AZ4133" s="12"/>
      <c r="BA4133" s="12"/>
      <c r="BB4133" s="12"/>
      <c r="BC4133" s="12"/>
      <c r="BD4133" s="12"/>
      <c r="BE4133" s="12"/>
      <c r="BF4133" s="12"/>
      <c r="BG4133" s="12"/>
      <c r="BH4133" s="12"/>
      <c r="BI4133" s="12"/>
      <c r="BJ4133" s="13"/>
      <c r="BK4133" s="13"/>
      <c r="BL4133" s="13"/>
      <c r="BM4133" s="13"/>
      <c r="BN4133" s="13"/>
    </row>
    <row r="4134" spans="4:66" x14ac:dyDescent="0.25">
      <c r="D4134" s="7"/>
      <c r="E4134" s="10"/>
      <c r="F4134" s="10"/>
      <c r="G4134" s="10"/>
      <c r="H4134" s="10"/>
      <c r="I4134" s="10"/>
      <c r="J4134" s="10"/>
      <c r="K4134" s="11"/>
      <c r="L4134" s="11"/>
      <c r="M4134" s="12"/>
      <c r="N4134" s="12"/>
      <c r="O4134" s="12"/>
      <c r="P4134" s="12"/>
      <c r="Q4134" s="12"/>
      <c r="R4134" s="12"/>
      <c r="S4134" s="12"/>
      <c r="T4134" s="12"/>
      <c r="U4134" s="12"/>
      <c r="V4134" s="12"/>
      <c r="W4134" s="12"/>
      <c r="X4134" s="12"/>
      <c r="Y4134" s="12"/>
      <c r="Z4134" s="12"/>
      <c r="AA4134" s="12"/>
      <c r="AB4134" s="12"/>
      <c r="AC4134" s="12"/>
      <c r="AD4134" s="12"/>
      <c r="AE4134" s="12"/>
      <c r="AF4134" s="12"/>
      <c r="AG4134" s="12"/>
      <c r="AH4134" s="12"/>
      <c r="AI4134" s="12"/>
      <c r="AJ4134" s="12"/>
      <c r="AK4134" s="12"/>
      <c r="AL4134" s="12"/>
      <c r="AM4134" s="12"/>
      <c r="AN4134" s="12"/>
      <c r="AO4134" s="12"/>
      <c r="AP4134" s="12"/>
      <c r="AQ4134" s="12"/>
      <c r="AR4134" s="12"/>
      <c r="AS4134" s="12"/>
      <c r="AT4134" s="12"/>
      <c r="AU4134" s="12"/>
      <c r="AV4134" s="12"/>
      <c r="AW4134" s="12"/>
      <c r="AX4134" s="12"/>
      <c r="AY4134" s="12"/>
      <c r="AZ4134" s="12"/>
      <c r="BA4134" s="12"/>
      <c r="BB4134" s="12"/>
      <c r="BC4134" s="12"/>
      <c r="BD4134" s="12"/>
      <c r="BE4134" s="12"/>
      <c r="BF4134" s="12"/>
      <c r="BG4134" s="12"/>
      <c r="BH4134" s="12"/>
      <c r="BI4134" s="12"/>
      <c r="BJ4134" s="13"/>
      <c r="BK4134" s="13"/>
      <c r="BL4134" s="13"/>
      <c r="BM4134" s="13"/>
      <c r="BN4134" s="13"/>
    </row>
    <row r="4135" spans="4:66" x14ac:dyDescent="0.25">
      <c r="D4135" s="7"/>
      <c r="E4135" s="10"/>
      <c r="F4135" s="10"/>
      <c r="G4135" s="10"/>
      <c r="H4135" s="10"/>
      <c r="I4135" s="10"/>
      <c r="J4135" s="10"/>
      <c r="K4135" s="11"/>
      <c r="L4135" s="11"/>
      <c r="M4135" s="12"/>
      <c r="N4135" s="12"/>
      <c r="O4135" s="12"/>
      <c r="P4135" s="12"/>
      <c r="Q4135" s="12"/>
      <c r="R4135" s="12"/>
      <c r="S4135" s="12"/>
      <c r="T4135" s="12"/>
      <c r="U4135" s="12"/>
      <c r="V4135" s="12"/>
      <c r="W4135" s="12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2"/>
      <c r="AS4135" s="12"/>
      <c r="AT4135" s="12"/>
      <c r="AU4135" s="12"/>
      <c r="AV4135" s="12"/>
      <c r="AW4135" s="12"/>
      <c r="AX4135" s="12"/>
      <c r="AY4135" s="12"/>
      <c r="AZ4135" s="12"/>
      <c r="BA4135" s="12"/>
      <c r="BB4135" s="12"/>
      <c r="BC4135" s="12"/>
      <c r="BD4135" s="12"/>
      <c r="BE4135" s="12"/>
      <c r="BF4135" s="12"/>
      <c r="BG4135" s="12"/>
      <c r="BH4135" s="12"/>
      <c r="BI4135" s="12"/>
      <c r="BJ4135" s="13"/>
      <c r="BK4135" s="13"/>
      <c r="BL4135" s="13"/>
      <c r="BM4135" s="13"/>
      <c r="BN4135" s="13"/>
    </row>
    <row r="4136" spans="4:66" x14ac:dyDescent="0.25">
      <c r="D4136" s="7"/>
      <c r="E4136" s="10"/>
      <c r="F4136" s="10"/>
      <c r="G4136" s="10"/>
      <c r="H4136" s="10"/>
      <c r="I4136" s="10"/>
      <c r="J4136" s="10"/>
      <c r="K4136" s="11"/>
      <c r="L4136" s="11"/>
      <c r="M4136" s="12"/>
      <c r="N4136" s="12"/>
      <c r="O4136" s="12"/>
      <c r="P4136" s="12"/>
      <c r="Q4136" s="12"/>
      <c r="R4136" s="12"/>
      <c r="S4136" s="12"/>
      <c r="T4136" s="12"/>
      <c r="U4136" s="12"/>
      <c r="V4136" s="12"/>
      <c r="W4136" s="12"/>
      <c r="X4136" s="12"/>
      <c r="Y4136" s="12"/>
      <c r="Z4136" s="12"/>
      <c r="AA4136" s="12"/>
      <c r="AB4136" s="12"/>
      <c r="AC4136" s="12"/>
      <c r="AD4136" s="12"/>
      <c r="AE4136" s="12"/>
      <c r="AF4136" s="12"/>
      <c r="AG4136" s="12"/>
      <c r="AH4136" s="12"/>
      <c r="AI4136" s="12"/>
      <c r="AJ4136" s="12"/>
      <c r="AK4136" s="12"/>
      <c r="AL4136" s="12"/>
      <c r="AM4136" s="12"/>
      <c r="AN4136" s="12"/>
      <c r="AO4136" s="12"/>
      <c r="AP4136" s="12"/>
      <c r="AQ4136" s="12"/>
      <c r="AR4136" s="12"/>
      <c r="AS4136" s="12"/>
      <c r="AT4136" s="12"/>
      <c r="AU4136" s="12"/>
      <c r="AV4136" s="12"/>
      <c r="AW4136" s="12"/>
      <c r="AX4136" s="12"/>
      <c r="AY4136" s="12"/>
      <c r="AZ4136" s="12"/>
      <c r="BA4136" s="12"/>
      <c r="BB4136" s="12"/>
      <c r="BC4136" s="12"/>
      <c r="BD4136" s="12"/>
      <c r="BE4136" s="12"/>
      <c r="BF4136" s="12"/>
      <c r="BG4136" s="12"/>
      <c r="BH4136" s="12"/>
      <c r="BI4136" s="12"/>
      <c r="BJ4136" s="13"/>
      <c r="BK4136" s="13"/>
      <c r="BL4136" s="13"/>
      <c r="BM4136" s="13"/>
      <c r="BN4136" s="13"/>
    </row>
    <row r="4137" spans="4:66" x14ac:dyDescent="0.25">
      <c r="D4137" s="7"/>
      <c r="E4137" s="10"/>
      <c r="F4137" s="10"/>
      <c r="G4137" s="10"/>
      <c r="H4137" s="10"/>
      <c r="I4137" s="10"/>
      <c r="J4137" s="10"/>
      <c r="K4137" s="11"/>
      <c r="L4137" s="11"/>
      <c r="M4137" s="12"/>
      <c r="N4137" s="12"/>
      <c r="O4137" s="12"/>
      <c r="P4137" s="12"/>
      <c r="Q4137" s="12"/>
      <c r="R4137" s="12"/>
      <c r="S4137" s="12"/>
      <c r="T4137" s="12"/>
      <c r="U4137" s="12"/>
      <c r="V4137" s="12"/>
      <c r="W4137" s="12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2"/>
      <c r="AS4137" s="12"/>
      <c r="AT4137" s="12"/>
      <c r="AU4137" s="12"/>
      <c r="AV4137" s="12"/>
      <c r="AW4137" s="12"/>
      <c r="AX4137" s="12"/>
      <c r="AY4137" s="12"/>
      <c r="AZ4137" s="12"/>
      <c r="BA4137" s="12"/>
      <c r="BB4137" s="12"/>
      <c r="BC4137" s="12"/>
      <c r="BD4137" s="12"/>
      <c r="BE4137" s="12"/>
      <c r="BF4137" s="12"/>
      <c r="BG4137" s="12"/>
      <c r="BH4137" s="12"/>
      <c r="BI4137" s="12"/>
      <c r="BJ4137" s="13"/>
      <c r="BK4137" s="13"/>
      <c r="BL4137" s="13"/>
      <c r="BM4137" s="13"/>
      <c r="BN4137" s="13"/>
    </row>
    <row r="4138" spans="4:66" x14ac:dyDescent="0.25">
      <c r="D4138" s="7"/>
      <c r="E4138" s="10"/>
      <c r="F4138" s="10"/>
      <c r="G4138" s="10"/>
      <c r="H4138" s="10"/>
      <c r="I4138" s="10"/>
      <c r="J4138" s="10"/>
      <c r="K4138" s="11"/>
      <c r="L4138" s="11"/>
      <c r="M4138" s="12"/>
      <c r="N4138" s="12"/>
      <c r="O4138" s="12"/>
      <c r="P4138" s="12"/>
      <c r="Q4138" s="12"/>
      <c r="R4138" s="12"/>
      <c r="S4138" s="12"/>
      <c r="T4138" s="12"/>
      <c r="U4138" s="12"/>
      <c r="V4138" s="12"/>
      <c r="W4138" s="12"/>
      <c r="X4138" s="12"/>
      <c r="Y4138" s="12"/>
      <c r="Z4138" s="12"/>
      <c r="AA4138" s="12"/>
      <c r="AB4138" s="12"/>
      <c r="AC4138" s="12"/>
      <c r="AD4138" s="12"/>
      <c r="AE4138" s="12"/>
      <c r="AF4138" s="12"/>
      <c r="AG4138" s="12"/>
      <c r="AH4138" s="12"/>
      <c r="AI4138" s="12"/>
      <c r="AJ4138" s="12"/>
      <c r="AK4138" s="12"/>
      <c r="AL4138" s="12"/>
      <c r="AM4138" s="12"/>
      <c r="AN4138" s="12"/>
      <c r="AO4138" s="12"/>
      <c r="AP4138" s="12"/>
      <c r="AQ4138" s="12"/>
      <c r="AR4138" s="12"/>
      <c r="AS4138" s="12"/>
      <c r="AT4138" s="12"/>
      <c r="AU4138" s="12"/>
      <c r="AV4138" s="12"/>
      <c r="AW4138" s="12"/>
      <c r="AX4138" s="12"/>
      <c r="AY4138" s="12"/>
      <c r="AZ4138" s="12"/>
      <c r="BA4138" s="12"/>
      <c r="BB4138" s="12"/>
      <c r="BC4138" s="12"/>
      <c r="BD4138" s="12"/>
      <c r="BE4138" s="12"/>
      <c r="BF4138" s="12"/>
      <c r="BG4138" s="12"/>
      <c r="BH4138" s="12"/>
      <c r="BI4138" s="12"/>
      <c r="BJ4138" s="13"/>
      <c r="BK4138" s="13"/>
      <c r="BL4138" s="13"/>
      <c r="BM4138" s="13"/>
      <c r="BN4138" s="13"/>
    </row>
    <row r="4139" spans="4:66" x14ac:dyDescent="0.25">
      <c r="D4139" s="7"/>
      <c r="E4139" s="10"/>
      <c r="F4139" s="10"/>
      <c r="G4139" s="10"/>
      <c r="H4139" s="10"/>
      <c r="I4139" s="10"/>
      <c r="J4139" s="10"/>
      <c r="K4139" s="11"/>
      <c r="L4139" s="11"/>
      <c r="M4139" s="12"/>
      <c r="N4139" s="12"/>
      <c r="O4139" s="12"/>
      <c r="P4139" s="12"/>
      <c r="Q4139" s="12"/>
      <c r="R4139" s="12"/>
      <c r="S4139" s="12"/>
      <c r="T4139" s="12"/>
      <c r="U4139" s="12"/>
      <c r="V4139" s="12"/>
      <c r="W4139" s="12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2"/>
      <c r="AS4139" s="12"/>
      <c r="AT4139" s="12"/>
      <c r="AU4139" s="12"/>
      <c r="AV4139" s="12"/>
      <c r="AW4139" s="12"/>
      <c r="AX4139" s="12"/>
      <c r="AY4139" s="12"/>
      <c r="AZ4139" s="12"/>
      <c r="BA4139" s="12"/>
      <c r="BB4139" s="12"/>
      <c r="BC4139" s="12"/>
      <c r="BD4139" s="12"/>
      <c r="BE4139" s="12"/>
      <c r="BF4139" s="12"/>
      <c r="BG4139" s="12"/>
      <c r="BH4139" s="12"/>
      <c r="BI4139" s="12"/>
      <c r="BJ4139" s="13"/>
      <c r="BK4139" s="13"/>
      <c r="BL4139" s="13"/>
      <c r="BM4139" s="13"/>
      <c r="BN4139" s="13"/>
    </row>
    <row r="4140" spans="4:66" x14ac:dyDescent="0.25">
      <c r="D4140" s="7"/>
      <c r="E4140" s="10"/>
      <c r="F4140" s="10"/>
      <c r="G4140" s="10"/>
      <c r="H4140" s="10"/>
      <c r="I4140" s="10"/>
      <c r="J4140" s="10"/>
      <c r="K4140" s="11"/>
      <c r="L4140" s="11"/>
      <c r="M4140" s="12"/>
      <c r="N4140" s="12"/>
      <c r="O4140" s="12"/>
      <c r="P4140" s="12"/>
      <c r="Q4140" s="12"/>
      <c r="R4140" s="12"/>
      <c r="S4140" s="12"/>
      <c r="T4140" s="12"/>
      <c r="U4140" s="12"/>
      <c r="V4140" s="12"/>
      <c r="W4140" s="12"/>
      <c r="X4140" s="12"/>
      <c r="Y4140" s="12"/>
      <c r="Z4140" s="12"/>
      <c r="AA4140" s="12"/>
      <c r="AB4140" s="12"/>
      <c r="AC4140" s="12"/>
      <c r="AD4140" s="12"/>
      <c r="AE4140" s="12"/>
      <c r="AF4140" s="12"/>
      <c r="AG4140" s="12"/>
      <c r="AH4140" s="12"/>
      <c r="AI4140" s="12"/>
      <c r="AJ4140" s="12"/>
      <c r="AK4140" s="12"/>
      <c r="AL4140" s="12"/>
      <c r="AM4140" s="12"/>
      <c r="AN4140" s="12"/>
      <c r="AO4140" s="12"/>
      <c r="AP4140" s="12"/>
      <c r="AQ4140" s="12"/>
      <c r="AR4140" s="12"/>
      <c r="AS4140" s="12"/>
      <c r="AT4140" s="12"/>
      <c r="AU4140" s="12"/>
      <c r="AV4140" s="12"/>
      <c r="AW4140" s="12"/>
      <c r="AX4140" s="12"/>
      <c r="AY4140" s="12"/>
      <c r="AZ4140" s="12"/>
      <c r="BA4140" s="12"/>
      <c r="BB4140" s="12"/>
      <c r="BC4140" s="12"/>
      <c r="BD4140" s="12"/>
      <c r="BE4140" s="12"/>
      <c r="BF4140" s="12"/>
      <c r="BG4140" s="12"/>
      <c r="BH4140" s="12"/>
      <c r="BI4140" s="12"/>
      <c r="BJ4140" s="13"/>
      <c r="BK4140" s="13"/>
      <c r="BL4140" s="13"/>
      <c r="BM4140" s="13"/>
      <c r="BN4140" s="13"/>
    </row>
    <row r="4141" spans="4:66" x14ac:dyDescent="0.25">
      <c r="D4141" s="7"/>
      <c r="E4141" s="10"/>
      <c r="F4141" s="10"/>
      <c r="G4141" s="10"/>
      <c r="H4141" s="10"/>
      <c r="I4141" s="10"/>
      <c r="J4141" s="10"/>
      <c r="K4141" s="11"/>
      <c r="L4141" s="11"/>
      <c r="M4141" s="12"/>
      <c r="N4141" s="12"/>
      <c r="O4141" s="12"/>
      <c r="P4141" s="12"/>
      <c r="Q4141" s="12"/>
      <c r="R4141" s="12"/>
      <c r="S4141" s="12"/>
      <c r="T4141" s="12"/>
      <c r="U4141" s="12"/>
      <c r="V4141" s="12"/>
      <c r="W4141" s="12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2"/>
      <c r="AS4141" s="12"/>
      <c r="AT4141" s="12"/>
      <c r="AU4141" s="12"/>
      <c r="AV4141" s="12"/>
      <c r="AW4141" s="12"/>
      <c r="AX4141" s="12"/>
      <c r="AY4141" s="12"/>
      <c r="AZ4141" s="12"/>
      <c r="BA4141" s="12"/>
      <c r="BB4141" s="12"/>
      <c r="BC4141" s="12"/>
      <c r="BD4141" s="12"/>
      <c r="BE4141" s="12"/>
      <c r="BF4141" s="12"/>
      <c r="BG4141" s="12"/>
      <c r="BH4141" s="12"/>
      <c r="BI4141" s="12"/>
      <c r="BJ4141" s="13"/>
      <c r="BK4141" s="13"/>
      <c r="BL4141" s="13"/>
      <c r="BM4141" s="13"/>
      <c r="BN4141" s="13"/>
    </row>
    <row r="4142" spans="4:66" x14ac:dyDescent="0.25">
      <c r="D4142" s="7"/>
      <c r="E4142" s="10"/>
      <c r="F4142" s="10"/>
      <c r="G4142" s="10"/>
      <c r="H4142" s="10"/>
      <c r="I4142" s="10"/>
      <c r="J4142" s="10"/>
      <c r="K4142" s="11"/>
      <c r="L4142" s="11"/>
      <c r="M4142" s="12"/>
      <c r="N4142" s="12"/>
      <c r="O4142" s="12"/>
      <c r="P4142" s="12"/>
      <c r="Q4142" s="12"/>
      <c r="R4142" s="12"/>
      <c r="S4142" s="12"/>
      <c r="T4142" s="12"/>
      <c r="U4142" s="12"/>
      <c r="V4142" s="12"/>
      <c r="W4142" s="12"/>
      <c r="X4142" s="12"/>
      <c r="Y4142" s="12"/>
      <c r="Z4142" s="12"/>
      <c r="AA4142" s="12"/>
      <c r="AB4142" s="12"/>
      <c r="AC4142" s="12"/>
      <c r="AD4142" s="12"/>
      <c r="AE4142" s="12"/>
      <c r="AF4142" s="12"/>
      <c r="AG4142" s="12"/>
      <c r="AH4142" s="12"/>
      <c r="AI4142" s="12"/>
      <c r="AJ4142" s="12"/>
      <c r="AK4142" s="12"/>
      <c r="AL4142" s="12"/>
      <c r="AM4142" s="12"/>
      <c r="AN4142" s="12"/>
      <c r="AO4142" s="12"/>
      <c r="AP4142" s="12"/>
      <c r="AQ4142" s="12"/>
      <c r="AR4142" s="12"/>
      <c r="AS4142" s="12"/>
      <c r="AT4142" s="12"/>
      <c r="AU4142" s="12"/>
      <c r="AV4142" s="12"/>
      <c r="AW4142" s="12"/>
      <c r="AX4142" s="12"/>
      <c r="AY4142" s="12"/>
      <c r="AZ4142" s="12"/>
      <c r="BA4142" s="12"/>
      <c r="BB4142" s="12"/>
      <c r="BC4142" s="12"/>
      <c r="BD4142" s="12"/>
      <c r="BE4142" s="12"/>
      <c r="BF4142" s="12"/>
      <c r="BG4142" s="12"/>
      <c r="BH4142" s="12"/>
      <c r="BI4142" s="12"/>
      <c r="BJ4142" s="13"/>
      <c r="BK4142" s="13"/>
      <c r="BL4142" s="13"/>
      <c r="BM4142" s="13"/>
      <c r="BN4142" s="13"/>
    </row>
    <row r="4143" spans="4:66" x14ac:dyDescent="0.25">
      <c r="D4143" s="7"/>
      <c r="E4143" s="10"/>
      <c r="F4143" s="10"/>
      <c r="G4143" s="10"/>
      <c r="H4143" s="10"/>
      <c r="I4143" s="10"/>
      <c r="J4143" s="10"/>
      <c r="K4143" s="11"/>
      <c r="L4143" s="11"/>
      <c r="M4143" s="12"/>
      <c r="N4143" s="12"/>
      <c r="O4143" s="12"/>
      <c r="P4143" s="12"/>
      <c r="Q4143" s="12"/>
      <c r="R4143" s="12"/>
      <c r="S4143" s="12"/>
      <c r="T4143" s="12"/>
      <c r="U4143" s="12"/>
      <c r="V4143" s="12"/>
      <c r="W4143" s="12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2"/>
      <c r="AS4143" s="12"/>
      <c r="AT4143" s="12"/>
      <c r="AU4143" s="12"/>
      <c r="AV4143" s="12"/>
      <c r="AW4143" s="12"/>
      <c r="AX4143" s="12"/>
      <c r="AY4143" s="12"/>
      <c r="AZ4143" s="12"/>
      <c r="BA4143" s="12"/>
      <c r="BB4143" s="12"/>
      <c r="BC4143" s="12"/>
      <c r="BD4143" s="12"/>
      <c r="BE4143" s="12"/>
      <c r="BF4143" s="12"/>
      <c r="BG4143" s="12"/>
      <c r="BH4143" s="12"/>
      <c r="BI4143" s="12"/>
      <c r="BJ4143" s="13"/>
      <c r="BK4143" s="13"/>
      <c r="BL4143" s="13"/>
      <c r="BM4143" s="13"/>
      <c r="BN4143" s="13"/>
    </row>
    <row r="4144" spans="4:66" x14ac:dyDescent="0.25">
      <c r="D4144" s="7"/>
      <c r="E4144" s="10"/>
      <c r="F4144" s="10"/>
      <c r="G4144" s="10"/>
      <c r="H4144" s="10"/>
      <c r="I4144" s="10"/>
      <c r="J4144" s="10"/>
      <c r="K4144" s="11"/>
      <c r="L4144" s="11"/>
      <c r="M4144" s="12"/>
      <c r="N4144" s="12"/>
      <c r="O4144" s="12"/>
      <c r="P4144" s="12"/>
      <c r="Q4144" s="12"/>
      <c r="R4144" s="12"/>
      <c r="S4144" s="12"/>
      <c r="T4144" s="12"/>
      <c r="U4144" s="12"/>
      <c r="V4144" s="12"/>
      <c r="W4144" s="12"/>
      <c r="X4144" s="12"/>
      <c r="Y4144" s="12"/>
      <c r="Z4144" s="12"/>
      <c r="AA4144" s="12"/>
      <c r="AB4144" s="12"/>
      <c r="AC4144" s="12"/>
      <c r="AD4144" s="12"/>
      <c r="AE4144" s="12"/>
      <c r="AF4144" s="12"/>
      <c r="AG4144" s="12"/>
      <c r="AH4144" s="12"/>
      <c r="AI4144" s="12"/>
      <c r="AJ4144" s="12"/>
      <c r="AK4144" s="12"/>
      <c r="AL4144" s="12"/>
      <c r="AM4144" s="12"/>
      <c r="AN4144" s="12"/>
      <c r="AO4144" s="12"/>
      <c r="AP4144" s="12"/>
      <c r="AQ4144" s="12"/>
      <c r="AR4144" s="12"/>
      <c r="AS4144" s="12"/>
      <c r="AT4144" s="12"/>
      <c r="AU4144" s="12"/>
      <c r="AV4144" s="12"/>
      <c r="AW4144" s="12"/>
      <c r="AX4144" s="12"/>
      <c r="AY4144" s="12"/>
      <c r="AZ4144" s="12"/>
      <c r="BA4144" s="12"/>
      <c r="BB4144" s="12"/>
      <c r="BC4144" s="12"/>
      <c r="BD4144" s="12"/>
      <c r="BE4144" s="12"/>
      <c r="BF4144" s="12"/>
      <c r="BG4144" s="12"/>
      <c r="BH4144" s="12"/>
      <c r="BI4144" s="12"/>
      <c r="BJ4144" s="13"/>
      <c r="BK4144" s="13"/>
      <c r="BL4144" s="13"/>
      <c r="BM4144" s="13"/>
      <c r="BN4144" s="13"/>
    </row>
    <row r="4145" spans="4:66" x14ac:dyDescent="0.25">
      <c r="D4145" s="7"/>
      <c r="E4145" s="10"/>
      <c r="F4145" s="10"/>
      <c r="G4145" s="10"/>
      <c r="H4145" s="10"/>
      <c r="I4145" s="10"/>
      <c r="J4145" s="10"/>
      <c r="K4145" s="11"/>
      <c r="L4145" s="11"/>
      <c r="M4145" s="12"/>
      <c r="N4145" s="12"/>
      <c r="O4145" s="12"/>
      <c r="P4145" s="12"/>
      <c r="Q4145" s="12"/>
      <c r="R4145" s="12"/>
      <c r="S4145" s="12"/>
      <c r="T4145" s="12"/>
      <c r="U4145" s="12"/>
      <c r="V4145" s="12"/>
      <c r="W4145" s="12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2"/>
      <c r="AS4145" s="12"/>
      <c r="AT4145" s="12"/>
      <c r="AU4145" s="12"/>
      <c r="AV4145" s="12"/>
      <c r="AW4145" s="12"/>
      <c r="AX4145" s="12"/>
      <c r="AY4145" s="12"/>
      <c r="AZ4145" s="12"/>
      <c r="BA4145" s="12"/>
      <c r="BB4145" s="12"/>
      <c r="BC4145" s="12"/>
      <c r="BD4145" s="12"/>
      <c r="BE4145" s="12"/>
      <c r="BF4145" s="12"/>
      <c r="BG4145" s="12"/>
      <c r="BH4145" s="12"/>
      <c r="BI4145" s="12"/>
      <c r="BJ4145" s="13"/>
      <c r="BK4145" s="13"/>
      <c r="BL4145" s="13"/>
      <c r="BM4145" s="13"/>
      <c r="BN4145" s="13"/>
    </row>
    <row r="4146" spans="4:66" x14ac:dyDescent="0.25">
      <c r="D4146" s="7"/>
      <c r="E4146" s="10"/>
      <c r="F4146" s="10"/>
      <c r="G4146" s="10"/>
      <c r="H4146" s="10"/>
      <c r="I4146" s="10"/>
      <c r="J4146" s="10"/>
      <c r="K4146" s="11"/>
      <c r="L4146" s="11"/>
      <c r="M4146" s="12"/>
      <c r="N4146" s="12"/>
      <c r="O4146" s="12"/>
      <c r="P4146" s="12"/>
      <c r="Q4146" s="12"/>
      <c r="R4146" s="12"/>
      <c r="S4146" s="12"/>
      <c r="T4146" s="12"/>
      <c r="U4146" s="12"/>
      <c r="V4146" s="12"/>
      <c r="W4146" s="12"/>
      <c r="X4146" s="12"/>
      <c r="Y4146" s="12"/>
      <c r="Z4146" s="12"/>
      <c r="AA4146" s="12"/>
      <c r="AB4146" s="12"/>
      <c r="AC4146" s="12"/>
      <c r="AD4146" s="12"/>
      <c r="AE4146" s="12"/>
      <c r="AF4146" s="12"/>
      <c r="AG4146" s="12"/>
      <c r="AH4146" s="12"/>
      <c r="AI4146" s="12"/>
      <c r="AJ4146" s="12"/>
      <c r="AK4146" s="12"/>
      <c r="AL4146" s="12"/>
      <c r="AM4146" s="12"/>
      <c r="AN4146" s="12"/>
      <c r="AO4146" s="12"/>
      <c r="AP4146" s="12"/>
      <c r="AQ4146" s="12"/>
      <c r="AR4146" s="12"/>
      <c r="AS4146" s="12"/>
      <c r="AT4146" s="12"/>
      <c r="AU4146" s="12"/>
      <c r="AV4146" s="12"/>
      <c r="AW4146" s="12"/>
      <c r="AX4146" s="12"/>
      <c r="AY4146" s="12"/>
      <c r="AZ4146" s="12"/>
      <c r="BA4146" s="12"/>
      <c r="BB4146" s="12"/>
      <c r="BC4146" s="12"/>
      <c r="BD4146" s="12"/>
      <c r="BE4146" s="12"/>
      <c r="BF4146" s="12"/>
      <c r="BG4146" s="12"/>
      <c r="BH4146" s="12"/>
      <c r="BI4146" s="12"/>
      <c r="BJ4146" s="13"/>
      <c r="BK4146" s="13"/>
      <c r="BL4146" s="13"/>
      <c r="BM4146" s="13"/>
      <c r="BN4146" s="13"/>
    </row>
    <row r="4147" spans="4:66" s="14" customFormat="1" x14ac:dyDescent="0.25">
      <c r="D4147" s="21"/>
      <c r="K4147" s="16"/>
      <c r="L4147" s="16"/>
      <c r="M4147" s="17"/>
      <c r="N4147" s="17"/>
      <c r="O4147" s="17"/>
      <c r="P4147" s="17"/>
      <c r="Q4147" s="17"/>
      <c r="R4147" s="17"/>
      <c r="S4147" s="17"/>
      <c r="T4147" s="17"/>
      <c r="U4147" s="17"/>
      <c r="V4147" s="17"/>
      <c r="W4147" s="17"/>
      <c r="X4147" s="17"/>
      <c r="Y4147" s="17"/>
      <c r="Z4147" s="17"/>
      <c r="AA4147" s="17"/>
      <c r="AB4147" s="17"/>
      <c r="AC4147" s="17"/>
      <c r="AD4147" s="17"/>
      <c r="AE4147" s="17"/>
      <c r="AF4147" s="17"/>
      <c r="AG4147" s="17"/>
      <c r="AH4147" s="17"/>
      <c r="AI4147" s="17"/>
      <c r="AJ4147" s="17"/>
      <c r="AK4147" s="17"/>
      <c r="AL4147" s="17"/>
      <c r="AM4147" s="17"/>
      <c r="AN4147" s="17"/>
      <c r="AO4147" s="17"/>
      <c r="AP4147" s="17"/>
      <c r="AQ4147" s="17"/>
      <c r="AR4147" s="17"/>
      <c r="AS4147" s="17"/>
      <c r="AT4147" s="17"/>
      <c r="AU4147" s="17"/>
      <c r="AV4147" s="17"/>
      <c r="AW4147" s="17"/>
      <c r="AX4147" s="17"/>
      <c r="AY4147" s="17"/>
      <c r="AZ4147" s="17"/>
      <c r="BA4147" s="17"/>
      <c r="BB4147" s="17"/>
      <c r="BC4147" s="17"/>
      <c r="BD4147" s="17"/>
      <c r="BE4147" s="17"/>
      <c r="BF4147" s="17"/>
      <c r="BG4147" s="17"/>
      <c r="BH4147" s="17"/>
      <c r="BI4147" s="17"/>
      <c r="BJ4147" s="18"/>
      <c r="BK4147" s="18"/>
      <c r="BL4147" s="18"/>
      <c r="BM4147" s="18"/>
      <c r="BN4147" s="18"/>
    </row>
    <row r="4148" spans="4:66" x14ac:dyDescent="0.25">
      <c r="D4148" s="7"/>
      <c r="E4148" s="10"/>
      <c r="F4148" s="10"/>
      <c r="G4148" s="10"/>
      <c r="H4148" s="10"/>
      <c r="I4148" s="10"/>
      <c r="J4148" s="10"/>
      <c r="K4148" s="11"/>
      <c r="L4148" s="11"/>
      <c r="M4148" s="12"/>
      <c r="N4148" s="12"/>
      <c r="O4148" s="12"/>
      <c r="P4148" s="12"/>
      <c r="Q4148" s="12"/>
      <c r="R4148" s="12"/>
      <c r="S4148" s="12"/>
      <c r="T4148" s="12"/>
      <c r="U4148" s="12"/>
      <c r="V4148" s="12"/>
      <c r="W4148" s="12"/>
      <c r="X4148" s="12"/>
      <c r="Y4148" s="12"/>
      <c r="Z4148" s="12"/>
      <c r="AA4148" s="12"/>
      <c r="AB4148" s="12"/>
      <c r="AC4148" s="12"/>
      <c r="AD4148" s="12"/>
      <c r="AE4148" s="12"/>
      <c r="AF4148" s="12"/>
      <c r="AG4148" s="12"/>
      <c r="AH4148" s="12"/>
      <c r="AI4148" s="12"/>
      <c r="AJ4148" s="12"/>
      <c r="AK4148" s="12"/>
      <c r="AL4148" s="12"/>
      <c r="AM4148" s="12"/>
      <c r="AN4148" s="12"/>
      <c r="AO4148" s="12"/>
      <c r="AP4148" s="12"/>
      <c r="AQ4148" s="12"/>
      <c r="AR4148" s="12"/>
      <c r="AS4148" s="12"/>
      <c r="AT4148" s="12"/>
      <c r="AU4148" s="12"/>
      <c r="AV4148" s="12"/>
      <c r="AW4148" s="12"/>
      <c r="AX4148" s="12"/>
      <c r="AY4148" s="12"/>
      <c r="AZ4148" s="12"/>
      <c r="BA4148" s="12"/>
      <c r="BB4148" s="12"/>
      <c r="BC4148" s="12"/>
      <c r="BD4148" s="12"/>
      <c r="BE4148" s="12"/>
      <c r="BF4148" s="12"/>
      <c r="BG4148" s="12"/>
      <c r="BH4148" s="12"/>
      <c r="BI4148" s="12"/>
      <c r="BJ4148" s="13"/>
      <c r="BK4148" s="13"/>
      <c r="BL4148" s="13"/>
      <c r="BM4148" s="13"/>
      <c r="BN4148" s="13"/>
    </row>
    <row r="4149" spans="4:66" x14ac:dyDescent="0.25">
      <c r="D4149" s="7"/>
      <c r="E4149" s="10"/>
      <c r="F4149" s="10"/>
      <c r="G4149" s="10"/>
      <c r="H4149" s="10"/>
      <c r="I4149" s="10"/>
      <c r="J4149" s="10"/>
      <c r="K4149" s="11"/>
      <c r="L4149" s="11"/>
      <c r="M4149" s="12"/>
      <c r="N4149" s="12"/>
      <c r="O4149" s="12"/>
      <c r="P4149" s="12"/>
      <c r="Q4149" s="12"/>
      <c r="R4149" s="12"/>
      <c r="S4149" s="12"/>
      <c r="T4149" s="12"/>
      <c r="U4149" s="12"/>
      <c r="V4149" s="12"/>
      <c r="W4149" s="12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2"/>
      <c r="AS4149" s="12"/>
      <c r="AT4149" s="12"/>
      <c r="AU4149" s="12"/>
      <c r="AV4149" s="12"/>
      <c r="AW4149" s="12"/>
      <c r="AX4149" s="12"/>
      <c r="AY4149" s="12"/>
      <c r="AZ4149" s="12"/>
      <c r="BA4149" s="12"/>
      <c r="BB4149" s="12"/>
      <c r="BC4149" s="12"/>
      <c r="BD4149" s="12"/>
      <c r="BE4149" s="12"/>
      <c r="BF4149" s="12"/>
      <c r="BG4149" s="12"/>
      <c r="BH4149" s="12"/>
      <c r="BI4149" s="12"/>
      <c r="BJ4149" s="13"/>
      <c r="BK4149" s="13"/>
      <c r="BL4149" s="13"/>
      <c r="BM4149" s="13"/>
      <c r="BN4149" s="13"/>
    </row>
    <row r="4150" spans="4:66" x14ac:dyDescent="0.25">
      <c r="D4150" s="7"/>
      <c r="E4150" s="10"/>
      <c r="F4150" s="10"/>
      <c r="G4150" s="10"/>
      <c r="H4150" s="10"/>
      <c r="I4150" s="10"/>
      <c r="J4150" s="10"/>
      <c r="K4150" s="11"/>
      <c r="L4150" s="11"/>
      <c r="M4150" s="12"/>
      <c r="N4150" s="12"/>
      <c r="O4150" s="12"/>
      <c r="P4150" s="12"/>
      <c r="Q4150" s="12"/>
      <c r="R4150" s="12"/>
      <c r="S4150" s="12"/>
      <c r="T4150" s="12"/>
      <c r="U4150" s="12"/>
      <c r="V4150" s="12"/>
      <c r="W4150" s="12"/>
      <c r="X4150" s="12"/>
      <c r="Y4150" s="12"/>
      <c r="Z4150" s="12"/>
      <c r="AA4150" s="12"/>
      <c r="AB4150" s="12"/>
      <c r="AC4150" s="12"/>
      <c r="AD4150" s="12"/>
      <c r="AE4150" s="12"/>
      <c r="AF4150" s="12"/>
      <c r="AG4150" s="12"/>
      <c r="AH4150" s="12"/>
      <c r="AI4150" s="12"/>
      <c r="AJ4150" s="12"/>
      <c r="AK4150" s="12"/>
      <c r="AL4150" s="12"/>
      <c r="AM4150" s="12"/>
      <c r="AN4150" s="12"/>
      <c r="AO4150" s="12"/>
      <c r="AP4150" s="12"/>
      <c r="AQ4150" s="12"/>
      <c r="AR4150" s="12"/>
      <c r="AS4150" s="12"/>
      <c r="AT4150" s="12"/>
      <c r="AU4150" s="12"/>
      <c r="AV4150" s="12"/>
      <c r="AW4150" s="12"/>
      <c r="AX4150" s="12"/>
      <c r="AY4150" s="12"/>
      <c r="AZ4150" s="12"/>
      <c r="BA4150" s="12"/>
      <c r="BB4150" s="12"/>
      <c r="BC4150" s="12"/>
      <c r="BD4150" s="12"/>
      <c r="BE4150" s="12"/>
      <c r="BF4150" s="12"/>
      <c r="BG4150" s="12"/>
      <c r="BH4150" s="12"/>
      <c r="BI4150" s="12"/>
      <c r="BJ4150" s="13"/>
      <c r="BK4150" s="13"/>
      <c r="BL4150" s="13"/>
      <c r="BM4150" s="13"/>
      <c r="BN4150" s="13"/>
    </row>
    <row r="4151" spans="4:66" x14ac:dyDescent="0.25">
      <c r="D4151" s="7"/>
      <c r="E4151" s="10"/>
      <c r="F4151" s="10"/>
      <c r="G4151" s="10"/>
      <c r="H4151" s="10"/>
      <c r="I4151" s="10"/>
      <c r="J4151" s="10"/>
      <c r="K4151" s="11"/>
      <c r="L4151" s="11"/>
      <c r="M4151" s="12"/>
      <c r="N4151" s="12"/>
      <c r="O4151" s="12"/>
      <c r="P4151" s="12"/>
      <c r="Q4151" s="12"/>
      <c r="R4151" s="12"/>
      <c r="S4151" s="12"/>
      <c r="T4151" s="12"/>
      <c r="U4151" s="12"/>
      <c r="V4151" s="12"/>
      <c r="W4151" s="12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2"/>
      <c r="AS4151" s="12"/>
      <c r="AT4151" s="12"/>
      <c r="AU4151" s="12"/>
      <c r="AV4151" s="12"/>
      <c r="AW4151" s="12"/>
      <c r="AX4151" s="12"/>
      <c r="AY4151" s="12"/>
      <c r="AZ4151" s="12"/>
      <c r="BA4151" s="12"/>
      <c r="BB4151" s="12"/>
      <c r="BC4151" s="12"/>
      <c r="BD4151" s="12"/>
      <c r="BE4151" s="12"/>
      <c r="BF4151" s="12"/>
      <c r="BG4151" s="12"/>
      <c r="BH4151" s="12"/>
      <c r="BI4151" s="12"/>
      <c r="BJ4151" s="13"/>
      <c r="BK4151" s="13"/>
      <c r="BL4151" s="13"/>
      <c r="BM4151" s="13"/>
      <c r="BN4151" s="13"/>
    </row>
    <row r="4152" spans="4:66" x14ac:dyDescent="0.25">
      <c r="D4152" s="7"/>
      <c r="E4152" s="10"/>
      <c r="F4152" s="10"/>
      <c r="G4152" s="10"/>
      <c r="H4152" s="10"/>
      <c r="I4152" s="10"/>
      <c r="J4152" s="10"/>
      <c r="K4152" s="11"/>
      <c r="L4152" s="11"/>
      <c r="M4152" s="12"/>
      <c r="N4152" s="12"/>
      <c r="O4152" s="12"/>
      <c r="P4152" s="12"/>
      <c r="Q4152" s="12"/>
      <c r="R4152" s="12"/>
      <c r="S4152" s="12"/>
      <c r="T4152" s="12"/>
      <c r="U4152" s="12"/>
      <c r="V4152" s="12"/>
      <c r="W4152" s="12"/>
      <c r="X4152" s="12"/>
      <c r="Y4152" s="12"/>
      <c r="Z4152" s="12"/>
      <c r="AA4152" s="12"/>
      <c r="AB4152" s="12"/>
      <c r="AC4152" s="12"/>
      <c r="AD4152" s="12"/>
      <c r="AE4152" s="12"/>
      <c r="AF4152" s="12"/>
      <c r="AG4152" s="12"/>
      <c r="AH4152" s="12"/>
      <c r="AI4152" s="12"/>
      <c r="AJ4152" s="12"/>
      <c r="AK4152" s="12"/>
      <c r="AL4152" s="12"/>
      <c r="AM4152" s="12"/>
      <c r="AN4152" s="12"/>
      <c r="AO4152" s="12"/>
      <c r="AP4152" s="12"/>
      <c r="AQ4152" s="12"/>
      <c r="AR4152" s="12"/>
      <c r="AS4152" s="12"/>
      <c r="AT4152" s="12"/>
      <c r="AU4152" s="12"/>
      <c r="AV4152" s="12"/>
      <c r="AW4152" s="12"/>
      <c r="AX4152" s="12"/>
      <c r="AY4152" s="12"/>
      <c r="AZ4152" s="12"/>
      <c r="BA4152" s="12"/>
      <c r="BB4152" s="12"/>
      <c r="BC4152" s="12"/>
      <c r="BD4152" s="12"/>
      <c r="BE4152" s="12"/>
      <c r="BF4152" s="12"/>
      <c r="BG4152" s="12"/>
      <c r="BH4152" s="12"/>
      <c r="BI4152" s="12"/>
      <c r="BJ4152" s="13"/>
      <c r="BK4152" s="13"/>
      <c r="BL4152" s="13"/>
      <c r="BM4152" s="13"/>
      <c r="BN4152" s="13"/>
    </row>
    <row r="4153" spans="4:66" x14ac:dyDescent="0.25">
      <c r="D4153" s="7"/>
      <c r="E4153" s="10"/>
      <c r="F4153" s="10"/>
      <c r="G4153" s="10"/>
      <c r="H4153" s="10"/>
      <c r="I4153" s="10"/>
      <c r="J4153" s="10"/>
      <c r="K4153" s="11"/>
      <c r="L4153" s="11"/>
      <c r="M4153" s="12"/>
      <c r="N4153" s="12"/>
      <c r="O4153" s="12"/>
      <c r="P4153" s="12"/>
      <c r="Q4153" s="12"/>
      <c r="R4153" s="12"/>
      <c r="S4153" s="12"/>
      <c r="T4153" s="12"/>
      <c r="U4153" s="12"/>
      <c r="V4153" s="12"/>
      <c r="W4153" s="12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2"/>
      <c r="AS4153" s="12"/>
      <c r="AT4153" s="12"/>
      <c r="AU4153" s="12"/>
      <c r="AV4153" s="12"/>
      <c r="AW4153" s="12"/>
      <c r="AX4153" s="12"/>
      <c r="AY4153" s="12"/>
      <c r="AZ4153" s="12"/>
      <c r="BA4153" s="12"/>
      <c r="BB4153" s="12"/>
      <c r="BC4153" s="12"/>
      <c r="BD4153" s="12"/>
      <c r="BE4153" s="12"/>
      <c r="BF4153" s="12"/>
      <c r="BG4153" s="12"/>
      <c r="BH4153" s="12"/>
      <c r="BI4153" s="12"/>
      <c r="BJ4153" s="13"/>
      <c r="BK4153" s="13"/>
      <c r="BL4153" s="13"/>
      <c r="BM4153" s="13"/>
      <c r="BN4153" s="13"/>
    </row>
    <row r="4154" spans="4:66" x14ac:dyDescent="0.25">
      <c r="D4154" s="7"/>
      <c r="E4154" s="10"/>
      <c r="F4154" s="10"/>
      <c r="G4154" s="10"/>
      <c r="H4154" s="10"/>
      <c r="I4154" s="10"/>
      <c r="J4154" s="10"/>
      <c r="K4154" s="11"/>
      <c r="L4154" s="11"/>
      <c r="M4154" s="12"/>
      <c r="N4154" s="12"/>
      <c r="O4154" s="12"/>
      <c r="P4154" s="12"/>
      <c r="Q4154" s="12"/>
      <c r="R4154" s="12"/>
      <c r="S4154" s="12"/>
      <c r="T4154" s="12"/>
      <c r="U4154" s="12"/>
      <c r="V4154" s="12"/>
      <c r="W4154" s="12"/>
      <c r="X4154" s="12"/>
      <c r="Y4154" s="12"/>
      <c r="Z4154" s="12"/>
      <c r="AA4154" s="12"/>
      <c r="AB4154" s="12"/>
      <c r="AC4154" s="12"/>
      <c r="AD4154" s="12"/>
      <c r="AE4154" s="12"/>
      <c r="AF4154" s="12"/>
      <c r="AG4154" s="12"/>
      <c r="AH4154" s="12"/>
      <c r="AI4154" s="12"/>
      <c r="AJ4154" s="12"/>
      <c r="AK4154" s="12"/>
      <c r="AL4154" s="12"/>
      <c r="AM4154" s="12"/>
      <c r="AN4154" s="12"/>
      <c r="AO4154" s="12"/>
      <c r="AP4154" s="12"/>
      <c r="AQ4154" s="12"/>
      <c r="AR4154" s="12"/>
      <c r="AS4154" s="12"/>
      <c r="AT4154" s="12"/>
      <c r="AU4154" s="12"/>
      <c r="AV4154" s="12"/>
      <c r="AW4154" s="12"/>
      <c r="AX4154" s="12"/>
      <c r="AY4154" s="12"/>
      <c r="AZ4154" s="12"/>
      <c r="BA4154" s="12"/>
      <c r="BB4154" s="12"/>
      <c r="BC4154" s="12"/>
      <c r="BD4154" s="12"/>
      <c r="BE4154" s="12"/>
      <c r="BF4154" s="12"/>
      <c r="BG4154" s="12"/>
      <c r="BH4154" s="12"/>
      <c r="BI4154" s="12"/>
      <c r="BJ4154" s="13"/>
      <c r="BK4154" s="13"/>
      <c r="BL4154" s="13"/>
      <c r="BM4154" s="13"/>
      <c r="BN4154" s="13"/>
    </row>
    <row r="4155" spans="4:66" x14ac:dyDescent="0.25">
      <c r="D4155" s="7"/>
      <c r="E4155" s="10"/>
      <c r="F4155" s="10"/>
      <c r="G4155" s="10"/>
      <c r="H4155" s="10"/>
      <c r="I4155" s="10"/>
      <c r="J4155" s="10"/>
      <c r="K4155" s="11"/>
      <c r="L4155" s="11"/>
      <c r="M4155" s="12"/>
      <c r="N4155" s="12"/>
      <c r="O4155" s="12"/>
      <c r="P4155" s="12"/>
      <c r="Q4155" s="12"/>
      <c r="R4155" s="12"/>
      <c r="S4155" s="12"/>
      <c r="T4155" s="12"/>
      <c r="U4155" s="12"/>
      <c r="V4155" s="12"/>
      <c r="W4155" s="12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2"/>
      <c r="AS4155" s="12"/>
      <c r="AT4155" s="12"/>
      <c r="AU4155" s="12"/>
      <c r="AV4155" s="12"/>
      <c r="AW4155" s="12"/>
      <c r="AX4155" s="12"/>
      <c r="AY4155" s="12"/>
      <c r="AZ4155" s="12"/>
      <c r="BA4155" s="12"/>
      <c r="BB4155" s="12"/>
      <c r="BC4155" s="12"/>
      <c r="BD4155" s="12"/>
      <c r="BE4155" s="12"/>
      <c r="BF4155" s="12"/>
      <c r="BG4155" s="12"/>
      <c r="BH4155" s="12"/>
      <c r="BI4155" s="12"/>
      <c r="BJ4155" s="13"/>
      <c r="BK4155" s="13"/>
      <c r="BL4155" s="13"/>
      <c r="BM4155" s="13"/>
      <c r="BN4155" s="13"/>
    </row>
    <row r="4156" spans="4:66" x14ac:dyDescent="0.25">
      <c r="D4156" s="7"/>
      <c r="E4156" s="10"/>
      <c r="F4156" s="10"/>
      <c r="G4156" s="10"/>
      <c r="H4156" s="10"/>
      <c r="I4156" s="10"/>
      <c r="J4156" s="10"/>
      <c r="K4156" s="11"/>
      <c r="L4156" s="11"/>
      <c r="M4156" s="12"/>
      <c r="N4156" s="12"/>
      <c r="O4156" s="12"/>
      <c r="P4156" s="12"/>
      <c r="Q4156" s="12"/>
      <c r="R4156" s="12"/>
      <c r="S4156" s="12"/>
      <c r="T4156" s="12"/>
      <c r="U4156" s="12"/>
      <c r="V4156" s="12"/>
      <c r="W4156" s="12"/>
      <c r="X4156" s="12"/>
      <c r="Y4156" s="12"/>
      <c r="Z4156" s="12"/>
      <c r="AA4156" s="12"/>
      <c r="AB4156" s="12"/>
      <c r="AC4156" s="12"/>
      <c r="AD4156" s="12"/>
      <c r="AE4156" s="12"/>
      <c r="AF4156" s="12"/>
      <c r="AG4156" s="12"/>
      <c r="AH4156" s="12"/>
      <c r="AI4156" s="12"/>
      <c r="AJ4156" s="12"/>
      <c r="AK4156" s="12"/>
      <c r="AL4156" s="12"/>
      <c r="AM4156" s="12"/>
      <c r="AN4156" s="12"/>
      <c r="AO4156" s="12"/>
      <c r="AP4156" s="12"/>
      <c r="AQ4156" s="12"/>
      <c r="AR4156" s="12"/>
      <c r="AS4156" s="12"/>
      <c r="AT4156" s="12"/>
      <c r="AU4156" s="12"/>
      <c r="AV4156" s="12"/>
      <c r="AW4156" s="12"/>
      <c r="AX4156" s="12"/>
      <c r="AY4156" s="12"/>
      <c r="AZ4156" s="12"/>
      <c r="BA4156" s="12"/>
      <c r="BB4156" s="12"/>
      <c r="BC4156" s="12"/>
      <c r="BD4156" s="12"/>
      <c r="BE4156" s="12"/>
      <c r="BF4156" s="12"/>
      <c r="BG4156" s="12"/>
      <c r="BH4156" s="12"/>
      <c r="BI4156" s="12"/>
      <c r="BJ4156" s="13"/>
      <c r="BK4156" s="13"/>
      <c r="BL4156" s="13"/>
      <c r="BM4156" s="13"/>
      <c r="BN4156" s="13"/>
    </row>
    <row r="4157" spans="4:66" x14ac:dyDescent="0.25">
      <c r="D4157" s="7"/>
      <c r="E4157" s="10"/>
      <c r="F4157" s="10"/>
      <c r="G4157" s="10"/>
      <c r="H4157" s="10"/>
      <c r="I4157" s="10"/>
      <c r="J4157" s="10"/>
      <c r="K4157" s="11"/>
      <c r="L4157" s="11"/>
      <c r="M4157" s="12"/>
      <c r="N4157" s="12"/>
      <c r="O4157" s="12"/>
      <c r="P4157" s="12"/>
      <c r="Q4157" s="12"/>
      <c r="R4157" s="12"/>
      <c r="S4157" s="12"/>
      <c r="T4157" s="12"/>
      <c r="U4157" s="12"/>
      <c r="V4157" s="12"/>
      <c r="W4157" s="12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2"/>
      <c r="AS4157" s="12"/>
      <c r="AT4157" s="12"/>
      <c r="AU4157" s="12"/>
      <c r="AV4157" s="12"/>
      <c r="AW4157" s="12"/>
      <c r="AX4157" s="12"/>
      <c r="AY4157" s="12"/>
      <c r="AZ4157" s="12"/>
      <c r="BA4157" s="12"/>
      <c r="BB4157" s="12"/>
      <c r="BC4157" s="12"/>
      <c r="BD4157" s="12"/>
      <c r="BE4157" s="12"/>
      <c r="BF4157" s="12"/>
      <c r="BG4157" s="12"/>
      <c r="BH4157" s="12"/>
      <c r="BI4157" s="12"/>
      <c r="BJ4157" s="13"/>
      <c r="BK4157" s="13"/>
      <c r="BL4157" s="13"/>
      <c r="BM4157" s="13"/>
      <c r="BN4157" s="13"/>
    </row>
    <row r="4158" spans="4:66" x14ac:dyDescent="0.25">
      <c r="D4158" s="7"/>
      <c r="E4158" s="10"/>
      <c r="F4158" s="10"/>
      <c r="G4158" s="10"/>
      <c r="H4158" s="10"/>
      <c r="I4158" s="10"/>
      <c r="J4158" s="10"/>
      <c r="K4158" s="11"/>
      <c r="L4158" s="11"/>
      <c r="M4158" s="12"/>
      <c r="N4158" s="12"/>
      <c r="O4158" s="12"/>
      <c r="P4158" s="12"/>
      <c r="Q4158" s="12"/>
      <c r="R4158" s="12"/>
      <c r="S4158" s="12"/>
      <c r="T4158" s="12"/>
      <c r="U4158" s="12"/>
      <c r="V4158" s="12"/>
      <c r="W4158" s="12"/>
      <c r="X4158" s="12"/>
      <c r="Y4158" s="12"/>
      <c r="Z4158" s="12"/>
      <c r="AA4158" s="12"/>
      <c r="AB4158" s="12"/>
      <c r="AC4158" s="12"/>
      <c r="AD4158" s="12"/>
      <c r="AE4158" s="12"/>
      <c r="AF4158" s="12"/>
      <c r="AG4158" s="12"/>
      <c r="AH4158" s="12"/>
      <c r="AI4158" s="12"/>
      <c r="AJ4158" s="12"/>
      <c r="AK4158" s="12"/>
      <c r="AL4158" s="12"/>
      <c r="AM4158" s="12"/>
      <c r="AN4158" s="12"/>
      <c r="AO4158" s="12"/>
      <c r="AP4158" s="12"/>
      <c r="AQ4158" s="12"/>
      <c r="AR4158" s="12"/>
      <c r="AS4158" s="12"/>
      <c r="AT4158" s="12"/>
      <c r="AU4158" s="12"/>
      <c r="AV4158" s="12"/>
      <c r="AW4158" s="12"/>
      <c r="AX4158" s="12"/>
      <c r="AY4158" s="12"/>
      <c r="AZ4158" s="12"/>
      <c r="BA4158" s="12"/>
      <c r="BB4158" s="12"/>
      <c r="BC4158" s="12"/>
      <c r="BD4158" s="12"/>
      <c r="BE4158" s="12"/>
      <c r="BF4158" s="12"/>
      <c r="BG4158" s="12"/>
      <c r="BH4158" s="12"/>
      <c r="BI4158" s="12"/>
      <c r="BJ4158" s="13"/>
      <c r="BK4158" s="13"/>
      <c r="BL4158" s="13"/>
      <c r="BM4158" s="13"/>
      <c r="BN4158" s="13"/>
    </row>
    <row r="4159" spans="4:66" x14ac:dyDescent="0.25">
      <c r="D4159" s="7"/>
      <c r="E4159" s="10"/>
      <c r="F4159" s="10"/>
      <c r="G4159" s="10"/>
      <c r="H4159" s="10"/>
      <c r="I4159" s="10"/>
      <c r="J4159" s="10"/>
      <c r="K4159" s="11"/>
      <c r="L4159" s="11"/>
      <c r="M4159" s="12"/>
      <c r="N4159" s="12"/>
      <c r="O4159" s="12"/>
      <c r="P4159" s="12"/>
      <c r="Q4159" s="12"/>
      <c r="R4159" s="12"/>
      <c r="S4159" s="12"/>
      <c r="T4159" s="12"/>
      <c r="U4159" s="12"/>
      <c r="V4159" s="12"/>
      <c r="W4159" s="12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2"/>
      <c r="AS4159" s="12"/>
      <c r="AT4159" s="12"/>
      <c r="AU4159" s="12"/>
      <c r="AV4159" s="12"/>
      <c r="AW4159" s="12"/>
      <c r="AX4159" s="12"/>
      <c r="AY4159" s="12"/>
      <c r="AZ4159" s="12"/>
      <c r="BA4159" s="12"/>
      <c r="BB4159" s="12"/>
      <c r="BC4159" s="12"/>
      <c r="BD4159" s="12"/>
      <c r="BE4159" s="12"/>
      <c r="BF4159" s="12"/>
      <c r="BG4159" s="12"/>
      <c r="BH4159" s="12"/>
      <c r="BI4159" s="12"/>
      <c r="BJ4159" s="13"/>
      <c r="BK4159" s="13"/>
      <c r="BL4159" s="13"/>
      <c r="BM4159" s="13"/>
      <c r="BN4159" s="13"/>
    </row>
    <row r="4160" spans="4:66" x14ac:dyDescent="0.25">
      <c r="D4160" s="7"/>
      <c r="E4160" s="10"/>
      <c r="F4160" s="10"/>
      <c r="G4160" s="10"/>
      <c r="H4160" s="10"/>
      <c r="I4160" s="10"/>
      <c r="J4160" s="10"/>
      <c r="K4160" s="11"/>
      <c r="L4160" s="11"/>
      <c r="M4160" s="12"/>
      <c r="N4160" s="12"/>
      <c r="O4160" s="12"/>
      <c r="P4160" s="12"/>
      <c r="Q4160" s="12"/>
      <c r="R4160" s="12"/>
      <c r="S4160" s="12"/>
      <c r="T4160" s="12"/>
      <c r="U4160" s="12"/>
      <c r="V4160" s="12"/>
      <c r="W4160" s="12"/>
      <c r="X4160" s="12"/>
      <c r="Y4160" s="12"/>
      <c r="Z4160" s="12"/>
      <c r="AA4160" s="12"/>
      <c r="AB4160" s="12"/>
      <c r="AC4160" s="12"/>
      <c r="AD4160" s="12"/>
      <c r="AE4160" s="12"/>
      <c r="AF4160" s="12"/>
      <c r="AG4160" s="12"/>
      <c r="AH4160" s="12"/>
      <c r="AI4160" s="12"/>
      <c r="AJ4160" s="12"/>
      <c r="AK4160" s="12"/>
      <c r="AL4160" s="12"/>
      <c r="AM4160" s="12"/>
      <c r="AN4160" s="12"/>
      <c r="AO4160" s="12"/>
      <c r="AP4160" s="12"/>
      <c r="AQ4160" s="12"/>
      <c r="AR4160" s="12"/>
      <c r="AS4160" s="12"/>
      <c r="AT4160" s="12"/>
      <c r="AU4160" s="12"/>
      <c r="AV4160" s="12"/>
      <c r="AW4160" s="12"/>
      <c r="AX4160" s="12"/>
      <c r="AY4160" s="12"/>
      <c r="AZ4160" s="12"/>
      <c r="BA4160" s="12"/>
      <c r="BB4160" s="12"/>
      <c r="BC4160" s="12"/>
      <c r="BD4160" s="12"/>
      <c r="BE4160" s="12"/>
      <c r="BF4160" s="12"/>
      <c r="BG4160" s="12"/>
      <c r="BH4160" s="12"/>
      <c r="BI4160" s="12"/>
      <c r="BJ4160" s="13"/>
      <c r="BK4160" s="13"/>
      <c r="BL4160" s="13"/>
      <c r="BM4160" s="13"/>
      <c r="BN4160" s="13"/>
    </row>
    <row r="4161" spans="4:66" x14ac:dyDescent="0.25">
      <c r="D4161" s="7"/>
      <c r="E4161" s="10"/>
      <c r="F4161" s="10"/>
      <c r="G4161" s="10"/>
      <c r="H4161" s="10"/>
      <c r="I4161" s="10"/>
      <c r="J4161" s="10"/>
      <c r="K4161" s="11"/>
      <c r="L4161" s="11"/>
      <c r="M4161" s="12"/>
      <c r="N4161" s="12"/>
      <c r="O4161" s="12"/>
      <c r="P4161" s="12"/>
      <c r="Q4161" s="12"/>
      <c r="R4161" s="12"/>
      <c r="S4161" s="12"/>
      <c r="T4161" s="12"/>
      <c r="U4161" s="12"/>
      <c r="V4161" s="12"/>
      <c r="W4161" s="12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2"/>
      <c r="AS4161" s="12"/>
      <c r="AT4161" s="12"/>
      <c r="AU4161" s="12"/>
      <c r="AV4161" s="12"/>
      <c r="AW4161" s="12"/>
      <c r="AX4161" s="12"/>
      <c r="AY4161" s="12"/>
      <c r="AZ4161" s="12"/>
      <c r="BA4161" s="12"/>
      <c r="BB4161" s="12"/>
      <c r="BC4161" s="12"/>
      <c r="BD4161" s="12"/>
      <c r="BE4161" s="12"/>
      <c r="BF4161" s="12"/>
      <c r="BG4161" s="12"/>
      <c r="BH4161" s="12"/>
      <c r="BI4161" s="12"/>
      <c r="BJ4161" s="13"/>
      <c r="BK4161" s="13"/>
      <c r="BL4161" s="13"/>
      <c r="BM4161" s="13"/>
      <c r="BN4161" s="13"/>
    </row>
    <row r="4162" spans="4:66" x14ac:dyDescent="0.25">
      <c r="D4162" s="7"/>
      <c r="E4162" s="10"/>
      <c r="F4162" s="10"/>
      <c r="G4162" s="10"/>
      <c r="H4162" s="10"/>
      <c r="I4162" s="10"/>
      <c r="J4162" s="10"/>
      <c r="K4162" s="11"/>
      <c r="L4162" s="11"/>
      <c r="M4162" s="12"/>
      <c r="N4162" s="12"/>
      <c r="O4162" s="12"/>
      <c r="P4162" s="12"/>
      <c r="Q4162" s="12"/>
      <c r="R4162" s="12"/>
      <c r="S4162" s="12"/>
      <c r="T4162" s="12"/>
      <c r="U4162" s="12"/>
      <c r="V4162" s="12"/>
      <c r="W4162" s="12"/>
      <c r="X4162" s="12"/>
      <c r="Y4162" s="12"/>
      <c r="Z4162" s="12"/>
      <c r="AA4162" s="12"/>
      <c r="AB4162" s="12"/>
      <c r="AC4162" s="12"/>
      <c r="AD4162" s="12"/>
      <c r="AE4162" s="12"/>
      <c r="AF4162" s="12"/>
      <c r="AG4162" s="12"/>
      <c r="AH4162" s="12"/>
      <c r="AI4162" s="12"/>
      <c r="AJ4162" s="12"/>
      <c r="AK4162" s="12"/>
      <c r="AL4162" s="12"/>
      <c r="AM4162" s="12"/>
      <c r="AN4162" s="12"/>
      <c r="AO4162" s="12"/>
      <c r="AP4162" s="12"/>
      <c r="AQ4162" s="12"/>
      <c r="AR4162" s="12"/>
      <c r="AS4162" s="12"/>
      <c r="AT4162" s="12"/>
      <c r="AU4162" s="12"/>
      <c r="AV4162" s="12"/>
      <c r="AW4162" s="12"/>
      <c r="AX4162" s="12"/>
      <c r="AY4162" s="12"/>
      <c r="AZ4162" s="12"/>
      <c r="BA4162" s="12"/>
      <c r="BB4162" s="12"/>
      <c r="BC4162" s="12"/>
      <c r="BD4162" s="12"/>
      <c r="BE4162" s="12"/>
      <c r="BF4162" s="12"/>
      <c r="BG4162" s="12"/>
      <c r="BH4162" s="12"/>
      <c r="BI4162" s="12"/>
      <c r="BJ4162" s="13"/>
      <c r="BK4162" s="13"/>
      <c r="BL4162" s="13"/>
      <c r="BM4162" s="13"/>
      <c r="BN4162" s="13"/>
    </row>
    <row r="4163" spans="4:66" x14ac:dyDescent="0.25">
      <c r="D4163" s="7"/>
      <c r="E4163" s="10"/>
      <c r="F4163" s="10"/>
      <c r="G4163" s="10"/>
      <c r="H4163" s="10"/>
      <c r="I4163" s="10"/>
      <c r="J4163" s="10"/>
      <c r="K4163" s="11"/>
      <c r="L4163" s="11"/>
      <c r="M4163" s="12"/>
      <c r="N4163" s="12"/>
      <c r="O4163" s="12"/>
      <c r="P4163" s="12"/>
      <c r="Q4163" s="12"/>
      <c r="R4163" s="12"/>
      <c r="S4163" s="12"/>
      <c r="T4163" s="12"/>
      <c r="U4163" s="12"/>
      <c r="V4163" s="12"/>
      <c r="W4163" s="12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2"/>
      <c r="AS4163" s="12"/>
      <c r="AT4163" s="12"/>
      <c r="AU4163" s="12"/>
      <c r="AV4163" s="12"/>
      <c r="AW4163" s="12"/>
      <c r="AX4163" s="12"/>
      <c r="AY4163" s="12"/>
      <c r="AZ4163" s="12"/>
      <c r="BA4163" s="12"/>
      <c r="BB4163" s="12"/>
      <c r="BC4163" s="12"/>
      <c r="BD4163" s="12"/>
      <c r="BE4163" s="12"/>
      <c r="BF4163" s="12"/>
      <c r="BG4163" s="12"/>
      <c r="BH4163" s="12"/>
      <c r="BI4163" s="12"/>
      <c r="BJ4163" s="13"/>
      <c r="BK4163" s="13"/>
      <c r="BL4163" s="13"/>
      <c r="BM4163" s="13"/>
      <c r="BN4163" s="13"/>
    </row>
    <row r="4164" spans="4:66" x14ac:dyDescent="0.25">
      <c r="D4164" s="7"/>
      <c r="E4164" s="10"/>
      <c r="F4164" s="10"/>
      <c r="G4164" s="10"/>
      <c r="H4164" s="10"/>
      <c r="I4164" s="10"/>
      <c r="J4164" s="10"/>
      <c r="K4164" s="11"/>
      <c r="L4164" s="11"/>
      <c r="M4164" s="12"/>
      <c r="N4164" s="12"/>
      <c r="O4164" s="12"/>
      <c r="P4164" s="12"/>
      <c r="Q4164" s="12"/>
      <c r="R4164" s="12"/>
      <c r="S4164" s="12"/>
      <c r="T4164" s="12"/>
      <c r="U4164" s="12"/>
      <c r="V4164" s="12"/>
      <c r="W4164" s="12"/>
      <c r="X4164" s="12"/>
      <c r="Y4164" s="12"/>
      <c r="Z4164" s="12"/>
      <c r="AA4164" s="12"/>
      <c r="AB4164" s="12"/>
      <c r="AC4164" s="12"/>
      <c r="AD4164" s="12"/>
      <c r="AE4164" s="12"/>
      <c r="AF4164" s="12"/>
      <c r="AG4164" s="12"/>
      <c r="AH4164" s="12"/>
      <c r="AI4164" s="12"/>
      <c r="AJ4164" s="12"/>
      <c r="AK4164" s="12"/>
      <c r="AL4164" s="12"/>
      <c r="AM4164" s="12"/>
      <c r="AN4164" s="12"/>
      <c r="AO4164" s="12"/>
      <c r="AP4164" s="12"/>
      <c r="AQ4164" s="12"/>
      <c r="AR4164" s="12"/>
      <c r="AS4164" s="12"/>
      <c r="AT4164" s="12"/>
      <c r="AU4164" s="12"/>
      <c r="AV4164" s="12"/>
      <c r="AW4164" s="12"/>
      <c r="AX4164" s="12"/>
      <c r="AY4164" s="12"/>
      <c r="AZ4164" s="12"/>
      <c r="BA4164" s="12"/>
      <c r="BB4164" s="12"/>
      <c r="BC4164" s="12"/>
      <c r="BD4164" s="12"/>
      <c r="BE4164" s="12"/>
      <c r="BF4164" s="12"/>
      <c r="BG4164" s="12"/>
      <c r="BH4164" s="12"/>
      <c r="BI4164" s="12"/>
      <c r="BJ4164" s="13"/>
      <c r="BK4164" s="13"/>
      <c r="BL4164" s="13"/>
      <c r="BM4164" s="13"/>
      <c r="BN4164" s="13"/>
    </row>
    <row r="4165" spans="4:66" x14ac:dyDescent="0.25">
      <c r="D4165" s="7"/>
      <c r="E4165" s="10"/>
      <c r="F4165" s="10"/>
      <c r="G4165" s="10"/>
      <c r="H4165" s="10"/>
      <c r="I4165" s="10"/>
      <c r="J4165" s="10"/>
      <c r="K4165" s="11"/>
      <c r="L4165" s="11"/>
      <c r="M4165" s="12"/>
      <c r="N4165" s="12"/>
      <c r="O4165" s="12"/>
      <c r="P4165" s="12"/>
      <c r="Q4165" s="12"/>
      <c r="R4165" s="12"/>
      <c r="S4165" s="12"/>
      <c r="T4165" s="12"/>
      <c r="U4165" s="12"/>
      <c r="V4165" s="12"/>
      <c r="W4165" s="12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2"/>
      <c r="AS4165" s="12"/>
      <c r="AT4165" s="12"/>
      <c r="AU4165" s="12"/>
      <c r="AV4165" s="12"/>
      <c r="AW4165" s="12"/>
      <c r="AX4165" s="12"/>
      <c r="AY4165" s="12"/>
      <c r="AZ4165" s="12"/>
      <c r="BA4165" s="12"/>
      <c r="BB4165" s="12"/>
      <c r="BC4165" s="12"/>
      <c r="BD4165" s="12"/>
      <c r="BE4165" s="12"/>
      <c r="BF4165" s="12"/>
      <c r="BG4165" s="12"/>
      <c r="BH4165" s="12"/>
      <c r="BI4165" s="12"/>
      <c r="BJ4165" s="13"/>
      <c r="BK4165" s="13"/>
      <c r="BL4165" s="13"/>
      <c r="BM4165" s="13"/>
      <c r="BN4165" s="13"/>
    </row>
    <row r="4166" spans="4:66" x14ac:dyDescent="0.25">
      <c r="D4166" s="7"/>
      <c r="E4166" s="10"/>
      <c r="F4166" s="10"/>
      <c r="G4166" s="10"/>
      <c r="H4166" s="10"/>
      <c r="I4166" s="10"/>
      <c r="J4166" s="10"/>
      <c r="K4166" s="11"/>
      <c r="L4166" s="11"/>
      <c r="M4166" s="12"/>
      <c r="N4166" s="12"/>
      <c r="O4166" s="12"/>
      <c r="P4166" s="12"/>
      <c r="Q4166" s="12"/>
      <c r="R4166" s="12"/>
      <c r="S4166" s="12"/>
      <c r="T4166" s="12"/>
      <c r="U4166" s="12"/>
      <c r="V4166" s="12"/>
      <c r="W4166" s="12"/>
      <c r="X4166" s="12"/>
      <c r="Y4166" s="12"/>
      <c r="Z4166" s="12"/>
      <c r="AA4166" s="12"/>
      <c r="AB4166" s="12"/>
      <c r="AC4166" s="12"/>
      <c r="AD4166" s="12"/>
      <c r="AE4166" s="12"/>
      <c r="AF4166" s="12"/>
      <c r="AG4166" s="12"/>
      <c r="AH4166" s="12"/>
      <c r="AI4166" s="12"/>
      <c r="AJ4166" s="12"/>
      <c r="AK4166" s="12"/>
      <c r="AL4166" s="12"/>
      <c r="AM4166" s="12"/>
      <c r="AN4166" s="12"/>
      <c r="AO4166" s="12"/>
      <c r="AP4166" s="12"/>
      <c r="AQ4166" s="12"/>
      <c r="AR4166" s="12"/>
      <c r="AS4166" s="12"/>
      <c r="AT4166" s="12"/>
      <c r="AU4166" s="12"/>
      <c r="AV4166" s="12"/>
      <c r="AW4166" s="12"/>
      <c r="AX4166" s="12"/>
      <c r="AY4166" s="12"/>
      <c r="AZ4166" s="12"/>
      <c r="BA4166" s="12"/>
      <c r="BB4166" s="12"/>
      <c r="BC4166" s="12"/>
      <c r="BD4166" s="12"/>
      <c r="BE4166" s="12"/>
      <c r="BF4166" s="12"/>
      <c r="BG4166" s="12"/>
      <c r="BH4166" s="12"/>
      <c r="BI4166" s="12"/>
      <c r="BJ4166" s="13"/>
      <c r="BK4166" s="13"/>
      <c r="BL4166" s="13"/>
      <c r="BM4166" s="13"/>
      <c r="BN4166" s="13"/>
    </row>
    <row r="4167" spans="4:66" x14ac:dyDescent="0.25">
      <c r="D4167" s="7"/>
      <c r="E4167" s="10"/>
      <c r="F4167" s="10"/>
      <c r="G4167" s="10"/>
      <c r="H4167" s="10"/>
      <c r="I4167" s="10"/>
      <c r="J4167" s="10"/>
      <c r="K4167" s="11"/>
      <c r="L4167" s="11"/>
      <c r="M4167" s="12"/>
      <c r="N4167" s="12"/>
      <c r="O4167" s="12"/>
      <c r="P4167" s="12"/>
      <c r="Q4167" s="12"/>
      <c r="R4167" s="12"/>
      <c r="S4167" s="12"/>
      <c r="T4167" s="12"/>
      <c r="U4167" s="12"/>
      <c r="V4167" s="12"/>
      <c r="W4167" s="12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2"/>
      <c r="AS4167" s="12"/>
      <c r="AT4167" s="12"/>
      <c r="AU4167" s="12"/>
      <c r="AV4167" s="12"/>
      <c r="AW4167" s="12"/>
      <c r="AX4167" s="12"/>
      <c r="AY4167" s="12"/>
      <c r="AZ4167" s="12"/>
      <c r="BA4167" s="12"/>
      <c r="BB4167" s="12"/>
      <c r="BC4167" s="12"/>
      <c r="BD4167" s="12"/>
      <c r="BE4167" s="12"/>
      <c r="BF4167" s="12"/>
      <c r="BG4167" s="12"/>
      <c r="BH4167" s="12"/>
      <c r="BI4167" s="12"/>
      <c r="BJ4167" s="13"/>
      <c r="BK4167" s="13"/>
      <c r="BL4167" s="13"/>
      <c r="BM4167" s="13"/>
      <c r="BN4167" s="13"/>
    </row>
    <row r="4168" spans="4:66" s="14" customFormat="1" x14ac:dyDescent="0.25">
      <c r="D4168" s="21"/>
      <c r="K4168" s="16"/>
      <c r="L4168" s="16"/>
      <c r="M4168" s="17"/>
      <c r="N4168" s="17"/>
      <c r="O4168" s="17"/>
      <c r="P4168" s="17"/>
      <c r="Q4168" s="17"/>
      <c r="R4168" s="17"/>
      <c r="S4168" s="17"/>
      <c r="T4168" s="17"/>
      <c r="U4168" s="17"/>
      <c r="V4168" s="17"/>
      <c r="W4168" s="17"/>
      <c r="X4168" s="17"/>
      <c r="Y4168" s="17"/>
      <c r="Z4168" s="17"/>
      <c r="AA4168" s="17"/>
      <c r="AB4168" s="17"/>
      <c r="AC4168" s="17"/>
      <c r="AD4168" s="17"/>
      <c r="AE4168" s="17"/>
      <c r="AF4168" s="17"/>
      <c r="AG4168" s="17"/>
      <c r="AH4168" s="17"/>
      <c r="AI4168" s="17"/>
      <c r="AJ4168" s="17"/>
      <c r="AK4168" s="17"/>
      <c r="AL4168" s="17"/>
      <c r="AM4168" s="17"/>
      <c r="AN4168" s="17"/>
      <c r="AO4168" s="17"/>
      <c r="AP4168" s="17"/>
      <c r="AQ4168" s="17"/>
      <c r="AR4168" s="17"/>
      <c r="AS4168" s="17"/>
      <c r="AT4168" s="17"/>
      <c r="AU4168" s="17"/>
      <c r="AV4168" s="17"/>
      <c r="AW4168" s="17"/>
      <c r="AX4168" s="17"/>
      <c r="AY4168" s="17"/>
      <c r="AZ4168" s="17"/>
      <c r="BA4168" s="17"/>
      <c r="BB4168" s="17"/>
      <c r="BC4168" s="17"/>
      <c r="BD4168" s="17"/>
      <c r="BE4168" s="17"/>
      <c r="BF4168" s="17"/>
      <c r="BG4168" s="17"/>
      <c r="BH4168" s="17"/>
      <c r="BI4168" s="17"/>
      <c r="BJ4168" s="18"/>
      <c r="BK4168" s="18"/>
      <c r="BL4168" s="18"/>
      <c r="BM4168" s="18"/>
      <c r="BN4168" s="18"/>
    </row>
    <row r="4169" spans="4:66" x14ac:dyDescent="0.25">
      <c r="D4169" s="7"/>
      <c r="E4169" s="10"/>
      <c r="F4169" s="10"/>
      <c r="G4169" s="10"/>
      <c r="H4169" s="10"/>
      <c r="I4169" s="10"/>
      <c r="J4169" s="10"/>
      <c r="K4169" s="11"/>
      <c r="L4169" s="11"/>
      <c r="M4169" s="12"/>
      <c r="N4169" s="12"/>
      <c r="O4169" s="12"/>
      <c r="P4169" s="12"/>
      <c r="Q4169" s="12"/>
      <c r="R4169" s="12"/>
      <c r="S4169" s="12"/>
      <c r="T4169" s="12"/>
      <c r="U4169" s="12"/>
      <c r="V4169" s="12"/>
      <c r="W4169" s="12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2"/>
      <c r="AS4169" s="12"/>
      <c r="AT4169" s="12"/>
      <c r="AU4169" s="12"/>
      <c r="AV4169" s="12"/>
      <c r="AW4169" s="12"/>
      <c r="AX4169" s="12"/>
      <c r="AY4169" s="12"/>
      <c r="AZ4169" s="12"/>
      <c r="BA4169" s="12"/>
      <c r="BB4169" s="12"/>
      <c r="BC4169" s="12"/>
      <c r="BD4169" s="12"/>
      <c r="BE4169" s="12"/>
      <c r="BF4169" s="12"/>
      <c r="BG4169" s="12"/>
      <c r="BH4169" s="12"/>
      <c r="BI4169" s="12"/>
      <c r="BJ4169" s="13"/>
      <c r="BK4169" s="13"/>
      <c r="BL4169" s="13"/>
      <c r="BM4169" s="13"/>
      <c r="BN4169" s="13"/>
    </row>
    <row r="4170" spans="4:66" x14ac:dyDescent="0.25">
      <c r="D4170" s="7"/>
      <c r="E4170" s="10"/>
      <c r="F4170" s="10"/>
      <c r="G4170" s="10"/>
      <c r="H4170" s="10"/>
      <c r="I4170" s="10"/>
      <c r="J4170" s="10"/>
      <c r="K4170" s="11"/>
      <c r="L4170" s="11"/>
      <c r="M4170" s="12"/>
      <c r="N4170" s="12"/>
      <c r="O4170" s="12"/>
      <c r="P4170" s="12"/>
      <c r="Q4170" s="12"/>
      <c r="R4170" s="12"/>
      <c r="S4170" s="12"/>
      <c r="T4170" s="12"/>
      <c r="U4170" s="12"/>
      <c r="V4170" s="12"/>
      <c r="W4170" s="12"/>
      <c r="X4170" s="12"/>
      <c r="Y4170" s="12"/>
      <c r="Z4170" s="12"/>
      <c r="AA4170" s="12"/>
      <c r="AB4170" s="12"/>
      <c r="AC4170" s="12"/>
      <c r="AD4170" s="12"/>
      <c r="AE4170" s="12"/>
      <c r="AF4170" s="12"/>
      <c r="AG4170" s="12"/>
      <c r="AH4170" s="12"/>
      <c r="AI4170" s="12"/>
      <c r="AJ4170" s="12"/>
      <c r="AK4170" s="12"/>
      <c r="AL4170" s="12"/>
      <c r="AM4170" s="12"/>
      <c r="AN4170" s="12"/>
      <c r="AO4170" s="12"/>
      <c r="AP4170" s="12"/>
      <c r="AQ4170" s="12"/>
      <c r="AR4170" s="12"/>
      <c r="AS4170" s="12"/>
      <c r="AT4170" s="12"/>
      <c r="AU4170" s="12"/>
      <c r="AV4170" s="12"/>
      <c r="AW4170" s="12"/>
      <c r="AX4170" s="12"/>
      <c r="AY4170" s="12"/>
      <c r="AZ4170" s="12"/>
      <c r="BA4170" s="12"/>
      <c r="BB4170" s="12"/>
      <c r="BC4170" s="12"/>
      <c r="BD4170" s="12"/>
      <c r="BE4170" s="12"/>
      <c r="BF4170" s="12"/>
      <c r="BG4170" s="12"/>
      <c r="BH4170" s="12"/>
      <c r="BI4170" s="12"/>
      <c r="BJ4170" s="13"/>
      <c r="BK4170" s="13"/>
      <c r="BL4170" s="13"/>
      <c r="BM4170" s="13"/>
      <c r="BN4170" s="13"/>
    </row>
    <row r="4171" spans="4:66" x14ac:dyDescent="0.25">
      <c r="D4171" s="7"/>
      <c r="E4171" s="10"/>
      <c r="F4171" s="10"/>
      <c r="G4171" s="10"/>
      <c r="H4171" s="10"/>
      <c r="I4171" s="10"/>
      <c r="J4171" s="10"/>
      <c r="K4171" s="11"/>
      <c r="L4171" s="11"/>
      <c r="M4171" s="12"/>
      <c r="N4171" s="12"/>
      <c r="O4171" s="12"/>
      <c r="P4171" s="12"/>
      <c r="Q4171" s="12"/>
      <c r="R4171" s="12"/>
      <c r="S4171" s="12"/>
      <c r="T4171" s="12"/>
      <c r="U4171" s="12"/>
      <c r="V4171" s="12"/>
      <c r="W4171" s="12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2"/>
      <c r="AS4171" s="12"/>
      <c r="AT4171" s="12"/>
      <c r="AU4171" s="12"/>
      <c r="AV4171" s="12"/>
      <c r="AW4171" s="12"/>
      <c r="AX4171" s="12"/>
      <c r="AY4171" s="12"/>
      <c r="AZ4171" s="12"/>
      <c r="BA4171" s="12"/>
      <c r="BB4171" s="12"/>
      <c r="BC4171" s="12"/>
      <c r="BD4171" s="12"/>
      <c r="BE4171" s="12"/>
      <c r="BF4171" s="12"/>
      <c r="BG4171" s="12"/>
      <c r="BH4171" s="12"/>
      <c r="BI4171" s="12"/>
      <c r="BJ4171" s="13"/>
      <c r="BK4171" s="13"/>
      <c r="BL4171" s="13"/>
      <c r="BM4171" s="13"/>
      <c r="BN4171" s="13"/>
    </row>
    <row r="4172" spans="4:66" x14ac:dyDescent="0.25">
      <c r="D4172" s="7"/>
      <c r="E4172" s="10"/>
      <c r="F4172" s="10"/>
      <c r="G4172" s="10"/>
      <c r="H4172" s="10"/>
      <c r="I4172" s="10"/>
      <c r="J4172" s="10"/>
      <c r="K4172" s="11"/>
      <c r="L4172" s="11"/>
      <c r="M4172" s="12"/>
      <c r="N4172" s="12"/>
      <c r="O4172" s="12"/>
      <c r="P4172" s="12"/>
      <c r="Q4172" s="12"/>
      <c r="R4172" s="12"/>
      <c r="S4172" s="12"/>
      <c r="T4172" s="12"/>
      <c r="U4172" s="12"/>
      <c r="V4172" s="12"/>
      <c r="W4172" s="12"/>
      <c r="X4172" s="12"/>
      <c r="Y4172" s="12"/>
      <c r="Z4172" s="12"/>
      <c r="AA4172" s="12"/>
      <c r="AB4172" s="12"/>
      <c r="AC4172" s="12"/>
      <c r="AD4172" s="12"/>
      <c r="AE4172" s="12"/>
      <c r="AF4172" s="12"/>
      <c r="AG4172" s="12"/>
      <c r="AH4172" s="12"/>
      <c r="AI4172" s="12"/>
      <c r="AJ4172" s="12"/>
      <c r="AK4172" s="12"/>
      <c r="AL4172" s="12"/>
      <c r="AM4172" s="12"/>
      <c r="AN4172" s="12"/>
      <c r="AO4172" s="12"/>
      <c r="AP4172" s="12"/>
      <c r="AQ4172" s="12"/>
      <c r="AR4172" s="12"/>
      <c r="AS4172" s="12"/>
      <c r="AT4172" s="12"/>
      <c r="AU4172" s="12"/>
      <c r="AV4172" s="12"/>
      <c r="AW4172" s="12"/>
      <c r="AX4172" s="12"/>
      <c r="AY4172" s="12"/>
      <c r="AZ4172" s="12"/>
      <c r="BA4172" s="12"/>
      <c r="BB4172" s="12"/>
      <c r="BC4172" s="12"/>
      <c r="BD4172" s="12"/>
      <c r="BE4172" s="12"/>
      <c r="BF4172" s="12"/>
      <c r="BG4172" s="12"/>
      <c r="BH4172" s="12"/>
      <c r="BI4172" s="12"/>
      <c r="BJ4172" s="13"/>
      <c r="BK4172" s="13"/>
      <c r="BL4172" s="13"/>
      <c r="BM4172" s="13"/>
      <c r="BN4172" s="13"/>
    </row>
    <row r="4173" spans="4:66" x14ac:dyDescent="0.25">
      <c r="D4173" s="7"/>
      <c r="E4173" s="10"/>
      <c r="F4173" s="10"/>
      <c r="G4173" s="10"/>
      <c r="H4173" s="10"/>
      <c r="I4173" s="10"/>
      <c r="J4173" s="10"/>
      <c r="K4173" s="11"/>
      <c r="L4173" s="11"/>
      <c r="M4173" s="12"/>
      <c r="N4173" s="12"/>
      <c r="O4173" s="12"/>
      <c r="P4173" s="12"/>
      <c r="Q4173" s="12"/>
      <c r="R4173" s="12"/>
      <c r="S4173" s="12"/>
      <c r="T4173" s="12"/>
      <c r="U4173" s="12"/>
      <c r="V4173" s="12"/>
      <c r="W4173" s="12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2"/>
      <c r="AS4173" s="12"/>
      <c r="AT4173" s="12"/>
      <c r="AU4173" s="12"/>
      <c r="AV4173" s="12"/>
      <c r="AW4173" s="12"/>
      <c r="AX4173" s="12"/>
      <c r="AY4173" s="12"/>
      <c r="AZ4173" s="12"/>
      <c r="BA4173" s="12"/>
      <c r="BB4173" s="12"/>
      <c r="BC4173" s="12"/>
      <c r="BD4173" s="12"/>
      <c r="BE4173" s="12"/>
      <c r="BF4173" s="12"/>
      <c r="BG4173" s="12"/>
      <c r="BH4173" s="12"/>
      <c r="BI4173" s="12"/>
      <c r="BJ4173" s="13"/>
      <c r="BK4173" s="13"/>
      <c r="BL4173" s="13"/>
      <c r="BM4173" s="13"/>
      <c r="BN4173" s="13"/>
    </row>
    <row r="4174" spans="4:66" x14ac:dyDescent="0.25">
      <c r="D4174" s="7"/>
      <c r="E4174" s="10"/>
      <c r="F4174" s="10"/>
      <c r="G4174" s="10"/>
      <c r="H4174" s="10"/>
      <c r="I4174" s="10"/>
      <c r="J4174" s="10"/>
      <c r="K4174" s="11"/>
      <c r="L4174" s="11"/>
      <c r="M4174" s="12"/>
      <c r="N4174" s="12"/>
      <c r="O4174" s="12"/>
      <c r="P4174" s="12"/>
      <c r="Q4174" s="12"/>
      <c r="R4174" s="12"/>
      <c r="S4174" s="12"/>
      <c r="T4174" s="12"/>
      <c r="U4174" s="12"/>
      <c r="V4174" s="12"/>
      <c r="W4174" s="12"/>
      <c r="X4174" s="12"/>
      <c r="Y4174" s="12"/>
      <c r="Z4174" s="12"/>
      <c r="AA4174" s="12"/>
      <c r="AB4174" s="12"/>
      <c r="AC4174" s="12"/>
      <c r="AD4174" s="12"/>
      <c r="AE4174" s="12"/>
      <c r="AF4174" s="12"/>
      <c r="AG4174" s="12"/>
      <c r="AH4174" s="12"/>
      <c r="AI4174" s="12"/>
      <c r="AJ4174" s="12"/>
      <c r="AK4174" s="12"/>
      <c r="AL4174" s="12"/>
      <c r="AM4174" s="12"/>
      <c r="AN4174" s="12"/>
      <c r="AO4174" s="12"/>
      <c r="AP4174" s="12"/>
      <c r="AQ4174" s="12"/>
      <c r="AR4174" s="12"/>
      <c r="AS4174" s="12"/>
      <c r="AT4174" s="12"/>
      <c r="AU4174" s="12"/>
      <c r="AV4174" s="12"/>
      <c r="AW4174" s="12"/>
      <c r="AX4174" s="12"/>
      <c r="AY4174" s="12"/>
      <c r="AZ4174" s="12"/>
      <c r="BA4174" s="12"/>
      <c r="BB4174" s="12"/>
      <c r="BC4174" s="12"/>
      <c r="BD4174" s="12"/>
      <c r="BE4174" s="12"/>
      <c r="BF4174" s="12"/>
      <c r="BG4174" s="12"/>
      <c r="BH4174" s="12"/>
      <c r="BI4174" s="12"/>
      <c r="BJ4174" s="13"/>
      <c r="BK4174" s="13"/>
      <c r="BL4174" s="13"/>
      <c r="BM4174" s="13"/>
      <c r="BN4174" s="13"/>
    </row>
    <row r="4175" spans="4:66" x14ac:dyDescent="0.25">
      <c r="D4175" s="7"/>
      <c r="E4175" s="10"/>
      <c r="F4175" s="10"/>
      <c r="G4175" s="10"/>
      <c r="H4175" s="10"/>
      <c r="I4175" s="10"/>
      <c r="J4175" s="10"/>
      <c r="K4175" s="11"/>
      <c r="L4175" s="11"/>
      <c r="M4175" s="12"/>
      <c r="N4175" s="12"/>
      <c r="O4175" s="12"/>
      <c r="P4175" s="12"/>
      <c r="Q4175" s="12"/>
      <c r="R4175" s="12"/>
      <c r="S4175" s="12"/>
      <c r="T4175" s="12"/>
      <c r="U4175" s="12"/>
      <c r="V4175" s="12"/>
      <c r="W4175" s="12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2"/>
      <c r="AS4175" s="12"/>
      <c r="AT4175" s="12"/>
      <c r="AU4175" s="12"/>
      <c r="AV4175" s="12"/>
      <c r="AW4175" s="12"/>
      <c r="AX4175" s="12"/>
      <c r="AY4175" s="12"/>
      <c r="AZ4175" s="12"/>
      <c r="BA4175" s="12"/>
      <c r="BB4175" s="12"/>
      <c r="BC4175" s="12"/>
      <c r="BD4175" s="12"/>
      <c r="BE4175" s="12"/>
      <c r="BF4175" s="12"/>
      <c r="BG4175" s="12"/>
      <c r="BH4175" s="12"/>
      <c r="BI4175" s="12"/>
      <c r="BJ4175" s="13"/>
      <c r="BK4175" s="13"/>
      <c r="BL4175" s="13"/>
      <c r="BM4175" s="13"/>
      <c r="BN4175" s="13"/>
    </row>
    <row r="4176" spans="4:66" x14ac:dyDescent="0.25">
      <c r="D4176" s="7"/>
      <c r="E4176" s="10"/>
      <c r="F4176" s="10"/>
      <c r="G4176" s="10"/>
      <c r="H4176" s="10"/>
      <c r="I4176" s="10"/>
      <c r="J4176" s="10"/>
      <c r="K4176" s="11"/>
      <c r="L4176" s="11"/>
      <c r="M4176" s="12"/>
      <c r="N4176" s="12"/>
      <c r="O4176" s="12"/>
      <c r="P4176" s="12"/>
      <c r="Q4176" s="12"/>
      <c r="R4176" s="12"/>
      <c r="S4176" s="12"/>
      <c r="T4176" s="12"/>
      <c r="U4176" s="12"/>
      <c r="V4176" s="12"/>
      <c r="W4176" s="12"/>
      <c r="X4176" s="12"/>
      <c r="Y4176" s="12"/>
      <c r="Z4176" s="12"/>
      <c r="AA4176" s="12"/>
      <c r="AB4176" s="12"/>
      <c r="AC4176" s="12"/>
      <c r="AD4176" s="12"/>
      <c r="AE4176" s="12"/>
      <c r="AF4176" s="12"/>
      <c r="AG4176" s="12"/>
      <c r="AH4176" s="12"/>
      <c r="AI4176" s="12"/>
      <c r="AJ4176" s="12"/>
      <c r="AK4176" s="12"/>
      <c r="AL4176" s="12"/>
      <c r="AM4176" s="12"/>
      <c r="AN4176" s="12"/>
      <c r="AO4176" s="12"/>
      <c r="AP4176" s="12"/>
      <c r="AQ4176" s="12"/>
      <c r="AR4176" s="12"/>
      <c r="AS4176" s="12"/>
      <c r="AT4176" s="12"/>
      <c r="AU4176" s="12"/>
      <c r="AV4176" s="12"/>
      <c r="AW4176" s="12"/>
      <c r="AX4176" s="12"/>
      <c r="AY4176" s="12"/>
      <c r="AZ4176" s="12"/>
      <c r="BA4176" s="12"/>
      <c r="BB4176" s="12"/>
      <c r="BC4176" s="12"/>
      <c r="BD4176" s="12"/>
      <c r="BE4176" s="12"/>
      <c r="BF4176" s="12"/>
      <c r="BG4176" s="12"/>
      <c r="BH4176" s="12"/>
      <c r="BI4176" s="12"/>
      <c r="BJ4176" s="13"/>
      <c r="BK4176" s="13"/>
      <c r="BL4176" s="13"/>
      <c r="BM4176" s="13"/>
      <c r="BN4176" s="13"/>
    </row>
    <row r="4177" spans="4:66" x14ac:dyDescent="0.25">
      <c r="D4177" s="7"/>
      <c r="E4177" s="10"/>
      <c r="F4177" s="10"/>
      <c r="G4177" s="10"/>
      <c r="H4177" s="10"/>
      <c r="I4177" s="10"/>
      <c r="J4177" s="10"/>
      <c r="K4177" s="11"/>
      <c r="L4177" s="11"/>
      <c r="M4177" s="12"/>
      <c r="N4177" s="12"/>
      <c r="O4177" s="12"/>
      <c r="P4177" s="12"/>
      <c r="Q4177" s="12"/>
      <c r="R4177" s="12"/>
      <c r="S4177" s="12"/>
      <c r="T4177" s="12"/>
      <c r="U4177" s="12"/>
      <c r="V4177" s="12"/>
      <c r="W4177" s="12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2"/>
      <c r="AS4177" s="12"/>
      <c r="AT4177" s="12"/>
      <c r="AU4177" s="12"/>
      <c r="AV4177" s="12"/>
      <c r="AW4177" s="12"/>
      <c r="AX4177" s="12"/>
      <c r="AY4177" s="12"/>
      <c r="AZ4177" s="12"/>
      <c r="BA4177" s="12"/>
      <c r="BB4177" s="12"/>
      <c r="BC4177" s="12"/>
      <c r="BD4177" s="12"/>
      <c r="BE4177" s="12"/>
      <c r="BF4177" s="12"/>
      <c r="BG4177" s="12"/>
      <c r="BH4177" s="12"/>
      <c r="BI4177" s="12"/>
      <c r="BJ4177" s="13"/>
      <c r="BK4177" s="13"/>
      <c r="BL4177" s="13"/>
      <c r="BM4177" s="13"/>
      <c r="BN4177" s="13"/>
    </row>
    <row r="4178" spans="4:66" x14ac:dyDescent="0.25">
      <c r="D4178" s="7"/>
      <c r="E4178" s="10"/>
      <c r="F4178" s="10"/>
      <c r="G4178" s="10"/>
      <c r="H4178" s="10"/>
      <c r="I4178" s="10"/>
      <c r="J4178" s="10"/>
      <c r="K4178" s="11"/>
      <c r="L4178" s="11"/>
      <c r="M4178" s="12"/>
      <c r="N4178" s="12"/>
      <c r="O4178" s="12"/>
      <c r="P4178" s="12"/>
      <c r="Q4178" s="12"/>
      <c r="R4178" s="12"/>
      <c r="S4178" s="12"/>
      <c r="T4178" s="12"/>
      <c r="U4178" s="12"/>
      <c r="V4178" s="12"/>
      <c r="W4178" s="12"/>
      <c r="X4178" s="12"/>
      <c r="Y4178" s="12"/>
      <c r="Z4178" s="12"/>
      <c r="AA4178" s="12"/>
      <c r="AB4178" s="12"/>
      <c r="AC4178" s="12"/>
      <c r="AD4178" s="12"/>
      <c r="AE4178" s="12"/>
      <c r="AF4178" s="12"/>
      <c r="AG4178" s="12"/>
      <c r="AH4178" s="12"/>
      <c r="AI4178" s="12"/>
      <c r="AJ4178" s="12"/>
      <c r="AK4178" s="12"/>
      <c r="AL4178" s="12"/>
      <c r="AM4178" s="12"/>
      <c r="AN4178" s="12"/>
      <c r="AO4178" s="12"/>
      <c r="AP4178" s="12"/>
      <c r="AQ4178" s="12"/>
      <c r="AR4178" s="12"/>
      <c r="AS4178" s="12"/>
      <c r="AT4178" s="12"/>
      <c r="AU4178" s="12"/>
      <c r="AV4178" s="12"/>
      <c r="AW4178" s="12"/>
      <c r="AX4178" s="12"/>
      <c r="AY4178" s="12"/>
      <c r="AZ4178" s="12"/>
      <c r="BA4178" s="12"/>
      <c r="BB4178" s="12"/>
      <c r="BC4178" s="12"/>
      <c r="BD4178" s="12"/>
      <c r="BE4178" s="12"/>
      <c r="BF4178" s="12"/>
      <c r="BG4178" s="12"/>
      <c r="BH4178" s="12"/>
      <c r="BI4178" s="12"/>
      <c r="BJ4178" s="13"/>
      <c r="BK4178" s="13"/>
      <c r="BL4178" s="13"/>
      <c r="BM4178" s="13"/>
      <c r="BN4178" s="13"/>
    </row>
    <row r="4179" spans="4:66" x14ac:dyDescent="0.25">
      <c r="D4179" s="7"/>
      <c r="E4179" s="10"/>
      <c r="F4179" s="10"/>
      <c r="G4179" s="10"/>
      <c r="H4179" s="10"/>
      <c r="I4179" s="10"/>
      <c r="J4179" s="10"/>
      <c r="K4179" s="11"/>
      <c r="L4179" s="11"/>
      <c r="M4179" s="12"/>
      <c r="N4179" s="12"/>
      <c r="O4179" s="12"/>
      <c r="P4179" s="12"/>
      <c r="Q4179" s="12"/>
      <c r="R4179" s="12"/>
      <c r="S4179" s="12"/>
      <c r="T4179" s="12"/>
      <c r="U4179" s="12"/>
      <c r="V4179" s="12"/>
      <c r="W4179" s="12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2"/>
      <c r="AS4179" s="12"/>
      <c r="AT4179" s="12"/>
      <c r="AU4179" s="12"/>
      <c r="AV4179" s="12"/>
      <c r="AW4179" s="12"/>
      <c r="AX4179" s="12"/>
      <c r="AY4179" s="12"/>
      <c r="AZ4179" s="12"/>
      <c r="BA4179" s="12"/>
      <c r="BB4179" s="12"/>
      <c r="BC4179" s="12"/>
      <c r="BD4179" s="12"/>
      <c r="BE4179" s="12"/>
      <c r="BF4179" s="12"/>
      <c r="BG4179" s="12"/>
      <c r="BH4179" s="12"/>
      <c r="BI4179" s="12"/>
      <c r="BJ4179" s="13"/>
      <c r="BK4179" s="13"/>
      <c r="BL4179" s="13"/>
      <c r="BM4179" s="13"/>
      <c r="BN4179" s="13"/>
    </row>
    <row r="4180" spans="4:66" x14ac:dyDescent="0.25">
      <c r="D4180" s="7"/>
      <c r="E4180" s="10"/>
      <c r="F4180" s="10"/>
      <c r="G4180" s="10"/>
      <c r="H4180" s="10"/>
      <c r="I4180" s="10"/>
      <c r="J4180" s="10"/>
      <c r="K4180" s="11"/>
      <c r="L4180" s="11"/>
      <c r="M4180" s="12"/>
      <c r="N4180" s="12"/>
      <c r="O4180" s="12"/>
      <c r="P4180" s="12"/>
      <c r="Q4180" s="12"/>
      <c r="R4180" s="12"/>
      <c r="S4180" s="12"/>
      <c r="T4180" s="12"/>
      <c r="U4180" s="12"/>
      <c r="V4180" s="12"/>
      <c r="W4180" s="12"/>
      <c r="X4180" s="12"/>
      <c r="Y4180" s="12"/>
      <c r="Z4180" s="12"/>
      <c r="AA4180" s="12"/>
      <c r="AB4180" s="12"/>
      <c r="AC4180" s="12"/>
      <c r="AD4180" s="12"/>
      <c r="AE4180" s="12"/>
      <c r="AF4180" s="12"/>
      <c r="AG4180" s="12"/>
      <c r="AH4180" s="12"/>
      <c r="AI4180" s="12"/>
      <c r="AJ4180" s="12"/>
      <c r="AK4180" s="12"/>
      <c r="AL4180" s="12"/>
      <c r="AM4180" s="12"/>
      <c r="AN4180" s="12"/>
      <c r="AO4180" s="12"/>
      <c r="AP4180" s="12"/>
      <c r="AQ4180" s="12"/>
      <c r="AR4180" s="12"/>
      <c r="AS4180" s="12"/>
      <c r="AT4180" s="12"/>
      <c r="AU4180" s="12"/>
      <c r="AV4180" s="12"/>
      <c r="AW4180" s="12"/>
      <c r="AX4180" s="12"/>
      <c r="AY4180" s="12"/>
      <c r="AZ4180" s="12"/>
      <c r="BA4180" s="12"/>
      <c r="BB4180" s="12"/>
      <c r="BC4180" s="12"/>
      <c r="BD4180" s="12"/>
      <c r="BE4180" s="12"/>
      <c r="BF4180" s="12"/>
      <c r="BG4180" s="12"/>
      <c r="BH4180" s="12"/>
      <c r="BI4180" s="12"/>
      <c r="BJ4180" s="13"/>
      <c r="BK4180" s="13"/>
      <c r="BL4180" s="13"/>
      <c r="BM4180" s="13"/>
      <c r="BN4180" s="13"/>
    </row>
    <row r="4181" spans="4:66" x14ac:dyDescent="0.25">
      <c r="D4181" s="7"/>
      <c r="E4181" s="10"/>
      <c r="F4181" s="10"/>
      <c r="G4181" s="10"/>
      <c r="H4181" s="10"/>
      <c r="I4181" s="10"/>
      <c r="J4181" s="10"/>
      <c r="K4181" s="11"/>
      <c r="L4181" s="11"/>
      <c r="M4181" s="12"/>
      <c r="N4181" s="12"/>
      <c r="O4181" s="12"/>
      <c r="P4181" s="12"/>
      <c r="Q4181" s="12"/>
      <c r="R4181" s="12"/>
      <c r="S4181" s="12"/>
      <c r="T4181" s="12"/>
      <c r="U4181" s="12"/>
      <c r="V4181" s="12"/>
      <c r="W4181" s="12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2"/>
      <c r="AS4181" s="12"/>
      <c r="AT4181" s="12"/>
      <c r="AU4181" s="12"/>
      <c r="AV4181" s="12"/>
      <c r="AW4181" s="12"/>
      <c r="AX4181" s="12"/>
      <c r="AY4181" s="12"/>
      <c r="AZ4181" s="12"/>
      <c r="BA4181" s="12"/>
      <c r="BB4181" s="12"/>
      <c r="BC4181" s="12"/>
      <c r="BD4181" s="12"/>
      <c r="BE4181" s="12"/>
      <c r="BF4181" s="12"/>
      <c r="BG4181" s="12"/>
      <c r="BH4181" s="12"/>
      <c r="BI4181" s="12"/>
      <c r="BJ4181" s="13"/>
      <c r="BK4181" s="13"/>
      <c r="BL4181" s="13"/>
      <c r="BM4181" s="13"/>
      <c r="BN4181" s="13"/>
    </row>
    <row r="4182" spans="4:66" x14ac:dyDescent="0.25">
      <c r="D4182" s="7"/>
      <c r="E4182" s="10"/>
      <c r="F4182" s="10"/>
      <c r="G4182" s="10"/>
      <c r="H4182" s="10"/>
      <c r="I4182" s="10"/>
      <c r="J4182" s="10"/>
      <c r="K4182" s="11"/>
      <c r="L4182" s="11"/>
      <c r="M4182" s="12"/>
      <c r="N4182" s="12"/>
      <c r="O4182" s="12"/>
      <c r="P4182" s="12"/>
      <c r="Q4182" s="12"/>
      <c r="R4182" s="12"/>
      <c r="S4182" s="12"/>
      <c r="T4182" s="12"/>
      <c r="U4182" s="12"/>
      <c r="V4182" s="12"/>
      <c r="W4182" s="12"/>
      <c r="X4182" s="12"/>
      <c r="Y4182" s="12"/>
      <c r="Z4182" s="12"/>
      <c r="AA4182" s="12"/>
      <c r="AB4182" s="12"/>
      <c r="AC4182" s="12"/>
      <c r="AD4182" s="12"/>
      <c r="AE4182" s="12"/>
      <c r="AF4182" s="12"/>
      <c r="AG4182" s="12"/>
      <c r="AH4182" s="12"/>
      <c r="AI4182" s="12"/>
      <c r="AJ4182" s="12"/>
      <c r="AK4182" s="12"/>
      <c r="AL4182" s="12"/>
      <c r="AM4182" s="12"/>
      <c r="AN4182" s="12"/>
      <c r="AO4182" s="12"/>
      <c r="AP4182" s="12"/>
      <c r="AQ4182" s="12"/>
      <c r="AR4182" s="12"/>
      <c r="AS4182" s="12"/>
      <c r="AT4182" s="12"/>
      <c r="AU4182" s="12"/>
      <c r="AV4182" s="12"/>
      <c r="AW4182" s="12"/>
      <c r="AX4182" s="12"/>
      <c r="AY4182" s="12"/>
      <c r="AZ4182" s="12"/>
      <c r="BA4182" s="12"/>
      <c r="BB4182" s="12"/>
      <c r="BC4182" s="12"/>
      <c r="BD4182" s="12"/>
      <c r="BE4182" s="12"/>
      <c r="BF4182" s="12"/>
      <c r="BG4182" s="12"/>
      <c r="BH4182" s="12"/>
      <c r="BI4182" s="12"/>
      <c r="BJ4182" s="13"/>
      <c r="BK4182" s="13"/>
      <c r="BL4182" s="13"/>
      <c r="BM4182" s="13"/>
      <c r="BN4182" s="13"/>
    </row>
    <row r="4183" spans="4:66" x14ac:dyDescent="0.25">
      <c r="D4183" s="7"/>
      <c r="E4183" s="10"/>
      <c r="F4183" s="10"/>
      <c r="G4183" s="10"/>
      <c r="H4183" s="10"/>
      <c r="I4183" s="10"/>
      <c r="J4183" s="10"/>
      <c r="K4183" s="11"/>
      <c r="L4183" s="11"/>
      <c r="M4183" s="12"/>
      <c r="N4183" s="12"/>
      <c r="O4183" s="12"/>
      <c r="P4183" s="12"/>
      <c r="Q4183" s="12"/>
      <c r="R4183" s="12"/>
      <c r="S4183" s="12"/>
      <c r="T4183" s="12"/>
      <c r="U4183" s="12"/>
      <c r="V4183" s="12"/>
      <c r="W4183" s="12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2"/>
      <c r="AS4183" s="12"/>
      <c r="AT4183" s="12"/>
      <c r="AU4183" s="12"/>
      <c r="AV4183" s="12"/>
      <c r="AW4183" s="12"/>
      <c r="AX4183" s="12"/>
      <c r="AY4183" s="12"/>
      <c r="AZ4183" s="12"/>
      <c r="BA4183" s="12"/>
      <c r="BB4183" s="12"/>
      <c r="BC4183" s="12"/>
      <c r="BD4183" s="12"/>
      <c r="BE4183" s="12"/>
      <c r="BF4183" s="12"/>
      <c r="BG4183" s="12"/>
      <c r="BH4183" s="12"/>
      <c r="BI4183" s="12"/>
      <c r="BJ4183" s="13"/>
      <c r="BK4183" s="13"/>
      <c r="BL4183" s="13"/>
      <c r="BM4183" s="13"/>
      <c r="BN4183" s="13"/>
    </row>
    <row r="4184" spans="4:66" x14ac:dyDescent="0.25">
      <c r="D4184" s="7"/>
      <c r="E4184" s="10"/>
      <c r="F4184" s="10"/>
      <c r="G4184" s="10"/>
      <c r="H4184" s="10"/>
      <c r="I4184" s="10"/>
      <c r="J4184" s="10"/>
      <c r="K4184" s="11"/>
      <c r="L4184" s="11"/>
      <c r="M4184" s="12"/>
      <c r="N4184" s="12"/>
      <c r="O4184" s="12"/>
      <c r="P4184" s="12"/>
      <c r="Q4184" s="12"/>
      <c r="R4184" s="12"/>
      <c r="S4184" s="12"/>
      <c r="T4184" s="12"/>
      <c r="U4184" s="12"/>
      <c r="V4184" s="12"/>
      <c r="W4184" s="12"/>
      <c r="X4184" s="12"/>
      <c r="Y4184" s="12"/>
      <c r="Z4184" s="12"/>
      <c r="AA4184" s="12"/>
      <c r="AB4184" s="12"/>
      <c r="AC4184" s="12"/>
      <c r="AD4184" s="12"/>
      <c r="AE4184" s="12"/>
      <c r="AF4184" s="12"/>
      <c r="AG4184" s="12"/>
      <c r="AH4184" s="12"/>
      <c r="AI4184" s="12"/>
      <c r="AJ4184" s="12"/>
      <c r="AK4184" s="12"/>
      <c r="AL4184" s="12"/>
      <c r="AM4184" s="12"/>
      <c r="AN4184" s="12"/>
      <c r="AO4184" s="12"/>
      <c r="AP4184" s="12"/>
      <c r="AQ4184" s="12"/>
      <c r="AR4184" s="12"/>
      <c r="AS4184" s="12"/>
      <c r="AT4184" s="12"/>
      <c r="AU4184" s="12"/>
      <c r="AV4184" s="12"/>
      <c r="AW4184" s="12"/>
      <c r="AX4184" s="12"/>
      <c r="AY4184" s="12"/>
      <c r="AZ4184" s="12"/>
      <c r="BA4184" s="12"/>
      <c r="BB4184" s="12"/>
      <c r="BC4184" s="12"/>
      <c r="BD4184" s="12"/>
      <c r="BE4184" s="12"/>
      <c r="BF4184" s="12"/>
      <c r="BG4184" s="12"/>
      <c r="BH4184" s="12"/>
      <c r="BI4184" s="12"/>
      <c r="BJ4184" s="13"/>
      <c r="BK4184" s="13"/>
      <c r="BL4184" s="13"/>
      <c r="BM4184" s="13"/>
      <c r="BN4184" s="13"/>
    </row>
    <row r="4185" spans="4:66" x14ac:dyDescent="0.25">
      <c r="D4185" s="7"/>
      <c r="E4185" s="10"/>
      <c r="F4185" s="10"/>
      <c r="G4185" s="10"/>
      <c r="H4185" s="10"/>
      <c r="I4185" s="10"/>
      <c r="J4185" s="10"/>
      <c r="K4185" s="11"/>
      <c r="L4185" s="11"/>
      <c r="M4185" s="12"/>
      <c r="N4185" s="12"/>
      <c r="O4185" s="12"/>
      <c r="P4185" s="12"/>
      <c r="Q4185" s="12"/>
      <c r="R4185" s="12"/>
      <c r="S4185" s="12"/>
      <c r="T4185" s="12"/>
      <c r="U4185" s="12"/>
      <c r="V4185" s="12"/>
      <c r="W4185" s="12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2"/>
      <c r="AS4185" s="12"/>
      <c r="AT4185" s="12"/>
      <c r="AU4185" s="12"/>
      <c r="AV4185" s="12"/>
      <c r="AW4185" s="12"/>
      <c r="AX4185" s="12"/>
      <c r="AY4185" s="12"/>
      <c r="AZ4185" s="12"/>
      <c r="BA4185" s="12"/>
      <c r="BB4185" s="12"/>
      <c r="BC4185" s="12"/>
      <c r="BD4185" s="12"/>
      <c r="BE4185" s="12"/>
      <c r="BF4185" s="12"/>
      <c r="BG4185" s="12"/>
      <c r="BH4185" s="12"/>
      <c r="BI4185" s="12"/>
      <c r="BJ4185" s="13"/>
      <c r="BK4185" s="13"/>
      <c r="BL4185" s="13"/>
      <c r="BM4185" s="13"/>
      <c r="BN4185" s="13"/>
    </row>
    <row r="4186" spans="4:66" x14ac:dyDescent="0.25">
      <c r="D4186" s="7"/>
      <c r="E4186" s="10"/>
      <c r="F4186" s="10"/>
      <c r="G4186" s="10"/>
      <c r="H4186" s="10"/>
      <c r="I4186" s="10"/>
      <c r="J4186" s="10"/>
      <c r="K4186" s="11"/>
      <c r="L4186" s="11"/>
      <c r="M4186" s="12"/>
      <c r="N4186" s="12"/>
      <c r="O4186" s="12"/>
      <c r="P4186" s="12"/>
      <c r="Q4186" s="12"/>
      <c r="R4186" s="12"/>
      <c r="S4186" s="12"/>
      <c r="T4186" s="12"/>
      <c r="U4186" s="12"/>
      <c r="V4186" s="12"/>
      <c r="W4186" s="12"/>
      <c r="X4186" s="12"/>
      <c r="Y4186" s="12"/>
      <c r="Z4186" s="12"/>
      <c r="AA4186" s="12"/>
      <c r="AB4186" s="12"/>
      <c r="AC4186" s="12"/>
      <c r="AD4186" s="12"/>
      <c r="AE4186" s="12"/>
      <c r="AF4186" s="12"/>
      <c r="AG4186" s="12"/>
      <c r="AH4186" s="12"/>
      <c r="AI4186" s="12"/>
      <c r="AJ4186" s="12"/>
      <c r="AK4186" s="12"/>
      <c r="AL4186" s="12"/>
      <c r="AM4186" s="12"/>
      <c r="AN4186" s="12"/>
      <c r="AO4186" s="12"/>
      <c r="AP4186" s="12"/>
      <c r="AQ4186" s="12"/>
      <c r="AR4186" s="12"/>
      <c r="AS4186" s="12"/>
      <c r="AT4186" s="12"/>
      <c r="AU4186" s="12"/>
      <c r="AV4186" s="12"/>
      <c r="AW4186" s="12"/>
      <c r="AX4186" s="12"/>
      <c r="AY4186" s="12"/>
      <c r="AZ4186" s="12"/>
      <c r="BA4186" s="12"/>
      <c r="BB4186" s="12"/>
      <c r="BC4186" s="12"/>
      <c r="BD4186" s="12"/>
      <c r="BE4186" s="12"/>
      <c r="BF4186" s="12"/>
      <c r="BG4186" s="12"/>
      <c r="BH4186" s="12"/>
      <c r="BI4186" s="12"/>
      <c r="BJ4186" s="13"/>
      <c r="BK4186" s="13"/>
      <c r="BL4186" s="13"/>
      <c r="BM4186" s="13"/>
      <c r="BN4186" s="13"/>
    </row>
    <row r="4187" spans="4:66" x14ac:dyDescent="0.25">
      <c r="D4187" s="7"/>
      <c r="E4187" s="10"/>
      <c r="F4187" s="10"/>
      <c r="G4187" s="10"/>
      <c r="H4187" s="10"/>
      <c r="I4187" s="10"/>
      <c r="J4187" s="10"/>
      <c r="K4187" s="11"/>
      <c r="L4187" s="11"/>
      <c r="M4187" s="12"/>
      <c r="N4187" s="12"/>
      <c r="O4187" s="12"/>
      <c r="P4187" s="12"/>
      <c r="Q4187" s="12"/>
      <c r="R4187" s="12"/>
      <c r="S4187" s="12"/>
      <c r="T4187" s="12"/>
      <c r="U4187" s="12"/>
      <c r="V4187" s="12"/>
      <c r="W4187" s="12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2"/>
      <c r="AS4187" s="12"/>
      <c r="AT4187" s="12"/>
      <c r="AU4187" s="12"/>
      <c r="AV4187" s="12"/>
      <c r="AW4187" s="12"/>
      <c r="AX4187" s="12"/>
      <c r="AY4187" s="12"/>
      <c r="AZ4187" s="12"/>
      <c r="BA4187" s="12"/>
      <c r="BB4187" s="12"/>
      <c r="BC4187" s="12"/>
      <c r="BD4187" s="12"/>
      <c r="BE4187" s="12"/>
      <c r="BF4187" s="12"/>
      <c r="BG4187" s="12"/>
      <c r="BH4187" s="12"/>
      <c r="BI4187" s="12"/>
      <c r="BJ4187" s="13"/>
      <c r="BK4187" s="13"/>
      <c r="BL4187" s="13"/>
      <c r="BM4187" s="13"/>
      <c r="BN4187" s="13"/>
    </row>
    <row r="4188" spans="4:66" x14ac:dyDescent="0.25">
      <c r="D4188" s="7"/>
      <c r="E4188" s="10"/>
      <c r="F4188" s="10"/>
      <c r="G4188" s="10"/>
      <c r="H4188" s="10"/>
      <c r="I4188" s="10"/>
      <c r="J4188" s="10"/>
      <c r="K4188" s="11"/>
      <c r="L4188" s="11"/>
      <c r="M4188" s="12"/>
      <c r="N4188" s="12"/>
      <c r="O4188" s="12"/>
      <c r="P4188" s="12"/>
      <c r="Q4188" s="12"/>
      <c r="R4188" s="12"/>
      <c r="S4188" s="12"/>
      <c r="T4188" s="12"/>
      <c r="U4188" s="12"/>
      <c r="V4188" s="12"/>
      <c r="W4188" s="12"/>
      <c r="X4188" s="12"/>
      <c r="Y4188" s="12"/>
      <c r="Z4188" s="12"/>
      <c r="AA4188" s="12"/>
      <c r="AB4188" s="12"/>
      <c r="AC4188" s="12"/>
      <c r="AD4188" s="12"/>
      <c r="AE4188" s="12"/>
      <c r="AF4188" s="12"/>
      <c r="AG4188" s="12"/>
      <c r="AH4188" s="12"/>
      <c r="AI4188" s="12"/>
      <c r="AJ4188" s="12"/>
      <c r="AK4188" s="12"/>
      <c r="AL4188" s="12"/>
      <c r="AM4188" s="12"/>
      <c r="AN4188" s="12"/>
      <c r="AO4188" s="12"/>
      <c r="AP4188" s="12"/>
      <c r="AQ4188" s="12"/>
      <c r="AR4188" s="12"/>
      <c r="AS4188" s="12"/>
      <c r="AT4188" s="12"/>
      <c r="AU4188" s="12"/>
      <c r="AV4188" s="12"/>
      <c r="AW4188" s="12"/>
      <c r="AX4188" s="12"/>
      <c r="AY4188" s="12"/>
      <c r="AZ4188" s="12"/>
      <c r="BA4188" s="12"/>
      <c r="BB4188" s="12"/>
      <c r="BC4188" s="12"/>
      <c r="BD4188" s="12"/>
      <c r="BE4188" s="12"/>
      <c r="BF4188" s="12"/>
      <c r="BG4188" s="12"/>
      <c r="BH4188" s="12"/>
      <c r="BI4188" s="12"/>
      <c r="BJ4188" s="13"/>
      <c r="BK4188" s="13"/>
      <c r="BL4188" s="13"/>
      <c r="BM4188" s="13"/>
      <c r="BN4188" s="13"/>
    </row>
    <row r="4189" spans="4:66" x14ac:dyDescent="0.25">
      <c r="D4189" s="7"/>
      <c r="E4189" s="10"/>
      <c r="F4189" s="10"/>
      <c r="G4189" s="10"/>
      <c r="H4189" s="10"/>
      <c r="I4189" s="10"/>
      <c r="J4189" s="10"/>
      <c r="K4189" s="11"/>
      <c r="L4189" s="11"/>
      <c r="M4189" s="12"/>
      <c r="N4189" s="12"/>
      <c r="O4189" s="12"/>
      <c r="P4189" s="12"/>
      <c r="Q4189" s="12"/>
      <c r="R4189" s="12"/>
      <c r="S4189" s="12"/>
      <c r="T4189" s="12"/>
      <c r="U4189" s="12"/>
      <c r="V4189" s="12"/>
      <c r="W4189" s="12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2"/>
      <c r="AS4189" s="12"/>
      <c r="AT4189" s="12"/>
      <c r="AU4189" s="12"/>
      <c r="AV4189" s="12"/>
      <c r="AW4189" s="12"/>
      <c r="AX4189" s="12"/>
      <c r="AY4189" s="12"/>
      <c r="AZ4189" s="12"/>
      <c r="BA4189" s="12"/>
      <c r="BB4189" s="12"/>
      <c r="BC4189" s="12"/>
      <c r="BD4189" s="12"/>
      <c r="BE4189" s="12"/>
      <c r="BF4189" s="12"/>
      <c r="BG4189" s="12"/>
      <c r="BH4189" s="12"/>
      <c r="BI4189" s="12"/>
      <c r="BJ4189" s="13"/>
      <c r="BK4189" s="13"/>
      <c r="BL4189" s="13"/>
      <c r="BM4189" s="13"/>
      <c r="BN4189" s="13"/>
    </row>
    <row r="4190" spans="4:66" x14ac:dyDescent="0.25">
      <c r="D4190" s="7"/>
      <c r="E4190" s="10"/>
      <c r="F4190" s="10"/>
      <c r="G4190" s="10"/>
      <c r="H4190" s="10"/>
      <c r="I4190" s="10"/>
      <c r="J4190" s="10"/>
      <c r="K4190" s="11"/>
      <c r="L4190" s="11"/>
      <c r="M4190" s="12"/>
      <c r="N4190" s="12"/>
      <c r="O4190" s="12"/>
      <c r="P4190" s="12"/>
      <c r="Q4190" s="12"/>
      <c r="R4190" s="12"/>
      <c r="S4190" s="12"/>
      <c r="T4190" s="12"/>
      <c r="U4190" s="12"/>
      <c r="V4190" s="12"/>
      <c r="W4190" s="12"/>
      <c r="X4190" s="12"/>
      <c r="Y4190" s="12"/>
      <c r="Z4190" s="12"/>
      <c r="AA4190" s="12"/>
      <c r="AB4190" s="12"/>
      <c r="AC4190" s="12"/>
      <c r="AD4190" s="12"/>
      <c r="AE4190" s="12"/>
      <c r="AF4190" s="12"/>
      <c r="AG4190" s="12"/>
      <c r="AH4190" s="12"/>
      <c r="AI4190" s="12"/>
      <c r="AJ4190" s="12"/>
      <c r="AK4190" s="12"/>
      <c r="AL4190" s="12"/>
      <c r="AM4190" s="12"/>
      <c r="AN4190" s="12"/>
      <c r="AO4190" s="12"/>
      <c r="AP4190" s="12"/>
      <c r="AQ4190" s="12"/>
      <c r="AR4190" s="12"/>
      <c r="AS4190" s="12"/>
      <c r="AT4190" s="12"/>
      <c r="AU4190" s="12"/>
      <c r="AV4190" s="12"/>
      <c r="AW4190" s="12"/>
      <c r="AX4190" s="12"/>
      <c r="AY4190" s="12"/>
      <c r="AZ4190" s="12"/>
      <c r="BA4190" s="12"/>
      <c r="BB4190" s="12"/>
      <c r="BC4190" s="12"/>
      <c r="BD4190" s="12"/>
      <c r="BE4190" s="12"/>
      <c r="BF4190" s="12"/>
      <c r="BG4190" s="12"/>
      <c r="BH4190" s="12"/>
      <c r="BI4190" s="12"/>
      <c r="BJ4190" s="13"/>
      <c r="BK4190" s="13"/>
      <c r="BL4190" s="13"/>
      <c r="BM4190" s="13"/>
      <c r="BN4190" s="13"/>
    </row>
    <row r="4191" spans="4:66" x14ac:dyDescent="0.25">
      <c r="D4191" s="7"/>
      <c r="E4191" s="10"/>
      <c r="F4191" s="10"/>
      <c r="G4191" s="10"/>
      <c r="H4191" s="10"/>
      <c r="I4191" s="10"/>
      <c r="J4191" s="10"/>
      <c r="K4191" s="11"/>
      <c r="L4191" s="11"/>
      <c r="M4191" s="12"/>
      <c r="N4191" s="12"/>
      <c r="O4191" s="12"/>
      <c r="P4191" s="12"/>
      <c r="Q4191" s="12"/>
      <c r="R4191" s="12"/>
      <c r="S4191" s="12"/>
      <c r="T4191" s="12"/>
      <c r="U4191" s="12"/>
      <c r="V4191" s="12"/>
      <c r="W4191" s="12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2"/>
      <c r="AS4191" s="12"/>
      <c r="AT4191" s="12"/>
      <c r="AU4191" s="12"/>
      <c r="AV4191" s="12"/>
      <c r="AW4191" s="12"/>
      <c r="AX4191" s="12"/>
      <c r="AY4191" s="12"/>
      <c r="AZ4191" s="12"/>
      <c r="BA4191" s="12"/>
      <c r="BB4191" s="12"/>
      <c r="BC4191" s="12"/>
      <c r="BD4191" s="12"/>
      <c r="BE4191" s="12"/>
      <c r="BF4191" s="12"/>
      <c r="BG4191" s="12"/>
      <c r="BH4191" s="12"/>
      <c r="BI4191" s="12"/>
      <c r="BJ4191" s="13"/>
      <c r="BK4191" s="13"/>
      <c r="BL4191" s="13"/>
      <c r="BM4191" s="13"/>
      <c r="BN4191" s="13"/>
    </row>
    <row r="4192" spans="4:66" x14ac:dyDescent="0.25">
      <c r="D4192" s="7"/>
      <c r="E4192" s="10"/>
      <c r="F4192" s="10"/>
      <c r="G4192" s="10"/>
      <c r="H4192" s="10"/>
      <c r="I4192" s="10"/>
      <c r="J4192" s="10"/>
      <c r="K4192" s="11"/>
      <c r="L4192" s="11"/>
      <c r="M4192" s="12"/>
      <c r="N4192" s="12"/>
      <c r="O4192" s="12"/>
      <c r="P4192" s="12"/>
      <c r="Q4192" s="12"/>
      <c r="R4192" s="12"/>
      <c r="S4192" s="12"/>
      <c r="T4192" s="12"/>
      <c r="U4192" s="12"/>
      <c r="V4192" s="12"/>
      <c r="W4192" s="12"/>
      <c r="X4192" s="12"/>
      <c r="Y4192" s="12"/>
      <c r="Z4192" s="12"/>
      <c r="AA4192" s="12"/>
      <c r="AB4192" s="12"/>
      <c r="AC4192" s="12"/>
      <c r="AD4192" s="12"/>
      <c r="AE4192" s="12"/>
      <c r="AF4192" s="12"/>
      <c r="AG4192" s="12"/>
      <c r="AH4192" s="12"/>
      <c r="AI4192" s="12"/>
      <c r="AJ4192" s="12"/>
      <c r="AK4192" s="12"/>
      <c r="AL4192" s="12"/>
      <c r="AM4192" s="12"/>
      <c r="AN4192" s="12"/>
      <c r="AO4192" s="12"/>
      <c r="AP4192" s="12"/>
      <c r="AQ4192" s="12"/>
      <c r="AR4192" s="12"/>
      <c r="AS4192" s="12"/>
      <c r="AT4192" s="12"/>
      <c r="AU4192" s="12"/>
      <c r="AV4192" s="12"/>
      <c r="AW4192" s="12"/>
      <c r="AX4192" s="12"/>
      <c r="AY4192" s="12"/>
      <c r="AZ4192" s="12"/>
      <c r="BA4192" s="12"/>
      <c r="BB4192" s="12"/>
      <c r="BC4192" s="12"/>
      <c r="BD4192" s="12"/>
      <c r="BE4192" s="12"/>
      <c r="BF4192" s="12"/>
      <c r="BG4192" s="12"/>
      <c r="BH4192" s="12"/>
      <c r="BI4192" s="12"/>
      <c r="BJ4192" s="13"/>
      <c r="BK4192" s="13"/>
      <c r="BL4192" s="13"/>
      <c r="BM4192" s="13"/>
      <c r="BN4192" s="13"/>
    </row>
    <row r="4193" spans="4:66" x14ac:dyDescent="0.25">
      <c r="D4193" s="7"/>
      <c r="E4193" s="10"/>
      <c r="F4193" s="10"/>
      <c r="G4193" s="10"/>
      <c r="H4193" s="10"/>
      <c r="I4193" s="10"/>
      <c r="J4193" s="10"/>
      <c r="K4193" s="11"/>
      <c r="L4193" s="11"/>
      <c r="M4193" s="12"/>
      <c r="N4193" s="12"/>
      <c r="O4193" s="12"/>
      <c r="P4193" s="12"/>
      <c r="Q4193" s="12"/>
      <c r="R4193" s="12"/>
      <c r="S4193" s="12"/>
      <c r="T4193" s="12"/>
      <c r="U4193" s="12"/>
      <c r="V4193" s="12"/>
      <c r="W4193" s="12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2"/>
      <c r="AS4193" s="12"/>
      <c r="AT4193" s="12"/>
      <c r="AU4193" s="12"/>
      <c r="AV4193" s="12"/>
      <c r="AW4193" s="12"/>
      <c r="AX4193" s="12"/>
      <c r="AY4193" s="12"/>
      <c r="AZ4193" s="12"/>
      <c r="BA4193" s="12"/>
      <c r="BB4193" s="12"/>
      <c r="BC4193" s="12"/>
      <c r="BD4193" s="12"/>
      <c r="BE4193" s="12"/>
      <c r="BF4193" s="12"/>
      <c r="BG4193" s="12"/>
      <c r="BH4193" s="12"/>
      <c r="BI4193" s="12"/>
      <c r="BJ4193" s="13"/>
      <c r="BK4193" s="13"/>
      <c r="BL4193" s="13"/>
      <c r="BM4193" s="13"/>
      <c r="BN4193" s="13"/>
    </row>
    <row r="4194" spans="4:66" x14ac:dyDescent="0.25">
      <c r="D4194" s="7"/>
      <c r="E4194" s="10"/>
      <c r="F4194" s="10"/>
      <c r="G4194" s="10"/>
      <c r="H4194" s="10"/>
      <c r="I4194" s="10"/>
      <c r="J4194" s="10"/>
      <c r="K4194" s="11"/>
      <c r="L4194" s="11"/>
      <c r="M4194" s="12"/>
      <c r="N4194" s="12"/>
      <c r="O4194" s="12"/>
      <c r="P4194" s="12"/>
      <c r="Q4194" s="12"/>
      <c r="R4194" s="12"/>
      <c r="S4194" s="12"/>
      <c r="T4194" s="12"/>
      <c r="U4194" s="12"/>
      <c r="V4194" s="12"/>
      <c r="W4194" s="12"/>
      <c r="X4194" s="12"/>
      <c r="Y4194" s="12"/>
      <c r="Z4194" s="12"/>
      <c r="AA4194" s="12"/>
      <c r="AB4194" s="12"/>
      <c r="AC4194" s="12"/>
      <c r="AD4194" s="12"/>
      <c r="AE4194" s="12"/>
      <c r="AF4194" s="12"/>
      <c r="AG4194" s="12"/>
      <c r="AH4194" s="12"/>
      <c r="AI4194" s="12"/>
      <c r="AJ4194" s="12"/>
      <c r="AK4194" s="12"/>
      <c r="AL4194" s="12"/>
      <c r="AM4194" s="12"/>
      <c r="AN4194" s="12"/>
      <c r="AO4194" s="12"/>
      <c r="AP4194" s="12"/>
      <c r="AQ4194" s="12"/>
      <c r="AR4194" s="12"/>
      <c r="AS4194" s="12"/>
      <c r="AT4194" s="12"/>
      <c r="AU4194" s="12"/>
      <c r="AV4194" s="12"/>
      <c r="AW4194" s="12"/>
      <c r="AX4194" s="12"/>
      <c r="AY4194" s="12"/>
      <c r="AZ4194" s="12"/>
      <c r="BA4194" s="12"/>
      <c r="BB4194" s="12"/>
      <c r="BC4194" s="12"/>
      <c r="BD4194" s="12"/>
      <c r="BE4194" s="12"/>
      <c r="BF4194" s="12"/>
      <c r="BG4194" s="12"/>
      <c r="BH4194" s="12"/>
      <c r="BI4194" s="12"/>
      <c r="BJ4194" s="13"/>
      <c r="BK4194" s="13"/>
      <c r="BL4194" s="13"/>
      <c r="BM4194" s="13"/>
      <c r="BN4194" s="13"/>
    </row>
    <row r="4195" spans="4:66" x14ac:dyDescent="0.25">
      <c r="D4195" s="7"/>
      <c r="E4195" s="10"/>
      <c r="F4195" s="10"/>
      <c r="G4195" s="10"/>
      <c r="H4195" s="10"/>
      <c r="I4195" s="10"/>
      <c r="J4195" s="10"/>
      <c r="K4195" s="11"/>
      <c r="L4195" s="11"/>
      <c r="M4195" s="12"/>
      <c r="N4195" s="12"/>
      <c r="O4195" s="12"/>
      <c r="P4195" s="12"/>
      <c r="Q4195" s="12"/>
      <c r="R4195" s="12"/>
      <c r="S4195" s="12"/>
      <c r="T4195" s="12"/>
      <c r="U4195" s="12"/>
      <c r="V4195" s="12"/>
      <c r="W4195" s="12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2"/>
      <c r="AS4195" s="12"/>
      <c r="AT4195" s="12"/>
      <c r="AU4195" s="12"/>
      <c r="AV4195" s="12"/>
      <c r="AW4195" s="12"/>
      <c r="AX4195" s="12"/>
      <c r="AY4195" s="12"/>
      <c r="AZ4195" s="12"/>
      <c r="BA4195" s="12"/>
      <c r="BB4195" s="12"/>
      <c r="BC4195" s="12"/>
      <c r="BD4195" s="12"/>
      <c r="BE4195" s="12"/>
      <c r="BF4195" s="12"/>
      <c r="BG4195" s="12"/>
      <c r="BH4195" s="12"/>
      <c r="BI4195" s="12"/>
      <c r="BJ4195" s="13"/>
      <c r="BK4195" s="13"/>
      <c r="BL4195" s="13"/>
      <c r="BM4195" s="13"/>
      <c r="BN4195" s="13"/>
    </row>
    <row r="4196" spans="4:66" x14ac:dyDescent="0.25">
      <c r="D4196" s="7"/>
      <c r="E4196" s="10"/>
      <c r="F4196" s="10"/>
      <c r="G4196" s="10"/>
      <c r="H4196" s="10"/>
      <c r="I4196" s="10"/>
      <c r="J4196" s="10"/>
      <c r="K4196" s="11"/>
      <c r="L4196" s="11"/>
      <c r="M4196" s="12"/>
      <c r="N4196" s="12"/>
      <c r="O4196" s="12"/>
      <c r="P4196" s="12"/>
      <c r="Q4196" s="12"/>
      <c r="R4196" s="12"/>
      <c r="S4196" s="12"/>
      <c r="T4196" s="12"/>
      <c r="U4196" s="12"/>
      <c r="V4196" s="12"/>
      <c r="W4196" s="12"/>
      <c r="X4196" s="12"/>
      <c r="Y4196" s="12"/>
      <c r="Z4196" s="12"/>
      <c r="AA4196" s="12"/>
      <c r="AB4196" s="12"/>
      <c r="AC4196" s="12"/>
      <c r="AD4196" s="12"/>
      <c r="AE4196" s="12"/>
      <c r="AF4196" s="12"/>
      <c r="AG4196" s="12"/>
      <c r="AH4196" s="12"/>
      <c r="AI4196" s="12"/>
      <c r="AJ4196" s="12"/>
      <c r="AK4196" s="12"/>
      <c r="AL4196" s="12"/>
      <c r="AM4196" s="12"/>
      <c r="AN4196" s="12"/>
      <c r="AO4196" s="12"/>
      <c r="AP4196" s="12"/>
      <c r="AQ4196" s="12"/>
      <c r="AR4196" s="12"/>
      <c r="AS4196" s="12"/>
      <c r="AT4196" s="12"/>
      <c r="AU4196" s="12"/>
      <c r="AV4196" s="12"/>
      <c r="AW4196" s="12"/>
      <c r="AX4196" s="12"/>
      <c r="AY4196" s="12"/>
      <c r="AZ4196" s="12"/>
      <c r="BA4196" s="12"/>
      <c r="BB4196" s="12"/>
      <c r="BC4196" s="12"/>
      <c r="BD4196" s="12"/>
      <c r="BE4196" s="12"/>
      <c r="BF4196" s="12"/>
      <c r="BG4196" s="12"/>
      <c r="BH4196" s="12"/>
      <c r="BI4196" s="12"/>
      <c r="BJ4196" s="13"/>
      <c r="BK4196" s="13"/>
      <c r="BL4196" s="13"/>
      <c r="BM4196" s="13"/>
      <c r="BN4196" s="13"/>
    </row>
    <row r="4197" spans="4:66" x14ac:dyDescent="0.25">
      <c r="D4197" s="7"/>
      <c r="E4197" s="10"/>
      <c r="F4197" s="10"/>
      <c r="G4197" s="10"/>
      <c r="H4197" s="10"/>
      <c r="I4197" s="10"/>
      <c r="J4197" s="10"/>
      <c r="K4197" s="11"/>
      <c r="L4197" s="11"/>
      <c r="M4197" s="12"/>
      <c r="N4197" s="12"/>
      <c r="O4197" s="12"/>
      <c r="P4197" s="12"/>
      <c r="Q4197" s="12"/>
      <c r="R4197" s="12"/>
      <c r="S4197" s="12"/>
      <c r="T4197" s="12"/>
      <c r="U4197" s="12"/>
      <c r="V4197" s="12"/>
      <c r="W4197" s="12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2"/>
      <c r="AS4197" s="12"/>
      <c r="AT4197" s="12"/>
      <c r="AU4197" s="12"/>
      <c r="AV4197" s="12"/>
      <c r="AW4197" s="12"/>
      <c r="AX4197" s="12"/>
      <c r="AY4197" s="12"/>
      <c r="AZ4197" s="12"/>
      <c r="BA4197" s="12"/>
      <c r="BB4197" s="12"/>
      <c r="BC4197" s="12"/>
      <c r="BD4197" s="12"/>
      <c r="BE4197" s="12"/>
      <c r="BF4197" s="12"/>
      <c r="BG4197" s="12"/>
      <c r="BH4197" s="12"/>
      <c r="BI4197" s="12"/>
      <c r="BJ4197" s="13"/>
      <c r="BK4197" s="13"/>
      <c r="BL4197" s="13"/>
      <c r="BM4197" s="13"/>
      <c r="BN4197" s="13"/>
    </row>
    <row r="4198" spans="4:66" x14ac:dyDescent="0.25">
      <c r="D4198" s="7"/>
      <c r="E4198" s="10"/>
      <c r="F4198" s="10"/>
      <c r="G4198" s="10"/>
      <c r="H4198" s="10"/>
      <c r="I4198" s="10"/>
      <c r="J4198" s="10"/>
      <c r="K4198" s="11"/>
      <c r="L4198" s="11"/>
      <c r="M4198" s="12"/>
      <c r="N4198" s="12"/>
      <c r="O4198" s="12"/>
      <c r="P4198" s="12"/>
      <c r="Q4198" s="12"/>
      <c r="R4198" s="12"/>
      <c r="S4198" s="12"/>
      <c r="T4198" s="12"/>
      <c r="U4198" s="12"/>
      <c r="V4198" s="12"/>
      <c r="W4198" s="12"/>
      <c r="X4198" s="12"/>
      <c r="Y4198" s="12"/>
      <c r="Z4198" s="12"/>
      <c r="AA4198" s="12"/>
      <c r="AB4198" s="12"/>
      <c r="AC4198" s="12"/>
      <c r="AD4198" s="12"/>
      <c r="AE4198" s="12"/>
      <c r="AF4198" s="12"/>
      <c r="AG4198" s="12"/>
      <c r="AH4198" s="12"/>
      <c r="AI4198" s="12"/>
      <c r="AJ4198" s="12"/>
      <c r="AK4198" s="12"/>
      <c r="AL4198" s="12"/>
      <c r="AM4198" s="12"/>
      <c r="AN4198" s="12"/>
      <c r="AO4198" s="12"/>
      <c r="AP4198" s="12"/>
      <c r="AQ4198" s="12"/>
      <c r="AR4198" s="12"/>
      <c r="AS4198" s="12"/>
      <c r="AT4198" s="12"/>
      <c r="AU4198" s="12"/>
      <c r="AV4198" s="12"/>
      <c r="AW4198" s="12"/>
      <c r="AX4198" s="12"/>
      <c r="AY4198" s="12"/>
      <c r="AZ4198" s="12"/>
      <c r="BA4198" s="12"/>
      <c r="BB4198" s="12"/>
      <c r="BC4198" s="12"/>
      <c r="BD4198" s="12"/>
      <c r="BE4198" s="12"/>
      <c r="BF4198" s="12"/>
      <c r="BG4198" s="12"/>
      <c r="BH4198" s="12"/>
      <c r="BI4198" s="12"/>
      <c r="BJ4198" s="13"/>
      <c r="BK4198" s="13"/>
      <c r="BL4198" s="13"/>
      <c r="BM4198" s="13"/>
      <c r="BN4198" s="13"/>
    </row>
    <row r="4199" spans="4:66" x14ac:dyDescent="0.25">
      <c r="D4199" s="7"/>
      <c r="E4199" s="10"/>
      <c r="F4199" s="10"/>
      <c r="G4199" s="10"/>
      <c r="H4199" s="10"/>
      <c r="I4199" s="10"/>
      <c r="J4199" s="10"/>
      <c r="K4199" s="11"/>
      <c r="L4199" s="11"/>
      <c r="M4199" s="12"/>
      <c r="N4199" s="12"/>
      <c r="O4199" s="12"/>
      <c r="P4199" s="12"/>
      <c r="Q4199" s="12"/>
      <c r="R4199" s="12"/>
      <c r="S4199" s="12"/>
      <c r="T4199" s="12"/>
      <c r="U4199" s="12"/>
      <c r="V4199" s="12"/>
      <c r="W4199" s="12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2"/>
      <c r="AS4199" s="12"/>
      <c r="AT4199" s="12"/>
      <c r="AU4199" s="12"/>
      <c r="AV4199" s="12"/>
      <c r="AW4199" s="12"/>
      <c r="AX4199" s="12"/>
      <c r="AY4199" s="12"/>
      <c r="AZ4199" s="12"/>
      <c r="BA4199" s="12"/>
      <c r="BB4199" s="12"/>
      <c r="BC4199" s="12"/>
      <c r="BD4199" s="12"/>
      <c r="BE4199" s="12"/>
      <c r="BF4199" s="12"/>
      <c r="BG4199" s="12"/>
      <c r="BH4199" s="12"/>
      <c r="BI4199" s="12"/>
      <c r="BJ4199" s="13"/>
      <c r="BK4199" s="13"/>
      <c r="BL4199" s="13"/>
      <c r="BM4199" s="13"/>
      <c r="BN4199" s="13"/>
    </row>
    <row r="4200" spans="4:66" x14ac:dyDescent="0.25">
      <c r="D4200" s="7"/>
      <c r="E4200" s="10"/>
      <c r="F4200" s="10"/>
      <c r="G4200" s="10"/>
      <c r="H4200" s="10"/>
      <c r="I4200" s="10"/>
      <c r="J4200" s="10"/>
      <c r="K4200" s="11"/>
      <c r="L4200" s="11"/>
      <c r="M4200" s="12"/>
      <c r="N4200" s="12"/>
      <c r="O4200" s="12"/>
      <c r="P4200" s="12"/>
      <c r="Q4200" s="12"/>
      <c r="R4200" s="12"/>
      <c r="S4200" s="12"/>
      <c r="T4200" s="12"/>
      <c r="U4200" s="12"/>
      <c r="V4200" s="12"/>
      <c r="W4200" s="12"/>
      <c r="X4200" s="12"/>
      <c r="Y4200" s="12"/>
      <c r="Z4200" s="12"/>
      <c r="AA4200" s="12"/>
      <c r="AB4200" s="12"/>
      <c r="AC4200" s="12"/>
      <c r="AD4200" s="12"/>
      <c r="AE4200" s="12"/>
      <c r="AF4200" s="12"/>
      <c r="AG4200" s="12"/>
      <c r="AH4200" s="12"/>
      <c r="AI4200" s="12"/>
      <c r="AJ4200" s="12"/>
      <c r="AK4200" s="12"/>
      <c r="AL4200" s="12"/>
      <c r="AM4200" s="12"/>
      <c r="AN4200" s="12"/>
      <c r="AO4200" s="12"/>
      <c r="AP4200" s="12"/>
      <c r="AQ4200" s="12"/>
      <c r="AR4200" s="12"/>
      <c r="AS4200" s="12"/>
      <c r="AT4200" s="12"/>
      <c r="AU4200" s="12"/>
      <c r="AV4200" s="12"/>
      <c r="AW4200" s="12"/>
      <c r="AX4200" s="12"/>
      <c r="AY4200" s="12"/>
      <c r="AZ4200" s="12"/>
      <c r="BA4200" s="12"/>
      <c r="BB4200" s="12"/>
      <c r="BC4200" s="12"/>
      <c r="BD4200" s="12"/>
      <c r="BE4200" s="12"/>
      <c r="BF4200" s="12"/>
      <c r="BG4200" s="12"/>
      <c r="BH4200" s="12"/>
      <c r="BI4200" s="12"/>
      <c r="BJ4200" s="13"/>
      <c r="BK4200" s="13"/>
      <c r="BL4200" s="13"/>
      <c r="BM4200" s="13"/>
      <c r="BN4200" s="13"/>
    </row>
    <row r="4201" spans="4:66" x14ac:dyDescent="0.25">
      <c r="D4201" s="7"/>
      <c r="E4201" s="10"/>
      <c r="F4201" s="10"/>
      <c r="G4201" s="10"/>
      <c r="H4201" s="10"/>
      <c r="I4201" s="10"/>
      <c r="J4201" s="10"/>
      <c r="K4201" s="11"/>
      <c r="L4201" s="11"/>
      <c r="M4201" s="12"/>
      <c r="N4201" s="12"/>
      <c r="O4201" s="12"/>
      <c r="P4201" s="12"/>
      <c r="Q4201" s="12"/>
      <c r="R4201" s="12"/>
      <c r="S4201" s="12"/>
      <c r="T4201" s="12"/>
      <c r="U4201" s="12"/>
      <c r="V4201" s="12"/>
      <c r="W4201" s="12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2"/>
      <c r="AS4201" s="12"/>
      <c r="AT4201" s="12"/>
      <c r="AU4201" s="12"/>
      <c r="AV4201" s="12"/>
      <c r="AW4201" s="12"/>
      <c r="AX4201" s="12"/>
      <c r="AY4201" s="12"/>
      <c r="AZ4201" s="12"/>
      <c r="BA4201" s="12"/>
      <c r="BB4201" s="12"/>
      <c r="BC4201" s="12"/>
      <c r="BD4201" s="12"/>
      <c r="BE4201" s="12"/>
      <c r="BF4201" s="12"/>
      <c r="BG4201" s="12"/>
      <c r="BH4201" s="12"/>
      <c r="BI4201" s="12"/>
      <c r="BJ4201" s="13"/>
      <c r="BK4201" s="13"/>
      <c r="BL4201" s="13"/>
      <c r="BM4201" s="13"/>
      <c r="BN4201" s="13"/>
    </row>
    <row r="4202" spans="4:66" x14ac:dyDescent="0.25">
      <c r="D4202" s="7"/>
      <c r="E4202" s="10"/>
      <c r="F4202" s="10"/>
      <c r="G4202" s="10"/>
      <c r="H4202" s="10"/>
      <c r="I4202" s="10"/>
      <c r="J4202" s="10"/>
      <c r="K4202" s="11"/>
      <c r="L4202" s="11"/>
      <c r="M4202" s="12"/>
      <c r="N4202" s="12"/>
      <c r="O4202" s="12"/>
      <c r="P4202" s="12"/>
      <c r="Q4202" s="12"/>
      <c r="R4202" s="12"/>
      <c r="S4202" s="12"/>
      <c r="T4202" s="12"/>
      <c r="U4202" s="12"/>
      <c r="V4202" s="12"/>
      <c r="W4202" s="12"/>
      <c r="X4202" s="12"/>
      <c r="Y4202" s="12"/>
      <c r="Z4202" s="12"/>
      <c r="AA4202" s="12"/>
      <c r="AB4202" s="12"/>
      <c r="AC4202" s="12"/>
      <c r="AD4202" s="12"/>
      <c r="AE4202" s="12"/>
      <c r="AF4202" s="12"/>
      <c r="AG4202" s="12"/>
      <c r="AH4202" s="12"/>
      <c r="AI4202" s="12"/>
      <c r="AJ4202" s="12"/>
      <c r="AK4202" s="12"/>
      <c r="AL4202" s="12"/>
      <c r="AM4202" s="12"/>
      <c r="AN4202" s="12"/>
      <c r="AO4202" s="12"/>
      <c r="AP4202" s="12"/>
      <c r="AQ4202" s="12"/>
      <c r="AR4202" s="12"/>
      <c r="AS4202" s="12"/>
      <c r="AT4202" s="12"/>
      <c r="AU4202" s="12"/>
      <c r="AV4202" s="12"/>
      <c r="AW4202" s="12"/>
      <c r="AX4202" s="12"/>
      <c r="AY4202" s="12"/>
      <c r="AZ4202" s="12"/>
      <c r="BA4202" s="12"/>
      <c r="BB4202" s="12"/>
      <c r="BC4202" s="12"/>
      <c r="BD4202" s="12"/>
      <c r="BE4202" s="12"/>
      <c r="BF4202" s="12"/>
      <c r="BG4202" s="12"/>
      <c r="BH4202" s="12"/>
      <c r="BI4202" s="12"/>
      <c r="BJ4202" s="13"/>
      <c r="BK4202" s="13"/>
      <c r="BL4202" s="13"/>
      <c r="BM4202" s="13"/>
      <c r="BN4202" s="13"/>
    </row>
    <row r="4203" spans="4:66" x14ac:dyDescent="0.25">
      <c r="D4203" s="7"/>
      <c r="E4203" s="10"/>
      <c r="F4203" s="10"/>
      <c r="G4203" s="10"/>
      <c r="H4203" s="10"/>
      <c r="I4203" s="10"/>
      <c r="J4203" s="10"/>
      <c r="K4203" s="11"/>
      <c r="L4203" s="11"/>
      <c r="M4203" s="12"/>
      <c r="N4203" s="12"/>
      <c r="O4203" s="12"/>
      <c r="P4203" s="12"/>
      <c r="Q4203" s="12"/>
      <c r="R4203" s="12"/>
      <c r="S4203" s="12"/>
      <c r="T4203" s="12"/>
      <c r="U4203" s="12"/>
      <c r="V4203" s="12"/>
      <c r="W4203" s="12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2"/>
      <c r="AS4203" s="12"/>
      <c r="AT4203" s="12"/>
      <c r="AU4203" s="12"/>
      <c r="AV4203" s="12"/>
      <c r="AW4203" s="12"/>
      <c r="AX4203" s="12"/>
      <c r="AY4203" s="12"/>
      <c r="AZ4203" s="12"/>
      <c r="BA4203" s="12"/>
      <c r="BB4203" s="12"/>
      <c r="BC4203" s="12"/>
      <c r="BD4203" s="12"/>
      <c r="BE4203" s="12"/>
      <c r="BF4203" s="12"/>
      <c r="BG4203" s="12"/>
      <c r="BH4203" s="12"/>
      <c r="BI4203" s="12"/>
      <c r="BJ4203" s="13"/>
      <c r="BK4203" s="13"/>
      <c r="BL4203" s="13"/>
      <c r="BM4203" s="13"/>
      <c r="BN4203" s="13"/>
    </row>
    <row r="4204" spans="4:66" x14ac:dyDescent="0.25">
      <c r="D4204" s="7"/>
      <c r="E4204" s="10"/>
      <c r="F4204" s="10"/>
      <c r="G4204" s="10"/>
      <c r="H4204" s="10"/>
      <c r="I4204" s="10"/>
      <c r="J4204" s="10"/>
      <c r="K4204" s="11"/>
      <c r="L4204" s="11"/>
      <c r="M4204" s="12"/>
      <c r="N4204" s="12"/>
      <c r="O4204" s="12"/>
      <c r="P4204" s="12"/>
      <c r="Q4204" s="12"/>
      <c r="R4204" s="12"/>
      <c r="S4204" s="12"/>
      <c r="T4204" s="12"/>
      <c r="U4204" s="12"/>
      <c r="V4204" s="12"/>
      <c r="W4204" s="12"/>
      <c r="X4204" s="12"/>
      <c r="Y4204" s="12"/>
      <c r="Z4204" s="12"/>
      <c r="AA4204" s="12"/>
      <c r="AB4204" s="12"/>
      <c r="AC4204" s="12"/>
      <c r="AD4204" s="12"/>
      <c r="AE4204" s="12"/>
      <c r="AF4204" s="12"/>
      <c r="AG4204" s="12"/>
      <c r="AH4204" s="12"/>
      <c r="AI4204" s="12"/>
      <c r="AJ4204" s="12"/>
      <c r="AK4204" s="12"/>
      <c r="AL4204" s="12"/>
      <c r="AM4204" s="12"/>
      <c r="AN4204" s="12"/>
      <c r="AO4204" s="12"/>
      <c r="AP4204" s="12"/>
      <c r="AQ4204" s="12"/>
      <c r="AR4204" s="12"/>
      <c r="AS4204" s="12"/>
      <c r="AT4204" s="12"/>
      <c r="AU4204" s="12"/>
      <c r="AV4204" s="12"/>
      <c r="AW4204" s="12"/>
      <c r="AX4204" s="12"/>
      <c r="AY4204" s="12"/>
      <c r="AZ4204" s="12"/>
      <c r="BA4204" s="12"/>
      <c r="BB4204" s="12"/>
      <c r="BC4204" s="12"/>
      <c r="BD4204" s="12"/>
      <c r="BE4204" s="12"/>
      <c r="BF4204" s="12"/>
      <c r="BG4204" s="12"/>
      <c r="BH4204" s="12"/>
      <c r="BI4204" s="12"/>
      <c r="BJ4204" s="13"/>
      <c r="BK4204" s="13"/>
      <c r="BL4204" s="13"/>
      <c r="BM4204" s="13"/>
      <c r="BN4204" s="13"/>
    </row>
    <row r="4205" spans="4:66" x14ac:dyDescent="0.25">
      <c r="D4205" s="7"/>
      <c r="E4205" s="10"/>
      <c r="F4205" s="10"/>
      <c r="G4205" s="10"/>
      <c r="H4205" s="10"/>
      <c r="I4205" s="10"/>
      <c r="J4205" s="10"/>
      <c r="K4205" s="11"/>
      <c r="L4205" s="11"/>
      <c r="M4205" s="12"/>
      <c r="N4205" s="12"/>
      <c r="O4205" s="12"/>
      <c r="P4205" s="12"/>
      <c r="Q4205" s="12"/>
      <c r="R4205" s="12"/>
      <c r="S4205" s="12"/>
      <c r="T4205" s="12"/>
      <c r="U4205" s="12"/>
      <c r="V4205" s="12"/>
      <c r="W4205" s="12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2"/>
      <c r="AS4205" s="12"/>
      <c r="AT4205" s="12"/>
      <c r="AU4205" s="12"/>
      <c r="AV4205" s="12"/>
      <c r="AW4205" s="12"/>
      <c r="AX4205" s="12"/>
      <c r="AY4205" s="12"/>
      <c r="AZ4205" s="12"/>
      <c r="BA4205" s="12"/>
      <c r="BB4205" s="12"/>
      <c r="BC4205" s="12"/>
      <c r="BD4205" s="12"/>
      <c r="BE4205" s="12"/>
      <c r="BF4205" s="12"/>
      <c r="BG4205" s="12"/>
      <c r="BH4205" s="12"/>
      <c r="BI4205" s="12"/>
      <c r="BJ4205" s="13"/>
      <c r="BK4205" s="13"/>
      <c r="BL4205" s="13"/>
      <c r="BM4205" s="13"/>
      <c r="BN4205" s="13"/>
    </row>
    <row r="4206" spans="4:66" x14ac:dyDescent="0.25">
      <c r="D4206" s="7"/>
      <c r="E4206" s="10"/>
      <c r="F4206" s="10"/>
      <c r="G4206" s="10"/>
      <c r="H4206" s="10"/>
      <c r="I4206" s="10"/>
      <c r="J4206" s="10"/>
      <c r="K4206" s="11"/>
      <c r="L4206" s="11"/>
      <c r="M4206" s="12"/>
      <c r="N4206" s="12"/>
      <c r="O4206" s="12"/>
      <c r="P4206" s="12"/>
      <c r="Q4206" s="12"/>
      <c r="R4206" s="12"/>
      <c r="S4206" s="12"/>
      <c r="T4206" s="12"/>
      <c r="U4206" s="12"/>
      <c r="V4206" s="12"/>
      <c r="W4206" s="12"/>
      <c r="X4206" s="12"/>
      <c r="Y4206" s="12"/>
      <c r="Z4206" s="12"/>
      <c r="AA4206" s="12"/>
      <c r="AB4206" s="12"/>
      <c r="AC4206" s="12"/>
      <c r="AD4206" s="12"/>
      <c r="AE4206" s="12"/>
      <c r="AF4206" s="12"/>
      <c r="AG4206" s="12"/>
      <c r="AH4206" s="12"/>
      <c r="AI4206" s="12"/>
      <c r="AJ4206" s="12"/>
      <c r="AK4206" s="12"/>
      <c r="AL4206" s="12"/>
      <c r="AM4206" s="12"/>
      <c r="AN4206" s="12"/>
      <c r="AO4206" s="12"/>
      <c r="AP4206" s="12"/>
      <c r="AQ4206" s="12"/>
      <c r="AR4206" s="12"/>
      <c r="AS4206" s="12"/>
      <c r="AT4206" s="12"/>
      <c r="AU4206" s="12"/>
      <c r="AV4206" s="12"/>
      <c r="AW4206" s="12"/>
      <c r="AX4206" s="12"/>
      <c r="AY4206" s="12"/>
      <c r="AZ4206" s="12"/>
      <c r="BA4206" s="12"/>
      <c r="BB4206" s="12"/>
      <c r="BC4206" s="12"/>
      <c r="BD4206" s="12"/>
      <c r="BE4206" s="12"/>
      <c r="BF4206" s="12"/>
      <c r="BG4206" s="12"/>
      <c r="BH4206" s="12"/>
      <c r="BI4206" s="12"/>
      <c r="BJ4206" s="13"/>
      <c r="BK4206" s="13"/>
      <c r="BL4206" s="13"/>
      <c r="BM4206" s="13"/>
      <c r="BN4206" s="13"/>
    </row>
    <row r="4207" spans="4:66" x14ac:dyDescent="0.25">
      <c r="D4207" s="7"/>
      <c r="E4207" s="10"/>
      <c r="F4207" s="10"/>
      <c r="G4207" s="10"/>
      <c r="H4207" s="10"/>
      <c r="I4207" s="10"/>
      <c r="J4207" s="10"/>
      <c r="K4207" s="11"/>
      <c r="L4207" s="11"/>
      <c r="M4207" s="12"/>
      <c r="N4207" s="12"/>
      <c r="O4207" s="12"/>
      <c r="P4207" s="12"/>
      <c r="Q4207" s="12"/>
      <c r="R4207" s="12"/>
      <c r="S4207" s="12"/>
      <c r="T4207" s="12"/>
      <c r="U4207" s="12"/>
      <c r="V4207" s="12"/>
      <c r="W4207" s="12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2"/>
      <c r="AS4207" s="12"/>
      <c r="AT4207" s="12"/>
      <c r="AU4207" s="12"/>
      <c r="AV4207" s="12"/>
      <c r="AW4207" s="12"/>
      <c r="AX4207" s="12"/>
      <c r="AY4207" s="12"/>
      <c r="AZ4207" s="12"/>
      <c r="BA4207" s="12"/>
      <c r="BB4207" s="12"/>
      <c r="BC4207" s="12"/>
      <c r="BD4207" s="12"/>
      <c r="BE4207" s="12"/>
      <c r="BF4207" s="12"/>
      <c r="BG4207" s="12"/>
      <c r="BH4207" s="12"/>
      <c r="BI4207" s="12"/>
      <c r="BJ4207" s="13"/>
      <c r="BK4207" s="13"/>
      <c r="BL4207" s="13"/>
      <c r="BM4207" s="13"/>
      <c r="BN4207" s="13"/>
    </row>
    <row r="4208" spans="4:66" x14ac:dyDescent="0.25">
      <c r="D4208" s="7"/>
      <c r="E4208" s="10"/>
      <c r="F4208" s="10"/>
      <c r="G4208" s="10"/>
      <c r="H4208" s="10"/>
      <c r="I4208" s="10"/>
      <c r="J4208" s="10"/>
      <c r="K4208" s="11"/>
      <c r="L4208" s="11"/>
      <c r="M4208" s="12"/>
      <c r="N4208" s="12"/>
      <c r="O4208" s="12"/>
      <c r="P4208" s="12"/>
      <c r="Q4208" s="12"/>
      <c r="R4208" s="12"/>
      <c r="S4208" s="12"/>
      <c r="T4208" s="12"/>
      <c r="U4208" s="12"/>
      <c r="V4208" s="12"/>
      <c r="W4208" s="12"/>
      <c r="X4208" s="12"/>
      <c r="Y4208" s="12"/>
      <c r="Z4208" s="12"/>
      <c r="AA4208" s="12"/>
      <c r="AB4208" s="12"/>
      <c r="AC4208" s="12"/>
      <c r="AD4208" s="12"/>
      <c r="AE4208" s="12"/>
      <c r="AF4208" s="12"/>
      <c r="AG4208" s="12"/>
      <c r="AH4208" s="12"/>
      <c r="AI4208" s="12"/>
      <c r="AJ4208" s="12"/>
      <c r="AK4208" s="12"/>
      <c r="AL4208" s="12"/>
      <c r="AM4208" s="12"/>
      <c r="AN4208" s="12"/>
      <c r="AO4208" s="12"/>
      <c r="AP4208" s="12"/>
      <c r="AQ4208" s="12"/>
      <c r="AR4208" s="12"/>
      <c r="AS4208" s="12"/>
      <c r="AT4208" s="12"/>
      <c r="AU4208" s="12"/>
      <c r="AV4208" s="12"/>
      <c r="AW4208" s="12"/>
      <c r="AX4208" s="12"/>
      <c r="AY4208" s="12"/>
      <c r="AZ4208" s="12"/>
      <c r="BA4208" s="12"/>
      <c r="BB4208" s="12"/>
      <c r="BC4208" s="12"/>
      <c r="BD4208" s="12"/>
      <c r="BE4208" s="12"/>
      <c r="BF4208" s="12"/>
      <c r="BG4208" s="12"/>
      <c r="BH4208" s="12"/>
      <c r="BI4208" s="12"/>
      <c r="BJ4208" s="13"/>
      <c r="BK4208" s="13"/>
      <c r="BL4208" s="13"/>
      <c r="BM4208" s="13"/>
      <c r="BN4208" s="13"/>
    </row>
    <row r="4209" spans="4:66" x14ac:dyDescent="0.25">
      <c r="D4209" s="7"/>
      <c r="E4209" s="10"/>
      <c r="F4209" s="10"/>
      <c r="G4209" s="10"/>
      <c r="H4209" s="10"/>
      <c r="I4209" s="10"/>
      <c r="J4209" s="10"/>
      <c r="K4209" s="11"/>
      <c r="L4209" s="11"/>
      <c r="M4209" s="12"/>
      <c r="N4209" s="12"/>
      <c r="O4209" s="12"/>
      <c r="P4209" s="12"/>
      <c r="Q4209" s="12"/>
      <c r="R4209" s="12"/>
      <c r="S4209" s="12"/>
      <c r="T4209" s="12"/>
      <c r="U4209" s="12"/>
      <c r="V4209" s="12"/>
      <c r="W4209" s="12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2"/>
      <c r="AS4209" s="12"/>
      <c r="AT4209" s="12"/>
      <c r="AU4209" s="12"/>
      <c r="AV4209" s="12"/>
      <c r="AW4209" s="12"/>
      <c r="AX4209" s="12"/>
      <c r="AY4209" s="12"/>
      <c r="AZ4209" s="12"/>
      <c r="BA4209" s="12"/>
      <c r="BB4209" s="12"/>
      <c r="BC4209" s="12"/>
      <c r="BD4209" s="12"/>
      <c r="BE4209" s="12"/>
      <c r="BF4209" s="12"/>
      <c r="BG4209" s="12"/>
      <c r="BH4209" s="12"/>
      <c r="BI4209" s="12"/>
      <c r="BJ4209" s="13"/>
      <c r="BK4209" s="13"/>
      <c r="BL4209" s="13"/>
      <c r="BM4209" s="13"/>
      <c r="BN4209" s="13"/>
    </row>
    <row r="4210" spans="4:66" x14ac:dyDescent="0.25">
      <c r="D4210" s="7"/>
      <c r="E4210" s="10"/>
      <c r="F4210" s="10"/>
      <c r="G4210" s="10"/>
      <c r="H4210" s="10"/>
      <c r="I4210" s="10"/>
      <c r="J4210" s="10"/>
      <c r="K4210" s="11"/>
      <c r="L4210" s="11"/>
      <c r="M4210" s="12"/>
      <c r="N4210" s="12"/>
      <c r="O4210" s="12"/>
      <c r="P4210" s="12"/>
      <c r="Q4210" s="12"/>
      <c r="R4210" s="12"/>
      <c r="S4210" s="12"/>
      <c r="T4210" s="12"/>
      <c r="U4210" s="12"/>
      <c r="V4210" s="12"/>
      <c r="W4210" s="12"/>
      <c r="X4210" s="12"/>
      <c r="Y4210" s="12"/>
      <c r="Z4210" s="12"/>
      <c r="AA4210" s="12"/>
      <c r="AB4210" s="12"/>
      <c r="AC4210" s="12"/>
      <c r="AD4210" s="12"/>
      <c r="AE4210" s="12"/>
      <c r="AF4210" s="12"/>
      <c r="AG4210" s="12"/>
      <c r="AH4210" s="12"/>
      <c r="AI4210" s="12"/>
      <c r="AJ4210" s="12"/>
      <c r="AK4210" s="12"/>
      <c r="AL4210" s="12"/>
      <c r="AM4210" s="12"/>
      <c r="AN4210" s="12"/>
      <c r="AO4210" s="12"/>
      <c r="AP4210" s="12"/>
      <c r="AQ4210" s="12"/>
      <c r="AR4210" s="12"/>
      <c r="AS4210" s="12"/>
      <c r="AT4210" s="12"/>
      <c r="AU4210" s="12"/>
      <c r="AV4210" s="12"/>
      <c r="AW4210" s="12"/>
      <c r="AX4210" s="12"/>
      <c r="AY4210" s="12"/>
      <c r="AZ4210" s="12"/>
      <c r="BA4210" s="12"/>
      <c r="BB4210" s="12"/>
      <c r="BC4210" s="12"/>
      <c r="BD4210" s="12"/>
      <c r="BE4210" s="12"/>
      <c r="BF4210" s="12"/>
      <c r="BG4210" s="12"/>
      <c r="BH4210" s="12"/>
      <c r="BI4210" s="12"/>
      <c r="BJ4210" s="13"/>
      <c r="BK4210" s="13"/>
      <c r="BL4210" s="13"/>
      <c r="BM4210" s="13"/>
      <c r="BN4210" s="13"/>
    </row>
    <row r="4211" spans="4:66" x14ac:dyDescent="0.25">
      <c r="D4211" s="7"/>
      <c r="E4211" s="10"/>
      <c r="F4211" s="10"/>
      <c r="G4211" s="10"/>
      <c r="H4211" s="10"/>
      <c r="I4211" s="10"/>
      <c r="J4211" s="10"/>
      <c r="K4211" s="11"/>
      <c r="L4211" s="11"/>
      <c r="M4211" s="12"/>
      <c r="N4211" s="12"/>
      <c r="O4211" s="12"/>
      <c r="P4211" s="12"/>
      <c r="Q4211" s="12"/>
      <c r="R4211" s="12"/>
      <c r="S4211" s="12"/>
      <c r="T4211" s="12"/>
      <c r="U4211" s="12"/>
      <c r="V4211" s="12"/>
      <c r="W4211" s="12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2"/>
      <c r="AS4211" s="12"/>
      <c r="AT4211" s="12"/>
      <c r="AU4211" s="12"/>
      <c r="AV4211" s="12"/>
      <c r="AW4211" s="12"/>
      <c r="AX4211" s="12"/>
      <c r="AY4211" s="12"/>
      <c r="AZ4211" s="12"/>
      <c r="BA4211" s="12"/>
      <c r="BB4211" s="12"/>
      <c r="BC4211" s="12"/>
      <c r="BD4211" s="12"/>
      <c r="BE4211" s="12"/>
      <c r="BF4211" s="12"/>
      <c r="BG4211" s="12"/>
      <c r="BH4211" s="12"/>
      <c r="BI4211" s="12"/>
      <c r="BJ4211" s="13"/>
      <c r="BK4211" s="13"/>
      <c r="BL4211" s="13"/>
      <c r="BM4211" s="13"/>
      <c r="BN4211" s="13"/>
    </row>
    <row r="4212" spans="4:66" x14ac:dyDescent="0.25">
      <c r="D4212" s="7"/>
      <c r="E4212" s="10"/>
      <c r="F4212" s="10"/>
      <c r="G4212" s="10"/>
      <c r="H4212" s="10"/>
      <c r="I4212" s="10"/>
      <c r="J4212" s="10"/>
      <c r="K4212" s="11"/>
      <c r="L4212" s="11"/>
      <c r="M4212" s="12"/>
      <c r="N4212" s="12"/>
      <c r="O4212" s="12"/>
      <c r="P4212" s="12"/>
      <c r="Q4212" s="12"/>
      <c r="R4212" s="12"/>
      <c r="S4212" s="12"/>
      <c r="T4212" s="12"/>
      <c r="U4212" s="12"/>
      <c r="V4212" s="12"/>
      <c r="W4212" s="12"/>
      <c r="X4212" s="12"/>
      <c r="Y4212" s="12"/>
      <c r="Z4212" s="12"/>
      <c r="AA4212" s="12"/>
      <c r="AB4212" s="12"/>
      <c r="AC4212" s="12"/>
      <c r="AD4212" s="12"/>
      <c r="AE4212" s="12"/>
      <c r="AF4212" s="12"/>
      <c r="AG4212" s="12"/>
      <c r="AH4212" s="12"/>
      <c r="AI4212" s="12"/>
      <c r="AJ4212" s="12"/>
      <c r="AK4212" s="12"/>
      <c r="AL4212" s="12"/>
      <c r="AM4212" s="12"/>
      <c r="AN4212" s="12"/>
      <c r="AO4212" s="12"/>
      <c r="AP4212" s="12"/>
      <c r="AQ4212" s="12"/>
      <c r="AR4212" s="12"/>
      <c r="AS4212" s="12"/>
      <c r="AT4212" s="12"/>
      <c r="AU4212" s="12"/>
      <c r="AV4212" s="12"/>
      <c r="AW4212" s="12"/>
      <c r="AX4212" s="12"/>
      <c r="AY4212" s="12"/>
      <c r="AZ4212" s="12"/>
      <c r="BA4212" s="12"/>
      <c r="BB4212" s="12"/>
      <c r="BC4212" s="12"/>
      <c r="BD4212" s="12"/>
      <c r="BE4212" s="12"/>
      <c r="BF4212" s="12"/>
      <c r="BG4212" s="12"/>
      <c r="BH4212" s="12"/>
      <c r="BI4212" s="12"/>
      <c r="BJ4212" s="13"/>
      <c r="BK4212" s="13"/>
      <c r="BL4212" s="13"/>
      <c r="BM4212" s="13"/>
      <c r="BN4212" s="13"/>
    </row>
    <row r="4213" spans="4:66" x14ac:dyDescent="0.25">
      <c r="D4213" s="7"/>
      <c r="E4213" s="10"/>
      <c r="F4213" s="10"/>
      <c r="G4213" s="10"/>
      <c r="H4213" s="10"/>
      <c r="I4213" s="10"/>
      <c r="J4213" s="10"/>
      <c r="K4213" s="11"/>
      <c r="L4213" s="11"/>
      <c r="M4213" s="12"/>
      <c r="N4213" s="12"/>
      <c r="O4213" s="12"/>
      <c r="P4213" s="12"/>
      <c r="Q4213" s="12"/>
      <c r="R4213" s="12"/>
      <c r="S4213" s="12"/>
      <c r="T4213" s="12"/>
      <c r="U4213" s="12"/>
      <c r="V4213" s="12"/>
      <c r="W4213" s="12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2"/>
      <c r="AS4213" s="12"/>
      <c r="AT4213" s="12"/>
      <c r="AU4213" s="12"/>
      <c r="AV4213" s="12"/>
      <c r="AW4213" s="12"/>
      <c r="AX4213" s="12"/>
      <c r="AY4213" s="12"/>
      <c r="AZ4213" s="12"/>
      <c r="BA4213" s="12"/>
      <c r="BB4213" s="12"/>
      <c r="BC4213" s="12"/>
      <c r="BD4213" s="12"/>
      <c r="BE4213" s="12"/>
      <c r="BF4213" s="12"/>
      <c r="BG4213" s="12"/>
      <c r="BH4213" s="12"/>
      <c r="BI4213" s="12"/>
      <c r="BJ4213" s="13"/>
      <c r="BK4213" s="13"/>
      <c r="BL4213" s="13"/>
      <c r="BM4213" s="13"/>
      <c r="BN4213" s="13"/>
    </row>
    <row r="4214" spans="4:66" x14ac:dyDescent="0.25">
      <c r="D4214" s="7"/>
      <c r="E4214" s="10"/>
      <c r="F4214" s="10"/>
      <c r="G4214" s="10"/>
      <c r="H4214" s="10"/>
      <c r="I4214" s="10"/>
      <c r="J4214" s="10"/>
      <c r="K4214" s="11"/>
      <c r="L4214" s="11"/>
      <c r="M4214" s="12"/>
      <c r="N4214" s="12"/>
      <c r="O4214" s="12"/>
      <c r="P4214" s="12"/>
      <c r="Q4214" s="12"/>
      <c r="R4214" s="12"/>
      <c r="S4214" s="12"/>
      <c r="T4214" s="12"/>
      <c r="U4214" s="12"/>
      <c r="V4214" s="12"/>
      <c r="W4214" s="12"/>
      <c r="X4214" s="12"/>
      <c r="Y4214" s="12"/>
      <c r="Z4214" s="12"/>
      <c r="AA4214" s="12"/>
      <c r="AB4214" s="12"/>
      <c r="AC4214" s="12"/>
      <c r="AD4214" s="12"/>
      <c r="AE4214" s="12"/>
      <c r="AF4214" s="12"/>
      <c r="AG4214" s="12"/>
      <c r="AH4214" s="12"/>
      <c r="AI4214" s="12"/>
      <c r="AJ4214" s="12"/>
      <c r="AK4214" s="12"/>
      <c r="AL4214" s="12"/>
      <c r="AM4214" s="12"/>
      <c r="AN4214" s="12"/>
      <c r="AO4214" s="12"/>
      <c r="AP4214" s="12"/>
      <c r="AQ4214" s="12"/>
      <c r="AR4214" s="12"/>
      <c r="AS4214" s="12"/>
      <c r="AT4214" s="12"/>
      <c r="AU4214" s="12"/>
      <c r="AV4214" s="12"/>
      <c r="AW4214" s="12"/>
      <c r="AX4214" s="12"/>
      <c r="AY4214" s="12"/>
      <c r="AZ4214" s="12"/>
      <c r="BA4214" s="12"/>
      <c r="BB4214" s="12"/>
      <c r="BC4214" s="12"/>
      <c r="BD4214" s="12"/>
      <c r="BE4214" s="12"/>
      <c r="BF4214" s="12"/>
      <c r="BG4214" s="12"/>
      <c r="BH4214" s="12"/>
      <c r="BI4214" s="12"/>
      <c r="BJ4214" s="13"/>
      <c r="BK4214" s="13"/>
      <c r="BL4214" s="13"/>
      <c r="BM4214" s="13"/>
      <c r="BN4214" s="13"/>
    </row>
    <row r="4215" spans="4:66" x14ac:dyDescent="0.25">
      <c r="D4215" s="7"/>
      <c r="E4215" s="10"/>
      <c r="F4215" s="10"/>
      <c r="G4215" s="10"/>
      <c r="H4215" s="10"/>
      <c r="I4215" s="10"/>
      <c r="J4215" s="10"/>
      <c r="K4215" s="11"/>
      <c r="L4215" s="11"/>
      <c r="M4215" s="12"/>
      <c r="N4215" s="12"/>
      <c r="O4215" s="12"/>
      <c r="P4215" s="12"/>
      <c r="Q4215" s="12"/>
      <c r="R4215" s="12"/>
      <c r="S4215" s="12"/>
      <c r="T4215" s="12"/>
      <c r="U4215" s="12"/>
      <c r="V4215" s="12"/>
      <c r="W4215" s="12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2"/>
      <c r="AS4215" s="12"/>
      <c r="AT4215" s="12"/>
      <c r="AU4215" s="12"/>
      <c r="AV4215" s="12"/>
      <c r="AW4215" s="12"/>
      <c r="AX4215" s="12"/>
      <c r="AY4215" s="12"/>
      <c r="AZ4215" s="12"/>
      <c r="BA4215" s="12"/>
      <c r="BB4215" s="12"/>
      <c r="BC4215" s="12"/>
      <c r="BD4215" s="12"/>
      <c r="BE4215" s="12"/>
      <c r="BF4215" s="12"/>
      <c r="BG4215" s="12"/>
      <c r="BH4215" s="12"/>
      <c r="BI4215" s="12"/>
      <c r="BJ4215" s="13"/>
      <c r="BK4215" s="13"/>
      <c r="BL4215" s="13"/>
      <c r="BM4215" s="13"/>
      <c r="BN4215" s="13"/>
    </row>
    <row r="4216" spans="4:66" x14ac:dyDescent="0.25">
      <c r="D4216" s="7"/>
      <c r="E4216" s="10"/>
      <c r="F4216" s="10"/>
      <c r="G4216" s="10"/>
      <c r="H4216" s="10"/>
      <c r="I4216" s="10"/>
      <c r="J4216" s="10"/>
      <c r="K4216" s="11"/>
      <c r="L4216" s="11"/>
      <c r="M4216" s="12"/>
      <c r="N4216" s="12"/>
      <c r="O4216" s="12"/>
      <c r="P4216" s="12"/>
      <c r="Q4216" s="12"/>
      <c r="R4216" s="12"/>
      <c r="S4216" s="12"/>
      <c r="T4216" s="12"/>
      <c r="U4216" s="12"/>
      <c r="V4216" s="12"/>
      <c r="W4216" s="12"/>
      <c r="X4216" s="12"/>
      <c r="Y4216" s="12"/>
      <c r="Z4216" s="12"/>
      <c r="AA4216" s="12"/>
      <c r="AB4216" s="12"/>
      <c r="AC4216" s="12"/>
      <c r="AD4216" s="12"/>
      <c r="AE4216" s="12"/>
      <c r="AF4216" s="12"/>
      <c r="AG4216" s="12"/>
      <c r="AH4216" s="12"/>
      <c r="AI4216" s="12"/>
      <c r="AJ4216" s="12"/>
      <c r="AK4216" s="12"/>
      <c r="AL4216" s="12"/>
      <c r="AM4216" s="12"/>
      <c r="AN4216" s="12"/>
      <c r="AO4216" s="12"/>
      <c r="AP4216" s="12"/>
      <c r="AQ4216" s="12"/>
      <c r="AR4216" s="12"/>
      <c r="AS4216" s="12"/>
      <c r="AT4216" s="12"/>
      <c r="AU4216" s="12"/>
      <c r="AV4216" s="12"/>
      <c r="AW4216" s="12"/>
      <c r="AX4216" s="12"/>
      <c r="AY4216" s="12"/>
      <c r="AZ4216" s="12"/>
      <c r="BA4216" s="12"/>
      <c r="BB4216" s="12"/>
      <c r="BC4216" s="12"/>
      <c r="BD4216" s="12"/>
      <c r="BE4216" s="12"/>
      <c r="BF4216" s="12"/>
      <c r="BG4216" s="12"/>
      <c r="BH4216" s="12"/>
      <c r="BI4216" s="12"/>
      <c r="BJ4216" s="13"/>
      <c r="BK4216" s="13"/>
      <c r="BL4216" s="13"/>
      <c r="BM4216" s="13"/>
      <c r="BN4216" s="13"/>
    </row>
    <row r="4217" spans="4:66" x14ac:dyDescent="0.25">
      <c r="D4217" s="7"/>
      <c r="E4217" s="10"/>
      <c r="F4217" s="10"/>
      <c r="G4217" s="10"/>
      <c r="H4217" s="10"/>
      <c r="I4217" s="10"/>
      <c r="J4217" s="10"/>
      <c r="K4217" s="11"/>
      <c r="L4217" s="11"/>
      <c r="M4217" s="12"/>
      <c r="N4217" s="12"/>
      <c r="O4217" s="12"/>
      <c r="P4217" s="12"/>
      <c r="Q4217" s="12"/>
      <c r="R4217" s="12"/>
      <c r="S4217" s="12"/>
      <c r="T4217" s="12"/>
      <c r="U4217" s="12"/>
      <c r="V4217" s="12"/>
      <c r="W4217" s="12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2"/>
      <c r="AS4217" s="12"/>
      <c r="AT4217" s="12"/>
      <c r="AU4217" s="12"/>
      <c r="AV4217" s="12"/>
      <c r="AW4217" s="12"/>
      <c r="AX4217" s="12"/>
      <c r="AY4217" s="12"/>
      <c r="AZ4217" s="12"/>
      <c r="BA4217" s="12"/>
      <c r="BB4217" s="12"/>
      <c r="BC4217" s="12"/>
      <c r="BD4217" s="12"/>
      <c r="BE4217" s="12"/>
      <c r="BF4217" s="12"/>
      <c r="BG4217" s="12"/>
      <c r="BH4217" s="12"/>
      <c r="BI4217" s="12"/>
      <c r="BJ4217" s="13"/>
      <c r="BK4217" s="13"/>
      <c r="BL4217" s="13"/>
      <c r="BM4217" s="13"/>
      <c r="BN4217" s="13"/>
    </row>
    <row r="4218" spans="4:66" x14ac:dyDescent="0.25">
      <c r="D4218" s="7"/>
      <c r="E4218" s="10"/>
      <c r="F4218" s="10"/>
      <c r="G4218" s="10"/>
      <c r="H4218" s="10"/>
      <c r="I4218" s="10"/>
      <c r="J4218" s="10"/>
      <c r="K4218" s="11"/>
      <c r="L4218" s="11"/>
      <c r="M4218" s="12"/>
      <c r="N4218" s="12"/>
      <c r="O4218" s="12"/>
      <c r="P4218" s="12"/>
      <c r="Q4218" s="12"/>
      <c r="R4218" s="12"/>
      <c r="S4218" s="12"/>
      <c r="T4218" s="12"/>
      <c r="U4218" s="12"/>
      <c r="V4218" s="12"/>
      <c r="W4218" s="12"/>
      <c r="X4218" s="12"/>
      <c r="Y4218" s="12"/>
      <c r="Z4218" s="12"/>
      <c r="AA4218" s="12"/>
      <c r="AB4218" s="12"/>
      <c r="AC4218" s="12"/>
      <c r="AD4218" s="12"/>
      <c r="AE4218" s="12"/>
      <c r="AF4218" s="12"/>
      <c r="AG4218" s="12"/>
      <c r="AH4218" s="12"/>
      <c r="AI4218" s="12"/>
      <c r="AJ4218" s="12"/>
      <c r="AK4218" s="12"/>
      <c r="AL4218" s="12"/>
      <c r="AM4218" s="12"/>
      <c r="AN4218" s="12"/>
      <c r="AO4218" s="12"/>
      <c r="AP4218" s="12"/>
      <c r="AQ4218" s="12"/>
      <c r="AR4218" s="12"/>
      <c r="AS4218" s="12"/>
      <c r="AT4218" s="12"/>
      <c r="AU4218" s="12"/>
      <c r="AV4218" s="12"/>
      <c r="AW4218" s="12"/>
      <c r="AX4218" s="12"/>
      <c r="AY4218" s="12"/>
      <c r="AZ4218" s="12"/>
      <c r="BA4218" s="12"/>
      <c r="BB4218" s="12"/>
      <c r="BC4218" s="12"/>
      <c r="BD4218" s="12"/>
      <c r="BE4218" s="12"/>
      <c r="BF4218" s="12"/>
      <c r="BG4218" s="12"/>
      <c r="BH4218" s="12"/>
      <c r="BI4218" s="12"/>
      <c r="BJ4218" s="13"/>
      <c r="BK4218" s="13"/>
      <c r="BL4218" s="13"/>
      <c r="BM4218" s="13"/>
      <c r="BN4218" s="13"/>
    </row>
    <row r="4219" spans="4:66" x14ac:dyDescent="0.25">
      <c r="D4219" s="7"/>
      <c r="E4219" s="10"/>
      <c r="F4219" s="10"/>
      <c r="G4219" s="10"/>
      <c r="H4219" s="10"/>
      <c r="I4219" s="10"/>
      <c r="J4219" s="10"/>
      <c r="K4219" s="11"/>
      <c r="L4219" s="11"/>
      <c r="M4219" s="12"/>
      <c r="N4219" s="12"/>
      <c r="O4219" s="12"/>
      <c r="P4219" s="12"/>
      <c r="Q4219" s="12"/>
      <c r="R4219" s="12"/>
      <c r="S4219" s="12"/>
      <c r="T4219" s="12"/>
      <c r="U4219" s="12"/>
      <c r="V4219" s="12"/>
      <c r="W4219" s="12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2"/>
      <c r="AS4219" s="12"/>
      <c r="AT4219" s="12"/>
      <c r="AU4219" s="12"/>
      <c r="AV4219" s="12"/>
      <c r="AW4219" s="12"/>
      <c r="AX4219" s="12"/>
      <c r="AY4219" s="12"/>
      <c r="AZ4219" s="12"/>
      <c r="BA4219" s="12"/>
      <c r="BB4219" s="12"/>
      <c r="BC4219" s="12"/>
      <c r="BD4219" s="12"/>
      <c r="BE4219" s="12"/>
      <c r="BF4219" s="12"/>
      <c r="BG4219" s="12"/>
      <c r="BH4219" s="12"/>
      <c r="BI4219" s="12"/>
      <c r="BJ4219" s="13"/>
      <c r="BK4219" s="13"/>
      <c r="BL4219" s="13"/>
      <c r="BM4219" s="13"/>
      <c r="BN4219" s="13"/>
    </row>
    <row r="4220" spans="4:66" x14ac:dyDescent="0.25">
      <c r="D4220" s="7"/>
      <c r="E4220" s="10"/>
      <c r="F4220" s="10"/>
      <c r="G4220" s="10"/>
      <c r="H4220" s="10"/>
      <c r="I4220" s="10"/>
      <c r="J4220" s="10"/>
      <c r="K4220" s="11"/>
      <c r="L4220" s="11"/>
      <c r="M4220" s="12"/>
      <c r="N4220" s="12"/>
      <c r="O4220" s="12"/>
      <c r="P4220" s="12"/>
      <c r="Q4220" s="12"/>
      <c r="R4220" s="12"/>
      <c r="S4220" s="12"/>
      <c r="T4220" s="12"/>
      <c r="U4220" s="12"/>
      <c r="V4220" s="12"/>
      <c r="W4220" s="12"/>
      <c r="X4220" s="12"/>
      <c r="Y4220" s="12"/>
      <c r="Z4220" s="12"/>
      <c r="AA4220" s="12"/>
      <c r="AB4220" s="12"/>
      <c r="AC4220" s="12"/>
      <c r="AD4220" s="12"/>
      <c r="AE4220" s="12"/>
      <c r="AF4220" s="12"/>
      <c r="AG4220" s="12"/>
      <c r="AH4220" s="12"/>
      <c r="AI4220" s="12"/>
      <c r="AJ4220" s="12"/>
      <c r="AK4220" s="12"/>
      <c r="AL4220" s="12"/>
      <c r="AM4220" s="12"/>
      <c r="AN4220" s="12"/>
      <c r="AO4220" s="12"/>
      <c r="AP4220" s="12"/>
      <c r="AQ4220" s="12"/>
      <c r="AR4220" s="12"/>
      <c r="AS4220" s="12"/>
      <c r="AT4220" s="12"/>
      <c r="AU4220" s="12"/>
      <c r="AV4220" s="12"/>
      <c r="AW4220" s="12"/>
      <c r="AX4220" s="12"/>
      <c r="AY4220" s="12"/>
      <c r="AZ4220" s="12"/>
      <c r="BA4220" s="12"/>
      <c r="BB4220" s="12"/>
      <c r="BC4220" s="12"/>
      <c r="BD4220" s="12"/>
      <c r="BE4220" s="12"/>
      <c r="BF4220" s="12"/>
      <c r="BG4220" s="12"/>
      <c r="BH4220" s="12"/>
      <c r="BI4220" s="12"/>
      <c r="BJ4220" s="13"/>
      <c r="BK4220" s="13"/>
      <c r="BL4220" s="13"/>
      <c r="BM4220" s="13"/>
      <c r="BN4220" s="13"/>
    </row>
    <row r="4221" spans="4:66" x14ac:dyDescent="0.25">
      <c r="D4221" s="7"/>
      <c r="E4221" s="10"/>
      <c r="F4221" s="10"/>
      <c r="G4221" s="10"/>
      <c r="H4221" s="10"/>
      <c r="I4221" s="10"/>
      <c r="J4221" s="10"/>
      <c r="K4221" s="11"/>
      <c r="L4221" s="11"/>
      <c r="M4221" s="12"/>
      <c r="N4221" s="12"/>
      <c r="O4221" s="12"/>
      <c r="P4221" s="12"/>
      <c r="Q4221" s="12"/>
      <c r="R4221" s="12"/>
      <c r="S4221" s="12"/>
      <c r="T4221" s="12"/>
      <c r="U4221" s="12"/>
      <c r="V4221" s="12"/>
      <c r="W4221" s="12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2"/>
      <c r="AS4221" s="12"/>
      <c r="AT4221" s="12"/>
      <c r="AU4221" s="12"/>
      <c r="AV4221" s="12"/>
      <c r="AW4221" s="12"/>
      <c r="AX4221" s="12"/>
      <c r="AY4221" s="12"/>
      <c r="AZ4221" s="12"/>
      <c r="BA4221" s="12"/>
      <c r="BB4221" s="12"/>
      <c r="BC4221" s="12"/>
      <c r="BD4221" s="12"/>
      <c r="BE4221" s="12"/>
      <c r="BF4221" s="12"/>
      <c r="BG4221" s="12"/>
      <c r="BH4221" s="12"/>
      <c r="BI4221" s="12"/>
      <c r="BJ4221" s="13"/>
      <c r="BK4221" s="13"/>
      <c r="BL4221" s="13"/>
      <c r="BM4221" s="13"/>
      <c r="BN4221" s="13"/>
    </row>
    <row r="4222" spans="4:66" x14ac:dyDescent="0.25">
      <c r="D4222" s="7"/>
      <c r="E4222" s="10"/>
      <c r="F4222" s="10"/>
      <c r="G4222" s="10"/>
      <c r="H4222" s="10"/>
      <c r="I4222" s="10"/>
      <c r="J4222" s="10"/>
      <c r="K4222" s="11"/>
      <c r="L4222" s="11"/>
      <c r="M4222" s="12"/>
      <c r="N4222" s="12"/>
      <c r="O4222" s="12"/>
      <c r="P4222" s="12"/>
      <c r="Q4222" s="12"/>
      <c r="R4222" s="12"/>
      <c r="S4222" s="12"/>
      <c r="T4222" s="12"/>
      <c r="U4222" s="12"/>
      <c r="V4222" s="12"/>
      <c r="W4222" s="12"/>
      <c r="X4222" s="12"/>
      <c r="Y4222" s="12"/>
      <c r="Z4222" s="12"/>
      <c r="AA4222" s="12"/>
      <c r="AB4222" s="12"/>
      <c r="AC4222" s="12"/>
      <c r="AD4222" s="12"/>
      <c r="AE4222" s="12"/>
      <c r="AF4222" s="12"/>
      <c r="AG4222" s="12"/>
      <c r="AH4222" s="12"/>
      <c r="AI4222" s="12"/>
      <c r="AJ4222" s="12"/>
      <c r="AK4222" s="12"/>
      <c r="AL4222" s="12"/>
      <c r="AM4222" s="12"/>
      <c r="AN4222" s="12"/>
      <c r="AO4222" s="12"/>
      <c r="AP4222" s="12"/>
      <c r="AQ4222" s="12"/>
      <c r="AR4222" s="12"/>
      <c r="AS4222" s="12"/>
      <c r="AT4222" s="12"/>
      <c r="AU4222" s="12"/>
      <c r="AV4222" s="12"/>
      <c r="AW4222" s="12"/>
      <c r="AX4222" s="12"/>
      <c r="AY4222" s="12"/>
      <c r="AZ4222" s="12"/>
      <c r="BA4222" s="12"/>
      <c r="BB4222" s="12"/>
      <c r="BC4222" s="12"/>
      <c r="BD4222" s="12"/>
      <c r="BE4222" s="12"/>
      <c r="BF4222" s="12"/>
      <c r="BG4222" s="12"/>
      <c r="BH4222" s="12"/>
      <c r="BI4222" s="12"/>
      <c r="BJ4222" s="13"/>
      <c r="BK4222" s="13"/>
      <c r="BL4222" s="13"/>
      <c r="BM4222" s="13"/>
      <c r="BN4222" s="13"/>
    </row>
    <row r="4223" spans="4:66" x14ac:dyDescent="0.25">
      <c r="D4223" s="7"/>
      <c r="E4223" s="10"/>
      <c r="F4223" s="10"/>
      <c r="G4223" s="10"/>
      <c r="H4223" s="10"/>
      <c r="I4223" s="10"/>
      <c r="J4223" s="10"/>
      <c r="K4223" s="11"/>
      <c r="L4223" s="11"/>
      <c r="M4223" s="12"/>
      <c r="N4223" s="12"/>
      <c r="O4223" s="12"/>
      <c r="P4223" s="12"/>
      <c r="Q4223" s="12"/>
      <c r="R4223" s="12"/>
      <c r="S4223" s="12"/>
      <c r="T4223" s="12"/>
      <c r="U4223" s="12"/>
      <c r="V4223" s="12"/>
      <c r="W4223" s="12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2"/>
      <c r="AS4223" s="12"/>
      <c r="AT4223" s="12"/>
      <c r="AU4223" s="12"/>
      <c r="AV4223" s="12"/>
      <c r="AW4223" s="12"/>
      <c r="AX4223" s="12"/>
      <c r="AY4223" s="12"/>
      <c r="AZ4223" s="12"/>
      <c r="BA4223" s="12"/>
      <c r="BB4223" s="12"/>
      <c r="BC4223" s="12"/>
      <c r="BD4223" s="12"/>
      <c r="BE4223" s="12"/>
      <c r="BF4223" s="12"/>
      <c r="BG4223" s="12"/>
      <c r="BH4223" s="12"/>
      <c r="BI4223" s="12"/>
      <c r="BJ4223" s="13"/>
      <c r="BK4223" s="13"/>
      <c r="BL4223" s="13"/>
      <c r="BM4223" s="13"/>
      <c r="BN4223" s="13"/>
    </row>
    <row r="4224" spans="4:66" x14ac:dyDescent="0.25">
      <c r="D4224" s="7"/>
      <c r="E4224" s="10"/>
      <c r="F4224" s="10"/>
      <c r="G4224" s="10"/>
      <c r="H4224" s="10"/>
      <c r="I4224" s="10"/>
      <c r="J4224" s="10"/>
      <c r="K4224" s="11"/>
      <c r="L4224" s="11"/>
      <c r="M4224" s="12"/>
      <c r="N4224" s="12"/>
      <c r="O4224" s="12"/>
      <c r="P4224" s="12"/>
      <c r="Q4224" s="12"/>
      <c r="R4224" s="12"/>
      <c r="S4224" s="12"/>
      <c r="T4224" s="12"/>
      <c r="U4224" s="12"/>
      <c r="V4224" s="12"/>
      <c r="W4224" s="12"/>
      <c r="X4224" s="12"/>
      <c r="Y4224" s="12"/>
      <c r="Z4224" s="12"/>
      <c r="AA4224" s="12"/>
      <c r="AB4224" s="12"/>
      <c r="AC4224" s="12"/>
      <c r="AD4224" s="12"/>
      <c r="AE4224" s="12"/>
      <c r="AF4224" s="12"/>
      <c r="AG4224" s="12"/>
      <c r="AH4224" s="12"/>
      <c r="AI4224" s="12"/>
      <c r="AJ4224" s="12"/>
      <c r="AK4224" s="12"/>
      <c r="AL4224" s="12"/>
      <c r="AM4224" s="12"/>
      <c r="AN4224" s="12"/>
      <c r="AO4224" s="12"/>
      <c r="AP4224" s="12"/>
      <c r="AQ4224" s="12"/>
      <c r="AR4224" s="12"/>
      <c r="AS4224" s="12"/>
      <c r="AT4224" s="12"/>
      <c r="AU4224" s="12"/>
      <c r="AV4224" s="12"/>
      <c r="AW4224" s="12"/>
      <c r="AX4224" s="12"/>
      <c r="AY4224" s="12"/>
      <c r="AZ4224" s="12"/>
      <c r="BA4224" s="12"/>
      <c r="BB4224" s="12"/>
      <c r="BC4224" s="12"/>
      <c r="BD4224" s="12"/>
      <c r="BE4224" s="12"/>
      <c r="BF4224" s="12"/>
      <c r="BG4224" s="12"/>
      <c r="BH4224" s="12"/>
      <c r="BI4224" s="12"/>
      <c r="BJ4224" s="13"/>
      <c r="BK4224" s="13"/>
      <c r="BL4224" s="13"/>
      <c r="BM4224" s="13"/>
      <c r="BN4224" s="13"/>
    </row>
    <row r="4225" spans="4:66" x14ac:dyDescent="0.25">
      <c r="D4225" s="7"/>
      <c r="E4225" s="10"/>
      <c r="F4225" s="10"/>
      <c r="G4225" s="10"/>
      <c r="H4225" s="10"/>
      <c r="I4225" s="10"/>
      <c r="J4225" s="10"/>
      <c r="K4225" s="11"/>
      <c r="L4225" s="11"/>
      <c r="M4225" s="12"/>
      <c r="N4225" s="12"/>
      <c r="O4225" s="12"/>
      <c r="P4225" s="12"/>
      <c r="Q4225" s="12"/>
      <c r="R4225" s="12"/>
      <c r="S4225" s="12"/>
      <c r="T4225" s="12"/>
      <c r="U4225" s="12"/>
      <c r="V4225" s="12"/>
      <c r="W4225" s="12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2"/>
      <c r="AS4225" s="12"/>
      <c r="AT4225" s="12"/>
      <c r="AU4225" s="12"/>
      <c r="AV4225" s="12"/>
      <c r="AW4225" s="12"/>
      <c r="AX4225" s="12"/>
      <c r="AY4225" s="12"/>
      <c r="AZ4225" s="12"/>
      <c r="BA4225" s="12"/>
      <c r="BB4225" s="12"/>
      <c r="BC4225" s="12"/>
      <c r="BD4225" s="12"/>
      <c r="BE4225" s="12"/>
      <c r="BF4225" s="12"/>
      <c r="BG4225" s="12"/>
      <c r="BH4225" s="12"/>
      <c r="BI4225" s="12"/>
      <c r="BJ4225" s="13"/>
      <c r="BK4225" s="13"/>
      <c r="BL4225" s="13"/>
      <c r="BM4225" s="13"/>
      <c r="BN4225" s="13"/>
    </row>
    <row r="4226" spans="4:66" x14ac:dyDescent="0.25">
      <c r="D4226" s="7"/>
      <c r="E4226" s="10"/>
      <c r="F4226" s="10"/>
      <c r="G4226" s="10"/>
      <c r="H4226" s="10"/>
      <c r="I4226" s="10"/>
      <c r="J4226" s="10"/>
      <c r="K4226" s="11"/>
      <c r="L4226" s="11"/>
      <c r="M4226" s="12"/>
      <c r="N4226" s="12"/>
      <c r="O4226" s="12"/>
      <c r="P4226" s="12"/>
      <c r="Q4226" s="12"/>
      <c r="R4226" s="12"/>
      <c r="S4226" s="12"/>
      <c r="T4226" s="12"/>
      <c r="U4226" s="12"/>
      <c r="V4226" s="12"/>
      <c r="W4226" s="12"/>
      <c r="X4226" s="12"/>
      <c r="Y4226" s="12"/>
      <c r="Z4226" s="12"/>
      <c r="AA4226" s="12"/>
      <c r="AB4226" s="12"/>
      <c r="AC4226" s="12"/>
      <c r="AD4226" s="12"/>
      <c r="AE4226" s="12"/>
      <c r="AF4226" s="12"/>
      <c r="AG4226" s="12"/>
      <c r="AH4226" s="12"/>
      <c r="AI4226" s="12"/>
      <c r="AJ4226" s="12"/>
      <c r="AK4226" s="12"/>
      <c r="AL4226" s="12"/>
      <c r="AM4226" s="12"/>
      <c r="AN4226" s="12"/>
      <c r="AO4226" s="12"/>
      <c r="AP4226" s="12"/>
      <c r="AQ4226" s="12"/>
      <c r="AR4226" s="12"/>
      <c r="AS4226" s="12"/>
      <c r="AT4226" s="12"/>
      <c r="AU4226" s="12"/>
      <c r="AV4226" s="12"/>
      <c r="AW4226" s="12"/>
      <c r="AX4226" s="12"/>
      <c r="AY4226" s="12"/>
      <c r="AZ4226" s="12"/>
      <c r="BA4226" s="12"/>
      <c r="BB4226" s="12"/>
      <c r="BC4226" s="12"/>
      <c r="BD4226" s="12"/>
      <c r="BE4226" s="12"/>
      <c r="BF4226" s="12"/>
      <c r="BG4226" s="12"/>
      <c r="BH4226" s="12"/>
      <c r="BI4226" s="12"/>
      <c r="BJ4226" s="13"/>
      <c r="BK4226" s="13"/>
      <c r="BL4226" s="13"/>
      <c r="BM4226" s="13"/>
      <c r="BN4226" s="13"/>
    </row>
    <row r="4227" spans="4:66" x14ac:dyDescent="0.25">
      <c r="D4227" s="7"/>
      <c r="E4227" s="10"/>
      <c r="F4227" s="10"/>
      <c r="G4227" s="10"/>
      <c r="H4227" s="10"/>
      <c r="I4227" s="10"/>
      <c r="J4227" s="10"/>
      <c r="K4227" s="11"/>
      <c r="L4227" s="11"/>
      <c r="M4227" s="12"/>
      <c r="N4227" s="12"/>
      <c r="O4227" s="12"/>
      <c r="P4227" s="12"/>
      <c r="Q4227" s="12"/>
      <c r="R4227" s="12"/>
      <c r="S4227" s="12"/>
      <c r="T4227" s="12"/>
      <c r="U4227" s="12"/>
      <c r="V4227" s="12"/>
      <c r="W4227" s="12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2"/>
      <c r="AS4227" s="12"/>
      <c r="AT4227" s="12"/>
      <c r="AU4227" s="12"/>
      <c r="AV4227" s="12"/>
      <c r="AW4227" s="12"/>
      <c r="AX4227" s="12"/>
      <c r="AY4227" s="12"/>
      <c r="AZ4227" s="12"/>
      <c r="BA4227" s="12"/>
      <c r="BB4227" s="12"/>
      <c r="BC4227" s="12"/>
      <c r="BD4227" s="12"/>
      <c r="BE4227" s="12"/>
      <c r="BF4227" s="12"/>
      <c r="BG4227" s="12"/>
      <c r="BH4227" s="12"/>
      <c r="BI4227" s="12"/>
      <c r="BJ4227" s="13"/>
      <c r="BK4227" s="13"/>
      <c r="BL4227" s="13"/>
      <c r="BM4227" s="13"/>
      <c r="BN4227" s="13"/>
    </row>
    <row r="4228" spans="4:66" x14ac:dyDescent="0.25">
      <c r="D4228" s="7"/>
      <c r="E4228" s="10"/>
      <c r="F4228" s="10"/>
      <c r="G4228" s="10"/>
      <c r="H4228" s="10"/>
      <c r="I4228" s="10"/>
      <c r="J4228" s="10"/>
      <c r="K4228" s="11"/>
      <c r="L4228" s="11"/>
      <c r="M4228" s="12"/>
      <c r="N4228" s="12"/>
      <c r="O4228" s="12"/>
      <c r="P4228" s="12"/>
      <c r="Q4228" s="12"/>
      <c r="R4228" s="12"/>
      <c r="S4228" s="12"/>
      <c r="T4228" s="12"/>
      <c r="U4228" s="12"/>
      <c r="V4228" s="12"/>
      <c r="W4228" s="12"/>
      <c r="X4228" s="12"/>
      <c r="Y4228" s="12"/>
      <c r="Z4228" s="12"/>
      <c r="AA4228" s="12"/>
      <c r="AB4228" s="12"/>
      <c r="AC4228" s="12"/>
      <c r="AD4228" s="12"/>
      <c r="AE4228" s="12"/>
      <c r="AF4228" s="12"/>
      <c r="AG4228" s="12"/>
      <c r="AH4228" s="12"/>
      <c r="AI4228" s="12"/>
      <c r="AJ4228" s="12"/>
      <c r="AK4228" s="12"/>
      <c r="AL4228" s="12"/>
      <c r="AM4228" s="12"/>
      <c r="AN4228" s="12"/>
      <c r="AO4228" s="12"/>
      <c r="AP4228" s="12"/>
      <c r="AQ4228" s="12"/>
      <c r="AR4228" s="12"/>
      <c r="AS4228" s="12"/>
      <c r="AT4228" s="12"/>
      <c r="AU4228" s="12"/>
      <c r="AV4228" s="12"/>
      <c r="AW4228" s="12"/>
      <c r="AX4228" s="12"/>
      <c r="AY4228" s="12"/>
      <c r="AZ4228" s="12"/>
      <c r="BA4228" s="12"/>
      <c r="BB4228" s="12"/>
      <c r="BC4228" s="12"/>
      <c r="BD4228" s="12"/>
      <c r="BE4228" s="12"/>
      <c r="BF4228" s="12"/>
      <c r="BG4228" s="12"/>
      <c r="BH4228" s="12"/>
      <c r="BI4228" s="12"/>
      <c r="BJ4228" s="13"/>
      <c r="BK4228" s="13"/>
      <c r="BL4228" s="13"/>
      <c r="BM4228" s="13"/>
      <c r="BN4228" s="13"/>
    </row>
    <row r="4229" spans="4:66" x14ac:dyDescent="0.25">
      <c r="D4229" s="7"/>
      <c r="E4229" s="10"/>
      <c r="F4229" s="10"/>
      <c r="G4229" s="10"/>
      <c r="H4229" s="10"/>
      <c r="I4229" s="10"/>
      <c r="J4229" s="10"/>
      <c r="K4229" s="11"/>
      <c r="L4229" s="11"/>
      <c r="M4229" s="12"/>
      <c r="N4229" s="12"/>
      <c r="O4229" s="12"/>
      <c r="P4229" s="12"/>
      <c r="Q4229" s="12"/>
      <c r="R4229" s="12"/>
      <c r="S4229" s="12"/>
      <c r="T4229" s="12"/>
      <c r="U4229" s="12"/>
      <c r="V4229" s="12"/>
      <c r="W4229" s="12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2"/>
      <c r="AS4229" s="12"/>
      <c r="AT4229" s="12"/>
      <c r="AU4229" s="12"/>
      <c r="AV4229" s="12"/>
      <c r="AW4229" s="12"/>
      <c r="AX4229" s="12"/>
      <c r="AY4229" s="12"/>
      <c r="AZ4229" s="12"/>
      <c r="BA4229" s="12"/>
      <c r="BB4229" s="12"/>
      <c r="BC4229" s="12"/>
      <c r="BD4229" s="12"/>
      <c r="BE4229" s="12"/>
      <c r="BF4229" s="12"/>
      <c r="BG4229" s="12"/>
      <c r="BH4229" s="12"/>
      <c r="BI4229" s="12"/>
      <c r="BJ4229" s="13"/>
      <c r="BK4229" s="13"/>
      <c r="BL4229" s="13"/>
      <c r="BM4229" s="13"/>
      <c r="BN4229" s="13"/>
    </row>
    <row r="4230" spans="4:66" x14ac:dyDescent="0.25">
      <c r="D4230" s="7"/>
      <c r="E4230" s="10"/>
      <c r="F4230" s="10"/>
      <c r="G4230" s="10"/>
      <c r="H4230" s="10"/>
      <c r="I4230" s="10"/>
      <c r="J4230" s="10"/>
      <c r="K4230" s="11"/>
      <c r="L4230" s="11"/>
      <c r="M4230" s="12"/>
      <c r="N4230" s="12"/>
      <c r="O4230" s="12"/>
      <c r="P4230" s="12"/>
      <c r="Q4230" s="12"/>
      <c r="R4230" s="12"/>
      <c r="S4230" s="12"/>
      <c r="T4230" s="12"/>
      <c r="U4230" s="12"/>
      <c r="V4230" s="12"/>
      <c r="W4230" s="12"/>
      <c r="X4230" s="12"/>
      <c r="Y4230" s="12"/>
      <c r="Z4230" s="12"/>
      <c r="AA4230" s="12"/>
      <c r="AB4230" s="12"/>
      <c r="AC4230" s="12"/>
      <c r="AD4230" s="12"/>
      <c r="AE4230" s="12"/>
      <c r="AF4230" s="12"/>
      <c r="AG4230" s="12"/>
      <c r="AH4230" s="12"/>
      <c r="AI4230" s="12"/>
      <c r="AJ4230" s="12"/>
      <c r="AK4230" s="12"/>
      <c r="AL4230" s="12"/>
      <c r="AM4230" s="12"/>
      <c r="AN4230" s="12"/>
      <c r="AO4230" s="12"/>
      <c r="AP4230" s="12"/>
      <c r="AQ4230" s="12"/>
      <c r="AR4230" s="12"/>
      <c r="AS4230" s="12"/>
      <c r="AT4230" s="12"/>
      <c r="AU4230" s="12"/>
      <c r="AV4230" s="12"/>
      <c r="AW4230" s="12"/>
      <c r="AX4230" s="12"/>
      <c r="AY4230" s="12"/>
      <c r="AZ4230" s="12"/>
      <c r="BA4230" s="12"/>
      <c r="BB4230" s="12"/>
      <c r="BC4230" s="12"/>
      <c r="BD4230" s="12"/>
      <c r="BE4230" s="12"/>
      <c r="BF4230" s="12"/>
      <c r="BG4230" s="12"/>
      <c r="BH4230" s="12"/>
      <c r="BI4230" s="12"/>
      <c r="BJ4230" s="13"/>
      <c r="BK4230" s="13"/>
      <c r="BL4230" s="13"/>
      <c r="BM4230" s="13"/>
      <c r="BN4230" s="13"/>
    </row>
    <row r="4231" spans="4:66" x14ac:dyDescent="0.25">
      <c r="D4231" s="7"/>
      <c r="E4231" s="10"/>
      <c r="F4231" s="10"/>
      <c r="G4231" s="10"/>
      <c r="H4231" s="10"/>
      <c r="I4231" s="10"/>
      <c r="J4231" s="10"/>
      <c r="K4231" s="11"/>
      <c r="L4231" s="11"/>
      <c r="M4231" s="12"/>
      <c r="N4231" s="12"/>
      <c r="O4231" s="12"/>
      <c r="P4231" s="12"/>
      <c r="Q4231" s="12"/>
      <c r="R4231" s="12"/>
      <c r="S4231" s="12"/>
      <c r="T4231" s="12"/>
      <c r="U4231" s="12"/>
      <c r="V4231" s="12"/>
      <c r="W4231" s="12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2"/>
      <c r="AS4231" s="12"/>
      <c r="AT4231" s="12"/>
      <c r="AU4231" s="12"/>
      <c r="AV4231" s="12"/>
      <c r="AW4231" s="12"/>
      <c r="AX4231" s="12"/>
      <c r="AY4231" s="12"/>
      <c r="AZ4231" s="12"/>
      <c r="BA4231" s="12"/>
      <c r="BB4231" s="12"/>
      <c r="BC4231" s="12"/>
      <c r="BD4231" s="12"/>
      <c r="BE4231" s="12"/>
      <c r="BF4231" s="12"/>
      <c r="BG4231" s="12"/>
      <c r="BH4231" s="12"/>
      <c r="BI4231" s="12"/>
      <c r="BJ4231" s="13"/>
      <c r="BK4231" s="13"/>
      <c r="BL4231" s="13"/>
      <c r="BM4231" s="13"/>
      <c r="BN4231" s="13"/>
    </row>
    <row r="4232" spans="4:66" x14ac:dyDescent="0.25">
      <c r="D4232" s="7"/>
      <c r="E4232" s="10"/>
      <c r="F4232" s="10"/>
      <c r="G4232" s="10"/>
      <c r="H4232" s="10"/>
      <c r="I4232" s="10"/>
      <c r="J4232" s="10"/>
      <c r="K4232" s="11"/>
      <c r="L4232" s="11"/>
      <c r="M4232" s="12"/>
      <c r="N4232" s="12"/>
      <c r="O4232" s="12"/>
      <c r="P4232" s="12"/>
      <c r="Q4232" s="12"/>
      <c r="R4232" s="12"/>
      <c r="S4232" s="12"/>
      <c r="T4232" s="12"/>
      <c r="U4232" s="12"/>
      <c r="V4232" s="12"/>
      <c r="W4232" s="12"/>
      <c r="X4232" s="12"/>
      <c r="Y4232" s="12"/>
      <c r="Z4232" s="12"/>
      <c r="AA4232" s="12"/>
      <c r="AB4232" s="12"/>
      <c r="AC4232" s="12"/>
      <c r="AD4232" s="12"/>
      <c r="AE4232" s="12"/>
      <c r="AF4232" s="12"/>
      <c r="AG4232" s="12"/>
      <c r="AH4232" s="12"/>
      <c r="AI4232" s="12"/>
      <c r="AJ4232" s="12"/>
      <c r="AK4232" s="12"/>
      <c r="AL4232" s="12"/>
      <c r="AM4232" s="12"/>
      <c r="AN4232" s="12"/>
      <c r="AO4232" s="12"/>
      <c r="AP4232" s="12"/>
      <c r="AQ4232" s="12"/>
      <c r="AR4232" s="12"/>
      <c r="AS4232" s="12"/>
      <c r="AT4232" s="12"/>
      <c r="AU4232" s="12"/>
      <c r="AV4232" s="12"/>
      <c r="AW4232" s="12"/>
      <c r="AX4232" s="12"/>
      <c r="AY4232" s="12"/>
      <c r="AZ4232" s="12"/>
      <c r="BA4232" s="12"/>
      <c r="BB4232" s="12"/>
      <c r="BC4232" s="12"/>
      <c r="BD4232" s="12"/>
      <c r="BE4232" s="12"/>
      <c r="BF4232" s="12"/>
      <c r="BG4232" s="12"/>
      <c r="BH4232" s="12"/>
      <c r="BI4232" s="12"/>
      <c r="BJ4232" s="13"/>
      <c r="BK4232" s="13"/>
      <c r="BL4232" s="13"/>
      <c r="BM4232" s="13"/>
      <c r="BN4232" s="13"/>
    </row>
    <row r="4233" spans="4:66" x14ac:dyDescent="0.25">
      <c r="D4233" s="7"/>
      <c r="E4233" s="10"/>
      <c r="F4233" s="10"/>
      <c r="G4233" s="10"/>
      <c r="H4233" s="10"/>
      <c r="I4233" s="10"/>
      <c r="J4233" s="10"/>
      <c r="K4233" s="11"/>
      <c r="L4233" s="11"/>
      <c r="M4233" s="12"/>
      <c r="N4233" s="12"/>
      <c r="O4233" s="12"/>
      <c r="P4233" s="12"/>
      <c r="Q4233" s="12"/>
      <c r="R4233" s="12"/>
      <c r="S4233" s="12"/>
      <c r="T4233" s="12"/>
      <c r="U4233" s="12"/>
      <c r="V4233" s="12"/>
      <c r="W4233" s="12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2"/>
      <c r="AS4233" s="12"/>
      <c r="AT4233" s="12"/>
      <c r="AU4233" s="12"/>
      <c r="AV4233" s="12"/>
      <c r="AW4233" s="12"/>
      <c r="AX4233" s="12"/>
      <c r="AY4233" s="12"/>
      <c r="AZ4233" s="12"/>
      <c r="BA4233" s="12"/>
      <c r="BB4233" s="12"/>
      <c r="BC4233" s="12"/>
      <c r="BD4233" s="12"/>
      <c r="BE4233" s="12"/>
      <c r="BF4233" s="12"/>
      <c r="BG4233" s="12"/>
      <c r="BH4233" s="12"/>
      <c r="BI4233" s="12"/>
      <c r="BJ4233" s="13"/>
      <c r="BK4233" s="13"/>
      <c r="BL4233" s="13"/>
      <c r="BM4233" s="13"/>
      <c r="BN4233" s="13"/>
    </row>
    <row r="4234" spans="4:66" x14ac:dyDescent="0.25">
      <c r="D4234" s="7"/>
      <c r="E4234" s="10"/>
      <c r="F4234" s="10"/>
      <c r="G4234" s="10"/>
      <c r="H4234" s="10"/>
      <c r="I4234" s="10"/>
      <c r="J4234" s="10"/>
      <c r="K4234" s="11"/>
      <c r="L4234" s="11"/>
      <c r="M4234" s="12"/>
      <c r="N4234" s="12"/>
      <c r="O4234" s="12"/>
      <c r="P4234" s="12"/>
      <c r="Q4234" s="12"/>
      <c r="R4234" s="12"/>
      <c r="S4234" s="12"/>
      <c r="T4234" s="12"/>
      <c r="U4234" s="12"/>
      <c r="V4234" s="12"/>
      <c r="W4234" s="12"/>
      <c r="X4234" s="12"/>
      <c r="Y4234" s="12"/>
      <c r="Z4234" s="12"/>
      <c r="AA4234" s="12"/>
      <c r="AB4234" s="12"/>
      <c r="AC4234" s="12"/>
      <c r="AD4234" s="12"/>
      <c r="AE4234" s="12"/>
      <c r="AF4234" s="12"/>
      <c r="AG4234" s="12"/>
      <c r="AH4234" s="12"/>
      <c r="AI4234" s="12"/>
      <c r="AJ4234" s="12"/>
      <c r="AK4234" s="12"/>
      <c r="AL4234" s="12"/>
      <c r="AM4234" s="12"/>
      <c r="AN4234" s="12"/>
      <c r="AO4234" s="12"/>
      <c r="AP4234" s="12"/>
      <c r="AQ4234" s="12"/>
      <c r="AR4234" s="12"/>
      <c r="AS4234" s="12"/>
      <c r="AT4234" s="12"/>
      <c r="AU4234" s="12"/>
      <c r="AV4234" s="12"/>
      <c r="AW4234" s="12"/>
      <c r="AX4234" s="12"/>
      <c r="AY4234" s="12"/>
      <c r="AZ4234" s="12"/>
      <c r="BA4234" s="12"/>
      <c r="BB4234" s="12"/>
      <c r="BC4234" s="12"/>
      <c r="BD4234" s="12"/>
      <c r="BE4234" s="12"/>
      <c r="BF4234" s="12"/>
      <c r="BG4234" s="12"/>
      <c r="BH4234" s="12"/>
      <c r="BI4234" s="12"/>
      <c r="BJ4234" s="13"/>
      <c r="BK4234" s="13"/>
      <c r="BL4234" s="13"/>
      <c r="BM4234" s="13"/>
      <c r="BN4234" s="13"/>
    </row>
    <row r="4235" spans="4:66" x14ac:dyDescent="0.25">
      <c r="D4235" s="7"/>
      <c r="E4235" s="10"/>
      <c r="F4235" s="10"/>
      <c r="G4235" s="10"/>
      <c r="H4235" s="10"/>
      <c r="I4235" s="10"/>
      <c r="J4235" s="10"/>
      <c r="K4235" s="11"/>
      <c r="L4235" s="11"/>
      <c r="M4235" s="12"/>
      <c r="N4235" s="12"/>
      <c r="O4235" s="12"/>
      <c r="P4235" s="12"/>
      <c r="Q4235" s="12"/>
      <c r="R4235" s="12"/>
      <c r="S4235" s="12"/>
      <c r="T4235" s="12"/>
      <c r="U4235" s="12"/>
      <c r="V4235" s="12"/>
      <c r="W4235" s="12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2"/>
      <c r="AS4235" s="12"/>
      <c r="AT4235" s="12"/>
      <c r="AU4235" s="12"/>
      <c r="AV4235" s="12"/>
      <c r="AW4235" s="12"/>
      <c r="AX4235" s="12"/>
      <c r="AY4235" s="12"/>
      <c r="AZ4235" s="12"/>
      <c r="BA4235" s="12"/>
      <c r="BB4235" s="12"/>
      <c r="BC4235" s="12"/>
      <c r="BD4235" s="12"/>
      <c r="BE4235" s="12"/>
      <c r="BF4235" s="12"/>
      <c r="BG4235" s="12"/>
      <c r="BH4235" s="12"/>
      <c r="BI4235" s="12"/>
      <c r="BJ4235" s="13"/>
      <c r="BK4235" s="13"/>
      <c r="BL4235" s="13"/>
      <c r="BM4235" s="13"/>
      <c r="BN4235" s="13"/>
    </row>
    <row r="4236" spans="4:66" x14ac:dyDescent="0.25">
      <c r="D4236" s="7"/>
      <c r="E4236" s="10"/>
      <c r="F4236" s="10"/>
      <c r="G4236" s="10"/>
      <c r="H4236" s="10"/>
      <c r="I4236" s="10"/>
      <c r="J4236" s="10"/>
      <c r="K4236" s="11"/>
      <c r="L4236" s="11"/>
      <c r="M4236" s="12"/>
      <c r="N4236" s="12"/>
      <c r="O4236" s="12"/>
      <c r="P4236" s="12"/>
      <c r="Q4236" s="12"/>
      <c r="R4236" s="12"/>
      <c r="S4236" s="12"/>
      <c r="T4236" s="12"/>
      <c r="U4236" s="12"/>
      <c r="V4236" s="12"/>
      <c r="W4236" s="12"/>
      <c r="X4236" s="12"/>
      <c r="Y4236" s="12"/>
      <c r="Z4236" s="12"/>
      <c r="AA4236" s="12"/>
      <c r="AB4236" s="12"/>
      <c r="AC4236" s="12"/>
      <c r="AD4236" s="12"/>
      <c r="AE4236" s="12"/>
      <c r="AF4236" s="12"/>
      <c r="AG4236" s="12"/>
      <c r="AH4236" s="12"/>
      <c r="AI4236" s="12"/>
      <c r="AJ4236" s="12"/>
      <c r="AK4236" s="12"/>
      <c r="AL4236" s="12"/>
      <c r="AM4236" s="12"/>
      <c r="AN4236" s="12"/>
      <c r="AO4236" s="12"/>
      <c r="AP4236" s="12"/>
      <c r="AQ4236" s="12"/>
      <c r="AR4236" s="12"/>
      <c r="AS4236" s="12"/>
      <c r="AT4236" s="12"/>
      <c r="AU4236" s="12"/>
      <c r="AV4236" s="12"/>
      <c r="AW4236" s="12"/>
      <c r="AX4236" s="12"/>
      <c r="AY4236" s="12"/>
      <c r="AZ4236" s="12"/>
      <c r="BA4236" s="12"/>
      <c r="BB4236" s="12"/>
      <c r="BC4236" s="12"/>
      <c r="BD4236" s="12"/>
      <c r="BE4236" s="12"/>
      <c r="BF4236" s="12"/>
      <c r="BG4236" s="12"/>
      <c r="BH4236" s="12"/>
      <c r="BI4236" s="12"/>
      <c r="BJ4236" s="13"/>
      <c r="BK4236" s="13"/>
      <c r="BL4236" s="13"/>
      <c r="BM4236" s="13"/>
      <c r="BN4236" s="13"/>
    </row>
    <row r="4237" spans="4:66" x14ac:dyDescent="0.25">
      <c r="D4237" s="7"/>
      <c r="E4237" s="10"/>
      <c r="F4237" s="10"/>
      <c r="G4237" s="10"/>
      <c r="H4237" s="10"/>
      <c r="I4237" s="10"/>
      <c r="J4237" s="10"/>
      <c r="K4237" s="11"/>
      <c r="L4237" s="11"/>
      <c r="M4237" s="12"/>
      <c r="N4237" s="12"/>
      <c r="O4237" s="12"/>
      <c r="P4237" s="12"/>
      <c r="Q4237" s="12"/>
      <c r="R4237" s="12"/>
      <c r="S4237" s="12"/>
      <c r="T4237" s="12"/>
      <c r="U4237" s="12"/>
      <c r="V4237" s="12"/>
      <c r="W4237" s="12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2"/>
      <c r="AS4237" s="12"/>
      <c r="AT4237" s="12"/>
      <c r="AU4237" s="12"/>
      <c r="AV4237" s="12"/>
      <c r="AW4237" s="12"/>
      <c r="AX4237" s="12"/>
      <c r="AY4237" s="12"/>
      <c r="AZ4237" s="12"/>
      <c r="BA4237" s="12"/>
      <c r="BB4237" s="12"/>
      <c r="BC4237" s="12"/>
      <c r="BD4237" s="12"/>
      <c r="BE4237" s="12"/>
      <c r="BF4237" s="12"/>
      <c r="BG4237" s="12"/>
      <c r="BH4237" s="12"/>
      <c r="BI4237" s="12"/>
      <c r="BJ4237" s="13"/>
      <c r="BK4237" s="13"/>
      <c r="BL4237" s="13"/>
      <c r="BM4237" s="13"/>
      <c r="BN4237" s="13"/>
    </row>
    <row r="4238" spans="4:66" x14ac:dyDescent="0.25">
      <c r="D4238" s="7"/>
      <c r="E4238" s="10"/>
      <c r="F4238" s="10"/>
      <c r="G4238" s="10"/>
      <c r="H4238" s="10"/>
      <c r="I4238" s="10"/>
      <c r="J4238" s="10"/>
      <c r="K4238" s="11"/>
      <c r="L4238" s="11"/>
      <c r="M4238" s="12"/>
      <c r="N4238" s="12"/>
      <c r="O4238" s="12"/>
      <c r="P4238" s="12"/>
      <c r="Q4238" s="12"/>
      <c r="R4238" s="12"/>
      <c r="S4238" s="12"/>
      <c r="T4238" s="12"/>
      <c r="U4238" s="12"/>
      <c r="V4238" s="12"/>
      <c r="W4238" s="12"/>
      <c r="X4238" s="12"/>
      <c r="Y4238" s="12"/>
      <c r="Z4238" s="12"/>
      <c r="AA4238" s="12"/>
      <c r="AB4238" s="12"/>
      <c r="AC4238" s="12"/>
      <c r="AD4238" s="12"/>
      <c r="AE4238" s="12"/>
      <c r="AF4238" s="12"/>
      <c r="AG4238" s="12"/>
      <c r="AH4238" s="12"/>
      <c r="AI4238" s="12"/>
      <c r="AJ4238" s="12"/>
      <c r="AK4238" s="12"/>
      <c r="AL4238" s="12"/>
      <c r="AM4238" s="12"/>
      <c r="AN4238" s="12"/>
      <c r="AO4238" s="12"/>
      <c r="AP4238" s="12"/>
      <c r="AQ4238" s="12"/>
      <c r="AR4238" s="12"/>
      <c r="AS4238" s="12"/>
      <c r="AT4238" s="12"/>
      <c r="AU4238" s="12"/>
      <c r="AV4238" s="12"/>
      <c r="AW4238" s="12"/>
      <c r="AX4238" s="12"/>
      <c r="AY4238" s="12"/>
      <c r="AZ4238" s="12"/>
      <c r="BA4238" s="12"/>
      <c r="BB4238" s="12"/>
      <c r="BC4238" s="12"/>
      <c r="BD4238" s="12"/>
      <c r="BE4238" s="12"/>
      <c r="BF4238" s="12"/>
      <c r="BG4238" s="12"/>
      <c r="BH4238" s="12"/>
      <c r="BI4238" s="12"/>
      <c r="BJ4238" s="13"/>
      <c r="BK4238" s="13"/>
      <c r="BL4238" s="13"/>
      <c r="BM4238" s="13"/>
      <c r="BN4238" s="13"/>
    </row>
    <row r="4239" spans="4:66" x14ac:dyDescent="0.25">
      <c r="D4239" s="7"/>
      <c r="E4239" s="10"/>
      <c r="F4239" s="10"/>
      <c r="G4239" s="10"/>
      <c r="H4239" s="10"/>
      <c r="I4239" s="10"/>
      <c r="J4239" s="10"/>
      <c r="K4239" s="11"/>
      <c r="L4239" s="11"/>
      <c r="M4239" s="12"/>
      <c r="N4239" s="12"/>
      <c r="O4239" s="12"/>
      <c r="P4239" s="12"/>
      <c r="Q4239" s="12"/>
      <c r="R4239" s="12"/>
      <c r="S4239" s="12"/>
      <c r="T4239" s="12"/>
      <c r="U4239" s="12"/>
      <c r="V4239" s="12"/>
      <c r="W4239" s="12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2"/>
      <c r="AS4239" s="12"/>
      <c r="AT4239" s="12"/>
      <c r="AU4239" s="12"/>
      <c r="AV4239" s="12"/>
      <c r="AW4239" s="12"/>
      <c r="AX4239" s="12"/>
      <c r="AY4239" s="12"/>
      <c r="AZ4239" s="12"/>
      <c r="BA4239" s="12"/>
      <c r="BB4239" s="12"/>
      <c r="BC4239" s="12"/>
      <c r="BD4239" s="12"/>
      <c r="BE4239" s="12"/>
      <c r="BF4239" s="12"/>
      <c r="BG4239" s="12"/>
      <c r="BH4239" s="12"/>
      <c r="BI4239" s="12"/>
      <c r="BJ4239" s="13"/>
      <c r="BK4239" s="13"/>
      <c r="BL4239" s="13"/>
      <c r="BM4239" s="13"/>
      <c r="BN4239" s="13"/>
    </row>
    <row r="4240" spans="4:66" x14ac:dyDescent="0.25">
      <c r="D4240" s="7"/>
      <c r="E4240" s="10"/>
      <c r="F4240" s="10"/>
      <c r="G4240" s="10"/>
      <c r="H4240" s="10"/>
      <c r="I4240" s="10"/>
      <c r="J4240" s="10"/>
      <c r="K4240" s="11"/>
      <c r="L4240" s="11"/>
      <c r="M4240" s="12"/>
      <c r="N4240" s="12"/>
      <c r="O4240" s="12"/>
      <c r="P4240" s="12"/>
      <c r="Q4240" s="12"/>
      <c r="R4240" s="12"/>
      <c r="S4240" s="12"/>
      <c r="T4240" s="12"/>
      <c r="U4240" s="12"/>
      <c r="V4240" s="12"/>
      <c r="W4240" s="12"/>
      <c r="X4240" s="12"/>
      <c r="Y4240" s="12"/>
      <c r="Z4240" s="12"/>
      <c r="AA4240" s="12"/>
      <c r="AB4240" s="12"/>
      <c r="AC4240" s="12"/>
      <c r="AD4240" s="12"/>
      <c r="AE4240" s="12"/>
      <c r="AF4240" s="12"/>
      <c r="AG4240" s="12"/>
      <c r="AH4240" s="12"/>
      <c r="AI4240" s="12"/>
      <c r="AJ4240" s="12"/>
      <c r="AK4240" s="12"/>
      <c r="AL4240" s="12"/>
      <c r="AM4240" s="12"/>
      <c r="AN4240" s="12"/>
      <c r="AO4240" s="12"/>
      <c r="AP4240" s="12"/>
      <c r="AQ4240" s="12"/>
      <c r="AR4240" s="12"/>
      <c r="AS4240" s="12"/>
      <c r="AT4240" s="12"/>
      <c r="AU4240" s="12"/>
      <c r="AV4240" s="12"/>
      <c r="AW4240" s="12"/>
      <c r="AX4240" s="12"/>
      <c r="AY4240" s="12"/>
      <c r="AZ4240" s="12"/>
      <c r="BA4240" s="12"/>
      <c r="BB4240" s="12"/>
      <c r="BC4240" s="12"/>
      <c r="BD4240" s="12"/>
      <c r="BE4240" s="12"/>
      <c r="BF4240" s="12"/>
      <c r="BG4240" s="12"/>
      <c r="BH4240" s="12"/>
      <c r="BI4240" s="12"/>
      <c r="BJ4240" s="13"/>
      <c r="BK4240" s="13"/>
      <c r="BL4240" s="13"/>
      <c r="BM4240" s="13"/>
      <c r="BN4240" s="13"/>
    </row>
    <row r="4241" spans="4:66" x14ac:dyDescent="0.25">
      <c r="D4241" s="7"/>
      <c r="E4241" s="10"/>
      <c r="F4241" s="10"/>
      <c r="G4241" s="10"/>
      <c r="H4241" s="10"/>
      <c r="I4241" s="10"/>
      <c r="J4241" s="10"/>
      <c r="K4241" s="11"/>
      <c r="L4241" s="11"/>
      <c r="M4241" s="12"/>
      <c r="N4241" s="12"/>
      <c r="O4241" s="12"/>
      <c r="P4241" s="12"/>
      <c r="Q4241" s="12"/>
      <c r="R4241" s="12"/>
      <c r="S4241" s="12"/>
      <c r="T4241" s="12"/>
      <c r="U4241" s="12"/>
      <c r="V4241" s="12"/>
      <c r="W4241" s="12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2"/>
      <c r="AS4241" s="12"/>
      <c r="AT4241" s="12"/>
      <c r="AU4241" s="12"/>
      <c r="AV4241" s="12"/>
      <c r="AW4241" s="12"/>
      <c r="AX4241" s="12"/>
      <c r="AY4241" s="12"/>
      <c r="AZ4241" s="12"/>
      <c r="BA4241" s="12"/>
      <c r="BB4241" s="12"/>
      <c r="BC4241" s="12"/>
      <c r="BD4241" s="12"/>
      <c r="BE4241" s="12"/>
      <c r="BF4241" s="12"/>
      <c r="BG4241" s="12"/>
      <c r="BH4241" s="12"/>
      <c r="BI4241" s="12"/>
      <c r="BJ4241" s="13"/>
      <c r="BK4241" s="13"/>
      <c r="BL4241" s="13"/>
      <c r="BM4241" s="13"/>
      <c r="BN4241" s="13"/>
    </row>
    <row r="4242" spans="4:66" x14ac:dyDescent="0.25">
      <c r="D4242" s="7"/>
      <c r="E4242" s="10"/>
      <c r="F4242" s="10"/>
      <c r="G4242" s="10"/>
      <c r="H4242" s="10"/>
      <c r="I4242" s="10"/>
      <c r="J4242" s="10"/>
      <c r="K4242" s="11"/>
      <c r="L4242" s="11"/>
      <c r="M4242" s="12"/>
      <c r="N4242" s="12"/>
      <c r="O4242" s="12"/>
      <c r="P4242" s="12"/>
      <c r="Q4242" s="12"/>
      <c r="R4242" s="12"/>
      <c r="S4242" s="12"/>
      <c r="T4242" s="12"/>
      <c r="U4242" s="12"/>
      <c r="V4242" s="12"/>
      <c r="W4242" s="12"/>
      <c r="X4242" s="12"/>
      <c r="Y4242" s="12"/>
      <c r="Z4242" s="12"/>
      <c r="AA4242" s="12"/>
      <c r="AB4242" s="12"/>
      <c r="AC4242" s="12"/>
      <c r="AD4242" s="12"/>
      <c r="AE4242" s="12"/>
      <c r="AF4242" s="12"/>
      <c r="AG4242" s="12"/>
      <c r="AH4242" s="12"/>
      <c r="AI4242" s="12"/>
      <c r="AJ4242" s="12"/>
      <c r="AK4242" s="12"/>
      <c r="AL4242" s="12"/>
      <c r="AM4242" s="12"/>
      <c r="AN4242" s="12"/>
      <c r="AO4242" s="12"/>
      <c r="AP4242" s="12"/>
      <c r="AQ4242" s="12"/>
      <c r="AR4242" s="12"/>
      <c r="AS4242" s="12"/>
      <c r="AT4242" s="12"/>
      <c r="AU4242" s="12"/>
      <c r="AV4242" s="12"/>
      <c r="AW4242" s="12"/>
      <c r="AX4242" s="12"/>
      <c r="AY4242" s="12"/>
      <c r="AZ4242" s="12"/>
      <c r="BA4242" s="12"/>
      <c r="BB4242" s="12"/>
      <c r="BC4242" s="12"/>
      <c r="BD4242" s="12"/>
      <c r="BE4242" s="12"/>
      <c r="BF4242" s="12"/>
      <c r="BG4242" s="12"/>
      <c r="BH4242" s="12"/>
      <c r="BI4242" s="12"/>
      <c r="BJ4242" s="13"/>
      <c r="BK4242" s="13"/>
      <c r="BL4242" s="13"/>
      <c r="BM4242" s="13"/>
      <c r="BN4242" s="13"/>
    </row>
    <row r="4243" spans="4:66" x14ac:dyDescent="0.25">
      <c r="D4243" s="7"/>
      <c r="E4243" s="10"/>
      <c r="F4243" s="10"/>
      <c r="G4243" s="10"/>
      <c r="H4243" s="10"/>
      <c r="I4243" s="10"/>
      <c r="J4243" s="10"/>
      <c r="K4243" s="11"/>
      <c r="L4243" s="11"/>
      <c r="M4243" s="12"/>
      <c r="N4243" s="12"/>
      <c r="O4243" s="12"/>
      <c r="P4243" s="12"/>
      <c r="Q4243" s="12"/>
      <c r="R4243" s="12"/>
      <c r="S4243" s="12"/>
      <c r="T4243" s="12"/>
      <c r="U4243" s="12"/>
      <c r="V4243" s="12"/>
      <c r="W4243" s="12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2"/>
      <c r="AS4243" s="12"/>
      <c r="AT4243" s="12"/>
      <c r="AU4243" s="12"/>
      <c r="AV4243" s="12"/>
      <c r="AW4243" s="12"/>
      <c r="AX4243" s="12"/>
      <c r="AY4243" s="12"/>
      <c r="AZ4243" s="12"/>
      <c r="BA4243" s="12"/>
      <c r="BB4243" s="12"/>
      <c r="BC4243" s="12"/>
      <c r="BD4243" s="12"/>
      <c r="BE4243" s="12"/>
      <c r="BF4243" s="12"/>
      <c r="BG4243" s="12"/>
      <c r="BH4243" s="12"/>
      <c r="BI4243" s="12"/>
      <c r="BJ4243" s="13"/>
      <c r="BK4243" s="13"/>
      <c r="BL4243" s="13"/>
      <c r="BM4243" s="13"/>
      <c r="BN4243" s="13"/>
    </row>
    <row r="4244" spans="4:66" x14ac:dyDescent="0.25">
      <c r="D4244" s="7"/>
      <c r="E4244" s="10"/>
      <c r="F4244" s="10"/>
      <c r="G4244" s="10"/>
      <c r="H4244" s="10"/>
      <c r="I4244" s="10"/>
      <c r="J4244" s="10"/>
      <c r="K4244" s="11"/>
      <c r="L4244" s="11"/>
      <c r="M4244" s="12"/>
      <c r="N4244" s="12"/>
      <c r="O4244" s="12"/>
      <c r="P4244" s="12"/>
      <c r="Q4244" s="12"/>
      <c r="R4244" s="12"/>
      <c r="S4244" s="12"/>
      <c r="T4244" s="12"/>
      <c r="U4244" s="12"/>
      <c r="V4244" s="12"/>
      <c r="W4244" s="12"/>
      <c r="X4244" s="12"/>
      <c r="Y4244" s="12"/>
      <c r="Z4244" s="12"/>
      <c r="AA4244" s="12"/>
      <c r="AB4244" s="12"/>
      <c r="AC4244" s="12"/>
      <c r="AD4244" s="12"/>
      <c r="AE4244" s="12"/>
      <c r="AF4244" s="12"/>
      <c r="AG4244" s="12"/>
      <c r="AH4244" s="12"/>
      <c r="AI4244" s="12"/>
      <c r="AJ4244" s="12"/>
      <c r="AK4244" s="12"/>
      <c r="AL4244" s="12"/>
      <c r="AM4244" s="12"/>
      <c r="AN4244" s="12"/>
      <c r="AO4244" s="12"/>
      <c r="AP4244" s="12"/>
      <c r="AQ4244" s="12"/>
      <c r="AR4244" s="12"/>
      <c r="AS4244" s="12"/>
      <c r="AT4244" s="12"/>
      <c r="AU4244" s="12"/>
      <c r="AV4244" s="12"/>
      <c r="AW4244" s="12"/>
      <c r="AX4244" s="12"/>
      <c r="AY4244" s="12"/>
      <c r="AZ4244" s="12"/>
      <c r="BA4244" s="12"/>
      <c r="BB4244" s="12"/>
      <c r="BC4244" s="12"/>
      <c r="BD4244" s="12"/>
      <c r="BE4244" s="12"/>
      <c r="BF4244" s="12"/>
      <c r="BG4244" s="12"/>
      <c r="BH4244" s="12"/>
      <c r="BI4244" s="12"/>
      <c r="BJ4244" s="13"/>
      <c r="BK4244" s="13"/>
      <c r="BL4244" s="13"/>
      <c r="BM4244" s="13"/>
      <c r="BN4244" s="13"/>
    </row>
    <row r="4245" spans="4:66" x14ac:dyDescent="0.25">
      <c r="D4245" s="7"/>
      <c r="E4245" s="10"/>
      <c r="F4245" s="10"/>
      <c r="G4245" s="10"/>
      <c r="H4245" s="10"/>
      <c r="I4245" s="10"/>
      <c r="J4245" s="10"/>
      <c r="K4245" s="11"/>
      <c r="L4245" s="11"/>
      <c r="M4245" s="12"/>
      <c r="N4245" s="12"/>
      <c r="O4245" s="12"/>
      <c r="P4245" s="12"/>
      <c r="Q4245" s="12"/>
      <c r="R4245" s="12"/>
      <c r="S4245" s="12"/>
      <c r="T4245" s="12"/>
      <c r="U4245" s="12"/>
      <c r="V4245" s="12"/>
      <c r="W4245" s="12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2"/>
      <c r="AS4245" s="12"/>
      <c r="AT4245" s="12"/>
      <c r="AU4245" s="12"/>
      <c r="AV4245" s="12"/>
      <c r="AW4245" s="12"/>
      <c r="AX4245" s="12"/>
      <c r="AY4245" s="12"/>
      <c r="AZ4245" s="12"/>
      <c r="BA4245" s="12"/>
      <c r="BB4245" s="12"/>
      <c r="BC4245" s="12"/>
      <c r="BD4245" s="12"/>
      <c r="BE4245" s="12"/>
      <c r="BF4245" s="12"/>
      <c r="BG4245" s="12"/>
      <c r="BH4245" s="12"/>
      <c r="BI4245" s="12"/>
      <c r="BJ4245" s="13"/>
      <c r="BK4245" s="13"/>
      <c r="BL4245" s="13"/>
      <c r="BM4245" s="13"/>
      <c r="BN4245" s="13"/>
    </row>
    <row r="4246" spans="4:66" x14ac:dyDescent="0.25">
      <c r="D4246" s="7"/>
      <c r="E4246" s="10"/>
      <c r="F4246" s="10"/>
      <c r="G4246" s="10"/>
      <c r="H4246" s="10"/>
      <c r="I4246" s="10"/>
      <c r="J4246" s="10"/>
      <c r="K4246" s="11"/>
      <c r="L4246" s="11"/>
      <c r="M4246" s="12"/>
      <c r="N4246" s="12"/>
      <c r="O4246" s="12"/>
      <c r="P4246" s="12"/>
      <c r="Q4246" s="12"/>
      <c r="R4246" s="12"/>
      <c r="S4246" s="12"/>
      <c r="T4246" s="12"/>
      <c r="U4246" s="12"/>
      <c r="V4246" s="12"/>
      <c r="W4246" s="12"/>
      <c r="X4246" s="12"/>
      <c r="Y4246" s="12"/>
      <c r="Z4246" s="12"/>
      <c r="AA4246" s="12"/>
      <c r="AB4246" s="12"/>
      <c r="AC4246" s="12"/>
      <c r="AD4246" s="12"/>
      <c r="AE4246" s="12"/>
      <c r="AF4246" s="12"/>
      <c r="AG4246" s="12"/>
      <c r="AH4246" s="12"/>
      <c r="AI4246" s="12"/>
      <c r="AJ4246" s="12"/>
      <c r="AK4246" s="12"/>
      <c r="AL4246" s="12"/>
      <c r="AM4246" s="12"/>
      <c r="AN4246" s="12"/>
      <c r="AO4246" s="12"/>
      <c r="AP4246" s="12"/>
      <c r="AQ4246" s="12"/>
      <c r="AR4246" s="12"/>
      <c r="AS4246" s="12"/>
      <c r="AT4246" s="12"/>
      <c r="AU4246" s="12"/>
      <c r="AV4246" s="12"/>
      <c r="AW4246" s="12"/>
      <c r="AX4246" s="12"/>
      <c r="AY4246" s="12"/>
      <c r="AZ4246" s="12"/>
      <c r="BA4246" s="12"/>
      <c r="BB4246" s="12"/>
      <c r="BC4246" s="12"/>
      <c r="BD4246" s="12"/>
      <c r="BE4246" s="12"/>
      <c r="BF4246" s="12"/>
      <c r="BG4246" s="12"/>
      <c r="BH4246" s="12"/>
      <c r="BI4246" s="12"/>
      <c r="BJ4246" s="13"/>
      <c r="BK4246" s="13"/>
      <c r="BL4246" s="13"/>
      <c r="BM4246" s="13"/>
      <c r="BN4246" s="13"/>
    </row>
    <row r="4247" spans="4:66" x14ac:dyDescent="0.25">
      <c r="D4247" s="7"/>
      <c r="E4247" s="10"/>
      <c r="F4247" s="10"/>
      <c r="G4247" s="10"/>
      <c r="H4247" s="10"/>
      <c r="I4247" s="10"/>
      <c r="J4247" s="10"/>
      <c r="K4247" s="11"/>
      <c r="L4247" s="11"/>
      <c r="M4247" s="12"/>
      <c r="N4247" s="12"/>
      <c r="O4247" s="12"/>
      <c r="P4247" s="12"/>
      <c r="Q4247" s="12"/>
      <c r="R4247" s="12"/>
      <c r="S4247" s="12"/>
      <c r="T4247" s="12"/>
      <c r="U4247" s="12"/>
      <c r="V4247" s="12"/>
      <c r="W4247" s="12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2"/>
      <c r="AS4247" s="12"/>
      <c r="AT4247" s="12"/>
      <c r="AU4247" s="12"/>
      <c r="AV4247" s="12"/>
      <c r="AW4247" s="12"/>
      <c r="AX4247" s="12"/>
      <c r="AY4247" s="12"/>
      <c r="AZ4247" s="12"/>
      <c r="BA4247" s="12"/>
      <c r="BB4247" s="12"/>
      <c r="BC4247" s="12"/>
      <c r="BD4247" s="12"/>
      <c r="BE4247" s="12"/>
      <c r="BF4247" s="12"/>
      <c r="BG4247" s="12"/>
      <c r="BH4247" s="12"/>
      <c r="BI4247" s="12"/>
      <c r="BJ4247" s="13"/>
      <c r="BK4247" s="13"/>
      <c r="BL4247" s="13"/>
      <c r="BM4247" s="13"/>
      <c r="BN4247" s="13"/>
    </row>
    <row r="4248" spans="4:66" x14ac:dyDescent="0.25">
      <c r="D4248" s="7"/>
      <c r="E4248" s="10"/>
      <c r="F4248" s="10"/>
      <c r="G4248" s="10"/>
      <c r="H4248" s="10"/>
      <c r="I4248" s="10"/>
      <c r="J4248" s="10"/>
      <c r="K4248" s="11"/>
      <c r="L4248" s="11"/>
      <c r="M4248" s="12"/>
      <c r="N4248" s="12"/>
      <c r="O4248" s="12"/>
      <c r="P4248" s="12"/>
      <c r="Q4248" s="12"/>
      <c r="R4248" s="12"/>
      <c r="S4248" s="12"/>
      <c r="T4248" s="12"/>
      <c r="U4248" s="12"/>
      <c r="V4248" s="12"/>
      <c r="W4248" s="12"/>
      <c r="X4248" s="12"/>
      <c r="Y4248" s="12"/>
      <c r="Z4248" s="12"/>
      <c r="AA4248" s="12"/>
      <c r="AB4248" s="12"/>
      <c r="AC4248" s="12"/>
      <c r="AD4248" s="12"/>
      <c r="AE4248" s="12"/>
      <c r="AF4248" s="12"/>
      <c r="AG4248" s="12"/>
      <c r="AH4248" s="12"/>
      <c r="AI4248" s="12"/>
      <c r="AJ4248" s="12"/>
      <c r="AK4248" s="12"/>
      <c r="AL4248" s="12"/>
      <c r="AM4248" s="12"/>
      <c r="AN4248" s="12"/>
      <c r="AO4248" s="12"/>
      <c r="AP4248" s="12"/>
      <c r="AQ4248" s="12"/>
      <c r="AR4248" s="12"/>
      <c r="AS4248" s="12"/>
      <c r="AT4248" s="12"/>
      <c r="AU4248" s="12"/>
      <c r="AV4248" s="12"/>
      <c r="AW4248" s="12"/>
      <c r="AX4248" s="12"/>
      <c r="AY4248" s="12"/>
      <c r="AZ4248" s="12"/>
      <c r="BA4248" s="12"/>
      <c r="BB4248" s="12"/>
      <c r="BC4248" s="12"/>
      <c r="BD4248" s="12"/>
      <c r="BE4248" s="12"/>
      <c r="BF4248" s="12"/>
      <c r="BG4248" s="12"/>
      <c r="BH4248" s="12"/>
      <c r="BI4248" s="12"/>
      <c r="BJ4248" s="13"/>
      <c r="BK4248" s="13"/>
      <c r="BL4248" s="13"/>
      <c r="BM4248" s="13"/>
      <c r="BN4248" s="13"/>
    </row>
    <row r="4249" spans="4:66" x14ac:dyDescent="0.25">
      <c r="D4249" s="7"/>
      <c r="E4249" s="10"/>
      <c r="F4249" s="10"/>
      <c r="G4249" s="10"/>
      <c r="H4249" s="10"/>
      <c r="I4249" s="10"/>
      <c r="J4249" s="10"/>
      <c r="K4249" s="11"/>
      <c r="L4249" s="11"/>
      <c r="M4249" s="12"/>
      <c r="N4249" s="12"/>
      <c r="O4249" s="12"/>
      <c r="P4249" s="12"/>
      <c r="Q4249" s="12"/>
      <c r="R4249" s="12"/>
      <c r="S4249" s="12"/>
      <c r="T4249" s="12"/>
      <c r="U4249" s="12"/>
      <c r="V4249" s="12"/>
      <c r="W4249" s="12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2"/>
      <c r="AS4249" s="12"/>
      <c r="AT4249" s="12"/>
      <c r="AU4249" s="12"/>
      <c r="AV4249" s="12"/>
      <c r="AW4249" s="12"/>
      <c r="AX4249" s="12"/>
      <c r="AY4249" s="12"/>
      <c r="AZ4249" s="12"/>
      <c r="BA4249" s="12"/>
      <c r="BB4249" s="12"/>
      <c r="BC4249" s="12"/>
      <c r="BD4249" s="12"/>
      <c r="BE4249" s="12"/>
      <c r="BF4249" s="12"/>
      <c r="BG4249" s="12"/>
      <c r="BH4249" s="12"/>
      <c r="BI4249" s="12"/>
      <c r="BJ4249" s="13"/>
      <c r="BK4249" s="13"/>
      <c r="BL4249" s="13"/>
      <c r="BM4249" s="13"/>
      <c r="BN4249" s="13"/>
    </row>
    <row r="4250" spans="4:66" x14ac:dyDescent="0.25">
      <c r="D4250" s="7"/>
      <c r="E4250" s="10"/>
      <c r="F4250" s="10"/>
      <c r="G4250" s="10"/>
      <c r="H4250" s="10"/>
      <c r="I4250" s="10"/>
      <c r="J4250" s="10"/>
      <c r="K4250" s="11"/>
      <c r="L4250" s="11"/>
      <c r="M4250" s="12"/>
      <c r="N4250" s="12"/>
      <c r="O4250" s="12"/>
      <c r="P4250" s="12"/>
      <c r="Q4250" s="12"/>
      <c r="R4250" s="12"/>
      <c r="S4250" s="12"/>
      <c r="T4250" s="12"/>
      <c r="U4250" s="12"/>
      <c r="V4250" s="12"/>
      <c r="W4250" s="12"/>
      <c r="X4250" s="12"/>
      <c r="Y4250" s="12"/>
      <c r="Z4250" s="12"/>
      <c r="AA4250" s="12"/>
      <c r="AB4250" s="12"/>
      <c r="AC4250" s="12"/>
      <c r="AD4250" s="12"/>
      <c r="AE4250" s="12"/>
      <c r="AF4250" s="12"/>
      <c r="AG4250" s="12"/>
      <c r="AH4250" s="12"/>
      <c r="AI4250" s="12"/>
      <c r="AJ4250" s="12"/>
      <c r="AK4250" s="12"/>
      <c r="AL4250" s="12"/>
      <c r="AM4250" s="12"/>
      <c r="AN4250" s="12"/>
      <c r="AO4250" s="12"/>
      <c r="AP4250" s="12"/>
      <c r="AQ4250" s="12"/>
      <c r="AR4250" s="12"/>
      <c r="AS4250" s="12"/>
      <c r="AT4250" s="12"/>
      <c r="AU4250" s="12"/>
      <c r="AV4250" s="12"/>
      <c r="AW4250" s="12"/>
      <c r="AX4250" s="12"/>
      <c r="AY4250" s="12"/>
      <c r="AZ4250" s="12"/>
      <c r="BA4250" s="12"/>
      <c r="BB4250" s="12"/>
      <c r="BC4250" s="12"/>
      <c r="BD4250" s="12"/>
      <c r="BE4250" s="12"/>
      <c r="BF4250" s="12"/>
      <c r="BG4250" s="12"/>
      <c r="BH4250" s="12"/>
      <c r="BI4250" s="12"/>
      <c r="BJ4250" s="13"/>
      <c r="BK4250" s="13"/>
      <c r="BL4250" s="13"/>
      <c r="BM4250" s="13"/>
      <c r="BN4250" s="13"/>
    </row>
    <row r="4251" spans="4:66" x14ac:dyDescent="0.25">
      <c r="D4251" s="7"/>
      <c r="E4251" s="10"/>
      <c r="F4251" s="10"/>
      <c r="G4251" s="10"/>
      <c r="H4251" s="10"/>
      <c r="I4251" s="10"/>
      <c r="J4251" s="10"/>
      <c r="K4251" s="11"/>
      <c r="L4251" s="11"/>
      <c r="M4251" s="12"/>
      <c r="N4251" s="12"/>
      <c r="O4251" s="12"/>
      <c r="P4251" s="12"/>
      <c r="Q4251" s="12"/>
      <c r="R4251" s="12"/>
      <c r="S4251" s="12"/>
      <c r="T4251" s="12"/>
      <c r="U4251" s="12"/>
      <c r="V4251" s="12"/>
      <c r="W4251" s="12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2"/>
      <c r="AS4251" s="12"/>
      <c r="AT4251" s="12"/>
      <c r="AU4251" s="12"/>
      <c r="AV4251" s="12"/>
      <c r="AW4251" s="12"/>
      <c r="AX4251" s="12"/>
      <c r="AY4251" s="12"/>
      <c r="AZ4251" s="12"/>
      <c r="BA4251" s="12"/>
      <c r="BB4251" s="12"/>
      <c r="BC4251" s="12"/>
      <c r="BD4251" s="12"/>
      <c r="BE4251" s="12"/>
      <c r="BF4251" s="12"/>
      <c r="BG4251" s="12"/>
      <c r="BH4251" s="12"/>
      <c r="BI4251" s="12"/>
      <c r="BJ4251" s="13"/>
      <c r="BK4251" s="13"/>
      <c r="BL4251" s="13"/>
      <c r="BM4251" s="13"/>
      <c r="BN4251" s="13"/>
    </row>
    <row r="4252" spans="4:66" x14ac:dyDescent="0.25">
      <c r="D4252" s="7"/>
      <c r="E4252" s="10"/>
      <c r="F4252" s="10"/>
      <c r="G4252" s="10"/>
      <c r="H4252" s="10"/>
      <c r="I4252" s="10"/>
      <c r="J4252" s="10"/>
      <c r="K4252" s="11"/>
      <c r="L4252" s="11"/>
      <c r="M4252" s="12"/>
      <c r="N4252" s="12"/>
      <c r="O4252" s="12"/>
      <c r="P4252" s="12"/>
      <c r="Q4252" s="12"/>
      <c r="R4252" s="12"/>
      <c r="S4252" s="12"/>
      <c r="T4252" s="12"/>
      <c r="U4252" s="12"/>
      <c r="V4252" s="12"/>
      <c r="W4252" s="12"/>
      <c r="X4252" s="12"/>
      <c r="Y4252" s="12"/>
      <c r="Z4252" s="12"/>
      <c r="AA4252" s="12"/>
      <c r="AB4252" s="12"/>
      <c r="AC4252" s="12"/>
      <c r="AD4252" s="12"/>
      <c r="AE4252" s="12"/>
      <c r="AF4252" s="12"/>
      <c r="AG4252" s="12"/>
      <c r="AH4252" s="12"/>
      <c r="AI4252" s="12"/>
      <c r="AJ4252" s="12"/>
      <c r="AK4252" s="12"/>
      <c r="AL4252" s="12"/>
      <c r="AM4252" s="12"/>
      <c r="AN4252" s="12"/>
      <c r="AO4252" s="12"/>
      <c r="AP4252" s="12"/>
      <c r="AQ4252" s="12"/>
      <c r="AR4252" s="12"/>
      <c r="AS4252" s="12"/>
      <c r="AT4252" s="12"/>
      <c r="AU4252" s="12"/>
      <c r="AV4252" s="12"/>
      <c r="AW4252" s="12"/>
      <c r="AX4252" s="12"/>
      <c r="AY4252" s="12"/>
      <c r="AZ4252" s="12"/>
      <c r="BA4252" s="12"/>
      <c r="BB4252" s="12"/>
      <c r="BC4252" s="12"/>
      <c r="BD4252" s="12"/>
      <c r="BE4252" s="12"/>
      <c r="BF4252" s="12"/>
      <c r="BG4252" s="12"/>
      <c r="BH4252" s="12"/>
      <c r="BI4252" s="12"/>
      <c r="BJ4252" s="13"/>
      <c r="BK4252" s="13"/>
      <c r="BL4252" s="13"/>
      <c r="BM4252" s="13"/>
      <c r="BN4252" s="13"/>
    </row>
    <row r="4253" spans="4:66" x14ac:dyDescent="0.25">
      <c r="D4253" s="7"/>
      <c r="E4253" s="10"/>
      <c r="F4253" s="10"/>
      <c r="G4253" s="10"/>
      <c r="H4253" s="10"/>
      <c r="I4253" s="10"/>
      <c r="J4253" s="10"/>
      <c r="K4253" s="11"/>
      <c r="L4253" s="11"/>
      <c r="M4253" s="12"/>
      <c r="N4253" s="12"/>
      <c r="O4253" s="12"/>
      <c r="P4253" s="12"/>
      <c r="Q4253" s="12"/>
      <c r="R4253" s="12"/>
      <c r="S4253" s="12"/>
      <c r="T4253" s="12"/>
      <c r="U4253" s="12"/>
      <c r="V4253" s="12"/>
      <c r="W4253" s="12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2"/>
      <c r="AS4253" s="12"/>
      <c r="AT4253" s="12"/>
      <c r="AU4253" s="12"/>
      <c r="AV4253" s="12"/>
      <c r="AW4253" s="12"/>
      <c r="AX4253" s="12"/>
      <c r="AY4253" s="12"/>
      <c r="AZ4253" s="12"/>
      <c r="BA4253" s="12"/>
      <c r="BB4253" s="12"/>
      <c r="BC4253" s="12"/>
      <c r="BD4253" s="12"/>
      <c r="BE4253" s="12"/>
      <c r="BF4253" s="12"/>
      <c r="BG4253" s="12"/>
      <c r="BH4253" s="12"/>
      <c r="BI4253" s="12"/>
      <c r="BJ4253" s="13"/>
      <c r="BK4253" s="13"/>
      <c r="BL4253" s="13"/>
      <c r="BM4253" s="13"/>
      <c r="BN4253" s="13"/>
    </row>
    <row r="4254" spans="4:66" x14ac:dyDescent="0.25">
      <c r="D4254" s="7"/>
      <c r="E4254" s="10"/>
      <c r="F4254" s="10"/>
      <c r="G4254" s="10"/>
      <c r="H4254" s="10"/>
      <c r="I4254" s="10"/>
      <c r="J4254" s="10"/>
      <c r="K4254" s="11"/>
      <c r="L4254" s="11"/>
      <c r="M4254" s="12"/>
      <c r="N4254" s="12"/>
      <c r="O4254" s="12"/>
      <c r="P4254" s="12"/>
      <c r="Q4254" s="12"/>
      <c r="R4254" s="12"/>
      <c r="S4254" s="12"/>
      <c r="T4254" s="12"/>
      <c r="U4254" s="12"/>
      <c r="V4254" s="12"/>
      <c r="W4254" s="12"/>
      <c r="X4254" s="12"/>
      <c r="Y4254" s="12"/>
      <c r="Z4254" s="12"/>
      <c r="AA4254" s="12"/>
      <c r="AB4254" s="12"/>
      <c r="AC4254" s="12"/>
      <c r="AD4254" s="12"/>
      <c r="AE4254" s="12"/>
      <c r="AF4254" s="12"/>
      <c r="AG4254" s="12"/>
      <c r="AH4254" s="12"/>
      <c r="AI4254" s="12"/>
      <c r="AJ4254" s="12"/>
      <c r="AK4254" s="12"/>
      <c r="AL4254" s="12"/>
      <c r="AM4254" s="12"/>
      <c r="AN4254" s="12"/>
      <c r="AO4254" s="12"/>
      <c r="AP4254" s="12"/>
      <c r="AQ4254" s="12"/>
      <c r="AR4254" s="12"/>
      <c r="AS4254" s="12"/>
      <c r="AT4254" s="12"/>
      <c r="AU4254" s="12"/>
      <c r="AV4254" s="12"/>
      <c r="AW4254" s="12"/>
      <c r="AX4254" s="12"/>
      <c r="AY4254" s="12"/>
      <c r="AZ4254" s="12"/>
      <c r="BA4254" s="12"/>
      <c r="BB4254" s="12"/>
      <c r="BC4254" s="12"/>
      <c r="BD4254" s="12"/>
      <c r="BE4254" s="12"/>
      <c r="BF4254" s="12"/>
      <c r="BG4254" s="12"/>
      <c r="BH4254" s="12"/>
      <c r="BI4254" s="12"/>
      <c r="BJ4254" s="13"/>
      <c r="BK4254" s="13"/>
      <c r="BL4254" s="13"/>
      <c r="BM4254" s="13"/>
      <c r="BN4254" s="13"/>
    </row>
    <row r="4255" spans="4:66" x14ac:dyDescent="0.25">
      <c r="D4255" s="7"/>
      <c r="E4255" s="10"/>
      <c r="F4255" s="10"/>
      <c r="G4255" s="10"/>
      <c r="H4255" s="10"/>
      <c r="I4255" s="10"/>
      <c r="J4255" s="10"/>
      <c r="K4255" s="11"/>
      <c r="L4255" s="11"/>
      <c r="M4255" s="12"/>
      <c r="N4255" s="12"/>
      <c r="O4255" s="12"/>
      <c r="P4255" s="12"/>
      <c r="Q4255" s="12"/>
      <c r="R4255" s="12"/>
      <c r="S4255" s="12"/>
      <c r="T4255" s="12"/>
      <c r="U4255" s="12"/>
      <c r="V4255" s="12"/>
      <c r="W4255" s="12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2"/>
      <c r="AS4255" s="12"/>
      <c r="AT4255" s="12"/>
      <c r="AU4255" s="12"/>
      <c r="AV4255" s="12"/>
      <c r="AW4255" s="12"/>
      <c r="AX4255" s="12"/>
      <c r="AY4255" s="12"/>
      <c r="AZ4255" s="12"/>
      <c r="BA4255" s="12"/>
      <c r="BB4255" s="12"/>
      <c r="BC4255" s="12"/>
      <c r="BD4255" s="12"/>
      <c r="BE4255" s="12"/>
      <c r="BF4255" s="12"/>
      <c r="BG4255" s="12"/>
      <c r="BH4255" s="12"/>
      <c r="BI4255" s="12"/>
      <c r="BJ4255" s="13"/>
      <c r="BK4255" s="13"/>
      <c r="BL4255" s="13"/>
      <c r="BM4255" s="13"/>
      <c r="BN4255" s="13"/>
    </row>
    <row r="4256" spans="4:66" x14ac:dyDescent="0.25">
      <c r="D4256" s="7"/>
      <c r="E4256" s="10"/>
      <c r="F4256" s="10"/>
      <c r="G4256" s="10"/>
      <c r="H4256" s="10"/>
      <c r="I4256" s="10"/>
      <c r="J4256" s="10"/>
      <c r="K4256" s="11"/>
      <c r="L4256" s="11"/>
      <c r="M4256" s="12"/>
      <c r="N4256" s="12"/>
      <c r="O4256" s="12"/>
      <c r="P4256" s="12"/>
      <c r="Q4256" s="12"/>
      <c r="R4256" s="12"/>
      <c r="S4256" s="12"/>
      <c r="T4256" s="12"/>
      <c r="U4256" s="12"/>
      <c r="V4256" s="12"/>
      <c r="W4256" s="12"/>
      <c r="X4256" s="12"/>
      <c r="Y4256" s="12"/>
      <c r="Z4256" s="12"/>
      <c r="AA4256" s="12"/>
      <c r="AB4256" s="12"/>
      <c r="AC4256" s="12"/>
      <c r="AD4256" s="12"/>
      <c r="AE4256" s="12"/>
      <c r="AF4256" s="12"/>
      <c r="AG4256" s="12"/>
      <c r="AH4256" s="12"/>
      <c r="AI4256" s="12"/>
      <c r="AJ4256" s="12"/>
      <c r="AK4256" s="12"/>
      <c r="AL4256" s="12"/>
      <c r="AM4256" s="12"/>
      <c r="AN4256" s="12"/>
      <c r="AO4256" s="12"/>
      <c r="AP4256" s="12"/>
      <c r="AQ4256" s="12"/>
      <c r="AR4256" s="12"/>
      <c r="AS4256" s="12"/>
      <c r="AT4256" s="12"/>
      <c r="AU4256" s="12"/>
      <c r="AV4256" s="12"/>
      <c r="AW4256" s="12"/>
      <c r="AX4256" s="12"/>
      <c r="AY4256" s="12"/>
      <c r="AZ4256" s="12"/>
      <c r="BA4256" s="12"/>
      <c r="BB4256" s="12"/>
      <c r="BC4256" s="12"/>
      <c r="BD4256" s="12"/>
      <c r="BE4256" s="12"/>
      <c r="BF4256" s="12"/>
      <c r="BG4256" s="12"/>
      <c r="BH4256" s="12"/>
      <c r="BI4256" s="12"/>
      <c r="BJ4256" s="13"/>
      <c r="BK4256" s="13"/>
      <c r="BL4256" s="13"/>
      <c r="BM4256" s="13"/>
      <c r="BN4256" s="13"/>
    </row>
    <row r="4257" spans="4:66" x14ac:dyDescent="0.25">
      <c r="D4257" s="7"/>
      <c r="E4257" s="10"/>
      <c r="F4257" s="10"/>
      <c r="G4257" s="10"/>
      <c r="H4257" s="10"/>
      <c r="I4257" s="10"/>
      <c r="J4257" s="10"/>
      <c r="K4257" s="11"/>
      <c r="L4257" s="11"/>
      <c r="M4257" s="12"/>
      <c r="N4257" s="12"/>
      <c r="O4257" s="12"/>
      <c r="P4257" s="12"/>
      <c r="Q4257" s="12"/>
      <c r="R4257" s="12"/>
      <c r="S4257" s="12"/>
      <c r="T4257" s="12"/>
      <c r="U4257" s="12"/>
      <c r="V4257" s="12"/>
      <c r="W4257" s="12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2"/>
      <c r="AS4257" s="12"/>
      <c r="AT4257" s="12"/>
      <c r="AU4257" s="12"/>
      <c r="AV4257" s="12"/>
      <c r="AW4257" s="12"/>
      <c r="AX4257" s="12"/>
      <c r="AY4257" s="12"/>
      <c r="AZ4257" s="12"/>
      <c r="BA4257" s="12"/>
      <c r="BB4257" s="12"/>
      <c r="BC4257" s="12"/>
      <c r="BD4257" s="12"/>
      <c r="BE4257" s="12"/>
      <c r="BF4257" s="12"/>
      <c r="BG4257" s="12"/>
      <c r="BH4257" s="12"/>
      <c r="BI4257" s="12"/>
      <c r="BJ4257" s="13"/>
      <c r="BK4257" s="13"/>
      <c r="BL4257" s="13"/>
      <c r="BM4257" s="13"/>
      <c r="BN4257" s="13"/>
    </row>
    <row r="4258" spans="4:66" x14ac:dyDescent="0.25">
      <c r="D4258" s="7"/>
      <c r="E4258" s="10"/>
      <c r="F4258" s="10"/>
      <c r="G4258" s="10"/>
      <c r="H4258" s="10"/>
      <c r="I4258" s="10"/>
      <c r="J4258" s="10"/>
      <c r="K4258" s="11"/>
      <c r="L4258" s="11"/>
      <c r="M4258" s="12"/>
      <c r="N4258" s="12"/>
      <c r="O4258" s="12"/>
      <c r="P4258" s="12"/>
      <c r="Q4258" s="12"/>
      <c r="R4258" s="12"/>
      <c r="S4258" s="12"/>
      <c r="T4258" s="12"/>
      <c r="U4258" s="12"/>
      <c r="V4258" s="12"/>
      <c r="W4258" s="12"/>
      <c r="X4258" s="12"/>
      <c r="Y4258" s="12"/>
      <c r="Z4258" s="12"/>
      <c r="AA4258" s="12"/>
      <c r="AB4258" s="12"/>
      <c r="AC4258" s="12"/>
      <c r="AD4258" s="12"/>
      <c r="AE4258" s="12"/>
      <c r="AF4258" s="12"/>
      <c r="AG4258" s="12"/>
      <c r="AH4258" s="12"/>
      <c r="AI4258" s="12"/>
      <c r="AJ4258" s="12"/>
      <c r="AK4258" s="12"/>
      <c r="AL4258" s="12"/>
      <c r="AM4258" s="12"/>
      <c r="AN4258" s="12"/>
      <c r="AO4258" s="12"/>
      <c r="AP4258" s="12"/>
      <c r="AQ4258" s="12"/>
      <c r="AR4258" s="12"/>
      <c r="AS4258" s="12"/>
      <c r="AT4258" s="12"/>
      <c r="AU4258" s="12"/>
      <c r="AV4258" s="12"/>
      <c r="AW4258" s="12"/>
      <c r="AX4258" s="12"/>
      <c r="AY4258" s="12"/>
      <c r="AZ4258" s="12"/>
      <c r="BA4258" s="12"/>
      <c r="BB4258" s="12"/>
      <c r="BC4258" s="12"/>
      <c r="BD4258" s="12"/>
      <c r="BE4258" s="12"/>
      <c r="BF4258" s="12"/>
      <c r="BG4258" s="12"/>
      <c r="BH4258" s="12"/>
      <c r="BI4258" s="12"/>
      <c r="BJ4258" s="13"/>
      <c r="BK4258" s="13"/>
      <c r="BL4258" s="13"/>
      <c r="BM4258" s="13"/>
      <c r="BN4258" s="13"/>
    </row>
    <row r="4259" spans="4:66" x14ac:dyDescent="0.25">
      <c r="D4259" s="7"/>
      <c r="E4259" s="10"/>
      <c r="F4259" s="10"/>
      <c r="G4259" s="10"/>
      <c r="H4259" s="10"/>
      <c r="I4259" s="10"/>
      <c r="J4259" s="10"/>
      <c r="K4259" s="11"/>
      <c r="L4259" s="11"/>
      <c r="M4259" s="12"/>
      <c r="N4259" s="12"/>
      <c r="O4259" s="12"/>
      <c r="P4259" s="12"/>
      <c r="Q4259" s="12"/>
      <c r="R4259" s="12"/>
      <c r="S4259" s="12"/>
      <c r="T4259" s="12"/>
      <c r="U4259" s="12"/>
      <c r="V4259" s="12"/>
      <c r="W4259" s="12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2"/>
      <c r="AS4259" s="12"/>
      <c r="AT4259" s="12"/>
      <c r="AU4259" s="12"/>
      <c r="AV4259" s="12"/>
      <c r="AW4259" s="12"/>
      <c r="AX4259" s="12"/>
      <c r="AY4259" s="12"/>
      <c r="AZ4259" s="12"/>
      <c r="BA4259" s="12"/>
      <c r="BB4259" s="12"/>
      <c r="BC4259" s="12"/>
      <c r="BD4259" s="12"/>
      <c r="BE4259" s="12"/>
      <c r="BF4259" s="12"/>
      <c r="BG4259" s="12"/>
      <c r="BH4259" s="12"/>
      <c r="BI4259" s="12"/>
      <c r="BJ4259" s="13"/>
      <c r="BK4259" s="13"/>
      <c r="BL4259" s="13"/>
      <c r="BM4259" s="13"/>
      <c r="BN4259" s="13"/>
    </row>
    <row r="4260" spans="4:66" x14ac:dyDescent="0.25">
      <c r="D4260" s="7"/>
      <c r="E4260" s="10"/>
      <c r="F4260" s="10"/>
      <c r="G4260" s="10"/>
      <c r="H4260" s="10"/>
      <c r="I4260" s="10"/>
      <c r="J4260" s="10"/>
      <c r="K4260" s="11"/>
      <c r="L4260" s="11"/>
      <c r="M4260" s="12"/>
      <c r="N4260" s="12"/>
      <c r="O4260" s="12"/>
      <c r="P4260" s="12"/>
      <c r="Q4260" s="12"/>
      <c r="R4260" s="12"/>
      <c r="S4260" s="12"/>
      <c r="T4260" s="12"/>
      <c r="U4260" s="12"/>
      <c r="V4260" s="12"/>
      <c r="W4260" s="12"/>
      <c r="X4260" s="12"/>
      <c r="Y4260" s="12"/>
      <c r="Z4260" s="12"/>
      <c r="AA4260" s="12"/>
      <c r="AB4260" s="12"/>
      <c r="AC4260" s="12"/>
      <c r="AD4260" s="12"/>
      <c r="AE4260" s="12"/>
      <c r="AF4260" s="12"/>
      <c r="AG4260" s="12"/>
      <c r="AH4260" s="12"/>
      <c r="AI4260" s="12"/>
      <c r="AJ4260" s="12"/>
      <c r="AK4260" s="12"/>
      <c r="AL4260" s="12"/>
      <c r="AM4260" s="12"/>
      <c r="AN4260" s="12"/>
      <c r="AO4260" s="12"/>
      <c r="AP4260" s="12"/>
      <c r="AQ4260" s="12"/>
      <c r="AR4260" s="12"/>
      <c r="AS4260" s="12"/>
      <c r="AT4260" s="12"/>
      <c r="AU4260" s="12"/>
      <c r="AV4260" s="12"/>
      <c r="AW4260" s="12"/>
      <c r="AX4260" s="12"/>
      <c r="AY4260" s="12"/>
      <c r="AZ4260" s="12"/>
      <c r="BA4260" s="12"/>
      <c r="BB4260" s="12"/>
      <c r="BC4260" s="12"/>
      <c r="BD4260" s="12"/>
      <c r="BE4260" s="12"/>
      <c r="BF4260" s="12"/>
      <c r="BG4260" s="12"/>
      <c r="BH4260" s="12"/>
      <c r="BI4260" s="12"/>
      <c r="BJ4260" s="13"/>
      <c r="BK4260" s="13"/>
      <c r="BL4260" s="13"/>
      <c r="BM4260" s="13"/>
      <c r="BN4260" s="13"/>
    </row>
    <row r="4261" spans="4:66" x14ac:dyDescent="0.25">
      <c r="D4261" s="7"/>
      <c r="E4261" s="10"/>
      <c r="F4261" s="10"/>
      <c r="G4261" s="10"/>
      <c r="H4261" s="10"/>
      <c r="I4261" s="10"/>
      <c r="J4261" s="10"/>
      <c r="K4261" s="11"/>
      <c r="L4261" s="11"/>
      <c r="M4261" s="12"/>
      <c r="N4261" s="12"/>
      <c r="O4261" s="12"/>
      <c r="P4261" s="12"/>
      <c r="Q4261" s="12"/>
      <c r="R4261" s="12"/>
      <c r="S4261" s="12"/>
      <c r="T4261" s="12"/>
      <c r="U4261" s="12"/>
      <c r="V4261" s="12"/>
      <c r="W4261" s="12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2"/>
      <c r="AS4261" s="12"/>
      <c r="AT4261" s="12"/>
      <c r="AU4261" s="12"/>
      <c r="AV4261" s="12"/>
      <c r="AW4261" s="12"/>
      <c r="AX4261" s="12"/>
      <c r="AY4261" s="12"/>
      <c r="AZ4261" s="12"/>
      <c r="BA4261" s="12"/>
      <c r="BB4261" s="12"/>
      <c r="BC4261" s="12"/>
      <c r="BD4261" s="12"/>
      <c r="BE4261" s="12"/>
      <c r="BF4261" s="12"/>
      <c r="BG4261" s="12"/>
      <c r="BH4261" s="12"/>
      <c r="BI4261" s="12"/>
      <c r="BJ4261" s="13"/>
      <c r="BK4261" s="13"/>
      <c r="BL4261" s="13"/>
      <c r="BM4261" s="13"/>
      <c r="BN4261" s="13"/>
    </row>
    <row r="4262" spans="4:66" x14ac:dyDescent="0.25">
      <c r="D4262" s="7"/>
      <c r="E4262" s="10"/>
      <c r="F4262" s="10"/>
      <c r="G4262" s="10"/>
      <c r="H4262" s="10"/>
      <c r="I4262" s="10"/>
      <c r="J4262" s="10"/>
      <c r="K4262" s="11"/>
      <c r="L4262" s="11"/>
      <c r="M4262" s="12"/>
      <c r="N4262" s="12"/>
      <c r="O4262" s="12"/>
      <c r="P4262" s="12"/>
      <c r="Q4262" s="12"/>
      <c r="R4262" s="12"/>
      <c r="S4262" s="12"/>
      <c r="T4262" s="12"/>
      <c r="U4262" s="12"/>
      <c r="V4262" s="12"/>
      <c r="W4262" s="12"/>
      <c r="X4262" s="12"/>
      <c r="Y4262" s="12"/>
      <c r="Z4262" s="12"/>
      <c r="AA4262" s="12"/>
      <c r="AB4262" s="12"/>
      <c r="AC4262" s="12"/>
      <c r="AD4262" s="12"/>
      <c r="AE4262" s="12"/>
      <c r="AF4262" s="12"/>
      <c r="AG4262" s="12"/>
      <c r="AH4262" s="12"/>
      <c r="AI4262" s="12"/>
      <c r="AJ4262" s="12"/>
      <c r="AK4262" s="12"/>
      <c r="AL4262" s="12"/>
      <c r="AM4262" s="12"/>
      <c r="AN4262" s="12"/>
      <c r="AO4262" s="12"/>
      <c r="AP4262" s="12"/>
      <c r="AQ4262" s="12"/>
      <c r="AR4262" s="12"/>
      <c r="AS4262" s="12"/>
      <c r="AT4262" s="12"/>
      <c r="AU4262" s="12"/>
      <c r="AV4262" s="12"/>
      <c r="AW4262" s="12"/>
      <c r="AX4262" s="12"/>
      <c r="AY4262" s="12"/>
      <c r="AZ4262" s="12"/>
      <c r="BA4262" s="12"/>
      <c r="BB4262" s="12"/>
      <c r="BC4262" s="12"/>
      <c r="BD4262" s="12"/>
      <c r="BE4262" s="12"/>
      <c r="BF4262" s="12"/>
      <c r="BG4262" s="12"/>
      <c r="BH4262" s="12"/>
      <c r="BI4262" s="12"/>
      <c r="BJ4262" s="13"/>
      <c r="BK4262" s="13"/>
      <c r="BL4262" s="13"/>
      <c r="BM4262" s="13"/>
      <c r="BN4262" s="13"/>
    </row>
    <row r="4263" spans="4:66" x14ac:dyDescent="0.25">
      <c r="D4263" s="7"/>
      <c r="E4263" s="10"/>
      <c r="F4263" s="10"/>
      <c r="G4263" s="10"/>
      <c r="H4263" s="10"/>
      <c r="I4263" s="10"/>
      <c r="J4263" s="10"/>
      <c r="K4263" s="11"/>
      <c r="L4263" s="11"/>
      <c r="M4263" s="12"/>
      <c r="N4263" s="12"/>
      <c r="O4263" s="12"/>
      <c r="P4263" s="12"/>
      <c r="Q4263" s="12"/>
      <c r="R4263" s="12"/>
      <c r="S4263" s="12"/>
      <c r="T4263" s="12"/>
      <c r="U4263" s="12"/>
      <c r="V4263" s="12"/>
      <c r="W4263" s="12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2"/>
      <c r="AS4263" s="12"/>
      <c r="AT4263" s="12"/>
      <c r="AU4263" s="12"/>
      <c r="AV4263" s="12"/>
      <c r="AW4263" s="12"/>
      <c r="AX4263" s="12"/>
      <c r="AY4263" s="12"/>
      <c r="AZ4263" s="12"/>
      <c r="BA4263" s="12"/>
      <c r="BB4263" s="12"/>
      <c r="BC4263" s="12"/>
      <c r="BD4263" s="12"/>
      <c r="BE4263" s="12"/>
      <c r="BF4263" s="12"/>
      <c r="BG4263" s="12"/>
      <c r="BH4263" s="12"/>
      <c r="BI4263" s="12"/>
      <c r="BJ4263" s="13"/>
      <c r="BK4263" s="13"/>
      <c r="BL4263" s="13"/>
      <c r="BM4263" s="13"/>
      <c r="BN4263" s="13"/>
    </row>
    <row r="4264" spans="4:66" x14ac:dyDescent="0.25">
      <c r="D4264" s="7"/>
      <c r="E4264" s="10"/>
      <c r="F4264" s="10"/>
      <c r="G4264" s="10"/>
      <c r="H4264" s="10"/>
      <c r="I4264" s="10"/>
      <c r="J4264" s="10"/>
      <c r="K4264" s="11"/>
      <c r="L4264" s="11"/>
      <c r="M4264" s="12"/>
      <c r="N4264" s="12"/>
      <c r="O4264" s="12"/>
      <c r="P4264" s="12"/>
      <c r="Q4264" s="12"/>
      <c r="R4264" s="12"/>
      <c r="S4264" s="12"/>
      <c r="T4264" s="12"/>
      <c r="U4264" s="12"/>
      <c r="V4264" s="12"/>
      <c r="W4264" s="12"/>
      <c r="X4264" s="12"/>
      <c r="Y4264" s="12"/>
      <c r="Z4264" s="12"/>
      <c r="AA4264" s="12"/>
      <c r="AB4264" s="12"/>
      <c r="AC4264" s="12"/>
      <c r="AD4264" s="12"/>
      <c r="AE4264" s="12"/>
      <c r="AF4264" s="12"/>
      <c r="AG4264" s="12"/>
      <c r="AH4264" s="12"/>
      <c r="AI4264" s="12"/>
      <c r="AJ4264" s="12"/>
      <c r="AK4264" s="12"/>
      <c r="AL4264" s="12"/>
      <c r="AM4264" s="12"/>
      <c r="AN4264" s="12"/>
      <c r="AO4264" s="12"/>
      <c r="AP4264" s="12"/>
      <c r="AQ4264" s="12"/>
      <c r="AR4264" s="12"/>
      <c r="AS4264" s="12"/>
      <c r="AT4264" s="12"/>
      <c r="AU4264" s="12"/>
      <c r="AV4264" s="12"/>
      <c r="AW4264" s="12"/>
      <c r="AX4264" s="12"/>
      <c r="AY4264" s="12"/>
      <c r="AZ4264" s="12"/>
      <c r="BA4264" s="12"/>
      <c r="BB4264" s="12"/>
      <c r="BC4264" s="12"/>
      <c r="BD4264" s="12"/>
      <c r="BE4264" s="12"/>
      <c r="BF4264" s="12"/>
      <c r="BG4264" s="12"/>
      <c r="BH4264" s="12"/>
      <c r="BI4264" s="12"/>
      <c r="BJ4264" s="13"/>
      <c r="BK4264" s="13"/>
      <c r="BL4264" s="13"/>
      <c r="BM4264" s="13"/>
      <c r="BN4264" s="13"/>
    </row>
    <row r="4265" spans="4:66" x14ac:dyDescent="0.25">
      <c r="D4265" s="7"/>
      <c r="E4265" s="10"/>
      <c r="F4265" s="10"/>
      <c r="G4265" s="10"/>
      <c r="H4265" s="10"/>
      <c r="I4265" s="10"/>
      <c r="J4265" s="10"/>
      <c r="K4265" s="11"/>
      <c r="L4265" s="11"/>
      <c r="M4265" s="12"/>
      <c r="N4265" s="12"/>
      <c r="O4265" s="12"/>
      <c r="P4265" s="12"/>
      <c r="Q4265" s="12"/>
      <c r="R4265" s="12"/>
      <c r="S4265" s="12"/>
      <c r="T4265" s="12"/>
      <c r="U4265" s="12"/>
      <c r="V4265" s="12"/>
      <c r="W4265" s="12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2"/>
      <c r="AS4265" s="12"/>
      <c r="AT4265" s="12"/>
      <c r="AU4265" s="12"/>
      <c r="AV4265" s="12"/>
      <c r="AW4265" s="12"/>
      <c r="AX4265" s="12"/>
      <c r="AY4265" s="12"/>
      <c r="AZ4265" s="12"/>
      <c r="BA4265" s="12"/>
      <c r="BB4265" s="12"/>
      <c r="BC4265" s="12"/>
      <c r="BD4265" s="12"/>
      <c r="BE4265" s="12"/>
      <c r="BF4265" s="12"/>
      <c r="BG4265" s="12"/>
      <c r="BH4265" s="12"/>
      <c r="BI4265" s="12"/>
      <c r="BJ4265" s="13"/>
      <c r="BK4265" s="13"/>
      <c r="BL4265" s="13"/>
      <c r="BM4265" s="13"/>
      <c r="BN4265" s="13"/>
    </row>
    <row r="4266" spans="4:66" x14ac:dyDescent="0.25">
      <c r="D4266" s="7"/>
      <c r="E4266" s="10"/>
      <c r="F4266" s="10"/>
      <c r="G4266" s="10"/>
      <c r="H4266" s="10"/>
      <c r="I4266" s="10"/>
      <c r="J4266" s="10"/>
      <c r="K4266" s="11"/>
      <c r="L4266" s="11"/>
      <c r="M4266" s="12"/>
      <c r="N4266" s="12"/>
      <c r="O4266" s="12"/>
      <c r="P4266" s="12"/>
      <c r="Q4266" s="12"/>
      <c r="R4266" s="12"/>
      <c r="S4266" s="12"/>
      <c r="T4266" s="12"/>
      <c r="U4266" s="12"/>
      <c r="V4266" s="12"/>
      <c r="W4266" s="12"/>
      <c r="X4266" s="12"/>
      <c r="Y4266" s="12"/>
      <c r="Z4266" s="12"/>
      <c r="AA4266" s="12"/>
      <c r="AB4266" s="12"/>
      <c r="AC4266" s="12"/>
      <c r="AD4266" s="12"/>
      <c r="AE4266" s="12"/>
      <c r="AF4266" s="12"/>
      <c r="AG4266" s="12"/>
      <c r="AH4266" s="12"/>
      <c r="AI4266" s="12"/>
      <c r="AJ4266" s="12"/>
      <c r="AK4266" s="12"/>
      <c r="AL4266" s="12"/>
      <c r="AM4266" s="12"/>
      <c r="AN4266" s="12"/>
      <c r="AO4266" s="12"/>
      <c r="AP4266" s="12"/>
      <c r="AQ4266" s="12"/>
      <c r="AR4266" s="12"/>
      <c r="AS4266" s="12"/>
      <c r="AT4266" s="12"/>
      <c r="AU4266" s="12"/>
      <c r="AV4266" s="12"/>
      <c r="AW4266" s="12"/>
      <c r="AX4266" s="12"/>
      <c r="AY4266" s="12"/>
      <c r="AZ4266" s="12"/>
      <c r="BA4266" s="12"/>
      <c r="BB4266" s="12"/>
      <c r="BC4266" s="12"/>
      <c r="BD4266" s="12"/>
      <c r="BE4266" s="12"/>
      <c r="BF4266" s="12"/>
      <c r="BG4266" s="12"/>
      <c r="BH4266" s="12"/>
      <c r="BI4266" s="12"/>
      <c r="BJ4266" s="13"/>
      <c r="BK4266" s="13"/>
      <c r="BL4266" s="13"/>
      <c r="BM4266" s="13"/>
      <c r="BN4266" s="13"/>
    </row>
    <row r="4267" spans="4:66" x14ac:dyDescent="0.25">
      <c r="D4267" s="7"/>
      <c r="E4267" s="10"/>
      <c r="F4267" s="10"/>
      <c r="G4267" s="10"/>
      <c r="H4267" s="10"/>
      <c r="I4267" s="10"/>
      <c r="J4267" s="10"/>
      <c r="K4267" s="11"/>
      <c r="L4267" s="11"/>
      <c r="M4267" s="12"/>
      <c r="N4267" s="12"/>
      <c r="O4267" s="12"/>
      <c r="P4267" s="12"/>
      <c r="Q4267" s="12"/>
      <c r="R4267" s="12"/>
      <c r="S4267" s="12"/>
      <c r="T4267" s="12"/>
      <c r="U4267" s="12"/>
      <c r="V4267" s="12"/>
      <c r="W4267" s="12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2"/>
      <c r="AS4267" s="12"/>
      <c r="AT4267" s="12"/>
      <c r="AU4267" s="12"/>
      <c r="AV4267" s="12"/>
      <c r="AW4267" s="12"/>
      <c r="AX4267" s="12"/>
      <c r="AY4267" s="12"/>
      <c r="AZ4267" s="12"/>
      <c r="BA4267" s="12"/>
      <c r="BB4267" s="12"/>
      <c r="BC4267" s="12"/>
      <c r="BD4267" s="12"/>
      <c r="BE4267" s="12"/>
      <c r="BF4267" s="12"/>
      <c r="BG4267" s="12"/>
      <c r="BH4267" s="12"/>
      <c r="BI4267" s="12"/>
      <c r="BJ4267" s="13"/>
      <c r="BK4267" s="13"/>
      <c r="BL4267" s="13"/>
      <c r="BM4267" s="13"/>
      <c r="BN4267" s="13"/>
    </row>
    <row r="4268" spans="4:66" x14ac:dyDescent="0.25">
      <c r="D4268" s="7"/>
      <c r="E4268" s="10"/>
      <c r="F4268" s="10"/>
      <c r="G4268" s="10"/>
      <c r="H4268" s="10"/>
      <c r="I4268" s="10"/>
      <c r="J4268" s="10"/>
      <c r="K4268" s="11"/>
      <c r="L4268" s="11"/>
      <c r="M4268" s="12"/>
      <c r="N4268" s="12"/>
      <c r="O4268" s="12"/>
      <c r="P4268" s="12"/>
      <c r="Q4268" s="12"/>
      <c r="R4268" s="12"/>
      <c r="S4268" s="12"/>
      <c r="T4268" s="12"/>
      <c r="U4268" s="12"/>
      <c r="V4268" s="12"/>
      <c r="W4268" s="12"/>
      <c r="X4268" s="12"/>
      <c r="Y4268" s="12"/>
      <c r="Z4268" s="12"/>
      <c r="AA4268" s="12"/>
      <c r="AB4268" s="12"/>
      <c r="AC4268" s="12"/>
      <c r="AD4268" s="12"/>
      <c r="AE4268" s="12"/>
      <c r="AF4268" s="12"/>
      <c r="AG4268" s="12"/>
      <c r="AH4268" s="12"/>
      <c r="AI4268" s="12"/>
      <c r="AJ4268" s="12"/>
      <c r="AK4268" s="12"/>
      <c r="AL4268" s="12"/>
      <c r="AM4268" s="12"/>
      <c r="AN4268" s="12"/>
      <c r="AO4268" s="12"/>
      <c r="AP4268" s="12"/>
      <c r="AQ4268" s="12"/>
      <c r="AR4268" s="12"/>
      <c r="AS4268" s="12"/>
      <c r="AT4268" s="12"/>
      <c r="AU4268" s="12"/>
      <c r="AV4268" s="12"/>
      <c r="AW4268" s="12"/>
      <c r="AX4268" s="12"/>
      <c r="AY4268" s="12"/>
      <c r="AZ4268" s="12"/>
      <c r="BA4268" s="12"/>
      <c r="BB4268" s="12"/>
      <c r="BC4268" s="12"/>
      <c r="BD4268" s="12"/>
      <c r="BE4268" s="12"/>
      <c r="BF4268" s="12"/>
      <c r="BG4268" s="12"/>
      <c r="BH4268" s="12"/>
      <c r="BI4268" s="12"/>
      <c r="BJ4268" s="13"/>
      <c r="BK4268" s="13"/>
      <c r="BL4268" s="13"/>
      <c r="BM4268" s="13"/>
      <c r="BN4268" s="13"/>
    </row>
    <row r="4269" spans="4:66" x14ac:dyDescent="0.25">
      <c r="D4269" s="7"/>
      <c r="E4269" s="10"/>
      <c r="F4269" s="10"/>
      <c r="G4269" s="10"/>
      <c r="H4269" s="10"/>
      <c r="I4269" s="10"/>
      <c r="J4269" s="10"/>
      <c r="K4269" s="11"/>
      <c r="L4269" s="11"/>
      <c r="M4269" s="12"/>
      <c r="N4269" s="12"/>
      <c r="O4269" s="12"/>
      <c r="P4269" s="12"/>
      <c r="Q4269" s="12"/>
      <c r="R4269" s="12"/>
      <c r="S4269" s="12"/>
      <c r="T4269" s="12"/>
      <c r="U4269" s="12"/>
      <c r="V4269" s="12"/>
      <c r="W4269" s="12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2"/>
      <c r="AS4269" s="12"/>
      <c r="AT4269" s="12"/>
      <c r="AU4269" s="12"/>
      <c r="AV4269" s="12"/>
      <c r="AW4269" s="12"/>
      <c r="AX4269" s="12"/>
      <c r="AY4269" s="12"/>
      <c r="AZ4269" s="12"/>
      <c r="BA4269" s="12"/>
      <c r="BB4269" s="12"/>
      <c r="BC4269" s="12"/>
      <c r="BD4269" s="12"/>
      <c r="BE4269" s="12"/>
      <c r="BF4269" s="12"/>
      <c r="BG4269" s="12"/>
      <c r="BH4269" s="12"/>
      <c r="BI4269" s="12"/>
      <c r="BJ4269" s="13"/>
      <c r="BK4269" s="13"/>
      <c r="BL4269" s="13"/>
      <c r="BM4269" s="13"/>
      <c r="BN4269" s="13"/>
    </row>
    <row r="4270" spans="4:66" x14ac:dyDescent="0.25">
      <c r="D4270" s="7"/>
      <c r="E4270" s="10"/>
      <c r="F4270" s="10"/>
      <c r="G4270" s="10"/>
      <c r="H4270" s="10"/>
      <c r="I4270" s="10"/>
      <c r="J4270" s="10"/>
      <c r="K4270" s="11"/>
      <c r="L4270" s="11"/>
      <c r="M4270" s="12"/>
      <c r="N4270" s="12"/>
      <c r="O4270" s="12"/>
      <c r="P4270" s="12"/>
      <c r="Q4270" s="12"/>
      <c r="R4270" s="12"/>
      <c r="S4270" s="12"/>
      <c r="T4270" s="12"/>
      <c r="U4270" s="12"/>
      <c r="V4270" s="12"/>
      <c r="W4270" s="12"/>
      <c r="X4270" s="12"/>
      <c r="Y4270" s="12"/>
      <c r="Z4270" s="12"/>
      <c r="AA4270" s="12"/>
      <c r="AB4270" s="12"/>
      <c r="AC4270" s="12"/>
      <c r="AD4270" s="12"/>
      <c r="AE4270" s="12"/>
      <c r="AF4270" s="12"/>
      <c r="AG4270" s="12"/>
      <c r="AH4270" s="12"/>
      <c r="AI4270" s="12"/>
      <c r="AJ4270" s="12"/>
      <c r="AK4270" s="12"/>
      <c r="AL4270" s="12"/>
      <c r="AM4270" s="12"/>
      <c r="AN4270" s="12"/>
      <c r="AO4270" s="12"/>
      <c r="AP4270" s="12"/>
      <c r="AQ4270" s="12"/>
      <c r="AR4270" s="12"/>
      <c r="AS4270" s="12"/>
      <c r="AT4270" s="12"/>
      <c r="AU4270" s="12"/>
      <c r="AV4270" s="12"/>
      <c r="AW4270" s="12"/>
      <c r="AX4270" s="12"/>
      <c r="AY4270" s="12"/>
      <c r="AZ4270" s="12"/>
      <c r="BA4270" s="12"/>
      <c r="BB4270" s="12"/>
      <c r="BC4270" s="12"/>
      <c r="BD4270" s="12"/>
      <c r="BE4270" s="12"/>
      <c r="BF4270" s="12"/>
      <c r="BG4270" s="12"/>
      <c r="BH4270" s="12"/>
      <c r="BI4270" s="12"/>
      <c r="BJ4270" s="13"/>
      <c r="BK4270" s="13"/>
      <c r="BL4270" s="13"/>
      <c r="BM4270" s="13"/>
      <c r="BN4270" s="13"/>
    </row>
    <row r="4271" spans="4:66" x14ac:dyDescent="0.25">
      <c r="D4271" s="7"/>
      <c r="E4271" s="10"/>
      <c r="F4271" s="10"/>
      <c r="G4271" s="10"/>
      <c r="H4271" s="10"/>
      <c r="I4271" s="10"/>
      <c r="J4271" s="10"/>
      <c r="K4271" s="11"/>
      <c r="L4271" s="11"/>
      <c r="M4271" s="12"/>
      <c r="N4271" s="12"/>
      <c r="O4271" s="12"/>
      <c r="P4271" s="12"/>
      <c r="Q4271" s="12"/>
      <c r="R4271" s="12"/>
      <c r="S4271" s="12"/>
      <c r="T4271" s="12"/>
      <c r="U4271" s="12"/>
      <c r="V4271" s="12"/>
      <c r="W4271" s="12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2"/>
      <c r="AS4271" s="12"/>
      <c r="AT4271" s="12"/>
      <c r="AU4271" s="12"/>
      <c r="AV4271" s="12"/>
      <c r="AW4271" s="12"/>
      <c r="AX4271" s="12"/>
      <c r="AY4271" s="12"/>
      <c r="AZ4271" s="12"/>
      <c r="BA4271" s="12"/>
      <c r="BB4271" s="12"/>
      <c r="BC4271" s="12"/>
      <c r="BD4271" s="12"/>
      <c r="BE4271" s="12"/>
      <c r="BF4271" s="12"/>
      <c r="BG4271" s="12"/>
      <c r="BH4271" s="12"/>
      <c r="BI4271" s="12"/>
      <c r="BJ4271" s="13"/>
      <c r="BK4271" s="13"/>
      <c r="BL4271" s="13"/>
      <c r="BM4271" s="13"/>
      <c r="BN4271" s="13"/>
    </row>
    <row r="4272" spans="4:66" x14ac:dyDescent="0.25">
      <c r="D4272" s="7"/>
      <c r="E4272" s="10"/>
      <c r="F4272" s="10"/>
      <c r="G4272" s="10"/>
      <c r="H4272" s="10"/>
      <c r="I4272" s="10"/>
      <c r="J4272" s="10"/>
      <c r="K4272" s="11"/>
      <c r="L4272" s="11"/>
      <c r="M4272" s="12"/>
      <c r="N4272" s="12"/>
      <c r="O4272" s="12"/>
      <c r="P4272" s="12"/>
      <c r="Q4272" s="12"/>
      <c r="R4272" s="12"/>
      <c r="S4272" s="12"/>
      <c r="T4272" s="12"/>
      <c r="U4272" s="12"/>
      <c r="V4272" s="12"/>
      <c r="W4272" s="12"/>
      <c r="X4272" s="12"/>
      <c r="Y4272" s="12"/>
      <c r="Z4272" s="12"/>
      <c r="AA4272" s="12"/>
      <c r="AB4272" s="12"/>
      <c r="AC4272" s="12"/>
      <c r="AD4272" s="12"/>
      <c r="AE4272" s="12"/>
      <c r="AF4272" s="12"/>
      <c r="AG4272" s="12"/>
      <c r="AH4272" s="12"/>
      <c r="AI4272" s="12"/>
      <c r="AJ4272" s="12"/>
      <c r="AK4272" s="12"/>
      <c r="AL4272" s="12"/>
      <c r="AM4272" s="12"/>
      <c r="AN4272" s="12"/>
      <c r="AO4272" s="12"/>
      <c r="AP4272" s="12"/>
      <c r="AQ4272" s="12"/>
      <c r="AR4272" s="12"/>
      <c r="AS4272" s="12"/>
      <c r="AT4272" s="12"/>
      <c r="AU4272" s="12"/>
      <c r="AV4272" s="12"/>
      <c r="AW4272" s="12"/>
      <c r="AX4272" s="12"/>
      <c r="AY4272" s="12"/>
      <c r="AZ4272" s="12"/>
      <c r="BA4272" s="12"/>
      <c r="BB4272" s="12"/>
      <c r="BC4272" s="12"/>
      <c r="BD4272" s="12"/>
      <c r="BE4272" s="12"/>
      <c r="BF4272" s="12"/>
      <c r="BG4272" s="12"/>
      <c r="BH4272" s="12"/>
      <c r="BI4272" s="12"/>
      <c r="BJ4272" s="13"/>
      <c r="BK4272" s="13"/>
      <c r="BL4272" s="13"/>
      <c r="BM4272" s="13"/>
      <c r="BN4272" s="13"/>
    </row>
    <row r="4273" spans="4:66" x14ac:dyDescent="0.25">
      <c r="D4273" s="7"/>
      <c r="E4273" s="10"/>
      <c r="F4273" s="10"/>
      <c r="G4273" s="10"/>
      <c r="H4273" s="10"/>
      <c r="I4273" s="10"/>
      <c r="J4273" s="10"/>
      <c r="K4273" s="11"/>
      <c r="L4273" s="11"/>
      <c r="M4273" s="12"/>
      <c r="N4273" s="12"/>
      <c r="O4273" s="12"/>
      <c r="P4273" s="12"/>
      <c r="Q4273" s="12"/>
      <c r="R4273" s="12"/>
      <c r="S4273" s="12"/>
      <c r="T4273" s="12"/>
      <c r="U4273" s="12"/>
      <c r="V4273" s="12"/>
      <c r="W4273" s="12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2"/>
      <c r="AS4273" s="12"/>
      <c r="AT4273" s="12"/>
      <c r="AU4273" s="12"/>
      <c r="AV4273" s="12"/>
      <c r="AW4273" s="12"/>
      <c r="AX4273" s="12"/>
      <c r="AY4273" s="12"/>
      <c r="AZ4273" s="12"/>
      <c r="BA4273" s="12"/>
      <c r="BB4273" s="12"/>
      <c r="BC4273" s="12"/>
      <c r="BD4273" s="12"/>
      <c r="BE4273" s="12"/>
      <c r="BF4273" s="12"/>
      <c r="BG4273" s="12"/>
      <c r="BH4273" s="12"/>
      <c r="BI4273" s="12"/>
      <c r="BJ4273" s="13"/>
      <c r="BK4273" s="13"/>
      <c r="BL4273" s="13"/>
      <c r="BM4273" s="13"/>
      <c r="BN4273" s="13"/>
    </row>
    <row r="4274" spans="4:66" x14ac:dyDescent="0.25">
      <c r="D4274" s="7"/>
      <c r="E4274" s="10"/>
      <c r="F4274" s="10"/>
      <c r="G4274" s="10"/>
      <c r="H4274" s="10"/>
      <c r="I4274" s="10"/>
      <c r="J4274" s="10"/>
      <c r="K4274" s="11"/>
      <c r="L4274" s="11"/>
      <c r="M4274" s="12"/>
      <c r="N4274" s="12"/>
      <c r="O4274" s="12"/>
      <c r="P4274" s="12"/>
      <c r="Q4274" s="12"/>
      <c r="R4274" s="12"/>
      <c r="S4274" s="12"/>
      <c r="T4274" s="12"/>
      <c r="U4274" s="12"/>
      <c r="V4274" s="12"/>
      <c r="W4274" s="12"/>
      <c r="X4274" s="12"/>
      <c r="Y4274" s="12"/>
      <c r="Z4274" s="12"/>
      <c r="AA4274" s="12"/>
      <c r="AB4274" s="12"/>
      <c r="AC4274" s="12"/>
      <c r="AD4274" s="12"/>
      <c r="AE4274" s="12"/>
      <c r="AF4274" s="12"/>
      <c r="AG4274" s="12"/>
      <c r="AH4274" s="12"/>
      <c r="AI4274" s="12"/>
      <c r="AJ4274" s="12"/>
      <c r="AK4274" s="12"/>
      <c r="AL4274" s="12"/>
      <c r="AM4274" s="12"/>
      <c r="AN4274" s="12"/>
      <c r="AO4274" s="12"/>
      <c r="AP4274" s="12"/>
      <c r="AQ4274" s="12"/>
      <c r="AR4274" s="12"/>
      <c r="AS4274" s="12"/>
      <c r="AT4274" s="12"/>
      <c r="AU4274" s="12"/>
      <c r="AV4274" s="12"/>
      <c r="AW4274" s="12"/>
      <c r="AX4274" s="12"/>
      <c r="AY4274" s="12"/>
      <c r="AZ4274" s="12"/>
      <c r="BA4274" s="12"/>
      <c r="BB4274" s="12"/>
      <c r="BC4274" s="12"/>
      <c r="BD4274" s="12"/>
      <c r="BE4274" s="12"/>
      <c r="BF4274" s="12"/>
      <c r="BG4274" s="12"/>
      <c r="BH4274" s="12"/>
      <c r="BI4274" s="12"/>
      <c r="BJ4274" s="13"/>
      <c r="BK4274" s="13"/>
      <c r="BL4274" s="13"/>
      <c r="BM4274" s="13"/>
      <c r="BN4274" s="13"/>
    </row>
    <row r="4275" spans="4:66" x14ac:dyDescent="0.25">
      <c r="D4275" s="7"/>
      <c r="E4275" s="10"/>
      <c r="F4275" s="10"/>
      <c r="G4275" s="10"/>
      <c r="H4275" s="10"/>
      <c r="I4275" s="10"/>
      <c r="J4275" s="10"/>
      <c r="K4275" s="11"/>
      <c r="L4275" s="11"/>
      <c r="M4275" s="12"/>
      <c r="N4275" s="12"/>
      <c r="O4275" s="12"/>
      <c r="P4275" s="12"/>
      <c r="Q4275" s="12"/>
      <c r="R4275" s="12"/>
      <c r="S4275" s="12"/>
      <c r="T4275" s="12"/>
      <c r="U4275" s="12"/>
      <c r="V4275" s="12"/>
      <c r="W4275" s="12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2"/>
      <c r="AS4275" s="12"/>
      <c r="AT4275" s="12"/>
      <c r="AU4275" s="12"/>
      <c r="AV4275" s="12"/>
      <c r="AW4275" s="12"/>
      <c r="AX4275" s="12"/>
      <c r="AY4275" s="12"/>
      <c r="AZ4275" s="12"/>
      <c r="BA4275" s="12"/>
      <c r="BB4275" s="12"/>
      <c r="BC4275" s="12"/>
      <c r="BD4275" s="12"/>
      <c r="BE4275" s="12"/>
      <c r="BF4275" s="12"/>
      <c r="BG4275" s="12"/>
      <c r="BH4275" s="12"/>
      <c r="BI4275" s="12"/>
      <c r="BJ4275" s="13"/>
      <c r="BK4275" s="13"/>
      <c r="BL4275" s="13"/>
      <c r="BM4275" s="13"/>
      <c r="BN4275" s="13"/>
    </row>
    <row r="4276" spans="4:66" x14ac:dyDescent="0.25">
      <c r="D4276" s="7"/>
      <c r="E4276" s="10"/>
      <c r="F4276" s="10"/>
      <c r="G4276" s="10"/>
      <c r="H4276" s="10"/>
      <c r="I4276" s="10"/>
      <c r="J4276" s="10"/>
      <c r="K4276" s="11"/>
      <c r="L4276" s="11"/>
      <c r="M4276" s="12"/>
      <c r="N4276" s="12"/>
      <c r="O4276" s="12"/>
      <c r="P4276" s="12"/>
      <c r="Q4276" s="12"/>
      <c r="R4276" s="12"/>
      <c r="S4276" s="12"/>
      <c r="T4276" s="12"/>
      <c r="U4276" s="12"/>
      <c r="V4276" s="12"/>
      <c r="W4276" s="12"/>
      <c r="X4276" s="12"/>
      <c r="Y4276" s="12"/>
      <c r="Z4276" s="12"/>
      <c r="AA4276" s="12"/>
      <c r="AB4276" s="12"/>
      <c r="AC4276" s="12"/>
      <c r="AD4276" s="12"/>
      <c r="AE4276" s="12"/>
      <c r="AF4276" s="12"/>
      <c r="AG4276" s="12"/>
      <c r="AH4276" s="12"/>
      <c r="AI4276" s="12"/>
      <c r="AJ4276" s="12"/>
      <c r="AK4276" s="12"/>
      <c r="AL4276" s="12"/>
      <c r="AM4276" s="12"/>
      <c r="AN4276" s="12"/>
      <c r="AO4276" s="12"/>
      <c r="AP4276" s="12"/>
      <c r="AQ4276" s="12"/>
      <c r="AR4276" s="12"/>
      <c r="AS4276" s="12"/>
      <c r="AT4276" s="12"/>
      <c r="AU4276" s="12"/>
      <c r="AV4276" s="12"/>
      <c r="AW4276" s="12"/>
      <c r="AX4276" s="12"/>
      <c r="AY4276" s="12"/>
      <c r="AZ4276" s="12"/>
      <c r="BA4276" s="12"/>
      <c r="BB4276" s="12"/>
      <c r="BC4276" s="12"/>
      <c r="BD4276" s="12"/>
      <c r="BE4276" s="12"/>
      <c r="BF4276" s="12"/>
      <c r="BG4276" s="12"/>
      <c r="BH4276" s="12"/>
      <c r="BI4276" s="12"/>
      <c r="BJ4276" s="13"/>
      <c r="BK4276" s="13"/>
      <c r="BL4276" s="13"/>
      <c r="BM4276" s="13"/>
      <c r="BN4276" s="13"/>
    </row>
    <row r="4277" spans="4:66" x14ac:dyDescent="0.25">
      <c r="D4277" s="7"/>
      <c r="E4277" s="10"/>
      <c r="F4277" s="10"/>
      <c r="G4277" s="10"/>
      <c r="H4277" s="10"/>
      <c r="I4277" s="10"/>
      <c r="J4277" s="10"/>
      <c r="K4277" s="11"/>
      <c r="L4277" s="11"/>
      <c r="M4277" s="12"/>
      <c r="N4277" s="12"/>
      <c r="O4277" s="12"/>
      <c r="P4277" s="12"/>
      <c r="Q4277" s="12"/>
      <c r="R4277" s="12"/>
      <c r="S4277" s="12"/>
      <c r="T4277" s="12"/>
      <c r="U4277" s="12"/>
      <c r="V4277" s="12"/>
      <c r="W4277" s="12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2"/>
      <c r="AS4277" s="12"/>
      <c r="AT4277" s="12"/>
      <c r="AU4277" s="12"/>
      <c r="AV4277" s="12"/>
      <c r="AW4277" s="12"/>
      <c r="AX4277" s="12"/>
      <c r="AY4277" s="12"/>
      <c r="AZ4277" s="12"/>
      <c r="BA4277" s="12"/>
      <c r="BB4277" s="12"/>
      <c r="BC4277" s="12"/>
      <c r="BD4277" s="12"/>
      <c r="BE4277" s="12"/>
      <c r="BF4277" s="12"/>
      <c r="BG4277" s="12"/>
      <c r="BH4277" s="12"/>
      <c r="BI4277" s="12"/>
      <c r="BJ4277" s="13"/>
      <c r="BK4277" s="13"/>
      <c r="BL4277" s="13"/>
      <c r="BM4277" s="13"/>
      <c r="BN4277" s="13"/>
    </row>
    <row r="4278" spans="4:66" x14ac:dyDescent="0.25">
      <c r="D4278" s="7"/>
      <c r="E4278" s="10"/>
      <c r="F4278" s="10"/>
      <c r="G4278" s="10"/>
      <c r="H4278" s="10"/>
      <c r="I4278" s="10"/>
      <c r="J4278" s="10"/>
      <c r="K4278" s="11"/>
      <c r="L4278" s="11"/>
      <c r="M4278" s="12"/>
      <c r="N4278" s="12"/>
      <c r="O4278" s="12"/>
      <c r="P4278" s="12"/>
      <c r="Q4278" s="12"/>
      <c r="R4278" s="12"/>
      <c r="S4278" s="12"/>
      <c r="T4278" s="12"/>
      <c r="U4278" s="12"/>
      <c r="V4278" s="12"/>
      <c r="W4278" s="12"/>
      <c r="X4278" s="12"/>
      <c r="Y4278" s="12"/>
      <c r="Z4278" s="12"/>
      <c r="AA4278" s="12"/>
      <c r="AB4278" s="12"/>
      <c r="AC4278" s="12"/>
      <c r="AD4278" s="12"/>
      <c r="AE4278" s="12"/>
      <c r="AF4278" s="12"/>
      <c r="AG4278" s="12"/>
      <c r="AH4278" s="12"/>
      <c r="AI4278" s="12"/>
      <c r="AJ4278" s="12"/>
      <c r="AK4278" s="12"/>
      <c r="AL4278" s="12"/>
      <c r="AM4278" s="12"/>
      <c r="AN4278" s="12"/>
      <c r="AO4278" s="12"/>
      <c r="AP4278" s="12"/>
      <c r="AQ4278" s="12"/>
      <c r="AR4278" s="12"/>
      <c r="AS4278" s="12"/>
      <c r="AT4278" s="12"/>
      <c r="AU4278" s="12"/>
      <c r="AV4278" s="12"/>
      <c r="AW4278" s="12"/>
      <c r="AX4278" s="12"/>
      <c r="AY4278" s="12"/>
      <c r="AZ4278" s="12"/>
      <c r="BA4278" s="12"/>
      <c r="BB4278" s="12"/>
      <c r="BC4278" s="12"/>
      <c r="BD4278" s="12"/>
      <c r="BE4278" s="12"/>
      <c r="BF4278" s="12"/>
      <c r="BG4278" s="12"/>
      <c r="BH4278" s="12"/>
      <c r="BI4278" s="12"/>
      <c r="BJ4278" s="13"/>
      <c r="BK4278" s="13"/>
      <c r="BL4278" s="13"/>
      <c r="BM4278" s="13"/>
      <c r="BN4278" s="13"/>
    </row>
    <row r="4279" spans="4:66" x14ac:dyDescent="0.25">
      <c r="D4279" s="7"/>
      <c r="E4279" s="10"/>
      <c r="F4279" s="10"/>
      <c r="G4279" s="10"/>
      <c r="H4279" s="10"/>
      <c r="I4279" s="10"/>
      <c r="J4279" s="10"/>
      <c r="K4279" s="11"/>
      <c r="L4279" s="11"/>
      <c r="M4279" s="12"/>
      <c r="N4279" s="12"/>
      <c r="O4279" s="12"/>
      <c r="P4279" s="12"/>
      <c r="Q4279" s="12"/>
      <c r="R4279" s="12"/>
      <c r="S4279" s="12"/>
      <c r="T4279" s="12"/>
      <c r="U4279" s="12"/>
      <c r="V4279" s="12"/>
      <c r="W4279" s="12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2"/>
      <c r="AS4279" s="12"/>
      <c r="AT4279" s="12"/>
      <c r="AU4279" s="12"/>
      <c r="AV4279" s="12"/>
      <c r="AW4279" s="12"/>
      <c r="AX4279" s="12"/>
      <c r="AY4279" s="12"/>
      <c r="AZ4279" s="12"/>
      <c r="BA4279" s="12"/>
      <c r="BB4279" s="12"/>
      <c r="BC4279" s="12"/>
      <c r="BD4279" s="12"/>
      <c r="BE4279" s="12"/>
      <c r="BF4279" s="12"/>
      <c r="BG4279" s="12"/>
      <c r="BH4279" s="12"/>
      <c r="BI4279" s="12"/>
      <c r="BJ4279" s="13"/>
      <c r="BK4279" s="13"/>
      <c r="BL4279" s="13"/>
      <c r="BM4279" s="13"/>
      <c r="BN4279" s="13"/>
    </row>
    <row r="4280" spans="4:66" x14ac:dyDescent="0.25">
      <c r="D4280" s="7"/>
      <c r="E4280" s="10"/>
      <c r="F4280" s="10"/>
      <c r="G4280" s="10"/>
      <c r="H4280" s="10"/>
      <c r="I4280" s="10"/>
      <c r="J4280" s="10"/>
      <c r="K4280" s="11"/>
      <c r="L4280" s="11"/>
      <c r="M4280" s="12"/>
      <c r="N4280" s="12"/>
      <c r="O4280" s="12"/>
      <c r="P4280" s="12"/>
      <c r="Q4280" s="12"/>
      <c r="R4280" s="12"/>
      <c r="S4280" s="12"/>
      <c r="T4280" s="12"/>
      <c r="U4280" s="12"/>
      <c r="V4280" s="12"/>
      <c r="W4280" s="12"/>
      <c r="X4280" s="12"/>
      <c r="Y4280" s="12"/>
      <c r="Z4280" s="12"/>
      <c r="AA4280" s="12"/>
      <c r="AB4280" s="12"/>
      <c r="AC4280" s="12"/>
      <c r="AD4280" s="12"/>
      <c r="AE4280" s="12"/>
      <c r="AF4280" s="12"/>
      <c r="AG4280" s="12"/>
      <c r="AH4280" s="12"/>
      <c r="AI4280" s="12"/>
      <c r="AJ4280" s="12"/>
      <c r="AK4280" s="12"/>
      <c r="AL4280" s="12"/>
      <c r="AM4280" s="12"/>
      <c r="AN4280" s="12"/>
      <c r="AO4280" s="12"/>
      <c r="AP4280" s="12"/>
      <c r="AQ4280" s="12"/>
      <c r="AR4280" s="12"/>
      <c r="AS4280" s="12"/>
      <c r="AT4280" s="12"/>
      <c r="AU4280" s="12"/>
      <c r="AV4280" s="12"/>
      <c r="AW4280" s="12"/>
      <c r="AX4280" s="12"/>
      <c r="AY4280" s="12"/>
      <c r="AZ4280" s="12"/>
      <c r="BA4280" s="12"/>
      <c r="BB4280" s="12"/>
      <c r="BC4280" s="12"/>
      <c r="BD4280" s="12"/>
      <c r="BE4280" s="12"/>
      <c r="BF4280" s="12"/>
      <c r="BG4280" s="12"/>
      <c r="BH4280" s="12"/>
      <c r="BI4280" s="12"/>
      <c r="BJ4280" s="13"/>
      <c r="BK4280" s="13"/>
      <c r="BL4280" s="13"/>
      <c r="BM4280" s="13"/>
      <c r="BN4280" s="13"/>
    </row>
    <row r="4281" spans="4:66" x14ac:dyDescent="0.25">
      <c r="D4281" s="7"/>
      <c r="E4281" s="10"/>
      <c r="F4281" s="10"/>
      <c r="G4281" s="10"/>
      <c r="H4281" s="10"/>
      <c r="I4281" s="10"/>
      <c r="J4281" s="10"/>
      <c r="K4281" s="11"/>
      <c r="L4281" s="11"/>
      <c r="M4281" s="12"/>
      <c r="N4281" s="12"/>
      <c r="O4281" s="12"/>
      <c r="P4281" s="12"/>
      <c r="Q4281" s="12"/>
      <c r="R4281" s="12"/>
      <c r="S4281" s="12"/>
      <c r="T4281" s="12"/>
      <c r="U4281" s="12"/>
      <c r="V4281" s="12"/>
      <c r="W4281" s="12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2"/>
      <c r="AS4281" s="12"/>
      <c r="AT4281" s="12"/>
      <c r="AU4281" s="12"/>
      <c r="AV4281" s="12"/>
      <c r="AW4281" s="12"/>
      <c r="AX4281" s="12"/>
      <c r="AY4281" s="12"/>
      <c r="AZ4281" s="12"/>
      <c r="BA4281" s="12"/>
      <c r="BB4281" s="12"/>
      <c r="BC4281" s="12"/>
      <c r="BD4281" s="12"/>
      <c r="BE4281" s="12"/>
      <c r="BF4281" s="12"/>
      <c r="BG4281" s="12"/>
      <c r="BH4281" s="12"/>
      <c r="BI4281" s="12"/>
      <c r="BJ4281" s="13"/>
      <c r="BK4281" s="13"/>
      <c r="BL4281" s="13"/>
      <c r="BM4281" s="13"/>
      <c r="BN4281" s="13"/>
    </row>
    <row r="4282" spans="4:66" x14ac:dyDescent="0.25">
      <c r="D4282" s="7"/>
      <c r="E4282" s="10"/>
      <c r="F4282" s="10"/>
      <c r="G4282" s="10"/>
      <c r="H4282" s="10"/>
      <c r="I4282" s="10"/>
      <c r="J4282" s="10"/>
      <c r="K4282" s="11"/>
      <c r="L4282" s="11"/>
      <c r="M4282" s="12"/>
      <c r="N4282" s="12"/>
      <c r="O4282" s="12"/>
      <c r="P4282" s="12"/>
      <c r="Q4282" s="12"/>
      <c r="R4282" s="12"/>
      <c r="S4282" s="12"/>
      <c r="T4282" s="12"/>
      <c r="U4282" s="12"/>
      <c r="V4282" s="12"/>
      <c r="W4282" s="12"/>
      <c r="X4282" s="12"/>
      <c r="Y4282" s="12"/>
      <c r="Z4282" s="12"/>
      <c r="AA4282" s="12"/>
      <c r="AB4282" s="12"/>
      <c r="AC4282" s="12"/>
      <c r="AD4282" s="12"/>
      <c r="AE4282" s="12"/>
      <c r="AF4282" s="12"/>
      <c r="AG4282" s="12"/>
      <c r="AH4282" s="12"/>
      <c r="AI4282" s="12"/>
      <c r="AJ4282" s="12"/>
      <c r="AK4282" s="12"/>
      <c r="AL4282" s="12"/>
      <c r="AM4282" s="12"/>
      <c r="AN4282" s="12"/>
      <c r="AO4282" s="12"/>
      <c r="AP4282" s="12"/>
      <c r="AQ4282" s="12"/>
      <c r="AR4282" s="12"/>
      <c r="AS4282" s="12"/>
      <c r="AT4282" s="12"/>
      <c r="AU4282" s="12"/>
      <c r="AV4282" s="12"/>
      <c r="AW4282" s="12"/>
      <c r="AX4282" s="12"/>
      <c r="AY4282" s="12"/>
      <c r="AZ4282" s="12"/>
      <c r="BA4282" s="12"/>
      <c r="BB4282" s="12"/>
      <c r="BC4282" s="12"/>
      <c r="BD4282" s="12"/>
      <c r="BE4282" s="12"/>
      <c r="BF4282" s="12"/>
      <c r="BG4282" s="12"/>
      <c r="BH4282" s="12"/>
      <c r="BI4282" s="12"/>
      <c r="BJ4282" s="13"/>
      <c r="BK4282" s="13"/>
      <c r="BL4282" s="13"/>
      <c r="BM4282" s="13"/>
      <c r="BN4282" s="13"/>
    </row>
    <row r="4283" spans="4:66" x14ac:dyDescent="0.25">
      <c r="D4283" s="7"/>
      <c r="E4283" s="10"/>
      <c r="F4283" s="10"/>
      <c r="G4283" s="10"/>
      <c r="H4283" s="10"/>
      <c r="I4283" s="10"/>
      <c r="J4283" s="10"/>
      <c r="K4283" s="11"/>
      <c r="L4283" s="11"/>
      <c r="M4283" s="12"/>
      <c r="N4283" s="12"/>
      <c r="O4283" s="12"/>
      <c r="P4283" s="12"/>
      <c r="Q4283" s="12"/>
      <c r="R4283" s="12"/>
      <c r="S4283" s="12"/>
      <c r="T4283" s="12"/>
      <c r="U4283" s="12"/>
      <c r="V4283" s="12"/>
      <c r="W4283" s="12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2"/>
      <c r="AS4283" s="12"/>
      <c r="AT4283" s="12"/>
      <c r="AU4283" s="12"/>
      <c r="AV4283" s="12"/>
      <c r="AW4283" s="12"/>
      <c r="AX4283" s="12"/>
      <c r="AY4283" s="12"/>
      <c r="AZ4283" s="12"/>
      <c r="BA4283" s="12"/>
      <c r="BB4283" s="12"/>
      <c r="BC4283" s="12"/>
      <c r="BD4283" s="12"/>
      <c r="BE4283" s="12"/>
      <c r="BF4283" s="12"/>
      <c r="BG4283" s="12"/>
      <c r="BH4283" s="12"/>
      <c r="BI4283" s="12"/>
      <c r="BJ4283" s="13"/>
      <c r="BK4283" s="13"/>
      <c r="BL4283" s="13"/>
      <c r="BM4283" s="13"/>
      <c r="BN4283" s="13"/>
    </row>
    <row r="4284" spans="4:66" x14ac:dyDescent="0.25">
      <c r="D4284" s="7"/>
      <c r="E4284" s="10"/>
      <c r="F4284" s="10"/>
      <c r="G4284" s="10"/>
      <c r="H4284" s="10"/>
      <c r="I4284" s="10"/>
      <c r="J4284" s="10"/>
      <c r="K4284" s="11"/>
      <c r="L4284" s="11"/>
      <c r="M4284" s="12"/>
      <c r="N4284" s="12"/>
      <c r="O4284" s="12"/>
      <c r="P4284" s="12"/>
      <c r="Q4284" s="12"/>
      <c r="R4284" s="12"/>
      <c r="S4284" s="12"/>
      <c r="T4284" s="12"/>
      <c r="U4284" s="12"/>
      <c r="V4284" s="12"/>
      <c r="W4284" s="12"/>
      <c r="X4284" s="12"/>
      <c r="Y4284" s="12"/>
      <c r="Z4284" s="12"/>
      <c r="AA4284" s="12"/>
      <c r="AB4284" s="12"/>
      <c r="AC4284" s="12"/>
      <c r="AD4284" s="12"/>
      <c r="AE4284" s="12"/>
      <c r="AF4284" s="12"/>
      <c r="AG4284" s="12"/>
      <c r="AH4284" s="12"/>
      <c r="AI4284" s="12"/>
      <c r="AJ4284" s="12"/>
      <c r="AK4284" s="12"/>
      <c r="AL4284" s="12"/>
      <c r="AM4284" s="12"/>
      <c r="AN4284" s="12"/>
      <c r="AO4284" s="12"/>
      <c r="AP4284" s="12"/>
      <c r="AQ4284" s="12"/>
      <c r="AR4284" s="12"/>
      <c r="AS4284" s="12"/>
      <c r="AT4284" s="12"/>
      <c r="AU4284" s="12"/>
      <c r="AV4284" s="12"/>
      <c r="AW4284" s="12"/>
      <c r="AX4284" s="12"/>
      <c r="AY4284" s="12"/>
      <c r="AZ4284" s="12"/>
      <c r="BA4284" s="12"/>
      <c r="BB4284" s="12"/>
      <c r="BC4284" s="12"/>
      <c r="BD4284" s="12"/>
      <c r="BE4284" s="12"/>
      <c r="BF4284" s="12"/>
      <c r="BG4284" s="12"/>
      <c r="BH4284" s="12"/>
      <c r="BI4284" s="12"/>
      <c r="BJ4284" s="13"/>
      <c r="BK4284" s="13"/>
      <c r="BL4284" s="13"/>
      <c r="BM4284" s="13"/>
      <c r="BN4284" s="13"/>
    </row>
    <row r="4285" spans="4:66" x14ac:dyDescent="0.25">
      <c r="D4285" s="7"/>
      <c r="E4285" s="10"/>
      <c r="F4285" s="10"/>
      <c r="G4285" s="10"/>
      <c r="H4285" s="10"/>
      <c r="I4285" s="10"/>
      <c r="J4285" s="10"/>
      <c r="K4285" s="11"/>
      <c r="L4285" s="11"/>
      <c r="M4285" s="12"/>
      <c r="N4285" s="12"/>
      <c r="O4285" s="12"/>
      <c r="P4285" s="12"/>
      <c r="Q4285" s="12"/>
      <c r="R4285" s="12"/>
      <c r="S4285" s="12"/>
      <c r="T4285" s="12"/>
      <c r="U4285" s="12"/>
      <c r="V4285" s="12"/>
      <c r="W4285" s="12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2"/>
      <c r="AS4285" s="12"/>
      <c r="AT4285" s="12"/>
      <c r="AU4285" s="12"/>
      <c r="AV4285" s="12"/>
      <c r="AW4285" s="12"/>
      <c r="AX4285" s="12"/>
      <c r="AY4285" s="12"/>
      <c r="AZ4285" s="12"/>
      <c r="BA4285" s="12"/>
      <c r="BB4285" s="12"/>
      <c r="BC4285" s="12"/>
      <c r="BD4285" s="12"/>
      <c r="BE4285" s="12"/>
      <c r="BF4285" s="12"/>
      <c r="BG4285" s="12"/>
      <c r="BH4285" s="12"/>
      <c r="BI4285" s="12"/>
      <c r="BJ4285" s="13"/>
      <c r="BK4285" s="13"/>
      <c r="BL4285" s="13"/>
      <c r="BM4285" s="13"/>
      <c r="BN4285" s="13"/>
    </row>
    <row r="4286" spans="4:66" x14ac:dyDescent="0.25">
      <c r="D4286" s="7"/>
      <c r="E4286" s="10"/>
      <c r="F4286" s="10"/>
      <c r="G4286" s="10"/>
      <c r="H4286" s="10"/>
      <c r="I4286" s="10"/>
      <c r="J4286" s="10"/>
      <c r="K4286" s="11"/>
      <c r="L4286" s="11"/>
      <c r="M4286" s="12"/>
      <c r="N4286" s="12"/>
      <c r="O4286" s="12"/>
      <c r="P4286" s="12"/>
      <c r="Q4286" s="12"/>
      <c r="R4286" s="12"/>
      <c r="S4286" s="12"/>
      <c r="T4286" s="12"/>
      <c r="U4286" s="12"/>
      <c r="V4286" s="12"/>
      <c r="W4286" s="12"/>
      <c r="X4286" s="12"/>
      <c r="Y4286" s="12"/>
      <c r="Z4286" s="12"/>
      <c r="AA4286" s="12"/>
      <c r="AB4286" s="12"/>
      <c r="AC4286" s="12"/>
      <c r="AD4286" s="12"/>
      <c r="AE4286" s="12"/>
      <c r="AF4286" s="12"/>
      <c r="AG4286" s="12"/>
      <c r="AH4286" s="12"/>
      <c r="AI4286" s="12"/>
      <c r="AJ4286" s="12"/>
      <c r="AK4286" s="12"/>
      <c r="AL4286" s="12"/>
      <c r="AM4286" s="12"/>
      <c r="AN4286" s="12"/>
      <c r="AO4286" s="12"/>
      <c r="AP4286" s="12"/>
      <c r="AQ4286" s="12"/>
      <c r="AR4286" s="12"/>
      <c r="AS4286" s="12"/>
      <c r="AT4286" s="12"/>
      <c r="AU4286" s="12"/>
      <c r="AV4286" s="12"/>
      <c r="AW4286" s="12"/>
      <c r="AX4286" s="12"/>
      <c r="AY4286" s="12"/>
      <c r="AZ4286" s="12"/>
      <c r="BA4286" s="12"/>
      <c r="BB4286" s="12"/>
      <c r="BC4286" s="12"/>
      <c r="BD4286" s="12"/>
      <c r="BE4286" s="12"/>
      <c r="BF4286" s="12"/>
      <c r="BG4286" s="12"/>
      <c r="BH4286" s="12"/>
      <c r="BI4286" s="12"/>
      <c r="BJ4286" s="13"/>
      <c r="BK4286" s="13"/>
      <c r="BL4286" s="13"/>
      <c r="BM4286" s="13"/>
      <c r="BN4286" s="13"/>
    </row>
    <row r="4287" spans="4:66" x14ac:dyDescent="0.25">
      <c r="D4287" s="7"/>
      <c r="E4287" s="10"/>
      <c r="F4287" s="10"/>
      <c r="G4287" s="10"/>
      <c r="H4287" s="10"/>
      <c r="I4287" s="10"/>
      <c r="J4287" s="10"/>
      <c r="K4287" s="11"/>
      <c r="L4287" s="11"/>
      <c r="M4287" s="12"/>
      <c r="N4287" s="12"/>
      <c r="O4287" s="12"/>
      <c r="P4287" s="12"/>
      <c r="Q4287" s="12"/>
      <c r="R4287" s="12"/>
      <c r="S4287" s="12"/>
      <c r="T4287" s="12"/>
      <c r="U4287" s="12"/>
      <c r="V4287" s="12"/>
      <c r="W4287" s="12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2"/>
      <c r="AS4287" s="12"/>
      <c r="AT4287" s="12"/>
      <c r="AU4287" s="12"/>
      <c r="AV4287" s="12"/>
      <c r="AW4287" s="12"/>
      <c r="AX4287" s="12"/>
      <c r="AY4287" s="12"/>
      <c r="AZ4287" s="12"/>
      <c r="BA4287" s="12"/>
      <c r="BB4287" s="12"/>
      <c r="BC4287" s="12"/>
      <c r="BD4287" s="12"/>
      <c r="BE4287" s="12"/>
      <c r="BF4287" s="12"/>
      <c r="BG4287" s="12"/>
      <c r="BH4287" s="12"/>
      <c r="BI4287" s="12"/>
      <c r="BJ4287" s="13"/>
      <c r="BK4287" s="13"/>
      <c r="BL4287" s="13"/>
      <c r="BM4287" s="13"/>
      <c r="BN4287" s="13"/>
    </row>
    <row r="4288" spans="4:66" x14ac:dyDescent="0.25">
      <c r="D4288" s="7"/>
      <c r="E4288" s="10"/>
      <c r="F4288" s="10"/>
      <c r="G4288" s="10"/>
      <c r="H4288" s="10"/>
      <c r="I4288" s="10"/>
      <c r="J4288" s="10"/>
      <c r="K4288" s="11"/>
      <c r="L4288" s="11"/>
      <c r="M4288" s="12"/>
      <c r="N4288" s="12"/>
      <c r="O4288" s="12"/>
      <c r="P4288" s="12"/>
      <c r="Q4288" s="12"/>
      <c r="R4288" s="12"/>
      <c r="S4288" s="12"/>
      <c r="T4288" s="12"/>
      <c r="U4288" s="12"/>
      <c r="V4288" s="12"/>
      <c r="W4288" s="12"/>
      <c r="X4288" s="12"/>
      <c r="Y4288" s="12"/>
      <c r="Z4288" s="12"/>
      <c r="AA4288" s="12"/>
      <c r="AB4288" s="12"/>
      <c r="AC4288" s="12"/>
      <c r="AD4288" s="12"/>
      <c r="AE4288" s="12"/>
      <c r="AF4288" s="12"/>
      <c r="AG4288" s="12"/>
      <c r="AH4288" s="12"/>
      <c r="AI4288" s="12"/>
      <c r="AJ4288" s="12"/>
      <c r="AK4288" s="12"/>
      <c r="AL4288" s="12"/>
      <c r="AM4288" s="12"/>
      <c r="AN4288" s="12"/>
      <c r="AO4288" s="12"/>
      <c r="AP4288" s="12"/>
      <c r="AQ4288" s="12"/>
      <c r="AR4288" s="12"/>
      <c r="AS4288" s="12"/>
      <c r="AT4288" s="12"/>
      <c r="AU4288" s="12"/>
      <c r="AV4288" s="12"/>
      <c r="AW4288" s="12"/>
      <c r="AX4288" s="12"/>
      <c r="AY4288" s="12"/>
      <c r="AZ4288" s="12"/>
      <c r="BA4288" s="12"/>
      <c r="BB4288" s="12"/>
      <c r="BC4288" s="12"/>
      <c r="BD4288" s="12"/>
      <c r="BE4288" s="12"/>
      <c r="BF4288" s="12"/>
      <c r="BG4288" s="12"/>
      <c r="BH4288" s="12"/>
      <c r="BI4288" s="12"/>
      <c r="BJ4288" s="13"/>
      <c r="BK4288" s="13"/>
      <c r="BL4288" s="13"/>
      <c r="BM4288" s="13"/>
      <c r="BN4288" s="13"/>
    </row>
    <row r="4289" spans="4:66" x14ac:dyDescent="0.25">
      <c r="D4289" s="7"/>
      <c r="E4289" s="10"/>
      <c r="F4289" s="10"/>
      <c r="G4289" s="10"/>
      <c r="H4289" s="10"/>
      <c r="I4289" s="10"/>
      <c r="J4289" s="10"/>
      <c r="K4289" s="11"/>
      <c r="L4289" s="11"/>
      <c r="M4289" s="12"/>
      <c r="N4289" s="12"/>
      <c r="O4289" s="12"/>
      <c r="P4289" s="12"/>
      <c r="Q4289" s="12"/>
      <c r="R4289" s="12"/>
      <c r="S4289" s="12"/>
      <c r="T4289" s="12"/>
      <c r="U4289" s="12"/>
      <c r="V4289" s="12"/>
      <c r="W4289" s="12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2"/>
      <c r="AS4289" s="12"/>
      <c r="AT4289" s="12"/>
      <c r="AU4289" s="12"/>
      <c r="AV4289" s="12"/>
      <c r="AW4289" s="12"/>
      <c r="AX4289" s="12"/>
      <c r="AY4289" s="12"/>
      <c r="AZ4289" s="12"/>
      <c r="BA4289" s="12"/>
      <c r="BB4289" s="12"/>
      <c r="BC4289" s="12"/>
      <c r="BD4289" s="12"/>
      <c r="BE4289" s="12"/>
      <c r="BF4289" s="12"/>
      <c r="BG4289" s="12"/>
      <c r="BH4289" s="12"/>
      <c r="BI4289" s="12"/>
      <c r="BJ4289" s="13"/>
      <c r="BK4289" s="13"/>
      <c r="BL4289" s="13"/>
      <c r="BM4289" s="13"/>
      <c r="BN4289" s="13"/>
    </row>
    <row r="4290" spans="4:66" x14ac:dyDescent="0.25">
      <c r="D4290" s="7"/>
      <c r="E4290" s="10"/>
      <c r="F4290" s="10"/>
      <c r="G4290" s="10"/>
      <c r="H4290" s="10"/>
      <c r="I4290" s="10"/>
      <c r="J4290" s="10"/>
      <c r="K4290" s="11"/>
      <c r="L4290" s="11"/>
      <c r="M4290" s="12"/>
      <c r="N4290" s="12"/>
      <c r="O4290" s="12"/>
      <c r="P4290" s="12"/>
      <c r="Q4290" s="12"/>
      <c r="R4290" s="12"/>
      <c r="S4290" s="12"/>
      <c r="T4290" s="12"/>
      <c r="U4290" s="12"/>
      <c r="V4290" s="12"/>
      <c r="W4290" s="12"/>
      <c r="X4290" s="12"/>
      <c r="Y4290" s="12"/>
      <c r="Z4290" s="12"/>
      <c r="AA4290" s="12"/>
      <c r="AB4290" s="12"/>
      <c r="AC4290" s="12"/>
      <c r="AD4290" s="12"/>
      <c r="AE4290" s="12"/>
      <c r="AF4290" s="12"/>
      <c r="AG4290" s="12"/>
      <c r="AH4290" s="12"/>
      <c r="AI4290" s="12"/>
      <c r="AJ4290" s="12"/>
      <c r="AK4290" s="12"/>
      <c r="AL4290" s="12"/>
      <c r="AM4290" s="12"/>
      <c r="AN4290" s="12"/>
      <c r="AO4290" s="12"/>
      <c r="AP4290" s="12"/>
      <c r="AQ4290" s="12"/>
      <c r="AR4290" s="12"/>
      <c r="AS4290" s="12"/>
      <c r="AT4290" s="12"/>
      <c r="AU4290" s="12"/>
      <c r="AV4290" s="12"/>
      <c r="AW4290" s="12"/>
      <c r="AX4290" s="12"/>
      <c r="AY4290" s="12"/>
      <c r="AZ4290" s="12"/>
      <c r="BA4290" s="12"/>
      <c r="BB4290" s="12"/>
      <c r="BC4290" s="12"/>
      <c r="BD4290" s="12"/>
      <c r="BE4290" s="12"/>
      <c r="BF4290" s="12"/>
      <c r="BG4290" s="12"/>
      <c r="BH4290" s="12"/>
      <c r="BI4290" s="12"/>
      <c r="BJ4290" s="13"/>
      <c r="BK4290" s="13"/>
      <c r="BL4290" s="13"/>
      <c r="BM4290" s="13"/>
      <c r="BN4290" s="13"/>
    </row>
    <row r="4291" spans="4:66" x14ac:dyDescent="0.25">
      <c r="D4291" s="7"/>
      <c r="E4291" s="10"/>
      <c r="F4291" s="10"/>
      <c r="G4291" s="10"/>
      <c r="H4291" s="10"/>
      <c r="I4291" s="10"/>
      <c r="J4291" s="10"/>
      <c r="K4291" s="11"/>
      <c r="L4291" s="11"/>
      <c r="M4291" s="12"/>
      <c r="N4291" s="12"/>
      <c r="O4291" s="12"/>
      <c r="P4291" s="12"/>
      <c r="Q4291" s="12"/>
      <c r="R4291" s="12"/>
      <c r="S4291" s="12"/>
      <c r="T4291" s="12"/>
      <c r="U4291" s="12"/>
      <c r="V4291" s="12"/>
      <c r="W4291" s="12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2"/>
      <c r="AS4291" s="12"/>
      <c r="AT4291" s="12"/>
      <c r="AU4291" s="12"/>
      <c r="AV4291" s="12"/>
      <c r="AW4291" s="12"/>
      <c r="AX4291" s="12"/>
      <c r="AY4291" s="12"/>
      <c r="AZ4291" s="12"/>
      <c r="BA4291" s="12"/>
      <c r="BB4291" s="12"/>
      <c r="BC4291" s="12"/>
      <c r="BD4291" s="12"/>
      <c r="BE4291" s="12"/>
      <c r="BF4291" s="12"/>
      <c r="BG4291" s="12"/>
      <c r="BH4291" s="12"/>
      <c r="BI4291" s="12"/>
      <c r="BJ4291" s="13"/>
      <c r="BK4291" s="13"/>
      <c r="BL4291" s="13"/>
      <c r="BM4291" s="13"/>
      <c r="BN4291" s="13"/>
    </row>
    <row r="4292" spans="4:66" x14ac:dyDescent="0.25">
      <c r="D4292" s="7"/>
      <c r="E4292" s="10"/>
      <c r="F4292" s="10"/>
      <c r="G4292" s="10"/>
      <c r="H4292" s="10"/>
      <c r="I4292" s="10"/>
      <c r="J4292" s="10"/>
      <c r="K4292" s="11"/>
      <c r="L4292" s="11"/>
      <c r="M4292" s="12"/>
      <c r="N4292" s="12"/>
      <c r="O4292" s="12"/>
      <c r="P4292" s="12"/>
      <c r="Q4292" s="12"/>
      <c r="R4292" s="12"/>
      <c r="S4292" s="12"/>
      <c r="T4292" s="12"/>
      <c r="U4292" s="12"/>
      <c r="V4292" s="12"/>
      <c r="W4292" s="12"/>
      <c r="X4292" s="12"/>
      <c r="Y4292" s="12"/>
      <c r="Z4292" s="12"/>
      <c r="AA4292" s="12"/>
      <c r="AB4292" s="12"/>
      <c r="AC4292" s="12"/>
      <c r="AD4292" s="12"/>
      <c r="AE4292" s="12"/>
      <c r="AF4292" s="12"/>
      <c r="AG4292" s="12"/>
      <c r="AH4292" s="12"/>
      <c r="AI4292" s="12"/>
      <c r="AJ4292" s="12"/>
      <c r="AK4292" s="12"/>
      <c r="AL4292" s="12"/>
      <c r="AM4292" s="12"/>
      <c r="AN4292" s="12"/>
      <c r="AO4292" s="12"/>
      <c r="AP4292" s="12"/>
      <c r="AQ4292" s="12"/>
      <c r="AR4292" s="12"/>
      <c r="AS4292" s="12"/>
      <c r="AT4292" s="12"/>
      <c r="AU4292" s="12"/>
      <c r="AV4292" s="12"/>
      <c r="AW4292" s="12"/>
      <c r="AX4292" s="12"/>
      <c r="AY4292" s="12"/>
      <c r="AZ4292" s="12"/>
      <c r="BA4292" s="12"/>
      <c r="BB4292" s="12"/>
      <c r="BC4292" s="12"/>
      <c r="BD4292" s="12"/>
      <c r="BE4292" s="12"/>
      <c r="BF4292" s="12"/>
      <c r="BG4292" s="12"/>
      <c r="BH4292" s="12"/>
      <c r="BI4292" s="12"/>
      <c r="BJ4292" s="13"/>
      <c r="BK4292" s="13"/>
      <c r="BL4292" s="13"/>
      <c r="BM4292" s="13"/>
      <c r="BN4292" s="13"/>
    </row>
    <row r="4293" spans="4:66" x14ac:dyDescent="0.25">
      <c r="D4293" s="7"/>
      <c r="E4293" s="10"/>
      <c r="F4293" s="10"/>
      <c r="G4293" s="10"/>
      <c r="H4293" s="10"/>
      <c r="I4293" s="10"/>
      <c r="J4293" s="10"/>
      <c r="K4293" s="11"/>
      <c r="L4293" s="11"/>
      <c r="M4293" s="12"/>
      <c r="N4293" s="12"/>
      <c r="O4293" s="12"/>
      <c r="P4293" s="12"/>
      <c r="Q4293" s="12"/>
      <c r="R4293" s="12"/>
      <c r="S4293" s="12"/>
      <c r="T4293" s="12"/>
      <c r="U4293" s="12"/>
      <c r="V4293" s="12"/>
      <c r="W4293" s="12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2"/>
      <c r="AS4293" s="12"/>
      <c r="AT4293" s="12"/>
      <c r="AU4293" s="12"/>
      <c r="AV4293" s="12"/>
      <c r="AW4293" s="12"/>
      <c r="AX4293" s="12"/>
      <c r="AY4293" s="12"/>
      <c r="AZ4293" s="12"/>
      <c r="BA4293" s="12"/>
      <c r="BB4293" s="12"/>
      <c r="BC4293" s="12"/>
      <c r="BD4293" s="12"/>
      <c r="BE4293" s="12"/>
      <c r="BF4293" s="12"/>
      <c r="BG4293" s="12"/>
      <c r="BH4293" s="12"/>
      <c r="BI4293" s="12"/>
      <c r="BJ4293" s="13"/>
      <c r="BK4293" s="13"/>
      <c r="BL4293" s="13"/>
      <c r="BM4293" s="13"/>
      <c r="BN4293" s="13"/>
    </row>
    <row r="4294" spans="4:66" x14ac:dyDescent="0.25">
      <c r="D4294" s="7"/>
      <c r="E4294" s="10"/>
      <c r="F4294" s="10"/>
      <c r="G4294" s="10"/>
      <c r="H4294" s="10"/>
      <c r="I4294" s="10"/>
      <c r="J4294" s="10"/>
      <c r="K4294" s="11"/>
      <c r="L4294" s="11"/>
      <c r="M4294" s="12"/>
      <c r="N4294" s="12"/>
      <c r="O4294" s="12"/>
      <c r="P4294" s="12"/>
      <c r="Q4294" s="12"/>
      <c r="R4294" s="12"/>
      <c r="S4294" s="12"/>
      <c r="T4294" s="12"/>
      <c r="U4294" s="12"/>
      <c r="V4294" s="12"/>
      <c r="W4294" s="12"/>
      <c r="X4294" s="12"/>
      <c r="Y4294" s="12"/>
      <c r="Z4294" s="12"/>
      <c r="AA4294" s="12"/>
      <c r="AB4294" s="12"/>
      <c r="AC4294" s="12"/>
      <c r="AD4294" s="12"/>
      <c r="AE4294" s="12"/>
      <c r="AF4294" s="12"/>
      <c r="AG4294" s="12"/>
      <c r="AH4294" s="12"/>
      <c r="AI4294" s="12"/>
      <c r="AJ4294" s="12"/>
      <c r="AK4294" s="12"/>
      <c r="AL4294" s="12"/>
      <c r="AM4294" s="12"/>
      <c r="AN4294" s="12"/>
      <c r="AO4294" s="12"/>
      <c r="AP4294" s="12"/>
      <c r="AQ4294" s="12"/>
      <c r="AR4294" s="12"/>
      <c r="AS4294" s="12"/>
      <c r="AT4294" s="12"/>
      <c r="AU4294" s="12"/>
      <c r="AV4294" s="12"/>
      <c r="AW4294" s="12"/>
      <c r="AX4294" s="12"/>
      <c r="AY4294" s="12"/>
      <c r="AZ4294" s="12"/>
      <c r="BA4294" s="12"/>
      <c r="BB4294" s="12"/>
      <c r="BC4294" s="12"/>
      <c r="BD4294" s="12"/>
      <c r="BE4294" s="12"/>
      <c r="BF4294" s="12"/>
      <c r="BG4294" s="12"/>
      <c r="BH4294" s="12"/>
      <c r="BI4294" s="12"/>
      <c r="BJ4294" s="13"/>
      <c r="BK4294" s="13"/>
      <c r="BL4294" s="13"/>
      <c r="BM4294" s="13"/>
      <c r="BN4294" s="13"/>
    </row>
    <row r="4295" spans="4:66" x14ac:dyDescent="0.25">
      <c r="D4295" s="7"/>
      <c r="E4295" s="10"/>
      <c r="F4295" s="10"/>
      <c r="G4295" s="10"/>
      <c r="H4295" s="10"/>
      <c r="I4295" s="10"/>
      <c r="J4295" s="10"/>
      <c r="K4295" s="11"/>
      <c r="L4295" s="11"/>
      <c r="M4295" s="12"/>
      <c r="N4295" s="12"/>
      <c r="O4295" s="12"/>
      <c r="P4295" s="12"/>
      <c r="Q4295" s="12"/>
      <c r="R4295" s="12"/>
      <c r="S4295" s="12"/>
      <c r="T4295" s="12"/>
      <c r="U4295" s="12"/>
      <c r="V4295" s="12"/>
      <c r="W4295" s="12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2"/>
      <c r="AS4295" s="12"/>
      <c r="AT4295" s="12"/>
      <c r="AU4295" s="12"/>
      <c r="AV4295" s="12"/>
      <c r="AW4295" s="12"/>
      <c r="AX4295" s="12"/>
      <c r="AY4295" s="12"/>
      <c r="AZ4295" s="12"/>
      <c r="BA4295" s="12"/>
      <c r="BB4295" s="12"/>
      <c r="BC4295" s="12"/>
      <c r="BD4295" s="12"/>
      <c r="BE4295" s="12"/>
      <c r="BF4295" s="12"/>
      <c r="BG4295" s="12"/>
      <c r="BH4295" s="12"/>
      <c r="BI4295" s="12"/>
      <c r="BJ4295" s="13"/>
      <c r="BK4295" s="13"/>
      <c r="BL4295" s="13"/>
      <c r="BM4295" s="13"/>
      <c r="BN4295" s="13"/>
    </row>
    <row r="4296" spans="4:66" x14ac:dyDescent="0.25">
      <c r="D4296" s="7"/>
      <c r="E4296" s="10"/>
      <c r="F4296" s="10"/>
      <c r="G4296" s="10"/>
      <c r="H4296" s="10"/>
      <c r="I4296" s="10"/>
      <c r="J4296" s="10"/>
      <c r="K4296" s="11"/>
      <c r="L4296" s="11"/>
      <c r="M4296" s="12"/>
      <c r="N4296" s="12"/>
      <c r="O4296" s="12"/>
      <c r="P4296" s="12"/>
      <c r="Q4296" s="12"/>
      <c r="R4296" s="12"/>
      <c r="S4296" s="12"/>
      <c r="T4296" s="12"/>
      <c r="U4296" s="12"/>
      <c r="V4296" s="12"/>
      <c r="W4296" s="12"/>
      <c r="X4296" s="12"/>
      <c r="Y4296" s="12"/>
      <c r="Z4296" s="12"/>
      <c r="AA4296" s="12"/>
      <c r="AB4296" s="12"/>
      <c r="AC4296" s="12"/>
      <c r="AD4296" s="12"/>
      <c r="AE4296" s="12"/>
      <c r="AF4296" s="12"/>
      <c r="AG4296" s="12"/>
      <c r="AH4296" s="12"/>
      <c r="AI4296" s="12"/>
      <c r="AJ4296" s="12"/>
      <c r="AK4296" s="12"/>
      <c r="AL4296" s="12"/>
      <c r="AM4296" s="12"/>
      <c r="AN4296" s="12"/>
      <c r="AO4296" s="12"/>
      <c r="AP4296" s="12"/>
      <c r="AQ4296" s="12"/>
      <c r="AR4296" s="12"/>
      <c r="AS4296" s="12"/>
      <c r="AT4296" s="12"/>
      <c r="AU4296" s="12"/>
      <c r="AV4296" s="12"/>
      <c r="AW4296" s="12"/>
      <c r="AX4296" s="12"/>
      <c r="AY4296" s="12"/>
      <c r="AZ4296" s="12"/>
      <c r="BA4296" s="12"/>
      <c r="BB4296" s="12"/>
      <c r="BC4296" s="12"/>
      <c r="BD4296" s="12"/>
      <c r="BE4296" s="12"/>
      <c r="BF4296" s="12"/>
      <c r="BG4296" s="12"/>
      <c r="BH4296" s="12"/>
      <c r="BI4296" s="12"/>
      <c r="BJ4296" s="13"/>
      <c r="BK4296" s="13"/>
      <c r="BL4296" s="13"/>
      <c r="BM4296" s="13"/>
      <c r="BN4296" s="13"/>
    </row>
    <row r="4297" spans="4:66" x14ac:dyDescent="0.25">
      <c r="D4297" s="7"/>
      <c r="E4297" s="10"/>
      <c r="F4297" s="10"/>
      <c r="G4297" s="10"/>
      <c r="H4297" s="10"/>
      <c r="I4297" s="10"/>
      <c r="J4297" s="10"/>
      <c r="K4297" s="11"/>
      <c r="L4297" s="11"/>
      <c r="M4297" s="12"/>
      <c r="N4297" s="12"/>
      <c r="O4297" s="12"/>
      <c r="P4297" s="12"/>
      <c r="Q4297" s="12"/>
      <c r="R4297" s="12"/>
      <c r="S4297" s="12"/>
      <c r="T4297" s="12"/>
      <c r="U4297" s="12"/>
      <c r="V4297" s="12"/>
      <c r="W4297" s="12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2"/>
      <c r="AS4297" s="12"/>
      <c r="AT4297" s="12"/>
      <c r="AU4297" s="12"/>
      <c r="AV4297" s="12"/>
      <c r="AW4297" s="12"/>
      <c r="AX4297" s="12"/>
      <c r="AY4297" s="12"/>
      <c r="AZ4297" s="12"/>
      <c r="BA4297" s="12"/>
      <c r="BB4297" s="12"/>
      <c r="BC4297" s="12"/>
      <c r="BD4297" s="12"/>
      <c r="BE4297" s="12"/>
      <c r="BF4297" s="12"/>
      <c r="BG4297" s="12"/>
      <c r="BH4297" s="12"/>
      <c r="BI4297" s="12"/>
      <c r="BJ4297" s="13"/>
      <c r="BK4297" s="13"/>
      <c r="BL4297" s="13"/>
      <c r="BM4297" s="13"/>
      <c r="BN4297" s="13"/>
    </row>
    <row r="4298" spans="4:66" x14ac:dyDescent="0.25">
      <c r="D4298" s="7"/>
      <c r="E4298" s="10"/>
      <c r="F4298" s="10"/>
      <c r="G4298" s="10"/>
      <c r="H4298" s="10"/>
      <c r="I4298" s="10"/>
      <c r="J4298" s="10"/>
      <c r="K4298" s="11"/>
      <c r="L4298" s="11"/>
      <c r="M4298" s="12"/>
      <c r="N4298" s="12"/>
      <c r="O4298" s="12"/>
      <c r="P4298" s="12"/>
      <c r="Q4298" s="12"/>
      <c r="R4298" s="12"/>
      <c r="S4298" s="12"/>
      <c r="T4298" s="12"/>
      <c r="U4298" s="12"/>
      <c r="V4298" s="12"/>
      <c r="W4298" s="12"/>
      <c r="X4298" s="12"/>
      <c r="Y4298" s="12"/>
      <c r="Z4298" s="12"/>
      <c r="AA4298" s="12"/>
      <c r="AB4298" s="12"/>
      <c r="AC4298" s="12"/>
      <c r="AD4298" s="12"/>
      <c r="AE4298" s="12"/>
      <c r="AF4298" s="12"/>
      <c r="AG4298" s="12"/>
      <c r="AH4298" s="12"/>
      <c r="AI4298" s="12"/>
      <c r="AJ4298" s="12"/>
      <c r="AK4298" s="12"/>
      <c r="AL4298" s="12"/>
      <c r="AM4298" s="12"/>
      <c r="AN4298" s="12"/>
      <c r="AO4298" s="12"/>
      <c r="AP4298" s="12"/>
      <c r="AQ4298" s="12"/>
      <c r="AR4298" s="12"/>
      <c r="AS4298" s="12"/>
      <c r="AT4298" s="12"/>
      <c r="AU4298" s="12"/>
      <c r="AV4298" s="12"/>
      <c r="AW4298" s="12"/>
      <c r="AX4298" s="12"/>
      <c r="AY4298" s="12"/>
      <c r="AZ4298" s="12"/>
      <c r="BA4298" s="12"/>
      <c r="BB4298" s="12"/>
      <c r="BC4298" s="12"/>
      <c r="BD4298" s="12"/>
      <c r="BE4298" s="12"/>
      <c r="BF4298" s="12"/>
      <c r="BG4298" s="12"/>
      <c r="BH4298" s="12"/>
      <c r="BI4298" s="12"/>
      <c r="BJ4298" s="13"/>
      <c r="BK4298" s="13"/>
      <c r="BL4298" s="13"/>
      <c r="BM4298" s="13"/>
      <c r="BN4298" s="13"/>
    </row>
    <row r="4299" spans="4:66" x14ac:dyDescent="0.25">
      <c r="D4299" s="7"/>
      <c r="E4299" s="10"/>
      <c r="F4299" s="10"/>
      <c r="G4299" s="10"/>
      <c r="H4299" s="10"/>
      <c r="I4299" s="10"/>
      <c r="J4299" s="10"/>
      <c r="K4299" s="11"/>
      <c r="L4299" s="11"/>
      <c r="M4299" s="12"/>
      <c r="N4299" s="12"/>
      <c r="O4299" s="12"/>
      <c r="P4299" s="12"/>
      <c r="Q4299" s="12"/>
      <c r="R4299" s="12"/>
      <c r="S4299" s="12"/>
      <c r="T4299" s="12"/>
      <c r="U4299" s="12"/>
      <c r="V4299" s="12"/>
      <c r="W4299" s="12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2"/>
      <c r="AS4299" s="12"/>
      <c r="AT4299" s="12"/>
      <c r="AU4299" s="12"/>
      <c r="AV4299" s="12"/>
      <c r="AW4299" s="12"/>
      <c r="AX4299" s="12"/>
      <c r="AY4299" s="12"/>
      <c r="AZ4299" s="12"/>
      <c r="BA4299" s="12"/>
      <c r="BB4299" s="12"/>
      <c r="BC4299" s="12"/>
      <c r="BD4299" s="12"/>
      <c r="BE4299" s="12"/>
      <c r="BF4299" s="12"/>
      <c r="BG4299" s="12"/>
      <c r="BH4299" s="12"/>
      <c r="BI4299" s="12"/>
      <c r="BJ4299" s="13"/>
      <c r="BK4299" s="13"/>
      <c r="BL4299" s="13"/>
      <c r="BM4299" s="13"/>
      <c r="BN4299" s="13"/>
    </row>
    <row r="4300" spans="4:66" x14ac:dyDescent="0.25">
      <c r="D4300" s="7"/>
      <c r="E4300" s="10"/>
      <c r="F4300" s="10"/>
      <c r="G4300" s="10"/>
      <c r="H4300" s="10"/>
      <c r="I4300" s="10"/>
      <c r="J4300" s="10"/>
      <c r="K4300" s="11"/>
      <c r="L4300" s="11"/>
      <c r="M4300" s="12"/>
      <c r="N4300" s="12"/>
      <c r="O4300" s="12"/>
      <c r="P4300" s="12"/>
      <c r="Q4300" s="12"/>
      <c r="R4300" s="12"/>
      <c r="S4300" s="12"/>
      <c r="T4300" s="12"/>
      <c r="U4300" s="12"/>
      <c r="V4300" s="12"/>
      <c r="W4300" s="12"/>
      <c r="X4300" s="12"/>
      <c r="Y4300" s="12"/>
      <c r="Z4300" s="12"/>
      <c r="AA4300" s="12"/>
      <c r="AB4300" s="12"/>
      <c r="AC4300" s="12"/>
      <c r="AD4300" s="12"/>
      <c r="AE4300" s="12"/>
      <c r="AF4300" s="12"/>
      <c r="AG4300" s="12"/>
      <c r="AH4300" s="12"/>
      <c r="AI4300" s="12"/>
      <c r="AJ4300" s="12"/>
      <c r="AK4300" s="12"/>
      <c r="AL4300" s="12"/>
      <c r="AM4300" s="12"/>
      <c r="AN4300" s="12"/>
      <c r="AO4300" s="12"/>
      <c r="AP4300" s="12"/>
      <c r="AQ4300" s="12"/>
      <c r="AR4300" s="12"/>
      <c r="AS4300" s="12"/>
      <c r="AT4300" s="12"/>
      <c r="AU4300" s="12"/>
      <c r="AV4300" s="12"/>
      <c r="AW4300" s="12"/>
      <c r="AX4300" s="12"/>
      <c r="AY4300" s="12"/>
      <c r="AZ4300" s="12"/>
      <c r="BA4300" s="12"/>
      <c r="BB4300" s="12"/>
      <c r="BC4300" s="12"/>
      <c r="BD4300" s="12"/>
      <c r="BE4300" s="12"/>
      <c r="BF4300" s="12"/>
      <c r="BG4300" s="12"/>
      <c r="BH4300" s="12"/>
      <c r="BI4300" s="12"/>
      <c r="BJ4300" s="13"/>
      <c r="BK4300" s="13"/>
      <c r="BL4300" s="13"/>
      <c r="BM4300" s="13"/>
      <c r="BN4300" s="13"/>
    </row>
    <row r="4301" spans="4:66" x14ac:dyDescent="0.25">
      <c r="D4301" s="7"/>
      <c r="E4301" s="10"/>
      <c r="F4301" s="10"/>
      <c r="G4301" s="10"/>
      <c r="H4301" s="10"/>
      <c r="I4301" s="10"/>
      <c r="J4301" s="10"/>
      <c r="K4301" s="11"/>
      <c r="L4301" s="11"/>
      <c r="M4301" s="12"/>
      <c r="N4301" s="12"/>
      <c r="O4301" s="12"/>
      <c r="P4301" s="12"/>
      <c r="Q4301" s="12"/>
      <c r="R4301" s="12"/>
      <c r="S4301" s="12"/>
      <c r="T4301" s="12"/>
      <c r="U4301" s="12"/>
      <c r="V4301" s="12"/>
      <c r="W4301" s="12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2"/>
      <c r="AS4301" s="12"/>
      <c r="AT4301" s="12"/>
      <c r="AU4301" s="12"/>
      <c r="AV4301" s="12"/>
      <c r="AW4301" s="12"/>
      <c r="AX4301" s="12"/>
      <c r="AY4301" s="12"/>
      <c r="AZ4301" s="12"/>
      <c r="BA4301" s="12"/>
      <c r="BB4301" s="12"/>
      <c r="BC4301" s="12"/>
      <c r="BD4301" s="12"/>
      <c r="BE4301" s="12"/>
      <c r="BF4301" s="12"/>
      <c r="BG4301" s="12"/>
      <c r="BH4301" s="12"/>
      <c r="BI4301" s="12"/>
      <c r="BJ4301" s="13"/>
      <c r="BK4301" s="13"/>
      <c r="BL4301" s="13"/>
      <c r="BM4301" s="13"/>
      <c r="BN4301" s="13"/>
    </row>
    <row r="4302" spans="4:66" x14ac:dyDescent="0.25">
      <c r="D4302" s="7"/>
      <c r="E4302" s="10"/>
      <c r="F4302" s="10"/>
      <c r="G4302" s="10"/>
      <c r="H4302" s="10"/>
      <c r="I4302" s="10"/>
      <c r="J4302" s="10"/>
      <c r="K4302" s="11"/>
      <c r="L4302" s="11"/>
      <c r="M4302" s="12"/>
      <c r="N4302" s="12"/>
      <c r="O4302" s="12"/>
      <c r="P4302" s="12"/>
      <c r="Q4302" s="12"/>
      <c r="R4302" s="12"/>
      <c r="S4302" s="12"/>
      <c r="T4302" s="12"/>
      <c r="U4302" s="12"/>
      <c r="V4302" s="12"/>
      <c r="W4302" s="12"/>
      <c r="X4302" s="12"/>
      <c r="Y4302" s="12"/>
      <c r="Z4302" s="12"/>
      <c r="AA4302" s="12"/>
      <c r="AB4302" s="12"/>
      <c r="AC4302" s="12"/>
      <c r="AD4302" s="12"/>
      <c r="AE4302" s="12"/>
      <c r="AF4302" s="12"/>
      <c r="AG4302" s="12"/>
      <c r="AH4302" s="12"/>
      <c r="AI4302" s="12"/>
      <c r="AJ4302" s="12"/>
      <c r="AK4302" s="12"/>
      <c r="AL4302" s="12"/>
      <c r="AM4302" s="12"/>
      <c r="AN4302" s="12"/>
      <c r="AO4302" s="12"/>
      <c r="AP4302" s="12"/>
      <c r="AQ4302" s="12"/>
      <c r="AR4302" s="12"/>
      <c r="AS4302" s="12"/>
      <c r="AT4302" s="12"/>
      <c r="AU4302" s="12"/>
      <c r="AV4302" s="12"/>
      <c r="AW4302" s="12"/>
      <c r="AX4302" s="12"/>
      <c r="AY4302" s="12"/>
      <c r="AZ4302" s="12"/>
      <c r="BA4302" s="12"/>
      <c r="BB4302" s="12"/>
      <c r="BC4302" s="12"/>
      <c r="BD4302" s="12"/>
      <c r="BE4302" s="12"/>
      <c r="BF4302" s="12"/>
      <c r="BG4302" s="12"/>
      <c r="BH4302" s="12"/>
      <c r="BI4302" s="12"/>
      <c r="BJ4302" s="13"/>
      <c r="BK4302" s="13"/>
      <c r="BL4302" s="13"/>
      <c r="BM4302" s="13"/>
      <c r="BN4302" s="13"/>
    </row>
    <row r="4303" spans="4:66" x14ac:dyDescent="0.25">
      <c r="D4303" s="7"/>
      <c r="E4303" s="10"/>
      <c r="F4303" s="10"/>
      <c r="G4303" s="10"/>
      <c r="H4303" s="10"/>
      <c r="I4303" s="10"/>
      <c r="J4303" s="10"/>
      <c r="K4303" s="11"/>
      <c r="L4303" s="11"/>
      <c r="M4303" s="12"/>
      <c r="N4303" s="12"/>
      <c r="O4303" s="12"/>
      <c r="P4303" s="12"/>
      <c r="Q4303" s="12"/>
      <c r="R4303" s="12"/>
      <c r="S4303" s="12"/>
      <c r="T4303" s="12"/>
      <c r="U4303" s="12"/>
      <c r="V4303" s="12"/>
      <c r="W4303" s="12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2"/>
      <c r="AS4303" s="12"/>
      <c r="AT4303" s="12"/>
      <c r="AU4303" s="12"/>
      <c r="AV4303" s="12"/>
      <c r="AW4303" s="12"/>
      <c r="AX4303" s="12"/>
      <c r="AY4303" s="12"/>
      <c r="AZ4303" s="12"/>
      <c r="BA4303" s="12"/>
      <c r="BB4303" s="12"/>
      <c r="BC4303" s="12"/>
      <c r="BD4303" s="12"/>
      <c r="BE4303" s="12"/>
      <c r="BF4303" s="12"/>
      <c r="BG4303" s="12"/>
      <c r="BH4303" s="12"/>
      <c r="BI4303" s="12"/>
      <c r="BJ4303" s="13"/>
      <c r="BK4303" s="13"/>
      <c r="BL4303" s="13"/>
      <c r="BM4303" s="13"/>
      <c r="BN4303" s="13"/>
    </row>
    <row r="4304" spans="4:66" x14ac:dyDescent="0.25">
      <c r="D4304" s="7"/>
      <c r="E4304" s="10"/>
      <c r="F4304" s="10"/>
      <c r="G4304" s="10"/>
      <c r="H4304" s="10"/>
      <c r="I4304" s="10"/>
      <c r="J4304" s="10"/>
      <c r="K4304" s="11"/>
      <c r="L4304" s="11"/>
      <c r="M4304" s="12"/>
      <c r="N4304" s="12"/>
      <c r="O4304" s="12"/>
      <c r="P4304" s="12"/>
      <c r="Q4304" s="12"/>
      <c r="R4304" s="12"/>
      <c r="S4304" s="12"/>
      <c r="T4304" s="12"/>
      <c r="U4304" s="12"/>
      <c r="V4304" s="12"/>
      <c r="W4304" s="12"/>
      <c r="X4304" s="12"/>
      <c r="Y4304" s="12"/>
      <c r="Z4304" s="12"/>
      <c r="AA4304" s="12"/>
      <c r="AB4304" s="12"/>
      <c r="AC4304" s="12"/>
      <c r="AD4304" s="12"/>
      <c r="AE4304" s="12"/>
      <c r="AF4304" s="12"/>
      <c r="AG4304" s="12"/>
      <c r="AH4304" s="12"/>
      <c r="AI4304" s="12"/>
      <c r="AJ4304" s="12"/>
      <c r="AK4304" s="12"/>
      <c r="AL4304" s="12"/>
      <c r="AM4304" s="12"/>
      <c r="AN4304" s="12"/>
      <c r="AO4304" s="12"/>
      <c r="AP4304" s="12"/>
      <c r="AQ4304" s="12"/>
      <c r="AR4304" s="12"/>
      <c r="AS4304" s="12"/>
      <c r="AT4304" s="12"/>
      <c r="AU4304" s="12"/>
      <c r="AV4304" s="12"/>
      <c r="AW4304" s="12"/>
      <c r="AX4304" s="12"/>
      <c r="AY4304" s="12"/>
      <c r="AZ4304" s="12"/>
      <c r="BA4304" s="12"/>
      <c r="BB4304" s="12"/>
      <c r="BC4304" s="12"/>
      <c r="BD4304" s="12"/>
      <c r="BE4304" s="12"/>
      <c r="BF4304" s="12"/>
      <c r="BG4304" s="12"/>
      <c r="BH4304" s="12"/>
      <c r="BI4304" s="12"/>
      <c r="BJ4304" s="13"/>
      <c r="BK4304" s="13"/>
      <c r="BL4304" s="13"/>
      <c r="BM4304" s="13"/>
      <c r="BN4304" s="13"/>
    </row>
    <row r="4305" spans="4:66" x14ac:dyDescent="0.25">
      <c r="D4305" s="7"/>
      <c r="E4305" s="10"/>
      <c r="F4305" s="10"/>
      <c r="G4305" s="10"/>
      <c r="H4305" s="10"/>
      <c r="I4305" s="10"/>
      <c r="J4305" s="10"/>
      <c r="K4305" s="11"/>
      <c r="L4305" s="11"/>
      <c r="M4305" s="12"/>
      <c r="N4305" s="12"/>
      <c r="O4305" s="12"/>
      <c r="P4305" s="12"/>
      <c r="Q4305" s="12"/>
      <c r="R4305" s="12"/>
      <c r="S4305" s="12"/>
      <c r="T4305" s="12"/>
      <c r="U4305" s="12"/>
      <c r="V4305" s="12"/>
      <c r="W4305" s="12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2"/>
      <c r="AS4305" s="12"/>
      <c r="AT4305" s="12"/>
      <c r="AU4305" s="12"/>
      <c r="AV4305" s="12"/>
      <c r="AW4305" s="12"/>
      <c r="AX4305" s="12"/>
      <c r="AY4305" s="12"/>
      <c r="AZ4305" s="12"/>
      <c r="BA4305" s="12"/>
      <c r="BB4305" s="12"/>
      <c r="BC4305" s="12"/>
      <c r="BD4305" s="12"/>
      <c r="BE4305" s="12"/>
      <c r="BF4305" s="12"/>
      <c r="BG4305" s="12"/>
      <c r="BH4305" s="12"/>
      <c r="BI4305" s="12"/>
      <c r="BJ4305" s="13"/>
      <c r="BK4305" s="13"/>
      <c r="BL4305" s="13"/>
      <c r="BM4305" s="13"/>
      <c r="BN4305" s="13"/>
    </row>
    <row r="4306" spans="4:66" x14ac:dyDescent="0.25">
      <c r="D4306" s="7"/>
      <c r="E4306" s="10"/>
      <c r="F4306" s="10"/>
      <c r="G4306" s="10"/>
      <c r="H4306" s="10"/>
      <c r="I4306" s="10"/>
      <c r="J4306" s="10"/>
      <c r="K4306" s="11"/>
      <c r="L4306" s="11"/>
      <c r="M4306" s="12"/>
      <c r="N4306" s="12"/>
      <c r="O4306" s="12"/>
      <c r="P4306" s="12"/>
      <c r="Q4306" s="12"/>
      <c r="R4306" s="12"/>
      <c r="S4306" s="12"/>
      <c r="T4306" s="12"/>
      <c r="U4306" s="12"/>
      <c r="V4306" s="12"/>
      <c r="W4306" s="12"/>
      <c r="X4306" s="12"/>
      <c r="Y4306" s="12"/>
      <c r="Z4306" s="12"/>
      <c r="AA4306" s="12"/>
      <c r="AB4306" s="12"/>
      <c r="AC4306" s="12"/>
      <c r="AD4306" s="12"/>
      <c r="AE4306" s="12"/>
      <c r="AF4306" s="12"/>
      <c r="AG4306" s="12"/>
      <c r="AH4306" s="12"/>
      <c r="AI4306" s="12"/>
      <c r="AJ4306" s="12"/>
      <c r="AK4306" s="12"/>
      <c r="AL4306" s="12"/>
      <c r="AM4306" s="12"/>
      <c r="AN4306" s="12"/>
      <c r="AO4306" s="12"/>
      <c r="AP4306" s="12"/>
      <c r="AQ4306" s="12"/>
      <c r="AR4306" s="12"/>
      <c r="AS4306" s="12"/>
      <c r="AT4306" s="12"/>
      <c r="AU4306" s="12"/>
      <c r="AV4306" s="12"/>
      <c r="AW4306" s="12"/>
      <c r="AX4306" s="12"/>
      <c r="AY4306" s="12"/>
      <c r="AZ4306" s="12"/>
      <c r="BA4306" s="12"/>
      <c r="BB4306" s="12"/>
      <c r="BC4306" s="12"/>
      <c r="BD4306" s="12"/>
      <c r="BE4306" s="12"/>
      <c r="BF4306" s="12"/>
      <c r="BG4306" s="12"/>
      <c r="BH4306" s="12"/>
      <c r="BI4306" s="12"/>
      <c r="BJ4306" s="13"/>
      <c r="BK4306" s="13"/>
      <c r="BL4306" s="13"/>
      <c r="BM4306" s="13"/>
      <c r="BN4306" s="13"/>
    </row>
    <row r="4307" spans="4:66" x14ac:dyDescent="0.25">
      <c r="D4307" s="7"/>
      <c r="E4307" s="10"/>
      <c r="F4307" s="10"/>
      <c r="G4307" s="10"/>
      <c r="H4307" s="10"/>
      <c r="I4307" s="10"/>
      <c r="J4307" s="10"/>
      <c r="K4307" s="11"/>
      <c r="L4307" s="11"/>
      <c r="M4307" s="12"/>
      <c r="N4307" s="12"/>
      <c r="O4307" s="12"/>
      <c r="P4307" s="12"/>
      <c r="Q4307" s="12"/>
      <c r="R4307" s="12"/>
      <c r="S4307" s="12"/>
      <c r="T4307" s="12"/>
      <c r="U4307" s="12"/>
      <c r="V4307" s="12"/>
      <c r="W4307" s="12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2"/>
      <c r="AS4307" s="12"/>
      <c r="AT4307" s="12"/>
      <c r="AU4307" s="12"/>
      <c r="AV4307" s="12"/>
      <c r="AW4307" s="12"/>
      <c r="AX4307" s="12"/>
      <c r="AY4307" s="12"/>
      <c r="AZ4307" s="12"/>
      <c r="BA4307" s="12"/>
      <c r="BB4307" s="12"/>
      <c r="BC4307" s="12"/>
      <c r="BD4307" s="12"/>
      <c r="BE4307" s="12"/>
      <c r="BF4307" s="12"/>
      <c r="BG4307" s="12"/>
      <c r="BH4307" s="12"/>
      <c r="BI4307" s="12"/>
      <c r="BJ4307" s="13"/>
      <c r="BK4307" s="13"/>
      <c r="BL4307" s="13"/>
      <c r="BM4307" s="13"/>
      <c r="BN4307" s="13"/>
    </row>
    <row r="4308" spans="4:66" x14ac:dyDescent="0.25">
      <c r="D4308" s="7"/>
      <c r="E4308" s="10"/>
      <c r="F4308" s="10"/>
      <c r="G4308" s="10"/>
      <c r="H4308" s="10"/>
      <c r="I4308" s="10"/>
      <c r="J4308" s="10"/>
      <c r="K4308" s="11"/>
      <c r="L4308" s="11"/>
      <c r="M4308" s="12"/>
      <c r="N4308" s="12"/>
      <c r="O4308" s="12"/>
      <c r="P4308" s="12"/>
      <c r="Q4308" s="12"/>
      <c r="R4308" s="12"/>
      <c r="S4308" s="12"/>
      <c r="T4308" s="12"/>
      <c r="U4308" s="12"/>
      <c r="V4308" s="12"/>
      <c r="W4308" s="12"/>
      <c r="X4308" s="12"/>
      <c r="Y4308" s="12"/>
      <c r="Z4308" s="12"/>
      <c r="AA4308" s="12"/>
      <c r="AB4308" s="12"/>
      <c r="AC4308" s="12"/>
      <c r="AD4308" s="12"/>
      <c r="AE4308" s="12"/>
      <c r="AF4308" s="12"/>
      <c r="AG4308" s="12"/>
      <c r="AH4308" s="12"/>
      <c r="AI4308" s="12"/>
      <c r="AJ4308" s="12"/>
      <c r="AK4308" s="12"/>
      <c r="AL4308" s="12"/>
      <c r="AM4308" s="12"/>
      <c r="AN4308" s="12"/>
      <c r="AO4308" s="12"/>
      <c r="AP4308" s="12"/>
      <c r="AQ4308" s="12"/>
      <c r="AR4308" s="12"/>
      <c r="AS4308" s="12"/>
      <c r="AT4308" s="12"/>
      <c r="AU4308" s="12"/>
      <c r="AV4308" s="12"/>
      <c r="AW4308" s="12"/>
      <c r="AX4308" s="12"/>
      <c r="AY4308" s="12"/>
      <c r="AZ4308" s="12"/>
      <c r="BA4308" s="12"/>
      <c r="BB4308" s="12"/>
      <c r="BC4308" s="12"/>
      <c r="BD4308" s="12"/>
      <c r="BE4308" s="12"/>
      <c r="BF4308" s="12"/>
      <c r="BG4308" s="12"/>
      <c r="BH4308" s="12"/>
      <c r="BI4308" s="12"/>
      <c r="BJ4308" s="13"/>
      <c r="BK4308" s="13"/>
      <c r="BL4308" s="13"/>
      <c r="BM4308" s="13"/>
      <c r="BN4308" s="13"/>
    </row>
    <row r="4309" spans="4:66" x14ac:dyDescent="0.25">
      <c r="D4309" s="7"/>
      <c r="E4309" s="10"/>
      <c r="F4309" s="10"/>
      <c r="G4309" s="10"/>
      <c r="H4309" s="10"/>
      <c r="I4309" s="10"/>
      <c r="J4309" s="10"/>
      <c r="K4309" s="11"/>
      <c r="L4309" s="11"/>
      <c r="M4309" s="12"/>
      <c r="N4309" s="12"/>
      <c r="O4309" s="12"/>
      <c r="P4309" s="12"/>
      <c r="Q4309" s="12"/>
      <c r="R4309" s="12"/>
      <c r="S4309" s="12"/>
      <c r="T4309" s="12"/>
      <c r="U4309" s="12"/>
      <c r="V4309" s="12"/>
      <c r="W4309" s="12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2"/>
      <c r="AS4309" s="12"/>
      <c r="AT4309" s="12"/>
      <c r="AU4309" s="12"/>
      <c r="AV4309" s="12"/>
      <c r="AW4309" s="12"/>
      <c r="AX4309" s="12"/>
      <c r="AY4309" s="12"/>
      <c r="AZ4309" s="12"/>
      <c r="BA4309" s="12"/>
      <c r="BB4309" s="12"/>
      <c r="BC4309" s="12"/>
      <c r="BD4309" s="12"/>
      <c r="BE4309" s="12"/>
      <c r="BF4309" s="12"/>
      <c r="BG4309" s="12"/>
      <c r="BH4309" s="12"/>
      <c r="BI4309" s="12"/>
      <c r="BJ4309" s="13"/>
      <c r="BK4309" s="13"/>
      <c r="BL4309" s="13"/>
      <c r="BM4309" s="13"/>
      <c r="BN4309" s="13"/>
    </row>
    <row r="4310" spans="4:66" x14ac:dyDescent="0.25">
      <c r="D4310" s="7"/>
      <c r="E4310" s="10"/>
      <c r="F4310" s="10"/>
      <c r="G4310" s="10"/>
      <c r="H4310" s="10"/>
      <c r="I4310" s="10"/>
      <c r="J4310" s="10"/>
      <c r="K4310" s="11"/>
      <c r="L4310" s="11"/>
      <c r="M4310" s="12"/>
      <c r="N4310" s="12"/>
      <c r="O4310" s="12"/>
      <c r="P4310" s="12"/>
      <c r="Q4310" s="12"/>
      <c r="R4310" s="12"/>
      <c r="S4310" s="12"/>
      <c r="T4310" s="12"/>
      <c r="U4310" s="12"/>
      <c r="V4310" s="12"/>
      <c r="W4310" s="12"/>
      <c r="X4310" s="12"/>
      <c r="Y4310" s="12"/>
      <c r="Z4310" s="12"/>
      <c r="AA4310" s="12"/>
      <c r="AB4310" s="12"/>
      <c r="AC4310" s="12"/>
      <c r="AD4310" s="12"/>
      <c r="AE4310" s="12"/>
      <c r="AF4310" s="12"/>
      <c r="AG4310" s="12"/>
      <c r="AH4310" s="12"/>
      <c r="AI4310" s="12"/>
      <c r="AJ4310" s="12"/>
      <c r="AK4310" s="12"/>
      <c r="AL4310" s="12"/>
      <c r="AM4310" s="12"/>
      <c r="AN4310" s="12"/>
      <c r="AO4310" s="12"/>
      <c r="AP4310" s="12"/>
      <c r="AQ4310" s="12"/>
      <c r="AR4310" s="12"/>
      <c r="AS4310" s="12"/>
      <c r="AT4310" s="12"/>
      <c r="AU4310" s="12"/>
      <c r="AV4310" s="12"/>
      <c r="AW4310" s="12"/>
      <c r="AX4310" s="12"/>
      <c r="AY4310" s="12"/>
      <c r="AZ4310" s="12"/>
      <c r="BA4310" s="12"/>
      <c r="BB4310" s="12"/>
      <c r="BC4310" s="12"/>
      <c r="BD4310" s="12"/>
      <c r="BE4310" s="12"/>
      <c r="BF4310" s="12"/>
      <c r="BG4310" s="12"/>
      <c r="BH4310" s="12"/>
      <c r="BI4310" s="12"/>
      <c r="BJ4310" s="13"/>
      <c r="BK4310" s="13"/>
      <c r="BL4310" s="13"/>
      <c r="BM4310" s="13"/>
      <c r="BN4310" s="13"/>
    </row>
    <row r="4311" spans="4:66" x14ac:dyDescent="0.25">
      <c r="D4311" s="7"/>
      <c r="E4311" s="10"/>
      <c r="F4311" s="10"/>
      <c r="G4311" s="10"/>
      <c r="H4311" s="10"/>
      <c r="I4311" s="10"/>
      <c r="J4311" s="10"/>
      <c r="K4311" s="11"/>
      <c r="L4311" s="11"/>
      <c r="M4311" s="12"/>
      <c r="N4311" s="12"/>
      <c r="O4311" s="12"/>
      <c r="P4311" s="12"/>
      <c r="Q4311" s="12"/>
      <c r="R4311" s="12"/>
      <c r="S4311" s="12"/>
      <c r="T4311" s="12"/>
      <c r="U4311" s="12"/>
      <c r="V4311" s="12"/>
      <c r="W4311" s="12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2"/>
      <c r="AS4311" s="12"/>
      <c r="AT4311" s="12"/>
      <c r="AU4311" s="12"/>
      <c r="AV4311" s="12"/>
      <c r="AW4311" s="12"/>
      <c r="AX4311" s="12"/>
      <c r="AY4311" s="12"/>
      <c r="AZ4311" s="12"/>
      <c r="BA4311" s="12"/>
      <c r="BB4311" s="12"/>
      <c r="BC4311" s="12"/>
      <c r="BD4311" s="12"/>
      <c r="BE4311" s="12"/>
      <c r="BF4311" s="12"/>
      <c r="BG4311" s="12"/>
      <c r="BH4311" s="12"/>
      <c r="BI4311" s="12"/>
      <c r="BJ4311" s="13"/>
      <c r="BK4311" s="13"/>
      <c r="BL4311" s="13"/>
      <c r="BM4311" s="13"/>
      <c r="BN4311" s="13"/>
    </row>
    <row r="4312" spans="4:66" x14ac:dyDescent="0.25">
      <c r="D4312" s="7"/>
      <c r="E4312" s="10"/>
      <c r="F4312" s="10"/>
      <c r="G4312" s="10"/>
      <c r="H4312" s="10"/>
      <c r="I4312" s="10"/>
      <c r="J4312" s="10"/>
      <c r="K4312" s="11"/>
      <c r="L4312" s="11"/>
      <c r="M4312" s="12"/>
      <c r="N4312" s="12"/>
      <c r="O4312" s="12"/>
      <c r="P4312" s="12"/>
      <c r="Q4312" s="12"/>
      <c r="R4312" s="12"/>
      <c r="S4312" s="12"/>
      <c r="T4312" s="12"/>
      <c r="U4312" s="12"/>
      <c r="V4312" s="12"/>
      <c r="W4312" s="12"/>
      <c r="X4312" s="12"/>
      <c r="Y4312" s="12"/>
      <c r="Z4312" s="12"/>
      <c r="AA4312" s="12"/>
      <c r="AB4312" s="12"/>
      <c r="AC4312" s="12"/>
      <c r="AD4312" s="12"/>
      <c r="AE4312" s="12"/>
      <c r="AF4312" s="12"/>
      <c r="AG4312" s="12"/>
      <c r="AH4312" s="12"/>
      <c r="AI4312" s="12"/>
      <c r="AJ4312" s="12"/>
      <c r="AK4312" s="12"/>
      <c r="AL4312" s="12"/>
      <c r="AM4312" s="12"/>
      <c r="AN4312" s="12"/>
      <c r="AO4312" s="12"/>
      <c r="AP4312" s="12"/>
      <c r="AQ4312" s="12"/>
      <c r="AR4312" s="12"/>
      <c r="AS4312" s="12"/>
      <c r="AT4312" s="12"/>
      <c r="AU4312" s="12"/>
      <c r="AV4312" s="12"/>
      <c r="AW4312" s="12"/>
      <c r="AX4312" s="12"/>
      <c r="AY4312" s="12"/>
      <c r="AZ4312" s="12"/>
      <c r="BA4312" s="12"/>
      <c r="BB4312" s="12"/>
      <c r="BC4312" s="12"/>
      <c r="BD4312" s="12"/>
      <c r="BE4312" s="12"/>
      <c r="BF4312" s="12"/>
      <c r="BG4312" s="12"/>
      <c r="BH4312" s="12"/>
      <c r="BI4312" s="12"/>
      <c r="BJ4312" s="13"/>
      <c r="BK4312" s="13"/>
      <c r="BL4312" s="13"/>
      <c r="BM4312" s="13"/>
      <c r="BN4312" s="13"/>
    </row>
    <row r="4313" spans="4:66" x14ac:dyDescent="0.25">
      <c r="D4313" s="7"/>
      <c r="E4313" s="10"/>
      <c r="F4313" s="10"/>
      <c r="G4313" s="10"/>
      <c r="H4313" s="10"/>
      <c r="I4313" s="10"/>
      <c r="J4313" s="10"/>
      <c r="K4313" s="11"/>
      <c r="L4313" s="11"/>
      <c r="M4313" s="12"/>
      <c r="N4313" s="12"/>
      <c r="O4313" s="12"/>
      <c r="P4313" s="12"/>
      <c r="Q4313" s="12"/>
      <c r="R4313" s="12"/>
      <c r="S4313" s="12"/>
      <c r="T4313" s="12"/>
      <c r="U4313" s="12"/>
      <c r="V4313" s="12"/>
      <c r="W4313" s="12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2"/>
      <c r="AS4313" s="12"/>
      <c r="AT4313" s="12"/>
      <c r="AU4313" s="12"/>
      <c r="AV4313" s="12"/>
      <c r="AW4313" s="12"/>
      <c r="AX4313" s="12"/>
      <c r="AY4313" s="12"/>
      <c r="AZ4313" s="12"/>
      <c r="BA4313" s="12"/>
      <c r="BB4313" s="12"/>
      <c r="BC4313" s="12"/>
      <c r="BD4313" s="12"/>
      <c r="BE4313" s="12"/>
      <c r="BF4313" s="12"/>
      <c r="BG4313" s="12"/>
      <c r="BH4313" s="12"/>
      <c r="BI4313" s="12"/>
      <c r="BJ4313" s="13"/>
      <c r="BK4313" s="13"/>
      <c r="BL4313" s="13"/>
      <c r="BM4313" s="13"/>
      <c r="BN4313" s="13"/>
    </row>
    <row r="4314" spans="4:66" x14ac:dyDescent="0.25">
      <c r="D4314" s="7"/>
      <c r="E4314" s="10"/>
      <c r="F4314" s="10"/>
      <c r="G4314" s="10"/>
      <c r="H4314" s="10"/>
      <c r="I4314" s="10"/>
      <c r="J4314" s="10"/>
      <c r="K4314" s="11"/>
      <c r="L4314" s="11"/>
      <c r="M4314" s="12"/>
      <c r="N4314" s="12"/>
      <c r="O4314" s="12"/>
      <c r="P4314" s="12"/>
      <c r="Q4314" s="12"/>
      <c r="R4314" s="12"/>
      <c r="S4314" s="12"/>
      <c r="T4314" s="12"/>
      <c r="U4314" s="12"/>
      <c r="V4314" s="12"/>
      <c r="W4314" s="12"/>
      <c r="X4314" s="12"/>
      <c r="Y4314" s="12"/>
      <c r="Z4314" s="12"/>
      <c r="AA4314" s="12"/>
      <c r="AB4314" s="12"/>
      <c r="AC4314" s="12"/>
      <c r="AD4314" s="12"/>
      <c r="AE4314" s="12"/>
      <c r="AF4314" s="12"/>
      <c r="AG4314" s="12"/>
      <c r="AH4314" s="12"/>
      <c r="AI4314" s="12"/>
      <c r="AJ4314" s="12"/>
      <c r="AK4314" s="12"/>
      <c r="AL4314" s="12"/>
      <c r="AM4314" s="12"/>
      <c r="AN4314" s="12"/>
      <c r="AO4314" s="12"/>
      <c r="AP4314" s="12"/>
      <c r="AQ4314" s="12"/>
      <c r="AR4314" s="12"/>
      <c r="AS4314" s="12"/>
      <c r="AT4314" s="12"/>
      <c r="AU4314" s="12"/>
      <c r="AV4314" s="12"/>
      <c r="AW4314" s="12"/>
      <c r="AX4314" s="12"/>
      <c r="AY4314" s="12"/>
      <c r="AZ4314" s="12"/>
      <c r="BA4314" s="12"/>
      <c r="BB4314" s="12"/>
      <c r="BC4314" s="12"/>
      <c r="BD4314" s="12"/>
      <c r="BE4314" s="12"/>
      <c r="BF4314" s="12"/>
      <c r="BG4314" s="12"/>
      <c r="BH4314" s="12"/>
      <c r="BI4314" s="12"/>
      <c r="BJ4314" s="13"/>
      <c r="BK4314" s="13"/>
      <c r="BL4314" s="13"/>
      <c r="BM4314" s="13"/>
      <c r="BN4314" s="13"/>
    </row>
    <row r="4315" spans="4:66" x14ac:dyDescent="0.25">
      <c r="D4315" s="7"/>
      <c r="E4315" s="10"/>
      <c r="F4315" s="10"/>
      <c r="G4315" s="10"/>
      <c r="H4315" s="10"/>
      <c r="I4315" s="10"/>
      <c r="J4315" s="10"/>
      <c r="K4315" s="11"/>
      <c r="L4315" s="11"/>
      <c r="M4315" s="12"/>
      <c r="N4315" s="12"/>
      <c r="O4315" s="12"/>
      <c r="P4315" s="12"/>
      <c r="Q4315" s="12"/>
      <c r="R4315" s="12"/>
      <c r="S4315" s="12"/>
      <c r="T4315" s="12"/>
      <c r="U4315" s="12"/>
      <c r="V4315" s="12"/>
      <c r="W4315" s="12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2"/>
      <c r="AS4315" s="12"/>
      <c r="AT4315" s="12"/>
      <c r="AU4315" s="12"/>
      <c r="AV4315" s="12"/>
      <c r="AW4315" s="12"/>
      <c r="AX4315" s="12"/>
      <c r="AY4315" s="12"/>
      <c r="AZ4315" s="12"/>
      <c r="BA4315" s="12"/>
      <c r="BB4315" s="12"/>
      <c r="BC4315" s="12"/>
      <c r="BD4315" s="12"/>
      <c r="BE4315" s="12"/>
      <c r="BF4315" s="12"/>
      <c r="BG4315" s="12"/>
      <c r="BH4315" s="12"/>
      <c r="BI4315" s="12"/>
      <c r="BJ4315" s="13"/>
      <c r="BK4315" s="13"/>
      <c r="BL4315" s="13"/>
      <c r="BM4315" s="13"/>
      <c r="BN4315" s="13"/>
    </row>
    <row r="4316" spans="4:66" x14ac:dyDescent="0.25">
      <c r="D4316" s="7"/>
      <c r="E4316" s="10"/>
      <c r="F4316" s="10"/>
      <c r="G4316" s="10"/>
      <c r="H4316" s="10"/>
      <c r="I4316" s="10"/>
      <c r="J4316" s="10"/>
      <c r="K4316" s="11"/>
      <c r="L4316" s="11"/>
      <c r="M4316" s="12"/>
      <c r="N4316" s="12"/>
      <c r="O4316" s="12"/>
      <c r="P4316" s="12"/>
      <c r="Q4316" s="12"/>
      <c r="R4316" s="12"/>
      <c r="S4316" s="12"/>
      <c r="T4316" s="12"/>
      <c r="U4316" s="12"/>
      <c r="V4316" s="12"/>
      <c r="W4316" s="12"/>
      <c r="X4316" s="12"/>
      <c r="Y4316" s="12"/>
      <c r="Z4316" s="12"/>
      <c r="AA4316" s="12"/>
      <c r="AB4316" s="12"/>
      <c r="AC4316" s="12"/>
      <c r="AD4316" s="12"/>
      <c r="AE4316" s="12"/>
      <c r="AF4316" s="12"/>
      <c r="AG4316" s="12"/>
      <c r="AH4316" s="12"/>
      <c r="AI4316" s="12"/>
      <c r="AJ4316" s="12"/>
      <c r="AK4316" s="12"/>
      <c r="AL4316" s="12"/>
      <c r="AM4316" s="12"/>
      <c r="AN4316" s="12"/>
      <c r="AO4316" s="12"/>
      <c r="AP4316" s="12"/>
      <c r="AQ4316" s="12"/>
      <c r="AR4316" s="12"/>
      <c r="AS4316" s="12"/>
      <c r="AT4316" s="12"/>
      <c r="AU4316" s="12"/>
      <c r="AV4316" s="12"/>
      <c r="AW4316" s="12"/>
      <c r="AX4316" s="12"/>
      <c r="AY4316" s="12"/>
      <c r="AZ4316" s="12"/>
      <c r="BA4316" s="12"/>
      <c r="BB4316" s="12"/>
      <c r="BC4316" s="12"/>
      <c r="BD4316" s="12"/>
      <c r="BE4316" s="12"/>
      <c r="BF4316" s="12"/>
      <c r="BG4316" s="12"/>
      <c r="BH4316" s="12"/>
      <c r="BI4316" s="12"/>
      <c r="BJ4316" s="13"/>
      <c r="BK4316" s="13"/>
      <c r="BL4316" s="13"/>
      <c r="BM4316" s="13"/>
      <c r="BN4316" s="13"/>
    </row>
    <row r="4317" spans="4:66" x14ac:dyDescent="0.25">
      <c r="D4317" s="7"/>
      <c r="E4317" s="10"/>
      <c r="F4317" s="10"/>
      <c r="G4317" s="10"/>
      <c r="H4317" s="10"/>
      <c r="I4317" s="10"/>
      <c r="J4317" s="10"/>
      <c r="K4317" s="11"/>
      <c r="L4317" s="11"/>
      <c r="M4317" s="12"/>
      <c r="N4317" s="12"/>
      <c r="O4317" s="12"/>
      <c r="P4317" s="12"/>
      <c r="Q4317" s="12"/>
      <c r="R4317" s="12"/>
      <c r="S4317" s="12"/>
      <c r="T4317" s="12"/>
      <c r="U4317" s="12"/>
      <c r="V4317" s="12"/>
      <c r="W4317" s="12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2"/>
      <c r="AS4317" s="12"/>
      <c r="AT4317" s="12"/>
      <c r="AU4317" s="12"/>
      <c r="AV4317" s="12"/>
      <c r="AW4317" s="12"/>
      <c r="AX4317" s="12"/>
      <c r="AY4317" s="12"/>
      <c r="AZ4317" s="12"/>
      <c r="BA4317" s="12"/>
      <c r="BB4317" s="12"/>
      <c r="BC4317" s="12"/>
      <c r="BD4317" s="12"/>
      <c r="BE4317" s="12"/>
      <c r="BF4317" s="12"/>
      <c r="BG4317" s="12"/>
      <c r="BH4317" s="12"/>
      <c r="BI4317" s="12"/>
      <c r="BJ4317" s="13"/>
      <c r="BK4317" s="13"/>
      <c r="BL4317" s="13"/>
      <c r="BM4317" s="13"/>
      <c r="BN4317" s="13"/>
    </row>
    <row r="4318" spans="4:66" x14ac:dyDescent="0.25">
      <c r="D4318" s="7"/>
      <c r="E4318" s="10"/>
      <c r="F4318" s="10"/>
      <c r="G4318" s="10"/>
      <c r="H4318" s="10"/>
      <c r="I4318" s="10"/>
      <c r="J4318" s="10"/>
      <c r="K4318" s="11"/>
      <c r="L4318" s="11"/>
      <c r="M4318" s="12"/>
      <c r="N4318" s="12"/>
      <c r="O4318" s="12"/>
      <c r="P4318" s="12"/>
      <c r="Q4318" s="12"/>
      <c r="R4318" s="12"/>
      <c r="S4318" s="12"/>
      <c r="T4318" s="12"/>
      <c r="U4318" s="12"/>
      <c r="V4318" s="12"/>
      <c r="W4318" s="12"/>
      <c r="X4318" s="12"/>
      <c r="Y4318" s="12"/>
      <c r="Z4318" s="12"/>
      <c r="AA4318" s="12"/>
      <c r="AB4318" s="12"/>
      <c r="AC4318" s="12"/>
      <c r="AD4318" s="12"/>
      <c r="AE4318" s="12"/>
      <c r="AF4318" s="12"/>
      <c r="AG4318" s="12"/>
      <c r="AH4318" s="12"/>
      <c r="AI4318" s="12"/>
      <c r="AJ4318" s="12"/>
      <c r="AK4318" s="12"/>
      <c r="AL4318" s="12"/>
      <c r="AM4318" s="12"/>
      <c r="AN4318" s="12"/>
      <c r="AO4318" s="12"/>
      <c r="AP4318" s="12"/>
      <c r="AQ4318" s="12"/>
      <c r="AR4318" s="12"/>
      <c r="AS4318" s="12"/>
      <c r="AT4318" s="12"/>
      <c r="AU4318" s="12"/>
      <c r="AV4318" s="12"/>
      <c r="AW4318" s="12"/>
      <c r="AX4318" s="12"/>
      <c r="AY4318" s="12"/>
      <c r="AZ4318" s="12"/>
      <c r="BA4318" s="12"/>
      <c r="BB4318" s="12"/>
      <c r="BC4318" s="12"/>
      <c r="BD4318" s="12"/>
      <c r="BE4318" s="12"/>
      <c r="BF4318" s="12"/>
      <c r="BG4318" s="12"/>
      <c r="BH4318" s="12"/>
      <c r="BI4318" s="12"/>
      <c r="BJ4318" s="13"/>
      <c r="BK4318" s="13"/>
      <c r="BL4318" s="13"/>
      <c r="BM4318" s="13"/>
      <c r="BN4318" s="13"/>
    </row>
    <row r="4319" spans="4:66" x14ac:dyDescent="0.25">
      <c r="D4319" s="7"/>
      <c r="E4319" s="10"/>
      <c r="F4319" s="10"/>
      <c r="G4319" s="10"/>
      <c r="H4319" s="10"/>
      <c r="I4319" s="10"/>
      <c r="J4319" s="10"/>
      <c r="K4319" s="11"/>
      <c r="L4319" s="11"/>
      <c r="M4319" s="12"/>
      <c r="N4319" s="12"/>
      <c r="O4319" s="12"/>
      <c r="P4319" s="12"/>
      <c r="Q4319" s="12"/>
      <c r="R4319" s="12"/>
      <c r="S4319" s="12"/>
      <c r="T4319" s="12"/>
      <c r="U4319" s="12"/>
      <c r="V4319" s="12"/>
      <c r="W4319" s="12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2"/>
      <c r="AS4319" s="12"/>
      <c r="AT4319" s="12"/>
      <c r="AU4319" s="12"/>
      <c r="AV4319" s="12"/>
      <c r="AW4319" s="12"/>
      <c r="AX4319" s="12"/>
      <c r="AY4319" s="12"/>
      <c r="AZ4319" s="12"/>
      <c r="BA4319" s="12"/>
      <c r="BB4319" s="12"/>
      <c r="BC4319" s="12"/>
      <c r="BD4319" s="12"/>
      <c r="BE4319" s="12"/>
      <c r="BF4319" s="12"/>
      <c r="BG4319" s="12"/>
      <c r="BH4319" s="12"/>
      <c r="BI4319" s="12"/>
      <c r="BJ4319" s="13"/>
      <c r="BK4319" s="13"/>
      <c r="BL4319" s="13"/>
      <c r="BM4319" s="13"/>
      <c r="BN4319" s="13"/>
    </row>
    <row r="4320" spans="4:66" x14ac:dyDescent="0.25">
      <c r="D4320" s="7"/>
      <c r="E4320" s="10"/>
      <c r="F4320" s="10"/>
      <c r="G4320" s="10"/>
      <c r="H4320" s="10"/>
      <c r="I4320" s="10"/>
      <c r="J4320" s="10"/>
      <c r="K4320" s="11"/>
      <c r="L4320" s="11"/>
      <c r="M4320" s="12"/>
      <c r="N4320" s="12"/>
      <c r="O4320" s="12"/>
      <c r="P4320" s="12"/>
      <c r="Q4320" s="12"/>
      <c r="R4320" s="12"/>
      <c r="S4320" s="12"/>
      <c r="T4320" s="12"/>
      <c r="U4320" s="12"/>
      <c r="V4320" s="12"/>
      <c r="W4320" s="12"/>
      <c r="X4320" s="12"/>
      <c r="Y4320" s="12"/>
      <c r="Z4320" s="12"/>
      <c r="AA4320" s="12"/>
      <c r="AB4320" s="12"/>
      <c r="AC4320" s="12"/>
      <c r="AD4320" s="12"/>
      <c r="AE4320" s="12"/>
      <c r="AF4320" s="12"/>
      <c r="AG4320" s="12"/>
      <c r="AH4320" s="12"/>
      <c r="AI4320" s="12"/>
      <c r="AJ4320" s="12"/>
      <c r="AK4320" s="12"/>
      <c r="AL4320" s="12"/>
      <c r="AM4320" s="12"/>
      <c r="AN4320" s="12"/>
      <c r="AO4320" s="12"/>
      <c r="AP4320" s="12"/>
      <c r="AQ4320" s="12"/>
      <c r="AR4320" s="12"/>
      <c r="AS4320" s="12"/>
      <c r="AT4320" s="12"/>
      <c r="AU4320" s="12"/>
      <c r="AV4320" s="12"/>
      <c r="AW4320" s="12"/>
      <c r="AX4320" s="12"/>
      <c r="AY4320" s="12"/>
      <c r="AZ4320" s="12"/>
      <c r="BA4320" s="12"/>
      <c r="BB4320" s="12"/>
      <c r="BC4320" s="12"/>
      <c r="BD4320" s="12"/>
      <c r="BE4320" s="12"/>
      <c r="BF4320" s="12"/>
      <c r="BG4320" s="12"/>
      <c r="BH4320" s="12"/>
      <c r="BI4320" s="12"/>
      <c r="BJ4320" s="13"/>
      <c r="BK4320" s="13"/>
      <c r="BL4320" s="13"/>
      <c r="BM4320" s="13"/>
      <c r="BN4320" s="13"/>
    </row>
    <row r="4321" spans="4:66" x14ac:dyDescent="0.25">
      <c r="D4321" s="7"/>
      <c r="E4321" s="10"/>
      <c r="F4321" s="10"/>
      <c r="G4321" s="10"/>
      <c r="H4321" s="10"/>
      <c r="I4321" s="10"/>
      <c r="J4321" s="10"/>
      <c r="K4321" s="11"/>
      <c r="L4321" s="11"/>
      <c r="M4321" s="12"/>
      <c r="N4321" s="12"/>
      <c r="O4321" s="12"/>
      <c r="P4321" s="12"/>
      <c r="Q4321" s="12"/>
      <c r="R4321" s="12"/>
      <c r="S4321" s="12"/>
      <c r="T4321" s="12"/>
      <c r="U4321" s="12"/>
      <c r="V4321" s="12"/>
      <c r="W4321" s="12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2"/>
      <c r="AS4321" s="12"/>
      <c r="AT4321" s="12"/>
      <c r="AU4321" s="12"/>
      <c r="AV4321" s="12"/>
      <c r="AW4321" s="12"/>
      <c r="AX4321" s="12"/>
      <c r="AY4321" s="12"/>
      <c r="AZ4321" s="12"/>
      <c r="BA4321" s="12"/>
      <c r="BB4321" s="12"/>
      <c r="BC4321" s="12"/>
      <c r="BD4321" s="12"/>
      <c r="BE4321" s="12"/>
      <c r="BF4321" s="12"/>
      <c r="BG4321" s="12"/>
      <c r="BH4321" s="12"/>
      <c r="BI4321" s="12"/>
      <c r="BJ4321" s="13"/>
      <c r="BK4321" s="13"/>
      <c r="BL4321" s="13"/>
      <c r="BM4321" s="13"/>
      <c r="BN4321" s="13"/>
    </row>
    <row r="4322" spans="4:66" x14ac:dyDescent="0.25">
      <c r="D4322" s="7"/>
      <c r="E4322" s="10"/>
      <c r="F4322" s="10"/>
      <c r="G4322" s="10"/>
      <c r="H4322" s="10"/>
      <c r="I4322" s="10"/>
      <c r="J4322" s="10"/>
      <c r="K4322" s="11"/>
      <c r="L4322" s="11"/>
      <c r="M4322" s="12"/>
      <c r="N4322" s="12"/>
      <c r="O4322" s="12"/>
      <c r="P4322" s="12"/>
      <c r="Q4322" s="12"/>
      <c r="R4322" s="12"/>
      <c r="S4322" s="12"/>
      <c r="T4322" s="12"/>
      <c r="U4322" s="12"/>
      <c r="V4322" s="12"/>
      <c r="W4322" s="12"/>
      <c r="X4322" s="12"/>
      <c r="Y4322" s="12"/>
      <c r="Z4322" s="12"/>
      <c r="AA4322" s="12"/>
      <c r="AB4322" s="12"/>
      <c r="AC4322" s="12"/>
      <c r="AD4322" s="12"/>
      <c r="AE4322" s="12"/>
      <c r="AF4322" s="12"/>
      <c r="AG4322" s="12"/>
      <c r="AH4322" s="12"/>
      <c r="AI4322" s="12"/>
      <c r="AJ4322" s="12"/>
      <c r="AK4322" s="12"/>
      <c r="AL4322" s="12"/>
      <c r="AM4322" s="12"/>
      <c r="AN4322" s="12"/>
      <c r="AO4322" s="12"/>
      <c r="AP4322" s="12"/>
      <c r="AQ4322" s="12"/>
      <c r="AR4322" s="12"/>
      <c r="AS4322" s="12"/>
      <c r="AT4322" s="12"/>
      <c r="AU4322" s="12"/>
      <c r="AV4322" s="12"/>
      <c r="AW4322" s="12"/>
      <c r="AX4322" s="12"/>
      <c r="AY4322" s="12"/>
      <c r="AZ4322" s="12"/>
      <c r="BA4322" s="12"/>
      <c r="BB4322" s="12"/>
      <c r="BC4322" s="12"/>
      <c r="BD4322" s="12"/>
      <c r="BE4322" s="12"/>
      <c r="BF4322" s="12"/>
      <c r="BG4322" s="12"/>
      <c r="BH4322" s="12"/>
      <c r="BI4322" s="12"/>
      <c r="BJ4322" s="13"/>
      <c r="BK4322" s="13"/>
      <c r="BL4322" s="13"/>
      <c r="BM4322" s="13"/>
      <c r="BN4322" s="13"/>
    </row>
    <row r="4323" spans="4:66" x14ac:dyDescent="0.25">
      <c r="D4323" s="7"/>
      <c r="E4323" s="10"/>
      <c r="F4323" s="10"/>
      <c r="G4323" s="10"/>
      <c r="H4323" s="10"/>
      <c r="I4323" s="10"/>
      <c r="J4323" s="10"/>
      <c r="K4323" s="11"/>
      <c r="L4323" s="11"/>
      <c r="M4323" s="12"/>
      <c r="N4323" s="12"/>
      <c r="O4323" s="12"/>
      <c r="P4323" s="12"/>
      <c r="Q4323" s="12"/>
      <c r="R4323" s="12"/>
      <c r="S4323" s="12"/>
      <c r="T4323" s="12"/>
      <c r="U4323" s="12"/>
      <c r="V4323" s="12"/>
      <c r="W4323" s="12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2"/>
      <c r="AS4323" s="12"/>
      <c r="AT4323" s="12"/>
      <c r="AU4323" s="12"/>
      <c r="AV4323" s="12"/>
      <c r="AW4323" s="12"/>
      <c r="AX4323" s="12"/>
      <c r="AY4323" s="12"/>
      <c r="AZ4323" s="12"/>
      <c r="BA4323" s="12"/>
      <c r="BB4323" s="12"/>
      <c r="BC4323" s="12"/>
      <c r="BD4323" s="12"/>
      <c r="BE4323" s="12"/>
      <c r="BF4323" s="12"/>
      <c r="BG4323" s="12"/>
      <c r="BH4323" s="12"/>
      <c r="BI4323" s="12"/>
      <c r="BJ4323" s="13"/>
      <c r="BK4323" s="13"/>
      <c r="BL4323" s="13"/>
      <c r="BM4323" s="13"/>
      <c r="BN4323" s="13"/>
    </row>
    <row r="4324" spans="4:66" x14ac:dyDescent="0.25">
      <c r="D4324" s="7"/>
      <c r="E4324" s="10"/>
      <c r="F4324" s="10"/>
      <c r="G4324" s="10"/>
      <c r="H4324" s="10"/>
      <c r="I4324" s="10"/>
      <c r="J4324" s="10"/>
      <c r="K4324" s="11"/>
      <c r="L4324" s="11"/>
      <c r="M4324" s="12"/>
      <c r="N4324" s="12"/>
      <c r="O4324" s="12"/>
      <c r="P4324" s="12"/>
      <c r="Q4324" s="12"/>
      <c r="R4324" s="12"/>
      <c r="S4324" s="12"/>
      <c r="T4324" s="12"/>
      <c r="U4324" s="12"/>
      <c r="V4324" s="12"/>
      <c r="W4324" s="12"/>
      <c r="X4324" s="12"/>
      <c r="Y4324" s="12"/>
      <c r="Z4324" s="12"/>
      <c r="AA4324" s="12"/>
      <c r="AB4324" s="12"/>
      <c r="AC4324" s="12"/>
      <c r="AD4324" s="12"/>
      <c r="AE4324" s="12"/>
      <c r="AF4324" s="12"/>
      <c r="AG4324" s="12"/>
      <c r="AH4324" s="12"/>
      <c r="AI4324" s="12"/>
      <c r="AJ4324" s="12"/>
      <c r="AK4324" s="12"/>
      <c r="AL4324" s="12"/>
      <c r="AM4324" s="12"/>
      <c r="AN4324" s="12"/>
      <c r="AO4324" s="12"/>
      <c r="AP4324" s="12"/>
      <c r="AQ4324" s="12"/>
      <c r="AR4324" s="12"/>
      <c r="AS4324" s="12"/>
      <c r="AT4324" s="12"/>
      <c r="AU4324" s="12"/>
      <c r="AV4324" s="12"/>
      <c r="AW4324" s="12"/>
      <c r="AX4324" s="12"/>
      <c r="AY4324" s="12"/>
      <c r="AZ4324" s="12"/>
      <c r="BA4324" s="12"/>
      <c r="BB4324" s="12"/>
      <c r="BC4324" s="12"/>
      <c r="BD4324" s="12"/>
      <c r="BE4324" s="12"/>
      <c r="BF4324" s="12"/>
      <c r="BG4324" s="12"/>
      <c r="BH4324" s="12"/>
      <c r="BI4324" s="12"/>
      <c r="BJ4324" s="13"/>
      <c r="BK4324" s="13"/>
      <c r="BL4324" s="13"/>
      <c r="BM4324" s="13"/>
      <c r="BN4324" s="13"/>
    </row>
    <row r="4325" spans="4:66" x14ac:dyDescent="0.25">
      <c r="D4325" s="7"/>
      <c r="E4325" s="10"/>
      <c r="F4325" s="10"/>
      <c r="G4325" s="10"/>
      <c r="H4325" s="10"/>
      <c r="I4325" s="10"/>
      <c r="J4325" s="10"/>
      <c r="K4325" s="11"/>
      <c r="L4325" s="11"/>
      <c r="M4325" s="12"/>
      <c r="N4325" s="12"/>
      <c r="O4325" s="12"/>
      <c r="P4325" s="12"/>
      <c r="Q4325" s="12"/>
      <c r="R4325" s="12"/>
      <c r="S4325" s="12"/>
      <c r="T4325" s="12"/>
      <c r="U4325" s="12"/>
      <c r="V4325" s="12"/>
      <c r="W4325" s="12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2"/>
      <c r="AS4325" s="12"/>
      <c r="AT4325" s="12"/>
      <c r="AU4325" s="12"/>
      <c r="AV4325" s="12"/>
      <c r="AW4325" s="12"/>
      <c r="AX4325" s="12"/>
      <c r="AY4325" s="12"/>
      <c r="AZ4325" s="12"/>
      <c r="BA4325" s="12"/>
      <c r="BB4325" s="12"/>
      <c r="BC4325" s="12"/>
      <c r="BD4325" s="12"/>
      <c r="BE4325" s="12"/>
      <c r="BF4325" s="12"/>
      <c r="BG4325" s="12"/>
      <c r="BH4325" s="12"/>
      <c r="BI4325" s="12"/>
      <c r="BJ4325" s="13"/>
      <c r="BK4325" s="13"/>
      <c r="BL4325" s="13"/>
      <c r="BM4325" s="13"/>
      <c r="BN4325" s="13"/>
    </row>
    <row r="4326" spans="4:66" x14ac:dyDescent="0.25">
      <c r="D4326" s="7"/>
      <c r="E4326" s="10"/>
      <c r="F4326" s="10"/>
      <c r="G4326" s="10"/>
      <c r="H4326" s="10"/>
      <c r="I4326" s="10"/>
      <c r="J4326" s="10"/>
      <c r="K4326" s="11"/>
      <c r="L4326" s="11"/>
      <c r="M4326" s="12"/>
      <c r="N4326" s="12"/>
      <c r="O4326" s="12"/>
      <c r="P4326" s="12"/>
      <c r="Q4326" s="12"/>
      <c r="R4326" s="12"/>
      <c r="S4326" s="12"/>
      <c r="T4326" s="12"/>
      <c r="U4326" s="12"/>
      <c r="V4326" s="12"/>
      <c r="W4326" s="12"/>
      <c r="X4326" s="12"/>
      <c r="Y4326" s="12"/>
      <c r="Z4326" s="12"/>
      <c r="AA4326" s="12"/>
      <c r="AB4326" s="12"/>
      <c r="AC4326" s="12"/>
      <c r="AD4326" s="12"/>
      <c r="AE4326" s="12"/>
      <c r="AF4326" s="12"/>
      <c r="AG4326" s="12"/>
      <c r="AH4326" s="12"/>
      <c r="AI4326" s="12"/>
      <c r="AJ4326" s="12"/>
      <c r="AK4326" s="12"/>
      <c r="AL4326" s="12"/>
      <c r="AM4326" s="12"/>
      <c r="AN4326" s="12"/>
      <c r="AO4326" s="12"/>
      <c r="AP4326" s="12"/>
      <c r="AQ4326" s="12"/>
      <c r="AR4326" s="12"/>
      <c r="AS4326" s="12"/>
      <c r="AT4326" s="12"/>
      <c r="AU4326" s="12"/>
      <c r="AV4326" s="12"/>
      <c r="AW4326" s="12"/>
      <c r="AX4326" s="12"/>
      <c r="AY4326" s="12"/>
      <c r="AZ4326" s="12"/>
      <c r="BA4326" s="12"/>
      <c r="BB4326" s="12"/>
      <c r="BC4326" s="12"/>
      <c r="BD4326" s="12"/>
      <c r="BE4326" s="12"/>
      <c r="BF4326" s="12"/>
      <c r="BG4326" s="12"/>
      <c r="BH4326" s="12"/>
      <c r="BI4326" s="12"/>
      <c r="BJ4326" s="13"/>
      <c r="BK4326" s="13"/>
      <c r="BL4326" s="13"/>
      <c r="BM4326" s="13"/>
      <c r="BN4326" s="13"/>
    </row>
    <row r="4327" spans="4:66" s="14" customFormat="1" x14ac:dyDescent="0.25">
      <c r="D4327" s="21"/>
      <c r="K4327" s="16"/>
      <c r="L4327" s="16"/>
      <c r="M4327" s="17"/>
      <c r="N4327" s="17"/>
      <c r="O4327" s="17"/>
      <c r="P4327" s="17"/>
      <c r="Q4327" s="17"/>
      <c r="R4327" s="17"/>
      <c r="S4327" s="17"/>
      <c r="T4327" s="17"/>
      <c r="U4327" s="17"/>
      <c r="V4327" s="17"/>
      <c r="W4327" s="17"/>
      <c r="X4327" s="17"/>
      <c r="Y4327" s="17"/>
      <c r="Z4327" s="17"/>
      <c r="AA4327" s="17"/>
      <c r="AB4327" s="17"/>
      <c r="AC4327" s="17"/>
      <c r="AD4327" s="17"/>
      <c r="AE4327" s="17"/>
      <c r="AF4327" s="17"/>
      <c r="AG4327" s="17"/>
      <c r="AH4327" s="17"/>
      <c r="AI4327" s="17"/>
      <c r="AJ4327" s="17"/>
      <c r="AK4327" s="17"/>
      <c r="AL4327" s="17"/>
      <c r="AM4327" s="17"/>
      <c r="AN4327" s="17"/>
      <c r="AO4327" s="17"/>
      <c r="AP4327" s="17"/>
      <c r="AQ4327" s="17"/>
      <c r="AR4327" s="17"/>
      <c r="AS4327" s="17"/>
      <c r="AT4327" s="17"/>
      <c r="AU4327" s="17"/>
      <c r="AV4327" s="17"/>
      <c r="AW4327" s="17"/>
      <c r="AX4327" s="17"/>
      <c r="AY4327" s="17"/>
      <c r="AZ4327" s="17"/>
      <c r="BA4327" s="17"/>
      <c r="BB4327" s="17"/>
      <c r="BC4327" s="17"/>
      <c r="BD4327" s="17"/>
      <c r="BE4327" s="17"/>
      <c r="BF4327" s="17"/>
      <c r="BG4327" s="17"/>
      <c r="BH4327" s="17"/>
      <c r="BI4327" s="17"/>
      <c r="BJ4327" s="18"/>
      <c r="BK4327" s="18"/>
      <c r="BL4327" s="18"/>
      <c r="BM4327" s="18"/>
      <c r="BN4327" s="18"/>
    </row>
    <row r="4328" spans="4:66" x14ac:dyDescent="0.25">
      <c r="D4328" s="7"/>
      <c r="E4328" s="10"/>
      <c r="F4328" s="10"/>
      <c r="G4328" s="10"/>
      <c r="H4328" s="10"/>
      <c r="I4328" s="10"/>
      <c r="J4328" s="10"/>
      <c r="K4328" s="11"/>
      <c r="L4328" s="11"/>
      <c r="M4328" s="12"/>
      <c r="N4328" s="12"/>
      <c r="O4328" s="12"/>
      <c r="P4328" s="12"/>
      <c r="Q4328" s="12"/>
      <c r="R4328" s="12"/>
      <c r="S4328" s="12"/>
      <c r="T4328" s="12"/>
      <c r="U4328" s="12"/>
      <c r="V4328" s="12"/>
      <c r="W4328" s="12"/>
      <c r="X4328" s="12"/>
      <c r="Y4328" s="12"/>
      <c r="Z4328" s="12"/>
      <c r="AA4328" s="12"/>
      <c r="AB4328" s="12"/>
      <c r="AC4328" s="12"/>
      <c r="AD4328" s="12"/>
      <c r="AE4328" s="12"/>
      <c r="AF4328" s="12"/>
      <c r="AG4328" s="12"/>
      <c r="AH4328" s="12"/>
      <c r="AI4328" s="12"/>
      <c r="AJ4328" s="12"/>
      <c r="AK4328" s="12"/>
      <c r="AL4328" s="12"/>
      <c r="AM4328" s="12"/>
      <c r="AN4328" s="12"/>
      <c r="AO4328" s="12"/>
      <c r="AP4328" s="12"/>
      <c r="AQ4328" s="12"/>
      <c r="AR4328" s="12"/>
      <c r="AS4328" s="12"/>
      <c r="AT4328" s="12"/>
      <c r="AU4328" s="12"/>
      <c r="AV4328" s="12"/>
      <c r="AW4328" s="12"/>
      <c r="AX4328" s="12"/>
      <c r="AY4328" s="12"/>
      <c r="AZ4328" s="12"/>
      <c r="BA4328" s="12"/>
      <c r="BB4328" s="12"/>
      <c r="BC4328" s="12"/>
      <c r="BD4328" s="12"/>
      <c r="BE4328" s="12"/>
      <c r="BF4328" s="12"/>
      <c r="BG4328" s="12"/>
      <c r="BH4328" s="12"/>
      <c r="BI4328" s="12"/>
      <c r="BJ4328" s="13"/>
      <c r="BK4328" s="13"/>
      <c r="BL4328" s="13"/>
      <c r="BM4328" s="13"/>
      <c r="BN4328" s="13"/>
    </row>
    <row r="4329" spans="4:66" x14ac:dyDescent="0.25">
      <c r="D4329" s="7"/>
      <c r="E4329" s="10"/>
      <c r="F4329" s="10"/>
      <c r="G4329" s="10"/>
      <c r="H4329" s="10"/>
      <c r="I4329" s="10"/>
      <c r="J4329" s="10"/>
      <c r="K4329" s="11"/>
      <c r="L4329" s="11"/>
      <c r="M4329" s="12"/>
      <c r="N4329" s="12"/>
      <c r="O4329" s="12"/>
      <c r="P4329" s="12"/>
      <c r="Q4329" s="12"/>
      <c r="R4329" s="12"/>
      <c r="S4329" s="12"/>
      <c r="T4329" s="12"/>
      <c r="U4329" s="12"/>
      <c r="V4329" s="12"/>
      <c r="W4329" s="12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2"/>
      <c r="AS4329" s="12"/>
      <c r="AT4329" s="12"/>
      <c r="AU4329" s="12"/>
      <c r="AV4329" s="12"/>
      <c r="AW4329" s="12"/>
      <c r="AX4329" s="12"/>
      <c r="AY4329" s="12"/>
      <c r="AZ4329" s="12"/>
      <c r="BA4329" s="12"/>
      <c r="BB4329" s="12"/>
      <c r="BC4329" s="12"/>
      <c r="BD4329" s="12"/>
      <c r="BE4329" s="12"/>
      <c r="BF4329" s="12"/>
      <c r="BG4329" s="12"/>
      <c r="BH4329" s="12"/>
      <c r="BI4329" s="12"/>
      <c r="BJ4329" s="13"/>
      <c r="BK4329" s="13"/>
      <c r="BL4329" s="13"/>
      <c r="BM4329" s="13"/>
      <c r="BN4329" s="13"/>
    </row>
    <row r="4330" spans="4:66" x14ac:dyDescent="0.25">
      <c r="D4330" s="7"/>
      <c r="E4330" s="10"/>
      <c r="F4330" s="10"/>
      <c r="G4330" s="10"/>
      <c r="H4330" s="10"/>
      <c r="I4330" s="10"/>
      <c r="J4330" s="10"/>
      <c r="K4330" s="11"/>
      <c r="L4330" s="11"/>
      <c r="M4330" s="12"/>
      <c r="N4330" s="12"/>
      <c r="O4330" s="12"/>
      <c r="P4330" s="12"/>
      <c r="Q4330" s="12"/>
      <c r="R4330" s="12"/>
      <c r="S4330" s="12"/>
      <c r="T4330" s="12"/>
      <c r="U4330" s="12"/>
      <c r="V4330" s="12"/>
      <c r="W4330" s="12"/>
      <c r="X4330" s="12"/>
      <c r="Y4330" s="12"/>
      <c r="Z4330" s="12"/>
      <c r="AA4330" s="12"/>
      <c r="AB4330" s="12"/>
      <c r="AC4330" s="12"/>
      <c r="AD4330" s="12"/>
      <c r="AE4330" s="12"/>
      <c r="AF4330" s="12"/>
      <c r="AG4330" s="12"/>
      <c r="AH4330" s="12"/>
      <c r="AI4330" s="12"/>
      <c r="AJ4330" s="12"/>
      <c r="AK4330" s="12"/>
      <c r="AL4330" s="12"/>
      <c r="AM4330" s="12"/>
      <c r="AN4330" s="12"/>
      <c r="AO4330" s="12"/>
      <c r="AP4330" s="12"/>
      <c r="AQ4330" s="12"/>
      <c r="AR4330" s="12"/>
      <c r="AS4330" s="12"/>
      <c r="AT4330" s="12"/>
      <c r="AU4330" s="12"/>
      <c r="AV4330" s="12"/>
      <c r="AW4330" s="12"/>
      <c r="AX4330" s="12"/>
      <c r="AY4330" s="12"/>
      <c r="AZ4330" s="12"/>
      <c r="BA4330" s="12"/>
      <c r="BB4330" s="12"/>
      <c r="BC4330" s="12"/>
      <c r="BD4330" s="12"/>
      <c r="BE4330" s="12"/>
      <c r="BF4330" s="12"/>
      <c r="BG4330" s="12"/>
      <c r="BH4330" s="12"/>
      <c r="BI4330" s="12"/>
      <c r="BJ4330" s="13"/>
      <c r="BK4330" s="13"/>
      <c r="BL4330" s="13"/>
      <c r="BM4330" s="13"/>
      <c r="BN4330" s="13"/>
    </row>
    <row r="4331" spans="4:66" x14ac:dyDescent="0.25">
      <c r="D4331" s="7"/>
      <c r="E4331" s="10"/>
      <c r="F4331" s="10"/>
      <c r="G4331" s="10"/>
      <c r="H4331" s="10"/>
      <c r="I4331" s="10"/>
      <c r="J4331" s="10"/>
      <c r="K4331" s="11"/>
      <c r="L4331" s="11"/>
      <c r="M4331" s="12"/>
      <c r="N4331" s="12"/>
      <c r="O4331" s="12"/>
      <c r="P4331" s="12"/>
      <c r="Q4331" s="12"/>
      <c r="R4331" s="12"/>
      <c r="S4331" s="12"/>
      <c r="T4331" s="12"/>
      <c r="U4331" s="12"/>
      <c r="V4331" s="12"/>
      <c r="W4331" s="12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2"/>
      <c r="AS4331" s="12"/>
      <c r="AT4331" s="12"/>
      <c r="AU4331" s="12"/>
      <c r="AV4331" s="12"/>
      <c r="AW4331" s="12"/>
      <c r="AX4331" s="12"/>
      <c r="AY4331" s="12"/>
      <c r="AZ4331" s="12"/>
      <c r="BA4331" s="12"/>
      <c r="BB4331" s="12"/>
      <c r="BC4331" s="12"/>
      <c r="BD4331" s="12"/>
      <c r="BE4331" s="12"/>
      <c r="BF4331" s="12"/>
      <c r="BG4331" s="12"/>
      <c r="BH4331" s="12"/>
      <c r="BI4331" s="12"/>
      <c r="BJ4331" s="13"/>
      <c r="BK4331" s="13"/>
      <c r="BL4331" s="13"/>
      <c r="BM4331" s="13"/>
      <c r="BN4331" s="13"/>
    </row>
    <row r="4332" spans="4:66" x14ac:dyDescent="0.25">
      <c r="D4332" s="7"/>
      <c r="E4332" s="10"/>
      <c r="F4332" s="10"/>
      <c r="G4332" s="10"/>
      <c r="H4332" s="10"/>
      <c r="I4332" s="10"/>
      <c r="J4332" s="10"/>
      <c r="K4332" s="11"/>
      <c r="L4332" s="11"/>
      <c r="M4332" s="12"/>
      <c r="N4332" s="12"/>
      <c r="O4332" s="12"/>
      <c r="P4332" s="12"/>
      <c r="Q4332" s="12"/>
      <c r="R4332" s="12"/>
      <c r="S4332" s="12"/>
      <c r="T4332" s="12"/>
      <c r="U4332" s="12"/>
      <c r="V4332" s="12"/>
      <c r="W4332" s="12"/>
      <c r="X4332" s="12"/>
      <c r="Y4332" s="12"/>
      <c r="Z4332" s="12"/>
      <c r="AA4332" s="12"/>
      <c r="AB4332" s="12"/>
      <c r="AC4332" s="12"/>
      <c r="AD4332" s="12"/>
      <c r="AE4332" s="12"/>
      <c r="AF4332" s="12"/>
      <c r="AG4332" s="12"/>
      <c r="AH4332" s="12"/>
      <c r="AI4332" s="12"/>
      <c r="AJ4332" s="12"/>
      <c r="AK4332" s="12"/>
      <c r="AL4332" s="12"/>
      <c r="AM4332" s="12"/>
      <c r="AN4332" s="12"/>
      <c r="AO4332" s="12"/>
      <c r="AP4332" s="12"/>
      <c r="AQ4332" s="12"/>
      <c r="AR4332" s="12"/>
      <c r="AS4332" s="12"/>
      <c r="AT4332" s="12"/>
      <c r="AU4332" s="12"/>
      <c r="AV4332" s="12"/>
      <c r="AW4332" s="12"/>
      <c r="AX4332" s="12"/>
      <c r="AY4332" s="12"/>
      <c r="AZ4332" s="12"/>
      <c r="BA4332" s="12"/>
      <c r="BB4332" s="12"/>
      <c r="BC4332" s="12"/>
      <c r="BD4332" s="12"/>
      <c r="BE4332" s="12"/>
      <c r="BF4332" s="12"/>
      <c r="BG4332" s="12"/>
      <c r="BH4332" s="12"/>
      <c r="BI4332" s="12"/>
      <c r="BJ4332" s="13"/>
      <c r="BK4332" s="13"/>
      <c r="BL4332" s="13"/>
      <c r="BM4332" s="13"/>
      <c r="BN4332" s="13"/>
    </row>
    <row r="4333" spans="4:66" x14ac:dyDescent="0.25">
      <c r="D4333" s="7"/>
      <c r="E4333" s="10"/>
      <c r="F4333" s="10"/>
      <c r="G4333" s="10"/>
      <c r="H4333" s="10"/>
      <c r="I4333" s="10"/>
      <c r="J4333" s="10"/>
      <c r="K4333" s="11"/>
      <c r="L4333" s="11"/>
      <c r="M4333" s="12"/>
      <c r="N4333" s="12"/>
      <c r="O4333" s="12"/>
      <c r="P4333" s="12"/>
      <c r="Q4333" s="12"/>
      <c r="R4333" s="12"/>
      <c r="S4333" s="12"/>
      <c r="T4333" s="12"/>
      <c r="U4333" s="12"/>
      <c r="V4333" s="12"/>
      <c r="W4333" s="12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2"/>
      <c r="AS4333" s="12"/>
      <c r="AT4333" s="12"/>
      <c r="AU4333" s="12"/>
      <c r="AV4333" s="12"/>
      <c r="AW4333" s="12"/>
      <c r="AX4333" s="12"/>
      <c r="AY4333" s="12"/>
      <c r="AZ4333" s="12"/>
      <c r="BA4333" s="12"/>
      <c r="BB4333" s="12"/>
      <c r="BC4333" s="12"/>
      <c r="BD4333" s="12"/>
      <c r="BE4333" s="12"/>
      <c r="BF4333" s="12"/>
      <c r="BG4333" s="12"/>
      <c r="BH4333" s="12"/>
      <c r="BI4333" s="12"/>
      <c r="BJ4333" s="13"/>
      <c r="BK4333" s="13"/>
      <c r="BL4333" s="13"/>
      <c r="BM4333" s="13"/>
      <c r="BN4333" s="13"/>
    </row>
    <row r="4334" spans="4:66" x14ac:dyDescent="0.25">
      <c r="D4334" s="7"/>
      <c r="E4334" s="10"/>
      <c r="F4334" s="10"/>
      <c r="G4334" s="10"/>
      <c r="H4334" s="10"/>
      <c r="I4334" s="10"/>
      <c r="J4334" s="10"/>
      <c r="K4334" s="11"/>
      <c r="L4334" s="11"/>
      <c r="M4334" s="12"/>
      <c r="N4334" s="12"/>
      <c r="O4334" s="12"/>
      <c r="P4334" s="12"/>
      <c r="Q4334" s="12"/>
      <c r="R4334" s="12"/>
      <c r="S4334" s="12"/>
      <c r="T4334" s="12"/>
      <c r="U4334" s="12"/>
      <c r="V4334" s="12"/>
      <c r="W4334" s="12"/>
      <c r="X4334" s="12"/>
      <c r="Y4334" s="12"/>
      <c r="Z4334" s="12"/>
      <c r="AA4334" s="12"/>
      <c r="AB4334" s="12"/>
      <c r="AC4334" s="12"/>
      <c r="AD4334" s="12"/>
      <c r="AE4334" s="12"/>
      <c r="AF4334" s="12"/>
      <c r="AG4334" s="12"/>
      <c r="AH4334" s="12"/>
      <c r="AI4334" s="12"/>
      <c r="AJ4334" s="12"/>
      <c r="AK4334" s="12"/>
      <c r="AL4334" s="12"/>
      <c r="AM4334" s="12"/>
      <c r="AN4334" s="12"/>
      <c r="AO4334" s="12"/>
      <c r="AP4334" s="12"/>
      <c r="AQ4334" s="12"/>
      <c r="AR4334" s="12"/>
      <c r="AS4334" s="12"/>
      <c r="AT4334" s="12"/>
      <c r="AU4334" s="12"/>
      <c r="AV4334" s="12"/>
      <c r="AW4334" s="12"/>
      <c r="AX4334" s="12"/>
      <c r="AY4334" s="12"/>
      <c r="AZ4334" s="12"/>
      <c r="BA4334" s="12"/>
      <c r="BB4334" s="12"/>
      <c r="BC4334" s="12"/>
      <c r="BD4334" s="12"/>
      <c r="BE4334" s="12"/>
      <c r="BF4334" s="12"/>
      <c r="BG4334" s="12"/>
      <c r="BH4334" s="12"/>
      <c r="BI4334" s="12"/>
      <c r="BJ4334" s="13"/>
      <c r="BK4334" s="13"/>
      <c r="BL4334" s="13"/>
      <c r="BM4334" s="13"/>
      <c r="BN4334" s="13"/>
    </row>
    <row r="4335" spans="4:66" x14ac:dyDescent="0.25">
      <c r="D4335" s="7"/>
      <c r="E4335" s="10"/>
      <c r="F4335" s="10"/>
      <c r="G4335" s="10"/>
      <c r="H4335" s="10"/>
      <c r="I4335" s="10"/>
      <c r="J4335" s="10"/>
      <c r="K4335" s="11"/>
      <c r="L4335" s="11"/>
      <c r="M4335" s="12"/>
      <c r="N4335" s="12"/>
      <c r="O4335" s="12"/>
      <c r="P4335" s="12"/>
      <c r="Q4335" s="12"/>
      <c r="R4335" s="12"/>
      <c r="S4335" s="12"/>
      <c r="T4335" s="12"/>
      <c r="U4335" s="12"/>
      <c r="V4335" s="12"/>
      <c r="W4335" s="12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2"/>
      <c r="AS4335" s="12"/>
      <c r="AT4335" s="12"/>
      <c r="AU4335" s="12"/>
      <c r="AV4335" s="12"/>
      <c r="AW4335" s="12"/>
      <c r="AX4335" s="12"/>
      <c r="AY4335" s="12"/>
      <c r="AZ4335" s="12"/>
      <c r="BA4335" s="12"/>
      <c r="BB4335" s="12"/>
      <c r="BC4335" s="12"/>
      <c r="BD4335" s="12"/>
      <c r="BE4335" s="12"/>
      <c r="BF4335" s="12"/>
      <c r="BG4335" s="12"/>
      <c r="BH4335" s="12"/>
      <c r="BI4335" s="12"/>
      <c r="BJ4335" s="13"/>
      <c r="BK4335" s="13"/>
      <c r="BL4335" s="13"/>
      <c r="BM4335" s="13"/>
      <c r="BN4335" s="13"/>
    </row>
    <row r="4336" spans="4:66" x14ac:dyDescent="0.25">
      <c r="D4336" s="7"/>
      <c r="E4336" s="10"/>
      <c r="F4336" s="10"/>
      <c r="G4336" s="10"/>
      <c r="H4336" s="10"/>
      <c r="I4336" s="10"/>
      <c r="J4336" s="10"/>
      <c r="K4336" s="11"/>
      <c r="L4336" s="11"/>
      <c r="M4336" s="12"/>
      <c r="N4336" s="12"/>
      <c r="O4336" s="12"/>
      <c r="P4336" s="12"/>
      <c r="Q4336" s="12"/>
      <c r="R4336" s="12"/>
      <c r="S4336" s="12"/>
      <c r="T4336" s="12"/>
      <c r="U4336" s="12"/>
      <c r="V4336" s="12"/>
      <c r="W4336" s="12"/>
      <c r="X4336" s="12"/>
      <c r="Y4336" s="12"/>
      <c r="Z4336" s="12"/>
      <c r="AA4336" s="12"/>
      <c r="AB4336" s="12"/>
      <c r="AC4336" s="12"/>
      <c r="AD4336" s="12"/>
      <c r="AE4336" s="12"/>
      <c r="AF4336" s="12"/>
      <c r="AG4336" s="12"/>
      <c r="AH4336" s="12"/>
      <c r="AI4336" s="12"/>
      <c r="AJ4336" s="12"/>
      <c r="AK4336" s="12"/>
      <c r="AL4336" s="12"/>
      <c r="AM4336" s="12"/>
      <c r="AN4336" s="12"/>
      <c r="AO4336" s="12"/>
      <c r="AP4336" s="12"/>
      <c r="AQ4336" s="12"/>
      <c r="AR4336" s="12"/>
      <c r="AS4336" s="12"/>
      <c r="AT4336" s="12"/>
      <c r="AU4336" s="12"/>
      <c r="AV4336" s="12"/>
      <c r="AW4336" s="12"/>
      <c r="AX4336" s="12"/>
      <c r="AY4336" s="12"/>
      <c r="AZ4336" s="12"/>
      <c r="BA4336" s="12"/>
      <c r="BB4336" s="12"/>
      <c r="BC4336" s="12"/>
      <c r="BD4336" s="12"/>
      <c r="BE4336" s="12"/>
      <c r="BF4336" s="12"/>
      <c r="BG4336" s="12"/>
      <c r="BH4336" s="12"/>
      <c r="BI4336" s="12"/>
      <c r="BJ4336" s="13"/>
      <c r="BK4336" s="13"/>
      <c r="BL4336" s="13"/>
      <c r="BM4336" s="13"/>
      <c r="BN4336" s="13"/>
    </row>
    <row r="4337" spans="4:66" x14ac:dyDescent="0.25">
      <c r="D4337" s="7"/>
      <c r="E4337" s="10"/>
      <c r="F4337" s="10"/>
      <c r="G4337" s="10"/>
      <c r="H4337" s="10"/>
      <c r="I4337" s="10"/>
      <c r="J4337" s="10"/>
      <c r="K4337" s="11"/>
      <c r="L4337" s="11"/>
      <c r="M4337" s="12"/>
      <c r="N4337" s="12"/>
      <c r="O4337" s="12"/>
      <c r="P4337" s="12"/>
      <c r="Q4337" s="12"/>
      <c r="R4337" s="12"/>
      <c r="S4337" s="12"/>
      <c r="T4337" s="12"/>
      <c r="U4337" s="12"/>
      <c r="V4337" s="12"/>
      <c r="W4337" s="12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2"/>
      <c r="AS4337" s="12"/>
      <c r="AT4337" s="12"/>
      <c r="AU4337" s="12"/>
      <c r="AV4337" s="12"/>
      <c r="AW4337" s="12"/>
      <c r="AX4337" s="12"/>
      <c r="AY4337" s="12"/>
      <c r="AZ4337" s="12"/>
      <c r="BA4337" s="12"/>
      <c r="BB4337" s="12"/>
      <c r="BC4337" s="12"/>
      <c r="BD4337" s="12"/>
      <c r="BE4337" s="12"/>
      <c r="BF4337" s="12"/>
      <c r="BG4337" s="12"/>
      <c r="BH4337" s="12"/>
      <c r="BI4337" s="12"/>
      <c r="BJ4337" s="13"/>
      <c r="BK4337" s="13"/>
      <c r="BL4337" s="13"/>
      <c r="BM4337" s="13"/>
      <c r="BN4337" s="13"/>
    </row>
    <row r="4338" spans="4:66" x14ac:dyDescent="0.25">
      <c r="D4338" s="7"/>
      <c r="E4338" s="10"/>
      <c r="F4338" s="10"/>
      <c r="G4338" s="10"/>
      <c r="H4338" s="10"/>
      <c r="I4338" s="10"/>
      <c r="J4338" s="10"/>
      <c r="K4338" s="11"/>
      <c r="L4338" s="11"/>
      <c r="M4338" s="12"/>
      <c r="N4338" s="12"/>
      <c r="O4338" s="12"/>
      <c r="P4338" s="12"/>
      <c r="Q4338" s="12"/>
      <c r="R4338" s="12"/>
      <c r="S4338" s="12"/>
      <c r="T4338" s="12"/>
      <c r="U4338" s="12"/>
      <c r="V4338" s="12"/>
      <c r="W4338" s="12"/>
      <c r="X4338" s="12"/>
      <c r="Y4338" s="12"/>
      <c r="Z4338" s="12"/>
      <c r="AA4338" s="12"/>
      <c r="AB4338" s="12"/>
      <c r="AC4338" s="12"/>
      <c r="AD4338" s="12"/>
      <c r="AE4338" s="12"/>
      <c r="AF4338" s="12"/>
      <c r="AG4338" s="12"/>
      <c r="AH4338" s="12"/>
      <c r="AI4338" s="12"/>
      <c r="AJ4338" s="12"/>
      <c r="AK4338" s="12"/>
      <c r="AL4338" s="12"/>
      <c r="AM4338" s="12"/>
      <c r="AN4338" s="12"/>
      <c r="AO4338" s="12"/>
      <c r="AP4338" s="12"/>
      <c r="AQ4338" s="12"/>
      <c r="AR4338" s="12"/>
      <c r="AS4338" s="12"/>
      <c r="AT4338" s="12"/>
      <c r="AU4338" s="12"/>
      <c r="AV4338" s="12"/>
      <c r="AW4338" s="12"/>
      <c r="AX4338" s="12"/>
      <c r="AY4338" s="12"/>
      <c r="AZ4338" s="12"/>
      <c r="BA4338" s="12"/>
      <c r="BB4338" s="12"/>
      <c r="BC4338" s="12"/>
      <c r="BD4338" s="12"/>
      <c r="BE4338" s="12"/>
      <c r="BF4338" s="12"/>
      <c r="BG4338" s="12"/>
      <c r="BH4338" s="12"/>
      <c r="BI4338" s="12"/>
      <c r="BJ4338" s="13"/>
      <c r="BK4338" s="13"/>
      <c r="BL4338" s="13"/>
      <c r="BM4338" s="13"/>
      <c r="BN4338" s="13"/>
    </row>
    <row r="4339" spans="4:66" x14ac:dyDescent="0.25">
      <c r="D4339" s="7"/>
      <c r="E4339" s="10"/>
      <c r="F4339" s="10"/>
      <c r="G4339" s="10"/>
      <c r="H4339" s="10"/>
      <c r="I4339" s="10"/>
      <c r="J4339" s="10"/>
      <c r="K4339" s="11"/>
      <c r="L4339" s="11"/>
      <c r="M4339" s="12"/>
      <c r="N4339" s="12"/>
      <c r="O4339" s="12"/>
      <c r="P4339" s="12"/>
      <c r="Q4339" s="12"/>
      <c r="R4339" s="12"/>
      <c r="S4339" s="12"/>
      <c r="T4339" s="12"/>
      <c r="U4339" s="12"/>
      <c r="V4339" s="12"/>
      <c r="W4339" s="12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2"/>
      <c r="AS4339" s="12"/>
      <c r="AT4339" s="12"/>
      <c r="AU4339" s="12"/>
      <c r="AV4339" s="12"/>
      <c r="AW4339" s="12"/>
      <c r="AX4339" s="12"/>
      <c r="AY4339" s="12"/>
      <c r="AZ4339" s="12"/>
      <c r="BA4339" s="12"/>
      <c r="BB4339" s="12"/>
      <c r="BC4339" s="12"/>
      <c r="BD4339" s="12"/>
      <c r="BE4339" s="12"/>
      <c r="BF4339" s="12"/>
      <c r="BG4339" s="12"/>
      <c r="BH4339" s="12"/>
      <c r="BI4339" s="12"/>
      <c r="BJ4339" s="13"/>
      <c r="BK4339" s="13"/>
      <c r="BL4339" s="13"/>
      <c r="BM4339" s="13"/>
      <c r="BN4339" s="13"/>
    </row>
    <row r="4340" spans="4:66" x14ac:dyDescent="0.25">
      <c r="D4340" s="7"/>
      <c r="E4340" s="10"/>
      <c r="F4340" s="10"/>
      <c r="G4340" s="10"/>
      <c r="H4340" s="10"/>
      <c r="I4340" s="10"/>
      <c r="J4340" s="10"/>
      <c r="K4340" s="11"/>
      <c r="L4340" s="11"/>
      <c r="M4340" s="12"/>
      <c r="N4340" s="12"/>
      <c r="O4340" s="12"/>
      <c r="P4340" s="12"/>
      <c r="Q4340" s="12"/>
      <c r="R4340" s="12"/>
      <c r="S4340" s="12"/>
      <c r="T4340" s="12"/>
      <c r="U4340" s="12"/>
      <c r="V4340" s="12"/>
      <c r="W4340" s="12"/>
      <c r="X4340" s="12"/>
      <c r="Y4340" s="12"/>
      <c r="Z4340" s="12"/>
      <c r="AA4340" s="12"/>
      <c r="AB4340" s="12"/>
      <c r="AC4340" s="12"/>
      <c r="AD4340" s="12"/>
      <c r="AE4340" s="12"/>
      <c r="AF4340" s="12"/>
      <c r="AG4340" s="12"/>
      <c r="AH4340" s="12"/>
      <c r="AI4340" s="12"/>
      <c r="AJ4340" s="12"/>
      <c r="AK4340" s="12"/>
      <c r="AL4340" s="12"/>
      <c r="AM4340" s="12"/>
      <c r="AN4340" s="12"/>
      <c r="AO4340" s="12"/>
      <c r="AP4340" s="12"/>
      <c r="AQ4340" s="12"/>
      <c r="AR4340" s="12"/>
      <c r="AS4340" s="12"/>
      <c r="AT4340" s="12"/>
      <c r="AU4340" s="12"/>
      <c r="AV4340" s="12"/>
      <c r="AW4340" s="12"/>
      <c r="AX4340" s="12"/>
      <c r="AY4340" s="12"/>
      <c r="AZ4340" s="12"/>
      <c r="BA4340" s="12"/>
      <c r="BB4340" s="12"/>
      <c r="BC4340" s="12"/>
      <c r="BD4340" s="12"/>
      <c r="BE4340" s="12"/>
      <c r="BF4340" s="12"/>
      <c r="BG4340" s="12"/>
      <c r="BH4340" s="12"/>
      <c r="BI4340" s="12"/>
      <c r="BJ4340" s="13"/>
      <c r="BK4340" s="13"/>
      <c r="BL4340" s="13"/>
      <c r="BM4340" s="13"/>
      <c r="BN4340" s="13"/>
    </row>
    <row r="4341" spans="4:66" x14ac:dyDescent="0.25">
      <c r="D4341" s="7"/>
      <c r="E4341" s="10"/>
      <c r="F4341" s="10"/>
      <c r="G4341" s="10"/>
      <c r="H4341" s="10"/>
      <c r="I4341" s="10"/>
      <c r="J4341" s="10"/>
      <c r="K4341" s="11"/>
      <c r="L4341" s="11"/>
      <c r="M4341" s="12"/>
      <c r="N4341" s="12"/>
      <c r="O4341" s="12"/>
      <c r="P4341" s="12"/>
      <c r="Q4341" s="12"/>
      <c r="R4341" s="12"/>
      <c r="S4341" s="12"/>
      <c r="T4341" s="12"/>
      <c r="U4341" s="12"/>
      <c r="V4341" s="12"/>
      <c r="W4341" s="12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2"/>
      <c r="AS4341" s="12"/>
      <c r="AT4341" s="12"/>
      <c r="AU4341" s="12"/>
      <c r="AV4341" s="12"/>
      <c r="AW4341" s="12"/>
      <c r="AX4341" s="12"/>
      <c r="AY4341" s="12"/>
      <c r="AZ4341" s="12"/>
      <c r="BA4341" s="12"/>
      <c r="BB4341" s="12"/>
      <c r="BC4341" s="12"/>
      <c r="BD4341" s="12"/>
      <c r="BE4341" s="12"/>
      <c r="BF4341" s="12"/>
      <c r="BG4341" s="12"/>
      <c r="BH4341" s="12"/>
      <c r="BI4341" s="12"/>
      <c r="BJ4341" s="13"/>
      <c r="BK4341" s="13"/>
      <c r="BL4341" s="13"/>
      <c r="BM4341" s="13"/>
      <c r="BN4341" s="13"/>
    </row>
    <row r="4342" spans="4:66" x14ac:dyDescent="0.25">
      <c r="D4342" s="7"/>
      <c r="E4342" s="10"/>
      <c r="F4342" s="10"/>
      <c r="G4342" s="10"/>
      <c r="H4342" s="10"/>
      <c r="I4342" s="10"/>
      <c r="J4342" s="10"/>
      <c r="K4342" s="11"/>
      <c r="L4342" s="11"/>
      <c r="M4342" s="12"/>
      <c r="N4342" s="12"/>
      <c r="O4342" s="12"/>
      <c r="P4342" s="12"/>
      <c r="Q4342" s="12"/>
      <c r="R4342" s="12"/>
      <c r="S4342" s="12"/>
      <c r="T4342" s="12"/>
      <c r="U4342" s="12"/>
      <c r="V4342" s="12"/>
      <c r="W4342" s="12"/>
      <c r="X4342" s="12"/>
      <c r="Y4342" s="12"/>
      <c r="Z4342" s="12"/>
      <c r="AA4342" s="12"/>
      <c r="AB4342" s="12"/>
      <c r="AC4342" s="12"/>
      <c r="AD4342" s="12"/>
      <c r="AE4342" s="12"/>
      <c r="AF4342" s="12"/>
      <c r="AG4342" s="12"/>
      <c r="AH4342" s="12"/>
      <c r="AI4342" s="12"/>
      <c r="AJ4342" s="12"/>
      <c r="AK4342" s="12"/>
      <c r="AL4342" s="12"/>
      <c r="AM4342" s="12"/>
      <c r="AN4342" s="12"/>
      <c r="AO4342" s="12"/>
      <c r="AP4342" s="12"/>
      <c r="AQ4342" s="12"/>
      <c r="AR4342" s="12"/>
      <c r="AS4342" s="12"/>
      <c r="AT4342" s="12"/>
      <c r="AU4342" s="12"/>
      <c r="AV4342" s="12"/>
      <c r="AW4342" s="12"/>
      <c r="AX4342" s="12"/>
      <c r="AY4342" s="12"/>
      <c r="AZ4342" s="12"/>
      <c r="BA4342" s="12"/>
      <c r="BB4342" s="12"/>
      <c r="BC4342" s="12"/>
      <c r="BD4342" s="12"/>
      <c r="BE4342" s="12"/>
      <c r="BF4342" s="12"/>
      <c r="BG4342" s="12"/>
      <c r="BH4342" s="12"/>
      <c r="BI4342" s="12"/>
      <c r="BJ4342" s="13"/>
      <c r="BK4342" s="13"/>
      <c r="BL4342" s="13"/>
      <c r="BM4342" s="13"/>
      <c r="BN4342" s="13"/>
    </row>
    <row r="4343" spans="4:66" x14ac:dyDescent="0.25">
      <c r="D4343" s="7"/>
      <c r="E4343" s="10"/>
      <c r="F4343" s="10"/>
      <c r="G4343" s="10"/>
      <c r="H4343" s="10"/>
      <c r="I4343" s="10"/>
      <c r="J4343" s="10"/>
      <c r="K4343" s="11"/>
      <c r="L4343" s="11"/>
      <c r="M4343" s="12"/>
      <c r="N4343" s="12"/>
      <c r="O4343" s="12"/>
      <c r="P4343" s="12"/>
      <c r="Q4343" s="12"/>
      <c r="R4343" s="12"/>
      <c r="S4343" s="12"/>
      <c r="T4343" s="12"/>
      <c r="U4343" s="12"/>
      <c r="V4343" s="12"/>
      <c r="W4343" s="12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2"/>
      <c r="AS4343" s="12"/>
      <c r="AT4343" s="12"/>
      <c r="AU4343" s="12"/>
      <c r="AV4343" s="12"/>
      <c r="AW4343" s="12"/>
      <c r="AX4343" s="12"/>
      <c r="AY4343" s="12"/>
      <c r="AZ4343" s="12"/>
      <c r="BA4343" s="12"/>
      <c r="BB4343" s="12"/>
      <c r="BC4343" s="12"/>
      <c r="BD4343" s="12"/>
      <c r="BE4343" s="12"/>
      <c r="BF4343" s="12"/>
      <c r="BG4343" s="12"/>
      <c r="BH4343" s="12"/>
      <c r="BI4343" s="12"/>
      <c r="BJ4343" s="13"/>
      <c r="BK4343" s="13"/>
      <c r="BL4343" s="13"/>
      <c r="BM4343" s="13"/>
      <c r="BN4343" s="13"/>
    </row>
    <row r="4344" spans="4:66" x14ac:dyDescent="0.25">
      <c r="D4344" s="7"/>
      <c r="E4344" s="10"/>
      <c r="F4344" s="10"/>
      <c r="G4344" s="10"/>
      <c r="H4344" s="10"/>
      <c r="I4344" s="10"/>
      <c r="J4344" s="10"/>
      <c r="K4344" s="11"/>
      <c r="L4344" s="11"/>
      <c r="M4344" s="12"/>
      <c r="N4344" s="12"/>
      <c r="O4344" s="12"/>
      <c r="P4344" s="12"/>
      <c r="Q4344" s="12"/>
      <c r="R4344" s="12"/>
      <c r="S4344" s="12"/>
      <c r="T4344" s="12"/>
      <c r="U4344" s="12"/>
      <c r="V4344" s="12"/>
      <c r="W4344" s="12"/>
      <c r="X4344" s="12"/>
      <c r="Y4344" s="12"/>
      <c r="Z4344" s="12"/>
      <c r="AA4344" s="12"/>
      <c r="AB4344" s="12"/>
      <c r="AC4344" s="12"/>
      <c r="AD4344" s="12"/>
      <c r="AE4344" s="12"/>
      <c r="AF4344" s="12"/>
      <c r="AG4344" s="12"/>
      <c r="AH4344" s="12"/>
      <c r="AI4344" s="12"/>
      <c r="AJ4344" s="12"/>
      <c r="AK4344" s="12"/>
      <c r="AL4344" s="12"/>
      <c r="AM4344" s="12"/>
      <c r="AN4344" s="12"/>
      <c r="AO4344" s="12"/>
      <c r="AP4344" s="12"/>
      <c r="AQ4344" s="12"/>
      <c r="AR4344" s="12"/>
      <c r="AS4344" s="12"/>
      <c r="AT4344" s="12"/>
      <c r="AU4344" s="12"/>
      <c r="AV4344" s="12"/>
      <c r="AW4344" s="12"/>
      <c r="AX4344" s="12"/>
      <c r="AY4344" s="12"/>
      <c r="AZ4344" s="12"/>
      <c r="BA4344" s="12"/>
      <c r="BB4344" s="12"/>
      <c r="BC4344" s="12"/>
      <c r="BD4344" s="12"/>
      <c r="BE4344" s="12"/>
      <c r="BF4344" s="12"/>
      <c r="BG4344" s="12"/>
      <c r="BH4344" s="12"/>
      <c r="BI4344" s="12"/>
      <c r="BJ4344" s="13"/>
      <c r="BK4344" s="13"/>
      <c r="BL4344" s="13"/>
      <c r="BM4344" s="13"/>
      <c r="BN4344" s="13"/>
    </row>
    <row r="4345" spans="4:66" x14ac:dyDescent="0.25">
      <c r="D4345" s="7"/>
      <c r="E4345" s="10"/>
      <c r="F4345" s="10"/>
      <c r="G4345" s="10"/>
      <c r="H4345" s="10"/>
      <c r="I4345" s="10"/>
      <c r="J4345" s="10"/>
      <c r="K4345" s="11"/>
      <c r="L4345" s="11"/>
      <c r="M4345" s="12"/>
      <c r="N4345" s="12"/>
      <c r="O4345" s="12"/>
      <c r="P4345" s="12"/>
      <c r="Q4345" s="12"/>
      <c r="R4345" s="12"/>
      <c r="S4345" s="12"/>
      <c r="T4345" s="12"/>
      <c r="U4345" s="12"/>
      <c r="V4345" s="12"/>
      <c r="W4345" s="12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2"/>
      <c r="AS4345" s="12"/>
      <c r="AT4345" s="12"/>
      <c r="AU4345" s="12"/>
      <c r="AV4345" s="12"/>
      <c r="AW4345" s="12"/>
      <c r="AX4345" s="12"/>
      <c r="AY4345" s="12"/>
      <c r="AZ4345" s="12"/>
      <c r="BA4345" s="12"/>
      <c r="BB4345" s="12"/>
      <c r="BC4345" s="12"/>
      <c r="BD4345" s="12"/>
      <c r="BE4345" s="12"/>
      <c r="BF4345" s="12"/>
      <c r="BG4345" s="12"/>
      <c r="BH4345" s="12"/>
      <c r="BI4345" s="12"/>
      <c r="BJ4345" s="13"/>
      <c r="BK4345" s="13"/>
      <c r="BL4345" s="13"/>
      <c r="BM4345" s="13"/>
      <c r="BN4345" s="13"/>
    </row>
    <row r="4346" spans="4:66" x14ac:dyDescent="0.25">
      <c r="D4346" s="7"/>
      <c r="E4346" s="10"/>
      <c r="F4346" s="10"/>
      <c r="G4346" s="10"/>
      <c r="H4346" s="10"/>
      <c r="I4346" s="10"/>
      <c r="J4346" s="10"/>
      <c r="K4346" s="11"/>
      <c r="L4346" s="11"/>
      <c r="M4346" s="12"/>
      <c r="N4346" s="12"/>
      <c r="O4346" s="12"/>
      <c r="P4346" s="12"/>
      <c r="Q4346" s="12"/>
      <c r="R4346" s="12"/>
      <c r="S4346" s="12"/>
      <c r="T4346" s="12"/>
      <c r="U4346" s="12"/>
      <c r="V4346" s="12"/>
      <c r="W4346" s="12"/>
      <c r="X4346" s="12"/>
      <c r="Y4346" s="12"/>
      <c r="Z4346" s="12"/>
      <c r="AA4346" s="12"/>
      <c r="AB4346" s="12"/>
      <c r="AC4346" s="12"/>
      <c r="AD4346" s="12"/>
      <c r="AE4346" s="12"/>
      <c r="AF4346" s="12"/>
      <c r="AG4346" s="12"/>
      <c r="AH4346" s="12"/>
      <c r="AI4346" s="12"/>
      <c r="AJ4346" s="12"/>
      <c r="AK4346" s="12"/>
      <c r="AL4346" s="12"/>
      <c r="AM4346" s="12"/>
      <c r="AN4346" s="12"/>
      <c r="AO4346" s="12"/>
      <c r="AP4346" s="12"/>
      <c r="AQ4346" s="12"/>
      <c r="AR4346" s="12"/>
      <c r="AS4346" s="12"/>
      <c r="AT4346" s="12"/>
      <c r="AU4346" s="12"/>
      <c r="AV4346" s="12"/>
      <c r="AW4346" s="12"/>
      <c r="AX4346" s="12"/>
      <c r="AY4346" s="12"/>
      <c r="AZ4346" s="12"/>
      <c r="BA4346" s="12"/>
      <c r="BB4346" s="12"/>
      <c r="BC4346" s="12"/>
      <c r="BD4346" s="12"/>
      <c r="BE4346" s="12"/>
      <c r="BF4346" s="12"/>
      <c r="BG4346" s="12"/>
      <c r="BH4346" s="12"/>
      <c r="BI4346" s="12"/>
      <c r="BJ4346" s="13"/>
      <c r="BK4346" s="13"/>
      <c r="BL4346" s="13"/>
      <c r="BM4346" s="13"/>
      <c r="BN4346" s="13"/>
    </row>
    <row r="4347" spans="4:66" x14ac:dyDescent="0.25">
      <c r="D4347" s="7"/>
      <c r="E4347" s="10"/>
      <c r="F4347" s="10"/>
      <c r="G4347" s="10"/>
      <c r="H4347" s="10"/>
      <c r="I4347" s="10"/>
      <c r="J4347" s="10"/>
      <c r="K4347" s="11"/>
      <c r="L4347" s="11"/>
      <c r="M4347" s="12"/>
      <c r="N4347" s="12"/>
      <c r="O4347" s="12"/>
      <c r="P4347" s="12"/>
      <c r="Q4347" s="12"/>
      <c r="R4347" s="12"/>
      <c r="S4347" s="12"/>
      <c r="T4347" s="12"/>
      <c r="U4347" s="12"/>
      <c r="V4347" s="12"/>
      <c r="W4347" s="12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2"/>
      <c r="AS4347" s="12"/>
      <c r="AT4347" s="12"/>
      <c r="AU4347" s="12"/>
      <c r="AV4347" s="12"/>
      <c r="AW4347" s="12"/>
      <c r="AX4347" s="12"/>
      <c r="AY4347" s="12"/>
      <c r="AZ4347" s="12"/>
      <c r="BA4347" s="12"/>
      <c r="BB4347" s="12"/>
      <c r="BC4347" s="12"/>
      <c r="BD4347" s="12"/>
      <c r="BE4347" s="12"/>
      <c r="BF4347" s="12"/>
      <c r="BG4347" s="12"/>
      <c r="BH4347" s="12"/>
      <c r="BI4347" s="12"/>
      <c r="BJ4347" s="13"/>
      <c r="BK4347" s="13"/>
      <c r="BL4347" s="13"/>
      <c r="BM4347" s="13"/>
      <c r="BN4347" s="13"/>
    </row>
    <row r="4348" spans="4:66" x14ac:dyDescent="0.25">
      <c r="D4348" s="7"/>
      <c r="E4348" s="10"/>
      <c r="F4348" s="10"/>
      <c r="G4348" s="10"/>
      <c r="H4348" s="10"/>
      <c r="I4348" s="10"/>
      <c r="J4348" s="10"/>
      <c r="K4348" s="11"/>
      <c r="L4348" s="11"/>
      <c r="M4348" s="12"/>
      <c r="N4348" s="12"/>
      <c r="O4348" s="12"/>
      <c r="P4348" s="12"/>
      <c r="Q4348" s="12"/>
      <c r="R4348" s="12"/>
      <c r="S4348" s="12"/>
      <c r="T4348" s="12"/>
      <c r="U4348" s="12"/>
      <c r="V4348" s="12"/>
      <c r="W4348" s="12"/>
      <c r="X4348" s="12"/>
      <c r="Y4348" s="12"/>
      <c r="Z4348" s="12"/>
      <c r="AA4348" s="12"/>
      <c r="AB4348" s="12"/>
      <c r="AC4348" s="12"/>
      <c r="AD4348" s="12"/>
      <c r="AE4348" s="12"/>
      <c r="AF4348" s="12"/>
      <c r="AG4348" s="12"/>
      <c r="AH4348" s="12"/>
      <c r="AI4348" s="12"/>
      <c r="AJ4348" s="12"/>
      <c r="AK4348" s="12"/>
      <c r="AL4348" s="12"/>
      <c r="AM4348" s="12"/>
      <c r="AN4348" s="12"/>
      <c r="AO4348" s="12"/>
      <c r="AP4348" s="12"/>
      <c r="AQ4348" s="12"/>
      <c r="AR4348" s="12"/>
      <c r="AS4348" s="12"/>
      <c r="AT4348" s="12"/>
      <c r="AU4348" s="12"/>
      <c r="AV4348" s="12"/>
      <c r="AW4348" s="12"/>
      <c r="AX4348" s="12"/>
      <c r="AY4348" s="12"/>
      <c r="AZ4348" s="12"/>
      <c r="BA4348" s="12"/>
      <c r="BB4348" s="12"/>
      <c r="BC4348" s="12"/>
      <c r="BD4348" s="12"/>
      <c r="BE4348" s="12"/>
      <c r="BF4348" s="12"/>
      <c r="BG4348" s="12"/>
      <c r="BH4348" s="12"/>
      <c r="BI4348" s="12"/>
      <c r="BJ4348" s="13"/>
      <c r="BK4348" s="13"/>
      <c r="BL4348" s="13"/>
      <c r="BM4348" s="13"/>
      <c r="BN4348" s="13"/>
    </row>
    <row r="4349" spans="4:66" x14ac:dyDescent="0.25">
      <c r="D4349" s="7"/>
      <c r="E4349" s="10"/>
      <c r="F4349" s="10"/>
      <c r="G4349" s="10"/>
      <c r="H4349" s="10"/>
      <c r="I4349" s="10"/>
      <c r="J4349" s="10"/>
      <c r="K4349" s="11"/>
      <c r="L4349" s="11"/>
      <c r="M4349" s="12"/>
      <c r="N4349" s="12"/>
      <c r="O4349" s="12"/>
      <c r="P4349" s="12"/>
      <c r="Q4349" s="12"/>
      <c r="R4349" s="12"/>
      <c r="S4349" s="12"/>
      <c r="T4349" s="12"/>
      <c r="U4349" s="12"/>
      <c r="V4349" s="12"/>
      <c r="W4349" s="12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2"/>
      <c r="AS4349" s="12"/>
      <c r="AT4349" s="12"/>
      <c r="AU4349" s="12"/>
      <c r="AV4349" s="12"/>
      <c r="AW4349" s="12"/>
      <c r="AX4349" s="12"/>
      <c r="AY4349" s="12"/>
      <c r="AZ4349" s="12"/>
      <c r="BA4349" s="12"/>
      <c r="BB4349" s="12"/>
      <c r="BC4349" s="12"/>
      <c r="BD4349" s="12"/>
      <c r="BE4349" s="12"/>
      <c r="BF4349" s="12"/>
      <c r="BG4349" s="12"/>
      <c r="BH4349" s="12"/>
      <c r="BI4349" s="12"/>
      <c r="BJ4349" s="13"/>
      <c r="BK4349" s="13"/>
      <c r="BL4349" s="13"/>
      <c r="BM4349" s="13"/>
      <c r="BN4349" s="13"/>
    </row>
    <row r="4350" spans="4:66" x14ac:dyDescent="0.25">
      <c r="D4350" s="7"/>
      <c r="E4350" s="10"/>
      <c r="F4350" s="10"/>
      <c r="G4350" s="10"/>
      <c r="H4350" s="10"/>
      <c r="I4350" s="10"/>
      <c r="J4350" s="10"/>
      <c r="K4350" s="11"/>
      <c r="L4350" s="11"/>
      <c r="M4350" s="12"/>
      <c r="N4350" s="12"/>
      <c r="O4350" s="12"/>
      <c r="P4350" s="12"/>
      <c r="Q4350" s="12"/>
      <c r="R4350" s="12"/>
      <c r="S4350" s="12"/>
      <c r="T4350" s="12"/>
      <c r="U4350" s="12"/>
      <c r="V4350" s="12"/>
      <c r="W4350" s="12"/>
      <c r="X4350" s="12"/>
      <c r="Y4350" s="12"/>
      <c r="Z4350" s="12"/>
      <c r="AA4350" s="12"/>
      <c r="AB4350" s="12"/>
      <c r="AC4350" s="12"/>
      <c r="AD4350" s="12"/>
      <c r="AE4350" s="12"/>
      <c r="AF4350" s="12"/>
      <c r="AG4350" s="12"/>
      <c r="AH4350" s="12"/>
      <c r="AI4350" s="12"/>
      <c r="AJ4350" s="12"/>
      <c r="AK4350" s="12"/>
      <c r="AL4350" s="12"/>
      <c r="AM4350" s="12"/>
      <c r="AN4350" s="12"/>
      <c r="AO4350" s="12"/>
      <c r="AP4350" s="12"/>
      <c r="AQ4350" s="12"/>
      <c r="AR4350" s="12"/>
      <c r="AS4350" s="12"/>
      <c r="AT4350" s="12"/>
      <c r="AU4350" s="12"/>
      <c r="AV4350" s="12"/>
      <c r="AW4350" s="12"/>
      <c r="AX4350" s="12"/>
      <c r="AY4350" s="12"/>
      <c r="AZ4350" s="12"/>
      <c r="BA4350" s="12"/>
      <c r="BB4350" s="12"/>
      <c r="BC4350" s="12"/>
      <c r="BD4350" s="12"/>
      <c r="BE4350" s="12"/>
      <c r="BF4350" s="12"/>
      <c r="BG4350" s="12"/>
      <c r="BH4350" s="12"/>
      <c r="BI4350" s="12"/>
      <c r="BJ4350" s="13"/>
      <c r="BK4350" s="13"/>
      <c r="BL4350" s="13"/>
      <c r="BM4350" s="13"/>
      <c r="BN4350" s="13"/>
    </row>
    <row r="4351" spans="4:66" x14ac:dyDescent="0.25">
      <c r="D4351" s="7"/>
      <c r="E4351" s="10"/>
      <c r="F4351" s="10"/>
      <c r="G4351" s="10"/>
      <c r="H4351" s="10"/>
      <c r="I4351" s="10"/>
      <c r="J4351" s="10"/>
      <c r="K4351" s="11"/>
      <c r="L4351" s="11"/>
      <c r="M4351" s="12"/>
      <c r="N4351" s="12"/>
      <c r="O4351" s="12"/>
      <c r="P4351" s="12"/>
      <c r="Q4351" s="12"/>
      <c r="R4351" s="12"/>
      <c r="S4351" s="12"/>
      <c r="T4351" s="12"/>
      <c r="U4351" s="12"/>
      <c r="V4351" s="12"/>
      <c r="W4351" s="12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2"/>
      <c r="AS4351" s="12"/>
      <c r="AT4351" s="12"/>
      <c r="AU4351" s="12"/>
      <c r="AV4351" s="12"/>
      <c r="AW4351" s="12"/>
      <c r="AX4351" s="12"/>
      <c r="AY4351" s="12"/>
      <c r="AZ4351" s="12"/>
      <c r="BA4351" s="12"/>
      <c r="BB4351" s="12"/>
      <c r="BC4351" s="12"/>
      <c r="BD4351" s="12"/>
      <c r="BE4351" s="12"/>
      <c r="BF4351" s="12"/>
      <c r="BG4351" s="12"/>
      <c r="BH4351" s="12"/>
      <c r="BI4351" s="12"/>
      <c r="BJ4351" s="13"/>
      <c r="BK4351" s="13"/>
      <c r="BL4351" s="13"/>
      <c r="BM4351" s="13"/>
      <c r="BN4351" s="13"/>
    </row>
    <row r="4352" spans="4:66" x14ac:dyDescent="0.25">
      <c r="D4352" s="7"/>
      <c r="E4352" s="10"/>
      <c r="F4352" s="10"/>
      <c r="G4352" s="10"/>
      <c r="H4352" s="10"/>
      <c r="I4352" s="10"/>
      <c r="J4352" s="10"/>
      <c r="K4352" s="11"/>
      <c r="L4352" s="11"/>
      <c r="M4352" s="12"/>
      <c r="N4352" s="12"/>
      <c r="O4352" s="12"/>
      <c r="P4352" s="12"/>
      <c r="Q4352" s="12"/>
      <c r="R4352" s="12"/>
      <c r="S4352" s="12"/>
      <c r="T4352" s="12"/>
      <c r="U4352" s="12"/>
      <c r="V4352" s="12"/>
      <c r="W4352" s="12"/>
      <c r="X4352" s="12"/>
      <c r="Y4352" s="12"/>
      <c r="Z4352" s="12"/>
      <c r="AA4352" s="12"/>
      <c r="AB4352" s="12"/>
      <c r="AC4352" s="12"/>
      <c r="AD4352" s="12"/>
      <c r="AE4352" s="12"/>
      <c r="AF4352" s="12"/>
      <c r="AG4352" s="12"/>
      <c r="AH4352" s="12"/>
      <c r="AI4352" s="12"/>
      <c r="AJ4352" s="12"/>
      <c r="AK4352" s="12"/>
      <c r="AL4352" s="12"/>
      <c r="AM4352" s="12"/>
      <c r="AN4352" s="12"/>
      <c r="AO4352" s="12"/>
      <c r="AP4352" s="12"/>
      <c r="AQ4352" s="12"/>
      <c r="AR4352" s="12"/>
      <c r="AS4352" s="12"/>
      <c r="AT4352" s="12"/>
      <c r="AU4352" s="12"/>
      <c r="AV4352" s="12"/>
      <c r="AW4352" s="12"/>
      <c r="AX4352" s="12"/>
      <c r="AY4352" s="12"/>
      <c r="AZ4352" s="12"/>
      <c r="BA4352" s="12"/>
      <c r="BB4352" s="12"/>
      <c r="BC4352" s="12"/>
      <c r="BD4352" s="12"/>
      <c r="BE4352" s="12"/>
      <c r="BF4352" s="12"/>
      <c r="BG4352" s="12"/>
      <c r="BH4352" s="12"/>
      <c r="BI4352" s="12"/>
      <c r="BJ4352" s="13"/>
      <c r="BK4352" s="13"/>
      <c r="BL4352" s="13"/>
      <c r="BM4352" s="13"/>
      <c r="BN4352" s="13"/>
    </row>
    <row r="4353" spans="4:66" x14ac:dyDescent="0.25">
      <c r="D4353" s="7"/>
      <c r="E4353" s="10"/>
      <c r="F4353" s="10"/>
      <c r="G4353" s="10"/>
      <c r="H4353" s="10"/>
      <c r="I4353" s="10"/>
      <c r="J4353" s="10"/>
      <c r="K4353" s="11"/>
      <c r="L4353" s="11"/>
      <c r="M4353" s="12"/>
      <c r="N4353" s="12"/>
      <c r="O4353" s="12"/>
      <c r="P4353" s="12"/>
      <c r="Q4353" s="12"/>
      <c r="R4353" s="12"/>
      <c r="S4353" s="12"/>
      <c r="T4353" s="12"/>
      <c r="U4353" s="12"/>
      <c r="V4353" s="12"/>
      <c r="W4353" s="12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2"/>
      <c r="AS4353" s="12"/>
      <c r="AT4353" s="12"/>
      <c r="AU4353" s="12"/>
      <c r="AV4353" s="12"/>
      <c r="AW4353" s="12"/>
      <c r="AX4353" s="12"/>
      <c r="AY4353" s="12"/>
      <c r="AZ4353" s="12"/>
      <c r="BA4353" s="12"/>
      <c r="BB4353" s="12"/>
      <c r="BC4353" s="12"/>
      <c r="BD4353" s="12"/>
      <c r="BE4353" s="12"/>
      <c r="BF4353" s="12"/>
      <c r="BG4353" s="12"/>
      <c r="BH4353" s="12"/>
      <c r="BI4353" s="12"/>
      <c r="BJ4353" s="13"/>
      <c r="BK4353" s="13"/>
      <c r="BL4353" s="13"/>
      <c r="BM4353" s="13"/>
      <c r="BN4353" s="13"/>
    </row>
    <row r="4354" spans="4:66" x14ac:dyDescent="0.25">
      <c r="D4354" s="7"/>
      <c r="E4354" s="10"/>
      <c r="F4354" s="10"/>
      <c r="G4354" s="10"/>
      <c r="H4354" s="10"/>
      <c r="I4354" s="10"/>
      <c r="J4354" s="10"/>
      <c r="K4354" s="11"/>
      <c r="L4354" s="11"/>
      <c r="M4354" s="12"/>
      <c r="N4354" s="12"/>
      <c r="O4354" s="12"/>
      <c r="P4354" s="12"/>
      <c r="Q4354" s="12"/>
      <c r="R4354" s="12"/>
      <c r="S4354" s="12"/>
      <c r="T4354" s="12"/>
      <c r="U4354" s="12"/>
      <c r="V4354" s="12"/>
      <c r="W4354" s="12"/>
      <c r="X4354" s="12"/>
      <c r="Y4354" s="12"/>
      <c r="Z4354" s="12"/>
      <c r="AA4354" s="12"/>
      <c r="AB4354" s="12"/>
      <c r="AC4354" s="12"/>
      <c r="AD4354" s="12"/>
      <c r="AE4354" s="12"/>
      <c r="AF4354" s="12"/>
      <c r="AG4354" s="12"/>
      <c r="AH4354" s="12"/>
      <c r="AI4354" s="12"/>
      <c r="AJ4354" s="12"/>
      <c r="AK4354" s="12"/>
      <c r="AL4354" s="12"/>
      <c r="AM4354" s="12"/>
      <c r="AN4354" s="12"/>
      <c r="AO4354" s="12"/>
      <c r="AP4354" s="12"/>
      <c r="AQ4354" s="12"/>
      <c r="AR4354" s="12"/>
      <c r="AS4354" s="12"/>
      <c r="AT4354" s="12"/>
      <c r="AU4354" s="12"/>
      <c r="AV4354" s="12"/>
      <c r="AW4354" s="12"/>
      <c r="AX4354" s="12"/>
      <c r="AY4354" s="12"/>
      <c r="AZ4354" s="12"/>
      <c r="BA4354" s="12"/>
      <c r="BB4354" s="12"/>
      <c r="BC4354" s="12"/>
      <c r="BD4354" s="12"/>
      <c r="BE4354" s="12"/>
      <c r="BF4354" s="12"/>
      <c r="BG4354" s="12"/>
      <c r="BH4354" s="12"/>
      <c r="BI4354" s="12"/>
      <c r="BJ4354" s="13"/>
      <c r="BK4354" s="13"/>
      <c r="BL4354" s="13"/>
      <c r="BM4354" s="13"/>
      <c r="BN4354" s="13"/>
    </row>
    <row r="4355" spans="4:66" x14ac:dyDescent="0.25">
      <c r="D4355" s="7"/>
      <c r="E4355" s="10"/>
      <c r="F4355" s="10"/>
      <c r="G4355" s="10"/>
      <c r="H4355" s="10"/>
      <c r="I4355" s="10"/>
      <c r="J4355" s="10"/>
      <c r="K4355" s="11"/>
      <c r="L4355" s="11"/>
      <c r="M4355" s="12"/>
      <c r="N4355" s="12"/>
      <c r="O4355" s="12"/>
      <c r="P4355" s="12"/>
      <c r="Q4355" s="12"/>
      <c r="R4355" s="12"/>
      <c r="S4355" s="12"/>
      <c r="T4355" s="12"/>
      <c r="U4355" s="12"/>
      <c r="V4355" s="12"/>
      <c r="W4355" s="12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2"/>
      <c r="AS4355" s="12"/>
      <c r="AT4355" s="12"/>
      <c r="AU4355" s="12"/>
      <c r="AV4355" s="12"/>
      <c r="AW4355" s="12"/>
      <c r="AX4355" s="12"/>
      <c r="AY4355" s="12"/>
      <c r="AZ4355" s="12"/>
      <c r="BA4355" s="12"/>
      <c r="BB4355" s="12"/>
      <c r="BC4355" s="12"/>
      <c r="BD4355" s="12"/>
      <c r="BE4355" s="12"/>
      <c r="BF4355" s="12"/>
      <c r="BG4355" s="12"/>
      <c r="BH4355" s="12"/>
      <c r="BI4355" s="12"/>
      <c r="BJ4355" s="13"/>
      <c r="BK4355" s="13"/>
      <c r="BL4355" s="13"/>
      <c r="BM4355" s="13"/>
      <c r="BN4355" s="13"/>
    </row>
    <row r="4356" spans="4:66" x14ac:dyDescent="0.25">
      <c r="D4356" s="7"/>
      <c r="E4356" s="10"/>
      <c r="F4356" s="10"/>
      <c r="G4356" s="10"/>
      <c r="H4356" s="10"/>
      <c r="I4356" s="10"/>
      <c r="J4356" s="10"/>
      <c r="K4356" s="11"/>
      <c r="L4356" s="11"/>
      <c r="M4356" s="12"/>
      <c r="N4356" s="12"/>
      <c r="O4356" s="12"/>
      <c r="P4356" s="12"/>
      <c r="Q4356" s="12"/>
      <c r="R4356" s="12"/>
      <c r="S4356" s="12"/>
      <c r="T4356" s="12"/>
      <c r="U4356" s="12"/>
      <c r="V4356" s="12"/>
      <c r="W4356" s="12"/>
      <c r="X4356" s="12"/>
      <c r="Y4356" s="12"/>
      <c r="Z4356" s="12"/>
      <c r="AA4356" s="12"/>
      <c r="AB4356" s="12"/>
      <c r="AC4356" s="12"/>
      <c r="AD4356" s="12"/>
      <c r="AE4356" s="12"/>
      <c r="AF4356" s="12"/>
      <c r="AG4356" s="12"/>
      <c r="AH4356" s="12"/>
      <c r="AI4356" s="12"/>
      <c r="AJ4356" s="12"/>
      <c r="AK4356" s="12"/>
      <c r="AL4356" s="12"/>
      <c r="AM4356" s="12"/>
      <c r="AN4356" s="12"/>
      <c r="AO4356" s="12"/>
      <c r="AP4356" s="12"/>
      <c r="AQ4356" s="12"/>
      <c r="AR4356" s="12"/>
      <c r="AS4356" s="12"/>
      <c r="AT4356" s="12"/>
      <c r="AU4356" s="12"/>
      <c r="AV4356" s="12"/>
      <c r="AW4356" s="12"/>
      <c r="AX4356" s="12"/>
      <c r="AY4356" s="12"/>
      <c r="AZ4356" s="12"/>
      <c r="BA4356" s="12"/>
      <c r="BB4356" s="12"/>
      <c r="BC4356" s="12"/>
      <c r="BD4356" s="12"/>
      <c r="BE4356" s="12"/>
      <c r="BF4356" s="12"/>
      <c r="BG4356" s="12"/>
      <c r="BH4356" s="12"/>
      <c r="BI4356" s="12"/>
      <c r="BJ4356" s="13"/>
      <c r="BK4356" s="13"/>
      <c r="BL4356" s="13"/>
      <c r="BM4356" s="13"/>
      <c r="BN4356" s="13"/>
    </row>
    <row r="4357" spans="4:66" x14ac:dyDescent="0.25">
      <c r="D4357" s="7"/>
      <c r="E4357" s="10"/>
      <c r="F4357" s="10"/>
      <c r="G4357" s="10"/>
      <c r="H4357" s="10"/>
      <c r="I4357" s="10"/>
      <c r="J4357" s="10"/>
      <c r="K4357" s="11"/>
      <c r="L4357" s="11"/>
      <c r="M4357" s="12"/>
      <c r="N4357" s="12"/>
      <c r="O4357" s="12"/>
      <c r="P4357" s="12"/>
      <c r="Q4357" s="12"/>
      <c r="R4357" s="12"/>
      <c r="S4357" s="12"/>
      <c r="T4357" s="12"/>
      <c r="U4357" s="12"/>
      <c r="V4357" s="12"/>
      <c r="W4357" s="12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2"/>
      <c r="AS4357" s="12"/>
      <c r="AT4357" s="12"/>
      <c r="AU4357" s="12"/>
      <c r="AV4357" s="12"/>
      <c r="AW4357" s="12"/>
      <c r="AX4357" s="12"/>
      <c r="AY4357" s="12"/>
      <c r="AZ4357" s="12"/>
      <c r="BA4357" s="12"/>
      <c r="BB4357" s="12"/>
      <c r="BC4357" s="12"/>
      <c r="BD4357" s="12"/>
      <c r="BE4357" s="12"/>
      <c r="BF4357" s="12"/>
      <c r="BG4357" s="12"/>
      <c r="BH4357" s="12"/>
      <c r="BI4357" s="12"/>
      <c r="BJ4357" s="13"/>
      <c r="BK4357" s="13"/>
      <c r="BL4357" s="13"/>
      <c r="BM4357" s="13"/>
      <c r="BN4357" s="13"/>
    </row>
    <row r="4358" spans="4:66" x14ac:dyDescent="0.25">
      <c r="D4358" s="7"/>
      <c r="E4358" s="10"/>
      <c r="F4358" s="10"/>
      <c r="G4358" s="10"/>
      <c r="H4358" s="10"/>
      <c r="I4358" s="10"/>
      <c r="J4358" s="10"/>
      <c r="K4358" s="11"/>
      <c r="L4358" s="11"/>
      <c r="M4358" s="12"/>
      <c r="N4358" s="12"/>
      <c r="O4358" s="12"/>
      <c r="P4358" s="12"/>
      <c r="Q4358" s="12"/>
      <c r="R4358" s="12"/>
      <c r="S4358" s="12"/>
      <c r="T4358" s="12"/>
      <c r="U4358" s="12"/>
      <c r="V4358" s="12"/>
      <c r="W4358" s="12"/>
      <c r="X4358" s="12"/>
      <c r="Y4358" s="12"/>
      <c r="Z4358" s="12"/>
      <c r="AA4358" s="12"/>
      <c r="AB4358" s="12"/>
      <c r="AC4358" s="12"/>
      <c r="AD4358" s="12"/>
      <c r="AE4358" s="12"/>
      <c r="AF4358" s="12"/>
      <c r="AG4358" s="12"/>
      <c r="AH4358" s="12"/>
      <c r="AI4358" s="12"/>
      <c r="AJ4358" s="12"/>
      <c r="AK4358" s="12"/>
      <c r="AL4358" s="12"/>
      <c r="AM4358" s="12"/>
      <c r="AN4358" s="12"/>
      <c r="AO4358" s="12"/>
      <c r="AP4358" s="12"/>
      <c r="AQ4358" s="12"/>
      <c r="AR4358" s="12"/>
      <c r="AS4358" s="12"/>
      <c r="AT4358" s="12"/>
      <c r="AU4358" s="12"/>
      <c r="AV4358" s="12"/>
      <c r="AW4358" s="12"/>
      <c r="AX4358" s="12"/>
      <c r="AY4358" s="12"/>
      <c r="AZ4358" s="12"/>
      <c r="BA4358" s="12"/>
      <c r="BB4358" s="12"/>
      <c r="BC4358" s="12"/>
      <c r="BD4358" s="12"/>
      <c r="BE4358" s="12"/>
      <c r="BF4358" s="12"/>
      <c r="BG4358" s="12"/>
      <c r="BH4358" s="12"/>
      <c r="BI4358" s="12"/>
      <c r="BJ4358" s="13"/>
      <c r="BK4358" s="13"/>
      <c r="BL4358" s="13"/>
      <c r="BM4358" s="13"/>
      <c r="BN4358" s="13"/>
    </row>
    <row r="4359" spans="4:66" x14ac:dyDescent="0.25">
      <c r="D4359" s="7"/>
      <c r="E4359" s="10"/>
      <c r="F4359" s="10"/>
      <c r="G4359" s="10"/>
      <c r="H4359" s="10"/>
      <c r="I4359" s="10"/>
      <c r="J4359" s="10"/>
      <c r="K4359" s="11"/>
      <c r="L4359" s="11"/>
      <c r="M4359" s="12"/>
      <c r="N4359" s="12"/>
      <c r="O4359" s="12"/>
      <c r="P4359" s="12"/>
      <c r="Q4359" s="12"/>
      <c r="R4359" s="12"/>
      <c r="S4359" s="12"/>
      <c r="T4359" s="12"/>
      <c r="U4359" s="12"/>
      <c r="V4359" s="12"/>
      <c r="W4359" s="12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2"/>
      <c r="AS4359" s="12"/>
      <c r="AT4359" s="12"/>
      <c r="AU4359" s="12"/>
      <c r="AV4359" s="12"/>
      <c r="AW4359" s="12"/>
      <c r="AX4359" s="12"/>
      <c r="AY4359" s="12"/>
      <c r="AZ4359" s="12"/>
      <c r="BA4359" s="12"/>
      <c r="BB4359" s="12"/>
      <c r="BC4359" s="12"/>
      <c r="BD4359" s="12"/>
      <c r="BE4359" s="12"/>
      <c r="BF4359" s="12"/>
      <c r="BG4359" s="12"/>
      <c r="BH4359" s="12"/>
      <c r="BI4359" s="12"/>
      <c r="BJ4359" s="13"/>
      <c r="BK4359" s="13"/>
      <c r="BL4359" s="13"/>
      <c r="BM4359" s="13"/>
      <c r="BN4359" s="13"/>
    </row>
    <row r="4360" spans="4:66" x14ac:dyDescent="0.25">
      <c r="D4360" s="7"/>
      <c r="E4360" s="10"/>
      <c r="F4360" s="10"/>
      <c r="G4360" s="10"/>
      <c r="H4360" s="10"/>
      <c r="I4360" s="10"/>
      <c r="J4360" s="10"/>
      <c r="K4360" s="11"/>
      <c r="L4360" s="11"/>
      <c r="M4360" s="12"/>
      <c r="N4360" s="12"/>
      <c r="O4360" s="12"/>
      <c r="P4360" s="12"/>
      <c r="Q4360" s="12"/>
      <c r="R4360" s="12"/>
      <c r="S4360" s="12"/>
      <c r="T4360" s="12"/>
      <c r="U4360" s="12"/>
      <c r="V4360" s="12"/>
      <c r="W4360" s="12"/>
      <c r="X4360" s="12"/>
      <c r="Y4360" s="12"/>
      <c r="Z4360" s="12"/>
      <c r="AA4360" s="12"/>
      <c r="AB4360" s="12"/>
      <c r="AC4360" s="12"/>
      <c r="AD4360" s="12"/>
      <c r="AE4360" s="12"/>
      <c r="AF4360" s="12"/>
      <c r="AG4360" s="12"/>
      <c r="AH4360" s="12"/>
      <c r="AI4360" s="12"/>
      <c r="AJ4360" s="12"/>
      <c r="AK4360" s="12"/>
      <c r="AL4360" s="12"/>
      <c r="AM4360" s="12"/>
      <c r="AN4360" s="12"/>
      <c r="AO4360" s="12"/>
      <c r="AP4360" s="12"/>
      <c r="AQ4360" s="12"/>
      <c r="AR4360" s="12"/>
      <c r="AS4360" s="12"/>
      <c r="AT4360" s="12"/>
      <c r="AU4360" s="12"/>
      <c r="AV4360" s="12"/>
      <c r="AW4360" s="12"/>
      <c r="AX4360" s="12"/>
      <c r="AY4360" s="12"/>
      <c r="AZ4360" s="12"/>
      <c r="BA4360" s="12"/>
      <c r="BB4360" s="12"/>
      <c r="BC4360" s="12"/>
      <c r="BD4360" s="12"/>
      <c r="BE4360" s="12"/>
      <c r="BF4360" s="12"/>
      <c r="BG4360" s="12"/>
      <c r="BH4360" s="12"/>
      <c r="BI4360" s="12"/>
      <c r="BJ4360" s="13"/>
      <c r="BK4360" s="13"/>
      <c r="BL4360" s="13"/>
      <c r="BM4360" s="13"/>
      <c r="BN4360" s="13"/>
    </row>
    <row r="4361" spans="4:66" x14ac:dyDescent="0.25">
      <c r="D4361" s="7"/>
      <c r="E4361" s="10"/>
      <c r="F4361" s="10"/>
      <c r="G4361" s="10"/>
      <c r="H4361" s="10"/>
      <c r="I4361" s="10"/>
      <c r="J4361" s="10"/>
      <c r="K4361" s="11"/>
      <c r="L4361" s="11"/>
      <c r="M4361" s="12"/>
      <c r="N4361" s="12"/>
      <c r="O4361" s="12"/>
      <c r="P4361" s="12"/>
      <c r="Q4361" s="12"/>
      <c r="R4361" s="12"/>
      <c r="S4361" s="12"/>
      <c r="T4361" s="12"/>
      <c r="U4361" s="12"/>
      <c r="V4361" s="12"/>
      <c r="W4361" s="12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2"/>
      <c r="AS4361" s="12"/>
      <c r="AT4361" s="12"/>
      <c r="AU4361" s="12"/>
      <c r="AV4361" s="12"/>
      <c r="AW4361" s="12"/>
      <c r="AX4361" s="12"/>
      <c r="AY4361" s="12"/>
      <c r="AZ4361" s="12"/>
      <c r="BA4361" s="12"/>
      <c r="BB4361" s="12"/>
      <c r="BC4361" s="12"/>
      <c r="BD4361" s="12"/>
      <c r="BE4361" s="12"/>
      <c r="BF4361" s="12"/>
      <c r="BG4361" s="12"/>
      <c r="BH4361" s="12"/>
      <c r="BI4361" s="12"/>
      <c r="BJ4361" s="13"/>
      <c r="BK4361" s="13"/>
      <c r="BL4361" s="13"/>
      <c r="BM4361" s="13"/>
      <c r="BN4361" s="13"/>
    </row>
    <row r="4362" spans="4:66" x14ac:dyDescent="0.25">
      <c r="D4362" s="7"/>
      <c r="E4362" s="10"/>
      <c r="F4362" s="10"/>
      <c r="G4362" s="10"/>
      <c r="H4362" s="10"/>
      <c r="I4362" s="10"/>
      <c r="J4362" s="10"/>
      <c r="K4362" s="11"/>
      <c r="L4362" s="11"/>
      <c r="M4362" s="12"/>
      <c r="N4362" s="12"/>
      <c r="O4362" s="12"/>
      <c r="P4362" s="12"/>
      <c r="Q4362" s="12"/>
      <c r="R4362" s="12"/>
      <c r="S4362" s="12"/>
      <c r="T4362" s="12"/>
      <c r="U4362" s="12"/>
      <c r="V4362" s="12"/>
      <c r="W4362" s="12"/>
      <c r="X4362" s="12"/>
      <c r="Y4362" s="12"/>
      <c r="Z4362" s="12"/>
      <c r="AA4362" s="12"/>
      <c r="AB4362" s="12"/>
      <c r="AC4362" s="12"/>
      <c r="AD4362" s="12"/>
      <c r="AE4362" s="12"/>
      <c r="AF4362" s="12"/>
      <c r="AG4362" s="12"/>
      <c r="AH4362" s="12"/>
      <c r="AI4362" s="12"/>
      <c r="AJ4362" s="12"/>
      <c r="AK4362" s="12"/>
      <c r="AL4362" s="12"/>
      <c r="AM4362" s="12"/>
      <c r="AN4362" s="12"/>
      <c r="AO4362" s="12"/>
      <c r="AP4362" s="12"/>
      <c r="AQ4362" s="12"/>
      <c r="AR4362" s="12"/>
      <c r="AS4362" s="12"/>
      <c r="AT4362" s="12"/>
      <c r="AU4362" s="12"/>
      <c r="AV4362" s="12"/>
      <c r="AW4362" s="12"/>
      <c r="AX4362" s="12"/>
      <c r="AY4362" s="12"/>
      <c r="AZ4362" s="12"/>
      <c r="BA4362" s="12"/>
      <c r="BB4362" s="12"/>
      <c r="BC4362" s="12"/>
      <c r="BD4362" s="12"/>
      <c r="BE4362" s="12"/>
      <c r="BF4362" s="12"/>
      <c r="BG4362" s="12"/>
      <c r="BH4362" s="12"/>
      <c r="BI4362" s="12"/>
      <c r="BJ4362" s="13"/>
      <c r="BK4362" s="13"/>
      <c r="BL4362" s="13"/>
      <c r="BM4362" s="13"/>
      <c r="BN4362" s="13"/>
    </row>
    <row r="4363" spans="4:66" x14ac:dyDescent="0.25">
      <c r="D4363" s="7"/>
      <c r="E4363" s="10"/>
      <c r="F4363" s="10"/>
      <c r="G4363" s="10"/>
      <c r="H4363" s="10"/>
      <c r="I4363" s="10"/>
      <c r="J4363" s="10"/>
      <c r="K4363" s="11"/>
      <c r="L4363" s="11"/>
      <c r="M4363" s="12"/>
      <c r="N4363" s="12"/>
      <c r="O4363" s="12"/>
      <c r="P4363" s="12"/>
      <c r="Q4363" s="12"/>
      <c r="R4363" s="12"/>
      <c r="S4363" s="12"/>
      <c r="T4363" s="12"/>
      <c r="U4363" s="12"/>
      <c r="V4363" s="12"/>
      <c r="W4363" s="12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2"/>
      <c r="AS4363" s="12"/>
      <c r="AT4363" s="12"/>
      <c r="AU4363" s="12"/>
      <c r="AV4363" s="12"/>
      <c r="AW4363" s="12"/>
      <c r="AX4363" s="12"/>
      <c r="AY4363" s="12"/>
      <c r="AZ4363" s="12"/>
      <c r="BA4363" s="12"/>
      <c r="BB4363" s="12"/>
      <c r="BC4363" s="12"/>
      <c r="BD4363" s="12"/>
      <c r="BE4363" s="12"/>
      <c r="BF4363" s="12"/>
      <c r="BG4363" s="12"/>
      <c r="BH4363" s="12"/>
      <c r="BI4363" s="12"/>
      <c r="BJ4363" s="13"/>
      <c r="BK4363" s="13"/>
      <c r="BL4363" s="13"/>
      <c r="BM4363" s="13"/>
      <c r="BN4363" s="13"/>
    </row>
    <row r="4364" spans="4:66" x14ac:dyDescent="0.25">
      <c r="D4364" s="7"/>
      <c r="E4364" s="10"/>
      <c r="F4364" s="10"/>
      <c r="G4364" s="10"/>
      <c r="H4364" s="10"/>
      <c r="I4364" s="10"/>
      <c r="J4364" s="10"/>
      <c r="K4364" s="11"/>
      <c r="L4364" s="11"/>
      <c r="M4364" s="12"/>
      <c r="N4364" s="12"/>
      <c r="O4364" s="12"/>
      <c r="P4364" s="12"/>
      <c r="Q4364" s="12"/>
      <c r="R4364" s="12"/>
      <c r="S4364" s="12"/>
      <c r="T4364" s="12"/>
      <c r="U4364" s="12"/>
      <c r="V4364" s="12"/>
      <c r="W4364" s="12"/>
      <c r="X4364" s="12"/>
      <c r="Y4364" s="12"/>
      <c r="Z4364" s="12"/>
      <c r="AA4364" s="12"/>
      <c r="AB4364" s="12"/>
      <c r="AC4364" s="12"/>
      <c r="AD4364" s="12"/>
      <c r="AE4364" s="12"/>
      <c r="AF4364" s="12"/>
      <c r="AG4364" s="12"/>
      <c r="AH4364" s="12"/>
      <c r="AI4364" s="12"/>
      <c r="AJ4364" s="12"/>
      <c r="AK4364" s="12"/>
      <c r="AL4364" s="12"/>
      <c r="AM4364" s="12"/>
      <c r="AN4364" s="12"/>
      <c r="AO4364" s="12"/>
      <c r="AP4364" s="12"/>
      <c r="AQ4364" s="12"/>
      <c r="AR4364" s="12"/>
      <c r="AS4364" s="12"/>
      <c r="AT4364" s="12"/>
      <c r="AU4364" s="12"/>
      <c r="AV4364" s="12"/>
      <c r="AW4364" s="12"/>
      <c r="AX4364" s="12"/>
      <c r="AY4364" s="12"/>
      <c r="AZ4364" s="12"/>
      <c r="BA4364" s="12"/>
      <c r="BB4364" s="12"/>
      <c r="BC4364" s="12"/>
      <c r="BD4364" s="12"/>
      <c r="BE4364" s="12"/>
      <c r="BF4364" s="12"/>
      <c r="BG4364" s="12"/>
      <c r="BH4364" s="12"/>
      <c r="BI4364" s="12"/>
      <c r="BJ4364" s="13"/>
      <c r="BK4364" s="13"/>
      <c r="BL4364" s="13"/>
      <c r="BM4364" s="13"/>
      <c r="BN4364" s="13"/>
    </row>
    <row r="4365" spans="4:66" x14ac:dyDescent="0.25">
      <c r="D4365" s="7"/>
      <c r="E4365" s="10"/>
      <c r="F4365" s="10"/>
      <c r="G4365" s="10"/>
      <c r="H4365" s="10"/>
      <c r="I4365" s="10"/>
      <c r="J4365" s="10"/>
      <c r="K4365" s="11"/>
      <c r="L4365" s="11"/>
      <c r="M4365" s="12"/>
      <c r="N4365" s="12"/>
      <c r="O4365" s="12"/>
      <c r="P4365" s="12"/>
      <c r="Q4365" s="12"/>
      <c r="R4365" s="12"/>
      <c r="S4365" s="12"/>
      <c r="T4365" s="12"/>
      <c r="U4365" s="12"/>
      <c r="V4365" s="12"/>
      <c r="W4365" s="12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2"/>
      <c r="AS4365" s="12"/>
      <c r="AT4365" s="12"/>
      <c r="AU4365" s="12"/>
      <c r="AV4365" s="12"/>
      <c r="AW4365" s="12"/>
      <c r="AX4365" s="12"/>
      <c r="AY4365" s="12"/>
      <c r="AZ4365" s="12"/>
      <c r="BA4365" s="12"/>
      <c r="BB4365" s="12"/>
      <c r="BC4365" s="12"/>
      <c r="BD4365" s="12"/>
      <c r="BE4365" s="12"/>
      <c r="BF4365" s="12"/>
      <c r="BG4365" s="12"/>
      <c r="BH4365" s="12"/>
      <c r="BI4365" s="12"/>
      <c r="BJ4365" s="13"/>
      <c r="BK4365" s="13"/>
      <c r="BL4365" s="13"/>
      <c r="BM4365" s="13"/>
      <c r="BN4365" s="13"/>
    </row>
    <row r="4366" spans="4:66" x14ac:dyDescent="0.25">
      <c r="D4366" s="7"/>
      <c r="E4366" s="10"/>
      <c r="F4366" s="10"/>
      <c r="G4366" s="10"/>
      <c r="H4366" s="10"/>
      <c r="I4366" s="10"/>
      <c r="J4366" s="10"/>
      <c r="K4366" s="11"/>
      <c r="L4366" s="11"/>
      <c r="M4366" s="12"/>
      <c r="N4366" s="12"/>
      <c r="O4366" s="12"/>
      <c r="P4366" s="12"/>
      <c r="Q4366" s="12"/>
      <c r="R4366" s="12"/>
      <c r="S4366" s="12"/>
      <c r="T4366" s="12"/>
      <c r="U4366" s="12"/>
      <c r="V4366" s="12"/>
      <c r="W4366" s="12"/>
      <c r="X4366" s="12"/>
      <c r="Y4366" s="12"/>
      <c r="Z4366" s="12"/>
      <c r="AA4366" s="12"/>
      <c r="AB4366" s="12"/>
      <c r="AC4366" s="12"/>
      <c r="AD4366" s="12"/>
      <c r="AE4366" s="12"/>
      <c r="AF4366" s="12"/>
      <c r="AG4366" s="12"/>
      <c r="AH4366" s="12"/>
      <c r="AI4366" s="12"/>
      <c r="AJ4366" s="12"/>
      <c r="AK4366" s="12"/>
      <c r="AL4366" s="12"/>
      <c r="AM4366" s="12"/>
      <c r="AN4366" s="12"/>
      <c r="AO4366" s="12"/>
      <c r="AP4366" s="12"/>
      <c r="AQ4366" s="12"/>
      <c r="AR4366" s="12"/>
      <c r="AS4366" s="12"/>
      <c r="AT4366" s="12"/>
      <c r="AU4366" s="12"/>
      <c r="AV4366" s="12"/>
      <c r="AW4366" s="12"/>
      <c r="AX4366" s="12"/>
      <c r="AY4366" s="12"/>
      <c r="AZ4366" s="12"/>
      <c r="BA4366" s="12"/>
      <c r="BB4366" s="12"/>
      <c r="BC4366" s="12"/>
      <c r="BD4366" s="12"/>
      <c r="BE4366" s="12"/>
      <c r="BF4366" s="12"/>
      <c r="BG4366" s="12"/>
      <c r="BH4366" s="12"/>
      <c r="BI4366" s="12"/>
      <c r="BJ4366" s="13"/>
      <c r="BK4366" s="13"/>
      <c r="BL4366" s="13"/>
      <c r="BM4366" s="13"/>
      <c r="BN4366" s="13"/>
    </row>
    <row r="4367" spans="4:66" x14ac:dyDescent="0.25">
      <c r="D4367" s="7"/>
      <c r="E4367" s="10"/>
      <c r="F4367" s="10"/>
      <c r="G4367" s="10"/>
      <c r="H4367" s="10"/>
      <c r="I4367" s="10"/>
      <c r="J4367" s="10"/>
      <c r="K4367" s="11"/>
      <c r="L4367" s="11"/>
      <c r="M4367" s="12"/>
      <c r="N4367" s="12"/>
      <c r="O4367" s="12"/>
      <c r="P4367" s="12"/>
      <c r="Q4367" s="12"/>
      <c r="R4367" s="12"/>
      <c r="S4367" s="12"/>
      <c r="T4367" s="12"/>
      <c r="U4367" s="12"/>
      <c r="V4367" s="12"/>
      <c r="W4367" s="12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2"/>
      <c r="AS4367" s="12"/>
      <c r="AT4367" s="12"/>
      <c r="AU4367" s="12"/>
      <c r="AV4367" s="12"/>
      <c r="AW4367" s="12"/>
      <c r="AX4367" s="12"/>
      <c r="AY4367" s="12"/>
      <c r="AZ4367" s="12"/>
      <c r="BA4367" s="12"/>
      <c r="BB4367" s="12"/>
      <c r="BC4367" s="12"/>
      <c r="BD4367" s="12"/>
      <c r="BE4367" s="12"/>
      <c r="BF4367" s="12"/>
      <c r="BG4367" s="12"/>
      <c r="BH4367" s="12"/>
      <c r="BI4367" s="12"/>
      <c r="BJ4367" s="13"/>
      <c r="BK4367" s="13"/>
      <c r="BL4367" s="13"/>
      <c r="BM4367" s="13"/>
      <c r="BN4367" s="13"/>
    </row>
    <row r="4368" spans="4:66" x14ac:dyDescent="0.25">
      <c r="D4368" s="7"/>
      <c r="E4368" s="10"/>
      <c r="F4368" s="10"/>
      <c r="G4368" s="10"/>
      <c r="H4368" s="10"/>
      <c r="I4368" s="10"/>
      <c r="J4368" s="10"/>
      <c r="K4368" s="11"/>
      <c r="L4368" s="11"/>
      <c r="M4368" s="12"/>
      <c r="N4368" s="12"/>
      <c r="O4368" s="12"/>
      <c r="P4368" s="12"/>
      <c r="Q4368" s="12"/>
      <c r="R4368" s="12"/>
      <c r="S4368" s="12"/>
      <c r="T4368" s="12"/>
      <c r="U4368" s="12"/>
      <c r="V4368" s="12"/>
      <c r="W4368" s="12"/>
      <c r="X4368" s="12"/>
      <c r="Y4368" s="12"/>
      <c r="Z4368" s="12"/>
      <c r="AA4368" s="12"/>
      <c r="AB4368" s="12"/>
      <c r="AC4368" s="12"/>
      <c r="AD4368" s="12"/>
      <c r="AE4368" s="12"/>
      <c r="AF4368" s="12"/>
      <c r="AG4368" s="12"/>
      <c r="AH4368" s="12"/>
      <c r="AI4368" s="12"/>
      <c r="AJ4368" s="12"/>
      <c r="AK4368" s="12"/>
      <c r="AL4368" s="12"/>
      <c r="AM4368" s="12"/>
      <c r="AN4368" s="12"/>
      <c r="AO4368" s="12"/>
      <c r="AP4368" s="12"/>
      <c r="AQ4368" s="12"/>
      <c r="AR4368" s="12"/>
      <c r="AS4368" s="12"/>
      <c r="AT4368" s="12"/>
      <c r="AU4368" s="12"/>
      <c r="AV4368" s="12"/>
      <c r="AW4368" s="12"/>
      <c r="AX4368" s="12"/>
      <c r="AY4368" s="12"/>
      <c r="AZ4368" s="12"/>
      <c r="BA4368" s="12"/>
      <c r="BB4368" s="12"/>
      <c r="BC4368" s="12"/>
      <c r="BD4368" s="12"/>
      <c r="BE4368" s="12"/>
      <c r="BF4368" s="12"/>
      <c r="BG4368" s="12"/>
      <c r="BH4368" s="12"/>
      <c r="BI4368" s="12"/>
      <c r="BJ4368" s="13"/>
      <c r="BK4368" s="13"/>
      <c r="BL4368" s="13"/>
      <c r="BM4368" s="13"/>
      <c r="BN4368" s="13"/>
    </row>
    <row r="4369" spans="4:66" x14ac:dyDescent="0.25">
      <c r="D4369" s="7"/>
      <c r="E4369" s="10"/>
      <c r="F4369" s="10"/>
      <c r="G4369" s="10"/>
      <c r="H4369" s="10"/>
      <c r="I4369" s="10"/>
      <c r="J4369" s="10"/>
      <c r="K4369" s="11"/>
      <c r="L4369" s="11"/>
      <c r="M4369" s="12"/>
      <c r="N4369" s="12"/>
      <c r="O4369" s="12"/>
      <c r="P4369" s="12"/>
      <c r="Q4369" s="12"/>
      <c r="R4369" s="12"/>
      <c r="S4369" s="12"/>
      <c r="T4369" s="12"/>
      <c r="U4369" s="12"/>
      <c r="V4369" s="12"/>
      <c r="W4369" s="12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2"/>
      <c r="AS4369" s="12"/>
      <c r="AT4369" s="12"/>
      <c r="AU4369" s="12"/>
      <c r="AV4369" s="12"/>
      <c r="AW4369" s="12"/>
      <c r="AX4369" s="12"/>
      <c r="AY4369" s="12"/>
      <c r="AZ4369" s="12"/>
      <c r="BA4369" s="12"/>
      <c r="BB4369" s="12"/>
      <c r="BC4369" s="12"/>
      <c r="BD4369" s="12"/>
      <c r="BE4369" s="12"/>
      <c r="BF4369" s="12"/>
      <c r="BG4369" s="12"/>
      <c r="BH4369" s="12"/>
      <c r="BI4369" s="12"/>
      <c r="BJ4369" s="13"/>
      <c r="BK4369" s="13"/>
      <c r="BL4369" s="13"/>
      <c r="BM4369" s="13"/>
      <c r="BN4369" s="13"/>
    </row>
    <row r="4370" spans="4:66" x14ac:dyDescent="0.25">
      <c r="D4370" s="7"/>
      <c r="E4370" s="10"/>
      <c r="F4370" s="10"/>
      <c r="G4370" s="10"/>
      <c r="H4370" s="10"/>
      <c r="I4370" s="10"/>
      <c r="J4370" s="10"/>
      <c r="K4370" s="11"/>
      <c r="L4370" s="11"/>
      <c r="M4370" s="12"/>
      <c r="N4370" s="12"/>
      <c r="O4370" s="12"/>
      <c r="P4370" s="12"/>
      <c r="Q4370" s="12"/>
      <c r="R4370" s="12"/>
      <c r="S4370" s="12"/>
      <c r="T4370" s="12"/>
      <c r="U4370" s="12"/>
      <c r="V4370" s="12"/>
      <c r="W4370" s="12"/>
      <c r="X4370" s="12"/>
      <c r="Y4370" s="12"/>
      <c r="Z4370" s="12"/>
      <c r="AA4370" s="12"/>
      <c r="AB4370" s="12"/>
      <c r="AC4370" s="12"/>
      <c r="AD4370" s="12"/>
      <c r="AE4370" s="12"/>
      <c r="AF4370" s="12"/>
      <c r="AG4370" s="12"/>
      <c r="AH4370" s="12"/>
      <c r="AI4370" s="12"/>
      <c r="AJ4370" s="12"/>
      <c r="AK4370" s="12"/>
      <c r="AL4370" s="12"/>
      <c r="AM4370" s="12"/>
      <c r="AN4370" s="12"/>
      <c r="AO4370" s="12"/>
      <c r="AP4370" s="12"/>
      <c r="AQ4370" s="12"/>
      <c r="AR4370" s="12"/>
      <c r="AS4370" s="12"/>
      <c r="AT4370" s="12"/>
      <c r="AU4370" s="12"/>
      <c r="AV4370" s="12"/>
      <c r="AW4370" s="12"/>
      <c r="AX4370" s="12"/>
      <c r="AY4370" s="12"/>
      <c r="AZ4370" s="12"/>
      <c r="BA4370" s="12"/>
      <c r="BB4370" s="12"/>
      <c r="BC4370" s="12"/>
      <c r="BD4370" s="12"/>
      <c r="BE4370" s="12"/>
      <c r="BF4370" s="12"/>
      <c r="BG4370" s="12"/>
      <c r="BH4370" s="12"/>
      <c r="BI4370" s="12"/>
      <c r="BJ4370" s="13"/>
      <c r="BK4370" s="13"/>
      <c r="BL4370" s="13"/>
      <c r="BM4370" s="13"/>
      <c r="BN4370" s="13"/>
    </row>
    <row r="4371" spans="4:66" x14ac:dyDescent="0.25">
      <c r="D4371" s="7"/>
      <c r="E4371" s="10"/>
      <c r="F4371" s="10"/>
      <c r="G4371" s="10"/>
      <c r="H4371" s="10"/>
      <c r="I4371" s="10"/>
      <c r="J4371" s="10"/>
      <c r="K4371" s="11"/>
      <c r="L4371" s="11"/>
      <c r="M4371" s="12"/>
      <c r="N4371" s="12"/>
      <c r="O4371" s="12"/>
      <c r="P4371" s="12"/>
      <c r="Q4371" s="12"/>
      <c r="R4371" s="12"/>
      <c r="S4371" s="12"/>
      <c r="T4371" s="12"/>
      <c r="U4371" s="12"/>
      <c r="V4371" s="12"/>
      <c r="W4371" s="12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2"/>
      <c r="AS4371" s="12"/>
      <c r="AT4371" s="12"/>
      <c r="AU4371" s="12"/>
      <c r="AV4371" s="12"/>
      <c r="AW4371" s="12"/>
      <c r="AX4371" s="12"/>
      <c r="AY4371" s="12"/>
      <c r="AZ4371" s="12"/>
      <c r="BA4371" s="12"/>
      <c r="BB4371" s="12"/>
      <c r="BC4371" s="12"/>
      <c r="BD4371" s="12"/>
      <c r="BE4371" s="12"/>
      <c r="BF4371" s="12"/>
      <c r="BG4371" s="12"/>
      <c r="BH4371" s="12"/>
      <c r="BI4371" s="12"/>
      <c r="BJ4371" s="13"/>
      <c r="BK4371" s="13"/>
      <c r="BL4371" s="13"/>
      <c r="BM4371" s="13"/>
      <c r="BN4371" s="13"/>
    </row>
    <row r="4372" spans="4:66" x14ac:dyDescent="0.25">
      <c r="D4372" s="7"/>
      <c r="E4372" s="10"/>
      <c r="F4372" s="10"/>
      <c r="G4372" s="10"/>
      <c r="H4372" s="10"/>
      <c r="I4372" s="10"/>
      <c r="J4372" s="10"/>
      <c r="K4372" s="11"/>
      <c r="L4372" s="11"/>
      <c r="M4372" s="12"/>
      <c r="N4372" s="12"/>
      <c r="O4372" s="12"/>
      <c r="P4372" s="12"/>
      <c r="Q4372" s="12"/>
      <c r="R4372" s="12"/>
      <c r="S4372" s="12"/>
      <c r="T4372" s="12"/>
      <c r="U4372" s="12"/>
      <c r="V4372" s="12"/>
      <c r="W4372" s="12"/>
      <c r="X4372" s="12"/>
      <c r="Y4372" s="12"/>
      <c r="Z4372" s="12"/>
      <c r="AA4372" s="12"/>
      <c r="AB4372" s="12"/>
      <c r="AC4372" s="12"/>
      <c r="AD4372" s="12"/>
      <c r="AE4372" s="12"/>
      <c r="AF4372" s="12"/>
      <c r="AG4372" s="12"/>
      <c r="AH4372" s="12"/>
      <c r="AI4372" s="12"/>
      <c r="AJ4372" s="12"/>
      <c r="AK4372" s="12"/>
      <c r="AL4372" s="12"/>
      <c r="AM4372" s="12"/>
      <c r="AN4372" s="12"/>
      <c r="AO4372" s="12"/>
      <c r="AP4372" s="12"/>
      <c r="AQ4372" s="12"/>
      <c r="AR4372" s="12"/>
      <c r="AS4372" s="12"/>
      <c r="AT4372" s="12"/>
      <c r="AU4372" s="12"/>
      <c r="AV4372" s="12"/>
      <c r="AW4372" s="12"/>
      <c r="AX4372" s="12"/>
      <c r="AY4372" s="12"/>
      <c r="AZ4372" s="12"/>
      <c r="BA4372" s="12"/>
      <c r="BB4372" s="12"/>
      <c r="BC4372" s="12"/>
      <c r="BD4372" s="12"/>
      <c r="BE4372" s="12"/>
      <c r="BF4372" s="12"/>
      <c r="BG4372" s="12"/>
      <c r="BH4372" s="12"/>
      <c r="BI4372" s="12"/>
      <c r="BJ4372" s="13"/>
      <c r="BK4372" s="13"/>
      <c r="BL4372" s="13"/>
      <c r="BM4372" s="13"/>
      <c r="BN4372" s="13"/>
    </row>
    <row r="4373" spans="4:66" x14ac:dyDescent="0.25">
      <c r="D4373" s="7"/>
      <c r="E4373" s="10"/>
      <c r="F4373" s="10"/>
      <c r="G4373" s="10"/>
      <c r="H4373" s="10"/>
      <c r="I4373" s="10"/>
      <c r="J4373" s="10"/>
      <c r="K4373" s="11"/>
      <c r="L4373" s="11"/>
      <c r="M4373" s="12"/>
      <c r="N4373" s="12"/>
      <c r="O4373" s="12"/>
      <c r="P4373" s="12"/>
      <c r="Q4373" s="12"/>
      <c r="R4373" s="12"/>
      <c r="S4373" s="12"/>
      <c r="T4373" s="12"/>
      <c r="U4373" s="12"/>
      <c r="V4373" s="12"/>
      <c r="W4373" s="12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2"/>
      <c r="AS4373" s="12"/>
      <c r="AT4373" s="12"/>
      <c r="AU4373" s="12"/>
      <c r="AV4373" s="12"/>
      <c r="AW4373" s="12"/>
      <c r="AX4373" s="12"/>
      <c r="AY4373" s="12"/>
      <c r="AZ4373" s="12"/>
      <c r="BA4373" s="12"/>
      <c r="BB4373" s="12"/>
      <c r="BC4373" s="12"/>
      <c r="BD4373" s="12"/>
      <c r="BE4373" s="12"/>
      <c r="BF4373" s="12"/>
      <c r="BG4373" s="12"/>
      <c r="BH4373" s="12"/>
      <c r="BI4373" s="12"/>
      <c r="BJ4373" s="13"/>
      <c r="BK4373" s="13"/>
      <c r="BL4373" s="13"/>
      <c r="BM4373" s="13"/>
      <c r="BN4373" s="13"/>
    </row>
    <row r="4374" spans="4:66" x14ac:dyDescent="0.25">
      <c r="D4374" s="7"/>
      <c r="E4374" s="10"/>
      <c r="F4374" s="10"/>
      <c r="G4374" s="10"/>
      <c r="H4374" s="10"/>
      <c r="I4374" s="10"/>
      <c r="J4374" s="10"/>
      <c r="K4374" s="11"/>
      <c r="L4374" s="11"/>
      <c r="M4374" s="12"/>
      <c r="N4374" s="12"/>
      <c r="O4374" s="12"/>
      <c r="P4374" s="12"/>
      <c r="Q4374" s="12"/>
      <c r="R4374" s="12"/>
      <c r="S4374" s="12"/>
      <c r="T4374" s="12"/>
      <c r="U4374" s="12"/>
      <c r="V4374" s="12"/>
      <c r="W4374" s="12"/>
      <c r="X4374" s="12"/>
      <c r="Y4374" s="12"/>
      <c r="Z4374" s="12"/>
      <c r="AA4374" s="12"/>
      <c r="AB4374" s="12"/>
      <c r="AC4374" s="12"/>
      <c r="AD4374" s="12"/>
      <c r="AE4374" s="12"/>
      <c r="AF4374" s="12"/>
      <c r="AG4374" s="12"/>
      <c r="AH4374" s="12"/>
      <c r="AI4374" s="12"/>
      <c r="AJ4374" s="12"/>
      <c r="AK4374" s="12"/>
      <c r="AL4374" s="12"/>
      <c r="AM4374" s="12"/>
      <c r="AN4374" s="12"/>
      <c r="AO4374" s="12"/>
      <c r="AP4374" s="12"/>
      <c r="AQ4374" s="12"/>
      <c r="AR4374" s="12"/>
      <c r="AS4374" s="12"/>
      <c r="AT4374" s="12"/>
      <c r="AU4374" s="12"/>
      <c r="AV4374" s="12"/>
      <c r="AW4374" s="12"/>
      <c r="AX4374" s="12"/>
      <c r="AY4374" s="12"/>
      <c r="AZ4374" s="12"/>
      <c r="BA4374" s="12"/>
      <c r="BB4374" s="12"/>
      <c r="BC4374" s="12"/>
      <c r="BD4374" s="12"/>
      <c r="BE4374" s="12"/>
      <c r="BF4374" s="12"/>
      <c r="BG4374" s="12"/>
      <c r="BH4374" s="12"/>
      <c r="BI4374" s="12"/>
      <c r="BJ4374" s="13"/>
      <c r="BK4374" s="13"/>
      <c r="BL4374" s="13"/>
      <c r="BM4374" s="13"/>
      <c r="BN4374" s="13"/>
    </row>
    <row r="4375" spans="4:66" x14ac:dyDescent="0.25">
      <c r="D4375" s="7"/>
      <c r="E4375" s="10"/>
      <c r="F4375" s="10"/>
      <c r="G4375" s="10"/>
      <c r="H4375" s="10"/>
      <c r="I4375" s="10"/>
      <c r="J4375" s="10"/>
      <c r="K4375" s="11"/>
      <c r="L4375" s="11"/>
      <c r="M4375" s="12"/>
      <c r="N4375" s="12"/>
      <c r="O4375" s="12"/>
      <c r="P4375" s="12"/>
      <c r="Q4375" s="12"/>
      <c r="R4375" s="12"/>
      <c r="S4375" s="12"/>
      <c r="T4375" s="12"/>
      <c r="U4375" s="12"/>
      <c r="V4375" s="12"/>
      <c r="W4375" s="12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2"/>
      <c r="AS4375" s="12"/>
      <c r="AT4375" s="12"/>
      <c r="AU4375" s="12"/>
      <c r="AV4375" s="12"/>
      <c r="AW4375" s="12"/>
      <c r="AX4375" s="12"/>
      <c r="AY4375" s="12"/>
      <c r="AZ4375" s="12"/>
      <c r="BA4375" s="12"/>
      <c r="BB4375" s="12"/>
      <c r="BC4375" s="12"/>
      <c r="BD4375" s="12"/>
      <c r="BE4375" s="12"/>
      <c r="BF4375" s="12"/>
      <c r="BG4375" s="12"/>
      <c r="BH4375" s="12"/>
      <c r="BI4375" s="12"/>
      <c r="BJ4375" s="13"/>
      <c r="BK4375" s="13"/>
      <c r="BL4375" s="13"/>
      <c r="BM4375" s="13"/>
      <c r="BN4375" s="13"/>
    </row>
    <row r="4376" spans="4:66" x14ac:dyDescent="0.25">
      <c r="D4376" s="7"/>
      <c r="E4376" s="10"/>
      <c r="F4376" s="10"/>
      <c r="G4376" s="10"/>
      <c r="H4376" s="10"/>
      <c r="I4376" s="10"/>
      <c r="J4376" s="10"/>
      <c r="K4376" s="11"/>
      <c r="L4376" s="11"/>
      <c r="M4376" s="12"/>
      <c r="N4376" s="12"/>
      <c r="O4376" s="12"/>
      <c r="P4376" s="12"/>
      <c r="Q4376" s="12"/>
      <c r="R4376" s="12"/>
      <c r="S4376" s="12"/>
      <c r="T4376" s="12"/>
      <c r="U4376" s="12"/>
      <c r="V4376" s="12"/>
      <c r="W4376" s="12"/>
      <c r="X4376" s="12"/>
      <c r="Y4376" s="12"/>
      <c r="Z4376" s="12"/>
      <c r="AA4376" s="12"/>
      <c r="AB4376" s="12"/>
      <c r="AC4376" s="12"/>
      <c r="AD4376" s="12"/>
      <c r="AE4376" s="12"/>
      <c r="AF4376" s="12"/>
      <c r="AG4376" s="12"/>
      <c r="AH4376" s="12"/>
      <c r="AI4376" s="12"/>
      <c r="AJ4376" s="12"/>
      <c r="AK4376" s="12"/>
      <c r="AL4376" s="12"/>
      <c r="AM4376" s="12"/>
      <c r="AN4376" s="12"/>
      <c r="AO4376" s="12"/>
      <c r="AP4376" s="12"/>
      <c r="AQ4376" s="12"/>
      <c r="AR4376" s="12"/>
      <c r="AS4376" s="12"/>
      <c r="AT4376" s="12"/>
      <c r="AU4376" s="12"/>
      <c r="AV4376" s="12"/>
      <c r="AW4376" s="12"/>
      <c r="AX4376" s="12"/>
      <c r="AY4376" s="12"/>
      <c r="AZ4376" s="12"/>
      <c r="BA4376" s="12"/>
      <c r="BB4376" s="12"/>
      <c r="BC4376" s="12"/>
      <c r="BD4376" s="12"/>
      <c r="BE4376" s="12"/>
      <c r="BF4376" s="12"/>
      <c r="BG4376" s="12"/>
      <c r="BH4376" s="12"/>
      <c r="BI4376" s="12"/>
      <c r="BJ4376" s="13"/>
      <c r="BK4376" s="13"/>
      <c r="BL4376" s="13"/>
      <c r="BM4376" s="13"/>
      <c r="BN4376" s="13"/>
    </row>
    <row r="4377" spans="4:66" x14ac:dyDescent="0.25">
      <c r="D4377" s="7"/>
      <c r="E4377" s="10"/>
      <c r="F4377" s="10"/>
      <c r="G4377" s="10"/>
      <c r="H4377" s="10"/>
      <c r="I4377" s="10"/>
      <c r="J4377" s="10"/>
      <c r="K4377" s="11"/>
      <c r="L4377" s="11"/>
      <c r="M4377" s="12"/>
      <c r="N4377" s="12"/>
      <c r="O4377" s="12"/>
      <c r="P4377" s="12"/>
      <c r="Q4377" s="12"/>
      <c r="R4377" s="12"/>
      <c r="S4377" s="12"/>
      <c r="T4377" s="12"/>
      <c r="U4377" s="12"/>
      <c r="V4377" s="12"/>
      <c r="W4377" s="12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2"/>
      <c r="AS4377" s="12"/>
      <c r="AT4377" s="12"/>
      <c r="AU4377" s="12"/>
      <c r="AV4377" s="12"/>
      <c r="AW4377" s="12"/>
      <c r="AX4377" s="12"/>
      <c r="AY4377" s="12"/>
      <c r="AZ4377" s="12"/>
      <c r="BA4377" s="12"/>
      <c r="BB4377" s="12"/>
      <c r="BC4377" s="12"/>
      <c r="BD4377" s="12"/>
      <c r="BE4377" s="12"/>
      <c r="BF4377" s="12"/>
      <c r="BG4377" s="12"/>
      <c r="BH4377" s="12"/>
      <c r="BI4377" s="12"/>
      <c r="BJ4377" s="13"/>
      <c r="BK4377" s="13"/>
      <c r="BL4377" s="13"/>
      <c r="BM4377" s="13"/>
      <c r="BN4377" s="13"/>
    </row>
    <row r="4378" spans="4:66" x14ac:dyDescent="0.25">
      <c r="D4378" s="7"/>
      <c r="E4378" s="10"/>
      <c r="F4378" s="10"/>
      <c r="G4378" s="10"/>
      <c r="H4378" s="10"/>
      <c r="I4378" s="10"/>
      <c r="J4378" s="10"/>
      <c r="K4378" s="11"/>
      <c r="L4378" s="11"/>
      <c r="M4378" s="12"/>
      <c r="N4378" s="12"/>
      <c r="O4378" s="12"/>
      <c r="P4378" s="12"/>
      <c r="Q4378" s="12"/>
      <c r="R4378" s="12"/>
      <c r="S4378" s="12"/>
      <c r="T4378" s="12"/>
      <c r="U4378" s="12"/>
      <c r="V4378" s="12"/>
      <c r="W4378" s="12"/>
      <c r="X4378" s="12"/>
      <c r="Y4378" s="12"/>
      <c r="Z4378" s="12"/>
      <c r="AA4378" s="12"/>
      <c r="AB4378" s="12"/>
      <c r="AC4378" s="12"/>
      <c r="AD4378" s="12"/>
      <c r="AE4378" s="12"/>
      <c r="AF4378" s="12"/>
      <c r="AG4378" s="12"/>
      <c r="AH4378" s="12"/>
      <c r="AI4378" s="12"/>
      <c r="AJ4378" s="12"/>
      <c r="AK4378" s="12"/>
      <c r="AL4378" s="12"/>
      <c r="AM4378" s="12"/>
      <c r="AN4378" s="12"/>
      <c r="AO4378" s="12"/>
      <c r="AP4378" s="12"/>
      <c r="AQ4378" s="12"/>
      <c r="AR4378" s="12"/>
      <c r="AS4378" s="12"/>
      <c r="AT4378" s="12"/>
      <c r="AU4378" s="12"/>
      <c r="AV4378" s="12"/>
      <c r="AW4378" s="12"/>
      <c r="AX4378" s="12"/>
      <c r="AY4378" s="12"/>
      <c r="AZ4378" s="12"/>
      <c r="BA4378" s="12"/>
      <c r="BB4378" s="12"/>
      <c r="BC4378" s="12"/>
      <c r="BD4378" s="12"/>
      <c r="BE4378" s="12"/>
      <c r="BF4378" s="12"/>
      <c r="BG4378" s="12"/>
      <c r="BH4378" s="12"/>
      <c r="BI4378" s="12"/>
      <c r="BJ4378" s="13"/>
      <c r="BK4378" s="13"/>
      <c r="BL4378" s="13"/>
      <c r="BM4378" s="13"/>
      <c r="BN4378" s="13"/>
    </row>
    <row r="4379" spans="4:66" x14ac:dyDescent="0.25">
      <c r="D4379" s="7"/>
      <c r="E4379" s="10"/>
      <c r="F4379" s="10"/>
      <c r="G4379" s="10"/>
      <c r="H4379" s="10"/>
      <c r="I4379" s="10"/>
      <c r="J4379" s="10"/>
      <c r="K4379" s="11"/>
      <c r="L4379" s="11"/>
      <c r="M4379" s="12"/>
      <c r="N4379" s="12"/>
      <c r="O4379" s="12"/>
      <c r="P4379" s="12"/>
      <c r="Q4379" s="12"/>
      <c r="R4379" s="12"/>
      <c r="S4379" s="12"/>
      <c r="T4379" s="12"/>
      <c r="U4379" s="12"/>
      <c r="V4379" s="12"/>
      <c r="W4379" s="12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2"/>
      <c r="AS4379" s="12"/>
      <c r="AT4379" s="12"/>
      <c r="AU4379" s="12"/>
      <c r="AV4379" s="12"/>
      <c r="AW4379" s="12"/>
      <c r="AX4379" s="12"/>
      <c r="AY4379" s="12"/>
      <c r="AZ4379" s="12"/>
      <c r="BA4379" s="12"/>
      <c r="BB4379" s="12"/>
      <c r="BC4379" s="12"/>
      <c r="BD4379" s="12"/>
      <c r="BE4379" s="12"/>
      <c r="BF4379" s="12"/>
      <c r="BG4379" s="12"/>
      <c r="BH4379" s="12"/>
      <c r="BI4379" s="12"/>
      <c r="BJ4379" s="13"/>
      <c r="BK4379" s="13"/>
      <c r="BL4379" s="13"/>
      <c r="BM4379" s="13"/>
      <c r="BN4379" s="13"/>
    </row>
    <row r="4380" spans="4:66" x14ac:dyDescent="0.25">
      <c r="D4380" s="7"/>
      <c r="E4380" s="10"/>
      <c r="F4380" s="10"/>
      <c r="G4380" s="10"/>
      <c r="H4380" s="10"/>
      <c r="I4380" s="10"/>
      <c r="J4380" s="10"/>
      <c r="K4380" s="11"/>
      <c r="L4380" s="11"/>
      <c r="M4380" s="12"/>
      <c r="N4380" s="12"/>
      <c r="O4380" s="12"/>
      <c r="P4380" s="12"/>
      <c r="Q4380" s="12"/>
      <c r="R4380" s="12"/>
      <c r="S4380" s="12"/>
      <c r="T4380" s="12"/>
      <c r="U4380" s="12"/>
      <c r="V4380" s="12"/>
      <c r="W4380" s="12"/>
      <c r="X4380" s="12"/>
      <c r="Y4380" s="12"/>
      <c r="Z4380" s="12"/>
      <c r="AA4380" s="12"/>
      <c r="AB4380" s="12"/>
      <c r="AC4380" s="12"/>
      <c r="AD4380" s="12"/>
      <c r="AE4380" s="12"/>
      <c r="AF4380" s="12"/>
      <c r="AG4380" s="12"/>
      <c r="AH4380" s="12"/>
      <c r="AI4380" s="12"/>
      <c r="AJ4380" s="12"/>
      <c r="AK4380" s="12"/>
      <c r="AL4380" s="12"/>
      <c r="AM4380" s="12"/>
      <c r="AN4380" s="12"/>
      <c r="AO4380" s="12"/>
      <c r="AP4380" s="12"/>
      <c r="AQ4380" s="12"/>
      <c r="AR4380" s="12"/>
      <c r="AS4380" s="12"/>
      <c r="AT4380" s="12"/>
      <c r="AU4380" s="12"/>
      <c r="AV4380" s="12"/>
      <c r="AW4380" s="12"/>
      <c r="AX4380" s="12"/>
      <c r="AY4380" s="12"/>
      <c r="AZ4380" s="12"/>
      <c r="BA4380" s="12"/>
      <c r="BB4380" s="12"/>
      <c r="BC4380" s="12"/>
      <c r="BD4380" s="12"/>
      <c r="BE4380" s="12"/>
      <c r="BF4380" s="12"/>
      <c r="BG4380" s="12"/>
      <c r="BH4380" s="12"/>
      <c r="BI4380" s="12"/>
      <c r="BJ4380" s="13"/>
      <c r="BK4380" s="13"/>
      <c r="BL4380" s="13"/>
      <c r="BM4380" s="13"/>
      <c r="BN4380" s="13"/>
    </row>
    <row r="4381" spans="4:66" x14ac:dyDescent="0.25">
      <c r="D4381" s="7"/>
      <c r="E4381" s="10"/>
      <c r="F4381" s="10"/>
      <c r="G4381" s="10"/>
      <c r="H4381" s="10"/>
      <c r="I4381" s="10"/>
      <c r="J4381" s="10"/>
      <c r="K4381" s="11"/>
      <c r="L4381" s="11"/>
      <c r="M4381" s="12"/>
      <c r="N4381" s="12"/>
      <c r="O4381" s="12"/>
      <c r="P4381" s="12"/>
      <c r="Q4381" s="12"/>
      <c r="R4381" s="12"/>
      <c r="S4381" s="12"/>
      <c r="T4381" s="12"/>
      <c r="U4381" s="12"/>
      <c r="V4381" s="12"/>
      <c r="W4381" s="12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2"/>
      <c r="AS4381" s="12"/>
      <c r="AT4381" s="12"/>
      <c r="AU4381" s="12"/>
      <c r="AV4381" s="12"/>
      <c r="AW4381" s="12"/>
      <c r="AX4381" s="12"/>
      <c r="AY4381" s="12"/>
      <c r="AZ4381" s="12"/>
      <c r="BA4381" s="12"/>
      <c r="BB4381" s="12"/>
      <c r="BC4381" s="12"/>
      <c r="BD4381" s="12"/>
      <c r="BE4381" s="12"/>
      <c r="BF4381" s="12"/>
      <c r="BG4381" s="12"/>
      <c r="BH4381" s="12"/>
      <c r="BI4381" s="12"/>
      <c r="BJ4381" s="13"/>
      <c r="BK4381" s="13"/>
      <c r="BL4381" s="13"/>
      <c r="BM4381" s="13"/>
      <c r="BN4381" s="13"/>
    </row>
    <row r="4382" spans="4:66" x14ac:dyDescent="0.25">
      <c r="D4382" s="7"/>
      <c r="E4382" s="10"/>
      <c r="F4382" s="10"/>
      <c r="G4382" s="10"/>
      <c r="H4382" s="10"/>
      <c r="I4382" s="10"/>
      <c r="J4382" s="10"/>
      <c r="K4382" s="11"/>
      <c r="L4382" s="11"/>
      <c r="M4382" s="12"/>
      <c r="N4382" s="12"/>
      <c r="O4382" s="12"/>
      <c r="P4382" s="12"/>
      <c r="Q4382" s="12"/>
      <c r="R4382" s="12"/>
      <c r="S4382" s="12"/>
      <c r="T4382" s="12"/>
      <c r="U4382" s="12"/>
      <c r="V4382" s="12"/>
      <c r="W4382" s="12"/>
      <c r="X4382" s="12"/>
      <c r="Y4382" s="12"/>
      <c r="Z4382" s="12"/>
      <c r="AA4382" s="12"/>
      <c r="AB4382" s="12"/>
      <c r="AC4382" s="12"/>
      <c r="AD4382" s="12"/>
      <c r="AE4382" s="12"/>
      <c r="AF4382" s="12"/>
      <c r="AG4382" s="12"/>
      <c r="AH4382" s="12"/>
      <c r="AI4382" s="12"/>
      <c r="AJ4382" s="12"/>
      <c r="AK4382" s="12"/>
      <c r="AL4382" s="12"/>
      <c r="AM4382" s="12"/>
      <c r="AN4382" s="12"/>
      <c r="AO4382" s="12"/>
      <c r="AP4382" s="12"/>
      <c r="AQ4382" s="12"/>
      <c r="AR4382" s="12"/>
      <c r="AS4382" s="12"/>
      <c r="AT4382" s="12"/>
      <c r="AU4382" s="12"/>
      <c r="AV4382" s="12"/>
      <c r="AW4382" s="12"/>
      <c r="AX4382" s="12"/>
      <c r="AY4382" s="12"/>
      <c r="AZ4382" s="12"/>
      <c r="BA4382" s="12"/>
      <c r="BB4382" s="12"/>
      <c r="BC4382" s="12"/>
      <c r="BD4382" s="12"/>
      <c r="BE4382" s="12"/>
      <c r="BF4382" s="12"/>
      <c r="BG4382" s="12"/>
      <c r="BH4382" s="12"/>
      <c r="BI4382" s="12"/>
      <c r="BJ4382" s="13"/>
      <c r="BK4382" s="13"/>
      <c r="BL4382" s="13"/>
      <c r="BM4382" s="13"/>
      <c r="BN4382" s="13"/>
    </row>
    <row r="4383" spans="4:66" x14ac:dyDescent="0.25">
      <c r="D4383" s="7"/>
      <c r="E4383" s="10"/>
      <c r="F4383" s="10"/>
      <c r="G4383" s="10"/>
      <c r="H4383" s="10"/>
      <c r="I4383" s="10"/>
      <c r="J4383" s="10"/>
      <c r="K4383" s="11"/>
      <c r="L4383" s="11"/>
      <c r="M4383" s="12"/>
      <c r="N4383" s="12"/>
      <c r="O4383" s="12"/>
      <c r="P4383" s="12"/>
      <c r="Q4383" s="12"/>
      <c r="R4383" s="12"/>
      <c r="S4383" s="12"/>
      <c r="T4383" s="12"/>
      <c r="U4383" s="12"/>
      <c r="V4383" s="12"/>
      <c r="W4383" s="12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2"/>
      <c r="AS4383" s="12"/>
      <c r="AT4383" s="12"/>
      <c r="AU4383" s="12"/>
      <c r="AV4383" s="12"/>
      <c r="AW4383" s="12"/>
      <c r="AX4383" s="12"/>
      <c r="AY4383" s="12"/>
      <c r="AZ4383" s="12"/>
      <c r="BA4383" s="12"/>
      <c r="BB4383" s="12"/>
      <c r="BC4383" s="12"/>
      <c r="BD4383" s="12"/>
      <c r="BE4383" s="12"/>
      <c r="BF4383" s="12"/>
      <c r="BG4383" s="12"/>
      <c r="BH4383" s="12"/>
      <c r="BI4383" s="12"/>
      <c r="BJ4383" s="13"/>
      <c r="BK4383" s="13"/>
      <c r="BL4383" s="13"/>
      <c r="BM4383" s="13"/>
      <c r="BN4383" s="13"/>
    </row>
    <row r="4384" spans="4:66" x14ac:dyDescent="0.25">
      <c r="D4384" s="7"/>
      <c r="E4384" s="10"/>
      <c r="F4384" s="10"/>
      <c r="G4384" s="10"/>
      <c r="H4384" s="10"/>
      <c r="I4384" s="10"/>
      <c r="J4384" s="10"/>
      <c r="K4384" s="11"/>
      <c r="L4384" s="11"/>
      <c r="M4384" s="12"/>
      <c r="N4384" s="12"/>
      <c r="O4384" s="12"/>
      <c r="P4384" s="12"/>
      <c r="Q4384" s="12"/>
      <c r="R4384" s="12"/>
      <c r="S4384" s="12"/>
      <c r="T4384" s="12"/>
      <c r="U4384" s="12"/>
      <c r="V4384" s="12"/>
      <c r="W4384" s="12"/>
      <c r="X4384" s="12"/>
      <c r="Y4384" s="12"/>
      <c r="Z4384" s="12"/>
      <c r="AA4384" s="12"/>
      <c r="AB4384" s="12"/>
      <c r="AC4384" s="12"/>
      <c r="AD4384" s="12"/>
      <c r="AE4384" s="12"/>
      <c r="AF4384" s="12"/>
      <c r="AG4384" s="12"/>
      <c r="AH4384" s="12"/>
      <c r="AI4384" s="12"/>
      <c r="AJ4384" s="12"/>
      <c r="AK4384" s="12"/>
      <c r="AL4384" s="12"/>
      <c r="AM4384" s="12"/>
      <c r="AN4384" s="12"/>
      <c r="AO4384" s="12"/>
      <c r="AP4384" s="12"/>
      <c r="AQ4384" s="12"/>
      <c r="AR4384" s="12"/>
      <c r="AS4384" s="12"/>
      <c r="AT4384" s="12"/>
      <c r="AU4384" s="12"/>
      <c r="AV4384" s="12"/>
      <c r="AW4384" s="12"/>
      <c r="AX4384" s="12"/>
      <c r="AY4384" s="12"/>
      <c r="AZ4384" s="12"/>
      <c r="BA4384" s="12"/>
      <c r="BB4384" s="12"/>
      <c r="BC4384" s="12"/>
      <c r="BD4384" s="12"/>
      <c r="BE4384" s="12"/>
      <c r="BF4384" s="12"/>
      <c r="BG4384" s="12"/>
      <c r="BH4384" s="12"/>
      <c r="BI4384" s="12"/>
      <c r="BJ4384" s="13"/>
      <c r="BK4384" s="13"/>
      <c r="BL4384" s="13"/>
      <c r="BM4384" s="13"/>
      <c r="BN4384" s="13"/>
    </row>
    <row r="4385" spans="4:66" x14ac:dyDescent="0.25">
      <c r="D4385" s="7"/>
      <c r="E4385" s="10"/>
      <c r="F4385" s="10"/>
      <c r="G4385" s="10"/>
      <c r="H4385" s="10"/>
      <c r="I4385" s="10"/>
      <c r="J4385" s="10"/>
      <c r="K4385" s="11"/>
      <c r="L4385" s="11"/>
      <c r="M4385" s="12"/>
      <c r="N4385" s="12"/>
      <c r="O4385" s="12"/>
      <c r="P4385" s="12"/>
      <c r="Q4385" s="12"/>
      <c r="R4385" s="12"/>
      <c r="S4385" s="12"/>
      <c r="T4385" s="12"/>
      <c r="U4385" s="12"/>
      <c r="V4385" s="12"/>
      <c r="W4385" s="12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2"/>
      <c r="AS4385" s="12"/>
      <c r="AT4385" s="12"/>
      <c r="AU4385" s="12"/>
      <c r="AV4385" s="12"/>
      <c r="AW4385" s="12"/>
      <c r="AX4385" s="12"/>
      <c r="AY4385" s="12"/>
      <c r="AZ4385" s="12"/>
      <c r="BA4385" s="12"/>
      <c r="BB4385" s="12"/>
      <c r="BC4385" s="12"/>
      <c r="BD4385" s="12"/>
      <c r="BE4385" s="12"/>
      <c r="BF4385" s="12"/>
      <c r="BG4385" s="12"/>
      <c r="BH4385" s="12"/>
      <c r="BI4385" s="12"/>
      <c r="BJ4385" s="13"/>
      <c r="BK4385" s="13"/>
      <c r="BL4385" s="13"/>
      <c r="BM4385" s="13"/>
      <c r="BN4385" s="13"/>
    </row>
    <row r="4386" spans="4:66" x14ac:dyDescent="0.25">
      <c r="D4386" s="7"/>
      <c r="E4386" s="10"/>
      <c r="F4386" s="10"/>
      <c r="G4386" s="10"/>
      <c r="H4386" s="10"/>
      <c r="I4386" s="10"/>
      <c r="J4386" s="10"/>
      <c r="K4386" s="11"/>
      <c r="L4386" s="11"/>
      <c r="M4386" s="12"/>
      <c r="N4386" s="12"/>
      <c r="O4386" s="12"/>
      <c r="P4386" s="12"/>
      <c r="Q4386" s="12"/>
      <c r="R4386" s="12"/>
      <c r="S4386" s="12"/>
      <c r="T4386" s="12"/>
      <c r="U4386" s="12"/>
      <c r="V4386" s="12"/>
      <c r="W4386" s="12"/>
      <c r="X4386" s="12"/>
      <c r="Y4386" s="12"/>
      <c r="Z4386" s="12"/>
      <c r="AA4386" s="12"/>
      <c r="AB4386" s="12"/>
      <c r="AC4386" s="12"/>
      <c r="AD4386" s="12"/>
      <c r="AE4386" s="12"/>
      <c r="AF4386" s="12"/>
      <c r="AG4386" s="12"/>
      <c r="AH4386" s="12"/>
      <c r="AI4386" s="12"/>
      <c r="AJ4386" s="12"/>
      <c r="AK4386" s="12"/>
      <c r="AL4386" s="12"/>
      <c r="AM4386" s="12"/>
      <c r="AN4386" s="12"/>
      <c r="AO4386" s="12"/>
      <c r="AP4386" s="12"/>
      <c r="AQ4386" s="12"/>
      <c r="AR4386" s="12"/>
      <c r="AS4386" s="12"/>
      <c r="AT4386" s="12"/>
      <c r="AU4386" s="12"/>
      <c r="AV4386" s="12"/>
      <c r="AW4386" s="12"/>
      <c r="AX4386" s="12"/>
      <c r="AY4386" s="12"/>
      <c r="AZ4386" s="12"/>
      <c r="BA4386" s="12"/>
      <c r="BB4386" s="12"/>
      <c r="BC4386" s="12"/>
      <c r="BD4386" s="12"/>
      <c r="BE4386" s="12"/>
      <c r="BF4386" s="12"/>
      <c r="BG4386" s="12"/>
      <c r="BH4386" s="12"/>
      <c r="BI4386" s="12"/>
      <c r="BJ4386" s="13"/>
      <c r="BK4386" s="13"/>
      <c r="BL4386" s="13"/>
      <c r="BM4386" s="13"/>
      <c r="BN4386" s="13"/>
    </row>
    <row r="4387" spans="4:66" x14ac:dyDescent="0.25">
      <c r="D4387" s="7"/>
      <c r="E4387" s="10"/>
      <c r="F4387" s="10"/>
      <c r="G4387" s="10"/>
      <c r="H4387" s="10"/>
      <c r="I4387" s="10"/>
      <c r="J4387" s="10"/>
      <c r="K4387" s="11"/>
      <c r="L4387" s="11"/>
      <c r="M4387" s="12"/>
      <c r="N4387" s="12"/>
      <c r="O4387" s="12"/>
      <c r="P4387" s="12"/>
      <c r="Q4387" s="12"/>
      <c r="R4387" s="12"/>
      <c r="S4387" s="12"/>
      <c r="T4387" s="12"/>
      <c r="U4387" s="12"/>
      <c r="V4387" s="12"/>
      <c r="W4387" s="12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2"/>
      <c r="AS4387" s="12"/>
      <c r="AT4387" s="12"/>
      <c r="AU4387" s="12"/>
      <c r="AV4387" s="12"/>
      <c r="AW4387" s="12"/>
      <c r="AX4387" s="12"/>
      <c r="AY4387" s="12"/>
      <c r="AZ4387" s="12"/>
      <c r="BA4387" s="12"/>
      <c r="BB4387" s="12"/>
      <c r="BC4387" s="12"/>
      <c r="BD4387" s="12"/>
      <c r="BE4387" s="12"/>
      <c r="BF4387" s="12"/>
      <c r="BG4387" s="12"/>
      <c r="BH4387" s="12"/>
      <c r="BI4387" s="12"/>
      <c r="BJ4387" s="13"/>
      <c r="BK4387" s="13"/>
      <c r="BL4387" s="13"/>
      <c r="BM4387" s="13"/>
      <c r="BN4387" s="13"/>
    </row>
    <row r="4388" spans="4:66" x14ac:dyDescent="0.25">
      <c r="D4388" s="7"/>
      <c r="E4388" s="10"/>
      <c r="F4388" s="10"/>
      <c r="G4388" s="10"/>
      <c r="H4388" s="10"/>
      <c r="I4388" s="10"/>
      <c r="J4388" s="10"/>
      <c r="K4388" s="11"/>
      <c r="L4388" s="11"/>
      <c r="M4388" s="12"/>
      <c r="N4388" s="12"/>
      <c r="O4388" s="12"/>
      <c r="P4388" s="12"/>
      <c r="Q4388" s="12"/>
      <c r="R4388" s="12"/>
      <c r="S4388" s="12"/>
      <c r="T4388" s="12"/>
      <c r="U4388" s="12"/>
      <c r="V4388" s="12"/>
      <c r="W4388" s="12"/>
      <c r="X4388" s="12"/>
      <c r="Y4388" s="12"/>
      <c r="Z4388" s="12"/>
      <c r="AA4388" s="12"/>
      <c r="AB4388" s="12"/>
      <c r="AC4388" s="12"/>
      <c r="AD4388" s="12"/>
      <c r="AE4388" s="12"/>
      <c r="AF4388" s="12"/>
      <c r="AG4388" s="12"/>
      <c r="AH4388" s="12"/>
      <c r="AI4388" s="12"/>
      <c r="AJ4388" s="12"/>
      <c r="AK4388" s="12"/>
      <c r="AL4388" s="12"/>
      <c r="AM4388" s="12"/>
      <c r="AN4388" s="12"/>
      <c r="AO4388" s="12"/>
      <c r="AP4388" s="12"/>
      <c r="AQ4388" s="12"/>
      <c r="AR4388" s="12"/>
      <c r="AS4388" s="12"/>
      <c r="AT4388" s="12"/>
      <c r="AU4388" s="12"/>
      <c r="AV4388" s="12"/>
      <c r="AW4388" s="12"/>
      <c r="AX4388" s="12"/>
      <c r="AY4388" s="12"/>
      <c r="AZ4388" s="12"/>
      <c r="BA4388" s="12"/>
      <c r="BB4388" s="12"/>
      <c r="BC4388" s="12"/>
      <c r="BD4388" s="12"/>
      <c r="BE4388" s="12"/>
      <c r="BF4388" s="12"/>
      <c r="BG4388" s="12"/>
      <c r="BH4388" s="12"/>
      <c r="BI4388" s="12"/>
      <c r="BJ4388" s="13"/>
      <c r="BK4388" s="13"/>
      <c r="BL4388" s="13"/>
      <c r="BM4388" s="13"/>
      <c r="BN4388" s="13"/>
    </row>
    <row r="4389" spans="4:66" x14ac:dyDescent="0.25">
      <c r="D4389" s="7"/>
      <c r="E4389" s="10"/>
      <c r="F4389" s="10"/>
      <c r="G4389" s="10"/>
      <c r="H4389" s="10"/>
      <c r="I4389" s="10"/>
      <c r="J4389" s="10"/>
      <c r="K4389" s="11"/>
      <c r="L4389" s="11"/>
      <c r="M4389" s="12"/>
      <c r="N4389" s="12"/>
      <c r="O4389" s="12"/>
      <c r="P4389" s="12"/>
      <c r="Q4389" s="12"/>
      <c r="R4389" s="12"/>
      <c r="S4389" s="12"/>
      <c r="T4389" s="12"/>
      <c r="U4389" s="12"/>
      <c r="V4389" s="12"/>
      <c r="W4389" s="12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2"/>
      <c r="AS4389" s="12"/>
      <c r="AT4389" s="12"/>
      <c r="AU4389" s="12"/>
      <c r="AV4389" s="12"/>
      <c r="AW4389" s="12"/>
      <c r="AX4389" s="12"/>
      <c r="AY4389" s="12"/>
      <c r="AZ4389" s="12"/>
      <c r="BA4389" s="12"/>
      <c r="BB4389" s="12"/>
      <c r="BC4389" s="12"/>
      <c r="BD4389" s="12"/>
      <c r="BE4389" s="12"/>
      <c r="BF4389" s="12"/>
      <c r="BG4389" s="12"/>
      <c r="BH4389" s="12"/>
      <c r="BI4389" s="12"/>
      <c r="BJ4389" s="13"/>
      <c r="BK4389" s="13"/>
      <c r="BL4389" s="13"/>
      <c r="BM4389" s="13"/>
      <c r="BN4389" s="13"/>
    </row>
    <row r="4390" spans="4:66" x14ac:dyDescent="0.25">
      <c r="D4390" s="7"/>
      <c r="E4390" s="10"/>
      <c r="F4390" s="10"/>
      <c r="G4390" s="10"/>
      <c r="H4390" s="10"/>
      <c r="I4390" s="10"/>
      <c r="J4390" s="10"/>
      <c r="K4390" s="11"/>
      <c r="L4390" s="11"/>
      <c r="M4390" s="12"/>
      <c r="N4390" s="12"/>
      <c r="O4390" s="12"/>
      <c r="P4390" s="12"/>
      <c r="Q4390" s="12"/>
      <c r="R4390" s="12"/>
      <c r="S4390" s="12"/>
      <c r="T4390" s="12"/>
      <c r="U4390" s="12"/>
      <c r="V4390" s="12"/>
      <c r="W4390" s="12"/>
      <c r="X4390" s="12"/>
      <c r="Y4390" s="12"/>
      <c r="Z4390" s="12"/>
      <c r="AA4390" s="12"/>
      <c r="AB4390" s="12"/>
      <c r="AC4390" s="12"/>
      <c r="AD4390" s="12"/>
      <c r="AE4390" s="12"/>
      <c r="AF4390" s="12"/>
      <c r="AG4390" s="12"/>
      <c r="AH4390" s="12"/>
      <c r="AI4390" s="12"/>
      <c r="AJ4390" s="12"/>
      <c r="AK4390" s="12"/>
      <c r="AL4390" s="12"/>
      <c r="AM4390" s="12"/>
      <c r="AN4390" s="12"/>
      <c r="AO4390" s="12"/>
      <c r="AP4390" s="12"/>
      <c r="AQ4390" s="12"/>
      <c r="AR4390" s="12"/>
      <c r="AS4390" s="12"/>
      <c r="AT4390" s="12"/>
      <c r="AU4390" s="12"/>
      <c r="AV4390" s="12"/>
      <c r="AW4390" s="12"/>
      <c r="AX4390" s="12"/>
      <c r="AY4390" s="12"/>
      <c r="AZ4390" s="12"/>
      <c r="BA4390" s="12"/>
      <c r="BB4390" s="12"/>
      <c r="BC4390" s="12"/>
      <c r="BD4390" s="12"/>
      <c r="BE4390" s="12"/>
      <c r="BF4390" s="12"/>
      <c r="BG4390" s="12"/>
      <c r="BH4390" s="12"/>
      <c r="BI4390" s="12"/>
      <c r="BJ4390" s="13"/>
      <c r="BK4390" s="13"/>
      <c r="BL4390" s="13"/>
      <c r="BM4390" s="13"/>
      <c r="BN4390" s="13"/>
    </row>
    <row r="4391" spans="4:66" x14ac:dyDescent="0.25">
      <c r="D4391" s="7"/>
      <c r="E4391" s="10"/>
      <c r="F4391" s="10"/>
      <c r="G4391" s="10"/>
      <c r="H4391" s="10"/>
      <c r="I4391" s="10"/>
      <c r="J4391" s="10"/>
      <c r="K4391" s="11"/>
      <c r="L4391" s="11"/>
      <c r="M4391" s="12"/>
      <c r="N4391" s="12"/>
      <c r="O4391" s="12"/>
      <c r="P4391" s="12"/>
      <c r="Q4391" s="12"/>
      <c r="R4391" s="12"/>
      <c r="S4391" s="12"/>
      <c r="T4391" s="12"/>
      <c r="U4391" s="12"/>
      <c r="V4391" s="12"/>
      <c r="W4391" s="12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2"/>
      <c r="AS4391" s="12"/>
      <c r="AT4391" s="12"/>
      <c r="AU4391" s="12"/>
      <c r="AV4391" s="12"/>
      <c r="AW4391" s="12"/>
      <c r="AX4391" s="12"/>
      <c r="AY4391" s="12"/>
      <c r="AZ4391" s="12"/>
      <c r="BA4391" s="12"/>
      <c r="BB4391" s="12"/>
      <c r="BC4391" s="12"/>
      <c r="BD4391" s="12"/>
      <c r="BE4391" s="12"/>
      <c r="BF4391" s="12"/>
      <c r="BG4391" s="12"/>
      <c r="BH4391" s="12"/>
      <c r="BI4391" s="12"/>
      <c r="BJ4391" s="13"/>
      <c r="BK4391" s="13"/>
      <c r="BL4391" s="13"/>
      <c r="BM4391" s="13"/>
      <c r="BN4391" s="13"/>
    </row>
    <row r="4392" spans="4:66" x14ac:dyDescent="0.25">
      <c r="D4392" s="7"/>
      <c r="E4392" s="10"/>
      <c r="F4392" s="10"/>
      <c r="G4392" s="10"/>
      <c r="H4392" s="10"/>
      <c r="I4392" s="10"/>
      <c r="J4392" s="10"/>
      <c r="K4392" s="11"/>
      <c r="L4392" s="11"/>
      <c r="M4392" s="12"/>
      <c r="N4392" s="12"/>
      <c r="O4392" s="12"/>
      <c r="P4392" s="12"/>
      <c r="Q4392" s="12"/>
      <c r="R4392" s="12"/>
      <c r="S4392" s="12"/>
      <c r="T4392" s="12"/>
      <c r="U4392" s="12"/>
      <c r="V4392" s="12"/>
      <c r="W4392" s="12"/>
      <c r="X4392" s="12"/>
      <c r="Y4392" s="12"/>
      <c r="Z4392" s="12"/>
      <c r="AA4392" s="12"/>
      <c r="AB4392" s="12"/>
      <c r="AC4392" s="12"/>
      <c r="AD4392" s="12"/>
      <c r="AE4392" s="12"/>
      <c r="AF4392" s="12"/>
      <c r="AG4392" s="12"/>
      <c r="AH4392" s="12"/>
      <c r="AI4392" s="12"/>
      <c r="AJ4392" s="12"/>
      <c r="AK4392" s="12"/>
      <c r="AL4392" s="12"/>
      <c r="AM4392" s="12"/>
      <c r="AN4392" s="12"/>
      <c r="AO4392" s="12"/>
      <c r="AP4392" s="12"/>
      <c r="AQ4392" s="12"/>
      <c r="AR4392" s="12"/>
      <c r="AS4392" s="12"/>
      <c r="AT4392" s="12"/>
      <c r="AU4392" s="12"/>
      <c r="AV4392" s="12"/>
      <c r="AW4392" s="12"/>
      <c r="AX4392" s="12"/>
      <c r="AY4392" s="12"/>
      <c r="AZ4392" s="12"/>
      <c r="BA4392" s="12"/>
      <c r="BB4392" s="12"/>
      <c r="BC4392" s="12"/>
      <c r="BD4392" s="12"/>
      <c r="BE4392" s="12"/>
      <c r="BF4392" s="12"/>
      <c r="BG4392" s="12"/>
      <c r="BH4392" s="12"/>
      <c r="BI4392" s="12"/>
      <c r="BJ4392" s="13"/>
      <c r="BK4392" s="13"/>
      <c r="BL4392" s="13"/>
      <c r="BM4392" s="13"/>
      <c r="BN4392" s="13"/>
    </row>
    <row r="4393" spans="4:66" x14ac:dyDescent="0.25">
      <c r="D4393" s="7"/>
      <c r="E4393" s="10"/>
      <c r="F4393" s="10"/>
      <c r="G4393" s="10"/>
      <c r="H4393" s="10"/>
      <c r="I4393" s="10"/>
      <c r="J4393" s="10"/>
      <c r="K4393" s="11"/>
      <c r="L4393" s="11"/>
      <c r="M4393" s="12"/>
      <c r="N4393" s="12"/>
      <c r="O4393" s="12"/>
      <c r="P4393" s="12"/>
      <c r="Q4393" s="12"/>
      <c r="R4393" s="12"/>
      <c r="S4393" s="12"/>
      <c r="T4393" s="12"/>
      <c r="U4393" s="12"/>
      <c r="V4393" s="12"/>
      <c r="W4393" s="12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2"/>
      <c r="AS4393" s="12"/>
      <c r="AT4393" s="12"/>
      <c r="AU4393" s="12"/>
      <c r="AV4393" s="12"/>
      <c r="AW4393" s="12"/>
      <c r="AX4393" s="12"/>
      <c r="AY4393" s="12"/>
      <c r="AZ4393" s="12"/>
      <c r="BA4393" s="12"/>
      <c r="BB4393" s="12"/>
      <c r="BC4393" s="12"/>
      <c r="BD4393" s="12"/>
      <c r="BE4393" s="12"/>
      <c r="BF4393" s="12"/>
      <c r="BG4393" s="12"/>
      <c r="BH4393" s="12"/>
      <c r="BI4393" s="12"/>
      <c r="BJ4393" s="13"/>
      <c r="BK4393" s="13"/>
      <c r="BL4393" s="13"/>
      <c r="BM4393" s="13"/>
      <c r="BN4393" s="13"/>
    </row>
    <row r="4394" spans="4:66" x14ac:dyDescent="0.25">
      <c r="D4394" s="7"/>
      <c r="E4394" s="10"/>
      <c r="F4394" s="10"/>
      <c r="G4394" s="10"/>
      <c r="H4394" s="10"/>
      <c r="I4394" s="10"/>
      <c r="J4394" s="10"/>
      <c r="K4394" s="11"/>
      <c r="L4394" s="11"/>
      <c r="M4394" s="12"/>
      <c r="N4394" s="12"/>
      <c r="O4394" s="12"/>
      <c r="P4394" s="12"/>
      <c r="Q4394" s="12"/>
      <c r="R4394" s="12"/>
      <c r="S4394" s="12"/>
      <c r="T4394" s="12"/>
      <c r="U4394" s="12"/>
      <c r="V4394" s="12"/>
      <c r="W4394" s="12"/>
      <c r="X4394" s="12"/>
      <c r="Y4394" s="12"/>
      <c r="Z4394" s="12"/>
      <c r="AA4394" s="12"/>
      <c r="AB4394" s="12"/>
      <c r="AC4394" s="12"/>
      <c r="AD4394" s="12"/>
      <c r="AE4394" s="12"/>
      <c r="AF4394" s="12"/>
      <c r="AG4394" s="12"/>
      <c r="AH4394" s="12"/>
      <c r="AI4394" s="12"/>
      <c r="AJ4394" s="12"/>
      <c r="AK4394" s="12"/>
      <c r="AL4394" s="12"/>
      <c r="AM4394" s="12"/>
      <c r="AN4394" s="12"/>
      <c r="AO4394" s="12"/>
      <c r="AP4394" s="12"/>
      <c r="AQ4394" s="12"/>
      <c r="AR4394" s="12"/>
      <c r="AS4394" s="12"/>
      <c r="AT4394" s="12"/>
      <c r="AU4394" s="12"/>
      <c r="AV4394" s="12"/>
      <c r="AW4394" s="12"/>
      <c r="AX4394" s="12"/>
      <c r="AY4394" s="12"/>
      <c r="AZ4394" s="12"/>
      <c r="BA4394" s="12"/>
      <c r="BB4394" s="12"/>
      <c r="BC4394" s="12"/>
      <c r="BD4394" s="12"/>
      <c r="BE4394" s="12"/>
      <c r="BF4394" s="12"/>
      <c r="BG4394" s="12"/>
      <c r="BH4394" s="12"/>
      <c r="BI4394" s="12"/>
      <c r="BJ4394" s="13"/>
      <c r="BK4394" s="13"/>
      <c r="BL4394" s="13"/>
      <c r="BM4394" s="13"/>
      <c r="BN4394" s="13"/>
    </row>
    <row r="4395" spans="4:66" x14ac:dyDescent="0.25">
      <c r="D4395" s="7"/>
      <c r="E4395" s="10"/>
      <c r="F4395" s="10"/>
      <c r="G4395" s="10"/>
      <c r="H4395" s="10"/>
      <c r="I4395" s="10"/>
      <c r="J4395" s="10"/>
      <c r="K4395" s="11"/>
      <c r="L4395" s="11"/>
      <c r="M4395" s="12"/>
      <c r="N4395" s="12"/>
      <c r="O4395" s="12"/>
      <c r="P4395" s="12"/>
      <c r="Q4395" s="12"/>
      <c r="R4395" s="12"/>
      <c r="S4395" s="12"/>
      <c r="T4395" s="12"/>
      <c r="U4395" s="12"/>
      <c r="V4395" s="12"/>
      <c r="W4395" s="12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2"/>
      <c r="AS4395" s="12"/>
      <c r="AT4395" s="12"/>
      <c r="AU4395" s="12"/>
      <c r="AV4395" s="12"/>
      <c r="AW4395" s="12"/>
      <c r="AX4395" s="12"/>
      <c r="AY4395" s="12"/>
      <c r="AZ4395" s="12"/>
      <c r="BA4395" s="12"/>
      <c r="BB4395" s="12"/>
      <c r="BC4395" s="12"/>
      <c r="BD4395" s="12"/>
      <c r="BE4395" s="12"/>
      <c r="BF4395" s="12"/>
      <c r="BG4395" s="12"/>
      <c r="BH4395" s="12"/>
      <c r="BI4395" s="12"/>
      <c r="BJ4395" s="13"/>
      <c r="BK4395" s="13"/>
      <c r="BL4395" s="13"/>
      <c r="BM4395" s="13"/>
      <c r="BN4395" s="13"/>
    </row>
    <row r="4396" spans="4:66" x14ac:dyDescent="0.25">
      <c r="D4396" s="7"/>
      <c r="E4396" s="10"/>
      <c r="F4396" s="10"/>
      <c r="G4396" s="10"/>
      <c r="H4396" s="10"/>
      <c r="I4396" s="10"/>
      <c r="J4396" s="10"/>
      <c r="K4396" s="11"/>
      <c r="L4396" s="11"/>
      <c r="M4396" s="12"/>
      <c r="N4396" s="12"/>
      <c r="O4396" s="12"/>
      <c r="P4396" s="12"/>
      <c r="Q4396" s="12"/>
      <c r="R4396" s="12"/>
      <c r="S4396" s="12"/>
      <c r="T4396" s="12"/>
      <c r="U4396" s="12"/>
      <c r="V4396" s="12"/>
      <c r="W4396" s="12"/>
      <c r="X4396" s="12"/>
      <c r="Y4396" s="12"/>
      <c r="Z4396" s="12"/>
      <c r="AA4396" s="12"/>
      <c r="AB4396" s="12"/>
      <c r="AC4396" s="12"/>
      <c r="AD4396" s="12"/>
      <c r="AE4396" s="12"/>
      <c r="AF4396" s="12"/>
      <c r="AG4396" s="12"/>
      <c r="AH4396" s="12"/>
      <c r="AI4396" s="12"/>
      <c r="AJ4396" s="12"/>
      <c r="AK4396" s="12"/>
      <c r="AL4396" s="12"/>
      <c r="AM4396" s="12"/>
      <c r="AN4396" s="12"/>
      <c r="AO4396" s="12"/>
      <c r="AP4396" s="12"/>
      <c r="AQ4396" s="12"/>
      <c r="AR4396" s="12"/>
      <c r="AS4396" s="12"/>
      <c r="AT4396" s="12"/>
      <c r="AU4396" s="12"/>
      <c r="AV4396" s="12"/>
      <c r="AW4396" s="12"/>
      <c r="AX4396" s="12"/>
      <c r="AY4396" s="12"/>
      <c r="AZ4396" s="12"/>
      <c r="BA4396" s="12"/>
      <c r="BB4396" s="12"/>
      <c r="BC4396" s="12"/>
      <c r="BD4396" s="12"/>
      <c r="BE4396" s="12"/>
      <c r="BF4396" s="12"/>
      <c r="BG4396" s="12"/>
      <c r="BH4396" s="12"/>
      <c r="BI4396" s="12"/>
      <c r="BJ4396" s="13"/>
      <c r="BK4396" s="13"/>
      <c r="BL4396" s="13"/>
      <c r="BM4396" s="13"/>
      <c r="BN4396" s="13"/>
    </row>
    <row r="4397" spans="4:66" x14ac:dyDescent="0.25">
      <c r="D4397" s="7"/>
      <c r="E4397" s="10"/>
      <c r="F4397" s="10"/>
      <c r="G4397" s="10"/>
      <c r="H4397" s="10"/>
      <c r="I4397" s="10"/>
      <c r="J4397" s="10"/>
      <c r="K4397" s="11"/>
      <c r="L4397" s="11"/>
      <c r="M4397" s="12"/>
      <c r="N4397" s="12"/>
      <c r="O4397" s="12"/>
      <c r="P4397" s="12"/>
      <c r="Q4397" s="12"/>
      <c r="R4397" s="12"/>
      <c r="S4397" s="12"/>
      <c r="T4397" s="12"/>
      <c r="U4397" s="12"/>
      <c r="V4397" s="12"/>
      <c r="W4397" s="12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2"/>
      <c r="AS4397" s="12"/>
      <c r="AT4397" s="12"/>
      <c r="AU4397" s="12"/>
      <c r="AV4397" s="12"/>
      <c r="AW4397" s="12"/>
      <c r="AX4397" s="12"/>
      <c r="AY4397" s="12"/>
      <c r="AZ4397" s="12"/>
      <c r="BA4397" s="12"/>
      <c r="BB4397" s="12"/>
      <c r="BC4397" s="12"/>
      <c r="BD4397" s="12"/>
      <c r="BE4397" s="12"/>
      <c r="BF4397" s="12"/>
      <c r="BG4397" s="12"/>
      <c r="BH4397" s="12"/>
      <c r="BI4397" s="12"/>
      <c r="BJ4397" s="13"/>
      <c r="BK4397" s="13"/>
      <c r="BL4397" s="13"/>
      <c r="BM4397" s="13"/>
      <c r="BN4397" s="13"/>
    </row>
    <row r="4398" spans="4:66" x14ac:dyDescent="0.25">
      <c r="D4398" s="7"/>
      <c r="E4398" s="10"/>
      <c r="F4398" s="10"/>
      <c r="G4398" s="10"/>
      <c r="H4398" s="10"/>
      <c r="I4398" s="10"/>
      <c r="J4398" s="10"/>
      <c r="K4398" s="11"/>
      <c r="L4398" s="11"/>
      <c r="M4398" s="12"/>
      <c r="N4398" s="12"/>
      <c r="O4398" s="12"/>
      <c r="P4398" s="12"/>
      <c r="Q4398" s="12"/>
      <c r="R4398" s="12"/>
      <c r="S4398" s="12"/>
      <c r="T4398" s="12"/>
      <c r="U4398" s="12"/>
      <c r="V4398" s="12"/>
      <c r="W4398" s="12"/>
      <c r="X4398" s="12"/>
      <c r="Y4398" s="12"/>
      <c r="Z4398" s="12"/>
      <c r="AA4398" s="12"/>
      <c r="AB4398" s="12"/>
      <c r="AC4398" s="12"/>
      <c r="AD4398" s="12"/>
      <c r="AE4398" s="12"/>
      <c r="AF4398" s="12"/>
      <c r="AG4398" s="12"/>
      <c r="AH4398" s="12"/>
      <c r="AI4398" s="12"/>
      <c r="AJ4398" s="12"/>
      <c r="AK4398" s="12"/>
      <c r="AL4398" s="12"/>
      <c r="AM4398" s="12"/>
      <c r="AN4398" s="12"/>
      <c r="AO4398" s="12"/>
      <c r="AP4398" s="12"/>
      <c r="AQ4398" s="12"/>
      <c r="AR4398" s="12"/>
      <c r="AS4398" s="12"/>
      <c r="AT4398" s="12"/>
      <c r="AU4398" s="12"/>
      <c r="AV4398" s="12"/>
      <c r="AW4398" s="12"/>
      <c r="AX4398" s="12"/>
      <c r="AY4398" s="12"/>
      <c r="AZ4398" s="12"/>
      <c r="BA4398" s="12"/>
      <c r="BB4398" s="12"/>
      <c r="BC4398" s="12"/>
      <c r="BD4398" s="12"/>
      <c r="BE4398" s="12"/>
      <c r="BF4398" s="12"/>
      <c r="BG4398" s="12"/>
      <c r="BH4398" s="12"/>
      <c r="BI4398" s="12"/>
      <c r="BJ4398" s="13"/>
      <c r="BK4398" s="13"/>
      <c r="BL4398" s="13"/>
      <c r="BM4398" s="13"/>
      <c r="BN4398" s="13"/>
    </row>
    <row r="4399" spans="4:66" x14ac:dyDescent="0.25">
      <c r="D4399" s="7"/>
      <c r="E4399" s="10"/>
      <c r="F4399" s="10"/>
      <c r="G4399" s="10"/>
      <c r="H4399" s="10"/>
      <c r="I4399" s="10"/>
      <c r="J4399" s="10"/>
      <c r="K4399" s="11"/>
      <c r="L4399" s="11"/>
      <c r="M4399" s="12"/>
      <c r="N4399" s="12"/>
      <c r="O4399" s="12"/>
      <c r="P4399" s="12"/>
      <c r="Q4399" s="12"/>
      <c r="R4399" s="12"/>
      <c r="S4399" s="12"/>
      <c r="T4399" s="12"/>
      <c r="U4399" s="12"/>
      <c r="V4399" s="12"/>
      <c r="W4399" s="12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2"/>
      <c r="AS4399" s="12"/>
      <c r="AT4399" s="12"/>
      <c r="AU4399" s="12"/>
      <c r="AV4399" s="12"/>
      <c r="AW4399" s="12"/>
      <c r="AX4399" s="12"/>
      <c r="AY4399" s="12"/>
      <c r="AZ4399" s="12"/>
      <c r="BA4399" s="12"/>
      <c r="BB4399" s="12"/>
      <c r="BC4399" s="12"/>
      <c r="BD4399" s="12"/>
      <c r="BE4399" s="12"/>
      <c r="BF4399" s="12"/>
      <c r="BG4399" s="12"/>
      <c r="BH4399" s="12"/>
      <c r="BI4399" s="12"/>
      <c r="BJ4399" s="13"/>
      <c r="BK4399" s="13"/>
      <c r="BL4399" s="13"/>
      <c r="BM4399" s="13"/>
      <c r="BN4399" s="13"/>
    </row>
    <row r="4400" spans="4:66" x14ac:dyDescent="0.25">
      <c r="D4400" s="7"/>
      <c r="E4400" s="10"/>
      <c r="F4400" s="10"/>
      <c r="G4400" s="10"/>
      <c r="H4400" s="10"/>
      <c r="I4400" s="10"/>
      <c r="J4400" s="10"/>
      <c r="K4400" s="11"/>
      <c r="L4400" s="11"/>
      <c r="M4400" s="12"/>
      <c r="N4400" s="12"/>
      <c r="O4400" s="12"/>
      <c r="P4400" s="12"/>
      <c r="Q4400" s="12"/>
      <c r="R4400" s="12"/>
      <c r="S4400" s="12"/>
      <c r="T4400" s="12"/>
      <c r="U4400" s="12"/>
      <c r="V4400" s="12"/>
      <c r="W4400" s="12"/>
      <c r="X4400" s="12"/>
      <c r="Y4400" s="12"/>
      <c r="Z4400" s="12"/>
      <c r="AA4400" s="12"/>
      <c r="AB4400" s="12"/>
      <c r="AC4400" s="12"/>
      <c r="AD4400" s="12"/>
      <c r="AE4400" s="12"/>
      <c r="AF4400" s="12"/>
      <c r="AG4400" s="12"/>
      <c r="AH4400" s="12"/>
      <c r="AI4400" s="12"/>
      <c r="AJ4400" s="12"/>
      <c r="AK4400" s="12"/>
      <c r="AL4400" s="12"/>
      <c r="AM4400" s="12"/>
      <c r="AN4400" s="12"/>
      <c r="AO4400" s="12"/>
      <c r="AP4400" s="12"/>
      <c r="AQ4400" s="12"/>
      <c r="AR4400" s="12"/>
      <c r="AS4400" s="12"/>
      <c r="AT4400" s="12"/>
      <c r="AU4400" s="12"/>
      <c r="AV4400" s="12"/>
      <c r="AW4400" s="12"/>
      <c r="AX4400" s="12"/>
      <c r="AY4400" s="12"/>
      <c r="AZ4400" s="12"/>
      <c r="BA4400" s="12"/>
      <c r="BB4400" s="12"/>
      <c r="BC4400" s="12"/>
      <c r="BD4400" s="12"/>
      <c r="BE4400" s="12"/>
      <c r="BF4400" s="12"/>
      <c r="BG4400" s="12"/>
      <c r="BH4400" s="12"/>
      <c r="BI4400" s="12"/>
      <c r="BJ4400" s="13"/>
      <c r="BK4400" s="13"/>
      <c r="BL4400" s="13"/>
      <c r="BM4400" s="13"/>
      <c r="BN4400" s="13"/>
    </row>
    <row r="4401" spans="4:66" x14ac:dyDescent="0.25">
      <c r="D4401" s="7"/>
      <c r="E4401" s="10"/>
      <c r="F4401" s="10"/>
      <c r="G4401" s="10"/>
      <c r="H4401" s="10"/>
      <c r="I4401" s="10"/>
      <c r="J4401" s="10"/>
      <c r="K4401" s="11"/>
      <c r="L4401" s="11"/>
      <c r="M4401" s="12"/>
      <c r="N4401" s="12"/>
      <c r="O4401" s="12"/>
      <c r="P4401" s="12"/>
      <c r="Q4401" s="12"/>
      <c r="R4401" s="12"/>
      <c r="S4401" s="12"/>
      <c r="T4401" s="12"/>
      <c r="U4401" s="12"/>
      <c r="V4401" s="12"/>
      <c r="W4401" s="12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2"/>
      <c r="AS4401" s="12"/>
      <c r="AT4401" s="12"/>
      <c r="AU4401" s="12"/>
      <c r="AV4401" s="12"/>
      <c r="AW4401" s="12"/>
      <c r="AX4401" s="12"/>
      <c r="AY4401" s="12"/>
      <c r="AZ4401" s="12"/>
      <c r="BA4401" s="12"/>
      <c r="BB4401" s="12"/>
      <c r="BC4401" s="12"/>
      <c r="BD4401" s="12"/>
      <c r="BE4401" s="12"/>
      <c r="BF4401" s="12"/>
      <c r="BG4401" s="12"/>
      <c r="BH4401" s="12"/>
      <c r="BI4401" s="12"/>
      <c r="BJ4401" s="13"/>
      <c r="BK4401" s="13"/>
      <c r="BL4401" s="13"/>
      <c r="BM4401" s="13"/>
      <c r="BN4401" s="13"/>
    </row>
    <row r="4402" spans="4:66" x14ac:dyDescent="0.25">
      <c r="D4402" s="7"/>
      <c r="E4402" s="10"/>
      <c r="F4402" s="10"/>
      <c r="G4402" s="10"/>
      <c r="H4402" s="10"/>
      <c r="I4402" s="10"/>
      <c r="J4402" s="10"/>
      <c r="K4402" s="11"/>
      <c r="L4402" s="11"/>
      <c r="M4402" s="12"/>
      <c r="N4402" s="12"/>
      <c r="O4402" s="12"/>
      <c r="P4402" s="12"/>
      <c r="Q4402" s="12"/>
      <c r="R4402" s="12"/>
      <c r="S4402" s="12"/>
      <c r="T4402" s="12"/>
      <c r="U4402" s="12"/>
      <c r="V4402" s="12"/>
      <c r="W4402" s="12"/>
      <c r="X4402" s="12"/>
      <c r="Y4402" s="12"/>
      <c r="Z4402" s="12"/>
      <c r="AA4402" s="12"/>
      <c r="AB4402" s="12"/>
      <c r="AC4402" s="12"/>
      <c r="AD4402" s="12"/>
      <c r="AE4402" s="12"/>
      <c r="AF4402" s="12"/>
      <c r="AG4402" s="12"/>
      <c r="AH4402" s="12"/>
      <c r="AI4402" s="12"/>
      <c r="AJ4402" s="12"/>
      <c r="AK4402" s="12"/>
      <c r="AL4402" s="12"/>
      <c r="AM4402" s="12"/>
      <c r="AN4402" s="12"/>
      <c r="AO4402" s="12"/>
      <c r="AP4402" s="12"/>
      <c r="AQ4402" s="12"/>
      <c r="AR4402" s="12"/>
      <c r="AS4402" s="12"/>
      <c r="AT4402" s="12"/>
      <c r="AU4402" s="12"/>
      <c r="AV4402" s="12"/>
      <c r="AW4402" s="12"/>
      <c r="AX4402" s="12"/>
      <c r="AY4402" s="12"/>
      <c r="AZ4402" s="12"/>
      <c r="BA4402" s="12"/>
      <c r="BB4402" s="12"/>
      <c r="BC4402" s="12"/>
      <c r="BD4402" s="12"/>
      <c r="BE4402" s="12"/>
      <c r="BF4402" s="12"/>
      <c r="BG4402" s="12"/>
      <c r="BH4402" s="12"/>
      <c r="BI4402" s="12"/>
      <c r="BJ4402" s="13"/>
      <c r="BK4402" s="13"/>
      <c r="BL4402" s="13"/>
      <c r="BM4402" s="13"/>
      <c r="BN4402" s="13"/>
    </row>
    <row r="4403" spans="4:66" x14ac:dyDescent="0.25">
      <c r="D4403" s="7"/>
      <c r="E4403" s="10"/>
      <c r="F4403" s="10"/>
      <c r="G4403" s="10"/>
      <c r="H4403" s="10"/>
      <c r="I4403" s="10"/>
      <c r="J4403" s="10"/>
      <c r="K4403" s="11"/>
      <c r="L4403" s="11"/>
      <c r="M4403" s="12"/>
      <c r="N4403" s="12"/>
      <c r="O4403" s="12"/>
      <c r="P4403" s="12"/>
      <c r="Q4403" s="12"/>
      <c r="R4403" s="12"/>
      <c r="S4403" s="12"/>
      <c r="T4403" s="12"/>
      <c r="U4403" s="12"/>
      <c r="V4403" s="12"/>
      <c r="W4403" s="12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2"/>
      <c r="AS4403" s="12"/>
      <c r="AT4403" s="12"/>
      <c r="AU4403" s="12"/>
      <c r="AV4403" s="12"/>
      <c r="AW4403" s="12"/>
      <c r="AX4403" s="12"/>
      <c r="AY4403" s="12"/>
      <c r="AZ4403" s="12"/>
      <c r="BA4403" s="12"/>
      <c r="BB4403" s="12"/>
      <c r="BC4403" s="12"/>
      <c r="BD4403" s="12"/>
      <c r="BE4403" s="12"/>
      <c r="BF4403" s="12"/>
      <c r="BG4403" s="12"/>
      <c r="BH4403" s="12"/>
      <c r="BI4403" s="12"/>
      <c r="BJ4403" s="13"/>
      <c r="BK4403" s="13"/>
      <c r="BL4403" s="13"/>
      <c r="BM4403" s="13"/>
      <c r="BN4403" s="13"/>
    </row>
    <row r="4404" spans="4:66" x14ac:dyDescent="0.25">
      <c r="D4404" s="7"/>
      <c r="E4404" s="10"/>
      <c r="F4404" s="10"/>
      <c r="G4404" s="10"/>
      <c r="H4404" s="10"/>
      <c r="I4404" s="10"/>
      <c r="J4404" s="10"/>
      <c r="K4404" s="11"/>
      <c r="L4404" s="11"/>
      <c r="M4404" s="12"/>
      <c r="N4404" s="12"/>
      <c r="O4404" s="12"/>
      <c r="P4404" s="12"/>
      <c r="Q4404" s="12"/>
      <c r="R4404" s="12"/>
      <c r="S4404" s="12"/>
      <c r="T4404" s="12"/>
      <c r="U4404" s="12"/>
      <c r="V4404" s="12"/>
      <c r="W4404" s="12"/>
      <c r="X4404" s="12"/>
      <c r="Y4404" s="12"/>
      <c r="Z4404" s="12"/>
      <c r="AA4404" s="12"/>
      <c r="AB4404" s="12"/>
      <c r="AC4404" s="12"/>
      <c r="AD4404" s="12"/>
      <c r="AE4404" s="12"/>
      <c r="AF4404" s="12"/>
      <c r="AG4404" s="12"/>
      <c r="AH4404" s="12"/>
      <c r="AI4404" s="12"/>
      <c r="AJ4404" s="12"/>
      <c r="AK4404" s="12"/>
      <c r="AL4404" s="12"/>
      <c r="AM4404" s="12"/>
      <c r="AN4404" s="12"/>
      <c r="AO4404" s="12"/>
      <c r="AP4404" s="12"/>
      <c r="AQ4404" s="12"/>
      <c r="AR4404" s="12"/>
      <c r="AS4404" s="12"/>
      <c r="AT4404" s="12"/>
      <c r="AU4404" s="12"/>
      <c r="AV4404" s="12"/>
      <c r="AW4404" s="12"/>
      <c r="AX4404" s="12"/>
      <c r="AY4404" s="12"/>
      <c r="AZ4404" s="12"/>
      <c r="BA4404" s="12"/>
      <c r="BB4404" s="12"/>
      <c r="BC4404" s="12"/>
      <c r="BD4404" s="12"/>
      <c r="BE4404" s="12"/>
      <c r="BF4404" s="12"/>
      <c r="BG4404" s="12"/>
      <c r="BH4404" s="12"/>
      <c r="BI4404" s="12"/>
      <c r="BJ4404" s="13"/>
      <c r="BK4404" s="13"/>
      <c r="BL4404" s="13"/>
      <c r="BM4404" s="13"/>
      <c r="BN4404" s="13"/>
    </row>
    <row r="4405" spans="4:66" x14ac:dyDescent="0.25">
      <c r="D4405" s="7"/>
      <c r="E4405" s="10"/>
      <c r="F4405" s="10"/>
      <c r="G4405" s="10"/>
      <c r="H4405" s="10"/>
      <c r="I4405" s="10"/>
      <c r="J4405" s="10"/>
      <c r="K4405" s="11"/>
      <c r="L4405" s="11"/>
      <c r="M4405" s="12"/>
      <c r="N4405" s="12"/>
      <c r="O4405" s="12"/>
      <c r="P4405" s="12"/>
      <c r="Q4405" s="12"/>
      <c r="R4405" s="12"/>
      <c r="S4405" s="12"/>
      <c r="T4405" s="12"/>
      <c r="U4405" s="12"/>
      <c r="V4405" s="12"/>
      <c r="W4405" s="12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2"/>
      <c r="AS4405" s="12"/>
      <c r="AT4405" s="12"/>
      <c r="AU4405" s="12"/>
      <c r="AV4405" s="12"/>
      <c r="AW4405" s="12"/>
      <c r="AX4405" s="12"/>
      <c r="AY4405" s="12"/>
      <c r="AZ4405" s="12"/>
      <c r="BA4405" s="12"/>
      <c r="BB4405" s="12"/>
      <c r="BC4405" s="12"/>
      <c r="BD4405" s="12"/>
      <c r="BE4405" s="12"/>
      <c r="BF4405" s="12"/>
      <c r="BG4405" s="12"/>
      <c r="BH4405" s="12"/>
      <c r="BI4405" s="12"/>
      <c r="BJ4405" s="13"/>
      <c r="BK4405" s="13"/>
      <c r="BL4405" s="13"/>
      <c r="BM4405" s="13"/>
      <c r="BN4405" s="13"/>
    </row>
    <row r="4406" spans="4:66" x14ac:dyDescent="0.25">
      <c r="D4406" s="7"/>
      <c r="E4406" s="10"/>
      <c r="F4406" s="10"/>
      <c r="G4406" s="10"/>
      <c r="H4406" s="10"/>
      <c r="I4406" s="10"/>
      <c r="J4406" s="10"/>
      <c r="K4406" s="11"/>
      <c r="L4406" s="11"/>
      <c r="M4406" s="12"/>
      <c r="N4406" s="12"/>
      <c r="O4406" s="12"/>
      <c r="P4406" s="12"/>
      <c r="Q4406" s="12"/>
      <c r="R4406" s="12"/>
      <c r="S4406" s="12"/>
      <c r="T4406" s="12"/>
      <c r="U4406" s="12"/>
      <c r="V4406" s="12"/>
      <c r="W4406" s="12"/>
      <c r="X4406" s="12"/>
      <c r="Y4406" s="12"/>
      <c r="Z4406" s="12"/>
      <c r="AA4406" s="12"/>
      <c r="AB4406" s="12"/>
      <c r="AC4406" s="12"/>
      <c r="AD4406" s="12"/>
      <c r="AE4406" s="12"/>
      <c r="AF4406" s="12"/>
      <c r="AG4406" s="12"/>
      <c r="AH4406" s="12"/>
      <c r="AI4406" s="12"/>
      <c r="AJ4406" s="12"/>
      <c r="AK4406" s="12"/>
      <c r="AL4406" s="12"/>
      <c r="AM4406" s="12"/>
      <c r="AN4406" s="12"/>
      <c r="AO4406" s="12"/>
      <c r="AP4406" s="12"/>
      <c r="AQ4406" s="12"/>
      <c r="AR4406" s="12"/>
      <c r="AS4406" s="12"/>
      <c r="AT4406" s="12"/>
      <c r="AU4406" s="12"/>
      <c r="AV4406" s="12"/>
      <c r="AW4406" s="12"/>
      <c r="AX4406" s="12"/>
      <c r="AY4406" s="12"/>
      <c r="AZ4406" s="12"/>
      <c r="BA4406" s="12"/>
      <c r="BB4406" s="12"/>
      <c r="BC4406" s="12"/>
      <c r="BD4406" s="12"/>
      <c r="BE4406" s="12"/>
      <c r="BF4406" s="12"/>
      <c r="BG4406" s="12"/>
      <c r="BH4406" s="12"/>
      <c r="BI4406" s="12"/>
      <c r="BJ4406" s="13"/>
      <c r="BK4406" s="13"/>
      <c r="BL4406" s="13"/>
      <c r="BM4406" s="13"/>
      <c r="BN4406" s="13"/>
    </row>
    <row r="4407" spans="4:66" x14ac:dyDescent="0.25">
      <c r="D4407" s="7"/>
      <c r="E4407" s="10"/>
      <c r="F4407" s="10"/>
      <c r="G4407" s="10"/>
      <c r="H4407" s="10"/>
      <c r="I4407" s="10"/>
      <c r="J4407" s="10"/>
      <c r="K4407" s="11"/>
      <c r="L4407" s="11"/>
      <c r="M4407" s="12"/>
      <c r="N4407" s="12"/>
      <c r="O4407" s="12"/>
      <c r="P4407" s="12"/>
      <c r="Q4407" s="12"/>
      <c r="R4407" s="12"/>
      <c r="S4407" s="12"/>
      <c r="T4407" s="12"/>
      <c r="U4407" s="12"/>
      <c r="V4407" s="12"/>
      <c r="W4407" s="12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2"/>
      <c r="AS4407" s="12"/>
      <c r="AT4407" s="12"/>
      <c r="AU4407" s="12"/>
      <c r="AV4407" s="12"/>
      <c r="AW4407" s="12"/>
      <c r="AX4407" s="12"/>
      <c r="AY4407" s="12"/>
      <c r="AZ4407" s="12"/>
      <c r="BA4407" s="12"/>
      <c r="BB4407" s="12"/>
      <c r="BC4407" s="12"/>
      <c r="BD4407" s="12"/>
      <c r="BE4407" s="12"/>
      <c r="BF4407" s="12"/>
      <c r="BG4407" s="12"/>
      <c r="BH4407" s="12"/>
      <c r="BI4407" s="12"/>
      <c r="BJ4407" s="13"/>
      <c r="BK4407" s="13"/>
      <c r="BL4407" s="13"/>
      <c r="BM4407" s="13"/>
      <c r="BN4407" s="13"/>
    </row>
    <row r="4408" spans="4:66" x14ac:dyDescent="0.25">
      <c r="D4408" s="7"/>
      <c r="E4408" s="10"/>
      <c r="F4408" s="10"/>
      <c r="G4408" s="10"/>
      <c r="H4408" s="10"/>
      <c r="I4408" s="10"/>
      <c r="J4408" s="10"/>
      <c r="K4408" s="11"/>
      <c r="L4408" s="11"/>
      <c r="M4408" s="12"/>
      <c r="N4408" s="12"/>
      <c r="O4408" s="12"/>
      <c r="P4408" s="12"/>
      <c r="Q4408" s="12"/>
      <c r="R4408" s="12"/>
      <c r="S4408" s="12"/>
      <c r="T4408" s="12"/>
      <c r="U4408" s="12"/>
      <c r="V4408" s="12"/>
      <c r="W4408" s="12"/>
      <c r="X4408" s="12"/>
      <c r="Y4408" s="12"/>
      <c r="Z4408" s="12"/>
      <c r="AA4408" s="12"/>
      <c r="AB4408" s="12"/>
      <c r="AC4408" s="12"/>
      <c r="AD4408" s="12"/>
      <c r="AE4408" s="12"/>
      <c r="AF4408" s="12"/>
      <c r="AG4408" s="12"/>
      <c r="AH4408" s="12"/>
      <c r="AI4408" s="12"/>
      <c r="AJ4408" s="12"/>
      <c r="AK4408" s="12"/>
      <c r="AL4408" s="12"/>
      <c r="AM4408" s="12"/>
      <c r="AN4408" s="12"/>
      <c r="AO4408" s="12"/>
      <c r="AP4408" s="12"/>
      <c r="AQ4408" s="12"/>
      <c r="AR4408" s="12"/>
      <c r="AS4408" s="12"/>
      <c r="AT4408" s="12"/>
      <c r="AU4408" s="12"/>
      <c r="AV4408" s="12"/>
      <c r="AW4408" s="12"/>
      <c r="AX4408" s="12"/>
      <c r="AY4408" s="12"/>
      <c r="AZ4408" s="12"/>
      <c r="BA4408" s="12"/>
      <c r="BB4408" s="12"/>
      <c r="BC4408" s="12"/>
      <c r="BD4408" s="12"/>
      <c r="BE4408" s="12"/>
      <c r="BF4408" s="12"/>
      <c r="BG4408" s="12"/>
      <c r="BH4408" s="12"/>
      <c r="BI4408" s="12"/>
      <c r="BJ4408" s="13"/>
      <c r="BK4408" s="13"/>
      <c r="BL4408" s="13"/>
      <c r="BM4408" s="13"/>
      <c r="BN4408" s="13"/>
    </row>
    <row r="4409" spans="4:66" x14ac:dyDescent="0.25">
      <c r="D4409" s="7"/>
      <c r="E4409" s="10"/>
      <c r="F4409" s="10"/>
      <c r="G4409" s="10"/>
      <c r="H4409" s="10"/>
      <c r="I4409" s="10"/>
      <c r="J4409" s="10"/>
      <c r="K4409" s="11"/>
      <c r="L4409" s="11"/>
      <c r="M4409" s="12"/>
      <c r="N4409" s="12"/>
      <c r="O4409" s="12"/>
      <c r="P4409" s="12"/>
      <c r="Q4409" s="12"/>
      <c r="R4409" s="12"/>
      <c r="S4409" s="12"/>
      <c r="T4409" s="12"/>
      <c r="U4409" s="12"/>
      <c r="V4409" s="12"/>
      <c r="W4409" s="12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2"/>
      <c r="AS4409" s="12"/>
      <c r="AT4409" s="12"/>
      <c r="AU4409" s="12"/>
      <c r="AV4409" s="12"/>
      <c r="AW4409" s="12"/>
      <c r="AX4409" s="12"/>
      <c r="AY4409" s="12"/>
      <c r="AZ4409" s="12"/>
      <c r="BA4409" s="12"/>
      <c r="BB4409" s="12"/>
      <c r="BC4409" s="12"/>
      <c r="BD4409" s="12"/>
      <c r="BE4409" s="12"/>
      <c r="BF4409" s="12"/>
      <c r="BG4409" s="12"/>
      <c r="BH4409" s="12"/>
      <c r="BI4409" s="12"/>
      <c r="BJ4409" s="13"/>
      <c r="BK4409" s="13"/>
      <c r="BL4409" s="13"/>
      <c r="BM4409" s="13"/>
      <c r="BN4409" s="13"/>
    </row>
    <row r="4410" spans="4:66" x14ac:dyDescent="0.25">
      <c r="D4410" s="7"/>
      <c r="E4410" s="10"/>
      <c r="F4410" s="10"/>
      <c r="G4410" s="10"/>
      <c r="H4410" s="10"/>
      <c r="I4410" s="10"/>
      <c r="J4410" s="10"/>
      <c r="K4410" s="11"/>
      <c r="L4410" s="11"/>
      <c r="M4410" s="12"/>
      <c r="N4410" s="12"/>
      <c r="O4410" s="12"/>
      <c r="P4410" s="12"/>
      <c r="Q4410" s="12"/>
      <c r="R4410" s="12"/>
      <c r="S4410" s="12"/>
      <c r="T4410" s="12"/>
      <c r="U4410" s="12"/>
      <c r="V4410" s="12"/>
      <c r="W4410" s="12"/>
      <c r="X4410" s="12"/>
      <c r="Y4410" s="12"/>
      <c r="Z4410" s="12"/>
      <c r="AA4410" s="12"/>
      <c r="AB4410" s="12"/>
      <c r="AC4410" s="12"/>
      <c r="AD4410" s="12"/>
      <c r="AE4410" s="12"/>
      <c r="AF4410" s="12"/>
      <c r="AG4410" s="12"/>
      <c r="AH4410" s="12"/>
      <c r="AI4410" s="12"/>
      <c r="AJ4410" s="12"/>
      <c r="AK4410" s="12"/>
      <c r="AL4410" s="12"/>
      <c r="AM4410" s="12"/>
      <c r="AN4410" s="12"/>
      <c r="AO4410" s="12"/>
      <c r="AP4410" s="12"/>
      <c r="AQ4410" s="12"/>
      <c r="AR4410" s="12"/>
      <c r="AS4410" s="12"/>
      <c r="AT4410" s="12"/>
      <c r="AU4410" s="12"/>
      <c r="AV4410" s="12"/>
      <c r="AW4410" s="12"/>
      <c r="AX4410" s="12"/>
      <c r="AY4410" s="12"/>
      <c r="AZ4410" s="12"/>
      <c r="BA4410" s="12"/>
      <c r="BB4410" s="12"/>
      <c r="BC4410" s="12"/>
      <c r="BD4410" s="12"/>
      <c r="BE4410" s="12"/>
      <c r="BF4410" s="12"/>
      <c r="BG4410" s="12"/>
      <c r="BH4410" s="12"/>
      <c r="BI4410" s="12"/>
      <c r="BJ4410" s="13"/>
      <c r="BK4410" s="13"/>
      <c r="BL4410" s="13"/>
      <c r="BM4410" s="13"/>
      <c r="BN4410" s="13"/>
    </row>
    <row r="4411" spans="4:66" x14ac:dyDescent="0.25">
      <c r="D4411" s="7"/>
      <c r="E4411" s="10"/>
      <c r="F4411" s="10"/>
      <c r="G4411" s="10"/>
      <c r="H4411" s="10"/>
      <c r="I4411" s="10"/>
      <c r="J4411" s="10"/>
      <c r="K4411" s="11"/>
      <c r="L4411" s="11"/>
      <c r="M4411" s="12"/>
      <c r="N4411" s="12"/>
      <c r="O4411" s="12"/>
      <c r="P4411" s="12"/>
      <c r="Q4411" s="12"/>
      <c r="R4411" s="12"/>
      <c r="S4411" s="12"/>
      <c r="T4411" s="12"/>
      <c r="U4411" s="12"/>
      <c r="V4411" s="12"/>
      <c r="W4411" s="12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2"/>
      <c r="AS4411" s="12"/>
      <c r="AT4411" s="12"/>
      <c r="AU4411" s="12"/>
      <c r="AV4411" s="12"/>
      <c r="AW4411" s="12"/>
      <c r="AX4411" s="12"/>
      <c r="AY4411" s="12"/>
      <c r="AZ4411" s="12"/>
      <c r="BA4411" s="12"/>
      <c r="BB4411" s="12"/>
      <c r="BC4411" s="12"/>
      <c r="BD4411" s="12"/>
      <c r="BE4411" s="12"/>
      <c r="BF4411" s="12"/>
      <c r="BG4411" s="12"/>
      <c r="BH4411" s="12"/>
      <c r="BI4411" s="12"/>
      <c r="BJ4411" s="13"/>
      <c r="BK4411" s="13"/>
      <c r="BL4411" s="13"/>
      <c r="BM4411" s="13"/>
      <c r="BN4411" s="13"/>
    </row>
    <row r="4412" spans="4:66" x14ac:dyDescent="0.25">
      <c r="D4412" s="7"/>
      <c r="E4412" s="10"/>
      <c r="F4412" s="10"/>
      <c r="G4412" s="10"/>
      <c r="H4412" s="10"/>
      <c r="I4412" s="10"/>
      <c r="J4412" s="10"/>
      <c r="K4412" s="11"/>
      <c r="L4412" s="11"/>
      <c r="M4412" s="12"/>
      <c r="N4412" s="12"/>
      <c r="O4412" s="12"/>
      <c r="P4412" s="12"/>
      <c r="Q4412" s="12"/>
      <c r="R4412" s="12"/>
      <c r="S4412" s="12"/>
      <c r="T4412" s="12"/>
      <c r="U4412" s="12"/>
      <c r="V4412" s="12"/>
      <c r="W4412" s="12"/>
      <c r="X4412" s="12"/>
      <c r="Y4412" s="12"/>
      <c r="Z4412" s="12"/>
      <c r="AA4412" s="12"/>
      <c r="AB4412" s="12"/>
      <c r="AC4412" s="12"/>
      <c r="AD4412" s="12"/>
      <c r="AE4412" s="12"/>
      <c r="AF4412" s="12"/>
      <c r="AG4412" s="12"/>
      <c r="AH4412" s="12"/>
      <c r="AI4412" s="12"/>
      <c r="AJ4412" s="12"/>
      <c r="AK4412" s="12"/>
      <c r="AL4412" s="12"/>
      <c r="AM4412" s="12"/>
      <c r="AN4412" s="12"/>
      <c r="AO4412" s="12"/>
      <c r="AP4412" s="12"/>
      <c r="AQ4412" s="12"/>
      <c r="AR4412" s="12"/>
      <c r="AS4412" s="12"/>
      <c r="AT4412" s="12"/>
      <c r="AU4412" s="12"/>
      <c r="AV4412" s="12"/>
      <c r="AW4412" s="12"/>
      <c r="AX4412" s="12"/>
      <c r="AY4412" s="12"/>
      <c r="AZ4412" s="12"/>
      <c r="BA4412" s="12"/>
      <c r="BB4412" s="12"/>
      <c r="BC4412" s="12"/>
      <c r="BD4412" s="12"/>
      <c r="BE4412" s="12"/>
      <c r="BF4412" s="12"/>
      <c r="BG4412" s="12"/>
      <c r="BH4412" s="12"/>
      <c r="BI4412" s="12"/>
      <c r="BJ4412" s="13"/>
      <c r="BK4412" s="13"/>
      <c r="BL4412" s="13"/>
      <c r="BM4412" s="13"/>
      <c r="BN4412" s="13"/>
    </row>
    <row r="4413" spans="4:66" x14ac:dyDescent="0.25">
      <c r="D4413" s="7"/>
      <c r="E4413" s="10"/>
      <c r="F4413" s="10"/>
      <c r="G4413" s="10"/>
      <c r="H4413" s="10"/>
      <c r="I4413" s="10"/>
      <c r="J4413" s="10"/>
      <c r="K4413" s="11"/>
      <c r="L4413" s="11"/>
      <c r="M4413" s="12"/>
      <c r="N4413" s="12"/>
      <c r="O4413" s="12"/>
      <c r="P4413" s="12"/>
      <c r="Q4413" s="12"/>
      <c r="R4413" s="12"/>
      <c r="S4413" s="12"/>
      <c r="T4413" s="12"/>
      <c r="U4413" s="12"/>
      <c r="V4413" s="12"/>
      <c r="W4413" s="12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2"/>
      <c r="AS4413" s="12"/>
      <c r="AT4413" s="12"/>
      <c r="AU4413" s="12"/>
      <c r="AV4413" s="12"/>
      <c r="AW4413" s="12"/>
      <c r="AX4413" s="12"/>
      <c r="AY4413" s="12"/>
      <c r="AZ4413" s="12"/>
      <c r="BA4413" s="12"/>
      <c r="BB4413" s="12"/>
      <c r="BC4413" s="12"/>
      <c r="BD4413" s="12"/>
      <c r="BE4413" s="12"/>
      <c r="BF4413" s="12"/>
      <c r="BG4413" s="12"/>
      <c r="BH4413" s="12"/>
      <c r="BI4413" s="12"/>
      <c r="BJ4413" s="13"/>
      <c r="BK4413" s="13"/>
      <c r="BL4413" s="13"/>
      <c r="BM4413" s="13"/>
      <c r="BN4413" s="13"/>
    </row>
    <row r="4414" spans="4:66" x14ac:dyDescent="0.25">
      <c r="D4414" s="7"/>
      <c r="E4414" s="10"/>
      <c r="F4414" s="10"/>
      <c r="G4414" s="10"/>
      <c r="H4414" s="10"/>
      <c r="I4414" s="10"/>
      <c r="J4414" s="10"/>
      <c r="K4414" s="11"/>
      <c r="L4414" s="11"/>
      <c r="M4414" s="12"/>
      <c r="N4414" s="12"/>
      <c r="O4414" s="12"/>
      <c r="P4414" s="12"/>
      <c r="Q4414" s="12"/>
      <c r="R4414" s="12"/>
      <c r="S4414" s="12"/>
      <c r="T4414" s="12"/>
      <c r="U4414" s="12"/>
      <c r="V4414" s="12"/>
      <c r="W4414" s="12"/>
      <c r="X4414" s="12"/>
      <c r="Y4414" s="12"/>
      <c r="Z4414" s="12"/>
      <c r="AA4414" s="12"/>
      <c r="AB4414" s="12"/>
      <c r="AC4414" s="12"/>
      <c r="AD4414" s="12"/>
      <c r="AE4414" s="12"/>
      <c r="AF4414" s="12"/>
      <c r="AG4414" s="12"/>
      <c r="AH4414" s="12"/>
      <c r="AI4414" s="12"/>
      <c r="AJ4414" s="12"/>
      <c r="AK4414" s="12"/>
      <c r="AL4414" s="12"/>
      <c r="AM4414" s="12"/>
      <c r="AN4414" s="12"/>
      <c r="AO4414" s="12"/>
      <c r="AP4414" s="12"/>
      <c r="AQ4414" s="12"/>
      <c r="AR4414" s="12"/>
      <c r="AS4414" s="12"/>
      <c r="AT4414" s="12"/>
      <c r="AU4414" s="12"/>
      <c r="AV4414" s="12"/>
      <c r="AW4414" s="12"/>
      <c r="AX4414" s="12"/>
      <c r="AY4414" s="12"/>
      <c r="AZ4414" s="12"/>
      <c r="BA4414" s="12"/>
      <c r="BB4414" s="12"/>
      <c r="BC4414" s="12"/>
      <c r="BD4414" s="12"/>
      <c r="BE4414" s="12"/>
      <c r="BF4414" s="12"/>
      <c r="BG4414" s="12"/>
      <c r="BH4414" s="12"/>
      <c r="BI4414" s="12"/>
      <c r="BJ4414" s="13"/>
      <c r="BK4414" s="13"/>
      <c r="BL4414" s="13"/>
      <c r="BM4414" s="13"/>
      <c r="BN4414" s="13"/>
    </row>
    <row r="4415" spans="4:66" x14ac:dyDescent="0.25">
      <c r="D4415" s="7"/>
      <c r="E4415" s="10"/>
      <c r="F4415" s="10"/>
      <c r="G4415" s="10"/>
      <c r="H4415" s="10"/>
      <c r="I4415" s="10"/>
      <c r="J4415" s="10"/>
      <c r="K4415" s="11"/>
      <c r="L4415" s="11"/>
      <c r="M4415" s="12"/>
      <c r="N4415" s="12"/>
      <c r="O4415" s="12"/>
      <c r="P4415" s="12"/>
      <c r="Q4415" s="12"/>
      <c r="R4415" s="12"/>
      <c r="S4415" s="12"/>
      <c r="T4415" s="12"/>
      <c r="U4415" s="12"/>
      <c r="V4415" s="12"/>
      <c r="W4415" s="12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2"/>
      <c r="AS4415" s="12"/>
      <c r="AT4415" s="12"/>
      <c r="AU4415" s="12"/>
      <c r="AV4415" s="12"/>
      <c r="AW4415" s="12"/>
      <c r="AX4415" s="12"/>
      <c r="AY4415" s="12"/>
      <c r="AZ4415" s="12"/>
      <c r="BA4415" s="12"/>
      <c r="BB4415" s="12"/>
      <c r="BC4415" s="12"/>
      <c r="BD4415" s="12"/>
      <c r="BE4415" s="12"/>
      <c r="BF4415" s="12"/>
      <c r="BG4415" s="12"/>
      <c r="BH4415" s="12"/>
      <c r="BI4415" s="12"/>
      <c r="BJ4415" s="13"/>
      <c r="BK4415" s="13"/>
      <c r="BL4415" s="13"/>
      <c r="BM4415" s="13"/>
      <c r="BN4415" s="13"/>
    </row>
    <row r="4416" spans="4:66" x14ac:dyDescent="0.25">
      <c r="D4416" s="7"/>
      <c r="E4416" s="10"/>
      <c r="F4416" s="10"/>
      <c r="G4416" s="10"/>
      <c r="H4416" s="10"/>
      <c r="I4416" s="10"/>
      <c r="J4416" s="10"/>
      <c r="K4416" s="11"/>
      <c r="L4416" s="11"/>
      <c r="M4416" s="12"/>
      <c r="N4416" s="12"/>
      <c r="O4416" s="12"/>
      <c r="P4416" s="12"/>
      <c r="Q4416" s="12"/>
      <c r="R4416" s="12"/>
      <c r="S4416" s="12"/>
      <c r="T4416" s="12"/>
      <c r="U4416" s="12"/>
      <c r="V4416" s="12"/>
      <c r="W4416" s="12"/>
      <c r="X4416" s="12"/>
      <c r="Y4416" s="12"/>
      <c r="Z4416" s="12"/>
      <c r="AA4416" s="12"/>
      <c r="AB4416" s="12"/>
      <c r="AC4416" s="12"/>
      <c r="AD4416" s="12"/>
      <c r="AE4416" s="12"/>
      <c r="AF4416" s="12"/>
      <c r="AG4416" s="12"/>
      <c r="AH4416" s="12"/>
      <c r="AI4416" s="12"/>
      <c r="AJ4416" s="12"/>
      <c r="AK4416" s="12"/>
      <c r="AL4416" s="12"/>
      <c r="AM4416" s="12"/>
      <c r="AN4416" s="12"/>
      <c r="AO4416" s="12"/>
      <c r="AP4416" s="12"/>
      <c r="AQ4416" s="12"/>
      <c r="AR4416" s="12"/>
      <c r="AS4416" s="12"/>
      <c r="AT4416" s="12"/>
      <c r="AU4416" s="12"/>
      <c r="AV4416" s="12"/>
      <c r="AW4416" s="12"/>
      <c r="AX4416" s="12"/>
      <c r="AY4416" s="12"/>
      <c r="AZ4416" s="12"/>
      <c r="BA4416" s="12"/>
      <c r="BB4416" s="12"/>
      <c r="BC4416" s="12"/>
      <c r="BD4416" s="12"/>
      <c r="BE4416" s="12"/>
      <c r="BF4416" s="12"/>
      <c r="BG4416" s="12"/>
      <c r="BH4416" s="12"/>
      <c r="BI4416" s="12"/>
      <c r="BJ4416" s="13"/>
      <c r="BK4416" s="13"/>
      <c r="BL4416" s="13"/>
      <c r="BM4416" s="13"/>
      <c r="BN4416" s="13"/>
    </row>
    <row r="4417" spans="4:66" x14ac:dyDescent="0.25">
      <c r="D4417" s="7"/>
      <c r="E4417" s="10"/>
      <c r="F4417" s="10"/>
      <c r="G4417" s="10"/>
      <c r="H4417" s="10"/>
      <c r="I4417" s="10"/>
      <c r="J4417" s="10"/>
      <c r="K4417" s="11"/>
      <c r="L4417" s="11"/>
      <c r="M4417" s="12"/>
      <c r="N4417" s="12"/>
      <c r="O4417" s="12"/>
      <c r="P4417" s="12"/>
      <c r="Q4417" s="12"/>
      <c r="R4417" s="12"/>
      <c r="S4417" s="12"/>
      <c r="T4417" s="12"/>
      <c r="U4417" s="12"/>
      <c r="V4417" s="12"/>
      <c r="W4417" s="12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2"/>
      <c r="AS4417" s="12"/>
      <c r="AT4417" s="12"/>
      <c r="AU4417" s="12"/>
      <c r="AV4417" s="12"/>
      <c r="AW4417" s="12"/>
      <c r="AX4417" s="12"/>
      <c r="AY4417" s="12"/>
      <c r="AZ4417" s="12"/>
      <c r="BA4417" s="12"/>
      <c r="BB4417" s="12"/>
      <c r="BC4417" s="12"/>
      <c r="BD4417" s="12"/>
      <c r="BE4417" s="12"/>
      <c r="BF4417" s="12"/>
      <c r="BG4417" s="12"/>
      <c r="BH4417" s="12"/>
      <c r="BI4417" s="12"/>
      <c r="BJ4417" s="13"/>
      <c r="BK4417" s="13"/>
      <c r="BL4417" s="13"/>
      <c r="BM4417" s="13"/>
      <c r="BN4417" s="13"/>
    </row>
    <row r="4418" spans="4:66" x14ac:dyDescent="0.25">
      <c r="D4418" s="7"/>
      <c r="E4418" s="10"/>
      <c r="F4418" s="10"/>
      <c r="G4418" s="10"/>
      <c r="H4418" s="10"/>
      <c r="I4418" s="10"/>
      <c r="J4418" s="10"/>
      <c r="K4418" s="11"/>
      <c r="L4418" s="11"/>
      <c r="M4418" s="12"/>
      <c r="N4418" s="12"/>
      <c r="O4418" s="12"/>
      <c r="P4418" s="12"/>
      <c r="Q4418" s="12"/>
      <c r="R4418" s="12"/>
      <c r="S4418" s="12"/>
      <c r="T4418" s="12"/>
      <c r="U4418" s="12"/>
      <c r="V4418" s="12"/>
      <c r="W4418" s="12"/>
      <c r="X4418" s="12"/>
      <c r="Y4418" s="12"/>
      <c r="Z4418" s="12"/>
      <c r="AA4418" s="12"/>
      <c r="AB4418" s="12"/>
      <c r="AC4418" s="12"/>
      <c r="AD4418" s="12"/>
      <c r="AE4418" s="12"/>
      <c r="AF4418" s="12"/>
      <c r="AG4418" s="12"/>
      <c r="AH4418" s="12"/>
      <c r="AI4418" s="12"/>
      <c r="AJ4418" s="12"/>
      <c r="AK4418" s="12"/>
      <c r="AL4418" s="12"/>
      <c r="AM4418" s="12"/>
      <c r="AN4418" s="12"/>
      <c r="AO4418" s="12"/>
      <c r="AP4418" s="12"/>
      <c r="AQ4418" s="12"/>
      <c r="AR4418" s="12"/>
      <c r="AS4418" s="12"/>
      <c r="AT4418" s="12"/>
      <c r="AU4418" s="12"/>
      <c r="AV4418" s="12"/>
      <c r="AW4418" s="12"/>
      <c r="AX4418" s="12"/>
      <c r="AY4418" s="12"/>
      <c r="AZ4418" s="12"/>
      <c r="BA4418" s="12"/>
      <c r="BB4418" s="12"/>
      <c r="BC4418" s="12"/>
      <c r="BD4418" s="12"/>
      <c r="BE4418" s="12"/>
      <c r="BF4418" s="12"/>
      <c r="BG4418" s="12"/>
      <c r="BH4418" s="12"/>
      <c r="BI4418" s="12"/>
      <c r="BJ4418" s="13"/>
      <c r="BK4418" s="13"/>
      <c r="BL4418" s="13"/>
      <c r="BM4418" s="13"/>
      <c r="BN4418" s="13"/>
    </row>
    <row r="4419" spans="4:66" x14ac:dyDescent="0.25">
      <c r="D4419" s="7"/>
      <c r="E4419" s="10"/>
      <c r="F4419" s="10"/>
      <c r="G4419" s="10"/>
      <c r="H4419" s="10"/>
      <c r="I4419" s="10"/>
      <c r="J4419" s="10"/>
      <c r="K4419" s="11"/>
      <c r="L4419" s="11"/>
      <c r="M4419" s="12"/>
      <c r="N4419" s="12"/>
      <c r="O4419" s="12"/>
      <c r="P4419" s="12"/>
      <c r="Q4419" s="12"/>
      <c r="R4419" s="12"/>
      <c r="S4419" s="12"/>
      <c r="T4419" s="12"/>
      <c r="U4419" s="12"/>
      <c r="V4419" s="12"/>
      <c r="W4419" s="12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2"/>
      <c r="AS4419" s="12"/>
      <c r="AT4419" s="12"/>
      <c r="AU4419" s="12"/>
      <c r="AV4419" s="12"/>
      <c r="AW4419" s="12"/>
      <c r="AX4419" s="12"/>
      <c r="AY4419" s="12"/>
      <c r="AZ4419" s="12"/>
      <c r="BA4419" s="12"/>
      <c r="BB4419" s="12"/>
      <c r="BC4419" s="12"/>
      <c r="BD4419" s="12"/>
      <c r="BE4419" s="12"/>
      <c r="BF4419" s="12"/>
      <c r="BG4419" s="12"/>
      <c r="BH4419" s="12"/>
      <c r="BI4419" s="12"/>
      <c r="BJ4419" s="13"/>
      <c r="BK4419" s="13"/>
      <c r="BL4419" s="13"/>
      <c r="BM4419" s="13"/>
      <c r="BN4419" s="13"/>
    </row>
    <row r="4420" spans="4:66" x14ac:dyDescent="0.25">
      <c r="D4420" s="7"/>
      <c r="E4420" s="10"/>
      <c r="F4420" s="10"/>
      <c r="G4420" s="10"/>
      <c r="H4420" s="10"/>
      <c r="I4420" s="10"/>
      <c r="J4420" s="10"/>
      <c r="K4420" s="11"/>
      <c r="L4420" s="11"/>
      <c r="M4420" s="12"/>
      <c r="N4420" s="12"/>
      <c r="O4420" s="12"/>
      <c r="P4420" s="12"/>
      <c r="Q4420" s="12"/>
      <c r="R4420" s="12"/>
      <c r="S4420" s="12"/>
      <c r="T4420" s="12"/>
      <c r="U4420" s="12"/>
      <c r="V4420" s="12"/>
      <c r="W4420" s="12"/>
      <c r="X4420" s="12"/>
      <c r="Y4420" s="12"/>
      <c r="Z4420" s="12"/>
      <c r="AA4420" s="12"/>
      <c r="AB4420" s="12"/>
      <c r="AC4420" s="12"/>
      <c r="AD4420" s="12"/>
      <c r="AE4420" s="12"/>
      <c r="AF4420" s="12"/>
      <c r="AG4420" s="12"/>
      <c r="AH4420" s="12"/>
      <c r="AI4420" s="12"/>
      <c r="AJ4420" s="12"/>
      <c r="AK4420" s="12"/>
      <c r="AL4420" s="12"/>
      <c r="AM4420" s="12"/>
      <c r="AN4420" s="12"/>
      <c r="AO4420" s="12"/>
      <c r="AP4420" s="12"/>
      <c r="AQ4420" s="12"/>
      <c r="AR4420" s="12"/>
      <c r="AS4420" s="12"/>
      <c r="AT4420" s="12"/>
      <c r="AU4420" s="12"/>
      <c r="AV4420" s="12"/>
      <c r="AW4420" s="12"/>
      <c r="AX4420" s="12"/>
      <c r="AY4420" s="12"/>
      <c r="AZ4420" s="12"/>
      <c r="BA4420" s="12"/>
      <c r="BB4420" s="12"/>
      <c r="BC4420" s="12"/>
      <c r="BD4420" s="12"/>
      <c r="BE4420" s="12"/>
      <c r="BF4420" s="12"/>
      <c r="BG4420" s="12"/>
      <c r="BH4420" s="12"/>
      <c r="BI4420" s="12"/>
      <c r="BJ4420" s="13"/>
      <c r="BK4420" s="13"/>
      <c r="BL4420" s="13"/>
      <c r="BM4420" s="13"/>
      <c r="BN4420" s="13"/>
    </row>
    <row r="4421" spans="4:66" x14ac:dyDescent="0.25">
      <c r="D4421" s="7"/>
      <c r="E4421" s="10"/>
      <c r="F4421" s="10"/>
      <c r="G4421" s="10"/>
      <c r="H4421" s="10"/>
      <c r="I4421" s="10"/>
      <c r="J4421" s="10"/>
      <c r="K4421" s="11"/>
      <c r="L4421" s="11"/>
      <c r="M4421" s="12"/>
      <c r="N4421" s="12"/>
      <c r="O4421" s="12"/>
      <c r="P4421" s="12"/>
      <c r="Q4421" s="12"/>
      <c r="R4421" s="12"/>
      <c r="S4421" s="12"/>
      <c r="T4421" s="12"/>
      <c r="U4421" s="12"/>
      <c r="V4421" s="12"/>
      <c r="W4421" s="12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2"/>
      <c r="AS4421" s="12"/>
      <c r="AT4421" s="12"/>
      <c r="AU4421" s="12"/>
      <c r="AV4421" s="12"/>
      <c r="AW4421" s="12"/>
      <c r="AX4421" s="12"/>
      <c r="AY4421" s="12"/>
      <c r="AZ4421" s="12"/>
      <c r="BA4421" s="12"/>
      <c r="BB4421" s="12"/>
      <c r="BC4421" s="12"/>
      <c r="BD4421" s="12"/>
      <c r="BE4421" s="12"/>
      <c r="BF4421" s="12"/>
      <c r="BG4421" s="12"/>
      <c r="BH4421" s="12"/>
      <c r="BI4421" s="12"/>
      <c r="BJ4421" s="13"/>
      <c r="BK4421" s="13"/>
      <c r="BL4421" s="13"/>
      <c r="BM4421" s="13"/>
      <c r="BN4421" s="13"/>
    </row>
    <row r="4422" spans="4:66" x14ac:dyDescent="0.25">
      <c r="D4422" s="7"/>
      <c r="E4422" s="10"/>
      <c r="F4422" s="10"/>
      <c r="G4422" s="10"/>
      <c r="H4422" s="10"/>
      <c r="I4422" s="10"/>
      <c r="J4422" s="10"/>
      <c r="K4422" s="11"/>
      <c r="L4422" s="11"/>
      <c r="M4422" s="12"/>
      <c r="N4422" s="12"/>
      <c r="O4422" s="12"/>
      <c r="P4422" s="12"/>
      <c r="Q4422" s="12"/>
      <c r="R4422" s="12"/>
      <c r="S4422" s="12"/>
      <c r="T4422" s="12"/>
      <c r="U4422" s="12"/>
      <c r="V4422" s="12"/>
      <c r="W4422" s="12"/>
      <c r="X4422" s="12"/>
      <c r="Y4422" s="12"/>
      <c r="Z4422" s="12"/>
      <c r="AA4422" s="12"/>
      <c r="AB4422" s="12"/>
      <c r="AC4422" s="12"/>
      <c r="AD4422" s="12"/>
      <c r="AE4422" s="12"/>
      <c r="AF4422" s="12"/>
      <c r="AG4422" s="12"/>
      <c r="AH4422" s="12"/>
      <c r="AI4422" s="12"/>
      <c r="AJ4422" s="12"/>
      <c r="AK4422" s="12"/>
      <c r="AL4422" s="12"/>
      <c r="AM4422" s="12"/>
      <c r="AN4422" s="12"/>
      <c r="AO4422" s="12"/>
      <c r="AP4422" s="12"/>
      <c r="AQ4422" s="12"/>
      <c r="AR4422" s="12"/>
      <c r="AS4422" s="12"/>
      <c r="AT4422" s="12"/>
      <c r="AU4422" s="12"/>
      <c r="AV4422" s="12"/>
      <c r="AW4422" s="12"/>
      <c r="AX4422" s="12"/>
      <c r="AY4422" s="12"/>
      <c r="AZ4422" s="12"/>
      <c r="BA4422" s="12"/>
      <c r="BB4422" s="12"/>
      <c r="BC4422" s="12"/>
      <c r="BD4422" s="12"/>
      <c r="BE4422" s="12"/>
      <c r="BF4422" s="12"/>
      <c r="BG4422" s="12"/>
      <c r="BH4422" s="12"/>
      <c r="BI4422" s="12"/>
      <c r="BJ4422" s="13"/>
      <c r="BK4422" s="13"/>
      <c r="BL4422" s="13"/>
      <c r="BM4422" s="13"/>
      <c r="BN4422" s="13"/>
    </row>
    <row r="4423" spans="4:66" x14ac:dyDescent="0.25">
      <c r="D4423" s="7"/>
      <c r="E4423" s="10"/>
      <c r="F4423" s="10"/>
      <c r="G4423" s="10"/>
      <c r="H4423" s="10"/>
      <c r="I4423" s="10"/>
      <c r="J4423" s="10"/>
      <c r="K4423" s="11"/>
      <c r="L4423" s="11"/>
      <c r="M4423" s="12"/>
      <c r="N4423" s="12"/>
      <c r="O4423" s="12"/>
      <c r="P4423" s="12"/>
      <c r="Q4423" s="12"/>
      <c r="R4423" s="12"/>
      <c r="S4423" s="12"/>
      <c r="T4423" s="12"/>
      <c r="U4423" s="12"/>
      <c r="V4423" s="12"/>
      <c r="W4423" s="12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2"/>
      <c r="AS4423" s="12"/>
      <c r="AT4423" s="12"/>
      <c r="AU4423" s="12"/>
      <c r="AV4423" s="12"/>
      <c r="AW4423" s="12"/>
      <c r="AX4423" s="12"/>
      <c r="AY4423" s="12"/>
      <c r="AZ4423" s="12"/>
      <c r="BA4423" s="12"/>
      <c r="BB4423" s="12"/>
      <c r="BC4423" s="12"/>
      <c r="BD4423" s="12"/>
      <c r="BE4423" s="12"/>
      <c r="BF4423" s="12"/>
      <c r="BG4423" s="12"/>
      <c r="BH4423" s="12"/>
      <c r="BI4423" s="12"/>
      <c r="BJ4423" s="13"/>
      <c r="BK4423" s="13"/>
      <c r="BL4423" s="13"/>
      <c r="BM4423" s="13"/>
      <c r="BN4423" s="13"/>
    </row>
    <row r="4424" spans="4:66" x14ac:dyDescent="0.25">
      <c r="D4424" s="7"/>
      <c r="E4424" s="10"/>
      <c r="F4424" s="10"/>
      <c r="G4424" s="10"/>
      <c r="H4424" s="10"/>
      <c r="I4424" s="10"/>
      <c r="J4424" s="10"/>
      <c r="K4424" s="11"/>
      <c r="L4424" s="11"/>
      <c r="M4424" s="12"/>
      <c r="N4424" s="12"/>
      <c r="O4424" s="12"/>
      <c r="P4424" s="12"/>
      <c r="Q4424" s="12"/>
      <c r="R4424" s="12"/>
      <c r="S4424" s="12"/>
      <c r="T4424" s="12"/>
      <c r="U4424" s="12"/>
      <c r="V4424" s="12"/>
      <c r="W4424" s="12"/>
      <c r="X4424" s="12"/>
      <c r="Y4424" s="12"/>
      <c r="Z4424" s="12"/>
      <c r="AA4424" s="12"/>
      <c r="AB4424" s="12"/>
      <c r="AC4424" s="12"/>
      <c r="AD4424" s="12"/>
      <c r="AE4424" s="12"/>
      <c r="AF4424" s="12"/>
      <c r="AG4424" s="12"/>
      <c r="AH4424" s="12"/>
      <c r="AI4424" s="12"/>
      <c r="AJ4424" s="12"/>
      <c r="AK4424" s="12"/>
      <c r="AL4424" s="12"/>
      <c r="AM4424" s="12"/>
      <c r="AN4424" s="12"/>
      <c r="AO4424" s="12"/>
      <c r="AP4424" s="12"/>
      <c r="AQ4424" s="12"/>
      <c r="AR4424" s="12"/>
      <c r="AS4424" s="12"/>
      <c r="AT4424" s="12"/>
      <c r="AU4424" s="12"/>
      <c r="AV4424" s="12"/>
      <c r="AW4424" s="12"/>
      <c r="AX4424" s="12"/>
      <c r="AY4424" s="12"/>
      <c r="AZ4424" s="12"/>
      <c r="BA4424" s="12"/>
      <c r="BB4424" s="12"/>
      <c r="BC4424" s="12"/>
      <c r="BD4424" s="12"/>
      <c r="BE4424" s="12"/>
      <c r="BF4424" s="12"/>
      <c r="BG4424" s="12"/>
      <c r="BH4424" s="12"/>
      <c r="BI4424" s="12"/>
      <c r="BJ4424" s="13"/>
      <c r="BK4424" s="13"/>
      <c r="BL4424" s="13"/>
      <c r="BM4424" s="13"/>
      <c r="BN4424" s="13"/>
    </row>
    <row r="4425" spans="4:66" x14ac:dyDescent="0.25">
      <c r="D4425" s="7"/>
      <c r="E4425" s="10"/>
      <c r="F4425" s="10"/>
      <c r="G4425" s="10"/>
      <c r="H4425" s="10"/>
      <c r="I4425" s="10"/>
      <c r="J4425" s="10"/>
      <c r="K4425" s="11"/>
      <c r="L4425" s="11"/>
      <c r="M4425" s="12"/>
      <c r="N4425" s="12"/>
      <c r="O4425" s="12"/>
      <c r="P4425" s="12"/>
      <c r="Q4425" s="12"/>
      <c r="R4425" s="12"/>
      <c r="S4425" s="12"/>
      <c r="T4425" s="12"/>
      <c r="U4425" s="12"/>
      <c r="V4425" s="12"/>
      <c r="W4425" s="12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2"/>
      <c r="AS4425" s="12"/>
      <c r="AT4425" s="12"/>
      <c r="AU4425" s="12"/>
      <c r="AV4425" s="12"/>
      <c r="AW4425" s="12"/>
      <c r="AX4425" s="12"/>
      <c r="AY4425" s="12"/>
      <c r="AZ4425" s="12"/>
      <c r="BA4425" s="12"/>
      <c r="BB4425" s="12"/>
      <c r="BC4425" s="12"/>
      <c r="BD4425" s="12"/>
      <c r="BE4425" s="12"/>
      <c r="BF4425" s="12"/>
      <c r="BG4425" s="12"/>
      <c r="BH4425" s="12"/>
      <c r="BI4425" s="12"/>
      <c r="BJ4425" s="13"/>
      <c r="BK4425" s="13"/>
      <c r="BL4425" s="13"/>
      <c r="BM4425" s="13"/>
      <c r="BN4425" s="13"/>
    </row>
    <row r="4426" spans="4:66" x14ac:dyDescent="0.25">
      <c r="D4426" s="7"/>
      <c r="E4426" s="10"/>
      <c r="F4426" s="10"/>
      <c r="G4426" s="10"/>
      <c r="H4426" s="10"/>
      <c r="I4426" s="10"/>
      <c r="J4426" s="10"/>
      <c r="K4426" s="11"/>
      <c r="L4426" s="11"/>
      <c r="M4426" s="12"/>
      <c r="N4426" s="12"/>
      <c r="O4426" s="12"/>
      <c r="P4426" s="12"/>
      <c r="Q4426" s="12"/>
      <c r="R4426" s="12"/>
      <c r="S4426" s="12"/>
      <c r="T4426" s="12"/>
      <c r="U4426" s="12"/>
      <c r="V4426" s="12"/>
      <c r="W4426" s="12"/>
      <c r="X4426" s="12"/>
      <c r="Y4426" s="12"/>
      <c r="Z4426" s="12"/>
      <c r="AA4426" s="12"/>
      <c r="AB4426" s="12"/>
      <c r="AC4426" s="12"/>
      <c r="AD4426" s="12"/>
      <c r="AE4426" s="12"/>
      <c r="AF4426" s="12"/>
      <c r="AG4426" s="12"/>
      <c r="AH4426" s="12"/>
      <c r="AI4426" s="12"/>
      <c r="AJ4426" s="12"/>
      <c r="AK4426" s="12"/>
      <c r="AL4426" s="12"/>
      <c r="AM4426" s="12"/>
      <c r="AN4426" s="12"/>
      <c r="AO4426" s="12"/>
      <c r="AP4426" s="12"/>
      <c r="AQ4426" s="12"/>
      <c r="AR4426" s="12"/>
      <c r="AS4426" s="12"/>
      <c r="AT4426" s="12"/>
      <c r="AU4426" s="12"/>
      <c r="AV4426" s="12"/>
      <c r="AW4426" s="12"/>
      <c r="AX4426" s="12"/>
      <c r="AY4426" s="12"/>
      <c r="AZ4426" s="12"/>
      <c r="BA4426" s="12"/>
      <c r="BB4426" s="12"/>
      <c r="BC4426" s="12"/>
      <c r="BD4426" s="12"/>
      <c r="BE4426" s="12"/>
      <c r="BF4426" s="12"/>
      <c r="BG4426" s="12"/>
      <c r="BH4426" s="12"/>
      <c r="BI4426" s="12"/>
      <c r="BJ4426" s="13"/>
      <c r="BK4426" s="13"/>
      <c r="BL4426" s="13"/>
      <c r="BM4426" s="13"/>
      <c r="BN4426" s="13"/>
    </row>
    <row r="4427" spans="4:66" x14ac:dyDescent="0.25">
      <c r="D4427" s="7"/>
      <c r="E4427" s="10"/>
      <c r="F4427" s="10"/>
      <c r="G4427" s="10"/>
      <c r="H4427" s="10"/>
      <c r="I4427" s="10"/>
      <c r="J4427" s="10"/>
      <c r="K4427" s="11"/>
      <c r="L4427" s="11"/>
      <c r="M4427" s="12"/>
      <c r="N4427" s="12"/>
      <c r="O4427" s="12"/>
      <c r="P4427" s="12"/>
      <c r="Q4427" s="12"/>
      <c r="R4427" s="12"/>
      <c r="S4427" s="12"/>
      <c r="T4427" s="12"/>
      <c r="U4427" s="12"/>
      <c r="V4427" s="12"/>
      <c r="W4427" s="12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2"/>
      <c r="AS4427" s="12"/>
      <c r="AT4427" s="12"/>
      <c r="AU4427" s="12"/>
      <c r="AV4427" s="12"/>
      <c r="AW4427" s="12"/>
      <c r="AX4427" s="12"/>
      <c r="AY4427" s="12"/>
      <c r="AZ4427" s="12"/>
      <c r="BA4427" s="12"/>
      <c r="BB4427" s="12"/>
      <c r="BC4427" s="12"/>
      <c r="BD4427" s="12"/>
      <c r="BE4427" s="12"/>
      <c r="BF4427" s="12"/>
      <c r="BG4427" s="12"/>
      <c r="BH4427" s="12"/>
      <c r="BI4427" s="12"/>
      <c r="BJ4427" s="13"/>
      <c r="BK4427" s="13"/>
      <c r="BL4427" s="13"/>
      <c r="BM4427" s="13"/>
      <c r="BN4427" s="13"/>
    </row>
    <row r="4428" spans="4:66" x14ac:dyDescent="0.25">
      <c r="D4428" s="7"/>
      <c r="E4428" s="10"/>
      <c r="F4428" s="10"/>
      <c r="G4428" s="10"/>
      <c r="H4428" s="10"/>
      <c r="I4428" s="10"/>
      <c r="J4428" s="10"/>
      <c r="K4428" s="11"/>
      <c r="L4428" s="11"/>
      <c r="M4428" s="12"/>
      <c r="N4428" s="12"/>
      <c r="O4428" s="12"/>
      <c r="P4428" s="12"/>
      <c r="Q4428" s="12"/>
      <c r="R4428" s="12"/>
      <c r="S4428" s="12"/>
      <c r="T4428" s="12"/>
      <c r="U4428" s="12"/>
      <c r="V4428" s="12"/>
      <c r="W4428" s="12"/>
      <c r="X4428" s="12"/>
      <c r="Y4428" s="12"/>
      <c r="Z4428" s="12"/>
      <c r="AA4428" s="12"/>
      <c r="AB4428" s="12"/>
      <c r="AC4428" s="12"/>
      <c r="AD4428" s="12"/>
      <c r="AE4428" s="12"/>
      <c r="AF4428" s="12"/>
      <c r="AG4428" s="12"/>
      <c r="AH4428" s="12"/>
      <c r="AI4428" s="12"/>
      <c r="AJ4428" s="12"/>
      <c r="AK4428" s="12"/>
      <c r="AL4428" s="12"/>
      <c r="AM4428" s="12"/>
      <c r="AN4428" s="12"/>
      <c r="AO4428" s="12"/>
      <c r="AP4428" s="12"/>
      <c r="AQ4428" s="12"/>
      <c r="AR4428" s="12"/>
      <c r="AS4428" s="12"/>
      <c r="AT4428" s="12"/>
      <c r="AU4428" s="12"/>
      <c r="AV4428" s="12"/>
      <c r="AW4428" s="12"/>
      <c r="AX4428" s="12"/>
      <c r="AY4428" s="12"/>
      <c r="AZ4428" s="12"/>
      <c r="BA4428" s="12"/>
      <c r="BB4428" s="12"/>
      <c r="BC4428" s="12"/>
      <c r="BD4428" s="12"/>
      <c r="BE4428" s="12"/>
      <c r="BF4428" s="12"/>
      <c r="BG4428" s="12"/>
      <c r="BH4428" s="12"/>
      <c r="BI4428" s="12"/>
      <c r="BJ4428" s="13"/>
      <c r="BK4428" s="13"/>
      <c r="BL4428" s="13"/>
      <c r="BM4428" s="13"/>
      <c r="BN4428" s="13"/>
    </row>
    <row r="4429" spans="4:66" x14ac:dyDescent="0.25">
      <c r="D4429" s="7"/>
      <c r="E4429" s="10"/>
      <c r="F4429" s="10"/>
      <c r="G4429" s="10"/>
      <c r="H4429" s="10"/>
      <c r="I4429" s="10"/>
      <c r="J4429" s="10"/>
      <c r="K4429" s="11"/>
      <c r="L4429" s="11"/>
      <c r="M4429" s="12"/>
      <c r="N4429" s="12"/>
      <c r="O4429" s="12"/>
      <c r="P4429" s="12"/>
      <c r="Q4429" s="12"/>
      <c r="R4429" s="12"/>
      <c r="S4429" s="12"/>
      <c r="T4429" s="12"/>
      <c r="U4429" s="12"/>
      <c r="V4429" s="12"/>
      <c r="W4429" s="12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2"/>
      <c r="AS4429" s="12"/>
      <c r="AT4429" s="12"/>
      <c r="AU4429" s="12"/>
      <c r="AV4429" s="12"/>
      <c r="AW4429" s="12"/>
      <c r="AX4429" s="12"/>
      <c r="AY4429" s="12"/>
      <c r="AZ4429" s="12"/>
      <c r="BA4429" s="12"/>
      <c r="BB4429" s="12"/>
      <c r="BC4429" s="12"/>
      <c r="BD4429" s="12"/>
      <c r="BE4429" s="12"/>
      <c r="BF4429" s="12"/>
      <c r="BG4429" s="12"/>
      <c r="BH4429" s="12"/>
      <c r="BI4429" s="12"/>
      <c r="BJ4429" s="13"/>
      <c r="BK4429" s="13"/>
      <c r="BL4429" s="13"/>
      <c r="BM4429" s="13"/>
      <c r="BN4429" s="13"/>
    </row>
    <row r="4430" spans="4:66" x14ac:dyDescent="0.25">
      <c r="D4430" s="7"/>
      <c r="E4430" s="10"/>
      <c r="F4430" s="10"/>
      <c r="G4430" s="10"/>
      <c r="H4430" s="10"/>
      <c r="I4430" s="10"/>
      <c r="J4430" s="10"/>
      <c r="K4430" s="11"/>
      <c r="L4430" s="11"/>
      <c r="M4430" s="12"/>
      <c r="N4430" s="12"/>
      <c r="O4430" s="12"/>
      <c r="P4430" s="12"/>
      <c r="Q4430" s="12"/>
      <c r="R4430" s="12"/>
      <c r="S4430" s="12"/>
      <c r="T4430" s="12"/>
      <c r="U4430" s="12"/>
      <c r="V4430" s="12"/>
      <c r="W4430" s="12"/>
      <c r="X4430" s="12"/>
      <c r="Y4430" s="12"/>
      <c r="Z4430" s="12"/>
      <c r="AA4430" s="12"/>
      <c r="AB4430" s="12"/>
      <c r="AC4430" s="12"/>
      <c r="AD4430" s="12"/>
      <c r="AE4430" s="12"/>
      <c r="AF4430" s="12"/>
      <c r="AG4430" s="12"/>
      <c r="AH4430" s="12"/>
      <c r="AI4430" s="12"/>
      <c r="AJ4430" s="12"/>
      <c r="AK4430" s="12"/>
      <c r="AL4430" s="12"/>
      <c r="AM4430" s="12"/>
      <c r="AN4430" s="12"/>
      <c r="AO4430" s="12"/>
      <c r="AP4430" s="12"/>
      <c r="AQ4430" s="12"/>
      <c r="AR4430" s="12"/>
      <c r="AS4430" s="12"/>
      <c r="AT4430" s="12"/>
      <c r="AU4430" s="12"/>
      <c r="AV4430" s="12"/>
      <c r="AW4430" s="12"/>
      <c r="AX4430" s="12"/>
      <c r="AY4430" s="12"/>
      <c r="AZ4430" s="12"/>
      <c r="BA4430" s="12"/>
      <c r="BB4430" s="12"/>
      <c r="BC4430" s="12"/>
      <c r="BD4430" s="12"/>
      <c r="BE4430" s="12"/>
      <c r="BF4430" s="12"/>
      <c r="BG4430" s="12"/>
      <c r="BH4430" s="12"/>
      <c r="BI4430" s="12"/>
      <c r="BJ4430" s="13"/>
      <c r="BK4430" s="13"/>
      <c r="BL4430" s="13"/>
      <c r="BM4430" s="13"/>
      <c r="BN4430" s="13"/>
    </row>
    <row r="4431" spans="4:66" x14ac:dyDescent="0.25">
      <c r="D4431" s="7"/>
      <c r="E4431" s="10"/>
      <c r="F4431" s="10"/>
      <c r="G4431" s="10"/>
      <c r="H4431" s="10"/>
      <c r="I4431" s="10"/>
      <c r="J4431" s="10"/>
      <c r="K4431" s="11"/>
      <c r="L4431" s="11"/>
      <c r="M4431" s="12"/>
      <c r="N4431" s="12"/>
      <c r="O4431" s="12"/>
      <c r="P4431" s="12"/>
      <c r="Q4431" s="12"/>
      <c r="R4431" s="12"/>
      <c r="S4431" s="12"/>
      <c r="T4431" s="12"/>
      <c r="U4431" s="12"/>
      <c r="V4431" s="12"/>
      <c r="W4431" s="12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2"/>
      <c r="AS4431" s="12"/>
      <c r="AT4431" s="12"/>
      <c r="AU4431" s="12"/>
      <c r="AV4431" s="12"/>
      <c r="AW4431" s="12"/>
      <c r="AX4431" s="12"/>
      <c r="AY4431" s="12"/>
      <c r="AZ4431" s="12"/>
      <c r="BA4431" s="12"/>
      <c r="BB4431" s="12"/>
      <c r="BC4431" s="12"/>
      <c r="BD4431" s="12"/>
      <c r="BE4431" s="12"/>
      <c r="BF4431" s="12"/>
      <c r="BG4431" s="12"/>
      <c r="BH4431" s="12"/>
      <c r="BI4431" s="12"/>
      <c r="BJ4431" s="13"/>
      <c r="BK4431" s="13"/>
      <c r="BL4431" s="13"/>
      <c r="BM4431" s="13"/>
      <c r="BN4431" s="13"/>
    </row>
    <row r="4432" spans="4:66" x14ac:dyDescent="0.25">
      <c r="D4432" s="7"/>
      <c r="E4432" s="10"/>
      <c r="F4432" s="10"/>
      <c r="G4432" s="10"/>
      <c r="H4432" s="10"/>
      <c r="I4432" s="10"/>
      <c r="J4432" s="10"/>
      <c r="K4432" s="11"/>
      <c r="L4432" s="11"/>
      <c r="M4432" s="12"/>
      <c r="N4432" s="12"/>
      <c r="O4432" s="12"/>
      <c r="P4432" s="12"/>
      <c r="Q4432" s="12"/>
      <c r="R4432" s="12"/>
      <c r="S4432" s="12"/>
      <c r="T4432" s="12"/>
      <c r="U4432" s="12"/>
      <c r="V4432" s="12"/>
      <c r="W4432" s="12"/>
      <c r="X4432" s="12"/>
      <c r="Y4432" s="12"/>
      <c r="Z4432" s="12"/>
      <c r="AA4432" s="12"/>
      <c r="AB4432" s="12"/>
      <c r="AC4432" s="12"/>
      <c r="AD4432" s="12"/>
      <c r="AE4432" s="12"/>
      <c r="AF4432" s="12"/>
      <c r="AG4432" s="12"/>
      <c r="AH4432" s="12"/>
      <c r="AI4432" s="12"/>
      <c r="AJ4432" s="12"/>
      <c r="AK4432" s="12"/>
      <c r="AL4432" s="12"/>
      <c r="AM4432" s="12"/>
      <c r="AN4432" s="12"/>
      <c r="AO4432" s="12"/>
      <c r="AP4432" s="12"/>
      <c r="AQ4432" s="12"/>
      <c r="AR4432" s="12"/>
      <c r="AS4432" s="12"/>
      <c r="AT4432" s="12"/>
      <c r="AU4432" s="12"/>
      <c r="AV4432" s="12"/>
      <c r="AW4432" s="12"/>
      <c r="AX4432" s="12"/>
      <c r="AY4432" s="12"/>
      <c r="AZ4432" s="12"/>
      <c r="BA4432" s="12"/>
      <c r="BB4432" s="12"/>
      <c r="BC4432" s="12"/>
      <c r="BD4432" s="12"/>
      <c r="BE4432" s="12"/>
      <c r="BF4432" s="12"/>
      <c r="BG4432" s="12"/>
      <c r="BH4432" s="12"/>
      <c r="BI4432" s="12"/>
      <c r="BJ4432" s="13"/>
      <c r="BK4432" s="13"/>
      <c r="BL4432" s="13"/>
      <c r="BM4432" s="13"/>
      <c r="BN4432" s="13"/>
    </row>
    <row r="4433" spans="4:66" x14ac:dyDescent="0.25">
      <c r="D4433" s="7"/>
      <c r="E4433" s="10"/>
      <c r="F4433" s="10"/>
      <c r="G4433" s="10"/>
      <c r="H4433" s="10"/>
      <c r="I4433" s="10"/>
      <c r="J4433" s="10"/>
      <c r="K4433" s="11"/>
      <c r="L4433" s="11"/>
      <c r="M4433" s="12"/>
      <c r="N4433" s="12"/>
      <c r="O4433" s="12"/>
      <c r="P4433" s="12"/>
      <c r="Q4433" s="12"/>
      <c r="R4433" s="12"/>
      <c r="S4433" s="12"/>
      <c r="T4433" s="12"/>
      <c r="U4433" s="12"/>
      <c r="V4433" s="12"/>
      <c r="W4433" s="12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2"/>
      <c r="AS4433" s="12"/>
      <c r="AT4433" s="12"/>
      <c r="AU4433" s="12"/>
      <c r="AV4433" s="12"/>
      <c r="AW4433" s="12"/>
      <c r="AX4433" s="12"/>
      <c r="AY4433" s="12"/>
      <c r="AZ4433" s="12"/>
      <c r="BA4433" s="12"/>
      <c r="BB4433" s="12"/>
      <c r="BC4433" s="12"/>
      <c r="BD4433" s="12"/>
      <c r="BE4433" s="12"/>
      <c r="BF4433" s="12"/>
      <c r="BG4433" s="12"/>
      <c r="BH4433" s="12"/>
      <c r="BI4433" s="12"/>
      <c r="BJ4433" s="13"/>
      <c r="BK4433" s="13"/>
      <c r="BL4433" s="13"/>
      <c r="BM4433" s="13"/>
      <c r="BN4433" s="13"/>
    </row>
    <row r="4434" spans="4:66" x14ac:dyDescent="0.25">
      <c r="D4434" s="7"/>
      <c r="E4434" s="10"/>
      <c r="F4434" s="10"/>
      <c r="G4434" s="10"/>
      <c r="H4434" s="10"/>
      <c r="I4434" s="10"/>
      <c r="J4434" s="10"/>
      <c r="K4434" s="11"/>
      <c r="L4434" s="11"/>
      <c r="M4434" s="12"/>
      <c r="N4434" s="12"/>
      <c r="O4434" s="12"/>
      <c r="P4434" s="12"/>
      <c r="Q4434" s="12"/>
      <c r="R4434" s="12"/>
      <c r="S4434" s="12"/>
      <c r="T4434" s="12"/>
      <c r="U4434" s="12"/>
      <c r="V4434" s="12"/>
      <c r="W4434" s="12"/>
      <c r="X4434" s="12"/>
      <c r="Y4434" s="12"/>
      <c r="Z4434" s="12"/>
      <c r="AA4434" s="12"/>
      <c r="AB4434" s="12"/>
      <c r="AC4434" s="12"/>
      <c r="AD4434" s="12"/>
      <c r="AE4434" s="12"/>
      <c r="AF4434" s="12"/>
      <c r="AG4434" s="12"/>
      <c r="AH4434" s="12"/>
      <c r="AI4434" s="12"/>
      <c r="AJ4434" s="12"/>
      <c r="AK4434" s="12"/>
      <c r="AL4434" s="12"/>
      <c r="AM4434" s="12"/>
      <c r="AN4434" s="12"/>
      <c r="AO4434" s="12"/>
      <c r="AP4434" s="12"/>
      <c r="AQ4434" s="12"/>
      <c r="AR4434" s="12"/>
      <c r="AS4434" s="12"/>
      <c r="AT4434" s="12"/>
      <c r="AU4434" s="12"/>
      <c r="AV4434" s="12"/>
      <c r="AW4434" s="12"/>
      <c r="AX4434" s="12"/>
      <c r="AY4434" s="12"/>
      <c r="AZ4434" s="12"/>
      <c r="BA4434" s="12"/>
      <c r="BB4434" s="12"/>
      <c r="BC4434" s="12"/>
      <c r="BD4434" s="12"/>
      <c r="BE4434" s="12"/>
      <c r="BF4434" s="12"/>
      <c r="BG4434" s="12"/>
      <c r="BH4434" s="12"/>
      <c r="BI4434" s="12"/>
      <c r="BJ4434" s="13"/>
      <c r="BK4434" s="13"/>
      <c r="BL4434" s="13"/>
      <c r="BM4434" s="13"/>
      <c r="BN4434" s="13"/>
    </row>
    <row r="4435" spans="4:66" x14ac:dyDescent="0.25">
      <c r="D4435" s="7"/>
      <c r="E4435" s="10"/>
      <c r="F4435" s="10"/>
      <c r="G4435" s="10"/>
      <c r="H4435" s="10"/>
      <c r="I4435" s="10"/>
      <c r="J4435" s="10"/>
      <c r="K4435" s="11"/>
      <c r="L4435" s="11"/>
      <c r="M4435" s="12"/>
      <c r="N4435" s="12"/>
      <c r="O4435" s="12"/>
      <c r="P4435" s="12"/>
      <c r="Q4435" s="12"/>
      <c r="R4435" s="12"/>
      <c r="S4435" s="12"/>
      <c r="T4435" s="12"/>
      <c r="U4435" s="12"/>
      <c r="V4435" s="12"/>
      <c r="W4435" s="12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2"/>
      <c r="AS4435" s="12"/>
      <c r="AT4435" s="12"/>
      <c r="AU4435" s="12"/>
      <c r="AV4435" s="12"/>
      <c r="AW4435" s="12"/>
      <c r="AX4435" s="12"/>
      <c r="AY4435" s="12"/>
      <c r="AZ4435" s="12"/>
      <c r="BA4435" s="12"/>
      <c r="BB4435" s="12"/>
      <c r="BC4435" s="12"/>
      <c r="BD4435" s="12"/>
      <c r="BE4435" s="12"/>
      <c r="BF4435" s="12"/>
      <c r="BG4435" s="12"/>
      <c r="BH4435" s="12"/>
      <c r="BI4435" s="12"/>
      <c r="BJ4435" s="13"/>
      <c r="BK4435" s="13"/>
      <c r="BL4435" s="13"/>
      <c r="BM4435" s="13"/>
      <c r="BN4435" s="13"/>
    </row>
    <row r="4436" spans="4:66" x14ac:dyDescent="0.25">
      <c r="D4436" s="7"/>
      <c r="E4436" s="10"/>
      <c r="F4436" s="10"/>
      <c r="G4436" s="10"/>
      <c r="H4436" s="10"/>
      <c r="I4436" s="10"/>
      <c r="J4436" s="10"/>
      <c r="K4436" s="11"/>
      <c r="L4436" s="11"/>
      <c r="M4436" s="12"/>
      <c r="N4436" s="12"/>
      <c r="O4436" s="12"/>
      <c r="P4436" s="12"/>
      <c r="Q4436" s="12"/>
      <c r="R4436" s="12"/>
      <c r="S4436" s="12"/>
      <c r="T4436" s="12"/>
      <c r="U4436" s="12"/>
      <c r="V4436" s="12"/>
      <c r="W4436" s="12"/>
      <c r="X4436" s="12"/>
      <c r="Y4436" s="12"/>
      <c r="Z4436" s="12"/>
      <c r="AA4436" s="12"/>
      <c r="AB4436" s="12"/>
      <c r="AC4436" s="12"/>
      <c r="AD4436" s="12"/>
      <c r="AE4436" s="12"/>
      <c r="AF4436" s="12"/>
      <c r="AG4436" s="12"/>
      <c r="AH4436" s="12"/>
      <c r="AI4436" s="12"/>
      <c r="AJ4436" s="12"/>
      <c r="AK4436" s="12"/>
      <c r="AL4436" s="12"/>
      <c r="AM4436" s="12"/>
      <c r="AN4436" s="12"/>
      <c r="AO4436" s="12"/>
      <c r="AP4436" s="12"/>
      <c r="AQ4436" s="12"/>
      <c r="AR4436" s="12"/>
      <c r="AS4436" s="12"/>
      <c r="AT4436" s="12"/>
      <c r="AU4436" s="12"/>
      <c r="AV4436" s="12"/>
      <c r="AW4436" s="12"/>
      <c r="AX4436" s="12"/>
      <c r="AY4436" s="12"/>
      <c r="AZ4436" s="12"/>
      <c r="BA4436" s="12"/>
      <c r="BB4436" s="12"/>
      <c r="BC4436" s="12"/>
      <c r="BD4436" s="12"/>
      <c r="BE4436" s="12"/>
      <c r="BF4436" s="12"/>
      <c r="BG4436" s="12"/>
      <c r="BH4436" s="12"/>
      <c r="BI4436" s="12"/>
      <c r="BJ4436" s="13"/>
      <c r="BK4436" s="13"/>
      <c r="BL4436" s="13"/>
      <c r="BM4436" s="13"/>
      <c r="BN4436" s="13"/>
    </row>
    <row r="4437" spans="4:66" x14ac:dyDescent="0.25">
      <c r="D4437" s="7"/>
      <c r="E4437" s="10"/>
      <c r="F4437" s="10"/>
      <c r="G4437" s="10"/>
      <c r="H4437" s="10"/>
      <c r="I4437" s="10"/>
      <c r="J4437" s="10"/>
      <c r="K4437" s="11"/>
      <c r="L4437" s="11"/>
      <c r="M4437" s="12"/>
      <c r="N4437" s="12"/>
      <c r="O4437" s="12"/>
      <c r="P4437" s="12"/>
      <c r="Q4437" s="12"/>
      <c r="R4437" s="12"/>
      <c r="S4437" s="12"/>
      <c r="T4437" s="12"/>
      <c r="U4437" s="12"/>
      <c r="V4437" s="12"/>
      <c r="W4437" s="12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2"/>
      <c r="AS4437" s="12"/>
      <c r="AT4437" s="12"/>
      <c r="AU4437" s="12"/>
      <c r="AV4437" s="12"/>
      <c r="AW4437" s="12"/>
      <c r="AX4437" s="12"/>
      <c r="AY4437" s="12"/>
      <c r="AZ4437" s="12"/>
      <c r="BA4437" s="12"/>
      <c r="BB4437" s="12"/>
      <c r="BC4437" s="12"/>
      <c r="BD4437" s="12"/>
      <c r="BE4437" s="12"/>
      <c r="BF4437" s="12"/>
      <c r="BG4437" s="12"/>
      <c r="BH4437" s="12"/>
      <c r="BI4437" s="12"/>
      <c r="BJ4437" s="13"/>
      <c r="BK4437" s="13"/>
      <c r="BL4437" s="13"/>
      <c r="BM4437" s="13"/>
      <c r="BN4437" s="13"/>
    </row>
    <row r="4438" spans="4:66" x14ac:dyDescent="0.25">
      <c r="D4438" s="7"/>
      <c r="E4438" s="10"/>
      <c r="F4438" s="10"/>
      <c r="G4438" s="10"/>
      <c r="H4438" s="10"/>
      <c r="I4438" s="10"/>
      <c r="J4438" s="10"/>
      <c r="K4438" s="11"/>
      <c r="L4438" s="11"/>
      <c r="M4438" s="12"/>
      <c r="N4438" s="12"/>
      <c r="O4438" s="12"/>
      <c r="P4438" s="12"/>
      <c r="Q4438" s="12"/>
      <c r="R4438" s="12"/>
      <c r="S4438" s="12"/>
      <c r="T4438" s="12"/>
      <c r="U4438" s="12"/>
      <c r="V4438" s="12"/>
      <c r="W4438" s="12"/>
      <c r="X4438" s="12"/>
      <c r="Y4438" s="12"/>
      <c r="Z4438" s="12"/>
      <c r="AA4438" s="12"/>
      <c r="AB4438" s="12"/>
      <c r="AC4438" s="12"/>
      <c r="AD4438" s="12"/>
      <c r="AE4438" s="12"/>
      <c r="AF4438" s="12"/>
      <c r="AG4438" s="12"/>
      <c r="AH4438" s="12"/>
      <c r="AI4438" s="12"/>
      <c r="AJ4438" s="12"/>
      <c r="AK4438" s="12"/>
      <c r="AL4438" s="12"/>
      <c r="AM4438" s="12"/>
      <c r="AN4438" s="12"/>
      <c r="AO4438" s="12"/>
      <c r="AP4438" s="12"/>
      <c r="AQ4438" s="12"/>
      <c r="AR4438" s="12"/>
      <c r="AS4438" s="12"/>
      <c r="AT4438" s="12"/>
      <c r="AU4438" s="12"/>
      <c r="AV4438" s="12"/>
      <c r="AW4438" s="12"/>
      <c r="AX4438" s="12"/>
      <c r="AY4438" s="12"/>
      <c r="AZ4438" s="12"/>
      <c r="BA4438" s="12"/>
      <c r="BB4438" s="12"/>
      <c r="BC4438" s="12"/>
      <c r="BD4438" s="12"/>
      <c r="BE4438" s="12"/>
      <c r="BF4438" s="12"/>
      <c r="BG4438" s="12"/>
      <c r="BH4438" s="12"/>
      <c r="BI4438" s="12"/>
      <c r="BJ4438" s="13"/>
      <c r="BK4438" s="13"/>
      <c r="BL4438" s="13"/>
      <c r="BM4438" s="13"/>
      <c r="BN4438" s="13"/>
    </row>
    <row r="4439" spans="4:66" x14ac:dyDescent="0.25">
      <c r="D4439" s="7"/>
      <c r="E4439" s="10"/>
      <c r="F4439" s="10"/>
      <c r="G4439" s="10"/>
      <c r="H4439" s="10"/>
      <c r="I4439" s="10"/>
      <c r="J4439" s="10"/>
      <c r="K4439" s="11"/>
      <c r="L4439" s="11"/>
      <c r="M4439" s="12"/>
      <c r="N4439" s="12"/>
      <c r="O4439" s="12"/>
      <c r="P4439" s="12"/>
      <c r="Q4439" s="12"/>
      <c r="R4439" s="12"/>
      <c r="S4439" s="12"/>
      <c r="T4439" s="12"/>
      <c r="U4439" s="12"/>
      <c r="V4439" s="12"/>
      <c r="W4439" s="12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2"/>
      <c r="AS4439" s="12"/>
      <c r="AT4439" s="12"/>
      <c r="AU4439" s="12"/>
      <c r="AV4439" s="12"/>
      <c r="AW4439" s="12"/>
      <c r="AX4439" s="12"/>
      <c r="AY4439" s="12"/>
      <c r="AZ4439" s="12"/>
      <c r="BA4439" s="12"/>
      <c r="BB4439" s="12"/>
      <c r="BC4439" s="12"/>
      <c r="BD4439" s="12"/>
      <c r="BE4439" s="12"/>
      <c r="BF4439" s="12"/>
      <c r="BG4439" s="12"/>
      <c r="BH4439" s="12"/>
      <c r="BI4439" s="12"/>
      <c r="BJ4439" s="13"/>
      <c r="BK4439" s="13"/>
      <c r="BL4439" s="13"/>
      <c r="BM4439" s="13"/>
      <c r="BN4439" s="13"/>
    </row>
    <row r="4440" spans="4:66" x14ac:dyDescent="0.25">
      <c r="D4440" s="7"/>
      <c r="E4440" s="10"/>
      <c r="F4440" s="10"/>
      <c r="G4440" s="10"/>
      <c r="H4440" s="10"/>
      <c r="I4440" s="10"/>
      <c r="J4440" s="10"/>
      <c r="K4440" s="11"/>
      <c r="L4440" s="11"/>
      <c r="M4440" s="12"/>
      <c r="N4440" s="12"/>
      <c r="O4440" s="12"/>
      <c r="P4440" s="12"/>
      <c r="Q4440" s="12"/>
      <c r="R4440" s="12"/>
      <c r="S4440" s="12"/>
      <c r="T4440" s="12"/>
      <c r="U4440" s="12"/>
      <c r="V4440" s="12"/>
      <c r="W4440" s="12"/>
      <c r="X4440" s="12"/>
      <c r="Y4440" s="12"/>
      <c r="Z4440" s="12"/>
      <c r="AA4440" s="12"/>
      <c r="AB4440" s="12"/>
      <c r="AC4440" s="12"/>
      <c r="AD4440" s="12"/>
      <c r="AE4440" s="12"/>
      <c r="AF4440" s="12"/>
      <c r="AG4440" s="12"/>
      <c r="AH4440" s="12"/>
      <c r="AI4440" s="12"/>
      <c r="AJ4440" s="12"/>
      <c r="AK4440" s="12"/>
      <c r="AL4440" s="12"/>
      <c r="AM4440" s="12"/>
      <c r="AN4440" s="12"/>
      <c r="AO4440" s="12"/>
      <c r="AP4440" s="12"/>
      <c r="AQ4440" s="12"/>
      <c r="AR4440" s="12"/>
      <c r="AS4440" s="12"/>
      <c r="AT4440" s="12"/>
      <c r="AU4440" s="12"/>
      <c r="AV4440" s="12"/>
      <c r="AW4440" s="12"/>
      <c r="AX4440" s="12"/>
      <c r="AY4440" s="12"/>
      <c r="AZ4440" s="12"/>
      <c r="BA4440" s="12"/>
      <c r="BB4440" s="12"/>
      <c r="BC4440" s="12"/>
      <c r="BD4440" s="12"/>
      <c r="BE4440" s="12"/>
      <c r="BF4440" s="12"/>
      <c r="BG4440" s="12"/>
      <c r="BH4440" s="12"/>
      <c r="BI4440" s="12"/>
      <c r="BJ4440" s="13"/>
      <c r="BK4440" s="13"/>
      <c r="BL4440" s="13"/>
      <c r="BM4440" s="13"/>
      <c r="BN4440" s="13"/>
    </row>
    <row r="4441" spans="4:66" x14ac:dyDescent="0.25">
      <c r="D4441" s="7"/>
      <c r="E4441" s="10"/>
      <c r="F4441" s="10"/>
      <c r="G4441" s="10"/>
      <c r="H4441" s="10"/>
      <c r="I4441" s="10"/>
      <c r="J4441" s="10"/>
      <c r="K4441" s="11"/>
      <c r="L4441" s="11"/>
      <c r="M4441" s="12"/>
      <c r="N4441" s="12"/>
      <c r="O4441" s="12"/>
      <c r="P4441" s="12"/>
      <c r="Q4441" s="12"/>
      <c r="R4441" s="12"/>
      <c r="S4441" s="12"/>
      <c r="T4441" s="12"/>
      <c r="U4441" s="12"/>
      <c r="V4441" s="12"/>
      <c r="W4441" s="12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2"/>
      <c r="AS4441" s="12"/>
      <c r="AT4441" s="12"/>
      <c r="AU4441" s="12"/>
      <c r="AV4441" s="12"/>
      <c r="AW4441" s="12"/>
      <c r="AX4441" s="12"/>
      <c r="AY4441" s="12"/>
      <c r="AZ4441" s="12"/>
      <c r="BA4441" s="12"/>
      <c r="BB4441" s="12"/>
      <c r="BC4441" s="12"/>
      <c r="BD4441" s="12"/>
      <c r="BE4441" s="12"/>
      <c r="BF4441" s="12"/>
      <c r="BG4441" s="12"/>
      <c r="BH4441" s="12"/>
      <c r="BI4441" s="12"/>
      <c r="BJ4441" s="13"/>
      <c r="BK4441" s="13"/>
      <c r="BL4441" s="13"/>
      <c r="BM4441" s="13"/>
      <c r="BN4441" s="13"/>
    </row>
    <row r="4442" spans="4:66" x14ac:dyDescent="0.25">
      <c r="D4442" s="7"/>
      <c r="E4442" s="10"/>
      <c r="F4442" s="10"/>
      <c r="G4442" s="10"/>
      <c r="H4442" s="10"/>
      <c r="I4442" s="10"/>
      <c r="J4442" s="10"/>
      <c r="K4442" s="11"/>
      <c r="L4442" s="11"/>
      <c r="M4442" s="12"/>
      <c r="N4442" s="12"/>
      <c r="O4442" s="12"/>
      <c r="P4442" s="12"/>
      <c r="Q4442" s="12"/>
      <c r="R4442" s="12"/>
      <c r="S4442" s="12"/>
      <c r="T4442" s="12"/>
      <c r="U4442" s="12"/>
      <c r="V4442" s="12"/>
      <c r="W4442" s="12"/>
      <c r="X4442" s="12"/>
      <c r="Y4442" s="12"/>
      <c r="Z4442" s="12"/>
      <c r="AA4442" s="12"/>
      <c r="AB4442" s="12"/>
      <c r="AC4442" s="12"/>
      <c r="AD4442" s="12"/>
      <c r="AE4442" s="12"/>
      <c r="AF4442" s="12"/>
      <c r="AG4442" s="12"/>
      <c r="AH4442" s="12"/>
      <c r="AI4442" s="12"/>
      <c r="AJ4442" s="12"/>
      <c r="AK4442" s="12"/>
      <c r="AL4442" s="12"/>
      <c r="AM4442" s="12"/>
      <c r="AN4442" s="12"/>
      <c r="AO4442" s="12"/>
      <c r="AP4442" s="12"/>
      <c r="AQ4442" s="12"/>
      <c r="AR4442" s="12"/>
      <c r="AS4442" s="12"/>
      <c r="AT4442" s="12"/>
      <c r="AU4442" s="12"/>
      <c r="AV4442" s="12"/>
      <c r="AW4442" s="12"/>
      <c r="AX4442" s="12"/>
      <c r="AY4442" s="12"/>
      <c r="AZ4442" s="12"/>
      <c r="BA4442" s="12"/>
      <c r="BB4442" s="12"/>
      <c r="BC4442" s="12"/>
      <c r="BD4442" s="12"/>
      <c r="BE4442" s="12"/>
      <c r="BF4442" s="12"/>
      <c r="BG4442" s="12"/>
      <c r="BH4442" s="12"/>
      <c r="BI4442" s="12"/>
      <c r="BJ4442" s="13"/>
      <c r="BK4442" s="13"/>
      <c r="BL4442" s="13"/>
      <c r="BM4442" s="13"/>
      <c r="BN4442" s="13"/>
    </row>
    <row r="4443" spans="4:66" x14ac:dyDescent="0.25">
      <c r="D4443" s="7"/>
      <c r="E4443" s="10"/>
      <c r="F4443" s="10"/>
      <c r="G4443" s="10"/>
      <c r="H4443" s="10"/>
      <c r="I4443" s="10"/>
      <c r="J4443" s="10"/>
      <c r="K4443" s="11"/>
      <c r="L4443" s="11"/>
      <c r="M4443" s="12"/>
      <c r="N4443" s="12"/>
      <c r="O4443" s="12"/>
      <c r="P4443" s="12"/>
      <c r="Q4443" s="12"/>
      <c r="R4443" s="12"/>
      <c r="S4443" s="12"/>
      <c r="T4443" s="12"/>
      <c r="U4443" s="12"/>
      <c r="V4443" s="12"/>
      <c r="W4443" s="12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2"/>
      <c r="AS4443" s="12"/>
      <c r="AT4443" s="12"/>
      <c r="AU4443" s="12"/>
      <c r="AV4443" s="12"/>
      <c r="AW4443" s="12"/>
      <c r="AX4443" s="12"/>
      <c r="AY4443" s="12"/>
      <c r="AZ4443" s="12"/>
      <c r="BA4443" s="12"/>
      <c r="BB4443" s="12"/>
      <c r="BC4443" s="12"/>
      <c r="BD4443" s="12"/>
      <c r="BE4443" s="12"/>
      <c r="BF4443" s="12"/>
      <c r="BG4443" s="12"/>
      <c r="BH4443" s="12"/>
      <c r="BI4443" s="12"/>
      <c r="BJ4443" s="13"/>
      <c r="BK4443" s="13"/>
      <c r="BL4443" s="13"/>
      <c r="BM4443" s="13"/>
      <c r="BN4443" s="13"/>
    </row>
    <row r="4444" spans="4:66" x14ac:dyDescent="0.25">
      <c r="D4444" s="7"/>
      <c r="E4444" s="10"/>
      <c r="F4444" s="10"/>
      <c r="G4444" s="10"/>
      <c r="H4444" s="10"/>
      <c r="I4444" s="10"/>
      <c r="J4444" s="10"/>
      <c r="K4444" s="11"/>
      <c r="L4444" s="11"/>
      <c r="M4444" s="12"/>
      <c r="N4444" s="12"/>
      <c r="O4444" s="12"/>
      <c r="P4444" s="12"/>
      <c r="Q4444" s="12"/>
      <c r="R4444" s="12"/>
      <c r="S4444" s="12"/>
      <c r="T4444" s="12"/>
      <c r="U4444" s="12"/>
      <c r="V4444" s="12"/>
      <c r="W4444" s="12"/>
      <c r="X4444" s="12"/>
      <c r="Y4444" s="12"/>
      <c r="Z4444" s="12"/>
      <c r="AA4444" s="12"/>
      <c r="AB4444" s="12"/>
      <c r="AC4444" s="12"/>
      <c r="AD4444" s="12"/>
      <c r="AE4444" s="12"/>
      <c r="AF4444" s="12"/>
      <c r="AG4444" s="12"/>
      <c r="AH4444" s="12"/>
      <c r="AI4444" s="12"/>
      <c r="AJ4444" s="12"/>
      <c r="AK4444" s="12"/>
      <c r="AL4444" s="12"/>
      <c r="AM4444" s="12"/>
      <c r="AN4444" s="12"/>
      <c r="AO4444" s="12"/>
      <c r="AP4444" s="12"/>
      <c r="AQ4444" s="12"/>
      <c r="AR4444" s="12"/>
      <c r="AS4444" s="12"/>
      <c r="AT4444" s="12"/>
      <c r="AU4444" s="12"/>
      <c r="AV4444" s="12"/>
      <c r="AW4444" s="12"/>
      <c r="AX4444" s="12"/>
      <c r="AY4444" s="12"/>
      <c r="AZ4444" s="12"/>
      <c r="BA4444" s="12"/>
      <c r="BB4444" s="12"/>
      <c r="BC4444" s="12"/>
      <c r="BD4444" s="12"/>
      <c r="BE4444" s="12"/>
      <c r="BF4444" s="12"/>
      <c r="BG4444" s="12"/>
      <c r="BH4444" s="12"/>
      <c r="BI4444" s="12"/>
      <c r="BJ4444" s="13"/>
      <c r="BK4444" s="13"/>
      <c r="BL4444" s="13"/>
      <c r="BM4444" s="13"/>
      <c r="BN4444" s="13"/>
    </row>
    <row r="4445" spans="4:66" x14ac:dyDescent="0.25">
      <c r="D4445" s="7"/>
      <c r="E4445" s="10"/>
      <c r="F4445" s="10"/>
      <c r="G4445" s="10"/>
      <c r="H4445" s="10"/>
      <c r="I4445" s="10"/>
      <c r="J4445" s="10"/>
      <c r="K4445" s="11"/>
      <c r="L4445" s="11"/>
      <c r="M4445" s="12"/>
      <c r="N4445" s="12"/>
      <c r="O4445" s="12"/>
      <c r="P4445" s="12"/>
      <c r="Q4445" s="12"/>
      <c r="R4445" s="12"/>
      <c r="S4445" s="12"/>
      <c r="T4445" s="12"/>
      <c r="U4445" s="12"/>
      <c r="V4445" s="12"/>
      <c r="W4445" s="12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2"/>
      <c r="AS4445" s="12"/>
      <c r="AT4445" s="12"/>
      <c r="AU4445" s="12"/>
      <c r="AV4445" s="12"/>
      <c r="AW4445" s="12"/>
      <c r="AX4445" s="12"/>
      <c r="AY4445" s="12"/>
      <c r="AZ4445" s="12"/>
      <c r="BA4445" s="12"/>
      <c r="BB4445" s="12"/>
      <c r="BC4445" s="12"/>
      <c r="BD4445" s="12"/>
      <c r="BE4445" s="12"/>
      <c r="BF4445" s="12"/>
      <c r="BG4445" s="12"/>
      <c r="BH4445" s="12"/>
      <c r="BI4445" s="12"/>
      <c r="BJ4445" s="13"/>
      <c r="BK4445" s="13"/>
      <c r="BL4445" s="13"/>
      <c r="BM4445" s="13"/>
      <c r="BN4445" s="13"/>
    </row>
    <row r="4446" spans="4:66" x14ac:dyDescent="0.25">
      <c r="D4446" s="7"/>
      <c r="E4446" s="10"/>
      <c r="F4446" s="10"/>
      <c r="G4446" s="10"/>
      <c r="H4446" s="10"/>
      <c r="I4446" s="10"/>
      <c r="J4446" s="10"/>
      <c r="K4446" s="11"/>
      <c r="L4446" s="11"/>
      <c r="M4446" s="12"/>
      <c r="N4446" s="12"/>
      <c r="O4446" s="12"/>
      <c r="P4446" s="12"/>
      <c r="Q4446" s="12"/>
      <c r="R4446" s="12"/>
      <c r="S4446" s="12"/>
      <c r="T4446" s="12"/>
      <c r="U4446" s="12"/>
      <c r="V4446" s="12"/>
      <c r="W4446" s="12"/>
      <c r="X4446" s="12"/>
      <c r="Y4446" s="12"/>
      <c r="Z4446" s="12"/>
      <c r="AA4446" s="12"/>
      <c r="AB4446" s="12"/>
      <c r="AC4446" s="12"/>
      <c r="AD4446" s="12"/>
      <c r="AE4446" s="12"/>
      <c r="AF4446" s="12"/>
      <c r="AG4446" s="12"/>
      <c r="AH4446" s="12"/>
      <c r="AI4446" s="12"/>
      <c r="AJ4446" s="12"/>
      <c r="AK4446" s="12"/>
      <c r="AL4446" s="12"/>
      <c r="AM4446" s="12"/>
      <c r="AN4446" s="12"/>
      <c r="AO4446" s="12"/>
      <c r="AP4446" s="12"/>
      <c r="AQ4446" s="12"/>
      <c r="AR4446" s="12"/>
      <c r="AS4446" s="12"/>
      <c r="AT4446" s="12"/>
      <c r="AU4446" s="12"/>
      <c r="AV4446" s="12"/>
      <c r="AW4446" s="12"/>
      <c r="AX4446" s="12"/>
      <c r="AY4446" s="12"/>
      <c r="AZ4446" s="12"/>
      <c r="BA4446" s="12"/>
      <c r="BB4446" s="12"/>
      <c r="BC4446" s="12"/>
      <c r="BD4446" s="12"/>
      <c r="BE4446" s="12"/>
      <c r="BF4446" s="12"/>
      <c r="BG4446" s="12"/>
      <c r="BH4446" s="12"/>
      <c r="BI4446" s="12"/>
      <c r="BJ4446" s="13"/>
      <c r="BK4446" s="13"/>
      <c r="BL4446" s="13"/>
      <c r="BM4446" s="13"/>
      <c r="BN4446" s="13"/>
    </row>
    <row r="4447" spans="4:66" x14ac:dyDescent="0.25">
      <c r="D4447" s="7"/>
      <c r="E4447" s="10"/>
      <c r="F4447" s="10"/>
      <c r="G4447" s="10"/>
      <c r="H4447" s="10"/>
      <c r="I4447" s="10"/>
      <c r="J4447" s="10"/>
      <c r="K4447" s="11"/>
      <c r="L4447" s="11"/>
      <c r="M4447" s="12"/>
      <c r="N4447" s="12"/>
      <c r="O4447" s="12"/>
      <c r="P4447" s="12"/>
      <c r="Q4447" s="12"/>
      <c r="R4447" s="12"/>
      <c r="S4447" s="12"/>
      <c r="T4447" s="12"/>
      <c r="U4447" s="12"/>
      <c r="V4447" s="12"/>
      <c r="W4447" s="12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2"/>
      <c r="AS4447" s="12"/>
      <c r="AT4447" s="12"/>
      <c r="AU4447" s="12"/>
      <c r="AV4447" s="12"/>
      <c r="AW4447" s="12"/>
      <c r="AX4447" s="12"/>
      <c r="AY4447" s="12"/>
      <c r="AZ4447" s="12"/>
      <c r="BA4447" s="12"/>
      <c r="BB4447" s="12"/>
      <c r="BC4447" s="12"/>
      <c r="BD4447" s="12"/>
      <c r="BE4447" s="12"/>
      <c r="BF4447" s="12"/>
      <c r="BG4447" s="12"/>
      <c r="BH4447" s="12"/>
      <c r="BI4447" s="12"/>
      <c r="BJ4447" s="13"/>
      <c r="BK4447" s="13"/>
      <c r="BL4447" s="13"/>
      <c r="BM4447" s="13"/>
      <c r="BN4447" s="13"/>
    </row>
    <row r="4448" spans="4:66" x14ac:dyDescent="0.25">
      <c r="D4448" s="7"/>
      <c r="E4448" s="10"/>
      <c r="F4448" s="10"/>
      <c r="G4448" s="10"/>
      <c r="H4448" s="10"/>
      <c r="I4448" s="10"/>
      <c r="J4448" s="10"/>
      <c r="K4448" s="11"/>
      <c r="L4448" s="11"/>
      <c r="M4448" s="12"/>
      <c r="N4448" s="12"/>
      <c r="O4448" s="12"/>
      <c r="P4448" s="12"/>
      <c r="Q4448" s="12"/>
      <c r="R4448" s="12"/>
      <c r="S4448" s="12"/>
      <c r="T4448" s="12"/>
      <c r="U4448" s="12"/>
      <c r="V4448" s="12"/>
      <c r="W4448" s="12"/>
      <c r="X4448" s="12"/>
      <c r="Y4448" s="12"/>
      <c r="Z4448" s="12"/>
      <c r="AA4448" s="12"/>
      <c r="AB4448" s="12"/>
      <c r="AC4448" s="12"/>
      <c r="AD4448" s="12"/>
      <c r="AE4448" s="12"/>
      <c r="AF4448" s="12"/>
      <c r="AG4448" s="12"/>
      <c r="AH4448" s="12"/>
      <c r="AI4448" s="12"/>
      <c r="AJ4448" s="12"/>
      <c r="AK4448" s="12"/>
      <c r="AL4448" s="12"/>
      <c r="AM4448" s="12"/>
      <c r="AN4448" s="12"/>
      <c r="AO4448" s="12"/>
      <c r="AP4448" s="12"/>
      <c r="AQ4448" s="12"/>
      <c r="AR4448" s="12"/>
      <c r="AS4448" s="12"/>
      <c r="AT4448" s="12"/>
      <c r="AU4448" s="12"/>
      <c r="AV4448" s="12"/>
      <c r="AW4448" s="12"/>
      <c r="AX4448" s="12"/>
      <c r="AY4448" s="12"/>
      <c r="AZ4448" s="12"/>
      <c r="BA4448" s="12"/>
      <c r="BB4448" s="12"/>
      <c r="BC4448" s="12"/>
      <c r="BD4448" s="12"/>
      <c r="BE4448" s="12"/>
      <c r="BF4448" s="12"/>
      <c r="BG4448" s="12"/>
      <c r="BH4448" s="12"/>
      <c r="BI4448" s="12"/>
      <c r="BJ4448" s="13"/>
      <c r="BK4448" s="13"/>
      <c r="BL4448" s="13"/>
      <c r="BM4448" s="13"/>
      <c r="BN4448" s="13"/>
    </row>
    <row r="4449" spans="4:66" x14ac:dyDescent="0.25">
      <c r="D4449" s="7"/>
      <c r="E4449" s="10"/>
      <c r="F4449" s="10"/>
      <c r="G4449" s="10"/>
      <c r="H4449" s="10"/>
      <c r="I4449" s="10"/>
      <c r="J4449" s="10"/>
      <c r="K4449" s="11"/>
      <c r="L4449" s="11"/>
      <c r="M4449" s="12"/>
      <c r="N4449" s="12"/>
      <c r="O4449" s="12"/>
      <c r="P4449" s="12"/>
      <c r="Q4449" s="12"/>
      <c r="R4449" s="12"/>
      <c r="S4449" s="12"/>
      <c r="T4449" s="12"/>
      <c r="U4449" s="12"/>
      <c r="V4449" s="12"/>
      <c r="W4449" s="12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2"/>
      <c r="AS4449" s="12"/>
      <c r="AT4449" s="12"/>
      <c r="AU4449" s="12"/>
      <c r="AV4449" s="12"/>
      <c r="AW4449" s="12"/>
      <c r="AX4449" s="12"/>
      <c r="AY4449" s="12"/>
      <c r="AZ4449" s="12"/>
      <c r="BA4449" s="12"/>
      <c r="BB4449" s="12"/>
      <c r="BC4449" s="12"/>
      <c r="BD4449" s="12"/>
      <c r="BE4449" s="12"/>
      <c r="BF4449" s="12"/>
      <c r="BG4449" s="12"/>
      <c r="BH4449" s="12"/>
      <c r="BI4449" s="12"/>
      <c r="BJ4449" s="13"/>
      <c r="BK4449" s="13"/>
      <c r="BL4449" s="13"/>
      <c r="BM4449" s="13"/>
      <c r="BN4449" s="13"/>
    </row>
    <row r="4450" spans="4:66" x14ac:dyDescent="0.25">
      <c r="D4450" s="7"/>
      <c r="E4450" s="10"/>
      <c r="F4450" s="10"/>
      <c r="G4450" s="10"/>
      <c r="H4450" s="10"/>
      <c r="I4450" s="10"/>
      <c r="J4450" s="10"/>
      <c r="K4450" s="11"/>
      <c r="L4450" s="11"/>
      <c r="M4450" s="12"/>
      <c r="N4450" s="12"/>
      <c r="O4450" s="12"/>
      <c r="P4450" s="12"/>
      <c r="Q4450" s="12"/>
      <c r="R4450" s="12"/>
      <c r="S4450" s="12"/>
      <c r="T4450" s="12"/>
      <c r="U4450" s="12"/>
      <c r="V4450" s="12"/>
      <c r="W4450" s="12"/>
      <c r="X4450" s="12"/>
      <c r="Y4450" s="12"/>
      <c r="Z4450" s="12"/>
      <c r="AA4450" s="12"/>
      <c r="AB4450" s="12"/>
      <c r="AC4450" s="12"/>
      <c r="AD4450" s="12"/>
      <c r="AE4450" s="12"/>
      <c r="AF4450" s="12"/>
      <c r="AG4450" s="12"/>
      <c r="AH4450" s="12"/>
      <c r="AI4450" s="12"/>
      <c r="AJ4450" s="12"/>
      <c r="AK4450" s="12"/>
      <c r="AL4450" s="12"/>
      <c r="AM4450" s="12"/>
      <c r="AN4450" s="12"/>
      <c r="AO4450" s="12"/>
      <c r="AP4450" s="12"/>
      <c r="AQ4450" s="12"/>
      <c r="AR4450" s="12"/>
      <c r="AS4450" s="12"/>
      <c r="AT4450" s="12"/>
      <c r="AU4450" s="12"/>
      <c r="AV4450" s="12"/>
      <c r="AW4450" s="12"/>
      <c r="AX4450" s="12"/>
      <c r="AY4450" s="12"/>
      <c r="AZ4450" s="12"/>
      <c r="BA4450" s="12"/>
      <c r="BB4450" s="12"/>
      <c r="BC4450" s="12"/>
      <c r="BD4450" s="12"/>
      <c r="BE4450" s="12"/>
      <c r="BF4450" s="12"/>
      <c r="BG4450" s="12"/>
      <c r="BH4450" s="12"/>
      <c r="BI4450" s="12"/>
      <c r="BJ4450" s="13"/>
      <c r="BK4450" s="13"/>
      <c r="BL4450" s="13"/>
      <c r="BM4450" s="13"/>
      <c r="BN4450" s="13"/>
    </row>
    <row r="4451" spans="4:66" x14ac:dyDescent="0.25">
      <c r="D4451" s="7"/>
      <c r="E4451" s="10"/>
      <c r="F4451" s="10"/>
      <c r="G4451" s="10"/>
      <c r="H4451" s="10"/>
      <c r="I4451" s="10"/>
      <c r="J4451" s="10"/>
      <c r="K4451" s="11"/>
      <c r="L4451" s="11"/>
      <c r="M4451" s="12"/>
      <c r="N4451" s="12"/>
      <c r="O4451" s="12"/>
      <c r="P4451" s="12"/>
      <c r="Q4451" s="12"/>
      <c r="R4451" s="12"/>
      <c r="S4451" s="12"/>
      <c r="T4451" s="12"/>
      <c r="U4451" s="12"/>
      <c r="V4451" s="12"/>
      <c r="W4451" s="12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2"/>
      <c r="AS4451" s="12"/>
      <c r="AT4451" s="12"/>
      <c r="AU4451" s="12"/>
      <c r="AV4451" s="12"/>
      <c r="AW4451" s="12"/>
      <c r="AX4451" s="12"/>
      <c r="AY4451" s="12"/>
      <c r="AZ4451" s="12"/>
      <c r="BA4451" s="12"/>
      <c r="BB4451" s="12"/>
      <c r="BC4451" s="12"/>
      <c r="BD4451" s="12"/>
      <c r="BE4451" s="12"/>
      <c r="BF4451" s="12"/>
      <c r="BG4451" s="12"/>
      <c r="BH4451" s="12"/>
      <c r="BI4451" s="12"/>
      <c r="BJ4451" s="13"/>
      <c r="BK4451" s="13"/>
      <c r="BL4451" s="13"/>
      <c r="BM4451" s="13"/>
      <c r="BN4451" s="13"/>
    </row>
    <row r="4452" spans="4:66" x14ac:dyDescent="0.25">
      <c r="D4452" s="7"/>
      <c r="E4452" s="10"/>
      <c r="F4452" s="10"/>
      <c r="G4452" s="10"/>
      <c r="H4452" s="10"/>
      <c r="I4452" s="10"/>
      <c r="J4452" s="10"/>
      <c r="K4452" s="11"/>
      <c r="L4452" s="11"/>
      <c r="M4452" s="12"/>
      <c r="N4452" s="12"/>
      <c r="O4452" s="12"/>
      <c r="P4452" s="12"/>
      <c r="Q4452" s="12"/>
      <c r="R4452" s="12"/>
      <c r="S4452" s="12"/>
      <c r="T4452" s="12"/>
      <c r="U4452" s="12"/>
      <c r="V4452" s="12"/>
      <c r="W4452" s="12"/>
      <c r="X4452" s="12"/>
      <c r="Y4452" s="12"/>
      <c r="Z4452" s="12"/>
      <c r="AA4452" s="12"/>
      <c r="AB4452" s="12"/>
      <c r="AC4452" s="12"/>
      <c r="AD4452" s="12"/>
      <c r="AE4452" s="12"/>
      <c r="AF4452" s="12"/>
      <c r="AG4452" s="12"/>
      <c r="AH4452" s="12"/>
      <c r="AI4452" s="12"/>
      <c r="AJ4452" s="12"/>
      <c r="AK4452" s="12"/>
      <c r="AL4452" s="12"/>
      <c r="AM4452" s="12"/>
      <c r="AN4452" s="12"/>
      <c r="AO4452" s="12"/>
      <c r="AP4452" s="12"/>
      <c r="AQ4452" s="12"/>
      <c r="AR4452" s="12"/>
      <c r="AS4452" s="12"/>
      <c r="AT4452" s="12"/>
      <c r="AU4452" s="12"/>
      <c r="AV4452" s="12"/>
      <c r="AW4452" s="12"/>
      <c r="AX4452" s="12"/>
      <c r="AY4452" s="12"/>
      <c r="AZ4452" s="12"/>
      <c r="BA4452" s="12"/>
      <c r="BB4452" s="12"/>
      <c r="BC4452" s="12"/>
      <c r="BD4452" s="12"/>
      <c r="BE4452" s="12"/>
      <c r="BF4452" s="12"/>
      <c r="BG4452" s="12"/>
      <c r="BH4452" s="12"/>
      <c r="BI4452" s="12"/>
      <c r="BJ4452" s="13"/>
      <c r="BK4452" s="13"/>
      <c r="BL4452" s="13"/>
      <c r="BM4452" s="13"/>
      <c r="BN4452" s="13"/>
    </row>
    <row r="4453" spans="4:66" x14ac:dyDescent="0.25">
      <c r="D4453" s="7"/>
      <c r="E4453" s="10"/>
      <c r="F4453" s="10"/>
      <c r="G4453" s="10"/>
      <c r="H4453" s="10"/>
      <c r="I4453" s="10"/>
      <c r="J4453" s="10"/>
      <c r="K4453" s="11"/>
      <c r="L4453" s="11"/>
      <c r="M4453" s="12"/>
      <c r="N4453" s="12"/>
      <c r="O4453" s="12"/>
      <c r="P4453" s="12"/>
      <c r="Q4453" s="12"/>
      <c r="R4453" s="12"/>
      <c r="S4453" s="12"/>
      <c r="T4453" s="12"/>
      <c r="U4453" s="12"/>
      <c r="V4453" s="12"/>
      <c r="W4453" s="12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2"/>
      <c r="AS4453" s="12"/>
      <c r="AT4453" s="12"/>
      <c r="AU4453" s="12"/>
      <c r="AV4453" s="12"/>
      <c r="AW4453" s="12"/>
      <c r="AX4453" s="12"/>
      <c r="AY4453" s="12"/>
      <c r="AZ4453" s="12"/>
      <c r="BA4453" s="12"/>
      <c r="BB4453" s="12"/>
      <c r="BC4453" s="12"/>
      <c r="BD4453" s="12"/>
      <c r="BE4453" s="12"/>
      <c r="BF4453" s="12"/>
      <c r="BG4453" s="12"/>
      <c r="BH4453" s="12"/>
      <c r="BI4453" s="12"/>
      <c r="BJ4453" s="13"/>
      <c r="BK4453" s="13"/>
      <c r="BL4453" s="13"/>
      <c r="BM4453" s="13"/>
      <c r="BN4453" s="13"/>
    </row>
    <row r="4454" spans="4:66" x14ac:dyDescent="0.25">
      <c r="D4454" s="7"/>
      <c r="E4454" s="10"/>
      <c r="F4454" s="10"/>
      <c r="G4454" s="10"/>
      <c r="H4454" s="10"/>
      <c r="I4454" s="10"/>
      <c r="J4454" s="10"/>
      <c r="K4454" s="11"/>
      <c r="L4454" s="11"/>
      <c r="M4454" s="12"/>
      <c r="N4454" s="12"/>
      <c r="O4454" s="12"/>
      <c r="P4454" s="12"/>
      <c r="Q4454" s="12"/>
      <c r="R4454" s="12"/>
      <c r="S4454" s="12"/>
      <c r="T4454" s="12"/>
      <c r="U4454" s="12"/>
      <c r="V4454" s="12"/>
      <c r="W4454" s="12"/>
      <c r="X4454" s="12"/>
      <c r="Y4454" s="12"/>
      <c r="Z4454" s="12"/>
      <c r="AA4454" s="12"/>
      <c r="AB4454" s="12"/>
      <c r="AC4454" s="12"/>
      <c r="AD4454" s="12"/>
      <c r="AE4454" s="12"/>
      <c r="AF4454" s="12"/>
      <c r="AG4454" s="12"/>
      <c r="AH4454" s="12"/>
      <c r="AI4454" s="12"/>
      <c r="AJ4454" s="12"/>
      <c r="AK4454" s="12"/>
      <c r="AL4454" s="12"/>
      <c r="AM4454" s="12"/>
      <c r="AN4454" s="12"/>
      <c r="AO4454" s="12"/>
      <c r="AP4454" s="12"/>
      <c r="AQ4454" s="12"/>
      <c r="AR4454" s="12"/>
      <c r="AS4454" s="12"/>
      <c r="AT4454" s="12"/>
      <c r="AU4454" s="12"/>
      <c r="AV4454" s="12"/>
      <c r="AW4454" s="12"/>
      <c r="AX4454" s="12"/>
      <c r="AY4454" s="12"/>
      <c r="AZ4454" s="12"/>
      <c r="BA4454" s="12"/>
      <c r="BB4454" s="12"/>
      <c r="BC4454" s="12"/>
      <c r="BD4454" s="12"/>
      <c r="BE4454" s="12"/>
      <c r="BF4454" s="12"/>
      <c r="BG4454" s="12"/>
      <c r="BH4454" s="12"/>
      <c r="BI4454" s="12"/>
      <c r="BJ4454" s="13"/>
      <c r="BK4454" s="13"/>
      <c r="BL4454" s="13"/>
      <c r="BM4454" s="13"/>
      <c r="BN4454" s="13"/>
    </row>
    <row r="4455" spans="4:66" x14ac:dyDescent="0.25">
      <c r="D4455" s="7"/>
      <c r="E4455" s="10"/>
      <c r="F4455" s="10"/>
      <c r="G4455" s="10"/>
      <c r="H4455" s="10"/>
      <c r="I4455" s="10"/>
      <c r="J4455" s="10"/>
      <c r="K4455" s="11"/>
      <c r="L4455" s="11"/>
      <c r="M4455" s="12"/>
      <c r="N4455" s="12"/>
      <c r="O4455" s="12"/>
      <c r="P4455" s="12"/>
      <c r="Q4455" s="12"/>
      <c r="R4455" s="12"/>
      <c r="S4455" s="12"/>
      <c r="T4455" s="12"/>
      <c r="U4455" s="12"/>
      <c r="V4455" s="12"/>
      <c r="W4455" s="12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2"/>
      <c r="AS4455" s="12"/>
      <c r="AT4455" s="12"/>
      <c r="AU4455" s="12"/>
      <c r="AV4455" s="12"/>
      <c r="AW4455" s="12"/>
      <c r="AX4455" s="12"/>
      <c r="AY4455" s="12"/>
      <c r="AZ4455" s="12"/>
      <c r="BA4455" s="12"/>
      <c r="BB4455" s="12"/>
      <c r="BC4455" s="12"/>
      <c r="BD4455" s="12"/>
      <c r="BE4455" s="12"/>
      <c r="BF4455" s="12"/>
      <c r="BG4455" s="12"/>
      <c r="BH4455" s="12"/>
      <c r="BI4455" s="12"/>
      <c r="BJ4455" s="13"/>
      <c r="BK4455" s="13"/>
      <c r="BL4455" s="13"/>
      <c r="BM4455" s="13"/>
      <c r="BN4455" s="13"/>
    </row>
    <row r="4456" spans="4:66" x14ac:dyDescent="0.25">
      <c r="D4456" s="7"/>
      <c r="E4456" s="10"/>
      <c r="F4456" s="10"/>
      <c r="G4456" s="10"/>
      <c r="H4456" s="10"/>
      <c r="I4456" s="10"/>
      <c r="J4456" s="10"/>
      <c r="K4456" s="11"/>
      <c r="L4456" s="11"/>
      <c r="M4456" s="12"/>
      <c r="N4456" s="12"/>
      <c r="O4456" s="12"/>
      <c r="P4456" s="12"/>
      <c r="Q4456" s="12"/>
      <c r="R4456" s="12"/>
      <c r="S4456" s="12"/>
      <c r="T4456" s="12"/>
      <c r="U4456" s="12"/>
      <c r="V4456" s="12"/>
      <c r="W4456" s="12"/>
      <c r="X4456" s="12"/>
      <c r="Y4456" s="12"/>
      <c r="Z4456" s="12"/>
      <c r="AA4456" s="12"/>
      <c r="AB4456" s="12"/>
      <c r="AC4456" s="12"/>
      <c r="AD4456" s="12"/>
      <c r="AE4456" s="12"/>
      <c r="AF4456" s="12"/>
      <c r="AG4456" s="12"/>
      <c r="AH4456" s="12"/>
      <c r="AI4456" s="12"/>
      <c r="AJ4456" s="12"/>
      <c r="AK4456" s="12"/>
      <c r="AL4456" s="12"/>
      <c r="AM4456" s="12"/>
      <c r="AN4456" s="12"/>
      <c r="AO4456" s="12"/>
      <c r="AP4456" s="12"/>
      <c r="AQ4456" s="12"/>
      <c r="AR4456" s="12"/>
      <c r="AS4456" s="12"/>
      <c r="AT4456" s="12"/>
      <c r="AU4456" s="12"/>
      <c r="AV4456" s="12"/>
      <c r="AW4456" s="12"/>
      <c r="AX4456" s="12"/>
      <c r="AY4456" s="12"/>
      <c r="AZ4456" s="12"/>
      <c r="BA4456" s="12"/>
      <c r="BB4456" s="12"/>
      <c r="BC4456" s="12"/>
      <c r="BD4456" s="12"/>
      <c r="BE4456" s="12"/>
      <c r="BF4456" s="12"/>
      <c r="BG4456" s="12"/>
      <c r="BH4456" s="12"/>
      <c r="BI4456" s="12"/>
      <c r="BJ4456" s="13"/>
      <c r="BK4456" s="13"/>
      <c r="BL4456" s="13"/>
      <c r="BM4456" s="13"/>
      <c r="BN4456" s="13"/>
    </row>
    <row r="4457" spans="4:66" x14ac:dyDescent="0.25">
      <c r="D4457" s="7"/>
      <c r="E4457" s="10"/>
      <c r="F4457" s="10"/>
      <c r="G4457" s="10"/>
      <c r="H4457" s="10"/>
      <c r="I4457" s="10"/>
      <c r="J4457" s="10"/>
      <c r="K4457" s="11"/>
      <c r="L4457" s="11"/>
      <c r="M4457" s="12"/>
      <c r="N4457" s="12"/>
      <c r="O4457" s="12"/>
      <c r="P4457" s="12"/>
      <c r="Q4457" s="12"/>
      <c r="R4457" s="12"/>
      <c r="S4457" s="12"/>
      <c r="T4457" s="12"/>
      <c r="U4457" s="12"/>
      <c r="V4457" s="12"/>
      <c r="W4457" s="12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2"/>
      <c r="AS4457" s="12"/>
      <c r="AT4457" s="12"/>
      <c r="AU4457" s="12"/>
      <c r="AV4457" s="12"/>
      <c r="AW4457" s="12"/>
      <c r="AX4457" s="12"/>
      <c r="AY4457" s="12"/>
      <c r="AZ4457" s="12"/>
      <c r="BA4457" s="12"/>
      <c r="BB4457" s="12"/>
      <c r="BC4457" s="12"/>
      <c r="BD4457" s="12"/>
      <c r="BE4457" s="12"/>
      <c r="BF4457" s="12"/>
      <c r="BG4457" s="12"/>
      <c r="BH4457" s="12"/>
      <c r="BI4457" s="12"/>
      <c r="BJ4457" s="13"/>
      <c r="BK4457" s="13"/>
      <c r="BL4457" s="13"/>
      <c r="BM4457" s="13"/>
      <c r="BN4457" s="13"/>
    </row>
    <row r="4458" spans="4:66" x14ac:dyDescent="0.25">
      <c r="D4458" s="7"/>
      <c r="E4458" s="10"/>
      <c r="F4458" s="10"/>
      <c r="G4458" s="10"/>
      <c r="H4458" s="10"/>
      <c r="I4458" s="10"/>
      <c r="J4458" s="10"/>
      <c r="K4458" s="11"/>
      <c r="L4458" s="11"/>
      <c r="M4458" s="12"/>
      <c r="N4458" s="12"/>
      <c r="O4458" s="12"/>
      <c r="P4458" s="12"/>
      <c r="Q4458" s="12"/>
      <c r="R4458" s="12"/>
      <c r="S4458" s="12"/>
      <c r="T4458" s="12"/>
      <c r="U4458" s="12"/>
      <c r="V4458" s="12"/>
      <c r="W4458" s="12"/>
      <c r="X4458" s="12"/>
      <c r="Y4458" s="12"/>
      <c r="Z4458" s="12"/>
      <c r="AA4458" s="12"/>
      <c r="AB4458" s="12"/>
      <c r="AC4458" s="12"/>
      <c r="AD4458" s="12"/>
      <c r="AE4458" s="12"/>
      <c r="AF4458" s="12"/>
      <c r="AG4458" s="12"/>
      <c r="AH4458" s="12"/>
      <c r="AI4458" s="12"/>
      <c r="AJ4458" s="12"/>
      <c r="AK4458" s="12"/>
      <c r="AL4458" s="12"/>
      <c r="AM4458" s="12"/>
      <c r="AN4458" s="12"/>
      <c r="AO4458" s="12"/>
      <c r="AP4458" s="12"/>
      <c r="AQ4458" s="12"/>
      <c r="AR4458" s="12"/>
      <c r="AS4458" s="12"/>
      <c r="AT4458" s="12"/>
      <c r="AU4458" s="12"/>
      <c r="AV4458" s="12"/>
      <c r="AW4458" s="12"/>
      <c r="AX4458" s="12"/>
      <c r="AY4458" s="12"/>
      <c r="AZ4458" s="12"/>
      <c r="BA4458" s="12"/>
      <c r="BB4458" s="12"/>
      <c r="BC4458" s="12"/>
      <c r="BD4458" s="12"/>
      <c r="BE4458" s="12"/>
      <c r="BF4458" s="12"/>
      <c r="BG4458" s="12"/>
      <c r="BH4458" s="12"/>
      <c r="BI4458" s="12"/>
      <c r="BJ4458" s="13"/>
      <c r="BK4458" s="13"/>
      <c r="BL4458" s="13"/>
      <c r="BM4458" s="13"/>
      <c r="BN4458" s="13"/>
    </row>
    <row r="4459" spans="4:66" x14ac:dyDescent="0.25">
      <c r="D4459" s="7"/>
      <c r="E4459" s="10"/>
      <c r="F4459" s="10"/>
      <c r="G4459" s="10"/>
      <c r="H4459" s="10"/>
      <c r="I4459" s="10"/>
      <c r="J4459" s="10"/>
      <c r="K4459" s="11"/>
      <c r="L4459" s="11"/>
      <c r="M4459" s="12"/>
      <c r="N4459" s="12"/>
      <c r="O4459" s="12"/>
      <c r="P4459" s="12"/>
      <c r="Q4459" s="12"/>
      <c r="R4459" s="12"/>
      <c r="S4459" s="12"/>
      <c r="T4459" s="12"/>
      <c r="U4459" s="12"/>
      <c r="V4459" s="12"/>
      <c r="W4459" s="12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2"/>
      <c r="AS4459" s="12"/>
      <c r="AT4459" s="12"/>
      <c r="AU4459" s="12"/>
      <c r="AV4459" s="12"/>
      <c r="AW4459" s="12"/>
      <c r="AX4459" s="12"/>
      <c r="AY4459" s="12"/>
      <c r="AZ4459" s="12"/>
      <c r="BA4459" s="12"/>
      <c r="BB4459" s="12"/>
      <c r="BC4459" s="12"/>
      <c r="BD4459" s="12"/>
      <c r="BE4459" s="12"/>
      <c r="BF4459" s="12"/>
      <c r="BG4459" s="12"/>
      <c r="BH4459" s="12"/>
      <c r="BI4459" s="12"/>
      <c r="BJ4459" s="13"/>
      <c r="BK4459" s="13"/>
      <c r="BL4459" s="13"/>
      <c r="BM4459" s="13"/>
      <c r="BN4459" s="13"/>
    </row>
    <row r="4460" spans="4:66" x14ac:dyDescent="0.25">
      <c r="D4460" s="7"/>
      <c r="E4460" s="10"/>
      <c r="F4460" s="10"/>
      <c r="G4460" s="10"/>
      <c r="H4460" s="10"/>
      <c r="I4460" s="10"/>
      <c r="J4460" s="10"/>
      <c r="K4460" s="11"/>
      <c r="L4460" s="11"/>
      <c r="M4460" s="12"/>
      <c r="N4460" s="12"/>
      <c r="O4460" s="12"/>
      <c r="P4460" s="12"/>
      <c r="Q4460" s="12"/>
      <c r="R4460" s="12"/>
      <c r="S4460" s="12"/>
      <c r="T4460" s="12"/>
      <c r="U4460" s="12"/>
      <c r="V4460" s="12"/>
      <c r="W4460" s="12"/>
      <c r="X4460" s="12"/>
      <c r="Y4460" s="12"/>
      <c r="Z4460" s="12"/>
      <c r="AA4460" s="12"/>
      <c r="AB4460" s="12"/>
      <c r="AC4460" s="12"/>
      <c r="AD4460" s="12"/>
      <c r="AE4460" s="12"/>
      <c r="AF4460" s="12"/>
      <c r="AG4460" s="12"/>
      <c r="AH4460" s="12"/>
      <c r="AI4460" s="12"/>
      <c r="AJ4460" s="12"/>
      <c r="AK4460" s="12"/>
      <c r="AL4460" s="12"/>
      <c r="AM4460" s="12"/>
      <c r="AN4460" s="12"/>
      <c r="AO4460" s="12"/>
      <c r="AP4460" s="12"/>
      <c r="AQ4460" s="12"/>
      <c r="AR4460" s="12"/>
      <c r="AS4460" s="12"/>
      <c r="AT4460" s="12"/>
      <c r="AU4460" s="12"/>
      <c r="AV4460" s="12"/>
      <c r="AW4460" s="12"/>
      <c r="AX4460" s="12"/>
      <c r="AY4460" s="12"/>
      <c r="AZ4460" s="12"/>
      <c r="BA4460" s="12"/>
      <c r="BB4460" s="12"/>
      <c r="BC4460" s="12"/>
      <c r="BD4460" s="12"/>
      <c r="BE4460" s="12"/>
      <c r="BF4460" s="12"/>
      <c r="BG4460" s="12"/>
      <c r="BH4460" s="12"/>
      <c r="BI4460" s="12"/>
      <c r="BJ4460" s="13"/>
      <c r="BK4460" s="13"/>
      <c r="BL4460" s="13"/>
      <c r="BM4460" s="13"/>
      <c r="BN4460" s="13"/>
    </row>
    <row r="4461" spans="4:66" x14ac:dyDescent="0.25">
      <c r="D4461" s="7"/>
      <c r="E4461" s="10"/>
      <c r="F4461" s="10"/>
      <c r="G4461" s="10"/>
      <c r="H4461" s="10"/>
      <c r="I4461" s="10"/>
      <c r="J4461" s="10"/>
      <c r="K4461" s="11"/>
      <c r="L4461" s="11"/>
      <c r="M4461" s="12"/>
      <c r="N4461" s="12"/>
      <c r="O4461" s="12"/>
      <c r="P4461" s="12"/>
      <c r="Q4461" s="12"/>
      <c r="R4461" s="12"/>
      <c r="S4461" s="12"/>
      <c r="T4461" s="12"/>
      <c r="U4461" s="12"/>
      <c r="V4461" s="12"/>
      <c r="W4461" s="12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2"/>
      <c r="AS4461" s="12"/>
      <c r="AT4461" s="12"/>
      <c r="AU4461" s="12"/>
      <c r="AV4461" s="12"/>
      <c r="AW4461" s="12"/>
      <c r="AX4461" s="12"/>
      <c r="AY4461" s="12"/>
      <c r="AZ4461" s="12"/>
      <c r="BA4461" s="12"/>
      <c r="BB4461" s="12"/>
      <c r="BC4461" s="12"/>
      <c r="BD4461" s="12"/>
      <c r="BE4461" s="12"/>
      <c r="BF4461" s="12"/>
      <c r="BG4461" s="12"/>
      <c r="BH4461" s="12"/>
      <c r="BI4461" s="12"/>
      <c r="BJ4461" s="13"/>
      <c r="BK4461" s="13"/>
      <c r="BL4461" s="13"/>
      <c r="BM4461" s="13"/>
      <c r="BN4461" s="13"/>
    </row>
    <row r="4462" spans="4:66" x14ac:dyDescent="0.25">
      <c r="D4462" s="7"/>
      <c r="E4462" s="10"/>
      <c r="F4462" s="10"/>
      <c r="G4462" s="10"/>
      <c r="H4462" s="10"/>
      <c r="I4462" s="10"/>
      <c r="J4462" s="10"/>
      <c r="K4462" s="11"/>
      <c r="L4462" s="11"/>
      <c r="M4462" s="12"/>
      <c r="N4462" s="12"/>
      <c r="O4462" s="12"/>
      <c r="P4462" s="12"/>
      <c r="Q4462" s="12"/>
      <c r="R4462" s="12"/>
      <c r="S4462" s="12"/>
      <c r="T4462" s="12"/>
      <c r="U4462" s="12"/>
      <c r="V4462" s="12"/>
      <c r="W4462" s="12"/>
      <c r="X4462" s="12"/>
      <c r="Y4462" s="12"/>
      <c r="Z4462" s="12"/>
      <c r="AA4462" s="12"/>
      <c r="AB4462" s="12"/>
      <c r="AC4462" s="12"/>
      <c r="AD4462" s="12"/>
      <c r="AE4462" s="12"/>
      <c r="AF4462" s="12"/>
      <c r="AG4462" s="12"/>
      <c r="AH4462" s="12"/>
      <c r="AI4462" s="12"/>
      <c r="AJ4462" s="12"/>
      <c r="AK4462" s="12"/>
      <c r="AL4462" s="12"/>
      <c r="AM4462" s="12"/>
      <c r="AN4462" s="12"/>
      <c r="AO4462" s="12"/>
      <c r="AP4462" s="12"/>
      <c r="AQ4462" s="12"/>
      <c r="AR4462" s="12"/>
      <c r="AS4462" s="12"/>
      <c r="AT4462" s="12"/>
      <c r="AU4462" s="12"/>
      <c r="AV4462" s="12"/>
      <c r="AW4462" s="12"/>
      <c r="AX4462" s="12"/>
      <c r="AY4462" s="12"/>
      <c r="AZ4462" s="12"/>
      <c r="BA4462" s="12"/>
      <c r="BB4462" s="12"/>
      <c r="BC4462" s="12"/>
      <c r="BD4462" s="12"/>
      <c r="BE4462" s="12"/>
      <c r="BF4462" s="12"/>
      <c r="BG4462" s="12"/>
      <c r="BH4462" s="12"/>
      <c r="BI4462" s="12"/>
      <c r="BJ4462" s="13"/>
      <c r="BK4462" s="13"/>
      <c r="BL4462" s="13"/>
      <c r="BM4462" s="13"/>
      <c r="BN4462" s="13"/>
    </row>
    <row r="4463" spans="4:66" x14ac:dyDescent="0.25">
      <c r="D4463" s="7"/>
      <c r="E4463" s="10"/>
      <c r="F4463" s="10"/>
      <c r="G4463" s="10"/>
      <c r="H4463" s="10"/>
      <c r="I4463" s="10"/>
      <c r="J4463" s="10"/>
      <c r="K4463" s="11"/>
      <c r="L4463" s="11"/>
      <c r="M4463" s="12"/>
      <c r="N4463" s="12"/>
      <c r="O4463" s="12"/>
      <c r="P4463" s="12"/>
      <c r="Q4463" s="12"/>
      <c r="R4463" s="12"/>
      <c r="S4463" s="12"/>
      <c r="T4463" s="12"/>
      <c r="U4463" s="12"/>
      <c r="V4463" s="12"/>
      <c r="W4463" s="12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2"/>
      <c r="AS4463" s="12"/>
      <c r="AT4463" s="12"/>
      <c r="AU4463" s="12"/>
      <c r="AV4463" s="12"/>
      <c r="AW4463" s="12"/>
      <c r="AX4463" s="12"/>
      <c r="AY4463" s="12"/>
      <c r="AZ4463" s="12"/>
      <c r="BA4463" s="12"/>
      <c r="BB4463" s="12"/>
      <c r="BC4463" s="12"/>
      <c r="BD4463" s="12"/>
      <c r="BE4463" s="12"/>
      <c r="BF4463" s="12"/>
      <c r="BG4463" s="12"/>
      <c r="BH4463" s="12"/>
      <c r="BI4463" s="12"/>
      <c r="BJ4463" s="13"/>
      <c r="BK4463" s="13"/>
      <c r="BL4463" s="13"/>
      <c r="BM4463" s="13"/>
      <c r="BN4463" s="13"/>
    </row>
    <row r="4464" spans="4:66" x14ac:dyDescent="0.25">
      <c r="D4464" s="7"/>
      <c r="E4464" s="10"/>
      <c r="F4464" s="10"/>
      <c r="G4464" s="10"/>
      <c r="H4464" s="10"/>
      <c r="I4464" s="10"/>
      <c r="J4464" s="10"/>
      <c r="K4464" s="11"/>
      <c r="L4464" s="11"/>
      <c r="M4464" s="12"/>
      <c r="N4464" s="12"/>
      <c r="O4464" s="12"/>
      <c r="P4464" s="12"/>
      <c r="Q4464" s="12"/>
      <c r="R4464" s="12"/>
      <c r="S4464" s="12"/>
      <c r="T4464" s="12"/>
      <c r="U4464" s="12"/>
      <c r="V4464" s="12"/>
      <c r="W4464" s="12"/>
      <c r="X4464" s="12"/>
      <c r="Y4464" s="12"/>
      <c r="Z4464" s="12"/>
      <c r="AA4464" s="12"/>
      <c r="AB4464" s="12"/>
      <c r="AC4464" s="12"/>
      <c r="AD4464" s="12"/>
      <c r="AE4464" s="12"/>
      <c r="AF4464" s="12"/>
      <c r="AG4464" s="12"/>
      <c r="AH4464" s="12"/>
      <c r="AI4464" s="12"/>
      <c r="AJ4464" s="12"/>
      <c r="AK4464" s="12"/>
      <c r="AL4464" s="12"/>
      <c r="AM4464" s="12"/>
      <c r="AN4464" s="12"/>
      <c r="AO4464" s="12"/>
      <c r="AP4464" s="12"/>
      <c r="AQ4464" s="12"/>
      <c r="AR4464" s="12"/>
      <c r="AS4464" s="12"/>
      <c r="AT4464" s="12"/>
      <c r="AU4464" s="12"/>
      <c r="AV4464" s="12"/>
      <c r="AW4464" s="12"/>
      <c r="AX4464" s="12"/>
      <c r="AY4464" s="12"/>
      <c r="AZ4464" s="12"/>
      <c r="BA4464" s="12"/>
      <c r="BB4464" s="12"/>
      <c r="BC4464" s="12"/>
      <c r="BD4464" s="12"/>
      <c r="BE4464" s="12"/>
      <c r="BF4464" s="12"/>
      <c r="BG4464" s="12"/>
      <c r="BH4464" s="12"/>
      <c r="BI4464" s="12"/>
      <c r="BJ4464" s="13"/>
      <c r="BK4464" s="13"/>
      <c r="BL4464" s="13"/>
      <c r="BM4464" s="13"/>
      <c r="BN4464" s="13"/>
    </row>
    <row r="4465" spans="4:66" x14ac:dyDescent="0.25">
      <c r="D4465" s="7"/>
      <c r="E4465" s="10"/>
      <c r="F4465" s="10"/>
      <c r="G4465" s="10"/>
      <c r="H4465" s="10"/>
      <c r="I4465" s="10"/>
      <c r="J4465" s="10"/>
      <c r="K4465" s="11"/>
      <c r="L4465" s="11"/>
      <c r="M4465" s="12"/>
      <c r="N4465" s="12"/>
      <c r="O4465" s="12"/>
      <c r="P4465" s="12"/>
      <c r="Q4465" s="12"/>
      <c r="R4465" s="12"/>
      <c r="S4465" s="12"/>
      <c r="T4465" s="12"/>
      <c r="U4465" s="12"/>
      <c r="V4465" s="12"/>
      <c r="W4465" s="12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2"/>
      <c r="AS4465" s="12"/>
      <c r="AT4465" s="12"/>
      <c r="AU4465" s="12"/>
      <c r="AV4465" s="12"/>
      <c r="AW4465" s="12"/>
      <c r="AX4465" s="12"/>
      <c r="AY4465" s="12"/>
      <c r="AZ4465" s="12"/>
      <c r="BA4465" s="12"/>
      <c r="BB4465" s="12"/>
      <c r="BC4465" s="12"/>
      <c r="BD4465" s="12"/>
      <c r="BE4465" s="12"/>
      <c r="BF4465" s="12"/>
      <c r="BG4465" s="12"/>
      <c r="BH4465" s="12"/>
      <c r="BI4465" s="12"/>
      <c r="BJ4465" s="13"/>
      <c r="BK4465" s="13"/>
      <c r="BL4465" s="13"/>
      <c r="BM4465" s="13"/>
      <c r="BN4465" s="13"/>
    </row>
    <row r="4466" spans="4:66" x14ac:dyDescent="0.25">
      <c r="D4466" s="7"/>
      <c r="E4466" s="10"/>
      <c r="F4466" s="10"/>
      <c r="G4466" s="10"/>
      <c r="H4466" s="10"/>
      <c r="I4466" s="10"/>
      <c r="J4466" s="10"/>
      <c r="K4466" s="11"/>
      <c r="L4466" s="11"/>
      <c r="M4466" s="12"/>
      <c r="N4466" s="12"/>
      <c r="O4466" s="12"/>
      <c r="P4466" s="12"/>
      <c r="Q4466" s="12"/>
      <c r="R4466" s="12"/>
      <c r="S4466" s="12"/>
      <c r="T4466" s="12"/>
      <c r="U4466" s="12"/>
      <c r="V4466" s="12"/>
      <c r="W4466" s="12"/>
      <c r="X4466" s="12"/>
      <c r="Y4466" s="12"/>
      <c r="Z4466" s="12"/>
      <c r="AA4466" s="12"/>
      <c r="AB4466" s="12"/>
      <c r="AC4466" s="12"/>
      <c r="AD4466" s="12"/>
      <c r="AE4466" s="12"/>
      <c r="AF4466" s="12"/>
      <c r="AG4466" s="12"/>
      <c r="AH4466" s="12"/>
      <c r="AI4466" s="12"/>
      <c r="AJ4466" s="12"/>
      <c r="AK4466" s="12"/>
      <c r="AL4466" s="12"/>
      <c r="AM4466" s="12"/>
      <c r="AN4466" s="12"/>
      <c r="AO4466" s="12"/>
      <c r="AP4466" s="12"/>
      <c r="AQ4466" s="12"/>
      <c r="AR4466" s="12"/>
      <c r="AS4466" s="12"/>
      <c r="AT4466" s="12"/>
      <c r="AU4466" s="12"/>
      <c r="AV4466" s="12"/>
      <c r="AW4466" s="12"/>
      <c r="AX4466" s="12"/>
      <c r="AY4466" s="12"/>
      <c r="AZ4466" s="12"/>
      <c r="BA4466" s="12"/>
      <c r="BB4466" s="12"/>
      <c r="BC4466" s="12"/>
      <c r="BD4466" s="12"/>
      <c r="BE4466" s="12"/>
      <c r="BF4466" s="12"/>
      <c r="BG4466" s="12"/>
      <c r="BH4466" s="12"/>
      <c r="BI4466" s="12"/>
      <c r="BJ4466" s="13"/>
      <c r="BK4466" s="13"/>
      <c r="BL4466" s="13"/>
      <c r="BM4466" s="13"/>
      <c r="BN4466" s="13"/>
    </row>
    <row r="4467" spans="4:66" x14ac:dyDescent="0.25">
      <c r="D4467" s="7"/>
      <c r="E4467" s="10"/>
      <c r="F4467" s="10"/>
      <c r="G4467" s="10"/>
      <c r="H4467" s="10"/>
      <c r="I4467" s="10"/>
      <c r="J4467" s="10"/>
      <c r="K4467" s="11"/>
      <c r="L4467" s="11"/>
      <c r="M4467" s="12"/>
      <c r="N4467" s="12"/>
      <c r="O4467" s="12"/>
      <c r="P4467" s="12"/>
      <c r="Q4467" s="12"/>
      <c r="R4467" s="12"/>
      <c r="S4467" s="12"/>
      <c r="T4467" s="12"/>
      <c r="U4467" s="12"/>
      <c r="V4467" s="12"/>
      <c r="W4467" s="12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2"/>
      <c r="AS4467" s="12"/>
      <c r="AT4467" s="12"/>
      <c r="AU4467" s="12"/>
      <c r="AV4467" s="12"/>
      <c r="AW4467" s="12"/>
      <c r="AX4467" s="12"/>
      <c r="AY4467" s="12"/>
      <c r="AZ4467" s="12"/>
      <c r="BA4467" s="12"/>
      <c r="BB4467" s="12"/>
      <c r="BC4467" s="12"/>
      <c r="BD4467" s="12"/>
      <c r="BE4467" s="12"/>
      <c r="BF4467" s="12"/>
      <c r="BG4467" s="12"/>
      <c r="BH4467" s="12"/>
      <c r="BI4467" s="12"/>
      <c r="BJ4467" s="13"/>
      <c r="BK4467" s="13"/>
      <c r="BL4467" s="13"/>
      <c r="BM4467" s="13"/>
      <c r="BN4467" s="13"/>
    </row>
    <row r="4468" spans="4:66" x14ac:dyDescent="0.25">
      <c r="D4468" s="7"/>
      <c r="E4468" s="10"/>
      <c r="F4468" s="10"/>
      <c r="G4468" s="10"/>
      <c r="H4468" s="10"/>
      <c r="I4468" s="10"/>
      <c r="J4468" s="10"/>
      <c r="K4468" s="11"/>
      <c r="L4468" s="11"/>
      <c r="M4468" s="12"/>
      <c r="N4468" s="12"/>
      <c r="O4468" s="12"/>
      <c r="P4468" s="12"/>
      <c r="Q4468" s="12"/>
      <c r="R4468" s="12"/>
      <c r="S4468" s="12"/>
      <c r="T4468" s="12"/>
      <c r="U4468" s="12"/>
      <c r="V4468" s="12"/>
      <c r="W4468" s="12"/>
      <c r="X4468" s="12"/>
      <c r="Y4468" s="12"/>
      <c r="Z4468" s="12"/>
      <c r="AA4468" s="12"/>
      <c r="AB4468" s="12"/>
      <c r="AC4468" s="12"/>
      <c r="AD4468" s="12"/>
      <c r="AE4468" s="12"/>
      <c r="AF4468" s="12"/>
      <c r="AG4468" s="12"/>
      <c r="AH4468" s="12"/>
      <c r="AI4468" s="12"/>
      <c r="AJ4468" s="12"/>
      <c r="AK4468" s="12"/>
      <c r="AL4468" s="12"/>
      <c r="AM4468" s="12"/>
      <c r="AN4468" s="12"/>
      <c r="AO4468" s="12"/>
      <c r="AP4468" s="12"/>
      <c r="AQ4468" s="12"/>
      <c r="AR4468" s="12"/>
      <c r="AS4468" s="12"/>
      <c r="AT4468" s="12"/>
      <c r="AU4468" s="12"/>
      <c r="AV4468" s="12"/>
      <c r="AW4468" s="12"/>
      <c r="AX4468" s="12"/>
      <c r="AY4468" s="12"/>
      <c r="AZ4468" s="12"/>
      <c r="BA4468" s="12"/>
      <c r="BB4468" s="12"/>
      <c r="BC4468" s="12"/>
      <c r="BD4468" s="12"/>
      <c r="BE4468" s="12"/>
      <c r="BF4468" s="12"/>
      <c r="BG4468" s="12"/>
      <c r="BH4468" s="12"/>
      <c r="BI4468" s="12"/>
      <c r="BJ4468" s="13"/>
      <c r="BK4468" s="13"/>
      <c r="BL4468" s="13"/>
      <c r="BM4468" s="13"/>
      <c r="BN4468" s="13"/>
    </row>
    <row r="4469" spans="4:66" x14ac:dyDescent="0.25">
      <c r="D4469" s="7"/>
      <c r="E4469" s="10"/>
      <c r="F4469" s="10"/>
      <c r="G4469" s="10"/>
      <c r="H4469" s="10"/>
      <c r="I4469" s="10"/>
      <c r="J4469" s="10"/>
      <c r="K4469" s="11"/>
      <c r="L4469" s="11"/>
      <c r="M4469" s="12"/>
      <c r="N4469" s="12"/>
      <c r="O4469" s="12"/>
      <c r="P4469" s="12"/>
      <c r="Q4469" s="12"/>
      <c r="R4469" s="12"/>
      <c r="S4469" s="12"/>
      <c r="T4469" s="12"/>
      <c r="U4469" s="12"/>
      <c r="V4469" s="12"/>
      <c r="W4469" s="12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2"/>
      <c r="AS4469" s="12"/>
      <c r="AT4469" s="12"/>
      <c r="AU4469" s="12"/>
      <c r="AV4469" s="12"/>
      <c r="AW4469" s="12"/>
      <c r="AX4469" s="12"/>
      <c r="AY4469" s="12"/>
      <c r="AZ4469" s="12"/>
      <c r="BA4469" s="12"/>
      <c r="BB4469" s="12"/>
      <c r="BC4469" s="12"/>
      <c r="BD4469" s="12"/>
      <c r="BE4469" s="12"/>
      <c r="BF4469" s="12"/>
      <c r="BG4469" s="12"/>
      <c r="BH4469" s="12"/>
      <c r="BI4469" s="12"/>
      <c r="BJ4469" s="13"/>
      <c r="BK4469" s="13"/>
      <c r="BL4469" s="13"/>
      <c r="BM4469" s="13"/>
      <c r="BN4469" s="13"/>
    </row>
    <row r="4470" spans="4:66" x14ac:dyDescent="0.25">
      <c r="D4470" s="7"/>
      <c r="E4470" s="10"/>
      <c r="F4470" s="10"/>
      <c r="G4470" s="10"/>
      <c r="H4470" s="10"/>
      <c r="I4470" s="10"/>
      <c r="J4470" s="10"/>
      <c r="K4470" s="11"/>
      <c r="L4470" s="11"/>
      <c r="M4470" s="12"/>
      <c r="N4470" s="12"/>
      <c r="O4470" s="12"/>
      <c r="P4470" s="12"/>
      <c r="Q4470" s="12"/>
      <c r="R4470" s="12"/>
      <c r="S4470" s="12"/>
      <c r="T4470" s="12"/>
      <c r="U4470" s="12"/>
      <c r="V4470" s="12"/>
      <c r="W4470" s="12"/>
      <c r="X4470" s="12"/>
      <c r="Y4470" s="12"/>
      <c r="Z4470" s="12"/>
      <c r="AA4470" s="12"/>
      <c r="AB4470" s="12"/>
      <c r="AC4470" s="12"/>
      <c r="AD4470" s="12"/>
      <c r="AE4470" s="12"/>
      <c r="AF4470" s="12"/>
      <c r="AG4470" s="12"/>
      <c r="AH4470" s="12"/>
      <c r="AI4470" s="12"/>
      <c r="AJ4470" s="12"/>
      <c r="AK4470" s="12"/>
      <c r="AL4470" s="12"/>
      <c r="AM4470" s="12"/>
      <c r="AN4470" s="12"/>
      <c r="AO4470" s="12"/>
      <c r="AP4470" s="12"/>
      <c r="AQ4470" s="12"/>
      <c r="AR4470" s="12"/>
      <c r="AS4470" s="12"/>
      <c r="AT4470" s="12"/>
      <c r="AU4470" s="12"/>
      <c r="AV4470" s="12"/>
      <c r="AW4470" s="12"/>
      <c r="AX4470" s="12"/>
      <c r="AY4470" s="12"/>
      <c r="AZ4470" s="12"/>
      <c r="BA4470" s="12"/>
      <c r="BB4470" s="12"/>
      <c r="BC4470" s="12"/>
      <c r="BD4470" s="12"/>
      <c r="BE4470" s="12"/>
      <c r="BF4470" s="12"/>
      <c r="BG4470" s="12"/>
      <c r="BH4470" s="12"/>
      <c r="BI4470" s="12"/>
      <c r="BJ4470" s="13"/>
      <c r="BK4470" s="13"/>
      <c r="BL4470" s="13"/>
      <c r="BM4470" s="13"/>
      <c r="BN4470" s="13"/>
    </row>
    <row r="4471" spans="4:66" x14ac:dyDescent="0.25">
      <c r="D4471" s="7"/>
      <c r="E4471" s="10"/>
      <c r="F4471" s="10"/>
      <c r="G4471" s="10"/>
      <c r="H4471" s="10"/>
      <c r="I4471" s="10"/>
      <c r="J4471" s="10"/>
      <c r="K4471" s="11"/>
      <c r="L4471" s="11"/>
      <c r="M4471" s="12"/>
      <c r="N4471" s="12"/>
      <c r="O4471" s="12"/>
      <c r="P4471" s="12"/>
      <c r="Q4471" s="12"/>
      <c r="R4471" s="12"/>
      <c r="S4471" s="12"/>
      <c r="T4471" s="12"/>
      <c r="U4471" s="12"/>
      <c r="V4471" s="12"/>
      <c r="W4471" s="12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2"/>
      <c r="AS4471" s="12"/>
      <c r="AT4471" s="12"/>
      <c r="AU4471" s="12"/>
      <c r="AV4471" s="12"/>
      <c r="AW4471" s="12"/>
      <c r="AX4471" s="12"/>
      <c r="AY4471" s="12"/>
      <c r="AZ4471" s="12"/>
      <c r="BA4471" s="12"/>
      <c r="BB4471" s="12"/>
      <c r="BC4471" s="12"/>
      <c r="BD4471" s="12"/>
      <c r="BE4471" s="12"/>
      <c r="BF4471" s="12"/>
      <c r="BG4471" s="12"/>
      <c r="BH4471" s="12"/>
      <c r="BI4471" s="12"/>
      <c r="BJ4471" s="13"/>
      <c r="BK4471" s="13"/>
      <c r="BL4471" s="13"/>
      <c r="BM4471" s="13"/>
      <c r="BN4471" s="13"/>
    </row>
    <row r="4472" spans="4:66" x14ac:dyDescent="0.25">
      <c r="D4472" s="7"/>
      <c r="E4472" s="10"/>
      <c r="F4472" s="10"/>
      <c r="G4472" s="10"/>
      <c r="H4472" s="10"/>
      <c r="I4472" s="10"/>
      <c r="J4472" s="10"/>
      <c r="K4472" s="11"/>
      <c r="L4472" s="11"/>
      <c r="M4472" s="12"/>
      <c r="N4472" s="12"/>
      <c r="O4472" s="12"/>
      <c r="P4472" s="12"/>
      <c r="Q4472" s="12"/>
      <c r="R4472" s="12"/>
      <c r="S4472" s="12"/>
      <c r="T4472" s="12"/>
      <c r="U4472" s="12"/>
      <c r="V4472" s="12"/>
      <c r="W4472" s="12"/>
      <c r="X4472" s="12"/>
      <c r="Y4472" s="12"/>
      <c r="Z4472" s="12"/>
      <c r="AA4472" s="12"/>
      <c r="AB4472" s="12"/>
      <c r="AC4472" s="12"/>
      <c r="AD4472" s="12"/>
      <c r="AE4472" s="12"/>
      <c r="AF4472" s="12"/>
      <c r="AG4472" s="12"/>
      <c r="AH4472" s="12"/>
      <c r="AI4472" s="12"/>
      <c r="AJ4472" s="12"/>
      <c r="AK4472" s="12"/>
      <c r="AL4472" s="12"/>
      <c r="AM4472" s="12"/>
      <c r="AN4472" s="12"/>
      <c r="AO4472" s="12"/>
      <c r="AP4472" s="12"/>
      <c r="AQ4472" s="12"/>
      <c r="AR4472" s="12"/>
      <c r="AS4472" s="12"/>
      <c r="AT4472" s="12"/>
      <c r="AU4472" s="12"/>
      <c r="AV4472" s="12"/>
      <c r="AW4472" s="12"/>
      <c r="AX4472" s="12"/>
      <c r="AY4472" s="12"/>
      <c r="AZ4472" s="12"/>
      <c r="BA4472" s="12"/>
      <c r="BB4472" s="12"/>
      <c r="BC4472" s="12"/>
      <c r="BD4472" s="12"/>
      <c r="BE4472" s="12"/>
      <c r="BF4472" s="12"/>
      <c r="BG4472" s="12"/>
      <c r="BH4472" s="12"/>
      <c r="BI4472" s="12"/>
      <c r="BJ4472" s="13"/>
      <c r="BK4472" s="13"/>
      <c r="BL4472" s="13"/>
      <c r="BM4472" s="13"/>
      <c r="BN4472" s="13"/>
    </row>
    <row r="4473" spans="4:66" x14ac:dyDescent="0.25">
      <c r="D4473" s="7"/>
      <c r="E4473" s="10"/>
      <c r="F4473" s="10"/>
      <c r="G4473" s="10"/>
      <c r="H4473" s="10"/>
      <c r="I4473" s="10"/>
      <c r="J4473" s="10"/>
      <c r="K4473" s="11"/>
      <c r="L4473" s="11"/>
      <c r="M4473" s="12"/>
      <c r="N4473" s="12"/>
      <c r="O4473" s="12"/>
      <c r="P4473" s="12"/>
      <c r="Q4473" s="12"/>
      <c r="R4473" s="12"/>
      <c r="S4473" s="12"/>
      <c r="T4473" s="12"/>
      <c r="U4473" s="12"/>
      <c r="V4473" s="12"/>
      <c r="W4473" s="12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2"/>
      <c r="AS4473" s="12"/>
      <c r="AT4473" s="12"/>
      <c r="AU4473" s="12"/>
      <c r="AV4473" s="12"/>
      <c r="AW4473" s="12"/>
      <c r="AX4473" s="12"/>
      <c r="AY4473" s="12"/>
      <c r="AZ4473" s="12"/>
      <c r="BA4473" s="12"/>
      <c r="BB4473" s="12"/>
      <c r="BC4473" s="12"/>
      <c r="BD4473" s="12"/>
      <c r="BE4473" s="12"/>
      <c r="BF4473" s="12"/>
      <c r="BG4473" s="12"/>
      <c r="BH4473" s="12"/>
      <c r="BI4473" s="12"/>
      <c r="BJ4473" s="13"/>
      <c r="BK4473" s="13"/>
      <c r="BL4473" s="13"/>
      <c r="BM4473" s="13"/>
      <c r="BN4473" s="13"/>
    </row>
    <row r="4474" spans="4:66" x14ac:dyDescent="0.25">
      <c r="D4474" s="7"/>
      <c r="E4474" s="10"/>
      <c r="F4474" s="10"/>
      <c r="G4474" s="10"/>
      <c r="H4474" s="10"/>
      <c r="I4474" s="10"/>
      <c r="J4474" s="10"/>
      <c r="K4474" s="11"/>
      <c r="L4474" s="11"/>
      <c r="M4474" s="12"/>
      <c r="N4474" s="12"/>
      <c r="O4474" s="12"/>
      <c r="P4474" s="12"/>
      <c r="Q4474" s="12"/>
      <c r="R4474" s="12"/>
      <c r="S4474" s="12"/>
      <c r="T4474" s="12"/>
      <c r="U4474" s="12"/>
      <c r="V4474" s="12"/>
      <c r="W4474" s="12"/>
      <c r="X4474" s="12"/>
      <c r="Y4474" s="12"/>
      <c r="Z4474" s="12"/>
      <c r="AA4474" s="12"/>
      <c r="AB4474" s="12"/>
      <c r="AC4474" s="12"/>
      <c r="AD4474" s="12"/>
      <c r="AE4474" s="12"/>
      <c r="AF4474" s="12"/>
      <c r="AG4474" s="12"/>
      <c r="AH4474" s="12"/>
      <c r="AI4474" s="12"/>
      <c r="AJ4474" s="12"/>
      <c r="AK4474" s="12"/>
      <c r="AL4474" s="12"/>
      <c r="AM4474" s="12"/>
      <c r="AN4474" s="12"/>
      <c r="AO4474" s="12"/>
      <c r="AP4474" s="12"/>
      <c r="AQ4474" s="12"/>
      <c r="AR4474" s="12"/>
      <c r="AS4474" s="12"/>
      <c r="AT4474" s="12"/>
      <c r="AU4474" s="12"/>
      <c r="AV4474" s="12"/>
      <c r="AW4474" s="12"/>
      <c r="AX4474" s="12"/>
      <c r="AY4474" s="12"/>
      <c r="AZ4474" s="12"/>
      <c r="BA4474" s="12"/>
      <c r="BB4474" s="12"/>
      <c r="BC4474" s="12"/>
      <c r="BD4474" s="12"/>
      <c r="BE4474" s="12"/>
      <c r="BF4474" s="12"/>
      <c r="BG4474" s="12"/>
      <c r="BH4474" s="12"/>
      <c r="BI4474" s="12"/>
      <c r="BJ4474" s="13"/>
      <c r="BK4474" s="13"/>
      <c r="BL4474" s="13"/>
      <c r="BM4474" s="13"/>
      <c r="BN4474" s="13"/>
    </row>
    <row r="4475" spans="4:66" x14ac:dyDescent="0.25">
      <c r="D4475" s="7"/>
      <c r="E4475" s="10"/>
      <c r="F4475" s="10"/>
      <c r="G4475" s="10"/>
      <c r="H4475" s="10"/>
      <c r="I4475" s="10"/>
      <c r="J4475" s="10"/>
      <c r="K4475" s="11"/>
      <c r="L4475" s="11"/>
      <c r="M4475" s="12"/>
      <c r="N4475" s="12"/>
      <c r="O4475" s="12"/>
      <c r="P4475" s="12"/>
      <c r="Q4475" s="12"/>
      <c r="R4475" s="12"/>
      <c r="S4475" s="12"/>
      <c r="T4475" s="12"/>
      <c r="U4475" s="12"/>
      <c r="V4475" s="12"/>
      <c r="W4475" s="12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2"/>
      <c r="AS4475" s="12"/>
      <c r="AT4475" s="12"/>
      <c r="AU4475" s="12"/>
      <c r="AV4475" s="12"/>
      <c r="AW4475" s="12"/>
      <c r="AX4475" s="12"/>
      <c r="AY4475" s="12"/>
      <c r="AZ4475" s="12"/>
      <c r="BA4475" s="12"/>
      <c r="BB4475" s="12"/>
      <c r="BC4475" s="12"/>
      <c r="BD4475" s="12"/>
      <c r="BE4475" s="12"/>
      <c r="BF4475" s="12"/>
      <c r="BG4475" s="12"/>
      <c r="BH4475" s="12"/>
      <c r="BI4475" s="12"/>
      <c r="BJ4475" s="13"/>
      <c r="BK4475" s="13"/>
      <c r="BL4475" s="13"/>
      <c r="BM4475" s="13"/>
      <c r="BN4475" s="13"/>
    </row>
    <row r="4476" spans="4:66" x14ac:dyDescent="0.25">
      <c r="D4476" s="7"/>
      <c r="E4476" s="10"/>
      <c r="F4476" s="10"/>
      <c r="G4476" s="10"/>
      <c r="H4476" s="10"/>
      <c r="I4476" s="10"/>
      <c r="J4476" s="10"/>
      <c r="K4476" s="11"/>
      <c r="L4476" s="11"/>
      <c r="M4476" s="12"/>
      <c r="N4476" s="12"/>
      <c r="O4476" s="12"/>
      <c r="P4476" s="12"/>
      <c r="Q4476" s="12"/>
      <c r="R4476" s="12"/>
      <c r="S4476" s="12"/>
      <c r="T4476" s="12"/>
      <c r="U4476" s="12"/>
      <c r="V4476" s="12"/>
      <c r="W4476" s="12"/>
      <c r="X4476" s="12"/>
      <c r="Y4476" s="12"/>
      <c r="Z4476" s="12"/>
      <c r="AA4476" s="12"/>
      <c r="AB4476" s="12"/>
      <c r="AC4476" s="12"/>
      <c r="AD4476" s="12"/>
      <c r="AE4476" s="12"/>
      <c r="AF4476" s="12"/>
      <c r="AG4476" s="12"/>
      <c r="AH4476" s="12"/>
      <c r="AI4476" s="12"/>
      <c r="AJ4476" s="12"/>
      <c r="AK4476" s="12"/>
      <c r="AL4476" s="12"/>
      <c r="AM4476" s="12"/>
      <c r="AN4476" s="12"/>
      <c r="AO4476" s="12"/>
      <c r="AP4476" s="12"/>
      <c r="AQ4476" s="12"/>
      <c r="AR4476" s="12"/>
      <c r="AS4476" s="12"/>
      <c r="AT4476" s="12"/>
      <c r="AU4476" s="12"/>
      <c r="AV4476" s="12"/>
      <c r="AW4476" s="12"/>
      <c r="AX4476" s="12"/>
      <c r="AY4476" s="12"/>
      <c r="AZ4476" s="12"/>
      <c r="BA4476" s="12"/>
      <c r="BB4476" s="12"/>
      <c r="BC4476" s="12"/>
      <c r="BD4476" s="12"/>
      <c r="BE4476" s="12"/>
      <c r="BF4476" s="12"/>
      <c r="BG4476" s="12"/>
      <c r="BH4476" s="12"/>
      <c r="BI4476" s="12"/>
      <c r="BJ4476" s="13"/>
      <c r="BK4476" s="13"/>
      <c r="BL4476" s="13"/>
      <c r="BM4476" s="13"/>
      <c r="BN4476" s="13"/>
    </row>
    <row r="4477" spans="4:66" x14ac:dyDescent="0.25">
      <c r="D4477" s="7"/>
      <c r="E4477" s="10"/>
      <c r="F4477" s="10"/>
      <c r="G4477" s="10"/>
      <c r="H4477" s="10"/>
      <c r="I4477" s="10"/>
      <c r="J4477" s="10"/>
      <c r="K4477" s="11"/>
      <c r="L4477" s="11"/>
      <c r="M4477" s="12"/>
      <c r="N4477" s="12"/>
      <c r="O4477" s="12"/>
      <c r="P4477" s="12"/>
      <c r="Q4477" s="12"/>
      <c r="R4477" s="12"/>
      <c r="S4477" s="12"/>
      <c r="T4477" s="12"/>
      <c r="U4477" s="12"/>
      <c r="V4477" s="12"/>
      <c r="W4477" s="12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2"/>
      <c r="AS4477" s="12"/>
      <c r="AT4477" s="12"/>
      <c r="AU4477" s="12"/>
      <c r="AV4477" s="12"/>
      <c r="AW4477" s="12"/>
      <c r="AX4477" s="12"/>
      <c r="AY4477" s="12"/>
      <c r="AZ4477" s="12"/>
      <c r="BA4477" s="12"/>
      <c r="BB4477" s="12"/>
      <c r="BC4477" s="12"/>
      <c r="BD4477" s="12"/>
      <c r="BE4477" s="12"/>
      <c r="BF4477" s="12"/>
      <c r="BG4477" s="12"/>
      <c r="BH4477" s="12"/>
      <c r="BI4477" s="12"/>
      <c r="BJ4477" s="13"/>
      <c r="BK4477" s="13"/>
      <c r="BL4477" s="13"/>
      <c r="BM4477" s="13"/>
      <c r="BN4477" s="13"/>
    </row>
    <row r="4478" spans="4:66" x14ac:dyDescent="0.25">
      <c r="D4478" s="7"/>
      <c r="E4478" s="10"/>
      <c r="F4478" s="10"/>
      <c r="G4478" s="10"/>
      <c r="H4478" s="10"/>
      <c r="I4478" s="10"/>
      <c r="J4478" s="10"/>
      <c r="K4478" s="11"/>
      <c r="L4478" s="11"/>
      <c r="M4478" s="12"/>
      <c r="N4478" s="12"/>
      <c r="O4478" s="12"/>
      <c r="P4478" s="12"/>
      <c r="Q4478" s="12"/>
      <c r="R4478" s="12"/>
      <c r="S4478" s="12"/>
      <c r="T4478" s="12"/>
      <c r="U4478" s="12"/>
      <c r="V4478" s="12"/>
      <c r="W4478" s="12"/>
      <c r="X4478" s="12"/>
      <c r="Y4478" s="12"/>
      <c r="Z4478" s="12"/>
      <c r="AA4478" s="12"/>
      <c r="AB4478" s="12"/>
      <c r="AC4478" s="12"/>
      <c r="AD4478" s="12"/>
      <c r="AE4478" s="12"/>
      <c r="AF4478" s="12"/>
      <c r="AG4478" s="12"/>
      <c r="AH4478" s="12"/>
      <c r="AI4478" s="12"/>
      <c r="AJ4478" s="12"/>
      <c r="AK4478" s="12"/>
      <c r="AL4478" s="12"/>
      <c r="AM4478" s="12"/>
      <c r="AN4478" s="12"/>
      <c r="AO4478" s="12"/>
      <c r="AP4478" s="12"/>
      <c r="AQ4478" s="12"/>
      <c r="AR4478" s="12"/>
      <c r="AS4478" s="12"/>
      <c r="AT4478" s="12"/>
      <c r="AU4478" s="12"/>
      <c r="AV4478" s="12"/>
      <c r="AW4478" s="12"/>
      <c r="AX4478" s="12"/>
      <c r="AY4478" s="12"/>
      <c r="AZ4478" s="12"/>
      <c r="BA4478" s="12"/>
      <c r="BB4478" s="12"/>
      <c r="BC4478" s="12"/>
      <c r="BD4478" s="12"/>
      <c r="BE4478" s="12"/>
      <c r="BF4478" s="12"/>
      <c r="BG4478" s="12"/>
      <c r="BH4478" s="12"/>
      <c r="BI4478" s="12"/>
      <c r="BJ4478" s="13"/>
      <c r="BK4478" s="13"/>
      <c r="BL4478" s="13"/>
      <c r="BM4478" s="13"/>
      <c r="BN4478" s="13"/>
    </row>
    <row r="4479" spans="4:66" x14ac:dyDescent="0.25">
      <c r="D4479" s="7"/>
      <c r="E4479" s="10"/>
      <c r="F4479" s="10"/>
      <c r="G4479" s="10"/>
      <c r="H4479" s="10"/>
      <c r="I4479" s="10"/>
      <c r="J4479" s="10"/>
      <c r="K4479" s="11"/>
      <c r="L4479" s="11"/>
      <c r="M4479" s="12"/>
      <c r="N4479" s="12"/>
      <c r="O4479" s="12"/>
      <c r="P4479" s="12"/>
      <c r="Q4479" s="12"/>
      <c r="R4479" s="12"/>
      <c r="S4479" s="12"/>
      <c r="T4479" s="12"/>
      <c r="U4479" s="12"/>
      <c r="V4479" s="12"/>
      <c r="W4479" s="12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2"/>
      <c r="AS4479" s="12"/>
      <c r="AT4479" s="12"/>
      <c r="AU4479" s="12"/>
      <c r="AV4479" s="12"/>
      <c r="AW4479" s="12"/>
      <c r="AX4479" s="12"/>
      <c r="AY4479" s="12"/>
      <c r="AZ4479" s="12"/>
      <c r="BA4479" s="12"/>
      <c r="BB4479" s="12"/>
      <c r="BC4479" s="12"/>
      <c r="BD4479" s="12"/>
      <c r="BE4479" s="12"/>
      <c r="BF4479" s="12"/>
      <c r="BG4479" s="12"/>
      <c r="BH4479" s="12"/>
      <c r="BI4479" s="12"/>
      <c r="BJ4479" s="13"/>
      <c r="BK4479" s="13"/>
      <c r="BL4479" s="13"/>
      <c r="BM4479" s="13"/>
      <c r="BN4479" s="13"/>
    </row>
    <row r="4480" spans="4:66" x14ac:dyDescent="0.25">
      <c r="D4480" s="7"/>
      <c r="E4480" s="10"/>
      <c r="F4480" s="10"/>
      <c r="G4480" s="10"/>
      <c r="H4480" s="10"/>
      <c r="I4480" s="10"/>
      <c r="J4480" s="10"/>
      <c r="K4480" s="11"/>
      <c r="L4480" s="11"/>
      <c r="M4480" s="12"/>
      <c r="N4480" s="12"/>
      <c r="O4480" s="12"/>
      <c r="P4480" s="12"/>
      <c r="Q4480" s="12"/>
      <c r="R4480" s="12"/>
      <c r="S4480" s="12"/>
      <c r="T4480" s="12"/>
      <c r="U4480" s="12"/>
      <c r="V4480" s="12"/>
      <c r="W4480" s="12"/>
      <c r="X4480" s="12"/>
      <c r="Y4480" s="12"/>
      <c r="Z4480" s="12"/>
      <c r="AA4480" s="12"/>
      <c r="AB4480" s="12"/>
      <c r="AC4480" s="12"/>
      <c r="AD4480" s="12"/>
      <c r="AE4480" s="12"/>
      <c r="AF4480" s="12"/>
      <c r="AG4480" s="12"/>
      <c r="AH4480" s="12"/>
      <c r="AI4480" s="12"/>
      <c r="AJ4480" s="12"/>
      <c r="AK4480" s="12"/>
      <c r="AL4480" s="12"/>
      <c r="AM4480" s="12"/>
      <c r="AN4480" s="12"/>
      <c r="AO4480" s="12"/>
      <c r="AP4480" s="12"/>
      <c r="AQ4480" s="12"/>
      <c r="AR4480" s="12"/>
      <c r="AS4480" s="12"/>
      <c r="AT4480" s="12"/>
      <c r="AU4480" s="12"/>
      <c r="AV4480" s="12"/>
      <c r="AW4480" s="12"/>
      <c r="AX4480" s="12"/>
      <c r="AY4480" s="12"/>
      <c r="AZ4480" s="12"/>
      <c r="BA4480" s="12"/>
      <c r="BB4480" s="12"/>
      <c r="BC4480" s="12"/>
      <c r="BD4480" s="12"/>
      <c r="BE4480" s="12"/>
      <c r="BF4480" s="12"/>
      <c r="BG4480" s="12"/>
      <c r="BH4480" s="12"/>
      <c r="BI4480" s="12"/>
      <c r="BJ4480" s="13"/>
      <c r="BK4480" s="13"/>
      <c r="BL4480" s="13"/>
      <c r="BM4480" s="13"/>
      <c r="BN4480" s="13"/>
    </row>
    <row r="4481" spans="4:66" x14ac:dyDescent="0.25">
      <c r="D4481" s="7"/>
      <c r="E4481" s="10"/>
      <c r="F4481" s="10"/>
      <c r="G4481" s="10"/>
      <c r="H4481" s="10"/>
      <c r="I4481" s="10"/>
      <c r="J4481" s="10"/>
      <c r="K4481" s="11"/>
      <c r="L4481" s="11"/>
      <c r="M4481" s="12"/>
      <c r="N4481" s="12"/>
      <c r="O4481" s="12"/>
      <c r="P4481" s="12"/>
      <c r="Q4481" s="12"/>
      <c r="R4481" s="12"/>
      <c r="S4481" s="12"/>
      <c r="T4481" s="12"/>
      <c r="U4481" s="12"/>
      <c r="V4481" s="12"/>
      <c r="W4481" s="12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2"/>
      <c r="AS4481" s="12"/>
      <c r="AT4481" s="12"/>
      <c r="AU4481" s="12"/>
      <c r="AV4481" s="12"/>
      <c r="AW4481" s="12"/>
      <c r="AX4481" s="12"/>
      <c r="AY4481" s="12"/>
      <c r="AZ4481" s="12"/>
      <c r="BA4481" s="12"/>
      <c r="BB4481" s="12"/>
      <c r="BC4481" s="12"/>
      <c r="BD4481" s="12"/>
      <c r="BE4481" s="12"/>
      <c r="BF4481" s="12"/>
      <c r="BG4481" s="12"/>
      <c r="BH4481" s="12"/>
      <c r="BI4481" s="12"/>
      <c r="BJ4481" s="13"/>
      <c r="BK4481" s="13"/>
      <c r="BL4481" s="13"/>
      <c r="BM4481" s="13"/>
      <c r="BN4481" s="13"/>
    </row>
    <row r="4482" spans="4:66" x14ac:dyDescent="0.25">
      <c r="D4482" s="7"/>
      <c r="E4482" s="10"/>
      <c r="F4482" s="10"/>
      <c r="G4482" s="10"/>
      <c r="H4482" s="10"/>
      <c r="I4482" s="10"/>
      <c r="J4482" s="10"/>
      <c r="K4482" s="11"/>
      <c r="L4482" s="11"/>
      <c r="M4482" s="12"/>
      <c r="N4482" s="12"/>
      <c r="O4482" s="12"/>
      <c r="P4482" s="12"/>
      <c r="Q4482" s="12"/>
      <c r="R4482" s="12"/>
      <c r="S4482" s="12"/>
      <c r="T4482" s="12"/>
      <c r="U4482" s="12"/>
      <c r="V4482" s="12"/>
      <c r="W4482" s="12"/>
      <c r="X4482" s="12"/>
      <c r="Y4482" s="12"/>
      <c r="Z4482" s="12"/>
      <c r="AA4482" s="12"/>
      <c r="AB4482" s="12"/>
      <c r="AC4482" s="12"/>
      <c r="AD4482" s="12"/>
      <c r="AE4482" s="12"/>
      <c r="AF4482" s="12"/>
      <c r="AG4482" s="12"/>
      <c r="AH4482" s="12"/>
      <c r="AI4482" s="12"/>
      <c r="AJ4482" s="12"/>
      <c r="AK4482" s="12"/>
      <c r="AL4482" s="12"/>
      <c r="AM4482" s="12"/>
      <c r="AN4482" s="12"/>
      <c r="AO4482" s="12"/>
      <c r="AP4482" s="12"/>
      <c r="AQ4482" s="12"/>
      <c r="AR4482" s="12"/>
      <c r="AS4482" s="12"/>
      <c r="AT4482" s="12"/>
      <c r="AU4482" s="12"/>
      <c r="AV4482" s="12"/>
      <c r="AW4482" s="12"/>
      <c r="AX4482" s="12"/>
      <c r="AY4482" s="12"/>
      <c r="AZ4482" s="12"/>
      <c r="BA4482" s="12"/>
      <c r="BB4482" s="12"/>
      <c r="BC4482" s="12"/>
      <c r="BD4482" s="12"/>
      <c r="BE4482" s="12"/>
      <c r="BF4482" s="12"/>
      <c r="BG4482" s="12"/>
      <c r="BH4482" s="12"/>
      <c r="BI4482" s="12"/>
      <c r="BJ4482" s="13"/>
      <c r="BK4482" s="13"/>
      <c r="BL4482" s="13"/>
      <c r="BM4482" s="13"/>
      <c r="BN4482" s="13"/>
    </row>
    <row r="4483" spans="4:66" x14ac:dyDescent="0.25">
      <c r="D4483" s="7"/>
      <c r="E4483" s="10"/>
      <c r="F4483" s="10"/>
      <c r="G4483" s="10"/>
      <c r="H4483" s="10"/>
      <c r="I4483" s="10"/>
      <c r="J4483" s="10"/>
      <c r="K4483" s="11"/>
      <c r="L4483" s="11"/>
      <c r="M4483" s="12"/>
      <c r="N4483" s="12"/>
      <c r="O4483" s="12"/>
      <c r="P4483" s="12"/>
      <c r="Q4483" s="12"/>
      <c r="R4483" s="12"/>
      <c r="S4483" s="12"/>
      <c r="T4483" s="12"/>
      <c r="U4483" s="12"/>
      <c r="V4483" s="12"/>
      <c r="W4483" s="12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2"/>
      <c r="AS4483" s="12"/>
      <c r="AT4483" s="12"/>
      <c r="AU4483" s="12"/>
      <c r="AV4483" s="12"/>
      <c r="AW4483" s="12"/>
      <c r="AX4483" s="12"/>
      <c r="AY4483" s="12"/>
      <c r="AZ4483" s="12"/>
      <c r="BA4483" s="12"/>
      <c r="BB4483" s="12"/>
      <c r="BC4483" s="12"/>
      <c r="BD4483" s="12"/>
      <c r="BE4483" s="12"/>
      <c r="BF4483" s="12"/>
      <c r="BG4483" s="12"/>
      <c r="BH4483" s="12"/>
      <c r="BI4483" s="12"/>
      <c r="BJ4483" s="13"/>
      <c r="BK4483" s="13"/>
      <c r="BL4483" s="13"/>
      <c r="BM4483" s="13"/>
      <c r="BN4483" s="13"/>
    </row>
    <row r="4484" spans="4:66" x14ac:dyDescent="0.25">
      <c r="D4484" s="7"/>
      <c r="E4484" s="10"/>
      <c r="F4484" s="10"/>
      <c r="G4484" s="10"/>
      <c r="H4484" s="10"/>
      <c r="I4484" s="10"/>
      <c r="J4484" s="10"/>
      <c r="K4484" s="11"/>
      <c r="L4484" s="11"/>
      <c r="M4484" s="12"/>
      <c r="N4484" s="12"/>
      <c r="O4484" s="12"/>
      <c r="P4484" s="12"/>
      <c r="Q4484" s="12"/>
      <c r="R4484" s="12"/>
      <c r="S4484" s="12"/>
      <c r="T4484" s="12"/>
      <c r="U4484" s="12"/>
      <c r="V4484" s="12"/>
      <c r="W4484" s="12"/>
      <c r="X4484" s="12"/>
      <c r="Y4484" s="12"/>
      <c r="Z4484" s="12"/>
      <c r="AA4484" s="12"/>
      <c r="AB4484" s="12"/>
      <c r="AC4484" s="12"/>
      <c r="AD4484" s="12"/>
      <c r="AE4484" s="12"/>
      <c r="AF4484" s="12"/>
      <c r="AG4484" s="12"/>
      <c r="AH4484" s="12"/>
      <c r="AI4484" s="12"/>
      <c r="AJ4484" s="12"/>
      <c r="AK4484" s="12"/>
      <c r="AL4484" s="12"/>
      <c r="AM4484" s="12"/>
      <c r="AN4484" s="12"/>
      <c r="AO4484" s="12"/>
      <c r="AP4484" s="12"/>
      <c r="AQ4484" s="12"/>
      <c r="AR4484" s="12"/>
      <c r="AS4484" s="12"/>
      <c r="AT4484" s="12"/>
      <c r="AU4484" s="12"/>
      <c r="AV4484" s="12"/>
      <c r="AW4484" s="12"/>
      <c r="AX4484" s="12"/>
      <c r="AY4484" s="12"/>
      <c r="AZ4484" s="12"/>
      <c r="BA4484" s="12"/>
      <c r="BB4484" s="12"/>
      <c r="BC4484" s="12"/>
      <c r="BD4484" s="12"/>
      <c r="BE4484" s="12"/>
      <c r="BF4484" s="12"/>
      <c r="BG4484" s="12"/>
      <c r="BH4484" s="12"/>
      <c r="BI4484" s="12"/>
      <c r="BJ4484" s="13"/>
      <c r="BK4484" s="13"/>
      <c r="BL4484" s="13"/>
      <c r="BM4484" s="13"/>
      <c r="BN4484" s="13"/>
    </row>
    <row r="4485" spans="4:66" x14ac:dyDescent="0.25">
      <c r="D4485" s="7"/>
      <c r="E4485" s="10"/>
      <c r="F4485" s="10"/>
      <c r="G4485" s="10"/>
      <c r="H4485" s="10"/>
      <c r="I4485" s="10"/>
      <c r="J4485" s="10"/>
      <c r="K4485" s="11"/>
      <c r="L4485" s="11"/>
      <c r="M4485" s="12"/>
      <c r="N4485" s="12"/>
      <c r="O4485" s="12"/>
      <c r="P4485" s="12"/>
      <c r="Q4485" s="12"/>
      <c r="R4485" s="12"/>
      <c r="S4485" s="12"/>
      <c r="T4485" s="12"/>
      <c r="U4485" s="12"/>
      <c r="V4485" s="12"/>
      <c r="W4485" s="12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2"/>
      <c r="AS4485" s="12"/>
      <c r="AT4485" s="12"/>
      <c r="AU4485" s="12"/>
      <c r="AV4485" s="12"/>
      <c r="AW4485" s="12"/>
      <c r="AX4485" s="12"/>
      <c r="AY4485" s="12"/>
      <c r="AZ4485" s="12"/>
      <c r="BA4485" s="12"/>
      <c r="BB4485" s="12"/>
      <c r="BC4485" s="12"/>
      <c r="BD4485" s="12"/>
      <c r="BE4485" s="12"/>
      <c r="BF4485" s="12"/>
      <c r="BG4485" s="12"/>
      <c r="BH4485" s="12"/>
      <c r="BI4485" s="12"/>
      <c r="BJ4485" s="13"/>
      <c r="BK4485" s="13"/>
      <c r="BL4485" s="13"/>
      <c r="BM4485" s="13"/>
      <c r="BN4485" s="13"/>
    </row>
    <row r="4486" spans="4:66" x14ac:dyDescent="0.25">
      <c r="D4486" s="7"/>
      <c r="E4486" s="10"/>
      <c r="F4486" s="10"/>
      <c r="G4486" s="10"/>
      <c r="H4486" s="10"/>
      <c r="I4486" s="10"/>
      <c r="J4486" s="10"/>
      <c r="K4486" s="11"/>
      <c r="L4486" s="11"/>
      <c r="M4486" s="12"/>
      <c r="N4486" s="12"/>
      <c r="O4486" s="12"/>
      <c r="P4486" s="12"/>
      <c r="Q4486" s="12"/>
      <c r="R4486" s="12"/>
      <c r="S4486" s="12"/>
      <c r="T4486" s="12"/>
      <c r="U4486" s="12"/>
      <c r="V4486" s="12"/>
      <c r="W4486" s="12"/>
      <c r="X4486" s="12"/>
      <c r="Y4486" s="12"/>
      <c r="Z4486" s="12"/>
      <c r="AA4486" s="12"/>
      <c r="AB4486" s="12"/>
      <c r="AC4486" s="12"/>
      <c r="AD4486" s="12"/>
      <c r="AE4486" s="12"/>
      <c r="AF4486" s="12"/>
      <c r="AG4486" s="12"/>
      <c r="AH4486" s="12"/>
      <c r="AI4486" s="12"/>
      <c r="AJ4486" s="12"/>
      <c r="AK4486" s="12"/>
      <c r="AL4486" s="12"/>
      <c r="AM4486" s="12"/>
      <c r="AN4486" s="12"/>
      <c r="AO4486" s="12"/>
      <c r="AP4486" s="12"/>
      <c r="AQ4486" s="12"/>
      <c r="AR4486" s="12"/>
      <c r="AS4486" s="12"/>
      <c r="AT4486" s="12"/>
      <c r="AU4486" s="12"/>
      <c r="AV4486" s="12"/>
      <c r="AW4486" s="12"/>
      <c r="AX4486" s="12"/>
      <c r="AY4486" s="12"/>
      <c r="AZ4486" s="12"/>
      <c r="BA4486" s="12"/>
      <c r="BB4486" s="12"/>
      <c r="BC4486" s="12"/>
      <c r="BD4486" s="12"/>
      <c r="BE4486" s="12"/>
      <c r="BF4486" s="12"/>
      <c r="BG4486" s="12"/>
      <c r="BH4486" s="12"/>
      <c r="BI4486" s="12"/>
      <c r="BJ4486" s="13"/>
      <c r="BK4486" s="13"/>
      <c r="BL4486" s="13"/>
      <c r="BM4486" s="13"/>
      <c r="BN4486" s="13"/>
    </row>
    <row r="4487" spans="4:66" x14ac:dyDescent="0.25">
      <c r="D4487" s="7"/>
      <c r="E4487" s="10"/>
      <c r="F4487" s="10"/>
      <c r="G4487" s="10"/>
      <c r="H4487" s="10"/>
      <c r="I4487" s="10"/>
      <c r="J4487" s="10"/>
      <c r="K4487" s="11"/>
      <c r="L4487" s="11"/>
      <c r="M4487" s="12"/>
      <c r="N4487" s="12"/>
      <c r="O4487" s="12"/>
      <c r="P4487" s="12"/>
      <c r="Q4487" s="12"/>
      <c r="R4487" s="12"/>
      <c r="S4487" s="12"/>
      <c r="T4487" s="12"/>
      <c r="U4487" s="12"/>
      <c r="V4487" s="12"/>
      <c r="W4487" s="12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2"/>
      <c r="AS4487" s="12"/>
      <c r="AT4487" s="12"/>
      <c r="AU4487" s="12"/>
      <c r="AV4487" s="12"/>
      <c r="AW4487" s="12"/>
      <c r="AX4487" s="12"/>
      <c r="AY4487" s="12"/>
      <c r="AZ4487" s="12"/>
      <c r="BA4487" s="12"/>
      <c r="BB4487" s="12"/>
      <c r="BC4487" s="12"/>
      <c r="BD4487" s="12"/>
      <c r="BE4487" s="12"/>
      <c r="BF4487" s="12"/>
      <c r="BG4487" s="12"/>
      <c r="BH4487" s="12"/>
      <c r="BI4487" s="12"/>
      <c r="BJ4487" s="13"/>
      <c r="BK4487" s="13"/>
      <c r="BL4487" s="13"/>
      <c r="BM4487" s="13"/>
      <c r="BN4487" s="13"/>
    </row>
    <row r="4488" spans="4:66" x14ac:dyDescent="0.25">
      <c r="D4488" s="7"/>
      <c r="E4488" s="10"/>
      <c r="F4488" s="10"/>
      <c r="G4488" s="10"/>
      <c r="H4488" s="10"/>
      <c r="I4488" s="10"/>
      <c r="J4488" s="10"/>
      <c r="K4488" s="11"/>
      <c r="L4488" s="11"/>
      <c r="M4488" s="12"/>
      <c r="N4488" s="12"/>
      <c r="O4488" s="12"/>
      <c r="P4488" s="12"/>
      <c r="Q4488" s="12"/>
      <c r="R4488" s="12"/>
      <c r="S4488" s="12"/>
      <c r="T4488" s="12"/>
      <c r="U4488" s="12"/>
      <c r="V4488" s="12"/>
      <c r="W4488" s="12"/>
      <c r="X4488" s="12"/>
      <c r="Y4488" s="12"/>
      <c r="Z4488" s="12"/>
      <c r="AA4488" s="12"/>
      <c r="AB4488" s="12"/>
      <c r="AC4488" s="12"/>
      <c r="AD4488" s="12"/>
      <c r="AE4488" s="12"/>
      <c r="AF4488" s="12"/>
      <c r="AG4488" s="12"/>
      <c r="AH4488" s="12"/>
      <c r="AI4488" s="12"/>
      <c r="AJ4488" s="12"/>
      <c r="AK4488" s="12"/>
      <c r="AL4488" s="12"/>
      <c r="AM4488" s="12"/>
      <c r="AN4488" s="12"/>
      <c r="AO4488" s="12"/>
      <c r="AP4488" s="12"/>
      <c r="AQ4488" s="12"/>
      <c r="AR4488" s="12"/>
      <c r="AS4488" s="12"/>
      <c r="AT4488" s="12"/>
      <c r="AU4488" s="12"/>
      <c r="AV4488" s="12"/>
      <c r="AW4488" s="12"/>
      <c r="AX4488" s="12"/>
      <c r="AY4488" s="12"/>
      <c r="AZ4488" s="12"/>
      <c r="BA4488" s="12"/>
      <c r="BB4488" s="12"/>
      <c r="BC4488" s="12"/>
      <c r="BD4488" s="12"/>
      <c r="BE4488" s="12"/>
      <c r="BF4488" s="12"/>
      <c r="BG4488" s="12"/>
      <c r="BH4488" s="12"/>
      <c r="BI4488" s="12"/>
      <c r="BJ4488" s="13"/>
      <c r="BK4488" s="13"/>
      <c r="BL4488" s="13"/>
      <c r="BM4488" s="13"/>
      <c r="BN4488" s="13"/>
    </row>
    <row r="4489" spans="4:66" x14ac:dyDescent="0.25">
      <c r="D4489" s="7"/>
      <c r="E4489" s="10"/>
      <c r="F4489" s="10"/>
      <c r="G4489" s="10"/>
      <c r="H4489" s="10"/>
      <c r="I4489" s="10"/>
      <c r="J4489" s="10"/>
      <c r="K4489" s="11"/>
      <c r="L4489" s="11"/>
      <c r="M4489" s="12"/>
      <c r="N4489" s="12"/>
      <c r="O4489" s="12"/>
      <c r="P4489" s="12"/>
      <c r="Q4489" s="12"/>
      <c r="R4489" s="12"/>
      <c r="S4489" s="12"/>
      <c r="T4489" s="12"/>
      <c r="U4489" s="12"/>
      <c r="V4489" s="12"/>
      <c r="W4489" s="12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2"/>
      <c r="AS4489" s="12"/>
      <c r="AT4489" s="12"/>
      <c r="AU4489" s="12"/>
      <c r="AV4489" s="12"/>
      <c r="AW4489" s="12"/>
      <c r="AX4489" s="12"/>
      <c r="AY4489" s="12"/>
      <c r="AZ4489" s="12"/>
      <c r="BA4489" s="12"/>
      <c r="BB4489" s="12"/>
      <c r="BC4489" s="12"/>
      <c r="BD4489" s="12"/>
      <c r="BE4489" s="12"/>
      <c r="BF4489" s="12"/>
      <c r="BG4489" s="12"/>
      <c r="BH4489" s="12"/>
      <c r="BI4489" s="12"/>
      <c r="BJ4489" s="13"/>
      <c r="BK4489" s="13"/>
      <c r="BL4489" s="13"/>
      <c r="BM4489" s="13"/>
      <c r="BN4489" s="13"/>
    </row>
    <row r="4490" spans="4:66" x14ac:dyDescent="0.25">
      <c r="D4490" s="7"/>
      <c r="E4490" s="10"/>
      <c r="F4490" s="10"/>
      <c r="G4490" s="10"/>
      <c r="H4490" s="10"/>
      <c r="I4490" s="10"/>
      <c r="J4490" s="10"/>
      <c r="K4490" s="11"/>
      <c r="L4490" s="11"/>
      <c r="M4490" s="12"/>
      <c r="N4490" s="12"/>
      <c r="O4490" s="12"/>
      <c r="P4490" s="12"/>
      <c r="Q4490" s="12"/>
      <c r="R4490" s="12"/>
      <c r="S4490" s="12"/>
      <c r="T4490" s="12"/>
      <c r="U4490" s="12"/>
      <c r="V4490" s="12"/>
      <c r="W4490" s="12"/>
      <c r="X4490" s="12"/>
      <c r="Y4490" s="12"/>
      <c r="Z4490" s="12"/>
      <c r="AA4490" s="12"/>
      <c r="AB4490" s="12"/>
      <c r="AC4490" s="12"/>
      <c r="AD4490" s="12"/>
      <c r="AE4490" s="12"/>
      <c r="AF4490" s="12"/>
      <c r="AG4490" s="12"/>
      <c r="AH4490" s="12"/>
      <c r="AI4490" s="12"/>
      <c r="AJ4490" s="12"/>
      <c r="AK4490" s="12"/>
      <c r="AL4490" s="12"/>
      <c r="AM4490" s="12"/>
      <c r="AN4490" s="12"/>
      <c r="AO4490" s="12"/>
      <c r="AP4490" s="12"/>
      <c r="AQ4490" s="12"/>
      <c r="AR4490" s="12"/>
      <c r="AS4490" s="12"/>
      <c r="AT4490" s="12"/>
      <c r="AU4490" s="12"/>
      <c r="AV4490" s="12"/>
      <c r="AW4490" s="12"/>
      <c r="AX4490" s="12"/>
      <c r="AY4490" s="12"/>
      <c r="AZ4490" s="12"/>
      <c r="BA4490" s="12"/>
      <c r="BB4490" s="12"/>
      <c r="BC4490" s="12"/>
      <c r="BD4490" s="12"/>
      <c r="BE4490" s="12"/>
      <c r="BF4490" s="12"/>
      <c r="BG4490" s="12"/>
      <c r="BH4490" s="12"/>
      <c r="BI4490" s="12"/>
      <c r="BJ4490" s="13"/>
      <c r="BK4490" s="13"/>
      <c r="BL4490" s="13"/>
      <c r="BM4490" s="13"/>
      <c r="BN4490" s="13"/>
    </row>
    <row r="4491" spans="4:66" x14ac:dyDescent="0.25">
      <c r="D4491" s="7"/>
      <c r="E4491" s="10"/>
      <c r="F4491" s="10"/>
      <c r="G4491" s="10"/>
      <c r="H4491" s="10"/>
      <c r="I4491" s="10"/>
      <c r="J4491" s="10"/>
      <c r="K4491" s="11"/>
      <c r="L4491" s="11"/>
      <c r="M4491" s="12"/>
      <c r="N4491" s="12"/>
      <c r="O4491" s="12"/>
      <c r="P4491" s="12"/>
      <c r="Q4491" s="12"/>
      <c r="R4491" s="12"/>
      <c r="S4491" s="12"/>
      <c r="T4491" s="12"/>
      <c r="U4491" s="12"/>
      <c r="V4491" s="12"/>
      <c r="W4491" s="12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2"/>
      <c r="AS4491" s="12"/>
      <c r="AT4491" s="12"/>
      <c r="AU4491" s="12"/>
      <c r="AV4491" s="12"/>
      <c r="AW4491" s="12"/>
      <c r="AX4491" s="12"/>
      <c r="AY4491" s="12"/>
      <c r="AZ4491" s="12"/>
      <c r="BA4491" s="12"/>
      <c r="BB4491" s="12"/>
      <c r="BC4491" s="12"/>
      <c r="BD4491" s="12"/>
      <c r="BE4491" s="12"/>
      <c r="BF4491" s="12"/>
      <c r="BG4491" s="12"/>
      <c r="BH4491" s="12"/>
      <c r="BI4491" s="12"/>
      <c r="BJ4491" s="13"/>
      <c r="BK4491" s="13"/>
      <c r="BL4491" s="13"/>
      <c r="BM4491" s="13"/>
      <c r="BN4491" s="13"/>
    </row>
    <row r="4492" spans="4:66" x14ac:dyDescent="0.25">
      <c r="D4492" s="7"/>
      <c r="E4492" s="10"/>
      <c r="F4492" s="10"/>
      <c r="G4492" s="10"/>
      <c r="H4492" s="10"/>
      <c r="I4492" s="10"/>
      <c r="J4492" s="10"/>
      <c r="K4492" s="11"/>
      <c r="L4492" s="11"/>
      <c r="M4492" s="12"/>
      <c r="N4492" s="12"/>
      <c r="O4492" s="12"/>
      <c r="P4492" s="12"/>
      <c r="Q4492" s="12"/>
      <c r="R4492" s="12"/>
      <c r="S4492" s="12"/>
      <c r="T4492" s="12"/>
      <c r="U4492" s="12"/>
      <c r="V4492" s="12"/>
      <c r="W4492" s="12"/>
      <c r="X4492" s="12"/>
      <c r="Y4492" s="12"/>
      <c r="Z4492" s="12"/>
      <c r="AA4492" s="12"/>
      <c r="AB4492" s="12"/>
      <c r="AC4492" s="12"/>
      <c r="AD4492" s="12"/>
      <c r="AE4492" s="12"/>
      <c r="AF4492" s="12"/>
      <c r="AG4492" s="12"/>
      <c r="AH4492" s="12"/>
      <c r="AI4492" s="12"/>
      <c r="AJ4492" s="12"/>
      <c r="AK4492" s="12"/>
      <c r="AL4492" s="12"/>
      <c r="AM4492" s="12"/>
      <c r="AN4492" s="12"/>
      <c r="AO4492" s="12"/>
      <c r="AP4492" s="12"/>
      <c r="AQ4492" s="12"/>
      <c r="AR4492" s="12"/>
      <c r="AS4492" s="12"/>
      <c r="AT4492" s="12"/>
      <c r="AU4492" s="12"/>
      <c r="AV4492" s="12"/>
      <c r="AW4492" s="12"/>
      <c r="AX4492" s="12"/>
      <c r="AY4492" s="12"/>
      <c r="AZ4492" s="12"/>
      <c r="BA4492" s="12"/>
      <c r="BB4492" s="12"/>
      <c r="BC4492" s="12"/>
      <c r="BD4492" s="12"/>
      <c r="BE4492" s="12"/>
      <c r="BF4492" s="12"/>
      <c r="BG4492" s="12"/>
      <c r="BH4492" s="12"/>
      <c r="BI4492" s="12"/>
      <c r="BJ4492" s="13"/>
      <c r="BK4492" s="13"/>
      <c r="BL4492" s="13"/>
      <c r="BM4492" s="13"/>
      <c r="BN4492" s="13"/>
    </row>
    <row r="4493" spans="4:66" x14ac:dyDescent="0.25">
      <c r="D4493" s="7"/>
      <c r="E4493" s="10"/>
      <c r="F4493" s="10"/>
      <c r="G4493" s="10"/>
      <c r="H4493" s="10"/>
      <c r="I4493" s="10"/>
      <c r="J4493" s="10"/>
      <c r="K4493" s="11"/>
      <c r="L4493" s="11"/>
      <c r="M4493" s="12"/>
      <c r="N4493" s="12"/>
      <c r="O4493" s="12"/>
      <c r="P4493" s="12"/>
      <c r="Q4493" s="12"/>
      <c r="R4493" s="12"/>
      <c r="S4493" s="12"/>
      <c r="T4493" s="12"/>
      <c r="U4493" s="12"/>
      <c r="V4493" s="12"/>
      <c r="W4493" s="12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2"/>
      <c r="AS4493" s="12"/>
      <c r="AT4493" s="12"/>
      <c r="AU4493" s="12"/>
      <c r="AV4493" s="12"/>
      <c r="AW4493" s="12"/>
      <c r="AX4493" s="12"/>
      <c r="AY4493" s="12"/>
      <c r="AZ4493" s="12"/>
      <c r="BA4493" s="12"/>
      <c r="BB4493" s="12"/>
      <c r="BC4493" s="12"/>
      <c r="BD4493" s="12"/>
      <c r="BE4493" s="12"/>
      <c r="BF4493" s="12"/>
      <c r="BG4493" s="12"/>
      <c r="BH4493" s="12"/>
      <c r="BI4493" s="12"/>
      <c r="BJ4493" s="13"/>
      <c r="BK4493" s="13"/>
      <c r="BL4493" s="13"/>
      <c r="BM4493" s="13"/>
      <c r="BN4493" s="13"/>
    </row>
    <row r="4494" spans="4:66" x14ac:dyDescent="0.25">
      <c r="D4494" s="7"/>
      <c r="E4494" s="10"/>
      <c r="F4494" s="10"/>
      <c r="G4494" s="10"/>
      <c r="H4494" s="10"/>
      <c r="I4494" s="10"/>
      <c r="J4494" s="10"/>
      <c r="K4494" s="11"/>
      <c r="L4494" s="11"/>
      <c r="M4494" s="12"/>
      <c r="N4494" s="12"/>
      <c r="O4494" s="12"/>
      <c r="P4494" s="12"/>
      <c r="Q4494" s="12"/>
      <c r="R4494" s="12"/>
      <c r="S4494" s="12"/>
      <c r="T4494" s="12"/>
      <c r="U4494" s="12"/>
      <c r="V4494" s="12"/>
      <c r="W4494" s="12"/>
      <c r="X4494" s="12"/>
      <c r="Y4494" s="12"/>
      <c r="Z4494" s="12"/>
      <c r="AA4494" s="12"/>
      <c r="AB4494" s="12"/>
      <c r="AC4494" s="12"/>
      <c r="AD4494" s="12"/>
      <c r="AE4494" s="12"/>
      <c r="AF4494" s="12"/>
      <c r="AG4494" s="12"/>
      <c r="AH4494" s="12"/>
      <c r="AI4494" s="12"/>
      <c r="AJ4494" s="12"/>
      <c r="AK4494" s="12"/>
      <c r="AL4494" s="12"/>
      <c r="AM4494" s="12"/>
      <c r="AN4494" s="12"/>
      <c r="AO4494" s="12"/>
      <c r="AP4494" s="12"/>
      <c r="AQ4494" s="12"/>
      <c r="AR4494" s="12"/>
      <c r="AS4494" s="12"/>
      <c r="AT4494" s="12"/>
      <c r="AU4494" s="12"/>
      <c r="AV4494" s="12"/>
      <c r="AW4494" s="12"/>
      <c r="AX4494" s="12"/>
      <c r="AY4494" s="12"/>
      <c r="AZ4494" s="12"/>
      <c r="BA4494" s="12"/>
      <c r="BB4494" s="12"/>
      <c r="BC4494" s="12"/>
      <c r="BD4494" s="12"/>
      <c r="BE4494" s="12"/>
      <c r="BF4494" s="12"/>
      <c r="BG4494" s="12"/>
      <c r="BH4494" s="12"/>
      <c r="BI4494" s="12"/>
      <c r="BJ4494" s="13"/>
      <c r="BK4494" s="13"/>
      <c r="BL4494" s="13"/>
      <c r="BM4494" s="13"/>
      <c r="BN4494" s="13"/>
    </row>
    <row r="4495" spans="4:66" x14ac:dyDescent="0.25">
      <c r="D4495" s="7"/>
      <c r="E4495" s="10"/>
      <c r="F4495" s="10"/>
      <c r="G4495" s="10"/>
      <c r="H4495" s="10"/>
      <c r="I4495" s="10"/>
      <c r="J4495" s="10"/>
      <c r="K4495" s="11"/>
      <c r="L4495" s="11"/>
      <c r="M4495" s="12"/>
      <c r="N4495" s="12"/>
      <c r="O4495" s="12"/>
      <c r="P4495" s="12"/>
      <c r="Q4495" s="12"/>
      <c r="R4495" s="12"/>
      <c r="S4495" s="12"/>
      <c r="T4495" s="12"/>
      <c r="U4495" s="12"/>
      <c r="V4495" s="12"/>
      <c r="W4495" s="12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2"/>
      <c r="AS4495" s="12"/>
      <c r="AT4495" s="12"/>
      <c r="AU4495" s="12"/>
      <c r="AV4495" s="12"/>
      <c r="AW4495" s="12"/>
      <c r="AX4495" s="12"/>
      <c r="AY4495" s="12"/>
      <c r="AZ4495" s="12"/>
      <c r="BA4495" s="12"/>
      <c r="BB4495" s="12"/>
      <c r="BC4495" s="12"/>
      <c r="BD4495" s="12"/>
      <c r="BE4495" s="12"/>
      <c r="BF4495" s="12"/>
      <c r="BG4495" s="12"/>
      <c r="BH4495" s="12"/>
      <c r="BI4495" s="12"/>
      <c r="BJ4495" s="13"/>
      <c r="BK4495" s="13"/>
      <c r="BL4495" s="13"/>
      <c r="BM4495" s="13"/>
      <c r="BN4495" s="13"/>
    </row>
    <row r="4496" spans="4:66" x14ac:dyDescent="0.25">
      <c r="D4496" s="7"/>
      <c r="E4496" s="10"/>
      <c r="F4496" s="10"/>
      <c r="G4496" s="10"/>
      <c r="H4496" s="10"/>
      <c r="I4496" s="10"/>
      <c r="J4496" s="10"/>
      <c r="K4496" s="11"/>
      <c r="L4496" s="11"/>
      <c r="M4496" s="12"/>
      <c r="N4496" s="12"/>
      <c r="O4496" s="12"/>
      <c r="P4496" s="12"/>
      <c r="Q4496" s="12"/>
      <c r="R4496" s="12"/>
      <c r="S4496" s="12"/>
      <c r="T4496" s="12"/>
      <c r="U4496" s="12"/>
      <c r="V4496" s="12"/>
      <c r="W4496" s="12"/>
      <c r="X4496" s="12"/>
      <c r="Y4496" s="12"/>
      <c r="Z4496" s="12"/>
      <c r="AA4496" s="12"/>
      <c r="AB4496" s="12"/>
      <c r="AC4496" s="12"/>
      <c r="AD4496" s="12"/>
      <c r="AE4496" s="12"/>
      <c r="AF4496" s="12"/>
      <c r="AG4496" s="12"/>
      <c r="AH4496" s="12"/>
      <c r="AI4496" s="12"/>
      <c r="AJ4496" s="12"/>
      <c r="AK4496" s="12"/>
      <c r="AL4496" s="12"/>
      <c r="AM4496" s="12"/>
      <c r="AN4496" s="12"/>
      <c r="AO4496" s="12"/>
      <c r="AP4496" s="12"/>
      <c r="AQ4496" s="12"/>
      <c r="AR4496" s="12"/>
      <c r="AS4496" s="12"/>
      <c r="AT4496" s="12"/>
      <c r="AU4496" s="12"/>
      <c r="AV4496" s="12"/>
      <c r="AW4496" s="12"/>
      <c r="AX4496" s="12"/>
      <c r="AY4496" s="12"/>
      <c r="AZ4496" s="12"/>
      <c r="BA4496" s="12"/>
      <c r="BB4496" s="12"/>
      <c r="BC4496" s="12"/>
      <c r="BD4496" s="12"/>
      <c r="BE4496" s="12"/>
      <c r="BF4496" s="12"/>
      <c r="BG4496" s="12"/>
      <c r="BH4496" s="12"/>
      <c r="BI4496" s="12"/>
      <c r="BJ4496" s="13"/>
      <c r="BK4496" s="13"/>
      <c r="BL4496" s="13"/>
      <c r="BM4496" s="13"/>
      <c r="BN4496" s="13"/>
    </row>
    <row r="4497" spans="4:66" x14ac:dyDescent="0.25">
      <c r="D4497" s="7"/>
      <c r="E4497" s="10"/>
      <c r="F4497" s="10"/>
      <c r="G4497" s="10"/>
      <c r="H4497" s="10"/>
      <c r="I4497" s="10"/>
      <c r="J4497" s="10"/>
      <c r="K4497" s="11"/>
      <c r="L4497" s="11"/>
      <c r="M4497" s="12"/>
      <c r="N4497" s="12"/>
      <c r="O4497" s="12"/>
      <c r="P4497" s="12"/>
      <c r="Q4497" s="12"/>
      <c r="R4497" s="12"/>
      <c r="S4497" s="12"/>
      <c r="T4497" s="12"/>
      <c r="U4497" s="12"/>
      <c r="V4497" s="12"/>
      <c r="W4497" s="12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2"/>
      <c r="AS4497" s="12"/>
      <c r="AT4497" s="12"/>
      <c r="AU4497" s="12"/>
      <c r="AV4497" s="12"/>
      <c r="AW4497" s="12"/>
      <c r="AX4497" s="12"/>
      <c r="AY4497" s="12"/>
      <c r="AZ4497" s="12"/>
      <c r="BA4497" s="12"/>
      <c r="BB4497" s="12"/>
      <c r="BC4497" s="12"/>
      <c r="BD4497" s="12"/>
      <c r="BE4497" s="12"/>
      <c r="BF4497" s="12"/>
      <c r="BG4497" s="12"/>
      <c r="BH4497" s="12"/>
      <c r="BI4497" s="12"/>
      <c r="BJ4497" s="13"/>
      <c r="BK4497" s="13"/>
      <c r="BL4497" s="13"/>
      <c r="BM4497" s="13"/>
      <c r="BN4497" s="13"/>
    </row>
    <row r="4498" spans="4:66" x14ac:dyDescent="0.25">
      <c r="D4498" s="7"/>
      <c r="E4498" s="10"/>
      <c r="F4498" s="10"/>
      <c r="G4498" s="10"/>
      <c r="H4498" s="10"/>
      <c r="I4498" s="10"/>
      <c r="J4498" s="10"/>
      <c r="K4498" s="11"/>
      <c r="L4498" s="11"/>
      <c r="M4498" s="12"/>
      <c r="N4498" s="12"/>
      <c r="O4498" s="12"/>
      <c r="P4498" s="12"/>
      <c r="Q4498" s="12"/>
      <c r="R4498" s="12"/>
      <c r="S4498" s="12"/>
      <c r="T4498" s="12"/>
      <c r="U4498" s="12"/>
      <c r="V4498" s="12"/>
      <c r="W4498" s="12"/>
      <c r="X4498" s="12"/>
      <c r="Y4498" s="12"/>
      <c r="Z4498" s="12"/>
      <c r="AA4498" s="12"/>
      <c r="AB4498" s="12"/>
      <c r="AC4498" s="12"/>
      <c r="AD4498" s="12"/>
      <c r="AE4498" s="12"/>
      <c r="AF4498" s="12"/>
      <c r="AG4498" s="12"/>
      <c r="AH4498" s="12"/>
      <c r="AI4498" s="12"/>
      <c r="AJ4498" s="12"/>
      <c r="AK4498" s="12"/>
      <c r="AL4498" s="12"/>
      <c r="AM4498" s="12"/>
      <c r="AN4498" s="12"/>
      <c r="AO4498" s="12"/>
      <c r="AP4498" s="12"/>
      <c r="AQ4498" s="12"/>
      <c r="AR4498" s="12"/>
      <c r="AS4498" s="12"/>
      <c r="AT4498" s="12"/>
      <c r="AU4498" s="12"/>
      <c r="AV4498" s="12"/>
      <c r="AW4498" s="12"/>
      <c r="AX4498" s="12"/>
      <c r="AY4498" s="12"/>
      <c r="AZ4498" s="12"/>
      <c r="BA4498" s="12"/>
      <c r="BB4498" s="12"/>
      <c r="BC4498" s="12"/>
      <c r="BD4498" s="12"/>
      <c r="BE4498" s="12"/>
      <c r="BF4498" s="12"/>
      <c r="BG4498" s="12"/>
      <c r="BH4498" s="12"/>
      <c r="BI4498" s="12"/>
      <c r="BJ4498" s="13"/>
      <c r="BK4498" s="13"/>
      <c r="BL4498" s="13"/>
      <c r="BM4498" s="13"/>
      <c r="BN4498" s="13"/>
    </row>
    <row r="4499" spans="4:66" x14ac:dyDescent="0.25">
      <c r="D4499" s="7"/>
      <c r="E4499" s="10"/>
      <c r="F4499" s="10"/>
      <c r="G4499" s="10"/>
      <c r="H4499" s="10"/>
      <c r="I4499" s="10"/>
      <c r="J4499" s="10"/>
      <c r="K4499" s="11"/>
      <c r="L4499" s="11"/>
      <c r="M4499" s="12"/>
      <c r="N4499" s="12"/>
      <c r="O4499" s="12"/>
      <c r="P4499" s="12"/>
      <c r="Q4499" s="12"/>
      <c r="R4499" s="12"/>
      <c r="S4499" s="12"/>
      <c r="T4499" s="12"/>
      <c r="U4499" s="12"/>
      <c r="V4499" s="12"/>
      <c r="W4499" s="12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2"/>
      <c r="AS4499" s="12"/>
      <c r="AT4499" s="12"/>
      <c r="AU4499" s="12"/>
      <c r="AV4499" s="12"/>
      <c r="AW4499" s="12"/>
      <c r="AX4499" s="12"/>
      <c r="AY4499" s="12"/>
      <c r="AZ4499" s="12"/>
      <c r="BA4499" s="12"/>
      <c r="BB4499" s="12"/>
      <c r="BC4499" s="12"/>
      <c r="BD4499" s="12"/>
      <c r="BE4499" s="12"/>
      <c r="BF4499" s="12"/>
      <c r="BG4499" s="12"/>
      <c r="BH4499" s="12"/>
      <c r="BI4499" s="12"/>
      <c r="BJ4499" s="13"/>
      <c r="BK4499" s="13"/>
      <c r="BL4499" s="13"/>
      <c r="BM4499" s="13"/>
      <c r="BN4499" s="13"/>
    </row>
    <row r="4500" spans="4:66" x14ac:dyDescent="0.25">
      <c r="D4500" s="7"/>
      <c r="E4500" s="10"/>
      <c r="F4500" s="10"/>
      <c r="G4500" s="10"/>
      <c r="H4500" s="10"/>
      <c r="I4500" s="10"/>
      <c r="J4500" s="10"/>
      <c r="K4500" s="11"/>
      <c r="L4500" s="11"/>
      <c r="M4500" s="12"/>
      <c r="N4500" s="12"/>
      <c r="O4500" s="12"/>
      <c r="P4500" s="12"/>
      <c r="Q4500" s="12"/>
      <c r="R4500" s="12"/>
      <c r="S4500" s="12"/>
      <c r="T4500" s="12"/>
      <c r="U4500" s="12"/>
      <c r="V4500" s="12"/>
      <c r="W4500" s="12"/>
      <c r="X4500" s="12"/>
      <c r="Y4500" s="12"/>
      <c r="Z4500" s="12"/>
      <c r="AA4500" s="12"/>
      <c r="AB4500" s="12"/>
      <c r="AC4500" s="12"/>
      <c r="AD4500" s="12"/>
      <c r="AE4500" s="12"/>
      <c r="AF4500" s="12"/>
      <c r="AG4500" s="12"/>
      <c r="AH4500" s="12"/>
      <c r="AI4500" s="12"/>
      <c r="AJ4500" s="12"/>
      <c r="AK4500" s="12"/>
      <c r="AL4500" s="12"/>
      <c r="AM4500" s="12"/>
      <c r="AN4500" s="12"/>
      <c r="AO4500" s="12"/>
      <c r="AP4500" s="12"/>
      <c r="AQ4500" s="12"/>
      <c r="AR4500" s="12"/>
      <c r="AS4500" s="12"/>
      <c r="AT4500" s="12"/>
      <c r="AU4500" s="12"/>
      <c r="AV4500" s="12"/>
      <c r="AW4500" s="12"/>
      <c r="AX4500" s="12"/>
      <c r="AY4500" s="12"/>
      <c r="AZ4500" s="12"/>
      <c r="BA4500" s="12"/>
      <c r="BB4500" s="12"/>
      <c r="BC4500" s="12"/>
      <c r="BD4500" s="12"/>
      <c r="BE4500" s="12"/>
      <c r="BF4500" s="12"/>
      <c r="BG4500" s="12"/>
      <c r="BH4500" s="12"/>
      <c r="BI4500" s="12"/>
      <c r="BJ4500" s="13"/>
      <c r="BK4500" s="13"/>
      <c r="BL4500" s="13"/>
      <c r="BM4500" s="13"/>
      <c r="BN4500" s="13"/>
    </row>
    <row r="4501" spans="4:66" x14ac:dyDescent="0.25">
      <c r="D4501" s="7"/>
      <c r="E4501" s="10"/>
      <c r="F4501" s="10"/>
      <c r="G4501" s="10"/>
      <c r="H4501" s="10"/>
      <c r="I4501" s="10"/>
      <c r="J4501" s="10"/>
      <c r="K4501" s="11"/>
      <c r="L4501" s="11"/>
      <c r="M4501" s="12"/>
      <c r="N4501" s="12"/>
      <c r="O4501" s="12"/>
      <c r="P4501" s="12"/>
      <c r="Q4501" s="12"/>
      <c r="R4501" s="12"/>
      <c r="S4501" s="12"/>
      <c r="T4501" s="12"/>
      <c r="U4501" s="12"/>
      <c r="V4501" s="12"/>
      <c r="W4501" s="12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2"/>
      <c r="AS4501" s="12"/>
      <c r="AT4501" s="12"/>
      <c r="AU4501" s="12"/>
      <c r="AV4501" s="12"/>
      <c r="AW4501" s="12"/>
      <c r="AX4501" s="12"/>
      <c r="AY4501" s="12"/>
      <c r="AZ4501" s="12"/>
      <c r="BA4501" s="12"/>
      <c r="BB4501" s="12"/>
      <c r="BC4501" s="12"/>
      <c r="BD4501" s="12"/>
      <c r="BE4501" s="12"/>
      <c r="BF4501" s="12"/>
      <c r="BG4501" s="12"/>
      <c r="BH4501" s="12"/>
      <c r="BI4501" s="12"/>
      <c r="BJ4501" s="13"/>
      <c r="BK4501" s="13"/>
      <c r="BL4501" s="13"/>
      <c r="BM4501" s="13"/>
      <c r="BN4501" s="13"/>
    </row>
    <row r="4502" spans="4:66" x14ac:dyDescent="0.25">
      <c r="D4502" s="7"/>
      <c r="E4502" s="10"/>
      <c r="F4502" s="10"/>
      <c r="G4502" s="10"/>
      <c r="H4502" s="10"/>
      <c r="I4502" s="10"/>
      <c r="J4502" s="10"/>
      <c r="K4502" s="11"/>
      <c r="L4502" s="11"/>
      <c r="M4502" s="12"/>
      <c r="N4502" s="12"/>
      <c r="O4502" s="12"/>
      <c r="P4502" s="12"/>
      <c r="Q4502" s="12"/>
      <c r="R4502" s="12"/>
      <c r="S4502" s="12"/>
      <c r="T4502" s="12"/>
      <c r="U4502" s="12"/>
      <c r="V4502" s="12"/>
      <c r="W4502" s="12"/>
      <c r="X4502" s="12"/>
      <c r="Y4502" s="12"/>
      <c r="Z4502" s="12"/>
      <c r="AA4502" s="12"/>
      <c r="AB4502" s="12"/>
      <c r="AC4502" s="12"/>
      <c r="AD4502" s="12"/>
      <c r="AE4502" s="12"/>
      <c r="AF4502" s="12"/>
      <c r="AG4502" s="12"/>
      <c r="AH4502" s="12"/>
      <c r="AI4502" s="12"/>
      <c r="AJ4502" s="12"/>
      <c r="AK4502" s="12"/>
      <c r="AL4502" s="12"/>
      <c r="AM4502" s="12"/>
      <c r="AN4502" s="12"/>
      <c r="AO4502" s="12"/>
      <c r="AP4502" s="12"/>
      <c r="AQ4502" s="12"/>
      <c r="AR4502" s="12"/>
      <c r="AS4502" s="12"/>
      <c r="AT4502" s="12"/>
      <c r="AU4502" s="12"/>
      <c r="AV4502" s="12"/>
      <c r="AW4502" s="12"/>
      <c r="AX4502" s="12"/>
      <c r="AY4502" s="12"/>
      <c r="AZ4502" s="12"/>
      <c r="BA4502" s="12"/>
      <c r="BB4502" s="12"/>
      <c r="BC4502" s="12"/>
      <c r="BD4502" s="12"/>
      <c r="BE4502" s="12"/>
      <c r="BF4502" s="12"/>
      <c r="BG4502" s="12"/>
      <c r="BH4502" s="12"/>
      <c r="BI4502" s="12"/>
      <c r="BJ4502" s="13"/>
      <c r="BK4502" s="13"/>
      <c r="BL4502" s="13"/>
      <c r="BM4502" s="13"/>
      <c r="BN4502" s="13"/>
    </row>
    <row r="4503" spans="4:66" x14ac:dyDescent="0.25">
      <c r="D4503" s="7"/>
      <c r="E4503" s="10"/>
      <c r="F4503" s="10"/>
      <c r="G4503" s="10"/>
      <c r="H4503" s="10"/>
      <c r="I4503" s="10"/>
      <c r="J4503" s="10"/>
      <c r="K4503" s="11"/>
      <c r="L4503" s="11"/>
      <c r="M4503" s="12"/>
      <c r="N4503" s="12"/>
      <c r="O4503" s="12"/>
      <c r="P4503" s="12"/>
      <c r="Q4503" s="12"/>
      <c r="R4503" s="12"/>
      <c r="S4503" s="12"/>
      <c r="T4503" s="12"/>
      <c r="U4503" s="12"/>
      <c r="V4503" s="12"/>
      <c r="W4503" s="12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2"/>
      <c r="AS4503" s="12"/>
      <c r="AT4503" s="12"/>
      <c r="AU4503" s="12"/>
      <c r="AV4503" s="12"/>
      <c r="AW4503" s="12"/>
      <c r="AX4503" s="12"/>
      <c r="AY4503" s="12"/>
      <c r="AZ4503" s="12"/>
      <c r="BA4503" s="12"/>
      <c r="BB4503" s="12"/>
      <c r="BC4503" s="12"/>
      <c r="BD4503" s="12"/>
      <c r="BE4503" s="12"/>
      <c r="BF4503" s="12"/>
      <c r="BG4503" s="12"/>
      <c r="BH4503" s="12"/>
      <c r="BI4503" s="12"/>
      <c r="BJ4503" s="13"/>
      <c r="BK4503" s="13"/>
      <c r="BL4503" s="13"/>
      <c r="BM4503" s="13"/>
      <c r="BN4503" s="13"/>
    </row>
    <row r="4504" spans="4:66" x14ac:dyDescent="0.25">
      <c r="D4504" s="7"/>
      <c r="E4504" s="10"/>
      <c r="F4504" s="10"/>
      <c r="G4504" s="10"/>
      <c r="H4504" s="10"/>
      <c r="I4504" s="10"/>
      <c r="J4504" s="10"/>
      <c r="K4504" s="11"/>
      <c r="L4504" s="11"/>
      <c r="M4504" s="12"/>
      <c r="N4504" s="12"/>
      <c r="O4504" s="12"/>
      <c r="P4504" s="12"/>
      <c r="Q4504" s="12"/>
      <c r="R4504" s="12"/>
      <c r="S4504" s="12"/>
      <c r="T4504" s="12"/>
      <c r="U4504" s="12"/>
      <c r="V4504" s="12"/>
      <c r="W4504" s="12"/>
      <c r="X4504" s="12"/>
      <c r="Y4504" s="12"/>
      <c r="Z4504" s="12"/>
      <c r="AA4504" s="12"/>
      <c r="AB4504" s="12"/>
      <c r="AC4504" s="12"/>
      <c r="AD4504" s="12"/>
      <c r="AE4504" s="12"/>
      <c r="AF4504" s="12"/>
      <c r="AG4504" s="12"/>
      <c r="AH4504" s="12"/>
      <c r="AI4504" s="12"/>
      <c r="AJ4504" s="12"/>
      <c r="AK4504" s="12"/>
      <c r="AL4504" s="12"/>
      <c r="AM4504" s="12"/>
      <c r="AN4504" s="12"/>
      <c r="AO4504" s="12"/>
      <c r="AP4504" s="12"/>
      <c r="AQ4504" s="12"/>
      <c r="AR4504" s="12"/>
      <c r="AS4504" s="12"/>
      <c r="AT4504" s="12"/>
      <c r="AU4504" s="12"/>
      <c r="AV4504" s="12"/>
      <c r="AW4504" s="12"/>
      <c r="AX4504" s="12"/>
      <c r="AY4504" s="12"/>
      <c r="AZ4504" s="12"/>
      <c r="BA4504" s="12"/>
      <c r="BB4504" s="12"/>
      <c r="BC4504" s="12"/>
      <c r="BD4504" s="12"/>
      <c r="BE4504" s="12"/>
      <c r="BF4504" s="12"/>
      <c r="BG4504" s="12"/>
      <c r="BH4504" s="12"/>
      <c r="BI4504" s="12"/>
      <c r="BJ4504" s="13"/>
      <c r="BK4504" s="13"/>
      <c r="BL4504" s="13"/>
      <c r="BM4504" s="13"/>
      <c r="BN4504" s="13"/>
    </row>
    <row r="4505" spans="4:66" x14ac:dyDescent="0.25">
      <c r="D4505" s="7"/>
      <c r="E4505" s="10"/>
      <c r="F4505" s="10"/>
      <c r="G4505" s="10"/>
      <c r="H4505" s="10"/>
      <c r="I4505" s="10"/>
      <c r="J4505" s="10"/>
      <c r="K4505" s="11"/>
      <c r="L4505" s="11"/>
      <c r="M4505" s="12"/>
      <c r="N4505" s="12"/>
      <c r="O4505" s="12"/>
      <c r="P4505" s="12"/>
      <c r="Q4505" s="12"/>
      <c r="R4505" s="12"/>
      <c r="S4505" s="12"/>
      <c r="T4505" s="12"/>
      <c r="U4505" s="12"/>
      <c r="V4505" s="12"/>
      <c r="W4505" s="12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2"/>
      <c r="AS4505" s="12"/>
      <c r="AT4505" s="12"/>
      <c r="AU4505" s="12"/>
      <c r="AV4505" s="12"/>
      <c r="AW4505" s="12"/>
      <c r="AX4505" s="12"/>
      <c r="AY4505" s="12"/>
      <c r="AZ4505" s="12"/>
      <c r="BA4505" s="12"/>
      <c r="BB4505" s="12"/>
      <c r="BC4505" s="12"/>
      <c r="BD4505" s="12"/>
      <c r="BE4505" s="12"/>
      <c r="BF4505" s="12"/>
      <c r="BG4505" s="12"/>
      <c r="BH4505" s="12"/>
      <c r="BI4505" s="12"/>
      <c r="BJ4505" s="13"/>
      <c r="BK4505" s="13"/>
      <c r="BL4505" s="13"/>
      <c r="BM4505" s="13"/>
      <c r="BN4505" s="13"/>
    </row>
    <row r="4506" spans="4:66" x14ac:dyDescent="0.25">
      <c r="D4506" s="7"/>
      <c r="E4506" s="10"/>
      <c r="F4506" s="10"/>
      <c r="G4506" s="10"/>
      <c r="H4506" s="10"/>
      <c r="I4506" s="10"/>
      <c r="J4506" s="10"/>
      <c r="K4506" s="11"/>
      <c r="L4506" s="11"/>
      <c r="M4506" s="12"/>
      <c r="N4506" s="12"/>
      <c r="O4506" s="12"/>
      <c r="P4506" s="12"/>
      <c r="Q4506" s="12"/>
      <c r="R4506" s="12"/>
      <c r="S4506" s="12"/>
      <c r="T4506" s="12"/>
      <c r="U4506" s="12"/>
      <c r="V4506" s="12"/>
      <c r="W4506" s="12"/>
      <c r="X4506" s="12"/>
      <c r="Y4506" s="12"/>
      <c r="Z4506" s="12"/>
      <c r="AA4506" s="12"/>
      <c r="AB4506" s="12"/>
      <c r="AC4506" s="12"/>
      <c r="AD4506" s="12"/>
      <c r="AE4506" s="12"/>
      <c r="AF4506" s="12"/>
      <c r="AG4506" s="12"/>
      <c r="AH4506" s="12"/>
      <c r="AI4506" s="12"/>
      <c r="AJ4506" s="12"/>
      <c r="AK4506" s="12"/>
      <c r="AL4506" s="12"/>
      <c r="AM4506" s="12"/>
      <c r="AN4506" s="12"/>
      <c r="AO4506" s="12"/>
      <c r="AP4506" s="12"/>
      <c r="AQ4506" s="12"/>
      <c r="AR4506" s="12"/>
      <c r="AS4506" s="12"/>
      <c r="AT4506" s="12"/>
      <c r="AU4506" s="12"/>
      <c r="AV4506" s="12"/>
      <c r="AW4506" s="12"/>
      <c r="AX4506" s="12"/>
      <c r="AY4506" s="12"/>
      <c r="AZ4506" s="12"/>
      <c r="BA4506" s="12"/>
      <c r="BB4506" s="12"/>
      <c r="BC4506" s="12"/>
      <c r="BD4506" s="12"/>
      <c r="BE4506" s="12"/>
      <c r="BF4506" s="12"/>
      <c r="BG4506" s="12"/>
      <c r="BH4506" s="12"/>
      <c r="BI4506" s="12"/>
      <c r="BJ4506" s="13"/>
      <c r="BK4506" s="13"/>
      <c r="BL4506" s="13"/>
      <c r="BM4506" s="13"/>
      <c r="BN4506" s="13"/>
    </row>
    <row r="4507" spans="4:66" s="14" customFormat="1" x14ac:dyDescent="0.25">
      <c r="D4507" s="21"/>
      <c r="K4507" s="16"/>
      <c r="L4507" s="16"/>
      <c r="M4507" s="17"/>
      <c r="N4507" s="17"/>
      <c r="O4507" s="17"/>
      <c r="P4507" s="17"/>
      <c r="Q4507" s="17"/>
      <c r="R4507" s="17"/>
      <c r="S4507" s="17"/>
      <c r="T4507" s="17"/>
      <c r="U4507" s="17"/>
      <c r="V4507" s="17"/>
      <c r="W4507" s="17"/>
      <c r="X4507" s="17"/>
      <c r="Y4507" s="17"/>
      <c r="Z4507" s="17"/>
      <c r="AA4507" s="17"/>
      <c r="AB4507" s="17"/>
      <c r="AC4507" s="17"/>
      <c r="AD4507" s="17"/>
      <c r="AE4507" s="17"/>
      <c r="AF4507" s="17"/>
      <c r="AG4507" s="17"/>
      <c r="AH4507" s="17"/>
      <c r="AI4507" s="17"/>
      <c r="AJ4507" s="17"/>
      <c r="AK4507" s="17"/>
      <c r="AL4507" s="17"/>
      <c r="AM4507" s="17"/>
      <c r="AN4507" s="17"/>
      <c r="AO4507" s="17"/>
      <c r="AP4507" s="17"/>
      <c r="AQ4507" s="17"/>
      <c r="AR4507" s="17"/>
      <c r="AS4507" s="17"/>
      <c r="AT4507" s="17"/>
      <c r="AU4507" s="17"/>
      <c r="AV4507" s="17"/>
      <c r="AW4507" s="17"/>
      <c r="AX4507" s="17"/>
      <c r="AY4507" s="17"/>
      <c r="AZ4507" s="17"/>
      <c r="BA4507" s="17"/>
      <c r="BB4507" s="17"/>
      <c r="BC4507" s="17"/>
      <c r="BD4507" s="17"/>
      <c r="BE4507" s="17"/>
      <c r="BF4507" s="17"/>
      <c r="BG4507" s="17"/>
      <c r="BH4507" s="17"/>
      <c r="BI4507" s="17"/>
      <c r="BJ4507" s="18"/>
      <c r="BK4507" s="18"/>
      <c r="BL4507" s="18"/>
      <c r="BM4507" s="18"/>
      <c r="BN4507" s="18"/>
    </row>
    <row r="4508" spans="4:66" x14ac:dyDescent="0.25">
      <c r="D4508"/>
      <c r="E4508" s="10"/>
      <c r="F4508" s="10"/>
      <c r="G4508" s="10"/>
      <c r="H4508" s="10"/>
      <c r="I4508" s="10"/>
      <c r="J4508" s="10"/>
      <c r="K4508" s="11"/>
      <c r="L4508" s="11"/>
      <c r="M4508" s="12"/>
      <c r="N4508" s="12"/>
      <c r="O4508" s="12"/>
      <c r="P4508" s="12"/>
      <c r="Q4508" s="12"/>
      <c r="R4508" s="12"/>
      <c r="S4508" s="12"/>
      <c r="T4508" s="12"/>
      <c r="U4508" s="12"/>
      <c r="V4508" s="12"/>
      <c r="W4508" s="12"/>
      <c r="X4508" s="12"/>
      <c r="Y4508" s="12"/>
      <c r="Z4508" s="12"/>
      <c r="AA4508" s="12"/>
      <c r="AB4508" s="12"/>
      <c r="AC4508" s="12"/>
      <c r="AD4508" s="12"/>
      <c r="AE4508" s="12"/>
      <c r="AF4508" s="12"/>
      <c r="AG4508" s="12"/>
      <c r="AH4508" s="12"/>
      <c r="AI4508" s="12"/>
      <c r="AJ4508" s="12"/>
      <c r="AK4508" s="12"/>
      <c r="AL4508" s="12"/>
      <c r="AM4508" s="12"/>
      <c r="AN4508" s="12"/>
      <c r="AO4508" s="12"/>
      <c r="AP4508" s="12"/>
      <c r="AQ4508" s="12"/>
      <c r="AR4508" s="12"/>
      <c r="AS4508" s="12"/>
      <c r="AT4508" s="12"/>
      <c r="AU4508" s="12"/>
      <c r="AV4508" s="12"/>
      <c r="AW4508" s="12"/>
      <c r="AX4508" s="12"/>
      <c r="AY4508" s="12"/>
      <c r="AZ4508" s="12"/>
      <c r="BA4508" s="12"/>
      <c r="BB4508" s="12"/>
      <c r="BC4508" s="12"/>
      <c r="BD4508" s="12"/>
      <c r="BE4508" s="12"/>
      <c r="BF4508" s="12"/>
      <c r="BG4508" s="12"/>
      <c r="BH4508" s="12"/>
      <c r="BI4508" s="12"/>
      <c r="BJ4508" s="13"/>
      <c r="BK4508" s="13"/>
      <c r="BL4508" s="13"/>
      <c r="BM4508" s="13"/>
      <c r="BN4508" s="13"/>
    </row>
    <row r="4509" spans="4:66" x14ac:dyDescent="0.25">
      <c r="D4509"/>
      <c r="E4509" s="10"/>
      <c r="F4509" s="10"/>
      <c r="G4509" s="10"/>
      <c r="H4509" s="10"/>
      <c r="I4509" s="10"/>
      <c r="J4509" s="10"/>
      <c r="K4509" s="11"/>
      <c r="L4509" s="11"/>
      <c r="M4509" s="12"/>
      <c r="N4509" s="12"/>
      <c r="O4509" s="12"/>
      <c r="P4509" s="12"/>
      <c r="Q4509" s="12"/>
      <c r="R4509" s="12"/>
      <c r="S4509" s="12"/>
      <c r="T4509" s="12"/>
      <c r="U4509" s="12"/>
      <c r="V4509" s="12"/>
      <c r="W4509" s="12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2"/>
      <c r="AS4509" s="12"/>
      <c r="AT4509" s="12"/>
      <c r="AU4509" s="12"/>
      <c r="AV4509" s="12"/>
      <c r="AW4509" s="12"/>
      <c r="AX4509" s="12"/>
      <c r="AY4509" s="12"/>
      <c r="AZ4509" s="12"/>
      <c r="BA4509" s="12"/>
      <c r="BB4509" s="12"/>
      <c r="BC4509" s="12"/>
      <c r="BD4509" s="12"/>
      <c r="BE4509" s="12"/>
      <c r="BF4509" s="12"/>
      <c r="BG4509" s="12"/>
      <c r="BH4509" s="12"/>
      <c r="BI4509" s="12"/>
      <c r="BJ4509" s="13"/>
      <c r="BK4509" s="13"/>
      <c r="BL4509" s="13"/>
      <c r="BM4509" s="13"/>
      <c r="BN4509" s="13"/>
    </row>
    <row r="4510" spans="4:66" x14ac:dyDescent="0.25">
      <c r="D4510"/>
      <c r="E4510" s="10"/>
      <c r="F4510" s="10"/>
      <c r="G4510" s="10"/>
      <c r="H4510" s="10"/>
      <c r="I4510" s="10"/>
      <c r="J4510" s="10"/>
      <c r="K4510" s="11"/>
      <c r="L4510" s="11"/>
      <c r="M4510" s="12"/>
      <c r="N4510" s="12"/>
      <c r="O4510" s="12"/>
      <c r="P4510" s="12"/>
      <c r="Q4510" s="12"/>
      <c r="R4510" s="12"/>
      <c r="S4510" s="12"/>
      <c r="T4510" s="12"/>
      <c r="U4510" s="12"/>
      <c r="V4510" s="12"/>
      <c r="W4510" s="12"/>
      <c r="X4510" s="12"/>
      <c r="Y4510" s="12"/>
      <c r="Z4510" s="12"/>
      <c r="AA4510" s="12"/>
      <c r="AB4510" s="12"/>
      <c r="AC4510" s="12"/>
      <c r="AD4510" s="12"/>
      <c r="AE4510" s="12"/>
      <c r="AF4510" s="12"/>
      <c r="AG4510" s="12"/>
      <c r="AH4510" s="12"/>
      <c r="AI4510" s="12"/>
      <c r="AJ4510" s="12"/>
      <c r="AK4510" s="12"/>
      <c r="AL4510" s="12"/>
      <c r="AM4510" s="12"/>
      <c r="AN4510" s="12"/>
      <c r="AO4510" s="12"/>
      <c r="AP4510" s="12"/>
      <c r="AQ4510" s="12"/>
      <c r="AR4510" s="12"/>
      <c r="AS4510" s="12"/>
      <c r="AT4510" s="12"/>
      <c r="AU4510" s="12"/>
      <c r="AV4510" s="12"/>
      <c r="AW4510" s="12"/>
      <c r="AX4510" s="12"/>
      <c r="AY4510" s="12"/>
      <c r="AZ4510" s="12"/>
      <c r="BA4510" s="12"/>
      <c r="BB4510" s="12"/>
      <c r="BC4510" s="12"/>
      <c r="BD4510" s="12"/>
      <c r="BE4510" s="12"/>
      <c r="BF4510" s="12"/>
      <c r="BG4510" s="12"/>
      <c r="BH4510" s="12"/>
      <c r="BI4510" s="12"/>
      <c r="BJ4510" s="13"/>
      <c r="BK4510" s="13"/>
      <c r="BL4510" s="13"/>
      <c r="BM4510" s="13"/>
      <c r="BN4510" s="13"/>
    </row>
    <row r="4511" spans="4:66" x14ac:dyDescent="0.25">
      <c r="D4511"/>
      <c r="E4511" s="10"/>
      <c r="F4511" s="10"/>
      <c r="G4511" s="10"/>
      <c r="H4511" s="10"/>
      <c r="I4511" s="10"/>
      <c r="J4511" s="10"/>
      <c r="K4511" s="11"/>
      <c r="L4511" s="11"/>
      <c r="M4511" s="12"/>
      <c r="N4511" s="12"/>
      <c r="O4511" s="12"/>
      <c r="P4511" s="12"/>
      <c r="Q4511" s="12"/>
      <c r="R4511" s="12"/>
      <c r="S4511" s="12"/>
      <c r="T4511" s="12"/>
      <c r="U4511" s="12"/>
      <c r="V4511" s="12"/>
      <c r="W4511" s="12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2"/>
      <c r="AS4511" s="12"/>
      <c r="AT4511" s="12"/>
      <c r="AU4511" s="12"/>
      <c r="AV4511" s="12"/>
      <c r="AW4511" s="12"/>
      <c r="AX4511" s="12"/>
      <c r="AY4511" s="12"/>
      <c r="AZ4511" s="12"/>
      <c r="BA4511" s="12"/>
      <c r="BB4511" s="12"/>
      <c r="BC4511" s="12"/>
      <c r="BD4511" s="12"/>
      <c r="BE4511" s="12"/>
      <c r="BF4511" s="12"/>
      <c r="BG4511" s="12"/>
      <c r="BH4511" s="12"/>
      <c r="BI4511" s="12"/>
      <c r="BJ4511" s="13"/>
      <c r="BK4511" s="13"/>
      <c r="BL4511" s="13"/>
      <c r="BM4511" s="13"/>
      <c r="BN4511" s="13"/>
    </row>
    <row r="4512" spans="4:66" x14ac:dyDescent="0.25">
      <c r="D4512"/>
      <c r="E4512" s="10"/>
      <c r="F4512" s="10"/>
      <c r="G4512" s="10"/>
      <c r="H4512" s="10"/>
      <c r="I4512" s="10"/>
      <c r="J4512" s="10"/>
      <c r="K4512" s="11"/>
      <c r="L4512" s="11"/>
      <c r="M4512" s="12"/>
      <c r="N4512" s="12"/>
      <c r="O4512" s="12"/>
      <c r="P4512" s="12"/>
      <c r="Q4512" s="12"/>
      <c r="R4512" s="12"/>
      <c r="S4512" s="12"/>
      <c r="T4512" s="12"/>
      <c r="U4512" s="12"/>
      <c r="V4512" s="12"/>
      <c r="W4512" s="12"/>
      <c r="X4512" s="12"/>
      <c r="Y4512" s="12"/>
      <c r="Z4512" s="12"/>
      <c r="AA4512" s="12"/>
      <c r="AB4512" s="12"/>
      <c r="AC4512" s="12"/>
      <c r="AD4512" s="12"/>
      <c r="AE4512" s="12"/>
      <c r="AF4512" s="12"/>
      <c r="AG4512" s="12"/>
      <c r="AH4512" s="12"/>
      <c r="AI4512" s="12"/>
      <c r="AJ4512" s="12"/>
      <c r="AK4512" s="12"/>
      <c r="AL4512" s="12"/>
      <c r="AM4512" s="12"/>
      <c r="AN4512" s="12"/>
      <c r="AO4512" s="12"/>
      <c r="AP4512" s="12"/>
      <c r="AQ4512" s="12"/>
      <c r="AR4512" s="12"/>
      <c r="AS4512" s="12"/>
      <c r="AT4512" s="12"/>
      <c r="AU4512" s="12"/>
      <c r="AV4512" s="12"/>
      <c r="AW4512" s="12"/>
      <c r="AX4512" s="12"/>
      <c r="AY4512" s="12"/>
      <c r="AZ4512" s="12"/>
      <c r="BA4512" s="12"/>
      <c r="BB4512" s="12"/>
      <c r="BC4512" s="12"/>
      <c r="BD4512" s="12"/>
      <c r="BE4512" s="12"/>
      <c r="BF4512" s="12"/>
      <c r="BG4512" s="12"/>
      <c r="BH4512" s="12"/>
      <c r="BI4512" s="12"/>
      <c r="BJ4512" s="13"/>
      <c r="BK4512" s="13"/>
      <c r="BL4512" s="13"/>
      <c r="BM4512" s="13"/>
      <c r="BN4512" s="13"/>
    </row>
    <row r="4513" spans="4:66" x14ac:dyDescent="0.25">
      <c r="D4513"/>
      <c r="E4513" s="10"/>
      <c r="F4513" s="10"/>
      <c r="G4513" s="10"/>
      <c r="H4513" s="10"/>
      <c r="I4513" s="10"/>
      <c r="J4513" s="10"/>
      <c r="K4513" s="11"/>
      <c r="L4513" s="11"/>
      <c r="M4513" s="12"/>
      <c r="N4513" s="12"/>
      <c r="O4513" s="12"/>
      <c r="P4513" s="12"/>
      <c r="Q4513" s="12"/>
      <c r="R4513" s="12"/>
      <c r="S4513" s="12"/>
      <c r="T4513" s="12"/>
      <c r="U4513" s="12"/>
      <c r="V4513" s="12"/>
      <c r="W4513" s="12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2"/>
      <c r="AS4513" s="12"/>
      <c r="AT4513" s="12"/>
      <c r="AU4513" s="12"/>
      <c r="AV4513" s="12"/>
      <c r="AW4513" s="12"/>
      <c r="AX4513" s="12"/>
      <c r="AY4513" s="12"/>
      <c r="AZ4513" s="12"/>
      <c r="BA4513" s="12"/>
      <c r="BB4513" s="12"/>
      <c r="BC4513" s="12"/>
      <c r="BD4513" s="12"/>
      <c r="BE4513" s="12"/>
      <c r="BF4513" s="12"/>
      <c r="BG4513" s="12"/>
      <c r="BH4513" s="12"/>
      <c r="BI4513" s="12"/>
      <c r="BJ4513" s="13"/>
      <c r="BK4513" s="13"/>
      <c r="BL4513" s="13"/>
      <c r="BM4513" s="13"/>
      <c r="BN4513" s="13"/>
    </row>
    <row r="4514" spans="4:66" x14ac:dyDescent="0.25">
      <c r="D4514"/>
      <c r="E4514" s="10"/>
      <c r="F4514" s="10"/>
      <c r="G4514" s="10"/>
      <c r="H4514" s="10"/>
      <c r="I4514" s="10"/>
      <c r="J4514" s="10"/>
      <c r="K4514" s="11"/>
      <c r="L4514" s="11"/>
      <c r="M4514" s="12"/>
      <c r="N4514" s="12"/>
      <c r="O4514" s="12"/>
      <c r="P4514" s="12"/>
      <c r="Q4514" s="12"/>
      <c r="R4514" s="12"/>
      <c r="S4514" s="12"/>
      <c r="T4514" s="12"/>
      <c r="U4514" s="12"/>
      <c r="V4514" s="12"/>
      <c r="W4514" s="12"/>
      <c r="X4514" s="12"/>
      <c r="Y4514" s="12"/>
      <c r="Z4514" s="12"/>
      <c r="AA4514" s="12"/>
      <c r="AB4514" s="12"/>
      <c r="AC4514" s="12"/>
      <c r="AD4514" s="12"/>
      <c r="AE4514" s="12"/>
      <c r="AF4514" s="12"/>
      <c r="AG4514" s="12"/>
      <c r="AH4514" s="12"/>
      <c r="AI4514" s="12"/>
      <c r="AJ4514" s="12"/>
      <c r="AK4514" s="12"/>
      <c r="AL4514" s="12"/>
      <c r="AM4514" s="12"/>
      <c r="AN4514" s="12"/>
      <c r="AO4514" s="12"/>
      <c r="AP4514" s="12"/>
      <c r="AQ4514" s="12"/>
      <c r="AR4514" s="12"/>
      <c r="AS4514" s="12"/>
      <c r="AT4514" s="12"/>
      <c r="AU4514" s="12"/>
      <c r="AV4514" s="12"/>
      <c r="AW4514" s="12"/>
      <c r="AX4514" s="12"/>
      <c r="AY4514" s="12"/>
      <c r="AZ4514" s="12"/>
      <c r="BA4514" s="12"/>
      <c r="BB4514" s="12"/>
      <c r="BC4514" s="12"/>
      <c r="BD4514" s="12"/>
      <c r="BE4514" s="12"/>
      <c r="BF4514" s="12"/>
      <c r="BG4514" s="12"/>
      <c r="BH4514" s="12"/>
      <c r="BI4514" s="12"/>
      <c r="BJ4514" s="13"/>
      <c r="BK4514" s="13"/>
      <c r="BL4514" s="13"/>
      <c r="BM4514" s="13"/>
      <c r="BN4514" s="13"/>
    </row>
    <row r="4515" spans="4:66" x14ac:dyDescent="0.25">
      <c r="D4515"/>
      <c r="E4515" s="10"/>
      <c r="F4515" s="10"/>
      <c r="G4515" s="10"/>
      <c r="H4515" s="10"/>
      <c r="I4515" s="10"/>
      <c r="J4515" s="10"/>
      <c r="K4515" s="11"/>
      <c r="L4515" s="11"/>
      <c r="M4515" s="12"/>
      <c r="N4515" s="12"/>
      <c r="O4515" s="12"/>
      <c r="P4515" s="12"/>
      <c r="Q4515" s="12"/>
      <c r="R4515" s="12"/>
      <c r="S4515" s="12"/>
      <c r="T4515" s="12"/>
      <c r="U4515" s="12"/>
      <c r="V4515" s="12"/>
      <c r="W4515" s="12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2"/>
      <c r="AS4515" s="12"/>
      <c r="AT4515" s="12"/>
      <c r="AU4515" s="12"/>
      <c r="AV4515" s="12"/>
      <c r="AW4515" s="12"/>
      <c r="AX4515" s="12"/>
      <c r="AY4515" s="12"/>
      <c r="AZ4515" s="12"/>
      <c r="BA4515" s="12"/>
      <c r="BB4515" s="12"/>
      <c r="BC4515" s="12"/>
      <c r="BD4515" s="12"/>
      <c r="BE4515" s="12"/>
      <c r="BF4515" s="12"/>
      <c r="BG4515" s="12"/>
      <c r="BH4515" s="12"/>
      <c r="BI4515" s="12"/>
      <c r="BJ4515" s="13"/>
      <c r="BK4515" s="13"/>
      <c r="BL4515" s="13"/>
      <c r="BM4515" s="13"/>
      <c r="BN4515" s="13"/>
    </row>
    <row r="4516" spans="4:66" x14ac:dyDescent="0.25">
      <c r="D4516"/>
      <c r="E4516" s="10"/>
      <c r="F4516" s="10"/>
      <c r="G4516" s="10"/>
      <c r="H4516" s="10"/>
      <c r="I4516" s="10"/>
      <c r="J4516" s="10"/>
      <c r="K4516" s="11"/>
      <c r="L4516" s="11"/>
      <c r="M4516" s="12"/>
      <c r="N4516" s="12"/>
      <c r="O4516" s="12"/>
      <c r="P4516" s="12"/>
      <c r="Q4516" s="12"/>
      <c r="R4516" s="12"/>
      <c r="S4516" s="12"/>
      <c r="T4516" s="12"/>
      <c r="U4516" s="12"/>
      <c r="V4516" s="12"/>
      <c r="W4516" s="12"/>
      <c r="X4516" s="12"/>
      <c r="Y4516" s="12"/>
      <c r="Z4516" s="12"/>
      <c r="AA4516" s="12"/>
      <c r="AB4516" s="12"/>
      <c r="AC4516" s="12"/>
      <c r="AD4516" s="12"/>
      <c r="AE4516" s="12"/>
      <c r="AF4516" s="12"/>
      <c r="AG4516" s="12"/>
      <c r="AH4516" s="12"/>
      <c r="AI4516" s="12"/>
      <c r="AJ4516" s="12"/>
      <c r="AK4516" s="12"/>
      <c r="AL4516" s="12"/>
      <c r="AM4516" s="12"/>
      <c r="AN4516" s="12"/>
      <c r="AO4516" s="12"/>
      <c r="AP4516" s="12"/>
      <c r="AQ4516" s="12"/>
      <c r="AR4516" s="12"/>
      <c r="AS4516" s="12"/>
      <c r="AT4516" s="12"/>
      <c r="AU4516" s="12"/>
      <c r="AV4516" s="12"/>
      <c r="AW4516" s="12"/>
      <c r="AX4516" s="12"/>
      <c r="AY4516" s="12"/>
      <c r="AZ4516" s="12"/>
      <c r="BA4516" s="12"/>
      <c r="BB4516" s="12"/>
      <c r="BC4516" s="12"/>
      <c r="BD4516" s="12"/>
      <c r="BE4516" s="12"/>
      <c r="BF4516" s="12"/>
      <c r="BG4516" s="12"/>
      <c r="BH4516" s="12"/>
      <c r="BI4516" s="12"/>
      <c r="BJ4516" s="13"/>
      <c r="BK4516" s="13"/>
      <c r="BL4516" s="13"/>
      <c r="BM4516" s="13"/>
      <c r="BN4516" s="13"/>
    </row>
    <row r="4517" spans="4:66" x14ac:dyDescent="0.25">
      <c r="D4517"/>
      <c r="E4517" s="10"/>
      <c r="F4517" s="10"/>
      <c r="G4517" s="10"/>
      <c r="H4517" s="10"/>
      <c r="I4517" s="10"/>
      <c r="J4517" s="10"/>
      <c r="K4517" s="11"/>
      <c r="L4517" s="11"/>
      <c r="M4517" s="12"/>
      <c r="N4517" s="12"/>
      <c r="O4517" s="12"/>
      <c r="P4517" s="12"/>
      <c r="Q4517" s="12"/>
      <c r="R4517" s="12"/>
      <c r="S4517" s="12"/>
      <c r="T4517" s="12"/>
      <c r="U4517" s="12"/>
      <c r="V4517" s="12"/>
      <c r="W4517" s="12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2"/>
      <c r="AS4517" s="12"/>
      <c r="AT4517" s="12"/>
      <c r="AU4517" s="12"/>
      <c r="AV4517" s="12"/>
      <c r="AW4517" s="12"/>
      <c r="AX4517" s="12"/>
      <c r="AY4517" s="12"/>
      <c r="AZ4517" s="12"/>
      <c r="BA4517" s="12"/>
      <c r="BB4517" s="12"/>
      <c r="BC4517" s="12"/>
      <c r="BD4517" s="12"/>
      <c r="BE4517" s="12"/>
      <c r="BF4517" s="12"/>
      <c r="BG4517" s="12"/>
      <c r="BH4517" s="12"/>
      <c r="BI4517" s="12"/>
      <c r="BJ4517" s="13"/>
      <c r="BK4517" s="13"/>
      <c r="BL4517" s="13"/>
      <c r="BM4517" s="13"/>
      <c r="BN4517" s="13"/>
    </row>
    <row r="4518" spans="4:66" x14ac:dyDescent="0.25">
      <c r="D4518"/>
      <c r="E4518" s="10"/>
      <c r="F4518" s="10"/>
      <c r="G4518" s="10"/>
      <c r="H4518" s="10"/>
      <c r="I4518" s="10"/>
      <c r="J4518" s="10"/>
      <c r="K4518" s="11"/>
      <c r="L4518" s="11"/>
      <c r="M4518" s="12"/>
      <c r="N4518" s="12"/>
      <c r="O4518" s="12"/>
      <c r="P4518" s="12"/>
      <c r="Q4518" s="12"/>
      <c r="R4518" s="12"/>
      <c r="S4518" s="12"/>
      <c r="T4518" s="12"/>
      <c r="U4518" s="12"/>
      <c r="V4518" s="12"/>
      <c r="W4518" s="12"/>
      <c r="X4518" s="12"/>
      <c r="Y4518" s="12"/>
      <c r="Z4518" s="12"/>
      <c r="AA4518" s="12"/>
      <c r="AB4518" s="12"/>
      <c r="AC4518" s="12"/>
      <c r="AD4518" s="12"/>
      <c r="AE4518" s="12"/>
      <c r="AF4518" s="12"/>
      <c r="AG4518" s="12"/>
      <c r="AH4518" s="12"/>
      <c r="AI4518" s="12"/>
      <c r="AJ4518" s="12"/>
      <c r="AK4518" s="12"/>
      <c r="AL4518" s="12"/>
      <c r="AM4518" s="12"/>
      <c r="AN4518" s="12"/>
      <c r="AO4518" s="12"/>
      <c r="AP4518" s="12"/>
      <c r="AQ4518" s="12"/>
      <c r="AR4518" s="12"/>
      <c r="AS4518" s="12"/>
      <c r="AT4518" s="12"/>
      <c r="AU4518" s="12"/>
      <c r="AV4518" s="12"/>
      <c r="AW4518" s="12"/>
      <c r="AX4518" s="12"/>
      <c r="AY4518" s="12"/>
      <c r="AZ4518" s="12"/>
      <c r="BA4518" s="12"/>
      <c r="BB4518" s="12"/>
      <c r="BC4518" s="12"/>
      <c r="BD4518" s="12"/>
      <c r="BE4518" s="12"/>
      <c r="BF4518" s="12"/>
      <c r="BG4518" s="12"/>
      <c r="BH4518" s="12"/>
      <c r="BI4518" s="12"/>
      <c r="BJ4518" s="13"/>
      <c r="BK4518" s="13"/>
      <c r="BL4518" s="13"/>
      <c r="BM4518" s="13"/>
      <c r="BN4518" s="13"/>
    </row>
    <row r="4519" spans="4:66" x14ac:dyDescent="0.25">
      <c r="D4519"/>
      <c r="E4519" s="10"/>
      <c r="F4519" s="10"/>
      <c r="G4519" s="10"/>
      <c r="H4519" s="10"/>
      <c r="I4519" s="10"/>
      <c r="J4519" s="10"/>
      <c r="K4519" s="11"/>
      <c r="L4519" s="11"/>
      <c r="M4519" s="12"/>
      <c r="N4519" s="12"/>
      <c r="O4519" s="12"/>
      <c r="P4519" s="12"/>
      <c r="Q4519" s="12"/>
      <c r="R4519" s="12"/>
      <c r="S4519" s="12"/>
      <c r="T4519" s="12"/>
      <c r="U4519" s="12"/>
      <c r="V4519" s="12"/>
      <c r="W4519" s="12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2"/>
      <c r="AS4519" s="12"/>
      <c r="AT4519" s="12"/>
      <c r="AU4519" s="12"/>
      <c r="AV4519" s="12"/>
      <c r="AW4519" s="12"/>
      <c r="AX4519" s="12"/>
      <c r="AY4519" s="12"/>
      <c r="AZ4519" s="12"/>
      <c r="BA4519" s="12"/>
      <c r="BB4519" s="12"/>
      <c r="BC4519" s="12"/>
      <c r="BD4519" s="12"/>
      <c r="BE4519" s="12"/>
      <c r="BF4519" s="12"/>
      <c r="BG4519" s="12"/>
      <c r="BH4519" s="12"/>
      <c r="BI4519" s="12"/>
      <c r="BJ4519" s="13"/>
      <c r="BK4519" s="13"/>
      <c r="BL4519" s="13"/>
      <c r="BM4519" s="13"/>
      <c r="BN4519" s="13"/>
    </row>
    <row r="4520" spans="4:66" x14ac:dyDescent="0.25">
      <c r="D4520"/>
      <c r="E4520" s="10"/>
      <c r="F4520" s="10"/>
      <c r="G4520" s="10"/>
      <c r="H4520" s="10"/>
      <c r="I4520" s="10"/>
      <c r="J4520" s="10"/>
      <c r="K4520" s="11"/>
      <c r="L4520" s="11"/>
      <c r="M4520" s="12"/>
      <c r="N4520" s="12"/>
      <c r="O4520" s="12"/>
      <c r="P4520" s="12"/>
      <c r="Q4520" s="12"/>
      <c r="R4520" s="12"/>
      <c r="S4520" s="12"/>
      <c r="T4520" s="12"/>
      <c r="U4520" s="12"/>
      <c r="V4520" s="12"/>
      <c r="W4520" s="12"/>
      <c r="X4520" s="12"/>
      <c r="Y4520" s="12"/>
      <c r="Z4520" s="12"/>
      <c r="AA4520" s="12"/>
      <c r="AB4520" s="12"/>
      <c r="AC4520" s="12"/>
      <c r="AD4520" s="12"/>
      <c r="AE4520" s="12"/>
      <c r="AF4520" s="12"/>
      <c r="AG4520" s="12"/>
      <c r="AH4520" s="12"/>
      <c r="AI4520" s="12"/>
      <c r="AJ4520" s="12"/>
      <c r="AK4520" s="12"/>
      <c r="AL4520" s="12"/>
      <c r="AM4520" s="12"/>
      <c r="AN4520" s="12"/>
      <c r="AO4520" s="12"/>
      <c r="AP4520" s="12"/>
      <c r="AQ4520" s="12"/>
      <c r="AR4520" s="12"/>
      <c r="AS4520" s="12"/>
      <c r="AT4520" s="12"/>
      <c r="AU4520" s="12"/>
      <c r="AV4520" s="12"/>
      <c r="AW4520" s="12"/>
      <c r="AX4520" s="12"/>
      <c r="AY4520" s="12"/>
      <c r="AZ4520" s="12"/>
      <c r="BA4520" s="12"/>
      <c r="BB4520" s="12"/>
      <c r="BC4520" s="12"/>
      <c r="BD4520" s="12"/>
      <c r="BE4520" s="12"/>
      <c r="BF4520" s="12"/>
      <c r="BG4520" s="12"/>
      <c r="BH4520" s="12"/>
      <c r="BI4520" s="12"/>
      <c r="BJ4520" s="13"/>
      <c r="BK4520" s="13"/>
      <c r="BL4520" s="13"/>
      <c r="BM4520" s="13"/>
      <c r="BN4520" s="13"/>
    </row>
    <row r="4521" spans="4:66" x14ac:dyDescent="0.25">
      <c r="D4521"/>
      <c r="E4521" s="10"/>
      <c r="F4521" s="10"/>
      <c r="G4521" s="10"/>
      <c r="H4521" s="10"/>
      <c r="I4521" s="10"/>
      <c r="J4521" s="10"/>
      <c r="K4521" s="11"/>
      <c r="L4521" s="11"/>
      <c r="M4521" s="12"/>
      <c r="N4521" s="12"/>
      <c r="O4521" s="12"/>
      <c r="P4521" s="12"/>
      <c r="Q4521" s="12"/>
      <c r="R4521" s="12"/>
      <c r="S4521" s="12"/>
      <c r="T4521" s="12"/>
      <c r="U4521" s="12"/>
      <c r="V4521" s="12"/>
      <c r="W4521" s="12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2"/>
      <c r="AS4521" s="12"/>
      <c r="AT4521" s="12"/>
      <c r="AU4521" s="12"/>
      <c r="AV4521" s="12"/>
      <c r="AW4521" s="12"/>
      <c r="AX4521" s="12"/>
      <c r="AY4521" s="12"/>
      <c r="AZ4521" s="12"/>
      <c r="BA4521" s="12"/>
      <c r="BB4521" s="12"/>
      <c r="BC4521" s="12"/>
      <c r="BD4521" s="12"/>
      <c r="BE4521" s="12"/>
      <c r="BF4521" s="12"/>
      <c r="BG4521" s="12"/>
      <c r="BH4521" s="12"/>
      <c r="BI4521" s="12"/>
      <c r="BJ4521" s="13"/>
      <c r="BK4521" s="13"/>
      <c r="BL4521" s="13"/>
      <c r="BM4521" s="13"/>
      <c r="BN4521" s="13"/>
    </row>
    <row r="4522" spans="4:66" x14ac:dyDescent="0.25">
      <c r="D4522"/>
      <c r="E4522" s="10"/>
      <c r="F4522" s="10"/>
      <c r="G4522" s="10"/>
      <c r="H4522" s="10"/>
      <c r="I4522" s="10"/>
      <c r="J4522" s="10"/>
      <c r="K4522" s="11"/>
      <c r="L4522" s="11"/>
      <c r="M4522" s="12"/>
      <c r="N4522" s="12"/>
      <c r="O4522" s="12"/>
      <c r="P4522" s="12"/>
      <c r="Q4522" s="12"/>
      <c r="R4522" s="12"/>
      <c r="S4522" s="12"/>
      <c r="T4522" s="12"/>
      <c r="U4522" s="12"/>
      <c r="V4522" s="12"/>
      <c r="W4522" s="12"/>
      <c r="X4522" s="12"/>
      <c r="Y4522" s="12"/>
      <c r="Z4522" s="12"/>
      <c r="AA4522" s="12"/>
      <c r="AB4522" s="12"/>
      <c r="AC4522" s="12"/>
      <c r="AD4522" s="12"/>
      <c r="AE4522" s="12"/>
      <c r="AF4522" s="12"/>
      <c r="AG4522" s="12"/>
      <c r="AH4522" s="12"/>
      <c r="AI4522" s="12"/>
      <c r="AJ4522" s="12"/>
      <c r="AK4522" s="12"/>
      <c r="AL4522" s="12"/>
      <c r="AM4522" s="12"/>
      <c r="AN4522" s="12"/>
      <c r="AO4522" s="12"/>
      <c r="AP4522" s="12"/>
      <c r="AQ4522" s="12"/>
      <c r="AR4522" s="12"/>
      <c r="AS4522" s="12"/>
      <c r="AT4522" s="12"/>
      <c r="AU4522" s="12"/>
      <c r="AV4522" s="12"/>
      <c r="AW4522" s="12"/>
      <c r="AX4522" s="12"/>
      <c r="AY4522" s="12"/>
      <c r="AZ4522" s="12"/>
      <c r="BA4522" s="12"/>
      <c r="BB4522" s="12"/>
      <c r="BC4522" s="12"/>
      <c r="BD4522" s="12"/>
      <c r="BE4522" s="12"/>
      <c r="BF4522" s="12"/>
      <c r="BG4522" s="12"/>
      <c r="BH4522" s="12"/>
      <c r="BI4522" s="12"/>
      <c r="BJ4522" s="13"/>
      <c r="BK4522" s="13"/>
      <c r="BL4522" s="13"/>
      <c r="BM4522" s="13"/>
      <c r="BN4522" s="13"/>
    </row>
    <row r="4523" spans="4:66" x14ac:dyDescent="0.25">
      <c r="D4523"/>
      <c r="E4523" s="10"/>
      <c r="F4523" s="10"/>
      <c r="G4523" s="10"/>
      <c r="H4523" s="10"/>
      <c r="I4523" s="10"/>
      <c r="J4523" s="10"/>
      <c r="K4523" s="11"/>
      <c r="L4523" s="11"/>
      <c r="M4523" s="12"/>
      <c r="N4523" s="12"/>
      <c r="O4523" s="12"/>
      <c r="P4523" s="12"/>
      <c r="Q4523" s="12"/>
      <c r="R4523" s="12"/>
      <c r="S4523" s="12"/>
      <c r="T4523" s="12"/>
      <c r="U4523" s="12"/>
      <c r="V4523" s="12"/>
      <c r="W4523" s="12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2"/>
      <c r="AS4523" s="12"/>
      <c r="AT4523" s="12"/>
      <c r="AU4523" s="12"/>
      <c r="AV4523" s="12"/>
      <c r="AW4523" s="12"/>
      <c r="AX4523" s="12"/>
      <c r="AY4523" s="12"/>
      <c r="AZ4523" s="12"/>
      <c r="BA4523" s="12"/>
      <c r="BB4523" s="12"/>
      <c r="BC4523" s="12"/>
      <c r="BD4523" s="12"/>
      <c r="BE4523" s="12"/>
      <c r="BF4523" s="12"/>
      <c r="BG4523" s="12"/>
      <c r="BH4523" s="12"/>
      <c r="BI4523" s="12"/>
      <c r="BJ4523" s="13"/>
      <c r="BK4523" s="13"/>
      <c r="BL4523" s="13"/>
      <c r="BM4523" s="13"/>
      <c r="BN4523" s="13"/>
    </row>
    <row r="4524" spans="4:66" x14ac:dyDescent="0.25">
      <c r="D4524"/>
      <c r="E4524" s="10"/>
      <c r="F4524" s="10"/>
      <c r="G4524" s="10"/>
      <c r="H4524" s="10"/>
      <c r="I4524" s="10"/>
      <c r="J4524" s="10"/>
      <c r="K4524" s="11"/>
      <c r="L4524" s="11"/>
      <c r="M4524" s="12"/>
      <c r="N4524" s="12"/>
      <c r="O4524" s="12"/>
      <c r="P4524" s="12"/>
      <c r="Q4524" s="12"/>
      <c r="R4524" s="12"/>
      <c r="S4524" s="12"/>
      <c r="T4524" s="12"/>
      <c r="U4524" s="12"/>
      <c r="V4524" s="12"/>
      <c r="W4524" s="12"/>
      <c r="X4524" s="12"/>
      <c r="Y4524" s="12"/>
      <c r="Z4524" s="12"/>
      <c r="AA4524" s="12"/>
      <c r="AB4524" s="12"/>
      <c r="AC4524" s="12"/>
      <c r="AD4524" s="12"/>
      <c r="AE4524" s="12"/>
      <c r="AF4524" s="12"/>
      <c r="AG4524" s="12"/>
      <c r="AH4524" s="12"/>
      <c r="AI4524" s="12"/>
      <c r="AJ4524" s="12"/>
      <c r="AK4524" s="12"/>
      <c r="AL4524" s="12"/>
      <c r="AM4524" s="12"/>
      <c r="AN4524" s="12"/>
      <c r="AO4524" s="12"/>
      <c r="AP4524" s="12"/>
      <c r="AQ4524" s="12"/>
      <c r="AR4524" s="12"/>
      <c r="AS4524" s="12"/>
      <c r="AT4524" s="12"/>
      <c r="AU4524" s="12"/>
      <c r="AV4524" s="12"/>
      <c r="AW4524" s="12"/>
      <c r="AX4524" s="12"/>
      <c r="AY4524" s="12"/>
      <c r="AZ4524" s="12"/>
      <c r="BA4524" s="12"/>
      <c r="BB4524" s="12"/>
      <c r="BC4524" s="12"/>
      <c r="BD4524" s="12"/>
      <c r="BE4524" s="12"/>
      <c r="BF4524" s="12"/>
      <c r="BG4524" s="12"/>
      <c r="BH4524" s="12"/>
      <c r="BI4524" s="12"/>
      <c r="BJ4524" s="13"/>
      <c r="BK4524" s="13"/>
      <c r="BL4524" s="13"/>
      <c r="BM4524" s="13"/>
      <c r="BN4524" s="13"/>
    </row>
    <row r="4525" spans="4:66" x14ac:dyDescent="0.25">
      <c r="D4525"/>
      <c r="E4525" s="10"/>
      <c r="F4525" s="10"/>
      <c r="G4525" s="10"/>
      <c r="H4525" s="10"/>
      <c r="I4525" s="10"/>
      <c r="J4525" s="10"/>
      <c r="K4525" s="11"/>
      <c r="L4525" s="11"/>
      <c r="M4525" s="12"/>
      <c r="N4525" s="12"/>
      <c r="O4525" s="12"/>
      <c r="P4525" s="12"/>
      <c r="Q4525" s="12"/>
      <c r="R4525" s="12"/>
      <c r="S4525" s="12"/>
      <c r="T4525" s="12"/>
      <c r="U4525" s="12"/>
      <c r="V4525" s="12"/>
      <c r="W4525" s="12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2"/>
      <c r="AS4525" s="12"/>
      <c r="AT4525" s="12"/>
      <c r="AU4525" s="12"/>
      <c r="AV4525" s="12"/>
      <c r="AW4525" s="12"/>
      <c r="AX4525" s="12"/>
      <c r="AY4525" s="12"/>
      <c r="AZ4525" s="12"/>
      <c r="BA4525" s="12"/>
      <c r="BB4525" s="12"/>
      <c r="BC4525" s="12"/>
      <c r="BD4525" s="12"/>
      <c r="BE4525" s="12"/>
      <c r="BF4525" s="12"/>
      <c r="BG4525" s="12"/>
      <c r="BH4525" s="12"/>
      <c r="BI4525" s="12"/>
      <c r="BJ4525" s="13"/>
      <c r="BK4525" s="13"/>
      <c r="BL4525" s="13"/>
      <c r="BM4525" s="13"/>
      <c r="BN4525" s="13"/>
    </row>
    <row r="4526" spans="4:66" x14ac:dyDescent="0.25">
      <c r="D4526"/>
      <c r="E4526" s="10"/>
      <c r="F4526" s="10"/>
      <c r="G4526" s="10"/>
      <c r="H4526" s="10"/>
      <c r="I4526" s="10"/>
      <c r="J4526" s="10"/>
      <c r="K4526" s="11"/>
      <c r="L4526" s="11"/>
      <c r="M4526" s="12"/>
      <c r="N4526" s="12"/>
      <c r="O4526" s="12"/>
      <c r="P4526" s="12"/>
      <c r="Q4526" s="12"/>
      <c r="R4526" s="12"/>
      <c r="S4526" s="12"/>
      <c r="T4526" s="12"/>
      <c r="U4526" s="12"/>
      <c r="V4526" s="12"/>
      <c r="W4526" s="12"/>
      <c r="X4526" s="12"/>
      <c r="Y4526" s="12"/>
      <c r="Z4526" s="12"/>
      <c r="AA4526" s="12"/>
      <c r="AB4526" s="12"/>
      <c r="AC4526" s="12"/>
      <c r="AD4526" s="12"/>
      <c r="AE4526" s="12"/>
      <c r="AF4526" s="12"/>
      <c r="AG4526" s="12"/>
      <c r="AH4526" s="12"/>
      <c r="AI4526" s="12"/>
      <c r="AJ4526" s="12"/>
      <c r="AK4526" s="12"/>
      <c r="AL4526" s="12"/>
      <c r="AM4526" s="12"/>
      <c r="AN4526" s="12"/>
      <c r="AO4526" s="12"/>
      <c r="AP4526" s="12"/>
      <c r="AQ4526" s="12"/>
      <c r="AR4526" s="12"/>
      <c r="AS4526" s="12"/>
      <c r="AT4526" s="12"/>
      <c r="AU4526" s="12"/>
      <c r="AV4526" s="12"/>
      <c r="AW4526" s="12"/>
      <c r="AX4526" s="12"/>
      <c r="AY4526" s="12"/>
      <c r="AZ4526" s="12"/>
      <c r="BA4526" s="12"/>
      <c r="BB4526" s="12"/>
      <c r="BC4526" s="12"/>
      <c r="BD4526" s="12"/>
      <c r="BE4526" s="12"/>
      <c r="BF4526" s="12"/>
      <c r="BG4526" s="12"/>
      <c r="BH4526" s="12"/>
      <c r="BI4526" s="12"/>
      <c r="BJ4526" s="13"/>
      <c r="BK4526" s="13"/>
      <c r="BL4526" s="13"/>
      <c r="BM4526" s="13"/>
      <c r="BN4526" s="13"/>
    </row>
    <row r="4527" spans="4:66" x14ac:dyDescent="0.25">
      <c r="D4527"/>
      <c r="E4527" s="10"/>
      <c r="F4527" s="10"/>
      <c r="G4527" s="10"/>
      <c r="H4527" s="10"/>
      <c r="I4527" s="10"/>
      <c r="J4527" s="10"/>
      <c r="K4527" s="11"/>
      <c r="L4527" s="11"/>
      <c r="M4527" s="12"/>
      <c r="N4527" s="12"/>
      <c r="O4527" s="12"/>
      <c r="P4527" s="12"/>
      <c r="Q4527" s="12"/>
      <c r="R4527" s="12"/>
      <c r="S4527" s="12"/>
      <c r="T4527" s="12"/>
      <c r="U4527" s="12"/>
      <c r="V4527" s="12"/>
      <c r="W4527" s="12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2"/>
      <c r="AS4527" s="12"/>
      <c r="AT4527" s="12"/>
      <c r="AU4527" s="12"/>
      <c r="AV4527" s="12"/>
      <c r="AW4527" s="12"/>
      <c r="AX4527" s="12"/>
      <c r="AY4527" s="12"/>
      <c r="AZ4527" s="12"/>
      <c r="BA4527" s="12"/>
      <c r="BB4527" s="12"/>
      <c r="BC4527" s="12"/>
      <c r="BD4527" s="12"/>
      <c r="BE4527" s="12"/>
      <c r="BF4527" s="12"/>
      <c r="BG4527" s="12"/>
      <c r="BH4527" s="12"/>
      <c r="BI4527" s="12"/>
      <c r="BJ4527" s="13"/>
      <c r="BK4527" s="13"/>
      <c r="BL4527" s="13"/>
      <c r="BM4527" s="13"/>
      <c r="BN4527" s="13"/>
    </row>
    <row r="4528" spans="4:66" x14ac:dyDescent="0.25">
      <c r="D4528"/>
      <c r="E4528" s="10"/>
      <c r="F4528" s="10"/>
      <c r="G4528" s="10"/>
      <c r="H4528" s="10"/>
      <c r="I4528" s="10"/>
      <c r="J4528" s="10"/>
      <c r="K4528" s="11"/>
      <c r="L4528" s="11"/>
      <c r="M4528" s="12"/>
      <c r="N4528" s="12"/>
      <c r="O4528" s="12"/>
      <c r="P4528" s="12"/>
      <c r="Q4528" s="12"/>
      <c r="R4528" s="12"/>
      <c r="S4528" s="12"/>
      <c r="T4528" s="12"/>
      <c r="U4528" s="12"/>
      <c r="V4528" s="12"/>
      <c r="W4528" s="12"/>
      <c r="X4528" s="12"/>
      <c r="Y4528" s="12"/>
      <c r="Z4528" s="12"/>
      <c r="AA4528" s="12"/>
      <c r="AB4528" s="12"/>
      <c r="AC4528" s="12"/>
      <c r="AD4528" s="12"/>
      <c r="AE4528" s="12"/>
      <c r="AF4528" s="12"/>
      <c r="AG4528" s="12"/>
      <c r="AH4528" s="12"/>
      <c r="AI4528" s="12"/>
      <c r="AJ4528" s="12"/>
      <c r="AK4528" s="12"/>
      <c r="AL4528" s="12"/>
      <c r="AM4528" s="12"/>
      <c r="AN4528" s="12"/>
      <c r="AO4528" s="12"/>
      <c r="AP4528" s="12"/>
      <c r="AQ4528" s="12"/>
      <c r="AR4528" s="12"/>
      <c r="AS4528" s="12"/>
      <c r="AT4528" s="12"/>
      <c r="AU4528" s="12"/>
      <c r="AV4528" s="12"/>
      <c r="AW4528" s="12"/>
      <c r="AX4528" s="12"/>
      <c r="AY4528" s="12"/>
      <c r="AZ4528" s="12"/>
      <c r="BA4528" s="12"/>
      <c r="BB4528" s="12"/>
      <c r="BC4528" s="12"/>
      <c r="BD4528" s="12"/>
      <c r="BE4528" s="12"/>
      <c r="BF4528" s="12"/>
      <c r="BG4528" s="12"/>
      <c r="BH4528" s="12"/>
      <c r="BI4528" s="12"/>
      <c r="BJ4528" s="13"/>
      <c r="BK4528" s="13"/>
      <c r="BL4528" s="13"/>
      <c r="BM4528" s="13"/>
      <c r="BN4528" s="13"/>
    </row>
    <row r="4529" spans="4:66" x14ac:dyDescent="0.25">
      <c r="D4529"/>
      <c r="E4529" s="10"/>
      <c r="F4529" s="10"/>
      <c r="G4529" s="10"/>
      <c r="H4529" s="10"/>
      <c r="I4529" s="10"/>
      <c r="J4529" s="10"/>
      <c r="K4529" s="11"/>
      <c r="L4529" s="11"/>
      <c r="M4529" s="12"/>
      <c r="N4529" s="12"/>
      <c r="O4529" s="12"/>
      <c r="P4529" s="12"/>
      <c r="Q4529" s="12"/>
      <c r="R4529" s="12"/>
      <c r="S4529" s="12"/>
      <c r="T4529" s="12"/>
      <c r="U4529" s="12"/>
      <c r="V4529" s="12"/>
      <c r="W4529" s="12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2"/>
      <c r="AS4529" s="12"/>
      <c r="AT4529" s="12"/>
      <c r="AU4529" s="12"/>
      <c r="AV4529" s="12"/>
      <c r="AW4529" s="12"/>
      <c r="AX4529" s="12"/>
      <c r="AY4529" s="12"/>
      <c r="AZ4529" s="12"/>
      <c r="BA4529" s="12"/>
      <c r="BB4529" s="12"/>
      <c r="BC4529" s="12"/>
      <c r="BD4529" s="12"/>
      <c r="BE4529" s="12"/>
      <c r="BF4529" s="12"/>
      <c r="BG4529" s="12"/>
      <c r="BH4529" s="12"/>
      <c r="BI4529" s="12"/>
      <c r="BJ4529" s="13"/>
      <c r="BK4529" s="13"/>
      <c r="BL4529" s="13"/>
      <c r="BM4529" s="13"/>
      <c r="BN4529" s="13"/>
    </row>
    <row r="4530" spans="4:66" x14ac:dyDescent="0.25">
      <c r="D4530"/>
      <c r="E4530" s="10"/>
      <c r="F4530" s="10"/>
      <c r="G4530" s="10"/>
      <c r="H4530" s="10"/>
      <c r="I4530" s="10"/>
      <c r="J4530" s="10"/>
      <c r="K4530" s="11"/>
      <c r="L4530" s="11"/>
      <c r="M4530" s="12"/>
      <c r="N4530" s="12"/>
      <c r="O4530" s="12"/>
      <c r="P4530" s="12"/>
      <c r="Q4530" s="12"/>
      <c r="R4530" s="12"/>
      <c r="S4530" s="12"/>
      <c r="T4530" s="12"/>
      <c r="U4530" s="12"/>
      <c r="V4530" s="12"/>
      <c r="W4530" s="12"/>
      <c r="X4530" s="12"/>
      <c r="Y4530" s="12"/>
      <c r="Z4530" s="12"/>
      <c r="AA4530" s="12"/>
      <c r="AB4530" s="12"/>
      <c r="AC4530" s="12"/>
      <c r="AD4530" s="12"/>
      <c r="AE4530" s="12"/>
      <c r="AF4530" s="12"/>
      <c r="AG4530" s="12"/>
      <c r="AH4530" s="12"/>
      <c r="AI4530" s="12"/>
      <c r="AJ4530" s="12"/>
      <c r="AK4530" s="12"/>
      <c r="AL4530" s="12"/>
      <c r="AM4530" s="12"/>
      <c r="AN4530" s="12"/>
      <c r="AO4530" s="12"/>
      <c r="AP4530" s="12"/>
      <c r="AQ4530" s="12"/>
      <c r="AR4530" s="12"/>
      <c r="AS4530" s="12"/>
      <c r="AT4530" s="12"/>
      <c r="AU4530" s="12"/>
      <c r="AV4530" s="12"/>
      <c r="AW4530" s="12"/>
      <c r="AX4530" s="12"/>
      <c r="AY4530" s="12"/>
      <c r="AZ4530" s="12"/>
      <c r="BA4530" s="12"/>
      <c r="BB4530" s="12"/>
      <c r="BC4530" s="12"/>
      <c r="BD4530" s="12"/>
      <c r="BE4530" s="12"/>
      <c r="BF4530" s="12"/>
      <c r="BG4530" s="12"/>
      <c r="BH4530" s="12"/>
      <c r="BI4530" s="12"/>
      <c r="BJ4530" s="13"/>
      <c r="BK4530" s="13"/>
      <c r="BL4530" s="13"/>
      <c r="BM4530" s="13"/>
      <c r="BN4530" s="13"/>
    </row>
    <row r="4531" spans="4:66" x14ac:dyDescent="0.25">
      <c r="D4531"/>
      <c r="E4531" s="10"/>
      <c r="F4531" s="10"/>
      <c r="G4531" s="10"/>
      <c r="H4531" s="10"/>
      <c r="I4531" s="10"/>
      <c r="J4531" s="10"/>
      <c r="K4531" s="11"/>
      <c r="L4531" s="11"/>
      <c r="M4531" s="12"/>
      <c r="N4531" s="12"/>
      <c r="O4531" s="12"/>
      <c r="P4531" s="12"/>
      <c r="Q4531" s="12"/>
      <c r="R4531" s="12"/>
      <c r="S4531" s="12"/>
      <c r="T4531" s="12"/>
      <c r="U4531" s="12"/>
      <c r="V4531" s="12"/>
      <c r="W4531" s="12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2"/>
      <c r="AS4531" s="12"/>
      <c r="AT4531" s="12"/>
      <c r="AU4531" s="12"/>
      <c r="AV4531" s="12"/>
      <c r="AW4531" s="12"/>
      <c r="AX4531" s="12"/>
      <c r="AY4531" s="12"/>
      <c r="AZ4531" s="12"/>
      <c r="BA4531" s="12"/>
      <c r="BB4531" s="12"/>
      <c r="BC4531" s="12"/>
      <c r="BD4531" s="12"/>
      <c r="BE4531" s="12"/>
      <c r="BF4531" s="12"/>
      <c r="BG4531" s="12"/>
      <c r="BH4531" s="12"/>
      <c r="BI4531" s="12"/>
      <c r="BJ4531" s="13"/>
      <c r="BK4531" s="13"/>
      <c r="BL4531" s="13"/>
      <c r="BM4531" s="13"/>
      <c r="BN4531" s="13"/>
    </row>
    <row r="4532" spans="4:66" x14ac:dyDescent="0.25">
      <c r="D4532"/>
      <c r="E4532" s="10"/>
      <c r="F4532" s="10"/>
      <c r="G4532" s="10"/>
      <c r="H4532" s="10"/>
      <c r="I4532" s="10"/>
      <c r="J4532" s="10"/>
      <c r="K4532" s="11"/>
      <c r="L4532" s="11"/>
      <c r="M4532" s="12"/>
      <c r="N4532" s="12"/>
      <c r="O4532" s="12"/>
      <c r="P4532" s="12"/>
      <c r="Q4532" s="12"/>
      <c r="R4532" s="12"/>
      <c r="S4532" s="12"/>
      <c r="T4532" s="12"/>
      <c r="U4532" s="12"/>
      <c r="V4532" s="12"/>
      <c r="W4532" s="12"/>
      <c r="X4532" s="12"/>
      <c r="Y4532" s="12"/>
      <c r="Z4532" s="12"/>
      <c r="AA4532" s="12"/>
      <c r="AB4532" s="12"/>
      <c r="AC4532" s="12"/>
      <c r="AD4532" s="12"/>
      <c r="AE4532" s="12"/>
      <c r="AF4532" s="12"/>
      <c r="AG4532" s="12"/>
      <c r="AH4532" s="12"/>
      <c r="AI4532" s="12"/>
      <c r="AJ4532" s="12"/>
      <c r="AK4532" s="12"/>
      <c r="AL4532" s="12"/>
      <c r="AM4532" s="12"/>
      <c r="AN4532" s="12"/>
      <c r="AO4532" s="12"/>
      <c r="AP4532" s="12"/>
      <c r="AQ4532" s="12"/>
      <c r="AR4532" s="12"/>
      <c r="AS4532" s="12"/>
      <c r="AT4532" s="12"/>
      <c r="AU4532" s="12"/>
      <c r="AV4532" s="12"/>
      <c r="AW4532" s="12"/>
      <c r="AX4532" s="12"/>
      <c r="AY4532" s="12"/>
      <c r="AZ4532" s="12"/>
      <c r="BA4532" s="12"/>
      <c r="BB4532" s="12"/>
      <c r="BC4532" s="12"/>
      <c r="BD4532" s="12"/>
      <c r="BE4532" s="12"/>
      <c r="BF4532" s="12"/>
      <c r="BG4532" s="12"/>
      <c r="BH4532" s="12"/>
      <c r="BI4532" s="12"/>
      <c r="BJ4532" s="13"/>
      <c r="BK4532" s="13"/>
      <c r="BL4532" s="13"/>
      <c r="BM4532" s="13"/>
      <c r="BN4532" s="13"/>
    </row>
    <row r="4533" spans="4:66" x14ac:dyDescent="0.25">
      <c r="D4533"/>
      <c r="E4533" s="10"/>
      <c r="F4533" s="10"/>
      <c r="G4533" s="10"/>
      <c r="H4533" s="10"/>
      <c r="I4533" s="10"/>
      <c r="J4533" s="10"/>
      <c r="K4533" s="11"/>
      <c r="L4533" s="11"/>
      <c r="M4533" s="12"/>
      <c r="N4533" s="12"/>
      <c r="O4533" s="12"/>
      <c r="P4533" s="12"/>
      <c r="Q4533" s="12"/>
      <c r="R4533" s="12"/>
      <c r="S4533" s="12"/>
      <c r="T4533" s="12"/>
      <c r="U4533" s="12"/>
      <c r="V4533" s="12"/>
      <c r="W4533" s="12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2"/>
      <c r="AS4533" s="12"/>
      <c r="AT4533" s="12"/>
      <c r="AU4533" s="12"/>
      <c r="AV4533" s="12"/>
      <c r="AW4533" s="12"/>
      <c r="AX4533" s="12"/>
      <c r="AY4533" s="12"/>
      <c r="AZ4533" s="12"/>
      <c r="BA4533" s="12"/>
      <c r="BB4533" s="12"/>
      <c r="BC4533" s="12"/>
      <c r="BD4533" s="12"/>
      <c r="BE4533" s="12"/>
      <c r="BF4533" s="12"/>
      <c r="BG4533" s="12"/>
      <c r="BH4533" s="12"/>
      <c r="BI4533" s="12"/>
      <c r="BJ4533" s="13"/>
      <c r="BK4533" s="13"/>
      <c r="BL4533" s="13"/>
      <c r="BM4533" s="13"/>
      <c r="BN4533" s="13"/>
    </row>
    <row r="4534" spans="4:66" x14ac:dyDescent="0.25">
      <c r="D4534"/>
      <c r="E4534" s="10"/>
      <c r="F4534" s="10"/>
      <c r="G4534" s="10"/>
      <c r="H4534" s="10"/>
      <c r="I4534" s="10"/>
      <c r="J4534" s="10"/>
      <c r="K4534" s="11"/>
      <c r="L4534" s="11"/>
      <c r="M4534" s="12"/>
      <c r="N4534" s="12"/>
      <c r="O4534" s="12"/>
      <c r="P4534" s="12"/>
      <c r="Q4534" s="12"/>
      <c r="R4534" s="12"/>
      <c r="S4534" s="12"/>
      <c r="T4534" s="12"/>
      <c r="U4534" s="12"/>
      <c r="V4534" s="12"/>
      <c r="W4534" s="12"/>
      <c r="X4534" s="12"/>
      <c r="Y4534" s="12"/>
      <c r="Z4534" s="12"/>
      <c r="AA4534" s="12"/>
      <c r="AB4534" s="12"/>
      <c r="AC4534" s="12"/>
      <c r="AD4534" s="12"/>
      <c r="AE4534" s="12"/>
      <c r="AF4534" s="12"/>
      <c r="AG4534" s="12"/>
      <c r="AH4534" s="12"/>
      <c r="AI4534" s="12"/>
      <c r="AJ4534" s="12"/>
      <c r="AK4534" s="12"/>
      <c r="AL4534" s="12"/>
      <c r="AM4534" s="12"/>
      <c r="AN4534" s="12"/>
      <c r="AO4534" s="12"/>
      <c r="AP4534" s="12"/>
      <c r="AQ4534" s="12"/>
      <c r="AR4534" s="12"/>
      <c r="AS4534" s="12"/>
      <c r="AT4534" s="12"/>
      <c r="AU4534" s="12"/>
      <c r="AV4534" s="12"/>
      <c r="AW4534" s="12"/>
      <c r="AX4534" s="12"/>
      <c r="AY4534" s="12"/>
      <c r="AZ4534" s="12"/>
      <c r="BA4534" s="12"/>
      <c r="BB4534" s="12"/>
      <c r="BC4534" s="12"/>
      <c r="BD4534" s="12"/>
      <c r="BE4534" s="12"/>
      <c r="BF4534" s="12"/>
      <c r="BG4534" s="12"/>
      <c r="BH4534" s="12"/>
      <c r="BI4534" s="12"/>
      <c r="BJ4534" s="13"/>
      <c r="BK4534" s="13"/>
      <c r="BL4534" s="13"/>
      <c r="BM4534" s="13"/>
      <c r="BN4534" s="13"/>
    </row>
    <row r="4535" spans="4:66" x14ac:dyDescent="0.25">
      <c r="D4535"/>
      <c r="E4535" s="10"/>
      <c r="F4535" s="10"/>
      <c r="G4535" s="10"/>
      <c r="H4535" s="10"/>
      <c r="I4535" s="10"/>
      <c r="J4535" s="10"/>
      <c r="K4535" s="11"/>
      <c r="L4535" s="11"/>
      <c r="M4535" s="12"/>
      <c r="N4535" s="12"/>
      <c r="O4535" s="12"/>
      <c r="P4535" s="12"/>
      <c r="Q4535" s="12"/>
      <c r="R4535" s="12"/>
      <c r="S4535" s="12"/>
      <c r="T4535" s="12"/>
      <c r="U4535" s="12"/>
      <c r="V4535" s="12"/>
      <c r="W4535" s="12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2"/>
      <c r="AS4535" s="12"/>
      <c r="AT4535" s="12"/>
      <c r="AU4535" s="12"/>
      <c r="AV4535" s="12"/>
      <c r="AW4535" s="12"/>
      <c r="AX4535" s="12"/>
      <c r="AY4535" s="12"/>
      <c r="AZ4535" s="12"/>
      <c r="BA4535" s="12"/>
      <c r="BB4535" s="12"/>
      <c r="BC4535" s="12"/>
      <c r="BD4535" s="12"/>
      <c r="BE4535" s="12"/>
      <c r="BF4535" s="12"/>
      <c r="BG4535" s="12"/>
      <c r="BH4535" s="12"/>
      <c r="BI4535" s="12"/>
      <c r="BJ4535" s="13"/>
      <c r="BK4535" s="13"/>
      <c r="BL4535" s="13"/>
      <c r="BM4535" s="13"/>
      <c r="BN4535" s="13"/>
    </row>
    <row r="4536" spans="4:66" x14ac:dyDescent="0.25">
      <c r="D4536"/>
      <c r="E4536" s="10"/>
      <c r="F4536" s="10"/>
      <c r="G4536" s="10"/>
      <c r="H4536" s="10"/>
      <c r="I4536" s="10"/>
      <c r="J4536" s="10"/>
      <c r="K4536" s="11"/>
      <c r="L4536" s="11"/>
      <c r="M4536" s="12"/>
      <c r="N4536" s="12"/>
      <c r="O4536" s="12"/>
      <c r="P4536" s="12"/>
      <c r="Q4536" s="12"/>
      <c r="R4536" s="12"/>
      <c r="S4536" s="12"/>
      <c r="T4536" s="12"/>
      <c r="U4536" s="12"/>
      <c r="V4536" s="12"/>
      <c r="W4536" s="12"/>
      <c r="X4536" s="12"/>
      <c r="Y4536" s="12"/>
      <c r="Z4536" s="12"/>
      <c r="AA4536" s="12"/>
      <c r="AB4536" s="12"/>
      <c r="AC4536" s="12"/>
      <c r="AD4536" s="12"/>
      <c r="AE4536" s="12"/>
      <c r="AF4536" s="12"/>
      <c r="AG4536" s="12"/>
      <c r="AH4536" s="12"/>
      <c r="AI4536" s="12"/>
      <c r="AJ4536" s="12"/>
      <c r="AK4536" s="12"/>
      <c r="AL4536" s="12"/>
      <c r="AM4536" s="12"/>
      <c r="AN4536" s="12"/>
      <c r="AO4536" s="12"/>
      <c r="AP4536" s="12"/>
      <c r="AQ4536" s="12"/>
      <c r="AR4536" s="12"/>
      <c r="AS4536" s="12"/>
      <c r="AT4536" s="12"/>
      <c r="AU4536" s="12"/>
      <c r="AV4536" s="12"/>
      <c r="AW4536" s="12"/>
      <c r="AX4536" s="12"/>
      <c r="AY4536" s="12"/>
      <c r="AZ4536" s="12"/>
      <c r="BA4536" s="12"/>
      <c r="BB4536" s="12"/>
      <c r="BC4536" s="12"/>
      <c r="BD4536" s="12"/>
      <c r="BE4536" s="12"/>
      <c r="BF4536" s="12"/>
      <c r="BG4536" s="12"/>
      <c r="BH4536" s="12"/>
      <c r="BI4536" s="12"/>
      <c r="BJ4536" s="13"/>
      <c r="BK4536" s="13"/>
      <c r="BL4536" s="13"/>
      <c r="BM4536" s="13"/>
      <c r="BN4536" s="13"/>
    </row>
    <row r="4537" spans="4:66" x14ac:dyDescent="0.25">
      <c r="D4537"/>
      <c r="E4537" s="10"/>
      <c r="F4537" s="10"/>
      <c r="G4537" s="10"/>
      <c r="H4537" s="10"/>
      <c r="I4537" s="10"/>
      <c r="J4537" s="10"/>
      <c r="K4537" s="11"/>
      <c r="L4537" s="11"/>
      <c r="M4537" s="12"/>
      <c r="N4537" s="12"/>
      <c r="O4537" s="12"/>
      <c r="P4537" s="12"/>
      <c r="Q4537" s="12"/>
      <c r="R4537" s="12"/>
      <c r="S4537" s="12"/>
      <c r="T4537" s="12"/>
      <c r="U4537" s="12"/>
      <c r="V4537" s="12"/>
      <c r="W4537" s="12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2"/>
      <c r="AS4537" s="12"/>
      <c r="AT4537" s="12"/>
      <c r="AU4537" s="12"/>
      <c r="AV4537" s="12"/>
      <c r="AW4537" s="12"/>
      <c r="AX4537" s="12"/>
      <c r="AY4537" s="12"/>
      <c r="AZ4537" s="12"/>
      <c r="BA4537" s="12"/>
      <c r="BB4537" s="12"/>
      <c r="BC4537" s="12"/>
      <c r="BD4537" s="12"/>
      <c r="BE4537" s="12"/>
      <c r="BF4537" s="12"/>
      <c r="BG4537" s="12"/>
      <c r="BH4537" s="12"/>
      <c r="BI4537" s="12"/>
      <c r="BJ4537" s="13"/>
      <c r="BK4537" s="13"/>
      <c r="BL4537" s="13"/>
      <c r="BM4537" s="13"/>
      <c r="BN4537" s="13"/>
    </row>
    <row r="4538" spans="4:66" x14ac:dyDescent="0.25">
      <c r="D4538"/>
      <c r="E4538" s="10"/>
      <c r="F4538" s="10"/>
      <c r="G4538" s="10"/>
      <c r="H4538" s="10"/>
      <c r="I4538" s="10"/>
      <c r="J4538" s="10"/>
      <c r="K4538" s="11"/>
      <c r="L4538" s="11"/>
      <c r="M4538" s="12"/>
      <c r="N4538" s="12"/>
      <c r="O4538" s="12"/>
      <c r="P4538" s="12"/>
      <c r="Q4538" s="12"/>
      <c r="R4538" s="12"/>
      <c r="S4538" s="12"/>
      <c r="T4538" s="12"/>
      <c r="U4538" s="12"/>
      <c r="V4538" s="12"/>
      <c r="W4538" s="12"/>
      <c r="X4538" s="12"/>
      <c r="Y4538" s="12"/>
      <c r="Z4538" s="12"/>
      <c r="AA4538" s="12"/>
      <c r="AB4538" s="12"/>
      <c r="AC4538" s="12"/>
      <c r="AD4538" s="12"/>
      <c r="AE4538" s="12"/>
      <c r="AF4538" s="12"/>
      <c r="AG4538" s="12"/>
      <c r="AH4538" s="12"/>
      <c r="AI4538" s="12"/>
      <c r="AJ4538" s="12"/>
      <c r="AK4538" s="12"/>
      <c r="AL4538" s="12"/>
      <c r="AM4538" s="12"/>
      <c r="AN4538" s="12"/>
      <c r="AO4538" s="12"/>
      <c r="AP4538" s="12"/>
      <c r="AQ4538" s="12"/>
      <c r="AR4538" s="12"/>
      <c r="AS4538" s="12"/>
      <c r="AT4538" s="12"/>
      <c r="AU4538" s="12"/>
      <c r="AV4538" s="12"/>
      <c r="AW4538" s="12"/>
      <c r="AX4538" s="12"/>
      <c r="AY4538" s="12"/>
      <c r="AZ4538" s="12"/>
      <c r="BA4538" s="12"/>
      <c r="BB4538" s="12"/>
      <c r="BC4538" s="12"/>
      <c r="BD4538" s="12"/>
      <c r="BE4538" s="12"/>
      <c r="BF4538" s="12"/>
      <c r="BG4538" s="12"/>
      <c r="BH4538" s="12"/>
      <c r="BI4538" s="12"/>
      <c r="BJ4538" s="13"/>
      <c r="BK4538" s="13"/>
      <c r="BL4538" s="13"/>
      <c r="BM4538" s="13"/>
      <c r="BN4538" s="13"/>
    </row>
    <row r="4539" spans="4:66" x14ac:dyDescent="0.25">
      <c r="D4539"/>
      <c r="E4539" s="10"/>
      <c r="F4539" s="10"/>
      <c r="G4539" s="10"/>
      <c r="H4539" s="10"/>
      <c r="I4539" s="10"/>
      <c r="J4539" s="10"/>
      <c r="K4539" s="11"/>
      <c r="L4539" s="11"/>
      <c r="M4539" s="12"/>
      <c r="N4539" s="12"/>
      <c r="O4539" s="12"/>
      <c r="P4539" s="12"/>
      <c r="Q4539" s="12"/>
      <c r="R4539" s="12"/>
      <c r="S4539" s="12"/>
      <c r="T4539" s="12"/>
      <c r="U4539" s="12"/>
      <c r="V4539" s="12"/>
      <c r="W4539" s="12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2"/>
      <c r="AS4539" s="12"/>
      <c r="AT4539" s="12"/>
      <c r="AU4539" s="12"/>
      <c r="AV4539" s="12"/>
      <c r="AW4539" s="12"/>
      <c r="AX4539" s="12"/>
      <c r="AY4539" s="12"/>
      <c r="AZ4539" s="12"/>
      <c r="BA4539" s="12"/>
      <c r="BB4539" s="12"/>
      <c r="BC4539" s="12"/>
      <c r="BD4539" s="12"/>
      <c r="BE4539" s="12"/>
      <c r="BF4539" s="12"/>
      <c r="BG4539" s="12"/>
      <c r="BH4539" s="12"/>
      <c r="BI4539" s="12"/>
      <c r="BJ4539" s="13"/>
      <c r="BK4539" s="13"/>
      <c r="BL4539" s="13"/>
      <c r="BM4539" s="13"/>
      <c r="BN4539" s="13"/>
    </row>
    <row r="4540" spans="4:66" x14ac:dyDescent="0.25">
      <c r="D4540"/>
      <c r="E4540" s="10"/>
      <c r="F4540" s="10"/>
      <c r="G4540" s="10"/>
      <c r="H4540" s="10"/>
      <c r="I4540" s="10"/>
      <c r="J4540" s="10"/>
      <c r="K4540" s="11"/>
      <c r="L4540" s="11"/>
      <c r="M4540" s="12"/>
      <c r="N4540" s="12"/>
      <c r="O4540" s="12"/>
      <c r="P4540" s="12"/>
      <c r="Q4540" s="12"/>
      <c r="R4540" s="12"/>
      <c r="S4540" s="12"/>
      <c r="T4540" s="12"/>
      <c r="U4540" s="12"/>
      <c r="V4540" s="12"/>
      <c r="W4540" s="12"/>
      <c r="X4540" s="12"/>
      <c r="Y4540" s="12"/>
      <c r="Z4540" s="12"/>
      <c r="AA4540" s="12"/>
      <c r="AB4540" s="12"/>
      <c r="AC4540" s="12"/>
      <c r="AD4540" s="12"/>
      <c r="AE4540" s="12"/>
      <c r="AF4540" s="12"/>
      <c r="AG4540" s="12"/>
      <c r="AH4540" s="12"/>
      <c r="AI4540" s="12"/>
      <c r="AJ4540" s="12"/>
      <c r="AK4540" s="12"/>
      <c r="AL4540" s="12"/>
      <c r="AM4540" s="12"/>
      <c r="AN4540" s="12"/>
      <c r="AO4540" s="12"/>
      <c r="AP4540" s="12"/>
      <c r="AQ4540" s="12"/>
      <c r="AR4540" s="12"/>
      <c r="AS4540" s="12"/>
      <c r="AT4540" s="12"/>
      <c r="AU4540" s="12"/>
      <c r="AV4540" s="12"/>
      <c r="AW4540" s="12"/>
      <c r="AX4540" s="12"/>
      <c r="AY4540" s="12"/>
      <c r="AZ4540" s="12"/>
      <c r="BA4540" s="12"/>
      <c r="BB4540" s="12"/>
      <c r="BC4540" s="12"/>
      <c r="BD4540" s="12"/>
      <c r="BE4540" s="12"/>
      <c r="BF4540" s="12"/>
      <c r="BG4540" s="12"/>
      <c r="BH4540" s="12"/>
      <c r="BI4540" s="12"/>
      <c r="BJ4540" s="13"/>
      <c r="BK4540" s="13"/>
      <c r="BL4540" s="13"/>
      <c r="BM4540" s="13"/>
      <c r="BN4540" s="13"/>
    </row>
    <row r="4541" spans="4:66" x14ac:dyDescent="0.25">
      <c r="D4541"/>
      <c r="E4541" s="10"/>
      <c r="F4541" s="10"/>
      <c r="G4541" s="10"/>
      <c r="H4541" s="10"/>
      <c r="I4541" s="10"/>
      <c r="J4541" s="10"/>
      <c r="K4541" s="11"/>
      <c r="L4541" s="11"/>
      <c r="M4541" s="12"/>
      <c r="N4541" s="12"/>
      <c r="O4541" s="12"/>
      <c r="P4541" s="12"/>
      <c r="Q4541" s="12"/>
      <c r="R4541" s="12"/>
      <c r="S4541" s="12"/>
      <c r="T4541" s="12"/>
      <c r="U4541" s="12"/>
      <c r="V4541" s="12"/>
      <c r="W4541" s="12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2"/>
      <c r="AS4541" s="12"/>
      <c r="AT4541" s="12"/>
      <c r="AU4541" s="12"/>
      <c r="AV4541" s="12"/>
      <c r="AW4541" s="12"/>
      <c r="AX4541" s="12"/>
      <c r="AY4541" s="12"/>
      <c r="AZ4541" s="12"/>
      <c r="BA4541" s="12"/>
      <c r="BB4541" s="12"/>
      <c r="BC4541" s="12"/>
      <c r="BD4541" s="12"/>
      <c r="BE4541" s="12"/>
      <c r="BF4541" s="12"/>
      <c r="BG4541" s="12"/>
      <c r="BH4541" s="12"/>
      <c r="BI4541" s="12"/>
      <c r="BJ4541" s="13"/>
      <c r="BK4541" s="13"/>
      <c r="BL4541" s="13"/>
      <c r="BM4541" s="13"/>
      <c r="BN4541" s="13"/>
    </row>
    <row r="4542" spans="4:66" x14ac:dyDescent="0.25">
      <c r="D4542"/>
      <c r="E4542" s="10"/>
      <c r="F4542" s="10"/>
      <c r="G4542" s="10"/>
      <c r="H4542" s="10"/>
      <c r="I4542" s="10"/>
      <c r="J4542" s="10"/>
      <c r="K4542" s="11"/>
      <c r="L4542" s="11"/>
      <c r="M4542" s="12"/>
      <c r="N4542" s="12"/>
      <c r="O4542" s="12"/>
      <c r="P4542" s="12"/>
      <c r="Q4542" s="12"/>
      <c r="R4542" s="12"/>
      <c r="S4542" s="12"/>
      <c r="T4542" s="12"/>
      <c r="U4542" s="12"/>
      <c r="V4542" s="12"/>
      <c r="W4542" s="12"/>
      <c r="X4542" s="12"/>
      <c r="Y4542" s="12"/>
      <c r="Z4542" s="12"/>
      <c r="AA4542" s="12"/>
      <c r="AB4542" s="12"/>
      <c r="AC4542" s="12"/>
      <c r="AD4542" s="12"/>
      <c r="AE4542" s="12"/>
      <c r="AF4542" s="12"/>
      <c r="AG4542" s="12"/>
      <c r="AH4542" s="12"/>
      <c r="AI4542" s="12"/>
      <c r="AJ4542" s="12"/>
      <c r="AK4542" s="12"/>
      <c r="AL4542" s="12"/>
      <c r="AM4542" s="12"/>
      <c r="AN4542" s="12"/>
      <c r="AO4542" s="12"/>
      <c r="AP4542" s="12"/>
      <c r="AQ4542" s="12"/>
      <c r="AR4542" s="12"/>
      <c r="AS4542" s="12"/>
      <c r="AT4542" s="12"/>
      <c r="AU4542" s="12"/>
      <c r="AV4542" s="12"/>
      <c r="AW4542" s="12"/>
      <c r="AX4542" s="12"/>
      <c r="AY4542" s="12"/>
      <c r="AZ4542" s="12"/>
      <c r="BA4542" s="12"/>
      <c r="BB4542" s="12"/>
      <c r="BC4542" s="12"/>
      <c r="BD4542" s="12"/>
      <c r="BE4542" s="12"/>
      <c r="BF4542" s="12"/>
      <c r="BG4542" s="12"/>
      <c r="BH4542" s="12"/>
      <c r="BI4542" s="12"/>
      <c r="BJ4542" s="13"/>
      <c r="BK4542" s="13"/>
      <c r="BL4542" s="13"/>
      <c r="BM4542" s="13"/>
      <c r="BN4542" s="13"/>
    </row>
    <row r="4543" spans="4:66" x14ac:dyDescent="0.25">
      <c r="D4543"/>
      <c r="E4543" s="10"/>
      <c r="F4543" s="10"/>
      <c r="G4543" s="10"/>
      <c r="H4543" s="10"/>
      <c r="I4543" s="10"/>
      <c r="J4543" s="10"/>
      <c r="K4543" s="11"/>
      <c r="L4543" s="11"/>
      <c r="M4543" s="12"/>
      <c r="N4543" s="12"/>
      <c r="O4543" s="12"/>
      <c r="P4543" s="12"/>
      <c r="Q4543" s="12"/>
      <c r="R4543" s="12"/>
      <c r="S4543" s="12"/>
      <c r="T4543" s="12"/>
      <c r="U4543" s="12"/>
      <c r="V4543" s="12"/>
      <c r="W4543" s="12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2"/>
      <c r="AS4543" s="12"/>
      <c r="AT4543" s="12"/>
      <c r="AU4543" s="12"/>
      <c r="AV4543" s="12"/>
      <c r="AW4543" s="12"/>
      <c r="AX4543" s="12"/>
      <c r="AY4543" s="12"/>
      <c r="AZ4543" s="12"/>
      <c r="BA4543" s="12"/>
      <c r="BB4543" s="12"/>
      <c r="BC4543" s="12"/>
      <c r="BD4543" s="12"/>
      <c r="BE4543" s="12"/>
      <c r="BF4543" s="12"/>
      <c r="BG4543" s="12"/>
      <c r="BH4543" s="12"/>
      <c r="BI4543" s="12"/>
      <c r="BJ4543" s="13"/>
      <c r="BK4543" s="13"/>
      <c r="BL4543" s="13"/>
      <c r="BM4543" s="13"/>
      <c r="BN4543" s="13"/>
    </row>
    <row r="4544" spans="4:66" x14ac:dyDescent="0.25">
      <c r="D4544"/>
      <c r="E4544" s="10"/>
      <c r="F4544" s="10"/>
      <c r="G4544" s="10"/>
      <c r="H4544" s="10"/>
      <c r="I4544" s="10"/>
      <c r="J4544" s="10"/>
      <c r="K4544" s="11"/>
      <c r="L4544" s="11"/>
      <c r="M4544" s="12"/>
      <c r="N4544" s="12"/>
      <c r="O4544" s="12"/>
      <c r="P4544" s="12"/>
      <c r="Q4544" s="12"/>
      <c r="R4544" s="12"/>
      <c r="S4544" s="12"/>
      <c r="T4544" s="12"/>
      <c r="U4544" s="12"/>
      <c r="V4544" s="12"/>
      <c r="W4544" s="12"/>
      <c r="X4544" s="12"/>
      <c r="Y4544" s="12"/>
      <c r="Z4544" s="12"/>
      <c r="AA4544" s="12"/>
      <c r="AB4544" s="12"/>
      <c r="AC4544" s="12"/>
      <c r="AD4544" s="12"/>
      <c r="AE4544" s="12"/>
      <c r="AF4544" s="12"/>
      <c r="AG4544" s="12"/>
      <c r="AH4544" s="12"/>
      <c r="AI4544" s="12"/>
      <c r="AJ4544" s="12"/>
      <c r="AK4544" s="12"/>
      <c r="AL4544" s="12"/>
      <c r="AM4544" s="12"/>
      <c r="AN4544" s="12"/>
      <c r="AO4544" s="12"/>
      <c r="AP4544" s="12"/>
      <c r="AQ4544" s="12"/>
      <c r="AR4544" s="12"/>
      <c r="AS4544" s="12"/>
      <c r="AT4544" s="12"/>
      <c r="AU4544" s="12"/>
      <c r="AV4544" s="12"/>
      <c r="AW4544" s="12"/>
      <c r="AX4544" s="12"/>
      <c r="AY4544" s="12"/>
      <c r="AZ4544" s="12"/>
      <c r="BA4544" s="12"/>
      <c r="BB4544" s="12"/>
      <c r="BC4544" s="12"/>
      <c r="BD4544" s="12"/>
      <c r="BE4544" s="12"/>
      <c r="BF4544" s="12"/>
      <c r="BG4544" s="12"/>
      <c r="BH4544" s="12"/>
      <c r="BI4544" s="12"/>
      <c r="BJ4544" s="13"/>
      <c r="BK4544" s="13"/>
      <c r="BL4544" s="13"/>
      <c r="BM4544" s="13"/>
      <c r="BN4544" s="13"/>
    </row>
    <row r="4545" spans="4:66" x14ac:dyDescent="0.25">
      <c r="D4545"/>
      <c r="E4545" s="10"/>
      <c r="F4545" s="10"/>
      <c r="G4545" s="10"/>
      <c r="H4545" s="10"/>
      <c r="I4545" s="10"/>
      <c r="J4545" s="10"/>
      <c r="K4545" s="11"/>
      <c r="L4545" s="11"/>
      <c r="M4545" s="12"/>
      <c r="N4545" s="12"/>
      <c r="O4545" s="12"/>
      <c r="P4545" s="12"/>
      <c r="Q4545" s="12"/>
      <c r="R4545" s="12"/>
      <c r="S4545" s="12"/>
      <c r="T4545" s="12"/>
      <c r="U4545" s="12"/>
      <c r="V4545" s="12"/>
      <c r="W4545" s="12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2"/>
      <c r="AS4545" s="12"/>
      <c r="AT4545" s="12"/>
      <c r="AU4545" s="12"/>
      <c r="AV4545" s="12"/>
      <c r="AW4545" s="12"/>
      <c r="AX4545" s="12"/>
      <c r="AY4545" s="12"/>
      <c r="AZ4545" s="12"/>
      <c r="BA4545" s="12"/>
      <c r="BB4545" s="12"/>
      <c r="BC4545" s="12"/>
      <c r="BD4545" s="12"/>
      <c r="BE4545" s="12"/>
      <c r="BF4545" s="12"/>
      <c r="BG4545" s="12"/>
      <c r="BH4545" s="12"/>
      <c r="BI4545" s="12"/>
      <c r="BJ4545" s="13"/>
      <c r="BK4545" s="13"/>
      <c r="BL4545" s="13"/>
      <c r="BM4545" s="13"/>
      <c r="BN4545" s="13"/>
    </row>
    <row r="4546" spans="4:66" x14ac:dyDescent="0.25">
      <c r="D4546"/>
      <c r="E4546" s="10"/>
      <c r="F4546" s="10"/>
      <c r="G4546" s="10"/>
      <c r="H4546" s="10"/>
      <c r="I4546" s="10"/>
      <c r="J4546" s="10"/>
      <c r="K4546" s="11"/>
      <c r="L4546" s="11"/>
      <c r="M4546" s="12"/>
      <c r="N4546" s="12"/>
      <c r="O4546" s="12"/>
      <c r="P4546" s="12"/>
      <c r="Q4546" s="12"/>
      <c r="R4546" s="12"/>
      <c r="S4546" s="12"/>
      <c r="T4546" s="12"/>
      <c r="U4546" s="12"/>
      <c r="V4546" s="12"/>
      <c r="W4546" s="12"/>
      <c r="X4546" s="12"/>
      <c r="Y4546" s="12"/>
      <c r="Z4546" s="12"/>
      <c r="AA4546" s="12"/>
      <c r="AB4546" s="12"/>
      <c r="AC4546" s="12"/>
      <c r="AD4546" s="12"/>
      <c r="AE4546" s="12"/>
      <c r="AF4546" s="12"/>
      <c r="AG4546" s="12"/>
      <c r="AH4546" s="12"/>
      <c r="AI4546" s="12"/>
      <c r="AJ4546" s="12"/>
      <c r="AK4546" s="12"/>
      <c r="AL4546" s="12"/>
      <c r="AM4546" s="12"/>
      <c r="AN4546" s="12"/>
      <c r="AO4546" s="12"/>
      <c r="AP4546" s="12"/>
      <c r="AQ4546" s="12"/>
      <c r="AR4546" s="12"/>
      <c r="AS4546" s="12"/>
      <c r="AT4546" s="12"/>
      <c r="AU4546" s="12"/>
      <c r="AV4546" s="12"/>
      <c r="AW4546" s="12"/>
      <c r="AX4546" s="12"/>
      <c r="AY4546" s="12"/>
      <c r="AZ4546" s="12"/>
      <c r="BA4546" s="12"/>
      <c r="BB4546" s="12"/>
      <c r="BC4546" s="12"/>
      <c r="BD4546" s="12"/>
      <c r="BE4546" s="12"/>
      <c r="BF4546" s="12"/>
      <c r="BG4546" s="12"/>
      <c r="BH4546" s="12"/>
      <c r="BI4546" s="12"/>
      <c r="BJ4546" s="13"/>
      <c r="BK4546" s="13"/>
      <c r="BL4546" s="13"/>
      <c r="BM4546" s="13"/>
      <c r="BN4546" s="13"/>
    </row>
    <row r="4547" spans="4:66" x14ac:dyDescent="0.25">
      <c r="D4547"/>
      <c r="E4547" s="10"/>
      <c r="F4547" s="10"/>
      <c r="G4547" s="10"/>
      <c r="H4547" s="10"/>
      <c r="I4547" s="10"/>
      <c r="J4547" s="10"/>
      <c r="K4547" s="11"/>
      <c r="L4547" s="11"/>
      <c r="M4547" s="12"/>
      <c r="N4547" s="12"/>
      <c r="O4547" s="12"/>
      <c r="P4547" s="12"/>
      <c r="Q4547" s="12"/>
      <c r="R4547" s="12"/>
      <c r="S4547" s="12"/>
      <c r="T4547" s="12"/>
      <c r="U4547" s="12"/>
      <c r="V4547" s="12"/>
      <c r="W4547" s="12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2"/>
      <c r="AS4547" s="12"/>
      <c r="AT4547" s="12"/>
      <c r="AU4547" s="12"/>
      <c r="AV4547" s="12"/>
      <c r="AW4547" s="12"/>
      <c r="AX4547" s="12"/>
      <c r="AY4547" s="12"/>
      <c r="AZ4547" s="12"/>
      <c r="BA4547" s="12"/>
      <c r="BB4547" s="12"/>
      <c r="BC4547" s="12"/>
      <c r="BD4547" s="12"/>
      <c r="BE4547" s="12"/>
      <c r="BF4547" s="12"/>
      <c r="BG4547" s="12"/>
      <c r="BH4547" s="12"/>
      <c r="BI4547" s="12"/>
      <c r="BJ4547" s="13"/>
      <c r="BK4547" s="13"/>
      <c r="BL4547" s="13"/>
      <c r="BM4547" s="13"/>
      <c r="BN4547" s="13"/>
    </row>
    <row r="4548" spans="4:66" x14ac:dyDescent="0.25">
      <c r="D4548"/>
      <c r="E4548" s="10"/>
      <c r="F4548" s="10"/>
      <c r="G4548" s="10"/>
      <c r="H4548" s="10"/>
      <c r="I4548" s="10"/>
      <c r="J4548" s="10"/>
      <c r="K4548" s="11"/>
      <c r="L4548" s="11"/>
      <c r="M4548" s="12"/>
      <c r="N4548" s="12"/>
      <c r="O4548" s="12"/>
      <c r="P4548" s="12"/>
      <c r="Q4548" s="12"/>
      <c r="R4548" s="12"/>
      <c r="S4548" s="12"/>
      <c r="T4548" s="12"/>
      <c r="U4548" s="12"/>
      <c r="V4548" s="12"/>
      <c r="W4548" s="12"/>
      <c r="X4548" s="12"/>
      <c r="Y4548" s="12"/>
      <c r="Z4548" s="12"/>
      <c r="AA4548" s="12"/>
      <c r="AB4548" s="12"/>
      <c r="AC4548" s="12"/>
      <c r="AD4548" s="12"/>
      <c r="AE4548" s="12"/>
      <c r="AF4548" s="12"/>
      <c r="AG4548" s="12"/>
      <c r="AH4548" s="12"/>
      <c r="AI4548" s="12"/>
      <c r="AJ4548" s="12"/>
      <c r="AK4548" s="12"/>
      <c r="AL4548" s="12"/>
      <c r="AM4548" s="12"/>
      <c r="AN4548" s="12"/>
      <c r="AO4548" s="12"/>
      <c r="AP4548" s="12"/>
      <c r="AQ4548" s="12"/>
      <c r="AR4548" s="12"/>
      <c r="AS4548" s="12"/>
      <c r="AT4548" s="12"/>
      <c r="AU4548" s="12"/>
      <c r="AV4548" s="12"/>
      <c r="AW4548" s="12"/>
      <c r="AX4548" s="12"/>
      <c r="AY4548" s="12"/>
      <c r="AZ4548" s="12"/>
      <c r="BA4548" s="12"/>
      <c r="BB4548" s="12"/>
      <c r="BC4548" s="12"/>
      <c r="BD4548" s="12"/>
      <c r="BE4548" s="12"/>
      <c r="BF4548" s="12"/>
      <c r="BG4548" s="12"/>
      <c r="BH4548" s="12"/>
      <c r="BI4548" s="12"/>
      <c r="BJ4548" s="13"/>
      <c r="BK4548" s="13"/>
      <c r="BL4548" s="13"/>
      <c r="BM4548" s="13"/>
      <c r="BN4548" s="13"/>
    </row>
    <row r="4549" spans="4:66" x14ac:dyDescent="0.25">
      <c r="D4549"/>
      <c r="E4549" s="10"/>
      <c r="F4549" s="10"/>
      <c r="G4549" s="10"/>
      <c r="H4549" s="10"/>
      <c r="I4549" s="10"/>
      <c r="J4549" s="10"/>
      <c r="K4549" s="11"/>
      <c r="L4549" s="11"/>
      <c r="M4549" s="12"/>
      <c r="N4549" s="12"/>
      <c r="O4549" s="12"/>
      <c r="P4549" s="12"/>
      <c r="Q4549" s="12"/>
      <c r="R4549" s="12"/>
      <c r="S4549" s="12"/>
      <c r="T4549" s="12"/>
      <c r="U4549" s="12"/>
      <c r="V4549" s="12"/>
      <c r="W4549" s="12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2"/>
      <c r="AS4549" s="12"/>
      <c r="AT4549" s="12"/>
      <c r="AU4549" s="12"/>
      <c r="AV4549" s="12"/>
      <c r="AW4549" s="12"/>
      <c r="AX4549" s="12"/>
      <c r="AY4549" s="12"/>
      <c r="AZ4549" s="12"/>
      <c r="BA4549" s="12"/>
      <c r="BB4549" s="12"/>
      <c r="BC4549" s="12"/>
      <c r="BD4549" s="12"/>
      <c r="BE4549" s="12"/>
      <c r="BF4549" s="12"/>
      <c r="BG4549" s="12"/>
      <c r="BH4549" s="12"/>
      <c r="BI4549" s="12"/>
      <c r="BJ4549" s="13"/>
      <c r="BK4549" s="13"/>
      <c r="BL4549" s="13"/>
      <c r="BM4549" s="13"/>
      <c r="BN4549" s="13"/>
    </row>
    <row r="4550" spans="4:66" s="14" customFormat="1" x14ac:dyDescent="0.25">
      <c r="K4550" s="16"/>
      <c r="L4550" s="16"/>
      <c r="M4550" s="17"/>
      <c r="N4550" s="17"/>
      <c r="O4550" s="17"/>
      <c r="P4550" s="17"/>
      <c r="Q4550" s="17"/>
      <c r="R4550" s="17"/>
      <c r="S4550" s="17"/>
      <c r="T4550" s="17"/>
      <c r="U4550" s="17"/>
      <c r="V4550" s="17"/>
      <c r="W4550" s="17"/>
      <c r="X4550" s="17"/>
      <c r="Y4550" s="17"/>
      <c r="Z4550" s="17"/>
      <c r="AA4550" s="17"/>
      <c r="AB4550" s="17"/>
      <c r="AC4550" s="17"/>
      <c r="AD4550" s="17"/>
      <c r="AE4550" s="17"/>
      <c r="AF4550" s="17"/>
      <c r="AG4550" s="17"/>
      <c r="AH4550" s="17"/>
      <c r="AI4550" s="17"/>
      <c r="AJ4550" s="17"/>
      <c r="AK4550" s="17"/>
      <c r="AL4550" s="17"/>
      <c r="AM4550" s="17"/>
      <c r="AN4550" s="17"/>
      <c r="AO4550" s="17"/>
      <c r="AP4550" s="17"/>
      <c r="AQ4550" s="17"/>
      <c r="AR4550" s="17"/>
      <c r="AS4550" s="17"/>
      <c r="AT4550" s="17"/>
      <c r="AU4550" s="17"/>
      <c r="AV4550" s="17"/>
      <c r="AW4550" s="17"/>
      <c r="AX4550" s="17"/>
      <c r="AY4550" s="17"/>
      <c r="AZ4550" s="17"/>
      <c r="BA4550" s="17"/>
      <c r="BB4550" s="17"/>
      <c r="BC4550" s="17"/>
      <c r="BD4550" s="17"/>
      <c r="BE4550" s="17"/>
      <c r="BF4550" s="17"/>
      <c r="BG4550" s="17"/>
      <c r="BH4550" s="17"/>
      <c r="BI4550" s="17"/>
      <c r="BJ4550" s="18"/>
      <c r="BK4550" s="18"/>
      <c r="BL4550" s="18"/>
      <c r="BM4550" s="18"/>
      <c r="BN4550" s="18"/>
    </row>
    <row r="4551" spans="4:66" x14ac:dyDescent="0.25">
      <c r="D4551"/>
      <c r="E4551" s="10"/>
      <c r="F4551" s="10"/>
      <c r="G4551" s="10"/>
      <c r="H4551" s="10"/>
      <c r="I4551" s="10"/>
      <c r="J4551" s="10"/>
      <c r="K4551" s="11"/>
      <c r="L4551" s="11"/>
      <c r="M4551" s="12"/>
      <c r="N4551" s="12"/>
      <c r="O4551" s="12"/>
      <c r="P4551" s="12"/>
      <c r="Q4551" s="12"/>
      <c r="R4551" s="12"/>
      <c r="S4551" s="12"/>
      <c r="T4551" s="12"/>
      <c r="U4551" s="12"/>
      <c r="V4551" s="12"/>
      <c r="W4551" s="12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2"/>
      <c r="AS4551" s="12"/>
      <c r="AT4551" s="12"/>
      <c r="AU4551" s="12"/>
      <c r="AV4551" s="12"/>
      <c r="AW4551" s="12"/>
      <c r="AX4551" s="12"/>
      <c r="AY4551" s="12"/>
      <c r="AZ4551" s="12"/>
      <c r="BA4551" s="12"/>
      <c r="BB4551" s="12"/>
      <c r="BC4551" s="12"/>
      <c r="BD4551" s="12"/>
      <c r="BE4551" s="12"/>
      <c r="BF4551" s="12"/>
      <c r="BG4551" s="12"/>
      <c r="BH4551" s="12"/>
      <c r="BI4551" s="12"/>
      <c r="BJ4551" s="13"/>
      <c r="BK4551" s="13"/>
      <c r="BL4551" s="13"/>
      <c r="BM4551" s="13"/>
      <c r="BN4551" s="13"/>
    </row>
    <row r="4552" spans="4:66" x14ac:dyDescent="0.25">
      <c r="D4552"/>
      <c r="E4552" s="10"/>
      <c r="F4552" s="10"/>
      <c r="G4552" s="10"/>
      <c r="H4552" s="10"/>
      <c r="I4552" s="10"/>
      <c r="J4552" s="10"/>
      <c r="K4552" s="11"/>
      <c r="L4552" s="11"/>
      <c r="M4552" s="12"/>
      <c r="N4552" s="12"/>
      <c r="O4552" s="12"/>
      <c r="P4552" s="12"/>
      <c r="Q4552" s="12"/>
      <c r="R4552" s="12"/>
      <c r="S4552" s="12"/>
      <c r="T4552" s="12"/>
      <c r="U4552" s="12"/>
      <c r="V4552" s="12"/>
      <c r="W4552" s="12"/>
      <c r="X4552" s="12"/>
      <c r="Y4552" s="12"/>
      <c r="Z4552" s="12"/>
      <c r="AA4552" s="12"/>
      <c r="AB4552" s="12"/>
      <c r="AC4552" s="12"/>
      <c r="AD4552" s="12"/>
      <c r="AE4552" s="12"/>
      <c r="AF4552" s="12"/>
      <c r="AG4552" s="12"/>
      <c r="AH4552" s="12"/>
      <c r="AI4552" s="12"/>
      <c r="AJ4552" s="12"/>
      <c r="AK4552" s="12"/>
      <c r="AL4552" s="12"/>
      <c r="AM4552" s="12"/>
      <c r="AN4552" s="12"/>
      <c r="AO4552" s="12"/>
      <c r="AP4552" s="12"/>
      <c r="AQ4552" s="12"/>
      <c r="AR4552" s="12"/>
      <c r="AS4552" s="12"/>
      <c r="AT4552" s="12"/>
      <c r="AU4552" s="12"/>
      <c r="AV4552" s="12"/>
      <c r="AW4552" s="12"/>
      <c r="AX4552" s="12"/>
      <c r="AY4552" s="12"/>
      <c r="AZ4552" s="12"/>
      <c r="BA4552" s="12"/>
      <c r="BB4552" s="12"/>
      <c r="BC4552" s="12"/>
      <c r="BD4552" s="12"/>
      <c r="BE4552" s="12"/>
      <c r="BF4552" s="12"/>
      <c r="BG4552" s="12"/>
      <c r="BH4552" s="12"/>
      <c r="BI4552" s="12"/>
      <c r="BJ4552" s="13"/>
      <c r="BK4552" s="13"/>
      <c r="BL4552" s="13"/>
      <c r="BM4552" s="13"/>
      <c r="BN4552" s="13"/>
    </row>
    <row r="4553" spans="4:66" x14ac:dyDescent="0.25">
      <c r="D4553"/>
      <c r="E4553" s="10"/>
      <c r="F4553" s="10"/>
      <c r="G4553" s="10"/>
      <c r="H4553" s="10"/>
      <c r="I4553" s="10"/>
      <c r="J4553" s="10"/>
      <c r="K4553" s="11"/>
      <c r="L4553" s="11"/>
      <c r="M4553" s="12"/>
      <c r="N4553" s="12"/>
      <c r="O4553" s="12"/>
      <c r="P4553" s="12"/>
      <c r="Q4553" s="12"/>
      <c r="R4553" s="12"/>
      <c r="S4553" s="12"/>
      <c r="T4553" s="12"/>
      <c r="U4553" s="12"/>
      <c r="V4553" s="12"/>
      <c r="W4553" s="12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2"/>
      <c r="AS4553" s="12"/>
      <c r="AT4553" s="12"/>
      <c r="AU4553" s="12"/>
      <c r="AV4553" s="12"/>
      <c r="AW4553" s="12"/>
      <c r="AX4553" s="12"/>
      <c r="AY4553" s="12"/>
      <c r="AZ4553" s="12"/>
      <c r="BA4553" s="12"/>
      <c r="BB4553" s="12"/>
      <c r="BC4553" s="12"/>
      <c r="BD4553" s="12"/>
      <c r="BE4553" s="12"/>
      <c r="BF4553" s="12"/>
      <c r="BG4553" s="12"/>
      <c r="BH4553" s="12"/>
      <c r="BI4553" s="12"/>
      <c r="BJ4553" s="13"/>
      <c r="BK4553" s="13"/>
      <c r="BL4553" s="13"/>
      <c r="BM4553" s="13"/>
      <c r="BN4553" s="13"/>
    </row>
    <row r="4554" spans="4:66" x14ac:dyDescent="0.25">
      <c r="D4554"/>
      <c r="E4554" s="10"/>
      <c r="F4554" s="10"/>
      <c r="G4554" s="10"/>
      <c r="H4554" s="10"/>
      <c r="I4554" s="10"/>
      <c r="J4554" s="10"/>
      <c r="K4554" s="11"/>
      <c r="L4554" s="11"/>
      <c r="M4554" s="12"/>
      <c r="N4554" s="12"/>
      <c r="O4554" s="12"/>
      <c r="P4554" s="12"/>
      <c r="Q4554" s="12"/>
      <c r="R4554" s="12"/>
      <c r="S4554" s="12"/>
      <c r="T4554" s="12"/>
      <c r="U4554" s="12"/>
      <c r="V4554" s="12"/>
      <c r="W4554" s="12"/>
      <c r="X4554" s="12"/>
      <c r="Y4554" s="12"/>
      <c r="Z4554" s="12"/>
      <c r="AA4554" s="12"/>
      <c r="AB4554" s="12"/>
      <c r="AC4554" s="12"/>
      <c r="AD4554" s="12"/>
      <c r="AE4554" s="12"/>
      <c r="AF4554" s="12"/>
      <c r="AG4554" s="12"/>
      <c r="AH4554" s="12"/>
      <c r="AI4554" s="12"/>
      <c r="AJ4554" s="12"/>
      <c r="AK4554" s="12"/>
      <c r="AL4554" s="12"/>
      <c r="AM4554" s="12"/>
      <c r="AN4554" s="12"/>
      <c r="AO4554" s="12"/>
      <c r="AP4554" s="12"/>
      <c r="AQ4554" s="12"/>
      <c r="AR4554" s="12"/>
      <c r="AS4554" s="12"/>
      <c r="AT4554" s="12"/>
      <c r="AU4554" s="12"/>
      <c r="AV4554" s="12"/>
      <c r="AW4554" s="12"/>
      <c r="AX4554" s="12"/>
      <c r="AY4554" s="12"/>
      <c r="AZ4554" s="12"/>
      <c r="BA4554" s="12"/>
      <c r="BB4554" s="12"/>
      <c r="BC4554" s="12"/>
      <c r="BD4554" s="12"/>
      <c r="BE4554" s="12"/>
      <c r="BF4554" s="12"/>
      <c r="BG4554" s="12"/>
      <c r="BH4554" s="12"/>
      <c r="BI4554" s="12"/>
      <c r="BJ4554" s="13"/>
      <c r="BK4554" s="13"/>
      <c r="BL4554" s="13"/>
      <c r="BM4554" s="13"/>
      <c r="BN4554" s="13"/>
    </row>
    <row r="4555" spans="4:66" x14ac:dyDescent="0.25">
      <c r="D4555"/>
      <c r="E4555" s="10"/>
      <c r="F4555" s="10"/>
      <c r="G4555" s="10"/>
      <c r="H4555" s="10"/>
      <c r="I4555" s="10"/>
      <c r="J4555" s="10"/>
      <c r="K4555" s="11"/>
      <c r="L4555" s="11"/>
      <c r="M4555" s="12"/>
      <c r="N4555" s="12"/>
      <c r="O4555" s="12"/>
      <c r="P4555" s="12"/>
      <c r="Q4555" s="12"/>
      <c r="R4555" s="12"/>
      <c r="S4555" s="12"/>
      <c r="T4555" s="12"/>
      <c r="U4555" s="12"/>
      <c r="V4555" s="12"/>
      <c r="W4555" s="12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2"/>
      <c r="AS4555" s="12"/>
      <c r="AT4555" s="12"/>
      <c r="AU4555" s="12"/>
      <c r="AV4555" s="12"/>
      <c r="AW4555" s="12"/>
      <c r="AX4555" s="12"/>
      <c r="AY4555" s="12"/>
      <c r="AZ4555" s="12"/>
      <c r="BA4555" s="12"/>
      <c r="BB4555" s="12"/>
      <c r="BC4555" s="12"/>
      <c r="BD4555" s="12"/>
      <c r="BE4555" s="12"/>
      <c r="BF4555" s="12"/>
      <c r="BG4555" s="12"/>
      <c r="BH4555" s="12"/>
      <c r="BI4555" s="12"/>
      <c r="BJ4555" s="13"/>
      <c r="BK4555" s="13"/>
      <c r="BL4555" s="13"/>
      <c r="BM4555" s="13"/>
      <c r="BN4555" s="13"/>
    </row>
    <row r="4556" spans="4:66" x14ac:dyDescent="0.25">
      <c r="D4556"/>
      <c r="E4556" s="10"/>
      <c r="F4556" s="10"/>
      <c r="G4556" s="10"/>
      <c r="H4556" s="10"/>
      <c r="I4556" s="10"/>
      <c r="J4556" s="10"/>
      <c r="K4556" s="11"/>
      <c r="L4556" s="11"/>
      <c r="M4556" s="12"/>
      <c r="N4556" s="12"/>
      <c r="O4556" s="12"/>
      <c r="P4556" s="12"/>
      <c r="Q4556" s="12"/>
      <c r="R4556" s="12"/>
      <c r="S4556" s="12"/>
      <c r="T4556" s="12"/>
      <c r="U4556" s="12"/>
      <c r="V4556" s="12"/>
      <c r="W4556" s="12"/>
      <c r="X4556" s="12"/>
      <c r="Y4556" s="12"/>
      <c r="Z4556" s="12"/>
      <c r="AA4556" s="12"/>
      <c r="AB4556" s="12"/>
      <c r="AC4556" s="12"/>
      <c r="AD4556" s="12"/>
      <c r="AE4556" s="12"/>
      <c r="AF4556" s="12"/>
      <c r="AG4556" s="12"/>
      <c r="AH4556" s="12"/>
      <c r="AI4556" s="12"/>
      <c r="AJ4556" s="12"/>
      <c r="AK4556" s="12"/>
      <c r="AL4556" s="12"/>
      <c r="AM4556" s="12"/>
      <c r="AN4556" s="12"/>
      <c r="AO4556" s="12"/>
      <c r="AP4556" s="12"/>
      <c r="AQ4556" s="12"/>
      <c r="AR4556" s="12"/>
      <c r="AS4556" s="12"/>
      <c r="AT4556" s="12"/>
      <c r="AU4556" s="12"/>
      <c r="AV4556" s="12"/>
      <c r="AW4556" s="12"/>
      <c r="AX4556" s="12"/>
      <c r="AY4556" s="12"/>
      <c r="AZ4556" s="12"/>
      <c r="BA4556" s="12"/>
      <c r="BB4556" s="12"/>
      <c r="BC4556" s="12"/>
      <c r="BD4556" s="12"/>
      <c r="BE4556" s="12"/>
      <c r="BF4556" s="12"/>
      <c r="BG4556" s="12"/>
      <c r="BH4556" s="12"/>
      <c r="BI4556" s="12"/>
      <c r="BJ4556" s="13"/>
      <c r="BK4556" s="13"/>
      <c r="BL4556" s="13"/>
      <c r="BM4556" s="13"/>
      <c r="BN4556" s="13"/>
    </row>
    <row r="4557" spans="4:66" x14ac:dyDescent="0.25">
      <c r="D4557"/>
      <c r="E4557" s="10"/>
      <c r="F4557" s="10"/>
      <c r="G4557" s="10"/>
      <c r="H4557" s="10"/>
      <c r="I4557" s="10"/>
      <c r="J4557" s="10"/>
      <c r="K4557" s="11"/>
      <c r="L4557" s="11"/>
      <c r="M4557" s="12"/>
      <c r="N4557" s="12"/>
      <c r="O4557" s="12"/>
      <c r="P4557" s="12"/>
      <c r="Q4557" s="12"/>
      <c r="R4557" s="12"/>
      <c r="S4557" s="12"/>
      <c r="T4557" s="12"/>
      <c r="U4557" s="12"/>
      <c r="V4557" s="12"/>
      <c r="W4557" s="12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2"/>
      <c r="AS4557" s="12"/>
      <c r="AT4557" s="12"/>
      <c r="AU4557" s="12"/>
      <c r="AV4557" s="12"/>
      <c r="AW4557" s="12"/>
      <c r="AX4557" s="12"/>
      <c r="AY4557" s="12"/>
      <c r="AZ4557" s="12"/>
      <c r="BA4557" s="12"/>
      <c r="BB4557" s="12"/>
      <c r="BC4557" s="12"/>
      <c r="BD4557" s="12"/>
      <c r="BE4557" s="12"/>
      <c r="BF4557" s="12"/>
      <c r="BG4557" s="12"/>
      <c r="BH4557" s="12"/>
      <c r="BI4557" s="12"/>
      <c r="BJ4557" s="13"/>
      <c r="BK4557" s="13"/>
      <c r="BL4557" s="13"/>
      <c r="BM4557" s="13"/>
      <c r="BN4557" s="13"/>
    </row>
    <row r="4558" spans="4:66" x14ac:dyDescent="0.25">
      <c r="D4558"/>
      <c r="E4558" s="10"/>
      <c r="F4558" s="10"/>
      <c r="G4558" s="10"/>
      <c r="H4558" s="10"/>
      <c r="I4558" s="10"/>
      <c r="J4558" s="10"/>
      <c r="K4558" s="11"/>
      <c r="L4558" s="11"/>
      <c r="M4558" s="12"/>
      <c r="N4558" s="12"/>
      <c r="O4558" s="12"/>
      <c r="P4558" s="12"/>
      <c r="Q4558" s="12"/>
      <c r="R4558" s="12"/>
      <c r="S4558" s="12"/>
      <c r="T4558" s="12"/>
      <c r="U4558" s="12"/>
      <c r="V4558" s="12"/>
      <c r="W4558" s="12"/>
      <c r="X4558" s="12"/>
      <c r="Y4558" s="12"/>
      <c r="Z4558" s="12"/>
      <c r="AA4558" s="12"/>
      <c r="AB4558" s="12"/>
      <c r="AC4558" s="12"/>
      <c r="AD4558" s="12"/>
      <c r="AE4558" s="12"/>
      <c r="AF4558" s="12"/>
      <c r="AG4558" s="12"/>
      <c r="AH4558" s="12"/>
      <c r="AI4558" s="12"/>
      <c r="AJ4558" s="12"/>
      <c r="AK4558" s="12"/>
      <c r="AL4558" s="12"/>
      <c r="AM4558" s="12"/>
      <c r="AN4558" s="12"/>
      <c r="AO4558" s="12"/>
      <c r="AP4558" s="12"/>
      <c r="AQ4558" s="12"/>
      <c r="AR4558" s="12"/>
      <c r="AS4558" s="12"/>
      <c r="AT4558" s="12"/>
      <c r="AU4558" s="12"/>
      <c r="AV4558" s="12"/>
      <c r="AW4558" s="12"/>
      <c r="AX4558" s="12"/>
      <c r="AY4558" s="12"/>
      <c r="AZ4558" s="12"/>
      <c r="BA4558" s="12"/>
      <c r="BB4558" s="12"/>
      <c r="BC4558" s="12"/>
      <c r="BD4558" s="12"/>
      <c r="BE4558" s="12"/>
      <c r="BF4558" s="12"/>
      <c r="BG4558" s="12"/>
      <c r="BH4558" s="12"/>
      <c r="BI4558" s="12"/>
      <c r="BJ4558" s="13"/>
      <c r="BK4558" s="13"/>
      <c r="BL4558" s="13"/>
      <c r="BM4558" s="13"/>
      <c r="BN4558" s="13"/>
    </row>
    <row r="4559" spans="4:66" x14ac:dyDescent="0.25">
      <c r="D4559"/>
      <c r="E4559" s="10"/>
      <c r="F4559" s="10"/>
      <c r="G4559" s="10"/>
      <c r="H4559" s="10"/>
      <c r="I4559" s="10"/>
      <c r="J4559" s="10"/>
      <c r="K4559" s="11"/>
      <c r="L4559" s="11"/>
      <c r="M4559" s="12"/>
      <c r="N4559" s="12"/>
      <c r="O4559" s="12"/>
      <c r="P4559" s="12"/>
      <c r="Q4559" s="12"/>
      <c r="R4559" s="12"/>
      <c r="S4559" s="12"/>
      <c r="T4559" s="12"/>
      <c r="U4559" s="12"/>
      <c r="V4559" s="12"/>
      <c r="W4559" s="12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2"/>
      <c r="AS4559" s="12"/>
      <c r="AT4559" s="12"/>
      <c r="AU4559" s="12"/>
      <c r="AV4559" s="12"/>
      <c r="AW4559" s="12"/>
      <c r="AX4559" s="12"/>
      <c r="AY4559" s="12"/>
      <c r="AZ4559" s="12"/>
      <c r="BA4559" s="12"/>
      <c r="BB4559" s="12"/>
      <c r="BC4559" s="12"/>
      <c r="BD4559" s="12"/>
      <c r="BE4559" s="12"/>
      <c r="BF4559" s="12"/>
      <c r="BG4559" s="12"/>
      <c r="BH4559" s="12"/>
      <c r="BI4559" s="12"/>
      <c r="BJ4559" s="13"/>
      <c r="BK4559" s="13"/>
      <c r="BL4559" s="13"/>
      <c r="BM4559" s="13"/>
      <c r="BN4559" s="13"/>
    </row>
    <row r="4560" spans="4:66" x14ac:dyDescent="0.25">
      <c r="D4560"/>
      <c r="E4560" s="10"/>
      <c r="F4560" s="10"/>
      <c r="G4560" s="10"/>
      <c r="H4560" s="10"/>
      <c r="I4560" s="10"/>
      <c r="J4560" s="10"/>
      <c r="K4560" s="11"/>
      <c r="L4560" s="11"/>
      <c r="M4560" s="12"/>
      <c r="N4560" s="12"/>
      <c r="O4560" s="12"/>
      <c r="P4560" s="12"/>
      <c r="Q4560" s="12"/>
      <c r="R4560" s="12"/>
      <c r="S4560" s="12"/>
      <c r="T4560" s="12"/>
      <c r="U4560" s="12"/>
      <c r="V4560" s="12"/>
      <c r="W4560" s="12"/>
      <c r="X4560" s="12"/>
      <c r="Y4560" s="12"/>
      <c r="Z4560" s="12"/>
      <c r="AA4560" s="12"/>
      <c r="AB4560" s="12"/>
      <c r="AC4560" s="12"/>
      <c r="AD4560" s="12"/>
      <c r="AE4560" s="12"/>
      <c r="AF4560" s="12"/>
      <c r="AG4560" s="12"/>
      <c r="AH4560" s="12"/>
      <c r="AI4560" s="12"/>
      <c r="AJ4560" s="12"/>
      <c r="AK4560" s="12"/>
      <c r="AL4560" s="12"/>
      <c r="AM4560" s="12"/>
      <c r="AN4560" s="12"/>
      <c r="AO4560" s="12"/>
      <c r="AP4560" s="12"/>
      <c r="AQ4560" s="12"/>
      <c r="AR4560" s="12"/>
      <c r="AS4560" s="12"/>
      <c r="AT4560" s="12"/>
      <c r="AU4560" s="12"/>
      <c r="AV4560" s="12"/>
      <c r="AW4560" s="12"/>
      <c r="AX4560" s="12"/>
      <c r="AY4560" s="12"/>
      <c r="AZ4560" s="12"/>
      <c r="BA4560" s="12"/>
      <c r="BB4560" s="12"/>
      <c r="BC4560" s="12"/>
      <c r="BD4560" s="12"/>
      <c r="BE4560" s="12"/>
      <c r="BF4560" s="12"/>
      <c r="BG4560" s="12"/>
      <c r="BH4560" s="12"/>
      <c r="BI4560" s="12"/>
      <c r="BJ4560" s="13"/>
      <c r="BK4560" s="13"/>
      <c r="BL4560" s="13"/>
      <c r="BM4560" s="13"/>
      <c r="BN4560" s="13"/>
    </row>
    <row r="4561" spans="4:66" x14ac:dyDescent="0.25">
      <c r="D4561"/>
      <c r="E4561" s="10"/>
      <c r="F4561" s="10"/>
      <c r="G4561" s="10"/>
      <c r="H4561" s="10"/>
      <c r="I4561" s="10"/>
      <c r="J4561" s="10"/>
      <c r="K4561" s="11"/>
      <c r="L4561" s="11"/>
      <c r="M4561" s="12"/>
      <c r="N4561" s="12"/>
      <c r="O4561" s="12"/>
      <c r="P4561" s="12"/>
      <c r="Q4561" s="12"/>
      <c r="R4561" s="12"/>
      <c r="S4561" s="12"/>
      <c r="T4561" s="12"/>
      <c r="U4561" s="12"/>
      <c r="V4561" s="12"/>
      <c r="W4561" s="12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2"/>
      <c r="AS4561" s="12"/>
      <c r="AT4561" s="12"/>
      <c r="AU4561" s="12"/>
      <c r="AV4561" s="12"/>
      <c r="AW4561" s="12"/>
      <c r="AX4561" s="12"/>
      <c r="AY4561" s="12"/>
      <c r="AZ4561" s="12"/>
      <c r="BA4561" s="12"/>
      <c r="BB4561" s="12"/>
      <c r="BC4561" s="12"/>
      <c r="BD4561" s="12"/>
      <c r="BE4561" s="12"/>
      <c r="BF4561" s="12"/>
      <c r="BG4561" s="12"/>
      <c r="BH4561" s="12"/>
      <c r="BI4561" s="12"/>
      <c r="BJ4561" s="13"/>
      <c r="BK4561" s="13"/>
      <c r="BL4561" s="13"/>
      <c r="BM4561" s="13"/>
      <c r="BN4561" s="13"/>
    </row>
    <row r="4562" spans="4:66" x14ac:dyDescent="0.25">
      <c r="D4562"/>
      <c r="E4562" s="10"/>
      <c r="F4562" s="10"/>
      <c r="G4562" s="10"/>
      <c r="H4562" s="10"/>
      <c r="I4562" s="10"/>
      <c r="J4562" s="10"/>
      <c r="K4562" s="11"/>
      <c r="L4562" s="11"/>
      <c r="M4562" s="12"/>
      <c r="N4562" s="12"/>
      <c r="O4562" s="12"/>
      <c r="P4562" s="12"/>
      <c r="Q4562" s="12"/>
      <c r="R4562" s="12"/>
      <c r="S4562" s="12"/>
      <c r="T4562" s="12"/>
      <c r="U4562" s="12"/>
      <c r="V4562" s="12"/>
      <c r="W4562" s="12"/>
      <c r="X4562" s="12"/>
      <c r="Y4562" s="12"/>
      <c r="Z4562" s="12"/>
      <c r="AA4562" s="12"/>
      <c r="AB4562" s="12"/>
      <c r="AC4562" s="12"/>
      <c r="AD4562" s="12"/>
      <c r="AE4562" s="12"/>
      <c r="AF4562" s="12"/>
      <c r="AG4562" s="12"/>
      <c r="AH4562" s="12"/>
      <c r="AI4562" s="12"/>
      <c r="AJ4562" s="12"/>
      <c r="AK4562" s="12"/>
      <c r="AL4562" s="12"/>
      <c r="AM4562" s="12"/>
      <c r="AN4562" s="12"/>
      <c r="AO4562" s="12"/>
      <c r="AP4562" s="12"/>
      <c r="AQ4562" s="12"/>
      <c r="AR4562" s="12"/>
      <c r="AS4562" s="12"/>
      <c r="AT4562" s="12"/>
      <c r="AU4562" s="12"/>
      <c r="AV4562" s="12"/>
      <c r="AW4562" s="12"/>
      <c r="AX4562" s="12"/>
      <c r="AY4562" s="12"/>
      <c r="AZ4562" s="12"/>
      <c r="BA4562" s="12"/>
      <c r="BB4562" s="12"/>
      <c r="BC4562" s="12"/>
      <c r="BD4562" s="12"/>
      <c r="BE4562" s="12"/>
      <c r="BF4562" s="12"/>
      <c r="BG4562" s="12"/>
      <c r="BH4562" s="12"/>
      <c r="BI4562" s="12"/>
      <c r="BJ4562" s="13"/>
      <c r="BK4562" s="13"/>
      <c r="BL4562" s="13"/>
      <c r="BM4562" s="13"/>
      <c r="BN4562" s="13"/>
    </row>
    <row r="4563" spans="4:66" x14ac:dyDescent="0.25">
      <c r="D4563"/>
      <c r="E4563" s="10"/>
      <c r="F4563" s="10"/>
      <c r="G4563" s="10"/>
      <c r="H4563" s="10"/>
      <c r="I4563" s="10"/>
      <c r="J4563" s="10"/>
      <c r="K4563" s="11"/>
      <c r="L4563" s="11"/>
      <c r="M4563" s="12"/>
      <c r="N4563" s="12"/>
      <c r="O4563" s="12"/>
      <c r="P4563" s="12"/>
      <c r="Q4563" s="12"/>
      <c r="R4563" s="12"/>
      <c r="S4563" s="12"/>
      <c r="T4563" s="12"/>
      <c r="U4563" s="12"/>
      <c r="V4563" s="12"/>
      <c r="W4563" s="12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2"/>
      <c r="AS4563" s="12"/>
      <c r="AT4563" s="12"/>
      <c r="AU4563" s="12"/>
      <c r="AV4563" s="12"/>
      <c r="AW4563" s="12"/>
      <c r="AX4563" s="12"/>
      <c r="AY4563" s="12"/>
      <c r="AZ4563" s="12"/>
      <c r="BA4563" s="12"/>
      <c r="BB4563" s="12"/>
      <c r="BC4563" s="12"/>
      <c r="BD4563" s="12"/>
      <c r="BE4563" s="12"/>
      <c r="BF4563" s="12"/>
      <c r="BG4563" s="12"/>
      <c r="BH4563" s="12"/>
      <c r="BI4563" s="12"/>
      <c r="BJ4563" s="13"/>
      <c r="BK4563" s="13"/>
      <c r="BL4563" s="13"/>
      <c r="BM4563" s="13"/>
      <c r="BN4563" s="13"/>
    </row>
    <row r="4564" spans="4:66" x14ac:dyDescent="0.25">
      <c r="D4564"/>
      <c r="E4564" s="10"/>
      <c r="F4564" s="10"/>
      <c r="G4564" s="10"/>
      <c r="H4564" s="10"/>
      <c r="I4564" s="10"/>
      <c r="J4564" s="10"/>
      <c r="K4564" s="11"/>
      <c r="L4564" s="11"/>
      <c r="M4564" s="12"/>
      <c r="N4564" s="12"/>
      <c r="O4564" s="12"/>
      <c r="P4564" s="12"/>
      <c r="Q4564" s="12"/>
      <c r="R4564" s="12"/>
      <c r="S4564" s="12"/>
      <c r="T4564" s="12"/>
      <c r="U4564" s="12"/>
      <c r="V4564" s="12"/>
      <c r="W4564" s="12"/>
      <c r="X4564" s="12"/>
      <c r="Y4564" s="12"/>
      <c r="Z4564" s="12"/>
      <c r="AA4564" s="12"/>
      <c r="AB4564" s="12"/>
      <c r="AC4564" s="12"/>
      <c r="AD4564" s="12"/>
      <c r="AE4564" s="12"/>
      <c r="AF4564" s="12"/>
      <c r="AG4564" s="12"/>
      <c r="AH4564" s="12"/>
      <c r="AI4564" s="12"/>
      <c r="AJ4564" s="12"/>
      <c r="AK4564" s="12"/>
      <c r="AL4564" s="12"/>
      <c r="AM4564" s="12"/>
      <c r="AN4564" s="12"/>
      <c r="AO4564" s="12"/>
      <c r="AP4564" s="12"/>
      <c r="AQ4564" s="12"/>
      <c r="AR4564" s="12"/>
      <c r="AS4564" s="12"/>
      <c r="AT4564" s="12"/>
      <c r="AU4564" s="12"/>
      <c r="AV4564" s="12"/>
      <c r="AW4564" s="12"/>
      <c r="AX4564" s="12"/>
      <c r="AY4564" s="12"/>
      <c r="AZ4564" s="12"/>
      <c r="BA4564" s="12"/>
      <c r="BB4564" s="12"/>
      <c r="BC4564" s="12"/>
      <c r="BD4564" s="12"/>
      <c r="BE4564" s="12"/>
      <c r="BF4564" s="12"/>
      <c r="BG4564" s="12"/>
      <c r="BH4564" s="12"/>
      <c r="BI4564" s="12"/>
      <c r="BJ4564" s="13"/>
      <c r="BK4564" s="13"/>
      <c r="BL4564" s="13"/>
      <c r="BM4564" s="13"/>
      <c r="BN4564" s="13"/>
    </row>
    <row r="4565" spans="4:66" x14ac:dyDescent="0.25">
      <c r="D4565"/>
      <c r="E4565" s="10"/>
      <c r="F4565" s="10"/>
      <c r="G4565" s="10"/>
      <c r="H4565" s="10"/>
      <c r="I4565" s="10"/>
      <c r="J4565" s="10"/>
      <c r="K4565" s="11"/>
      <c r="L4565" s="11"/>
      <c r="M4565" s="12"/>
      <c r="N4565" s="12"/>
      <c r="O4565" s="12"/>
      <c r="P4565" s="12"/>
      <c r="Q4565" s="12"/>
      <c r="R4565" s="12"/>
      <c r="S4565" s="12"/>
      <c r="T4565" s="12"/>
      <c r="U4565" s="12"/>
      <c r="V4565" s="12"/>
      <c r="W4565" s="12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2"/>
      <c r="AS4565" s="12"/>
      <c r="AT4565" s="12"/>
      <c r="AU4565" s="12"/>
      <c r="AV4565" s="12"/>
      <c r="AW4565" s="12"/>
      <c r="AX4565" s="12"/>
      <c r="AY4565" s="12"/>
      <c r="AZ4565" s="12"/>
      <c r="BA4565" s="12"/>
      <c r="BB4565" s="12"/>
      <c r="BC4565" s="12"/>
      <c r="BD4565" s="12"/>
      <c r="BE4565" s="12"/>
      <c r="BF4565" s="12"/>
      <c r="BG4565" s="12"/>
      <c r="BH4565" s="12"/>
      <c r="BI4565" s="12"/>
      <c r="BJ4565" s="13"/>
      <c r="BK4565" s="13"/>
      <c r="BL4565" s="13"/>
      <c r="BM4565" s="13"/>
      <c r="BN4565" s="13"/>
    </row>
    <row r="4566" spans="4:66" x14ac:dyDescent="0.25">
      <c r="D4566"/>
      <c r="E4566" s="10"/>
      <c r="F4566" s="10"/>
      <c r="G4566" s="10"/>
      <c r="H4566" s="10"/>
      <c r="I4566" s="10"/>
      <c r="J4566" s="10"/>
      <c r="K4566" s="11"/>
      <c r="L4566" s="11"/>
      <c r="M4566" s="12"/>
      <c r="N4566" s="12"/>
      <c r="O4566" s="12"/>
      <c r="P4566" s="12"/>
      <c r="Q4566" s="12"/>
      <c r="R4566" s="12"/>
      <c r="S4566" s="12"/>
      <c r="T4566" s="12"/>
      <c r="U4566" s="12"/>
      <c r="V4566" s="12"/>
      <c r="W4566" s="12"/>
      <c r="X4566" s="12"/>
      <c r="Y4566" s="12"/>
      <c r="Z4566" s="12"/>
      <c r="AA4566" s="12"/>
      <c r="AB4566" s="12"/>
      <c r="AC4566" s="12"/>
      <c r="AD4566" s="12"/>
      <c r="AE4566" s="12"/>
      <c r="AF4566" s="12"/>
      <c r="AG4566" s="12"/>
      <c r="AH4566" s="12"/>
      <c r="AI4566" s="12"/>
      <c r="AJ4566" s="12"/>
      <c r="AK4566" s="12"/>
      <c r="AL4566" s="12"/>
      <c r="AM4566" s="12"/>
      <c r="AN4566" s="12"/>
      <c r="AO4566" s="12"/>
      <c r="AP4566" s="12"/>
      <c r="AQ4566" s="12"/>
      <c r="AR4566" s="12"/>
      <c r="AS4566" s="12"/>
      <c r="AT4566" s="12"/>
      <c r="AU4566" s="12"/>
      <c r="AV4566" s="12"/>
      <c r="AW4566" s="12"/>
      <c r="AX4566" s="12"/>
      <c r="AY4566" s="12"/>
      <c r="AZ4566" s="12"/>
      <c r="BA4566" s="12"/>
      <c r="BB4566" s="12"/>
      <c r="BC4566" s="12"/>
      <c r="BD4566" s="12"/>
      <c r="BE4566" s="12"/>
      <c r="BF4566" s="12"/>
      <c r="BG4566" s="12"/>
      <c r="BH4566" s="12"/>
      <c r="BI4566" s="12"/>
      <c r="BJ4566" s="13"/>
      <c r="BK4566" s="13"/>
      <c r="BL4566" s="13"/>
      <c r="BM4566" s="13"/>
      <c r="BN4566" s="13"/>
    </row>
    <row r="4567" spans="4:66" x14ac:dyDescent="0.25">
      <c r="D4567"/>
      <c r="E4567" s="10"/>
      <c r="F4567" s="10"/>
      <c r="G4567" s="10"/>
      <c r="H4567" s="10"/>
      <c r="I4567" s="10"/>
      <c r="J4567" s="10"/>
      <c r="K4567" s="11"/>
      <c r="L4567" s="11"/>
      <c r="M4567" s="12"/>
      <c r="N4567" s="12"/>
      <c r="O4567" s="12"/>
      <c r="P4567" s="12"/>
      <c r="Q4567" s="12"/>
      <c r="R4567" s="12"/>
      <c r="S4567" s="12"/>
      <c r="T4567" s="12"/>
      <c r="U4567" s="12"/>
      <c r="V4567" s="12"/>
      <c r="W4567" s="12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2"/>
      <c r="AS4567" s="12"/>
      <c r="AT4567" s="12"/>
      <c r="AU4567" s="12"/>
      <c r="AV4567" s="12"/>
      <c r="AW4567" s="12"/>
      <c r="AX4567" s="12"/>
      <c r="AY4567" s="12"/>
      <c r="AZ4567" s="12"/>
      <c r="BA4567" s="12"/>
      <c r="BB4567" s="12"/>
      <c r="BC4567" s="12"/>
      <c r="BD4567" s="12"/>
      <c r="BE4567" s="12"/>
      <c r="BF4567" s="12"/>
      <c r="BG4567" s="12"/>
      <c r="BH4567" s="12"/>
      <c r="BI4567" s="12"/>
      <c r="BJ4567" s="13"/>
      <c r="BK4567" s="13"/>
      <c r="BL4567" s="13"/>
      <c r="BM4567" s="13"/>
      <c r="BN4567" s="13"/>
    </row>
    <row r="4568" spans="4:66" x14ac:dyDescent="0.25">
      <c r="D4568"/>
      <c r="E4568" s="10"/>
      <c r="F4568" s="10"/>
      <c r="G4568" s="10"/>
      <c r="H4568" s="10"/>
      <c r="I4568" s="10"/>
      <c r="J4568" s="10"/>
      <c r="K4568" s="11"/>
      <c r="L4568" s="11"/>
      <c r="M4568" s="12"/>
      <c r="N4568" s="12"/>
      <c r="O4568" s="12"/>
      <c r="P4568" s="12"/>
      <c r="Q4568" s="12"/>
      <c r="R4568" s="12"/>
      <c r="S4568" s="12"/>
      <c r="T4568" s="12"/>
      <c r="U4568" s="12"/>
      <c r="V4568" s="12"/>
      <c r="W4568" s="12"/>
      <c r="X4568" s="12"/>
      <c r="Y4568" s="12"/>
      <c r="Z4568" s="12"/>
      <c r="AA4568" s="12"/>
      <c r="AB4568" s="12"/>
      <c r="AC4568" s="12"/>
      <c r="AD4568" s="12"/>
      <c r="AE4568" s="12"/>
      <c r="AF4568" s="12"/>
      <c r="AG4568" s="12"/>
      <c r="AH4568" s="12"/>
      <c r="AI4568" s="12"/>
      <c r="AJ4568" s="12"/>
      <c r="AK4568" s="12"/>
      <c r="AL4568" s="12"/>
      <c r="AM4568" s="12"/>
      <c r="AN4568" s="12"/>
      <c r="AO4568" s="12"/>
      <c r="AP4568" s="12"/>
      <c r="AQ4568" s="12"/>
      <c r="AR4568" s="12"/>
      <c r="AS4568" s="12"/>
      <c r="AT4568" s="12"/>
      <c r="AU4568" s="12"/>
      <c r="AV4568" s="12"/>
      <c r="AW4568" s="12"/>
      <c r="AX4568" s="12"/>
      <c r="AY4568" s="12"/>
      <c r="AZ4568" s="12"/>
      <c r="BA4568" s="12"/>
      <c r="BB4568" s="12"/>
      <c r="BC4568" s="12"/>
      <c r="BD4568" s="12"/>
      <c r="BE4568" s="12"/>
      <c r="BF4568" s="12"/>
      <c r="BG4568" s="12"/>
      <c r="BH4568" s="12"/>
      <c r="BI4568" s="12"/>
      <c r="BJ4568" s="13"/>
      <c r="BK4568" s="13"/>
      <c r="BL4568" s="13"/>
      <c r="BM4568" s="13"/>
      <c r="BN4568" s="13"/>
    </row>
    <row r="4569" spans="4:66" x14ac:dyDescent="0.25">
      <c r="D4569"/>
      <c r="E4569" s="10"/>
      <c r="F4569" s="10"/>
      <c r="G4569" s="10"/>
      <c r="H4569" s="10"/>
      <c r="I4569" s="10"/>
      <c r="J4569" s="10"/>
      <c r="K4569" s="11"/>
      <c r="L4569" s="11"/>
      <c r="M4569" s="12"/>
      <c r="N4569" s="12"/>
      <c r="O4569" s="12"/>
      <c r="P4569" s="12"/>
      <c r="Q4569" s="12"/>
      <c r="R4569" s="12"/>
      <c r="S4569" s="12"/>
      <c r="T4569" s="12"/>
      <c r="U4569" s="12"/>
      <c r="V4569" s="12"/>
      <c r="W4569" s="12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2"/>
      <c r="AS4569" s="12"/>
      <c r="AT4569" s="12"/>
      <c r="AU4569" s="12"/>
      <c r="AV4569" s="12"/>
      <c r="AW4569" s="12"/>
      <c r="AX4569" s="12"/>
      <c r="AY4569" s="12"/>
      <c r="AZ4569" s="12"/>
      <c r="BA4569" s="12"/>
      <c r="BB4569" s="12"/>
      <c r="BC4569" s="12"/>
      <c r="BD4569" s="12"/>
      <c r="BE4569" s="12"/>
      <c r="BF4569" s="12"/>
      <c r="BG4569" s="12"/>
      <c r="BH4569" s="12"/>
      <c r="BI4569" s="12"/>
      <c r="BJ4569" s="13"/>
      <c r="BK4569" s="13"/>
      <c r="BL4569" s="13"/>
      <c r="BM4569" s="13"/>
      <c r="BN4569" s="13"/>
    </row>
    <row r="4570" spans="4:66" x14ac:dyDescent="0.25">
      <c r="D4570"/>
      <c r="E4570" s="10"/>
      <c r="F4570" s="10"/>
      <c r="G4570" s="10"/>
      <c r="H4570" s="10"/>
      <c r="I4570" s="10"/>
      <c r="J4570" s="10"/>
      <c r="K4570" s="11"/>
      <c r="L4570" s="11"/>
      <c r="M4570" s="12"/>
      <c r="N4570" s="12"/>
      <c r="O4570" s="12"/>
      <c r="P4570" s="12"/>
      <c r="Q4570" s="12"/>
      <c r="R4570" s="12"/>
      <c r="S4570" s="12"/>
      <c r="T4570" s="12"/>
      <c r="U4570" s="12"/>
      <c r="V4570" s="12"/>
      <c r="W4570" s="12"/>
      <c r="X4570" s="12"/>
      <c r="Y4570" s="12"/>
      <c r="Z4570" s="12"/>
      <c r="AA4570" s="12"/>
      <c r="AB4570" s="12"/>
      <c r="AC4570" s="12"/>
      <c r="AD4570" s="12"/>
      <c r="AE4570" s="12"/>
      <c r="AF4570" s="12"/>
      <c r="AG4570" s="12"/>
      <c r="AH4570" s="12"/>
      <c r="AI4570" s="12"/>
      <c r="AJ4570" s="12"/>
      <c r="AK4570" s="12"/>
      <c r="AL4570" s="12"/>
      <c r="AM4570" s="12"/>
      <c r="AN4570" s="12"/>
      <c r="AO4570" s="12"/>
      <c r="AP4570" s="12"/>
      <c r="AQ4570" s="12"/>
      <c r="AR4570" s="12"/>
      <c r="AS4570" s="12"/>
      <c r="AT4570" s="12"/>
      <c r="AU4570" s="12"/>
      <c r="AV4570" s="12"/>
      <c r="AW4570" s="12"/>
      <c r="AX4570" s="12"/>
      <c r="AY4570" s="12"/>
      <c r="AZ4570" s="12"/>
      <c r="BA4570" s="12"/>
      <c r="BB4570" s="12"/>
      <c r="BC4570" s="12"/>
      <c r="BD4570" s="12"/>
      <c r="BE4570" s="12"/>
      <c r="BF4570" s="12"/>
      <c r="BG4570" s="12"/>
      <c r="BH4570" s="12"/>
      <c r="BI4570" s="12"/>
      <c r="BJ4570" s="13"/>
      <c r="BK4570" s="13"/>
      <c r="BL4570" s="13"/>
      <c r="BM4570" s="13"/>
      <c r="BN4570" s="13"/>
    </row>
    <row r="4571" spans="4:66" x14ac:dyDescent="0.25">
      <c r="D4571"/>
      <c r="E4571" s="10"/>
      <c r="F4571" s="10"/>
      <c r="G4571" s="10"/>
      <c r="H4571" s="10"/>
      <c r="I4571" s="10"/>
      <c r="J4571" s="10"/>
      <c r="K4571" s="11"/>
      <c r="L4571" s="11"/>
      <c r="M4571" s="12"/>
      <c r="N4571" s="12"/>
      <c r="O4571" s="12"/>
      <c r="P4571" s="12"/>
      <c r="Q4571" s="12"/>
      <c r="R4571" s="12"/>
      <c r="S4571" s="12"/>
      <c r="T4571" s="12"/>
      <c r="U4571" s="12"/>
      <c r="V4571" s="12"/>
      <c r="W4571" s="12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2"/>
      <c r="AS4571" s="12"/>
      <c r="AT4571" s="12"/>
      <c r="AU4571" s="12"/>
      <c r="AV4571" s="12"/>
      <c r="AW4571" s="12"/>
      <c r="AX4571" s="12"/>
      <c r="AY4571" s="12"/>
      <c r="AZ4571" s="12"/>
      <c r="BA4571" s="12"/>
      <c r="BB4571" s="12"/>
      <c r="BC4571" s="12"/>
      <c r="BD4571" s="12"/>
      <c r="BE4571" s="12"/>
      <c r="BF4571" s="12"/>
      <c r="BG4571" s="12"/>
      <c r="BH4571" s="12"/>
      <c r="BI4571" s="12"/>
      <c r="BJ4571" s="13"/>
      <c r="BK4571" s="13"/>
      <c r="BL4571" s="13"/>
      <c r="BM4571" s="13"/>
      <c r="BN4571" s="13"/>
    </row>
    <row r="4572" spans="4:66" x14ac:dyDescent="0.25">
      <c r="D4572"/>
      <c r="E4572" s="10"/>
      <c r="F4572" s="10"/>
      <c r="G4572" s="10"/>
      <c r="H4572" s="10"/>
      <c r="I4572" s="10"/>
      <c r="J4572" s="10"/>
      <c r="K4572" s="11"/>
      <c r="L4572" s="11"/>
      <c r="M4572" s="12"/>
      <c r="N4572" s="12"/>
      <c r="O4572" s="12"/>
      <c r="P4572" s="12"/>
      <c r="Q4572" s="12"/>
      <c r="R4572" s="12"/>
      <c r="S4572" s="12"/>
      <c r="T4572" s="12"/>
      <c r="U4572" s="12"/>
      <c r="V4572" s="12"/>
      <c r="W4572" s="12"/>
      <c r="X4572" s="12"/>
      <c r="Y4572" s="12"/>
      <c r="Z4572" s="12"/>
      <c r="AA4572" s="12"/>
      <c r="AB4572" s="12"/>
      <c r="AC4572" s="12"/>
      <c r="AD4572" s="12"/>
      <c r="AE4572" s="12"/>
      <c r="AF4572" s="12"/>
      <c r="AG4572" s="12"/>
      <c r="AH4572" s="12"/>
      <c r="AI4572" s="12"/>
      <c r="AJ4572" s="12"/>
      <c r="AK4572" s="12"/>
      <c r="AL4572" s="12"/>
      <c r="AM4572" s="12"/>
      <c r="AN4572" s="12"/>
      <c r="AO4572" s="12"/>
      <c r="AP4572" s="12"/>
      <c r="AQ4572" s="12"/>
      <c r="AR4572" s="12"/>
      <c r="AS4572" s="12"/>
      <c r="AT4572" s="12"/>
      <c r="AU4572" s="12"/>
      <c r="AV4572" s="12"/>
      <c r="AW4572" s="12"/>
      <c r="AX4572" s="12"/>
      <c r="AY4572" s="12"/>
      <c r="AZ4572" s="12"/>
      <c r="BA4572" s="12"/>
      <c r="BB4572" s="12"/>
      <c r="BC4572" s="12"/>
      <c r="BD4572" s="12"/>
      <c r="BE4572" s="12"/>
      <c r="BF4572" s="12"/>
      <c r="BG4572" s="12"/>
      <c r="BH4572" s="12"/>
      <c r="BI4572" s="12"/>
      <c r="BJ4572" s="13"/>
      <c r="BK4572" s="13"/>
      <c r="BL4572" s="13"/>
      <c r="BM4572" s="13"/>
      <c r="BN4572" s="13"/>
    </row>
    <row r="4573" spans="4:66" x14ac:dyDescent="0.25">
      <c r="D4573"/>
      <c r="E4573" s="10"/>
      <c r="F4573" s="10"/>
      <c r="G4573" s="10"/>
      <c r="H4573" s="10"/>
      <c r="I4573" s="10"/>
      <c r="J4573" s="10"/>
      <c r="K4573" s="11"/>
      <c r="L4573" s="11"/>
      <c r="M4573" s="12"/>
      <c r="N4573" s="12"/>
      <c r="O4573" s="12"/>
      <c r="P4573" s="12"/>
      <c r="Q4573" s="12"/>
      <c r="R4573" s="12"/>
      <c r="S4573" s="12"/>
      <c r="T4573" s="12"/>
      <c r="U4573" s="12"/>
      <c r="V4573" s="12"/>
      <c r="W4573" s="12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2"/>
      <c r="AS4573" s="12"/>
      <c r="AT4573" s="12"/>
      <c r="AU4573" s="12"/>
      <c r="AV4573" s="12"/>
      <c r="AW4573" s="12"/>
      <c r="AX4573" s="12"/>
      <c r="AY4573" s="12"/>
      <c r="AZ4573" s="12"/>
      <c r="BA4573" s="12"/>
      <c r="BB4573" s="12"/>
      <c r="BC4573" s="12"/>
      <c r="BD4573" s="12"/>
      <c r="BE4573" s="12"/>
      <c r="BF4573" s="12"/>
      <c r="BG4573" s="12"/>
      <c r="BH4573" s="12"/>
      <c r="BI4573" s="12"/>
      <c r="BJ4573" s="13"/>
      <c r="BK4573" s="13"/>
      <c r="BL4573" s="13"/>
      <c r="BM4573" s="13"/>
      <c r="BN4573" s="13"/>
    </row>
    <row r="4574" spans="4:66" x14ac:dyDescent="0.25">
      <c r="D4574"/>
      <c r="E4574" s="10"/>
      <c r="F4574" s="10"/>
      <c r="G4574" s="10"/>
      <c r="H4574" s="10"/>
      <c r="I4574" s="10"/>
      <c r="J4574" s="10"/>
      <c r="K4574" s="11"/>
      <c r="L4574" s="11"/>
      <c r="M4574" s="12"/>
      <c r="N4574" s="12"/>
      <c r="O4574" s="12"/>
      <c r="P4574" s="12"/>
      <c r="Q4574" s="12"/>
      <c r="R4574" s="12"/>
      <c r="S4574" s="12"/>
      <c r="T4574" s="12"/>
      <c r="U4574" s="12"/>
      <c r="V4574" s="12"/>
      <c r="W4574" s="12"/>
      <c r="X4574" s="12"/>
      <c r="Y4574" s="12"/>
      <c r="Z4574" s="12"/>
      <c r="AA4574" s="12"/>
      <c r="AB4574" s="12"/>
      <c r="AC4574" s="12"/>
      <c r="AD4574" s="12"/>
      <c r="AE4574" s="12"/>
      <c r="AF4574" s="12"/>
      <c r="AG4574" s="12"/>
      <c r="AH4574" s="12"/>
      <c r="AI4574" s="12"/>
      <c r="AJ4574" s="12"/>
      <c r="AK4574" s="12"/>
      <c r="AL4574" s="12"/>
      <c r="AM4574" s="12"/>
      <c r="AN4574" s="12"/>
      <c r="AO4574" s="12"/>
      <c r="AP4574" s="12"/>
      <c r="AQ4574" s="12"/>
      <c r="AR4574" s="12"/>
      <c r="AS4574" s="12"/>
      <c r="AT4574" s="12"/>
      <c r="AU4574" s="12"/>
      <c r="AV4574" s="12"/>
      <c r="AW4574" s="12"/>
      <c r="AX4574" s="12"/>
      <c r="AY4574" s="12"/>
      <c r="AZ4574" s="12"/>
      <c r="BA4574" s="12"/>
      <c r="BB4574" s="12"/>
      <c r="BC4574" s="12"/>
      <c r="BD4574" s="12"/>
      <c r="BE4574" s="12"/>
      <c r="BF4574" s="12"/>
      <c r="BG4574" s="12"/>
      <c r="BH4574" s="12"/>
      <c r="BI4574" s="12"/>
      <c r="BJ4574" s="13"/>
      <c r="BK4574" s="13"/>
      <c r="BL4574" s="13"/>
      <c r="BM4574" s="13"/>
      <c r="BN4574" s="13"/>
    </row>
    <row r="4575" spans="4:66" x14ac:dyDescent="0.25">
      <c r="D4575"/>
      <c r="E4575" s="10"/>
      <c r="F4575" s="10"/>
      <c r="G4575" s="10"/>
      <c r="H4575" s="10"/>
      <c r="I4575" s="10"/>
      <c r="J4575" s="10"/>
      <c r="K4575" s="11"/>
      <c r="L4575" s="11"/>
      <c r="M4575" s="12"/>
      <c r="N4575" s="12"/>
      <c r="O4575" s="12"/>
      <c r="P4575" s="12"/>
      <c r="Q4575" s="12"/>
      <c r="R4575" s="12"/>
      <c r="S4575" s="12"/>
      <c r="T4575" s="12"/>
      <c r="U4575" s="12"/>
      <c r="V4575" s="12"/>
      <c r="W4575" s="12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2"/>
      <c r="AS4575" s="12"/>
      <c r="AT4575" s="12"/>
      <c r="AU4575" s="12"/>
      <c r="AV4575" s="12"/>
      <c r="AW4575" s="12"/>
      <c r="AX4575" s="12"/>
      <c r="AY4575" s="12"/>
      <c r="AZ4575" s="12"/>
      <c r="BA4575" s="12"/>
      <c r="BB4575" s="12"/>
      <c r="BC4575" s="12"/>
      <c r="BD4575" s="12"/>
      <c r="BE4575" s="12"/>
      <c r="BF4575" s="12"/>
      <c r="BG4575" s="12"/>
      <c r="BH4575" s="12"/>
      <c r="BI4575" s="12"/>
      <c r="BJ4575" s="13"/>
      <c r="BK4575" s="13"/>
      <c r="BL4575" s="13"/>
      <c r="BM4575" s="13"/>
      <c r="BN4575" s="13"/>
    </row>
    <row r="4576" spans="4:66" x14ac:dyDescent="0.25">
      <c r="D4576"/>
      <c r="E4576" s="10"/>
      <c r="F4576" s="10"/>
      <c r="G4576" s="10"/>
      <c r="H4576" s="10"/>
      <c r="I4576" s="10"/>
      <c r="J4576" s="10"/>
      <c r="K4576" s="11"/>
      <c r="L4576" s="11"/>
      <c r="M4576" s="12"/>
      <c r="N4576" s="12"/>
      <c r="O4576" s="12"/>
      <c r="P4576" s="12"/>
      <c r="Q4576" s="12"/>
      <c r="R4576" s="12"/>
      <c r="S4576" s="12"/>
      <c r="T4576" s="12"/>
      <c r="U4576" s="12"/>
      <c r="V4576" s="12"/>
      <c r="W4576" s="12"/>
      <c r="X4576" s="12"/>
      <c r="Y4576" s="12"/>
      <c r="Z4576" s="12"/>
      <c r="AA4576" s="12"/>
      <c r="AB4576" s="12"/>
      <c r="AC4576" s="12"/>
      <c r="AD4576" s="12"/>
      <c r="AE4576" s="12"/>
      <c r="AF4576" s="12"/>
      <c r="AG4576" s="12"/>
      <c r="AH4576" s="12"/>
      <c r="AI4576" s="12"/>
      <c r="AJ4576" s="12"/>
      <c r="AK4576" s="12"/>
      <c r="AL4576" s="12"/>
      <c r="AM4576" s="12"/>
      <c r="AN4576" s="12"/>
      <c r="AO4576" s="12"/>
      <c r="AP4576" s="12"/>
      <c r="AQ4576" s="12"/>
      <c r="AR4576" s="12"/>
      <c r="AS4576" s="12"/>
      <c r="AT4576" s="12"/>
      <c r="AU4576" s="12"/>
      <c r="AV4576" s="12"/>
      <c r="AW4576" s="12"/>
      <c r="AX4576" s="12"/>
      <c r="AY4576" s="12"/>
      <c r="AZ4576" s="12"/>
      <c r="BA4576" s="12"/>
      <c r="BB4576" s="12"/>
      <c r="BC4576" s="12"/>
      <c r="BD4576" s="12"/>
      <c r="BE4576" s="12"/>
      <c r="BF4576" s="12"/>
      <c r="BG4576" s="12"/>
      <c r="BH4576" s="12"/>
      <c r="BI4576" s="12"/>
      <c r="BJ4576" s="13"/>
      <c r="BK4576" s="13"/>
      <c r="BL4576" s="13"/>
      <c r="BM4576" s="13"/>
      <c r="BN4576" s="13"/>
    </row>
    <row r="4577" spans="4:66" x14ac:dyDescent="0.25">
      <c r="D4577"/>
      <c r="E4577" s="10"/>
      <c r="F4577" s="10"/>
      <c r="G4577" s="10"/>
      <c r="H4577" s="10"/>
      <c r="I4577" s="10"/>
      <c r="J4577" s="10"/>
      <c r="K4577" s="11"/>
      <c r="L4577" s="11"/>
      <c r="M4577" s="12"/>
      <c r="N4577" s="12"/>
      <c r="O4577" s="12"/>
      <c r="P4577" s="12"/>
      <c r="Q4577" s="12"/>
      <c r="R4577" s="12"/>
      <c r="S4577" s="12"/>
      <c r="T4577" s="12"/>
      <c r="U4577" s="12"/>
      <c r="V4577" s="12"/>
      <c r="W4577" s="12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2"/>
      <c r="AS4577" s="12"/>
      <c r="AT4577" s="12"/>
      <c r="AU4577" s="12"/>
      <c r="AV4577" s="12"/>
      <c r="AW4577" s="12"/>
      <c r="AX4577" s="12"/>
      <c r="AY4577" s="12"/>
      <c r="AZ4577" s="12"/>
      <c r="BA4577" s="12"/>
      <c r="BB4577" s="12"/>
      <c r="BC4577" s="12"/>
      <c r="BD4577" s="12"/>
      <c r="BE4577" s="12"/>
      <c r="BF4577" s="12"/>
      <c r="BG4577" s="12"/>
      <c r="BH4577" s="12"/>
      <c r="BI4577" s="12"/>
      <c r="BJ4577" s="13"/>
      <c r="BK4577" s="13"/>
      <c r="BL4577" s="13"/>
      <c r="BM4577" s="13"/>
      <c r="BN4577" s="13"/>
    </row>
    <row r="4578" spans="4:66" x14ac:dyDescent="0.25">
      <c r="D4578"/>
      <c r="E4578" s="10"/>
      <c r="F4578" s="10"/>
      <c r="G4578" s="10"/>
      <c r="H4578" s="10"/>
      <c r="I4578" s="10"/>
      <c r="J4578" s="10"/>
      <c r="K4578" s="11"/>
      <c r="L4578" s="11"/>
      <c r="M4578" s="12"/>
      <c r="N4578" s="12"/>
      <c r="O4578" s="12"/>
      <c r="P4578" s="12"/>
      <c r="Q4578" s="12"/>
      <c r="R4578" s="12"/>
      <c r="S4578" s="12"/>
      <c r="T4578" s="12"/>
      <c r="U4578" s="12"/>
      <c r="V4578" s="12"/>
      <c r="W4578" s="12"/>
      <c r="X4578" s="12"/>
      <c r="Y4578" s="12"/>
      <c r="Z4578" s="12"/>
      <c r="AA4578" s="12"/>
      <c r="AB4578" s="12"/>
      <c r="AC4578" s="12"/>
      <c r="AD4578" s="12"/>
      <c r="AE4578" s="12"/>
      <c r="AF4578" s="12"/>
      <c r="AG4578" s="12"/>
      <c r="AH4578" s="12"/>
      <c r="AI4578" s="12"/>
      <c r="AJ4578" s="12"/>
      <c r="AK4578" s="12"/>
      <c r="AL4578" s="12"/>
      <c r="AM4578" s="12"/>
      <c r="AN4578" s="12"/>
      <c r="AO4578" s="12"/>
      <c r="AP4578" s="12"/>
      <c r="AQ4578" s="12"/>
      <c r="AR4578" s="12"/>
      <c r="AS4578" s="12"/>
      <c r="AT4578" s="12"/>
      <c r="AU4578" s="12"/>
      <c r="AV4578" s="12"/>
      <c r="AW4578" s="12"/>
      <c r="AX4578" s="12"/>
      <c r="AY4578" s="12"/>
      <c r="AZ4578" s="12"/>
      <c r="BA4578" s="12"/>
      <c r="BB4578" s="12"/>
      <c r="BC4578" s="12"/>
      <c r="BD4578" s="12"/>
      <c r="BE4578" s="12"/>
      <c r="BF4578" s="12"/>
      <c r="BG4578" s="12"/>
      <c r="BH4578" s="12"/>
      <c r="BI4578" s="12"/>
      <c r="BJ4578" s="13"/>
      <c r="BK4578" s="13"/>
      <c r="BL4578" s="13"/>
      <c r="BM4578" s="13"/>
      <c r="BN4578" s="13"/>
    </row>
    <row r="4579" spans="4:66" x14ac:dyDescent="0.25">
      <c r="D4579"/>
      <c r="E4579" s="10"/>
      <c r="F4579" s="10"/>
      <c r="G4579" s="10"/>
      <c r="H4579" s="10"/>
      <c r="I4579" s="10"/>
      <c r="J4579" s="10"/>
      <c r="K4579" s="11"/>
      <c r="L4579" s="11"/>
      <c r="M4579" s="12"/>
      <c r="N4579" s="12"/>
      <c r="O4579" s="12"/>
      <c r="P4579" s="12"/>
      <c r="Q4579" s="12"/>
      <c r="R4579" s="12"/>
      <c r="S4579" s="12"/>
      <c r="T4579" s="12"/>
      <c r="U4579" s="12"/>
      <c r="V4579" s="12"/>
      <c r="W4579" s="12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2"/>
      <c r="AS4579" s="12"/>
      <c r="AT4579" s="12"/>
      <c r="AU4579" s="12"/>
      <c r="AV4579" s="12"/>
      <c r="AW4579" s="12"/>
      <c r="AX4579" s="12"/>
      <c r="AY4579" s="12"/>
      <c r="AZ4579" s="12"/>
      <c r="BA4579" s="12"/>
      <c r="BB4579" s="12"/>
      <c r="BC4579" s="12"/>
      <c r="BD4579" s="12"/>
      <c r="BE4579" s="12"/>
      <c r="BF4579" s="12"/>
      <c r="BG4579" s="12"/>
      <c r="BH4579" s="12"/>
      <c r="BI4579" s="12"/>
      <c r="BJ4579" s="13"/>
      <c r="BK4579" s="13"/>
      <c r="BL4579" s="13"/>
      <c r="BM4579" s="13"/>
      <c r="BN4579" s="13"/>
    </row>
    <row r="4580" spans="4:66" x14ac:dyDescent="0.25">
      <c r="D4580"/>
      <c r="E4580" s="10"/>
      <c r="F4580" s="10"/>
      <c r="G4580" s="10"/>
      <c r="H4580" s="10"/>
      <c r="I4580" s="10"/>
      <c r="J4580" s="10"/>
      <c r="K4580" s="11"/>
      <c r="L4580" s="11"/>
      <c r="M4580" s="12"/>
      <c r="N4580" s="12"/>
      <c r="O4580" s="12"/>
      <c r="P4580" s="12"/>
      <c r="Q4580" s="12"/>
      <c r="R4580" s="12"/>
      <c r="S4580" s="12"/>
      <c r="T4580" s="12"/>
      <c r="U4580" s="12"/>
      <c r="V4580" s="12"/>
      <c r="W4580" s="12"/>
      <c r="X4580" s="12"/>
      <c r="Y4580" s="12"/>
      <c r="Z4580" s="12"/>
      <c r="AA4580" s="12"/>
      <c r="AB4580" s="12"/>
      <c r="AC4580" s="12"/>
      <c r="AD4580" s="12"/>
      <c r="AE4580" s="12"/>
      <c r="AF4580" s="12"/>
      <c r="AG4580" s="12"/>
      <c r="AH4580" s="12"/>
      <c r="AI4580" s="12"/>
      <c r="AJ4580" s="12"/>
      <c r="AK4580" s="12"/>
      <c r="AL4580" s="12"/>
      <c r="AM4580" s="12"/>
      <c r="AN4580" s="12"/>
      <c r="AO4580" s="12"/>
      <c r="AP4580" s="12"/>
      <c r="AQ4580" s="12"/>
      <c r="AR4580" s="12"/>
      <c r="AS4580" s="12"/>
      <c r="AT4580" s="12"/>
      <c r="AU4580" s="12"/>
      <c r="AV4580" s="12"/>
      <c r="AW4580" s="12"/>
      <c r="AX4580" s="12"/>
      <c r="AY4580" s="12"/>
      <c r="AZ4580" s="12"/>
      <c r="BA4580" s="12"/>
      <c r="BB4580" s="12"/>
      <c r="BC4580" s="12"/>
      <c r="BD4580" s="12"/>
      <c r="BE4580" s="12"/>
      <c r="BF4580" s="12"/>
      <c r="BG4580" s="12"/>
      <c r="BH4580" s="12"/>
      <c r="BI4580" s="12"/>
      <c r="BJ4580" s="13"/>
      <c r="BK4580" s="13"/>
      <c r="BL4580" s="13"/>
      <c r="BM4580" s="13"/>
      <c r="BN4580" s="13"/>
    </row>
    <row r="4581" spans="4:66" x14ac:dyDescent="0.25">
      <c r="D4581"/>
      <c r="E4581" s="10"/>
      <c r="F4581" s="10"/>
      <c r="G4581" s="10"/>
      <c r="H4581" s="10"/>
      <c r="I4581" s="10"/>
      <c r="J4581" s="10"/>
      <c r="K4581" s="11"/>
      <c r="L4581" s="11"/>
      <c r="M4581" s="12"/>
      <c r="N4581" s="12"/>
      <c r="O4581" s="12"/>
      <c r="P4581" s="12"/>
      <c r="Q4581" s="12"/>
      <c r="R4581" s="12"/>
      <c r="S4581" s="12"/>
      <c r="T4581" s="12"/>
      <c r="U4581" s="12"/>
      <c r="V4581" s="12"/>
      <c r="W4581" s="12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2"/>
      <c r="AS4581" s="12"/>
      <c r="AT4581" s="12"/>
      <c r="AU4581" s="12"/>
      <c r="AV4581" s="12"/>
      <c r="AW4581" s="12"/>
      <c r="AX4581" s="12"/>
      <c r="AY4581" s="12"/>
      <c r="AZ4581" s="12"/>
      <c r="BA4581" s="12"/>
      <c r="BB4581" s="12"/>
      <c r="BC4581" s="12"/>
      <c r="BD4581" s="12"/>
      <c r="BE4581" s="12"/>
      <c r="BF4581" s="12"/>
      <c r="BG4581" s="12"/>
      <c r="BH4581" s="12"/>
      <c r="BI4581" s="12"/>
      <c r="BJ4581" s="13"/>
      <c r="BK4581" s="13"/>
      <c r="BL4581" s="13"/>
      <c r="BM4581" s="13"/>
      <c r="BN4581" s="13"/>
    </row>
    <row r="4582" spans="4:66" x14ac:dyDescent="0.25">
      <c r="D4582"/>
      <c r="E4582" s="10"/>
      <c r="F4582" s="10"/>
      <c r="G4582" s="10"/>
      <c r="H4582" s="10"/>
      <c r="I4582" s="10"/>
      <c r="J4582" s="10"/>
      <c r="K4582" s="11"/>
      <c r="L4582" s="11"/>
      <c r="M4582" s="12"/>
      <c r="N4582" s="12"/>
      <c r="O4582" s="12"/>
      <c r="P4582" s="12"/>
      <c r="Q4582" s="12"/>
      <c r="R4582" s="12"/>
      <c r="S4582" s="12"/>
      <c r="T4582" s="12"/>
      <c r="U4582" s="12"/>
      <c r="V4582" s="12"/>
      <c r="W4582" s="12"/>
      <c r="X4582" s="12"/>
      <c r="Y4582" s="12"/>
      <c r="Z4582" s="12"/>
      <c r="AA4582" s="12"/>
      <c r="AB4582" s="12"/>
      <c r="AC4582" s="12"/>
      <c r="AD4582" s="12"/>
      <c r="AE4582" s="12"/>
      <c r="AF4582" s="12"/>
      <c r="AG4582" s="12"/>
      <c r="AH4582" s="12"/>
      <c r="AI4582" s="12"/>
      <c r="AJ4582" s="12"/>
      <c r="AK4582" s="12"/>
      <c r="AL4582" s="12"/>
      <c r="AM4582" s="12"/>
      <c r="AN4582" s="12"/>
      <c r="AO4582" s="12"/>
      <c r="AP4582" s="12"/>
      <c r="AQ4582" s="12"/>
      <c r="AR4582" s="12"/>
      <c r="AS4582" s="12"/>
      <c r="AT4582" s="12"/>
      <c r="AU4582" s="12"/>
      <c r="AV4582" s="12"/>
      <c r="AW4582" s="12"/>
      <c r="AX4582" s="12"/>
      <c r="AY4582" s="12"/>
      <c r="AZ4582" s="12"/>
      <c r="BA4582" s="12"/>
      <c r="BB4582" s="12"/>
      <c r="BC4582" s="12"/>
      <c r="BD4582" s="12"/>
      <c r="BE4582" s="12"/>
      <c r="BF4582" s="12"/>
      <c r="BG4582" s="12"/>
      <c r="BH4582" s="12"/>
      <c r="BI4582" s="12"/>
      <c r="BJ4582" s="13"/>
      <c r="BK4582" s="13"/>
      <c r="BL4582" s="13"/>
      <c r="BM4582" s="13"/>
      <c r="BN4582" s="13"/>
    </row>
    <row r="4583" spans="4:66" x14ac:dyDescent="0.25">
      <c r="D4583"/>
      <c r="E4583" s="10"/>
      <c r="F4583" s="10"/>
      <c r="G4583" s="10"/>
      <c r="H4583" s="10"/>
      <c r="I4583" s="10"/>
      <c r="J4583" s="10"/>
      <c r="K4583" s="11"/>
      <c r="L4583" s="11"/>
      <c r="M4583" s="12"/>
      <c r="N4583" s="12"/>
      <c r="O4583" s="12"/>
      <c r="P4583" s="12"/>
      <c r="Q4583" s="12"/>
      <c r="R4583" s="12"/>
      <c r="S4583" s="12"/>
      <c r="T4583" s="12"/>
      <c r="U4583" s="12"/>
      <c r="V4583" s="12"/>
      <c r="W4583" s="12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2"/>
      <c r="AS4583" s="12"/>
      <c r="AT4583" s="12"/>
      <c r="AU4583" s="12"/>
      <c r="AV4583" s="12"/>
      <c r="AW4583" s="12"/>
      <c r="AX4583" s="12"/>
      <c r="AY4583" s="12"/>
      <c r="AZ4583" s="12"/>
      <c r="BA4583" s="12"/>
      <c r="BB4583" s="12"/>
      <c r="BC4583" s="12"/>
      <c r="BD4583" s="12"/>
      <c r="BE4583" s="12"/>
      <c r="BF4583" s="12"/>
      <c r="BG4583" s="12"/>
      <c r="BH4583" s="12"/>
      <c r="BI4583" s="12"/>
      <c r="BJ4583" s="13"/>
      <c r="BK4583" s="13"/>
      <c r="BL4583" s="13"/>
      <c r="BM4583" s="13"/>
      <c r="BN4583" s="13"/>
    </row>
    <row r="4584" spans="4:66" x14ac:dyDescent="0.25">
      <c r="D4584"/>
      <c r="E4584" s="10"/>
      <c r="F4584" s="10"/>
      <c r="G4584" s="10"/>
      <c r="H4584" s="10"/>
      <c r="I4584" s="10"/>
      <c r="J4584" s="10"/>
      <c r="K4584" s="11"/>
      <c r="L4584" s="11"/>
      <c r="M4584" s="12"/>
      <c r="N4584" s="12"/>
      <c r="O4584" s="12"/>
      <c r="P4584" s="12"/>
      <c r="Q4584" s="12"/>
      <c r="R4584" s="12"/>
      <c r="S4584" s="12"/>
      <c r="T4584" s="12"/>
      <c r="U4584" s="12"/>
      <c r="V4584" s="12"/>
      <c r="W4584" s="12"/>
      <c r="X4584" s="12"/>
      <c r="Y4584" s="12"/>
      <c r="Z4584" s="12"/>
      <c r="AA4584" s="12"/>
      <c r="AB4584" s="12"/>
      <c r="AC4584" s="12"/>
      <c r="AD4584" s="12"/>
      <c r="AE4584" s="12"/>
      <c r="AF4584" s="12"/>
      <c r="AG4584" s="12"/>
      <c r="AH4584" s="12"/>
      <c r="AI4584" s="12"/>
      <c r="AJ4584" s="12"/>
      <c r="AK4584" s="12"/>
      <c r="AL4584" s="12"/>
      <c r="AM4584" s="12"/>
      <c r="AN4584" s="12"/>
      <c r="AO4584" s="12"/>
      <c r="AP4584" s="12"/>
      <c r="AQ4584" s="12"/>
      <c r="AR4584" s="12"/>
      <c r="AS4584" s="12"/>
      <c r="AT4584" s="12"/>
      <c r="AU4584" s="12"/>
      <c r="AV4584" s="12"/>
      <c r="AW4584" s="12"/>
      <c r="AX4584" s="12"/>
      <c r="AY4584" s="12"/>
      <c r="AZ4584" s="12"/>
      <c r="BA4584" s="12"/>
      <c r="BB4584" s="12"/>
      <c r="BC4584" s="12"/>
      <c r="BD4584" s="12"/>
      <c r="BE4584" s="12"/>
      <c r="BF4584" s="12"/>
      <c r="BG4584" s="12"/>
      <c r="BH4584" s="12"/>
      <c r="BI4584" s="12"/>
      <c r="BJ4584" s="13"/>
      <c r="BK4584" s="13"/>
      <c r="BL4584" s="13"/>
      <c r="BM4584" s="13"/>
      <c r="BN4584" s="13"/>
    </row>
    <row r="4585" spans="4:66" x14ac:dyDescent="0.25">
      <c r="D4585"/>
      <c r="E4585" s="10"/>
      <c r="F4585" s="10"/>
      <c r="G4585" s="10"/>
      <c r="H4585" s="10"/>
      <c r="I4585" s="10"/>
      <c r="J4585" s="10"/>
      <c r="K4585" s="11"/>
      <c r="L4585" s="11"/>
      <c r="M4585" s="12"/>
      <c r="N4585" s="12"/>
      <c r="O4585" s="12"/>
      <c r="P4585" s="12"/>
      <c r="Q4585" s="12"/>
      <c r="R4585" s="12"/>
      <c r="S4585" s="12"/>
      <c r="T4585" s="12"/>
      <c r="U4585" s="12"/>
      <c r="V4585" s="12"/>
      <c r="W4585" s="12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2"/>
      <c r="AS4585" s="12"/>
      <c r="AT4585" s="12"/>
      <c r="AU4585" s="12"/>
      <c r="AV4585" s="12"/>
      <c r="AW4585" s="12"/>
      <c r="AX4585" s="12"/>
      <c r="AY4585" s="12"/>
      <c r="AZ4585" s="12"/>
      <c r="BA4585" s="12"/>
      <c r="BB4585" s="12"/>
      <c r="BC4585" s="12"/>
      <c r="BD4585" s="12"/>
      <c r="BE4585" s="12"/>
      <c r="BF4585" s="12"/>
      <c r="BG4585" s="12"/>
      <c r="BH4585" s="12"/>
      <c r="BI4585" s="12"/>
      <c r="BJ4585" s="13"/>
      <c r="BK4585" s="13"/>
      <c r="BL4585" s="13"/>
      <c r="BM4585" s="13"/>
      <c r="BN4585" s="13"/>
    </row>
    <row r="4586" spans="4:66" x14ac:dyDescent="0.25">
      <c r="D4586"/>
      <c r="E4586" s="10"/>
      <c r="F4586" s="10"/>
      <c r="G4586" s="10"/>
      <c r="H4586" s="10"/>
      <c r="I4586" s="10"/>
      <c r="J4586" s="10"/>
      <c r="K4586" s="11"/>
      <c r="L4586" s="11"/>
      <c r="M4586" s="12"/>
      <c r="N4586" s="12"/>
      <c r="O4586" s="12"/>
      <c r="P4586" s="12"/>
      <c r="Q4586" s="12"/>
      <c r="R4586" s="12"/>
      <c r="S4586" s="12"/>
      <c r="T4586" s="12"/>
      <c r="U4586" s="12"/>
      <c r="V4586" s="12"/>
      <c r="W4586" s="12"/>
      <c r="X4586" s="12"/>
      <c r="Y4586" s="12"/>
      <c r="Z4586" s="12"/>
      <c r="AA4586" s="12"/>
      <c r="AB4586" s="12"/>
      <c r="AC4586" s="12"/>
      <c r="AD4586" s="12"/>
      <c r="AE4586" s="12"/>
      <c r="AF4586" s="12"/>
      <c r="AG4586" s="12"/>
      <c r="AH4586" s="12"/>
      <c r="AI4586" s="12"/>
      <c r="AJ4586" s="12"/>
      <c r="AK4586" s="12"/>
      <c r="AL4586" s="12"/>
      <c r="AM4586" s="12"/>
      <c r="AN4586" s="12"/>
      <c r="AO4586" s="12"/>
      <c r="AP4586" s="12"/>
      <c r="AQ4586" s="12"/>
      <c r="AR4586" s="12"/>
      <c r="AS4586" s="12"/>
      <c r="AT4586" s="12"/>
      <c r="AU4586" s="12"/>
      <c r="AV4586" s="12"/>
      <c r="AW4586" s="12"/>
      <c r="AX4586" s="12"/>
      <c r="AY4586" s="12"/>
      <c r="AZ4586" s="12"/>
      <c r="BA4586" s="12"/>
      <c r="BB4586" s="12"/>
      <c r="BC4586" s="12"/>
      <c r="BD4586" s="12"/>
      <c r="BE4586" s="12"/>
      <c r="BF4586" s="12"/>
      <c r="BG4586" s="12"/>
      <c r="BH4586" s="12"/>
      <c r="BI4586" s="12"/>
      <c r="BJ4586" s="13"/>
      <c r="BK4586" s="13"/>
      <c r="BL4586" s="13"/>
      <c r="BM4586" s="13"/>
      <c r="BN4586" s="13"/>
    </row>
    <row r="4587" spans="4:66" x14ac:dyDescent="0.25">
      <c r="D4587"/>
      <c r="E4587" s="10"/>
      <c r="F4587" s="10"/>
      <c r="G4587" s="10"/>
      <c r="H4587" s="10"/>
      <c r="I4587" s="10"/>
      <c r="J4587" s="10"/>
      <c r="K4587" s="11"/>
      <c r="L4587" s="11"/>
      <c r="M4587" s="12"/>
      <c r="N4587" s="12"/>
      <c r="O4587" s="12"/>
      <c r="P4587" s="12"/>
      <c r="Q4587" s="12"/>
      <c r="R4587" s="12"/>
      <c r="S4587" s="12"/>
      <c r="T4587" s="12"/>
      <c r="U4587" s="12"/>
      <c r="V4587" s="12"/>
      <c r="W4587" s="12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2"/>
      <c r="AS4587" s="12"/>
      <c r="AT4587" s="12"/>
      <c r="AU4587" s="12"/>
      <c r="AV4587" s="12"/>
      <c r="AW4587" s="12"/>
      <c r="AX4587" s="12"/>
      <c r="AY4587" s="12"/>
      <c r="AZ4587" s="12"/>
      <c r="BA4587" s="12"/>
      <c r="BB4587" s="12"/>
      <c r="BC4587" s="12"/>
      <c r="BD4587" s="12"/>
      <c r="BE4587" s="12"/>
      <c r="BF4587" s="12"/>
      <c r="BG4587" s="12"/>
      <c r="BH4587" s="12"/>
      <c r="BI4587" s="12"/>
      <c r="BJ4587" s="13"/>
      <c r="BK4587" s="13"/>
      <c r="BL4587" s="13"/>
      <c r="BM4587" s="13"/>
      <c r="BN4587" s="13"/>
    </row>
    <row r="4588" spans="4:66" x14ac:dyDescent="0.25">
      <c r="D4588"/>
      <c r="E4588" s="10"/>
      <c r="F4588" s="10"/>
      <c r="G4588" s="10"/>
      <c r="H4588" s="10"/>
      <c r="I4588" s="10"/>
      <c r="J4588" s="10"/>
      <c r="K4588" s="11"/>
      <c r="L4588" s="11"/>
      <c r="M4588" s="12"/>
      <c r="N4588" s="12"/>
      <c r="O4588" s="12"/>
      <c r="P4588" s="12"/>
      <c r="Q4588" s="12"/>
      <c r="R4588" s="12"/>
      <c r="S4588" s="12"/>
      <c r="T4588" s="12"/>
      <c r="U4588" s="12"/>
      <c r="V4588" s="12"/>
      <c r="W4588" s="12"/>
      <c r="X4588" s="12"/>
      <c r="Y4588" s="12"/>
      <c r="Z4588" s="12"/>
      <c r="AA4588" s="12"/>
      <c r="AB4588" s="12"/>
      <c r="AC4588" s="12"/>
      <c r="AD4588" s="12"/>
      <c r="AE4588" s="12"/>
      <c r="AF4588" s="12"/>
      <c r="AG4588" s="12"/>
      <c r="AH4588" s="12"/>
      <c r="AI4588" s="12"/>
      <c r="AJ4588" s="12"/>
      <c r="AK4588" s="12"/>
      <c r="AL4588" s="12"/>
      <c r="AM4588" s="12"/>
      <c r="AN4588" s="12"/>
      <c r="AO4588" s="12"/>
      <c r="AP4588" s="12"/>
      <c r="AQ4588" s="12"/>
      <c r="AR4588" s="12"/>
      <c r="AS4588" s="12"/>
      <c r="AT4588" s="12"/>
      <c r="AU4588" s="12"/>
      <c r="AV4588" s="12"/>
      <c r="AW4588" s="12"/>
      <c r="AX4588" s="12"/>
      <c r="AY4588" s="12"/>
      <c r="AZ4588" s="12"/>
      <c r="BA4588" s="12"/>
      <c r="BB4588" s="12"/>
      <c r="BC4588" s="12"/>
      <c r="BD4588" s="12"/>
      <c r="BE4588" s="12"/>
      <c r="BF4588" s="12"/>
      <c r="BG4588" s="12"/>
      <c r="BH4588" s="12"/>
      <c r="BI4588" s="12"/>
      <c r="BJ4588" s="13"/>
      <c r="BK4588" s="13"/>
      <c r="BL4588" s="13"/>
      <c r="BM4588" s="13"/>
      <c r="BN4588" s="13"/>
    </row>
    <row r="4589" spans="4:66" x14ac:dyDescent="0.25">
      <c r="D4589"/>
      <c r="E4589" s="10"/>
      <c r="F4589" s="10"/>
      <c r="G4589" s="10"/>
      <c r="H4589" s="10"/>
      <c r="I4589" s="10"/>
      <c r="J4589" s="10"/>
      <c r="K4589" s="11"/>
      <c r="L4589" s="11"/>
      <c r="M4589" s="12"/>
      <c r="N4589" s="12"/>
      <c r="O4589" s="12"/>
      <c r="P4589" s="12"/>
      <c r="Q4589" s="12"/>
      <c r="R4589" s="12"/>
      <c r="S4589" s="12"/>
      <c r="T4589" s="12"/>
      <c r="U4589" s="12"/>
      <c r="V4589" s="12"/>
      <c r="W4589" s="12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2"/>
      <c r="AS4589" s="12"/>
      <c r="AT4589" s="12"/>
      <c r="AU4589" s="12"/>
      <c r="AV4589" s="12"/>
      <c r="AW4589" s="12"/>
      <c r="AX4589" s="12"/>
      <c r="AY4589" s="12"/>
      <c r="AZ4589" s="12"/>
      <c r="BA4589" s="12"/>
      <c r="BB4589" s="12"/>
      <c r="BC4589" s="12"/>
      <c r="BD4589" s="12"/>
      <c r="BE4589" s="12"/>
      <c r="BF4589" s="12"/>
      <c r="BG4589" s="12"/>
      <c r="BH4589" s="12"/>
      <c r="BI4589" s="12"/>
      <c r="BJ4589" s="13"/>
      <c r="BK4589" s="13"/>
      <c r="BL4589" s="13"/>
      <c r="BM4589" s="13"/>
      <c r="BN4589" s="13"/>
    </row>
    <row r="4590" spans="4:66" x14ac:dyDescent="0.25">
      <c r="D4590"/>
      <c r="E4590" s="10"/>
      <c r="F4590" s="10"/>
      <c r="G4590" s="10"/>
      <c r="H4590" s="10"/>
      <c r="I4590" s="10"/>
      <c r="J4590" s="10"/>
      <c r="K4590" s="11"/>
      <c r="L4590" s="11"/>
      <c r="M4590" s="12"/>
      <c r="N4590" s="12"/>
      <c r="O4590" s="12"/>
      <c r="P4590" s="12"/>
      <c r="Q4590" s="12"/>
      <c r="R4590" s="12"/>
      <c r="S4590" s="12"/>
      <c r="T4590" s="12"/>
      <c r="U4590" s="12"/>
      <c r="V4590" s="12"/>
      <c r="W4590" s="12"/>
      <c r="X4590" s="12"/>
      <c r="Y4590" s="12"/>
      <c r="Z4590" s="12"/>
      <c r="AA4590" s="12"/>
      <c r="AB4590" s="12"/>
      <c r="AC4590" s="12"/>
      <c r="AD4590" s="12"/>
      <c r="AE4590" s="12"/>
      <c r="AF4590" s="12"/>
      <c r="AG4590" s="12"/>
      <c r="AH4590" s="12"/>
      <c r="AI4590" s="12"/>
      <c r="AJ4590" s="12"/>
      <c r="AK4590" s="12"/>
      <c r="AL4590" s="12"/>
      <c r="AM4590" s="12"/>
      <c r="AN4590" s="12"/>
      <c r="AO4590" s="12"/>
      <c r="AP4590" s="12"/>
      <c r="AQ4590" s="12"/>
      <c r="AR4590" s="12"/>
      <c r="AS4590" s="12"/>
      <c r="AT4590" s="12"/>
      <c r="AU4590" s="12"/>
      <c r="AV4590" s="12"/>
      <c r="AW4590" s="12"/>
      <c r="AX4590" s="12"/>
      <c r="AY4590" s="12"/>
      <c r="AZ4590" s="12"/>
      <c r="BA4590" s="12"/>
      <c r="BB4590" s="12"/>
      <c r="BC4590" s="12"/>
      <c r="BD4590" s="12"/>
      <c r="BE4590" s="12"/>
      <c r="BF4590" s="12"/>
      <c r="BG4590" s="12"/>
      <c r="BH4590" s="12"/>
      <c r="BI4590" s="12"/>
      <c r="BJ4590" s="13"/>
      <c r="BK4590" s="13"/>
      <c r="BL4590" s="13"/>
      <c r="BM4590" s="13"/>
      <c r="BN4590" s="13"/>
    </row>
    <row r="4591" spans="4:66" x14ac:dyDescent="0.25">
      <c r="D4591"/>
      <c r="E4591" s="10"/>
      <c r="F4591" s="10"/>
      <c r="G4591" s="10"/>
      <c r="H4591" s="10"/>
      <c r="I4591" s="10"/>
      <c r="J4591" s="10"/>
      <c r="K4591" s="11"/>
      <c r="L4591" s="11"/>
      <c r="M4591" s="12"/>
      <c r="N4591" s="12"/>
      <c r="O4591" s="12"/>
      <c r="P4591" s="12"/>
      <c r="Q4591" s="12"/>
      <c r="R4591" s="12"/>
      <c r="S4591" s="12"/>
      <c r="T4591" s="12"/>
      <c r="U4591" s="12"/>
      <c r="V4591" s="12"/>
      <c r="W4591" s="12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2"/>
      <c r="AS4591" s="12"/>
      <c r="AT4591" s="12"/>
      <c r="AU4591" s="12"/>
      <c r="AV4591" s="12"/>
      <c r="AW4591" s="12"/>
      <c r="AX4591" s="12"/>
      <c r="AY4591" s="12"/>
      <c r="AZ4591" s="12"/>
      <c r="BA4591" s="12"/>
      <c r="BB4591" s="12"/>
      <c r="BC4591" s="12"/>
      <c r="BD4591" s="12"/>
      <c r="BE4591" s="12"/>
      <c r="BF4591" s="12"/>
      <c r="BG4591" s="12"/>
      <c r="BH4591" s="12"/>
      <c r="BI4591" s="12"/>
      <c r="BJ4591" s="13"/>
      <c r="BK4591" s="13"/>
      <c r="BL4591" s="13"/>
      <c r="BM4591" s="13"/>
      <c r="BN4591" s="13"/>
    </row>
    <row r="4592" spans="4:66" x14ac:dyDescent="0.25">
      <c r="D4592"/>
      <c r="E4592" s="10"/>
      <c r="F4592" s="10"/>
      <c r="G4592" s="10"/>
      <c r="H4592" s="10"/>
      <c r="I4592" s="10"/>
      <c r="J4592" s="10"/>
      <c r="K4592" s="11"/>
      <c r="L4592" s="11"/>
      <c r="M4592" s="12"/>
      <c r="N4592" s="12"/>
      <c r="O4592" s="12"/>
      <c r="P4592" s="12"/>
      <c r="Q4592" s="12"/>
      <c r="R4592" s="12"/>
      <c r="S4592" s="12"/>
      <c r="T4592" s="12"/>
      <c r="U4592" s="12"/>
      <c r="V4592" s="12"/>
      <c r="W4592" s="12"/>
      <c r="X4592" s="12"/>
      <c r="Y4592" s="12"/>
      <c r="Z4592" s="12"/>
      <c r="AA4592" s="12"/>
      <c r="AB4592" s="12"/>
      <c r="AC4592" s="12"/>
      <c r="AD4592" s="12"/>
      <c r="AE4592" s="12"/>
      <c r="AF4592" s="12"/>
      <c r="AG4592" s="12"/>
      <c r="AH4592" s="12"/>
      <c r="AI4592" s="12"/>
      <c r="AJ4592" s="12"/>
      <c r="AK4592" s="12"/>
      <c r="AL4592" s="12"/>
      <c r="AM4592" s="12"/>
      <c r="AN4592" s="12"/>
      <c r="AO4592" s="12"/>
      <c r="AP4592" s="12"/>
      <c r="AQ4592" s="12"/>
      <c r="AR4592" s="12"/>
      <c r="AS4592" s="12"/>
      <c r="AT4592" s="12"/>
      <c r="AU4592" s="12"/>
      <c r="AV4592" s="12"/>
      <c r="AW4592" s="12"/>
      <c r="AX4592" s="12"/>
      <c r="AY4592" s="12"/>
      <c r="AZ4592" s="12"/>
      <c r="BA4592" s="12"/>
      <c r="BB4592" s="12"/>
      <c r="BC4592" s="12"/>
      <c r="BD4592" s="12"/>
      <c r="BE4592" s="12"/>
      <c r="BF4592" s="12"/>
      <c r="BG4592" s="12"/>
      <c r="BH4592" s="12"/>
      <c r="BI4592" s="12"/>
      <c r="BJ4592" s="13"/>
      <c r="BK4592" s="13"/>
      <c r="BL4592" s="13"/>
      <c r="BM4592" s="13"/>
      <c r="BN4592" s="13"/>
    </row>
    <row r="4593" spans="4:66" x14ac:dyDescent="0.25">
      <c r="D4593"/>
      <c r="E4593" s="10"/>
      <c r="F4593" s="10"/>
      <c r="G4593" s="10"/>
      <c r="H4593" s="10"/>
      <c r="I4593" s="10"/>
      <c r="J4593" s="10"/>
      <c r="K4593" s="11"/>
      <c r="L4593" s="11"/>
      <c r="M4593" s="12"/>
      <c r="N4593" s="12"/>
      <c r="O4593" s="12"/>
      <c r="P4593" s="12"/>
      <c r="Q4593" s="12"/>
      <c r="R4593" s="12"/>
      <c r="S4593" s="12"/>
      <c r="T4593" s="12"/>
      <c r="U4593" s="12"/>
      <c r="V4593" s="12"/>
      <c r="W4593" s="12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2"/>
      <c r="AS4593" s="12"/>
      <c r="AT4593" s="12"/>
      <c r="AU4593" s="12"/>
      <c r="AV4593" s="12"/>
      <c r="AW4593" s="12"/>
      <c r="AX4593" s="12"/>
      <c r="AY4593" s="12"/>
      <c r="AZ4593" s="12"/>
      <c r="BA4593" s="12"/>
      <c r="BB4593" s="12"/>
      <c r="BC4593" s="12"/>
      <c r="BD4593" s="12"/>
      <c r="BE4593" s="12"/>
      <c r="BF4593" s="12"/>
      <c r="BG4593" s="12"/>
      <c r="BH4593" s="12"/>
      <c r="BI4593" s="12"/>
      <c r="BJ4593" s="13"/>
      <c r="BK4593" s="13"/>
      <c r="BL4593" s="13"/>
      <c r="BM4593" s="13"/>
      <c r="BN4593" s="13"/>
    </row>
    <row r="4594" spans="4:66" x14ac:dyDescent="0.25">
      <c r="D4594"/>
      <c r="E4594" s="10"/>
      <c r="F4594" s="10"/>
      <c r="G4594" s="10"/>
      <c r="H4594" s="10"/>
      <c r="I4594" s="10"/>
      <c r="J4594" s="10"/>
      <c r="K4594" s="11"/>
      <c r="L4594" s="11"/>
      <c r="M4594" s="12"/>
      <c r="N4594" s="12"/>
      <c r="O4594" s="12"/>
      <c r="P4594" s="12"/>
      <c r="Q4594" s="12"/>
      <c r="R4594" s="12"/>
      <c r="S4594" s="12"/>
      <c r="T4594" s="12"/>
      <c r="U4594" s="12"/>
      <c r="V4594" s="12"/>
      <c r="W4594" s="12"/>
      <c r="X4594" s="12"/>
      <c r="Y4594" s="12"/>
      <c r="Z4594" s="12"/>
      <c r="AA4594" s="12"/>
      <c r="AB4594" s="12"/>
      <c r="AC4594" s="12"/>
      <c r="AD4594" s="12"/>
      <c r="AE4594" s="12"/>
      <c r="AF4594" s="12"/>
      <c r="AG4594" s="12"/>
      <c r="AH4594" s="12"/>
      <c r="AI4594" s="12"/>
      <c r="AJ4594" s="12"/>
      <c r="AK4594" s="12"/>
      <c r="AL4594" s="12"/>
      <c r="AM4594" s="12"/>
      <c r="AN4594" s="12"/>
      <c r="AO4594" s="12"/>
      <c r="AP4594" s="12"/>
      <c r="AQ4594" s="12"/>
      <c r="AR4594" s="12"/>
      <c r="AS4594" s="12"/>
      <c r="AT4594" s="12"/>
      <c r="AU4594" s="12"/>
      <c r="AV4594" s="12"/>
      <c r="AW4594" s="12"/>
      <c r="AX4594" s="12"/>
      <c r="AY4594" s="12"/>
      <c r="AZ4594" s="12"/>
      <c r="BA4594" s="12"/>
      <c r="BB4594" s="12"/>
      <c r="BC4594" s="12"/>
      <c r="BD4594" s="12"/>
      <c r="BE4594" s="12"/>
      <c r="BF4594" s="12"/>
      <c r="BG4594" s="12"/>
      <c r="BH4594" s="12"/>
      <c r="BI4594" s="12"/>
      <c r="BJ4594" s="13"/>
      <c r="BK4594" s="13"/>
      <c r="BL4594" s="13"/>
      <c r="BM4594" s="13"/>
      <c r="BN4594" s="13"/>
    </row>
    <row r="4595" spans="4:66" x14ac:dyDescent="0.25">
      <c r="D4595"/>
      <c r="E4595" s="10"/>
      <c r="F4595" s="10"/>
      <c r="G4595" s="10"/>
      <c r="H4595" s="10"/>
      <c r="I4595" s="10"/>
      <c r="J4595" s="10"/>
      <c r="K4595" s="11"/>
      <c r="L4595" s="11"/>
      <c r="M4595" s="12"/>
      <c r="N4595" s="12"/>
      <c r="O4595" s="12"/>
      <c r="P4595" s="12"/>
      <c r="Q4595" s="12"/>
      <c r="R4595" s="12"/>
      <c r="S4595" s="12"/>
      <c r="T4595" s="12"/>
      <c r="U4595" s="12"/>
      <c r="V4595" s="12"/>
      <c r="W4595" s="12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2"/>
      <c r="AS4595" s="12"/>
      <c r="AT4595" s="12"/>
      <c r="AU4595" s="12"/>
      <c r="AV4595" s="12"/>
      <c r="AW4595" s="12"/>
      <c r="AX4595" s="12"/>
      <c r="AY4595" s="12"/>
      <c r="AZ4595" s="12"/>
      <c r="BA4595" s="12"/>
      <c r="BB4595" s="12"/>
      <c r="BC4595" s="12"/>
      <c r="BD4595" s="12"/>
      <c r="BE4595" s="12"/>
      <c r="BF4595" s="12"/>
      <c r="BG4595" s="12"/>
      <c r="BH4595" s="12"/>
      <c r="BI4595" s="12"/>
      <c r="BJ4595" s="13"/>
      <c r="BK4595" s="13"/>
      <c r="BL4595" s="13"/>
      <c r="BM4595" s="13"/>
      <c r="BN4595" s="13"/>
    </row>
    <row r="4596" spans="4:66" x14ac:dyDescent="0.25">
      <c r="D4596"/>
      <c r="E4596" s="10"/>
      <c r="F4596" s="10"/>
      <c r="G4596" s="10"/>
      <c r="H4596" s="10"/>
      <c r="I4596" s="10"/>
      <c r="J4596" s="10"/>
      <c r="K4596" s="11"/>
      <c r="L4596" s="11"/>
      <c r="M4596" s="12"/>
      <c r="N4596" s="12"/>
      <c r="O4596" s="12"/>
      <c r="P4596" s="12"/>
      <c r="Q4596" s="12"/>
      <c r="R4596" s="12"/>
      <c r="S4596" s="12"/>
      <c r="T4596" s="12"/>
      <c r="U4596" s="12"/>
      <c r="V4596" s="12"/>
      <c r="W4596" s="12"/>
      <c r="X4596" s="12"/>
      <c r="Y4596" s="12"/>
      <c r="Z4596" s="12"/>
      <c r="AA4596" s="12"/>
      <c r="AB4596" s="12"/>
      <c r="AC4596" s="12"/>
      <c r="AD4596" s="12"/>
      <c r="AE4596" s="12"/>
      <c r="AF4596" s="12"/>
      <c r="AG4596" s="12"/>
      <c r="AH4596" s="12"/>
      <c r="AI4596" s="12"/>
      <c r="AJ4596" s="12"/>
      <c r="AK4596" s="12"/>
      <c r="AL4596" s="12"/>
      <c r="AM4596" s="12"/>
      <c r="AN4596" s="12"/>
      <c r="AO4596" s="12"/>
      <c r="AP4596" s="12"/>
      <c r="AQ4596" s="12"/>
      <c r="AR4596" s="12"/>
      <c r="AS4596" s="12"/>
      <c r="AT4596" s="12"/>
      <c r="AU4596" s="12"/>
      <c r="AV4596" s="12"/>
      <c r="AW4596" s="12"/>
      <c r="AX4596" s="12"/>
      <c r="AY4596" s="12"/>
      <c r="AZ4596" s="12"/>
      <c r="BA4596" s="12"/>
      <c r="BB4596" s="12"/>
      <c r="BC4596" s="12"/>
      <c r="BD4596" s="12"/>
      <c r="BE4596" s="12"/>
      <c r="BF4596" s="12"/>
      <c r="BG4596" s="12"/>
      <c r="BH4596" s="12"/>
      <c r="BI4596" s="12"/>
      <c r="BJ4596" s="13"/>
      <c r="BK4596" s="13"/>
      <c r="BL4596" s="13"/>
      <c r="BM4596" s="13"/>
      <c r="BN4596" s="13"/>
    </row>
    <row r="4597" spans="4:66" x14ac:dyDescent="0.25">
      <c r="D4597"/>
      <c r="E4597" s="10"/>
      <c r="F4597" s="10"/>
      <c r="G4597" s="10"/>
      <c r="H4597" s="10"/>
      <c r="I4597" s="10"/>
      <c r="J4597" s="10"/>
      <c r="K4597" s="11"/>
      <c r="L4597" s="11"/>
      <c r="M4597" s="12"/>
      <c r="N4597" s="12"/>
      <c r="O4597" s="12"/>
      <c r="P4597" s="12"/>
      <c r="Q4597" s="12"/>
      <c r="R4597" s="12"/>
      <c r="S4597" s="12"/>
      <c r="T4597" s="12"/>
      <c r="U4597" s="12"/>
      <c r="V4597" s="12"/>
      <c r="W4597" s="12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2"/>
      <c r="AS4597" s="12"/>
      <c r="AT4597" s="12"/>
      <c r="AU4597" s="12"/>
      <c r="AV4597" s="12"/>
      <c r="AW4597" s="12"/>
      <c r="AX4597" s="12"/>
      <c r="AY4597" s="12"/>
      <c r="AZ4597" s="12"/>
      <c r="BA4597" s="12"/>
      <c r="BB4597" s="12"/>
      <c r="BC4597" s="12"/>
      <c r="BD4597" s="12"/>
      <c r="BE4597" s="12"/>
      <c r="BF4597" s="12"/>
      <c r="BG4597" s="12"/>
      <c r="BH4597" s="12"/>
      <c r="BI4597" s="12"/>
      <c r="BJ4597" s="13"/>
      <c r="BK4597" s="13"/>
      <c r="BL4597" s="13"/>
      <c r="BM4597" s="13"/>
      <c r="BN4597" s="13"/>
    </row>
    <row r="4598" spans="4:66" x14ac:dyDescent="0.25">
      <c r="D4598"/>
      <c r="E4598" s="10"/>
      <c r="F4598" s="10"/>
      <c r="G4598" s="10"/>
      <c r="H4598" s="10"/>
      <c r="I4598" s="10"/>
      <c r="J4598" s="10"/>
      <c r="K4598" s="11"/>
      <c r="L4598" s="11"/>
      <c r="M4598" s="12"/>
      <c r="N4598" s="12"/>
      <c r="O4598" s="12"/>
      <c r="P4598" s="12"/>
      <c r="Q4598" s="12"/>
      <c r="R4598" s="12"/>
      <c r="S4598" s="12"/>
      <c r="T4598" s="12"/>
      <c r="U4598" s="12"/>
      <c r="V4598" s="12"/>
      <c r="W4598" s="12"/>
      <c r="X4598" s="12"/>
      <c r="Y4598" s="12"/>
      <c r="Z4598" s="12"/>
      <c r="AA4598" s="12"/>
      <c r="AB4598" s="12"/>
      <c r="AC4598" s="12"/>
      <c r="AD4598" s="12"/>
      <c r="AE4598" s="12"/>
      <c r="AF4598" s="12"/>
      <c r="AG4598" s="12"/>
      <c r="AH4598" s="12"/>
      <c r="AI4598" s="12"/>
      <c r="AJ4598" s="12"/>
      <c r="AK4598" s="12"/>
      <c r="AL4598" s="12"/>
      <c r="AM4598" s="12"/>
      <c r="AN4598" s="12"/>
      <c r="AO4598" s="12"/>
      <c r="AP4598" s="12"/>
      <c r="AQ4598" s="12"/>
      <c r="AR4598" s="12"/>
      <c r="AS4598" s="12"/>
      <c r="AT4598" s="12"/>
      <c r="AU4598" s="12"/>
      <c r="AV4598" s="12"/>
      <c r="AW4598" s="12"/>
      <c r="AX4598" s="12"/>
      <c r="AY4598" s="12"/>
      <c r="AZ4598" s="12"/>
      <c r="BA4598" s="12"/>
      <c r="BB4598" s="12"/>
      <c r="BC4598" s="12"/>
      <c r="BD4598" s="12"/>
      <c r="BE4598" s="12"/>
      <c r="BF4598" s="12"/>
      <c r="BG4598" s="12"/>
      <c r="BH4598" s="12"/>
      <c r="BI4598" s="12"/>
      <c r="BJ4598" s="13"/>
      <c r="BK4598" s="13"/>
      <c r="BL4598" s="13"/>
      <c r="BM4598" s="13"/>
      <c r="BN4598" s="13"/>
    </row>
    <row r="4599" spans="4:66" x14ac:dyDescent="0.25">
      <c r="D4599"/>
      <c r="E4599" s="10"/>
      <c r="F4599" s="10"/>
      <c r="G4599" s="10"/>
      <c r="H4599" s="10"/>
      <c r="I4599" s="10"/>
      <c r="J4599" s="10"/>
      <c r="K4599" s="11"/>
      <c r="L4599" s="11"/>
      <c r="M4599" s="12"/>
      <c r="N4599" s="12"/>
      <c r="O4599" s="12"/>
      <c r="P4599" s="12"/>
      <c r="Q4599" s="12"/>
      <c r="R4599" s="12"/>
      <c r="S4599" s="12"/>
      <c r="T4599" s="12"/>
      <c r="U4599" s="12"/>
      <c r="V4599" s="12"/>
      <c r="W4599" s="12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2"/>
      <c r="AS4599" s="12"/>
      <c r="AT4599" s="12"/>
      <c r="AU4599" s="12"/>
      <c r="AV4599" s="12"/>
      <c r="AW4599" s="12"/>
      <c r="AX4599" s="12"/>
      <c r="AY4599" s="12"/>
      <c r="AZ4599" s="12"/>
      <c r="BA4599" s="12"/>
      <c r="BB4599" s="12"/>
      <c r="BC4599" s="12"/>
      <c r="BD4599" s="12"/>
      <c r="BE4599" s="12"/>
      <c r="BF4599" s="12"/>
      <c r="BG4599" s="12"/>
      <c r="BH4599" s="12"/>
      <c r="BI4599" s="12"/>
      <c r="BJ4599" s="13"/>
      <c r="BK4599" s="13"/>
      <c r="BL4599" s="13"/>
      <c r="BM4599" s="13"/>
      <c r="BN4599" s="13"/>
    </row>
    <row r="4600" spans="4:66" x14ac:dyDescent="0.25">
      <c r="D4600"/>
      <c r="E4600" s="10"/>
      <c r="F4600" s="10"/>
      <c r="G4600" s="10"/>
      <c r="H4600" s="10"/>
      <c r="I4600" s="10"/>
      <c r="J4600" s="10"/>
      <c r="K4600" s="11"/>
      <c r="L4600" s="11"/>
      <c r="M4600" s="12"/>
      <c r="N4600" s="12"/>
      <c r="O4600" s="12"/>
      <c r="P4600" s="12"/>
      <c r="Q4600" s="12"/>
      <c r="R4600" s="12"/>
      <c r="S4600" s="12"/>
      <c r="T4600" s="12"/>
      <c r="U4600" s="12"/>
      <c r="V4600" s="12"/>
      <c r="W4600" s="12"/>
      <c r="X4600" s="12"/>
      <c r="Y4600" s="12"/>
      <c r="Z4600" s="12"/>
      <c r="AA4600" s="12"/>
      <c r="AB4600" s="12"/>
      <c r="AC4600" s="12"/>
      <c r="AD4600" s="12"/>
      <c r="AE4600" s="12"/>
      <c r="AF4600" s="12"/>
      <c r="AG4600" s="12"/>
      <c r="AH4600" s="12"/>
      <c r="AI4600" s="12"/>
      <c r="AJ4600" s="12"/>
      <c r="AK4600" s="12"/>
      <c r="AL4600" s="12"/>
      <c r="AM4600" s="12"/>
      <c r="AN4600" s="12"/>
      <c r="AO4600" s="12"/>
      <c r="AP4600" s="12"/>
      <c r="AQ4600" s="12"/>
      <c r="AR4600" s="12"/>
      <c r="AS4600" s="12"/>
      <c r="AT4600" s="12"/>
      <c r="AU4600" s="12"/>
      <c r="AV4600" s="12"/>
      <c r="AW4600" s="12"/>
      <c r="AX4600" s="12"/>
      <c r="AY4600" s="12"/>
      <c r="AZ4600" s="12"/>
      <c r="BA4600" s="12"/>
      <c r="BB4600" s="12"/>
      <c r="BC4600" s="12"/>
      <c r="BD4600" s="12"/>
      <c r="BE4600" s="12"/>
      <c r="BF4600" s="12"/>
      <c r="BG4600" s="12"/>
      <c r="BH4600" s="12"/>
      <c r="BI4600" s="12"/>
      <c r="BJ4600" s="13"/>
      <c r="BK4600" s="13"/>
      <c r="BL4600" s="13"/>
      <c r="BM4600" s="13"/>
      <c r="BN4600" s="13"/>
    </row>
    <row r="4601" spans="4:66" x14ac:dyDescent="0.25">
      <c r="D4601"/>
      <c r="E4601" s="10"/>
      <c r="F4601" s="10"/>
      <c r="G4601" s="10"/>
      <c r="H4601" s="10"/>
      <c r="I4601" s="10"/>
      <c r="J4601" s="10"/>
      <c r="K4601" s="11"/>
      <c r="L4601" s="11"/>
      <c r="M4601" s="12"/>
      <c r="N4601" s="12"/>
      <c r="O4601" s="12"/>
      <c r="P4601" s="12"/>
      <c r="Q4601" s="12"/>
      <c r="R4601" s="12"/>
      <c r="S4601" s="12"/>
      <c r="T4601" s="12"/>
      <c r="U4601" s="12"/>
      <c r="V4601" s="12"/>
      <c r="W4601" s="12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2"/>
      <c r="AS4601" s="12"/>
      <c r="AT4601" s="12"/>
      <c r="AU4601" s="12"/>
      <c r="AV4601" s="12"/>
      <c r="AW4601" s="12"/>
      <c r="AX4601" s="12"/>
      <c r="AY4601" s="12"/>
      <c r="AZ4601" s="12"/>
      <c r="BA4601" s="12"/>
      <c r="BB4601" s="12"/>
      <c r="BC4601" s="12"/>
      <c r="BD4601" s="12"/>
      <c r="BE4601" s="12"/>
      <c r="BF4601" s="12"/>
      <c r="BG4601" s="12"/>
      <c r="BH4601" s="12"/>
      <c r="BI4601" s="12"/>
      <c r="BJ4601" s="13"/>
      <c r="BK4601" s="13"/>
      <c r="BL4601" s="13"/>
      <c r="BM4601" s="13"/>
      <c r="BN4601" s="13"/>
    </row>
    <row r="4602" spans="4:66" x14ac:dyDescent="0.25">
      <c r="D4602"/>
      <c r="E4602" s="10"/>
      <c r="F4602" s="10"/>
      <c r="G4602" s="10"/>
      <c r="H4602" s="10"/>
      <c r="I4602" s="10"/>
      <c r="J4602" s="10"/>
      <c r="K4602" s="11"/>
      <c r="L4602" s="11"/>
      <c r="M4602" s="12"/>
      <c r="N4602" s="12"/>
      <c r="O4602" s="12"/>
      <c r="P4602" s="12"/>
      <c r="Q4602" s="12"/>
      <c r="R4602" s="12"/>
      <c r="S4602" s="12"/>
      <c r="T4602" s="12"/>
      <c r="U4602" s="12"/>
      <c r="V4602" s="12"/>
      <c r="W4602" s="12"/>
      <c r="X4602" s="12"/>
      <c r="Y4602" s="12"/>
      <c r="Z4602" s="12"/>
      <c r="AA4602" s="12"/>
      <c r="AB4602" s="12"/>
      <c r="AC4602" s="12"/>
      <c r="AD4602" s="12"/>
      <c r="AE4602" s="12"/>
      <c r="AF4602" s="12"/>
      <c r="AG4602" s="12"/>
      <c r="AH4602" s="12"/>
      <c r="AI4602" s="12"/>
      <c r="AJ4602" s="12"/>
      <c r="AK4602" s="12"/>
      <c r="AL4602" s="12"/>
      <c r="AM4602" s="12"/>
      <c r="AN4602" s="12"/>
      <c r="AO4602" s="12"/>
      <c r="AP4602" s="12"/>
      <c r="AQ4602" s="12"/>
      <c r="AR4602" s="12"/>
      <c r="AS4602" s="12"/>
      <c r="AT4602" s="12"/>
      <c r="AU4602" s="12"/>
      <c r="AV4602" s="12"/>
      <c r="AW4602" s="12"/>
      <c r="AX4602" s="12"/>
      <c r="AY4602" s="12"/>
      <c r="AZ4602" s="12"/>
      <c r="BA4602" s="12"/>
      <c r="BB4602" s="12"/>
      <c r="BC4602" s="12"/>
      <c r="BD4602" s="12"/>
      <c r="BE4602" s="12"/>
      <c r="BF4602" s="12"/>
      <c r="BG4602" s="12"/>
      <c r="BH4602" s="12"/>
      <c r="BI4602" s="12"/>
      <c r="BJ4602" s="13"/>
      <c r="BK4602" s="13"/>
      <c r="BL4602" s="13"/>
      <c r="BM4602" s="13"/>
      <c r="BN4602" s="13"/>
    </row>
    <row r="4603" spans="4:66" x14ac:dyDescent="0.25">
      <c r="D4603"/>
      <c r="E4603" s="10"/>
      <c r="F4603" s="10"/>
      <c r="G4603" s="10"/>
      <c r="H4603" s="10"/>
      <c r="I4603" s="10"/>
      <c r="J4603" s="10"/>
      <c r="K4603" s="11"/>
      <c r="L4603" s="11"/>
      <c r="M4603" s="12"/>
      <c r="N4603" s="12"/>
      <c r="O4603" s="12"/>
      <c r="P4603" s="12"/>
      <c r="Q4603" s="12"/>
      <c r="R4603" s="12"/>
      <c r="S4603" s="12"/>
      <c r="T4603" s="12"/>
      <c r="U4603" s="12"/>
      <c r="V4603" s="12"/>
      <c r="W4603" s="12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2"/>
      <c r="AS4603" s="12"/>
      <c r="AT4603" s="12"/>
      <c r="AU4603" s="12"/>
      <c r="AV4603" s="12"/>
      <c r="AW4603" s="12"/>
      <c r="AX4603" s="12"/>
      <c r="AY4603" s="12"/>
      <c r="AZ4603" s="12"/>
      <c r="BA4603" s="12"/>
      <c r="BB4603" s="12"/>
      <c r="BC4603" s="12"/>
      <c r="BD4603" s="12"/>
      <c r="BE4603" s="12"/>
      <c r="BF4603" s="12"/>
      <c r="BG4603" s="12"/>
      <c r="BH4603" s="12"/>
      <c r="BI4603" s="12"/>
      <c r="BJ4603" s="13"/>
      <c r="BK4603" s="13"/>
      <c r="BL4603" s="13"/>
      <c r="BM4603" s="13"/>
      <c r="BN4603" s="13"/>
    </row>
    <row r="4604" spans="4:66" x14ac:dyDescent="0.25">
      <c r="D4604"/>
      <c r="E4604" s="10"/>
      <c r="F4604" s="10"/>
      <c r="G4604" s="10"/>
      <c r="H4604" s="10"/>
      <c r="I4604" s="10"/>
      <c r="J4604" s="10"/>
      <c r="K4604" s="11"/>
      <c r="L4604" s="11"/>
      <c r="M4604" s="12"/>
      <c r="N4604" s="12"/>
      <c r="O4604" s="12"/>
      <c r="P4604" s="12"/>
      <c r="Q4604" s="12"/>
      <c r="R4604" s="12"/>
      <c r="S4604" s="12"/>
      <c r="T4604" s="12"/>
      <c r="U4604" s="12"/>
      <c r="V4604" s="12"/>
      <c r="W4604" s="12"/>
      <c r="X4604" s="12"/>
      <c r="Y4604" s="12"/>
      <c r="Z4604" s="12"/>
      <c r="AA4604" s="12"/>
      <c r="AB4604" s="12"/>
      <c r="AC4604" s="12"/>
      <c r="AD4604" s="12"/>
      <c r="AE4604" s="12"/>
      <c r="AF4604" s="12"/>
      <c r="AG4604" s="12"/>
      <c r="AH4604" s="12"/>
      <c r="AI4604" s="12"/>
      <c r="AJ4604" s="12"/>
      <c r="AK4604" s="12"/>
      <c r="AL4604" s="12"/>
      <c r="AM4604" s="12"/>
      <c r="AN4604" s="12"/>
      <c r="AO4604" s="12"/>
      <c r="AP4604" s="12"/>
      <c r="AQ4604" s="12"/>
      <c r="AR4604" s="12"/>
      <c r="AS4604" s="12"/>
      <c r="AT4604" s="12"/>
      <c r="AU4604" s="12"/>
      <c r="AV4604" s="12"/>
      <c r="AW4604" s="12"/>
      <c r="AX4604" s="12"/>
      <c r="AY4604" s="12"/>
      <c r="AZ4604" s="12"/>
      <c r="BA4604" s="12"/>
      <c r="BB4604" s="12"/>
      <c r="BC4604" s="12"/>
      <c r="BD4604" s="12"/>
      <c r="BE4604" s="12"/>
      <c r="BF4604" s="12"/>
      <c r="BG4604" s="12"/>
      <c r="BH4604" s="12"/>
      <c r="BI4604" s="12"/>
      <c r="BJ4604" s="13"/>
      <c r="BK4604" s="13"/>
      <c r="BL4604" s="13"/>
      <c r="BM4604" s="13"/>
      <c r="BN4604" s="13"/>
    </row>
    <row r="4605" spans="4:66" x14ac:dyDescent="0.25">
      <c r="D4605"/>
      <c r="E4605" s="10"/>
      <c r="F4605" s="10"/>
      <c r="G4605" s="10"/>
      <c r="H4605" s="10"/>
      <c r="I4605" s="10"/>
      <c r="J4605" s="10"/>
      <c r="K4605" s="11"/>
      <c r="L4605" s="11"/>
      <c r="M4605" s="12"/>
      <c r="N4605" s="12"/>
      <c r="O4605" s="12"/>
      <c r="P4605" s="12"/>
      <c r="Q4605" s="12"/>
      <c r="R4605" s="12"/>
      <c r="S4605" s="12"/>
      <c r="T4605" s="12"/>
      <c r="U4605" s="12"/>
      <c r="V4605" s="12"/>
      <c r="W4605" s="12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2"/>
      <c r="AS4605" s="12"/>
      <c r="AT4605" s="12"/>
      <c r="AU4605" s="12"/>
      <c r="AV4605" s="12"/>
      <c r="AW4605" s="12"/>
      <c r="AX4605" s="12"/>
      <c r="AY4605" s="12"/>
      <c r="AZ4605" s="12"/>
      <c r="BA4605" s="12"/>
      <c r="BB4605" s="12"/>
      <c r="BC4605" s="12"/>
      <c r="BD4605" s="12"/>
      <c r="BE4605" s="12"/>
      <c r="BF4605" s="12"/>
      <c r="BG4605" s="12"/>
      <c r="BH4605" s="12"/>
      <c r="BI4605" s="12"/>
      <c r="BJ4605" s="13"/>
      <c r="BK4605" s="13"/>
      <c r="BL4605" s="13"/>
      <c r="BM4605" s="13"/>
      <c r="BN4605" s="13"/>
    </row>
    <row r="4606" spans="4:66" x14ac:dyDescent="0.25">
      <c r="D4606"/>
      <c r="E4606" s="10"/>
      <c r="F4606" s="10"/>
      <c r="G4606" s="10"/>
      <c r="H4606" s="10"/>
      <c r="I4606" s="10"/>
      <c r="J4606" s="10"/>
      <c r="K4606" s="11"/>
      <c r="L4606" s="11"/>
      <c r="M4606" s="12"/>
      <c r="N4606" s="12"/>
      <c r="O4606" s="12"/>
      <c r="P4606" s="12"/>
      <c r="Q4606" s="12"/>
      <c r="R4606" s="12"/>
      <c r="S4606" s="12"/>
      <c r="T4606" s="12"/>
      <c r="U4606" s="12"/>
      <c r="V4606" s="12"/>
      <c r="W4606" s="12"/>
      <c r="X4606" s="12"/>
      <c r="Y4606" s="12"/>
      <c r="Z4606" s="12"/>
      <c r="AA4606" s="12"/>
      <c r="AB4606" s="12"/>
      <c r="AC4606" s="12"/>
      <c r="AD4606" s="12"/>
      <c r="AE4606" s="12"/>
      <c r="AF4606" s="12"/>
      <c r="AG4606" s="12"/>
      <c r="AH4606" s="12"/>
      <c r="AI4606" s="12"/>
      <c r="AJ4606" s="12"/>
      <c r="AK4606" s="12"/>
      <c r="AL4606" s="12"/>
      <c r="AM4606" s="12"/>
      <c r="AN4606" s="12"/>
      <c r="AO4606" s="12"/>
      <c r="AP4606" s="12"/>
      <c r="AQ4606" s="12"/>
      <c r="AR4606" s="12"/>
      <c r="AS4606" s="12"/>
      <c r="AT4606" s="12"/>
      <c r="AU4606" s="12"/>
      <c r="AV4606" s="12"/>
      <c r="AW4606" s="12"/>
      <c r="AX4606" s="12"/>
      <c r="AY4606" s="12"/>
      <c r="AZ4606" s="12"/>
      <c r="BA4606" s="12"/>
      <c r="BB4606" s="12"/>
      <c r="BC4606" s="12"/>
      <c r="BD4606" s="12"/>
      <c r="BE4606" s="12"/>
      <c r="BF4606" s="12"/>
      <c r="BG4606" s="12"/>
      <c r="BH4606" s="12"/>
      <c r="BI4606" s="12"/>
      <c r="BJ4606" s="13"/>
      <c r="BK4606" s="13"/>
      <c r="BL4606" s="13"/>
      <c r="BM4606" s="13"/>
      <c r="BN4606" s="13"/>
    </row>
    <row r="4607" spans="4:66" x14ac:dyDescent="0.25">
      <c r="D4607"/>
      <c r="E4607" s="10"/>
      <c r="F4607" s="10"/>
      <c r="G4607" s="10"/>
      <c r="H4607" s="10"/>
      <c r="I4607" s="10"/>
      <c r="J4607" s="10"/>
      <c r="K4607" s="11"/>
      <c r="L4607" s="11"/>
      <c r="M4607" s="12"/>
      <c r="N4607" s="12"/>
      <c r="O4607" s="12"/>
      <c r="P4607" s="12"/>
      <c r="Q4607" s="12"/>
      <c r="R4607" s="12"/>
      <c r="S4607" s="12"/>
      <c r="T4607" s="12"/>
      <c r="U4607" s="12"/>
      <c r="V4607" s="12"/>
      <c r="W4607" s="12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2"/>
      <c r="AS4607" s="12"/>
      <c r="AT4607" s="12"/>
      <c r="AU4607" s="12"/>
      <c r="AV4607" s="12"/>
      <c r="AW4607" s="12"/>
      <c r="AX4607" s="12"/>
      <c r="AY4607" s="12"/>
      <c r="AZ4607" s="12"/>
      <c r="BA4607" s="12"/>
      <c r="BB4607" s="12"/>
      <c r="BC4607" s="12"/>
      <c r="BD4607" s="12"/>
      <c r="BE4607" s="12"/>
      <c r="BF4607" s="12"/>
      <c r="BG4607" s="12"/>
      <c r="BH4607" s="12"/>
      <c r="BI4607" s="12"/>
      <c r="BJ4607" s="13"/>
      <c r="BK4607" s="13"/>
      <c r="BL4607" s="13"/>
      <c r="BM4607" s="13"/>
      <c r="BN4607" s="13"/>
    </row>
    <row r="4608" spans="4:66" x14ac:dyDescent="0.25">
      <c r="D4608"/>
      <c r="E4608" s="10"/>
      <c r="F4608" s="10"/>
      <c r="G4608" s="10"/>
      <c r="H4608" s="10"/>
      <c r="I4608" s="10"/>
      <c r="J4608" s="10"/>
      <c r="K4608" s="11"/>
      <c r="L4608" s="11"/>
      <c r="M4608" s="12"/>
      <c r="N4608" s="12"/>
      <c r="O4608" s="12"/>
      <c r="P4608" s="12"/>
      <c r="Q4608" s="12"/>
      <c r="R4608" s="12"/>
      <c r="S4608" s="12"/>
      <c r="T4608" s="12"/>
      <c r="U4608" s="12"/>
      <c r="V4608" s="12"/>
      <c r="W4608" s="12"/>
      <c r="X4608" s="12"/>
      <c r="Y4608" s="12"/>
      <c r="Z4608" s="12"/>
      <c r="AA4608" s="12"/>
      <c r="AB4608" s="12"/>
      <c r="AC4608" s="12"/>
      <c r="AD4608" s="12"/>
      <c r="AE4608" s="12"/>
      <c r="AF4608" s="12"/>
      <c r="AG4608" s="12"/>
      <c r="AH4608" s="12"/>
      <c r="AI4608" s="12"/>
      <c r="AJ4608" s="12"/>
      <c r="AK4608" s="12"/>
      <c r="AL4608" s="12"/>
      <c r="AM4608" s="12"/>
      <c r="AN4608" s="12"/>
      <c r="AO4608" s="12"/>
      <c r="AP4608" s="12"/>
      <c r="AQ4608" s="12"/>
      <c r="AR4608" s="12"/>
      <c r="AS4608" s="12"/>
      <c r="AT4608" s="12"/>
      <c r="AU4608" s="12"/>
      <c r="AV4608" s="12"/>
      <c r="AW4608" s="12"/>
      <c r="AX4608" s="12"/>
      <c r="AY4608" s="12"/>
      <c r="AZ4608" s="12"/>
      <c r="BA4608" s="12"/>
      <c r="BB4608" s="12"/>
      <c r="BC4608" s="12"/>
      <c r="BD4608" s="12"/>
      <c r="BE4608" s="12"/>
      <c r="BF4608" s="12"/>
      <c r="BG4608" s="12"/>
      <c r="BH4608" s="12"/>
      <c r="BI4608" s="12"/>
      <c r="BJ4608" s="13"/>
      <c r="BK4608" s="13"/>
      <c r="BL4608" s="13"/>
      <c r="BM4608" s="13"/>
      <c r="BN4608" s="13"/>
    </row>
    <row r="4609" spans="4:66" x14ac:dyDescent="0.25">
      <c r="D4609"/>
      <c r="E4609" s="10"/>
      <c r="F4609" s="10"/>
      <c r="G4609" s="10"/>
      <c r="H4609" s="10"/>
      <c r="I4609" s="10"/>
      <c r="J4609" s="10"/>
      <c r="K4609" s="11"/>
      <c r="L4609" s="11"/>
      <c r="M4609" s="12"/>
      <c r="N4609" s="12"/>
      <c r="O4609" s="12"/>
      <c r="P4609" s="12"/>
      <c r="Q4609" s="12"/>
      <c r="R4609" s="12"/>
      <c r="S4609" s="12"/>
      <c r="T4609" s="12"/>
      <c r="U4609" s="12"/>
      <c r="V4609" s="12"/>
      <c r="W4609" s="12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2"/>
      <c r="AS4609" s="12"/>
      <c r="AT4609" s="12"/>
      <c r="AU4609" s="12"/>
      <c r="AV4609" s="12"/>
      <c r="AW4609" s="12"/>
      <c r="AX4609" s="12"/>
      <c r="AY4609" s="12"/>
      <c r="AZ4609" s="12"/>
      <c r="BA4609" s="12"/>
      <c r="BB4609" s="12"/>
      <c r="BC4609" s="12"/>
      <c r="BD4609" s="12"/>
      <c r="BE4609" s="12"/>
      <c r="BF4609" s="12"/>
      <c r="BG4609" s="12"/>
      <c r="BH4609" s="12"/>
      <c r="BI4609" s="12"/>
      <c r="BJ4609" s="13"/>
      <c r="BK4609" s="13"/>
      <c r="BL4609" s="13"/>
      <c r="BM4609" s="13"/>
      <c r="BN4609" s="13"/>
    </row>
    <row r="4610" spans="4:66" x14ac:dyDescent="0.25">
      <c r="D4610"/>
      <c r="E4610" s="10"/>
      <c r="F4610" s="10"/>
      <c r="G4610" s="10"/>
      <c r="H4610" s="10"/>
      <c r="I4610" s="10"/>
      <c r="J4610" s="10"/>
      <c r="K4610" s="11"/>
      <c r="L4610" s="11"/>
      <c r="M4610" s="12"/>
      <c r="N4610" s="12"/>
      <c r="O4610" s="12"/>
      <c r="P4610" s="12"/>
      <c r="Q4610" s="12"/>
      <c r="R4610" s="12"/>
      <c r="S4610" s="12"/>
      <c r="T4610" s="12"/>
      <c r="U4610" s="12"/>
      <c r="V4610" s="12"/>
      <c r="W4610" s="12"/>
      <c r="X4610" s="12"/>
      <c r="Y4610" s="12"/>
      <c r="Z4610" s="12"/>
      <c r="AA4610" s="12"/>
      <c r="AB4610" s="12"/>
      <c r="AC4610" s="12"/>
      <c r="AD4610" s="12"/>
      <c r="AE4610" s="12"/>
      <c r="AF4610" s="12"/>
      <c r="AG4610" s="12"/>
      <c r="AH4610" s="12"/>
      <c r="AI4610" s="12"/>
      <c r="AJ4610" s="12"/>
      <c r="AK4610" s="12"/>
      <c r="AL4610" s="12"/>
      <c r="AM4610" s="12"/>
      <c r="AN4610" s="12"/>
      <c r="AO4610" s="12"/>
      <c r="AP4610" s="12"/>
      <c r="AQ4610" s="12"/>
      <c r="AR4610" s="12"/>
      <c r="AS4610" s="12"/>
      <c r="AT4610" s="12"/>
      <c r="AU4610" s="12"/>
      <c r="AV4610" s="12"/>
      <c r="AW4610" s="12"/>
      <c r="AX4610" s="12"/>
      <c r="AY4610" s="12"/>
      <c r="AZ4610" s="12"/>
      <c r="BA4610" s="12"/>
      <c r="BB4610" s="12"/>
      <c r="BC4610" s="12"/>
      <c r="BD4610" s="12"/>
      <c r="BE4610" s="12"/>
      <c r="BF4610" s="12"/>
      <c r="BG4610" s="12"/>
      <c r="BH4610" s="12"/>
      <c r="BI4610" s="12"/>
      <c r="BJ4610" s="13"/>
      <c r="BK4610" s="13"/>
      <c r="BL4610" s="13"/>
      <c r="BM4610" s="13"/>
      <c r="BN4610" s="13"/>
    </row>
    <row r="4611" spans="4:66" x14ac:dyDescent="0.25">
      <c r="D4611"/>
      <c r="E4611" s="10"/>
      <c r="F4611" s="10"/>
      <c r="G4611" s="10"/>
      <c r="H4611" s="10"/>
      <c r="I4611" s="10"/>
      <c r="J4611" s="10"/>
      <c r="K4611" s="11"/>
      <c r="L4611" s="11"/>
      <c r="M4611" s="12"/>
      <c r="N4611" s="12"/>
      <c r="O4611" s="12"/>
      <c r="P4611" s="12"/>
      <c r="Q4611" s="12"/>
      <c r="R4611" s="12"/>
      <c r="S4611" s="12"/>
      <c r="T4611" s="12"/>
      <c r="U4611" s="12"/>
      <c r="V4611" s="12"/>
      <c r="W4611" s="12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2"/>
      <c r="AS4611" s="12"/>
      <c r="AT4611" s="12"/>
      <c r="AU4611" s="12"/>
      <c r="AV4611" s="12"/>
      <c r="AW4611" s="12"/>
      <c r="AX4611" s="12"/>
      <c r="AY4611" s="12"/>
      <c r="AZ4611" s="12"/>
      <c r="BA4611" s="12"/>
      <c r="BB4611" s="12"/>
      <c r="BC4611" s="12"/>
      <c r="BD4611" s="12"/>
      <c r="BE4611" s="12"/>
      <c r="BF4611" s="12"/>
      <c r="BG4611" s="12"/>
      <c r="BH4611" s="12"/>
      <c r="BI4611" s="12"/>
      <c r="BJ4611" s="13"/>
      <c r="BK4611" s="13"/>
      <c r="BL4611" s="13"/>
      <c r="BM4611" s="13"/>
      <c r="BN4611" s="13"/>
    </row>
    <row r="4612" spans="4:66" x14ac:dyDescent="0.25">
      <c r="D4612"/>
      <c r="E4612" s="10"/>
      <c r="F4612" s="10"/>
      <c r="G4612" s="10"/>
      <c r="H4612" s="10"/>
      <c r="I4612" s="10"/>
      <c r="J4612" s="10"/>
      <c r="K4612" s="11"/>
      <c r="L4612" s="11"/>
      <c r="M4612" s="12"/>
      <c r="N4612" s="12"/>
      <c r="O4612" s="12"/>
      <c r="P4612" s="12"/>
      <c r="Q4612" s="12"/>
      <c r="R4612" s="12"/>
      <c r="S4612" s="12"/>
      <c r="T4612" s="12"/>
      <c r="U4612" s="12"/>
      <c r="V4612" s="12"/>
      <c r="W4612" s="12"/>
      <c r="X4612" s="12"/>
      <c r="Y4612" s="12"/>
      <c r="Z4612" s="12"/>
      <c r="AA4612" s="12"/>
      <c r="AB4612" s="12"/>
      <c r="AC4612" s="12"/>
      <c r="AD4612" s="12"/>
      <c r="AE4612" s="12"/>
      <c r="AF4612" s="12"/>
      <c r="AG4612" s="12"/>
      <c r="AH4612" s="12"/>
      <c r="AI4612" s="12"/>
      <c r="AJ4612" s="12"/>
      <c r="AK4612" s="12"/>
      <c r="AL4612" s="12"/>
      <c r="AM4612" s="12"/>
      <c r="AN4612" s="12"/>
      <c r="AO4612" s="12"/>
      <c r="AP4612" s="12"/>
      <c r="AQ4612" s="12"/>
      <c r="AR4612" s="12"/>
      <c r="AS4612" s="12"/>
      <c r="AT4612" s="12"/>
      <c r="AU4612" s="12"/>
      <c r="AV4612" s="12"/>
      <c r="AW4612" s="12"/>
      <c r="AX4612" s="12"/>
      <c r="AY4612" s="12"/>
      <c r="AZ4612" s="12"/>
      <c r="BA4612" s="12"/>
      <c r="BB4612" s="12"/>
      <c r="BC4612" s="12"/>
      <c r="BD4612" s="12"/>
      <c r="BE4612" s="12"/>
      <c r="BF4612" s="12"/>
      <c r="BG4612" s="12"/>
      <c r="BH4612" s="12"/>
      <c r="BI4612" s="12"/>
      <c r="BJ4612" s="13"/>
      <c r="BK4612" s="13"/>
      <c r="BL4612" s="13"/>
      <c r="BM4612" s="13"/>
      <c r="BN4612" s="13"/>
    </row>
    <row r="4613" spans="4:66" x14ac:dyDescent="0.25">
      <c r="D4613"/>
      <c r="E4613" s="10"/>
      <c r="F4613" s="10"/>
      <c r="G4613" s="10"/>
      <c r="H4613" s="10"/>
      <c r="I4613" s="10"/>
      <c r="J4613" s="10"/>
      <c r="K4613" s="11"/>
      <c r="L4613" s="11"/>
      <c r="M4613" s="12"/>
      <c r="N4613" s="12"/>
      <c r="O4613" s="12"/>
      <c r="P4613" s="12"/>
      <c r="Q4613" s="12"/>
      <c r="R4613" s="12"/>
      <c r="S4613" s="12"/>
      <c r="T4613" s="12"/>
      <c r="U4613" s="12"/>
      <c r="V4613" s="12"/>
      <c r="W4613" s="12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2"/>
      <c r="AS4613" s="12"/>
      <c r="AT4613" s="12"/>
      <c r="AU4613" s="12"/>
      <c r="AV4613" s="12"/>
      <c r="AW4613" s="12"/>
      <c r="AX4613" s="12"/>
      <c r="AY4613" s="12"/>
      <c r="AZ4613" s="12"/>
      <c r="BA4613" s="12"/>
      <c r="BB4613" s="12"/>
      <c r="BC4613" s="12"/>
      <c r="BD4613" s="12"/>
      <c r="BE4613" s="12"/>
      <c r="BF4613" s="12"/>
      <c r="BG4613" s="12"/>
      <c r="BH4613" s="12"/>
      <c r="BI4613" s="12"/>
      <c r="BJ4613" s="13"/>
      <c r="BK4613" s="13"/>
      <c r="BL4613" s="13"/>
      <c r="BM4613" s="13"/>
      <c r="BN4613" s="13"/>
    </row>
    <row r="4614" spans="4:66" x14ac:dyDescent="0.25">
      <c r="D4614"/>
      <c r="E4614" s="10"/>
      <c r="F4614" s="10"/>
      <c r="G4614" s="10"/>
      <c r="H4614" s="10"/>
      <c r="I4614" s="10"/>
      <c r="J4614" s="10"/>
      <c r="K4614" s="11"/>
      <c r="L4614" s="11"/>
      <c r="M4614" s="12"/>
      <c r="N4614" s="12"/>
      <c r="O4614" s="12"/>
      <c r="P4614" s="12"/>
      <c r="Q4614" s="12"/>
      <c r="R4614" s="12"/>
      <c r="S4614" s="12"/>
      <c r="T4614" s="12"/>
      <c r="U4614" s="12"/>
      <c r="V4614" s="12"/>
      <c r="W4614" s="12"/>
      <c r="X4614" s="12"/>
      <c r="Y4614" s="12"/>
      <c r="Z4614" s="12"/>
      <c r="AA4614" s="12"/>
      <c r="AB4614" s="12"/>
      <c r="AC4614" s="12"/>
      <c r="AD4614" s="12"/>
      <c r="AE4614" s="12"/>
      <c r="AF4614" s="12"/>
      <c r="AG4614" s="12"/>
      <c r="AH4614" s="12"/>
      <c r="AI4614" s="12"/>
      <c r="AJ4614" s="12"/>
      <c r="AK4614" s="12"/>
      <c r="AL4614" s="12"/>
      <c r="AM4614" s="12"/>
      <c r="AN4614" s="12"/>
      <c r="AO4614" s="12"/>
      <c r="AP4614" s="12"/>
      <c r="AQ4614" s="12"/>
      <c r="AR4614" s="12"/>
      <c r="AS4614" s="12"/>
      <c r="AT4614" s="12"/>
      <c r="AU4614" s="12"/>
      <c r="AV4614" s="12"/>
      <c r="AW4614" s="12"/>
      <c r="AX4614" s="12"/>
      <c r="AY4614" s="12"/>
      <c r="AZ4614" s="12"/>
      <c r="BA4614" s="12"/>
      <c r="BB4614" s="12"/>
      <c r="BC4614" s="12"/>
      <c r="BD4614" s="12"/>
      <c r="BE4614" s="12"/>
      <c r="BF4614" s="12"/>
      <c r="BG4614" s="12"/>
      <c r="BH4614" s="12"/>
      <c r="BI4614" s="12"/>
      <c r="BJ4614" s="13"/>
      <c r="BK4614" s="13"/>
      <c r="BL4614" s="13"/>
      <c r="BM4614" s="13"/>
      <c r="BN4614" s="13"/>
    </row>
    <row r="4615" spans="4:66" x14ac:dyDescent="0.25">
      <c r="D4615"/>
      <c r="E4615" s="10"/>
      <c r="F4615" s="10"/>
      <c r="G4615" s="10"/>
      <c r="H4615" s="10"/>
      <c r="I4615" s="10"/>
      <c r="J4615" s="10"/>
      <c r="K4615" s="11"/>
      <c r="L4615" s="11"/>
      <c r="M4615" s="12"/>
      <c r="N4615" s="12"/>
      <c r="O4615" s="12"/>
      <c r="P4615" s="12"/>
      <c r="Q4615" s="12"/>
      <c r="R4615" s="12"/>
      <c r="S4615" s="12"/>
      <c r="T4615" s="12"/>
      <c r="U4615" s="12"/>
      <c r="V4615" s="12"/>
      <c r="W4615" s="12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2"/>
      <c r="AS4615" s="12"/>
      <c r="AT4615" s="12"/>
      <c r="AU4615" s="12"/>
      <c r="AV4615" s="12"/>
      <c r="AW4615" s="12"/>
      <c r="AX4615" s="12"/>
      <c r="AY4615" s="12"/>
      <c r="AZ4615" s="12"/>
      <c r="BA4615" s="12"/>
      <c r="BB4615" s="12"/>
      <c r="BC4615" s="12"/>
      <c r="BD4615" s="12"/>
      <c r="BE4615" s="12"/>
      <c r="BF4615" s="12"/>
      <c r="BG4615" s="12"/>
      <c r="BH4615" s="12"/>
      <c r="BI4615" s="12"/>
      <c r="BJ4615" s="13"/>
      <c r="BK4615" s="13"/>
      <c r="BL4615" s="13"/>
      <c r="BM4615" s="13"/>
      <c r="BN4615" s="13"/>
    </row>
    <row r="4616" spans="4:66" x14ac:dyDescent="0.25">
      <c r="D4616"/>
      <c r="E4616" s="10"/>
      <c r="F4616" s="10"/>
      <c r="G4616" s="10"/>
      <c r="H4616" s="10"/>
      <c r="I4616" s="10"/>
      <c r="J4616" s="10"/>
      <c r="K4616" s="11"/>
      <c r="L4616" s="11"/>
      <c r="M4616" s="12"/>
      <c r="N4616" s="12"/>
      <c r="O4616" s="12"/>
      <c r="P4616" s="12"/>
      <c r="Q4616" s="12"/>
      <c r="R4616" s="12"/>
      <c r="S4616" s="12"/>
      <c r="T4616" s="12"/>
      <c r="U4616" s="12"/>
      <c r="V4616" s="12"/>
      <c r="W4616" s="12"/>
      <c r="X4616" s="12"/>
      <c r="Y4616" s="12"/>
      <c r="Z4616" s="12"/>
      <c r="AA4616" s="12"/>
      <c r="AB4616" s="12"/>
      <c r="AC4616" s="12"/>
      <c r="AD4616" s="12"/>
      <c r="AE4616" s="12"/>
      <c r="AF4616" s="12"/>
      <c r="AG4616" s="12"/>
      <c r="AH4616" s="12"/>
      <c r="AI4616" s="12"/>
      <c r="AJ4616" s="12"/>
      <c r="AK4616" s="12"/>
      <c r="AL4616" s="12"/>
      <c r="AM4616" s="12"/>
      <c r="AN4616" s="12"/>
      <c r="AO4616" s="12"/>
      <c r="AP4616" s="12"/>
      <c r="AQ4616" s="12"/>
      <c r="AR4616" s="12"/>
      <c r="AS4616" s="12"/>
      <c r="AT4616" s="12"/>
      <c r="AU4616" s="12"/>
      <c r="AV4616" s="12"/>
      <c r="AW4616" s="12"/>
      <c r="AX4616" s="12"/>
      <c r="AY4616" s="12"/>
      <c r="AZ4616" s="12"/>
      <c r="BA4616" s="12"/>
      <c r="BB4616" s="12"/>
      <c r="BC4616" s="12"/>
      <c r="BD4616" s="12"/>
      <c r="BE4616" s="12"/>
      <c r="BF4616" s="12"/>
      <c r="BG4616" s="12"/>
      <c r="BH4616" s="12"/>
      <c r="BI4616" s="12"/>
      <c r="BJ4616" s="13"/>
      <c r="BK4616" s="13"/>
      <c r="BL4616" s="13"/>
      <c r="BM4616" s="13"/>
      <c r="BN4616" s="13"/>
    </row>
    <row r="4617" spans="4:66" x14ac:dyDescent="0.25">
      <c r="D4617"/>
      <c r="E4617" s="10"/>
      <c r="F4617" s="10"/>
      <c r="G4617" s="10"/>
      <c r="H4617" s="10"/>
      <c r="I4617" s="10"/>
      <c r="J4617" s="10"/>
      <c r="K4617" s="11"/>
      <c r="L4617" s="11"/>
      <c r="M4617" s="12"/>
      <c r="N4617" s="12"/>
      <c r="O4617" s="12"/>
      <c r="P4617" s="12"/>
      <c r="Q4617" s="12"/>
      <c r="R4617" s="12"/>
      <c r="S4617" s="12"/>
      <c r="T4617" s="12"/>
      <c r="U4617" s="12"/>
      <c r="V4617" s="12"/>
      <c r="W4617" s="12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2"/>
      <c r="AS4617" s="12"/>
      <c r="AT4617" s="12"/>
      <c r="AU4617" s="12"/>
      <c r="AV4617" s="12"/>
      <c r="AW4617" s="12"/>
      <c r="AX4617" s="12"/>
      <c r="AY4617" s="12"/>
      <c r="AZ4617" s="12"/>
      <c r="BA4617" s="12"/>
      <c r="BB4617" s="12"/>
      <c r="BC4617" s="12"/>
      <c r="BD4617" s="12"/>
      <c r="BE4617" s="12"/>
      <c r="BF4617" s="12"/>
      <c r="BG4617" s="12"/>
      <c r="BH4617" s="12"/>
      <c r="BI4617" s="12"/>
      <c r="BJ4617" s="13"/>
      <c r="BK4617" s="13"/>
      <c r="BL4617" s="13"/>
      <c r="BM4617" s="13"/>
      <c r="BN4617" s="13"/>
    </row>
    <row r="4618" spans="4:66" x14ac:dyDescent="0.25">
      <c r="D4618"/>
      <c r="E4618" s="10"/>
      <c r="F4618" s="10"/>
      <c r="G4618" s="10"/>
      <c r="H4618" s="10"/>
      <c r="I4618" s="10"/>
      <c r="J4618" s="10"/>
      <c r="K4618" s="11"/>
      <c r="L4618" s="11"/>
      <c r="M4618" s="12"/>
      <c r="N4618" s="12"/>
      <c r="O4618" s="12"/>
      <c r="P4618" s="12"/>
      <c r="Q4618" s="12"/>
      <c r="R4618" s="12"/>
      <c r="S4618" s="12"/>
      <c r="T4618" s="12"/>
      <c r="U4618" s="12"/>
      <c r="V4618" s="12"/>
      <c r="W4618" s="12"/>
      <c r="X4618" s="12"/>
      <c r="Y4618" s="12"/>
      <c r="Z4618" s="12"/>
      <c r="AA4618" s="12"/>
      <c r="AB4618" s="12"/>
      <c r="AC4618" s="12"/>
      <c r="AD4618" s="12"/>
      <c r="AE4618" s="12"/>
      <c r="AF4618" s="12"/>
      <c r="AG4618" s="12"/>
      <c r="AH4618" s="12"/>
      <c r="AI4618" s="12"/>
      <c r="AJ4618" s="12"/>
      <c r="AK4618" s="12"/>
      <c r="AL4618" s="12"/>
      <c r="AM4618" s="12"/>
      <c r="AN4618" s="12"/>
      <c r="AO4618" s="12"/>
      <c r="AP4618" s="12"/>
      <c r="AQ4618" s="12"/>
      <c r="AR4618" s="12"/>
      <c r="AS4618" s="12"/>
      <c r="AT4618" s="12"/>
      <c r="AU4618" s="12"/>
      <c r="AV4618" s="12"/>
      <c r="AW4618" s="12"/>
      <c r="AX4618" s="12"/>
      <c r="AY4618" s="12"/>
      <c r="AZ4618" s="12"/>
      <c r="BA4618" s="12"/>
      <c r="BB4618" s="12"/>
      <c r="BC4618" s="12"/>
      <c r="BD4618" s="12"/>
      <c r="BE4618" s="12"/>
      <c r="BF4618" s="12"/>
      <c r="BG4618" s="12"/>
      <c r="BH4618" s="12"/>
      <c r="BI4618" s="12"/>
      <c r="BJ4618" s="13"/>
      <c r="BK4618" s="13"/>
      <c r="BL4618" s="13"/>
      <c r="BM4618" s="13"/>
      <c r="BN4618" s="13"/>
    </row>
    <row r="4619" spans="4:66" x14ac:dyDescent="0.25">
      <c r="D4619"/>
      <c r="E4619" s="10"/>
      <c r="F4619" s="10"/>
      <c r="G4619" s="10"/>
      <c r="H4619" s="10"/>
      <c r="I4619" s="10"/>
      <c r="J4619" s="10"/>
      <c r="K4619" s="11"/>
      <c r="L4619" s="11"/>
      <c r="M4619" s="12"/>
      <c r="N4619" s="12"/>
      <c r="O4619" s="12"/>
      <c r="P4619" s="12"/>
      <c r="Q4619" s="12"/>
      <c r="R4619" s="12"/>
      <c r="S4619" s="12"/>
      <c r="T4619" s="12"/>
      <c r="U4619" s="12"/>
      <c r="V4619" s="12"/>
      <c r="W4619" s="12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2"/>
      <c r="AS4619" s="12"/>
      <c r="AT4619" s="12"/>
      <c r="AU4619" s="12"/>
      <c r="AV4619" s="12"/>
      <c r="AW4619" s="12"/>
      <c r="AX4619" s="12"/>
      <c r="AY4619" s="12"/>
      <c r="AZ4619" s="12"/>
      <c r="BA4619" s="12"/>
      <c r="BB4619" s="12"/>
      <c r="BC4619" s="12"/>
      <c r="BD4619" s="12"/>
      <c r="BE4619" s="12"/>
      <c r="BF4619" s="12"/>
      <c r="BG4619" s="12"/>
      <c r="BH4619" s="12"/>
      <c r="BI4619" s="12"/>
      <c r="BJ4619" s="13"/>
      <c r="BK4619" s="13"/>
      <c r="BL4619" s="13"/>
      <c r="BM4619" s="13"/>
      <c r="BN4619" s="13"/>
    </row>
    <row r="4620" spans="4:66" x14ac:dyDescent="0.25">
      <c r="D4620"/>
      <c r="E4620" s="10"/>
      <c r="F4620" s="10"/>
      <c r="G4620" s="10"/>
      <c r="H4620" s="10"/>
      <c r="I4620" s="10"/>
      <c r="J4620" s="10"/>
      <c r="K4620" s="11"/>
      <c r="L4620" s="11"/>
      <c r="M4620" s="12"/>
      <c r="N4620" s="12"/>
      <c r="O4620" s="12"/>
      <c r="P4620" s="12"/>
      <c r="Q4620" s="12"/>
      <c r="R4620" s="12"/>
      <c r="S4620" s="12"/>
      <c r="T4620" s="12"/>
      <c r="U4620" s="12"/>
      <c r="V4620" s="12"/>
      <c r="W4620" s="12"/>
      <c r="X4620" s="12"/>
      <c r="Y4620" s="12"/>
      <c r="Z4620" s="12"/>
      <c r="AA4620" s="12"/>
      <c r="AB4620" s="12"/>
      <c r="AC4620" s="12"/>
      <c r="AD4620" s="12"/>
      <c r="AE4620" s="12"/>
      <c r="AF4620" s="12"/>
      <c r="AG4620" s="12"/>
      <c r="AH4620" s="12"/>
      <c r="AI4620" s="12"/>
      <c r="AJ4620" s="12"/>
      <c r="AK4620" s="12"/>
      <c r="AL4620" s="12"/>
      <c r="AM4620" s="12"/>
      <c r="AN4620" s="12"/>
      <c r="AO4620" s="12"/>
      <c r="AP4620" s="12"/>
      <c r="AQ4620" s="12"/>
      <c r="AR4620" s="12"/>
      <c r="AS4620" s="12"/>
      <c r="AT4620" s="12"/>
      <c r="AU4620" s="12"/>
      <c r="AV4620" s="12"/>
      <c r="AW4620" s="12"/>
      <c r="AX4620" s="12"/>
      <c r="AY4620" s="12"/>
      <c r="AZ4620" s="12"/>
      <c r="BA4620" s="12"/>
      <c r="BB4620" s="12"/>
      <c r="BC4620" s="12"/>
      <c r="BD4620" s="12"/>
      <c r="BE4620" s="12"/>
      <c r="BF4620" s="12"/>
      <c r="BG4620" s="12"/>
      <c r="BH4620" s="12"/>
      <c r="BI4620" s="12"/>
      <c r="BJ4620" s="13"/>
      <c r="BK4620" s="13"/>
      <c r="BL4620" s="13"/>
      <c r="BM4620" s="13"/>
      <c r="BN4620" s="13"/>
    </row>
    <row r="4621" spans="4:66" x14ac:dyDescent="0.25">
      <c r="D4621"/>
      <c r="E4621" s="10"/>
      <c r="F4621" s="10"/>
      <c r="G4621" s="10"/>
      <c r="H4621" s="10"/>
      <c r="I4621" s="10"/>
      <c r="J4621" s="10"/>
      <c r="K4621" s="11"/>
      <c r="L4621" s="11"/>
      <c r="M4621" s="12"/>
      <c r="N4621" s="12"/>
      <c r="O4621" s="12"/>
      <c r="P4621" s="12"/>
      <c r="Q4621" s="12"/>
      <c r="R4621" s="12"/>
      <c r="S4621" s="12"/>
      <c r="T4621" s="12"/>
      <c r="U4621" s="12"/>
      <c r="V4621" s="12"/>
      <c r="W4621" s="12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2"/>
      <c r="AS4621" s="12"/>
      <c r="AT4621" s="12"/>
      <c r="AU4621" s="12"/>
      <c r="AV4621" s="12"/>
      <c r="AW4621" s="12"/>
      <c r="AX4621" s="12"/>
      <c r="AY4621" s="12"/>
      <c r="AZ4621" s="12"/>
      <c r="BA4621" s="12"/>
      <c r="BB4621" s="12"/>
      <c r="BC4621" s="12"/>
      <c r="BD4621" s="12"/>
      <c r="BE4621" s="12"/>
      <c r="BF4621" s="12"/>
      <c r="BG4621" s="12"/>
      <c r="BH4621" s="12"/>
      <c r="BI4621" s="12"/>
      <c r="BJ4621" s="13"/>
      <c r="BK4621" s="13"/>
      <c r="BL4621" s="13"/>
      <c r="BM4621" s="13"/>
      <c r="BN4621" s="13"/>
    </row>
    <row r="4622" spans="4:66" x14ac:dyDescent="0.25">
      <c r="D4622"/>
      <c r="E4622" s="10"/>
      <c r="F4622" s="10"/>
      <c r="G4622" s="10"/>
      <c r="H4622" s="10"/>
      <c r="I4622" s="10"/>
      <c r="J4622" s="10"/>
      <c r="K4622" s="11"/>
      <c r="L4622" s="11"/>
      <c r="M4622" s="12"/>
      <c r="N4622" s="12"/>
      <c r="O4622" s="12"/>
      <c r="P4622" s="12"/>
      <c r="Q4622" s="12"/>
      <c r="R4622" s="12"/>
      <c r="S4622" s="12"/>
      <c r="T4622" s="12"/>
      <c r="U4622" s="12"/>
      <c r="V4622" s="12"/>
      <c r="W4622" s="12"/>
      <c r="X4622" s="12"/>
      <c r="Y4622" s="12"/>
      <c r="Z4622" s="12"/>
      <c r="AA4622" s="12"/>
      <c r="AB4622" s="12"/>
      <c r="AC4622" s="12"/>
      <c r="AD4622" s="12"/>
      <c r="AE4622" s="12"/>
      <c r="AF4622" s="12"/>
      <c r="AG4622" s="12"/>
      <c r="AH4622" s="12"/>
      <c r="AI4622" s="12"/>
      <c r="AJ4622" s="12"/>
      <c r="AK4622" s="12"/>
      <c r="AL4622" s="12"/>
      <c r="AM4622" s="12"/>
      <c r="AN4622" s="12"/>
      <c r="AO4622" s="12"/>
      <c r="AP4622" s="12"/>
      <c r="AQ4622" s="12"/>
      <c r="AR4622" s="12"/>
      <c r="AS4622" s="12"/>
      <c r="AT4622" s="12"/>
      <c r="AU4622" s="12"/>
      <c r="AV4622" s="12"/>
      <c r="AW4622" s="12"/>
      <c r="AX4622" s="12"/>
      <c r="AY4622" s="12"/>
      <c r="AZ4622" s="12"/>
      <c r="BA4622" s="12"/>
      <c r="BB4622" s="12"/>
      <c r="BC4622" s="12"/>
      <c r="BD4622" s="12"/>
      <c r="BE4622" s="12"/>
      <c r="BF4622" s="12"/>
      <c r="BG4622" s="12"/>
      <c r="BH4622" s="12"/>
      <c r="BI4622" s="12"/>
      <c r="BJ4622" s="13"/>
      <c r="BK4622" s="13"/>
      <c r="BL4622" s="13"/>
      <c r="BM4622" s="13"/>
      <c r="BN4622" s="13"/>
    </row>
    <row r="4623" spans="4:66" x14ac:dyDescent="0.25">
      <c r="D4623"/>
      <c r="E4623" s="10"/>
      <c r="F4623" s="10"/>
      <c r="G4623" s="10"/>
      <c r="H4623" s="10"/>
      <c r="I4623" s="10"/>
      <c r="J4623" s="10"/>
      <c r="K4623" s="11"/>
      <c r="L4623" s="11"/>
      <c r="M4623" s="12"/>
      <c r="N4623" s="12"/>
      <c r="O4623" s="12"/>
      <c r="P4623" s="12"/>
      <c r="Q4623" s="12"/>
      <c r="R4623" s="12"/>
      <c r="S4623" s="12"/>
      <c r="T4623" s="12"/>
      <c r="U4623" s="12"/>
      <c r="V4623" s="12"/>
      <c r="W4623" s="12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2"/>
      <c r="AS4623" s="12"/>
      <c r="AT4623" s="12"/>
      <c r="AU4623" s="12"/>
      <c r="AV4623" s="12"/>
      <c r="AW4623" s="12"/>
      <c r="AX4623" s="12"/>
      <c r="AY4623" s="12"/>
      <c r="AZ4623" s="12"/>
      <c r="BA4623" s="12"/>
      <c r="BB4623" s="12"/>
      <c r="BC4623" s="12"/>
      <c r="BD4623" s="12"/>
      <c r="BE4623" s="12"/>
      <c r="BF4623" s="12"/>
      <c r="BG4623" s="12"/>
      <c r="BH4623" s="12"/>
      <c r="BI4623" s="12"/>
      <c r="BJ4623" s="13"/>
      <c r="BK4623" s="13"/>
      <c r="BL4623" s="13"/>
      <c r="BM4623" s="13"/>
      <c r="BN4623" s="13"/>
    </row>
    <row r="4624" spans="4:66" x14ac:dyDescent="0.25">
      <c r="D4624"/>
      <c r="E4624" s="10"/>
      <c r="F4624" s="10"/>
      <c r="G4624" s="10"/>
      <c r="H4624" s="10"/>
      <c r="I4624" s="10"/>
      <c r="J4624" s="10"/>
      <c r="K4624" s="11"/>
      <c r="L4624" s="11"/>
      <c r="M4624" s="12"/>
      <c r="N4624" s="12"/>
      <c r="O4624" s="12"/>
      <c r="P4624" s="12"/>
      <c r="Q4624" s="12"/>
      <c r="R4624" s="12"/>
      <c r="S4624" s="12"/>
      <c r="T4624" s="12"/>
      <c r="U4624" s="12"/>
      <c r="V4624" s="12"/>
      <c r="W4624" s="12"/>
      <c r="X4624" s="12"/>
      <c r="Y4624" s="12"/>
      <c r="Z4624" s="12"/>
      <c r="AA4624" s="12"/>
      <c r="AB4624" s="12"/>
      <c r="AC4624" s="12"/>
      <c r="AD4624" s="12"/>
      <c r="AE4624" s="12"/>
      <c r="AF4624" s="12"/>
      <c r="AG4624" s="12"/>
      <c r="AH4624" s="12"/>
      <c r="AI4624" s="12"/>
      <c r="AJ4624" s="12"/>
      <c r="AK4624" s="12"/>
      <c r="AL4624" s="12"/>
      <c r="AM4624" s="12"/>
      <c r="AN4624" s="12"/>
      <c r="AO4624" s="12"/>
      <c r="AP4624" s="12"/>
      <c r="AQ4624" s="12"/>
      <c r="AR4624" s="12"/>
      <c r="AS4624" s="12"/>
      <c r="AT4624" s="12"/>
      <c r="AU4624" s="12"/>
      <c r="AV4624" s="12"/>
      <c r="AW4624" s="12"/>
      <c r="AX4624" s="12"/>
      <c r="AY4624" s="12"/>
      <c r="AZ4624" s="12"/>
      <c r="BA4624" s="12"/>
      <c r="BB4624" s="12"/>
      <c r="BC4624" s="12"/>
      <c r="BD4624" s="12"/>
      <c r="BE4624" s="12"/>
      <c r="BF4624" s="12"/>
      <c r="BG4624" s="12"/>
      <c r="BH4624" s="12"/>
      <c r="BI4624" s="12"/>
      <c r="BJ4624" s="13"/>
      <c r="BK4624" s="13"/>
      <c r="BL4624" s="13"/>
      <c r="BM4624" s="13"/>
      <c r="BN4624" s="13"/>
    </row>
    <row r="4625" spans="4:66" x14ac:dyDescent="0.25">
      <c r="D4625"/>
      <c r="E4625" s="10"/>
      <c r="F4625" s="10"/>
      <c r="G4625" s="10"/>
      <c r="H4625" s="10"/>
      <c r="I4625" s="10"/>
      <c r="J4625" s="10"/>
      <c r="K4625" s="11"/>
      <c r="L4625" s="11"/>
      <c r="M4625" s="12"/>
      <c r="N4625" s="12"/>
      <c r="O4625" s="12"/>
      <c r="P4625" s="12"/>
      <c r="Q4625" s="12"/>
      <c r="R4625" s="12"/>
      <c r="S4625" s="12"/>
      <c r="T4625" s="12"/>
      <c r="U4625" s="12"/>
      <c r="V4625" s="12"/>
      <c r="W4625" s="12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2"/>
      <c r="AS4625" s="12"/>
      <c r="AT4625" s="12"/>
      <c r="AU4625" s="12"/>
      <c r="AV4625" s="12"/>
      <c r="AW4625" s="12"/>
      <c r="AX4625" s="12"/>
      <c r="AY4625" s="12"/>
      <c r="AZ4625" s="12"/>
      <c r="BA4625" s="12"/>
      <c r="BB4625" s="12"/>
      <c r="BC4625" s="12"/>
      <c r="BD4625" s="12"/>
      <c r="BE4625" s="12"/>
      <c r="BF4625" s="12"/>
      <c r="BG4625" s="12"/>
      <c r="BH4625" s="12"/>
      <c r="BI4625" s="12"/>
      <c r="BJ4625" s="13"/>
      <c r="BK4625" s="13"/>
      <c r="BL4625" s="13"/>
      <c r="BM4625" s="13"/>
      <c r="BN4625" s="13"/>
    </row>
    <row r="4626" spans="4:66" x14ac:dyDescent="0.25">
      <c r="D4626"/>
      <c r="E4626" s="10"/>
      <c r="F4626" s="10"/>
      <c r="G4626" s="10"/>
      <c r="H4626" s="10"/>
      <c r="I4626" s="10"/>
      <c r="J4626" s="10"/>
      <c r="K4626" s="11"/>
      <c r="L4626" s="11"/>
      <c r="M4626" s="12"/>
      <c r="N4626" s="12"/>
      <c r="O4626" s="12"/>
      <c r="P4626" s="12"/>
      <c r="Q4626" s="12"/>
      <c r="R4626" s="12"/>
      <c r="S4626" s="12"/>
      <c r="T4626" s="12"/>
      <c r="U4626" s="12"/>
      <c r="V4626" s="12"/>
      <c r="W4626" s="12"/>
      <c r="X4626" s="12"/>
      <c r="Y4626" s="12"/>
      <c r="Z4626" s="12"/>
      <c r="AA4626" s="12"/>
      <c r="AB4626" s="12"/>
      <c r="AC4626" s="12"/>
      <c r="AD4626" s="12"/>
      <c r="AE4626" s="12"/>
      <c r="AF4626" s="12"/>
      <c r="AG4626" s="12"/>
      <c r="AH4626" s="12"/>
      <c r="AI4626" s="12"/>
      <c r="AJ4626" s="12"/>
      <c r="AK4626" s="12"/>
      <c r="AL4626" s="12"/>
      <c r="AM4626" s="12"/>
      <c r="AN4626" s="12"/>
      <c r="AO4626" s="12"/>
      <c r="AP4626" s="12"/>
      <c r="AQ4626" s="12"/>
      <c r="AR4626" s="12"/>
      <c r="AS4626" s="12"/>
      <c r="AT4626" s="12"/>
      <c r="AU4626" s="12"/>
      <c r="AV4626" s="12"/>
      <c r="AW4626" s="12"/>
      <c r="AX4626" s="12"/>
      <c r="AY4626" s="12"/>
      <c r="AZ4626" s="12"/>
      <c r="BA4626" s="12"/>
      <c r="BB4626" s="12"/>
      <c r="BC4626" s="12"/>
      <c r="BD4626" s="12"/>
      <c r="BE4626" s="12"/>
      <c r="BF4626" s="12"/>
      <c r="BG4626" s="12"/>
      <c r="BH4626" s="12"/>
      <c r="BI4626" s="12"/>
      <c r="BJ4626" s="13"/>
      <c r="BK4626" s="13"/>
      <c r="BL4626" s="13"/>
      <c r="BM4626" s="13"/>
      <c r="BN4626" s="13"/>
    </row>
    <row r="4627" spans="4:66" x14ac:dyDescent="0.25">
      <c r="D4627"/>
      <c r="E4627" s="10"/>
      <c r="F4627" s="10"/>
      <c r="G4627" s="10"/>
      <c r="H4627" s="10"/>
      <c r="I4627" s="10"/>
      <c r="J4627" s="10"/>
      <c r="K4627" s="11"/>
      <c r="L4627" s="11"/>
      <c r="M4627" s="12"/>
      <c r="N4627" s="12"/>
      <c r="O4627" s="12"/>
      <c r="P4627" s="12"/>
      <c r="Q4627" s="12"/>
      <c r="R4627" s="12"/>
      <c r="S4627" s="12"/>
      <c r="T4627" s="12"/>
      <c r="U4627" s="12"/>
      <c r="V4627" s="12"/>
      <c r="W4627" s="12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2"/>
      <c r="AS4627" s="12"/>
      <c r="AT4627" s="12"/>
      <c r="AU4627" s="12"/>
      <c r="AV4627" s="12"/>
      <c r="AW4627" s="12"/>
      <c r="AX4627" s="12"/>
      <c r="AY4627" s="12"/>
      <c r="AZ4627" s="12"/>
      <c r="BA4627" s="12"/>
      <c r="BB4627" s="12"/>
      <c r="BC4627" s="12"/>
      <c r="BD4627" s="12"/>
      <c r="BE4627" s="12"/>
      <c r="BF4627" s="12"/>
      <c r="BG4627" s="12"/>
      <c r="BH4627" s="12"/>
      <c r="BI4627" s="12"/>
      <c r="BJ4627" s="13"/>
      <c r="BK4627" s="13"/>
      <c r="BL4627" s="13"/>
      <c r="BM4627" s="13"/>
      <c r="BN4627" s="13"/>
    </row>
    <row r="4628" spans="4:66" x14ac:dyDescent="0.25">
      <c r="D4628"/>
      <c r="E4628" s="10"/>
      <c r="F4628" s="10"/>
      <c r="G4628" s="10"/>
      <c r="H4628" s="10"/>
      <c r="I4628" s="10"/>
      <c r="J4628" s="10"/>
      <c r="K4628" s="11"/>
      <c r="L4628" s="11"/>
      <c r="M4628" s="12"/>
      <c r="N4628" s="12"/>
      <c r="O4628" s="12"/>
      <c r="P4628" s="12"/>
      <c r="Q4628" s="12"/>
      <c r="R4628" s="12"/>
      <c r="S4628" s="12"/>
      <c r="T4628" s="12"/>
      <c r="U4628" s="12"/>
      <c r="V4628" s="12"/>
      <c r="W4628" s="12"/>
      <c r="X4628" s="12"/>
      <c r="Y4628" s="12"/>
      <c r="Z4628" s="12"/>
      <c r="AA4628" s="12"/>
      <c r="AB4628" s="12"/>
      <c r="AC4628" s="12"/>
      <c r="AD4628" s="12"/>
      <c r="AE4628" s="12"/>
      <c r="AF4628" s="12"/>
      <c r="AG4628" s="12"/>
      <c r="AH4628" s="12"/>
      <c r="AI4628" s="12"/>
      <c r="AJ4628" s="12"/>
      <c r="AK4628" s="12"/>
      <c r="AL4628" s="12"/>
      <c r="AM4628" s="12"/>
      <c r="AN4628" s="12"/>
      <c r="AO4628" s="12"/>
      <c r="AP4628" s="12"/>
      <c r="AQ4628" s="12"/>
      <c r="AR4628" s="12"/>
      <c r="AS4628" s="12"/>
      <c r="AT4628" s="12"/>
      <c r="AU4628" s="12"/>
      <c r="AV4628" s="12"/>
      <c r="AW4628" s="12"/>
      <c r="AX4628" s="12"/>
      <c r="AY4628" s="12"/>
      <c r="AZ4628" s="12"/>
      <c r="BA4628" s="12"/>
      <c r="BB4628" s="12"/>
      <c r="BC4628" s="12"/>
      <c r="BD4628" s="12"/>
      <c r="BE4628" s="12"/>
      <c r="BF4628" s="12"/>
      <c r="BG4628" s="12"/>
      <c r="BH4628" s="12"/>
      <c r="BI4628" s="12"/>
      <c r="BJ4628" s="13"/>
      <c r="BK4628" s="13"/>
      <c r="BL4628" s="13"/>
      <c r="BM4628" s="13"/>
      <c r="BN4628" s="13"/>
    </row>
    <row r="4629" spans="4:66" x14ac:dyDescent="0.25">
      <c r="D4629"/>
      <c r="E4629" s="10"/>
      <c r="F4629" s="10"/>
      <c r="G4629" s="10"/>
      <c r="H4629" s="10"/>
      <c r="I4629" s="10"/>
      <c r="J4629" s="10"/>
      <c r="K4629" s="11"/>
      <c r="L4629" s="11"/>
      <c r="M4629" s="12"/>
      <c r="N4629" s="12"/>
      <c r="O4629" s="12"/>
      <c r="P4629" s="12"/>
      <c r="Q4629" s="12"/>
      <c r="R4629" s="12"/>
      <c r="S4629" s="12"/>
      <c r="T4629" s="12"/>
      <c r="U4629" s="12"/>
      <c r="V4629" s="12"/>
      <c r="W4629" s="12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2"/>
      <c r="AS4629" s="12"/>
      <c r="AT4629" s="12"/>
      <c r="AU4629" s="12"/>
      <c r="AV4629" s="12"/>
      <c r="AW4629" s="12"/>
      <c r="AX4629" s="12"/>
      <c r="AY4629" s="12"/>
      <c r="AZ4629" s="12"/>
      <c r="BA4629" s="12"/>
      <c r="BB4629" s="12"/>
      <c r="BC4629" s="12"/>
      <c r="BD4629" s="12"/>
      <c r="BE4629" s="12"/>
      <c r="BF4629" s="12"/>
      <c r="BG4629" s="12"/>
      <c r="BH4629" s="12"/>
      <c r="BI4629" s="12"/>
      <c r="BJ4629" s="13"/>
      <c r="BK4629" s="13"/>
      <c r="BL4629" s="13"/>
      <c r="BM4629" s="13"/>
      <c r="BN4629" s="13"/>
    </row>
    <row r="4630" spans="4:66" x14ac:dyDescent="0.25">
      <c r="D4630"/>
      <c r="E4630" s="10"/>
      <c r="F4630" s="10"/>
      <c r="G4630" s="10"/>
      <c r="H4630" s="10"/>
      <c r="I4630" s="10"/>
      <c r="J4630" s="10"/>
      <c r="K4630" s="11"/>
      <c r="L4630" s="11"/>
      <c r="M4630" s="12"/>
      <c r="N4630" s="12"/>
      <c r="O4630" s="12"/>
      <c r="P4630" s="12"/>
      <c r="Q4630" s="12"/>
      <c r="R4630" s="12"/>
      <c r="S4630" s="12"/>
      <c r="T4630" s="12"/>
      <c r="U4630" s="12"/>
      <c r="V4630" s="12"/>
      <c r="W4630" s="12"/>
      <c r="X4630" s="12"/>
      <c r="Y4630" s="12"/>
      <c r="Z4630" s="12"/>
      <c r="AA4630" s="12"/>
      <c r="AB4630" s="12"/>
      <c r="AC4630" s="12"/>
      <c r="AD4630" s="12"/>
      <c r="AE4630" s="12"/>
      <c r="AF4630" s="12"/>
      <c r="AG4630" s="12"/>
      <c r="AH4630" s="12"/>
      <c r="AI4630" s="12"/>
      <c r="AJ4630" s="12"/>
      <c r="AK4630" s="12"/>
      <c r="AL4630" s="12"/>
      <c r="AM4630" s="12"/>
      <c r="AN4630" s="12"/>
      <c r="AO4630" s="12"/>
      <c r="AP4630" s="12"/>
      <c r="AQ4630" s="12"/>
      <c r="AR4630" s="12"/>
      <c r="AS4630" s="12"/>
      <c r="AT4630" s="12"/>
      <c r="AU4630" s="12"/>
      <c r="AV4630" s="12"/>
      <c r="AW4630" s="12"/>
      <c r="AX4630" s="12"/>
      <c r="AY4630" s="12"/>
      <c r="AZ4630" s="12"/>
      <c r="BA4630" s="12"/>
      <c r="BB4630" s="12"/>
      <c r="BC4630" s="12"/>
      <c r="BD4630" s="12"/>
      <c r="BE4630" s="12"/>
      <c r="BF4630" s="12"/>
      <c r="BG4630" s="12"/>
      <c r="BH4630" s="12"/>
      <c r="BI4630" s="12"/>
      <c r="BJ4630" s="13"/>
      <c r="BK4630" s="13"/>
      <c r="BL4630" s="13"/>
      <c r="BM4630" s="13"/>
      <c r="BN4630" s="13"/>
    </row>
    <row r="4631" spans="4:66" x14ac:dyDescent="0.25">
      <c r="D4631"/>
      <c r="E4631" s="10"/>
      <c r="F4631" s="10"/>
      <c r="G4631" s="10"/>
      <c r="H4631" s="10"/>
      <c r="I4631" s="10"/>
      <c r="J4631" s="10"/>
      <c r="K4631" s="11"/>
      <c r="L4631" s="11"/>
      <c r="M4631" s="12"/>
      <c r="N4631" s="12"/>
      <c r="O4631" s="12"/>
      <c r="P4631" s="12"/>
      <c r="Q4631" s="12"/>
      <c r="R4631" s="12"/>
      <c r="S4631" s="12"/>
      <c r="T4631" s="12"/>
      <c r="U4631" s="12"/>
      <c r="V4631" s="12"/>
      <c r="W4631" s="12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2"/>
      <c r="AS4631" s="12"/>
      <c r="AT4631" s="12"/>
      <c r="AU4631" s="12"/>
      <c r="AV4631" s="12"/>
      <c r="AW4631" s="12"/>
      <c r="AX4631" s="12"/>
      <c r="AY4631" s="12"/>
      <c r="AZ4631" s="12"/>
      <c r="BA4631" s="12"/>
      <c r="BB4631" s="12"/>
      <c r="BC4631" s="12"/>
      <c r="BD4631" s="12"/>
      <c r="BE4631" s="12"/>
      <c r="BF4631" s="12"/>
      <c r="BG4631" s="12"/>
      <c r="BH4631" s="12"/>
      <c r="BI4631" s="12"/>
      <c r="BJ4631" s="13"/>
      <c r="BK4631" s="13"/>
      <c r="BL4631" s="13"/>
      <c r="BM4631" s="13"/>
      <c r="BN4631" s="13"/>
    </row>
    <row r="4632" spans="4:66" x14ac:dyDescent="0.25">
      <c r="D4632"/>
      <c r="E4632" s="10"/>
      <c r="F4632" s="10"/>
      <c r="G4632" s="10"/>
      <c r="H4632" s="10"/>
      <c r="I4632" s="10"/>
      <c r="J4632" s="10"/>
      <c r="K4632" s="11"/>
      <c r="L4632" s="11"/>
      <c r="M4632" s="12"/>
      <c r="N4632" s="12"/>
      <c r="O4632" s="12"/>
      <c r="P4632" s="12"/>
      <c r="Q4632" s="12"/>
      <c r="R4632" s="12"/>
      <c r="S4632" s="12"/>
      <c r="T4632" s="12"/>
      <c r="U4632" s="12"/>
      <c r="V4632" s="12"/>
      <c r="W4632" s="12"/>
      <c r="X4632" s="12"/>
      <c r="Y4632" s="12"/>
      <c r="Z4632" s="12"/>
      <c r="AA4632" s="12"/>
      <c r="AB4632" s="12"/>
      <c r="AC4632" s="12"/>
      <c r="AD4632" s="12"/>
      <c r="AE4632" s="12"/>
      <c r="AF4632" s="12"/>
      <c r="AG4632" s="12"/>
      <c r="AH4632" s="12"/>
      <c r="AI4632" s="12"/>
      <c r="AJ4632" s="12"/>
      <c r="AK4632" s="12"/>
      <c r="AL4632" s="12"/>
      <c r="AM4632" s="12"/>
      <c r="AN4632" s="12"/>
      <c r="AO4632" s="12"/>
      <c r="AP4632" s="12"/>
      <c r="AQ4632" s="12"/>
      <c r="AR4632" s="12"/>
      <c r="AS4632" s="12"/>
      <c r="AT4632" s="12"/>
      <c r="AU4632" s="12"/>
      <c r="AV4632" s="12"/>
      <c r="AW4632" s="12"/>
      <c r="AX4632" s="12"/>
      <c r="AY4632" s="12"/>
      <c r="AZ4632" s="12"/>
      <c r="BA4632" s="12"/>
      <c r="BB4632" s="12"/>
      <c r="BC4632" s="12"/>
      <c r="BD4632" s="12"/>
      <c r="BE4632" s="12"/>
      <c r="BF4632" s="12"/>
      <c r="BG4632" s="12"/>
      <c r="BH4632" s="12"/>
      <c r="BI4632" s="12"/>
      <c r="BJ4632" s="13"/>
      <c r="BK4632" s="13"/>
      <c r="BL4632" s="13"/>
      <c r="BM4632" s="13"/>
      <c r="BN4632" s="13"/>
    </row>
    <row r="4633" spans="4:66" x14ac:dyDescent="0.25">
      <c r="D4633"/>
      <c r="E4633" s="10"/>
      <c r="F4633" s="10"/>
      <c r="G4633" s="10"/>
      <c r="H4633" s="10"/>
      <c r="I4633" s="10"/>
      <c r="J4633" s="10"/>
      <c r="K4633" s="11"/>
      <c r="L4633" s="11"/>
      <c r="M4633" s="12"/>
      <c r="N4633" s="12"/>
      <c r="O4633" s="12"/>
      <c r="P4633" s="12"/>
      <c r="Q4633" s="12"/>
      <c r="R4633" s="12"/>
      <c r="S4633" s="12"/>
      <c r="T4633" s="12"/>
      <c r="U4633" s="12"/>
      <c r="V4633" s="12"/>
      <c r="W4633" s="12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2"/>
      <c r="AS4633" s="12"/>
      <c r="AT4633" s="12"/>
      <c r="AU4633" s="12"/>
      <c r="AV4633" s="12"/>
      <c r="AW4633" s="12"/>
      <c r="AX4633" s="12"/>
      <c r="AY4633" s="12"/>
      <c r="AZ4633" s="12"/>
      <c r="BA4633" s="12"/>
      <c r="BB4633" s="12"/>
      <c r="BC4633" s="12"/>
      <c r="BD4633" s="12"/>
      <c r="BE4633" s="12"/>
      <c r="BF4633" s="12"/>
      <c r="BG4633" s="12"/>
      <c r="BH4633" s="12"/>
      <c r="BI4633" s="12"/>
      <c r="BJ4633" s="13"/>
      <c r="BK4633" s="13"/>
      <c r="BL4633" s="13"/>
      <c r="BM4633" s="13"/>
      <c r="BN4633" s="13"/>
    </row>
    <row r="4634" spans="4:66" x14ac:dyDescent="0.25">
      <c r="D4634"/>
      <c r="E4634" s="10"/>
      <c r="F4634" s="10"/>
      <c r="G4634" s="10"/>
      <c r="H4634" s="10"/>
      <c r="I4634" s="10"/>
      <c r="J4634" s="10"/>
      <c r="K4634" s="11"/>
      <c r="L4634" s="11"/>
      <c r="M4634" s="12"/>
      <c r="N4634" s="12"/>
      <c r="O4634" s="12"/>
      <c r="P4634" s="12"/>
      <c r="Q4634" s="12"/>
      <c r="R4634" s="12"/>
      <c r="S4634" s="12"/>
      <c r="T4634" s="12"/>
      <c r="U4634" s="12"/>
      <c r="V4634" s="12"/>
      <c r="W4634" s="12"/>
      <c r="X4634" s="12"/>
      <c r="Y4634" s="12"/>
      <c r="Z4634" s="12"/>
      <c r="AA4634" s="12"/>
      <c r="AB4634" s="12"/>
      <c r="AC4634" s="12"/>
      <c r="AD4634" s="12"/>
      <c r="AE4634" s="12"/>
      <c r="AF4634" s="12"/>
      <c r="AG4634" s="12"/>
      <c r="AH4634" s="12"/>
      <c r="AI4634" s="12"/>
      <c r="AJ4634" s="12"/>
      <c r="AK4634" s="12"/>
      <c r="AL4634" s="12"/>
      <c r="AM4634" s="12"/>
      <c r="AN4634" s="12"/>
      <c r="AO4634" s="12"/>
      <c r="AP4634" s="12"/>
      <c r="AQ4634" s="12"/>
      <c r="AR4634" s="12"/>
      <c r="AS4634" s="12"/>
      <c r="AT4634" s="12"/>
      <c r="AU4634" s="12"/>
      <c r="AV4634" s="12"/>
      <c r="AW4634" s="12"/>
      <c r="AX4634" s="12"/>
      <c r="AY4634" s="12"/>
      <c r="AZ4634" s="12"/>
      <c r="BA4634" s="12"/>
      <c r="BB4634" s="12"/>
      <c r="BC4634" s="12"/>
      <c r="BD4634" s="12"/>
      <c r="BE4634" s="12"/>
      <c r="BF4634" s="12"/>
      <c r="BG4634" s="12"/>
      <c r="BH4634" s="12"/>
      <c r="BI4634" s="12"/>
      <c r="BJ4634" s="13"/>
      <c r="BK4634" s="13"/>
      <c r="BL4634" s="13"/>
      <c r="BM4634" s="13"/>
      <c r="BN4634" s="13"/>
    </row>
    <row r="4635" spans="4:66" x14ac:dyDescent="0.25">
      <c r="D4635"/>
      <c r="E4635" s="10"/>
      <c r="F4635" s="10"/>
      <c r="G4635" s="10"/>
      <c r="H4635" s="10"/>
      <c r="I4635" s="10"/>
      <c r="J4635" s="10"/>
      <c r="K4635" s="11"/>
      <c r="L4635" s="11"/>
      <c r="M4635" s="12"/>
      <c r="N4635" s="12"/>
      <c r="O4635" s="12"/>
      <c r="P4635" s="12"/>
      <c r="Q4635" s="12"/>
      <c r="R4635" s="12"/>
      <c r="S4635" s="12"/>
      <c r="T4635" s="12"/>
      <c r="U4635" s="12"/>
      <c r="V4635" s="12"/>
      <c r="W4635" s="12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2"/>
      <c r="AS4635" s="12"/>
      <c r="AT4635" s="12"/>
      <c r="AU4635" s="12"/>
      <c r="AV4635" s="12"/>
      <c r="AW4635" s="12"/>
      <c r="AX4635" s="12"/>
      <c r="AY4635" s="12"/>
      <c r="AZ4635" s="12"/>
      <c r="BA4635" s="12"/>
      <c r="BB4635" s="12"/>
      <c r="BC4635" s="12"/>
      <c r="BD4635" s="12"/>
      <c r="BE4635" s="12"/>
      <c r="BF4635" s="12"/>
      <c r="BG4635" s="12"/>
      <c r="BH4635" s="12"/>
      <c r="BI4635" s="12"/>
      <c r="BJ4635" s="13"/>
      <c r="BK4635" s="13"/>
      <c r="BL4635" s="13"/>
      <c r="BM4635" s="13"/>
      <c r="BN4635" s="13"/>
    </row>
    <row r="4636" spans="4:66" x14ac:dyDescent="0.25">
      <c r="D4636"/>
      <c r="E4636" s="10"/>
      <c r="F4636" s="10"/>
      <c r="G4636" s="10"/>
      <c r="H4636" s="10"/>
      <c r="I4636" s="10"/>
      <c r="J4636" s="10"/>
      <c r="K4636" s="11"/>
      <c r="L4636" s="11"/>
      <c r="M4636" s="12"/>
      <c r="N4636" s="12"/>
      <c r="O4636" s="12"/>
      <c r="P4636" s="12"/>
      <c r="Q4636" s="12"/>
      <c r="R4636" s="12"/>
      <c r="S4636" s="12"/>
      <c r="T4636" s="12"/>
      <c r="U4636" s="12"/>
      <c r="V4636" s="12"/>
      <c r="W4636" s="12"/>
      <c r="X4636" s="12"/>
      <c r="Y4636" s="12"/>
      <c r="Z4636" s="12"/>
      <c r="AA4636" s="12"/>
      <c r="AB4636" s="12"/>
      <c r="AC4636" s="12"/>
      <c r="AD4636" s="12"/>
      <c r="AE4636" s="12"/>
      <c r="AF4636" s="12"/>
      <c r="AG4636" s="12"/>
      <c r="AH4636" s="12"/>
      <c r="AI4636" s="12"/>
      <c r="AJ4636" s="12"/>
      <c r="AK4636" s="12"/>
      <c r="AL4636" s="12"/>
      <c r="AM4636" s="12"/>
      <c r="AN4636" s="12"/>
      <c r="AO4636" s="12"/>
      <c r="AP4636" s="12"/>
      <c r="AQ4636" s="12"/>
      <c r="AR4636" s="12"/>
      <c r="AS4636" s="12"/>
      <c r="AT4636" s="12"/>
      <c r="AU4636" s="12"/>
      <c r="AV4636" s="12"/>
      <c r="AW4636" s="12"/>
      <c r="AX4636" s="12"/>
      <c r="AY4636" s="12"/>
      <c r="AZ4636" s="12"/>
      <c r="BA4636" s="12"/>
      <c r="BB4636" s="12"/>
      <c r="BC4636" s="12"/>
      <c r="BD4636" s="12"/>
      <c r="BE4636" s="12"/>
      <c r="BF4636" s="12"/>
      <c r="BG4636" s="12"/>
      <c r="BH4636" s="12"/>
      <c r="BI4636" s="12"/>
      <c r="BJ4636" s="13"/>
      <c r="BK4636" s="13"/>
      <c r="BL4636" s="13"/>
      <c r="BM4636" s="13"/>
      <c r="BN4636" s="13"/>
    </row>
    <row r="4637" spans="4:66" x14ac:dyDescent="0.25">
      <c r="D4637"/>
      <c r="E4637" s="10"/>
      <c r="F4637" s="10"/>
      <c r="G4637" s="10"/>
      <c r="H4637" s="10"/>
      <c r="I4637" s="10"/>
      <c r="J4637" s="10"/>
      <c r="K4637" s="11"/>
      <c r="L4637" s="11"/>
      <c r="M4637" s="12"/>
      <c r="N4637" s="12"/>
      <c r="O4637" s="12"/>
      <c r="P4637" s="12"/>
      <c r="Q4637" s="12"/>
      <c r="R4637" s="12"/>
      <c r="S4637" s="12"/>
      <c r="T4637" s="12"/>
      <c r="U4637" s="12"/>
      <c r="V4637" s="12"/>
      <c r="W4637" s="12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2"/>
      <c r="AS4637" s="12"/>
      <c r="AT4637" s="12"/>
      <c r="AU4637" s="12"/>
      <c r="AV4637" s="12"/>
      <c r="AW4637" s="12"/>
      <c r="AX4637" s="12"/>
      <c r="AY4637" s="12"/>
      <c r="AZ4637" s="12"/>
      <c r="BA4637" s="12"/>
      <c r="BB4637" s="12"/>
      <c r="BC4637" s="12"/>
      <c r="BD4637" s="12"/>
      <c r="BE4637" s="12"/>
      <c r="BF4637" s="12"/>
      <c r="BG4637" s="12"/>
      <c r="BH4637" s="12"/>
      <c r="BI4637" s="12"/>
      <c r="BJ4637" s="13"/>
      <c r="BK4637" s="13"/>
      <c r="BL4637" s="13"/>
      <c r="BM4637" s="13"/>
      <c r="BN4637" s="13"/>
    </row>
    <row r="4638" spans="4:66" x14ac:dyDescent="0.25">
      <c r="D4638"/>
      <c r="E4638" s="10"/>
      <c r="F4638" s="10"/>
      <c r="G4638" s="10"/>
      <c r="H4638" s="10"/>
      <c r="I4638" s="10"/>
      <c r="J4638" s="10"/>
      <c r="K4638" s="11"/>
      <c r="L4638" s="11"/>
      <c r="M4638" s="12"/>
      <c r="N4638" s="12"/>
      <c r="O4638" s="12"/>
      <c r="P4638" s="12"/>
      <c r="Q4638" s="12"/>
      <c r="R4638" s="12"/>
      <c r="S4638" s="12"/>
      <c r="T4638" s="12"/>
      <c r="U4638" s="12"/>
      <c r="V4638" s="12"/>
      <c r="W4638" s="12"/>
      <c r="X4638" s="12"/>
      <c r="Y4638" s="12"/>
      <c r="Z4638" s="12"/>
      <c r="AA4638" s="12"/>
      <c r="AB4638" s="12"/>
      <c r="AC4638" s="12"/>
      <c r="AD4638" s="12"/>
      <c r="AE4638" s="12"/>
      <c r="AF4638" s="12"/>
      <c r="AG4638" s="12"/>
      <c r="AH4638" s="12"/>
      <c r="AI4638" s="12"/>
      <c r="AJ4638" s="12"/>
      <c r="AK4638" s="12"/>
      <c r="AL4638" s="12"/>
      <c r="AM4638" s="12"/>
      <c r="AN4638" s="12"/>
      <c r="AO4638" s="12"/>
      <c r="AP4638" s="12"/>
      <c r="AQ4638" s="12"/>
      <c r="AR4638" s="12"/>
      <c r="AS4638" s="12"/>
      <c r="AT4638" s="12"/>
      <c r="AU4638" s="12"/>
      <c r="AV4638" s="12"/>
      <c r="AW4638" s="12"/>
      <c r="AX4638" s="12"/>
      <c r="AY4638" s="12"/>
      <c r="AZ4638" s="12"/>
      <c r="BA4638" s="12"/>
      <c r="BB4638" s="12"/>
      <c r="BC4638" s="12"/>
      <c r="BD4638" s="12"/>
      <c r="BE4638" s="12"/>
      <c r="BF4638" s="12"/>
      <c r="BG4638" s="12"/>
      <c r="BH4638" s="12"/>
      <c r="BI4638" s="12"/>
      <c r="BJ4638" s="13"/>
      <c r="BK4638" s="13"/>
      <c r="BL4638" s="13"/>
      <c r="BM4638" s="13"/>
      <c r="BN4638" s="13"/>
    </row>
    <row r="4639" spans="4:66" x14ac:dyDescent="0.25">
      <c r="D4639"/>
      <c r="E4639" s="10"/>
      <c r="F4639" s="10"/>
      <c r="G4639" s="10"/>
      <c r="H4639" s="10"/>
      <c r="I4639" s="10"/>
      <c r="J4639" s="10"/>
      <c r="K4639" s="11"/>
      <c r="L4639" s="11"/>
      <c r="M4639" s="12"/>
      <c r="N4639" s="12"/>
      <c r="O4639" s="12"/>
      <c r="P4639" s="12"/>
      <c r="Q4639" s="12"/>
      <c r="R4639" s="12"/>
      <c r="S4639" s="12"/>
      <c r="T4639" s="12"/>
      <c r="U4639" s="12"/>
      <c r="V4639" s="12"/>
      <c r="W4639" s="12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2"/>
      <c r="AS4639" s="12"/>
      <c r="AT4639" s="12"/>
      <c r="AU4639" s="12"/>
      <c r="AV4639" s="12"/>
      <c r="AW4639" s="12"/>
      <c r="AX4639" s="12"/>
      <c r="AY4639" s="12"/>
      <c r="AZ4639" s="12"/>
      <c r="BA4639" s="12"/>
      <c r="BB4639" s="12"/>
      <c r="BC4639" s="12"/>
      <c r="BD4639" s="12"/>
      <c r="BE4639" s="12"/>
      <c r="BF4639" s="12"/>
      <c r="BG4639" s="12"/>
      <c r="BH4639" s="12"/>
      <c r="BI4639" s="12"/>
      <c r="BJ4639" s="13"/>
      <c r="BK4639" s="13"/>
      <c r="BL4639" s="13"/>
      <c r="BM4639" s="13"/>
      <c r="BN4639" s="13"/>
    </row>
    <row r="4640" spans="4:66" x14ac:dyDescent="0.25">
      <c r="D4640"/>
      <c r="E4640" s="10"/>
      <c r="F4640" s="10"/>
      <c r="G4640" s="10"/>
      <c r="H4640" s="10"/>
      <c r="I4640" s="10"/>
      <c r="J4640" s="10"/>
      <c r="K4640" s="11"/>
      <c r="L4640" s="11"/>
      <c r="M4640" s="12"/>
      <c r="N4640" s="12"/>
      <c r="O4640" s="12"/>
      <c r="P4640" s="12"/>
      <c r="Q4640" s="12"/>
      <c r="R4640" s="12"/>
      <c r="S4640" s="12"/>
      <c r="T4640" s="12"/>
      <c r="U4640" s="12"/>
      <c r="V4640" s="12"/>
      <c r="W4640" s="12"/>
      <c r="X4640" s="12"/>
      <c r="Y4640" s="12"/>
      <c r="Z4640" s="12"/>
      <c r="AA4640" s="12"/>
      <c r="AB4640" s="12"/>
      <c r="AC4640" s="12"/>
      <c r="AD4640" s="12"/>
      <c r="AE4640" s="12"/>
      <c r="AF4640" s="12"/>
      <c r="AG4640" s="12"/>
      <c r="AH4640" s="12"/>
      <c r="AI4640" s="12"/>
      <c r="AJ4640" s="12"/>
      <c r="AK4640" s="12"/>
      <c r="AL4640" s="12"/>
      <c r="AM4640" s="12"/>
      <c r="AN4640" s="12"/>
      <c r="AO4640" s="12"/>
      <c r="AP4640" s="12"/>
      <c r="AQ4640" s="12"/>
      <c r="AR4640" s="12"/>
      <c r="AS4640" s="12"/>
      <c r="AT4640" s="12"/>
      <c r="AU4640" s="12"/>
      <c r="AV4640" s="12"/>
      <c r="AW4640" s="12"/>
      <c r="AX4640" s="12"/>
      <c r="AY4640" s="12"/>
      <c r="AZ4640" s="12"/>
      <c r="BA4640" s="12"/>
      <c r="BB4640" s="12"/>
      <c r="BC4640" s="12"/>
      <c r="BD4640" s="12"/>
      <c r="BE4640" s="12"/>
      <c r="BF4640" s="12"/>
      <c r="BG4640" s="12"/>
      <c r="BH4640" s="12"/>
      <c r="BI4640" s="12"/>
      <c r="BJ4640" s="13"/>
      <c r="BK4640" s="13"/>
      <c r="BL4640" s="13"/>
      <c r="BM4640" s="13"/>
      <c r="BN4640" s="13"/>
    </row>
    <row r="4641" spans="4:66" x14ac:dyDescent="0.25">
      <c r="D4641"/>
      <c r="E4641" s="10"/>
      <c r="F4641" s="10"/>
      <c r="G4641" s="10"/>
      <c r="H4641" s="10"/>
      <c r="I4641" s="10"/>
      <c r="J4641" s="10"/>
      <c r="K4641" s="11"/>
      <c r="L4641" s="11"/>
      <c r="M4641" s="12"/>
      <c r="N4641" s="12"/>
      <c r="O4641" s="12"/>
      <c r="P4641" s="12"/>
      <c r="Q4641" s="12"/>
      <c r="R4641" s="12"/>
      <c r="S4641" s="12"/>
      <c r="T4641" s="12"/>
      <c r="U4641" s="12"/>
      <c r="V4641" s="12"/>
      <c r="W4641" s="12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2"/>
      <c r="AS4641" s="12"/>
      <c r="AT4641" s="12"/>
      <c r="AU4641" s="12"/>
      <c r="AV4641" s="12"/>
      <c r="AW4641" s="12"/>
      <c r="AX4641" s="12"/>
      <c r="AY4641" s="12"/>
      <c r="AZ4641" s="12"/>
      <c r="BA4641" s="12"/>
      <c r="BB4641" s="12"/>
      <c r="BC4641" s="12"/>
      <c r="BD4641" s="12"/>
      <c r="BE4641" s="12"/>
      <c r="BF4641" s="12"/>
      <c r="BG4641" s="12"/>
      <c r="BH4641" s="12"/>
      <c r="BI4641" s="12"/>
      <c r="BJ4641" s="13"/>
      <c r="BK4641" s="13"/>
      <c r="BL4641" s="13"/>
      <c r="BM4641" s="13"/>
      <c r="BN4641" s="13"/>
    </row>
    <row r="4642" spans="4:66" x14ac:dyDescent="0.25">
      <c r="D4642"/>
      <c r="E4642" s="10"/>
      <c r="F4642" s="10"/>
      <c r="G4642" s="10"/>
      <c r="H4642" s="10"/>
      <c r="I4642" s="10"/>
      <c r="J4642" s="10"/>
      <c r="K4642" s="11"/>
      <c r="L4642" s="11"/>
      <c r="M4642" s="12"/>
      <c r="N4642" s="12"/>
      <c r="O4642" s="12"/>
      <c r="P4642" s="12"/>
      <c r="Q4642" s="12"/>
      <c r="R4642" s="12"/>
      <c r="S4642" s="12"/>
      <c r="T4642" s="12"/>
      <c r="U4642" s="12"/>
      <c r="V4642" s="12"/>
      <c r="W4642" s="12"/>
      <c r="X4642" s="12"/>
      <c r="Y4642" s="12"/>
      <c r="Z4642" s="12"/>
      <c r="AA4642" s="12"/>
      <c r="AB4642" s="12"/>
      <c r="AC4642" s="12"/>
      <c r="AD4642" s="12"/>
      <c r="AE4642" s="12"/>
      <c r="AF4642" s="12"/>
      <c r="AG4642" s="12"/>
      <c r="AH4642" s="12"/>
      <c r="AI4642" s="12"/>
      <c r="AJ4642" s="12"/>
      <c r="AK4642" s="12"/>
      <c r="AL4642" s="12"/>
      <c r="AM4642" s="12"/>
      <c r="AN4642" s="12"/>
      <c r="AO4642" s="12"/>
      <c r="AP4642" s="12"/>
      <c r="AQ4642" s="12"/>
      <c r="AR4642" s="12"/>
      <c r="AS4642" s="12"/>
      <c r="AT4642" s="12"/>
      <c r="AU4642" s="12"/>
      <c r="AV4642" s="12"/>
      <c r="AW4642" s="12"/>
      <c r="AX4642" s="12"/>
      <c r="AY4642" s="12"/>
      <c r="AZ4642" s="12"/>
      <c r="BA4642" s="12"/>
      <c r="BB4642" s="12"/>
      <c r="BC4642" s="12"/>
      <c r="BD4642" s="12"/>
      <c r="BE4642" s="12"/>
      <c r="BF4642" s="12"/>
      <c r="BG4642" s="12"/>
      <c r="BH4642" s="12"/>
      <c r="BI4642" s="12"/>
      <c r="BJ4642" s="13"/>
      <c r="BK4642" s="13"/>
      <c r="BL4642" s="13"/>
      <c r="BM4642" s="13"/>
      <c r="BN4642" s="13"/>
    </row>
    <row r="4643" spans="4:66" x14ac:dyDescent="0.25">
      <c r="D4643"/>
      <c r="E4643" s="10"/>
      <c r="F4643" s="10"/>
      <c r="G4643" s="10"/>
      <c r="H4643" s="10"/>
      <c r="I4643" s="10"/>
      <c r="J4643" s="10"/>
      <c r="K4643" s="11"/>
      <c r="L4643" s="11"/>
      <c r="M4643" s="12"/>
      <c r="N4643" s="12"/>
      <c r="O4643" s="12"/>
      <c r="P4643" s="12"/>
      <c r="Q4643" s="12"/>
      <c r="R4643" s="12"/>
      <c r="S4643" s="12"/>
      <c r="T4643" s="12"/>
      <c r="U4643" s="12"/>
      <c r="V4643" s="12"/>
      <c r="W4643" s="12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2"/>
      <c r="AS4643" s="12"/>
      <c r="AT4643" s="12"/>
      <c r="AU4643" s="12"/>
      <c r="AV4643" s="12"/>
      <c r="AW4643" s="12"/>
      <c r="AX4643" s="12"/>
      <c r="AY4643" s="12"/>
      <c r="AZ4643" s="12"/>
      <c r="BA4643" s="12"/>
      <c r="BB4643" s="12"/>
      <c r="BC4643" s="12"/>
      <c r="BD4643" s="12"/>
      <c r="BE4643" s="12"/>
      <c r="BF4643" s="12"/>
      <c r="BG4643" s="12"/>
      <c r="BH4643" s="12"/>
      <c r="BI4643" s="12"/>
      <c r="BJ4643" s="13"/>
      <c r="BK4643" s="13"/>
      <c r="BL4643" s="13"/>
      <c r="BM4643" s="13"/>
      <c r="BN4643" s="13"/>
    </row>
    <row r="4644" spans="4:66" x14ac:dyDescent="0.25">
      <c r="D4644"/>
      <c r="E4644" s="10"/>
      <c r="F4644" s="10"/>
      <c r="G4644" s="10"/>
      <c r="H4644" s="10"/>
      <c r="I4644" s="10"/>
      <c r="J4644" s="10"/>
      <c r="K4644" s="11"/>
      <c r="L4644" s="11"/>
      <c r="M4644" s="12"/>
      <c r="N4644" s="12"/>
      <c r="O4644" s="12"/>
      <c r="P4644" s="12"/>
      <c r="Q4644" s="12"/>
      <c r="R4644" s="12"/>
      <c r="S4644" s="12"/>
      <c r="T4644" s="12"/>
      <c r="U4644" s="12"/>
      <c r="V4644" s="12"/>
      <c r="W4644" s="12"/>
      <c r="X4644" s="12"/>
      <c r="Y4644" s="12"/>
      <c r="Z4644" s="12"/>
      <c r="AA4644" s="12"/>
      <c r="AB4644" s="12"/>
      <c r="AC4644" s="12"/>
      <c r="AD4644" s="12"/>
      <c r="AE4644" s="12"/>
      <c r="AF4644" s="12"/>
      <c r="AG4644" s="12"/>
      <c r="AH4644" s="12"/>
      <c r="AI4644" s="12"/>
      <c r="AJ4644" s="12"/>
      <c r="AK4644" s="12"/>
      <c r="AL4644" s="12"/>
      <c r="AM4644" s="12"/>
      <c r="AN4644" s="12"/>
      <c r="AO4644" s="12"/>
      <c r="AP4644" s="12"/>
      <c r="AQ4644" s="12"/>
      <c r="AR4644" s="12"/>
      <c r="AS4644" s="12"/>
      <c r="AT4644" s="12"/>
      <c r="AU4644" s="12"/>
      <c r="AV4644" s="12"/>
      <c r="AW4644" s="12"/>
      <c r="AX4644" s="12"/>
      <c r="AY4644" s="12"/>
      <c r="AZ4644" s="12"/>
      <c r="BA4644" s="12"/>
      <c r="BB4644" s="12"/>
      <c r="BC4644" s="12"/>
      <c r="BD4644" s="12"/>
      <c r="BE4644" s="12"/>
      <c r="BF4644" s="12"/>
      <c r="BG4644" s="12"/>
      <c r="BH4644" s="12"/>
      <c r="BI4644" s="12"/>
      <c r="BJ4644" s="13"/>
      <c r="BK4644" s="13"/>
      <c r="BL4644" s="13"/>
      <c r="BM4644" s="13"/>
      <c r="BN4644" s="13"/>
    </row>
    <row r="4645" spans="4:66" x14ac:dyDescent="0.25">
      <c r="D4645"/>
      <c r="E4645" s="10"/>
      <c r="F4645" s="10"/>
      <c r="G4645" s="10"/>
      <c r="H4645" s="10"/>
      <c r="I4645" s="10"/>
      <c r="J4645" s="10"/>
      <c r="K4645" s="11"/>
      <c r="L4645" s="11"/>
      <c r="M4645" s="12"/>
      <c r="N4645" s="12"/>
      <c r="O4645" s="12"/>
      <c r="P4645" s="12"/>
      <c r="Q4645" s="12"/>
      <c r="R4645" s="12"/>
      <c r="S4645" s="12"/>
      <c r="T4645" s="12"/>
      <c r="U4645" s="12"/>
      <c r="V4645" s="12"/>
      <c r="W4645" s="12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2"/>
      <c r="AS4645" s="12"/>
      <c r="AT4645" s="12"/>
      <c r="AU4645" s="12"/>
      <c r="AV4645" s="12"/>
      <c r="AW4645" s="12"/>
      <c r="AX4645" s="12"/>
      <c r="AY4645" s="12"/>
      <c r="AZ4645" s="12"/>
      <c r="BA4645" s="12"/>
      <c r="BB4645" s="12"/>
      <c r="BC4645" s="12"/>
      <c r="BD4645" s="12"/>
      <c r="BE4645" s="12"/>
      <c r="BF4645" s="12"/>
      <c r="BG4645" s="12"/>
      <c r="BH4645" s="12"/>
      <c r="BI4645" s="12"/>
      <c r="BJ4645" s="13"/>
      <c r="BK4645" s="13"/>
      <c r="BL4645" s="13"/>
      <c r="BM4645" s="13"/>
      <c r="BN4645" s="13"/>
    </row>
    <row r="4646" spans="4:66" x14ac:dyDescent="0.25">
      <c r="D4646"/>
      <c r="E4646" s="10"/>
      <c r="F4646" s="10"/>
      <c r="G4646" s="10"/>
      <c r="H4646" s="10"/>
      <c r="I4646" s="10"/>
      <c r="J4646" s="10"/>
      <c r="K4646" s="11"/>
      <c r="L4646" s="11"/>
      <c r="M4646" s="12"/>
      <c r="N4646" s="12"/>
      <c r="O4646" s="12"/>
      <c r="P4646" s="12"/>
      <c r="Q4646" s="12"/>
      <c r="R4646" s="12"/>
      <c r="S4646" s="12"/>
      <c r="T4646" s="12"/>
      <c r="U4646" s="12"/>
      <c r="V4646" s="12"/>
      <c r="W4646" s="12"/>
      <c r="X4646" s="12"/>
      <c r="Y4646" s="12"/>
      <c r="Z4646" s="12"/>
      <c r="AA4646" s="12"/>
      <c r="AB4646" s="12"/>
      <c r="AC4646" s="12"/>
      <c r="AD4646" s="12"/>
      <c r="AE4646" s="12"/>
      <c r="AF4646" s="12"/>
      <c r="AG4646" s="12"/>
      <c r="AH4646" s="12"/>
      <c r="AI4646" s="12"/>
      <c r="AJ4646" s="12"/>
      <c r="AK4646" s="12"/>
      <c r="AL4646" s="12"/>
      <c r="AM4646" s="12"/>
      <c r="AN4646" s="12"/>
      <c r="AO4646" s="12"/>
      <c r="AP4646" s="12"/>
      <c r="AQ4646" s="12"/>
      <c r="AR4646" s="12"/>
      <c r="AS4646" s="12"/>
      <c r="AT4646" s="12"/>
      <c r="AU4646" s="12"/>
      <c r="AV4646" s="12"/>
      <c r="AW4646" s="12"/>
      <c r="AX4646" s="12"/>
      <c r="AY4646" s="12"/>
      <c r="AZ4646" s="12"/>
      <c r="BA4646" s="12"/>
      <c r="BB4646" s="12"/>
      <c r="BC4646" s="12"/>
      <c r="BD4646" s="12"/>
      <c r="BE4646" s="12"/>
      <c r="BF4646" s="12"/>
      <c r="BG4646" s="12"/>
      <c r="BH4646" s="12"/>
      <c r="BI4646" s="12"/>
      <c r="BJ4646" s="13"/>
      <c r="BK4646" s="13"/>
      <c r="BL4646" s="13"/>
      <c r="BM4646" s="13"/>
      <c r="BN4646" s="13"/>
    </row>
    <row r="4647" spans="4:66" x14ac:dyDescent="0.25">
      <c r="D4647"/>
      <c r="E4647" s="10"/>
      <c r="F4647" s="10"/>
      <c r="G4647" s="10"/>
      <c r="H4647" s="10"/>
      <c r="I4647" s="10"/>
      <c r="J4647" s="10"/>
      <c r="K4647" s="11"/>
      <c r="L4647" s="11"/>
      <c r="M4647" s="12"/>
      <c r="N4647" s="12"/>
      <c r="O4647" s="12"/>
      <c r="P4647" s="12"/>
      <c r="Q4647" s="12"/>
      <c r="R4647" s="12"/>
      <c r="S4647" s="12"/>
      <c r="T4647" s="12"/>
      <c r="U4647" s="12"/>
      <c r="V4647" s="12"/>
      <c r="W4647" s="12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2"/>
      <c r="AS4647" s="12"/>
      <c r="AT4647" s="12"/>
      <c r="AU4647" s="12"/>
      <c r="AV4647" s="12"/>
      <c r="AW4647" s="12"/>
      <c r="AX4647" s="12"/>
      <c r="AY4647" s="12"/>
      <c r="AZ4647" s="12"/>
      <c r="BA4647" s="12"/>
      <c r="BB4647" s="12"/>
      <c r="BC4647" s="12"/>
      <c r="BD4647" s="12"/>
      <c r="BE4647" s="12"/>
      <c r="BF4647" s="12"/>
      <c r="BG4647" s="12"/>
      <c r="BH4647" s="12"/>
      <c r="BI4647" s="12"/>
      <c r="BJ4647" s="13"/>
      <c r="BK4647" s="13"/>
      <c r="BL4647" s="13"/>
      <c r="BM4647" s="13"/>
      <c r="BN4647" s="13"/>
    </row>
    <row r="4648" spans="4:66" x14ac:dyDescent="0.25">
      <c r="D4648"/>
      <c r="E4648" s="10"/>
      <c r="F4648" s="10"/>
      <c r="G4648" s="10"/>
      <c r="H4648" s="10"/>
      <c r="I4648" s="10"/>
      <c r="J4648" s="10"/>
      <c r="K4648" s="11"/>
      <c r="L4648" s="11"/>
      <c r="M4648" s="12"/>
      <c r="N4648" s="12"/>
      <c r="O4648" s="12"/>
      <c r="P4648" s="12"/>
      <c r="Q4648" s="12"/>
      <c r="R4648" s="12"/>
      <c r="S4648" s="12"/>
      <c r="T4648" s="12"/>
      <c r="U4648" s="12"/>
      <c r="V4648" s="12"/>
      <c r="W4648" s="12"/>
      <c r="X4648" s="12"/>
      <c r="Y4648" s="12"/>
      <c r="Z4648" s="12"/>
      <c r="AA4648" s="12"/>
      <c r="AB4648" s="12"/>
      <c r="AC4648" s="12"/>
      <c r="AD4648" s="12"/>
      <c r="AE4648" s="12"/>
      <c r="AF4648" s="12"/>
      <c r="AG4648" s="12"/>
      <c r="AH4648" s="12"/>
      <c r="AI4648" s="12"/>
      <c r="AJ4648" s="12"/>
      <c r="AK4648" s="12"/>
      <c r="AL4648" s="12"/>
      <c r="AM4648" s="12"/>
      <c r="AN4648" s="12"/>
      <c r="AO4648" s="12"/>
      <c r="AP4648" s="12"/>
      <c r="AQ4648" s="12"/>
      <c r="AR4648" s="12"/>
      <c r="AS4648" s="12"/>
      <c r="AT4648" s="12"/>
      <c r="AU4648" s="12"/>
      <c r="AV4648" s="12"/>
      <c r="AW4648" s="12"/>
      <c r="AX4648" s="12"/>
      <c r="AY4648" s="12"/>
      <c r="AZ4648" s="12"/>
      <c r="BA4648" s="12"/>
      <c r="BB4648" s="12"/>
      <c r="BC4648" s="12"/>
      <c r="BD4648" s="12"/>
      <c r="BE4648" s="12"/>
      <c r="BF4648" s="12"/>
      <c r="BG4648" s="12"/>
      <c r="BH4648" s="12"/>
      <c r="BI4648" s="12"/>
      <c r="BJ4648" s="13"/>
      <c r="BK4648" s="13"/>
      <c r="BL4648" s="13"/>
      <c r="BM4648" s="13"/>
      <c r="BN4648" s="13"/>
    </row>
    <row r="4649" spans="4:66" x14ac:dyDescent="0.25">
      <c r="D4649"/>
      <c r="E4649" s="10"/>
      <c r="F4649" s="10"/>
      <c r="G4649" s="10"/>
      <c r="H4649" s="10"/>
      <c r="I4649" s="10"/>
      <c r="J4649" s="10"/>
      <c r="K4649" s="11"/>
      <c r="L4649" s="11"/>
      <c r="M4649" s="12"/>
      <c r="N4649" s="12"/>
      <c r="O4649" s="12"/>
      <c r="P4649" s="12"/>
      <c r="Q4649" s="12"/>
      <c r="R4649" s="12"/>
      <c r="S4649" s="12"/>
      <c r="T4649" s="12"/>
      <c r="U4649" s="12"/>
      <c r="V4649" s="12"/>
      <c r="W4649" s="12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2"/>
      <c r="AS4649" s="12"/>
      <c r="AT4649" s="12"/>
      <c r="AU4649" s="12"/>
      <c r="AV4649" s="12"/>
      <c r="AW4649" s="12"/>
      <c r="AX4649" s="12"/>
      <c r="AY4649" s="12"/>
      <c r="AZ4649" s="12"/>
      <c r="BA4649" s="12"/>
      <c r="BB4649" s="12"/>
      <c r="BC4649" s="12"/>
      <c r="BD4649" s="12"/>
      <c r="BE4649" s="12"/>
      <c r="BF4649" s="12"/>
      <c r="BG4649" s="12"/>
      <c r="BH4649" s="12"/>
      <c r="BI4649" s="12"/>
      <c r="BJ4649" s="13"/>
      <c r="BK4649" s="13"/>
      <c r="BL4649" s="13"/>
      <c r="BM4649" s="13"/>
      <c r="BN4649" s="13"/>
    </row>
    <row r="4650" spans="4:66" x14ac:dyDescent="0.25">
      <c r="D4650"/>
      <c r="E4650" s="10"/>
      <c r="F4650" s="10"/>
      <c r="G4650" s="10"/>
      <c r="H4650" s="10"/>
      <c r="I4650" s="10"/>
      <c r="J4650" s="10"/>
      <c r="K4650" s="11"/>
      <c r="L4650" s="11"/>
      <c r="M4650" s="12"/>
      <c r="N4650" s="12"/>
      <c r="O4650" s="12"/>
      <c r="P4650" s="12"/>
      <c r="Q4650" s="12"/>
      <c r="R4650" s="12"/>
      <c r="S4650" s="12"/>
      <c r="T4650" s="12"/>
      <c r="U4650" s="12"/>
      <c r="V4650" s="12"/>
      <c r="W4650" s="12"/>
      <c r="X4650" s="12"/>
      <c r="Y4650" s="12"/>
      <c r="Z4650" s="12"/>
      <c r="AA4650" s="12"/>
      <c r="AB4650" s="12"/>
      <c r="AC4650" s="12"/>
      <c r="AD4650" s="12"/>
      <c r="AE4650" s="12"/>
      <c r="AF4650" s="12"/>
      <c r="AG4650" s="12"/>
      <c r="AH4650" s="12"/>
      <c r="AI4650" s="12"/>
      <c r="AJ4650" s="12"/>
      <c r="AK4650" s="12"/>
      <c r="AL4650" s="12"/>
      <c r="AM4650" s="12"/>
      <c r="AN4650" s="12"/>
      <c r="AO4650" s="12"/>
      <c r="AP4650" s="12"/>
      <c r="AQ4650" s="12"/>
      <c r="AR4650" s="12"/>
      <c r="AS4650" s="12"/>
      <c r="AT4650" s="12"/>
      <c r="AU4650" s="12"/>
      <c r="AV4650" s="12"/>
      <c r="AW4650" s="12"/>
      <c r="AX4650" s="12"/>
      <c r="AY4650" s="12"/>
      <c r="AZ4650" s="12"/>
      <c r="BA4650" s="12"/>
      <c r="BB4650" s="12"/>
      <c r="BC4650" s="12"/>
      <c r="BD4650" s="12"/>
      <c r="BE4650" s="12"/>
      <c r="BF4650" s="12"/>
      <c r="BG4650" s="12"/>
      <c r="BH4650" s="12"/>
      <c r="BI4650" s="12"/>
      <c r="BJ4650" s="13"/>
      <c r="BK4650" s="13"/>
      <c r="BL4650" s="13"/>
      <c r="BM4650" s="13"/>
      <c r="BN4650" s="13"/>
    </row>
    <row r="4651" spans="4:66" x14ac:dyDescent="0.25">
      <c r="D4651"/>
      <c r="E4651" s="10"/>
      <c r="F4651" s="10"/>
      <c r="G4651" s="10"/>
      <c r="H4651" s="10"/>
      <c r="I4651" s="10"/>
      <c r="J4651" s="10"/>
      <c r="K4651" s="11"/>
      <c r="L4651" s="11"/>
      <c r="M4651" s="12"/>
      <c r="N4651" s="12"/>
      <c r="O4651" s="12"/>
      <c r="P4651" s="12"/>
      <c r="Q4651" s="12"/>
      <c r="R4651" s="12"/>
      <c r="S4651" s="12"/>
      <c r="T4651" s="12"/>
      <c r="U4651" s="12"/>
      <c r="V4651" s="12"/>
      <c r="W4651" s="12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2"/>
      <c r="AS4651" s="12"/>
      <c r="AT4651" s="12"/>
      <c r="AU4651" s="12"/>
      <c r="AV4651" s="12"/>
      <c r="AW4651" s="12"/>
      <c r="AX4651" s="12"/>
      <c r="AY4651" s="12"/>
      <c r="AZ4651" s="12"/>
      <c r="BA4651" s="12"/>
      <c r="BB4651" s="12"/>
      <c r="BC4651" s="12"/>
      <c r="BD4651" s="12"/>
      <c r="BE4651" s="12"/>
      <c r="BF4651" s="12"/>
      <c r="BG4651" s="12"/>
      <c r="BH4651" s="12"/>
      <c r="BI4651" s="12"/>
      <c r="BJ4651" s="13"/>
      <c r="BK4651" s="13"/>
      <c r="BL4651" s="13"/>
      <c r="BM4651" s="13"/>
      <c r="BN4651" s="13"/>
    </row>
    <row r="4652" spans="4:66" x14ac:dyDescent="0.25">
      <c r="D4652"/>
      <c r="E4652" s="10"/>
      <c r="F4652" s="10"/>
      <c r="G4652" s="10"/>
      <c r="H4652" s="10"/>
      <c r="I4652" s="10"/>
      <c r="J4652" s="10"/>
      <c r="K4652" s="11"/>
      <c r="L4652" s="11"/>
      <c r="M4652" s="12"/>
      <c r="N4652" s="12"/>
      <c r="O4652" s="12"/>
      <c r="P4652" s="12"/>
      <c r="Q4652" s="12"/>
      <c r="R4652" s="12"/>
      <c r="S4652" s="12"/>
      <c r="T4652" s="12"/>
      <c r="U4652" s="12"/>
      <c r="V4652" s="12"/>
      <c r="W4652" s="12"/>
      <c r="X4652" s="12"/>
      <c r="Y4652" s="12"/>
      <c r="Z4652" s="12"/>
      <c r="AA4652" s="12"/>
      <c r="AB4652" s="12"/>
      <c r="AC4652" s="12"/>
      <c r="AD4652" s="12"/>
      <c r="AE4652" s="12"/>
      <c r="AF4652" s="12"/>
      <c r="AG4652" s="12"/>
      <c r="AH4652" s="12"/>
      <c r="AI4652" s="12"/>
      <c r="AJ4652" s="12"/>
      <c r="AK4652" s="12"/>
      <c r="AL4652" s="12"/>
      <c r="AM4652" s="12"/>
      <c r="AN4652" s="12"/>
      <c r="AO4652" s="12"/>
      <c r="AP4652" s="12"/>
      <c r="AQ4652" s="12"/>
      <c r="AR4652" s="12"/>
      <c r="AS4652" s="12"/>
      <c r="AT4652" s="12"/>
      <c r="AU4652" s="12"/>
      <c r="AV4652" s="12"/>
      <c r="AW4652" s="12"/>
      <c r="AX4652" s="12"/>
      <c r="AY4652" s="12"/>
      <c r="AZ4652" s="12"/>
      <c r="BA4652" s="12"/>
      <c r="BB4652" s="12"/>
      <c r="BC4652" s="12"/>
      <c r="BD4652" s="12"/>
      <c r="BE4652" s="12"/>
      <c r="BF4652" s="12"/>
      <c r="BG4652" s="12"/>
      <c r="BH4652" s="12"/>
      <c r="BI4652" s="12"/>
      <c r="BJ4652" s="13"/>
      <c r="BK4652" s="13"/>
      <c r="BL4652" s="13"/>
      <c r="BM4652" s="13"/>
      <c r="BN4652" s="13"/>
    </row>
    <row r="4653" spans="4:66" x14ac:dyDescent="0.25">
      <c r="D4653"/>
      <c r="E4653" s="10"/>
      <c r="F4653" s="10"/>
      <c r="G4653" s="10"/>
      <c r="H4653" s="10"/>
      <c r="I4653" s="10"/>
      <c r="J4653" s="10"/>
      <c r="K4653" s="11"/>
      <c r="L4653" s="11"/>
      <c r="M4653" s="12"/>
      <c r="N4653" s="12"/>
      <c r="O4653" s="12"/>
      <c r="P4653" s="12"/>
      <c r="Q4653" s="12"/>
      <c r="R4653" s="12"/>
      <c r="S4653" s="12"/>
      <c r="T4653" s="12"/>
      <c r="U4653" s="12"/>
      <c r="V4653" s="12"/>
      <c r="W4653" s="12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2"/>
      <c r="AS4653" s="12"/>
      <c r="AT4653" s="12"/>
      <c r="AU4653" s="12"/>
      <c r="AV4653" s="12"/>
      <c r="AW4653" s="12"/>
      <c r="AX4653" s="12"/>
      <c r="AY4653" s="12"/>
      <c r="AZ4653" s="12"/>
      <c r="BA4653" s="12"/>
      <c r="BB4653" s="12"/>
      <c r="BC4653" s="12"/>
      <c r="BD4653" s="12"/>
      <c r="BE4653" s="12"/>
      <c r="BF4653" s="12"/>
      <c r="BG4653" s="12"/>
      <c r="BH4653" s="12"/>
      <c r="BI4653" s="12"/>
      <c r="BJ4653" s="13"/>
      <c r="BK4653" s="13"/>
      <c r="BL4653" s="13"/>
      <c r="BM4653" s="13"/>
      <c r="BN4653" s="13"/>
    </row>
    <row r="4654" spans="4:66" x14ac:dyDescent="0.25">
      <c r="D4654"/>
      <c r="E4654" s="10"/>
      <c r="F4654" s="10"/>
      <c r="G4654" s="10"/>
      <c r="H4654" s="10"/>
      <c r="I4654" s="10"/>
      <c r="J4654" s="10"/>
      <c r="K4654" s="11"/>
      <c r="L4654" s="11"/>
      <c r="M4654" s="12"/>
      <c r="N4654" s="12"/>
      <c r="O4654" s="12"/>
      <c r="P4654" s="12"/>
      <c r="Q4654" s="12"/>
      <c r="R4654" s="12"/>
      <c r="S4654" s="12"/>
      <c r="T4654" s="12"/>
      <c r="U4654" s="12"/>
      <c r="V4654" s="12"/>
      <c r="W4654" s="12"/>
      <c r="X4654" s="12"/>
      <c r="Y4654" s="12"/>
      <c r="Z4654" s="12"/>
      <c r="AA4654" s="12"/>
      <c r="AB4654" s="12"/>
      <c r="AC4654" s="12"/>
      <c r="AD4654" s="12"/>
      <c r="AE4654" s="12"/>
      <c r="AF4654" s="12"/>
      <c r="AG4654" s="12"/>
      <c r="AH4654" s="12"/>
      <c r="AI4654" s="12"/>
      <c r="AJ4654" s="12"/>
      <c r="AK4654" s="12"/>
      <c r="AL4654" s="12"/>
      <c r="AM4654" s="12"/>
      <c r="AN4654" s="12"/>
      <c r="AO4654" s="12"/>
      <c r="AP4654" s="12"/>
      <c r="AQ4654" s="12"/>
      <c r="AR4654" s="12"/>
      <c r="AS4654" s="12"/>
      <c r="AT4654" s="12"/>
      <c r="AU4654" s="12"/>
      <c r="AV4654" s="12"/>
      <c r="AW4654" s="12"/>
      <c r="AX4654" s="12"/>
      <c r="AY4654" s="12"/>
      <c r="AZ4654" s="12"/>
      <c r="BA4654" s="12"/>
      <c r="BB4654" s="12"/>
      <c r="BC4654" s="12"/>
      <c r="BD4654" s="12"/>
      <c r="BE4654" s="12"/>
      <c r="BF4654" s="12"/>
      <c r="BG4654" s="12"/>
      <c r="BH4654" s="12"/>
      <c r="BI4654" s="12"/>
      <c r="BJ4654" s="13"/>
      <c r="BK4654" s="13"/>
      <c r="BL4654" s="13"/>
      <c r="BM4654" s="13"/>
      <c r="BN4654" s="13"/>
    </row>
    <row r="4655" spans="4:66" x14ac:dyDescent="0.25">
      <c r="D4655"/>
      <c r="E4655" s="10"/>
      <c r="F4655" s="10"/>
      <c r="G4655" s="10"/>
      <c r="H4655" s="10"/>
      <c r="I4655" s="10"/>
      <c r="J4655" s="10"/>
      <c r="K4655" s="11"/>
      <c r="L4655" s="11"/>
      <c r="M4655" s="12"/>
      <c r="N4655" s="12"/>
      <c r="O4655" s="12"/>
      <c r="P4655" s="12"/>
      <c r="Q4655" s="12"/>
      <c r="R4655" s="12"/>
      <c r="S4655" s="12"/>
      <c r="T4655" s="12"/>
      <c r="U4655" s="12"/>
      <c r="V4655" s="12"/>
      <c r="W4655" s="12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2"/>
      <c r="AS4655" s="12"/>
      <c r="AT4655" s="12"/>
      <c r="AU4655" s="12"/>
      <c r="AV4655" s="12"/>
      <c r="AW4655" s="12"/>
      <c r="AX4655" s="12"/>
      <c r="AY4655" s="12"/>
      <c r="AZ4655" s="12"/>
      <c r="BA4655" s="12"/>
      <c r="BB4655" s="12"/>
      <c r="BC4655" s="12"/>
      <c r="BD4655" s="12"/>
      <c r="BE4655" s="12"/>
      <c r="BF4655" s="12"/>
      <c r="BG4655" s="12"/>
      <c r="BH4655" s="12"/>
      <c r="BI4655" s="12"/>
      <c r="BJ4655" s="13"/>
      <c r="BK4655" s="13"/>
      <c r="BL4655" s="13"/>
      <c r="BM4655" s="13"/>
      <c r="BN4655" s="13"/>
    </row>
    <row r="4656" spans="4:66" x14ac:dyDescent="0.25">
      <c r="D4656"/>
      <c r="E4656" s="10"/>
      <c r="F4656" s="10"/>
      <c r="G4656" s="10"/>
      <c r="H4656" s="10"/>
      <c r="I4656" s="10"/>
      <c r="J4656" s="10"/>
      <c r="K4656" s="11"/>
      <c r="L4656" s="11"/>
      <c r="M4656" s="12"/>
      <c r="N4656" s="12"/>
      <c r="O4656" s="12"/>
      <c r="P4656" s="12"/>
      <c r="Q4656" s="12"/>
      <c r="R4656" s="12"/>
      <c r="S4656" s="12"/>
      <c r="T4656" s="12"/>
      <c r="U4656" s="12"/>
      <c r="V4656" s="12"/>
      <c r="W4656" s="12"/>
      <c r="X4656" s="12"/>
      <c r="Y4656" s="12"/>
      <c r="Z4656" s="12"/>
      <c r="AA4656" s="12"/>
      <c r="AB4656" s="12"/>
      <c r="AC4656" s="12"/>
      <c r="AD4656" s="12"/>
      <c r="AE4656" s="12"/>
      <c r="AF4656" s="12"/>
      <c r="AG4656" s="12"/>
      <c r="AH4656" s="12"/>
      <c r="AI4656" s="12"/>
      <c r="AJ4656" s="12"/>
      <c r="AK4656" s="12"/>
      <c r="AL4656" s="12"/>
      <c r="AM4656" s="12"/>
      <c r="AN4656" s="12"/>
      <c r="AO4656" s="12"/>
      <c r="AP4656" s="12"/>
      <c r="AQ4656" s="12"/>
      <c r="AR4656" s="12"/>
      <c r="AS4656" s="12"/>
      <c r="AT4656" s="12"/>
      <c r="AU4656" s="12"/>
      <c r="AV4656" s="12"/>
      <c r="AW4656" s="12"/>
      <c r="AX4656" s="12"/>
      <c r="AY4656" s="12"/>
      <c r="AZ4656" s="12"/>
      <c r="BA4656" s="12"/>
      <c r="BB4656" s="12"/>
      <c r="BC4656" s="12"/>
      <c r="BD4656" s="12"/>
      <c r="BE4656" s="12"/>
      <c r="BF4656" s="12"/>
      <c r="BG4656" s="12"/>
      <c r="BH4656" s="12"/>
      <c r="BI4656" s="12"/>
      <c r="BJ4656" s="13"/>
      <c r="BK4656" s="13"/>
      <c r="BL4656" s="13"/>
      <c r="BM4656" s="13"/>
      <c r="BN4656" s="13"/>
    </row>
    <row r="4657" spans="4:66" s="14" customFormat="1" x14ac:dyDescent="0.25">
      <c r="K4657" s="16"/>
      <c r="L4657" s="16"/>
      <c r="M4657" s="17"/>
      <c r="N4657" s="17"/>
      <c r="O4657" s="17"/>
      <c r="P4657" s="17"/>
      <c r="Q4657" s="17"/>
      <c r="R4657" s="17"/>
      <c r="S4657" s="17"/>
      <c r="T4657" s="17"/>
      <c r="U4657" s="17"/>
      <c r="V4657" s="17"/>
      <c r="W4657" s="17"/>
      <c r="X4657" s="17"/>
      <c r="Y4657" s="17"/>
      <c r="Z4657" s="17"/>
      <c r="AA4657" s="17"/>
      <c r="AB4657" s="17"/>
      <c r="AC4657" s="17"/>
      <c r="AD4657" s="17"/>
      <c r="AE4657" s="17"/>
      <c r="AF4657" s="17"/>
      <c r="AG4657" s="17"/>
      <c r="AH4657" s="17"/>
      <c r="AI4657" s="17"/>
      <c r="AJ4657" s="17"/>
      <c r="AK4657" s="17"/>
      <c r="AL4657" s="17"/>
      <c r="AM4657" s="17"/>
      <c r="AN4657" s="17"/>
      <c r="AO4657" s="17"/>
      <c r="AP4657" s="17"/>
      <c r="AQ4657" s="17"/>
      <c r="AR4657" s="17"/>
      <c r="AS4657" s="17"/>
      <c r="AT4657" s="17"/>
      <c r="AU4657" s="17"/>
      <c r="AV4657" s="17"/>
      <c r="AW4657" s="17"/>
      <c r="AX4657" s="17"/>
      <c r="AY4657" s="17"/>
      <c r="AZ4657" s="17"/>
      <c r="BA4657" s="17"/>
      <c r="BB4657" s="17"/>
      <c r="BC4657" s="17"/>
      <c r="BD4657" s="17"/>
      <c r="BE4657" s="17"/>
      <c r="BF4657" s="17"/>
      <c r="BG4657" s="17"/>
      <c r="BH4657" s="17"/>
      <c r="BI4657" s="17"/>
      <c r="BJ4657" s="18"/>
      <c r="BK4657" s="18"/>
      <c r="BL4657" s="18"/>
      <c r="BM4657" s="18"/>
      <c r="BN4657" s="18"/>
    </row>
    <row r="4658" spans="4:66" x14ac:dyDescent="0.25">
      <c r="D4658" s="7"/>
      <c r="E4658" s="10"/>
      <c r="F4658" s="10"/>
      <c r="G4658" s="10"/>
      <c r="H4658" s="10"/>
      <c r="I4658" s="10"/>
      <c r="J4658" s="10"/>
      <c r="K4658" s="11"/>
      <c r="L4658" s="11"/>
      <c r="M4658" s="12"/>
      <c r="N4658" s="12"/>
      <c r="O4658" s="12"/>
      <c r="P4658" s="12"/>
      <c r="Q4658" s="12"/>
      <c r="R4658" s="12"/>
      <c r="S4658" s="12"/>
      <c r="T4658" s="12"/>
      <c r="U4658" s="12"/>
      <c r="V4658" s="12"/>
      <c r="W4658" s="12"/>
      <c r="X4658" s="12"/>
      <c r="Y4658" s="12"/>
      <c r="Z4658" s="12"/>
      <c r="AA4658" s="12"/>
      <c r="AB4658" s="12"/>
      <c r="AC4658" s="12"/>
      <c r="AD4658" s="12"/>
      <c r="AE4658" s="12"/>
      <c r="AF4658" s="12"/>
      <c r="AG4658" s="12"/>
      <c r="AH4658" s="12"/>
      <c r="AI4658" s="12"/>
      <c r="AJ4658" s="12"/>
      <c r="AK4658" s="12"/>
      <c r="AL4658" s="12"/>
      <c r="AM4658" s="12"/>
      <c r="AN4658" s="12"/>
      <c r="AO4658" s="12"/>
      <c r="AP4658" s="12"/>
      <c r="AQ4658" s="12"/>
      <c r="AR4658" s="12"/>
      <c r="AS4658" s="12"/>
      <c r="AT4658" s="12"/>
      <c r="AU4658" s="12"/>
      <c r="AV4658" s="12"/>
      <c r="AW4658" s="12"/>
      <c r="AX4658" s="12"/>
      <c r="AY4658" s="12"/>
      <c r="AZ4658" s="12"/>
      <c r="BA4658" s="12"/>
      <c r="BB4658" s="12"/>
      <c r="BC4658" s="12"/>
      <c r="BD4658" s="12"/>
      <c r="BE4658" s="12"/>
      <c r="BF4658" s="12"/>
      <c r="BG4658" s="12"/>
      <c r="BH4658" s="12"/>
      <c r="BI4658" s="12"/>
      <c r="BJ4658" s="13"/>
      <c r="BK4658" s="13"/>
      <c r="BL4658" s="13"/>
      <c r="BM4658" s="13"/>
      <c r="BN4658" s="13"/>
    </row>
    <row r="4659" spans="4:66" x14ac:dyDescent="0.25">
      <c r="D4659" s="7"/>
      <c r="E4659" s="10"/>
      <c r="F4659" s="10"/>
      <c r="G4659" s="10"/>
      <c r="H4659" s="10"/>
      <c r="I4659" s="10"/>
      <c r="J4659" s="10"/>
      <c r="K4659" s="11"/>
      <c r="L4659" s="11"/>
      <c r="M4659" s="12"/>
      <c r="N4659" s="12"/>
      <c r="O4659" s="12"/>
      <c r="P4659" s="12"/>
      <c r="Q4659" s="12"/>
      <c r="R4659" s="12"/>
      <c r="S4659" s="12"/>
      <c r="T4659" s="12"/>
      <c r="U4659" s="12"/>
      <c r="V4659" s="12"/>
      <c r="W4659" s="12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2"/>
      <c r="AS4659" s="12"/>
      <c r="AT4659" s="12"/>
      <c r="AU4659" s="12"/>
      <c r="AV4659" s="12"/>
      <c r="AW4659" s="12"/>
      <c r="AX4659" s="12"/>
      <c r="AY4659" s="12"/>
      <c r="AZ4659" s="12"/>
      <c r="BA4659" s="12"/>
      <c r="BB4659" s="12"/>
      <c r="BC4659" s="12"/>
      <c r="BD4659" s="12"/>
      <c r="BE4659" s="12"/>
      <c r="BF4659" s="12"/>
      <c r="BG4659" s="12"/>
      <c r="BH4659" s="12"/>
      <c r="BI4659" s="12"/>
      <c r="BJ4659" s="13"/>
      <c r="BK4659" s="13"/>
      <c r="BL4659" s="13"/>
      <c r="BM4659" s="13"/>
      <c r="BN4659" s="13"/>
    </row>
    <row r="4660" spans="4:66" x14ac:dyDescent="0.25">
      <c r="D4660" s="7"/>
      <c r="E4660" s="10"/>
      <c r="F4660" s="10"/>
      <c r="G4660" s="10"/>
      <c r="H4660" s="10"/>
      <c r="I4660" s="10"/>
      <c r="J4660" s="10"/>
      <c r="K4660" s="11"/>
      <c r="L4660" s="11"/>
      <c r="M4660" s="12"/>
      <c r="N4660" s="12"/>
      <c r="O4660" s="12"/>
      <c r="P4660" s="12"/>
      <c r="Q4660" s="12"/>
      <c r="R4660" s="12"/>
      <c r="S4660" s="12"/>
      <c r="T4660" s="12"/>
      <c r="U4660" s="12"/>
      <c r="V4660" s="12"/>
      <c r="W4660" s="12"/>
      <c r="X4660" s="12"/>
      <c r="Y4660" s="12"/>
      <c r="Z4660" s="12"/>
      <c r="AA4660" s="12"/>
      <c r="AB4660" s="12"/>
      <c r="AC4660" s="12"/>
      <c r="AD4660" s="12"/>
      <c r="AE4660" s="12"/>
      <c r="AF4660" s="12"/>
      <c r="AG4660" s="12"/>
      <c r="AH4660" s="12"/>
      <c r="AI4660" s="12"/>
      <c r="AJ4660" s="12"/>
      <c r="AK4660" s="12"/>
      <c r="AL4660" s="12"/>
      <c r="AM4660" s="12"/>
      <c r="AN4660" s="12"/>
      <c r="AO4660" s="12"/>
      <c r="AP4660" s="12"/>
      <c r="AQ4660" s="12"/>
      <c r="AR4660" s="12"/>
      <c r="AS4660" s="12"/>
      <c r="AT4660" s="12"/>
      <c r="AU4660" s="12"/>
      <c r="AV4660" s="12"/>
      <c r="AW4660" s="12"/>
      <c r="AX4660" s="12"/>
      <c r="AY4660" s="12"/>
      <c r="AZ4660" s="12"/>
      <c r="BA4660" s="12"/>
      <c r="BB4660" s="12"/>
      <c r="BC4660" s="12"/>
      <c r="BD4660" s="12"/>
      <c r="BE4660" s="12"/>
      <c r="BF4660" s="12"/>
      <c r="BG4660" s="12"/>
      <c r="BH4660" s="12"/>
      <c r="BI4660" s="12"/>
      <c r="BJ4660" s="13"/>
      <c r="BK4660" s="13"/>
      <c r="BL4660" s="13"/>
      <c r="BM4660" s="13"/>
      <c r="BN4660" s="13"/>
    </row>
    <row r="4661" spans="4:66" x14ac:dyDescent="0.25">
      <c r="D4661" s="7"/>
      <c r="E4661" s="10"/>
      <c r="F4661" s="10"/>
      <c r="G4661" s="10"/>
      <c r="H4661" s="10"/>
      <c r="I4661" s="10"/>
      <c r="J4661" s="10"/>
      <c r="K4661" s="11"/>
      <c r="L4661" s="11"/>
      <c r="M4661" s="12"/>
      <c r="N4661" s="12"/>
      <c r="O4661" s="12"/>
      <c r="P4661" s="12"/>
      <c r="Q4661" s="12"/>
      <c r="R4661" s="12"/>
      <c r="S4661" s="12"/>
      <c r="T4661" s="12"/>
      <c r="U4661" s="12"/>
      <c r="V4661" s="12"/>
      <c r="W4661" s="12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2"/>
      <c r="AS4661" s="12"/>
      <c r="AT4661" s="12"/>
      <c r="AU4661" s="12"/>
      <c r="AV4661" s="12"/>
      <c r="AW4661" s="12"/>
      <c r="AX4661" s="12"/>
      <c r="AY4661" s="12"/>
      <c r="AZ4661" s="12"/>
      <c r="BA4661" s="12"/>
      <c r="BB4661" s="12"/>
      <c r="BC4661" s="12"/>
      <c r="BD4661" s="12"/>
      <c r="BE4661" s="12"/>
      <c r="BF4661" s="12"/>
      <c r="BG4661" s="12"/>
      <c r="BH4661" s="12"/>
      <c r="BI4661" s="12"/>
      <c r="BJ4661" s="13"/>
      <c r="BK4661" s="13"/>
      <c r="BL4661" s="13"/>
      <c r="BM4661" s="13"/>
      <c r="BN4661" s="13"/>
    </row>
    <row r="4662" spans="4:66" x14ac:dyDescent="0.25">
      <c r="D4662" s="7"/>
      <c r="E4662" s="10"/>
      <c r="F4662" s="10"/>
      <c r="G4662" s="10"/>
      <c r="H4662" s="10"/>
      <c r="I4662" s="10"/>
      <c r="J4662" s="10"/>
      <c r="K4662" s="11"/>
      <c r="L4662" s="11"/>
      <c r="M4662" s="12"/>
      <c r="N4662" s="12"/>
      <c r="O4662" s="12"/>
      <c r="P4662" s="12"/>
      <c r="Q4662" s="12"/>
      <c r="R4662" s="12"/>
      <c r="S4662" s="12"/>
      <c r="T4662" s="12"/>
      <c r="U4662" s="12"/>
      <c r="V4662" s="12"/>
      <c r="W4662" s="12"/>
      <c r="X4662" s="12"/>
      <c r="Y4662" s="12"/>
      <c r="Z4662" s="12"/>
      <c r="AA4662" s="12"/>
      <c r="AB4662" s="12"/>
      <c r="AC4662" s="12"/>
      <c r="AD4662" s="12"/>
      <c r="AE4662" s="12"/>
      <c r="AF4662" s="12"/>
      <c r="AG4662" s="12"/>
      <c r="AH4662" s="12"/>
      <c r="AI4662" s="12"/>
      <c r="AJ4662" s="12"/>
      <c r="AK4662" s="12"/>
      <c r="AL4662" s="12"/>
      <c r="AM4662" s="12"/>
      <c r="AN4662" s="12"/>
      <c r="AO4662" s="12"/>
      <c r="AP4662" s="12"/>
      <c r="AQ4662" s="12"/>
      <c r="AR4662" s="12"/>
      <c r="AS4662" s="12"/>
      <c r="AT4662" s="12"/>
      <c r="AU4662" s="12"/>
      <c r="AV4662" s="12"/>
      <c r="AW4662" s="12"/>
      <c r="AX4662" s="12"/>
      <c r="AY4662" s="12"/>
      <c r="AZ4662" s="12"/>
      <c r="BA4662" s="12"/>
      <c r="BB4662" s="12"/>
      <c r="BC4662" s="12"/>
      <c r="BD4662" s="12"/>
      <c r="BE4662" s="12"/>
      <c r="BF4662" s="12"/>
      <c r="BG4662" s="12"/>
      <c r="BH4662" s="12"/>
      <c r="BI4662" s="12"/>
      <c r="BJ4662" s="13"/>
      <c r="BK4662" s="13"/>
      <c r="BL4662" s="13"/>
      <c r="BM4662" s="13"/>
      <c r="BN4662" s="13"/>
    </row>
    <row r="4663" spans="4:66" x14ac:dyDescent="0.25">
      <c r="D4663" s="7"/>
      <c r="E4663" s="10"/>
      <c r="F4663" s="10"/>
      <c r="G4663" s="10"/>
      <c r="H4663" s="10"/>
      <c r="I4663" s="10"/>
      <c r="J4663" s="10"/>
      <c r="K4663" s="11"/>
      <c r="L4663" s="11"/>
      <c r="M4663" s="12"/>
      <c r="N4663" s="12"/>
      <c r="O4663" s="12"/>
      <c r="P4663" s="12"/>
      <c r="Q4663" s="12"/>
      <c r="R4663" s="12"/>
      <c r="S4663" s="12"/>
      <c r="T4663" s="12"/>
      <c r="U4663" s="12"/>
      <c r="V4663" s="12"/>
      <c r="W4663" s="12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2"/>
      <c r="AS4663" s="12"/>
      <c r="AT4663" s="12"/>
      <c r="AU4663" s="12"/>
      <c r="AV4663" s="12"/>
      <c r="AW4663" s="12"/>
      <c r="AX4663" s="12"/>
      <c r="AY4663" s="12"/>
      <c r="AZ4663" s="12"/>
      <c r="BA4663" s="12"/>
      <c r="BB4663" s="12"/>
      <c r="BC4663" s="12"/>
      <c r="BD4663" s="12"/>
      <c r="BE4663" s="12"/>
      <c r="BF4663" s="12"/>
      <c r="BG4663" s="12"/>
      <c r="BH4663" s="12"/>
      <c r="BI4663" s="12"/>
      <c r="BJ4663" s="13"/>
      <c r="BK4663" s="13"/>
      <c r="BL4663" s="13"/>
      <c r="BM4663" s="13"/>
      <c r="BN4663" s="13"/>
    </row>
    <row r="4664" spans="4:66" x14ac:dyDescent="0.25">
      <c r="D4664" s="7"/>
      <c r="E4664" s="10"/>
      <c r="F4664" s="10"/>
      <c r="G4664" s="10"/>
      <c r="H4664" s="10"/>
      <c r="I4664" s="10"/>
      <c r="J4664" s="10"/>
      <c r="K4664" s="11"/>
      <c r="L4664" s="11"/>
      <c r="M4664" s="12"/>
      <c r="N4664" s="12"/>
      <c r="O4664" s="12"/>
      <c r="P4664" s="12"/>
      <c r="Q4664" s="12"/>
      <c r="R4664" s="12"/>
      <c r="S4664" s="12"/>
      <c r="T4664" s="12"/>
      <c r="U4664" s="12"/>
      <c r="V4664" s="12"/>
      <c r="W4664" s="12"/>
      <c r="X4664" s="12"/>
      <c r="Y4664" s="12"/>
      <c r="Z4664" s="12"/>
      <c r="AA4664" s="12"/>
      <c r="AB4664" s="12"/>
      <c r="AC4664" s="12"/>
      <c r="AD4664" s="12"/>
      <c r="AE4664" s="12"/>
      <c r="AF4664" s="12"/>
      <c r="AG4664" s="12"/>
      <c r="AH4664" s="12"/>
      <c r="AI4664" s="12"/>
      <c r="AJ4664" s="12"/>
      <c r="AK4664" s="12"/>
      <c r="AL4664" s="12"/>
      <c r="AM4664" s="12"/>
      <c r="AN4664" s="12"/>
      <c r="AO4664" s="12"/>
      <c r="AP4664" s="12"/>
      <c r="AQ4664" s="12"/>
      <c r="AR4664" s="12"/>
      <c r="AS4664" s="12"/>
      <c r="AT4664" s="12"/>
      <c r="AU4664" s="12"/>
      <c r="AV4664" s="12"/>
      <c r="AW4664" s="12"/>
      <c r="AX4664" s="12"/>
      <c r="AY4664" s="12"/>
      <c r="AZ4664" s="12"/>
      <c r="BA4664" s="12"/>
      <c r="BB4664" s="12"/>
      <c r="BC4664" s="12"/>
      <c r="BD4664" s="12"/>
      <c r="BE4664" s="12"/>
      <c r="BF4664" s="12"/>
      <c r="BG4664" s="12"/>
      <c r="BH4664" s="12"/>
      <c r="BI4664" s="12"/>
      <c r="BJ4664" s="13"/>
      <c r="BK4664" s="13"/>
      <c r="BL4664" s="13"/>
      <c r="BM4664" s="13"/>
      <c r="BN4664" s="13"/>
    </row>
    <row r="4665" spans="4:66" x14ac:dyDescent="0.25">
      <c r="D4665" s="7"/>
      <c r="E4665" s="10"/>
      <c r="F4665" s="10"/>
      <c r="G4665" s="10"/>
      <c r="H4665" s="10"/>
      <c r="I4665" s="10"/>
      <c r="J4665" s="10"/>
      <c r="K4665" s="11"/>
      <c r="L4665" s="11"/>
      <c r="M4665" s="12"/>
      <c r="N4665" s="12"/>
      <c r="O4665" s="12"/>
      <c r="P4665" s="12"/>
      <c r="Q4665" s="12"/>
      <c r="R4665" s="12"/>
      <c r="S4665" s="12"/>
      <c r="T4665" s="12"/>
      <c r="U4665" s="12"/>
      <c r="V4665" s="12"/>
      <c r="W4665" s="12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2"/>
      <c r="AS4665" s="12"/>
      <c r="AT4665" s="12"/>
      <c r="AU4665" s="12"/>
      <c r="AV4665" s="12"/>
      <c r="AW4665" s="12"/>
      <c r="AX4665" s="12"/>
      <c r="AY4665" s="12"/>
      <c r="AZ4665" s="12"/>
      <c r="BA4665" s="12"/>
      <c r="BB4665" s="12"/>
      <c r="BC4665" s="12"/>
      <c r="BD4665" s="12"/>
      <c r="BE4665" s="12"/>
      <c r="BF4665" s="12"/>
      <c r="BG4665" s="12"/>
      <c r="BH4665" s="12"/>
      <c r="BI4665" s="12"/>
      <c r="BJ4665" s="13"/>
      <c r="BK4665" s="13"/>
      <c r="BL4665" s="13"/>
      <c r="BM4665" s="13"/>
      <c r="BN4665" s="13"/>
    </row>
    <row r="4666" spans="4:66" x14ac:dyDescent="0.25">
      <c r="D4666" s="7"/>
      <c r="E4666" s="10"/>
      <c r="F4666" s="10"/>
      <c r="G4666" s="10"/>
      <c r="H4666" s="10"/>
      <c r="I4666" s="10"/>
      <c r="J4666" s="10"/>
      <c r="K4666" s="11"/>
      <c r="L4666" s="11"/>
      <c r="M4666" s="12"/>
      <c r="N4666" s="12"/>
      <c r="O4666" s="12"/>
      <c r="P4666" s="12"/>
      <c r="Q4666" s="12"/>
      <c r="R4666" s="12"/>
      <c r="S4666" s="12"/>
      <c r="T4666" s="12"/>
      <c r="U4666" s="12"/>
      <c r="V4666" s="12"/>
      <c r="W4666" s="12"/>
      <c r="X4666" s="12"/>
      <c r="Y4666" s="12"/>
      <c r="Z4666" s="12"/>
      <c r="AA4666" s="12"/>
      <c r="AB4666" s="12"/>
      <c r="AC4666" s="12"/>
      <c r="AD4666" s="12"/>
      <c r="AE4666" s="12"/>
      <c r="AF4666" s="12"/>
      <c r="AG4666" s="12"/>
      <c r="AH4666" s="12"/>
      <c r="AI4666" s="12"/>
      <c r="AJ4666" s="12"/>
      <c r="AK4666" s="12"/>
      <c r="AL4666" s="12"/>
      <c r="AM4666" s="12"/>
      <c r="AN4666" s="12"/>
      <c r="AO4666" s="12"/>
      <c r="AP4666" s="12"/>
      <c r="AQ4666" s="12"/>
      <c r="AR4666" s="12"/>
      <c r="AS4666" s="12"/>
      <c r="AT4666" s="12"/>
      <c r="AU4666" s="12"/>
      <c r="AV4666" s="12"/>
      <c r="AW4666" s="12"/>
      <c r="AX4666" s="12"/>
      <c r="AY4666" s="12"/>
      <c r="AZ4666" s="12"/>
      <c r="BA4666" s="12"/>
      <c r="BB4666" s="12"/>
      <c r="BC4666" s="12"/>
      <c r="BD4666" s="12"/>
      <c r="BE4666" s="12"/>
      <c r="BF4666" s="12"/>
      <c r="BG4666" s="12"/>
      <c r="BH4666" s="12"/>
      <c r="BI4666" s="12"/>
      <c r="BJ4666" s="13"/>
      <c r="BK4666" s="13"/>
      <c r="BL4666" s="13"/>
      <c r="BM4666" s="13"/>
      <c r="BN4666" s="13"/>
    </row>
    <row r="4667" spans="4:66" x14ac:dyDescent="0.25">
      <c r="D4667" s="7"/>
      <c r="E4667" s="10"/>
      <c r="F4667" s="10"/>
      <c r="G4667" s="10"/>
      <c r="H4667" s="10"/>
      <c r="I4667" s="10"/>
      <c r="J4667" s="10"/>
      <c r="K4667" s="11"/>
      <c r="L4667" s="11"/>
      <c r="M4667" s="12"/>
      <c r="N4667" s="12"/>
      <c r="O4667" s="12"/>
      <c r="P4667" s="12"/>
      <c r="Q4667" s="12"/>
      <c r="R4667" s="12"/>
      <c r="S4667" s="12"/>
      <c r="T4667" s="12"/>
      <c r="U4667" s="12"/>
      <c r="V4667" s="12"/>
      <c r="W4667" s="12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2"/>
      <c r="AS4667" s="12"/>
      <c r="AT4667" s="12"/>
      <c r="AU4667" s="12"/>
      <c r="AV4667" s="12"/>
      <c r="AW4667" s="12"/>
      <c r="AX4667" s="12"/>
      <c r="AY4667" s="12"/>
      <c r="AZ4667" s="12"/>
      <c r="BA4667" s="12"/>
      <c r="BB4667" s="12"/>
      <c r="BC4667" s="12"/>
      <c r="BD4667" s="12"/>
      <c r="BE4667" s="12"/>
      <c r="BF4667" s="12"/>
      <c r="BG4667" s="12"/>
      <c r="BH4667" s="12"/>
      <c r="BI4667" s="12"/>
      <c r="BJ4667" s="13"/>
      <c r="BK4667" s="13"/>
      <c r="BL4667" s="13"/>
      <c r="BM4667" s="13"/>
      <c r="BN4667" s="13"/>
    </row>
    <row r="4668" spans="4:66" x14ac:dyDescent="0.25">
      <c r="D4668" s="7"/>
      <c r="E4668" s="10"/>
      <c r="F4668" s="10"/>
      <c r="G4668" s="10"/>
      <c r="H4668" s="10"/>
      <c r="I4668" s="10"/>
      <c r="J4668" s="10"/>
      <c r="K4668" s="11"/>
      <c r="L4668" s="11"/>
      <c r="M4668" s="12"/>
      <c r="N4668" s="12"/>
      <c r="O4668" s="12"/>
      <c r="P4668" s="12"/>
      <c r="Q4668" s="12"/>
      <c r="R4668" s="12"/>
      <c r="S4668" s="12"/>
      <c r="T4668" s="12"/>
      <c r="U4668" s="12"/>
      <c r="V4668" s="12"/>
      <c r="W4668" s="12"/>
      <c r="X4668" s="12"/>
      <c r="Y4668" s="12"/>
      <c r="Z4668" s="12"/>
      <c r="AA4668" s="12"/>
      <c r="AB4668" s="12"/>
      <c r="AC4668" s="12"/>
      <c r="AD4668" s="12"/>
      <c r="AE4668" s="12"/>
      <c r="AF4668" s="12"/>
      <c r="AG4668" s="12"/>
      <c r="AH4668" s="12"/>
      <c r="AI4668" s="12"/>
      <c r="AJ4668" s="12"/>
      <c r="AK4668" s="12"/>
      <c r="AL4668" s="12"/>
      <c r="AM4668" s="12"/>
      <c r="AN4668" s="12"/>
      <c r="AO4668" s="12"/>
      <c r="AP4668" s="12"/>
      <c r="AQ4668" s="12"/>
      <c r="AR4668" s="12"/>
      <c r="AS4668" s="12"/>
      <c r="AT4668" s="12"/>
      <c r="AU4668" s="12"/>
      <c r="AV4668" s="12"/>
      <c r="AW4668" s="12"/>
      <c r="AX4668" s="12"/>
      <c r="AY4668" s="12"/>
      <c r="AZ4668" s="12"/>
      <c r="BA4668" s="12"/>
      <c r="BB4668" s="12"/>
      <c r="BC4668" s="12"/>
      <c r="BD4668" s="12"/>
      <c r="BE4668" s="12"/>
      <c r="BF4668" s="12"/>
      <c r="BG4668" s="12"/>
      <c r="BH4668" s="12"/>
      <c r="BI4668" s="12"/>
      <c r="BJ4668" s="13"/>
      <c r="BK4668" s="13"/>
      <c r="BL4668" s="13"/>
      <c r="BM4668" s="13"/>
      <c r="BN4668" s="13"/>
    </row>
    <row r="4669" spans="4:66" x14ac:dyDescent="0.25">
      <c r="D4669" s="7"/>
      <c r="E4669" s="10"/>
      <c r="F4669" s="10"/>
      <c r="G4669" s="10"/>
      <c r="H4669" s="10"/>
      <c r="I4669" s="10"/>
      <c r="J4669" s="10"/>
      <c r="K4669" s="11"/>
      <c r="L4669" s="11"/>
      <c r="M4669" s="12"/>
      <c r="N4669" s="12"/>
      <c r="O4669" s="12"/>
      <c r="P4669" s="12"/>
      <c r="Q4669" s="12"/>
      <c r="R4669" s="12"/>
      <c r="S4669" s="12"/>
      <c r="T4669" s="12"/>
      <c r="U4669" s="12"/>
      <c r="V4669" s="12"/>
      <c r="W4669" s="12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2"/>
      <c r="AS4669" s="12"/>
      <c r="AT4669" s="12"/>
      <c r="AU4669" s="12"/>
      <c r="AV4669" s="12"/>
      <c r="AW4669" s="12"/>
      <c r="AX4669" s="12"/>
      <c r="AY4669" s="12"/>
      <c r="AZ4669" s="12"/>
      <c r="BA4669" s="12"/>
      <c r="BB4669" s="12"/>
      <c r="BC4669" s="12"/>
      <c r="BD4669" s="12"/>
      <c r="BE4669" s="12"/>
      <c r="BF4669" s="12"/>
      <c r="BG4669" s="12"/>
      <c r="BH4669" s="12"/>
      <c r="BI4669" s="12"/>
      <c r="BJ4669" s="13"/>
      <c r="BK4669" s="13"/>
      <c r="BL4669" s="13"/>
      <c r="BM4669" s="13"/>
      <c r="BN4669" s="13"/>
    </row>
    <row r="4670" spans="4:66" x14ac:dyDescent="0.25">
      <c r="D4670" s="7"/>
      <c r="E4670" s="10"/>
      <c r="F4670" s="10"/>
      <c r="G4670" s="10"/>
      <c r="H4670" s="10"/>
      <c r="I4670" s="10"/>
      <c r="J4670" s="10"/>
      <c r="K4670" s="11"/>
      <c r="L4670" s="11"/>
      <c r="M4670" s="12"/>
      <c r="N4670" s="12"/>
      <c r="O4670" s="12"/>
      <c r="P4670" s="12"/>
      <c r="Q4670" s="12"/>
      <c r="R4670" s="12"/>
      <c r="S4670" s="12"/>
      <c r="T4670" s="12"/>
      <c r="U4670" s="12"/>
      <c r="V4670" s="12"/>
      <c r="W4670" s="12"/>
      <c r="X4670" s="12"/>
      <c r="Y4670" s="12"/>
      <c r="Z4670" s="12"/>
      <c r="AA4670" s="12"/>
      <c r="AB4670" s="12"/>
      <c r="AC4670" s="12"/>
      <c r="AD4670" s="12"/>
      <c r="AE4670" s="12"/>
      <c r="AF4670" s="12"/>
      <c r="AG4670" s="12"/>
      <c r="AH4670" s="12"/>
      <c r="AI4670" s="12"/>
      <c r="AJ4670" s="12"/>
      <c r="AK4670" s="12"/>
      <c r="AL4670" s="12"/>
      <c r="AM4670" s="12"/>
      <c r="AN4670" s="12"/>
      <c r="AO4670" s="12"/>
      <c r="AP4670" s="12"/>
      <c r="AQ4670" s="12"/>
      <c r="AR4670" s="12"/>
      <c r="AS4670" s="12"/>
      <c r="AT4670" s="12"/>
      <c r="AU4670" s="12"/>
      <c r="AV4670" s="12"/>
      <c r="AW4670" s="12"/>
      <c r="AX4670" s="12"/>
      <c r="AY4670" s="12"/>
      <c r="AZ4670" s="12"/>
      <c r="BA4670" s="12"/>
      <c r="BB4670" s="12"/>
      <c r="BC4670" s="12"/>
      <c r="BD4670" s="12"/>
      <c r="BE4670" s="12"/>
      <c r="BF4670" s="12"/>
      <c r="BG4670" s="12"/>
      <c r="BH4670" s="12"/>
      <c r="BI4670" s="12"/>
      <c r="BJ4670" s="13"/>
      <c r="BK4670" s="13"/>
      <c r="BL4670" s="13"/>
      <c r="BM4670" s="13"/>
      <c r="BN4670" s="13"/>
    </row>
    <row r="4671" spans="4:66" x14ac:dyDescent="0.25">
      <c r="D4671" s="7"/>
      <c r="E4671" s="10"/>
      <c r="F4671" s="10"/>
      <c r="G4671" s="10"/>
      <c r="H4671" s="10"/>
      <c r="I4671" s="10"/>
      <c r="J4671" s="10"/>
      <c r="K4671" s="11"/>
      <c r="L4671" s="11"/>
      <c r="M4671" s="12"/>
      <c r="N4671" s="12"/>
      <c r="O4671" s="12"/>
      <c r="P4671" s="12"/>
      <c r="Q4671" s="12"/>
      <c r="R4671" s="12"/>
      <c r="S4671" s="12"/>
      <c r="T4671" s="12"/>
      <c r="U4671" s="12"/>
      <c r="V4671" s="12"/>
      <c r="W4671" s="12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2"/>
      <c r="AS4671" s="12"/>
      <c r="AT4671" s="12"/>
      <c r="AU4671" s="12"/>
      <c r="AV4671" s="12"/>
      <c r="AW4671" s="12"/>
      <c r="AX4671" s="12"/>
      <c r="AY4671" s="12"/>
      <c r="AZ4671" s="12"/>
      <c r="BA4671" s="12"/>
      <c r="BB4671" s="12"/>
      <c r="BC4671" s="12"/>
      <c r="BD4671" s="12"/>
      <c r="BE4671" s="12"/>
      <c r="BF4671" s="12"/>
      <c r="BG4671" s="12"/>
      <c r="BH4671" s="12"/>
      <c r="BI4671" s="12"/>
      <c r="BJ4671" s="13"/>
      <c r="BK4671" s="13"/>
      <c r="BL4671" s="13"/>
      <c r="BM4671" s="13"/>
      <c r="BN4671" s="13"/>
    </row>
    <row r="4672" spans="4:66" x14ac:dyDescent="0.25">
      <c r="D4672" s="7"/>
      <c r="E4672" s="10"/>
      <c r="F4672" s="10"/>
      <c r="G4672" s="10"/>
      <c r="H4672" s="10"/>
      <c r="I4672" s="10"/>
      <c r="J4672" s="10"/>
      <c r="K4672" s="11"/>
      <c r="L4672" s="11"/>
      <c r="M4672" s="12"/>
      <c r="N4672" s="12"/>
      <c r="O4672" s="12"/>
      <c r="P4672" s="12"/>
      <c r="Q4672" s="12"/>
      <c r="R4672" s="12"/>
      <c r="S4672" s="12"/>
      <c r="T4672" s="12"/>
      <c r="U4672" s="12"/>
      <c r="V4672" s="12"/>
      <c r="W4672" s="12"/>
      <c r="X4672" s="12"/>
      <c r="Y4672" s="12"/>
      <c r="Z4672" s="12"/>
      <c r="AA4672" s="12"/>
      <c r="AB4672" s="12"/>
      <c r="AC4672" s="12"/>
      <c r="AD4672" s="12"/>
      <c r="AE4672" s="12"/>
      <c r="AF4672" s="12"/>
      <c r="AG4672" s="12"/>
      <c r="AH4672" s="12"/>
      <c r="AI4672" s="12"/>
      <c r="AJ4672" s="12"/>
      <c r="AK4672" s="12"/>
      <c r="AL4672" s="12"/>
      <c r="AM4672" s="12"/>
      <c r="AN4672" s="12"/>
      <c r="AO4672" s="12"/>
      <c r="AP4672" s="12"/>
      <c r="AQ4672" s="12"/>
      <c r="AR4672" s="12"/>
      <c r="AS4672" s="12"/>
      <c r="AT4672" s="12"/>
      <c r="AU4672" s="12"/>
      <c r="AV4672" s="12"/>
      <c r="AW4672" s="12"/>
      <c r="AX4672" s="12"/>
      <c r="AY4672" s="12"/>
      <c r="AZ4672" s="12"/>
      <c r="BA4672" s="12"/>
      <c r="BB4672" s="12"/>
      <c r="BC4672" s="12"/>
      <c r="BD4672" s="12"/>
      <c r="BE4672" s="12"/>
      <c r="BF4672" s="12"/>
      <c r="BG4672" s="12"/>
      <c r="BH4672" s="12"/>
      <c r="BI4672" s="12"/>
      <c r="BJ4672" s="13"/>
      <c r="BK4672" s="13"/>
      <c r="BL4672" s="13"/>
      <c r="BM4672" s="13"/>
      <c r="BN4672" s="13"/>
    </row>
    <row r="4673" spans="4:66" x14ac:dyDescent="0.25">
      <c r="D4673" s="7"/>
      <c r="E4673" s="10"/>
      <c r="F4673" s="10"/>
      <c r="G4673" s="10"/>
      <c r="H4673" s="10"/>
      <c r="I4673" s="10"/>
      <c r="J4673" s="10"/>
      <c r="K4673" s="11"/>
      <c r="L4673" s="11"/>
      <c r="M4673" s="12"/>
      <c r="N4673" s="12"/>
      <c r="O4673" s="12"/>
      <c r="P4673" s="12"/>
      <c r="Q4673" s="12"/>
      <c r="R4673" s="12"/>
      <c r="S4673" s="12"/>
      <c r="T4673" s="12"/>
      <c r="U4673" s="12"/>
      <c r="V4673" s="12"/>
      <c r="W4673" s="12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2"/>
      <c r="AS4673" s="12"/>
      <c r="AT4673" s="12"/>
      <c r="AU4673" s="12"/>
      <c r="AV4673" s="12"/>
      <c r="AW4673" s="12"/>
      <c r="AX4673" s="12"/>
      <c r="AY4673" s="12"/>
      <c r="AZ4673" s="12"/>
      <c r="BA4673" s="12"/>
      <c r="BB4673" s="12"/>
      <c r="BC4673" s="12"/>
      <c r="BD4673" s="12"/>
      <c r="BE4673" s="12"/>
      <c r="BF4673" s="12"/>
      <c r="BG4673" s="12"/>
      <c r="BH4673" s="12"/>
      <c r="BI4673" s="12"/>
      <c r="BJ4673" s="13"/>
      <c r="BK4673" s="13"/>
      <c r="BL4673" s="13"/>
      <c r="BM4673" s="13"/>
      <c r="BN4673" s="13"/>
    </row>
    <row r="4674" spans="4:66" x14ac:dyDescent="0.25">
      <c r="D4674" s="7"/>
      <c r="E4674" s="10"/>
      <c r="F4674" s="10"/>
      <c r="G4674" s="10"/>
      <c r="H4674" s="10"/>
      <c r="I4674" s="10"/>
      <c r="J4674" s="10"/>
      <c r="K4674" s="11"/>
      <c r="L4674" s="11"/>
      <c r="M4674" s="12"/>
      <c r="N4674" s="12"/>
      <c r="O4674" s="12"/>
      <c r="P4674" s="12"/>
      <c r="Q4674" s="12"/>
      <c r="R4674" s="12"/>
      <c r="S4674" s="12"/>
      <c r="T4674" s="12"/>
      <c r="U4674" s="12"/>
      <c r="V4674" s="12"/>
      <c r="W4674" s="12"/>
      <c r="X4674" s="12"/>
      <c r="Y4674" s="12"/>
      <c r="Z4674" s="12"/>
      <c r="AA4674" s="12"/>
      <c r="AB4674" s="12"/>
      <c r="AC4674" s="12"/>
      <c r="AD4674" s="12"/>
      <c r="AE4674" s="12"/>
      <c r="AF4674" s="12"/>
      <c r="AG4674" s="12"/>
      <c r="AH4674" s="12"/>
      <c r="AI4674" s="12"/>
      <c r="AJ4674" s="12"/>
      <c r="AK4674" s="12"/>
      <c r="AL4674" s="12"/>
      <c r="AM4674" s="12"/>
      <c r="AN4674" s="12"/>
      <c r="AO4674" s="12"/>
      <c r="AP4674" s="12"/>
      <c r="AQ4674" s="12"/>
      <c r="AR4674" s="12"/>
      <c r="AS4674" s="12"/>
      <c r="AT4674" s="12"/>
      <c r="AU4674" s="12"/>
      <c r="AV4674" s="12"/>
      <c r="AW4674" s="12"/>
      <c r="AX4674" s="12"/>
      <c r="AY4674" s="12"/>
      <c r="AZ4674" s="12"/>
      <c r="BA4674" s="12"/>
      <c r="BB4674" s="12"/>
      <c r="BC4674" s="12"/>
      <c r="BD4674" s="12"/>
      <c r="BE4674" s="12"/>
      <c r="BF4674" s="12"/>
      <c r="BG4674" s="12"/>
      <c r="BH4674" s="12"/>
      <c r="BI4674" s="12"/>
      <c r="BJ4674" s="13"/>
      <c r="BK4674" s="13"/>
      <c r="BL4674" s="13"/>
      <c r="BM4674" s="13"/>
      <c r="BN4674" s="13"/>
    </row>
    <row r="4675" spans="4:66" x14ac:dyDescent="0.25">
      <c r="D4675" s="7"/>
      <c r="E4675" s="10"/>
      <c r="F4675" s="10"/>
      <c r="G4675" s="10"/>
      <c r="H4675" s="10"/>
      <c r="I4675" s="10"/>
      <c r="J4675" s="10"/>
      <c r="K4675" s="11"/>
      <c r="L4675" s="11"/>
      <c r="M4675" s="12"/>
      <c r="N4675" s="12"/>
      <c r="O4675" s="12"/>
      <c r="P4675" s="12"/>
      <c r="Q4675" s="12"/>
      <c r="R4675" s="12"/>
      <c r="S4675" s="12"/>
      <c r="T4675" s="12"/>
      <c r="U4675" s="12"/>
      <c r="V4675" s="12"/>
      <c r="W4675" s="12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2"/>
      <c r="AS4675" s="12"/>
      <c r="AT4675" s="12"/>
      <c r="AU4675" s="12"/>
      <c r="AV4675" s="12"/>
      <c r="AW4675" s="12"/>
      <c r="AX4675" s="12"/>
      <c r="AY4675" s="12"/>
      <c r="AZ4675" s="12"/>
      <c r="BA4675" s="12"/>
      <c r="BB4675" s="12"/>
      <c r="BC4675" s="12"/>
      <c r="BD4675" s="12"/>
      <c r="BE4675" s="12"/>
      <c r="BF4675" s="12"/>
      <c r="BG4675" s="12"/>
      <c r="BH4675" s="12"/>
      <c r="BI4675" s="12"/>
      <c r="BJ4675" s="13"/>
      <c r="BK4675" s="13"/>
      <c r="BL4675" s="13"/>
      <c r="BM4675" s="13"/>
      <c r="BN4675" s="13"/>
    </row>
    <row r="4676" spans="4:66" x14ac:dyDescent="0.25">
      <c r="D4676" s="7"/>
      <c r="E4676" s="10"/>
      <c r="F4676" s="10"/>
      <c r="G4676" s="10"/>
      <c r="H4676" s="10"/>
      <c r="I4676" s="10"/>
      <c r="J4676" s="10"/>
      <c r="K4676" s="11"/>
      <c r="L4676" s="11"/>
      <c r="M4676" s="12"/>
      <c r="N4676" s="12"/>
      <c r="O4676" s="12"/>
      <c r="P4676" s="12"/>
      <c r="Q4676" s="12"/>
      <c r="R4676" s="12"/>
      <c r="S4676" s="12"/>
      <c r="T4676" s="12"/>
      <c r="U4676" s="12"/>
      <c r="V4676" s="12"/>
      <c r="W4676" s="12"/>
      <c r="X4676" s="12"/>
      <c r="Y4676" s="12"/>
      <c r="Z4676" s="12"/>
      <c r="AA4676" s="12"/>
      <c r="AB4676" s="12"/>
      <c r="AC4676" s="12"/>
      <c r="AD4676" s="12"/>
      <c r="AE4676" s="12"/>
      <c r="AF4676" s="12"/>
      <c r="AG4676" s="12"/>
      <c r="AH4676" s="12"/>
      <c r="AI4676" s="12"/>
      <c r="AJ4676" s="12"/>
      <c r="AK4676" s="12"/>
      <c r="AL4676" s="12"/>
      <c r="AM4676" s="12"/>
      <c r="AN4676" s="12"/>
      <c r="AO4676" s="12"/>
      <c r="AP4676" s="12"/>
      <c r="AQ4676" s="12"/>
      <c r="AR4676" s="12"/>
      <c r="AS4676" s="12"/>
      <c r="AT4676" s="12"/>
      <c r="AU4676" s="12"/>
      <c r="AV4676" s="12"/>
      <c r="AW4676" s="12"/>
      <c r="AX4676" s="12"/>
      <c r="AY4676" s="12"/>
      <c r="AZ4676" s="12"/>
      <c r="BA4676" s="12"/>
      <c r="BB4676" s="12"/>
      <c r="BC4676" s="12"/>
      <c r="BD4676" s="12"/>
      <c r="BE4676" s="12"/>
      <c r="BF4676" s="12"/>
      <c r="BG4676" s="12"/>
      <c r="BH4676" s="12"/>
      <c r="BI4676" s="12"/>
      <c r="BJ4676" s="13"/>
      <c r="BK4676" s="13"/>
      <c r="BL4676" s="13"/>
      <c r="BM4676" s="13"/>
      <c r="BN4676" s="13"/>
    </row>
    <row r="4677" spans="4:66" x14ac:dyDescent="0.25">
      <c r="D4677" s="7"/>
      <c r="E4677" s="10"/>
      <c r="F4677" s="10"/>
      <c r="G4677" s="10"/>
      <c r="H4677" s="10"/>
      <c r="I4677" s="10"/>
      <c r="J4677" s="10"/>
      <c r="K4677" s="11"/>
      <c r="L4677" s="11"/>
      <c r="M4677" s="12"/>
      <c r="N4677" s="12"/>
      <c r="O4677" s="12"/>
      <c r="P4677" s="12"/>
      <c r="Q4677" s="12"/>
      <c r="R4677" s="12"/>
      <c r="S4677" s="12"/>
      <c r="T4677" s="12"/>
      <c r="U4677" s="12"/>
      <c r="V4677" s="12"/>
      <c r="W4677" s="12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2"/>
      <c r="AS4677" s="12"/>
      <c r="AT4677" s="12"/>
      <c r="AU4677" s="12"/>
      <c r="AV4677" s="12"/>
      <c r="AW4677" s="12"/>
      <c r="AX4677" s="12"/>
      <c r="AY4677" s="12"/>
      <c r="AZ4677" s="12"/>
      <c r="BA4677" s="12"/>
      <c r="BB4677" s="12"/>
      <c r="BC4677" s="12"/>
      <c r="BD4677" s="12"/>
      <c r="BE4677" s="12"/>
      <c r="BF4677" s="12"/>
      <c r="BG4677" s="12"/>
      <c r="BH4677" s="12"/>
      <c r="BI4677" s="12"/>
      <c r="BJ4677" s="13"/>
      <c r="BK4677" s="13"/>
      <c r="BL4677" s="13"/>
      <c r="BM4677" s="13"/>
      <c r="BN4677" s="13"/>
    </row>
    <row r="4678" spans="4:66" x14ac:dyDescent="0.25">
      <c r="D4678" s="7"/>
      <c r="E4678" s="10"/>
      <c r="F4678" s="10"/>
      <c r="G4678" s="10"/>
      <c r="H4678" s="10"/>
      <c r="I4678" s="10"/>
      <c r="J4678" s="10"/>
      <c r="K4678" s="11"/>
      <c r="L4678" s="11"/>
      <c r="M4678" s="12"/>
      <c r="N4678" s="12"/>
      <c r="O4678" s="12"/>
      <c r="P4678" s="12"/>
      <c r="Q4678" s="12"/>
      <c r="R4678" s="12"/>
      <c r="S4678" s="12"/>
      <c r="T4678" s="12"/>
      <c r="U4678" s="12"/>
      <c r="V4678" s="12"/>
      <c r="W4678" s="12"/>
      <c r="X4678" s="12"/>
      <c r="Y4678" s="12"/>
      <c r="Z4678" s="12"/>
      <c r="AA4678" s="12"/>
      <c r="AB4678" s="12"/>
      <c r="AC4678" s="12"/>
      <c r="AD4678" s="12"/>
      <c r="AE4678" s="12"/>
      <c r="AF4678" s="12"/>
      <c r="AG4678" s="12"/>
      <c r="AH4678" s="12"/>
      <c r="AI4678" s="12"/>
      <c r="AJ4678" s="12"/>
      <c r="AK4678" s="12"/>
      <c r="AL4678" s="12"/>
      <c r="AM4678" s="12"/>
      <c r="AN4678" s="12"/>
      <c r="AO4678" s="12"/>
      <c r="AP4678" s="12"/>
      <c r="AQ4678" s="12"/>
      <c r="AR4678" s="12"/>
      <c r="AS4678" s="12"/>
      <c r="AT4678" s="12"/>
      <c r="AU4678" s="12"/>
      <c r="AV4678" s="12"/>
      <c r="AW4678" s="12"/>
      <c r="AX4678" s="12"/>
      <c r="AY4678" s="12"/>
      <c r="AZ4678" s="12"/>
      <c r="BA4678" s="12"/>
      <c r="BB4678" s="12"/>
      <c r="BC4678" s="12"/>
      <c r="BD4678" s="12"/>
      <c r="BE4678" s="12"/>
      <c r="BF4678" s="12"/>
      <c r="BG4678" s="12"/>
      <c r="BH4678" s="12"/>
      <c r="BI4678" s="12"/>
      <c r="BJ4678" s="13"/>
      <c r="BK4678" s="13"/>
      <c r="BL4678" s="13"/>
      <c r="BM4678" s="13"/>
      <c r="BN4678" s="13"/>
    </row>
    <row r="4679" spans="4:66" x14ac:dyDescent="0.25">
      <c r="D4679" s="7"/>
      <c r="E4679" s="10"/>
      <c r="F4679" s="10"/>
      <c r="G4679" s="10"/>
      <c r="H4679" s="10"/>
      <c r="I4679" s="10"/>
      <c r="J4679" s="10"/>
      <c r="K4679" s="11"/>
      <c r="L4679" s="11"/>
      <c r="M4679" s="12"/>
      <c r="N4679" s="12"/>
      <c r="O4679" s="12"/>
      <c r="P4679" s="12"/>
      <c r="Q4679" s="12"/>
      <c r="R4679" s="12"/>
      <c r="S4679" s="12"/>
      <c r="T4679" s="12"/>
      <c r="U4679" s="12"/>
      <c r="V4679" s="12"/>
      <c r="W4679" s="12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2"/>
      <c r="AS4679" s="12"/>
      <c r="AT4679" s="12"/>
      <c r="AU4679" s="12"/>
      <c r="AV4679" s="12"/>
      <c r="AW4679" s="12"/>
      <c r="AX4679" s="12"/>
      <c r="AY4679" s="12"/>
      <c r="AZ4679" s="12"/>
      <c r="BA4679" s="12"/>
      <c r="BB4679" s="12"/>
      <c r="BC4679" s="12"/>
      <c r="BD4679" s="12"/>
      <c r="BE4679" s="12"/>
      <c r="BF4679" s="12"/>
      <c r="BG4679" s="12"/>
      <c r="BH4679" s="12"/>
      <c r="BI4679" s="12"/>
      <c r="BJ4679" s="13"/>
      <c r="BK4679" s="13"/>
      <c r="BL4679" s="13"/>
      <c r="BM4679" s="13"/>
      <c r="BN4679" s="13"/>
    </row>
    <row r="4680" spans="4:66" x14ac:dyDescent="0.25">
      <c r="D4680" s="7"/>
      <c r="E4680" s="10"/>
      <c r="F4680" s="10"/>
      <c r="G4680" s="10"/>
      <c r="H4680" s="10"/>
      <c r="I4680" s="10"/>
      <c r="J4680" s="10"/>
      <c r="K4680" s="11"/>
      <c r="L4680" s="11"/>
      <c r="M4680" s="12"/>
      <c r="N4680" s="12"/>
      <c r="O4680" s="12"/>
      <c r="P4680" s="12"/>
      <c r="Q4680" s="12"/>
      <c r="R4680" s="12"/>
      <c r="S4680" s="12"/>
      <c r="T4680" s="12"/>
      <c r="U4680" s="12"/>
      <c r="V4680" s="12"/>
      <c r="W4680" s="12"/>
      <c r="X4680" s="12"/>
      <c r="Y4680" s="12"/>
      <c r="Z4680" s="12"/>
      <c r="AA4680" s="12"/>
      <c r="AB4680" s="12"/>
      <c r="AC4680" s="12"/>
      <c r="AD4680" s="12"/>
      <c r="AE4680" s="12"/>
      <c r="AF4680" s="12"/>
      <c r="AG4680" s="12"/>
      <c r="AH4680" s="12"/>
      <c r="AI4680" s="12"/>
      <c r="AJ4680" s="12"/>
      <c r="AK4680" s="12"/>
      <c r="AL4680" s="12"/>
      <c r="AM4680" s="12"/>
      <c r="AN4680" s="12"/>
      <c r="AO4680" s="12"/>
      <c r="AP4680" s="12"/>
      <c r="AQ4680" s="12"/>
      <c r="AR4680" s="12"/>
      <c r="AS4680" s="12"/>
      <c r="AT4680" s="12"/>
      <c r="AU4680" s="12"/>
      <c r="AV4680" s="12"/>
      <c r="AW4680" s="12"/>
      <c r="AX4680" s="12"/>
      <c r="AY4680" s="12"/>
      <c r="AZ4680" s="12"/>
      <c r="BA4680" s="12"/>
      <c r="BB4680" s="12"/>
      <c r="BC4680" s="12"/>
      <c r="BD4680" s="12"/>
      <c r="BE4680" s="12"/>
      <c r="BF4680" s="12"/>
      <c r="BG4680" s="12"/>
      <c r="BH4680" s="12"/>
      <c r="BI4680" s="12"/>
      <c r="BJ4680" s="13"/>
      <c r="BK4680" s="13"/>
      <c r="BL4680" s="13"/>
      <c r="BM4680" s="13"/>
      <c r="BN4680" s="13"/>
    </row>
    <row r="4681" spans="4:66" x14ac:dyDescent="0.25">
      <c r="D4681" s="7"/>
      <c r="E4681" s="10"/>
      <c r="F4681" s="10"/>
      <c r="G4681" s="10"/>
      <c r="H4681" s="10"/>
      <c r="I4681" s="10"/>
      <c r="J4681" s="10"/>
      <c r="K4681" s="11"/>
      <c r="L4681" s="11"/>
      <c r="M4681" s="12"/>
      <c r="N4681" s="12"/>
      <c r="O4681" s="12"/>
      <c r="P4681" s="12"/>
      <c r="Q4681" s="12"/>
      <c r="R4681" s="12"/>
      <c r="S4681" s="12"/>
      <c r="T4681" s="12"/>
      <c r="U4681" s="12"/>
      <c r="V4681" s="12"/>
      <c r="W4681" s="12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2"/>
      <c r="AS4681" s="12"/>
      <c r="AT4681" s="12"/>
      <c r="AU4681" s="12"/>
      <c r="AV4681" s="12"/>
      <c r="AW4681" s="12"/>
      <c r="AX4681" s="12"/>
      <c r="AY4681" s="12"/>
      <c r="AZ4681" s="12"/>
      <c r="BA4681" s="12"/>
      <c r="BB4681" s="12"/>
      <c r="BC4681" s="12"/>
      <c r="BD4681" s="12"/>
      <c r="BE4681" s="12"/>
      <c r="BF4681" s="12"/>
      <c r="BG4681" s="12"/>
      <c r="BH4681" s="12"/>
      <c r="BI4681" s="12"/>
      <c r="BJ4681" s="13"/>
      <c r="BK4681" s="13"/>
      <c r="BL4681" s="13"/>
      <c r="BM4681" s="13"/>
      <c r="BN4681" s="13"/>
    </row>
    <row r="4682" spans="4:66" x14ac:dyDescent="0.25">
      <c r="D4682" s="7"/>
      <c r="E4682" s="10"/>
      <c r="F4682" s="10"/>
      <c r="G4682" s="10"/>
      <c r="H4682" s="10"/>
      <c r="I4682" s="10"/>
      <c r="J4682" s="10"/>
      <c r="K4682" s="11"/>
      <c r="L4682" s="11"/>
      <c r="M4682" s="12"/>
      <c r="N4682" s="12"/>
      <c r="O4682" s="12"/>
      <c r="P4682" s="12"/>
      <c r="Q4682" s="12"/>
      <c r="R4682" s="12"/>
      <c r="S4682" s="12"/>
      <c r="T4682" s="12"/>
      <c r="U4682" s="12"/>
      <c r="V4682" s="12"/>
      <c r="W4682" s="12"/>
      <c r="X4682" s="12"/>
      <c r="Y4682" s="12"/>
      <c r="Z4682" s="12"/>
      <c r="AA4682" s="12"/>
      <c r="AB4682" s="12"/>
      <c r="AC4682" s="12"/>
      <c r="AD4682" s="12"/>
      <c r="AE4682" s="12"/>
      <c r="AF4682" s="12"/>
      <c r="AG4682" s="12"/>
      <c r="AH4682" s="12"/>
      <c r="AI4682" s="12"/>
      <c r="AJ4682" s="12"/>
      <c r="AK4682" s="12"/>
      <c r="AL4682" s="12"/>
      <c r="AM4682" s="12"/>
      <c r="AN4682" s="12"/>
      <c r="AO4682" s="12"/>
      <c r="AP4682" s="12"/>
      <c r="AQ4682" s="12"/>
      <c r="AR4682" s="12"/>
      <c r="AS4682" s="12"/>
      <c r="AT4682" s="12"/>
      <c r="AU4682" s="12"/>
      <c r="AV4682" s="12"/>
      <c r="AW4682" s="12"/>
      <c r="AX4682" s="12"/>
      <c r="AY4682" s="12"/>
      <c r="AZ4682" s="12"/>
      <c r="BA4682" s="12"/>
      <c r="BB4682" s="12"/>
      <c r="BC4682" s="12"/>
      <c r="BD4682" s="12"/>
      <c r="BE4682" s="12"/>
      <c r="BF4682" s="12"/>
      <c r="BG4682" s="12"/>
      <c r="BH4682" s="12"/>
      <c r="BI4682" s="12"/>
      <c r="BJ4682" s="13"/>
      <c r="BK4682" s="13"/>
      <c r="BL4682" s="13"/>
      <c r="BM4682" s="13"/>
      <c r="BN4682" s="13"/>
    </row>
    <row r="4683" spans="4:66" x14ac:dyDescent="0.25">
      <c r="D4683" s="7"/>
      <c r="E4683" s="10"/>
      <c r="F4683" s="10"/>
      <c r="G4683" s="10"/>
      <c r="H4683" s="10"/>
      <c r="I4683" s="10"/>
      <c r="J4683" s="10"/>
      <c r="K4683" s="11"/>
      <c r="L4683" s="11"/>
      <c r="M4683" s="12"/>
      <c r="N4683" s="12"/>
      <c r="O4683" s="12"/>
      <c r="P4683" s="12"/>
      <c r="Q4683" s="12"/>
      <c r="R4683" s="12"/>
      <c r="S4683" s="12"/>
      <c r="T4683" s="12"/>
      <c r="U4683" s="12"/>
      <c r="V4683" s="12"/>
      <c r="W4683" s="12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2"/>
      <c r="AS4683" s="12"/>
      <c r="AT4683" s="12"/>
      <c r="AU4683" s="12"/>
      <c r="AV4683" s="12"/>
      <c r="AW4683" s="12"/>
      <c r="AX4683" s="12"/>
      <c r="AY4683" s="12"/>
      <c r="AZ4683" s="12"/>
      <c r="BA4683" s="12"/>
      <c r="BB4683" s="12"/>
      <c r="BC4683" s="12"/>
      <c r="BD4683" s="12"/>
      <c r="BE4683" s="12"/>
      <c r="BF4683" s="12"/>
      <c r="BG4683" s="12"/>
      <c r="BH4683" s="12"/>
      <c r="BI4683" s="12"/>
      <c r="BJ4683" s="13"/>
      <c r="BK4683" s="13"/>
      <c r="BL4683" s="13"/>
      <c r="BM4683" s="13"/>
      <c r="BN4683" s="13"/>
    </row>
    <row r="4684" spans="4:66" x14ac:dyDescent="0.25">
      <c r="D4684" s="7"/>
      <c r="E4684" s="10"/>
      <c r="F4684" s="10"/>
      <c r="G4684" s="10"/>
      <c r="H4684" s="10"/>
      <c r="I4684" s="10"/>
      <c r="J4684" s="10"/>
      <c r="K4684" s="11"/>
      <c r="L4684" s="11"/>
      <c r="M4684" s="12"/>
      <c r="N4684" s="12"/>
      <c r="O4684" s="12"/>
      <c r="P4684" s="12"/>
      <c r="Q4684" s="12"/>
      <c r="R4684" s="12"/>
      <c r="S4684" s="12"/>
      <c r="T4684" s="12"/>
      <c r="U4684" s="12"/>
      <c r="V4684" s="12"/>
      <c r="W4684" s="12"/>
      <c r="X4684" s="12"/>
      <c r="Y4684" s="12"/>
      <c r="Z4684" s="12"/>
      <c r="AA4684" s="12"/>
      <c r="AB4684" s="12"/>
      <c r="AC4684" s="12"/>
      <c r="AD4684" s="12"/>
      <c r="AE4684" s="12"/>
      <c r="AF4684" s="12"/>
      <c r="AG4684" s="12"/>
      <c r="AH4684" s="12"/>
      <c r="AI4684" s="12"/>
      <c r="AJ4684" s="12"/>
      <c r="AK4684" s="12"/>
      <c r="AL4684" s="12"/>
      <c r="AM4684" s="12"/>
      <c r="AN4684" s="12"/>
      <c r="AO4684" s="12"/>
      <c r="AP4684" s="12"/>
      <c r="AQ4684" s="12"/>
      <c r="AR4684" s="12"/>
      <c r="AS4684" s="12"/>
      <c r="AT4684" s="12"/>
      <c r="AU4684" s="12"/>
      <c r="AV4684" s="12"/>
      <c r="AW4684" s="12"/>
      <c r="AX4684" s="12"/>
      <c r="AY4684" s="12"/>
      <c r="AZ4684" s="12"/>
      <c r="BA4684" s="12"/>
      <c r="BB4684" s="12"/>
      <c r="BC4684" s="12"/>
      <c r="BD4684" s="12"/>
      <c r="BE4684" s="12"/>
      <c r="BF4684" s="12"/>
      <c r="BG4684" s="12"/>
      <c r="BH4684" s="12"/>
      <c r="BI4684" s="12"/>
      <c r="BJ4684" s="13"/>
      <c r="BK4684" s="13"/>
      <c r="BL4684" s="13"/>
      <c r="BM4684" s="13"/>
      <c r="BN4684" s="13"/>
    </row>
    <row r="4685" spans="4:66" x14ac:dyDescent="0.25">
      <c r="D4685" s="7"/>
      <c r="E4685" s="10"/>
      <c r="F4685" s="10"/>
      <c r="G4685" s="10"/>
      <c r="H4685" s="10"/>
      <c r="I4685" s="10"/>
      <c r="J4685" s="10"/>
      <c r="K4685" s="11"/>
      <c r="L4685" s="11"/>
      <c r="M4685" s="12"/>
      <c r="N4685" s="12"/>
      <c r="O4685" s="12"/>
      <c r="P4685" s="12"/>
      <c r="Q4685" s="12"/>
      <c r="R4685" s="12"/>
      <c r="S4685" s="12"/>
      <c r="T4685" s="12"/>
      <c r="U4685" s="12"/>
      <c r="V4685" s="12"/>
      <c r="W4685" s="12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2"/>
      <c r="AS4685" s="12"/>
      <c r="AT4685" s="12"/>
      <c r="AU4685" s="12"/>
      <c r="AV4685" s="12"/>
      <c r="AW4685" s="12"/>
      <c r="AX4685" s="12"/>
      <c r="AY4685" s="12"/>
      <c r="AZ4685" s="12"/>
      <c r="BA4685" s="12"/>
      <c r="BB4685" s="12"/>
      <c r="BC4685" s="12"/>
      <c r="BD4685" s="12"/>
      <c r="BE4685" s="12"/>
      <c r="BF4685" s="12"/>
      <c r="BG4685" s="12"/>
      <c r="BH4685" s="12"/>
      <c r="BI4685" s="12"/>
      <c r="BJ4685" s="13"/>
      <c r="BK4685" s="13"/>
      <c r="BL4685" s="13"/>
      <c r="BM4685" s="13"/>
      <c r="BN4685" s="13"/>
    </row>
    <row r="4686" spans="4:66" x14ac:dyDescent="0.25">
      <c r="D4686" s="7"/>
      <c r="E4686" s="10"/>
      <c r="F4686" s="10"/>
      <c r="G4686" s="10"/>
      <c r="H4686" s="10"/>
      <c r="I4686" s="10"/>
      <c r="J4686" s="10"/>
      <c r="K4686" s="11"/>
      <c r="L4686" s="11"/>
      <c r="M4686" s="12"/>
      <c r="N4686" s="12"/>
      <c r="O4686" s="12"/>
      <c r="P4686" s="12"/>
      <c r="Q4686" s="12"/>
      <c r="R4686" s="12"/>
      <c r="S4686" s="12"/>
      <c r="T4686" s="12"/>
      <c r="U4686" s="12"/>
      <c r="V4686" s="12"/>
      <c r="W4686" s="12"/>
      <c r="X4686" s="12"/>
      <c r="Y4686" s="12"/>
      <c r="Z4686" s="12"/>
      <c r="AA4686" s="12"/>
      <c r="AB4686" s="12"/>
      <c r="AC4686" s="12"/>
      <c r="AD4686" s="12"/>
      <c r="AE4686" s="12"/>
      <c r="AF4686" s="12"/>
      <c r="AG4686" s="12"/>
      <c r="AH4686" s="12"/>
      <c r="AI4686" s="12"/>
      <c r="AJ4686" s="12"/>
      <c r="AK4686" s="12"/>
      <c r="AL4686" s="12"/>
      <c r="AM4686" s="12"/>
      <c r="AN4686" s="12"/>
      <c r="AO4686" s="12"/>
      <c r="AP4686" s="12"/>
      <c r="AQ4686" s="12"/>
      <c r="AR4686" s="12"/>
      <c r="AS4686" s="12"/>
      <c r="AT4686" s="12"/>
      <c r="AU4686" s="12"/>
      <c r="AV4686" s="12"/>
      <c r="AW4686" s="12"/>
      <c r="AX4686" s="12"/>
      <c r="AY4686" s="12"/>
      <c r="AZ4686" s="12"/>
      <c r="BA4686" s="12"/>
      <c r="BB4686" s="12"/>
      <c r="BC4686" s="12"/>
      <c r="BD4686" s="12"/>
      <c r="BE4686" s="12"/>
      <c r="BF4686" s="12"/>
      <c r="BG4686" s="12"/>
      <c r="BH4686" s="12"/>
      <c r="BI4686" s="12"/>
      <c r="BJ4686" s="13"/>
      <c r="BK4686" s="13"/>
      <c r="BL4686" s="13"/>
      <c r="BM4686" s="13"/>
      <c r="BN4686" s="13"/>
    </row>
    <row r="4687" spans="4:66" x14ac:dyDescent="0.25">
      <c r="D4687" s="7"/>
      <c r="E4687" s="10"/>
      <c r="F4687" s="10"/>
      <c r="G4687" s="10"/>
      <c r="H4687" s="10"/>
      <c r="I4687" s="10"/>
      <c r="J4687" s="10"/>
      <c r="K4687" s="11"/>
      <c r="L4687" s="11"/>
      <c r="M4687" s="12"/>
      <c r="N4687" s="12"/>
      <c r="O4687" s="12"/>
      <c r="P4687" s="12"/>
      <c r="Q4687" s="12"/>
      <c r="R4687" s="12"/>
      <c r="S4687" s="12"/>
      <c r="T4687" s="12"/>
      <c r="U4687" s="12"/>
      <c r="V4687" s="12"/>
      <c r="W4687" s="12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2"/>
      <c r="AS4687" s="12"/>
      <c r="AT4687" s="12"/>
      <c r="AU4687" s="12"/>
      <c r="AV4687" s="12"/>
      <c r="AW4687" s="12"/>
      <c r="AX4687" s="12"/>
      <c r="AY4687" s="12"/>
      <c r="AZ4687" s="12"/>
      <c r="BA4687" s="12"/>
      <c r="BB4687" s="12"/>
      <c r="BC4687" s="12"/>
      <c r="BD4687" s="12"/>
      <c r="BE4687" s="12"/>
      <c r="BF4687" s="12"/>
      <c r="BG4687" s="12"/>
      <c r="BH4687" s="12"/>
      <c r="BI4687" s="12"/>
      <c r="BJ4687" s="13"/>
      <c r="BK4687" s="13"/>
      <c r="BL4687" s="13"/>
      <c r="BM4687" s="13"/>
      <c r="BN4687" s="13"/>
    </row>
    <row r="4688" spans="4:66" x14ac:dyDescent="0.25">
      <c r="D4688" s="7"/>
      <c r="E4688" s="10"/>
      <c r="F4688" s="10"/>
      <c r="G4688" s="10"/>
      <c r="H4688" s="10"/>
      <c r="I4688" s="10"/>
      <c r="J4688" s="10"/>
      <c r="K4688" s="11"/>
      <c r="L4688" s="11"/>
      <c r="M4688" s="12"/>
      <c r="N4688" s="12"/>
      <c r="O4688" s="12"/>
      <c r="P4688" s="12"/>
      <c r="Q4688" s="12"/>
      <c r="R4688" s="12"/>
      <c r="S4688" s="12"/>
      <c r="T4688" s="12"/>
      <c r="U4688" s="12"/>
      <c r="V4688" s="12"/>
      <c r="W4688" s="12"/>
      <c r="X4688" s="12"/>
      <c r="Y4688" s="12"/>
      <c r="Z4688" s="12"/>
      <c r="AA4688" s="12"/>
      <c r="AB4688" s="12"/>
      <c r="AC4688" s="12"/>
      <c r="AD4688" s="12"/>
      <c r="AE4688" s="12"/>
      <c r="AF4688" s="12"/>
      <c r="AG4688" s="12"/>
      <c r="AH4688" s="12"/>
      <c r="AI4688" s="12"/>
      <c r="AJ4688" s="12"/>
      <c r="AK4688" s="12"/>
      <c r="AL4688" s="12"/>
      <c r="AM4688" s="12"/>
      <c r="AN4688" s="12"/>
      <c r="AO4688" s="12"/>
      <c r="AP4688" s="12"/>
      <c r="AQ4688" s="12"/>
      <c r="AR4688" s="12"/>
      <c r="AS4688" s="12"/>
      <c r="AT4688" s="12"/>
      <c r="AU4688" s="12"/>
      <c r="AV4688" s="12"/>
      <c r="AW4688" s="12"/>
      <c r="AX4688" s="12"/>
      <c r="AY4688" s="12"/>
      <c r="AZ4688" s="12"/>
      <c r="BA4688" s="12"/>
      <c r="BB4688" s="12"/>
      <c r="BC4688" s="12"/>
      <c r="BD4688" s="12"/>
      <c r="BE4688" s="12"/>
      <c r="BF4688" s="12"/>
      <c r="BG4688" s="12"/>
      <c r="BH4688" s="12"/>
      <c r="BI4688" s="12"/>
      <c r="BJ4688" s="13"/>
      <c r="BK4688" s="13"/>
      <c r="BL4688" s="13"/>
      <c r="BM4688" s="13"/>
      <c r="BN4688" s="13"/>
    </row>
    <row r="4689" spans="4:66" x14ac:dyDescent="0.25">
      <c r="D4689" s="7"/>
      <c r="E4689" s="10"/>
      <c r="F4689" s="10"/>
      <c r="G4689" s="10"/>
      <c r="H4689" s="10"/>
      <c r="I4689" s="10"/>
      <c r="J4689" s="10"/>
      <c r="K4689" s="11"/>
      <c r="L4689" s="11"/>
      <c r="M4689" s="12"/>
      <c r="N4689" s="12"/>
      <c r="O4689" s="12"/>
      <c r="P4689" s="12"/>
      <c r="Q4689" s="12"/>
      <c r="R4689" s="12"/>
      <c r="S4689" s="12"/>
      <c r="T4689" s="12"/>
      <c r="U4689" s="12"/>
      <c r="V4689" s="12"/>
      <c r="W4689" s="12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2"/>
      <c r="AS4689" s="12"/>
      <c r="AT4689" s="12"/>
      <c r="AU4689" s="12"/>
      <c r="AV4689" s="12"/>
      <c r="AW4689" s="12"/>
      <c r="AX4689" s="12"/>
      <c r="AY4689" s="12"/>
      <c r="AZ4689" s="12"/>
      <c r="BA4689" s="12"/>
      <c r="BB4689" s="12"/>
      <c r="BC4689" s="12"/>
      <c r="BD4689" s="12"/>
      <c r="BE4689" s="12"/>
      <c r="BF4689" s="12"/>
      <c r="BG4689" s="12"/>
      <c r="BH4689" s="12"/>
      <c r="BI4689" s="12"/>
      <c r="BJ4689" s="13"/>
      <c r="BK4689" s="13"/>
      <c r="BL4689" s="13"/>
      <c r="BM4689" s="13"/>
      <c r="BN4689" s="13"/>
    </row>
    <row r="4690" spans="4:66" x14ac:dyDescent="0.25">
      <c r="D4690" s="7"/>
      <c r="E4690" s="10"/>
      <c r="F4690" s="10"/>
      <c r="G4690" s="10"/>
      <c r="H4690" s="10"/>
      <c r="I4690" s="10"/>
      <c r="J4690" s="10"/>
      <c r="K4690" s="11"/>
      <c r="L4690" s="11"/>
      <c r="M4690" s="12"/>
      <c r="N4690" s="12"/>
      <c r="O4690" s="12"/>
      <c r="P4690" s="12"/>
      <c r="Q4690" s="12"/>
      <c r="R4690" s="12"/>
      <c r="S4690" s="12"/>
      <c r="T4690" s="12"/>
      <c r="U4690" s="12"/>
      <c r="V4690" s="12"/>
      <c r="W4690" s="12"/>
      <c r="X4690" s="12"/>
      <c r="Y4690" s="12"/>
      <c r="Z4690" s="12"/>
      <c r="AA4690" s="12"/>
      <c r="AB4690" s="12"/>
      <c r="AC4690" s="12"/>
      <c r="AD4690" s="12"/>
      <c r="AE4690" s="12"/>
      <c r="AF4690" s="12"/>
      <c r="AG4690" s="12"/>
      <c r="AH4690" s="12"/>
      <c r="AI4690" s="12"/>
      <c r="AJ4690" s="12"/>
      <c r="AK4690" s="12"/>
      <c r="AL4690" s="12"/>
      <c r="AM4690" s="12"/>
      <c r="AN4690" s="12"/>
      <c r="AO4690" s="12"/>
      <c r="AP4690" s="12"/>
      <c r="AQ4690" s="12"/>
      <c r="AR4690" s="12"/>
      <c r="AS4690" s="12"/>
      <c r="AT4690" s="12"/>
      <c r="AU4690" s="12"/>
      <c r="AV4690" s="12"/>
      <c r="AW4690" s="12"/>
      <c r="AX4690" s="12"/>
      <c r="AY4690" s="12"/>
      <c r="AZ4690" s="12"/>
      <c r="BA4690" s="12"/>
      <c r="BB4690" s="12"/>
      <c r="BC4690" s="12"/>
      <c r="BD4690" s="12"/>
      <c r="BE4690" s="12"/>
      <c r="BF4690" s="12"/>
      <c r="BG4690" s="12"/>
      <c r="BH4690" s="12"/>
      <c r="BI4690" s="12"/>
      <c r="BJ4690" s="13"/>
      <c r="BK4690" s="13"/>
      <c r="BL4690" s="13"/>
      <c r="BM4690" s="13"/>
      <c r="BN4690" s="13"/>
    </row>
    <row r="4691" spans="4:66" x14ac:dyDescent="0.25">
      <c r="D4691" s="7"/>
      <c r="E4691" s="10"/>
      <c r="F4691" s="10"/>
      <c r="G4691" s="10"/>
      <c r="H4691" s="10"/>
      <c r="I4691" s="10"/>
      <c r="J4691" s="10"/>
      <c r="K4691" s="11"/>
      <c r="L4691" s="11"/>
      <c r="M4691" s="12"/>
      <c r="N4691" s="12"/>
      <c r="O4691" s="12"/>
      <c r="P4691" s="12"/>
      <c r="Q4691" s="12"/>
      <c r="R4691" s="12"/>
      <c r="S4691" s="12"/>
      <c r="T4691" s="12"/>
      <c r="U4691" s="12"/>
      <c r="V4691" s="12"/>
      <c r="W4691" s="12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2"/>
      <c r="AS4691" s="12"/>
      <c r="AT4691" s="12"/>
      <c r="AU4691" s="12"/>
      <c r="AV4691" s="12"/>
      <c r="AW4691" s="12"/>
      <c r="AX4691" s="12"/>
      <c r="AY4691" s="12"/>
      <c r="AZ4691" s="12"/>
      <c r="BA4691" s="12"/>
      <c r="BB4691" s="12"/>
      <c r="BC4691" s="12"/>
      <c r="BD4691" s="12"/>
      <c r="BE4691" s="12"/>
      <c r="BF4691" s="12"/>
      <c r="BG4691" s="12"/>
      <c r="BH4691" s="12"/>
      <c r="BI4691" s="12"/>
      <c r="BJ4691" s="13"/>
      <c r="BK4691" s="13"/>
      <c r="BL4691" s="13"/>
      <c r="BM4691" s="13"/>
      <c r="BN4691" s="13"/>
    </row>
    <row r="4692" spans="4:66" x14ac:dyDescent="0.25">
      <c r="D4692" s="7"/>
      <c r="E4692" s="10"/>
      <c r="F4692" s="10"/>
      <c r="G4692" s="10"/>
      <c r="H4692" s="10"/>
      <c r="I4692" s="10"/>
      <c r="J4692" s="10"/>
      <c r="K4692" s="11"/>
      <c r="L4692" s="11"/>
      <c r="M4692" s="12"/>
      <c r="N4692" s="12"/>
      <c r="O4692" s="12"/>
      <c r="P4692" s="12"/>
      <c r="Q4692" s="12"/>
      <c r="R4692" s="12"/>
      <c r="S4692" s="12"/>
      <c r="T4692" s="12"/>
      <c r="U4692" s="12"/>
      <c r="V4692" s="12"/>
      <c r="W4692" s="12"/>
      <c r="X4692" s="12"/>
      <c r="Y4692" s="12"/>
      <c r="Z4692" s="12"/>
      <c r="AA4692" s="12"/>
      <c r="AB4692" s="12"/>
      <c r="AC4692" s="12"/>
      <c r="AD4692" s="12"/>
      <c r="AE4692" s="12"/>
      <c r="AF4692" s="12"/>
      <c r="AG4692" s="12"/>
      <c r="AH4692" s="12"/>
      <c r="AI4692" s="12"/>
      <c r="AJ4692" s="12"/>
      <c r="AK4692" s="12"/>
      <c r="AL4692" s="12"/>
      <c r="AM4692" s="12"/>
      <c r="AN4692" s="12"/>
      <c r="AO4692" s="12"/>
      <c r="AP4692" s="12"/>
      <c r="AQ4692" s="12"/>
      <c r="AR4692" s="12"/>
      <c r="AS4692" s="12"/>
      <c r="AT4692" s="12"/>
      <c r="AU4692" s="12"/>
      <c r="AV4692" s="12"/>
      <c r="AW4692" s="12"/>
      <c r="AX4692" s="12"/>
      <c r="AY4692" s="12"/>
      <c r="AZ4692" s="12"/>
      <c r="BA4692" s="12"/>
      <c r="BB4692" s="12"/>
      <c r="BC4692" s="12"/>
      <c r="BD4692" s="12"/>
      <c r="BE4692" s="12"/>
      <c r="BF4692" s="12"/>
      <c r="BG4692" s="12"/>
      <c r="BH4692" s="12"/>
      <c r="BI4692" s="12"/>
      <c r="BJ4692" s="13"/>
      <c r="BK4692" s="13"/>
      <c r="BL4692" s="13"/>
      <c r="BM4692" s="13"/>
      <c r="BN4692" s="13"/>
    </row>
    <row r="4693" spans="4:66" x14ac:dyDescent="0.25">
      <c r="D4693" s="7"/>
      <c r="E4693" s="10"/>
      <c r="F4693" s="10"/>
      <c r="G4693" s="10"/>
      <c r="H4693" s="10"/>
      <c r="I4693" s="10"/>
      <c r="J4693" s="10"/>
      <c r="K4693" s="11"/>
      <c r="L4693" s="11"/>
      <c r="M4693" s="12"/>
      <c r="N4693" s="12"/>
      <c r="O4693" s="12"/>
      <c r="P4693" s="12"/>
      <c r="Q4693" s="12"/>
      <c r="R4693" s="12"/>
      <c r="S4693" s="12"/>
      <c r="T4693" s="12"/>
      <c r="U4693" s="12"/>
      <c r="V4693" s="12"/>
      <c r="W4693" s="12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2"/>
      <c r="AS4693" s="12"/>
      <c r="AT4693" s="12"/>
      <c r="AU4693" s="12"/>
      <c r="AV4693" s="12"/>
      <c r="AW4693" s="12"/>
      <c r="AX4693" s="12"/>
      <c r="AY4693" s="12"/>
      <c r="AZ4693" s="12"/>
      <c r="BA4693" s="12"/>
      <c r="BB4693" s="12"/>
      <c r="BC4693" s="12"/>
      <c r="BD4693" s="12"/>
      <c r="BE4693" s="12"/>
      <c r="BF4693" s="12"/>
      <c r="BG4693" s="12"/>
      <c r="BH4693" s="12"/>
      <c r="BI4693" s="12"/>
      <c r="BJ4693" s="13"/>
      <c r="BK4693" s="13"/>
      <c r="BL4693" s="13"/>
      <c r="BM4693" s="13"/>
      <c r="BN4693" s="13"/>
    </row>
    <row r="4694" spans="4:66" x14ac:dyDescent="0.25">
      <c r="D4694" s="7"/>
      <c r="E4694" s="10"/>
      <c r="F4694" s="10"/>
      <c r="G4694" s="10"/>
      <c r="H4694" s="10"/>
      <c r="I4694" s="10"/>
      <c r="J4694" s="10"/>
      <c r="K4694" s="11"/>
      <c r="L4694" s="11"/>
      <c r="M4694" s="12"/>
      <c r="N4694" s="12"/>
      <c r="O4694" s="12"/>
      <c r="P4694" s="12"/>
      <c r="Q4694" s="12"/>
      <c r="R4694" s="12"/>
      <c r="S4694" s="12"/>
      <c r="T4694" s="12"/>
      <c r="U4694" s="12"/>
      <c r="V4694" s="12"/>
      <c r="W4694" s="12"/>
      <c r="X4694" s="12"/>
      <c r="Y4694" s="12"/>
      <c r="Z4694" s="12"/>
      <c r="AA4694" s="12"/>
      <c r="AB4694" s="12"/>
      <c r="AC4694" s="12"/>
      <c r="AD4694" s="12"/>
      <c r="AE4694" s="12"/>
      <c r="AF4694" s="12"/>
      <c r="AG4694" s="12"/>
      <c r="AH4694" s="12"/>
      <c r="AI4694" s="12"/>
      <c r="AJ4694" s="12"/>
      <c r="AK4694" s="12"/>
      <c r="AL4694" s="12"/>
      <c r="AM4694" s="12"/>
      <c r="AN4694" s="12"/>
      <c r="AO4694" s="12"/>
      <c r="AP4694" s="12"/>
      <c r="AQ4694" s="12"/>
      <c r="AR4694" s="12"/>
      <c r="AS4694" s="12"/>
      <c r="AT4694" s="12"/>
      <c r="AU4694" s="12"/>
      <c r="AV4694" s="12"/>
      <c r="AW4694" s="12"/>
      <c r="AX4694" s="12"/>
      <c r="AY4694" s="12"/>
      <c r="AZ4694" s="12"/>
      <c r="BA4694" s="12"/>
      <c r="BB4694" s="12"/>
      <c r="BC4694" s="12"/>
      <c r="BD4694" s="12"/>
      <c r="BE4694" s="12"/>
      <c r="BF4694" s="12"/>
      <c r="BG4694" s="12"/>
      <c r="BH4694" s="12"/>
      <c r="BI4694" s="12"/>
      <c r="BJ4694" s="13"/>
      <c r="BK4694" s="13"/>
      <c r="BL4694" s="13"/>
      <c r="BM4694" s="13"/>
      <c r="BN4694" s="13"/>
    </row>
    <row r="4695" spans="4:66" x14ac:dyDescent="0.25">
      <c r="D4695" s="7"/>
      <c r="E4695" s="10"/>
      <c r="F4695" s="10"/>
      <c r="G4695" s="10"/>
      <c r="H4695" s="10"/>
      <c r="I4695" s="10"/>
      <c r="J4695" s="10"/>
      <c r="K4695" s="11"/>
      <c r="L4695" s="11"/>
      <c r="M4695" s="12"/>
      <c r="N4695" s="12"/>
      <c r="O4695" s="12"/>
      <c r="P4695" s="12"/>
      <c r="Q4695" s="12"/>
      <c r="R4695" s="12"/>
      <c r="S4695" s="12"/>
      <c r="T4695" s="12"/>
      <c r="U4695" s="12"/>
      <c r="V4695" s="12"/>
      <c r="W4695" s="12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2"/>
      <c r="AS4695" s="12"/>
      <c r="AT4695" s="12"/>
      <c r="AU4695" s="12"/>
      <c r="AV4695" s="12"/>
      <c r="AW4695" s="12"/>
      <c r="AX4695" s="12"/>
      <c r="AY4695" s="12"/>
      <c r="AZ4695" s="12"/>
      <c r="BA4695" s="12"/>
      <c r="BB4695" s="12"/>
      <c r="BC4695" s="12"/>
      <c r="BD4695" s="12"/>
      <c r="BE4695" s="12"/>
      <c r="BF4695" s="12"/>
      <c r="BG4695" s="12"/>
      <c r="BH4695" s="12"/>
      <c r="BI4695" s="12"/>
      <c r="BJ4695" s="13"/>
      <c r="BK4695" s="13"/>
      <c r="BL4695" s="13"/>
      <c r="BM4695" s="13"/>
      <c r="BN4695" s="13"/>
    </row>
    <row r="4696" spans="4:66" x14ac:dyDescent="0.25">
      <c r="D4696" s="7"/>
      <c r="E4696" s="10"/>
      <c r="F4696" s="10"/>
      <c r="G4696" s="10"/>
      <c r="H4696" s="10"/>
      <c r="I4696" s="10"/>
      <c r="J4696" s="10"/>
      <c r="K4696" s="11"/>
      <c r="L4696" s="11"/>
      <c r="M4696" s="12"/>
      <c r="N4696" s="12"/>
      <c r="O4696" s="12"/>
      <c r="P4696" s="12"/>
      <c r="Q4696" s="12"/>
      <c r="R4696" s="12"/>
      <c r="S4696" s="12"/>
      <c r="T4696" s="12"/>
      <c r="U4696" s="12"/>
      <c r="V4696" s="12"/>
      <c r="W4696" s="12"/>
      <c r="X4696" s="12"/>
      <c r="Y4696" s="12"/>
      <c r="Z4696" s="12"/>
      <c r="AA4696" s="12"/>
      <c r="AB4696" s="12"/>
      <c r="AC4696" s="12"/>
      <c r="AD4696" s="12"/>
      <c r="AE4696" s="12"/>
      <c r="AF4696" s="12"/>
      <c r="AG4696" s="12"/>
      <c r="AH4696" s="12"/>
      <c r="AI4696" s="12"/>
      <c r="AJ4696" s="12"/>
      <c r="AK4696" s="12"/>
      <c r="AL4696" s="12"/>
      <c r="AM4696" s="12"/>
      <c r="AN4696" s="12"/>
      <c r="AO4696" s="12"/>
      <c r="AP4696" s="12"/>
      <c r="AQ4696" s="12"/>
      <c r="AR4696" s="12"/>
      <c r="AS4696" s="12"/>
      <c r="AT4696" s="12"/>
      <c r="AU4696" s="12"/>
      <c r="AV4696" s="12"/>
      <c r="AW4696" s="12"/>
      <c r="AX4696" s="12"/>
      <c r="AY4696" s="12"/>
      <c r="AZ4696" s="12"/>
      <c r="BA4696" s="12"/>
      <c r="BB4696" s="12"/>
      <c r="BC4696" s="12"/>
      <c r="BD4696" s="12"/>
      <c r="BE4696" s="12"/>
      <c r="BF4696" s="12"/>
      <c r="BG4696" s="12"/>
      <c r="BH4696" s="12"/>
      <c r="BI4696" s="12"/>
      <c r="BJ4696" s="13"/>
      <c r="BK4696" s="13"/>
      <c r="BL4696" s="13"/>
      <c r="BM4696" s="13"/>
      <c r="BN4696" s="13"/>
    </row>
    <row r="4697" spans="4:66" x14ac:dyDescent="0.25">
      <c r="D4697" s="7"/>
      <c r="E4697" s="10"/>
      <c r="F4697" s="10"/>
      <c r="G4697" s="10"/>
      <c r="H4697" s="10"/>
      <c r="I4697" s="10"/>
      <c r="J4697" s="10"/>
      <c r="K4697" s="11"/>
      <c r="L4697" s="11"/>
      <c r="M4697" s="12"/>
      <c r="N4697" s="12"/>
      <c r="O4697" s="12"/>
      <c r="P4697" s="12"/>
      <c r="Q4697" s="12"/>
      <c r="R4697" s="12"/>
      <c r="S4697" s="12"/>
      <c r="T4697" s="12"/>
      <c r="U4697" s="12"/>
      <c r="V4697" s="12"/>
      <c r="W4697" s="12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2"/>
      <c r="AS4697" s="12"/>
      <c r="AT4697" s="12"/>
      <c r="AU4697" s="12"/>
      <c r="AV4697" s="12"/>
      <c r="AW4697" s="12"/>
      <c r="AX4697" s="12"/>
      <c r="AY4697" s="12"/>
      <c r="AZ4697" s="12"/>
      <c r="BA4697" s="12"/>
      <c r="BB4697" s="12"/>
      <c r="BC4697" s="12"/>
      <c r="BD4697" s="12"/>
      <c r="BE4697" s="12"/>
      <c r="BF4697" s="12"/>
      <c r="BG4697" s="12"/>
      <c r="BH4697" s="12"/>
      <c r="BI4697" s="12"/>
      <c r="BJ4697" s="13"/>
      <c r="BK4697" s="13"/>
      <c r="BL4697" s="13"/>
      <c r="BM4697" s="13"/>
      <c r="BN4697" s="13"/>
    </row>
    <row r="4698" spans="4:66" x14ac:dyDescent="0.25">
      <c r="D4698" s="7"/>
      <c r="E4698" s="10"/>
      <c r="F4698" s="10"/>
      <c r="G4698" s="10"/>
      <c r="H4698" s="10"/>
      <c r="I4698" s="10"/>
      <c r="J4698" s="10"/>
      <c r="K4698" s="11"/>
      <c r="L4698" s="11"/>
      <c r="M4698" s="12"/>
      <c r="N4698" s="12"/>
      <c r="O4698" s="12"/>
      <c r="P4698" s="12"/>
      <c r="Q4698" s="12"/>
      <c r="R4698" s="12"/>
      <c r="S4698" s="12"/>
      <c r="T4698" s="12"/>
      <c r="U4698" s="12"/>
      <c r="V4698" s="12"/>
      <c r="W4698" s="12"/>
      <c r="X4698" s="12"/>
      <c r="Y4698" s="12"/>
      <c r="Z4698" s="12"/>
      <c r="AA4698" s="12"/>
      <c r="AB4698" s="12"/>
      <c r="AC4698" s="12"/>
      <c r="AD4698" s="12"/>
      <c r="AE4698" s="12"/>
      <c r="AF4698" s="12"/>
      <c r="AG4698" s="12"/>
      <c r="AH4698" s="12"/>
      <c r="AI4698" s="12"/>
      <c r="AJ4698" s="12"/>
      <c r="AK4698" s="12"/>
      <c r="AL4698" s="12"/>
      <c r="AM4698" s="12"/>
      <c r="AN4698" s="12"/>
      <c r="AO4698" s="12"/>
      <c r="AP4698" s="12"/>
      <c r="AQ4698" s="12"/>
      <c r="AR4698" s="12"/>
      <c r="AS4698" s="12"/>
      <c r="AT4698" s="12"/>
      <c r="AU4698" s="12"/>
      <c r="AV4698" s="12"/>
      <c r="AW4698" s="12"/>
      <c r="AX4698" s="12"/>
      <c r="AY4698" s="12"/>
      <c r="AZ4698" s="12"/>
      <c r="BA4698" s="12"/>
      <c r="BB4698" s="12"/>
      <c r="BC4698" s="12"/>
      <c r="BD4698" s="12"/>
      <c r="BE4698" s="12"/>
      <c r="BF4698" s="12"/>
      <c r="BG4698" s="12"/>
      <c r="BH4698" s="12"/>
      <c r="BI4698" s="12"/>
      <c r="BJ4698" s="13"/>
      <c r="BK4698" s="13"/>
      <c r="BL4698" s="13"/>
      <c r="BM4698" s="13"/>
      <c r="BN4698" s="13"/>
    </row>
    <row r="4699" spans="4:66" x14ac:dyDescent="0.25">
      <c r="D4699" s="7"/>
      <c r="E4699" s="10"/>
      <c r="F4699" s="10"/>
      <c r="G4699" s="10"/>
      <c r="H4699" s="10"/>
      <c r="I4699" s="10"/>
      <c r="J4699" s="10"/>
      <c r="K4699" s="11"/>
      <c r="L4699" s="11"/>
      <c r="M4699" s="12"/>
      <c r="N4699" s="12"/>
      <c r="O4699" s="12"/>
      <c r="P4699" s="12"/>
      <c r="Q4699" s="12"/>
      <c r="R4699" s="12"/>
      <c r="S4699" s="12"/>
      <c r="T4699" s="12"/>
      <c r="U4699" s="12"/>
      <c r="V4699" s="12"/>
      <c r="W4699" s="12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2"/>
      <c r="AS4699" s="12"/>
      <c r="AT4699" s="12"/>
      <c r="AU4699" s="12"/>
      <c r="AV4699" s="12"/>
      <c r="AW4699" s="12"/>
      <c r="AX4699" s="12"/>
      <c r="AY4699" s="12"/>
      <c r="AZ4699" s="12"/>
      <c r="BA4699" s="12"/>
      <c r="BB4699" s="12"/>
      <c r="BC4699" s="12"/>
      <c r="BD4699" s="12"/>
      <c r="BE4699" s="12"/>
      <c r="BF4699" s="12"/>
      <c r="BG4699" s="12"/>
      <c r="BH4699" s="12"/>
      <c r="BI4699" s="12"/>
      <c r="BJ4699" s="13"/>
      <c r="BK4699" s="13"/>
      <c r="BL4699" s="13"/>
      <c r="BM4699" s="13"/>
      <c r="BN4699" s="13"/>
    </row>
    <row r="4700" spans="4:66" x14ac:dyDescent="0.25">
      <c r="D4700" s="7"/>
      <c r="E4700" s="10"/>
      <c r="F4700" s="10"/>
      <c r="G4700" s="10"/>
      <c r="H4700" s="10"/>
      <c r="I4700" s="10"/>
      <c r="J4700" s="10"/>
      <c r="K4700" s="11"/>
      <c r="L4700" s="11"/>
      <c r="M4700" s="12"/>
      <c r="N4700" s="12"/>
      <c r="O4700" s="12"/>
      <c r="P4700" s="12"/>
      <c r="Q4700" s="12"/>
      <c r="R4700" s="12"/>
      <c r="S4700" s="12"/>
      <c r="T4700" s="12"/>
      <c r="U4700" s="12"/>
      <c r="V4700" s="12"/>
      <c r="W4700" s="12"/>
      <c r="X4700" s="12"/>
      <c r="Y4700" s="12"/>
      <c r="Z4700" s="12"/>
      <c r="AA4700" s="12"/>
      <c r="AB4700" s="12"/>
      <c r="AC4700" s="12"/>
      <c r="AD4700" s="12"/>
      <c r="AE4700" s="12"/>
      <c r="AF4700" s="12"/>
      <c r="AG4700" s="12"/>
      <c r="AH4700" s="12"/>
      <c r="AI4700" s="12"/>
      <c r="AJ4700" s="12"/>
      <c r="AK4700" s="12"/>
      <c r="AL4700" s="12"/>
      <c r="AM4700" s="12"/>
      <c r="AN4700" s="12"/>
      <c r="AO4700" s="12"/>
      <c r="AP4700" s="12"/>
      <c r="AQ4700" s="12"/>
      <c r="AR4700" s="12"/>
      <c r="AS4700" s="12"/>
      <c r="AT4700" s="12"/>
      <c r="AU4700" s="12"/>
      <c r="AV4700" s="12"/>
      <c r="AW4700" s="12"/>
      <c r="AX4700" s="12"/>
      <c r="AY4700" s="12"/>
      <c r="AZ4700" s="12"/>
      <c r="BA4700" s="12"/>
      <c r="BB4700" s="12"/>
      <c r="BC4700" s="12"/>
      <c r="BD4700" s="12"/>
      <c r="BE4700" s="12"/>
      <c r="BF4700" s="12"/>
      <c r="BG4700" s="12"/>
      <c r="BH4700" s="12"/>
      <c r="BI4700" s="12"/>
      <c r="BJ4700" s="13"/>
      <c r="BK4700" s="13"/>
      <c r="BL4700" s="13"/>
      <c r="BM4700" s="13"/>
      <c r="BN4700" s="13"/>
    </row>
    <row r="4701" spans="4:66" s="14" customFormat="1" x14ac:dyDescent="0.25">
      <c r="D4701" s="21"/>
      <c r="K4701" s="16"/>
      <c r="L4701" s="16"/>
      <c r="M4701" s="17"/>
      <c r="N4701" s="17"/>
      <c r="O4701" s="17"/>
      <c r="P4701" s="17"/>
      <c r="Q4701" s="17"/>
      <c r="R4701" s="17"/>
      <c r="S4701" s="17"/>
      <c r="T4701" s="17"/>
      <c r="U4701" s="17"/>
      <c r="V4701" s="17"/>
      <c r="W4701" s="17"/>
      <c r="X4701" s="17"/>
      <c r="Y4701" s="17"/>
      <c r="Z4701" s="17"/>
      <c r="AA4701" s="17"/>
      <c r="AB4701" s="17"/>
      <c r="AC4701" s="17"/>
      <c r="AD4701" s="17"/>
      <c r="AE4701" s="17"/>
      <c r="AF4701" s="17"/>
      <c r="AG4701" s="17"/>
      <c r="AH4701" s="17"/>
      <c r="AI4701" s="17"/>
      <c r="AJ4701" s="17"/>
      <c r="AK4701" s="17"/>
      <c r="AL4701" s="17"/>
      <c r="AM4701" s="17"/>
      <c r="AN4701" s="17"/>
      <c r="AO4701" s="17"/>
      <c r="AP4701" s="17"/>
      <c r="AQ4701" s="17"/>
      <c r="AR4701" s="17"/>
      <c r="AS4701" s="17"/>
      <c r="AT4701" s="17"/>
      <c r="AU4701" s="17"/>
      <c r="AV4701" s="17"/>
      <c r="AW4701" s="17"/>
      <c r="AX4701" s="17"/>
      <c r="AY4701" s="17"/>
      <c r="AZ4701" s="17"/>
      <c r="BA4701" s="17"/>
      <c r="BB4701" s="17"/>
      <c r="BC4701" s="17"/>
      <c r="BD4701" s="17"/>
      <c r="BE4701" s="17"/>
      <c r="BF4701" s="17"/>
      <c r="BG4701" s="17"/>
      <c r="BH4701" s="17"/>
      <c r="BI4701" s="17"/>
      <c r="BJ4701" s="18"/>
      <c r="BK4701" s="18"/>
      <c r="BL4701" s="18"/>
      <c r="BM4701" s="18"/>
      <c r="BN4701" s="18"/>
    </row>
    <row r="4702" spans="4:66" x14ac:dyDescent="0.25">
      <c r="D4702" s="7"/>
      <c r="E4702" s="10"/>
      <c r="F4702" s="10"/>
      <c r="G4702" s="10"/>
      <c r="H4702" s="10"/>
      <c r="I4702" s="10"/>
      <c r="J4702" s="10"/>
      <c r="K4702" s="11"/>
      <c r="L4702" s="11"/>
      <c r="M4702" s="12"/>
      <c r="N4702" s="12"/>
      <c r="O4702" s="12"/>
      <c r="P4702" s="12"/>
      <c r="Q4702" s="12"/>
      <c r="R4702" s="12"/>
      <c r="S4702" s="12"/>
      <c r="T4702" s="12"/>
      <c r="U4702" s="12"/>
      <c r="V4702" s="12"/>
      <c r="W4702" s="12"/>
      <c r="X4702" s="12"/>
      <c r="Y4702" s="12"/>
      <c r="Z4702" s="12"/>
      <c r="AA4702" s="12"/>
      <c r="AB4702" s="12"/>
      <c r="AC4702" s="12"/>
      <c r="AD4702" s="12"/>
      <c r="AE4702" s="12"/>
      <c r="AF4702" s="12"/>
      <c r="AG4702" s="12"/>
      <c r="AH4702" s="12"/>
      <c r="AI4702" s="12"/>
      <c r="AJ4702" s="12"/>
      <c r="AK4702" s="12"/>
      <c r="AL4702" s="12"/>
      <c r="AM4702" s="12"/>
      <c r="AN4702" s="12"/>
      <c r="AO4702" s="12"/>
      <c r="AP4702" s="12"/>
      <c r="AQ4702" s="12"/>
      <c r="AR4702" s="12"/>
      <c r="AS4702" s="12"/>
      <c r="AT4702" s="12"/>
      <c r="AU4702" s="12"/>
      <c r="AV4702" s="12"/>
      <c r="AW4702" s="12"/>
      <c r="AX4702" s="12"/>
      <c r="AY4702" s="12"/>
      <c r="AZ4702" s="12"/>
      <c r="BA4702" s="12"/>
      <c r="BB4702" s="12"/>
      <c r="BC4702" s="12"/>
      <c r="BD4702" s="12"/>
      <c r="BE4702" s="12"/>
      <c r="BF4702" s="12"/>
      <c r="BG4702" s="12"/>
      <c r="BH4702" s="12"/>
      <c r="BI4702" s="12"/>
      <c r="BJ4702" s="13"/>
      <c r="BK4702" s="13"/>
      <c r="BL4702" s="13"/>
      <c r="BM4702" s="13"/>
      <c r="BN4702" s="13"/>
    </row>
    <row r="4703" spans="4:66" x14ac:dyDescent="0.25">
      <c r="D4703" s="7"/>
      <c r="E4703" s="10"/>
      <c r="F4703" s="10"/>
      <c r="G4703" s="10"/>
      <c r="H4703" s="10"/>
      <c r="I4703" s="10"/>
      <c r="J4703" s="10"/>
      <c r="K4703" s="11"/>
      <c r="L4703" s="11"/>
      <c r="M4703" s="12"/>
      <c r="N4703" s="12"/>
      <c r="O4703" s="12"/>
      <c r="P4703" s="12"/>
      <c r="Q4703" s="12"/>
      <c r="R4703" s="12"/>
      <c r="S4703" s="12"/>
      <c r="T4703" s="12"/>
      <c r="U4703" s="12"/>
      <c r="V4703" s="12"/>
      <c r="W4703" s="12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2"/>
      <c r="AS4703" s="12"/>
      <c r="AT4703" s="12"/>
      <c r="AU4703" s="12"/>
      <c r="AV4703" s="12"/>
      <c r="AW4703" s="12"/>
      <c r="AX4703" s="12"/>
      <c r="AY4703" s="12"/>
      <c r="AZ4703" s="12"/>
      <c r="BA4703" s="12"/>
      <c r="BB4703" s="12"/>
      <c r="BC4703" s="12"/>
      <c r="BD4703" s="12"/>
      <c r="BE4703" s="12"/>
      <c r="BF4703" s="12"/>
      <c r="BG4703" s="12"/>
      <c r="BH4703" s="12"/>
      <c r="BI4703" s="12"/>
      <c r="BJ4703" s="13"/>
      <c r="BK4703" s="13"/>
      <c r="BL4703" s="13"/>
      <c r="BM4703" s="13"/>
      <c r="BN4703" s="13"/>
    </row>
    <row r="4704" spans="4:66" x14ac:dyDescent="0.25">
      <c r="D4704" s="7"/>
      <c r="E4704" s="10"/>
      <c r="F4704" s="10"/>
      <c r="G4704" s="10"/>
      <c r="H4704" s="10"/>
      <c r="I4704" s="10"/>
      <c r="J4704" s="10"/>
      <c r="K4704" s="11"/>
      <c r="L4704" s="11"/>
      <c r="M4704" s="12"/>
      <c r="N4704" s="12"/>
      <c r="O4704" s="12"/>
      <c r="P4704" s="12"/>
      <c r="Q4704" s="12"/>
      <c r="R4704" s="12"/>
      <c r="S4704" s="12"/>
      <c r="T4704" s="12"/>
      <c r="U4704" s="12"/>
      <c r="V4704" s="12"/>
      <c r="W4704" s="12"/>
      <c r="X4704" s="12"/>
      <c r="Y4704" s="12"/>
      <c r="Z4704" s="12"/>
      <c r="AA4704" s="12"/>
      <c r="AB4704" s="12"/>
      <c r="AC4704" s="12"/>
      <c r="AD4704" s="12"/>
      <c r="AE4704" s="12"/>
      <c r="AF4704" s="12"/>
      <c r="AG4704" s="12"/>
      <c r="AH4704" s="12"/>
      <c r="AI4704" s="12"/>
      <c r="AJ4704" s="12"/>
      <c r="AK4704" s="12"/>
      <c r="AL4704" s="12"/>
      <c r="AM4704" s="12"/>
      <c r="AN4704" s="12"/>
      <c r="AO4704" s="12"/>
      <c r="AP4704" s="12"/>
      <c r="AQ4704" s="12"/>
      <c r="AR4704" s="12"/>
      <c r="AS4704" s="12"/>
      <c r="AT4704" s="12"/>
      <c r="AU4704" s="12"/>
      <c r="AV4704" s="12"/>
      <c r="AW4704" s="12"/>
      <c r="AX4704" s="12"/>
      <c r="AY4704" s="12"/>
      <c r="AZ4704" s="12"/>
      <c r="BA4704" s="12"/>
      <c r="BB4704" s="12"/>
      <c r="BC4704" s="12"/>
      <c r="BD4704" s="12"/>
      <c r="BE4704" s="12"/>
      <c r="BF4704" s="12"/>
      <c r="BG4704" s="12"/>
      <c r="BH4704" s="12"/>
      <c r="BI4704" s="12"/>
      <c r="BJ4704" s="13"/>
      <c r="BK4704" s="13"/>
      <c r="BL4704" s="13"/>
      <c r="BM4704" s="13"/>
      <c r="BN4704" s="13"/>
    </row>
    <row r="4705" spans="4:66" x14ac:dyDescent="0.25">
      <c r="D4705" s="7"/>
      <c r="E4705" s="10"/>
      <c r="F4705" s="10"/>
      <c r="G4705" s="10"/>
      <c r="H4705" s="10"/>
      <c r="I4705" s="10"/>
      <c r="J4705" s="10"/>
      <c r="K4705" s="11"/>
      <c r="L4705" s="11"/>
      <c r="M4705" s="12"/>
      <c r="N4705" s="12"/>
      <c r="O4705" s="12"/>
      <c r="P4705" s="12"/>
      <c r="Q4705" s="12"/>
      <c r="R4705" s="12"/>
      <c r="S4705" s="12"/>
      <c r="T4705" s="12"/>
      <c r="U4705" s="12"/>
      <c r="V4705" s="12"/>
      <c r="W4705" s="12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2"/>
      <c r="AS4705" s="12"/>
      <c r="AT4705" s="12"/>
      <c r="AU4705" s="12"/>
      <c r="AV4705" s="12"/>
      <c r="AW4705" s="12"/>
      <c r="AX4705" s="12"/>
      <c r="AY4705" s="12"/>
      <c r="AZ4705" s="12"/>
      <c r="BA4705" s="12"/>
      <c r="BB4705" s="12"/>
      <c r="BC4705" s="12"/>
      <c r="BD4705" s="12"/>
      <c r="BE4705" s="12"/>
      <c r="BF4705" s="12"/>
      <c r="BG4705" s="12"/>
      <c r="BH4705" s="12"/>
      <c r="BI4705" s="12"/>
      <c r="BJ4705" s="13"/>
      <c r="BK4705" s="13"/>
      <c r="BL4705" s="13"/>
      <c r="BM4705" s="13"/>
      <c r="BN4705" s="13"/>
    </row>
    <row r="4706" spans="4:66" x14ac:dyDescent="0.25">
      <c r="D4706" s="7"/>
      <c r="E4706" s="10"/>
      <c r="F4706" s="10"/>
      <c r="G4706" s="10"/>
      <c r="H4706" s="10"/>
      <c r="I4706" s="10"/>
      <c r="J4706" s="10"/>
      <c r="K4706" s="11"/>
      <c r="L4706" s="11"/>
      <c r="M4706" s="12"/>
      <c r="N4706" s="12"/>
      <c r="O4706" s="12"/>
      <c r="P4706" s="12"/>
      <c r="Q4706" s="12"/>
      <c r="R4706" s="12"/>
      <c r="S4706" s="12"/>
      <c r="T4706" s="12"/>
      <c r="U4706" s="12"/>
      <c r="V4706" s="12"/>
      <c r="W4706" s="12"/>
      <c r="X4706" s="12"/>
      <c r="Y4706" s="12"/>
      <c r="Z4706" s="12"/>
      <c r="AA4706" s="12"/>
      <c r="AB4706" s="12"/>
      <c r="AC4706" s="12"/>
      <c r="AD4706" s="12"/>
      <c r="AE4706" s="12"/>
      <c r="AF4706" s="12"/>
      <c r="AG4706" s="12"/>
      <c r="AH4706" s="12"/>
      <c r="AI4706" s="12"/>
      <c r="AJ4706" s="12"/>
      <c r="AK4706" s="12"/>
      <c r="AL4706" s="12"/>
      <c r="AM4706" s="12"/>
      <c r="AN4706" s="12"/>
      <c r="AO4706" s="12"/>
      <c r="AP4706" s="12"/>
      <c r="AQ4706" s="12"/>
      <c r="AR4706" s="12"/>
      <c r="AS4706" s="12"/>
      <c r="AT4706" s="12"/>
      <c r="AU4706" s="12"/>
      <c r="AV4706" s="12"/>
      <c r="AW4706" s="12"/>
      <c r="AX4706" s="12"/>
      <c r="AY4706" s="12"/>
      <c r="AZ4706" s="12"/>
      <c r="BA4706" s="12"/>
      <c r="BB4706" s="12"/>
      <c r="BC4706" s="12"/>
      <c r="BD4706" s="12"/>
      <c r="BE4706" s="12"/>
      <c r="BF4706" s="12"/>
      <c r="BG4706" s="12"/>
      <c r="BH4706" s="12"/>
      <c r="BI4706" s="12"/>
      <c r="BJ4706" s="13"/>
      <c r="BK4706" s="13"/>
      <c r="BL4706" s="13"/>
      <c r="BM4706" s="13"/>
      <c r="BN4706" s="13"/>
    </row>
    <row r="4707" spans="4:66" x14ac:dyDescent="0.25">
      <c r="D4707" s="7"/>
      <c r="E4707" s="10"/>
      <c r="F4707" s="10"/>
      <c r="G4707" s="10"/>
      <c r="H4707" s="10"/>
      <c r="I4707" s="10"/>
      <c r="J4707" s="10"/>
      <c r="K4707" s="11"/>
      <c r="L4707" s="11"/>
      <c r="M4707" s="12"/>
      <c r="N4707" s="12"/>
      <c r="O4707" s="12"/>
      <c r="P4707" s="12"/>
      <c r="Q4707" s="12"/>
      <c r="R4707" s="12"/>
      <c r="S4707" s="12"/>
      <c r="T4707" s="12"/>
      <c r="U4707" s="12"/>
      <c r="V4707" s="12"/>
      <c r="W4707" s="12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2"/>
      <c r="AS4707" s="12"/>
      <c r="AT4707" s="12"/>
      <c r="AU4707" s="12"/>
      <c r="AV4707" s="12"/>
      <c r="AW4707" s="12"/>
      <c r="AX4707" s="12"/>
      <c r="AY4707" s="12"/>
      <c r="AZ4707" s="12"/>
      <c r="BA4707" s="12"/>
      <c r="BB4707" s="12"/>
      <c r="BC4707" s="12"/>
      <c r="BD4707" s="12"/>
      <c r="BE4707" s="12"/>
      <c r="BF4707" s="12"/>
      <c r="BG4707" s="12"/>
      <c r="BH4707" s="12"/>
      <c r="BI4707" s="12"/>
      <c r="BJ4707" s="13"/>
      <c r="BK4707" s="13"/>
      <c r="BL4707" s="13"/>
      <c r="BM4707" s="13"/>
      <c r="BN4707" s="13"/>
    </row>
    <row r="4708" spans="4:66" x14ac:dyDescent="0.25">
      <c r="D4708" s="7"/>
      <c r="E4708" s="10"/>
      <c r="F4708" s="10"/>
      <c r="G4708" s="10"/>
      <c r="H4708" s="10"/>
      <c r="I4708" s="10"/>
      <c r="J4708" s="10"/>
      <c r="K4708" s="11"/>
      <c r="L4708" s="11"/>
      <c r="M4708" s="12"/>
      <c r="N4708" s="12"/>
      <c r="O4708" s="12"/>
      <c r="P4708" s="12"/>
      <c r="Q4708" s="12"/>
      <c r="R4708" s="12"/>
      <c r="S4708" s="12"/>
      <c r="T4708" s="12"/>
      <c r="U4708" s="12"/>
      <c r="V4708" s="12"/>
      <c r="W4708" s="12"/>
      <c r="X4708" s="12"/>
      <c r="Y4708" s="12"/>
      <c r="Z4708" s="12"/>
      <c r="AA4708" s="12"/>
      <c r="AB4708" s="12"/>
      <c r="AC4708" s="12"/>
      <c r="AD4708" s="12"/>
      <c r="AE4708" s="12"/>
      <c r="AF4708" s="12"/>
      <c r="AG4708" s="12"/>
      <c r="AH4708" s="12"/>
      <c r="AI4708" s="12"/>
      <c r="AJ4708" s="12"/>
      <c r="AK4708" s="12"/>
      <c r="AL4708" s="12"/>
      <c r="AM4708" s="12"/>
      <c r="AN4708" s="12"/>
      <c r="AO4708" s="12"/>
      <c r="AP4708" s="12"/>
      <c r="AQ4708" s="12"/>
      <c r="AR4708" s="12"/>
      <c r="AS4708" s="12"/>
      <c r="AT4708" s="12"/>
      <c r="AU4708" s="12"/>
      <c r="AV4708" s="12"/>
      <c r="AW4708" s="12"/>
      <c r="AX4708" s="12"/>
      <c r="AY4708" s="12"/>
      <c r="AZ4708" s="12"/>
      <c r="BA4708" s="12"/>
      <c r="BB4708" s="12"/>
      <c r="BC4708" s="12"/>
      <c r="BD4708" s="12"/>
      <c r="BE4708" s="12"/>
      <c r="BF4708" s="12"/>
      <c r="BG4708" s="12"/>
      <c r="BH4708" s="12"/>
      <c r="BI4708" s="12"/>
      <c r="BJ4708" s="13"/>
      <c r="BK4708" s="13"/>
      <c r="BL4708" s="13"/>
      <c r="BM4708" s="13"/>
      <c r="BN4708" s="13"/>
    </row>
    <row r="4709" spans="4:66" x14ac:dyDescent="0.25">
      <c r="D4709" s="7"/>
      <c r="E4709" s="10"/>
      <c r="F4709" s="10"/>
      <c r="G4709" s="10"/>
      <c r="H4709" s="10"/>
      <c r="I4709" s="10"/>
      <c r="J4709" s="10"/>
      <c r="K4709" s="11"/>
      <c r="L4709" s="11"/>
      <c r="M4709" s="12"/>
      <c r="N4709" s="12"/>
      <c r="O4709" s="12"/>
      <c r="P4709" s="12"/>
      <c r="Q4709" s="12"/>
      <c r="R4709" s="12"/>
      <c r="S4709" s="12"/>
      <c r="T4709" s="12"/>
      <c r="U4709" s="12"/>
      <c r="V4709" s="12"/>
      <c r="W4709" s="12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2"/>
      <c r="AS4709" s="12"/>
      <c r="AT4709" s="12"/>
      <c r="AU4709" s="12"/>
      <c r="AV4709" s="12"/>
      <c r="AW4709" s="12"/>
      <c r="AX4709" s="12"/>
      <c r="AY4709" s="12"/>
      <c r="AZ4709" s="12"/>
      <c r="BA4709" s="12"/>
      <c r="BB4709" s="12"/>
      <c r="BC4709" s="12"/>
      <c r="BD4709" s="12"/>
      <c r="BE4709" s="12"/>
      <c r="BF4709" s="12"/>
      <c r="BG4709" s="12"/>
      <c r="BH4709" s="12"/>
      <c r="BI4709" s="12"/>
      <c r="BJ4709" s="13"/>
      <c r="BK4709" s="13"/>
      <c r="BL4709" s="13"/>
      <c r="BM4709" s="13"/>
      <c r="BN4709" s="13"/>
    </row>
    <row r="4710" spans="4:66" x14ac:dyDescent="0.25">
      <c r="D4710" s="7"/>
      <c r="E4710" s="10"/>
      <c r="F4710" s="10"/>
      <c r="G4710" s="10"/>
      <c r="H4710" s="10"/>
      <c r="I4710" s="10"/>
      <c r="J4710" s="10"/>
      <c r="K4710" s="11"/>
      <c r="L4710" s="11"/>
      <c r="M4710" s="12"/>
      <c r="N4710" s="12"/>
      <c r="O4710" s="12"/>
      <c r="P4710" s="12"/>
      <c r="Q4710" s="12"/>
      <c r="R4710" s="12"/>
      <c r="S4710" s="12"/>
      <c r="T4710" s="12"/>
      <c r="U4710" s="12"/>
      <c r="V4710" s="12"/>
      <c r="W4710" s="12"/>
      <c r="X4710" s="12"/>
      <c r="Y4710" s="12"/>
      <c r="Z4710" s="12"/>
      <c r="AA4710" s="12"/>
      <c r="AB4710" s="12"/>
      <c r="AC4710" s="12"/>
      <c r="AD4710" s="12"/>
      <c r="AE4710" s="12"/>
      <c r="AF4710" s="12"/>
      <c r="AG4710" s="12"/>
      <c r="AH4710" s="12"/>
      <c r="AI4710" s="12"/>
      <c r="AJ4710" s="12"/>
      <c r="AK4710" s="12"/>
      <c r="AL4710" s="12"/>
      <c r="AM4710" s="12"/>
      <c r="AN4710" s="12"/>
      <c r="AO4710" s="12"/>
      <c r="AP4710" s="12"/>
      <c r="AQ4710" s="12"/>
      <c r="AR4710" s="12"/>
      <c r="AS4710" s="12"/>
      <c r="AT4710" s="12"/>
      <c r="AU4710" s="12"/>
      <c r="AV4710" s="12"/>
      <c r="AW4710" s="12"/>
      <c r="AX4710" s="12"/>
      <c r="AY4710" s="12"/>
      <c r="AZ4710" s="12"/>
      <c r="BA4710" s="12"/>
      <c r="BB4710" s="12"/>
      <c r="BC4710" s="12"/>
      <c r="BD4710" s="12"/>
      <c r="BE4710" s="12"/>
      <c r="BF4710" s="12"/>
      <c r="BG4710" s="12"/>
      <c r="BH4710" s="12"/>
      <c r="BI4710" s="12"/>
      <c r="BJ4710" s="13"/>
      <c r="BK4710" s="13"/>
      <c r="BL4710" s="13"/>
      <c r="BM4710" s="13"/>
      <c r="BN4710" s="13"/>
    </row>
    <row r="4711" spans="4:66" x14ac:dyDescent="0.25">
      <c r="D4711" s="7"/>
      <c r="E4711" s="10"/>
      <c r="F4711" s="10"/>
      <c r="G4711" s="10"/>
      <c r="H4711" s="10"/>
      <c r="I4711" s="10"/>
      <c r="J4711" s="10"/>
      <c r="K4711" s="11"/>
      <c r="L4711" s="11"/>
      <c r="M4711" s="12"/>
      <c r="N4711" s="12"/>
      <c r="O4711" s="12"/>
      <c r="P4711" s="12"/>
      <c r="Q4711" s="12"/>
      <c r="R4711" s="12"/>
      <c r="S4711" s="12"/>
      <c r="T4711" s="12"/>
      <c r="U4711" s="12"/>
      <c r="V4711" s="12"/>
      <c r="W4711" s="12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2"/>
      <c r="AS4711" s="12"/>
      <c r="AT4711" s="12"/>
      <c r="AU4711" s="12"/>
      <c r="AV4711" s="12"/>
      <c r="AW4711" s="12"/>
      <c r="AX4711" s="12"/>
      <c r="AY4711" s="12"/>
      <c r="AZ4711" s="12"/>
      <c r="BA4711" s="12"/>
      <c r="BB4711" s="12"/>
      <c r="BC4711" s="12"/>
      <c r="BD4711" s="12"/>
      <c r="BE4711" s="12"/>
      <c r="BF4711" s="12"/>
      <c r="BG4711" s="12"/>
      <c r="BH4711" s="12"/>
      <c r="BI4711" s="12"/>
      <c r="BJ4711" s="13"/>
      <c r="BK4711" s="13"/>
      <c r="BL4711" s="13"/>
      <c r="BM4711" s="13"/>
      <c r="BN4711" s="13"/>
    </row>
    <row r="4712" spans="4:66" x14ac:dyDescent="0.25">
      <c r="D4712" s="7"/>
      <c r="E4712" s="10"/>
      <c r="F4712" s="10"/>
      <c r="G4712" s="10"/>
      <c r="H4712" s="10"/>
      <c r="I4712" s="10"/>
      <c r="J4712" s="10"/>
      <c r="K4712" s="11"/>
      <c r="L4712" s="11"/>
      <c r="M4712" s="12"/>
      <c r="N4712" s="12"/>
      <c r="O4712" s="12"/>
      <c r="P4712" s="12"/>
      <c r="Q4712" s="12"/>
      <c r="R4712" s="12"/>
      <c r="S4712" s="12"/>
      <c r="T4712" s="12"/>
      <c r="U4712" s="12"/>
      <c r="V4712" s="12"/>
      <c r="W4712" s="12"/>
      <c r="X4712" s="12"/>
      <c r="Y4712" s="12"/>
      <c r="Z4712" s="12"/>
      <c r="AA4712" s="12"/>
      <c r="AB4712" s="12"/>
      <c r="AC4712" s="12"/>
      <c r="AD4712" s="12"/>
      <c r="AE4712" s="12"/>
      <c r="AF4712" s="12"/>
      <c r="AG4712" s="12"/>
      <c r="AH4712" s="12"/>
      <c r="AI4712" s="12"/>
      <c r="AJ4712" s="12"/>
      <c r="AK4712" s="12"/>
      <c r="AL4712" s="12"/>
      <c r="AM4712" s="12"/>
      <c r="AN4712" s="12"/>
      <c r="AO4712" s="12"/>
      <c r="AP4712" s="12"/>
      <c r="AQ4712" s="12"/>
      <c r="AR4712" s="12"/>
      <c r="AS4712" s="12"/>
      <c r="AT4712" s="12"/>
      <c r="AU4712" s="12"/>
      <c r="AV4712" s="12"/>
      <c r="AW4712" s="12"/>
      <c r="AX4712" s="12"/>
      <c r="AY4712" s="12"/>
      <c r="AZ4712" s="12"/>
      <c r="BA4712" s="12"/>
      <c r="BB4712" s="12"/>
      <c r="BC4712" s="12"/>
      <c r="BD4712" s="12"/>
      <c r="BE4712" s="12"/>
      <c r="BF4712" s="12"/>
      <c r="BG4712" s="12"/>
      <c r="BH4712" s="12"/>
      <c r="BI4712" s="12"/>
      <c r="BJ4712" s="13"/>
      <c r="BK4712" s="13"/>
      <c r="BL4712" s="13"/>
      <c r="BM4712" s="13"/>
      <c r="BN4712" s="13"/>
    </row>
    <row r="4713" spans="4:66" x14ac:dyDescent="0.25">
      <c r="D4713" s="7"/>
      <c r="E4713" s="10"/>
      <c r="F4713" s="10"/>
      <c r="G4713" s="10"/>
      <c r="H4713" s="10"/>
      <c r="I4713" s="10"/>
      <c r="J4713" s="10"/>
      <c r="K4713" s="11"/>
      <c r="L4713" s="11"/>
      <c r="M4713" s="12"/>
      <c r="N4713" s="12"/>
      <c r="O4713" s="12"/>
      <c r="P4713" s="12"/>
      <c r="Q4713" s="12"/>
      <c r="R4713" s="12"/>
      <c r="S4713" s="12"/>
      <c r="T4713" s="12"/>
      <c r="U4713" s="12"/>
      <c r="V4713" s="12"/>
      <c r="W4713" s="12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2"/>
      <c r="AS4713" s="12"/>
      <c r="AT4713" s="12"/>
      <c r="AU4713" s="12"/>
      <c r="AV4713" s="12"/>
      <c r="AW4713" s="12"/>
      <c r="AX4713" s="12"/>
      <c r="AY4713" s="12"/>
      <c r="AZ4713" s="12"/>
      <c r="BA4713" s="12"/>
      <c r="BB4713" s="12"/>
      <c r="BC4713" s="12"/>
      <c r="BD4713" s="12"/>
      <c r="BE4713" s="12"/>
      <c r="BF4713" s="12"/>
      <c r="BG4713" s="12"/>
      <c r="BH4713" s="12"/>
      <c r="BI4713" s="12"/>
      <c r="BJ4713" s="13"/>
      <c r="BK4713" s="13"/>
      <c r="BL4713" s="13"/>
      <c r="BM4713" s="13"/>
      <c r="BN4713" s="13"/>
    </row>
    <row r="4714" spans="4:66" x14ac:dyDescent="0.25">
      <c r="D4714" s="7"/>
      <c r="E4714" s="10"/>
      <c r="F4714" s="10"/>
      <c r="G4714" s="10"/>
      <c r="H4714" s="10"/>
      <c r="I4714" s="10"/>
      <c r="J4714" s="10"/>
      <c r="K4714" s="11"/>
      <c r="L4714" s="11"/>
      <c r="M4714" s="12"/>
      <c r="N4714" s="12"/>
      <c r="O4714" s="12"/>
      <c r="P4714" s="12"/>
      <c r="Q4714" s="12"/>
      <c r="R4714" s="12"/>
      <c r="S4714" s="12"/>
      <c r="T4714" s="12"/>
      <c r="U4714" s="12"/>
      <c r="V4714" s="12"/>
      <c r="W4714" s="12"/>
      <c r="X4714" s="12"/>
      <c r="Y4714" s="12"/>
      <c r="Z4714" s="12"/>
      <c r="AA4714" s="12"/>
      <c r="AB4714" s="12"/>
      <c r="AC4714" s="12"/>
      <c r="AD4714" s="12"/>
      <c r="AE4714" s="12"/>
      <c r="AF4714" s="12"/>
      <c r="AG4714" s="12"/>
      <c r="AH4714" s="12"/>
      <c r="AI4714" s="12"/>
      <c r="AJ4714" s="12"/>
      <c r="AK4714" s="12"/>
      <c r="AL4714" s="12"/>
      <c r="AM4714" s="12"/>
      <c r="AN4714" s="12"/>
      <c r="AO4714" s="12"/>
      <c r="AP4714" s="12"/>
      <c r="AQ4714" s="12"/>
      <c r="AR4714" s="12"/>
      <c r="AS4714" s="12"/>
      <c r="AT4714" s="12"/>
      <c r="AU4714" s="12"/>
      <c r="AV4714" s="12"/>
      <c r="AW4714" s="12"/>
      <c r="AX4714" s="12"/>
      <c r="AY4714" s="12"/>
      <c r="AZ4714" s="12"/>
      <c r="BA4714" s="12"/>
      <c r="BB4714" s="12"/>
      <c r="BC4714" s="12"/>
      <c r="BD4714" s="12"/>
      <c r="BE4714" s="12"/>
      <c r="BF4714" s="12"/>
      <c r="BG4714" s="12"/>
      <c r="BH4714" s="12"/>
      <c r="BI4714" s="12"/>
      <c r="BJ4714" s="13"/>
      <c r="BK4714" s="13"/>
      <c r="BL4714" s="13"/>
      <c r="BM4714" s="13"/>
      <c r="BN4714" s="13"/>
    </row>
    <row r="4715" spans="4:66" x14ac:dyDescent="0.25">
      <c r="D4715" s="7"/>
      <c r="E4715" s="10"/>
      <c r="F4715" s="10"/>
      <c r="G4715" s="10"/>
      <c r="H4715" s="10"/>
      <c r="I4715" s="10"/>
      <c r="J4715" s="10"/>
      <c r="K4715" s="11"/>
      <c r="L4715" s="11"/>
      <c r="M4715" s="12"/>
      <c r="N4715" s="12"/>
      <c r="O4715" s="12"/>
      <c r="P4715" s="12"/>
      <c r="Q4715" s="12"/>
      <c r="R4715" s="12"/>
      <c r="S4715" s="12"/>
      <c r="T4715" s="12"/>
      <c r="U4715" s="12"/>
      <c r="V4715" s="12"/>
      <c r="W4715" s="12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2"/>
      <c r="AS4715" s="12"/>
      <c r="AT4715" s="12"/>
      <c r="AU4715" s="12"/>
      <c r="AV4715" s="12"/>
      <c r="AW4715" s="12"/>
      <c r="AX4715" s="12"/>
      <c r="AY4715" s="12"/>
      <c r="AZ4715" s="12"/>
      <c r="BA4715" s="12"/>
      <c r="BB4715" s="12"/>
      <c r="BC4715" s="12"/>
      <c r="BD4715" s="12"/>
      <c r="BE4715" s="12"/>
      <c r="BF4715" s="12"/>
      <c r="BG4715" s="12"/>
      <c r="BH4715" s="12"/>
      <c r="BI4715" s="12"/>
      <c r="BJ4715" s="13"/>
      <c r="BK4715" s="13"/>
      <c r="BL4715" s="13"/>
      <c r="BM4715" s="13"/>
      <c r="BN4715" s="13"/>
    </row>
    <row r="4716" spans="4:66" x14ac:dyDescent="0.25">
      <c r="D4716" s="7"/>
      <c r="E4716" s="10"/>
      <c r="F4716" s="10"/>
      <c r="G4716" s="10"/>
      <c r="H4716" s="10"/>
      <c r="I4716" s="10"/>
      <c r="J4716" s="10"/>
      <c r="K4716" s="11"/>
      <c r="L4716" s="11"/>
      <c r="M4716" s="12"/>
      <c r="N4716" s="12"/>
      <c r="O4716" s="12"/>
      <c r="P4716" s="12"/>
      <c r="Q4716" s="12"/>
      <c r="R4716" s="12"/>
      <c r="S4716" s="12"/>
      <c r="T4716" s="12"/>
      <c r="U4716" s="12"/>
      <c r="V4716" s="12"/>
      <c r="W4716" s="12"/>
      <c r="X4716" s="12"/>
      <c r="Y4716" s="12"/>
      <c r="Z4716" s="12"/>
      <c r="AA4716" s="12"/>
      <c r="AB4716" s="12"/>
      <c r="AC4716" s="12"/>
      <c r="AD4716" s="12"/>
      <c r="AE4716" s="12"/>
      <c r="AF4716" s="12"/>
      <c r="AG4716" s="12"/>
      <c r="AH4716" s="12"/>
      <c r="AI4716" s="12"/>
      <c r="AJ4716" s="12"/>
      <c r="AK4716" s="12"/>
      <c r="AL4716" s="12"/>
      <c r="AM4716" s="12"/>
      <c r="AN4716" s="12"/>
      <c r="AO4716" s="12"/>
      <c r="AP4716" s="12"/>
      <c r="AQ4716" s="12"/>
      <c r="AR4716" s="12"/>
      <c r="AS4716" s="12"/>
      <c r="AT4716" s="12"/>
      <c r="AU4716" s="12"/>
      <c r="AV4716" s="12"/>
      <c r="AW4716" s="12"/>
      <c r="AX4716" s="12"/>
      <c r="AY4716" s="12"/>
      <c r="AZ4716" s="12"/>
      <c r="BA4716" s="12"/>
      <c r="BB4716" s="12"/>
      <c r="BC4716" s="12"/>
      <c r="BD4716" s="12"/>
      <c r="BE4716" s="12"/>
      <c r="BF4716" s="12"/>
      <c r="BG4716" s="12"/>
      <c r="BH4716" s="12"/>
      <c r="BI4716" s="12"/>
      <c r="BJ4716" s="13"/>
      <c r="BK4716" s="13"/>
      <c r="BL4716" s="13"/>
      <c r="BM4716" s="13"/>
      <c r="BN4716" s="13"/>
    </row>
    <row r="4717" spans="4:66" x14ac:dyDescent="0.25">
      <c r="D4717" s="7"/>
      <c r="E4717" s="10"/>
      <c r="F4717" s="10"/>
      <c r="G4717" s="10"/>
      <c r="H4717" s="10"/>
      <c r="I4717" s="10"/>
      <c r="J4717" s="10"/>
      <c r="K4717" s="11"/>
      <c r="L4717" s="11"/>
      <c r="M4717" s="12"/>
      <c r="N4717" s="12"/>
      <c r="O4717" s="12"/>
      <c r="P4717" s="12"/>
      <c r="Q4717" s="12"/>
      <c r="R4717" s="12"/>
      <c r="S4717" s="12"/>
      <c r="T4717" s="12"/>
      <c r="U4717" s="12"/>
      <c r="V4717" s="12"/>
      <c r="W4717" s="12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2"/>
      <c r="AS4717" s="12"/>
      <c r="AT4717" s="12"/>
      <c r="AU4717" s="12"/>
      <c r="AV4717" s="12"/>
      <c r="AW4717" s="12"/>
      <c r="AX4717" s="12"/>
      <c r="AY4717" s="12"/>
      <c r="AZ4717" s="12"/>
      <c r="BA4717" s="12"/>
      <c r="BB4717" s="12"/>
      <c r="BC4717" s="12"/>
      <c r="BD4717" s="12"/>
      <c r="BE4717" s="12"/>
      <c r="BF4717" s="12"/>
      <c r="BG4717" s="12"/>
      <c r="BH4717" s="12"/>
      <c r="BI4717" s="12"/>
      <c r="BJ4717" s="13"/>
      <c r="BK4717" s="13"/>
      <c r="BL4717" s="13"/>
      <c r="BM4717" s="13"/>
      <c r="BN4717" s="13"/>
    </row>
    <row r="4718" spans="4:66" x14ac:dyDescent="0.25">
      <c r="D4718" s="7"/>
      <c r="E4718" s="10"/>
      <c r="F4718" s="10"/>
      <c r="G4718" s="10"/>
      <c r="H4718" s="10"/>
      <c r="I4718" s="10"/>
      <c r="J4718" s="10"/>
      <c r="K4718" s="11"/>
      <c r="L4718" s="11"/>
      <c r="M4718" s="12"/>
      <c r="N4718" s="12"/>
      <c r="O4718" s="12"/>
      <c r="P4718" s="12"/>
      <c r="Q4718" s="12"/>
      <c r="R4718" s="12"/>
      <c r="S4718" s="12"/>
      <c r="T4718" s="12"/>
      <c r="U4718" s="12"/>
      <c r="V4718" s="12"/>
      <c r="W4718" s="12"/>
      <c r="X4718" s="12"/>
      <c r="Y4718" s="12"/>
      <c r="Z4718" s="12"/>
      <c r="AA4718" s="12"/>
      <c r="AB4718" s="12"/>
      <c r="AC4718" s="12"/>
      <c r="AD4718" s="12"/>
      <c r="AE4718" s="12"/>
      <c r="AF4718" s="12"/>
      <c r="AG4718" s="12"/>
      <c r="AH4718" s="12"/>
      <c r="AI4718" s="12"/>
      <c r="AJ4718" s="12"/>
      <c r="AK4718" s="12"/>
      <c r="AL4718" s="12"/>
      <c r="AM4718" s="12"/>
      <c r="AN4718" s="12"/>
      <c r="AO4718" s="12"/>
      <c r="AP4718" s="12"/>
      <c r="AQ4718" s="12"/>
      <c r="AR4718" s="12"/>
      <c r="AS4718" s="12"/>
      <c r="AT4718" s="12"/>
      <c r="AU4718" s="12"/>
      <c r="AV4718" s="12"/>
      <c r="AW4718" s="12"/>
      <c r="AX4718" s="12"/>
      <c r="AY4718" s="12"/>
      <c r="AZ4718" s="12"/>
      <c r="BA4718" s="12"/>
      <c r="BB4718" s="12"/>
      <c r="BC4718" s="12"/>
      <c r="BD4718" s="12"/>
      <c r="BE4718" s="12"/>
      <c r="BF4718" s="12"/>
      <c r="BG4718" s="12"/>
      <c r="BH4718" s="12"/>
      <c r="BI4718" s="12"/>
      <c r="BJ4718" s="13"/>
      <c r="BK4718" s="13"/>
      <c r="BL4718" s="13"/>
      <c r="BM4718" s="13"/>
      <c r="BN4718" s="13"/>
    </row>
    <row r="4719" spans="4:66" x14ac:dyDescent="0.25">
      <c r="D4719" s="7"/>
      <c r="E4719" s="10"/>
      <c r="F4719" s="10"/>
      <c r="G4719" s="10"/>
      <c r="H4719" s="10"/>
      <c r="I4719" s="10"/>
      <c r="J4719" s="10"/>
      <c r="K4719" s="11"/>
      <c r="L4719" s="11"/>
      <c r="M4719" s="12"/>
      <c r="N4719" s="12"/>
      <c r="O4719" s="12"/>
      <c r="P4719" s="12"/>
      <c r="Q4719" s="12"/>
      <c r="R4719" s="12"/>
      <c r="S4719" s="12"/>
      <c r="T4719" s="12"/>
      <c r="U4719" s="12"/>
      <c r="V4719" s="12"/>
      <c r="W4719" s="12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2"/>
      <c r="AS4719" s="12"/>
      <c r="AT4719" s="12"/>
      <c r="AU4719" s="12"/>
      <c r="AV4719" s="12"/>
      <c r="AW4719" s="12"/>
      <c r="AX4719" s="12"/>
      <c r="AY4719" s="12"/>
      <c r="AZ4719" s="12"/>
      <c r="BA4719" s="12"/>
      <c r="BB4719" s="12"/>
      <c r="BC4719" s="12"/>
      <c r="BD4719" s="12"/>
      <c r="BE4719" s="12"/>
      <c r="BF4719" s="12"/>
      <c r="BG4719" s="12"/>
      <c r="BH4719" s="12"/>
      <c r="BI4719" s="12"/>
      <c r="BJ4719" s="13"/>
      <c r="BK4719" s="13"/>
      <c r="BL4719" s="13"/>
      <c r="BM4719" s="13"/>
      <c r="BN4719" s="13"/>
    </row>
    <row r="4720" spans="4:66" x14ac:dyDescent="0.25">
      <c r="D4720" s="7"/>
      <c r="E4720" s="10"/>
      <c r="F4720" s="10"/>
      <c r="G4720" s="10"/>
      <c r="H4720" s="10"/>
      <c r="I4720" s="10"/>
      <c r="J4720" s="10"/>
      <c r="K4720" s="11"/>
      <c r="L4720" s="11"/>
      <c r="M4720" s="12"/>
      <c r="N4720" s="12"/>
      <c r="O4720" s="12"/>
      <c r="P4720" s="12"/>
      <c r="Q4720" s="12"/>
      <c r="R4720" s="12"/>
      <c r="S4720" s="12"/>
      <c r="T4720" s="12"/>
      <c r="U4720" s="12"/>
      <c r="V4720" s="12"/>
      <c r="W4720" s="12"/>
      <c r="X4720" s="12"/>
      <c r="Y4720" s="12"/>
      <c r="Z4720" s="12"/>
      <c r="AA4720" s="12"/>
      <c r="AB4720" s="12"/>
      <c r="AC4720" s="12"/>
      <c r="AD4720" s="12"/>
      <c r="AE4720" s="12"/>
      <c r="AF4720" s="12"/>
      <c r="AG4720" s="12"/>
      <c r="AH4720" s="12"/>
      <c r="AI4720" s="12"/>
      <c r="AJ4720" s="12"/>
      <c r="AK4720" s="12"/>
      <c r="AL4720" s="12"/>
      <c r="AM4720" s="12"/>
      <c r="AN4720" s="12"/>
      <c r="AO4720" s="12"/>
      <c r="AP4720" s="12"/>
      <c r="AQ4720" s="12"/>
      <c r="AR4720" s="12"/>
      <c r="AS4720" s="12"/>
      <c r="AT4720" s="12"/>
      <c r="AU4720" s="12"/>
      <c r="AV4720" s="12"/>
      <c r="AW4720" s="12"/>
      <c r="AX4720" s="12"/>
      <c r="AY4720" s="12"/>
      <c r="AZ4720" s="12"/>
      <c r="BA4720" s="12"/>
      <c r="BB4720" s="12"/>
      <c r="BC4720" s="12"/>
      <c r="BD4720" s="12"/>
      <c r="BE4720" s="12"/>
      <c r="BF4720" s="12"/>
      <c r="BG4720" s="12"/>
      <c r="BH4720" s="12"/>
      <c r="BI4720" s="12"/>
      <c r="BJ4720" s="13"/>
      <c r="BK4720" s="13"/>
      <c r="BL4720" s="13"/>
      <c r="BM4720" s="13"/>
      <c r="BN4720" s="13"/>
    </row>
    <row r="4721" spans="4:66" x14ac:dyDescent="0.25">
      <c r="D4721" s="7"/>
      <c r="E4721" s="10"/>
      <c r="F4721" s="10"/>
      <c r="G4721" s="10"/>
      <c r="H4721" s="10"/>
      <c r="I4721" s="10"/>
      <c r="J4721" s="10"/>
      <c r="K4721" s="11"/>
      <c r="L4721" s="11"/>
      <c r="M4721" s="12"/>
      <c r="N4721" s="12"/>
      <c r="O4721" s="12"/>
      <c r="P4721" s="12"/>
      <c r="Q4721" s="12"/>
      <c r="R4721" s="12"/>
      <c r="S4721" s="12"/>
      <c r="T4721" s="12"/>
      <c r="U4721" s="12"/>
      <c r="V4721" s="12"/>
      <c r="W4721" s="12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2"/>
      <c r="AS4721" s="12"/>
      <c r="AT4721" s="12"/>
      <c r="AU4721" s="12"/>
      <c r="AV4721" s="12"/>
      <c r="AW4721" s="12"/>
      <c r="AX4721" s="12"/>
      <c r="AY4721" s="12"/>
      <c r="AZ4721" s="12"/>
      <c r="BA4721" s="12"/>
      <c r="BB4721" s="12"/>
      <c r="BC4721" s="12"/>
      <c r="BD4721" s="12"/>
      <c r="BE4721" s="12"/>
      <c r="BF4721" s="12"/>
      <c r="BG4721" s="12"/>
      <c r="BH4721" s="12"/>
      <c r="BI4721" s="12"/>
      <c r="BJ4721" s="13"/>
      <c r="BK4721" s="13"/>
      <c r="BL4721" s="13"/>
      <c r="BM4721" s="13"/>
      <c r="BN4721" s="13"/>
    </row>
    <row r="4722" spans="4:66" x14ac:dyDescent="0.25">
      <c r="D4722" s="7"/>
      <c r="E4722" s="10"/>
      <c r="F4722" s="10"/>
      <c r="G4722" s="10"/>
      <c r="H4722" s="10"/>
      <c r="I4722" s="10"/>
      <c r="J4722" s="10"/>
      <c r="K4722" s="11"/>
      <c r="L4722" s="11"/>
      <c r="M4722" s="12"/>
      <c r="N4722" s="12"/>
      <c r="O4722" s="12"/>
      <c r="P4722" s="12"/>
      <c r="Q4722" s="12"/>
      <c r="R4722" s="12"/>
      <c r="S4722" s="12"/>
      <c r="T4722" s="12"/>
      <c r="U4722" s="12"/>
      <c r="V4722" s="12"/>
      <c r="W4722" s="12"/>
      <c r="X4722" s="12"/>
      <c r="Y4722" s="12"/>
      <c r="Z4722" s="12"/>
      <c r="AA4722" s="12"/>
      <c r="AB4722" s="12"/>
      <c r="AC4722" s="12"/>
      <c r="AD4722" s="12"/>
      <c r="AE4722" s="12"/>
      <c r="AF4722" s="12"/>
      <c r="AG4722" s="12"/>
      <c r="AH4722" s="12"/>
      <c r="AI4722" s="12"/>
      <c r="AJ4722" s="12"/>
      <c r="AK4722" s="12"/>
      <c r="AL4722" s="12"/>
      <c r="AM4722" s="12"/>
      <c r="AN4722" s="12"/>
      <c r="AO4722" s="12"/>
      <c r="AP4722" s="12"/>
      <c r="AQ4722" s="12"/>
      <c r="AR4722" s="12"/>
      <c r="AS4722" s="12"/>
      <c r="AT4722" s="12"/>
      <c r="AU4722" s="12"/>
      <c r="AV4722" s="12"/>
      <c r="AW4722" s="12"/>
      <c r="AX4722" s="12"/>
      <c r="AY4722" s="12"/>
      <c r="AZ4722" s="12"/>
      <c r="BA4722" s="12"/>
      <c r="BB4722" s="12"/>
      <c r="BC4722" s="12"/>
      <c r="BD4722" s="12"/>
      <c r="BE4722" s="12"/>
      <c r="BF4722" s="12"/>
      <c r="BG4722" s="12"/>
      <c r="BH4722" s="12"/>
      <c r="BI4722" s="12"/>
      <c r="BJ4722" s="13"/>
      <c r="BK4722" s="13"/>
      <c r="BL4722" s="13"/>
      <c r="BM4722" s="13"/>
      <c r="BN4722" s="13"/>
    </row>
    <row r="4723" spans="4:66" x14ac:dyDescent="0.25">
      <c r="D4723" s="7"/>
      <c r="E4723" s="10"/>
      <c r="F4723" s="10"/>
      <c r="G4723" s="10"/>
      <c r="H4723" s="10"/>
      <c r="I4723" s="10"/>
      <c r="J4723" s="10"/>
      <c r="K4723" s="11"/>
      <c r="L4723" s="11"/>
      <c r="M4723" s="12"/>
      <c r="N4723" s="12"/>
      <c r="O4723" s="12"/>
      <c r="P4723" s="12"/>
      <c r="Q4723" s="12"/>
      <c r="R4723" s="12"/>
      <c r="S4723" s="12"/>
      <c r="T4723" s="12"/>
      <c r="U4723" s="12"/>
      <c r="V4723" s="12"/>
      <c r="W4723" s="12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2"/>
      <c r="AS4723" s="12"/>
      <c r="AT4723" s="12"/>
      <c r="AU4723" s="12"/>
      <c r="AV4723" s="12"/>
      <c r="AW4723" s="12"/>
      <c r="AX4723" s="12"/>
      <c r="AY4723" s="12"/>
      <c r="AZ4723" s="12"/>
      <c r="BA4723" s="12"/>
      <c r="BB4723" s="12"/>
      <c r="BC4723" s="12"/>
      <c r="BD4723" s="12"/>
      <c r="BE4723" s="12"/>
      <c r="BF4723" s="12"/>
      <c r="BG4723" s="12"/>
      <c r="BH4723" s="12"/>
      <c r="BI4723" s="12"/>
      <c r="BJ4723" s="13"/>
      <c r="BK4723" s="13"/>
      <c r="BL4723" s="13"/>
      <c r="BM4723" s="13"/>
      <c r="BN4723" s="13"/>
    </row>
    <row r="4724" spans="4:66" x14ac:dyDescent="0.25">
      <c r="D4724" s="7"/>
      <c r="E4724" s="10"/>
      <c r="F4724" s="10"/>
      <c r="G4724" s="10"/>
      <c r="H4724" s="10"/>
      <c r="I4724" s="10"/>
      <c r="J4724" s="10"/>
      <c r="K4724" s="11"/>
      <c r="L4724" s="11"/>
      <c r="M4724" s="12"/>
      <c r="N4724" s="12"/>
      <c r="O4724" s="12"/>
      <c r="P4724" s="12"/>
      <c r="Q4724" s="12"/>
      <c r="R4724" s="12"/>
      <c r="S4724" s="12"/>
      <c r="T4724" s="12"/>
      <c r="U4724" s="12"/>
      <c r="V4724" s="12"/>
      <c r="W4724" s="12"/>
      <c r="X4724" s="12"/>
      <c r="Y4724" s="12"/>
      <c r="Z4724" s="12"/>
      <c r="AA4724" s="12"/>
      <c r="AB4724" s="12"/>
      <c r="AC4724" s="12"/>
      <c r="AD4724" s="12"/>
      <c r="AE4724" s="12"/>
      <c r="AF4724" s="12"/>
      <c r="AG4724" s="12"/>
      <c r="AH4724" s="12"/>
      <c r="AI4724" s="12"/>
      <c r="AJ4724" s="12"/>
      <c r="AK4724" s="12"/>
      <c r="AL4724" s="12"/>
      <c r="AM4724" s="12"/>
      <c r="AN4724" s="12"/>
      <c r="AO4724" s="12"/>
      <c r="AP4724" s="12"/>
      <c r="AQ4724" s="12"/>
      <c r="AR4724" s="12"/>
      <c r="AS4724" s="12"/>
      <c r="AT4724" s="12"/>
      <c r="AU4724" s="12"/>
      <c r="AV4724" s="12"/>
      <c r="AW4724" s="12"/>
      <c r="AX4724" s="12"/>
      <c r="AY4724" s="12"/>
      <c r="AZ4724" s="12"/>
      <c r="BA4724" s="12"/>
      <c r="BB4724" s="12"/>
      <c r="BC4724" s="12"/>
      <c r="BD4724" s="12"/>
      <c r="BE4724" s="12"/>
      <c r="BF4724" s="12"/>
      <c r="BG4724" s="12"/>
      <c r="BH4724" s="12"/>
      <c r="BI4724" s="12"/>
      <c r="BJ4724" s="13"/>
      <c r="BK4724" s="13"/>
      <c r="BL4724" s="13"/>
      <c r="BM4724" s="13"/>
      <c r="BN4724" s="13"/>
    </row>
    <row r="4725" spans="4:66" x14ac:dyDescent="0.25">
      <c r="D4725" s="7"/>
      <c r="E4725" s="10"/>
      <c r="F4725" s="10"/>
      <c r="G4725" s="10"/>
      <c r="H4725" s="10"/>
      <c r="I4725" s="10"/>
      <c r="J4725" s="10"/>
      <c r="K4725" s="11"/>
      <c r="L4725" s="11"/>
      <c r="M4725" s="12"/>
      <c r="N4725" s="12"/>
      <c r="O4725" s="12"/>
      <c r="P4725" s="12"/>
      <c r="Q4725" s="12"/>
      <c r="R4725" s="12"/>
      <c r="S4725" s="12"/>
      <c r="T4725" s="12"/>
      <c r="U4725" s="12"/>
      <c r="V4725" s="12"/>
      <c r="W4725" s="12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2"/>
      <c r="AS4725" s="12"/>
      <c r="AT4725" s="12"/>
      <c r="AU4725" s="12"/>
      <c r="AV4725" s="12"/>
      <c r="AW4725" s="12"/>
      <c r="AX4725" s="12"/>
      <c r="AY4725" s="12"/>
      <c r="AZ4725" s="12"/>
      <c r="BA4725" s="12"/>
      <c r="BB4725" s="12"/>
      <c r="BC4725" s="12"/>
      <c r="BD4725" s="12"/>
      <c r="BE4725" s="12"/>
      <c r="BF4725" s="12"/>
      <c r="BG4725" s="12"/>
      <c r="BH4725" s="12"/>
      <c r="BI4725" s="12"/>
      <c r="BJ4725" s="13"/>
      <c r="BK4725" s="13"/>
      <c r="BL4725" s="13"/>
      <c r="BM4725" s="13"/>
      <c r="BN4725" s="13"/>
    </row>
    <row r="4726" spans="4:66" x14ac:dyDescent="0.25">
      <c r="D4726" s="7"/>
      <c r="E4726" s="10"/>
      <c r="F4726" s="10"/>
      <c r="G4726" s="10"/>
      <c r="H4726" s="10"/>
      <c r="I4726" s="10"/>
      <c r="J4726" s="10"/>
      <c r="K4726" s="11"/>
      <c r="L4726" s="11"/>
      <c r="M4726" s="12"/>
      <c r="N4726" s="12"/>
      <c r="O4726" s="12"/>
      <c r="P4726" s="12"/>
      <c r="Q4726" s="12"/>
      <c r="R4726" s="12"/>
      <c r="S4726" s="12"/>
      <c r="T4726" s="12"/>
      <c r="U4726" s="12"/>
      <c r="V4726" s="12"/>
      <c r="W4726" s="12"/>
      <c r="X4726" s="12"/>
      <c r="Y4726" s="12"/>
      <c r="Z4726" s="12"/>
      <c r="AA4726" s="12"/>
      <c r="AB4726" s="12"/>
      <c r="AC4726" s="12"/>
      <c r="AD4726" s="12"/>
      <c r="AE4726" s="12"/>
      <c r="AF4726" s="12"/>
      <c r="AG4726" s="12"/>
      <c r="AH4726" s="12"/>
      <c r="AI4726" s="12"/>
      <c r="AJ4726" s="12"/>
      <c r="AK4726" s="12"/>
      <c r="AL4726" s="12"/>
      <c r="AM4726" s="12"/>
      <c r="AN4726" s="12"/>
      <c r="AO4726" s="12"/>
      <c r="AP4726" s="12"/>
      <c r="AQ4726" s="12"/>
      <c r="AR4726" s="12"/>
      <c r="AS4726" s="12"/>
      <c r="AT4726" s="12"/>
      <c r="AU4726" s="12"/>
      <c r="AV4726" s="12"/>
      <c r="AW4726" s="12"/>
      <c r="AX4726" s="12"/>
      <c r="AY4726" s="12"/>
      <c r="AZ4726" s="12"/>
      <c r="BA4726" s="12"/>
      <c r="BB4726" s="12"/>
      <c r="BC4726" s="12"/>
      <c r="BD4726" s="12"/>
      <c r="BE4726" s="12"/>
      <c r="BF4726" s="12"/>
      <c r="BG4726" s="12"/>
      <c r="BH4726" s="12"/>
      <c r="BI4726" s="12"/>
      <c r="BJ4726" s="13"/>
      <c r="BK4726" s="13"/>
      <c r="BL4726" s="13"/>
      <c r="BM4726" s="13"/>
      <c r="BN4726" s="13"/>
    </row>
    <row r="4727" spans="4:66" x14ac:dyDescent="0.25">
      <c r="D4727" s="7"/>
      <c r="E4727" s="10"/>
      <c r="F4727" s="10"/>
      <c r="G4727" s="10"/>
      <c r="H4727" s="10"/>
      <c r="I4727" s="10"/>
      <c r="J4727" s="10"/>
      <c r="K4727" s="11"/>
      <c r="L4727" s="11"/>
      <c r="M4727" s="12"/>
      <c r="N4727" s="12"/>
      <c r="O4727" s="12"/>
      <c r="P4727" s="12"/>
      <c r="Q4727" s="12"/>
      <c r="R4727" s="12"/>
      <c r="S4727" s="12"/>
      <c r="T4727" s="12"/>
      <c r="U4727" s="12"/>
      <c r="V4727" s="12"/>
      <c r="W4727" s="12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2"/>
      <c r="AS4727" s="12"/>
      <c r="AT4727" s="12"/>
      <c r="AU4727" s="12"/>
      <c r="AV4727" s="12"/>
      <c r="AW4727" s="12"/>
      <c r="AX4727" s="12"/>
      <c r="AY4727" s="12"/>
      <c r="AZ4727" s="12"/>
      <c r="BA4727" s="12"/>
      <c r="BB4727" s="12"/>
      <c r="BC4727" s="12"/>
      <c r="BD4727" s="12"/>
      <c r="BE4727" s="12"/>
      <c r="BF4727" s="12"/>
      <c r="BG4727" s="12"/>
      <c r="BH4727" s="12"/>
      <c r="BI4727" s="12"/>
      <c r="BJ4727" s="13"/>
      <c r="BK4727" s="13"/>
      <c r="BL4727" s="13"/>
      <c r="BM4727" s="13"/>
      <c r="BN4727" s="13"/>
    </row>
    <row r="4728" spans="4:66" x14ac:dyDescent="0.25">
      <c r="D4728" s="7"/>
      <c r="E4728" s="10"/>
      <c r="F4728" s="10"/>
      <c r="G4728" s="10"/>
      <c r="H4728" s="10"/>
      <c r="I4728" s="10"/>
      <c r="J4728" s="10"/>
      <c r="K4728" s="11"/>
      <c r="L4728" s="11"/>
      <c r="M4728" s="12"/>
      <c r="N4728" s="12"/>
      <c r="O4728" s="12"/>
      <c r="P4728" s="12"/>
      <c r="Q4728" s="12"/>
      <c r="R4728" s="12"/>
      <c r="S4728" s="12"/>
      <c r="T4728" s="12"/>
      <c r="U4728" s="12"/>
      <c r="V4728" s="12"/>
      <c r="W4728" s="12"/>
      <c r="X4728" s="12"/>
      <c r="Y4728" s="12"/>
      <c r="Z4728" s="12"/>
      <c r="AA4728" s="12"/>
      <c r="AB4728" s="12"/>
      <c r="AC4728" s="12"/>
      <c r="AD4728" s="12"/>
      <c r="AE4728" s="12"/>
      <c r="AF4728" s="12"/>
      <c r="AG4728" s="12"/>
      <c r="AH4728" s="12"/>
      <c r="AI4728" s="12"/>
      <c r="AJ4728" s="12"/>
      <c r="AK4728" s="12"/>
      <c r="AL4728" s="12"/>
      <c r="AM4728" s="12"/>
      <c r="AN4728" s="12"/>
      <c r="AO4728" s="12"/>
      <c r="AP4728" s="12"/>
      <c r="AQ4728" s="12"/>
      <c r="AR4728" s="12"/>
      <c r="AS4728" s="12"/>
      <c r="AT4728" s="12"/>
      <c r="AU4728" s="12"/>
      <c r="AV4728" s="12"/>
      <c r="AW4728" s="12"/>
      <c r="AX4728" s="12"/>
      <c r="AY4728" s="12"/>
      <c r="AZ4728" s="12"/>
      <c r="BA4728" s="12"/>
      <c r="BB4728" s="12"/>
      <c r="BC4728" s="12"/>
      <c r="BD4728" s="12"/>
      <c r="BE4728" s="12"/>
      <c r="BF4728" s="12"/>
      <c r="BG4728" s="12"/>
      <c r="BH4728" s="12"/>
      <c r="BI4728" s="12"/>
      <c r="BJ4728" s="13"/>
      <c r="BK4728" s="13"/>
      <c r="BL4728" s="13"/>
      <c r="BM4728" s="13"/>
      <c r="BN4728" s="13"/>
    </row>
    <row r="4729" spans="4:66" x14ac:dyDescent="0.25">
      <c r="D4729" s="7"/>
      <c r="E4729" s="10"/>
      <c r="F4729" s="10"/>
      <c r="G4729" s="10"/>
      <c r="H4729" s="10"/>
      <c r="I4729" s="10"/>
      <c r="J4729" s="10"/>
      <c r="K4729" s="11"/>
      <c r="L4729" s="11"/>
      <c r="M4729" s="12"/>
      <c r="N4729" s="12"/>
      <c r="O4729" s="12"/>
      <c r="P4729" s="12"/>
      <c r="Q4729" s="12"/>
      <c r="R4729" s="12"/>
      <c r="S4729" s="12"/>
      <c r="T4729" s="12"/>
      <c r="U4729" s="12"/>
      <c r="V4729" s="12"/>
      <c r="W4729" s="12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2"/>
      <c r="AS4729" s="12"/>
      <c r="AT4729" s="12"/>
      <c r="AU4729" s="12"/>
      <c r="AV4729" s="12"/>
      <c r="AW4729" s="12"/>
      <c r="AX4729" s="12"/>
      <c r="AY4729" s="12"/>
      <c r="AZ4729" s="12"/>
      <c r="BA4729" s="12"/>
      <c r="BB4729" s="12"/>
      <c r="BC4729" s="12"/>
      <c r="BD4729" s="12"/>
      <c r="BE4729" s="12"/>
      <c r="BF4729" s="12"/>
      <c r="BG4729" s="12"/>
      <c r="BH4729" s="12"/>
      <c r="BI4729" s="12"/>
      <c r="BJ4729" s="13"/>
      <c r="BK4729" s="13"/>
      <c r="BL4729" s="13"/>
      <c r="BM4729" s="13"/>
      <c r="BN4729" s="13"/>
    </row>
    <row r="4730" spans="4:66" x14ac:dyDescent="0.25">
      <c r="D4730" s="7"/>
      <c r="E4730" s="10"/>
      <c r="F4730" s="10"/>
      <c r="G4730" s="10"/>
      <c r="H4730" s="10"/>
      <c r="I4730" s="10"/>
      <c r="J4730" s="10"/>
      <c r="K4730" s="11"/>
      <c r="L4730" s="11"/>
      <c r="M4730" s="12"/>
      <c r="N4730" s="12"/>
      <c r="O4730" s="12"/>
      <c r="P4730" s="12"/>
      <c r="Q4730" s="12"/>
      <c r="R4730" s="12"/>
      <c r="S4730" s="12"/>
      <c r="T4730" s="12"/>
      <c r="U4730" s="12"/>
      <c r="V4730" s="12"/>
      <c r="W4730" s="12"/>
      <c r="X4730" s="12"/>
      <c r="Y4730" s="12"/>
      <c r="Z4730" s="12"/>
      <c r="AA4730" s="12"/>
      <c r="AB4730" s="12"/>
      <c r="AC4730" s="12"/>
      <c r="AD4730" s="12"/>
      <c r="AE4730" s="12"/>
      <c r="AF4730" s="12"/>
      <c r="AG4730" s="12"/>
      <c r="AH4730" s="12"/>
      <c r="AI4730" s="12"/>
      <c r="AJ4730" s="12"/>
      <c r="AK4730" s="12"/>
      <c r="AL4730" s="12"/>
      <c r="AM4730" s="12"/>
      <c r="AN4730" s="12"/>
      <c r="AO4730" s="12"/>
      <c r="AP4730" s="12"/>
      <c r="AQ4730" s="12"/>
      <c r="AR4730" s="12"/>
      <c r="AS4730" s="12"/>
      <c r="AT4730" s="12"/>
      <c r="AU4730" s="12"/>
      <c r="AV4730" s="12"/>
      <c r="AW4730" s="12"/>
      <c r="AX4730" s="12"/>
      <c r="AY4730" s="12"/>
      <c r="AZ4730" s="12"/>
      <c r="BA4730" s="12"/>
      <c r="BB4730" s="12"/>
      <c r="BC4730" s="12"/>
      <c r="BD4730" s="12"/>
      <c r="BE4730" s="12"/>
      <c r="BF4730" s="12"/>
      <c r="BG4730" s="12"/>
      <c r="BH4730" s="12"/>
      <c r="BI4730" s="12"/>
      <c r="BJ4730" s="13"/>
      <c r="BK4730" s="13"/>
      <c r="BL4730" s="13"/>
      <c r="BM4730" s="13"/>
      <c r="BN4730" s="13"/>
    </row>
    <row r="4731" spans="4:66" x14ac:dyDescent="0.25">
      <c r="D4731" s="7"/>
      <c r="E4731" s="10"/>
      <c r="F4731" s="10"/>
      <c r="G4731" s="10"/>
      <c r="H4731" s="10"/>
      <c r="I4731" s="10"/>
      <c r="J4731" s="10"/>
      <c r="K4731" s="11"/>
      <c r="L4731" s="11"/>
      <c r="M4731" s="12"/>
      <c r="N4731" s="12"/>
      <c r="O4731" s="12"/>
      <c r="P4731" s="12"/>
      <c r="Q4731" s="12"/>
      <c r="R4731" s="12"/>
      <c r="S4731" s="12"/>
      <c r="T4731" s="12"/>
      <c r="U4731" s="12"/>
      <c r="V4731" s="12"/>
      <c r="W4731" s="12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2"/>
      <c r="AS4731" s="12"/>
      <c r="AT4731" s="12"/>
      <c r="AU4731" s="12"/>
      <c r="AV4731" s="12"/>
      <c r="AW4731" s="12"/>
      <c r="AX4731" s="12"/>
      <c r="AY4731" s="12"/>
      <c r="AZ4731" s="12"/>
      <c r="BA4731" s="12"/>
      <c r="BB4731" s="12"/>
      <c r="BC4731" s="12"/>
      <c r="BD4731" s="12"/>
      <c r="BE4731" s="12"/>
      <c r="BF4731" s="12"/>
      <c r="BG4731" s="12"/>
      <c r="BH4731" s="12"/>
      <c r="BI4731" s="12"/>
      <c r="BJ4731" s="13"/>
      <c r="BK4731" s="13"/>
      <c r="BL4731" s="13"/>
      <c r="BM4731" s="13"/>
      <c r="BN4731" s="13"/>
    </row>
    <row r="4732" spans="4:66" x14ac:dyDescent="0.25">
      <c r="D4732" s="7"/>
      <c r="E4732" s="10"/>
      <c r="F4732" s="10"/>
      <c r="G4732" s="10"/>
      <c r="H4732" s="10"/>
      <c r="I4732" s="10"/>
      <c r="J4732" s="10"/>
      <c r="K4732" s="11"/>
      <c r="L4732" s="11"/>
      <c r="M4732" s="12"/>
      <c r="N4732" s="12"/>
      <c r="O4732" s="12"/>
      <c r="P4732" s="12"/>
      <c r="Q4732" s="12"/>
      <c r="R4732" s="12"/>
      <c r="S4732" s="12"/>
      <c r="T4732" s="12"/>
      <c r="U4732" s="12"/>
      <c r="V4732" s="12"/>
      <c r="W4732" s="12"/>
      <c r="X4732" s="12"/>
      <c r="Y4732" s="12"/>
      <c r="Z4732" s="12"/>
      <c r="AA4732" s="12"/>
      <c r="AB4732" s="12"/>
      <c r="AC4732" s="12"/>
      <c r="AD4732" s="12"/>
      <c r="AE4732" s="12"/>
      <c r="AF4732" s="12"/>
      <c r="AG4732" s="12"/>
      <c r="AH4732" s="12"/>
      <c r="AI4732" s="12"/>
      <c r="AJ4732" s="12"/>
      <c r="AK4732" s="12"/>
      <c r="AL4732" s="12"/>
      <c r="AM4732" s="12"/>
      <c r="AN4732" s="12"/>
      <c r="AO4732" s="12"/>
      <c r="AP4732" s="12"/>
      <c r="AQ4732" s="12"/>
      <c r="AR4732" s="12"/>
      <c r="AS4732" s="12"/>
      <c r="AT4732" s="12"/>
      <c r="AU4732" s="12"/>
      <c r="AV4732" s="12"/>
      <c r="AW4732" s="12"/>
      <c r="AX4732" s="12"/>
      <c r="AY4732" s="12"/>
      <c r="AZ4732" s="12"/>
      <c r="BA4732" s="12"/>
      <c r="BB4732" s="12"/>
      <c r="BC4732" s="12"/>
      <c r="BD4732" s="12"/>
      <c r="BE4732" s="12"/>
      <c r="BF4732" s="12"/>
      <c r="BG4732" s="12"/>
      <c r="BH4732" s="12"/>
      <c r="BI4732" s="12"/>
      <c r="BJ4732" s="13"/>
      <c r="BK4732" s="13"/>
      <c r="BL4732" s="13"/>
      <c r="BM4732" s="13"/>
      <c r="BN4732" s="13"/>
    </row>
    <row r="4733" spans="4:66" x14ac:dyDescent="0.25">
      <c r="D4733" s="7"/>
      <c r="E4733" s="10"/>
      <c r="F4733" s="10"/>
      <c r="G4733" s="10"/>
      <c r="H4733" s="10"/>
      <c r="I4733" s="10"/>
      <c r="J4733" s="10"/>
      <c r="K4733" s="11"/>
      <c r="L4733" s="11"/>
      <c r="M4733" s="12"/>
      <c r="N4733" s="12"/>
      <c r="O4733" s="12"/>
      <c r="P4733" s="12"/>
      <c r="Q4733" s="12"/>
      <c r="R4733" s="12"/>
      <c r="S4733" s="12"/>
      <c r="T4733" s="12"/>
      <c r="U4733" s="12"/>
      <c r="V4733" s="12"/>
      <c r="W4733" s="12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2"/>
      <c r="AS4733" s="12"/>
      <c r="AT4733" s="12"/>
      <c r="AU4733" s="12"/>
      <c r="AV4733" s="12"/>
      <c r="AW4733" s="12"/>
      <c r="AX4733" s="12"/>
      <c r="AY4733" s="12"/>
      <c r="AZ4733" s="12"/>
      <c r="BA4733" s="12"/>
      <c r="BB4733" s="12"/>
      <c r="BC4733" s="12"/>
      <c r="BD4733" s="12"/>
      <c r="BE4733" s="12"/>
      <c r="BF4733" s="12"/>
      <c r="BG4733" s="12"/>
      <c r="BH4733" s="12"/>
      <c r="BI4733" s="12"/>
      <c r="BJ4733" s="13"/>
      <c r="BK4733" s="13"/>
      <c r="BL4733" s="13"/>
      <c r="BM4733" s="13"/>
      <c r="BN4733" s="13"/>
    </row>
    <row r="4734" spans="4:66" x14ac:dyDescent="0.25">
      <c r="D4734" s="7"/>
      <c r="E4734" s="10"/>
      <c r="F4734" s="10"/>
      <c r="G4734" s="10"/>
      <c r="H4734" s="10"/>
      <c r="I4734" s="10"/>
      <c r="J4734" s="10"/>
      <c r="K4734" s="11"/>
      <c r="L4734" s="11"/>
      <c r="M4734" s="12"/>
      <c r="N4734" s="12"/>
      <c r="O4734" s="12"/>
      <c r="P4734" s="12"/>
      <c r="Q4734" s="12"/>
      <c r="R4734" s="12"/>
      <c r="S4734" s="12"/>
      <c r="T4734" s="12"/>
      <c r="U4734" s="12"/>
      <c r="V4734" s="12"/>
      <c r="W4734" s="12"/>
      <c r="X4734" s="12"/>
      <c r="Y4734" s="12"/>
      <c r="Z4734" s="12"/>
      <c r="AA4734" s="12"/>
      <c r="AB4734" s="12"/>
      <c r="AC4734" s="12"/>
      <c r="AD4734" s="12"/>
      <c r="AE4734" s="12"/>
      <c r="AF4734" s="12"/>
      <c r="AG4734" s="12"/>
      <c r="AH4734" s="12"/>
      <c r="AI4734" s="12"/>
      <c r="AJ4734" s="12"/>
      <c r="AK4734" s="12"/>
      <c r="AL4734" s="12"/>
      <c r="AM4734" s="12"/>
      <c r="AN4734" s="12"/>
      <c r="AO4734" s="12"/>
      <c r="AP4734" s="12"/>
      <c r="AQ4734" s="12"/>
      <c r="AR4734" s="12"/>
      <c r="AS4734" s="12"/>
      <c r="AT4734" s="12"/>
      <c r="AU4734" s="12"/>
      <c r="AV4734" s="12"/>
      <c r="AW4734" s="12"/>
      <c r="AX4734" s="12"/>
      <c r="AY4734" s="12"/>
      <c r="AZ4734" s="12"/>
      <c r="BA4734" s="12"/>
      <c r="BB4734" s="12"/>
      <c r="BC4734" s="12"/>
      <c r="BD4734" s="12"/>
      <c r="BE4734" s="12"/>
      <c r="BF4734" s="12"/>
      <c r="BG4734" s="12"/>
      <c r="BH4734" s="12"/>
      <c r="BI4734" s="12"/>
      <c r="BJ4734" s="13"/>
      <c r="BK4734" s="13"/>
      <c r="BL4734" s="13"/>
      <c r="BM4734" s="13"/>
      <c r="BN4734" s="13"/>
    </row>
    <row r="4735" spans="4:66" x14ac:dyDescent="0.25">
      <c r="D4735" s="7"/>
      <c r="E4735" s="10"/>
      <c r="F4735" s="10"/>
      <c r="G4735" s="10"/>
      <c r="H4735" s="10"/>
      <c r="I4735" s="10"/>
      <c r="J4735" s="10"/>
      <c r="K4735" s="11"/>
      <c r="L4735" s="11"/>
      <c r="M4735" s="12"/>
      <c r="N4735" s="12"/>
      <c r="O4735" s="12"/>
      <c r="P4735" s="12"/>
      <c r="Q4735" s="12"/>
      <c r="R4735" s="12"/>
      <c r="S4735" s="12"/>
      <c r="T4735" s="12"/>
      <c r="U4735" s="12"/>
      <c r="V4735" s="12"/>
      <c r="W4735" s="12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2"/>
      <c r="AS4735" s="12"/>
      <c r="AT4735" s="12"/>
      <c r="AU4735" s="12"/>
      <c r="AV4735" s="12"/>
      <c r="AW4735" s="12"/>
      <c r="AX4735" s="12"/>
      <c r="AY4735" s="12"/>
      <c r="AZ4735" s="12"/>
      <c r="BA4735" s="12"/>
      <c r="BB4735" s="12"/>
      <c r="BC4735" s="12"/>
      <c r="BD4735" s="12"/>
      <c r="BE4735" s="12"/>
      <c r="BF4735" s="12"/>
      <c r="BG4735" s="12"/>
      <c r="BH4735" s="12"/>
      <c r="BI4735" s="12"/>
      <c r="BJ4735" s="13"/>
      <c r="BK4735" s="13"/>
      <c r="BL4735" s="13"/>
      <c r="BM4735" s="13"/>
      <c r="BN4735" s="13"/>
    </row>
    <row r="4736" spans="4:66" x14ac:dyDescent="0.25">
      <c r="D4736" s="7"/>
      <c r="E4736" s="10"/>
      <c r="F4736" s="10"/>
      <c r="G4736" s="10"/>
      <c r="H4736" s="10"/>
      <c r="I4736" s="10"/>
      <c r="J4736" s="10"/>
      <c r="K4736" s="11"/>
      <c r="L4736" s="11"/>
      <c r="M4736" s="12"/>
      <c r="N4736" s="12"/>
      <c r="O4736" s="12"/>
      <c r="P4736" s="12"/>
      <c r="Q4736" s="12"/>
      <c r="R4736" s="12"/>
      <c r="S4736" s="12"/>
      <c r="T4736" s="12"/>
      <c r="U4736" s="12"/>
      <c r="V4736" s="12"/>
      <c r="W4736" s="12"/>
      <c r="X4736" s="12"/>
      <c r="Y4736" s="12"/>
      <c r="Z4736" s="12"/>
      <c r="AA4736" s="12"/>
      <c r="AB4736" s="12"/>
      <c r="AC4736" s="12"/>
      <c r="AD4736" s="12"/>
      <c r="AE4736" s="12"/>
      <c r="AF4736" s="12"/>
      <c r="AG4736" s="12"/>
      <c r="AH4736" s="12"/>
      <c r="AI4736" s="12"/>
      <c r="AJ4736" s="12"/>
      <c r="AK4736" s="12"/>
      <c r="AL4736" s="12"/>
      <c r="AM4736" s="12"/>
      <c r="AN4736" s="12"/>
      <c r="AO4736" s="12"/>
      <c r="AP4736" s="12"/>
      <c r="AQ4736" s="12"/>
      <c r="AR4736" s="12"/>
      <c r="AS4736" s="12"/>
      <c r="AT4736" s="12"/>
      <c r="AU4736" s="12"/>
      <c r="AV4736" s="12"/>
      <c r="AW4736" s="12"/>
      <c r="AX4736" s="12"/>
      <c r="AY4736" s="12"/>
      <c r="AZ4736" s="12"/>
      <c r="BA4736" s="12"/>
      <c r="BB4736" s="12"/>
      <c r="BC4736" s="12"/>
      <c r="BD4736" s="12"/>
      <c r="BE4736" s="12"/>
      <c r="BF4736" s="12"/>
      <c r="BG4736" s="12"/>
      <c r="BH4736" s="12"/>
      <c r="BI4736" s="12"/>
      <c r="BJ4736" s="13"/>
      <c r="BK4736" s="13"/>
      <c r="BL4736" s="13"/>
      <c r="BM4736" s="13"/>
      <c r="BN4736" s="13"/>
    </row>
    <row r="4737" spans="4:66" x14ac:dyDescent="0.25">
      <c r="D4737" s="7"/>
      <c r="E4737" s="10"/>
      <c r="F4737" s="10"/>
      <c r="G4737" s="10"/>
      <c r="H4737" s="10"/>
      <c r="I4737" s="10"/>
      <c r="J4737" s="10"/>
      <c r="K4737" s="11"/>
      <c r="L4737" s="11"/>
      <c r="M4737" s="12"/>
      <c r="N4737" s="12"/>
      <c r="O4737" s="12"/>
      <c r="P4737" s="12"/>
      <c r="Q4737" s="12"/>
      <c r="R4737" s="12"/>
      <c r="S4737" s="12"/>
      <c r="T4737" s="12"/>
      <c r="U4737" s="12"/>
      <c r="V4737" s="12"/>
      <c r="W4737" s="12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2"/>
      <c r="AS4737" s="12"/>
      <c r="AT4737" s="12"/>
      <c r="AU4737" s="12"/>
      <c r="AV4737" s="12"/>
      <c r="AW4737" s="12"/>
      <c r="AX4737" s="12"/>
      <c r="AY4737" s="12"/>
      <c r="AZ4737" s="12"/>
      <c r="BA4737" s="12"/>
      <c r="BB4737" s="12"/>
      <c r="BC4737" s="12"/>
      <c r="BD4737" s="12"/>
      <c r="BE4737" s="12"/>
      <c r="BF4737" s="12"/>
      <c r="BG4737" s="12"/>
      <c r="BH4737" s="12"/>
      <c r="BI4737" s="12"/>
      <c r="BJ4737" s="13"/>
      <c r="BK4737" s="13"/>
      <c r="BL4737" s="13"/>
      <c r="BM4737" s="13"/>
      <c r="BN4737" s="13"/>
    </row>
    <row r="4738" spans="4:66" x14ac:dyDescent="0.25">
      <c r="D4738" s="7"/>
      <c r="E4738" s="10"/>
      <c r="F4738" s="10"/>
      <c r="G4738" s="10"/>
      <c r="H4738" s="10"/>
      <c r="I4738" s="10"/>
      <c r="J4738" s="10"/>
      <c r="K4738" s="11"/>
      <c r="L4738" s="11"/>
      <c r="M4738" s="12"/>
      <c r="N4738" s="12"/>
      <c r="O4738" s="12"/>
      <c r="P4738" s="12"/>
      <c r="Q4738" s="12"/>
      <c r="R4738" s="12"/>
      <c r="S4738" s="12"/>
      <c r="T4738" s="12"/>
      <c r="U4738" s="12"/>
      <c r="V4738" s="12"/>
      <c r="W4738" s="12"/>
      <c r="X4738" s="12"/>
      <c r="Y4738" s="12"/>
      <c r="Z4738" s="12"/>
      <c r="AA4738" s="12"/>
      <c r="AB4738" s="12"/>
      <c r="AC4738" s="12"/>
      <c r="AD4738" s="12"/>
      <c r="AE4738" s="12"/>
      <c r="AF4738" s="12"/>
      <c r="AG4738" s="12"/>
      <c r="AH4738" s="12"/>
      <c r="AI4738" s="12"/>
      <c r="AJ4738" s="12"/>
      <c r="AK4738" s="12"/>
      <c r="AL4738" s="12"/>
      <c r="AM4738" s="12"/>
      <c r="AN4738" s="12"/>
      <c r="AO4738" s="12"/>
      <c r="AP4738" s="12"/>
      <c r="AQ4738" s="12"/>
      <c r="AR4738" s="12"/>
      <c r="AS4738" s="12"/>
      <c r="AT4738" s="12"/>
      <c r="AU4738" s="12"/>
      <c r="AV4738" s="12"/>
      <c r="AW4738" s="12"/>
      <c r="AX4738" s="12"/>
      <c r="AY4738" s="12"/>
      <c r="AZ4738" s="12"/>
      <c r="BA4738" s="12"/>
      <c r="BB4738" s="12"/>
      <c r="BC4738" s="12"/>
      <c r="BD4738" s="12"/>
      <c r="BE4738" s="12"/>
      <c r="BF4738" s="12"/>
      <c r="BG4738" s="12"/>
      <c r="BH4738" s="12"/>
      <c r="BI4738" s="12"/>
      <c r="BJ4738" s="13"/>
      <c r="BK4738" s="13"/>
      <c r="BL4738" s="13"/>
      <c r="BM4738" s="13"/>
      <c r="BN4738" s="13"/>
    </row>
    <row r="4739" spans="4:66" x14ac:dyDescent="0.25">
      <c r="D4739" s="7"/>
      <c r="E4739" s="10"/>
      <c r="F4739" s="10"/>
      <c r="G4739" s="10"/>
      <c r="H4739" s="10"/>
      <c r="I4739" s="10"/>
      <c r="J4739" s="10"/>
      <c r="K4739" s="11"/>
      <c r="L4739" s="11"/>
      <c r="M4739" s="12"/>
      <c r="N4739" s="12"/>
      <c r="O4739" s="12"/>
      <c r="P4739" s="12"/>
      <c r="Q4739" s="12"/>
      <c r="R4739" s="12"/>
      <c r="S4739" s="12"/>
      <c r="T4739" s="12"/>
      <c r="U4739" s="12"/>
      <c r="V4739" s="12"/>
      <c r="W4739" s="12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2"/>
      <c r="AS4739" s="12"/>
      <c r="AT4739" s="12"/>
      <c r="AU4739" s="12"/>
      <c r="AV4739" s="12"/>
      <c r="AW4739" s="12"/>
      <c r="AX4739" s="12"/>
      <c r="AY4739" s="12"/>
      <c r="AZ4739" s="12"/>
      <c r="BA4739" s="12"/>
      <c r="BB4739" s="12"/>
      <c r="BC4739" s="12"/>
      <c r="BD4739" s="12"/>
      <c r="BE4739" s="12"/>
      <c r="BF4739" s="12"/>
      <c r="BG4739" s="12"/>
      <c r="BH4739" s="12"/>
      <c r="BI4739" s="12"/>
      <c r="BJ4739" s="13"/>
      <c r="BK4739" s="13"/>
      <c r="BL4739" s="13"/>
      <c r="BM4739" s="13"/>
      <c r="BN4739" s="13"/>
    </row>
    <row r="4740" spans="4:66" x14ac:dyDescent="0.25">
      <c r="D4740" s="7"/>
      <c r="E4740" s="10"/>
      <c r="F4740" s="10"/>
      <c r="G4740" s="10"/>
      <c r="H4740" s="10"/>
      <c r="I4740" s="10"/>
      <c r="J4740" s="10"/>
      <c r="K4740" s="11"/>
      <c r="L4740" s="11"/>
      <c r="M4740" s="12"/>
      <c r="N4740" s="12"/>
      <c r="O4740" s="12"/>
      <c r="P4740" s="12"/>
      <c r="Q4740" s="12"/>
      <c r="R4740" s="12"/>
      <c r="S4740" s="12"/>
      <c r="T4740" s="12"/>
      <c r="U4740" s="12"/>
      <c r="V4740" s="12"/>
      <c r="W4740" s="12"/>
      <c r="X4740" s="12"/>
      <c r="Y4740" s="12"/>
      <c r="Z4740" s="12"/>
      <c r="AA4740" s="12"/>
      <c r="AB4740" s="12"/>
      <c r="AC4740" s="12"/>
      <c r="AD4740" s="12"/>
      <c r="AE4740" s="12"/>
      <c r="AF4740" s="12"/>
      <c r="AG4740" s="12"/>
      <c r="AH4740" s="12"/>
      <c r="AI4740" s="12"/>
      <c r="AJ4740" s="12"/>
      <c r="AK4740" s="12"/>
      <c r="AL4740" s="12"/>
      <c r="AM4740" s="12"/>
      <c r="AN4740" s="12"/>
      <c r="AO4740" s="12"/>
      <c r="AP4740" s="12"/>
      <c r="AQ4740" s="12"/>
      <c r="AR4740" s="12"/>
      <c r="AS4740" s="12"/>
      <c r="AT4740" s="12"/>
      <c r="AU4740" s="12"/>
      <c r="AV4740" s="12"/>
      <c r="AW4740" s="12"/>
      <c r="AX4740" s="12"/>
      <c r="AY4740" s="12"/>
      <c r="AZ4740" s="12"/>
      <c r="BA4740" s="12"/>
      <c r="BB4740" s="12"/>
      <c r="BC4740" s="12"/>
      <c r="BD4740" s="12"/>
      <c r="BE4740" s="12"/>
      <c r="BF4740" s="12"/>
      <c r="BG4740" s="12"/>
      <c r="BH4740" s="12"/>
      <c r="BI4740" s="12"/>
      <c r="BJ4740" s="13"/>
      <c r="BK4740" s="13"/>
      <c r="BL4740" s="13"/>
      <c r="BM4740" s="13"/>
      <c r="BN4740" s="13"/>
    </row>
    <row r="4741" spans="4:66" x14ac:dyDescent="0.25">
      <c r="D4741" s="7"/>
      <c r="E4741" s="10"/>
      <c r="F4741" s="10"/>
      <c r="G4741" s="10"/>
      <c r="H4741" s="10"/>
      <c r="I4741" s="10"/>
      <c r="J4741" s="10"/>
      <c r="K4741" s="11"/>
      <c r="L4741" s="11"/>
      <c r="M4741" s="12"/>
      <c r="N4741" s="12"/>
      <c r="O4741" s="12"/>
      <c r="P4741" s="12"/>
      <c r="Q4741" s="12"/>
      <c r="R4741" s="12"/>
      <c r="S4741" s="12"/>
      <c r="T4741" s="12"/>
      <c r="U4741" s="12"/>
      <c r="V4741" s="12"/>
      <c r="W4741" s="12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2"/>
      <c r="AS4741" s="12"/>
      <c r="AT4741" s="12"/>
      <c r="AU4741" s="12"/>
      <c r="AV4741" s="12"/>
      <c r="AW4741" s="12"/>
      <c r="AX4741" s="12"/>
      <c r="AY4741" s="12"/>
      <c r="AZ4741" s="12"/>
      <c r="BA4741" s="12"/>
      <c r="BB4741" s="12"/>
      <c r="BC4741" s="12"/>
      <c r="BD4741" s="12"/>
      <c r="BE4741" s="12"/>
      <c r="BF4741" s="12"/>
      <c r="BG4741" s="12"/>
      <c r="BH4741" s="12"/>
      <c r="BI4741" s="12"/>
      <c r="BJ4741" s="13"/>
      <c r="BK4741" s="13"/>
      <c r="BL4741" s="13"/>
      <c r="BM4741" s="13"/>
      <c r="BN4741" s="13"/>
    </row>
    <row r="4742" spans="4:66" x14ac:dyDescent="0.25">
      <c r="D4742" s="7"/>
      <c r="E4742" s="10"/>
      <c r="F4742" s="10"/>
      <c r="G4742" s="10"/>
      <c r="H4742" s="10"/>
      <c r="I4742" s="10"/>
      <c r="J4742" s="10"/>
      <c r="K4742" s="11"/>
      <c r="L4742" s="11"/>
      <c r="M4742" s="12"/>
      <c r="N4742" s="12"/>
      <c r="O4742" s="12"/>
      <c r="P4742" s="12"/>
      <c r="Q4742" s="12"/>
      <c r="R4742" s="12"/>
      <c r="S4742" s="12"/>
      <c r="T4742" s="12"/>
      <c r="U4742" s="12"/>
      <c r="V4742" s="12"/>
      <c r="W4742" s="12"/>
      <c r="X4742" s="12"/>
      <c r="Y4742" s="12"/>
      <c r="Z4742" s="12"/>
      <c r="AA4742" s="12"/>
      <c r="AB4742" s="12"/>
      <c r="AC4742" s="12"/>
      <c r="AD4742" s="12"/>
      <c r="AE4742" s="12"/>
      <c r="AF4742" s="12"/>
      <c r="AG4742" s="12"/>
      <c r="AH4742" s="12"/>
      <c r="AI4742" s="12"/>
      <c r="AJ4742" s="12"/>
      <c r="AK4742" s="12"/>
      <c r="AL4742" s="12"/>
      <c r="AM4742" s="12"/>
      <c r="AN4742" s="12"/>
      <c r="AO4742" s="12"/>
      <c r="AP4742" s="12"/>
      <c r="AQ4742" s="12"/>
      <c r="AR4742" s="12"/>
      <c r="AS4742" s="12"/>
      <c r="AT4742" s="12"/>
      <c r="AU4742" s="12"/>
      <c r="AV4742" s="12"/>
      <c r="AW4742" s="12"/>
      <c r="AX4742" s="12"/>
      <c r="AY4742" s="12"/>
      <c r="AZ4742" s="12"/>
      <c r="BA4742" s="12"/>
      <c r="BB4742" s="12"/>
      <c r="BC4742" s="12"/>
      <c r="BD4742" s="12"/>
      <c r="BE4742" s="12"/>
      <c r="BF4742" s="12"/>
      <c r="BG4742" s="12"/>
      <c r="BH4742" s="12"/>
      <c r="BI4742" s="12"/>
      <c r="BJ4742" s="13"/>
      <c r="BK4742" s="13"/>
      <c r="BL4742" s="13"/>
      <c r="BM4742" s="13"/>
      <c r="BN4742" s="13"/>
    </row>
    <row r="4743" spans="4:66" x14ac:dyDescent="0.25">
      <c r="D4743" s="7"/>
      <c r="E4743" s="10"/>
      <c r="F4743" s="10"/>
      <c r="G4743" s="10"/>
      <c r="H4743" s="10"/>
      <c r="I4743" s="10"/>
      <c r="J4743" s="10"/>
      <c r="K4743" s="11"/>
      <c r="L4743" s="11"/>
      <c r="M4743" s="12"/>
      <c r="N4743" s="12"/>
      <c r="O4743" s="12"/>
      <c r="P4743" s="12"/>
      <c r="Q4743" s="12"/>
      <c r="R4743" s="12"/>
      <c r="S4743" s="12"/>
      <c r="T4743" s="12"/>
      <c r="U4743" s="12"/>
      <c r="V4743" s="12"/>
      <c r="W4743" s="12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2"/>
      <c r="AS4743" s="12"/>
      <c r="AT4743" s="12"/>
      <c r="AU4743" s="12"/>
      <c r="AV4743" s="12"/>
      <c r="AW4743" s="12"/>
      <c r="AX4743" s="12"/>
      <c r="AY4743" s="12"/>
      <c r="AZ4743" s="12"/>
      <c r="BA4743" s="12"/>
      <c r="BB4743" s="12"/>
      <c r="BC4743" s="12"/>
      <c r="BD4743" s="12"/>
      <c r="BE4743" s="12"/>
      <c r="BF4743" s="12"/>
      <c r="BG4743" s="12"/>
      <c r="BH4743" s="12"/>
      <c r="BI4743" s="12"/>
      <c r="BJ4743" s="13"/>
      <c r="BK4743" s="13"/>
      <c r="BL4743" s="13"/>
      <c r="BM4743" s="13"/>
      <c r="BN4743" s="13"/>
    </row>
    <row r="4744" spans="4:66" x14ac:dyDescent="0.25">
      <c r="D4744" s="7"/>
      <c r="E4744" s="10"/>
      <c r="F4744" s="10"/>
      <c r="G4744" s="10"/>
      <c r="H4744" s="10"/>
      <c r="I4744" s="10"/>
      <c r="J4744" s="10"/>
      <c r="K4744" s="11"/>
      <c r="L4744" s="11"/>
      <c r="M4744" s="12"/>
      <c r="N4744" s="12"/>
      <c r="O4744" s="12"/>
      <c r="P4744" s="12"/>
      <c r="Q4744" s="12"/>
      <c r="R4744" s="12"/>
      <c r="S4744" s="12"/>
      <c r="T4744" s="12"/>
      <c r="U4744" s="12"/>
      <c r="V4744" s="12"/>
      <c r="W4744" s="12"/>
      <c r="X4744" s="12"/>
      <c r="Y4744" s="12"/>
      <c r="Z4744" s="12"/>
      <c r="AA4744" s="12"/>
      <c r="AB4744" s="12"/>
      <c r="AC4744" s="12"/>
      <c r="AD4744" s="12"/>
      <c r="AE4744" s="12"/>
      <c r="AF4744" s="12"/>
      <c r="AG4744" s="12"/>
      <c r="AH4744" s="12"/>
      <c r="AI4744" s="12"/>
      <c r="AJ4744" s="12"/>
      <c r="AK4744" s="12"/>
      <c r="AL4744" s="12"/>
      <c r="AM4744" s="12"/>
      <c r="AN4744" s="12"/>
      <c r="AO4744" s="12"/>
      <c r="AP4744" s="12"/>
      <c r="AQ4744" s="12"/>
      <c r="AR4744" s="12"/>
      <c r="AS4744" s="12"/>
      <c r="AT4744" s="12"/>
      <c r="AU4744" s="12"/>
      <c r="AV4744" s="12"/>
      <c r="AW4744" s="12"/>
      <c r="AX4744" s="12"/>
      <c r="AY4744" s="12"/>
      <c r="AZ4744" s="12"/>
      <c r="BA4744" s="12"/>
      <c r="BB4744" s="12"/>
      <c r="BC4744" s="12"/>
      <c r="BD4744" s="12"/>
      <c r="BE4744" s="12"/>
      <c r="BF4744" s="12"/>
      <c r="BG4744" s="12"/>
      <c r="BH4744" s="12"/>
      <c r="BI4744" s="12"/>
      <c r="BJ4744" s="13"/>
      <c r="BK4744" s="13"/>
      <c r="BL4744" s="13"/>
      <c r="BM4744" s="13"/>
      <c r="BN4744" s="13"/>
    </row>
    <row r="4745" spans="4:66" x14ac:dyDescent="0.25">
      <c r="D4745" s="7"/>
      <c r="E4745" s="10"/>
      <c r="F4745" s="10"/>
      <c r="G4745" s="10"/>
      <c r="H4745" s="10"/>
      <c r="I4745" s="10"/>
      <c r="J4745" s="10"/>
      <c r="K4745" s="11"/>
      <c r="L4745" s="11"/>
      <c r="M4745" s="12"/>
      <c r="N4745" s="12"/>
      <c r="O4745" s="12"/>
      <c r="P4745" s="12"/>
      <c r="Q4745" s="12"/>
      <c r="R4745" s="12"/>
      <c r="S4745" s="12"/>
      <c r="T4745" s="12"/>
      <c r="U4745" s="12"/>
      <c r="V4745" s="12"/>
      <c r="W4745" s="12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2"/>
      <c r="AS4745" s="12"/>
      <c r="AT4745" s="12"/>
      <c r="AU4745" s="12"/>
      <c r="AV4745" s="12"/>
      <c r="AW4745" s="12"/>
      <c r="AX4745" s="12"/>
      <c r="AY4745" s="12"/>
      <c r="AZ4745" s="12"/>
      <c r="BA4745" s="12"/>
      <c r="BB4745" s="12"/>
      <c r="BC4745" s="12"/>
      <c r="BD4745" s="12"/>
      <c r="BE4745" s="12"/>
      <c r="BF4745" s="12"/>
      <c r="BG4745" s="12"/>
      <c r="BH4745" s="12"/>
      <c r="BI4745" s="12"/>
      <c r="BJ4745" s="13"/>
      <c r="BK4745" s="13"/>
      <c r="BL4745" s="13"/>
      <c r="BM4745" s="13"/>
      <c r="BN4745" s="13"/>
    </row>
    <row r="4746" spans="4:66" x14ac:dyDescent="0.25">
      <c r="D4746" s="7"/>
      <c r="E4746" s="10"/>
      <c r="F4746" s="10"/>
      <c r="G4746" s="10"/>
      <c r="H4746" s="10"/>
      <c r="I4746" s="10"/>
      <c r="J4746" s="10"/>
      <c r="K4746" s="11"/>
      <c r="L4746" s="11"/>
      <c r="M4746" s="12"/>
      <c r="N4746" s="12"/>
      <c r="O4746" s="12"/>
      <c r="P4746" s="12"/>
      <c r="Q4746" s="12"/>
      <c r="R4746" s="12"/>
      <c r="S4746" s="12"/>
      <c r="T4746" s="12"/>
      <c r="U4746" s="12"/>
      <c r="V4746" s="12"/>
      <c r="W4746" s="12"/>
      <c r="X4746" s="12"/>
      <c r="Y4746" s="12"/>
      <c r="Z4746" s="12"/>
      <c r="AA4746" s="12"/>
      <c r="AB4746" s="12"/>
      <c r="AC4746" s="12"/>
      <c r="AD4746" s="12"/>
      <c r="AE4746" s="12"/>
      <c r="AF4746" s="12"/>
      <c r="AG4746" s="12"/>
      <c r="AH4746" s="12"/>
      <c r="AI4746" s="12"/>
      <c r="AJ4746" s="12"/>
      <c r="AK4746" s="12"/>
      <c r="AL4746" s="12"/>
      <c r="AM4746" s="12"/>
      <c r="AN4746" s="12"/>
      <c r="AO4746" s="12"/>
      <c r="AP4746" s="12"/>
      <c r="AQ4746" s="12"/>
      <c r="AR4746" s="12"/>
      <c r="AS4746" s="12"/>
      <c r="AT4746" s="12"/>
      <c r="AU4746" s="12"/>
      <c r="AV4746" s="12"/>
      <c r="AW4746" s="12"/>
      <c r="AX4746" s="12"/>
      <c r="AY4746" s="12"/>
      <c r="AZ4746" s="12"/>
      <c r="BA4746" s="12"/>
      <c r="BB4746" s="12"/>
      <c r="BC4746" s="12"/>
      <c r="BD4746" s="12"/>
      <c r="BE4746" s="12"/>
      <c r="BF4746" s="12"/>
      <c r="BG4746" s="12"/>
      <c r="BH4746" s="12"/>
      <c r="BI4746" s="12"/>
      <c r="BJ4746" s="13"/>
      <c r="BK4746" s="13"/>
      <c r="BL4746" s="13"/>
      <c r="BM4746" s="13"/>
      <c r="BN4746" s="13"/>
    </row>
    <row r="4747" spans="4:66" x14ac:dyDescent="0.25">
      <c r="D4747" s="7"/>
      <c r="E4747" s="10"/>
      <c r="F4747" s="10"/>
      <c r="G4747" s="10"/>
      <c r="H4747" s="10"/>
      <c r="I4747" s="10"/>
      <c r="J4747" s="10"/>
      <c r="K4747" s="11"/>
      <c r="L4747" s="11"/>
      <c r="M4747" s="12"/>
      <c r="N4747" s="12"/>
      <c r="O4747" s="12"/>
      <c r="P4747" s="12"/>
      <c r="Q4747" s="12"/>
      <c r="R4747" s="12"/>
      <c r="S4747" s="12"/>
      <c r="T4747" s="12"/>
      <c r="U4747" s="12"/>
      <c r="V4747" s="12"/>
      <c r="W4747" s="12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2"/>
      <c r="AS4747" s="12"/>
      <c r="AT4747" s="12"/>
      <c r="AU4747" s="12"/>
      <c r="AV4747" s="12"/>
      <c r="AW4747" s="12"/>
      <c r="AX4747" s="12"/>
      <c r="AY4747" s="12"/>
      <c r="AZ4747" s="12"/>
      <c r="BA4747" s="12"/>
      <c r="BB4747" s="12"/>
      <c r="BC4747" s="12"/>
      <c r="BD4747" s="12"/>
      <c r="BE4747" s="12"/>
      <c r="BF4747" s="12"/>
      <c r="BG4747" s="12"/>
      <c r="BH4747" s="12"/>
      <c r="BI4747" s="12"/>
      <c r="BJ4747" s="13"/>
      <c r="BK4747" s="13"/>
      <c r="BL4747" s="13"/>
      <c r="BM4747" s="13"/>
      <c r="BN4747" s="13"/>
    </row>
    <row r="4748" spans="4:66" x14ac:dyDescent="0.25">
      <c r="D4748" s="7"/>
      <c r="E4748" s="10"/>
      <c r="F4748" s="10"/>
      <c r="G4748" s="10"/>
      <c r="H4748" s="10"/>
      <c r="I4748" s="10"/>
      <c r="J4748" s="10"/>
      <c r="K4748" s="11"/>
      <c r="L4748" s="11"/>
      <c r="M4748" s="12"/>
      <c r="N4748" s="12"/>
      <c r="O4748" s="12"/>
      <c r="P4748" s="12"/>
      <c r="Q4748" s="12"/>
      <c r="R4748" s="12"/>
      <c r="S4748" s="12"/>
      <c r="T4748" s="12"/>
      <c r="U4748" s="12"/>
      <c r="V4748" s="12"/>
      <c r="W4748" s="12"/>
      <c r="X4748" s="12"/>
      <c r="Y4748" s="12"/>
      <c r="Z4748" s="12"/>
      <c r="AA4748" s="12"/>
      <c r="AB4748" s="12"/>
      <c r="AC4748" s="12"/>
      <c r="AD4748" s="12"/>
      <c r="AE4748" s="12"/>
      <c r="AF4748" s="12"/>
      <c r="AG4748" s="12"/>
      <c r="AH4748" s="12"/>
      <c r="AI4748" s="12"/>
      <c r="AJ4748" s="12"/>
      <c r="AK4748" s="12"/>
      <c r="AL4748" s="12"/>
      <c r="AM4748" s="12"/>
      <c r="AN4748" s="12"/>
      <c r="AO4748" s="12"/>
      <c r="AP4748" s="12"/>
      <c r="AQ4748" s="12"/>
      <c r="AR4748" s="12"/>
      <c r="AS4748" s="12"/>
      <c r="AT4748" s="12"/>
      <c r="AU4748" s="12"/>
      <c r="AV4748" s="12"/>
      <c r="AW4748" s="12"/>
      <c r="AX4748" s="12"/>
      <c r="AY4748" s="12"/>
      <c r="AZ4748" s="12"/>
      <c r="BA4748" s="12"/>
      <c r="BB4748" s="12"/>
      <c r="BC4748" s="12"/>
      <c r="BD4748" s="12"/>
      <c r="BE4748" s="12"/>
      <c r="BF4748" s="12"/>
      <c r="BG4748" s="12"/>
      <c r="BH4748" s="12"/>
      <c r="BI4748" s="12"/>
      <c r="BJ4748" s="13"/>
      <c r="BK4748" s="13"/>
      <c r="BL4748" s="13"/>
      <c r="BM4748" s="13"/>
      <c r="BN4748" s="13"/>
    </row>
    <row r="4749" spans="4:66" x14ac:dyDescent="0.25">
      <c r="D4749" s="7"/>
      <c r="E4749" s="10"/>
      <c r="F4749" s="10"/>
      <c r="G4749" s="10"/>
      <c r="H4749" s="10"/>
      <c r="I4749" s="10"/>
      <c r="J4749" s="10"/>
      <c r="K4749" s="11"/>
      <c r="L4749" s="11"/>
      <c r="M4749" s="12"/>
      <c r="N4749" s="12"/>
      <c r="O4749" s="12"/>
      <c r="P4749" s="12"/>
      <c r="Q4749" s="12"/>
      <c r="R4749" s="12"/>
      <c r="S4749" s="12"/>
      <c r="T4749" s="12"/>
      <c r="U4749" s="12"/>
      <c r="V4749" s="12"/>
      <c r="W4749" s="12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2"/>
      <c r="AS4749" s="12"/>
      <c r="AT4749" s="12"/>
      <c r="AU4749" s="12"/>
      <c r="AV4749" s="12"/>
      <c r="AW4749" s="12"/>
      <c r="AX4749" s="12"/>
      <c r="AY4749" s="12"/>
      <c r="AZ4749" s="12"/>
      <c r="BA4749" s="12"/>
      <c r="BB4749" s="12"/>
      <c r="BC4749" s="12"/>
      <c r="BD4749" s="12"/>
      <c r="BE4749" s="12"/>
      <c r="BF4749" s="12"/>
      <c r="BG4749" s="12"/>
      <c r="BH4749" s="12"/>
      <c r="BI4749" s="12"/>
      <c r="BJ4749" s="13"/>
      <c r="BK4749" s="13"/>
      <c r="BL4749" s="13"/>
      <c r="BM4749" s="13"/>
      <c r="BN4749" s="13"/>
    </row>
    <row r="4750" spans="4:66" x14ac:dyDescent="0.25">
      <c r="D4750" s="7"/>
      <c r="E4750" s="10"/>
      <c r="F4750" s="10"/>
      <c r="G4750" s="10"/>
      <c r="H4750" s="10"/>
      <c r="I4750" s="10"/>
      <c r="J4750" s="10"/>
      <c r="K4750" s="11"/>
      <c r="L4750" s="11"/>
      <c r="M4750" s="12"/>
      <c r="N4750" s="12"/>
      <c r="O4750" s="12"/>
      <c r="P4750" s="12"/>
      <c r="Q4750" s="12"/>
      <c r="R4750" s="12"/>
      <c r="S4750" s="12"/>
      <c r="T4750" s="12"/>
      <c r="U4750" s="12"/>
      <c r="V4750" s="12"/>
      <c r="W4750" s="12"/>
      <c r="X4750" s="12"/>
      <c r="Y4750" s="12"/>
      <c r="Z4750" s="12"/>
      <c r="AA4750" s="12"/>
      <c r="AB4750" s="12"/>
      <c r="AC4750" s="12"/>
      <c r="AD4750" s="12"/>
      <c r="AE4750" s="12"/>
      <c r="AF4750" s="12"/>
      <c r="AG4750" s="12"/>
      <c r="AH4750" s="12"/>
      <c r="AI4750" s="12"/>
      <c r="AJ4750" s="12"/>
      <c r="AK4750" s="12"/>
      <c r="AL4750" s="12"/>
      <c r="AM4750" s="12"/>
      <c r="AN4750" s="12"/>
      <c r="AO4750" s="12"/>
      <c r="AP4750" s="12"/>
      <c r="AQ4750" s="12"/>
      <c r="AR4750" s="12"/>
      <c r="AS4750" s="12"/>
      <c r="AT4750" s="12"/>
      <c r="AU4750" s="12"/>
      <c r="AV4750" s="12"/>
      <c r="AW4750" s="12"/>
      <c r="AX4750" s="12"/>
      <c r="AY4750" s="12"/>
      <c r="AZ4750" s="12"/>
      <c r="BA4750" s="12"/>
      <c r="BB4750" s="12"/>
      <c r="BC4750" s="12"/>
      <c r="BD4750" s="12"/>
      <c r="BE4750" s="12"/>
      <c r="BF4750" s="12"/>
      <c r="BG4750" s="12"/>
      <c r="BH4750" s="12"/>
      <c r="BI4750" s="12"/>
      <c r="BJ4750" s="13"/>
      <c r="BK4750" s="13"/>
      <c r="BL4750" s="13"/>
      <c r="BM4750" s="13"/>
      <c r="BN4750" s="13"/>
    </row>
    <row r="4751" spans="4:66" x14ac:dyDescent="0.25">
      <c r="D4751" s="7"/>
      <c r="E4751" s="10"/>
      <c r="F4751" s="10"/>
      <c r="G4751" s="10"/>
      <c r="H4751" s="10"/>
      <c r="I4751" s="10"/>
      <c r="J4751" s="10"/>
      <c r="K4751" s="11"/>
      <c r="L4751" s="11"/>
      <c r="M4751" s="12"/>
      <c r="N4751" s="12"/>
      <c r="O4751" s="12"/>
      <c r="P4751" s="12"/>
      <c r="Q4751" s="12"/>
      <c r="R4751" s="12"/>
      <c r="S4751" s="12"/>
      <c r="T4751" s="12"/>
      <c r="U4751" s="12"/>
      <c r="V4751" s="12"/>
      <c r="W4751" s="12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2"/>
      <c r="AS4751" s="12"/>
      <c r="AT4751" s="12"/>
      <c r="AU4751" s="12"/>
      <c r="AV4751" s="12"/>
      <c r="AW4751" s="12"/>
      <c r="AX4751" s="12"/>
      <c r="AY4751" s="12"/>
      <c r="AZ4751" s="12"/>
      <c r="BA4751" s="12"/>
      <c r="BB4751" s="12"/>
      <c r="BC4751" s="12"/>
      <c r="BD4751" s="12"/>
      <c r="BE4751" s="12"/>
      <c r="BF4751" s="12"/>
      <c r="BG4751" s="12"/>
      <c r="BH4751" s="12"/>
      <c r="BI4751" s="12"/>
      <c r="BJ4751" s="13"/>
      <c r="BK4751" s="13"/>
      <c r="BL4751" s="13"/>
      <c r="BM4751" s="13"/>
      <c r="BN4751" s="13"/>
    </row>
    <row r="4752" spans="4:66" x14ac:dyDescent="0.25">
      <c r="D4752" s="7"/>
      <c r="E4752" s="10"/>
      <c r="F4752" s="10"/>
      <c r="G4752" s="10"/>
      <c r="H4752" s="10"/>
      <c r="I4752" s="10"/>
      <c r="J4752" s="10"/>
      <c r="K4752" s="11"/>
      <c r="L4752" s="11"/>
      <c r="M4752" s="12"/>
      <c r="N4752" s="12"/>
      <c r="O4752" s="12"/>
      <c r="P4752" s="12"/>
      <c r="Q4752" s="12"/>
      <c r="R4752" s="12"/>
      <c r="S4752" s="12"/>
      <c r="T4752" s="12"/>
      <c r="U4752" s="12"/>
      <c r="V4752" s="12"/>
      <c r="W4752" s="12"/>
      <c r="X4752" s="12"/>
      <c r="Y4752" s="12"/>
      <c r="Z4752" s="12"/>
      <c r="AA4752" s="12"/>
      <c r="AB4752" s="12"/>
      <c r="AC4752" s="12"/>
      <c r="AD4752" s="12"/>
      <c r="AE4752" s="12"/>
      <c r="AF4752" s="12"/>
      <c r="AG4752" s="12"/>
      <c r="AH4752" s="12"/>
      <c r="AI4752" s="12"/>
      <c r="AJ4752" s="12"/>
      <c r="AK4752" s="12"/>
      <c r="AL4752" s="12"/>
      <c r="AM4752" s="12"/>
      <c r="AN4752" s="12"/>
      <c r="AO4752" s="12"/>
      <c r="AP4752" s="12"/>
      <c r="AQ4752" s="12"/>
      <c r="AR4752" s="12"/>
      <c r="AS4752" s="12"/>
      <c r="AT4752" s="12"/>
      <c r="AU4752" s="12"/>
      <c r="AV4752" s="12"/>
      <c r="AW4752" s="12"/>
      <c r="AX4752" s="12"/>
      <c r="AY4752" s="12"/>
      <c r="AZ4752" s="12"/>
      <c r="BA4752" s="12"/>
      <c r="BB4752" s="12"/>
      <c r="BC4752" s="12"/>
      <c r="BD4752" s="12"/>
      <c r="BE4752" s="12"/>
      <c r="BF4752" s="12"/>
      <c r="BG4752" s="12"/>
      <c r="BH4752" s="12"/>
      <c r="BI4752" s="12"/>
      <c r="BJ4752" s="13"/>
      <c r="BK4752" s="13"/>
      <c r="BL4752" s="13"/>
      <c r="BM4752" s="13"/>
      <c r="BN4752" s="13"/>
    </row>
    <row r="4753" spans="4:66" x14ac:dyDescent="0.25">
      <c r="D4753" s="7"/>
      <c r="E4753" s="10"/>
      <c r="F4753" s="10"/>
      <c r="G4753" s="10"/>
      <c r="H4753" s="10"/>
      <c r="I4753" s="10"/>
      <c r="J4753" s="10"/>
      <c r="K4753" s="11"/>
      <c r="L4753" s="11"/>
      <c r="M4753" s="12"/>
      <c r="N4753" s="12"/>
      <c r="O4753" s="12"/>
      <c r="P4753" s="12"/>
      <c r="Q4753" s="12"/>
      <c r="R4753" s="12"/>
      <c r="S4753" s="12"/>
      <c r="T4753" s="12"/>
      <c r="U4753" s="12"/>
      <c r="V4753" s="12"/>
      <c r="W4753" s="12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2"/>
      <c r="AS4753" s="12"/>
      <c r="AT4753" s="12"/>
      <c r="AU4753" s="12"/>
      <c r="AV4753" s="12"/>
      <c r="AW4753" s="12"/>
      <c r="AX4753" s="12"/>
      <c r="AY4753" s="12"/>
      <c r="AZ4753" s="12"/>
      <c r="BA4753" s="12"/>
      <c r="BB4753" s="12"/>
      <c r="BC4753" s="12"/>
      <c r="BD4753" s="12"/>
      <c r="BE4753" s="12"/>
      <c r="BF4753" s="12"/>
      <c r="BG4753" s="12"/>
      <c r="BH4753" s="12"/>
      <c r="BI4753" s="12"/>
      <c r="BJ4753" s="13"/>
      <c r="BK4753" s="13"/>
      <c r="BL4753" s="13"/>
      <c r="BM4753" s="13"/>
      <c r="BN4753" s="13"/>
    </row>
    <row r="4754" spans="4:66" x14ac:dyDescent="0.25">
      <c r="D4754" s="7"/>
      <c r="E4754" s="10"/>
      <c r="F4754" s="10"/>
      <c r="G4754" s="10"/>
      <c r="H4754" s="10"/>
      <c r="I4754" s="10"/>
      <c r="J4754" s="10"/>
      <c r="K4754" s="11"/>
      <c r="L4754" s="11"/>
      <c r="M4754" s="12"/>
      <c r="N4754" s="12"/>
      <c r="O4754" s="12"/>
      <c r="P4754" s="12"/>
      <c r="Q4754" s="12"/>
      <c r="R4754" s="12"/>
      <c r="S4754" s="12"/>
      <c r="T4754" s="12"/>
      <c r="U4754" s="12"/>
      <c r="V4754" s="12"/>
      <c r="W4754" s="12"/>
      <c r="X4754" s="12"/>
      <c r="Y4754" s="12"/>
      <c r="Z4754" s="12"/>
      <c r="AA4754" s="12"/>
      <c r="AB4754" s="12"/>
      <c r="AC4754" s="12"/>
      <c r="AD4754" s="12"/>
      <c r="AE4754" s="12"/>
      <c r="AF4754" s="12"/>
      <c r="AG4754" s="12"/>
      <c r="AH4754" s="12"/>
      <c r="AI4754" s="12"/>
      <c r="AJ4754" s="12"/>
      <c r="AK4754" s="12"/>
      <c r="AL4754" s="12"/>
      <c r="AM4754" s="12"/>
      <c r="AN4754" s="12"/>
      <c r="AO4754" s="12"/>
      <c r="AP4754" s="12"/>
      <c r="AQ4754" s="12"/>
      <c r="AR4754" s="12"/>
      <c r="AS4754" s="12"/>
      <c r="AT4754" s="12"/>
      <c r="AU4754" s="12"/>
      <c r="AV4754" s="12"/>
      <c r="AW4754" s="12"/>
      <c r="AX4754" s="12"/>
      <c r="AY4754" s="12"/>
      <c r="AZ4754" s="12"/>
      <c r="BA4754" s="12"/>
      <c r="BB4754" s="12"/>
      <c r="BC4754" s="12"/>
      <c r="BD4754" s="12"/>
      <c r="BE4754" s="12"/>
      <c r="BF4754" s="12"/>
      <c r="BG4754" s="12"/>
      <c r="BH4754" s="12"/>
      <c r="BI4754" s="12"/>
      <c r="BJ4754" s="13"/>
      <c r="BK4754" s="13"/>
      <c r="BL4754" s="13"/>
      <c r="BM4754" s="13"/>
      <c r="BN4754" s="13"/>
    </row>
    <row r="4755" spans="4:66" x14ac:dyDescent="0.25">
      <c r="D4755" s="7"/>
      <c r="E4755" s="10"/>
      <c r="F4755" s="10"/>
      <c r="G4755" s="10"/>
      <c r="H4755" s="10"/>
      <c r="I4755" s="10"/>
      <c r="J4755" s="10"/>
      <c r="K4755" s="11"/>
      <c r="L4755" s="11"/>
      <c r="M4755" s="12"/>
      <c r="N4755" s="12"/>
      <c r="O4755" s="12"/>
      <c r="P4755" s="12"/>
      <c r="Q4755" s="12"/>
      <c r="R4755" s="12"/>
      <c r="S4755" s="12"/>
      <c r="T4755" s="12"/>
      <c r="U4755" s="12"/>
      <c r="V4755" s="12"/>
      <c r="W4755" s="12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2"/>
      <c r="AS4755" s="12"/>
      <c r="AT4755" s="12"/>
      <c r="AU4755" s="12"/>
      <c r="AV4755" s="12"/>
      <c r="AW4755" s="12"/>
      <c r="AX4755" s="12"/>
      <c r="AY4755" s="12"/>
      <c r="AZ4755" s="12"/>
      <c r="BA4755" s="12"/>
      <c r="BB4755" s="12"/>
      <c r="BC4755" s="12"/>
      <c r="BD4755" s="12"/>
      <c r="BE4755" s="12"/>
      <c r="BF4755" s="12"/>
      <c r="BG4755" s="12"/>
      <c r="BH4755" s="12"/>
      <c r="BI4755" s="12"/>
      <c r="BJ4755" s="13"/>
      <c r="BK4755" s="13"/>
      <c r="BL4755" s="13"/>
      <c r="BM4755" s="13"/>
      <c r="BN4755" s="13"/>
    </row>
    <row r="4756" spans="4:66" x14ac:dyDescent="0.25">
      <c r="D4756" s="7"/>
      <c r="E4756" s="10"/>
      <c r="F4756" s="10"/>
      <c r="G4756" s="10"/>
      <c r="H4756" s="10"/>
      <c r="I4756" s="10"/>
      <c r="J4756" s="10"/>
      <c r="K4756" s="11"/>
      <c r="L4756" s="11"/>
      <c r="M4756" s="12"/>
      <c r="N4756" s="12"/>
      <c r="O4756" s="12"/>
      <c r="P4756" s="12"/>
      <c r="Q4756" s="12"/>
      <c r="R4756" s="12"/>
      <c r="S4756" s="12"/>
      <c r="T4756" s="12"/>
      <c r="U4756" s="12"/>
      <c r="V4756" s="12"/>
      <c r="W4756" s="12"/>
      <c r="X4756" s="12"/>
      <c r="Y4756" s="12"/>
      <c r="Z4756" s="12"/>
      <c r="AA4756" s="12"/>
      <c r="AB4756" s="12"/>
      <c r="AC4756" s="12"/>
      <c r="AD4756" s="12"/>
      <c r="AE4756" s="12"/>
      <c r="AF4756" s="12"/>
      <c r="AG4756" s="12"/>
      <c r="AH4756" s="12"/>
      <c r="AI4756" s="12"/>
      <c r="AJ4756" s="12"/>
      <c r="AK4756" s="12"/>
      <c r="AL4756" s="12"/>
      <c r="AM4756" s="12"/>
      <c r="AN4756" s="12"/>
      <c r="AO4756" s="12"/>
      <c r="AP4756" s="12"/>
      <c r="AQ4756" s="12"/>
      <c r="AR4756" s="12"/>
      <c r="AS4756" s="12"/>
      <c r="AT4756" s="12"/>
      <c r="AU4756" s="12"/>
      <c r="AV4756" s="12"/>
      <c r="AW4756" s="12"/>
      <c r="AX4756" s="12"/>
      <c r="AY4756" s="12"/>
      <c r="AZ4756" s="12"/>
      <c r="BA4756" s="12"/>
      <c r="BB4756" s="12"/>
      <c r="BC4756" s="12"/>
      <c r="BD4756" s="12"/>
      <c r="BE4756" s="12"/>
      <c r="BF4756" s="12"/>
      <c r="BG4756" s="12"/>
      <c r="BH4756" s="12"/>
      <c r="BI4756" s="12"/>
      <c r="BJ4756" s="13"/>
      <c r="BK4756" s="13"/>
      <c r="BL4756" s="13"/>
      <c r="BM4756" s="13"/>
      <c r="BN4756" s="13"/>
    </row>
    <row r="4757" spans="4:66" x14ac:dyDescent="0.25">
      <c r="D4757" s="7"/>
      <c r="E4757" s="10"/>
      <c r="F4757" s="10"/>
      <c r="G4757" s="10"/>
      <c r="H4757" s="10"/>
      <c r="I4757" s="10"/>
      <c r="J4757" s="10"/>
      <c r="K4757" s="11"/>
      <c r="L4757" s="11"/>
      <c r="M4757" s="12"/>
      <c r="N4757" s="12"/>
      <c r="O4757" s="12"/>
      <c r="P4757" s="12"/>
      <c r="Q4757" s="12"/>
      <c r="R4757" s="12"/>
      <c r="S4757" s="12"/>
      <c r="T4757" s="12"/>
      <c r="U4757" s="12"/>
      <c r="V4757" s="12"/>
      <c r="W4757" s="12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2"/>
      <c r="AS4757" s="12"/>
      <c r="AT4757" s="12"/>
      <c r="AU4757" s="12"/>
      <c r="AV4757" s="12"/>
      <c r="AW4757" s="12"/>
      <c r="AX4757" s="12"/>
      <c r="AY4757" s="12"/>
      <c r="AZ4757" s="12"/>
      <c r="BA4757" s="12"/>
      <c r="BB4757" s="12"/>
      <c r="BC4757" s="12"/>
      <c r="BD4757" s="12"/>
      <c r="BE4757" s="12"/>
      <c r="BF4757" s="12"/>
      <c r="BG4757" s="12"/>
      <c r="BH4757" s="12"/>
      <c r="BI4757" s="12"/>
      <c r="BJ4757" s="13"/>
      <c r="BK4757" s="13"/>
      <c r="BL4757" s="13"/>
      <c r="BM4757" s="13"/>
      <c r="BN4757" s="13"/>
    </row>
    <row r="4758" spans="4:66" x14ac:dyDescent="0.25">
      <c r="D4758" s="7"/>
      <c r="E4758" s="10"/>
      <c r="F4758" s="10"/>
      <c r="G4758" s="10"/>
      <c r="H4758" s="10"/>
      <c r="I4758" s="10"/>
      <c r="J4758" s="10"/>
      <c r="K4758" s="11"/>
      <c r="L4758" s="11"/>
      <c r="M4758" s="12"/>
      <c r="N4758" s="12"/>
      <c r="O4758" s="12"/>
      <c r="P4758" s="12"/>
      <c r="Q4758" s="12"/>
      <c r="R4758" s="12"/>
      <c r="S4758" s="12"/>
      <c r="T4758" s="12"/>
      <c r="U4758" s="12"/>
      <c r="V4758" s="12"/>
      <c r="W4758" s="12"/>
      <c r="X4758" s="12"/>
      <c r="Y4758" s="12"/>
      <c r="Z4758" s="12"/>
      <c r="AA4758" s="12"/>
      <c r="AB4758" s="12"/>
      <c r="AC4758" s="12"/>
      <c r="AD4758" s="12"/>
      <c r="AE4758" s="12"/>
      <c r="AF4758" s="12"/>
      <c r="AG4758" s="12"/>
      <c r="AH4758" s="12"/>
      <c r="AI4758" s="12"/>
      <c r="AJ4758" s="12"/>
      <c r="AK4758" s="12"/>
      <c r="AL4758" s="12"/>
      <c r="AM4758" s="12"/>
      <c r="AN4758" s="12"/>
      <c r="AO4758" s="12"/>
      <c r="AP4758" s="12"/>
      <c r="AQ4758" s="12"/>
      <c r="AR4758" s="12"/>
      <c r="AS4758" s="12"/>
      <c r="AT4758" s="12"/>
      <c r="AU4758" s="12"/>
      <c r="AV4758" s="12"/>
      <c r="AW4758" s="12"/>
      <c r="AX4758" s="12"/>
      <c r="AY4758" s="12"/>
      <c r="AZ4758" s="12"/>
      <c r="BA4758" s="12"/>
      <c r="BB4758" s="12"/>
      <c r="BC4758" s="12"/>
      <c r="BD4758" s="12"/>
      <c r="BE4758" s="12"/>
      <c r="BF4758" s="12"/>
      <c r="BG4758" s="12"/>
      <c r="BH4758" s="12"/>
      <c r="BI4758" s="12"/>
      <c r="BJ4758" s="13"/>
      <c r="BK4758" s="13"/>
      <c r="BL4758" s="13"/>
      <c r="BM4758" s="13"/>
      <c r="BN4758" s="13"/>
    </row>
    <row r="4759" spans="4:66" x14ac:dyDescent="0.25">
      <c r="D4759" s="7"/>
      <c r="E4759" s="10"/>
      <c r="F4759" s="10"/>
      <c r="G4759" s="10"/>
      <c r="H4759" s="10"/>
      <c r="I4759" s="10"/>
      <c r="J4759" s="10"/>
      <c r="K4759" s="11"/>
      <c r="L4759" s="11"/>
      <c r="M4759" s="12"/>
      <c r="N4759" s="12"/>
      <c r="O4759" s="12"/>
      <c r="P4759" s="12"/>
      <c r="Q4759" s="12"/>
      <c r="R4759" s="12"/>
      <c r="S4759" s="12"/>
      <c r="T4759" s="12"/>
      <c r="U4759" s="12"/>
      <c r="V4759" s="12"/>
      <c r="W4759" s="12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2"/>
      <c r="AS4759" s="12"/>
      <c r="AT4759" s="12"/>
      <c r="AU4759" s="12"/>
      <c r="AV4759" s="12"/>
      <c r="AW4759" s="12"/>
      <c r="AX4759" s="12"/>
      <c r="AY4759" s="12"/>
      <c r="AZ4759" s="12"/>
      <c r="BA4759" s="12"/>
      <c r="BB4759" s="12"/>
      <c r="BC4759" s="12"/>
      <c r="BD4759" s="12"/>
      <c r="BE4759" s="12"/>
      <c r="BF4759" s="12"/>
      <c r="BG4759" s="12"/>
      <c r="BH4759" s="12"/>
      <c r="BI4759" s="12"/>
      <c r="BJ4759" s="13"/>
      <c r="BK4759" s="13"/>
      <c r="BL4759" s="13"/>
      <c r="BM4759" s="13"/>
      <c r="BN4759" s="13"/>
    </row>
    <row r="4760" spans="4:66" x14ac:dyDescent="0.25">
      <c r="D4760" s="7"/>
      <c r="E4760" s="10"/>
      <c r="F4760" s="10"/>
      <c r="G4760" s="10"/>
      <c r="H4760" s="10"/>
      <c r="I4760" s="10"/>
      <c r="J4760" s="10"/>
      <c r="K4760" s="11"/>
      <c r="L4760" s="11"/>
      <c r="M4760" s="12"/>
      <c r="N4760" s="12"/>
      <c r="O4760" s="12"/>
      <c r="P4760" s="12"/>
      <c r="Q4760" s="12"/>
      <c r="R4760" s="12"/>
      <c r="S4760" s="12"/>
      <c r="T4760" s="12"/>
      <c r="U4760" s="12"/>
      <c r="V4760" s="12"/>
      <c r="W4760" s="12"/>
      <c r="X4760" s="12"/>
      <c r="Y4760" s="12"/>
      <c r="Z4760" s="12"/>
      <c r="AA4760" s="12"/>
      <c r="AB4760" s="12"/>
      <c r="AC4760" s="12"/>
      <c r="AD4760" s="12"/>
      <c r="AE4760" s="12"/>
      <c r="AF4760" s="12"/>
      <c r="AG4760" s="12"/>
      <c r="AH4760" s="12"/>
      <c r="AI4760" s="12"/>
      <c r="AJ4760" s="12"/>
      <c r="AK4760" s="12"/>
      <c r="AL4760" s="12"/>
      <c r="AM4760" s="12"/>
      <c r="AN4760" s="12"/>
      <c r="AO4760" s="12"/>
      <c r="AP4760" s="12"/>
      <c r="AQ4760" s="12"/>
      <c r="AR4760" s="12"/>
      <c r="AS4760" s="12"/>
      <c r="AT4760" s="12"/>
      <c r="AU4760" s="12"/>
      <c r="AV4760" s="12"/>
      <c r="AW4760" s="12"/>
      <c r="AX4760" s="12"/>
      <c r="AY4760" s="12"/>
      <c r="AZ4760" s="12"/>
      <c r="BA4760" s="12"/>
      <c r="BB4760" s="12"/>
      <c r="BC4760" s="12"/>
      <c r="BD4760" s="12"/>
      <c r="BE4760" s="12"/>
      <c r="BF4760" s="12"/>
      <c r="BG4760" s="12"/>
      <c r="BH4760" s="12"/>
      <c r="BI4760" s="12"/>
      <c r="BJ4760" s="13"/>
      <c r="BK4760" s="13"/>
      <c r="BL4760" s="13"/>
      <c r="BM4760" s="13"/>
      <c r="BN4760" s="13"/>
    </row>
    <row r="4761" spans="4:66" x14ac:dyDescent="0.25">
      <c r="D4761" s="7"/>
      <c r="E4761" s="10"/>
      <c r="F4761" s="10"/>
      <c r="G4761" s="10"/>
      <c r="H4761" s="10"/>
      <c r="I4761" s="10"/>
      <c r="J4761" s="10"/>
      <c r="K4761" s="11"/>
      <c r="L4761" s="11"/>
      <c r="M4761" s="12"/>
      <c r="N4761" s="12"/>
      <c r="O4761" s="12"/>
      <c r="P4761" s="12"/>
      <c r="Q4761" s="12"/>
      <c r="R4761" s="12"/>
      <c r="S4761" s="12"/>
      <c r="T4761" s="12"/>
      <c r="U4761" s="12"/>
      <c r="V4761" s="12"/>
      <c r="W4761" s="12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2"/>
      <c r="AS4761" s="12"/>
      <c r="AT4761" s="12"/>
      <c r="AU4761" s="12"/>
      <c r="AV4761" s="12"/>
      <c r="AW4761" s="12"/>
      <c r="AX4761" s="12"/>
      <c r="AY4761" s="12"/>
      <c r="AZ4761" s="12"/>
      <c r="BA4761" s="12"/>
      <c r="BB4761" s="12"/>
      <c r="BC4761" s="12"/>
      <c r="BD4761" s="12"/>
      <c r="BE4761" s="12"/>
      <c r="BF4761" s="12"/>
      <c r="BG4761" s="12"/>
      <c r="BH4761" s="12"/>
      <c r="BI4761" s="12"/>
      <c r="BJ4761" s="13"/>
      <c r="BK4761" s="13"/>
      <c r="BL4761" s="13"/>
      <c r="BM4761" s="13"/>
      <c r="BN4761" s="13"/>
    </row>
    <row r="4762" spans="4:66" x14ac:dyDescent="0.25">
      <c r="D4762" s="7"/>
      <c r="E4762" s="10"/>
      <c r="F4762" s="10"/>
      <c r="G4762" s="10"/>
      <c r="H4762" s="10"/>
      <c r="I4762" s="10"/>
      <c r="J4762" s="10"/>
      <c r="K4762" s="11"/>
      <c r="L4762" s="11"/>
      <c r="M4762" s="12"/>
      <c r="N4762" s="12"/>
      <c r="O4762" s="12"/>
      <c r="P4762" s="12"/>
      <c r="Q4762" s="12"/>
      <c r="R4762" s="12"/>
      <c r="S4762" s="12"/>
      <c r="T4762" s="12"/>
      <c r="U4762" s="12"/>
      <c r="V4762" s="12"/>
      <c r="W4762" s="12"/>
      <c r="X4762" s="12"/>
      <c r="Y4762" s="12"/>
      <c r="Z4762" s="12"/>
      <c r="AA4762" s="12"/>
      <c r="AB4762" s="12"/>
      <c r="AC4762" s="12"/>
      <c r="AD4762" s="12"/>
      <c r="AE4762" s="12"/>
      <c r="AF4762" s="12"/>
      <c r="AG4762" s="12"/>
      <c r="AH4762" s="12"/>
      <c r="AI4762" s="12"/>
      <c r="AJ4762" s="12"/>
      <c r="AK4762" s="12"/>
      <c r="AL4762" s="12"/>
      <c r="AM4762" s="12"/>
      <c r="AN4762" s="12"/>
      <c r="AO4762" s="12"/>
      <c r="AP4762" s="12"/>
      <c r="AQ4762" s="12"/>
      <c r="AR4762" s="12"/>
      <c r="AS4762" s="12"/>
      <c r="AT4762" s="12"/>
      <c r="AU4762" s="12"/>
      <c r="AV4762" s="12"/>
      <c r="AW4762" s="12"/>
      <c r="AX4762" s="12"/>
      <c r="AY4762" s="12"/>
      <c r="AZ4762" s="12"/>
      <c r="BA4762" s="12"/>
      <c r="BB4762" s="12"/>
      <c r="BC4762" s="12"/>
      <c r="BD4762" s="12"/>
      <c r="BE4762" s="12"/>
      <c r="BF4762" s="12"/>
      <c r="BG4762" s="12"/>
      <c r="BH4762" s="12"/>
      <c r="BI4762" s="12"/>
      <c r="BJ4762" s="13"/>
      <c r="BK4762" s="13"/>
      <c r="BL4762" s="13"/>
      <c r="BM4762" s="13"/>
      <c r="BN4762" s="13"/>
    </row>
    <row r="4763" spans="4:66" x14ac:dyDescent="0.25">
      <c r="D4763" s="7"/>
      <c r="E4763" s="10"/>
      <c r="F4763" s="10"/>
      <c r="G4763" s="10"/>
      <c r="H4763" s="10"/>
      <c r="I4763" s="10"/>
      <c r="J4763" s="10"/>
      <c r="K4763" s="11"/>
      <c r="L4763" s="11"/>
      <c r="M4763" s="12"/>
      <c r="N4763" s="12"/>
      <c r="O4763" s="12"/>
      <c r="P4763" s="12"/>
      <c r="Q4763" s="12"/>
      <c r="R4763" s="12"/>
      <c r="S4763" s="12"/>
      <c r="T4763" s="12"/>
      <c r="U4763" s="12"/>
      <c r="V4763" s="12"/>
      <c r="W4763" s="12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2"/>
      <c r="AS4763" s="12"/>
      <c r="AT4763" s="12"/>
      <c r="AU4763" s="12"/>
      <c r="AV4763" s="12"/>
      <c r="AW4763" s="12"/>
      <c r="AX4763" s="12"/>
      <c r="AY4763" s="12"/>
      <c r="AZ4763" s="12"/>
      <c r="BA4763" s="12"/>
      <c r="BB4763" s="12"/>
      <c r="BC4763" s="12"/>
      <c r="BD4763" s="12"/>
      <c r="BE4763" s="12"/>
      <c r="BF4763" s="12"/>
      <c r="BG4763" s="12"/>
      <c r="BH4763" s="12"/>
      <c r="BI4763" s="12"/>
      <c r="BJ4763" s="13"/>
      <c r="BK4763" s="13"/>
      <c r="BL4763" s="13"/>
      <c r="BM4763" s="13"/>
      <c r="BN4763" s="13"/>
    </row>
    <row r="4764" spans="4:66" x14ac:dyDescent="0.25">
      <c r="D4764" s="7"/>
      <c r="E4764" s="10"/>
      <c r="F4764" s="10"/>
      <c r="G4764" s="10"/>
      <c r="H4764" s="10"/>
      <c r="I4764" s="10"/>
      <c r="J4764" s="10"/>
      <c r="K4764" s="11"/>
      <c r="L4764" s="11"/>
      <c r="M4764" s="12"/>
      <c r="N4764" s="12"/>
      <c r="O4764" s="12"/>
      <c r="P4764" s="12"/>
      <c r="Q4764" s="12"/>
      <c r="R4764" s="12"/>
      <c r="S4764" s="12"/>
      <c r="T4764" s="12"/>
      <c r="U4764" s="12"/>
      <c r="V4764" s="12"/>
      <c r="W4764" s="12"/>
      <c r="X4764" s="12"/>
      <c r="Y4764" s="12"/>
      <c r="Z4764" s="12"/>
      <c r="AA4764" s="12"/>
      <c r="AB4764" s="12"/>
      <c r="AC4764" s="12"/>
      <c r="AD4764" s="12"/>
      <c r="AE4764" s="12"/>
      <c r="AF4764" s="12"/>
      <c r="AG4764" s="12"/>
      <c r="AH4764" s="12"/>
      <c r="AI4764" s="12"/>
      <c r="AJ4764" s="12"/>
      <c r="AK4764" s="12"/>
      <c r="AL4764" s="12"/>
      <c r="AM4764" s="12"/>
      <c r="AN4764" s="12"/>
      <c r="AO4764" s="12"/>
      <c r="AP4764" s="12"/>
      <c r="AQ4764" s="12"/>
      <c r="AR4764" s="12"/>
      <c r="AS4764" s="12"/>
      <c r="AT4764" s="12"/>
      <c r="AU4764" s="12"/>
      <c r="AV4764" s="12"/>
      <c r="AW4764" s="12"/>
      <c r="AX4764" s="12"/>
      <c r="AY4764" s="12"/>
      <c r="AZ4764" s="12"/>
      <c r="BA4764" s="12"/>
      <c r="BB4764" s="12"/>
      <c r="BC4764" s="12"/>
      <c r="BD4764" s="12"/>
      <c r="BE4764" s="12"/>
      <c r="BF4764" s="12"/>
      <c r="BG4764" s="12"/>
      <c r="BH4764" s="12"/>
      <c r="BI4764" s="12"/>
      <c r="BJ4764" s="13"/>
      <c r="BK4764" s="13"/>
      <c r="BL4764" s="13"/>
      <c r="BM4764" s="13"/>
      <c r="BN4764" s="13"/>
    </row>
    <row r="4765" spans="4:66" x14ac:dyDescent="0.25">
      <c r="D4765" s="7"/>
      <c r="E4765" s="10"/>
      <c r="F4765" s="10"/>
      <c r="G4765" s="10"/>
      <c r="H4765" s="10"/>
      <c r="I4765" s="10"/>
      <c r="J4765" s="10"/>
      <c r="K4765" s="11"/>
      <c r="L4765" s="11"/>
      <c r="M4765" s="12"/>
      <c r="N4765" s="12"/>
      <c r="O4765" s="12"/>
      <c r="P4765" s="12"/>
      <c r="Q4765" s="12"/>
      <c r="R4765" s="12"/>
      <c r="S4765" s="12"/>
      <c r="T4765" s="12"/>
      <c r="U4765" s="12"/>
      <c r="V4765" s="12"/>
      <c r="W4765" s="12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2"/>
      <c r="AS4765" s="12"/>
      <c r="AT4765" s="12"/>
      <c r="AU4765" s="12"/>
      <c r="AV4765" s="12"/>
      <c r="AW4765" s="12"/>
      <c r="AX4765" s="12"/>
      <c r="AY4765" s="12"/>
      <c r="AZ4765" s="12"/>
      <c r="BA4765" s="12"/>
      <c r="BB4765" s="12"/>
      <c r="BC4765" s="12"/>
      <c r="BD4765" s="12"/>
      <c r="BE4765" s="12"/>
      <c r="BF4765" s="12"/>
      <c r="BG4765" s="12"/>
      <c r="BH4765" s="12"/>
      <c r="BI4765" s="12"/>
      <c r="BJ4765" s="13"/>
      <c r="BK4765" s="13"/>
      <c r="BL4765" s="13"/>
      <c r="BM4765" s="13"/>
      <c r="BN4765" s="13"/>
    </row>
    <row r="4766" spans="4:66" x14ac:dyDescent="0.25">
      <c r="D4766" s="7"/>
      <c r="E4766" s="10"/>
      <c r="F4766" s="10"/>
      <c r="G4766" s="10"/>
      <c r="H4766" s="10"/>
      <c r="I4766" s="10"/>
      <c r="J4766" s="10"/>
      <c r="K4766" s="11"/>
      <c r="L4766" s="11"/>
      <c r="M4766" s="12"/>
      <c r="N4766" s="12"/>
      <c r="O4766" s="12"/>
      <c r="P4766" s="12"/>
      <c r="Q4766" s="12"/>
      <c r="R4766" s="12"/>
      <c r="S4766" s="12"/>
      <c r="T4766" s="12"/>
      <c r="U4766" s="12"/>
      <c r="V4766" s="12"/>
      <c r="W4766" s="12"/>
      <c r="X4766" s="12"/>
      <c r="Y4766" s="12"/>
      <c r="Z4766" s="12"/>
      <c r="AA4766" s="12"/>
      <c r="AB4766" s="12"/>
      <c r="AC4766" s="12"/>
      <c r="AD4766" s="12"/>
      <c r="AE4766" s="12"/>
      <c r="AF4766" s="12"/>
      <c r="AG4766" s="12"/>
      <c r="AH4766" s="12"/>
      <c r="AI4766" s="12"/>
      <c r="AJ4766" s="12"/>
      <c r="AK4766" s="12"/>
      <c r="AL4766" s="12"/>
      <c r="AM4766" s="12"/>
      <c r="AN4766" s="12"/>
      <c r="AO4766" s="12"/>
      <c r="AP4766" s="12"/>
      <c r="AQ4766" s="12"/>
      <c r="AR4766" s="12"/>
      <c r="AS4766" s="12"/>
      <c r="AT4766" s="12"/>
      <c r="AU4766" s="12"/>
      <c r="AV4766" s="12"/>
      <c r="AW4766" s="12"/>
      <c r="AX4766" s="12"/>
      <c r="AY4766" s="12"/>
      <c r="AZ4766" s="12"/>
      <c r="BA4766" s="12"/>
      <c r="BB4766" s="12"/>
      <c r="BC4766" s="12"/>
      <c r="BD4766" s="12"/>
      <c r="BE4766" s="12"/>
      <c r="BF4766" s="12"/>
      <c r="BG4766" s="12"/>
      <c r="BH4766" s="12"/>
      <c r="BI4766" s="12"/>
      <c r="BJ4766" s="13"/>
      <c r="BK4766" s="13"/>
      <c r="BL4766" s="13"/>
      <c r="BM4766" s="13"/>
      <c r="BN4766" s="13"/>
    </row>
    <row r="4767" spans="4:66" x14ac:dyDescent="0.25">
      <c r="D4767" s="7"/>
      <c r="E4767" s="10"/>
      <c r="F4767" s="10"/>
      <c r="G4767" s="10"/>
      <c r="H4767" s="10"/>
      <c r="I4767" s="10"/>
      <c r="J4767" s="10"/>
      <c r="K4767" s="11"/>
      <c r="L4767" s="11"/>
      <c r="M4767" s="12"/>
      <c r="N4767" s="12"/>
      <c r="O4767" s="12"/>
      <c r="P4767" s="12"/>
      <c r="Q4767" s="12"/>
      <c r="R4767" s="12"/>
      <c r="S4767" s="12"/>
      <c r="T4767" s="12"/>
      <c r="U4767" s="12"/>
      <c r="V4767" s="12"/>
      <c r="W4767" s="12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2"/>
      <c r="AS4767" s="12"/>
      <c r="AT4767" s="12"/>
      <c r="AU4767" s="12"/>
      <c r="AV4767" s="12"/>
      <c r="AW4767" s="12"/>
      <c r="AX4767" s="12"/>
      <c r="AY4767" s="12"/>
      <c r="AZ4767" s="12"/>
      <c r="BA4767" s="12"/>
      <c r="BB4767" s="12"/>
      <c r="BC4767" s="12"/>
      <c r="BD4767" s="12"/>
      <c r="BE4767" s="12"/>
      <c r="BF4767" s="12"/>
      <c r="BG4767" s="12"/>
      <c r="BH4767" s="12"/>
      <c r="BI4767" s="12"/>
      <c r="BJ4767" s="13"/>
      <c r="BK4767" s="13"/>
      <c r="BL4767" s="13"/>
      <c r="BM4767" s="13"/>
      <c r="BN4767" s="13"/>
    </row>
    <row r="4768" spans="4:66" x14ac:dyDescent="0.25">
      <c r="D4768" s="7"/>
      <c r="E4768" s="10"/>
      <c r="F4768" s="10"/>
      <c r="G4768" s="10"/>
      <c r="H4768" s="10"/>
      <c r="I4768" s="10"/>
      <c r="J4768" s="10"/>
      <c r="K4768" s="11"/>
      <c r="L4768" s="11"/>
      <c r="M4768" s="12"/>
      <c r="N4768" s="12"/>
      <c r="O4768" s="12"/>
      <c r="P4768" s="12"/>
      <c r="Q4768" s="12"/>
      <c r="R4768" s="12"/>
      <c r="S4768" s="12"/>
      <c r="T4768" s="12"/>
      <c r="U4768" s="12"/>
      <c r="V4768" s="12"/>
      <c r="W4768" s="12"/>
      <c r="X4768" s="12"/>
      <c r="Y4768" s="12"/>
      <c r="Z4768" s="12"/>
      <c r="AA4768" s="12"/>
      <c r="AB4768" s="12"/>
      <c r="AC4768" s="12"/>
      <c r="AD4768" s="12"/>
      <c r="AE4768" s="12"/>
      <c r="AF4768" s="12"/>
      <c r="AG4768" s="12"/>
      <c r="AH4768" s="12"/>
      <c r="AI4768" s="12"/>
      <c r="AJ4768" s="12"/>
      <c r="AK4768" s="12"/>
      <c r="AL4768" s="12"/>
      <c r="AM4768" s="12"/>
      <c r="AN4768" s="12"/>
      <c r="AO4768" s="12"/>
      <c r="AP4768" s="12"/>
      <c r="AQ4768" s="12"/>
      <c r="AR4768" s="12"/>
      <c r="AS4768" s="12"/>
      <c r="AT4768" s="12"/>
      <c r="AU4768" s="12"/>
      <c r="AV4768" s="12"/>
      <c r="AW4768" s="12"/>
      <c r="AX4768" s="12"/>
      <c r="AY4768" s="12"/>
      <c r="AZ4768" s="12"/>
      <c r="BA4768" s="12"/>
      <c r="BB4768" s="12"/>
      <c r="BC4768" s="12"/>
      <c r="BD4768" s="12"/>
      <c r="BE4768" s="12"/>
      <c r="BF4768" s="12"/>
      <c r="BG4768" s="12"/>
      <c r="BH4768" s="12"/>
      <c r="BI4768" s="12"/>
      <c r="BJ4768" s="13"/>
      <c r="BK4768" s="13"/>
      <c r="BL4768" s="13"/>
      <c r="BM4768" s="13"/>
      <c r="BN4768" s="13"/>
    </row>
    <row r="4769" spans="4:66" x14ac:dyDescent="0.25">
      <c r="D4769" s="7"/>
      <c r="E4769" s="10"/>
      <c r="F4769" s="10"/>
      <c r="G4769" s="10"/>
      <c r="H4769" s="10"/>
      <c r="I4769" s="10"/>
      <c r="J4769" s="10"/>
      <c r="K4769" s="11"/>
      <c r="L4769" s="11"/>
      <c r="M4769" s="12"/>
      <c r="N4769" s="12"/>
      <c r="O4769" s="12"/>
      <c r="P4769" s="12"/>
      <c r="Q4769" s="12"/>
      <c r="R4769" s="12"/>
      <c r="S4769" s="12"/>
      <c r="T4769" s="12"/>
      <c r="U4769" s="12"/>
      <c r="V4769" s="12"/>
      <c r="W4769" s="12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2"/>
      <c r="AS4769" s="12"/>
      <c r="AT4769" s="12"/>
      <c r="AU4769" s="12"/>
      <c r="AV4769" s="12"/>
      <c r="AW4769" s="12"/>
      <c r="AX4769" s="12"/>
      <c r="AY4769" s="12"/>
      <c r="AZ4769" s="12"/>
      <c r="BA4769" s="12"/>
      <c r="BB4769" s="12"/>
      <c r="BC4769" s="12"/>
      <c r="BD4769" s="12"/>
      <c r="BE4769" s="12"/>
      <c r="BF4769" s="12"/>
      <c r="BG4769" s="12"/>
      <c r="BH4769" s="12"/>
      <c r="BI4769" s="12"/>
      <c r="BJ4769" s="13"/>
      <c r="BK4769" s="13"/>
      <c r="BL4769" s="13"/>
      <c r="BM4769" s="13"/>
      <c r="BN4769" s="13"/>
    </row>
    <row r="4770" spans="4:66" x14ac:dyDescent="0.25">
      <c r="D4770" s="7"/>
      <c r="E4770" s="10"/>
      <c r="F4770" s="10"/>
      <c r="G4770" s="10"/>
      <c r="H4770" s="10"/>
      <c r="I4770" s="10"/>
      <c r="J4770" s="10"/>
      <c r="K4770" s="11"/>
      <c r="L4770" s="11"/>
      <c r="M4770" s="12"/>
      <c r="N4770" s="12"/>
      <c r="O4770" s="12"/>
      <c r="P4770" s="12"/>
      <c r="Q4770" s="12"/>
      <c r="R4770" s="12"/>
      <c r="S4770" s="12"/>
      <c r="T4770" s="12"/>
      <c r="U4770" s="12"/>
      <c r="V4770" s="12"/>
      <c r="W4770" s="12"/>
      <c r="X4770" s="12"/>
      <c r="Y4770" s="12"/>
      <c r="Z4770" s="12"/>
      <c r="AA4770" s="12"/>
      <c r="AB4770" s="12"/>
      <c r="AC4770" s="12"/>
      <c r="AD4770" s="12"/>
      <c r="AE4770" s="12"/>
      <c r="AF4770" s="12"/>
      <c r="AG4770" s="12"/>
      <c r="AH4770" s="12"/>
      <c r="AI4770" s="12"/>
      <c r="AJ4770" s="12"/>
      <c r="AK4770" s="12"/>
      <c r="AL4770" s="12"/>
      <c r="AM4770" s="12"/>
      <c r="AN4770" s="12"/>
      <c r="AO4770" s="12"/>
      <c r="AP4770" s="12"/>
      <c r="AQ4770" s="12"/>
      <c r="AR4770" s="12"/>
      <c r="AS4770" s="12"/>
      <c r="AT4770" s="12"/>
      <c r="AU4770" s="12"/>
      <c r="AV4770" s="12"/>
      <c r="AW4770" s="12"/>
      <c r="AX4770" s="12"/>
      <c r="AY4770" s="12"/>
      <c r="AZ4770" s="12"/>
      <c r="BA4770" s="12"/>
      <c r="BB4770" s="12"/>
      <c r="BC4770" s="12"/>
      <c r="BD4770" s="12"/>
      <c r="BE4770" s="12"/>
      <c r="BF4770" s="12"/>
      <c r="BG4770" s="12"/>
      <c r="BH4770" s="12"/>
      <c r="BI4770" s="12"/>
      <c r="BJ4770" s="13"/>
      <c r="BK4770" s="13"/>
      <c r="BL4770" s="13"/>
      <c r="BM4770" s="13"/>
      <c r="BN4770" s="13"/>
    </row>
    <row r="4771" spans="4:66" x14ac:dyDescent="0.25">
      <c r="D4771" s="7"/>
      <c r="E4771" s="10"/>
      <c r="F4771" s="10"/>
      <c r="G4771" s="10"/>
      <c r="H4771" s="10"/>
      <c r="I4771" s="10"/>
      <c r="J4771" s="10"/>
      <c r="K4771" s="11"/>
      <c r="L4771" s="11"/>
      <c r="M4771" s="12"/>
      <c r="N4771" s="12"/>
      <c r="O4771" s="12"/>
      <c r="P4771" s="12"/>
      <c r="Q4771" s="12"/>
      <c r="R4771" s="12"/>
      <c r="S4771" s="12"/>
      <c r="T4771" s="12"/>
      <c r="U4771" s="12"/>
      <c r="V4771" s="12"/>
      <c r="W4771" s="12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2"/>
      <c r="AS4771" s="12"/>
      <c r="AT4771" s="12"/>
      <c r="AU4771" s="12"/>
      <c r="AV4771" s="12"/>
      <c r="AW4771" s="12"/>
      <c r="AX4771" s="12"/>
      <c r="AY4771" s="12"/>
      <c r="AZ4771" s="12"/>
      <c r="BA4771" s="12"/>
      <c r="BB4771" s="12"/>
      <c r="BC4771" s="12"/>
      <c r="BD4771" s="12"/>
      <c r="BE4771" s="12"/>
      <c r="BF4771" s="12"/>
      <c r="BG4771" s="12"/>
      <c r="BH4771" s="12"/>
      <c r="BI4771" s="12"/>
      <c r="BJ4771" s="13"/>
      <c r="BK4771" s="13"/>
      <c r="BL4771" s="13"/>
      <c r="BM4771" s="13"/>
      <c r="BN4771" s="13"/>
    </row>
    <row r="4772" spans="4:66" x14ac:dyDescent="0.25">
      <c r="D4772" s="7"/>
      <c r="E4772" s="10"/>
      <c r="F4772" s="10"/>
      <c r="G4772" s="10"/>
      <c r="H4772" s="10"/>
      <c r="I4772" s="10"/>
      <c r="J4772" s="10"/>
      <c r="K4772" s="11"/>
      <c r="L4772" s="11"/>
      <c r="M4772" s="12"/>
      <c r="N4772" s="12"/>
      <c r="O4772" s="12"/>
      <c r="P4772" s="12"/>
      <c r="Q4772" s="12"/>
      <c r="R4772" s="12"/>
      <c r="S4772" s="12"/>
      <c r="T4772" s="12"/>
      <c r="U4772" s="12"/>
      <c r="V4772" s="12"/>
      <c r="W4772" s="12"/>
      <c r="X4772" s="12"/>
      <c r="Y4772" s="12"/>
      <c r="Z4772" s="12"/>
      <c r="AA4772" s="12"/>
      <c r="AB4772" s="12"/>
      <c r="AC4772" s="12"/>
      <c r="AD4772" s="12"/>
      <c r="AE4772" s="12"/>
      <c r="AF4772" s="12"/>
      <c r="AG4772" s="12"/>
      <c r="AH4772" s="12"/>
      <c r="AI4772" s="12"/>
      <c r="AJ4772" s="12"/>
      <c r="AK4772" s="12"/>
      <c r="AL4772" s="12"/>
      <c r="AM4772" s="12"/>
      <c r="AN4772" s="12"/>
      <c r="AO4772" s="12"/>
      <c r="AP4772" s="12"/>
      <c r="AQ4772" s="12"/>
      <c r="AR4772" s="12"/>
      <c r="AS4772" s="12"/>
      <c r="AT4772" s="12"/>
      <c r="AU4772" s="12"/>
      <c r="AV4772" s="12"/>
      <c r="AW4772" s="12"/>
      <c r="AX4772" s="12"/>
      <c r="AY4772" s="12"/>
      <c r="AZ4772" s="12"/>
      <c r="BA4772" s="12"/>
      <c r="BB4772" s="12"/>
      <c r="BC4772" s="12"/>
      <c r="BD4772" s="12"/>
      <c r="BE4772" s="12"/>
      <c r="BF4772" s="12"/>
      <c r="BG4772" s="12"/>
      <c r="BH4772" s="12"/>
      <c r="BI4772" s="12"/>
      <c r="BJ4772" s="13"/>
      <c r="BK4772" s="13"/>
      <c r="BL4772" s="13"/>
      <c r="BM4772" s="13"/>
      <c r="BN4772" s="13"/>
    </row>
    <row r="4773" spans="4:66" x14ac:dyDescent="0.25">
      <c r="D4773" s="7"/>
      <c r="E4773" s="10"/>
      <c r="F4773" s="10"/>
      <c r="G4773" s="10"/>
      <c r="H4773" s="10"/>
      <c r="I4773" s="10"/>
      <c r="J4773" s="10"/>
      <c r="K4773" s="11"/>
      <c r="L4773" s="11"/>
      <c r="M4773" s="12"/>
      <c r="N4773" s="12"/>
      <c r="O4773" s="12"/>
      <c r="P4773" s="12"/>
      <c r="Q4773" s="12"/>
      <c r="R4773" s="12"/>
      <c r="S4773" s="12"/>
      <c r="T4773" s="12"/>
      <c r="U4773" s="12"/>
      <c r="V4773" s="12"/>
      <c r="W4773" s="12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2"/>
      <c r="AS4773" s="12"/>
      <c r="AT4773" s="12"/>
      <c r="AU4773" s="12"/>
      <c r="AV4773" s="12"/>
      <c r="AW4773" s="12"/>
      <c r="AX4773" s="12"/>
      <c r="AY4773" s="12"/>
      <c r="AZ4773" s="12"/>
      <c r="BA4773" s="12"/>
      <c r="BB4773" s="12"/>
      <c r="BC4773" s="12"/>
      <c r="BD4773" s="12"/>
      <c r="BE4773" s="12"/>
      <c r="BF4773" s="12"/>
      <c r="BG4773" s="12"/>
      <c r="BH4773" s="12"/>
      <c r="BI4773" s="12"/>
      <c r="BJ4773" s="13"/>
      <c r="BK4773" s="13"/>
      <c r="BL4773" s="13"/>
      <c r="BM4773" s="13"/>
      <c r="BN4773" s="13"/>
    </row>
    <row r="4774" spans="4:66" x14ac:dyDescent="0.25">
      <c r="D4774" s="7"/>
      <c r="E4774" s="10"/>
      <c r="F4774" s="10"/>
      <c r="G4774" s="10"/>
      <c r="H4774" s="10"/>
      <c r="I4774" s="10"/>
      <c r="J4774" s="10"/>
      <c r="K4774" s="11"/>
      <c r="L4774" s="11"/>
      <c r="M4774" s="12"/>
      <c r="N4774" s="12"/>
      <c r="O4774" s="12"/>
      <c r="P4774" s="12"/>
      <c r="Q4774" s="12"/>
      <c r="R4774" s="12"/>
      <c r="S4774" s="12"/>
      <c r="T4774" s="12"/>
      <c r="U4774" s="12"/>
      <c r="V4774" s="12"/>
      <c r="W4774" s="12"/>
      <c r="X4774" s="12"/>
      <c r="Y4774" s="12"/>
      <c r="Z4774" s="12"/>
      <c r="AA4774" s="12"/>
      <c r="AB4774" s="12"/>
      <c r="AC4774" s="12"/>
      <c r="AD4774" s="12"/>
      <c r="AE4774" s="12"/>
      <c r="AF4774" s="12"/>
      <c r="AG4774" s="12"/>
      <c r="AH4774" s="12"/>
      <c r="AI4774" s="12"/>
      <c r="AJ4774" s="12"/>
      <c r="AK4774" s="12"/>
      <c r="AL4774" s="12"/>
      <c r="AM4774" s="12"/>
      <c r="AN4774" s="12"/>
      <c r="AO4774" s="12"/>
      <c r="AP4774" s="12"/>
      <c r="AQ4774" s="12"/>
      <c r="AR4774" s="12"/>
      <c r="AS4774" s="12"/>
      <c r="AT4774" s="12"/>
      <c r="AU4774" s="12"/>
      <c r="AV4774" s="12"/>
      <c r="AW4774" s="12"/>
      <c r="AX4774" s="12"/>
      <c r="AY4774" s="12"/>
      <c r="AZ4774" s="12"/>
      <c r="BA4774" s="12"/>
      <c r="BB4774" s="12"/>
      <c r="BC4774" s="12"/>
      <c r="BD4774" s="12"/>
      <c r="BE4774" s="12"/>
      <c r="BF4774" s="12"/>
      <c r="BG4774" s="12"/>
      <c r="BH4774" s="12"/>
      <c r="BI4774" s="12"/>
      <c r="BJ4774" s="13"/>
      <c r="BK4774" s="13"/>
      <c r="BL4774" s="13"/>
      <c r="BM4774" s="13"/>
      <c r="BN4774" s="13"/>
    </row>
    <row r="4775" spans="4:66" x14ac:dyDescent="0.25">
      <c r="D4775" s="7"/>
      <c r="E4775" s="10"/>
      <c r="F4775" s="10"/>
      <c r="G4775" s="10"/>
      <c r="H4775" s="10"/>
      <c r="I4775" s="10"/>
      <c r="J4775" s="10"/>
      <c r="K4775" s="11"/>
      <c r="L4775" s="11"/>
      <c r="M4775" s="12"/>
      <c r="N4775" s="12"/>
      <c r="O4775" s="12"/>
      <c r="P4775" s="12"/>
      <c r="Q4775" s="12"/>
      <c r="R4775" s="12"/>
      <c r="S4775" s="12"/>
      <c r="T4775" s="12"/>
      <c r="U4775" s="12"/>
      <c r="V4775" s="12"/>
      <c r="W4775" s="12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2"/>
      <c r="AS4775" s="12"/>
      <c r="AT4775" s="12"/>
      <c r="AU4775" s="12"/>
      <c r="AV4775" s="12"/>
      <c r="AW4775" s="12"/>
      <c r="AX4775" s="12"/>
      <c r="AY4775" s="12"/>
      <c r="AZ4775" s="12"/>
      <c r="BA4775" s="12"/>
      <c r="BB4775" s="12"/>
      <c r="BC4775" s="12"/>
      <c r="BD4775" s="12"/>
      <c r="BE4775" s="12"/>
      <c r="BF4775" s="12"/>
      <c r="BG4775" s="12"/>
      <c r="BH4775" s="12"/>
      <c r="BI4775" s="12"/>
      <c r="BJ4775" s="13"/>
      <c r="BK4775" s="13"/>
      <c r="BL4775" s="13"/>
      <c r="BM4775" s="13"/>
      <c r="BN4775" s="13"/>
    </row>
    <row r="4776" spans="4:66" x14ac:dyDescent="0.25">
      <c r="D4776" s="7"/>
      <c r="E4776" s="10"/>
      <c r="F4776" s="10"/>
      <c r="G4776" s="10"/>
      <c r="H4776" s="10"/>
      <c r="I4776" s="10"/>
      <c r="J4776" s="10"/>
      <c r="K4776" s="11"/>
      <c r="L4776" s="11"/>
      <c r="M4776" s="12"/>
      <c r="N4776" s="12"/>
      <c r="O4776" s="12"/>
      <c r="P4776" s="12"/>
      <c r="Q4776" s="12"/>
      <c r="R4776" s="12"/>
      <c r="S4776" s="12"/>
      <c r="T4776" s="12"/>
      <c r="U4776" s="12"/>
      <c r="V4776" s="12"/>
      <c r="W4776" s="12"/>
      <c r="X4776" s="12"/>
      <c r="Y4776" s="12"/>
      <c r="Z4776" s="12"/>
      <c r="AA4776" s="12"/>
      <c r="AB4776" s="12"/>
      <c r="AC4776" s="12"/>
      <c r="AD4776" s="12"/>
      <c r="AE4776" s="12"/>
      <c r="AF4776" s="12"/>
      <c r="AG4776" s="12"/>
      <c r="AH4776" s="12"/>
      <c r="AI4776" s="12"/>
      <c r="AJ4776" s="12"/>
      <c r="AK4776" s="12"/>
      <c r="AL4776" s="12"/>
      <c r="AM4776" s="12"/>
      <c r="AN4776" s="12"/>
      <c r="AO4776" s="12"/>
      <c r="AP4776" s="12"/>
      <c r="AQ4776" s="12"/>
      <c r="AR4776" s="12"/>
      <c r="AS4776" s="12"/>
      <c r="AT4776" s="12"/>
      <c r="AU4776" s="12"/>
      <c r="AV4776" s="12"/>
      <c r="AW4776" s="12"/>
      <c r="AX4776" s="12"/>
      <c r="AY4776" s="12"/>
      <c r="AZ4776" s="12"/>
      <c r="BA4776" s="12"/>
      <c r="BB4776" s="12"/>
      <c r="BC4776" s="12"/>
      <c r="BD4776" s="12"/>
      <c r="BE4776" s="12"/>
      <c r="BF4776" s="12"/>
      <c r="BG4776" s="12"/>
      <c r="BH4776" s="12"/>
      <c r="BI4776" s="12"/>
      <c r="BJ4776" s="13"/>
      <c r="BK4776" s="13"/>
      <c r="BL4776" s="13"/>
      <c r="BM4776" s="13"/>
      <c r="BN4776" s="13"/>
    </row>
    <row r="4777" spans="4:66" x14ac:dyDescent="0.25">
      <c r="D4777" s="7"/>
      <c r="E4777" s="10"/>
      <c r="F4777" s="10"/>
      <c r="G4777" s="10"/>
      <c r="H4777" s="10"/>
      <c r="I4777" s="10"/>
      <c r="J4777" s="10"/>
      <c r="K4777" s="11"/>
      <c r="L4777" s="11"/>
      <c r="M4777" s="12"/>
      <c r="N4777" s="12"/>
      <c r="O4777" s="12"/>
      <c r="P4777" s="12"/>
      <c r="Q4777" s="12"/>
      <c r="R4777" s="12"/>
      <c r="S4777" s="12"/>
      <c r="T4777" s="12"/>
      <c r="U4777" s="12"/>
      <c r="V4777" s="12"/>
      <c r="W4777" s="12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2"/>
      <c r="AS4777" s="12"/>
      <c r="AT4777" s="12"/>
      <c r="AU4777" s="12"/>
      <c r="AV4777" s="12"/>
      <c r="AW4777" s="12"/>
      <c r="AX4777" s="12"/>
      <c r="AY4777" s="12"/>
      <c r="AZ4777" s="12"/>
      <c r="BA4777" s="12"/>
      <c r="BB4777" s="12"/>
      <c r="BC4777" s="12"/>
      <c r="BD4777" s="12"/>
      <c r="BE4777" s="12"/>
      <c r="BF4777" s="12"/>
      <c r="BG4777" s="12"/>
      <c r="BH4777" s="12"/>
      <c r="BI4777" s="12"/>
      <c r="BJ4777" s="13"/>
      <c r="BK4777" s="13"/>
      <c r="BL4777" s="13"/>
      <c r="BM4777" s="13"/>
      <c r="BN4777" s="13"/>
    </row>
    <row r="4778" spans="4:66" x14ac:dyDescent="0.25">
      <c r="D4778" s="7"/>
      <c r="E4778" s="10"/>
      <c r="F4778" s="10"/>
      <c r="G4778" s="10"/>
      <c r="H4778" s="10"/>
      <c r="I4778" s="10"/>
      <c r="J4778" s="10"/>
      <c r="K4778" s="11"/>
      <c r="L4778" s="11"/>
      <c r="M4778" s="12"/>
      <c r="N4778" s="12"/>
      <c r="O4778" s="12"/>
      <c r="P4778" s="12"/>
      <c r="Q4778" s="12"/>
      <c r="R4778" s="12"/>
      <c r="S4778" s="12"/>
      <c r="T4778" s="12"/>
      <c r="U4778" s="12"/>
      <c r="V4778" s="12"/>
      <c r="W4778" s="12"/>
      <c r="X4778" s="12"/>
      <c r="Y4778" s="12"/>
      <c r="Z4778" s="12"/>
      <c r="AA4778" s="12"/>
      <c r="AB4778" s="12"/>
      <c r="AC4778" s="12"/>
      <c r="AD4778" s="12"/>
      <c r="AE4778" s="12"/>
      <c r="AF4778" s="12"/>
      <c r="AG4778" s="12"/>
      <c r="AH4778" s="12"/>
      <c r="AI4778" s="12"/>
      <c r="AJ4778" s="12"/>
      <c r="AK4778" s="12"/>
      <c r="AL4778" s="12"/>
      <c r="AM4778" s="12"/>
      <c r="AN4778" s="12"/>
      <c r="AO4778" s="12"/>
      <c r="AP4778" s="12"/>
      <c r="AQ4778" s="12"/>
      <c r="AR4778" s="12"/>
      <c r="AS4778" s="12"/>
      <c r="AT4778" s="12"/>
      <c r="AU4778" s="12"/>
      <c r="AV4778" s="12"/>
      <c r="AW4778" s="12"/>
      <c r="AX4778" s="12"/>
      <c r="AY4778" s="12"/>
      <c r="AZ4778" s="12"/>
      <c r="BA4778" s="12"/>
      <c r="BB4778" s="12"/>
      <c r="BC4778" s="12"/>
      <c r="BD4778" s="12"/>
      <c r="BE4778" s="12"/>
      <c r="BF4778" s="12"/>
      <c r="BG4778" s="12"/>
      <c r="BH4778" s="12"/>
      <c r="BI4778" s="12"/>
      <c r="BJ4778" s="13"/>
      <c r="BK4778" s="13"/>
      <c r="BL4778" s="13"/>
      <c r="BM4778" s="13"/>
      <c r="BN4778" s="13"/>
    </row>
    <row r="4779" spans="4:66" x14ac:dyDescent="0.25">
      <c r="D4779" s="7"/>
      <c r="E4779" s="10"/>
      <c r="F4779" s="10"/>
      <c r="G4779" s="10"/>
      <c r="H4779" s="10"/>
      <c r="I4779" s="10"/>
      <c r="J4779" s="10"/>
      <c r="K4779" s="11"/>
      <c r="L4779" s="11"/>
      <c r="M4779" s="12"/>
      <c r="N4779" s="12"/>
      <c r="O4779" s="12"/>
      <c r="P4779" s="12"/>
      <c r="Q4779" s="12"/>
      <c r="R4779" s="12"/>
      <c r="S4779" s="12"/>
      <c r="T4779" s="12"/>
      <c r="U4779" s="12"/>
      <c r="V4779" s="12"/>
      <c r="W4779" s="12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2"/>
      <c r="AS4779" s="12"/>
      <c r="AT4779" s="12"/>
      <c r="AU4779" s="12"/>
      <c r="AV4779" s="12"/>
      <c r="AW4779" s="12"/>
      <c r="AX4779" s="12"/>
      <c r="AY4779" s="12"/>
      <c r="AZ4779" s="12"/>
      <c r="BA4779" s="12"/>
      <c r="BB4779" s="12"/>
      <c r="BC4779" s="12"/>
      <c r="BD4779" s="12"/>
      <c r="BE4779" s="12"/>
      <c r="BF4779" s="12"/>
      <c r="BG4779" s="12"/>
      <c r="BH4779" s="12"/>
      <c r="BI4779" s="12"/>
      <c r="BJ4779" s="13"/>
      <c r="BK4779" s="13"/>
      <c r="BL4779" s="13"/>
      <c r="BM4779" s="13"/>
      <c r="BN4779" s="13"/>
    </row>
    <row r="4780" spans="4:66" x14ac:dyDescent="0.25">
      <c r="D4780" s="7"/>
      <c r="E4780" s="10"/>
      <c r="F4780" s="10"/>
      <c r="G4780" s="10"/>
      <c r="H4780" s="10"/>
      <c r="I4780" s="10"/>
      <c r="J4780" s="10"/>
      <c r="K4780" s="11"/>
      <c r="L4780" s="11"/>
      <c r="M4780" s="12"/>
      <c r="N4780" s="12"/>
      <c r="O4780" s="12"/>
      <c r="P4780" s="12"/>
      <c r="Q4780" s="12"/>
      <c r="R4780" s="12"/>
      <c r="S4780" s="12"/>
      <c r="T4780" s="12"/>
      <c r="U4780" s="12"/>
      <c r="V4780" s="12"/>
      <c r="W4780" s="12"/>
      <c r="X4780" s="12"/>
      <c r="Y4780" s="12"/>
      <c r="Z4780" s="12"/>
      <c r="AA4780" s="12"/>
      <c r="AB4780" s="12"/>
      <c r="AC4780" s="12"/>
      <c r="AD4780" s="12"/>
      <c r="AE4780" s="12"/>
      <c r="AF4780" s="12"/>
      <c r="AG4780" s="12"/>
      <c r="AH4780" s="12"/>
      <c r="AI4780" s="12"/>
      <c r="AJ4780" s="12"/>
      <c r="AK4780" s="12"/>
      <c r="AL4780" s="12"/>
      <c r="AM4780" s="12"/>
      <c r="AN4780" s="12"/>
      <c r="AO4780" s="12"/>
      <c r="AP4780" s="12"/>
      <c r="AQ4780" s="12"/>
      <c r="AR4780" s="12"/>
      <c r="AS4780" s="12"/>
      <c r="AT4780" s="12"/>
      <c r="AU4780" s="12"/>
      <c r="AV4780" s="12"/>
      <c r="AW4780" s="12"/>
      <c r="AX4780" s="12"/>
      <c r="AY4780" s="12"/>
      <c r="AZ4780" s="12"/>
      <c r="BA4780" s="12"/>
      <c r="BB4780" s="12"/>
      <c r="BC4780" s="12"/>
      <c r="BD4780" s="12"/>
      <c r="BE4780" s="12"/>
      <c r="BF4780" s="12"/>
      <c r="BG4780" s="12"/>
      <c r="BH4780" s="12"/>
      <c r="BI4780" s="12"/>
      <c r="BJ4780" s="13"/>
      <c r="BK4780" s="13"/>
      <c r="BL4780" s="13"/>
      <c r="BM4780" s="13"/>
      <c r="BN4780" s="13"/>
    </row>
    <row r="4781" spans="4:66" x14ac:dyDescent="0.25">
      <c r="D4781" s="7"/>
      <c r="E4781" s="10"/>
      <c r="F4781" s="10"/>
      <c r="G4781" s="10"/>
      <c r="H4781" s="10"/>
      <c r="I4781" s="10"/>
      <c r="J4781" s="10"/>
      <c r="K4781" s="11"/>
      <c r="L4781" s="11"/>
      <c r="M4781" s="12"/>
      <c r="N4781" s="12"/>
      <c r="O4781" s="12"/>
      <c r="P4781" s="12"/>
      <c r="Q4781" s="12"/>
      <c r="R4781" s="12"/>
      <c r="S4781" s="12"/>
      <c r="T4781" s="12"/>
      <c r="U4781" s="12"/>
      <c r="V4781" s="12"/>
      <c r="W4781" s="12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2"/>
      <c r="AS4781" s="12"/>
      <c r="AT4781" s="12"/>
      <c r="AU4781" s="12"/>
      <c r="AV4781" s="12"/>
      <c r="AW4781" s="12"/>
      <c r="AX4781" s="12"/>
      <c r="AY4781" s="12"/>
      <c r="AZ4781" s="12"/>
      <c r="BA4781" s="12"/>
      <c r="BB4781" s="12"/>
      <c r="BC4781" s="12"/>
      <c r="BD4781" s="12"/>
      <c r="BE4781" s="12"/>
      <c r="BF4781" s="12"/>
      <c r="BG4781" s="12"/>
      <c r="BH4781" s="12"/>
      <c r="BI4781" s="12"/>
      <c r="BJ4781" s="13"/>
      <c r="BK4781" s="13"/>
      <c r="BL4781" s="13"/>
      <c r="BM4781" s="13"/>
      <c r="BN4781" s="13"/>
    </row>
    <row r="4782" spans="4:66" x14ac:dyDescent="0.25">
      <c r="D4782" s="7"/>
      <c r="E4782" s="10"/>
      <c r="F4782" s="10"/>
      <c r="G4782" s="10"/>
      <c r="H4782" s="10"/>
      <c r="I4782" s="10"/>
      <c r="J4782" s="10"/>
      <c r="K4782" s="11"/>
      <c r="L4782" s="11"/>
      <c r="M4782" s="12"/>
      <c r="N4782" s="12"/>
      <c r="O4782" s="12"/>
      <c r="P4782" s="12"/>
      <c r="Q4782" s="12"/>
      <c r="R4782" s="12"/>
      <c r="S4782" s="12"/>
      <c r="T4782" s="12"/>
      <c r="U4782" s="12"/>
      <c r="V4782" s="12"/>
      <c r="W4782" s="12"/>
      <c r="X4782" s="12"/>
      <c r="Y4782" s="12"/>
      <c r="Z4782" s="12"/>
      <c r="AA4782" s="12"/>
      <c r="AB4782" s="12"/>
      <c r="AC4782" s="12"/>
      <c r="AD4782" s="12"/>
      <c r="AE4782" s="12"/>
      <c r="AF4782" s="12"/>
      <c r="AG4782" s="12"/>
      <c r="AH4782" s="12"/>
      <c r="AI4782" s="12"/>
      <c r="AJ4782" s="12"/>
      <c r="AK4782" s="12"/>
      <c r="AL4782" s="12"/>
      <c r="AM4782" s="12"/>
      <c r="AN4782" s="12"/>
      <c r="AO4782" s="12"/>
      <c r="AP4782" s="12"/>
      <c r="AQ4782" s="12"/>
      <c r="AR4782" s="12"/>
      <c r="AS4782" s="12"/>
      <c r="AT4782" s="12"/>
      <c r="AU4782" s="12"/>
      <c r="AV4782" s="12"/>
      <c r="AW4782" s="12"/>
      <c r="AX4782" s="12"/>
      <c r="AY4782" s="12"/>
      <c r="AZ4782" s="12"/>
      <c r="BA4782" s="12"/>
      <c r="BB4782" s="12"/>
      <c r="BC4782" s="12"/>
      <c r="BD4782" s="12"/>
      <c r="BE4782" s="12"/>
      <c r="BF4782" s="12"/>
      <c r="BG4782" s="12"/>
      <c r="BH4782" s="12"/>
      <c r="BI4782" s="12"/>
      <c r="BJ4782" s="13"/>
      <c r="BK4782" s="13"/>
      <c r="BL4782" s="13"/>
      <c r="BM4782" s="13"/>
      <c r="BN4782" s="13"/>
    </row>
    <row r="4783" spans="4:66" x14ac:dyDescent="0.25">
      <c r="D4783" s="7"/>
      <c r="E4783" s="10"/>
      <c r="F4783" s="10"/>
      <c r="G4783" s="10"/>
      <c r="H4783" s="10"/>
      <c r="I4783" s="10"/>
      <c r="J4783" s="10"/>
      <c r="K4783" s="11"/>
      <c r="L4783" s="11"/>
      <c r="M4783" s="12"/>
      <c r="N4783" s="12"/>
      <c r="O4783" s="12"/>
      <c r="P4783" s="12"/>
      <c r="Q4783" s="12"/>
      <c r="R4783" s="12"/>
      <c r="S4783" s="12"/>
      <c r="T4783" s="12"/>
      <c r="U4783" s="12"/>
      <c r="V4783" s="12"/>
      <c r="W4783" s="12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2"/>
      <c r="AS4783" s="12"/>
      <c r="AT4783" s="12"/>
      <c r="AU4783" s="12"/>
      <c r="AV4783" s="12"/>
      <c r="AW4783" s="12"/>
      <c r="AX4783" s="12"/>
      <c r="AY4783" s="12"/>
      <c r="AZ4783" s="12"/>
      <c r="BA4783" s="12"/>
      <c r="BB4783" s="12"/>
      <c r="BC4783" s="12"/>
      <c r="BD4783" s="12"/>
      <c r="BE4783" s="12"/>
      <c r="BF4783" s="12"/>
      <c r="BG4783" s="12"/>
      <c r="BH4783" s="12"/>
      <c r="BI4783" s="12"/>
      <c r="BJ4783" s="13"/>
      <c r="BK4783" s="13"/>
      <c r="BL4783" s="13"/>
      <c r="BM4783" s="13"/>
      <c r="BN4783" s="13"/>
    </row>
    <row r="4784" spans="4:66" x14ac:dyDescent="0.25">
      <c r="D4784" s="7"/>
      <c r="E4784" s="10"/>
      <c r="F4784" s="10"/>
      <c r="G4784" s="10"/>
      <c r="H4784" s="10"/>
      <c r="I4784" s="10"/>
      <c r="J4784" s="10"/>
      <c r="K4784" s="11"/>
      <c r="L4784" s="11"/>
      <c r="M4784" s="12"/>
      <c r="N4784" s="12"/>
      <c r="O4784" s="12"/>
      <c r="P4784" s="12"/>
      <c r="Q4784" s="12"/>
      <c r="R4784" s="12"/>
      <c r="S4784" s="12"/>
      <c r="T4784" s="12"/>
      <c r="U4784" s="12"/>
      <c r="V4784" s="12"/>
      <c r="W4784" s="12"/>
      <c r="X4784" s="12"/>
      <c r="Y4784" s="12"/>
      <c r="Z4784" s="12"/>
      <c r="AA4784" s="12"/>
      <c r="AB4784" s="12"/>
      <c r="AC4784" s="12"/>
      <c r="AD4784" s="12"/>
      <c r="AE4784" s="12"/>
      <c r="AF4784" s="12"/>
      <c r="AG4784" s="12"/>
      <c r="AH4784" s="12"/>
      <c r="AI4784" s="12"/>
      <c r="AJ4784" s="12"/>
      <c r="AK4784" s="12"/>
      <c r="AL4784" s="12"/>
      <c r="AM4784" s="12"/>
      <c r="AN4784" s="12"/>
      <c r="AO4784" s="12"/>
      <c r="AP4784" s="12"/>
      <c r="AQ4784" s="12"/>
      <c r="AR4784" s="12"/>
      <c r="AS4784" s="12"/>
      <c r="AT4784" s="12"/>
      <c r="AU4784" s="12"/>
      <c r="AV4784" s="12"/>
      <c r="AW4784" s="12"/>
      <c r="AX4784" s="12"/>
      <c r="AY4784" s="12"/>
      <c r="AZ4784" s="12"/>
      <c r="BA4784" s="12"/>
      <c r="BB4784" s="12"/>
      <c r="BC4784" s="12"/>
      <c r="BD4784" s="12"/>
      <c r="BE4784" s="12"/>
      <c r="BF4784" s="12"/>
      <c r="BG4784" s="12"/>
      <c r="BH4784" s="12"/>
      <c r="BI4784" s="12"/>
      <c r="BJ4784" s="13"/>
      <c r="BK4784" s="13"/>
      <c r="BL4784" s="13"/>
      <c r="BM4784" s="13"/>
      <c r="BN4784" s="13"/>
    </row>
    <row r="4785" spans="4:66" x14ac:dyDescent="0.25">
      <c r="D4785" s="7"/>
      <c r="E4785" s="10"/>
      <c r="F4785" s="10"/>
      <c r="G4785" s="10"/>
      <c r="H4785" s="10"/>
      <c r="I4785" s="10"/>
      <c r="J4785" s="10"/>
      <c r="K4785" s="11"/>
      <c r="L4785" s="11"/>
      <c r="M4785" s="12"/>
      <c r="N4785" s="12"/>
      <c r="O4785" s="12"/>
      <c r="P4785" s="12"/>
      <c r="Q4785" s="12"/>
      <c r="R4785" s="12"/>
      <c r="S4785" s="12"/>
      <c r="T4785" s="12"/>
      <c r="U4785" s="12"/>
      <c r="V4785" s="12"/>
      <c r="W4785" s="12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2"/>
      <c r="AS4785" s="12"/>
      <c r="AT4785" s="12"/>
      <c r="AU4785" s="12"/>
      <c r="AV4785" s="12"/>
      <c r="AW4785" s="12"/>
      <c r="AX4785" s="12"/>
      <c r="AY4785" s="12"/>
      <c r="AZ4785" s="12"/>
      <c r="BA4785" s="12"/>
      <c r="BB4785" s="12"/>
      <c r="BC4785" s="12"/>
      <c r="BD4785" s="12"/>
      <c r="BE4785" s="12"/>
      <c r="BF4785" s="12"/>
      <c r="BG4785" s="12"/>
      <c r="BH4785" s="12"/>
      <c r="BI4785" s="12"/>
      <c r="BJ4785" s="13"/>
      <c r="BK4785" s="13"/>
      <c r="BL4785" s="13"/>
      <c r="BM4785" s="13"/>
      <c r="BN4785" s="13"/>
    </row>
    <row r="4786" spans="4:66" x14ac:dyDescent="0.25">
      <c r="D4786" s="7"/>
      <c r="E4786" s="10"/>
      <c r="F4786" s="10"/>
      <c r="G4786" s="10"/>
      <c r="H4786" s="10"/>
      <c r="I4786" s="10"/>
      <c r="J4786" s="10"/>
      <c r="K4786" s="11"/>
      <c r="L4786" s="11"/>
      <c r="M4786" s="12"/>
      <c r="N4786" s="12"/>
      <c r="O4786" s="12"/>
      <c r="P4786" s="12"/>
      <c r="Q4786" s="12"/>
      <c r="R4786" s="12"/>
      <c r="S4786" s="12"/>
      <c r="T4786" s="12"/>
      <c r="U4786" s="12"/>
      <c r="V4786" s="12"/>
      <c r="W4786" s="12"/>
      <c r="X4786" s="12"/>
      <c r="Y4786" s="12"/>
      <c r="Z4786" s="12"/>
      <c r="AA4786" s="12"/>
      <c r="AB4786" s="12"/>
      <c r="AC4786" s="12"/>
      <c r="AD4786" s="12"/>
      <c r="AE4786" s="12"/>
      <c r="AF4786" s="12"/>
      <c r="AG4786" s="12"/>
      <c r="AH4786" s="12"/>
      <c r="AI4786" s="12"/>
      <c r="AJ4786" s="12"/>
      <c r="AK4786" s="12"/>
      <c r="AL4786" s="12"/>
      <c r="AM4786" s="12"/>
      <c r="AN4786" s="12"/>
      <c r="AO4786" s="12"/>
      <c r="AP4786" s="12"/>
      <c r="AQ4786" s="12"/>
      <c r="AR4786" s="12"/>
      <c r="AS4786" s="12"/>
      <c r="AT4786" s="12"/>
      <c r="AU4786" s="12"/>
      <c r="AV4786" s="12"/>
      <c r="AW4786" s="12"/>
      <c r="AX4786" s="12"/>
      <c r="AY4786" s="12"/>
      <c r="AZ4786" s="12"/>
      <c r="BA4786" s="12"/>
      <c r="BB4786" s="12"/>
      <c r="BC4786" s="12"/>
      <c r="BD4786" s="12"/>
      <c r="BE4786" s="12"/>
      <c r="BF4786" s="12"/>
      <c r="BG4786" s="12"/>
      <c r="BH4786" s="12"/>
      <c r="BI4786" s="12"/>
      <c r="BJ4786" s="13"/>
      <c r="BK4786" s="13"/>
      <c r="BL4786" s="13"/>
      <c r="BM4786" s="13"/>
      <c r="BN4786" s="13"/>
    </row>
    <row r="4787" spans="4:66" x14ac:dyDescent="0.25">
      <c r="D4787" s="7"/>
      <c r="E4787" s="10"/>
      <c r="F4787" s="10"/>
      <c r="G4787" s="10"/>
      <c r="H4787" s="10"/>
      <c r="I4787" s="10"/>
      <c r="J4787" s="10"/>
      <c r="K4787" s="11"/>
      <c r="L4787" s="11"/>
      <c r="M4787" s="12"/>
      <c r="N4787" s="12"/>
      <c r="O4787" s="12"/>
      <c r="P4787" s="12"/>
      <c r="Q4787" s="12"/>
      <c r="R4787" s="12"/>
      <c r="S4787" s="12"/>
      <c r="T4787" s="12"/>
      <c r="U4787" s="12"/>
      <c r="V4787" s="12"/>
      <c r="W4787" s="12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2"/>
      <c r="AS4787" s="12"/>
      <c r="AT4787" s="12"/>
      <c r="AU4787" s="12"/>
      <c r="AV4787" s="12"/>
      <c r="AW4787" s="12"/>
      <c r="AX4787" s="12"/>
      <c r="AY4787" s="12"/>
      <c r="AZ4787" s="12"/>
      <c r="BA4787" s="12"/>
      <c r="BB4787" s="12"/>
      <c r="BC4787" s="12"/>
      <c r="BD4787" s="12"/>
      <c r="BE4787" s="12"/>
      <c r="BF4787" s="12"/>
      <c r="BG4787" s="12"/>
      <c r="BH4787" s="12"/>
      <c r="BI4787" s="12"/>
      <c r="BJ4787" s="13"/>
      <c r="BK4787" s="13"/>
      <c r="BL4787" s="13"/>
      <c r="BM4787" s="13"/>
      <c r="BN4787" s="13"/>
    </row>
    <row r="4788" spans="4:66" x14ac:dyDescent="0.25">
      <c r="D4788" s="7"/>
      <c r="E4788" s="10"/>
      <c r="F4788" s="10"/>
      <c r="G4788" s="10"/>
      <c r="H4788" s="10"/>
      <c r="I4788" s="10"/>
      <c r="J4788" s="10"/>
      <c r="K4788" s="11"/>
      <c r="L4788" s="11"/>
      <c r="M4788" s="12"/>
      <c r="N4788" s="12"/>
      <c r="O4788" s="12"/>
      <c r="P4788" s="12"/>
      <c r="Q4788" s="12"/>
      <c r="R4788" s="12"/>
      <c r="S4788" s="12"/>
      <c r="T4788" s="12"/>
      <c r="U4788" s="12"/>
      <c r="V4788" s="12"/>
      <c r="W4788" s="12"/>
      <c r="X4788" s="12"/>
      <c r="Y4788" s="12"/>
      <c r="Z4788" s="12"/>
      <c r="AA4788" s="12"/>
      <c r="AB4788" s="12"/>
      <c r="AC4788" s="12"/>
      <c r="AD4788" s="12"/>
      <c r="AE4788" s="12"/>
      <c r="AF4788" s="12"/>
      <c r="AG4788" s="12"/>
      <c r="AH4788" s="12"/>
      <c r="AI4788" s="12"/>
      <c r="AJ4788" s="12"/>
      <c r="AK4788" s="12"/>
      <c r="AL4788" s="12"/>
      <c r="AM4788" s="12"/>
      <c r="AN4788" s="12"/>
      <c r="AO4788" s="12"/>
      <c r="AP4788" s="12"/>
      <c r="AQ4788" s="12"/>
      <c r="AR4788" s="12"/>
      <c r="AS4788" s="12"/>
      <c r="AT4788" s="12"/>
      <c r="AU4788" s="12"/>
      <c r="AV4788" s="12"/>
      <c r="AW4788" s="12"/>
      <c r="AX4788" s="12"/>
      <c r="AY4788" s="12"/>
      <c r="AZ4788" s="12"/>
      <c r="BA4788" s="12"/>
      <c r="BB4788" s="12"/>
      <c r="BC4788" s="12"/>
      <c r="BD4788" s="12"/>
      <c r="BE4788" s="12"/>
      <c r="BF4788" s="12"/>
      <c r="BG4788" s="12"/>
      <c r="BH4788" s="12"/>
      <c r="BI4788" s="12"/>
      <c r="BJ4788" s="13"/>
      <c r="BK4788" s="13"/>
      <c r="BL4788" s="13"/>
      <c r="BM4788" s="13"/>
      <c r="BN4788" s="13"/>
    </row>
    <row r="4789" spans="4:66" x14ac:dyDescent="0.25">
      <c r="D4789" s="7"/>
      <c r="E4789" s="10"/>
      <c r="F4789" s="10"/>
      <c r="G4789" s="10"/>
      <c r="H4789" s="10"/>
      <c r="I4789" s="10"/>
      <c r="J4789" s="10"/>
      <c r="K4789" s="11"/>
      <c r="L4789" s="11"/>
      <c r="M4789" s="12"/>
      <c r="N4789" s="12"/>
      <c r="O4789" s="12"/>
      <c r="P4789" s="12"/>
      <c r="Q4789" s="12"/>
      <c r="R4789" s="12"/>
      <c r="S4789" s="12"/>
      <c r="T4789" s="12"/>
      <c r="U4789" s="12"/>
      <c r="V4789" s="12"/>
      <c r="W4789" s="12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2"/>
      <c r="AS4789" s="12"/>
      <c r="AT4789" s="12"/>
      <c r="AU4789" s="12"/>
      <c r="AV4789" s="12"/>
      <c r="AW4789" s="12"/>
      <c r="AX4789" s="12"/>
      <c r="AY4789" s="12"/>
      <c r="AZ4789" s="12"/>
      <c r="BA4789" s="12"/>
      <c r="BB4789" s="12"/>
      <c r="BC4789" s="12"/>
      <c r="BD4789" s="12"/>
      <c r="BE4789" s="12"/>
      <c r="BF4789" s="12"/>
      <c r="BG4789" s="12"/>
      <c r="BH4789" s="12"/>
      <c r="BI4789" s="12"/>
      <c r="BJ4789" s="13"/>
      <c r="BK4789" s="13"/>
      <c r="BL4789" s="13"/>
      <c r="BM4789" s="13"/>
      <c r="BN4789" s="13"/>
    </row>
    <row r="4790" spans="4:66" x14ac:dyDescent="0.25">
      <c r="D4790" s="7"/>
      <c r="E4790" s="10"/>
      <c r="F4790" s="10"/>
      <c r="G4790" s="10"/>
      <c r="H4790" s="10"/>
      <c r="I4790" s="10"/>
      <c r="J4790" s="10"/>
      <c r="K4790" s="11"/>
      <c r="L4790" s="11"/>
      <c r="M4790" s="12"/>
      <c r="N4790" s="12"/>
      <c r="O4790" s="12"/>
      <c r="P4790" s="12"/>
      <c r="Q4790" s="12"/>
      <c r="R4790" s="12"/>
      <c r="S4790" s="12"/>
      <c r="T4790" s="12"/>
      <c r="U4790" s="12"/>
      <c r="V4790" s="12"/>
      <c r="W4790" s="12"/>
      <c r="X4790" s="12"/>
      <c r="Y4790" s="12"/>
      <c r="Z4790" s="12"/>
      <c r="AA4790" s="12"/>
      <c r="AB4790" s="12"/>
      <c r="AC4790" s="12"/>
      <c r="AD4790" s="12"/>
      <c r="AE4790" s="12"/>
      <c r="AF4790" s="12"/>
      <c r="AG4790" s="12"/>
      <c r="AH4790" s="12"/>
      <c r="AI4790" s="12"/>
      <c r="AJ4790" s="12"/>
      <c r="AK4790" s="12"/>
      <c r="AL4790" s="12"/>
      <c r="AM4790" s="12"/>
      <c r="AN4790" s="12"/>
      <c r="AO4790" s="12"/>
      <c r="AP4790" s="12"/>
      <c r="AQ4790" s="12"/>
      <c r="AR4790" s="12"/>
      <c r="AS4790" s="12"/>
      <c r="AT4790" s="12"/>
      <c r="AU4790" s="12"/>
      <c r="AV4790" s="12"/>
      <c r="AW4790" s="12"/>
      <c r="AX4790" s="12"/>
      <c r="AY4790" s="12"/>
      <c r="AZ4790" s="12"/>
      <c r="BA4790" s="12"/>
      <c r="BB4790" s="12"/>
      <c r="BC4790" s="12"/>
      <c r="BD4790" s="12"/>
      <c r="BE4790" s="12"/>
      <c r="BF4790" s="12"/>
      <c r="BG4790" s="12"/>
      <c r="BH4790" s="12"/>
      <c r="BI4790" s="12"/>
      <c r="BJ4790" s="13"/>
      <c r="BK4790" s="13"/>
      <c r="BL4790" s="13"/>
      <c r="BM4790" s="13"/>
      <c r="BN4790" s="13"/>
    </row>
    <row r="4791" spans="4:66" x14ac:dyDescent="0.25">
      <c r="D4791" s="7"/>
      <c r="E4791" s="10"/>
      <c r="F4791" s="10"/>
      <c r="G4791" s="10"/>
      <c r="H4791" s="10"/>
      <c r="I4791" s="10"/>
      <c r="J4791" s="10"/>
      <c r="K4791" s="11"/>
      <c r="L4791" s="11"/>
      <c r="M4791" s="12"/>
      <c r="N4791" s="12"/>
      <c r="O4791" s="12"/>
      <c r="P4791" s="12"/>
      <c r="Q4791" s="12"/>
      <c r="R4791" s="12"/>
      <c r="S4791" s="12"/>
      <c r="T4791" s="12"/>
      <c r="U4791" s="12"/>
      <c r="V4791" s="12"/>
      <c r="W4791" s="12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2"/>
      <c r="AS4791" s="12"/>
      <c r="AT4791" s="12"/>
      <c r="AU4791" s="12"/>
      <c r="AV4791" s="12"/>
      <c r="AW4791" s="12"/>
      <c r="AX4791" s="12"/>
      <c r="AY4791" s="12"/>
      <c r="AZ4791" s="12"/>
      <c r="BA4791" s="12"/>
      <c r="BB4791" s="12"/>
      <c r="BC4791" s="12"/>
      <c r="BD4791" s="12"/>
      <c r="BE4791" s="12"/>
      <c r="BF4791" s="12"/>
      <c r="BG4791" s="12"/>
      <c r="BH4791" s="12"/>
      <c r="BI4791" s="12"/>
      <c r="BJ4791" s="13"/>
      <c r="BK4791" s="13"/>
      <c r="BL4791" s="13"/>
      <c r="BM4791" s="13"/>
      <c r="BN4791" s="13"/>
    </row>
    <row r="4792" spans="4:66" x14ac:dyDescent="0.25">
      <c r="D4792" s="7"/>
      <c r="E4792" s="10"/>
      <c r="F4792" s="10"/>
      <c r="G4792" s="10"/>
      <c r="H4792" s="10"/>
      <c r="I4792" s="10"/>
      <c r="J4792" s="10"/>
      <c r="K4792" s="11"/>
      <c r="L4792" s="11"/>
      <c r="M4792" s="12"/>
      <c r="N4792" s="12"/>
      <c r="O4792" s="12"/>
      <c r="P4792" s="12"/>
      <c r="Q4792" s="12"/>
      <c r="R4792" s="12"/>
      <c r="S4792" s="12"/>
      <c r="T4792" s="12"/>
      <c r="U4792" s="12"/>
      <c r="V4792" s="12"/>
      <c r="W4792" s="12"/>
      <c r="X4792" s="12"/>
      <c r="Y4792" s="12"/>
      <c r="Z4792" s="12"/>
      <c r="AA4792" s="12"/>
      <c r="AB4792" s="12"/>
      <c r="AC4792" s="12"/>
      <c r="AD4792" s="12"/>
      <c r="AE4792" s="12"/>
      <c r="AF4792" s="12"/>
      <c r="AG4792" s="12"/>
      <c r="AH4792" s="12"/>
      <c r="AI4792" s="12"/>
      <c r="AJ4792" s="12"/>
      <c r="AK4792" s="12"/>
      <c r="AL4792" s="12"/>
      <c r="AM4792" s="12"/>
      <c r="AN4792" s="12"/>
      <c r="AO4792" s="12"/>
      <c r="AP4792" s="12"/>
      <c r="AQ4792" s="12"/>
      <c r="AR4792" s="12"/>
      <c r="AS4792" s="12"/>
      <c r="AT4792" s="12"/>
      <c r="AU4792" s="12"/>
      <c r="AV4792" s="12"/>
      <c r="AW4792" s="12"/>
      <c r="AX4792" s="12"/>
      <c r="AY4792" s="12"/>
      <c r="AZ4792" s="12"/>
      <c r="BA4792" s="12"/>
      <c r="BB4792" s="12"/>
      <c r="BC4792" s="12"/>
      <c r="BD4792" s="12"/>
      <c r="BE4792" s="12"/>
      <c r="BF4792" s="12"/>
      <c r="BG4792" s="12"/>
      <c r="BH4792" s="12"/>
      <c r="BI4792" s="12"/>
      <c r="BJ4792" s="13"/>
      <c r="BK4792" s="13"/>
      <c r="BL4792" s="13"/>
      <c r="BM4792" s="13"/>
      <c r="BN4792" s="13"/>
    </row>
    <row r="4793" spans="4:66" x14ac:dyDescent="0.25">
      <c r="D4793" s="7"/>
      <c r="E4793" s="10"/>
      <c r="F4793" s="10"/>
      <c r="G4793" s="10"/>
      <c r="H4793" s="10"/>
      <c r="I4793" s="10"/>
      <c r="J4793" s="10"/>
      <c r="K4793" s="11"/>
      <c r="L4793" s="11"/>
      <c r="M4793" s="12"/>
      <c r="N4793" s="12"/>
      <c r="O4793" s="12"/>
      <c r="P4793" s="12"/>
      <c r="Q4793" s="12"/>
      <c r="R4793" s="12"/>
      <c r="S4793" s="12"/>
      <c r="T4793" s="12"/>
      <c r="U4793" s="12"/>
      <c r="V4793" s="12"/>
      <c r="W4793" s="12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2"/>
      <c r="AS4793" s="12"/>
      <c r="AT4793" s="12"/>
      <c r="AU4793" s="12"/>
      <c r="AV4793" s="12"/>
      <c r="AW4793" s="12"/>
      <c r="AX4793" s="12"/>
      <c r="AY4793" s="12"/>
      <c r="AZ4793" s="12"/>
      <c r="BA4793" s="12"/>
      <c r="BB4793" s="12"/>
      <c r="BC4793" s="12"/>
      <c r="BD4793" s="12"/>
      <c r="BE4793" s="12"/>
      <c r="BF4793" s="12"/>
      <c r="BG4793" s="12"/>
      <c r="BH4793" s="12"/>
      <c r="BI4793" s="12"/>
      <c r="BJ4793" s="13"/>
      <c r="BK4793" s="13"/>
      <c r="BL4793" s="13"/>
      <c r="BM4793" s="13"/>
      <c r="BN4793" s="13"/>
    </row>
    <row r="4794" spans="4:66" x14ac:dyDescent="0.25">
      <c r="D4794" s="7"/>
      <c r="E4794" s="10"/>
      <c r="F4794" s="10"/>
      <c r="G4794" s="10"/>
      <c r="H4794" s="10"/>
      <c r="I4794" s="10"/>
      <c r="J4794" s="10"/>
      <c r="K4794" s="11"/>
      <c r="L4794" s="11"/>
      <c r="M4794" s="12"/>
      <c r="N4794" s="12"/>
      <c r="O4794" s="12"/>
      <c r="P4794" s="12"/>
      <c r="Q4794" s="12"/>
      <c r="R4794" s="12"/>
      <c r="S4794" s="12"/>
      <c r="T4794" s="12"/>
      <c r="U4794" s="12"/>
      <c r="V4794" s="12"/>
      <c r="W4794" s="12"/>
      <c r="X4794" s="12"/>
      <c r="Y4794" s="12"/>
      <c r="Z4794" s="12"/>
      <c r="AA4794" s="12"/>
      <c r="AB4794" s="12"/>
      <c r="AC4794" s="12"/>
      <c r="AD4794" s="12"/>
      <c r="AE4794" s="12"/>
      <c r="AF4794" s="12"/>
      <c r="AG4794" s="12"/>
      <c r="AH4794" s="12"/>
      <c r="AI4794" s="12"/>
      <c r="AJ4794" s="12"/>
      <c r="AK4794" s="12"/>
      <c r="AL4794" s="12"/>
      <c r="AM4794" s="12"/>
      <c r="AN4794" s="12"/>
      <c r="AO4794" s="12"/>
      <c r="AP4794" s="12"/>
      <c r="AQ4794" s="12"/>
      <c r="AR4794" s="12"/>
      <c r="AS4794" s="12"/>
      <c r="AT4794" s="12"/>
      <c r="AU4794" s="12"/>
      <c r="AV4794" s="12"/>
      <c r="AW4794" s="12"/>
      <c r="AX4794" s="12"/>
      <c r="AY4794" s="12"/>
      <c r="AZ4794" s="12"/>
      <c r="BA4794" s="12"/>
      <c r="BB4794" s="12"/>
      <c r="BC4794" s="12"/>
      <c r="BD4794" s="12"/>
      <c r="BE4794" s="12"/>
      <c r="BF4794" s="12"/>
      <c r="BG4794" s="12"/>
      <c r="BH4794" s="12"/>
      <c r="BI4794" s="12"/>
      <c r="BJ4794" s="13"/>
      <c r="BK4794" s="13"/>
      <c r="BL4794" s="13"/>
      <c r="BM4794" s="13"/>
      <c r="BN4794" s="13"/>
    </row>
    <row r="4795" spans="4:66" x14ac:dyDescent="0.25">
      <c r="D4795" s="7"/>
      <c r="E4795" s="10"/>
      <c r="F4795" s="10"/>
      <c r="G4795" s="10"/>
      <c r="H4795" s="10"/>
      <c r="I4795" s="10"/>
      <c r="J4795" s="10"/>
      <c r="K4795" s="11"/>
      <c r="L4795" s="11"/>
      <c r="M4795" s="12"/>
      <c r="N4795" s="12"/>
      <c r="O4795" s="12"/>
      <c r="P4795" s="12"/>
      <c r="Q4795" s="12"/>
      <c r="R4795" s="12"/>
      <c r="S4795" s="12"/>
      <c r="T4795" s="12"/>
      <c r="U4795" s="12"/>
      <c r="V4795" s="12"/>
      <c r="W4795" s="12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2"/>
      <c r="AS4795" s="12"/>
      <c r="AT4795" s="12"/>
      <c r="AU4795" s="12"/>
      <c r="AV4795" s="12"/>
      <c r="AW4795" s="12"/>
      <c r="AX4795" s="12"/>
      <c r="AY4795" s="12"/>
      <c r="AZ4795" s="12"/>
      <c r="BA4795" s="12"/>
      <c r="BB4795" s="12"/>
      <c r="BC4795" s="12"/>
      <c r="BD4795" s="12"/>
      <c r="BE4795" s="12"/>
      <c r="BF4795" s="12"/>
      <c r="BG4795" s="12"/>
      <c r="BH4795" s="12"/>
      <c r="BI4795" s="12"/>
      <c r="BJ4795" s="13"/>
      <c r="BK4795" s="13"/>
      <c r="BL4795" s="13"/>
      <c r="BM4795" s="13"/>
      <c r="BN4795" s="13"/>
    </row>
    <row r="4796" spans="4:66" x14ac:dyDescent="0.25">
      <c r="D4796" s="7"/>
      <c r="E4796" s="10"/>
      <c r="F4796" s="10"/>
      <c r="G4796" s="10"/>
      <c r="H4796" s="10"/>
      <c r="I4796" s="10"/>
      <c r="J4796" s="10"/>
      <c r="K4796" s="11"/>
      <c r="L4796" s="11"/>
      <c r="M4796" s="12"/>
      <c r="N4796" s="12"/>
      <c r="O4796" s="12"/>
      <c r="P4796" s="12"/>
      <c r="Q4796" s="12"/>
      <c r="R4796" s="12"/>
      <c r="S4796" s="12"/>
      <c r="T4796" s="12"/>
      <c r="U4796" s="12"/>
      <c r="V4796" s="12"/>
      <c r="W4796" s="12"/>
      <c r="X4796" s="12"/>
      <c r="Y4796" s="12"/>
      <c r="Z4796" s="12"/>
      <c r="AA4796" s="12"/>
      <c r="AB4796" s="12"/>
      <c r="AC4796" s="12"/>
      <c r="AD4796" s="12"/>
      <c r="AE4796" s="12"/>
      <c r="AF4796" s="12"/>
      <c r="AG4796" s="12"/>
      <c r="AH4796" s="12"/>
      <c r="AI4796" s="12"/>
      <c r="AJ4796" s="12"/>
      <c r="AK4796" s="12"/>
      <c r="AL4796" s="12"/>
      <c r="AM4796" s="12"/>
      <c r="AN4796" s="12"/>
      <c r="AO4796" s="12"/>
      <c r="AP4796" s="12"/>
      <c r="AQ4796" s="12"/>
      <c r="AR4796" s="12"/>
      <c r="AS4796" s="12"/>
      <c r="AT4796" s="12"/>
      <c r="AU4796" s="12"/>
      <c r="AV4796" s="12"/>
      <c r="AW4796" s="12"/>
      <c r="AX4796" s="12"/>
      <c r="AY4796" s="12"/>
      <c r="AZ4796" s="12"/>
      <c r="BA4796" s="12"/>
      <c r="BB4796" s="12"/>
      <c r="BC4796" s="12"/>
      <c r="BD4796" s="12"/>
      <c r="BE4796" s="12"/>
      <c r="BF4796" s="12"/>
      <c r="BG4796" s="12"/>
      <c r="BH4796" s="12"/>
      <c r="BI4796" s="12"/>
      <c r="BJ4796" s="13"/>
      <c r="BK4796" s="13"/>
      <c r="BL4796" s="13"/>
      <c r="BM4796" s="13"/>
      <c r="BN4796" s="13"/>
    </row>
    <row r="4797" spans="4:66" x14ac:dyDescent="0.25">
      <c r="D4797" s="7"/>
      <c r="E4797" s="10"/>
      <c r="F4797" s="10"/>
      <c r="G4797" s="10"/>
      <c r="H4797" s="10"/>
      <c r="I4797" s="10"/>
      <c r="J4797" s="10"/>
      <c r="K4797" s="11"/>
      <c r="L4797" s="11"/>
      <c r="M4797" s="12"/>
      <c r="N4797" s="12"/>
      <c r="O4797" s="12"/>
      <c r="P4797" s="12"/>
      <c r="Q4797" s="12"/>
      <c r="R4797" s="12"/>
      <c r="S4797" s="12"/>
      <c r="T4797" s="12"/>
      <c r="U4797" s="12"/>
      <c r="V4797" s="12"/>
      <c r="W4797" s="12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2"/>
      <c r="AS4797" s="12"/>
      <c r="AT4797" s="12"/>
      <c r="AU4797" s="12"/>
      <c r="AV4797" s="12"/>
      <c r="AW4797" s="12"/>
      <c r="AX4797" s="12"/>
      <c r="AY4797" s="12"/>
      <c r="AZ4797" s="12"/>
      <c r="BA4797" s="12"/>
      <c r="BB4797" s="12"/>
      <c r="BC4797" s="12"/>
      <c r="BD4797" s="12"/>
      <c r="BE4797" s="12"/>
      <c r="BF4797" s="12"/>
      <c r="BG4797" s="12"/>
      <c r="BH4797" s="12"/>
      <c r="BI4797" s="12"/>
      <c r="BJ4797" s="13"/>
      <c r="BK4797" s="13"/>
      <c r="BL4797" s="13"/>
      <c r="BM4797" s="13"/>
      <c r="BN4797" s="13"/>
    </row>
    <row r="4798" spans="4:66" x14ac:dyDescent="0.25">
      <c r="D4798" s="7"/>
      <c r="E4798" s="10"/>
      <c r="F4798" s="10"/>
      <c r="G4798" s="10"/>
      <c r="H4798" s="10"/>
      <c r="I4798" s="10"/>
      <c r="J4798" s="10"/>
      <c r="K4798" s="11"/>
      <c r="L4798" s="11"/>
      <c r="M4798" s="12"/>
      <c r="N4798" s="12"/>
      <c r="O4798" s="12"/>
      <c r="P4798" s="12"/>
      <c r="Q4798" s="12"/>
      <c r="R4798" s="12"/>
      <c r="S4798" s="12"/>
      <c r="T4798" s="12"/>
      <c r="U4798" s="12"/>
      <c r="V4798" s="12"/>
      <c r="W4798" s="12"/>
      <c r="X4798" s="12"/>
      <c r="Y4798" s="12"/>
      <c r="Z4798" s="12"/>
      <c r="AA4798" s="12"/>
      <c r="AB4798" s="12"/>
      <c r="AC4798" s="12"/>
      <c r="AD4798" s="12"/>
      <c r="AE4798" s="12"/>
      <c r="AF4798" s="12"/>
      <c r="AG4798" s="12"/>
      <c r="AH4798" s="12"/>
      <c r="AI4798" s="12"/>
      <c r="AJ4798" s="12"/>
      <c r="AK4798" s="12"/>
      <c r="AL4798" s="12"/>
      <c r="AM4798" s="12"/>
      <c r="AN4798" s="12"/>
      <c r="AO4798" s="12"/>
      <c r="AP4798" s="12"/>
      <c r="AQ4798" s="12"/>
      <c r="AR4798" s="12"/>
      <c r="AS4798" s="12"/>
      <c r="AT4798" s="12"/>
      <c r="AU4798" s="12"/>
      <c r="AV4798" s="12"/>
      <c r="AW4798" s="12"/>
      <c r="AX4798" s="12"/>
      <c r="AY4798" s="12"/>
      <c r="AZ4798" s="12"/>
      <c r="BA4798" s="12"/>
      <c r="BB4798" s="12"/>
      <c r="BC4798" s="12"/>
      <c r="BD4798" s="12"/>
      <c r="BE4798" s="12"/>
      <c r="BF4798" s="12"/>
      <c r="BG4798" s="12"/>
      <c r="BH4798" s="12"/>
      <c r="BI4798" s="12"/>
      <c r="BJ4798" s="13"/>
      <c r="BK4798" s="13"/>
      <c r="BL4798" s="13"/>
      <c r="BM4798" s="13"/>
      <c r="BN4798" s="13"/>
    </row>
    <row r="4799" spans="4:66" x14ac:dyDescent="0.25">
      <c r="D4799" s="7"/>
      <c r="E4799" s="10"/>
      <c r="F4799" s="10"/>
      <c r="G4799" s="10"/>
      <c r="H4799" s="10"/>
      <c r="I4799" s="10"/>
      <c r="J4799" s="10"/>
      <c r="K4799" s="11"/>
      <c r="L4799" s="11"/>
      <c r="M4799" s="12"/>
      <c r="N4799" s="12"/>
      <c r="O4799" s="12"/>
      <c r="P4799" s="12"/>
      <c r="Q4799" s="12"/>
      <c r="R4799" s="12"/>
      <c r="S4799" s="12"/>
      <c r="T4799" s="12"/>
      <c r="U4799" s="12"/>
      <c r="V4799" s="12"/>
      <c r="W4799" s="12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2"/>
      <c r="AS4799" s="12"/>
      <c r="AT4799" s="12"/>
      <c r="AU4799" s="12"/>
      <c r="AV4799" s="12"/>
      <c r="AW4799" s="12"/>
      <c r="AX4799" s="12"/>
      <c r="AY4799" s="12"/>
      <c r="AZ4799" s="12"/>
      <c r="BA4799" s="12"/>
      <c r="BB4799" s="12"/>
      <c r="BC4799" s="12"/>
      <c r="BD4799" s="12"/>
      <c r="BE4799" s="12"/>
      <c r="BF4799" s="12"/>
      <c r="BG4799" s="12"/>
      <c r="BH4799" s="12"/>
      <c r="BI4799" s="12"/>
      <c r="BJ4799" s="13"/>
      <c r="BK4799" s="13"/>
      <c r="BL4799" s="13"/>
      <c r="BM4799" s="13"/>
      <c r="BN4799" s="13"/>
    </row>
    <row r="4800" spans="4:66" x14ac:dyDescent="0.25">
      <c r="D4800" s="7"/>
      <c r="E4800" s="10"/>
      <c r="F4800" s="10"/>
      <c r="G4800" s="10"/>
      <c r="H4800" s="10"/>
      <c r="I4800" s="10"/>
      <c r="J4800" s="10"/>
      <c r="K4800" s="11"/>
      <c r="L4800" s="11"/>
      <c r="M4800" s="12"/>
      <c r="N4800" s="12"/>
      <c r="O4800" s="12"/>
      <c r="P4800" s="12"/>
      <c r="Q4800" s="12"/>
      <c r="R4800" s="12"/>
      <c r="S4800" s="12"/>
      <c r="T4800" s="12"/>
      <c r="U4800" s="12"/>
      <c r="V4800" s="12"/>
      <c r="W4800" s="12"/>
      <c r="X4800" s="12"/>
      <c r="Y4800" s="12"/>
      <c r="Z4800" s="12"/>
      <c r="AA4800" s="12"/>
      <c r="AB4800" s="12"/>
      <c r="AC4800" s="12"/>
      <c r="AD4800" s="12"/>
      <c r="AE4800" s="12"/>
      <c r="AF4800" s="12"/>
      <c r="AG4800" s="12"/>
      <c r="AH4800" s="12"/>
      <c r="AI4800" s="12"/>
      <c r="AJ4800" s="12"/>
      <c r="AK4800" s="12"/>
      <c r="AL4800" s="12"/>
      <c r="AM4800" s="12"/>
      <c r="AN4800" s="12"/>
      <c r="AO4800" s="12"/>
      <c r="AP4800" s="12"/>
      <c r="AQ4800" s="12"/>
      <c r="AR4800" s="12"/>
      <c r="AS4800" s="12"/>
      <c r="AT4800" s="12"/>
      <c r="AU4800" s="12"/>
      <c r="AV4800" s="12"/>
      <c r="AW4800" s="12"/>
      <c r="AX4800" s="12"/>
      <c r="AY4800" s="12"/>
      <c r="AZ4800" s="12"/>
      <c r="BA4800" s="12"/>
      <c r="BB4800" s="12"/>
      <c r="BC4800" s="12"/>
      <c r="BD4800" s="12"/>
      <c r="BE4800" s="12"/>
      <c r="BF4800" s="12"/>
      <c r="BG4800" s="12"/>
      <c r="BH4800" s="12"/>
      <c r="BI4800" s="12"/>
      <c r="BJ4800" s="13"/>
      <c r="BK4800" s="13"/>
      <c r="BL4800" s="13"/>
      <c r="BM4800" s="13"/>
      <c r="BN4800" s="13"/>
    </row>
    <row r="4801" spans="4:66" x14ac:dyDescent="0.25">
      <c r="D4801" s="7"/>
      <c r="E4801" s="10"/>
      <c r="F4801" s="10"/>
      <c r="G4801" s="10"/>
      <c r="H4801" s="10"/>
      <c r="I4801" s="10"/>
      <c r="J4801" s="10"/>
      <c r="K4801" s="11"/>
      <c r="L4801" s="11"/>
      <c r="M4801" s="12"/>
      <c r="N4801" s="12"/>
      <c r="O4801" s="12"/>
      <c r="P4801" s="12"/>
      <c r="Q4801" s="12"/>
      <c r="R4801" s="12"/>
      <c r="S4801" s="12"/>
      <c r="T4801" s="12"/>
      <c r="U4801" s="12"/>
      <c r="V4801" s="12"/>
      <c r="W4801" s="12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2"/>
      <c r="AS4801" s="12"/>
      <c r="AT4801" s="12"/>
      <c r="AU4801" s="12"/>
      <c r="AV4801" s="12"/>
      <c r="AW4801" s="12"/>
      <c r="AX4801" s="12"/>
      <c r="AY4801" s="12"/>
      <c r="AZ4801" s="12"/>
      <c r="BA4801" s="12"/>
      <c r="BB4801" s="12"/>
      <c r="BC4801" s="12"/>
      <c r="BD4801" s="12"/>
      <c r="BE4801" s="12"/>
      <c r="BF4801" s="12"/>
      <c r="BG4801" s="12"/>
      <c r="BH4801" s="12"/>
      <c r="BI4801" s="12"/>
      <c r="BJ4801" s="13"/>
      <c r="BK4801" s="13"/>
      <c r="BL4801" s="13"/>
      <c r="BM4801" s="13"/>
      <c r="BN4801" s="13"/>
    </row>
    <row r="4802" spans="4:66" x14ac:dyDescent="0.25">
      <c r="D4802" s="7"/>
      <c r="E4802" s="10"/>
      <c r="F4802" s="10"/>
      <c r="G4802" s="10"/>
      <c r="H4802" s="10"/>
      <c r="I4802" s="10"/>
      <c r="J4802" s="10"/>
      <c r="K4802" s="11"/>
      <c r="L4802" s="11"/>
      <c r="M4802" s="12"/>
      <c r="N4802" s="12"/>
      <c r="O4802" s="12"/>
      <c r="P4802" s="12"/>
      <c r="Q4802" s="12"/>
      <c r="R4802" s="12"/>
      <c r="S4802" s="12"/>
      <c r="T4802" s="12"/>
      <c r="U4802" s="12"/>
      <c r="V4802" s="12"/>
      <c r="W4802" s="12"/>
      <c r="X4802" s="12"/>
      <c r="Y4802" s="12"/>
      <c r="Z4802" s="12"/>
      <c r="AA4802" s="12"/>
      <c r="AB4802" s="12"/>
      <c r="AC4802" s="12"/>
      <c r="AD4802" s="12"/>
      <c r="AE4802" s="12"/>
      <c r="AF4802" s="12"/>
      <c r="AG4802" s="12"/>
      <c r="AH4802" s="12"/>
      <c r="AI4802" s="12"/>
      <c r="AJ4802" s="12"/>
      <c r="AK4802" s="12"/>
      <c r="AL4802" s="12"/>
      <c r="AM4802" s="12"/>
      <c r="AN4802" s="12"/>
      <c r="AO4802" s="12"/>
      <c r="AP4802" s="12"/>
      <c r="AQ4802" s="12"/>
      <c r="AR4802" s="12"/>
      <c r="AS4802" s="12"/>
      <c r="AT4802" s="12"/>
      <c r="AU4802" s="12"/>
      <c r="AV4802" s="12"/>
      <c r="AW4802" s="12"/>
      <c r="AX4802" s="12"/>
      <c r="AY4802" s="12"/>
      <c r="AZ4802" s="12"/>
      <c r="BA4802" s="12"/>
      <c r="BB4802" s="12"/>
      <c r="BC4802" s="12"/>
      <c r="BD4802" s="12"/>
      <c r="BE4802" s="12"/>
      <c r="BF4802" s="12"/>
      <c r="BG4802" s="12"/>
      <c r="BH4802" s="12"/>
      <c r="BI4802" s="12"/>
      <c r="BJ4802" s="13"/>
      <c r="BK4802" s="13"/>
      <c r="BL4802" s="13"/>
      <c r="BM4802" s="13"/>
      <c r="BN4802" s="13"/>
    </row>
    <row r="4803" spans="4:66" x14ac:dyDescent="0.25">
      <c r="D4803" s="7"/>
      <c r="E4803" s="10"/>
      <c r="F4803" s="10"/>
      <c r="G4803" s="10"/>
      <c r="H4803" s="10"/>
      <c r="I4803" s="10"/>
      <c r="J4803" s="10"/>
      <c r="K4803" s="11"/>
      <c r="L4803" s="11"/>
      <c r="M4803" s="12"/>
      <c r="N4803" s="12"/>
      <c r="O4803" s="12"/>
      <c r="P4803" s="12"/>
      <c r="Q4803" s="12"/>
      <c r="R4803" s="12"/>
      <c r="S4803" s="12"/>
      <c r="T4803" s="12"/>
      <c r="U4803" s="12"/>
      <c r="V4803" s="12"/>
      <c r="W4803" s="12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2"/>
      <c r="AS4803" s="12"/>
      <c r="AT4803" s="12"/>
      <c r="AU4803" s="12"/>
      <c r="AV4803" s="12"/>
      <c r="AW4803" s="12"/>
      <c r="AX4803" s="12"/>
      <c r="AY4803" s="12"/>
      <c r="AZ4803" s="12"/>
      <c r="BA4803" s="12"/>
      <c r="BB4803" s="12"/>
      <c r="BC4803" s="12"/>
      <c r="BD4803" s="12"/>
      <c r="BE4803" s="12"/>
      <c r="BF4803" s="12"/>
      <c r="BG4803" s="12"/>
      <c r="BH4803" s="12"/>
      <c r="BI4803" s="12"/>
      <c r="BJ4803" s="13"/>
      <c r="BK4803" s="13"/>
      <c r="BL4803" s="13"/>
      <c r="BM4803" s="13"/>
      <c r="BN4803" s="13"/>
    </row>
    <row r="4804" spans="4:66" x14ac:dyDescent="0.25">
      <c r="D4804" s="7"/>
      <c r="E4804" s="10"/>
      <c r="F4804" s="10"/>
      <c r="G4804" s="10"/>
      <c r="H4804" s="10"/>
      <c r="I4804" s="10"/>
      <c r="J4804" s="10"/>
      <c r="K4804" s="11"/>
      <c r="L4804" s="11"/>
      <c r="M4804" s="12"/>
      <c r="N4804" s="12"/>
      <c r="O4804" s="12"/>
      <c r="P4804" s="12"/>
      <c r="Q4804" s="12"/>
      <c r="R4804" s="12"/>
      <c r="S4804" s="12"/>
      <c r="T4804" s="12"/>
      <c r="U4804" s="12"/>
      <c r="V4804" s="12"/>
      <c r="W4804" s="12"/>
      <c r="X4804" s="12"/>
      <c r="Y4804" s="12"/>
      <c r="Z4804" s="12"/>
      <c r="AA4804" s="12"/>
      <c r="AB4804" s="12"/>
      <c r="AC4804" s="12"/>
      <c r="AD4804" s="12"/>
      <c r="AE4804" s="12"/>
      <c r="AF4804" s="12"/>
      <c r="AG4804" s="12"/>
      <c r="AH4804" s="12"/>
      <c r="AI4804" s="12"/>
      <c r="AJ4804" s="12"/>
      <c r="AK4804" s="12"/>
      <c r="AL4804" s="12"/>
      <c r="AM4804" s="12"/>
      <c r="AN4804" s="12"/>
      <c r="AO4804" s="12"/>
      <c r="AP4804" s="12"/>
      <c r="AQ4804" s="12"/>
      <c r="AR4804" s="12"/>
      <c r="AS4804" s="12"/>
      <c r="AT4804" s="12"/>
      <c r="AU4804" s="12"/>
      <c r="AV4804" s="12"/>
      <c r="AW4804" s="12"/>
      <c r="AX4804" s="12"/>
      <c r="AY4804" s="12"/>
      <c r="AZ4804" s="12"/>
      <c r="BA4804" s="12"/>
      <c r="BB4804" s="12"/>
      <c r="BC4804" s="12"/>
      <c r="BD4804" s="12"/>
      <c r="BE4804" s="12"/>
      <c r="BF4804" s="12"/>
      <c r="BG4804" s="12"/>
      <c r="BH4804" s="12"/>
      <c r="BI4804" s="12"/>
      <c r="BJ4804" s="13"/>
      <c r="BK4804" s="13"/>
      <c r="BL4804" s="13"/>
      <c r="BM4804" s="13"/>
      <c r="BN4804" s="13"/>
    </row>
    <row r="4805" spans="4:66" x14ac:dyDescent="0.25">
      <c r="D4805" s="7"/>
      <c r="E4805" s="10"/>
      <c r="F4805" s="10"/>
      <c r="G4805" s="10"/>
      <c r="H4805" s="10"/>
      <c r="I4805" s="10"/>
      <c r="J4805" s="10"/>
      <c r="K4805" s="11"/>
      <c r="L4805" s="11"/>
      <c r="M4805" s="12"/>
      <c r="N4805" s="12"/>
      <c r="O4805" s="12"/>
      <c r="P4805" s="12"/>
      <c r="Q4805" s="12"/>
      <c r="R4805" s="12"/>
      <c r="S4805" s="12"/>
      <c r="T4805" s="12"/>
      <c r="U4805" s="12"/>
      <c r="V4805" s="12"/>
      <c r="W4805" s="12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2"/>
      <c r="AS4805" s="12"/>
      <c r="AT4805" s="12"/>
      <c r="AU4805" s="12"/>
      <c r="AV4805" s="12"/>
      <c r="AW4805" s="12"/>
      <c r="AX4805" s="12"/>
      <c r="AY4805" s="12"/>
      <c r="AZ4805" s="12"/>
      <c r="BA4805" s="12"/>
      <c r="BB4805" s="12"/>
      <c r="BC4805" s="12"/>
      <c r="BD4805" s="12"/>
      <c r="BE4805" s="12"/>
      <c r="BF4805" s="12"/>
      <c r="BG4805" s="12"/>
      <c r="BH4805" s="12"/>
      <c r="BI4805" s="12"/>
      <c r="BJ4805" s="13"/>
      <c r="BK4805" s="13"/>
      <c r="BL4805" s="13"/>
      <c r="BM4805" s="13"/>
      <c r="BN4805" s="13"/>
    </row>
    <row r="4806" spans="4:66" x14ac:dyDescent="0.25">
      <c r="D4806" s="7"/>
      <c r="E4806" s="10"/>
      <c r="F4806" s="10"/>
      <c r="G4806" s="10"/>
      <c r="H4806" s="10"/>
      <c r="I4806" s="10"/>
      <c r="J4806" s="10"/>
      <c r="K4806" s="11"/>
      <c r="L4806" s="11"/>
      <c r="M4806" s="12"/>
      <c r="N4806" s="12"/>
      <c r="O4806" s="12"/>
      <c r="P4806" s="12"/>
      <c r="Q4806" s="12"/>
      <c r="R4806" s="12"/>
      <c r="S4806" s="12"/>
      <c r="T4806" s="12"/>
      <c r="U4806" s="12"/>
      <c r="V4806" s="12"/>
      <c r="W4806" s="12"/>
      <c r="X4806" s="12"/>
      <c r="Y4806" s="12"/>
      <c r="Z4806" s="12"/>
      <c r="AA4806" s="12"/>
      <c r="AB4806" s="12"/>
      <c r="AC4806" s="12"/>
      <c r="AD4806" s="12"/>
      <c r="AE4806" s="12"/>
      <c r="AF4806" s="12"/>
      <c r="AG4806" s="12"/>
      <c r="AH4806" s="12"/>
      <c r="AI4806" s="12"/>
      <c r="AJ4806" s="12"/>
      <c r="AK4806" s="12"/>
      <c r="AL4806" s="12"/>
      <c r="AM4806" s="12"/>
      <c r="AN4806" s="12"/>
      <c r="AO4806" s="12"/>
      <c r="AP4806" s="12"/>
      <c r="AQ4806" s="12"/>
      <c r="AR4806" s="12"/>
      <c r="AS4806" s="12"/>
      <c r="AT4806" s="12"/>
      <c r="AU4806" s="12"/>
      <c r="AV4806" s="12"/>
      <c r="AW4806" s="12"/>
      <c r="AX4806" s="12"/>
      <c r="AY4806" s="12"/>
      <c r="AZ4806" s="12"/>
      <c r="BA4806" s="12"/>
      <c r="BB4806" s="12"/>
      <c r="BC4806" s="12"/>
      <c r="BD4806" s="12"/>
      <c r="BE4806" s="12"/>
      <c r="BF4806" s="12"/>
      <c r="BG4806" s="12"/>
      <c r="BH4806" s="12"/>
      <c r="BI4806" s="12"/>
      <c r="BJ4806" s="13"/>
      <c r="BK4806" s="13"/>
      <c r="BL4806" s="13"/>
      <c r="BM4806" s="13"/>
      <c r="BN4806" s="13"/>
    </row>
    <row r="4807" spans="4:66" x14ac:dyDescent="0.25">
      <c r="D4807" s="7"/>
      <c r="E4807" s="10"/>
      <c r="F4807" s="10"/>
      <c r="G4807" s="10"/>
      <c r="H4807" s="10"/>
      <c r="I4807" s="10"/>
      <c r="J4807" s="10"/>
      <c r="K4807" s="11"/>
      <c r="L4807" s="11"/>
      <c r="M4807" s="12"/>
      <c r="N4807" s="12"/>
      <c r="O4807" s="12"/>
      <c r="P4807" s="12"/>
      <c r="Q4807" s="12"/>
      <c r="R4807" s="12"/>
      <c r="S4807" s="12"/>
      <c r="T4807" s="12"/>
      <c r="U4807" s="12"/>
      <c r="V4807" s="12"/>
      <c r="W4807" s="12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2"/>
      <c r="AS4807" s="12"/>
      <c r="AT4807" s="12"/>
      <c r="AU4807" s="12"/>
      <c r="AV4807" s="12"/>
      <c r="AW4807" s="12"/>
      <c r="AX4807" s="12"/>
      <c r="AY4807" s="12"/>
      <c r="AZ4807" s="12"/>
      <c r="BA4807" s="12"/>
      <c r="BB4807" s="12"/>
      <c r="BC4807" s="12"/>
      <c r="BD4807" s="12"/>
      <c r="BE4807" s="12"/>
      <c r="BF4807" s="12"/>
      <c r="BG4807" s="12"/>
      <c r="BH4807" s="12"/>
      <c r="BI4807" s="12"/>
      <c r="BJ4807" s="13"/>
      <c r="BK4807" s="13"/>
      <c r="BL4807" s="13"/>
      <c r="BM4807" s="13"/>
      <c r="BN4807" s="13"/>
    </row>
    <row r="4808" spans="4:66" x14ac:dyDescent="0.25">
      <c r="D4808" s="7"/>
      <c r="E4808" s="10"/>
      <c r="F4808" s="10"/>
      <c r="G4808" s="10"/>
      <c r="H4808" s="10"/>
      <c r="I4808" s="10"/>
      <c r="J4808" s="10"/>
      <c r="K4808" s="11"/>
      <c r="L4808" s="11"/>
      <c r="M4808" s="12"/>
      <c r="N4808" s="12"/>
      <c r="O4808" s="12"/>
      <c r="P4808" s="12"/>
      <c r="Q4808" s="12"/>
      <c r="R4808" s="12"/>
      <c r="S4808" s="12"/>
      <c r="T4808" s="12"/>
      <c r="U4808" s="12"/>
      <c r="V4808" s="12"/>
      <c r="W4808" s="12"/>
      <c r="X4808" s="12"/>
      <c r="Y4808" s="12"/>
      <c r="Z4808" s="12"/>
      <c r="AA4808" s="12"/>
      <c r="AB4808" s="12"/>
      <c r="AC4808" s="12"/>
      <c r="AD4808" s="12"/>
      <c r="AE4808" s="12"/>
      <c r="AF4808" s="12"/>
      <c r="AG4808" s="12"/>
      <c r="AH4808" s="12"/>
      <c r="AI4808" s="12"/>
      <c r="AJ4808" s="12"/>
      <c r="AK4808" s="12"/>
      <c r="AL4808" s="12"/>
      <c r="AM4808" s="12"/>
      <c r="AN4808" s="12"/>
      <c r="AO4808" s="12"/>
      <c r="AP4808" s="12"/>
      <c r="AQ4808" s="12"/>
      <c r="AR4808" s="12"/>
      <c r="AS4808" s="12"/>
      <c r="AT4808" s="12"/>
      <c r="AU4808" s="12"/>
      <c r="AV4808" s="12"/>
      <c r="AW4808" s="12"/>
      <c r="AX4808" s="12"/>
      <c r="AY4808" s="12"/>
      <c r="AZ4808" s="12"/>
      <c r="BA4808" s="12"/>
      <c r="BB4808" s="12"/>
      <c r="BC4808" s="12"/>
      <c r="BD4808" s="12"/>
      <c r="BE4808" s="12"/>
      <c r="BF4808" s="12"/>
      <c r="BG4808" s="12"/>
      <c r="BH4808" s="12"/>
      <c r="BI4808" s="12"/>
      <c r="BJ4808" s="13"/>
      <c r="BK4808" s="13"/>
      <c r="BL4808" s="13"/>
      <c r="BM4808" s="13"/>
      <c r="BN4808" s="13"/>
    </row>
    <row r="4809" spans="4:66" x14ac:dyDescent="0.25">
      <c r="D4809" s="7"/>
      <c r="E4809" s="10"/>
      <c r="F4809" s="10"/>
      <c r="G4809" s="10"/>
      <c r="H4809" s="10"/>
      <c r="I4809" s="10"/>
      <c r="J4809" s="10"/>
      <c r="K4809" s="11"/>
      <c r="L4809" s="11"/>
      <c r="M4809" s="12"/>
      <c r="N4809" s="12"/>
      <c r="O4809" s="12"/>
      <c r="P4809" s="12"/>
      <c r="Q4809" s="12"/>
      <c r="R4809" s="12"/>
      <c r="S4809" s="12"/>
      <c r="T4809" s="12"/>
      <c r="U4809" s="12"/>
      <c r="V4809" s="12"/>
      <c r="W4809" s="12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2"/>
      <c r="AS4809" s="12"/>
      <c r="AT4809" s="12"/>
      <c r="AU4809" s="12"/>
      <c r="AV4809" s="12"/>
      <c r="AW4809" s="12"/>
      <c r="AX4809" s="12"/>
      <c r="AY4809" s="12"/>
      <c r="AZ4809" s="12"/>
      <c r="BA4809" s="12"/>
      <c r="BB4809" s="12"/>
      <c r="BC4809" s="12"/>
      <c r="BD4809" s="12"/>
      <c r="BE4809" s="12"/>
      <c r="BF4809" s="12"/>
      <c r="BG4809" s="12"/>
      <c r="BH4809" s="12"/>
      <c r="BI4809" s="12"/>
      <c r="BJ4809" s="13"/>
      <c r="BK4809" s="13"/>
      <c r="BL4809" s="13"/>
      <c r="BM4809" s="13"/>
      <c r="BN4809" s="13"/>
    </row>
    <row r="4810" spans="4:66" x14ac:dyDescent="0.25">
      <c r="D4810" s="7"/>
      <c r="E4810" s="10"/>
      <c r="F4810" s="10"/>
      <c r="G4810" s="10"/>
      <c r="H4810" s="10"/>
      <c r="I4810" s="10"/>
      <c r="J4810" s="10"/>
      <c r="K4810" s="11"/>
      <c r="L4810" s="11"/>
      <c r="M4810" s="12"/>
      <c r="N4810" s="12"/>
      <c r="O4810" s="12"/>
      <c r="P4810" s="12"/>
      <c r="Q4810" s="12"/>
      <c r="R4810" s="12"/>
      <c r="S4810" s="12"/>
      <c r="T4810" s="12"/>
      <c r="U4810" s="12"/>
      <c r="V4810" s="12"/>
      <c r="W4810" s="12"/>
      <c r="X4810" s="12"/>
      <c r="Y4810" s="12"/>
      <c r="Z4810" s="12"/>
      <c r="AA4810" s="12"/>
      <c r="AB4810" s="12"/>
      <c r="AC4810" s="12"/>
      <c r="AD4810" s="12"/>
      <c r="AE4810" s="12"/>
      <c r="AF4810" s="12"/>
      <c r="AG4810" s="12"/>
      <c r="AH4810" s="12"/>
      <c r="AI4810" s="12"/>
      <c r="AJ4810" s="12"/>
      <c r="AK4810" s="12"/>
      <c r="AL4810" s="12"/>
      <c r="AM4810" s="12"/>
      <c r="AN4810" s="12"/>
      <c r="AO4810" s="12"/>
      <c r="AP4810" s="12"/>
      <c r="AQ4810" s="12"/>
      <c r="AR4810" s="12"/>
      <c r="AS4810" s="12"/>
      <c r="AT4810" s="12"/>
      <c r="AU4810" s="12"/>
      <c r="AV4810" s="12"/>
      <c r="AW4810" s="12"/>
      <c r="AX4810" s="12"/>
      <c r="AY4810" s="12"/>
      <c r="AZ4810" s="12"/>
      <c r="BA4810" s="12"/>
      <c r="BB4810" s="12"/>
      <c r="BC4810" s="12"/>
      <c r="BD4810" s="12"/>
      <c r="BE4810" s="12"/>
      <c r="BF4810" s="12"/>
      <c r="BG4810" s="12"/>
      <c r="BH4810" s="12"/>
      <c r="BI4810" s="12"/>
      <c r="BJ4810" s="13"/>
      <c r="BK4810" s="13"/>
      <c r="BL4810" s="13"/>
      <c r="BM4810" s="13"/>
      <c r="BN4810" s="13"/>
    </row>
    <row r="4811" spans="4:66" x14ac:dyDescent="0.25">
      <c r="D4811" s="7"/>
      <c r="E4811" s="10"/>
      <c r="F4811" s="10"/>
      <c r="G4811" s="10"/>
      <c r="H4811" s="10"/>
      <c r="I4811" s="10"/>
      <c r="J4811" s="10"/>
      <c r="K4811" s="11"/>
      <c r="L4811" s="11"/>
      <c r="M4811" s="12"/>
      <c r="N4811" s="12"/>
      <c r="O4811" s="12"/>
      <c r="P4811" s="12"/>
      <c r="Q4811" s="12"/>
      <c r="R4811" s="12"/>
      <c r="S4811" s="12"/>
      <c r="T4811" s="12"/>
      <c r="U4811" s="12"/>
      <c r="V4811" s="12"/>
      <c r="W4811" s="12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2"/>
      <c r="AS4811" s="12"/>
      <c r="AT4811" s="12"/>
      <c r="AU4811" s="12"/>
      <c r="AV4811" s="12"/>
      <c r="AW4811" s="12"/>
      <c r="AX4811" s="12"/>
      <c r="AY4811" s="12"/>
      <c r="AZ4811" s="12"/>
      <c r="BA4811" s="12"/>
      <c r="BB4811" s="12"/>
      <c r="BC4811" s="12"/>
      <c r="BD4811" s="12"/>
      <c r="BE4811" s="12"/>
      <c r="BF4811" s="12"/>
      <c r="BG4811" s="12"/>
      <c r="BH4811" s="12"/>
      <c r="BI4811" s="12"/>
      <c r="BJ4811" s="13"/>
      <c r="BK4811" s="13"/>
      <c r="BL4811" s="13"/>
      <c r="BM4811" s="13"/>
      <c r="BN4811" s="13"/>
    </row>
    <row r="4812" spans="4:66" x14ac:dyDescent="0.25">
      <c r="D4812" s="7"/>
      <c r="E4812" s="10"/>
      <c r="F4812" s="10"/>
      <c r="G4812" s="10"/>
      <c r="H4812" s="10"/>
      <c r="I4812" s="10"/>
      <c r="J4812" s="10"/>
      <c r="K4812" s="11"/>
      <c r="L4812" s="11"/>
      <c r="M4812" s="12"/>
      <c r="N4812" s="12"/>
      <c r="O4812" s="12"/>
      <c r="P4812" s="12"/>
      <c r="Q4812" s="12"/>
      <c r="R4812" s="12"/>
      <c r="S4812" s="12"/>
      <c r="T4812" s="12"/>
      <c r="U4812" s="12"/>
      <c r="V4812" s="12"/>
      <c r="W4812" s="12"/>
      <c r="X4812" s="12"/>
      <c r="Y4812" s="12"/>
      <c r="Z4812" s="12"/>
      <c r="AA4812" s="12"/>
      <c r="AB4812" s="12"/>
      <c r="AC4812" s="12"/>
      <c r="AD4812" s="12"/>
      <c r="AE4812" s="12"/>
      <c r="AF4812" s="12"/>
      <c r="AG4812" s="12"/>
      <c r="AH4812" s="12"/>
      <c r="AI4812" s="12"/>
      <c r="AJ4812" s="12"/>
      <c r="AK4812" s="12"/>
      <c r="AL4812" s="12"/>
      <c r="AM4812" s="12"/>
      <c r="AN4812" s="12"/>
      <c r="AO4812" s="12"/>
      <c r="AP4812" s="12"/>
      <c r="AQ4812" s="12"/>
      <c r="AR4812" s="12"/>
      <c r="AS4812" s="12"/>
      <c r="AT4812" s="12"/>
      <c r="AU4812" s="12"/>
      <c r="AV4812" s="12"/>
      <c r="AW4812" s="12"/>
      <c r="AX4812" s="12"/>
      <c r="AY4812" s="12"/>
      <c r="AZ4812" s="12"/>
      <c r="BA4812" s="12"/>
      <c r="BB4812" s="12"/>
      <c r="BC4812" s="12"/>
      <c r="BD4812" s="12"/>
      <c r="BE4812" s="12"/>
      <c r="BF4812" s="12"/>
      <c r="BG4812" s="12"/>
      <c r="BH4812" s="12"/>
      <c r="BI4812" s="12"/>
      <c r="BJ4812" s="13"/>
      <c r="BK4812" s="13"/>
      <c r="BL4812" s="13"/>
      <c r="BM4812" s="13"/>
      <c r="BN4812" s="13"/>
    </row>
    <row r="4813" spans="4:66" x14ac:dyDescent="0.25">
      <c r="D4813" s="7"/>
      <c r="E4813" s="10"/>
      <c r="F4813" s="10"/>
      <c r="G4813" s="10"/>
      <c r="H4813" s="10"/>
      <c r="I4813" s="10"/>
      <c r="J4813" s="10"/>
      <c r="K4813" s="11"/>
      <c r="L4813" s="11"/>
      <c r="M4813" s="12"/>
      <c r="N4813" s="12"/>
      <c r="O4813" s="12"/>
      <c r="P4813" s="12"/>
      <c r="Q4813" s="12"/>
      <c r="R4813" s="12"/>
      <c r="S4813" s="12"/>
      <c r="T4813" s="12"/>
      <c r="U4813" s="12"/>
      <c r="V4813" s="12"/>
      <c r="W4813" s="12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2"/>
      <c r="AS4813" s="12"/>
      <c r="AT4813" s="12"/>
      <c r="AU4813" s="12"/>
      <c r="AV4813" s="12"/>
      <c r="AW4813" s="12"/>
      <c r="AX4813" s="12"/>
      <c r="AY4813" s="12"/>
      <c r="AZ4813" s="12"/>
      <c r="BA4813" s="12"/>
      <c r="BB4813" s="12"/>
      <c r="BC4813" s="12"/>
      <c r="BD4813" s="12"/>
      <c r="BE4813" s="12"/>
      <c r="BF4813" s="12"/>
      <c r="BG4813" s="12"/>
      <c r="BH4813" s="12"/>
      <c r="BI4813" s="12"/>
      <c r="BJ4813" s="13"/>
      <c r="BK4813" s="13"/>
      <c r="BL4813" s="13"/>
      <c r="BM4813" s="13"/>
      <c r="BN4813" s="13"/>
    </row>
    <row r="4814" spans="4:66" x14ac:dyDescent="0.25">
      <c r="D4814" s="7"/>
      <c r="E4814" s="10"/>
      <c r="F4814" s="10"/>
      <c r="G4814" s="10"/>
      <c r="H4814" s="10"/>
      <c r="I4814" s="10"/>
      <c r="J4814" s="10"/>
      <c r="K4814" s="11"/>
      <c r="L4814" s="11"/>
      <c r="M4814" s="12"/>
      <c r="N4814" s="12"/>
      <c r="O4814" s="12"/>
      <c r="P4814" s="12"/>
      <c r="Q4814" s="12"/>
      <c r="R4814" s="12"/>
      <c r="S4814" s="12"/>
      <c r="T4814" s="12"/>
      <c r="U4814" s="12"/>
      <c r="V4814" s="12"/>
      <c r="W4814" s="12"/>
      <c r="X4814" s="12"/>
      <c r="Y4814" s="12"/>
      <c r="Z4814" s="12"/>
      <c r="AA4814" s="12"/>
      <c r="AB4814" s="12"/>
      <c r="AC4814" s="12"/>
      <c r="AD4814" s="12"/>
      <c r="AE4814" s="12"/>
      <c r="AF4814" s="12"/>
      <c r="AG4814" s="12"/>
      <c r="AH4814" s="12"/>
      <c r="AI4814" s="12"/>
      <c r="AJ4814" s="12"/>
      <c r="AK4814" s="12"/>
      <c r="AL4814" s="12"/>
      <c r="AM4814" s="12"/>
      <c r="AN4814" s="12"/>
      <c r="AO4814" s="12"/>
      <c r="AP4814" s="12"/>
      <c r="AQ4814" s="12"/>
      <c r="AR4814" s="12"/>
      <c r="AS4814" s="12"/>
      <c r="AT4814" s="12"/>
      <c r="AU4814" s="12"/>
      <c r="AV4814" s="12"/>
      <c r="AW4814" s="12"/>
      <c r="AX4814" s="12"/>
      <c r="AY4814" s="12"/>
      <c r="AZ4814" s="12"/>
      <c r="BA4814" s="12"/>
      <c r="BB4814" s="12"/>
      <c r="BC4814" s="12"/>
      <c r="BD4814" s="12"/>
      <c r="BE4814" s="12"/>
      <c r="BF4814" s="12"/>
      <c r="BG4814" s="12"/>
      <c r="BH4814" s="12"/>
      <c r="BI4814" s="12"/>
      <c r="BJ4814" s="13"/>
      <c r="BK4814" s="13"/>
      <c r="BL4814" s="13"/>
      <c r="BM4814" s="13"/>
      <c r="BN4814" s="13"/>
    </row>
    <row r="4815" spans="4:66" x14ac:dyDescent="0.25">
      <c r="D4815" s="7"/>
      <c r="E4815" s="10"/>
      <c r="F4815" s="10"/>
      <c r="G4815" s="10"/>
      <c r="H4815" s="10"/>
      <c r="I4815" s="10"/>
      <c r="J4815" s="10"/>
      <c r="K4815" s="11"/>
      <c r="L4815" s="11"/>
      <c r="M4815" s="12"/>
      <c r="N4815" s="12"/>
      <c r="O4815" s="12"/>
      <c r="P4815" s="12"/>
      <c r="Q4815" s="12"/>
      <c r="R4815" s="12"/>
      <c r="S4815" s="12"/>
      <c r="T4815" s="12"/>
      <c r="U4815" s="12"/>
      <c r="V4815" s="12"/>
      <c r="W4815" s="12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2"/>
      <c r="AS4815" s="12"/>
      <c r="AT4815" s="12"/>
      <c r="AU4815" s="12"/>
      <c r="AV4815" s="12"/>
      <c r="AW4815" s="12"/>
      <c r="AX4815" s="12"/>
      <c r="AY4815" s="12"/>
      <c r="AZ4815" s="12"/>
      <c r="BA4815" s="12"/>
      <c r="BB4815" s="12"/>
      <c r="BC4815" s="12"/>
      <c r="BD4815" s="12"/>
      <c r="BE4815" s="12"/>
      <c r="BF4815" s="12"/>
      <c r="BG4815" s="12"/>
      <c r="BH4815" s="12"/>
      <c r="BI4815" s="12"/>
      <c r="BJ4815" s="13"/>
      <c r="BK4815" s="13"/>
      <c r="BL4815" s="13"/>
      <c r="BM4815" s="13"/>
      <c r="BN4815" s="13"/>
    </row>
    <row r="4816" spans="4:66" x14ac:dyDescent="0.25">
      <c r="D4816" s="7"/>
      <c r="E4816" s="10"/>
      <c r="F4816" s="10"/>
      <c r="G4816" s="10"/>
      <c r="H4816" s="10"/>
      <c r="I4816" s="10"/>
      <c r="J4816" s="10"/>
      <c r="K4816" s="11"/>
      <c r="L4816" s="11"/>
      <c r="M4816" s="12"/>
      <c r="N4816" s="12"/>
      <c r="O4816" s="12"/>
      <c r="P4816" s="12"/>
      <c r="Q4816" s="12"/>
      <c r="R4816" s="12"/>
      <c r="S4816" s="12"/>
      <c r="T4816" s="12"/>
      <c r="U4816" s="12"/>
      <c r="V4816" s="12"/>
      <c r="W4816" s="12"/>
      <c r="X4816" s="12"/>
      <c r="Y4816" s="12"/>
      <c r="Z4816" s="12"/>
      <c r="AA4816" s="12"/>
      <c r="AB4816" s="12"/>
      <c r="AC4816" s="12"/>
      <c r="AD4816" s="12"/>
      <c r="AE4816" s="12"/>
      <c r="AF4816" s="12"/>
      <c r="AG4816" s="12"/>
      <c r="AH4816" s="12"/>
      <c r="AI4816" s="12"/>
      <c r="AJ4816" s="12"/>
      <c r="AK4816" s="12"/>
      <c r="AL4816" s="12"/>
      <c r="AM4816" s="12"/>
      <c r="AN4816" s="12"/>
      <c r="AO4816" s="12"/>
      <c r="AP4816" s="12"/>
      <c r="AQ4816" s="12"/>
      <c r="AR4816" s="12"/>
      <c r="AS4816" s="12"/>
      <c r="AT4816" s="12"/>
      <c r="AU4816" s="12"/>
      <c r="AV4816" s="12"/>
      <c r="AW4816" s="12"/>
      <c r="AX4816" s="12"/>
      <c r="AY4816" s="12"/>
      <c r="AZ4816" s="12"/>
      <c r="BA4816" s="12"/>
      <c r="BB4816" s="12"/>
      <c r="BC4816" s="12"/>
      <c r="BD4816" s="12"/>
      <c r="BE4816" s="12"/>
      <c r="BF4816" s="12"/>
      <c r="BG4816" s="12"/>
      <c r="BH4816" s="12"/>
      <c r="BI4816" s="12"/>
      <c r="BJ4816" s="13"/>
      <c r="BK4816" s="13"/>
      <c r="BL4816" s="13"/>
      <c r="BM4816" s="13"/>
      <c r="BN4816" s="13"/>
    </row>
    <row r="4817" spans="4:66" x14ac:dyDescent="0.25">
      <c r="D4817" s="7"/>
      <c r="E4817" s="10"/>
      <c r="F4817" s="10"/>
      <c r="G4817" s="10"/>
      <c r="H4817" s="10"/>
      <c r="I4817" s="10"/>
      <c r="J4817" s="10"/>
      <c r="K4817" s="11"/>
      <c r="L4817" s="11"/>
      <c r="M4817" s="12"/>
      <c r="N4817" s="12"/>
      <c r="O4817" s="12"/>
      <c r="P4817" s="12"/>
      <c r="Q4817" s="12"/>
      <c r="R4817" s="12"/>
      <c r="S4817" s="12"/>
      <c r="T4817" s="12"/>
      <c r="U4817" s="12"/>
      <c r="V4817" s="12"/>
      <c r="W4817" s="12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2"/>
      <c r="AS4817" s="12"/>
      <c r="AT4817" s="12"/>
      <c r="AU4817" s="12"/>
      <c r="AV4817" s="12"/>
      <c r="AW4817" s="12"/>
      <c r="AX4817" s="12"/>
      <c r="AY4817" s="12"/>
      <c r="AZ4817" s="12"/>
      <c r="BA4817" s="12"/>
      <c r="BB4817" s="12"/>
      <c r="BC4817" s="12"/>
      <c r="BD4817" s="12"/>
      <c r="BE4817" s="12"/>
      <c r="BF4817" s="12"/>
      <c r="BG4817" s="12"/>
      <c r="BH4817" s="12"/>
      <c r="BI4817" s="12"/>
      <c r="BJ4817" s="13"/>
      <c r="BK4817" s="13"/>
      <c r="BL4817" s="13"/>
      <c r="BM4817" s="13"/>
      <c r="BN4817" s="13"/>
    </row>
    <row r="4818" spans="4:66" x14ac:dyDescent="0.25">
      <c r="D4818" s="7"/>
      <c r="E4818" s="10"/>
      <c r="F4818" s="10"/>
      <c r="G4818" s="10"/>
      <c r="H4818" s="10"/>
      <c r="I4818" s="10"/>
      <c r="J4818" s="10"/>
      <c r="K4818" s="11"/>
      <c r="L4818" s="11"/>
      <c r="M4818" s="12"/>
      <c r="N4818" s="12"/>
      <c r="O4818" s="12"/>
      <c r="P4818" s="12"/>
      <c r="Q4818" s="12"/>
      <c r="R4818" s="12"/>
      <c r="S4818" s="12"/>
      <c r="T4818" s="12"/>
      <c r="U4818" s="12"/>
      <c r="V4818" s="12"/>
      <c r="W4818" s="12"/>
      <c r="X4818" s="12"/>
      <c r="Y4818" s="12"/>
      <c r="Z4818" s="12"/>
      <c r="AA4818" s="12"/>
      <c r="AB4818" s="12"/>
      <c r="AC4818" s="12"/>
      <c r="AD4818" s="12"/>
      <c r="AE4818" s="12"/>
      <c r="AF4818" s="12"/>
      <c r="AG4818" s="12"/>
      <c r="AH4818" s="12"/>
      <c r="AI4818" s="12"/>
      <c r="AJ4818" s="12"/>
      <c r="AK4818" s="12"/>
      <c r="AL4818" s="12"/>
      <c r="AM4818" s="12"/>
      <c r="AN4818" s="12"/>
      <c r="AO4818" s="12"/>
      <c r="AP4818" s="12"/>
      <c r="AQ4818" s="12"/>
      <c r="AR4818" s="12"/>
      <c r="AS4818" s="12"/>
      <c r="AT4818" s="12"/>
      <c r="AU4818" s="12"/>
      <c r="AV4818" s="12"/>
      <c r="AW4818" s="12"/>
      <c r="AX4818" s="12"/>
      <c r="AY4818" s="12"/>
      <c r="AZ4818" s="12"/>
      <c r="BA4818" s="12"/>
      <c r="BB4818" s="12"/>
      <c r="BC4818" s="12"/>
      <c r="BD4818" s="12"/>
      <c r="BE4818" s="12"/>
      <c r="BF4818" s="12"/>
      <c r="BG4818" s="12"/>
      <c r="BH4818" s="12"/>
      <c r="BI4818" s="12"/>
      <c r="BJ4818" s="13"/>
      <c r="BK4818" s="13"/>
      <c r="BL4818" s="13"/>
      <c r="BM4818" s="13"/>
      <c r="BN4818" s="13"/>
    </row>
    <row r="4819" spans="4:66" x14ac:dyDescent="0.25">
      <c r="D4819" s="7"/>
      <c r="E4819" s="10"/>
      <c r="F4819" s="10"/>
      <c r="G4819" s="10"/>
      <c r="H4819" s="10"/>
      <c r="I4819" s="10"/>
      <c r="J4819" s="10"/>
      <c r="K4819" s="11"/>
      <c r="L4819" s="11"/>
      <c r="M4819" s="12"/>
      <c r="N4819" s="12"/>
      <c r="O4819" s="12"/>
      <c r="P4819" s="12"/>
      <c r="Q4819" s="12"/>
      <c r="R4819" s="12"/>
      <c r="S4819" s="12"/>
      <c r="T4819" s="12"/>
      <c r="U4819" s="12"/>
      <c r="V4819" s="12"/>
      <c r="W4819" s="12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2"/>
      <c r="AS4819" s="12"/>
      <c r="AT4819" s="12"/>
      <c r="AU4819" s="12"/>
      <c r="AV4819" s="12"/>
      <c r="AW4819" s="12"/>
      <c r="AX4819" s="12"/>
      <c r="AY4819" s="12"/>
      <c r="AZ4819" s="12"/>
      <c r="BA4819" s="12"/>
      <c r="BB4819" s="12"/>
      <c r="BC4819" s="12"/>
      <c r="BD4819" s="12"/>
      <c r="BE4819" s="12"/>
      <c r="BF4819" s="12"/>
      <c r="BG4819" s="12"/>
      <c r="BH4819" s="12"/>
      <c r="BI4819" s="12"/>
      <c r="BJ4819" s="13"/>
      <c r="BK4819" s="13"/>
      <c r="BL4819" s="13"/>
      <c r="BM4819" s="13"/>
      <c r="BN4819" s="13"/>
    </row>
    <row r="4820" spans="4:66" x14ac:dyDescent="0.25">
      <c r="D4820" s="7"/>
      <c r="E4820" s="10"/>
      <c r="F4820" s="10"/>
      <c r="G4820" s="10"/>
      <c r="H4820" s="10"/>
      <c r="I4820" s="10"/>
      <c r="J4820" s="10"/>
      <c r="K4820" s="11"/>
      <c r="L4820" s="11"/>
      <c r="M4820" s="12"/>
      <c r="N4820" s="12"/>
      <c r="O4820" s="12"/>
      <c r="P4820" s="12"/>
      <c r="Q4820" s="12"/>
      <c r="R4820" s="12"/>
      <c r="S4820" s="12"/>
      <c r="T4820" s="12"/>
      <c r="U4820" s="12"/>
      <c r="V4820" s="12"/>
      <c r="W4820" s="12"/>
      <c r="X4820" s="12"/>
      <c r="Y4820" s="12"/>
      <c r="Z4820" s="12"/>
      <c r="AA4820" s="12"/>
      <c r="AB4820" s="12"/>
      <c r="AC4820" s="12"/>
      <c r="AD4820" s="12"/>
      <c r="AE4820" s="12"/>
      <c r="AF4820" s="12"/>
      <c r="AG4820" s="12"/>
      <c r="AH4820" s="12"/>
      <c r="AI4820" s="12"/>
      <c r="AJ4820" s="12"/>
      <c r="AK4820" s="12"/>
      <c r="AL4820" s="12"/>
      <c r="AM4820" s="12"/>
      <c r="AN4820" s="12"/>
      <c r="AO4820" s="12"/>
      <c r="AP4820" s="12"/>
      <c r="AQ4820" s="12"/>
      <c r="AR4820" s="12"/>
      <c r="AS4820" s="12"/>
      <c r="AT4820" s="12"/>
      <c r="AU4820" s="12"/>
      <c r="AV4820" s="12"/>
      <c r="AW4820" s="12"/>
      <c r="AX4820" s="12"/>
      <c r="AY4820" s="12"/>
      <c r="AZ4820" s="12"/>
      <c r="BA4820" s="12"/>
      <c r="BB4820" s="12"/>
      <c r="BC4820" s="12"/>
      <c r="BD4820" s="12"/>
      <c r="BE4820" s="12"/>
      <c r="BF4820" s="12"/>
      <c r="BG4820" s="12"/>
      <c r="BH4820" s="12"/>
      <c r="BI4820" s="12"/>
      <c r="BJ4820" s="13"/>
      <c r="BK4820" s="13"/>
      <c r="BL4820" s="13"/>
      <c r="BM4820" s="13"/>
      <c r="BN4820" s="13"/>
    </row>
    <row r="4821" spans="4:66" x14ac:dyDescent="0.25">
      <c r="D4821" s="7"/>
      <c r="E4821" s="10"/>
      <c r="F4821" s="10"/>
      <c r="G4821" s="10"/>
      <c r="H4821" s="10"/>
      <c r="I4821" s="10"/>
      <c r="J4821" s="10"/>
      <c r="K4821" s="11"/>
      <c r="L4821" s="11"/>
      <c r="M4821" s="12"/>
      <c r="N4821" s="12"/>
      <c r="O4821" s="12"/>
      <c r="P4821" s="12"/>
      <c r="Q4821" s="12"/>
      <c r="R4821" s="12"/>
      <c r="S4821" s="12"/>
      <c r="T4821" s="12"/>
      <c r="U4821" s="12"/>
      <c r="V4821" s="12"/>
      <c r="W4821" s="12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2"/>
      <c r="AS4821" s="12"/>
      <c r="AT4821" s="12"/>
      <c r="AU4821" s="12"/>
      <c r="AV4821" s="12"/>
      <c r="AW4821" s="12"/>
      <c r="AX4821" s="12"/>
      <c r="AY4821" s="12"/>
      <c r="AZ4821" s="12"/>
      <c r="BA4821" s="12"/>
      <c r="BB4821" s="12"/>
      <c r="BC4821" s="12"/>
      <c r="BD4821" s="12"/>
      <c r="BE4821" s="12"/>
      <c r="BF4821" s="12"/>
      <c r="BG4821" s="12"/>
      <c r="BH4821" s="12"/>
      <c r="BI4821" s="12"/>
      <c r="BJ4821" s="13"/>
      <c r="BK4821" s="13"/>
      <c r="BL4821" s="13"/>
      <c r="BM4821" s="13"/>
      <c r="BN4821" s="13"/>
    </row>
    <row r="4822" spans="4:66" x14ac:dyDescent="0.25">
      <c r="D4822" s="7"/>
      <c r="E4822" s="10"/>
      <c r="F4822" s="10"/>
      <c r="G4822" s="10"/>
      <c r="H4822" s="10"/>
      <c r="I4822" s="10"/>
      <c r="J4822" s="10"/>
      <c r="K4822" s="11"/>
      <c r="L4822" s="11"/>
      <c r="M4822" s="12"/>
      <c r="N4822" s="12"/>
      <c r="O4822" s="12"/>
      <c r="P4822" s="12"/>
      <c r="Q4822" s="12"/>
      <c r="R4822" s="12"/>
      <c r="S4822" s="12"/>
      <c r="T4822" s="12"/>
      <c r="U4822" s="12"/>
      <c r="V4822" s="12"/>
      <c r="W4822" s="12"/>
      <c r="X4822" s="12"/>
      <c r="Y4822" s="12"/>
      <c r="Z4822" s="12"/>
      <c r="AA4822" s="12"/>
      <c r="AB4822" s="12"/>
      <c r="AC4822" s="12"/>
      <c r="AD4822" s="12"/>
      <c r="AE4822" s="12"/>
      <c r="AF4822" s="12"/>
      <c r="AG4822" s="12"/>
      <c r="AH4822" s="12"/>
      <c r="AI4822" s="12"/>
      <c r="AJ4822" s="12"/>
      <c r="AK4822" s="12"/>
      <c r="AL4822" s="12"/>
      <c r="AM4822" s="12"/>
      <c r="AN4822" s="12"/>
      <c r="AO4822" s="12"/>
      <c r="AP4822" s="12"/>
      <c r="AQ4822" s="12"/>
      <c r="AR4822" s="12"/>
      <c r="AS4822" s="12"/>
      <c r="AT4822" s="12"/>
      <c r="AU4822" s="12"/>
      <c r="AV4822" s="12"/>
      <c r="AW4822" s="12"/>
      <c r="AX4822" s="12"/>
      <c r="AY4822" s="12"/>
      <c r="AZ4822" s="12"/>
      <c r="BA4822" s="12"/>
      <c r="BB4822" s="12"/>
      <c r="BC4822" s="12"/>
      <c r="BD4822" s="12"/>
      <c r="BE4822" s="12"/>
      <c r="BF4822" s="12"/>
      <c r="BG4822" s="12"/>
      <c r="BH4822" s="12"/>
      <c r="BI4822" s="12"/>
      <c r="BJ4822" s="13"/>
      <c r="BK4822" s="13"/>
      <c r="BL4822" s="13"/>
      <c r="BM4822" s="13"/>
      <c r="BN4822" s="13"/>
    </row>
    <row r="4823" spans="4:66" x14ac:dyDescent="0.25">
      <c r="D4823" s="7"/>
      <c r="E4823" s="10"/>
      <c r="F4823" s="10"/>
      <c r="G4823" s="10"/>
      <c r="H4823" s="10"/>
      <c r="I4823" s="10"/>
      <c r="J4823" s="10"/>
      <c r="K4823" s="11"/>
      <c r="L4823" s="11"/>
      <c r="M4823" s="12"/>
      <c r="N4823" s="12"/>
      <c r="O4823" s="12"/>
      <c r="P4823" s="12"/>
      <c r="Q4823" s="12"/>
      <c r="R4823" s="12"/>
      <c r="S4823" s="12"/>
      <c r="T4823" s="12"/>
      <c r="U4823" s="12"/>
      <c r="V4823" s="12"/>
      <c r="W4823" s="12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2"/>
      <c r="AS4823" s="12"/>
      <c r="AT4823" s="12"/>
      <c r="AU4823" s="12"/>
      <c r="AV4823" s="12"/>
      <c r="AW4823" s="12"/>
      <c r="AX4823" s="12"/>
      <c r="AY4823" s="12"/>
      <c r="AZ4823" s="12"/>
      <c r="BA4823" s="12"/>
      <c r="BB4823" s="12"/>
      <c r="BC4823" s="12"/>
      <c r="BD4823" s="12"/>
      <c r="BE4823" s="12"/>
      <c r="BF4823" s="12"/>
      <c r="BG4823" s="12"/>
      <c r="BH4823" s="12"/>
      <c r="BI4823" s="12"/>
      <c r="BJ4823" s="13"/>
      <c r="BK4823" s="13"/>
      <c r="BL4823" s="13"/>
      <c r="BM4823" s="13"/>
      <c r="BN4823" s="13"/>
    </row>
    <row r="4824" spans="4:66" x14ac:dyDescent="0.25">
      <c r="D4824" s="7"/>
      <c r="E4824" s="10"/>
      <c r="F4824" s="10"/>
      <c r="G4824" s="10"/>
      <c r="H4824" s="10"/>
      <c r="I4824" s="10"/>
      <c r="J4824" s="10"/>
      <c r="K4824" s="11"/>
      <c r="L4824" s="11"/>
      <c r="M4824" s="12"/>
      <c r="N4824" s="12"/>
      <c r="O4824" s="12"/>
      <c r="P4824" s="12"/>
      <c r="Q4824" s="12"/>
      <c r="R4824" s="12"/>
      <c r="S4824" s="12"/>
      <c r="T4824" s="12"/>
      <c r="U4824" s="12"/>
      <c r="V4824" s="12"/>
      <c r="W4824" s="12"/>
      <c r="X4824" s="12"/>
      <c r="Y4824" s="12"/>
      <c r="Z4824" s="12"/>
      <c r="AA4824" s="12"/>
      <c r="AB4824" s="12"/>
      <c r="AC4824" s="12"/>
      <c r="AD4824" s="12"/>
      <c r="AE4824" s="12"/>
      <c r="AF4824" s="12"/>
      <c r="AG4824" s="12"/>
      <c r="AH4824" s="12"/>
      <c r="AI4824" s="12"/>
      <c r="AJ4824" s="12"/>
      <c r="AK4824" s="12"/>
      <c r="AL4824" s="12"/>
      <c r="AM4824" s="12"/>
      <c r="AN4824" s="12"/>
      <c r="AO4824" s="12"/>
      <c r="AP4824" s="12"/>
      <c r="AQ4824" s="12"/>
      <c r="AR4824" s="12"/>
      <c r="AS4824" s="12"/>
      <c r="AT4824" s="12"/>
      <c r="AU4824" s="12"/>
      <c r="AV4824" s="12"/>
      <c r="AW4824" s="12"/>
      <c r="AX4824" s="12"/>
      <c r="AY4824" s="12"/>
      <c r="AZ4824" s="12"/>
      <c r="BA4824" s="12"/>
      <c r="BB4824" s="12"/>
      <c r="BC4824" s="12"/>
      <c r="BD4824" s="12"/>
      <c r="BE4824" s="12"/>
      <c r="BF4824" s="12"/>
      <c r="BG4824" s="12"/>
      <c r="BH4824" s="12"/>
      <c r="BI4824" s="12"/>
      <c r="BJ4824" s="13"/>
      <c r="BK4824" s="13"/>
      <c r="BL4824" s="13"/>
      <c r="BM4824" s="13"/>
      <c r="BN4824" s="13"/>
    </row>
    <row r="4825" spans="4:66" x14ac:dyDescent="0.25">
      <c r="D4825" s="7"/>
      <c r="E4825" s="10"/>
      <c r="F4825" s="10"/>
      <c r="G4825" s="10"/>
      <c r="H4825" s="10"/>
      <c r="I4825" s="10"/>
      <c r="J4825" s="10"/>
      <c r="K4825" s="11"/>
      <c r="L4825" s="11"/>
      <c r="M4825" s="12"/>
      <c r="N4825" s="12"/>
      <c r="O4825" s="12"/>
      <c r="P4825" s="12"/>
      <c r="Q4825" s="12"/>
      <c r="R4825" s="12"/>
      <c r="S4825" s="12"/>
      <c r="T4825" s="12"/>
      <c r="U4825" s="12"/>
      <c r="V4825" s="12"/>
      <c r="W4825" s="12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2"/>
      <c r="AS4825" s="12"/>
      <c r="AT4825" s="12"/>
      <c r="AU4825" s="12"/>
      <c r="AV4825" s="12"/>
      <c r="AW4825" s="12"/>
      <c r="AX4825" s="12"/>
      <c r="AY4825" s="12"/>
      <c r="AZ4825" s="12"/>
      <c r="BA4825" s="12"/>
      <c r="BB4825" s="12"/>
      <c r="BC4825" s="12"/>
      <c r="BD4825" s="12"/>
      <c r="BE4825" s="12"/>
      <c r="BF4825" s="12"/>
      <c r="BG4825" s="12"/>
      <c r="BH4825" s="12"/>
      <c r="BI4825" s="12"/>
      <c r="BJ4825" s="13"/>
      <c r="BK4825" s="13"/>
      <c r="BL4825" s="13"/>
      <c r="BM4825" s="13"/>
      <c r="BN4825" s="13"/>
    </row>
    <row r="4826" spans="4:66" x14ac:dyDescent="0.25">
      <c r="D4826" s="7"/>
      <c r="E4826" s="10"/>
      <c r="F4826" s="10"/>
      <c r="G4826" s="10"/>
      <c r="H4826" s="10"/>
      <c r="I4826" s="10"/>
      <c r="J4826" s="10"/>
      <c r="K4826" s="11"/>
      <c r="L4826" s="11"/>
      <c r="M4826" s="12"/>
      <c r="N4826" s="12"/>
      <c r="O4826" s="12"/>
      <c r="P4826" s="12"/>
      <c r="Q4826" s="12"/>
      <c r="R4826" s="12"/>
      <c r="S4826" s="12"/>
      <c r="T4826" s="12"/>
      <c r="U4826" s="12"/>
      <c r="V4826" s="12"/>
      <c r="W4826" s="12"/>
      <c r="X4826" s="12"/>
      <c r="Y4826" s="12"/>
      <c r="Z4826" s="12"/>
      <c r="AA4826" s="12"/>
      <c r="AB4826" s="12"/>
      <c r="AC4826" s="12"/>
      <c r="AD4826" s="12"/>
      <c r="AE4826" s="12"/>
      <c r="AF4826" s="12"/>
      <c r="AG4826" s="12"/>
      <c r="AH4826" s="12"/>
      <c r="AI4826" s="12"/>
      <c r="AJ4826" s="12"/>
      <c r="AK4826" s="12"/>
      <c r="AL4826" s="12"/>
      <c r="AM4826" s="12"/>
      <c r="AN4826" s="12"/>
      <c r="AO4826" s="12"/>
      <c r="AP4826" s="12"/>
      <c r="AQ4826" s="12"/>
      <c r="AR4826" s="12"/>
      <c r="AS4826" s="12"/>
      <c r="AT4826" s="12"/>
      <c r="AU4826" s="12"/>
      <c r="AV4826" s="12"/>
      <c r="AW4826" s="12"/>
      <c r="AX4826" s="12"/>
      <c r="AY4826" s="12"/>
      <c r="AZ4826" s="12"/>
      <c r="BA4826" s="12"/>
      <c r="BB4826" s="12"/>
      <c r="BC4826" s="12"/>
      <c r="BD4826" s="12"/>
      <c r="BE4826" s="12"/>
      <c r="BF4826" s="12"/>
      <c r="BG4826" s="12"/>
      <c r="BH4826" s="12"/>
      <c r="BI4826" s="12"/>
      <c r="BJ4826" s="13"/>
      <c r="BK4826" s="13"/>
      <c r="BL4826" s="13"/>
      <c r="BM4826" s="13"/>
      <c r="BN4826" s="13"/>
    </row>
    <row r="4827" spans="4:66" x14ac:dyDescent="0.25">
      <c r="D4827" s="7"/>
      <c r="E4827" s="10"/>
      <c r="F4827" s="10"/>
      <c r="G4827" s="10"/>
      <c r="H4827" s="10"/>
      <c r="I4827" s="10"/>
      <c r="J4827" s="10"/>
      <c r="K4827" s="11"/>
      <c r="L4827" s="11"/>
      <c r="M4827" s="12"/>
      <c r="N4827" s="12"/>
      <c r="O4827" s="12"/>
      <c r="P4827" s="12"/>
      <c r="Q4827" s="12"/>
      <c r="R4827" s="12"/>
      <c r="S4827" s="12"/>
      <c r="T4827" s="12"/>
      <c r="U4827" s="12"/>
      <c r="V4827" s="12"/>
      <c r="W4827" s="12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2"/>
      <c r="AS4827" s="12"/>
      <c r="AT4827" s="12"/>
      <c r="AU4827" s="12"/>
      <c r="AV4827" s="12"/>
      <c r="AW4827" s="12"/>
      <c r="AX4827" s="12"/>
      <c r="AY4827" s="12"/>
      <c r="AZ4827" s="12"/>
      <c r="BA4827" s="12"/>
      <c r="BB4827" s="12"/>
      <c r="BC4827" s="12"/>
      <c r="BD4827" s="12"/>
      <c r="BE4827" s="12"/>
      <c r="BF4827" s="12"/>
      <c r="BG4827" s="12"/>
      <c r="BH4827" s="12"/>
      <c r="BI4827" s="12"/>
      <c r="BJ4827" s="13"/>
      <c r="BK4827" s="13"/>
      <c r="BL4827" s="13"/>
      <c r="BM4827" s="13"/>
      <c r="BN4827" s="13"/>
    </row>
    <row r="4828" spans="4:66" x14ac:dyDescent="0.25">
      <c r="D4828" s="7"/>
      <c r="E4828" s="10"/>
      <c r="F4828" s="10"/>
      <c r="G4828" s="10"/>
      <c r="H4828" s="10"/>
      <c r="I4828" s="10"/>
      <c r="J4828" s="10"/>
      <c r="K4828" s="11"/>
      <c r="L4828" s="11"/>
      <c r="M4828" s="12"/>
      <c r="N4828" s="12"/>
      <c r="O4828" s="12"/>
      <c r="P4828" s="12"/>
      <c r="Q4828" s="12"/>
      <c r="R4828" s="12"/>
      <c r="S4828" s="12"/>
      <c r="T4828" s="12"/>
      <c r="U4828" s="12"/>
      <c r="V4828" s="12"/>
      <c r="W4828" s="12"/>
      <c r="X4828" s="12"/>
      <c r="Y4828" s="12"/>
      <c r="Z4828" s="12"/>
      <c r="AA4828" s="12"/>
      <c r="AB4828" s="12"/>
      <c r="AC4828" s="12"/>
      <c r="AD4828" s="12"/>
      <c r="AE4828" s="12"/>
      <c r="AF4828" s="12"/>
      <c r="AG4828" s="12"/>
      <c r="AH4828" s="12"/>
      <c r="AI4828" s="12"/>
      <c r="AJ4828" s="12"/>
      <c r="AK4828" s="12"/>
      <c r="AL4828" s="12"/>
      <c r="AM4828" s="12"/>
      <c r="AN4828" s="12"/>
      <c r="AO4828" s="12"/>
      <c r="AP4828" s="12"/>
      <c r="AQ4828" s="12"/>
      <c r="AR4828" s="12"/>
      <c r="AS4828" s="12"/>
      <c r="AT4828" s="12"/>
      <c r="AU4828" s="12"/>
      <c r="AV4828" s="12"/>
      <c r="AW4828" s="12"/>
      <c r="AX4828" s="12"/>
      <c r="AY4828" s="12"/>
      <c r="AZ4828" s="12"/>
      <c r="BA4828" s="12"/>
      <c r="BB4828" s="12"/>
      <c r="BC4828" s="12"/>
      <c r="BD4828" s="12"/>
      <c r="BE4828" s="12"/>
      <c r="BF4828" s="12"/>
      <c r="BG4828" s="12"/>
      <c r="BH4828" s="12"/>
      <c r="BI4828" s="12"/>
      <c r="BJ4828" s="13"/>
      <c r="BK4828" s="13"/>
      <c r="BL4828" s="13"/>
      <c r="BM4828" s="13"/>
      <c r="BN4828" s="13"/>
    </row>
    <row r="4829" spans="4:66" x14ac:dyDescent="0.25">
      <c r="D4829" s="7"/>
      <c r="E4829" s="10"/>
      <c r="F4829" s="10"/>
      <c r="G4829" s="10"/>
      <c r="H4829" s="10"/>
      <c r="I4829" s="10"/>
      <c r="J4829" s="10"/>
      <c r="K4829" s="11"/>
      <c r="L4829" s="11"/>
      <c r="M4829" s="12"/>
      <c r="N4829" s="12"/>
      <c r="O4829" s="12"/>
      <c r="P4829" s="12"/>
      <c r="Q4829" s="12"/>
      <c r="R4829" s="12"/>
      <c r="S4829" s="12"/>
      <c r="T4829" s="12"/>
      <c r="U4829" s="12"/>
      <c r="V4829" s="12"/>
      <c r="W4829" s="12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2"/>
      <c r="AS4829" s="12"/>
      <c r="AT4829" s="12"/>
      <c r="AU4829" s="12"/>
      <c r="AV4829" s="12"/>
      <c r="AW4829" s="12"/>
      <c r="AX4829" s="12"/>
      <c r="AY4829" s="12"/>
      <c r="AZ4829" s="12"/>
      <c r="BA4829" s="12"/>
      <c r="BB4829" s="12"/>
      <c r="BC4829" s="12"/>
      <c r="BD4829" s="12"/>
      <c r="BE4829" s="12"/>
      <c r="BF4829" s="12"/>
      <c r="BG4829" s="12"/>
      <c r="BH4829" s="12"/>
      <c r="BI4829" s="12"/>
      <c r="BJ4829" s="13"/>
      <c r="BK4829" s="13"/>
      <c r="BL4829" s="13"/>
      <c r="BM4829" s="13"/>
      <c r="BN4829" s="13"/>
    </row>
    <row r="4830" spans="4:66" x14ac:dyDescent="0.25">
      <c r="D4830" s="7"/>
      <c r="E4830" s="10"/>
      <c r="F4830" s="10"/>
      <c r="G4830" s="10"/>
      <c r="H4830" s="10"/>
      <c r="I4830" s="10"/>
      <c r="J4830" s="10"/>
      <c r="K4830" s="11"/>
      <c r="L4830" s="11"/>
      <c r="M4830" s="12"/>
      <c r="N4830" s="12"/>
      <c r="O4830" s="12"/>
      <c r="P4830" s="12"/>
      <c r="Q4830" s="12"/>
      <c r="R4830" s="12"/>
      <c r="S4830" s="12"/>
      <c r="T4830" s="12"/>
      <c r="U4830" s="12"/>
      <c r="V4830" s="12"/>
      <c r="W4830" s="12"/>
      <c r="X4830" s="12"/>
      <c r="Y4830" s="12"/>
      <c r="Z4830" s="12"/>
      <c r="AA4830" s="12"/>
      <c r="AB4830" s="12"/>
      <c r="AC4830" s="12"/>
      <c r="AD4830" s="12"/>
      <c r="AE4830" s="12"/>
      <c r="AF4830" s="12"/>
      <c r="AG4830" s="12"/>
      <c r="AH4830" s="12"/>
      <c r="AI4830" s="12"/>
      <c r="AJ4830" s="12"/>
      <c r="AK4830" s="12"/>
      <c r="AL4830" s="12"/>
      <c r="AM4830" s="12"/>
      <c r="AN4830" s="12"/>
      <c r="AO4830" s="12"/>
      <c r="AP4830" s="12"/>
      <c r="AQ4830" s="12"/>
      <c r="AR4830" s="12"/>
      <c r="AS4830" s="12"/>
      <c r="AT4830" s="12"/>
      <c r="AU4830" s="12"/>
      <c r="AV4830" s="12"/>
      <c r="AW4830" s="12"/>
      <c r="AX4830" s="12"/>
      <c r="AY4830" s="12"/>
      <c r="AZ4830" s="12"/>
      <c r="BA4830" s="12"/>
      <c r="BB4830" s="12"/>
      <c r="BC4830" s="12"/>
      <c r="BD4830" s="12"/>
      <c r="BE4830" s="12"/>
      <c r="BF4830" s="12"/>
      <c r="BG4830" s="12"/>
      <c r="BH4830" s="12"/>
      <c r="BI4830" s="12"/>
      <c r="BJ4830" s="13"/>
      <c r="BK4830" s="13"/>
      <c r="BL4830" s="13"/>
      <c r="BM4830" s="13"/>
      <c r="BN4830" s="13"/>
    </row>
    <row r="4831" spans="4:66" x14ac:dyDescent="0.25">
      <c r="D4831" s="7"/>
      <c r="E4831" s="10"/>
      <c r="F4831" s="10"/>
      <c r="G4831" s="10"/>
      <c r="H4831" s="10"/>
      <c r="I4831" s="10"/>
      <c r="J4831" s="10"/>
      <c r="K4831" s="11"/>
      <c r="L4831" s="11"/>
      <c r="M4831" s="12"/>
      <c r="N4831" s="12"/>
      <c r="O4831" s="12"/>
      <c r="P4831" s="12"/>
      <c r="Q4831" s="12"/>
      <c r="R4831" s="12"/>
      <c r="S4831" s="12"/>
      <c r="T4831" s="12"/>
      <c r="U4831" s="12"/>
      <c r="V4831" s="12"/>
      <c r="W4831" s="12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2"/>
      <c r="AS4831" s="12"/>
      <c r="AT4831" s="12"/>
      <c r="AU4831" s="12"/>
      <c r="AV4831" s="12"/>
      <c r="AW4831" s="12"/>
      <c r="AX4831" s="12"/>
      <c r="AY4831" s="12"/>
      <c r="AZ4831" s="12"/>
      <c r="BA4831" s="12"/>
      <c r="BB4831" s="12"/>
      <c r="BC4831" s="12"/>
      <c r="BD4831" s="12"/>
      <c r="BE4831" s="12"/>
      <c r="BF4831" s="12"/>
      <c r="BG4831" s="12"/>
      <c r="BH4831" s="12"/>
      <c r="BI4831" s="12"/>
      <c r="BJ4831" s="13"/>
      <c r="BK4831" s="13"/>
      <c r="BL4831" s="13"/>
      <c r="BM4831" s="13"/>
      <c r="BN4831" s="13"/>
    </row>
    <row r="4832" spans="4:66" x14ac:dyDescent="0.25">
      <c r="D4832" s="7"/>
      <c r="E4832" s="10"/>
      <c r="F4832" s="10"/>
      <c r="G4832" s="10"/>
      <c r="H4832" s="10"/>
      <c r="I4832" s="10"/>
      <c r="J4832" s="10"/>
      <c r="K4832" s="11"/>
      <c r="L4832" s="11"/>
      <c r="M4832" s="12"/>
      <c r="N4832" s="12"/>
      <c r="O4832" s="12"/>
      <c r="P4832" s="12"/>
      <c r="Q4832" s="12"/>
      <c r="R4832" s="12"/>
      <c r="S4832" s="12"/>
      <c r="T4832" s="12"/>
      <c r="U4832" s="12"/>
      <c r="V4832" s="12"/>
      <c r="W4832" s="12"/>
      <c r="X4832" s="12"/>
      <c r="Y4832" s="12"/>
      <c r="Z4832" s="12"/>
      <c r="AA4832" s="12"/>
      <c r="AB4832" s="12"/>
      <c r="AC4832" s="12"/>
      <c r="AD4832" s="12"/>
      <c r="AE4832" s="12"/>
      <c r="AF4832" s="12"/>
      <c r="AG4832" s="12"/>
      <c r="AH4832" s="12"/>
      <c r="AI4832" s="12"/>
      <c r="AJ4832" s="12"/>
      <c r="AK4832" s="12"/>
      <c r="AL4832" s="12"/>
      <c r="AM4832" s="12"/>
      <c r="AN4832" s="12"/>
      <c r="AO4832" s="12"/>
      <c r="AP4832" s="12"/>
      <c r="AQ4832" s="12"/>
      <c r="AR4832" s="12"/>
      <c r="AS4832" s="12"/>
      <c r="AT4832" s="12"/>
      <c r="AU4832" s="12"/>
      <c r="AV4832" s="12"/>
      <c r="AW4832" s="12"/>
      <c r="AX4832" s="12"/>
      <c r="AY4832" s="12"/>
      <c r="AZ4832" s="12"/>
      <c r="BA4832" s="12"/>
      <c r="BB4832" s="12"/>
      <c r="BC4832" s="12"/>
      <c r="BD4832" s="12"/>
      <c r="BE4832" s="12"/>
      <c r="BF4832" s="12"/>
      <c r="BG4832" s="12"/>
      <c r="BH4832" s="12"/>
      <c r="BI4832" s="12"/>
      <c r="BJ4832" s="13"/>
      <c r="BK4832" s="13"/>
      <c r="BL4832" s="13"/>
      <c r="BM4832" s="13"/>
      <c r="BN4832" s="13"/>
    </row>
    <row r="4833" spans="4:66" x14ac:dyDescent="0.25">
      <c r="D4833" s="7"/>
      <c r="E4833" s="10"/>
      <c r="F4833" s="10"/>
      <c r="G4833" s="10"/>
      <c r="H4833" s="10"/>
      <c r="I4833" s="10"/>
      <c r="J4833" s="10"/>
      <c r="K4833" s="11"/>
      <c r="L4833" s="11"/>
      <c r="M4833" s="12"/>
      <c r="N4833" s="12"/>
      <c r="O4833" s="12"/>
      <c r="P4833" s="12"/>
      <c r="Q4833" s="12"/>
      <c r="R4833" s="12"/>
      <c r="S4833" s="12"/>
      <c r="T4833" s="12"/>
      <c r="U4833" s="12"/>
      <c r="V4833" s="12"/>
      <c r="W4833" s="12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2"/>
      <c r="AS4833" s="12"/>
      <c r="AT4833" s="12"/>
      <c r="AU4833" s="12"/>
      <c r="AV4833" s="12"/>
      <c r="AW4833" s="12"/>
      <c r="AX4833" s="12"/>
      <c r="AY4833" s="12"/>
      <c r="AZ4833" s="12"/>
      <c r="BA4833" s="12"/>
      <c r="BB4833" s="12"/>
      <c r="BC4833" s="12"/>
      <c r="BD4833" s="12"/>
      <c r="BE4833" s="12"/>
      <c r="BF4833" s="12"/>
      <c r="BG4833" s="12"/>
      <c r="BH4833" s="12"/>
      <c r="BI4833" s="12"/>
      <c r="BJ4833" s="13"/>
      <c r="BK4833" s="13"/>
      <c r="BL4833" s="13"/>
      <c r="BM4833" s="13"/>
      <c r="BN4833" s="13"/>
    </row>
    <row r="4834" spans="4:66" x14ac:dyDescent="0.25">
      <c r="D4834" s="7"/>
      <c r="E4834" s="10"/>
      <c r="F4834" s="10"/>
      <c r="G4834" s="10"/>
      <c r="H4834" s="10"/>
      <c r="I4834" s="10"/>
      <c r="J4834" s="10"/>
      <c r="K4834" s="11"/>
      <c r="L4834" s="11"/>
      <c r="M4834" s="12"/>
      <c r="N4834" s="12"/>
      <c r="O4834" s="12"/>
      <c r="P4834" s="12"/>
      <c r="Q4834" s="12"/>
      <c r="R4834" s="12"/>
      <c r="S4834" s="12"/>
      <c r="T4834" s="12"/>
      <c r="U4834" s="12"/>
      <c r="V4834" s="12"/>
      <c r="W4834" s="12"/>
      <c r="X4834" s="12"/>
      <c r="Y4834" s="12"/>
      <c r="Z4834" s="12"/>
      <c r="AA4834" s="12"/>
      <c r="AB4834" s="12"/>
      <c r="AC4834" s="12"/>
      <c r="AD4834" s="12"/>
      <c r="AE4834" s="12"/>
      <c r="AF4834" s="12"/>
      <c r="AG4834" s="12"/>
      <c r="AH4834" s="12"/>
      <c r="AI4834" s="12"/>
      <c r="AJ4834" s="12"/>
      <c r="AK4834" s="12"/>
      <c r="AL4834" s="12"/>
      <c r="AM4834" s="12"/>
      <c r="AN4834" s="12"/>
      <c r="AO4834" s="12"/>
      <c r="AP4834" s="12"/>
      <c r="AQ4834" s="12"/>
      <c r="AR4834" s="12"/>
      <c r="AS4834" s="12"/>
      <c r="AT4834" s="12"/>
      <c r="AU4834" s="12"/>
      <c r="AV4834" s="12"/>
      <c r="AW4834" s="12"/>
      <c r="AX4834" s="12"/>
      <c r="AY4834" s="12"/>
      <c r="AZ4834" s="12"/>
      <c r="BA4834" s="12"/>
      <c r="BB4834" s="12"/>
      <c r="BC4834" s="12"/>
      <c r="BD4834" s="12"/>
      <c r="BE4834" s="12"/>
      <c r="BF4834" s="12"/>
      <c r="BG4834" s="12"/>
      <c r="BH4834" s="12"/>
      <c r="BI4834" s="12"/>
      <c r="BJ4834" s="13"/>
      <c r="BK4834" s="13"/>
      <c r="BL4834" s="13"/>
      <c r="BM4834" s="13"/>
      <c r="BN4834" s="13"/>
    </row>
    <row r="4835" spans="4:66" x14ac:dyDescent="0.25">
      <c r="D4835" s="7"/>
      <c r="E4835" s="10"/>
      <c r="F4835" s="10"/>
      <c r="G4835" s="10"/>
      <c r="H4835" s="10"/>
      <c r="I4835" s="10"/>
      <c r="J4835" s="10"/>
      <c r="K4835" s="11"/>
      <c r="L4835" s="11"/>
      <c r="M4835" s="12"/>
      <c r="N4835" s="12"/>
      <c r="O4835" s="12"/>
      <c r="P4835" s="12"/>
      <c r="Q4835" s="12"/>
      <c r="R4835" s="12"/>
      <c r="S4835" s="12"/>
      <c r="T4835" s="12"/>
      <c r="U4835" s="12"/>
      <c r="V4835" s="12"/>
      <c r="W4835" s="12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2"/>
      <c r="AS4835" s="12"/>
      <c r="AT4835" s="12"/>
      <c r="AU4835" s="12"/>
      <c r="AV4835" s="12"/>
      <c r="AW4835" s="12"/>
      <c r="AX4835" s="12"/>
      <c r="AY4835" s="12"/>
      <c r="AZ4835" s="12"/>
      <c r="BA4835" s="12"/>
      <c r="BB4835" s="12"/>
      <c r="BC4835" s="12"/>
      <c r="BD4835" s="12"/>
      <c r="BE4835" s="12"/>
      <c r="BF4835" s="12"/>
      <c r="BG4835" s="12"/>
      <c r="BH4835" s="12"/>
      <c r="BI4835" s="12"/>
      <c r="BJ4835" s="13"/>
      <c r="BK4835" s="13"/>
      <c r="BL4835" s="13"/>
      <c r="BM4835" s="13"/>
      <c r="BN4835" s="13"/>
    </row>
    <row r="4836" spans="4:66" x14ac:dyDescent="0.25">
      <c r="D4836" s="7"/>
      <c r="E4836" s="10"/>
      <c r="F4836" s="10"/>
      <c r="G4836" s="10"/>
      <c r="H4836" s="10"/>
      <c r="I4836" s="10"/>
      <c r="J4836" s="10"/>
      <c r="K4836" s="11"/>
      <c r="L4836" s="11"/>
      <c r="M4836" s="12"/>
      <c r="N4836" s="12"/>
      <c r="O4836" s="12"/>
      <c r="P4836" s="12"/>
      <c r="Q4836" s="12"/>
      <c r="R4836" s="12"/>
      <c r="S4836" s="12"/>
      <c r="T4836" s="12"/>
      <c r="U4836" s="12"/>
      <c r="V4836" s="12"/>
      <c r="W4836" s="12"/>
      <c r="X4836" s="12"/>
      <c r="Y4836" s="12"/>
      <c r="Z4836" s="12"/>
      <c r="AA4836" s="12"/>
      <c r="AB4836" s="12"/>
      <c r="AC4836" s="12"/>
      <c r="AD4836" s="12"/>
      <c r="AE4836" s="12"/>
      <c r="AF4836" s="12"/>
      <c r="AG4836" s="12"/>
      <c r="AH4836" s="12"/>
      <c r="AI4836" s="12"/>
      <c r="AJ4836" s="12"/>
      <c r="AK4836" s="12"/>
      <c r="AL4836" s="12"/>
      <c r="AM4836" s="12"/>
      <c r="AN4836" s="12"/>
      <c r="AO4836" s="12"/>
      <c r="AP4836" s="12"/>
      <c r="AQ4836" s="12"/>
      <c r="AR4836" s="12"/>
      <c r="AS4836" s="12"/>
      <c r="AT4836" s="12"/>
      <c r="AU4836" s="12"/>
      <c r="AV4836" s="12"/>
      <c r="AW4836" s="12"/>
      <c r="AX4836" s="12"/>
      <c r="AY4836" s="12"/>
      <c r="AZ4836" s="12"/>
      <c r="BA4836" s="12"/>
      <c r="BB4836" s="12"/>
      <c r="BC4836" s="12"/>
      <c r="BD4836" s="12"/>
      <c r="BE4836" s="12"/>
      <c r="BF4836" s="12"/>
      <c r="BG4836" s="12"/>
      <c r="BH4836" s="12"/>
      <c r="BI4836" s="12"/>
      <c r="BJ4836" s="13"/>
      <c r="BK4836" s="13"/>
      <c r="BL4836" s="13"/>
      <c r="BM4836" s="13"/>
      <c r="BN4836" s="13"/>
    </row>
    <row r="4837" spans="4:66" x14ac:dyDescent="0.25">
      <c r="D4837" s="7"/>
      <c r="E4837" s="10"/>
      <c r="F4837" s="10"/>
      <c r="G4837" s="10"/>
      <c r="H4837" s="10"/>
      <c r="I4837" s="10"/>
      <c r="J4837" s="10"/>
      <c r="K4837" s="11"/>
      <c r="L4837" s="11"/>
      <c r="M4837" s="12"/>
      <c r="N4837" s="12"/>
      <c r="O4837" s="12"/>
      <c r="P4837" s="12"/>
      <c r="Q4837" s="12"/>
      <c r="R4837" s="12"/>
      <c r="S4837" s="12"/>
      <c r="T4837" s="12"/>
      <c r="U4837" s="12"/>
      <c r="V4837" s="12"/>
      <c r="W4837" s="12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2"/>
      <c r="AS4837" s="12"/>
      <c r="AT4837" s="12"/>
      <c r="AU4837" s="12"/>
      <c r="AV4837" s="12"/>
      <c r="AW4837" s="12"/>
      <c r="AX4837" s="12"/>
      <c r="AY4837" s="12"/>
      <c r="AZ4837" s="12"/>
      <c r="BA4837" s="12"/>
      <c r="BB4837" s="12"/>
      <c r="BC4837" s="12"/>
      <c r="BD4837" s="12"/>
      <c r="BE4837" s="12"/>
      <c r="BF4837" s="12"/>
      <c r="BG4837" s="12"/>
      <c r="BH4837" s="12"/>
      <c r="BI4837" s="12"/>
      <c r="BJ4837" s="13"/>
      <c r="BK4837" s="13"/>
      <c r="BL4837" s="13"/>
      <c r="BM4837" s="13"/>
      <c r="BN4837" s="13"/>
    </row>
    <row r="4838" spans="4:66" x14ac:dyDescent="0.25">
      <c r="D4838" s="7"/>
      <c r="E4838" s="10"/>
      <c r="F4838" s="10"/>
      <c r="G4838" s="10"/>
      <c r="H4838" s="10"/>
      <c r="I4838" s="10"/>
      <c r="J4838" s="10"/>
      <c r="K4838" s="11"/>
      <c r="L4838" s="11"/>
      <c r="M4838" s="12"/>
      <c r="N4838" s="12"/>
      <c r="O4838" s="12"/>
      <c r="P4838" s="12"/>
      <c r="Q4838" s="12"/>
      <c r="R4838" s="12"/>
      <c r="S4838" s="12"/>
      <c r="T4838" s="12"/>
      <c r="U4838" s="12"/>
      <c r="V4838" s="12"/>
      <c r="W4838" s="12"/>
      <c r="X4838" s="12"/>
      <c r="Y4838" s="12"/>
      <c r="Z4838" s="12"/>
      <c r="AA4838" s="12"/>
      <c r="AB4838" s="12"/>
      <c r="AC4838" s="12"/>
      <c r="AD4838" s="12"/>
      <c r="AE4838" s="12"/>
      <c r="AF4838" s="12"/>
      <c r="AG4838" s="12"/>
      <c r="AH4838" s="12"/>
      <c r="AI4838" s="12"/>
      <c r="AJ4838" s="12"/>
      <c r="AK4838" s="12"/>
      <c r="AL4838" s="12"/>
      <c r="AM4838" s="12"/>
      <c r="AN4838" s="12"/>
      <c r="AO4838" s="12"/>
      <c r="AP4838" s="12"/>
      <c r="AQ4838" s="12"/>
      <c r="AR4838" s="12"/>
      <c r="AS4838" s="12"/>
      <c r="AT4838" s="12"/>
      <c r="AU4838" s="12"/>
      <c r="AV4838" s="12"/>
      <c r="AW4838" s="12"/>
      <c r="AX4838" s="12"/>
      <c r="AY4838" s="12"/>
      <c r="AZ4838" s="12"/>
      <c r="BA4838" s="12"/>
      <c r="BB4838" s="12"/>
      <c r="BC4838" s="12"/>
      <c r="BD4838" s="12"/>
      <c r="BE4838" s="12"/>
      <c r="BF4838" s="12"/>
      <c r="BG4838" s="12"/>
      <c r="BH4838" s="12"/>
      <c r="BI4838" s="12"/>
      <c r="BJ4838" s="13"/>
      <c r="BK4838" s="13"/>
      <c r="BL4838" s="13"/>
      <c r="BM4838" s="13"/>
      <c r="BN4838" s="13"/>
    </row>
    <row r="4839" spans="4:66" x14ac:dyDescent="0.25">
      <c r="D4839" s="7"/>
      <c r="E4839" s="10"/>
      <c r="F4839" s="10"/>
      <c r="G4839" s="10"/>
      <c r="H4839" s="10"/>
      <c r="I4839" s="10"/>
      <c r="J4839" s="10"/>
      <c r="K4839" s="11"/>
      <c r="L4839" s="11"/>
      <c r="M4839" s="12"/>
      <c r="N4839" s="12"/>
      <c r="O4839" s="12"/>
      <c r="P4839" s="12"/>
      <c r="Q4839" s="12"/>
      <c r="R4839" s="12"/>
      <c r="S4839" s="12"/>
      <c r="T4839" s="12"/>
      <c r="U4839" s="12"/>
      <c r="V4839" s="12"/>
      <c r="W4839" s="12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2"/>
      <c r="AS4839" s="12"/>
      <c r="AT4839" s="12"/>
      <c r="AU4839" s="12"/>
      <c r="AV4839" s="12"/>
      <c r="AW4839" s="12"/>
      <c r="AX4839" s="12"/>
      <c r="AY4839" s="12"/>
      <c r="AZ4839" s="12"/>
      <c r="BA4839" s="12"/>
      <c r="BB4839" s="12"/>
      <c r="BC4839" s="12"/>
      <c r="BD4839" s="12"/>
      <c r="BE4839" s="12"/>
      <c r="BF4839" s="12"/>
      <c r="BG4839" s="12"/>
      <c r="BH4839" s="12"/>
      <c r="BI4839" s="12"/>
      <c r="BJ4839" s="13"/>
      <c r="BK4839" s="13"/>
      <c r="BL4839" s="13"/>
      <c r="BM4839" s="13"/>
      <c r="BN4839" s="13"/>
    </row>
    <row r="4840" spans="4:66" x14ac:dyDescent="0.25">
      <c r="D4840" s="7"/>
      <c r="E4840" s="10"/>
      <c r="F4840" s="10"/>
      <c r="G4840" s="10"/>
      <c r="H4840" s="10"/>
      <c r="I4840" s="10"/>
      <c r="J4840" s="10"/>
      <c r="K4840" s="11"/>
      <c r="L4840" s="11"/>
      <c r="M4840" s="12"/>
      <c r="N4840" s="12"/>
      <c r="O4840" s="12"/>
      <c r="P4840" s="12"/>
      <c r="Q4840" s="12"/>
      <c r="R4840" s="12"/>
      <c r="S4840" s="12"/>
      <c r="T4840" s="12"/>
      <c r="U4840" s="12"/>
      <c r="V4840" s="12"/>
      <c r="W4840" s="12"/>
      <c r="X4840" s="12"/>
      <c r="Y4840" s="12"/>
      <c r="Z4840" s="12"/>
      <c r="AA4840" s="12"/>
      <c r="AB4840" s="12"/>
      <c r="AC4840" s="12"/>
      <c r="AD4840" s="12"/>
      <c r="AE4840" s="12"/>
      <c r="AF4840" s="12"/>
      <c r="AG4840" s="12"/>
      <c r="AH4840" s="12"/>
      <c r="AI4840" s="12"/>
      <c r="AJ4840" s="12"/>
      <c r="AK4840" s="12"/>
      <c r="AL4840" s="12"/>
      <c r="AM4840" s="12"/>
      <c r="AN4840" s="12"/>
      <c r="AO4840" s="12"/>
      <c r="AP4840" s="12"/>
      <c r="AQ4840" s="12"/>
      <c r="AR4840" s="12"/>
      <c r="AS4840" s="12"/>
      <c r="AT4840" s="12"/>
      <c r="AU4840" s="12"/>
      <c r="AV4840" s="12"/>
      <c r="AW4840" s="12"/>
      <c r="AX4840" s="12"/>
      <c r="AY4840" s="12"/>
      <c r="AZ4840" s="12"/>
      <c r="BA4840" s="12"/>
      <c r="BB4840" s="12"/>
      <c r="BC4840" s="12"/>
      <c r="BD4840" s="12"/>
      <c r="BE4840" s="12"/>
      <c r="BF4840" s="12"/>
      <c r="BG4840" s="12"/>
      <c r="BH4840" s="12"/>
      <c r="BI4840" s="12"/>
      <c r="BJ4840" s="13"/>
      <c r="BK4840" s="13"/>
      <c r="BL4840" s="13"/>
      <c r="BM4840" s="13"/>
      <c r="BN4840" s="13"/>
    </row>
    <row r="4841" spans="4:66" x14ac:dyDescent="0.25">
      <c r="D4841" s="7"/>
      <c r="E4841" s="10"/>
      <c r="F4841" s="10"/>
      <c r="G4841" s="10"/>
      <c r="H4841" s="10"/>
      <c r="I4841" s="10"/>
      <c r="J4841" s="10"/>
      <c r="K4841" s="11"/>
      <c r="L4841" s="11"/>
      <c r="M4841" s="12"/>
      <c r="N4841" s="12"/>
      <c r="O4841" s="12"/>
      <c r="P4841" s="12"/>
      <c r="Q4841" s="12"/>
      <c r="R4841" s="12"/>
      <c r="S4841" s="12"/>
      <c r="T4841" s="12"/>
      <c r="U4841" s="12"/>
      <c r="V4841" s="12"/>
      <c r="W4841" s="12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2"/>
      <c r="AS4841" s="12"/>
      <c r="AT4841" s="12"/>
      <c r="AU4841" s="12"/>
      <c r="AV4841" s="12"/>
      <c r="AW4841" s="12"/>
      <c r="AX4841" s="12"/>
      <c r="AY4841" s="12"/>
      <c r="AZ4841" s="12"/>
      <c r="BA4841" s="12"/>
      <c r="BB4841" s="12"/>
      <c r="BC4841" s="12"/>
      <c r="BD4841" s="12"/>
      <c r="BE4841" s="12"/>
      <c r="BF4841" s="12"/>
      <c r="BG4841" s="12"/>
      <c r="BH4841" s="12"/>
      <c r="BI4841" s="12"/>
      <c r="BJ4841" s="13"/>
      <c r="BK4841" s="13"/>
      <c r="BL4841" s="13"/>
      <c r="BM4841" s="13"/>
      <c r="BN4841" s="13"/>
    </row>
    <row r="4842" spans="4:66" x14ac:dyDescent="0.25">
      <c r="D4842" s="7"/>
      <c r="E4842" s="10"/>
      <c r="F4842" s="10"/>
      <c r="G4842" s="10"/>
      <c r="H4842" s="10"/>
      <c r="I4842" s="10"/>
      <c r="J4842" s="10"/>
      <c r="K4842" s="11"/>
      <c r="L4842" s="11"/>
      <c r="M4842" s="12"/>
      <c r="N4842" s="12"/>
      <c r="O4842" s="12"/>
      <c r="P4842" s="12"/>
      <c r="Q4842" s="12"/>
      <c r="R4842" s="12"/>
      <c r="S4842" s="12"/>
      <c r="T4842" s="12"/>
      <c r="U4842" s="12"/>
      <c r="V4842" s="12"/>
      <c r="W4842" s="12"/>
      <c r="X4842" s="12"/>
      <c r="Y4842" s="12"/>
      <c r="Z4842" s="12"/>
      <c r="AA4842" s="12"/>
      <c r="AB4842" s="12"/>
      <c r="AC4842" s="12"/>
      <c r="AD4842" s="12"/>
      <c r="AE4842" s="12"/>
      <c r="AF4842" s="12"/>
      <c r="AG4842" s="12"/>
      <c r="AH4842" s="12"/>
      <c r="AI4842" s="12"/>
      <c r="AJ4842" s="12"/>
      <c r="AK4842" s="12"/>
      <c r="AL4842" s="12"/>
      <c r="AM4842" s="12"/>
      <c r="AN4842" s="12"/>
      <c r="AO4842" s="12"/>
      <c r="AP4842" s="12"/>
      <c r="AQ4842" s="12"/>
      <c r="AR4842" s="12"/>
      <c r="AS4842" s="12"/>
      <c r="AT4842" s="12"/>
      <c r="AU4842" s="12"/>
      <c r="AV4842" s="12"/>
      <c r="AW4842" s="12"/>
      <c r="AX4842" s="12"/>
      <c r="AY4842" s="12"/>
      <c r="AZ4842" s="12"/>
      <c r="BA4842" s="12"/>
      <c r="BB4842" s="12"/>
      <c r="BC4842" s="12"/>
      <c r="BD4842" s="12"/>
      <c r="BE4842" s="12"/>
      <c r="BF4842" s="12"/>
      <c r="BG4842" s="12"/>
      <c r="BH4842" s="12"/>
      <c r="BI4842" s="12"/>
      <c r="BJ4842" s="13"/>
      <c r="BK4842" s="13"/>
      <c r="BL4842" s="13"/>
      <c r="BM4842" s="13"/>
      <c r="BN4842" s="13"/>
    </row>
    <row r="4843" spans="4:66" x14ac:dyDescent="0.25">
      <c r="D4843" s="7"/>
      <c r="E4843" s="10"/>
      <c r="F4843" s="10"/>
      <c r="G4843" s="10"/>
      <c r="H4843" s="10"/>
      <c r="I4843" s="10"/>
      <c r="J4843" s="10"/>
      <c r="K4843" s="11"/>
      <c r="L4843" s="11"/>
      <c r="M4843" s="12"/>
      <c r="N4843" s="12"/>
      <c r="O4843" s="12"/>
      <c r="P4843" s="12"/>
      <c r="Q4843" s="12"/>
      <c r="R4843" s="12"/>
      <c r="S4843" s="12"/>
      <c r="T4843" s="12"/>
      <c r="U4843" s="12"/>
      <c r="V4843" s="12"/>
      <c r="W4843" s="12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2"/>
      <c r="AS4843" s="12"/>
      <c r="AT4843" s="12"/>
      <c r="AU4843" s="12"/>
      <c r="AV4843" s="12"/>
      <c r="AW4843" s="12"/>
      <c r="AX4843" s="12"/>
      <c r="AY4843" s="12"/>
      <c r="AZ4843" s="12"/>
      <c r="BA4843" s="12"/>
      <c r="BB4843" s="12"/>
      <c r="BC4843" s="12"/>
      <c r="BD4843" s="12"/>
      <c r="BE4843" s="12"/>
      <c r="BF4843" s="12"/>
      <c r="BG4843" s="12"/>
      <c r="BH4843" s="12"/>
      <c r="BI4843" s="12"/>
      <c r="BJ4843" s="13"/>
      <c r="BK4843" s="13"/>
      <c r="BL4843" s="13"/>
      <c r="BM4843" s="13"/>
      <c r="BN4843" s="13"/>
    </row>
    <row r="4844" spans="4:66" x14ac:dyDescent="0.25">
      <c r="D4844" s="7"/>
      <c r="E4844" s="10"/>
      <c r="F4844" s="10"/>
      <c r="G4844" s="10"/>
      <c r="H4844" s="10"/>
      <c r="I4844" s="10"/>
      <c r="J4844" s="10"/>
      <c r="K4844" s="11"/>
      <c r="L4844" s="11"/>
      <c r="M4844" s="12"/>
      <c r="N4844" s="12"/>
      <c r="O4844" s="12"/>
      <c r="P4844" s="12"/>
      <c r="Q4844" s="12"/>
      <c r="R4844" s="12"/>
      <c r="S4844" s="12"/>
      <c r="T4844" s="12"/>
      <c r="U4844" s="12"/>
      <c r="V4844" s="12"/>
      <c r="W4844" s="12"/>
      <c r="X4844" s="12"/>
      <c r="Y4844" s="12"/>
      <c r="Z4844" s="12"/>
      <c r="AA4844" s="12"/>
      <c r="AB4844" s="12"/>
      <c r="AC4844" s="12"/>
      <c r="AD4844" s="12"/>
      <c r="AE4844" s="12"/>
      <c r="AF4844" s="12"/>
      <c r="AG4844" s="12"/>
      <c r="AH4844" s="12"/>
      <c r="AI4844" s="12"/>
      <c r="AJ4844" s="12"/>
      <c r="AK4844" s="12"/>
      <c r="AL4844" s="12"/>
      <c r="AM4844" s="12"/>
      <c r="AN4844" s="12"/>
      <c r="AO4844" s="12"/>
      <c r="AP4844" s="12"/>
      <c r="AQ4844" s="12"/>
      <c r="AR4844" s="12"/>
      <c r="AS4844" s="12"/>
      <c r="AT4844" s="12"/>
      <c r="AU4844" s="12"/>
      <c r="AV4844" s="12"/>
      <c r="AW4844" s="12"/>
      <c r="AX4844" s="12"/>
      <c r="AY4844" s="12"/>
      <c r="AZ4844" s="12"/>
      <c r="BA4844" s="12"/>
      <c r="BB4844" s="12"/>
      <c r="BC4844" s="12"/>
      <c r="BD4844" s="12"/>
      <c r="BE4844" s="12"/>
      <c r="BF4844" s="12"/>
      <c r="BG4844" s="12"/>
      <c r="BH4844" s="12"/>
      <c r="BI4844" s="12"/>
      <c r="BJ4844" s="13"/>
      <c r="BK4844" s="13"/>
      <c r="BL4844" s="13"/>
      <c r="BM4844" s="13"/>
      <c r="BN4844" s="13"/>
    </row>
    <row r="4845" spans="4:66" x14ac:dyDescent="0.25">
      <c r="D4845" s="7"/>
      <c r="E4845" s="10"/>
      <c r="F4845" s="10"/>
      <c r="G4845" s="10"/>
      <c r="H4845" s="10"/>
      <c r="I4845" s="10"/>
      <c r="J4845" s="10"/>
      <c r="K4845" s="11"/>
      <c r="L4845" s="11"/>
      <c r="M4845" s="12"/>
      <c r="N4845" s="12"/>
      <c r="O4845" s="12"/>
      <c r="P4845" s="12"/>
      <c r="Q4845" s="12"/>
      <c r="R4845" s="12"/>
      <c r="S4845" s="12"/>
      <c r="T4845" s="12"/>
      <c r="U4845" s="12"/>
      <c r="V4845" s="12"/>
      <c r="W4845" s="12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2"/>
      <c r="AS4845" s="12"/>
      <c r="AT4845" s="12"/>
      <c r="AU4845" s="12"/>
      <c r="AV4845" s="12"/>
      <c r="AW4845" s="12"/>
      <c r="AX4845" s="12"/>
      <c r="AY4845" s="12"/>
      <c r="AZ4845" s="12"/>
      <c r="BA4845" s="12"/>
      <c r="BB4845" s="12"/>
      <c r="BC4845" s="12"/>
      <c r="BD4845" s="12"/>
      <c r="BE4845" s="12"/>
      <c r="BF4845" s="12"/>
      <c r="BG4845" s="12"/>
      <c r="BH4845" s="12"/>
      <c r="BI4845" s="12"/>
      <c r="BJ4845" s="13"/>
      <c r="BK4845" s="13"/>
      <c r="BL4845" s="13"/>
      <c r="BM4845" s="13"/>
      <c r="BN4845" s="13"/>
    </row>
    <row r="4846" spans="4:66" x14ac:dyDescent="0.25">
      <c r="D4846" s="7"/>
      <c r="E4846" s="10"/>
      <c r="F4846" s="10"/>
      <c r="G4846" s="10"/>
      <c r="H4846" s="10"/>
      <c r="I4846" s="10"/>
      <c r="J4846" s="10"/>
      <c r="K4846" s="11"/>
      <c r="L4846" s="11"/>
      <c r="M4846" s="12"/>
      <c r="N4846" s="12"/>
      <c r="O4846" s="12"/>
      <c r="P4846" s="12"/>
      <c r="Q4846" s="12"/>
      <c r="R4846" s="12"/>
      <c r="S4846" s="12"/>
      <c r="T4846" s="12"/>
      <c r="U4846" s="12"/>
      <c r="V4846" s="12"/>
      <c r="W4846" s="12"/>
      <c r="X4846" s="12"/>
      <c r="Y4846" s="12"/>
      <c r="Z4846" s="12"/>
      <c r="AA4846" s="12"/>
      <c r="AB4846" s="12"/>
      <c r="AC4846" s="12"/>
      <c r="AD4846" s="12"/>
      <c r="AE4846" s="12"/>
      <c r="AF4846" s="12"/>
      <c r="AG4846" s="12"/>
      <c r="AH4846" s="12"/>
      <c r="AI4846" s="12"/>
      <c r="AJ4846" s="12"/>
      <c r="AK4846" s="12"/>
      <c r="AL4846" s="12"/>
      <c r="AM4846" s="12"/>
      <c r="AN4846" s="12"/>
      <c r="AO4846" s="12"/>
      <c r="AP4846" s="12"/>
      <c r="AQ4846" s="12"/>
      <c r="AR4846" s="12"/>
      <c r="AS4846" s="12"/>
      <c r="AT4846" s="12"/>
      <c r="AU4846" s="12"/>
      <c r="AV4846" s="12"/>
      <c r="AW4846" s="12"/>
      <c r="AX4846" s="12"/>
      <c r="AY4846" s="12"/>
      <c r="AZ4846" s="12"/>
      <c r="BA4846" s="12"/>
      <c r="BB4846" s="12"/>
      <c r="BC4846" s="12"/>
      <c r="BD4846" s="12"/>
      <c r="BE4846" s="12"/>
      <c r="BF4846" s="12"/>
      <c r="BG4846" s="12"/>
      <c r="BH4846" s="12"/>
      <c r="BI4846" s="12"/>
      <c r="BJ4846" s="13"/>
      <c r="BK4846" s="13"/>
      <c r="BL4846" s="13"/>
      <c r="BM4846" s="13"/>
      <c r="BN4846" s="13"/>
    </row>
    <row r="4847" spans="4:66" x14ac:dyDescent="0.25">
      <c r="D4847" s="7"/>
      <c r="E4847" s="10"/>
      <c r="F4847" s="10"/>
      <c r="G4847" s="10"/>
      <c r="H4847" s="10"/>
      <c r="I4847" s="10"/>
      <c r="J4847" s="10"/>
      <c r="K4847" s="11"/>
      <c r="L4847" s="11"/>
      <c r="M4847" s="12"/>
      <c r="N4847" s="12"/>
      <c r="O4847" s="12"/>
      <c r="P4847" s="12"/>
      <c r="Q4847" s="12"/>
      <c r="R4847" s="12"/>
      <c r="S4847" s="12"/>
      <c r="T4847" s="12"/>
      <c r="U4847" s="12"/>
      <c r="V4847" s="12"/>
      <c r="W4847" s="12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2"/>
      <c r="AS4847" s="12"/>
      <c r="AT4847" s="12"/>
      <c r="AU4847" s="12"/>
      <c r="AV4847" s="12"/>
      <c r="AW4847" s="12"/>
      <c r="AX4847" s="12"/>
      <c r="AY4847" s="12"/>
      <c r="AZ4847" s="12"/>
      <c r="BA4847" s="12"/>
      <c r="BB4847" s="12"/>
      <c r="BC4847" s="12"/>
      <c r="BD4847" s="12"/>
      <c r="BE4847" s="12"/>
      <c r="BF4847" s="12"/>
      <c r="BG4847" s="12"/>
      <c r="BH4847" s="12"/>
      <c r="BI4847" s="12"/>
      <c r="BJ4847" s="13"/>
      <c r="BK4847" s="13"/>
      <c r="BL4847" s="13"/>
      <c r="BM4847" s="13"/>
      <c r="BN4847" s="13"/>
    </row>
    <row r="4848" spans="4:66" x14ac:dyDescent="0.25">
      <c r="D4848" s="7"/>
      <c r="E4848" s="10"/>
      <c r="F4848" s="10"/>
      <c r="G4848" s="10"/>
      <c r="H4848" s="10"/>
      <c r="I4848" s="10"/>
      <c r="J4848" s="10"/>
      <c r="K4848" s="11"/>
      <c r="L4848" s="11"/>
      <c r="M4848" s="12"/>
      <c r="N4848" s="12"/>
      <c r="O4848" s="12"/>
      <c r="P4848" s="12"/>
      <c r="Q4848" s="12"/>
      <c r="R4848" s="12"/>
      <c r="S4848" s="12"/>
      <c r="T4848" s="12"/>
      <c r="U4848" s="12"/>
      <c r="V4848" s="12"/>
      <c r="W4848" s="12"/>
      <c r="X4848" s="12"/>
      <c r="Y4848" s="12"/>
      <c r="Z4848" s="12"/>
      <c r="AA4848" s="12"/>
      <c r="AB4848" s="12"/>
      <c r="AC4848" s="12"/>
      <c r="AD4848" s="12"/>
      <c r="AE4848" s="12"/>
      <c r="AF4848" s="12"/>
      <c r="AG4848" s="12"/>
      <c r="AH4848" s="12"/>
      <c r="AI4848" s="12"/>
      <c r="AJ4848" s="12"/>
      <c r="AK4848" s="12"/>
      <c r="AL4848" s="12"/>
      <c r="AM4848" s="12"/>
      <c r="AN4848" s="12"/>
      <c r="AO4848" s="12"/>
      <c r="AP4848" s="12"/>
      <c r="AQ4848" s="12"/>
      <c r="AR4848" s="12"/>
      <c r="AS4848" s="12"/>
      <c r="AT4848" s="12"/>
      <c r="AU4848" s="12"/>
      <c r="AV4848" s="12"/>
      <c r="AW4848" s="12"/>
      <c r="AX4848" s="12"/>
      <c r="AY4848" s="12"/>
      <c r="AZ4848" s="12"/>
      <c r="BA4848" s="12"/>
      <c r="BB4848" s="12"/>
      <c r="BC4848" s="12"/>
      <c r="BD4848" s="12"/>
      <c r="BE4848" s="12"/>
      <c r="BF4848" s="12"/>
      <c r="BG4848" s="12"/>
      <c r="BH4848" s="12"/>
      <c r="BI4848" s="12"/>
      <c r="BJ4848" s="13"/>
      <c r="BK4848" s="13"/>
      <c r="BL4848" s="13"/>
      <c r="BM4848" s="13"/>
      <c r="BN4848" s="13"/>
    </row>
    <row r="4849" spans="4:66" x14ac:dyDescent="0.25">
      <c r="D4849" s="7"/>
      <c r="E4849" s="10"/>
      <c r="F4849" s="10"/>
      <c r="G4849" s="10"/>
      <c r="H4849" s="10"/>
      <c r="I4849" s="10"/>
      <c r="J4849" s="10"/>
      <c r="K4849" s="11"/>
      <c r="L4849" s="11"/>
      <c r="M4849" s="12"/>
      <c r="N4849" s="12"/>
      <c r="O4849" s="12"/>
      <c r="P4849" s="12"/>
      <c r="Q4849" s="12"/>
      <c r="R4849" s="12"/>
      <c r="S4849" s="12"/>
      <c r="T4849" s="12"/>
      <c r="U4849" s="12"/>
      <c r="V4849" s="12"/>
      <c r="W4849" s="12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2"/>
      <c r="AS4849" s="12"/>
      <c r="AT4849" s="12"/>
      <c r="AU4849" s="12"/>
      <c r="AV4849" s="12"/>
      <c r="AW4849" s="12"/>
      <c r="AX4849" s="12"/>
      <c r="AY4849" s="12"/>
      <c r="AZ4849" s="12"/>
      <c r="BA4849" s="12"/>
      <c r="BB4849" s="12"/>
      <c r="BC4849" s="12"/>
      <c r="BD4849" s="12"/>
      <c r="BE4849" s="12"/>
      <c r="BF4849" s="12"/>
      <c r="BG4849" s="12"/>
      <c r="BH4849" s="12"/>
      <c r="BI4849" s="12"/>
      <c r="BJ4849" s="13"/>
      <c r="BK4849" s="13"/>
      <c r="BL4849" s="13"/>
      <c r="BM4849" s="13"/>
      <c r="BN4849" s="13"/>
    </row>
    <row r="4850" spans="4:66" x14ac:dyDescent="0.25">
      <c r="D4850" s="7"/>
      <c r="E4850" s="10"/>
      <c r="F4850" s="10"/>
      <c r="G4850" s="10"/>
      <c r="H4850" s="10"/>
      <c r="I4850" s="10"/>
      <c r="J4850" s="10"/>
      <c r="K4850" s="11"/>
      <c r="L4850" s="11"/>
      <c r="M4850" s="12"/>
      <c r="N4850" s="12"/>
      <c r="O4850" s="12"/>
      <c r="P4850" s="12"/>
      <c r="Q4850" s="12"/>
      <c r="R4850" s="12"/>
      <c r="S4850" s="12"/>
      <c r="T4850" s="12"/>
      <c r="U4850" s="12"/>
      <c r="V4850" s="12"/>
      <c r="W4850" s="12"/>
      <c r="X4850" s="12"/>
      <c r="Y4850" s="12"/>
      <c r="Z4850" s="12"/>
      <c r="AA4850" s="12"/>
      <c r="AB4850" s="12"/>
      <c r="AC4850" s="12"/>
      <c r="AD4850" s="12"/>
      <c r="AE4850" s="12"/>
      <c r="AF4850" s="12"/>
      <c r="AG4850" s="12"/>
      <c r="AH4850" s="12"/>
      <c r="AI4850" s="12"/>
      <c r="AJ4850" s="12"/>
      <c r="AK4850" s="12"/>
      <c r="AL4850" s="12"/>
      <c r="AM4850" s="12"/>
      <c r="AN4850" s="12"/>
      <c r="AO4850" s="12"/>
      <c r="AP4850" s="12"/>
      <c r="AQ4850" s="12"/>
      <c r="AR4850" s="12"/>
      <c r="AS4850" s="12"/>
      <c r="AT4850" s="12"/>
      <c r="AU4850" s="12"/>
      <c r="AV4850" s="12"/>
      <c r="AW4850" s="12"/>
      <c r="AX4850" s="12"/>
      <c r="AY4850" s="12"/>
      <c r="AZ4850" s="12"/>
      <c r="BA4850" s="12"/>
      <c r="BB4850" s="12"/>
      <c r="BC4850" s="12"/>
      <c r="BD4850" s="12"/>
      <c r="BE4850" s="12"/>
      <c r="BF4850" s="12"/>
      <c r="BG4850" s="12"/>
      <c r="BH4850" s="12"/>
      <c r="BI4850" s="12"/>
      <c r="BJ4850" s="13"/>
      <c r="BK4850" s="13"/>
      <c r="BL4850" s="13"/>
      <c r="BM4850" s="13"/>
      <c r="BN4850" s="13"/>
    </row>
    <row r="4851" spans="4:66" x14ac:dyDescent="0.25">
      <c r="D4851" s="7"/>
      <c r="E4851" s="10"/>
      <c r="F4851" s="10"/>
      <c r="G4851" s="10"/>
      <c r="H4851" s="10"/>
      <c r="I4851" s="10"/>
      <c r="J4851" s="10"/>
      <c r="K4851" s="11"/>
      <c r="L4851" s="11"/>
      <c r="M4851" s="12"/>
      <c r="N4851" s="12"/>
      <c r="O4851" s="12"/>
      <c r="P4851" s="12"/>
      <c r="Q4851" s="12"/>
      <c r="R4851" s="12"/>
      <c r="S4851" s="12"/>
      <c r="T4851" s="12"/>
      <c r="U4851" s="12"/>
      <c r="V4851" s="12"/>
      <c r="W4851" s="12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2"/>
      <c r="AS4851" s="12"/>
      <c r="AT4851" s="12"/>
      <c r="AU4851" s="12"/>
      <c r="AV4851" s="12"/>
      <c r="AW4851" s="12"/>
      <c r="AX4851" s="12"/>
      <c r="AY4851" s="12"/>
      <c r="AZ4851" s="12"/>
      <c r="BA4851" s="12"/>
      <c r="BB4851" s="12"/>
      <c r="BC4851" s="12"/>
      <c r="BD4851" s="12"/>
      <c r="BE4851" s="12"/>
      <c r="BF4851" s="12"/>
      <c r="BG4851" s="12"/>
      <c r="BH4851" s="12"/>
      <c r="BI4851" s="12"/>
      <c r="BJ4851" s="13"/>
      <c r="BK4851" s="13"/>
      <c r="BL4851" s="13"/>
      <c r="BM4851" s="13"/>
      <c r="BN4851" s="13"/>
    </row>
    <row r="4852" spans="4:66" x14ac:dyDescent="0.25">
      <c r="D4852" s="7"/>
      <c r="E4852" s="10"/>
      <c r="F4852" s="10"/>
      <c r="G4852" s="10"/>
      <c r="H4852" s="10"/>
      <c r="I4852" s="10"/>
      <c r="J4852" s="10"/>
      <c r="K4852" s="11"/>
      <c r="L4852" s="11"/>
      <c r="M4852" s="12"/>
      <c r="N4852" s="12"/>
      <c r="O4852" s="12"/>
      <c r="P4852" s="12"/>
      <c r="Q4852" s="12"/>
      <c r="R4852" s="12"/>
      <c r="S4852" s="12"/>
      <c r="T4852" s="12"/>
      <c r="U4852" s="12"/>
      <c r="V4852" s="12"/>
      <c r="W4852" s="12"/>
      <c r="X4852" s="12"/>
      <c r="Y4852" s="12"/>
      <c r="Z4852" s="12"/>
      <c r="AA4852" s="12"/>
      <c r="AB4852" s="12"/>
      <c r="AC4852" s="12"/>
      <c r="AD4852" s="12"/>
      <c r="AE4852" s="12"/>
      <c r="AF4852" s="12"/>
      <c r="AG4852" s="12"/>
      <c r="AH4852" s="12"/>
      <c r="AI4852" s="12"/>
      <c r="AJ4852" s="12"/>
      <c r="AK4852" s="12"/>
      <c r="AL4852" s="12"/>
      <c r="AM4852" s="12"/>
      <c r="AN4852" s="12"/>
      <c r="AO4852" s="12"/>
      <c r="AP4852" s="12"/>
      <c r="AQ4852" s="12"/>
      <c r="AR4852" s="12"/>
      <c r="AS4852" s="12"/>
      <c r="AT4852" s="12"/>
      <c r="AU4852" s="12"/>
      <c r="AV4852" s="12"/>
      <c r="AW4852" s="12"/>
      <c r="AX4852" s="12"/>
      <c r="AY4852" s="12"/>
      <c r="AZ4852" s="12"/>
      <c r="BA4852" s="12"/>
      <c r="BB4852" s="12"/>
      <c r="BC4852" s="12"/>
      <c r="BD4852" s="12"/>
      <c r="BE4852" s="12"/>
      <c r="BF4852" s="12"/>
      <c r="BG4852" s="12"/>
      <c r="BH4852" s="12"/>
      <c r="BI4852" s="12"/>
      <c r="BJ4852" s="13"/>
      <c r="BK4852" s="13"/>
      <c r="BL4852" s="13"/>
      <c r="BM4852" s="13"/>
      <c r="BN4852" s="13"/>
    </row>
    <row r="4853" spans="4:66" x14ac:dyDescent="0.25">
      <c r="D4853" s="7"/>
      <c r="E4853" s="10"/>
      <c r="F4853" s="10"/>
      <c r="G4853" s="10"/>
      <c r="H4853" s="10"/>
      <c r="I4853" s="10"/>
      <c r="J4853" s="10"/>
      <c r="K4853" s="11"/>
      <c r="L4853" s="11"/>
      <c r="M4853" s="12"/>
      <c r="N4853" s="12"/>
      <c r="O4853" s="12"/>
      <c r="P4853" s="12"/>
      <c r="Q4853" s="12"/>
      <c r="R4853" s="12"/>
      <c r="S4853" s="12"/>
      <c r="T4853" s="12"/>
      <c r="U4853" s="12"/>
      <c r="V4853" s="12"/>
      <c r="W4853" s="12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2"/>
      <c r="AS4853" s="12"/>
      <c r="AT4853" s="12"/>
      <c r="AU4853" s="12"/>
      <c r="AV4853" s="12"/>
      <c r="AW4853" s="12"/>
      <c r="AX4853" s="12"/>
      <c r="AY4853" s="12"/>
      <c r="AZ4853" s="12"/>
      <c r="BA4853" s="12"/>
      <c r="BB4853" s="12"/>
      <c r="BC4853" s="12"/>
      <c r="BD4853" s="12"/>
      <c r="BE4853" s="12"/>
      <c r="BF4853" s="12"/>
      <c r="BG4853" s="12"/>
      <c r="BH4853" s="12"/>
      <c r="BI4853" s="12"/>
      <c r="BJ4853" s="13"/>
      <c r="BK4853" s="13"/>
      <c r="BL4853" s="13"/>
      <c r="BM4853" s="13"/>
      <c r="BN4853" s="13"/>
    </row>
    <row r="4854" spans="4:66" x14ac:dyDescent="0.25">
      <c r="D4854" s="7"/>
      <c r="E4854" s="10"/>
      <c r="F4854" s="10"/>
      <c r="G4854" s="10"/>
      <c r="H4854" s="10"/>
      <c r="I4854" s="10"/>
      <c r="J4854" s="10"/>
      <c r="K4854" s="11"/>
      <c r="L4854" s="11"/>
      <c r="M4854" s="12"/>
      <c r="N4854" s="12"/>
      <c r="O4854" s="12"/>
      <c r="P4854" s="12"/>
      <c r="Q4854" s="12"/>
      <c r="R4854" s="12"/>
      <c r="S4854" s="12"/>
      <c r="T4854" s="12"/>
      <c r="U4854" s="12"/>
      <c r="V4854" s="12"/>
      <c r="W4854" s="12"/>
      <c r="X4854" s="12"/>
      <c r="Y4854" s="12"/>
      <c r="Z4854" s="12"/>
      <c r="AA4854" s="12"/>
      <c r="AB4854" s="12"/>
      <c r="AC4854" s="12"/>
      <c r="AD4854" s="12"/>
      <c r="AE4854" s="12"/>
      <c r="AF4854" s="12"/>
      <c r="AG4854" s="12"/>
      <c r="AH4854" s="12"/>
      <c r="AI4854" s="12"/>
      <c r="AJ4854" s="12"/>
      <c r="AK4854" s="12"/>
      <c r="AL4854" s="12"/>
      <c r="AM4854" s="12"/>
      <c r="AN4854" s="12"/>
      <c r="AO4854" s="12"/>
      <c r="AP4854" s="12"/>
      <c r="AQ4854" s="12"/>
      <c r="AR4854" s="12"/>
      <c r="AS4854" s="12"/>
      <c r="AT4854" s="12"/>
      <c r="AU4854" s="12"/>
      <c r="AV4854" s="12"/>
      <c r="AW4854" s="12"/>
      <c r="AX4854" s="12"/>
      <c r="AY4854" s="12"/>
      <c r="AZ4854" s="12"/>
      <c r="BA4854" s="12"/>
      <c r="BB4854" s="12"/>
      <c r="BC4854" s="12"/>
      <c r="BD4854" s="12"/>
      <c r="BE4854" s="12"/>
      <c r="BF4854" s="12"/>
      <c r="BG4854" s="12"/>
      <c r="BH4854" s="12"/>
      <c r="BI4854" s="12"/>
      <c r="BJ4854" s="13"/>
      <c r="BK4854" s="13"/>
      <c r="BL4854" s="13"/>
      <c r="BM4854" s="13"/>
      <c r="BN4854" s="13"/>
    </row>
    <row r="4855" spans="4:66" x14ac:dyDescent="0.25">
      <c r="D4855" s="7"/>
      <c r="E4855" s="10"/>
      <c r="F4855" s="10"/>
      <c r="G4855" s="10"/>
      <c r="H4855" s="10"/>
      <c r="I4855" s="10"/>
      <c r="J4855" s="10"/>
      <c r="K4855" s="11"/>
      <c r="L4855" s="11"/>
      <c r="M4855" s="12"/>
      <c r="N4855" s="12"/>
      <c r="O4855" s="12"/>
      <c r="P4855" s="12"/>
      <c r="Q4855" s="12"/>
      <c r="R4855" s="12"/>
      <c r="S4855" s="12"/>
      <c r="T4855" s="12"/>
      <c r="U4855" s="12"/>
      <c r="V4855" s="12"/>
      <c r="W4855" s="12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2"/>
      <c r="AS4855" s="12"/>
      <c r="AT4855" s="12"/>
      <c r="AU4855" s="12"/>
      <c r="AV4855" s="12"/>
      <c r="AW4855" s="12"/>
      <c r="AX4855" s="12"/>
      <c r="AY4855" s="12"/>
      <c r="AZ4855" s="12"/>
      <c r="BA4855" s="12"/>
      <c r="BB4855" s="12"/>
      <c r="BC4855" s="12"/>
      <c r="BD4855" s="12"/>
      <c r="BE4855" s="12"/>
      <c r="BF4855" s="12"/>
      <c r="BG4855" s="12"/>
      <c r="BH4855" s="12"/>
      <c r="BI4855" s="12"/>
      <c r="BJ4855" s="13"/>
      <c r="BK4855" s="13"/>
      <c r="BL4855" s="13"/>
      <c r="BM4855" s="13"/>
      <c r="BN4855" s="13"/>
    </row>
    <row r="4856" spans="4:66" x14ac:dyDescent="0.25">
      <c r="D4856" s="7"/>
      <c r="E4856" s="10"/>
      <c r="F4856" s="10"/>
      <c r="G4856" s="10"/>
      <c r="H4856" s="10"/>
      <c r="I4856" s="10"/>
      <c r="J4856" s="10"/>
      <c r="K4856" s="11"/>
      <c r="L4856" s="11"/>
      <c r="M4856" s="12"/>
      <c r="N4856" s="12"/>
      <c r="O4856" s="12"/>
      <c r="P4856" s="12"/>
      <c r="Q4856" s="12"/>
      <c r="R4856" s="12"/>
      <c r="S4856" s="12"/>
      <c r="T4856" s="12"/>
      <c r="U4856" s="12"/>
      <c r="V4856" s="12"/>
      <c r="W4856" s="12"/>
      <c r="X4856" s="12"/>
      <c r="Y4856" s="12"/>
      <c r="Z4856" s="12"/>
      <c r="AA4856" s="12"/>
      <c r="AB4856" s="12"/>
      <c r="AC4856" s="12"/>
      <c r="AD4856" s="12"/>
      <c r="AE4856" s="12"/>
      <c r="AF4856" s="12"/>
      <c r="AG4856" s="12"/>
      <c r="AH4856" s="12"/>
      <c r="AI4856" s="12"/>
      <c r="AJ4856" s="12"/>
      <c r="AK4856" s="12"/>
      <c r="AL4856" s="12"/>
      <c r="AM4856" s="12"/>
      <c r="AN4856" s="12"/>
      <c r="AO4856" s="12"/>
      <c r="AP4856" s="12"/>
      <c r="AQ4856" s="12"/>
      <c r="AR4856" s="12"/>
      <c r="AS4856" s="12"/>
      <c r="AT4856" s="12"/>
      <c r="AU4856" s="12"/>
      <c r="AV4856" s="12"/>
      <c r="AW4856" s="12"/>
      <c r="AX4856" s="12"/>
      <c r="AY4856" s="12"/>
      <c r="AZ4856" s="12"/>
      <c r="BA4856" s="12"/>
      <c r="BB4856" s="12"/>
      <c r="BC4856" s="12"/>
      <c r="BD4856" s="12"/>
      <c r="BE4856" s="12"/>
      <c r="BF4856" s="12"/>
      <c r="BG4856" s="12"/>
      <c r="BH4856" s="12"/>
      <c r="BI4856" s="12"/>
      <c r="BJ4856" s="13"/>
      <c r="BK4856" s="13"/>
      <c r="BL4856" s="13"/>
      <c r="BM4856" s="13"/>
      <c r="BN4856" s="13"/>
    </row>
    <row r="4857" spans="4:66" x14ac:dyDescent="0.25">
      <c r="D4857" s="7"/>
      <c r="E4857" s="10"/>
      <c r="F4857" s="10"/>
      <c r="G4857" s="10"/>
      <c r="H4857" s="10"/>
      <c r="I4857" s="10"/>
      <c r="J4857" s="10"/>
      <c r="K4857" s="11"/>
      <c r="L4857" s="11"/>
      <c r="M4857" s="12"/>
      <c r="N4857" s="12"/>
      <c r="O4857" s="12"/>
      <c r="P4857" s="12"/>
      <c r="Q4857" s="12"/>
      <c r="R4857" s="12"/>
      <c r="S4857" s="12"/>
      <c r="T4857" s="12"/>
      <c r="U4857" s="12"/>
      <c r="V4857" s="12"/>
      <c r="W4857" s="12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2"/>
      <c r="AS4857" s="12"/>
      <c r="AT4857" s="12"/>
      <c r="AU4857" s="12"/>
      <c r="AV4857" s="12"/>
      <c r="AW4857" s="12"/>
      <c r="AX4857" s="12"/>
      <c r="AY4857" s="12"/>
      <c r="AZ4857" s="12"/>
      <c r="BA4857" s="12"/>
      <c r="BB4857" s="12"/>
      <c r="BC4857" s="12"/>
      <c r="BD4857" s="12"/>
      <c r="BE4857" s="12"/>
      <c r="BF4857" s="12"/>
      <c r="BG4857" s="12"/>
      <c r="BH4857" s="12"/>
      <c r="BI4857" s="12"/>
      <c r="BJ4857" s="13"/>
      <c r="BK4857" s="13"/>
      <c r="BL4857" s="13"/>
      <c r="BM4857" s="13"/>
      <c r="BN4857" s="13"/>
    </row>
    <row r="4858" spans="4:66" x14ac:dyDescent="0.25">
      <c r="D4858" s="7"/>
      <c r="E4858" s="10"/>
      <c r="F4858" s="10"/>
      <c r="G4858" s="10"/>
      <c r="H4858" s="10"/>
      <c r="I4858" s="10"/>
      <c r="J4858" s="10"/>
      <c r="K4858" s="11"/>
      <c r="L4858" s="11"/>
      <c r="M4858" s="12"/>
      <c r="N4858" s="12"/>
      <c r="O4858" s="12"/>
      <c r="P4858" s="12"/>
      <c r="Q4858" s="12"/>
      <c r="R4858" s="12"/>
      <c r="S4858" s="12"/>
      <c r="T4858" s="12"/>
      <c r="U4858" s="12"/>
      <c r="V4858" s="12"/>
      <c r="W4858" s="12"/>
      <c r="X4858" s="12"/>
      <c r="Y4858" s="12"/>
      <c r="Z4858" s="12"/>
      <c r="AA4858" s="12"/>
      <c r="AB4858" s="12"/>
      <c r="AC4858" s="12"/>
      <c r="AD4858" s="12"/>
      <c r="AE4858" s="12"/>
      <c r="AF4858" s="12"/>
      <c r="AG4858" s="12"/>
      <c r="AH4858" s="12"/>
      <c r="AI4858" s="12"/>
      <c r="AJ4858" s="12"/>
      <c r="AK4858" s="12"/>
      <c r="AL4858" s="12"/>
      <c r="AM4858" s="12"/>
      <c r="AN4858" s="12"/>
      <c r="AO4858" s="12"/>
      <c r="AP4858" s="12"/>
      <c r="AQ4858" s="12"/>
      <c r="AR4858" s="12"/>
      <c r="AS4858" s="12"/>
      <c r="AT4858" s="12"/>
      <c r="AU4858" s="12"/>
      <c r="AV4858" s="12"/>
      <c r="AW4858" s="12"/>
      <c r="AX4858" s="12"/>
      <c r="AY4858" s="12"/>
      <c r="AZ4858" s="12"/>
      <c r="BA4858" s="12"/>
      <c r="BB4858" s="12"/>
      <c r="BC4858" s="12"/>
      <c r="BD4858" s="12"/>
      <c r="BE4858" s="12"/>
      <c r="BF4858" s="12"/>
      <c r="BG4858" s="12"/>
      <c r="BH4858" s="12"/>
      <c r="BI4858" s="12"/>
      <c r="BJ4858" s="13"/>
      <c r="BK4858" s="13"/>
      <c r="BL4858" s="13"/>
      <c r="BM4858" s="13"/>
      <c r="BN4858" s="13"/>
    </row>
    <row r="4859" spans="4:66" x14ac:dyDescent="0.25">
      <c r="D4859" s="7"/>
      <c r="E4859" s="10"/>
      <c r="F4859" s="10"/>
      <c r="G4859" s="10"/>
      <c r="H4859" s="10"/>
      <c r="I4859" s="10"/>
      <c r="J4859" s="10"/>
      <c r="K4859" s="11"/>
      <c r="L4859" s="11"/>
      <c r="M4859" s="12"/>
      <c r="N4859" s="12"/>
      <c r="O4859" s="12"/>
      <c r="P4859" s="12"/>
      <c r="Q4859" s="12"/>
      <c r="R4859" s="12"/>
      <c r="S4859" s="12"/>
      <c r="T4859" s="12"/>
      <c r="U4859" s="12"/>
      <c r="V4859" s="12"/>
      <c r="W4859" s="12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2"/>
      <c r="AS4859" s="12"/>
      <c r="AT4859" s="12"/>
      <c r="AU4859" s="12"/>
      <c r="AV4859" s="12"/>
      <c r="AW4859" s="12"/>
      <c r="AX4859" s="12"/>
      <c r="AY4859" s="12"/>
      <c r="AZ4859" s="12"/>
      <c r="BA4859" s="12"/>
      <c r="BB4859" s="12"/>
      <c r="BC4859" s="12"/>
      <c r="BD4859" s="12"/>
      <c r="BE4859" s="12"/>
      <c r="BF4859" s="12"/>
      <c r="BG4859" s="12"/>
      <c r="BH4859" s="12"/>
      <c r="BI4859" s="12"/>
      <c r="BJ4859" s="13"/>
      <c r="BK4859" s="13"/>
      <c r="BL4859" s="13"/>
      <c r="BM4859" s="13"/>
      <c r="BN4859" s="13"/>
    </row>
    <row r="4860" spans="4:66" x14ac:dyDescent="0.25">
      <c r="D4860" s="7"/>
      <c r="E4860" s="10"/>
      <c r="F4860" s="10"/>
      <c r="G4860" s="10"/>
      <c r="H4860" s="10"/>
      <c r="I4860" s="10"/>
      <c r="J4860" s="10"/>
      <c r="K4860" s="11"/>
      <c r="L4860" s="11"/>
      <c r="M4860" s="12"/>
      <c r="N4860" s="12"/>
      <c r="O4860" s="12"/>
      <c r="P4860" s="12"/>
      <c r="Q4860" s="12"/>
      <c r="R4860" s="12"/>
      <c r="S4860" s="12"/>
      <c r="T4860" s="12"/>
      <c r="U4860" s="12"/>
      <c r="V4860" s="12"/>
      <c r="W4860" s="12"/>
      <c r="X4860" s="12"/>
      <c r="Y4860" s="12"/>
      <c r="Z4860" s="12"/>
      <c r="AA4860" s="12"/>
      <c r="AB4860" s="12"/>
      <c r="AC4860" s="12"/>
      <c r="AD4860" s="12"/>
      <c r="AE4860" s="12"/>
      <c r="AF4860" s="12"/>
      <c r="AG4860" s="12"/>
      <c r="AH4860" s="12"/>
      <c r="AI4860" s="12"/>
      <c r="AJ4860" s="12"/>
      <c r="AK4860" s="12"/>
      <c r="AL4860" s="12"/>
      <c r="AM4860" s="12"/>
      <c r="AN4860" s="12"/>
      <c r="AO4860" s="12"/>
      <c r="AP4860" s="12"/>
      <c r="AQ4860" s="12"/>
      <c r="AR4860" s="12"/>
      <c r="AS4860" s="12"/>
      <c r="AT4860" s="12"/>
      <c r="AU4860" s="12"/>
      <c r="AV4860" s="12"/>
      <c r="AW4860" s="12"/>
      <c r="AX4860" s="12"/>
      <c r="AY4860" s="12"/>
      <c r="AZ4860" s="12"/>
      <c r="BA4860" s="12"/>
      <c r="BB4860" s="12"/>
      <c r="BC4860" s="12"/>
      <c r="BD4860" s="12"/>
      <c r="BE4860" s="12"/>
      <c r="BF4860" s="12"/>
      <c r="BG4860" s="12"/>
      <c r="BH4860" s="12"/>
      <c r="BI4860" s="12"/>
      <c r="BJ4860" s="13"/>
      <c r="BK4860" s="13"/>
      <c r="BL4860" s="13"/>
      <c r="BM4860" s="13"/>
      <c r="BN4860" s="13"/>
    </row>
    <row r="4861" spans="4:66" x14ac:dyDescent="0.25">
      <c r="D4861" s="7"/>
      <c r="E4861" s="10"/>
      <c r="F4861" s="10"/>
      <c r="G4861" s="10"/>
      <c r="H4861" s="10"/>
      <c r="I4861" s="10"/>
      <c r="J4861" s="10"/>
      <c r="K4861" s="11"/>
      <c r="L4861" s="11"/>
      <c r="M4861" s="12"/>
      <c r="N4861" s="12"/>
      <c r="O4861" s="12"/>
      <c r="P4861" s="12"/>
      <c r="Q4861" s="12"/>
      <c r="R4861" s="12"/>
      <c r="S4861" s="12"/>
      <c r="T4861" s="12"/>
      <c r="U4861" s="12"/>
      <c r="V4861" s="12"/>
      <c r="W4861" s="12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2"/>
      <c r="AS4861" s="12"/>
      <c r="AT4861" s="12"/>
      <c r="AU4861" s="12"/>
      <c r="AV4861" s="12"/>
      <c r="AW4861" s="12"/>
      <c r="AX4861" s="12"/>
      <c r="AY4861" s="12"/>
      <c r="AZ4861" s="12"/>
      <c r="BA4861" s="12"/>
      <c r="BB4861" s="12"/>
      <c r="BC4861" s="12"/>
      <c r="BD4861" s="12"/>
      <c r="BE4861" s="12"/>
      <c r="BF4861" s="12"/>
      <c r="BG4861" s="12"/>
      <c r="BH4861" s="12"/>
      <c r="BI4861" s="12"/>
      <c r="BJ4861" s="13"/>
      <c r="BK4861" s="13"/>
      <c r="BL4861" s="13"/>
      <c r="BM4861" s="13"/>
      <c r="BN4861" s="13"/>
    </row>
    <row r="4862" spans="4:66" x14ac:dyDescent="0.25">
      <c r="D4862" s="7"/>
      <c r="E4862" s="10"/>
      <c r="F4862" s="10"/>
      <c r="G4862" s="10"/>
      <c r="H4862" s="10"/>
      <c r="I4862" s="10"/>
      <c r="J4862" s="10"/>
      <c r="K4862" s="11"/>
      <c r="L4862" s="11"/>
      <c r="M4862" s="12"/>
      <c r="N4862" s="12"/>
      <c r="O4862" s="12"/>
      <c r="P4862" s="12"/>
      <c r="Q4862" s="12"/>
      <c r="R4862" s="12"/>
      <c r="S4862" s="12"/>
      <c r="T4862" s="12"/>
      <c r="U4862" s="12"/>
      <c r="V4862" s="12"/>
      <c r="W4862" s="12"/>
      <c r="X4862" s="12"/>
      <c r="Y4862" s="12"/>
      <c r="Z4862" s="12"/>
      <c r="AA4862" s="12"/>
      <c r="AB4862" s="12"/>
      <c r="AC4862" s="12"/>
      <c r="AD4862" s="12"/>
      <c r="AE4862" s="12"/>
      <c r="AF4862" s="12"/>
      <c r="AG4862" s="12"/>
      <c r="AH4862" s="12"/>
      <c r="AI4862" s="12"/>
      <c r="AJ4862" s="12"/>
      <c r="AK4862" s="12"/>
      <c r="AL4862" s="12"/>
      <c r="AM4862" s="12"/>
      <c r="AN4862" s="12"/>
      <c r="AO4862" s="12"/>
      <c r="AP4862" s="12"/>
      <c r="AQ4862" s="12"/>
      <c r="AR4862" s="12"/>
      <c r="AS4862" s="12"/>
      <c r="AT4862" s="12"/>
      <c r="AU4862" s="12"/>
      <c r="AV4862" s="12"/>
      <c r="AW4862" s="12"/>
      <c r="AX4862" s="12"/>
      <c r="AY4862" s="12"/>
      <c r="AZ4862" s="12"/>
      <c r="BA4862" s="12"/>
      <c r="BB4862" s="12"/>
      <c r="BC4862" s="12"/>
      <c r="BD4862" s="12"/>
      <c r="BE4862" s="12"/>
      <c r="BF4862" s="12"/>
      <c r="BG4862" s="12"/>
      <c r="BH4862" s="12"/>
      <c r="BI4862" s="12"/>
      <c r="BJ4862" s="13"/>
      <c r="BK4862" s="13"/>
      <c r="BL4862" s="13"/>
      <c r="BM4862" s="13"/>
      <c r="BN4862" s="13"/>
    </row>
    <row r="4863" spans="4:66" x14ac:dyDescent="0.25">
      <c r="D4863" s="7"/>
      <c r="E4863" s="10"/>
      <c r="F4863" s="10"/>
      <c r="G4863" s="10"/>
      <c r="H4863" s="10"/>
      <c r="I4863" s="10"/>
      <c r="J4863" s="10"/>
      <c r="K4863" s="11"/>
      <c r="L4863" s="11"/>
      <c r="M4863" s="12"/>
      <c r="N4863" s="12"/>
      <c r="O4863" s="12"/>
      <c r="P4863" s="12"/>
      <c r="Q4863" s="12"/>
      <c r="R4863" s="12"/>
      <c r="S4863" s="12"/>
      <c r="T4863" s="12"/>
      <c r="U4863" s="12"/>
      <c r="V4863" s="12"/>
      <c r="W4863" s="12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2"/>
      <c r="AS4863" s="12"/>
      <c r="AT4863" s="12"/>
      <c r="AU4863" s="12"/>
      <c r="AV4863" s="12"/>
      <c r="AW4863" s="12"/>
      <c r="AX4863" s="12"/>
      <c r="AY4863" s="12"/>
      <c r="AZ4863" s="12"/>
      <c r="BA4863" s="12"/>
      <c r="BB4863" s="12"/>
      <c r="BC4863" s="12"/>
      <c r="BD4863" s="12"/>
      <c r="BE4863" s="12"/>
      <c r="BF4863" s="12"/>
      <c r="BG4863" s="12"/>
      <c r="BH4863" s="12"/>
      <c r="BI4863" s="12"/>
      <c r="BJ4863" s="13"/>
      <c r="BK4863" s="13"/>
      <c r="BL4863" s="13"/>
      <c r="BM4863" s="13"/>
      <c r="BN4863" s="13"/>
    </row>
    <row r="4864" spans="4:66" x14ac:dyDescent="0.25">
      <c r="D4864" s="7"/>
      <c r="E4864" s="10"/>
      <c r="F4864" s="10"/>
      <c r="G4864" s="10"/>
      <c r="H4864" s="10"/>
      <c r="I4864" s="10"/>
      <c r="J4864" s="10"/>
      <c r="K4864" s="11"/>
      <c r="L4864" s="11"/>
      <c r="M4864" s="12"/>
      <c r="N4864" s="12"/>
      <c r="O4864" s="12"/>
      <c r="P4864" s="12"/>
      <c r="Q4864" s="12"/>
      <c r="R4864" s="12"/>
      <c r="S4864" s="12"/>
      <c r="T4864" s="12"/>
      <c r="U4864" s="12"/>
      <c r="V4864" s="12"/>
      <c r="W4864" s="12"/>
      <c r="X4864" s="12"/>
      <c r="Y4864" s="12"/>
      <c r="Z4864" s="12"/>
      <c r="AA4864" s="12"/>
      <c r="AB4864" s="12"/>
      <c r="AC4864" s="12"/>
      <c r="AD4864" s="12"/>
      <c r="AE4864" s="12"/>
      <c r="AF4864" s="12"/>
      <c r="AG4864" s="12"/>
      <c r="AH4864" s="12"/>
      <c r="AI4864" s="12"/>
      <c r="AJ4864" s="12"/>
      <c r="AK4864" s="12"/>
      <c r="AL4864" s="12"/>
      <c r="AM4864" s="12"/>
      <c r="AN4864" s="12"/>
      <c r="AO4864" s="12"/>
      <c r="AP4864" s="12"/>
      <c r="AQ4864" s="12"/>
      <c r="AR4864" s="12"/>
      <c r="AS4864" s="12"/>
      <c r="AT4864" s="12"/>
      <c r="AU4864" s="12"/>
      <c r="AV4864" s="12"/>
      <c r="AW4864" s="12"/>
      <c r="AX4864" s="12"/>
      <c r="AY4864" s="12"/>
      <c r="AZ4864" s="12"/>
      <c r="BA4864" s="12"/>
      <c r="BB4864" s="12"/>
      <c r="BC4864" s="12"/>
      <c r="BD4864" s="12"/>
      <c r="BE4864" s="12"/>
      <c r="BF4864" s="12"/>
      <c r="BG4864" s="12"/>
      <c r="BH4864" s="12"/>
      <c r="BI4864" s="12"/>
      <c r="BJ4864" s="13"/>
      <c r="BK4864" s="13"/>
      <c r="BL4864" s="13"/>
      <c r="BM4864" s="13"/>
      <c r="BN4864" s="13"/>
    </row>
    <row r="4865" spans="4:66" x14ac:dyDescent="0.25">
      <c r="D4865" s="7"/>
      <c r="E4865" s="10"/>
      <c r="F4865" s="10"/>
      <c r="G4865" s="10"/>
      <c r="H4865" s="10"/>
      <c r="I4865" s="10"/>
      <c r="J4865" s="10"/>
      <c r="K4865" s="11"/>
      <c r="L4865" s="11"/>
      <c r="M4865" s="12"/>
      <c r="N4865" s="12"/>
      <c r="O4865" s="12"/>
      <c r="P4865" s="12"/>
      <c r="Q4865" s="12"/>
      <c r="R4865" s="12"/>
      <c r="S4865" s="12"/>
      <c r="T4865" s="12"/>
      <c r="U4865" s="12"/>
      <c r="V4865" s="12"/>
      <c r="W4865" s="12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2"/>
      <c r="AS4865" s="12"/>
      <c r="AT4865" s="12"/>
      <c r="AU4865" s="12"/>
      <c r="AV4865" s="12"/>
      <c r="AW4865" s="12"/>
      <c r="AX4865" s="12"/>
      <c r="AY4865" s="12"/>
      <c r="AZ4865" s="12"/>
      <c r="BA4865" s="12"/>
      <c r="BB4865" s="12"/>
      <c r="BC4865" s="12"/>
      <c r="BD4865" s="12"/>
      <c r="BE4865" s="12"/>
      <c r="BF4865" s="12"/>
      <c r="BG4865" s="12"/>
      <c r="BH4865" s="12"/>
      <c r="BI4865" s="12"/>
      <c r="BJ4865" s="13"/>
      <c r="BK4865" s="13"/>
      <c r="BL4865" s="13"/>
      <c r="BM4865" s="13"/>
      <c r="BN4865" s="13"/>
    </row>
    <row r="4866" spans="4:66" x14ac:dyDescent="0.25">
      <c r="D4866" s="7"/>
      <c r="E4866" s="10"/>
      <c r="F4866" s="10"/>
      <c r="G4866" s="10"/>
      <c r="H4866" s="10"/>
      <c r="I4866" s="10"/>
      <c r="J4866" s="10"/>
      <c r="K4866" s="11"/>
      <c r="L4866" s="11"/>
      <c r="M4866" s="12"/>
      <c r="N4866" s="12"/>
      <c r="O4866" s="12"/>
      <c r="P4866" s="12"/>
      <c r="Q4866" s="12"/>
      <c r="R4866" s="12"/>
      <c r="S4866" s="12"/>
      <c r="T4866" s="12"/>
      <c r="U4866" s="12"/>
      <c r="V4866" s="12"/>
      <c r="W4866" s="12"/>
      <c r="X4866" s="12"/>
      <c r="Y4866" s="12"/>
      <c r="Z4866" s="12"/>
      <c r="AA4866" s="12"/>
      <c r="AB4866" s="12"/>
      <c r="AC4866" s="12"/>
      <c r="AD4866" s="12"/>
      <c r="AE4866" s="12"/>
      <c r="AF4866" s="12"/>
      <c r="AG4866" s="12"/>
      <c r="AH4866" s="12"/>
      <c r="AI4866" s="12"/>
      <c r="AJ4866" s="12"/>
      <c r="AK4866" s="12"/>
      <c r="AL4866" s="12"/>
      <c r="AM4866" s="12"/>
      <c r="AN4866" s="12"/>
      <c r="AO4866" s="12"/>
      <c r="AP4866" s="12"/>
      <c r="AQ4866" s="12"/>
      <c r="AR4866" s="12"/>
      <c r="AS4866" s="12"/>
      <c r="AT4866" s="12"/>
      <c r="AU4866" s="12"/>
      <c r="AV4866" s="12"/>
      <c r="AW4866" s="12"/>
      <c r="AX4866" s="12"/>
      <c r="AY4866" s="12"/>
      <c r="AZ4866" s="12"/>
      <c r="BA4866" s="12"/>
      <c r="BB4866" s="12"/>
      <c r="BC4866" s="12"/>
      <c r="BD4866" s="12"/>
      <c r="BE4866" s="12"/>
      <c r="BF4866" s="12"/>
      <c r="BG4866" s="12"/>
      <c r="BH4866" s="12"/>
      <c r="BI4866" s="12"/>
      <c r="BJ4866" s="13"/>
      <c r="BK4866" s="13"/>
      <c r="BL4866" s="13"/>
      <c r="BM4866" s="13"/>
      <c r="BN4866" s="13"/>
    </row>
    <row r="4867" spans="4:66" x14ac:dyDescent="0.25">
      <c r="D4867" s="7"/>
      <c r="E4867" s="10"/>
      <c r="F4867" s="10"/>
      <c r="G4867" s="10"/>
      <c r="H4867" s="10"/>
      <c r="I4867" s="10"/>
      <c r="J4867" s="10"/>
      <c r="K4867" s="11"/>
      <c r="L4867" s="11"/>
      <c r="M4867" s="12"/>
      <c r="N4867" s="12"/>
      <c r="O4867" s="12"/>
      <c r="P4867" s="12"/>
      <c r="Q4867" s="12"/>
      <c r="R4867" s="12"/>
      <c r="S4867" s="12"/>
      <c r="T4867" s="12"/>
      <c r="U4867" s="12"/>
      <c r="V4867" s="12"/>
      <c r="W4867" s="12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2"/>
      <c r="AS4867" s="12"/>
      <c r="AT4867" s="12"/>
      <c r="AU4867" s="12"/>
      <c r="AV4867" s="12"/>
      <c r="AW4867" s="12"/>
      <c r="AX4867" s="12"/>
      <c r="AY4867" s="12"/>
      <c r="AZ4867" s="12"/>
      <c r="BA4867" s="12"/>
      <c r="BB4867" s="12"/>
      <c r="BC4867" s="12"/>
      <c r="BD4867" s="12"/>
      <c r="BE4867" s="12"/>
      <c r="BF4867" s="12"/>
      <c r="BG4867" s="12"/>
      <c r="BH4867" s="12"/>
      <c r="BI4867" s="12"/>
      <c r="BJ4867" s="13"/>
      <c r="BK4867" s="13"/>
      <c r="BL4867" s="13"/>
      <c r="BM4867" s="13"/>
      <c r="BN4867" s="13"/>
    </row>
    <row r="4868" spans="4:66" x14ac:dyDescent="0.25">
      <c r="D4868" s="7"/>
      <c r="E4868" s="10"/>
      <c r="F4868" s="10"/>
      <c r="G4868" s="10"/>
      <c r="H4868" s="10"/>
      <c r="I4868" s="10"/>
      <c r="J4868" s="10"/>
      <c r="K4868" s="11"/>
      <c r="L4868" s="11"/>
      <c r="M4868" s="12"/>
      <c r="N4868" s="12"/>
      <c r="O4868" s="12"/>
      <c r="P4868" s="12"/>
      <c r="Q4868" s="12"/>
      <c r="R4868" s="12"/>
      <c r="S4868" s="12"/>
      <c r="T4868" s="12"/>
      <c r="U4868" s="12"/>
      <c r="V4868" s="12"/>
      <c r="W4868" s="12"/>
      <c r="X4868" s="12"/>
      <c r="Y4868" s="12"/>
      <c r="Z4868" s="12"/>
      <c r="AA4868" s="12"/>
      <c r="AB4868" s="12"/>
      <c r="AC4868" s="12"/>
      <c r="AD4868" s="12"/>
      <c r="AE4868" s="12"/>
      <c r="AF4868" s="12"/>
      <c r="AG4868" s="12"/>
      <c r="AH4868" s="12"/>
      <c r="AI4868" s="12"/>
      <c r="AJ4868" s="12"/>
      <c r="AK4868" s="12"/>
      <c r="AL4868" s="12"/>
      <c r="AM4868" s="12"/>
      <c r="AN4868" s="12"/>
      <c r="AO4868" s="12"/>
      <c r="AP4868" s="12"/>
      <c r="AQ4868" s="12"/>
      <c r="AR4868" s="12"/>
      <c r="AS4868" s="12"/>
      <c r="AT4868" s="12"/>
      <c r="AU4868" s="12"/>
      <c r="AV4868" s="12"/>
      <c r="AW4868" s="12"/>
      <c r="AX4868" s="12"/>
      <c r="AY4868" s="12"/>
      <c r="AZ4868" s="12"/>
      <c r="BA4868" s="12"/>
      <c r="BB4868" s="12"/>
      <c r="BC4868" s="12"/>
      <c r="BD4868" s="12"/>
      <c r="BE4868" s="12"/>
      <c r="BF4868" s="12"/>
      <c r="BG4868" s="12"/>
      <c r="BH4868" s="12"/>
      <c r="BI4868" s="12"/>
      <c r="BJ4868" s="13"/>
      <c r="BK4868" s="13"/>
      <c r="BL4868" s="13"/>
      <c r="BM4868" s="13"/>
      <c r="BN4868" s="13"/>
    </row>
    <row r="4869" spans="4:66" x14ac:dyDescent="0.25">
      <c r="D4869" s="7"/>
      <c r="E4869" s="10"/>
      <c r="F4869" s="10"/>
      <c r="G4869" s="10"/>
      <c r="H4869" s="10"/>
      <c r="I4869" s="10"/>
      <c r="J4869" s="10"/>
      <c r="K4869" s="11"/>
      <c r="L4869" s="11"/>
      <c r="M4869" s="12"/>
      <c r="N4869" s="12"/>
      <c r="O4869" s="12"/>
      <c r="P4869" s="12"/>
      <c r="Q4869" s="12"/>
      <c r="R4869" s="12"/>
      <c r="S4869" s="12"/>
      <c r="T4869" s="12"/>
      <c r="U4869" s="12"/>
      <c r="V4869" s="12"/>
      <c r="W4869" s="12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2"/>
      <c r="AS4869" s="12"/>
      <c r="AT4869" s="12"/>
      <c r="AU4869" s="12"/>
      <c r="AV4869" s="12"/>
      <c r="AW4869" s="12"/>
      <c r="AX4869" s="12"/>
      <c r="AY4869" s="12"/>
      <c r="AZ4869" s="12"/>
      <c r="BA4869" s="12"/>
      <c r="BB4869" s="12"/>
      <c r="BC4869" s="12"/>
      <c r="BD4869" s="12"/>
      <c r="BE4869" s="12"/>
      <c r="BF4869" s="12"/>
      <c r="BG4869" s="12"/>
      <c r="BH4869" s="12"/>
      <c r="BI4869" s="12"/>
      <c r="BJ4869" s="13"/>
      <c r="BK4869" s="13"/>
      <c r="BL4869" s="13"/>
      <c r="BM4869" s="13"/>
      <c r="BN4869" s="13"/>
    </row>
    <row r="4870" spans="4:66" x14ac:dyDescent="0.25">
      <c r="D4870" s="7"/>
      <c r="E4870" s="10"/>
      <c r="F4870" s="10"/>
      <c r="G4870" s="10"/>
      <c r="H4870" s="10"/>
      <c r="I4870" s="10"/>
      <c r="J4870" s="10"/>
      <c r="K4870" s="11"/>
      <c r="L4870" s="11"/>
      <c r="M4870" s="12"/>
      <c r="N4870" s="12"/>
      <c r="O4870" s="12"/>
      <c r="P4870" s="12"/>
      <c r="Q4870" s="12"/>
      <c r="R4870" s="12"/>
      <c r="S4870" s="12"/>
      <c r="T4870" s="12"/>
      <c r="U4870" s="12"/>
      <c r="V4870" s="12"/>
      <c r="W4870" s="12"/>
      <c r="X4870" s="12"/>
      <c r="Y4870" s="12"/>
      <c r="Z4870" s="12"/>
      <c r="AA4870" s="12"/>
      <c r="AB4870" s="12"/>
      <c r="AC4870" s="12"/>
      <c r="AD4870" s="12"/>
      <c r="AE4870" s="12"/>
      <c r="AF4870" s="12"/>
      <c r="AG4870" s="12"/>
      <c r="AH4870" s="12"/>
      <c r="AI4870" s="12"/>
      <c r="AJ4870" s="12"/>
      <c r="AK4870" s="12"/>
      <c r="AL4870" s="12"/>
      <c r="AM4870" s="12"/>
      <c r="AN4870" s="12"/>
      <c r="AO4870" s="12"/>
      <c r="AP4870" s="12"/>
      <c r="AQ4870" s="12"/>
      <c r="AR4870" s="12"/>
      <c r="AS4870" s="12"/>
      <c r="AT4870" s="12"/>
      <c r="AU4870" s="12"/>
      <c r="AV4870" s="12"/>
      <c r="AW4870" s="12"/>
      <c r="AX4870" s="12"/>
      <c r="AY4870" s="12"/>
      <c r="AZ4870" s="12"/>
      <c r="BA4870" s="12"/>
      <c r="BB4870" s="12"/>
      <c r="BC4870" s="12"/>
      <c r="BD4870" s="12"/>
      <c r="BE4870" s="12"/>
      <c r="BF4870" s="12"/>
      <c r="BG4870" s="12"/>
      <c r="BH4870" s="12"/>
      <c r="BI4870" s="12"/>
      <c r="BJ4870" s="13"/>
      <c r="BK4870" s="13"/>
      <c r="BL4870" s="13"/>
      <c r="BM4870" s="13"/>
      <c r="BN4870" s="13"/>
    </row>
    <row r="4871" spans="4:66" x14ac:dyDescent="0.25">
      <c r="D4871" s="7"/>
      <c r="E4871" s="10"/>
      <c r="F4871" s="10"/>
      <c r="G4871" s="10"/>
      <c r="H4871" s="10"/>
      <c r="I4871" s="10"/>
      <c r="J4871" s="10"/>
      <c r="K4871" s="11"/>
      <c r="L4871" s="11"/>
      <c r="M4871" s="12"/>
      <c r="N4871" s="12"/>
      <c r="O4871" s="12"/>
      <c r="P4871" s="12"/>
      <c r="Q4871" s="12"/>
      <c r="R4871" s="12"/>
      <c r="S4871" s="12"/>
      <c r="T4871" s="12"/>
      <c r="U4871" s="12"/>
      <c r="V4871" s="12"/>
      <c r="W4871" s="12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2"/>
      <c r="AS4871" s="12"/>
      <c r="AT4871" s="12"/>
      <c r="AU4871" s="12"/>
      <c r="AV4871" s="12"/>
      <c r="AW4871" s="12"/>
      <c r="AX4871" s="12"/>
      <c r="AY4871" s="12"/>
      <c r="AZ4871" s="12"/>
      <c r="BA4871" s="12"/>
      <c r="BB4871" s="12"/>
      <c r="BC4871" s="12"/>
      <c r="BD4871" s="12"/>
      <c r="BE4871" s="12"/>
      <c r="BF4871" s="12"/>
      <c r="BG4871" s="12"/>
      <c r="BH4871" s="12"/>
      <c r="BI4871" s="12"/>
      <c r="BJ4871" s="13"/>
      <c r="BK4871" s="13"/>
      <c r="BL4871" s="13"/>
      <c r="BM4871" s="13"/>
      <c r="BN4871" s="13"/>
    </row>
    <row r="4872" spans="4:66" x14ac:dyDescent="0.25">
      <c r="D4872" s="7"/>
      <c r="E4872" s="10"/>
      <c r="F4872" s="10"/>
      <c r="G4872" s="10"/>
      <c r="H4872" s="10"/>
      <c r="I4872" s="10"/>
      <c r="J4872" s="10"/>
      <c r="K4872" s="11"/>
      <c r="L4872" s="11"/>
      <c r="M4872" s="12"/>
      <c r="N4872" s="12"/>
      <c r="O4872" s="12"/>
      <c r="P4872" s="12"/>
      <c r="Q4872" s="12"/>
      <c r="R4872" s="12"/>
      <c r="S4872" s="12"/>
      <c r="T4872" s="12"/>
      <c r="U4872" s="12"/>
      <c r="V4872" s="12"/>
      <c r="W4872" s="12"/>
      <c r="X4872" s="12"/>
      <c r="Y4872" s="12"/>
      <c r="Z4872" s="12"/>
      <c r="AA4872" s="12"/>
      <c r="AB4872" s="12"/>
      <c r="AC4872" s="12"/>
      <c r="AD4872" s="12"/>
      <c r="AE4872" s="12"/>
      <c r="AF4872" s="12"/>
      <c r="AG4872" s="12"/>
      <c r="AH4872" s="12"/>
      <c r="AI4872" s="12"/>
      <c r="AJ4872" s="12"/>
      <c r="AK4872" s="12"/>
      <c r="AL4872" s="12"/>
      <c r="AM4872" s="12"/>
      <c r="AN4872" s="12"/>
      <c r="AO4872" s="12"/>
      <c r="AP4872" s="12"/>
      <c r="AQ4872" s="12"/>
      <c r="AR4872" s="12"/>
      <c r="AS4872" s="12"/>
      <c r="AT4872" s="12"/>
      <c r="AU4872" s="12"/>
      <c r="AV4872" s="12"/>
      <c r="AW4872" s="12"/>
      <c r="AX4872" s="12"/>
      <c r="AY4872" s="12"/>
      <c r="AZ4872" s="12"/>
      <c r="BA4872" s="12"/>
      <c r="BB4872" s="12"/>
      <c r="BC4872" s="12"/>
      <c r="BD4872" s="12"/>
      <c r="BE4872" s="12"/>
      <c r="BF4872" s="12"/>
      <c r="BG4872" s="12"/>
      <c r="BH4872" s="12"/>
      <c r="BI4872" s="12"/>
      <c r="BJ4872" s="13"/>
      <c r="BK4872" s="13"/>
      <c r="BL4872" s="13"/>
      <c r="BM4872" s="13"/>
      <c r="BN4872" s="13"/>
    </row>
    <row r="4873" spans="4:66" x14ac:dyDescent="0.25">
      <c r="D4873" s="7"/>
      <c r="E4873" s="10"/>
      <c r="F4873" s="10"/>
      <c r="G4873" s="10"/>
      <c r="H4873" s="10"/>
      <c r="I4873" s="10"/>
      <c r="J4873" s="10"/>
      <c r="K4873" s="11"/>
      <c r="L4873" s="11"/>
      <c r="M4873" s="12"/>
      <c r="N4873" s="12"/>
      <c r="O4873" s="12"/>
      <c r="P4873" s="12"/>
      <c r="Q4873" s="12"/>
      <c r="R4873" s="12"/>
      <c r="S4873" s="12"/>
      <c r="T4873" s="12"/>
      <c r="U4873" s="12"/>
      <c r="V4873" s="12"/>
      <c r="W4873" s="12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2"/>
      <c r="AS4873" s="12"/>
      <c r="AT4873" s="12"/>
      <c r="AU4873" s="12"/>
      <c r="AV4873" s="12"/>
      <c r="AW4873" s="12"/>
      <c r="AX4873" s="12"/>
      <c r="AY4873" s="12"/>
      <c r="AZ4873" s="12"/>
      <c r="BA4873" s="12"/>
      <c r="BB4873" s="12"/>
      <c r="BC4873" s="12"/>
      <c r="BD4873" s="12"/>
      <c r="BE4873" s="12"/>
      <c r="BF4873" s="12"/>
      <c r="BG4873" s="12"/>
      <c r="BH4873" s="12"/>
      <c r="BI4873" s="12"/>
      <c r="BJ4873" s="13"/>
      <c r="BK4873" s="13"/>
      <c r="BL4873" s="13"/>
      <c r="BM4873" s="13"/>
      <c r="BN4873" s="13"/>
    </row>
    <row r="4874" spans="4:66" x14ac:dyDescent="0.25">
      <c r="D4874" s="7"/>
      <c r="E4874" s="10"/>
      <c r="F4874" s="10"/>
      <c r="G4874" s="10"/>
      <c r="H4874" s="10"/>
      <c r="I4874" s="10"/>
      <c r="J4874" s="10"/>
      <c r="K4874" s="11"/>
      <c r="L4874" s="11"/>
      <c r="M4874" s="12"/>
      <c r="N4874" s="12"/>
      <c r="O4874" s="12"/>
      <c r="P4874" s="12"/>
      <c r="Q4874" s="12"/>
      <c r="R4874" s="12"/>
      <c r="S4874" s="12"/>
      <c r="T4874" s="12"/>
      <c r="U4874" s="12"/>
      <c r="V4874" s="12"/>
      <c r="W4874" s="12"/>
      <c r="X4874" s="12"/>
      <c r="Y4874" s="12"/>
      <c r="Z4874" s="12"/>
      <c r="AA4874" s="12"/>
      <c r="AB4874" s="12"/>
      <c r="AC4874" s="12"/>
      <c r="AD4874" s="12"/>
      <c r="AE4874" s="12"/>
      <c r="AF4874" s="12"/>
      <c r="AG4874" s="12"/>
      <c r="AH4874" s="12"/>
      <c r="AI4874" s="12"/>
      <c r="AJ4874" s="12"/>
      <c r="AK4874" s="12"/>
      <c r="AL4874" s="12"/>
      <c r="AM4874" s="12"/>
      <c r="AN4874" s="12"/>
      <c r="AO4874" s="12"/>
      <c r="AP4874" s="12"/>
      <c r="AQ4874" s="12"/>
      <c r="AR4874" s="12"/>
      <c r="AS4874" s="12"/>
      <c r="AT4874" s="12"/>
      <c r="AU4874" s="12"/>
      <c r="AV4874" s="12"/>
      <c r="AW4874" s="12"/>
      <c r="AX4874" s="12"/>
      <c r="AY4874" s="12"/>
      <c r="AZ4874" s="12"/>
      <c r="BA4874" s="12"/>
      <c r="BB4874" s="12"/>
      <c r="BC4874" s="12"/>
      <c r="BD4874" s="12"/>
      <c r="BE4874" s="12"/>
      <c r="BF4874" s="12"/>
      <c r="BG4874" s="12"/>
      <c r="BH4874" s="12"/>
      <c r="BI4874" s="12"/>
      <c r="BJ4874" s="13"/>
      <c r="BK4874" s="13"/>
      <c r="BL4874" s="13"/>
      <c r="BM4874" s="13"/>
      <c r="BN4874" s="13"/>
    </row>
    <row r="4875" spans="4:66" x14ac:dyDescent="0.25">
      <c r="D4875" s="7"/>
      <c r="E4875" s="10"/>
      <c r="F4875" s="10"/>
      <c r="G4875" s="10"/>
      <c r="H4875" s="10"/>
      <c r="I4875" s="10"/>
      <c r="J4875" s="10"/>
      <c r="K4875" s="11"/>
      <c r="L4875" s="11"/>
      <c r="M4875" s="12"/>
      <c r="N4875" s="12"/>
      <c r="O4875" s="12"/>
      <c r="P4875" s="12"/>
      <c r="Q4875" s="12"/>
      <c r="R4875" s="12"/>
      <c r="S4875" s="12"/>
      <c r="T4875" s="12"/>
      <c r="U4875" s="12"/>
      <c r="V4875" s="12"/>
      <c r="W4875" s="12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2"/>
      <c r="AS4875" s="12"/>
      <c r="AT4875" s="12"/>
      <c r="AU4875" s="12"/>
      <c r="AV4875" s="12"/>
      <c r="AW4875" s="12"/>
      <c r="AX4875" s="12"/>
      <c r="AY4875" s="12"/>
      <c r="AZ4875" s="12"/>
      <c r="BA4875" s="12"/>
      <c r="BB4875" s="12"/>
      <c r="BC4875" s="12"/>
      <c r="BD4875" s="12"/>
      <c r="BE4875" s="12"/>
      <c r="BF4875" s="12"/>
      <c r="BG4875" s="12"/>
      <c r="BH4875" s="12"/>
      <c r="BI4875" s="12"/>
      <c r="BJ4875" s="13"/>
      <c r="BK4875" s="13"/>
      <c r="BL4875" s="13"/>
      <c r="BM4875" s="13"/>
      <c r="BN4875" s="13"/>
    </row>
    <row r="4876" spans="4:66" x14ac:dyDescent="0.25">
      <c r="D4876" s="7"/>
      <c r="E4876" s="10"/>
      <c r="F4876" s="10"/>
      <c r="G4876" s="10"/>
      <c r="H4876" s="10"/>
      <c r="I4876" s="10"/>
      <c r="J4876" s="10"/>
      <c r="K4876" s="11"/>
      <c r="L4876" s="11"/>
      <c r="M4876" s="12"/>
      <c r="N4876" s="12"/>
      <c r="O4876" s="12"/>
      <c r="P4876" s="12"/>
      <c r="Q4876" s="12"/>
      <c r="R4876" s="12"/>
      <c r="S4876" s="12"/>
      <c r="T4876" s="12"/>
      <c r="U4876" s="12"/>
      <c r="V4876" s="12"/>
      <c r="W4876" s="12"/>
      <c r="X4876" s="12"/>
      <c r="Y4876" s="12"/>
      <c r="Z4876" s="12"/>
      <c r="AA4876" s="12"/>
      <c r="AB4876" s="12"/>
      <c r="AC4876" s="12"/>
      <c r="AD4876" s="12"/>
      <c r="AE4876" s="12"/>
      <c r="AF4876" s="12"/>
      <c r="AG4876" s="12"/>
      <c r="AH4876" s="12"/>
      <c r="AI4876" s="12"/>
      <c r="AJ4876" s="12"/>
      <c r="AK4876" s="12"/>
      <c r="AL4876" s="12"/>
      <c r="AM4876" s="12"/>
      <c r="AN4876" s="12"/>
      <c r="AO4876" s="12"/>
      <c r="AP4876" s="12"/>
      <c r="AQ4876" s="12"/>
      <c r="AR4876" s="12"/>
      <c r="AS4876" s="12"/>
      <c r="AT4876" s="12"/>
      <c r="AU4876" s="12"/>
      <c r="AV4876" s="12"/>
      <c r="AW4876" s="12"/>
      <c r="AX4876" s="12"/>
      <c r="AY4876" s="12"/>
      <c r="AZ4876" s="12"/>
      <c r="BA4876" s="12"/>
      <c r="BB4876" s="12"/>
      <c r="BC4876" s="12"/>
      <c r="BD4876" s="12"/>
      <c r="BE4876" s="12"/>
      <c r="BF4876" s="12"/>
      <c r="BG4876" s="12"/>
      <c r="BH4876" s="12"/>
      <c r="BI4876" s="12"/>
      <c r="BJ4876" s="13"/>
      <c r="BK4876" s="13"/>
      <c r="BL4876" s="13"/>
      <c r="BM4876" s="13"/>
      <c r="BN4876" s="13"/>
    </row>
    <row r="4877" spans="4:66" x14ac:dyDescent="0.25">
      <c r="D4877" s="7"/>
      <c r="E4877" s="10"/>
      <c r="F4877" s="10"/>
      <c r="G4877" s="10"/>
      <c r="H4877" s="10"/>
      <c r="I4877" s="10"/>
      <c r="J4877" s="10"/>
      <c r="K4877" s="11"/>
      <c r="L4877" s="11"/>
      <c r="M4877" s="12"/>
      <c r="N4877" s="12"/>
      <c r="O4877" s="12"/>
      <c r="P4877" s="12"/>
      <c r="Q4877" s="12"/>
      <c r="R4877" s="12"/>
      <c r="S4877" s="12"/>
      <c r="T4877" s="12"/>
      <c r="U4877" s="12"/>
      <c r="V4877" s="12"/>
      <c r="W4877" s="12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2"/>
      <c r="AS4877" s="12"/>
      <c r="AT4877" s="12"/>
      <c r="AU4877" s="12"/>
      <c r="AV4877" s="12"/>
      <c r="AW4877" s="12"/>
      <c r="AX4877" s="12"/>
      <c r="AY4877" s="12"/>
      <c r="AZ4877" s="12"/>
      <c r="BA4877" s="12"/>
      <c r="BB4877" s="12"/>
      <c r="BC4877" s="12"/>
      <c r="BD4877" s="12"/>
      <c r="BE4877" s="12"/>
      <c r="BF4877" s="12"/>
      <c r="BG4877" s="12"/>
      <c r="BH4877" s="12"/>
      <c r="BI4877" s="12"/>
      <c r="BJ4877" s="13"/>
      <c r="BK4877" s="13"/>
      <c r="BL4877" s="13"/>
      <c r="BM4877" s="13"/>
      <c r="BN4877" s="13"/>
    </row>
    <row r="4878" spans="4:66" x14ac:dyDescent="0.25">
      <c r="D4878" s="7"/>
      <c r="E4878" s="10"/>
      <c r="F4878" s="10"/>
      <c r="G4878" s="10"/>
      <c r="H4878" s="10"/>
      <c r="I4878" s="10"/>
      <c r="J4878" s="10"/>
      <c r="K4878" s="11"/>
      <c r="L4878" s="11"/>
      <c r="M4878" s="12"/>
      <c r="N4878" s="12"/>
      <c r="O4878" s="12"/>
      <c r="P4878" s="12"/>
      <c r="Q4878" s="12"/>
      <c r="R4878" s="12"/>
      <c r="S4878" s="12"/>
      <c r="T4878" s="12"/>
      <c r="U4878" s="12"/>
      <c r="V4878" s="12"/>
      <c r="W4878" s="12"/>
      <c r="X4878" s="12"/>
      <c r="Y4878" s="12"/>
      <c r="Z4878" s="12"/>
      <c r="AA4878" s="12"/>
      <c r="AB4878" s="12"/>
      <c r="AC4878" s="12"/>
      <c r="AD4878" s="12"/>
      <c r="AE4878" s="12"/>
      <c r="AF4878" s="12"/>
      <c r="AG4878" s="12"/>
      <c r="AH4878" s="12"/>
      <c r="AI4878" s="12"/>
      <c r="AJ4878" s="12"/>
      <c r="AK4878" s="12"/>
      <c r="AL4878" s="12"/>
      <c r="AM4878" s="12"/>
      <c r="AN4878" s="12"/>
      <c r="AO4878" s="12"/>
      <c r="AP4878" s="12"/>
      <c r="AQ4878" s="12"/>
      <c r="AR4878" s="12"/>
      <c r="AS4878" s="12"/>
      <c r="AT4878" s="12"/>
      <c r="AU4878" s="12"/>
      <c r="AV4878" s="12"/>
      <c r="AW4878" s="12"/>
      <c r="AX4878" s="12"/>
      <c r="AY4878" s="12"/>
      <c r="AZ4878" s="12"/>
      <c r="BA4878" s="12"/>
      <c r="BB4878" s="12"/>
      <c r="BC4878" s="12"/>
      <c r="BD4878" s="12"/>
      <c r="BE4878" s="12"/>
      <c r="BF4878" s="12"/>
      <c r="BG4878" s="12"/>
      <c r="BH4878" s="12"/>
      <c r="BI4878" s="12"/>
      <c r="BJ4878" s="13"/>
      <c r="BK4878" s="13"/>
      <c r="BL4878" s="13"/>
      <c r="BM4878" s="13"/>
      <c r="BN4878" s="13"/>
    </row>
    <row r="4879" spans="4:66" x14ac:dyDescent="0.25">
      <c r="D4879" s="7"/>
      <c r="E4879" s="10"/>
      <c r="F4879" s="10"/>
      <c r="G4879" s="10"/>
      <c r="H4879" s="10"/>
      <c r="I4879" s="10"/>
      <c r="J4879" s="10"/>
      <c r="K4879" s="11"/>
      <c r="L4879" s="11"/>
      <c r="M4879" s="12"/>
      <c r="N4879" s="12"/>
      <c r="O4879" s="12"/>
      <c r="P4879" s="12"/>
      <c r="Q4879" s="12"/>
      <c r="R4879" s="12"/>
      <c r="S4879" s="12"/>
      <c r="T4879" s="12"/>
      <c r="U4879" s="12"/>
      <c r="V4879" s="12"/>
      <c r="W4879" s="12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2"/>
      <c r="AS4879" s="12"/>
      <c r="AT4879" s="12"/>
      <c r="AU4879" s="12"/>
      <c r="AV4879" s="12"/>
      <c r="AW4879" s="12"/>
      <c r="AX4879" s="12"/>
      <c r="AY4879" s="12"/>
      <c r="AZ4879" s="12"/>
      <c r="BA4879" s="12"/>
      <c r="BB4879" s="12"/>
      <c r="BC4879" s="12"/>
      <c r="BD4879" s="12"/>
      <c r="BE4879" s="12"/>
      <c r="BF4879" s="12"/>
      <c r="BG4879" s="12"/>
      <c r="BH4879" s="12"/>
      <c r="BI4879" s="12"/>
      <c r="BJ4879" s="13"/>
      <c r="BK4879" s="13"/>
      <c r="BL4879" s="13"/>
      <c r="BM4879" s="13"/>
      <c r="BN4879" s="13"/>
    </row>
    <row r="4880" spans="4:66" s="14" customFormat="1" x14ac:dyDescent="0.25">
      <c r="D4880" s="21"/>
      <c r="K4880" s="16"/>
      <c r="L4880" s="16"/>
      <c r="M4880" s="17"/>
      <c r="N4880" s="17"/>
      <c r="O4880" s="17"/>
      <c r="P4880" s="17"/>
      <c r="Q4880" s="17"/>
      <c r="R4880" s="17"/>
      <c r="S4880" s="17"/>
      <c r="T4880" s="17"/>
      <c r="U4880" s="17"/>
      <c r="V4880" s="17"/>
      <c r="W4880" s="17"/>
      <c r="X4880" s="17"/>
      <c r="Y4880" s="17"/>
      <c r="Z4880" s="17"/>
      <c r="AA4880" s="17"/>
      <c r="AB4880" s="17"/>
      <c r="AC4880" s="17"/>
      <c r="AD4880" s="17"/>
      <c r="AE4880" s="17"/>
      <c r="AF4880" s="17"/>
      <c r="AG4880" s="17"/>
      <c r="AH4880" s="17"/>
      <c r="AI4880" s="17"/>
      <c r="AJ4880" s="17"/>
      <c r="AK4880" s="17"/>
      <c r="AL4880" s="17"/>
      <c r="AM4880" s="17"/>
      <c r="AN4880" s="17"/>
      <c r="AO4880" s="17"/>
      <c r="AP4880" s="17"/>
      <c r="AQ4880" s="17"/>
      <c r="AR4880" s="17"/>
      <c r="AS4880" s="17"/>
      <c r="AT4880" s="17"/>
      <c r="AU4880" s="17"/>
      <c r="AV4880" s="17"/>
      <c r="AW4880" s="17"/>
      <c r="AX4880" s="17"/>
      <c r="AY4880" s="17"/>
      <c r="AZ4880" s="17"/>
      <c r="BA4880" s="17"/>
      <c r="BB4880" s="17"/>
      <c r="BC4880" s="17"/>
      <c r="BD4880" s="17"/>
      <c r="BE4880" s="17"/>
      <c r="BF4880" s="17"/>
      <c r="BG4880" s="17"/>
      <c r="BH4880" s="17"/>
      <c r="BI4880" s="17"/>
      <c r="BJ4880" s="18"/>
      <c r="BK4880" s="18"/>
      <c r="BL4880" s="18"/>
      <c r="BM4880" s="18"/>
      <c r="BN4880" s="18"/>
    </row>
    <row r="4881" spans="4:66" x14ac:dyDescent="0.25">
      <c r="D4881" s="7"/>
      <c r="E4881" s="10"/>
      <c r="F4881" s="10"/>
      <c r="G4881" s="10"/>
      <c r="H4881" s="10"/>
      <c r="I4881" s="10"/>
      <c r="J4881" s="10"/>
      <c r="K4881" s="11"/>
      <c r="L4881" s="11"/>
      <c r="M4881" s="12"/>
      <c r="N4881" s="12"/>
      <c r="O4881" s="12"/>
      <c r="P4881" s="12"/>
      <c r="Q4881" s="12"/>
      <c r="R4881" s="12"/>
      <c r="S4881" s="12"/>
      <c r="T4881" s="12"/>
      <c r="U4881" s="12"/>
      <c r="V4881" s="12"/>
      <c r="W4881" s="12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2"/>
      <c r="AS4881" s="12"/>
      <c r="AT4881" s="12"/>
      <c r="AU4881" s="12"/>
      <c r="AV4881" s="12"/>
      <c r="AW4881" s="12"/>
      <c r="AX4881" s="12"/>
      <c r="AY4881" s="12"/>
      <c r="AZ4881" s="12"/>
      <c r="BA4881" s="12"/>
      <c r="BB4881" s="12"/>
      <c r="BC4881" s="12"/>
      <c r="BD4881" s="12"/>
      <c r="BE4881" s="12"/>
      <c r="BF4881" s="12"/>
      <c r="BG4881" s="12"/>
      <c r="BH4881" s="12"/>
      <c r="BI4881" s="12"/>
      <c r="BJ4881" s="13"/>
      <c r="BK4881" s="13"/>
      <c r="BL4881" s="13"/>
      <c r="BM4881" s="13"/>
      <c r="BN4881" s="13"/>
    </row>
    <row r="4882" spans="4:66" x14ac:dyDescent="0.25">
      <c r="D4882" s="7"/>
      <c r="E4882" s="10"/>
      <c r="F4882" s="10"/>
      <c r="G4882" s="10"/>
      <c r="H4882" s="10"/>
      <c r="I4882" s="10"/>
      <c r="J4882" s="10"/>
      <c r="K4882" s="11"/>
      <c r="L4882" s="11"/>
      <c r="M4882" s="12"/>
      <c r="N4882" s="12"/>
      <c r="O4882" s="12"/>
      <c r="P4882" s="12"/>
      <c r="Q4882" s="12"/>
      <c r="R4882" s="12"/>
      <c r="S4882" s="12"/>
      <c r="T4882" s="12"/>
      <c r="U4882" s="12"/>
      <c r="V4882" s="12"/>
      <c r="W4882" s="12"/>
      <c r="X4882" s="12"/>
      <c r="Y4882" s="12"/>
      <c r="Z4882" s="12"/>
      <c r="AA4882" s="12"/>
      <c r="AB4882" s="12"/>
      <c r="AC4882" s="12"/>
      <c r="AD4882" s="12"/>
      <c r="AE4882" s="12"/>
      <c r="AF4882" s="12"/>
      <c r="AG4882" s="12"/>
      <c r="AH4882" s="12"/>
      <c r="AI4882" s="12"/>
      <c r="AJ4882" s="12"/>
      <c r="AK4882" s="12"/>
      <c r="AL4882" s="12"/>
      <c r="AM4882" s="12"/>
      <c r="AN4882" s="12"/>
      <c r="AO4882" s="12"/>
      <c r="AP4882" s="12"/>
      <c r="AQ4882" s="12"/>
      <c r="AR4882" s="12"/>
      <c r="AS4882" s="12"/>
      <c r="AT4882" s="12"/>
      <c r="AU4882" s="12"/>
      <c r="AV4882" s="12"/>
      <c r="AW4882" s="12"/>
      <c r="AX4882" s="12"/>
      <c r="AY4882" s="12"/>
      <c r="AZ4882" s="12"/>
      <c r="BA4882" s="12"/>
      <c r="BB4882" s="12"/>
      <c r="BC4882" s="12"/>
      <c r="BD4882" s="12"/>
      <c r="BE4882" s="12"/>
      <c r="BF4882" s="12"/>
      <c r="BG4882" s="12"/>
      <c r="BH4882" s="12"/>
      <c r="BI4882" s="12"/>
      <c r="BJ4882" s="13"/>
      <c r="BK4882" s="13"/>
      <c r="BL4882" s="13"/>
      <c r="BM4882" s="13"/>
      <c r="BN4882" s="13"/>
    </row>
    <row r="4883" spans="4:66" x14ac:dyDescent="0.25">
      <c r="D4883" s="7"/>
      <c r="E4883" s="10"/>
      <c r="F4883" s="10"/>
      <c r="G4883" s="10"/>
      <c r="H4883" s="10"/>
      <c r="I4883" s="10"/>
      <c r="J4883" s="10"/>
      <c r="K4883" s="11"/>
      <c r="L4883" s="11"/>
      <c r="M4883" s="12"/>
      <c r="N4883" s="12"/>
      <c r="O4883" s="12"/>
      <c r="P4883" s="12"/>
      <c r="Q4883" s="12"/>
      <c r="R4883" s="12"/>
      <c r="S4883" s="12"/>
      <c r="T4883" s="12"/>
      <c r="U4883" s="12"/>
      <c r="V4883" s="12"/>
      <c r="W4883" s="12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2"/>
      <c r="AS4883" s="12"/>
      <c r="AT4883" s="12"/>
      <c r="AU4883" s="12"/>
      <c r="AV4883" s="12"/>
      <c r="AW4883" s="12"/>
      <c r="AX4883" s="12"/>
      <c r="AY4883" s="12"/>
      <c r="AZ4883" s="12"/>
      <c r="BA4883" s="12"/>
      <c r="BB4883" s="12"/>
      <c r="BC4883" s="12"/>
      <c r="BD4883" s="12"/>
      <c r="BE4883" s="12"/>
      <c r="BF4883" s="12"/>
      <c r="BG4883" s="12"/>
      <c r="BH4883" s="12"/>
      <c r="BI4883" s="12"/>
      <c r="BJ4883" s="13"/>
      <c r="BK4883" s="13"/>
      <c r="BL4883" s="13"/>
      <c r="BM4883" s="13"/>
      <c r="BN4883" s="13"/>
    </row>
    <row r="4884" spans="4:66" x14ac:dyDescent="0.25">
      <c r="D4884" s="7"/>
      <c r="E4884" s="10"/>
      <c r="F4884" s="10"/>
      <c r="G4884" s="10"/>
      <c r="H4884" s="10"/>
      <c r="I4884" s="10"/>
      <c r="J4884" s="10"/>
      <c r="K4884" s="11"/>
      <c r="L4884" s="11"/>
      <c r="M4884" s="12"/>
      <c r="N4884" s="12"/>
      <c r="O4884" s="12"/>
      <c r="P4884" s="12"/>
      <c r="Q4884" s="12"/>
      <c r="R4884" s="12"/>
      <c r="S4884" s="12"/>
      <c r="T4884" s="12"/>
      <c r="U4884" s="12"/>
      <c r="V4884" s="12"/>
      <c r="W4884" s="12"/>
      <c r="X4884" s="12"/>
      <c r="Y4884" s="12"/>
      <c r="Z4884" s="12"/>
      <c r="AA4884" s="12"/>
      <c r="AB4884" s="12"/>
      <c r="AC4884" s="12"/>
      <c r="AD4884" s="12"/>
      <c r="AE4884" s="12"/>
      <c r="AF4884" s="12"/>
      <c r="AG4884" s="12"/>
      <c r="AH4884" s="12"/>
      <c r="AI4884" s="12"/>
      <c r="AJ4884" s="12"/>
      <c r="AK4884" s="12"/>
      <c r="AL4884" s="12"/>
      <c r="AM4884" s="12"/>
      <c r="AN4884" s="12"/>
      <c r="AO4884" s="12"/>
      <c r="AP4884" s="12"/>
      <c r="AQ4884" s="12"/>
      <c r="AR4884" s="12"/>
      <c r="AS4884" s="12"/>
      <c r="AT4884" s="12"/>
      <c r="AU4884" s="12"/>
      <c r="AV4884" s="12"/>
      <c r="AW4884" s="12"/>
      <c r="AX4884" s="12"/>
      <c r="AY4884" s="12"/>
      <c r="AZ4884" s="12"/>
      <c r="BA4884" s="12"/>
      <c r="BB4884" s="12"/>
      <c r="BC4884" s="12"/>
      <c r="BD4884" s="12"/>
      <c r="BE4884" s="12"/>
      <c r="BF4884" s="12"/>
      <c r="BG4884" s="12"/>
      <c r="BH4884" s="12"/>
      <c r="BI4884" s="12"/>
      <c r="BJ4884" s="13"/>
      <c r="BK4884" s="13"/>
      <c r="BL4884" s="13"/>
      <c r="BM4884" s="13"/>
      <c r="BN4884" s="13"/>
    </row>
    <row r="4885" spans="4:66" x14ac:dyDescent="0.25">
      <c r="D4885" s="7"/>
      <c r="E4885" s="10"/>
      <c r="F4885" s="10"/>
      <c r="G4885" s="10"/>
      <c r="H4885" s="10"/>
      <c r="I4885" s="10"/>
      <c r="J4885" s="10"/>
      <c r="K4885" s="11"/>
      <c r="L4885" s="11"/>
      <c r="M4885" s="12"/>
      <c r="N4885" s="12"/>
      <c r="O4885" s="12"/>
      <c r="P4885" s="12"/>
      <c r="Q4885" s="12"/>
      <c r="R4885" s="12"/>
      <c r="S4885" s="12"/>
      <c r="T4885" s="12"/>
      <c r="U4885" s="12"/>
      <c r="V4885" s="12"/>
      <c r="W4885" s="12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2"/>
      <c r="AS4885" s="12"/>
      <c r="AT4885" s="12"/>
      <c r="AU4885" s="12"/>
      <c r="AV4885" s="12"/>
      <c r="AW4885" s="12"/>
      <c r="AX4885" s="12"/>
      <c r="AY4885" s="12"/>
      <c r="AZ4885" s="12"/>
      <c r="BA4885" s="12"/>
      <c r="BB4885" s="12"/>
      <c r="BC4885" s="12"/>
      <c r="BD4885" s="12"/>
      <c r="BE4885" s="12"/>
      <c r="BF4885" s="12"/>
      <c r="BG4885" s="12"/>
      <c r="BH4885" s="12"/>
      <c r="BI4885" s="12"/>
      <c r="BJ4885" s="13"/>
      <c r="BK4885" s="13"/>
      <c r="BL4885" s="13"/>
      <c r="BM4885" s="13"/>
      <c r="BN4885" s="13"/>
    </row>
    <row r="4886" spans="4:66" x14ac:dyDescent="0.25">
      <c r="D4886" s="7"/>
      <c r="E4886" s="10"/>
      <c r="F4886" s="10"/>
      <c r="G4886" s="10"/>
      <c r="H4886" s="10"/>
      <c r="I4886" s="10"/>
      <c r="J4886" s="10"/>
      <c r="K4886" s="11"/>
      <c r="L4886" s="11"/>
      <c r="M4886" s="12"/>
      <c r="N4886" s="12"/>
      <c r="O4886" s="12"/>
      <c r="P4886" s="12"/>
      <c r="Q4886" s="12"/>
      <c r="R4886" s="12"/>
      <c r="S4886" s="12"/>
      <c r="T4886" s="12"/>
      <c r="U4886" s="12"/>
      <c r="V4886" s="12"/>
      <c r="W4886" s="12"/>
      <c r="X4886" s="12"/>
      <c r="Y4886" s="12"/>
      <c r="Z4886" s="12"/>
      <c r="AA4886" s="12"/>
      <c r="AB4886" s="12"/>
      <c r="AC4886" s="12"/>
      <c r="AD4886" s="12"/>
      <c r="AE4886" s="12"/>
      <c r="AF4886" s="12"/>
      <c r="AG4886" s="12"/>
      <c r="AH4886" s="12"/>
      <c r="AI4886" s="12"/>
      <c r="AJ4886" s="12"/>
      <c r="AK4886" s="12"/>
      <c r="AL4886" s="12"/>
      <c r="AM4886" s="12"/>
      <c r="AN4886" s="12"/>
      <c r="AO4886" s="12"/>
      <c r="AP4886" s="12"/>
      <c r="AQ4886" s="12"/>
      <c r="AR4886" s="12"/>
      <c r="AS4886" s="12"/>
      <c r="AT4886" s="12"/>
      <c r="AU4886" s="12"/>
      <c r="AV4886" s="12"/>
      <c r="AW4886" s="12"/>
      <c r="AX4886" s="12"/>
      <c r="AY4886" s="12"/>
      <c r="AZ4886" s="12"/>
      <c r="BA4886" s="12"/>
      <c r="BB4886" s="12"/>
      <c r="BC4886" s="12"/>
      <c r="BD4886" s="12"/>
      <c r="BE4886" s="12"/>
      <c r="BF4886" s="12"/>
      <c r="BG4886" s="12"/>
      <c r="BH4886" s="12"/>
      <c r="BI4886" s="12"/>
      <c r="BJ4886" s="13"/>
      <c r="BK4886" s="13"/>
      <c r="BL4886" s="13"/>
      <c r="BM4886" s="13"/>
      <c r="BN4886" s="13"/>
    </row>
    <row r="4887" spans="4:66" x14ac:dyDescent="0.25">
      <c r="D4887" s="7"/>
      <c r="E4887" s="10"/>
      <c r="F4887" s="10"/>
      <c r="G4887" s="10"/>
      <c r="H4887" s="10"/>
      <c r="I4887" s="10"/>
      <c r="J4887" s="10"/>
      <c r="K4887" s="11"/>
      <c r="L4887" s="11"/>
      <c r="M4887" s="12"/>
      <c r="N4887" s="12"/>
      <c r="O4887" s="12"/>
      <c r="P4887" s="12"/>
      <c r="Q4887" s="12"/>
      <c r="R4887" s="12"/>
      <c r="S4887" s="12"/>
      <c r="T4887" s="12"/>
      <c r="U4887" s="12"/>
      <c r="V4887" s="12"/>
      <c r="W4887" s="12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2"/>
      <c r="AS4887" s="12"/>
      <c r="AT4887" s="12"/>
      <c r="AU4887" s="12"/>
      <c r="AV4887" s="12"/>
      <c r="AW4887" s="12"/>
      <c r="AX4887" s="12"/>
      <c r="AY4887" s="12"/>
      <c r="AZ4887" s="12"/>
      <c r="BA4887" s="12"/>
      <c r="BB4887" s="12"/>
      <c r="BC4887" s="12"/>
      <c r="BD4887" s="12"/>
      <c r="BE4887" s="12"/>
      <c r="BF4887" s="12"/>
      <c r="BG4887" s="12"/>
      <c r="BH4887" s="12"/>
      <c r="BI4887" s="12"/>
      <c r="BJ4887" s="13"/>
      <c r="BK4887" s="13"/>
      <c r="BL4887" s="13"/>
      <c r="BM4887" s="13"/>
      <c r="BN4887" s="13"/>
    </row>
    <row r="4888" spans="4:66" x14ac:dyDescent="0.25">
      <c r="D4888" s="7"/>
      <c r="E4888" s="10"/>
      <c r="F4888" s="10"/>
      <c r="G4888" s="10"/>
      <c r="H4888" s="10"/>
      <c r="I4888" s="10"/>
      <c r="J4888" s="10"/>
      <c r="K4888" s="11"/>
      <c r="L4888" s="11"/>
      <c r="M4888" s="12"/>
      <c r="N4888" s="12"/>
      <c r="O4888" s="12"/>
      <c r="P4888" s="12"/>
      <c r="Q4888" s="12"/>
      <c r="R4888" s="12"/>
      <c r="S4888" s="12"/>
      <c r="T4888" s="12"/>
      <c r="U4888" s="12"/>
      <c r="V4888" s="12"/>
      <c r="W4888" s="12"/>
      <c r="X4888" s="12"/>
      <c r="Y4888" s="12"/>
      <c r="Z4888" s="12"/>
      <c r="AA4888" s="12"/>
      <c r="AB4888" s="12"/>
      <c r="AC4888" s="12"/>
      <c r="AD4888" s="12"/>
      <c r="AE4888" s="12"/>
      <c r="AF4888" s="12"/>
      <c r="AG4888" s="12"/>
      <c r="AH4888" s="12"/>
      <c r="AI4888" s="12"/>
      <c r="AJ4888" s="12"/>
      <c r="AK4888" s="12"/>
      <c r="AL4888" s="12"/>
      <c r="AM4888" s="12"/>
      <c r="AN4888" s="12"/>
      <c r="AO4888" s="12"/>
      <c r="AP4888" s="12"/>
      <c r="AQ4888" s="12"/>
      <c r="AR4888" s="12"/>
      <c r="AS4888" s="12"/>
      <c r="AT4888" s="12"/>
      <c r="AU4888" s="12"/>
      <c r="AV4888" s="12"/>
      <c r="AW4888" s="12"/>
      <c r="AX4888" s="12"/>
      <c r="AY4888" s="12"/>
      <c r="AZ4888" s="12"/>
      <c r="BA4888" s="12"/>
      <c r="BB4888" s="12"/>
      <c r="BC4888" s="12"/>
      <c r="BD4888" s="12"/>
      <c r="BE4888" s="12"/>
      <c r="BF4888" s="12"/>
      <c r="BG4888" s="12"/>
      <c r="BH4888" s="12"/>
      <c r="BI4888" s="12"/>
      <c r="BJ4888" s="13"/>
      <c r="BK4888" s="13"/>
      <c r="BL4888" s="13"/>
      <c r="BM4888" s="13"/>
      <c r="BN4888" s="13"/>
    </row>
    <row r="4889" spans="4:66" x14ac:dyDescent="0.25">
      <c r="D4889" s="7"/>
      <c r="E4889" s="10"/>
      <c r="F4889" s="10"/>
      <c r="G4889" s="10"/>
      <c r="H4889" s="10"/>
      <c r="I4889" s="10"/>
      <c r="J4889" s="10"/>
      <c r="K4889" s="11"/>
      <c r="L4889" s="11"/>
      <c r="M4889" s="12"/>
      <c r="N4889" s="12"/>
      <c r="O4889" s="12"/>
      <c r="P4889" s="12"/>
      <c r="Q4889" s="12"/>
      <c r="R4889" s="12"/>
      <c r="S4889" s="12"/>
      <c r="T4889" s="12"/>
      <c r="U4889" s="12"/>
      <c r="V4889" s="12"/>
      <c r="W4889" s="12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2"/>
      <c r="AS4889" s="12"/>
      <c r="AT4889" s="12"/>
      <c r="AU4889" s="12"/>
      <c r="AV4889" s="12"/>
      <c r="AW4889" s="12"/>
      <c r="AX4889" s="12"/>
      <c r="AY4889" s="12"/>
      <c r="AZ4889" s="12"/>
      <c r="BA4889" s="12"/>
      <c r="BB4889" s="12"/>
      <c r="BC4889" s="12"/>
      <c r="BD4889" s="12"/>
      <c r="BE4889" s="12"/>
      <c r="BF4889" s="12"/>
      <c r="BG4889" s="12"/>
      <c r="BH4889" s="12"/>
      <c r="BI4889" s="12"/>
      <c r="BJ4889" s="13"/>
      <c r="BK4889" s="13"/>
      <c r="BL4889" s="13"/>
      <c r="BM4889" s="13"/>
      <c r="BN4889" s="13"/>
    </row>
    <row r="4890" spans="4:66" x14ac:dyDescent="0.25">
      <c r="D4890" s="7"/>
      <c r="E4890" s="10"/>
      <c r="F4890" s="10"/>
      <c r="G4890" s="10"/>
      <c r="H4890" s="10"/>
      <c r="I4890" s="10"/>
      <c r="J4890" s="10"/>
      <c r="K4890" s="11"/>
      <c r="L4890" s="11"/>
      <c r="M4890" s="12"/>
      <c r="N4890" s="12"/>
      <c r="O4890" s="12"/>
      <c r="P4890" s="12"/>
      <c r="Q4890" s="12"/>
      <c r="R4890" s="12"/>
      <c r="S4890" s="12"/>
      <c r="T4890" s="12"/>
      <c r="U4890" s="12"/>
      <c r="V4890" s="12"/>
      <c r="W4890" s="12"/>
      <c r="X4890" s="12"/>
      <c r="Y4890" s="12"/>
      <c r="Z4890" s="12"/>
      <c r="AA4890" s="12"/>
      <c r="AB4890" s="12"/>
      <c r="AC4890" s="12"/>
      <c r="AD4890" s="12"/>
      <c r="AE4890" s="12"/>
      <c r="AF4890" s="12"/>
      <c r="AG4890" s="12"/>
      <c r="AH4890" s="12"/>
      <c r="AI4890" s="12"/>
      <c r="AJ4890" s="12"/>
      <c r="AK4890" s="12"/>
      <c r="AL4890" s="12"/>
      <c r="AM4890" s="12"/>
      <c r="AN4890" s="12"/>
      <c r="AO4890" s="12"/>
      <c r="AP4890" s="12"/>
      <c r="AQ4890" s="12"/>
      <c r="AR4890" s="12"/>
      <c r="AS4890" s="12"/>
      <c r="AT4890" s="12"/>
      <c r="AU4890" s="12"/>
      <c r="AV4890" s="12"/>
      <c r="AW4890" s="12"/>
      <c r="AX4890" s="12"/>
      <c r="AY4890" s="12"/>
      <c r="AZ4890" s="12"/>
      <c r="BA4890" s="12"/>
      <c r="BB4890" s="12"/>
      <c r="BC4890" s="12"/>
      <c r="BD4890" s="12"/>
      <c r="BE4890" s="12"/>
      <c r="BF4890" s="12"/>
      <c r="BG4890" s="12"/>
      <c r="BH4890" s="12"/>
      <c r="BI4890" s="12"/>
      <c r="BJ4890" s="13"/>
      <c r="BK4890" s="13"/>
      <c r="BL4890" s="13"/>
      <c r="BM4890" s="13"/>
      <c r="BN4890" s="13"/>
    </row>
    <row r="4891" spans="4:66" x14ac:dyDescent="0.25">
      <c r="D4891" s="7"/>
      <c r="E4891" s="10"/>
      <c r="F4891" s="10"/>
      <c r="G4891" s="10"/>
      <c r="H4891" s="10"/>
      <c r="I4891" s="10"/>
      <c r="J4891" s="10"/>
      <c r="K4891" s="11"/>
      <c r="L4891" s="11"/>
      <c r="M4891" s="12"/>
      <c r="N4891" s="12"/>
      <c r="O4891" s="12"/>
      <c r="P4891" s="12"/>
      <c r="Q4891" s="12"/>
      <c r="R4891" s="12"/>
      <c r="S4891" s="12"/>
      <c r="T4891" s="12"/>
      <c r="U4891" s="12"/>
      <c r="V4891" s="12"/>
      <c r="W4891" s="12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2"/>
      <c r="AS4891" s="12"/>
      <c r="AT4891" s="12"/>
      <c r="AU4891" s="12"/>
      <c r="AV4891" s="12"/>
      <c r="AW4891" s="12"/>
      <c r="AX4891" s="12"/>
      <c r="AY4891" s="12"/>
      <c r="AZ4891" s="12"/>
      <c r="BA4891" s="12"/>
      <c r="BB4891" s="12"/>
      <c r="BC4891" s="12"/>
      <c r="BD4891" s="12"/>
      <c r="BE4891" s="12"/>
      <c r="BF4891" s="12"/>
      <c r="BG4891" s="12"/>
      <c r="BH4891" s="12"/>
      <c r="BI4891" s="12"/>
      <c r="BJ4891" s="13"/>
      <c r="BK4891" s="13"/>
      <c r="BL4891" s="13"/>
      <c r="BM4891" s="13"/>
      <c r="BN4891" s="13"/>
    </row>
    <row r="4892" spans="4:66" x14ac:dyDescent="0.25">
      <c r="D4892" s="7"/>
      <c r="E4892" s="10"/>
      <c r="F4892" s="10"/>
      <c r="G4892" s="10"/>
      <c r="H4892" s="10"/>
      <c r="I4892" s="10"/>
      <c r="J4892" s="10"/>
      <c r="K4892" s="11"/>
      <c r="L4892" s="11"/>
      <c r="M4892" s="12"/>
      <c r="N4892" s="12"/>
      <c r="O4892" s="12"/>
      <c r="P4892" s="12"/>
      <c r="Q4892" s="12"/>
      <c r="R4892" s="12"/>
      <c r="S4892" s="12"/>
      <c r="T4892" s="12"/>
      <c r="U4892" s="12"/>
      <c r="V4892" s="12"/>
      <c r="W4892" s="12"/>
      <c r="X4892" s="12"/>
      <c r="Y4892" s="12"/>
      <c r="Z4892" s="12"/>
      <c r="AA4892" s="12"/>
      <c r="AB4892" s="12"/>
      <c r="AC4892" s="12"/>
      <c r="AD4892" s="12"/>
      <c r="AE4892" s="12"/>
      <c r="AF4892" s="12"/>
      <c r="AG4892" s="12"/>
      <c r="AH4892" s="12"/>
      <c r="AI4892" s="12"/>
      <c r="AJ4892" s="12"/>
      <c r="AK4892" s="12"/>
      <c r="AL4892" s="12"/>
      <c r="AM4892" s="12"/>
      <c r="AN4892" s="12"/>
      <c r="AO4892" s="12"/>
      <c r="AP4892" s="12"/>
      <c r="AQ4892" s="12"/>
      <c r="AR4892" s="12"/>
      <c r="AS4892" s="12"/>
      <c r="AT4892" s="12"/>
      <c r="AU4892" s="12"/>
      <c r="AV4892" s="12"/>
      <c r="AW4892" s="12"/>
      <c r="AX4892" s="12"/>
      <c r="AY4892" s="12"/>
      <c r="AZ4892" s="12"/>
      <c r="BA4892" s="12"/>
      <c r="BB4892" s="12"/>
      <c r="BC4892" s="12"/>
      <c r="BD4892" s="12"/>
      <c r="BE4892" s="12"/>
      <c r="BF4892" s="12"/>
      <c r="BG4892" s="12"/>
      <c r="BH4892" s="12"/>
      <c r="BI4892" s="12"/>
      <c r="BJ4892" s="13"/>
      <c r="BK4892" s="13"/>
      <c r="BL4892" s="13"/>
      <c r="BM4892" s="13"/>
      <c r="BN4892" s="13"/>
    </row>
    <row r="4893" spans="4:66" x14ac:dyDescent="0.25">
      <c r="D4893" s="7"/>
      <c r="E4893" s="10"/>
      <c r="F4893" s="10"/>
      <c r="G4893" s="10"/>
      <c r="H4893" s="10"/>
      <c r="I4893" s="10"/>
      <c r="J4893" s="10"/>
      <c r="K4893" s="11"/>
      <c r="L4893" s="11"/>
      <c r="M4893" s="12"/>
      <c r="N4893" s="12"/>
      <c r="O4893" s="12"/>
      <c r="P4893" s="12"/>
      <c r="Q4893" s="12"/>
      <c r="R4893" s="12"/>
      <c r="S4893" s="12"/>
      <c r="T4893" s="12"/>
      <c r="U4893" s="12"/>
      <c r="V4893" s="12"/>
      <c r="W4893" s="12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2"/>
      <c r="AS4893" s="12"/>
      <c r="AT4893" s="12"/>
      <c r="AU4893" s="12"/>
      <c r="AV4893" s="12"/>
      <c r="AW4893" s="12"/>
      <c r="AX4893" s="12"/>
      <c r="AY4893" s="12"/>
      <c r="AZ4893" s="12"/>
      <c r="BA4893" s="12"/>
      <c r="BB4893" s="12"/>
      <c r="BC4893" s="12"/>
      <c r="BD4893" s="12"/>
      <c r="BE4893" s="12"/>
      <c r="BF4893" s="12"/>
      <c r="BG4893" s="12"/>
      <c r="BH4893" s="12"/>
      <c r="BI4893" s="12"/>
      <c r="BJ4893" s="13"/>
      <c r="BK4893" s="13"/>
      <c r="BL4893" s="13"/>
      <c r="BM4893" s="13"/>
      <c r="BN4893" s="13"/>
    </row>
    <row r="4894" spans="4:66" x14ac:dyDescent="0.25">
      <c r="D4894" s="7"/>
      <c r="E4894" s="10"/>
      <c r="F4894" s="10"/>
      <c r="G4894" s="10"/>
      <c r="H4894" s="10"/>
      <c r="I4894" s="10"/>
      <c r="J4894" s="10"/>
      <c r="K4894" s="11"/>
      <c r="L4894" s="11"/>
      <c r="M4894" s="12"/>
      <c r="N4894" s="12"/>
      <c r="O4894" s="12"/>
      <c r="P4894" s="12"/>
      <c r="Q4894" s="12"/>
      <c r="R4894" s="12"/>
      <c r="S4894" s="12"/>
      <c r="T4894" s="12"/>
      <c r="U4894" s="12"/>
      <c r="V4894" s="12"/>
      <c r="W4894" s="12"/>
      <c r="X4894" s="12"/>
      <c r="Y4894" s="12"/>
      <c r="Z4894" s="12"/>
      <c r="AA4894" s="12"/>
      <c r="AB4894" s="12"/>
      <c r="AC4894" s="12"/>
      <c r="AD4894" s="12"/>
      <c r="AE4894" s="12"/>
      <c r="AF4894" s="12"/>
      <c r="AG4894" s="12"/>
      <c r="AH4894" s="12"/>
      <c r="AI4894" s="12"/>
      <c r="AJ4894" s="12"/>
      <c r="AK4894" s="12"/>
      <c r="AL4894" s="12"/>
      <c r="AM4894" s="12"/>
      <c r="AN4894" s="12"/>
      <c r="AO4894" s="12"/>
      <c r="AP4894" s="12"/>
      <c r="AQ4894" s="12"/>
      <c r="AR4894" s="12"/>
      <c r="AS4894" s="12"/>
      <c r="AT4894" s="12"/>
      <c r="AU4894" s="12"/>
      <c r="AV4894" s="12"/>
      <c r="AW4894" s="12"/>
      <c r="AX4894" s="12"/>
      <c r="AY4894" s="12"/>
      <c r="AZ4894" s="12"/>
      <c r="BA4894" s="12"/>
      <c r="BB4894" s="12"/>
      <c r="BC4894" s="12"/>
      <c r="BD4894" s="12"/>
      <c r="BE4894" s="12"/>
      <c r="BF4894" s="12"/>
      <c r="BG4894" s="12"/>
      <c r="BH4894" s="12"/>
      <c r="BI4894" s="12"/>
      <c r="BJ4894" s="13"/>
      <c r="BK4894" s="13"/>
      <c r="BL4894" s="13"/>
      <c r="BM4894" s="13"/>
      <c r="BN4894" s="13"/>
    </row>
    <row r="4895" spans="4:66" x14ac:dyDescent="0.25">
      <c r="D4895" s="7"/>
      <c r="E4895" s="10"/>
      <c r="F4895" s="10"/>
      <c r="G4895" s="10"/>
      <c r="H4895" s="10"/>
      <c r="I4895" s="10"/>
      <c r="J4895" s="10"/>
      <c r="K4895" s="11"/>
      <c r="L4895" s="11"/>
      <c r="M4895" s="12"/>
      <c r="N4895" s="12"/>
      <c r="O4895" s="12"/>
      <c r="P4895" s="12"/>
      <c r="Q4895" s="12"/>
      <c r="R4895" s="12"/>
      <c r="S4895" s="12"/>
      <c r="T4895" s="12"/>
      <c r="U4895" s="12"/>
      <c r="V4895" s="12"/>
      <c r="W4895" s="12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2"/>
      <c r="AS4895" s="12"/>
      <c r="AT4895" s="12"/>
      <c r="AU4895" s="12"/>
      <c r="AV4895" s="12"/>
      <c r="AW4895" s="12"/>
      <c r="AX4895" s="12"/>
      <c r="AY4895" s="12"/>
      <c r="AZ4895" s="12"/>
      <c r="BA4895" s="12"/>
      <c r="BB4895" s="12"/>
      <c r="BC4895" s="12"/>
      <c r="BD4895" s="12"/>
      <c r="BE4895" s="12"/>
      <c r="BF4895" s="12"/>
      <c r="BG4895" s="12"/>
      <c r="BH4895" s="12"/>
      <c r="BI4895" s="12"/>
      <c r="BJ4895" s="13"/>
      <c r="BK4895" s="13"/>
      <c r="BL4895" s="13"/>
      <c r="BM4895" s="13"/>
      <c r="BN4895" s="13"/>
    </row>
    <row r="4896" spans="4:66" x14ac:dyDescent="0.25">
      <c r="D4896" s="7"/>
      <c r="E4896" s="10"/>
      <c r="F4896" s="10"/>
      <c r="G4896" s="10"/>
      <c r="H4896" s="10"/>
      <c r="I4896" s="10"/>
      <c r="J4896" s="10"/>
      <c r="K4896" s="11"/>
      <c r="L4896" s="11"/>
      <c r="M4896" s="12"/>
      <c r="N4896" s="12"/>
      <c r="O4896" s="12"/>
      <c r="P4896" s="12"/>
      <c r="Q4896" s="12"/>
      <c r="R4896" s="12"/>
      <c r="S4896" s="12"/>
      <c r="T4896" s="12"/>
      <c r="U4896" s="12"/>
      <c r="V4896" s="12"/>
      <c r="W4896" s="12"/>
      <c r="X4896" s="12"/>
      <c r="Y4896" s="12"/>
      <c r="Z4896" s="12"/>
      <c r="AA4896" s="12"/>
      <c r="AB4896" s="12"/>
      <c r="AC4896" s="12"/>
      <c r="AD4896" s="12"/>
      <c r="AE4896" s="12"/>
      <c r="AF4896" s="12"/>
      <c r="AG4896" s="12"/>
      <c r="AH4896" s="12"/>
      <c r="AI4896" s="12"/>
      <c r="AJ4896" s="12"/>
      <c r="AK4896" s="12"/>
      <c r="AL4896" s="12"/>
      <c r="AM4896" s="12"/>
      <c r="AN4896" s="12"/>
      <c r="AO4896" s="12"/>
      <c r="AP4896" s="12"/>
      <c r="AQ4896" s="12"/>
      <c r="AR4896" s="12"/>
      <c r="AS4896" s="12"/>
      <c r="AT4896" s="12"/>
      <c r="AU4896" s="12"/>
      <c r="AV4896" s="12"/>
      <c r="AW4896" s="12"/>
      <c r="AX4896" s="12"/>
      <c r="AY4896" s="12"/>
      <c r="AZ4896" s="12"/>
      <c r="BA4896" s="12"/>
      <c r="BB4896" s="12"/>
      <c r="BC4896" s="12"/>
      <c r="BD4896" s="12"/>
      <c r="BE4896" s="12"/>
      <c r="BF4896" s="12"/>
      <c r="BG4896" s="12"/>
      <c r="BH4896" s="12"/>
      <c r="BI4896" s="12"/>
      <c r="BJ4896" s="13"/>
      <c r="BK4896" s="13"/>
      <c r="BL4896" s="13"/>
      <c r="BM4896" s="13"/>
      <c r="BN4896" s="13"/>
    </row>
    <row r="4897" spans="4:66" x14ac:dyDescent="0.25">
      <c r="D4897" s="7"/>
      <c r="E4897" s="10"/>
      <c r="F4897" s="10"/>
      <c r="G4897" s="10"/>
      <c r="H4897" s="10"/>
      <c r="I4897" s="10"/>
      <c r="J4897" s="10"/>
      <c r="K4897" s="11"/>
      <c r="L4897" s="11"/>
      <c r="M4897" s="12"/>
      <c r="N4897" s="12"/>
      <c r="O4897" s="12"/>
      <c r="P4897" s="12"/>
      <c r="Q4897" s="12"/>
      <c r="R4897" s="12"/>
      <c r="S4897" s="12"/>
      <c r="T4897" s="12"/>
      <c r="U4897" s="12"/>
      <c r="V4897" s="12"/>
      <c r="W4897" s="12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2"/>
      <c r="AS4897" s="12"/>
      <c r="AT4897" s="12"/>
      <c r="AU4897" s="12"/>
      <c r="AV4897" s="12"/>
      <c r="AW4897" s="12"/>
      <c r="AX4897" s="12"/>
      <c r="AY4897" s="12"/>
      <c r="AZ4897" s="12"/>
      <c r="BA4897" s="12"/>
      <c r="BB4897" s="12"/>
      <c r="BC4897" s="12"/>
      <c r="BD4897" s="12"/>
      <c r="BE4897" s="12"/>
      <c r="BF4897" s="12"/>
      <c r="BG4897" s="12"/>
      <c r="BH4897" s="12"/>
      <c r="BI4897" s="12"/>
      <c r="BJ4897" s="13"/>
      <c r="BK4897" s="13"/>
      <c r="BL4897" s="13"/>
      <c r="BM4897" s="13"/>
      <c r="BN4897" s="13"/>
    </row>
    <row r="4898" spans="4:66" x14ac:dyDescent="0.25">
      <c r="D4898" s="7"/>
      <c r="E4898" s="10"/>
      <c r="F4898" s="10"/>
      <c r="G4898" s="10"/>
      <c r="H4898" s="10"/>
      <c r="I4898" s="10"/>
      <c r="J4898" s="10"/>
      <c r="K4898" s="11"/>
      <c r="L4898" s="11"/>
      <c r="M4898" s="12"/>
      <c r="N4898" s="12"/>
      <c r="O4898" s="12"/>
      <c r="P4898" s="12"/>
      <c r="Q4898" s="12"/>
      <c r="R4898" s="12"/>
      <c r="S4898" s="12"/>
      <c r="T4898" s="12"/>
      <c r="U4898" s="12"/>
      <c r="V4898" s="12"/>
      <c r="W4898" s="12"/>
      <c r="X4898" s="12"/>
      <c r="Y4898" s="12"/>
      <c r="Z4898" s="12"/>
      <c r="AA4898" s="12"/>
      <c r="AB4898" s="12"/>
      <c r="AC4898" s="12"/>
      <c r="AD4898" s="12"/>
      <c r="AE4898" s="12"/>
      <c r="AF4898" s="12"/>
      <c r="AG4898" s="12"/>
      <c r="AH4898" s="12"/>
      <c r="AI4898" s="12"/>
      <c r="AJ4898" s="12"/>
      <c r="AK4898" s="12"/>
      <c r="AL4898" s="12"/>
      <c r="AM4898" s="12"/>
      <c r="AN4898" s="12"/>
      <c r="AO4898" s="12"/>
      <c r="AP4898" s="12"/>
      <c r="AQ4898" s="12"/>
      <c r="AR4898" s="12"/>
      <c r="AS4898" s="12"/>
      <c r="AT4898" s="12"/>
      <c r="AU4898" s="12"/>
      <c r="AV4898" s="12"/>
      <c r="AW4898" s="12"/>
      <c r="AX4898" s="12"/>
      <c r="AY4898" s="12"/>
      <c r="AZ4898" s="12"/>
      <c r="BA4898" s="12"/>
      <c r="BB4898" s="12"/>
      <c r="BC4898" s="12"/>
      <c r="BD4898" s="12"/>
      <c r="BE4898" s="12"/>
      <c r="BF4898" s="12"/>
      <c r="BG4898" s="12"/>
      <c r="BH4898" s="12"/>
      <c r="BI4898" s="12"/>
      <c r="BJ4898" s="13"/>
      <c r="BK4898" s="13"/>
      <c r="BL4898" s="13"/>
      <c r="BM4898" s="13"/>
      <c r="BN4898" s="13"/>
    </row>
    <row r="4899" spans="4:66" x14ac:dyDescent="0.25">
      <c r="D4899" s="7"/>
      <c r="E4899" s="10"/>
      <c r="F4899" s="10"/>
      <c r="G4899" s="10"/>
      <c r="H4899" s="10"/>
      <c r="I4899" s="10"/>
      <c r="J4899" s="10"/>
      <c r="K4899" s="11"/>
      <c r="L4899" s="11"/>
      <c r="M4899" s="12"/>
      <c r="N4899" s="12"/>
      <c r="O4899" s="12"/>
      <c r="P4899" s="12"/>
      <c r="Q4899" s="12"/>
      <c r="R4899" s="12"/>
      <c r="S4899" s="12"/>
      <c r="T4899" s="12"/>
      <c r="U4899" s="12"/>
      <c r="V4899" s="12"/>
      <c r="W4899" s="12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2"/>
      <c r="AS4899" s="12"/>
      <c r="AT4899" s="12"/>
      <c r="AU4899" s="12"/>
      <c r="AV4899" s="12"/>
      <c r="AW4899" s="12"/>
      <c r="AX4899" s="12"/>
      <c r="AY4899" s="12"/>
      <c r="AZ4899" s="12"/>
      <c r="BA4899" s="12"/>
      <c r="BB4899" s="12"/>
      <c r="BC4899" s="12"/>
      <c r="BD4899" s="12"/>
      <c r="BE4899" s="12"/>
      <c r="BF4899" s="12"/>
      <c r="BG4899" s="12"/>
      <c r="BH4899" s="12"/>
      <c r="BI4899" s="12"/>
      <c r="BJ4899" s="13"/>
      <c r="BK4899" s="13"/>
      <c r="BL4899" s="13"/>
      <c r="BM4899" s="13"/>
      <c r="BN4899" s="13"/>
    </row>
    <row r="4900" spans="4:66" x14ac:dyDescent="0.25">
      <c r="D4900" s="7"/>
      <c r="E4900" s="10"/>
      <c r="F4900" s="10"/>
      <c r="G4900" s="10"/>
      <c r="H4900" s="10"/>
      <c r="I4900" s="10"/>
      <c r="J4900" s="10"/>
      <c r="K4900" s="11"/>
      <c r="L4900" s="11"/>
      <c r="M4900" s="12"/>
      <c r="N4900" s="12"/>
      <c r="O4900" s="12"/>
      <c r="P4900" s="12"/>
      <c r="Q4900" s="12"/>
      <c r="R4900" s="12"/>
      <c r="S4900" s="12"/>
      <c r="T4900" s="12"/>
      <c r="U4900" s="12"/>
      <c r="V4900" s="12"/>
      <c r="W4900" s="12"/>
      <c r="X4900" s="12"/>
      <c r="Y4900" s="12"/>
      <c r="Z4900" s="12"/>
      <c r="AA4900" s="12"/>
      <c r="AB4900" s="12"/>
      <c r="AC4900" s="12"/>
      <c r="AD4900" s="12"/>
      <c r="AE4900" s="12"/>
      <c r="AF4900" s="12"/>
      <c r="AG4900" s="12"/>
      <c r="AH4900" s="12"/>
      <c r="AI4900" s="12"/>
      <c r="AJ4900" s="12"/>
      <c r="AK4900" s="12"/>
      <c r="AL4900" s="12"/>
      <c r="AM4900" s="12"/>
      <c r="AN4900" s="12"/>
      <c r="AO4900" s="12"/>
      <c r="AP4900" s="12"/>
      <c r="AQ4900" s="12"/>
      <c r="AR4900" s="12"/>
      <c r="AS4900" s="12"/>
      <c r="AT4900" s="12"/>
      <c r="AU4900" s="12"/>
      <c r="AV4900" s="12"/>
      <c r="AW4900" s="12"/>
      <c r="AX4900" s="12"/>
      <c r="AY4900" s="12"/>
      <c r="AZ4900" s="12"/>
      <c r="BA4900" s="12"/>
      <c r="BB4900" s="12"/>
      <c r="BC4900" s="12"/>
      <c r="BD4900" s="12"/>
      <c r="BE4900" s="12"/>
      <c r="BF4900" s="12"/>
      <c r="BG4900" s="12"/>
      <c r="BH4900" s="12"/>
      <c r="BI4900" s="12"/>
      <c r="BJ4900" s="13"/>
      <c r="BK4900" s="13"/>
      <c r="BL4900" s="13"/>
      <c r="BM4900" s="13"/>
      <c r="BN4900" s="13"/>
    </row>
    <row r="4901" spans="4:66" x14ac:dyDescent="0.25">
      <c r="D4901" s="7"/>
      <c r="E4901" s="10"/>
      <c r="F4901" s="10"/>
      <c r="G4901" s="10"/>
      <c r="H4901" s="10"/>
      <c r="I4901" s="10"/>
      <c r="J4901" s="10"/>
      <c r="K4901" s="11"/>
      <c r="L4901" s="11"/>
      <c r="M4901" s="12"/>
      <c r="N4901" s="12"/>
      <c r="O4901" s="12"/>
      <c r="P4901" s="12"/>
      <c r="Q4901" s="12"/>
      <c r="R4901" s="12"/>
      <c r="S4901" s="12"/>
      <c r="T4901" s="12"/>
      <c r="U4901" s="12"/>
      <c r="V4901" s="12"/>
      <c r="W4901" s="12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2"/>
      <c r="AS4901" s="12"/>
      <c r="AT4901" s="12"/>
      <c r="AU4901" s="12"/>
      <c r="AV4901" s="12"/>
      <c r="AW4901" s="12"/>
      <c r="AX4901" s="12"/>
      <c r="AY4901" s="12"/>
      <c r="AZ4901" s="12"/>
      <c r="BA4901" s="12"/>
      <c r="BB4901" s="12"/>
      <c r="BC4901" s="12"/>
      <c r="BD4901" s="12"/>
      <c r="BE4901" s="12"/>
      <c r="BF4901" s="12"/>
      <c r="BG4901" s="12"/>
      <c r="BH4901" s="12"/>
      <c r="BI4901" s="12"/>
      <c r="BJ4901" s="13"/>
      <c r="BK4901" s="13"/>
      <c r="BL4901" s="13"/>
      <c r="BM4901" s="13"/>
      <c r="BN4901" s="13"/>
    </row>
    <row r="4902" spans="4:66" x14ac:dyDescent="0.25">
      <c r="D4902" s="7"/>
      <c r="E4902" s="10"/>
      <c r="F4902" s="10"/>
      <c r="G4902" s="10"/>
      <c r="H4902" s="10"/>
      <c r="I4902" s="10"/>
      <c r="J4902" s="10"/>
      <c r="K4902" s="11"/>
      <c r="L4902" s="11"/>
      <c r="M4902" s="12"/>
      <c r="N4902" s="12"/>
      <c r="O4902" s="12"/>
      <c r="P4902" s="12"/>
      <c r="Q4902" s="12"/>
      <c r="R4902" s="12"/>
      <c r="S4902" s="12"/>
      <c r="T4902" s="12"/>
      <c r="U4902" s="12"/>
      <c r="V4902" s="12"/>
      <c r="W4902" s="12"/>
      <c r="X4902" s="12"/>
      <c r="Y4902" s="12"/>
      <c r="Z4902" s="12"/>
      <c r="AA4902" s="12"/>
      <c r="AB4902" s="12"/>
      <c r="AC4902" s="12"/>
      <c r="AD4902" s="12"/>
      <c r="AE4902" s="12"/>
      <c r="AF4902" s="12"/>
      <c r="AG4902" s="12"/>
      <c r="AH4902" s="12"/>
      <c r="AI4902" s="12"/>
      <c r="AJ4902" s="12"/>
      <c r="AK4902" s="12"/>
      <c r="AL4902" s="12"/>
      <c r="AM4902" s="12"/>
      <c r="AN4902" s="12"/>
      <c r="AO4902" s="12"/>
      <c r="AP4902" s="12"/>
      <c r="AQ4902" s="12"/>
      <c r="AR4902" s="12"/>
      <c r="AS4902" s="12"/>
      <c r="AT4902" s="12"/>
      <c r="AU4902" s="12"/>
      <c r="AV4902" s="12"/>
      <c r="AW4902" s="12"/>
      <c r="AX4902" s="12"/>
      <c r="AY4902" s="12"/>
      <c r="AZ4902" s="12"/>
      <c r="BA4902" s="12"/>
      <c r="BB4902" s="12"/>
      <c r="BC4902" s="12"/>
      <c r="BD4902" s="12"/>
      <c r="BE4902" s="12"/>
      <c r="BF4902" s="12"/>
      <c r="BG4902" s="12"/>
      <c r="BH4902" s="12"/>
      <c r="BI4902" s="12"/>
      <c r="BJ4902" s="13"/>
      <c r="BK4902" s="13"/>
      <c r="BL4902" s="13"/>
      <c r="BM4902" s="13"/>
      <c r="BN4902" s="13"/>
    </row>
    <row r="4903" spans="4:66" x14ac:dyDescent="0.25">
      <c r="D4903" s="7"/>
      <c r="E4903" s="10"/>
      <c r="F4903" s="10"/>
      <c r="G4903" s="10"/>
      <c r="H4903" s="10"/>
      <c r="I4903" s="10"/>
      <c r="J4903" s="10"/>
      <c r="K4903" s="11"/>
      <c r="L4903" s="11"/>
      <c r="M4903" s="12"/>
      <c r="N4903" s="12"/>
      <c r="O4903" s="12"/>
      <c r="P4903" s="12"/>
      <c r="Q4903" s="12"/>
      <c r="R4903" s="12"/>
      <c r="S4903" s="12"/>
      <c r="T4903" s="12"/>
      <c r="U4903" s="12"/>
      <c r="V4903" s="12"/>
      <c r="W4903" s="12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2"/>
      <c r="AS4903" s="12"/>
      <c r="AT4903" s="12"/>
      <c r="AU4903" s="12"/>
      <c r="AV4903" s="12"/>
      <c r="AW4903" s="12"/>
      <c r="AX4903" s="12"/>
      <c r="AY4903" s="12"/>
      <c r="AZ4903" s="12"/>
      <c r="BA4903" s="12"/>
      <c r="BB4903" s="12"/>
      <c r="BC4903" s="12"/>
      <c r="BD4903" s="12"/>
      <c r="BE4903" s="12"/>
      <c r="BF4903" s="12"/>
      <c r="BG4903" s="12"/>
      <c r="BH4903" s="12"/>
      <c r="BI4903" s="12"/>
      <c r="BJ4903" s="13"/>
      <c r="BK4903" s="13"/>
      <c r="BL4903" s="13"/>
      <c r="BM4903" s="13"/>
      <c r="BN4903" s="13"/>
    </row>
    <row r="4904" spans="4:66" x14ac:dyDescent="0.25">
      <c r="D4904" s="7"/>
      <c r="E4904" s="10"/>
      <c r="F4904" s="10"/>
      <c r="G4904" s="10"/>
      <c r="H4904" s="10"/>
      <c r="I4904" s="10"/>
      <c r="J4904" s="10"/>
      <c r="K4904" s="11"/>
      <c r="L4904" s="11"/>
      <c r="M4904" s="12"/>
      <c r="N4904" s="12"/>
      <c r="O4904" s="12"/>
      <c r="P4904" s="12"/>
      <c r="Q4904" s="12"/>
      <c r="R4904" s="12"/>
      <c r="S4904" s="12"/>
      <c r="T4904" s="12"/>
      <c r="U4904" s="12"/>
      <c r="V4904" s="12"/>
      <c r="W4904" s="12"/>
      <c r="X4904" s="12"/>
      <c r="Y4904" s="12"/>
      <c r="Z4904" s="12"/>
      <c r="AA4904" s="12"/>
      <c r="AB4904" s="12"/>
      <c r="AC4904" s="12"/>
      <c r="AD4904" s="12"/>
      <c r="AE4904" s="12"/>
      <c r="AF4904" s="12"/>
      <c r="AG4904" s="12"/>
      <c r="AH4904" s="12"/>
      <c r="AI4904" s="12"/>
      <c r="AJ4904" s="12"/>
      <c r="AK4904" s="12"/>
      <c r="AL4904" s="12"/>
      <c r="AM4904" s="12"/>
      <c r="AN4904" s="12"/>
      <c r="AO4904" s="12"/>
      <c r="AP4904" s="12"/>
      <c r="AQ4904" s="12"/>
      <c r="AR4904" s="12"/>
      <c r="AS4904" s="12"/>
      <c r="AT4904" s="12"/>
      <c r="AU4904" s="12"/>
      <c r="AV4904" s="12"/>
      <c r="AW4904" s="12"/>
      <c r="AX4904" s="12"/>
      <c r="AY4904" s="12"/>
      <c r="AZ4904" s="12"/>
      <c r="BA4904" s="12"/>
      <c r="BB4904" s="12"/>
      <c r="BC4904" s="12"/>
      <c r="BD4904" s="12"/>
      <c r="BE4904" s="12"/>
      <c r="BF4904" s="12"/>
      <c r="BG4904" s="12"/>
      <c r="BH4904" s="12"/>
      <c r="BI4904" s="12"/>
      <c r="BJ4904" s="13"/>
      <c r="BK4904" s="13"/>
      <c r="BL4904" s="13"/>
      <c r="BM4904" s="13"/>
      <c r="BN4904" s="13"/>
    </row>
    <row r="4905" spans="4:66" x14ac:dyDescent="0.25">
      <c r="D4905" s="7"/>
      <c r="E4905" s="10"/>
      <c r="F4905" s="10"/>
      <c r="G4905" s="10"/>
      <c r="H4905" s="10"/>
      <c r="I4905" s="10"/>
      <c r="J4905" s="10"/>
      <c r="K4905" s="11"/>
      <c r="L4905" s="11"/>
      <c r="M4905" s="12"/>
      <c r="N4905" s="12"/>
      <c r="O4905" s="12"/>
      <c r="P4905" s="12"/>
      <c r="Q4905" s="12"/>
      <c r="R4905" s="12"/>
      <c r="S4905" s="12"/>
      <c r="T4905" s="12"/>
      <c r="U4905" s="12"/>
      <c r="V4905" s="12"/>
      <c r="W4905" s="12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2"/>
      <c r="AS4905" s="12"/>
      <c r="AT4905" s="12"/>
      <c r="AU4905" s="12"/>
      <c r="AV4905" s="12"/>
      <c r="AW4905" s="12"/>
      <c r="AX4905" s="12"/>
      <c r="AY4905" s="12"/>
      <c r="AZ4905" s="12"/>
      <c r="BA4905" s="12"/>
      <c r="BB4905" s="12"/>
      <c r="BC4905" s="12"/>
      <c r="BD4905" s="12"/>
      <c r="BE4905" s="12"/>
      <c r="BF4905" s="12"/>
      <c r="BG4905" s="12"/>
      <c r="BH4905" s="12"/>
      <c r="BI4905" s="12"/>
      <c r="BJ4905" s="13"/>
      <c r="BK4905" s="13"/>
      <c r="BL4905" s="13"/>
      <c r="BM4905" s="13"/>
      <c r="BN4905" s="13"/>
    </row>
    <row r="4906" spans="4:66" x14ac:dyDescent="0.25">
      <c r="D4906" s="7"/>
      <c r="E4906" s="10"/>
      <c r="F4906" s="10"/>
      <c r="G4906" s="10"/>
      <c r="H4906" s="10"/>
      <c r="I4906" s="10"/>
      <c r="J4906" s="10"/>
      <c r="K4906" s="11"/>
      <c r="L4906" s="11"/>
      <c r="M4906" s="12"/>
      <c r="N4906" s="12"/>
      <c r="O4906" s="12"/>
      <c r="P4906" s="12"/>
      <c r="Q4906" s="12"/>
      <c r="R4906" s="12"/>
      <c r="S4906" s="12"/>
      <c r="T4906" s="12"/>
      <c r="U4906" s="12"/>
      <c r="V4906" s="12"/>
      <c r="W4906" s="12"/>
      <c r="X4906" s="12"/>
      <c r="Y4906" s="12"/>
      <c r="Z4906" s="12"/>
      <c r="AA4906" s="12"/>
      <c r="AB4906" s="12"/>
      <c r="AC4906" s="12"/>
      <c r="AD4906" s="12"/>
      <c r="AE4906" s="12"/>
      <c r="AF4906" s="12"/>
      <c r="AG4906" s="12"/>
      <c r="AH4906" s="12"/>
      <c r="AI4906" s="12"/>
      <c r="AJ4906" s="12"/>
      <c r="AK4906" s="12"/>
      <c r="AL4906" s="12"/>
      <c r="AM4906" s="12"/>
      <c r="AN4906" s="12"/>
      <c r="AO4906" s="12"/>
      <c r="AP4906" s="12"/>
      <c r="AQ4906" s="12"/>
      <c r="AR4906" s="12"/>
      <c r="AS4906" s="12"/>
      <c r="AT4906" s="12"/>
      <c r="AU4906" s="12"/>
      <c r="AV4906" s="12"/>
      <c r="AW4906" s="12"/>
      <c r="AX4906" s="12"/>
      <c r="AY4906" s="12"/>
      <c r="AZ4906" s="12"/>
      <c r="BA4906" s="12"/>
      <c r="BB4906" s="12"/>
      <c r="BC4906" s="12"/>
      <c r="BD4906" s="12"/>
      <c r="BE4906" s="12"/>
      <c r="BF4906" s="12"/>
      <c r="BG4906" s="12"/>
      <c r="BH4906" s="12"/>
      <c r="BI4906" s="12"/>
      <c r="BJ4906" s="13"/>
      <c r="BK4906" s="13"/>
      <c r="BL4906" s="13"/>
      <c r="BM4906" s="13"/>
      <c r="BN4906" s="13"/>
    </row>
    <row r="4907" spans="4:66" x14ac:dyDescent="0.25">
      <c r="D4907" s="7"/>
      <c r="E4907" s="10"/>
      <c r="F4907" s="10"/>
      <c r="G4907" s="10"/>
      <c r="H4907" s="10"/>
      <c r="I4907" s="10"/>
      <c r="J4907" s="10"/>
      <c r="K4907" s="11"/>
      <c r="L4907" s="11"/>
      <c r="M4907" s="12"/>
      <c r="N4907" s="12"/>
      <c r="O4907" s="12"/>
      <c r="P4907" s="12"/>
      <c r="Q4907" s="12"/>
      <c r="R4907" s="12"/>
      <c r="S4907" s="12"/>
      <c r="T4907" s="12"/>
      <c r="U4907" s="12"/>
      <c r="V4907" s="12"/>
      <c r="W4907" s="12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2"/>
      <c r="AS4907" s="12"/>
      <c r="AT4907" s="12"/>
      <c r="AU4907" s="12"/>
      <c r="AV4907" s="12"/>
      <c r="AW4907" s="12"/>
      <c r="AX4907" s="12"/>
      <c r="AY4907" s="12"/>
      <c r="AZ4907" s="12"/>
      <c r="BA4907" s="12"/>
      <c r="BB4907" s="12"/>
      <c r="BC4907" s="12"/>
      <c r="BD4907" s="12"/>
      <c r="BE4907" s="12"/>
      <c r="BF4907" s="12"/>
      <c r="BG4907" s="12"/>
      <c r="BH4907" s="12"/>
      <c r="BI4907" s="12"/>
      <c r="BJ4907" s="13"/>
      <c r="BK4907" s="13"/>
      <c r="BL4907" s="13"/>
      <c r="BM4907" s="13"/>
      <c r="BN4907" s="13"/>
    </row>
    <row r="4908" spans="4:66" x14ac:dyDescent="0.25">
      <c r="D4908" s="7"/>
      <c r="E4908" s="10"/>
      <c r="F4908" s="10"/>
      <c r="G4908" s="10"/>
      <c r="H4908" s="10"/>
      <c r="I4908" s="10"/>
      <c r="J4908" s="10"/>
      <c r="K4908" s="11"/>
      <c r="L4908" s="11"/>
      <c r="M4908" s="12"/>
      <c r="N4908" s="12"/>
      <c r="O4908" s="12"/>
      <c r="P4908" s="12"/>
      <c r="Q4908" s="12"/>
      <c r="R4908" s="12"/>
      <c r="S4908" s="12"/>
      <c r="T4908" s="12"/>
      <c r="U4908" s="12"/>
      <c r="V4908" s="12"/>
      <c r="W4908" s="12"/>
      <c r="X4908" s="12"/>
      <c r="Y4908" s="12"/>
      <c r="Z4908" s="12"/>
      <c r="AA4908" s="12"/>
      <c r="AB4908" s="12"/>
      <c r="AC4908" s="12"/>
      <c r="AD4908" s="12"/>
      <c r="AE4908" s="12"/>
      <c r="AF4908" s="12"/>
      <c r="AG4908" s="12"/>
      <c r="AH4908" s="12"/>
      <c r="AI4908" s="12"/>
      <c r="AJ4908" s="12"/>
      <c r="AK4908" s="12"/>
      <c r="AL4908" s="12"/>
      <c r="AM4908" s="12"/>
      <c r="AN4908" s="12"/>
      <c r="AO4908" s="12"/>
      <c r="AP4908" s="12"/>
      <c r="AQ4908" s="12"/>
      <c r="AR4908" s="12"/>
      <c r="AS4908" s="12"/>
      <c r="AT4908" s="12"/>
      <c r="AU4908" s="12"/>
      <c r="AV4908" s="12"/>
      <c r="AW4908" s="12"/>
      <c r="AX4908" s="12"/>
      <c r="AY4908" s="12"/>
      <c r="AZ4908" s="12"/>
      <c r="BA4908" s="12"/>
      <c r="BB4908" s="12"/>
      <c r="BC4908" s="12"/>
      <c r="BD4908" s="12"/>
      <c r="BE4908" s="12"/>
      <c r="BF4908" s="12"/>
      <c r="BG4908" s="12"/>
      <c r="BH4908" s="12"/>
      <c r="BI4908" s="12"/>
      <c r="BJ4908" s="13"/>
      <c r="BK4908" s="13"/>
      <c r="BL4908" s="13"/>
      <c r="BM4908" s="13"/>
      <c r="BN4908" s="13"/>
    </row>
    <row r="4909" spans="4:66" x14ac:dyDescent="0.25">
      <c r="D4909" s="7"/>
      <c r="E4909" s="10"/>
      <c r="F4909" s="10"/>
      <c r="G4909" s="10"/>
      <c r="H4909" s="10"/>
      <c r="I4909" s="10"/>
      <c r="J4909" s="10"/>
      <c r="K4909" s="11"/>
      <c r="L4909" s="11"/>
      <c r="M4909" s="12"/>
      <c r="N4909" s="12"/>
      <c r="O4909" s="12"/>
      <c r="P4909" s="12"/>
      <c r="Q4909" s="12"/>
      <c r="R4909" s="12"/>
      <c r="S4909" s="12"/>
      <c r="T4909" s="12"/>
      <c r="U4909" s="12"/>
      <c r="V4909" s="12"/>
      <c r="W4909" s="12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2"/>
      <c r="AS4909" s="12"/>
      <c r="AT4909" s="12"/>
      <c r="AU4909" s="12"/>
      <c r="AV4909" s="12"/>
      <c r="AW4909" s="12"/>
      <c r="AX4909" s="12"/>
      <c r="AY4909" s="12"/>
      <c r="AZ4909" s="12"/>
      <c r="BA4909" s="12"/>
      <c r="BB4909" s="12"/>
      <c r="BC4909" s="12"/>
      <c r="BD4909" s="12"/>
      <c r="BE4909" s="12"/>
      <c r="BF4909" s="12"/>
      <c r="BG4909" s="12"/>
      <c r="BH4909" s="12"/>
      <c r="BI4909" s="12"/>
      <c r="BJ4909" s="13"/>
      <c r="BK4909" s="13"/>
      <c r="BL4909" s="13"/>
      <c r="BM4909" s="13"/>
      <c r="BN4909" s="13"/>
    </row>
    <row r="4910" spans="4:66" x14ac:dyDescent="0.25">
      <c r="D4910" s="7"/>
      <c r="E4910" s="10"/>
      <c r="F4910" s="10"/>
      <c r="G4910" s="10"/>
      <c r="H4910" s="10"/>
      <c r="I4910" s="10"/>
      <c r="J4910" s="10"/>
      <c r="K4910" s="11"/>
      <c r="L4910" s="11"/>
      <c r="M4910" s="12"/>
      <c r="N4910" s="12"/>
      <c r="O4910" s="12"/>
      <c r="P4910" s="12"/>
      <c r="Q4910" s="12"/>
      <c r="R4910" s="12"/>
      <c r="S4910" s="12"/>
      <c r="T4910" s="12"/>
      <c r="U4910" s="12"/>
      <c r="V4910" s="12"/>
      <c r="W4910" s="12"/>
      <c r="X4910" s="12"/>
      <c r="Y4910" s="12"/>
      <c r="Z4910" s="12"/>
      <c r="AA4910" s="12"/>
      <c r="AB4910" s="12"/>
      <c r="AC4910" s="12"/>
      <c r="AD4910" s="12"/>
      <c r="AE4910" s="12"/>
      <c r="AF4910" s="12"/>
      <c r="AG4910" s="12"/>
      <c r="AH4910" s="12"/>
      <c r="AI4910" s="12"/>
      <c r="AJ4910" s="12"/>
      <c r="AK4910" s="12"/>
      <c r="AL4910" s="12"/>
      <c r="AM4910" s="12"/>
      <c r="AN4910" s="12"/>
      <c r="AO4910" s="12"/>
      <c r="AP4910" s="12"/>
      <c r="AQ4910" s="12"/>
      <c r="AR4910" s="12"/>
      <c r="AS4910" s="12"/>
      <c r="AT4910" s="12"/>
      <c r="AU4910" s="12"/>
      <c r="AV4910" s="12"/>
      <c r="AW4910" s="12"/>
      <c r="AX4910" s="12"/>
      <c r="AY4910" s="12"/>
      <c r="AZ4910" s="12"/>
      <c r="BA4910" s="12"/>
      <c r="BB4910" s="12"/>
      <c r="BC4910" s="12"/>
      <c r="BD4910" s="12"/>
      <c r="BE4910" s="12"/>
      <c r="BF4910" s="12"/>
      <c r="BG4910" s="12"/>
      <c r="BH4910" s="12"/>
      <c r="BI4910" s="12"/>
      <c r="BJ4910" s="13"/>
      <c r="BK4910" s="13"/>
      <c r="BL4910" s="13"/>
      <c r="BM4910" s="13"/>
      <c r="BN4910" s="13"/>
    </row>
    <row r="4911" spans="4:66" x14ac:dyDescent="0.25">
      <c r="D4911" s="7"/>
      <c r="E4911" s="10"/>
      <c r="F4911" s="10"/>
      <c r="G4911" s="10"/>
      <c r="H4911" s="10"/>
      <c r="I4911" s="10"/>
      <c r="J4911" s="10"/>
      <c r="K4911" s="11"/>
      <c r="L4911" s="11"/>
      <c r="M4911" s="12"/>
      <c r="N4911" s="12"/>
      <c r="O4911" s="12"/>
      <c r="P4911" s="12"/>
      <c r="Q4911" s="12"/>
      <c r="R4911" s="12"/>
      <c r="S4911" s="12"/>
      <c r="T4911" s="12"/>
      <c r="U4911" s="12"/>
      <c r="V4911" s="12"/>
      <c r="W4911" s="12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2"/>
      <c r="AS4911" s="12"/>
      <c r="AT4911" s="12"/>
      <c r="AU4911" s="12"/>
      <c r="AV4911" s="12"/>
      <c r="AW4911" s="12"/>
      <c r="AX4911" s="12"/>
      <c r="AY4911" s="12"/>
      <c r="AZ4911" s="12"/>
      <c r="BA4911" s="12"/>
      <c r="BB4911" s="12"/>
      <c r="BC4911" s="12"/>
      <c r="BD4911" s="12"/>
      <c r="BE4911" s="12"/>
      <c r="BF4911" s="12"/>
      <c r="BG4911" s="12"/>
      <c r="BH4911" s="12"/>
      <c r="BI4911" s="12"/>
      <c r="BJ4911" s="13"/>
      <c r="BK4911" s="13"/>
      <c r="BL4911" s="13"/>
      <c r="BM4911" s="13"/>
      <c r="BN4911" s="13"/>
    </row>
    <row r="4912" spans="4:66" x14ac:dyDescent="0.25">
      <c r="D4912" s="7"/>
      <c r="E4912" s="10"/>
      <c r="F4912" s="10"/>
      <c r="G4912" s="10"/>
      <c r="H4912" s="10"/>
      <c r="I4912" s="10"/>
      <c r="J4912" s="10"/>
      <c r="K4912" s="11"/>
      <c r="L4912" s="11"/>
      <c r="M4912" s="12"/>
      <c r="N4912" s="12"/>
      <c r="O4912" s="12"/>
      <c r="P4912" s="12"/>
      <c r="Q4912" s="12"/>
      <c r="R4912" s="12"/>
      <c r="S4912" s="12"/>
      <c r="T4912" s="12"/>
      <c r="U4912" s="12"/>
      <c r="V4912" s="12"/>
      <c r="W4912" s="12"/>
      <c r="X4912" s="12"/>
      <c r="Y4912" s="12"/>
      <c r="Z4912" s="12"/>
      <c r="AA4912" s="12"/>
      <c r="AB4912" s="12"/>
      <c r="AC4912" s="12"/>
      <c r="AD4912" s="12"/>
      <c r="AE4912" s="12"/>
      <c r="AF4912" s="12"/>
      <c r="AG4912" s="12"/>
      <c r="AH4912" s="12"/>
      <c r="AI4912" s="12"/>
      <c r="AJ4912" s="12"/>
      <c r="AK4912" s="12"/>
      <c r="AL4912" s="12"/>
      <c r="AM4912" s="12"/>
      <c r="AN4912" s="12"/>
      <c r="AO4912" s="12"/>
      <c r="AP4912" s="12"/>
      <c r="AQ4912" s="12"/>
      <c r="AR4912" s="12"/>
      <c r="AS4912" s="12"/>
      <c r="AT4912" s="12"/>
      <c r="AU4912" s="12"/>
      <c r="AV4912" s="12"/>
      <c r="AW4912" s="12"/>
      <c r="AX4912" s="12"/>
      <c r="AY4912" s="12"/>
      <c r="AZ4912" s="12"/>
      <c r="BA4912" s="12"/>
      <c r="BB4912" s="12"/>
      <c r="BC4912" s="12"/>
      <c r="BD4912" s="12"/>
      <c r="BE4912" s="12"/>
      <c r="BF4912" s="12"/>
      <c r="BG4912" s="12"/>
      <c r="BH4912" s="12"/>
      <c r="BI4912" s="12"/>
      <c r="BJ4912" s="13"/>
      <c r="BK4912" s="13"/>
      <c r="BL4912" s="13"/>
      <c r="BM4912" s="13"/>
      <c r="BN4912" s="13"/>
    </row>
    <row r="4913" spans="4:66" x14ac:dyDescent="0.25">
      <c r="D4913" s="7"/>
      <c r="E4913" s="10"/>
      <c r="F4913" s="10"/>
      <c r="G4913" s="10"/>
      <c r="H4913" s="10"/>
      <c r="I4913" s="10"/>
      <c r="J4913" s="10"/>
      <c r="K4913" s="11"/>
      <c r="L4913" s="11"/>
      <c r="M4913" s="12"/>
      <c r="N4913" s="12"/>
      <c r="O4913" s="12"/>
      <c r="P4913" s="12"/>
      <c r="Q4913" s="12"/>
      <c r="R4913" s="12"/>
      <c r="S4913" s="12"/>
      <c r="T4913" s="12"/>
      <c r="U4913" s="12"/>
      <c r="V4913" s="12"/>
      <c r="W4913" s="12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2"/>
      <c r="AS4913" s="12"/>
      <c r="AT4913" s="12"/>
      <c r="AU4913" s="12"/>
      <c r="AV4913" s="12"/>
      <c r="AW4913" s="12"/>
      <c r="AX4913" s="12"/>
      <c r="AY4913" s="12"/>
      <c r="AZ4913" s="12"/>
      <c r="BA4913" s="12"/>
      <c r="BB4913" s="12"/>
      <c r="BC4913" s="12"/>
      <c r="BD4913" s="12"/>
      <c r="BE4913" s="12"/>
      <c r="BF4913" s="12"/>
      <c r="BG4913" s="12"/>
      <c r="BH4913" s="12"/>
      <c r="BI4913" s="12"/>
      <c r="BJ4913" s="13"/>
      <c r="BK4913" s="13"/>
      <c r="BL4913" s="13"/>
      <c r="BM4913" s="13"/>
      <c r="BN4913" s="13"/>
    </row>
    <row r="4914" spans="4:66" x14ac:dyDescent="0.25">
      <c r="D4914" s="7"/>
      <c r="E4914" s="10"/>
      <c r="F4914" s="10"/>
      <c r="G4914" s="10"/>
      <c r="H4914" s="10"/>
      <c r="I4914" s="10"/>
      <c r="J4914" s="10"/>
      <c r="K4914" s="11"/>
      <c r="L4914" s="11"/>
      <c r="M4914" s="12"/>
      <c r="N4914" s="12"/>
      <c r="O4914" s="12"/>
      <c r="P4914" s="12"/>
      <c r="Q4914" s="12"/>
      <c r="R4914" s="12"/>
      <c r="S4914" s="12"/>
      <c r="T4914" s="12"/>
      <c r="U4914" s="12"/>
      <c r="V4914" s="12"/>
      <c r="W4914" s="12"/>
      <c r="X4914" s="12"/>
      <c r="Y4914" s="12"/>
      <c r="Z4914" s="12"/>
      <c r="AA4914" s="12"/>
      <c r="AB4914" s="12"/>
      <c r="AC4914" s="12"/>
      <c r="AD4914" s="12"/>
      <c r="AE4914" s="12"/>
      <c r="AF4914" s="12"/>
      <c r="AG4914" s="12"/>
      <c r="AH4914" s="12"/>
      <c r="AI4914" s="12"/>
      <c r="AJ4914" s="12"/>
      <c r="AK4914" s="12"/>
      <c r="AL4914" s="12"/>
      <c r="AM4914" s="12"/>
      <c r="AN4914" s="12"/>
      <c r="AO4914" s="12"/>
      <c r="AP4914" s="12"/>
      <c r="AQ4914" s="12"/>
      <c r="AR4914" s="12"/>
      <c r="AS4914" s="12"/>
      <c r="AT4914" s="12"/>
      <c r="AU4914" s="12"/>
      <c r="AV4914" s="12"/>
      <c r="AW4914" s="12"/>
      <c r="AX4914" s="12"/>
      <c r="AY4914" s="12"/>
      <c r="AZ4914" s="12"/>
      <c r="BA4914" s="12"/>
      <c r="BB4914" s="12"/>
      <c r="BC4914" s="12"/>
      <c r="BD4914" s="12"/>
      <c r="BE4914" s="12"/>
      <c r="BF4914" s="12"/>
      <c r="BG4914" s="12"/>
      <c r="BH4914" s="12"/>
      <c r="BI4914" s="12"/>
      <c r="BJ4914" s="13"/>
      <c r="BK4914" s="13"/>
      <c r="BL4914" s="13"/>
      <c r="BM4914" s="13"/>
      <c r="BN4914" s="13"/>
    </row>
    <row r="4915" spans="4:66" x14ac:dyDescent="0.25">
      <c r="D4915" s="7"/>
      <c r="E4915" s="10"/>
      <c r="F4915" s="10"/>
      <c r="G4915" s="10"/>
      <c r="H4915" s="10"/>
      <c r="I4915" s="10"/>
      <c r="J4915" s="10"/>
      <c r="K4915" s="11"/>
      <c r="L4915" s="11"/>
      <c r="M4915" s="12"/>
      <c r="N4915" s="12"/>
      <c r="O4915" s="12"/>
      <c r="P4915" s="12"/>
      <c r="Q4915" s="12"/>
      <c r="R4915" s="12"/>
      <c r="S4915" s="12"/>
      <c r="T4915" s="12"/>
      <c r="U4915" s="12"/>
      <c r="V4915" s="12"/>
      <c r="W4915" s="12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2"/>
      <c r="AS4915" s="12"/>
      <c r="AT4915" s="12"/>
      <c r="AU4915" s="12"/>
      <c r="AV4915" s="12"/>
      <c r="AW4915" s="12"/>
      <c r="AX4915" s="12"/>
      <c r="AY4915" s="12"/>
      <c r="AZ4915" s="12"/>
      <c r="BA4915" s="12"/>
      <c r="BB4915" s="12"/>
      <c r="BC4915" s="12"/>
      <c r="BD4915" s="12"/>
      <c r="BE4915" s="12"/>
      <c r="BF4915" s="12"/>
      <c r="BG4915" s="12"/>
      <c r="BH4915" s="12"/>
      <c r="BI4915" s="12"/>
      <c r="BJ4915" s="13"/>
      <c r="BK4915" s="13"/>
      <c r="BL4915" s="13"/>
      <c r="BM4915" s="13"/>
      <c r="BN4915" s="13"/>
    </row>
    <row r="4916" spans="4:66" x14ac:dyDescent="0.25">
      <c r="D4916" s="7"/>
      <c r="E4916" s="10"/>
      <c r="F4916" s="10"/>
      <c r="G4916" s="10"/>
      <c r="H4916" s="10"/>
      <c r="I4916" s="10"/>
      <c r="J4916" s="10"/>
      <c r="K4916" s="11"/>
      <c r="L4916" s="11"/>
      <c r="M4916" s="12"/>
      <c r="N4916" s="12"/>
      <c r="O4916" s="12"/>
      <c r="P4916" s="12"/>
      <c r="Q4916" s="12"/>
      <c r="R4916" s="12"/>
      <c r="S4916" s="12"/>
      <c r="T4916" s="12"/>
      <c r="U4916" s="12"/>
      <c r="V4916" s="12"/>
      <c r="W4916" s="12"/>
      <c r="X4916" s="12"/>
      <c r="Y4916" s="12"/>
      <c r="Z4916" s="12"/>
      <c r="AA4916" s="12"/>
      <c r="AB4916" s="12"/>
      <c r="AC4916" s="12"/>
      <c r="AD4916" s="12"/>
      <c r="AE4916" s="12"/>
      <c r="AF4916" s="12"/>
      <c r="AG4916" s="12"/>
      <c r="AH4916" s="12"/>
      <c r="AI4916" s="12"/>
      <c r="AJ4916" s="12"/>
      <c r="AK4916" s="12"/>
      <c r="AL4916" s="12"/>
      <c r="AM4916" s="12"/>
      <c r="AN4916" s="12"/>
      <c r="AO4916" s="12"/>
      <c r="AP4916" s="12"/>
      <c r="AQ4916" s="12"/>
      <c r="AR4916" s="12"/>
      <c r="AS4916" s="12"/>
      <c r="AT4916" s="12"/>
      <c r="AU4916" s="12"/>
      <c r="AV4916" s="12"/>
      <c r="AW4916" s="12"/>
      <c r="AX4916" s="12"/>
      <c r="AY4916" s="12"/>
      <c r="AZ4916" s="12"/>
      <c r="BA4916" s="12"/>
      <c r="BB4916" s="12"/>
      <c r="BC4916" s="12"/>
      <c r="BD4916" s="12"/>
      <c r="BE4916" s="12"/>
      <c r="BF4916" s="12"/>
      <c r="BG4916" s="12"/>
      <c r="BH4916" s="12"/>
      <c r="BI4916" s="12"/>
      <c r="BJ4916" s="13"/>
      <c r="BK4916" s="13"/>
      <c r="BL4916" s="13"/>
      <c r="BM4916" s="13"/>
      <c r="BN4916" s="13"/>
    </row>
    <row r="4917" spans="4:66" x14ac:dyDescent="0.25">
      <c r="D4917" s="7"/>
      <c r="E4917" s="10"/>
      <c r="F4917" s="10"/>
      <c r="G4917" s="10"/>
      <c r="H4917" s="10"/>
      <c r="I4917" s="10"/>
      <c r="J4917" s="10"/>
      <c r="K4917" s="11"/>
      <c r="L4917" s="11"/>
      <c r="M4917" s="12"/>
      <c r="N4917" s="12"/>
      <c r="O4917" s="12"/>
      <c r="P4917" s="12"/>
      <c r="Q4917" s="12"/>
      <c r="R4917" s="12"/>
      <c r="S4917" s="12"/>
      <c r="T4917" s="12"/>
      <c r="U4917" s="12"/>
      <c r="V4917" s="12"/>
      <c r="W4917" s="12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2"/>
      <c r="AS4917" s="12"/>
      <c r="AT4917" s="12"/>
      <c r="AU4917" s="12"/>
      <c r="AV4917" s="12"/>
      <c r="AW4917" s="12"/>
      <c r="AX4917" s="12"/>
      <c r="AY4917" s="12"/>
      <c r="AZ4917" s="12"/>
      <c r="BA4917" s="12"/>
      <c r="BB4917" s="12"/>
      <c r="BC4917" s="12"/>
      <c r="BD4917" s="12"/>
      <c r="BE4917" s="12"/>
      <c r="BF4917" s="12"/>
      <c r="BG4917" s="12"/>
      <c r="BH4917" s="12"/>
      <c r="BI4917" s="12"/>
      <c r="BJ4917" s="13"/>
      <c r="BK4917" s="13"/>
      <c r="BL4917" s="13"/>
      <c r="BM4917" s="13"/>
      <c r="BN4917" s="13"/>
    </row>
    <row r="4918" spans="4:66" x14ac:dyDescent="0.25">
      <c r="D4918" s="7"/>
      <c r="E4918" s="10"/>
      <c r="F4918" s="10"/>
      <c r="G4918" s="10"/>
      <c r="H4918" s="10"/>
      <c r="I4918" s="10"/>
      <c r="J4918" s="10"/>
      <c r="K4918" s="11"/>
      <c r="L4918" s="11"/>
      <c r="M4918" s="12"/>
      <c r="N4918" s="12"/>
      <c r="O4918" s="12"/>
      <c r="P4918" s="12"/>
      <c r="Q4918" s="12"/>
      <c r="R4918" s="12"/>
      <c r="S4918" s="12"/>
      <c r="T4918" s="12"/>
      <c r="U4918" s="12"/>
      <c r="V4918" s="12"/>
      <c r="W4918" s="12"/>
      <c r="X4918" s="12"/>
      <c r="Y4918" s="12"/>
      <c r="Z4918" s="12"/>
      <c r="AA4918" s="12"/>
      <c r="AB4918" s="12"/>
      <c r="AC4918" s="12"/>
      <c r="AD4918" s="12"/>
      <c r="AE4918" s="12"/>
      <c r="AF4918" s="12"/>
      <c r="AG4918" s="12"/>
      <c r="AH4918" s="12"/>
      <c r="AI4918" s="12"/>
      <c r="AJ4918" s="12"/>
      <c r="AK4918" s="12"/>
      <c r="AL4918" s="12"/>
      <c r="AM4918" s="12"/>
      <c r="AN4918" s="12"/>
      <c r="AO4918" s="12"/>
      <c r="AP4918" s="12"/>
      <c r="AQ4918" s="12"/>
      <c r="AR4918" s="12"/>
      <c r="AS4918" s="12"/>
      <c r="AT4918" s="12"/>
      <c r="AU4918" s="12"/>
      <c r="AV4918" s="12"/>
      <c r="AW4918" s="12"/>
      <c r="AX4918" s="12"/>
      <c r="AY4918" s="12"/>
      <c r="AZ4918" s="12"/>
      <c r="BA4918" s="12"/>
      <c r="BB4918" s="12"/>
      <c r="BC4918" s="12"/>
      <c r="BD4918" s="12"/>
      <c r="BE4918" s="12"/>
      <c r="BF4918" s="12"/>
      <c r="BG4918" s="12"/>
      <c r="BH4918" s="12"/>
      <c r="BI4918" s="12"/>
      <c r="BJ4918" s="13"/>
      <c r="BK4918" s="13"/>
      <c r="BL4918" s="13"/>
      <c r="BM4918" s="13"/>
      <c r="BN4918" s="13"/>
    </row>
    <row r="4919" spans="4:66" x14ac:dyDescent="0.25">
      <c r="D4919" s="7"/>
      <c r="E4919" s="10"/>
      <c r="F4919" s="10"/>
      <c r="G4919" s="10"/>
      <c r="H4919" s="10"/>
      <c r="I4919" s="10"/>
      <c r="J4919" s="10"/>
      <c r="K4919" s="11"/>
      <c r="L4919" s="11"/>
      <c r="M4919" s="12"/>
      <c r="N4919" s="12"/>
      <c r="O4919" s="12"/>
      <c r="P4919" s="12"/>
      <c r="Q4919" s="12"/>
      <c r="R4919" s="12"/>
      <c r="S4919" s="12"/>
      <c r="T4919" s="12"/>
      <c r="U4919" s="12"/>
      <c r="V4919" s="12"/>
      <c r="W4919" s="12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2"/>
      <c r="AS4919" s="12"/>
      <c r="AT4919" s="12"/>
      <c r="AU4919" s="12"/>
      <c r="AV4919" s="12"/>
      <c r="AW4919" s="12"/>
      <c r="AX4919" s="12"/>
      <c r="AY4919" s="12"/>
      <c r="AZ4919" s="12"/>
      <c r="BA4919" s="12"/>
      <c r="BB4919" s="12"/>
      <c r="BC4919" s="12"/>
      <c r="BD4919" s="12"/>
      <c r="BE4919" s="12"/>
      <c r="BF4919" s="12"/>
      <c r="BG4919" s="12"/>
      <c r="BH4919" s="12"/>
      <c r="BI4919" s="12"/>
      <c r="BJ4919" s="13"/>
      <c r="BK4919" s="13"/>
      <c r="BL4919" s="13"/>
      <c r="BM4919" s="13"/>
      <c r="BN4919" s="13"/>
    </row>
    <row r="4920" spans="4:66" x14ac:dyDescent="0.25">
      <c r="D4920" s="7"/>
      <c r="E4920" s="10"/>
      <c r="F4920" s="10"/>
      <c r="G4920" s="10"/>
      <c r="H4920" s="10"/>
      <c r="I4920" s="10"/>
      <c r="J4920" s="10"/>
      <c r="K4920" s="11"/>
      <c r="L4920" s="11"/>
      <c r="M4920" s="12"/>
      <c r="N4920" s="12"/>
      <c r="O4920" s="12"/>
      <c r="P4920" s="12"/>
      <c r="Q4920" s="12"/>
      <c r="R4920" s="12"/>
      <c r="S4920" s="12"/>
      <c r="T4920" s="12"/>
      <c r="U4920" s="12"/>
      <c r="V4920" s="12"/>
      <c r="W4920" s="12"/>
      <c r="X4920" s="12"/>
      <c r="Y4920" s="12"/>
      <c r="Z4920" s="12"/>
      <c r="AA4920" s="12"/>
      <c r="AB4920" s="12"/>
      <c r="AC4920" s="12"/>
      <c r="AD4920" s="12"/>
      <c r="AE4920" s="12"/>
      <c r="AF4920" s="12"/>
      <c r="AG4920" s="12"/>
      <c r="AH4920" s="12"/>
      <c r="AI4920" s="12"/>
      <c r="AJ4920" s="12"/>
      <c r="AK4920" s="12"/>
      <c r="AL4920" s="12"/>
      <c r="AM4920" s="12"/>
      <c r="AN4920" s="12"/>
      <c r="AO4920" s="12"/>
      <c r="AP4920" s="12"/>
      <c r="AQ4920" s="12"/>
      <c r="AR4920" s="12"/>
      <c r="AS4920" s="12"/>
      <c r="AT4920" s="12"/>
      <c r="AU4920" s="12"/>
      <c r="AV4920" s="12"/>
      <c r="AW4920" s="12"/>
      <c r="AX4920" s="12"/>
      <c r="AY4920" s="12"/>
      <c r="AZ4920" s="12"/>
      <c r="BA4920" s="12"/>
      <c r="BB4920" s="12"/>
      <c r="BC4920" s="12"/>
      <c r="BD4920" s="12"/>
      <c r="BE4920" s="12"/>
      <c r="BF4920" s="12"/>
      <c r="BG4920" s="12"/>
      <c r="BH4920" s="12"/>
      <c r="BI4920" s="12"/>
      <c r="BJ4920" s="13"/>
      <c r="BK4920" s="13"/>
      <c r="BL4920" s="13"/>
      <c r="BM4920" s="13"/>
      <c r="BN4920" s="13"/>
    </row>
    <row r="4921" spans="4:66" x14ac:dyDescent="0.25">
      <c r="D4921" s="7"/>
      <c r="E4921" s="10"/>
      <c r="F4921" s="10"/>
      <c r="G4921" s="10"/>
      <c r="H4921" s="10"/>
      <c r="I4921" s="10"/>
      <c r="J4921" s="10"/>
      <c r="K4921" s="11"/>
      <c r="L4921" s="11"/>
      <c r="M4921" s="12"/>
      <c r="N4921" s="12"/>
      <c r="O4921" s="12"/>
      <c r="P4921" s="12"/>
      <c r="Q4921" s="12"/>
      <c r="R4921" s="12"/>
      <c r="S4921" s="12"/>
      <c r="T4921" s="12"/>
      <c r="U4921" s="12"/>
      <c r="V4921" s="12"/>
      <c r="W4921" s="12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2"/>
      <c r="AS4921" s="12"/>
      <c r="AT4921" s="12"/>
      <c r="AU4921" s="12"/>
      <c r="AV4921" s="12"/>
      <c r="AW4921" s="12"/>
      <c r="AX4921" s="12"/>
      <c r="AY4921" s="12"/>
      <c r="AZ4921" s="12"/>
      <c r="BA4921" s="12"/>
      <c r="BB4921" s="12"/>
      <c r="BC4921" s="12"/>
      <c r="BD4921" s="12"/>
      <c r="BE4921" s="12"/>
      <c r="BF4921" s="12"/>
      <c r="BG4921" s="12"/>
      <c r="BH4921" s="12"/>
      <c r="BI4921" s="12"/>
      <c r="BJ4921" s="13"/>
      <c r="BK4921" s="13"/>
      <c r="BL4921" s="13"/>
      <c r="BM4921" s="13"/>
      <c r="BN4921" s="13"/>
    </row>
    <row r="4922" spans="4:66" x14ac:dyDescent="0.25">
      <c r="D4922" s="7"/>
      <c r="E4922" s="10"/>
      <c r="F4922" s="10"/>
      <c r="G4922" s="10"/>
      <c r="H4922" s="10"/>
      <c r="I4922" s="10"/>
      <c r="J4922" s="10"/>
      <c r="K4922" s="11"/>
      <c r="L4922" s="11"/>
      <c r="M4922" s="12"/>
      <c r="N4922" s="12"/>
      <c r="O4922" s="12"/>
      <c r="P4922" s="12"/>
      <c r="Q4922" s="12"/>
      <c r="R4922" s="12"/>
      <c r="S4922" s="12"/>
      <c r="T4922" s="12"/>
      <c r="U4922" s="12"/>
      <c r="V4922" s="12"/>
      <c r="W4922" s="12"/>
      <c r="X4922" s="12"/>
      <c r="Y4922" s="12"/>
      <c r="Z4922" s="12"/>
      <c r="AA4922" s="12"/>
      <c r="AB4922" s="12"/>
      <c r="AC4922" s="12"/>
      <c r="AD4922" s="12"/>
      <c r="AE4922" s="12"/>
      <c r="AF4922" s="12"/>
      <c r="AG4922" s="12"/>
      <c r="AH4922" s="12"/>
      <c r="AI4922" s="12"/>
      <c r="AJ4922" s="12"/>
      <c r="AK4922" s="12"/>
      <c r="AL4922" s="12"/>
      <c r="AM4922" s="12"/>
      <c r="AN4922" s="12"/>
      <c r="AO4922" s="12"/>
      <c r="AP4922" s="12"/>
      <c r="AQ4922" s="12"/>
      <c r="AR4922" s="12"/>
      <c r="AS4922" s="12"/>
      <c r="AT4922" s="12"/>
      <c r="AU4922" s="12"/>
      <c r="AV4922" s="12"/>
      <c r="AW4922" s="12"/>
      <c r="AX4922" s="12"/>
      <c r="AY4922" s="12"/>
      <c r="AZ4922" s="12"/>
      <c r="BA4922" s="12"/>
      <c r="BB4922" s="12"/>
      <c r="BC4922" s="12"/>
      <c r="BD4922" s="12"/>
      <c r="BE4922" s="12"/>
      <c r="BF4922" s="12"/>
      <c r="BG4922" s="12"/>
      <c r="BH4922" s="12"/>
      <c r="BI4922" s="12"/>
      <c r="BJ4922" s="13"/>
      <c r="BK4922" s="13"/>
      <c r="BL4922" s="13"/>
      <c r="BM4922" s="13"/>
      <c r="BN4922" s="13"/>
    </row>
    <row r="4923" spans="4:66" x14ac:dyDescent="0.25">
      <c r="D4923" s="7"/>
      <c r="E4923" s="10"/>
      <c r="F4923" s="10"/>
      <c r="G4923" s="10"/>
      <c r="H4923" s="10"/>
      <c r="I4923" s="10"/>
      <c r="J4923" s="10"/>
      <c r="K4923" s="11"/>
      <c r="L4923" s="11"/>
      <c r="M4923" s="12"/>
      <c r="N4923" s="12"/>
      <c r="O4923" s="12"/>
      <c r="P4923" s="12"/>
      <c r="Q4923" s="12"/>
      <c r="R4923" s="12"/>
      <c r="S4923" s="12"/>
      <c r="T4923" s="12"/>
      <c r="U4923" s="12"/>
      <c r="V4923" s="12"/>
      <c r="W4923" s="12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2"/>
      <c r="AS4923" s="12"/>
      <c r="AT4923" s="12"/>
      <c r="AU4923" s="12"/>
      <c r="AV4923" s="12"/>
      <c r="AW4923" s="12"/>
      <c r="AX4923" s="12"/>
      <c r="AY4923" s="12"/>
      <c r="AZ4923" s="12"/>
      <c r="BA4923" s="12"/>
      <c r="BB4923" s="12"/>
      <c r="BC4923" s="12"/>
      <c r="BD4923" s="12"/>
      <c r="BE4923" s="12"/>
      <c r="BF4923" s="12"/>
      <c r="BG4923" s="12"/>
      <c r="BH4923" s="12"/>
      <c r="BI4923" s="12"/>
      <c r="BJ4923" s="13"/>
      <c r="BK4923" s="13"/>
      <c r="BL4923" s="13"/>
      <c r="BM4923" s="13"/>
      <c r="BN4923" s="13"/>
    </row>
    <row r="4924" spans="4:66" x14ac:dyDescent="0.25">
      <c r="D4924" s="7"/>
      <c r="E4924" s="10"/>
      <c r="F4924" s="10"/>
      <c r="G4924" s="10"/>
      <c r="H4924" s="10"/>
      <c r="I4924" s="10"/>
      <c r="J4924" s="10"/>
      <c r="K4924" s="11"/>
      <c r="L4924" s="11"/>
      <c r="M4924" s="12"/>
      <c r="N4924" s="12"/>
      <c r="O4924" s="12"/>
      <c r="P4924" s="12"/>
      <c r="Q4924" s="12"/>
      <c r="R4924" s="12"/>
      <c r="S4924" s="12"/>
      <c r="T4924" s="12"/>
      <c r="U4924" s="12"/>
      <c r="V4924" s="12"/>
      <c r="W4924" s="12"/>
      <c r="X4924" s="12"/>
      <c r="Y4924" s="12"/>
      <c r="Z4924" s="12"/>
      <c r="AA4924" s="12"/>
      <c r="AB4924" s="12"/>
      <c r="AC4924" s="12"/>
      <c r="AD4924" s="12"/>
      <c r="AE4924" s="12"/>
      <c r="AF4924" s="12"/>
      <c r="AG4924" s="12"/>
      <c r="AH4924" s="12"/>
      <c r="AI4924" s="12"/>
      <c r="AJ4924" s="12"/>
      <c r="AK4924" s="12"/>
      <c r="AL4924" s="12"/>
      <c r="AM4924" s="12"/>
      <c r="AN4924" s="12"/>
      <c r="AO4924" s="12"/>
      <c r="AP4924" s="12"/>
      <c r="AQ4924" s="12"/>
      <c r="AR4924" s="12"/>
      <c r="AS4924" s="12"/>
      <c r="AT4924" s="12"/>
      <c r="AU4924" s="12"/>
      <c r="AV4924" s="12"/>
      <c r="AW4924" s="12"/>
      <c r="AX4924" s="12"/>
      <c r="AY4924" s="12"/>
      <c r="AZ4924" s="12"/>
      <c r="BA4924" s="12"/>
      <c r="BB4924" s="12"/>
      <c r="BC4924" s="12"/>
      <c r="BD4924" s="12"/>
      <c r="BE4924" s="12"/>
      <c r="BF4924" s="12"/>
      <c r="BG4924" s="12"/>
      <c r="BH4924" s="12"/>
      <c r="BI4924" s="12"/>
      <c r="BJ4924" s="13"/>
      <c r="BK4924" s="13"/>
      <c r="BL4924" s="13"/>
      <c r="BM4924" s="13"/>
      <c r="BN4924" s="13"/>
    </row>
    <row r="4925" spans="4:66" x14ac:dyDescent="0.25">
      <c r="D4925" s="7"/>
      <c r="E4925" s="10"/>
      <c r="F4925" s="10"/>
      <c r="G4925" s="10"/>
      <c r="H4925" s="10"/>
      <c r="I4925" s="10"/>
      <c r="J4925" s="10"/>
      <c r="K4925" s="11"/>
      <c r="L4925" s="11"/>
      <c r="M4925" s="12"/>
      <c r="N4925" s="12"/>
      <c r="O4925" s="12"/>
      <c r="P4925" s="12"/>
      <c r="Q4925" s="12"/>
      <c r="R4925" s="12"/>
      <c r="S4925" s="12"/>
      <c r="T4925" s="12"/>
      <c r="U4925" s="12"/>
      <c r="V4925" s="12"/>
      <c r="W4925" s="12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2"/>
      <c r="AS4925" s="12"/>
      <c r="AT4925" s="12"/>
      <c r="AU4925" s="12"/>
      <c r="AV4925" s="12"/>
      <c r="AW4925" s="12"/>
      <c r="AX4925" s="12"/>
      <c r="AY4925" s="12"/>
      <c r="AZ4925" s="12"/>
      <c r="BA4925" s="12"/>
      <c r="BB4925" s="12"/>
      <c r="BC4925" s="12"/>
      <c r="BD4925" s="12"/>
      <c r="BE4925" s="12"/>
      <c r="BF4925" s="12"/>
      <c r="BG4925" s="12"/>
      <c r="BH4925" s="12"/>
      <c r="BI4925" s="12"/>
      <c r="BJ4925" s="13"/>
      <c r="BK4925" s="13"/>
      <c r="BL4925" s="13"/>
      <c r="BM4925" s="13"/>
      <c r="BN4925" s="13"/>
    </row>
    <row r="4926" spans="4:66" x14ac:dyDescent="0.25">
      <c r="D4926" s="7"/>
      <c r="E4926" s="10"/>
      <c r="F4926" s="10"/>
      <c r="G4926" s="10"/>
      <c r="H4926" s="10"/>
      <c r="I4926" s="10"/>
      <c r="J4926" s="10"/>
      <c r="K4926" s="11"/>
      <c r="L4926" s="11"/>
      <c r="M4926" s="12"/>
      <c r="N4926" s="12"/>
      <c r="O4926" s="12"/>
      <c r="P4926" s="12"/>
      <c r="Q4926" s="12"/>
      <c r="R4926" s="12"/>
      <c r="S4926" s="12"/>
      <c r="T4926" s="12"/>
      <c r="U4926" s="12"/>
      <c r="V4926" s="12"/>
      <c r="W4926" s="12"/>
      <c r="X4926" s="12"/>
      <c r="Y4926" s="12"/>
      <c r="Z4926" s="12"/>
      <c r="AA4926" s="12"/>
      <c r="AB4926" s="12"/>
      <c r="AC4926" s="12"/>
      <c r="AD4926" s="12"/>
      <c r="AE4926" s="12"/>
      <c r="AF4926" s="12"/>
      <c r="AG4926" s="12"/>
      <c r="AH4926" s="12"/>
      <c r="AI4926" s="12"/>
      <c r="AJ4926" s="12"/>
      <c r="AK4926" s="12"/>
      <c r="AL4926" s="12"/>
      <c r="AM4926" s="12"/>
      <c r="AN4926" s="12"/>
      <c r="AO4926" s="12"/>
      <c r="AP4926" s="12"/>
      <c r="AQ4926" s="12"/>
      <c r="AR4926" s="12"/>
      <c r="AS4926" s="12"/>
      <c r="AT4926" s="12"/>
      <c r="AU4926" s="12"/>
      <c r="AV4926" s="12"/>
      <c r="AW4926" s="12"/>
      <c r="AX4926" s="12"/>
      <c r="AY4926" s="12"/>
      <c r="AZ4926" s="12"/>
      <c r="BA4926" s="12"/>
      <c r="BB4926" s="12"/>
      <c r="BC4926" s="12"/>
      <c r="BD4926" s="12"/>
      <c r="BE4926" s="12"/>
      <c r="BF4926" s="12"/>
      <c r="BG4926" s="12"/>
      <c r="BH4926" s="12"/>
      <c r="BI4926" s="12"/>
      <c r="BJ4926" s="13"/>
      <c r="BK4926" s="13"/>
      <c r="BL4926" s="13"/>
      <c r="BM4926" s="13"/>
      <c r="BN4926" s="13"/>
    </row>
    <row r="4927" spans="4:66" x14ac:dyDescent="0.25">
      <c r="D4927" s="7"/>
      <c r="E4927" s="10"/>
      <c r="F4927" s="10"/>
      <c r="G4927" s="10"/>
      <c r="H4927" s="10"/>
      <c r="I4927" s="10"/>
      <c r="J4927" s="10"/>
      <c r="K4927" s="11"/>
      <c r="L4927" s="11"/>
      <c r="M4927" s="12"/>
      <c r="N4927" s="12"/>
      <c r="O4927" s="12"/>
      <c r="P4927" s="12"/>
      <c r="Q4927" s="12"/>
      <c r="R4927" s="12"/>
      <c r="S4927" s="12"/>
      <c r="T4927" s="12"/>
      <c r="U4927" s="12"/>
      <c r="V4927" s="12"/>
      <c r="W4927" s="12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2"/>
      <c r="AS4927" s="12"/>
      <c r="AT4927" s="12"/>
      <c r="AU4927" s="12"/>
      <c r="AV4927" s="12"/>
      <c r="AW4927" s="12"/>
      <c r="AX4927" s="12"/>
      <c r="AY4927" s="12"/>
      <c r="AZ4927" s="12"/>
      <c r="BA4927" s="12"/>
      <c r="BB4927" s="12"/>
      <c r="BC4927" s="12"/>
      <c r="BD4927" s="12"/>
      <c r="BE4927" s="12"/>
      <c r="BF4927" s="12"/>
      <c r="BG4927" s="12"/>
      <c r="BH4927" s="12"/>
      <c r="BI4927" s="12"/>
      <c r="BJ4927" s="13"/>
      <c r="BK4927" s="13"/>
      <c r="BL4927" s="13"/>
      <c r="BM4927" s="13"/>
      <c r="BN4927" s="13"/>
    </row>
    <row r="4928" spans="4:66" x14ac:dyDescent="0.25">
      <c r="D4928" s="7"/>
      <c r="E4928" s="10"/>
      <c r="F4928" s="10"/>
      <c r="G4928" s="10"/>
      <c r="H4928" s="10"/>
      <c r="I4928" s="10"/>
      <c r="J4928" s="10"/>
      <c r="K4928" s="11"/>
      <c r="L4928" s="11"/>
      <c r="M4928" s="12"/>
      <c r="N4928" s="12"/>
      <c r="O4928" s="12"/>
      <c r="P4928" s="12"/>
      <c r="Q4928" s="12"/>
      <c r="R4928" s="12"/>
      <c r="S4928" s="12"/>
      <c r="T4928" s="12"/>
      <c r="U4928" s="12"/>
      <c r="V4928" s="12"/>
      <c r="W4928" s="12"/>
      <c r="X4928" s="12"/>
      <c r="Y4928" s="12"/>
      <c r="Z4928" s="12"/>
      <c r="AA4928" s="12"/>
      <c r="AB4928" s="12"/>
      <c r="AC4928" s="12"/>
      <c r="AD4928" s="12"/>
      <c r="AE4928" s="12"/>
      <c r="AF4928" s="12"/>
      <c r="AG4928" s="12"/>
      <c r="AH4928" s="12"/>
      <c r="AI4928" s="12"/>
      <c r="AJ4928" s="12"/>
      <c r="AK4928" s="12"/>
      <c r="AL4928" s="12"/>
      <c r="AM4928" s="12"/>
      <c r="AN4928" s="12"/>
      <c r="AO4928" s="12"/>
      <c r="AP4928" s="12"/>
      <c r="AQ4928" s="12"/>
      <c r="AR4928" s="12"/>
      <c r="AS4928" s="12"/>
      <c r="AT4928" s="12"/>
      <c r="AU4928" s="12"/>
      <c r="AV4928" s="12"/>
      <c r="AW4928" s="12"/>
      <c r="AX4928" s="12"/>
      <c r="AY4928" s="12"/>
      <c r="AZ4928" s="12"/>
      <c r="BA4928" s="12"/>
      <c r="BB4928" s="12"/>
      <c r="BC4928" s="12"/>
      <c r="BD4928" s="12"/>
      <c r="BE4928" s="12"/>
      <c r="BF4928" s="12"/>
      <c r="BG4928" s="12"/>
      <c r="BH4928" s="12"/>
      <c r="BI4928" s="12"/>
      <c r="BJ4928" s="13"/>
      <c r="BK4928" s="13"/>
      <c r="BL4928" s="13"/>
      <c r="BM4928" s="13"/>
      <c r="BN4928" s="13"/>
    </row>
    <row r="4929" spans="4:66" x14ac:dyDescent="0.25">
      <c r="D4929" s="7"/>
      <c r="E4929" s="10"/>
      <c r="F4929" s="10"/>
      <c r="G4929" s="10"/>
      <c r="H4929" s="10"/>
      <c r="I4929" s="10"/>
      <c r="J4929" s="10"/>
      <c r="K4929" s="11"/>
      <c r="L4929" s="11"/>
      <c r="M4929" s="12"/>
      <c r="N4929" s="12"/>
      <c r="O4929" s="12"/>
      <c r="P4929" s="12"/>
      <c r="Q4929" s="12"/>
      <c r="R4929" s="12"/>
      <c r="S4929" s="12"/>
      <c r="T4929" s="12"/>
      <c r="U4929" s="12"/>
      <c r="V4929" s="12"/>
      <c r="W4929" s="12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2"/>
      <c r="AS4929" s="12"/>
      <c r="AT4929" s="12"/>
      <c r="AU4929" s="12"/>
      <c r="AV4929" s="12"/>
      <c r="AW4929" s="12"/>
      <c r="AX4929" s="12"/>
      <c r="AY4929" s="12"/>
      <c r="AZ4929" s="12"/>
      <c r="BA4929" s="12"/>
      <c r="BB4929" s="12"/>
      <c r="BC4929" s="12"/>
      <c r="BD4929" s="12"/>
      <c r="BE4929" s="12"/>
      <c r="BF4929" s="12"/>
      <c r="BG4929" s="12"/>
      <c r="BH4929" s="12"/>
      <c r="BI4929" s="12"/>
      <c r="BJ4929" s="13"/>
      <c r="BK4929" s="13"/>
      <c r="BL4929" s="13"/>
      <c r="BM4929" s="13"/>
      <c r="BN4929" s="13"/>
    </row>
    <row r="4930" spans="4:66" x14ac:dyDescent="0.25">
      <c r="D4930" s="7"/>
      <c r="E4930" s="10"/>
      <c r="F4930" s="10"/>
      <c r="G4930" s="10"/>
      <c r="H4930" s="10"/>
      <c r="I4930" s="10"/>
      <c r="J4930" s="10"/>
      <c r="K4930" s="11"/>
      <c r="L4930" s="11"/>
      <c r="M4930" s="12"/>
      <c r="N4930" s="12"/>
      <c r="O4930" s="12"/>
      <c r="P4930" s="12"/>
      <c r="Q4930" s="12"/>
      <c r="R4930" s="12"/>
      <c r="S4930" s="12"/>
      <c r="T4930" s="12"/>
      <c r="U4930" s="12"/>
      <c r="V4930" s="12"/>
      <c r="W4930" s="12"/>
      <c r="X4930" s="12"/>
      <c r="Y4930" s="12"/>
      <c r="Z4930" s="12"/>
      <c r="AA4930" s="12"/>
      <c r="AB4930" s="12"/>
      <c r="AC4930" s="12"/>
      <c r="AD4930" s="12"/>
      <c r="AE4930" s="12"/>
      <c r="AF4930" s="12"/>
      <c r="AG4930" s="12"/>
      <c r="AH4930" s="12"/>
      <c r="AI4930" s="12"/>
      <c r="AJ4930" s="12"/>
      <c r="AK4930" s="12"/>
      <c r="AL4930" s="12"/>
      <c r="AM4930" s="12"/>
      <c r="AN4930" s="12"/>
      <c r="AO4930" s="12"/>
      <c r="AP4930" s="12"/>
      <c r="AQ4930" s="12"/>
      <c r="AR4930" s="12"/>
      <c r="AS4930" s="12"/>
      <c r="AT4930" s="12"/>
      <c r="AU4930" s="12"/>
      <c r="AV4930" s="12"/>
      <c r="AW4930" s="12"/>
      <c r="AX4930" s="12"/>
      <c r="AY4930" s="12"/>
      <c r="AZ4930" s="12"/>
      <c r="BA4930" s="12"/>
      <c r="BB4930" s="12"/>
      <c r="BC4930" s="12"/>
      <c r="BD4930" s="12"/>
      <c r="BE4930" s="12"/>
      <c r="BF4930" s="12"/>
      <c r="BG4930" s="12"/>
      <c r="BH4930" s="12"/>
      <c r="BI4930" s="12"/>
      <c r="BJ4930" s="13"/>
      <c r="BK4930" s="13"/>
      <c r="BL4930" s="13"/>
      <c r="BM4930" s="13"/>
      <c r="BN4930" s="13"/>
    </row>
    <row r="4931" spans="4:66" x14ac:dyDescent="0.25">
      <c r="D4931" s="7"/>
      <c r="E4931" s="10"/>
      <c r="F4931" s="10"/>
      <c r="G4931" s="10"/>
      <c r="H4931" s="10"/>
      <c r="I4931" s="10"/>
      <c r="J4931" s="10"/>
      <c r="K4931" s="11"/>
      <c r="L4931" s="11"/>
      <c r="M4931" s="12"/>
      <c r="N4931" s="12"/>
      <c r="O4931" s="12"/>
      <c r="P4931" s="12"/>
      <c r="Q4931" s="12"/>
      <c r="R4931" s="12"/>
      <c r="S4931" s="12"/>
      <c r="T4931" s="12"/>
      <c r="U4931" s="12"/>
      <c r="V4931" s="12"/>
      <c r="W4931" s="12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2"/>
      <c r="AS4931" s="12"/>
      <c r="AT4931" s="12"/>
      <c r="AU4931" s="12"/>
      <c r="AV4931" s="12"/>
      <c r="AW4931" s="12"/>
      <c r="AX4931" s="12"/>
      <c r="AY4931" s="12"/>
      <c r="AZ4931" s="12"/>
      <c r="BA4931" s="12"/>
      <c r="BB4931" s="12"/>
      <c r="BC4931" s="12"/>
      <c r="BD4931" s="12"/>
      <c r="BE4931" s="12"/>
      <c r="BF4931" s="12"/>
      <c r="BG4931" s="12"/>
      <c r="BH4931" s="12"/>
      <c r="BI4931" s="12"/>
      <c r="BJ4931" s="13"/>
      <c r="BK4931" s="13"/>
      <c r="BL4931" s="13"/>
      <c r="BM4931" s="13"/>
      <c r="BN4931" s="13"/>
    </row>
    <row r="4932" spans="4:66" x14ac:dyDescent="0.25">
      <c r="D4932" s="7"/>
      <c r="E4932" s="10"/>
      <c r="F4932" s="10"/>
      <c r="G4932" s="10"/>
      <c r="H4932" s="10"/>
      <c r="I4932" s="10"/>
      <c r="J4932" s="10"/>
      <c r="K4932" s="11"/>
      <c r="L4932" s="11"/>
      <c r="M4932" s="12"/>
      <c r="N4932" s="12"/>
      <c r="O4932" s="12"/>
      <c r="P4932" s="12"/>
      <c r="Q4932" s="12"/>
      <c r="R4932" s="12"/>
      <c r="S4932" s="12"/>
      <c r="T4932" s="12"/>
      <c r="U4932" s="12"/>
      <c r="V4932" s="12"/>
      <c r="W4932" s="12"/>
      <c r="X4932" s="12"/>
      <c r="Y4932" s="12"/>
      <c r="Z4932" s="12"/>
      <c r="AA4932" s="12"/>
      <c r="AB4932" s="12"/>
      <c r="AC4932" s="12"/>
      <c r="AD4932" s="12"/>
      <c r="AE4932" s="12"/>
      <c r="AF4932" s="12"/>
      <c r="AG4932" s="12"/>
      <c r="AH4932" s="12"/>
      <c r="AI4932" s="12"/>
      <c r="AJ4932" s="12"/>
      <c r="AK4932" s="12"/>
      <c r="AL4932" s="12"/>
      <c r="AM4932" s="12"/>
      <c r="AN4932" s="12"/>
      <c r="AO4932" s="12"/>
      <c r="AP4932" s="12"/>
      <c r="AQ4932" s="12"/>
      <c r="AR4932" s="12"/>
      <c r="AS4932" s="12"/>
      <c r="AT4932" s="12"/>
      <c r="AU4932" s="12"/>
      <c r="AV4932" s="12"/>
      <c r="AW4932" s="12"/>
      <c r="AX4932" s="12"/>
      <c r="AY4932" s="12"/>
      <c r="AZ4932" s="12"/>
      <c r="BA4932" s="12"/>
      <c r="BB4932" s="12"/>
      <c r="BC4932" s="12"/>
      <c r="BD4932" s="12"/>
      <c r="BE4932" s="12"/>
      <c r="BF4932" s="12"/>
      <c r="BG4932" s="12"/>
      <c r="BH4932" s="12"/>
      <c r="BI4932" s="12"/>
      <c r="BJ4932" s="13"/>
      <c r="BK4932" s="13"/>
      <c r="BL4932" s="13"/>
      <c r="BM4932" s="13"/>
      <c r="BN4932" s="13"/>
    </row>
    <row r="4933" spans="4:66" x14ac:dyDescent="0.25">
      <c r="D4933" s="7"/>
      <c r="E4933" s="10"/>
      <c r="F4933" s="10"/>
      <c r="G4933" s="10"/>
      <c r="H4933" s="10"/>
      <c r="I4933" s="10"/>
      <c r="J4933" s="10"/>
      <c r="K4933" s="11"/>
      <c r="L4933" s="11"/>
      <c r="M4933" s="12"/>
      <c r="N4933" s="12"/>
      <c r="O4933" s="12"/>
      <c r="P4933" s="12"/>
      <c r="Q4933" s="12"/>
      <c r="R4933" s="12"/>
      <c r="S4933" s="12"/>
      <c r="T4933" s="12"/>
      <c r="U4933" s="12"/>
      <c r="V4933" s="12"/>
      <c r="W4933" s="12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2"/>
      <c r="AS4933" s="12"/>
      <c r="AT4933" s="12"/>
      <c r="AU4933" s="12"/>
      <c r="AV4933" s="12"/>
      <c r="AW4933" s="12"/>
      <c r="AX4933" s="12"/>
      <c r="AY4933" s="12"/>
      <c r="AZ4933" s="12"/>
      <c r="BA4933" s="12"/>
      <c r="BB4933" s="12"/>
      <c r="BC4933" s="12"/>
      <c r="BD4933" s="12"/>
      <c r="BE4933" s="12"/>
      <c r="BF4933" s="12"/>
      <c r="BG4933" s="12"/>
      <c r="BH4933" s="12"/>
      <c r="BI4933" s="12"/>
      <c r="BJ4933" s="13"/>
      <c r="BK4933" s="13"/>
      <c r="BL4933" s="13"/>
      <c r="BM4933" s="13"/>
      <c r="BN4933" s="13"/>
    </row>
    <row r="4934" spans="4:66" x14ac:dyDescent="0.25">
      <c r="D4934" s="7"/>
      <c r="E4934" s="10"/>
      <c r="F4934" s="10"/>
      <c r="G4934" s="10"/>
      <c r="H4934" s="10"/>
      <c r="I4934" s="10"/>
      <c r="J4934" s="10"/>
      <c r="K4934" s="11"/>
      <c r="L4934" s="11"/>
      <c r="M4934" s="12"/>
      <c r="N4934" s="12"/>
      <c r="O4934" s="12"/>
      <c r="P4934" s="12"/>
      <c r="Q4934" s="12"/>
      <c r="R4934" s="12"/>
      <c r="S4934" s="12"/>
      <c r="T4934" s="12"/>
      <c r="U4934" s="12"/>
      <c r="V4934" s="12"/>
      <c r="W4934" s="12"/>
      <c r="X4934" s="12"/>
      <c r="Y4934" s="12"/>
      <c r="Z4934" s="12"/>
      <c r="AA4934" s="12"/>
      <c r="AB4934" s="12"/>
      <c r="AC4934" s="12"/>
      <c r="AD4934" s="12"/>
      <c r="AE4934" s="12"/>
      <c r="AF4934" s="12"/>
      <c r="AG4934" s="12"/>
      <c r="AH4934" s="12"/>
      <c r="AI4934" s="12"/>
      <c r="AJ4934" s="12"/>
      <c r="AK4934" s="12"/>
      <c r="AL4934" s="12"/>
      <c r="AM4934" s="12"/>
      <c r="AN4934" s="12"/>
      <c r="AO4934" s="12"/>
      <c r="AP4934" s="12"/>
      <c r="AQ4934" s="12"/>
      <c r="AR4934" s="12"/>
      <c r="AS4934" s="12"/>
      <c r="AT4934" s="12"/>
      <c r="AU4934" s="12"/>
      <c r="AV4934" s="12"/>
      <c r="AW4934" s="12"/>
      <c r="AX4934" s="12"/>
      <c r="AY4934" s="12"/>
      <c r="AZ4934" s="12"/>
      <c r="BA4934" s="12"/>
      <c r="BB4934" s="12"/>
      <c r="BC4934" s="12"/>
      <c r="BD4934" s="12"/>
      <c r="BE4934" s="12"/>
      <c r="BF4934" s="12"/>
      <c r="BG4934" s="12"/>
      <c r="BH4934" s="12"/>
      <c r="BI4934" s="12"/>
      <c r="BJ4934" s="13"/>
      <c r="BK4934" s="13"/>
      <c r="BL4934" s="13"/>
      <c r="BM4934" s="13"/>
      <c r="BN4934" s="13"/>
    </row>
    <row r="4935" spans="4:66" x14ac:dyDescent="0.25">
      <c r="D4935" s="7"/>
      <c r="E4935" s="10"/>
      <c r="F4935" s="10"/>
      <c r="G4935" s="10"/>
      <c r="H4935" s="10"/>
      <c r="I4935" s="10"/>
      <c r="J4935" s="10"/>
      <c r="K4935" s="11"/>
      <c r="L4935" s="11"/>
      <c r="M4935" s="12"/>
      <c r="N4935" s="12"/>
      <c r="O4935" s="12"/>
      <c r="P4935" s="12"/>
      <c r="Q4935" s="12"/>
      <c r="R4935" s="12"/>
      <c r="S4935" s="12"/>
      <c r="T4935" s="12"/>
      <c r="U4935" s="12"/>
      <c r="V4935" s="12"/>
      <c r="W4935" s="12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2"/>
      <c r="AS4935" s="12"/>
      <c r="AT4935" s="12"/>
      <c r="AU4935" s="12"/>
      <c r="AV4935" s="12"/>
      <c r="AW4935" s="12"/>
      <c r="AX4935" s="12"/>
      <c r="AY4935" s="12"/>
      <c r="AZ4935" s="12"/>
      <c r="BA4935" s="12"/>
      <c r="BB4935" s="12"/>
      <c r="BC4935" s="12"/>
      <c r="BD4935" s="12"/>
      <c r="BE4935" s="12"/>
      <c r="BF4935" s="12"/>
      <c r="BG4935" s="12"/>
      <c r="BH4935" s="12"/>
      <c r="BI4935" s="12"/>
      <c r="BJ4935" s="13"/>
      <c r="BK4935" s="13"/>
      <c r="BL4935" s="13"/>
      <c r="BM4935" s="13"/>
      <c r="BN4935" s="13"/>
    </row>
    <row r="4936" spans="4:66" x14ac:dyDescent="0.25">
      <c r="D4936" s="7"/>
      <c r="E4936" s="10"/>
      <c r="F4936" s="10"/>
      <c r="G4936" s="10"/>
      <c r="H4936" s="10"/>
      <c r="I4936" s="10"/>
      <c r="J4936" s="10"/>
      <c r="K4936" s="11"/>
      <c r="L4936" s="11"/>
      <c r="M4936" s="12"/>
      <c r="N4936" s="12"/>
      <c r="O4936" s="12"/>
      <c r="P4936" s="12"/>
      <c r="Q4936" s="12"/>
      <c r="R4936" s="12"/>
      <c r="S4936" s="12"/>
      <c r="T4936" s="12"/>
      <c r="U4936" s="12"/>
      <c r="V4936" s="12"/>
      <c r="W4936" s="12"/>
      <c r="X4936" s="12"/>
      <c r="Y4936" s="12"/>
      <c r="Z4936" s="12"/>
      <c r="AA4936" s="12"/>
      <c r="AB4936" s="12"/>
      <c r="AC4936" s="12"/>
      <c r="AD4936" s="12"/>
      <c r="AE4936" s="12"/>
      <c r="AF4936" s="12"/>
      <c r="AG4936" s="12"/>
      <c r="AH4936" s="12"/>
      <c r="AI4936" s="12"/>
      <c r="AJ4936" s="12"/>
      <c r="AK4936" s="12"/>
      <c r="AL4936" s="12"/>
      <c r="AM4936" s="12"/>
      <c r="AN4936" s="12"/>
      <c r="AO4936" s="12"/>
      <c r="AP4936" s="12"/>
      <c r="AQ4936" s="12"/>
      <c r="AR4936" s="12"/>
      <c r="AS4936" s="12"/>
      <c r="AT4936" s="12"/>
      <c r="AU4936" s="12"/>
      <c r="AV4936" s="12"/>
      <c r="AW4936" s="12"/>
      <c r="AX4936" s="12"/>
      <c r="AY4936" s="12"/>
      <c r="AZ4936" s="12"/>
      <c r="BA4936" s="12"/>
      <c r="BB4936" s="12"/>
      <c r="BC4936" s="12"/>
      <c r="BD4936" s="12"/>
      <c r="BE4936" s="12"/>
      <c r="BF4936" s="12"/>
      <c r="BG4936" s="12"/>
      <c r="BH4936" s="12"/>
      <c r="BI4936" s="12"/>
      <c r="BJ4936" s="13"/>
      <c r="BK4936" s="13"/>
      <c r="BL4936" s="13"/>
      <c r="BM4936" s="13"/>
      <c r="BN4936" s="13"/>
    </row>
    <row r="4937" spans="4:66" x14ac:dyDescent="0.25">
      <c r="D4937" s="7"/>
      <c r="E4937" s="10"/>
      <c r="F4937" s="10"/>
      <c r="G4937" s="10"/>
      <c r="H4937" s="10"/>
      <c r="I4937" s="10"/>
      <c r="J4937" s="10"/>
      <c r="K4937" s="11"/>
      <c r="L4937" s="11"/>
      <c r="M4937" s="12"/>
      <c r="N4937" s="12"/>
      <c r="O4937" s="12"/>
      <c r="P4937" s="12"/>
      <c r="Q4937" s="12"/>
      <c r="R4937" s="12"/>
      <c r="S4937" s="12"/>
      <c r="T4937" s="12"/>
      <c r="U4937" s="12"/>
      <c r="V4937" s="12"/>
      <c r="W4937" s="12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2"/>
      <c r="AS4937" s="12"/>
      <c r="AT4937" s="12"/>
      <c r="AU4937" s="12"/>
      <c r="AV4937" s="12"/>
      <c r="AW4937" s="12"/>
      <c r="AX4937" s="12"/>
      <c r="AY4937" s="12"/>
      <c r="AZ4937" s="12"/>
      <c r="BA4937" s="12"/>
      <c r="BB4937" s="12"/>
      <c r="BC4937" s="12"/>
      <c r="BD4937" s="12"/>
      <c r="BE4937" s="12"/>
      <c r="BF4937" s="12"/>
      <c r="BG4937" s="12"/>
      <c r="BH4937" s="12"/>
      <c r="BI4937" s="12"/>
      <c r="BJ4937" s="13"/>
      <c r="BK4937" s="13"/>
      <c r="BL4937" s="13"/>
      <c r="BM4937" s="13"/>
      <c r="BN4937" s="13"/>
    </row>
    <row r="4938" spans="4:66" x14ac:dyDescent="0.25">
      <c r="D4938" s="7"/>
      <c r="E4938" s="10"/>
      <c r="F4938" s="10"/>
      <c r="G4938" s="10"/>
      <c r="H4938" s="10"/>
      <c r="I4938" s="10"/>
      <c r="J4938" s="10"/>
      <c r="K4938" s="11"/>
      <c r="L4938" s="11"/>
      <c r="M4938" s="12"/>
      <c r="N4938" s="12"/>
      <c r="O4938" s="12"/>
      <c r="P4938" s="12"/>
      <c r="Q4938" s="12"/>
      <c r="R4938" s="12"/>
      <c r="S4938" s="12"/>
      <c r="T4938" s="12"/>
      <c r="U4938" s="12"/>
      <c r="V4938" s="12"/>
      <c r="W4938" s="12"/>
      <c r="X4938" s="12"/>
      <c r="Y4938" s="12"/>
      <c r="Z4938" s="12"/>
      <c r="AA4938" s="12"/>
      <c r="AB4938" s="12"/>
      <c r="AC4938" s="12"/>
      <c r="AD4938" s="12"/>
      <c r="AE4938" s="12"/>
      <c r="AF4938" s="12"/>
      <c r="AG4938" s="12"/>
      <c r="AH4938" s="12"/>
      <c r="AI4938" s="12"/>
      <c r="AJ4938" s="12"/>
      <c r="AK4938" s="12"/>
      <c r="AL4938" s="12"/>
      <c r="AM4938" s="12"/>
      <c r="AN4938" s="12"/>
      <c r="AO4938" s="12"/>
      <c r="AP4938" s="12"/>
      <c r="AQ4938" s="12"/>
      <c r="AR4938" s="12"/>
      <c r="AS4938" s="12"/>
      <c r="AT4938" s="12"/>
      <c r="AU4938" s="12"/>
      <c r="AV4938" s="12"/>
      <c r="AW4938" s="12"/>
      <c r="AX4938" s="12"/>
      <c r="AY4938" s="12"/>
      <c r="AZ4938" s="12"/>
      <c r="BA4938" s="12"/>
      <c r="BB4938" s="12"/>
      <c r="BC4938" s="12"/>
      <c r="BD4938" s="12"/>
      <c r="BE4938" s="12"/>
      <c r="BF4938" s="12"/>
      <c r="BG4938" s="12"/>
      <c r="BH4938" s="12"/>
      <c r="BI4938" s="12"/>
      <c r="BJ4938" s="13"/>
      <c r="BK4938" s="13"/>
      <c r="BL4938" s="13"/>
      <c r="BM4938" s="13"/>
      <c r="BN4938" s="13"/>
    </row>
    <row r="4939" spans="4:66" x14ac:dyDescent="0.25">
      <c r="D4939" s="7"/>
      <c r="E4939" s="10"/>
      <c r="F4939" s="10"/>
      <c r="G4939" s="10"/>
      <c r="H4939" s="10"/>
      <c r="I4939" s="10"/>
      <c r="J4939" s="10"/>
      <c r="K4939" s="11"/>
      <c r="L4939" s="11"/>
      <c r="M4939" s="12"/>
      <c r="N4939" s="12"/>
      <c r="O4939" s="12"/>
      <c r="P4939" s="12"/>
      <c r="Q4939" s="12"/>
      <c r="R4939" s="12"/>
      <c r="S4939" s="12"/>
      <c r="T4939" s="12"/>
      <c r="U4939" s="12"/>
      <c r="V4939" s="12"/>
      <c r="W4939" s="12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2"/>
      <c r="AS4939" s="12"/>
      <c r="AT4939" s="12"/>
      <c r="AU4939" s="12"/>
      <c r="AV4939" s="12"/>
      <c r="AW4939" s="12"/>
      <c r="AX4939" s="12"/>
      <c r="AY4939" s="12"/>
      <c r="AZ4939" s="12"/>
      <c r="BA4939" s="12"/>
      <c r="BB4939" s="12"/>
      <c r="BC4939" s="12"/>
      <c r="BD4939" s="12"/>
      <c r="BE4939" s="12"/>
      <c r="BF4939" s="12"/>
      <c r="BG4939" s="12"/>
      <c r="BH4939" s="12"/>
      <c r="BI4939" s="12"/>
      <c r="BJ4939" s="13"/>
      <c r="BK4939" s="13"/>
      <c r="BL4939" s="13"/>
      <c r="BM4939" s="13"/>
      <c r="BN4939" s="13"/>
    </row>
    <row r="4940" spans="4:66" x14ac:dyDescent="0.25">
      <c r="D4940" s="7"/>
      <c r="E4940" s="10"/>
      <c r="F4940" s="10"/>
      <c r="G4940" s="10"/>
      <c r="H4940" s="10"/>
      <c r="I4940" s="10"/>
      <c r="J4940" s="10"/>
      <c r="K4940" s="11"/>
      <c r="L4940" s="11"/>
      <c r="M4940" s="12"/>
      <c r="N4940" s="12"/>
      <c r="O4940" s="12"/>
      <c r="P4940" s="12"/>
      <c r="Q4940" s="12"/>
      <c r="R4940" s="12"/>
      <c r="S4940" s="12"/>
      <c r="T4940" s="12"/>
      <c r="U4940" s="12"/>
      <c r="V4940" s="12"/>
      <c r="W4940" s="12"/>
      <c r="X4940" s="12"/>
      <c r="Y4940" s="12"/>
      <c r="Z4940" s="12"/>
      <c r="AA4940" s="12"/>
      <c r="AB4940" s="12"/>
      <c r="AC4940" s="12"/>
      <c r="AD4940" s="12"/>
      <c r="AE4940" s="12"/>
      <c r="AF4940" s="12"/>
      <c r="AG4940" s="12"/>
      <c r="AH4940" s="12"/>
      <c r="AI4940" s="12"/>
      <c r="AJ4940" s="12"/>
      <c r="AK4940" s="12"/>
      <c r="AL4940" s="12"/>
      <c r="AM4940" s="12"/>
      <c r="AN4940" s="12"/>
      <c r="AO4940" s="12"/>
      <c r="AP4940" s="12"/>
      <c r="AQ4940" s="12"/>
      <c r="AR4940" s="12"/>
      <c r="AS4940" s="12"/>
      <c r="AT4940" s="12"/>
      <c r="AU4940" s="12"/>
      <c r="AV4940" s="12"/>
      <c r="AW4940" s="12"/>
      <c r="AX4940" s="12"/>
      <c r="AY4940" s="12"/>
      <c r="AZ4940" s="12"/>
      <c r="BA4940" s="12"/>
      <c r="BB4940" s="12"/>
      <c r="BC4940" s="12"/>
      <c r="BD4940" s="12"/>
      <c r="BE4940" s="12"/>
      <c r="BF4940" s="12"/>
      <c r="BG4940" s="12"/>
      <c r="BH4940" s="12"/>
      <c r="BI4940" s="12"/>
      <c r="BJ4940" s="13"/>
      <c r="BK4940" s="13"/>
      <c r="BL4940" s="13"/>
      <c r="BM4940" s="13"/>
      <c r="BN4940" s="13"/>
    </row>
    <row r="4941" spans="4:66" x14ac:dyDescent="0.25">
      <c r="D4941" s="7"/>
      <c r="E4941" s="10"/>
      <c r="F4941" s="10"/>
      <c r="G4941" s="10"/>
      <c r="H4941" s="10"/>
      <c r="I4941" s="10"/>
      <c r="J4941" s="10"/>
      <c r="K4941" s="11"/>
      <c r="L4941" s="11"/>
      <c r="M4941" s="12"/>
      <c r="N4941" s="12"/>
      <c r="O4941" s="12"/>
      <c r="P4941" s="12"/>
      <c r="Q4941" s="12"/>
      <c r="R4941" s="12"/>
      <c r="S4941" s="12"/>
      <c r="T4941" s="12"/>
      <c r="U4941" s="12"/>
      <c r="V4941" s="12"/>
      <c r="W4941" s="12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2"/>
      <c r="AS4941" s="12"/>
      <c r="AT4941" s="12"/>
      <c r="AU4941" s="12"/>
      <c r="AV4941" s="12"/>
      <c r="AW4941" s="12"/>
      <c r="AX4941" s="12"/>
      <c r="AY4941" s="12"/>
      <c r="AZ4941" s="12"/>
      <c r="BA4941" s="12"/>
      <c r="BB4941" s="12"/>
      <c r="BC4941" s="12"/>
      <c r="BD4941" s="12"/>
      <c r="BE4941" s="12"/>
      <c r="BF4941" s="12"/>
      <c r="BG4941" s="12"/>
      <c r="BH4941" s="12"/>
      <c r="BI4941" s="12"/>
      <c r="BJ4941" s="13"/>
      <c r="BK4941" s="13"/>
      <c r="BL4941" s="13"/>
      <c r="BM4941" s="13"/>
      <c r="BN4941" s="13"/>
    </row>
    <row r="4942" spans="4:66" x14ac:dyDescent="0.25">
      <c r="D4942" s="7"/>
      <c r="E4942" s="10"/>
      <c r="F4942" s="10"/>
      <c r="G4942" s="10"/>
      <c r="H4942" s="10"/>
      <c r="I4942" s="10"/>
      <c r="J4942" s="10"/>
      <c r="K4942" s="11"/>
      <c r="L4942" s="11"/>
      <c r="M4942" s="12"/>
      <c r="N4942" s="12"/>
      <c r="O4942" s="12"/>
      <c r="P4942" s="12"/>
      <c r="Q4942" s="12"/>
      <c r="R4942" s="12"/>
      <c r="S4942" s="12"/>
      <c r="T4942" s="12"/>
      <c r="U4942" s="12"/>
      <c r="V4942" s="12"/>
      <c r="W4942" s="12"/>
      <c r="X4942" s="12"/>
      <c r="Y4942" s="12"/>
      <c r="Z4942" s="12"/>
      <c r="AA4942" s="12"/>
      <c r="AB4942" s="12"/>
      <c r="AC4942" s="12"/>
      <c r="AD4942" s="12"/>
      <c r="AE4942" s="12"/>
      <c r="AF4942" s="12"/>
      <c r="AG4942" s="12"/>
      <c r="AH4942" s="12"/>
      <c r="AI4942" s="12"/>
      <c r="AJ4942" s="12"/>
      <c r="AK4942" s="12"/>
      <c r="AL4942" s="12"/>
      <c r="AM4942" s="12"/>
      <c r="AN4942" s="12"/>
      <c r="AO4942" s="12"/>
      <c r="AP4942" s="12"/>
      <c r="AQ4942" s="12"/>
      <c r="AR4942" s="12"/>
      <c r="AS4942" s="12"/>
      <c r="AT4942" s="12"/>
      <c r="AU4942" s="12"/>
      <c r="AV4942" s="12"/>
      <c r="AW4942" s="12"/>
      <c r="AX4942" s="12"/>
      <c r="AY4942" s="12"/>
      <c r="AZ4942" s="12"/>
      <c r="BA4942" s="12"/>
      <c r="BB4942" s="12"/>
      <c r="BC4942" s="12"/>
      <c r="BD4942" s="12"/>
      <c r="BE4942" s="12"/>
      <c r="BF4942" s="12"/>
      <c r="BG4942" s="12"/>
      <c r="BH4942" s="12"/>
      <c r="BI4942" s="12"/>
      <c r="BJ4942" s="13"/>
      <c r="BK4942" s="13"/>
      <c r="BL4942" s="13"/>
      <c r="BM4942" s="13"/>
      <c r="BN4942" s="13"/>
    </row>
    <row r="4943" spans="4:66" x14ac:dyDescent="0.25">
      <c r="D4943" s="7"/>
      <c r="E4943" s="10"/>
      <c r="F4943" s="10"/>
      <c r="G4943" s="10"/>
      <c r="H4943" s="10"/>
      <c r="I4943" s="10"/>
      <c r="J4943" s="10"/>
      <c r="K4943" s="11"/>
      <c r="L4943" s="11"/>
      <c r="M4943" s="12"/>
      <c r="N4943" s="12"/>
      <c r="O4943" s="12"/>
      <c r="P4943" s="12"/>
      <c r="Q4943" s="12"/>
      <c r="R4943" s="12"/>
      <c r="S4943" s="12"/>
      <c r="T4943" s="12"/>
      <c r="U4943" s="12"/>
      <c r="V4943" s="12"/>
      <c r="W4943" s="12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2"/>
      <c r="AS4943" s="12"/>
      <c r="AT4943" s="12"/>
      <c r="AU4943" s="12"/>
      <c r="AV4943" s="12"/>
      <c r="AW4943" s="12"/>
      <c r="AX4943" s="12"/>
      <c r="AY4943" s="12"/>
      <c r="AZ4943" s="12"/>
      <c r="BA4943" s="12"/>
      <c r="BB4943" s="12"/>
      <c r="BC4943" s="12"/>
      <c r="BD4943" s="12"/>
      <c r="BE4943" s="12"/>
      <c r="BF4943" s="12"/>
      <c r="BG4943" s="12"/>
      <c r="BH4943" s="12"/>
      <c r="BI4943" s="12"/>
      <c r="BJ4943" s="13"/>
      <c r="BK4943" s="13"/>
      <c r="BL4943" s="13"/>
      <c r="BM4943" s="13"/>
      <c r="BN4943" s="13"/>
    </row>
    <row r="4944" spans="4:66" x14ac:dyDescent="0.25">
      <c r="D4944" s="7"/>
      <c r="E4944" s="10"/>
      <c r="F4944" s="10"/>
      <c r="G4944" s="10"/>
      <c r="H4944" s="10"/>
      <c r="I4944" s="10"/>
      <c r="J4944" s="10"/>
      <c r="K4944" s="11"/>
      <c r="L4944" s="11"/>
      <c r="M4944" s="12"/>
      <c r="N4944" s="12"/>
      <c r="O4944" s="12"/>
      <c r="P4944" s="12"/>
      <c r="Q4944" s="12"/>
      <c r="R4944" s="12"/>
      <c r="S4944" s="12"/>
      <c r="T4944" s="12"/>
      <c r="U4944" s="12"/>
      <c r="V4944" s="12"/>
      <c r="W4944" s="12"/>
      <c r="X4944" s="12"/>
      <c r="Y4944" s="12"/>
      <c r="Z4944" s="12"/>
      <c r="AA4944" s="12"/>
      <c r="AB4944" s="12"/>
      <c r="AC4944" s="12"/>
      <c r="AD4944" s="12"/>
      <c r="AE4944" s="12"/>
      <c r="AF4944" s="12"/>
      <c r="AG4944" s="12"/>
      <c r="AH4944" s="12"/>
      <c r="AI4944" s="12"/>
      <c r="AJ4944" s="12"/>
      <c r="AK4944" s="12"/>
      <c r="AL4944" s="12"/>
      <c r="AM4944" s="12"/>
      <c r="AN4944" s="12"/>
      <c r="AO4944" s="12"/>
      <c r="AP4944" s="12"/>
      <c r="AQ4944" s="12"/>
      <c r="AR4944" s="12"/>
      <c r="AS4944" s="12"/>
      <c r="AT4944" s="12"/>
      <c r="AU4944" s="12"/>
      <c r="AV4944" s="12"/>
      <c r="AW4944" s="12"/>
      <c r="AX4944" s="12"/>
      <c r="AY4944" s="12"/>
      <c r="AZ4944" s="12"/>
      <c r="BA4944" s="12"/>
      <c r="BB4944" s="12"/>
      <c r="BC4944" s="12"/>
      <c r="BD4944" s="12"/>
      <c r="BE4944" s="12"/>
      <c r="BF4944" s="12"/>
      <c r="BG4944" s="12"/>
      <c r="BH4944" s="12"/>
      <c r="BI4944" s="12"/>
      <c r="BJ4944" s="13"/>
      <c r="BK4944" s="13"/>
      <c r="BL4944" s="13"/>
      <c r="BM4944" s="13"/>
      <c r="BN4944" s="13"/>
    </row>
    <row r="4945" spans="4:66" s="14" customFormat="1" x14ac:dyDescent="0.25">
      <c r="D4945" s="21"/>
      <c r="K4945" s="16"/>
      <c r="L4945" s="16"/>
      <c r="M4945" s="17"/>
      <c r="N4945" s="17"/>
      <c r="O4945" s="17"/>
      <c r="P4945" s="17"/>
      <c r="Q4945" s="17"/>
      <c r="R4945" s="17"/>
      <c r="S4945" s="17"/>
      <c r="T4945" s="17"/>
      <c r="U4945" s="17"/>
      <c r="V4945" s="17"/>
      <c r="W4945" s="17"/>
      <c r="X4945" s="17"/>
      <c r="Y4945" s="17"/>
      <c r="Z4945" s="17"/>
      <c r="AA4945" s="17"/>
      <c r="AB4945" s="17"/>
      <c r="AC4945" s="17"/>
      <c r="AD4945" s="17"/>
      <c r="AE4945" s="17"/>
      <c r="AF4945" s="17"/>
      <c r="AG4945" s="17"/>
      <c r="AH4945" s="17"/>
      <c r="AI4945" s="17"/>
      <c r="AJ4945" s="17"/>
      <c r="AK4945" s="17"/>
      <c r="AL4945" s="17"/>
      <c r="AM4945" s="17"/>
      <c r="AN4945" s="17"/>
      <c r="AO4945" s="17"/>
      <c r="AP4945" s="17"/>
      <c r="AQ4945" s="17"/>
      <c r="AR4945" s="17"/>
      <c r="AS4945" s="17"/>
      <c r="AT4945" s="17"/>
      <c r="AU4945" s="17"/>
      <c r="AV4945" s="17"/>
      <c r="AW4945" s="17"/>
      <c r="AX4945" s="17"/>
      <c r="AY4945" s="17"/>
      <c r="AZ4945" s="17"/>
      <c r="BA4945" s="17"/>
      <c r="BB4945" s="17"/>
      <c r="BC4945" s="17"/>
      <c r="BD4945" s="17"/>
      <c r="BE4945" s="17"/>
      <c r="BF4945" s="17"/>
      <c r="BG4945" s="17"/>
      <c r="BH4945" s="17"/>
      <c r="BI4945" s="17"/>
      <c r="BJ4945" s="18"/>
      <c r="BK4945" s="18"/>
      <c r="BL4945" s="18"/>
      <c r="BM4945" s="18"/>
      <c r="BN4945" s="18"/>
    </row>
    <row r="4946" spans="4:66" x14ac:dyDescent="0.25">
      <c r="D4946" s="7"/>
      <c r="E4946" s="10"/>
      <c r="F4946" s="10"/>
      <c r="G4946" s="10"/>
      <c r="H4946" s="10"/>
      <c r="I4946" s="10"/>
      <c r="J4946" s="10"/>
      <c r="K4946" s="11"/>
      <c r="L4946" s="11"/>
      <c r="M4946" s="12"/>
      <c r="N4946" s="12"/>
      <c r="O4946" s="12"/>
      <c r="P4946" s="12"/>
      <c r="Q4946" s="12"/>
      <c r="R4946" s="12"/>
      <c r="S4946" s="12"/>
      <c r="T4946" s="12"/>
      <c r="U4946" s="12"/>
      <c r="V4946" s="12"/>
      <c r="W4946" s="12"/>
      <c r="X4946" s="12"/>
      <c r="Y4946" s="12"/>
      <c r="Z4946" s="12"/>
      <c r="AA4946" s="12"/>
      <c r="AB4946" s="12"/>
      <c r="AC4946" s="12"/>
      <c r="AD4946" s="12"/>
      <c r="AE4946" s="12"/>
      <c r="AF4946" s="12"/>
      <c r="AG4946" s="12"/>
      <c r="AH4946" s="12"/>
      <c r="AI4946" s="12"/>
      <c r="AJ4946" s="12"/>
      <c r="AK4946" s="12"/>
      <c r="AL4946" s="12"/>
      <c r="AM4946" s="12"/>
      <c r="AN4946" s="12"/>
      <c r="AO4946" s="12"/>
      <c r="AP4946" s="12"/>
      <c r="AQ4946" s="12"/>
      <c r="AR4946" s="12"/>
      <c r="AS4946" s="12"/>
      <c r="AT4946" s="12"/>
      <c r="AU4946" s="12"/>
      <c r="AV4946" s="12"/>
      <c r="AW4946" s="12"/>
      <c r="AX4946" s="12"/>
      <c r="AY4946" s="12"/>
      <c r="AZ4946" s="12"/>
      <c r="BA4946" s="12"/>
      <c r="BB4946" s="12"/>
      <c r="BC4946" s="12"/>
      <c r="BD4946" s="12"/>
      <c r="BE4946" s="12"/>
      <c r="BF4946" s="12"/>
      <c r="BG4946" s="12"/>
      <c r="BH4946" s="12"/>
      <c r="BI4946" s="12"/>
      <c r="BJ4946" s="13"/>
      <c r="BK4946" s="13"/>
      <c r="BL4946" s="13"/>
      <c r="BM4946" s="13"/>
      <c r="BN4946" s="13"/>
    </row>
    <row r="4947" spans="4:66" x14ac:dyDescent="0.25">
      <c r="D4947" s="7"/>
      <c r="E4947" s="10"/>
      <c r="F4947" s="10"/>
      <c r="G4947" s="10"/>
      <c r="H4947" s="10"/>
      <c r="I4947" s="10"/>
      <c r="J4947" s="10"/>
      <c r="K4947" s="11"/>
      <c r="L4947" s="11"/>
      <c r="M4947" s="12"/>
      <c r="N4947" s="12"/>
      <c r="O4947" s="12"/>
      <c r="P4947" s="12"/>
      <c r="Q4947" s="12"/>
      <c r="R4947" s="12"/>
      <c r="S4947" s="12"/>
      <c r="T4947" s="12"/>
      <c r="U4947" s="12"/>
      <c r="V4947" s="12"/>
      <c r="W4947" s="12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2"/>
      <c r="AS4947" s="12"/>
      <c r="AT4947" s="12"/>
      <c r="AU4947" s="12"/>
      <c r="AV4947" s="12"/>
      <c r="AW4947" s="12"/>
      <c r="AX4947" s="12"/>
      <c r="AY4947" s="12"/>
      <c r="AZ4947" s="12"/>
      <c r="BA4947" s="12"/>
      <c r="BB4947" s="12"/>
      <c r="BC4947" s="12"/>
      <c r="BD4947" s="12"/>
      <c r="BE4947" s="12"/>
      <c r="BF4947" s="12"/>
      <c r="BG4947" s="12"/>
      <c r="BH4947" s="12"/>
      <c r="BI4947" s="12"/>
      <c r="BJ4947" s="13"/>
      <c r="BK4947" s="13"/>
      <c r="BL4947" s="13"/>
      <c r="BM4947" s="13"/>
      <c r="BN4947" s="13"/>
    </row>
    <row r="4948" spans="4:66" x14ac:dyDescent="0.25">
      <c r="D4948" s="7"/>
      <c r="E4948" s="10"/>
      <c r="F4948" s="10"/>
      <c r="G4948" s="10"/>
      <c r="H4948" s="10"/>
      <c r="I4948" s="10"/>
      <c r="J4948" s="10"/>
      <c r="K4948" s="11"/>
      <c r="L4948" s="11"/>
      <c r="M4948" s="12"/>
      <c r="N4948" s="12"/>
      <c r="O4948" s="12"/>
      <c r="P4948" s="12"/>
      <c r="Q4948" s="12"/>
      <c r="R4948" s="12"/>
      <c r="S4948" s="12"/>
      <c r="T4948" s="12"/>
      <c r="U4948" s="12"/>
      <c r="V4948" s="12"/>
      <c r="W4948" s="12"/>
      <c r="X4948" s="12"/>
      <c r="Y4948" s="12"/>
      <c r="Z4948" s="12"/>
      <c r="AA4948" s="12"/>
      <c r="AB4948" s="12"/>
      <c r="AC4948" s="12"/>
      <c r="AD4948" s="12"/>
      <c r="AE4948" s="12"/>
      <c r="AF4948" s="12"/>
      <c r="AG4948" s="12"/>
      <c r="AH4948" s="12"/>
      <c r="AI4948" s="12"/>
      <c r="AJ4948" s="12"/>
      <c r="AK4948" s="12"/>
      <c r="AL4948" s="12"/>
      <c r="AM4948" s="12"/>
      <c r="AN4948" s="12"/>
      <c r="AO4948" s="12"/>
      <c r="AP4948" s="12"/>
      <c r="AQ4948" s="12"/>
      <c r="AR4948" s="12"/>
      <c r="AS4948" s="12"/>
      <c r="AT4948" s="12"/>
      <c r="AU4948" s="12"/>
      <c r="AV4948" s="12"/>
      <c r="AW4948" s="12"/>
      <c r="AX4948" s="12"/>
      <c r="AY4948" s="12"/>
      <c r="AZ4948" s="12"/>
      <c r="BA4948" s="12"/>
      <c r="BB4948" s="12"/>
      <c r="BC4948" s="12"/>
      <c r="BD4948" s="12"/>
      <c r="BE4948" s="12"/>
      <c r="BF4948" s="12"/>
      <c r="BG4948" s="12"/>
      <c r="BH4948" s="12"/>
      <c r="BI4948" s="12"/>
      <c r="BJ4948" s="13"/>
      <c r="BK4948" s="13"/>
      <c r="BL4948" s="13"/>
      <c r="BM4948" s="13"/>
      <c r="BN4948" s="13"/>
    </row>
    <row r="4949" spans="4:66" x14ac:dyDescent="0.25">
      <c r="D4949" s="7"/>
      <c r="E4949" s="10"/>
      <c r="F4949" s="10"/>
      <c r="G4949" s="10"/>
      <c r="H4949" s="10"/>
      <c r="I4949" s="10"/>
      <c r="J4949" s="10"/>
      <c r="K4949" s="11"/>
      <c r="L4949" s="11"/>
      <c r="M4949" s="12"/>
      <c r="N4949" s="12"/>
      <c r="O4949" s="12"/>
      <c r="P4949" s="12"/>
      <c r="Q4949" s="12"/>
      <c r="R4949" s="12"/>
      <c r="S4949" s="12"/>
      <c r="T4949" s="12"/>
      <c r="U4949" s="12"/>
      <c r="V4949" s="12"/>
      <c r="W4949" s="12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2"/>
      <c r="AS4949" s="12"/>
      <c r="AT4949" s="12"/>
      <c r="AU4949" s="12"/>
      <c r="AV4949" s="12"/>
      <c r="AW4949" s="12"/>
      <c r="AX4949" s="12"/>
      <c r="AY4949" s="12"/>
      <c r="AZ4949" s="12"/>
      <c r="BA4949" s="12"/>
      <c r="BB4949" s="12"/>
      <c r="BC4949" s="12"/>
      <c r="BD4949" s="12"/>
      <c r="BE4949" s="12"/>
      <c r="BF4949" s="12"/>
      <c r="BG4949" s="12"/>
      <c r="BH4949" s="12"/>
      <c r="BI4949" s="12"/>
      <c r="BJ4949" s="13"/>
      <c r="BK4949" s="13"/>
      <c r="BL4949" s="13"/>
      <c r="BM4949" s="13"/>
      <c r="BN4949" s="13"/>
    </row>
    <row r="4950" spans="4:66" x14ac:dyDescent="0.25">
      <c r="D4950" s="7"/>
      <c r="E4950" s="10"/>
      <c r="F4950" s="10"/>
      <c r="G4950" s="10"/>
      <c r="H4950" s="10"/>
      <c r="I4950" s="10"/>
      <c r="J4950" s="10"/>
      <c r="K4950" s="11"/>
      <c r="L4950" s="11"/>
      <c r="M4950" s="12"/>
      <c r="N4950" s="12"/>
      <c r="O4950" s="12"/>
      <c r="P4950" s="12"/>
      <c r="Q4950" s="12"/>
      <c r="R4950" s="12"/>
      <c r="S4950" s="12"/>
      <c r="T4950" s="12"/>
      <c r="U4950" s="12"/>
      <c r="V4950" s="12"/>
      <c r="W4950" s="12"/>
      <c r="X4950" s="12"/>
      <c r="Y4950" s="12"/>
      <c r="Z4950" s="12"/>
      <c r="AA4950" s="12"/>
      <c r="AB4950" s="12"/>
      <c r="AC4950" s="12"/>
      <c r="AD4950" s="12"/>
      <c r="AE4950" s="12"/>
      <c r="AF4950" s="12"/>
      <c r="AG4950" s="12"/>
      <c r="AH4950" s="12"/>
      <c r="AI4950" s="12"/>
      <c r="AJ4950" s="12"/>
      <c r="AK4950" s="12"/>
      <c r="AL4950" s="12"/>
      <c r="AM4950" s="12"/>
      <c r="AN4950" s="12"/>
      <c r="AO4950" s="12"/>
      <c r="AP4950" s="12"/>
      <c r="AQ4950" s="12"/>
      <c r="AR4950" s="12"/>
      <c r="AS4950" s="12"/>
      <c r="AT4950" s="12"/>
      <c r="AU4950" s="12"/>
      <c r="AV4950" s="12"/>
      <c r="AW4950" s="12"/>
      <c r="AX4950" s="12"/>
      <c r="AY4950" s="12"/>
      <c r="AZ4950" s="12"/>
      <c r="BA4950" s="12"/>
      <c r="BB4950" s="12"/>
      <c r="BC4950" s="12"/>
      <c r="BD4950" s="12"/>
      <c r="BE4950" s="12"/>
      <c r="BF4950" s="12"/>
      <c r="BG4950" s="12"/>
      <c r="BH4950" s="12"/>
      <c r="BI4950" s="12"/>
      <c r="BJ4950" s="13"/>
      <c r="BK4950" s="13"/>
      <c r="BL4950" s="13"/>
      <c r="BM4950" s="13"/>
      <c r="BN4950" s="13"/>
    </row>
    <row r="4951" spans="4:66" x14ac:dyDescent="0.25">
      <c r="D4951" s="7"/>
      <c r="E4951" s="10"/>
      <c r="F4951" s="10"/>
      <c r="G4951" s="10"/>
      <c r="H4951" s="10"/>
      <c r="I4951" s="10"/>
      <c r="J4951" s="10"/>
      <c r="K4951" s="11"/>
      <c r="L4951" s="11"/>
      <c r="M4951" s="12"/>
      <c r="N4951" s="12"/>
      <c r="O4951" s="12"/>
      <c r="P4951" s="12"/>
      <c r="Q4951" s="12"/>
      <c r="R4951" s="12"/>
      <c r="S4951" s="12"/>
      <c r="T4951" s="12"/>
      <c r="U4951" s="12"/>
      <c r="V4951" s="12"/>
      <c r="W4951" s="12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2"/>
      <c r="AS4951" s="12"/>
      <c r="AT4951" s="12"/>
      <c r="AU4951" s="12"/>
      <c r="AV4951" s="12"/>
      <c r="AW4951" s="12"/>
      <c r="AX4951" s="12"/>
      <c r="AY4951" s="12"/>
      <c r="AZ4951" s="12"/>
      <c r="BA4951" s="12"/>
      <c r="BB4951" s="12"/>
      <c r="BC4951" s="12"/>
      <c r="BD4951" s="12"/>
      <c r="BE4951" s="12"/>
      <c r="BF4951" s="12"/>
      <c r="BG4951" s="12"/>
      <c r="BH4951" s="12"/>
      <c r="BI4951" s="12"/>
      <c r="BJ4951" s="13"/>
      <c r="BK4951" s="13"/>
      <c r="BL4951" s="13"/>
      <c r="BM4951" s="13"/>
      <c r="BN4951" s="13"/>
    </row>
    <row r="4952" spans="4:66" x14ac:dyDescent="0.25">
      <c r="D4952" s="7"/>
      <c r="E4952" s="10"/>
      <c r="F4952" s="10"/>
      <c r="G4952" s="10"/>
      <c r="H4952" s="10"/>
      <c r="I4952" s="10"/>
      <c r="J4952" s="10"/>
      <c r="K4952" s="11"/>
      <c r="L4952" s="11"/>
      <c r="M4952" s="12"/>
      <c r="N4952" s="12"/>
      <c r="O4952" s="12"/>
      <c r="P4952" s="12"/>
      <c r="Q4952" s="12"/>
      <c r="R4952" s="12"/>
      <c r="S4952" s="12"/>
      <c r="T4952" s="12"/>
      <c r="U4952" s="12"/>
      <c r="V4952" s="12"/>
      <c r="W4952" s="12"/>
      <c r="X4952" s="12"/>
      <c r="Y4952" s="12"/>
      <c r="Z4952" s="12"/>
      <c r="AA4952" s="12"/>
      <c r="AB4952" s="12"/>
      <c r="AC4952" s="12"/>
      <c r="AD4952" s="12"/>
      <c r="AE4952" s="12"/>
      <c r="AF4952" s="12"/>
      <c r="AG4952" s="12"/>
      <c r="AH4952" s="12"/>
      <c r="AI4952" s="12"/>
      <c r="AJ4952" s="12"/>
      <c r="AK4952" s="12"/>
      <c r="AL4952" s="12"/>
      <c r="AM4952" s="12"/>
      <c r="AN4952" s="12"/>
      <c r="AO4952" s="12"/>
      <c r="AP4952" s="12"/>
      <c r="AQ4952" s="12"/>
      <c r="AR4952" s="12"/>
      <c r="AS4952" s="12"/>
      <c r="AT4952" s="12"/>
      <c r="AU4952" s="12"/>
      <c r="AV4952" s="12"/>
      <c r="AW4952" s="12"/>
      <c r="AX4952" s="12"/>
      <c r="AY4952" s="12"/>
      <c r="AZ4952" s="12"/>
      <c r="BA4952" s="12"/>
      <c r="BB4952" s="12"/>
      <c r="BC4952" s="12"/>
      <c r="BD4952" s="12"/>
      <c r="BE4952" s="12"/>
      <c r="BF4952" s="12"/>
      <c r="BG4952" s="12"/>
      <c r="BH4952" s="12"/>
      <c r="BI4952" s="12"/>
      <c r="BJ4952" s="13"/>
      <c r="BK4952" s="13"/>
      <c r="BL4952" s="13"/>
      <c r="BM4952" s="13"/>
      <c r="BN4952" s="13"/>
    </row>
    <row r="4953" spans="4:66" x14ac:dyDescent="0.25">
      <c r="D4953" s="7"/>
      <c r="E4953" s="10"/>
      <c r="F4953" s="10"/>
      <c r="G4953" s="10"/>
      <c r="H4953" s="10"/>
      <c r="I4953" s="10"/>
      <c r="J4953" s="10"/>
      <c r="K4953" s="11"/>
      <c r="L4953" s="11"/>
      <c r="M4953" s="12"/>
      <c r="N4953" s="12"/>
      <c r="O4953" s="12"/>
      <c r="P4953" s="12"/>
      <c r="Q4953" s="12"/>
      <c r="R4953" s="12"/>
      <c r="S4953" s="12"/>
      <c r="T4953" s="12"/>
      <c r="U4953" s="12"/>
      <c r="V4953" s="12"/>
      <c r="W4953" s="12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2"/>
      <c r="AS4953" s="12"/>
      <c r="AT4953" s="12"/>
      <c r="AU4953" s="12"/>
      <c r="AV4953" s="12"/>
      <c r="AW4953" s="12"/>
      <c r="AX4953" s="12"/>
      <c r="AY4953" s="12"/>
      <c r="AZ4953" s="12"/>
      <c r="BA4953" s="12"/>
      <c r="BB4953" s="12"/>
      <c r="BC4953" s="12"/>
      <c r="BD4953" s="12"/>
      <c r="BE4953" s="12"/>
      <c r="BF4953" s="12"/>
      <c r="BG4953" s="12"/>
      <c r="BH4953" s="12"/>
      <c r="BI4953" s="12"/>
      <c r="BJ4953" s="13"/>
      <c r="BK4953" s="13"/>
      <c r="BL4953" s="13"/>
      <c r="BM4953" s="13"/>
      <c r="BN4953" s="13"/>
    </row>
    <row r="4954" spans="4:66" x14ac:dyDescent="0.25">
      <c r="D4954" s="7"/>
      <c r="E4954" s="10"/>
      <c r="F4954" s="10"/>
      <c r="G4954" s="10"/>
      <c r="H4954" s="10"/>
      <c r="I4954" s="10"/>
      <c r="J4954" s="10"/>
      <c r="K4954" s="11"/>
      <c r="L4954" s="11"/>
      <c r="M4954" s="12"/>
      <c r="N4954" s="12"/>
      <c r="O4954" s="12"/>
      <c r="P4954" s="12"/>
      <c r="Q4954" s="12"/>
      <c r="R4954" s="12"/>
      <c r="S4954" s="12"/>
      <c r="T4954" s="12"/>
      <c r="U4954" s="12"/>
      <c r="V4954" s="12"/>
      <c r="W4954" s="12"/>
      <c r="X4954" s="12"/>
      <c r="Y4954" s="12"/>
      <c r="Z4954" s="12"/>
      <c r="AA4954" s="12"/>
      <c r="AB4954" s="12"/>
      <c r="AC4954" s="12"/>
      <c r="AD4954" s="12"/>
      <c r="AE4954" s="12"/>
      <c r="AF4954" s="12"/>
      <c r="AG4954" s="12"/>
      <c r="AH4954" s="12"/>
      <c r="AI4954" s="12"/>
      <c r="AJ4954" s="12"/>
      <c r="AK4954" s="12"/>
      <c r="AL4954" s="12"/>
      <c r="AM4954" s="12"/>
      <c r="AN4954" s="12"/>
      <c r="AO4954" s="12"/>
      <c r="AP4954" s="12"/>
      <c r="AQ4954" s="12"/>
      <c r="AR4954" s="12"/>
      <c r="AS4954" s="12"/>
      <c r="AT4954" s="12"/>
      <c r="AU4954" s="12"/>
      <c r="AV4954" s="12"/>
      <c r="AW4954" s="12"/>
      <c r="AX4954" s="12"/>
      <c r="AY4954" s="12"/>
      <c r="AZ4954" s="12"/>
      <c r="BA4954" s="12"/>
      <c r="BB4954" s="12"/>
      <c r="BC4954" s="12"/>
      <c r="BD4954" s="12"/>
      <c r="BE4954" s="12"/>
      <c r="BF4954" s="12"/>
      <c r="BG4954" s="12"/>
      <c r="BH4954" s="12"/>
      <c r="BI4954" s="12"/>
      <c r="BJ4954" s="13"/>
      <c r="BK4954" s="13"/>
      <c r="BL4954" s="13"/>
      <c r="BM4954" s="13"/>
      <c r="BN4954" s="13"/>
    </row>
    <row r="4955" spans="4:66" x14ac:dyDescent="0.25">
      <c r="D4955" s="7"/>
      <c r="E4955" s="10"/>
      <c r="F4955" s="10"/>
      <c r="G4955" s="10"/>
      <c r="H4955" s="10"/>
      <c r="I4955" s="10"/>
      <c r="J4955" s="10"/>
      <c r="K4955" s="11"/>
      <c r="L4955" s="11"/>
      <c r="M4955" s="12"/>
      <c r="N4955" s="12"/>
      <c r="O4955" s="12"/>
      <c r="P4955" s="12"/>
      <c r="Q4955" s="12"/>
      <c r="R4955" s="12"/>
      <c r="S4955" s="12"/>
      <c r="T4955" s="12"/>
      <c r="U4955" s="12"/>
      <c r="V4955" s="12"/>
      <c r="W4955" s="12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2"/>
      <c r="AS4955" s="12"/>
      <c r="AT4955" s="12"/>
      <c r="AU4955" s="12"/>
      <c r="AV4955" s="12"/>
      <c r="AW4955" s="12"/>
      <c r="AX4955" s="12"/>
      <c r="AY4955" s="12"/>
      <c r="AZ4955" s="12"/>
      <c r="BA4955" s="12"/>
      <c r="BB4955" s="12"/>
      <c r="BC4955" s="12"/>
      <c r="BD4955" s="12"/>
      <c r="BE4955" s="12"/>
      <c r="BF4955" s="12"/>
      <c r="BG4955" s="12"/>
      <c r="BH4955" s="12"/>
      <c r="BI4955" s="12"/>
      <c r="BJ4955" s="13"/>
      <c r="BK4955" s="13"/>
      <c r="BL4955" s="13"/>
      <c r="BM4955" s="13"/>
      <c r="BN4955" s="13"/>
    </row>
    <row r="4956" spans="4:66" x14ac:dyDescent="0.25">
      <c r="D4956" s="7"/>
      <c r="E4956" s="10"/>
      <c r="F4956" s="10"/>
      <c r="G4956" s="10"/>
      <c r="H4956" s="10"/>
      <c r="I4956" s="10"/>
      <c r="J4956" s="10"/>
      <c r="K4956" s="11"/>
      <c r="L4956" s="11"/>
      <c r="M4956" s="12"/>
      <c r="N4956" s="12"/>
      <c r="O4956" s="12"/>
      <c r="P4956" s="12"/>
      <c r="Q4956" s="12"/>
      <c r="R4956" s="12"/>
      <c r="S4956" s="12"/>
      <c r="T4956" s="12"/>
      <c r="U4956" s="12"/>
      <c r="V4956" s="12"/>
      <c r="W4956" s="12"/>
      <c r="X4956" s="12"/>
      <c r="Y4956" s="12"/>
      <c r="Z4956" s="12"/>
      <c r="AA4956" s="12"/>
      <c r="AB4956" s="12"/>
      <c r="AC4956" s="12"/>
      <c r="AD4956" s="12"/>
      <c r="AE4956" s="12"/>
      <c r="AF4956" s="12"/>
      <c r="AG4956" s="12"/>
      <c r="AH4956" s="12"/>
      <c r="AI4956" s="12"/>
      <c r="AJ4956" s="12"/>
      <c r="AK4956" s="12"/>
      <c r="AL4956" s="12"/>
      <c r="AM4956" s="12"/>
      <c r="AN4956" s="12"/>
      <c r="AO4956" s="12"/>
      <c r="AP4956" s="12"/>
      <c r="AQ4956" s="12"/>
      <c r="AR4956" s="12"/>
      <c r="AS4956" s="12"/>
      <c r="AT4956" s="12"/>
      <c r="AU4956" s="12"/>
      <c r="AV4956" s="12"/>
      <c r="AW4956" s="12"/>
      <c r="AX4956" s="12"/>
      <c r="AY4956" s="12"/>
      <c r="AZ4956" s="12"/>
      <c r="BA4956" s="12"/>
      <c r="BB4956" s="12"/>
      <c r="BC4956" s="12"/>
      <c r="BD4956" s="12"/>
      <c r="BE4956" s="12"/>
      <c r="BF4956" s="12"/>
      <c r="BG4956" s="12"/>
      <c r="BH4956" s="12"/>
      <c r="BI4956" s="12"/>
      <c r="BJ4956" s="13"/>
      <c r="BK4956" s="13"/>
      <c r="BL4956" s="13"/>
      <c r="BM4956" s="13"/>
      <c r="BN4956" s="13"/>
    </row>
    <row r="4957" spans="4:66" x14ac:dyDescent="0.25">
      <c r="D4957" s="7"/>
      <c r="E4957" s="10"/>
      <c r="F4957" s="10"/>
      <c r="G4957" s="10"/>
      <c r="H4957" s="10"/>
      <c r="I4957" s="10"/>
      <c r="J4957" s="10"/>
      <c r="K4957" s="11"/>
      <c r="L4957" s="11"/>
      <c r="M4957" s="12"/>
      <c r="N4957" s="12"/>
      <c r="O4957" s="12"/>
      <c r="P4957" s="12"/>
      <c r="Q4957" s="12"/>
      <c r="R4957" s="12"/>
      <c r="S4957" s="12"/>
      <c r="T4957" s="12"/>
      <c r="U4957" s="12"/>
      <c r="V4957" s="12"/>
      <c r="W4957" s="12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2"/>
      <c r="AS4957" s="12"/>
      <c r="AT4957" s="12"/>
      <c r="AU4957" s="12"/>
      <c r="AV4957" s="12"/>
      <c r="AW4957" s="12"/>
      <c r="AX4957" s="12"/>
      <c r="AY4957" s="12"/>
      <c r="AZ4957" s="12"/>
      <c r="BA4957" s="12"/>
      <c r="BB4957" s="12"/>
      <c r="BC4957" s="12"/>
      <c r="BD4957" s="12"/>
      <c r="BE4957" s="12"/>
      <c r="BF4957" s="12"/>
      <c r="BG4957" s="12"/>
      <c r="BH4957" s="12"/>
      <c r="BI4957" s="12"/>
      <c r="BJ4957" s="13"/>
      <c r="BK4957" s="13"/>
      <c r="BL4957" s="13"/>
      <c r="BM4957" s="13"/>
      <c r="BN4957" s="13"/>
    </row>
    <row r="4958" spans="4:66" x14ac:dyDescent="0.25">
      <c r="D4958" s="7"/>
      <c r="E4958" s="10"/>
      <c r="F4958" s="10"/>
      <c r="G4958" s="10"/>
      <c r="H4958" s="10"/>
      <c r="I4958" s="10"/>
      <c r="J4958" s="10"/>
      <c r="K4958" s="11"/>
      <c r="L4958" s="11"/>
      <c r="M4958" s="12"/>
      <c r="N4958" s="12"/>
      <c r="O4958" s="12"/>
      <c r="P4958" s="12"/>
      <c r="Q4958" s="12"/>
      <c r="R4958" s="12"/>
      <c r="S4958" s="12"/>
      <c r="T4958" s="12"/>
      <c r="U4958" s="12"/>
      <c r="V4958" s="12"/>
      <c r="W4958" s="12"/>
      <c r="X4958" s="12"/>
      <c r="Y4958" s="12"/>
      <c r="Z4958" s="12"/>
      <c r="AA4958" s="12"/>
      <c r="AB4958" s="12"/>
      <c r="AC4958" s="12"/>
      <c r="AD4958" s="12"/>
      <c r="AE4958" s="12"/>
      <c r="AF4958" s="12"/>
      <c r="AG4958" s="12"/>
      <c r="AH4958" s="12"/>
      <c r="AI4958" s="12"/>
      <c r="AJ4958" s="12"/>
      <c r="AK4958" s="12"/>
      <c r="AL4958" s="12"/>
      <c r="AM4958" s="12"/>
      <c r="AN4958" s="12"/>
      <c r="AO4958" s="12"/>
      <c r="AP4958" s="12"/>
      <c r="AQ4958" s="12"/>
      <c r="AR4958" s="12"/>
      <c r="AS4958" s="12"/>
      <c r="AT4958" s="12"/>
      <c r="AU4958" s="12"/>
      <c r="AV4958" s="12"/>
      <c r="AW4958" s="12"/>
      <c r="AX4958" s="12"/>
      <c r="AY4958" s="12"/>
      <c r="AZ4958" s="12"/>
      <c r="BA4958" s="12"/>
      <c r="BB4958" s="12"/>
      <c r="BC4958" s="12"/>
      <c r="BD4958" s="12"/>
      <c r="BE4958" s="12"/>
      <c r="BF4958" s="12"/>
      <c r="BG4958" s="12"/>
      <c r="BH4958" s="12"/>
      <c r="BI4958" s="12"/>
      <c r="BJ4958" s="13"/>
      <c r="BK4958" s="13"/>
      <c r="BL4958" s="13"/>
      <c r="BM4958" s="13"/>
      <c r="BN4958" s="13"/>
    </row>
    <row r="4959" spans="4:66" x14ac:dyDescent="0.25">
      <c r="D4959" s="7"/>
      <c r="E4959" s="10"/>
      <c r="F4959" s="10"/>
      <c r="G4959" s="10"/>
      <c r="H4959" s="10"/>
      <c r="I4959" s="10"/>
      <c r="J4959" s="10"/>
      <c r="K4959" s="11"/>
      <c r="L4959" s="11"/>
      <c r="M4959" s="12"/>
      <c r="N4959" s="12"/>
      <c r="O4959" s="12"/>
      <c r="P4959" s="12"/>
      <c r="Q4959" s="12"/>
      <c r="R4959" s="12"/>
      <c r="S4959" s="12"/>
      <c r="T4959" s="12"/>
      <c r="U4959" s="12"/>
      <c r="V4959" s="12"/>
      <c r="W4959" s="12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2"/>
      <c r="AS4959" s="12"/>
      <c r="AT4959" s="12"/>
      <c r="AU4959" s="12"/>
      <c r="AV4959" s="12"/>
      <c r="AW4959" s="12"/>
      <c r="AX4959" s="12"/>
      <c r="AY4959" s="12"/>
      <c r="AZ4959" s="12"/>
      <c r="BA4959" s="12"/>
      <c r="BB4959" s="12"/>
      <c r="BC4959" s="12"/>
      <c r="BD4959" s="12"/>
      <c r="BE4959" s="12"/>
      <c r="BF4959" s="12"/>
      <c r="BG4959" s="12"/>
      <c r="BH4959" s="12"/>
      <c r="BI4959" s="12"/>
      <c r="BJ4959" s="13"/>
      <c r="BK4959" s="13"/>
      <c r="BL4959" s="13"/>
      <c r="BM4959" s="13"/>
      <c r="BN4959" s="13"/>
    </row>
    <row r="4960" spans="4:66" x14ac:dyDescent="0.25">
      <c r="D4960" s="7"/>
      <c r="E4960" s="10"/>
      <c r="F4960" s="10"/>
      <c r="G4960" s="10"/>
      <c r="H4960" s="10"/>
      <c r="I4960" s="10"/>
      <c r="J4960" s="10"/>
      <c r="K4960" s="11"/>
      <c r="L4960" s="11"/>
      <c r="M4960" s="12"/>
      <c r="N4960" s="12"/>
      <c r="O4960" s="12"/>
      <c r="P4960" s="12"/>
      <c r="Q4960" s="12"/>
      <c r="R4960" s="12"/>
      <c r="S4960" s="12"/>
      <c r="T4960" s="12"/>
      <c r="U4960" s="12"/>
      <c r="V4960" s="12"/>
      <c r="W4960" s="12"/>
      <c r="X4960" s="12"/>
      <c r="Y4960" s="12"/>
      <c r="Z4960" s="12"/>
      <c r="AA4960" s="12"/>
      <c r="AB4960" s="12"/>
      <c r="AC4960" s="12"/>
      <c r="AD4960" s="12"/>
      <c r="AE4960" s="12"/>
      <c r="AF4960" s="12"/>
      <c r="AG4960" s="12"/>
      <c r="AH4960" s="12"/>
      <c r="AI4960" s="12"/>
      <c r="AJ4960" s="12"/>
      <c r="AK4960" s="12"/>
      <c r="AL4960" s="12"/>
      <c r="AM4960" s="12"/>
      <c r="AN4960" s="12"/>
      <c r="AO4960" s="12"/>
      <c r="AP4960" s="12"/>
      <c r="AQ4960" s="12"/>
      <c r="AR4960" s="12"/>
      <c r="AS4960" s="12"/>
      <c r="AT4960" s="12"/>
      <c r="AU4960" s="12"/>
      <c r="AV4960" s="12"/>
      <c r="AW4960" s="12"/>
      <c r="AX4960" s="12"/>
      <c r="AY4960" s="12"/>
      <c r="AZ4960" s="12"/>
      <c r="BA4960" s="12"/>
      <c r="BB4960" s="12"/>
      <c r="BC4960" s="12"/>
      <c r="BD4960" s="12"/>
      <c r="BE4960" s="12"/>
      <c r="BF4960" s="12"/>
      <c r="BG4960" s="12"/>
      <c r="BH4960" s="12"/>
      <c r="BI4960" s="12"/>
      <c r="BJ4960" s="13"/>
      <c r="BK4960" s="13"/>
      <c r="BL4960" s="13"/>
      <c r="BM4960" s="13"/>
      <c r="BN4960" s="13"/>
    </row>
    <row r="4961" spans="4:66" x14ac:dyDescent="0.25">
      <c r="D4961" s="7"/>
      <c r="E4961" s="10"/>
      <c r="F4961" s="10"/>
      <c r="G4961" s="10"/>
      <c r="H4961" s="10"/>
      <c r="I4961" s="10"/>
      <c r="J4961" s="10"/>
      <c r="K4961" s="11"/>
      <c r="L4961" s="11"/>
      <c r="M4961" s="12"/>
      <c r="N4961" s="12"/>
      <c r="O4961" s="12"/>
      <c r="P4961" s="12"/>
      <c r="Q4961" s="12"/>
      <c r="R4961" s="12"/>
      <c r="S4961" s="12"/>
      <c r="T4961" s="12"/>
      <c r="U4961" s="12"/>
      <c r="V4961" s="12"/>
      <c r="W4961" s="12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2"/>
      <c r="AS4961" s="12"/>
      <c r="AT4961" s="12"/>
      <c r="AU4961" s="12"/>
      <c r="AV4961" s="12"/>
      <c r="AW4961" s="12"/>
      <c r="AX4961" s="12"/>
      <c r="AY4961" s="12"/>
      <c r="AZ4961" s="12"/>
      <c r="BA4961" s="12"/>
      <c r="BB4961" s="12"/>
      <c r="BC4961" s="12"/>
      <c r="BD4961" s="12"/>
      <c r="BE4961" s="12"/>
      <c r="BF4961" s="12"/>
      <c r="BG4961" s="12"/>
      <c r="BH4961" s="12"/>
      <c r="BI4961" s="12"/>
      <c r="BJ4961" s="13"/>
      <c r="BK4961" s="13"/>
      <c r="BL4961" s="13"/>
      <c r="BM4961" s="13"/>
      <c r="BN4961" s="13"/>
    </row>
    <row r="4962" spans="4:66" x14ac:dyDescent="0.25">
      <c r="D4962" s="7"/>
      <c r="E4962" s="10"/>
      <c r="F4962" s="10"/>
      <c r="G4962" s="10"/>
      <c r="H4962" s="10"/>
      <c r="I4962" s="10"/>
      <c r="J4962" s="10"/>
      <c r="K4962" s="11"/>
      <c r="L4962" s="11"/>
      <c r="M4962" s="12"/>
      <c r="N4962" s="12"/>
      <c r="O4962" s="12"/>
      <c r="P4962" s="12"/>
      <c r="Q4962" s="12"/>
      <c r="R4962" s="12"/>
      <c r="S4962" s="12"/>
      <c r="T4962" s="12"/>
      <c r="U4962" s="12"/>
      <c r="V4962" s="12"/>
      <c r="W4962" s="12"/>
      <c r="X4962" s="12"/>
      <c r="Y4962" s="12"/>
      <c r="Z4962" s="12"/>
      <c r="AA4962" s="12"/>
      <c r="AB4962" s="12"/>
      <c r="AC4962" s="12"/>
      <c r="AD4962" s="12"/>
      <c r="AE4962" s="12"/>
      <c r="AF4962" s="12"/>
      <c r="AG4962" s="12"/>
      <c r="AH4962" s="12"/>
      <c r="AI4962" s="12"/>
      <c r="AJ4962" s="12"/>
      <c r="AK4962" s="12"/>
      <c r="AL4962" s="12"/>
      <c r="AM4962" s="12"/>
      <c r="AN4962" s="12"/>
      <c r="AO4962" s="12"/>
      <c r="AP4962" s="12"/>
      <c r="AQ4962" s="12"/>
      <c r="AR4962" s="12"/>
      <c r="AS4962" s="12"/>
      <c r="AT4962" s="12"/>
      <c r="AU4962" s="12"/>
      <c r="AV4962" s="12"/>
      <c r="AW4962" s="12"/>
      <c r="AX4962" s="12"/>
      <c r="AY4962" s="12"/>
      <c r="AZ4962" s="12"/>
      <c r="BA4962" s="12"/>
      <c r="BB4962" s="12"/>
      <c r="BC4962" s="12"/>
      <c r="BD4962" s="12"/>
      <c r="BE4962" s="12"/>
      <c r="BF4962" s="12"/>
      <c r="BG4962" s="12"/>
      <c r="BH4962" s="12"/>
      <c r="BI4962" s="12"/>
      <c r="BJ4962" s="13"/>
      <c r="BK4962" s="13"/>
      <c r="BL4962" s="13"/>
      <c r="BM4962" s="13"/>
      <c r="BN4962" s="13"/>
    </row>
    <row r="4963" spans="4:66" x14ac:dyDescent="0.25">
      <c r="D4963" s="7"/>
      <c r="E4963" s="10"/>
      <c r="F4963" s="10"/>
      <c r="G4963" s="10"/>
      <c r="H4963" s="10"/>
      <c r="I4963" s="10"/>
      <c r="J4963" s="10"/>
      <c r="K4963" s="11"/>
      <c r="L4963" s="11"/>
      <c r="M4963" s="12"/>
      <c r="N4963" s="12"/>
      <c r="O4963" s="12"/>
      <c r="P4963" s="12"/>
      <c r="Q4963" s="12"/>
      <c r="R4963" s="12"/>
      <c r="S4963" s="12"/>
      <c r="T4963" s="12"/>
      <c r="U4963" s="12"/>
      <c r="V4963" s="12"/>
      <c r="W4963" s="12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2"/>
      <c r="AS4963" s="12"/>
      <c r="AT4963" s="12"/>
      <c r="AU4963" s="12"/>
      <c r="AV4963" s="12"/>
      <c r="AW4963" s="12"/>
      <c r="AX4963" s="12"/>
      <c r="AY4963" s="12"/>
      <c r="AZ4963" s="12"/>
      <c r="BA4963" s="12"/>
      <c r="BB4963" s="12"/>
      <c r="BC4963" s="12"/>
      <c r="BD4963" s="12"/>
      <c r="BE4963" s="12"/>
      <c r="BF4963" s="12"/>
      <c r="BG4963" s="12"/>
      <c r="BH4963" s="12"/>
      <c r="BI4963" s="12"/>
      <c r="BJ4963" s="13"/>
      <c r="BK4963" s="13"/>
      <c r="BL4963" s="13"/>
      <c r="BM4963" s="13"/>
      <c r="BN4963" s="13"/>
    </row>
    <row r="4964" spans="4:66" x14ac:dyDescent="0.25">
      <c r="D4964" s="7"/>
      <c r="E4964" s="10"/>
      <c r="F4964" s="10"/>
      <c r="G4964" s="10"/>
      <c r="H4964" s="10"/>
      <c r="I4964" s="10"/>
      <c r="J4964" s="10"/>
      <c r="K4964" s="11"/>
      <c r="L4964" s="11"/>
      <c r="M4964" s="12"/>
      <c r="N4964" s="12"/>
      <c r="O4964" s="12"/>
      <c r="P4964" s="12"/>
      <c r="Q4964" s="12"/>
      <c r="R4964" s="12"/>
      <c r="S4964" s="12"/>
      <c r="T4964" s="12"/>
      <c r="U4964" s="12"/>
      <c r="V4964" s="12"/>
      <c r="W4964" s="12"/>
      <c r="X4964" s="12"/>
      <c r="Y4964" s="12"/>
      <c r="Z4964" s="12"/>
      <c r="AA4964" s="12"/>
      <c r="AB4964" s="12"/>
      <c r="AC4964" s="12"/>
      <c r="AD4964" s="12"/>
      <c r="AE4964" s="12"/>
      <c r="AF4964" s="12"/>
      <c r="AG4964" s="12"/>
      <c r="AH4964" s="12"/>
      <c r="AI4964" s="12"/>
      <c r="AJ4964" s="12"/>
      <c r="AK4964" s="12"/>
      <c r="AL4964" s="12"/>
      <c r="AM4964" s="12"/>
      <c r="AN4964" s="12"/>
      <c r="AO4964" s="12"/>
      <c r="AP4964" s="12"/>
      <c r="AQ4964" s="12"/>
      <c r="AR4964" s="12"/>
      <c r="AS4964" s="12"/>
      <c r="AT4964" s="12"/>
      <c r="AU4964" s="12"/>
      <c r="AV4964" s="12"/>
      <c r="AW4964" s="12"/>
      <c r="AX4964" s="12"/>
      <c r="AY4964" s="12"/>
      <c r="AZ4964" s="12"/>
      <c r="BA4964" s="12"/>
      <c r="BB4964" s="12"/>
      <c r="BC4964" s="12"/>
      <c r="BD4964" s="12"/>
      <c r="BE4964" s="12"/>
      <c r="BF4964" s="12"/>
      <c r="BG4964" s="12"/>
      <c r="BH4964" s="12"/>
      <c r="BI4964" s="12"/>
      <c r="BJ4964" s="13"/>
      <c r="BK4964" s="13"/>
      <c r="BL4964" s="13"/>
      <c r="BM4964" s="13"/>
      <c r="BN4964" s="13"/>
    </row>
    <row r="4965" spans="4:66" x14ac:dyDescent="0.25">
      <c r="D4965" s="7"/>
      <c r="E4965" s="10"/>
      <c r="F4965" s="10"/>
      <c r="G4965" s="10"/>
      <c r="H4965" s="10"/>
      <c r="I4965" s="10"/>
      <c r="J4965" s="10"/>
      <c r="K4965" s="11"/>
      <c r="L4965" s="11"/>
      <c r="M4965" s="12"/>
      <c r="N4965" s="12"/>
      <c r="O4965" s="12"/>
      <c r="P4965" s="12"/>
      <c r="Q4965" s="12"/>
      <c r="R4965" s="12"/>
      <c r="S4965" s="12"/>
      <c r="T4965" s="12"/>
      <c r="U4965" s="12"/>
      <c r="V4965" s="12"/>
      <c r="W4965" s="12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2"/>
      <c r="AS4965" s="12"/>
      <c r="AT4965" s="12"/>
      <c r="AU4965" s="12"/>
      <c r="AV4965" s="12"/>
      <c r="AW4965" s="12"/>
      <c r="AX4965" s="12"/>
      <c r="AY4965" s="12"/>
      <c r="AZ4965" s="12"/>
      <c r="BA4965" s="12"/>
      <c r="BB4965" s="12"/>
      <c r="BC4965" s="12"/>
      <c r="BD4965" s="12"/>
      <c r="BE4965" s="12"/>
      <c r="BF4965" s="12"/>
      <c r="BG4965" s="12"/>
      <c r="BH4965" s="12"/>
      <c r="BI4965" s="12"/>
      <c r="BJ4965" s="13"/>
      <c r="BK4965" s="13"/>
      <c r="BL4965" s="13"/>
      <c r="BM4965" s="13"/>
      <c r="BN4965" s="13"/>
    </row>
    <row r="4966" spans="4:66" x14ac:dyDescent="0.25">
      <c r="D4966" s="7"/>
      <c r="E4966" s="10"/>
      <c r="F4966" s="10"/>
      <c r="G4966" s="10"/>
      <c r="H4966" s="10"/>
      <c r="I4966" s="10"/>
      <c r="J4966" s="10"/>
      <c r="K4966" s="11"/>
      <c r="L4966" s="11"/>
      <c r="M4966" s="12"/>
      <c r="N4966" s="12"/>
      <c r="O4966" s="12"/>
      <c r="P4966" s="12"/>
      <c r="Q4966" s="12"/>
      <c r="R4966" s="12"/>
      <c r="S4966" s="12"/>
      <c r="T4966" s="12"/>
      <c r="U4966" s="12"/>
      <c r="V4966" s="12"/>
      <c r="W4966" s="12"/>
      <c r="X4966" s="12"/>
      <c r="Y4966" s="12"/>
      <c r="Z4966" s="12"/>
      <c r="AA4966" s="12"/>
      <c r="AB4966" s="12"/>
      <c r="AC4966" s="12"/>
      <c r="AD4966" s="12"/>
      <c r="AE4966" s="12"/>
      <c r="AF4966" s="12"/>
      <c r="AG4966" s="12"/>
      <c r="AH4966" s="12"/>
      <c r="AI4966" s="12"/>
      <c r="AJ4966" s="12"/>
      <c r="AK4966" s="12"/>
      <c r="AL4966" s="12"/>
      <c r="AM4966" s="12"/>
      <c r="AN4966" s="12"/>
      <c r="AO4966" s="12"/>
      <c r="AP4966" s="12"/>
      <c r="AQ4966" s="12"/>
      <c r="AR4966" s="12"/>
      <c r="AS4966" s="12"/>
      <c r="AT4966" s="12"/>
      <c r="AU4966" s="12"/>
      <c r="AV4966" s="12"/>
      <c r="AW4966" s="12"/>
      <c r="AX4966" s="12"/>
      <c r="AY4966" s="12"/>
      <c r="AZ4966" s="12"/>
      <c r="BA4966" s="12"/>
      <c r="BB4966" s="12"/>
      <c r="BC4966" s="12"/>
      <c r="BD4966" s="12"/>
      <c r="BE4966" s="12"/>
      <c r="BF4966" s="12"/>
      <c r="BG4966" s="12"/>
      <c r="BH4966" s="12"/>
      <c r="BI4966" s="12"/>
      <c r="BJ4966" s="13"/>
      <c r="BK4966" s="13"/>
      <c r="BL4966" s="13"/>
      <c r="BM4966" s="13"/>
      <c r="BN4966" s="13"/>
    </row>
    <row r="4967" spans="4:66" x14ac:dyDescent="0.25">
      <c r="D4967" s="7"/>
      <c r="E4967" s="10"/>
      <c r="F4967" s="10"/>
      <c r="G4967" s="10"/>
      <c r="H4967" s="10"/>
      <c r="I4967" s="10"/>
      <c r="J4967" s="10"/>
      <c r="K4967" s="11"/>
      <c r="L4967" s="11"/>
      <c r="M4967" s="12"/>
      <c r="N4967" s="12"/>
      <c r="O4967" s="12"/>
      <c r="P4967" s="12"/>
      <c r="Q4967" s="12"/>
      <c r="R4967" s="12"/>
      <c r="S4967" s="12"/>
      <c r="T4967" s="12"/>
      <c r="U4967" s="12"/>
      <c r="V4967" s="12"/>
      <c r="W4967" s="12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2"/>
      <c r="AS4967" s="12"/>
      <c r="AT4967" s="12"/>
      <c r="AU4967" s="12"/>
      <c r="AV4967" s="12"/>
      <c r="AW4967" s="12"/>
      <c r="AX4967" s="12"/>
      <c r="AY4967" s="12"/>
      <c r="AZ4967" s="12"/>
      <c r="BA4967" s="12"/>
      <c r="BB4967" s="12"/>
      <c r="BC4967" s="12"/>
      <c r="BD4967" s="12"/>
      <c r="BE4967" s="12"/>
      <c r="BF4967" s="12"/>
      <c r="BG4967" s="12"/>
      <c r="BH4967" s="12"/>
      <c r="BI4967" s="12"/>
      <c r="BJ4967" s="13"/>
      <c r="BK4967" s="13"/>
      <c r="BL4967" s="13"/>
      <c r="BM4967" s="13"/>
      <c r="BN4967" s="13"/>
    </row>
    <row r="4968" spans="4:66" x14ac:dyDescent="0.25">
      <c r="D4968" s="7"/>
      <c r="E4968" s="10"/>
      <c r="F4968" s="10"/>
      <c r="G4968" s="10"/>
      <c r="H4968" s="10"/>
      <c r="I4968" s="10"/>
      <c r="J4968" s="10"/>
      <c r="K4968" s="11"/>
      <c r="L4968" s="11"/>
      <c r="M4968" s="12"/>
      <c r="N4968" s="12"/>
      <c r="O4968" s="12"/>
      <c r="P4968" s="12"/>
      <c r="Q4968" s="12"/>
      <c r="R4968" s="12"/>
      <c r="S4968" s="12"/>
      <c r="T4968" s="12"/>
      <c r="U4968" s="12"/>
      <c r="V4968" s="12"/>
      <c r="W4968" s="12"/>
      <c r="X4968" s="12"/>
      <c r="Y4968" s="12"/>
      <c r="Z4968" s="12"/>
      <c r="AA4968" s="12"/>
      <c r="AB4968" s="12"/>
      <c r="AC4968" s="12"/>
      <c r="AD4968" s="12"/>
      <c r="AE4968" s="12"/>
      <c r="AF4968" s="12"/>
      <c r="AG4968" s="12"/>
      <c r="AH4968" s="12"/>
      <c r="AI4968" s="12"/>
      <c r="AJ4968" s="12"/>
      <c r="AK4968" s="12"/>
      <c r="AL4968" s="12"/>
      <c r="AM4968" s="12"/>
      <c r="AN4968" s="12"/>
      <c r="AO4968" s="12"/>
      <c r="AP4968" s="12"/>
      <c r="AQ4968" s="12"/>
      <c r="AR4968" s="12"/>
      <c r="AS4968" s="12"/>
      <c r="AT4968" s="12"/>
      <c r="AU4968" s="12"/>
      <c r="AV4968" s="12"/>
      <c r="AW4968" s="12"/>
      <c r="AX4968" s="12"/>
      <c r="AY4968" s="12"/>
      <c r="AZ4968" s="12"/>
      <c r="BA4968" s="12"/>
      <c r="BB4968" s="12"/>
      <c r="BC4968" s="12"/>
      <c r="BD4968" s="12"/>
      <c r="BE4968" s="12"/>
      <c r="BF4968" s="12"/>
      <c r="BG4968" s="12"/>
      <c r="BH4968" s="12"/>
      <c r="BI4968" s="12"/>
      <c r="BJ4968" s="13"/>
      <c r="BK4968" s="13"/>
      <c r="BL4968" s="13"/>
      <c r="BM4968" s="13"/>
      <c r="BN4968" s="13"/>
    </row>
    <row r="4969" spans="4:66" x14ac:dyDescent="0.25">
      <c r="D4969" s="7"/>
      <c r="E4969" s="10"/>
      <c r="F4969" s="10"/>
      <c r="G4969" s="10"/>
      <c r="H4969" s="10"/>
      <c r="I4969" s="10"/>
      <c r="J4969" s="10"/>
      <c r="K4969" s="11"/>
      <c r="L4969" s="11"/>
      <c r="M4969" s="12"/>
      <c r="N4969" s="12"/>
      <c r="O4969" s="12"/>
      <c r="P4969" s="12"/>
      <c r="Q4969" s="12"/>
      <c r="R4969" s="12"/>
      <c r="S4969" s="12"/>
      <c r="T4969" s="12"/>
      <c r="U4969" s="12"/>
      <c r="V4969" s="12"/>
      <c r="W4969" s="12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2"/>
      <c r="AS4969" s="12"/>
      <c r="AT4969" s="12"/>
      <c r="AU4969" s="12"/>
      <c r="AV4969" s="12"/>
      <c r="AW4969" s="12"/>
      <c r="AX4969" s="12"/>
      <c r="AY4969" s="12"/>
      <c r="AZ4969" s="12"/>
      <c r="BA4969" s="12"/>
      <c r="BB4969" s="12"/>
      <c r="BC4969" s="12"/>
      <c r="BD4969" s="12"/>
      <c r="BE4969" s="12"/>
      <c r="BF4969" s="12"/>
      <c r="BG4969" s="12"/>
      <c r="BH4969" s="12"/>
      <c r="BI4969" s="12"/>
      <c r="BJ4969" s="13"/>
      <c r="BK4969" s="13"/>
      <c r="BL4969" s="13"/>
      <c r="BM4969" s="13"/>
      <c r="BN4969" s="13"/>
    </row>
    <row r="4970" spans="4:66" x14ac:dyDescent="0.25">
      <c r="D4970" s="7"/>
      <c r="E4970" s="10"/>
      <c r="F4970" s="10"/>
      <c r="G4970" s="10"/>
      <c r="H4970" s="10"/>
      <c r="I4970" s="10"/>
      <c r="J4970" s="10"/>
      <c r="K4970" s="11"/>
      <c r="L4970" s="11"/>
      <c r="M4970" s="12"/>
      <c r="N4970" s="12"/>
      <c r="O4970" s="12"/>
      <c r="P4970" s="12"/>
      <c r="Q4970" s="12"/>
      <c r="R4970" s="12"/>
      <c r="S4970" s="12"/>
      <c r="T4970" s="12"/>
      <c r="U4970" s="12"/>
      <c r="V4970" s="12"/>
      <c r="W4970" s="12"/>
      <c r="X4970" s="12"/>
      <c r="Y4970" s="12"/>
      <c r="Z4970" s="12"/>
      <c r="AA4970" s="12"/>
      <c r="AB4970" s="12"/>
      <c r="AC4970" s="12"/>
      <c r="AD4970" s="12"/>
      <c r="AE4970" s="12"/>
      <c r="AF4970" s="12"/>
      <c r="AG4970" s="12"/>
      <c r="AH4970" s="12"/>
      <c r="AI4970" s="12"/>
      <c r="AJ4970" s="12"/>
      <c r="AK4970" s="12"/>
      <c r="AL4970" s="12"/>
      <c r="AM4970" s="12"/>
      <c r="AN4970" s="12"/>
      <c r="AO4970" s="12"/>
      <c r="AP4970" s="12"/>
      <c r="AQ4970" s="12"/>
      <c r="AR4970" s="12"/>
      <c r="AS4970" s="12"/>
      <c r="AT4970" s="12"/>
      <c r="AU4970" s="12"/>
      <c r="AV4970" s="12"/>
      <c r="AW4970" s="12"/>
      <c r="AX4970" s="12"/>
      <c r="AY4970" s="12"/>
      <c r="AZ4970" s="12"/>
      <c r="BA4970" s="12"/>
      <c r="BB4970" s="12"/>
      <c r="BC4970" s="12"/>
      <c r="BD4970" s="12"/>
      <c r="BE4970" s="12"/>
      <c r="BF4970" s="12"/>
      <c r="BG4970" s="12"/>
      <c r="BH4970" s="12"/>
      <c r="BI4970" s="12"/>
      <c r="BJ4970" s="13"/>
      <c r="BK4970" s="13"/>
      <c r="BL4970" s="13"/>
      <c r="BM4970" s="13"/>
      <c r="BN4970" s="13"/>
    </row>
    <row r="4971" spans="4:66" x14ac:dyDescent="0.25">
      <c r="D4971" s="7"/>
      <c r="E4971" s="10"/>
      <c r="F4971" s="10"/>
      <c r="G4971" s="10"/>
      <c r="H4971" s="10"/>
      <c r="I4971" s="10"/>
      <c r="J4971" s="10"/>
      <c r="K4971" s="11"/>
      <c r="L4971" s="11"/>
      <c r="M4971" s="12"/>
      <c r="N4971" s="12"/>
      <c r="O4971" s="12"/>
      <c r="P4971" s="12"/>
      <c r="Q4971" s="12"/>
      <c r="R4971" s="12"/>
      <c r="S4971" s="12"/>
      <c r="T4971" s="12"/>
      <c r="U4971" s="12"/>
      <c r="V4971" s="12"/>
      <c r="W4971" s="12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2"/>
      <c r="AS4971" s="12"/>
      <c r="AT4971" s="12"/>
      <c r="AU4971" s="12"/>
      <c r="AV4971" s="12"/>
      <c r="AW4971" s="12"/>
      <c r="AX4971" s="12"/>
      <c r="AY4971" s="12"/>
      <c r="AZ4971" s="12"/>
      <c r="BA4971" s="12"/>
      <c r="BB4971" s="12"/>
      <c r="BC4971" s="12"/>
      <c r="BD4971" s="12"/>
      <c r="BE4971" s="12"/>
      <c r="BF4971" s="12"/>
      <c r="BG4971" s="12"/>
      <c r="BH4971" s="12"/>
      <c r="BI4971" s="12"/>
      <c r="BJ4971" s="13"/>
      <c r="BK4971" s="13"/>
      <c r="BL4971" s="13"/>
      <c r="BM4971" s="13"/>
      <c r="BN4971" s="13"/>
    </row>
    <row r="4972" spans="4:66" x14ac:dyDescent="0.25">
      <c r="D4972" s="7"/>
      <c r="E4972" s="10"/>
      <c r="F4972" s="10"/>
      <c r="G4972" s="10"/>
      <c r="H4972" s="10"/>
      <c r="I4972" s="10"/>
      <c r="J4972" s="10"/>
      <c r="K4972" s="11"/>
      <c r="L4972" s="11"/>
      <c r="M4972" s="12"/>
      <c r="N4972" s="12"/>
      <c r="O4972" s="12"/>
      <c r="P4972" s="12"/>
      <c r="Q4972" s="12"/>
      <c r="R4972" s="12"/>
      <c r="S4972" s="12"/>
      <c r="T4972" s="12"/>
      <c r="U4972" s="12"/>
      <c r="V4972" s="12"/>
      <c r="W4972" s="12"/>
      <c r="X4972" s="12"/>
      <c r="Y4972" s="12"/>
      <c r="Z4972" s="12"/>
      <c r="AA4972" s="12"/>
      <c r="AB4972" s="12"/>
      <c r="AC4972" s="12"/>
      <c r="AD4972" s="12"/>
      <c r="AE4972" s="12"/>
      <c r="AF4972" s="12"/>
      <c r="AG4972" s="12"/>
      <c r="AH4972" s="12"/>
      <c r="AI4972" s="12"/>
      <c r="AJ4972" s="12"/>
      <c r="AK4972" s="12"/>
      <c r="AL4972" s="12"/>
      <c r="AM4972" s="12"/>
      <c r="AN4972" s="12"/>
      <c r="AO4972" s="12"/>
      <c r="AP4972" s="12"/>
      <c r="AQ4972" s="12"/>
      <c r="AR4972" s="12"/>
      <c r="AS4972" s="12"/>
      <c r="AT4972" s="12"/>
      <c r="AU4972" s="12"/>
      <c r="AV4972" s="12"/>
      <c r="AW4972" s="12"/>
      <c r="AX4972" s="12"/>
      <c r="AY4972" s="12"/>
      <c r="AZ4972" s="12"/>
      <c r="BA4972" s="12"/>
      <c r="BB4972" s="12"/>
      <c r="BC4972" s="12"/>
      <c r="BD4972" s="12"/>
      <c r="BE4972" s="12"/>
      <c r="BF4972" s="12"/>
      <c r="BG4972" s="12"/>
      <c r="BH4972" s="12"/>
      <c r="BI4972" s="12"/>
      <c r="BJ4972" s="13"/>
      <c r="BK4972" s="13"/>
      <c r="BL4972" s="13"/>
      <c r="BM4972" s="13"/>
      <c r="BN4972" s="13"/>
    </row>
    <row r="4973" spans="4:66" x14ac:dyDescent="0.25">
      <c r="D4973" s="7"/>
      <c r="E4973" s="10"/>
      <c r="F4973" s="10"/>
      <c r="G4973" s="10"/>
      <c r="H4973" s="10"/>
      <c r="I4973" s="10"/>
      <c r="J4973" s="10"/>
      <c r="K4973" s="11"/>
      <c r="L4973" s="11"/>
      <c r="M4973" s="12"/>
      <c r="N4973" s="12"/>
      <c r="O4973" s="12"/>
      <c r="P4973" s="12"/>
      <c r="Q4973" s="12"/>
      <c r="R4973" s="12"/>
      <c r="S4973" s="12"/>
      <c r="T4973" s="12"/>
      <c r="U4973" s="12"/>
      <c r="V4973" s="12"/>
      <c r="W4973" s="12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2"/>
      <c r="AS4973" s="12"/>
      <c r="AT4973" s="12"/>
      <c r="AU4973" s="12"/>
      <c r="AV4973" s="12"/>
      <c r="AW4973" s="12"/>
      <c r="AX4973" s="12"/>
      <c r="AY4973" s="12"/>
      <c r="AZ4973" s="12"/>
      <c r="BA4973" s="12"/>
      <c r="BB4973" s="12"/>
      <c r="BC4973" s="12"/>
      <c r="BD4973" s="12"/>
      <c r="BE4973" s="12"/>
      <c r="BF4973" s="12"/>
      <c r="BG4973" s="12"/>
      <c r="BH4973" s="12"/>
      <c r="BI4973" s="12"/>
      <c r="BJ4973" s="13"/>
      <c r="BK4973" s="13"/>
      <c r="BL4973" s="13"/>
      <c r="BM4973" s="13"/>
      <c r="BN4973" s="13"/>
    </row>
    <row r="4974" spans="4:66" x14ac:dyDescent="0.25">
      <c r="D4974" s="7"/>
      <c r="E4974" s="10"/>
      <c r="F4974" s="10"/>
      <c r="G4974" s="10"/>
      <c r="H4974" s="10"/>
      <c r="I4974" s="10"/>
      <c r="J4974" s="10"/>
      <c r="K4974" s="11"/>
      <c r="L4974" s="11"/>
      <c r="M4974" s="12"/>
      <c r="N4974" s="12"/>
      <c r="O4974" s="12"/>
      <c r="P4974" s="12"/>
      <c r="Q4974" s="12"/>
      <c r="R4974" s="12"/>
      <c r="S4974" s="12"/>
      <c r="T4974" s="12"/>
      <c r="U4974" s="12"/>
      <c r="V4974" s="12"/>
      <c r="W4974" s="12"/>
      <c r="X4974" s="12"/>
      <c r="Y4974" s="12"/>
      <c r="Z4974" s="12"/>
      <c r="AA4974" s="12"/>
      <c r="AB4974" s="12"/>
      <c r="AC4974" s="12"/>
      <c r="AD4974" s="12"/>
      <c r="AE4974" s="12"/>
      <c r="AF4974" s="12"/>
      <c r="AG4974" s="12"/>
      <c r="AH4974" s="12"/>
      <c r="AI4974" s="12"/>
      <c r="AJ4974" s="12"/>
      <c r="AK4974" s="12"/>
      <c r="AL4974" s="12"/>
      <c r="AM4974" s="12"/>
      <c r="AN4974" s="12"/>
      <c r="AO4974" s="12"/>
      <c r="AP4974" s="12"/>
      <c r="AQ4974" s="12"/>
      <c r="AR4974" s="12"/>
      <c r="AS4974" s="12"/>
      <c r="AT4974" s="12"/>
      <c r="AU4974" s="12"/>
      <c r="AV4974" s="12"/>
      <c r="AW4974" s="12"/>
      <c r="AX4974" s="12"/>
      <c r="AY4974" s="12"/>
      <c r="AZ4974" s="12"/>
      <c r="BA4974" s="12"/>
      <c r="BB4974" s="12"/>
      <c r="BC4974" s="12"/>
      <c r="BD4974" s="12"/>
      <c r="BE4974" s="12"/>
      <c r="BF4974" s="12"/>
      <c r="BG4974" s="12"/>
      <c r="BH4974" s="12"/>
      <c r="BI4974" s="12"/>
      <c r="BJ4974" s="13"/>
      <c r="BK4974" s="13"/>
      <c r="BL4974" s="13"/>
      <c r="BM4974" s="13"/>
      <c r="BN4974" s="13"/>
    </row>
    <row r="4975" spans="4:66" x14ac:dyDescent="0.25">
      <c r="D4975" s="7"/>
      <c r="E4975" s="10"/>
      <c r="F4975" s="10"/>
      <c r="G4975" s="10"/>
      <c r="H4975" s="10"/>
      <c r="I4975" s="10"/>
      <c r="J4975" s="10"/>
      <c r="K4975" s="11"/>
      <c r="L4975" s="11"/>
      <c r="M4975" s="12"/>
      <c r="N4975" s="12"/>
      <c r="O4975" s="12"/>
      <c r="P4975" s="12"/>
      <c r="Q4975" s="12"/>
      <c r="R4975" s="12"/>
      <c r="S4975" s="12"/>
      <c r="T4975" s="12"/>
      <c r="U4975" s="12"/>
      <c r="V4975" s="12"/>
      <c r="W4975" s="12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2"/>
      <c r="AS4975" s="12"/>
      <c r="AT4975" s="12"/>
      <c r="AU4975" s="12"/>
      <c r="AV4975" s="12"/>
      <c r="AW4975" s="12"/>
      <c r="AX4975" s="12"/>
      <c r="AY4975" s="12"/>
      <c r="AZ4975" s="12"/>
      <c r="BA4975" s="12"/>
      <c r="BB4975" s="12"/>
      <c r="BC4975" s="12"/>
      <c r="BD4975" s="12"/>
      <c r="BE4975" s="12"/>
      <c r="BF4975" s="12"/>
      <c r="BG4975" s="12"/>
      <c r="BH4975" s="12"/>
      <c r="BI4975" s="12"/>
      <c r="BJ4975" s="13"/>
      <c r="BK4975" s="13"/>
      <c r="BL4975" s="13"/>
      <c r="BM4975" s="13"/>
      <c r="BN4975" s="13"/>
    </row>
    <row r="4976" spans="4:66" x14ac:dyDescent="0.25">
      <c r="D4976" s="7"/>
      <c r="E4976" s="10"/>
      <c r="F4976" s="10"/>
      <c r="G4976" s="10"/>
      <c r="H4976" s="10"/>
      <c r="I4976" s="10"/>
      <c r="J4976" s="10"/>
      <c r="K4976" s="11"/>
      <c r="L4976" s="11"/>
      <c r="M4976" s="12"/>
      <c r="N4976" s="12"/>
      <c r="O4976" s="12"/>
      <c r="P4976" s="12"/>
      <c r="Q4976" s="12"/>
      <c r="R4976" s="12"/>
      <c r="S4976" s="12"/>
      <c r="T4976" s="12"/>
      <c r="U4976" s="12"/>
      <c r="V4976" s="12"/>
      <c r="W4976" s="12"/>
      <c r="X4976" s="12"/>
      <c r="Y4976" s="12"/>
      <c r="Z4976" s="12"/>
      <c r="AA4976" s="12"/>
      <c r="AB4976" s="12"/>
      <c r="AC4976" s="12"/>
      <c r="AD4976" s="12"/>
      <c r="AE4976" s="12"/>
      <c r="AF4976" s="12"/>
      <c r="AG4976" s="12"/>
      <c r="AH4976" s="12"/>
      <c r="AI4976" s="12"/>
      <c r="AJ4976" s="12"/>
      <c r="AK4976" s="12"/>
      <c r="AL4976" s="12"/>
      <c r="AM4976" s="12"/>
      <c r="AN4976" s="12"/>
      <c r="AO4976" s="12"/>
      <c r="AP4976" s="12"/>
      <c r="AQ4976" s="12"/>
      <c r="AR4976" s="12"/>
      <c r="AS4976" s="12"/>
      <c r="AT4976" s="12"/>
      <c r="AU4976" s="12"/>
      <c r="AV4976" s="12"/>
      <c r="AW4976" s="12"/>
      <c r="AX4976" s="12"/>
      <c r="AY4976" s="12"/>
      <c r="AZ4976" s="12"/>
      <c r="BA4976" s="12"/>
      <c r="BB4976" s="12"/>
      <c r="BC4976" s="12"/>
      <c r="BD4976" s="12"/>
      <c r="BE4976" s="12"/>
      <c r="BF4976" s="12"/>
      <c r="BG4976" s="12"/>
      <c r="BH4976" s="12"/>
      <c r="BI4976" s="12"/>
      <c r="BJ4976" s="13"/>
      <c r="BK4976" s="13"/>
      <c r="BL4976" s="13"/>
      <c r="BM4976" s="13"/>
      <c r="BN4976" s="13"/>
    </row>
    <row r="4977" spans="4:66" x14ac:dyDescent="0.25">
      <c r="D4977" s="7"/>
      <c r="E4977" s="10"/>
      <c r="F4977" s="10"/>
      <c r="G4977" s="10"/>
      <c r="H4977" s="10"/>
      <c r="I4977" s="10"/>
      <c r="J4977" s="10"/>
      <c r="K4977" s="11"/>
      <c r="L4977" s="11"/>
      <c r="M4977" s="12"/>
      <c r="N4977" s="12"/>
      <c r="O4977" s="12"/>
      <c r="P4977" s="12"/>
      <c r="Q4977" s="12"/>
      <c r="R4977" s="12"/>
      <c r="S4977" s="12"/>
      <c r="T4977" s="12"/>
      <c r="U4977" s="12"/>
      <c r="V4977" s="12"/>
      <c r="W4977" s="12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2"/>
      <c r="AS4977" s="12"/>
      <c r="AT4977" s="12"/>
      <c r="AU4977" s="12"/>
      <c r="AV4977" s="12"/>
      <c r="AW4977" s="12"/>
      <c r="AX4977" s="12"/>
      <c r="AY4977" s="12"/>
      <c r="AZ4977" s="12"/>
      <c r="BA4977" s="12"/>
      <c r="BB4977" s="12"/>
      <c r="BC4977" s="12"/>
      <c r="BD4977" s="12"/>
      <c r="BE4977" s="12"/>
      <c r="BF4977" s="12"/>
      <c r="BG4977" s="12"/>
      <c r="BH4977" s="12"/>
      <c r="BI4977" s="12"/>
      <c r="BJ4977" s="13"/>
      <c r="BK4977" s="13"/>
      <c r="BL4977" s="13"/>
      <c r="BM4977" s="13"/>
      <c r="BN4977" s="13"/>
    </row>
    <row r="4978" spans="4:66" x14ac:dyDescent="0.25">
      <c r="D4978" s="7"/>
      <c r="E4978" s="10"/>
      <c r="F4978" s="10"/>
      <c r="G4978" s="10"/>
      <c r="H4978" s="10"/>
      <c r="I4978" s="10"/>
      <c r="J4978" s="10"/>
      <c r="K4978" s="11"/>
      <c r="L4978" s="11"/>
      <c r="M4978" s="12"/>
      <c r="N4978" s="12"/>
      <c r="O4978" s="12"/>
      <c r="P4978" s="12"/>
      <c r="Q4978" s="12"/>
      <c r="R4978" s="12"/>
      <c r="S4978" s="12"/>
      <c r="T4978" s="12"/>
      <c r="U4978" s="12"/>
      <c r="V4978" s="12"/>
      <c r="W4978" s="12"/>
      <c r="X4978" s="12"/>
      <c r="Y4978" s="12"/>
      <c r="Z4978" s="12"/>
      <c r="AA4978" s="12"/>
      <c r="AB4978" s="12"/>
      <c r="AC4978" s="12"/>
      <c r="AD4978" s="12"/>
      <c r="AE4978" s="12"/>
      <c r="AF4978" s="12"/>
      <c r="AG4978" s="12"/>
      <c r="AH4978" s="12"/>
      <c r="AI4978" s="12"/>
      <c r="AJ4978" s="12"/>
      <c r="AK4978" s="12"/>
      <c r="AL4978" s="12"/>
      <c r="AM4978" s="12"/>
      <c r="AN4978" s="12"/>
      <c r="AO4978" s="12"/>
      <c r="AP4978" s="12"/>
      <c r="AQ4978" s="12"/>
      <c r="AR4978" s="12"/>
      <c r="AS4978" s="12"/>
      <c r="AT4978" s="12"/>
      <c r="AU4978" s="12"/>
      <c r="AV4978" s="12"/>
      <c r="AW4978" s="12"/>
      <c r="AX4978" s="12"/>
      <c r="AY4978" s="12"/>
      <c r="AZ4978" s="12"/>
      <c r="BA4978" s="12"/>
      <c r="BB4978" s="12"/>
      <c r="BC4978" s="12"/>
      <c r="BD4978" s="12"/>
      <c r="BE4978" s="12"/>
      <c r="BF4978" s="12"/>
      <c r="BG4978" s="12"/>
      <c r="BH4978" s="12"/>
      <c r="BI4978" s="12"/>
      <c r="BJ4978" s="13"/>
      <c r="BK4978" s="13"/>
      <c r="BL4978" s="13"/>
      <c r="BM4978" s="13"/>
      <c r="BN4978" s="13"/>
    </row>
    <row r="4979" spans="4:66" x14ac:dyDescent="0.25">
      <c r="D4979" s="7"/>
      <c r="E4979" s="10"/>
      <c r="F4979" s="10"/>
      <c r="G4979" s="10"/>
      <c r="H4979" s="10"/>
      <c r="I4979" s="10"/>
      <c r="J4979" s="10"/>
      <c r="K4979" s="11"/>
      <c r="L4979" s="11"/>
      <c r="M4979" s="12"/>
      <c r="N4979" s="12"/>
      <c r="O4979" s="12"/>
      <c r="P4979" s="12"/>
      <c r="Q4979" s="12"/>
      <c r="R4979" s="12"/>
      <c r="S4979" s="12"/>
      <c r="T4979" s="12"/>
      <c r="U4979" s="12"/>
      <c r="V4979" s="12"/>
      <c r="W4979" s="12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2"/>
      <c r="AS4979" s="12"/>
      <c r="AT4979" s="12"/>
      <c r="AU4979" s="12"/>
      <c r="AV4979" s="12"/>
      <c r="AW4979" s="12"/>
      <c r="AX4979" s="12"/>
      <c r="AY4979" s="12"/>
      <c r="AZ4979" s="12"/>
      <c r="BA4979" s="12"/>
      <c r="BB4979" s="12"/>
      <c r="BC4979" s="12"/>
      <c r="BD4979" s="12"/>
      <c r="BE4979" s="12"/>
      <c r="BF4979" s="12"/>
      <c r="BG4979" s="12"/>
      <c r="BH4979" s="12"/>
      <c r="BI4979" s="12"/>
      <c r="BJ4979" s="13"/>
      <c r="BK4979" s="13"/>
      <c r="BL4979" s="13"/>
      <c r="BM4979" s="13"/>
      <c r="BN4979" s="13"/>
    </row>
    <row r="4980" spans="4:66" x14ac:dyDescent="0.25">
      <c r="D4980" s="7"/>
      <c r="E4980" s="10"/>
      <c r="F4980" s="10"/>
      <c r="G4980" s="10"/>
      <c r="H4980" s="10"/>
      <c r="I4980" s="10"/>
      <c r="J4980" s="10"/>
      <c r="K4980" s="11"/>
      <c r="L4980" s="11"/>
      <c r="M4980" s="12"/>
      <c r="N4980" s="12"/>
      <c r="O4980" s="12"/>
      <c r="P4980" s="12"/>
      <c r="Q4980" s="12"/>
      <c r="R4980" s="12"/>
      <c r="S4980" s="12"/>
      <c r="T4980" s="12"/>
      <c r="U4980" s="12"/>
      <c r="V4980" s="12"/>
      <c r="W4980" s="12"/>
      <c r="X4980" s="12"/>
      <c r="Y4980" s="12"/>
      <c r="Z4980" s="12"/>
      <c r="AA4980" s="12"/>
      <c r="AB4980" s="12"/>
      <c r="AC4980" s="12"/>
      <c r="AD4980" s="12"/>
      <c r="AE4980" s="12"/>
      <c r="AF4980" s="12"/>
      <c r="AG4980" s="12"/>
      <c r="AH4980" s="12"/>
      <c r="AI4980" s="12"/>
      <c r="AJ4980" s="12"/>
      <c r="AK4980" s="12"/>
      <c r="AL4980" s="12"/>
      <c r="AM4980" s="12"/>
      <c r="AN4980" s="12"/>
      <c r="AO4980" s="12"/>
      <c r="AP4980" s="12"/>
      <c r="AQ4980" s="12"/>
      <c r="AR4980" s="12"/>
      <c r="AS4980" s="12"/>
      <c r="AT4980" s="12"/>
      <c r="AU4980" s="12"/>
      <c r="AV4980" s="12"/>
      <c r="AW4980" s="12"/>
      <c r="AX4980" s="12"/>
      <c r="AY4980" s="12"/>
      <c r="AZ4980" s="12"/>
      <c r="BA4980" s="12"/>
      <c r="BB4980" s="12"/>
      <c r="BC4980" s="12"/>
      <c r="BD4980" s="12"/>
      <c r="BE4980" s="12"/>
      <c r="BF4980" s="12"/>
      <c r="BG4980" s="12"/>
      <c r="BH4980" s="12"/>
      <c r="BI4980" s="12"/>
      <c r="BJ4980" s="13"/>
      <c r="BK4980" s="13"/>
      <c r="BL4980" s="13"/>
      <c r="BM4980" s="13"/>
      <c r="BN4980" s="13"/>
    </row>
    <row r="4981" spans="4:66" x14ac:dyDescent="0.25">
      <c r="D4981" s="7"/>
      <c r="E4981" s="10"/>
      <c r="F4981" s="10"/>
      <c r="G4981" s="10"/>
      <c r="H4981" s="10"/>
      <c r="I4981" s="10"/>
      <c r="J4981" s="10"/>
      <c r="K4981" s="11"/>
      <c r="L4981" s="11"/>
      <c r="M4981" s="12"/>
      <c r="N4981" s="12"/>
      <c r="O4981" s="12"/>
      <c r="P4981" s="12"/>
      <c r="Q4981" s="12"/>
      <c r="R4981" s="12"/>
      <c r="S4981" s="12"/>
      <c r="T4981" s="12"/>
      <c r="U4981" s="12"/>
      <c r="V4981" s="12"/>
      <c r="W4981" s="12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2"/>
      <c r="AS4981" s="12"/>
      <c r="AT4981" s="12"/>
      <c r="AU4981" s="12"/>
      <c r="AV4981" s="12"/>
      <c r="AW4981" s="12"/>
      <c r="AX4981" s="12"/>
      <c r="AY4981" s="12"/>
      <c r="AZ4981" s="12"/>
      <c r="BA4981" s="12"/>
      <c r="BB4981" s="12"/>
      <c r="BC4981" s="12"/>
      <c r="BD4981" s="12"/>
      <c r="BE4981" s="12"/>
      <c r="BF4981" s="12"/>
      <c r="BG4981" s="12"/>
      <c r="BH4981" s="12"/>
      <c r="BI4981" s="12"/>
      <c r="BJ4981" s="13"/>
      <c r="BK4981" s="13"/>
      <c r="BL4981" s="13"/>
      <c r="BM4981" s="13"/>
      <c r="BN4981" s="13"/>
    </row>
    <row r="4982" spans="4:66" x14ac:dyDescent="0.25">
      <c r="D4982" s="7"/>
      <c r="E4982" s="10"/>
      <c r="F4982" s="10"/>
      <c r="G4982" s="10"/>
      <c r="H4982" s="10"/>
      <c r="I4982" s="10"/>
      <c r="J4982" s="10"/>
      <c r="K4982" s="11"/>
      <c r="L4982" s="11"/>
      <c r="M4982" s="12"/>
      <c r="N4982" s="12"/>
      <c r="O4982" s="12"/>
      <c r="P4982" s="12"/>
      <c r="Q4982" s="12"/>
      <c r="R4982" s="12"/>
      <c r="S4982" s="12"/>
      <c r="T4982" s="12"/>
      <c r="U4982" s="12"/>
      <c r="V4982" s="12"/>
      <c r="W4982" s="12"/>
      <c r="X4982" s="12"/>
      <c r="Y4982" s="12"/>
      <c r="Z4982" s="12"/>
      <c r="AA4982" s="12"/>
      <c r="AB4982" s="12"/>
      <c r="AC4982" s="12"/>
      <c r="AD4982" s="12"/>
      <c r="AE4982" s="12"/>
      <c r="AF4982" s="12"/>
      <c r="AG4982" s="12"/>
      <c r="AH4982" s="12"/>
      <c r="AI4982" s="12"/>
      <c r="AJ4982" s="12"/>
      <c r="AK4982" s="12"/>
      <c r="AL4982" s="12"/>
      <c r="AM4982" s="12"/>
      <c r="AN4982" s="12"/>
      <c r="AO4982" s="12"/>
      <c r="AP4982" s="12"/>
      <c r="AQ4982" s="12"/>
      <c r="AR4982" s="12"/>
      <c r="AS4982" s="12"/>
      <c r="AT4982" s="12"/>
      <c r="AU4982" s="12"/>
      <c r="AV4982" s="12"/>
      <c r="AW4982" s="12"/>
      <c r="AX4982" s="12"/>
      <c r="AY4982" s="12"/>
      <c r="AZ4982" s="12"/>
      <c r="BA4982" s="12"/>
      <c r="BB4982" s="12"/>
      <c r="BC4982" s="12"/>
      <c r="BD4982" s="12"/>
      <c r="BE4982" s="12"/>
      <c r="BF4982" s="12"/>
      <c r="BG4982" s="12"/>
      <c r="BH4982" s="12"/>
      <c r="BI4982" s="12"/>
      <c r="BJ4982" s="13"/>
      <c r="BK4982" s="13"/>
      <c r="BL4982" s="13"/>
      <c r="BM4982" s="13"/>
      <c r="BN4982" s="13"/>
    </row>
    <row r="4983" spans="4:66" x14ac:dyDescent="0.25">
      <c r="D4983" s="7"/>
      <c r="E4983" s="10"/>
      <c r="F4983" s="10"/>
      <c r="G4983" s="10"/>
      <c r="H4983" s="10"/>
      <c r="I4983" s="10"/>
      <c r="J4983" s="10"/>
      <c r="K4983" s="11"/>
      <c r="L4983" s="11"/>
      <c r="M4983" s="12"/>
      <c r="N4983" s="12"/>
      <c r="O4983" s="12"/>
      <c r="P4983" s="12"/>
      <c r="Q4983" s="12"/>
      <c r="R4983" s="12"/>
      <c r="S4983" s="12"/>
      <c r="T4983" s="12"/>
      <c r="U4983" s="12"/>
      <c r="V4983" s="12"/>
      <c r="W4983" s="12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2"/>
      <c r="AS4983" s="12"/>
      <c r="AT4983" s="12"/>
      <c r="AU4983" s="12"/>
      <c r="AV4983" s="12"/>
      <c r="AW4983" s="12"/>
      <c r="AX4983" s="12"/>
      <c r="AY4983" s="12"/>
      <c r="AZ4983" s="12"/>
      <c r="BA4983" s="12"/>
      <c r="BB4983" s="12"/>
      <c r="BC4983" s="12"/>
      <c r="BD4983" s="12"/>
      <c r="BE4983" s="12"/>
      <c r="BF4983" s="12"/>
      <c r="BG4983" s="12"/>
      <c r="BH4983" s="12"/>
      <c r="BI4983" s="12"/>
      <c r="BJ4983" s="13"/>
      <c r="BK4983" s="13"/>
      <c r="BL4983" s="13"/>
      <c r="BM4983" s="13"/>
      <c r="BN4983" s="13"/>
    </row>
    <row r="4984" spans="4:66" x14ac:dyDescent="0.25">
      <c r="D4984" s="7"/>
      <c r="E4984" s="10"/>
      <c r="F4984" s="10"/>
      <c r="G4984" s="10"/>
      <c r="H4984" s="10"/>
      <c r="I4984" s="10"/>
      <c r="J4984" s="10"/>
      <c r="K4984" s="11"/>
      <c r="L4984" s="11"/>
      <c r="M4984" s="12"/>
      <c r="N4984" s="12"/>
      <c r="O4984" s="12"/>
      <c r="P4984" s="12"/>
      <c r="Q4984" s="12"/>
      <c r="R4984" s="12"/>
      <c r="S4984" s="12"/>
      <c r="T4984" s="12"/>
      <c r="U4984" s="12"/>
      <c r="V4984" s="12"/>
      <c r="W4984" s="12"/>
      <c r="X4984" s="12"/>
      <c r="Y4984" s="12"/>
      <c r="Z4984" s="12"/>
      <c r="AA4984" s="12"/>
      <c r="AB4984" s="12"/>
      <c r="AC4984" s="12"/>
      <c r="AD4984" s="12"/>
      <c r="AE4984" s="12"/>
      <c r="AF4984" s="12"/>
      <c r="AG4984" s="12"/>
      <c r="AH4984" s="12"/>
      <c r="AI4984" s="12"/>
      <c r="AJ4984" s="12"/>
      <c r="AK4984" s="12"/>
      <c r="AL4984" s="12"/>
      <c r="AM4984" s="12"/>
      <c r="AN4984" s="12"/>
      <c r="AO4984" s="12"/>
      <c r="AP4984" s="12"/>
      <c r="AQ4984" s="12"/>
      <c r="AR4984" s="12"/>
      <c r="AS4984" s="12"/>
      <c r="AT4984" s="12"/>
      <c r="AU4984" s="12"/>
      <c r="AV4984" s="12"/>
      <c r="AW4984" s="12"/>
      <c r="AX4984" s="12"/>
      <c r="AY4984" s="12"/>
      <c r="AZ4984" s="12"/>
      <c r="BA4984" s="12"/>
      <c r="BB4984" s="12"/>
      <c r="BC4984" s="12"/>
      <c r="BD4984" s="12"/>
      <c r="BE4984" s="12"/>
      <c r="BF4984" s="12"/>
      <c r="BG4984" s="12"/>
      <c r="BH4984" s="12"/>
      <c r="BI4984" s="12"/>
      <c r="BJ4984" s="13"/>
      <c r="BK4984" s="13"/>
      <c r="BL4984" s="13"/>
      <c r="BM4984" s="13"/>
      <c r="BN4984" s="13"/>
    </row>
    <row r="4985" spans="4:66" x14ac:dyDescent="0.25">
      <c r="D4985" s="7"/>
      <c r="E4985" s="10"/>
      <c r="F4985" s="10"/>
      <c r="G4985" s="10"/>
      <c r="H4985" s="10"/>
      <c r="I4985" s="10"/>
      <c r="J4985" s="10"/>
      <c r="K4985" s="11"/>
      <c r="L4985" s="11"/>
      <c r="M4985" s="12"/>
      <c r="N4985" s="12"/>
      <c r="O4985" s="12"/>
      <c r="P4985" s="12"/>
      <c r="Q4985" s="12"/>
      <c r="R4985" s="12"/>
      <c r="S4985" s="12"/>
      <c r="T4985" s="12"/>
      <c r="U4985" s="12"/>
      <c r="V4985" s="12"/>
      <c r="W4985" s="12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2"/>
      <c r="AS4985" s="12"/>
      <c r="AT4985" s="12"/>
      <c r="AU4985" s="12"/>
      <c r="AV4985" s="12"/>
      <c r="AW4985" s="12"/>
      <c r="AX4985" s="12"/>
      <c r="AY4985" s="12"/>
      <c r="AZ4985" s="12"/>
      <c r="BA4985" s="12"/>
      <c r="BB4985" s="12"/>
      <c r="BC4985" s="12"/>
      <c r="BD4985" s="12"/>
      <c r="BE4985" s="12"/>
      <c r="BF4985" s="12"/>
      <c r="BG4985" s="12"/>
      <c r="BH4985" s="12"/>
      <c r="BI4985" s="12"/>
      <c r="BJ4985" s="13"/>
      <c r="BK4985" s="13"/>
      <c r="BL4985" s="13"/>
      <c r="BM4985" s="13"/>
      <c r="BN4985" s="13"/>
    </row>
    <row r="4986" spans="4:66" x14ac:dyDescent="0.25">
      <c r="D4986" s="7"/>
      <c r="E4986" s="10"/>
      <c r="F4986" s="10"/>
      <c r="G4986" s="10"/>
      <c r="H4986" s="10"/>
      <c r="I4986" s="10"/>
      <c r="J4986" s="10"/>
      <c r="K4986" s="11"/>
      <c r="L4986" s="11"/>
      <c r="M4986" s="12"/>
      <c r="N4986" s="12"/>
      <c r="O4986" s="12"/>
      <c r="P4986" s="12"/>
      <c r="Q4986" s="12"/>
      <c r="R4986" s="12"/>
      <c r="S4986" s="12"/>
      <c r="T4986" s="12"/>
      <c r="U4986" s="12"/>
      <c r="V4986" s="12"/>
      <c r="W4986" s="12"/>
      <c r="X4986" s="12"/>
      <c r="Y4986" s="12"/>
      <c r="Z4986" s="12"/>
      <c r="AA4986" s="12"/>
      <c r="AB4986" s="12"/>
      <c r="AC4986" s="12"/>
      <c r="AD4986" s="12"/>
      <c r="AE4986" s="12"/>
      <c r="AF4986" s="12"/>
      <c r="AG4986" s="12"/>
      <c r="AH4986" s="12"/>
      <c r="AI4986" s="12"/>
      <c r="AJ4986" s="12"/>
      <c r="AK4986" s="12"/>
      <c r="AL4986" s="12"/>
      <c r="AM4986" s="12"/>
      <c r="AN4986" s="12"/>
      <c r="AO4986" s="12"/>
      <c r="AP4986" s="12"/>
      <c r="AQ4986" s="12"/>
      <c r="AR4986" s="12"/>
      <c r="AS4986" s="12"/>
      <c r="AT4986" s="12"/>
      <c r="AU4986" s="12"/>
      <c r="AV4986" s="12"/>
      <c r="AW4986" s="12"/>
      <c r="AX4986" s="12"/>
      <c r="AY4986" s="12"/>
      <c r="AZ4986" s="12"/>
      <c r="BA4986" s="12"/>
      <c r="BB4986" s="12"/>
      <c r="BC4986" s="12"/>
      <c r="BD4986" s="12"/>
      <c r="BE4986" s="12"/>
      <c r="BF4986" s="12"/>
      <c r="BG4986" s="12"/>
      <c r="BH4986" s="12"/>
      <c r="BI4986" s="12"/>
      <c r="BJ4986" s="13"/>
      <c r="BK4986" s="13"/>
      <c r="BL4986" s="13"/>
      <c r="BM4986" s="13"/>
      <c r="BN4986" s="13"/>
    </row>
    <row r="4987" spans="4:66" x14ac:dyDescent="0.25">
      <c r="D4987" s="7"/>
      <c r="E4987" s="10"/>
      <c r="F4987" s="10"/>
      <c r="G4987" s="10"/>
      <c r="H4987" s="10"/>
      <c r="I4987" s="10"/>
      <c r="J4987" s="10"/>
      <c r="K4987" s="11"/>
      <c r="L4987" s="11"/>
      <c r="M4987" s="12"/>
      <c r="N4987" s="12"/>
      <c r="O4987" s="12"/>
      <c r="P4987" s="12"/>
      <c r="Q4987" s="12"/>
      <c r="R4987" s="12"/>
      <c r="S4987" s="12"/>
      <c r="T4987" s="12"/>
      <c r="U4987" s="12"/>
      <c r="V4987" s="12"/>
      <c r="W4987" s="12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2"/>
      <c r="AS4987" s="12"/>
      <c r="AT4987" s="12"/>
      <c r="AU4987" s="12"/>
      <c r="AV4987" s="12"/>
      <c r="AW4987" s="12"/>
      <c r="AX4987" s="12"/>
      <c r="AY4987" s="12"/>
      <c r="AZ4987" s="12"/>
      <c r="BA4987" s="12"/>
      <c r="BB4987" s="12"/>
      <c r="BC4987" s="12"/>
      <c r="BD4987" s="12"/>
      <c r="BE4987" s="12"/>
      <c r="BF4987" s="12"/>
      <c r="BG4987" s="12"/>
      <c r="BH4987" s="12"/>
      <c r="BI4987" s="12"/>
      <c r="BJ4987" s="13"/>
      <c r="BK4987" s="13"/>
      <c r="BL4987" s="13"/>
      <c r="BM4987" s="13"/>
      <c r="BN4987" s="13"/>
    </row>
    <row r="4988" spans="4:66" x14ac:dyDescent="0.25">
      <c r="D4988" s="7"/>
      <c r="E4988" s="10"/>
      <c r="F4988" s="10"/>
      <c r="G4988" s="10"/>
      <c r="H4988" s="10"/>
      <c r="I4988" s="10"/>
      <c r="J4988" s="10"/>
      <c r="K4988" s="11"/>
      <c r="L4988" s="11"/>
      <c r="M4988" s="12"/>
      <c r="N4988" s="12"/>
      <c r="O4988" s="12"/>
      <c r="P4988" s="12"/>
      <c r="Q4988" s="12"/>
      <c r="R4988" s="12"/>
      <c r="S4988" s="12"/>
      <c r="T4988" s="12"/>
      <c r="U4988" s="12"/>
      <c r="V4988" s="12"/>
      <c r="W4988" s="12"/>
      <c r="X4988" s="12"/>
      <c r="Y4988" s="12"/>
      <c r="Z4988" s="12"/>
      <c r="AA4988" s="12"/>
      <c r="AB4988" s="12"/>
      <c r="AC4988" s="12"/>
      <c r="AD4988" s="12"/>
      <c r="AE4988" s="12"/>
      <c r="AF4988" s="12"/>
      <c r="AG4988" s="12"/>
      <c r="AH4988" s="12"/>
      <c r="AI4988" s="12"/>
      <c r="AJ4988" s="12"/>
      <c r="AK4988" s="12"/>
      <c r="AL4988" s="12"/>
      <c r="AM4988" s="12"/>
      <c r="AN4988" s="12"/>
      <c r="AO4988" s="12"/>
      <c r="AP4988" s="12"/>
      <c r="AQ4988" s="12"/>
      <c r="AR4988" s="12"/>
      <c r="AS4988" s="12"/>
      <c r="AT4988" s="12"/>
      <c r="AU4988" s="12"/>
      <c r="AV4988" s="12"/>
      <c r="AW4988" s="12"/>
      <c r="AX4988" s="12"/>
      <c r="AY4988" s="12"/>
      <c r="AZ4988" s="12"/>
      <c r="BA4988" s="12"/>
      <c r="BB4988" s="12"/>
      <c r="BC4988" s="12"/>
      <c r="BD4988" s="12"/>
      <c r="BE4988" s="12"/>
      <c r="BF4988" s="12"/>
      <c r="BG4988" s="12"/>
      <c r="BH4988" s="12"/>
      <c r="BI4988" s="12"/>
      <c r="BJ4988" s="13"/>
      <c r="BK4988" s="13"/>
      <c r="BL4988" s="13"/>
      <c r="BM4988" s="13"/>
      <c r="BN4988" s="13"/>
    </row>
    <row r="4989" spans="4:66" x14ac:dyDescent="0.25">
      <c r="D4989" s="7"/>
      <c r="E4989" s="10"/>
      <c r="F4989" s="10"/>
      <c r="G4989" s="10"/>
      <c r="H4989" s="10"/>
      <c r="I4989" s="10"/>
      <c r="J4989" s="10"/>
      <c r="K4989" s="11"/>
      <c r="L4989" s="11"/>
      <c r="M4989" s="12"/>
      <c r="N4989" s="12"/>
      <c r="O4989" s="12"/>
      <c r="P4989" s="12"/>
      <c r="Q4989" s="12"/>
      <c r="R4989" s="12"/>
      <c r="S4989" s="12"/>
      <c r="T4989" s="12"/>
      <c r="U4989" s="12"/>
      <c r="V4989" s="12"/>
      <c r="W4989" s="12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2"/>
      <c r="AS4989" s="12"/>
      <c r="AT4989" s="12"/>
      <c r="AU4989" s="12"/>
      <c r="AV4989" s="12"/>
      <c r="AW4989" s="12"/>
      <c r="AX4989" s="12"/>
      <c r="AY4989" s="12"/>
      <c r="AZ4989" s="12"/>
      <c r="BA4989" s="12"/>
      <c r="BB4989" s="12"/>
      <c r="BC4989" s="12"/>
      <c r="BD4989" s="12"/>
      <c r="BE4989" s="12"/>
      <c r="BF4989" s="12"/>
      <c r="BG4989" s="12"/>
      <c r="BH4989" s="12"/>
      <c r="BI4989" s="12"/>
      <c r="BJ4989" s="13"/>
      <c r="BK4989" s="13"/>
      <c r="BL4989" s="13"/>
      <c r="BM4989" s="13"/>
      <c r="BN4989" s="13"/>
    </row>
    <row r="4990" spans="4:66" x14ac:dyDescent="0.25">
      <c r="D4990" s="7"/>
      <c r="E4990" s="10"/>
      <c r="F4990" s="10"/>
      <c r="G4990" s="10"/>
      <c r="H4990" s="10"/>
      <c r="I4990" s="10"/>
      <c r="J4990" s="10"/>
      <c r="K4990" s="11"/>
      <c r="L4990" s="11"/>
      <c r="M4990" s="12"/>
      <c r="N4990" s="12"/>
      <c r="O4990" s="12"/>
      <c r="P4990" s="12"/>
      <c r="Q4990" s="12"/>
      <c r="R4990" s="12"/>
      <c r="S4990" s="12"/>
      <c r="T4990" s="12"/>
      <c r="U4990" s="12"/>
      <c r="V4990" s="12"/>
      <c r="W4990" s="12"/>
      <c r="X4990" s="12"/>
      <c r="Y4990" s="12"/>
      <c r="Z4990" s="12"/>
      <c r="AA4990" s="12"/>
      <c r="AB4990" s="12"/>
      <c r="AC4990" s="12"/>
      <c r="AD4990" s="12"/>
      <c r="AE4990" s="12"/>
      <c r="AF4990" s="12"/>
      <c r="AG4990" s="12"/>
      <c r="AH4990" s="12"/>
      <c r="AI4990" s="12"/>
      <c r="AJ4990" s="12"/>
      <c r="AK4990" s="12"/>
      <c r="AL4990" s="12"/>
      <c r="AM4990" s="12"/>
      <c r="AN4990" s="12"/>
      <c r="AO4990" s="12"/>
      <c r="AP4990" s="12"/>
      <c r="AQ4990" s="12"/>
      <c r="AR4990" s="12"/>
      <c r="AS4990" s="12"/>
      <c r="AT4990" s="12"/>
      <c r="AU4990" s="12"/>
      <c r="AV4990" s="12"/>
      <c r="AW4990" s="12"/>
      <c r="AX4990" s="12"/>
      <c r="AY4990" s="12"/>
      <c r="AZ4990" s="12"/>
      <c r="BA4990" s="12"/>
      <c r="BB4990" s="12"/>
      <c r="BC4990" s="12"/>
      <c r="BD4990" s="12"/>
      <c r="BE4990" s="12"/>
      <c r="BF4990" s="12"/>
      <c r="BG4990" s="12"/>
      <c r="BH4990" s="12"/>
      <c r="BI4990" s="12"/>
      <c r="BJ4990" s="13"/>
      <c r="BK4990" s="13"/>
      <c r="BL4990" s="13"/>
      <c r="BM4990" s="13"/>
      <c r="BN4990" s="13"/>
    </row>
    <row r="4991" spans="4:66" x14ac:dyDescent="0.25">
      <c r="D4991" s="7"/>
      <c r="E4991" s="10"/>
      <c r="F4991" s="10"/>
      <c r="G4991" s="10"/>
      <c r="H4991" s="10"/>
      <c r="I4991" s="10"/>
      <c r="J4991" s="10"/>
      <c r="K4991" s="11"/>
      <c r="L4991" s="11"/>
      <c r="M4991" s="12"/>
      <c r="N4991" s="12"/>
      <c r="O4991" s="12"/>
      <c r="P4991" s="12"/>
      <c r="Q4991" s="12"/>
      <c r="R4991" s="12"/>
      <c r="S4991" s="12"/>
      <c r="T4991" s="12"/>
      <c r="U4991" s="12"/>
      <c r="V4991" s="12"/>
      <c r="W4991" s="12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2"/>
      <c r="AS4991" s="12"/>
      <c r="AT4991" s="12"/>
      <c r="AU4991" s="12"/>
      <c r="AV4991" s="12"/>
      <c r="AW4991" s="12"/>
      <c r="AX4991" s="12"/>
      <c r="AY4991" s="12"/>
      <c r="AZ4991" s="12"/>
      <c r="BA4991" s="12"/>
      <c r="BB4991" s="12"/>
      <c r="BC4991" s="12"/>
      <c r="BD4991" s="12"/>
      <c r="BE4991" s="12"/>
      <c r="BF4991" s="12"/>
      <c r="BG4991" s="12"/>
      <c r="BH4991" s="12"/>
      <c r="BI4991" s="12"/>
      <c r="BJ4991" s="13"/>
      <c r="BK4991" s="13"/>
      <c r="BL4991" s="13"/>
      <c r="BM4991" s="13"/>
      <c r="BN4991" s="13"/>
    </row>
    <row r="4992" spans="4:66" x14ac:dyDescent="0.25">
      <c r="D4992" s="7"/>
      <c r="E4992" s="10"/>
      <c r="F4992" s="10"/>
      <c r="G4992" s="10"/>
      <c r="H4992" s="10"/>
      <c r="I4992" s="10"/>
      <c r="J4992" s="10"/>
      <c r="K4992" s="11"/>
      <c r="L4992" s="11"/>
      <c r="M4992" s="12"/>
      <c r="N4992" s="12"/>
      <c r="O4992" s="12"/>
      <c r="P4992" s="12"/>
      <c r="Q4992" s="12"/>
      <c r="R4992" s="12"/>
      <c r="S4992" s="12"/>
      <c r="T4992" s="12"/>
      <c r="U4992" s="12"/>
      <c r="V4992" s="12"/>
      <c r="W4992" s="12"/>
      <c r="X4992" s="12"/>
      <c r="Y4992" s="12"/>
      <c r="Z4992" s="12"/>
      <c r="AA4992" s="12"/>
      <c r="AB4992" s="12"/>
      <c r="AC4992" s="12"/>
      <c r="AD4992" s="12"/>
      <c r="AE4992" s="12"/>
      <c r="AF4992" s="12"/>
      <c r="AG4992" s="12"/>
      <c r="AH4992" s="12"/>
      <c r="AI4992" s="12"/>
      <c r="AJ4992" s="12"/>
      <c r="AK4992" s="12"/>
      <c r="AL4992" s="12"/>
      <c r="AM4992" s="12"/>
      <c r="AN4992" s="12"/>
      <c r="AO4992" s="12"/>
      <c r="AP4992" s="12"/>
      <c r="AQ4992" s="12"/>
      <c r="AR4992" s="12"/>
      <c r="AS4992" s="12"/>
      <c r="AT4992" s="12"/>
      <c r="AU4992" s="12"/>
      <c r="AV4992" s="12"/>
      <c r="AW4992" s="12"/>
      <c r="AX4992" s="12"/>
      <c r="AY4992" s="12"/>
      <c r="AZ4992" s="12"/>
      <c r="BA4992" s="12"/>
      <c r="BB4992" s="12"/>
      <c r="BC4992" s="12"/>
      <c r="BD4992" s="12"/>
      <c r="BE4992" s="12"/>
      <c r="BF4992" s="12"/>
      <c r="BG4992" s="12"/>
      <c r="BH4992" s="12"/>
      <c r="BI4992" s="12"/>
      <c r="BJ4992" s="13"/>
      <c r="BK4992" s="13"/>
      <c r="BL4992" s="13"/>
      <c r="BM4992" s="13"/>
      <c r="BN4992" s="13"/>
    </row>
    <row r="4993" spans="4:66" x14ac:dyDescent="0.25">
      <c r="D4993" s="7"/>
      <c r="E4993" s="10"/>
      <c r="F4993" s="10"/>
      <c r="G4993" s="10"/>
      <c r="H4993" s="10"/>
      <c r="I4993" s="10"/>
      <c r="J4993" s="10"/>
      <c r="K4993" s="11"/>
      <c r="L4993" s="11"/>
      <c r="M4993" s="12"/>
      <c r="N4993" s="12"/>
      <c r="O4993" s="12"/>
      <c r="P4993" s="12"/>
      <c r="Q4993" s="12"/>
      <c r="R4993" s="12"/>
      <c r="S4993" s="12"/>
      <c r="T4993" s="12"/>
      <c r="U4993" s="12"/>
      <c r="V4993" s="12"/>
      <c r="W4993" s="12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2"/>
      <c r="AS4993" s="12"/>
      <c r="AT4993" s="12"/>
      <c r="AU4993" s="12"/>
      <c r="AV4993" s="12"/>
      <c r="AW4993" s="12"/>
      <c r="AX4993" s="12"/>
      <c r="AY4993" s="12"/>
      <c r="AZ4993" s="12"/>
      <c r="BA4993" s="12"/>
      <c r="BB4993" s="12"/>
      <c r="BC4993" s="12"/>
      <c r="BD4993" s="12"/>
      <c r="BE4993" s="12"/>
      <c r="BF4993" s="12"/>
      <c r="BG4993" s="12"/>
      <c r="BH4993" s="12"/>
      <c r="BI4993" s="12"/>
      <c r="BJ4993" s="13"/>
      <c r="BK4993" s="13"/>
      <c r="BL4993" s="13"/>
      <c r="BM4993" s="13"/>
      <c r="BN4993" s="13"/>
    </row>
    <row r="4994" spans="4:66" x14ac:dyDescent="0.25">
      <c r="D4994" s="7"/>
      <c r="E4994" s="10"/>
      <c r="F4994" s="10"/>
      <c r="G4994" s="10"/>
      <c r="H4994" s="10"/>
      <c r="I4994" s="10"/>
      <c r="J4994" s="10"/>
      <c r="K4994" s="11"/>
      <c r="L4994" s="11"/>
      <c r="M4994" s="12"/>
      <c r="N4994" s="12"/>
      <c r="O4994" s="12"/>
      <c r="P4994" s="12"/>
      <c r="Q4994" s="12"/>
      <c r="R4994" s="12"/>
      <c r="S4994" s="12"/>
      <c r="T4994" s="12"/>
      <c r="U4994" s="12"/>
      <c r="V4994" s="12"/>
      <c r="W4994" s="12"/>
      <c r="X4994" s="12"/>
      <c r="Y4994" s="12"/>
      <c r="Z4994" s="12"/>
      <c r="AA4994" s="12"/>
      <c r="AB4994" s="12"/>
      <c r="AC4994" s="12"/>
      <c r="AD4994" s="12"/>
      <c r="AE4994" s="12"/>
      <c r="AF4994" s="12"/>
      <c r="AG4994" s="12"/>
      <c r="AH4994" s="12"/>
      <c r="AI4994" s="12"/>
      <c r="AJ4994" s="12"/>
      <c r="AK4994" s="12"/>
      <c r="AL4994" s="12"/>
      <c r="AM4994" s="12"/>
      <c r="AN4994" s="12"/>
      <c r="AO4994" s="12"/>
      <c r="AP4994" s="12"/>
      <c r="AQ4994" s="12"/>
      <c r="AR4994" s="12"/>
      <c r="AS4994" s="12"/>
      <c r="AT4994" s="12"/>
      <c r="AU4994" s="12"/>
      <c r="AV4994" s="12"/>
      <c r="AW4994" s="12"/>
      <c r="AX4994" s="12"/>
      <c r="AY4994" s="12"/>
      <c r="AZ4994" s="12"/>
      <c r="BA4994" s="12"/>
      <c r="BB4994" s="12"/>
      <c r="BC4994" s="12"/>
      <c r="BD4994" s="12"/>
      <c r="BE4994" s="12"/>
      <c r="BF4994" s="12"/>
      <c r="BG4994" s="12"/>
      <c r="BH4994" s="12"/>
      <c r="BI4994" s="12"/>
      <c r="BJ4994" s="13"/>
      <c r="BK4994" s="13"/>
      <c r="BL4994" s="13"/>
      <c r="BM4994" s="13"/>
      <c r="BN4994" s="13"/>
    </row>
    <row r="4995" spans="4:66" x14ac:dyDescent="0.25">
      <c r="D4995" s="7"/>
      <c r="E4995" s="10"/>
      <c r="F4995" s="10"/>
      <c r="G4995" s="10"/>
      <c r="H4995" s="10"/>
      <c r="I4995" s="10"/>
      <c r="J4995" s="10"/>
      <c r="K4995" s="11"/>
      <c r="L4995" s="11"/>
      <c r="M4995" s="12"/>
      <c r="N4995" s="12"/>
      <c r="O4995" s="12"/>
      <c r="P4995" s="12"/>
      <c r="Q4995" s="12"/>
      <c r="R4995" s="12"/>
      <c r="S4995" s="12"/>
      <c r="T4995" s="12"/>
      <c r="U4995" s="12"/>
      <c r="V4995" s="12"/>
      <c r="W4995" s="12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2"/>
      <c r="AS4995" s="12"/>
      <c r="AT4995" s="12"/>
      <c r="AU4995" s="12"/>
      <c r="AV4995" s="12"/>
      <c r="AW4995" s="12"/>
      <c r="AX4995" s="12"/>
      <c r="AY4995" s="12"/>
      <c r="AZ4995" s="12"/>
      <c r="BA4995" s="12"/>
      <c r="BB4995" s="12"/>
      <c r="BC4995" s="12"/>
      <c r="BD4995" s="12"/>
      <c r="BE4995" s="12"/>
      <c r="BF4995" s="12"/>
      <c r="BG4995" s="12"/>
      <c r="BH4995" s="12"/>
      <c r="BI4995" s="12"/>
      <c r="BJ4995" s="13"/>
      <c r="BK4995" s="13"/>
      <c r="BL4995" s="13"/>
      <c r="BM4995" s="13"/>
      <c r="BN4995" s="13"/>
    </row>
    <row r="4996" spans="4:66" x14ac:dyDescent="0.25">
      <c r="D4996" s="7"/>
      <c r="E4996" s="10"/>
      <c r="F4996" s="10"/>
      <c r="G4996" s="10"/>
      <c r="H4996" s="10"/>
      <c r="I4996" s="10"/>
      <c r="J4996" s="10"/>
      <c r="K4996" s="11"/>
      <c r="L4996" s="11"/>
      <c r="M4996" s="12"/>
      <c r="N4996" s="12"/>
      <c r="O4996" s="12"/>
      <c r="P4996" s="12"/>
      <c r="Q4996" s="12"/>
      <c r="R4996" s="12"/>
      <c r="S4996" s="12"/>
      <c r="T4996" s="12"/>
      <c r="U4996" s="12"/>
      <c r="V4996" s="12"/>
      <c r="W4996" s="12"/>
      <c r="X4996" s="12"/>
      <c r="Y4996" s="12"/>
      <c r="Z4996" s="12"/>
      <c r="AA4996" s="12"/>
      <c r="AB4996" s="12"/>
      <c r="AC4996" s="12"/>
      <c r="AD4996" s="12"/>
      <c r="AE4996" s="12"/>
      <c r="AF4996" s="12"/>
      <c r="AG4996" s="12"/>
      <c r="AH4996" s="12"/>
      <c r="AI4996" s="12"/>
      <c r="AJ4996" s="12"/>
      <c r="AK4996" s="12"/>
      <c r="AL4996" s="12"/>
      <c r="AM4996" s="12"/>
      <c r="AN4996" s="12"/>
      <c r="AO4996" s="12"/>
      <c r="AP4996" s="12"/>
      <c r="AQ4996" s="12"/>
      <c r="AR4996" s="12"/>
      <c r="AS4996" s="12"/>
      <c r="AT4996" s="12"/>
      <c r="AU4996" s="12"/>
      <c r="AV4996" s="12"/>
      <c r="AW4996" s="12"/>
      <c r="AX4996" s="12"/>
      <c r="AY4996" s="12"/>
      <c r="AZ4996" s="12"/>
      <c r="BA4996" s="12"/>
      <c r="BB4996" s="12"/>
      <c r="BC4996" s="12"/>
      <c r="BD4996" s="12"/>
      <c r="BE4996" s="12"/>
      <c r="BF4996" s="12"/>
      <c r="BG4996" s="12"/>
      <c r="BH4996" s="12"/>
      <c r="BI4996" s="12"/>
      <c r="BJ4996" s="13"/>
      <c r="BK4996" s="13"/>
      <c r="BL4996" s="13"/>
      <c r="BM4996" s="13"/>
      <c r="BN4996" s="13"/>
    </row>
    <row r="4997" spans="4:66" x14ac:dyDescent="0.25">
      <c r="D4997" s="7"/>
      <c r="E4997" s="10"/>
      <c r="F4997" s="10"/>
      <c r="G4997" s="10"/>
      <c r="H4997" s="10"/>
      <c r="I4997" s="10"/>
      <c r="J4997" s="10"/>
      <c r="K4997" s="11"/>
      <c r="L4997" s="11"/>
      <c r="M4997" s="12"/>
      <c r="N4997" s="12"/>
      <c r="O4997" s="12"/>
      <c r="P4997" s="12"/>
      <c r="Q4997" s="12"/>
      <c r="R4997" s="12"/>
      <c r="S4997" s="12"/>
      <c r="T4997" s="12"/>
      <c r="U4997" s="12"/>
      <c r="V4997" s="12"/>
      <c r="W4997" s="12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2"/>
      <c r="AS4997" s="12"/>
      <c r="AT4997" s="12"/>
      <c r="AU4997" s="12"/>
      <c r="AV4997" s="12"/>
      <c r="AW4997" s="12"/>
      <c r="AX4997" s="12"/>
      <c r="AY4997" s="12"/>
      <c r="AZ4997" s="12"/>
      <c r="BA4997" s="12"/>
      <c r="BB4997" s="12"/>
      <c r="BC4997" s="12"/>
      <c r="BD4997" s="12"/>
      <c r="BE4997" s="12"/>
      <c r="BF4997" s="12"/>
      <c r="BG4997" s="12"/>
      <c r="BH4997" s="12"/>
      <c r="BI4997" s="12"/>
      <c r="BJ4997" s="13"/>
      <c r="BK4997" s="13"/>
      <c r="BL4997" s="13"/>
      <c r="BM4997" s="13"/>
      <c r="BN4997" s="13"/>
    </row>
    <row r="4998" spans="4:66" x14ac:dyDescent="0.25">
      <c r="D4998" s="7"/>
      <c r="E4998" s="10"/>
      <c r="F4998" s="10"/>
      <c r="G4998" s="10"/>
      <c r="H4998" s="10"/>
      <c r="I4998" s="10"/>
      <c r="J4998" s="10"/>
      <c r="K4998" s="11"/>
      <c r="L4998" s="11"/>
      <c r="M4998" s="12"/>
      <c r="N4998" s="12"/>
      <c r="O4998" s="12"/>
      <c r="P4998" s="12"/>
      <c r="Q4998" s="12"/>
      <c r="R4998" s="12"/>
      <c r="S4998" s="12"/>
      <c r="T4998" s="12"/>
      <c r="U4998" s="12"/>
      <c r="V4998" s="12"/>
      <c r="W4998" s="12"/>
      <c r="X4998" s="12"/>
      <c r="Y4998" s="12"/>
      <c r="Z4998" s="12"/>
      <c r="AA4998" s="12"/>
      <c r="AB4998" s="12"/>
      <c r="AC4998" s="12"/>
      <c r="AD4998" s="12"/>
      <c r="AE4998" s="12"/>
      <c r="AF4998" s="12"/>
      <c r="AG4998" s="12"/>
      <c r="AH4998" s="12"/>
      <c r="AI4998" s="12"/>
      <c r="AJ4998" s="12"/>
      <c r="AK4998" s="12"/>
      <c r="AL4998" s="12"/>
      <c r="AM4998" s="12"/>
      <c r="AN4998" s="12"/>
      <c r="AO4998" s="12"/>
      <c r="AP4998" s="12"/>
      <c r="AQ4998" s="12"/>
      <c r="AR4998" s="12"/>
      <c r="AS4998" s="12"/>
      <c r="AT4998" s="12"/>
      <c r="AU4998" s="12"/>
      <c r="AV4998" s="12"/>
      <c r="AW4998" s="12"/>
      <c r="AX4998" s="12"/>
      <c r="AY4998" s="12"/>
      <c r="AZ4998" s="12"/>
      <c r="BA4998" s="12"/>
      <c r="BB4998" s="12"/>
      <c r="BC4998" s="12"/>
      <c r="BD4998" s="12"/>
      <c r="BE4998" s="12"/>
      <c r="BF4998" s="12"/>
      <c r="BG4998" s="12"/>
      <c r="BH4998" s="12"/>
      <c r="BI4998" s="12"/>
      <c r="BJ4998" s="13"/>
      <c r="BK4998" s="13"/>
      <c r="BL4998" s="13"/>
      <c r="BM4998" s="13"/>
      <c r="BN4998" s="13"/>
    </row>
    <row r="4999" spans="4:66" x14ac:dyDescent="0.25">
      <c r="D4999" s="7"/>
      <c r="E4999" s="10"/>
      <c r="F4999" s="10"/>
      <c r="G4999" s="10"/>
      <c r="H4999" s="10"/>
      <c r="I4999" s="10"/>
      <c r="J4999" s="10"/>
      <c r="K4999" s="11"/>
      <c r="L4999" s="11"/>
      <c r="M4999" s="12"/>
      <c r="N4999" s="12"/>
      <c r="O4999" s="12"/>
      <c r="P4999" s="12"/>
      <c r="Q4999" s="12"/>
      <c r="R4999" s="12"/>
      <c r="S4999" s="12"/>
      <c r="T4999" s="12"/>
      <c r="U4999" s="12"/>
      <c r="V4999" s="12"/>
      <c r="W4999" s="12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2"/>
      <c r="AS4999" s="12"/>
      <c r="AT4999" s="12"/>
      <c r="AU4999" s="12"/>
      <c r="AV4999" s="12"/>
      <c r="AW4999" s="12"/>
      <c r="AX4999" s="12"/>
      <c r="AY4999" s="12"/>
      <c r="AZ4999" s="12"/>
      <c r="BA4999" s="12"/>
      <c r="BB4999" s="12"/>
      <c r="BC4999" s="12"/>
      <c r="BD4999" s="12"/>
      <c r="BE4999" s="12"/>
      <c r="BF4999" s="12"/>
      <c r="BG4999" s="12"/>
      <c r="BH4999" s="12"/>
      <c r="BI4999" s="12"/>
      <c r="BJ4999" s="13"/>
      <c r="BK4999" s="13"/>
      <c r="BL4999" s="13"/>
      <c r="BM4999" s="13"/>
      <c r="BN4999" s="13"/>
    </row>
    <row r="5000" spans="4:66" x14ac:dyDescent="0.25">
      <c r="D5000" s="7"/>
      <c r="E5000" s="10"/>
      <c r="F5000" s="10"/>
      <c r="G5000" s="10"/>
      <c r="H5000" s="10"/>
      <c r="I5000" s="10"/>
      <c r="J5000" s="10"/>
      <c r="K5000" s="11"/>
      <c r="L5000" s="11"/>
      <c r="M5000" s="12"/>
      <c r="N5000" s="12"/>
      <c r="O5000" s="12"/>
      <c r="P5000" s="12"/>
      <c r="Q5000" s="12"/>
      <c r="R5000" s="12"/>
      <c r="S5000" s="12"/>
      <c r="T5000" s="12"/>
      <c r="U5000" s="12"/>
      <c r="V5000" s="12"/>
      <c r="W5000" s="12"/>
      <c r="X5000" s="12"/>
      <c r="Y5000" s="12"/>
      <c r="Z5000" s="12"/>
      <c r="AA5000" s="12"/>
      <c r="AB5000" s="12"/>
      <c r="AC5000" s="12"/>
      <c r="AD5000" s="12"/>
      <c r="AE5000" s="12"/>
      <c r="AF5000" s="12"/>
      <c r="AG5000" s="12"/>
      <c r="AH5000" s="12"/>
      <c r="AI5000" s="12"/>
      <c r="AJ5000" s="12"/>
      <c r="AK5000" s="12"/>
      <c r="AL5000" s="12"/>
      <c r="AM5000" s="12"/>
      <c r="AN5000" s="12"/>
      <c r="AO5000" s="12"/>
      <c r="AP5000" s="12"/>
      <c r="AQ5000" s="12"/>
      <c r="AR5000" s="12"/>
      <c r="AS5000" s="12"/>
      <c r="AT5000" s="12"/>
      <c r="AU5000" s="12"/>
      <c r="AV5000" s="12"/>
      <c r="AW5000" s="12"/>
      <c r="AX5000" s="12"/>
      <c r="AY5000" s="12"/>
      <c r="AZ5000" s="12"/>
      <c r="BA5000" s="12"/>
      <c r="BB5000" s="12"/>
      <c r="BC5000" s="12"/>
      <c r="BD5000" s="12"/>
      <c r="BE5000" s="12"/>
      <c r="BF5000" s="12"/>
      <c r="BG5000" s="12"/>
      <c r="BH5000" s="12"/>
      <c r="BI5000" s="12"/>
      <c r="BJ5000" s="13"/>
      <c r="BK5000" s="13"/>
      <c r="BL5000" s="13"/>
      <c r="BM5000" s="13"/>
      <c r="BN5000" s="13"/>
    </row>
    <row r="5001" spans="4:66" x14ac:dyDescent="0.25">
      <c r="D5001" s="7"/>
      <c r="E5001" s="10"/>
      <c r="F5001" s="10"/>
      <c r="G5001" s="10"/>
      <c r="H5001" s="10"/>
      <c r="I5001" s="10"/>
      <c r="J5001" s="10"/>
      <c r="K5001" s="11"/>
      <c r="L5001" s="11"/>
      <c r="M5001" s="12"/>
      <c r="N5001" s="12"/>
      <c r="O5001" s="12"/>
      <c r="P5001" s="12"/>
      <c r="Q5001" s="12"/>
      <c r="R5001" s="12"/>
      <c r="S5001" s="12"/>
      <c r="T5001" s="12"/>
      <c r="U5001" s="12"/>
      <c r="V5001" s="12"/>
      <c r="W5001" s="12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2"/>
      <c r="AS5001" s="12"/>
      <c r="AT5001" s="12"/>
      <c r="AU5001" s="12"/>
      <c r="AV5001" s="12"/>
      <c r="AW5001" s="12"/>
      <c r="AX5001" s="12"/>
      <c r="AY5001" s="12"/>
      <c r="AZ5001" s="12"/>
      <c r="BA5001" s="12"/>
      <c r="BB5001" s="12"/>
      <c r="BC5001" s="12"/>
      <c r="BD5001" s="12"/>
      <c r="BE5001" s="12"/>
      <c r="BF5001" s="12"/>
      <c r="BG5001" s="12"/>
      <c r="BH5001" s="12"/>
      <c r="BI5001" s="12"/>
      <c r="BJ5001" s="13"/>
      <c r="BK5001" s="13"/>
      <c r="BL5001" s="13"/>
      <c r="BM5001" s="13"/>
      <c r="BN5001" s="13"/>
    </row>
    <row r="5002" spans="4:66" x14ac:dyDescent="0.25">
      <c r="D5002" s="7"/>
      <c r="E5002" s="10"/>
      <c r="F5002" s="10"/>
      <c r="G5002" s="10"/>
      <c r="H5002" s="10"/>
      <c r="I5002" s="10"/>
      <c r="J5002" s="10"/>
      <c r="K5002" s="11"/>
      <c r="L5002" s="11"/>
      <c r="M5002" s="12"/>
      <c r="N5002" s="12"/>
      <c r="O5002" s="12"/>
      <c r="P5002" s="12"/>
      <c r="Q5002" s="12"/>
      <c r="R5002" s="12"/>
      <c r="S5002" s="12"/>
      <c r="T5002" s="12"/>
      <c r="U5002" s="12"/>
      <c r="V5002" s="12"/>
      <c r="W5002" s="12"/>
      <c r="X5002" s="12"/>
      <c r="Y5002" s="12"/>
      <c r="Z5002" s="12"/>
      <c r="AA5002" s="12"/>
      <c r="AB5002" s="12"/>
      <c r="AC5002" s="12"/>
      <c r="AD5002" s="12"/>
      <c r="AE5002" s="12"/>
      <c r="AF5002" s="12"/>
      <c r="AG5002" s="12"/>
      <c r="AH5002" s="12"/>
      <c r="AI5002" s="12"/>
      <c r="AJ5002" s="12"/>
      <c r="AK5002" s="12"/>
      <c r="AL5002" s="12"/>
      <c r="AM5002" s="12"/>
      <c r="AN5002" s="12"/>
      <c r="AO5002" s="12"/>
      <c r="AP5002" s="12"/>
      <c r="AQ5002" s="12"/>
      <c r="AR5002" s="12"/>
      <c r="AS5002" s="12"/>
      <c r="AT5002" s="12"/>
      <c r="AU5002" s="12"/>
      <c r="AV5002" s="12"/>
      <c r="AW5002" s="12"/>
      <c r="AX5002" s="12"/>
      <c r="AY5002" s="12"/>
      <c r="AZ5002" s="12"/>
      <c r="BA5002" s="12"/>
      <c r="BB5002" s="12"/>
      <c r="BC5002" s="12"/>
      <c r="BD5002" s="12"/>
      <c r="BE5002" s="12"/>
      <c r="BF5002" s="12"/>
      <c r="BG5002" s="12"/>
      <c r="BH5002" s="12"/>
      <c r="BI5002" s="12"/>
      <c r="BJ5002" s="13"/>
      <c r="BK5002" s="13"/>
      <c r="BL5002" s="13"/>
      <c r="BM5002" s="13"/>
      <c r="BN5002" s="13"/>
    </row>
    <row r="5003" spans="4:66" x14ac:dyDescent="0.25">
      <c r="D5003" s="7"/>
      <c r="E5003" s="10"/>
      <c r="F5003" s="10"/>
      <c r="G5003" s="10"/>
      <c r="H5003" s="10"/>
      <c r="I5003" s="10"/>
      <c r="J5003" s="10"/>
      <c r="K5003" s="11"/>
      <c r="L5003" s="11"/>
      <c r="M5003" s="12"/>
      <c r="N5003" s="12"/>
      <c r="O5003" s="12"/>
      <c r="P5003" s="12"/>
      <c r="Q5003" s="12"/>
      <c r="R5003" s="12"/>
      <c r="S5003" s="12"/>
      <c r="T5003" s="12"/>
      <c r="U5003" s="12"/>
      <c r="V5003" s="12"/>
      <c r="W5003" s="12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2"/>
      <c r="AS5003" s="12"/>
      <c r="AT5003" s="12"/>
      <c r="AU5003" s="12"/>
      <c r="AV5003" s="12"/>
      <c r="AW5003" s="12"/>
      <c r="AX5003" s="12"/>
      <c r="AY5003" s="12"/>
      <c r="AZ5003" s="12"/>
      <c r="BA5003" s="12"/>
      <c r="BB5003" s="12"/>
      <c r="BC5003" s="12"/>
      <c r="BD5003" s="12"/>
      <c r="BE5003" s="12"/>
      <c r="BF5003" s="12"/>
      <c r="BG5003" s="12"/>
      <c r="BH5003" s="12"/>
      <c r="BI5003" s="12"/>
      <c r="BJ5003" s="13"/>
      <c r="BK5003" s="13"/>
      <c r="BL5003" s="13"/>
      <c r="BM5003" s="13"/>
      <c r="BN5003" s="13"/>
    </row>
    <row r="5004" spans="4:66" x14ac:dyDescent="0.25">
      <c r="D5004" s="7"/>
      <c r="E5004" s="10"/>
      <c r="F5004" s="10"/>
      <c r="G5004" s="10"/>
      <c r="H5004" s="10"/>
      <c r="I5004" s="10"/>
      <c r="J5004" s="10"/>
      <c r="K5004" s="11"/>
      <c r="L5004" s="11"/>
      <c r="M5004" s="12"/>
      <c r="N5004" s="12"/>
      <c r="O5004" s="12"/>
      <c r="P5004" s="12"/>
      <c r="Q5004" s="12"/>
      <c r="R5004" s="12"/>
      <c r="S5004" s="12"/>
      <c r="T5004" s="12"/>
      <c r="U5004" s="12"/>
      <c r="V5004" s="12"/>
      <c r="W5004" s="12"/>
      <c r="X5004" s="12"/>
      <c r="Y5004" s="12"/>
      <c r="Z5004" s="12"/>
      <c r="AA5004" s="12"/>
      <c r="AB5004" s="12"/>
      <c r="AC5004" s="12"/>
      <c r="AD5004" s="12"/>
      <c r="AE5004" s="12"/>
      <c r="AF5004" s="12"/>
      <c r="AG5004" s="12"/>
      <c r="AH5004" s="12"/>
      <c r="AI5004" s="12"/>
      <c r="AJ5004" s="12"/>
      <c r="AK5004" s="12"/>
      <c r="AL5004" s="12"/>
      <c r="AM5004" s="12"/>
      <c r="AN5004" s="12"/>
      <c r="AO5004" s="12"/>
      <c r="AP5004" s="12"/>
      <c r="AQ5004" s="12"/>
      <c r="AR5004" s="12"/>
      <c r="AS5004" s="12"/>
      <c r="AT5004" s="12"/>
      <c r="AU5004" s="12"/>
      <c r="AV5004" s="12"/>
      <c r="AW5004" s="12"/>
      <c r="AX5004" s="12"/>
      <c r="AY5004" s="12"/>
      <c r="AZ5004" s="12"/>
      <c r="BA5004" s="12"/>
      <c r="BB5004" s="12"/>
      <c r="BC5004" s="12"/>
      <c r="BD5004" s="12"/>
      <c r="BE5004" s="12"/>
      <c r="BF5004" s="12"/>
      <c r="BG5004" s="12"/>
      <c r="BH5004" s="12"/>
      <c r="BI5004" s="12"/>
      <c r="BJ5004" s="13"/>
      <c r="BK5004" s="13"/>
      <c r="BL5004" s="13"/>
      <c r="BM5004" s="13"/>
      <c r="BN5004" s="13"/>
    </row>
    <row r="5005" spans="4:66" x14ac:dyDescent="0.25">
      <c r="D5005" s="7"/>
      <c r="E5005" s="10"/>
      <c r="F5005" s="10"/>
      <c r="G5005" s="10"/>
      <c r="H5005" s="10"/>
      <c r="I5005" s="10"/>
      <c r="J5005" s="10"/>
      <c r="K5005" s="11"/>
      <c r="L5005" s="11"/>
      <c r="M5005" s="12"/>
      <c r="N5005" s="12"/>
      <c r="O5005" s="12"/>
      <c r="P5005" s="12"/>
      <c r="Q5005" s="12"/>
      <c r="R5005" s="12"/>
      <c r="S5005" s="12"/>
      <c r="T5005" s="12"/>
      <c r="U5005" s="12"/>
      <c r="V5005" s="12"/>
      <c r="W5005" s="12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2"/>
      <c r="AS5005" s="12"/>
      <c r="AT5005" s="12"/>
      <c r="AU5005" s="12"/>
      <c r="AV5005" s="12"/>
      <c r="AW5005" s="12"/>
      <c r="AX5005" s="12"/>
      <c r="AY5005" s="12"/>
      <c r="AZ5005" s="12"/>
      <c r="BA5005" s="12"/>
      <c r="BB5005" s="12"/>
      <c r="BC5005" s="12"/>
      <c r="BD5005" s="12"/>
      <c r="BE5005" s="12"/>
      <c r="BF5005" s="12"/>
      <c r="BG5005" s="12"/>
      <c r="BH5005" s="12"/>
      <c r="BI5005" s="12"/>
      <c r="BJ5005" s="13"/>
      <c r="BK5005" s="13"/>
      <c r="BL5005" s="13"/>
      <c r="BM5005" s="13"/>
      <c r="BN5005" s="13"/>
    </row>
    <row r="5006" spans="4:66" x14ac:dyDescent="0.25">
      <c r="D5006" s="7"/>
      <c r="E5006" s="10"/>
      <c r="F5006" s="10"/>
      <c r="G5006" s="10"/>
      <c r="H5006" s="10"/>
      <c r="I5006" s="10"/>
      <c r="J5006" s="10"/>
      <c r="K5006" s="11"/>
      <c r="L5006" s="11"/>
      <c r="M5006" s="12"/>
      <c r="N5006" s="12"/>
      <c r="O5006" s="12"/>
      <c r="P5006" s="12"/>
      <c r="Q5006" s="12"/>
      <c r="R5006" s="12"/>
      <c r="S5006" s="12"/>
      <c r="T5006" s="12"/>
      <c r="U5006" s="12"/>
      <c r="V5006" s="12"/>
      <c r="W5006" s="12"/>
      <c r="X5006" s="12"/>
      <c r="Y5006" s="12"/>
      <c r="Z5006" s="12"/>
      <c r="AA5006" s="12"/>
      <c r="AB5006" s="12"/>
      <c r="AC5006" s="12"/>
      <c r="AD5006" s="12"/>
      <c r="AE5006" s="12"/>
      <c r="AF5006" s="12"/>
      <c r="AG5006" s="12"/>
      <c r="AH5006" s="12"/>
      <c r="AI5006" s="12"/>
      <c r="AJ5006" s="12"/>
      <c r="AK5006" s="12"/>
      <c r="AL5006" s="12"/>
      <c r="AM5006" s="12"/>
      <c r="AN5006" s="12"/>
      <c r="AO5006" s="12"/>
      <c r="AP5006" s="12"/>
      <c r="AQ5006" s="12"/>
      <c r="AR5006" s="12"/>
      <c r="AS5006" s="12"/>
      <c r="AT5006" s="12"/>
      <c r="AU5006" s="12"/>
      <c r="AV5006" s="12"/>
      <c r="AW5006" s="12"/>
      <c r="AX5006" s="12"/>
      <c r="AY5006" s="12"/>
      <c r="AZ5006" s="12"/>
      <c r="BA5006" s="12"/>
      <c r="BB5006" s="12"/>
      <c r="BC5006" s="12"/>
      <c r="BD5006" s="12"/>
      <c r="BE5006" s="12"/>
      <c r="BF5006" s="12"/>
      <c r="BG5006" s="12"/>
      <c r="BH5006" s="12"/>
      <c r="BI5006" s="12"/>
      <c r="BJ5006" s="13"/>
      <c r="BK5006" s="13"/>
      <c r="BL5006" s="13"/>
      <c r="BM5006" s="13"/>
      <c r="BN5006" s="13"/>
    </row>
    <row r="5007" spans="4:66" x14ac:dyDescent="0.25">
      <c r="D5007" s="7"/>
      <c r="E5007" s="10"/>
      <c r="F5007" s="10"/>
      <c r="G5007" s="10"/>
      <c r="H5007" s="10"/>
      <c r="I5007" s="10"/>
      <c r="J5007" s="10"/>
      <c r="K5007" s="11"/>
      <c r="L5007" s="11"/>
      <c r="M5007" s="12"/>
      <c r="N5007" s="12"/>
      <c r="O5007" s="12"/>
      <c r="P5007" s="12"/>
      <c r="Q5007" s="12"/>
      <c r="R5007" s="12"/>
      <c r="S5007" s="12"/>
      <c r="T5007" s="12"/>
      <c r="U5007" s="12"/>
      <c r="V5007" s="12"/>
      <c r="W5007" s="12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2"/>
      <c r="AS5007" s="12"/>
      <c r="AT5007" s="12"/>
      <c r="AU5007" s="12"/>
      <c r="AV5007" s="12"/>
      <c r="AW5007" s="12"/>
      <c r="AX5007" s="12"/>
      <c r="AY5007" s="12"/>
      <c r="AZ5007" s="12"/>
      <c r="BA5007" s="12"/>
      <c r="BB5007" s="12"/>
      <c r="BC5007" s="12"/>
      <c r="BD5007" s="12"/>
      <c r="BE5007" s="12"/>
      <c r="BF5007" s="12"/>
      <c r="BG5007" s="12"/>
      <c r="BH5007" s="12"/>
      <c r="BI5007" s="12"/>
      <c r="BJ5007" s="13"/>
      <c r="BK5007" s="13"/>
      <c r="BL5007" s="13"/>
      <c r="BM5007" s="13"/>
      <c r="BN5007" s="13"/>
    </row>
    <row r="5008" spans="4:66" x14ac:dyDescent="0.25">
      <c r="D5008" s="7"/>
      <c r="E5008" s="10"/>
      <c r="F5008" s="10"/>
      <c r="G5008" s="10"/>
      <c r="H5008" s="10"/>
      <c r="I5008" s="10"/>
      <c r="J5008" s="10"/>
      <c r="K5008" s="11"/>
      <c r="L5008" s="11"/>
      <c r="M5008" s="12"/>
      <c r="N5008" s="12"/>
      <c r="O5008" s="12"/>
      <c r="P5008" s="12"/>
      <c r="Q5008" s="12"/>
      <c r="R5008" s="12"/>
      <c r="S5008" s="12"/>
      <c r="T5008" s="12"/>
      <c r="U5008" s="12"/>
      <c r="V5008" s="12"/>
      <c r="W5008" s="12"/>
      <c r="X5008" s="12"/>
      <c r="Y5008" s="12"/>
      <c r="Z5008" s="12"/>
      <c r="AA5008" s="12"/>
      <c r="AB5008" s="12"/>
      <c r="AC5008" s="12"/>
      <c r="AD5008" s="12"/>
      <c r="AE5008" s="12"/>
      <c r="AF5008" s="12"/>
      <c r="AG5008" s="12"/>
      <c r="AH5008" s="12"/>
      <c r="AI5008" s="12"/>
      <c r="AJ5008" s="12"/>
      <c r="AK5008" s="12"/>
      <c r="AL5008" s="12"/>
      <c r="AM5008" s="12"/>
      <c r="AN5008" s="12"/>
      <c r="AO5008" s="12"/>
      <c r="AP5008" s="12"/>
      <c r="AQ5008" s="12"/>
      <c r="AR5008" s="12"/>
      <c r="AS5008" s="12"/>
      <c r="AT5008" s="12"/>
      <c r="AU5008" s="12"/>
      <c r="AV5008" s="12"/>
      <c r="AW5008" s="12"/>
      <c r="AX5008" s="12"/>
      <c r="AY5008" s="12"/>
      <c r="AZ5008" s="12"/>
      <c r="BA5008" s="12"/>
      <c r="BB5008" s="12"/>
      <c r="BC5008" s="12"/>
      <c r="BD5008" s="12"/>
      <c r="BE5008" s="12"/>
      <c r="BF5008" s="12"/>
      <c r="BG5008" s="12"/>
      <c r="BH5008" s="12"/>
      <c r="BI5008" s="12"/>
      <c r="BJ5008" s="13"/>
      <c r="BK5008" s="13"/>
      <c r="BL5008" s="13"/>
      <c r="BM5008" s="13"/>
      <c r="BN5008" s="13"/>
    </row>
    <row r="5009" spans="4:66" x14ac:dyDescent="0.25">
      <c r="D5009" s="7"/>
      <c r="E5009" s="10"/>
      <c r="F5009" s="10"/>
      <c r="G5009" s="10"/>
      <c r="H5009" s="10"/>
      <c r="I5009" s="10"/>
      <c r="J5009" s="10"/>
      <c r="K5009" s="11"/>
      <c r="L5009" s="11"/>
      <c r="M5009" s="12"/>
      <c r="N5009" s="12"/>
      <c r="O5009" s="12"/>
      <c r="P5009" s="12"/>
      <c r="Q5009" s="12"/>
      <c r="R5009" s="12"/>
      <c r="S5009" s="12"/>
      <c r="T5009" s="12"/>
      <c r="U5009" s="12"/>
      <c r="V5009" s="12"/>
      <c r="W5009" s="12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2"/>
      <c r="AS5009" s="12"/>
      <c r="AT5009" s="12"/>
      <c r="AU5009" s="12"/>
      <c r="AV5009" s="12"/>
      <c r="AW5009" s="12"/>
      <c r="AX5009" s="12"/>
      <c r="AY5009" s="12"/>
      <c r="AZ5009" s="12"/>
      <c r="BA5009" s="12"/>
      <c r="BB5009" s="12"/>
      <c r="BC5009" s="12"/>
      <c r="BD5009" s="12"/>
      <c r="BE5009" s="12"/>
      <c r="BF5009" s="12"/>
      <c r="BG5009" s="12"/>
      <c r="BH5009" s="12"/>
      <c r="BI5009" s="12"/>
      <c r="BJ5009" s="13"/>
      <c r="BK5009" s="13"/>
      <c r="BL5009" s="13"/>
      <c r="BM5009" s="13"/>
      <c r="BN5009" s="13"/>
    </row>
    <row r="5010" spans="4:66" x14ac:dyDescent="0.25">
      <c r="D5010" s="7"/>
      <c r="E5010" s="10"/>
      <c r="F5010" s="10"/>
      <c r="G5010" s="10"/>
      <c r="H5010" s="10"/>
      <c r="I5010" s="10"/>
      <c r="J5010" s="10"/>
      <c r="K5010" s="11"/>
      <c r="L5010" s="11"/>
      <c r="M5010" s="12"/>
      <c r="N5010" s="12"/>
      <c r="O5010" s="12"/>
      <c r="P5010" s="12"/>
      <c r="Q5010" s="12"/>
      <c r="R5010" s="12"/>
      <c r="S5010" s="12"/>
      <c r="T5010" s="12"/>
      <c r="U5010" s="12"/>
      <c r="V5010" s="12"/>
      <c r="W5010" s="12"/>
      <c r="X5010" s="12"/>
      <c r="Y5010" s="12"/>
      <c r="Z5010" s="12"/>
      <c r="AA5010" s="12"/>
      <c r="AB5010" s="12"/>
      <c r="AC5010" s="12"/>
      <c r="AD5010" s="12"/>
      <c r="AE5010" s="12"/>
      <c r="AF5010" s="12"/>
      <c r="AG5010" s="12"/>
      <c r="AH5010" s="12"/>
      <c r="AI5010" s="12"/>
      <c r="AJ5010" s="12"/>
      <c r="AK5010" s="12"/>
      <c r="AL5010" s="12"/>
      <c r="AM5010" s="12"/>
      <c r="AN5010" s="12"/>
      <c r="AO5010" s="12"/>
      <c r="AP5010" s="12"/>
      <c r="AQ5010" s="12"/>
      <c r="AR5010" s="12"/>
      <c r="AS5010" s="12"/>
      <c r="AT5010" s="12"/>
      <c r="AU5010" s="12"/>
      <c r="AV5010" s="12"/>
      <c r="AW5010" s="12"/>
      <c r="AX5010" s="12"/>
      <c r="AY5010" s="12"/>
      <c r="AZ5010" s="12"/>
      <c r="BA5010" s="12"/>
      <c r="BB5010" s="12"/>
      <c r="BC5010" s="12"/>
      <c r="BD5010" s="12"/>
      <c r="BE5010" s="12"/>
      <c r="BF5010" s="12"/>
      <c r="BG5010" s="12"/>
      <c r="BH5010" s="12"/>
      <c r="BI5010" s="12"/>
      <c r="BJ5010" s="13"/>
      <c r="BK5010" s="13"/>
      <c r="BL5010" s="13"/>
      <c r="BM5010" s="13"/>
      <c r="BN5010" s="13"/>
    </row>
    <row r="5011" spans="4:66" x14ac:dyDescent="0.25">
      <c r="D5011" s="7"/>
      <c r="E5011" s="10"/>
      <c r="F5011" s="10"/>
      <c r="G5011" s="10"/>
      <c r="H5011" s="10"/>
      <c r="I5011" s="10"/>
      <c r="J5011" s="10"/>
      <c r="K5011" s="11"/>
      <c r="L5011" s="11"/>
      <c r="M5011" s="12"/>
      <c r="N5011" s="12"/>
      <c r="O5011" s="12"/>
      <c r="P5011" s="12"/>
      <c r="Q5011" s="12"/>
      <c r="R5011" s="12"/>
      <c r="S5011" s="12"/>
      <c r="T5011" s="12"/>
      <c r="U5011" s="12"/>
      <c r="V5011" s="12"/>
      <c r="W5011" s="12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2"/>
      <c r="AS5011" s="12"/>
      <c r="AT5011" s="12"/>
      <c r="AU5011" s="12"/>
      <c r="AV5011" s="12"/>
      <c r="AW5011" s="12"/>
      <c r="AX5011" s="12"/>
      <c r="AY5011" s="12"/>
      <c r="AZ5011" s="12"/>
      <c r="BA5011" s="12"/>
      <c r="BB5011" s="12"/>
      <c r="BC5011" s="12"/>
      <c r="BD5011" s="12"/>
      <c r="BE5011" s="12"/>
      <c r="BF5011" s="12"/>
      <c r="BG5011" s="12"/>
      <c r="BH5011" s="12"/>
      <c r="BI5011" s="12"/>
      <c r="BJ5011" s="13"/>
      <c r="BK5011" s="13"/>
      <c r="BL5011" s="13"/>
      <c r="BM5011" s="13"/>
      <c r="BN5011" s="13"/>
    </row>
    <row r="5012" spans="4:66" x14ac:dyDescent="0.25">
      <c r="D5012" s="7"/>
      <c r="E5012" s="10"/>
      <c r="F5012" s="10"/>
      <c r="G5012" s="10"/>
      <c r="H5012" s="10"/>
      <c r="I5012" s="10"/>
      <c r="J5012" s="10"/>
      <c r="K5012" s="11"/>
      <c r="L5012" s="11"/>
      <c r="M5012" s="12"/>
      <c r="N5012" s="12"/>
      <c r="O5012" s="12"/>
      <c r="P5012" s="12"/>
      <c r="Q5012" s="12"/>
      <c r="R5012" s="12"/>
      <c r="S5012" s="12"/>
      <c r="T5012" s="12"/>
      <c r="U5012" s="12"/>
      <c r="V5012" s="12"/>
      <c r="W5012" s="12"/>
      <c r="X5012" s="12"/>
      <c r="Y5012" s="12"/>
      <c r="Z5012" s="12"/>
      <c r="AA5012" s="12"/>
      <c r="AB5012" s="12"/>
      <c r="AC5012" s="12"/>
      <c r="AD5012" s="12"/>
      <c r="AE5012" s="12"/>
      <c r="AF5012" s="12"/>
      <c r="AG5012" s="12"/>
      <c r="AH5012" s="12"/>
      <c r="AI5012" s="12"/>
      <c r="AJ5012" s="12"/>
      <c r="AK5012" s="12"/>
      <c r="AL5012" s="12"/>
      <c r="AM5012" s="12"/>
      <c r="AN5012" s="12"/>
      <c r="AO5012" s="12"/>
      <c r="AP5012" s="12"/>
      <c r="AQ5012" s="12"/>
      <c r="AR5012" s="12"/>
      <c r="AS5012" s="12"/>
      <c r="AT5012" s="12"/>
      <c r="AU5012" s="12"/>
      <c r="AV5012" s="12"/>
      <c r="AW5012" s="12"/>
      <c r="AX5012" s="12"/>
      <c r="AY5012" s="12"/>
      <c r="AZ5012" s="12"/>
      <c r="BA5012" s="12"/>
      <c r="BB5012" s="12"/>
      <c r="BC5012" s="12"/>
      <c r="BD5012" s="12"/>
      <c r="BE5012" s="12"/>
      <c r="BF5012" s="12"/>
      <c r="BG5012" s="12"/>
      <c r="BH5012" s="12"/>
      <c r="BI5012" s="12"/>
      <c r="BJ5012" s="13"/>
      <c r="BK5012" s="13"/>
      <c r="BL5012" s="13"/>
      <c r="BM5012" s="13"/>
      <c r="BN5012" s="13"/>
    </row>
    <row r="5013" spans="4:66" x14ac:dyDescent="0.25">
      <c r="D5013" s="7"/>
      <c r="E5013" s="10"/>
      <c r="F5013" s="10"/>
      <c r="G5013" s="10"/>
      <c r="H5013" s="10"/>
      <c r="I5013" s="10"/>
      <c r="J5013" s="10"/>
      <c r="K5013" s="11"/>
      <c r="L5013" s="11"/>
      <c r="M5013" s="12"/>
      <c r="N5013" s="12"/>
      <c r="O5013" s="12"/>
      <c r="P5013" s="12"/>
      <c r="Q5013" s="12"/>
      <c r="R5013" s="12"/>
      <c r="S5013" s="12"/>
      <c r="T5013" s="12"/>
      <c r="U5013" s="12"/>
      <c r="V5013" s="12"/>
      <c r="W5013" s="12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2"/>
      <c r="AS5013" s="12"/>
      <c r="AT5013" s="12"/>
      <c r="AU5013" s="12"/>
      <c r="AV5013" s="12"/>
      <c r="AW5013" s="12"/>
      <c r="AX5013" s="12"/>
      <c r="AY5013" s="12"/>
      <c r="AZ5013" s="12"/>
      <c r="BA5013" s="12"/>
      <c r="BB5013" s="12"/>
      <c r="BC5013" s="12"/>
      <c r="BD5013" s="12"/>
      <c r="BE5013" s="12"/>
      <c r="BF5013" s="12"/>
      <c r="BG5013" s="12"/>
      <c r="BH5013" s="12"/>
      <c r="BI5013" s="12"/>
      <c r="BJ5013" s="13"/>
      <c r="BK5013" s="13"/>
      <c r="BL5013" s="13"/>
      <c r="BM5013" s="13"/>
      <c r="BN5013" s="13"/>
    </row>
    <row r="5014" spans="4:66" x14ac:dyDescent="0.25">
      <c r="D5014" s="7"/>
      <c r="E5014" s="10"/>
      <c r="F5014" s="10"/>
      <c r="G5014" s="10"/>
      <c r="H5014" s="10"/>
      <c r="I5014" s="10"/>
      <c r="J5014" s="10"/>
      <c r="K5014" s="11"/>
      <c r="L5014" s="11"/>
      <c r="M5014" s="12"/>
      <c r="N5014" s="12"/>
      <c r="O5014" s="12"/>
      <c r="P5014" s="12"/>
      <c r="Q5014" s="12"/>
      <c r="R5014" s="12"/>
      <c r="S5014" s="12"/>
      <c r="T5014" s="12"/>
      <c r="U5014" s="12"/>
      <c r="V5014" s="12"/>
      <c r="W5014" s="12"/>
      <c r="X5014" s="12"/>
      <c r="Y5014" s="12"/>
      <c r="Z5014" s="12"/>
      <c r="AA5014" s="12"/>
      <c r="AB5014" s="12"/>
      <c r="AC5014" s="12"/>
      <c r="AD5014" s="12"/>
      <c r="AE5014" s="12"/>
      <c r="AF5014" s="12"/>
      <c r="AG5014" s="12"/>
      <c r="AH5014" s="12"/>
      <c r="AI5014" s="12"/>
      <c r="AJ5014" s="12"/>
      <c r="AK5014" s="12"/>
      <c r="AL5014" s="12"/>
      <c r="AM5014" s="12"/>
      <c r="AN5014" s="12"/>
      <c r="AO5014" s="12"/>
      <c r="AP5014" s="12"/>
      <c r="AQ5014" s="12"/>
      <c r="AR5014" s="12"/>
      <c r="AS5014" s="12"/>
      <c r="AT5014" s="12"/>
      <c r="AU5014" s="12"/>
      <c r="AV5014" s="12"/>
      <c r="AW5014" s="12"/>
      <c r="AX5014" s="12"/>
      <c r="AY5014" s="12"/>
      <c r="AZ5014" s="12"/>
      <c r="BA5014" s="12"/>
      <c r="BB5014" s="12"/>
      <c r="BC5014" s="12"/>
      <c r="BD5014" s="12"/>
      <c r="BE5014" s="12"/>
      <c r="BF5014" s="12"/>
      <c r="BG5014" s="12"/>
      <c r="BH5014" s="12"/>
      <c r="BI5014" s="12"/>
      <c r="BJ5014" s="13"/>
      <c r="BK5014" s="13"/>
      <c r="BL5014" s="13"/>
      <c r="BM5014" s="13"/>
      <c r="BN5014" s="13"/>
    </row>
    <row r="5015" spans="4:66" x14ac:dyDescent="0.25">
      <c r="D5015" s="7"/>
      <c r="E5015" s="10"/>
      <c r="F5015" s="10"/>
      <c r="G5015" s="10"/>
      <c r="H5015" s="10"/>
      <c r="I5015" s="10"/>
      <c r="J5015" s="10"/>
      <c r="K5015" s="11"/>
      <c r="L5015" s="11"/>
      <c r="M5015" s="12"/>
      <c r="N5015" s="12"/>
      <c r="O5015" s="12"/>
      <c r="P5015" s="12"/>
      <c r="Q5015" s="12"/>
      <c r="R5015" s="12"/>
      <c r="S5015" s="12"/>
      <c r="T5015" s="12"/>
      <c r="U5015" s="12"/>
      <c r="V5015" s="12"/>
      <c r="W5015" s="12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2"/>
      <c r="AS5015" s="12"/>
      <c r="AT5015" s="12"/>
      <c r="AU5015" s="12"/>
      <c r="AV5015" s="12"/>
      <c r="AW5015" s="12"/>
      <c r="AX5015" s="12"/>
      <c r="AY5015" s="12"/>
      <c r="AZ5015" s="12"/>
      <c r="BA5015" s="12"/>
      <c r="BB5015" s="12"/>
      <c r="BC5015" s="12"/>
      <c r="BD5015" s="12"/>
      <c r="BE5015" s="12"/>
      <c r="BF5015" s="12"/>
      <c r="BG5015" s="12"/>
      <c r="BH5015" s="12"/>
      <c r="BI5015" s="12"/>
      <c r="BJ5015" s="13"/>
      <c r="BK5015" s="13"/>
      <c r="BL5015" s="13"/>
      <c r="BM5015" s="13"/>
      <c r="BN5015" s="13"/>
    </row>
    <row r="5016" spans="4:66" x14ac:dyDescent="0.25">
      <c r="D5016" s="7"/>
      <c r="E5016" s="10"/>
      <c r="F5016" s="10"/>
      <c r="G5016" s="10"/>
      <c r="H5016" s="10"/>
      <c r="I5016" s="10"/>
      <c r="J5016" s="10"/>
      <c r="K5016" s="11"/>
      <c r="L5016" s="11"/>
      <c r="M5016" s="12"/>
      <c r="N5016" s="12"/>
      <c r="O5016" s="12"/>
      <c r="P5016" s="12"/>
      <c r="Q5016" s="12"/>
      <c r="R5016" s="12"/>
      <c r="S5016" s="12"/>
      <c r="T5016" s="12"/>
      <c r="U5016" s="12"/>
      <c r="V5016" s="12"/>
      <c r="W5016" s="12"/>
      <c r="X5016" s="12"/>
      <c r="Y5016" s="12"/>
      <c r="Z5016" s="12"/>
      <c r="AA5016" s="12"/>
      <c r="AB5016" s="12"/>
      <c r="AC5016" s="12"/>
      <c r="AD5016" s="12"/>
      <c r="AE5016" s="12"/>
      <c r="AF5016" s="12"/>
      <c r="AG5016" s="12"/>
      <c r="AH5016" s="12"/>
      <c r="AI5016" s="12"/>
      <c r="AJ5016" s="12"/>
      <c r="AK5016" s="12"/>
      <c r="AL5016" s="12"/>
      <c r="AM5016" s="12"/>
      <c r="AN5016" s="12"/>
      <c r="AO5016" s="12"/>
      <c r="AP5016" s="12"/>
      <c r="AQ5016" s="12"/>
      <c r="AR5016" s="12"/>
      <c r="AS5016" s="12"/>
      <c r="AT5016" s="12"/>
      <c r="AU5016" s="12"/>
      <c r="AV5016" s="12"/>
      <c r="AW5016" s="12"/>
      <c r="AX5016" s="12"/>
      <c r="AY5016" s="12"/>
      <c r="AZ5016" s="12"/>
      <c r="BA5016" s="12"/>
      <c r="BB5016" s="12"/>
      <c r="BC5016" s="12"/>
      <c r="BD5016" s="12"/>
      <c r="BE5016" s="12"/>
      <c r="BF5016" s="12"/>
      <c r="BG5016" s="12"/>
      <c r="BH5016" s="12"/>
      <c r="BI5016" s="12"/>
      <c r="BJ5016" s="13"/>
      <c r="BK5016" s="13"/>
      <c r="BL5016" s="13"/>
      <c r="BM5016" s="13"/>
      <c r="BN5016" s="13"/>
    </row>
    <row r="5017" spans="4:66" x14ac:dyDescent="0.25">
      <c r="D5017" s="7"/>
      <c r="E5017" s="10"/>
      <c r="F5017" s="10"/>
      <c r="G5017" s="10"/>
      <c r="H5017" s="10"/>
      <c r="I5017" s="10"/>
      <c r="J5017" s="10"/>
      <c r="K5017" s="11"/>
      <c r="L5017" s="11"/>
      <c r="M5017" s="12"/>
      <c r="N5017" s="12"/>
      <c r="O5017" s="12"/>
      <c r="P5017" s="12"/>
      <c r="Q5017" s="12"/>
      <c r="R5017" s="12"/>
      <c r="S5017" s="12"/>
      <c r="T5017" s="12"/>
      <c r="U5017" s="12"/>
      <c r="V5017" s="12"/>
      <c r="W5017" s="12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2"/>
      <c r="AS5017" s="12"/>
      <c r="AT5017" s="12"/>
      <c r="AU5017" s="12"/>
      <c r="AV5017" s="12"/>
      <c r="AW5017" s="12"/>
      <c r="AX5017" s="12"/>
      <c r="AY5017" s="12"/>
      <c r="AZ5017" s="12"/>
      <c r="BA5017" s="12"/>
      <c r="BB5017" s="12"/>
      <c r="BC5017" s="12"/>
      <c r="BD5017" s="12"/>
      <c r="BE5017" s="12"/>
      <c r="BF5017" s="12"/>
      <c r="BG5017" s="12"/>
      <c r="BH5017" s="12"/>
      <c r="BI5017" s="12"/>
      <c r="BJ5017" s="13"/>
      <c r="BK5017" s="13"/>
      <c r="BL5017" s="13"/>
      <c r="BM5017" s="13"/>
      <c r="BN5017" s="13"/>
    </row>
    <row r="5018" spans="4:66" x14ac:dyDescent="0.25">
      <c r="D5018" s="7"/>
      <c r="E5018" s="10"/>
      <c r="F5018" s="10"/>
      <c r="G5018" s="10"/>
      <c r="H5018" s="10"/>
      <c r="I5018" s="10"/>
      <c r="J5018" s="10"/>
      <c r="K5018" s="11"/>
      <c r="L5018" s="11"/>
      <c r="M5018" s="12"/>
      <c r="N5018" s="12"/>
      <c r="O5018" s="12"/>
      <c r="P5018" s="12"/>
      <c r="Q5018" s="12"/>
      <c r="R5018" s="12"/>
      <c r="S5018" s="12"/>
      <c r="T5018" s="12"/>
      <c r="U5018" s="12"/>
      <c r="V5018" s="12"/>
      <c r="W5018" s="12"/>
      <c r="X5018" s="12"/>
      <c r="Y5018" s="12"/>
      <c r="Z5018" s="12"/>
      <c r="AA5018" s="12"/>
      <c r="AB5018" s="12"/>
      <c r="AC5018" s="12"/>
      <c r="AD5018" s="12"/>
      <c r="AE5018" s="12"/>
      <c r="AF5018" s="12"/>
      <c r="AG5018" s="12"/>
      <c r="AH5018" s="12"/>
      <c r="AI5018" s="12"/>
      <c r="AJ5018" s="12"/>
      <c r="AK5018" s="12"/>
      <c r="AL5018" s="12"/>
      <c r="AM5018" s="12"/>
      <c r="AN5018" s="12"/>
      <c r="AO5018" s="12"/>
      <c r="AP5018" s="12"/>
      <c r="AQ5018" s="12"/>
      <c r="AR5018" s="12"/>
      <c r="AS5018" s="12"/>
      <c r="AT5018" s="12"/>
      <c r="AU5018" s="12"/>
      <c r="AV5018" s="12"/>
      <c r="AW5018" s="12"/>
      <c r="AX5018" s="12"/>
      <c r="AY5018" s="12"/>
      <c r="AZ5018" s="12"/>
      <c r="BA5018" s="12"/>
      <c r="BB5018" s="12"/>
      <c r="BC5018" s="12"/>
      <c r="BD5018" s="12"/>
      <c r="BE5018" s="12"/>
      <c r="BF5018" s="12"/>
      <c r="BG5018" s="12"/>
      <c r="BH5018" s="12"/>
      <c r="BI5018" s="12"/>
      <c r="BJ5018" s="13"/>
      <c r="BK5018" s="13"/>
      <c r="BL5018" s="13"/>
      <c r="BM5018" s="13"/>
      <c r="BN5018" s="13"/>
    </row>
    <row r="5019" spans="4:66" x14ac:dyDescent="0.25">
      <c r="D5019" s="7"/>
      <c r="E5019" s="10"/>
      <c r="F5019" s="10"/>
      <c r="G5019" s="10"/>
      <c r="H5019" s="10"/>
      <c r="I5019" s="10"/>
      <c r="J5019" s="10"/>
      <c r="K5019" s="11"/>
      <c r="L5019" s="11"/>
      <c r="M5019" s="12"/>
      <c r="N5019" s="12"/>
      <c r="O5019" s="12"/>
      <c r="P5019" s="12"/>
      <c r="Q5019" s="12"/>
      <c r="R5019" s="12"/>
      <c r="S5019" s="12"/>
      <c r="T5019" s="12"/>
      <c r="U5019" s="12"/>
      <c r="V5019" s="12"/>
      <c r="W5019" s="12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2"/>
      <c r="AS5019" s="12"/>
      <c r="AT5019" s="12"/>
      <c r="AU5019" s="12"/>
      <c r="AV5019" s="12"/>
      <c r="AW5019" s="12"/>
      <c r="AX5019" s="12"/>
      <c r="AY5019" s="12"/>
      <c r="AZ5019" s="12"/>
      <c r="BA5019" s="12"/>
      <c r="BB5019" s="12"/>
      <c r="BC5019" s="12"/>
      <c r="BD5019" s="12"/>
      <c r="BE5019" s="12"/>
      <c r="BF5019" s="12"/>
      <c r="BG5019" s="12"/>
      <c r="BH5019" s="12"/>
      <c r="BI5019" s="12"/>
      <c r="BJ5019" s="13"/>
      <c r="BK5019" s="13"/>
      <c r="BL5019" s="13"/>
      <c r="BM5019" s="13"/>
      <c r="BN5019" s="13"/>
    </row>
    <row r="5020" spans="4:66" x14ac:dyDescent="0.25">
      <c r="D5020" s="7"/>
      <c r="E5020" s="10"/>
      <c r="F5020" s="10"/>
      <c r="G5020" s="10"/>
      <c r="H5020" s="10"/>
      <c r="I5020" s="10"/>
      <c r="J5020" s="10"/>
      <c r="K5020" s="11"/>
      <c r="L5020" s="11"/>
      <c r="M5020" s="12"/>
      <c r="N5020" s="12"/>
      <c r="O5020" s="12"/>
      <c r="P5020" s="12"/>
      <c r="Q5020" s="12"/>
      <c r="R5020" s="12"/>
      <c r="S5020" s="12"/>
      <c r="T5020" s="12"/>
      <c r="U5020" s="12"/>
      <c r="V5020" s="12"/>
      <c r="W5020" s="12"/>
      <c r="X5020" s="12"/>
      <c r="Y5020" s="12"/>
      <c r="Z5020" s="12"/>
      <c r="AA5020" s="12"/>
      <c r="AB5020" s="12"/>
      <c r="AC5020" s="12"/>
      <c r="AD5020" s="12"/>
      <c r="AE5020" s="12"/>
      <c r="AF5020" s="12"/>
      <c r="AG5020" s="12"/>
      <c r="AH5020" s="12"/>
      <c r="AI5020" s="12"/>
      <c r="AJ5020" s="12"/>
      <c r="AK5020" s="12"/>
      <c r="AL5020" s="12"/>
      <c r="AM5020" s="12"/>
      <c r="AN5020" s="12"/>
      <c r="AO5020" s="12"/>
      <c r="AP5020" s="12"/>
      <c r="AQ5020" s="12"/>
      <c r="AR5020" s="12"/>
      <c r="AS5020" s="12"/>
      <c r="AT5020" s="12"/>
      <c r="AU5020" s="12"/>
      <c r="AV5020" s="12"/>
      <c r="AW5020" s="12"/>
      <c r="AX5020" s="12"/>
      <c r="AY5020" s="12"/>
      <c r="AZ5020" s="12"/>
      <c r="BA5020" s="12"/>
      <c r="BB5020" s="12"/>
      <c r="BC5020" s="12"/>
      <c r="BD5020" s="12"/>
      <c r="BE5020" s="12"/>
      <c r="BF5020" s="12"/>
      <c r="BG5020" s="12"/>
      <c r="BH5020" s="12"/>
      <c r="BI5020" s="12"/>
      <c r="BJ5020" s="13"/>
      <c r="BK5020" s="13"/>
      <c r="BL5020" s="13"/>
      <c r="BM5020" s="13"/>
      <c r="BN5020" s="13"/>
    </row>
    <row r="5021" spans="4:66" x14ac:dyDescent="0.25">
      <c r="D5021" s="7"/>
      <c r="E5021" s="10"/>
      <c r="F5021" s="10"/>
      <c r="G5021" s="10"/>
      <c r="H5021" s="10"/>
      <c r="I5021" s="10"/>
      <c r="J5021" s="10"/>
      <c r="K5021" s="11"/>
      <c r="L5021" s="11"/>
      <c r="M5021" s="12"/>
      <c r="N5021" s="12"/>
      <c r="O5021" s="12"/>
      <c r="P5021" s="12"/>
      <c r="Q5021" s="12"/>
      <c r="R5021" s="12"/>
      <c r="S5021" s="12"/>
      <c r="T5021" s="12"/>
      <c r="U5021" s="12"/>
      <c r="V5021" s="12"/>
      <c r="W5021" s="12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2"/>
      <c r="AS5021" s="12"/>
      <c r="AT5021" s="12"/>
      <c r="AU5021" s="12"/>
      <c r="AV5021" s="12"/>
      <c r="AW5021" s="12"/>
      <c r="AX5021" s="12"/>
      <c r="AY5021" s="12"/>
      <c r="AZ5021" s="12"/>
      <c r="BA5021" s="12"/>
      <c r="BB5021" s="12"/>
      <c r="BC5021" s="12"/>
      <c r="BD5021" s="12"/>
      <c r="BE5021" s="12"/>
      <c r="BF5021" s="12"/>
      <c r="BG5021" s="12"/>
      <c r="BH5021" s="12"/>
      <c r="BI5021" s="12"/>
      <c r="BJ5021" s="13"/>
      <c r="BK5021" s="13"/>
      <c r="BL5021" s="13"/>
      <c r="BM5021" s="13"/>
      <c r="BN5021" s="13"/>
    </row>
    <row r="5022" spans="4:66" x14ac:dyDescent="0.25">
      <c r="D5022" s="7"/>
      <c r="E5022" s="10"/>
      <c r="F5022" s="10"/>
      <c r="G5022" s="10"/>
      <c r="H5022" s="10"/>
      <c r="I5022" s="10"/>
      <c r="J5022" s="10"/>
      <c r="K5022" s="11"/>
      <c r="L5022" s="11"/>
      <c r="M5022" s="12"/>
      <c r="N5022" s="12"/>
      <c r="O5022" s="12"/>
      <c r="P5022" s="12"/>
      <c r="Q5022" s="12"/>
      <c r="R5022" s="12"/>
      <c r="S5022" s="12"/>
      <c r="T5022" s="12"/>
      <c r="U5022" s="12"/>
      <c r="V5022" s="12"/>
      <c r="W5022" s="12"/>
      <c r="X5022" s="12"/>
      <c r="Y5022" s="12"/>
      <c r="Z5022" s="12"/>
      <c r="AA5022" s="12"/>
      <c r="AB5022" s="12"/>
      <c r="AC5022" s="12"/>
      <c r="AD5022" s="12"/>
      <c r="AE5022" s="12"/>
      <c r="AF5022" s="12"/>
      <c r="AG5022" s="12"/>
      <c r="AH5022" s="12"/>
      <c r="AI5022" s="12"/>
      <c r="AJ5022" s="12"/>
      <c r="AK5022" s="12"/>
      <c r="AL5022" s="12"/>
      <c r="AM5022" s="12"/>
      <c r="AN5022" s="12"/>
      <c r="AO5022" s="12"/>
      <c r="AP5022" s="12"/>
      <c r="AQ5022" s="12"/>
      <c r="AR5022" s="12"/>
      <c r="AS5022" s="12"/>
      <c r="AT5022" s="12"/>
      <c r="AU5022" s="12"/>
      <c r="AV5022" s="12"/>
      <c r="AW5022" s="12"/>
      <c r="AX5022" s="12"/>
      <c r="AY5022" s="12"/>
      <c r="AZ5022" s="12"/>
      <c r="BA5022" s="12"/>
      <c r="BB5022" s="12"/>
      <c r="BC5022" s="12"/>
      <c r="BD5022" s="12"/>
      <c r="BE5022" s="12"/>
      <c r="BF5022" s="12"/>
      <c r="BG5022" s="12"/>
      <c r="BH5022" s="12"/>
      <c r="BI5022" s="12"/>
      <c r="BJ5022" s="13"/>
      <c r="BK5022" s="13"/>
      <c r="BL5022" s="13"/>
      <c r="BM5022" s="13"/>
      <c r="BN5022" s="13"/>
    </row>
    <row r="5023" spans="4:66" x14ac:dyDescent="0.25">
      <c r="D5023" s="7"/>
      <c r="E5023" s="10"/>
      <c r="F5023" s="10"/>
      <c r="G5023" s="10"/>
      <c r="H5023" s="10"/>
      <c r="I5023" s="10"/>
      <c r="J5023" s="10"/>
      <c r="K5023" s="11"/>
      <c r="L5023" s="11"/>
      <c r="M5023" s="12"/>
      <c r="N5023" s="12"/>
      <c r="O5023" s="12"/>
      <c r="P5023" s="12"/>
      <c r="Q5023" s="12"/>
      <c r="R5023" s="12"/>
      <c r="S5023" s="12"/>
      <c r="T5023" s="12"/>
      <c r="U5023" s="12"/>
      <c r="V5023" s="12"/>
      <c r="W5023" s="12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2"/>
      <c r="AS5023" s="12"/>
      <c r="AT5023" s="12"/>
      <c r="AU5023" s="12"/>
      <c r="AV5023" s="12"/>
      <c r="AW5023" s="12"/>
      <c r="AX5023" s="12"/>
      <c r="AY5023" s="12"/>
      <c r="AZ5023" s="12"/>
      <c r="BA5023" s="12"/>
      <c r="BB5023" s="12"/>
      <c r="BC5023" s="12"/>
      <c r="BD5023" s="12"/>
      <c r="BE5023" s="12"/>
      <c r="BF5023" s="12"/>
      <c r="BG5023" s="12"/>
      <c r="BH5023" s="12"/>
      <c r="BI5023" s="12"/>
      <c r="BJ5023" s="13"/>
      <c r="BK5023" s="13"/>
      <c r="BL5023" s="13"/>
      <c r="BM5023" s="13"/>
      <c r="BN5023" s="13"/>
    </row>
    <row r="5024" spans="4:66" x14ac:dyDescent="0.25">
      <c r="D5024" s="7"/>
      <c r="E5024" s="10"/>
      <c r="F5024" s="10"/>
      <c r="G5024" s="10"/>
      <c r="H5024" s="10"/>
      <c r="I5024" s="10"/>
      <c r="J5024" s="10"/>
      <c r="K5024" s="11"/>
      <c r="L5024" s="11"/>
      <c r="M5024" s="12"/>
      <c r="N5024" s="12"/>
      <c r="O5024" s="12"/>
      <c r="P5024" s="12"/>
      <c r="Q5024" s="12"/>
      <c r="R5024" s="12"/>
      <c r="S5024" s="12"/>
      <c r="T5024" s="12"/>
      <c r="U5024" s="12"/>
      <c r="V5024" s="12"/>
      <c r="W5024" s="12"/>
      <c r="X5024" s="12"/>
      <c r="Y5024" s="12"/>
      <c r="Z5024" s="12"/>
      <c r="AA5024" s="12"/>
      <c r="AB5024" s="12"/>
      <c r="AC5024" s="12"/>
      <c r="AD5024" s="12"/>
      <c r="AE5024" s="12"/>
      <c r="AF5024" s="12"/>
      <c r="AG5024" s="12"/>
      <c r="AH5024" s="12"/>
      <c r="AI5024" s="12"/>
      <c r="AJ5024" s="12"/>
      <c r="AK5024" s="12"/>
      <c r="AL5024" s="12"/>
      <c r="AM5024" s="12"/>
      <c r="AN5024" s="12"/>
      <c r="AO5024" s="12"/>
      <c r="AP5024" s="12"/>
      <c r="AQ5024" s="12"/>
      <c r="AR5024" s="12"/>
      <c r="AS5024" s="12"/>
      <c r="AT5024" s="12"/>
      <c r="AU5024" s="12"/>
      <c r="AV5024" s="12"/>
      <c r="AW5024" s="12"/>
      <c r="AX5024" s="12"/>
      <c r="AY5024" s="12"/>
      <c r="AZ5024" s="12"/>
      <c r="BA5024" s="12"/>
      <c r="BB5024" s="12"/>
      <c r="BC5024" s="12"/>
      <c r="BD5024" s="12"/>
      <c r="BE5024" s="12"/>
      <c r="BF5024" s="12"/>
      <c r="BG5024" s="12"/>
      <c r="BH5024" s="12"/>
      <c r="BI5024" s="12"/>
      <c r="BJ5024" s="13"/>
      <c r="BK5024" s="13"/>
      <c r="BL5024" s="13"/>
      <c r="BM5024" s="13"/>
      <c r="BN5024" s="13"/>
    </row>
    <row r="5025" spans="4:66" x14ac:dyDescent="0.25">
      <c r="D5025" s="7"/>
      <c r="E5025" s="10"/>
      <c r="F5025" s="10"/>
      <c r="G5025" s="10"/>
      <c r="H5025" s="10"/>
      <c r="I5025" s="10"/>
      <c r="J5025" s="10"/>
      <c r="K5025" s="11"/>
      <c r="L5025" s="11"/>
      <c r="M5025" s="12"/>
      <c r="N5025" s="12"/>
      <c r="O5025" s="12"/>
      <c r="P5025" s="12"/>
      <c r="Q5025" s="12"/>
      <c r="R5025" s="12"/>
      <c r="S5025" s="12"/>
      <c r="T5025" s="12"/>
      <c r="U5025" s="12"/>
      <c r="V5025" s="12"/>
      <c r="W5025" s="12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2"/>
      <c r="AS5025" s="12"/>
      <c r="AT5025" s="12"/>
      <c r="AU5025" s="12"/>
      <c r="AV5025" s="12"/>
      <c r="AW5025" s="12"/>
      <c r="AX5025" s="12"/>
      <c r="AY5025" s="12"/>
      <c r="AZ5025" s="12"/>
      <c r="BA5025" s="12"/>
      <c r="BB5025" s="12"/>
      <c r="BC5025" s="12"/>
      <c r="BD5025" s="12"/>
      <c r="BE5025" s="12"/>
      <c r="BF5025" s="12"/>
      <c r="BG5025" s="12"/>
      <c r="BH5025" s="12"/>
      <c r="BI5025" s="12"/>
      <c r="BJ5025" s="13"/>
      <c r="BK5025" s="13"/>
      <c r="BL5025" s="13"/>
      <c r="BM5025" s="13"/>
      <c r="BN5025" s="13"/>
    </row>
    <row r="5026" spans="4:66" x14ac:dyDescent="0.25">
      <c r="D5026" s="7"/>
      <c r="E5026" s="10"/>
      <c r="F5026" s="10"/>
      <c r="G5026" s="10"/>
      <c r="H5026" s="10"/>
      <c r="I5026" s="10"/>
      <c r="J5026" s="10"/>
      <c r="K5026" s="11"/>
      <c r="L5026" s="11"/>
      <c r="M5026" s="12"/>
      <c r="N5026" s="12"/>
      <c r="O5026" s="12"/>
      <c r="P5026" s="12"/>
      <c r="Q5026" s="12"/>
      <c r="R5026" s="12"/>
      <c r="S5026" s="12"/>
      <c r="T5026" s="12"/>
      <c r="U5026" s="12"/>
      <c r="V5026" s="12"/>
      <c r="W5026" s="12"/>
      <c r="X5026" s="12"/>
      <c r="Y5026" s="12"/>
      <c r="Z5026" s="12"/>
      <c r="AA5026" s="12"/>
      <c r="AB5026" s="12"/>
      <c r="AC5026" s="12"/>
      <c r="AD5026" s="12"/>
      <c r="AE5026" s="12"/>
      <c r="AF5026" s="12"/>
      <c r="AG5026" s="12"/>
      <c r="AH5026" s="12"/>
      <c r="AI5026" s="12"/>
      <c r="AJ5026" s="12"/>
      <c r="AK5026" s="12"/>
      <c r="AL5026" s="12"/>
      <c r="AM5026" s="12"/>
      <c r="AN5026" s="12"/>
      <c r="AO5026" s="12"/>
      <c r="AP5026" s="12"/>
      <c r="AQ5026" s="12"/>
      <c r="AR5026" s="12"/>
      <c r="AS5026" s="12"/>
      <c r="AT5026" s="12"/>
      <c r="AU5026" s="12"/>
      <c r="AV5026" s="12"/>
      <c r="AW5026" s="12"/>
      <c r="AX5026" s="12"/>
      <c r="AY5026" s="12"/>
      <c r="AZ5026" s="12"/>
      <c r="BA5026" s="12"/>
      <c r="BB5026" s="12"/>
      <c r="BC5026" s="12"/>
      <c r="BD5026" s="12"/>
      <c r="BE5026" s="12"/>
      <c r="BF5026" s="12"/>
      <c r="BG5026" s="12"/>
      <c r="BH5026" s="12"/>
      <c r="BI5026" s="12"/>
      <c r="BJ5026" s="13"/>
      <c r="BK5026" s="13"/>
      <c r="BL5026" s="13"/>
      <c r="BM5026" s="13"/>
      <c r="BN5026" s="13"/>
    </row>
    <row r="5027" spans="4:66" x14ac:dyDescent="0.25">
      <c r="D5027" s="7"/>
      <c r="E5027" s="10"/>
      <c r="F5027" s="10"/>
      <c r="G5027" s="10"/>
      <c r="H5027" s="10"/>
      <c r="I5027" s="10"/>
      <c r="J5027" s="10"/>
      <c r="K5027" s="11"/>
      <c r="L5027" s="11"/>
      <c r="M5027" s="12"/>
      <c r="N5027" s="12"/>
      <c r="O5027" s="12"/>
      <c r="P5027" s="12"/>
      <c r="Q5027" s="12"/>
      <c r="R5027" s="12"/>
      <c r="S5027" s="12"/>
      <c r="T5027" s="12"/>
      <c r="U5027" s="12"/>
      <c r="V5027" s="12"/>
      <c r="W5027" s="12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2"/>
      <c r="AS5027" s="12"/>
      <c r="AT5027" s="12"/>
      <c r="AU5027" s="12"/>
      <c r="AV5027" s="12"/>
      <c r="AW5027" s="12"/>
      <c r="AX5027" s="12"/>
      <c r="AY5027" s="12"/>
      <c r="AZ5027" s="12"/>
      <c r="BA5027" s="12"/>
      <c r="BB5027" s="12"/>
      <c r="BC5027" s="12"/>
      <c r="BD5027" s="12"/>
      <c r="BE5027" s="12"/>
      <c r="BF5027" s="12"/>
      <c r="BG5027" s="12"/>
      <c r="BH5027" s="12"/>
      <c r="BI5027" s="12"/>
      <c r="BJ5027" s="13"/>
      <c r="BK5027" s="13"/>
      <c r="BL5027" s="13"/>
      <c r="BM5027" s="13"/>
      <c r="BN5027" s="13"/>
    </row>
    <row r="5028" spans="4:66" x14ac:dyDescent="0.25">
      <c r="D5028" s="7"/>
      <c r="E5028" s="10"/>
      <c r="F5028" s="10"/>
      <c r="G5028" s="10"/>
      <c r="H5028" s="10"/>
      <c r="I5028" s="10"/>
      <c r="J5028" s="10"/>
      <c r="K5028" s="11"/>
      <c r="L5028" s="11"/>
      <c r="M5028" s="12"/>
      <c r="N5028" s="12"/>
      <c r="O5028" s="12"/>
      <c r="P5028" s="12"/>
      <c r="Q5028" s="12"/>
      <c r="R5028" s="12"/>
      <c r="S5028" s="12"/>
      <c r="T5028" s="12"/>
      <c r="U5028" s="12"/>
      <c r="V5028" s="12"/>
      <c r="W5028" s="12"/>
      <c r="X5028" s="12"/>
      <c r="Y5028" s="12"/>
      <c r="Z5028" s="12"/>
      <c r="AA5028" s="12"/>
      <c r="AB5028" s="12"/>
      <c r="AC5028" s="12"/>
      <c r="AD5028" s="12"/>
      <c r="AE5028" s="12"/>
      <c r="AF5028" s="12"/>
      <c r="AG5028" s="12"/>
      <c r="AH5028" s="12"/>
      <c r="AI5028" s="12"/>
      <c r="AJ5028" s="12"/>
      <c r="AK5028" s="12"/>
      <c r="AL5028" s="12"/>
      <c r="AM5028" s="12"/>
      <c r="AN5028" s="12"/>
      <c r="AO5028" s="12"/>
      <c r="AP5028" s="12"/>
      <c r="AQ5028" s="12"/>
      <c r="AR5028" s="12"/>
      <c r="AS5028" s="12"/>
      <c r="AT5028" s="12"/>
      <c r="AU5028" s="12"/>
      <c r="AV5028" s="12"/>
      <c r="AW5028" s="12"/>
      <c r="AX5028" s="12"/>
      <c r="AY5028" s="12"/>
      <c r="AZ5028" s="12"/>
      <c r="BA5028" s="12"/>
      <c r="BB5028" s="12"/>
      <c r="BC5028" s="12"/>
      <c r="BD5028" s="12"/>
      <c r="BE5028" s="12"/>
      <c r="BF5028" s="12"/>
      <c r="BG5028" s="12"/>
      <c r="BH5028" s="12"/>
      <c r="BI5028" s="12"/>
      <c r="BJ5028" s="13"/>
      <c r="BK5028" s="13"/>
      <c r="BL5028" s="13"/>
      <c r="BM5028" s="13"/>
      <c r="BN5028" s="13"/>
    </row>
    <row r="5029" spans="4:66" x14ac:dyDescent="0.25">
      <c r="D5029" s="7"/>
      <c r="E5029" s="10"/>
      <c r="F5029" s="10"/>
      <c r="G5029" s="10"/>
      <c r="H5029" s="10"/>
      <c r="I5029" s="10"/>
      <c r="J5029" s="10"/>
      <c r="K5029" s="11"/>
      <c r="L5029" s="11"/>
      <c r="M5029" s="12"/>
      <c r="N5029" s="12"/>
      <c r="O5029" s="12"/>
      <c r="P5029" s="12"/>
      <c r="Q5029" s="12"/>
      <c r="R5029" s="12"/>
      <c r="S5029" s="12"/>
      <c r="T5029" s="12"/>
      <c r="U5029" s="12"/>
      <c r="V5029" s="12"/>
      <c r="W5029" s="12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2"/>
      <c r="AS5029" s="12"/>
      <c r="AT5029" s="12"/>
      <c r="AU5029" s="12"/>
      <c r="AV5029" s="12"/>
      <c r="AW5029" s="12"/>
      <c r="AX5029" s="12"/>
      <c r="AY5029" s="12"/>
      <c r="AZ5029" s="12"/>
      <c r="BA5029" s="12"/>
      <c r="BB5029" s="12"/>
      <c r="BC5029" s="12"/>
      <c r="BD5029" s="12"/>
      <c r="BE5029" s="12"/>
      <c r="BF5029" s="12"/>
      <c r="BG5029" s="12"/>
      <c r="BH5029" s="12"/>
      <c r="BI5029" s="12"/>
      <c r="BJ5029" s="13"/>
      <c r="BK5029" s="13"/>
      <c r="BL5029" s="13"/>
      <c r="BM5029" s="13"/>
      <c r="BN5029" s="13"/>
    </row>
    <row r="5030" spans="4:66" x14ac:dyDescent="0.25">
      <c r="D5030" s="7"/>
      <c r="E5030" s="10"/>
      <c r="F5030" s="10"/>
      <c r="G5030" s="10"/>
      <c r="H5030" s="10"/>
      <c r="I5030" s="10"/>
      <c r="J5030" s="10"/>
      <c r="K5030" s="11"/>
      <c r="L5030" s="11"/>
      <c r="M5030" s="12"/>
      <c r="N5030" s="12"/>
      <c r="O5030" s="12"/>
      <c r="P5030" s="12"/>
      <c r="Q5030" s="12"/>
      <c r="R5030" s="12"/>
      <c r="S5030" s="12"/>
      <c r="T5030" s="12"/>
      <c r="U5030" s="12"/>
      <c r="V5030" s="12"/>
      <c r="W5030" s="12"/>
      <c r="X5030" s="12"/>
      <c r="Y5030" s="12"/>
      <c r="Z5030" s="12"/>
      <c r="AA5030" s="12"/>
      <c r="AB5030" s="12"/>
      <c r="AC5030" s="12"/>
      <c r="AD5030" s="12"/>
      <c r="AE5030" s="12"/>
      <c r="AF5030" s="12"/>
      <c r="AG5030" s="12"/>
      <c r="AH5030" s="12"/>
      <c r="AI5030" s="12"/>
      <c r="AJ5030" s="12"/>
      <c r="AK5030" s="12"/>
      <c r="AL5030" s="12"/>
      <c r="AM5030" s="12"/>
      <c r="AN5030" s="12"/>
      <c r="AO5030" s="12"/>
      <c r="AP5030" s="12"/>
      <c r="AQ5030" s="12"/>
      <c r="AR5030" s="12"/>
      <c r="AS5030" s="12"/>
      <c r="AT5030" s="12"/>
      <c r="AU5030" s="12"/>
      <c r="AV5030" s="12"/>
      <c r="AW5030" s="12"/>
      <c r="AX5030" s="12"/>
      <c r="AY5030" s="12"/>
      <c r="AZ5030" s="12"/>
      <c r="BA5030" s="12"/>
      <c r="BB5030" s="12"/>
      <c r="BC5030" s="12"/>
      <c r="BD5030" s="12"/>
      <c r="BE5030" s="12"/>
      <c r="BF5030" s="12"/>
      <c r="BG5030" s="12"/>
      <c r="BH5030" s="12"/>
      <c r="BI5030" s="12"/>
      <c r="BJ5030" s="13"/>
      <c r="BK5030" s="13"/>
      <c r="BL5030" s="13"/>
      <c r="BM5030" s="13"/>
      <c r="BN5030" s="13"/>
    </row>
    <row r="5031" spans="4:66" x14ac:dyDescent="0.25">
      <c r="D5031" s="7"/>
      <c r="E5031" s="10"/>
      <c r="F5031" s="10"/>
      <c r="G5031" s="10"/>
      <c r="H5031" s="10"/>
      <c r="I5031" s="10"/>
      <c r="J5031" s="10"/>
      <c r="K5031" s="11"/>
      <c r="L5031" s="11"/>
      <c r="M5031" s="12"/>
      <c r="N5031" s="12"/>
      <c r="O5031" s="12"/>
      <c r="P5031" s="12"/>
      <c r="Q5031" s="12"/>
      <c r="R5031" s="12"/>
      <c r="S5031" s="12"/>
      <c r="T5031" s="12"/>
      <c r="U5031" s="12"/>
      <c r="V5031" s="12"/>
      <c r="W5031" s="12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2"/>
      <c r="AS5031" s="12"/>
      <c r="AT5031" s="12"/>
      <c r="AU5031" s="12"/>
      <c r="AV5031" s="12"/>
      <c r="AW5031" s="12"/>
      <c r="AX5031" s="12"/>
      <c r="AY5031" s="12"/>
      <c r="AZ5031" s="12"/>
      <c r="BA5031" s="12"/>
      <c r="BB5031" s="12"/>
      <c r="BC5031" s="12"/>
      <c r="BD5031" s="12"/>
      <c r="BE5031" s="12"/>
      <c r="BF5031" s="12"/>
      <c r="BG5031" s="12"/>
      <c r="BH5031" s="12"/>
      <c r="BI5031" s="12"/>
      <c r="BJ5031" s="13"/>
      <c r="BK5031" s="13"/>
      <c r="BL5031" s="13"/>
      <c r="BM5031" s="13"/>
      <c r="BN5031" s="13"/>
    </row>
    <row r="5032" spans="4:66" x14ac:dyDescent="0.25">
      <c r="D5032" s="7"/>
      <c r="E5032" s="10"/>
      <c r="F5032" s="10"/>
      <c r="G5032" s="10"/>
      <c r="H5032" s="10"/>
      <c r="I5032" s="10"/>
      <c r="J5032" s="10"/>
      <c r="K5032" s="11"/>
      <c r="L5032" s="11"/>
      <c r="M5032" s="12"/>
      <c r="N5032" s="12"/>
      <c r="O5032" s="12"/>
      <c r="P5032" s="12"/>
      <c r="Q5032" s="12"/>
      <c r="R5032" s="12"/>
      <c r="S5032" s="12"/>
      <c r="T5032" s="12"/>
      <c r="U5032" s="12"/>
      <c r="V5032" s="12"/>
      <c r="W5032" s="12"/>
      <c r="X5032" s="12"/>
      <c r="Y5032" s="12"/>
      <c r="Z5032" s="12"/>
      <c r="AA5032" s="12"/>
      <c r="AB5032" s="12"/>
      <c r="AC5032" s="12"/>
      <c r="AD5032" s="12"/>
      <c r="AE5032" s="12"/>
      <c r="AF5032" s="12"/>
      <c r="AG5032" s="12"/>
      <c r="AH5032" s="12"/>
      <c r="AI5032" s="12"/>
      <c r="AJ5032" s="12"/>
      <c r="AK5032" s="12"/>
      <c r="AL5032" s="12"/>
      <c r="AM5032" s="12"/>
      <c r="AN5032" s="12"/>
      <c r="AO5032" s="12"/>
      <c r="AP5032" s="12"/>
      <c r="AQ5032" s="12"/>
      <c r="AR5032" s="12"/>
      <c r="AS5032" s="12"/>
      <c r="AT5032" s="12"/>
      <c r="AU5032" s="12"/>
      <c r="AV5032" s="12"/>
      <c r="AW5032" s="12"/>
      <c r="AX5032" s="12"/>
      <c r="AY5032" s="12"/>
      <c r="AZ5032" s="12"/>
      <c r="BA5032" s="12"/>
      <c r="BB5032" s="12"/>
      <c r="BC5032" s="12"/>
      <c r="BD5032" s="12"/>
      <c r="BE5032" s="12"/>
      <c r="BF5032" s="12"/>
      <c r="BG5032" s="12"/>
      <c r="BH5032" s="12"/>
      <c r="BI5032" s="12"/>
      <c r="BJ5032" s="13"/>
      <c r="BK5032" s="13"/>
      <c r="BL5032" s="13"/>
      <c r="BM5032" s="13"/>
      <c r="BN5032" s="13"/>
    </row>
    <row r="5033" spans="4:66" x14ac:dyDescent="0.25">
      <c r="D5033" s="7"/>
      <c r="E5033" s="10"/>
      <c r="F5033" s="10"/>
      <c r="G5033" s="10"/>
      <c r="H5033" s="10"/>
      <c r="I5033" s="10"/>
      <c r="J5033" s="10"/>
      <c r="K5033" s="11"/>
      <c r="L5033" s="11"/>
      <c r="M5033" s="12"/>
      <c r="N5033" s="12"/>
      <c r="O5033" s="12"/>
      <c r="P5033" s="12"/>
      <c r="Q5033" s="12"/>
      <c r="R5033" s="12"/>
      <c r="S5033" s="12"/>
      <c r="T5033" s="12"/>
      <c r="U5033" s="12"/>
      <c r="V5033" s="12"/>
      <c r="W5033" s="12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2"/>
      <c r="AS5033" s="12"/>
      <c r="AT5033" s="12"/>
      <c r="AU5033" s="12"/>
      <c r="AV5033" s="12"/>
      <c r="AW5033" s="12"/>
      <c r="AX5033" s="12"/>
      <c r="AY5033" s="12"/>
      <c r="AZ5033" s="12"/>
      <c r="BA5033" s="12"/>
      <c r="BB5033" s="12"/>
      <c r="BC5033" s="12"/>
      <c r="BD5033" s="12"/>
      <c r="BE5033" s="12"/>
      <c r="BF5033" s="12"/>
      <c r="BG5033" s="12"/>
      <c r="BH5033" s="12"/>
      <c r="BI5033" s="12"/>
      <c r="BJ5033" s="13"/>
      <c r="BK5033" s="13"/>
      <c r="BL5033" s="13"/>
      <c r="BM5033" s="13"/>
      <c r="BN5033" s="13"/>
    </row>
    <row r="5034" spans="4:66" x14ac:dyDescent="0.25">
      <c r="D5034" s="7"/>
      <c r="E5034" s="10"/>
      <c r="F5034" s="10"/>
      <c r="G5034" s="10"/>
      <c r="H5034" s="10"/>
      <c r="I5034" s="10"/>
      <c r="J5034" s="10"/>
      <c r="K5034" s="11"/>
      <c r="L5034" s="11"/>
      <c r="M5034" s="12"/>
      <c r="N5034" s="12"/>
      <c r="O5034" s="12"/>
      <c r="P5034" s="12"/>
      <c r="Q5034" s="12"/>
      <c r="R5034" s="12"/>
      <c r="S5034" s="12"/>
      <c r="T5034" s="12"/>
      <c r="U5034" s="12"/>
      <c r="V5034" s="12"/>
      <c r="W5034" s="12"/>
      <c r="X5034" s="12"/>
      <c r="Y5034" s="12"/>
      <c r="Z5034" s="12"/>
      <c r="AA5034" s="12"/>
      <c r="AB5034" s="12"/>
      <c r="AC5034" s="12"/>
      <c r="AD5034" s="12"/>
      <c r="AE5034" s="12"/>
      <c r="AF5034" s="12"/>
      <c r="AG5034" s="12"/>
      <c r="AH5034" s="12"/>
      <c r="AI5034" s="12"/>
      <c r="AJ5034" s="12"/>
      <c r="AK5034" s="12"/>
      <c r="AL5034" s="12"/>
      <c r="AM5034" s="12"/>
      <c r="AN5034" s="12"/>
      <c r="AO5034" s="12"/>
      <c r="AP5034" s="12"/>
      <c r="AQ5034" s="12"/>
      <c r="AR5034" s="12"/>
      <c r="AS5034" s="12"/>
      <c r="AT5034" s="12"/>
      <c r="AU5034" s="12"/>
      <c r="AV5034" s="12"/>
      <c r="AW5034" s="12"/>
      <c r="AX5034" s="12"/>
      <c r="AY5034" s="12"/>
      <c r="AZ5034" s="12"/>
      <c r="BA5034" s="12"/>
      <c r="BB5034" s="12"/>
      <c r="BC5034" s="12"/>
      <c r="BD5034" s="12"/>
      <c r="BE5034" s="12"/>
      <c r="BF5034" s="12"/>
      <c r="BG5034" s="12"/>
      <c r="BH5034" s="12"/>
      <c r="BI5034" s="12"/>
      <c r="BJ5034" s="13"/>
      <c r="BK5034" s="13"/>
      <c r="BL5034" s="13"/>
      <c r="BM5034" s="13"/>
      <c r="BN5034" s="13"/>
    </row>
    <row r="5035" spans="4:66" x14ac:dyDescent="0.25">
      <c r="D5035" s="7"/>
      <c r="E5035" s="10"/>
      <c r="F5035" s="10"/>
      <c r="G5035" s="10"/>
      <c r="H5035" s="10"/>
      <c r="I5035" s="10"/>
      <c r="J5035" s="10"/>
      <c r="K5035" s="11"/>
      <c r="L5035" s="11"/>
      <c r="M5035" s="12"/>
      <c r="N5035" s="12"/>
      <c r="O5035" s="12"/>
      <c r="P5035" s="12"/>
      <c r="Q5035" s="12"/>
      <c r="R5035" s="12"/>
      <c r="S5035" s="12"/>
      <c r="T5035" s="12"/>
      <c r="U5035" s="12"/>
      <c r="V5035" s="12"/>
      <c r="W5035" s="12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2"/>
      <c r="AS5035" s="12"/>
      <c r="AT5035" s="12"/>
      <c r="AU5035" s="12"/>
      <c r="AV5035" s="12"/>
      <c r="AW5035" s="12"/>
      <c r="AX5035" s="12"/>
      <c r="AY5035" s="12"/>
      <c r="AZ5035" s="12"/>
      <c r="BA5035" s="12"/>
      <c r="BB5035" s="12"/>
      <c r="BC5035" s="12"/>
      <c r="BD5035" s="12"/>
      <c r="BE5035" s="12"/>
      <c r="BF5035" s="12"/>
      <c r="BG5035" s="12"/>
      <c r="BH5035" s="12"/>
      <c r="BI5035" s="12"/>
      <c r="BJ5035" s="13"/>
      <c r="BK5035" s="13"/>
      <c r="BL5035" s="13"/>
      <c r="BM5035" s="13"/>
      <c r="BN5035" s="13"/>
    </row>
    <row r="5036" spans="4:66" x14ac:dyDescent="0.25">
      <c r="D5036" s="7"/>
      <c r="E5036" s="10"/>
      <c r="F5036" s="10"/>
      <c r="G5036" s="10"/>
      <c r="H5036" s="10"/>
      <c r="I5036" s="10"/>
      <c r="J5036" s="10"/>
      <c r="K5036" s="11"/>
      <c r="L5036" s="11"/>
      <c r="M5036" s="12"/>
      <c r="N5036" s="12"/>
      <c r="O5036" s="12"/>
      <c r="P5036" s="12"/>
      <c r="Q5036" s="12"/>
      <c r="R5036" s="12"/>
      <c r="S5036" s="12"/>
      <c r="T5036" s="12"/>
      <c r="U5036" s="12"/>
      <c r="V5036" s="12"/>
      <c r="W5036" s="12"/>
      <c r="X5036" s="12"/>
      <c r="Y5036" s="12"/>
      <c r="Z5036" s="12"/>
      <c r="AA5036" s="12"/>
      <c r="AB5036" s="12"/>
      <c r="AC5036" s="12"/>
      <c r="AD5036" s="12"/>
      <c r="AE5036" s="12"/>
      <c r="AF5036" s="12"/>
      <c r="AG5036" s="12"/>
      <c r="AH5036" s="12"/>
      <c r="AI5036" s="12"/>
      <c r="AJ5036" s="12"/>
      <c r="AK5036" s="12"/>
      <c r="AL5036" s="12"/>
      <c r="AM5036" s="12"/>
      <c r="AN5036" s="12"/>
      <c r="AO5036" s="12"/>
      <c r="AP5036" s="12"/>
      <c r="AQ5036" s="12"/>
      <c r="AR5036" s="12"/>
      <c r="AS5036" s="12"/>
      <c r="AT5036" s="12"/>
      <c r="AU5036" s="12"/>
      <c r="AV5036" s="12"/>
      <c r="AW5036" s="12"/>
      <c r="AX5036" s="12"/>
      <c r="AY5036" s="12"/>
      <c r="AZ5036" s="12"/>
      <c r="BA5036" s="12"/>
      <c r="BB5036" s="12"/>
      <c r="BC5036" s="12"/>
      <c r="BD5036" s="12"/>
      <c r="BE5036" s="12"/>
      <c r="BF5036" s="12"/>
      <c r="BG5036" s="12"/>
      <c r="BH5036" s="12"/>
      <c r="BI5036" s="12"/>
      <c r="BJ5036" s="13"/>
      <c r="BK5036" s="13"/>
      <c r="BL5036" s="13"/>
      <c r="BM5036" s="13"/>
      <c r="BN5036" s="13"/>
    </row>
    <row r="5037" spans="4:66" x14ac:dyDescent="0.25">
      <c r="D5037" s="7"/>
      <c r="E5037" s="10"/>
      <c r="F5037" s="10"/>
      <c r="G5037" s="10"/>
      <c r="H5037" s="10"/>
      <c r="I5037" s="10"/>
      <c r="J5037" s="10"/>
      <c r="K5037" s="11"/>
      <c r="L5037" s="11"/>
      <c r="M5037" s="12"/>
      <c r="N5037" s="12"/>
      <c r="O5037" s="12"/>
      <c r="P5037" s="12"/>
      <c r="Q5037" s="12"/>
      <c r="R5037" s="12"/>
      <c r="S5037" s="12"/>
      <c r="T5037" s="12"/>
      <c r="U5037" s="12"/>
      <c r="V5037" s="12"/>
      <c r="W5037" s="12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2"/>
      <c r="AS5037" s="12"/>
      <c r="AT5037" s="12"/>
      <c r="AU5037" s="12"/>
      <c r="AV5037" s="12"/>
      <c r="AW5037" s="12"/>
      <c r="AX5037" s="12"/>
      <c r="AY5037" s="12"/>
      <c r="AZ5037" s="12"/>
      <c r="BA5037" s="12"/>
      <c r="BB5037" s="12"/>
      <c r="BC5037" s="12"/>
      <c r="BD5037" s="12"/>
      <c r="BE5037" s="12"/>
      <c r="BF5037" s="12"/>
      <c r="BG5037" s="12"/>
      <c r="BH5037" s="12"/>
      <c r="BI5037" s="12"/>
      <c r="BJ5037" s="13"/>
      <c r="BK5037" s="13"/>
      <c r="BL5037" s="13"/>
      <c r="BM5037" s="13"/>
      <c r="BN5037" s="13"/>
    </row>
    <row r="5038" spans="4:66" x14ac:dyDescent="0.25">
      <c r="D5038" s="7"/>
      <c r="E5038" s="10"/>
      <c r="F5038" s="10"/>
      <c r="G5038" s="10"/>
      <c r="H5038" s="10"/>
      <c r="I5038" s="10"/>
      <c r="J5038" s="10"/>
      <c r="K5038" s="11"/>
      <c r="L5038" s="11"/>
      <c r="M5038" s="12"/>
      <c r="N5038" s="12"/>
      <c r="O5038" s="12"/>
      <c r="P5038" s="12"/>
      <c r="Q5038" s="12"/>
      <c r="R5038" s="12"/>
      <c r="S5038" s="12"/>
      <c r="T5038" s="12"/>
      <c r="U5038" s="12"/>
      <c r="V5038" s="12"/>
      <c r="W5038" s="12"/>
      <c r="X5038" s="12"/>
      <c r="Y5038" s="12"/>
      <c r="Z5038" s="12"/>
      <c r="AA5038" s="12"/>
      <c r="AB5038" s="12"/>
      <c r="AC5038" s="12"/>
      <c r="AD5038" s="12"/>
      <c r="AE5038" s="12"/>
      <c r="AF5038" s="12"/>
      <c r="AG5038" s="12"/>
      <c r="AH5038" s="12"/>
      <c r="AI5038" s="12"/>
      <c r="AJ5038" s="12"/>
      <c r="AK5038" s="12"/>
      <c r="AL5038" s="12"/>
      <c r="AM5038" s="12"/>
      <c r="AN5038" s="12"/>
      <c r="AO5038" s="12"/>
      <c r="AP5038" s="12"/>
      <c r="AQ5038" s="12"/>
      <c r="AR5038" s="12"/>
      <c r="AS5038" s="12"/>
      <c r="AT5038" s="12"/>
      <c r="AU5038" s="12"/>
      <c r="AV5038" s="12"/>
      <c r="AW5038" s="12"/>
      <c r="AX5038" s="12"/>
      <c r="AY5038" s="12"/>
      <c r="AZ5038" s="12"/>
      <c r="BA5038" s="12"/>
      <c r="BB5038" s="12"/>
      <c r="BC5038" s="12"/>
      <c r="BD5038" s="12"/>
      <c r="BE5038" s="12"/>
      <c r="BF5038" s="12"/>
      <c r="BG5038" s="12"/>
      <c r="BH5038" s="12"/>
      <c r="BI5038" s="12"/>
      <c r="BJ5038" s="13"/>
      <c r="BK5038" s="13"/>
      <c r="BL5038" s="13"/>
      <c r="BM5038" s="13"/>
      <c r="BN5038" s="13"/>
    </row>
    <row r="5039" spans="4:66" x14ac:dyDescent="0.25">
      <c r="D5039" s="7"/>
      <c r="E5039" s="10"/>
      <c r="F5039" s="10"/>
      <c r="G5039" s="10"/>
      <c r="H5039" s="10"/>
      <c r="I5039" s="10"/>
      <c r="J5039" s="10"/>
      <c r="K5039" s="11"/>
      <c r="L5039" s="11"/>
      <c r="M5039" s="12"/>
      <c r="N5039" s="12"/>
      <c r="O5039" s="12"/>
      <c r="P5039" s="12"/>
      <c r="Q5039" s="12"/>
      <c r="R5039" s="12"/>
      <c r="S5039" s="12"/>
      <c r="T5039" s="12"/>
      <c r="U5039" s="12"/>
      <c r="V5039" s="12"/>
      <c r="W5039" s="12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2"/>
      <c r="AS5039" s="12"/>
      <c r="AT5039" s="12"/>
      <c r="AU5039" s="12"/>
      <c r="AV5039" s="12"/>
      <c r="AW5039" s="12"/>
      <c r="AX5039" s="12"/>
      <c r="AY5039" s="12"/>
      <c r="AZ5039" s="12"/>
      <c r="BA5039" s="12"/>
      <c r="BB5039" s="12"/>
      <c r="BC5039" s="12"/>
      <c r="BD5039" s="12"/>
      <c r="BE5039" s="12"/>
      <c r="BF5039" s="12"/>
      <c r="BG5039" s="12"/>
      <c r="BH5039" s="12"/>
      <c r="BI5039" s="12"/>
      <c r="BJ5039" s="13"/>
      <c r="BK5039" s="13"/>
      <c r="BL5039" s="13"/>
      <c r="BM5039" s="13"/>
      <c r="BN5039" s="13"/>
    </row>
    <row r="5040" spans="4:66" x14ac:dyDescent="0.25">
      <c r="D5040" s="7"/>
      <c r="E5040" s="10"/>
      <c r="F5040" s="10"/>
      <c r="G5040" s="10"/>
      <c r="H5040" s="10"/>
      <c r="I5040" s="10"/>
      <c r="J5040" s="10"/>
      <c r="K5040" s="11"/>
      <c r="L5040" s="11"/>
      <c r="M5040" s="12"/>
      <c r="N5040" s="12"/>
      <c r="O5040" s="12"/>
      <c r="P5040" s="12"/>
      <c r="Q5040" s="12"/>
      <c r="R5040" s="12"/>
      <c r="S5040" s="12"/>
      <c r="T5040" s="12"/>
      <c r="U5040" s="12"/>
      <c r="V5040" s="12"/>
      <c r="W5040" s="12"/>
      <c r="X5040" s="12"/>
      <c r="Y5040" s="12"/>
      <c r="Z5040" s="12"/>
      <c r="AA5040" s="12"/>
      <c r="AB5040" s="12"/>
      <c r="AC5040" s="12"/>
      <c r="AD5040" s="12"/>
      <c r="AE5040" s="12"/>
      <c r="AF5040" s="12"/>
      <c r="AG5040" s="12"/>
      <c r="AH5040" s="12"/>
      <c r="AI5040" s="12"/>
      <c r="AJ5040" s="12"/>
      <c r="AK5040" s="12"/>
      <c r="AL5040" s="12"/>
      <c r="AM5040" s="12"/>
      <c r="AN5040" s="12"/>
      <c r="AO5040" s="12"/>
      <c r="AP5040" s="12"/>
      <c r="AQ5040" s="12"/>
      <c r="AR5040" s="12"/>
      <c r="AS5040" s="12"/>
      <c r="AT5040" s="12"/>
      <c r="AU5040" s="12"/>
      <c r="AV5040" s="12"/>
      <c r="AW5040" s="12"/>
      <c r="AX5040" s="12"/>
      <c r="AY5040" s="12"/>
      <c r="AZ5040" s="12"/>
      <c r="BA5040" s="12"/>
      <c r="BB5040" s="12"/>
      <c r="BC5040" s="12"/>
      <c r="BD5040" s="12"/>
      <c r="BE5040" s="12"/>
      <c r="BF5040" s="12"/>
      <c r="BG5040" s="12"/>
      <c r="BH5040" s="12"/>
      <c r="BI5040" s="12"/>
      <c r="BJ5040" s="13"/>
      <c r="BK5040" s="13"/>
      <c r="BL5040" s="13"/>
      <c r="BM5040" s="13"/>
      <c r="BN5040" s="13"/>
    </row>
    <row r="5041" spans="4:66" x14ac:dyDescent="0.25">
      <c r="D5041" s="7"/>
      <c r="E5041" s="10"/>
      <c r="F5041" s="10"/>
      <c r="G5041" s="10"/>
      <c r="H5041" s="10"/>
      <c r="I5041" s="10"/>
      <c r="J5041" s="10"/>
      <c r="K5041" s="11"/>
      <c r="L5041" s="11"/>
      <c r="M5041" s="12"/>
      <c r="N5041" s="12"/>
      <c r="O5041" s="12"/>
      <c r="P5041" s="12"/>
      <c r="Q5041" s="12"/>
      <c r="R5041" s="12"/>
      <c r="S5041" s="12"/>
      <c r="T5041" s="12"/>
      <c r="U5041" s="12"/>
      <c r="V5041" s="12"/>
      <c r="W5041" s="12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2"/>
      <c r="AS5041" s="12"/>
      <c r="AT5041" s="12"/>
      <c r="AU5041" s="12"/>
      <c r="AV5041" s="12"/>
      <c r="AW5041" s="12"/>
      <c r="AX5041" s="12"/>
      <c r="AY5041" s="12"/>
      <c r="AZ5041" s="12"/>
      <c r="BA5041" s="12"/>
      <c r="BB5041" s="12"/>
      <c r="BC5041" s="12"/>
      <c r="BD5041" s="12"/>
      <c r="BE5041" s="12"/>
      <c r="BF5041" s="12"/>
      <c r="BG5041" s="12"/>
      <c r="BH5041" s="12"/>
      <c r="BI5041" s="12"/>
      <c r="BJ5041" s="13"/>
      <c r="BK5041" s="13"/>
      <c r="BL5041" s="13"/>
      <c r="BM5041" s="13"/>
      <c r="BN5041" s="13"/>
    </row>
    <row r="5042" spans="4:66" x14ac:dyDescent="0.25">
      <c r="D5042" s="7"/>
      <c r="E5042" s="10"/>
      <c r="F5042" s="10"/>
      <c r="G5042" s="10"/>
      <c r="H5042" s="10"/>
      <c r="I5042" s="10"/>
      <c r="J5042" s="10"/>
      <c r="K5042" s="11"/>
      <c r="L5042" s="11"/>
      <c r="M5042" s="12"/>
      <c r="N5042" s="12"/>
      <c r="O5042" s="12"/>
      <c r="P5042" s="12"/>
      <c r="Q5042" s="12"/>
      <c r="R5042" s="12"/>
      <c r="S5042" s="12"/>
      <c r="T5042" s="12"/>
      <c r="U5042" s="12"/>
      <c r="V5042" s="12"/>
      <c r="W5042" s="12"/>
      <c r="X5042" s="12"/>
      <c r="Y5042" s="12"/>
      <c r="Z5042" s="12"/>
      <c r="AA5042" s="12"/>
      <c r="AB5042" s="12"/>
      <c r="AC5042" s="12"/>
      <c r="AD5042" s="12"/>
      <c r="AE5042" s="12"/>
      <c r="AF5042" s="12"/>
      <c r="AG5042" s="12"/>
      <c r="AH5042" s="12"/>
      <c r="AI5042" s="12"/>
      <c r="AJ5042" s="12"/>
      <c r="AK5042" s="12"/>
      <c r="AL5042" s="12"/>
      <c r="AM5042" s="12"/>
      <c r="AN5042" s="12"/>
      <c r="AO5042" s="12"/>
      <c r="AP5042" s="12"/>
      <c r="AQ5042" s="12"/>
      <c r="AR5042" s="12"/>
      <c r="AS5042" s="12"/>
      <c r="AT5042" s="12"/>
      <c r="AU5042" s="12"/>
      <c r="AV5042" s="12"/>
      <c r="AW5042" s="12"/>
      <c r="AX5042" s="12"/>
      <c r="AY5042" s="12"/>
      <c r="AZ5042" s="12"/>
      <c r="BA5042" s="12"/>
      <c r="BB5042" s="12"/>
      <c r="BC5042" s="12"/>
      <c r="BD5042" s="12"/>
      <c r="BE5042" s="12"/>
      <c r="BF5042" s="12"/>
      <c r="BG5042" s="12"/>
      <c r="BH5042" s="12"/>
      <c r="BI5042" s="12"/>
      <c r="BJ5042" s="13"/>
      <c r="BK5042" s="13"/>
      <c r="BL5042" s="13"/>
      <c r="BM5042" s="13"/>
      <c r="BN5042" s="13"/>
    </row>
    <row r="5043" spans="4:66" x14ac:dyDescent="0.25">
      <c r="D5043" s="7"/>
      <c r="E5043" s="10"/>
      <c r="F5043" s="10"/>
      <c r="G5043" s="10"/>
      <c r="H5043" s="10"/>
      <c r="I5043" s="10"/>
      <c r="J5043" s="10"/>
      <c r="K5043" s="11"/>
      <c r="L5043" s="11"/>
      <c r="M5043" s="12"/>
      <c r="N5043" s="12"/>
      <c r="O5043" s="12"/>
      <c r="P5043" s="12"/>
      <c r="Q5043" s="12"/>
      <c r="R5043" s="12"/>
      <c r="S5043" s="12"/>
      <c r="T5043" s="12"/>
      <c r="U5043" s="12"/>
      <c r="V5043" s="12"/>
      <c r="W5043" s="12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2"/>
      <c r="AS5043" s="12"/>
      <c r="AT5043" s="12"/>
      <c r="AU5043" s="12"/>
      <c r="AV5043" s="12"/>
      <c r="AW5043" s="12"/>
      <c r="AX5043" s="12"/>
      <c r="AY5043" s="12"/>
      <c r="AZ5043" s="12"/>
      <c r="BA5043" s="12"/>
      <c r="BB5043" s="12"/>
      <c r="BC5043" s="12"/>
      <c r="BD5043" s="12"/>
      <c r="BE5043" s="12"/>
      <c r="BF5043" s="12"/>
      <c r="BG5043" s="12"/>
      <c r="BH5043" s="12"/>
      <c r="BI5043" s="12"/>
      <c r="BJ5043" s="13"/>
      <c r="BK5043" s="13"/>
      <c r="BL5043" s="13"/>
      <c r="BM5043" s="13"/>
      <c r="BN5043" s="13"/>
    </row>
    <row r="5044" spans="4:66" x14ac:dyDescent="0.25">
      <c r="D5044" s="7"/>
      <c r="E5044" s="10"/>
      <c r="F5044" s="10"/>
      <c r="G5044" s="10"/>
      <c r="H5044" s="10"/>
      <c r="I5044" s="10"/>
      <c r="J5044" s="10"/>
      <c r="K5044" s="11"/>
      <c r="L5044" s="11"/>
      <c r="M5044" s="12"/>
      <c r="N5044" s="12"/>
      <c r="O5044" s="12"/>
      <c r="P5044" s="12"/>
      <c r="Q5044" s="12"/>
      <c r="R5044" s="12"/>
      <c r="S5044" s="12"/>
      <c r="T5044" s="12"/>
      <c r="U5044" s="12"/>
      <c r="V5044" s="12"/>
      <c r="W5044" s="12"/>
      <c r="X5044" s="12"/>
      <c r="Y5044" s="12"/>
      <c r="Z5044" s="12"/>
      <c r="AA5044" s="12"/>
      <c r="AB5044" s="12"/>
      <c r="AC5044" s="12"/>
      <c r="AD5044" s="12"/>
      <c r="AE5044" s="12"/>
      <c r="AF5044" s="12"/>
      <c r="AG5044" s="12"/>
      <c r="AH5044" s="12"/>
      <c r="AI5044" s="12"/>
      <c r="AJ5044" s="12"/>
      <c r="AK5044" s="12"/>
      <c r="AL5044" s="12"/>
      <c r="AM5044" s="12"/>
      <c r="AN5044" s="12"/>
      <c r="AO5044" s="12"/>
      <c r="AP5044" s="12"/>
      <c r="AQ5044" s="12"/>
      <c r="AR5044" s="12"/>
      <c r="AS5044" s="12"/>
      <c r="AT5044" s="12"/>
      <c r="AU5044" s="12"/>
      <c r="AV5044" s="12"/>
      <c r="AW5044" s="12"/>
      <c r="AX5044" s="12"/>
      <c r="AY5044" s="12"/>
      <c r="AZ5044" s="12"/>
      <c r="BA5044" s="12"/>
      <c r="BB5044" s="12"/>
      <c r="BC5044" s="12"/>
      <c r="BD5044" s="12"/>
      <c r="BE5044" s="12"/>
      <c r="BF5044" s="12"/>
      <c r="BG5044" s="12"/>
      <c r="BH5044" s="12"/>
      <c r="BI5044" s="12"/>
      <c r="BJ5044" s="13"/>
      <c r="BK5044" s="13"/>
      <c r="BL5044" s="13"/>
      <c r="BM5044" s="13"/>
      <c r="BN5044" s="13"/>
    </row>
    <row r="5045" spans="4:66" x14ac:dyDescent="0.25">
      <c r="D5045" s="7"/>
      <c r="E5045" s="10"/>
      <c r="F5045" s="10"/>
      <c r="G5045" s="10"/>
      <c r="H5045" s="10"/>
      <c r="I5045" s="10"/>
      <c r="J5045" s="10"/>
      <c r="K5045" s="11"/>
      <c r="L5045" s="11"/>
      <c r="M5045" s="12"/>
      <c r="N5045" s="12"/>
      <c r="O5045" s="12"/>
      <c r="P5045" s="12"/>
      <c r="Q5045" s="12"/>
      <c r="R5045" s="12"/>
      <c r="S5045" s="12"/>
      <c r="T5045" s="12"/>
      <c r="U5045" s="12"/>
      <c r="V5045" s="12"/>
      <c r="W5045" s="12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2"/>
      <c r="AS5045" s="12"/>
      <c r="AT5045" s="12"/>
      <c r="AU5045" s="12"/>
      <c r="AV5045" s="12"/>
      <c r="AW5045" s="12"/>
      <c r="AX5045" s="12"/>
      <c r="AY5045" s="12"/>
      <c r="AZ5045" s="12"/>
      <c r="BA5045" s="12"/>
      <c r="BB5045" s="12"/>
      <c r="BC5045" s="12"/>
      <c r="BD5045" s="12"/>
      <c r="BE5045" s="12"/>
      <c r="BF5045" s="12"/>
      <c r="BG5045" s="12"/>
      <c r="BH5045" s="12"/>
      <c r="BI5045" s="12"/>
      <c r="BJ5045" s="13"/>
      <c r="BK5045" s="13"/>
      <c r="BL5045" s="13"/>
      <c r="BM5045" s="13"/>
      <c r="BN5045" s="13"/>
    </row>
    <row r="5046" spans="4:66" x14ac:dyDescent="0.25">
      <c r="D5046" s="7"/>
      <c r="E5046" s="10"/>
      <c r="F5046" s="10"/>
      <c r="G5046" s="10"/>
      <c r="H5046" s="10"/>
      <c r="I5046" s="10"/>
      <c r="J5046" s="10"/>
      <c r="K5046" s="11"/>
      <c r="L5046" s="11"/>
      <c r="M5046" s="12"/>
      <c r="N5046" s="12"/>
      <c r="O5046" s="12"/>
      <c r="P5046" s="12"/>
      <c r="Q5046" s="12"/>
      <c r="R5046" s="12"/>
      <c r="S5046" s="12"/>
      <c r="T5046" s="12"/>
      <c r="U5046" s="12"/>
      <c r="V5046" s="12"/>
      <c r="W5046" s="12"/>
      <c r="X5046" s="12"/>
      <c r="Y5046" s="12"/>
      <c r="Z5046" s="12"/>
      <c r="AA5046" s="12"/>
      <c r="AB5046" s="12"/>
      <c r="AC5046" s="12"/>
      <c r="AD5046" s="12"/>
      <c r="AE5046" s="12"/>
      <c r="AF5046" s="12"/>
      <c r="AG5046" s="12"/>
      <c r="AH5046" s="12"/>
      <c r="AI5046" s="12"/>
      <c r="AJ5046" s="12"/>
      <c r="AK5046" s="12"/>
      <c r="AL5046" s="12"/>
      <c r="AM5046" s="12"/>
      <c r="AN5046" s="12"/>
      <c r="AO5046" s="12"/>
      <c r="AP5046" s="12"/>
      <c r="AQ5046" s="12"/>
      <c r="AR5046" s="12"/>
      <c r="AS5046" s="12"/>
      <c r="AT5046" s="12"/>
      <c r="AU5046" s="12"/>
      <c r="AV5046" s="12"/>
      <c r="AW5046" s="12"/>
      <c r="AX5046" s="12"/>
      <c r="AY5046" s="12"/>
      <c r="AZ5046" s="12"/>
      <c r="BA5046" s="12"/>
      <c r="BB5046" s="12"/>
      <c r="BC5046" s="12"/>
      <c r="BD5046" s="12"/>
      <c r="BE5046" s="12"/>
      <c r="BF5046" s="12"/>
      <c r="BG5046" s="12"/>
      <c r="BH5046" s="12"/>
      <c r="BI5046" s="12"/>
      <c r="BJ5046" s="13"/>
      <c r="BK5046" s="13"/>
      <c r="BL5046" s="13"/>
      <c r="BM5046" s="13"/>
      <c r="BN5046" s="13"/>
    </row>
    <row r="5047" spans="4:66" x14ac:dyDescent="0.25">
      <c r="D5047" s="7"/>
      <c r="E5047" s="10"/>
      <c r="F5047" s="10"/>
      <c r="G5047" s="10"/>
      <c r="H5047" s="10"/>
      <c r="I5047" s="10"/>
      <c r="J5047" s="10"/>
      <c r="K5047" s="11"/>
      <c r="L5047" s="11"/>
      <c r="M5047" s="12"/>
      <c r="N5047" s="12"/>
      <c r="O5047" s="12"/>
      <c r="P5047" s="12"/>
      <c r="Q5047" s="12"/>
      <c r="R5047" s="12"/>
      <c r="S5047" s="12"/>
      <c r="T5047" s="12"/>
      <c r="U5047" s="12"/>
      <c r="V5047" s="12"/>
      <c r="W5047" s="12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2"/>
      <c r="AS5047" s="12"/>
      <c r="AT5047" s="12"/>
      <c r="AU5047" s="12"/>
      <c r="AV5047" s="12"/>
      <c r="AW5047" s="12"/>
      <c r="AX5047" s="12"/>
      <c r="AY5047" s="12"/>
      <c r="AZ5047" s="12"/>
      <c r="BA5047" s="12"/>
      <c r="BB5047" s="12"/>
      <c r="BC5047" s="12"/>
      <c r="BD5047" s="12"/>
      <c r="BE5047" s="12"/>
      <c r="BF5047" s="12"/>
      <c r="BG5047" s="12"/>
      <c r="BH5047" s="12"/>
      <c r="BI5047" s="12"/>
      <c r="BJ5047" s="13"/>
      <c r="BK5047" s="13"/>
      <c r="BL5047" s="13"/>
      <c r="BM5047" s="13"/>
      <c r="BN5047" s="13"/>
    </row>
    <row r="5048" spans="4:66" x14ac:dyDescent="0.25">
      <c r="D5048" s="7"/>
      <c r="E5048" s="10"/>
      <c r="F5048" s="10"/>
      <c r="G5048" s="10"/>
      <c r="H5048" s="10"/>
      <c r="I5048" s="10"/>
      <c r="J5048" s="10"/>
      <c r="K5048" s="11"/>
      <c r="L5048" s="11"/>
      <c r="M5048" s="12"/>
      <c r="N5048" s="12"/>
      <c r="O5048" s="12"/>
      <c r="P5048" s="12"/>
      <c r="Q5048" s="12"/>
      <c r="R5048" s="12"/>
      <c r="S5048" s="12"/>
      <c r="T5048" s="12"/>
      <c r="U5048" s="12"/>
      <c r="V5048" s="12"/>
      <c r="W5048" s="12"/>
      <c r="X5048" s="12"/>
      <c r="Y5048" s="12"/>
      <c r="Z5048" s="12"/>
      <c r="AA5048" s="12"/>
      <c r="AB5048" s="12"/>
      <c r="AC5048" s="12"/>
      <c r="AD5048" s="12"/>
      <c r="AE5048" s="12"/>
      <c r="AF5048" s="12"/>
      <c r="AG5048" s="12"/>
      <c r="AH5048" s="12"/>
      <c r="AI5048" s="12"/>
      <c r="AJ5048" s="12"/>
      <c r="AK5048" s="12"/>
      <c r="AL5048" s="12"/>
      <c r="AM5048" s="12"/>
      <c r="AN5048" s="12"/>
      <c r="AO5048" s="12"/>
      <c r="AP5048" s="12"/>
      <c r="AQ5048" s="12"/>
      <c r="AR5048" s="12"/>
      <c r="AS5048" s="12"/>
      <c r="AT5048" s="12"/>
      <c r="AU5048" s="12"/>
      <c r="AV5048" s="12"/>
      <c r="AW5048" s="12"/>
      <c r="AX5048" s="12"/>
      <c r="AY5048" s="12"/>
      <c r="AZ5048" s="12"/>
      <c r="BA5048" s="12"/>
      <c r="BB5048" s="12"/>
      <c r="BC5048" s="12"/>
      <c r="BD5048" s="12"/>
      <c r="BE5048" s="12"/>
      <c r="BF5048" s="12"/>
      <c r="BG5048" s="12"/>
      <c r="BH5048" s="12"/>
      <c r="BI5048" s="12"/>
      <c r="BJ5048" s="13"/>
      <c r="BK5048" s="13"/>
      <c r="BL5048" s="13"/>
      <c r="BM5048" s="13"/>
      <c r="BN5048" s="13"/>
    </row>
    <row r="5049" spans="4:66" x14ac:dyDescent="0.25">
      <c r="D5049" s="7"/>
      <c r="E5049" s="10"/>
      <c r="F5049" s="10"/>
      <c r="G5049" s="10"/>
      <c r="H5049" s="10"/>
      <c r="I5049" s="10"/>
      <c r="J5049" s="10"/>
      <c r="K5049" s="11"/>
      <c r="L5049" s="11"/>
      <c r="M5049" s="12"/>
      <c r="N5049" s="12"/>
      <c r="O5049" s="12"/>
      <c r="P5049" s="12"/>
      <c r="Q5049" s="12"/>
      <c r="R5049" s="12"/>
      <c r="S5049" s="12"/>
      <c r="T5049" s="12"/>
      <c r="U5049" s="12"/>
      <c r="V5049" s="12"/>
      <c r="W5049" s="12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2"/>
      <c r="AS5049" s="12"/>
      <c r="AT5049" s="12"/>
      <c r="AU5049" s="12"/>
      <c r="AV5049" s="12"/>
      <c r="AW5049" s="12"/>
      <c r="AX5049" s="12"/>
      <c r="AY5049" s="12"/>
      <c r="AZ5049" s="12"/>
      <c r="BA5049" s="12"/>
      <c r="BB5049" s="12"/>
      <c r="BC5049" s="12"/>
      <c r="BD5049" s="12"/>
      <c r="BE5049" s="12"/>
      <c r="BF5049" s="12"/>
      <c r="BG5049" s="12"/>
      <c r="BH5049" s="12"/>
      <c r="BI5049" s="12"/>
      <c r="BJ5049" s="13"/>
      <c r="BK5049" s="13"/>
      <c r="BL5049" s="13"/>
      <c r="BM5049" s="13"/>
      <c r="BN5049" s="13"/>
    </row>
    <row r="5050" spans="4:66" x14ac:dyDescent="0.25">
      <c r="D5050" s="7"/>
      <c r="E5050" s="10"/>
      <c r="F5050" s="10"/>
      <c r="G5050" s="10"/>
      <c r="H5050" s="10"/>
      <c r="I5050" s="10"/>
      <c r="J5050" s="10"/>
      <c r="K5050" s="11"/>
      <c r="L5050" s="11"/>
      <c r="M5050" s="12"/>
      <c r="N5050" s="12"/>
      <c r="O5050" s="12"/>
      <c r="P5050" s="12"/>
      <c r="Q5050" s="12"/>
      <c r="R5050" s="12"/>
      <c r="S5050" s="12"/>
      <c r="T5050" s="12"/>
      <c r="U5050" s="12"/>
      <c r="V5050" s="12"/>
      <c r="W5050" s="12"/>
      <c r="X5050" s="12"/>
      <c r="Y5050" s="12"/>
      <c r="Z5050" s="12"/>
      <c r="AA5050" s="12"/>
      <c r="AB5050" s="12"/>
      <c r="AC5050" s="12"/>
      <c r="AD5050" s="12"/>
      <c r="AE5050" s="12"/>
      <c r="AF5050" s="12"/>
      <c r="AG5050" s="12"/>
      <c r="AH5050" s="12"/>
      <c r="AI5050" s="12"/>
      <c r="AJ5050" s="12"/>
      <c r="AK5050" s="12"/>
      <c r="AL5050" s="12"/>
      <c r="AM5050" s="12"/>
      <c r="AN5050" s="12"/>
      <c r="AO5050" s="12"/>
      <c r="AP5050" s="12"/>
      <c r="AQ5050" s="12"/>
      <c r="AR5050" s="12"/>
      <c r="AS5050" s="12"/>
      <c r="AT5050" s="12"/>
      <c r="AU5050" s="12"/>
      <c r="AV5050" s="12"/>
      <c r="AW5050" s="12"/>
      <c r="AX5050" s="12"/>
      <c r="AY5050" s="12"/>
      <c r="AZ5050" s="12"/>
      <c r="BA5050" s="12"/>
      <c r="BB5050" s="12"/>
      <c r="BC5050" s="12"/>
      <c r="BD5050" s="12"/>
      <c r="BE5050" s="12"/>
      <c r="BF5050" s="12"/>
      <c r="BG5050" s="12"/>
      <c r="BH5050" s="12"/>
      <c r="BI5050" s="12"/>
      <c r="BJ5050" s="13"/>
      <c r="BK5050" s="13"/>
      <c r="BL5050" s="13"/>
      <c r="BM5050" s="13"/>
      <c r="BN5050" s="13"/>
    </row>
    <row r="5051" spans="4:66" x14ac:dyDescent="0.25">
      <c r="D5051" s="7"/>
      <c r="E5051" s="10"/>
      <c r="F5051" s="10"/>
      <c r="G5051" s="10"/>
      <c r="H5051" s="10"/>
      <c r="I5051" s="10"/>
      <c r="J5051" s="10"/>
      <c r="K5051" s="11"/>
      <c r="L5051" s="11"/>
      <c r="M5051" s="12"/>
      <c r="N5051" s="12"/>
      <c r="O5051" s="12"/>
      <c r="P5051" s="12"/>
      <c r="Q5051" s="12"/>
      <c r="R5051" s="12"/>
      <c r="S5051" s="12"/>
      <c r="T5051" s="12"/>
      <c r="U5051" s="12"/>
      <c r="V5051" s="12"/>
      <c r="W5051" s="12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2"/>
      <c r="AS5051" s="12"/>
      <c r="AT5051" s="12"/>
      <c r="AU5051" s="12"/>
      <c r="AV5051" s="12"/>
      <c r="AW5051" s="12"/>
      <c r="AX5051" s="12"/>
      <c r="AY5051" s="12"/>
      <c r="AZ5051" s="12"/>
      <c r="BA5051" s="12"/>
      <c r="BB5051" s="12"/>
      <c r="BC5051" s="12"/>
      <c r="BD5051" s="12"/>
      <c r="BE5051" s="12"/>
      <c r="BF5051" s="12"/>
      <c r="BG5051" s="12"/>
      <c r="BH5051" s="12"/>
      <c r="BI5051" s="12"/>
      <c r="BJ5051" s="13"/>
      <c r="BK5051" s="13"/>
      <c r="BL5051" s="13"/>
      <c r="BM5051" s="13"/>
      <c r="BN5051" s="13"/>
    </row>
    <row r="5052" spans="4:66" x14ac:dyDescent="0.25">
      <c r="D5052" s="7"/>
      <c r="E5052" s="10"/>
      <c r="F5052" s="10"/>
      <c r="G5052" s="10"/>
      <c r="H5052" s="10"/>
      <c r="I5052" s="10"/>
      <c r="J5052" s="10"/>
      <c r="K5052" s="11"/>
      <c r="L5052" s="11"/>
      <c r="M5052" s="12"/>
      <c r="N5052" s="12"/>
      <c r="O5052" s="12"/>
      <c r="P5052" s="12"/>
      <c r="Q5052" s="12"/>
      <c r="R5052" s="12"/>
      <c r="S5052" s="12"/>
      <c r="T5052" s="12"/>
      <c r="U5052" s="12"/>
      <c r="V5052" s="12"/>
      <c r="W5052" s="12"/>
      <c r="X5052" s="12"/>
      <c r="Y5052" s="12"/>
      <c r="Z5052" s="12"/>
      <c r="AA5052" s="12"/>
      <c r="AB5052" s="12"/>
      <c r="AC5052" s="12"/>
      <c r="AD5052" s="12"/>
      <c r="AE5052" s="12"/>
      <c r="AF5052" s="12"/>
      <c r="AG5052" s="12"/>
      <c r="AH5052" s="12"/>
      <c r="AI5052" s="12"/>
      <c r="AJ5052" s="12"/>
      <c r="AK5052" s="12"/>
      <c r="AL5052" s="12"/>
      <c r="AM5052" s="12"/>
      <c r="AN5052" s="12"/>
      <c r="AO5052" s="12"/>
      <c r="AP5052" s="12"/>
      <c r="AQ5052" s="12"/>
      <c r="AR5052" s="12"/>
      <c r="AS5052" s="12"/>
      <c r="AT5052" s="12"/>
      <c r="AU5052" s="12"/>
      <c r="AV5052" s="12"/>
      <c r="AW5052" s="12"/>
      <c r="AX5052" s="12"/>
      <c r="AY5052" s="12"/>
      <c r="AZ5052" s="12"/>
      <c r="BA5052" s="12"/>
      <c r="BB5052" s="12"/>
      <c r="BC5052" s="12"/>
      <c r="BD5052" s="12"/>
      <c r="BE5052" s="12"/>
      <c r="BF5052" s="12"/>
      <c r="BG5052" s="12"/>
      <c r="BH5052" s="12"/>
      <c r="BI5052" s="12"/>
      <c r="BJ5052" s="13"/>
      <c r="BK5052" s="13"/>
      <c r="BL5052" s="13"/>
      <c r="BM5052" s="13"/>
      <c r="BN5052" s="13"/>
    </row>
    <row r="5053" spans="4:66" x14ac:dyDescent="0.25">
      <c r="D5053" s="7"/>
      <c r="E5053" s="10"/>
      <c r="F5053" s="10"/>
      <c r="G5053" s="10"/>
      <c r="H5053" s="10"/>
      <c r="I5053" s="10"/>
      <c r="J5053" s="10"/>
      <c r="K5053" s="11"/>
      <c r="L5053" s="11"/>
      <c r="M5053" s="12"/>
      <c r="N5053" s="12"/>
      <c r="O5053" s="12"/>
      <c r="P5053" s="12"/>
      <c r="Q5053" s="12"/>
      <c r="R5053" s="12"/>
      <c r="S5053" s="12"/>
      <c r="T5053" s="12"/>
      <c r="U5053" s="12"/>
      <c r="V5053" s="12"/>
      <c r="W5053" s="12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2"/>
      <c r="AS5053" s="12"/>
      <c r="AT5053" s="12"/>
      <c r="AU5053" s="12"/>
      <c r="AV5053" s="12"/>
      <c r="AW5053" s="12"/>
      <c r="AX5053" s="12"/>
      <c r="AY5053" s="12"/>
      <c r="AZ5053" s="12"/>
      <c r="BA5053" s="12"/>
      <c r="BB5053" s="12"/>
      <c r="BC5053" s="12"/>
      <c r="BD5053" s="12"/>
      <c r="BE5053" s="12"/>
      <c r="BF5053" s="12"/>
      <c r="BG5053" s="12"/>
      <c r="BH5053" s="12"/>
      <c r="BI5053" s="12"/>
      <c r="BJ5053" s="13"/>
      <c r="BK5053" s="13"/>
      <c r="BL5053" s="13"/>
      <c r="BM5053" s="13"/>
      <c r="BN5053" s="13"/>
    </row>
    <row r="5054" spans="4:66" x14ac:dyDescent="0.25">
      <c r="D5054" s="7"/>
      <c r="E5054" s="10"/>
      <c r="F5054" s="10"/>
      <c r="G5054" s="10"/>
      <c r="H5054" s="10"/>
      <c r="I5054" s="10"/>
      <c r="J5054" s="10"/>
      <c r="K5054" s="11"/>
      <c r="L5054" s="11"/>
      <c r="M5054" s="12"/>
      <c r="N5054" s="12"/>
      <c r="O5054" s="12"/>
      <c r="P5054" s="12"/>
      <c r="Q5054" s="12"/>
      <c r="R5054" s="12"/>
      <c r="S5054" s="12"/>
      <c r="T5054" s="12"/>
      <c r="U5054" s="12"/>
      <c r="V5054" s="12"/>
      <c r="W5054" s="12"/>
      <c r="X5054" s="12"/>
      <c r="Y5054" s="12"/>
      <c r="Z5054" s="12"/>
      <c r="AA5054" s="12"/>
      <c r="AB5054" s="12"/>
      <c r="AC5054" s="12"/>
      <c r="AD5054" s="12"/>
      <c r="AE5054" s="12"/>
      <c r="AF5054" s="12"/>
      <c r="AG5054" s="12"/>
      <c r="AH5054" s="12"/>
      <c r="AI5054" s="12"/>
      <c r="AJ5054" s="12"/>
      <c r="AK5054" s="12"/>
      <c r="AL5054" s="12"/>
      <c r="AM5054" s="12"/>
      <c r="AN5054" s="12"/>
      <c r="AO5054" s="12"/>
      <c r="AP5054" s="12"/>
      <c r="AQ5054" s="12"/>
      <c r="AR5054" s="12"/>
      <c r="AS5054" s="12"/>
      <c r="AT5054" s="12"/>
      <c r="AU5054" s="12"/>
      <c r="AV5054" s="12"/>
      <c r="AW5054" s="12"/>
      <c r="AX5054" s="12"/>
      <c r="AY5054" s="12"/>
      <c r="AZ5054" s="12"/>
      <c r="BA5054" s="12"/>
      <c r="BB5054" s="12"/>
      <c r="BC5054" s="12"/>
      <c r="BD5054" s="12"/>
      <c r="BE5054" s="12"/>
      <c r="BF5054" s="12"/>
      <c r="BG5054" s="12"/>
      <c r="BH5054" s="12"/>
      <c r="BI5054" s="12"/>
      <c r="BJ5054" s="13"/>
      <c r="BK5054" s="13"/>
      <c r="BL5054" s="13"/>
      <c r="BM5054" s="13"/>
      <c r="BN5054" s="13"/>
    </row>
    <row r="5055" spans="4:66" x14ac:dyDescent="0.25">
      <c r="D5055" s="7"/>
      <c r="E5055" s="10"/>
      <c r="F5055" s="10"/>
      <c r="G5055" s="10"/>
      <c r="H5055" s="10"/>
      <c r="I5055" s="10"/>
      <c r="J5055" s="10"/>
      <c r="K5055" s="11"/>
      <c r="L5055" s="11"/>
      <c r="M5055" s="12"/>
      <c r="N5055" s="12"/>
      <c r="O5055" s="12"/>
      <c r="P5055" s="12"/>
      <c r="Q5055" s="12"/>
      <c r="R5055" s="12"/>
      <c r="S5055" s="12"/>
      <c r="T5055" s="12"/>
      <c r="U5055" s="12"/>
      <c r="V5055" s="12"/>
      <c r="W5055" s="12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2"/>
      <c r="AS5055" s="12"/>
      <c r="AT5055" s="12"/>
      <c r="AU5055" s="12"/>
      <c r="AV5055" s="12"/>
      <c r="AW5055" s="12"/>
      <c r="AX5055" s="12"/>
      <c r="AY5055" s="12"/>
      <c r="AZ5055" s="12"/>
      <c r="BA5055" s="12"/>
      <c r="BB5055" s="12"/>
      <c r="BC5055" s="12"/>
      <c r="BD5055" s="12"/>
      <c r="BE5055" s="12"/>
      <c r="BF5055" s="12"/>
      <c r="BG5055" s="12"/>
      <c r="BH5055" s="12"/>
      <c r="BI5055" s="12"/>
      <c r="BJ5055" s="13"/>
      <c r="BK5055" s="13"/>
      <c r="BL5055" s="13"/>
      <c r="BM5055" s="13"/>
      <c r="BN5055" s="13"/>
    </row>
    <row r="5056" spans="4:66" x14ac:dyDescent="0.25">
      <c r="D5056" s="7"/>
      <c r="E5056" s="10"/>
      <c r="F5056" s="10"/>
      <c r="G5056" s="10"/>
      <c r="H5056" s="10"/>
      <c r="I5056" s="10"/>
      <c r="J5056" s="10"/>
      <c r="K5056" s="11"/>
      <c r="L5056" s="11"/>
      <c r="M5056" s="12"/>
      <c r="N5056" s="12"/>
      <c r="O5056" s="12"/>
      <c r="P5056" s="12"/>
      <c r="Q5056" s="12"/>
      <c r="R5056" s="12"/>
      <c r="S5056" s="12"/>
      <c r="T5056" s="12"/>
      <c r="U5056" s="12"/>
      <c r="V5056" s="12"/>
      <c r="W5056" s="12"/>
      <c r="X5056" s="12"/>
      <c r="Y5056" s="12"/>
      <c r="Z5056" s="12"/>
      <c r="AA5056" s="12"/>
      <c r="AB5056" s="12"/>
      <c r="AC5056" s="12"/>
      <c r="AD5056" s="12"/>
      <c r="AE5056" s="12"/>
      <c r="AF5056" s="12"/>
      <c r="AG5056" s="12"/>
      <c r="AH5056" s="12"/>
      <c r="AI5056" s="12"/>
      <c r="AJ5056" s="12"/>
      <c r="AK5056" s="12"/>
      <c r="AL5056" s="12"/>
      <c r="AM5056" s="12"/>
      <c r="AN5056" s="12"/>
      <c r="AO5056" s="12"/>
      <c r="AP5056" s="12"/>
      <c r="AQ5056" s="12"/>
      <c r="AR5056" s="12"/>
      <c r="AS5056" s="12"/>
      <c r="AT5056" s="12"/>
      <c r="AU5056" s="12"/>
      <c r="AV5056" s="12"/>
      <c r="AW5056" s="12"/>
      <c r="AX5056" s="12"/>
      <c r="AY5056" s="12"/>
      <c r="AZ5056" s="12"/>
      <c r="BA5056" s="12"/>
      <c r="BB5056" s="12"/>
      <c r="BC5056" s="12"/>
      <c r="BD5056" s="12"/>
      <c r="BE5056" s="12"/>
      <c r="BF5056" s="12"/>
      <c r="BG5056" s="12"/>
      <c r="BH5056" s="12"/>
      <c r="BI5056" s="12"/>
      <c r="BJ5056" s="13"/>
      <c r="BK5056" s="13"/>
      <c r="BL5056" s="13"/>
      <c r="BM5056" s="13"/>
      <c r="BN5056" s="13"/>
    </row>
    <row r="5057" spans="4:66" x14ac:dyDescent="0.25">
      <c r="D5057" s="7"/>
      <c r="E5057" s="10"/>
      <c r="F5057" s="10"/>
      <c r="G5057" s="10"/>
      <c r="H5057" s="10"/>
      <c r="I5057" s="10"/>
      <c r="J5057" s="10"/>
      <c r="K5057" s="11"/>
      <c r="L5057" s="11"/>
      <c r="M5057" s="12"/>
      <c r="N5057" s="12"/>
      <c r="O5057" s="12"/>
      <c r="P5057" s="12"/>
      <c r="Q5057" s="12"/>
      <c r="R5057" s="12"/>
      <c r="S5057" s="12"/>
      <c r="T5057" s="12"/>
      <c r="U5057" s="12"/>
      <c r="V5057" s="12"/>
      <c r="W5057" s="12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2"/>
      <c r="AS5057" s="12"/>
      <c r="AT5057" s="12"/>
      <c r="AU5057" s="12"/>
      <c r="AV5057" s="12"/>
      <c r="AW5057" s="12"/>
      <c r="AX5057" s="12"/>
      <c r="AY5057" s="12"/>
      <c r="AZ5057" s="12"/>
      <c r="BA5057" s="12"/>
      <c r="BB5057" s="12"/>
      <c r="BC5057" s="12"/>
      <c r="BD5057" s="12"/>
      <c r="BE5057" s="12"/>
      <c r="BF5057" s="12"/>
      <c r="BG5057" s="12"/>
      <c r="BH5057" s="12"/>
      <c r="BI5057" s="12"/>
      <c r="BJ5057" s="13"/>
      <c r="BK5057" s="13"/>
      <c r="BL5057" s="13"/>
      <c r="BM5057" s="13"/>
      <c r="BN5057" s="13"/>
    </row>
    <row r="5058" spans="4:66" x14ac:dyDescent="0.25">
      <c r="D5058" s="7"/>
      <c r="E5058" s="10"/>
      <c r="F5058" s="10"/>
      <c r="G5058" s="10"/>
      <c r="H5058" s="10"/>
      <c r="I5058" s="10"/>
      <c r="J5058" s="10"/>
      <c r="K5058" s="11"/>
      <c r="L5058" s="11"/>
      <c r="M5058" s="12"/>
      <c r="N5058" s="12"/>
      <c r="O5058" s="12"/>
      <c r="P5058" s="12"/>
      <c r="Q5058" s="12"/>
      <c r="R5058" s="12"/>
      <c r="S5058" s="12"/>
      <c r="T5058" s="12"/>
      <c r="U5058" s="12"/>
      <c r="V5058" s="12"/>
      <c r="W5058" s="12"/>
      <c r="X5058" s="12"/>
      <c r="Y5058" s="12"/>
      <c r="Z5058" s="12"/>
      <c r="AA5058" s="12"/>
      <c r="AB5058" s="12"/>
      <c r="AC5058" s="12"/>
      <c r="AD5058" s="12"/>
      <c r="AE5058" s="12"/>
      <c r="AF5058" s="12"/>
      <c r="AG5058" s="12"/>
      <c r="AH5058" s="12"/>
      <c r="AI5058" s="12"/>
      <c r="AJ5058" s="12"/>
      <c r="AK5058" s="12"/>
      <c r="AL5058" s="12"/>
      <c r="AM5058" s="12"/>
      <c r="AN5058" s="12"/>
      <c r="AO5058" s="12"/>
      <c r="AP5058" s="12"/>
      <c r="AQ5058" s="12"/>
      <c r="AR5058" s="12"/>
      <c r="AS5058" s="12"/>
      <c r="AT5058" s="12"/>
      <c r="AU5058" s="12"/>
      <c r="AV5058" s="12"/>
      <c r="AW5058" s="12"/>
      <c r="AX5058" s="12"/>
      <c r="AY5058" s="12"/>
      <c r="AZ5058" s="12"/>
      <c r="BA5058" s="12"/>
      <c r="BB5058" s="12"/>
      <c r="BC5058" s="12"/>
      <c r="BD5058" s="12"/>
      <c r="BE5058" s="12"/>
      <c r="BF5058" s="12"/>
      <c r="BG5058" s="12"/>
      <c r="BH5058" s="12"/>
      <c r="BI5058" s="12"/>
      <c r="BJ5058" s="13"/>
      <c r="BK5058" s="13"/>
      <c r="BL5058" s="13"/>
      <c r="BM5058" s="13"/>
      <c r="BN5058" s="13"/>
    </row>
    <row r="5059" spans="4:66" x14ac:dyDescent="0.25">
      <c r="D5059" s="7"/>
      <c r="E5059" s="10"/>
      <c r="F5059" s="10"/>
      <c r="G5059" s="10"/>
      <c r="H5059" s="10"/>
      <c r="I5059" s="10"/>
      <c r="J5059" s="10"/>
      <c r="K5059" s="11"/>
      <c r="L5059" s="11"/>
      <c r="M5059" s="12"/>
      <c r="N5059" s="12"/>
      <c r="O5059" s="12"/>
      <c r="P5059" s="12"/>
      <c r="Q5059" s="12"/>
      <c r="R5059" s="12"/>
      <c r="S5059" s="12"/>
      <c r="T5059" s="12"/>
      <c r="U5059" s="12"/>
      <c r="V5059" s="12"/>
      <c r="W5059" s="12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2"/>
      <c r="AS5059" s="12"/>
      <c r="AT5059" s="12"/>
      <c r="AU5059" s="12"/>
      <c r="AV5059" s="12"/>
      <c r="AW5059" s="12"/>
      <c r="AX5059" s="12"/>
      <c r="AY5059" s="12"/>
      <c r="AZ5059" s="12"/>
      <c r="BA5059" s="12"/>
      <c r="BB5059" s="12"/>
      <c r="BC5059" s="12"/>
      <c r="BD5059" s="12"/>
      <c r="BE5059" s="12"/>
      <c r="BF5059" s="12"/>
      <c r="BG5059" s="12"/>
      <c r="BH5059" s="12"/>
      <c r="BI5059" s="12"/>
      <c r="BJ5059" s="13"/>
      <c r="BK5059" s="13"/>
      <c r="BL5059" s="13"/>
      <c r="BM5059" s="13"/>
      <c r="BN5059" s="13"/>
    </row>
    <row r="5060" spans="4:66" x14ac:dyDescent="0.25">
      <c r="D5060" s="7"/>
      <c r="E5060" s="10"/>
      <c r="F5060" s="10"/>
      <c r="G5060" s="10"/>
      <c r="H5060" s="10"/>
      <c r="I5060" s="10"/>
      <c r="J5060" s="10"/>
      <c r="K5060" s="11"/>
      <c r="L5060" s="11"/>
      <c r="M5060" s="12"/>
      <c r="N5060" s="12"/>
      <c r="O5060" s="12"/>
      <c r="P5060" s="12"/>
      <c r="Q5060" s="12"/>
      <c r="R5060" s="12"/>
      <c r="S5060" s="12"/>
      <c r="T5060" s="12"/>
      <c r="U5060" s="12"/>
      <c r="V5060" s="12"/>
      <c r="W5060" s="12"/>
      <c r="X5060" s="12"/>
      <c r="Y5060" s="12"/>
      <c r="Z5060" s="12"/>
      <c r="AA5060" s="12"/>
      <c r="AB5060" s="12"/>
      <c r="AC5060" s="12"/>
      <c r="AD5060" s="12"/>
      <c r="AE5060" s="12"/>
      <c r="AF5060" s="12"/>
      <c r="AG5060" s="12"/>
      <c r="AH5060" s="12"/>
      <c r="AI5060" s="12"/>
      <c r="AJ5060" s="12"/>
      <c r="AK5060" s="12"/>
      <c r="AL5060" s="12"/>
      <c r="AM5060" s="12"/>
      <c r="AN5060" s="12"/>
      <c r="AO5060" s="12"/>
      <c r="AP5060" s="12"/>
      <c r="AQ5060" s="12"/>
      <c r="AR5060" s="12"/>
      <c r="AS5060" s="12"/>
      <c r="AT5060" s="12"/>
      <c r="AU5060" s="12"/>
      <c r="AV5060" s="12"/>
      <c r="AW5060" s="12"/>
      <c r="AX5060" s="12"/>
      <c r="AY5060" s="12"/>
      <c r="AZ5060" s="12"/>
      <c r="BA5060" s="12"/>
      <c r="BB5060" s="12"/>
      <c r="BC5060" s="12"/>
      <c r="BD5060" s="12"/>
      <c r="BE5060" s="12"/>
      <c r="BF5060" s="12"/>
      <c r="BG5060" s="12"/>
      <c r="BH5060" s="12"/>
      <c r="BI5060" s="12"/>
      <c r="BJ5060" s="13"/>
      <c r="BK5060" s="13"/>
      <c r="BL5060" s="13"/>
      <c r="BM5060" s="13"/>
      <c r="BN5060" s="13"/>
    </row>
    <row r="5061" spans="4:66" x14ac:dyDescent="0.25">
      <c r="D5061" s="7"/>
      <c r="E5061" s="10"/>
      <c r="F5061" s="10"/>
      <c r="G5061" s="10"/>
      <c r="H5061" s="10"/>
      <c r="I5061" s="10"/>
      <c r="J5061" s="10"/>
      <c r="K5061" s="11"/>
      <c r="L5061" s="11"/>
      <c r="M5061" s="12"/>
      <c r="N5061" s="12"/>
      <c r="O5061" s="12"/>
      <c r="P5061" s="12"/>
      <c r="Q5061" s="12"/>
      <c r="R5061" s="12"/>
      <c r="S5061" s="12"/>
      <c r="T5061" s="12"/>
      <c r="U5061" s="12"/>
      <c r="V5061" s="12"/>
      <c r="W5061" s="12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2"/>
      <c r="AS5061" s="12"/>
      <c r="AT5061" s="12"/>
      <c r="AU5061" s="12"/>
      <c r="AV5061" s="12"/>
      <c r="AW5061" s="12"/>
      <c r="AX5061" s="12"/>
      <c r="AY5061" s="12"/>
      <c r="AZ5061" s="12"/>
      <c r="BA5061" s="12"/>
      <c r="BB5061" s="12"/>
      <c r="BC5061" s="12"/>
      <c r="BD5061" s="12"/>
      <c r="BE5061" s="12"/>
      <c r="BF5061" s="12"/>
      <c r="BG5061" s="12"/>
      <c r="BH5061" s="12"/>
      <c r="BI5061" s="12"/>
      <c r="BJ5061" s="13"/>
      <c r="BK5061" s="13"/>
      <c r="BL5061" s="13"/>
      <c r="BM5061" s="13"/>
      <c r="BN5061" s="13"/>
    </row>
    <row r="5062" spans="4:66" x14ac:dyDescent="0.25">
      <c r="D5062" s="7"/>
      <c r="E5062" s="10"/>
      <c r="F5062" s="10"/>
      <c r="G5062" s="10"/>
      <c r="H5062" s="10"/>
      <c r="I5062" s="10"/>
      <c r="J5062" s="10"/>
      <c r="K5062" s="11"/>
      <c r="L5062" s="11"/>
      <c r="M5062" s="12"/>
      <c r="N5062" s="12"/>
      <c r="O5062" s="12"/>
      <c r="P5062" s="12"/>
      <c r="Q5062" s="12"/>
      <c r="R5062" s="12"/>
      <c r="S5062" s="12"/>
      <c r="T5062" s="12"/>
      <c r="U5062" s="12"/>
      <c r="V5062" s="12"/>
      <c r="W5062" s="12"/>
      <c r="X5062" s="12"/>
      <c r="Y5062" s="12"/>
      <c r="Z5062" s="12"/>
      <c r="AA5062" s="12"/>
      <c r="AB5062" s="12"/>
      <c r="AC5062" s="12"/>
      <c r="AD5062" s="12"/>
      <c r="AE5062" s="12"/>
      <c r="AF5062" s="12"/>
      <c r="AG5062" s="12"/>
      <c r="AH5062" s="12"/>
      <c r="AI5062" s="12"/>
      <c r="AJ5062" s="12"/>
      <c r="AK5062" s="12"/>
      <c r="AL5062" s="12"/>
      <c r="AM5062" s="12"/>
      <c r="AN5062" s="12"/>
      <c r="AO5062" s="12"/>
      <c r="AP5062" s="12"/>
      <c r="AQ5062" s="12"/>
      <c r="AR5062" s="12"/>
      <c r="AS5062" s="12"/>
      <c r="AT5062" s="12"/>
      <c r="AU5062" s="12"/>
      <c r="AV5062" s="12"/>
      <c r="AW5062" s="12"/>
      <c r="AX5062" s="12"/>
      <c r="AY5062" s="12"/>
      <c r="AZ5062" s="12"/>
      <c r="BA5062" s="12"/>
      <c r="BB5062" s="12"/>
      <c r="BC5062" s="12"/>
      <c r="BD5062" s="12"/>
      <c r="BE5062" s="12"/>
      <c r="BF5062" s="12"/>
      <c r="BG5062" s="12"/>
      <c r="BH5062" s="12"/>
      <c r="BI5062" s="12"/>
      <c r="BJ5062" s="13"/>
      <c r="BK5062" s="13"/>
      <c r="BL5062" s="13"/>
      <c r="BM5062" s="13"/>
      <c r="BN5062" s="13"/>
    </row>
    <row r="5063" spans="4:66" x14ac:dyDescent="0.25">
      <c r="D5063" s="7"/>
      <c r="E5063" s="10"/>
      <c r="F5063" s="10"/>
      <c r="G5063" s="10"/>
      <c r="H5063" s="10"/>
      <c r="I5063" s="10"/>
      <c r="J5063" s="10"/>
      <c r="K5063" s="11"/>
      <c r="L5063" s="11"/>
      <c r="M5063" s="12"/>
      <c r="N5063" s="12"/>
      <c r="O5063" s="12"/>
      <c r="P5063" s="12"/>
      <c r="Q5063" s="12"/>
      <c r="R5063" s="12"/>
      <c r="S5063" s="12"/>
      <c r="T5063" s="12"/>
      <c r="U5063" s="12"/>
      <c r="V5063" s="12"/>
      <c r="W5063" s="12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2"/>
      <c r="AS5063" s="12"/>
      <c r="AT5063" s="12"/>
      <c r="AU5063" s="12"/>
      <c r="AV5063" s="12"/>
      <c r="AW5063" s="12"/>
      <c r="AX5063" s="12"/>
      <c r="AY5063" s="12"/>
      <c r="AZ5063" s="12"/>
      <c r="BA5063" s="12"/>
      <c r="BB5063" s="12"/>
      <c r="BC5063" s="12"/>
      <c r="BD5063" s="12"/>
      <c r="BE5063" s="12"/>
      <c r="BF5063" s="12"/>
      <c r="BG5063" s="12"/>
      <c r="BH5063" s="12"/>
      <c r="BI5063" s="12"/>
      <c r="BJ5063" s="13"/>
      <c r="BK5063" s="13"/>
      <c r="BL5063" s="13"/>
      <c r="BM5063" s="13"/>
      <c r="BN5063" s="13"/>
    </row>
    <row r="5064" spans="4:66" x14ac:dyDescent="0.25">
      <c r="D5064" s="7"/>
      <c r="E5064" s="10"/>
      <c r="F5064" s="10"/>
      <c r="G5064" s="10"/>
      <c r="H5064" s="10"/>
      <c r="I5064" s="10"/>
      <c r="J5064" s="10"/>
      <c r="K5064" s="11"/>
      <c r="L5064" s="11"/>
      <c r="M5064" s="12"/>
      <c r="N5064" s="12"/>
      <c r="O5064" s="12"/>
      <c r="P5064" s="12"/>
      <c r="Q5064" s="12"/>
      <c r="R5064" s="12"/>
      <c r="S5064" s="12"/>
      <c r="T5064" s="12"/>
      <c r="U5064" s="12"/>
      <c r="V5064" s="12"/>
      <c r="W5064" s="12"/>
      <c r="X5064" s="12"/>
      <c r="Y5064" s="12"/>
      <c r="Z5064" s="12"/>
      <c r="AA5064" s="12"/>
      <c r="AB5064" s="12"/>
      <c r="AC5064" s="12"/>
      <c r="AD5064" s="12"/>
      <c r="AE5064" s="12"/>
      <c r="AF5064" s="12"/>
      <c r="AG5064" s="12"/>
      <c r="AH5064" s="12"/>
      <c r="AI5064" s="12"/>
      <c r="AJ5064" s="12"/>
      <c r="AK5064" s="12"/>
      <c r="AL5064" s="12"/>
      <c r="AM5064" s="12"/>
      <c r="AN5064" s="12"/>
      <c r="AO5064" s="12"/>
      <c r="AP5064" s="12"/>
      <c r="AQ5064" s="12"/>
      <c r="AR5064" s="12"/>
      <c r="AS5064" s="12"/>
      <c r="AT5064" s="12"/>
      <c r="AU5064" s="12"/>
      <c r="AV5064" s="12"/>
      <c r="AW5064" s="12"/>
      <c r="AX5064" s="12"/>
      <c r="AY5064" s="12"/>
      <c r="AZ5064" s="12"/>
      <c r="BA5064" s="12"/>
      <c r="BB5064" s="12"/>
      <c r="BC5064" s="12"/>
      <c r="BD5064" s="12"/>
      <c r="BE5064" s="12"/>
      <c r="BF5064" s="12"/>
      <c r="BG5064" s="12"/>
      <c r="BH5064" s="12"/>
      <c r="BI5064" s="12"/>
      <c r="BJ5064" s="13"/>
      <c r="BK5064" s="13"/>
      <c r="BL5064" s="13"/>
      <c r="BM5064" s="13"/>
      <c r="BN5064" s="13"/>
    </row>
    <row r="5065" spans="4:66" x14ac:dyDescent="0.25">
      <c r="D5065" s="7"/>
      <c r="E5065" s="10"/>
      <c r="F5065" s="10"/>
      <c r="G5065" s="10"/>
      <c r="H5065" s="10"/>
      <c r="I5065" s="10"/>
      <c r="J5065" s="10"/>
      <c r="K5065" s="11"/>
      <c r="L5065" s="11"/>
      <c r="M5065" s="12"/>
      <c r="N5065" s="12"/>
      <c r="O5065" s="12"/>
      <c r="P5065" s="12"/>
      <c r="Q5065" s="12"/>
      <c r="R5065" s="12"/>
      <c r="S5065" s="12"/>
      <c r="T5065" s="12"/>
      <c r="U5065" s="12"/>
      <c r="V5065" s="12"/>
      <c r="W5065" s="12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2"/>
      <c r="AS5065" s="12"/>
      <c r="AT5065" s="12"/>
      <c r="AU5065" s="12"/>
      <c r="AV5065" s="12"/>
      <c r="AW5065" s="12"/>
      <c r="AX5065" s="12"/>
      <c r="AY5065" s="12"/>
      <c r="AZ5065" s="12"/>
      <c r="BA5065" s="12"/>
      <c r="BB5065" s="12"/>
      <c r="BC5065" s="12"/>
      <c r="BD5065" s="12"/>
      <c r="BE5065" s="12"/>
      <c r="BF5065" s="12"/>
      <c r="BG5065" s="12"/>
      <c r="BH5065" s="12"/>
      <c r="BI5065" s="12"/>
      <c r="BJ5065" s="13"/>
      <c r="BK5065" s="13"/>
      <c r="BL5065" s="13"/>
      <c r="BM5065" s="13"/>
      <c r="BN5065" s="13"/>
    </row>
    <row r="5066" spans="4:66" x14ac:dyDescent="0.25">
      <c r="D5066" s="7"/>
      <c r="E5066" s="10"/>
      <c r="F5066" s="10"/>
      <c r="G5066" s="10"/>
      <c r="H5066" s="10"/>
      <c r="I5066" s="10"/>
      <c r="J5066" s="10"/>
      <c r="K5066" s="11"/>
      <c r="L5066" s="11"/>
      <c r="M5066" s="12"/>
      <c r="N5066" s="12"/>
      <c r="O5066" s="12"/>
      <c r="P5066" s="12"/>
      <c r="Q5066" s="12"/>
      <c r="R5066" s="12"/>
      <c r="S5066" s="12"/>
      <c r="T5066" s="12"/>
      <c r="U5066" s="12"/>
      <c r="V5066" s="12"/>
      <c r="W5066" s="12"/>
      <c r="X5066" s="12"/>
      <c r="Y5066" s="12"/>
      <c r="Z5066" s="12"/>
      <c r="AA5066" s="12"/>
      <c r="AB5066" s="12"/>
      <c r="AC5066" s="12"/>
      <c r="AD5066" s="12"/>
      <c r="AE5066" s="12"/>
      <c r="AF5066" s="12"/>
      <c r="AG5066" s="12"/>
      <c r="AH5066" s="12"/>
      <c r="AI5066" s="12"/>
      <c r="AJ5066" s="12"/>
      <c r="AK5066" s="12"/>
      <c r="AL5066" s="12"/>
      <c r="AM5066" s="12"/>
      <c r="AN5066" s="12"/>
      <c r="AO5066" s="12"/>
      <c r="AP5066" s="12"/>
      <c r="AQ5066" s="12"/>
      <c r="AR5066" s="12"/>
      <c r="AS5066" s="12"/>
      <c r="AT5066" s="12"/>
      <c r="AU5066" s="12"/>
      <c r="AV5066" s="12"/>
      <c r="AW5066" s="12"/>
      <c r="AX5066" s="12"/>
      <c r="AY5066" s="12"/>
      <c r="AZ5066" s="12"/>
      <c r="BA5066" s="12"/>
      <c r="BB5066" s="12"/>
      <c r="BC5066" s="12"/>
      <c r="BD5066" s="12"/>
      <c r="BE5066" s="12"/>
      <c r="BF5066" s="12"/>
      <c r="BG5066" s="12"/>
      <c r="BH5066" s="12"/>
      <c r="BI5066" s="12"/>
      <c r="BJ5066" s="13"/>
      <c r="BK5066" s="13"/>
      <c r="BL5066" s="13"/>
      <c r="BM5066" s="13"/>
      <c r="BN5066" s="13"/>
    </row>
    <row r="5067" spans="4:66" x14ac:dyDescent="0.25">
      <c r="D5067" s="7"/>
      <c r="E5067" s="10"/>
      <c r="F5067" s="10"/>
      <c r="G5067" s="10"/>
      <c r="H5067" s="10"/>
      <c r="I5067" s="10"/>
      <c r="J5067" s="10"/>
      <c r="K5067" s="11"/>
      <c r="L5067" s="11"/>
      <c r="M5067" s="12"/>
      <c r="N5067" s="12"/>
      <c r="O5067" s="12"/>
      <c r="P5067" s="12"/>
      <c r="Q5067" s="12"/>
      <c r="R5067" s="12"/>
      <c r="S5067" s="12"/>
      <c r="T5067" s="12"/>
      <c r="U5067" s="12"/>
      <c r="V5067" s="12"/>
      <c r="W5067" s="12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2"/>
      <c r="AS5067" s="12"/>
      <c r="AT5067" s="12"/>
      <c r="AU5067" s="12"/>
      <c r="AV5067" s="12"/>
      <c r="AW5067" s="12"/>
      <c r="AX5067" s="12"/>
      <c r="AY5067" s="12"/>
      <c r="AZ5067" s="12"/>
      <c r="BA5067" s="12"/>
      <c r="BB5067" s="12"/>
      <c r="BC5067" s="12"/>
      <c r="BD5067" s="12"/>
      <c r="BE5067" s="12"/>
      <c r="BF5067" s="12"/>
      <c r="BG5067" s="12"/>
      <c r="BH5067" s="12"/>
      <c r="BI5067" s="12"/>
      <c r="BJ5067" s="13"/>
      <c r="BK5067" s="13"/>
      <c r="BL5067" s="13"/>
      <c r="BM5067" s="13"/>
      <c r="BN5067" s="13"/>
    </row>
    <row r="5068" spans="4:66" x14ac:dyDescent="0.25">
      <c r="D5068" s="7"/>
      <c r="E5068" s="10"/>
      <c r="F5068" s="10"/>
      <c r="G5068" s="10"/>
      <c r="H5068" s="10"/>
      <c r="I5068" s="10"/>
      <c r="J5068" s="10"/>
      <c r="K5068" s="11"/>
      <c r="L5068" s="11"/>
      <c r="M5068" s="12"/>
      <c r="N5068" s="12"/>
      <c r="O5068" s="12"/>
      <c r="P5068" s="12"/>
      <c r="Q5068" s="12"/>
      <c r="R5068" s="12"/>
      <c r="S5068" s="12"/>
      <c r="T5068" s="12"/>
      <c r="U5068" s="12"/>
      <c r="V5068" s="12"/>
      <c r="W5068" s="12"/>
      <c r="X5068" s="12"/>
      <c r="Y5068" s="12"/>
      <c r="Z5068" s="12"/>
      <c r="AA5068" s="12"/>
      <c r="AB5068" s="12"/>
      <c r="AC5068" s="12"/>
      <c r="AD5068" s="12"/>
      <c r="AE5068" s="12"/>
      <c r="AF5068" s="12"/>
      <c r="AG5068" s="12"/>
      <c r="AH5068" s="12"/>
      <c r="AI5068" s="12"/>
      <c r="AJ5068" s="12"/>
      <c r="AK5068" s="12"/>
      <c r="AL5068" s="12"/>
      <c r="AM5068" s="12"/>
      <c r="AN5068" s="12"/>
      <c r="AO5068" s="12"/>
      <c r="AP5068" s="12"/>
      <c r="AQ5068" s="12"/>
      <c r="AR5068" s="12"/>
      <c r="AS5068" s="12"/>
      <c r="AT5068" s="12"/>
      <c r="AU5068" s="12"/>
      <c r="AV5068" s="12"/>
      <c r="AW5068" s="12"/>
      <c r="AX5068" s="12"/>
      <c r="AY5068" s="12"/>
      <c r="AZ5068" s="12"/>
      <c r="BA5068" s="12"/>
      <c r="BB5068" s="12"/>
      <c r="BC5068" s="12"/>
      <c r="BD5068" s="12"/>
      <c r="BE5068" s="12"/>
      <c r="BF5068" s="12"/>
      <c r="BG5068" s="12"/>
      <c r="BH5068" s="12"/>
      <c r="BI5068" s="12"/>
      <c r="BJ5068" s="13"/>
      <c r="BK5068" s="13"/>
      <c r="BL5068" s="13"/>
      <c r="BM5068" s="13"/>
      <c r="BN5068" s="13"/>
    </row>
    <row r="5069" spans="4:66" x14ac:dyDescent="0.25">
      <c r="D5069" s="7"/>
      <c r="E5069" s="10"/>
      <c r="F5069" s="10"/>
      <c r="G5069" s="10"/>
      <c r="H5069" s="10"/>
      <c r="I5069" s="10"/>
      <c r="J5069" s="10"/>
      <c r="K5069" s="11"/>
      <c r="L5069" s="11"/>
      <c r="M5069" s="12"/>
      <c r="N5069" s="12"/>
      <c r="O5069" s="12"/>
      <c r="P5069" s="12"/>
      <c r="Q5069" s="12"/>
      <c r="R5069" s="12"/>
      <c r="S5069" s="12"/>
      <c r="T5069" s="12"/>
      <c r="U5069" s="12"/>
      <c r="V5069" s="12"/>
      <c r="W5069" s="12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2"/>
      <c r="AS5069" s="12"/>
      <c r="AT5069" s="12"/>
      <c r="AU5069" s="12"/>
      <c r="AV5069" s="12"/>
      <c r="AW5069" s="12"/>
      <c r="AX5069" s="12"/>
      <c r="AY5069" s="12"/>
      <c r="AZ5069" s="12"/>
      <c r="BA5069" s="12"/>
      <c r="BB5069" s="12"/>
      <c r="BC5069" s="12"/>
      <c r="BD5069" s="12"/>
      <c r="BE5069" s="12"/>
      <c r="BF5069" s="12"/>
      <c r="BG5069" s="12"/>
      <c r="BH5069" s="12"/>
      <c r="BI5069" s="12"/>
      <c r="BJ5069" s="13"/>
      <c r="BK5069" s="13"/>
      <c r="BL5069" s="13"/>
      <c r="BM5069" s="13"/>
      <c r="BN5069" s="13"/>
    </row>
    <row r="5070" spans="4:66" x14ac:dyDescent="0.25">
      <c r="D5070" s="7"/>
      <c r="E5070" s="10"/>
      <c r="F5070" s="10"/>
      <c r="G5070" s="10"/>
      <c r="H5070" s="10"/>
      <c r="I5070" s="10"/>
      <c r="J5070" s="10"/>
      <c r="K5070" s="11"/>
      <c r="L5070" s="11"/>
      <c r="M5070" s="12"/>
      <c r="N5070" s="12"/>
      <c r="O5070" s="12"/>
      <c r="P5070" s="12"/>
      <c r="Q5070" s="12"/>
      <c r="R5070" s="12"/>
      <c r="S5070" s="12"/>
      <c r="T5070" s="12"/>
      <c r="U5070" s="12"/>
      <c r="V5070" s="12"/>
      <c r="W5070" s="12"/>
      <c r="X5070" s="12"/>
      <c r="Y5070" s="12"/>
      <c r="Z5070" s="12"/>
      <c r="AA5070" s="12"/>
      <c r="AB5070" s="12"/>
      <c r="AC5070" s="12"/>
      <c r="AD5070" s="12"/>
      <c r="AE5070" s="12"/>
      <c r="AF5070" s="12"/>
      <c r="AG5070" s="12"/>
      <c r="AH5070" s="12"/>
      <c r="AI5070" s="12"/>
      <c r="AJ5070" s="12"/>
      <c r="AK5070" s="12"/>
      <c r="AL5070" s="12"/>
      <c r="AM5070" s="12"/>
      <c r="AN5070" s="12"/>
      <c r="AO5070" s="12"/>
      <c r="AP5070" s="12"/>
      <c r="AQ5070" s="12"/>
      <c r="AR5070" s="12"/>
      <c r="AS5070" s="12"/>
      <c r="AT5070" s="12"/>
      <c r="AU5070" s="12"/>
      <c r="AV5070" s="12"/>
      <c r="AW5070" s="12"/>
      <c r="AX5070" s="12"/>
      <c r="AY5070" s="12"/>
      <c r="AZ5070" s="12"/>
      <c r="BA5070" s="12"/>
      <c r="BB5070" s="12"/>
      <c r="BC5070" s="12"/>
      <c r="BD5070" s="12"/>
      <c r="BE5070" s="12"/>
      <c r="BF5070" s="12"/>
      <c r="BG5070" s="12"/>
      <c r="BH5070" s="12"/>
      <c r="BI5070" s="12"/>
      <c r="BJ5070" s="13"/>
      <c r="BK5070" s="13"/>
      <c r="BL5070" s="13"/>
      <c r="BM5070" s="13"/>
      <c r="BN5070" s="13"/>
    </row>
    <row r="5071" spans="4:66" x14ac:dyDescent="0.25">
      <c r="D5071" s="7"/>
      <c r="E5071" s="10"/>
      <c r="F5071" s="10"/>
      <c r="G5071" s="10"/>
      <c r="H5071" s="10"/>
      <c r="I5071" s="10"/>
      <c r="J5071" s="10"/>
      <c r="K5071" s="11"/>
      <c r="L5071" s="11"/>
      <c r="M5071" s="12"/>
      <c r="N5071" s="12"/>
      <c r="O5071" s="12"/>
      <c r="P5071" s="12"/>
      <c r="Q5071" s="12"/>
      <c r="R5071" s="12"/>
      <c r="S5071" s="12"/>
      <c r="T5071" s="12"/>
      <c r="U5071" s="12"/>
      <c r="V5071" s="12"/>
      <c r="W5071" s="12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2"/>
      <c r="AS5071" s="12"/>
      <c r="AT5071" s="12"/>
      <c r="AU5071" s="12"/>
      <c r="AV5071" s="12"/>
      <c r="AW5071" s="12"/>
      <c r="AX5071" s="12"/>
      <c r="AY5071" s="12"/>
      <c r="AZ5071" s="12"/>
      <c r="BA5071" s="12"/>
      <c r="BB5071" s="12"/>
      <c r="BC5071" s="12"/>
      <c r="BD5071" s="12"/>
      <c r="BE5071" s="12"/>
      <c r="BF5071" s="12"/>
      <c r="BG5071" s="12"/>
      <c r="BH5071" s="12"/>
      <c r="BI5071" s="12"/>
      <c r="BJ5071" s="13"/>
      <c r="BK5071" s="13"/>
      <c r="BL5071" s="13"/>
      <c r="BM5071" s="13"/>
      <c r="BN5071" s="13"/>
    </row>
    <row r="5072" spans="4:66" x14ac:dyDescent="0.25">
      <c r="D5072" s="7"/>
      <c r="E5072" s="10"/>
      <c r="F5072" s="10"/>
      <c r="G5072" s="10"/>
      <c r="H5072" s="10"/>
      <c r="I5072" s="10"/>
      <c r="J5072" s="10"/>
      <c r="K5072" s="11"/>
      <c r="L5072" s="11"/>
      <c r="M5072" s="12"/>
      <c r="N5072" s="12"/>
      <c r="O5072" s="12"/>
      <c r="P5072" s="12"/>
      <c r="Q5072" s="12"/>
      <c r="R5072" s="12"/>
      <c r="S5072" s="12"/>
      <c r="T5072" s="12"/>
      <c r="U5072" s="12"/>
      <c r="V5072" s="12"/>
      <c r="W5072" s="12"/>
      <c r="X5072" s="12"/>
      <c r="Y5072" s="12"/>
      <c r="Z5072" s="12"/>
      <c r="AA5072" s="12"/>
      <c r="AB5072" s="12"/>
      <c r="AC5072" s="12"/>
      <c r="AD5072" s="12"/>
      <c r="AE5072" s="12"/>
      <c r="AF5072" s="12"/>
      <c r="AG5072" s="12"/>
      <c r="AH5072" s="12"/>
      <c r="AI5072" s="12"/>
      <c r="AJ5072" s="12"/>
      <c r="AK5072" s="12"/>
      <c r="AL5072" s="12"/>
      <c r="AM5072" s="12"/>
      <c r="AN5072" s="12"/>
      <c r="AO5072" s="12"/>
      <c r="AP5072" s="12"/>
      <c r="AQ5072" s="12"/>
      <c r="AR5072" s="12"/>
      <c r="AS5072" s="12"/>
      <c r="AT5072" s="12"/>
      <c r="AU5072" s="12"/>
      <c r="AV5072" s="12"/>
      <c r="AW5072" s="12"/>
      <c r="AX5072" s="12"/>
      <c r="AY5072" s="12"/>
      <c r="AZ5072" s="12"/>
      <c r="BA5072" s="12"/>
      <c r="BB5072" s="12"/>
      <c r="BC5072" s="12"/>
      <c r="BD5072" s="12"/>
      <c r="BE5072" s="12"/>
      <c r="BF5072" s="12"/>
      <c r="BG5072" s="12"/>
      <c r="BH5072" s="12"/>
      <c r="BI5072" s="12"/>
      <c r="BJ5072" s="13"/>
      <c r="BK5072" s="13"/>
      <c r="BL5072" s="13"/>
      <c r="BM5072" s="13"/>
      <c r="BN5072" s="13"/>
    </row>
    <row r="5073" spans="4:66" x14ac:dyDescent="0.25">
      <c r="D5073" s="7"/>
      <c r="E5073" s="10"/>
      <c r="F5073" s="10"/>
      <c r="G5073" s="10"/>
      <c r="H5073" s="10"/>
      <c r="I5073" s="10"/>
      <c r="J5073" s="10"/>
      <c r="K5073" s="11"/>
      <c r="L5073" s="11"/>
      <c r="M5073" s="12"/>
      <c r="N5073" s="12"/>
      <c r="O5073" s="12"/>
      <c r="P5073" s="12"/>
      <c r="Q5073" s="12"/>
      <c r="R5073" s="12"/>
      <c r="S5073" s="12"/>
      <c r="T5073" s="12"/>
      <c r="U5073" s="12"/>
      <c r="V5073" s="12"/>
      <c r="W5073" s="12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2"/>
      <c r="AS5073" s="12"/>
      <c r="AT5073" s="12"/>
      <c r="AU5073" s="12"/>
      <c r="AV5073" s="12"/>
      <c r="AW5073" s="12"/>
      <c r="AX5073" s="12"/>
      <c r="AY5073" s="12"/>
      <c r="AZ5073" s="12"/>
      <c r="BA5073" s="12"/>
      <c r="BB5073" s="12"/>
      <c r="BC5073" s="12"/>
      <c r="BD5073" s="12"/>
      <c r="BE5073" s="12"/>
      <c r="BF5073" s="12"/>
      <c r="BG5073" s="12"/>
      <c r="BH5073" s="12"/>
      <c r="BI5073" s="12"/>
      <c r="BJ5073" s="13"/>
      <c r="BK5073" s="13"/>
      <c r="BL5073" s="13"/>
      <c r="BM5073" s="13"/>
      <c r="BN5073" s="13"/>
    </row>
    <row r="5074" spans="4:66" x14ac:dyDescent="0.25">
      <c r="D5074" s="7"/>
      <c r="E5074" s="10"/>
      <c r="F5074" s="10"/>
      <c r="G5074" s="10"/>
      <c r="H5074" s="10"/>
      <c r="I5074" s="10"/>
      <c r="J5074" s="10"/>
      <c r="K5074" s="11"/>
      <c r="L5074" s="11"/>
      <c r="M5074" s="12"/>
      <c r="N5074" s="12"/>
      <c r="O5074" s="12"/>
      <c r="P5074" s="12"/>
      <c r="Q5074" s="12"/>
      <c r="R5074" s="12"/>
      <c r="S5074" s="12"/>
      <c r="T5074" s="12"/>
      <c r="U5074" s="12"/>
      <c r="V5074" s="12"/>
      <c r="W5074" s="12"/>
      <c r="X5074" s="12"/>
      <c r="Y5074" s="12"/>
      <c r="Z5074" s="12"/>
      <c r="AA5074" s="12"/>
      <c r="AB5074" s="12"/>
      <c r="AC5074" s="12"/>
      <c r="AD5074" s="12"/>
      <c r="AE5074" s="12"/>
      <c r="AF5074" s="12"/>
      <c r="AG5074" s="12"/>
      <c r="AH5074" s="12"/>
      <c r="AI5074" s="12"/>
      <c r="AJ5074" s="12"/>
      <c r="AK5074" s="12"/>
      <c r="AL5074" s="12"/>
      <c r="AM5074" s="12"/>
      <c r="AN5074" s="12"/>
      <c r="AO5074" s="12"/>
      <c r="AP5074" s="12"/>
      <c r="AQ5074" s="12"/>
      <c r="AR5074" s="12"/>
      <c r="AS5074" s="12"/>
      <c r="AT5074" s="12"/>
      <c r="AU5074" s="12"/>
      <c r="AV5074" s="12"/>
      <c r="AW5074" s="12"/>
      <c r="AX5074" s="12"/>
      <c r="AY5074" s="12"/>
      <c r="AZ5074" s="12"/>
      <c r="BA5074" s="12"/>
      <c r="BB5074" s="12"/>
      <c r="BC5074" s="12"/>
      <c r="BD5074" s="12"/>
      <c r="BE5074" s="12"/>
      <c r="BF5074" s="12"/>
      <c r="BG5074" s="12"/>
      <c r="BH5074" s="12"/>
      <c r="BI5074" s="12"/>
      <c r="BJ5074" s="13"/>
      <c r="BK5074" s="13"/>
      <c r="BL5074" s="13"/>
      <c r="BM5074" s="13"/>
      <c r="BN5074" s="13"/>
    </row>
    <row r="5075" spans="4:66" x14ac:dyDescent="0.25">
      <c r="D5075" s="7"/>
      <c r="E5075" s="10"/>
      <c r="F5075" s="10"/>
      <c r="G5075" s="10"/>
      <c r="H5075" s="10"/>
      <c r="I5075" s="10"/>
      <c r="J5075" s="10"/>
      <c r="K5075" s="11"/>
      <c r="L5075" s="11"/>
      <c r="M5075" s="12"/>
      <c r="N5075" s="12"/>
      <c r="O5075" s="12"/>
      <c r="P5075" s="12"/>
      <c r="Q5075" s="12"/>
      <c r="R5075" s="12"/>
      <c r="S5075" s="12"/>
      <c r="T5075" s="12"/>
      <c r="U5075" s="12"/>
      <c r="V5075" s="12"/>
      <c r="W5075" s="12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2"/>
      <c r="AS5075" s="12"/>
      <c r="AT5075" s="12"/>
      <c r="AU5075" s="12"/>
      <c r="AV5075" s="12"/>
      <c r="AW5075" s="12"/>
      <c r="AX5075" s="12"/>
      <c r="AY5075" s="12"/>
      <c r="AZ5075" s="12"/>
      <c r="BA5075" s="12"/>
      <c r="BB5075" s="12"/>
      <c r="BC5075" s="12"/>
      <c r="BD5075" s="12"/>
      <c r="BE5075" s="12"/>
      <c r="BF5075" s="12"/>
      <c r="BG5075" s="12"/>
      <c r="BH5075" s="12"/>
      <c r="BI5075" s="12"/>
      <c r="BJ5075" s="13"/>
      <c r="BK5075" s="13"/>
      <c r="BL5075" s="13"/>
      <c r="BM5075" s="13"/>
      <c r="BN5075" s="13"/>
    </row>
    <row r="5076" spans="4:66" x14ac:dyDescent="0.25">
      <c r="D5076" s="7"/>
      <c r="E5076" s="10"/>
      <c r="F5076" s="10"/>
      <c r="G5076" s="10"/>
      <c r="H5076" s="10"/>
      <c r="I5076" s="10"/>
      <c r="J5076" s="10"/>
      <c r="K5076" s="11"/>
      <c r="L5076" s="11"/>
      <c r="M5076" s="12"/>
      <c r="N5076" s="12"/>
      <c r="O5076" s="12"/>
      <c r="P5076" s="12"/>
      <c r="Q5076" s="12"/>
      <c r="R5076" s="12"/>
      <c r="S5076" s="12"/>
      <c r="T5076" s="12"/>
      <c r="U5076" s="12"/>
      <c r="V5076" s="12"/>
      <c r="W5076" s="12"/>
      <c r="X5076" s="12"/>
      <c r="Y5076" s="12"/>
      <c r="Z5076" s="12"/>
      <c r="AA5076" s="12"/>
      <c r="AB5076" s="12"/>
      <c r="AC5076" s="12"/>
      <c r="AD5076" s="12"/>
      <c r="AE5076" s="12"/>
      <c r="AF5076" s="12"/>
      <c r="AG5076" s="12"/>
      <c r="AH5076" s="12"/>
      <c r="AI5076" s="12"/>
      <c r="AJ5076" s="12"/>
      <c r="AK5076" s="12"/>
      <c r="AL5076" s="12"/>
      <c r="AM5076" s="12"/>
      <c r="AN5076" s="12"/>
      <c r="AO5076" s="12"/>
      <c r="AP5076" s="12"/>
      <c r="AQ5076" s="12"/>
      <c r="AR5076" s="12"/>
      <c r="AS5076" s="12"/>
      <c r="AT5076" s="12"/>
      <c r="AU5076" s="12"/>
      <c r="AV5076" s="12"/>
      <c r="AW5076" s="12"/>
      <c r="AX5076" s="12"/>
      <c r="AY5076" s="12"/>
      <c r="AZ5076" s="12"/>
      <c r="BA5076" s="12"/>
      <c r="BB5076" s="12"/>
      <c r="BC5076" s="12"/>
      <c r="BD5076" s="12"/>
      <c r="BE5076" s="12"/>
      <c r="BF5076" s="12"/>
      <c r="BG5076" s="12"/>
      <c r="BH5076" s="12"/>
      <c r="BI5076" s="12"/>
      <c r="BJ5076" s="13"/>
      <c r="BK5076" s="13"/>
      <c r="BL5076" s="13"/>
      <c r="BM5076" s="13"/>
      <c r="BN5076" s="13"/>
    </row>
    <row r="5077" spans="4:66" x14ac:dyDescent="0.25">
      <c r="D5077" s="7"/>
      <c r="E5077" s="10"/>
      <c r="F5077" s="10"/>
      <c r="G5077" s="10"/>
      <c r="H5077" s="10"/>
      <c r="I5077" s="10"/>
      <c r="J5077" s="10"/>
      <c r="K5077" s="11"/>
      <c r="L5077" s="11"/>
      <c r="M5077" s="12"/>
      <c r="N5077" s="12"/>
      <c r="O5077" s="12"/>
      <c r="P5077" s="12"/>
      <c r="Q5077" s="12"/>
      <c r="R5077" s="12"/>
      <c r="S5077" s="12"/>
      <c r="T5077" s="12"/>
      <c r="U5077" s="12"/>
      <c r="V5077" s="12"/>
      <c r="W5077" s="12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2"/>
      <c r="AS5077" s="12"/>
      <c r="AT5077" s="12"/>
      <c r="AU5077" s="12"/>
      <c r="AV5077" s="12"/>
      <c r="AW5077" s="12"/>
      <c r="AX5077" s="12"/>
      <c r="AY5077" s="12"/>
      <c r="AZ5077" s="12"/>
      <c r="BA5077" s="12"/>
      <c r="BB5077" s="12"/>
      <c r="BC5077" s="12"/>
      <c r="BD5077" s="12"/>
      <c r="BE5077" s="12"/>
      <c r="BF5077" s="12"/>
      <c r="BG5077" s="12"/>
      <c r="BH5077" s="12"/>
      <c r="BI5077" s="12"/>
      <c r="BJ5077" s="13"/>
      <c r="BK5077" s="13"/>
      <c r="BL5077" s="13"/>
      <c r="BM5077" s="13"/>
      <c r="BN5077" s="13"/>
    </row>
    <row r="5078" spans="4:66" x14ac:dyDescent="0.25">
      <c r="D5078" s="7"/>
      <c r="E5078" s="10"/>
      <c r="F5078" s="10"/>
      <c r="G5078" s="10"/>
      <c r="H5078" s="10"/>
      <c r="I5078" s="10"/>
      <c r="J5078" s="10"/>
      <c r="K5078" s="11"/>
      <c r="L5078" s="11"/>
      <c r="M5078" s="12"/>
      <c r="N5078" s="12"/>
      <c r="O5078" s="12"/>
      <c r="P5078" s="12"/>
      <c r="Q5078" s="12"/>
      <c r="R5078" s="12"/>
      <c r="S5078" s="12"/>
      <c r="T5078" s="12"/>
      <c r="U5078" s="12"/>
      <c r="V5078" s="12"/>
      <c r="W5078" s="12"/>
      <c r="X5078" s="12"/>
      <c r="Y5078" s="12"/>
      <c r="Z5078" s="12"/>
      <c r="AA5078" s="12"/>
      <c r="AB5078" s="12"/>
      <c r="AC5078" s="12"/>
      <c r="AD5078" s="12"/>
      <c r="AE5078" s="12"/>
      <c r="AF5078" s="12"/>
      <c r="AG5078" s="12"/>
      <c r="AH5078" s="12"/>
      <c r="AI5078" s="12"/>
      <c r="AJ5078" s="12"/>
      <c r="AK5078" s="12"/>
      <c r="AL5078" s="12"/>
      <c r="AM5078" s="12"/>
      <c r="AN5078" s="12"/>
      <c r="AO5078" s="12"/>
      <c r="AP5078" s="12"/>
      <c r="AQ5078" s="12"/>
      <c r="AR5078" s="12"/>
      <c r="AS5078" s="12"/>
      <c r="AT5078" s="12"/>
      <c r="AU5078" s="12"/>
      <c r="AV5078" s="12"/>
      <c r="AW5078" s="12"/>
      <c r="AX5078" s="12"/>
      <c r="AY5078" s="12"/>
      <c r="AZ5078" s="12"/>
      <c r="BA5078" s="12"/>
      <c r="BB5078" s="12"/>
      <c r="BC5078" s="12"/>
      <c r="BD5078" s="12"/>
      <c r="BE5078" s="12"/>
      <c r="BF5078" s="12"/>
      <c r="BG5078" s="12"/>
      <c r="BH5078" s="12"/>
      <c r="BI5078" s="12"/>
      <c r="BJ5078" s="13"/>
      <c r="BK5078" s="13"/>
      <c r="BL5078" s="13"/>
      <c r="BM5078" s="13"/>
      <c r="BN5078" s="13"/>
    </row>
    <row r="5079" spans="4:66" x14ac:dyDescent="0.25">
      <c r="D5079" s="7"/>
      <c r="E5079" s="10"/>
      <c r="F5079" s="10"/>
      <c r="G5079" s="10"/>
      <c r="H5079" s="10"/>
      <c r="I5079" s="10"/>
      <c r="J5079" s="10"/>
      <c r="K5079" s="11"/>
      <c r="L5079" s="11"/>
      <c r="M5079" s="12"/>
      <c r="N5079" s="12"/>
      <c r="O5079" s="12"/>
      <c r="P5079" s="12"/>
      <c r="Q5079" s="12"/>
      <c r="R5079" s="12"/>
      <c r="S5079" s="12"/>
      <c r="T5079" s="12"/>
      <c r="U5079" s="12"/>
      <c r="V5079" s="12"/>
      <c r="W5079" s="12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2"/>
      <c r="AS5079" s="12"/>
      <c r="AT5079" s="12"/>
      <c r="AU5079" s="12"/>
      <c r="AV5079" s="12"/>
      <c r="AW5079" s="12"/>
      <c r="AX5079" s="12"/>
      <c r="AY5079" s="12"/>
      <c r="AZ5079" s="12"/>
      <c r="BA5079" s="12"/>
      <c r="BB5079" s="12"/>
      <c r="BC5079" s="12"/>
      <c r="BD5079" s="12"/>
      <c r="BE5079" s="12"/>
      <c r="BF5079" s="12"/>
      <c r="BG5079" s="12"/>
      <c r="BH5079" s="12"/>
      <c r="BI5079" s="12"/>
      <c r="BJ5079" s="13"/>
      <c r="BK5079" s="13"/>
      <c r="BL5079" s="13"/>
      <c r="BM5079" s="13"/>
      <c r="BN5079" s="13"/>
    </row>
    <row r="5080" spans="4:66" x14ac:dyDescent="0.25">
      <c r="D5080" s="7"/>
      <c r="E5080" s="10"/>
      <c r="F5080" s="10"/>
      <c r="G5080" s="10"/>
      <c r="H5080" s="10"/>
      <c r="I5080" s="10"/>
      <c r="J5080" s="10"/>
      <c r="K5080" s="11"/>
      <c r="L5080" s="11"/>
      <c r="M5080" s="12"/>
      <c r="N5080" s="12"/>
      <c r="O5080" s="12"/>
      <c r="P5080" s="12"/>
      <c r="Q5080" s="12"/>
      <c r="R5080" s="12"/>
      <c r="S5080" s="12"/>
      <c r="T5080" s="12"/>
      <c r="U5080" s="12"/>
      <c r="V5080" s="12"/>
      <c r="W5080" s="12"/>
      <c r="X5080" s="12"/>
      <c r="Y5080" s="12"/>
      <c r="Z5080" s="12"/>
      <c r="AA5080" s="12"/>
      <c r="AB5080" s="12"/>
      <c r="AC5080" s="12"/>
      <c r="AD5080" s="12"/>
      <c r="AE5080" s="12"/>
      <c r="AF5080" s="12"/>
      <c r="AG5080" s="12"/>
      <c r="AH5080" s="12"/>
      <c r="AI5080" s="12"/>
      <c r="AJ5080" s="12"/>
      <c r="AK5080" s="12"/>
      <c r="AL5080" s="12"/>
      <c r="AM5080" s="12"/>
      <c r="AN5080" s="12"/>
      <c r="AO5080" s="12"/>
      <c r="AP5080" s="12"/>
      <c r="AQ5080" s="12"/>
      <c r="AR5080" s="12"/>
      <c r="AS5080" s="12"/>
      <c r="AT5080" s="12"/>
      <c r="AU5080" s="12"/>
      <c r="AV5080" s="12"/>
      <c r="AW5080" s="12"/>
      <c r="AX5080" s="12"/>
      <c r="AY5080" s="12"/>
      <c r="AZ5080" s="12"/>
      <c r="BA5080" s="12"/>
      <c r="BB5080" s="12"/>
      <c r="BC5080" s="12"/>
      <c r="BD5080" s="12"/>
      <c r="BE5080" s="12"/>
      <c r="BF5080" s="12"/>
      <c r="BG5080" s="12"/>
      <c r="BH5080" s="12"/>
      <c r="BI5080" s="12"/>
      <c r="BJ5080" s="13"/>
      <c r="BK5080" s="13"/>
      <c r="BL5080" s="13"/>
      <c r="BM5080" s="13"/>
      <c r="BN5080" s="13"/>
    </row>
    <row r="5081" spans="4:66" x14ac:dyDescent="0.25">
      <c r="D5081" s="7"/>
      <c r="E5081" s="10"/>
      <c r="F5081" s="10"/>
      <c r="G5081" s="10"/>
      <c r="H5081" s="10"/>
      <c r="I5081" s="10"/>
      <c r="J5081" s="10"/>
      <c r="K5081" s="11"/>
      <c r="L5081" s="11"/>
      <c r="M5081" s="12"/>
      <c r="N5081" s="12"/>
      <c r="O5081" s="12"/>
      <c r="P5081" s="12"/>
      <c r="Q5081" s="12"/>
      <c r="R5081" s="12"/>
      <c r="S5081" s="12"/>
      <c r="T5081" s="12"/>
      <c r="U5081" s="12"/>
      <c r="V5081" s="12"/>
      <c r="W5081" s="12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2"/>
      <c r="AS5081" s="12"/>
      <c r="AT5081" s="12"/>
      <c r="AU5081" s="12"/>
      <c r="AV5081" s="12"/>
      <c r="AW5081" s="12"/>
      <c r="AX5081" s="12"/>
      <c r="AY5081" s="12"/>
      <c r="AZ5081" s="12"/>
      <c r="BA5081" s="12"/>
      <c r="BB5081" s="12"/>
      <c r="BC5081" s="12"/>
      <c r="BD5081" s="12"/>
      <c r="BE5081" s="12"/>
      <c r="BF5081" s="12"/>
      <c r="BG5081" s="12"/>
      <c r="BH5081" s="12"/>
      <c r="BI5081" s="12"/>
      <c r="BJ5081" s="13"/>
      <c r="BK5081" s="13"/>
      <c r="BL5081" s="13"/>
      <c r="BM5081" s="13"/>
      <c r="BN5081" s="13"/>
    </row>
    <row r="5082" spans="4:66" x14ac:dyDescent="0.25">
      <c r="D5082" s="7"/>
      <c r="E5082" s="10"/>
      <c r="F5082" s="10"/>
      <c r="G5082" s="10"/>
      <c r="H5082" s="10"/>
      <c r="I5082" s="10"/>
      <c r="J5082" s="10"/>
      <c r="K5082" s="11"/>
      <c r="L5082" s="11"/>
      <c r="M5082" s="12"/>
      <c r="N5082" s="12"/>
      <c r="O5082" s="12"/>
      <c r="P5082" s="12"/>
      <c r="Q5082" s="12"/>
      <c r="R5082" s="12"/>
      <c r="S5082" s="12"/>
      <c r="T5082" s="12"/>
      <c r="U5082" s="12"/>
      <c r="V5082" s="12"/>
      <c r="W5082" s="12"/>
      <c r="X5082" s="12"/>
      <c r="Y5082" s="12"/>
      <c r="Z5082" s="12"/>
      <c r="AA5082" s="12"/>
      <c r="AB5082" s="12"/>
      <c r="AC5082" s="12"/>
      <c r="AD5082" s="12"/>
      <c r="AE5082" s="12"/>
      <c r="AF5082" s="12"/>
      <c r="AG5082" s="12"/>
      <c r="AH5082" s="12"/>
      <c r="AI5082" s="12"/>
      <c r="AJ5082" s="12"/>
      <c r="AK5082" s="12"/>
      <c r="AL5082" s="12"/>
      <c r="AM5082" s="12"/>
      <c r="AN5082" s="12"/>
      <c r="AO5082" s="12"/>
      <c r="AP5082" s="12"/>
      <c r="AQ5082" s="12"/>
      <c r="AR5082" s="12"/>
      <c r="AS5082" s="12"/>
      <c r="AT5082" s="12"/>
      <c r="AU5082" s="12"/>
      <c r="AV5082" s="12"/>
      <c r="AW5082" s="12"/>
      <c r="AX5082" s="12"/>
      <c r="AY5082" s="12"/>
      <c r="AZ5082" s="12"/>
      <c r="BA5082" s="12"/>
      <c r="BB5082" s="12"/>
      <c r="BC5082" s="12"/>
      <c r="BD5082" s="12"/>
      <c r="BE5082" s="12"/>
      <c r="BF5082" s="12"/>
      <c r="BG5082" s="12"/>
      <c r="BH5082" s="12"/>
      <c r="BI5082" s="12"/>
      <c r="BJ5082" s="13"/>
      <c r="BK5082" s="13"/>
      <c r="BL5082" s="13"/>
      <c r="BM5082" s="13"/>
      <c r="BN5082" s="13"/>
    </row>
    <row r="5083" spans="4:66" x14ac:dyDescent="0.25">
      <c r="D5083" s="7"/>
      <c r="E5083" s="10"/>
      <c r="F5083" s="10"/>
      <c r="G5083" s="10"/>
      <c r="H5083" s="10"/>
      <c r="I5083" s="10"/>
      <c r="J5083" s="10"/>
      <c r="K5083" s="11"/>
      <c r="L5083" s="11"/>
      <c r="M5083" s="12"/>
      <c r="N5083" s="12"/>
      <c r="O5083" s="12"/>
      <c r="P5083" s="12"/>
      <c r="Q5083" s="12"/>
      <c r="R5083" s="12"/>
      <c r="S5083" s="12"/>
      <c r="T5083" s="12"/>
      <c r="U5083" s="12"/>
      <c r="V5083" s="12"/>
      <c r="W5083" s="12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2"/>
      <c r="AS5083" s="12"/>
      <c r="AT5083" s="12"/>
      <c r="AU5083" s="12"/>
      <c r="AV5083" s="12"/>
      <c r="AW5083" s="12"/>
      <c r="AX5083" s="12"/>
      <c r="AY5083" s="12"/>
      <c r="AZ5083" s="12"/>
      <c r="BA5083" s="12"/>
      <c r="BB5083" s="12"/>
      <c r="BC5083" s="12"/>
      <c r="BD5083" s="12"/>
      <c r="BE5083" s="12"/>
      <c r="BF5083" s="12"/>
      <c r="BG5083" s="12"/>
      <c r="BH5083" s="12"/>
      <c r="BI5083" s="12"/>
      <c r="BJ5083" s="13"/>
      <c r="BK5083" s="13"/>
      <c r="BL5083" s="13"/>
      <c r="BM5083" s="13"/>
      <c r="BN5083" s="13"/>
    </row>
    <row r="5084" spans="4:66" x14ac:dyDescent="0.25">
      <c r="D5084" s="7"/>
      <c r="E5084" s="10"/>
      <c r="F5084" s="10"/>
      <c r="G5084" s="10"/>
      <c r="H5084" s="10"/>
      <c r="I5084" s="10"/>
      <c r="J5084" s="10"/>
      <c r="K5084" s="11"/>
      <c r="L5084" s="11"/>
      <c r="M5084" s="12"/>
      <c r="N5084" s="12"/>
      <c r="O5084" s="12"/>
      <c r="P5084" s="12"/>
      <c r="Q5084" s="12"/>
      <c r="R5084" s="12"/>
      <c r="S5084" s="12"/>
      <c r="T5084" s="12"/>
      <c r="U5084" s="12"/>
      <c r="V5084" s="12"/>
      <c r="W5084" s="12"/>
      <c r="X5084" s="12"/>
      <c r="Y5084" s="12"/>
      <c r="Z5084" s="12"/>
      <c r="AA5084" s="12"/>
      <c r="AB5084" s="12"/>
      <c r="AC5084" s="12"/>
      <c r="AD5084" s="12"/>
      <c r="AE5084" s="12"/>
      <c r="AF5084" s="12"/>
      <c r="AG5084" s="12"/>
      <c r="AH5084" s="12"/>
      <c r="AI5084" s="12"/>
      <c r="AJ5084" s="12"/>
      <c r="AK5084" s="12"/>
      <c r="AL5084" s="12"/>
      <c r="AM5084" s="12"/>
      <c r="AN5084" s="12"/>
      <c r="AO5084" s="12"/>
      <c r="AP5084" s="12"/>
      <c r="AQ5084" s="12"/>
      <c r="AR5084" s="12"/>
      <c r="AS5084" s="12"/>
      <c r="AT5084" s="12"/>
      <c r="AU5084" s="12"/>
      <c r="AV5084" s="12"/>
      <c r="AW5084" s="12"/>
      <c r="AX5084" s="12"/>
      <c r="AY5084" s="12"/>
      <c r="AZ5084" s="12"/>
      <c r="BA5084" s="12"/>
      <c r="BB5084" s="12"/>
      <c r="BC5084" s="12"/>
      <c r="BD5084" s="12"/>
      <c r="BE5084" s="12"/>
      <c r="BF5084" s="12"/>
      <c r="BG5084" s="12"/>
      <c r="BH5084" s="12"/>
      <c r="BI5084" s="12"/>
      <c r="BJ5084" s="13"/>
      <c r="BK5084" s="13"/>
      <c r="BL5084" s="13"/>
      <c r="BM5084" s="13"/>
      <c r="BN5084" s="13"/>
    </row>
    <row r="5085" spans="4:66" x14ac:dyDescent="0.25">
      <c r="D5085" s="7"/>
      <c r="E5085" s="10"/>
      <c r="F5085" s="10"/>
      <c r="G5085" s="10"/>
      <c r="H5085" s="10"/>
      <c r="I5085" s="10"/>
      <c r="J5085" s="10"/>
      <c r="K5085" s="11"/>
      <c r="L5085" s="11"/>
      <c r="M5085" s="12"/>
      <c r="N5085" s="12"/>
      <c r="O5085" s="12"/>
      <c r="P5085" s="12"/>
      <c r="Q5085" s="12"/>
      <c r="R5085" s="12"/>
      <c r="S5085" s="12"/>
      <c r="T5085" s="12"/>
      <c r="U5085" s="12"/>
      <c r="V5085" s="12"/>
      <c r="W5085" s="12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2"/>
      <c r="AS5085" s="12"/>
      <c r="AT5085" s="12"/>
      <c r="AU5085" s="12"/>
      <c r="AV5085" s="12"/>
      <c r="AW5085" s="12"/>
      <c r="AX5085" s="12"/>
      <c r="AY5085" s="12"/>
      <c r="AZ5085" s="12"/>
      <c r="BA5085" s="12"/>
      <c r="BB5085" s="12"/>
      <c r="BC5085" s="12"/>
      <c r="BD5085" s="12"/>
      <c r="BE5085" s="12"/>
      <c r="BF5085" s="12"/>
      <c r="BG5085" s="12"/>
      <c r="BH5085" s="12"/>
      <c r="BI5085" s="12"/>
      <c r="BJ5085" s="13"/>
      <c r="BK5085" s="13"/>
      <c r="BL5085" s="13"/>
      <c r="BM5085" s="13"/>
      <c r="BN5085" s="13"/>
    </row>
    <row r="5086" spans="4:66" x14ac:dyDescent="0.25">
      <c r="D5086" s="7"/>
      <c r="E5086" s="10"/>
      <c r="F5086" s="10"/>
      <c r="G5086" s="10"/>
      <c r="H5086" s="10"/>
      <c r="I5086" s="10"/>
      <c r="J5086" s="10"/>
      <c r="K5086" s="11"/>
      <c r="L5086" s="11"/>
      <c r="M5086" s="12"/>
      <c r="N5086" s="12"/>
      <c r="O5086" s="12"/>
      <c r="P5086" s="12"/>
      <c r="Q5086" s="12"/>
      <c r="R5086" s="12"/>
      <c r="S5086" s="12"/>
      <c r="T5086" s="12"/>
      <c r="U5086" s="12"/>
      <c r="V5086" s="12"/>
      <c r="W5086" s="12"/>
      <c r="X5086" s="12"/>
      <c r="Y5086" s="12"/>
      <c r="Z5086" s="12"/>
      <c r="AA5086" s="12"/>
      <c r="AB5086" s="12"/>
      <c r="AC5086" s="12"/>
      <c r="AD5086" s="12"/>
      <c r="AE5086" s="12"/>
      <c r="AF5086" s="12"/>
      <c r="AG5086" s="12"/>
      <c r="AH5086" s="12"/>
      <c r="AI5086" s="12"/>
      <c r="AJ5086" s="12"/>
      <c r="AK5086" s="12"/>
      <c r="AL5086" s="12"/>
      <c r="AM5086" s="12"/>
      <c r="AN5086" s="12"/>
      <c r="AO5086" s="12"/>
      <c r="AP5086" s="12"/>
      <c r="AQ5086" s="12"/>
      <c r="AR5086" s="12"/>
      <c r="AS5086" s="12"/>
      <c r="AT5086" s="12"/>
      <c r="AU5086" s="12"/>
      <c r="AV5086" s="12"/>
      <c r="AW5086" s="12"/>
      <c r="AX5086" s="12"/>
      <c r="AY5086" s="12"/>
      <c r="AZ5086" s="12"/>
      <c r="BA5086" s="12"/>
      <c r="BB5086" s="12"/>
      <c r="BC5086" s="12"/>
      <c r="BD5086" s="12"/>
      <c r="BE5086" s="12"/>
      <c r="BF5086" s="12"/>
      <c r="BG5086" s="12"/>
      <c r="BH5086" s="12"/>
      <c r="BI5086" s="12"/>
      <c r="BJ5086" s="13"/>
      <c r="BK5086" s="13"/>
      <c r="BL5086" s="13"/>
      <c r="BM5086" s="13"/>
      <c r="BN5086" s="13"/>
    </row>
    <row r="5087" spans="4:66" x14ac:dyDescent="0.25">
      <c r="D5087" s="7"/>
      <c r="E5087" s="10"/>
      <c r="F5087" s="10"/>
      <c r="G5087" s="10"/>
      <c r="H5087" s="10"/>
      <c r="I5087" s="10"/>
      <c r="J5087" s="10"/>
      <c r="K5087" s="11"/>
      <c r="L5087" s="11"/>
      <c r="M5087" s="12"/>
      <c r="N5087" s="12"/>
      <c r="O5087" s="12"/>
      <c r="P5087" s="12"/>
      <c r="Q5087" s="12"/>
      <c r="R5087" s="12"/>
      <c r="S5087" s="12"/>
      <c r="T5087" s="12"/>
      <c r="U5087" s="12"/>
      <c r="V5087" s="12"/>
      <c r="W5087" s="12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2"/>
      <c r="AS5087" s="12"/>
      <c r="AT5087" s="12"/>
      <c r="AU5087" s="12"/>
      <c r="AV5087" s="12"/>
      <c r="AW5087" s="12"/>
      <c r="AX5087" s="12"/>
      <c r="AY5087" s="12"/>
      <c r="AZ5087" s="12"/>
      <c r="BA5087" s="12"/>
      <c r="BB5087" s="12"/>
      <c r="BC5087" s="12"/>
      <c r="BD5087" s="12"/>
      <c r="BE5087" s="12"/>
      <c r="BF5087" s="12"/>
      <c r="BG5087" s="12"/>
      <c r="BH5087" s="12"/>
      <c r="BI5087" s="12"/>
      <c r="BJ5087" s="13"/>
      <c r="BK5087" s="13"/>
      <c r="BL5087" s="13"/>
      <c r="BM5087" s="13"/>
      <c r="BN5087" s="13"/>
    </row>
    <row r="5088" spans="4:66" x14ac:dyDescent="0.25">
      <c r="D5088" s="7"/>
      <c r="E5088" s="10"/>
      <c r="F5088" s="10"/>
      <c r="G5088" s="10"/>
      <c r="H5088" s="10"/>
      <c r="I5088" s="10"/>
      <c r="J5088" s="10"/>
      <c r="K5088" s="11"/>
      <c r="L5088" s="11"/>
      <c r="M5088" s="12"/>
      <c r="N5088" s="12"/>
      <c r="O5088" s="12"/>
      <c r="P5088" s="12"/>
      <c r="Q5088" s="12"/>
      <c r="R5088" s="12"/>
      <c r="S5088" s="12"/>
      <c r="T5088" s="12"/>
      <c r="U5088" s="12"/>
      <c r="V5088" s="12"/>
      <c r="W5088" s="12"/>
      <c r="X5088" s="12"/>
      <c r="Y5088" s="12"/>
      <c r="Z5088" s="12"/>
      <c r="AA5088" s="12"/>
      <c r="AB5088" s="12"/>
      <c r="AC5088" s="12"/>
      <c r="AD5088" s="12"/>
      <c r="AE5088" s="12"/>
      <c r="AF5088" s="12"/>
      <c r="AG5088" s="12"/>
      <c r="AH5088" s="12"/>
      <c r="AI5088" s="12"/>
      <c r="AJ5088" s="12"/>
      <c r="AK5088" s="12"/>
      <c r="AL5088" s="12"/>
      <c r="AM5088" s="12"/>
      <c r="AN5088" s="12"/>
      <c r="AO5088" s="12"/>
      <c r="AP5088" s="12"/>
      <c r="AQ5088" s="12"/>
      <c r="AR5088" s="12"/>
      <c r="AS5088" s="12"/>
      <c r="AT5088" s="12"/>
      <c r="AU5088" s="12"/>
      <c r="AV5088" s="12"/>
      <c r="AW5088" s="12"/>
      <c r="AX5088" s="12"/>
      <c r="AY5088" s="12"/>
      <c r="AZ5088" s="12"/>
      <c r="BA5088" s="12"/>
      <c r="BB5088" s="12"/>
      <c r="BC5088" s="12"/>
      <c r="BD5088" s="12"/>
      <c r="BE5088" s="12"/>
      <c r="BF5088" s="12"/>
      <c r="BG5088" s="12"/>
      <c r="BH5088" s="12"/>
      <c r="BI5088" s="12"/>
      <c r="BJ5088" s="13"/>
      <c r="BK5088" s="13"/>
      <c r="BL5088" s="13"/>
      <c r="BM5088" s="13"/>
      <c r="BN5088" s="13"/>
    </row>
    <row r="5089" spans="4:66" x14ac:dyDescent="0.25">
      <c r="D5089" s="7"/>
      <c r="E5089" s="10"/>
      <c r="F5089" s="10"/>
      <c r="G5089" s="10"/>
      <c r="H5089" s="10"/>
      <c r="I5089" s="10"/>
      <c r="J5089" s="10"/>
      <c r="K5089" s="11"/>
      <c r="L5089" s="11"/>
      <c r="M5089" s="12"/>
      <c r="N5089" s="12"/>
      <c r="O5089" s="12"/>
      <c r="P5089" s="12"/>
      <c r="Q5089" s="12"/>
      <c r="R5089" s="12"/>
      <c r="S5089" s="12"/>
      <c r="T5089" s="12"/>
      <c r="U5089" s="12"/>
      <c r="V5089" s="12"/>
      <c r="W5089" s="12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2"/>
      <c r="AS5089" s="12"/>
      <c r="AT5089" s="12"/>
      <c r="AU5089" s="12"/>
      <c r="AV5089" s="12"/>
      <c r="AW5089" s="12"/>
      <c r="AX5089" s="12"/>
      <c r="AY5089" s="12"/>
      <c r="AZ5089" s="12"/>
      <c r="BA5089" s="12"/>
      <c r="BB5089" s="12"/>
      <c r="BC5089" s="12"/>
      <c r="BD5089" s="12"/>
      <c r="BE5089" s="12"/>
      <c r="BF5089" s="12"/>
      <c r="BG5089" s="12"/>
      <c r="BH5089" s="12"/>
      <c r="BI5089" s="12"/>
      <c r="BJ5089" s="13"/>
      <c r="BK5089" s="13"/>
      <c r="BL5089" s="13"/>
      <c r="BM5089" s="13"/>
      <c r="BN5089" s="13"/>
    </row>
    <row r="5090" spans="4:66" x14ac:dyDescent="0.25">
      <c r="D5090" s="7"/>
      <c r="E5090" s="10"/>
      <c r="F5090" s="10"/>
      <c r="G5090" s="10"/>
      <c r="H5090" s="10"/>
      <c r="I5090" s="10"/>
      <c r="J5090" s="10"/>
      <c r="K5090" s="11"/>
      <c r="L5090" s="11"/>
      <c r="M5090" s="12"/>
      <c r="N5090" s="12"/>
      <c r="O5090" s="12"/>
      <c r="P5090" s="12"/>
      <c r="Q5090" s="12"/>
      <c r="R5090" s="12"/>
      <c r="S5090" s="12"/>
      <c r="T5090" s="12"/>
      <c r="U5090" s="12"/>
      <c r="V5090" s="12"/>
      <c r="W5090" s="12"/>
      <c r="X5090" s="12"/>
      <c r="Y5090" s="12"/>
      <c r="Z5090" s="12"/>
      <c r="AA5090" s="12"/>
      <c r="AB5090" s="12"/>
      <c r="AC5090" s="12"/>
      <c r="AD5090" s="12"/>
      <c r="AE5090" s="12"/>
      <c r="AF5090" s="12"/>
      <c r="AG5090" s="12"/>
      <c r="AH5090" s="12"/>
      <c r="AI5090" s="12"/>
      <c r="AJ5090" s="12"/>
      <c r="AK5090" s="12"/>
      <c r="AL5090" s="12"/>
      <c r="AM5090" s="12"/>
      <c r="AN5090" s="12"/>
      <c r="AO5090" s="12"/>
      <c r="AP5090" s="12"/>
      <c r="AQ5090" s="12"/>
      <c r="AR5090" s="12"/>
      <c r="AS5090" s="12"/>
      <c r="AT5090" s="12"/>
      <c r="AU5090" s="12"/>
      <c r="AV5090" s="12"/>
      <c r="AW5090" s="12"/>
      <c r="AX5090" s="12"/>
      <c r="AY5090" s="12"/>
      <c r="AZ5090" s="12"/>
      <c r="BA5090" s="12"/>
      <c r="BB5090" s="12"/>
      <c r="BC5090" s="12"/>
      <c r="BD5090" s="12"/>
      <c r="BE5090" s="12"/>
      <c r="BF5090" s="12"/>
      <c r="BG5090" s="12"/>
      <c r="BH5090" s="12"/>
      <c r="BI5090" s="12"/>
      <c r="BJ5090" s="13"/>
      <c r="BK5090" s="13"/>
      <c r="BL5090" s="13"/>
      <c r="BM5090" s="13"/>
      <c r="BN5090" s="13"/>
    </row>
    <row r="5091" spans="4:66" x14ac:dyDescent="0.25">
      <c r="D5091" s="7"/>
      <c r="E5091" s="10"/>
      <c r="F5091" s="10"/>
      <c r="G5091" s="10"/>
      <c r="H5091" s="10"/>
      <c r="I5091" s="10"/>
      <c r="J5091" s="10"/>
      <c r="K5091" s="11"/>
      <c r="L5091" s="11"/>
      <c r="M5091" s="12"/>
      <c r="N5091" s="12"/>
      <c r="O5091" s="12"/>
      <c r="P5091" s="12"/>
      <c r="Q5091" s="12"/>
      <c r="R5091" s="12"/>
      <c r="S5091" s="12"/>
      <c r="T5091" s="12"/>
      <c r="U5091" s="12"/>
      <c r="V5091" s="12"/>
      <c r="W5091" s="12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2"/>
      <c r="AS5091" s="12"/>
      <c r="AT5091" s="12"/>
      <c r="AU5091" s="12"/>
      <c r="AV5091" s="12"/>
      <c r="AW5091" s="12"/>
      <c r="AX5091" s="12"/>
      <c r="AY5091" s="12"/>
      <c r="AZ5091" s="12"/>
      <c r="BA5091" s="12"/>
      <c r="BB5091" s="12"/>
      <c r="BC5091" s="12"/>
      <c r="BD5091" s="12"/>
      <c r="BE5091" s="12"/>
      <c r="BF5091" s="12"/>
      <c r="BG5091" s="12"/>
      <c r="BH5091" s="12"/>
      <c r="BI5091" s="12"/>
      <c r="BJ5091" s="13"/>
      <c r="BK5091" s="13"/>
      <c r="BL5091" s="13"/>
      <c r="BM5091" s="13"/>
      <c r="BN5091" s="13"/>
    </row>
    <row r="5092" spans="4:66" x14ac:dyDescent="0.25">
      <c r="D5092" s="7"/>
      <c r="E5092" s="10"/>
      <c r="F5092" s="10"/>
      <c r="G5092" s="10"/>
      <c r="H5092" s="10"/>
      <c r="I5092" s="10"/>
      <c r="J5092" s="10"/>
      <c r="K5092" s="11"/>
      <c r="L5092" s="11"/>
      <c r="M5092" s="12"/>
      <c r="N5092" s="12"/>
      <c r="O5092" s="12"/>
      <c r="P5092" s="12"/>
      <c r="Q5092" s="12"/>
      <c r="R5092" s="12"/>
      <c r="S5092" s="12"/>
      <c r="T5092" s="12"/>
      <c r="U5092" s="12"/>
      <c r="V5092" s="12"/>
      <c r="W5092" s="12"/>
      <c r="X5092" s="12"/>
      <c r="Y5092" s="12"/>
      <c r="Z5092" s="12"/>
      <c r="AA5092" s="12"/>
      <c r="AB5092" s="12"/>
      <c r="AC5092" s="12"/>
      <c r="AD5092" s="12"/>
      <c r="AE5092" s="12"/>
      <c r="AF5092" s="12"/>
      <c r="AG5092" s="12"/>
      <c r="AH5092" s="12"/>
      <c r="AI5092" s="12"/>
      <c r="AJ5092" s="12"/>
      <c r="AK5092" s="12"/>
      <c r="AL5092" s="12"/>
      <c r="AM5092" s="12"/>
      <c r="AN5092" s="12"/>
      <c r="AO5092" s="12"/>
      <c r="AP5092" s="12"/>
      <c r="AQ5092" s="12"/>
      <c r="AR5092" s="12"/>
      <c r="AS5092" s="12"/>
      <c r="AT5092" s="12"/>
      <c r="AU5092" s="12"/>
      <c r="AV5092" s="12"/>
      <c r="AW5092" s="12"/>
      <c r="AX5092" s="12"/>
      <c r="AY5092" s="12"/>
      <c r="AZ5092" s="12"/>
      <c r="BA5092" s="12"/>
      <c r="BB5092" s="12"/>
      <c r="BC5092" s="12"/>
      <c r="BD5092" s="12"/>
      <c r="BE5092" s="12"/>
      <c r="BF5092" s="12"/>
      <c r="BG5092" s="12"/>
      <c r="BH5092" s="12"/>
      <c r="BI5092" s="12"/>
      <c r="BJ5092" s="13"/>
      <c r="BK5092" s="13"/>
      <c r="BL5092" s="13"/>
      <c r="BM5092" s="13"/>
      <c r="BN5092" s="13"/>
    </row>
    <row r="5093" spans="4:66" x14ac:dyDescent="0.25">
      <c r="D5093" s="7"/>
      <c r="E5093" s="10"/>
      <c r="F5093" s="10"/>
      <c r="G5093" s="10"/>
      <c r="H5093" s="10"/>
      <c r="I5093" s="10"/>
      <c r="J5093" s="10"/>
      <c r="K5093" s="11"/>
      <c r="L5093" s="11"/>
      <c r="M5093" s="12"/>
      <c r="N5093" s="12"/>
      <c r="O5093" s="12"/>
      <c r="P5093" s="12"/>
      <c r="Q5093" s="12"/>
      <c r="R5093" s="12"/>
      <c r="S5093" s="12"/>
      <c r="T5093" s="12"/>
      <c r="U5093" s="12"/>
      <c r="V5093" s="12"/>
      <c r="W5093" s="12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2"/>
      <c r="AS5093" s="12"/>
      <c r="AT5093" s="12"/>
      <c r="AU5093" s="12"/>
      <c r="AV5093" s="12"/>
      <c r="AW5093" s="12"/>
      <c r="AX5093" s="12"/>
      <c r="AY5093" s="12"/>
      <c r="AZ5093" s="12"/>
      <c r="BA5093" s="12"/>
      <c r="BB5093" s="12"/>
      <c r="BC5093" s="12"/>
      <c r="BD5093" s="12"/>
      <c r="BE5093" s="12"/>
      <c r="BF5093" s="12"/>
      <c r="BG5093" s="12"/>
      <c r="BH5093" s="12"/>
      <c r="BI5093" s="12"/>
      <c r="BJ5093" s="13"/>
      <c r="BK5093" s="13"/>
      <c r="BL5093" s="13"/>
      <c r="BM5093" s="13"/>
      <c r="BN5093" s="13"/>
    </row>
    <row r="5094" spans="4:66" x14ac:dyDescent="0.25">
      <c r="D5094" s="7"/>
      <c r="E5094" s="10"/>
      <c r="F5094" s="10"/>
      <c r="G5094" s="10"/>
      <c r="H5094" s="10"/>
      <c r="I5094" s="10"/>
      <c r="J5094" s="10"/>
      <c r="K5094" s="11"/>
      <c r="L5094" s="11"/>
      <c r="M5094" s="12"/>
      <c r="N5094" s="12"/>
      <c r="O5094" s="12"/>
      <c r="P5094" s="12"/>
      <c r="Q5094" s="12"/>
      <c r="R5094" s="12"/>
      <c r="S5094" s="12"/>
      <c r="T5094" s="12"/>
      <c r="U5094" s="12"/>
      <c r="V5094" s="12"/>
      <c r="W5094" s="12"/>
      <c r="X5094" s="12"/>
      <c r="Y5094" s="12"/>
      <c r="Z5094" s="12"/>
      <c r="AA5094" s="12"/>
      <c r="AB5094" s="12"/>
      <c r="AC5094" s="12"/>
      <c r="AD5094" s="12"/>
      <c r="AE5094" s="12"/>
      <c r="AF5094" s="12"/>
      <c r="AG5094" s="12"/>
      <c r="AH5094" s="12"/>
      <c r="AI5094" s="12"/>
      <c r="AJ5094" s="12"/>
      <c r="AK5094" s="12"/>
      <c r="AL5094" s="12"/>
      <c r="AM5094" s="12"/>
      <c r="AN5094" s="12"/>
      <c r="AO5094" s="12"/>
      <c r="AP5094" s="12"/>
      <c r="AQ5094" s="12"/>
      <c r="AR5094" s="12"/>
      <c r="AS5094" s="12"/>
      <c r="AT5094" s="12"/>
      <c r="AU5094" s="12"/>
      <c r="AV5094" s="12"/>
      <c r="AW5094" s="12"/>
      <c r="AX5094" s="12"/>
      <c r="AY5094" s="12"/>
      <c r="AZ5094" s="12"/>
      <c r="BA5094" s="12"/>
      <c r="BB5094" s="12"/>
      <c r="BC5094" s="12"/>
      <c r="BD5094" s="12"/>
      <c r="BE5094" s="12"/>
      <c r="BF5094" s="12"/>
      <c r="BG5094" s="12"/>
      <c r="BH5094" s="12"/>
      <c r="BI5094" s="12"/>
      <c r="BJ5094" s="13"/>
      <c r="BK5094" s="13"/>
      <c r="BL5094" s="13"/>
      <c r="BM5094" s="13"/>
      <c r="BN5094" s="13"/>
    </row>
    <row r="5095" spans="4:66" x14ac:dyDescent="0.25">
      <c r="D5095" s="7"/>
      <c r="E5095" s="10"/>
      <c r="F5095" s="10"/>
      <c r="G5095" s="10"/>
      <c r="H5095" s="10"/>
      <c r="I5095" s="10"/>
      <c r="J5095" s="10"/>
      <c r="K5095" s="11"/>
      <c r="L5095" s="11"/>
      <c r="M5095" s="12"/>
      <c r="N5095" s="12"/>
      <c r="O5095" s="12"/>
      <c r="P5095" s="12"/>
      <c r="Q5095" s="12"/>
      <c r="R5095" s="12"/>
      <c r="S5095" s="12"/>
      <c r="T5095" s="12"/>
      <c r="U5095" s="12"/>
      <c r="V5095" s="12"/>
      <c r="W5095" s="12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2"/>
      <c r="AS5095" s="12"/>
      <c r="AT5095" s="12"/>
      <c r="AU5095" s="12"/>
      <c r="AV5095" s="12"/>
      <c r="AW5095" s="12"/>
      <c r="AX5095" s="12"/>
      <c r="AY5095" s="12"/>
      <c r="AZ5095" s="12"/>
      <c r="BA5095" s="12"/>
      <c r="BB5095" s="12"/>
      <c r="BC5095" s="12"/>
      <c r="BD5095" s="12"/>
      <c r="BE5095" s="12"/>
      <c r="BF5095" s="12"/>
      <c r="BG5095" s="12"/>
      <c r="BH5095" s="12"/>
      <c r="BI5095" s="12"/>
      <c r="BJ5095" s="13"/>
      <c r="BK5095" s="13"/>
      <c r="BL5095" s="13"/>
      <c r="BM5095" s="13"/>
      <c r="BN5095" s="13"/>
    </row>
    <row r="5096" spans="4:66" x14ac:dyDescent="0.25">
      <c r="D5096" s="7"/>
      <c r="E5096" s="10"/>
      <c r="F5096" s="10"/>
      <c r="G5096" s="10"/>
      <c r="H5096" s="10"/>
      <c r="I5096" s="10"/>
      <c r="J5096" s="10"/>
      <c r="K5096" s="11"/>
      <c r="L5096" s="11"/>
      <c r="M5096" s="12"/>
      <c r="N5096" s="12"/>
      <c r="O5096" s="12"/>
      <c r="P5096" s="12"/>
      <c r="Q5096" s="12"/>
      <c r="R5096" s="12"/>
      <c r="S5096" s="12"/>
      <c r="T5096" s="12"/>
      <c r="U5096" s="12"/>
      <c r="V5096" s="12"/>
      <c r="W5096" s="12"/>
      <c r="X5096" s="12"/>
      <c r="Y5096" s="12"/>
      <c r="Z5096" s="12"/>
      <c r="AA5096" s="12"/>
      <c r="AB5096" s="12"/>
      <c r="AC5096" s="12"/>
      <c r="AD5096" s="12"/>
      <c r="AE5096" s="12"/>
      <c r="AF5096" s="12"/>
      <c r="AG5096" s="12"/>
      <c r="AH5096" s="12"/>
      <c r="AI5096" s="12"/>
      <c r="AJ5096" s="12"/>
      <c r="AK5096" s="12"/>
      <c r="AL5096" s="12"/>
      <c r="AM5096" s="12"/>
      <c r="AN5096" s="12"/>
      <c r="AO5096" s="12"/>
      <c r="AP5096" s="12"/>
      <c r="AQ5096" s="12"/>
      <c r="AR5096" s="12"/>
      <c r="AS5096" s="12"/>
      <c r="AT5096" s="12"/>
      <c r="AU5096" s="12"/>
      <c r="AV5096" s="12"/>
      <c r="AW5096" s="12"/>
      <c r="AX5096" s="12"/>
      <c r="AY5096" s="12"/>
      <c r="AZ5096" s="12"/>
      <c r="BA5096" s="12"/>
      <c r="BB5096" s="12"/>
      <c r="BC5096" s="12"/>
      <c r="BD5096" s="12"/>
      <c r="BE5096" s="12"/>
      <c r="BF5096" s="12"/>
      <c r="BG5096" s="12"/>
      <c r="BH5096" s="12"/>
      <c r="BI5096" s="12"/>
      <c r="BJ5096" s="13"/>
      <c r="BK5096" s="13"/>
      <c r="BL5096" s="13"/>
      <c r="BM5096" s="13"/>
      <c r="BN5096" s="13"/>
    </row>
    <row r="5097" spans="4:66" x14ac:dyDescent="0.25">
      <c r="D5097" s="7"/>
      <c r="E5097" s="10"/>
      <c r="F5097" s="10"/>
      <c r="G5097" s="10"/>
      <c r="H5097" s="10"/>
      <c r="I5097" s="10"/>
      <c r="J5097" s="10"/>
      <c r="K5097" s="11"/>
      <c r="L5097" s="11"/>
      <c r="M5097" s="12"/>
      <c r="N5097" s="12"/>
      <c r="O5097" s="12"/>
      <c r="P5097" s="12"/>
      <c r="Q5097" s="12"/>
      <c r="R5097" s="12"/>
      <c r="S5097" s="12"/>
      <c r="T5097" s="12"/>
      <c r="U5097" s="12"/>
      <c r="V5097" s="12"/>
      <c r="W5097" s="12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2"/>
      <c r="AS5097" s="12"/>
      <c r="AT5097" s="12"/>
      <c r="AU5097" s="12"/>
      <c r="AV5097" s="12"/>
      <c r="AW5097" s="12"/>
      <c r="AX5097" s="12"/>
      <c r="AY5097" s="12"/>
      <c r="AZ5097" s="12"/>
      <c r="BA5097" s="12"/>
      <c r="BB5097" s="12"/>
      <c r="BC5097" s="12"/>
      <c r="BD5097" s="12"/>
      <c r="BE5097" s="12"/>
      <c r="BF5097" s="12"/>
      <c r="BG5097" s="12"/>
      <c r="BH5097" s="12"/>
      <c r="BI5097" s="12"/>
      <c r="BJ5097" s="13"/>
      <c r="BK5097" s="13"/>
      <c r="BL5097" s="13"/>
      <c r="BM5097" s="13"/>
      <c r="BN5097" s="13"/>
    </row>
    <row r="5098" spans="4:66" x14ac:dyDescent="0.25">
      <c r="D5098" s="7"/>
      <c r="E5098" s="10"/>
      <c r="F5098" s="10"/>
      <c r="G5098" s="10"/>
      <c r="H5098" s="10"/>
      <c r="I5098" s="10"/>
      <c r="J5098" s="10"/>
      <c r="K5098" s="11"/>
      <c r="L5098" s="11"/>
      <c r="M5098" s="12"/>
      <c r="N5098" s="12"/>
      <c r="O5098" s="12"/>
      <c r="P5098" s="12"/>
      <c r="Q5098" s="12"/>
      <c r="R5098" s="12"/>
      <c r="S5098" s="12"/>
      <c r="T5098" s="12"/>
      <c r="U5098" s="12"/>
      <c r="V5098" s="12"/>
      <c r="W5098" s="12"/>
      <c r="X5098" s="12"/>
      <c r="Y5098" s="12"/>
      <c r="Z5098" s="12"/>
      <c r="AA5098" s="12"/>
      <c r="AB5098" s="12"/>
      <c r="AC5098" s="12"/>
      <c r="AD5098" s="12"/>
      <c r="AE5098" s="12"/>
      <c r="AF5098" s="12"/>
      <c r="AG5098" s="12"/>
      <c r="AH5098" s="12"/>
      <c r="AI5098" s="12"/>
      <c r="AJ5098" s="12"/>
      <c r="AK5098" s="12"/>
      <c r="AL5098" s="12"/>
      <c r="AM5098" s="12"/>
      <c r="AN5098" s="12"/>
      <c r="AO5098" s="12"/>
      <c r="AP5098" s="12"/>
      <c r="AQ5098" s="12"/>
      <c r="AR5098" s="12"/>
      <c r="AS5098" s="12"/>
      <c r="AT5098" s="12"/>
      <c r="AU5098" s="12"/>
      <c r="AV5098" s="12"/>
      <c r="AW5098" s="12"/>
      <c r="AX5098" s="12"/>
      <c r="AY5098" s="12"/>
      <c r="AZ5098" s="12"/>
      <c r="BA5098" s="12"/>
      <c r="BB5098" s="12"/>
      <c r="BC5098" s="12"/>
      <c r="BD5098" s="12"/>
      <c r="BE5098" s="12"/>
      <c r="BF5098" s="12"/>
      <c r="BG5098" s="12"/>
      <c r="BH5098" s="12"/>
      <c r="BI5098" s="12"/>
      <c r="BJ5098" s="13"/>
      <c r="BK5098" s="13"/>
      <c r="BL5098" s="13"/>
      <c r="BM5098" s="13"/>
      <c r="BN5098" s="13"/>
    </row>
    <row r="5099" spans="4:66" x14ac:dyDescent="0.25">
      <c r="D5099" s="7"/>
      <c r="E5099" s="10"/>
      <c r="F5099" s="10"/>
      <c r="G5099" s="10"/>
      <c r="H5099" s="10"/>
      <c r="I5099" s="10"/>
      <c r="J5099" s="10"/>
      <c r="K5099" s="11"/>
      <c r="L5099" s="11"/>
      <c r="M5099" s="12"/>
      <c r="N5099" s="12"/>
      <c r="O5099" s="12"/>
      <c r="P5099" s="12"/>
      <c r="Q5099" s="12"/>
      <c r="R5099" s="12"/>
      <c r="S5099" s="12"/>
      <c r="T5099" s="12"/>
      <c r="U5099" s="12"/>
      <c r="V5099" s="12"/>
      <c r="W5099" s="12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2"/>
      <c r="AS5099" s="12"/>
      <c r="AT5099" s="12"/>
      <c r="AU5099" s="12"/>
      <c r="AV5099" s="12"/>
      <c r="AW5099" s="12"/>
      <c r="AX5099" s="12"/>
      <c r="AY5099" s="12"/>
      <c r="AZ5099" s="12"/>
      <c r="BA5099" s="12"/>
      <c r="BB5099" s="12"/>
      <c r="BC5099" s="12"/>
      <c r="BD5099" s="12"/>
      <c r="BE5099" s="12"/>
      <c r="BF5099" s="12"/>
      <c r="BG5099" s="12"/>
      <c r="BH5099" s="12"/>
      <c r="BI5099" s="12"/>
      <c r="BJ5099" s="13"/>
      <c r="BK5099" s="13"/>
      <c r="BL5099" s="13"/>
      <c r="BM5099" s="13"/>
      <c r="BN5099" s="13"/>
    </row>
    <row r="5100" spans="4:66" x14ac:dyDescent="0.25">
      <c r="D5100" s="7"/>
      <c r="E5100" s="10"/>
      <c r="F5100" s="10"/>
      <c r="G5100" s="10"/>
      <c r="H5100" s="10"/>
      <c r="I5100" s="10"/>
      <c r="J5100" s="10"/>
      <c r="K5100" s="11"/>
      <c r="L5100" s="11"/>
      <c r="M5100" s="12"/>
      <c r="N5100" s="12"/>
      <c r="O5100" s="12"/>
      <c r="P5100" s="12"/>
      <c r="Q5100" s="12"/>
      <c r="R5100" s="12"/>
      <c r="S5100" s="12"/>
      <c r="T5100" s="12"/>
      <c r="U5100" s="12"/>
      <c r="V5100" s="12"/>
      <c r="W5100" s="12"/>
      <c r="X5100" s="12"/>
      <c r="Y5100" s="12"/>
      <c r="Z5100" s="12"/>
      <c r="AA5100" s="12"/>
      <c r="AB5100" s="12"/>
      <c r="AC5100" s="12"/>
      <c r="AD5100" s="12"/>
      <c r="AE5100" s="12"/>
      <c r="AF5100" s="12"/>
      <c r="AG5100" s="12"/>
      <c r="AH5100" s="12"/>
      <c r="AI5100" s="12"/>
      <c r="AJ5100" s="12"/>
      <c r="AK5100" s="12"/>
      <c r="AL5100" s="12"/>
      <c r="AM5100" s="12"/>
      <c r="AN5100" s="12"/>
      <c r="AO5100" s="12"/>
      <c r="AP5100" s="12"/>
      <c r="AQ5100" s="12"/>
      <c r="AR5100" s="12"/>
      <c r="AS5100" s="12"/>
      <c r="AT5100" s="12"/>
      <c r="AU5100" s="12"/>
      <c r="AV5100" s="12"/>
      <c r="AW5100" s="12"/>
      <c r="AX5100" s="12"/>
      <c r="AY5100" s="12"/>
      <c r="AZ5100" s="12"/>
      <c r="BA5100" s="12"/>
      <c r="BB5100" s="12"/>
      <c r="BC5100" s="12"/>
      <c r="BD5100" s="12"/>
      <c r="BE5100" s="12"/>
      <c r="BF5100" s="12"/>
      <c r="BG5100" s="12"/>
      <c r="BH5100" s="12"/>
      <c r="BI5100" s="12"/>
      <c r="BJ5100" s="13"/>
      <c r="BK5100" s="13"/>
      <c r="BL5100" s="13"/>
      <c r="BM5100" s="13"/>
      <c r="BN5100" s="13"/>
    </row>
    <row r="5101" spans="4:66" x14ac:dyDescent="0.25">
      <c r="D5101" s="7"/>
      <c r="E5101" s="10"/>
      <c r="F5101" s="10"/>
      <c r="G5101" s="10"/>
      <c r="H5101" s="10"/>
      <c r="I5101" s="10"/>
      <c r="J5101" s="10"/>
      <c r="K5101" s="11"/>
      <c r="L5101" s="11"/>
      <c r="M5101" s="12"/>
      <c r="N5101" s="12"/>
      <c r="O5101" s="12"/>
      <c r="P5101" s="12"/>
      <c r="Q5101" s="12"/>
      <c r="R5101" s="12"/>
      <c r="S5101" s="12"/>
      <c r="T5101" s="12"/>
      <c r="U5101" s="12"/>
      <c r="V5101" s="12"/>
      <c r="W5101" s="12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2"/>
      <c r="AS5101" s="12"/>
      <c r="AT5101" s="12"/>
      <c r="AU5101" s="12"/>
      <c r="AV5101" s="12"/>
      <c r="AW5101" s="12"/>
      <c r="AX5101" s="12"/>
      <c r="AY5101" s="12"/>
      <c r="AZ5101" s="12"/>
      <c r="BA5101" s="12"/>
      <c r="BB5101" s="12"/>
      <c r="BC5101" s="12"/>
      <c r="BD5101" s="12"/>
      <c r="BE5101" s="12"/>
      <c r="BF5101" s="12"/>
      <c r="BG5101" s="12"/>
      <c r="BH5101" s="12"/>
      <c r="BI5101" s="12"/>
      <c r="BJ5101" s="13"/>
      <c r="BK5101" s="13"/>
      <c r="BL5101" s="13"/>
      <c r="BM5101" s="13"/>
      <c r="BN5101" s="13"/>
    </row>
    <row r="5102" spans="4:66" x14ac:dyDescent="0.25">
      <c r="D5102" s="7"/>
      <c r="E5102" s="10"/>
      <c r="F5102" s="10"/>
      <c r="G5102" s="10"/>
      <c r="H5102" s="10"/>
      <c r="I5102" s="10"/>
      <c r="J5102" s="10"/>
      <c r="K5102" s="11"/>
      <c r="L5102" s="11"/>
      <c r="M5102" s="12"/>
      <c r="N5102" s="12"/>
      <c r="O5102" s="12"/>
      <c r="P5102" s="12"/>
      <c r="Q5102" s="12"/>
      <c r="R5102" s="12"/>
      <c r="S5102" s="12"/>
      <c r="T5102" s="12"/>
      <c r="U5102" s="12"/>
      <c r="V5102" s="12"/>
      <c r="W5102" s="12"/>
      <c r="X5102" s="12"/>
      <c r="Y5102" s="12"/>
      <c r="Z5102" s="12"/>
      <c r="AA5102" s="12"/>
      <c r="AB5102" s="12"/>
      <c r="AC5102" s="12"/>
      <c r="AD5102" s="12"/>
      <c r="AE5102" s="12"/>
      <c r="AF5102" s="12"/>
      <c r="AG5102" s="12"/>
      <c r="AH5102" s="12"/>
      <c r="AI5102" s="12"/>
      <c r="AJ5102" s="12"/>
      <c r="AK5102" s="12"/>
      <c r="AL5102" s="12"/>
      <c r="AM5102" s="12"/>
      <c r="AN5102" s="12"/>
      <c r="AO5102" s="12"/>
      <c r="AP5102" s="12"/>
      <c r="AQ5102" s="12"/>
      <c r="AR5102" s="12"/>
      <c r="AS5102" s="12"/>
      <c r="AT5102" s="12"/>
      <c r="AU5102" s="12"/>
      <c r="AV5102" s="12"/>
      <c r="AW5102" s="12"/>
      <c r="AX5102" s="12"/>
      <c r="AY5102" s="12"/>
      <c r="AZ5102" s="12"/>
      <c r="BA5102" s="12"/>
      <c r="BB5102" s="12"/>
      <c r="BC5102" s="12"/>
      <c r="BD5102" s="12"/>
      <c r="BE5102" s="12"/>
      <c r="BF5102" s="12"/>
      <c r="BG5102" s="12"/>
      <c r="BH5102" s="12"/>
      <c r="BI5102" s="12"/>
      <c r="BJ5102" s="13"/>
      <c r="BK5102" s="13"/>
      <c r="BL5102" s="13"/>
      <c r="BM5102" s="13"/>
      <c r="BN5102" s="13"/>
    </row>
    <row r="5103" spans="4:66" x14ac:dyDescent="0.25">
      <c r="D5103" s="7"/>
      <c r="E5103" s="10"/>
      <c r="F5103" s="10"/>
      <c r="G5103" s="10"/>
      <c r="H5103" s="10"/>
      <c r="I5103" s="10"/>
      <c r="J5103" s="10"/>
      <c r="K5103" s="11"/>
      <c r="L5103" s="11"/>
      <c r="M5103" s="12"/>
      <c r="N5103" s="12"/>
      <c r="O5103" s="12"/>
      <c r="P5103" s="12"/>
      <c r="Q5103" s="12"/>
      <c r="R5103" s="12"/>
      <c r="S5103" s="12"/>
      <c r="T5103" s="12"/>
      <c r="U5103" s="12"/>
      <c r="V5103" s="12"/>
      <c r="W5103" s="12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2"/>
      <c r="AS5103" s="12"/>
      <c r="AT5103" s="12"/>
      <c r="AU5103" s="12"/>
      <c r="AV5103" s="12"/>
      <c r="AW5103" s="12"/>
      <c r="AX5103" s="12"/>
      <c r="AY5103" s="12"/>
      <c r="AZ5103" s="12"/>
      <c r="BA5103" s="12"/>
      <c r="BB5103" s="12"/>
      <c r="BC5103" s="12"/>
      <c r="BD5103" s="12"/>
      <c r="BE5103" s="12"/>
      <c r="BF5103" s="12"/>
      <c r="BG5103" s="12"/>
      <c r="BH5103" s="12"/>
      <c r="BI5103" s="12"/>
      <c r="BJ5103" s="13"/>
      <c r="BK5103" s="13"/>
      <c r="BL5103" s="13"/>
      <c r="BM5103" s="13"/>
      <c r="BN5103" s="13"/>
    </row>
    <row r="5104" spans="4:66" x14ac:dyDescent="0.25">
      <c r="D5104" s="7"/>
      <c r="E5104" s="10"/>
      <c r="F5104" s="10"/>
      <c r="G5104" s="10"/>
      <c r="H5104" s="10"/>
      <c r="I5104" s="10"/>
      <c r="J5104" s="10"/>
      <c r="K5104" s="11"/>
      <c r="L5104" s="11"/>
      <c r="M5104" s="12"/>
      <c r="N5104" s="12"/>
      <c r="O5104" s="12"/>
      <c r="P5104" s="12"/>
      <c r="Q5104" s="12"/>
      <c r="R5104" s="12"/>
      <c r="S5104" s="12"/>
      <c r="T5104" s="12"/>
      <c r="U5104" s="12"/>
      <c r="V5104" s="12"/>
      <c r="W5104" s="12"/>
      <c r="X5104" s="12"/>
      <c r="Y5104" s="12"/>
      <c r="Z5104" s="12"/>
      <c r="AA5104" s="12"/>
      <c r="AB5104" s="12"/>
      <c r="AC5104" s="12"/>
      <c r="AD5104" s="12"/>
      <c r="AE5104" s="12"/>
      <c r="AF5104" s="12"/>
      <c r="AG5104" s="12"/>
      <c r="AH5104" s="12"/>
      <c r="AI5104" s="12"/>
      <c r="AJ5104" s="12"/>
      <c r="AK5104" s="12"/>
      <c r="AL5104" s="12"/>
      <c r="AM5104" s="12"/>
      <c r="AN5104" s="12"/>
      <c r="AO5104" s="12"/>
      <c r="AP5104" s="12"/>
      <c r="AQ5104" s="12"/>
      <c r="AR5104" s="12"/>
      <c r="AS5104" s="12"/>
      <c r="AT5104" s="12"/>
      <c r="AU5104" s="12"/>
      <c r="AV5104" s="12"/>
      <c r="AW5104" s="12"/>
      <c r="AX5104" s="12"/>
      <c r="AY5104" s="12"/>
      <c r="AZ5104" s="12"/>
      <c r="BA5104" s="12"/>
      <c r="BB5104" s="12"/>
      <c r="BC5104" s="12"/>
      <c r="BD5104" s="12"/>
      <c r="BE5104" s="12"/>
      <c r="BF5104" s="12"/>
      <c r="BG5104" s="12"/>
      <c r="BH5104" s="12"/>
      <c r="BI5104" s="12"/>
      <c r="BJ5104" s="13"/>
      <c r="BK5104" s="13"/>
      <c r="BL5104" s="13"/>
      <c r="BM5104" s="13"/>
      <c r="BN5104" s="13"/>
    </row>
    <row r="5105" spans="4:66" x14ac:dyDescent="0.25">
      <c r="D5105" s="7"/>
      <c r="E5105" s="10"/>
      <c r="F5105" s="10"/>
      <c r="G5105" s="10"/>
      <c r="H5105" s="10"/>
      <c r="I5105" s="10"/>
      <c r="J5105" s="10"/>
      <c r="K5105" s="11"/>
      <c r="L5105" s="11"/>
      <c r="M5105" s="12"/>
      <c r="N5105" s="12"/>
      <c r="O5105" s="12"/>
      <c r="P5105" s="12"/>
      <c r="Q5105" s="12"/>
      <c r="R5105" s="12"/>
      <c r="S5105" s="12"/>
      <c r="T5105" s="12"/>
      <c r="U5105" s="12"/>
      <c r="V5105" s="12"/>
      <c r="W5105" s="12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2"/>
      <c r="AS5105" s="12"/>
      <c r="AT5105" s="12"/>
      <c r="AU5105" s="12"/>
      <c r="AV5105" s="12"/>
      <c r="AW5105" s="12"/>
      <c r="AX5105" s="12"/>
      <c r="AY5105" s="12"/>
      <c r="AZ5105" s="12"/>
      <c r="BA5105" s="12"/>
      <c r="BB5105" s="12"/>
      <c r="BC5105" s="12"/>
      <c r="BD5105" s="12"/>
      <c r="BE5105" s="12"/>
      <c r="BF5105" s="12"/>
      <c r="BG5105" s="12"/>
      <c r="BH5105" s="12"/>
      <c r="BI5105" s="12"/>
      <c r="BJ5105" s="13"/>
      <c r="BK5105" s="13"/>
      <c r="BL5105" s="13"/>
      <c r="BM5105" s="13"/>
      <c r="BN5105" s="13"/>
    </row>
    <row r="5106" spans="4:66" x14ac:dyDescent="0.25">
      <c r="D5106" s="7"/>
      <c r="E5106" s="10"/>
      <c r="F5106" s="10"/>
      <c r="G5106" s="10"/>
      <c r="H5106" s="10"/>
      <c r="I5106" s="10"/>
      <c r="J5106" s="10"/>
      <c r="K5106" s="11"/>
      <c r="L5106" s="11"/>
      <c r="M5106" s="12"/>
      <c r="N5106" s="12"/>
      <c r="O5106" s="12"/>
      <c r="P5106" s="12"/>
      <c r="Q5106" s="12"/>
      <c r="R5106" s="12"/>
      <c r="S5106" s="12"/>
      <c r="T5106" s="12"/>
      <c r="U5106" s="12"/>
      <c r="V5106" s="12"/>
      <c r="W5106" s="12"/>
      <c r="X5106" s="12"/>
      <c r="Y5106" s="12"/>
      <c r="Z5106" s="12"/>
      <c r="AA5106" s="12"/>
      <c r="AB5106" s="12"/>
      <c r="AC5106" s="12"/>
      <c r="AD5106" s="12"/>
      <c r="AE5106" s="12"/>
      <c r="AF5106" s="12"/>
      <c r="AG5106" s="12"/>
      <c r="AH5106" s="12"/>
      <c r="AI5106" s="12"/>
      <c r="AJ5106" s="12"/>
      <c r="AK5106" s="12"/>
      <c r="AL5106" s="12"/>
      <c r="AM5106" s="12"/>
      <c r="AN5106" s="12"/>
      <c r="AO5106" s="12"/>
      <c r="AP5106" s="12"/>
      <c r="AQ5106" s="12"/>
      <c r="AR5106" s="12"/>
      <c r="AS5106" s="12"/>
      <c r="AT5106" s="12"/>
      <c r="AU5106" s="12"/>
      <c r="AV5106" s="12"/>
      <c r="AW5106" s="12"/>
      <c r="AX5106" s="12"/>
      <c r="AY5106" s="12"/>
      <c r="AZ5106" s="12"/>
      <c r="BA5106" s="12"/>
      <c r="BB5106" s="12"/>
      <c r="BC5106" s="12"/>
      <c r="BD5106" s="12"/>
      <c r="BE5106" s="12"/>
      <c r="BF5106" s="12"/>
      <c r="BG5106" s="12"/>
      <c r="BH5106" s="12"/>
      <c r="BI5106" s="12"/>
      <c r="BJ5106" s="13"/>
      <c r="BK5106" s="13"/>
      <c r="BL5106" s="13"/>
      <c r="BM5106" s="13"/>
      <c r="BN5106" s="13"/>
    </row>
    <row r="5107" spans="4:66" x14ac:dyDescent="0.25">
      <c r="D5107" s="7"/>
      <c r="E5107" s="10"/>
      <c r="F5107" s="10"/>
      <c r="G5107" s="10"/>
      <c r="H5107" s="10"/>
      <c r="I5107" s="10"/>
      <c r="J5107" s="10"/>
      <c r="K5107" s="11"/>
      <c r="L5107" s="11"/>
      <c r="M5107" s="12"/>
      <c r="N5107" s="12"/>
      <c r="O5107" s="12"/>
      <c r="P5107" s="12"/>
      <c r="Q5107" s="12"/>
      <c r="R5107" s="12"/>
      <c r="S5107" s="12"/>
      <c r="T5107" s="12"/>
      <c r="U5107" s="12"/>
      <c r="V5107" s="12"/>
      <c r="W5107" s="12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2"/>
      <c r="AS5107" s="12"/>
      <c r="AT5107" s="12"/>
      <c r="AU5107" s="12"/>
      <c r="AV5107" s="12"/>
      <c r="AW5107" s="12"/>
      <c r="AX5107" s="12"/>
      <c r="AY5107" s="12"/>
      <c r="AZ5107" s="12"/>
      <c r="BA5107" s="12"/>
      <c r="BB5107" s="12"/>
      <c r="BC5107" s="12"/>
      <c r="BD5107" s="12"/>
      <c r="BE5107" s="12"/>
      <c r="BF5107" s="12"/>
      <c r="BG5107" s="12"/>
      <c r="BH5107" s="12"/>
      <c r="BI5107" s="12"/>
      <c r="BJ5107" s="13"/>
      <c r="BK5107" s="13"/>
      <c r="BL5107" s="13"/>
      <c r="BM5107" s="13"/>
      <c r="BN5107" s="13"/>
    </row>
    <row r="5108" spans="4:66" x14ac:dyDescent="0.25">
      <c r="D5108" s="7"/>
      <c r="E5108" s="10"/>
      <c r="F5108" s="10"/>
      <c r="G5108" s="10"/>
      <c r="H5108" s="10"/>
      <c r="I5108" s="10"/>
      <c r="J5108" s="10"/>
      <c r="K5108" s="11"/>
      <c r="L5108" s="11"/>
      <c r="M5108" s="12"/>
      <c r="N5108" s="12"/>
      <c r="O5108" s="12"/>
      <c r="P5108" s="12"/>
      <c r="Q5108" s="12"/>
      <c r="R5108" s="12"/>
      <c r="S5108" s="12"/>
      <c r="T5108" s="12"/>
      <c r="U5108" s="12"/>
      <c r="V5108" s="12"/>
      <c r="W5108" s="12"/>
      <c r="X5108" s="12"/>
      <c r="Y5108" s="12"/>
      <c r="Z5108" s="12"/>
      <c r="AA5108" s="12"/>
      <c r="AB5108" s="12"/>
      <c r="AC5108" s="12"/>
      <c r="AD5108" s="12"/>
      <c r="AE5108" s="12"/>
      <c r="AF5108" s="12"/>
      <c r="AG5108" s="12"/>
      <c r="AH5108" s="12"/>
      <c r="AI5108" s="12"/>
      <c r="AJ5108" s="12"/>
      <c r="AK5108" s="12"/>
      <c r="AL5108" s="12"/>
      <c r="AM5108" s="12"/>
      <c r="AN5108" s="12"/>
      <c r="AO5108" s="12"/>
      <c r="AP5108" s="12"/>
      <c r="AQ5108" s="12"/>
      <c r="AR5108" s="12"/>
      <c r="AS5108" s="12"/>
      <c r="AT5108" s="12"/>
      <c r="AU5108" s="12"/>
      <c r="AV5108" s="12"/>
      <c r="AW5108" s="12"/>
      <c r="AX5108" s="12"/>
      <c r="AY5108" s="12"/>
      <c r="AZ5108" s="12"/>
      <c r="BA5108" s="12"/>
      <c r="BB5108" s="12"/>
      <c r="BC5108" s="12"/>
      <c r="BD5108" s="12"/>
      <c r="BE5108" s="12"/>
      <c r="BF5108" s="12"/>
      <c r="BG5108" s="12"/>
      <c r="BH5108" s="12"/>
      <c r="BI5108" s="12"/>
      <c r="BJ5108" s="13"/>
      <c r="BK5108" s="13"/>
      <c r="BL5108" s="13"/>
      <c r="BM5108" s="13"/>
      <c r="BN5108" s="13"/>
    </row>
    <row r="5109" spans="4:66" x14ac:dyDescent="0.25">
      <c r="D5109" s="7"/>
      <c r="E5109" s="10"/>
      <c r="F5109" s="10"/>
      <c r="G5109" s="10"/>
      <c r="H5109" s="10"/>
      <c r="I5109" s="10"/>
      <c r="J5109" s="10"/>
      <c r="K5109" s="11"/>
      <c r="L5109" s="11"/>
      <c r="M5109" s="12"/>
      <c r="N5109" s="12"/>
      <c r="O5109" s="12"/>
      <c r="P5109" s="12"/>
      <c r="Q5109" s="12"/>
      <c r="R5109" s="12"/>
      <c r="S5109" s="12"/>
      <c r="T5109" s="12"/>
      <c r="U5109" s="12"/>
      <c r="V5109" s="12"/>
      <c r="W5109" s="12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2"/>
      <c r="AS5109" s="12"/>
      <c r="AT5109" s="12"/>
      <c r="AU5109" s="12"/>
      <c r="AV5109" s="12"/>
      <c r="AW5109" s="12"/>
      <c r="AX5109" s="12"/>
      <c r="AY5109" s="12"/>
      <c r="AZ5109" s="12"/>
      <c r="BA5109" s="12"/>
      <c r="BB5109" s="12"/>
      <c r="BC5109" s="12"/>
      <c r="BD5109" s="12"/>
      <c r="BE5109" s="12"/>
      <c r="BF5109" s="12"/>
      <c r="BG5109" s="12"/>
      <c r="BH5109" s="12"/>
      <c r="BI5109" s="12"/>
      <c r="BJ5109" s="13"/>
      <c r="BK5109" s="13"/>
      <c r="BL5109" s="13"/>
      <c r="BM5109" s="13"/>
      <c r="BN5109" s="13"/>
    </row>
    <row r="5110" spans="4:66" x14ac:dyDescent="0.25">
      <c r="D5110" s="7"/>
      <c r="E5110" s="10"/>
      <c r="F5110" s="10"/>
      <c r="G5110" s="10"/>
      <c r="H5110" s="10"/>
      <c r="I5110" s="10"/>
      <c r="J5110" s="10"/>
      <c r="K5110" s="11"/>
      <c r="L5110" s="11"/>
      <c r="M5110" s="12"/>
      <c r="N5110" s="12"/>
      <c r="O5110" s="12"/>
      <c r="P5110" s="12"/>
      <c r="Q5110" s="12"/>
      <c r="R5110" s="12"/>
      <c r="S5110" s="12"/>
      <c r="T5110" s="12"/>
      <c r="U5110" s="12"/>
      <c r="V5110" s="12"/>
      <c r="W5110" s="12"/>
      <c r="X5110" s="12"/>
      <c r="Y5110" s="12"/>
      <c r="Z5110" s="12"/>
      <c r="AA5110" s="12"/>
      <c r="AB5110" s="12"/>
      <c r="AC5110" s="12"/>
      <c r="AD5110" s="12"/>
      <c r="AE5110" s="12"/>
      <c r="AF5110" s="12"/>
      <c r="AG5110" s="12"/>
      <c r="AH5110" s="12"/>
      <c r="AI5110" s="12"/>
      <c r="AJ5110" s="12"/>
      <c r="AK5110" s="12"/>
      <c r="AL5110" s="12"/>
      <c r="AM5110" s="12"/>
      <c r="AN5110" s="12"/>
      <c r="AO5110" s="12"/>
      <c r="AP5110" s="12"/>
      <c r="AQ5110" s="12"/>
      <c r="AR5110" s="12"/>
      <c r="AS5110" s="12"/>
      <c r="AT5110" s="12"/>
      <c r="AU5110" s="12"/>
      <c r="AV5110" s="12"/>
      <c r="AW5110" s="12"/>
      <c r="AX5110" s="12"/>
      <c r="AY5110" s="12"/>
      <c r="AZ5110" s="12"/>
      <c r="BA5110" s="12"/>
      <c r="BB5110" s="12"/>
      <c r="BC5110" s="12"/>
      <c r="BD5110" s="12"/>
      <c r="BE5110" s="12"/>
      <c r="BF5110" s="12"/>
      <c r="BG5110" s="12"/>
      <c r="BH5110" s="12"/>
      <c r="BI5110" s="12"/>
      <c r="BJ5110" s="13"/>
      <c r="BK5110" s="13"/>
      <c r="BL5110" s="13"/>
      <c r="BM5110" s="13"/>
      <c r="BN5110" s="13"/>
    </row>
    <row r="5111" spans="4:66" x14ac:dyDescent="0.25">
      <c r="D5111" s="7"/>
      <c r="E5111" s="10"/>
      <c r="F5111" s="10"/>
      <c r="G5111" s="10"/>
      <c r="H5111" s="10"/>
      <c r="I5111" s="10"/>
      <c r="J5111" s="10"/>
      <c r="K5111" s="11"/>
      <c r="L5111" s="11"/>
      <c r="M5111" s="12"/>
      <c r="N5111" s="12"/>
      <c r="O5111" s="12"/>
      <c r="P5111" s="12"/>
      <c r="Q5111" s="12"/>
      <c r="R5111" s="12"/>
      <c r="S5111" s="12"/>
      <c r="T5111" s="12"/>
      <c r="U5111" s="12"/>
      <c r="V5111" s="12"/>
      <c r="W5111" s="12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2"/>
      <c r="AS5111" s="12"/>
      <c r="AT5111" s="12"/>
      <c r="AU5111" s="12"/>
      <c r="AV5111" s="12"/>
      <c r="AW5111" s="12"/>
      <c r="AX5111" s="12"/>
      <c r="AY5111" s="12"/>
      <c r="AZ5111" s="12"/>
      <c r="BA5111" s="12"/>
      <c r="BB5111" s="12"/>
      <c r="BC5111" s="12"/>
      <c r="BD5111" s="12"/>
      <c r="BE5111" s="12"/>
      <c r="BF5111" s="12"/>
      <c r="BG5111" s="12"/>
      <c r="BH5111" s="12"/>
      <c r="BI5111" s="12"/>
      <c r="BJ5111" s="13"/>
      <c r="BK5111" s="13"/>
      <c r="BL5111" s="13"/>
      <c r="BM5111" s="13"/>
      <c r="BN5111" s="13"/>
    </row>
    <row r="5112" spans="4:66" x14ac:dyDescent="0.25">
      <c r="D5112" s="7"/>
      <c r="E5112" s="10"/>
      <c r="F5112" s="10"/>
      <c r="G5112" s="10"/>
      <c r="H5112" s="10"/>
      <c r="I5112" s="10"/>
      <c r="J5112" s="10"/>
      <c r="K5112" s="11"/>
      <c r="L5112" s="11"/>
      <c r="M5112" s="12"/>
      <c r="N5112" s="12"/>
      <c r="O5112" s="12"/>
      <c r="P5112" s="12"/>
      <c r="Q5112" s="12"/>
      <c r="R5112" s="12"/>
      <c r="S5112" s="12"/>
      <c r="T5112" s="12"/>
      <c r="U5112" s="12"/>
      <c r="V5112" s="12"/>
      <c r="W5112" s="12"/>
      <c r="X5112" s="12"/>
      <c r="Y5112" s="12"/>
      <c r="Z5112" s="12"/>
      <c r="AA5112" s="12"/>
      <c r="AB5112" s="12"/>
      <c r="AC5112" s="12"/>
      <c r="AD5112" s="12"/>
      <c r="AE5112" s="12"/>
      <c r="AF5112" s="12"/>
      <c r="AG5112" s="12"/>
      <c r="AH5112" s="12"/>
      <c r="AI5112" s="12"/>
      <c r="AJ5112" s="12"/>
      <c r="AK5112" s="12"/>
      <c r="AL5112" s="12"/>
      <c r="AM5112" s="12"/>
      <c r="AN5112" s="12"/>
      <c r="AO5112" s="12"/>
      <c r="AP5112" s="12"/>
      <c r="AQ5112" s="12"/>
      <c r="AR5112" s="12"/>
      <c r="AS5112" s="12"/>
      <c r="AT5112" s="12"/>
      <c r="AU5112" s="12"/>
      <c r="AV5112" s="12"/>
      <c r="AW5112" s="12"/>
      <c r="AX5112" s="12"/>
      <c r="AY5112" s="12"/>
      <c r="AZ5112" s="12"/>
      <c r="BA5112" s="12"/>
      <c r="BB5112" s="12"/>
      <c r="BC5112" s="12"/>
      <c r="BD5112" s="12"/>
      <c r="BE5112" s="12"/>
      <c r="BF5112" s="12"/>
      <c r="BG5112" s="12"/>
      <c r="BH5112" s="12"/>
      <c r="BI5112" s="12"/>
      <c r="BJ5112" s="13"/>
      <c r="BK5112" s="13"/>
      <c r="BL5112" s="13"/>
      <c r="BM5112" s="13"/>
      <c r="BN5112" s="13"/>
    </row>
    <row r="5113" spans="4:66" x14ac:dyDescent="0.25">
      <c r="D5113" s="7"/>
      <c r="E5113" s="10"/>
      <c r="F5113" s="10"/>
      <c r="G5113" s="10"/>
      <c r="H5113" s="10"/>
      <c r="I5113" s="10"/>
      <c r="J5113" s="10"/>
      <c r="K5113" s="11"/>
      <c r="L5113" s="11"/>
      <c r="M5113" s="12"/>
      <c r="N5113" s="12"/>
      <c r="O5113" s="12"/>
      <c r="P5113" s="12"/>
      <c r="Q5113" s="12"/>
      <c r="R5113" s="12"/>
      <c r="S5113" s="12"/>
      <c r="T5113" s="12"/>
      <c r="U5113" s="12"/>
      <c r="V5113" s="12"/>
      <c r="W5113" s="12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2"/>
      <c r="AS5113" s="12"/>
      <c r="AT5113" s="12"/>
      <c r="AU5113" s="12"/>
      <c r="AV5113" s="12"/>
      <c r="AW5113" s="12"/>
      <c r="AX5113" s="12"/>
      <c r="AY5113" s="12"/>
      <c r="AZ5113" s="12"/>
      <c r="BA5113" s="12"/>
      <c r="BB5113" s="12"/>
      <c r="BC5113" s="12"/>
      <c r="BD5113" s="12"/>
      <c r="BE5113" s="12"/>
      <c r="BF5113" s="12"/>
      <c r="BG5113" s="12"/>
      <c r="BH5113" s="12"/>
      <c r="BI5113" s="12"/>
      <c r="BJ5113" s="13"/>
      <c r="BK5113" s="13"/>
      <c r="BL5113" s="13"/>
      <c r="BM5113" s="13"/>
      <c r="BN5113" s="13"/>
    </row>
    <row r="5114" spans="4:66" x14ac:dyDescent="0.25">
      <c r="D5114" s="7"/>
      <c r="E5114" s="10"/>
      <c r="F5114" s="10"/>
      <c r="G5114" s="10"/>
      <c r="H5114" s="10"/>
      <c r="I5114" s="10"/>
      <c r="J5114" s="10"/>
      <c r="K5114" s="11"/>
      <c r="L5114" s="11"/>
      <c r="M5114" s="12"/>
      <c r="N5114" s="12"/>
      <c r="O5114" s="12"/>
      <c r="P5114" s="12"/>
      <c r="Q5114" s="12"/>
      <c r="R5114" s="12"/>
      <c r="S5114" s="12"/>
      <c r="T5114" s="12"/>
      <c r="U5114" s="12"/>
      <c r="V5114" s="12"/>
      <c r="W5114" s="12"/>
      <c r="X5114" s="12"/>
      <c r="Y5114" s="12"/>
      <c r="Z5114" s="12"/>
      <c r="AA5114" s="12"/>
      <c r="AB5114" s="12"/>
      <c r="AC5114" s="12"/>
      <c r="AD5114" s="12"/>
      <c r="AE5114" s="12"/>
      <c r="AF5114" s="12"/>
      <c r="AG5114" s="12"/>
      <c r="AH5114" s="12"/>
      <c r="AI5114" s="12"/>
      <c r="AJ5114" s="12"/>
      <c r="AK5114" s="12"/>
      <c r="AL5114" s="12"/>
      <c r="AM5114" s="12"/>
      <c r="AN5114" s="12"/>
      <c r="AO5114" s="12"/>
      <c r="AP5114" s="12"/>
      <c r="AQ5114" s="12"/>
      <c r="AR5114" s="12"/>
      <c r="AS5114" s="12"/>
      <c r="AT5114" s="12"/>
      <c r="AU5114" s="12"/>
      <c r="AV5114" s="12"/>
      <c r="AW5114" s="12"/>
      <c r="AX5114" s="12"/>
      <c r="AY5114" s="12"/>
      <c r="AZ5114" s="12"/>
      <c r="BA5114" s="12"/>
      <c r="BB5114" s="12"/>
      <c r="BC5114" s="12"/>
      <c r="BD5114" s="12"/>
      <c r="BE5114" s="12"/>
      <c r="BF5114" s="12"/>
      <c r="BG5114" s="12"/>
      <c r="BH5114" s="12"/>
      <c r="BI5114" s="12"/>
      <c r="BJ5114" s="13"/>
      <c r="BK5114" s="13"/>
      <c r="BL5114" s="13"/>
      <c r="BM5114" s="13"/>
      <c r="BN5114" s="13"/>
    </row>
    <row r="5115" spans="4:66" x14ac:dyDescent="0.25">
      <c r="D5115" s="7"/>
      <c r="E5115" s="10"/>
      <c r="F5115" s="10"/>
      <c r="G5115" s="10"/>
      <c r="H5115" s="10"/>
      <c r="I5115" s="10"/>
      <c r="J5115" s="10"/>
      <c r="K5115" s="11"/>
      <c r="L5115" s="11"/>
      <c r="M5115" s="12"/>
      <c r="N5115" s="12"/>
      <c r="O5115" s="12"/>
      <c r="P5115" s="12"/>
      <c r="Q5115" s="12"/>
      <c r="R5115" s="12"/>
      <c r="S5115" s="12"/>
      <c r="T5115" s="12"/>
      <c r="U5115" s="12"/>
      <c r="V5115" s="12"/>
      <c r="W5115" s="12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2"/>
      <c r="AS5115" s="12"/>
      <c r="AT5115" s="12"/>
      <c r="AU5115" s="12"/>
      <c r="AV5115" s="12"/>
      <c r="AW5115" s="12"/>
      <c r="AX5115" s="12"/>
      <c r="AY5115" s="12"/>
      <c r="AZ5115" s="12"/>
      <c r="BA5115" s="12"/>
      <c r="BB5115" s="12"/>
      <c r="BC5115" s="12"/>
      <c r="BD5115" s="12"/>
      <c r="BE5115" s="12"/>
      <c r="BF5115" s="12"/>
      <c r="BG5115" s="12"/>
      <c r="BH5115" s="12"/>
      <c r="BI5115" s="12"/>
      <c r="BJ5115" s="13"/>
      <c r="BK5115" s="13"/>
      <c r="BL5115" s="13"/>
      <c r="BM5115" s="13"/>
      <c r="BN5115" s="13"/>
    </row>
    <row r="5116" spans="4:66" x14ac:dyDescent="0.25">
      <c r="D5116" s="7"/>
      <c r="E5116" s="10"/>
      <c r="F5116" s="10"/>
      <c r="G5116" s="10"/>
      <c r="H5116" s="10"/>
      <c r="I5116" s="10"/>
      <c r="J5116" s="10"/>
      <c r="K5116" s="11"/>
      <c r="L5116" s="11"/>
      <c r="M5116" s="12"/>
      <c r="N5116" s="12"/>
      <c r="O5116" s="12"/>
      <c r="P5116" s="12"/>
      <c r="Q5116" s="12"/>
      <c r="R5116" s="12"/>
      <c r="S5116" s="12"/>
      <c r="T5116" s="12"/>
      <c r="U5116" s="12"/>
      <c r="V5116" s="12"/>
      <c r="W5116" s="12"/>
      <c r="X5116" s="12"/>
      <c r="Y5116" s="12"/>
      <c r="Z5116" s="12"/>
      <c r="AA5116" s="12"/>
      <c r="AB5116" s="12"/>
      <c r="AC5116" s="12"/>
      <c r="AD5116" s="12"/>
      <c r="AE5116" s="12"/>
      <c r="AF5116" s="12"/>
      <c r="AG5116" s="12"/>
      <c r="AH5116" s="12"/>
      <c r="AI5116" s="12"/>
      <c r="AJ5116" s="12"/>
      <c r="AK5116" s="12"/>
      <c r="AL5116" s="12"/>
      <c r="AM5116" s="12"/>
      <c r="AN5116" s="12"/>
      <c r="AO5116" s="12"/>
      <c r="AP5116" s="12"/>
      <c r="AQ5116" s="12"/>
      <c r="AR5116" s="12"/>
      <c r="AS5116" s="12"/>
      <c r="AT5116" s="12"/>
      <c r="AU5116" s="12"/>
      <c r="AV5116" s="12"/>
      <c r="AW5116" s="12"/>
      <c r="AX5116" s="12"/>
      <c r="AY5116" s="12"/>
      <c r="AZ5116" s="12"/>
      <c r="BA5116" s="12"/>
      <c r="BB5116" s="12"/>
      <c r="BC5116" s="12"/>
      <c r="BD5116" s="12"/>
      <c r="BE5116" s="12"/>
      <c r="BF5116" s="12"/>
      <c r="BG5116" s="12"/>
      <c r="BH5116" s="12"/>
      <c r="BI5116" s="12"/>
      <c r="BJ5116" s="13"/>
      <c r="BK5116" s="13"/>
      <c r="BL5116" s="13"/>
      <c r="BM5116" s="13"/>
      <c r="BN5116" s="13"/>
    </row>
    <row r="5117" spans="4:66" x14ac:dyDescent="0.25">
      <c r="D5117" s="7"/>
      <c r="E5117" s="10"/>
      <c r="F5117" s="10"/>
      <c r="G5117" s="10"/>
      <c r="H5117" s="10"/>
      <c r="I5117" s="10"/>
      <c r="J5117" s="10"/>
      <c r="K5117" s="11"/>
      <c r="L5117" s="11"/>
      <c r="M5117" s="12"/>
      <c r="N5117" s="12"/>
      <c r="O5117" s="12"/>
      <c r="P5117" s="12"/>
      <c r="Q5117" s="12"/>
      <c r="R5117" s="12"/>
      <c r="S5117" s="12"/>
      <c r="T5117" s="12"/>
      <c r="U5117" s="12"/>
      <c r="V5117" s="12"/>
      <c r="W5117" s="12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2"/>
      <c r="AS5117" s="12"/>
      <c r="AT5117" s="12"/>
      <c r="AU5117" s="12"/>
      <c r="AV5117" s="12"/>
      <c r="AW5117" s="12"/>
      <c r="AX5117" s="12"/>
      <c r="AY5117" s="12"/>
      <c r="AZ5117" s="12"/>
      <c r="BA5117" s="12"/>
      <c r="BB5117" s="12"/>
      <c r="BC5117" s="12"/>
      <c r="BD5117" s="12"/>
      <c r="BE5117" s="12"/>
      <c r="BF5117" s="12"/>
      <c r="BG5117" s="12"/>
      <c r="BH5117" s="12"/>
      <c r="BI5117" s="12"/>
      <c r="BJ5117" s="13"/>
      <c r="BK5117" s="13"/>
      <c r="BL5117" s="13"/>
      <c r="BM5117" s="13"/>
      <c r="BN5117" s="13"/>
    </row>
    <row r="5118" spans="4:66" x14ac:dyDescent="0.25">
      <c r="D5118" s="7"/>
      <c r="E5118" s="10"/>
      <c r="F5118" s="10"/>
      <c r="G5118" s="10"/>
      <c r="H5118" s="10"/>
      <c r="I5118" s="10"/>
      <c r="J5118" s="10"/>
      <c r="K5118" s="11"/>
      <c r="L5118" s="11"/>
      <c r="M5118" s="12"/>
      <c r="N5118" s="12"/>
      <c r="O5118" s="12"/>
      <c r="P5118" s="12"/>
      <c r="Q5118" s="12"/>
      <c r="R5118" s="12"/>
      <c r="S5118" s="12"/>
      <c r="T5118" s="12"/>
      <c r="U5118" s="12"/>
      <c r="V5118" s="12"/>
      <c r="W5118" s="12"/>
      <c r="X5118" s="12"/>
      <c r="Y5118" s="12"/>
      <c r="Z5118" s="12"/>
      <c r="AA5118" s="12"/>
      <c r="AB5118" s="12"/>
      <c r="AC5118" s="12"/>
      <c r="AD5118" s="12"/>
      <c r="AE5118" s="12"/>
      <c r="AF5118" s="12"/>
      <c r="AG5118" s="12"/>
      <c r="AH5118" s="12"/>
      <c r="AI5118" s="12"/>
      <c r="AJ5118" s="12"/>
      <c r="AK5118" s="12"/>
      <c r="AL5118" s="12"/>
      <c r="AM5118" s="12"/>
      <c r="AN5118" s="12"/>
      <c r="AO5118" s="12"/>
      <c r="AP5118" s="12"/>
      <c r="AQ5118" s="12"/>
      <c r="AR5118" s="12"/>
      <c r="AS5118" s="12"/>
      <c r="AT5118" s="12"/>
      <c r="AU5118" s="12"/>
      <c r="AV5118" s="12"/>
      <c r="AW5118" s="12"/>
      <c r="AX5118" s="12"/>
      <c r="AY5118" s="12"/>
      <c r="AZ5118" s="12"/>
      <c r="BA5118" s="12"/>
      <c r="BB5118" s="12"/>
      <c r="BC5118" s="12"/>
      <c r="BD5118" s="12"/>
      <c r="BE5118" s="12"/>
      <c r="BF5118" s="12"/>
      <c r="BG5118" s="12"/>
      <c r="BH5118" s="12"/>
      <c r="BI5118" s="12"/>
      <c r="BJ5118" s="13"/>
      <c r="BK5118" s="13"/>
      <c r="BL5118" s="13"/>
      <c r="BM5118" s="13"/>
      <c r="BN5118" s="13"/>
    </row>
    <row r="5119" spans="4:66" x14ac:dyDescent="0.25">
      <c r="D5119" s="7"/>
      <c r="E5119" s="10"/>
      <c r="F5119" s="10"/>
      <c r="G5119" s="10"/>
      <c r="H5119" s="10"/>
      <c r="I5119" s="10"/>
      <c r="J5119" s="10"/>
      <c r="K5119" s="11"/>
      <c r="L5119" s="11"/>
      <c r="M5119" s="12"/>
      <c r="N5119" s="12"/>
      <c r="O5119" s="12"/>
      <c r="P5119" s="12"/>
      <c r="Q5119" s="12"/>
      <c r="R5119" s="12"/>
      <c r="S5119" s="12"/>
      <c r="T5119" s="12"/>
      <c r="U5119" s="12"/>
      <c r="V5119" s="12"/>
      <c r="W5119" s="12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2"/>
      <c r="AS5119" s="12"/>
      <c r="AT5119" s="12"/>
      <c r="AU5119" s="12"/>
      <c r="AV5119" s="12"/>
      <c r="AW5119" s="12"/>
      <c r="AX5119" s="12"/>
      <c r="AY5119" s="12"/>
      <c r="AZ5119" s="12"/>
      <c r="BA5119" s="12"/>
      <c r="BB5119" s="12"/>
      <c r="BC5119" s="12"/>
      <c r="BD5119" s="12"/>
      <c r="BE5119" s="12"/>
      <c r="BF5119" s="12"/>
      <c r="BG5119" s="12"/>
      <c r="BH5119" s="12"/>
      <c r="BI5119" s="12"/>
      <c r="BJ5119" s="13"/>
      <c r="BK5119" s="13"/>
      <c r="BL5119" s="13"/>
      <c r="BM5119" s="13"/>
      <c r="BN5119" s="13"/>
    </row>
    <row r="5120" spans="4:66" x14ac:dyDescent="0.25">
      <c r="D5120" s="7"/>
      <c r="E5120" s="10"/>
      <c r="F5120" s="10"/>
      <c r="G5120" s="10"/>
      <c r="H5120" s="10"/>
      <c r="I5120" s="10"/>
      <c r="J5120" s="10"/>
      <c r="K5120" s="11"/>
      <c r="L5120" s="11"/>
      <c r="M5120" s="12"/>
      <c r="N5120" s="12"/>
      <c r="O5120" s="12"/>
      <c r="P5120" s="12"/>
      <c r="Q5120" s="12"/>
      <c r="R5120" s="12"/>
      <c r="S5120" s="12"/>
      <c r="T5120" s="12"/>
      <c r="U5120" s="12"/>
      <c r="V5120" s="12"/>
      <c r="W5120" s="12"/>
      <c r="X5120" s="12"/>
      <c r="Y5120" s="12"/>
      <c r="Z5120" s="12"/>
      <c r="AA5120" s="12"/>
      <c r="AB5120" s="12"/>
      <c r="AC5120" s="12"/>
      <c r="AD5120" s="12"/>
      <c r="AE5120" s="12"/>
      <c r="AF5120" s="12"/>
      <c r="AG5120" s="12"/>
      <c r="AH5120" s="12"/>
      <c r="AI5120" s="12"/>
      <c r="AJ5120" s="12"/>
      <c r="AK5120" s="12"/>
      <c r="AL5120" s="12"/>
      <c r="AM5120" s="12"/>
      <c r="AN5120" s="12"/>
      <c r="AO5120" s="12"/>
      <c r="AP5120" s="12"/>
      <c r="AQ5120" s="12"/>
      <c r="AR5120" s="12"/>
      <c r="AS5120" s="12"/>
      <c r="AT5120" s="12"/>
      <c r="AU5120" s="12"/>
      <c r="AV5120" s="12"/>
      <c r="AW5120" s="12"/>
      <c r="AX5120" s="12"/>
      <c r="AY5120" s="12"/>
      <c r="AZ5120" s="12"/>
      <c r="BA5120" s="12"/>
      <c r="BB5120" s="12"/>
      <c r="BC5120" s="12"/>
      <c r="BD5120" s="12"/>
      <c r="BE5120" s="12"/>
      <c r="BF5120" s="12"/>
      <c r="BG5120" s="12"/>
      <c r="BH5120" s="12"/>
      <c r="BI5120" s="12"/>
      <c r="BJ5120" s="13"/>
      <c r="BK5120" s="13"/>
      <c r="BL5120" s="13"/>
      <c r="BM5120" s="13"/>
      <c r="BN5120" s="13"/>
    </row>
    <row r="5121" spans="4:66" x14ac:dyDescent="0.25">
      <c r="D5121" s="7"/>
      <c r="E5121" s="10"/>
      <c r="F5121" s="10"/>
      <c r="G5121" s="10"/>
      <c r="H5121" s="10"/>
      <c r="I5121" s="10"/>
      <c r="J5121" s="10"/>
      <c r="K5121" s="11"/>
      <c r="L5121" s="11"/>
      <c r="M5121" s="12"/>
      <c r="N5121" s="12"/>
      <c r="O5121" s="12"/>
      <c r="P5121" s="12"/>
      <c r="Q5121" s="12"/>
      <c r="R5121" s="12"/>
      <c r="S5121" s="12"/>
      <c r="T5121" s="12"/>
      <c r="U5121" s="12"/>
      <c r="V5121" s="12"/>
      <c r="W5121" s="12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2"/>
      <c r="AS5121" s="12"/>
      <c r="AT5121" s="12"/>
      <c r="AU5121" s="12"/>
      <c r="AV5121" s="12"/>
      <c r="AW5121" s="12"/>
      <c r="AX5121" s="12"/>
      <c r="AY5121" s="12"/>
      <c r="AZ5121" s="12"/>
      <c r="BA5121" s="12"/>
      <c r="BB5121" s="12"/>
      <c r="BC5121" s="12"/>
      <c r="BD5121" s="12"/>
      <c r="BE5121" s="12"/>
      <c r="BF5121" s="12"/>
      <c r="BG5121" s="12"/>
      <c r="BH5121" s="12"/>
      <c r="BI5121" s="12"/>
      <c r="BJ5121" s="13"/>
      <c r="BK5121" s="13"/>
      <c r="BL5121" s="13"/>
      <c r="BM5121" s="13"/>
      <c r="BN5121" s="13"/>
    </row>
    <row r="5122" spans="4:66" x14ac:dyDescent="0.25">
      <c r="D5122" s="7"/>
      <c r="E5122" s="10"/>
      <c r="F5122" s="10"/>
      <c r="G5122" s="10"/>
      <c r="H5122" s="10"/>
      <c r="I5122" s="10"/>
      <c r="J5122" s="10"/>
      <c r="K5122" s="11"/>
      <c r="L5122" s="11"/>
      <c r="M5122" s="12"/>
      <c r="N5122" s="12"/>
      <c r="O5122" s="12"/>
      <c r="P5122" s="12"/>
      <c r="Q5122" s="12"/>
      <c r="R5122" s="12"/>
      <c r="S5122" s="12"/>
      <c r="T5122" s="12"/>
      <c r="U5122" s="12"/>
      <c r="V5122" s="12"/>
      <c r="W5122" s="12"/>
      <c r="X5122" s="12"/>
      <c r="Y5122" s="12"/>
      <c r="Z5122" s="12"/>
      <c r="AA5122" s="12"/>
      <c r="AB5122" s="12"/>
      <c r="AC5122" s="12"/>
      <c r="AD5122" s="12"/>
      <c r="AE5122" s="12"/>
      <c r="AF5122" s="12"/>
      <c r="AG5122" s="12"/>
      <c r="AH5122" s="12"/>
      <c r="AI5122" s="12"/>
      <c r="AJ5122" s="12"/>
      <c r="AK5122" s="12"/>
      <c r="AL5122" s="12"/>
      <c r="AM5122" s="12"/>
      <c r="AN5122" s="12"/>
      <c r="AO5122" s="12"/>
      <c r="AP5122" s="12"/>
      <c r="AQ5122" s="12"/>
      <c r="AR5122" s="12"/>
      <c r="AS5122" s="12"/>
      <c r="AT5122" s="12"/>
      <c r="AU5122" s="12"/>
      <c r="AV5122" s="12"/>
      <c r="AW5122" s="12"/>
      <c r="AX5122" s="12"/>
      <c r="AY5122" s="12"/>
      <c r="AZ5122" s="12"/>
      <c r="BA5122" s="12"/>
      <c r="BB5122" s="12"/>
      <c r="BC5122" s="12"/>
      <c r="BD5122" s="12"/>
      <c r="BE5122" s="12"/>
      <c r="BF5122" s="12"/>
      <c r="BG5122" s="12"/>
      <c r="BH5122" s="12"/>
      <c r="BI5122" s="12"/>
      <c r="BJ5122" s="13"/>
      <c r="BK5122" s="13"/>
      <c r="BL5122" s="13"/>
      <c r="BM5122" s="13"/>
      <c r="BN5122" s="13"/>
    </row>
    <row r="5123" spans="4:66" x14ac:dyDescent="0.25">
      <c r="D5123" s="7"/>
      <c r="E5123" s="10"/>
      <c r="F5123" s="10"/>
      <c r="G5123" s="10"/>
      <c r="H5123" s="10"/>
      <c r="I5123" s="10"/>
      <c r="J5123" s="10"/>
      <c r="K5123" s="11"/>
      <c r="L5123" s="11"/>
      <c r="M5123" s="12"/>
      <c r="N5123" s="12"/>
      <c r="O5123" s="12"/>
      <c r="P5123" s="12"/>
      <c r="Q5123" s="12"/>
      <c r="R5123" s="12"/>
      <c r="S5123" s="12"/>
      <c r="T5123" s="12"/>
      <c r="U5123" s="12"/>
      <c r="V5123" s="12"/>
      <c r="W5123" s="12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2"/>
      <c r="AS5123" s="12"/>
      <c r="AT5123" s="12"/>
      <c r="AU5123" s="12"/>
      <c r="AV5123" s="12"/>
      <c r="AW5123" s="12"/>
      <c r="AX5123" s="12"/>
      <c r="AY5123" s="12"/>
      <c r="AZ5123" s="12"/>
      <c r="BA5123" s="12"/>
      <c r="BB5123" s="12"/>
      <c r="BC5123" s="12"/>
      <c r="BD5123" s="12"/>
      <c r="BE5123" s="12"/>
      <c r="BF5123" s="12"/>
      <c r="BG5123" s="12"/>
      <c r="BH5123" s="12"/>
      <c r="BI5123" s="12"/>
      <c r="BJ5123" s="13"/>
      <c r="BK5123" s="13"/>
      <c r="BL5123" s="13"/>
      <c r="BM5123" s="13"/>
      <c r="BN5123" s="13"/>
    </row>
    <row r="5124" spans="4:66" x14ac:dyDescent="0.25">
      <c r="D5124" s="7"/>
      <c r="E5124" s="10"/>
      <c r="F5124" s="10"/>
      <c r="G5124" s="10"/>
      <c r="H5124" s="10"/>
      <c r="I5124" s="10"/>
      <c r="J5124" s="10"/>
      <c r="K5124" s="11"/>
      <c r="L5124" s="11"/>
      <c r="M5124" s="12"/>
      <c r="N5124" s="12"/>
      <c r="O5124" s="12"/>
      <c r="P5124" s="12"/>
      <c r="Q5124" s="12"/>
      <c r="R5124" s="12"/>
      <c r="S5124" s="12"/>
      <c r="T5124" s="12"/>
      <c r="U5124" s="12"/>
      <c r="V5124" s="12"/>
      <c r="W5124" s="12"/>
      <c r="X5124" s="12"/>
      <c r="Y5124" s="12"/>
      <c r="Z5124" s="12"/>
      <c r="AA5124" s="12"/>
      <c r="AB5124" s="12"/>
      <c r="AC5124" s="12"/>
      <c r="AD5124" s="12"/>
      <c r="AE5124" s="12"/>
      <c r="AF5124" s="12"/>
      <c r="AG5124" s="12"/>
      <c r="AH5124" s="12"/>
      <c r="AI5124" s="12"/>
      <c r="AJ5124" s="12"/>
      <c r="AK5124" s="12"/>
      <c r="AL5124" s="12"/>
      <c r="AM5124" s="12"/>
      <c r="AN5124" s="12"/>
      <c r="AO5124" s="12"/>
      <c r="AP5124" s="12"/>
      <c r="AQ5124" s="12"/>
      <c r="AR5124" s="12"/>
      <c r="AS5124" s="12"/>
      <c r="AT5124" s="12"/>
      <c r="AU5124" s="12"/>
      <c r="AV5124" s="12"/>
      <c r="AW5124" s="12"/>
      <c r="AX5124" s="12"/>
      <c r="AY5124" s="12"/>
      <c r="AZ5124" s="12"/>
      <c r="BA5124" s="12"/>
      <c r="BB5124" s="12"/>
      <c r="BC5124" s="12"/>
      <c r="BD5124" s="12"/>
      <c r="BE5124" s="12"/>
      <c r="BF5124" s="12"/>
      <c r="BG5124" s="12"/>
      <c r="BH5124" s="12"/>
      <c r="BI5124" s="12"/>
      <c r="BJ5124" s="13"/>
      <c r="BK5124" s="13"/>
      <c r="BL5124" s="13"/>
      <c r="BM5124" s="13"/>
      <c r="BN5124" s="13"/>
    </row>
    <row r="5125" spans="4:66" x14ac:dyDescent="0.25">
      <c r="D5125" s="7"/>
      <c r="E5125" s="10"/>
      <c r="F5125" s="10"/>
      <c r="G5125" s="10"/>
      <c r="H5125" s="10"/>
      <c r="I5125" s="10"/>
      <c r="J5125" s="10"/>
      <c r="K5125" s="11"/>
      <c r="L5125" s="11"/>
      <c r="M5125" s="12"/>
      <c r="N5125" s="12"/>
      <c r="O5125" s="12"/>
      <c r="P5125" s="12"/>
      <c r="Q5125" s="12"/>
      <c r="R5125" s="12"/>
      <c r="S5125" s="12"/>
      <c r="T5125" s="12"/>
      <c r="U5125" s="12"/>
      <c r="V5125" s="12"/>
      <c r="W5125" s="12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2"/>
      <c r="AS5125" s="12"/>
      <c r="AT5125" s="12"/>
      <c r="AU5125" s="12"/>
      <c r="AV5125" s="12"/>
      <c r="AW5125" s="12"/>
      <c r="AX5125" s="12"/>
      <c r="AY5125" s="12"/>
      <c r="AZ5125" s="12"/>
      <c r="BA5125" s="12"/>
      <c r="BB5125" s="12"/>
      <c r="BC5125" s="12"/>
      <c r="BD5125" s="12"/>
      <c r="BE5125" s="12"/>
      <c r="BF5125" s="12"/>
      <c r="BG5125" s="12"/>
      <c r="BH5125" s="12"/>
      <c r="BI5125" s="12"/>
      <c r="BJ5125" s="13"/>
      <c r="BK5125" s="13"/>
      <c r="BL5125" s="13"/>
      <c r="BM5125" s="13"/>
      <c r="BN5125" s="13"/>
    </row>
    <row r="5126" spans="4:66" x14ac:dyDescent="0.25">
      <c r="D5126" s="7"/>
      <c r="E5126" s="10"/>
      <c r="F5126" s="10"/>
      <c r="G5126" s="10"/>
      <c r="H5126" s="10"/>
      <c r="I5126" s="10"/>
      <c r="J5126" s="10"/>
      <c r="K5126" s="11"/>
      <c r="L5126" s="11"/>
      <c r="M5126" s="12"/>
      <c r="N5126" s="12"/>
      <c r="O5126" s="12"/>
      <c r="P5126" s="12"/>
      <c r="Q5126" s="12"/>
      <c r="R5126" s="12"/>
      <c r="S5126" s="12"/>
      <c r="T5126" s="12"/>
      <c r="U5126" s="12"/>
      <c r="V5126" s="12"/>
      <c r="W5126" s="12"/>
      <c r="X5126" s="12"/>
      <c r="Y5126" s="12"/>
      <c r="Z5126" s="12"/>
      <c r="AA5126" s="12"/>
      <c r="AB5126" s="12"/>
      <c r="AC5126" s="12"/>
      <c r="AD5126" s="12"/>
      <c r="AE5126" s="12"/>
      <c r="AF5126" s="12"/>
      <c r="AG5126" s="12"/>
      <c r="AH5126" s="12"/>
      <c r="AI5126" s="12"/>
      <c r="AJ5126" s="12"/>
      <c r="AK5126" s="12"/>
      <c r="AL5126" s="12"/>
      <c r="AM5126" s="12"/>
      <c r="AN5126" s="12"/>
      <c r="AO5126" s="12"/>
      <c r="AP5126" s="12"/>
      <c r="AQ5126" s="12"/>
      <c r="AR5126" s="12"/>
      <c r="AS5126" s="12"/>
      <c r="AT5126" s="12"/>
      <c r="AU5126" s="12"/>
      <c r="AV5126" s="12"/>
      <c r="AW5126" s="12"/>
      <c r="AX5126" s="12"/>
      <c r="AY5126" s="12"/>
      <c r="AZ5126" s="12"/>
      <c r="BA5126" s="12"/>
      <c r="BB5126" s="12"/>
      <c r="BC5126" s="12"/>
      <c r="BD5126" s="12"/>
      <c r="BE5126" s="12"/>
      <c r="BF5126" s="12"/>
      <c r="BG5126" s="12"/>
      <c r="BH5126" s="12"/>
      <c r="BI5126" s="12"/>
      <c r="BJ5126" s="13"/>
      <c r="BK5126" s="13"/>
      <c r="BL5126" s="13"/>
      <c r="BM5126" s="13"/>
      <c r="BN5126" s="13"/>
    </row>
    <row r="5127" spans="4:66" x14ac:dyDescent="0.25">
      <c r="D5127" s="7"/>
      <c r="E5127" s="10"/>
      <c r="F5127" s="10"/>
      <c r="G5127" s="10"/>
      <c r="H5127" s="10"/>
      <c r="I5127" s="10"/>
      <c r="J5127" s="10"/>
      <c r="K5127" s="11"/>
      <c r="L5127" s="11"/>
      <c r="M5127" s="12"/>
      <c r="N5127" s="12"/>
      <c r="O5127" s="12"/>
      <c r="P5127" s="12"/>
      <c r="Q5127" s="12"/>
      <c r="R5127" s="12"/>
      <c r="S5127" s="12"/>
      <c r="T5127" s="12"/>
      <c r="U5127" s="12"/>
      <c r="V5127" s="12"/>
      <c r="W5127" s="12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2"/>
      <c r="AS5127" s="12"/>
      <c r="AT5127" s="12"/>
      <c r="AU5127" s="12"/>
      <c r="AV5127" s="12"/>
      <c r="AW5127" s="12"/>
      <c r="AX5127" s="12"/>
      <c r="AY5127" s="12"/>
      <c r="AZ5127" s="12"/>
      <c r="BA5127" s="12"/>
      <c r="BB5127" s="12"/>
      <c r="BC5127" s="12"/>
      <c r="BD5127" s="12"/>
      <c r="BE5127" s="12"/>
      <c r="BF5127" s="12"/>
      <c r="BG5127" s="12"/>
      <c r="BH5127" s="12"/>
      <c r="BI5127" s="12"/>
      <c r="BJ5127" s="13"/>
      <c r="BK5127" s="13"/>
      <c r="BL5127" s="13"/>
      <c r="BM5127" s="13"/>
      <c r="BN5127" s="13"/>
    </row>
    <row r="5128" spans="4:66" x14ac:dyDescent="0.25">
      <c r="D5128" s="7"/>
      <c r="E5128" s="10"/>
      <c r="F5128" s="10"/>
      <c r="G5128" s="10"/>
      <c r="H5128" s="10"/>
      <c r="I5128" s="10"/>
      <c r="J5128" s="10"/>
      <c r="K5128" s="11"/>
      <c r="L5128" s="11"/>
      <c r="M5128" s="12"/>
      <c r="N5128" s="12"/>
      <c r="O5128" s="12"/>
      <c r="P5128" s="12"/>
      <c r="Q5128" s="12"/>
      <c r="R5128" s="12"/>
      <c r="S5128" s="12"/>
      <c r="T5128" s="12"/>
      <c r="U5128" s="12"/>
      <c r="V5128" s="12"/>
      <c r="W5128" s="12"/>
      <c r="X5128" s="12"/>
      <c r="Y5128" s="12"/>
      <c r="Z5128" s="12"/>
      <c r="AA5128" s="12"/>
      <c r="AB5128" s="12"/>
      <c r="AC5128" s="12"/>
      <c r="AD5128" s="12"/>
      <c r="AE5128" s="12"/>
      <c r="AF5128" s="12"/>
      <c r="AG5128" s="12"/>
      <c r="AH5128" s="12"/>
      <c r="AI5128" s="12"/>
      <c r="AJ5128" s="12"/>
      <c r="AK5128" s="12"/>
      <c r="AL5128" s="12"/>
      <c r="AM5128" s="12"/>
      <c r="AN5128" s="12"/>
      <c r="AO5128" s="12"/>
      <c r="AP5128" s="12"/>
      <c r="AQ5128" s="12"/>
      <c r="AR5128" s="12"/>
      <c r="AS5128" s="12"/>
      <c r="AT5128" s="12"/>
      <c r="AU5128" s="12"/>
      <c r="AV5128" s="12"/>
      <c r="AW5128" s="12"/>
      <c r="AX5128" s="12"/>
      <c r="AY5128" s="12"/>
      <c r="AZ5128" s="12"/>
      <c r="BA5128" s="12"/>
      <c r="BB5128" s="12"/>
      <c r="BC5128" s="12"/>
      <c r="BD5128" s="12"/>
      <c r="BE5128" s="12"/>
      <c r="BF5128" s="12"/>
      <c r="BG5128" s="12"/>
      <c r="BH5128" s="12"/>
      <c r="BI5128" s="12"/>
      <c r="BJ5128" s="13"/>
      <c r="BK5128" s="13"/>
      <c r="BL5128" s="13"/>
      <c r="BM5128" s="13"/>
      <c r="BN5128" s="13"/>
    </row>
    <row r="5129" spans="4:66" s="14" customFormat="1" x14ac:dyDescent="0.25">
      <c r="D5129" s="21"/>
      <c r="K5129" s="16"/>
      <c r="L5129" s="16"/>
      <c r="M5129" s="17"/>
      <c r="N5129" s="17"/>
      <c r="O5129" s="17"/>
      <c r="P5129" s="17"/>
      <c r="Q5129" s="17"/>
      <c r="R5129" s="17"/>
      <c r="S5129" s="17"/>
      <c r="T5129" s="17"/>
      <c r="U5129" s="17"/>
      <c r="V5129" s="17"/>
      <c r="W5129" s="17"/>
      <c r="X5129" s="17"/>
      <c r="Y5129" s="17"/>
      <c r="Z5129" s="17"/>
      <c r="AA5129" s="17"/>
      <c r="AB5129" s="17"/>
      <c r="AC5129" s="17"/>
      <c r="AD5129" s="17"/>
      <c r="AE5129" s="17"/>
      <c r="AF5129" s="17"/>
      <c r="AG5129" s="17"/>
      <c r="AH5129" s="17"/>
      <c r="AI5129" s="17"/>
      <c r="AJ5129" s="17"/>
      <c r="AK5129" s="17"/>
      <c r="AL5129" s="17"/>
      <c r="AM5129" s="17"/>
      <c r="AN5129" s="17"/>
      <c r="AO5129" s="17"/>
      <c r="AP5129" s="17"/>
      <c r="AQ5129" s="17"/>
      <c r="AR5129" s="17"/>
      <c r="AS5129" s="17"/>
      <c r="AT5129" s="17"/>
      <c r="AU5129" s="17"/>
      <c r="AV5129" s="17"/>
      <c r="AW5129" s="17"/>
      <c r="AX5129" s="17"/>
      <c r="AY5129" s="17"/>
      <c r="AZ5129" s="17"/>
      <c r="BA5129" s="17"/>
      <c r="BB5129" s="17"/>
      <c r="BC5129" s="17"/>
      <c r="BD5129" s="17"/>
      <c r="BE5129" s="17"/>
      <c r="BF5129" s="17"/>
      <c r="BG5129" s="17"/>
      <c r="BH5129" s="17"/>
      <c r="BI5129" s="17"/>
      <c r="BJ5129" s="18"/>
      <c r="BK5129" s="18"/>
      <c r="BL5129" s="18"/>
      <c r="BM5129" s="18"/>
      <c r="BN5129" s="18"/>
    </row>
    <row r="5130" spans="4:66" x14ac:dyDescent="0.25">
      <c r="D5130" s="7"/>
      <c r="E5130" s="10"/>
      <c r="F5130" s="10"/>
      <c r="G5130" s="10"/>
      <c r="H5130" s="10"/>
      <c r="I5130" s="10"/>
      <c r="J5130" s="10"/>
      <c r="K5130" s="11"/>
      <c r="L5130" s="11"/>
      <c r="M5130" s="12"/>
      <c r="N5130" s="12"/>
      <c r="O5130" s="12"/>
      <c r="P5130" s="12"/>
      <c r="Q5130" s="12"/>
      <c r="R5130" s="12"/>
      <c r="S5130" s="12"/>
      <c r="T5130" s="12"/>
      <c r="U5130" s="12"/>
      <c r="V5130" s="12"/>
      <c r="W5130" s="12"/>
      <c r="X5130" s="12"/>
      <c r="Y5130" s="12"/>
      <c r="Z5130" s="12"/>
      <c r="AA5130" s="12"/>
      <c r="AB5130" s="12"/>
      <c r="AC5130" s="12"/>
      <c r="AD5130" s="12"/>
      <c r="AE5130" s="12"/>
      <c r="AF5130" s="12"/>
      <c r="AG5130" s="12"/>
      <c r="AH5130" s="12"/>
      <c r="AI5130" s="12"/>
      <c r="AJ5130" s="12"/>
      <c r="AK5130" s="12"/>
      <c r="AL5130" s="12"/>
      <c r="AM5130" s="12"/>
      <c r="AN5130" s="12"/>
      <c r="AO5130" s="12"/>
      <c r="AP5130" s="12"/>
      <c r="AQ5130" s="12"/>
      <c r="AR5130" s="12"/>
      <c r="AS5130" s="12"/>
      <c r="AT5130" s="12"/>
      <c r="AU5130" s="12"/>
      <c r="AV5130" s="12"/>
      <c r="AW5130" s="12"/>
      <c r="AX5130" s="12"/>
      <c r="AY5130" s="12"/>
      <c r="AZ5130" s="12"/>
      <c r="BA5130" s="12"/>
      <c r="BB5130" s="12"/>
      <c r="BC5130" s="12"/>
      <c r="BD5130" s="12"/>
      <c r="BE5130" s="12"/>
      <c r="BF5130" s="12"/>
      <c r="BG5130" s="12"/>
      <c r="BH5130" s="12"/>
      <c r="BI5130" s="12"/>
      <c r="BJ5130" s="13"/>
      <c r="BK5130" s="13"/>
      <c r="BL5130" s="13"/>
      <c r="BM5130" s="13"/>
      <c r="BN5130" s="13"/>
    </row>
    <row r="5131" spans="4:66" x14ac:dyDescent="0.25">
      <c r="D5131" s="7"/>
      <c r="E5131" s="10"/>
      <c r="F5131" s="10"/>
      <c r="G5131" s="10"/>
      <c r="H5131" s="10"/>
      <c r="I5131" s="10"/>
      <c r="J5131" s="10"/>
      <c r="K5131" s="11"/>
      <c r="L5131" s="11"/>
      <c r="M5131" s="12"/>
      <c r="N5131" s="12"/>
      <c r="O5131" s="12"/>
      <c r="P5131" s="12"/>
      <c r="Q5131" s="12"/>
      <c r="R5131" s="12"/>
      <c r="S5131" s="12"/>
      <c r="T5131" s="12"/>
      <c r="U5131" s="12"/>
      <c r="V5131" s="12"/>
      <c r="W5131" s="12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2"/>
      <c r="AS5131" s="12"/>
      <c r="AT5131" s="12"/>
      <c r="AU5131" s="12"/>
      <c r="AV5131" s="12"/>
      <c r="AW5131" s="12"/>
      <c r="AX5131" s="12"/>
      <c r="AY5131" s="12"/>
      <c r="AZ5131" s="12"/>
      <c r="BA5131" s="12"/>
      <c r="BB5131" s="12"/>
      <c r="BC5131" s="12"/>
      <c r="BD5131" s="12"/>
      <c r="BE5131" s="12"/>
      <c r="BF5131" s="12"/>
      <c r="BG5131" s="12"/>
      <c r="BH5131" s="12"/>
      <c r="BI5131" s="12"/>
      <c r="BJ5131" s="13"/>
      <c r="BK5131" s="13"/>
      <c r="BL5131" s="13"/>
      <c r="BM5131" s="13"/>
      <c r="BN5131" s="13"/>
    </row>
    <row r="5132" spans="4:66" x14ac:dyDescent="0.25">
      <c r="D5132" s="7"/>
      <c r="E5132" s="10"/>
      <c r="F5132" s="10"/>
      <c r="G5132" s="10"/>
      <c r="H5132" s="10"/>
      <c r="I5132" s="10"/>
      <c r="J5132" s="10"/>
      <c r="K5132" s="11"/>
      <c r="L5132" s="11"/>
      <c r="M5132" s="12"/>
      <c r="N5132" s="12"/>
      <c r="O5132" s="12"/>
      <c r="P5132" s="12"/>
      <c r="Q5132" s="12"/>
      <c r="R5132" s="12"/>
      <c r="S5132" s="12"/>
      <c r="T5132" s="12"/>
      <c r="U5132" s="12"/>
      <c r="V5132" s="12"/>
      <c r="W5132" s="12"/>
      <c r="X5132" s="12"/>
      <c r="Y5132" s="12"/>
      <c r="Z5132" s="12"/>
      <c r="AA5132" s="12"/>
      <c r="AB5132" s="12"/>
      <c r="AC5132" s="12"/>
      <c r="AD5132" s="12"/>
      <c r="AE5132" s="12"/>
      <c r="AF5132" s="12"/>
      <c r="AG5132" s="12"/>
      <c r="AH5132" s="12"/>
      <c r="AI5132" s="12"/>
      <c r="AJ5132" s="12"/>
      <c r="AK5132" s="12"/>
      <c r="AL5132" s="12"/>
      <c r="AM5132" s="12"/>
      <c r="AN5132" s="12"/>
      <c r="AO5132" s="12"/>
      <c r="AP5132" s="12"/>
      <c r="AQ5132" s="12"/>
      <c r="AR5132" s="12"/>
      <c r="AS5132" s="12"/>
      <c r="AT5132" s="12"/>
      <c r="AU5132" s="12"/>
      <c r="AV5132" s="12"/>
      <c r="AW5132" s="12"/>
      <c r="AX5132" s="12"/>
      <c r="AY5132" s="12"/>
      <c r="AZ5132" s="12"/>
      <c r="BA5132" s="12"/>
      <c r="BB5132" s="12"/>
      <c r="BC5132" s="12"/>
      <c r="BD5132" s="12"/>
      <c r="BE5132" s="12"/>
      <c r="BF5132" s="12"/>
      <c r="BG5132" s="12"/>
      <c r="BH5132" s="12"/>
      <c r="BI5132" s="12"/>
      <c r="BJ5132" s="13"/>
      <c r="BK5132" s="13"/>
      <c r="BL5132" s="13"/>
      <c r="BM5132" s="13"/>
      <c r="BN5132" s="13"/>
    </row>
    <row r="5133" spans="4:66" x14ac:dyDescent="0.25">
      <c r="D5133" s="7"/>
      <c r="E5133" s="10"/>
      <c r="F5133" s="10"/>
      <c r="G5133" s="10"/>
      <c r="H5133" s="10"/>
      <c r="I5133" s="10"/>
      <c r="J5133" s="10"/>
      <c r="K5133" s="11"/>
      <c r="L5133" s="11"/>
      <c r="M5133" s="12"/>
      <c r="N5133" s="12"/>
      <c r="O5133" s="12"/>
      <c r="P5133" s="12"/>
      <c r="Q5133" s="12"/>
      <c r="R5133" s="12"/>
      <c r="S5133" s="12"/>
      <c r="T5133" s="12"/>
      <c r="U5133" s="12"/>
      <c r="V5133" s="12"/>
      <c r="W5133" s="12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2"/>
      <c r="AS5133" s="12"/>
      <c r="AT5133" s="12"/>
      <c r="AU5133" s="12"/>
      <c r="AV5133" s="12"/>
      <c r="AW5133" s="12"/>
      <c r="AX5133" s="12"/>
      <c r="AY5133" s="12"/>
      <c r="AZ5133" s="12"/>
      <c r="BA5133" s="12"/>
      <c r="BB5133" s="12"/>
      <c r="BC5133" s="12"/>
      <c r="BD5133" s="12"/>
      <c r="BE5133" s="12"/>
      <c r="BF5133" s="12"/>
      <c r="BG5133" s="12"/>
      <c r="BH5133" s="12"/>
      <c r="BI5133" s="12"/>
      <c r="BJ5133" s="13"/>
      <c r="BK5133" s="13"/>
      <c r="BL5133" s="13"/>
      <c r="BM5133" s="13"/>
      <c r="BN5133" s="13"/>
    </row>
    <row r="5134" spans="4:66" x14ac:dyDescent="0.25">
      <c r="D5134" s="7"/>
      <c r="E5134" s="10"/>
      <c r="F5134" s="10"/>
      <c r="G5134" s="10"/>
      <c r="H5134" s="10"/>
      <c r="I5134" s="10"/>
      <c r="J5134" s="10"/>
      <c r="K5134" s="11"/>
      <c r="L5134" s="11"/>
      <c r="M5134" s="12"/>
      <c r="N5134" s="12"/>
      <c r="O5134" s="12"/>
      <c r="P5134" s="12"/>
      <c r="Q5134" s="12"/>
      <c r="R5134" s="12"/>
      <c r="S5134" s="12"/>
      <c r="T5134" s="12"/>
      <c r="U5134" s="12"/>
      <c r="V5134" s="12"/>
      <c r="W5134" s="12"/>
      <c r="X5134" s="12"/>
      <c r="Y5134" s="12"/>
      <c r="Z5134" s="12"/>
      <c r="AA5134" s="12"/>
      <c r="AB5134" s="12"/>
      <c r="AC5134" s="12"/>
      <c r="AD5134" s="12"/>
      <c r="AE5134" s="12"/>
      <c r="AF5134" s="12"/>
      <c r="AG5134" s="12"/>
      <c r="AH5134" s="12"/>
      <c r="AI5134" s="12"/>
      <c r="AJ5134" s="12"/>
      <c r="AK5134" s="12"/>
      <c r="AL5134" s="12"/>
      <c r="AM5134" s="12"/>
      <c r="AN5134" s="12"/>
      <c r="AO5134" s="12"/>
      <c r="AP5134" s="12"/>
      <c r="AQ5134" s="12"/>
      <c r="AR5134" s="12"/>
      <c r="AS5134" s="12"/>
      <c r="AT5134" s="12"/>
      <c r="AU5134" s="12"/>
      <c r="AV5134" s="12"/>
      <c r="AW5134" s="12"/>
      <c r="AX5134" s="12"/>
      <c r="AY5134" s="12"/>
      <c r="AZ5134" s="12"/>
      <c r="BA5134" s="12"/>
      <c r="BB5134" s="12"/>
      <c r="BC5134" s="12"/>
      <c r="BD5134" s="12"/>
      <c r="BE5134" s="12"/>
      <c r="BF5134" s="12"/>
      <c r="BG5134" s="12"/>
      <c r="BH5134" s="12"/>
      <c r="BI5134" s="12"/>
      <c r="BJ5134" s="13"/>
      <c r="BK5134" s="13"/>
      <c r="BL5134" s="13"/>
      <c r="BM5134" s="13"/>
      <c r="BN5134" s="13"/>
    </row>
    <row r="5135" spans="4:66" x14ac:dyDescent="0.25">
      <c r="D5135" s="7"/>
      <c r="E5135" s="10"/>
      <c r="F5135" s="10"/>
      <c r="G5135" s="10"/>
      <c r="H5135" s="10"/>
      <c r="I5135" s="10"/>
      <c r="J5135" s="10"/>
      <c r="K5135" s="11"/>
      <c r="L5135" s="11"/>
      <c r="M5135" s="12"/>
      <c r="N5135" s="12"/>
      <c r="O5135" s="12"/>
      <c r="P5135" s="12"/>
      <c r="Q5135" s="12"/>
      <c r="R5135" s="12"/>
      <c r="S5135" s="12"/>
      <c r="T5135" s="12"/>
      <c r="U5135" s="12"/>
      <c r="V5135" s="12"/>
      <c r="W5135" s="12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2"/>
      <c r="AS5135" s="12"/>
      <c r="AT5135" s="12"/>
      <c r="AU5135" s="12"/>
      <c r="AV5135" s="12"/>
      <c r="AW5135" s="12"/>
      <c r="AX5135" s="12"/>
      <c r="AY5135" s="12"/>
      <c r="AZ5135" s="12"/>
      <c r="BA5135" s="12"/>
      <c r="BB5135" s="12"/>
      <c r="BC5135" s="12"/>
      <c r="BD5135" s="12"/>
      <c r="BE5135" s="12"/>
      <c r="BF5135" s="12"/>
      <c r="BG5135" s="12"/>
      <c r="BH5135" s="12"/>
      <c r="BI5135" s="12"/>
      <c r="BJ5135" s="13"/>
      <c r="BK5135" s="13"/>
      <c r="BL5135" s="13"/>
      <c r="BM5135" s="13"/>
      <c r="BN5135" s="13"/>
    </row>
    <row r="5136" spans="4:66" x14ac:dyDescent="0.25">
      <c r="D5136" s="7"/>
      <c r="E5136" s="10"/>
      <c r="F5136" s="10"/>
      <c r="G5136" s="10"/>
      <c r="H5136" s="10"/>
      <c r="I5136" s="10"/>
      <c r="J5136" s="10"/>
      <c r="K5136" s="11"/>
      <c r="L5136" s="11"/>
      <c r="M5136" s="12"/>
      <c r="N5136" s="12"/>
      <c r="O5136" s="12"/>
      <c r="P5136" s="12"/>
      <c r="Q5136" s="12"/>
      <c r="R5136" s="12"/>
      <c r="S5136" s="12"/>
      <c r="T5136" s="12"/>
      <c r="U5136" s="12"/>
      <c r="V5136" s="12"/>
      <c r="W5136" s="12"/>
      <c r="X5136" s="12"/>
      <c r="Y5136" s="12"/>
      <c r="Z5136" s="12"/>
      <c r="AA5136" s="12"/>
      <c r="AB5136" s="12"/>
      <c r="AC5136" s="12"/>
      <c r="AD5136" s="12"/>
      <c r="AE5136" s="12"/>
      <c r="AF5136" s="12"/>
      <c r="AG5136" s="12"/>
      <c r="AH5136" s="12"/>
      <c r="AI5136" s="12"/>
      <c r="AJ5136" s="12"/>
      <c r="AK5136" s="12"/>
      <c r="AL5136" s="12"/>
      <c r="AM5136" s="12"/>
      <c r="AN5136" s="12"/>
      <c r="AO5136" s="12"/>
      <c r="AP5136" s="12"/>
      <c r="AQ5136" s="12"/>
      <c r="AR5136" s="12"/>
      <c r="AS5136" s="12"/>
      <c r="AT5136" s="12"/>
      <c r="AU5136" s="12"/>
      <c r="AV5136" s="12"/>
      <c r="AW5136" s="12"/>
      <c r="AX5136" s="12"/>
      <c r="AY5136" s="12"/>
      <c r="AZ5136" s="12"/>
      <c r="BA5136" s="12"/>
      <c r="BB5136" s="12"/>
      <c r="BC5136" s="12"/>
      <c r="BD5136" s="12"/>
      <c r="BE5136" s="12"/>
      <c r="BF5136" s="12"/>
      <c r="BG5136" s="12"/>
      <c r="BH5136" s="12"/>
      <c r="BI5136" s="12"/>
      <c r="BJ5136" s="13"/>
      <c r="BK5136" s="13"/>
      <c r="BL5136" s="13"/>
      <c r="BM5136" s="13"/>
      <c r="BN5136" s="13"/>
    </row>
    <row r="5137" spans="4:66" x14ac:dyDescent="0.25">
      <c r="D5137" s="7"/>
      <c r="E5137" s="10"/>
      <c r="F5137" s="10"/>
      <c r="G5137" s="10"/>
      <c r="H5137" s="10"/>
      <c r="I5137" s="10"/>
      <c r="J5137" s="10"/>
      <c r="K5137" s="11"/>
      <c r="L5137" s="11"/>
      <c r="M5137" s="12"/>
      <c r="N5137" s="12"/>
      <c r="O5137" s="12"/>
      <c r="P5137" s="12"/>
      <c r="Q5137" s="12"/>
      <c r="R5137" s="12"/>
      <c r="S5137" s="12"/>
      <c r="T5137" s="12"/>
      <c r="U5137" s="12"/>
      <c r="V5137" s="12"/>
      <c r="W5137" s="12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2"/>
      <c r="AS5137" s="12"/>
      <c r="AT5137" s="12"/>
      <c r="AU5137" s="12"/>
      <c r="AV5137" s="12"/>
      <c r="AW5137" s="12"/>
      <c r="AX5137" s="12"/>
      <c r="AY5137" s="12"/>
      <c r="AZ5137" s="12"/>
      <c r="BA5137" s="12"/>
      <c r="BB5137" s="12"/>
      <c r="BC5137" s="12"/>
      <c r="BD5137" s="12"/>
      <c r="BE5137" s="12"/>
      <c r="BF5137" s="12"/>
      <c r="BG5137" s="12"/>
      <c r="BH5137" s="12"/>
      <c r="BI5137" s="12"/>
      <c r="BJ5137" s="13"/>
      <c r="BK5137" s="13"/>
      <c r="BL5137" s="13"/>
      <c r="BM5137" s="13"/>
      <c r="BN5137" s="13"/>
    </row>
    <row r="5138" spans="4:66" x14ac:dyDescent="0.25">
      <c r="D5138" s="7"/>
      <c r="E5138" s="10"/>
      <c r="F5138" s="10"/>
      <c r="G5138" s="10"/>
      <c r="H5138" s="10"/>
      <c r="I5138" s="10"/>
      <c r="J5138" s="10"/>
      <c r="K5138" s="11"/>
      <c r="L5138" s="11"/>
      <c r="M5138" s="12"/>
      <c r="N5138" s="12"/>
      <c r="O5138" s="12"/>
      <c r="P5138" s="12"/>
      <c r="Q5138" s="12"/>
      <c r="R5138" s="12"/>
      <c r="S5138" s="12"/>
      <c r="T5138" s="12"/>
      <c r="U5138" s="12"/>
      <c r="V5138" s="12"/>
      <c r="W5138" s="12"/>
      <c r="X5138" s="12"/>
      <c r="Y5138" s="12"/>
      <c r="Z5138" s="12"/>
      <c r="AA5138" s="12"/>
      <c r="AB5138" s="12"/>
      <c r="AC5138" s="12"/>
      <c r="AD5138" s="12"/>
      <c r="AE5138" s="12"/>
      <c r="AF5138" s="12"/>
      <c r="AG5138" s="12"/>
      <c r="AH5138" s="12"/>
      <c r="AI5138" s="12"/>
      <c r="AJ5138" s="12"/>
      <c r="AK5138" s="12"/>
      <c r="AL5138" s="12"/>
      <c r="AM5138" s="12"/>
      <c r="AN5138" s="12"/>
      <c r="AO5138" s="12"/>
      <c r="AP5138" s="12"/>
      <c r="AQ5138" s="12"/>
      <c r="AR5138" s="12"/>
      <c r="AS5138" s="12"/>
      <c r="AT5138" s="12"/>
      <c r="AU5138" s="12"/>
      <c r="AV5138" s="12"/>
      <c r="AW5138" s="12"/>
      <c r="AX5138" s="12"/>
      <c r="AY5138" s="12"/>
      <c r="AZ5138" s="12"/>
      <c r="BA5138" s="12"/>
      <c r="BB5138" s="12"/>
      <c r="BC5138" s="12"/>
      <c r="BD5138" s="12"/>
      <c r="BE5138" s="12"/>
      <c r="BF5138" s="12"/>
      <c r="BG5138" s="12"/>
      <c r="BH5138" s="12"/>
      <c r="BI5138" s="12"/>
      <c r="BJ5138" s="13"/>
      <c r="BK5138" s="13"/>
      <c r="BL5138" s="13"/>
      <c r="BM5138" s="13"/>
      <c r="BN5138" s="13"/>
    </row>
    <row r="5139" spans="4:66" x14ac:dyDescent="0.25">
      <c r="D5139" s="7"/>
      <c r="E5139" s="10"/>
      <c r="F5139" s="10"/>
      <c r="G5139" s="10"/>
      <c r="H5139" s="10"/>
      <c r="I5139" s="10"/>
      <c r="J5139" s="10"/>
      <c r="K5139" s="11"/>
      <c r="L5139" s="11"/>
      <c r="M5139" s="12"/>
      <c r="N5139" s="12"/>
      <c r="O5139" s="12"/>
      <c r="P5139" s="12"/>
      <c r="Q5139" s="12"/>
      <c r="R5139" s="12"/>
      <c r="S5139" s="12"/>
      <c r="T5139" s="12"/>
      <c r="U5139" s="12"/>
      <c r="V5139" s="12"/>
      <c r="W5139" s="12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2"/>
      <c r="AS5139" s="12"/>
      <c r="AT5139" s="12"/>
      <c r="AU5139" s="12"/>
      <c r="AV5139" s="12"/>
      <c r="AW5139" s="12"/>
      <c r="AX5139" s="12"/>
      <c r="AY5139" s="12"/>
      <c r="AZ5139" s="12"/>
      <c r="BA5139" s="12"/>
      <c r="BB5139" s="12"/>
      <c r="BC5139" s="12"/>
      <c r="BD5139" s="12"/>
      <c r="BE5139" s="12"/>
      <c r="BF5139" s="12"/>
      <c r="BG5139" s="12"/>
      <c r="BH5139" s="12"/>
      <c r="BI5139" s="12"/>
      <c r="BJ5139" s="13"/>
      <c r="BK5139" s="13"/>
      <c r="BL5139" s="13"/>
      <c r="BM5139" s="13"/>
      <c r="BN5139" s="13"/>
    </row>
    <row r="5140" spans="4:66" x14ac:dyDescent="0.25">
      <c r="D5140" s="7"/>
      <c r="E5140" s="10"/>
      <c r="F5140" s="10"/>
      <c r="G5140" s="10"/>
      <c r="H5140" s="10"/>
      <c r="I5140" s="10"/>
      <c r="J5140" s="10"/>
      <c r="K5140" s="11"/>
      <c r="L5140" s="11"/>
      <c r="M5140" s="12"/>
      <c r="N5140" s="12"/>
      <c r="O5140" s="12"/>
      <c r="P5140" s="12"/>
      <c r="Q5140" s="12"/>
      <c r="R5140" s="12"/>
      <c r="S5140" s="12"/>
      <c r="T5140" s="12"/>
      <c r="U5140" s="12"/>
      <c r="V5140" s="12"/>
      <c r="W5140" s="12"/>
      <c r="X5140" s="12"/>
      <c r="Y5140" s="12"/>
      <c r="Z5140" s="12"/>
      <c r="AA5140" s="12"/>
      <c r="AB5140" s="12"/>
      <c r="AC5140" s="12"/>
      <c r="AD5140" s="12"/>
      <c r="AE5140" s="12"/>
      <c r="AF5140" s="12"/>
      <c r="AG5140" s="12"/>
      <c r="AH5140" s="12"/>
      <c r="AI5140" s="12"/>
      <c r="AJ5140" s="12"/>
      <c r="AK5140" s="12"/>
      <c r="AL5140" s="12"/>
      <c r="AM5140" s="12"/>
      <c r="AN5140" s="12"/>
      <c r="AO5140" s="12"/>
      <c r="AP5140" s="12"/>
      <c r="AQ5140" s="12"/>
      <c r="AR5140" s="12"/>
      <c r="AS5140" s="12"/>
      <c r="AT5140" s="12"/>
      <c r="AU5140" s="12"/>
      <c r="AV5140" s="12"/>
      <c r="AW5140" s="12"/>
      <c r="AX5140" s="12"/>
      <c r="AY5140" s="12"/>
      <c r="AZ5140" s="12"/>
      <c r="BA5140" s="12"/>
      <c r="BB5140" s="12"/>
      <c r="BC5140" s="12"/>
      <c r="BD5140" s="12"/>
      <c r="BE5140" s="12"/>
      <c r="BF5140" s="12"/>
      <c r="BG5140" s="12"/>
      <c r="BH5140" s="12"/>
      <c r="BI5140" s="12"/>
      <c r="BJ5140" s="13"/>
      <c r="BK5140" s="13"/>
      <c r="BL5140" s="13"/>
      <c r="BM5140" s="13"/>
      <c r="BN5140" s="13"/>
    </row>
    <row r="5141" spans="4:66" x14ac:dyDescent="0.25">
      <c r="D5141" s="7"/>
      <c r="E5141" s="10"/>
      <c r="F5141" s="10"/>
      <c r="G5141" s="10"/>
      <c r="H5141" s="10"/>
      <c r="I5141" s="10"/>
      <c r="J5141" s="10"/>
      <c r="K5141" s="11"/>
      <c r="L5141" s="11"/>
      <c r="M5141" s="12"/>
      <c r="N5141" s="12"/>
      <c r="O5141" s="12"/>
      <c r="P5141" s="12"/>
      <c r="Q5141" s="12"/>
      <c r="R5141" s="12"/>
      <c r="S5141" s="12"/>
      <c r="T5141" s="12"/>
      <c r="U5141" s="12"/>
      <c r="V5141" s="12"/>
      <c r="W5141" s="12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2"/>
      <c r="AS5141" s="12"/>
      <c r="AT5141" s="12"/>
      <c r="AU5141" s="12"/>
      <c r="AV5141" s="12"/>
      <c r="AW5141" s="12"/>
      <c r="AX5141" s="12"/>
      <c r="AY5141" s="12"/>
      <c r="AZ5141" s="12"/>
      <c r="BA5141" s="12"/>
      <c r="BB5141" s="12"/>
      <c r="BC5141" s="12"/>
      <c r="BD5141" s="12"/>
      <c r="BE5141" s="12"/>
      <c r="BF5141" s="12"/>
      <c r="BG5141" s="12"/>
      <c r="BH5141" s="12"/>
      <c r="BI5141" s="12"/>
      <c r="BJ5141" s="13"/>
      <c r="BK5141" s="13"/>
      <c r="BL5141" s="13"/>
      <c r="BM5141" s="13"/>
      <c r="BN5141" s="13"/>
    </row>
    <row r="5142" spans="4:66" x14ac:dyDescent="0.25">
      <c r="D5142" s="7"/>
      <c r="E5142" s="10"/>
      <c r="F5142" s="10"/>
      <c r="G5142" s="10"/>
      <c r="H5142" s="10"/>
      <c r="I5142" s="10"/>
      <c r="J5142" s="10"/>
      <c r="K5142" s="11"/>
      <c r="L5142" s="11"/>
      <c r="M5142" s="12"/>
      <c r="N5142" s="12"/>
      <c r="O5142" s="12"/>
      <c r="P5142" s="12"/>
      <c r="Q5142" s="12"/>
      <c r="R5142" s="12"/>
      <c r="S5142" s="12"/>
      <c r="T5142" s="12"/>
      <c r="U5142" s="12"/>
      <c r="V5142" s="12"/>
      <c r="W5142" s="12"/>
      <c r="X5142" s="12"/>
      <c r="Y5142" s="12"/>
      <c r="Z5142" s="12"/>
      <c r="AA5142" s="12"/>
      <c r="AB5142" s="12"/>
      <c r="AC5142" s="12"/>
      <c r="AD5142" s="12"/>
      <c r="AE5142" s="12"/>
      <c r="AF5142" s="12"/>
      <c r="AG5142" s="12"/>
      <c r="AH5142" s="12"/>
      <c r="AI5142" s="12"/>
      <c r="AJ5142" s="12"/>
      <c r="AK5142" s="12"/>
      <c r="AL5142" s="12"/>
      <c r="AM5142" s="12"/>
      <c r="AN5142" s="12"/>
      <c r="AO5142" s="12"/>
      <c r="AP5142" s="12"/>
      <c r="AQ5142" s="12"/>
      <c r="AR5142" s="12"/>
      <c r="AS5142" s="12"/>
      <c r="AT5142" s="12"/>
      <c r="AU5142" s="12"/>
      <c r="AV5142" s="12"/>
      <c r="AW5142" s="12"/>
      <c r="AX5142" s="12"/>
      <c r="AY5142" s="12"/>
      <c r="AZ5142" s="12"/>
      <c r="BA5142" s="12"/>
      <c r="BB5142" s="12"/>
      <c r="BC5142" s="12"/>
      <c r="BD5142" s="12"/>
      <c r="BE5142" s="12"/>
      <c r="BF5142" s="12"/>
      <c r="BG5142" s="12"/>
      <c r="BH5142" s="12"/>
      <c r="BI5142" s="12"/>
      <c r="BJ5142" s="13"/>
      <c r="BK5142" s="13"/>
      <c r="BL5142" s="13"/>
      <c r="BM5142" s="13"/>
      <c r="BN5142" s="13"/>
    </row>
    <row r="5143" spans="4:66" x14ac:dyDescent="0.25">
      <c r="D5143" s="7"/>
      <c r="E5143" s="10"/>
      <c r="F5143" s="10"/>
      <c r="G5143" s="10"/>
      <c r="H5143" s="10"/>
      <c r="I5143" s="10"/>
      <c r="J5143" s="10"/>
      <c r="K5143" s="11"/>
      <c r="L5143" s="11"/>
      <c r="M5143" s="12"/>
      <c r="N5143" s="12"/>
      <c r="O5143" s="12"/>
      <c r="P5143" s="12"/>
      <c r="Q5143" s="12"/>
      <c r="R5143" s="12"/>
      <c r="S5143" s="12"/>
      <c r="T5143" s="12"/>
      <c r="U5143" s="12"/>
      <c r="V5143" s="12"/>
      <c r="W5143" s="12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2"/>
      <c r="AS5143" s="12"/>
      <c r="AT5143" s="12"/>
      <c r="AU5143" s="12"/>
      <c r="AV5143" s="12"/>
      <c r="AW5143" s="12"/>
      <c r="AX5143" s="12"/>
      <c r="AY5143" s="12"/>
      <c r="AZ5143" s="12"/>
      <c r="BA5143" s="12"/>
      <c r="BB5143" s="12"/>
      <c r="BC5143" s="12"/>
      <c r="BD5143" s="12"/>
      <c r="BE5143" s="12"/>
      <c r="BF5143" s="12"/>
      <c r="BG5143" s="12"/>
      <c r="BH5143" s="12"/>
      <c r="BI5143" s="12"/>
      <c r="BJ5143" s="13"/>
      <c r="BK5143" s="13"/>
      <c r="BL5143" s="13"/>
      <c r="BM5143" s="13"/>
      <c r="BN5143" s="13"/>
    </row>
    <row r="5144" spans="4:66" x14ac:dyDescent="0.25">
      <c r="D5144" s="7"/>
      <c r="E5144" s="10"/>
      <c r="F5144" s="10"/>
      <c r="G5144" s="10"/>
      <c r="H5144" s="10"/>
      <c r="I5144" s="10"/>
      <c r="J5144" s="10"/>
      <c r="K5144" s="11"/>
      <c r="L5144" s="11"/>
      <c r="M5144" s="12"/>
      <c r="N5144" s="12"/>
      <c r="O5144" s="12"/>
      <c r="P5144" s="12"/>
      <c r="Q5144" s="12"/>
      <c r="R5144" s="12"/>
      <c r="S5144" s="12"/>
      <c r="T5144" s="12"/>
      <c r="U5144" s="12"/>
      <c r="V5144" s="12"/>
      <c r="W5144" s="12"/>
      <c r="X5144" s="12"/>
      <c r="Y5144" s="12"/>
      <c r="Z5144" s="12"/>
      <c r="AA5144" s="12"/>
      <c r="AB5144" s="12"/>
      <c r="AC5144" s="12"/>
      <c r="AD5144" s="12"/>
      <c r="AE5144" s="12"/>
      <c r="AF5144" s="12"/>
      <c r="AG5144" s="12"/>
      <c r="AH5144" s="12"/>
      <c r="AI5144" s="12"/>
      <c r="AJ5144" s="12"/>
      <c r="AK5144" s="12"/>
      <c r="AL5144" s="12"/>
      <c r="AM5144" s="12"/>
      <c r="AN5144" s="12"/>
      <c r="AO5144" s="12"/>
      <c r="AP5144" s="12"/>
      <c r="AQ5144" s="12"/>
      <c r="AR5144" s="12"/>
      <c r="AS5144" s="12"/>
      <c r="AT5144" s="12"/>
      <c r="AU5144" s="12"/>
      <c r="AV5144" s="12"/>
      <c r="AW5144" s="12"/>
      <c r="AX5144" s="12"/>
      <c r="AY5144" s="12"/>
      <c r="AZ5144" s="12"/>
      <c r="BA5144" s="12"/>
      <c r="BB5144" s="12"/>
      <c r="BC5144" s="12"/>
      <c r="BD5144" s="12"/>
      <c r="BE5144" s="12"/>
      <c r="BF5144" s="12"/>
      <c r="BG5144" s="12"/>
      <c r="BH5144" s="12"/>
      <c r="BI5144" s="12"/>
      <c r="BJ5144" s="13"/>
      <c r="BK5144" s="13"/>
      <c r="BL5144" s="13"/>
      <c r="BM5144" s="13"/>
      <c r="BN5144" s="13"/>
    </row>
    <row r="5145" spans="4:66" x14ac:dyDescent="0.25">
      <c r="D5145" s="7"/>
      <c r="E5145" s="10"/>
      <c r="F5145" s="10"/>
      <c r="G5145" s="10"/>
      <c r="H5145" s="10"/>
      <c r="I5145" s="10"/>
      <c r="J5145" s="10"/>
      <c r="K5145" s="11"/>
      <c r="L5145" s="11"/>
      <c r="M5145" s="12"/>
      <c r="N5145" s="12"/>
      <c r="O5145" s="12"/>
      <c r="P5145" s="12"/>
      <c r="Q5145" s="12"/>
      <c r="R5145" s="12"/>
      <c r="S5145" s="12"/>
      <c r="T5145" s="12"/>
      <c r="U5145" s="12"/>
      <c r="V5145" s="12"/>
      <c r="W5145" s="12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2"/>
      <c r="AS5145" s="12"/>
      <c r="AT5145" s="12"/>
      <c r="AU5145" s="12"/>
      <c r="AV5145" s="12"/>
      <c r="AW5145" s="12"/>
      <c r="AX5145" s="12"/>
      <c r="AY5145" s="12"/>
      <c r="AZ5145" s="12"/>
      <c r="BA5145" s="12"/>
      <c r="BB5145" s="12"/>
      <c r="BC5145" s="12"/>
      <c r="BD5145" s="12"/>
      <c r="BE5145" s="12"/>
      <c r="BF5145" s="12"/>
      <c r="BG5145" s="12"/>
      <c r="BH5145" s="12"/>
      <c r="BI5145" s="12"/>
      <c r="BJ5145" s="13"/>
      <c r="BK5145" s="13"/>
      <c r="BL5145" s="13"/>
      <c r="BM5145" s="13"/>
      <c r="BN5145" s="13"/>
    </row>
    <row r="5146" spans="4:66" x14ac:dyDescent="0.25">
      <c r="D5146" s="7"/>
      <c r="E5146" s="10"/>
      <c r="F5146" s="10"/>
      <c r="G5146" s="10"/>
      <c r="H5146" s="10"/>
      <c r="I5146" s="10"/>
      <c r="J5146" s="10"/>
      <c r="K5146" s="11"/>
      <c r="L5146" s="11"/>
      <c r="M5146" s="12"/>
      <c r="N5146" s="12"/>
      <c r="O5146" s="12"/>
      <c r="P5146" s="12"/>
      <c r="Q5146" s="12"/>
      <c r="R5146" s="12"/>
      <c r="S5146" s="12"/>
      <c r="T5146" s="12"/>
      <c r="U5146" s="12"/>
      <c r="V5146" s="12"/>
      <c r="W5146" s="12"/>
      <c r="X5146" s="12"/>
      <c r="Y5146" s="12"/>
      <c r="Z5146" s="12"/>
      <c r="AA5146" s="12"/>
      <c r="AB5146" s="12"/>
      <c r="AC5146" s="12"/>
      <c r="AD5146" s="12"/>
      <c r="AE5146" s="12"/>
      <c r="AF5146" s="12"/>
      <c r="AG5146" s="12"/>
      <c r="AH5146" s="12"/>
      <c r="AI5146" s="12"/>
      <c r="AJ5146" s="12"/>
      <c r="AK5146" s="12"/>
      <c r="AL5146" s="12"/>
      <c r="AM5146" s="12"/>
      <c r="AN5146" s="12"/>
      <c r="AO5146" s="12"/>
      <c r="AP5146" s="12"/>
      <c r="AQ5146" s="12"/>
      <c r="AR5146" s="12"/>
      <c r="AS5146" s="12"/>
      <c r="AT5146" s="12"/>
      <c r="AU5146" s="12"/>
      <c r="AV5146" s="12"/>
      <c r="AW5146" s="12"/>
      <c r="AX5146" s="12"/>
      <c r="AY5146" s="12"/>
      <c r="AZ5146" s="12"/>
      <c r="BA5146" s="12"/>
      <c r="BB5146" s="12"/>
      <c r="BC5146" s="12"/>
      <c r="BD5146" s="12"/>
      <c r="BE5146" s="12"/>
      <c r="BF5146" s="12"/>
      <c r="BG5146" s="12"/>
      <c r="BH5146" s="12"/>
      <c r="BI5146" s="12"/>
      <c r="BJ5146" s="13"/>
      <c r="BK5146" s="13"/>
      <c r="BL5146" s="13"/>
      <c r="BM5146" s="13"/>
      <c r="BN5146" s="13"/>
    </row>
    <row r="5147" spans="4:66" x14ac:dyDescent="0.25">
      <c r="D5147" s="7"/>
      <c r="E5147" s="10"/>
      <c r="F5147" s="10"/>
      <c r="G5147" s="10"/>
      <c r="H5147" s="10"/>
      <c r="I5147" s="10"/>
      <c r="J5147" s="10"/>
      <c r="K5147" s="11"/>
      <c r="L5147" s="11"/>
      <c r="M5147" s="12"/>
      <c r="N5147" s="12"/>
      <c r="O5147" s="12"/>
      <c r="P5147" s="12"/>
      <c r="Q5147" s="12"/>
      <c r="R5147" s="12"/>
      <c r="S5147" s="12"/>
      <c r="T5147" s="12"/>
      <c r="U5147" s="12"/>
      <c r="V5147" s="12"/>
      <c r="W5147" s="12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2"/>
      <c r="AS5147" s="12"/>
      <c r="AT5147" s="12"/>
      <c r="AU5147" s="12"/>
      <c r="AV5147" s="12"/>
      <c r="AW5147" s="12"/>
      <c r="AX5147" s="12"/>
      <c r="AY5147" s="12"/>
      <c r="AZ5147" s="12"/>
      <c r="BA5147" s="12"/>
      <c r="BB5147" s="12"/>
      <c r="BC5147" s="12"/>
      <c r="BD5147" s="12"/>
      <c r="BE5147" s="12"/>
      <c r="BF5147" s="12"/>
      <c r="BG5147" s="12"/>
      <c r="BH5147" s="12"/>
      <c r="BI5147" s="12"/>
      <c r="BJ5147" s="13"/>
      <c r="BK5147" s="13"/>
      <c r="BL5147" s="13"/>
      <c r="BM5147" s="13"/>
      <c r="BN5147" s="13"/>
    </row>
    <row r="5148" spans="4:66" x14ac:dyDescent="0.25">
      <c r="D5148" s="7"/>
      <c r="E5148" s="10"/>
      <c r="F5148" s="10"/>
      <c r="G5148" s="10"/>
      <c r="H5148" s="10"/>
      <c r="I5148" s="10"/>
      <c r="J5148" s="10"/>
      <c r="K5148" s="11"/>
      <c r="L5148" s="11"/>
      <c r="M5148" s="12"/>
      <c r="N5148" s="12"/>
      <c r="O5148" s="12"/>
      <c r="P5148" s="12"/>
      <c r="Q5148" s="12"/>
      <c r="R5148" s="12"/>
      <c r="S5148" s="12"/>
      <c r="T5148" s="12"/>
      <c r="U5148" s="12"/>
      <c r="V5148" s="12"/>
      <c r="W5148" s="12"/>
      <c r="X5148" s="12"/>
      <c r="Y5148" s="12"/>
      <c r="Z5148" s="12"/>
      <c r="AA5148" s="12"/>
      <c r="AB5148" s="12"/>
      <c r="AC5148" s="12"/>
      <c r="AD5148" s="12"/>
      <c r="AE5148" s="12"/>
      <c r="AF5148" s="12"/>
      <c r="AG5148" s="12"/>
      <c r="AH5148" s="12"/>
      <c r="AI5148" s="12"/>
      <c r="AJ5148" s="12"/>
      <c r="AK5148" s="12"/>
      <c r="AL5148" s="12"/>
      <c r="AM5148" s="12"/>
      <c r="AN5148" s="12"/>
      <c r="AO5148" s="12"/>
      <c r="AP5148" s="12"/>
      <c r="AQ5148" s="12"/>
      <c r="AR5148" s="12"/>
      <c r="AS5148" s="12"/>
      <c r="AT5148" s="12"/>
      <c r="AU5148" s="12"/>
      <c r="AV5148" s="12"/>
      <c r="AW5148" s="12"/>
      <c r="AX5148" s="12"/>
      <c r="AY5148" s="12"/>
      <c r="AZ5148" s="12"/>
      <c r="BA5148" s="12"/>
      <c r="BB5148" s="12"/>
      <c r="BC5148" s="12"/>
      <c r="BD5148" s="12"/>
      <c r="BE5148" s="12"/>
      <c r="BF5148" s="12"/>
      <c r="BG5148" s="12"/>
      <c r="BH5148" s="12"/>
      <c r="BI5148" s="12"/>
      <c r="BJ5148" s="13"/>
      <c r="BK5148" s="13"/>
      <c r="BL5148" s="13"/>
      <c r="BM5148" s="13"/>
      <c r="BN5148" s="13"/>
    </row>
    <row r="5149" spans="4:66" x14ac:dyDescent="0.25">
      <c r="D5149" s="7"/>
      <c r="E5149" s="10"/>
      <c r="F5149" s="10"/>
      <c r="G5149" s="10"/>
      <c r="H5149" s="10"/>
      <c r="I5149" s="10"/>
      <c r="J5149" s="10"/>
      <c r="K5149" s="11"/>
      <c r="L5149" s="11"/>
      <c r="M5149" s="12"/>
      <c r="N5149" s="12"/>
      <c r="O5149" s="12"/>
      <c r="P5149" s="12"/>
      <c r="Q5149" s="12"/>
      <c r="R5149" s="12"/>
      <c r="S5149" s="12"/>
      <c r="T5149" s="12"/>
      <c r="U5149" s="12"/>
      <c r="V5149" s="12"/>
      <c r="W5149" s="12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2"/>
      <c r="AS5149" s="12"/>
      <c r="AT5149" s="12"/>
      <c r="AU5149" s="12"/>
      <c r="AV5149" s="12"/>
      <c r="AW5149" s="12"/>
      <c r="AX5149" s="12"/>
      <c r="AY5149" s="12"/>
      <c r="AZ5149" s="12"/>
      <c r="BA5149" s="12"/>
      <c r="BB5149" s="12"/>
      <c r="BC5149" s="12"/>
      <c r="BD5149" s="12"/>
      <c r="BE5149" s="12"/>
      <c r="BF5149" s="12"/>
      <c r="BG5149" s="12"/>
      <c r="BH5149" s="12"/>
      <c r="BI5149" s="12"/>
      <c r="BJ5149" s="13"/>
      <c r="BK5149" s="13"/>
      <c r="BL5149" s="13"/>
      <c r="BM5149" s="13"/>
      <c r="BN5149" s="13"/>
    </row>
    <row r="5150" spans="4:66" x14ac:dyDescent="0.25">
      <c r="D5150" s="7"/>
      <c r="E5150" s="10"/>
      <c r="F5150" s="10"/>
      <c r="G5150" s="10"/>
      <c r="H5150" s="10"/>
      <c r="I5150" s="10"/>
      <c r="J5150" s="10"/>
      <c r="K5150" s="11"/>
      <c r="L5150" s="11"/>
      <c r="M5150" s="12"/>
      <c r="N5150" s="12"/>
      <c r="O5150" s="12"/>
      <c r="P5150" s="12"/>
      <c r="Q5150" s="12"/>
      <c r="R5150" s="12"/>
      <c r="S5150" s="12"/>
      <c r="T5150" s="12"/>
      <c r="U5150" s="12"/>
      <c r="V5150" s="12"/>
      <c r="W5150" s="12"/>
      <c r="X5150" s="12"/>
      <c r="Y5150" s="12"/>
      <c r="Z5150" s="12"/>
      <c r="AA5150" s="12"/>
      <c r="AB5150" s="12"/>
      <c r="AC5150" s="12"/>
      <c r="AD5150" s="12"/>
      <c r="AE5150" s="12"/>
      <c r="AF5150" s="12"/>
      <c r="AG5150" s="12"/>
      <c r="AH5150" s="12"/>
      <c r="AI5150" s="12"/>
      <c r="AJ5150" s="12"/>
      <c r="AK5150" s="12"/>
      <c r="AL5150" s="12"/>
      <c r="AM5150" s="12"/>
      <c r="AN5150" s="12"/>
      <c r="AO5150" s="12"/>
      <c r="AP5150" s="12"/>
      <c r="AQ5150" s="12"/>
      <c r="AR5150" s="12"/>
      <c r="AS5150" s="12"/>
      <c r="AT5150" s="12"/>
      <c r="AU5150" s="12"/>
      <c r="AV5150" s="12"/>
      <c r="AW5150" s="12"/>
      <c r="AX5150" s="12"/>
      <c r="AY5150" s="12"/>
      <c r="AZ5150" s="12"/>
      <c r="BA5150" s="12"/>
      <c r="BB5150" s="12"/>
      <c r="BC5150" s="12"/>
      <c r="BD5150" s="12"/>
      <c r="BE5150" s="12"/>
      <c r="BF5150" s="12"/>
      <c r="BG5150" s="12"/>
      <c r="BH5150" s="12"/>
      <c r="BI5150" s="12"/>
      <c r="BJ5150" s="13"/>
      <c r="BK5150" s="13"/>
      <c r="BL5150" s="13"/>
      <c r="BM5150" s="13"/>
      <c r="BN5150" s="13"/>
    </row>
    <row r="5151" spans="4:66" x14ac:dyDescent="0.25">
      <c r="D5151" s="7"/>
      <c r="E5151" s="10"/>
      <c r="F5151" s="10"/>
      <c r="G5151" s="10"/>
      <c r="H5151" s="10"/>
      <c r="I5151" s="10"/>
      <c r="J5151" s="10"/>
      <c r="K5151" s="11"/>
      <c r="L5151" s="11"/>
      <c r="M5151" s="12"/>
      <c r="N5151" s="12"/>
      <c r="O5151" s="12"/>
      <c r="P5151" s="12"/>
      <c r="Q5151" s="12"/>
      <c r="R5151" s="12"/>
      <c r="S5151" s="12"/>
      <c r="T5151" s="12"/>
      <c r="U5151" s="12"/>
      <c r="V5151" s="12"/>
      <c r="W5151" s="12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2"/>
      <c r="AS5151" s="12"/>
      <c r="AT5151" s="12"/>
      <c r="AU5151" s="12"/>
      <c r="AV5151" s="12"/>
      <c r="AW5151" s="12"/>
      <c r="AX5151" s="12"/>
      <c r="AY5151" s="12"/>
      <c r="AZ5151" s="12"/>
      <c r="BA5151" s="12"/>
      <c r="BB5151" s="12"/>
      <c r="BC5151" s="12"/>
      <c r="BD5151" s="12"/>
      <c r="BE5151" s="12"/>
      <c r="BF5151" s="12"/>
      <c r="BG5151" s="12"/>
      <c r="BH5151" s="12"/>
      <c r="BI5151" s="12"/>
      <c r="BJ5151" s="13"/>
      <c r="BK5151" s="13"/>
      <c r="BL5151" s="13"/>
      <c r="BM5151" s="13"/>
      <c r="BN5151" s="13"/>
    </row>
    <row r="5152" spans="4:66" x14ac:dyDescent="0.25">
      <c r="D5152" s="7"/>
      <c r="E5152" s="10"/>
      <c r="F5152" s="10"/>
      <c r="G5152" s="10"/>
      <c r="H5152" s="10"/>
      <c r="I5152" s="10"/>
      <c r="J5152" s="10"/>
      <c r="K5152" s="11"/>
      <c r="L5152" s="11"/>
      <c r="M5152" s="12"/>
      <c r="N5152" s="12"/>
      <c r="O5152" s="12"/>
      <c r="P5152" s="12"/>
      <c r="Q5152" s="12"/>
      <c r="R5152" s="12"/>
      <c r="S5152" s="12"/>
      <c r="T5152" s="12"/>
      <c r="U5152" s="12"/>
      <c r="V5152" s="12"/>
      <c r="W5152" s="12"/>
      <c r="X5152" s="12"/>
      <c r="Y5152" s="12"/>
      <c r="Z5152" s="12"/>
      <c r="AA5152" s="12"/>
      <c r="AB5152" s="12"/>
      <c r="AC5152" s="12"/>
      <c r="AD5152" s="12"/>
      <c r="AE5152" s="12"/>
      <c r="AF5152" s="12"/>
      <c r="AG5152" s="12"/>
      <c r="AH5152" s="12"/>
      <c r="AI5152" s="12"/>
      <c r="AJ5152" s="12"/>
      <c r="AK5152" s="12"/>
      <c r="AL5152" s="12"/>
      <c r="AM5152" s="12"/>
      <c r="AN5152" s="12"/>
      <c r="AO5152" s="12"/>
      <c r="AP5152" s="12"/>
      <c r="AQ5152" s="12"/>
      <c r="AR5152" s="12"/>
      <c r="AS5152" s="12"/>
      <c r="AT5152" s="12"/>
      <c r="AU5152" s="12"/>
      <c r="AV5152" s="12"/>
      <c r="AW5152" s="12"/>
      <c r="AX5152" s="12"/>
      <c r="AY5152" s="12"/>
      <c r="AZ5152" s="12"/>
      <c r="BA5152" s="12"/>
      <c r="BB5152" s="12"/>
      <c r="BC5152" s="12"/>
      <c r="BD5152" s="12"/>
      <c r="BE5152" s="12"/>
      <c r="BF5152" s="12"/>
      <c r="BG5152" s="12"/>
      <c r="BH5152" s="12"/>
      <c r="BI5152" s="12"/>
      <c r="BJ5152" s="13"/>
      <c r="BK5152" s="13"/>
      <c r="BL5152" s="13"/>
      <c r="BM5152" s="13"/>
      <c r="BN5152" s="13"/>
    </row>
    <row r="5153" spans="4:66" x14ac:dyDescent="0.25">
      <c r="D5153" s="7"/>
      <c r="E5153" s="10"/>
      <c r="F5153" s="10"/>
      <c r="G5153" s="10"/>
      <c r="H5153" s="10"/>
      <c r="I5153" s="10"/>
      <c r="J5153" s="10"/>
      <c r="K5153" s="11"/>
      <c r="L5153" s="11"/>
      <c r="M5153" s="12"/>
      <c r="N5153" s="12"/>
      <c r="O5153" s="12"/>
      <c r="P5153" s="12"/>
      <c r="Q5153" s="12"/>
      <c r="R5153" s="12"/>
      <c r="S5153" s="12"/>
      <c r="T5153" s="12"/>
      <c r="U5153" s="12"/>
      <c r="V5153" s="12"/>
      <c r="W5153" s="12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2"/>
      <c r="AS5153" s="12"/>
      <c r="AT5153" s="12"/>
      <c r="AU5153" s="12"/>
      <c r="AV5153" s="12"/>
      <c r="AW5153" s="12"/>
      <c r="AX5153" s="12"/>
      <c r="AY5153" s="12"/>
      <c r="AZ5153" s="12"/>
      <c r="BA5153" s="12"/>
      <c r="BB5153" s="12"/>
      <c r="BC5153" s="12"/>
      <c r="BD5153" s="12"/>
      <c r="BE5153" s="12"/>
      <c r="BF5153" s="12"/>
      <c r="BG5153" s="12"/>
      <c r="BH5153" s="12"/>
      <c r="BI5153" s="12"/>
      <c r="BJ5153" s="13"/>
      <c r="BK5153" s="13"/>
      <c r="BL5153" s="13"/>
      <c r="BM5153" s="13"/>
      <c r="BN5153" s="13"/>
    </row>
    <row r="5154" spans="4:66" x14ac:dyDescent="0.25">
      <c r="D5154" s="7"/>
      <c r="E5154" s="10"/>
      <c r="F5154" s="10"/>
      <c r="G5154" s="10"/>
      <c r="H5154" s="10"/>
      <c r="I5154" s="10"/>
      <c r="J5154" s="10"/>
      <c r="K5154" s="11"/>
      <c r="L5154" s="11"/>
      <c r="M5154" s="12"/>
      <c r="N5154" s="12"/>
      <c r="O5154" s="12"/>
      <c r="P5154" s="12"/>
      <c r="Q5154" s="12"/>
      <c r="R5154" s="12"/>
      <c r="S5154" s="12"/>
      <c r="T5154" s="12"/>
      <c r="U5154" s="12"/>
      <c r="V5154" s="12"/>
      <c r="W5154" s="12"/>
      <c r="X5154" s="12"/>
      <c r="Y5154" s="12"/>
      <c r="Z5154" s="12"/>
      <c r="AA5154" s="12"/>
      <c r="AB5154" s="12"/>
      <c r="AC5154" s="12"/>
      <c r="AD5154" s="12"/>
      <c r="AE5154" s="12"/>
      <c r="AF5154" s="12"/>
      <c r="AG5154" s="12"/>
      <c r="AH5154" s="12"/>
      <c r="AI5154" s="12"/>
      <c r="AJ5154" s="12"/>
      <c r="AK5154" s="12"/>
      <c r="AL5154" s="12"/>
      <c r="AM5154" s="12"/>
      <c r="AN5154" s="12"/>
      <c r="AO5154" s="12"/>
      <c r="AP5154" s="12"/>
      <c r="AQ5154" s="12"/>
      <c r="AR5154" s="12"/>
      <c r="AS5154" s="12"/>
      <c r="AT5154" s="12"/>
      <c r="AU5154" s="12"/>
      <c r="AV5154" s="12"/>
      <c r="AW5154" s="12"/>
      <c r="AX5154" s="12"/>
      <c r="AY5154" s="12"/>
      <c r="AZ5154" s="12"/>
      <c r="BA5154" s="12"/>
      <c r="BB5154" s="12"/>
      <c r="BC5154" s="12"/>
      <c r="BD5154" s="12"/>
      <c r="BE5154" s="12"/>
      <c r="BF5154" s="12"/>
      <c r="BG5154" s="12"/>
      <c r="BH5154" s="12"/>
      <c r="BI5154" s="12"/>
      <c r="BJ5154" s="13"/>
      <c r="BK5154" s="13"/>
      <c r="BL5154" s="13"/>
      <c r="BM5154" s="13"/>
      <c r="BN5154" s="13"/>
    </row>
    <row r="5155" spans="4:66" x14ac:dyDescent="0.25">
      <c r="D5155" s="7"/>
      <c r="E5155" s="10"/>
      <c r="F5155" s="10"/>
      <c r="G5155" s="10"/>
      <c r="H5155" s="10"/>
      <c r="I5155" s="10"/>
      <c r="J5155" s="10"/>
      <c r="K5155" s="11"/>
      <c r="L5155" s="11"/>
      <c r="M5155" s="12"/>
      <c r="N5155" s="12"/>
      <c r="O5155" s="12"/>
      <c r="P5155" s="12"/>
      <c r="Q5155" s="12"/>
      <c r="R5155" s="12"/>
      <c r="S5155" s="12"/>
      <c r="T5155" s="12"/>
      <c r="U5155" s="12"/>
      <c r="V5155" s="12"/>
      <c r="W5155" s="12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2"/>
      <c r="AS5155" s="12"/>
      <c r="AT5155" s="12"/>
      <c r="AU5155" s="12"/>
      <c r="AV5155" s="12"/>
      <c r="AW5155" s="12"/>
      <c r="AX5155" s="12"/>
      <c r="AY5155" s="12"/>
      <c r="AZ5155" s="12"/>
      <c r="BA5155" s="12"/>
      <c r="BB5155" s="12"/>
      <c r="BC5155" s="12"/>
      <c r="BD5155" s="12"/>
      <c r="BE5155" s="12"/>
      <c r="BF5155" s="12"/>
      <c r="BG5155" s="12"/>
      <c r="BH5155" s="12"/>
      <c r="BI5155" s="12"/>
      <c r="BJ5155" s="13"/>
      <c r="BK5155" s="13"/>
      <c r="BL5155" s="13"/>
      <c r="BM5155" s="13"/>
      <c r="BN5155" s="13"/>
    </row>
    <row r="5156" spans="4:66" x14ac:dyDescent="0.25">
      <c r="D5156" s="7"/>
      <c r="E5156" s="10"/>
      <c r="F5156" s="10"/>
      <c r="G5156" s="10"/>
      <c r="H5156" s="10"/>
      <c r="I5156" s="10"/>
      <c r="J5156" s="10"/>
      <c r="K5156" s="11"/>
      <c r="L5156" s="11"/>
      <c r="M5156" s="12"/>
      <c r="N5156" s="12"/>
      <c r="O5156" s="12"/>
      <c r="P5156" s="12"/>
      <c r="Q5156" s="12"/>
      <c r="R5156" s="12"/>
      <c r="S5156" s="12"/>
      <c r="T5156" s="12"/>
      <c r="U5156" s="12"/>
      <c r="V5156" s="12"/>
      <c r="W5156" s="12"/>
      <c r="X5156" s="12"/>
      <c r="Y5156" s="12"/>
      <c r="Z5156" s="12"/>
      <c r="AA5156" s="12"/>
      <c r="AB5156" s="12"/>
      <c r="AC5156" s="12"/>
      <c r="AD5156" s="12"/>
      <c r="AE5156" s="12"/>
      <c r="AF5156" s="12"/>
      <c r="AG5156" s="12"/>
      <c r="AH5156" s="12"/>
      <c r="AI5156" s="12"/>
      <c r="AJ5156" s="12"/>
      <c r="AK5156" s="12"/>
      <c r="AL5156" s="12"/>
      <c r="AM5156" s="12"/>
      <c r="AN5156" s="12"/>
      <c r="AO5156" s="12"/>
      <c r="AP5156" s="12"/>
      <c r="AQ5156" s="12"/>
      <c r="AR5156" s="12"/>
      <c r="AS5156" s="12"/>
      <c r="AT5156" s="12"/>
      <c r="AU5156" s="12"/>
      <c r="AV5156" s="12"/>
      <c r="AW5156" s="12"/>
      <c r="AX5156" s="12"/>
      <c r="AY5156" s="12"/>
      <c r="AZ5156" s="12"/>
      <c r="BA5156" s="12"/>
      <c r="BB5156" s="12"/>
      <c r="BC5156" s="12"/>
      <c r="BD5156" s="12"/>
      <c r="BE5156" s="12"/>
      <c r="BF5156" s="12"/>
      <c r="BG5156" s="12"/>
      <c r="BH5156" s="12"/>
      <c r="BI5156" s="12"/>
      <c r="BJ5156" s="13"/>
      <c r="BK5156" s="13"/>
      <c r="BL5156" s="13"/>
      <c r="BM5156" s="13"/>
      <c r="BN5156" s="13"/>
    </row>
    <row r="5157" spans="4:66" x14ac:dyDescent="0.25">
      <c r="D5157" s="7"/>
      <c r="E5157" s="10"/>
      <c r="F5157" s="10"/>
      <c r="G5157" s="10"/>
      <c r="H5157" s="10"/>
      <c r="I5157" s="10"/>
      <c r="J5157" s="10"/>
      <c r="K5157" s="11"/>
      <c r="L5157" s="11"/>
      <c r="M5157" s="12"/>
      <c r="N5157" s="12"/>
      <c r="O5157" s="12"/>
      <c r="P5157" s="12"/>
      <c r="Q5157" s="12"/>
      <c r="R5157" s="12"/>
      <c r="S5157" s="12"/>
      <c r="T5157" s="12"/>
      <c r="U5157" s="12"/>
      <c r="V5157" s="12"/>
      <c r="W5157" s="12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2"/>
      <c r="AS5157" s="12"/>
      <c r="AT5157" s="12"/>
      <c r="AU5157" s="12"/>
      <c r="AV5157" s="12"/>
      <c r="AW5157" s="12"/>
      <c r="AX5157" s="12"/>
      <c r="AY5157" s="12"/>
      <c r="AZ5157" s="12"/>
      <c r="BA5157" s="12"/>
      <c r="BB5157" s="12"/>
      <c r="BC5157" s="12"/>
      <c r="BD5157" s="12"/>
      <c r="BE5157" s="12"/>
      <c r="BF5157" s="12"/>
      <c r="BG5157" s="12"/>
      <c r="BH5157" s="12"/>
      <c r="BI5157" s="12"/>
      <c r="BJ5157" s="13"/>
      <c r="BK5157" s="13"/>
      <c r="BL5157" s="13"/>
      <c r="BM5157" s="13"/>
      <c r="BN5157" s="13"/>
    </row>
    <row r="5158" spans="4:66" x14ac:dyDescent="0.25">
      <c r="D5158" s="7"/>
      <c r="E5158" s="10"/>
      <c r="F5158" s="10"/>
      <c r="G5158" s="10"/>
      <c r="H5158" s="10"/>
      <c r="I5158" s="10"/>
      <c r="J5158" s="10"/>
      <c r="K5158" s="11"/>
      <c r="L5158" s="11"/>
      <c r="M5158" s="12"/>
      <c r="N5158" s="12"/>
      <c r="O5158" s="12"/>
      <c r="P5158" s="12"/>
      <c r="Q5158" s="12"/>
      <c r="R5158" s="12"/>
      <c r="S5158" s="12"/>
      <c r="T5158" s="12"/>
      <c r="U5158" s="12"/>
      <c r="V5158" s="12"/>
      <c r="W5158" s="12"/>
      <c r="X5158" s="12"/>
      <c r="Y5158" s="12"/>
      <c r="Z5158" s="12"/>
      <c r="AA5158" s="12"/>
      <c r="AB5158" s="12"/>
      <c r="AC5158" s="12"/>
      <c r="AD5158" s="12"/>
      <c r="AE5158" s="12"/>
      <c r="AF5158" s="12"/>
      <c r="AG5158" s="12"/>
      <c r="AH5158" s="12"/>
      <c r="AI5158" s="12"/>
      <c r="AJ5158" s="12"/>
      <c r="AK5158" s="12"/>
      <c r="AL5158" s="12"/>
      <c r="AM5158" s="12"/>
      <c r="AN5158" s="12"/>
      <c r="AO5158" s="12"/>
      <c r="AP5158" s="12"/>
      <c r="AQ5158" s="12"/>
      <c r="AR5158" s="12"/>
      <c r="AS5158" s="12"/>
      <c r="AT5158" s="12"/>
      <c r="AU5158" s="12"/>
      <c r="AV5158" s="12"/>
      <c r="AW5158" s="12"/>
      <c r="AX5158" s="12"/>
      <c r="AY5158" s="12"/>
      <c r="AZ5158" s="12"/>
      <c r="BA5158" s="12"/>
      <c r="BB5158" s="12"/>
      <c r="BC5158" s="12"/>
      <c r="BD5158" s="12"/>
      <c r="BE5158" s="12"/>
      <c r="BF5158" s="12"/>
      <c r="BG5158" s="12"/>
      <c r="BH5158" s="12"/>
      <c r="BI5158" s="12"/>
      <c r="BJ5158" s="13"/>
      <c r="BK5158" s="13"/>
      <c r="BL5158" s="13"/>
      <c r="BM5158" s="13"/>
      <c r="BN5158" s="13"/>
    </row>
    <row r="5159" spans="4:66" x14ac:dyDescent="0.25">
      <c r="D5159" s="7"/>
      <c r="E5159" s="10"/>
      <c r="F5159" s="10"/>
      <c r="G5159" s="10"/>
      <c r="H5159" s="10"/>
      <c r="I5159" s="10"/>
      <c r="J5159" s="10"/>
      <c r="K5159" s="11"/>
      <c r="L5159" s="11"/>
      <c r="M5159" s="12"/>
      <c r="N5159" s="12"/>
      <c r="O5159" s="12"/>
      <c r="P5159" s="12"/>
      <c r="Q5159" s="12"/>
      <c r="R5159" s="12"/>
      <c r="S5159" s="12"/>
      <c r="T5159" s="12"/>
      <c r="U5159" s="12"/>
      <c r="V5159" s="12"/>
      <c r="W5159" s="12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2"/>
      <c r="AS5159" s="12"/>
      <c r="AT5159" s="12"/>
      <c r="AU5159" s="12"/>
      <c r="AV5159" s="12"/>
      <c r="AW5159" s="12"/>
      <c r="AX5159" s="12"/>
      <c r="AY5159" s="12"/>
      <c r="AZ5159" s="12"/>
      <c r="BA5159" s="12"/>
      <c r="BB5159" s="12"/>
      <c r="BC5159" s="12"/>
      <c r="BD5159" s="12"/>
      <c r="BE5159" s="12"/>
      <c r="BF5159" s="12"/>
      <c r="BG5159" s="12"/>
      <c r="BH5159" s="12"/>
      <c r="BI5159" s="12"/>
      <c r="BJ5159" s="13"/>
      <c r="BK5159" s="13"/>
      <c r="BL5159" s="13"/>
      <c r="BM5159" s="13"/>
      <c r="BN5159" s="13"/>
    </row>
    <row r="5160" spans="4:66" x14ac:dyDescent="0.25">
      <c r="D5160" s="7"/>
      <c r="E5160" s="10"/>
      <c r="F5160" s="10"/>
      <c r="G5160" s="10"/>
      <c r="H5160" s="10"/>
      <c r="I5160" s="10"/>
      <c r="J5160" s="10"/>
      <c r="K5160" s="11"/>
      <c r="L5160" s="11"/>
      <c r="M5160" s="12"/>
      <c r="N5160" s="12"/>
      <c r="O5160" s="12"/>
      <c r="P5160" s="12"/>
      <c r="Q5160" s="12"/>
      <c r="R5160" s="12"/>
      <c r="S5160" s="12"/>
      <c r="T5160" s="12"/>
      <c r="U5160" s="12"/>
      <c r="V5160" s="12"/>
      <c r="W5160" s="12"/>
      <c r="X5160" s="12"/>
      <c r="Y5160" s="12"/>
      <c r="Z5160" s="12"/>
      <c r="AA5160" s="12"/>
      <c r="AB5160" s="12"/>
      <c r="AC5160" s="12"/>
      <c r="AD5160" s="12"/>
      <c r="AE5160" s="12"/>
      <c r="AF5160" s="12"/>
      <c r="AG5160" s="12"/>
      <c r="AH5160" s="12"/>
      <c r="AI5160" s="12"/>
      <c r="AJ5160" s="12"/>
      <c r="AK5160" s="12"/>
      <c r="AL5160" s="12"/>
      <c r="AM5160" s="12"/>
      <c r="AN5160" s="12"/>
      <c r="AO5160" s="12"/>
      <c r="AP5160" s="12"/>
      <c r="AQ5160" s="12"/>
      <c r="AR5160" s="12"/>
      <c r="AS5160" s="12"/>
      <c r="AT5160" s="12"/>
      <c r="AU5160" s="12"/>
      <c r="AV5160" s="12"/>
      <c r="AW5160" s="12"/>
      <c r="AX5160" s="12"/>
      <c r="AY5160" s="12"/>
      <c r="AZ5160" s="12"/>
      <c r="BA5160" s="12"/>
      <c r="BB5160" s="12"/>
      <c r="BC5160" s="12"/>
      <c r="BD5160" s="12"/>
      <c r="BE5160" s="12"/>
      <c r="BF5160" s="12"/>
      <c r="BG5160" s="12"/>
      <c r="BH5160" s="12"/>
      <c r="BI5160" s="12"/>
      <c r="BJ5160" s="13"/>
      <c r="BK5160" s="13"/>
      <c r="BL5160" s="13"/>
      <c r="BM5160" s="13"/>
      <c r="BN5160" s="13"/>
    </row>
    <row r="5161" spans="4:66" x14ac:dyDescent="0.25">
      <c r="D5161" s="7"/>
      <c r="E5161" s="10"/>
      <c r="F5161" s="10"/>
      <c r="G5161" s="10"/>
      <c r="H5161" s="10"/>
      <c r="I5161" s="10"/>
      <c r="J5161" s="10"/>
      <c r="K5161" s="11"/>
      <c r="L5161" s="11"/>
      <c r="M5161" s="12"/>
      <c r="N5161" s="12"/>
      <c r="O5161" s="12"/>
      <c r="P5161" s="12"/>
      <c r="Q5161" s="12"/>
      <c r="R5161" s="12"/>
      <c r="S5161" s="12"/>
      <c r="T5161" s="12"/>
      <c r="U5161" s="12"/>
      <c r="V5161" s="12"/>
      <c r="W5161" s="12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2"/>
      <c r="AS5161" s="12"/>
      <c r="AT5161" s="12"/>
      <c r="AU5161" s="12"/>
      <c r="AV5161" s="12"/>
      <c r="AW5161" s="12"/>
      <c r="AX5161" s="12"/>
      <c r="AY5161" s="12"/>
      <c r="AZ5161" s="12"/>
      <c r="BA5161" s="12"/>
      <c r="BB5161" s="12"/>
      <c r="BC5161" s="12"/>
      <c r="BD5161" s="12"/>
      <c r="BE5161" s="12"/>
      <c r="BF5161" s="12"/>
      <c r="BG5161" s="12"/>
      <c r="BH5161" s="12"/>
      <c r="BI5161" s="12"/>
      <c r="BJ5161" s="13"/>
      <c r="BK5161" s="13"/>
      <c r="BL5161" s="13"/>
      <c r="BM5161" s="13"/>
      <c r="BN5161" s="13"/>
    </row>
    <row r="5162" spans="4:66" x14ac:dyDescent="0.25">
      <c r="D5162" s="7"/>
      <c r="E5162" s="10"/>
      <c r="F5162" s="10"/>
      <c r="G5162" s="10"/>
      <c r="H5162" s="10"/>
      <c r="I5162" s="10"/>
      <c r="J5162" s="10"/>
      <c r="K5162" s="11"/>
      <c r="L5162" s="11"/>
      <c r="M5162" s="12"/>
      <c r="N5162" s="12"/>
      <c r="O5162" s="12"/>
      <c r="P5162" s="12"/>
      <c r="Q5162" s="12"/>
      <c r="R5162" s="12"/>
      <c r="S5162" s="12"/>
      <c r="T5162" s="12"/>
      <c r="U5162" s="12"/>
      <c r="V5162" s="12"/>
      <c r="W5162" s="12"/>
      <c r="X5162" s="12"/>
      <c r="Y5162" s="12"/>
      <c r="Z5162" s="12"/>
      <c r="AA5162" s="12"/>
      <c r="AB5162" s="12"/>
      <c r="AC5162" s="12"/>
      <c r="AD5162" s="12"/>
      <c r="AE5162" s="12"/>
      <c r="AF5162" s="12"/>
      <c r="AG5162" s="12"/>
      <c r="AH5162" s="12"/>
      <c r="AI5162" s="12"/>
      <c r="AJ5162" s="12"/>
      <c r="AK5162" s="12"/>
      <c r="AL5162" s="12"/>
      <c r="AM5162" s="12"/>
      <c r="AN5162" s="12"/>
      <c r="AO5162" s="12"/>
      <c r="AP5162" s="12"/>
      <c r="AQ5162" s="12"/>
      <c r="AR5162" s="12"/>
      <c r="AS5162" s="12"/>
      <c r="AT5162" s="12"/>
      <c r="AU5162" s="12"/>
      <c r="AV5162" s="12"/>
      <c r="AW5162" s="12"/>
      <c r="AX5162" s="12"/>
      <c r="AY5162" s="12"/>
      <c r="AZ5162" s="12"/>
      <c r="BA5162" s="12"/>
      <c r="BB5162" s="12"/>
      <c r="BC5162" s="12"/>
      <c r="BD5162" s="12"/>
      <c r="BE5162" s="12"/>
      <c r="BF5162" s="12"/>
      <c r="BG5162" s="12"/>
      <c r="BH5162" s="12"/>
      <c r="BI5162" s="12"/>
      <c r="BJ5162" s="13"/>
      <c r="BK5162" s="13"/>
      <c r="BL5162" s="13"/>
      <c r="BM5162" s="13"/>
      <c r="BN5162" s="13"/>
    </row>
    <row r="5163" spans="4:66" x14ac:dyDescent="0.25">
      <c r="D5163" s="7"/>
      <c r="E5163" s="10"/>
      <c r="F5163" s="10"/>
      <c r="G5163" s="10"/>
      <c r="H5163" s="10"/>
      <c r="I5163" s="10"/>
      <c r="J5163" s="10"/>
      <c r="K5163" s="11"/>
      <c r="L5163" s="11"/>
      <c r="M5163" s="12"/>
      <c r="N5163" s="12"/>
      <c r="O5163" s="12"/>
      <c r="P5163" s="12"/>
      <c r="Q5163" s="12"/>
      <c r="R5163" s="12"/>
      <c r="S5163" s="12"/>
      <c r="T5163" s="12"/>
      <c r="U5163" s="12"/>
      <c r="V5163" s="12"/>
      <c r="W5163" s="12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2"/>
      <c r="AS5163" s="12"/>
      <c r="AT5163" s="12"/>
      <c r="AU5163" s="12"/>
      <c r="AV5163" s="12"/>
      <c r="AW5163" s="12"/>
      <c r="AX5163" s="12"/>
      <c r="AY5163" s="12"/>
      <c r="AZ5163" s="12"/>
      <c r="BA5163" s="12"/>
      <c r="BB5163" s="12"/>
      <c r="BC5163" s="12"/>
      <c r="BD5163" s="12"/>
      <c r="BE5163" s="12"/>
      <c r="BF5163" s="12"/>
      <c r="BG5163" s="12"/>
      <c r="BH5163" s="12"/>
      <c r="BI5163" s="12"/>
      <c r="BJ5163" s="13"/>
      <c r="BK5163" s="13"/>
      <c r="BL5163" s="13"/>
      <c r="BM5163" s="13"/>
      <c r="BN5163" s="13"/>
    </row>
    <row r="5164" spans="4:66" x14ac:dyDescent="0.25">
      <c r="D5164" s="7"/>
      <c r="E5164" s="10"/>
      <c r="F5164" s="10"/>
      <c r="G5164" s="10"/>
      <c r="H5164" s="10"/>
      <c r="I5164" s="10"/>
      <c r="J5164" s="10"/>
      <c r="K5164" s="11"/>
      <c r="L5164" s="11"/>
      <c r="M5164" s="12"/>
      <c r="N5164" s="12"/>
      <c r="O5164" s="12"/>
      <c r="P5164" s="12"/>
      <c r="Q5164" s="12"/>
      <c r="R5164" s="12"/>
      <c r="S5164" s="12"/>
      <c r="T5164" s="12"/>
      <c r="U5164" s="12"/>
      <c r="V5164" s="12"/>
      <c r="W5164" s="12"/>
      <c r="X5164" s="12"/>
      <c r="Y5164" s="12"/>
      <c r="Z5164" s="12"/>
      <c r="AA5164" s="12"/>
      <c r="AB5164" s="12"/>
      <c r="AC5164" s="12"/>
      <c r="AD5164" s="12"/>
      <c r="AE5164" s="12"/>
      <c r="AF5164" s="12"/>
      <c r="AG5164" s="12"/>
      <c r="AH5164" s="12"/>
      <c r="AI5164" s="12"/>
      <c r="AJ5164" s="12"/>
      <c r="AK5164" s="12"/>
      <c r="AL5164" s="12"/>
      <c r="AM5164" s="12"/>
      <c r="AN5164" s="12"/>
      <c r="AO5164" s="12"/>
      <c r="AP5164" s="12"/>
      <c r="AQ5164" s="12"/>
      <c r="AR5164" s="12"/>
      <c r="AS5164" s="12"/>
      <c r="AT5164" s="12"/>
      <c r="AU5164" s="12"/>
      <c r="AV5164" s="12"/>
      <c r="AW5164" s="12"/>
      <c r="AX5164" s="12"/>
      <c r="AY5164" s="12"/>
      <c r="AZ5164" s="12"/>
      <c r="BA5164" s="12"/>
      <c r="BB5164" s="12"/>
      <c r="BC5164" s="12"/>
      <c r="BD5164" s="12"/>
      <c r="BE5164" s="12"/>
      <c r="BF5164" s="12"/>
      <c r="BG5164" s="12"/>
      <c r="BH5164" s="12"/>
      <c r="BI5164" s="12"/>
      <c r="BJ5164" s="13"/>
      <c r="BK5164" s="13"/>
      <c r="BL5164" s="13"/>
      <c r="BM5164" s="13"/>
      <c r="BN5164" s="13"/>
    </row>
    <row r="5165" spans="4:66" x14ac:dyDescent="0.25">
      <c r="D5165" s="7"/>
      <c r="E5165" s="10"/>
      <c r="F5165" s="10"/>
      <c r="G5165" s="10"/>
      <c r="H5165" s="10"/>
      <c r="I5165" s="10"/>
      <c r="J5165" s="10"/>
      <c r="K5165" s="11"/>
      <c r="L5165" s="11"/>
      <c r="M5165" s="12"/>
      <c r="N5165" s="12"/>
      <c r="O5165" s="12"/>
      <c r="P5165" s="12"/>
      <c r="Q5165" s="12"/>
      <c r="R5165" s="12"/>
      <c r="S5165" s="12"/>
      <c r="T5165" s="12"/>
      <c r="U5165" s="12"/>
      <c r="V5165" s="12"/>
      <c r="W5165" s="12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2"/>
      <c r="AS5165" s="12"/>
      <c r="AT5165" s="12"/>
      <c r="AU5165" s="12"/>
      <c r="AV5165" s="12"/>
      <c r="AW5165" s="12"/>
      <c r="AX5165" s="12"/>
      <c r="AY5165" s="12"/>
      <c r="AZ5165" s="12"/>
      <c r="BA5165" s="12"/>
      <c r="BB5165" s="12"/>
      <c r="BC5165" s="12"/>
      <c r="BD5165" s="12"/>
      <c r="BE5165" s="12"/>
      <c r="BF5165" s="12"/>
      <c r="BG5165" s="12"/>
      <c r="BH5165" s="12"/>
      <c r="BI5165" s="12"/>
      <c r="BJ5165" s="13"/>
      <c r="BK5165" s="13"/>
      <c r="BL5165" s="13"/>
      <c r="BM5165" s="13"/>
      <c r="BN5165" s="13"/>
    </row>
    <row r="5166" spans="4:66" x14ac:dyDescent="0.25">
      <c r="D5166" s="7"/>
      <c r="E5166" s="10"/>
      <c r="F5166" s="10"/>
      <c r="G5166" s="10"/>
      <c r="H5166" s="10"/>
      <c r="I5166" s="10"/>
      <c r="J5166" s="10"/>
      <c r="K5166" s="11"/>
      <c r="L5166" s="11"/>
      <c r="M5166" s="12"/>
      <c r="N5166" s="12"/>
      <c r="O5166" s="12"/>
      <c r="P5166" s="12"/>
      <c r="Q5166" s="12"/>
      <c r="R5166" s="12"/>
      <c r="S5166" s="12"/>
      <c r="T5166" s="12"/>
      <c r="U5166" s="12"/>
      <c r="V5166" s="12"/>
      <c r="W5166" s="12"/>
      <c r="X5166" s="12"/>
      <c r="Y5166" s="12"/>
      <c r="Z5166" s="12"/>
      <c r="AA5166" s="12"/>
      <c r="AB5166" s="12"/>
      <c r="AC5166" s="12"/>
      <c r="AD5166" s="12"/>
      <c r="AE5166" s="12"/>
      <c r="AF5166" s="12"/>
      <c r="AG5166" s="12"/>
      <c r="AH5166" s="12"/>
      <c r="AI5166" s="12"/>
      <c r="AJ5166" s="12"/>
      <c r="AK5166" s="12"/>
      <c r="AL5166" s="12"/>
      <c r="AM5166" s="12"/>
      <c r="AN5166" s="12"/>
      <c r="AO5166" s="12"/>
      <c r="AP5166" s="12"/>
      <c r="AQ5166" s="12"/>
      <c r="AR5166" s="12"/>
      <c r="AS5166" s="12"/>
      <c r="AT5166" s="12"/>
      <c r="AU5166" s="12"/>
      <c r="AV5166" s="12"/>
      <c r="AW5166" s="12"/>
      <c r="AX5166" s="12"/>
      <c r="AY5166" s="12"/>
      <c r="AZ5166" s="12"/>
      <c r="BA5166" s="12"/>
      <c r="BB5166" s="12"/>
      <c r="BC5166" s="12"/>
      <c r="BD5166" s="12"/>
      <c r="BE5166" s="12"/>
      <c r="BF5166" s="12"/>
      <c r="BG5166" s="12"/>
      <c r="BH5166" s="12"/>
      <c r="BI5166" s="12"/>
      <c r="BJ5166" s="13"/>
      <c r="BK5166" s="13"/>
      <c r="BL5166" s="13"/>
      <c r="BM5166" s="13"/>
      <c r="BN5166" s="13"/>
    </row>
    <row r="5167" spans="4:66" s="14" customFormat="1" x14ac:dyDescent="0.25">
      <c r="D5167" s="21"/>
      <c r="K5167" s="16"/>
      <c r="L5167" s="16"/>
      <c r="M5167" s="17"/>
      <c r="N5167" s="17"/>
      <c r="O5167" s="17"/>
      <c r="P5167" s="17"/>
      <c r="Q5167" s="17"/>
      <c r="R5167" s="17"/>
      <c r="S5167" s="17"/>
      <c r="T5167" s="17"/>
      <c r="U5167" s="17"/>
      <c r="V5167" s="17"/>
      <c r="W5167" s="17"/>
      <c r="X5167" s="17"/>
      <c r="Y5167" s="17"/>
      <c r="Z5167" s="17"/>
      <c r="AA5167" s="17"/>
      <c r="AB5167" s="17"/>
      <c r="AC5167" s="17"/>
      <c r="AD5167" s="17"/>
      <c r="AE5167" s="17"/>
      <c r="AF5167" s="17"/>
      <c r="AG5167" s="17"/>
      <c r="AH5167" s="17"/>
      <c r="AI5167" s="17"/>
      <c r="AJ5167" s="17"/>
      <c r="AK5167" s="17"/>
      <c r="AL5167" s="17"/>
      <c r="AM5167" s="17"/>
      <c r="AN5167" s="17"/>
      <c r="AO5167" s="17"/>
      <c r="AP5167" s="17"/>
      <c r="AQ5167" s="17"/>
      <c r="AR5167" s="17"/>
      <c r="AS5167" s="17"/>
      <c r="AT5167" s="17"/>
      <c r="AU5167" s="17"/>
      <c r="AV5167" s="17"/>
      <c r="AW5167" s="17"/>
      <c r="AX5167" s="17"/>
      <c r="AY5167" s="17"/>
      <c r="AZ5167" s="17"/>
      <c r="BA5167" s="17"/>
      <c r="BB5167" s="17"/>
      <c r="BC5167" s="17"/>
      <c r="BD5167" s="17"/>
      <c r="BE5167" s="17"/>
      <c r="BF5167" s="17"/>
      <c r="BG5167" s="17"/>
      <c r="BH5167" s="17"/>
      <c r="BI5167" s="17"/>
      <c r="BJ5167" s="18"/>
      <c r="BK5167" s="18"/>
      <c r="BL5167" s="18"/>
      <c r="BM5167" s="18"/>
      <c r="BN5167" s="18"/>
    </row>
    <row r="5168" spans="4:66" x14ac:dyDescent="0.25">
      <c r="D5168"/>
      <c r="E5168" s="10"/>
      <c r="F5168" s="10"/>
      <c r="G5168" s="10"/>
      <c r="H5168" s="10"/>
      <c r="I5168" s="10"/>
      <c r="J5168" s="10"/>
      <c r="K5168" s="11"/>
      <c r="L5168" s="11"/>
      <c r="M5168" s="12"/>
      <c r="N5168" s="12"/>
      <c r="O5168" s="12"/>
      <c r="P5168" s="12"/>
      <c r="Q5168" s="12"/>
      <c r="R5168" s="12"/>
      <c r="S5168" s="12"/>
      <c r="T5168" s="12"/>
      <c r="U5168" s="12"/>
      <c r="V5168" s="12"/>
      <c r="W5168" s="12"/>
      <c r="X5168" s="12"/>
      <c r="Y5168" s="12"/>
      <c r="Z5168" s="12"/>
      <c r="AA5168" s="12"/>
      <c r="AB5168" s="12"/>
      <c r="AC5168" s="12"/>
      <c r="AD5168" s="12"/>
      <c r="AE5168" s="12"/>
      <c r="AF5168" s="12"/>
      <c r="AG5168" s="12"/>
      <c r="AH5168" s="12"/>
      <c r="AI5168" s="12"/>
      <c r="AJ5168" s="12"/>
      <c r="AK5168" s="12"/>
      <c r="AL5168" s="12"/>
      <c r="AM5168" s="12"/>
      <c r="AN5168" s="12"/>
      <c r="AO5168" s="12"/>
      <c r="AP5168" s="12"/>
      <c r="AQ5168" s="12"/>
      <c r="AR5168" s="12"/>
      <c r="AS5168" s="12"/>
      <c r="AT5168" s="12"/>
      <c r="AU5168" s="12"/>
      <c r="AV5168" s="12"/>
      <c r="AW5168" s="12"/>
      <c r="AX5168" s="12"/>
      <c r="AY5168" s="12"/>
      <c r="AZ5168" s="12"/>
      <c r="BA5168" s="12"/>
      <c r="BB5168" s="12"/>
      <c r="BC5168" s="12"/>
      <c r="BD5168" s="12"/>
      <c r="BE5168" s="12"/>
      <c r="BF5168" s="12"/>
      <c r="BG5168" s="12"/>
      <c r="BH5168" s="12"/>
      <c r="BI5168" s="12"/>
      <c r="BJ5168" s="13"/>
      <c r="BK5168" s="13"/>
      <c r="BL5168" s="13"/>
      <c r="BM5168" s="13"/>
      <c r="BN5168" s="13"/>
    </row>
    <row r="5169" spans="4:66" x14ac:dyDescent="0.25">
      <c r="D5169"/>
      <c r="E5169" s="10"/>
      <c r="F5169" s="10"/>
      <c r="G5169" s="10"/>
      <c r="H5169" s="10"/>
      <c r="I5169" s="10"/>
      <c r="J5169" s="10"/>
      <c r="K5169" s="11"/>
      <c r="L5169" s="11"/>
      <c r="M5169" s="12"/>
      <c r="N5169" s="12"/>
      <c r="O5169" s="12"/>
      <c r="P5169" s="12"/>
      <c r="Q5169" s="12"/>
      <c r="R5169" s="12"/>
      <c r="S5169" s="12"/>
      <c r="T5169" s="12"/>
      <c r="U5169" s="12"/>
      <c r="V5169" s="12"/>
      <c r="W5169" s="12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2"/>
      <c r="AS5169" s="12"/>
      <c r="AT5169" s="12"/>
      <c r="AU5169" s="12"/>
      <c r="AV5169" s="12"/>
      <c r="AW5169" s="12"/>
      <c r="AX5169" s="12"/>
      <c r="AY5169" s="12"/>
      <c r="AZ5169" s="12"/>
      <c r="BA5169" s="12"/>
      <c r="BB5169" s="12"/>
      <c r="BC5169" s="12"/>
      <c r="BD5169" s="12"/>
      <c r="BE5169" s="12"/>
      <c r="BF5169" s="12"/>
      <c r="BG5169" s="12"/>
      <c r="BH5169" s="12"/>
      <c r="BI5169" s="12"/>
      <c r="BJ5169" s="13"/>
      <c r="BK5169" s="13"/>
      <c r="BL5169" s="13"/>
      <c r="BM5169" s="13"/>
      <c r="BN5169" s="13"/>
    </row>
    <row r="5170" spans="4:66" x14ac:dyDescent="0.25">
      <c r="D5170"/>
      <c r="E5170" s="10"/>
      <c r="F5170" s="10"/>
      <c r="G5170" s="10"/>
      <c r="H5170" s="10"/>
      <c r="I5170" s="10"/>
      <c r="J5170" s="10"/>
      <c r="K5170" s="11"/>
      <c r="L5170" s="11"/>
      <c r="M5170" s="12"/>
      <c r="N5170" s="12"/>
      <c r="O5170" s="12"/>
      <c r="P5170" s="12"/>
      <c r="Q5170" s="12"/>
      <c r="R5170" s="12"/>
      <c r="S5170" s="12"/>
      <c r="T5170" s="12"/>
      <c r="U5170" s="12"/>
      <c r="V5170" s="12"/>
      <c r="W5170" s="12"/>
      <c r="X5170" s="12"/>
      <c r="Y5170" s="12"/>
      <c r="Z5170" s="12"/>
      <c r="AA5170" s="12"/>
      <c r="AB5170" s="12"/>
      <c r="AC5170" s="12"/>
      <c r="AD5170" s="12"/>
      <c r="AE5170" s="12"/>
      <c r="AF5170" s="12"/>
      <c r="AG5170" s="12"/>
      <c r="AH5170" s="12"/>
      <c r="AI5170" s="12"/>
      <c r="AJ5170" s="12"/>
      <c r="AK5170" s="12"/>
      <c r="AL5170" s="12"/>
      <c r="AM5170" s="12"/>
      <c r="AN5170" s="12"/>
      <c r="AO5170" s="12"/>
      <c r="AP5170" s="12"/>
      <c r="AQ5170" s="12"/>
      <c r="AR5170" s="12"/>
      <c r="AS5170" s="12"/>
      <c r="AT5170" s="12"/>
      <c r="AU5170" s="12"/>
      <c r="AV5170" s="12"/>
      <c r="AW5170" s="12"/>
      <c r="AX5170" s="12"/>
      <c r="AY5170" s="12"/>
      <c r="AZ5170" s="12"/>
      <c r="BA5170" s="12"/>
      <c r="BB5170" s="12"/>
      <c r="BC5170" s="12"/>
      <c r="BD5170" s="12"/>
      <c r="BE5170" s="12"/>
      <c r="BF5170" s="12"/>
      <c r="BG5170" s="12"/>
      <c r="BH5170" s="12"/>
      <c r="BI5170" s="12"/>
      <c r="BJ5170" s="13"/>
      <c r="BK5170" s="13"/>
      <c r="BL5170" s="13"/>
      <c r="BM5170" s="13"/>
      <c r="BN5170" s="13"/>
    </row>
    <row r="5171" spans="4:66" x14ac:dyDescent="0.25">
      <c r="D5171"/>
      <c r="E5171" s="10"/>
      <c r="F5171" s="10"/>
      <c r="G5171" s="10"/>
      <c r="H5171" s="10"/>
      <c r="I5171" s="10"/>
      <c r="J5171" s="10"/>
      <c r="K5171" s="11"/>
      <c r="L5171" s="11"/>
      <c r="M5171" s="12"/>
      <c r="N5171" s="12"/>
      <c r="O5171" s="12"/>
      <c r="P5171" s="12"/>
      <c r="Q5171" s="12"/>
      <c r="R5171" s="12"/>
      <c r="S5171" s="12"/>
      <c r="T5171" s="12"/>
      <c r="U5171" s="12"/>
      <c r="V5171" s="12"/>
      <c r="W5171" s="12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2"/>
      <c r="AS5171" s="12"/>
      <c r="AT5171" s="12"/>
      <c r="AU5171" s="12"/>
      <c r="AV5171" s="12"/>
      <c r="AW5171" s="12"/>
      <c r="AX5171" s="12"/>
      <c r="AY5171" s="12"/>
      <c r="AZ5171" s="12"/>
      <c r="BA5171" s="12"/>
      <c r="BB5171" s="12"/>
      <c r="BC5171" s="12"/>
      <c r="BD5171" s="12"/>
      <c r="BE5171" s="12"/>
      <c r="BF5171" s="12"/>
      <c r="BG5171" s="12"/>
      <c r="BH5171" s="12"/>
      <c r="BI5171" s="12"/>
      <c r="BJ5171" s="13"/>
      <c r="BK5171" s="13"/>
      <c r="BL5171" s="13"/>
      <c r="BM5171" s="13"/>
      <c r="BN5171" s="13"/>
    </row>
    <row r="5172" spans="4:66" x14ac:dyDescent="0.25">
      <c r="D5172"/>
      <c r="E5172" s="10"/>
      <c r="F5172" s="10"/>
      <c r="G5172" s="10"/>
      <c r="H5172" s="10"/>
      <c r="I5172" s="10"/>
      <c r="J5172" s="10"/>
      <c r="K5172" s="11"/>
      <c r="L5172" s="11"/>
      <c r="M5172" s="12"/>
      <c r="N5172" s="12"/>
      <c r="O5172" s="12"/>
      <c r="P5172" s="12"/>
      <c r="Q5172" s="12"/>
      <c r="R5172" s="12"/>
      <c r="S5172" s="12"/>
      <c r="T5172" s="12"/>
      <c r="U5172" s="12"/>
      <c r="V5172" s="12"/>
      <c r="W5172" s="12"/>
      <c r="X5172" s="12"/>
      <c r="Y5172" s="12"/>
      <c r="Z5172" s="12"/>
      <c r="AA5172" s="12"/>
      <c r="AB5172" s="12"/>
      <c r="AC5172" s="12"/>
      <c r="AD5172" s="12"/>
      <c r="AE5172" s="12"/>
      <c r="AF5172" s="12"/>
      <c r="AG5172" s="12"/>
      <c r="AH5172" s="12"/>
      <c r="AI5172" s="12"/>
      <c r="AJ5172" s="12"/>
      <c r="AK5172" s="12"/>
      <c r="AL5172" s="12"/>
      <c r="AM5172" s="12"/>
      <c r="AN5172" s="12"/>
      <c r="AO5172" s="12"/>
      <c r="AP5172" s="12"/>
      <c r="AQ5172" s="12"/>
      <c r="AR5172" s="12"/>
      <c r="AS5172" s="12"/>
      <c r="AT5172" s="12"/>
      <c r="AU5172" s="12"/>
      <c r="AV5172" s="12"/>
      <c r="AW5172" s="12"/>
      <c r="AX5172" s="12"/>
      <c r="AY5172" s="12"/>
      <c r="AZ5172" s="12"/>
      <c r="BA5172" s="12"/>
      <c r="BB5172" s="12"/>
      <c r="BC5172" s="12"/>
      <c r="BD5172" s="12"/>
      <c r="BE5172" s="12"/>
      <c r="BF5172" s="12"/>
      <c r="BG5172" s="12"/>
      <c r="BH5172" s="12"/>
      <c r="BI5172" s="12"/>
      <c r="BJ5172" s="13"/>
      <c r="BK5172" s="13"/>
      <c r="BL5172" s="13"/>
      <c r="BM5172" s="13"/>
      <c r="BN5172" s="13"/>
    </row>
    <row r="5173" spans="4:66" x14ac:dyDescent="0.25">
      <c r="D5173"/>
      <c r="E5173" s="10"/>
      <c r="F5173" s="10"/>
      <c r="G5173" s="10"/>
      <c r="H5173" s="10"/>
      <c r="I5173" s="10"/>
      <c r="J5173" s="10"/>
      <c r="K5173" s="11"/>
      <c r="L5173" s="11"/>
      <c r="M5173" s="12"/>
      <c r="N5173" s="12"/>
      <c r="O5173" s="12"/>
      <c r="P5173" s="12"/>
      <c r="Q5173" s="12"/>
      <c r="R5173" s="12"/>
      <c r="S5173" s="12"/>
      <c r="T5173" s="12"/>
      <c r="U5173" s="12"/>
      <c r="V5173" s="12"/>
      <c r="W5173" s="12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2"/>
      <c r="AS5173" s="12"/>
      <c r="AT5173" s="12"/>
      <c r="AU5173" s="12"/>
      <c r="AV5173" s="12"/>
      <c r="AW5173" s="12"/>
      <c r="AX5173" s="12"/>
      <c r="AY5173" s="12"/>
      <c r="AZ5173" s="12"/>
      <c r="BA5173" s="12"/>
      <c r="BB5173" s="12"/>
      <c r="BC5173" s="12"/>
      <c r="BD5173" s="12"/>
      <c r="BE5173" s="12"/>
      <c r="BF5173" s="12"/>
      <c r="BG5173" s="12"/>
      <c r="BH5173" s="12"/>
      <c r="BI5173" s="12"/>
      <c r="BJ5173" s="13"/>
      <c r="BK5173" s="13"/>
      <c r="BL5173" s="13"/>
      <c r="BM5173" s="13"/>
      <c r="BN5173" s="13"/>
    </row>
    <row r="5174" spans="4:66" x14ac:dyDescent="0.25">
      <c r="D5174"/>
      <c r="E5174" s="10"/>
      <c r="F5174" s="10"/>
      <c r="G5174" s="10"/>
      <c r="H5174" s="10"/>
      <c r="I5174" s="10"/>
      <c r="J5174" s="10"/>
      <c r="K5174" s="11"/>
      <c r="L5174" s="11"/>
      <c r="M5174" s="12"/>
      <c r="N5174" s="12"/>
      <c r="O5174" s="12"/>
      <c r="P5174" s="12"/>
      <c r="Q5174" s="12"/>
      <c r="R5174" s="12"/>
      <c r="S5174" s="12"/>
      <c r="T5174" s="12"/>
      <c r="U5174" s="12"/>
      <c r="V5174" s="12"/>
      <c r="W5174" s="12"/>
      <c r="X5174" s="12"/>
      <c r="Y5174" s="12"/>
      <c r="Z5174" s="12"/>
      <c r="AA5174" s="12"/>
      <c r="AB5174" s="12"/>
      <c r="AC5174" s="12"/>
      <c r="AD5174" s="12"/>
      <c r="AE5174" s="12"/>
      <c r="AF5174" s="12"/>
      <c r="AG5174" s="12"/>
      <c r="AH5174" s="12"/>
      <c r="AI5174" s="12"/>
      <c r="AJ5174" s="12"/>
      <c r="AK5174" s="12"/>
      <c r="AL5174" s="12"/>
      <c r="AM5174" s="12"/>
      <c r="AN5174" s="12"/>
      <c r="AO5174" s="12"/>
      <c r="AP5174" s="12"/>
      <c r="AQ5174" s="12"/>
      <c r="AR5174" s="12"/>
      <c r="AS5174" s="12"/>
      <c r="AT5174" s="12"/>
      <c r="AU5174" s="12"/>
      <c r="AV5174" s="12"/>
      <c r="AW5174" s="12"/>
      <c r="AX5174" s="12"/>
      <c r="AY5174" s="12"/>
      <c r="AZ5174" s="12"/>
      <c r="BA5174" s="12"/>
      <c r="BB5174" s="12"/>
      <c r="BC5174" s="12"/>
      <c r="BD5174" s="12"/>
      <c r="BE5174" s="12"/>
      <c r="BF5174" s="12"/>
      <c r="BG5174" s="12"/>
      <c r="BH5174" s="12"/>
      <c r="BI5174" s="12"/>
      <c r="BJ5174" s="13"/>
      <c r="BK5174" s="13"/>
      <c r="BL5174" s="13"/>
      <c r="BM5174" s="13"/>
      <c r="BN5174" s="13"/>
    </row>
    <row r="5175" spans="4:66" x14ac:dyDescent="0.25">
      <c r="D5175"/>
      <c r="E5175" s="10"/>
      <c r="F5175" s="10"/>
      <c r="G5175" s="10"/>
      <c r="H5175" s="10"/>
      <c r="I5175" s="10"/>
      <c r="J5175" s="10"/>
      <c r="K5175" s="11"/>
      <c r="L5175" s="11"/>
      <c r="M5175" s="12"/>
      <c r="N5175" s="12"/>
      <c r="O5175" s="12"/>
      <c r="P5175" s="12"/>
      <c r="Q5175" s="12"/>
      <c r="R5175" s="12"/>
      <c r="S5175" s="12"/>
      <c r="T5175" s="12"/>
      <c r="U5175" s="12"/>
      <c r="V5175" s="12"/>
      <c r="W5175" s="12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2"/>
      <c r="AS5175" s="12"/>
      <c r="AT5175" s="12"/>
      <c r="AU5175" s="12"/>
      <c r="AV5175" s="12"/>
      <c r="AW5175" s="12"/>
      <c r="AX5175" s="12"/>
      <c r="AY5175" s="12"/>
      <c r="AZ5175" s="12"/>
      <c r="BA5175" s="12"/>
      <c r="BB5175" s="12"/>
      <c r="BC5175" s="12"/>
      <c r="BD5175" s="12"/>
      <c r="BE5175" s="12"/>
      <c r="BF5175" s="12"/>
      <c r="BG5175" s="12"/>
      <c r="BH5175" s="12"/>
      <c r="BI5175" s="12"/>
      <c r="BJ5175" s="13"/>
      <c r="BK5175" s="13"/>
      <c r="BL5175" s="13"/>
      <c r="BM5175" s="13"/>
      <c r="BN5175" s="13"/>
    </row>
    <row r="5176" spans="4:66" x14ac:dyDescent="0.25">
      <c r="D5176"/>
      <c r="E5176" s="10"/>
      <c r="F5176" s="10"/>
      <c r="G5176" s="10"/>
      <c r="H5176" s="10"/>
      <c r="I5176" s="10"/>
      <c r="J5176" s="10"/>
      <c r="K5176" s="11"/>
      <c r="L5176" s="11"/>
      <c r="M5176" s="12"/>
      <c r="N5176" s="12"/>
      <c r="O5176" s="12"/>
      <c r="P5176" s="12"/>
      <c r="Q5176" s="12"/>
      <c r="R5176" s="12"/>
      <c r="S5176" s="12"/>
      <c r="T5176" s="12"/>
      <c r="U5176" s="12"/>
      <c r="V5176" s="12"/>
      <c r="W5176" s="12"/>
      <c r="X5176" s="12"/>
      <c r="Y5176" s="12"/>
      <c r="Z5176" s="12"/>
      <c r="AA5176" s="12"/>
      <c r="AB5176" s="12"/>
      <c r="AC5176" s="12"/>
      <c r="AD5176" s="12"/>
      <c r="AE5176" s="12"/>
      <c r="AF5176" s="12"/>
      <c r="AG5176" s="12"/>
      <c r="AH5176" s="12"/>
      <c r="AI5176" s="12"/>
      <c r="AJ5176" s="12"/>
      <c r="AK5176" s="12"/>
      <c r="AL5176" s="12"/>
      <c r="AM5176" s="12"/>
      <c r="AN5176" s="12"/>
      <c r="AO5176" s="12"/>
      <c r="AP5176" s="12"/>
      <c r="AQ5176" s="12"/>
      <c r="AR5176" s="12"/>
      <c r="AS5176" s="12"/>
      <c r="AT5176" s="12"/>
      <c r="AU5176" s="12"/>
      <c r="AV5176" s="12"/>
      <c r="AW5176" s="12"/>
      <c r="AX5176" s="12"/>
      <c r="AY5176" s="12"/>
      <c r="AZ5176" s="12"/>
      <c r="BA5176" s="12"/>
      <c r="BB5176" s="12"/>
      <c r="BC5176" s="12"/>
      <c r="BD5176" s="12"/>
      <c r="BE5176" s="12"/>
      <c r="BF5176" s="12"/>
      <c r="BG5176" s="12"/>
      <c r="BH5176" s="12"/>
      <c r="BI5176" s="12"/>
      <c r="BJ5176" s="13"/>
      <c r="BK5176" s="13"/>
      <c r="BL5176" s="13"/>
      <c r="BM5176" s="13"/>
      <c r="BN5176" s="13"/>
    </row>
    <row r="5177" spans="4:66" x14ac:dyDescent="0.25">
      <c r="D5177"/>
      <c r="E5177" s="10"/>
      <c r="F5177" s="10"/>
      <c r="G5177" s="10"/>
      <c r="H5177" s="10"/>
      <c r="I5177" s="10"/>
      <c r="J5177" s="10"/>
      <c r="K5177" s="11"/>
      <c r="L5177" s="11"/>
      <c r="M5177" s="12"/>
      <c r="N5177" s="12"/>
      <c r="O5177" s="12"/>
      <c r="P5177" s="12"/>
      <c r="Q5177" s="12"/>
      <c r="R5177" s="12"/>
      <c r="S5177" s="12"/>
      <c r="T5177" s="12"/>
      <c r="U5177" s="12"/>
      <c r="V5177" s="12"/>
      <c r="W5177" s="12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2"/>
      <c r="AS5177" s="12"/>
      <c r="AT5177" s="12"/>
      <c r="AU5177" s="12"/>
      <c r="AV5177" s="12"/>
      <c r="AW5177" s="12"/>
      <c r="AX5177" s="12"/>
      <c r="AY5177" s="12"/>
      <c r="AZ5177" s="12"/>
      <c r="BA5177" s="12"/>
      <c r="BB5177" s="12"/>
      <c r="BC5177" s="12"/>
      <c r="BD5177" s="12"/>
      <c r="BE5177" s="12"/>
      <c r="BF5177" s="12"/>
      <c r="BG5177" s="12"/>
      <c r="BH5177" s="12"/>
      <c r="BI5177" s="12"/>
      <c r="BJ5177" s="13"/>
      <c r="BK5177" s="13"/>
      <c r="BL5177" s="13"/>
      <c r="BM5177" s="13"/>
      <c r="BN5177" s="13"/>
    </row>
    <row r="5178" spans="4:66" x14ac:dyDescent="0.25">
      <c r="D5178"/>
      <c r="E5178" s="10"/>
      <c r="F5178" s="10"/>
      <c r="G5178" s="10"/>
      <c r="H5178" s="10"/>
      <c r="I5178" s="10"/>
      <c r="J5178" s="10"/>
      <c r="K5178" s="11"/>
      <c r="L5178" s="11"/>
      <c r="M5178" s="12"/>
      <c r="N5178" s="12"/>
      <c r="O5178" s="12"/>
      <c r="P5178" s="12"/>
      <c r="Q5178" s="12"/>
      <c r="R5178" s="12"/>
      <c r="S5178" s="12"/>
      <c r="T5178" s="12"/>
      <c r="U5178" s="12"/>
      <c r="V5178" s="12"/>
      <c r="W5178" s="12"/>
      <c r="X5178" s="12"/>
      <c r="Y5178" s="12"/>
      <c r="Z5178" s="12"/>
      <c r="AA5178" s="12"/>
      <c r="AB5178" s="12"/>
      <c r="AC5178" s="12"/>
      <c r="AD5178" s="12"/>
      <c r="AE5178" s="12"/>
      <c r="AF5178" s="12"/>
      <c r="AG5178" s="12"/>
      <c r="AH5178" s="12"/>
      <c r="AI5178" s="12"/>
      <c r="AJ5178" s="12"/>
      <c r="AK5178" s="12"/>
      <c r="AL5178" s="12"/>
      <c r="AM5178" s="12"/>
      <c r="AN5178" s="12"/>
      <c r="AO5178" s="12"/>
      <c r="AP5178" s="12"/>
      <c r="AQ5178" s="12"/>
      <c r="AR5178" s="12"/>
      <c r="AS5178" s="12"/>
      <c r="AT5178" s="12"/>
      <c r="AU5178" s="12"/>
      <c r="AV5178" s="12"/>
      <c r="AW5178" s="12"/>
      <c r="AX5178" s="12"/>
      <c r="AY5178" s="12"/>
      <c r="AZ5178" s="12"/>
      <c r="BA5178" s="12"/>
      <c r="BB5178" s="12"/>
      <c r="BC5178" s="12"/>
      <c r="BD5178" s="12"/>
      <c r="BE5178" s="12"/>
      <c r="BF5178" s="12"/>
      <c r="BG5178" s="12"/>
      <c r="BH5178" s="12"/>
      <c r="BI5178" s="12"/>
      <c r="BJ5178" s="13"/>
      <c r="BK5178" s="13"/>
      <c r="BL5178" s="13"/>
      <c r="BM5178" s="13"/>
      <c r="BN5178" s="13"/>
    </row>
    <row r="5179" spans="4:66" x14ac:dyDescent="0.25">
      <c r="D5179"/>
      <c r="E5179" s="10"/>
      <c r="F5179" s="10"/>
      <c r="G5179" s="10"/>
      <c r="H5179" s="10"/>
      <c r="I5179" s="10"/>
      <c r="J5179" s="10"/>
      <c r="K5179" s="11"/>
      <c r="L5179" s="11"/>
      <c r="M5179" s="12"/>
      <c r="N5179" s="12"/>
      <c r="O5179" s="12"/>
      <c r="P5179" s="12"/>
      <c r="Q5179" s="12"/>
      <c r="R5179" s="12"/>
      <c r="S5179" s="12"/>
      <c r="T5179" s="12"/>
      <c r="U5179" s="12"/>
      <c r="V5179" s="12"/>
      <c r="W5179" s="12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2"/>
      <c r="AS5179" s="12"/>
      <c r="AT5179" s="12"/>
      <c r="AU5179" s="12"/>
      <c r="AV5179" s="12"/>
      <c r="AW5179" s="12"/>
      <c r="AX5179" s="12"/>
      <c r="AY5179" s="12"/>
      <c r="AZ5179" s="12"/>
      <c r="BA5179" s="12"/>
      <c r="BB5179" s="12"/>
      <c r="BC5179" s="12"/>
      <c r="BD5179" s="12"/>
      <c r="BE5179" s="12"/>
      <c r="BF5179" s="12"/>
      <c r="BG5179" s="12"/>
      <c r="BH5179" s="12"/>
      <c r="BI5179" s="12"/>
      <c r="BJ5179" s="13"/>
      <c r="BK5179" s="13"/>
      <c r="BL5179" s="13"/>
      <c r="BM5179" s="13"/>
      <c r="BN5179" s="13"/>
    </row>
    <row r="5180" spans="4:66" x14ac:dyDescent="0.25">
      <c r="D5180"/>
      <c r="E5180" s="10"/>
      <c r="F5180" s="10"/>
      <c r="G5180" s="10"/>
      <c r="H5180" s="10"/>
      <c r="I5180" s="10"/>
      <c r="J5180" s="10"/>
      <c r="K5180" s="11"/>
      <c r="L5180" s="11"/>
      <c r="M5180" s="12"/>
      <c r="N5180" s="12"/>
      <c r="O5180" s="12"/>
      <c r="P5180" s="12"/>
      <c r="Q5180" s="12"/>
      <c r="R5180" s="12"/>
      <c r="S5180" s="12"/>
      <c r="T5180" s="12"/>
      <c r="U5180" s="12"/>
      <c r="V5180" s="12"/>
      <c r="W5180" s="12"/>
      <c r="X5180" s="12"/>
      <c r="Y5180" s="12"/>
      <c r="Z5180" s="12"/>
      <c r="AA5180" s="12"/>
      <c r="AB5180" s="12"/>
      <c r="AC5180" s="12"/>
      <c r="AD5180" s="12"/>
      <c r="AE5180" s="12"/>
      <c r="AF5180" s="12"/>
      <c r="AG5180" s="12"/>
      <c r="AH5180" s="12"/>
      <c r="AI5180" s="12"/>
      <c r="AJ5180" s="12"/>
      <c r="AK5180" s="12"/>
      <c r="AL5180" s="12"/>
      <c r="AM5180" s="12"/>
      <c r="AN5180" s="12"/>
      <c r="AO5180" s="12"/>
      <c r="AP5180" s="12"/>
      <c r="AQ5180" s="12"/>
      <c r="AR5180" s="12"/>
      <c r="AS5180" s="12"/>
      <c r="AT5180" s="12"/>
      <c r="AU5180" s="12"/>
      <c r="AV5180" s="12"/>
      <c r="AW5180" s="12"/>
      <c r="AX5180" s="12"/>
      <c r="AY5180" s="12"/>
      <c r="AZ5180" s="12"/>
      <c r="BA5180" s="12"/>
      <c r="BB5180" s="12"/>
      <c r="BC5180" s="12"/>
      <c r="BD5180" s="12"/>
      <c r="BE5180" s="12"/>
      <c r="BF5180" s="12"/>
      <c r="BG5180" s="12"/>
      <c r="BH5180" s="12"/>
      <c r="BI5180" s="12"/>
      <c r="BJ5180" s="13"/>
      <c r="BK5180" s="13"/>
      <c r="BL5180" s="13"/>
      <c r="BM5180" s="13"/>
      <c r="BN5180" s="13"/>
    </row>
    <row r="5181" spans="4:66" x14ac:dyDescent="0.25">
      <c r="D5181"/>
      <c r="E5181" s="10"/>
      <c r="F5181" s="10"/>
      <c r="G5181" s="10"/>
      <c r="H5181" s="10"/>
      <c r="I5181" s="10"/>
      <c r="J5181" s="10"/>
      <c r="K5181" s="11"/>
      <c r="L5181" s="11"/>
      <c r="M5181" s="12"/>
      <c r="N5181" s="12"/>
      <c r="O5181" s="12"/>
      <c r="P5181" s="12"/>
      <c r="Q5181" s="12"/>
      <c r="R5181" s="12"/>
      <c r="S5181" s="12"/>
      <c r="T5181" s="12"/>
      <c r="U5181" s="12"/>
      <c r="V5181" s="12"/>
      <c r="W5181" s="12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2"/>
      <c r="AS5181" s="12"/>
      <c r="AT5181" s="12"/>
      <c r="AU5181" s="12"/>
      <c r="AV5181" s="12"/>
      <c r="AW5181" s="12"/>
      <c r="AX5181" s="12"/>
      <c r="AY5181" s="12"/>
      <c r="AZ5181" s="12"/>
      <c r="BA5181" s="12"/>
      <c r="BB5181" s="12"/>
      <c r="BC5181" s="12"/>
      <c r="BD5181" s="12"/>
      <c r="BE5181" s="12"/>
      <c r="BF5181" s="12"/>
      <c r="BG5181" s="12"/>
      <c r="BH5181" s="12"/>
      <c r="BI5181" s="12"/>
      <c r="BJ5181" s="13"/>
      <c r="BK5181" s="13"/>
      <c r="BL5181" s="13"/>
      <c r="BM5181" s="13"/>
      <c r="BN5181" s="13"/>
    </row>
    <row r="5182" spans="4:66" x14ac:dyDescent="0.25">
      <c r="D5182"/>
      <c r="E5182" s="10"/>
      <c r="F5182" s="10"/>
      <c r="G5182" s="10"/>
      <c r="H5182" s="10"/>
      <c r="I5182" s="10"/>
      <c r="J5182" s="10"/>
      <c r="K5182" s="11"/>
      <c r="L5182" s="11"/>
      <c r="M5182" s="12"/>
      <c r="N5182" s="12"/>
      <c r="O5182" s="12"/>
      <c r="P5182" s="12"/>
      <c r="Q5182" s="12"/>
      <c r="R5182" s="12"/>
      <c r="S5182" s="12"/>
      <c r="T5182" s="12"/>
      <c r="U5182" s="12"/>
      <c r="V5182" s="12"/>
      <c r="W5182" s="12"/>
      <c r="X5182" s="12"/>
      <c r="Y5182" s="12"/>
      <c r="Z5182" s="12"/>
      <c r="AA5182" s="12"/>
      <c r="AB5182" s="12"/>
      <c r="AC5182" s="12"/>
      <c r="AD5182" s="12"/>
      <c r="AE5182" s="12"/>
      <c r="AF5182" s="12"/>
      <c r="AG5182" s="12"/>
      <c r="AH5182" s="12"/>
      <c r="AI5182" s="12"/>
      <c r="AJ5182" s="12"/>
      <c r="AK5182" s="12"/>
      <c r="AL5182" s="12"/>
      <c r="AM5182" s="12"/>
      <c r="AN5182" s="12"/>
      <c r="AO5182" s="12"/>
      <c r="AP5182" s="12"/>
      <c r="AQ5182" s="12"/>
      <c r="AR5182" s="12"/>
      <c r="AS5182" s="12"/>
      <c r="AT5182" s="12"/>
      <c r="AU5182" s="12"/>
      <c r="AV5182" s="12"/>
      <c r="AW5182" s="12"/>
      <c r="AX5182" s="12"/>
      <c r="AY5182" s="12"/>
      <c r="AZ5182" s="12"/>
      <c r="BA5182" s="12"/>
      <c r="BB5182" s="12"/>
      <c r="BC5182" s="12"/>
      <c r="BD5182" s="12"/>
      <c r="BE5182" s="12"/>
      <c r="BF5182" s="12"/>
      <c r="BG5182" s="12"/>
      <c r="BH5182" s="12"/>
      <c r="BI5182" s="12"/>
      <c r="BJ5182" s="13"/>
      <c r="BK5182" s="13"/>
      <c r="BL5182" s="13"/>
      <c r="BM5182" s="13"/>
      <c r="BN5182" s="13"/>
    </row>
    <row r="5183" spans="4:66" x14ac:dyDescent="0.25">
      <c r="D5183"/>
      <c r="E5183" s="10"/>
      <c r="F5183" s="10"/>
      <c r="G5183" s="10"/>
      <c r="H5183" s="10"/>
      <c r="I5183" s="10"/>
      <c r="J5183" s="10"/>
      <c r="K5183" s="11"/>
      <c r="L5183" s="11"/>
      <c r="M5183" s="12"/>
      <c r="N5183" s="12"/>
      <c r="O5183" s="12"/>
      <c r="P5183" s="12"/>
      <c r="Q5183" s="12"/>
      <c r="R5183" s="12"/>
      <c r="S5183" s="12"/>
      <c r="T5183" s="12"/>
      <c r="U5183" s="12"/>
      <c r="V5183" s="12"/>
      <c r="W5183" s="12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2"/>
      <c r="AS5183" s="12"/>
      <c r="AT5183" s="12"/>
      <c r="AU5183" s="12"/>
      <c r="AV5183" s="12"/>
      <c r="AW5183" s="12"/>
      <c r="AX5183" s="12"/>
      <c r="AY5183" s="12"/>
      <c r="AZ5183" s="12"/>
      <c r="BA5183" s="12"/>
      <c r="BB5183" s="12"/>
      <c r="BC5183" s="12"/>
      <c r="BD5183" s="12"/>
      <c r="BE5183" s="12"/>
      <c r="BF5183" s="12"/>
      <c r="BG5183" s="12"/>
      <c r="BH5183" s="12"/>
      <c r="BI5183" s="12"/>
      <c r="BJ5183" s="13"/>
      <c r="BK5183" s="13"/>
      <c r="BL5183" s="13"/>
      <c r="BM5183" s="13"/>
      <c r="BN5183" s="13"/>
    </row>
    <row r="5184" spans="4:66" x14ac:dyDescent="0.25">
      <c r="D5184"/>
      <c r="E5184" s="10"/>
      <c r="F5184" s="10"/>
      <c r="G5184" s="10"/>
      <c r="H5184" s="10"/>
      <c r="I5184" s="10"/>
      <c r="J5184" s="10"/>
      <c r="K5184" s="11"/>
      <c r="L5184" s="11"/>
      <c r="M5184" s="12"/>
      <c r="N5184" s="12"/>
      <c r="O5184" s="12"/>
      <c r="P5184" s="12"/>
      <c r="Q5184" s="12"/>
      <c r="R5184" s="12"/>
      <c r="S5184" s="12"/>
      <c r="T5184" s="12"/>
      <c r="U5184" s="12"/>
      <c r="V5184" s="12"/>
      <c r="W5184" s="12"/>
      <c r="X5184" s="12"/>
      <c r="Y5184" s="12"/>
      <c r="Z5184" s="12"/>
      <c r="AA5184" s="12"/>
      <c r="AB5184" s="12"/>
      <c r="AC5184" s="12"/>
      <c r="AD5184" s="12"/>
      <c r="AE5184" s="12"/>
      <c r="AF5184" s="12"/>
      <c r="AG5184" s="12"/>
      <c r="AH5184" s="12"/>
      <c r="AI5184" s="12"/>
      <c r="AJ5184" s="12"/>
      <c r="AK5184" s="12"/>
      <c r="AL5184" s="12"/>
      <c r="AM5184" s="12"/>
      <c r="AN5184" s="12"/>
      <c r="AO5184" s="12"/>
      <c r="AP5184" s="12"/>
      <c r="AQ5184" s="12"/>
      <c r="AR5184" s="12"/>
      <c r="AS5184" s="12"/>
      <c r="AT5184" s="12"/>
      <c r="AU5184" s="12"/>
      <c r="AV5184" s="12"/>
      <c r="AW5184" s="12"/>
      <c r="AX5184" s="12"/>
      <c r="AY5184" s="12"/>
      <c r="AZ5184" s="12"/>
      <c r="BA5184" s="12"/>
      <c r="BB5184" s="12"/>
      <c r="BC5184" s="12"/>
      <c r="BD5184" s="12"/>
      <c r="BE5184" s="12"/>
      <c r="BF5184" s="12"/>
      <c r="BG5184" s="12"/>
      <c r="BH5184" s="12"/>
      <c r="BI5184" s="12"/>
      <c r="BJ5184" s="13"/>
      <c r="BK5184" s="13"/>
      <c r="BL5184" s="13"/>
      <c r="BM5184" s="13"/>
      <c r="BN5184" s="13"/>
    </row>
    <row r="5185" spans="4:66" x14ac:dyDescent="0.25">
      <c r="D5185"/>
      <c r="E5185" s="10"/>
      <c r="F5185" s="10"/>
      <c r="G5185" s="10"/>
      <c r="H5185" s="10"/>
      <c r="I5185" s="10"/>
      <c r="J5185" s="10"/>
      <c r="K5185" s="11"/>
      <c r="L5185" s="11"/>
      <c r="M5185" s="12"/>
      <c r="N5185" s="12"/>
      <c r="O5185" s="12"/>
      <c r="P5185" s="12"/>
      <c r="Q5185" s="12"/>
      <c r="R5185" s="12"/>
      <c r="S5185" s="12"/>
      <c r="T5185" s="12"/>
      <c r="U5185" s="12"/>
      <c r="V5185" s="12"/>
      <c r="W5185" s="12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2"/>
      <c r="AS5185" s="12"/>
      <c r="AT5185" s="12"/>
      <c r="AU5185" s="12"/>
      <c r="AV5185" s="12"/>
      <c r="AW5185" s="12"/>
      <c r="AX5185" s="12"/>
      <c r="AY5185" s="12"/>
      <c r="AZ5185" s="12"/>
      <c r="BA5185" s="12"/>
      <c r="BB5185" s="12"/>
      <c r="BC5185" s="12"/>
      <c r="BD5185" s="12"/>
      <c r="BE5185" s="12"/>
      <c r="BF5185" s="12"/>
      <c r="BG5185" s="12"/>
      <c r="BH5185" s="12"/>
      <c r="BI5185" s="12"/>
      <c r="BJ5185" s="13"/>
      <c r="BK5185" s="13"/>
      <c r="BL5185" s="13"/>
      <c r="BM5185" s="13"/>
      <c r="BN5185" s="13"/>
    </row>
    <row r="5186" spans="4:66" x14ac:dyDescent="0.25">
      <c r="D5186"/>
      <c r="E5186" s="10"/>
      <c r="F5186" s="10"/>
      <c r="G5186" s="10"/>
      <c r="H5186" s="10"/>
      <c r="I5186" s="10"/>
      <c r="J5186" s="10"/>
      <c r="K5186" s="11"/>
      <c r="L5186" s="11"/>
      <c r="M5186" s="12"/>
      <c r="N5186" s="12"/>
      <c r="O5186" s="12"/>
      <c r="P5186" s="12"/>
      <c r="Q5186" s="12"/>
      <c r="R5186" s="12"/>
      <c r="S5186" s="12"/>
      <c r="T5186" s="12"/>
      <c r="U5186" s="12"/>
      <c r="V5186" s="12"/>
      <c r="W5186" s="12"/>
      <c r="X5186" s="12"/>
      <c r="Y5186" s="12"/>
      <c r="Z5186" s="12"/>
      <c r="AA5186" s="12"/>
      <c r="AB5186" s="12"/>
      <c r="AC5186" s="12"/>
      <c r="AD5186" s="12"/>
      <c r="AE5186" s="12"/>
      <c r="AF5186" s="12"/>
      <c r="AG5186" s="12"/>
      <c r="AH5186" s="12"/>
      <c r="AI5186" s="12"/>
      <c r="AJ5186" s="12"/>
      <c r="AK5186" s="12"/>
      <c r="AL5186" s="12"/>
      <c r="AM5186" s="12"/>
      <c r="AN5186" s="12"/>
      <c r="AO5186" s="12"/>
      <c r="AP5186" s="12"/>
      <c r="AQ5186" s="12"/>
      <c r="AR5186" s="12"/>
      <c r="AS5186" s="12"/>
      <c r="AT5186" s="12"/>
      <c r="AU5186" s="12"/>
      <c r="AV5186" s="12"/>
      <c r="AW5186" s="12"/>
      <c r="AX5186" s="12"/>
      <c r="AY5186" s="12"/>
      <c r="AZ5186" s="12"/>
      <c r="BA5186" s="12"/>
      <c r="BB5186" s="12"/>
      <c r="BC5186" s="12"/>
      <c r="BD5186" s="12"/>
      <c r="BE5186" s="12"/>
      <c r="BF5186" s="12"/>
      <c r="BG5186" s="12"/>
      <c r="BH5186" s="12"/>
      <c r="BI5186" s="12"/>
      <c r="BJ5186" s="13"/>
      <c r="BK5186" s="13"/>
      <c r="BL5186" s="13"/>
      <c r="BM5186" s="13"/>
      <c r="BN5186" s="13"/>
    </row>
    <row r="5187" spans="4:66" x14ac:dyDescent="0.25">
      <c r="D5187"/>
      <c r="E5187" s="10"/>
      <c r="F5187" s="10"/>
      <c r="G5187" s="10"/>
      <c r="H5187" s="10"/>
      <c r="I5187" s="10"/>
      <c r="J5187" s="10"/>
      <c r="K5187" s="11"/>
      <c r="L5187" s="11"/>
      <c r="M5187" s="12"/>
      <c r="N5187" s="12"/>
      <c r="O5187" s="12"/>
      <c r="P5187" s="12"/>
      <c r="Q5187" s="12"/>
      <c r="R5187" s="12"/>
      <c r="S5187" s="12"/>
      <c r="T5187" s="12"/>
      <c r="U5187" s="12"/>
      <c r="V5187" s="12"/>
      <c r="W5187" s="12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2"/>
      <c r="AS5187" s="12"/>
      <c r="AT5187" s="12"/>
      <c r="AU5187" s="12"/>
      <c r="AV5187" s="12"/>
      <c r="AW5187" s="12"/>
      <c r="AX5187" s="12"/>
      <c r="AY5187" s="12"/>
      <c r="AZ5187" s="12"/>
      <c r="BA5187" s="12"/>
      <c r="BB5187" s="12"/>
      <c r="BC5187" s="12"/>
      <c r="BD5187" s="12"/>
      <c r="BE5187" s="12"/>
      <c r="BF5187" s="12"/>
      <c r="BG5187" s="12"/>
      <c r="BH5187" s="12"/>
      <c r="BI5187" s="12"/>
      <c r="BJ5187" s="13"/>
      <c r="BK5187" s="13"/>
      <c r="BL5187" s="13"/>
      <c r="BM5187" s="13"/>
      <c r="BN5187" s="13"/>
    </row>
    <row r="5188" spans="4:66" x14ac:dyDescent="0.25">
      <c r="D5188"/>
      <c r="E5188" s="10"/>
      <c r="F5188" s="10"/>
      <c r="G5188" s="10"/>
      <c r="H5188" s="10"/>
      <c r="I5188" s="10"/>
      <c r="J5188" s="10"/>
      <c r="K5188" s="11"/>
      <c r="L5188" s="11"/>
      <c r="M5188" s="12"/>
      <c r="N5188" s="12"/>
      <c r="O5188" s="12"/>
      <c r="P5188" s="12"/>
      <c r="Q5188" s="12"/>
      <c r="R5188" s="12"/>
      <c r="S5188" s="12"/>
      <c r="T5188" s="12"/>
      <c r="U5188" s="12"/>
      <c r="V5188" s="12"/>
      <c r="W5188" s="12"/>
      <c r="X5188" s="12"/>
      <c r="Y5188" s="12"/>
      <c r="Z5188" s="12"/>
      <c r="AA5188" s="12"/>
      <c r="AB5188" s="12"/>
      <c r="AC5188" s="12"/>
      <c r="AD5188" s="12"/>
      <c r="AE5188" s="12"/>
      <c r="AF5188" s="12"/>
      <c r="AG5188" s="12"/>
      <c r="AH5188" s="12"/>
      <c r="AI5188" s="12"/>
      <c r="AJ5188" s="12"/>
      <c r="AK5188" s="12"/>
      <c r="AL5188" s="12"/>
      <c r="AM5188" s="12"/>
      <c r="AN5188" s="12"/>
      <c r="AO5188" s="12"/>
      <c r="AP5188" s="12"/>
      <c r="AQ5188" s="12"/>
      <c r="AR5188" s="12"/>
      <c r="AS5188" s="12"/>
      <c r="AT5188" s="12"/>
      <c r="AU5188" s="12"/>
      <c r="AV5188" s="12"/>
      <c r="AW5188" s="12"/>
      <c r="AX5188" s="12"/>
      <c r="AY5188" s="12"/>
      <c r="AZ5188" s="12"/>
      <c r="BA5188" s="12"/>
      <c r="BB5188" s="12"/>
      <c r="BC5188" s="12"/>
      <c r="BD5188" s="12"/>
      <c r="BE5188" s="12"/>
      <c r="BF5188" s="12"/>
      <c r="BG5188" s="12"/>
      <c r="BH5188" s="12"/>
      <c r="BI5188" s="12"/>
      <c r="BJ5188" s="13"/>
      <c r="BK5188" s="13"/>
      <c r="BL5188" s="13"/>
      <c r="BM5188" s="13"/>
      <c r="BN5188" s="13"/>
    </row>
    <row r="5189" spans="4:66" x14ac:dyDescent="0.25">
      <c r="D5189"/>
      <c r="E5189" s="10"/>
      <c r="F5189" s="10"/>
      <c r="G5189" s="10"/>
      <c r="H5189" s="10"/>
      <c r="I5189" s="10"/>
      <c r="J5189" s="10"/>
      <c r="K5189" s="11"/>
      <c r="L5189" s="11"/>
      <c r="M5189" s="12"/>
      <c r="N5189" s="12"/>
      <c r="O5189" s="12"/>
      <c r="P5189" s="12"/>
      <c r="Q5189" s="12"/>
      <c r="R5189" s="12"/>
      <c r="S5189" s="12"/>
      <c r="T5189" s="12"/>
      <c r="U5189" s="12"/>
      <c r="V5189" s="12"/>
      <c r="W5189" s="12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2"/>
      <c r="AS5189" s="12"/>
      <c r="AT5189" s="12"/>
      <c r="AU5189" s="12"/>
      <c r="AV5189" s="12"/>
      <c r="AW5189" s="12"/>
      <c r="AX5189" s="12"/>
      <c r="AY5189" s="12"/>
      <c r="AZ5189" s="12"/>
      <c r="BA5189" s="12"/>
      <c r="BB5189" s="12"/>
      <c r="BC5189" s="12"/>
      <c r="BD5189" s="12"/>
      <c r="BE5189" s="12"/>
      <c r="BF5189" s="12"/>
      <c r="BG5189" s="12"/>
      <c r="BH5189" s="12"/>
      <c r="BI5189" s="12"/>
      <c r="BJ5189" s="13"/>
      <c r="BK5189" s="13"/>
      <c r="BL5189" s="13"/>
      <c r="BM5189" s="13"/>
      <c r="BN5189" s="13"/>
    </row>
    <row r="5190" spans="4:66" x14ac:dyDescent="0.25">
      <c r="D5190"/>
      <c r="E5190" s="10"/>
      <c r="F5190" s="10"/>
      <c r="G5190" s="10"/>
      <c r="H5190" s="10"/>
      <c r="I5190" s="10"/>
      <c r="J5190" s="10"/>
      <c r="K5190" s="11"/>
      <c r="L5190" s="11"/>
      <c r="M5190" s="12"/>
      <c r="N5190" s="12"/>
      <c r="O5190" s="12"/>
      <c r="P5190" s="12"/>
      <c r="Q5190" s="12"/>
      <c r="R5190" s="12"/>
      <c r="S5190" s="12"/>
      <c r="T5190" s="12"/>
      <c r="U5190" s="12"/>
      <c r="V5190" s="12"/>
      <c r="W5190" s="12"/>
      <c r="X5190" s="12"/>
      <c r="Y5190" s="12"/>
      <c r="Z5190" s="12"/>
      <c r="AA5190" s="12"/>
      <c r="AB5190" s="12"/>
      <c r="AC5190" s="12"/>
      <c r="AD5190" s="12"/>
      <c r="AE5190" s="12"/>
      <c r="AF5190" s="12"/>
      <c r="AG5190" s="12"/>
      <c r="AH5190" s="12"/>
      <c r="AI5190" s="12"/>
      <c r="AJ5190" s="12"/>
      <c r="AK5190" s="12"/>
      <c r="AL5190" s="12"/>
      <c r="AM5190" s="12"/>
      <c r="AN5190" s="12"/>
      <c r="AO5190" s="12"/>
      <c r="AP5190" s="12"/>
      <c r="AQ5190" s="12"/>
      <c r="AR5190" s="12"/>
      <c r="AS5190" s="12"/>
      <c r="AT5190" s="12"/>
      <c r="AU5190" s="12"/>
      <c r="AV5190" s="12"/>
      <c r="AW5190" s="12"/>
      <c r="AX5190" s="12"/>
      <c r="AY5190" s="12"/>
      <c r="AZ5190" s="12"/>
      <c r="BA5190" s="12"/>
      <c r="BB5190" s="12"/>
      <c r="BC5190" s="12"/>
      <c r="BD5190" s="12"/>
      <c r="BE5190" s="12"/>
      <c r="BF5190" s="12"/>
      <c r="BG5190" s="12"/>
      <c r="BH5190" s="12"/>
      <c r="BI5190" s="12"/>
      <c r="BJ5190" s="13"/>
      <c r="BK5190" s="13"/>
      <c r="BL5190" s="13"/>
      <c r="BM5190" s="13"/>
      <c r="BN5190" s="13"/>
    </row>
    <row r="5191" spans="4:66" x14ac:dyDescent="0.25">
      <c r="D5191"/>
      <c r="E5191" s="10"/>
      <c r="F5191" s="10"/>
      <c r="G5191" s="10"/>
      <c r="H5191" s="10"/>
      <c r="I5191" s="10"/>
      <c r="J5191" s="10"/>
      <c r="K5191" s="11"/>
      <c r="L5191" s="11"/>
      <c r="M5191" s="12"/>
      <c r="N5191" s="12"/>
      <c r="O5191" s="12"/>
      <c r="P5191" s="12"/>
      <c r="Q5191" s="12"/>
      <c r="R5191" s="12"/>
      <c r="S5191" s="12"/>
      <c r="T5191" s="12"/>
      <c r="U5191" s="12"/>
      <c r="V5191" s="12"/>
      <c r="W5191" s="12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2"/>
      <c r="AS5191" s="12"/>
      <c r="AT5191" s="12"/>
      <c r="AU5191" s="12"/>
      <c r="AV5191" s="12"/>
      <c r="AW5191" s="12"/>
      <c r="AX5191" s="12"/>
      <c r="AY5191" s="12"/>
      <c r="AZ5191" s="12"/>
      <c r="BA5191" s="12"/>
      <c r="BB5191" s="12"/>
      <c r="BC5191" s="12"/>
      <c r="BD5191" s="12"/>
      <c r="BE5191" s="12"/>
      <c r="BF5191" s="12"/>
      <c r="BG5191" s="12"/>
      <c r="BH5191" s="12"/>
      <c r="BI5191" s="12"/>
      <c r="BJ5191" s="13"/>
      <c r="BK5191" s="13"/>
      <c r="BL5191" s="13"/>
      <c r="BM5191" s="13"/>
      <c r="BN5191" s="13"/>
    </row>
    <row r="5192" spans="4:66" x14ac:dyDescent="0.25">
      <c r="D5192"/>
      <c r="E5192" s="10"/>
      <c r="F5192" s="10"/>
      <c r="G5192" s="10"/>
      <c r="H5192" s="10"/>
      <c r="I5192" s="10"/>
      <c r="J5192" s="10"/>
      <c r="K5192" s="11"/>
      <c r="L5192" s="11"/>
      <c r="M5192" s="12"/>
      <c r="N5192" s="12"/>
      <c r="O5192" s="12"/>
      <c r="P5192" s="12"/>
      <c r="Q5192" s="12"/>
      <c r="R5192" s="12"/>
      <c r="S5192" s="12"/>
      <c r="T5192" s="12"/>
      <c r="U5192" s="12"/>
      <c r="V5192" s="12"/>
      <c r="W5192" s="12"/>
      <c r="X5192" s="12"/>
      <c r="Y5192" s="12"/>
      <c r="Z5192" s="12"/>
      <c r="AA5192" s="12"/>
      <c r="AB5192" s="12"/>
      <c r="AC5192" s="12"/>
      <c r="AD5192" s="12"/>
      <c r="AE5192" s="12"/>
      <c r="AF5192" s="12"/>
      <c r="AG5192" s="12"/>
      <c r="AH5192" s="12"/>
      <c r="AI5192" s="12"/>
      <c r="AJ5192" s="12"/>
      <c r="AK5192" s="12"/>
      <c r="AL5192" s="12"/>
      <c r="AM5192" s="12"/>
      <c r="AN5192" s="12"/>
      <c r="AO5192" s="12"/>
      <c r="AP5192" s="12"/>
      <c r="AQ5192" s="12"/>
      <c r="AR5192" s="12"/>
      <c r="AS5192" s="12"/>
      <c r="AT5192" s="12"/>
      <c r="AU5192" s="12"/>
      <c r="AV5192" s="12"/>
      <c r="AW5192" s="12"/>
      <c r="AX5192" s="12"/>
      <c r="AY5192" s="12"/>
      <c r="AZ5192" s="12"/>
      <c r="BA5192" s="12"/>
      <c r="BB5192" s="12"/>
      <c r="BC5192" s="12"/>
      <c r="BD5192" s="12"/>
      <c r="BE5192" s="12"/>
      <c r="BF5192" s="12"/>
      <c r="BG5192" s="12"/>
      <c r="BH5192" s="12"/>
      <c r="BI5192" s="12"/>
      <c r="BJ5192" s="13"/>
      <c r="BK5192" s="13"/>
      <c r="BL5192" s="13"/>
      <c r="BM5192" s="13"/>
      <c r="BN5192" s="13"/>
    </row>
    <row r="5193" spans="4:66" x14ac:dyDescent="0.25">
      <c r="D5193"/>
      <c r="E5193" s="10"/>
      <c r="F5193" s="10"/>
      <c r="G5193" s="10"/>
      <c r="H5193" s="10"/>
      <c r="I5193" s="10"/>
      <c r="J5193" s="10"/>
      <c r="K5193" s="11"/>
      <c r="L5193" s="11"/>
      <c r="M5193" s="12"/>
      <c r="N5193" s="12"/>
      <c r="O5193" s="12"/>
      <c r="P5193" s="12"/>
      <c r="Q5193" s="12"/>
      <c r="R5193" s="12"/>
      <c r="S5193" s="12"/>
      <c r="T5193" s="12"/>
      <c r="U5193" s="12"/>
      <c r="V5193" s="12"/>
      <c r="W5193" s="12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2"/>
      <c r="AS5193" s="12"/>
      <c r="AT5193" s="12"/>
      <c r="AU5193" s="12"/>
      <c r="AV5193" s="12"/>
      <c r="AW5193" s="12"/>
      <c r="AX5193" s="12"/>
      <c r="AY5193" s="12"/>
      <c r="AZ5193" s="12"/>
      <c r="BA5193" s="12"/>
      <c r="BB5193" s="12"/>
      <c r="BC5193" s="12"/>
      <c r="BD5193" s="12"/>
      <c r="BE5193" s="12"/>
      <c r="BF5193" s="12"/>
      <c r="BG5193" s="12"/>
      <c r="BH5193" s="12"/>
      <c r="BI5193" s="12"/>
      <c r="BJ5193" s="13"/>
      <c r="BK5193" s="13"/>
      <c r="BL5193" s="13"/>
      <c r="BM5193" s="13"/>
      <c r="BN5193" s="13"/>
    </row>
    <row r="5194" spans="4:66" x14ac:dyDescent="0.25">
      <c r="D5194"/>
      <c r="E5194" s="10"/>
      <c r="F5194" s="10"/>
      <c r="G5194" s="10"/>
      <c r="H5194" s="10"/>
      <c r="I5194" s="10"/>
      <c r="J5194" s="10"/>
      <c r="K5194" s="11"/>
      <c r="L5194" s="11"/>
      <c r="M5194" s="12"/>
      <c r="N5194" s="12"/>
      <c r="O5194" s="12"/>
      <c r="P5194" s="12"/>
      <c r="Q5194" s="12"/>
      <c r="R5194" s="12"/>
      <c r="S5194" s="12"/>
      <c r="T5194" s="12"/>
      <c r="U5194" s="12"/>
      <c r="V5194" s="12"/>
      <c r="W5194" s="12"/>
      <c r="X5194" s="12"/>
      <c r="Y5194" s="12"/>
      <c r="Z5194" s="12"/>
      <c r="AA5194" s="12"/>
      <c r="AB5194" s="12"/>
      <c r="AC5194" s="12"/>
      <c r="AD5194" s="12"/>
      <c r="AE5194" s="12"/>
      <c r="AF5194" s="12"/>
      <c r="AG5194" s="12"/>
      <c r="AH5194" s="12"/>
      <c r="AI5194" s="12"/>
      <c r="AJ5194" s="12"/>
      <c r="AK5194" s="12"/>
      <c r="AL5194" s="12"/>
      <c r="AM5194" s="12"/>
      <c r="AN5194" s="12"/>
      <c r="AO5194" s="12"/>
      <c r="AP5194" s="12"/>
      <c r="AQ5194" s="12"/>
      <c r="AR5194" s="12"/>
      <c r="AS5194" s="12"/>
      <c r="AT5194" s="12"/>
      <c r="AU5194" s="12"/>
      <c r="AV5194" s="12"/>
      <c r="AW5194" s="12"/>
      <c r="AX5194" s="12"/>
      <c r="AY5194" s="12"/>
      <c r="AZ5194" s="12"/>
      <c r="BA5194" s="12"/>
      <c r="BB5194" s="12"/>
      <c r="BC5194" s="12"/>
      <c r="BD5194" s="12"/>
      <c r="BE5194" s="12"/>
      <c r="BF5194" s="12"/>
      <c r="BG5194" s="12"/>
      <c r="BH5194" s="12"/>
      <c r="BI5194" s="12"/>
      <c r="BJ5194" s="13"/>
      <c r="BK5194" s="13"/>
      <c r="BL5194" s="13"/>
      <c r="BM5194" s="13"/>
      <c r="BN5194" s="13"/>
    </row>
    <row r="5195" spans="4:66" x14ac:dyDescent="0.25">
      <c r="D5195"/>
      <c r="E5195" s="10"/>
      <c r="F5195" s="10"/>
      <c r="G5195" s="10"/>
      <c r="H5195" s="10"/>
      <c r="I5195" s="10"/>
      <c r="J5195" s="10"/>
      <c r="K5195" s="11"/>
      <c r="L5195" s="11"/>
      <c r="M5195" s="12"/>
      <c r="N5195" s="12"/>
      <c r="O5195" s="12"/>
      <c r="P5195" s="12"/>
      <c r="Q5195" s="12"/>
      <c r="R5195" s="12"/>
      <c r="S5195" s="12"/>
      <c r="T5195" s="12"/>
      <c r="U5195" s="12"/>
      <c r="V5195" s="12"/>
      <c r="W5195" s="12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2"/>
      <c r="AS5195" s="12"/>
      <c r="AT5195" s="12"/>
      <c r="AU5195" s="12"/>
      <c r="AV5195" s="12"/>
      <c r="AW5195" s="12"/>
      <c r="AX5195" s="12"/>
      <c r="AY5195" s="12"/>
      <c r="AZ5195" s="12"/>
      <c r="BA5195" s="12"/>
      <c r="BB5195" s="12"/>
      <c r="BC5195" s="12"/>
      <c r="BD5195" s="12"/>
      <c r="BE5195" s="12"/>
      <c r="BF5195" s="12"/>
      <c r="BG5195" s="12"/>
      <c r="BH5195" s="12"/>
      <c r="BI5195" s="12"/>
      <c r="BJ5195" s="13"/>
      <c r="BK5195" s="13"/>
      <c r="BL5195" s="13"/>
      <c r="BM5195" s="13"/>
      <c r="BN5195" s="13"/>
    </row>
    <row r="5196" spans="4:66" x14ac:dyDescent="0.25">
      <c r="D5196"/>
      <c r="E5196" s="10"/>
      <c r="F5196" s="10"/>
      <c r="G5196" s="10"/>
      <c r="H5196" s="10"/>
      <c r="I5196" s="10"/>
      <c r="J5196" s="10"/>
      <c r="K5196" s="11"/>
      <c r="L5196" s="11"/>
      <c r="M5196" s="12"/>
      <c r="N5196" s="12"/>
      <c r="O5196" s="12"/>
      <c r="P5196" s="12"/>
      <c r="Q5196" s="12"/>
      <c r="R5196" s="12"/>
      <c r="S5196" s="12"/>
      <c r="T5196" s="12"/>
      <c r="U5196" s="12"/>
      <c r="V5196" s="12"/>
      <c r="W5196" s="12"/>
      <c r="X5196" s="12"/>
      <c r="Y5196" s="12"/>
      <c r="Z5196" s="12"/>
      <c r="AA5196" s="12"/>
      <c r="AB5196" s="12"/>
      <c r="AC5196" s="12"/>
      <c r="AD5196" s="12"/>
      <c r="AE5196" s="12"/>
      <c r="AF5196" s="12"/>
      <c r="AG5196" s="12"/>
      <c r="AH5196" s="12"/>
      <c r="AI5196" s="12"/>
      <c r="AJ5196" s="12"/>
      <c r="AK5196" s="12"/>
      <c r="AL5196" s="12"/>
      <c r="AM5196" s="12"/>
      <c r="AN5196" s="12"/>
      <c r="AO5196" s="12"/>
      <c r="AP5196" s="12"/>
      <c r="AQ5196" s="12"/>
      <c r="AR5196" s="12"/>
      <c r="AS5196" s="12"/>
      <c r="AT5196" s="12"/>
      <c r="AU5196" s="12"/>
      <c r="AV5196" s="12"/>
      <c r="AW5196" s="12"/>
      <c r="AX5196" s="12"/>
      <c r="AY5196" s="12"/>
      <c r="AZ5196" s="12"/>
      <c r="BA5196" s="12"/>
      <c r="BB5196" s="12"/>
      <c r="BC5196" s="12"/>
      <c r="BD5196" s="12"/>
      <c r="BE5196" s="12"/>
      <c r="BF5196" s="12"/>
      <c r="BG5196" s="12"/>
      <c r="BH5196" s="12"/>
      <c r="BI5196" s="12"/>
      <c r="BJ5196" s="13"/>
      <c r="BK5196" s="13"/>
      <c r="BL5196" s="13"/>
      <c r="BM5196" s="13"/>
      <c r="BN5196" s="13"/>
    </row>
    <row r="5197" spans="4:66" x14ac:dyDescent="0.25">
      <c r="D5197"/>
      <c r="E5197" s="10"/>
      <c r="F5197" s="10"/>
      <c r="G5197" s="10"/>
      <c r="H5197" s="10"/>
      <c r="I5197" s="10"/>
      <c r="J5197" s="10"/>
      <c r="K5197" s="11"/>
      <c r="L5197" s="11"/>
      <c r="M5197" s="12"/>
      <c r="N5197" s="12"/>
      <c r="O5197" s="12"/>
      <c r="P5197" s="12"/>
      <c r="Q5197" s="12"/>
      <c r="R5197" s="12"/>
      <c r="S5197" s="12"/>
      <c r="T5197" s="12"/>
      <c r="U5197" s="12"/>
      <c r="V5197" s="12"/>
      <c r="W5197" s="12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2"/>
      <c r="AS5197" s="12"/>
      <c r="AT5197" s="12"/>
      <c r="AU5197" s="12"/>
      <c r="AV5197" s="12"/>
      <c r="AW5197" s="12"/>
      <c r="AX5197" s="12"/>
      <c r="AY5197" s="12"/>
      <c r="AZ5197" s="12"/>
      <c r="BA5197" s="12"/>
      <c r="BB5197" s="12"/>
      <c r="BC5197" s="12"/>
      <c r="BD5197" s="12"/>
      <c r="BE5197" s="12"/>
      <c r="BF5197" s="12"/>
      <c r="BG5197" s="12"/>
      <c r="BH5197" s="12"/>
      <c r="BI5197" s="12"/>
      <c r="BJ5197" s="13"/>
      <c r="BK5197" s="13"/>
      <c r="BL5197" s="13"/>
      <c r="BM5197" s="13"/>
      <c r="BN5197" s="13"/>
    </row>
    <row r="5198" spans="4:66" x14ac:dyDescent="0.25">
      <c r="D5198"/>
      <c r="E5198" s="10"/>
      <c r="F5198" s="10"/>
      <c r="G5198" s="10"/>
      <c r="H5198" s="10"/>
      <c r="I5198" s="10"/>
      <c r="J5198" s="10"/>
      <c r="K5198" s="11"/>
      <c r="L5198" s="11"/>
      <c r="M5198" s="12"/>
      <c r="N5198" s="12"/>
      <c r="O5198" s="12"/>
      <c r="P5198" s="12"/>
      <c r="Q5198" s="12"/>
      <c r="R5198" s="12"/>
      <c r="S5198" s="12"/>
      <c r="T5198" s="12"/>
      <c r="U5198" s="12"/>
      <c r="V5198" s="12"/>
      <c r="W5198" s="12"/>
      <c r="X5198" s="12"/>
      <c r="Y5198" s="12"/>
      <c r="Z5198" s="12"/>
      <c r="AA5198" s="12"/>
      <c r="AB5198" s="12"/>
      <c r="AC5198" s="12"/>
      <c r="AD5198" s="12"/>
      <c r="AE5198" s="12"/>
      <c r="AF5198" s="12"/>
      <c r="AG5198" s="12"/>
      <c r="AH5198" s="12"/>
      <c r="AI5198" s="12"/>
      <c r="AJ5198" s="12"/>
      <c r="AK5198" s="12"/>
      <c r="AL5198" s="12"/>
      <c r="AM5198" s="12"/>
      <c r="AN5198" s="12"/>
      <c r="AO5198" s="12"/>
      <c r="AP5198" s="12"/>
      <c r="AQ5198" s="12"/>
      <c r="AR5198" s="12"/>
      <c r="AS5198" s="12"/>
      <c r="AT5198" s="12"/>
      <c r="AU5198" s="12"/>
      <c r="AV5198" s="12"/>
      <c r="AW5198" s="12"/>
      <c r="AX5198" s="12"/>
      <c r="AY5198" s="12"/>
      <c r="AZ5198" s="12"/>
      <c r="BA5198" s="12"/>
      <c r="BB5198" s="12"/>
      <c r="BC5198" s="12"/>
      <c r="BD5198" s="12"/>
      <c r="BE5198" s="12"/>
      <c r="BF5198" s="12"/>
      <c r="BG5198" s="12"/>
      <c r="BH5198" s="12"/>
      <c r="BI5198" s="12"/>
      <c r="BJ5198" s="13"/>
      <c r="BK5198" s="13"/>
      <c r="BL5198" s="13"/>
      <c r="BM5198" s="13"/>
      <c r="BN5198" s="13"/>
    </row>
    <row r="5199" spans="4:66" x14ac:dyDescent="0.25">
      <c r="D5199"/>
      <c r="E5199" s="10"/>
      <c r="F5199" s="10"/>
      <c r="G5199" s="10"/>
      <c r="H5199" s="10"/>
      <c r="I5199" s="10"/>
      <c r="J5199" s="10"/>
      <c r="K5199" s="11"/>
      <c r="L5199" s="11"/>
      <c r="M5199" s="12"/>
      <c r="N5199" s="12"/>
      <c r="O5199" s="12"/>
      <c r="P5199" s="12"/>
      <c r="Q5199" s="12"/>
      <c r="R5199" s="12"/>
      <c r="S5199" s="12"/>
      <c r="T5199" s="12"/>
      <c r="U5199" s="12"/>
      <c r="V5199" s="12"/>
      <c r="W5199" s="12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2"/>
      <c r="AS5199" s="12"/>
      <c r="AT5199" s="12"/>
      <c r="AU5199" s="12"/>
      <c r="AV5199" s="12"/>
      <c r="AW5199" s="12"/>
      <c r="AX5199" s="12"/>
      <c r="AY5199" s="12"/>
      <c r="AZ5199" s="12"/>
      <c r="BA5199" s="12"/>
      <c r="BB5199" s="12"/>
      <c r="BC5199" s="12"/>
      <c r="BD5199" s="12"/>
      <c r="BE5199" s="12"/>
      <c r="BF5199" s="12"/>
      <c r="BG5199" s="12"/>
      <c r="BH5199" s="12"/>
      <c r="BI5199" s="12"/>
      <c r="BJ5199" s="13"/>
      <c r="BK5199" s="13"/>
      <c r="BL5199" s="13"/>
      <c r="BM5199" s="13"/>
      <c r="BN5199" s="13"/>
    </row>
    <row r="5200" spans="4:66" x14ac:dyDescent="0.25">
      <c r="D5200"/>
      <c r="E5200" s="10"/>
      <c r="F5200" s="10"/>
      <c r="G5200" s="10"/>
      <c r="H5200" s="10"/>
      <c r="I5200" s="10"/>
      <c r="J5200" s="10"/>
      <c r="K5200" s="11"/>
      <c r="L5200" s="11"/>
      <c r="M5200" s="12"/>
      <c r="N5200" s="12"/>
      <c r="O5200" s="12"/>
      <c r="P5200" s="12"/>
      <c r="Q5200" s="12"/>
      <c r="R5200" s="12"/>
      <c r="S5200" s="12"/>
      <c r="T5200" s="12"/>
      <c r="U5200" s="12"/>
      <c r="V5200" s="12"/>
      <c r="W5200" s="12"/>
      <c r="X5200" s="12"/>
      <c r="Y5200" s="12"/>
      <c r="Z5200" s="12"/>
      <c r="AA5200" s="12"/>
      <c r="AB5200" s="12"/>
      <c r="AC5200" s="12"/>
      <c r="AD5200" s="12"/>
      <c r="AE5200" s="12"/>
      <c r="AF5200" s="12"/>
      <c r="AG5200" s="12"/>
      <c r="AH5200" s="12"/>
      <c r="AI5200" s="12"/>
      <c r="AJ5200" s="12"/>
      <c r="AK5200" s="12"/>
      <c r="AL5200" s="12"/>
      <c r="AM5200" s="12"/>
      <c r="AN5200" s="12"/>
      <c r="AO5200" s="12"/>
      <c r="AP5200" s="12"/>
      <c r="AQ5200" s="12"/>
      <c r="AR5200" s="12"/>
      <c r="AS5200" s="12"/>
      <c r="AT5200" s="12"/>
      <c r="AU5200" s="12"/>
      <c r="AV5200" s="12"/>
      <c r="AW5200" s="12"/>
      <c r="AX5200" s="12"/>
      <c r="AY5200" s="12"/>
      <c r="AZ5200" s="12"/>
      <c r="BA5200" s="12"/>
      <c r="BB5200" s="12"/>
      <c r="BC5200" s="12"/>
      <c r="BD5200" s="12"/>
      <c r="BE5200" s="12"/>
      <c r="BF5200" s="12"/>
      <c r="BG5200" s="12"/>
      <c r="BH5200" s="12"/>
      <c r="BI5200" s="12"/>
      <c r="BJ5200" s="13"/>
      <c r="BK5200" s="13"/>
      <c r="BL5200" s="13"/>
      <c r="BM5200" s="13"/>
      <c r="BN5200" s="13"/>
    </row>
    <row r="5201" spans="4:66" x14ac:dyDescent="0.25">
      <c r="D5201"/>
      <c r="E5201" s="10"/>
      <c r="F5201" s="10"/>
      <c r="G5201" s="10"/>
      <c r="H5201" s="10"/>
      <c r="I5201" s="10"/>
      <c r="J5201" s="10"/>
      <c r="K5201" s="11"/>
      <c r="L5201" s="11"/>
      <c r="M5201" s="12"/>
      <c r="N5201" s="12"/>
      <c r="O5201" s="12"/>
      <c r="P5201" s="12"/>
      <c r="Q5201" s="12"/>
      <c r="R5201" s="12"/>
      <c r="S5201" s="12"/>
      <c r="T5201" s="12"/>
      <c r="U5201" s="12"/>
      <c r="V5201" s="12"/>
      <c r="W5201" s="12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2"/>
      <c r="AS5201" s="12"/>
      <c r="AT5201" s="12"/>
      <c r="AU5201" s="12"/>
      <c r="AV5201" s="12"/>
      <c r="AW5201" s="12"/>
      <c r="AX5201" s="12"/>
      <c r="AY5201" s="12"/>
      <c r="AZ5201" s="12"/>
      <c r="BA5201" s="12"/>
      <c r="BB5201" s="12"/>
      <c r="BC5201" s="12"/>
      <c r="BD5201" s="12"/>
      <c r="BE5201" s="12"/>
      <c r="BF5201" s="12"/>
      <c r="BG5201" s="12"/>
      <c r="BH5201" s="12"/>
      <c r="BI5201" s="12"/>
      <c r="BJ5201" s="13"/>
      <c r="BK5201" s="13"/>
      <c r="BL5201" s="13"/>
      <c r="BM5201" s="13"/>
      <c r="BN5201" s="13"/>
    </row>
    <row r="5202" spans="4:66" x14ac:dyDescent="0.25">
      <c r="D5202"/>
      <c r="E5202" s="10"/>
      <c r="F5202" s="10"/>
      <c r="G5202" s="10"/>
      <c r="H5202" s="10"/>
      <c r="I5202" s="10"/>
      <c r="J5202" s="10"/>
      <c r="K5202" s="11"/>
      <c r="L5202" s="11"/>
      <c r="M5202" s="12"/>
      <c r="N5202" s="12"/>
      <c r="O5202" s="12"/>
      <c r="P5202" s="12"/>
      <c r="Q5202" s="12"/>
      <c r="R5202" s="12"/>
      <c r="S5202" s="12"/>
      <c r="T5202" s="12"/>
      <c r="U5202" s="12"/>
      <c r="V5202" s="12"/>
      <c r="W5202" s="12"/>
      <c r="X5202" s="12"/>
      <c r="Y5202" s="12"/>
      <c r="Z5202" s="12"/>
      <c r="AA5202" s="12"/>
      <c r="AB5202" s="12"/>
      <c r="AC5202" s="12"/>
      <c r="AD5202" s="12"/>
      <c r="AE5202" s="12"/>
      <c r="AF5202" s="12"/>
      <c r="AG5202" s="12"/>
      <c r="AH5202" s="12"/>
      <c r="AI5202" s="12"/>
      <c r="AJ5202" s="12"/>
      <c r="AK5202" s="12"/>
      <c r="AL5202" s="12"/>
      <c r="AM5202" s="12"/>
      <c r="AN5202" s="12"/>
      <c r="AO5202" s="12"/>
      <c r="AP5202" s="12"/>
      <c r="AQ5202" s="12"/>
      <c r="AR5202" s="12"/>
      <c r="AS5202" s="12"/>
      <c r="AT5202" s="12"/>
      <c r="AU5202" s="12"/>
      <c r="AV5202" s="12"/>
      <c r="AW5202" s="12"/>
      <c r="AX5202" s="12"/>
      <c r="AY5202" s="12"/>
      <c r="AZ5202" s="12"/>
      <c r="BA5202" s="12"/>
      <c r="BB5202" s="12"/>
      <c r="BC5202" s="12"/>
      <c r="BD5202" s="12"/>
      <c r="BE5202" s="12"/>
      <c r="BF5202" s="12"/>
      <c r="BG5202" s="12"/>
      <c r="BH5202" s="12"/>
      <c r="BI5202" s="12"/>
      <c r="BJ5202" s="13"/>
      <c r="BK5202" s="13"/>
      <c r="BL5202" s="13"/>
      <c r="BM5202" s="13"/>
      <c r="BN5202" s="13"/>
    </row>
    <row r="5203" spans="4:66" x14ac:dyDescent="0.25">
      <c r="D5203"/>
      <c r="E5203" s="10"/>
      <c r="F5203" s="10"/>
      <c r="G5203" s="10"/>
      <c r="H5203" s="10"/>
      <c r="I5203" s="10"/>
      <c r="J5203" s="10"/>
      <c r="K5203" s="11"/>
      <c r="L5203" s="11"/>
      <c r="M5203" s="12"/>
      <c r="N5203" s="12"/>
      <c r="O5203" s="12"/>
      <c r="P5203" s="12"/>
      <c r="Q5203" s="12"/>
      <c r="R5203" s="12"/>
      <c r="S5203" s="12"/>
      <c r="T5203" s="12"/>
      <c r="U5203" s="12"/>
      <c r="V5203" s="12"/>
      <c r="W5203" s="12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2"/>
      <c r="AS5203" s="12"/>
      <c r="AT5203" s="12"/>
      <c r="AU5203" s="12"/>
      <c r="AV5203" s="12"/>
      <c r="AW5203" s="12"/>
      <c r="AX5203" s="12"/>
      <c r="AY5203" s="12"/>
      <c r="AZ5203" s="12"/>
      <c r="BA5203" s="12"/>
      <c r="BB5203" s="12"/>
      <c r="BC5203" s="12"/>
      <c r="BD5203" s="12"/>
      <c r="BE5203" s="12"/>
      <c r="BF5203" s="12"/>
      <c r="BG5203" s="12"/>
      <c r="BH5203" s="12"/>
      <c r="BI5203" s="12"/>
      <c r="BJ5203" s="13"/>
      <c r="BK5203" s="13"/>
      <c r="BL5203" s="13"/>
      <c r="BM5203" s="13"/>
      <c r="BN5203" s="13"/>
    </row>
    <row r="5204" spans="4:66" x14ac:dyDescent="0.25">
      <c r="D5204"/>
      <c r="E5204" s="10"/>
      <c r="F5204" s="10"/>
      <c r="G5204" s="10"/>
      <c r="H5204" s="10"/>
      <c r="I5204" s="10"/>
      <c r="J5204" s="10"/>
      <c r="K5204" s="11"/>
      <c r="L5204" s="11"/>
      <c r="M5204" s="12"/>
      <c r="N5204" s="12"/>
      <c r="O5204" s="12"/>
      <c r="P5204" s="12"/>
      <c r="Q5204" s="12"/>
      <c r="R5204" s="12"/>
      <c r="S5204" s="12"/>
      <c r="T5204" s="12"/>
      <c r="U5204" s="12"/>
      <c r="V5204" s="12"/>
      <c r="W5204" s="12"/>
      <c r="X5204" s="12"/>
      <c r="Y5204" s="12"/>
      <c r="Z5204" s="12"/>
      <c r="AA5204" s="12"/>
      <c r="AB5204" s="12"/>
      <c r="AC5204" s="12"/>
      <c r="AD5204" s="12"/>
      <c r="AE5204" s="12"/>
      <c r="AF5204" s="12"/>
      <c r="AG5204" s="12"/>
      <c r="AH5204" s="12"/>
      <c r="AI5204" s="12"/>
      <c r="AJ5204" s="12"/>
      <c r="AK5204" s="12"/>
      <c r="AL5204" s="12"/>
      <c r="AM5204" s="12"/>
      <c r="AN5204" s="12"/>
      <c r="AO5204" s="12"/>
      <c r="AP5204" s="12"/>
      <c r="AQ5204" s="12"/>
      <c r="AR5204" s="12"/>
      <c r="AS5204" s="12"/>
      <c r="AT5204" s="12"/>
      <c r="AU5204" s="12"/>
      <c r="AV5204" s="12"/>
      <c r="AW5204" s="12"/>
      <c r="AX5204" s="12"/>
      <c r="AY5204" s="12"/>
      <c r="AZ5204" s="12"/>
      <c r="BA5204" s="12"/>
      <c r="BB5204" s="12"/>
      <c r="BC5204" s="12"/>
      <c r="BD5204" s="12"/>
      <c r="BE5204" s="12"/>
      <c r="BF5204" s="12"/>
      <c r="BG5204" s="12"/>
      <c r="BH5204" s="12"/>
      <c r="BI5204" s="12"/>
      <c r="BJ5204" s="13"/>
      <c r="BK5204" s="13"/>
      <c r="BL5204" s="13"/>
      <c r="BM5204" s="13"/>
      <c r="BN5204" s="13"/>
    </row>
    <row r="5205" spans="4:66" x14ac:dyDescent="0.25">
      <c r="D5205"/>
      <c r="E5205" s="10"/>
      <c r="F5205" s="10"/>
      <c r="G5205" s="10"/>
      <c r="H5205" s="10"/>
      <c r="I5205" s="10"/>
      <c r="J5205" s="10"/>
      <c r="K5205" s="11"/>
      <c r="L5205" s="11"/>
      <c r="M5205" s="12"/>
      <c r="N5205" s="12"/>
      <c r="O5205" s="12"/>
      <c r="P5205" s="12"/>
      <c r="Q5205" s="12"/>
      <c r="R5205" s="12"/>
      <c r="S5205" s="12"/>
      <c r="T5205" s="12"/>
      <c r="U5205" s="12"/>
      <c r="V5205" s="12"/>
      <c r="W5205" s="12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2"/>
      <c r="AS5205" s="12"/>
      <c r="AT5205" s="12"/>
      <c r="AU5205" s="12"/>
      <c r="AV5205" s="12"/>
      <c r="AW5205" s="12"/>
      <c r="AX5205" s="12"/>
      <c r="AY5205" s="12"/>
      <c r="AZ5205" s="12"/>
      <c r="BA5205" s="12"/>
      <c r="BB5205" s="12"/>
      <c r="BC5205" s="12"/>
      <c r="BD5205" s="12"/>
      <c r="BE5205" s="12"/>
      <c r="BF5205" s="12"/>
      <c r="BG5205" s="12"/>
      <c r="BH5205" s="12"/>
      <c r="BI5205" s="12"/>
      <c r="BJ5205" s="13"/>
      <c r="BK5205" s="13"/>
      <c r="BL5205" s="13"/>
      <c r="BM5205" s="13"/>
      <c r="BN5205" s="13"/>
    </row>
    <row r="5206" spans="4:66" x14ac:dyDescent="0.25">
      <c r="D5206"/>
      <c r="E5206" s="10"/>
      <c r="F5206" s="10"/>
      <c r="G5206" s="10"/>
      <c r="H5206" s="10"/>
      <c r="I5206" s="10"/>
      <c r="J5206" s="10"/>
      <c r="K5206" s="11"/>
      <c r="L5206" s="11"/>
      <c r="M5206" s="12"/>
      <c r="N5206" s="12"/>
      <c r="O5206" s="12"/>
      <c r="P5206" s="12"/>
      <c r="Q5206" s="12"/>
      <c r="R5206" s="12"/>
      <c r="S5206" s="12"/>
      <c r="T5206" s="12"/>
      <c r="U5206" s="12"/>
      <c r="V5206" s="12"/>
      <c r="W5206" s="12"/>
      <c r="X5206" s="12"/>
      <c r="Y5206" s="12"/>
      <c r="Z5206" s="12"/>
      <c r="AA5206" s="12"/>
      <c r="AB5206" s="12"/>
      <c r="AC5206" s="12"/>
      <c r="AD5206" s="12"/>
      <c r="AE5206" s="12"/>
      <c r="AF5206" s="12"/>
      <c r="AG5206" s="12"/>
      <c r="AH5206" s="12"/>
      <c r="AI5206" s="12"/>
      <c r="AJ5206" s="12"/>
      <c r="AK5206" s="12"/>
      <c r="AL5206" s="12"/>
      <c r="AM5206" s="12"/>
      <c r="AN5206" s="12"/>
      <c r="AO5206" s="12"/>
      <c r="AP5206" s="12"/>
      <c r="AQ5206" s="12"/>
      <c r="AR5206" s="12"/>
      <c r="AS5206" s="12"/>
      <c r="AT5206" s="12"/>
      <c r="AU5206" s="12"/>
      <c r="AV5206" s="12"/>
      <c r="AW5206" s="12"/>
      <c r="AX5206" s="12"/>
      <c r="AY5206" s="12"/>
      <c r="AZ5206" s="12"/>
      <c r="BA5206" s="12"/>
      <c r="BB5206" s="12"/>
      <c r="BC5206" s="12"/>
      <c r="BD5206" s="12"/>
      <c r="BE5206" s="12"/>
      <c r="BF5206" s="12"/>
      <c r="BG5206" s="12"/>
      <c r="BH5206" s="12"/>
      <c r="BI5206" s="12"/>
      <c r="BJ5206" s="13"/>
      <c r="BK5206" s="13"/>
      <c r="BL5206" s="13"/>
      <c r="BM5206" s="13"/>
      <c r="BN5206" s="13"/>
    </row>
    <row r="5207" spans="4:66" x14ac:dyDescent="0.25">
      <c r="D5207"/>
      <c r="E5207" s="10"/>
      <c r="F5207" s="10"/>
      <c r="G5207" s="10"/>
      <c r="H5207" s="10"/>
      <c r="I5207" s="10"/>
      <c r="J5207" s="10"/>
      <c r="K5207" s="11"/>
      <c r="L5207" s="11"/>
      <c r="M5207" s="12"/>
      <c r="N5207" s="12"/>
      <c r="O5207" s="12"/>
      <c r="P5207" s="12"/>
      <c r="Q5207" s="12"/>
      <c r="R5207" s="12"/>
      <c r="S5207" s="12"/>
      <c r="T5207" s="12"/>
      <c r="U5207" s="12"/>
      <c r="V5207" s="12"/>
      <c r="W5207" s="12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2"/>
      <c r="AS5207" s="12"/>
      <c r="AT5207" s="12"/>
      <c r="AU5207" s="12"/>
      <c r="AV5207" s="12"/>
      <c r="AW5207" s="12"/>
      <c r="AX5207" s="12"/>
      <c r="AY5207" s="12"/>
      <c r="AZ5207" s="12"/>
      <c r="BA5207" s="12"/>
      <c r="BB5207" s="12"/>
      <c r="BC5207" s="12"/>
      <c r="BD5207" s="12"/>
      <c r="BE5207" s="12"/>
      <c r="BF5207" s="12"/>
      <c r="BG5207" s="12"/>
      <c r="BH5207" s="12"/>
      <c r="BI5207" s="12"/>
      <c r="BJ5207" s="13"/>
      <c r="BK5207" s="13"/>
      <c r="BL5207" s="13"/>
      <c r="BM5207" s="13"/>
      <c r="BN5207" s="13"/>
    </row>
    <row r="5208" spans="4:66" x14ac:dyDescent="0.25">
      <c r="D5208"/>
      <c r="E5208" s="10"/>
      <c r="F5208" s="10"/>
      <c r="G5208" s="10"/>
      <c r="H5208" s="10"/>
      <c r="I5208" s="10"/>
      <c r="J5208" s="10"/>
      <c r="K5208" s="11"/>
      <c r="L5208" s="11"/>
      <c r="M5208" s="12"/>
      <c r="N5208" s="12"/>
      <c r="O5208" s="12"/>
      <c r="P5208" s="12"/>
      <c r="Q5208" s="12"/>
      <c r="R5208" s="12"/>
      <c r="S5208" s="12"/>
      <c r="T5208" s="12"/>
      <c r="U5208" s="12"/>
      <c r="V5208" s="12"/>
      <c r="W5208" s="12"/>
      <c r="X5208" s="12"/>
      <c r="Y5208" s="12"/>
      <c r="Z5208" s="12"/>
      <c r="AA5208" s="12"/>
      <c r="AB5208" s="12"/>
      <c r="AC5208" s="12"/>
      <c r="AD5208" s="12"/>
      <c r="AE5208" s="12"/>
      <c r="AF5208" s="12"/>
      <c r="AG5208" s="12"/>
      <c r="AH5208" s="12"/>
      <c r="AI5208" s="12"/>
      <c r="AJ5208" s="12"/>
      <c r="AK5208" s="12"/>
      <c r="AL5208" s="12"/>
      <c r="AM5208" s="12"/>
      <c r="AN5208" s="12"/>
      <c r="AO5208" s="12"/>
      <c r="AP5208" s="12"/>
      <c r="AQ5208" s="12"/>
      <c r="AR5208" s="12"/>
      <c r="AS5208" s="12"/>
      <c r="AT5208" s="12"/>
      <c r="AU5208" s="12"/>
      <c r="AV5208" s="12"/>
      <c r="AW5208" s="12"/>
      <c r="AX5208" s="12"/>
      <c r="AY5208" s="12"/>
      <c r="AZ5208" s="12"/>
      <c r="BA5208" s="12"/>
      <c r="BB5208" s="12"/>
      <c r="BC5208" s="12"/>
      <c r="BD5208" s="12"/>
      <c r="BE5208" s="12"/>
      <c r="BF5208" s="12"/>
      <c r="BG5208" s="12"/>
      <c r="BH5208" s="12"/>
      <c r="BI5208" s="12"/>
      <c r="BJ5208" s="13"/>
      <c r="BK5208" s="13"/>
      <c r="BL5208" s="13"/>
      <c r="BM5208" s="13"/>
      <c r="BN5208" s="13"/>
    </row>
    <row r="5209" spans="4:66" x14ac:dyDescent="0.25">
      <c r="D5209"/>
      <c r="E5209" s="10"/>
      <c r="F5209" s="10"/>
      <c r="G5209" s="10"/>
      <c r="H5209" s="10"/>
      <c r="I5209" s="10"/>
      <c r="J5209" s="10"/>
      <c r="K5209" s="11"/>
      <c r="L5209" s="11"/>
      <c r="M5209" s="12"/>
      <c r="N5209" s="12"/>
      <c r="O5209" s="12"/>
      <c r="P5209" s="12"/>
      <c r="Q5209" s="12"/>
      <c r="R5209" s="12"/>
      <c r="S5209" s="12"/>
      <c r="T5209" s="12"/>
      <c r="U5209" s="12"/>
      <c r="V5209" s="12"/>
      <c r="W5209" s="12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2"/>
      <c r="AS5209" s="12"/>
      <c r="AT5209" s="12"/>
      <c r="AU5209" s="12"/>
      <c r="AV5209" s="12"/>
      <c r="AW5209" s="12"/>
      <c r="AX5209" s="12"/>
      <c r="AY5209" s="12"/>
      <c r="AZ5209" s="12"/>
      <c r="BA5209" s="12"/>
      <c r="BB5209" s="12"/>
      <c r="BC5209" s="12"/>
      <c r="BD5209" s="12"/>
      <c r="BE5209" s="12"/>
      <c r="BF5209" s="12"/>
      <c r="BG5209" s="12"/>
      <c r="BH5209" s="12"/>
      <c r="BI5209" s="12"/>
      <c r="BJ5209" s="13"/>
      <c r="BK5209" s="13"/>
      <c r="BL5209" s="13"/>
      <c r="BM5209" s="13"/>
      <c r="BN5209" s="13"/>
    </row>
    <row r="5210" spans="4:66" x14ac:dyDescent="0.25">
      <c r="D5210"/>
      <c r="E5210" s="10"/>
      <c r="F5210" s="10"/>
      <c r="G5210" s="10"/>
      <c r="H5210" s="10"/>
      <c r="I5210" s="10"/>
      <c r="J5210" s="10"/>
      <c r="K5210" s="11"/>
      <c r="L5210" s="11"/>
      <c r="M5210" s="12"/>
      <c r="N5210" s="12"/>
      <c r="O5210" s="12"/>
      <c r="P5210" s="12"/>
      <c r="Q5210" s="12"/>
      <c r="R5210" s="12"/>
      <c r="S5210" s="12"/>
      <c r="T5210" s="12"/>
      <c r="U5210" s="12"/>
      <c r="V5210" s="12"/>
      <c r="W5210" s="12"/>
      <c r="X5210" s="12"/>
      <c r="Y5210" s="12"/>
      <c r="Z5210" s="12"/>
      <c r="AA5210" s="12"/>
      <c r="AB5210" s="12"/>
      <c r="AC5210" s="12"/>
      <c r="AD5210" s="12"/>
      <c r="AE5210" s="12"/>
      <c r="AF5210" s="12"/>
      <c r="AG5210" s="12"/>
      <c r="AH5210" s="12"/>
      <c r="AI5210" s="12"/>
      <c r="AJ5210" s="12"/>
      <c r="AK5210" s="12"/>
      <c r="AL5210" s="12"/>
      <c r="AM5210" s="12"/>
      <c r="AN5210" s="12"/>
      <c r="AO5210" s="12"/>
      <c r="AP5210" s="12"/>
      <c r="AQ5210" s="12"/>
      <c r="AR5210" s="12"/>
      <c r="AS5210" s="12"/>
      <c r="AT5210" s="12"/>
      <c r="AU5210" s="12"/>
      <c r="AV5210" s="12"/>
      <c r="AW5210" s="12"/>
      <c r="AX5210" s="12"/>
      <c r="AY5210" s="12"/>
      <c r="AZ5210" s="12"/>
      <c r="BA5210" s="12"/>
      <c r="BB5210" s="12"/>
      <c r="BC5210" s="12"/>
      <c r="BD5210" s="12"/>
      <c r="BE5210" s="12"/>
      <c r="BF5210" s="12"/>
      <c r="BG5210" s="12"/>
      <c r="BH5210" s="12"/>
      <c r="BI5210" s="12"/>
      <c r="BJ5210" s="13"/>
      <c r="BK5210" s="13"/>
      <c r="BL5210" s="13"/>
      <c r="BM5210" s="13"/>
      <c r="BN5210" s="13"/>
    </row>
    <row r="5211" spans="4:66" x14ac:dyDescent="0.25">
      <c r="D5211"/>
      <c r="E5211" s="10"/>
      <c r="F5211" s="10"/>
      <c r="G5211" s="10"/>
      <c r="H5211" s="10"/>
      <c r="I5211" s="10"/>
      <c r="J5211" s="10"/>
      <c r="K5211" s="11"/>
      <c r="L5211" s="11"/>
      <c r="M5211" s="12"/>
      <c r="N5211" s="12"/>
      <c r="O5211" s="12"/>
      <c r="P5211" s="12"/>
      <c r="Q5211" s="12"/>
      <c r="R5211" s="12"/>
      <c r="S5211" s="12"/>
      <c r="T5211" s="12"/>
      <c r="U5211" s="12"/>
      <c r="V5211" s="12"/>
      <c r="W5211" s="12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2"/>
      <c r="AS5211" s="12"/>
      <c r="AT5211" s="12"/>
      <c r="AU5211" s="12"/>
      <c r="AV5211" s="12"/>
      <c r="AW5211" s="12"/>
      <c r="AX5211" s="12"/>
      <c r="AY5211" s="12"/>
      <c r="AZ5211" s="12"/>
      <c r="BA5211" s="12"/>
      <c r="BB5211" s="12"/>
      <c r="BC5211" s="12"/>
      <c r="BD5211" s="12"/>
      <c r="BE5211" s="12"/>
      <c r="BF5211" s="12"/>
      <c r="BG5211" s="12"/>
      <c r="BH5211" s="12"/>
      <c r="BI5211" s="12"/>
      <c r="BJ5211" s="13"/>
      <c r="BK5211" s="13"/>
      <c r="BL5211" s="13"/>
      <c r="BM5211" s="13"/>
      <c r="BN5211" s="13"/>
    </row>
    <row r="5212" spans="4:66" x14ac:dyDescent="0.25">
      <c r="D5212"/>
      <c r="E5212" s="10"/>
      <c r="F5212" s="10"/>
      <c r="G5212" s="10"/>
      <c r="H5212" s="10"/>
      <c r="I5212" s="10"/>
      <c r="J5212" s="10"/>
      <c r="K5212" s="11"/>
      <c r="L5212" s="11"/>
      <c r="M5212" s="12"/>
      <c r="N5212" s="12"/>
      <c r="O5212" s="12"/>
      <c r="P5212" s="12"/>
      <c r="Q5212" s="12"/>
      <c r="R5212" s="12"/>
      <c r="S5212" s="12"/>
      <c r="T5212" s="12"/>
      <c r="U5212" s="12"/>
      <c r="V5212" s="12"/>
      <c r="W5212" s="12"/>
      <c r="X5212" s="12"/>
      <c r="Y5212" s="12"/>
      <c r="Z5212" s="12"/>
      <c r="AA5212" s="12"/>
      <c r="AB5212" s="12"/>
      <c r="AC5212" s="12"/>
      <c r="AD5212" s="12"/>
      <c r="AE5212" s="12"/>
      <c r="AF5212" s="12"/>
      <c r="AG5212" s="12"/>
      <c r="AH5212" s="12"/>
      <c r="AI5212" s="12"/>
      <c r="AJ5212" s="12"/>
      <c r="AK5212" s="12"/>
      <c r="AL5212" s="12"/>
      <c r="AM5212" s="12"/>
      <c r="AN5212" s="12"/>
      <c r="AO5212" s="12"/>
      <c r="AP5212" s="12"/>
      <c r="AQ5212" s="12"/>
      <c r="AR5212" s="12"/>
      <c r="AS5212" s="12"/>
      <c r="AT5212" s="12"/>
      <c r="AU5212" s="12"/>
      <c r="AV5212" s="12"/>
      <c r="AW5212" s="12"/>
      <c r="AX5212" s="12"/>
      <c r="AY5212" s="12"/>
      <c r="AZ5212" s="12"/>
      <c r="BA5212" s="12"/>
      <c r="BB5212" s="12"/>
      <c r="BC5212" s="12"/>
      <c r="BD5212" s="12"/>
      <c r="BE5212" s="12"/>
      <c r="BF5212" s="12"/>
      <c r="BG5212" s="12"/>
      <c r="BH5212" s="12"/>
      <c r="BI5212" s="12"/>
      <c r="BJ5212" s="13"/>
      <c r="BK5212" s="13"/>
      <c r="BL5212" s="13"/>
      <c r="BM5212" s="13"/>
      <c r="BN5212" s="13"/>
    </row>
    <row r="5213" spans="4:66" x14ac:dyDescent="0.25">
      <c r="D5213"/>
      <c r="E5213" s="10"/>
      <c r="F5213" s="10"/>
      <c r="G5213" s="10"/>
      <c r="H5213" s="10"/>
      <c r="I5213" s="10"/>
      <c r="J5213" s="10"/>
      <c r="K5213" s="11"/>
      <c r="L5213" s="11"/>
      <c r="M5213" s="12"/>
      <c r="N5213" s="12"/>
      <c r="O5213" s="12"/>
      <c r="P5213" s="12"/>
      <c r="Q5213" s="12"/>
      <c r="R5213" s="12"/>
      <c r="S5213" s="12"/>
      <c r="T5213" s="12"/>
      <c r="U5213" s="12"/>
      <c r="V5213" s="12"/>
      <c r="W5213" s="12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2"/>
      <c r="AS5213" s="12"/>
      <c r="AT5213" s="12"/>
      <c r="AU5213" s="12"/>
      <c r="AV5213" s="12"/>
      <c r="AW5213" s="12"/>
      <c r="AX5213" s="12"/>
      <c r="AY5213" s="12"/>
      <c r="AZ5213" s="12"/>
      <c r="BA5213" s="12"/>
      <c r="BB5213" s="12"/>
      <c r="BC5213" s="12"/>
      <c r="BD5213" s="12"/>
      <c r="BE5213" s="12"/>
      <c r="BF5213" s="12"/>
      <c r="BG5213" s="12"/>
      <c r="BH5213" s="12"/>
      <c r="BI5213" s="12"/>
      <c r="BJ5213" s="13"/>
      <c r="BK5213" s="13"/>
      <c r="BL5213" s="13"/>
      <c r="BM5213" s="13"/>
      <c r="BN5213" s="13"/>
    </row>
    <row r="5214" spans="4:66" x14ac:dyDescent="0.25">
      <c r="D5214"/>
      <c r="E5214" s="10"/>
      <c r="F5214" s="10"/>
      <c r="G5214" s="10"/>
      <c r="H5214" s="10"/>
      <c r="I5214" s="10"/>
      <c r="J5214" s="10"/>
      <c r="K5214" s="11"/>
      <c r="L5214" s="11"/>
      <c r="M5214" s="12"/>
      <c r="N5214" s="12"/>
      <c r="O5214" s="12"/>
      <c r="P5214" s="12"/>
      <c r="Q5214" s="12"/>
      <c r="R5214" s="12"/>
      <c r="S5214" s="12"/>
      <c r="T5214" s="12"/>
      <c r="U5214" s="12"/>
      <c r="V5214" s="12"/>
      <c r="W5214" s="12"/>
      <c r="X5214" s="12"/>
      <c r="Y5214" s="12"/>
      <c r="Z5214" s="12"/>
      <c r="AA5214" s="12"/>
      <c r="AB5214" s="12"/>
      <c r="AC5214" s="12"/>
      <c r="AD5214" s="12"/>
      <c r="AE5214" s="12"/>
      <c r="AF5214" s="12"/>
      <c r="AG5214" s="12"/>
      <c r="AH5214" s="12"/>
      <c r="AI5214" s="12"/>
      <c r="AJ5214" s="12"/>
      <c r="AK5214" s="12"/>
      <c r="AL5214" s="12"/>
      <c r="AM5214" s="12"/>
      <c r="AN5214" s="12"/>
      <c r="AO5214" s="12"/>
      <c r="AP5214" s="12"/>
      <c r="AQ5214" s="12"/>
      <c r="AR5214" s="12"/>
      <c r="AS5214" s="12"/>
      <c r="AT5214" s="12"/>
      <c r="AU5214" s="12"/>
      <c r="AV5214" s="12"/>
      <c r="AW5214" s="12"/>
      <c r="AX5214" s="12"/>
      <c r="AY5214" s="12"/>
      <c r="AZ5214" s="12"/>
      <c r="BA5214" s="12"/>
      <c r="BB5214" s="12"/>
      <c r="BC5214" s="12"/>
      <c r="BD5214" s="12"/>
      <c r="BE5214" s="12"/>
      <c r="BF5214" s="12"/>
      <c r="BG5214" s="12"/>
      <c r="BH5214" s="12"/>
      <c r="BI5214" s="12"/>
      <c r="BJ5214" s="13"/>
      <c r="BK5214" s="13"/>
      <c r="BL5214" s="13"/>
      <c r="BM5214" s="13"/>
      <c r="BN5214" s="13"/>
    </row>
    <row r="5215" spans="4:66" x14ac:dyDescent="0.25">
      <c r="D5215"/>
      <c r="E5215" s="10"/>
      <c r="F5215" s="10"/>
      <c r="G5215" s="10"/>
      <c r="H5215" s="10"/>
      <c r="I5215" s="10"/>
      <c r="J5215" s="10"/>
      <c r="K5215" s="11"/>
      <c r="L5215" s="11"/>
      <c r="M5215" s="12"/>
      <c r="N5215" s="12"/>
      <c r="O5215" s="12"/>
      <c r="P5215" s="12"/>
      <c r="Q5215" s="12"/>
      <c r="R5215" s="12"/>
      <c r="S5215" s="12"/>
      <c r="T5215" s="12"/>
      <c r="U5215" s="12"/>
      <c r="V5215" s="12"/>
      <c r="W5215" s="12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2"/>
      <c r="AS5215" s="12"/>
      <c r="AT5215" s="12"/>
      <c r="AU5215" s="12"/>
      <c r="AV5215" s="12"/>
      <c r="AW5215" s="12"/>
      <c r="AX5215" s="12"/>
      <c r="AY5215" s="12"/>
      <c r="AZ5215" s="12"/>
      <c r="BA5215" s="12"/>
      <c r="BB5215" s="12"/>
      <c r="BC5215" s="12"/>
      <c r="BD5215" s="12"/>
      <c r="BE5215" s="12"/>
      <c r="BF5215" s="12"/>
      <c r="BG5215" s="12"/>
      <c r="BH5215" s="12"/>
      <c r="BI5215" s="12"/>
      <c r="BJ5215" s="13"/>
      <c r="BK5215" s="13"/>
      <c r="BL5215" s="13"/>
      <c r="BM5215" s="13"/>
      <c r="BN5215" s="13"/>
    </row>
    <row r="5216" spans="4:66" x14ac:dyDescent="0.25">
      <c r="D5216"/>
      <c r="E5216" s="10"/>
      <c r="F5216" s="10"/>
      <c r="G5216" s="10"/>
      <c r="H5216" s="10"/>
      <c r="I5216" s="10"/>
      <c r="J5216" s="10"/>
      <c r="K5216" s="11"/>
      <c r="L5216" s="11"/>
      <c r="M5216" s="12"/>
      <c r="N5216" s="12"/>
      <c r="O5216" s="12"/>
      <c r="P5216" s="12"/>
      <c r="Q5216" s="12"/>
      <c r="R5216" s="12"/>
      <c r="S5216" s="12"/>
      <c r="T5216" s="12"/>
      <c r="U5216" s="12"/>
      <c r="V5216" s="12"/>
      <c r="W5216" s="12"/>
      <c r="X5216" s="12"/>
      <c r="Y5216" s="12"/>
      <c r="Z5216" s="12"/>
      <c r="AA5216" s="12"/>
      <c r="AB5216" s="12"/>
      <c r="AC5216" s="12"/>
      <c r="AD5216" s="12"/>
      <c r="AE5216" s="12"/>
      <c r="AF5216" s="12"/>
      <c r="AG5216" s="12"/>
      <c r="AH5216" s="12"/>
      <c r="AI5216" s="12"/>
      <c r="AJ5216" s="12"/>
      <c r="AK5216" s="12"/>
      <c r="AL5216" s="12"/>
      <c r="AM5216" s="12"/>
      <c r="AN5216" s="12"/>
      <c r="AO5216" s="12"/>
      <c r="AP5216" s="12"/>
      <c r="AQ5216" s="12"/>
      <c r="AR5216" s="12"/>
      <c r="AS5216" s="12"/>
      <c r="AT5216" s="12"/>
      <c r="AU5216" s="12"/>
      <c r="AV5216" s="12"/>
      <c r="AW5216" s="12"/>
      <c r="AX5216" s="12"/>
      <c r="AY5216" s="12"/>
      <c r="AZ5216" s="12"/>
      <c r="BA5216" s="12"/>
      <c r="BB5216" s="12"/>
      <c r="BC5216" s="12"/>
      <c r="BD5216" s="12"/>
      <c r="BE5216" s="12"/>
      <c r="BF5216" s="12"/>
      <c r="BG5216" s="12"/>
      <c r="BH5216" s="12"/>
      <c r="BI5216" s="12"/>
      <c r="BJ5216" s="13"/>
      <c r="BK5216" s="13"/>
      <c r="BL5216" s="13"/>
      <c r="BM5216" s="13"/>
      <c r="BN5216" s="13"/>
    </row>
    <row r="5217" spans="4:66" x14ac:dyDescent="0.25">
      <c r="D5217"/>
      <c r="E5217" s="10"/>
      <c r="F5217" s="10"/>
      <c r="G5217" s="10"/>
      <c r="H5217" s="10"/>
      <c r="I5217" s="10"/>
      <c r="J5217" s="10"/>
      <c r="K5217" s="11"/>
      <c r="L5217" s="11"/>
      <c r="M5217" s="12"/>
      <c r="N5217" s="12"/>
      <c r="O5217" s="12"/>
      <c r="P5217" s="12"/>
      <c r="Q5217" s="12"/>
      <c r="R5217" s="12"/>
      <c r="S5217" s="12"/>
      <c r="T5217" s="12"/>
      <c r="U5217" s="12"/>
      <c r="V5217" s="12"/>
      <c r="W5217" s="12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2"/>
      <c r="AS5217" s="12"/>
      <c r="AT5217" s="12"/>
      <c r="AU5217" s="12"/>
      <c r="AV5217" s="12"/>
      <c r="AW5217" s="12"/>
      <c r="AX5217" s="12"/>
      <c r="AY5217" s="12"/>
      <c r="AZ5217" s="12"/>
      <c r="BA5217" s="12"/>
      <c r="BB5217" s="12"/>
      <c r="BC5217" s="12"/>
      <c r="BD5217" s="12"/>
      <c r="BE5217" s="12"/>
      <c r="BF5217" s="12"/>
      <c r="BG5217" s="12"/>
      <c r="BH5217" s="12"/>
      <c r="BI5217" s="12"/>
      <c r="BJ5217" s="13"/>
      <c r="BK5217" s="13"/>
      <c r="BL5217" s="13"/>
      <c r="BM5217" s="13"/>
      <c r="BN5217" s="13"/>
    </row>
    <row r="5218" spans="4:66" x14ac:dyDescent="0.25">
      <c r="D5218"/>
      <c r="E5218" s="10"/>
      <c r="F5218" s="10"/>
      <c r="G5218" s="10"/>
      <c r="H5218" s="10"/>
      <c r="I5218" s="10"/>
      <c r="J5218" s="10"/>
      <c r="K5218" s="11"/>
      <c r="L5218" s="11"/>
      <c r="M5218" s="12"/>
      <c r="N5218" s="12"/>
      <c r="O5218" s="12"/>
      <c r="P5218" s="12"/>
      <c r="Q5218" s="12"/>
      <c r="R5218" s="12"/>
      <c r="S5218" s="12"/>
      <c r="T5218" s="12"/>
      <c r="U5218" s="12"/>
      <c r="V5218" s="12"/>
      <c r="W5218" s="12"/>
      <c r="X5218" s="12"/>
      <c r="Y5218" s="12"/>
      <c r="Z5218" s="12"/>
      <c r="AA5218" s="12"/>
      <c r="AB5218" s="12"/>
      <c r="AC5218" s="12"/>
      <c r="AD5218" s="12"/>
      <c r="AE5218" s="12"/>
      <c r="AF5218" s="12"/>
      <c r="AG5218" s="12"/>
      <c r="AH5218" s="12"/>
      <c r="AI5218" s="12"/>
      <c r="AJ5218" s="12"/>
      <c r="AK5218" s="12"/>
      <c r="AL5218" s="12"/>
      <c r="AM5218" s="12"/>
      <c r="AN5218" s="12"/>
      <c r="AO5218" s="12"/>
      <c r="AP5218" s="12"/>
      <c r="AQ5218" s="12"/>
      <c r="AR5218" s="12"/>
      <c r="AS5218" s="12"/>
      <c r="AT5218" s="12"/>
      <c r="AU5218" s="12"/>
      <c r="AV5218" s="12"/>
      <c r="AW5218" s="12"/>
      <c r="AX5218" s="12"/>
      <c r="AY5218" s="12"/>
      <c r="AZ5218" s="12"/>
      <c r="BA5218" s="12"/>
      <c r="BB5218" s="12"/>
      <c r="BC5218" s="12"/>
      <c r="BD5218" s="12"/>
      <c r="BE5218" s="12"/>
      <c r="BF5218" s="12"/>
      <c r="BG5218" s="12"/>
      <c r="BH5218" s="12"/>
      <c r="BI5218" s="12"/>
      <c r="BJ5218" s="13"/>
      <c r="BK5218" s="13"/>
      <c r="BL5218" s="13"/>
      <c r="BM5218" s="13"/>
      <c r="BN5218" s="13"/>
    </row>
    <row r="5219" spans="4:66" x14ac:dyDescent="0.25">
      <c r="D5219"/>
      <c r="E5219" s="10"/>
      <c r="F5219" s="10"/>
      <c r="G5219" s="10"/>
      <c r="H5219" s="10"/>
      <c r="I5219" s="10"/>
      <c r="J5219" s="10"/>
      <c r="K5219" s="11"/>
      <c r="L5219" s="11"/>
      <c r="M5219" s="12"/>
      <c r="N5219" s="12"/>
      <c r="O5219" s="12"/>
      <c r="P5219" s="12"/>
      <c r="Q5219" s="12"/>
      <c r="R5219" s="12"/>
      <c r="S5219" s="12"/>
      <c r="T5219" s="12"/>
      <c r="U5219" s="12"/>
      <c r="V5219" s="12"/>
      <c r="W5219" s="12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2"/>
      <c r="AS5219" s="12"/>
      <c r="AT5219" s="12"/>
      <c r="AU5219" s="12"/>
      <c r="AV5219" s="12"/>
      <c r="AW5219" s="12"/>
      <c r="AX5219" s="12"/>
      <c r="AY5219" s="12"/>
      <c r="AZ5219" s="12"/>
      <c r="BA5219" s="12"/>
      <c r="BB5219" s="12"/>
      <c r="BC5219" s="12"/>
      <c r="BD5219" s="12"/>
      <c r="BE5219" s="12"/>
      <c r="BF5219" s="12"/>
      <c r="BG5219" s="12"/>
      <c r="BH5219" s="12"/>
      <c r="BI5219" s="12"/>
      <c r="BJ5219" s="13"/>
      <c r="BK5219" s="13"/>
      <c r="BL5219" s="13"/>
      <c r="BM5219" s="13"/>
      <c r="BN5219" s="13"/>
    </row>
    <row r="5220" spans="4:66" x14ac:dyDescent="0.25">
      <c r="D5220"/>
      <c r="E5220" s="10"/>
      <c r="F5220" s="10"/>
      <c r="G5220" s="10"/>
      <c r="H5220" s="10"/>
      <c r="I5220" s="10"/>
      <c r="J5220" s="10"/>
      <c r="K5220" s="11"/>
      <c r="L5220" s="11"/>
      <c r="M5220" s="12"/>
      <c r="N5220" s="12"/>
      <c r="O5220" s="12"/>
      <c r="P5220" s="12"/>
      <c r="Q5220" s="12"/>
      <c r="R5220" s="12"/>
      <c r="S5220" s="12"/>
      <c r="T5220" s="12"/>
      <c r="U5220" s="12"/>
      <c r="V5220" s="12"/>
      <c r="W5220" s="12"/>
      <c r="X5220" s="12"/>
      <c r="Y5220" s="12"/>
      <c r="Z5220" s="12"/>
      <c r="AA5220" s="12"/>
      <c r="AB5220" s="12"/>
      <c r="AC5220" s="12"/>
      <c r="AD5220" s="12"/>
      <c r="AE5220" s="12"/>
      <c r="AF5220" s="12"/>
      <c r="AG5220" s="12"/>
      <c r="AH5220" s="12"/>
      <c r="AI5220" s="12"/>
      <c r="AJ5220" s="12"/>
      <c r="AK5220" s="12"/>
      <c r="AL5220" s="12"/>
      <c r="AM5220" s="12"/>
      <c r="AN5220" s="12"/>
      <c r="AO5220" s="12"/>
      <c r="AP5220" s="12"/>
      <c r="AQ5220" s="12"/>
      <c r="AR5220" s="12"/>
      <c r="AS5220" s="12"/>
      <c r="AT5220" s="12"/>
      <c r="AU5220" s="12"/>
      <c r="AV5220" s="12"/>
      <c r="AW5220" s="12"/>
      <c r="AX5220" s="12"/>
      <c r="AY5220" s="12"/>
      <c r="AZ5220" s="12"/>
      <c r="BA5220" s="12"/>
      <c r="BB5220" s="12"/>
      <c r="BC5220" s="12"/>
      <c r="BD5220" s="12"/>
      <c r="BE5220" s="12"/>
      <c r="BF5220" s="12"/>
      <c r="BG5220" s="12"/>
      <c r="BH5220" s="12"/>
      <c r="BI5220" s="12"/>
      <c r="BJ5220" s="13"/>
      <c r="BK5220" s="13"/>
      <c r="BL5220" s="13"/>
      <c r="BM5220" s="13"/>
      <c r="BN5220" s="13"/>
    </row>
    <row r="5221" spans="4:66" x14ac:dyDescent="0.25">
      <c r="D5221"/>
      <c r="E5221" s="10"/>
      <c r="F5221" s="10"/>
      <c r="G5221" s="10"/>
      <c r="H5221" s="10"/>
      <c r="I5221" s="10"/>
      <c r="J5221" s="10"/>
      <c r="K5221" s="11"/>
      <c r="L5221" s="11"/>
      <c r="M5221" s="12"/>
      <c r="N5221" s="12"/>
      <c r="O5221" s="12"/>
      <c r="P5221" s="12"/>
      <c r="Q5221" s="12"/>
      <c r="R5221" s="12"/>
      <c r="S5221" s="12"/>
      <c r="T5221" s="12"/>
      <c r="U5221" s="12"/>
      <c r="V5221" s="12"/>
      <c r="W5221" s="12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2"/>
      <c r="AS5221" s="12"/>
      <c r="AT5221" s="12"/>
      <c r="AU5221" s="12"/>
      <c r="AV5221" s="12"/>
      <c r="AW5221" s="12"/>
      <c r="AX5221" s="12"/>
      <c r="AY5221" s="12"/>
      <c r="AZ5221" s="12"/>
      <c r="BA5221" s="12"/>
      <c r="BB5221" s="12"/>
      <c r="BC5221" s="12"/>
      <c r="BD5221" s="12"/>
      <c r="BE5221" s="12"/>
      <c r="BF5221" s="12"/>
      <c r="BG5221" s="12"/>
      <c r="BH5221" s="12"/>
      <c r="BI5221" s="12"/>
      <c r="BJ5221" s="13"/>
      <c r="BK5221" s="13"/>
      <c r="BL5221" s="13"/>
      <c r="BM5221" s="13"/>
      <c r="BN5221" s="13"/>
    </row>
    <row r="5222" spans="4:66" x14ac:dyDescent="0.25">
      <c r="D5222"/>
      <c r="E5222" s="10"/>
      <c r="F5222" s="10"/>
      <c r="G5222" s="10"/>
      <c r="H5222" s="10"/>
      <c r="I5222" s="10"/>
      <c r="J5222" s="10"/>
      <c r="K5222" s="11"/>
      <c r="L5222" s="11"/>
      <c r="M5222" s="12"/>
      <c r="N5222" s="12"/>
      <c r="O5222" s="12"/>
      <c r="P5222" s="12"/>
      <c r="Q5222" s="12"/>
      <c r="R5222" s="12"/>
      <c r="S5222" s="12"/>
      <c r="T5222" s="12"/>
      <c r="U5222" s="12"/>
      <c r="V5222" s="12"/>
      <c r="W5222" s="12"/>
      <c r="X5222" s="12"/>
      <c r="Y5222" s="12"/>
      <c r="Z5222" s="12"/>
      <c r="AA5222" s="12"/>
      <c r="AB5222" s="12"/>
      <c r="AC5222" s="12"/>
      <c r="AD5222" s="12"/>
      <c r="AE5222" s="12"/>
      <c r="AF5222" s="12"/>
      <c r="AG5222" s="12"/>
      <c r="AH5222" s="12"/>
      <c r="AI5222" s="12"/>
      <c r="AJ5222" s="12"/>
      <c r="AK5222" s="12"/>
      <c r="AL5222" s="12"/>
      <c r="AM5222" s="12"/>
      <c r="AN5222" s="12"/>
      <c r="AO5222" s="12"/>
      <c r="AP5222" s="12"/>
      <c r="AQ5222" s="12"/>
      <c r="AR5222" s="12"/>
      <c r="AS5222" s="12"/>
      <c r="AT5222" s="12"/>
      <c r="AU5222" s="12"/>
      <c r="AV5222" s="12"/>
      <c r="AW5222" s="12"/>
      <c r="AX5222" s="12"/>
      <c r="AY5222" s="12"/>
      <c r="AZ5222" s="12"/>
      <c r="BA5222" s="12"/>
      <c r="BB5222" s="12"/>
      <c r="BC5222" s="12"/>
      <c r="BD5222" s="12"/>
      <c r="BE5222" s="12"/>
      <c r="BF5222" s="12"/>
      <c r="BG5222" s="12"/>
      <c r="BH5222" s="12"/>
      <c r="BI5222" s="12"/>
      <c r="BJ5222" s="13"/>
      <c r="BK5222" s="13"/>
      <c r="BL5222" s="13"/>
      <c r="BM5222" s="13"/>
      <c r="BN5222" s="13"/>
    </row>
    <row r="5223" spans="4:66" x14ac:dyDescent="0.25">
      <c r="D5223"/>
      <c r="E5223" s="10"/>
      <c r="F5223" s="10"/>
      <c r="G5223" s="10"/>
      <c r="H5223" s="10"/>
      <c r="I5223" s="10"/>
      <c r="J5223" s="10"/>
      <c r="K5223" s="11"/>
      <c r="L5223" s="11"/>
      <c r="M5223" s="12"/>
      <c r="N5223" s="12"/>
      <c r="O5223" s="12"/>
      <c r="P5223" s="12"/>
      <c r="Q5223" s="12"/>
      <c r="R5223" s="12"/>
      <c r="S5223" s="12"/>
      <c r="T5223" s="12"/>
      <c r="U5223" s="12"/>
      <c r="V5223" s="12"/>
      <c r="W5223" s="12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2"/>
      <c r="AS5223" s="12"/>
      <c r="AT5223" s="12"/>
      <c r="AU5223" s="12"/>
      <c r="AV5223" s="12"/>
      <c r="AW5223" s="12"/>
      <c r="AX5223" s="12"/>
      <c r="AY5223" s="12"/>
      <c r="AZ5223" s="12"/>
      <c r="BA5223" s="12"/>
      <c r="BB5223" s="12"/>
      <c r="BC5223" s="12"/>
      <c r="BD5223" s="12"/>
      <c r="BE5223" s="12"/>
      <c r="BF5223" s="12"/>
      <c r="BG5223" s="12"/>
      <c r="BH5223" s="12"/>
      <c r="BI5223" s="12"/>
      <c r="BJ5223" s="13"/>
      <c r="BK5223" s="13"/>
      <c r="BL5223" s="13"/>
      <c r="BM5223" s="13"/>
      <c r="BN5223" s="13"/>
    </row>
    <row r="5224" spans="4:66" x14ac:dyDescent="0.25">
      <c r="D5224"/>
      <c r="E5224" s="10"/>
      <c r="F5224" s="10"/>
      <c r="G5224" s="10"/>
      <c r="H5224" s="10"/>
      <c r="I5224" s="10"/>
      <c r="J5224" s="10"/>
      <c r="K5224" s="11"/>
      <c r="L5224" s="11"/>
      <c r="M5224" s="12"/>
      <c r="N5224" s="12"/>
      <c r="O5224" s="12"/>
      <c r="P5224" s="12"/>
      <c r="Q5224" s="12"/>
      <c r="R5224" s="12"/>
      <c r="S5224" s="12"/>
      <c r="T5224" s="12"/>
      <c r="U5224" s="12"/>
      <c r="V5224" s="12"/>
      <c r="W5224" s="12"/>
      <c r="X5224" s="12"/>
      <c r="Y5224" s="12"/>
      <c r="Z5224" s="12"/>
      <c r="AA5224" s="12"/>
      <c r="AB5224" s="12"/>
      <c r="AC5224" s="12"/>
      <c r="AD5224" s="12"/>
      <c r="AE5224" s="12"/>
      <c r="AF5224" s="12"/>
      <c r="AG5224" s="12"/>
      <c r="AH5224" s="12"/>
      <c r="AI5224" s="12"/>
      <c r="AJ5224" s="12"/>
      <c r="AK5224" s="12"/>
      <c r="AL5224" s="12"/>
      <c r="AM5224" s="12"/>
      <c r="AN5224" s="12"/>
      <c r="AO5224" s="12"/>
      <c r="AP5224" s="12"/>
      <c r="AQ5224" s="12"/>
      <c r="AR5224" s="12"/>
      <c r="AS5224" s="12"/>
      <c r="AT5224" s="12"/>
      <c r="AU5224" s="12"/>
      <c r="AV5224" s="12"/>
      <c r="AW5224" s="12"/>
      <c r="AX5224" s="12"/>
      <c r="AY5224" s="12"/>
      <c r="AZ5224" s="12"/>
      <c r="BA5224" s="12"/>
      <c r="BB5224" s="12"/>
      <c r="BC5224" s="12"/>
      <c r="BD5224" s="12"/>
      <c r="BE5224" s="12"/>
      <c r="BF5224" s="12"/>
      <c r="BG5224" s="12"/>
      <c r="BH5224" s="12"/>
      <c r="BI5224" s="12"/>
      <c r="BJ5224" s="13"/>
      <c r="BK5224" s="13"/>
      <c r="BL5224" s="13"/>
      <c r="BM5224" s="13"/>
      <c r="BN5224" s="13"/>
    </row>
    <row r="5225" spans="4:66" x14ac:dyDescent="0.25">
      <c r="D5225"/>
      <c r="E5225" s="10"/>
      <c r="F5225" s="10"/>
      <c r="G5225" s="10"/>
      <c r="H5225" s="10"/>
      <c r="I5225" s="10"/>
      <c r="J5225" s="10"/>
      <c r="K5225" s="11"/>
      <c r="L5225" s="11"/>
      <c r="M5225" s="12"/>
      <c r="N5225" s="12"/>
      <c r="O5225" s="12"/>
      <c r="P5225" s="12"/>
      <c r="Q5225" s="12"/>
      <c r="R5225" s="12"/>
      <c r="S5225" s="12"/>
      <c r="T5225" s="12"/>
      <c r="U5225" s="12"/>
      <c r="V5225" s="12"/>
      <c r="W5225" s="12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2"/>
      <c r="AS5225" s="12"/>
      <c r="AT5225" s="12"/>
      <c r="AU5225" s="12"/>
      <c r="AV5225" s="12"/>
      <c r="AW5225" s="12"/>
      <c r="AX5225" s="12"/>
      <c r="AY5225" s="12"/>
      <c r="AZ5225" s="12"/>
      <c r="BA5225" s="12"/>
      <c r="BB5225" s="12"/>
      <c r="BC5225" s="12"/>
      <c r="BD5225" s="12"/>
      <c r="BE5225" s="12"/>
      <c r="BF5225" s="12"/>
      <c r="BG5225" s="12"/>
      <c r="BH5225" s="12"/>
      <c r="BI5225" s="12"/>
      <c r="BJ5225" s="13"/>
      <c r="BK5225" s="13"/>
      <c r="BL5225" s="13"/>
      <c r="BM5225" s="13"/>
      <c r="BN5225" s="13"/>
    </row>
    <row r="5226" spans="4:66" x14ac:dyDescent="0.25">
      <c r="D5226"/>
      <c r="E5226" s="10"/>
      <c r="F5226" s="10"/>
      <c r="G5226" s="10"/>
      <c r="H5226" s="10"/>
      <c r="I5226" s="10"/>
      <c r="J5226" s="10"/>
      <c r="K5226" s="11"/>
      <c r="L5226" s="11"/>
      <c r="M5226" s="12"/>
      <c r="N5226" s="12"/>
      <c r="O5226" s="12"/>
      <c r="P5226" s="12"/>
      <c r="Q5226" s="12"/>
      <c r="R5226" s="12"/>
      <c r="S5226" s="12"/>
      <c r="T5226" s="12"/>
      <c r="U5226" s="12"/>
      <c r="V5226" s="12"/>
      <c r="W5226" s="12"/>
      <c r="X5226" s="12"/>
      <c r="Y5226" s="12"/>
      <c r="Z5226" s="12"/>
      <c r="AA5226" s="12"/>
      <c r="AB5226" s="12"/>
      <c r="AC5226" s="12"/>
      <c r="AD5226" s="12"/>
      <c r="AE5226" s="12"/>
      <c r="AF5226" s="12"/>
      <c r="AG5226" s="12"/>
      <c r="AH5226" s="12"/>
      <c r="AI5226" s="12"/>
      <c r="AJ5226" s="12"/>
      <c r="AK5226" s="12"/>
      <c r="AL5226" s="12"/>
      <c r="AM5226" s="12"/>
      <c r="AN5226" s="12"/>
      <c r="AO5226" s="12"/>
      <c r="AP5226" s="12"/>
      <c r="AQ5226" s="12"/>
      <c r="AR5226" s="12"/>
      <c r="AS5226" s="12"/>
      <c r="AT5226" s="12"/>
      <c r="AU5226" s="12"/>
      <c r="AV5226" s="12"/>
      <c r="AW5226" s="12"/>
      <c r="AX5226" s="12"/>
      <c r="AY5226" s="12"/>
      <c r="AZ5226" s="12"/>
      <c r="BA5226" s="12"/>
      <c r="BB5226" s="12"/>
      <c r="BC5226" s="12"/>
      <c r="BD5226" s="12"/>
      <c r="BE5226" s="12"/>
      <c r="BF5226" s="12"/>
      <c r="BG5226" s="12"/>
      <c r="BH5226" s="12"/>
      <c r="BI5226" s="12"/>
      <c r="BJ5226" s="13"/>
      <c r="BK5226" s="13"/>
      <c r="BL5226" s="13"/>
      <c r="BM5226" s="13"/>
      <c r="BN5226" s="13"/>
    </row>
    <row r="5227" spans="4:66" x14ac:dyDescent="0.25">
      <c r="D5227"/>
      <c r="E5227" s="10"/>
      <c r="F5227" s="10"/>
      <c r="G5227" s="10"/>
      <c r="H5227" s="10"/>
      <c r="I5227" s="10"/>
      <c r="J5227" s="10"/>
      <c r="K5227" s="11"/>
      <c r="L5227" s="11"/>
      <c r="M5227" s="12"/>
      <c r="N5227" s="12"/>
      <c r="O5227" s="12"/>
      <c r="P5227" s="12"/>
      <c r="Q5227" s="12"/>
      <c r="R5227" s="12"/>
      <c r="S5227" s="12"/>
      <c r="T5227" s="12"/>
      <c r="U5227" s="12"/>
      <c r="V5227" s="12"/>
      <c r="W5227" s="12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2"/>
      <c r="AS5227" s="12"/>
      <c r="AT5227" s="12"/>
      <c r="AU5227" s="12"/>
      <c r="AV5227" s="12"/>
      <c r="AW5227" s="12"/>
      <c r="AX5227" s="12"/>
      <c r="AY5227" s="12"/>
      <c r="AZ5227" s="12"/>
      <c r="BA5227" s="12"/>
      <c r="BB5227" s="12"/>
      <c r="BC5227" s="12"/>
      <c r="BD5227" s="12"/>
      <c r="BE5227" s="12"/>
      <c r="BF5227" s="12"/>
      <c r="BG5227" s="12"/>
      <c r="BH5227" s="12"/>
      <c r="BI5227" s="12"/>
      <c r="BJ5227" s="13"/>
      <c r="BK5227" s="13"/>
      <c r="BL5227" s="13"/>
      <c r="BM5227" s="13"/>
      <c r="BN5227" s="13"/>
    </row>
    <row r="5228" spans="4:66" x14ac:dyDescent="0.25">
      <c r="D5228"/>
      <c r="E5228" s="10"/>
      <c r="F5228" s="10"/>
      <c r="G5228" s="10"/>
      <c r="H5228" s="10"/>
      <c r="I5228" s="10"/>
      <c r="J5228" s="10"/>
      <c r="K5228" s="11"/>
      <c r="L5228" s="11"/>
      <c r="M5228" s="12"/>
      <c r="N5228" s="12"/>
      <c r="O5228" s="12"/>
      <c r="P5228" s="12"/>
      <c r="Q5228" s="12"/>
      <c r="R5228" s="12"/>
      <c r="S5228" s="12"/>
      <c r="T5228" s="12"/>
      <c r="U5228" s="12"/>
      <c r="V5228" s="12"/>
      <c r="W5228" s="12"/>
      <c r="X5228" s="12"/>
      <c r="Y5228" s="12"/>
      <c r="Z5228" s="12"/>
      <c r="AA5228" s="12"/>
      <c r="AB5228" s="12"/>
      <c r="AC5228" s="12"/>
      <c r="AD5228" s="12"/>
      <c r="AE5228" s="12"/>
      <c r="AF5228" s="12"/>
      <c r="AG5228" s="12"/>
      <c r="AH5228" s="12"/>
      <c r="AI5228" s="12"/>
      <c r="AJ5228" s="12"/>
      <c r="AK5228" s="12"/>
      <c r="AL5228" s="12"/>
      <c r="AM5228" s="12"/>
      <c r="AN5228" s="12"/>
      <c r="AO5228" s="12"/>
      <c r="AP5228" s="12"/>
      <c r="AQ5228" s="12"/>
      <c r="AR5228" s="12"/>
      <c r="AS5228" s="12"/>
      <c r="AT5228" s="12"/>
      <c r="AU5228" s="12"/>
      <c r="AV5228" s="12"/>
      <c r="AW5228" s="12"/>
      <c r="AX5228" s="12"/>
      <c r="AY5228" s="12"/>
      <c r="AZ5228" s="12"/>
      <c r="BA5228" s="12"/>
      <c r="BB5228" s="12"/>
      <c r="BC5228" s="12"/>
      <c r="BD5228" s="12"/>
      <c r="BE5228" s="12"/>
      <c r="BF5228" s="12"/>
      <c r="BG5228" s="12"/>
      <c r="BH5228" s="12"/>
      <c r="BI5228" s="12"/>
      <c r="BJ5228" s="13"/>
      <c r="BK5228" s="13"/>
      <c r="BL5228" s="13"/>
      <c r="BM5228" s="13"/>
      <c r="BN5228" s="13"/>
    </row>
    <row r="5229" spans="4:66" x14ac:dyDescent="0.25">
      <c r="D5229"/>
      <c r="E5229" s="10"/>
      <c r="F5229" s="10"/>
      <c r="G5229" s="10"/>
      <c r="H5229" s="10"/>
      <c r="I5229" s="10"/>
      <c r="J5229" s="10"/>
      <c r="K5229" s="11"/>
      <c r="L5229" s="11"/>
      <c r="M5229" s="12"/>
      <c r="N5229" s="12"/>
      <c r="O5229" s="12"/>
      <c r="P5229" s="12"/>
      <c r="Q5229" s="12"/>
      <c r="R5229" s="12"/>
      <c r="S5229" s="12"/>
      <c r="T5229" s="12"/>
      <c r="U5229" s="12"/>
      <c r="V5229" s="12"/>
      <c r="W5229" s="12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2"/>
      <c r="AS5229" s="12"/>
      <c r="AT5229" s="12"/>
      <c r="AU5229" s="12"/>
      <c r="AV5229" s="12"/>
      <c r="AW5229" s="12"/>
      <c r="AX5229" s="12"/>
      <c r="AY5229" s="12"/>
      <c r="AZ5229" s="12"/>
      <c r="BA5229" s="12"/>
      <c r="BB5229" s="12"/>
      <c r="BC5229" s="12"/>
      <c r="BD5229" s="12"/>
      <c r="BE5229" s="12"/>
      <c r="BF5229" s="12"/>
      <c r="BG5229" s="12"/>
      <c r="BH5229" s="12"/>
      <c r="BI5229" s="12"/>
      <c r="BJ5229" s="13"/>
      <c r="BK5229" s="13"/>
      <c r="BL5229" s="13"/>
      <c r="BM5229" s="13"/>
      <c r="BN5229" s="13"/>
    </row>
    <row r="5230" spans="4:66" x14ac:dyDescent="0.25">
      <c r="D5230"/>
      <c r="E5230" s="10"/>
      <c r="F5230" s="10"/>
      <c r="G5230" s="10"/>
      <c r="H5230" s="10"/>
      <c r="I5230" s="10"/>
      <c r="J5230" s="10"/>
      <c r="K5230" s="11"/>
      <c r="L5230" s="11"/>
      <c r="M5230" s="12"/>
      <c r="N5230" s="12"/>
      <c r="O5230" s="12"/>
      <c r="P5230" s="12"/>
      <c r="Q5230" s="12"/>
      <c r="R5230" s="12"/>
      <c r="S5230" s="12"/>
      <c r="T5230" s="12"/>
      <c r="U5230" s="12"/>
      <c r="V5230" s="12"/>
      <c r="W5230" s="12"/>
      <c r="X5230" s="12"/>
      <c r="Y5230" s="12"/>
      <c r="Z5230" s="12"/>
      <c r="AA5230" s="12"/>
      <c r="AB5230" s="12"/>
      <c r="AC5230" s="12"/>
      <c r="AD5230" s="12"/>
      <c r="AE5230" s="12"/>
      <c r="AF5230" s="12"/>
      <c r="AG5230" s="12"/>
      <c r="AH5230" s="12"/>
      <c r="AI5230" s="12"/>
      <c r="AJ5230" s="12"/>
      <c r="AK5230" s="12"/>
      <c r="AL5230" s="12"/>
      <c r="AM5230" s="12"/>
      <c r="AN5230" s="12"/>
      <c r="AO5230" s="12"/>
      <c r="AP5230" s="12"/>
      <c r="AQ5230" s="12"/>
      <c r="AR5230" s="12"/>
      <c r="AS5230" s="12"/>
      <c r="AT5230" s="12"/>
      <c r="AU5230" s="12"/>
      <c r="AV5230" s="12"/>
      <c r="AW5230" s="12"/>
      <c r="AX5230" s="12"/>
      <c r="AY5230" s="12"/>
      <c r="AZ5230" s="12"/>
      <c r="BA5230" s="12"/>
      <c r="BB5230" s="12"/>
      <c r="BC5230" s="12"/>
      <c r="BD5230" s="12"/>
      <c r="BE5230" s="12"/>
      <c r="BF5230" s="12"/>
      <c r="BG5230" s="12"/>
      <c r="BH5230" s="12"/>
      <c r="BI5230" s="12"/>
      <c r="BJ5230" s="13"/>
      <c r="BK5230" s="13"/>
      <c r="BL5230" s="13"/>
      <c r="BM5230" s="13"/>
      <c r="BN5230" s="13"/>
    </row>
    <row r="5231" spans="4:66" x14ac:dyDescent="0.25">
      <c r="D5231"/>
      <c r="E5231" s="10"/>
      <c r="F5231" s="10"/>
      <c r="G5231" s="10"/>
      <c r="H5231" s="10"/>
      <c r="I5231" s="10"/>
      <c r="J5231" s="10"/>
      <c r="K5231" s="11"/>
      <c r="L5231" s="11"/>
      <c r="M5231" s="12"/>
      <c r="N5231" s="12"/>
      <c r="O5231" s="12"/>
      <c r="P5231" s="12"/>
      <c r="Q5231" s="12"/>
      <c r="R5231" s="12"/>
      <c r="S5231" s="12"/>
      <c r="T5231" s="12"/>
      <c r="U5231" s="12"/>
      <c r="V5231" s="12"/>
      <c r="W5231" s="12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2"/>
      <c r="AS5231" s="12"/>
      <c r="AT5231" s="12"/>
      <c r="AU5231" s="12"/>
      <c r="AV5231" s="12"/>
      <c r="AW5231" s="12"/>
      <c r="AX5231" s="12"/>
      <c r="AY5231" s="12"/>
      <c r="AZ5231" s="12"/>
      <c r="BA5231" s="12"/>
      <c r="BB5231" s="12"/>
      <c r="BC5231" s="12"/>
      <c r="BD5231" s="12"/>
      <c r="BE5231" s="12"/>
      <c r="BF5231" s="12"/>
      <c r="BG5231" s="12"/>
      <c r="BH5231" s="12"/>
      <c r="BI5231" s="12"/>
      <c r="BJ5231" s="13"/>
      <c r="BK5231" s="13"/>
      <c r="BL5231" s="13"/>
      <c r="BM5231" s="13"/>
      <c r="BN5231" s="13"/>
    </row>
    <row r="5232" spans="4:66" x14ac:dyDescent="0.25">
      <c r="D5232"/>
      <c r="E5232" s="10"/>
      <c r="F5232" s="10"/>
      <c r="G5232" s="10"/>
      <c r="H5232" s="10"/>
      <c r="I5232" s="10"/>
      <c r="J5232" s="10"/>
      <c r="K5232" s="11"/>
      <c r="L5232" s="11"/>
      <c r="M5232" s="12"/>
      <c r="N5232" s="12"/>
      <c r="O5232" s="12"/>
      <c r="P5232" s="12"/>
      <c r="Q5232" s="12"/>
      <c r="R5232" s="12"/>
      <c r="S5232" s="12"/>
      <c r="T5232" s="12"/>
      <c r="U5232" s="12"/>
      <c r="V5232" s="12"/>
      <c r="W5232" s="12"/>
      <c r="X5232" s="12"/>
      <c r="Y5232" s="12"/>
      <c r="Z5232" s="12"/>
      <c r="AA5232" s="12"/>
      <c r="AB5232" s="12"/>
      <c r="AC5232" s="12"/>
      <c r="AD5232" s="12"/>
      <c r="AE5232" s="12"/>
      <c r="AF5232" s="12"/>
      <c r="AG5232" s="12"/>
      <c r="AH5232" s="12"/>
      <c r="AI5232" s="12"/>
      <c r="AJ5232" s="12"/>
      <c r="AK5232" s="12"/>
      <c r="AL5232" s="12"/>
      <c r="AM5232" s="12"/>
      <c r="AN5232" s="12"/>
      <c r="AO5232" s="12"/>
      <c r="AP5232" s="12"/>
      <c r="AQ5232" s="12"/>
      <c r="AR5232" s="12"/>
      <c r="AS5232" s="12"/>
      <c r="AT5232" s="12"/>
      <c r="AU5232" s="12"/>
      <c r="AV5232" s="12"/>
      <c r="AW5232" s="12"/>
      <c r="AX5232" s="12"/>
      <c r="AY5232" s="12"/>
      <c r="AZ5232" s="12"/>
      <c r="BA5232" s="12"/>
      <c r="BB5232" s="12"/>
      <c r="BC5232" s="12"/>
      <c r="BD5232" s="12"/>
      <c r="BE5232" s="12"/>
      <c r="BF5232" s="12"/>
      <c r="BG5232" s="12"/>
      <c r="BH5232" s="12"/>
      <c r="BI5232" s="12"/>
      <c r="BJ5232" s="13"/>
      <c r="BK5232" s="13"/>
      <c r="BL5232" s="13"/>
      <c r="BM5232" s="13"/>
      <c r="BN5232" s="13"/>
    </row>
    <row r="5233" spans="4:66" x14ac:dyDescent="0.25">
      <c r="D5233"/>
      <c r="E5233" s="10"/>
      <c r="F5233" s="10"/>
      <c r="G5233" s="10"/>
      <c r="H5233" s="10"/>
      <c r="I5233" s="10"/>
      <c r="J5233" s="10"/>
      <c r="K5233" s="11"/>
      <c r="L5233" s="11"/>
      <c r="M5233" s="12"/>
      <c r="N5233" s="12"/>
      <c r="O5233" s="12"/>
      <c r="P5233" s="12"/>
      <c r="Q5233" s="12"/>
      <c r="R5233" s="12"/>
      <c r="S5233" s="12"/>
      <c r="T5233" s="12"/>
      <c r="U5233" s="12"/>
      <c r="V5233" s="12"/>
      <c r="W5233" s="12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2"/>
      <c r="AS5233" s="12"/>
      <c r="AT5233" s="12"/>
      <c r="AU5233" s="12"/>
      <c r="AV5233" s="12"/>
      <c r="AW5233" s="12"/>
      <c r="AX5233" s="12"/>
      <c r="AY5233" s="12"/>
      <c r="AZ5233" s="12"/>
      <c r="BA5233" s="12"/>
      <c r="BB5233" s="12"/>
      <c r="BC5233" s="12"/>
      <c r="BD5233" s="12"/>
      <c r="BE5233" s="12"/>
      <c r="BF5233" s="12"/>
      <c r="BG5233" s="12"/>
      <c r="BH5233" s="12"/>
      <c r="BI5233" s="12"/>
      <c r="BJ5233" s="13"/>
      <c r="BK5233" s="13"/>
      <c r="BL5233" s="13"/>
      <c r="BM5233" s="13"/>
      <c r="BN5233" s="13"/>
    </row>
    <row r="5234" spans="4:66" x14ac:dyDescent="0.25">
      <c r="D5234"/>
      <c r="E5234" s="10"/>
      <c r="F5234" s="10"/>
      <c r="G5234" s="10"/>
      <c r="H5234" s="10"/>
      <c r="I5234" s="10"/>
      <c r="J5234" s="10"/>
      <c r="K5234" s="11"/>
      <c r="L5234" s="11"/>
      <c r="M5234" s="12"/>
      <c r="N5234" s="12"/>
      <c r="O5234" s="12"/>
      <c r="P5234" s="12"/>
      <c r="Q5234" s="12"/>
      <c r="R5234" s="12"/>
      <c r="S5234" s="12"/>
      <c r="T5234" s="12"/>
      <c r="U5234" s="12"/>
      <c r="V5234" s="12"/>
      <c r="W5234" s="12"/>
      <c r="X5234" s="12"/>
      <c r="Y5234" s="12"/>
      <c r="Z5234" s="12"/>
      <c r="AA5234" s="12"/>
      <c r="AB5234" s="12"/>
      <c r="AC5234" s="12"/>
      <c r="AD5234" s="12"/>
      <c r="AE5234" s="12"/>
      <c r="AF5234" s="12"/>
      <c r="AG5234" s="12"/>
      <c r="AH5234" s="12"/>
      <c r="AI5234" s="12"/>
      <c r="AJ5234" s="12"/>
      <c r="AK5234" s="12"/>
      <c r="AL5234" s="12"/>
      <c r="AM5234" s="12"/>
      <c r="AN5234" s="12"/>
      <c r="AO5234" s="12"/>
      <c r="AP5234" s="12"/>
      <c r="AQ5234" s="12"/>
      <c r="AR5234" s="12"/>
      <c r="AS5234" s="12"/>
      <c r="AT5234" s="12"/>
      <c r="AU5234" s="12"/>
      <c r="AV5234" s="12"/>
      <c r="AW5234" s="12"/>
      <c r="AX5234" s="12"/>
      <c r="AY5234" s="12"/>
      <c r="AZ5234" s="12"/>
      <c r="BA5234" s="12"/>
      <c r="BB5234" s="12"/>
      <c r="BC5234" s="12"/>
      <c r="BD5234" s="12"/>
      <c r="BE5234" s="12"/>
      <c r="BF5234" s="12"/>
      <c r="BG5234" s="12"/>
      <c r="BH5234" s="12"/>
      <c r="BI5234" s="12"/>
      <c r="BJ5234" s="13"/>
      <c r="BK5234" s="13"/>
      <c r="BL5234" s="13"/>
      <c r="BM5234" s="13"/>
      <c r="BN5234" s="13"/>
    </row>
    <row r="5235" spans="4:66" x14ac:dyDescent="0.25">
      <c r="D5235"/>
      <c r="E5235" s="10"/>
      <c r="F5235" s="10"/>
      <c r="G5235" s="10"/>
      <c r="H5235" s="10"/>
      <c r="I5235" s="10"/>
      <c r="J5235" s="10"/>
      <c r="K5235" s="11"/>
      <c r="L5235" s="11"/>
      <c r="M5235" s="12"/>
      <c r="N5235" s="12"/>
      <c r="O5235" s="12"/>
      <c r="P5235" s="12"/>
      <c r="Q5235" s="12"/>
      <c r="R5235" s="12"/>
      <c r="S5235" s="12"/>
      <c r="T5235" s="12"/>
      <c r="U5235" s="12"/>
      <c r="V5235" s="12"/>
      <c r="W5235" s="12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2"/>
      <c r="AS5235" s="12"/>
      <c r="AT5235" s="12"/>
      <c r="AU5235" s="12"/>
      <c r="AV5235" s="12"/>
      <c r="AW5235" s="12"/>
      <c r="AX5235" s="12"/>
      <c r="AY5235" s="12"/>
      <c r="AZ5235" s="12"/>
      <c r="BA5235" s="12"/>
      <c r="BB5235" s="12"/>
      <c r="BC5235" s="12"/>
      <c r="BD5235" s="12"/>
      <c r="BE5235" s="12"/>
      <c r="BF5235" s="12"/>
      <c r="BG5235" s="12"/>
      <c r="BH5235" s="12"/>
      <c r="BI5235" s="12"/>
      <c r="BJ5235" s="13"/>
      <c r="BK5235" s="13"/>
      <c r="BL5235" s="13"/>
      <c r="BM5235" s="13"/>
      <c r="BN5235" s="13"/>
    </row>
    <row r="5236" spans="4:66" x14ac:dyDescent="0.25">
      <c r="D5236"/>
      <c r="E5236" s="10"/>
      <c r="F5236" s="10"/>
      <c r="G5236" s="10"/>
      <c r="H5236" s="10"/>
      <c r="I5236" s="10"/>
      <c r="J5236" s="10"/>
      <c r="K5236" s="11"/>
      <c r="L5236" s="11"/>
      <c r="M5236" s="12"/>
      <c r="N5236" s="12"/>
      <c r="O5236" s="12"/>
      <c r="P5236" s="12"/>
      <c r="Q5236" s="12"/>
      <c r="R5236" s="12"/>
      <c r="S5236" s="12"/>
      <c r="T5236" s="12"/>
      <c r="U5236" s="12"/>
      <c r="V5236" s="12"/>
      <c r="W5236" s="12"/>
      <c r="X5236" s="12"/>
      <c r="Y5236" s="12"/>
      <c r="Z5236" s="12"/>
      <c r="AA5236" s="12"/>
      <c r="AB5236" s="12"/>
      <c r="AC5236" s="12"/>
      <c r="AD5236" s="12"/>
      <c r="AE5236" s="12"/>
      <c r="AF5236" s="12"/>
      <c r="AG5236" s="12"/>
      <c r="AH5236" s="12"/>
      <c r="AI5236" s="12"/>
      <c r="AJ5236" s="12"/>
      <c r="AK5236" s="12"/>
      <c r="AL5236" s="12"/>
      <c r="AM5236" s="12"/>
      <c r="AN5236" s="12"/>
      <c r="AO5236" s="12"/>
      <c r="AP5236" s="12"/>
      <c r="AQ5236" s="12"/>
      <c r="AR5236" s="12"/>
      <c r="AS5236" s="12"/>
      <c r="AT5236" s="12"/>
      <c r="AU5236" s="12"/>
      <c r="AV5236" s="12"/>
      <c r="AW5236" s="12"/>
      <c r="AX5236" s="12"/>
      <c r="AY5236" s="12"/>
      <c r="AZ5236" s="12"/>
      <c r="BA5236" s="12"/>
      <c r="BB5236" s="12"/>
      <c r="BC5236" s="12"/>
      <c r="BD5236" s="12"/>
      <c r="BE5236" s="12"/>
      <c r="BF5236" s="12"/>
      <c r="BG5236" s="12"/>
      <c r="BH5236" s="12"/>
      <c r="BI5236" s="12"/>
      <c r="BJ5236" s="13"/>
      <c r="BK5236" s="13"/>
      <c r="BL5236" s="13"/>
      <c r="BM5236" s="13"/>
      <c r="BN5236" s="13"/>
    </row>
    <row r="5237" spans="4:66" x14ac:dyDescent="0.25">
      <c r="D5237"/>
      <c r="E5237" s="10"/>
      <c r="F5237" s="10"/>
      <c r="G5237" s="10"/>
      <c r="H5237" s="10"/>
      <c r="I5237" s="10"/>
      <c r="J5237" s="10"/>
      <c r="K5237" s="11"/>
      <c r="L5237" s="11"/>
      <c r="M5237" s="12"/>
      <c r="N5237" s="12"/>
      <c r="O5237" s="12"/>
      <c r="P5237" s="12"/>
      <c r="Q5237" s="12"/>
      <c r="R5237" s="12"/>
      <c r="S5237" s="12"/>
      <c r="T5237" s="12"/>
      <c r="U5237" s="12"/>
      <c r="V5237" s="12"/>
      <c r="W5237" s="12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2"/>
      <c r="AS5237" s="12"/>
      <c r="AT5237" s="12"/>
      <c r="AU5237" s="12"/>
      <c r="AV5237" s="12"/>
      <c r="AW5237" s="12"/>
      <c r="AX5237" s="12"/>
      <c r="AY5237" s="12"/>
      <c r="AZ5237" s="12"/>
      <c r="BA5237" s="12"/>
      <c r="BB5237" s="12"/>
      <c r="BC5237" s="12"/>
      <c r="BD5237" s="12"/>
      <c r="BE5237" s="12"/>
      <c r="BF5237" s="12"/>
      <c r="BG5237" s="12"/>
      <c r="BH5237" s="12"/>
      <c r="BI5237" s="12"/>
      <c r="BJ5237" s="13"/>
      <c r="BK5237" s="13"/>
      <c r="BL5237" s="13"/>
      <c r="BM5237" s="13"/>
      <c r="BN5237" s="13"/>
    </row>
    <row r="5238" spans="4:66" x14ac:dyDescent="0.25">
      <c r="D5238"/>
      <c r="E5238" s="10"/>
      <c r="F5238" s="10"/>
      <c r="G5238" s="10"/>
      <c r="H5238" s="10"/>
      <c r="I5238" s="10"/>
      <c r="J5238" s="10"/>
      <c r="K5238" s="11"/>
      <c r="L5238" s="11"/>
      <c r="M5238" s="12"/>
      <c r="N5238" s="12"/>
      <c r="O5238" s="12"/>
      <c r="P5238" s="12"/>
      <c r="Q5238" s="12"/>
      <c r="R5238" s="12"/>
      <c r="S5238" s="12"/>
      <c r="T5238" s="12"/>
      <c r="U5238" s="12"/>
      <c r="V5238" s="12"/>
      <c r="W5238" s="12"/>
      <c r="X5238" s="12"/>
      <c r="Y5238" s="12"/>
      <c r="Z5238" s="12"/>
      <c r="AA5238" s="12"/>
      <c r="AB5238" s="12"/>
      <c r="AC5238" s="12"/>
      <c r="AD5238" s="12"/>
      <c r="AE5238" s="12"/>
      <c r="AF5238" s="12"/>
      <c r="AG5238" s="12"/>
      <c r="AH5238" s="12"/>
      <c r="AI5238" s="12"/>
      <c r="AJ5238" s="12"/>
      <c r="AK5238" s="12"/>
      <c r="AL5238" s="12"/>
      <c r="AM5238" s="12"/>
      <c r="AN5238" s="12"/>
      <c r="AO5238" s="12"/>
      <c r="AP5238" s="12"/>
      <c r="AQ5238" s="12"/>
      <c r="AR5238" s="12"/>
      <c r="AS5238" s="12"/>
      <c r="AT5238" s="12"/>
      <c r="AU5238" s="12"/>
      <c r="AV5238" s="12"/>
      <c r="AW5238" s="12"/>
      <c r="AX5238" s="12"/>
      <c r="AY5238" s="12"/>
      <c r="AZ5238" s="12"/>
      <c r="BA5238" s="12"/>
      <c r="BB5238" s="12"/>
      <c r="BC5238" s="12"/>
      <c r="BD5238" s="12"/>
      <c r="BE5238" s="12"/>
      <c r="BF5238" s="12"/>
      <c r="BG5238" s="12"/>
      <c r="BH5238" s="12"/>
      <c r="BI5238" s="12"/>
      <c r="BJ5238" s="13"/>
      <c r="BK5238" s="13"/>
      <c r="BL5238" s="13"/>
      <c r="BM5238" s="13"/>
      <c r="BN5238" s="13"/>
    </row>
    <row r="5239" spans="4:66" x14ac:dyDescent="0.25">
      <c r="D5239"/>
      <c r="E5239" s="10"/>
      <c r="F5239" s="10"/>
      <c r="G5239" s="10"/>
      <c r="H5239" s="10"/>
      <c r="I5239" s="10"/>
      <c r="J5239" s="10"/>
      <c r="K5239" s="11"/>
      <c r="L5239" s="11"/>
      <c r="M5239" s="12"/>
      <c r="N5239" s="12"/>
      <c r="O5239" s="12"/>
      <c r="P5239" s="12"/>
      <c r="Q5239" s="12"/>
      <c r="R5239" s="12"/>
      <c r="S5239" s="12"/>
      <c r="T5239" s="12"/>
      <c r="U5239" s="12"/>
      <c r="V5239" s="12"/>
      <c r="W5239" s="12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2"/>
      <c r="AS5239" s="12"/>
      <c r="AT5239" s="12"/>
      <c r="AU5239" s="12"/>
      <c r="AV5239" s="12"/>
      <c r="AW5239" s="12"/>
      <c r="AX5239" s="12"/>
      <c r="AY5239" s="12"/>
      <c r="AZ5239" s="12"/>
      <c r="BA5239" s="12"/>
      <c r="BB5239" s="12"/>
      <c r="BC5239" s="12"/>
      <c r="BD5239" s="12"/>
      <c r="BE5239" s="12"/>
      <c r="BF5239" s="12"/>
      <c r="BG5239" s="12"/>
      <c r="BH5239" s="12"/>
      <c r="BI5239" s="12"/>
      <c r="BJ5239" s="13"/>
      <c r="BK5239" s="13"/>
      <c r="BL5239" s="13"/>
      <c r="BM5239" s="13"/>
      <c r="BN5239" s="13"/>
    </row>
    <row r="5240" spans="4:66" x14ac:dyDescent="0.25">
      <c r="D5240"/>
      <c r="E5240" s="10"/>
      <c r="F5240" s="10"/>
      <c r="G5240" s="10"/>
      <c r="H5240" s="10"/>
      <c r="I5240" s="10"/>
      <c r="J5240" s="10"/>
      <c r="K5240" s="11"/>
      <c r="L5240" s="11"/>
      <c r="M5240" s="12"/>
      <c r="N5240" s="12"/>
      <c r="O5240" s="12"/>
      <c r="P5240" s="12"/>
      <c r="Q5240" s="12"/>
      <c r="R5240" s="12"/>
      <c r="S5240" s="12"/>
      <c r="T5240" s="12"/>
      <c r="U5240" s="12"/>
      <c r="V5240" s="12"/>
      <c r="W5240" s="12"/>
      <c r="X5240" s="12"/>
      <c r="Y5240" s="12"/>
      <c r="Z5240" s="12"/>
      <c r="AA5240" s="12"/>
      <c r="AB5240" s="12"/>
      <c r="AC5240" s="12"/>
      <c r="AD5240" s="12"/>
      <c r="AE5240" s="12"/>
      <c r="AF5240" s="12"/>
      <c r="AG5240" s="12"/>
      <c r="AH5240" s="12"/>
      <c r="AI5240" s="12"/>
      <c r="AJ5240" s="12"/>
      <c r="AK5240" s="12"/>
      <c r="AL5240" s="12"/>
      <c r="AM5240" s="12"/>
      <c r="AN5240" s="12"/>
      <c r="AO5240" s="12"/>
      <c r="AP5240" s="12"/>
      <c r="AQ5240" s="12"/>
      <c r="AR5240" s="12"/>
      <c r="AS5240" s="12"/>
      <c r="AT5240" s="12"/>
      <c r="AU5240" s="12"/>
      <c r="AV5240" s="12"/>
      <c r="AW5240" s="12"/>
      <c r="AX5240" s="12"/>
      <c r="AY5240" s="12"/>
      <c r="AZ5240" s="12"/>
      <c r="BA5240" s="12"/>
      <c r="BB5240" s="12"/>
      <c r="BC5240" s="12"/>
      <c r="BD5240" s="12"/>
      <c r="BE5240" s="12"/>
      <c r="BF5240" s="12"/>
      <c r="BG5240" s="12"/>
      <c r="BH5240" s="12"/>
      <c r="BI5240" s="12"/>
      <c r="BJ5240" s="13"/>
      <c r="BK5240" s="13"/>
      <c r="BL5240" s="13"/>
      <c r="BM5240" s="13"/>
      <c r="BN5240" s="13"/>
    </row>
    <row r="5241" spans="4:66" x14ac:dyDescent="0.25">
      <c r="D5241"/>
      <c r="E5241" s="10"/>
      <c r="F5241" s="10"/>
      <c r="G5241" s="10"/>
      <c r="H5241" s="10"/>
      <c r="I5241" s="10"/>
      <c r="J5241" s="10"/>
      <c r="K5241" s="11"/>
      <c r="L5241" s="11"/>
      <c r="M5241" s="12"/>
      <c r="N5241" s="12"/>
      <c r="O5241" s="12"/>
      <c r="P5241" s="12"/>
      <c r="Q5241" s="12"/>
      <c r="R5241" s="12"/>
      <c r="S5241" s="12"/>
      <c r="T5241" s="12"/>
      <c r="U5241" s="12"/>
      <c r="V5241" s="12"/>
      <c r="W5241" s="12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2"/>
      <c r="AS5241" s="12"/>
      <c r="AT5241" s="12"/>
      <c r="AU5241" s="12"/>
      <c r="AV5241" s="12"/>
      <c r="AW5241" s="12"/>
      <c r="AX5241" s="12"/>
      <c r="AY5241" s="12"/>
      <c r="AZ5241" s="12"/>
      <c r="BA5241" s="12"/>
      <c r="BB5241" s="12"/>
      <c r="BC5241" s="12"/>
      <c r="BD5241" s="12"/>
      <c r="BE5241" s="12"/>
      <c r="BF5241" s="12"/>
      <c r="BG5241" s="12"/>
      <c r="BH5241" s="12"/>
      <c r="BI5241" s="12"/>
      <c r="BJ5241" s="13"/>
      <c r="BK5241" s="13"/>
      <c r="BL5241" s="13"/>
      <c r="BM5241" s="13"/>
      <c r="BN5241" s="13"/>
    </row>
    <row r="5242" spans="4:66" x14ac:dyDescent="0.25">
      <c r="D5242"/>
      <c r="E5242" s="10"/>
      <c r="F5242" s="10"/>
      <c r="G5242" s="10"/>
      <c r="H5242" s="10"/>
      <c r="I5242" s="10"/>
      <c r="J5242" s="10"/>
      <c r="K5242" s="11"/>
      <c r="L5242" s="11"/>
      <c r="M5242" s="12"/>
      <c r="N5242" s="12"/>
      <c r="O5242" s="12"/>
      <c r="P5242" s="12"/>
      <c r="Q5242" s="12"/>
      <c r="R5242" s="12"/>
      <c r="S5242" s="12"/>
      <c r="T5242" s="12"/>
      <c r="U5242" s="12"/>
      <c r="V5242" s="12"/>
      <c r="W5242" s="12"/>
      <c r="X5242" s="12"/>
      <c r="Y5242" s="12"/>
      <c r="Z5242" s="12"/>
      <c r="AA5242" s="12"/>
      <c r="AB5242" s="12"/>
      <c r="AC5242" s="12"/>
      <c r="AD5242" s="12"/>
      <c r="AE5242" s="12"/>
      <c r="AF5242" s="12"/>
      <c r="AG5242" s="12"/>
      <c r="AH5242" s="12"/>
      <c r="AI5242" s="12"/>
      <c r="AJ5242" s="12"/>
      <c r="AK5242" s="12"/>
      <c r="AL5242" s="12"/>
      <c r="AM5242" s="12"/>
      <c r="AN5242" s="12"/>
      <c r="AO5242" s="12"/>
      <c r="AP5242" s="12"/>
      <c r="AQ5242" s="12"/>
      <c r="AR5242" s="12"/>
      <c r="AS5242" s="12"/>
      <c r="AT5242" s="12"/>
      <c r="AU5242" s="12"/>
      <c r="AV5242" s="12"/>
      <c r="AW5242" s="12"/>
      <c r="AX5242" s="12"/>
      <c r="AY5242" s="12"/>
      <c r="AZ5242" s="12"/>
      <c r="BA5242" s="12"/>
      <c r="BB5242" s="12"/>
      <c r="BC5242" s="12"/>
      <c r="BD5242" s="12"/>
      <c r="BE5242" s="12"/>
      <c r="BF5242" s="12"/>
      <c r="BG5242" s="12"/>
      <c r="BH5242" s="12"/>
      <c r="BI5242" s="12"/>
      <c r="BJ5242" s="13"/>
      <c r="BK5242" s="13"/>
      <c r="BL5242" s="13"/>
      <c r="BM5242" s="13"/>
      <c r="BN5242" s="13"/>
    </row>
    <row r="5243" spans="4:66" x14ac:dyDescent="0.25">
      <c r="D5243"/>
      <c r="E5243" s="10"/>
      <c r="F5243" s="10"/>
      <c r="G5243" s="10"/>
      <c r="H5243" s="10"/>
      <c r="I5243" s="10"/>
      <c r="J5243" s="10"/>
      <c r="K5243" s="11"/>
      <c r="L5243" s="11"/>
      <c r="M5243" s="12"/>
      <c r="N5243" s="12"/>
      <c r="O5243" s="12"/>
      <c r="P5243" s="12"/>
      <c r="Q5243" s="12"/>
      <c r="R5243" s="12"/>
      <c r="S5243" s="12"/>
      <c r="T5243" s="12"/>
      <c r="U5243" s="12"/>
      <c r="V5243" s="12"/>
      <c r="W5243" s="12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2"/>
      <c r="AS5243" s="12"/>
      <c r="AT5243" s="12"/>
      <c r="AU5243" s="12"/>
      <c r="AV5243" s="12"/>
      <c r="AW5243" s="12"/>
      <c r="AX5243" s="12"/>
      <c r="AY5243" s="12"/>
      <c r="AZ5243" s="12"/>
      <c r="BA5243" s="12"/>
      <c r="BB5243" s="12"/>
      <c r="BC5243" s="12"/>
      <c r="BD5243" s="12"/>
      <c r="BE5243" s="12"/>
      <c r="BF5243" s="12"/>
      <c r="BG5243" s="12"/>
      <c r="BH5243" s="12"/>
      <c r="BI5243" s="12"/>
      <c r="BJ5243" s="13"/>
      <c r="BK5243" s="13"/>
      <c r="BL5243" s="13"/>
      <c r="BM5243" s="13"/>
      <c r="BN5243" s="13"/>
    </row>
    <row r="5244" spans="4:66" x14ac:dyDescent="0.25">
      <c r="D5244"/>
      <c r="E5244" s="10"/>
      <c r="F5244" s="10"/>
      <c r="G5244" s="10"/>
      <c r="H5244" s="10"/>
      <c r="I5244" s="10"/>
      <c r="J5244" s="10"/>
      <c r="K5244" s="11"/>
      <c r="L5244" s="11"/>
      <c r="M5244" s="12"/>
      <c r="N5244" s="12"/>
      <c r="O5244" s="12"/>
      <c r="P5244" s="12"/>
      <c r="Q5244" s="12"/>
      <c r="R5244" s="12"/>
      <c r="S5244" s="12"/>
      <c r="T5244" s="12"/>
      <c r="U5244" s="12"/>
      <c r="V5244" s="12"/>
      <c r="W5244" s="12"/>
      <c r="X5244" s="12"/>
      <c r="Y5244" s="12"/>
      <c r="Z5244" s="12"/>
      <c r="AA5244" s="12"/>
      <c r="AB5244" s="12"/>
      <c r="AC5244" s="12"/>
      <c r="AD5244" s="12"/>
      <c r="AE5244" s="12"/>
      <c r="AF5244" s="12"/>
      <c r="AG5244" s="12"/>
      <c r="AH5244" s="12"/>
      <c r="AI5244" s="12"/>
      <c r="AJ5244" s="12"/>
      <c r="AK5244" s="12"/>
      <c r="AL5244" s="12"/>
      <c r="AM5244" s="12"/>
      <c r="AN5244" s="12"/>
      <c r="AO5244" s="12"/>
      <c r="AP5244" s="12"/>
      <c r="AQ5244" s="12"/>
      <c r="AR5244" s="12"/>
      <c r="AS5244" s="12"/>
      <c r="AT5244" s="12"/>
      <c r="AU5244" s="12"/>
      <c r="AV5244" s="12"/>
      <c r="AW5244" s="12"/>
      <c r="AX5244" s="12"/>
      <c r="AY5244" s="12"/>
      <c r="AZ5244" s="12"/>
      <c r="BA5244" s="12"/>
      <c r="BB5244" s="12"/>
      <c r="BC5244" s="12"/>
      <c r="BD5244" s="12"/>
      <c r="BE5244" s="12"/>
      <c r="BF5244" s="12"/>
      <c r="BG5244" s="12"/>
      <c r="BH5244" s="12"/>
      <c r="BI5244" s="12"/>
      <c r="BJ5244" s="13"/>
      <c r="BK5244" s="13"/>
      <c r="BL5244" s="13"/>
      <c r="BM5244" s="13"/>
      <c r="BN5244" s="13"/>
    </row>
    <row r="5245" spans="4:66" x14ac:dyDescent="0.25">
      <c r="D5245"/>
      <c r="E5245" s="10"/>
      <c r="F5245" s="10"/>
      <c r="G5245" s="10"/>
      <c r="H5245" s="10"/>
      <c r="I5245" s="10"/>
      <c r="J5245" s="10"/>
      <c r="K5245" s="11"/>
      <c r="L5245" s="11"/>
      <c r="M5245" s="12"/>
      <c r="N5245" s="12"/>
      <c r="O5245" s="12"/>
      <c r="P5245" s="12"/>
      <c r="Q5245" s="12"/>
      <c r="R5245" s="12"/>
      <c r="S5245" s="12"/>
      <c r="T5245" s="12"/>
      <c r="U5245" s="12"/>
      <c r="V5245" s="12"/>
      <c r="W5245" s="12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2"/>
      <c r="AS5245" s="12"/>
      <c r="AT5245" s="12"/>
      <c r="AU5245" s="12"/>
      <c r="AV5245" s="12"/>
      <c r="AW5245" s="12"/>
      <c r="AX5245" s="12"/>
      <c r="AY5245" s="12"/>
      <c r="AZ5245" s="12"/>
      <c r="BA5245" s="12"/>
      <c r="BB5245" s="12"/>
      <c r="BC5245" s="12"/>
      <c r="BD5245" s="12"/>
      <c r="BE5245" s="12"/>
      <c r="BF5245" s="12"/>
      <c r="BG5245" s="12"/>
      <c r="BH5245" s="12"/>
      <c r="BI5245" s="12"/>
      <c r="BJ5245" s="13"/>
      <c r="BK5245" s="13"/>
      <c r="BL5245" s="13"/>
      <c r="BM5245" s="13"/>
      <c r="BN5245" s="13"/>
    </row>
    <row r="5246" spans="4:66" x14ac:dyDescent="0.25">
      <c r="D5246"/>
      <c r="E5246" s="10"/>
      <c r="F5246" s="10"/>
      <c r="G5246" s="10"/>
      <c r="H5246" s="10"/>
      <c r="I5246" s="10"/>
      <c r="J5246" s="10"/>
      <c r="K5246" s="11"/>
      <c r="L5246" s="11"/>
      <c r="M5246" s="12"/>
      <c r="N5246" s="12"/>
      <c r="O5246" s="12"/>
      <c r="P5246" s="12"/>
      <c r="Q5246" s="12"/>
      <c r="R5246" s="12"/>
      <c r="S5246" s="12"/>
      <c r="T5246" s="12"/>
      <c r="U5246" s="12"/>
      <c r="V5246" s="12"/>
      <c r="W5246" s="12"/>
      <c r="X5246" s="12"/>
      <c r="Y5246" s="12"/>
      <c r="Z5246" s="12"/>
      <c r="AA5246" s="12"/>
      <c r="AB5246" s="12"/>
      <c r="AC5246" s="12"/>
      <c r="AD5246" s="12"/>
      <c r="AE5246" s="12"/>
      <c r="AF5246" s="12"/>
      <c r="AG5246" s="12"/>
      <c r="AH5246" s="12"/>
      <c r="AI5246" s="12"/>
      <c r="AJ5246" s="12"/>
      <c r="AK5246" s="12"/>
      <c r="AL5246" s="12"/>
      <c r="AM5246" s="12"/>
      <c r="AN5246" s="12"/>
      <c r="AO5246" s="12"/>
      <c r="AP5246" s="12"/>
      <c r="AQ5246" s="12"/>
      <c r="AR5246" s="12"/>
      <c r="AS5246" s="12"/>
      <c r="AT5246" s="12"/>
      <c r="AU5246" s="12"/>
      <c r="AV5246" s="12"/>
      <c r="AW5246" s="12"/>
      <c r="AX5246" s="12"/>
      <c r="AY5246" s="12"/>
      <c r="AZ5246" s="12"/>
      <c r="BA5246" s="12"/>
      <c r="BB5246" s="12"/>
      <c r="BC5246" s="12"/>
      <c r="BD5246" s="12"/>
      <c r="BE5246" s="12"/>
      <c r="BF5246" s="12"/>
      <c r="BG5246" s="12"/>
      <c r="BH5246" s="12"/>
      <c r="BI5246" s="12"/>
      <c r="BJ5246" s="13"/>
      <c r="BK5246" s="13"/>
      <c r="BL5246" s="13"/>
      <c r="BM5246" s="13"/>
      <c r="BN5246" s="13"/>
    </row>
    <row r="5247" spans="4:66" x14ac:dyDescent="0.25">
      <c r="D5247"/>
      <c r="E5247" s="10"/>
      <c r="F5247" s="10"/>
      <c r="G5247" s="10"/>
      <c r="H5247" s="10"/>
      <c r="I5247" s="10"/>
      <c r="J5247" s="10"/>
      <c r="K5247" s="11"/>
      <c r="L5247" s="11"/>
      <c r="M5247" s="12"/>
      <c r="N5247" s="12"/>
      <c r="O5247" s="12"/>
      <c r="P5247" s="12"/>
      <c r="Q5247" s="12"/>
      <c r="R5247" s="12"/>
      <c r="S5247" s="12"/>
      <c r="T5247" s="12"/>
      <c r="U5247" s="12"/>
      <c r="V5247" s="12"/>
      <c r="W5247" s="12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2"/>
      <c r="AS5247" s="12"/>
      <c r="AT5247" s="12"/>
      <c r="AU5247" s="12"/>
      <c r="AV5247" s="12"/>
      <c r="AW5247" s="12"/>
      <c r="AX5247" s="12"/>
      <c r="AY5247" s="12"/>
      <c r="AZ5247" s="12"/>
      <c r="BA5247" s="12"/>
      <c r="BB5247" s="12"/>
      <c r="BC5247" s="12"/>
      <c r="BD5247" s="12"/>
      <c r="BE5247" s="12"/>
      <c r="BF5247" s="12"/>
      <c r="BG5247" s="12"/>
      <c r="BH5247" s="12"/>
      <c r="BI5247" s="12"/>
      <c r="BJ5247" s="13"/>
      <c r="BK5247" s="13"/>
      <c r="BL5247" s="13"/>
      <c r="BM5247" s="13"/>
      <c r="BN5247" s="13"/>
    </row>
    <row r="5248" spans="4:66" x14ac:dyDescent="0.25">
      <c r="D5248"/>
      <c r="E5248" s="10"/>
      <c r="F5248" s="10"/>
      <c r="G5248" s="10"/>
      <c r="H5248" s="10"/>
      <c r="I5248" s="10"/>
      <c r="J5248" s="10"/>
      <c r="K5248" s="11"/>
      <c r="L5248" s="11"/>
      <c r="M5248" s="12"/>
      <c r="N5248" s="12"/>
      <c r="O5248" s="12"/>
      <c r="P5248" s="12"/>
      <c r="Q5248" s="12"/>
      <c r="R5248" s="12"/>
      <c r="S5248" s="12"/>
      <c r="T5248" s="12"/>
      <c r="U5248" s="12"/>
      <c r="V5248" s="12"/>
      <c r="W5248" s="12"/>
      <c r="X5248" s="12"/>
      <c r="Y5248" s="12"/>
      <c r="Z5248" s="12"/>
      <c r="AA5248" s="12"/>
      <c r="AB5248" s="12"/>
      <c r="AC5248" s="12"/>
      <c r="AD5248" s="12"/>
      <c r="AE5248" s="12"/>
      <c r="AF5248" s="12"/>
      <c r="AG5248" s="12"/>
      <c r="AH5248" s="12"/>
      <c r="AI5248" s="12"/>
      <c r="AJ5248" s="12"/>
      <c r="AK5248" s="12"/>
      <c r="AL5248" s="12"/>
      <c r="AM5248" s="12"/>
      <c r="AN5248" s="12"/>
      <c r="AO5248" s="12"/>
      <c r="AP5248" s="12"/>
      <c r="AQ5248" s="12"/>
      <c r="AR5248" s="12"/>
      <c r="AS5248" s="12"/>
      <c r="AT5248" s="12"/>
      <c r="AU5248" s="12"/>
      <c r="AV5248" s="12"/>
      <c r="AW5248" s="12"/>
      <c r="AX5248" s="12"/>
      <c r="AY5248" s="12"/>
      <c r="AZ5248" s="12"/>
      <c r="BA5248" s="12"/>
      <c r="BB5248" s="12"/>
      <c r="BC5248" s="12"/>
      <c r="BD5248" s="12"/>
      <c r="BE5248" s="12"/>
      <c r="BF5248" s="12"/>
      <c r="BG5248" s="12"/>
      <c r="BH5248" s="12"/>
      <c r="BI5248" s="12"/>
      <c r="BJ5248" s="13"/>
      <c r="BK5248" s="13"/>
      <c r="BL5248" s="13"/>
      <c r="BM5248" s="13"/>
      <c r="BN5248" s="13"/>
    </row>
    <row r="5249" spans="4:66" x14ac:dyDescent="0.25">
      <c r="D5249"/>
      <c r="E5249" s="10"/>
      <c r="F5249" s="10"/>
      <c r="G5249" s="10"/>
      <c r="H5249" s="10"/>
      <c r="I5249" s="10"/>
      <c r="J5249" s="10"/>
      <c r="K5249" s="11"/>
      <c r="L5249" s="11"/>
      <c r="M5249" s="12"/>
      <c r="N5249" s="12"/>
      <c r="O5249" s="12"/>
      <c r="P5249" s="12"/>
      <c r="Q5249" s="12"/>
      <c r="R5249" s="12"/>
      <c r="S5249" s="12"/>
      <c r="T5249" s="12"/>
      <c r="U5249" s="12"/>
      <c r="V5249" s="12"/>
      <c r="W5249" s="12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2"/>
      <c r="AS5249" s="12"/>
      <c r="AT5249" s="12"/>
      <c r="AU5249" s="12"/>
      <c r="AV5249" s="12"/>
      <c r="AW5249" s="12"/>
      <c r="AX5249" s="12"/>
      <c r="AY5249" s="12"/>
      <c r="AZ5249" s="12"/>
      <c r="BA5249" s="12"/>
      <c r="BB5249" s="12"/>
      <c r="BC5249" s="12"/>
      <c r="BD5249" s="12"/>
      <c r="BE5249" s="12"/>
      <c r="BF5249" s="12"/>
      <c r="BG5249" s="12"/>
      <c r="BH5249" s="12"/>
      <c r="BI5249" s="12"/>
      <c r="BJ5249" s="13"/>
      <c r="BK5249" s="13"/>
      <c r="BL5249" s="13"/>
      <c r="BM5249" s="13"/>
      <c r="BN5249" s="13"/>
    </row>
    <row r="5250" spans="4:66" x14ac:dyDescent="0.25">
      <c r="D5250"/>
      <c r="E5250" s="10"/>
      <c r="F5250" s="10"/>
      <c r="G5250" s="10"/>
      <c r="H5250" s="10"/>
      <c r="I5250" s="10"/>
      <c r="J5250" s="10"/>
      <c r="K5250" s="11"/>
      <c r="L5250" s="11"/>
      <c r="M5250" s="12"/>
      <c r="N5250" s="12"/>
      <c r="O5250" s="12"/>
      <c r="P5250" s="12"/>
      <c r="Q5250" s="12"/>
      <c r="R5250" s="12"/>
      <c r="S5250" s="12"/>
      <c r="T5250" s="12"/>
      <c r="U5250" s="12"/>
      <c r="V5250" s="12"/>
      <c r="W5250" s="12"/>
      <c r="X5250" s="12"/>
      <c r="Y5250" s="12"/>
      <c r="Z5250" s="12"/>
      <c r="AA5250" s="12"/>
      <c r="AB5250" s="12"/>
      <c r="AC5250" s="12"/>
      <c r="AD5250" s="12"/>
      <c r="AE5250" s="12"/>
      <c r="AF5250" s="12"/>
      <c r="AG5250" s="12"/>
      <c r="AH5250" s="12"/>
      <c r="AI5250" s="12"/>
      <c r="AJ5250" s="12"/>
      <c r="AK5250" s="12"/>
      <c r="AL5250" s="12"/>
      <c r="AM5250" s="12"/>
      <c r="AN5250" s="12"/>
      <c r="AO5250" s="12"/>
      <c r="AP5250" s="12"/>
      <c r="AQ5250" s="12"/>
      <c r="AR5250" s="12"/>
      <c r="AS5250" s="12"/>
      <c r="AT5250" s="12"/>
      <c r="AU5250" s="12"/>
      <c r="AV5250" s="12"/>
      <c r="AW5250" s="12"/>
      <c r="AX5250" s="12"/>
      <c r="AY5250" s="12"/>
      <c r="AZ5250" s="12"/>
      <c r="BA5250" s="12"/>
      <c r="BB5250" s="12"/>
      <c r="BC5250" s="12"/>
      <c r="BD5250" s="12"/>
      <c r="BE5250" s="12"/>
      <c r="BF5250" s="12"/>
      <c r="BG5250" s="12"/>
      <c r="BH5250" s="12"/>
      <c r="BI5250" s="12"/>
      <c r="BJ5250" s="13"/>
      <c r="BK5250" s="13"/>
      <c r="BL5250" s="13"/>
      <c r="BM5250" s="13"/>
      <c r="BN5250" s="13"/>
    </row>
    <row r="5251" spans="4:66" x14ac:dyDescent="0.25">
      <c r="D5251"/>
      <c r="E5251" s="10"/>
      <c r="F5251" s="10"/>
      <c r="G5251" s="10"/>
      <c r="H5251" s="10"/>
      <c r="I5251" s="10"/>
      <c r="J5251" s="10"/>
      <c r="K5251" s="11"/>
      <c r="L5251" s="11"/>
      <c r="M5251" s="12"/>
      <c r="N5251" s="12"/>
      <c r="O5251" s="12"/>
      <c r="P5251" s="12"/>
      <c r="Q5251" s="12"/>
      <c r="R5251" s="12"/>
      <c r="S5251" s="12"/>
      <c r="T5251" s="12"/>
      <c r="U5251" s="12"/>
      <c r="V5251" s="12"/>
      <c r="W5251" s="12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2"/>
      <c r="AS5251" s="12"/>
      <c r="AT5251" s="12"/>
      <c r="AU5251" s="12"/>
      <c r="AV5251" s="12"/>
      <c r="AW5251" s="12"/>
      <c r="AX5251" s="12"/>
      <c r="AY5251" s="12"/>
      <c r="AZ5251" s="12"/>
      <c r="BA5251" s="12"/>
      <c r="BB5251" s="12"/>
      <c r="BC5251" s="12"/>
      <c r="BD5251" s="12"/>
      <c r="BE5251" s="12"/>
      <c r="BF5251" s="12"/>
      <c r="BG5251" s="12"/>
      <c r="BH5251" s="12"/>
      <c r="BI5251" s="12"/>
      <c r="BJ5251" s="13"/>
      <c r="BK5251" s="13"/>
      <c r="BL5251" s="13"/>
      <c r="BM5251" s="13"/>
      <c r="BN5251" s="13"/>
    </row>
    <row r="5252" spans="4:66" x14ac:dyDescent="0.25">
      <c r="D5252"/>
      <c r="E5252" s="10"/>
      <c r="F5252" s="10"/>
      <c r="G5252" s="10"/>
      <c r="H5252" s="10"/>
      <c r="I5252" s="10"/>
      <c r="J5252" s="10"/>
      <c r="K5252" s="11"/>
      <c r="L5252" s="11"/>
      <c r="M5252" s="12"/>
      <c r="N5252" s="12"/>
      <c r="O5252" s="12"/>
      <c r="P5252" s="12"/>
      <c r="Q5252" s="12"/>
      <c r="R5252" s="12"/>
      <c r="S5252" s="12"/>
      <c r="T5252" s="12"/>
      <c r="U5252" s="12"/>
      <c r="V5252" s="12"/>
      <c r="W5252" s="12"/>
      <c r="X5252" s="12"/>
      <c r="Y5252" s="12"/>
      <c r="Z5252" s="12"/>
      <c r="AA5252" s="12"/>
      <c r="AB5252" s="12"/>
      <c r="AC5252" s="12"/>
      <c r="AD5252" s="12"/>
      <c r="AE5252" s="12"/>
      <c r="AF5252" s="12"/>
      <c r="AG5252" s="12"/>
      <c r="AH5252" s="12"/>
      <c r="AI5252" s="12"/>
      <c r="AJ5252" s="12"/>
      <c r="AK5252" s="12"/>
      <c r="AL5252" s="12"/>
      <c r="AM5252" s="12"/>
      <c r="AN5252" s="12"/>
      <c r="AO5252" s="12"/>
      <c r="AP5252" s="12"/>
      <c r="AQ5252" s="12"/>
      <c r="AR5252" s="12"/>
      <c r="AS5252" s="12"/>
      <c r="AT5252" s="12"/>
      <c r="AU5252" s="12"/>
      <c r="AV5252" s="12"/>
      <c r="AW5252" s="12"/>
      <c r="AX5252" s="12"/>
      <c r="AY5252" s="12"/>
      <c r="AZ5252" s="12"/>
      <c r="BA5252" s="12"/>
      <c r="BB5252" s="12"/>
      <c r="BC5252" s="12"/>
      <c r="BD5252" s="12"/>
      <c r="BE5252" s="12"/>
      <c r="BF5252" s="12"/>
      <c r="BG5252" s="12"/>
      <c r="BH5252" s="12"/>
      <c r="BI5252" s="12"/>
      <c r="BJ5252" s="13"/>
      <c r="BK5252" s="13"/>
      <c r="BL5252" s="13"/>
      <c r="BM5252" s="13"/>
      <c r="BN5252" s="13"/>
    </row>
    <row r="5253" spans="4:66" x14ac:dyDescent="0.25">
      <c r="D5253"/>
      <c r="E5253" s="10"/>
      <c r="F5253" s="10"/>
      <c r="G5253" s="10"/>
      <c r="H5253" s="10"/>
      <c r="I5253" s="10"/>
      <c r="J5253" s="10"/>
      <c r="K5253" s="11"/>
      <c r="L5253" s="11"/>
      <c r="M5253" s="12"/>
      <c r="N5253" s="12"/>
      <c r="O5253" s="12"/>
      <c r="P5253" s="12"/>
      <c r="Q5253" s="12"/>
      <c r="R5253" s="12"/>
      <c r="S5253" s="12"/>
      <c r="T5253" s="12"/>
      <c r="U5253" s="12"/>
      <c r="V5253" s="12"/>
      <c r="W5253" s="12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2"/>
      <c r="AS5253" s="12"/>
      <c r="AT5253" s="12"/>
      <c r="AU5253" s="12"/>
      <c r="AV5253" s="12"/>
      <c r="AW5253" s="12"/>
      <c r="AX5253" s="12"/>
      <c r="AY5253" s="12"/>
      <c r="AZ5253" s="12"/>
      <c r="BA5253" s="12"/>
      <c r="BB5253" s="12"/>
      <c r="BC5253" s="12"/>
      <c r="BD5253" s="12"/>
      <c r="BE5253" s="12"/>
      <c r="BF5253" s="12"/>
      <c r="BG5253" s="12"/>
      <c r="BH5253" s="12"/>
      <c r="BI5253" s="12"/>
      <c r="BJ5253" s="13"/>
      <c r="BK5253" s="13"/>
      <c r="BL5253" s="13"/>
      <c r="BM5253" s="13"/>
      <c r="BN5253" s="13"/>
    </row>
    <row r="5254" spans="4:66" x14ac:dyDescent="0.25">
      <c r="D5254"/>
      <c r="E5254" s="10"/>
      <c r="F5254" s="10"/>
      <c r="G5254" s="10"/>
      <c r="H5254" s="10"/>
      <c r="I5254" s="10"/>
      <c r="J5254" s="10"/>
      <c r="K5254" s="11"/>
      <c r="L5254" s="11"/>
      <c r="M5254" s="12"/>
      <c r="N5254" s="12"/>
      <c r="O5254" s="12"/>
      <c r="P5254" s="12"/>
      <c r="Q5254" s="12"/>
      <c r="R5254" s="12"/>
      <c r="S5254" s="12"/>
      <c r="T5254" s="12"/>
      <c r="U5254" s="12"/>
      <c r="V5254" s="12"/>
      <c r="W5254" s="12"/>
      <c r="X5254" s="12"/>
      <c r="Y5254" s="12"/>
      <c r="Z5254" s="12"/>
      <c r="AA5254" s="12"/>
      <c r="AB5254" s="12"/>
      <c r="AC5254" s="12"/>
      <c r="AD5254" s="12"/>
      <c r="AE5254" s="12"/>
      <c r="AF5254" s="12"/>
      <c r="AG5254" s="12"/>
      <c r="AH5254" s="12"/>
      <c r="AI5254" s="12"/>
      <c r="AJ5254" s="12"/>
      <c r="AK5254" s="12"/>
      <c r="AL5254" s="12"/>
      <c r="AM5254" s="12"/>
      <c r="AN5254" s="12"/>
      <c r="AO5254" s="12"/>
      <c r="AP5254" s="12"/>
      <c r="AQ5254" s="12"/>
      <c r="AR5254" s="12"/>
      <c r="AS5254" s="12"/>
      <c r="AT5254" s="12"/>
      <c r="AU5254" s="12"/>
      <c r="AV5254" s="12"/>
      <c r="AW5254" s="12"/>
      <c r="AX5254" s="12"/>
      <c r="AY5254" s="12"/>
      <c r="AZ5254" s="12"/>
      <c r="BA5254" s="12"/>
      <c r="BB5254" s="12"/>
      <c r="BC5254" s="12"/>
      <c r="BD5254" s="12"/>
      <c r="BE5254" s="12"/>
      <c r="BF5254" s="12"/>
      <c r="BG5254" s="12"/>
      <c r="BH5254" s="12"/>
      <c r="BI5254" s="12"/>
      <c r="BJ5254" s="13"/>
      <c r="BK5254" s="13"/>
      <c r="BL5254" s="13"/>
      <c r="BM5254" s="13"/>
      <c r="BN5254" s="13"/>
    </row>
    <row r="5255" spans="4:66" x14ac:dyDescent="0.25">
      <c r="D5255"/>
      <c r="E5255" s="10"/>
      <c r="F5255" s="10"/>
      <c r="G5255" s="10"/>
      <c r="H5255" s="10"/>
      <c r="I5255" s="10"/>
      <c r="J5255" s="10"/>
      <c r="K5255" s="11"/>
      <c r="L5255" s="11"/>
      <c r="M5255" s="12"/>
      <c r="N5255" s="12"/>
      <c r="O5255" s="12"/>
      <c r="P5255" s="12"/>
      <c r="Q5255" s="12"/>
      <c r="R5255" s="12"/>
      <c r="S5255" s="12"/>
      <c r="T5255" s="12"/>
      <c r="U5255" s="12"/>
      <c r="V5255" s="12"/>
      <c r="W5255" s="12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2"/>
      <c r="AS5255" s="12"/>
      <c r="AT5255" s="12"/>
      <c r="AU5255" s="12"/>
      <c r="AV5255" s="12"/>
      <c r="AW5255" s="12"/>
      <c r="AX5255" s="12"/>
      <c r="AY5255" s="12"/>
      <c r="AZ5255" s="12"/>
      <c r="BA5255" s="12"/>
      <c r="BB5255" s="12"/>
      <c r="BC5255" s="12"/>
      <c r="BD5255" s="12"/>
      <c r="BE5255" s="12"/>
      <c r="BF5255" s="12"/>
      <c r="BG5255" s="12"/>
      <c r="BH5255" s="12"/>
      <c r="BI5255" s="12"/>
      <c r="BJ5255" s="13"/>
      <c r="BK5255" s="13"/>
      <c r="BL5255" s="13"/>
      <c r="BM5255" s="13"/>
      <c r="BN5255" s="13"/>
    </row>
    <row r="5256" spans="4:66" x14ac:dyDescent="0.25">
      <c r="D5256"/>
      <c r="E5256" s="10"/>
      <c r="F5256" s="10"/>
      <c r="G5256" s="10"/>
      <c r="H5256" s="10"/>
      <c r="I5256" s="10"/>
      <c r="J5256" s="10"/>
      <c r="K5256" s="11"/>
      <c r="L5256" s="11"/>
      <c r="M5256" s="12"/>
      <c r="N5256" s="12"/>
      <c r="O5256" s="12"/>
      <c r="P5256" s="12"/>
      <c r="Q5256" s="12"/>
      <c r="R5256" s="12"/>
      <c r="S5256" s="12"/>
      <c r="T5256" s="12"/>
      <c r="U5256" s="12"/>
      <c r="V5256" s="12"/>
      <c r="W5256" s="12"/>
      <c r="X5256" s="12"/>
      <c r="Y5256" s="12"/>
      <c r="Z5256" s="12"/>
      <c r="AA5256" s="12"/>
      <c r="AB5256" s="12"/>
      <c r="AC5256" s="12"/>
      <c r="AD5256" s="12"/>
      <c r="AE5256" s="12"/>
      <c r="AF5256" s="12"/>
      <c r="AG5256" s="12"/>
      <c r="AH5256" s="12"/>
      <c r="AI5256" s="12"/>
      <c r="AJ5256" s="12"/>
      <c r="AK5256" s="12"/>
      <c r="AL5256" s="12"/>
      <c r="AM5256" s="12"/>
      <c r="AN5256" s="12"/>
      <c r="AO5256" s="12"/>
      <c r="AP5256" s="12"/>
      <c r="AQ5256" s="12"/>
      <c r="AR5256" s="12"/>
      <c r="AS5256" s="12"/>
      <c r="AT5256" s="12"/>
      <c r="AU5256" s="12"/>
      <c r="AV5256" s="12"/>
      <c r="AW5256" s="12"/>
      <c r="AX5256" s="12"/>
      <c r="AY5256" s="12"/>
      <c r="AZ5256" s="12"/>
      <c r="BA5256" s="12"/>
      <c r="BB5256" s="12"/>
      <c r="BC5256" s="12"/>
      <c r="BD5256" s="12"/>
      <c r="BE5256" s="12"/>
      <c r="BF5256" s="12"/>
      <c r="BG5256" s="12"/>
      <c r="BH5256" s="12"/>
      <c r="BI5256" s="12"/>
      <c r="BJ5256" s="13"/>
      <c r="BK5256" s="13"/>
      <c r="BL5256" s="13"/>
      <c r="BM5256" s="13"/>
      <c r="BN5256" s="13"/>
    </row>
    <row r="5257" spans="4:66" x14ac:dyDescent="0.25">
      <c r="D5257"/>
      <c r="E5257" s="10"/>
      <c r="F5257" s="10"/>
      <c r="G5257" s="10"/>
      <c r="H5257" s="10"/>
      <c r="I5257" s="10"/>
      <c r="J5257" s="10"/>
      <c r="K5257" s="11"/>
      <c r="L5257" s="11"/>
      <c r="M5257" s="12"/>
      <c r="N5257" s="12"/>
      <c r="O5257" s="12"/>
      <c r="P5257" s="12"/>
      <c r="Q5257" s="12"/>
      <c r="R5257" s="12"/>
      <c r="S5257" s="12"/>
      <c r="T5257" s="12"/>
      <c r="U5257" s="12"/>
      <c r="V5257" s="12"/>
      <c r="W5257" s="12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2"/>
      <c r="AS5257" s="12"/>
      <c r="AT5257" s="12"/>
      <c r="AU5257" s="12"/>
      <c r="AV5257" s="12"/>
      <c r="AW5257" s="12"/>
      <c r="AX5257" s="12"/>
      <c r="AY5257" s="12"/>
      <c r="AZ5257" s="12"/>
      <c r="BA5257" s="12"/>
      <c r="BB5257" s="12"/>
      <c r="BC5257" s="12"/>
      <c r="BD5257" s="12"/>
      <c r="BE5257" s="12"/>
      <c r="BF5257" s="12"/>
      <c r="BG5257" s="12"/>
      <c r="BH5257" s="12"/>
      <c r="BI5257" s="12"/>
      <c r="BJ5257" s="13"/>
      <c r="BK5257" s="13"/>
      <c r="BL5257" s="13"/>
      <c r="BM5257" s="13"/>
      <c r="BN5257" s="13"/>
    </row>
    <row r="5258" spans="4:66" x14ac:dyDescent="0.25">
      <c r="D5258"/>
      <c r="E5258" s="10"/>
      <c r="F5258" s="10"/>
      <c r="G5258" s="10"/>
      <c r="H5258" s="10"/>
      <c r="I5258" s="10"/>
      <c r="J5258" s="10"/>
      <c r="K5258" s="11"/>
      <c r="L5258" s="11"/>
      <c r="M5258" s="12"/>
      <c r="N5258" s="12"/>
      <c r="O5258" s="12"/>
      <c r="P5258" s="12"/>
      <c r="Q5258" s="12"/>
      <c r="R5258" s="12"/>
      <c r="S5258" s="12"/>
      <c r="T5258" s="12"/>
      <c r="U5258" s="12"/>
      <c r="V5258" s="12"/>
      <c r="W5258" s="12"/>
      <c r="X5258" s="12"/>
      <c r="Y5258" s="12"/>
      <c r="Z5258" s="12"/>
      <c r="AA5258" s="12"/>
      <c r="AB5258" s="12"/>
      <c r="AC5258" s="12"/>
      <c r="AD5258" s="12"/>
      <c r="AE5258" s="12"/>
      <c r="AF5258" s="12"/>
      <c r="AG5258" s="12"/>
      <c r="AH5258" s="12"/>
      <c r="AI5258" s="12"/>
      <c r="AJ5258" s="12"/>
      <c r="AK5258" s="12"/>
      <c r="AL5258" s="12"/>
      <c r="AM5258" s="12"/>
      <c r="AN5258" s="12"/>
      <c r="AO5258" s="12"/>
      <c r="AP5258" s="12"/>
      <c r="AQ5258" s="12"/>
      <c r="AR5258" s="12"/>
      <c r="AS5258" s="12"/>
      <c r="AT5258" s="12"/>
      <c r="AU5258" s="12"/>
      <c r="AV5258" s="12"/>
      <c r="AW5258" s="12"/>
      <c r="AX5258" s="12"/>
      <c r="AY5258" s="12"/>
      <c r="AZ5258" s="12"/>
      <c r="BA5258" s="12"/>
      <c r="BB5258" s="12"/>
      <c r="BC5258" s="12"/>
      <c r="BD5258" s="12"/>
      <c r="BE5258" s="12"/>
      <c r="BF5258" s="12"/>
      <c r="BG5258" s="12"/>
      <c r="BH5258" s="12"/>
      <c r="BI5258" s="12"/>
      <c r="BJ5258" s="13"/>
      <c r="BK5258" s="13"/>
      <c r="BL5258" s="13"/>
      <c r="BM5258" s="13"/>
      <c r="BN5258" s="13"/>
    </row>
    <row r="5259" spans="4:66" x14ac:dyDescent="0.25">
      <c r="D5259"/>
      <c r="E5259" s="10"/>
      <c r="F5259" s="10"/>
      <c r="G5259" s="10"/>
      <c r="H5259" s="10"/>
      <c r="I5259" s="10"/>
      <c r="J5259" s="10"/>
      <c r="K5259" s="11"/>
      <c r="L5259" s="11"/>
      <c r="M5259" s="12"/>
      <c r="N5259" s="12"/>
      <c r="O5259" s="12"/>
      <c r="P5259" s="12"/>
      <c r="Q5259" s="12"/>
      <c r="R5259" s="12"/>
      <c r="S5259" s="12"/>
      <c r="T5259" s="12"/>
      <c r="U5259" s="12"/>
      <c r="V5259" s="12"/>
      <c r="W5259" s="12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2"/>
      <c r="AS5259" s="12"/>
      <c r="AT5259" s="12"/>
      <c r="AU5259" s="12"/>
      <c r="AV5259" s="12"/>
      <c r="AW5259" s="12"/>
      <c r="AX5259" s="12"/>
      <c r="AY5259" s="12"/>
      <c r="AZ5259" s="12"/>
      <c r="BA5259" s="12"/>
      <c r="BB5259" s="12"/>
      <c r="BC5259" s="12"/>
      <c r="BD5259" s="12"/>
      <c r="BE5259" s="12"/>
      <c r="BF5259" s="12"/>
      <c r="BG5259" s="12"/>
      <c r="BH5259" s="12"/>
      <c r="BI5259" s="12"/>
      <c r="BJ5259" s="13"/>
      <c r="BK5259" s="13"/>
      <c r="BL5259" s="13"/>
      <c r="BM5259" s="13"/>
      <c r="BN5259" s="13"/>
    </row>
    <row r="5260" spans="4:66" x14ac:dyDescent="0.25">
      <c r="D5260"/>
      <c r="E5260" s="10"/>
      <c r="F5260" s="10"/>
      <c r="G5260" s="10"/>
      <c r="H5260" s="10"/>
      <c r="I5260" s="10"/>
      <c r="J5260" s="10"/>
      <c r="K5260" s="11"/>
      <c r="L5260" s="11"/>
      <c r="M5260" s="12"/>
      <c r="N5260" s="12"/>
      <c r="O5260" s="12"/>
      <c r="P5260" s="12"/>
      <c r="Q5260" s="12"/>
      <c r="R5260" s="12"/>
      <c r="S5260" s="12"/>
      <c r="T5260" s="12"/>
      <c r="U5260" s="12"/>
      <c r="V5260" s="12"/>
      <c r="W5260" s="12"/>
      <c r="X5260" s="12"/>
      <c r="Y5260" s="12"/>
      <c r="Z5260" s="12"/>
      <c r="AA5260" s="12"/>
      <c r="AB5260" s="12"/>
      <c r="AC5260" s="12"/>
      <c r="AD5260" s="12"/>
      <c r="AE5260" s="12"/>
      <c r="AF5260" s="12"/>
      <c r="AG5260" s="12"/>
      <c r="AH5260" s="12"/>
      <c r="AI5260" s="12"/>
      <c r="AJ5260" s="12"/>
      <c r="AK5260" s="12"/>
      <c r="AL5260" s="12"/>
      <c r="AM5260" s="12"/>
      <c r="AN5260" s="12"/>
      <c r="AO5260" s="12"/>
      <c r="AP5260" s="12"/>
      <c r="AQ5260" s="12"/>
      <c r="AR5260" s="12"/>
      <c r="AS5260" s="12"/>
      <c r="AT5260" s="12"/>
      <c r="AU5260" s="12"/>
      <c r="AV5260" s="12"/>
      <c r="AW5260" s="12"/>
      <c r="AX5260" s="12"/>
      <c r="AY5260" s="12"/>
      <c r="AZ5260" s="12"/>
      <c r="BA5260" s="12"/>
      <c r="BB5260" s="12"/>
      <c r="BC5260" s="12"/>
      <c r="BD5260" s="12"/>
      <c r="BE5260" s="12"/>
      <c r="BF5260" s="12"/>
      <c r="BG5260" s="12"/>
      <c r="BH5260" s="12"/>
      <c r="BI5260" s="12"/>
      <c r="BJ5260" s="13"/>
      <c r="BK5260" s="13"/>
      <c r="BL5260" s="13"/>
      <c r="BM5260" s="13"/>
      <c r="BN5260" s="13"/>
    </row>
    <row r="5261" spans="4:66" x14ac:dyDescent="0.25">
      <c r="D5261"/>
      <c r="E5261" s="10"/>
      <c r="F5261" s="10"/>
      <c r="G5261" s="10"/>
      <c r="H5261" s="10"/>
      <c r="I5261" s="10"/>
      <c r="J5261" s="10"/>
      <c r="K5261" s="11"/>
      <c r="L5261" s="11"/>
      <c r="M5261" s="12"/>
      <c r="N5261" s="12"/>
      <c r="O5261" s="12"/>
      <c r="P5261" s="12"/>
      <c r="Q5261" s="12"/>
      <c r="R5261" s="12"/>
      <c r="S5261" s="12"/>
      <c r="T5261" s="12"/>
      <c r="U5261" s="12"/>
      <c r="V5261" s="12"/>
      <c r="W5261" s="12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2"/>
      <c r="AS5261" s="12"/>
      <c r="AT5261" s="12"/>
      <c r="AU5261" s="12"/>
      <c r="AV5261" s="12"/>
      <c r="AW5261" s="12"/>
      <c r="AX5261" s="12"/>
      <c r="AY5261" s="12"/>
      <c r="AZ5261" s="12"/>
      <c r="BA5261" s="12"/>
      <c r="BB5261" s="12"/>
      <c r="BC5261" s="12"/>
      <c r="BD5261" s="12"/>
      <c r="BE5261" s="12"/>
      <c r="BF5261" s="12"/>
      <c r="BG5261" s="12"/>
      <c r="BH5261" s="12"/>
      <c r="BI5261" s="12"/>
      <c r="BJ5261" s="13"/>
      <c r="BK5261" s="13"/>
      <c r="BL5261" s="13"/>
      <c r="BM5261" s="13"/>
      <c r="BN5261" s="13"/>
    </row>
    <row r="5262" spans="4:66" x14ac:dyDescent="0.25">
      <c r="D5262"/>
      <c r="E5262" s="10"/>
      <c r="F5262" s="10"/>
      <c r="G5262" s="10"/>
      <c r="H5262" s="10"/>
      <c r="I5262" s="10"/>
      <c r="J5262" s="10"/>
      <c r="K5262" s="11"/>
      <c r="L5262" s="11"/>
      <c r="M5262" s="12"/>
      <c r="N5262" s="12"/>
      <c r="O5262" s="12"/>
      <c r="P5262" s="12"/>
      <c r="Q5262" s="12"/>
      <c r="R5262" s="12"/>
      <c r="S5262" s="12"/>
      <c r="T5262" s="12"/>
      <c r="U5262" s="12"/>
      <c r="V5262" s="12"/>
      <c r="W5262" s="12"/>
      <c r="X5262" s="12"/>
      <c r="Y5262" s="12"/>
      <c r="Z5262" s="12"/>
      <c r="AA5262" s="12"/>
      <c r="AB5262" s="12"/>
      <c r="AC5262" s="12"/>
      <c r="AD5262" s="12"/>
      <c r="AE5262" s="12"/>
      <c r="AF5262" s="12"/>
      <c r="AG5262" s="12"/>
      <c r="AH5262" s="12"/>
      <c r="AI5262" s="12"/>
      <c r="AJ5262" s="12"/>
      <c r="AK5262" s="12"/>
      <c r="AL5262" s="12"/>
      <c r="AM5262" s="12"/>
      <c r="AN5262" s="12"/>
      <c r="AO5262" s="12"/>
      <c r="AP5262" s="12"/>
      <c r="AQ5262" s="12"/>
      <c r="AR5262" s="12"/>
      <c r="AS5262" s="12"/>
      <c r="AT5262" s="12"/>
      <c r="AU5262" s="12"/>
      <c r="AV5262" s="12"/>
      <c r="AW5262" s="12"/>
      <c r="AX5262" s="12"/>
      <c r="AY5262" s="12"/>
      <c r="AZ5262" s="12"/>
      <c r="BA5262" s="12"/>
      <c r="BB5262" s="12"/>
      <c r="BC5262" s="12"/>
      <c r="BD5262" s="12"/>
      <c r="BE5262" s="12"/>
      <c r="BF5262" s="12"/>
      <c r="BG5262" s="12"/>
      <c r="BH5262" s="12"/>
      <c r="BI5262" s="12"/>
      <c r="BJ5262" s="13"/>
      <c r="BK5262" s="13"/>
      <c r="BL5262" s="13"/>
      <c r="BM5262" s="13"/>
      <c r="BN5262" s="13"/>
    </row>
    <row r="5263" spans="4:66" x14ac:dyDescent="0.25">
      <c r="D5263"/>
      <c r="E5263" s="10"/>
      <c r="F5263" s="10"/>
      <c r="G5263" s="10"/>
      <c r="H5263" s="10"/>
      <c r="I5263" s="10"/>
      <c r="J5263" s="10"/>
      <c r="K5263" s="11"/>
      <c r="L5263" s="11"/>
      <c r="M5263" s="12"/>
      <c r="N5263" s="12"/>
      <c r="O5263" s="12"/>
      <c r="P5263" s="12"/>
      <c r="Q5263" s="12"/>
      <c r="R5263" s="12"/>
      <c r="S5263" s="12"/>
      <c r="T5263" s="12"/>
      <c r="U5263" s="12"/>
      <c r="V5263" s="12"/>
      <c r="W5263" s="12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2"/>
      <c r="AS5263" s="12"/>
      <c r="AT5263" s="12"/>
      <c r="AU5263" s="12"/>
      <c r="AV5263" s="12"/>
      <c r="AW5263" s="12"/>
      <c r="AX5263" s="12"/>
      <c r="AY5263" s="12"/>
      <c r="AZ5263" s="12"/>
      <c r="BA5263" s="12"/>
      <c r="BB5263" s="12"/>
      <c r="BC5263" s="12"/>
      <c r="BD5263" s="12"/>
      <c r="BE5263" s="12"/>
      <c r="BF5263" s="12"/>
      <c r="BG5263" s="12"/>
      <c r="BH5263" s="12"/>
      <c r="BI5263" s="12"/>
      <c r="BJ5263" s="13"/>
      <c r="BK5263" s="13"/>
      <c r="BL5263" s="13"/>
      <c r="BM5263" s="13"/>
      <c r="BN5263" s="13"/>
    </row>
    <row r="5264" spans="4:66" x14ac:dyDescent="0.25">
      <c r="D5264"/>
      <c r="E5264" s="10"/>
      <c r="F5264" s="10"/>
      <c r="G5264" s="10"/>
      <c r="H5264" s="10"/>
      <c r="I5264" s="10"/>
      <c r="J5264" s="10"/>
      <c r="K5264" s="11"/>
      <c r="L5264" s="11"/>
      <c r="M5264" s="12"/>
      <c r="N5264" s="12"/>
      <c r="O5264" s="12"/>
      <c r="P5264" s="12"/>
      <c r="Q5264" s="12"/>
      <c r="R5264" s="12"/>
      <c r="S5264" s="12"/>
      <c r="T5264" s="12"/>
      <c r="U5264" s="12"/>
      <c r="V5264" s="12"/>
      <c r="W5264" s="12"/>
      <c r="X5264" s="12"/>
      <c r="Y5264" s="12"/>
      <c r="Z5264" s="12"/>
      <c r="AA5264" s="12"/>
      <c r="AB5264" s="12"/>
      <c r="AC5264" s="12"/>
      <c r="AD5264" s="12"/>
      <c r="AE5264" s="12"/>
      <c r="AF5264" s="12"/>
      <c r="AG5264" s="12"/>
      <c r="AH5264" s="12"/>
      <c r="AI5264" s="12"/>
      <c r="AJ5264" s="12"/>
      <c r="AK5264" s="12"/>
      <c r="AL5264" s="12"/>
      <c r="AM5264" s="12"/>
      <c r="AN5264" s="12"/>
      <c r="AO5264" s="12"/>
      <c r="AP5264" s="12"/>
      <c r="AQ5264" s="12"/>
      <c r="AR5264" s="12"/>
      <c r="AS5264" s="12"/>
      <c r="AT5264" s="12"/>
      <c r="AU5264" s="12"/>
      <c r="AV5264" s="12"/>
      <c r="AW5264" s="12"/>
      <c r="AX5264" s="12"/>
      <c r="AY5264" s="12"/>
      <c r="AZ5264" s="12"/>
      <c r="BA5264" s="12"/>
      <c r="BB5264" s="12"/>
      <c r="BC5264" s="12"/>
      <c r="BD5264" s="12"/>
      <c r="BE5264" s="12"/>
      <c r="BF5264" s="12"/>
      <c r="BG5264" s="12"/>
      <c r="BH5264" s="12"/>
      <c r="BI5264" s="12"/>
      <c r="BJ5264" s="13"/>
      <c r="BK5264" s="13"/>
      <c r="BL5264" s="13"/>
      <c r="BM5264" s="13"/>
      <c r="BN5264" s="13"/>
    </row>
    <row r="5265" spans="4:66" x14ac:dyDescent="0.25">
      <c r="D5265"/>
      <c r="E5265" s="10"/>
      <c r="F5265" s="10"/>
      <c r="G5265" s="10"/>
      <c r="H5265" s="10"/>
      <c r="I5265" s="10"/>
      <c r="J5265" s="10"/>
      <c r="K5265" s="11"/>
      <c r="L5265" s="11"/>
      <c r="M5265" s="12"/>
      <c r="N5265" s="12"/>
      <c r="O5265" s="12"/>
      <c r="P5265" s="12"/>
      <c r="Q5265" s="12"/>
      <c r="R5265" s="12"/>
      <c r="S5265" s="12"/>
      <c r="T5265" s="12"/>
      <c r="U5265" s="12"/>
      <c r="V5265" s="12"/>
      <c r="W5265" s="12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2"/>
      <c r="AS5265" s="12"/>
      <c r="AT5265" s="12"/>
      <c r="AU5265" s="12"/>
      <c r="AV5265" s="12"/>
      <c r="AW5265" s="12"/>
      <c r="AX5265" s="12"/>
      <c r="AY5265" s="12"/>
      <c r="AZ5265" s="12"/>
      <c r="BA5265" s="12"/>
      <c r="BB5265" s="12"/>
      <c r="BC5265" s="12"/>
      <c r="BD5265" s="12"/>
      <c r="BE5265" s="12"/>
      <c r="BF5265" s="12"/>
      <c r="BG5265" s="12"/>
      <c r="BH5265" s="12"/>
      <c r="BI5265" s="12"/>
      <c r="BJ5265" s="13"/>
      <c r="BK5265" s="13"/>
      <c r="BL5265" s="13"/>
      <c r="BM5265" s="13"/>
      <c r="BN5265" s="13"/>
    </row>
    <row r="5266" spans="4:66" x14ac:dyDescent="0.25">
      <c r="D5266"/>
      <c r="E5266" s="10"/>
      <c r="F5266" s="10"/>
      <c r="G5266" s="10"/>
      <c r="H5266" s="10"/>
      <c r="I5266" s="10"/>
      <c r="J5266" s="10"/>
      <c r="K5266" s="11"/>
      <c r="L5266" s="11"/>
      <c r="M5266" s="12"/>
      <c r="N5266" s="12"/>
      <c r="O5266" s="12"/>
      <c r="P5266" s="12"/>
      <c r="Q5266" s="12"/>
      <c r="R5266" s="12"/>
      <c r="S5266" s="12"/>
      <c r="T5266" s="12"/>
      <c r="U5266" s="12"/>
      <c r="V5266" s="12"/>
      <c r="W5266" s="12"/>
      <c r="X5266" s="12"/>
      <c r="Y5266" s="12"/>
      <c r="Z5266" s="12"/>
      <c r="AA5266" s="12"/>
      <c r="AB5266" s="12"/>
      <c r="AC5266" s="12"/>
      <c r="AD5266" s="12"/>
      <c r="AE5266" s="12"/>
      <c r="AF5266" s="12"/>
      <c r="AG5266" s="12"/>
      <c r="AH5266" s="12"/>
      <c r="AI5266" s="12"/>
      <c r="AJ5266" s="12"/>
      <c r="AK5266" s="12"/>
      <c r="AL5266" s="12"/>
      <c r="AM5266" s="12"/>
      <c r="AN5266" s="12"/>
      <c r="AO5266" s="12"/>
      <c r="AP5266" s="12"/>
      <c r="AQ5266" s="12"/>
      <c r="AR5266" s="12"/>
      <c r="AS5266" s="12"/>
      <c r="AT5266" s="12"/>
      <c r="AU5266" s="12"/>
      <c r="AV5266" s="12"/>
      <c r="AW5266" s="12"/>
      <c r="AX5266" s="12"/>
      <c r="AY5266" s="12"/>
      <c r="AZ5266" s="12"/>
      <c r="BA5266" s="12"/>
      <c r="BB5266" s="12"/>
      <c r="BC5266" s="12"/>
      <c r="BD5266" s="12"/>
      <c r="BE5266" s="12"/>
      <c r="BF5266" s="12"/>
      <c r="BG5266" s="12"/>
      <c r="BH5266" s="12"/>
      <c r="BI5266" s="12"/>
      <c r="BJ5266" s="13"/>
      <c r="BK5266" s="13"/>
      <c r="BL5266" s="13"/>
      <c r="BM5266" s="13"/>
      <c r="BN5266" s="13"/>
    </row>
    <row r="5267" spans="4:66" x14ac:dyDescent="0.25">
      <c r="D5267"/>
      <c r="E5267" s="10"/>
      <c r="F5267" s="10"/>
      <c r="G5267" s="10"/>
      <c r="H5267" s="10"/>
      <c r="I5267" s="10"/>
      <c r="J5267" s="10"/>
      <c r="K5267" s="11"/>
      <c r="L5267" s="11"/>
      <c r="M5267" s="12"/>
      <c r="N5267" s="12"/>
      <c r="O5267" s="12"/>
      <c r="P5267" s="12"/>
      <c r="Q5267" s="12"/>
      <c r="R5267" s="12"/>
      <c r="S5267" s="12"/>
      <c r="T5267" s="12"/>
      <c r="U5267" s="12"/>
      <c r="V5267" s="12"/>
      <c r="W5267" s="12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2"/>
      <c r="AS5267" s="12"/>
      <c r="AT5267" s="12"/>
      <c r="AU5267" s="12"/>
      <c r="AV5267" s="12"/>
      <c r="AW5267" s="12"/>
      <c r="AX5267" s="12"/>
      <c r="AY5267" s="12"/>
      <c r="AZ5267" s="12"/>
      <c r="BA5267" s="12"/>
      <c r="BB5267" s="12"/>
      <c r="BC5267" s="12"/>
      <c r="BD5267" s="12"/>
      <c r="BE5267" s="12"/>
      <c r="BF5267" s="12"/>
      <c r="BG5267" s="12"/>
      <c r="BH5267" s="12"/>
      <c r="BI5267" s="12"/>
      <c r="BJ5267" s="13"/>
      <c r="BK5267" s="13"/>
      <c r="BL5267" s="13"/>
      <c r="BM5267" s="13"/>
      <c r="BN5267" s="13"/>
    </row>
    <row r="5268" spans="4:66" x14ac:dyDescent="0.25">
      <c r="D5268"/>
      <c r="E5268" s="10"/>
      <c r="F5268" s="10"/>
      <c r="G5268" s="10"/>
      <c r="H5268" s="10"/>
      <c r="I5268" s="10"/>
      <c r="J5268" s="10"/>
      <c r="K5268" s="11"/>
      <c r="L5268" s="11"/>
      <c r="M5268" s="12"/>
      <c r="N5268" s="12"/>
      <c r="O5268" s="12"/>
      <c r="P5268" s="12"/>
      <c r="Q5268" s="12"/>
      <c r="R5268" s="12"/>
      <c r="S5268" s="12"/>
      <c r="T5268" s="12"/>
      <c r="U5268" s="12"/>
      <c r="V5268" s="12"/>
      <c r="W5268" s="12"/>
      <c r="X5268" s="12"/>
      <c r="Y5268" s="12"/>
      <c r="Z5268" s="12"/>
      <c r="AA5268" s="12"/>
      <c r="AB5268" s="12"/>
      <c r="AC5268" s="12"/>
      <c r="AD5268" s="12"/>
      <c r="AE5268" s="12"/>
      <c r="AF5268" s="12"/>
      <c r="AG5268" s="12"/>
      <c r="AH5268" s="12"/>
      <c r="AI5268" s="12"/>
      <c r="AJ5268" s="12"/>
      <c r="AK5268" s="12"/>
      <c r="AL5268" s="12"/>
      <c r="AM5268" s="12"/>
      <c r="AN5268" s="12"/>
      <c r="AO5268" s="12"/>
      <c r="AP5268" s="12"/>
      <c r="AQ5268" s="12"/>
      <c r="AR5268" s="12"/>
      <c r="AS5268" s="12"/>
      <c r="AT5268" s="12"/>
      <c r="AU5268" s="12"/>
      <c r="AV5268" s="12"/>
      <c r="AW5268" s="12"/>
      <c r="AX5268" s="12"/>
      <c r="AY5268" s="12"/>
      <c r="AZ5268" s="12"/>
      <c r="BA5268" s="12"/>
      <c r="BB5268" s="12"/>
      <c r="BC5268" s="12"/>
      <c r="BD5268" s="12"/>
      <c r="BE5268" s="12"/>
      <c r="BF5268" s="12"/>
      <c r="BG5268" s="12"/>
      <c r="BH5268" s="12"/>
      <c r="BI5268" s="12"/>
      <c r="BJ5268" s="13"/>
      <c r="BK5268" s="13"/>
      <c r="BL5268" s="13"/>
      <c r="BM5268" s="13"/>
      <c r="BN5268" s="13"/>
    </row>
    <row r="5269" spans="4:66" x14ac:dyDescent="0.25">
      <c r="D5269"/>
      <c r="E5269" s="10"/>
      <c r="F5269" s="10"/>
      <c r="G5269" s="10"/>
      <c r="H5269" s="10"/>
      <c r="I5269" s="10"/>
      <c r="J5269" s="10"/>
      <c r="K5269" s="11"/>
      <c r="L5269" s="11"/>
      <c r="M5269" s="12"/>
      <c r="N5269" s="12"/>
      <c r="O5269" s="12"/>
      <c r="P5269" s="12"/>
      <c r="Q5269" s="12"/>
      <c r="R5269" s="12"/>
      <c r="S5269" s="12"/>
      <c r="T5269" s="12"/>
      <c r="U5269" s="12"/>
      <c r="V5269" s="12"/>
      <c r="W5269" s="12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2"/>
      <c r="AS5269" s="12"/>
      <c r="AT5269" s="12"/>
      <c r="AU5269" s="12"/>
      <c r="AV5269" s="12"/>
      <c r="AW5269" s="12"/>
      <c r="AX5269" s="12"/>
      <c r="AY5269" s="12"/>
      <c r="AZ5269" s="12"/>
      <c r="BA5269" s="12"/>
      <c r="BB5269" s="12"/>
      <c r="BC5269" s="12"/>
      <c r="BD5269" s="12"/>
      <c r="BE5269" s="12"/>
      <c r="BF5269" s="12"/>
      <c r="BG5269" s="12"/>
      <c r="BH5269" s="12"/>
      <c r="BI5269" s="12"/>
      <c r="BJ5269" s="13"/>
      <c r="BK5269" s="13"/>
      <c r="BL5269" s="13"/>
      <c r="BM5269" s="13"/>
      <c r="BN5269" s="13"/>
    </row>
    <row r="5270" spans="4:66" x14ac:dyDescent="0.25">
      <c r="D5270"/>
      <c r="E5270" s="10"/>
      <c r="F5270" s="10"/>
      <c r="G5270" s="10"/>
      <c r="H5270" s="10"/>
      <c r="I5270" s="10"/>
      <c r="J5270" s="10"/>
      <c r="K5270" s="11"/>
      <c r="L5270" s="11"/>
      <c r="M5270" s="12"/>
      <c r="N5270" s="12"/>
      <c r="O5270" s="12"/>
      <c r="P5270" s="12"/>
      <c r="Q5270" s="12"/>
      <c r="R5270" s="12"/>
      <c r="S5270" s="12"/>
      <c r="T5270" s="12"/>
      <c r="U5270" s="12"/>
      <c r="V5270" s="12"/>
      <c r="W5270" s="12"/>
      <c r="X5270" s="12"/>
      <c r="Y5270" s="12"/>
      <c r="Z5270" s="12"/>
      <c r="AA5270" s="12"/>
      <c r="AB5270" s="12"/>
      <c r="AC5270" s="12"/>
      <c r="AD5270" s="12"/>
      <c r="AE5270" s="12"/>
      <c r="AF5270" s="12"/>
      <c r="AG5270" s="12"/>
      <c r="AH5270" s="12"/>
      <c r="AI5270" s="12"/>
      <c r="AJ5270" s="12"/>
      <c r="AK5270" s="12"/>
      <c r="AL5270" s="12"/>
      <c r="AM5270" s="12"/>
      <c r="AN5270" s="12"/>
      <c r="AO5270" s="12"/>
      <c r="AP5270" s="12"/>
      <c r="AQ5270" s="12"/>
      <c r="AR5270" s="12"/>
      <c r="AS5270" s="12"/>
      <c r="AT5270" s="12"/>
      <c r="AU5270" s="12"/>
      <c r="AV5270" s="12"/>
      <c r="AW5270" s="12"/>
      <c r="AX5270" s="12"/>
      <c r="AY5270" s="12"/>
      <c r="AZ5270" s="12"/>
      <c r="BA5270" s="12"/>
      <c r="BB5270" s="12"/>
      <c r="BC5270" s="12"/>
      <c r="BD5270" s="12"/>
      <c r="BE5270" s="12"/>
      <c r="BF5270" s="12"/>
      <c r="BG5270" s="12"/>
      <c r="BH5270" s="12"/>
      <c r="BI5270" s="12"/>
      <c r="BJ5270" s="13"/>
      <c r="BK5270" s="13"/>
      <c r="BL5270" s="13"/>
      <c r="BM5270" s="13"/>
      <c r="BN5270" s="13"/>
    </row>
    <row r="5271" spans="4:66" x14ac:dyDescent="0.25">
      <c r="D5271"/>
      <c r="E5271" s="10"/>
      <c r="F5271" s="10"/>
      <c r="G5271" s="10"/>
      <c r="H5271" s="10"/>
      <c r="I5271" s="10"/>
      <c r="J5271" s="10"/>
      <c r="K5271" s="11"/>
      <c r="L5271" s="11"/>
      <c r="M5271" s="12"/>
      <c r="N5271" s="12"/>
      <c r="O5271" s="12"/>
      <c r="P5271" s="12"/>
      <c r="Q5271" s="12"/>
      <c r="R5271" s="12"/>
      <c r="S5271" s="12"/>
      <c r="T5271" s="12"/>
      <c r="U5271" s="12"/>
      <c r="V5271" s="12"/>
      <c r="W5271" s="12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2"/>
      <c r="AS5271" s="12"/>
      <c r="AT5271" s="12"/>
      <c r="AU5271" s="12"/>
      <c r="AV5271" s="12"/>
      <c r="AW5271" s="12"/>
      <c r="AX5271" s="12"/>
      <c r="AY5271" s="12"/>
      <c r="AZ5271" s="12"/>
      <c r="BA5271" s="12"/>
      <c r="BB5271" s="12"/>
      <c r="BC5271" s="12"/>
      <c r="BD5271" s="12"/>
      <c r="BE5271" s="12"/>
      <c r="BF5271" s="12"/>
      <c r="BG5271" s="12"/>
      <c r="BH5271" s="12"/>
      <c r="BI5271" s="12"/>
      <c r="BJ5271" s="13"/>
      <c r="BK5271" s="13"/>
      <c r="BL5271" s="13"/>
      <c r="BM5271" s="13"/>
      <c r="BN5271" s="13"/>
    </row>
    <row r="5272" spans="4:66" x14ac:dyDescent="0.25">
      <c r="D5272"/>
      <c r="E5272" s="10"/>
      <c r="F5272" s="10"/>
      <c r="G5272" s="10"/>
      <c r="H5272" s="10"/>
      <c r="I5272" s="10"/>
      <c r="J5272" s="10"/>
      <c r="K5272" s="11"/>
      <c r="L5272" s="11"/>
      <c r="M5272" s="12"/>
      <c r="N5272" s="12"/>
      <c r="O5272" s="12"/>
      <c r="P5272" s="12"/>
      <c r="Q5272" s="12"/>
      <c r="R5272" s="12"/>
      <c r="S5272" s="12"/>
      <c r="T5272" s="12"/>
      <c r="U5272" s="12"/>
      <c r="V5272" s="12"/>
      <c r="W5272" s="12"/>
      <c r="X5272" s="12"/>
      <c r="Y5272" s="12"/>
      <c r="Z5272" s="12"/>
      <c r="AA5272" s="12"/>
      <c r="AB5272" s="12"/>
      <c r="AC5272" s="12"/>
      <c r="AD5272" s="12"/>
      <c r="AE5272" s="12"/>
      <c r="AF5272" s="12"/>
      <c r="AG5272" s="12"/>
      <c r="AH5272" s="12"/>
      <c r="AI5272" s="12"/>
      <c r="AJ5272" s="12"/>
      <c r="AK5272" s="12"/>
      <c r="AL5272" s="12"/>
      <c r="AM5272" s="12"/>
      <c r="AN5272" s="12"/>
      <c r="AO5272" s="12"/>
      <c r="AP5272" s="12"/>
      <c r="AQ5272" s="12"/>
      <c r="AR5272" s="12"/>
      <c r="AS5272" s="12"/>
      <c r="AT5272" s="12"/>
      <c r="AU5272" s="12"/>
      <c r="AV5272" s="12"/>
      <c r="AW5272" s="12"/>
      <c r="AX5272" s="12"/>
      <c r="AY5272" s="12"/>
      <c r="AZ5272" s="12"/>
      <c r="BA5272" s="12"/>
      <c r="BB5272" s="12"/>
      <c r="BC5272" s="12"/>
      <c r="BD5272" s="12"/>
      <c r="BE5272" s="12"/>
      <c r="BF5272" s="12"/>
      <c r="BG5272" s="12"/>
      <c r="BH5272" s="12"/>
      <c r="BI5272" s="12"/>
      <c r="BJ5272" s="13"/>
      <c r="BK5272" s="13"/>
      <c r="BL5272" s="13"/>
      <c r="BM5272" s="13"/>
      <c r="BN5272" s="13"/>
    </row>
    <row r="5273" spans="4:66" x14ac:dyDescent="0.25">
      <c r="D5273"/>
      <c r="E5273" s="10"/>
      <c r="F5273" s="10"/>
      <c r="G5273" s="10"/>
      <c r="H5273" s="10"/>
      <c r="I5273" s="10"/>
      <c r="J5273" s="10"/>
      <c r="K5273" s="11"/>
      <c r="L5273" s="11"/>
      <c r="M5273" s="12"/>
      <c r="N5273" s="12"/>
      <c r="O5273" s="12"/>
      <c r="P5273" s="12"/>
      <c r="Q5273" s="12"/>
      <c r="R5273" s="12"/>
      <c r="S5273" s="12"/>
      <c r="T5273" s="12"/>
      <c r="U5273" s="12"/>
      <c r="V5273" s="12"/>
      <c r="W5273" s="12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2"/>
      <c r="AS5273" s="12"/>
      <c r="AT5273" s="12"/>
      <c r="AU5273" s="12"/>
      <c r="AV5273" s="12"/>
      <c r="AW5273" s="12"/>
      <c r="AX5273" s="12"/>
      <c r="AY5273" s="12"/>
      <c r="AZ5273" s="12"/>
      <c r="BA5273" s="12"/>
      <c r="BB5273" s="12"/>
      <c r="BC5273" s="12"/>
      <c r="BD5273" s="12"/>
      <c r="BE5273" s="12"/>
      <c r="BF5273" s="12"/>
      <c r="BG5273" s="12"/>
      <c r="BH5273" s="12"/>
      <c r="BI5273" s="12"/>
      <c r="BJ5273" s="13"/>
      <c r="BK5273" s="13"/>
      <c r="BL5273" s="13"/>
      <c r="BM5273" s="13"/>
      <c r="BN5273" s="13"/>
    </row>
    <row r="5274" spans="4:66" x14ac:dyDescent="0.25">
      <c r="D5274"/>
      <c r="E5274" s="10"/>
      <c r="F5274" s="10"/>
      <c r="G5274" s="10"/>
      <c r="H5274" s="10"/>
      <c r="I5274" s="10"/>
      <c r="J5274" s="10"/>
      <c r="K5274" s="11"/>
      <c r="L5274" s="11"/>
      <c r="M5274" s="12"/>
      <c r="N5274" s="12"/>
      <c r="O5274" s="12"/>
      <c r="P5274" s="12"/>
      <c r="Q5274" s="12"/>
      <c r="R5274" s="12"/>
      <c r="S5274" s="12"/>
      <c r="T5274" s="12"/>
      <c r="U5274" s="12"/>
      <c r="V5274" s="12"/>
      <c r="W5274" s="12"/>
      <c r="X5274" s="12"/>
      <c r="Y5274" s="12"/>
      <c r="Z5274" s="12"/>
      <c r="AA5274" s="12"/>
      <c r="AB5274" s="12"/>
      <c r="AC5274" s="12"/>
      <c r="AD5274" s="12"/>
      <c r="AE5274" s="12"/>
      <c r="AF5274" s="12"/>
      <c r="AG5274" s="12"/>
      <c r="AH5274" s="12"/>
      <c r="AI5274" s="12"/>
      <c r="AJ5274" s="12"/>
      <c r="AK5274" s="12"/>
      <c r="AL5274" s="12"/>
      <c r="AM5274" s="12"/>
      <c r="AN5274" s="12"/>
      <c r="AO5274" s="12"/>
      <c r="AP5274" s="12"/>
      <c r="AQ5274" s="12"/>
      <c r="AR5274" s="12"/>
      <c r="AS5274" s="12"/>
      <c r="AT5274" s="12"/>
      <c r="AU5274" s="12"/>
      <c r="AV5274" s="12"/>
      <c r="AW5274" s="12"/>
      <c r="AX5274" s="12"/>
      <c r="AY5274" s="12"/>
      <c r="AZ5274" s="12"/>
      <c r="BA5274" s="12"/>
      <c r="BB5274" s="12"/>
      <c r="BC5274" s="12"/>
      <c r="BD5274" s="12"/>
      <c r="BE5274" s="12"/>
      <c r="BF5274" s="12"/>
      <c r="BG5274" s="12"/>
      <c r="BH5274" s="12"/>
      <c r="BI5274" s="12"/>
      <c r="BJ5274" s="13"/>
      <c r="BK5274" s="13"/>
      <c r="BL5274" s="13"/>
      <c r="BM5274" s="13"/>
      <c r="BN5274" s="13"/>
    </row>
    <row r="5275" spans="4:66" x14ac:dyDescent="0.25">
      <c r="D5275"/>
      <c r="E5275" s="10"/>
      <c r="F5275" s="10"/>
      <c r="G5275" s="10"/>
      <c r="H5275" s="10"/>
      <c r="I5275" s="10"/>
      <c r="J5275" s="10"/>
      <c r="K5275" s="11"/>
      <c r="L5275" s="11"/>
      <c r="M5275" s="12"/>
      <c r="N5275" s="12"/>
      <c r="O5275" s="12"/>
      <c r="P5275" s="12"/>
      <c r="Q5275" s="12"/>
      <c r="R5275" s="12"/>
      <c r="S5275" s="12"/>
      <c r="T5275" s="12"/>
      <c r="U5275" s="12"/>
      <c r="V5275" s="12"/>
      <c r="W5275" s="12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2"/>
      <c r="AS5275" s="12"/>
      <c r="AT5275" s="12"/>
      <c r="AU5275" s="12"/>
      <c r="AV5275" s="12"/>
      <c r="AW5275" s="12"/>
      <c r="AX5275" s="12"/>
      <c r="AY5275" s="12"/>
      <c r="AZ5275" s="12"/>
      <c r="BA5275" s="12"/>
      <c r="BB5275" s="12"/>
      <c r="BC5275" s="12"/>
      <c r="BD5275" s="12"/>
      <c r="BE5275" s="12"/>
      <c r="BF5275" s="12"/>
      <c r="BG5275" s="12"/>
      <c r="BH5275" s="12"/>
      <c r="BI5275" s="12"/>
      <c r="BJ5275" s="13"/>
      <c r="BK5275" s="13"/>
      <c r="BL5275" s="13"/>
      <c r="BM5275" s="13"/>
      <c r="BN5275" s="13"/>
    </row>
    <row r="5276" spans="4:66" x14ac:dyDescent="0.25">
      <c r="D5276"/>
      <c r="E5276" s="10"/>
      <c r="F5276" s="10"/>
      <c r="G5276" s="10"/>
      <c r="H5276" s="10"/>
      <c r="I5276" s="10"/>
      <c r="J5276" s="10"/>
      <c r="K5276" s="11"/>
      <c r="L5276" s="11"/>
      <c r="M5276" s="12"/>
      <c r="N5276" s="12"/>
      <c r="O5276" s="12"/>
      <c r="P5276" s="12"/>
      <c r="Q5276" s="12"/>
      <c r="R5276" s="12"/>
      <c r="S5276" s="12"/>
      <c r="T5276" s="12"/>
      <c r="U5276" s="12"/>
      <c r="V5276" s="12"/>
      <c r="W5276" s="12"/>
      <c r="X5276" s="12"/>
      <c r="Y5276" s="12"/>
      <c r="Z5276" s="12"/>
      <c r="AA5276" s="12"/>
      <c r="AB5276" s="12"/>
      <c r="AC5276" s="12"/>
      <c r="AD5276" s="12"/>
      <c r="AE5276" s="12"/>
      <c r="AF5276" s="12"/>
      <c r="AG5276" s="12"/>
      <c r="AH5276" s="12"/>
      <c r="AI5276" s="12"/>
      <c r="AJ5276" s="12"/>
      <c r="AK5276" s="12"/>
      <c r="AL5276" s="12"/>
      <c r="AM5276" s="12"/>
      <c r="AN5276" s="12"/>
      <c r="AO5276" s="12"/>
      <c r="AP5276" s="12"/>
      <c r="AQ5276" s="12"/>
      <c r="AR5276" s="12"/>
      <c r="AS5276" s="12"/>
      <c r="AT5276" s="12"/>
      <c r="AU5276" s="12"/>
      <c r="AV5276" s="12"/>
      <c r="AW5276" s="12"/>
      <c r="AX5276" s="12"/>
      <c r="AY5276" s="12"/>
      <c r="AZ5276" s="12"/>
      <c r="BA5276" s="12"/>
      <c r="BB5276" s="12"/>
      <c r="BC5276" s="12"/>
      <c r="BD5276" s="12"/>
      <c r="BE5276" s="12"/>
      <c r="BF5276" s="12"/>
      <c r="BG5276" s="12"/>
      <c r="BH5276" s="12"/>
      <c r="BI5276" s="12"/>
      <c r="BJ5276" s="13"/>
      <c r="BK5276" s="13"/>
      <c r="BL5276" s="13"/>
      <c r="BM5276" s="13"/>
      <c r="BN5276" s="13"/>
    </row>
    <row r="5277" spans="4:66" x14ac:dyDescent="0.25">
      <c r="D5277"/>
      <c r="E5277" s="10"/>
      <c r="F5277" s="10"/>
      <c r="G5277" s="10"/>
      <c r="H5277" s="10"/>
      <c r="I5277" s="10"/>
      <c r="J5277" s="10"/>
      <c r="K5277" s="11"/>
      <c r="L5277" s="11"/>
      <c r="M5277" s="12"/>
      <c r="N5277" s="12"/>
      <c r="O5277" s="12"/>
      <c r="P5277" s="12"/>
      <c r="Q5277" s="12"/>
      <c r="R5277" s="12"/>
      <c r="S5277" s="12"/>
      <c r="T5277" s="12"/>
      <c r="U5277" s="12"/>
      <c r="V5277" s="12"/>
      <c r="W5277" s="12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2"/>
      <c r="AS5277" s="12"/>
      <c r="AT5277" s="12"/>
      <c r="AU5277" s="12"/>
      <c r="AV5277" s="12"/>
      <c r="AW5277" s="12"/>
      <c r="AX5277" s="12"/>
      <c r="AY5277" s="12"/>
      <c r="AZ5277" s="12"/>
      <c r="BA5277" s="12"/>
      <c r="BB5277" s="12"/>
      <c r="BC5277" s="12"/>
      <c r="BD5277" s="12"/>
      <c r="BE5277" s="12"/>
      <c r="BF5277" s="12"/>
      <c r="BG5277" s="12"/>
      <c r="BH5277" s="12"/>
      <c r="BI5277" s="12"/>
      <c r="BJ5277" s="13"/>
      <c r="BK5277" s="13"/>
      <c r="BL5277" s="13"/>
      <c r="BM5277" s="13"/>
      <c r="BN5277" s="13"/>
    </row>
    <row r="5278" spans="4:66" x14ac:dyDescent="0.25">
      <c r="D5278"/>
      <c r="E5278" s="10"/>
      <c r="F5278" s="10"/>
      <c r="G5278" s="10"/>
      <c r="H5278" s="10"/>
      <c r="I5278" s="10"/>
      <c r="J5278" s="10"/>
      <c r="K5278" s="11"/>
      <c r="L5278" s="11"/>
      <c r="M5278" s="12"/>
      <c r="N5278" s="12"/>
      <c r="O5278" s="12"/>
      <c r="P5278" s="12"/>
      <c r="Q5278" s="12"/>
      <c r="R5278" s="12"/>
      <c r="S5278" s="12"/>
      <c r="T5278" s="12"/>
      <c r="U5278" s="12"/>
      <c r="V5278" s="12"/>
      <c r="W5278" s="12"/>
      <c r="X5278" s="12"/>
      <c r="Y5278" s="12"/>
      <c r="Z5278" s="12"/>
      <c r="AA5278" s="12"/>
      <c r="AB5278" s="12"/>
      <c r="AC5278" s="12"/>
      <c r="AD5278" s="12"/>
      <c r="AE5278" s="12"/>
      <c r="AF5278" s="12"/>
      <c r="AG5278" s="12"/>
      <c r="AH5278" s="12"/>
      <c r="AI5278" s="12"/>
      <c r="AJ5278" s="12"/>
      <c r="AK5278" s="12"/>
      <c r="AL5278" s="12"/>
      <c r="AM5278" s="12"/>
      <c r="AN5278" s="12"/>
      <c r="AO5278" s="12"/>
      <c r="AP5278" s="12"/>
      <c r="AQ5278" s="12"/>
      <c r="AR5278" s="12"/>
      <c r="AS5278" s="12"/>
      <c r="AT5278" s="12"/>
      <c r="AU5278" s="12"/>
      <c r="AV5278" s="12"/>
      <c r="AW5278" s="12"/>
      <c r="AX5278" s="12"/>
      <c r="AY5278" s="12"/>
      <c r="AZ5278" s="12"/>
      <c r="BA5278" s="12"/>
      <c r="BB5278" s="12"/>
      <c r="BC5278" s="12"/>
      <c r="BD5278" s="12"/>
      <c r="BE5278" s="12"/>
      <c r="BF5278" s="12"/>
      <c r="BG5278" s="12"/>
      <c r="BH5278" s="12"/>
      <c r="BI5278" s="12"/>
      <c r="BJ5278" s="13"/>
      <c r="BK5278" s="13"/>
      <c r="BL5278" s="13"/>
      <c r="BM5278" s="13"/>
      <c r="BN5278" s="13"/>
    </row>
    <row r="5279" spans="4:66" x14ac:dyDescent="0.25">
      <c r="D5279"/>
      <c r="E5279" s="10"/>
      <c r="F5279" s="10"/>
      <c r="G5279" s="10"/>
      <c r="H5279" s="10"/>
      <c r="I5279" s="10"/>
      <c r="J5279" s="10"/>
      <c r="K5279" s="11"/>
      <c r="L5279" s="11"/>
      <c r="M5279" s="12"/>
      <c r="N5279" s="12"/>
      <c r="O5279" s="12"/>
      <c r="P5279" s="12"/>
      <c r="Q5279" s="12"/>
      <c r="R5279" s="12"/>
      <c r="S5279" s="12"/>
      <c r="T5279" s="12"/>
      <c r="U5279" s="12"/>
      <c r="V5279" s="12"/>
      <c r="W5279" s="12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2"/>
      <c r="AS5279" s="12"/>
      <c r="AT5279" s="12"/>
      <c r="AU5279" s="12"/>
      <c r="AV5279" s="12"/>
      <c r="AW5279" s="12"/>
      <c r="AX5279" s="12"/>
      <c r="AY5279" s="12"/>
      <c r="AZ5279" s="12"/>
      <c r="BA5279" s="12"/>
      <c r="BB5279" s="12"/>
      <c r="BC5279" s="12"/>
      <c r="BD5279" s="12"/>
      <c r="BE5279" s="12"/>
      <c r="BF5279" s="12"/>
      <c r="BG5279" s="12"/>
      <c r="BH5279" s="12"/>
      <c r="BI5279" s="12"/>
      <c r="BJ5279" s="13"/>
      <c r="BK5279" s="13"/>
      <c r="BL5279" s="13"/>
      <c r="BM5279" s="13"/>
      <c r="BN5279" s="13"/>
    </row>
    <row r="5280" spans="4:66" x14ac:dyDescent="0.25">
      <c r="D5280"/>
      <c r="E5280" s="10"/>
      <c r="F5280" s="10"/>
      <c r="G5280" s="10"/>
      <c r="H5280" s="10"/>
      <c r="I5280" s="10"/>
      <c r="J5280" s="10"/>
      <c r="K5280" s="11"/>
      <c r="L5280" s="11"/>
      <c r="M5280" s="12"/>
      <c r="N5280" s="12"/>
      <c r="O5280" s="12"/>
      <c r="P5280" s="12"/>
      <c r="Q5280" s="12"/>
      <c r="R5280" s="12"/>
      <c r="S5280" s="12"/>
      <c r="T5280" s="12"/>
      <c r="U5280" s="12"/>
      <c r="V5280" s="12"/>
      <c r="W5280" s="12"/>
      <c r="X5280" s="12"/>
      <c r="Y5280" s="12"/>
      <c r="Z5280" s="12"/>
      <c r="AA5280" s="12"/>
      <c r="AB5280" s="12"/>
      <c r="AC5280" s="12"/>
      <c r="AD5280" s="12"/>
      <c r="AE5280" s="12"/>
      <c r="AF5280" s="12"/>
      <c r="AG5280" s="12"/>
      <c r="AH5280" s="12"/>
      <c r="AI5280" s="12"/>
      <c r="AJ5280" s="12"/>
      <c r="AK5280" s="12"/>
      <c r="AL5280" s="12"/>
      <c r="AM5280" s="12"/>
      <c r="AN5280" s="12"/>
      <c r="AO5280" s="12"/>
      <c r="AP5280" s="12"/>
      <c r="AQ5280" s="12"/>
      <c r="AR5280" s="12"/>
      <c r="AS5280" s="12"/>
      <c r="AT5280" s="12"/>
      <c r="AU5280" s="12"/>
      <c r="AV5280" s="12"/>
      <c r="AW5280" s="12"/>
      <c r="AX5280" s="12"/>
      <c r="AY5280" s="12"/>
      <c r="AZ5280" s="12"/>
      <c r="BA5280" s="12"/>
      <c r="BB5280" s="12"/>
      <c r="BC5280" s="12"/>
      <c r="BD5280" s="12"/>
      <c r="BE5280" s="12"/>
      <c r="BF5280" s="12"/>
      <c r="BG5280" s="12"/>
      <c r="BH5280" s="12"/>
      <c r="BI5280" s="12"/>
      <c r="BJ5280" s="13"/>
      <c r="BK5280" s="13"/>
      <c r="BL5280" s="13"/>
      <c r="BM5280" s="13"/>
      <c r="BN5280" s="13"/>
    </row>
    <row r="5281" spans="4:66" x14ac:dyDescent="0.25">
      <c r="D5281"/>
      <c r="E5281" s="10"/>
      <c r="F5281" s="10"/>
      <c r="G5281" s="10"/>
      <c r="H5281" s="10"/>
      <c r="I5281" s="10"/>
      <c r="J5281" s="10"/>
      <c r="K5281" s="11"/>
      <c r="L5281" s="11"/>
      <c r="M5281" s="12"/>
      <c r="N5281" s="12"/>
      <c r="O5281" s="12"/>
      <c r="P5281" s="12"/>
      <c r="Q5281" s="12"/>
      <c r="R5281" s="12"/>
      <c r="S5281" s="12"/>
      <c r="T5281" s="12"/>
      <c r="U5281" s="12"/>
      <c r="V5281" s="12"/>
      <c r="W5281" s="12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2"/>
      <c r="AS5281" s="12"/>
      <c r="AT5281" s="12"/>
      <c r="AU5281" s="12"/>
      <c r="AV5281" s="12"/>
      <c r="AW5281" s="12"/>
      <c r="AX5281" s="12"/>
      <c r="AY5281" s="12"/>
      <c r="AZ5281" s="12"/>
      <c r="BA5281" s="12"/>
      <c r="BB5281" s="12"/>
      <c r="BC5281" s="12"/>
      <c r="BD5281" s="12"/>
      <c r="BE5281" s="12"/>
      <c r="BF5281" s="12"/>
      <c r="BG5281" s="12"/>
      <c r="BH5281" s="12"/>
      <c r="BI5281" s="12"/>
      <c r="BJ5281" s="13"/>
      <c r="BK5281" s="13"/>
      <c r="BL5281" s="13"/>
      <c r="BM5281" s="13"/>
      <c r="BN5281" s="13"/>
    </row>
    <row r="5282" spans="4:66" x14ac:dyDescent="0.25">
      <c r="D5282"/>
      <c r="E5282" s="10"/>
      <c r="F5282" s="10"/>
      <c r="G5282" s="10"/>
      <c r="H5282" s="10"/>
      <c r="I5282" s="10"/>
      <c r="J5282" s="10"/>
      <c r="K5282" s="11"/>
      <c r="L5282" s="11"/>
      <c r="M5282" s="12"/>
      <c r="N5282" s="12"/>
      <c r="O5282" s="12"/>
      <c r="P5282" s="12"/>
      <c r="Q5282" s="12"/>
      <c r="R5282" s="12"/>
      <c r="S5282" s="12"/>
      <c r="T5282" s="12"/>
      <c r="U5282" s="12"/>
      <c r="V5282" s="12"/>
      <c r="W5282" s="12"/>
      <c r="X5282" s="12"/>
      <c r="Y5282" s="12"/>
      <c r="Z5282" s="12"/>
      <c r="AA5282" s="12"/>
      <c r="AB5282" s="12"/>
      <c r="AC5282" s="12"/>
      <c r="AD5282" s="12"/>
      <c r="AE5282" s="12"/>
      <c r="AF5282" s="12"/>
      <c r="AG5282" s="12"/>
      <c r="AH5282" s="12"/>
      <c r="AI5282" s="12"/>
      <c r="AJ5282" s="12"/>
      <c r="AK5282" s="12"/>
      <c r="AL5282" s="12"/>
      <c r="AM5282" s="12"/>
      <c r="AN5282" s="12"/>
      <c r="AO5282" s="12"/>
      <c r="AP5282" s="12"/>
      <c r="AQ5282" s="12"/>
      <c r="AR5282" s="12"/>
      <c r="AS5282" s="12"/>
      <c r="AT5282" s="12"/>
      <c r="AU5282" s="12"/>
      <c r="AV5282" s="12"/>
      <c r="AW5282" s="12"/>
      <c r="AX5282" s="12"/>
      <c r="AY5282" s="12"/>
      <c r="AZ5282" s="12"/>
      <c r="BA5282" s="12"/>
      <c r="BB5282" s="12"/>
      <c r="BC5282" s="12"/>
      <c r="BD5282" s="12"/>
      <c r="BE5282" s="12"/>
      <c r="BF5282" s="12"/>
      <c r="BG5282" s="12"/>
      <c r="BH5282" s="12"/>
      <c r="BI5282" s="12"/>
      <c r="BJ5282" s="13"/>
      <c r="BK5282" s="13"/>
      <c r="BL5282" s="13"/>
      <c r="BM5282" s="13"/>
      <c r="BN5282" s="13"/>
    </row>
    <row r="5283" spans="4:66" x14ac:dyDescent="0.25">
      <c r="D5283"/>
      <c r="E5283" s="10"/>
      <c r="F5283" s="10"/>
      <c r="G5283" s="10"/>
      <c r="H5283" s="10"/>
      <c r="I5283" s="10"/>
      <c r="J5283" s="10"/>
      <c r="K5283" s="11"/>
      <c r="L5283" s="11"/>
      <c r="M5283" s="12"/>
      <c r="N5283" s="12"/>
      <c r="O5283" s="12"/>
      <c r="P5283" s="12"/>
      <c r="Q5283" s="12"/>
      <c r="R5283" s="12"/>
      <c r="S5283" s="12"/>
      <c r="T5283" s="12"/>
      <c r="U5283" s="12"/>
      <c r="V5283" s="12"/>
      <c r="W5283" s="12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2"/>
      <c r="AS5283" s="12"/>
      <c r="AT5283" s="12"/>
      <c r="AU5283" s="12"/>
      <c r="AV5283" s="12"/>
      <c r="AW5283" s="12"/>
      <c r="AX5283" s="12"/>
      <c r="AY5283" s="12"/>
      <c r="AZ5283" s="12"/>
      <c r="BA5283" s="12"/>
      <c r="BB5283" s="12"/>
      <c r="BC5283" s="12"/>
      <c r="BD5283" s="12"/>
      <c r="BE5283" s="12"/>
      <c r="BF5283" s="12"/>
      <c r="BG5283" s="12"/>
      <c r="BH5283" s="12"/>
      <c r="BI5283" s="12"/>
      <c r="BJ5283" s="13"/>
      <c r="BK5283" s="13"/>
      <c r="BL5283" s="13"/>
      <c r="BM5283" s="13"/>
      <c r="BN5283" s="13"/>
    </row>
    <row r="5284" spans="4:66" x14ac:dyDescent="0.25">
      <c r="D5284"/>
      <c r="E5284" s="10"/>
      <c r="F5284" s="10"/>
      <c r="G5284" s="10"/>
      <c r="H5284" s="10"/>
      <c r="I5284" s="10"/>
      <c r="J5284" s="10"/>
      <c r="K5284" s="11"/>
      <c r="L5284" s="11"/>
      <c r="M5284" s="12"/>
      <c r="N5284" s="12"/>
      <c r="O5284" s="12"/>
      <c r="P5284" s="12"/>
      <c r="Q5284" s="12"/>
      <c r="R5284" s="12"/>
      <c r="S5284" s="12"/>
      <c r="T5284" s="12"/>
      <c r="U5284" s="12"/>
      <c r="V5284" s="12"/>
      <c r="W5284" s="12"/>
      <c r="X5284" s="12"/>
      <c r="Y5284" s="12"/>
      <c r="Z5284" s="12"/>
      <c r="AA5284" s="12"/>
      <c r="AB5284" s="12"/>
      <c r="AC5284" s="12"/>
      <c r="AD5284" s="12"/>
      <c r="AE5284" s="12"/>
      <c r="AF5284" s="12"/>
      <c r="AG5284" s="12"/>
      <c r="AH5284" s="12"/>
      <c r="AI5284" s="12"/>
      <c r="AJ5284" s="12"/>
      <c r="AK5284" s="12"/>
      <c r="AL5284" s="12"/>
      <c r="AM5284" s="12"/>
      <c r="AN5284" s="12"/>
      <c r="AO5284" s="12"/>
      <c r="AP5284" s="12"/>
      <c r="AQ5284" s="12"/>
      <c r="AR5284" s="12"/>
      <c r="AS5284" s="12"/>
      <c r="AT5284" s="12"/>
      <c r="AU5284" s="12"/>
      <c r="AV5284" s="12"/>
      <c r="AW5284" s="12"/>
      <c r="AX5284" s="12"/>
      <c r="AY5284" s="12"/>
      <c r="AZ5284" s="12"/>
      <c r="BA5284" s="12"/>
      <c r="BB5284" s="12"/>
      <c r="BC5284" s="12"/>
      <c r="BD5284" s="12"/>
      <c r="BE5284" s="12"/>
      <c r="BF5284" s="12"/>
      <c r="BG5284" s="12"/>
      <c r="BH5284" s="12"/>
      <c r="BI5284" s="12"/>
      <c r="BJ5284" s="13"/>
      <c r="BK5284" s="13"/>
      <c r="BL5284" s="13"/>
      <c r="BM5284" s="13"/>
      <c r="BN5284" s="13"/>
    </row>
    <row r="5285" spans="4:66" x14ac:dyDescent="0.25">
      <c r="D5285"/>
      <c r="E5285" s="10"/>
      <c r="F5285" s="10"/>
      <c r="G5285" s="10"/>
      <c r="H5285" s="10"/>
      <c r="I5285" s="10"/>
      <c r="J5285" s="10"/>
      <c r="K5285" s="11"/>
      <c r="L5285" s="11"/>
      <c r="M5285" s="12"/>
      <c r="N5285" s="12"/>
      <c r="O5285" s="12"/>
      <c r="P5285" s="12"/>
      <c r="Q5285" s="12"/>
      <c r="R5285" s="12"/>
      <c r="S5285" s="12"/>
      <c r="T5285" s="12"/>
      <c r="U5285" s="12"/>
      <c r="V5285" s="12"/>
      <c r="W5285" s="12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2"/>
      <c r="AS5285" s="12"/>
      <c r="AT5285" s="12"/>
      <c r="AU5285" s="12"/>
      <c r="AV5285" s="12"/>
      <c r="AW5285" s="12"/>
      <c r="AX5285" s="12"/>
      <c r="AY5285" s="12"/>
      <c r="AZ5285" s="12"/>
      <c r="BA5285" s="12"/>
      <c r="BB5285" s="12"/>
      <c r="BC5285" s="12"/>
      <c r="BD5285" s="12"/>
      <c r="BE5285" s="12"/>
      <c r="BF5285" s="12"/>
      <c r="BG5285" s="12"/>
      <c r="BH5285" s="12"/>
      <c r="BI5285" s="12"/>
      <c r="BJ5285" s="13"/>
      <c r="BK5285" s="13"/>
      <c r="BL5285" s="13"/>
      <c r="BM5285" s="13"/>
      <c r="BN5285" s="13"/>
    </row>
    <row r="5286" spans="4:66" x14ac:dyDescent="0.25">
      <c r="D5286"/>
      <c r="E5286" s="10"/>
      <c r="F5286" s="10"/>
      <c r="G5286" s="10"/>
      <c r="H5286" s="10"/>
      <c r="I5286" s="10"/>
      <c r="J5286" s="10"/>
      <c r="K5286" s="11"/>
      <c r="L5286" s="11"/>
      <c r="M5286" s="12"/>
      <c r="N5286" s="12"/>
      <c r="O5286" s="12"/>
      <c r="P5286" s="12"/>
      <c r="Q5286" s="12"/>
      <c r="R5286" s="12"/>
      <c r="S5286" s="12"/>
      <c r="T5286" s="12"/>
      <c r="U5286" s="12"/>
      <c r="V5286" s="12"/>
      <c r="W5286" s="12"/>
      <c r="X5286" s="12"/>
      <c r="Y5286" s="12"/>
      <c r="Z5286" s="12"/>
      <c r="AA5286" s="12"/>
      <c r="AB5286" s="12"/>
      <c r="AC5286" s="12"/>
      <c r="AD5286" s="12"/>
      <c r="AE5286" s="12"/>
      <c r="AF5286" s="12"/>
      <c r="AG5286" s="12"/>
      <c r="AH5286" s="12"/>
      <c r="AI5286" s="12"/>
      <c r="AJ5286" s="12"/>
      <c r="AK5286" s="12"/>
      <c r="AL5286" s="12"/>
      <c r="AM5286" s="12"/>
      <c r="AN5286" s="12"/>
      <c r="AO5286" s="12"/>
      <c r="AP5286" s="12"/>
      <c r="AQ5286" s="12"/>
      <c r="AR5286" s="12"/>
      <c r="AS5286" s="12"/>
      <c r="AT5286" s="12"/>
      <c r="AU5286" s="12"/>
      <c r="AV5286" s="12"/>
      <c r="AW5286" s="12"/>
      <c r="AX5286" s="12"/>
      <c r="AY5286" s="12"/>
      <c r="AZ5286" s="12"/>
      <c r="BA5286" s="12"/>
      <c r="BB5286" s="12"/>
      <c r="BC5286" s="12"/>
      <c r="BD5286" s="12"/>
      <c r="BE5286" s="12"/>
      <c r="BF5286" s="12"/>
      <c r="BG5286" s="12"/>
      <c r="BH5286" s="12"/>
      <c r="BI5286" s="12"/>
      <c r="BJ5286" s="13"/>
      <c r="BK5286" s="13"/>
      <c r="BL5286" s="13"/>
      <c r="BM5286" s="13"/>
      <c r="BN5286" s="13"/>
    </row>
    <row r="5287" spans="4:66" x14ac:dyDescent="0.25">
      <c r="D5287"/>
      <c r="E5287" s="10"/>
      <c r="F5287" s="10"/>
      <c r="G5287" s="10"/>
      <c r="H5287" s="10"/>
      <c r="I5287" s="10"/>
      <c r="J5287" s="10"/>
      <c r="K5287" s="11"/>
      <c r="L5287" s="11"/>
      <c r="M5287" s="12"/>
      <c r="N5287" s="12"/>
      <c r="O5287" s="12"/>
      <c r="P5287" s="12"/>
      <c r="Q5287" s="12"/>
      <c r="R5287" s="12"/>
      <c r="S5287" s="12"/>
      <c r="T5287" s="12"/>
      <c r="U5287" s="12"/>
      <c r="V5287" s="12"/>
      <c r="W5287" s="12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2"/>
      <c r="AS5287" s="12"/>
      <c r="AT5287" s="12"/>
      <c r="AU5287" s="12"/>
      <c r="AV5287" s="12"/>
      <c r="AW5287" s="12"/>
      <c r="AX5287" s="12"/>
      <c r="AY5287" s="12"/>
      <c r="AZ5287" s="12"/>
      <c r="BA5287" s="12"/>
      <c r="BB5287" s="12"/>
      <c r="BC5287" s="12"/>
      <c r="BD5287" s="12"/>
      <c r="BE5287" s="12"/>
      <c r="BF5287" s="12"/>
      <c r="BG5287" s="12"/>
      <c r="BH5287" s="12"/>
      <c r="BI5287" s="12"/>
      <c r="BJ5287" s="13"/>
      <c r="BK5287" s="13"/>
      <c r="BL5287" s="13"/>
      <c r="BM5287" s="13"/>
      <c r="BN5287" s="13"/>
    </row>
    <row r="5288" spans="4:66" x14ac:dyDescent="0.25">
      <c r="D5288"/>
      <c r="E5288" s="10"/>
      <c r="F5288" s="10"/>
      <c r="G5288" s="10"/>
      <c r="H5288" s="10"/>
      <c r="I5288" s="10"/>
      <c r="J5288" s="10"/>
      <c r="K5288" s="11"/>
      <c r="L5288" s="11"/>
      <c r="M5288" s="12"/>
      <c r="N5288" s="12"/>
      <c r="O5288" s="12"/>
      <c r="P5288" s="12"/>
      <c r="Q5288" s="12"/>
      <c r="R5288" s="12"/>
      <c r="S5288" s="12"/>
      <c r="T5288" s="12"/>
      <c r="U5288" s="12"/>
      <c r="V5288" s="12"/>
      <c r="W5288" s="12"/>
      <c r="X5288" s="12"/>
      <c r="Y5288" s="12"/>
      <c r="Z5288" s="12"/>
      <c r="AA5288" s="12"/>
      <c r="AB5288" s="12"/>
      <c r="AC5288" s="12"/>
      <c r="AD5288" s="12"/>
      <c r="AE5288" s="12"/>
      <c r="AF5288" s="12"/>
      <c r="AG5288" s="12"/>
      <c r="AH5288" s="12"/>
      <c r="AI5288" s="12"/>
      <c r="AJ5288" s="12"/>
      <c r="AK5288" s="12"/>
      <c r="AL5288" s="12"/>
      <c r="AM5288" s="12"/>
      <c r="AN5288" s="12"/>
      <c r="AO5288" s="12"/>
      <c r="AP5288" s="12"/>
      <c r="AQ5288" s="12"/>
      <c r="AR5288" s="12"/>
      <c r="AS5288" s="12"/>
      <c r="AT5288" s="12"/>
      <c r="AU5288" s="12"/>
      <c r="AV5288" s="12"/>
      <c r="AW5288" s="12"/>
      <c r="AX5288" s="12"/>
      <c r="AY5288" s="12"/>
      <c r="AZ5288" s="12"/>
      <c r="BA5288" s="12"/>
      <c r="BB5288" s="12"/>
      <c r="BC5288" s="12"/>
      <c r="BD5288" s="12"/>
      <c r="BE5288" s="12"/>
      <c r="BF5288" s="12"/>
      <c r="BG5288" s="12"/>
      <c r="BH5288" s="12"/>
      <c r="BI5288" s="12"/>
      <c r="BJ5288" s="13"/>
      <c r="BK5288" s="13"/>
      <c r="BL5288" s="13"/>
      <c r="BM5288" s="13"/>
      <c r="BN5288" s="13"/>
    </row>
    <row r="5289" spans="4:66" x14ac:dyDescent="0.25">
      <c r="D5289"/>
      <c r="E5289" s="10"/>
      <c r="F5289" s="10"/>
      <c r="G5289" s="10"/>
      <c r="H5289" s="10"/>
      <c r="I5289" s="10"/>
      <c r="J5289" s="10"/>
      <c r="K5289" s="11"/>
      <c r="L5289" s="11"/>
      <c r="M5289" s="12"/>
      <c r="N5289" s="12"/>
      <c r="O5289" s="12"/>
      <c r="P5289" s="12"/>
      <c r="Q5289" s="12"/>
      <c r="R5289" s="12"/>
      <c r="S5289" s="12"/>
      <c r="T5289" s="12"/>
      <c r="U5289" s="12"/>
      <c r="V5289" s="12"/>
      <c r="W5289" s="12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2"/>
      <c r="AS5289" s="12"/>
      <c r="AT5289" s="12"/>
      <c r="AU5289" s="12"/>
      <c r="AV5289" s="12"/>
      <c r="AW5289" s="12"/>
      <c r="AX5289" s="12"/>
      <c r="AY5289" s="12"/>
      <c r="AZ5289" s="12"/>
      <c r="BA5289" s="12"/>
      <c r="BB5289" s="12"/>
      <c r="BC5289" s="12"/>
      <c r="BD5289" s="12"/>
      <c r="BE5289" s="12"/>
      <c r="BF5289" s="12"/>
      <c r="BG5289" s="12"/>
      <c r="BH5289" s="12"/>
      <c r="BI5289" s="12"/>
      <c r="BJ5289" s="13"/>
      <c r="BK5289" s="13"/>
      <c r="BL5289" s="13"/>
      <c r="BM5289" s="13"/>
      <c r="BN5289" s="13"/>
    </row>
    <row r="5290" spans="4:66" x14ac:dyDescent="0.25">
      <c r="D5290"/>
      <c r="E5290" s="10"/>
      <c r="F5290" s="10"/>
      <c r="G5290" s="10"/>
      <c r="H5290" s="10"/>
      <c r="I5290" s="10"/>
      <c r="J5290" s="10"/>
      <c r="K5290" s="11"/>
      <c r="L5290" s="11"/>
      <c r="M5290" s="12"/>
      <c r="N5290" s="12"/>
      <c r="O5290" s="12"/>
      <c r="P5290" s="12"/>
      <c r="Q5290" s="12"/>
      <c r="R5290" s="12"/>
      <c r="S5290" s="12"/>
      <c r="T5290" s="12"/>
      <c r="U5290" s="12"/>
      <c r="V5290" s="12"/>
      <c r="W5290" s="12"/>
      <c r="X5290" s="12"/>
      <c r="Y5290" s="12"/>
      <c r="Z5290" s="12"/>
      <c r="AA5290" s="12"/>
      <c r="AB5290" s="12"/>
      <c r="AC5290" s="12"/>
      <c r="AD5290" s="12"/>
      <c r="AE5290" s="12"/>
      <c r="AF5290" s="12"/>
      <c r="AG5290" s="12"/>
      <c r="AH5290" s="12"/>
      <c r="AI5290" s="12"/>
      <c r="AJ5290" s="12"/>
      <c r="AK5290" s="12"/>
      <c r="AL5290" s="12"/>
      <c r="AM5290" s="12"/>
      <c r="AN5290" s="12"/>
      <c r="AO5290" s="12"/>
      <c r="AP5290" s="12"/>
      <c r="AQ5290" s="12"/>
      <c r="AR5290" s="12"/>
      <c r="AS5290" s="12"/>
      <c r="AT5290" s="12"/>
      <c r="AU5290" s="12"/>
      <c r="AV5290" s="12"/>
      <c r="AW5290" s="12"/>
      <c r="AX5290" s="12"/>
      <c r="AY5290" s="12"/>
      <c r="AZ5290" s="12"/>
      <c r="BA5290" s="12"/>
      <c r="BB5290" s="12"/>
      <c r="BC5290" s="12"/>
      <c r="BD5290" s="12"/>
      <c r="BE5290" s="12"/>
      <c r="BF5290" s="12"/>
      <c r="BG5290" s="12"/>
      <c r="BH5290" s="12"/>
      <c r="BI5290" s="12"/>
      <c r="BJ5290" s="13"/>
      <c r="BK5290" s="13"/>
      <c r="BL5290" s="13"/>
      <c r="BM5290" s="13"/>
      <c r="BN5290" s="13"/>
    </row>
    <row r="5291" spans="4:66" x14ac:dyDescent="0.25">
      <c r="D5291"/>
      <c r="E5291" s="10"/>
      <c r="F5291" s="10"/>
      <c r="G5291" s="10"/>
      <c r="H5291" s="10"/>
      <c r="I5291" s="10"/>
      <c r="J5291" s="10"/>
      <c r="K5291" s="11"/>
      <c r="L5291" s="11"/>
      <c r="M5291" s="12"/>
      <c r="N5291" s="12"/>
      <c r="O5291" s="12"/>
      <c r="P5291" s="12"/>
      <c r="Q5291" s="12"/>
      <c r="R5291" s="12"/>
      <c r="S5291" s="12"/>
      <c r="T5291" s="12"/>
      <c r="U5291" s="12"/>
      <c r="V5291" s="12"/>
      <c r="W5291" s="12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2"/>
      <c r="AS5291" s="12"/>
      <c r="AT5291" s="12"/>
      <c r="AU5291" s="12"/>
      <c r="AV5291" s="12"/>
      <c r="AW5291" s="12"/>
      <c r="AX5291" s="12"/>
      <c r="AY5291" s="12"/>
      <c r="AZ5291" s="12"/>
      <c r="BA5291" s="12"/>
      <c r="BB5291" s="12"/>
      <c r="BC5291" s="12"/>
      <c r="BD5291" s="12"/>
      <c r="BE5291" s="12"/>
      <c r="BF5291" s="12"/>
      <c r="BG5291" s="12"/>
      <c r="BH5291" s="12"/>
      <c r="BI5291" s="12"/>
      <c r="BJ5291" s="13"/>
      <c r="BK5291" s="13"/>
      <c r="BL5291" s="13"/>
      <c r="BM5291" s="13"/>
      <c r="BN5291" s="13"/>
    </row>
    <row r="5292" spans="4:66" x14ac:dyDescent="0.25">
      <c r="D5292"/>
      <c r="E5292" s="10"/>
      <c r="F5292" s="10"/>
      <c r="G5292" s="10"/>
      <c r="H5292" s="10"/>
      <c r="I5292" s="10"/>
      <c r="J5292" s="10"/>
      <c r="K5292" s="11"/>
      <c r="L5292" s="11"/>
      <c r="M5292" s="12"/>
      <c r="N5292" s="12"/>
      <c r="O5292" s="12"/>
      <c r="P5292" s="12"/>
      <c r="Q5292" s="12"/>
      <c r="R5292" s="12"/>
      <c r="S5292" s="12"/>
      <c r="T5292" s="12"/>
      <c r="U5292" s="12"/>
      <c r="V5292" s="12"/>
      <c r="W5292" s="12"/>
      <c r="X5292" s="12"/>
      <c r="Y5292" s="12"/>
      <c r="Z5292" s="12"/>
      <c r="AA5292" s="12"/>
      <c r="AB5292" s="12"/>
      <c r="AC5292" s="12"/>
      <c r="AD5292" s="12"/>
      <c r="AE5292" s="12"/>
      <c r="AF5292" s="12"/>
      <c r="AG5292" s="12"/>
      <c r="AH5292" s="12"/>
      <c r="AI5292" s="12"/>
      <c r="AJ5292" s="12"/>
      <c r="AK5292" s="12"/>
      <c r="AL5292" s="12"/>
      <c r="AM5292" s="12"/>
      <c r="AN5292" s="12"/>
      <c r="AO5292" s="12"/>
      <c r="AP5292" s="12"/>
      <c r="AQ5292" s="12"/>
      <c r="AR5292" s="12"/>
      <c r="AS5292" s="12"/>
      <c r="AT5292" s="12"/>
      <c r="AU5292" s="12"/>
      <c r="AV5292" s="12"/>
      <c r="AW5292" s="12"/>
      <c r="AX5292" s="12"/>
      <c r="AY5292" s="12"/>
      <c r="AZ5292" s="12"/>
      <c r="BA5292" s="12"/>
      <c r="BB5292" s="12"/>
      <c r="BC5292" s="12"/>
      <c r="BD5292" s="12"/>
      <c r="BE5292" s="12"/>
      <c r="BF5292" s="12"/>
      <c r="BG5292" s="12"/>
      <c r="BH5292" s="12"/>
      <c r="BI5292" s="12"/>
      <c r="BJ5292" s="13"/>
      <c r="BK5292" s="13"/>
      <c r="BL5292" s="13"/>
      <c r="BM5292" s="13"/>
      <c r="BN5292" s="13"/>
    </row>
    <row r="5293" spans="4:66" x14ac:dyDescent="0.25">
      <c r="D5293"/>
      <c r="E5293" s="10"/>
      <c r="F5293" s="10"/>
      <c r="G5293" s="10"/>
      <c r="H5293" s="10"/>
      <c r="I5293" s="10"/>
      <c r="J5293" s="10"/>
      <c r="K5293" s="11"/>
      <c r="L5293" s="11"/>
      <c r="M5293" s="12"/>
      <c r="N5293" s="12"/>
      <c r="O5293" s="12"/>
      <c r="P5293" s="12"/>
      <c r="Q5293" s="12"/>
      <c r="R5293" s="12"/>
      <c r="S5293" s="12"/>
      <c r="T5293" s="12"/>
      <c r="U5293" s="12"/>
      <c r="V5293" s="12"/>
      <c r="W5293" s="12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2"/>
      <c r="AS5293" s="12"/>
      <c r="AT5293" s="12"/>
      <c r="AU5293" s="12"/>
      <c r="AV5293" s="12"/>
      <c r="AW5293" s="12"/>
      <c r="AX5293" s="12"/>
      <c r="AY5293" s="12"/>
      <c r="AZ5293" s="12"/>
      <c r="BA5293" s="12"/>
      <c r="BB5293" s="12"/>
      <c r="BC5293" s="12"/>
      <c r="BD5293" s="12"/>
      <c r="BE5293" s="12"/>
      <c r="BF5293" s="12"/>
      <c r="BG5293" s="12"/>
      <c r="BH5293" s="12"/>
      <c r="BI5293" s="12"/>
      <c r="BJ5293" s="13"/>
      <c r="BK5293" s="13"/>
      <c r="BL5293" s="13"/>
      <c r="BM5293" s="13"/>
      <c r="BN5293" s="13"/>
    </row>
    <row r="5294" spans="4:66" x14ac:dyDescent="0.25">
      <c r="D5294"/>
      <c r="E5294" s="10"/>
      <c r="F5294" s="10"/>
      <c r="G5294" s="10"/>
      <c r="H5294" s="10"/>
      <c r="I5294" s="10"/>
      <c r="J5294" s="10"/>
      <c r="K5294" s="11"/>
      <c r="L5294" s="11"/>
      <c r="M5294" s="12"/>
      <c r="N5294" s="12"/>
      <c r="O5294" s="12"/>
      <c r="P5294" s="12"/>
      <c r="Q5294" s="12"/>
      <c r="R5294" s="12"/>
      <c r="S5294" s="12"/>
      <c r="T5294" s="12"/>
      <c r="U5294" s="12"/>
      <c r="V5294" s="12"/>
      <c r="W5294" s="12"/>
      <c r="X5294" s="12"/>
      <c r="Y5294" s="12"/>
      <c r="Z5294" s="12"/>
      <c r="AA5294" s="12"/>
      <c r="AB5294" s="12"/>
      <c r="AC5294" s="12"/>
      <c r="AD5294" s="12"/>
      <c r="AE5294" s="12"/>
      <c r="AF5294" s="12"/>
      <c r="AG5294" s="12"/>
      <c r="AH5294" s="12"/>
      <c r="AI5294" s="12"/>
      <c r="AJ5294" s="12"/>
      <c r="AK5294" s="12"/>
      <c r="AL5294" s="12"/>
      <c r="AM5294" s="12"/>
      <c r="AN5294" s="12"/>
      <c r="AO5294" s="12"/>
      <c r="AP5294" s="12"/>
      <c r="AQ5294" s="12"/>
      <c r="AR5294" s="12"/>
      <c r="AS5294" s="12"/>
      <c r="AT5294" s="12"/>
      <c r="AU5294" s="12"/>
      <c r="AV5294" s="12"/>
      <c r="AW5294" s="12"/>
      <c r="AX5294" s="12"/>
      <c r="AY5294" s="12"/>
      <c r="AZ5294" s="12"/>
      <c r="BA5294" s="12"/>
      <c r="BB5294" s="12"/>
      <c r="BC5294" s="12"/>
      <c r="BD5294" s="12"/>
      <c r="BE5294" s="12"/>
      <c r="BF5294" s="12"/>
      <c r="BG5294" s="12"/>
      <c r="BH5294" s="12"/>
      <c r="BI5294" s="12"/>
      <c r="BJ5294" s="13"/>
      <c r="BK5294" s="13"/>
      <c r="BL5294" s="13"/>
      <c r="BM5294" s="13"/>
      <c r="BN5294" s="13"/>
    </row>
    <row r="5295" spans="4:66" x14ac:dyDescent="0.25">
      <c r="D5295"/>
      <c r="E5295" s="10"/>
      <c r="F5295" s="10"/>
      <c r="G5295" s="10"/>
      <c r="H5295" s="10"/>
      <c r="I5295" s="10"/>
      <c r="J5295" s="10"/>
      <c r="K5295" s="11"/>
      <c r="L5295" s="11"/>
      <c r="M5295" s="12"/>
      <c r="N5295" s="12"/>
      <c r="O5295" s="12"/>
      <c r="P5295" s="12"/>
      <c r="Q5295" s="12"/>
      <c r="R5295" s="12"/>
      <c r="S5295" s="12"/>
      <c r="T5295" s="12"/>
      <c r="U5295" s="12"/>
      <c r="V5295" s="12"/>
      <c r="W5295" s="12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2"/>
      <c r="AS5295" s="12"/>
      <c r="AT5295" s="12"/>
      <c r="AU5295" s="12"/>
      <c r="AV5295" s="12"/>
      <c r="AW5295" s="12"/>
      <c r="AX5295" s="12"/>
      <c r="AY5295" s="12"/>
      <c r="AZ5295" s="12"/>
      <c r="BA5295" s="12"/>
      <c r="BB5295" s="12"/>
      <c r="BC5295" s="12"/>
      <c r="BD5295" s="12"/>
      <c r="BE5295" s="12"/>
      <c r="BF5295" s="12"/>
      <c r="BG5295" s="12"/>
      <c r="BH5295" s="12"/>
      <c r="BI5295" s="12"/>
      <c r="BJ5295" s="13"/>
      <c r="BK5295" s="13"/>
      <c r="BL5295" s="13"/>
      <c r="BM5295" s="13"/>
      <c r="BN5295" s="13"/>
    </row>
    <row r="5296" spans="4:66" x14ac:dyDescent="0.25">
      <c r="D5296"/>
      <c r="E5296" s="10"/>
      <c r="F5296" s="10"/>
      <c r="G5296" s="10"/>
      <c r="H5296" s="10"/>
      <c r="I5296" s="10"/>
      <c r="J5296" s="10"/>
      <c r="K5296" s="11"/>
      <c r="L5296" s="11"/>
      <c r="M5296" s="12"/>
      <c r="N5296" s="12"/>
      <c r="O5296" s="12"/>
      <c r="P5296" s="12"/>
      <c r="Q5296" s="12"/>
      <c r="R5296" s="12"/>
      <c r="S5296" s="12"/>
      <c r="T5296" s="12"/>
      <c r="U5296" s="12"/>
      <c r="V5296" s="12"/>
      <c r="W5296" s="12"/>
      <c r="X5296" s="12"/>
      <c r="Y5296" s="12"/>
      <c r="Z5296" s="12"/>
      <c r="AA5296" s="12"/>
      <c r="AB5296" s="12"/>
      <c r="AC5296" s="12"/>
      <c r="AD5296" s="12"/>
      <c r="AE5296" s="12"/>
      <c r="AF5296" s="12"/>
      <c r="AG5296" s="12"/>
      <c r="AH5296" s="12"/>
      <c r="AI5296" s="12"/>
      <c r="AJ5296" s="12"/>
      <c r="AK5296" s="12"/>
      <c r="AL5296" s="12"/>
      <c r="AM5296" s="12"/>
      <c r="AN5296" s="12"/>
      <c r="AO5296" s="12"/>
      <c r="AP5296" s="12"/>
      <c r="AQ5296" s="12"/>
      <c r="AR5296" s="12"/>
      <c r="AS5296" s="12"/>
      <c r="AT5296" s="12"/>
      <c r="AU5296" s="12"/>
      <c r="AV5296" s="12"/>
      <c r="AW5296" s="12"/>
      <c r="AX5296" s="12"/>
      <c r="AY5296" s="12"/>
      <c r="AZ5296" s="12"/>
      <c r="BA5296" s="12"/>
      <c r="BB5296" s="12"/>
      <c r="BC5296" s="12"/>
      <c r="BD5296" s="12"/>
      <c r="BE5296" s="12"/>
      <c r="BF5296" s="12"/>
      <c r="BG5296" s="12"/>
      <c r="BH5296" s="12"/>
      <c r="BI5296" s="12"/>
      <c r="BJ5296" s="13"/>
      <c r="BK5296" s="13"/>
      <c r="BL5296" s="13"/>
      <c r="BM5296" s="13"/>
      <c r="BN5296" s="13"/>
    </row>
    <row r="5297" spans="4:66" x14ac:dyDescent="0.25">
      <c r="D5297"/>
      <c r="E5297" s="10"/>
      <c r="F5297" s="10"/>
      <c r="G5297" s="10"/>
      <c r="H5297" s="10"/>
      <c r="I5297" s="10"/>
      <c r="J5297" s="10"/>
      <c r="K5297" s="11"/>
      <c r="L5297" s="11"/>
      <c r="M5297" s="12"/>
      <c r="N5297" s="12"/>
      <c r="O5297" s="12"/>
      <c r="P5297" s="12"/>
      <c r="Q5297" s="12"/>
      <c r="R5297" s="12"/>
      <c r="S5297" s="12"/>
      <c r="T5297" s="12"/>
      <c r="U5297" s="12"/>
      <c r="V5297" s="12"/>
      <c r="W5297" s="12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2"/>
      <c r="AS5297" s="12"/>
      <c r="AT5297" s="12"/>
      <c r="AU5297" s="12"/>
      <c r="AV5297" s="12"/>
      <c r="AW5297" s="12"/>
      <c r="AX5297" s="12"/>
      <c r="AY5297" s="12"/>
      <c r="AZ5297" s="12"/>
      <c r="BA5297" s="12"/>
      <c r="BB5297" s="12"/>
      <c r="BC5297" s="12"/>
      <c r="BD5297" s="12"/>
      <c r="BE5297" s="12"/>
      <c r="BF5297" s="12"/>
      <c r="BG5297" s="12"/>
      <c r="BH5297" s="12"/>
      <c r="BI5297" s="12"/>
      <c r="BJ5297" s="13"/>
      <c r="BK5297" s="13"/>
      <c r="BL5297" s="13"/>
      <c r="BM5297" s="13"/>
      <c r="BN5297" s="13"/>
    </row>
    <row r="5298" spans="4:66" x14ac:dyDescent="0.25">
      <c r="D5298"/>
      <c r="E5298" s="10"/>
      <c r="F5298" s="10"/>
      <c r="G5298" s="10"/>
      <c r="H5298" s="10"/>
      <c r="I5298" s="10"/>
      <c r="J5298" s="10"/>
      <c r="K5298" s="11"/>
      <c r="L5298" s="11"/>
      <c r="M5298" s="12"/>
      <c r="N5298" s="12"/>
      <c r="O5298" s="12"/>
      <c r="P5298" s="12"/>
      <c r="Q5298" s="12"/>
      <c r="R5298" s="12"/>
      <c r="S5298" s="12"/>
      <c r="T5298" s="12"/>
      <c r="U5298" s="12"/>
      <c r="V5298" s="12"/>
      <c r="W5298" s="12"/>
      <c r="X5298" s="12"/>
      <c r="Y5298" s="12"/>
      <c r="Z5298" s="12"/>
      <c r="AA5298" s="12"/>
      <c r="AB5298" s="12"/>
      <c r="AC5298" s="12"/>
      <c r="AD5298" s="12"/>
      <c r="AE5298" s="12"/>
      <c r="AF5298" s="12"/>
      <c r="AG5298" s="12"/>
      <c r="AH5298" s="12"/>
      <c r="AI5298" s="12"/>
      <c r="AJ5298" s="12"/>
      <c r="AK5298" s="12"/>
      <c r="AL5298" s="12"/>
      <c r="AM5298" s="12"/>
      <c r="AN5298" s="12"/>
      <c r="AO5298" s="12"/>
      <c r="AP5298" s="12"/>
      <c r="AQ5298" s="12"/>
      <c r="AR5298" s="12"/>
      <c r="AS5298" s="12"/>
      <c r="AT5298" s="12"/>
      <c r="AU5298" s="12"/>
      <c r="AV5298" s="12"/>
      <c r="AW5298" s="12"/>
      <c r="AX5298" s="12"/>
      <c r="AY5298" s="12"/>
      <c r="AZ5298" s="12"/>
      <c r="BA5298" s="12"/>
      <c r="BB5298" s="12"/>
      <c r="BC5298" s="12"/>
      <c r="BD5298" s="12"/>
      <c r="BE5298" s="12"/>
      <c r="BF5298" s="12"/>
      <c r="BG5298" s="12"/>
      <c r="BH5298" s="12"/>
      <c r="BI5298" s="12"/>
      <c r="BJ5298" s="13"/>
      <c r="BK5298" s="13"/>
      <c r="BL5298" s="13"/>
      <c r="BM5298" s="13"/>
      <c r="BN5298" s="13"/>
    </row>
    <row r="5299" spans="4:66" x14ac:dyDescent="0.25">
      <c r="D5299"/>
      <c r="E5299" s="10"/>
      <c r="F5299" s="10"/>
      <c r="G5299" s="10"/>
      <c r="H5299" s="10"/>
      <c r="I5299" s="10"/>
      <c r="J5299" s="10"/>
      <c r="K5299" s="11"/>
      <c r="L5299" s="11"/>
      <c r="M5299" s="12"/>
      <c r="N5299" s="12"/>
      <c r="O5299" s="12"/>
      <c r="P5299" s="12"/>
      <c r="Q5299" s="12"/>
      <c r="R5299" s="12"/>
      <c r="S5299" s="12"/>
      <c r="T5299" s="12"/>
      <c r="U5299" s="12"/>
      <c r="V5299" s="12"/>
      <c r="W5299" s="12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2"/>
      <c r="AS5299" s="12"/>
      <c r="AT5299" s="12"/>
      <c r="AU5299" s="12"/>
      <c r="AV5299" s="12"/>
      <c r="AW5299" s="12"/>
      <c r="AX5299" s="12"/>
      <c r="AY5299" s="12"/>
      <c r="AZ5299" s="12"/>
      <c r="BA5299" s="12"/>
      <c r="BB5299" s="12"/>
      <c r="BC5299" s="12"/>
      <c r="BD5299" s="12"/>
      <c r="BE5299" s="12"/>
      <c r="BF5299" s="12"/>
      <c r="BG5299" s="12"/>
      <c r="BH5299" s="12"/>
      <c r="BI5299" s="12"/>
      <c r="BJ5299" s="13"/>
      <c r="BK5299" s="13"/>
      <c r="BL5299" s="13"/>
      <c r="BM5299" s="13"/>
      <c r="BN5299" s="13"/>
    </row>
    <row r="5300" spans="4:66" x14ac:dyDescent="0.25">
      <c r="D5300"/>
      <c r="E5300" s="10"/>
      <c r="F5300" s="10"/>
      <c r="G5300" s="10"/>
      <c r="H5300" s="10"/>
      <c r="I5300" s="10"/>
      <c r="J5300" s="10"/>
      <c r="K5300" s="11"/>
      <c r="L5300" s="11"/>
      <c r="M5300" s="12"/>
      <c r="N5300" s="12"/>
      <c r="O5300" s="12"/>
      <c r="P5300" s="12"/>
      <c r="Q5300" s="12"/>
      <c r="R5300" s="12"/>
      <c r="S5300" s="12"/>
      <c r="T5300" s="12"/>
      <c r="U5300" s="12"/>
      <c r="V5300" s="12"/>
      <c r="W5300" s="12"/>
      <c r="X5300" s="12"/>
      <c r="Y5300" s="12"/>
      <c r="Z5300" s="12"/>
      <c r="AA5300" s="12"/>
      <c r="AB5300" s="12"/>
      <c r="AC5300" s="12"/>
      <c r="AD5300" s="12"/>
      <c r="AE5300" s="12"/>
      <c r="AF5300" s="12"/>
      <c r="AG5300" s="12"/>
      <c r="AH5300" s="12"/>
      <c r="AI5300" s="12"/>
      <c r="AJ5300" s="12"/>
      <c r="AK5300" s="12"/>
      <c r="AL5300" s="12"/>
      <c r="AM5300" s="12"/>
      <c r="AN5300" s="12"/>
      <c r="AO5300" s="12"/>
      <c r="AP5300" s="12"/>
      <c r="AQ5300" s="12"/>
      <c r="AR5300" s="12"/>
      <c r="AS5300" s="12"/>
      <c r="AT5300" s="12"/>
      <c r="AU5300" s="12"/>
      <c r="AV5300" s="12"/>
      <c r="AW5300" s="12"/>
      <c r="AX5300" s="12"/>
      <c r="AY5300" s="12"/>
      <c r="AZ5300" s="12"/>
      <c r="BA5300" s="12"/>
      <c r="BB5300" s="12"/>
      <c r="BC5300" s="12"/>
      <c r="BD5300" s="12"/>
      <c r="BE5300" s="12"/>
      <c r="BF5300" s="12"/>
      <c r="BG5300" s="12"/>
      <c r="BH5300" s="12"/>
      <c r="BI5300" s="12"/>
      <c r="BJ5300" s="13"/>
      <c r="BK5300" s="13"/>
      <c r="BL5300" s="13"/>
      <c r="BM5300" s="13"/>
      <c r="BN5300" s="13"/>
    </row>
    <row r="5301" spans="4:66" x14ac:dyDescent="0.25">
      <c r="D5301"/>
      <c r="E5301" s="10"/>
      <c r="F5301" s="10"/>
      <c r="G5301" s="10"/>
      <c r="H5301" s="10"/>
      <c r="I5301" s="10"/>
      <c r="J5301" s="10"/>
      <c r="K5301" s="11"/>
      <c r="L5301" s="11"/>
      <c r="M5301" s="12"/>
      <c r="N5301" s="12"/>
      <c r="O5301" s="12"/>
      <c r="P5301" s="12"/>
      <c r="Q5301" s="12"/>
      <c r="R5301" s="12"/>
      <c r="S5301" s="12"/>
      <c r="T5301" s="12"/>
      <c r="U5301" s="12"/>
      <c r="V5301" s="12"/>
      <c r="W5301" s="12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2"/>
      <c r="AS5301" s="12"/>
      <c r="AT5301" s="12"/>
      <c r="AU5301" s="12"/>
      <c r="AV5301" s="12"/>
      <c r="AW5301" s="12"/>
      <c r="AX5301" s="12"/>
      <c r="AY5301" s="12"/>
      <c r="AZ5301" s="12"/>
      <c r="BA5301" s="12"/>
      <c r="BB5301" s="12"/>
      <c r="BC5301" s="12"/>
      <c r="BD5301" s="12"/>
      <c r="BE5301" s="12"/>
      <c r="BF5301" s="12"/>
      <c r="BG5301" s="12"/>
      <c r="BH5301" s="12"/>
      <c r="BI5301" s="12"/>
      <c r="BJ5301" s="13"/>
      <c r="BK5301" s="13"/>
      <c r="BL5301" s="13"/>
      <c r="BM5301" s="13"/>
      <c r="BN5301" s="13"/>
    </row>
    <row r="5302" spans="4:66" x14ac:dyDescent="0.25">
      <c r="D5302"/>
      <c r="E5302" s="10"/>
      <c r="F5302" s="10"/>
      <c r="G5302" s="10"/>
      <c r="H5302" s="10"/>
      <c r="I5302" s="10"/>
      <c r="J5302" s="10"/>
      <c r="K5302" s="11"/>
      <c r="L5302" s="11"/>
      <c r="M5302" s="12"/>
      <c r="N5302" s="12"/>
      <c r="O5302" s="12"/>
      <c r="P5302" s="12"/>
      <c r="Q5302" s="12"/>
      <c r="R5302" s="12"/>
      <c r="S5302" s="12"/>
      <c r="T5302" s="12"/>
      <c r="U5302" s="12"/>
      <c r="V5302" s="12"/>
      <c r="W5302" s="12"/>
      <c r="X5302" s="12"/>
      <c r="Y5302" s="12"/>
      <c r="Z5302" s="12"/>
      <c r="AA5302" s="12"/>
      <c r="AB5302" s="12"/>
      <c r="AC5302" s="12"/>
      <c r="AD5302" s="12"/>
      <c r="AE5302" s="12"/>
      <c r="AF5302" s="12"/>
      <c r="AG5302" s="12"/>
      <c r="AH5302" s="12"/>
      <c r="AI5302" s="12"/>
      <c r="AJ5302" s="12"/>
      <c r="AK5302" s="12"/>
      <c r="AL5302" s="12"/>
      <c r="AM5302" s="12"/>
      <c r="AN5302" s="12"/>
      <c r="AO5302" s="12"/>
      <c r="AP5302" s="12"/>
      <c r="AQ5302" s="12"/>
      <c r="AR5302" s="12"/>
      <c r="AS5302" s="12"/>
      <c r="AT5302" s="12"/>
      <c r="AU5302" s="12"/>
      <c r="AV5302" s="12"/>
      <c r="AW5302" s="12"/>
      <c r="AX5302" s="12"/>
      <c r="AY5302" s="12"/>
      <c r="AZ5302" s="12"/>
      <c r="BA5302" s="12"/>
      <c r="BB5302" s="12"/>
      <c r="BC5302" s="12"/>
      <c r="BD5302" s="12"/>
      <c r="BE5302" s="12"/>
      <c r="BF5302" s="12"/>
      <c r="BG5302" s="12"/>
      <c r="BH5302" s="12"/>
      <c r="BI5302" s="12"/>
      <c r="BJ5302" s="13"/>
      <c r="BK5302" s="13"/>
      <c r="BL5302" s="13"/>
      <c r="BM5302" s="13"/>
      <c r="BN5302" s="13"/>
    </row>
    <row r="5303" spans="4:66" x14ac:dyDescent="0.25">
      <c r="D5303"/>
      <c r="E5303" s="10"/>
      <c r="F5303" s="10"/>
      <c r="G5303" s="10"/>
      <c r="H5303" s="10"/>
      <c r="I5303" s="10"/>
      <c r="J5303" s="10"/>
      <c r="K5303" s="11"/>
      <c r="L5303" s="11"/>
      <c r="M5303" s="12"/>
      <c r="N5303" s="12"/>
      <c r="O5303" s="12"/>
      <c r="P5303" s="12"/>
      <c r="Q5303" s="12"/>
      <c r="R5303" s="12"/>
      <c r="S5303" s="12"/>
      <c r="T5303" s="12"/>
      <c r="U5303" s="12"/>
      <c r="V5303" s="12"/>
      <c r="W5303" s="12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2"/>
      <c r="AS5303" s="12"/>
      <c r="AT5303" s="12"/>
      <c r="AU5303" s="12"/>
      <c r="AV5303" s="12"/>
      <c r="AW5303" s="12"/>
      <c r="AX5303" s="12"/>
      <c r="AY5303" s="12"/>
      <c r="AZ5303" s="12"/>
      <c r="BA5303" s="12"/>
      <c r="BB5303" s="12"/>
      <c r="BC5303" s="12"/>
      <c r="BD5303" s="12"/>
      <c r="BE5303" s="12"/>
      <c r="BF5303" s="12"/>
      <c r="BG5303" s="12"/>
      <c r="BH5303" s="12"/>
      <c r="BI5303" s="12"/>
      <c r="BJ5303" s="13"/>
      <c r="BK5303" s="13"/>
      <c r="BL5303" s="13"/>
      <c r="BM5303" s="13"/>
      <c r="BN5303" s="13"/>
    </row>
    <row r="5304" spans="4:66" x14ac:dyDescent="0.25">
      <c r="D5304"/>
      <c r="E5304" s="10"/>
      <c r="F5304" s="10"/>
      <c r="G5304" s="10"/>
      <c r="H5304" s="10"/>
      <c r="I5304" s="10"/>
      <c r="J5304" s="10"/>
      <c r="K5304" s="11"/>
      <c r="L5304" s="11"/>
      <c r="M5304" s="12"/>
      <c r="N5304" s="12"/>
      <c r="O5304" s="12"/>
      <c r="P5304" s="12"/>
      <c r="Q5304" s="12"/>
      <c r="R5304" s="12"/>
      <c r="S5304" s="12"/>
      <c r="T5304" s="12"/>
      <c r="U5304" s="12"/>
      <c r="V5304" s="12"/>
      <c r="W5304" s="12"/>
      <c r="X5304" s="12"/>
      <c r="Y5304" s="12"/>
      <c r="Z5304" s="12"/>
      <c r="AA5304" s="12"/>
      <c r="AB5304" s="12"/>
      <c r="AC5304" s="12"/>
      <c r="AD5304" s="12"/>
      <c r="AE5304" s="12"/>
      <c r="AF5304" s="12"/>
      <c r="AG5304" s="12"/>
      <c r="AH5304" s="12"/>
      <c r="AI5304" s="12"/>
      <c r="AJ5304" s="12"/>
      <c r="AK5304" s="12"/>
      <c r="AL5304" s="12"/>
      <c r="AM5304" s="12"/>
      <c r="AN5304" s="12"/>
      <c r="AO5304" s="12"/>
      <c r="AP5304" s="12"/>
      <c r="AQ5304" s="12"/>
      <c r="AR5304" s="12"/>
      <c r="AS5304" s="12"/>
      <c r="AT5304" s="12"/>
      <c r="AU5304" s="12"/>
      <c r="AV5304" s="12"/>
      <c r="AW5304" s="12"/>
      <c r="AX5304" s="12"/>
      <c r="AY5304" s="12"/>
      <c r="AZ5304" s="12"/>
      <c r="BA5304" s="12"/>
      <c r="BB5304" s="12"/>
      <c r="BC5304" s="12"/>
      <c r="BD5304" s="12"/>
      <c r="BE5304" s="12"/>
      <c r="BF5304" s="12"/>
      <c r="BG5304" s="12"/>
      <c r="BH5304" s="12"/>
      <c r="BI5304" s="12"/>
      <c r="BJ5304" s="13"/>
      <c r="BK5304" s="13"/>
      <c r="BL5304" s="13"/>
      <c r="BM5304" s="13"/>
      <c r="BN5304" s="13"/>
    </row>
    <row r="5305" spans="4:66" x14ac:dyDescent="0.25">
      <c r="D5305"/>
      <c r="E5305" s="10"/>
      <c r="F5305" s="10"/>
      <c r="G5305" s="10"/>
      <c r="H5305" s="10"/>
      <c r="I5305" s="10"/>
      <c r="J5305" s="10"/>
      <c r="K5305" s="11"/>
      <c r="L5305" s="11"/>
      <c r="M5305" s="12"/>
      <c r="N5305" s="12"/>
      <c r="O5305" s="12"/>
      <c r="P5305" s="12"/>
      <c r="Q5305" s="12"/>
      <c r="R5305" s="12"/>
      <c r="S5305" s="12"/>
      <c r="T5305" s="12"/>
      <c r="U5305" s="12"/>
      <c r="V5305" s="12"/>
      <c r="W5305" s="12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2"/>
      <c r="AS5305" s="12"/>
      <c r="AT5305" s="12"/>
      <c r="AU5305" s="12"/>
      <c r="AV5305" s="12"/>
      <c r="AW5305" s="12"/>
      <c r="AX5305" s="12"/>
      <c r="AY5305" s="12"/>
      <c r="AZ5305" s="12"/>
      <c r="BA5305" s="12"/>
      <c r="BB5305" s="12"/>
      <c r="BC5305" s="12"/>
      <c r="BD5305" s="12"/>
      <c r="BE5305" s="12"/>
      <c r="BF5305" s="12"/>
      <c r="BG5305" s="12"/>
      <c r="BH5305" s="12"/>
      <c r="BI5305" s="12"/>
      <c r="BJ5305" s="13"/>
      <c r="BK5305" s="13"/>
      <c r="BL5305" s="13"/>
      <c r="BM5305" s="13"/>
      <c r="BN5305" s="13"/>
    </row>
    <row r="5306" spans="4:66" x14ac:dyDescent="0.25">
      <c r="D5306"/>
      <c r="E5306" s="10"/>
      <c r="F5306" s="10"/>
      <c r="G5306" s="10"/>
      <c r="H5306" s="10"/>
      <c r="I5306" s="10"/>
      <c r="J5306" s="10"/>
      <c r="K5306" s="11"/>
      <c r="L5306" s="11"/>
      <c r="M5306" s="12"/>
      <c r="N5306" s="12"/>
      <c r="O5306" s="12"/>
      <c r="P5306" s="12"/>
      <c r="Q5306" s="12"/>
      <c r="R5306" s="12"/>
      <c r="S5306" s="12"/>
      <c r="T5306" s="12"/>
      <c r="U5306" s="12"/>
      <c r="V5306" s="12"/>
      <c r="W5306" s="12"/>
      <c r="X5306" s="12"/>
      <c r="Y5306" s="12"/>
      <c r="Z5306" s="12"/>
      <c r="AA5306" s="12"/>
      <c r="AB5306" s="12"/>
      <c r="AC5306" s="12"/>
      <c r="AD5306" s="12"/>
      <c r="AE5306" s="12"/>
      <c r="AF5306" s="12"/>
      <c r="AG5306" s="12"/>
      <c r="AH5306" s="12"/>
      <c r="AI5306" s="12"/>
      <c r="AJ5306" s="12"/>
      <c r="AK5306" s="12"/>
      <c r="AL5306" s="12"/>
      <c r="AM5306" s="12"/>
      <c r="AN5306" s="12"/>
      <c r="AO5306" s="12"/>
      <c r="AP5306" s="12"/>
      <c r="AQ5306" s="12"/>
      <c r="AR5306" s="12"/>
      <c r="AS5306" s="12"/>
      <c r="AT5306" s="12"/>
      <c r="AU5306" s="12"/>
      <c r="AV5306" s="12"/>
      <c r="AW5306" s="12"/>
      <c r="AX5306" s="12"/>
      <c r="AY5306" s="12"/>
      <c r="AZ5306" s="12"/>
      <c r="BA5306" s="12"/>
      <c r="BB5306" s="12"/>
      <c r="BC5306" s="12"/>
      <c r="BD5306" s="12"/>
      <c r="BE5306" s="12"/>
      <c r="BF5306" s="12"/>
      <c r="BG5306" s="12"/>
      <c r="BH5306" s="12"/>
      <c r="BI5306" s="12"/>
      <c r="BJ5306" s="13"/>
      <c r="BK5306" s="13"/>
      <c r="BL5306" s="13"/>
      <c r="BM5306" s="13"/>
      <c r="BN5306" s="13"/>
    </row>
    <row r="5307" spans="4:66" x14ac:dyDescent="0.25">
      <c r="D5307"/>
      <c r="E5307" s="10"/>
      <c r="F5307" s="10"/>
      <c r="G5307" s="10"/>
      <c r="H5307" s="10"/>
      <c r="I5307" s="10"/>
      <c r="J5307" s="10"/>
      <c r="K5307" s="11"/>
      <c r="L5307" s="11"/>
      <c r="M5307" s="12"/>
      <c r="N5307" s="12"/>
      <c r="O5307" s="12"/>
      <c r="P5307" s="12"/>
      <c r="Q5307" s="12"/>
      <c r="R5307" s="12"/>
      <c r="S5307" s="12"/>
      <c r="T5307" s="12"/>
      <c r="U5307" s="12"/>
      <c r="V5307" s="12"/>
      <c r="W5307" s="12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2"/>
      <c r="AS5307" s="12"/>
      <c r="AT5307" s="12"/>
      <c r="AU5307" s="12"/>
      <c r="AV5307" s="12"/>
      <c r="AW5307" s="12"/>
      <c r="AX5307" s="12"/>
      <c r="AY5307" s="12"/>
      <c r="AZ5307" s="12"/>
      <c r="BA5307" s="12"/>
      <c r="BB5307" s="12"/>
      <c r="BC5307" s="12"/>
      <c r="BD5307" s="12"/>
      <c r="BE5307" s="12"/>
      <c r="BF5307" s="12"/>
      <c r="BG5307" s="12"/>
      <c r="BH5307" s="12"/>
      <c r="BI5307" s="12"/>
      <c r="BJ5307" s="13"/>
      <c r="BK5307" s="13"/>
      <c r="BL5307" s="13"/>
      <c r="BM5307" s="13"/>
      <c r="BN5307" s="13"/>
    </row>
    <row r="5308" spans="4:66" x14ac:dyDescent="0.25">
      <c r="D5308"/>
      <c r="E5308" s="10"/>
      <c r="F5308" s="10"/>
      <c r="G5308" s="10"/>
      <c r="H5308" s="10"/>
      <c r="I5308" s="10"/>
      <c r="J5308" s="10"/>
      <c r="K5308" s="11"/>
      <c r="L5308" s="11"/>
      <c r="M5308" s="12"/>
      <c r="N5308" s="12"/>
      <c r="O5308" s="12"/>
      <c r="P5308" s="12"/>
      <c r="Q5308" s="12"/>
      <c r="R5308" s="12"/>
      <c r="S5308" s="12"/>
      <c r="T5308" s="12"/>
      <c r="U5308" s="12"/>
      <c r="V5308" s="12"/>
      <c r="W5308" s="12"/>
      <c r="X5308" s="12"/>
      <c r="Y5308" s="12"/>
      <c r="Z5308" s="12"/>
      <c r="AA5308" s="12"/>
      <c r="AB5308" s="12"/>
      <c r="AC5308" s="12"/>
      <c r="AD5308" s="12"/>
      <c r="AE5308" s="12"/>
      <c r="AF5308" s="12"/>
      <c r="AG5308" s="12"/>
      <c r="AH5308" s="12"/>
      <c r="AI5308" s="12"/>
      <c r="AJ5308" s="12"/>
      <c r="AK5308" s="12"/>
      <c r="AL5308" s="12"/>
      <c r="AM5308" s="12"/>
      <c r="AN5308" s="12"/>
      <c r="AO5308" s="12"/>
      <c r="AP5308" s="12"/>
      <c r="AQ5308" s="12"/>
      <c r="AR5308" s="12"/>
      <c r="AS5308" s="12"/>
      <c r="AT5308" s="12"/>
      <c r="AU5308" s="12"/>
      <c r="AV5308" s="12"/>
      <c r="AW5308" s="12"/>
      <c r="AX5308" s="12"/>
      <c r="AY5308" s="12"/>
      <c r="AZ5308" s="12"/>
      <c r="BA5308" s="12"/>
      <c r="BB5308" s="12"/>
      <c r="BC5308" s="12"/>
      <c r="BD5308" s="12"/>
      <c r="BE5308" s="12"/>
      <c r="BF5308" s="12"/>
      <c r="BG5308" s="12"/>
      <c r="BH5308" s="12"/>
      <c r="BI5308" s="12"/>
      <c r="BJ5308" s="13"/>
      <c r="BK5308" s="13"/>
      <c r="BL5308" s="13"/>
      <c r="BM5308" s="13"/>
      <c r="BN5308" s="13"/>
    </row>
    <row r="5309" spans="4:66" x14ac:dyDescent="0.25">
      <c r="D5309"/>
      <c r="E5309" s="10"/>
      <c r="F5309" s="10"/>
      <c r="G5309" s="10"/>
      <c r="H5309" s="10"/>
      <c r="I5309" s="10"/>
      <c r="J5309" s="10"/>
      <c r="K5309" s="11"/>
      <c r="L5309" s="11"/>
      <c r="M5309" s="12"/>
      <c r="N5309" s="12"/>
      <c r="O5309" s="12"/>
      <c r="P5309" s="12"/>
      <c r="Q5309" s="12"/>
      <c r="R5309" s="12"/>
      <c r="S5309" s="12"/>
      <c r="T5309" s="12"/>
      <c r="U5309" s="12"/>
      <c r="V5309" s="12"/>
      <c r="W5309" s="12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2"/>
      <c r="AS5309" s="12"/>
      <c r="AT5309" s="12"/>
      <c r="AU5309" s="12"/>
      <c r="AV5309" s="12"/>
      <c r="AW5309" s="12"/>
      <c r="AX5309" s="12"/>
      <c r="AY5309" s="12"/>
      <c r="AZ5309" s="12"/>
      <c r="BA5309" s="12"/>
      <c r="BB5309" s="12"/>
      <c r="BC5309" s="12"/>
      <c r="BD5309" s="12"/>
      <c r="BE5309" s="12"/>
      <c r="BF5309" s="12"/>
      <c r="BG5309" s="12"/>
      <c r="BH5309" s="12"/>
      <c r="BI5309" s="12"/>
      <c r="BJ5309" s="13"/>
      <c r="BK5309" s="13"/>
      <c r="BL5309" s="13"/>
      <c r="BM5309" s="13"/>
      <c r="BN5309" s="13"/>
    </row>
    <row r="5310" spans="4:66" x14ac:dyDescent="0.25">
      <c r="D5310"/>
      <c r="E5310" s="10"/>
      <c r="F5310" s="10"/>
      <c r="G5310" s="10"/>
      <c r="H5310" s="10"/>
      <c r="I5310" s="10"/>
      <c r="J5310" s="10"/>
      <c r="K5310" s="11"/>
      <c r="L5310" s="11"/>
      <c r="M5310" s="12"/>
      <c r="N5310" s="12"/>
      <c r="O5310" s="12"/>
      <c r="P5310" s="12"/>
      <c r="Q5310" s="12"/>
      <c r="R5310" s="12"/>
      <c r="S5310" s="12"/>
      <c r="T5310" s="12"/>
      <c r="U5310" s="12"/>
      <c r="V5310" s="12"/>
      <c r="W5310" s="12"/>
      <c r="X5310" s="12"/>
      <c r="Y5310" s="12"/>
      <c r="Z5310" s="12"/>
      <c r="AA5310" s="12"/>
      <c r="AB5310" s="12"/>
      <c r="AC5310" s="12"/>
      <c r="AD5310" s="12"/>
      <c r="AE5310" s="12"/>
      <c r="AF5310" s="12"/>
      <c r="AG5310" s="12"/>
      <c r="AH5310" s="12"/>
      <c r="AI5310" s="12"/>
      <c r="AJ5310" s="12"/>
      <c r="AK5310" s="12"/>
      <c r="AL5310" s="12"/>
      <c r="AM5310" s="12"/>
      <c r="AN5310" s="12"/>
      <c r="AO5310" s="12"/>
      <c r="AP5310" s="12"/>
      <c r="AQ5310" s="12"/>
      <c r="AR5310" s="12"/>
      <c r="AS5310" s="12"/>
      <c r="AT5310" s="12"/>
      <c r="AU5310" s="12"/>
      <c r="AV5310" s="12"/>
      <c r="AW5310" s="12"/>
      <c r="AX5310" s="12"/>
      <c r="AY5310" s="12"/>
      <c r="AZ5310" s="12"/>
      <c r="BA5310" s="12"/>
      <c r="BB5310" s="12"/>
      <c r="BC5310" s="12"/>
      <c r="BD5310" s="12"/>
      <c r="BE5310" s="12"/>
      <c r="BF5310" s="12"/>
      <c r="BG5310" s="12"/>
      <c r="BH5310" s="12"/>
      <c r="BI5310" s="12"/>
      <c r="BJ5310" s="13"/>
      <c r="BK5310" s="13"/>
      <c r="BL5310" s="13"/>
      <c r="BM5310" s="13"/>
      <c r="BN5310" s="13"/>
    </row>
    <row r="5311" spans="4:66" x14ac:dyDescent="0.25">
      <c r="D5311"/>
      <c r="E5311" s="10"/>
      <c r="F5311" s="10"/>
      <c r="G5311" s="10"/>
      <c r="H5311" s="10"/>
      <c r="I5311" s="10"/>
      <c r="J5311" s="10"/>
      <c r="K5311" s="11"/>
      <c r="L5311" s="11"/>
      <c r="M5311" s="12"/>
      <c r="N5311" s="12"/>
      <c r="O5311" s="12"/>
      <c r="P5311" s="12"/>
      <c r="Q5311" s="12"/>
      <c r="R5311" s="12"/>
      <c r="S5311" s="12"/>
      <c r="T5311" s="12"/>
      <c r="U5311" s="12"/>
      <c r="V5311" s="12"/>
      <c r="W5311" s="12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2"/>
      <c r="AS5311" s="12"/>
      <c r="AT5311" s="12"/>
      <c r="AU5311" s="12"/>
      <c r="AV5311" s="12"/>
      <c r="AW5311" s="12"/>
      <c r="AX5311" s="12"/>
      <c r="AY5311" s="12"/>
      <c r="AZ5311" s="12"/>
      <c r="BA5311" s="12"/>
      <c r="BB5311" s="12"/>
      <c r="BC5311" s="12"/>
      <c r="BD5311" s="12"/>
      <c r="BE5311" s="12"/>
      <c r="BF5311" s="12"/>
      <c r="BG5311" s="12"/>
      <c r="BH5311" s="12"/>
      <c r="BI5311" s="12"/>
      <c r="BJ5311" s="13"/>
      <c r="BK5311" s="13"/>
      <c r="BL5311" s="13"/>
      <c r="BM5311" s="13"/>
      <c r="BN5311" s="13"/>
    </row>
    <row r="5312" spans="4:66" x14ac:dyDescent="0.25">
      <c r="D5312"/>
      <c r="E5312" s="10"/>
      <c r="F5312" s="10"/>
      <c r="G5312" s="10"/>
      <c r="H5312" s="10"/>
      <c r="I5312" s="10"/>
      <c r="J5312" s="10"/>
      <c r="K5312" s="11"/>
      <c r="L5312" s="11"/>
      <c r="M5312" s="12"/>
      <c r="N5312" s="12"/>
      <c r="O5312" s="12"/>
      <c r="P5312" s="12"/>
      <c r="Q5312" s="12"/>
      <c r="R5312" s="12"/>
      <c r="S5312" s="12"/>
      <c r="T5312" s="12"/>
      <c r="U5312" s="12"/>
      <c r="V5312" s="12"/>
      <c r="W5312" s="12"/>
      <c r="X5312" s="12"/>
      <c r="Y5312" s="12"/>
      <c r="Z5312" s="12"/>
      <c r="AA5312" s="12"/>
      <c r="AB5312" s="12"/>
      <c r="AC5312" s="12"/>
      <c r="AD5312" s="12"/>
      <c r="AE5312" s="12"/>
      <c r="AF5312" s="12"/>
      <c r="AG5312" s="12"/>
      <c r="AH5312" s="12"/>
      <c r="AI5312" s="12"/>
      <c r="AJ5312" s="12"/>
      <c r="AK5312" s="12"/>
      <c r="AL5312" s="12"/>
      <c r="AM5312" s="12"/>
      <c r="AN5312" s="12"/>
      <c r="AO5312" s="12"/>
      <c r="AP5312" s="12"/>
      <c r="AQ5312" s="12"/>
      <c r="AR5312" s="12"/>
      <c r="AS5312" s="12"/>
      <c r="AT5312" s="12"/>
      <c r="AU5312" s="12"/>
      <c r="AV5312" s="12"/>
      <c r="AW5312" s="12"/>
      <c r="AX5312" s="12"/>
      <c r="AY5312" s="12"/>
      <c r="AZ5312" s="12"/>
      <c r="BA5312" s="12"/>
      <c r="BB5312" s="12"/>
      <c r="BC5312" s="12"/>
      <c r="BD5312" s="12"/>
      <c r="BE5312" s="12"/>
      <c r="BF5312" s="12"/>
      <c r="BG5312" s="12"/>
      <c r="BH5312" s="12"/>
      <c r="BI5312" s="12"/>
      <c r="BJ5312" s="13"/>
      <c r="BK5312" s="13"/>
      <c r="BL5312" s="13"/>
      <c r="BM5312" s="13"/>
      <c r="BN5312" s="13"/>
    </row>
    <row r="5313" spans="4:66" x14ac:dyDescent="0.25">
      <c r="D5313"/>
      <c r="E5313" s="10"/>
      <c r="F5313" s="10"/>
      <c r="G5313" s="10"/>
      <c r="H5313" s="10"/>
      <c r="I5313" s="10"/>
      <c r="J5313" s="10"/>
      <c r="K5313" s="11"/>
      <c r="L5313" s="11"/>
      <c r="M5313" s="12"/>
      <c r="N5313" s="12"/>
      <c r="O5313" s="12"/>
      <c r="P5313" s="12"/>
      <c r="Q5313" s="12"/>
      <c r="R5313" s="12"/>
      <c r="S5313" s="12"/>
      <c r="T5313" s="12"/>
      <c r="U5313" s="12"/>
      <c r="V5313" s="12"/>
      <c r="W5313" s="12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2"/>
      <c r="AS5313" s="12"/>
      <c r="AT5313" s="12"/>
      <c r="AU5313" s="12"/>
      <c r="AV5313" s="12"/>
      <c r="AW5313" s="12"/>
      <c r="AX5313" s="12"/>
      <c r="AY5313" s="12"/>
      <c r="AZ5313" s="12"/>
      <c r="BA5313" s="12"/>
      <c r="BB5313" s="12"/>
      <c r="BC5313" s="12"/>
      <c r="BD5313" s="12"/>
      <c r="BE5313" s="12"/>
      <c r="BF5313" s="12"/>
      <c r="BG5313" s="12"/>
      <c r="BH5313" s="12"/>
      <c r="BI5313" s="12"/>
      <c r="BJ5313" s="13"/>
      <c r="BK5313" s="13"/>
      <c r="BL5313" s="13"/>
      <c r="BM5313" s="13"/>
      <c r="BN5313" s="13"/>
    </row>
    <row r="5314" spans="4:66" x14ac:dyDescent="0.25">
      <c r="D5314"/>
      <c r="E5314" s="10"/>
      <c r="F5314" s="10"/>
      <c r="G5314" s="10"/>
      <c r="H5314" s="10"/>
      <c r="I5314" s="10"/>
      <c r="J5314" s="10"/>
      <c r="K5314" s="11"/>
      <c r="L5314" s="11"/>
      <c r="M5314" s="12"/>
      <c r="N5314" s="12"/>
      <c r="O5314" s="12"/>
      <c r="P5314" s="12"/>
      <c r="Q5314" s="12"/>
      <c r="R5314" s="12"/>
      <c r="S5314" s="12"/>
      <c r="T5314" s="12"/>
      <c r="U5314" s="12"/>
      <c r="V5314" s="12"/>
      <c r="W5314" s="12"/>
      <c r="X5314" s="12"/>
      <c r="Y5314" s="12"/>
      <c r="Z5314" s="12"/>
      <c r="AA5314" s="12"/>
      <c r="AB5314" s="12"/>
      <c r="AC5314" s="12"/>
      <c r="AD5314" s="12"/>
      <c r="AE5314" s="12"/>
      <c r="AF5314" s="12"/>
      <c r="AG5314" s="12"/>
      <c r="AH5314" s="12"/>
      <c r="AI5314" s="12"/>
      <c r="AJ5314" s="12"/>
      <c r="AK5314" s="12"/>
      <c r="AL5314" s="12"/>
      <c r="AM5314" s="12"/>
      <c r="AN5314" s="12"/>
      <c r="AO5314" s="12"/>
      <c r="AP5314" s="12"/>
      <c r="AQ5314" s="12"/>
      <c r="AR5314" s="12"/>
      <c r="AS5314" s="12"/>
      <c r="AT5314" s="12"/>
      <c r="AU5314" s="12"/>
      <c r="AV5314" s="12"/>
      <c r="AW5314" s="12"/>
      <c r="AX5314" s="12"/>
      <c r="AY5314" s="12"/>
      <c r="AZ5314" s="12"/>
      <c r="BA5314" s="12"/>
      <c r="BB5314" s="12"/>
      <c r="BC5314" s="12"/>
      <c r="BD5314" s="12"/>
      <c r="BE5314" s="12"/>
      <c r="BF5314" s="12"/>
      <c r="BG5314" s="12"/>
      <c r="BH5314" s="12"/>
      <c r="BI5314" s="12"/>
      <c r="BJ5314" s="13"/>
      <c r="BK5314" s="13"/>
      <c r="BL5314" s="13"/>
      <c r="BM5314" s="13"/>
      <c r="BN5314" s="13"/>
    </row>
    <row r="5315" spans="4:66" x14ac:dyDescent="0.25">
      <c r="D5315"/>
      <c r="E5315" s="10"/>
      <c r="F5315" s="10"/>
      <c r="G5315" s="10"/>
      <c r="H5315" s="10"/>
      <c r="I5315" s="10"/>
      <c r="J5315" s="10"/>
      <c r="K5315" s="11"/>
      <c r="L5315" s="11"/>
      <c r="M5315" s="12"/>
      <c r="N5315" s="12"/>
      <c r="O5315" s="12"/>
      <c r="P5315" s="12"/>
      <c r="Q5315" s="12"/>
      <c r="R5315" s="12"/>
      <c r="S5315" s="12"/>
      <c r="T5315" s="12"/>
      <c r="U5315" s="12"/>
      <c r="V5315" s="12"/>
      <c r="W5315" s="12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2"/>
      <c r="AS5315" s="12"/>
      <c r="AT5315" s="12"/>
      <c r="AU5315" s="12"/>
      <c r="AV5315" s="12"/>
      <c r="AW5315" s="12"/>
      <c r="AX5315" s="12"/>
      <c r="AY5315" s="12"/>
      <c r="AZ5315" s="12"/>
      <c r="BA5315" s="12"/>
      <c r="BB5315" s="12"/>
      <c r="BC5315" s="12"/>
      <c r="BD5315" s="12"/>
      <c r="BE5315" s="12"/>
      <c r="BF5315" s="12"/>
      <c r="BG5315" s="12"/>
      <c r="BH5315" s="12"/>
      <c r="BI5315" s="12"/>
      <c r="BJ5315" s="13"/>
      <c r="BK5315" s="13"/>
      <c r="BL5315" s="13"/>
      <c r="BM5315" s="13"/>
      <c r="BN5315" s="13"/>
    </row>
    <row r="5316" spans="4:66" x14ac:dyDescent="0.25">
      <c r="D5316"/>
      <c r="E5316" s="10"/>
      <c r="F5316" s="10"/>
      <c r="G5316" s="10"/>
      <c r="H5316" s="10"/>
      <c r="I5316" s="10"/>
      <c r="J5316" s="10"/>
      <c r="K5316" s="11"/>
      <c r="L5316" s="11"/>
      <c r="M5316" s="12"/>
      <c r="N5316" s="12"/>
      <c r="O5316" s="12"/>
      <c r="P5316" s="12"/>
      <c r="Q5316" s="12"/>
      <c r="R5316" s="12"/>
      <c r="S5316" s="12"/>
      <c r="T5316" s="12"/>
      <c r="U5316" s="12"/>
      <c r="V5316" s="12"/>
      <c r="W5316" s="12"/>
      <c r="X5316" s="12"/>
      <c r="Y5316" s="12"/>
      <c r="Z5316" s="12"/>
      <c r="AA5316" s="12"/>
      <c r="AB5316" s="12"/>
      <c r="AC5316" s="12"/>
      <c r="AD5316" s="12"/>
      <c r="AE5316" s="12"/>
      <c r="AF5316" s="12"/>
      <c r="AG5316" s="12"/>
      <c r="AH5316" s="12"/>
      <c r="AI5316" s="12"/>
      <c r="AJ5316" s="12"/>
      <c r="AK5316" s="12"/>
      <c r="AL5316" s="12"/>
      <c r="AM5316" s="12"/>
      <c r="AN5316" s="12"/>
      <c r="AO5316" s="12"/>
      <c r="AP5316" s="12"/>
      <c r="AQ5316" s="12"/>
      <c r="AR5316" s="12"/>
      <c r="AS5316" s="12"/>
      <c r="AT5316" s="12"/>
      <c r="AU5316" s="12"/>
      <c r="AV5316" s="12"/>
      <c r="AW5316" s="12"/>
      <c r="AX5316" s="12"/>
      <c r="AY5316" s="12"/>
      <c r="AZ5316" s="12"/>
      <c r="BA5316" s="12"/>
      <c r="BB5316" s="12"/>
      <c r="BC5316" s="12"/>
      <c r="BD5316" s="12"/>
      <c r="BE5316" s="12"/>
      <c r="BF5316" s="12"/>
      <c r="BG5316" s="12"/>
      <c r="BH5316" s="12"/>
      <c r="BI5316" s="12"/>
      <c r="BJ5316" s="13"/>
      <c r="BK5316" s="13"/>
      <c r="BL5316" s="13"/>
      <c r="BM5316" s="13"/>
      <c r="BN5316" s="13"/>
    </row>
    <row r="5317" spans="4:66" x14ac:dyDescent="0.25">
      <c r="D5317"/>
      <c r="E5317" s="10"/>
      <c r="F5317" s="10"/>
      <c r="G5317" s="10"/>
      <c r="H5317" s="10"/>
      <c r="I5317" s="10"/>
      <c r="J5317" s="10"/>
      <c r="K5317" s="11"/>
      <c r="L5317" s="11"/>
      <c r="M5317" s="12"/>
      <c r="N5317" s="12"/>
      <c r="O5317" s="12"/>
      <c r="P5317" s="12"/>
      <c r="Q5317" s="12"/>
      <c r="R5317" s="12"/>
      <c r="S5317" s="12"/>
      <c r="T5317" s="12"/>
      <c r="U5317" s="12"/>
      <c r="V5317" s="12"/>
      <c r="W5317" s="12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2"/>
      <c r="AS5317" s="12"/>
      <c r="AT5317" s="12"/>
      <c r="AU5317" s="12"/>
      <c r="AV5317" s="12"/>
      <c r="AW5317" s="12"/>
      <c r="AX5317" s="12"/>
      <c r="AY5317" s="12"/>
      <c r="AZ5317" s="12"/>
      <c r="BA5317" s="12"/>
      <c r="BB5317" s="12"/>
      <c r="BC5317" s="12"/>
      <c r="BD5317" s="12"/>
      <c r="BE5317" s="12"/>
      <c r="BF5317" s="12"/>
      <c r="BG5317" s="12"/>
      <c r="BH5317" s="12"/>
      <c r="BI5317" s="12"/>
      <c r="BJ5317" s="13"/>
      <c r="BK5317" s="13"/>
      <c r="BL5317" s="13"/>
      <c r="BM5317" s="13"/>
      <c r="BN5317" s="13"/>
    </row>
    <row r="5318" spans="4:66" x14ac:dyDescent="0.25">
      <c r="D5318"/>
      <c r="E5318" s="10"/>
      <c r="F5318" s="10"/>
      <c r="G5318" s="10"/>
      <c r="H5318" s="10"/>
      <c r="I5318" s="10"/>
      <c r="J5318" s="10"/>
      <c r="K5318" s="11"/>
      <c r="L5318" s="11"/>
      <c r="M5318" s="12"/>
      <c r="N5318" s="12"/>
      <c r="O5318" s="12"/>
      <c r="P5318" s="12"/>
      <c r="Q5318" s="12"/>
      <c r="R5318" s="12"/>
      <c r="S5318" s="12"/>
      <c r="T5318" s="12"/>
      <c r="U5318" s="12"/>
      <c r="V5318" s="12"/>
      <c r="W5318" s="12"/>
      <c r="X5318" s="12"/>
      <c r="Y5318" s="12"/>
      <c r="Z5318" s="12"/>
      <c r="AA5318" s="12"/>
      <c r="AB5318" s="12"/>
      <c r="AC5318" s="12"/>
      <c r="AD5318" s="12"/>
      <c r="AE5318" s="12"/>
      <c r="AF5318" s="12"/>
      <c r="AG5318" s="12"/>
      <c r="AH5318" s="12"/>
      <c r="AI5318" s="12"/>
      <c r="AJ5318" s="12"/>
      <c r="AK5318" s="12"/>
      <c r="AL5318" s="12"/>
      <c r="AM5318" s="12"/>
      <c r="AN5318" s="12"/>
      <c r="AO5318" s="12"/>
      <c r="AP5318" s="12"/>
      <c r="AQ5318" s="12"/>
      <c r="AR5318" s="12"/>
      <c r="AS5318" s="12"/>
      <c r="AT5318" s="12"/>
      <c r="AU5318" s="12"/>
      <c r="AV5318" s="12"/>
      <c r="AW5318" s="12"/>
      <c r="AX5318" s="12"/>
      <c r="AY5318" s="12"/>
      <c r="AZ5318" s="12"/>
      <c r="BA5318" s="12"/>
      <c r="BB5318" s="12"/>
      <c r="BC5318" s="12"/>
      <c r="BD5318" s="12"/>
      <c r="BE5318" s="12"/>
      <c r="BF5318" s="12"/>
      <c r="BG5318" s="12"/>
      <c r="BH5318" s="12"/>
      <c r="BI5318" s="12"/>
      <c r="BJ5318" s="13"/>
      <c r="BK5318" s="13"/>
      <c r="BL5318" s="13"/>
      <c r="BM5318" s="13"/>
      <c r="BN5318" s="13"/>
    </row>
    <row r="5319" spans="4:66" x14ac:dyDescent="0.25">
      <c r="D5319"/>
      <c r="E5319" s="10"/>
      <c r="F5319" s="10"/>
      <c r="G5319" s="10"/>
      <c r="H5319" s="10"/>
      <c r="I5319" s="10"/>
      <c r="J5319" s="10"/>
      <c r="K5319" s="11"/>
      <c r="L5319" s="11"/>
      <c r="M5319" s="12"/>
      <c r="N5319" s="12"/>
      <c r="O5319" s="12"/>
      <c r="P5319" s="12"/>
      <c r="Q5319" s="12"/>
      <c r="R5319" s="12"/>
      <c r="S5319" s="12"/>
      <c r="T5319" s="12"/>
      <c r="U5319" s="12"/>
      <c r="V5319" s="12"/>
      <c r="W5319" s="12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2"/>
      <c r="AS5319" s="12"/>
      <c r="AT5319" s="12"/>
      <c r="AU5319" s="12"/>
      <c r="AV5319" s="12"/>
      <c r="AW5319" s="12"/>
      <c r="AX5319" s="12"/>
      <c r="AY5319" s="12"/>
      <c r="AZ5319" s="12"/>
      <c r="BA5319" s="12"/>
      <c r="BB5319" s="12"/>
      <c r="BC5319" s="12"/>
      <c r="BD5319" s="12"/>
      <c r="BE5319" s="12"/>
      <c r="BF5319" s="12"/>
      <c r="BG5319" s="12"/>
      <c r="BH5319" s="12"/>
      <c r="BI5319" s="12"/>
      <c r="BJ5319" s="13"/>
      <c r="BK5319" s="13"/>
      <c r="BL5319" s="13"/>
      <c r="BM5319" s="13"/>
      <c r="BN5319" s="13"/>
    </row>
    <row r="5320" spans="4:66" x14ac:dyDescent="0.25">
      <c r="D5320"/>
      <c r="E5320" s="10"/>
      <c r="F5320" s="10"/>
      <c r="G5320" s="10"/>
      <c r="H5320" s="10"/>
      <c r="I5320" s="10"/>
      <c r="J5320" s="10"/>
      <c r="K5320" s="11"/>
      <c r="L5320" s="11"/>
      <c r="M5320" s="12"/>
      <c r="N5320" s="12"/>
      <c r="O5320" s="12"/>
      <c r="P5320" s="12"/>
      <c r="Q5320" s="12"/>
      <c r="R5320" s="12"/>
      <c r="S5320" s="12"/>
      <c r="T5320" s="12"/>
      <c r="U5320" s="12"/>
      <c r="V5320" s="12"/>
      <c r="W5320" s="12"/>
      <c r="X5320" s="12"/>
      <c r="Y5320" s="12"/>
      <c r="Z5320" s="12"/>
      <c r="AA5320" s="12"/>
      <c r="AB5320" s="12"/>
      <c r="AC5320" s="12"/>
      <c r="AD5320" s="12"/>
      <c r="AE5320" s="12"/>
      <c r="AF5320" s="12"/>
      <c r="AG5320" s="12"/>
      <c r="AH5320" s="12"/>
      <c r="AI5320" s="12"/>
      <c r="AJ5320" s="12"/>
      <c r="AK5320" s="12"/>
      <c r="AL5320" s="12"/>
      <c r="AM5320" s="12"/>
      <c r="AN5320" s="12"/>
      <c r="AO5320" s="12"/>
      <c r="AP5320" s="12"/>
      <c r="AQ5320" s="12"/>
      <c r="AR5320" s="12"/>
      <c r="AS5320" s="12"/>
      <c r="AT5320" s="12"/>
      <c r="AU5320" s="12"/>
      <c r="AV5320" s="12"/>
      <c r="AW5320" s="12"/>
      <c r="AX5320" s="12"/>
      <c r="AY5320" s="12"/>
      <c r="AZ5320" s="12"/>
      <c r="BA5320" s="12"/>
      <c r="BB5320" s="12"/>
      <c r="BC5320" s="12"/>
      <c r="BD5320" s="12"/>
      <c r="BE5320" s="12"/>
      <c r="BF5320" s="12"/>
      <c r="BG5320" s="12"/>
      <c r="BH5320" s="12"/>
      <c r="BI5320" s="12"/>
      <c r="BJ5320" s="13"/>
      <c r="BK5320" s="13"/>
      <c r="BL5320" s="13"/>
      <c r="BM5320" s="13"/>
      <c r="BN5320" s="13"/>
    </row>
    <row r="5321" spans="4:66" x14ac:dyDescent="0.25">
      <c r="D5321"/>
      <c r="E5321" s="10"/>
      <c r="F5321" s="10"/>
      <c r="G5321" s="10"/>
      <c r="H5321" s="10"/>
      <c r="I5321" s="10"/>
      <c r="J5321" s="10"/>
      <c r="K5321" s="11"/>
      <c r="L5321" s="11"/>
      <c r="M5321" s="12"/>
      <c r="N5321" s="12"/>
      <c r="O5321" s="12"/>
      <c r="P5321" s="12"/>
      <c r="Q5321" s="12"/>
      <c r="R5321" s="12"/>
      <c r="S5321" s="12"/>
      <c r="T5321" s="12"/>
      <c r="U5321" s="12"/>
      <c r="V5321" s="12"/>
      <c r="W5321" s="12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2"/>
      <c r="AS5321" s="12"/>
      <c r="AT5321" s="12"/>
      <c r="AU5321" s="12"/>
      <c r="AV5321" s="12"/>
      <c r="AW5321" s="12"/>
      <c r="AX5321" s="12"/>
      <c r="AY5321" s="12"/>
      <c r="AZ5321" s="12"/>
      <c r="BA5321" s="12"/>
      <c r="BB5321" s="12"/>
      <c r="BC5321" s="12"/>
      <c r="BD5321" s="12"/>
      <c r="BE5321" s="12"/>
      <c r="BF5321" s="12"/>
      <c r="BG5321" s="12"/>
      <c r="BH5321" s="12"/>
      <c r="BI5321" s="12"/>
      <c r="BJ5321" s="13"/>
      <c r="BK5321" s="13"/>
      <c r="BL5321" s="13"/>
      <c r="BM5321" s="13"/>
      <c r="BN5321" s="13"/>
    </row>
    <row r="5322" spans="4:66" x14ac:dyDescent="0.25">
      <c r="D5322"/>
      <c r="E5322" s="10"/>
      <c r="F5322" s="10"/>
      <c r="G5322" s="10"/>
      <c r="H5322" s="10"/>
      <c r="I5322" s="10"/>
      <c r="J5322" s="10"/>
      <c r="K5322" s="11"/>
      <c r="L5322" s="11"/>
      <c r="M5322" s="12"/>
      <c r="N5322" s="12"/>
      <c r="O5322" s="12"/>
      <c r="P5322" s="12"/>
      <c r="Q5322" s="12"/>
      <c r="R5322" s="12"/>
      <c r="S5322" s="12"/>
      <c r="T5322" s="12"/>
      <c r="U5322" s="12"/>
      <c r="V5322" s="12"/>
      <c r="W5322" s="12"/>
      <c r="X5322" s="12"/>
      <c r="Y5322" s="12"/>
      <c r="Z5322" s="12"/>
      <c r="AA5322" s="12"/>
      <c r="AB5322" s="12"/>
      <c r="AC5322" s="12"/>
      <c r="AD5322" s="12"/>
      <c r="AE5322" s="12"/>
      <c r="AF5322" s="12"/>
      <c r="AG5322" s="12"/>
      <c r="AH5322" s="12"/>
      <c r="AI5322" s="12"/>
      <c r="AJ5322" s="12"/>
      <c r="AK5322" s="12"/>
      <c r="AL5322" s="12"/>
      <c r="AM5322" s="12"/>
      <c r="AN5322" s="12"/>
      <c r="AO5322" s="12"/>
      <c r="AP5322" s="12"/>
      <c r="AQ5322" s="12"/>
      <c r="AR5322" s="12"/>
      <c r="AS5322" s="12"/>
      <c r="AT5322" s="12"/>
      <c r="AU5322" s="12"/>
      <c r="AV5322" s="12"/>
      <c r="AW5322" s="12"/>
      <c r="AX5322" s="12"/>
      <c r="AY5322" s="12"/>
      <c r="AZ5322" s="12"/>
      <c r="BA5322" s="12"/>
      <c r="BB5322" s="12"/>
      <c r="BC5322" s="12"/>
      <c r="BD5322" s="12"/>
      <c r="BE5322" s="12"/>
      <c r="BF5322" s="12"/>
      <c r="BG5322" s="12"/>
      <c r="BH5322" s="12"/>
      <c r="BI5322" s="12"/>
      <c r="BJ5322" s="13"/>
      <c r="BK5322" s="13"/>
      <c r="BL5322" s="13"/>
      <c r="BM5322" s="13"/>
      <c r="BN5322" s="13"/>
    </row>
    <row r="5323" spans="4:66" x14ac:dyDescent="0.25">
      <c r="D5323"/>
      <c r="E5323" s="10"/>
      <c r="F5323" s="10"/>
      <c r="G5323" s="10"/>
      <c r="H5323" s="10"/>
      <c r="I5323" s="10"/>
      <c r="J5323" s="10"/>
      <c r="K5323" s="11"/>
      <c r="L5323" s="11"/>
      <c r="M5323" s="12"/>
      <c r="N5323" s="12"/>
      <c r="O5323" s="12"/>
      <c r="P5323" s="12"/>
      <c r="Q5323" s="12"/>
      <c r="R5323" s="12"/>
      <c r="S5323" s="12"/>
      <c r="T5323" s="12"/>
      <c r="U5323" s="12"/>
      <c r="V5323" s="12"/>
      <c r="W5323" s="12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2"/>
      <c r="AS5323" s="12"/>
      <c r="AT5323" s="12"/>
      <c r="AU5323" s="12"/>
      <c r="AV5323" s="12"/>
      <c r="AW5323" s="12"/>
      <c r="AX5323" s="12"/>
      <c r="AY5323" s="12"/>
      <c r="AZ5323" s="12"/>
      <c r="BA5323" s="12"/>
      <c r="BB5323" s="12"/>
      <c r="BC5323" s="12"/>
      <c r="BD5323" s="12"/>
      <c r="BE5323" s="12"/>
      <c r="BF5323" s="12"/>
      <c r="BG5323" s="12"/>
      <c r="BH5323" s="12"/>
      <c r="BI5323" s="12"/>
      <c r="BJ5323" s="13"/>
      <c r="BK5323" s="13"/>
      <c r="BL5323" s="13"/>
      <c r="BM5323" s="13"/>
      <c r="BN5323" s="13"/>
    </row>
    <row r="5324" spans="4:66" x14ac:dyDescent="0.25">
      <c r="D5324"/>
      <c r="E5324" s="10"/>
      <c r="F5324" s="10"/>
      <c r="G5324" s="10"/>
      <c r="H5324" s="10"/>
      <c r="I5324" s="10"/>
      <c r="J5324" s="10"/>
      <c r="K5324" s="11"/>
      <c r="L5324" s="11"/>
      <c r="M5324" s="12"/>
      <c r="N5324" s="12"/>
      <c r="O5324" s="12"/>
      <c r="P5324" s="12"/>
      <c r="Q5324" s="12"/>
      <c r="R5324" s="12"/>
      <c r="S5324" s="12"/>
      <c r="T5324" s="12"/>
      <c r="U5324" s="12"/>
      <c r="V5324" s="12"/>
      <c r="W5324" s="12"/>
      <c r="X5324" s="12"/>
      <c r="Y5324" s="12"/>
      <c r="Z5324" s="12"/>
      <c r="AA5324" s="12"/>
      <c r="AB5324" s="12"/>
      <c r="AC5324" s="12"/>
      <c r="AD5324" s="12"/>
      <c r="AE5324" s="12"/>
      <c r="AF5324" s="12"/>
      <c r="AG5324" s="12"/>
      <c r="AH5324" s="12"/>
      <c r="AI5324" s="12"/>
      <c r="AJ5324" s="12"/>
      <c r="AK5324" s="12"/>
      <c r="AL5324" s="12"/>
      <c r="AM5324" s="12"/>
      <c r="AN5324" s="12"/>
      <c r="AO5324" s="12"/>
      <c r="AP5324" s="12"/>
      <c r="AQ5324" s="12"/>
      <c r="AR5324" s="12"/>
      <c r="AS5324" s="12"/>
      <c r="AT5324" s="12"/>
      <c r="AU5324" s="12"/>
      <c r="AV5324" s="12"/>
      <c r="AW5324" s="12"/>
      <c r="AX5324" s="12"/>
      <c r="AY5324" s="12"/>
      <c r="AZ5324" s="12"/>
      <c r="BA5324" s="12"/>
      <c r="BB5324" s="12"/>
      <c r="BC5324" s="12"/>
      <c r="BD5324" s="12"/>
      <c r="BE5324" s="12"/>
      <c r="BF5324" s="12"/>
      <c r="BG5324" s="12"/>
      <c r="BH5324" s="12"/>
      <c r="BI5324" s="12"/>
      <c r="BJ5324" s="13"/>
      <c r="BK5324" s="13"/>
      <c r="BL5324" s="13"/>
      <c r="BM5324" s="13"/>
      <c r="BN5324" s="13"/>
    </row>
    <row r="5325" spans="4:66" x14ac:dyDescent="0.25">
      <c r="D5325"/>
      <c r="E5325" s="10"/>
      <c r="F5325" s="10"/>
      <c r="G5325" s="10"/>
      <c r="H5325" s="10"/>
      <c r="I5325" s="10"/>
      <c r="J5325" s="10"/>
      <c r="K5325" s="11"/>
      <c r="L5325" s="11"/>
      <c r="M5325" s="12"/>
      <c r="N5325" s="12"/>
      <c r="O5325" s="12"/>
      <c r="P5325" s="12"/>
      <c r="Q5325" s="12"/>
      <c r="R5325" s="12"/>
      <c r="S5325" s="12"/>
      <c r="T5325" s="12"/>
      <c r="U5325" s="12"/>
      <c r="V5325" s="12"/>
      <c r="W5325" s="12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2"/>
      <c r="AS5325" s="12"/>
      <c r="AT5325" s="12"/>
      <c r="AU5325" s="12"/>
      <c r="AV5325" s="12"/>
      <c r="AW5325" s="12"/>
      <c r="AX5325" s="12"/>
      <c r="AY5325" s="12"/>
      <c r="AZ5325" s="12"/>
      <c r="BA5325" s="12"/>
      <c r="BB5325" s="12"/>
      <c r="BC5325" s="12"/>
      <c r="BD5325" s="12"/>
      <c r="BE5325" s="12"/>
      <c r="BF5325" s="12"/>
      <c r="BG5325" s="12"/>
      <c r="BH5325" s="12"/>
      <c r="BI5325" s="12"/>
      <c r="BJ5325" s="13"/>
      <c r="BK5325" s="13"/>
      <c r="BL5325" s="13"/>
      <c r="BM5325" s="13"/>
      <c r="BN5325" s="13"/>
    </row>
    <row r="5326" spans="4:66" x14ac:dyDescent="0.25">
      <c r="D5326"/>
      <c r="E5326" s="10"/>
      <c r="F5326" s="10"/>
      <c r="G5326" s="10"/>
      <c r="H5326" s="10"/>
      <c r="I5326" s="10"/>
      <c r="J5326" s="10"/>
      <c r="K5326" s="11"/>
      <c r="L5326" s="11"/>
      <c r="M5326" s="12"/>
      <c r="N5326" s="12"/>
      <c r="O5326" s="12"/>
      <c r="P5326" s="12"/>
      <c r="Q5326" s="12"/>
      <c r="R5326" s="12"/>
      <c r="S5326" s="12"/>
      <c r="T5326" s="12"/>
      <c r="U5326" s="12"/>
      <c r="V5326" s="12"/>
      <c r="W5326" s="12"/>
      <c r="X5326" s="12"/>
      <c r="Y5326" s="12"/>
      <c r="Z5326" s="12"/>
      <c r="AA5326" s="12"/>
      <c r="AB5326" s="12"/>
      <c r="AC5326" s="12"/>
      <c r="AD5326" s="12"/>
      <c r="AE5326" s="12"/>
      <c r="AF5326" s="12"/>
      <c r="AG5326" s="12"/>
      <c r="AH5326" s="12"/>
      <c r="AI5326" s="12"/>
      <c r="AJ5326" s="12"/>
      <c r="AK5326" s="12"/>
      <c r="AL5326" s="12"/>
      <c r="AM5326" s="12"/>
      <c r="AN5326" s="12"/>
      <c r="AO5326" s="12"/>
      <c r="AP5326" s="12"/>
      <c r="AQ5326" s="12"/>
      <c r="AR5326" s="12"/>
      <c r="AS5326" s="12"/>
      <c r="AT5326" s="12"/>
      <c r="AU5326" s="12"/>
      <c r="AV5326" s="12"/>
      <c r="AW5326" s="12"/>
      <c r="AX5326" s="12"/>
      <c r="AY5326" s="12"/>
      <c r="AZ5326" s="12"/>
      <c r="BA5326" s="12"/>
      <c r="BB5326" s="12"/>
      <c r="BC5326" s="12"/>
      <c r="BD5326" s="12"/>
      <c r="BE5326" s="12"/>
      <c r="BF5326" s="12"/>
      <c r="BG5326" s="12"/>
      <c r="BH5326" s="12"/>
      <c r="BI5326" s="12"/>
      <c r="BJ5326" s="13"/>
      <c r="BK5326" s="13"/>
      <c r="BL5326" s="13"/>
      <c r="BM5326" s="13"/>
      <c r="BN5326" s="13"/>
    </row>
    <row r="5327" spans="4:66" x14ac:dyDescent="0.25">
      <c r="D5327"/>
      <c r="E5327" s="10"/>
      <c r="F5327" s="10"/>
      <c r="G5327" s="10"/>
      <c r="H5327" s="10"/>
      <c r="I5327" s="10"/>
      <c r="J5327" s="10"/>
      <c r="K5327" s="11"/>
      <c r="L5327" s="11"/>
      <c r="M5327" s="12"/>
      <c r="N5327" s="12"/>
      <c r="O5327" s="12"/>
      <c r="P5327" s="12"/>
      <c r="Q5327" s="12"/>
      <c r="R5327" s="12"/>
      <c r="S5327" s="12"/>
      <c r="T5327" s="12"/>
      <c r="U5327" s="12"/>
      <c r="V5327" s="12"/>
      <c r="W5327" s="12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2"/>
      <c r="AS5327" s="12"/>
      <c r="AT5327" s="12"/>
      <c r="AU5327" s="12"/>
      <c r="AV5327" s="12"/>
      <c r="AW5327" s="12"/>
      <c r="AX5327" s="12"/>
      <c r="AY5327" s="12"/>
      <c r="AZ5327" s="12"/>
      <c r="BA5327" s="12"/>
      <c r="BB5327" s="12"/>
      <c r="BC5327" s="12"/>
      <c r="BD5327" s="12"/>
      <c r="BE5327" s="12"/>
      <c r="BF5327" s="12"/>
      <c r="BG5327" s="12"/>
      <c r="BH5327" s="12"/>
      <c r="BI5327" s="12"/>
      <c r="BJ5327" s="13"/>
      <c r="BK5327" s="13"/>
      <c r="BL5327" s="13"/>
      <c r="BM5327" s="13"/>
      <c r="BN5327" s="13"/>
    </row>
    <row r="5328" spans="4:66" x14ac:dyDescent="0.25">
      <c r="D5328"/>
      <c r="E5328" s="10"/>
      <c r="F5328" s="10"/>
      <c r="G5328" s="10"/>
      <c r="H5328" s="10"/>
      <c r="I5328" s="10"/>
      <c r="J5328" s="10"/>
      <c r="K5328" s="11"/>
      <c r="L5328" s="11"/>
      <c r="M5328" s="12"/>
      <c r="N5328" s="12"/>
      <c r="O5328" s="12"/>
      <c r="P5328" s="12"/>
      <c r="Q5328" s="12"/>
      <c r="R5328" s="12"/>
      <c r="S5328" s="12"/>
      <c r="T5328" s="12"/>
      <c r="U5328" s="12"/>
      <c r="V5328" s="12"/>
      <c r="W5328" s="12"/>
      <c r="X5328" s="12"/>
      <c r="Y5328" s="12"/>
      <c r="Z5328" s="12"/>
      <c r="AA5328" s="12"/>
      <c r="AB5328" s="12"/>
      <c r="AC5328" s="12"/>
      <c r="AD5328" s="12"/>
      <c r="AE5328" s="12"/>
      <c r="AF5328" s="12"/>
      <c r="AG5328" s="12"/>
      <c r="AH5328" s="12"/>
      <c r="AI5328" s="12"/>
      <c r="AJ5328" s="12"/>
      <c r="AK5328" s="12"/>
      <c r="AL5328" s="12"/>
      <c r="AM5328" s="12"/>
      <c r="AN5328" s="12"/>
      <c r="AO5328" s="12"/>
      <c r="AP5328" s="12"/>
      <c r="AQ5328" s="12"/>
      <c r="AR5328" s="12"/>
      <c r="AS5328" s="12"/>
      <c r="AT5328" s="12"/>
      <c r="AU5328" s="12"/>
      <c r="AV5328" s="12"/>
      <c r="AW5328" s="12"/>
      <c r="AX5328" s="12"/>
      <c r="AY5328" s="12"/>
      <c r="AZ5328" s="12"/>
      <c r="BA5328" s="12"/>
      <c r="BB5328" s="12"/>
      <c r="BC5328" s="12"/>
      <c r="BD5328" s="12"/>
      <c r="BE5328" s="12"/>
      <c r="BF5328" s="12"/>
      <c r="BG5328" s="12"/>
      <c r="BH5328" s="12"/>
      <c r="BI5328" s="12"/>
      <c r="BJ5328" s="13"/>
      <c r="BK5328" s="13"/>
      <c r="BL5328" s="13"/>
      <c r="BM5328" s="13"/>
      <c r="BN5328" s="13"/>
    </row>
    <row r="5329" spans="4:66" x14ac:dyDescent="0.25">
      <c r="D5329"/>
      <c r="E5329" s="10"/>
      <c r="F5329" s="10"/>
      <c r="G5329" s="10"/>
      <c r="H5329" s="10"/>
      <c r="I5329" s="10"/>
      <c r="J5329" s="10"/>
      <c r="K5329" s="11"/>
      <c r="L5329" s="11"/>
      <c r="M5329" s="12"/>
      <c r="N5329" s="12"/>
      <c r="O5329" s="12"/>
      <c r="P5329" s="12"/>
      <c r="Q5329" s="12"/>
      <c r="R5329" s="12"/>
      <c r="S5329" s="12"/>
      <c r="T5329" s="12"/>
      <c r="U5329" s="12"/>
      <c r="V5329" s="12"/>
      <c r="W5329" s="12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2"/>
      <c r="AS5329" s="12"/>
      <c r="AT5329" s="12"/>
      <c r="AU5329" s="12"/>
      <c r="AV5329" s="12"/>
      <c r="AW5329" s="12"/>
      <c r="AX5329" s="12"/>
      <c r="AY5329" s="12"/>
      <c r="AZ5329" s="12"/>
      <c r="BA5329" s="12"/>
      <c r="BB5329" s="12"/>
      <c r="BC5329" s="12"/>
      <c r="BD5329" s="12"/>
      <c r="BE5329" s="12"/>
      <c r="BF5329" s="12"/>
      <c r="BG5329" s="12"/>
      <c r="BH5329" s="12"/>
      <c r="BI5329" s="12"/>
      <c r="BJ5329" s="13"/>
      <c r="BK5329" s="13"/>
      <c r="BL5329" s="13"/>
      <c r="BM5329" s="13"/>
      <c r="BN5329" s="13"/>
    </row>
    <row r="5330" spans="4:66" x14ac:dyDescent="0.25">
      <c r="D5330"/>
      <c r="E5330" s="10"/>
      <c r="F5330" s="10"/>
      <c r="G5330" s="10"/>
      <c r="H5330" s="10"/>
      <c r="I5330" s="10"/>
      <c r="J5330" s="10"/>
      <c r="K5330" s="11"/>
      <c r="L5330" s="11"/>
      <c r="M5330" s="12"/>
      <c r="N5330" s="12"/>
      <c r="O5330" s="12"/>
      <c r="P5330" s="12"/>
      <c r="Q5330" s="12"/>
      <c r="R5330" s="12"/>
      <c r="S5330" s="12"/>
      <c r="T5330" s="12"/>
      <c r="U5330" s="12"/>
      <c r="V5330" s="12"/>
      <c r="W5330" s="12"/>
      <c r="X5330" s="12"/>
      <c r="Y5330" s="12"/>
      <c r="Z5330" s="12"/>
      <c r="AA5330" s="12"/>
      <c r="AB5330" s="12"/>
      <c r="AC5330" s="12"/>
      <c r="AD5330" s="12"/>
      <c r="AE5330" s="12"/>
      <c r="AF5330" s="12"/>
      <c r="AG5330" s="12"/>
      <c r="AH5330" s="12"/>
      <c r="AI5330" s="12"/>
      <c r="AJ5330" s="12"/>
      <c r="AK5330" s="12"/>
      <c r="AL5330" s="12"/>
      <c r="AM5330" s="12"/>
      <c r="AN5330" s="12"/>
      <c r="AO5330" s="12"/>
      <c r="AP5330" s="12"/>
      <c r="AQ5330" s="12"/>
      <c r="AR5330" s="12"/>
      <c r="AS5330" s="12"/>
      <c r="AT5330" s="12"/>
      <c r="AU5330" s="12"/>
      <c r="AV5330" s="12"/>
      <c r="AW5330" s="12"/>
      <c r="AX5330" s="12"/>
      <c r="AY5330" s="12"/>
      <c r="AZ5330" s="12"/>
      <c r="BA5330" s="12"/>
      <c r="BB5330" s="12"/>
      <c r="BC5330" s="12"/>
      <c r="BD5330" s="12"/>
      <c r="BE5330" s="12"/>
      <c r="BF5330" s="12"/>
      <c r="BG5330" s="12"/>
      <c r="BH5330" s="12"/>
      <c r="BI5330" s="12"/>
      <c r="BJ5330" s="13"/>
      <c r="BK5330" s="13"/>
      <c r="BL5330" s="13"/>
      <c r="BM5330" s="13"/>
      <c r="BN5330" s="13"/>
    </row>
    <row r="5331" spans="4:66" x14ac:dyDescent="0.25">
      <c r="D5331"/>
      <c r="E5331" s="10"/>
      <c r="F5331" s="10"/>
      <c r="G5331" s="10"/>
      <c r="H5331" s="10"/>
      <c r="I5331" s="10"/>
      <c r="J5331" s="10"/>
      <c r="K5331" s="11"/>
      <c r="L5331" s="11"/>
      <c r="M5331" s="12"/>
      <c r="N5331" s="12"/>
      <c r="O5331" s="12"/>
      <c r="P5331" s="12"/>
      <c r="Q5331" s="12"/>
      <c r="R5331" s="12"/>
      <c r="S5331" s="12"/>
      <c r="T5331" s="12"/>
      <c r="U5331" s="12"/>
      <c r="V5331" s="12"/>
      <c r="W5331" s="12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2"/>
      <c r="AS5331" s="12"/>
      <c r="AT5331" s="12"/>
      <c r="AU5331" s="12"/>
      <c r="AV5331" s="12"/>
      <c r="AW5331" s="12"/>
      <c r="AX5331" s="12"/>
      <c r="AY5331" s="12"/>
      <c r="AZ5331" s="12"/>
      <c r="BA5331" s="12"/>
      <c r="BB5331" s="12"/>
      <c r="BC5331" s="12"/>
      <c r="BD5331" s="12"/>
      <c r="BE5331" s="12"/>
      <c r="BF5331" s="12"/>
      <c r="BG5331" s="12"/>
      <c r="BH5331" s="12"/>
      <c r="BI5331" s="12"/>
      <c r="BJ5331" s="13"/>
      <c r="BK5331" s="13"/>
      <c r="BL5331" s="13"/>
      <c r="BM5331" s="13"/>
      <c r="BN5331" s="13"/>
    </row>
    <row r="5332" spans="4:66" x14ac:dyDescent="0.25">
      <c r="D5332"/>
      <c r="E5332" s="10"/>
      <c r="F5332" s="10"/>
      <c r="G5332" s="10"/>
      <c r="H5332" s="10"/>
      <c r="I5332" s="10"/>
      <c r="J5332" s="10"/>
      <c r="K5332" s="11"/>
      <c r="L5332" s="11"/>
      <c r="M5332" s="12"/>
      <c r="N5332" s="12"/>
      <c r="O5332" s="12"/>
      <c r="P5332" s="12"/>
      <c r="Q5332" s="12"/>
      <c r="R5332" s="12"/>
      <c r="S5332" s="12"/>
      <c r="T5332" s="12"/>
      <c r="U5332" s="12"/>
      <c r="V5332" s="12"/>
      <c r="W5332" s="12"/>
      <c r="X5332" s="12"/>
      <c r="Y5332" s="12"/>
      <c r="Z5332" s="12"/>
      <c r="AA5332" s="12"/>
      <c r="AB5332" s="12"/>
      <c r="AC5332" s="12"/>
      <c r="AD5332" s="12"/>
      <c r="AE5332" s="12"/>
      <c r="AF5332" s="12"/>
      <c r="AG5332" s="12"/>
      <c r="AH5332" s="12"/>
      <c r="AI5332" s="12"/>
      <c r="AJ5332" s="12"/>
      <c r="AK5332" s="12"/>
      <c r="AL5332" s="12"/>
      <c r="AM5332" s="12"/>
      <c r="AN5332" s="12"/>
      <c r="AO5332" s="12"/>
      <c r="AP5332" s="12"/>
      <c r="AQ5332" s="12"/>
      <c r="AR5332" s="12"/>
      <c r="AS5332" s="12"/>
      <c r="AT5332" s="12"/>
      <c r="AU5332" s="12"/>
      <c r="AV5332" s="12"/>
      <c r="AW5332" s="12"/>
      <c r="AX5332" s="12"/>
      <c r="AY5332" s="12"/>
      <c r="AZ5332" s="12"/>
      <c r="BA5332" s="12"/>
      <c r="BB5332" s="12"/>
      <c r="BC5332" s="12"/>
      <c r="BD5332" s="12"/>
      <c r="BE5332" s="12"/>
      <c r="BF5332" s="12"/>
      <c r="BG5332" s="12"/>
      <c r="BH5332" s="12"/>
      <c r="BI5332" s="12"/>
      <c r="BJ5332" s="13"/>
      <c r="BK5332" s="13"/>
      <c r="BL5332" s="13"/>
      <c r="BM5332" s="13"/>
      <c r="BN5332" s="13"/>
    </row>
    <row r="5333" spans="4:66" x14ac:dyDescent="0.25">
      <c r="D5333"/>
      <c r="E5333" s="10"/>
      <c r="F5333" s="10"/>
      <c r="G5333" s="10"/>
      <c r="H5333" s="10"/>
      <c r="I5333" s="10"/>
      <c r="J5333" s="10"/>
      <c r="K5333" s="11"/>
      <c r="L5333" s="11"/>
      <c r="M5333" s="12"/>
      <c r="N5333" s="12"/>
      <c r="O5333" s="12"/>
      <c r="P5333" s="12"/>
      <c r="Q5333" s="12"/>
      <c r="R5333" s="12"/>
      <c r="S5333" s="12"/>
      <c r="T5333" s="12"/>
      <c r="U5333" s="12"/>
      <c r="V5333" s="12"/>
      <c r="W5333" s="12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2"/>
      <c r="AS5333" s="12"/>
      <c r="AT5333" s="12"/>
      <c r="AU5333" s="12"/>
      <c r="AV5333" s="12"/>
      <c r="AW5333" s="12"/>
      <c r="AX5333" s="12"/>
      <c r="AY5333" s="12"/>
      <c r="AZ5333" s="12"/>
      <c r="BA5333" s="12"/>
      <c r="BB5333" s="12"/>
      <c r="BC5333" s="12"/>
      <c r="BD5333" s="12"/>
      <c r="BE5333" s="12"/>
      <c r="BF5333" s="12"/>
      <c r="BG5333" s="12"/>
      <c r="BH5333" s="12"/>
      <c r="BI5333" s="12"/>
      <c r="BJ5333" s="13"/>
      <c r="BK5333" s="13"/>
      <c r="BL5333" s="13"/>
      <c r="BM5333" s="13"/>
      <c r="BN5333" s="13"/>
    </row>
    <row r="5334" spans="4:66" x14ac:dyDescent="0.25">
      <c r="D5334"/>
      <c r="E5334" s="10"/>
      <c r="F5334" s="10"/>
      <c r="G5334" s="10"/>
      <c r="H5334" s="10"/>
      <c r="I5334" s="10"/>
      <c r="J5334" s="10"/>
      <c r="K5334" s="11"/>
      <c r="L5334" s="11"/>
      <c r="M5334" s="12"/>
      <c r="N5334" s="12"/>
      <c r="O5334" s="12"/>
      <c r="P5334" s="12"/>
      <c r="Q5334" s="12"/>
      <c r="R5334" s="12"/>
      <c r="S5334" s="12"/>
      <c r="T5334" s="12"/>
      <c r="U5334" s="12"/>
      <c r="V5334" s="12"/>
      <c r="W5334" s="12"/>
      <c r="X5334" s="12"/>
      <c r="Y5334" s="12"/>
      <c r="Z5334" s="12"/>
      <c r="AA5334" s="12"/>
      <c r="AB5334" s="12"/>
      <c r="AC5334" s="12"/>
      <c r="AD5334" s="12"/>
      <c r="AE5334" s="12"/>
      <c r="AF5334" s="12"/>
      <c r="AG5334" s="12"/>
      <c r="AH5334" s="12"/>
      <c r="AI5334" s="12"/>
      <c r="AJ5334" s="12"/>
      <c r="AK5334" s="12"/>
      <c r="AL5334" s="12"/>
      <c r="AM5334" s="12"/>
      <c r="AN5334" s="12"/>
      <c r="AO5334" s="12"/>
      <c r="AP5334" s="12"/>
      <c r="AQ5334" s="12"/>
      <c r="AR5334" s="12"/>
      <c r="AS5334" s="12"/>
      <c r="AT5334" s="12"/>
      <c r="AU5334" s="12"/>
      <c r="AV5334" s="12"/>
      <c r="AW5334" s="12"/>
      <c r="AX5334" s="12"/>
      <c r="AY5334" s="12"/>
      <c r="AZ5334" s="12"/>
      <c r="BA5334" s="12"/>
      <c r="BB5334" s="12"/>
      <c r="BC5334" s="12"/>
      <c r="BD5334" s="12"/>
      <c r="BE5334" s="12"/>
      <c r="BF5334" s="12"/>
      <c r="BG5334" s="12"/>
      <c r="BH5334" s="12"/>
      <c r="BI5334" s="12"/>
      <c r="BJ5334" s="13"/>
      <c r="BK5334" s="13"/>
      <c r="BL5334" s="13"/>
      <c r="BM5334" s="13"/>
      <c r="BN5334" s="13"/>
    </row>
    <row r="5335" spans="4:66" x14ac:dyDescent="0.25">
      <c r="D5335"/>
      <c r="E5335" s="10"/>
      <c r="F5335" s="10"/>
      <c r="G5335" s="10"/>
      <c r="H5335" s="10"/>
      <c r="I5335" s="10"/>
      <c r="J5335" s="10"/>
      <c r="K5335" s="11"/>
      <c r="L5335" s="11"/>
      <c r="M5335" s="12"/>
      <c r="N5335" s="12"/>
      <c r="O5335" s="12"/>
      <c r="P5335" s="12"/>
      <c r="Q5335" s="12"/>
      <c r="R5335" s="12"/>
      <c r="S5335" s="12"/>
      <c r="T5335" s="12"/>
      <c r="U5335" s="12"/>
      <c r="V5335" s="12"/>
      <c r="W5335" s="12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2"/>
      <c r="AS5335" s="12"/>
      <c r="AT5335" s="12"/>
      <c r="AU5335" s="12"/>
      <c r="AV5335" s="12"/>
      <c r="AW5335" s="12"/>
      <c r="AX5335" s="12"/>
      <c r="AY5335" s="12"/>
      <c r="AZ5335" s="12"/>
      <c r="BA5335" s="12"/>
      <c r="BB5335" s="12"/>
      <c r="BC5335" s="12"/>
      <c r="BD5335" s="12"/>
      <c r="BE5335" s="12"/>
      <c r="BF5335" s="12"/>
      <c r="BG5335" s="12"/>
      <c r="BH5335" s="12"/>
      <c r="BI5335" s="12"/>
      <c r="BJ5335" s="13"/>
      <c r="BK5335" s="13"/>
      <c r="BL5335" s="13"/>
      <c r="BM5335" s="13"/>
      <c r="BN5335" s="13"/>
    </row>
    <row r="5336" spans="4:66" x14ac:dyDescent="0.25">
      <c r="D5336"/>
      <c r="E5336" s="10"/>
      <c r="F5336" s="10"/>
      <c r="G5336" s="10"/>
      <c r="H5336" s="10"/>
      <c r="I5336" s="10"/>
      <c r="J5336" s="10"/>
      <c r="K5336" s="11"/>
      <c r="L5336" s="11"/>
      <c r="M5336" s="12"/>
      <c r="N5336" s="12"/>
      <c r="O5336" s="12"/>
      <c r="P5336" s="12"/>
      <c r="Q5336" s="12"/>
      <c r="R5336" s="12"/>
      <c r="S5336" s="12"/>
      <c r="T5336" s="12"/>
      <c r="U5336" s="12"/>
      <c r="V5336" s="12"/>
      <c r="W5336" s="12"/>
      <c r="X5336" s="12"/>
      <c r="Y5336" s="12"/>
      <c r="Z5336" s="12"/>
      <c r="AA5336" s="12"/>
      <c r="AB5336" s="12"/>
      <c r="AC5336" s="12"/>
      <c r="AD5336" s="12"/>
      <c r="AE5336" s="12"/>
      <c r="AF5336" s="12"/>
      <c r="AG5336" s="12"/>
      <c r="AH5336" s="12"/>
      <c r="AI5336" s="12"/>
      <c r="AJ5336" s="12"/>
      <c r="AK5336" s="12"/>
      <c r="AL5336" s="12"/>
      <c r="AM5336" s="12"/>
      <c r="AN5336" s="12"/>
      <c r="AO5336" s="12"/>
      <c r="AP5336" s="12"/>
      <c r="AQ5336" s="12"/>
      <c r="AR5336" s="12"/>
      <c r="AS5336" s="12"/>
      <c r="AT5336" s="12"/>
      <c r="AU5336" s="12"/>
      <c r="AV5336" s="12"/>
      <c r="AW5336" s="12"/>
      <c r="AX5336" s="12"/>
      <c r="AY5336" s="12"/>
      <c r="AZ5336" s="12"/>
      <c r="BA5336" s="12"/>
      <c r="BB5336" s="12"/>
      <c r="BC5336" s="12"/>
      <c r="BD5336" s="12"/>
      <c r="BE5336" s="12"/>
      <c r="BF5336" s="12"/>
      <c r="BG5336" s="12"/>
      <c r="BH5336" s="12"/>
      <c r="BI5336" s="12"/>
      <c r="BJ5336" s="13"/>
      <c r="BK5336" s="13"/>
      <c r="BL5336" s="13"/>
      <c r="BM5336" s="13"/>
      <c r="BN5336" s="13"/>
    </row>
    <row r="5337" spans="4:66" x14ac:dyDescent="0.25">
      <c r="D5337"/>
      <c r="E5337" s="10"/>
      <c r="F5337" s="10"/>
      <c r="G5337" s="10"/>
      <c r="H5337" s="10"/>
      <c r="I5337" s="10"/>
      <c r="J5337" s="10"/>
      <c r="K5337" s="11"/>
      <c r="L5337" s="11"/>
      <c r="M5337" s="12"/>
      <c r="N5337" s="12"/>
      <c r="O5337" s="12"/>
      <c r="P5337" s="12"/>
      <c r="Q5337" s="12"/>
      <c r="R5337" s="12"/>
      <c r="S5337" s="12"/>
      <c r="T5337" s="12"/>
      <c r="U5337" s="12"/>
      <c r="V5337" s="12"/>
      <c r="W5337" s="12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2"/>
      <c r="AS5337" s="12"/>
      <c r="AT5337" s="12"/>
      <c r="AU5337" s="12"/>
      <c r="AV5337" s="12"/>
      <c r="AW5337" s="12"/>
      <c r="AX5337" s="12"/>
      <c r="AY5337" s="12"/>
      <c r="AZ5337" s="12"/>
      <c r="BA5337" s="12"/>
      <c r="BB5337" s="12"/>
      <c r="BC5337" s="12"/>
      <c r="BD5337" s="12"/>
      <c r="BE5337" s="12"/>
      <c r="BF5337" s="12"/>
      <c r="BG5337" s="12"/>
      <c r="BH5337" s="12"/>
      <c r="BI5337" s="12"/>
      <c r="BJ5337" s="13"/>
      <c r="BK5337" s="13"/>
      <c r="BL5337" s="13"/>
      <c r="BM5337" s="13"/>
      <c r="BN5337" s="13"/>
    </row>
    <row r="5338" spans="4:66" x14ac:dyDescent="0.25">
      <c r="D5338"/>
      <c r="E5338" s="10"/>
      <c r="F5338" s="10"/>
      <c r="G5338" s="10"/>
      <c r="H5338" s="10"/>
      <c r="I5338" s="10"/>
      <c r="J5338" s="10"/>
      <c r="K5338" s="11"/>
      <c r="L5338" s="11"/>
      <c r="M5338" s="12"/>
      <c r="N5338" s="12"/>
      <c r="O5338" s="12"/>
      <c r="P5338" s="12"/>
      <c r="Q5338" s="12"/>
      <c r="R5338" s="12"/>
      <c r="S5338" s="12"/>
      <c r="T5338" s="12"/>
      <c r="U5338" s="12"/>
      <c r="V5338" s="12"/>
      <c r="W5338" s="12"/>
      <c r="X5338" s="12"/>
      <c r="Y5338" s="12"/>
      <c r="Z5338" s="12"/>
      <c r="AA5338" s="12"/>
      <c r="AB5338" s="12"/>
      <c r="AC5338" s="12"/>
      <c r="AD5338" s="12"/>
      <c r="AE5338" s="12"/>
      <c r="AF5338" s="12"/>
      <c r="AG5338" s="12"/>
      <c r="AH5338" s="12"/>
      <c r="AI5338" s="12"/>
      <c r="AJ5338" s="12"/>
      <c r="AK5338" s="12"/>
      <c r="AL5338" s="12"/>
      <c r="AM5338" s="12"/>
      <c r="AN5338" s="12"/>
      <c r="AO5338" s="12"/>
      <c r="AP5338" s="12"/>
      <c r="AQ5338" s="12"/>
      <c r="AR5338" s="12"/>
      <c r="AS5338" s="12"/>
      <c r="AT5338" s="12"/>
      <c r="AU5338" s="12"/>
      <c r="AV5338" s="12"/>
      <c r="AW5338" s="12"/>
      <c r="AX5338" s="12"/>
      <c r="AY5338" s="12"/>
      <c r="AZ5338" s="12"/>
      <c r="BA5338" s="12"/>
      <c r="BB5338" s="12"/>
      <c r="BC5338" s="12"/>
      <c r="BD5338" s="12"/>
      <c r="BE5338" s="12"/>
      <c r="BF5338" s="12"/>
      <c r="BG5338" s="12"/>
      <c r="BH5338" s="12"/>
      <c r="BI5338" s="12"/>
      <c r="BJ5338" s="13"/>
      <c r="BK5338" s="13"/>
      <c r="BL5338" s="13"/>
      <c r="BM5338" s="13"/>
      <c r="BN5338" s="13"/>
    </row>
    <row r="5339" spans="4:66" x14ac:dyDescent="0.25">
      <c r="D5339"/>
      <c r="E5339" s="10"/>
      <c r="F5339" s="10"/>
      <c r="G5339" s="10"/>
      <c r="H5339" s="10"/>
      <c r="I5339" s="10"/>
      <c r="J5339" s="10"/>
      <c r="K5339" s="11"/>
      <c r="L5339" s="11"/>
      <c r="M5339" s="12"/>
      <c r="N5339" s="12"/>
      <c r="O5339" s="12"/>
      <c r="P5339" s="12"/>
      <c r="Q5339" s="12"/>
      <c r="R5339" s="12"/>
      <c r="S5339" s="12"/>
      <c r="T5339" s="12"/>
      <c r="U5339" s="12"/>
      <c r="V5339" s="12"/>
      <c r="W5339" s="12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2"/>
      <c r="AS5339" s="12"/>
      <c r="AT5339" s="12"/>
      <c r="AU5339" s="12"/>
      <c r="AV5339" s="12"/>
      <c r="AW5339" s="12"/>
      <c r="AX5339" s="12"/>
      <c r="AY5339" s="12"/>
      <c r="AZ5339" s="12"/>
      <c r="BA5339" s="12"/>
      <c r="BB5339" s="12"/>
      <c r="BC5339" s="12"/>
      <c r="BD5339" s="12"/>
      <c r="BE5339" s="12"/>
      <c r="BF5339" s="12"/>
      <c r="BG5339" s="12"/>
      <c r="BH5339" s="12"/>
      <c r="BI5339" s="12"/>
      <c r="BJ5339" s="13"/>
      <c r="BK5339" s="13"/>
      <c r="BL5339" s="13"/>
      <c r="BM5339" s="13"/>
      <c r="BN5339" s="13"/>
    </row>
    <row r="5340" spans="4:66" x14ac:dyDescent="0.25">
      <c r="D5340"/>
      <c r="E5340" s="10"/>
      <c r="F5340" s="10"/>
      <c r="G5340" s="10"/>
      <c r="H5340" s="10"/>
      <c r="I5340" s="10"/>
      <c r="J5340" s="10"/>
      <c r="K5340" s="11"/>
      <c r="L5340" s="11"/>
      <c r="M5340" s="12"/>
      <c r="N5340" s="12"/>
      <c r="O5340" s="12"/>
      <c r="P5340" s="12"/>
      <c r="Q5340" s="12"/>
      <c r="R5340" s="12"/>
      <c r="S5340" s="12"/>
      <c r="T5340" s="12"/>
      <c r="U5340" s="12"/>
      <c r="V5340" s="12"/>
      <c r="W5340" s="12"/>
      <c r="X5340" s="12"/>
      <c r="Y5340" s="12"/>
      <c r="Z5340" s="12"/>
      <c r="AA5340" s="12"/>
      <c r="AB5340" s="12"/>
      <c r="AC5340" s="12"/>
      <c r="AD5340" s="12"/>
      <c r="AE5340" s="12"/>
      <c r="AF5340" s="12"/>
      <c r="AG5340" s="12"/>
      <c r="AH5340" s="12"/>
      <c r="AI5340" s="12"/>
      <c r="AJ5340" s="12"/>
      <c r="AK5340" s="12"/>
      <c r="AL5340" s="12"/>
      <c r="AM5340" s="12"/>
      <c r="AN5340" s="12"/>
      <c r="AO5340" s="12"/>
      <c r="AP5340" s="12"/>
      <c r="AQ5340" s="12"/>
      <c r="AR5340" s="12"/>
      <c r="AS5340" s="12"/>
      <c r="AT5340" s="12"/>
      <c r="AU5340" s="12"/>
      <c r="AV5340" s="12"/>
      <c r="AW5340" s="12"/>
      <c r="AX5340" s="12"/>
      <c r="AY5340" s="12"/>
      <c r="AZ5340" s="12"/>
      <c r="BA5340" s="12"/>
      <c r="BB5340" s="12"/>
      <c r="BC5340" s="12"/>
      <c r="BD5340" s="12"/>
      <c r="BE5340" s="12"/>
      <c r="BF5340" s="12"/>
      <c r="BG5340" s="12"/>
      <c r="BH5340" s="12"/>
      <c r="BI5340" s="12"/>
      <c r="BJ5340" s="13"/>
      <c r="BK5340" s="13"/>
      <c r="BL5340" s="13"/>
      <c r="BM5340" s="13"/>
      <c r="BN5340" s="13"/>
    </row>
    <row r="5341" spans="4:66" x14ac:dyDescent="0.25">
      <c r="D5341"/>
      <c r="E5341" s="10"/>
      <c r="F5341" s="10"/>
      <c r="G5341" s="10"/>
      <c r="H5341" s="10"/>
      <c r="I5341" s="10"/>
      <c r="J5341" s="10"/>
      <c r="K5341" s="11"/>
      <c r="L5341" s="11"/>
      <c r="M5341" s="12"/>
      <c r="N5341" s="12"/>
      <c r="O5341" s="12"/>
      <c r="P5341" s="12"/>
      <c r="Q5341" s="12"/>
      <c r="R5341" s="12"/>
      <c r="S5341" s="12"/>
      <c r="T5341" s="12"/>
      <c r="U5341" s="12"/>
      <c r="V5341" s="12"/>
      <c r="W5341" s="12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2"/>
      <c r="AS5341" s="12"/>
      <c r="AT5341" s="12"/>
      <c r="AU5341" s="12"/>
      <c r="AV5341" s="12"/>
      <c r="AW5341" s="12"/>
      <c r="AX5341" s="12"/>
      <c r="AY5341" s="12"/>
      <c r="AZ5341" s="12"/>
      <c r="BA5341" s="12"/>
      <c r="BB5341" s="12"/>
      <c r="BC5341" s="12"/>
      <c r="BD5341" s="12"/>
      <c r="BE5341" s="12"/>
      <c r="BF5341" s="12"/>
      <c r="BG5341" s="12"/>
      <c r="BH5341" s="12"/>
      <c r="BI5341" s="12"/>
      <c r="BJ5341" s="13"/>
      <c r="BK5341" s="13"/>
      <c r="BL5341" s="13"/>
      <c r="BM5341" s="13"/>
      <c r="BN5341" s="13"/>
    </row>
    <row r="5342" spans="4:66" x14ac:dyDescent="0.25">
      <c r="D5342"/>
      <c r="E5342" s="10"/>
      <c r="F5342" s="10"/>
      <c r="G5342" s="10"/>
      <c r="H5342" s="10"/>
      <c r="I5342" s="10"/>
      <c r="J5342" s="10"/>
      <c r="K5342" s="11"/>
      <c r="L5342" s="11"/>
      <c r="M5342" s="12"/>
      <c r="N5342" s="12"/>
      <c r="O5342" s="12"/>
      <c r="P5342" s="12"/>
      <c r="Q5342" s="12"/>
      <c r="R5342" s="12"/>
      <c r="S5342" s="12"/>
      <c r="T5342" s="12"/>
      <c r="U5342" s="12"/>
      <c r="V5342" s="12"/>
      <c r="W5342" s="12"/>
      <c r="X5342" s="12"/>
      <c r="Y5342" s="12"/>
      <c r="Z5342" s="12"/>
      <c r="AA5342" s="12"/>
      <c r="AB5342" s="12"/>
      <c r="AC5342" s="12"/>
      <c r="AD5342" s="12"/>
      <c r="AE5342" s="12"/>
      <c r="AF5342" s="12"/>
      <c r="AG5342" s="12"/>
      <c r="AH5342" s="12"/>
      <c r="AI5342" s="12"/>
      <c r="AJ5342" s="12"/>
      <c r="AK5342" s="12"/>
      <c r="AL5342" s="12"/>
      <c r="AM5342" s="12"/>
      <c r="AN5342" s="12"/>
      <c r="AO5342" s="12"/>
      <c r="AP5342" s="12"/>
      <c r="AQ5342" s="12"/>
      <c r="AR5342" s="12"/>
      <c r="AS5342" s="12"/>
      <c r="AT5342" s="12"/>
      <c r="AU5342" s="12"/>
      <c r="AV5342" s="12"/>
      <c r="AW5342" s="12"/>
      <c r="AX5342" s="12"/>
      <c r="AY5342" s="12"/>
      <c r="AZ5342" s="12"/>
      <c r="BA5342" s="12"/>
      <c r="BB5342" s="12"/>
      <c r="BC5342" s="12"/>
      <c r="BD5342" s="12"/>
      <c r="BE5342" s="12"/>
      <c r="BF5342" s="12"/>
      <c r="BG5342" s="12"/>
      <c r="BH5342" s="12"/>
      <c r="BI5342" s="12"/>
      <c r="BJ5342" s="13"/>
      <c r="BK5342" s="13"/>
      <c r="BL5342" s="13"/>
      <c r="BM5342" s="13"/>
      <c r="BN5342" s="13"/>
    </row>
    <row r="5343" spans="4:66" x14ac:dyDescent="0.25">
      <c r="D5343"/>
      <c r="E5343" s="10"/>
      <c r="F5343" s="10"/>
      <c r="G5343" s="10"/>
      <c r="H5343" s="10"/>
      <c r="I5343" s="10"/>
      <c r="J5343" s="10"/>
      <c r="K5343" s="11"/>
      <c r="L5343" s="11"/>
      <c r="M5343" s="12"/>
      <c r="N5343" s="12"/>
      <c r="O5343" s="12"/>
      <c r="P5343" s="12"/>
      <c r="Q5343" s="12"/>
      <c r="R5343" s="12"/>
      <c r="S5343" s="12"/>
      <c r="T5343" s="12"/>
      <c r="U5343" s="12"/>
      <c r="V5343" s="12"/>
      <c r="W5343" s="12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2"/>
      <c r="AS5343" s="12"/>
      <c r="AT5343" s="12"/>
      <c r="AU5343" s="12"/>
      <c r="AV5343" s="12"/>
      <c r="AW5343" s="12"/>
      <c r="AX5343" s="12"/>
      <c r="AY5343" s="12"/>
      <c r="AZ5343" s="12"/>
      <c r="BA5343" s="12"/>
      <c r="BB5343" s="12"/>
      <c r="BC5343" s="12"/>
      <c r="BD5343" s="12"/>
      <c r="BE5343" s="12"/>
      <c r="BF5343" s="12"/>
      <c r="BG5343" s="12"/>
      <c r="BH5343" s="12"/>
      <c r="BI5343" s="12"/>
      <c r="BJ5343" s="13"/>
      <c r="BK5343" s="13"/>
      <c r="BL5343" s="13"/>
      <c r="BM5343" s="13"/>
      <c r="BN5343" s="13"/>
    </row>
    <row r="5344" spans="4:66" x14ac:dyDescent="0.25">
      <c r="D5344"/>
      <c r="E5344" s="10"/>
      <c r="F5344" s="10"/>
      <c r="G5344" s="10"/>
      <c r="H5344" s="10"/>
      <c r="I5344" s="10"/>
      <c r="J5344" s="10"/>
      <c r="K5344" s="11"/>
      <c r="L5344" s="11"/>
      <c r="M5344" s="12"/>
      <c r="N5344" s="12"/>
      <c r="O5344" s="12"/>
      <c r="P5344" s="12"/>
      <c r="Q5344" s="12"/>
      <c r="R5344" s="12"/>
      <c r="S5344" s="12"/>
      <c r="T5344" s="12"/>
      <c r="U5344" s="12"/>
      <c r="V5344" s="12"/>
      <c r="W5344" s="12"/>
      <c r="X5344" s="12"/>
      <c r="Y5344" s="12"/>
      <c r="Z5344" s="12"/>
      <c r="AA5344" s="12"/>
      <c r="AB5344" s="12"/>
      <c r="AC5344" s="12"/>
      <c r="AD5344" s="12"/>
      <c r="AE5344" s="12"/>
      <c r="AF5344" s="12"/>
      <c r="AG5344" s="12"/>
      <c r="AH5344" s="12"/>
      <c r="AI5344" s="12"/>
      <c r="AJ5344" s="12"/>
      <c r="AK5344" s="12"/>
      <c r="AL5344" s="12"/>
      <c r="AM5344" s="12"/>
      <c r="AN5344" s="12"/>
      <c r="AO5344" s="12"/>
      <c r="AP5344" s="12"/>
      <c r="AQ5344" s="12"/>
      <c r="AR5344" s="12"/>
      <c r="AS5344" s="12"/>
      <c r="AT5344" s="12"/>
      <c r="AU5344" s="12"/>
      <c r="AV5344" s="12"/>
      <c r="AW5344" s="12"/>
      <c r="AX5344" s="12"/>
      <c r="AY5344" s="12"/>
      <c r="AZ5344" s="12"/>
      <c r="BA5344" s="12"/>
      <c r="BB5344" s="12"/>
      <c r="BC5344" s="12"/>
      <c r="BD5344" s="12"/>
      <c r="BE5344" s="12"/>
      <c r="BF5344" s="12"/>
      <c r="BG5344" s="12"/>
      <c r="BH5344" s="12"/>
      <c r="BI5344" s="12"/>
      <c r="BJ5344" s="13"/>
      <c r="BK5344" s="13"/>
      <c r="BL5344" s="13"/>
      <c r="BM5344" s="13"/>
      <c r="BN5344" s="13"/>
    </row>
    <row r="5345" spans="4:66" x14ac:dyDescent="0.25">
      <c r="D5345"/>
      <c r="E5345" s="10"/>
      <c r="F5345" s="10"/>
      <c r="G5345" s="10"/>
      <c r="H5345" s="10"/>
      <c r="I5345" s="10"/>
      <c r="J5345" s="10"/>
      <c r="K5345" s="11"/>
      <c r="L5345" s="11"/>
      <c r="M5345" s="12"/>
      <c r="N5345" s="12"/>
      <c r="O5345" s="12"/>
      <c r="P5345" s="12"/>
      <c r="Q5345" s="12"/>
      <c r="R5345" s="12"/>
      <c r="S5345" s="12"/>
      <c r="T5345" s="12"/>
      <c r="U5345" s="12"/>
      <c r="V5345" s="12"/>
      <c r="W5345" s="12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2"/>
      <c r="AS5345" s="12"/>
      <c r="AT5345" s="12"/>
      <c r="AU5345" s="12"/>
      <c r="AV5345" s="12"/>
      <c r="AW5345" s="12"/>
      <c r="AX5345" s="12"/>
      <c r="AY5345" s="12"/>
      <c r="AZ5345" s="12"/>
      <c r="BA5345" s="12"/>
      <c r="BB5345" s="12"/>
      <c r="BC5345" s="12"/>
      <c r="BD5345" s="12"/>
      <c r="BE5345" s="12"/>
      <c r="BF5345" s="12"/>
      <c r="BG5345" s="12"/>
      <c r="BH5345" s="12"/>
      <c r="BI5345" s="12"/>
      <c r="BJ5345" s="13"/>
      <c r="BK5345" s="13"/>
      <c r="BL5345" s="13"/>
      <c r="BM5345" s="13"/>
      <c r="BN5345" s="13"/>
    </row>
    <row r="5346" spans="4:66" x14ac:dyDescent="0.25">
      <c r="D5346"/>
      <c r="E5346" s="10"/>
      <c r="F5346" s="10"/>
      <c r="G5346" s="10"/>
      <c r="H5346" s="10"/>
      <c r="I5346" s="10"/>
      <c r="J5346" s="10"/>
      <c r="K5346" s="11"/>
      <c r="L5346" s="11"/>
      <c r="M5346" s="12"/>
      <c r="N5346" s="12"/>
      <c r="O5346" s="12"/>
      <c r="P5346" s="12"/>
      <c r="Q5346" s="12"/>
      <c r="R5346" s="12"/>
      <c r="S5346" s="12"/>
      <c r="T5346" s="12"/>
      <c r="U5346" s="12"/>
      <c r="V5346" s="12"/>
      <c r="W5346" s="12"/>
      <c r="X5346" s="12"/>
      <c r="Y5346" s="12"/>
      <c r="Z5346" s="12"/>
      <c r="AA5346" s="12"/>
      <c r="AB5346" s="12"/>
      <c r="AC5346" s="12"/>
      <c r="AD5346" s="12"/>
      <c r="AE5346" s="12"/>
      <c r="AF5346" s="12"/>
      <c r="AG5346" s="12"/>
      <c r="AH5346" s="12"/>
      <c r="AI5346" s="12"/>
      <c r="AJ5346" s="12"/>
      <c r="AK5346" s="12"/>
      <c r="AL5346" s="12"/>
      <c r="AM5346" s="12"/>
      <c r="AN5346" s="12"/>
      <c r="AO5346" s="12"/>
      <c r="AP5346" s="12"/>
      <c r="AQ5346" s="12"/>
      <c r="AR5346" s="12"/>
      <c r="AS5346" s="12"/>
      <c r="AT5346" s="12"/>
      <c r="AU5346" s="12"/>
      <c r="AV5346" s="12"/>
      <c r="AW5346" s="12"/>
      <c r="AX5346" s="12"/>
      <c r="AY5346" s="12"/>
      <c r="AZ5346" s="12"/>
      <c r="BA5346" s="12"/>
      <c r="BB5346" s="12"/>
      <c r="BC5346" s="12"/>
      <c r="BD5346" s="12"/>
      <c r="BE5346" s="12"/>
      <c r="BF5346" s="12"/>
      <c r="BG5346" s="12"/>
      <c r="BH5346" s="12"/>
      <c r="BI5346" s="12"/>
      <c r="BJ5346" s="13"/>
      <c r="BK5346" s="13"/>
      <c r="BL5346" s="13"/>
      <c r="BM5346" s="13"/>
      <c r="BN5346" s="13"/>
    </row>
    <row r="5347" spans="4:66" x14ac:dyDescent="0.25">
      <c r="D5347"/>
      <c r="E5347" s="10"/>
      <c r="F5347" s="10"/>
      <c r="G5347" s="10"/>
      <c r="H5347" s="10"/>
      <c r="I5347" s="10"/>
      <c r="J5347" s="10"/>
      <c r="K5347" s="11"/>
      <c r="L5347" s="11"/>
      <c r="M5347" s="12"/>
      <c r="N5347" s="12"/>
      <c r="O5347" s="12"/>
      <c r="P5347" s="12"/>
      <c r="Q5347" s="12"/>
      <c r="R5347" s="12"/>
      <c r="S5347" s="12"/>
      <c r="T5347" s="12"/>
      <c r="U5347" s="12"/>
      <c r="V5347" s="12"/>
      <c r="W5347" s="12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2"/>
      <c r="AS5347" s="12"/>
      <c r="AT5347" s="12"/>
      <c r="AU5347" s="12"/>
      <c r="AV5347" s="12"/>
      <c r="AW5347" s="12"/>
      <c r="AX5347" s="12"/>
      <c r="AY5347" s="12"/>
      <c r="AZ5347" s="12"/>
      <c r="BA5347" s="12"/>
      <c r="BB5347" s="12"/>
      <c r="BC5347" s="12"/>
      <c r="BD5347" s="12"/>
      <c r="BE5347" s="12"/>
      <c r="BF5347" s="12"/>
      <c r="BG5347" s="12"/>
      <c r="BH5347" s="12"/>
      <c r="BI5347" s="12"/>
      <c r="BJ5347" s="13"/>
      <c r="BK5347" s="13"/>
      <c r="BL5347" s="13"/>
      <c r="BM5347" s="13"/>
      <c r="BN5347" s="13"/>
    </row>
    <row r="5348" spans="4:66" x14ac:dyDescent="0.25">
      <c r="D5348"/>
      <c r="E5348" s="10"/>
      <c r="F5348" s="10"/>
      <c r="G5348" s="10"/>
      <c r="H5348" s="10"/>
      <c r="I5348" s="10"/>
      <c r="J5348" s="10"/>
      <c r="K5348" s="11"/>
      <c r="L5348" s="11"/>
      <c r="M5348" s="12"/>
      <c r="N5348" s="12"/>
      <c r="O5348" s="12"/>
      <c r="P5348" s="12"/>
      <c r="Q5348" s="12"/>
      <c r="R5348" s="12"/>
      <c r="S5348" s="12"/>
      <c r="T5348" s="12"/>
      <c r="U5348" s="12"/>
      <c r="V5348" s="12"/>
      <c r="W5348" s="12"/>
      <c r="X5348" s="12"/>
      <c r="Y5348" s="12"/>
      <c r="Z5348" s="12"/>
      <c r="AA5348" s="12"/>
      <c r="AB5348" s="12"/>
      <c r="AC5348" s="12"/>
      <c r="AD5348" s="12"/>
      <c r="AE5348" s="12"/>
      <c r="AF5348" s="12"/>
      <c r="AG5348" s="12"/>
      <c r="AH5348" s="12"/>
      <c r="AI5348" s="12"/>
      <c r="AJ5348" s="12"/>
      <c r="AK5348" s="12"/>
      <c r="AL5348" s="12"/>
      <c r="AM5348" s="12"/>
      <c r="AN5348" s="12"/>
      <c r="AO5348" s="12"/>
      <c r="AP5348" s="12"/>
      <c r="AQ5348" s="12"/>
      <c r="AR5348" s="12"/>
      <c r="AS5348" s="12"/>
      <c r="AT5348" s="12"/>
      <c r="AU5348" s="12"/>
      <c r="AV5348" s="12"/>
      <c r="AW5348" s="12"/>
      <c r="AX5348" s="12"/>
      <c r="AY5348" s="12"/>
      <c r="AZ5348" s="12"/>
      <c r="BA5348" s="12"/>
      <c r="BB5348" s="12"/>
      <c r="BC5348" s="12"/>
      <c r="BD5348" s="12"/>
      <c r="BE5348" s="12"/>
      <c r="BF5348" s="12"/>
      <c r="BG5348" s="12"/>
      <c r="BH5348" s="12"/>
      <c r="BI5348" s="12"/>
      <c r="BJ5348" s="13"/>
      <c r="BK5348" s="13"/>
      <c r="BL5348" s="13"/>
      <c r="BM5348" s="13"/>
      <c r="BN5348" s="13"/>
    </row>
    <row r="5349" spans="4:66" x14ac:dyDescent="0.25">
      <c r="D5349"/>
      <c r="E5349" s="10"/>
      <c r="F5349" s="10"/>
      <c r="G5349" s="10"/>
      <c r="H5349" s="10"/>
      <c r="I5349" s="10"/>
      <c r="J5349" s="10"/>
      <c r="K5349" s="11"/>
      <c r="L5349" s="11"/>
      <c r="M5349" s="12"/>
      <c r="N5349" s="12"/>
      <c r="O5349" s="12"/>
      <c r="P5349" s="12"/>
      <c r="Q5349" s="12"/>
      <c r="R5349" s="12"/>
      <c r="S5349" s="12"/>
      <c r="T5349" s="12"/>
      <c r="U5349" s="12"/>
      <c r="V5349" s="12"/>
      <c r="W5349" s="12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2"/>
      <c r="AS5349" s="12"/>
      <c r="AT5349" s="12"/>
      <c r="AU5349" s="12"/>
      <c r="AV5349" s="12"/>
      <c r="AW5349" s="12"/>
      <c r="AX5349" s="12"/>
      <c r="AY5349" s="12"/>
      <c r="AZ5349" s="12"/>
      <c r="BA5349" s="12"/>
      <c r="BB5349" s="12"/>
      <c r="BC5349" s="12"/>
      <c r="BD5349" s="12"/>
      <c r="BE5349" s="12"/>
      <c r="BF5349" s="12"/>
      <c r="BG5349" s="12"/>
      <c r="BH5349" s="12"/>
      <c r="BI5349" s="12"/>
      <c r="BJ5349" s="13"/>
      <c r="BK5349" s="13"/>
      <c r="BL5349" s="13"/>
      <c r="BM5349" s="13"/>
      <c r="BN5349" s="13"/>
    </row>
    <row r="5350" spans="4:66" x14ac:dyDescent="0.25">
      <c r="D5350"/>
      <c r="E5350" s="10"/>
      <c r="F5350" s="10"/>
      <c r="G5350" s="10"/>
      <c r="H5350" s="10"/>
      <c r="I5350" s="10"/>
      <c r="J5350" s="10"/>
      <c r="K5350" s="11"/>
      <c r="L5350" s="11"/>
      <c r="M5350" s="12"/>
      <c r="N5350" s="12"/>
      <c r="O5350" s="12"/>
      <c r="P5350" s="12"/>
      <c r="Q5350" s="12"/>
      <c r="R5350" s="12"/>
      <c r="S5350" s="12"/>
      <c r="T5350" s="12"/>
      <c r="U5350" s="12"/>
      <c r="V5350" s="12"/>
      <c r="W5350" s="12"/>
      <c r="X5350" s="12"/>
      <c r="Y5350" s="12"/>
      <c r="Z5350" s="12"/>
      <c r="AA5350" s="12"/>
      <c r="AB5350" s="12"/>
      <c r="AC5350" s="12"/>
      <c r="AD5350" s="12"/>
      <c r="AE5350" s="12"/>
      <c r="AF5350" s="12"/>
      <c r="AG5350" s="12"/>
      <c r="AH5350" s="12"/>
      <c r="AI5350" s="12"/>
      <c r="AJ5350" s="12"/>
      <c r="AK5350" s="12"/>
      <c r="AL5350" s="12"/>
      <c r="AM5350" s="12"/>
      <c r="AN5350" s="12"/>
      <c r="AO5350" s="12"/>
      <c r="AP5350" s="12"/>
      <c r="AQ5350" s="12"/>
      <c r="AR5350" s="12"/>
      <c r="AS5350" s="12"/>
      <c r="AT5350" s="12"/>
      <c r="AU5350" s="12"/>
      <c r="AV5350" s="12"/>
      <c r="AW5350" s="12"/>
      <c r="AX5350" s="12"/>
      <c r="AY5350" s="12"/>
      <c r="AZ5350" s="12"/>
      <c r="BA5350" s="12"/>
      <c r="BB5350" s="12"/>
      <c r="BC5350" s="12"/>
      <c r="BD5350" s="12"/>
      <c r="BE5350" s="12"/>
      <c r="BF5350" s="12"/>
      <c r="BG5350" s="12"/>
      <c r="BH5350" s="12"/>
      <c r="BI5350" s="12"/>
      <c r="BJ5350" s="13"/>
      <c r="BK5350" s="13"/>
      <c r="BL5350" s="13"/>
      <c r="BM5350" s="13"/>
      <c r="BN5350" s="13"/>
    </row>
    <row r="5351" spans="4:66" x14ac:dyDescent="0.25">
      <c r="D5351"/>
      <c r="E5351" s="10"/>
      <c r="F5351" s="10"/>
      <c r="G5351" s="10"/>
      <c r="H5351" s="10"/>
      <c r="I5351" s="10"/>
      <c r="J5351" s="10"/>
      <c r="K5351" s="11"/>
      <c r="L5351" s="11"/>
      <c r="M5351" s="12"/>
      <c r="N5351" s="12"/>
      <c r="O5351" s="12"/>
      <c r="P5351" s="12"/>
      <c r="Q5351" s="12"/>
      <c r="R5351" s="12"/>
      <c r="S5351" s="12"/>
      <c r="T5351" s="12"/>
      <c r="U5351" s="12"/>
      <c r="V5351" s="12"/>
      <c r="W5351" s="12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2"/>
      <c r="AS5351" s="12"/>
      <c r="AT5351" s="12"/>
      <c r="AU5351" s="12"/>
      <c r="AV5351" s="12"/>
      <c r="AW5351" s="12"/>
      <c r="AX5351" s="12"/>
      <c r="AY5351" s="12"/>
      <c r="AZ5351" s="12"/>
      <c r="BA5351" s="12"/>
      <c r="BB5351" s="12"/>
      <c r="BC5351" s="12"/>
      <c r="BD5351" s="12"/>
      <c r="BE5351" s="12"/>
      <c r="BF5351" s="12"/>
      <c r="BG5351" s="12"/>
      <c r="BH5351" s="12"/>
      <c r="BI5351" s="12"/>
      <c r="BJ5351" s="13"/>
      <c r="BK5351" s="13"/>
      <c r="BL5351" s="13"/>
      <c r="BM5351" s="13"/>
      <c r="BN5351" s="13"/>
    </row>
    <row r="5352" spans="4:66" x14ac:dyDescent="0.25">
      <c r="D5352"/>
      <c r="E5352" s="10"/>
      <c r="F5352" s="10"/>
      <c r="G5352" s="10"/>
      <c r="H5352" s="10"/>
      <c r="I5352" s="10"/>
      <c r="J5352" s="10"/>
      <c r="K5352" s="11"/>
      <c r="L5352" s="11"/>
      <c r="M5352" s="12"/>
      <c r="N5352" s="12"/>
      <c r="O5352" s="12"/>
      <c r="P5352" s="12"/>
      <c r="Q5352" s="12"/>
      <c r="R5352" s="12"/>
      <c r="S5352" s="12"/>
      <c r="T5352" s="12"/>
      <c r="U5352" s="12"/>
      <c r="V5352" s="12"/>
      <c r="W5352" s="12"/>
      <c r="X5352" s="12"/>
      <c r="Y5352" s="12"/>
      <c r="Z5352" s="12"/>
      <c r="AA5352" s="12"/>
      <c r="AB5352" s="12"/>
      <c r="AC5352" s="12"/>
      <c r="AD5352" s="12"/>
      <c r="AE5352" s="12"/>
      <c r="AF5352" s="12"/>
      <c r="AG5352" s="12"/>
      <c r="AH5352" s="12"/>
      <c r="AI5352" s="12"/>
      <c r="AJ5352" s="12"/>
      <c r="AK5352" s="12"/>
      <c r="AL5352" s="12"/>
      <c r="AM5352" s="12"/>
      <c r="AN5352" s="12"/>
      <c r="AO5352" s="12"/>
      <c r="AP5352" s="12"/>
      <c r="AQ5352" s="12"/>
      <c r="AR5352" s="12"/>
      <c r="AS5352" s="12"/>
      <c r="AT5352" s="12"/>
      <c r="AU5352" s="12"/>
      <c r="AV5352" s="12"/>
      <c r="AW5352" s="12"/>
      <c r="AX5352" s="12"/>
      <c r="AY5352" s="12"/>
      <c r="AZ5352" s="12"/>
      <c r="BA5352" s="12"/>
      <c r="BB5352" s="12"/>
      <c r="BC5352" s="12"/>
      <c r="BD5352" s="12"/>
      <c r="BE5352" s="12"/>
      <c r="BF5352" s="12"/>
      <c r="BG5352" s="12"/>
      <c r="BH5352" s="12"/>
      <c r="BI5352" s="12"/>
      <c r="BJ5352" s="13"/>
      <c r="BK5352" s="13"/>
      <c r="BL5352" s="13"/>
      <c r="BM5352" s="13"/>
      <c r="BN5352" s="13"/>
    </row>
    <row r="5353" spans="4:66" x14ac:dyDescent="0.25">
      <c r="D5353"/>
      <c r="E5353" s="10"/>
      <c r="F5353" s="10"/>
      <c r="G5353" s="10"/>
      <c r="H5353" s="10"/>
      <c r="I5353" s="10"/>
      <c r="J5353" s="10"/>
      <c r="K5353" s="11"/>
      <c r="L5353" s="11"/>
      <c r="M5353" s="12"/>
      <c r="N5353" s="12"/>
      <c r="O5353" s="12"/>
      <c r="P5353" s="12"/>
      <c r="Q5353" s="12"/>
      <c r="R5353" s="12"/>
      <c r="S5353" s="12"/>
      <c r="T5353" s="12"/>
      <c r="U5353" s="12"/>
      <c r="V5353" s="12"/>
      <c r="W5353" s="12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2"/>
      <c r="AS5353" s="12"/>
      <c r="AT5353" s="12"/>
      <c r="AU5353" s="12"/>
      <c r="AV5353" s="12"/>
      <c r="AW5353" s="12"/>
      <c r="AX5353" s="12"/>
      <c r="AY5353" s="12"/>
      <c r="AZ5353" s="12"/>
      <c r="BA5353" s="12"/>
      <c r="BB5353" s="12"/>
      <c r="BC5353" s="12"/>
      <c r="BD5353" s="12"/>
      <c r="BE5353" s="12"/>
      <c r="BF5353" s="12"/>
      <c r="BG5353" s="12"/>
      <c r="BH5353" s="12"/>
      <c r="BI5353" s="12"/>
      <c r="BJ5353" s="13"/>
      <c r="BK5353" s="13"/>
      <c r="BL5353" s="13"/>
      <c r="BM5353" s="13"/>
      <c r="BN5353" s="13"/>
    </row>
    <row r="5354" spans="4:66" x14ac:dyDescent="0.25">
      <c r="D5354"/>
      <c r="E5354" s="10"/>
      <c r="F5354" s="10"/>
      <c r="G5354" s="10"/>
      <c r="H5354" s="10"/>
      <c r="I5354" s="10"/>
      <c r="J5354" s="10"/>
      <c r="K5354" s="11"/>
      <c r="L5354" s="11"/>
      <c r="M5354" s="12"/>
      <c r="N5354" s="12"/>
      <c r="O5354" s="12"/>
      <c r="P5354" s="12"/>
      <c r="Q5354" s="12"/>
      <c r="R5354" s="12"/>
      <c r="S5354" s="12"/>
      <c r="T5354" s="12"/>
      <c r="U5354" s="12"/>
      <c r="V5354" s="12"/>
      <c r="W5354" s="12"/>
      <c r="X5354" s="12"/>
      <c r="Y5354" s="12"/>
      <c r="Z5354" s="12"/>
      <c r="AA5354" s="12"/>
      <c r="AB5354" s="12"/>
      <c r="AC5354" s="12"/>
      <c r="AD5354" s="12"/>
      <c r="AE5354" s="12"/>
      <c r="AF5354" s="12"/>
      <c r="AG5354" s="12"/>
      <c r="AH5354" s="12"/>
      <c r="AI5354" s="12"/>
      <c r="AJ5354" s="12"/>
      <c r="AK5354" s="12"/>
      <c r="AL5354" s="12"/>
      <c r="AM5354" s="12"/>
      <c r="AN5354" s="12"/>
      <c r="AO5354" s="12"/>
      <c r="AP5354" s="12"/>
      <c r="AQ5354" s="12"/>
      <c r="AR5354" s="12"/>
      <c r="AS5354" s="12"/>
      <c r="AT5354" s="12"/>
      <c r="AU5354" s="12"/>
      <c r="AV5354" s="12"/>
      <c r="AW5354" s="12"/>
      <c r="AX5354" s="12"/>
      <c r="AY5354" s="12"/>
      <c r="AZ5354" s="12"/>
      <c r="BA5354" s="12"/>
      <c r="BB5354" s="12"/>
      <c r="BC5354" s="12"/>
      <c r="BD5354" s="12"/>
      <c r="BE5354" s="12"/>
      <c r="BF5354" s="12"/>
      <c r="BG5354" s="12"/>
      <c r="BH5354" s="12"/>
      <c r="BI5354" s="12"/>
      <c r="BJ5354" s="13"/>
      <c r="BK5354" s="13"/>
      <c r="BL5354" s="13"/>
      <c r="BM5354" s="13"/>
      <c r="BN5354" s="13"/>
    </row>
    <row r="5355" spans="4:66" x14ac:dyDescent="0.25">
      <c r="D5355"/>
      <c r="E5355" s="10"/>
      <c r="F5355" s="10"/>
      <c r="G5355" s="10"/>
      <c r="H5355" s="10"/>
      <c r="I5355" s="10"/>
      <c r="J5355" s="10"/>
      <c r="K5355" s="11"/>
      <c r="L5355" s="11"/>
      <c r="M5355" s="12"/>
      <c r="N5355" s="12"/>
      <c r="O5355" s="12"/>
      <c r="P5355" s="12"/>
      <c r="Q5355" s="12"/>
      <c r="R5355" s="12"/>
      <c r="S5355" s="12"/>
      <c r="T5355" s="12"/>
      <c r="U5355" s="12"/>
      <c r="V5355" s="12"/>
      <c r="W5355" s="12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2"/>
      <c r="AS5355" s="12"/>
      <c r="AT5355" s="12"/>
      <c r="AU5355" s="12"/>
      <c r="AV5355" s="12"/>
      <c r="AW5355" s="12"/>
      <c r="AX5355" s="12"/>
      <c r="AY5355" s="12"/>
      <c r="AZ5355" s="12"/>
      <c r="BA5355" s="12"/>
      <c r="BB5355" s="12"/>
      <c r="BC5355" s="12"/>
      <c r="BD5355" s="12"/>
      <c r="BE5355" s="12"/>
      <c r="BF5355" s="12"/>
      <c r="BG5355" s="12"/>
      <c r="BH5355" s="12"/>
      <c r="BI5355" s="12"/>
      <c r="BJ5355" s="13"/>
      <c r="BK5355" s="13"/>
      <c r="BL5355" s="13"/>
      <c r="BM5355" s="13"/>
      <c r="BN5355" s="13"/>
    </row>
    <row r="5356" spans="4:66" x14ac:dyDescent="0.25">
      <c r="D5356"/>
      <c r="E5356" s="10"/>
      <c r="F5356" s="10"/>
      <c r="G5356" s="10"/>
      <c r="H5356" s="10"/>
      <c r="I5356" s="10"/>
      <c r="J5356" s="10"/>
      <c r="K5356" s="11"/>
      <c r="L5356" s="11"/>
      <c r="M5356" s="12"/>
      <c r="N5356" s="12"/>
      <c r="O5356" s="12"/>
      <c r="P5356" s="12"/>
      <c r="Q5356" s="12"/>
      <c r="R5356" s="12"/>
      <c r="S5356" s="12"/>
      <c r="T5356" s="12"/>
      <c r="U5356" s="12"/>
      <c r="V5356" s="12"/>
      <c r="W5356" s="12"/>
      <c r="X5356" s="12"/>
      <c r="Y5356" s="12"/>
      <c r="Z5356" s="12"/>
      <c r="AA5356" s="12"/>
      <c r="AB5356" s="12"/>
      <c r="AC5356" s="12"/>
      <c r="AD5356" s="12"/>
      <c r="AE5356" s="12"/>
      <c r="AF5356" s="12"/>
      <c r="AG5356" s="12"/>
      <c r="AH5356" s="12"/>
      <c r="AI5356" s="12"/>
      <c r="AJ5356" s="12"/>
      <c r="AK5356" s="12"/>
      <c r="AL5356" s="12"/>
      <c r="AM5356" s="12"/>
      <c r="AN5356" s="12"/>
      <c r="AO5356" s="12"/>
      <c r="AP5356" s="12"/>
      <c r="AQ5356" s="12"/>
      <c r="AR5356" s="12"/>
      <c r="AS5356" s="12"/>
      <c r="AT5356" s="12"/>
      <c r="AU5356" s="12"/>
      <c r="AV5356" s="12"/>
      <c r="AW5356" s="12"/>
      <c r="AX5356" s="12"/>
      <c r="AY5356" s="12"/>
      <c r="AZ5356" s="12"/>
      <c r="BA5356" s="12"/>
      <c r="BB5356" s="12"/>
      <c r="BC5356" s="12"/>
      <c r="BD5356" s="12"/>
      <c r="BE5356" s="12"/>
      <c r="BF5356" s="12"/>
      <c r="BG5356" s="12"/>
      <c r="BH5356" s="12"/>
      <c r="BI5356" s="12"/>
      <c r="BJ5356" s="13"/>
      <c r="BK5356" s="13"/>
      <c r="BL5356" s="13"/>
      <c r="BM5356" s="13"/>
      <c r="BN5356" s="13"/>
    </row>
    <row r="5357" spans="4:66" x14ac:dyDescent="0.25">
      <c r="D5357"/>
      <c r="E5357" s="10"/>
      <c r="F5357" s="10"/>
      <c r="G5357" s="10"/>
      <c r="H5357" s="10"/>
      <c r="I5357" s="10"/>
      <c r="J5357" s="10"/>
      <c r="K5357" s="11"/>
      <c r="L5357" s="11"/>
      <c r="M5357" s="12"/>
      <c r="N5357" s="12"/>
      <c r="O5357" s="12"/>
      <c r="P5357" s="12"/>
      <c r="Q5357" s="12"/>
      <c r="R5357" s="12"/>
      <c r="S5357" s="12"/>
      <c r="T5357" s="12"/>
      <c r="U5357" s="12"/>
      <c r="V5357" s="12"/>
      <c r="W5357" s="12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2"/>
      <c r="AS5357" s="12"/>
      <c r="AT5357" s="12"/>
      <c r="AU5357" s="12"/>
      <c r="AV5357" s="12"/>
      <c r="AW5357" s="12"/>
      <c r="AX5357" s="12"/>
      <c r="AY5357" s="12"/>
      <c r="AZ5357" s="12"/>
      <c r="BA5357" s="12"/>
      <c r="BB5357" s="12"/>
      <c r="BC5357" s="12"/>
      <c r="BD5357" s="12"/>
      <c r="BE5357" s="12"/>
      <c r="BF5357" s="12"/>
      <c r="BG5357" s="12"/>
      <c r="BH5357" s="12"/>
      <c r="BI5357" s="12"/>
      <c r="BJ5357" s="13"/>
      <c r="BK5357" s="13"/>
      <c r="BL5357" s="13"/>
      <c r="BM5357" s="13"/>
      <c r="BN5357" s="13"/>
    </row>
    <row r="5358" spans="4:66" x14ac:dyDescent="0.25">
      <c r="D5358"/>
      <c r="E5358" s="10"/>
      <c r="F5358" s="10"/>
      <c r="G5358" s="10"/>
      <c r="H5358" s="10"/>
      <c r="I5358" s="10"/>
      <c r="J5358" s="10"/>
      <c r="K5358" s="11"/>
      <c r="L5358" s="11"/>
      <c r="M5358" s="12"/>
      <c r="N5358" s="12"/>
      <c r="O5358" s="12"/>
      <c r="P5358" s="12"/>
      <c r="Q5358" s="12"/>
      <c r="R5358" s="12"/>
      <c r="S5358" s="12"/>
      <c r="T5358" s="12"/>
      <c r="U5358" s="12"/>
      <c r="V5358" s="12"/>
      <c r="W5358" s="12"/>
      <c r="X5358" s="12"/>
      <c r="Y5358" s="12"/>
      <c r="Z5358" s="12"/>
      <c r="AA5358" s="12"/>
      <c r="AB5358" s="12"/>
      <c r="AC5358" s="12"/>
      <c r="AD5358" s="12"/>
      <c r="AE5358" s="12"/>
      <c r="AF5358" s="12"/>
      <c r="AG5358" s="12"/>
      <c r="AH5358" s="12"/>
      <c r="AI5358" s="12"/>
      <c r="AJ5358" s="12"/>
      <c r="AK5358" s="12"/>
      <c r="AL5358" s="12"/>
      <c r="AM5358" s="12"/>
      <c r="AN5358" s="12"/>
      <c r="AO5358" s="12"/>
      <c r="AP5358" s="12"/>
      <c r="AQ5358" s="12"/>
      <c r="AR5358" s="12"/>
      <c r="AS5358" s="12"/>
      <c r="AT5358" s="12"/>
      <c r="AU5358" s="12"/>
      <c r="AV5358" s="12"/>
      <c r="AW5358" s="12"/>
      <c r="AX5358" s="12"/>
      <c r="AY5358" s="12"/>
      <c r="AZ5358" s="12"/>
      <c r="BA5358" s="12"/>
      <c r="BB5358" s="12"/>
      <c r="BC5358" s="12"/>
      <c r="BD5358" s="12"/>
      <c r="BE5358" s="12"/>
      <c r="BF5358" s="12"/>
      <c r="BG5358" s="12"/>
      <c r="BH5358" s="12"/>
      <c r="BI5358" s="12"/>
      <c r="BJ5358" s="13"/>
      <c r="BK5358" s="13"/>
      <c r="BL5358" s="13"/>
      <c r="BM5358" s="13"/>
      <c r="BN5358" s="13"/>
    </row>
    <row r="5359" spans="4:66" x14ac:dyDescent="0.25">
      <c r="D5359"/>
      <c r="E5359" s="10"/>
      <c r="F5359" s="10"/>
      <c r="G5359" s="10"/>
      <c r="H5359" s="10"/>
      <c r="I5359" s="10"/>
      <c r="J5359" s="10"/>
      <c r="K5359" s="11"/>
      <c r="L5359" s="11"/>
      <c r="M5359" s="12"/>
      <c r="N5359" s="12"/>
      <c r="O5359" s="12"/>
      <c r="P5359" s="12"/>
      <c r="Q5359" s="12"/>
      <c r="R5359" s="12"/>
      <c r="S5359" s="12"/>
      <c r="T5359" s="12"/>
      <c r="U5359" s="12"/>
      <c r="V5359" s="12"/>
      <c r="W5359" s="12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2"/>
      <c r="AS5359" s="12"/>
      <c r="AT5359" s="12"/>
      <c r="AU5359" s="12"/>
      <c r="AV5359" s="12"/>
      <c r="AW5359" s="12"/>
      <c r="AX5359" s="12"/>
      <c r="AY5359" s="12"/>
      <c r="AZ5359" s="12"/>
      <c r="BA5359" s="12"/>
      <c r="BB5359" s="12"/>
      <c r="BC5359" s="12"/>
      <c r="BD5359" s="12"/>
      <c r="BE5359" s="12"/>
      <c r="BF5359" s="12"/>
      <c r="BG5359" s="12"/>
      <c r="BH5359" s="12"/>
      <c r="BI5359" s="12"/>
      <c r="BJ5359" s="13"/>
      <c r="BK5359" s="13"/>
      <c r="BL5359" s="13"/>
      <c r="BM5359" s="13"/>
      <c r="BN5359" s="13"/>
    </row>
    <row r="5360" spans="4:66" x14ac:dyDescent="0.25">
      <c r="D5360"/>
      <c r="E5360" s="10"/>
      <c r="F5360" s="10"/>
      <c r="G5360" s="10"/>
      <c r="H5360" s="10"/>
      <c r="I5360" s="10"/>
      <c r="J5360" s="10"/>
      <c r="K5360" s="11"/>
      <c r="L5360" s="11"/>
      <c r="M5360" s="12"/>
      <c r="N5360" s="12"/>
      <c r="O5360" s="12"/>
      <c r="P5360" s="12"/>
      <c r="Q5360" s="12"/>
      <c r="R5360" s="12"/>
      <c r="S5360" s="12"/>
      <c r="T5360" s="12"/>
      <c r="U5360" s="12"/>
      <c r="V5360" s="12"/>
      <c r="W5360" s="12"/>
      <c r="X5360" s="12"/>
      <c r="Y5360" s="12"/>
      <c r="Z5360" s="12"/>
      <c r="AA5360" s="12"/>
      <c r="AB5360" s="12"/>
      <c r="AC5360" s="12"/>
      <c r="AD5360" s="12"/>
      <c r="AE5360" s="12"/>
      <c r="AF5360" s="12"/>
      <c r="AG5360" s="12"/>
      <c r="AH5360" s="12"/>
      <c r="AI5360" s="12"/>
      <c r="AJ5360" s="12"/>
      <c r="AK5360" s="12"/>
      <c r="AL5360" s="12"/>
      <c r="AM5360" s="12"/>
      <c r="AN5360" s="12"/>
      <c r="AO5360" s="12"/>
      <c r="AP5360" s="12"/>
      <c r="AQ5360" s="12"/>
      <c r="AR5360" s="12"/>
      <c r="AS5360" s="12"/>
      <c r="AT5360" s="12"/>
      <c r="AU5360" s="12"/>
      <c r="AV5360" s="12"/>
      <c r="AW5360" s="12"/>
      <c r="AX5360" s="12"/>
      <c r="AY5360" s="12"/>
      <c r="AZ5360" s="12"/>
      <c r="BA5360" s="12"/>
      <c r="BB5360" s="12"/>
      <c r="BC5360" s="12"/>
      <c r="BD5360" s="12"/>
      <c r="BE5360" s="12"/>
      <c r="BF5360" s="12"/>
      <c r="BG5360" s="12"/>
      <c r="BH5360" s="12"/>
      <c r="BI5360" s="12"/>
      <c r="BJ5360" s="13"/>
      <c r="BK5360" s="13"/>
      <c r="BL5360" s="13"/>
      <c r="BM5360" s="13"/>
      <c r="BN5360" s="13"/>
    </row>
    <row r="5361" spans="4:66" x14ac:dyDescent="0.25">
      <c r="D5361"/>
      <c r="E5361" s="10"/>
      <c r="F5361" s="10"/>
      <c r="G5361" s="10"/>
      <c r="H5361" s="10"/>
      <c r="I5361" s="10"/>
      <c r="J5361" s="10"/>
      <c r="K5361" s="11"/>
      <c r="L5361" s="11"/>
      <c r="M5361" s="12"/>
      <c r="N5361" s="12"/>
      <c r="O5361" s="12"/>
      <c r="P5361" s="12"/>
      <c r="Q5361" s="12"/>
      <c r="R5361" s="12"/>
      <c r="S5361" s="12"/>
      <c r="T5361" s="12"/>
      <c r="U5361" s="12"/>
      <c r="V5361" s="12"/>
      <c r="W5361" s="12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2"/>
      <c r="AS5361" s="12"/>
      <c r="AT5361" s="12"/>
      <c r="AU5361" s="12"/>
      <c r="AV5361" s="12"/>
      <c r="AW5361" s="12"/>
      <c r="AX5361" s="12"/>
      <c r="AY5361" s="12"/>
      <c r="AZ5361" s="12"/>
      <c r="BA5361" s="12"/>
      <c r="BB5361" s="12"/>
      <c r="BC5361" s="12"/>
      <c r="BD5361" s="12"/>
      <c r="BE5361" s="12"/>
      <c r="BF5361" s="12"/>
      <c r="BG5361" s="12"/>
      <c r="BH5361" s="12"/>
      <c r="BI5361" s="12"/>
      <c r="BJ5361" s="13"/>
      <c r="BK5361" s="13"/>
      <c r="BL5361" s="13"/>
      <c r="BM5361" s="13"/>
      <c r="BN5361" s="13"/>
    </row>
    <row r="5362" spans="4:66" x14ac:dyDescent="0.25">
      <c r="D5362"/>
      <c r="E5362" s="10"/>
      <c r="F5362" s="10"/>
      <c r="G5362" s="10"/>
      <c r="H5362" s="10"/>
      <c r="I5362" s="10"/>
      <c r="J5362" s="10"/>
      <c r="K5362" s="11"/>
      <c r="L5362" s="11"/>
      <c r="M5362" s="12"/>
      <c r="N5362" s="12"/>
      <c r="O5362" s="12"/>
      <c r="P5362" s="12"/>
      <c r="Q5362" s="12"/>
      <c r="R5362" s="12"/>
      <c r="S5362" s="12"/>
      <c r="T5362" s="12"/>
      <c r="U5362" s="12"/>
      <c r="V5362" s="12"/>
      <c r="W5362" s="12"/>
      <c r="X5362" s="12"/>
      <c r="Y5362" s="12"/>
      <c r="Z5362" s="12"/>
      <c r="AA5362" s="12"/>
      <c r="AB5362" s="12"/>
      <c r="AC5362" s="12"/>
      <c r="AD5362" s="12"/>
      <c r="AE5362" s="12"/>
      <c r="AF5362" s="12"/>
      <c r="AG5362" s="12"/>
      <c r="AH5362" s="12"/>
      <c r="AI5362" s="12"/>
      <c r="AJ5362" s="12"/>
      <c r="AK5362" s="12"/>
      <c r="AL5362" s="12"/>
      <c r="AM5362" s="12"/>
      <c r="AN5362" s="12"/>
      <c r="AO5362" s="12"/>
      <c r="AP5362" s="12"/>
      <c r="AQ5362" s="12"/>
      <c r="AR5362" s="12"/>
      <c r="AS5362" s="12"/>
      <c r="AT5362" s="12"/>
      <c r="AU5362" s="12"/>
      <c r="AV5362" s="12"/>
      <c r="AW5362" s="12"/>
      <c r="AX5362" s="12"/>
      <c r="AY5362" s="12"/>
      <c r="AZ5362" s="12"/>
      <c r="BA5362" s="12"/>
      <c r="BB5362" s="12"/>
      <c r="BC5362" s="12"/>
      <c r="BD5362" s="12"/>
      <c r="BE5362" s="12"/>
      <c r="BF5362" s="12"/>
      <c r="BG5362" s="12"/>
      <c r="BH5362" s="12"/>
      <c r="BI5362" s="12"/>
      <c r="BJ5362" s="13"/>
      <c r="BK5362" s="13"/>
      <c r="BL5362" s="13"/>
      <c r="BM5362" s="13"/>
      <c r="BN5362" s="13"/>
    </row>
    <row r="5363" spans="4:66" x14ac:dyDescent="0.25">
      <c r="D5363"/>
      <c r="E5363" s="10"/>
      <c r="F5363" s="10"/>
      <c r="G5363" s="10"/>
      <c r="H5363" s="10"/>
      <c r="I5363" s="10"/>
      <c r="J5363" s="10"/>
      <c r="K5363" s="11"/>
      <c r="L5363" s="11"/>
      <c r="M5363" s="12"/>
      <c r="N5363" s="12"/>
      <c r="O5363" s="12"/>
      <c r="P5363" s="12"/>
      <c r="Q5363" s="12"/>
      <c r="R5363" s="12"/>
      <c r="S5363" s="12"/>
      <c r="T5363" s="12"/>
      <c r="U5363" s="12"/>
      <c r="V5363" s="12"/>
      <c r="W5363" s="12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2"/>
      <c r="AS5363" s="12"/>
      <c r="AT5363" s="12"/>
      <c r="AU5363" s="12"/>
      <c r="AV5363" s="12"/>
      <c r="AW5363" s="12"/>
      <c r="AX5363" s="12"/>
      <c r="AY5363" s="12"/>
      <c r="AZ5363" s="12"/>
      <c r="BA5363" s="12"/>
      <c r="BB5363" s="12"/>
      <c r="BC5363" s="12"/>
      <c r="BD5363" s="12"/>
      <c r="BE5363" s="12"/>
      <c r="BF5363" s="12"/>
      <c r="BG5363" s="12"/>
      <c r="BH5363" s="12"/>
      <c r="BI5363" s="12"/>
      <c r="BJ5363" s="13"/>
      <c r="BK5363" s="13"/>
      <c r="BL5363" s="13"/>
      <c r="BM5363" s="13"/>
      <c r="BN5363" s="13"/>
    </row>
    <row r="5364" spans="4:66" x14ac:dyDescent="0.25">
      <c r="D5364"/>
      <c r="E5364" s="10"/>
      <c r="F5364" s="10"/>
      <c r="G5364" s="10"/>
      <c r="H5364" s="10"/>
      <c r="I5364" s="10"/>
      <c r="J5364" s="10"/>
      <c r="K5364" s="11"/>
      <c r="L5364" s="11"/>
      <c r="M5364" s="12"/>
      <c r="N5364" s="12"/>
      <c r="O5364" s="12"/>
      <c r="P5364" s="12"/>
      <c r="Q5364" s="12"/>
      <c r="R5364" s="12"/>
      <c r="S5364" s="12"/>
      <c r="T5364" s="12"/>
      <c r="U5364" s="12"/>
      <c r="V5364" s="12"/>
      <c r="W5364" s="12"/>
      <c r="X5364" s="12"/>
      <c r="Y5364" s="12"/>
      <c r="Z5364" s="12"/>
      <c r="AA5364" s="12"/>
      <c r="AB5364" s="12"/>
      <c r="AC5364" s="12"/>
      <c r="AD5364" s="12"/>
      <c r="AE5364" s="12"/>
      <c r="AF5364" s="12"/>
      <c r="AG5364" s="12"/>
      <c r="AH5364" s="12"/>
      <c r="AI5364" s="12"/>
      <c r="AJ5364" s="12"/>
      <c r="AK5364" s="12"/>
      <c r="AL5364" s="12"/>
      <c r="AM5364" s="12"/>
      <c r="AN5364" s="12"/>
      <c r="AO5364" s="12"/>
      <c r="AP5364" s="12"/>
      <c r="AQ5364" s="12"/>
      <c r="AR5364" s="12"/>
      <c r="AS5364" s="12"/>
      <c r="AT5364" s="12"/>
      <c r="AU5364" s="12"/>
      <c r="AV5364" s="12"/>
      <c r="AW5364" s="12"/>
      <c r="AX5364" s="12"/>
      <c r="AY5364" s="12"/>
      <c r="AZ5364" s="12"/>
      <c r="BA5364" s="12"/>
      <c r="BB5364" s="12"/>
      <c r="BC5364" s="12"/>
      <c r="BD5364" s="12"/>
      <c r="BE5364" s="12"/>
      <c r="BF5364" s="12"/>
      <c r="BG5364" s="12"/>
      <c r="BH5364" s="12"/>
      <c r="BI5364" s="12"/>
      <c r="BJ5364" s="13"/>
      <c r="BK5364" s="13"/>
      <c r="BL5364" s="13"/>
      <c r="BM5364" s="13"/>
      <c r="BN5364" s="13"/>
    </row>
    <row r="5365" spans="4:66" s="14" customFormat="1" x14ac:dyDescent="0.25">
      <c r="K5365" s="16"/>
      <c r="L5365" s="16"/>
      <c r="M5365" s="17"/>
      <c r="N5365" s="17"/>
      <c r="O5365" s="17"/>
      <c r="P5365" s="17"/>
      <c r="Q5365" s="17"/>
      <c r="R5365" s="17"/>
      <c r="S5365" s="17"/>
      <c r="T5365" s="17"/>
      <c r="U5365" s="17"/>
      <c r="V5365" s="17"/>
      <c r="W5365" s="17"/>
      <c r="X5365" s="17"/>
      <c r="Y5365" s="17"/>
      <c r="Z5365" s="17"/>
      <c r="AA5365" s="17"/>
      <c r="AB5365" s="17"/>
      <c r="AC5365" s="17"/>
      <c r="AD5365" s="17"/>
      <c r="AE5365" s="17"/>
      <c r="AF5365" s="17"/>
      <c r="AG5365" s="17"/>
      <c r="AH5365" s="17"/>
      <c r="AI5365" s="17"/>
      <c r="AJ5365" s="17"/>
      <c r="AK5365" s="17"/>
      <c r="AL5365" s="17"/>
      <c r="AM5365" s="17"/>
      <c r="AN5365" s="17"/>
      <c r="AO5365" s="17"/>
      <c r="AP5365" s="17"/>
      <c r="AQ5365" s="17"/>
      <c r="AR5365" s="17"/>
      <c r="AS5365" s="17"/>
      <c r="AT5365" s="17"/>
      <c r="AU5365" s="17"/>
      <c r="AV5365" s="17"/>
      <c r="AW5365" s="17"/>
      <c r="AX5365" s="17"/>
      <c r="AY5365" s="17"/>
      <c r="AZ5365" s="17"/>
      <c r="BA5365" s="17"/>
      <c r="BB5365" s="17"/>
      <c r="BC5365" s="17"/>
      <c r="BD5365" s="17"/>
      <c r="BE5365" s="17"/>
      <c r="BF5365" s="17"/>
      <c r="BG5365" s="17"/>
      <c r="BH5365" s="17"/>
      <c r="BI5365" s="17"/>
      <c r="BJ5365" s="18"/>
      <c r="BK5365" s="18"/>
      <c r="BL5365" s="18"/>
      <c r="BM5365" s="18"/>
      <c r="BN5365" s="18"/>
    </row>
    <row r="5366" spans="4:66" x14ac:dyDescent="0.25">
      <c r="D5366"/>
      <c r="E5366" s="10"/>
      <c r="F5366" s="10"/>
      <c r="G5366" s="10"/>
      <c r="H5366" s="10"/>
      <c r="I5366" s="10"/>
      <c r="J5366" s="10"/>
      <c r="K5366" s="11"/>
      <c r="L5366" s="11"/>
      <c r="M5366" s="12"/>
      <c r="N5366" s="12"/>
      <c r="O5366" s="12"/>
      <c r="P5366" s="12"/>
      <c r="Q5366" s="12"/>
      <c r="R5366" s="12"/>
      <c r="S5366" s="12"/>
      <c r="T5366" s="12"/>
      <c r="U5366" s="12"/>
      <c r="V5366" s="12"/>
      <c r="W5366" s="12"/>
      <c r="X5366" s="12"/>
      <c r="Y5366" s="12"/>
      <c r="Z5366" s="12"/>
      <c r="AA5366" s="12"/>
      <c r="AB5366" s="12"/>
      <c r="AC5366" s="12"/>
      <c r="AD5366" s="12"/>
      <c r="AE5366" s="12"/>
      <c r="AF5366" s="12"/>
      <c r="AG5366" s="12"/>
      <c r="AH5366" s="12"/>
      <c r="AI5366" s="12"/>
      <c r="AJ5366" s="12"/>
      <c r="AK5366" s="12"/>
      <c r="AL5366" s="12"/>
      <c r="AM5366" s="12"/>
      <c r="AN5366" s="12"/>
      <c r="AO5366" s="12"/>
      <c r="AP5366" s="12"/>
      <c r="AQ5366" s="12"/>
      <c r="AR5366" s="12"/>
      <c r="AS5366" s="12"/>
      <c r="AT5366" s="12"/>
      <c r="AU5366" s="12"/>
      <c r="AV5366" s="12"/>
      <c r="AW5366" s="12"/>
      <c r="AX5366" s="12"/>
      <c r="AY5366" s="12"/>
      <c r="AZ5366" s="12"/>
      <c r="BA5366" s="12"/>
      <c r="BB5366" s="12"/>
      <c r="BC5366" s="12"/>
      <c r="BD5366" s="12"/>
      <c r="BE5366" s="12"/>
      <c r="BF5366" s="12"/>
      <c r="BG5366" s="12"/>
      <c r="BH5366" s="12"/>
      <c r="BI5366" s="12"/>
      <c r="BJ5366" s="13"/>
      <c r="BK5366" s="13"/>
      <c r="BL5366" s="13"/>
      <c r="BM5366" s="13"/>
      <c r="BN5366" s="13"/>
    </row>
    <row r="5367" spans="4:66" x14ac:dyDescent="0.25">
      <c r="D5367"/>
      <c r="E5367" s="10"/>
      <c r="F5367" s="10"/>
      <c r="G5367" s="10"/>
      <c r="H5367" s="10"/>
      <c r="I5367" s="10"/>
      <c r="J5367" s="10"/>
      <c r="K5367" s="11"/>
      <c r="L5367" s="11"/>
      <c r="M5367" s="12"/>
      <c r="N5367" s="12"/>
      <c r="O5367" s="12"/>
      <c r="P5367" s="12"/>
      <c r="Q5367" s="12"/>
      <c r="R5367" s="12"/>
      <c r="S5367" s="12"/>
      <c r="T5367" s="12"/>
      <c r="U5367" s="12"/>
      <c r="V5367" s="12"/>
      <c r="W5367" s="12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2"/>
      <c r="AS5367" s="12"/>
      <c r="AT5367" s="12"/>
      <c r="AU5367" s="12"/>
      <c r="AV5367" s="12"/>
      <c r="AW5367" s="12"/>
      <c r="AX5367" s="12"/>
      <c r="AY5367" s="12"/>
      <c r="AZ5367" s="12"/>
      <c r="BA5367" s="12"/>
      <c r="BB5367" s="12"/>
      <c r="BC5367" s="12"/>
      <c r="BD5367" s="12"/>
      <c r="BE5367" s="12"/>
      <c r="BF5367" s="12"/>
      <c r="BG5367" s="12"/>
      <c r="BH5367" s="12"/>
      <c r="BI5367" s="12"/>
      <c r="BJ5367" s="13"/>
      <c r="BK5367" s="13"/>
      <c r="BL5367" s="13"/>
      <c r="BM5367" s="13"/>
      <c r="BN5367" s="13"/>
    </row>
    <row r="5368" spans="4:66" x14ac:dyDescent="0.25">
      <c r="D5368"/>
      <c r="E5368" s="10"/>
      <c r="F5368" s="10"/>
      <c r="G5368" s="10"/>
      <c r="H5368" s="10"/>
      <c r="I5368" s="10"/>
      <c r="J5368" s="10"/>
      <c r="K5368" s="11"/>
      <c r="L5368" s="11"/>
      <c r="M5368" s="12"/>
      <c r="N5368" s="12"/>
      <c r="O5368" s="12"/>
      <c r="P5368" s="12"/>
      <c r="Q5368" s="12"/>
      <c r="R5368" s="12"/>
      <c r="S5368" s="12"/>
      <c r="T5368" s="12"/>
      <c r="U5368" s="12"/>
      <c r="V5368" s="12"/>
      <c r="W5368" s="12"/>
      <c r="X5368" s="12"/>
      <c r="Y5368" s="12"/>
      <c r="Z5368" s="12"/>
      <c r="AA5368" s="12"/>
      <c r="AB5368" s="12"/>
      <c r="AC5368" s="12"/>
      <c r="AD5368" s="12"/>
      <c r="AE5368" s="12"/>
      <c r="AF5368" s="12"/>
      <c r="AG5368" s="12"/>
      <c r="AH5368" s="12"/>
      <c r="AI5368" s="12"/>
      <c r="AJ5368" s="12"/>
      <c r="AK5368" s="12"/>
      <c r="AL5368" s="12"/>
      <c r="AM5368" s="12"/>
      <c r="AN5368" s="12"/>
      <c r="AO5368" s="12"/>
      <c r="AP5368" s="12"/>
      <c r="AQ5368" s="12"/>
      <c r="AR5368" s="12"/>
      <c r="AS5368" s="12"/>
      <c r="AT5368" s="12"/>
      <c r="AU5368" s="12"/>
      <c r="AV5368" s="12"/>
      <c r="AW5368" s="12"/>
      <c r="AX5368" s="12"/>
      <c r="AY5368" s="12"/>
      <c r="AZ5368" s="12"/>
      <c r="BA5368" s="12"/>
      <c r="BB5368" s="12"/>
      <c r="BC5368" s="12"/>
      <c r="BD5368" s="12"/>
      <c r="BE5368" s="12"/>
      <c r="BF5368" s="12"/>
      <c r="BG5368" s="12"/>
      <c r="BH5368" s="12"/>
      <c r="BI5368" s="12"/>
      <c r="BJ5368" s="13"/>
      <c r="BK5368" s="13"/>
      <c r="BL5368" s="13"/>
      <c r="BM5368" s="13"/>
      <c r="BN5368" s="13"/>
    </row>
    <row r="5369" spans="4:66" x14ac:dyDescent="0.25">
      <c r="D5369"/>
      <c r="E5369" s="10"/>
      <c r="F5369" s="10"/>
      <c r="G5369" s="10"/>
      <c r="H5369" s="10"/>
      <c r="I5369" s="10"/>
      <c r="J5369" s="10"/>
      <c r="K5369" s="11"/>
      <c r="L5369" s="11"/>
      <c r="M5369" s="12"/>
      <c r="N5369" s="12"/>
      <c r="O5369" s="12"/>
      <c r="P5369" s="12"/>
      <c r="Q5369" s="12"/>
      <c r="R5369" s="12"/>
      <c r="S5369" s="12"/>
      <c r="T5369" s="12"/>
      <c r="U5369" s="12"/>
      <c r="V5369" s="12"/>
      <c r="W5369" s="12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2"/>
      <c r="AS5369" s="12"/>
      <c r="AT5369" s="12"/>
      <c r="AU5369" s="12"/>
      <c r="AV5369" s="12"/>
      <c r="AW5369" s="12"/>
      <c r="AX5369" s="12"/>
      <c r="AY5369" s="12"/>
      <c r="AZ5369" s="12"/>
      <c r="BA5369" s="12"/>
      <c r="BB5369" s="12"/>
      <c r="BC5369" s="12"/>
      <c r="BD5369" s="12"/>
      <c r="BE5369" s="12"/>
      <c r="BF5369" s="12"/>
      <c r="BG5369" s="12"/>
      <c r="BH5369" s="12"/>
      <c r="BI5369" s="12"/>
      <c r="BJ5369" s="13"/>
      <c r="BK5369" s="13"/>
      <c r="BL5369" s="13"/>
      <c r="BM5369" s="13"/>
      <c r="BN5369" s="13"/>
    </row>
    <row r="5370" spans="4:66" x14ac:dyDescent="0.25">
      <c r="D5370"/>
      <c r="E5370" s="10"/>
      <c r="F5370" s="10"/>
      <c r="G5370" s="10"/>
      <c r="H5370" s="10"/>
      <c r="I5370" s="10"/>
      <c r="J5370" s="10"/>
      <c r="K5370" s="11"/>
      <c r="L5370" s="11"/>
      <c r="M5370" s="12"/>
      <c r="N5370" s="12"/>
      <c r="O5370" s="12"/>
      <c r="P5370" s="12"/>
      <c r="Q5370" s="12"/>
      <c r="R5370" s="12"/>
      <c r="S5370" s="12"/>
      <c r="T5370" s="12"/>
      <c r="U5370" s="12"/>
      <c r="V5370" s="12"/>
      <c r="W5370" s="12"/>
      <c r="X5370" s="12"/>
      <c r="Y5370" s="12"/>
      <c r="Z5370" s="12"/>
      <c r="AA5370" s="12"/>
      <c r="AB5370" s="12"/>
      <c r="AC5370" s="12"/>
      <c r="AD5370" s="12"/>
      <c r="AE5370" s="12"/>
      <c r="AF5370" s="12"/>
      <c r="AG5370" s="12"/>
      <c r="AH5370" s="12"/>
      <c r="AI5370" s="12"/>
      <c r="AJ5370" s="12"/>
      <c r="AK5370" s="12"/>
      <c r="AL5370" s="12"/>
      <c r="AM5370" s="12"/>
      <c r="AN5370" s="12"/>
      <c r="AO5370" s="12"/>
      <c r="AP5370" s="12"/>
      <c r="AQ5370" s="12"/>
      <c r="AR5370" s="12"/>
      <c r="AS5370" s="12"/>
      <c r="AT5370" s="12"/>
      <c r="AU5370" s="12"/>
      <c r="AV5370" s="12"/>
      <c r="AW5370" s="12"/>
      <c r="AX5370" s="12"/>
      <c r="AY5370" s="12"/>
      <c r="AZ5370" s="12"/>
      <c r="BA5370" s="12"/>
      <c r="BB5370" s="12"/>
      <c r="BC5370" s="12"/>
      <c r="BD5370" s="12"/>
      <c r="BE5370" s="12"/>
      <c r="BF5370" s="12"/>
      <c r="BG5370" s="12"/>
      <c r="BH5370" s="12"/>
      <c r="BI5370" s="12"/>
      <c r="BJ5370" s="13"/>
      <c r="BK5370" s="13"/>
      <c r="BL5370" s="13"/>
      <c r="BM5370" s="13"/>
      <c r="BN5370" s="13"/>
    </row>
    <row r="5371" spans="4:66" x14ac:dyDescent="0.25">
      <c r="D5371"/>
      <c r="E5371" s="10"/>
      <c r="F5371" s="10"/>
      <c r="G5371" s="10"/>
      <c r="H5371" s="10"/>
      <c r="I5371" s="10"/>
      <c r="J5371" s="10"/>
      <c r="K5371" s="11"/>
      <c r="L5371" s="11"/>
      <c r="M5371" s="12"/>
      <c r="N5371" s="12"/>
      <c r="O5371" s="12"/>
      <c r="P5371" s="12"/>
      <c r="Q5371" s="12"/>
      <c r="R5371" s="12"/>
      <c r="S5371" s="12"/>
      <c r="T5371" s="12"/>
      <c r="U5371" s="12"/>
      <c r="V5371" s="12"/>
      <c r="W5371" s="12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2"/>
      <c r="AS5371" s="12"/>
      <c r="AT5371" s="12"/>
      <c r="AU5371" s="12"/>
      <c r="AV5371" s="12"/>
      <c r="AW5371" s="12"/>
      <c r="AX5371" s="12"/>
      <c r="AY5371" s="12"/>
      <c r="AZ5371" s="12"/>
      <c r="BA5371" s="12"/>
      <c r="BB5371" s="12"/>
      <c r="BC5371" s="12"/>
      <c r="BD5371" s="12"/>
      <c r="BE5371" s="12"/>
      <c r="BF5371" s="12"/>
      <c r="BG5371" s="12"/>
      <c r="BH5371" s="12"/>
      <c r="BI5371" s="12"/>
      <c r="BJ5371" s="13"/>
      <c r="BK5371" s="13"/>
      <c r="BL5371" s="13"/>
      <c r="BM5371" s="13"/>
      <c r="BN5371" s="13"/>
    </row>
    <row r="5372" spans="4:66" x14ac:dyDescent="0.25">
      <c r="D5372"/>
      <c r="E5372" s="10"/>
      <c r="F5372" s="10"/>
      <c r="G5372" s="10"/>
      <c r="H5372" s="10"/>
      <c r="I5372" s="10"/>
      <c r="J5372" s="10"/>
      <c r="K5372" s="11"/>
      <c r="L5372" s="11"/>
      <c r="M5372" s="12"/>
      <c r="N5372" s="12"/>
      <c r="O5372" s="12"/>
      <c r="P5372" s="12"/>
      <c r="Q5372" s="12"/>
      <c r="R5372" s="12"/>
      <c r="S5372" s="12"/>
      <c r="T5372" s="12"/>
      <c r="U5372" s="12"/>
      <c r="V5372" s="12"/>
      <c r="W5372" s="12"/>
      <c r="X5372" s="12"/>
      <c r="Y5372" s="12"/>
      <c r="Z5372" s="12"/>
      <c r="AA5372" s="12"/>
      <c r="AB5372" s="12"/>
      <c r="AC5372" s="12"/>
      <c r="AD5372" s="12"/>
      <c r="AE5372" s="12"/>
      <c r="AF5372" s="12"/>
      <c r="AG5372" s="12"/>
      <c r="AH5372" s="12"/>
      <c r="AI5372" s="12"/>
      <c r="AJ5372" s="12"/>
      <c r="AK5372" s="12"/>
      <c r="AL5372" s="12"/>
      <c r="AM5372" s="12"/>
      <c r="AN5372" s="12"/>
      <c r="AO5372" s="12"/>
      <c r="AP5372" s="12"/>
      <c r="AQ5372" s="12"/>
      <c r="AR5372" s="12"/>
      <c r="AS5372" s="12"/>
      <c r="AT5372" s="12"/>
      <c r="AU5372" s="12"/>
      <c r="AV5372" s="12"/>
      <c r="AW5372" s="12"/>
      <c r="AX5372" s="12"/>
      <c r="AY5372" s="12"/>
      <c r="AZ5372" s="12"/>
      <c r="BA5372" s="12"/>
      <c r="BB5372" s="12"/>
      <c r="BC5372" s="12"/>
      <c r="BD5372" s="12"/>
      <c r="BE5372" s="12"/>
      <c r="BF5372" s="12"/>
      <c r="BG5372" s="12"/>
      <c r="BH5372" s="12"/>
      <c r="BI5372" s="12"/>
      <c r="BJ5372" s="13"/>
      <c r="BK5372" s="13"/>
      <c r="BL5372" s="13"/>
      <c r="BM5372" s="13"/>
      <c r="BN5372" s="13"/>
    </row>
    <row r="5373" spans="4:66" x14ac:dyDescent="0.25">
      <c r="D5373"/>
      <c r="E5373" s="10"/>
      <c r="F5373" s="10"/>
      <c r="G5373" s="10"/>
      <c r="H5373" s="10"/>
      <c r="I5373" s="10"/>
      <c r="J5373" s="10"/>
      <c r="K5373" s="11"/>
      <c r="L5373" s="11"/>
      <c r="M5373" s="12"/>
      <c r="N5373" s="12"/>
      <c r="O5373" s="12"/>
      <c r="P5373" s="12"/>
      <c r="Q5373" s="12"/>
      <c r="R5373" s="12"/>
      <c r="S5373" s="12"/>
      <c r="T5373" s="12"/>
      <c r="U5373" s="12"/>
      <c r="V5373" s="12"/>
      <c r="W5373" s="12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2"/>
      <c r="AS5373" s="12"/>
      <c r="AT5373" s="12"/>
      <c r="AU5373" s="12"/>
      <c r="AV5373" s="12"/>
      <c r="AW5373" s="12"/>
      <c r="AX5373" s="12"/>
      <c r="AY5373" s="12"/>
      <c r="AZ5373" s="12"/>
      <c r="BA5373" s="12"/>
      <c r="BB5373" s="12"/>
      <c r="BC5373" s="12"/>
      <c r="BD5373" s="12"/>
      <c r="BE5373" s="12"/>
      <c r="BF5373" s="12"/>
      <c r="BG5373" s="12"/>
      <c r="BH5373" s="12"/>
      <c r="BI5373" s="12"/>
      <c r="BJ5373" s="13"/>
      <c r="BK5373" s="13"/>
      <c r="BL5373" s="13"/>
      <c r="BM5373" s="13"/>
      <c r="BN5373" s="13"/>
    </row>
    <row r="5374" spans="4:66" x14ac:dyDescent="0.25">
      <c r="D5374"/>
      <c r="E5374" s="10"/>
      <c r="F5374" s="10"/>
      <c r="G5374" s="10"/>
      <c r="H5374" s="10"/>
      <c r="I5374" s="10"/>
      <c r="J5374" s="10"/>
      <c r="K5374" s="11"/>
      <c r="L5374" s="11"/>
      <c r="M5374" s="12"/>
      <c r="N5374" s="12"/>
      <c r="O5374" s="12"/>
      <c r="P5374" s="12"/>
      <c r="Q5374" s="12"/>
      <c r="R5374" s="12"/>
      <c r="S5374" s="12"/>
      <c r="T5374" s="12"/>
      <c r="U5374" s="12"/>
      <c r="V5374" s="12"/>
      <c r="W5374" s="12"/>
      <c r="X5374" s="12"/>
      <c r="Y5374" s="12"/>
      <c r="Z5374" s="12"/>
      <c r="AA5374" s="12"/>
      <c r="AB5374" s="12"/>
      <c r="AC5374" s="12"/>
      <c r="AD5374" s="12"/>
      <c r="AE5374" s="12"/>
      <c r="AF5374" s="12"/>
      <c r="AG5374" s="12"/>
      <c r="AH5374" s="12"/>
      <c r="AI5374" s="12"/>
      <c r="AJ5374" s="12"/>
      <c r="AK5374" s="12"/>
      <c r="AL5374" s="12"/>
      <c r="AM5374" s="12"/>
      <c r="AN5374" s="12"/>
      <c r="AO5374" s="12"/>
      <c r="AP5374" s="12"/>
      <c r="AQ5374" s="12"/>
      <c r="AR5374" s="12"/>
      <c r="AS5374" s="12"/>
      <c r="AT5374" s="12"/>
      <c r="AU5374" s="12"/>
      <c r="AV5374" s="12"/>
      <c r="AW5374" s="12"/>
      <c r="AX5374" s="12"/>
      <c r="AY5374" s="12"/>
      <c r="AZ5374" s="12"/>
      <c r="BA5374" s="12"/>
      <c r="BB5374" s="12"/>
      <c r="BC5374" s="12"/>
      <c r="BD5374" s="12"/>
      <c r="BE5374" s="12"/>
      <c r="BF5374" s="12"/>
      <c r="BG5374" s="12"/>
      <c r="BH5374" s="12"/>
      <c r="BI5374" s="12"/>
      <c r="BJ5374" s="13"/>
      <c r="BK5374" s="13"/>
      <c r="BL5374" s="13"/>
      <c r="BM5374" s="13"/>
      <c r="BN5374" s="13"/>
    </row>
    <row r="5375" spans="4:66" x14ac:dyDescent="0.25">
      <c r="D5375"/>
      <c r="E5375" s="10"/>
      <c r="F5375" s="10"/>
      <c r="G5375" s="10"/>
      <c r="H5375" s="10"/>
      <c r="I5375" s="10"/>
      <c r="J5375" s="10"/>
      <c r="K5375" s="11"/>
      <c r="L5375" s="11"/>
      <c r="M5375" s="12"/>
      <c r="N5375" s="12"/>
      <c r="O5375" s="12"/>
      <c r="P5375" s="12"/>
      <c r="Q5375" s="12"/>
      <c r="R5375" s="12"/>
      <c r="S5375" s="12"/>
      <c r="T5375" s="12"/>
      <c r="U5375" s="12"/>
      <c r="V5375" s="12"/>
      <c r="W5375" s="12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2"/>
      <c r="AS5375" s="12"/>
      <c r="AT5375" s="12"/>
      <c r="AU5375" s="12"/>
      <c r="AV5375" s="12"/>
      <c r="AW5375" s="12"/>
      <c r="AX5375" s="12"/>
      <c r="AY5375" s="12"/>
      <c r="AZ5375" s="12"/>
      <c r="BA5375" s="12"/>
      <c r="BB5375" s="12"/>
      <c r="BC5375" s="12"/>
      <c r="BD5375" s="12"/>
      <c r="BE5375" s="12"/>
      <c r="BF5375" s="12"/>
      <c r="BG5375" s="12"/>
      <c r="BH5375" s="12"/>
      <c r="BI5375" s="12"/>
      <c r="BJ5375" s="13"/>
      <c r="BK5375" s="13"/>
      <c r="BL5375" s="13"/>
      <c r="BM5375" s="13"/>
      <c r="BN5375" s="13"/>
    </row>
    <row r="5376" spans="4:66" x14ac:dyDescent="0.25">
      <c r="D5376"/>
      <c r="E5376" s="10"/>
      <c r="F5376" s="10"/>
      <c r="G5376" s="10"/>
      <c r="H5376" s="10"/>
      <c r="I5376" s="10"/>
      <c r="J5376" s="10"/>
      <c r="K5376" s="11"/>
      <c r="L5376" s="11"/>
      <c r="M5376" s="12"/>
      <c r="N5376" s="12"/>
      <c r="O5376" s="12"/>
      <c r="P5376" s="12"/>
      <c r="Q5376" s="12"/>
      <c r="R5376" s="12"/>
      <c r="S5376" s="12"/>
      <c r="T5376" s="12"/>
      <c r="U5376" s="12"/>
      <c r="V5376" s="12"/>
      <c r="W5376" s="12"/>
      <c r="X5376" s="12"/>
      <c r="Y5376" s="12"/>
      <c r="Z5376" s="12"/>
      <c r="AA5376" s="12"/>
      <c r="AB5376" s="12"/>
      <c r="AC5376" s="12"/>
      <c r="AD5376" s="12"/>
      <c r="AE5376" s="12"/>
      <c r="AF5376" s="12"/>
      <c r="AG5376" s="12"/>
      <c r="AH5376" s="12"/>
      <c r="AI5376" s="12"/>
      <c r="AJ5376" s="12"/>
      <c r="AK5376" s="12"/>
      <c r="AL5376" s="12"/>
      <c r="AM5376" s="12"/>
      <c r="AN5376" s="12"/>
      <c r="AO5376" s="12"/>
      <c r="AP5376" s="12"/>
      <c r="AQ5376" s="12"/>
      <c r="AR5376" s="12"/>
      <c r="AS5376" s="12"/>
      <c r="AT5376" s="12"/>
      <c r="AU5376" s="12"/>
      <c r="AV5376" s="12"/>
      <c r="AW5376" s="12"/>
      <c r="AX5376" s="12"/>
      <c r="AY5376" s="12"/>
      <c r="AZ5376" s="12"/>
      <c r="BA5376" s="12"/>
      <c r="BB5376" s="12"/>
      <c r="BC5376" s="12"/>
      <c r="BD5376" s="12"/>
      <c r="BE5376" s="12"/>
      <c r="BF5376" s="12"/>
      <c r="BG5376" s="12"/>
      <c r="BH5376" s="12"/>
      <c r="BI5376" s="12"/>
      <c r="BJ5376" s="13"/>
      <c r="BK5376" s="13"/>
      <c r="BL5376" s="13"/>
      <c r="BM5376" s="13"/>
      <c r="BN5376" s="13"/>
    </row>
    <row r="5377" spans="4:66" x14ac:dyDescent="0.25">
      <c r="D5377"/>
      <c r="E5377" s="10"/>
      <c r="F5377" s="10"/>
      <c r="G5377" s="10"/>
      <c r="H5377" s="10"/>
      <c r="I5377" s="10"/>
      <c r="J5377" s="10"/>
      <c r="K5377" s="11"/>
      <c r="L5377" s="11"/>
      <c r="M5377" s="12"/>
      <c r="N5377" s="12"/>
      <c r="O5377" s="12"/>
      <c r="P5377" s="12"/>
      <c r="Q5377" s="12"/>
      <c r="R5377" s="12"/>
      <c r="S5377" s="12"/>
      <c r="T5377" s="12"/>
      <c r="U5377" s="12"/>
      <c r="V5377" s="12"/>
      <c r="W5377" s="12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2"/>
      <c r="AS5377" s="12"/>
      <c r="AT5377" s="12"/>
      <c r="AU5377" s="12"/>
      <c r="AV5377" s="12"/>
      <c r="AW5377" s="12"/>
      <c r="AX5377" s="12"/>
      <c r="AY5377" s="12"/>
      <c r="AZ5377" s="12"/>
      <c r="BA5377" s="12"/>
      <c r="BB5377" s="12"/>
      <c r="BC5377" s="12"/>
      <c r="BD5377" s="12"/>
      <c r="BE5377" s="12"/>
      <c r="BF5377" s="12"/>
      <c r="BG5377" s="12"/>
      <c r="BH5377" s="12"/>
      <c r="BI5377" s="12"/>
      <c r="BJ5377" s="13"/>
      <c r="BK5377" s="13"/>
      <c r="BL5377" s="13"/>
      <c r="BM5377" s="13"/>
      <c r="BN5377" s="13"/>
    </row>
    <row r="5378" spans="4:66" x14ac:dyDescent="0.25">
      <c r="D5378"/>
      <c r="E5378" s="10"/>
      <c r="F5378" s="10"/>
      <c r="G5378" s="10"/>
      <c r="H5378" s="10"/>
      <c r="I5378" s="10"/>
      <c r="J5378" s="10"/>
      <c r="K5378" s="11"/>
      <c r="L5378" s="11"/>
      <c r="M5378" s="12"/>
      <c r="N5378" s="12"/>
      <c r="O5378" s="12"/>
      <c r="P5378" s="12"/>
      <c r="Q5378" s="12"/>
      <c r="R5378" s="12"/>
      <c r="S5378" s="12"/>
      <c r="T5378" s="12"/>
      <c r="U5378" s="12"/>
      <c r="V5378" s="12"/>
      <c r="W5378" s="12"/>
      <c r="X5378" s="12"/>
      <c r="Y5378" s="12"/>
      <c r="Z5378" s="12"/>
      <c r="AA5378" s="12"/>
      <c r="AB5378" s="12"/>
      <c r="AC5378" s="12"/>
      <c r="AD5378" s="12"/>
      <c r="AE5378" s="12"/>
      <c r="AF5378" s="12"/>
      <c r="AG5378" s="12"/>
      <c r="AH5378" s="12"/>
      <c r="AI5378" s="12"/>
      <c r="AJ5378" s="12"/>
      <c r="AK5378" s="12"/>
      <c r="AL5378" s="12"/>
      <c r="AM5378" s="12"/>
      <c r="AN5378" s="12"/>
      <c r="AO5378" s="12"/>
      <c r="AP5378" s="12"/>
      <c r="AQ5378" s="12"/>
      <c r="AR5378" s="12"/>
      <c r="AS5378" s="12"/>
      <c r="AT5378" s="12"/>
      <c r="AU5378" s="12"/>
      <c r="AV5378" s="12"/>
      <c r="AW5378" s="12"/>
      <c r="AX5378" s="12"/>
      <c r="AY5378" s="12"/>
      <c r="AZ5378" s="12"/>
      <c r="BA5378" s="12"/>
      <c r="BB5378" s="12"/>
      <c r="BC5378" s="12"/>
      <c r="BD5378" s="12"/>
      <c r="BE5378" s="12"/>
      <c r="BF5378" s="12"/>
      <c r="BG5378" s="12"/>
      <c r="BH5378" s="12"/>
      <c r="BI5378" s="12"/>
      <c r="BJ5378" s="13"/>
      <c r="BK5378" s="13"/>
      <c r="BL5378" s="13"/>
      <c r="BM5378" s="13"/>
      <c r="BN5378" s="13"/>
    </row>
    <row r="5379" spans="4:66" x14ac:dyDescent="0.25">
      <c r="D5379"/>
      <c r="E5379" s="10"/>
      <c r="F5379" s="10"/>
      <c r="G5379" s="10"/>
      <c r="H5379" s="10"/>
      <c r="I5379" s="10"/>
      <c r="J5379" s="10"/>
      <c r="K5379" s="11"/>
      <c r="L5379" s="11"/>
      <c r="M5379" s="12"/>
      <c r="N5379" s="12"/>
      <c r="O5379" s="12"/>
      <c r="P5379" s="12"/>
      <c r="Q5379" s="12"/>
      <c r="R5379" s="12"/>
      <c r="S5379" s="12"/>
      <c r="T5379" s="12"/>
      <c r="U5379" s="12"/>
      <c r="V5379" s="12"/>
      <c r="W5379" s="12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2"/>
      <c r="AS5379" s="12"/>
      <c r="AT5379" s="12"/>
      <c r="AU5379" s="12"/>
      <c r="AV5379" s="12"/>
      <c r="AW5379" s="12"/>
      <c r="AX5379" s="12"/>
      <c r="AY5379" s="12"/>
      <c r="AZ5379" s="12"/>
      <c r="BA5379" s="12"/>
      <c r="BB5379" s="12"/>
      <c r="BC5379" s="12"/>
      <c r="BD5379" s="12"/>
      <c r="BE5379" s="12"/>
      <c r="BF5379" s="12"/>
      <c r="BG5379" s="12"/>
      <c r="BH5379" s="12"/>
      <c r="BI5379" s="12"/>
      <c r="BJ5379" s="13"/>
      <c r="BK5379" s="13"/>
      <c r="BL5379" s="13"/>
      <c r="BM5379" s="13"/>
      <c r="BN5379" s="13"/>
    </row>
    <row r="5380" spans="4:66" x14ac:dyDescent="0.25">
      <c r="D5380"/>
      <c r="E5380" s="10"/>
      <c r="F5380" s="10"/>
      <c r="G5380" s="10"/>
      <c r="H5380" s="10"/>
      <c r="I5380" s="10"/>
      <c r="J5380" s="10"/>
      <c r="K5380" s="11"/>
      <c r="L5380" s="11"/>
      <c r="M5380" s="12"/>
      <c r="N5380" s="12"/>
      <c r="O5380" s="12"/>
      <c r="P5380" s="12"/>
      <c r="Q5380" s="12"/>
      <c r="R5380" s="12"/>
      <c r="S5380" s="12"/>
      <c r="T5380" s="12"/>
      <c r="U5380" s="12"/>
      <c r="V5380" s="12"/>
      <c r="W5380" s="12"/>
      <c r="X5380" s="12"/>
      <c r="Y5380" s="12"/>
      <c r="Z5380" s="12"/>
      <c r="AA5380" s="12"/>
      <c r="AB5380" s="12"/>
      <c r="AC5380" s="12"/>
      <c r="AD5380" s="12"/>
      <c r="AE5380" s="12"/>
      <c r="AF5380" s="12"/>
      <c r="AG5380" s="12"/>
      <c r="AH5380" s="12"/>
      <c r="AI5380" s="12"/>
      <c r="AJ5380" s="12"/>
      <c r="AK5380" s="12"/>
      <c r="AL5380" s="12"/>
      <c r="AM5380" s="12"/>
      <c r="AN5380" s="12"/>
      <c r="AO5380" s="12"/>
      <c r="AP5380" s="12"/>
      <c r="AQ5380" s="12"/>
      <c r="AR5380" s="12"/>
      <c r="AS5380" s="12"/>
      <c r="AT5380" s="12"/>
      <c r="AU5380" s="12"/>
      <c r="AV5380" s="12"/>
      <c r="AW5380" s="12"/>
      <c r="AX5380" s="12"/>
      <c r="AY5380" s="12"/>
      <c r="AZ5380" s="12"/>
      <c r="BA5380" s="12"/>
      <c r="BB5380" s="12"/>
      <c r="BC5380" s="12"/>
      <c r="BD5380" s="12"/>
      <c r="BE5380" s="12"/>
      <c r="BF5380" s="12"/>
      <c r="BG5380" s="12"/>
      <c r="BH5380" s="12"/>
      <c r="BI5380" s="12"/>
      <c r="BJ5380" s="13"/>
      <c r="BK5380" s="13"/>
      <c r="BL5380" s="13"/>
      <c r="BM5380" s="13"/>
      <c r="BN5380" s="13"/>
    </row>
    <row r="5381" spans="4:66" x14ac:dyDescent="0.25">
      <c r="D5381"/>
      <c r="E5381" s="10"/>
      <c r="F5381" s="10"/>
      <c r="G5381" s="10"/>
      <c r="H5381" s="10"/>
      <c r="I5381" s="10"/>
      <c r="J5381" s="10"/>
      <c r="K5381" s="11"/>
      <c r="L5381" s="11"/>
      <c r="M5381" s="12"/>
      <c r="N5381" s="12"/>
      <c r="O5381" s="12"/>
      <c r="P5381" s="12"/>
      <c r="Q5381" s="12"/>
      <c r="R5381" s="12"/>
      <c r="S5381" s="12"/>
      <c r="T5381" s="12"/>
      <c r="U5381" s="12"/>
      <c r="V5381" s="12"/>
      <c r="W5381" s="12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2"/>
      <c r="AS5381" s="12"/>
      <c r="AT5381" s="12"/>
      <c r="AU5381" s="12"/>
      <c r="AV5381" s="12"/>
      <c r="AW5381" s="12"/>
      <c r="AX5381" s="12"/>
      <c r="AY5381" s="12"/>
      <c r="AZ5381" s="12"/>
      <c r="BA5381" s="12"/>
      <c r="BB5381" s="12"/>
      <c r="BC5381" s="12"/>
      <c r="BD5381" s="12"/>
      <c r="BE5381" s="12"/>
      <c r="BF5381" s="12"/>
      <c r="BG5381" s="12"/>
      <c r="BH5381" s="12"/>
      <c r="BI5381" s="12"/>
      <c r="BJ5381" s="13"/>
      <c r="BK5381" s="13"/>
      <c r="BL5381" s="13"/>
      <c r="BM5381" s="13"/>
      <c r="BN5381" s="13"/>
    </row>
    <row r="5382" spans="4:66" x14ac:dyDescent="0.25">
      <c r="D5382"/>
      <c r="E5382" s="10"/>
      <c r="F5382" s="10"/>
      <c r="G5382" s="10"/>
      <c r="H5382" s="10"/>
      <c r="I5382" s="10"/>
      <c r="J5382" s="10"/>
      <c r="K5382" s="11"/>
      <c r="L5382" s="11"/>
      <c r="M5382" s="12"/>
      <c r="N5382" s="12"/>
      <c r="O5382" s="12"/>
      <c r="P5382" s="12"/>
      <c r="Q5382" s="12"/>
      <c r="R5382" s="12"/>
      <c r="S5382" s="12"/>
      <c r="T5382" s="12"/>
      <c r="U5382" s="12"/>
      <c r="V5382" s="12"/>
      <c r="W5382" s="12"/>
      <c r="X5382" s="12"/>
      <c r="Y5382" s="12"/>
      <c r="Z5382" s="12"/>
      <c r="AA5382" s="12"/>
      <c r="AB5382" s="12"/>
      <c r="AC5382" s="12"/>
      <c r="AD5382" s="12"/>
      <c r="AE5382" s="12"/>
      <c r="AF5382" s="12"/>
      <c r="AG5382" s="12"/>
      <c r="AH5382" s="12"/>
      <c r="AI5382" s="12"/>
      <c r="AJ5382" s="12"/>
      <c r="AK5382" s="12"/>
      <c r="AL5382" s="12"/>
      <c r="AM5382" s="12"/>
      <c r="AN5382" s="12"/>
      <c r="AO5382" s="12"/>
      <c r="AP5382" s="12"/>
      <c r="AQ5382" s="12"/>
      <c r="AR5382" s="12"/>
      <c r="AS5382" s="12"/>
      <c r="AT5382" s="12"/>
      <c r="AU5382" s="12"/>
      <c r="AV5382" s="12"/>
      <c r="AW5382" s="12"/>
      <c r="AX5382" s="12"/>
      <c r="AY5382" s="12"/>
      <c r="AZ5382" s="12"/>
      <c r="BA5382" s="12"/>
      <c r="BB5382" s="12"/>
      <c r="BC5382" s="12"/>
      <c r="BD5382" s="12"/>
      <c r="BE5382" s="12"/>
      <c r="BF5382" s="12"/>
      <c r="BG5382" s="12"/>
      <c r="BH5382" s="12"/>
      <c r="BI5382" s="12"/>
      <c r="BJ5382" s="13"/>
      <c r="BK5382" s="13"/>
      <c r="BL5382" s="13"/>
      <c r="BM5382" s="13"/>
      <c r="BN5382" s="13"/>
    </row>
    <row r="5383" spans="4:66" x14ac:dyDescent="0.25">
      <c r="D5383"/>
      <c r="E5383" s="10"/>
      <c r="F5383" s="10"/>
      <c r="G5383" s="10"/>
      <c r="H5383" s="10"/>
      <c r="I5383" s="10"/>
      <c r="J5383" s="10"/>
      <c r="K5383" s="11"/>
      <c r="L5383" s="11"/>
      <c r="M5383" s="12"/>
      <c r="N5383" s="12"/>
      <c r="O5383" s="12"/>
      <c r="P5383" s="12"/>
      <c r="Q5383" s="12"/>
      <c r="R5383" s="12"/>
      <c r="S5383" s="12"/>
      <c r="T5383" s="12"/>
      <c r="U5383" s="12"/>
      <c r="V5383" s="12"/>
      <c r="W5383" s="12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2"/>
      <c r="AS5383" s="12"/>
      <c r="AT5383" s="12"/>
      <c r="AU5383" s="12"/>
      <c r="AV5383" s="12"/>
      <c r="AW5383" s="12"/>
      <c r="AX5383" s="12"/>
      <c r="AY5383" s="12"/>
      <c r="AZ5383" s="12"/>
      <c r="BA5383" s="12"/>
      <c r="BB5383" s="12"/>
      <c r="BC5383" s="12"/>
      <c r="BD5383" s="12"/>
      <c r="BE5383" s="12"/>
      <c r="BF5383" s="12"/>
      <c r="BG5383" s="12"/>
      <c r="BH5383" s="12"/>
      <c r="BI5383" s="12"/>
      <c r="BJ5383" s="13"/>
      <c r="BK5383" s="13"/>
      <c r="BL5383" s="13"/>
      <c r="BM5383" s="13"/>
      <c r="BN5383" s="13"/>
    </row>
    <row r="5384" spans="4:66" x14ac:dyDescent="0.25">
      <c r="D5384"/>
      <c r="E5384" s="10"/>
      <c r="F5384" s="10"/>
      <c r="G5384" s="10"/>
      <c r="H5384" s="10"/>
      <c r="I5384" s="10"/>
      <c r="J5384" s="10"/>
      <c r="K5384" s="11"/>
      <c r="L5384" s="11"/>
      <c r="M5384" s="12"/>
      <c r="N5384" s="12"/>
      <c r="O5384" s="12"/>
      <c r="P5384" s="12"/>
      <c r="Q5384" s="12"/>
      <c r="R5384" s="12"/>
      <c r="S5384" s="12"/>
      <c r="T5384" s="12"/>
      <c r="U5384" s="12"/>
      <c r="V5384" s="12"/>
      <c r="W5384" s="12"/>
      <c r="X5384" s="12"/>
      <c r="Y5384" s="12"/>
      <c r="Z5384" s="12"/>
      <c r="AA5384" s="12"/>
      <c r="AB5384" s="12"/>
      <c r="AC5384" s="12"/>
      <c r="AD5384" s="12"/>
      <c r="AE5384" s="12"/>
      <c r="AF5384" s="12"/>
      <c r="AG5384" s="12"/>
      <c r="AH5384" s="12"/>
      <c r="AI5384" s="12"/>
      <c r="AJ5384" s="12"/>
      <c r="AK5384" s="12"/>
      <c r="AL5384" s="12"/>
      <c r="AM5384" s="12"/>
      <c r="AN5384" s="12"/>
      <c r="AO5384" s="12"/>
      <c r="AP5384" s="12"/>
      <c r="AQ5384" s="12"/>
      <c r="AR5384" s="12"/>
      <c r="AS5384" s="12"/>
      <c r="AT5384" s="12"/>
      <c r="AU5384" s="12"/>
      <c r="AV5384" s="12"/>
      <c r="AW5384" s="12"/>
      <c r="AX5384" s="12"/>
      <c r="AY5384" s="12"/>
      <c r="AZ5384" s="12"/>
      <c r="BA5384" s="12"/>
      <c r="BB5384" s="12"/>
      <c r="BC5384" s="12"/>
      <c r="BD5384" s="12"/>
      <c r="BE5384" s="12"/>
      <c r="BF5384" s="12"/>
      <c r="BG5384" s="12"/>
      <c r="BH5384" s="12"/>
      <c r="BI5384" s="12"/>
      <c r="BJ5384" s="13"/>
      <c r="BK5384" s="13"/>
      <c r="BL5384" s="13"/>
      <c r="BM5384" s="13"/>
      <c r="BN5384" s="13"/>
    </row>
    <row r="5385" spans="4:66" x14ac:dyDescent="0.25">
      <c r="D5385"/>
      <c r="E5385" s="10"/>
      <c r="F5385" s="10"/>
      <c r="G5385" s="10"/>
      <c r="H5385" s="10"/>
      <c r="I5385" s="10"/>
      <c r="J5385" s="10"/>
      <c r="K5385" s="11"/>
      <c r="L5385" s="11"/>
      <c r="M5385" s="12"/>
      <c r="N5385" s="12"/>
      <c r="O5385" s="12"/>
      <c r="P5385" s="12"/>
      <c r="Q5385" s="12"/>
      <c r="R5385" s="12"/>
      <c r="S5385" s="12"/>
      <c r="T5385" s="12"/>
      <c r="U5385" s="12"/>
      <c r="V5385" s="12"/>
      <c r="W5385" s="12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2"/>
      <c r="AS5385" s="12"/>
      <c r="AT5385" s="12"/>
      <c r="AU5385" s="12"/>
      <c r="AV5385" s="12"/>
      <c r="AW5385" s="12"/>
      <c r="AX5385" s="12"/>
      <c r="AY5385" s="12"/>
      <c r="AZ5385" s="12"/>
      <c r="BA5385" s="12"/>
      <c r="BB5385" s="12"/>
      <c r="BC5385" s="12"/>
      <c r="BD5385" s="12"/>
      <c r="BE5385" s="12"/>
      <c r="BF5385" s="12"/>
      <c r="BG5385" s="12"/>
      <c r="BH5385" s="12"/>
      <c r="BI5385" s="12"/>
      <c r="BJ5385" s="13"/>
      <c r="BK5385" s="13"/>
      <c r="BL5385" s="13"/>
      <c r="BM5385" s="13"/>
      <c r="BN5385" s="13"/>
    </row>
    <row r="5386" spans="4:66" x14ac:dyDescent="0.25">
      <c r="D5386"/>
      <c r="E5386" s="10"/>
      <c r="F5386" s="10"/>
      <c r="G5386" s="10"/>
      <c r="H5386" s="10"/>
      <c r="I5386" s="10"/>
      <c r="J5386" s="10"/>
      <c r="K5386" s="11"/>
      <c r="L5386" s="11"/>
      <c r="M5386" s="12"/>
      <c r="N5386" s="12"/>
      <c r="O5386" s="12"/>
      <c r="P5386" s="12"/>
      <c r="Q5386" s="12"/>
      <c r="R5386" s="12"/>
      <c r="S5386" s="12"/>
      <c r="T5386" s="12"/>
      <c r="U5386" s="12"/>
      <c r="V5386" s="12"/>
      <c r="W5386" s="12"/>
      <c r="X5386" s="12"/>
      <c r="Y5386" s="12"/>
      <c r="Z5386" s="12"/>
      <c r="AA5386" s="12"/>
      <c r="AB5386" s="12"/>
      <c r="AC5386" s="12"/>
      <c r="AD5386" s="12"/>
      <c r="AE5386" s="12"/>
      <c r="AF5386" s="12"/>
      <c r="AG5386" s="12"/>
      <c r="AH5386" s="12"/>
      <c r="AI5386" s="12"/>
      <c r="AJ5386" s="12"/>
      <c r="AK5386" s="12"/>
      <c r="AL5386" s="12"/>
      <c r="AM5386" s="12"/>
      <c r="AN5386" s="12"/>
      <c r="AO5386" s="12"/>
      <c r="AP5386" s="12"/>
      <c r="AQ5386" s="12"/>
      <c r="AR5386" s="12"/>
      <c r="AS5386" s="12"/>
      <c r="AT5386" s="12"/>
      <c r="AU5386" s="12"/>
      <c r="AV5386" s="12"/>
      <c r="AW5386" s="12"/>
      <c r="AX5386" s="12"/>
      <c r="AY5386" s="12"/>
      <c r="AZ5386" s="12"/>
      <c r="BA5386" s="12"/>
      <c r="BB5386" s="12"/>
      <c r="BC5386" s="12"/>
      <c r="BD5386" s="12"/>
      <c r="BE5386" s="12"/>
      <c r="BF5386" s="12"/>
      <c r="BG5386" s="12"/>
      <c r="BH5386" s="12"/>
      <c r="BI5386" s="12"/>
      <c r="BJ5386" s="13"/>
      <c r="BK5386" s="13"/>
      <c r="BL5386" s="13"/>
      <c r="BM5386" s="13"/>
      <c r="BN5386" s="13"/>
    </row>
    <row r="5387" spans="4:66" x14ac:dyDescent="0.25">
      <c r="D5387"/>
      <c r="E5387" s="10"/>
      <c r="F5387" s="10"/>
      <c r="G5387" s="10"/>
      <c r="H5387" s="10"/>
      <c r="I5387" s="10"/>
      <c r="J5387" s="10"/>
      <c r="K5387" s="11"/>
      <c r="L5387" s="11"/>
      <c r="M5387" s="12"/>
      <c r="N5387" s="12"/>
      <c r="O5387" s="12"/>
      <c r="P5387" s="12"/>
      <c r="Q5387" s="12"/>
      <c r="R5387" s="12"/>
      <c r="S5387" s="12"/>
      <c r="T5387" s="12"/>
      <c r="U5387" s="12"/>
      <c r="V5387" s="12"/>
      <c r="W5387" s="12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2"/>
      <c r="AS5387" s="12"/>
      <c r="AT5387" s="12"/>
      <c r="AU5387" s="12"/>
      <c r="AV5387" s="12"/>
      <c r="AW5387" s="12"/>
      <c r="AX5387" s="12"/>
      <c r="AY5387" s="12"/>
      <c r="AZ5387" s="12"/>
      <c r="BA5387" s="12"/>
      <c r="BB5387" s="12"/>
      <c r="BC5387" s="12"/>
      <c r="BD5387" s="12"/>
      <c r="BE5387" s="12"/>
      <c r="BF5387" s="12"/>
      <c r="BG5387" s="12"/>
      <c r="BH5387" s="12"/>
      <c r="BI5387" s="12"/>
      <c r="BJ5387" s="13"/>
      <c r="BK5387" s="13"/>
      <c r="BL5387" s="13"/>
      <c r="BM5387" s="13"/>
      <c r="BN5387" s="13"/>
    </row>
    <row r="5388" spans="4:66" x14ac:dyDescent="0.25">
      <c r="D5388"/>
      <c r="E5388" s="10"/>
      <c r="F5388" s="10"/>
      <c r="G5388" s="10"/>
      <c r="H5388" s="10"/>
      <c r="I5388" s="10"/>
      <c r="J5388" s="10"/>
      <c r="K5388" s="11"/>
      <c r="L5388" s="11"/>
      <c r="M5388" s="12"/>
      <c r="N5388" s="12"/>
      <c r="O5388" s="12"/>
      <c r="P5388" s="12"/>
      <c r="Q5388" s="12"/>
      <c r="R5388" s="12"/>
      <c r="S5388" s="12"/>
      <c r="T5388" s="12"/>
      <c r="U5388" s="12"/>
      <c r="V5388" s="12"/>
      <c r="W5388" s="12"/>
      <c r="X5388" s="12"/>
      <c r="Y5388" s="12"/>
      <c r="Z5388" s="12"/>
      <c r="AA5388" s="12"/>
      <c r="AB5388" s="12"/>
      <c r="AC5388" s="12"/>
      <c r="AD5388" s="12"/>
      <c r="AE5388" s="12"/>
      <c r="AF5388" s="12"/>
      <c r="AG5388" s="12"/>
      <c r="AH5388" s="12"/>
      <c r="AI5388" s="12"/>
      <c r="AJ5388" s="12"/>
      <c r="AK5388" s="12"/>
      <c r="AL5388" s="12"/>
      <c r="AM5388" s="12"/>
      <c r="AN5388" s="12"/>
      <c r="AO5388" s="12"/>
      <c r="AP5388" s="12"/>
      <c r="AQ5388" s="12"/>
      <c r="AR5388" s="12"/>
      <c r="AS5388" s="12"/>
      <c r="AT5388" s="12"/>
      <c r="AU5388" s="12"/>
      <c r="AV5388" s="12"/>
      <c r="AW5388" s="12"/>
      <c r="AX5388" s="12"/>
      <c r="AY5388" s="12"/>
      <c r="AZ5388" s="12"/>
      <c r="BA5388" s="12"/>
      <c r="BB5388" s="12"/>
      <c r="BC5388" s="12"/>
      <c r="BD5388" s="12"/>
      <c r="BE5388" s="12"/>
      <c r="BF5388" s="12"/>
      <c r="BG5388" s="12"/>
      <c r="BH5388" s="12"/>
      <c r="BI5388" s="12"/>
      <c r="BJ5388" s="13"/>
      <c r="BK5388" s="13"/>
      <c r="BL5388" s="13"/>
      <c r="BM5388" s="13"/>
      <c r="BN5388" s="13"/>
    </row>
    <row r="5389" spans="4:66" x14ac:dyDescent="0.25">
      <c r="D5389"/>
      <c r="E5389" s="10"/>
      <c r="F5389" s="10"/>
      <c r="G5389" s="10"/>
      <c r="H5389" s="10"/>
      <c r="I5389" s="10"/>
      <c r="J5389" s="10"/>
      <c r="K5389" s="11"/>
      <c r="L5389" s="11"/>
      <c r="M5389" s="12"/>
      <c r="N5389" s="12"/>
      <c r="O5389" s="12"/>
      <c r="P5389" s="12"/>
      <c r="Q5389" s="12"/>
      <c r="R5389" s="12"/>
      <c r="S5389" s="12"/>
      <c r="T5389" s="12"/>
      <c r="U5389" s="12"/>
      <c r="V5389" s="12"/>
      <c r="W5389" s="12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2"/>
      <c r="AS5389" s="12"/>
      <c r="AT5389" s="12"/>
      <c r="AU5389" s="12"/>
      <c r="AV5389" s="12"/>
      <c r="AW5389" s="12"/>
      <c r="AX5389" s="12"/>
      <c r="AY5389" s="12"/>
      <c r="AZ5389" s="12"/>
      <c r="BA5389" s="12"/>
      <c r="BB5389" s="12"/>
      <c r="BC5389" s="12"/>
      <c r="BD5389" s="12"/>
      <c r="BE5389" s="12"/>
      <c r="BF5389" s="12"/>
      <c r="BG5389" s="12"/>
      <c r="BH5389" s="12"/>
      <c r="BI5389" s="12"/>
      <c r="BJ5389" s="13"/>
      <c r="BK5389" s="13"/>
      <c r="BL5389" s="13"/>
      <c r="BM5389" s="13"/>
      <c r="BN5389" s="13"/>
    </row>
    <row r="5390" spans="4:66" x14ac:dyDescent="0.25">
      <c r="D5390"/>
      <c r="E5390" s="10"/>
      <c r="F5390" s="10"/>
      <c r="G5390" s="10"/>
      <c r="H5390" s="10"/>
      <c r="I5390" s="10"/>
      <c r="J5390" s="10"/>
      <c r="K5390" s="11"/>
      <c r="L5390" s="11"/>
      <c r="M5390" s="12"/>
      <c r="N5390" s="12"/>
      <c r="O5390" s="12"/>
      <c r="P5390" s="12"/>
      <c r="Q5390" s="12"/>
      <c r="R5390" s="12"/>
      <c r="S5390" s="12"/>
      <c r="T5390" s="12"/>
      <c r="U5390" s="12"/>
      <c r="V5390" s="12"/>
      <c r="W5390" s="12"/>
      <c r="X5390" s="12"/>
      <c r="Y5390" s="12"/>
      <c r="Z5390" s="12"/>
      <c r="AA5390" s="12"/>
      <c r="AB5390" s="12"/>
      <c r="AC5390" s="12"/>
      <c r="AD5390" s="12"/>
      <c r="AE5390" s="12"/>
      <c r="AF5390" s="12"/>
      <c r="AG5390" s="12"/>
      <c r="AH5390" s="12"/>
      <c r="AI5390" s="12"/>
      <c r="AJ5390" s="12"/>
      <c r="AK5390" s="12"/>
      <c r="AL5390" s="12"/>
      <c r="AM5390" s="12"/>
      <c r="AN5390" s="12"/>
      <c r="AO5390" s="12"/>
      <c r="AP5390" s="12"/>
      <c r="AQ5390" s="12"/>
      <c r="AR5390" s="12"/>
      <c r="AS5390" s="12"/>
      <c r="AT5390" s="12"/>
      <c r="AU5390" s="12"/>
      <c r="AV5390" s="12"/>
      <c r="AW5390" s="12"/>
      <c r="AX5390" s="12"/>
      <c r="AY5390" s="12"/>
      <c r="AZ5390" s="12"/>
      <c r="BA5390" s="12"/>
      <c r="BB5390" s="12"/>
      <c r="BC5390" s="12"/>
      <c r="BD5390" s="12"/>
      <c r="BE5390" s="12"/>
      <c r="BF5390" s="12"/>
      <c r="BG5390" s="12"/>
      <c r="BH5390" s="12"/>
      <c r="BI5390" s="12"/>
      <c r="BJ5390" s="13"/>
      <c r="BK5390" s="13"/>
      <c r="BL5390" s="13"/>
      <c r="BM5390" s="13"/>
      <c r="BN5390" s="13"/>
    </row>
    <row r="5391" spans="4:66" x14ac:dyDescent="0.25">
      <c r="D5391"/>
      <c r="E5391" s="10"/>
      <c r="F5391" s="10"/>
      <c r="G5391" s="10"/>
      <c r="H5391" s="10"/>
      <c r="I5391" s="10"/>
      <c r="J5391" s="10"/>
      <c r="K5391" s="11"/>
      <c r="L5391" s="11"/>
      <c r="M5391" s="12"/>
      <c r="N5391" s="12"/>
      <c r="O5391" s="12"/>
      <c r="P5391" s="12"/>
      <c r="Q5391" s="12"/>
      <c r="R5391" s="12"/>
      <c r="S5391" s="12"/>
      <c r="T5391" s="12"/>
      <c r="U5391" s="12"/>
      <c r="V5391" s="12"/>
      <c r="W5391" s="12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2"/>
      <c r="AS5391" s="12"/>
      <c r="AT5391" s="12"/>
      <c r="AU5391" s="12"/>
      <c r="AV5391" s="12"/>
      <c r="AW5391" s="12"/>
      <c r="AX5391" s="12"/>
      <c r="AY5391" s="12"/>
      <c r="AZ5391" s="12"/>
      <c r="BA5391" s="12"/>
      <c r="BB5391" s="12"/>
      <c r="BC5391" s="12"/>
      <c r="BD5391" s="12"/>
      <c r="BE5391" s="12"/>
      <c r="BF5391" s="12"/>
      <c r="BG5391" s="12"/>
      <c r="BH5391" s="12"/>
      <c r="BI5391" s="12"/>
      <c r="BJ5391" s="13"/>
      <c r="BK5391" s="13"/>
      <c r="BL5391" s="13"/>
      <c r="BM5391" s="13"/>
      <c r="BN5391" s="13"/>
    </row>
    <row r="5392" spans="4:66" x14ac:dyDescent="0.25">
      <c r="D5392"/>
      <c r="E5392" s="10"/>
      <c r="F5392" s="10"/>
      <c r="G5392" s="10"/>
      <c r="H5392" s="10"/>
      <c r="I5392" s="10"/>
      <c r="J5392" s="10"/>
      <c r="K5392" s="11"/>
      <c r="L5392" s="11"/>
      <c r="M5392" s="12"/>
      <c r="N5392" s="12"/>
      <c r="O5392" s="12"/>
      <c r="P5392" s="12"/>
      <c r="Q5392" s="12"/>
      <c r="R5392" s="12"/>
      <c r="S5392" s="12"/>
      <c r="T5392" s="12"/>
      <c r="U5392" s="12"/>
      <c r="V5392" s="12"/>
      <c r="W5392" s="12"/>
      <c r="X5392" s="12"/>
      <c r="Y5392" s="12"/>
      <c r="Z5392" s="12"/>
      <c r="AA5392" s="12"/>
      <c r="AB5392" s="12"/>
      <c r="AC5392" s="12"/>
      <c r="AD5392" s="12"/>
      <c r="AE5392" s="12"/>
      <c r="AF5392" s="12"/>
      <c r="AG5392" s="12"/>
      <c r="AH5392" s="12"/>
      <c r="AI5392" s="12"/>
      <c r="AJ5392" s="12"/>
      <c r="AK5392" s="12"/>
      <c r="AL5392" s="12"/>
      <c r="AM5392" s="12"/>
      <c r="AN5392" s="12"/>
      <c r="AO5392" s="12"/>
      <c r="AP5392" s="12"/>
      <c r="AQ5392" s="12"/>
      <c r="AR5392" s="12"/>
      <c r="AS5392" s="12"/>
      <c r="AT5392" s="12"/>
      <c r="AU5392" s="12"/>
      <c r="AV5392" s="12"/>
      <c r="AW5392" s="12"/>
      <c r="AX5392" s="12"/>
      <c r="AY5392" s="12"/>
      <c r="AZ5392" s="12"/>
      <c r="BA5392" s="12"/>
      <c r="BB5392" s="12"/>
      <c r="BC5392" s="12"/>
      <c r="BD5392" s="12"/>
      <c r="BE5392" s="12"/>
      <c r="BF5392" s="12"/>
      <c r="BG5392" s="12"/>
      <c r="BH5392" s="12"/>
      <c r="BI5392" s="12"/>
      <c r="BJ5392" s="13"/>
      <c r="BK5392" s="13"/>
      <c r="BL5392" s="13"/>
      <c r="BM5392" s="13"/>
      <c r="BN5392" s="13"/>
    </row>
    <row r="5393" spans="4:66" x14ac:dyDescent="0.25">
      <c r="D5393"/>
      <c r="E5393" s="10"/>
      <c r="F5393" s="10"/>
      <c r="G5393" s="10"/>
      <c r="H5393" s="10"/>
      <c r="I5393" s="10"/>
      <c r="J5393" s="10"/>
      <c r="K5393" s="11"/>
      <c r="L5393" s="11"/>
      <c r="M5393" s="12"/>
      <c r="N5393" s="12"/>
      <c r="O5393" s="12"/>
      <c r="P5393" s="12"/>
      <c r="Q5393" s="12"/>
      <c r="R5393" s="12"/>
      <c r="S5393" s="12"/>
      <c r="T5393" s="12"/>
      <c r="U5393" s="12"/>
      <c r="V5393" s="12"/>
      <c r="W5393" s="12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2"/>
      <c r="AS5393" s="12"/>
      <c r="AT5393" s="12"/>
      <c r="AU5393" s="12"/>
      <c r="AV5393" s="12"/>
      <c r="AW5393" s="12"/>
      <c r="AX5393" s="12"/>
      <c r="AY5393" s="12"/>
      <c r="AZ5393" s="12"/>
      <c r="BA5393" s="12"/>
      <c r="BB5393" s="12"/>
      <c r="BC5393" s="12"/>
      <c r="BD5393" s="12"/>
      <c r="BE5393" s="12"/>
      <c r="BF5393" s="12"/>
      <c r="BG5393" s="12"/>
      <c r="BH5393" s="12"/>
      <c r="BI5393" s="12"/>
      <c r="BJ5393" s="13"/>
      <c r="BK5393" s="13"/>
      <c r="BL5393" s="13"/>
      <c r="BM5393" s="13"/>
      <c r="BN5393" s="13"/>
    </row>
    <row r="5394" spans="4:66" x14ac:dyDescent="0.25">
      <c r="D5394"/>
      <c r="E5394" s="10"/>
      <c r="F5394" s="10"/>
      <c r="G5394" s="10"/>
      <c r="H5394" s="10"/>
      <c r="I5394" s="10"/>
      <c r="J5394" s="10"/>
      <c r="K5394" s="11"/>
      <c r="L5394" s="11"/>
      <c r="M5394" s="12"/>
      <c r="N5394" s="12"/>
      <c r="O5394" s="12"/>
      <c r="P5394" s="12"/>
      <c r="Q5394" s="12"/>
      <c r="R5394" s="12"/>
      <c r="S5394" s="12"/>
      <c r="T5394" s="12"/>
      <c r="U5394" s="12"/>
      <c r="V5394" s="12"/>
      <c r="W5394" s="12"/>
      <c r="X5394" s="12"/>
      <c r="Y5394" s="12"/>
      <c r="Z5394" s="12"/>
      <c r="AA5394" s="12"/>
      <c r="AB5394" s="12"/>
      <c r="AC5394" s="12"/>
      <c r="AD5394" s="12"/>
      <c r="AE5394" s="12"/>
      <c r="AF5394" s="12"/>
      <c r="AG5394" s="12"/>
      <c r="AH5394" s="12"/>
      <c r="AI5394" s="12"/>
      <c r="AJ5394" s="12"/>
      <c r="AK5394" s="12"/>
      <c r="AL5394" s="12"/>
      <c r="AM5394" s="12"/>
      <c r="AN5394" s="12"/>
      <c r="AO5394" s="12"/>
      <c r="AP5394" s="12"/>
      <c r="AQ5394" s="12"/>
      <c r="AR5394" s="12"/>
      <c r="AS5394" s="12"/>
      <c r="AT5394" s="12"/>
      <c r="AU5394" s="12"/>
      <c r="AV5394" s="12"/>
      <c r="AW5394" s="12"/>
      <c r="AX5394" s="12"/>
      <c r="AY5394" s="12"/>
      <c r="AZ5394" s="12"/>
      <c r="BA5394" s="12"/>
      <c r="BB5394" s="12"/>
      <c r="BC5394" s="12"/>
      <c r="BD5394" s="12"/>
      <c r="BE5394" s="12"/>
      <c r="BF5394" s="12"/>
      <c r="BG5394" s="12"/>
      <c r="BH5394" s="12"/>
      <c r="BI5394" s="12"/>
      <c r="BJ5394" s="13"/>
      <c r="BK5394" s="13"/>
      <c r="BL5394" s="13"/>
      <c r="BM5394" s="13"/>
      <c r="BN5394" s="13"/>
    </row>
    <row r="5395" spans="4:66" x14ac:dyDescent="0.25">
      <c r="D5395"/>
      <c r="E5395" s="10"/>
      <c r="F5395" s="10"/>
      <c r="G5395" s="10"/>
      <c r="H5395" s="10"/>
      <c r="I5395" s="10"/>
      <c r="J5395" s="10"/>
      <c r="K5395" s="11"/>
      <c r="L5395" s="11"/>
      <c r="M5395" s="12"/>
      <c r="N5395" s="12"/>
      <c r="O5395" s="12"/>
      <c r="P5395" s="12"/>
      <c r="Q5395" s="12"/>
      <c r="R5395" s="12"/>
      <c r="S5395" s="12"/>
      <c r="T5395" s="12"/>
      <c r="U5395" s="12"/>
      <c r="V5395" s="12"/>
      <c r="W5395" s="12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2"/>
      <c r="AS5395" s="12"/>
      <c r="AT5395" s="12"/>
      <c r="AU5395" s="12"/>
      <c r="AV5395" s="12"/>
      <c r="AW5395" s="12"/>
      <c r="AX5395" s="12"/>
      <c r="AY5395" s="12"/>
      <c r="AZ5395" s="12"/>
      <c r="BA5395" s="12"/>
      <c r="BB5395" s="12"/>
      <c r="BC5395" s="12"/>
      <c r="BD5395" s="12"/>
      <c r="BE5395" s="12"/>
      <c r="BF5395" s="12"/>
      <c r="BG5395" s="12"/>
      <c r="BH5395" s="12"/>
      <c r="BI5395" s="12"/>
      <c r="BJ5395" s="13"/>
      <c r="BK5395" s="13"/>
      <c r="BL5395" s="13"/>
      <c r="BM5395" s="13"/>
      <c r="BN5395" s="13"/>
    </row>
    <row r="5396" spans="4:66" x14ac:dyDescent="0.25">
      <c r="D5396"/>
      <c r="E5396" s="10"/>
      <c r="F5396" s="10"/>
      <c r="G5396" s="10"/>
      <c r="H5396" s="10"/>
      <c r="I5396" s="10"/>
      <c r="J5396" s="10"/>
      <c r="K5396" s="11"/>
      <c r="L5396" s="11"/>
      <c r="M5396" s="12"/>
      <c r="N5396" s="12"/>
      <c r="O5396" s="12"/>
      <c r="P5396" s="12"/>
      <c r="Q5396" s="12"/>
      <c r="R5396" s="12"/>
      <c r="S5396" s="12"/>
      <c r="T5396" s="12"/>
      <c r="U5396" s="12"/>
      <c r="V5396" s="12"/>
      <c r="W5396" s="12"/>
      <c r="X5396" s="12"/>
      <c r="Y5396" s="12"/>
      <c r="Z5396" s="12"/>
      <c r="AA5396" s="12"/>
      <c r="AB5396" s="12"/>
      <c r="AC5396" s="12"/>
      <c r="AD5396" s="12"/>
      <c r="AE5396" s="12"/>
      <c r="AF5396" s="12"/>
      <c r="AG5396" s="12"/>
      <c r="AH5396" s="12"/>
      <c r="AI5396" s="12"/>
      <c r="AJ5396" s="12"/>
      <c r="AK5396" s="12"/>
      <c r="AL5396" s="12"/>
      <c r="AM5396" s="12"/>
      <c r="AN5396" s="12"/>
      <c r="AO5396" s="12"/>
      <c r="AP5396" s="12"/>
      <c r="AQ5396" s="12"/>
      <c r="AR5396" s="12"/>
      <c r="AS5396" s="12"/>
      <c r="AT5396" s="12"/>
      <c r="AU5396" s="12"/>
      <c r="AV5396" s="12"/>
      <c r="AW5396" s="12"/>
      <c r="AX5396" s="12"/>
      <c r="AY5396" s="12"/>
      <c r="AZ5396" s="12"/>
      <c r="BA5396" s="12"/>
      <c r="BB5396" s="12"/>
      <c r="BC5396" s="12"/>
      <c r="BD5396" s="12"/>
      <c r="BE5396" s="12"/>
      <c r="BF5396" s="12"/>
      <c r="BG5396" s="12"/>
      <c r="BH5396" s="12"/>
      <c r="BI5396" s="12"/>
      <c r="BJ5396" s="13"/>
      <c r="BK5396" s="13"/>
      <c r="BL5396" s="13"/>
      <c r="BM5396" s="13"/>
      <c r="BN5396" s="13"/>
    </row>
    <row r="5397" spans="4:66" x14ac:dyDescent="0.25">
      <c r="D5397"/>
      <c r="E5397" s="10"/>
      <c r="F5397" s="10"/>
      <c r="G5397" s="10"/>
      <c r="H5397" s="10"/>
      <c r="I5397" s="10"/>
      <c r="J5397" s="10"/>
      <c r="K5397" s="11"/>
      <c r="L5397" s="11"/>
      <c r="M5397" s="12"/>
      <c r="N5397" s="12"/>
      <c r="O5397" s="12"/>
      <c r="P5397" s="12"/>
      <c r="Q5397" s="12"/>
      <c r="R5397" s="12"/>
      <c r="S5397" s="12"/>
      <c r="T5397" s="12"/>
      <c r="U5397" s="12"/>
      <c r="V5397" s="12"/>
      <c r="W5397" s="12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2"/>
      <c r="AS5397" s="12"/>
      <c r="AT5397" s="12"/>
      <c r="AU5397" s="12"/>
      <c r="AV5397" s="12"/>
      <c r="AW5397" s="12"/>
      <c r="AX5397" s="12"/>
      <c r="AY5397" s="12"/>
      <c r="AZ5397" s="12"/>
      <c r="BA5397" s="12"/>
      <c r="BB5397" s="12"/>
      <c r="BC5397" s="12"/>
      <c r="BD5397" s="12"/>
      <c r="BE5397" s="12"/>
      <c r="BF5397" s="12"/>
      <c r="BG5397" s="12"/>
      <c r="BH5397" s="12"/>
      <c r="BI5397" s="12"/>
      <c r="BJ5397" s="13"/>
      <c r="BK5397" s="13"/>
      <c r="BL5397" s="13"/>
      <c r="BM5397" s="13"/>
      <c r="BN5397" s="13"/>
    </row>
    <row r="5398" spans="4:66" x14ac:dyDescent="0.25">
      <c r="D5398"/>
      <c r="E5398" s="10"/>
      <c r="F5398" s="10"/>
      <c r="G5398" s="10"/>
      <c r="H5398" s="10"/>
      <c r="I5398" s="10"/>
      <c r="J5398" s="10"/>
      <c r="K5398" s="11"/>
      <c r="L5398" s="11"/>
      <c r="M5398" s="12"/>
      <c r="N5398" s="12"/>
      <c r="O5398" s="12"/>
      <c r="P5398" s="12"/>
      <c r="Q5398" s="12"/>
      <c r="R5398" s="12"/>
      <c r="S5398" s="12"/>
      <c r="T5398" s="12"/>
      <c r="U5398" s="12"/>
      <c r="V5398" s="12"/>
      <c r="W5398" s="12"/>
      <c r="X5398" s="12"/>
      <c r="Y5398" s="12"/>
      <c r="Z5398" s="12"/>
      <c r="AA5398" s="12"/>
      <c r="AB5398" s="12"/>
      <c r="AC5398" s="12"/>
      <c r="AD5398" s="12"/>
      <c r="AE5398" s="12"/>
      <c r="AF5398" s="12"/>
      <c r="AG5398" s="12"/>
      <c r="AH5398" s="12"/>
      <c r="AI5398" s="12"/>
      <c r="AJ5398" s="12"/>
      <c r="AK5398" s="12"/>
      <c r="AL5398" s="12"/>
      <c r="AM5398" s="12"/>
      <c r="AN5398" s="12"/>
      <c r="AO5398" s="12"/>
      <c r="AP5398" s="12"/>
      <c r="AQ5398" s="12"/>
      <c r="AR5398" s="12"/>
      <c r="AS5398" s="12"/>
      <c r="AT5398" s="12"/>
      <c r="AU5398" s="12"/>
      <c r="AV5398" s="12"/>
      <c r="AW5398" s="12"/>
      <c r="AX5398" s="12"/>
      <c r="AY5398" s="12"/>
      <c r="AZ5398" s="12"/>
      <c r="BA5398" s="12"/>
      <c r="BB5398" s="12"/>
      <c r="BC5398" s="12"/>
      <c r="BD5398" s="12"/>
      <c r="BE5398" s="12"/>
      <c r="BF5398" s="12"/>
      <c r="BG5398" s="12"/>
      <c r="BH5398" s="12"/>
      <c r="BI5398" s="12"/>
      <c r="BJ5398" s="13"/>
      <c r="BK5398" s="13"/>
      <c r="BL5398" s="13"/>
      <c r="BM5398" s="13"/>
      <c r="BN5398" s="13"/>
    </row>
    <row r="5399" spans="4:66" x14ac:dyDescent="0.25">
      <c r="D5399"/>
      <c r="E5399" s="10"/>
      <c r="F5399" s="10"/>
      <c r="G5399" s="10"/>
      <c r="H5399" s="10"/>
      <c r="I5399" s="10"/>
      <c r="J5399" s="10"/>
      <c r="K5399" s="11"/>
      <c r="L5399" s="11"/>
      <c r="M5399" s="12"/>
      <c r="N5399" s="12"/>
      <c r="O5399" s="12"/>
      <c r="P5399" s="12"/>
      <c r="Q5399" s="12"/>
      <c r="R5399" s="12"/>
      <c r="S5399" s="12"/>
      <c r="T5399" s="12"/>
      <c r="U5399" s="12"/>
      <c r="V5399" s="12"/>
      <c r="W5399" s="12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2"/>
      <c r="AS5399" s="12"/>
      <c r="AT5399" s="12"/>
      <c r="AU5399" s="12"/>
      <c r="AV5399" s="12"/>
      <c r="AW5399" s="12"/>
      <c r="AX5399" s="12"/>
      <c r="AY5399" s="12"/>
      <c r="AZ5399" s="12"/>
      <c r="BA5399" s="12"/>
      <c r="BB5399" s="12"/>
      <c r="BC5399" s="12"/>
      <c r="BD5399" s="12"/>
      <c r="BE5399" s="12"/>
      <c r="BF5399" s="12"/>
      <c r="BG5399" s="12"/>
      <c r="BH5399" s="12"/>
      <c r="BI5399" s="12"/>
      <c r="BJ5399" s="13"/>
      <c r="BK5399" s="13"/>
      <c r="BL5399" s="13"/>
      <c r="BM5399" s="13"/>
      <c r="BN5399" s="13"/>
    </row>
    <row r="5400" spans="4:66" x14ac:dyDescent="0.25">
      <c r="D5400"/>
      <c r="E5400" s="10"/>
      <c r="F5400" s="10"/>
      <c r="G5400" s="10"/>
      <c r="H5400" s="10"/>
      <c r="I5400" s="10"/>
      <c r="J5400" s="10"/>
      <c r="K5400" s="11"/>
      <c r="L5400" s="11"/>
      <c r="M5400" s="12"/>
      <c r="N5400" s="12"/>
      <c r="O5400" s="12"/>
      <c r="P5400" s="12"/>
      <c r="Q5400" s="12"/>
      <c r="R5400" s="12"/>
      <c r="S5400" s="12"/>
      <c r="T5400" s="12"/>
      <c r="U5400" s="12"/>
      <c r="V5400" s="12"/>
      <c r="W5400" s="12"/>
      <c r="X5400" s="12"/>
      <c r="Y5400" s="12"/>
      <c r="Z5400" s="12"/>
      <c r="AA5400" s="12"/>
      <c r="AB5400" s="12"/>
      <c r="AC5400" s="12"/>
      <c r="AD5400" s="12"/>
      <c r="AE5400" s="12"/>
      <c r="AF5400" s="12"/>
      <c r="AG5400" s="12"/>
      <c r="AH5400" s="12"/>
      <c r="AI5400" s="12"/>
      <c r="AJ5400" s="12"/>
      <c r="AK5400" s="12"/>
      <c r="AL5400" s="12"/>
      <c r="AM5400" s="12"/>
      <c r="AN5400" s="12"/>
      <c r="AO5400" s="12"/>
      <c r="AP5400" s="12"/>
      <c r="AQ5400" s="12"/>
      <c r="AR5400" s="12"/>
      <c r="AS5400" s="12"/>
      <c r="AT5400" s="12"/>
      <c r="AU5400" s="12"/>
      <c r="AV5400" s="12"/>
      <c r="AW5400" s="12"/>
      <c r="AX5400" s="12"/>
      <c r="AY5400" s="12"/>
      <c r="AZ5400" s="12"/>
      <c r="BA5400" s="12"/>
      <c r="BB5400" s="12"/>
      <c r="BC5400" s="12"/>
      <c r="BD5400" s="12"/>
      <c r="BE5400" s="12"/>
      <c r="BF5400" s="12"/>
      <c r="BG5400" s="12"/>
      <c r="BH5400" s="12"/>
      <c r="BI5400" s="12"/>
      <c r="BJ5400" s="13"/>
      <c r="BK5400" s="13"/>
      <c r="BL5400" s="13"/>
      <c r="BM5400" s="13"/>
      <c r="BN5400" s="13"/>
    </row>
    <row r="5401" spans="4:66" x14ac:dyDescent="0.25">
      <c r="D5401"/>
      <c r="E5401" s="10"/>
      <c r="F5401" s="10"/>
      <c r="G5401" s="10"/>
      <c r="H5401" s="10"/>
      <c r="I5401" s="10"/>
      <c r="J5401" s="10"/>
      <c r="K5401" s="11"/>
      <c r="L5401" s="11"/>
      <c r="M5401" s="12"/>
      <c r="N5401" s="12"/>
      <c r="O5401" s="12"/>
      <c r="P5401" s="12"/>
      <c r="Q5401" s="12"/>
      <c r="R5401" s="12"/>
      <c r="S5401" s="12"/>
      <c r="T5401" s="12"/>
      <c r="U5401" s="12"/>
      <c r="V5401" s="12"/>
      <c r="W5401" s="12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2"/>
      <c r="AS5401" s="12"/>
      <c r="AT5401" s="12"/>
      <c r="AU5401" s="12"/>
      <c r="AV5401" s="12"/>
      <c r="AW5401" s="12"/>
      <c r="AX5401" s="12"/>
      <c r="AY5401" s="12"/>
      <c r="AZ5401" s="12"/>
      <c r="BA5401" s="12"/>
      <c r="BB5401" s="12"/>
      <c r="BC5401" s="12"/>
      <c r="BD5401" s="12"/>
      <c r="BE5401" s="12"/>
      <c r="BF5401" s="12"/>
      <c r="BG5401" s="12"/>
      <c r="BH5401" s="12"/>
      <c r="BI5401" s="12"/>
      <c r="BJ5401" s="13"/>
      <c r="BK5401" s="13"/>
      <c r="BL5401" s="13"/>
      <c r="BM5401" s="13"/>
      <c r="BN5401" s="13"/>
    </row>
    <row r="5402" spans="4:66" x14ac:dyDescent="0.25">
      <c r="D5402"/>
      <c r="E5402" s="10"/>
      <c r="F5402" s="10"/>
      <c r="G5402" s="10"/>
      <c r="H5402" s="10"/>
      <c r="I5402" s="10"/>
      <c r="J5402" s="10"/>
      <c r="K5402" s="11"/>
      <c r="L5402" s="11"/>
      <c r="M5402" s="12"/>
      <c r="N5402" s="12"/>
      <c r="O5402" s="12"/>
      <c r="P5402" s="12"/>
      <c r="Q5402" s="12"/>
      <c r="R5402" s="12"/>
      <c r="S5402" s="12"/>
      <c r="T5402" s="12"/>
      <c r="U5402" s="12"/>
      <c r="V5402" s="12"/>
      <c r="W5402" s="12"/>
      <c r="X5402" s="12"/>
      <c r="Y5402" s="12"/>
      <c r="Z5402" s="12"/>
      <c r="AA5402" s="12"/>
      <c r="AB5402" s="12"/>
      <c r="AC5402" s="12"/>
      <c r="AD5402" s="12"/>
      <c r="AE5402" s="12"/>
      <c r="AF5402" s="12"/>
      <c r="AG5402" s="12"/>
      <c r="AH5402" s="12"/>
      <c r="AI5402" s="12"/>
      <c r="AJ5402" s="12"/>
      <c r="AK5402" s="12"/>
      <c r="AL5402" s="12"/>
      <c r="AM5402" s="12"/>
      <c r="AN5402" s="12"/>
      <c r="AO5402" s="12"/>
      <c r="AP5402" s="12"/>
      <c r="AQ5402" s="12"/>
      <c r="AR5402" s="12"/>
      <c r="AS5402" s="12"/>
      <c r="AT5402" s="12"/>
      <c r="AU5402" s="12"/>
      <c r="AV5402" s="12"/>
      <c r="AW5402" s="12"/>
      <c r="AX5402" s="12"/>
      <c r="AY5402" s="12"/>
      <c r="AZ5402" s="12"/>
      <c r="BA5402" s="12"/>
      <c r="BB5402" s="12"/>
      <c r="BC5402" s="12"/>
      <c r="BD5402" s="12"/>
      <c r="BE5402" s="12"/>
      <c r="BF5402" s="12"/>
      <c r="BG5402" s="12"/>
      <c r="BH5402" s="12"/>
      <c r="BI5402" s="12"/>
      <c r="BJ5402" s="13"/>
      <c r="BK5402" s="13"/>
      <c r="BL5402" s="13"/>
      <c r="BM5402" s="13"/>
      <c r="BN5402" s="13"/>
    </row>
    <row r="5403" spans="4:66" x14ac:dyDescent="0.25">
      <c r="D5403"/>
      <c r="E5403" s="10"/>
      <c r="F5403" s="10"/>
      <c r="G5403" s="10"/>
      <c r="H5403" s="10"/>
      <c r="I5403" s="10"/>
      <c r="J5403" s="10"/>
      <c r="K5403" s="11"/>
      <c r="L5403" s="11"/>
      <c r="M5403" s="12"/>
      <c r="N5403" s="12"/>
      <c r="O5403" s="12"/>
      <c r="P5403" s="12"/>
      <c r="Q5403" s="12"/>
      <c r="R5403" s="12"/>
      <c r="S5403" s="12"/>
      <c r="T5403" s="12"/>
      <c r="U5403" s="12"/>
      <c r="V5403" s="12"/>
      <c r="W5403" s="12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2"/>
      <c r="AS5403" s="12"/>
      <c r="AT5403" s="12"/>
      <c r="AU5403" s="12"/>
      <c r="AV5403" s="12"/>
      <c r="AW5403" s="12"/>
      <c r="AX5403" s="12"/>
      <c r="AY5403" s="12"/>
      <c r="AZ5403" s="12"/>
      <c r="BA5403" s="12"/>
      <c r="BB5403" s="12"/>
      <c r="BC5403" s="12"/>
      <c r="BD5403" s="12"/>
      <c r="BE5403" s="12"/>
      <c r="BF5403" s="12"/>
      <c r="BG5403" s="12"/>
      <c r="BH5403" s="12"/>
      <c r="BI5403" s="12"/>
      <c r="BJ5403" s="13"/>
      <c r="BK5403" s="13"/>
      <c r="BL5403" s="13"/>
      <c r="BM5403" s="13"/>
      <c r="BN5403" s="13"/>
    </row>
    <row r="5404" spans="4:66" x14ac:dyDescent="0.25">
      <c r="D5404"/>
      <c r="E5404" s="10"/>
      <c r="F5404" s="10"/>
      <c r="G5404" s="10"/>
      <c r="H5404" s="10"/>
      <c r="I5404" s="10"/>
      <c r="J5404" s="10"/>
      <c r="K5404" s="11"/>
      <c r="L5404" s="11"/>
      <c r="M5404" s="12"/>
      <c r="N5404" s="12"/>
      <c r="O5404" s="12"/>
      <c r="P5404" s="12"/>
      <c r="Q5404" s="12"/>
      <c r="R5404" s="12"/>
      <c r="S5404" s="12"/>
      <c r="T5404" s="12"/>
      <c r="U5404" s="12"/>
      <c r="V5404" s="12"/>
      <c r="W5404" s="12"/>
      <c r="X5404" s="12"/>
      <c r="Y5404" s="12"/>
      <c r="Z5404" s="12"/>
      <c r="AA5404" s="12"/>
      <c r="AB5404" s="12"/>
      <c r="AC5404" s="12"/>
      <c r="AD5404" s="12"/>
      <c r="AE5404" s="12"/>
      <c r="AF5404" s="12"/>
      <c r="AG5404" s="12"/>
      <c r="AH5404" s="12"/>
      <c r="AI5404" s="12"/>
      <c r="AJ5404" s="12"/>
      <c r="AK5404" s="12"/>
      <c r="AL5404" s="12"/>
      <c r="AM5404" s="12"/>
      <c r="AN5404" s="12"/>
      <c r="AO5404" s="12"/>
      <c r="AP5404" s="12"/>
      <c r="AQ5404" s="12"/>
      <c r="AR5404" s="12"/>
      <c r="AS5404" s="12"/>
      <c r="AT5404" s="12"/>
      <c r="AU5404" s="12"/>
      <c r="AV5404" s="12"/>
      <c r="AW5404" s="12"/>
      <c r="AX5404" s="12"/>
      <c r="AY5404" s="12"/>
      <c r="AZ5404" s="12"/>
      <c r="BA5404" s="12"/>
      <c r="BB5404" s="12"/>
      <c r="BC5404" s="12"/>
      <c r="BD5404" s="12"/>
      <c r="BE5404" s="12"/>
      <c r="BF5404" s="12"/>
      <c r="BG5404" s="12"/>
      <c r="BH5404" s="12"/>
      <c r="BI5404" s="12"/>
      <c r="BJ5404" s="13"/>
      <c r="BK5404" s="13"/>
      <c r="BL5404" s="13"/>
      <c r="BM5404" s="13"/>
      <c r="BN5404" s="13"/>
    </row>
    <row r="5405" spans="4:66" x14ac:dyDescent="0.25">
      <c r="D5405"/>
      <c r="E5405" s="10"/>
      <c r="F5405" s="10"/>
      <c r="G5405" s="10"/>
      <c r="H5405" s="10"/>
      <c r="I5405" s="10"/>
      <c r="J5405" s="10"/>
      <c r="K5405" s="11"/>
      <c r="L5405" s="11"/>
      <c r="M5405" s="12"/>
      <c r="N5405" s="12"/>
      <c r="O5405" s="12"/>
      <c r="P5405" s="12"/>
      <c r="Q5405" s="12"/>
      <c r="R5405" s="12"/>
      <c r="S5405" s="12"/>
      <c r="T5405" s="12"/>
      <c r="U5405" s="12"/>
      <c r="V5405" s="12"/>
      <c r="W5405" s="12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2"/>
      <c r="AS5405" s="12"/>
      <c r="AT5405" s="12"/>
      <c r="AU5405" s="12"/>
      <c r="AV5405" s="12"/>
      <c r="AW5405" s="12"/>
      <c r="AX5405" s="12"/>
      <c r="AY5405" s="12"/>
      <c r="AZ5405" s="12"/>
      <c r="BA5405" s="12"/>
      <c r="BB5405" s="12"/>
      <c r="BC5405" s="12"/>
      <c r="BD5405" s="12"/>
      <c r="BE5405" s="12"/>
      <c r="BF5405" s="12"/>
      <c r="BG5405" s="12"/>
      <c r="BH5405" s="12"/>
      <c r="BI5405" s="12"/>
      <c r="BJ5405" s="13"/>
      <c r="BK5405" s="13"/>
      <c r="BL5405" s="13"/>
      <c r="BM5405" s="13"/>
      <c r="BN5405" s="13"/>
    </row>
    <row r="5406" spans="4:66" x14ac:dyDescent="0.25">
      <c r="D5406"/>
      <c r="E5406" s="10"/>
      <c r="F5406" s="10"/>
      <c r="G5406" s="10"/>
      <c r="H5406" s="10"/>
      <c r="I5406" s="10"/>
      <c r="J5406" s="10"/>
      <c r="K5406" s="11"/>
      <c r="L5406" s="11"/>
      <c r="M5406" s="12"/>
      <c r="N5406" s="12"/>
      <c r="O5406" s="12"/>
      <c r="P5406" s="12"/>
      <c r="Q5406" s="12"/>
      <c r="R5406" s="12"/>
      <c r="S5406" s="12"/>
      <c r="T5406" s="12"/>
      <c r="U5406" s="12"/>
      <c r="V5406" s="12"/>
      <c r="W5406" s="12"/>
      <c r="X5406" s="12"/>
      <c r="Y5406" s="12"/>
      <c r="Z5406" s="12"/>
      <c r="AA5406" s="12"/>
      <c r="AB5406" s="12"/>
      <c r="AC5406" s="12"/>
      <c r="AD5406" s="12"/>
      <c r="AE5406" s="12"/>
      <c r="AF5406" s="12"/>
      <c r="AG5406" s="12"/>
      <c r="AH5406" s="12"/>
      <c r="AI5406" s="12"/>
      <c r="AJ5406" s="12"/>
      <c r="AK5406" s="12"/>
      <c r="AL5406" s="12"/>
      <c r="AM5406" s="12"/>
      <c r="AN5406" s="12"/>
      <c r="AO5406" s="12"/>
      <c r="AP5406" s="12"/>
      <c r="AQ5406" s="12"/>
      <c r="AR5406" s="12"/>
      <c r="AS5406" s="12"/>
      <c r="AT5406" s="12"/>
      <c r="AU5406" s="12"/>
      <c r="AV5406" s="12"/>
      <c r="AW5406" s="12"/>
      <c r="AX5406" s="12"/>
      <c r="AY5406" s="12"/>
      <c r="AZ5406" s="12"/>
      <c r="BA5406" s="12"/>
      <c r="BB5406" s="12"/>
      <c r="BC5406" s="12"/>
      <c r="BD5406" s="12"/>
      <c r="BE5406" s="12"/>
      <c r="BF5406" s="12"/>
      <c r="BG5406" s="12"/>
      <c r="BH5406" s="12"/>
      <c r="BI5406" s="12"/>
      <c r="BJ5406" s="13"/>
      <c r="BK5406" s="13"/>
      <c r="BL5406" s="13"/>
      <c r="BM5406" s="13"/>
      <c r="BN5406" s="13"/>
    </row>
    <row r="5407" spans="4:66" x14ac:dyDescent="0.25">
      <c r="D5407"/>
      <c r="E5407" s="10"/>
      <c r="F5407" s="10"/>
      <c r="G5407" s="10"/>
      <c r="H5407" s="10"/>
      <c r="I5407" s="10"/>
      <c r="J5407" s="10"/>
      <c r="K5407" s="11"/>
      <c r="L5407" s="11"/>
      <c r="M5407" s="12"/>
      <c r="N5407" s="12"/>
      <c r="O5407" s="12"/>
      <c r="P5407" s="12"/>
      <c r="Q5407" s="12"/>
      <c r="R5407" s="12"/>
      <c r="S5407" s="12"/>
      <c r="T5407" s="12"/>
      <c r="U5407" s="12"/>
      <c r="V5407" s="12"/>
      <c r="W5407" s="12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2"/>
      <c r="AS5407" s="12"/>
      <c r="AT5407" s="12"/>
      <c r="AU5407" s="12"/>
      <c r="AV5407" s="12"/>
      <c r="AW5407" s="12"/>
      <c r="AX5407" s="12"/>
      <c r="AY5407" s="12"/>
      <c r="AZ5407" s="12"/>
      <c r="BA5407" s="12"/>
      <c r="BB5407" s="12"/>
      <c r="BC5407" s="12"/>
      <c r="BD5407" s="12"/>
      <c r="BE5407" s="12"/>
      <c r="BF5407" s="12"/>
      <c r="BG5407" s="12"/>
      <c r="BH5407" s="12"/>
      <c r="BI5407" s="12"/>
      <c r="BJ5407" s="13"/>
      <c r="BK5407" s="13"/>
      <c r="BL5407" s="13"/>
      <c r="BM5407" s="13"/>
      <c r="BN5407" s="13"/>
    </row>
    <row r="5408" spans="4:66" x14ac:dyDescent="0.25">
      <c r="D5408"/>
      <c r="E5408" s="10"/>
      <c r="F5408" s="10"/>
      <c r="G5408" s="10"/>
      <c r="H5408" s="10"/>
      <c r="I5408" s="10"/>
      <c r="J5408" s="10"/>
      <c r="K5408" s="11"/>
      <c r="L5408" s="11"/>
      <c r="M5408" s="12"/>
      <c r="N5408" s="12"/>
      <c r="O5408" s="12"/>
      <c r="P5408" s="12"/>
      <c r="Q5408" s="12"/>
      <c r="R5408" s="12"/>
      <c r="S5408" s="12"/>
      <c r="T5408" s="12"/>
      <c r="U5408" s="12"/>
      <c r="V5408" s="12"/>
      <c r="W5408" s="12"/>
      <c r="X5408" s="12"/>
      <c r="Y5408" s="12"/>
      <c r="Z5408" s="12"/>
      <c r="AA5408" s="12"/>
      <c r="AB5408" s="12"/>
      <c r="AC5408" s="12"/>
      <c r="AD5408" s="12"/>
      <c r="AE5408" s="12"/>
      <c r="AF5408" s="12"/>
      <c r="AG5408" s="12"/>
      <c r="AH5408" s="12"/>
      <c r="AI5408" s="12"/>
      <c r="AJ5408" s="12"/>
      <c r="AK5408" s="12"/>
      <c r="AL5408" s="12"/>
      <c r="AM5408" s="12"/>
      <c r="AN5408" s="12"/>
      <c r="AO5408" s="12"/>
      <c r="AP5408" s="12"/>
      <c r="AQ5408" s="12"/>
      <c r="AR5408" s="12"/>
      <c r="AS5408" s="12"/>
      <c r="AT5408" s="12"/>
      <c r="AU5408" s="12"/>
      <c r="AV5408" s="12"/>
      <c r="AW5408" s="12"/>
      <c r="AX5408" s="12"/>
      <c r="AY5408" s="12"/>
      <c r="AZ5408" s="12"/>
      <c r="BA5408" s="12"/>
      <c r="BB5408" s="12"/>
      <c r="BC5408" s="12"/>
      <c r="BD5408" s="12"/>
      <c r="BE5408" s="12"/>
      <c r="BF5408" s="12"/>
      <c r="BG5408" s="12"/>
      <c r="BH5408" s="12"/>
      <c r="BI5408" s="12"/>
      <c r="BJ5408" s="13"/>
      <c r="BK5408" s="13"/>
      <c r="BL5408" s="13"/>
      <c r="BM5408" s="13"/>
      <c r="BN5408" s="13"/>
    </row>
    <row r="5409" spans="4:66" x14ac:dyDescent="0.25">
      <c r="D5409"/>
      <c r="E5409" s="10"/>
      <c r="F5409" s="10"/>
      <c r="G5409" s="10"/>
      <c r="H5409" s="10"/>
      <c r="I5409" s="10"/>
      <c r="J5409" s="10"/>
      <c r="K5409" s="11"/>
      <c r="L5409" s="11"/>
      <c r="M5409" s="12"/>
      <c r="N5409" s="12"/>
      <c r="O5409" s="12"/>
      <c r="P5409" s="12"/>
      <c r="Q5409" s="12"/>
      <c r="R5409" s="12"/>
      <c r="S5409" s="12"/>
      <c r="T5409" s="12"/>
      <c r="U5409" s="12"/>
      <c r="V5409" s="12"/>
      <c r="W5409" s="12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2"/>
      <c r="AS5409" s="12"/>
      <c r="AT5409" s="12"/>
      <c r="AU5409" s="12"/>
      <c r="AV5409" s="12"/>
      <c r="AW5409" s="12"/>
      <c r="AX5409" s="12"/>
      <c r="AY5409" s="12"/>
      <c r="AZ5409" s="12"/>
      <c r="BA5409" s="12"/>
      <c r="BB5409" s="12"/>
      <c r="BC5409" s="12"/>
      <c r="BD5409" s="12"/>
      <c r="BE5409" s="12"/>
      <c r="BF5409" s="12"/>
      <c r="BG5409" s="12"/>
      <c r="BH5409" s="12"/>
      <c r="BI5409" s="12"/>
      <c r="BJ5409" s="13"/>
      <c r="BK5409" s="13"/>
      <c r="BL5409" s="13"/>
      <c r="BM5409" s="13"/>
      <c r="BN5409" s="13"/>
    </row>
    <row r="5410" spans="4:66" x14ac:dyDescent="0.25">
      <c r="D5410"/>
      <c r="E5410" s="10"/>
      <c r="F5410" s="10"/>
      <c r="G5410" s="10"/>
      <c r="H5410" s="10"/>
      <c r="I5410" s="10"/>
      <c r="J5410" s="10"/>
      <c r="K5410" s="11"/>
      <c r="L5410" s="11"/>
      <c r="M5410" s="12"/>
      <c r="N5410" s="12"/>
      <c r="O5410" s="12"/>
      <c r="P5410" s="12"/>
      <c r="Q5410" s="12"/>
      <c r="R5410" s="12"/>
      <c r="S5410" s="12"/>
      <c r="T5410" s="12"/>
      <c r="U5410" s="12"/>
      <c r="V5410" s="12"/>
      <c r="W5410" s="12"/>
      <c r="X5410" s="12"/>
      <c r="Y5410" s="12"/>
      <c r="Z5410" s="12"/>
      <c r="AA5410" s="12"/>
      <c r="AB5410" s="12"/>
      <c r="AC5410" s="12"/>
      <c r="AD5410" s="12"/>
      <c r="AE5410" s="12"/>
      <c r="AF5410" s="12"/>
      <c r="AG5410" s="12"/>
      <c r="AH5410" s="12"/>
      <c r="AI5410" s="12"/>
      <c r="AJ5410" s="12"/>
      <c r="AK5410" s="12"/>
      <c r="AL5410" s="12"/>
      <c r="AM5410" s="12"/>
      <c r="AN5410" s="12"/>
      <c r="AO5410" s="12"/>
      <c r="AP5410" s="12"/>
      <c r="AQ5410" s="12"/>
      <c r="AR5410" s="12"/>
      <c r="AS5410" s="12"/>
      <c r="AT5410" s="12"/>
      <c r="AU5410" s="12"/>
      <c r="AV5410" s="12"/>
      <c r="AW5410" s="12"/>
      <c r="AX5410" s="12"/>
      <c r="AY5410" s="12"/>
      <c r="AZ5410" s="12"/>
      <c r="BA5410" s="12"/>
      <c r="BB5410" s="12"/>
      <c r="BC5410" s="12"/>
      <c r="BD5410" s="12"/>
      <c r="BE5410" s="12"/>
      <c r="BF5410" s="12"/>
      <c r="BG5410" s="12"/>
      <c r="BH5410" s="12"/>
      <c r="BI5410" s="12"/>
      <c r="BJ5410" s="13"/>
      <c r="BK5410" s="13"/>
      <c r="BL5410" s="13"/>
      <c r="BM5410" s="13"/>
      <c r="BN5410" s="13"/>
    </row>
    <row r="5411" spans="4:66" x14ac:dyDescent="0.25">
      <c r="D5411"/>
      <c r="E5411" s="10"/>
      <c r="F5411" s="10"/>
      <c r="G5411" s="10"/>
      <c r="H5411" s="10"/>
      <c r="I5411" s="10"/>
      <c r="J5411" s="10"/>
      <c r="K5411" s="11"/>
      <c r="L5411" s="11"/>
      <c r="M5411" s="12"/>
      <c r="N5411" s="12"/>
      <c r="O5411" s="12"/>
      <c r="P5411" s="12"/>
      <c r="Q5411" s="12"/>
      <c r="R5411" s="12"/>
      <c r="S5411" s="12"/>
      <c r="T5411" s="12"/>
      <c r="U5411" s="12"/>
      <c r="V5411" s="12"/>
      <c r="W5411" s="12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2"/>
      <c r="AS5411" s="12"/>
      <c r="AT5411" s="12"/>
      <c r="AU5411" s="12"/>
      <c r="AV5411" s="12"/>
      <c r="AW5411" s="12"/>
      <c r="AX5411" s="12"/>
      <c r="AY5411" s="12"/>
      <c r="AZ5411" s="12"/>
      <c r="BA5411" s="12"/>
      <c r="BB5411" s="12"/>
      <c r="BC5411" s="12"/>
      <c r="BD5411" s="12"/>
      <c r="BE5411" s="12"/>
      <c r="BF5411" s="12"/>
      <c r="BG5411" s="12"/>
      <c r="BH5411" s="12"/>
      <c r="BI5411" s="12"/>
      <c r="BJ5411" s="13"/>
      <c r="BK5411" s="13"/>
      <c r="BL5411" s="13"/>
      <c r="BM5411" s="13"/>
      <c r="BN5411" s="13"/>
    </row>
    <row r="5412" spans="4:66" x14ac:dyDescent="0.25">
      <c r="D5412"/>
      <c r="E5412" s="10"/>
      <c r="F5412" s="10"/>
      <c r="G5412" s="10"/>
      <c r="H5412" s="10"/>
      <c r="I5412" s="10"/>
      <c r="J5412" s="10"/>
      <c r="K5412" s="11"/>
      <c r="L5412" s="11"/>
      <c r="M5412" s="12"/>
      <c r="N5412" s="12"/>
      <c r="O5412" s="12"/>
      <c r="P5412" s="12"/>
      <c r="Q5412" s="12"/>
      <c r="R5412" s="12"/>
      <c r="S5412" s="12"/>
      <c r="T5412" s="12"/>
      <c r="U5412" s="12"/>
      <c r="V5412" s="12"/>
      <c r="W5412" s="12"/>
      <c r="X5412" s="12"/>
      <c r="Y5412" s="12"/>
      <c r="Z5412" s="12"/>
      <c r="AA5412" s="12"/>
      <c r="AB5412" s="12"/>
      <c r="AC5412" s="12"/>
      <c r="AD5412" s="12"/>
      <c r="AE5412" s="12"/>
      <c r="AF5412" s="12"/>
      <c r="AG5412" s="12"/>
      <c r="AH5412" s="12"/>
      <c r="AI5412" s="12"/>
      <c r="AJ5412" s="12"/>
      <c r="AK5412" s="12"/>
      <c r="AL5412" s="12"/>
      <c r="AM5412" s="12"/>
      <c r="AN5412" s="12"/>
      <c r="AO5412" s="12"/>
      <c r="AP5412" s="12"/>
      <c r="AQ5412" s="12"/>
      <c r="AR5412" s="12"/>
      <c r="AS5412" s="12"/>
      <c r="AT5412" s="12"/>
      <c r="AU5412" s="12"/>
      <c r="AV5412" s="12"/>
      <c r="AW5412" s="12"/>
      <c r="AX5412" s="12"/>
      <c r="AY5412" s="12"/>
      <c r="AZ5412" s="12"/>
      <c r="BA5412" s="12"/>
      <c r="BB5412" s="12"/>
      <c r="BC5412" s="12"/>
      <c r="BD5412" s="12"/>
      <c r="BE5412" s="12"/>
      <c r="BF5412" s="12"/>
      <c r="BG5412" s="12"/>
      <c r="BH5412" s="12"/>
      <c r="BI5412" s="12"/>
      <c r="BJ5412" s="13"/>
      <c r="BK5412" s="13"/>
      <c r="BL5412" s="13"/>
      <c r="BM5412" s="13"/>
      <c r="BN5412" s="13"/>
    </row>
    <row r="5413" spans="4:66" x14ac:dyDescent="0.25">
      <c r="D5413"/>
      <c r="E5413" s="10"/>
      <c r="F5413" s="10"/>
      <c r="G5413" s="10"/>
      <c r="H5413" s="10"/>
      <c r="I5413" s="10"/>
      <c r="J5413" s="10"/>
      <c r="K5413" s="11"/>
      <c r="L5413" s="11"/>
      <c r="M5413" s="12"/>
      <c r="N5413" s="12"/>
      <c r="O5413" s="12"/>
      <c r="P5413" s="12"/>
      <c r="Q5413" s="12"/>
      <c r="R5413" s="12"/>
      <c r="S5413" s="12"/>
      <c r="T5413" s="12"/>
      <c r="U5413" s="12"/>
      <c r="V5413" s="12"/>
      <c r="W5413" s="12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2"/>
      <c r="AS5413" s="12"/>
      <c r="AT5413" s="12"/>
      <c r="AU5413" s="12"/>
      <c r="AV5413" s="12"/>
      <c r="AW5413" s="12"/>
      <c r="AX5413" s="12"/>
      <c r="AY5413" s="12"/>
      <c r="AZ5413" s="12"/>
      <c r="BA5413" s="12"/>
      <c r="BB5413" s="12"/>
      <c r="BC5413" s="12"/>
      <c r="BD5413" s="12"/>
      <c r="BE5413" s="12"/>
      <c r="BF5413" s="12"/>
      <c r="BG5413" s="12"/>
      <c r="BH5413" s="12"/>
      <c r="BI5413" s="12"/>
      <c r="BJ5413" s="13"/>
      <c r="BK5413" s="13"/>
      <c r="BL5413" s="13"/>
      <c r="BM5413" s="13"/>
      <c r="BN5413" s="13"/>
    </row>
    <row r="5414" spans="4:66" x14ac:dyDescent="0.25">
      <c r="D5414"/>
      <c r="E5414" s="10"/>
      <c r="F5414" s="10"/>
      <c r="G5414" s="10"/>
      <c r="H5414" s="10"/>
      <c r="I5414" s="10"/>
      <c r="J5414" s="10"/>
      <c r="K5414" s="11"/>
      <c r="L5414" s="11"/>
      <c r="M5414" s="12"/>
      <c r="N5414" s="12"/>
      <c r="O5414" s="12"/>
      <c r="P5414" s="12"/>
      <c r="Q5414" s="12"/>
      <c r="R5414" s="12"/>
      <c r="S5414" s="12"/>
      <c r="T5414" s="12"/>
      <c r="U5414" s="12"/>
      <c r="V5414" s="12"/>
      <c r="W5414" s="12"/>
      <c r="X5414" s="12"/>
      <c r="Y5414" s="12"/>
      <c r="Z5414" s="12"/>
      <c r="AA5414" s="12"/>
      <c r="AB5414" s="12"/>
      <c r="AC5414" s="12"/>
      <c r="AD5414" s="12"/>
      <c r="AE5414" s="12"/>
      <c r="AF5414" s="12"/>
      <c r="AG5414" s="12"/>
      <c r="AH5414" s="12"/>
      <c r="AI5414" s="12"/>
      <c r="AJ5414" s="12"/>
      <c r="AK5414" s="12"/>
      <c r="AL5414" s="12"/>
      <c r="AM5414" s="12"/>
      <c r="AN5414" s="12"/>
      <c r="AO5414" s="12"/>
      <c r="AP5414" s="12"/>
      <c r="AQ5414" s="12"/>
      <c r="AR5414" s="12"/>
      <c r="AS5414" s="12"/>
      <c r="AT5414" s="12"/>
      <c r="AU5414" s="12"/>
      <c r="AV5414" s="12"/>
      <c r="AW5414" s="12"/>
      <c r="AX5414" s="12"/>
      <c r="AY5414" s="12"/>
      <c r="AZ5414" s="12"/>
      <c r="BA5414" s="12"/>
      <c r="BB5414" s="12"/>
      <c r="BC5414" s="12"/>
      <c r="BD5414" s="12"/>
      <c r="BE5414" s="12"/>
      <c r="BF5414" s="12"/>
      <c r="BG5414" s="12"/>
      <c r="BH5414" s="12"/>
      <c r="BI5414" s="12"/>
      <c r="BJ5414" s="13"/>
      <c r="BK5414" s="13"/>
      <c r="BL5414" s="13"/>
      <c r="BM5414" s="13"/>
      <c r="BN5414" s="13"/>
    </row>
    <row r="5415" spans="4:66" x14ac:dyDescent="0.25">
      <c r="D5415"/>
      <c r="E5415" s="10"/>
      <c r="F5415" s="10"/>
      <c r="G5415" s="10"/>
      <c r="H5415" s="10"/>
      <c r="I5415" s="10"/>
      <c r="J5415" s="10"/>
      <c r="K5415" s="11"/>
      <c r="L5415" s="11"/>
      <c r="M5415" s="12"/>
      <c r="N5415" s="12"/>
      <c r="O5415" s="12"/>
      <c r="P5415" s="12"/>
      <c r="Q5415" s="12"/>
      <c r="R5415" s="12"/>
      <c r="S5415" s="12"/>
      <c r="T5415" s="12"/>
      <c r="U5415" s="12"/>
      <c r="V5415" s="12"/>
      <c r="W5415" s="12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2"/>
      <c r="AS5415" s="12"/>
      <c r="AT5415" s="12"/>
      <c r="AU5415" s="12"/>
      <c r="AV5415" s="12"/>
      <c r="AW5415" s="12"/>
      <c r="AX5415" s="12"/>
      <c r="AY5415" s="12"/>
      <c r="AZ5415" s="12"/>
      <c r="BA5415" s="12"/>
      <c r="BB5415" s="12"/>
      <c r="BC5415" s="12"/>
      <c r="BD5415" s="12"/>
      <c r="BE5415" s="12"/>
      <c r="BF5415" s="12"/>
      <c r="BG5415" s="12"/>
      <c r="BH5415" s="12"/>
      <c r="BI5415" s="12"/>
      <c r="BJ5415" s="13"/>
      <c r="BK5415" s="13"/>
      <c r="BL5415" s="13"/>
      <c r="BM5415" s="13"/>
      <c r="BN5415" s="13"/>
    </row>
    <row r="5416" spans="4:66" x14ac:dyDescent="0.25">
      <c r="D5416"/>
      <c r="E5416" s="10"/>
      <c r="F5416" s="10"/>
      <c r="G5416" s="10"/>
      <c r="H5416" s="10"/>
      <c r="I5416" s="10"/>
      <c r="J5416" s="10"/>
      <c r="K5416" s="11"/>
      <c r="L5416" s="11"/>
      <c r="M5416" s="12"/>
      <c r="N5416" s="12"/>
      <c r="O5416" s="12"/>
      <c r="P5416" s="12"/>
      <c r="Q5416" s="12"/>
      <c r="R5416" s="12"/>
      <c r="S5416" s="12"/>
      <c r="T5416" s="12"/>
      <c r="U5416" s="12"/>
      <c r="V5416" s="12"/>
      <c r="W5416" s="12"/>
      <c r="X5416" s="12"/>
      <c r="Y5416" s="12"/>
      <c r="Z5416" s="12"/>
      <c r="AA5416" s="12"/>
      <c r="AB5416" s="12"/>
      <c r="AC5416" s="12"/>
      <c r="AD5416" s="12"/>
      <c r="AE5416" s="12"/>
      <c r="AF5416" s="12"/>
      <c r="AG5416" s="12"/>
      <c r="AH5416" s="12"/>
      <c r="AI5416" s="12"/>
      <c r="AJ5416" s="12"/>
      <c r="AK5416" s="12"/>
      <c r="AL5416" s="12"/>
      <c r="AM5416" s="12"/>
      <c r="AN5416" s="12"/>
      <c r="AO5416" s="12"/>
      <c r="AP5416" s="12"/>
      <c r="AQ5416" s="12"/>
      <c r="AR5416" s="12"/>
      <c r="AS5416" s="12"/>
      <c r="AT5416" s="12"/>
      <c r="AU5416" s="12"/>
      <c r="AV5416" s="12"/>
      <c r="AW5416" s="12"/>
      <c r="AX5416" s="12"/>
      <c r="AY5416" s="12"/>
      <c r="AZ5416" s="12"/>
      <c r="BA5416" s="12"/>
      <c r="BB5416" s="12"/>
      <c r="BC5416" s="12"/>
      <c r="BD5416" s="12"/>
      <c r="BE5416" s="12"/>
      <c r="BF5416" s="12"/>
      <c r="BG5416" s="12"/>
      <c r="BH5416" s="12"/>
      <c r="BI5416" s="12"/>
      <c r="BJ5416" s="13"/>
      <c r="BK5416" s="13"/>
      <c r="BL5416" s="13"/>
      <c r="BM5416" s="13"/>
      <c r="BN5416" s="13"/>
    </row>
    <row r="5417" spans="4:66" x14ac:dyDescent="0.25">
      <c r="D5417"/>
      <c r="E5417" s="10"/>
      <c r="F5417" s="10"/>
      <c r="G5417" s="10"/>
      <c r="H5417" s="10"/>
      <c r="I5417" s="10"/>
      <c r="J5417" s="10"/>
      <c r="K5417" s="11"/>
      <c r="L5417" s="11"/>
      <c r="M5417" s="12"/>
      <c r="N5417" s="12"/>
      <c r="O5417" s="12"/>
      <c r="P5417" s="12"/>
      <c r="Q5417" s="12"/>
      <c r="R5417" s="12"/>
      <c r="S5417" s="12"/>
      <c r="T5417" s="12"/>
      <c r="U5417" s="12"/>
      <c r="V5417" s="12"/>
      <c r="W5417" s="12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2"/>
      <c r="AS5417" s="12"/>
      <c r="AT5417" s="12"/>
      <c r="AU5417" s="12"/>
      <c r="AV5417" s="12"/>
      <c r="AW5417" s="12"/>
      <c r="AX5417" s="12"/>
      <c r="AY5417" s="12"/>
      <c r="AZ5417" s="12"/>
      <c r="BA5417" s="12"/>
      <c r="BB5417" s="12"/>
      <c r="BC5417" s="12"/>
      <c r="BD5417" s="12"/>
      <c r="BE5417" s="12"/>
      <c r="BF5417" s="12"/>
      <c r="BG5417" s="12"/>
      <c r="BH5417" s="12"/>
      <c r="BI5417" s="12"/>
      <c r="BJ5417" s="13"/>
      <c r="BK5417" s="13"/>
      <c r="BL5417" s="13"/>
      <c r="BM5417" s="13"/>
      <c r="BN5417" s="13"/>
    </row>
    <row r="5418" spans="4:66" x14ac:dyDescent="0.25">
      <c r="D5418"/>
      <c r="E5418" s="10"/>
      <c r="F5418" s="10"/>
      <c r="G5418" s="10"/>
      <c r="H5418" s="10"/>
      <c r="I5418" s="10"/>
      <c r="J5418" s="10"/>
      <c r="K5418" s="11"/>
      <c r="L5418" s="11"/>
      <c r="M5418" s="12"/>
      <c r="N5418" s="12"/>
      <c r="O5418" s="12"/>
      <c r="P5418" s="12"/>
      <c r="Q5418" s="12"/>
      <c r="R5418" s="12"/>
      <c r="S5418" s="12"/>
      <c r="T5418" s="12"/>
      <c r="U5418" s="12"/>
      <c r="V5418" s="12"/>
      <c r="W5418" s="12"/>
      <c r="X5418" s="12"/>
      <c r="Y5418" s="12"/>
      <c r="Z5418" s="12"/>
      <c r="AA5418" s="12"/>
      <c r="AB5418" s="12"/>
      <c r="AC5418" s="12"/>
      <c r="AD5418" s="12"/>
      <c r="AE5418" s="12"/>
      <c r="AF5418" s="12"/>
      <c r="AG5418" s="12"/>
      <c r="AH5418" s="12"/>
      <c r="AI5418" s="12"/>
      <c r="AJ5418" s="12"/>
      <c r="AK5418" s="12"/>
      <c r="AL5418" s="12"/>
      <c r="AM5418" s="12"/>
      <c r="AN5418" s="12"/>
      <c r="AO5418" s="12"/>
      <c r="AP5418" s="12"/>
      <c r="AQ5418" s="12"/>
      <c r="AR5418" s="12"/>
      <c r="AS5418" s="12"/>
      <c r="AT5418" s="12"/>
      <c r="AU5418" s="12"/>
      <c r="AV5418" s="12"/>
      <c r="AW5418" s="12"/>
      <c r="AX5418" s="12"/>
      <c r="AY5418" s="12"/>
      <c r="AZ5418" s="12"/>
      <c r="BA5418" s="12"/>
      <c r="BB5418" s="12"/>
      <c r="BC5418" s="12"/>
      <c r="BD5418" s="12"/>
      <c r="BE5418" s="12"/>
      <c r="BF5418" s="12"/>
      <c r="BG5418" s="12"/>
      <c r="BH5418" s="12"/>
      <c r="BI5418" s="12"/>
      <c r="BJ5418" s="13"/>
      <c r="BK5418" s="13"/>
      <c r="BL5418" s="13"/>
      <c r="BM5418" s="13"/>
      <c r="BN5418" s="13"/>
    </row>
    <row r="5419" spans="4:66" x14ac:dyDescent="0.25">
      <c r="D5419"/>
      <c r="E5419" s="10"/>
      <c r="F5419" s="10"/>
      <c r="G5419" s="10"/>
      <c r="H5419" s="10"/>
      <c r="I5419" s="10"/>
      <c r="J5419" s="10"/>
      <c r="K5419" s="11"/>
      <c r="L5419" s="11"/>
      <c r="M5419" s="12"/>
      <c r="N5419" s="12"/>
      <c r="O5419" s="12"/>
      <c r="P5419" s="12"/>
      <c r="Q5419" s="12"/>
      <c r="R5419" s="12"/>
      <c r="S5419" s="12"/>
      <c r="T5419" s="12"/>
      <c r="U5419" s="12"/>
      <c r="V5419" s="12"/>
      <c r="W5419" s="12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2"/>
      <c r="AS5419" s="12"/>
      <c r="AT5419" s="12"/>
      <c r="AU5419" s="12"/>
      <c r="AV5419" s="12"/>
      <c r="AW5419" s="12"/>
      <c r="AX5419" s="12"/>
      <c r="AY5419" s="12"/>
      <c r="AZ5419" s="12"/>
      <c r="BA5419" s="12"/>
      <c r="BB5419" s="12"/>
      <c r="BC5419" s="12"/>
      <c r="BD5419" s="12"/>
      <c r="BE5419" s="12"/>
      <c r="BF5419" s="12"/>
      <c r="BG5419" s="12"/>
      <c r="BH5419" s="12"/>
      <c r="BI5419" s="12"/>
      <c r="BJ5419" s="13"/>
      <c r="BK5419" s="13"/>
      <c r="BL5419" s="13"/>
      <c r="BM5419" s="13"/>
      <c r="BN5419" s="13"/>
    </row>
    <row r="5420" spans="4:66" x14ac:dyDescent="0.25">
      <c r="D5420"/>
      <c r="E5420" s="10"/>
      <c r="F5420" s="10"/>
      <c r="G5420" s="10"/>
      <c r="H5420" s="10"/>
      <c r="I5420" s="10"/>
      <c r="J5420" s="10"/>
      <c r="K5420" s="11"/>
      <c r="L5420" s="11"/>
      <c r="M5420" s="12"/>
      <c r="N5420" s="12"/>
      <c r="O5420" s="12"/>
      <c r="P5420" s="12"/>
      <c r="Q5420" s="12"/>
      <c r="R5420" s="12"/>
      <c r="S5420" s="12"/>
      <c r="T5420" s="12"/>
      <c r="U5420" s="12"/>
      <c r="V5420" s="12"/>
      <c r="W5420" s="12"/>
      <c r="X5420" s="12"/>
      <c r="Y5420" s="12"/>
      <c r="Z5420" s="12"/>
      <c r="AA5420" s="12"/>
      <c r="AB5420" s="12"/>
      <c r="AC5420" s="12"/>
      <c r="AD5420" s="12"/>
      <c r="AE5420" s="12"/>
      <c r="AF5420" s="12"/>
      <c r="AG5420" s="12"/>
      <c r="AH5420" s="12"/>
      <c r="AI5420" s="12"/>
      <c r="AJ5420" s="12"/>
      <c r="AK5420" s="12"/>
      <c r="AL5420" s="12"/>
      <c r="AM5420" s="12"/>
      <c r="AN5420" s="12"/>
      <c r="AO5420" s="12"/>
      <c r="AP5420" s="12"/>
      <c r="AQ5420" s="12"/>
      <c r="AR5420" s="12"/>
      <c r="AS5420" s="12"/>
      <c r="AT5420" s="12"/>
      <c r="AU5420" s="12"/>
      <c r="AV5420" s="12"/>
      <c r="AW5420" s="12"/>
      <c r="AX5420" s="12"/>
      <c r="AY5420" s="12"/>
      <c r="AZ5420" s="12"/>
      <c r="BA5420" s="12"/>
      <c r="BB5420" s="12"/>
      <c r="BC5420" s="12"/>
      <c r="BD5420" s="12"/>
      <c r="BE5420" s="12"/>
      <c r="BF5420" s="12"/>
      <c r="BG5420" s="12"/>
      <c r="BH5420" s="12"/>
      <c r="BI5420" s="12"/>
      <c r="BJ5420" s="13"/>
      <c r="BK5420" s="13"/>
      <c r="BL5420" s="13"/>
      <c r="BM5420" s="13"/>
      <c r="BN5420" s="13"/>
    </row>
    <row r="5421" spans="4:66" x14ac:dyDescent="0.25">
      <c r="D5421"/>
      <c r="E5421" s="10"/>
      <c r="F5421" s="10"/>
      <c r="G5421" s="10"/>
      <c r="H5421" s="10"/>
      <c r="I5421" s="10"/>
      <c r="J5421" s="10"/>
      <c r="K5421" s="11"/>
      <c r="L5421" s="11"/>
      <c r="M5421" s="12"/>
      <c r="N5421" s="12"/>
      <c r="O5421" s="12"/>
      <c r="P5421" s="12"/>
      <c r="Q5421" s="12"/>
      <c r="R5421" s="12"/>
      <c r="S5421" s="12"/>
      <c r="T5421" s="12"/>
      <c r="U5421" s="12"/>
      <c r="V5421" s="12"/>
      <c r="W5421" s="12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2"/>
      <c r="AS5421" s="12"/>
      <c r="AT5421" s="12"/>
      <c r="AU5421" s="12"/>
      <c r="AV5421" s="12"/>
      <c r="AW5421" s="12"/>
      <c r="AX5421" s="12"/>
      <c r="AY5421" s="12"/>
      <c r="AZ5421" s="12"/>
      <c r="BA5421" s="12"/>
      <c r="BB5421" s="12"/>
      <c r="BC5421" s="12"/>
      <c r="BD5421" s="12"/>
      <c r="BE5421" s="12"/>
      <c r="BF5421" s="12"/>
      <c r="BG5421" s="12"/>
      <c r="BH5421" s="12"/>
      <c r="BI5421" s="12"/>
      <c r="BJ5421" s="13"/>
      <c r="BK5421" s="13"/>
      <c r="BL5421" s="13"/>
      <c r="BM5421" s="13"/>
      <c r="BN5421" s="13"/>
    </row>
    <row r="5422" spans="4:66" x14ac:dyDescent="0.25">
      <c r="D5422"/>
      <c r="E5422" s="10"/>
      <c r="F5422" s="10"/>
      <c r="G5422" s="10"/>
      <c r="H5422" s="10"/>
      <c r="I5422" s="10"/>
      <c r="J5422" s="10"/>
      <c r="K5422" s="11"/>
      <c r="L5422" s="11"/>
      <c r="M5422" s="12"/>
      <c r="N5422" s="12"/>
      <c r="O5422" s="12"/>
      <c r="P5422" s="12"/>
      <c r="Q5422" s="12"/>
      <c r="R5422" s="12"/>
      <c r="S5422" s="12"/>
      <c r="T5422" s="12"/>
      <c r="U5422" s="12"/>
      <c r="V5422" s="12"/>
      <c r="W5422" s="12"/>
      <c r="X5422" s="12"/>
      <c r="Y5422" s="12"/>
      <c r="Z5422" s="12"/>
      <c r="AA5422" s="12"/>
      <c r="AB5422" s="12"/>
      <c r="AC5422" s="12"/>
      <c r="AD5422" s="12"/>
      <c r="AE5422" s="12"/>
      <c r="AF5422" s="12"/>
      <c r="AG5422" s="12"/>
      <c r="AH5422" s="12"/>
      <c r="AI5422" s="12"/>
      <c r="AJ5422" s="12"/>
      <c r="AK5422" s="12"/>
      <c r="AL5422" s="12"/>
      <c r="AM5422" s="12"/>
      <c r="AN5422" s="12"/>
      <c r="AO5422" s="12"/>
      <c r="AP5422" s="12"/>
      <c r="AQ5422" s="12"/>
      <c r="AR5422" s="12"/>
      <c r="AS5422" s="12"/>
      <c r="AT5422" s="12"/>
      <c r="AU5422" s="12"/>
      <c r="AV5422" s="12"/>
      <c r="AW5422" s="12"/>
      <c r="AX5422" s="12"/>
      <c r="AY5422" s="12"/>
      <c r="AZ5422" s="12"/>
      <c r="BA5422" s="12"/>
      <c r="BB5422" s="12"/>
      <c r="BC5422" s="12"/>
      <c r="BD5422" s="12"/>
      <c r="BE5422" s="12"/>
      <c r="BF5422" s="12"/>
      <c r="BG5422" s="12"/>
      <c r="BH5422" s="12"/>
      <c r="BI5422" s="12"/>
      <c r="BJ5422" s="13"/>
      <c r="BK5422" s="13"/>
      <c r="BL5422" s="13"/>
      <c r="BM5422" s="13"/>
      <c r="BN5422" s="13"/>
    </row>
    <row r="5423" spans="4:66" x14ac:dyDescent="0.25">
      <c r="D5423"/>
      <c r="E5423" s="10"/>
      <c r="F5423" s="10"/>
      <c r="G5423" s="10"/>
      <c r="H5423" s="10"/>
      <c r="I5423" s="10"/>
      <c r="J5423" s="10"/>
      <c r="K5423" s="11"/>
      <c r="L5423" s="11"/>
      <c r="M5423" s="12"/>
      <c r="N5423" s="12"/>
      <c r="O5423" s="12"/>
      <c r="P5423" s="12"/>
      <c r="Q5423" s="12"/>
      <c r="R5423" s="12"/>
      <c r="S5423" s="12"/>
      <c r="T5423" s="12"/>
      <c r="U5423" s="12"/>
      <c r="V5423" s="12"/>
      <c r="W5423" s="12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2"/>
      <c r="AS5423" s="12"/>
      <c r="AT5423" s="12"/>
      <c r="AU5423" s="12"/>
      <c r="AV5423" s="12"/>
      <c r="AW5423" s="12"/>
      <c r="AX5423" s="12"/>
      <c r="AY5423" s="12"/>
      <c r="AZ5423" s="12"/>
      <c r="BA5423" s="12"/>
      <c r="BB5423" s="12"/>
      <c r="BC5423" s="12"/>
      <c r="BD5423" s="12"/>
      <c r="BE5423" s="12"/>
      <c r="BF5423" s="12"/>
      <c r="BG5423" s="12"/>
      <c r="BH5423" s="12"/>
      <c r="BI5423" s="12"/>
      <c r="BJ5423" s="13"/>
      <c r="BK5423" s="13"/>
      <c r="BL5423" s="13"/>
      <c r="BM5423" s="13"/>
      <c r="BN5423" s="13"/>
    </row>
    <row r="5424" spans="4:66" x14ac:dyDescent="0.25">
      <c r="D5424"/>
      <c r="E5424" s="10"/>
      <c r="F5424" s="10"/>
      <c r="G5424" s="10"/>
      <c r="H5424" s="10"/>
      <c r="I5424" s="10"/>
      <c r="J5424" s="10"/>
      <c r="K5424" s="11"/>
      <c r="L5424" s="11"/>
      <c r="M5424" s="12"/>
      <c r="N5424" s="12"/>
      <c r="O5424" s="12"/>
      <c r="P5424" s="12"/>
      <c r="Q5424" s="12"/>
      <c r="R5424" s="12"/>
      <c r="S5424" s="12"/>
      <c r="T5424" s="12"/>
      <c r="U5424" s="12"/>
      <c r="V5424" s="12"/>
      <c r="W5424" s="12"/>
      <c r="X5424" s="12"/>
      <c r="Y5424" s="12"/>
      <c r="Z5424" s="12"/>
      <c r="AA5424" s="12"/>
      <c r="AB5424" s="12"/>
      <c r="AC5424" s="12"/>
      <c r="AD5424" s="12"/>
      <c r="AE5424" s="12"/>
      <c r="AF5424" s="12"/>
      <c r="AG5424" s="12"/>
      <c r="AH5424" s="12"/>
      <c r="AI5424" s="12"/>
      <c r="AJ5424" s="12"/>
      <c r="AK5424" s="12"/>
      <c r="AL5424" s="12"/>
      <c r="AM5424" s="12"/>
      <c r="AN5424" s="12"/>
      <c r="AO5424" s="12"/>
      <c r="AP5424" s="12"/>
      <c r="AQ5424" s="12"/>
      <c r="AR5424" s="12"/>
      <c r="AS5424" s="12"/>
      <c r="AT5424" s="12"/>
      <c r="AU5424" s="12"/>
      <c r="AV5424" s="12"/>
      <c r="AW5424" s="12"/>
      <c r="AX5424" s="12"/>
      <c r="AY5424" s="12"/>
      <c r="AZ5424" s="12"/>
      <c r="BA5424" s="12"/>
      <c r="BB5424" s="12"/>
      <c r="BC5424" s="12"/>
      <c r="BD5424" s="12"/>
      <c r="BE5424" s="12"/>
      <c r="BF5424" s="12"/>
      <c r="BG5424" s="12"/>
      <c r="BH5424" s="12"/>
      <c r="BI5424" s="12"/>
      <c r="BJ5424" s="13"/>
      <c r="BK5424" s="13"/>
      <c r="BL5424" s="13"/>
      <c r="BM5424" s="13"/>
      <c r="BN5424" s="13"/>
    </row>
    <row r="5425" spans="4:66" x14ac:dyDescent="0.25">
      <c r="D5425"/>
      <c r="E5425" s="10"/>
      <c r="F5425" s="10"/>
      <c r="G5425" s="10"/>
      <c r="H5425" s="10"/>
      <c r="I5425" s="10"/>
      <c r="J5425" s="10"/>
      <c r="K5425" s="11"/>
      <c r="L5425" s="11"/>
      <c r="M5425" s="12"/>
      <c r="N5425" s="12"/>
      <c r="O5425" s="12"/>
      <c r="P5425" s="12"/>
      <c r="Q5425" s="12"/>
      <c r="R5425" s="12"/>
      <c r="S5425" s="12"/>
      <c r="T5425" s="12"/>
      <c r="U5425" s="12"/>
      <c r="V5425" s="12"/>
      <c r="W5425" s="12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2"/>
      <c r="AS5425" s="12"/>
      <c r="AT5425" s="12"/>
      <c r="AU5425" s="12"/>
      <c r="AV5425" s="12"/>
      <c r="AW5425" s="12"/>
      <c r="AX5425" s="12"/>
      <c r="AY5425" s="12"/>
      <c r="AZ5425" s="12"/>
      <c r="BA5425" s="12"/>
      <c r="BB5425" s="12"/>
      <c r="BC5425" s="12"/>
      <c r="BD5425" s="12"/>
      <c r="BE5425" s="12"/>
      <c r="BF5425" s="12"/>
      <c r="BG5425" s="12"/>
      <c r="BH5425" s="12"/>
      <c r="BI5425" s="12"/>
      <c r="BJ5425" s="13"/>
      <c r="BK5425" s="13"/>
      <c r="BL5425" s="13"/>
      <c r="BM5425" s="13"/>
      <c r="BN5425" s="13"/>
    </row>
    <row r="5426" spans="4:66" s="14" customFormat="1" x14ac:dyDescent="0.25">
      <c r="K5426" s="16"/>
      <c r="L5426" s="16"/>
      <c r="M5426" s="17"/>
      <c r="N5426" s="17"/>
      <c r="O5426" s="17"/>
      <c r="P5426" s="17"/>
      <c r="Q5426" s="17"/>
      <c r="R5426" s="17"/>
      <c r="S5426" s="17"/>
      <c r="T5426" s="17"/>
      <c r="U5426" s="17"/>
      <c r="V5426" s="17"/>
      <c r="W5426" s="17"/>
      <c r="X5426" s="17"/>
      <c r="Y5426" s="17"/>
      <c r="Z5426" s="17"/>
      <c r="AA5426" s="17"/>
      <c r="AB5426" s="17"/>
      <c r="AC5426" s="17"/>
      <c r="AD5426" s="17"/>
      <c r="AE5426" s="17"/>
      <c r="AF5426" s="17"/>
      <c r="AG5426" s="17"/>
      <c r="AH5426" s="17"/>
      <c r="AI5426" s="17"/>
      <c r="AJ5426" s="17"/>
      <c r="AK5426" s="17"/>
      <c r="AL5426" s="17"/>
      <c r="AM5426" s="17"/>
      <c r="AN5426" s="17"/>
      <c r="AO5426" s="17"/>
      <c r="AP5426" s="17"/>
      <c r="AQ5426" s="17"/>
      <c r="AR5426" s="17"/>
      <c r="AS5426" s="17"/>
      <c r="AT5426" s="17"/>
      <c r="AU5426" s="17"/>
      <c r="AV5426" s="17"/>
      <c r="AW5426" s="17"/>
      <c r="AX5426" s="17"/>
      <c r="AY5426" s="17"/>
      <c r="AZ5426" s="17"/>
      <c r="BA5426" s="17"/>
      <c r="BB5426" s="17"/>
      <c r="BC5426" s="17"/>
      <c r="BD5426" s="17"/>
      <c r="BE5426" s="17"/>
      <c r="BF5426" s="17"/>
      <c r="BG5426" s="17"/>
      <c r="BH5426" s="17"/>
      <c r="BI5426" s="17"/>
      <c r="BJ5426" s="18"/>
      <c r="BK5426" s="18"/>
      <c r="BL5426" s="18"/>
      <c r="BM5426" s="18"/>
      <c r="BN5426" s="18"/>
    </row>
    <row r="5427" spans="4:66" x14ac:dyDescent="0.25">
      <c r="D5427"/>
      <c r="E5427" s="10"/>
      <c r="F5427" s="10"/>
      <c r="G5427" s="10"/>
      <c r="H5427" s="10"/>
      <c r="I5427" s="10"/>
      <c r="J5427" s="10"/>
      <c r="K5427" s="11"/>
      <c r="L5427" s="11"/>
      <c r="M5427" s="12"/>
      <c r="N5427" s="12"/>
      <c r="O5427" s="12"/>
      <c r="P5427" s="12"/>
      <c r="Q5427" s="12"/>
      <c r="R5427" s="12"/>
      <c r="S5427" s="12"/>
      <c r="T5427" s="12"/>
      <c r="U5427" s="12"/>
      <c r="V5427" s="12"/>
      <c r="W5427" s="12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2"/>
      <c r="AS5427" s="12"/>
      <c r="AT5427" s="12"/>
      <c r="AU5427" s="12"/>
      <c r="AV5427" s="12"/>
      <c r="AW5427" s="12"/>
      <c r="AX5427" s="12"/>
      <c r="AY5427" s="12"/>
      <c r="AZ5427" s="12"/>
      <c r="BA5427" s="12"/>
      <c r="BB5427" s="12"/>
      <c r="BC5427" s="12"/>
      <c r="BD5427" s="12"/>
      <c r="BE5427" s="12"/>
      <c r="BF5427" s="12"/>
      <c r="BG5427" s="12"/>
      <c r="BH5427" s="12"/>
      <c r="BI5427" s="12"/>
      <c r="BJ5427" s="13"/>
      <c r="BK5427" s="13"/>
      <c r="BL5427" s="13"/>
      <c r="BM5427" s="13"/>
      <c r="BN5427" s="13"/>
    </row>
    <row r="5428" spans="4:66" x14ac:dyDescent="0.25">
      <c r="D5428"/>
      <c r="E5428" s="10"/>
      <c r="F5428" s="10"/>
      <c r="G5428" s="10"/>
      <c r="H5428" s="10"/>
      <c r="I5428" s="10"/>
      <c r="J5428" s="10"/>
      <c r="K5428" s="11"/>
      <c r="L5428" s="11"/>
      <c r="M5428" s="12"/>
      <c r="N5428" s="12"/>
      <c r="O5428" s="12"/>
      <c r="P5428" s="12"/>
      <c r="Q5428" s="12"/>
      <c r="R5428" s="12"/>
      <c r="S5428" s="12"/>
      <c r="T5428" s="12"/>
      <c r="U5428" s="12"/>
      <c r="V5428" s="12"/>
      <c r="W5428" s="12"/>
      <c r="X5428" s="12"/>
      <c r="Y5428" s="12"/>
      <c r="Z5428" s="12"/>
      <c r="AA5428" s="12"/>
      <c r="AB5428" s="12"/>
      <c r="AC5428" s="12"/>
      <c r="AD5428" s="12"/>
      <c r="AE5428" s="12"/>
      <c r="AF5428" s="12"/>
      <c r="AG5428" s="12"/>
      <c r="AH5428" s="12"/>
      <c r="AI5428" s="12"/>
      <c r="AJ5428" s="12"/>
      <c r="AK5428" s="12"/>
      <c r="AL5428" s="12"/>
      <c r="AM5428" s="12"/>
      <c r="AN5428" s="12"/>
      <c r="AO5428" s="12"/>
      <c r="AP5428" s="12"/>
      <c r="AQ5428" s="12"/>
      <c r="AR5428" s="12"/>
      <c r="AS5428" s="12"/>
      <c r="AT5428" s="12"/>
      <c r="AU5428" s="12"/>
      <c r="AV5428" s="12"/>
      <c r="AW5428" s="12"/>
      <c r="AX5428" s="12"/>
      <c r="AY5428" s="12"/>
      <c r="AZ5428" s="12"/>
      <c r="BA5428" s="12"/>
      <c r="BB5428" s="12"/>
      <c r="BC5428" s="12"/>
      <c r="BD5428" s="12"/>
      <c r="BE5428" s="12"/>
      <c r="BF5428" s="12"/>
      <c r="BG5428" s="12"/>
      <c r="BH5428" s="12"/>
      <c r="BI5428" s="12"/>
      <c r="BJ5428" s="13"/>
      <c r="BK5428" s="13"/>
      <c r="BL5428" s="13"/>
      <c r="BM5428" s="13"/>
      <c r="BN5428" s="13"/>
    </row>
    <row r="5429" spans="4:66" x14ac:dyDescent="0.25">
      <c r="D5429"/>
      <c r="E5429" s="10"/>
      <c r="F5429" s="10"/>
      <c r="G5429" s="10"/>
      <c r="H5429" s="10"/>
      <c r="I5429" s="10"/>
      <c r="J5429" s="10"/>
      <c r="K5429" s="11"/>
      <c r="L5429" s="11"/>
      <c r="M5429" s="12"/>
      <c r="N5429" s="12"/>
      <c r="O5429" s="12"/>
      <c r="P5429" s="12"/>
      <c r="Q5429" s="12"/>
      <c r="R5429" s="12"/>
      <c r="S5429" s="12"/>
      <c r="T5429" s="12"/>
      <c r="U5429" s="12"/>
      <c r="V5429" s="12"/>
      <c r="W5429" s="12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2"/>
      <c r="AS5429" s="12"/>
      <c r="AT5429" s="12"/>
      <c r="AU5429" s="12"/>
      <c r="AV5429" s="12"/>
      <c r="AW5429" s="12"/>
      <c r="AX5429" s="12"/>
      <c r="AY5429" s="12"/>
      <c r="AZ5429" s="12"/>
      <c r="BA5429" s="12"/>
      <c r="BB5429" s="12"/>
      <c r="BC5429" s="12"/>
      <c r="BD5429" s="12"/>
      <c r="BE5429" s="12"/>
      <c r="BF5429" s="12"/>
      <c r="BG5429" s="12"/>
      <c r="BH5429" s="12"/>
      <c r="BI5429" s="12"/>
      <c r="BJ5429" s="13"/>
      <c r="BK5429" s="13"/>
      <c r="BL5429" s="13"/>
      <c r="BM5429" s="13"/>
      <c r="BN5429" s="13"/>
    </row>
    <row r="5430" spans="4:66" x14ac:dyDescent="0.25">
      <c r="D5430"/>
      <c r="E5430" s="10"/>
      <c r="F5430" s="10"/>
      <c r="G5430" s="10"/>
      <c r="H5430" s="10"/>
      <c r="I5430" s="10"/>
      <c r="J5430" s="10"/>
      <c r="K5430" s="11"/>
      <c r="L5430" s="11"/>
      <c r="M5430" s="12"/>
      <c r="N5430" s="12"/>
      <c r="O5430" s="12"/>
      <c r="P5430" s="12"/>
      <c r="Q5430" s="12"/>
      <c r="R5430" s="12"/>
      <c r="S5430" s="12"/>
      <c r="T5430" s="12"/>
      <c r="U5430" s="12"/>
      <c r="V5430" s="12"/>
      <c r="W5430" s="12"/>
      <c r="X5430" s="12"/>
      <c r="Y5430" s="12"/>
      <c r="Z5430" s="12"/>
      <c r="AA5430" s="12"/>
      <c r="AB5430" s="12"/>
      <c r="AC5430" s="12"/>
      <c r="AD5430" s="12"/>
      <c r="AE5430" s="12"/>
      <c r="AF5430" s="12"/>
      <c r="AG5430" s="12"/>
      <c r="AH5430" s="12"/>
      <c r="AI5430" s="12"/>
      <c r="AJ5430" s="12"/>
      <c r="AK5430" s="12"/>
      <c r="AL5430" s="12"/>
      <c r="AM5430" s="12"/>
      <c r="AN5430" s="12"/>
      <c r="AO5430" s="12"/>
      <c r="AP5430" s="12"/>
      <c r="AQ5430" s="12"/>
      <c r="AR5430" s="12"/>
      <c r="AS5430" s="12"/>
      <c r="AT5430" s="12"/>
      <c r="AU5430" s="12"/>
      <c r="AV5430" s="12"/>
      <c r="AW5430" s="12"/>
      <c r="AX5430" s="12"/>
      <c r="AY5430" s="12"/>
      <c r="AZ5430" s="12"/>
      <c r="BA5430" s="12"/>
      <c r="BB5430" s="12"/>
      <c r="BC5430" s="12"/>
      <c r="BD5430" s="12"/>
      <c r="BE5430" s="12"/>
      <c r="BF5430" s="12"/>
      <c r="BG5430" s="12"/>
      <c r="BH5430" s="12"/>
      <c r="BI5430" s="12"/>
      <c r="BJ5430" s="13"/>
      <c r="BK5430" s="13"/>
      <c r="BL5430" s="13"/>
      <c r="BM5430" s="13"/>
      <c r="BN5430" s="13"/>
    </row>
    <row r="5431" spans="4:66" x14ac:dyDescent="0.25">
      <c r="D5431"/>
      <c r="E5431" s="10"/>
      <c r="F5431" s="10"/>
      <c r="G5431" s="10"/>
      <c r="H5431" s="10"/>
      <c r="I5431" s="10"/>
      <c r="J5431" s="10"/>
      <c r="K5431" s="11"/>
      <c r="L5431" s="11"/>
      <c r="M5431" s="12"/>
      <c r="N5431" s="12"/>
      <c r="O5431" s="12"/>
      <c r="P5431" s="12"/>
      <c r="Q5431" s="12"/>
      <c r="R5431" s="12"/>
      <c r="S5431" s="12"/>
      <c r="T5431" s="12"/>
      <c r="U5431" s="12"/>
      <c r="V5431" s="12"/>
      <c r="W5431" s="12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2"/>
      <c r="AS5431" s="12"/>
      <c r="AT5431" s="12"/>
      <c r="AU5431" s="12"/>
      <c r="AV5431" s="12"/>
      <c r="AW5431" s="12"/>
      <c r="AX5431" s="12"/>
      <c r="AY5431" s="12"/>
      <c r="AZ5431" s="12"/>
      <c r="BA5431" s="12"/>
      <c r="BB5431" s="12"/>
      <c r="BC5431" s="12"/>
      <c r="BD5431" s="12"/>
      <c r="BE5431" s="12"/>
      <c r="BF5431" s="12"/>
      <c r="BG5431" s="12"/>
      <c r="BH5431" s="12"/>
      <c r="BI5431" s="12"/>
      <c r="BJ5431" s="13"/>
      <c r="BK5431" s="13"/>
      <c r="BL5431" s="13"/>
      <c r="BM5431" s="13"/>
      <c r="BN5431" s="13"/>
    </row>
    <row r="5432" spans="4:66" x14ac:dyDescent="0.25">
      <c r="D5432"/>
      <c r="E5432" s="10"/>
      <c r="F5432" s="10"/>
      <c r="G5432" s="10"/>
      <c r="H5432" s="10"/>
      <c r="I5432" s="10"/>
      <c r="J5432" s="10"/>
      <c r="K5432" s="11"/>
      <c r="L5432" s="11"/>
      <c r="M5432" s="12"/>
      <c r="N5432" s="12"/>
      <c r="O5432" s="12"/>
      <c r="P5432" s="12"/>
      <c r="Q5432" s="12"/>
      <c r="R5432" s="12"/>
      <c r="S5432" s="12"/>
      <c r="T5432" s="12"/>
      <c r="U5432" s="12"/>
      <c r="V5432" s="12"/>
      <c r="W5432" s="12"/>
      <c r="X5432" s="12"/>
      <c r="Y5432" s="12"/>
      <c r="Z5432" s="12"/>
      <c r="AA5432" s="12"/>
      <c r="AB5432" s="12"/>
      <c r="AC5432" s="12"/>
      <c r="AD5432" s="12"/>
      <c r="AE5432" s="12"/>
      <c r="AF5432" s="12"/>
      <c r="AG5432" s="12"/>
      <c r="AH5432" s="12"/>
      <c r="AI5432" s="12"/>
      <c r="AJ5432" s="12"/>
      <c r="AK5432" s="12"/>
      <c r="AL5432" s="12"/>
      <c r="AM5432" s="12"/>
      <c r="AN5432" s="12"/>
      <c r="AO5432" s="12"/>
      <c r="AP5432" s="12"/>
      <c r="AQ5432" s="12"/>
      <c r="AR5432" s="12"/>
      <c r="AS5432" s="12"/>
      <c r="AT5432" s="12"/>
      <c r="AU5432" s="12"/>
      <c r="AV5432" s="12"/>
      <c r="AW5432" s="12"/>
      <c r="AX5432" s="12"/>
      <c r="AY5432" s="12"/>
      <c r="AZ5432" s="12"/>
      <c r="BA5432" s="12"/>
      <c r="BB5432" s="12"/>
      <c r="BC5432" s="12"/>
      <c r="BD5432" s="12"/>
      <c r="BE5432" s="12"/>
      <c r="BF5432" s="12"/>
      <c r="BG5432" s="12"/>
      <c r="BH5432" s="12"/>
      <c r="BI5432" s="12"/>
      <c r="BJ5432" s="13"/>
      <c r="BK5432" s="13"/>
      <c r="BL5432" s="13"/>
      <c r="BM5432" s="13"/>
      <c r="BN5432" s="13"/>
    </row>
    <row r="5433" spans="4:66" x14ac:dyDescent="0.25">
      <c r="D5433"/>
      <c r="E5433" s="10"/>
      <c r="F5433" s="10"/>
      <c r="G5433" s="10"/>
      <c r="H5433" s="10"/>
      <c r="I5433" s="10"/>
      <c r="J5433" s="10"/>
      <c r="K5433" s="11"/>
      <c r="L5433" s="11"/>
      <c r="M5433" s="12"/>
      <c r="N5433" s="12"/>
      <c r="O5433" s="12"/>
      <c r="P5433" s="12"/>
      <c r="Q5433" s="12"/>
      <c r="R5433" s="12"/>
      <c r="S5433" s="12"/>
      <c r="T5433" s="12"/>
      <c r="U5433" s="12"/>
      <c r="V5433" s="12"/>
      <c r="W5433" s="12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2"/>
      <c r="AS5433" s="12"/>
      <c r="AT5433" s="12"/>
      <c r="AU5433" s="12"/>
      <c r="AV5433" s="12"/>
      <c r="AW5433" s="12"/>
      <c r="AX5433" s="12"/>
      <c r="AY5433" s="12"/>
      <c r="AZ5433" s="12"/>
      <c r="BA5433" s="12"/>
      <c r="BB5433" s="12"/>
      <c r="BC5433" s="12"/>
      <c r="BD5433" s="12"/>
      <c r="BE5433" s="12"/>
      <c r="BF5433" s="12"/>
      <c r="BG5433" s="12"/>
      <c r="BH5433" s="12"/>
      <c r="BI5433" s="12"/>
      <c r="BJ5433" s="13"/>
      <c r="BK5433" s="13"/>
      <c r="BL5433" s="13"/>
      <c r="BM5433" s="13"/>
      <c r="BN5433" s="13"/>
    </row>
    <row r="5434" spans="4:66" x14ac:dyDescent="0.25">
      <c r="D5434"/>
      <c r="E5434" s="10"/>
      <c r="F5434" s="10"/>
      <c r="G5434" s="10"/>
      <c r="H5434" s="10"/>
      <c r="I5434" s="10"/>
      <c r="J5434" s="10"/>
      <c r="K5434" s="11"/>
      <c r="L5434" s="11"/>
      <c r="M5434" s="12"/>
      <c r="N5434" s="12"/>
      <c r="O5434" s="12"/>
      <c r="P5434" s="12"/>
      <c r="Q5434" s="12"/>
      <c r="R5434" s="12"/>
      <c r="S5434" s="12"/>
      <c r="T5434" s="12"/>
      <c r="U5434" s="12"/>
      <c r="V5434" s="12"/>
      <c r="W5434" s="12"/>
      <c r="X5434" s="12"/>
      <c r="Y5434" s="12"/>
      <c r="Z5434" s="12"/>
      <c r="AA5434" s="12"/>
      <c r="AB5434" s="12"/>
      <c r="AC5434" s="12"/>
      <c r="AD5434" s="12"/>
      <c r="AE5434" s="12"/>
      <c r="AF5434" s="12"/>
      <c r="AG5434" s="12"/>
      <c r="AH5434" s="12"/>
      <c r="AI5434" s="12"/>
      <c r="AJ5434" s="12"/>
      <c r="AK5434" s="12"/>
      <c r="AL5434" s="12"/>
      <c r="AM5434" s="12"/>
      <c r="AN5434" s="12"/>
      <c r="AO5434" s="12"/>
      <c r="AP5434" s="12"/>
      <c r="AQ5434" s="12"/>
      <c r="AR5434" s="12"/>
      <c r="AS5434" s="12"/>
      <c r="AT5434" s="12"/>
      <c r="AU5434" s="12"/>
      <c r="AV5434" s="12"/>
      <c r="AW5434" s="12"/>
      <c r="AX5434" s="12"/>
      <c r="AY5434" s="12"/>
      <c r="AZ5434" s="12"/>
      <c r="BA5434" s="12"/>
      <c r="BB5434" s="12"/>
      <c r="BC5434" s="12"/>
      <c r="BD5434" s="12"/>
      <c r="BE5434" s="12"/>
      <c r="BF5434" s="12"/>
      <c r="BG5434" s="12"/>
      <c r="BH5434" s="12"/>
      <c r="BI5434" s="12"/>
      <c r="BJ5434" s="13"/>
      <c r="BK5434" s="13"/>
      <c r="BL5434" s="13"/>
      <c r="BM5434" s="13"/>
      <c r="BN5434" s="13"/>
    </row>
    <row r="5435" spans="4:66" x14ac:dyDescent="0.25">
      <c r="D5435"/>
      <c r="E5435" s="10"/>
      <c r="F5435" s="10"/>
      <c r="G5435" s="10"/>
      <c r="H5435" s="10"/>
      <c r="I5435" s="10"/>
      <c r="J5435" s="10"/>
      <c r="K5435" s="11"/>
      <c r="L5435" s="11"/>
      <c r="M5435" s="12"/>
      <c r="N5435" s="12"/>
      <c r="O5435" s="12"/>
      <c r="P5435" s="12"/>
      <c r="Q5435" s="12"/>
      <c r="R5435" s="12"/>
      <c r="S5435" s="12"/>
      <c r="T5435" s="12"/>
      <c r="U5435" s="12"/>
      <c r="V5435" s="12"/>
      <c r="W5435" s="12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2"/>
      <c r="AS5435" s="12"/>
      <c r="AT5435" s="12"/>
      <c r="AU5435" s="12"/>
      <c r="AV5435" s="12"/>
      <c r="AW5435" s="12"/>
      <c r="AX5435" s="12"/>
      <c r="AY5435" s="12"/>
      <c r="AZ5435" s="12"/>
      <c r="BA5435" s="12"/>
      <c r="BB5435" s="12"/>
      <c r="BC5435" s="12"/>
      <c r="BD5435" s="12"/>
      <c r="BE5435" s="12"/>
      <c r="BF5435" s="12"/>
      <c r="BG5435" s="12"/>
      <c r="BH5435" s="12"/>
      <c r="BI5435" s="12"/>
      <c r="BJ5435" s="13"/>
      <c r="BK5435" s="13"/>
      <c r="BL5435" s="13"/>
      <c r="BM5435" s="13"/>
      <c r="BN5435" s="13"/>
    </row>
    <row r="5436" spans="4:66" x14ac:dyDescent="0.25">
      <c r="D5436"/>
      <c r="E5436" s="10"/>
      <c r="F5436" s="10"/>
      <c r="G5436" s="10"/>
      <c r="H5436" s="10"/>
      <c r="I5436" s="10"/>
      <c r="J5436" s="10"/>
      <c r="K5436" s="11"/>
      <c r="L5436" s="11"/>
      <c r="M5436" s="12"/>
      <c r="N5436" s="12"/>
      <c r="O5436" s="12"/>
      <c r="P5436" s="12"/>
      <c r="Q5436" s="12"/>
      <c r="R5436" s="12"/>
      <c r="S5436" s="12"/>
      <c r="T5436" s="12"/>
      <c r="U5436" s="12"/>
      <c r="V5436" s="12"/>
      <c r="W5436" s="12"/>
      <c r="X5436" s="12"/>
      <c r="Y5436" s="12"/>
      <c r="Z5436" s="12"/>
      <c r="AA5436" s="12"/>
      <c r="AB5436" s="12"/>
      <c r="AC5436" s="12"/>
      <c r="AD5436" s="12"/>
      <c r="AE5436" s="12"/>
      <c r="AF5436" s="12"/>
      <c r="AG5436" s="12"/>
      <c r="AH5436" s="12"/>
      <c r="AI5436" s="12"/>
      <c r="AJ5436" s="12"/>
      <c r="AK5436" s="12"/>
      <c r="AL5436" s="12"/>
      <c r="AM5436" s="12"/>
      <c r="AN5436" s="12"/>
      <c r="AO5436" s="12"/>
      <c r="AP5436" s="12"/>
      <c r="AQ5436" s="12"/>
      <c r="AR5436" s="12"/>
      <c r="AS5436" s="12"/>
      <c r="AT5436" s="12"/>
      <c r="AU5436" s="12"/>
      <c r="AV5436" s="12"/>
      <c r="AW5436" s="12"/>
      <c r="AX5436" s="12"/>
      <c r="AY5436" s="12"/>
      <c r="AZ5436" s="12"/>
      <c r="BA5436" s="12"/>
      <c r="BB5436" s="12"/>
      <c r="BC5436" s="12"/>
      <c r="BD5436" s="12"/>
      <c r="BE5436" s="12"/>
      <c r="BF5436" s="12"/>
      <c r="BG5436" s="12"/>
      <c r="BH5436" s="12"/>
      <c r="BI5436" s="12"/>
      <c r="BJ5436" s="13"/>
      <c r="BK5436" s="13"/>
      <c r="BL5436" s="13"/>
      <c r="BM5436" s="13"/>
      <c r="BN5436" s="13"/>
    </row>
    <row r="5437" spans="4:66" x14ac:dyDescent="0.25">
      <c r="D5437"/>
      <c r="E5437" s="10"/>
      <c r="F5437" s="10"/>
      <c r="G5437" s="10"/>
      <c r="H5437" s="10"/>
      <c r="I5437" s="10"/>
      <c r="J5437" s="10"/>
      <c r="K5437" s="11"/>
      <c r="L5437" s="11"/>
      <c r="M5437" s="12"/>
      <c r="N5437" s="12"/>
      <c r="O5437" s="12"/>
      <c r="P5437" s="12"/>
      <c r="Q5437" s="12"/>
      <c r="R5437" s="12"/>
      <c r="S5437" s="12"/>
      <c r="T5437" s="12"/>
      <c r="U5437" s="12"/>
      <c r="V5437" s="12"/>
      <c r="W5437" s="12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2"/>
      <c r="AS5437" s="12"/>
      <c r="AT5437" s="12"/>
      <c r="AU5437" s="12"/>
      <c r="AV5437" s="12"/>
      <c r="AW5437" s="12"/>
      <c r="AX5437" s="12"/>
      <c r="AY5437" s="12"/>
      <c r="AZ5437" s="12"/>
      <c r="BA5437" s="12"/>
      <c r="BB5437" s="12"/>
      <c r="BC5437" s="12"/>
      <c r="BD5437" s="12"/>
      <c r="BE5437" s="12"/>
      <c r="BF5437" s="12"/>
      <c r="BG5437" s="12"/>
      <c r="BH5437" s="12"/>
      <c r="BI5437" s="12"/>
      <c r="BJ5437" s="13"/>
      <c r="BK5437" s="13"/>
      <c r="BL5437" s="13"/>
      <c r="BM5437" s="13"/>
      <c r="BN5437" s="13"/>
    </row>
    <row r="5438" spans="4:66" x14ac:dyDescent="0.25">
      <c r="D5438"/>
      <c r="E5438" s="10"/>
      <c r="F5438" s="10"/>
      <c r="G5438" s="10"/>
      <c r="H5438" s="10"/>
      <c r="I5438" s="10"/>
      <c r="J5438" s="10"/>
      <c r="K5438" s="11"/>
      <c r="L5438" s="11"/>
      <c r="M5438" s="12"/>
      <c r="N5438" s="12"/>
      <c r="O5438" s="12"/>
      <c r="P5438" s="12"/>
      <c r="Q5438" s="12"/>
      <c r="R5438" s="12"/>
      <c r="S5438" s="12"/>
      <c r="T5438" s="12"/>
      <c r="U5438" s="12"/>
      <c r="V5438" s="12"/>
      <c r="W5438" s="12"/>
      <c r="X5438" s="12"/>
      <c r="Y5438" s="12"/>
      <c r="Z5438" s="12"/>
      <c r="AA5438" s="12"/>
      <c r="AB5438" s="12"/>
      <c r="AC5438" s="12"/>
      <c r="AD5438" s="12"/>
      <c r="AE5438" s="12"/>
      <c r="AF5438" s="12"/>
      <c r="AG5438" s="12"/>
      <c r="AH5438" s="12"/>
      <c r="AI5438" s="12"/>
      <c r="AJ5438" s="12"/>
      <c r="AK5438" s="12"/>
      <c r="AL5438" s="12"/>
      <c r="AM5438" s="12"/>
      <c r="AN5438" s="12"/>
      <c r="AO5438" s="12"/>
      <c r="AP5438" s="12"/>
      <c r="AQ5438" s="12"/>
      <c r="AR5438" s="12"/>
      <c r="AS5438" s="12"/>
      <c r="AT5438" s="12"/>
      <c r="AU5438" s="12"/>
      <c r="AV5438" s="12"/>
      <c r="AW5438" s="12"/>
      <c r="AX5438" s="12"/>
      <c r="AY5438" s="12"/>
      <c r="AZ5438" s="12"/>
      <c r="BA5438" s="12"/>
      <c r="BB5438" s="12"/>
      <c r="BC5438" s="12"/>
      <c r="BD5438" s="12"/>
      <c r="BE5438" s="12"/>
      <c r="BF5438" s="12"/>
      <c r="BG5438" s="12"/>
      <c r="BH5438" s="12"/>
      <c r="BI5438" s="12"/>
      <c r="BJ5438" s="13"/>
      <c r="BK5438" s="13"/>
      <c r="BL5438" s="13"/>
      <c r="BM5438" s="13"/>
      <c r="BN5438" s="13"/>
    </row>
    <row r="5439" spans="4:66" x14ac:dyDescent="0.25">
      <c r="D5439"/>
      <c r="E5439" s="10"/>
      <c r="F5439" s="10"/>
      <c r="G5439" s="10"/>
      <c r="H5439" s="10"/>
      <c r="I5439" s="10"/>
      <c r="J5439" s="10"/>
      <c r="K5439" s="11"/>
      <c r="L5439" s="11"/>
      <c r="M5439" s="12"/>
      <c r="N5439" s="12"/>
      <c r="O5439" s="12"/>
      <c r="P5439" s="12"/>
      <c r="Q5439" s="12"/>
      <c r="R5439" s="12"/>
      <c r="S5439" s="12"/>
      <c r="T5439" s="12"/>
      <c r="U5439" s="12"/>
      <c r="V5439" s="12"/>
      <c r="W5439" s="12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2"/>
      <c r="AS5439" s="12"/>
      <c r="AT5439" s="12"/>
      <c r="AU5439" s="12"/>
      <c r="AV5439" s="12"/>
      <c r="AW5439" s="12"/>
      <c r="AX5439" s="12"/>
      <c r="AY5439" s="12"/>
      <c r="AZ5439" s="12"/>
      <c r="BA5439" s="12"/>
      <c r="BB5439" s="12"/>
      <c r="BC5439" s="12"/>
      <c r="BD5439" s="12"/>
      <c r="BE5439" s="12"/>
      <c r="BF5439" s="12"/>
      <c r="BG5439" s="12"/>
      <c r="BH5439" s="12"/>
      <c r="BI5439" s="12"/>
      <c r="BJ5439" s="13"/>
      <c r="BK5439" s="13"/>
      <c r="BL5439" s="13"/>
      <c r="BM5439" s="13"/>
      <c r="BN5439" s="13"/>
    </row>
    <row r="5440" spans="4:66" x14ac:dyDescent="0.25">
      <c r="D5440"/>
      <c r="E5440" s="10"/>
      <c r="F5440" s="10"/>
      <c r="G5440" s="10"/>
      <c r="H5440" s="10"/>
      <c r="I5440" s="10"/>
      <c r="J5440" s="10"/>
      <c r="K5440" s="11"/>
      <c r="L5440" s="11"/>
      <c r="M5440" s="12"/>
      <c r="N5440" s="12"/>
      <c r="O5440" s="12"/>
      <c r="P5440" s="12"/>
      <c r="Q5440" s="12"/>
      <c r="R5440" s="12"/>
      <c r="S5440" s="12"/>
      <c r="T5440" s="12"/>
      <c r="U5440" s="12"/>
      <c r="V5440" s="12"/>
      <c r="W5440" s="12"/>
      <c r="X5440" s="12"/>
      <c r="Y5440" s="12"/>
      <c r="Z5440" s="12"/>
      <c r="AA5440" s="12"/>
      <c r="AB5440" s="12"/>
      <c r="AC5440" s="12"/>
      <c r="AD5440" s="12"/>
      <c r="AE5440" s="12"/>
      <c r="AF5440" s="12"/>
      <c r="AG5440" s="12"/>
      <c r="AH5440" s="12"/>
      <c r="AI5440" s="12"/>
      <c r="AJ5440" s="12"/>
      <c r="AK5440" s="12"/>
      <c r="AL5440" s="12"/>
      <c r="AM5440" s="12"/>
      <c r="AN5440" s="12"/>
      <c r="AO5440" s="12"/>
      <c r="AP5440" s="12"/>
      <c r="AQ5440" s="12"/>
      <c r="AR5440" s="12"/>
      <c r="AS5440" s="12"/>
      <c r="AT5440" s="12"/>
      <c r="AU5440" s="12"/>
      <c r="AV5440" s="12"/>
      <c r="AW5440" s="12"/>
      <c r="AX5440" s="12"/>
      <c r="AY5440" s="12"/>
      <c r="AZ5440" s="12"/>
      <c r="BA5440" s="12"/>
      <c r="BB5440" s="12"/>
      <c r="BC5440" s="12"/>
      <c r="BD5440" s="12"/>
      <c r="BE5440" s="12"/>
      <c r="BF5440" s="12"/>
      <c r="BG5440" s="12"/>
      <c r="BH5440" s="12"/>
      <c r="BI5440" s="12"/>
      <c r="BJ5440" s="13"/>
      <c r="BK5440" s="13"/>
      <c r="BL5440" s="13"/>
      <c r="BM5440" s="13"/>
      <c r="BN5440" s="13"/>
    </row>
    <row r="5441" spans="4:66" x14ac:dyDescent="0.25">
      <c r="D5441"/>
      <c r="E5441" s="10"/>
      <c r="F5441" s="10"/>
      <c r="G5441" s="10"/>
      <c r="H5441" s="10"/>
      <c r="I5441" s="10"/>
      <c r="J5441" s="10"/>
      <c r="K5441" s="11"/>
      <c r="L5441" s="11"/>
      <c r="M5441" s="12"/>
      <c r="N5441" s="12"/>
      <c r="O5441" s="12"/>
      <c r="P5441" s="12"/>
      <c r="Q5441" s="12"/>
      <c r="R5441" s="12"/>
      <c r="S5441" s="12"/>
      <c r="T5441" s="12"/>
      <c r="U5441" s="12"/>
      <c r="V5441" s="12"/>
      <c r="W5441" s="12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2"/>
      <c r="AS5441" s="12"/>
      <c r="AT5441" s="12"/>
      <c r="AU5441" s="12"/>
      <c r="AV5441" s="12"/>
      <c r="AW5441" s="12"/>
      <c r="AX5441" s="12"/>
      <c r="AY5441" s="12"/>
      <c r="AZ5441" s="12"/>
      <c r="BA5441" s="12"/>
      <c r="BB5441" s="12"/>
      <c r="BC5441" s="12"/>
      <c r="BD5441" s="12"/>
      <c r="BE5441" s="12"/>
      <c r="BF5441" s="12"/>
      <c r="BG5441" s="12"/>
      <c r="BH5441" s="12"/>
      <c r="BI5441" s="12"/>
      <c r="BJ5441" s="13"/>
      <c r="BK5441" s="13"/>
      <c r="BL5441" s="13"/>
      <c r="BM5441" s="13"/>
      <c r="BN5441" s="13"/>
    </row>
    <row r="5442" spans="4:66" x14ac:dyDescent="0.25">
      <c r="D5442"/>
      <c r="E5442" s="10"/>
      <c r="F5442" s="10"/>
      <c r="G5442" s="10"/>
      <c r="H5442" s="10"/>
      <c r="I5442" s="10"/>
      <c r="J5442" s="10"/>
      <c r="K5442" s="11"/>
      <c r="L5442" s="11"/>
      <c r="M5442" s="12"/>
      <c r="N5442" s="12"/>
      <c r="O5442" s="12"/>
      <c r="P5442" s="12"/>
      <c r="Q5442" s="12"/>
      <c r="R5442" s="12"/>
      <c r="S5442" s="12"/>
      <c r="T5442" s="12"/>
      <c r="U5442" s="12"/>
      <c r="V5442" s="12"/>
      <c r="W5442" s="12"/>
      <c r="X5442" s="12"/>
      <c r="Y5442" s="12"/>
      <c r="Z5442" s="12"/>
      <c r="AA5442" s="12"/>
      <c r="AB5442" s="12"/>
      <c r="AC5442" s="12"/>
      <c r="AD5442" s="12"/>
      <c r="AE5442" s="12"/>
      <c r="AF5442" s="12"/>
      <c r="AG5442" s="12"/>
      <c r="AH5442" s="12"/>
      <c r="AI5442" s="12"/>
      <c r="AJ5442" s="12"/>
      <c r="AK5442" s="12"/>
      <c r="AL5442" s="12"/>
      <c r="AM5442" s="12"/>
      <c r="AN5442" s="12"/>
      <c r="AO5442" s="12"/>
      <c r="AP5442" s="12"/>
      <c r="AQ5442" s="12"/>
      <c r="AR5442" s="12"/>
      <c r="AS5442" s="12"/>
      <c r="AT5442" s="12"/>
      <c r="AU5442" s="12"/>
      <c r="AV5442" s="12"/>
      <c r="AW5442" s="12"/>
      <c r="AX5442" s="12"/>
      <c r="AY5442" s="12"/>
      <c r="AZ5442" s="12"/>
      <c r="BA5442" s="12"/>
      <c r="BB5442" s="12"/>
      <c r="BC5442" s="12"/>
      <c r="BD5442" s="12"/>
      <c r="BE5442" s="12"/>
      <c r="BF5442" s="12"/>
      <c r="BG5442" s="12"/>
      <c r="BH5442" s="12"/>
      <c r="BI5442" s="12"/>
      <c r="BJ5442" s="13"/>
      <c r="BK5442" s="13"/>
      <c r="BL5442" s="13"/>
      <c r="BM5442" s="13"/>
      <c r="BN5442" s="13"/>
    </row>
    <row r="5443" spans="4:66" x14ac:dyDescent="0.25">
      <c r="D5443"/>
      <c r="E5443" s="10"/>
      <c r="F5443" s="10"/>
      <c r="G5443" s="10"/>
      <c r="H5443" s="10"/>
      <c r="I5443" s="10"/>
      <c r="J5443" s="10"/>
      <c r="K5443" s="11"/>
      <c r="L5443" s="11"/>
      <c r="M5443" s="12"/>
      <c r="N5443" s="12"/>
      <c r="O5443" s="12"/>
      <c r="P5443" s="12"/>
      <c r="Q5443" s="12"/>
      <c r="R5443" s="12"/>
      <c r="S5443" s="12"/>
      <c r="T5443" s="12"/>
      <c r="U5443" s="12"/>
      <c r="V5443" s="12"/>
      <c r="W5443" s="12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2"/>
      <c r="AS5443" s="12"/>
      <c r="AT5443" s="12"/>
      <c r="AU5443" s="12"/>
      <c r="AV5443" s="12"/>
      <c r="AW5443" s="12"/>
      <c r="AX5443" s="12"/>
      <c r="AY5443" s="12"/>
      <c r="AZ5443" s="12"/>
      <c r="BA5443" s="12"/>
      <c r="BB5443" s="12"/>
      <c r="BC5443" s="12"/>
      <c r="BD5443" s="12"/>
      <c r="BE5443" s="12"/>
      <c r="BF5443" s="12"/>
      <c r="BG5443" s="12"/>
      <c r="BH5443" s="12"/>
      <c r="BI5443" s="12"/>
      <c r="BJ5443" s="13"/>
      <c r="BK5443" s="13"/>
      <c r="BL5443" s="13"/>
      <c r="BM5443" s="13"/>
      <c r="BN5443" s="13"/>
    </row>
    <row r="5444" spans="4:66" x14ac:dyDescent="0.25">
      <c r="D5444"/>
      <c r="E5444" s="10"/>
      <c r="F5444" s="10"/>
      <c r="G5444" s="10"/>
      <c r="H5444" s="10"/>
      <c r="I5444" s="10"/>
      <c r="J5444" s="10"/>
      <c r="K5444" s="11"/>
      <c r="L5444" s="11"/>
      <c r="M5444" s="12"/>
      <c r="N5444" s="12"/>
      <c r="O5444" s="12"/>
      <c r="P5444" s="12"/>
      <c r="Q5444" s="12"/>
      <c r="R5444" s="12"/>
      <c r="S5444" s="12"/>
      <c r="T5444" s="12"/>
      <c r="U5444" s="12"/>
      <c r="V5444" s="12"/>
      <c r="W5444" s="12"/>
      <c r="X5444" s="12"/>
      <c r="Y5444" s="12"/>
      <c r="Z5444" s="12"/>
      <c r="AA5444" s="12"/>
      <c r="AB5444" s="12"/>
      <c r="AC5444" s="12"/>
      <c r="AD5444" s="12"/>
      <c r="AE5444" s="12"/>
      <c r="AF5444" s="12"/>
      <c r="AG5444" s="12"/>
      <c r="AH5444" s="12"/>
      <c r="AI5444" s="12"/>
      <c r="AJ5444" s="12"/>
      <c r="AK5444" s="12"/>
      <c r="AL5444" s="12"/>
      <c r="AM5444" s="12"/>
      <c r="AN5444" s="12"/>
      <c r="AO5444" s="12"/>
      <c r="AP5444" s="12"/>
      <c r="AQ5444" s="12"/>
      <c r="AR5444" s="12"/>
      <c r="AS5444" s="12"/>
      <c r="AT5444" s="12"/>
      <c r="AU5444" s="12"/>
      <c r="AV5444" s="12"/>
      <c r="AW5444" s="12"/>
      <c r="AX5444" s="12"/>
      <c r="AY5444" s="12"/>
      <c r="AZ5444" s="12"/>
      <c r="BA5444" s="12"/>
      <c r="BB5444" s="12"/>
      <c r="BC5444" s="12"/>
      <c r="BD5444" s="12"/>
      <c r="BE5444" s="12"/>
      <c r="BF5444" s="12"/>
      <c r="BG5444" s="12"/>
      <c r="BH5444" s="12"/>
      <c r="BI5444" s="12"/>
      <c r="BJ5444" s="13"/>
      <c r="BK5444" s="13"/>
      <c r="BL5444" s="13"/>
      <c r="BM5444" s="13"/>
      <c r="BN5444" s="13"/>
    </row>
    <row r="5445" spans="4:66" x14ac:dyDescent="0.25">
      <c r="D5445"/>
      <c r="E5445" s="10"/>
      <c r="F5445" s="10"/>
      <c r="G5445" s="10"/>
      <c r="H5445" s="10"/>
      <c r="I5445" s="10"/>
      <c r="J5445" s="10"/>
      <c r="K5445" s="11"/>
      <c r="L5445" s="11"/>
      <c r="M5445" s="12"/>
      <c r="N5445" s="12"/>
      <c r="O5445" s="12"/>
      <c r="P5445" s="12"/>
      <c r="Q5445" s="12"/>
      <c r="R5445" s="12"/>
      <c r="S5445" s="12"/>
      <c r="T5445" s="12"/>
      <c r="U5445" s="12"/>
      <c r="V5445" s="12"/>
      <c r="W5445" s="12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2"/>
      <c r="AS5445" s="12"/>
      <c r="AT5445" s="12"/>
      <c r="AU5445" s="12"/>
      <c r="AV5445" s="12"/>
      <c r="AW5445" s="12"/>
      <c r="AX5445" s="12"/>
      <c r="AY5445" s="12"/>
      <c r="AZ5445" s="12"/>
      <c r="BA5445" s="12"/>
      <c r="BB5445" s="12"/>
      <c r="BC5445" s="12"/>
      <c r="BD5445" s="12"/>
      <c r="BE5445" s="12"/>
      <c r="BF5445" s="12"/>
      <c r="BG5445" s="12"/>
      <c r="BH5445" s="12"/>
      <c r="BI5445" s="12"/>
      <c r="BJ5445" s="13"/>
      <c r="BK5445" s="13"/>
      <c r="BL5445" s="13"/>
      <c r="BM5445" s="13"/>
      <c r="BN5445" s="13"/>
    </row>
    <row r="5446" spans="4:66" x14ac:dyDescent="0.25">
      <c r="D5446"/>
      <c r="E5446" s="10"/>
      <c r="F5446" s="10"/>
      <c r="G5446" s="10"/>
      <c r="H5446" s="10"/>
      <c r="I5446" s="10"/>
      <c r="J5446" s="10"/>
      <c r="K5446" s="11"/>
      <c r="L5446" s="11"/>
      <c r="M5446" s="12"/>
      <c r="N5446" s="12"/>
      <c r="O5446" s="12"/>
      <c r="P5446" s="12"/>
      <c r="Q5446" s="12"/>
      <c r="R5446" s="12"/>
      <c r="S5446" s="12"/>
      <c r="T5446" s="12"/>
      <c r="U5446" s="12"/>
      <c r="V5446" s="12"/>
      <c r="W5446" s="12"/>
      <c r="X5446" s="12"/>
      <c r="Y5446" s="12"/>
      <c r="Z5446" s="12"/>
      <c r="AA5446" s="12"/>
      <c r="AB5446" s="12"/>
      <c r="AC5446" s="12"/>
      <c r="AD5446" s="12"/>
      <c r="AE5446" s="12"/>
      <c r="AF5446" s="12"/>
      <c r="AG5446" s="12"/>
      <c r="AH5446" s="12"/>
      <c r="AI5446" s="12"/>
      <c r="AJ5446" s="12"/>
      <c r="AK5446" s="12"/>
      <c r="AL5446" s="12"/>
      <c r="AM5446" s="12"/>
      <c r="AN5446" s="12"/>
      <c r="AO5446" s="12"/>
      <c r="AP5446" s="12"/>
      <c r="AQ5446" s="12"/>
      <c r="AR5446" s="12"/>
      <c r="AS5446" s="12"/>
      <c r="AT5446" s="12"/>
      <c r="AU5446" s="12"/>
      <c r="AV5446" s="12"/>
      <c r="AW5446" s="12"/>
      <c r="AX5446" s="12"/>
      <c r="AY5446" s="12"/>
      <c r="AZ5446" s="12"/>
      <c r="BA5446" s="12"/>
      <c r="BB5446" s="12"/>
      <c r="BC5446" s="12"/>
      <c r="BD5446" s="12"/>
      <c r="BE5446" s="12"/>
      <c r="BF5446" s="12"/>
      <c r="BG5446" s="12"/>
      <c r="BH5446" s="12"/>
      <c r="BI5446" s="12"/>
      <c r="BJ5446" s="13"/>
      <c r="BK5446" s="13"/>
      <c r="BL5446" s="13"/>
      <c r="BM5446" s="13"/>
      <c r="BN5446" s="13"/>
    </row>
    <row r="5447" spans="4:66" x14ac:dyDescent="0.25">
      <c r="D5447"/>
      <c r="E5447" s="10"/>
      <c r="F5447" s="10"/>
      <c r="G5447" s="10"/>
      <c r="H5447" s="10"/>
      <c r="I5447" s="10"/>
      <c r="J5447" s="10"/>
      <c r="K5447" s="11"/>
      <c r="L5447" s="11"/>
      <c r="M5447" s="12"/>
      <c r="N5447" s="12"/>
      <c r="O5447" s="12"/>
      <c r="P5447" s="12"/>
      <c r="Q5447" s="12"/>
      <c r="R5447" s="12"/>
      <c r="S5447" s="12"/>
      <c r="T5447" s="12"/>
      <c r="U5447" s="12"/>
      <c r="V5447" s="12"/>
      <c r="W5447" s="12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2"/>
      <c r="AS5447" s="12"/>
      <c r="AT5447" s="12"/>
      <c r="AU5447" s="12"/>
      <c r="AV5447" s="12"/>
      <c r="AW5447" s="12"/>
      <c r="AX5447" s="12"/>
      <c r="AY5447" s="12"/>
      <c r="AZ5447" s="12"/>
      <c r="BA5447" s="12"/>
      <c r="BB5447" s="12"/>
      <c r="BC5447" s="12"/>
      <c r="BD5447" s="12"/>
      <c r="BE5447" s="12"/>
      <c r="BF5447" s="12"/>
      <c r="BG5447" s="12"/>
      <c r="BH5447" s="12"/>
      <c r="BI5447" s="12"/>
      <c r="BJ5447" s="13"/>
      <c r="BK5447" s="13"/>
      <c r="BL5447" s="13"/>
      <c r="BM5447" s="13"/>
      <c r="BN5447" s="13"/>
    </row>
    <row r="5448" spans="4:66" x14ac:dyDescent="0.25">
      <c r="D5448"/>
      <c r="E5448" s="10"/>
      <c r="F5448" s="10"/>
      <c r="G5448" s="10"/>
      <c r="H5448" s="10"/>
      <c r="I5448" s="10"/>
      <c r="J5448" s="10"/>
      <c r="K5448" s="11"/>
      <c r="L5448" s="11"/>
      <c r="M5448" s="12"/>
      <c r="N5448" s="12"/>
      <c r="O5448" s="12"/>
      <c r="P5448" s="12"/>
      <c r="Q5448" s="12"/>
      <c r="R5448" s="12"/>
      <c r="S5448" s="12"/>
      <c r="T5448" s="12"/>
      <c r="U5448" s="12"/>
      <c r="V5448" s="12"/>
      <c r="W5448" s="12"/>
      <c r="X5448" s="12"/>
      <c r="Y5448" s="12"/>
      <c r="Z5448" s="12"/>
      <c r="AA5448" s="12"/>
      <c r="AB5448" s="12"/>
      <c r="AC5448" s="12"/>
      <c r="AD5448" s="12"/>
      <c r="AE5448" s="12"/>
      <c r="AF5448" s="12"/>
      <c r="AG5448" s="12"/>
      <c r="AH5448" s="12"/>
      <c r="AI5448" s="12"/>
      <c r="AJ5448" s="12"/>
      <c r="AK5448" s="12"/>
      <c r="AL5448" s="12"/>
      <c r="AM5448" s="12"/>
      <c r="AN5448" s="12"/>
      <c r="AO5448" s="12"/>
      <c r="AP5448" s="12"/>
      <c r="AQ5448" s="12"/>
      <c r="AR5448" s="12"/>
      <c r="AS5448" s="12"/>
      <c r="AT5448" s="12"/>
      <c r="AU5448" s="12"/>
      <c r="AV5448" s="12"/>
      <c r="AW5448" s="12"/>
      <c r="AX5448" s="12"/>
      <c r="AY5448" s="12"/>
      <c r="AZ5448" s="12"/>
      <c r="BA5448" s="12"/>
      <c r="BB5448" s="12"/>
      <c r="BC5448" s="12"/>
      <c r="BD5448" s="12"/>
      <c r="BE5448" s="12"/>
      <c r="BF5448" s="12"/>
      <c r="BG5448" s="12"/>
      <c r="BH5448" s="12"/>
      <c r="BI5448" s="12"/>
      <c r="BJ5448" s="13"/>
      <c r="BK5448" s="13"/>
      <c r="BL5448" s="13"/>
      <c r="BM5448" s="13"/>
      <c r="BN5448" s="13"/>
    </row>
    <row r="5449" spans="4:66" x14ac:dyDescent="0.25">
      <c r="D5449"/>
      <c r="E5449" s="10"/>
      <c r="F5449" s="10"/>
      <c r="G5449" s="10"/>
      <c r="H5449" s="10"/>
      <c r="I5449" s="10"/>
      <c r="J5449" s="10"/>
      <c r="K5449" s="11"/>
      <c r="L5449" s="11"/>
      <c r="M5449" s="12"/>
      <c r="N5449" s="12"/>
      <c r="O5449" s="12"/>
      <c r="P5449" s="12"/>
      <c r="Q5449" s="12"/>
      <c r="R5449" s="12"/>
      <c r="S5449" s="12"/>
      <c r="T5449" s="12"/>
      <c r="U5449" s="12"/>
      <c r="V5449" s="12"/>
      <c r="W5449" s="12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2"/>
      <c r="AS5449" s="12"/>
      <c r="AT5449" s="12"/>
      <c r="AU5449" s="12"/>
      <c r="AV5449" s="12"/>
      <c r="AW5449" s="12"/>
      <c r="AX5449" s="12"/>
      <c r="AY5449" s="12"/>
      <c r="AZ5449" s="12"/>
      <c r="BA5449" s="12"/>
      <c r="BB5449" s="12"/>
      <c r="BC5449" s="12"/>
      <c r="BD5449" s="12"/>
      <c r="BE5449" s="12"/>
      <c r="BF5449" s="12"/>
      <c r="BG5449" s="12"/>
      <c r="BH5449" s="12"/>
      <c r="BI5449" s="12"/>
      <c r="BJ5449" s="13"/>
      <c r="BK5449" s="13"/>
      <c r="BL5449" s="13"/>
      <c r="BM5449" s="13"/>
      <c r="BN5449" s="13"/>
    </row>
    <row r="5450" spans="4:66" x14ac:dyDescent="0.25">
      <c r="D5450"/>
      <c r="E5450" s="10"/>
      <c r="F5450" s="10"/>
      <c r="G5450" s="10"/>
      <c r="H5450" s="10"/>
      <c r="I5450" s="10"/>
      <c r="J5450" s="10"/>
      <c r="K5450" s="11"/>
      <c r="L5450" s="11"/>
      <c r="M5450" s="12"/>
      <c r="N5450" s="12"/>
      <c r="O5450" s="12"/>
      <c r="P5450" s="12"/>
      <c r="Q5450" s="12"/>
      <c r="R5450" s="12"/>
      <c r="S5450" s="12"/>
      <c r="T5450" s="12"/>
      <c r="U5450" s="12"/>
      <c r="V5450" s="12"/>
      <c r="W5450" s="12"/>
      <c r="X5450" s="12"/>
      <c r="Y5450" s="12"/>
      <c r="Z5450" s="12"/>
      <c r="AA5450" s="12"/>
      <c r="AB5450" s="12"/>
      <c r="AC5450" s="12"/>
      <c r="AD5450" s="12"/>
      <c r="AE5450" s="12"/>
      <c r="AF5450" s="12"/>
      <c r="AG5450" s="12"/>
      <c r="AH5450" s="12"/>
      <c r="AI5450" s="12"/>
      <c r="AJ5450" s="12"/>
      <c r="AK5450" s="12"/>
      <c r="AL5450" s="12"/>
      <c r="AM5450" s="12"/>
      <c r="AN5450" s="12"/>
      <c r="AO5450" s="12"/>
      <c r="AP5450" s="12"/>
      <c r="AQ5450" s="12"/>
      <c r="AR5450" s="12"/>
      <c r="AS5450" s="12"/>
      <c r="AT5450" s="12"/>
      <c r="AU5450" s="12"/>
      <c r="AV5450" s="12"/>
      <c r="AW5450" s="12"/>
      <c r="AX5450" s="12"/>
      <c r="AY5450" s="12"/>
      <c r="AZ5450" s="12"/>
      <c r="BA5450" s="12"/>
      <c r="BB5450" s="12"/>
      <c r="BC5450" s="12"/>
      <c r="BD5450" s="12"/>
      <c r="BE5450" s="12"/>
      <c r="BF5450" s="12"/>
      <c r="BG5450" s="12"/>
      <c r="BH5450" s="12"/>
      <c r="BI5450" s="12"/>
      <c r="BJ5450" s="13"/>
      <c r="BK5450" s="13"/>
      <c r="BL5450" s="13"/>
      <c r="BM5450" s="13"/>
      <c r="BN5450" s="13"/>
    </row>
    <row r="5451" spans="4:66" x14ac:dyDescent="0.25">
      <c r="D5451"/>
      <c r="E5451" s="10"/>
      <c r="F5451" s="10"/>
      <c r="G5451" s="10"/>
      <c r="H5451" s="10"/>
      <c r="I5451" s="10"/>
      <c r="J5451" s="10"/>
      <c r="K5451" s="11"/>
      <c r="L5451" s="11"/>
      <c r="M5451" s="12"/>
      <c r="N5451" s="12"/>
      <c r="O5451" s="12"/>
      <c r="P5451" s="12"/>
      <c r="Q5451" s="12"/>
      <c r="R5451" s="12"/>
      <c r="S5451" s="12"/>
      <c r="T5451" s="12"/>
      <c r="U5451" s="12"/>
      <c r="V5451" s="12"/>
      <c r="W5451" s="12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2"/>
      <c r="AS5451" s="12"/>
      <c r="AT5451" s="12"/>
      <c r="AU5451" s="12"/>
      <c r="AV5451" s="12"/>
      <c r="AW5451" s="12"/>
      <c r="AX5451" s="12"/>
      <c r="AY5451" s="12"/>
      <c r="AZ5451" s="12"/>
      <c r="BA5451" s="12"/>
      <c r="BB5451" s="12"/>
      <c r="BC5451" s="12"/>
      <c r="BD5451" s="12"/>
      <c r="BE5451" s="12"/>
      <c r="BF5451" s="12"/>
      <c r="BG5451" s="12"/>
      <c r="BH5451" s="12"/>
      <c r="BI5451" s="12"/>
      <c r="BJ5451" s="13"/>
      <c r="BK5451" s="13"/>
      <c r="BL5451" s="13"/>
      <c r="BM5451" s="13"/>
      <c r="BN5451" s="13"/>
    </row>
    <row r="5452" spans="4:66" x14ac:dyDescent="0.25">
      <c r="D5452"/>
      <c r="E5452" s="10"/>
      <c r="F5452" s="10"/>
      <c r="G5452" s="10"/>
      <c r="H5452" s="10"/>
      <c r="I5452" s="10"/>
      <c r="J5452" s="10"/>
      <c r="K5452" s="11"/>
      <c r="L5452" s="11"/>
      <c r="M5452" s="12"/>
      <c r="N5452" s="12"/>
      <c r="O5452" s="12"/>
      <c r="P5452" s="12"/>
      <c r="Q5452" s="12"/>
      <c r="R5452" s="12"/>
      <c r="S5452" s="12"/>
      <c r="T5452" s="12"/>
      <c r="U5452" s="12"/>
      <c r="V5452" s="12"/>
      <c r="W5452" s="12"/>
      <c r="X5452" s="12"/>
      <c r="Y5452" s="12"/>
      <c r="Z5452" s="12"/>
      <c r="AA5452" s="12"/>
      <c r="AB5452" s="12"/>
      <c r="AC5452" s="12"/>
      <c r="AD5452" s="12"/>
      <c r="AE5452" s="12"/>
      <c r="AF5452" s="12"/>
      <c r="AG5452" s="12"/>
      <c r="AH5452" s="12"/>
      <c r="AI5452" s="12"/>
      <c r="AJ5452" s="12"/>
      <c r="AK5452" s="12"/>
      <c r="AL5452" s="12"/>
      <c r="AM5452" s="12"/>
      <c r="AN5452" s="12"/>
      <c r="AO5452" s="12"/>
      <c r="AP5452" s="12"/>
      <c r="AQ5452" s="12"/>
      <c r="AR5452" s="12"/>
      <c r="AS5452" s="12"/>
      <c r="AT5452" s="12"/>
      <c r="AU5452" s="12"/>
      <c r="AV5452" s="12"/>
      <c r="AW5452" s="12"/>
      <c r="AX5452" s="12"/>
      <c r="AY5452" s="12"/>
      <c r="AZ5452" s="12"/>
      <c r="BA5452" s="12"/>
      <c r="BB5452" s="12"/>
      <c r="BC5452" s="12"/>
      <c r="BD5452" s="12"/>
      <c r="BE5452" s="12"/>
      <c r="BF5452" s="12"/>
      <c r="BG5452" s="12"/>
      <c r="BH5452" s="12"/>
      <c r="BI5452" s="12"/>
      <c r="BJ5452" s="13"/>
      <c r="BK5452" s="13"/>
      <c r="BL5452" s="13"/>
      <c r="BM5452" s="13"/>
      <c r="BN5452" s="13"/>
    </row>
    <row r="5453" spans="4:66" x14ac:dyDescent="0.25">
      <c r="D5453"/>
      <c r="E5453" s="10"/>
      <c r="F5453" s="10"/>
      <c r="G5453" s="10"/>
      <c r="H5453" s="10"/>
      <c r="I5453" s="10"/>
      <c r="J5453" s="10"/>
      <c r="K5453" s="11"/>
      <c r="L5453" s="11"/>
      <c r="M5453" s="12"/>
      <c r="N5453" s="12"/>
      <c r="O5453" s="12"/>
      <c r="P5453" s="12"/>
      <c r="Q5453" s="12"/>
      <c r="R5453" s="12"/>
      <c r="S5453" s="12"/>
      <c r="T5453" s="12"/>
      <c r="U5453" s="12"/>
      <c r="V5453" s="12"/>
      <c r="W5453" s="12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2"/>
      <c r="AS5453" s="12"/>
      <c r="AT5453" s="12"/>
      <c r="AU5453" s="12"/>
      <c r="AV5453" s="12"/>
      <c r="AW5453" s="12"/>
      <c r="AX5453" s="12"/>
      <c r="AY5453" s="12"/>
      <c r="AZ5453" s="12"/>
      <c r="BA5453" s="12"/>
      <c r="BB5453" s="12"/>
      <c r="BC5453" s="12"/>
      <c r="BD5453" s="12"/>
      <c r="BE5453" s="12"/>
      <c r="BF5453" s="12"/>
      <c r="BG5453" s="12"/>
      <c r="BH5453" s="12"/>
      <c r="BI5453" s="12"/>
      <c r="BJ5453" s="13"/>
      <c r="BK5453" s="13"/>
      <c r="BL5453" s="13"/>
      <c r="BM5453" s="13"/>
      <c r="BN5453" s="13"/>
    </row>
    <row r="5454" spans="4:66" x14ac:dyDescent="0.25">
      <c r="D5454"/>
      <c r="E5454" s="10"/>
      <c r="F5454" s="10"/>
      <c r="G5454" s="10"/>
      <c r="H5454" s="10"/>
      <c r="I5454" s="10"/>
      <c r="J5454" s="10"/>
      <c r="K5454" s="11"/>
      <c r="L5454" s="11"/>
      <c r="M5454" s="12"/>
      <c r="N5454" s="12"/>
      <c r="O5454" s="12"/>
      <c r="P5454" s="12"/>
      <c r="Q5454" s="12"/>
      <c r="R5454" s="12"/>
      <c r="S5454" s="12"/>
      <c r="T5454" s="12"/>
      <c r="U5454" s="12"/>
      <c r="V5454" s="12"/>
      <c r="W5454" s="12"/>
      <c r="X5454" s="12"/>
      <c r="Y5454" s="12"/>
      <c r="Z5454" s="12"/>
      <c r="AA5454" s="12"/>
      <c r="AB5454" s="12"/>
      <c r="AC5454" s="12"/>
      <c r="AD5454" s="12"/>
      <c r="AE5454" s="12"/>
      <c r="AF5454" s="12"/>
      <c r="AG5454" s="12"/>
      <c r="AH5454" s="12"/>
      <c r="AI5454" s="12"/>
      <c r="AJ5454" s="12"/>
      <c r="AK5454" s="12"/>
      <c r="AL5454" s="12"/>
      <c r="AM5454" s="12"/>
      <c r="AN5454" s="12"/>
      <c r="AO5454" s="12"/>
      <c r="AP5454" s="12"/>
      <c r="AQ5454" s="12"/>
      <c r="AR5454" s="12"/>
      <c r="AS5454" s="12"/>
      <c r="AT5454" s="12"/>
      <c r="AU5454" s="12"/>
      <c r="AV5454" s="12"/>
      <c r="AW5454" s="12"/>
      <c r="AX5454" s="12"/>
      <c r="AY5454" s="12"/>
      <c r="AZ5454" s="12"/>
      <c r="BA5454" s="12"/>
      <c r="BB5454" s="12"/>
      <c r="BC5454" s="12"/>
      <c r="BD5454" s="12"/>
      <c r="BE5454" s="12"/>
      <c r="BF5454" s="12"/>
      <c r="BG5454" s="12"/>
      <c r="BH5454" s="12"/>
      <c r="BI5454" s="12"/>
      <c r="BJ5454" s="13"/>
      <c r="BK5454" s="13"/>
      <c r="BL5454" s="13"/>
      <c r="BM5454" s="13"/>
      <c r="BN5454" s="13"/>
    </row>
    <row r="5455" spans="4:66" x14ac:dyDescent="0.25">
      <c r="D5455"/>
      <c r="E5455" s="10"/>
      <c r="F5455" s="10"/>
      <c r="G5455" s="10"/>
      <c r="H5455" s="10"/>
      <c r="I5455" s="10"/>
      <c r="J5455" s="10"/>
      <c r="K5455" s="11"/>
      <c r="L5455" s="11"/>
      <c r="M5455" s="12"/>
      <c r="N5455" s="12"/>
      <c r="O5455" s="12"/>
      <c r="P5455" s="12"/>
      <c r="Q5455" s="12"/>
      <c r="R5455" s="12"/>
      <c r="S5455" s="12"/>
      <c r="T5455" s="12"/>
      <c r="U5455" s="12"/>
      <c r="V5455" s="12"/>
      <c r="W5455" s="12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2"/>
      <c r="AS5455" s="12"/>
      <c r="AT5455" s="12"/>
      <c r="AU5455" s="12"/>
      <c r="AV5455" s="12"/>
      <c r="AW5455" s="12"/>
      <c r="AX5455" s="12"/>
      <c r="AY5455" s="12"/>
      <c r="AZ5455" s="12"/>
      <c r="BA5455" s="12"/>
      <c r="BB5455" s="12"/>
      <c r="BC5455" s="12"/>
      <c r="BD5455" s="12"/>
      <c r="BE5455" s="12"/>
      <c r="BF5455" s="12"/>
      <c r="BG5455" s="12"/>
      <c r="BH5455" s="12"/>
      <c r="BI5455" s="12"/>
      <c r="BJ5455" s="13"/>
      <c r="BK5455" s="13"/>
      <c r="BL5455" s="13"/>
      <c r="BM5455" s="13"/>
      <c r="BN5455" s="13"/>
    </row>
    <row r="5456" spans="4:66" x14ac:dyDescent="0.25">
      <c r="D5456"/>
      <c r="E5456" s="10"/>
      <c r="F5456" s="10"/>
      <c r="G5456" s="10"/>
      <c r="H5456" s="10"/>
      <c r="I5456" s="10"/>
      <c r="J5456" s="10"/>
      <c r="K5456" s="11"/>
      <c r="L5456" s="11"/>
      <c r="M5456" s="12"/>
      <c r="N5456" s="12"/>
      <c r="O5456" s="12"/>
      <c r="P5456" s="12"/>
      <c r="Q5456" s="12"/>
      <c r="R5456" s="12"/>
      <c r="S5456" s="12"/>
      <c r="T5456" s="12"/>
      <c r="U5456" s="12"/>
      <c r="V5456" s="12"/>
      <c r="W5456" s="12"/>
      <c r="X5456" s="12"/>
      <c r="Y5456" s="12"/>
      <c r="Z5456" s="12"/>
      <c r="AA5456" s="12"/>
      <c r="AB5456" s="12"/>
      <c r="AC5456" s="12"/>
      <c r="AD5456" s="12"/>
      <c r="AE5456" s="12"/>
      <c r="AF5456" s="12"/>
      <c r="AG5456" s="12"/>
      <c r="AH5456" s="12"/>
      <c r="AI5456" s="12"/>
      <c r="AJ5456" s="12"/>
      <c r="AK5456" s="12"/>
      <c r="AL5456" s="12"/>
      <c r="AM5456" s="12"/>
      <c r="AN5456" s="12"/>
      <c r="AO5456" s="12"/>
      <c r="AP5456" s="12"/>
      <c r="AQ5456" s="12"/>
      <c r="AR5456" s="12"/>
      <c r="AS5456" s="12"/>
      <c r="AT5456" s="12"/>
      <c r="AU5456" s="12"/>
      <c r="AV5456" s="12"/>
      <c r="AW5456" s="12"/>
      <c r="AX5456" s="12"/>
      <c r="AY5456" s="12"/>
      <c r="AZ5456" s="12"/>
      <c r="BA5456" s="12"/>
      <c r="BB5456" s="12"/>
      <c r="BC5456" s="12"/>
      <c r="BD5456" s="12"/>
      <c r="BE5456" s="12"/>
      <c r="BF5456" s="12"/>
      <c r="BG5456" s="12"/>
      <c r="BH5456" s="12"/>
      <c r="BI5456" s="12"/>
      <c r="BJ5456" s="13"/>
      <c r="BK5456" s="13"/>
      <c r="BL5456" s="13"/>
      <c r="BM5456" s="13"/>
      <c r="BN5456" s="13"/>
    </row>
    <row r="5457" spans="4:66" x14ac:dyDescent="0.25">
      <c r="D5457"/>
      <c r="E5457" s="10"/>
      <c r="F5457" s="10"/>
      <c r="G5457" s="10"/>
      <c r="H5457" s="10"/>
      <c r="I5457" s="10"/>
      <c r="J5457" s="10"/>
      <c r="K5457" s="11"/>
      <c r="L5457" s="11"/>
      <c r="M5457" s="12"/>
      <c r="N5457" s="12"/>
      <c r="O5457" s="12"/>
      <c r="P5457" s="12"/>
      <c r="Q5457" s="12"/>
      <c r="R5457" s="12"/>
      <c r="S5457" s="12"/>
      <c r="T5457" s="12"/>
      <c r="U5457" s="12"/>
      <c r="V5457" s="12"/>
      <c r="W5457" s="12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2"/>
      <c r="AS5457" s="12"/>
      <c r="AT5457" s="12"/>
      <c r="AU5457" s="12"/>
      <c r="AV5457" s="12"/>
      <c r="AW5457" s="12"/>
      <c r="AX5457" s="12"/>
      <c r="AY5457" s="12"/>
      <c r="AZ5457" s="12"/>
      <c r="BA5457" s="12"/>
      <c r="BB5457" s="12"/>
      <c r="BC5457" s="12"/>
      <c r="BD5457" s="12"/>
      <c r="BE5457" s="12"/>
      <c r="BF5457" s="12"/>
      <c r="BG5457" s="12"/>
      <c r="BH5457" s="12"/>
      <c r="BI5457" s="12"/>
      <c r="BJ5457" s="13"/>
      <c r="BK5457" s="13"/>
      <c r="BL5457" s="13"/>
      <c r="BM5457" s="13"/>
      <c r="BN5457" s="13"/>
    </row>
    <row r="5458" spans="4:66" x14ac:dyDescent="0.25">
      <c r="D5458"/>
      <c r="E5458" s="10"/>
      <c r="F5458" s="10"/>
      <c r="G5458" s="10"/>
      <c r="H5458" s="10"/>
      <c r="I5458" s="10"/>
      <c r="J5458" s="10"/>
      <c r="K5458" s="11"/>
      <c r="L5458" s="11"/>
      <c r="M5458" s="12"/>
      <c r="N5458" s="12"/>
      <c r="O5458" s="12"/>
      <c r="P5458" s="12"/>
      <c r="Q5458" s="12"/>
      <c r="R5458" s="12"/>
      <c r="S5458" s="12"/>
      <c r="T5458" s="12"/>
      <c r="U5458" s="12"/>
      <c r="V5458" s="12"/>
      <c r="W5458" s="12"/>
      <c r="X5458" s="12"/>
      <c r="Y5458" s="12"/>
      <c r="Z5458" s="12"/>
      <c r="AA5458" s="12"/>
      <c r="AB5458" s="12"/>
      <c r="AC5458" s="12"/>
      <c r="AD5458" s="12"/>
      <c r="AE5458" s="12"/>
      <c r="AF5458" s="12"/>
      <c r="AG5458" s="12"/>
      <c r="AH5458" s="12"/>
      <c r="AI5458" s="12"/>
      <c r="AJ5458" s="12"/>
      <c r="AK5458" s="12"/>
      <c r="AL5458" s="12"/>
      <c r="AM5458" s="12"/>
      <c r="AN5458" s="12"/>
      <c r="AO5458" s="12"/>
      <c r="AP5458" s="12"/>
      <c r="AQ5458" s="12"/>
      <c r="AR5458" s="12"/>
      <c r="AS5458" s="12"/>
      <c r="AT5458" s="12"/>
      <c r="AU5458" s="12"/>
      <c r="AV5458" s="12"/>
      <c r="AW5458" s="12"/>
      <c r="AX5458" s="12"/>
      <c r="AY5458" s="12"/>
      <c r="AZ5458" s="12"/>
      <c r="BA5458" s="12"/>
      <c r="BB5458" s="12"/>
      <c r="BC5458" s="12"/>
      <c r="BD5458" s="12"/>
      <c r="BE5458" s="12"/>
      <c r="BF5458" s="12"/>
      <c r="BG5458" s="12"/>
      <c r="BH5458" s="12"/>
      <c r="BI5458" s="12"/>
      <c r="BJ5458" s="13"/>
      <c r="BK5458" s="13"/>
      <c r="BL5458" s="13"/>
      <c r="BM5458" s="13"/>
      <c r="BN5458" s="13"/>
    </row>
    <row r="5459" spans="4:66" x14ac:dyDescent="0.25">
      <c r="D5459"/>
      <c r="E5459" s="10"/>
      <c r="F5459" s="10"/>
      <c r="G5459" s="10"/>
      <c r="H5459" s="10"/>
      <c r="I5459" s="10"/>
      <c r="J5459" s="10"/>
      <c r="K5459" s="11"/>
      <c r="L5459" s="11"/>
      <c r="M5459" s="12"/>
      <c r="N5459" s="12"/>
      <c r="O5459" s="12"/>
      <c r="P5459" s="12"/>
      <c r="Q5459" s="12"/>
      <c r="R5459" s="12"/>
      <c r="S5459" s="12"/>
      <c r="T5459" s="12"/>
      <c r="U5459" s="12"/>
      <c r="V5459" s="12"/>
      <c r="W5459" s="12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2"/>
      <c r="AS5459" s="12"/>
      <c r="AT5459" s="12"/>
      <c r="AU5459" s="12"/>
      <c r="AV5459" s="12"/>
      <c r="AW5459" s="12"/>
      <c r="AX5459" s="12"/>
      <c r="AY5459" s="12"/>
      <c r="AZ5459" s="12"/>
      <c r="BA5459" s="12"/>
      <c r="BB5459" s="12"/>
      <c r="BC5459" s="12"/>
      <c r="BD5459" s="12"/>
      <c r="BE5459" s="12"/>
      <c r="BF5459" s="12"/>
      <c r="BG5459" s="12"/>
      <c r="BH5459" s="12"/>
      <c r="BI5459" s="12"/>
      <c r="BJ5459" s="13"/>
      <c r="BK5459" s="13"/>
      <c r="BL5459" s="13"/>
      <c r="BM5459" s="13"/>
      <c r="BN5459" s="13"/>
    </row>
    <row r="5460" spans="4:66" x14ac:dyDescent="0.25">
      <c r="D5460"/>
      <c r="E5460" s="10"/>
      <c r="F5460" s="10"/>
      <c r="G5460" s="10"/>
      <c r="H5460" s="10"/>
      <c r="I5460" s="10"/>
      <c r="J5460" s="10"/>
      <c r="K5460" s="11"/>
      <c r="L5460" s="11"/>
      <c r="M5460" s="12"/>
      <c r="N5460" s="12"/>
      <c r="O5460" s="12"/>
      <c r="P5460" s="12"/>
      <c r="Q5460" s="12"/>
      <c r="R5460" s="12"/>
      <c r="S5460" s="12"/>
      <c r="T5460" s="12"/>
      <c r="U5460" s="12"/>
      <c r="V5460" s="12"/>
      <c r="W5460" s="12"/>
      <c r="X5460" s="12"/>
      <c r="Y5460" s="12"/>
      <c r="Z5460" s="12"/>
      <c r="AA5460" s="12"/>
      <c r="AB5460" s="12"/>
      <c r="AC5460" s="12"/>
      <c r="AD5460" s="12"/>
      <c r="AE5460" s="12"/>
      <c r="AF5460" s="12"/>
      <c r="AG5460" s="12"/>
      <c r="AH5460" s="12"/>
      <c r="AI5460" s="12"/>
      <c r="AJ5460" s="12"/>
      <c r="AK5460" s="12"/>
      <c r="AL5460" s="12"/>
      <c r="AM5460" s="12"/>
      <c r="AN5460" s="12"/>
      <c r="AO5460" s="12"/>
      <c r="AP5460" s="12"/>
      <c r="AQ5460" s="12"/>
      <c r="AR5460" s="12"/>
      <c r="AS5460" s="12"/>
      <c r="AT5460" s="12"/>
      <c r="AU5460" s="12"/>
      <c r="AV5460" s="12"/>
      <c r="AW5460" s="12"/>
      <c r="AX5460" s="12"/>
      <c r="AY5460" s="12"/>
      <c r="AZ5460" s="12"/>
      <c r="BA5460" s="12"/>
      <c r="BB5460" s="12"/>
      <c r="BC5460" s="12"/>
      <c r="BD5460" s="12"/>
      <c r="BE5460" s="12"/>
      <c r="BF5460" s="12"/>
      <c r="BG5460" s="12"/>
      <c r="BH5460" s="12"/>
      <c r="BI5460" s="12"/>
      <c r="BJ5460" s="13"/>
      <c r="BK5460" s="13"/>
      <c r="BL5460" s="13"/>
      <c r="BM5460" s="13"/>
      <c r="BN5460" s="13"/>
    </row>
    <row r="5461" spans="4:66" x14ac:dyDescent="0.25">
      <c r="D5461"/>
      <c r="E5461" s="10"/>
      <c r="F5461" s="10"/>
      <c r="G5461" s="10"/>
      <c r="H5461" s="10"/>
      <c r="I5461" s="10"/>
      <c r="J5461" s="10"/>
      <c r="K5461" s="11"/>
      <c r="L5461" s="11"/>
      <c r="M5461" s="12"/>
      <c r="N5461" s="12"/>
      <c r="O5461" s="12"/>
      <c r="P5461" s="12"/>
      <c r="Q5461" s="12"/>
      <c r="R5461" s="12"/>
      <c r="S5461" s="12"/>
      <c r="T5461" s="12"/>
      <c r="U5461" s="12"/>
      <c r="V5461" s="12"/>
      <c r="W5461" s="12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2"/>
      <c r="AS5461" s="12"/>
      <c r="AT5461" s="12"/>
      <c r="AU5461" s="12"/>
      <c r="AV5461" s="12"/>
      <c r="AW5461" s="12"/>
      <c r="AX5461" s="12"/>
      <c r="AY5461" s="12"/>
      <c r="AZ5461" s="12"/>
      <c r="BA5461" s="12"/>
      <c r="BB5461" s="12"/>
      <c r="BC5461" s="12"/>
      <c r="BD5461" s="12"/>
      <c r="BE5461" s="12"/>
      <c r="BF5461" s="12"/>
      <c r="BG5461" s="12"/>
      <c r="BH5461" s="12"/>
      <c r="BI5461" s="12"/>
      <c r="BJ5461" s="13"/>
      <c r="BK5461" s="13"/>
      <c r="BL5461" s="13"/>
      <c r="BM5461" s="13"/>
      <c r="BN5461" s="13"/>
    </row>
    <row r="5462" spans="4:66" x14ac:dyDescent="0.25">
      <c r="D5462"/>
      <c r="E5462" s="10"/>
      <c r="F5462" s="10"/>
      <c r="G5462" s="10"/>
      <c r="H5462" s="10"/>
      <c r="I5462" s="10"/>
      <c r="J5462" s="10"/>
      <c r="K5462" s="11"/>
      <c r="L5462" s="11"/>
      <c r="M5462" s="12"/>
      <c r="N5462" s="12"/>
      <c r="O5462" s="12"/>
      <c r="P5462" s="12"/>
      <c r="Q5462" s="12"/>
      <c r="R5462" s="12"/>
      <c r="S5462" s="12"/>
      <c r="T5462" s="12"/>
      <c r="U5462" s="12"/>
      <c r="V5462" s="12"/>
      <c r="W5462" s="12"/>
      <c r="X5462" s="12"/>
      <c r="Y5462" s="12"/>
      <c r="Z5462" s="12"/>
      <c r="AA5462" s="12"/>
      <c r="AB5462" s="12"/>
      <c r="AC5462" s="12"/>
      <c r="AD5462" s="12"/>
      <c r="AE5462" s="12"/>
      <c r="AF5462" s="12"/>
      <c r="AG5462" s="12"/>
      <c r="AH5462" s="12"/>
      <c r="AI5462" s="12"/>
      <c r="AJ5462" s="12"/>
      <c r="AK5462" s="12"/>
      <c r="AL5462" s="12"/>
      <c r="AM5462" s="12"/>
      <c r="AN5462" s="12"/>
      <c r="AO5462" s="12"/>
      <c r="AP5462" s="12"/>
      <c r="AQ5462" s="12"/>
      <c r="AR5462" s="12"/>
      <c r="AS5462" s="12"/>
      <c r="AT5462" s="12"/>
      <c r="AU5462" s="12"/>
      <c r="AV5462" s="12"/>
      <c r="AW5462" s="12"/>
      <c r="AX5462" s="12"/>
      <c r="AY5462" s="12"/>
      <c r="AZ5462" s="12"/>
      <c r="BA5462" s="12"/>
      <c r="BB5462" s="12"/>
      <c r="BC5462" s="12"/>
      <c r="BD5462" s="12"/>
      <c r="BE5462" s="12"/>
      <c r="BF5462" s="12"/>
      <c r="BG5462" s="12"/>
      <c r="BH5462" s="12"/>
      <c r="BI5462" s="12"/>
      <c r="BJ5462" s="13"/>
      <c r="BK5462" s="13"/>
      <c r="BL5462" s="13"/>
      <c r="BM5462" s="13"/>
      <c r="BN5462" s="13"/>
    </row>
    <row r="5463" spans="4:66" x14ac:dyDescent="0.25">
      <c r="D5463"/>
      <c r="E5463" s="10"/>
      <c r="F5463" s="10"/>
      <c r="G5463" s="10"/>
      <c r="H5463" s="10"/>
      <c r="I5463" s="10"/>
      <c r="J5463" s="10"/>
      <c r="K5463" s="11"/>
      <c r="L5463" s="11"/>
      <c r="M5463" s="12"/>
      <c r="N5463" s="12"/>
      <c r="O5463" s="12"/>
      <c r="P5463" s="12"/>
      <c r="Q5463" s="12"/>
      <c r="R5463" s="12"/>
      <c r="S5463" s="12"/>
      <c r="T5463" s="12"/>
      <c r="U5463" s="12"/>
      <c r="V5463" s="12"/>
      <c r="W5463" s="12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2"/>
      <c r="AS5463" s="12"/>
      <c r="AT5463" s="12"/>
      <c r="AU5463" s="12"/>
      <c r="AV5463" s="12"/>
      <c r="AW5463" s="12"/>
      <c r="AX5463" s="12"/>
      <c r="AY5463" s="12"/>
      <c r="AZ5463" s="12"/>
      <c r="BA5463" s="12"/>
      <c r="BB5463" s="12"/>
      <c r="BC5463" s="12"/>
      <c r="BD5463" s="12"/>
      <c r="BE5463" s="12"/>
      <c r="BF5463" s="12"/>
      <c r="BG5463" s="12"/>
      <c r="BH5463" s="12"/>
      <c r="BI5463" s="12"/>
      <c r="BJ5463" s="13"/>
      <c r="BK5463" s="13"/>
      <c r="BL5463" s="13"/>
      <c r="BM5463" s="13"/>
      <c r="BN5463" s="13"/>
    </row>
    <row r="5464" spans="4:66" x14ac:dyDescent="0.25">
      <c r="D5464"/>
      <c r="E5464" s="10"/>
      <c r="F5464" s="10"/>
      <c r="G5464" s="10"/>
      <c r="H5464" s="10"/>
      <c r="I5464" s="10"/>
      <c r="J5464" s="10"/>
      <c r="K5464" s="11"/>
      <c r="L5464" s="11"/>
      <c r="M5464" s="12"/>
      <c r="N5464" s="12"/>
      <c r="O5464" s="12"/>
      <c r="P5464" s="12"/>
      <c r="Q5464" s="12"/>
      <c r="R5464" s="12"/>
      <c r="S5464" s="12"/>
      <c r="T5464" s="12"/>
      <c r="U5464" s="12"/>
      <c r="V5464" s="12"/>
      <c r="W5464" s="12"/>
      <c r="X5464" s="12"/>
      <c r="Y5464" s="12"/>
      <c r="Z5464" s="12"/>
      <c r="AA5464" s="12"/>
      <c r="AB5464" s="12"/>
      <c r="AC5464" s="12"/>
      <c r="AD5464" s="12"/>
      <c r="AE5464" s="12"/>
      <c r="AF5464" s="12"/>
      <c r="AG5464" s="12"/>
      <c r="AH5464" s="12"/>
      <c r="AI5464" s="12"/>
      <c r="AJ5464" s="12"/>
      <c r="AK5464" s="12"/>
      <c r="AL5464" s="12"/>
      <c r="AM5464" s="12"/>
      <c r="AN5464" s="12"/>
      <c r="AO5464" s="12"/>
      <c r="AP5464" s="12"/>
      <c r="AQ5464" s="12"/>
      <c r="AR5464" s="12"/>
      <c r="AS5464" s="12"/>
      <c r="AT5464" s="12"/>
      <c r="AU5464" s="12"/>
      <c r="AV5464" s="12"/>
      <c r="AW5464" s="12"/>
      <c r="AX5464" s="12"/>
      <c r="AY5464" s="12"/>
      <c r="AZ5464" s="12"/>
      <c r="BA5464" s="12"/>
      <c r="BB5464" s="12"/>
      <c r="BC5464" s="12"/>
      <c r="BD5464" s="12"/>
      <c r="BE5464" s="12"/>
      <c r="BF5464" s="12"/>
      <c r="BG5464" s="12"/>
      <c r="BH5464" s="12"/>
      <c r="BI5464" s="12"/>
      <c r="BJ5464" s="13"/>
      <c r="BK5464" s="13"/>
      <c r="BL5464" s="13"/>
      <c r="BM5464" s="13"/>
      <c r="BN5464" s="13"/>
    </row>
    <row r="5465" spans="4:66" x14ac:dyDescent="0.25">
      <c r="D5465"/>
      <c r="E5465" s="10"/>
      <c r="F5465" s="10"/>
      <c r="G5465" s="10"/>
      <c r="H5465" s="10"/>
      <c r="I5465" s="10"/>
      <c r="J5465" s="10"/>
      <c r="K5465" s="11"/>
      <c r="L5465" s="11"/>
      <c r="M5465" s="12"/>
      <c r="N5465" s="12"/>
      <c r="O5465" s="12"/>
      <c r="P5465" s="12"/>
      <c r="Q5465" s="12"/>
      <c r="R5465" s="12"/>
      <c r="S5465" s="12"/>
      <c r="T5465" s="12"/>
      <c r="U5465" s="12"/>
      <c r="V5465" s="12"/>
      <c r="W5465" s="12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2"/>
      <c r="AS5465" s="12"/>
      <c r="AT5465" s="12"/>
      <c r="AU5465" s="12"/>
      <c r="AV5465" s="12"/>
      <c r="AW5465" s="12"/>
      <c r="AX5465" s="12"/>
      <c r="AY5465" s="12"/>
      <c r="AZ5465" s="12"/>
      <c r="BA5465" s="12"/>
      <c r="BB5465" s="12"/>
      <c r="BC5465" s="12"/>
      <c r="BD5465" s="12"/>
      <c r="BE5465" s="12"/>
      <c r="BF5465" s="12"/>
      <c r="BG5465" s="12"/>
      <c r="BH5465" s="12"/>
      <c r="BI5465" s="12"/>
      <c r="BJ5465" s="13"/>
      <c r="BK5465" s="13"/>
      <c r="BL5465" s="13"/>
      <c r="BM5465" s="13"/>
      <c r="BN5465" s="13"/>
    </row>
    <row r="5466" spans="4:66" x14ac:dyDescent="0.25">
      <c r="D5466"/>
      <c r="E5466" s="10"/>
      <c r="F5466" s="10"/>
      <c r="G5466" s="10"/>
      <c r="H5466" s="10"/>
      <c r="I5466" s="10"/>
      <c r="J5466" s="10"/>
      <c r="K5466" s="11"/>
      <c r="L5466" s="11"/>
      <c r="M5466" s="12"/>
      <c r="N5466" s="12"/>
      <c r="O5466" s="12"/>
      <c r="P5466" s="12"/>
      <c r="Q5466" s="12"/>
      <c r="R5466" s="12"/>
      <c r="S5466" s="12"/>
      <c r="T5466" s="12"/>
      <c r="U5466" s="12"/>
      <c r="V5466" s="12"/>
      <c r="W5466" s="12"/>
      <c r="X5466" s="12"/>
      <c r="Y5466" s="12"/>
      <c r="Z5466" s="12"/>
      <c r="AA5466" s="12"/>
      <c r="AB5466" s="12"/>
      <c r="AC5466" s="12"/>
      <c r="AD5466" s="12"/>
      <c r="AE5466" s="12"/>
      <c r="AF5466" s="12"/>
      <c r="AG5466" s="12"/>
      <c r="AH5466" s="12"/>
      <c r="AI5466" s="12"/>
      <c r="AJ5466" s="12"/>
      <c r="AK5466" s="12"/>
      <c r="AL5466" s="12"/>
      <c r="AM5466" s="12"/>
      <c r="AN5466" s="12"/>
      <c r="AO5466" s="12"/>
      <c r="AP5466" s="12"/>
      <c r="AQ5466" s="12"/>
      <c r="AR5466" s="12"/>
      <c r="AS5466" s="12"/>
      <c r="AT5466" s="12"/>
      <c r="AU5466" s="12"/>
      <c r="AV5466" s="12"/>
      <c r="AW5466" s="12"/>
      <c r="AX5466" s="12"/>
      <c r="AY5466" s="12"/>
      <c r="AZ5466" s="12"/>
      <c r="BA5466" s="12"/>
      <c r="BB5466" s="12"/>
      <c r="BC5466" s="12"/>
      <c r="BD5466" s="12"/>
      <c r="BE5466" s="12"/>
      <c r="BF5466" s="12"/>
      <c r="BG5466" s="12"/>
      <c r="BH5466" s="12"/>
      <c r="BI5466" s="12"/>
      <c r="BJ5466" s="13"/>
      <c r="BK5466" s="13"/>
      <c r="BL5466" s="13"/>
      <c r="BM5466" s="13"/>
      <c r="BN5466" s="13"/>
    </row>
    <row r="5467" spans="4:66" x14ac:dyDescent="0.25">
      <c r="D5467"/>
      <c r="E5467" s="10"/>
      <c r="F5467" s="10"/>
      <c r="G5467" s="10"/>
      <c r="H5467" s="10"/>
      <c r="I5467" s="10"/>
      <c r="J5467" s="10"/>
      <c r="K5467" s="11"/>
      <c r="L5467" s="11"/>
      <c r="M5467" s="12"/>
      <c r="N5467" s="12"/>
      <c r="O5467" s="12"/>
      <c r="P5467" s="12"/>
      <c r="Q5467" s="12"/>
      <c r="R5467" s="12"/>
      <c r="S5467" s="12"/>
      <c r="T5467" s="12"/>
      <c r="U5467" s="12"/>
      <c r="V5467" s="12"/>
      <c r="W5467" s="12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2"/>
      <c r="AS5467" s="12"/>
      <c r="AT5467" s="12"/>
      <c r="AU5467" s="12"/>
      <c r="AV5467" s="12"/>
      <c r="AW5467" s="12"/>
      <c r="AX5467" s="12"/>
      <c r="AY5467" s="12"/>
      <c r="AZ5467" s="12"/>
      <c r="BA5467" s="12"/>
      <c r="BB5467" s="12"/>
      <c r="BC5467" s="12"/>
      <c r="BD5467" s="12"/>
      <c r="BE5467" s="12"/>
      <c r="BF5467" s="12"/>
      <c r="BG5467" s="12"/>
      <c r="BH5467" s="12"/>
      <c r="BI5467" s="12"/>
      <c r="BJ5467" s="13"/>
      <c r="BK5467" s="13"/>
      <c r="BL5467" s="13"/>
      <c r="BM5467" s="13"/>
      <c r="BN5467" s="13"/>
    </row>
    <row r="5468" spans="4:66" x14ac:dyDescent="0.25">
      <c r="D5468"/>
      <c r="E5468" s="10"/>
      <c r="F5468" s="10"/>
      <c r="G5468" s="10"/>
      <c r="H5468" s="10"/>
      <c r="I5468" s="10"/>
      <c r="J5468" s="10"/>
      <c r="K5468" s="11"/>
      <c r="L5468" s="11"/>
      <c r="M5468" s="12"/>
      <c r="N5468" s="12"/>
      <c r="O5468" s="12"/>
      <c r="P5468" s="12"/>
      <c r="Q5468" s="12"/>
      <c r="R5468" s="12"/>
      <c r="S5468" s="12"/>
      <c r="T5468" s="12"/>
      <c r="U5468" s="12"/>
      <c r="V5468" s="12"/>
      <c r="W5468" s="12"/>
      <c r="X5468" s="12"/>
      <c r="Y5468" s="12"/>
      <c r="Z5468" s="12"/>
      <c r="AA5468" s="12"/>
      <c r="AB5468" s="12"/>
      <c r="AC5468" s="12"/>
      <c r="AD5468" s="12"/>
      <c r="AE5468" s="12"/>
      <c r="AF5468" s="12"/>
      <c r="AG5468" s="12"/>
      <c r="AH5468" s="12"/>
      <c r="AI5468" s="12"/>
      <c r="AJ5468" s="12"/>
      <c r="AK5468" s="12"/>
      <c r="AL5468" s="12"/>
      <c r="AM5468" s="12"/>
      <c r="AN5468" s="12"/>
      <c r="AO5468" s="12"/>
      <c r="AP5468" s="12"/>
      <c r="AQ5468" s="12"/>
      <c r="AR5468" s="12"/>
      <c r="AS5468" s="12"/>
      <c r="AT5468" s="12"/>
      <c r="AU5468" s="12"/>
      <c r="AV5468" s="12"/>
      <c r="AW5468" s="12"/>
      <c r="AX5468" s="12"/>
      <c r="AY5468" s="12"/>
      <c r="AZ5468" s="12"/>
      <c r="BA5468" s="12"/>
      <c r="BB5468" s="12"/>
      <c r="BC5468" s="12"/>
      <c r="BD5468" s="12"/>
      <c r="BE5468" s="12"/>
      <c r="BF5468" s="12"/>
      <c r="BG5468" s="12"/>
      <c r="BH5468" s="12"/>
      <c r="BI5468" s="12"/>
      <c r="BJ5468" s="13"/>
      <c r="BK5468" s="13"/>
      <c r="BL5468" s="13"/>
      <c r="BM5468" s="13"/>
      <c r="BN5468" s="13"/>
    </row>
    <row r="5469" spans="4:66" x14ac:dyDescent="0.25">
      <c r="D5469"/>
      <c r="E5469" s="10"/>
      <c r="F5469" s="10"/>
      <c r="G5469" s="10"/>
      <c r="H5469" s="10"/>
      <c r="I5469" s="10"/>
      <c r="J5469" s="10"/>
      <c r="K5469" s="11"/>
      <c r="L5469" s="11"/>
      <c r="M5469" s="12"/>
      <c r="N5469" s="12"/>
      <c r="O5469" s="12"/>
      <c r="P5469" s="12"/>
      <c r="Q5469" s="12"/>
      <c r="R5469" s="12"/>
      <c r="S5469" s="12"/>
      <c r="T5469" s="12"/>
      <c r="U5469" s="12"/>
      <c r="V5469" s="12"/>
      <c r="W5469" s="12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2"/>
      <c r="AS5469" s="12"/>
      <c r="AT5469" s="12"/>
      <c r="AU5469" s="12"/>
      <c r="AV5469" s="12"/>
      <c r="AW5469" s="12"/>
      <c r="AX5469" s="12"/>
      <c r="AY5469" s="12"/>
      <c r="AZ5469" s="12"/>
      <c r="BA5469" s="12"/>
      <c r="BB5469" s="12"/>
      <c r="BC5469" s="12"/>
      <c r="BD5469" s="12"/>
      <c r="BE5469" s="12"/>
      <c r="BF5469" s="12"/>
      <c r="BG5469" s="12"/>
      <c r="BH5469" s="12"/>
      <c r="BI5469" s="12"/>
      <c r="BJ5469" s="13"/>
      <c r="BK5469" s="13"/>
      <c r="BL5469" s="13"/>
      <c r="BM5469" s="13"/>
      <c r="BN5469" s="13"/>
    </row>
    <row r="5470" spans="4:66" x14ac:dyDescent="0.25">
      <c r="D5470"/>
      <c r="E5470" s="10"/>
      <c r="F5470" s="10"/>
      <c r="G5470" s="10"/>
      <c r="H5470" s="10"/>
      <c r="I5470" s="10"/>
      <c r="J5470" s="10"/>
      <c r="K5470" s="11"/>
      <c r="L5470" s="11"/>
      <c r="M5470" s="12"/>
      <c r="N5470" s="12"/>
      <c r="O5470" s="12"/>
      <c r="P5470" s="12"/>
      <c r="Q5470" s="12"/>
      <c r="R5470" s="12"/>
      <c r="S5470" s="12"/>
      <c r="T5470" s="12"/>
      <c r="U5470" s="12"/>
      <c r="V5470" s="12"/>
      <c r="W5470" s="12"/>
      <c r="X5470" s="12"/>
      <c r="Y5470" s="12"/>
      <c r="Z5470" s="12"/>
      <c r="AA5470" s="12"/>
      <c r="AB5470" s="12"/>
      <c r="AC5470" s="12"/>
      <c r="AD5470" s="12"/>
      <c r="AE5470" s="12"/>
      <c r="AF5470" s="12"/>
      <c r="AG5470" s="12"/>
      <c r="AH5470" s="12"/>
      <c r="AI5470" s="12"/>
      <c r="AJ5470" s="12"/>
      <c r="AK5470" s="12"/>
      <c r="AL5470" s="12"/>
      <c r="AM5470" s="12"/>
      <c r="AN5470" s="12"/>
      <c r="AO5470" s="12"/>
      <c r="AP5470" s="12"/>
      <c r="AQ5470" s="12"/>
      <c r="AR5470" s="12"/>
      <c r="AS5470" s="12"/>
      <c r="AT5470" s="12"/>
      <c r="AU5470" s="12"/>
      <c r="AV5470" s="12"/>
      <c r="AW5470" s="12"/>
      <c r="AX5470" s="12"/>
      <c r="AY5470" s="12"/>
      <c r="AZ5470" s="12"/>
      <c r="BA5470" s="12"/>
      <c r="BB5470" s="12"/>
      <c r="BC5470" s="12"/>
      <c r="BD5470" s="12"/>
      <c r="BE5470" s="12"/>
      <c r="BF5470" s="12"/>
      <c r="BG5470" s="12"/>
      <c r="BH5470" s="12"/>
      <c r="BI5470" s="12"/>
      <c r="BJ5470" s="13"/>
      <c r="BK5470" s="13"/>
      <c r="BL5470" s="13"/>
      <c r="BM5470" s="13"/>
      <c r="BN5470" s="13"/>
    </row>
    <row r="5471" spans="4:66" x14ac:dyDescent="0.25">
      <c r="D5471"/>
      <c r="E5471" s="10"/>
      <c r="F5471" s="10"/>
      <c r="G5471" s="10"/>
      <c r="H5471" s="10"/>
      <c r="I5471" s="10"/>
      <c r="J5471" s="10"/>
      <c r="K5471" s="11"/>
      <c r="L5471" s="11"/>
      <c r="M5471" s="12"/>
      <c r="N5471" s="12"/>
      <c r="O5471" s="12"/>
      <c r="P5471" s="12"/>
      <c r="Q5471" s="12"/>
      <c r="R5471" s="12"/>
      <c r="S5471" s="12"/>
      <c r="T5471" s="12"/>
      <c r="U5471" s="12"/>
      <c r="V5471" s="12"/>
      <c r="W5471" s="12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2"/>
      <c r="AS5471" s="12"/>
      <c r="AT5471" s="12"/>
      <c r="AU5471" s="12"/>
      <c r="AV5471" s="12"/>
      <c r="AW5471" s="12"/>
      <c r="AX5471" s="12"/>
      <c r="AY5471" s="12"/>
      <c r="AZ5471" s="12"/>
      <c r="BA5471" s="12"/>
      <c r="BB5471" s="12"/>
      <c r="BC5471" s="12"/>
      <c r="BD5471" s="12"/>
      <c r="BE5471" s="12"/>
      <c r="BF5471" s="12"/>
      <c r="BG5471" s="12"/>
      <c r="BH5471" s="12"/>
      <c r="BI5471" s="12"/>
      <c r="BJ5471" s="13"/>
      <c r="BK5471" s="13"/>
      <c r="BL5471" s="13"/>
      <c r="BM5471" s="13"/>
      <c r="BN5471" s="13"/>
    </row>
    <row r="5472" spans="4:66" x14ac:dyDescent="0.25">
      <c r="D5472"/>
      <c r="E5472" s="10"/>
      <c r="F5472" s="10"/>
      <c r="G5472" s="10"/>
      <c r="H5472" s="10"/>
      <c r="I5472" s="10"/>
      <c r="J5472" s="10"/>
      <c r="K5472" s="11"/>
      <c r="L5472" s="11"/>
      <c r="M5472" s="12"/>
      <c r="N5472" s="12"/>
      <c r="O5472" s="12"/>
      <c r="P5472" s="12"/>
      <c r="Q5472" s="12"/>
      <c r="R5472" s="12"/>
      <c r="S5472" s="12"/>
      <c r="T5472" s="12"/>
      <c r="U5472" s="12"/>
      <c r="V5472" s="12"/>
      <c r="W5472" s="12"/>
      <c r="X5472" s="12"/>
      <c r="Y5472" s="12"/>
      <c r="Z5472" s="12"/>
      <c r="AA5472" s="12"/>
      <c r="AB5472" s="12"/>
      <c r="AC5472" s="12"/>
      <c r="AD5472" s="12"/>
      <c r="AE5472" s="12"/>
      <c r="AF5472" s="12"/>
      <c r="AG5472" s="12"/>
      <c r="AH5472" s="12"/>
      <c r="AI5472" s="12"/>
      <c r="AJ5472" s="12"/>
      <c r="AK5472" s="12"/>
      <c r="AL5472" s="12"/>
      <c r="AM5472" s="12"/>
      <c r="AN5472" s="12"/>
      <c r="AO5472" s="12"/>
      <c r="AP5472" s="12"/>
      <c r="AQ5472" s="12"/>
      <c r="AR5472" s="12"/>
      <c r="AS5472" s="12"/>
      <c r="AT5472" s="12"/>
      <c r="AU5472" s="12"/>
      <c r="AV5472" s="12"/>
      <c r="AW5472" s="12"/>
      <c r="AX5472" s="12"/>
      <c r="AY5472" s="12"/>
      <c r="AZ5472" s="12"/>
      <c r="BA5472" s="12"/>
      <c r="BB5472" s="12"/>
      <c r="BC5472" s="12"/>
      <c r="BD5472" s="12"/>
      <c r="BE5472" s="12"/>
      <c r="BF5472" s="12"/>
      <c r="BG5472" s="12"/>
      <c r="BH5472" s="12"/>
      <c r="BI5472" s="12"/>
      <c r="BJ5472" s="13"/>
      <c r="BK5472" s="13"/>
      <c r="BL5472" s="13"/>
      <c r="BM5472" s="13"/>
      <c r="BN5472" s="13"/>
    </row>
    <row r="5473" spans="4:66" x14ac:dyDescent="0.25">
      <c r="D5473"/>
      <c r="E5473" s="10"/>
      <c r="F5473" s="10"/>
      <c r="G5473" s="10"/>
      <c r="H5473" s="10"/>
      <c r="I5473" s="10"/>
      <c r="J5473" s="10"/>
      <c r="K5473" s="11"/>
      <c r="L5473" s="11"/>
      <c r="M5473" s="12"/>
      <c r="N5473" s="12"/>
      <c r="O5473" s="12"/>
      <c r="P5473" s="12"/>
      <c r="Q5473" s="12"/>
      <c r="R5473" s="12"/>
      <c r="S5473" s="12"/>
      <c r="T5473" s="12"/>
      <c r="U5473" s="12"/>
      <c r="V5473" s="12"/>
      <c r="W5473" s="12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2"/>
      <c r="AS5473" s="12"/>
      <c r="AT5473" s="12"/>
      <c r="AU5473" s="12"/>
      <c r="AV5473" s="12"/>
      <c r="AW5473" s="12"/>
      <c r="AX5473" s="12"/>
      <c r="AY5473" s="12"/>
      <c r="AZ5473" s="12"/>
      <c r="BA5473" s="12"/>
      <c r="BB5473" s="12"/>
      <c r="BC5473" s="12"/>
      <c r="BD5473" s="12"/>
      <c r="BE5473" s="12"/>
      <c r="BF5473" s="12"/>
      <c r="BG5473" s="12"/>
      <c r="BH5473" s="12"/>
      <c r="BI5473" s="12"/>
      <c r="BJ5473" s="13"/>
      <c r="BK5473" s="13"/>
      <c r="BL5473" s="13"/>
      <c r="BM5473" s="13"/>
      <c r="BN5473" s="13"/>
    </row>
    <row r="5474" spans="4:66" x14ac:dyDescent="0.25">
      <c r="D5474"/>
      <c r="E5474" s="10"/>
      <c r="F5474" s="10"/>
      <c r="G5474" s="10"/>
      <c r="H5474" s="10"/>
      <c r="I5474" s="10"/>
      <c r="J5474" s="10"/>
      <c r="K5474" s="11"/>
      <c r="L5474" s="11"/>
      <c r="M5474" s="12"/>
      <c r="N5474" s="12"/>
      <c r="O5474" s="12"/>
      <c r="P5474" s="12"/>
      <c r="Q5474" s="12"/>
      <c r="R5474" s="12"/>
      <c r="S5474" s="12"/>
      <c r="T5474" s="12"/>
      <c r="U5474" s="12"/>
      <c r="V5474" s="12"/>
      <c r="W5474" s="12"/>
      <c r="X5474" s="12"/>
      <c r="Y5474" s="12"/>
      <c r="Z5474" s="12"/>
      <c r="AA5474" s="12"/>
      <c r="AB5474" s="12"/>
      <c r="AC5474" s="12"/>
      <c r="AD5474" s="12"/>
      <c r="AE5474" s="12"/>
      <c r="AF5474" s="12"/>
      <c r="AG5474" s="12"/>
      <c r="AH5474" s="12"/>
      <c r="AI5474" s="12"/>
      <c r="AJ5474" s="12"/>
      <c r="AK5474" s="12"/>
      <c r="AL5474" s="12"/>
      <c r="AM5474" s="12"/>
      <c r="AN5474" s="12"/>
      <c r="AO5474" s="12"/>
      <c r="AP5474" s="12"/>
      <c r="AQ5474" s="12"/>
      <c r="AR5474" s="12"/>
      <c r="AS5474" s="12"/>
      <c r="AT5474" s="12"/>
      <c r="AU5474" s="12"/>
      <c r="AV5474" s="12"/>
      <c r="AW5474" s="12"/>
      <c r="AX5474" s="12"/>
      <c r="AY5474" s="12"/>
      <c r="AZ5474" s="12"/>
      <c r="BA5474" s="12"/>
      <c r="BB5474" s="12"/>
      <c r="BC5474" s="12"/>
      <c r="BD5474" s="12"/>
      <c r="BE5474" s="12"/>
      <c r="BF5474" s="12"/>
      <c r="BG5474" s="12"/>
      <c r="BH5474" s="12"/>
      <c r="BI5474" s="12"/>
      <c r="BJ5474" s="13"/>
      <c r="BK5474" s="13"/>
      <c r="BL5474" s="13"/>
      <c r="BM5474" s="13"/>
      <c r="BN5474" s="13"/>
    </row>
    <row r="5475" spans="4:66" x14ac:dyDescent="0.25">
      <c r="D5475"/>
      <c r="E5475" s="10"/>
      <c r="F5475" s="10"/>
      <c r="G5475" s="10"/>
      <c r="H5475" s="10"/>
      <c r="I5475" s="10"/>
      <c r="J5475" s="10"/>
      <c r="K5475" s="11"/>
      <c r="L5475" s="11"/>
      <c r="M5475" s="12"/>
      <c r="N5475" s="12"/>
      <c r="O5475" s="12"/>
      <c r="P5475" s="12"/>
      <c r="Q5475" s="12"/>
      <c r="R5475" s="12"/>
      <c r="S5475" s="12"/>
      <c r="T5475" s="12"/>
      <c r="U5475" s="12"/>
      <c r="V5475" s="12"/>
      <c r="W5475" s="12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2"/>
      <c r="AS5475" s="12"/>
      <c r="AT5475" s="12"/>
      <c r="AU5475" s="12"/>
      <c r="AV5475" s="12"/>
      <c r="AW5475" s="12"/>
      <c r="AX5475" s="12"/>
      <c r="AY5475" s="12"/>
      <c r="AZ5475" s="12"/>
      <c r="BA5475" s="12"/>
      <c r="BB5475" s="12"/>
      <c r="BC5475" s="12"/>
      <c r="BD5475" s="12"/>
      <c r="BE5475" s="12"/>
      <c r="BF5475" s="12"/>
      <c r="BG5475" s="12"/>
      <c r="BH5475" s="12"/>
      <c r="BI5475" s="12"/>
      <c r="BJ5475" s="13"/>
      <c r="BK5475" s="13"/>
      <c r="BL5475" s="13"/>
      <c r="BM5475" s="13"/>
      <c r="BN5475" s="13"/>
    </row>
    <row r="5476" spans="4:66" x14ac:dyDescent="0.25">
      <c r="D5476"/>
      <c r="E5476" s="10"/>
      <c r="F5476" s="10"/>
      <c r="G5476" s="10"/>
      <c r="H5476" s="10"/>
      <c r="I5476" s="10"/>
      <c r="J5476" s="10"/>
      <c r="K5476" s="11"/>
      <c r="L5476" s="11"/>
      <c r="M5476" s="12"/>
      <c r="N5476" s="12"/>
      <c r="O5476" s="12"/>
      <c r="P5476" s="12"/>
      <c r="Q5476" s="12"/>
      <c r="R5476" s="12"/>
      <c r="S5476" s="12"/>
      <c r="T5476" s="12"/>
      <c r="U5476" s="12"/>
      <c r="V5476" s="12"/>
      <c r="W5476" s="12"/>
      <c r="X5476" s="12"/>
      <c r="Y5476" s="12"/>
      <c r="Z5476" s="12"/>
      <c r="AA5476" s="12"/>
      <c r="AB5476" s="12"/>
      <c r="AC5476" s="12"/>
      <c r="AD5476" s="12"/>
      <c r="AE5476" s="12"/>
      <c r="AF5476" s="12"/>
      <c r="AG5476" s="12"/>
      <c r="AH5476" s="12"/>
      <c r="AI5476" s="12"/>
      <c r="AJ5476" s="12"/>
      <c r="AK5476" s="12"/>
      <c r="AL5476" s="12"/>
      <c r="AM5476" s="12"/>
      <c r="AN5476" s="12"/>
      <c r="AO5476" s="12"/>
      <c r="AP5476" s="12"/>
      <c r="AQ5476" s="12"/>
      <c r="AR5476" s="12"/>
      <c r="AS5476" s="12"/>
      <c r="AT5476" s="12"/>
      <c r="AU5476" s="12"/>
      <c r="AV5476" s="12"/>
      <c r="AW5476" s="12"/>
      <c r="AX5476" s="12"/>
      <c r="AY5476" s="12"/>
      <c r="AZ5476" s="12"/>
      <c r="BA5476" s="12"/>
      <c r="BB5476" s="12"/>
      <c r="BC5476" s="12"/>
      <c r="BD5476" s="12"/>
      <c r="BE5476" s="12"/>
      <c r="BF5476" s="12"/>
      <c r="BG5476" s="12"/>
      <c r="BH5476" s="12"/>
      <c r="BI5476" s="12"/>
      <c r="BJ5476" s="13"/>
      <c r="BK5476" s="13"/>
      <c r="BL5476" s="13"/>
      <c r="BM5476" s="13"/>
      <c r="BN5476" s="13"/>
    </row>
    <row r="5477" spans="4:66" x14ac:dyDescent="0.25">
      <c r="D5477"/>
      <c r="E5477" s="10"/>
      <c r="F5477" s="10"/>
      <c r="G5477" s="10"/>
      <c r="H5477" s="10"/>
      <c r="I5477" s="10"/>
      <c r="J5477" s="10"/>
      <c r="K5477" s="11"/>
      <c r="L5477" s="11"/>
      <c r="M5477" s="12"/>
      <c r="N5477" s="12"/>
      <c r="O5477" s="12"/>
      <c r="P5477" s="12"/>
      <c r="Q5477" s="12"/>
      <c r="R5477" s="12"/>
      <c r="S5477" s="12"/>
      <c r="T5477" s="12"/>
      <c r="U5477" s="12"/>
      <c r="V5477" s="12"/>
      <c r="W5477" s="12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2"/>
      <c r="AS5477" s="12"/>
      <c r="AT5477" s="12"/>
      <c r="AU5477" s="12"/>
      <c r="AV5477" s="12"/>
      <c r="AW5477" s="12"/>
      <c r="AX5477" s="12"/>
      <c r="AY5477" s="12"/>
      <c r="AZ5477" s="12"/>
      <c r="BA5477" s="12"/>
      <c r="BB5477" s="12"/>
      <c r="BC5477" s="12"/>
      <c r="BD5477" s="12"/>
      <c r="BE5477" s="12"/>
      <c r="BF5477" s="12"/>
      <c r="BG5477" s="12"/>
      <c r="BH5477" s="12"/>
      <c r="BI5477" s="12"/>
      <c r="BJ5477" s="13"/>
      <c r="BK5477" s="13"/>
      <c r="BL5477" s="13"/>
      <c r="BM5477" s="13"/>
      <c r="BN5477" s="13"/>
    </row>
    <row r="5478" spans="4:66" x14ac:dyDescent="0.25">
      <c r="D5478"/>
      <c r="E5478" s="10"/>
      <c r="F5478" s="10"/>
      <c r="G5478" s="10"/>
      <c r="H5478" s="10"/>
      <c r="I5478" s="10"/>
      <c r="J5478" s="10"/>
      <c r="K5478" s="11"/>
      <c r="L5478" s="11"/>
      <c r="M5478" s="12"/>
      <c r="N5478" s="12"/>
      <c r="O5478" s="12"/>
      <c r="P5478" s="12"/>
      <c r="Q5478" s="12"/>
      <c r="R5478" s="12"/>
      <c r="S5478" s="12"/>
      <c r="T5478" s="12"/>
      <c r="U5478" s="12"/>
      <c r="V5478" s="12"/>
      <c r="W5478" s="12"/>
      <c r="X5478" s="12"/>
      <c r="Y5478" s="12"/>
      <c r="Z5478" s="12"/>
      <c r="AA5478" s="12"/>
      <c r="AB5478" s="12"/>
      <c r="AC5478" s="12"/>
      <c r="AD5478" s="12"/>
      <c r="AE5478" s="12"/>
      <c r="AF5478" s="12"/>
      <c r="AG5478" s="12"/>
      <c r="AH5478" s="12"/>
      <c r="AI5478" s="12"/>
      <c r="AJ5478" s="12"/>
      <c r="AK5478" s="12"/>
      <c r="AL5478" s="12"/>
      <c r="AM5478" s="12"/>
      <c r="AN5478" s="12"/>
      <c r="AO5478" s="12"/>
      <c r="AP5478" s="12"/>
      <c r="AQ5478" s="12"/>
      <c r="AR5478" s="12"/>
      <c r="AS5478" s="12"/>
      <c r="AT5478" s="12"/>
      <c r="AU5478" s="12"/>
      <c r="AV5478" s="12"/>
      <c r="AW5478" s="12"/>
      <c r="AX5478" s="12"/>
      <c r="AY5478" s="12"/>
      <c r="AZ5478" s="12"/>
      <c r="BA5478" s="12"/>
      <c r="BB5478" s="12"/>
      <c r="BC5478" s="12"/>
      <c r="BD5478" s="12"/>
      <c r="BE5478" s="12"/>
      <c r="BF5478" s="12"/>
      <c r="BG5478" s="12"/>
      <c r="BH5478" s="12"/>
      <c r="BI5478" s="12"/>
      <c r="BJ5478" s="13"/>
      <c r="BK5478" s="13"/>
      <c r="BL5478" s="13"/>
      <c r="BM5478" s="13"/>
      <c r="BN5478" s="13"/>
    </row>
    <row r="5479" spans="4:66" x14ac:dyDescent="0.25">
      <c r="D5479"/>
      <c r="E5479" s="10"/>
      <c r="F5479" s="10"/>
      <c r="G5479" s="10"/>
      <c r="H5479" s="10"/>
      <c r="I5479" s="10"/>
      <c r="J5479" s="10"/>
      <c r="K5479" s="11"/>
      <c r="L5479" s="11"/>
      <c r="M5479" s="12"/>
      <c r="N5479" s="12"/>
      <c r="O5479" s="12"/>
      <c r="P5479" s="12"/>
      <c r="Q5479" s="12"/>
      <c r="R5479" s="12"/>
      <c r="S5479" s="12"/>
      <c r="T5479" s="12"/>
      <c r="U5479" s="12"/>
      <c r="V5479" s="12"/>
      <c r="W5479" s="12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2"/>
      <c r="AS5479" s="12"/>
      <c r="AT5479" s="12"/>
      <c r="AU5479" s="12"/>
      <c r="AV5479" s="12"/>
      <c r="AW5479" s="12"/>
      <c r="AX5479" s="12"/>
      <c r="AY5479" s="12"/>
      <c r="AZ5479" s="12"/>
      <c r="BA5479" s="12"/>
      <c r="BB5479" s="12"/>
      <c r="BC5479" s="12"/>
      <c r="BD5479" s="12"/>
      <c r="BE5479" s="12"/>
      <c r="BF5479" s="12"/>
      <c r="BG5479" s="12"/>
      <c r="BH5479" s="12"/>
      <c r="BI5479" s="12"/>
      <c r="BJ5479" s="13"/>
      <c r="BK5479" s="13"/>
      <c r="BL5479" s="13"/>
      <c r="BM5479" s="13"/>
      <c r="BN5479" s="13"/>
    </row>
    <row r="5480" spans="4:66" x14ac:dyDescent="0.25">
      <c r="D5480"/>
      <c r="E5480" s="10"/>
      <c r="F5480" s="10"/>
      <c r="G5480" s="10"/>
      <c r="H5480" s="10"/>
      <c r="I5480" s="10"/>
      <c r="J5480" s="10"/>
      <c r="K5480" s="11"/>
      <c r="L5480" s="11"/>
      <c r="M5480" s="12"/>
      <c r="N5480" s="12"/>
      <c r="O5480" s="12"/>
      <c r="P5480" s="12"/>
      <c r="Q5480" s="12"/>
      <c r="R5480" s="12"/>
      <c r="S5480" s="12"/>
      <c r="T5480" s="12"/>
      <c r="U5480" s="12"/>
      <c r="V5480" s="12"/>
      <c r="W5480" s="12"/>
      <c r="X5480" s="12"/>
      <c r="Y5480" s="12"/>
      <c r="Z5480" s="12"/>
      <c r="AA5480" s="12"/>
      <c r="AB5480" s="12"/>
      <c r="AC5480" s="12"/>
      <c r="AD5480" s="12"/>
      <c r="AE5480" s="12"/>
      <c r="AF5480" s="12"/>
      <c r="AG5480" s="12"/>
      <c r="AH5480" s="12"/>
      <c r="AI5480" s="12"/>
      <c r="AJ5480" s="12"/>
      <c r="AK5480" s="12"/>
      <c r="AL5480" s="12"/>
      <c r="AM5480" s="12"/>
      <c r="AN5480" s="12"/>
      <c r="AO5480" s="12"/>
      <c r="AP5480" s="12"/>
      <c r="AQ5480" s="12"/>
      <c r="AR5480" s="12"/>
      <c r="AS5480" s="12"/>
      <c r="AT5480" s="12"/>
      <c r="AU5480" s="12"/>
      <c r="AV5480" s="12"/>
      <c r="AW5480" s="12"/>
      <c r="AX5480" s="12"/>
      <c r="AY5480" s="12"/>
      <c r="AZ5480" s="12"/>
      <c r="BA5480" s="12"/>
      <c r="BB5480" s="12"/>
      <c r="BC5480" s="12"/>
      <c r="BD5480" s="12"/>
      <c r="BE5480" s="12"/>
      <c r="BF5480" s="12"/>
      <c r="BG5480" s="12"/>
      <c r="BH5480" s="12"/>
      <c r="BI5480" s="12"/>
      <c r="BJ5480" s="13"/>
      <c r="BK5480" s="13"/>
      <c r="BL5480" s="13"/>
      <c r="BM5480" s="13"/>
      <c r="BN5480" s="13"/>
    </row>
    <row r="5481" spans="4:66" x14ac:dyDescent="0.25">
      <c r="D5481"/>
      <c r="E5481" s="10"/>
      <c r="F5481" s="10"/>
      <c r="G5481" s="10"/>
      <c r="H5481" s="10"/>
      <c r="I5481" s="10"/>
      <c r="J5481" s="10"/>
      <c r="K5481" s="11"/>
      <c r="L5481" s="11"/>
      <c r="M5481" s="12"/>
      <c r="N5481" s="12"/>
      <c r="O5481" s="12"/>
      <c r="P5481" s="12"/>
      <c r="Q5481" s="12"/>
      <c r="R5481" s="12"/>
      <c r="S5481" s="12"/>
      <c r="T5481" s="12"/>
      <c r="U5481" s="12"/>
      <c r="V5481" s="12"/>
      <c r="W5481" s="12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2"/>
      <c r="AS5481" s="12"/>
      <c r="AT5481" s="12"/>
      <c r="AU5481" s="12"/>
      <c r="AV5481" s="12"/>
      <c r="AW5481" s="12"/>
      <c r="AX5481" s="12"/>
      <c r="AY5481" s="12"/>
      <c r="AZ5481" s="12"/>
      <c r="BA5481" s="12"/>
      <c r="BB5481" s="12"/>
      <c r="BC5481" s="12"/>
      <c r="BD5481" s="12"/>
      <c r="BE5481" s="12"/>
      <c r="BF5481" s="12"/>
      <c r="BG5481" s="12"/>
      <c r="BH5481" s="12"/>
      <c r="BI5481" s="12"/>
      <c r="BJ5481" s="13"/>
      <c r="BK5481" s="13"/>
      <c r="BL5481" s="13"/>
      <c r="BM5481" s="13"/>
      <c r="BN5481" s="13"/>
    </row>
    <row r="5482" spans="4:66" x14ac:dyDescent="0.25">
      <c r="D5482"/>
      <c r="E5482" s="10"/>
      <c r="F5482" s="10"/>
      <c r="G5482" s="10"/>
      <c r="H5482" s="10"/>
      <c r="I5482" s="10"/>
      <c r="J5482" s="10"/>
      <c r="K5482" s="11"/>
      <c r="L5482" s="11"/>
      <c r="M5482" s="12"/>
      <c r="N5482" s="12"/>
      <c r="O5482" s="12"/>
      <c r="P5482" s="12"/>
      <c r="Q5482" s="12"/>
      <c r="R5482" s="12"/>
      <c r="S5482" s="12"/>
      <c r="T5482" s="12"/>
      <c r="U5482" s="12"/>
      <c r="V5482" s="12"/>
      <c r="W5482" s="12"/>
      <c r="X5482" s="12"/>
      <c r="Y5482" s="12"/>
      <c r="Z5482" s="12"/>
      <c r="AA5482" s="12"/>
      <c r="AB5482" s="12"/>
      <c r="AC5482" s="12"/>
      <c r="AD5482" s="12"/>
      <c r="AE5482" s="12"/>
      <c r="AF5482" s="12"/>
      <c r="AG5482" s="12"/>
      <c r="AH5482" s="12"/>
      <c r="AI5482" s="12"/>
      <c r="AJ5482" s="12"/>
      <c r="AK5482" s="12"/>
      <c r="AL5482" s="12"/>
      <c r="AM5482" s="12"/>
      <c r="AN5482" s="12"/>
      <c r="AO5482" s="12"/>
      <c r="AP5482" s="12"/>
      <c r="AQ5482" s="12"/>
      <c r="AR5482" s="12"/>
      <c r="AS5482" s="12"/>
      <c r="AT5482" s="12"/>
      <c r="AU5482" s="12"/>
      <c r="AV5482" s="12"/>
      <c r="AW5482" s="12"/>
      <c r="AX5482" s="12"/>
      <c r="AY5482" s="12"/>
      <c r="AZ5482" s="12"/>
      <c r="BA5482" s="12"/>
      <c r="BB5482" s="12"/>
      <c r="BC5482" s="12"/>
      <c r="BD5482" s="12"/>
      <c r="BE5482" s="12"/>
      <c r="BF5482" s="12"/>
      <c r="BG5482" s="12"/>
      <c r="BH5482" s="12"/>
      <c r="BI5482" s="12"/>
      <c r="BJ5482" s="13"/>
      <c r="BK5482" s="13"/>
      <c r="BL5482" s="13"/>
      <c r="BM5482" s="13"/>
      <c r="BN5482" s="13"/>
    </row>
    <row r="5483" spans="4:66" x14ac:dyDescent="0.25">
      <c r="D5483"/>
      <c r="E5483" s="10"/>
      <c r="F5483" s="10"/>
      <c r="G5483" s="10"/>
      <c r="H5483" s="10"/>
      <c r="I5483" s="10"/>
      <c r="J5483" s="10"/>
      <c r="K5483" s="11"/>
      <c r="L5483" s="11"/>
      <c r="M5483" s="12"/>
      <c r="N5483" s="12"/>
      <c r="O5483" s="12"/>
      <c r="P5483" s="12"/>
      <c r="Q5483" s="12"/>
      <c r="R5483" s="12"/>
      <c r="S5483" s="12"/>
      <c r="T5483" s="12"/>
      <c r="U5483" s="12"/>
      <c r="V5483" s="12"/>
      <c r="W5483" s="12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2"/>
      <c r="AS5483" s="12"/>
      <c r="AT5483" s="12"/>
      <c r="AU5483" s="12"/>
      <c r="AV5483" s="12"/>
      <c r="AW5483" s="12"/>
      <c r="AX5483" s="12"/>
      <c r="AY5483" s="12"/>
      <c r="AZ5483" s="12"/>
      <c r="BA5483" s="12"/>
      <c r="BB5483" s="12"/>
      <c r="BC5483" s="12"/>
      <c r="BD5483" s="12"/>
      <c r="BE5483" s="12"/>
      <c r="BF5483" s="12"/>
      <c r="BG5483" s="12"/>
      <c r="BH5483" s="12"/>
      <c r="BI5483" s="12"/>
      <c r="BJ5483" s="13"/>
      <c r="BK5483" s="13"/>
      <c r="BL5483" s="13"/>
      <c r="BM5483" s="13"/>
      <c r="BN5483" s="13"/>
    </row>
    <row r="5484" spans="4:66" x14ac:dyDescent="0.25">
      <c r="D5484"/>
      <c r="E5484" s="10"/>
      <c r="F5484" s="10"/>
      <c r="G5484" s="10"/>
      <c r="H5484" s="10"/>
      <c r="I5484" s="10"/>
      <c r="J5484" s="10"/>
      <c r="K5484" s="11"/>
      <c r="L5484" s="11"/>
      <c r="M5484" s="12"/>
      <c r="N5484" s="12"/>
      <c r="O5484" s="12"/>
      <c r="P5484" s="12"/>
      <c r="Q5484" s="12"/>
      <c r="R5484" s="12"/>
      <c r="S5484" s="12"/>
      <c r="T5484" s="12"/>
      <c r="U5484" s="12"/>
      <c r="V5484" s="12"/>
      <c r="W5484" s="12"/>
      <c r="X5484" s="12"/>
      <c r="Y5484" s="12"/>
      <c r="Z5484" s="12"/>
      <c r="AA5484" s="12"/>
      <c r="AB5484" s="12"/>
      <c r="AC5484" s="12"/>
      <c r="AD5484" s="12"/>
      <c r="AE5484" s="12"/>
      <c r="AF5484" s="12"/>
      <c r="AG5484" s="12"/>
      <c r="AH5484" s="12"/>
      <c r="AI5484" s="12"/>
      <c r="AJ5484" s="12"/>
      <c r="AK5484" s="12"/>
      <c r="AL5484" s="12"/>
      <c r="AM5484" s="12"/>
      <c r="AN5484" s="12"/>
      <c r="AO5484" s="12"/>
      <c r="AP5484" s="12"/>
      <c r="AQ5484" s="12"/>
      <c r="AR5484" s="12"/>
      <c r="AS5484" s="12"/>
      <c r="AT5484" s="12"/>
      <c r="AU5484" s="12"/>
      <c r="AV5484" s="12"/>
      <c r="AW5484" s="12"/>
      <c r="AX5484" s="12"/>
      <c r="AY5484" s="12"/>
      <c r="AZ5484" s="12"/>
      <c r="BA5484" s="12"/>
      <c r="BB5484" s="12"/>
      <c r="BC5484" s="12"/>
      <c r="BD5484" s="12"/>
      <c r="BE5484" s="12"/>
      <c r="BF5484" s="12"/>
      <c r="BG5484" s="12"/>
      <c r="BH5484" s="12"/>
      <c r="BI5484" s="12"/>
      <c r="BJ5484" s="13"/>
      <c r="BK5484" s="13"/>
      <c r="BL5484" s="13"/>
      <c r="BM5484" s="13"/>
      <c r="BN5484" s="13"/>
    </row>
    <row r="5485" spans="4:66" x14ac:dyDescent="0.25">
      <c r="D5485"/>
      <c r="E5485" s="10"/>
      <c r="F5485" s="10"/>
      <c r="G5485" s="10"/>
      <c r="H5485" s="10"/>
      <c r="I5485" s="10"/>
      <c r="J5485" s="10"/>
      <c r="K5485" s="11"/>
      <c r="L5485" s="11"/>
      <c r="M5485" s="12"/>
      <c r="N5485" s="12"/>
      <c r="O5485" s="12"/>
      <c r="P5485" s="12"/>
      <c r="Q5485" s="12"/>
      <c r="R5485" s="12"/>
      <c r="S5485" s="12"/>
      <c r="T5485" s="12"/>
      <c r="U5485" s="12"/>
      <c r="V5485" s="12"/>
      <c r="W5485" s="12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2"/>
      <c r="AS5485" s="12"/>
      <c r="AT5485" s="12"/>
      <c r="AU5485" s="12"/>
      <c r="AV5485" s="12"/>
      <c r="AW5485" s="12"/>
      <c r="AX5485" s="12"/>
      <c r="AY5485" s="12"/>
      <c r="AZ5485" s="12"/>
      <c r="BA5485" s="12"/>
      <c r="BB5485" s="12"/>
      <c r="BC5485" s="12"/>
      <c r="BD5485" s="12"/>
      <c r="BE5485" s="12"/>
      <c r="BF5485" s="12"/>
      <c r="BG5485" s="12"/>
      <c r="BH5485" s="12"/>
      <c r="BI5485" s="12"/>
      <c r="BJ5485" s="13"/>
      <c r="BK5485" s="13"/>
      <c r="BL5485" s="13"/>
      <c r="BM5485" s="13"/>
      <c r="BN5485" s="13"/>
    </row>
    <row r="5486" spans="4:66" x14ac:dyDescent="0.25">
      <c r="D5486"/>
      <c r="E5486" s="10"/>
      <c r="F5486" s="10"/>
      <c r="G5486" s="10"/>
      <c r="H5486" s="10"/>
      <c r="I5486" s="10"/>
      <c r="J5486" s="10"/>
      <c r="K5486" s="11"/>
      <c r="L5486" s="11"/>
      <c r="M5486" s="12"/>
      <c r="N5486" s="12"/>
      <c r="O5486" s="12"/>
      <c r="P5486" s="12"/>
      <c r="Q5486" s="12"/>
      <c r="R5486" s="12"/>
      <c r="S5486" s="12"/>
      <c r="T5486" s="12"/>
      <c r="U5486" s="12"/>
      <c r="V5486" s="12"/>
      <c r="W5486" s="12"/>
      <c r="X5486" s="12"/>
      <c r="Y5486" s="12"/>
      <c r="Z5486" s="12"/>
      <c r="AA5486" s="12"/>
      <c r="AB5486" s="12"/>
      <c r="AC5486" s="12"/>
      <c r="AD5486" s="12"/>
      <c r="AE5486" s="12"/>
      <c r="AF5486" s="12"/>
      <c r="AG5486" s="12"/>
      <c r="AH5486" s="12"/>
      <c r="AI5486" s="12"/>
      <c r="AJ5486" s="12"/>
      <c r="AK5486" s="12"/>
      <c r="AL5486" s="12"/>
      <c r="AM5486" s="12"/>
      <c r="AN5486" s="12"/>
      <c r="AO5486" s="12"/>
      <c r="AP5486" s="12"/>
      <c r="AQ5486" s="12"/>
      <c r="AR5486" s="12"/>
      <c r="AS5486" s="12"/>
      <c r="AT5486" s="12"/>
      <c r="AU5486" s="12"/>
      <c r="AV5486" s="12"/>
      <c r="AW5486" s="12"/>
      <c r="AX5486" s="12"/>
      <c r="AY5486" s="12"/>
      <c r="AZ5486" s="12"/>
      <c r="BA5486" s="12"/>
      <c r="BB5486" s="12"/>
      <c r="BC5486" s="12"/>
      <c r="BD5486" s="12"/>
      <c r="BE5486" s="12"/>
      <c r="BF5486" s="12"/>
      <c r="BG5486" s="12"/>
      <c r="BH5486" s="12"/>
      <c r="BI5486" s="12"/>
      <c r="BJ5486" s="13"/>
      <c r="BK5486" s="13"/>
      <c r="BL5486" s="13"/>
      <c r="BM5486" s="13"/>
      <c r="BN5486" s="13"/>
    </row>
    <row r="5487" spans="4:66" x14ac:dyDescent="0.25">
      <c r="D5487"/>
      <c r="E5487" s="10"/>
      <c r="F5487" s="10"/>
      <c r="G5487" s="10"/>
      <c r="H5487" s="10"/>
      <c r="I5487" s="10"/>
      <c r="J5487" s="10"/>
      <c r="K5487" s="11"/>
      <c r="L5487" s="11"/>
      <c r="M5487" s="12"/>
      <c r="N5487" s="12"/>
      <c r="O5487" s="12"/>
      <c r="P5487" s="12"/>
      <c r="Q5487" s="12"/>
      <c r="R5487" s="12"/>
      <c r="S5487" s="12"/>
      <c r="T5487" s="12"/>
      <c r="U5487" s="12"/>
      <c r="V5487" s="12"/>
      <c r="W5487" s="12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2"/>
      <c r="AS5487" s="12"/>
      <c r="AT5487" s="12"/>
      <c r="AU5487" s="12"/>
      <c r="AV5487" s="12"/>
      <c r="AW5487" s="12"/>
      <c r="AX5487" s="12"/>
      <c r="AY5487" s="12"/>
      <c r="AZ5487" s="12"/>
      <c r="BA5487" s="12"/>
      <c r="BB5487" s="12"/>
      <c r="BC5487" s="12"/>
      <c r="BD5487" s="12"/>
      <c r="BE5487" s="12"/>
      <c r="BF5487" s="12"/>
      <c r="BG5487" s="12"/>
      <c r="BH5487" s="12"/>
      <c r="BI5487" s="12"/>
      <c r="BJ5487" s="13"/>
      <c r="BK5487" s="13"/>
      <c r="BL5487" s="13"/>
      <c r="BM5487" s="13"/>
      <c r="BN5487" s="13"/>
    </row>
    <row r="5488" spans="4:66" x14ac:dyDescent="0.25">
      <c r="D5488"/>
      <c r="E5488" s="10"/>
      <c r="F5488" s="10"/>
      <c r="G5488" s="10"/>
      <c r="H5488" s="10"/>
      <c r="I5488" s="10"/>
      <c r="J5488" s="10"/>
      <c r="K5488" s="11"/>
      <c r="L5488" s="11"/>
      <c r="M5488" s="12"/>
      <c r="N5488" s="12"/>
      <c r="O5488" s="12"/>
      <c r="P5488" s="12"/>
      <c r="Q5488" s="12"/>
      <c r="R5488" s="12"/>
      <c r="S5488" s="12"/>
      <c r="T5488" s="12"/>
      <c r="U5488" s="12"/>
      <c r="V5488" s="12"/>
      <c r="W5488" s="12"/>
      <c r="X5488" s="12"/>
      <c r="Y5488" s="12"/>
      <c r="Z5488" s="12"/>
      <c r="AA5488" s="12"/>
      <c r="AB5488" s="12"/>
      <c r="AC5488" s="12"/>
      <c r="AD5488" s="12"/>
      <c r="AE5488" s="12"/>
      <c r="AF5488" s="12"/>
      <c r="AG5488" s="12"/>
      <c r="AH5488" s="12"/>
      <c r="AI5488" s="12"/>
      <c r="AJ5488" s="12"/>
      <c r="AK5488" s="12"/>
      <c r="AL5488" s="12"/>
      <c r="AM5488" s="12"/>
      <c r="AN5488" s="12"/>
      <c r="AO5488" s="12"/>
      <c r="AP5488" s="12"/>
      <c r="AQ5488" s="12"/>
      <c r="AR5488" s="12"/>
      <c r="AS5488" s="12"/>
      <c r="AT5488" s="12"/>
      <c r="AU5488" s="12"/>
      <c r="AV5488" s="12"/>
      <c r="AW5488" s="12"/>
      <c r="AX5488" s="12"/>
      <c r="AY5488" s="12"/>
      <c r="AZ5488" s="12"/>
      <c r="BA5488" s="12"/>
      <c r="BB5488" s="12"/>
      <c r="BC5488" s="12"/>
      <c r="BD5488" s="12"/>
      <c r="BE5488" s="12"/>
      <c r="BF5488" s="12"/>
      <c r="BG5488" s="12"/>
      <c r="BH5488" s="12"/>
      <c r="BI5488" s="12"/>
      <c r="BJ5488" s="13"/>
      <c r="BK5488" s="13"/>
      <c r="BL5488" s="13"/>
      <c r="BM5488" s="13"/>
      <c r="BN5488" s="13"/>
    </row>
    <row r="5489" spans="4:66" x14ac:dyDescent="0.25">
      <c r="D5489"/>
      <c r="E5489" s="10"/>
      <c r="F5489" s="10"/>
      <c r="G5489" s="10"/>
      <c r="H5489" s="10"/>
      <c r="I5489" s="10"/>
      <c r="J5489" s="10"/>
      <c r="K5489" s="11"/>
      <c r="L5489" s="11"/>
      <c r="M5489" s="12"/>
      <c r="N5489" s="12"/>
      <c r="O5489" s="12"/>
      <c r="P5489" s="12"/>
      <c r="Q5489" s="12"/>
      <c r="R5489" s="12"/>
      <c r="S5489" s="12"/>
      <c r="T5489" s="12"/>
      <c r="U5489" s="12"/>
      <c r="V5489" s="12"/>
      <c r="W5489" s="12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2"/>
      <c r="AS5489" s="12"/>
      <c r="AT5489" s="12"/>
      <c r="AU5489" s="12"/>
      <c r="AV5489" s="12"/>
      <c r="AW5489" s="12"/>
      <c r="AX5489" s="12"/>
      <c r="AY5489" s="12"/>
      <c r="AZ5489" s="12"/>
      <c r="BA5489" s="12"/>
      <c r="BB5489" s="12"/>
      <c r="BC5489" s="12"/>
      <c r="BD5489" s="12"/>
      <c r="BE5489" s="12"/>
      <c r="BF5489" s="12"/>
      <c r="BG5489" s="12"/>
      <c r="BH5489" s="12"/>
      <c r="BI5489" s="12"/>
      <c r="BJ5489" s="13"/>
      <c r="BK5489" s="13"/>
      <c r="BL5489" s="13"/>
      <c r="BM5489" s="13"/>
      <c r="BN5489" s="13"/>
    </row>
    <row r="5490" spans="4:66" x14ac:dyDescent="0.25">
      <c r="D5490"/>
      <c r="E5490" s="10"/>
      <c r="F5490" s="10"/>
      <c r="G5490" s="10"/>
      <c r="H5490" s="10"/>
      <c r="I5490" s="10"/>
      <c r="J5490" s="10"/>
      <c r="K5490" s="11"/>
      <c r="L5490" s="11"/>
      <c r="M5490" s="12"/>
      <c r="N5490" s="12"/>
      <c r="O5490" s="12"/>
      <c r="P5490" s="12"/>
      <c r="Q5490" s="12"/>
      <c r="R5490" s="12"/>
      <c r="S5490" s="12"/>
      <c r="T5490" s="12"/>
      <c r="U5490" s="12"/>
      <c r="V5490" s="12"/>
      <c r="W5490" s="12"/>
      <c r="X5490" s="12"/>
      <c r="Y5490" s="12"/>
      <c r="Z5490" s="12"/>
      <c r="AA5490" s="12"/>
      <c r="AB5490" s="12"/>
      <c r="AC5490" s="12"/>
      <c r="AD5490" s="12"/>
      <c r="AE5490" s="12"/>
      <c r="AF5490" s="12"/>
      <c r="AG5490" s="12"/>
      <c r="AH5490" s="12"/>
      <c r="AI5490" s="12"/>
      <c r="AJ5490" s="12"/>
      <c r="AK5490" s="12"/>
      <c r="AL5490" s="12"/>
      <c r="AM5490" s="12"/>
      <c r="AN5490" s="12"/>
      <c r="AO5490" s="12"/>
      <c r="AP5490" s="12"/>
      <c r="AQ5490" s="12"/>
      <c r="AR5490" s="12"/>
      <c r="AS5490" s="12"/>
      <c r="AT5490" s="12"/>
      <c r="AU5490" s="12"/>
      <c r="AV5490" s="12"/>
      <c r="AW5490" s="12"/>
      <c r="AX5490" s="12"/>
      <c r="AY5490" s="12"/>
      <c r="AZ5490" s="12"/>
      <c r="BA5490" s="12"/>
      <c r="BB5490" s="12"/>
      <c r="BC5490" s="12"/>
      <c r="BD5490" s="12"/>
      <c r="BE5490" s="12"/>
      <c r="BF5490" s="12"/>
      <c r="BG5490" s="12"/>
      <c r="BH5490" s="12"/>
      <c r="BI5490" s="12"/>
      <c r="BJ5490" s="13"/>
      <c r="BK5490" s="13"/>
      <c r="BL5490" s="13"/>
      <c r="BM5490" s="13"/>
      <c r="BN5490" s="13"/>
    </row>
    <row r="5491" spans="4:66" x14ac:dyDescent="0.25">
      <c r="D5491"/>
      <c r="E5491" s="10"/>
      <c r="F5491" s="10"/>
      <c r="G5491" s="10"/>
      <c r="H5491" s="10"/>
      <c r="I5491" s="10"/>
      <c r="J5491" s="10"/>
      <c r="K5491" s="11"/>
      <c r="L5491" s="11"/>
      <c r="M5491" s="12"/>
      <c r="N5491" s="12"/>
      <c r="O5491" s="12"/>
      <c r="P5491" s="12"/>
      <c r="Q5491" s="12"/>
      <c r="R5491" s="12"/>
      <c r="S5491" s="12"/>
      <c r="T5491" s="12"/>
      <c r="U5491" s="12"/>
      <c r="V5491" s="12"/>
      <c r="W5491" s="12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2"/>
      <c r="AS5491" s="12"/>
      <c r="AT5491" s="12"/>
      <c r="AU5491" s="12"/>
      <c r="AV5491" s="12"/>
      <c r="AW5491" s="12"/>
      <c r="AX5491" s="12"/>
      <c r="AY5491" s="12"/>
      <c r="AZ5491" s="12"/>
      <c r="BA5491" s="12"/>
      <c r="BB5491" s="12"/>
      <c r="BC5491" s="12"/>
      <c r="BD5491" s="12"/>
      <c r="BE5491" s="12"/>
      <c r="BF5491" s="12"/>
      <c r="BG5491" s="12"/>
      <c r="BH5491" s="12"/>
      <c r="BI5491" s="12"/>
      <c r="BJ5491" s="13"/>
      <c r="BK5491" s="13"/>
      <c r="BL5491" s="13"/>
      <c r="BM5491" s="13"/>
      <c r="BN5491" s="13"/>
    </row>
    <row r="5492" spans="4:66" x14ac:dyDescent="0.25">
      <c r="D5492"/>
      <c r="E5492" s="10"/>
      <c r="F5492" s="10"/>
      <c r="G5492" s="10"/>
      <c r="H5492" s="10"/>
      <c r="I5492" s="10"/>
      <c r="J5492" s="10"/>
      <c r="K5492" s="11"/>
      <c r="L5492" s="11"/>
      <c r="M5492" s="12"/>
      <c r="N5492" s="12"/>
      <c r="O5492" s="12"/>
      <c r="P5492" s="12"/>
      <c r="Q5492" s="12"/>
      <c r="R5492" s="12"/>
      <c r="S5492" s="12"/>
      <c r="T5492" s="12"/>
      <c r="U5492" s="12"/>
      <c r="V5492" s="12"/>
      <c r="W5492" s="12"/>
      <c r="X5492" s="12"/>
      <c r="Y5492" s="12"/>
      <c r="Z5492" s="12"/>
      <c r="AA5492" s="12"/>
      <c r="AB5492" s="12"/>
      <c r="AC5492" s="12"/>
      <c r="AD5492" s="12"/>
      <c r="AE5492" s="12"/>
      <c r="AF5492" s="12"/>
      <c r="AG5492" s="12"/>
      <c r="AH5492" s="12"/>
      <c r="AI5492" s="12"/>
      <c r="AJ5492" s="12"/>
      <c r="AK5492" s="12"/>
      <c r="AL5492" s="12"/>
      <c r="AM5492" s="12"/>
      <c r="AN5492" s="12"/>
      <c r="AO5492" s="12"/>
      <c r="AP5492" s="12"/>
      <c r="AQ5492" s="12"/>
      <c r="AR5492" s="12"/>
      <c r="AS5492" s="12"/>
      <c r="AT5492" s="12"/>
      <c r="AU5492" s="12"/>
      <c r="AV5492" s="12"/>
      <c r="AW5492" s="12"/>
      <c r="AX5492" s="12"/>
      <c r="AY5492" s="12"/>
      <c r="AZ5492" s="12"/>
      <c r="BA5492" s="12"/>
      <c r="BB5492" s="12"/>
      <c r="BC5492" s="12"/>
      <c r="BD5492" s="12"/>
      <c r="BE5492" s="12"/>
      <c r="BF5492" s="12"/>
      <c r="BG5492" s="12"/>
      <c r="BH5492" s="12"/>
      <c r="BI5492" s="12"/>
      <c r="BJ5492" s="13"/>
      <c r="BK5492" s="13"/>
      <c r="BL5492" s="13"/>
      <c r="BM5492" s="13"/>
      <c r="BN5492" s="13"/>
    </row>
    <row r="5493" spans="4:66" x14ac:dyDescent="0.25">
      <c r="D5493"/>
      <c r="E5493" s="10"/>
      <c r="F5493" s="10"/>
      <c r="G5493" s="10"/>
      <c r="H5493" s="10"/>
      <c r="I5493" s="10"/>
      <c r="J5493" s="10"/>
      <c r="K5493" s="11"/>
      <c r="L5493" s="11"/>
      <c r="M5493" s="12"/>
      <c r="N5493" s="12"/>
      <c r="O5493" s="12"/>
      <c r="P5493" s="12"/>
      <c r="Q5493" s="12"/>
      <c r="R5493" s="12"/>
      <c r="S5493" s="12"/>
      <c r="T5493" s="12"/>
      <c r="U5493" s="12"/>
      <c r="V5493" s="12"/>
      <c r="W5493" s="12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2"/>
      <c r="AS5493" s="12"/>
      <c r="AT5493" s="12"/>
      <c r="AU5493" s="12"/>
      <c r="AV5493" s="12"/>
      <c r="AW5493" s="12"/>
      <c r="AX5493" s="12"/>
      <c r="AY5493" s="12"/>
      <c r="AZ5493" s="12"/>
      <c r="BA5493" s="12"/>
      <c r="BB5493" s="12"/>
      <c r="BC5493" s="12"/>
      <c r="BD5493" s="12"/>
      <c r="BE5493" s="12"/>
      <c r="BF5493" s="12"/>
      <c r="BG5493" s="12"/>
      <c r="BH5493" s="12"/>
      <c r="BI5493" s="12"/>
      <c r="BJ5493" s="13"/>
      <c r="BK5493" s="13"/>
      <c r="BL5493" s="13"/>
      <c r="BM5493" s="13"/>
      <c r="BN5493" s="13"/>
    </row>
    <row r="5494" spans="4:66" x14ac:dyDescent="0.25">
      <c r="D5494"/>
      <c r="E5494" s="10"/>
      <c r="F5494" s="10"/>
      <c r="G5494" s="10"/>
      <c r="H5494" s="10"/>
      <c r="I5494" s="10"/>
      <c r="J5494" s="10"/>
      <c r="K5494" s="11"/>
      <c r="L5494" s="11"/>
      <c r="M5494" s="12"/>
      <c r="N5494" s="12"/>
      <c r="O5494" s="12"/>
      <c r="P5494" s="12"/>
      <c r="Q5494" s="12"/>
      <c r="R5494" s="12"/>
      <c r="S5494" s="12"/>
      <c r="T5494" s="12"/>
      <c r="U5494" s="12"/>
      <c r="V5494" s="12"/>
      <c r="W5494" s="12"/>
      <c r="X5494" s="12"/>
      <c r="Y5494" s="12"/>
      <c r="Z5494" s="12"/>
      <c r="AA5494" s="12"/>
      <c r="AB5494" s="12"/>
      <c r="AC5494" s="12"/>
      <c r="AD5494" s="12"/>
      <c r="AE5494" s="12"/>
      <c r="AF5494" s="12"/>
      <c r="AG5494" s="12"/>
      <c r="AH5494" s="12"/>
      <c r="AI5494" s="12"/>
      <c r="AJ5494" s="12"/>
      <c r="AK5494" s="12"/>
      <c r="AL5494" s="12"/>
      <c r="AM5494" s="12"/>
      <c r="AN5494" s="12"/>
      <c r="AO5494" s="12"/>
      <c r="AP5494" s="12"/>
      <c r="AQ5494" s="12"/>
      <c r="AR5494" s="12"/>
      <c r="AS5494" s="12"/>
      <c r="AT5494" s="12"/>
      <c r="AU5494" s="12"/>
      <c r="AV5494" s="12"/>
      <c r="AW5494" s="12"/>
      <c r="AX5494" s="12"/>
      <c r="AY5494" s="12"/>
      <c r="AZ5494" s="12"/>
      <c r="BA5494" s="12"/>
      <c r="BB5494" s="12"/>
      <c r="BC5494" s="12"/>
      <c r="BD5494" s="12"/>
      <c r="BE5494" s="12"/>
      <c r="BF5494" s="12"/>
      <c r="BG5494" s="12"/>
      <c r="BH5494" s="12"/>
      <c r="BI5494" s="12"/>
      <c r="BJ5494" s="13"/>
      <c r="BK5494" s="13"/>
      <c r="BL5494" s="13"/>
      <c r="BM5494" s="13"/>
      <c r="BN5494" s="13"/>
    </row>
    <row r="5495" spans="4:66" x14ac:dyDescent="0.25">
      <c r="D5495"/>
      <c r="E5495" s="10"/>
      <c r="F5495" s="10"/>
      <c r="G5495" s="10"/>
      <c r="H5495" s="10"/>
      <c r="I5495" s="10"/>
      <c r="J5495" s="10"/>
      <c r="K5495" s="11"/>
      <c r="L5495" s="11"/>
      <c r="M5495" s="12"/>
      <c r="N5495" s="12"/>
      <c r="O5495" s="12"/>
      <c r="P5495" s="12"/>
      <c r="Q5495" s="12"/>
      <c r="R5495" s="12"/>
      <c r="S5495" s="12"/>
      <c r="T5495" s="12"/>
      <c r="U5495" s="12"/>
      <c r="V5495" s="12"/>
      <c r="W5495" s="12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2"/>
      <c r="AS5495" s="12"/>
      <c r="AT5495" s="12"/>
      <c r="AU5495" s="12"/>
      <c r="AV5495" s="12"/>
      <c r="AW5495" s="12"/>
      <c r="AX5495" s="12"/>
      <c r="AY5495" s="12"/>
      <c r="AZ5495" s="12"/>
      <c r="BA5495" s="12"/>
      <c r="BB5495" s="12"/>
      <c r="BC5495" s="12"/>
      <c r="BD5495" s="12"/>
      <c r="BE5495" s="12"/>
      <c r="BF5495" s="12"/>
      <c r="BG5495" s="12"/>
      <c r="BH5495" s="12"/>
      <c r="BI5495" s="12"/>
      <c r="BJ5495" s="13"/>
      <c r="BK5495" s="13"/>
      <c r="BL5495" s="13"/>
      <c r="BM5495" s="13"/>
      <c r="BN5495" s="13"/>
    </row>
    <row r="5496" spans="4:66" x14ac:dyDescent="0.25">
      <c r="D5496"/>
      <c r="E5496" s="10"/>
      <c r="F5496" s="10"/>
      <c r="G5496" s="10"/>
      <c r="H5496" s="10"/>
      <c r="I5496" s="10"/>
      <c r="J5496" s="10"/>
      <c r="K5496" s="11"/>
      <c r="L5496" s="11"/>
      <c r="M5496" s="12"/>
      <c r="N5496" s="12"/>
      <c r="O5496" s="12"/>
      <c r="P5496" s="12"/>
      <c r="Q5496" s="12"/>
      <c r="R5496" s="12"/>
      <c r="S5496" s="12"/>
      <c r="T5496" s="12"/>
      <c r="U5496" s="12"/>
      <c r="V5496" s="12"/>
      <c r="W5496" s="12"/>
      <c r="X5496" s="12"/>
      <c r="Y5496" s="12"/>
      <c r="Z5496" s="12"/>
      <c r="AA5496" s="12"/>
      <c r="AB5496" s="12"/>
      <c r="AC5496" s="12"/>
      <c r="AD5496" s="12"/>
      <c r="AE5496" s="12"/>
      <c r="AF5496" s="12"/>
      <c r="AG5496" s="12"/>
      <c r="AH5496" s="12"/>
      <c r="AI5496" s="12"/>
      <c r="AJ5496" s="12"/>
      <c r="AK5496" s="12"/>
      <c r="AL5496" s="12"/>
      <c r="AM5496" s="12"/>
      <c r="AN5496" s="12"/>
      <c r="AO5496" s="12"/>
      <c r="AP5496" s="12"/>
      <c r="AQ5496" s="12"/>
      <c r="AR5496" s="12"/>
      <c r="AS5496" s="12"/>
      <c r="AT5496" s="12"/>
      <c r="AU5496" s="12"/>
      <c r="AV5496" s="12"/>
      <c r="AW5496" s="12"/>
      <c r="AX5496" s="12"/>
      <c r="AY5496" s="12"/>
      <c r="AZ5496" s="12"/>
      <c r="BA5496" s="12"/>
      <c r="BB5496" s="12"/>
      <c r="BC5496" s="12"/>
      <c r="BD5496" s="12"/>
      <c r="BE5496" s="12"/>
      <c r="BF5496" s="12"/>
      <c r="BG5496" s="12"/>
      <c r="BH5496" s="12"/>
      <c r="BI5496" s="12"/>
      <c r="BJ5496" s="13"/>
      <c r="BK5496" s="13"/>
      <c r="BL5496" s="13"/>
      <c r="BM5496" s="13"/>
      <c r="BN5496" s="13"/>
    </row>
    <row r="5497" spans="4:66" x14ac:dyDescent="0.25">
      <c r="D5497"/>
      <c r="E5497" s="10"/>
      <c r="F5497" s="10"/>
      <c r="G5497" s="10"/>
      <c r="H5497" s="10"/>
      <c r="I5497" s="10"/>
      <c r="J5497" s="10"/>
      <c r="K5497" s="11"/>
      <c r="L5497" s="11"/>
      <c r="M5497" s="12"/>
      <c r="N5497" s="12"/>
      <c r="O5497" s="12"/>
      <c r="P5497" s="12"/>
      <c r="Q5497" s="12"/>
      <c r="R5497" s="12"/>
      <c r="S5497" s="12"/>
      <c r="T5497" s="12"/>
      <c r="U5497" s="12"/>
      <c r="V5497" s="12"/>
      <c r="W5497" s="12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2"/>
      <c r="AS5497" s="12"/>
      <c r="AT5497" s="12"/>
      <c r="AU5497" s="12"/>
      <c r="AV5497" s="12"/>
      <c r="AW5497" s="12"/>
      <c r="AX5497" s="12"/>
      <c r="AY5497" s="12"/>
      <c r="AZ5497" s="12"/>
      <c r="BA5497" s="12"/>
      <c r="BB5497" s="12"/>
      <c r="BC5497" s="12"/>
      <c r="BD5497" s="12"/>
      <c r="BE5497" s="12"/>
      <c r="BF5497" s="12"/>
      <c r="BG5497" s="12"/>
      <c r="BH5497" s="12"/>
      <c r="BI5497" s="12"/>
      <c r="BJ5497" s="13"/>
      <c r="BK5497" s="13"/>
      <c r="BL5497" s="13"/>
      <c r="BM5497" s="13"/>
      <c r="BN5497" s="13"/>
    </row>
    <row r="5498" spans="4:66" x14ac:dyDescent="0.25">
      <c r="D5498"/>
      <c r="E5498" s="10"/>
      <c r="F5498" s="10"/>
      <c r="G5498" s="10"/>
      <c r="H5498" s="10"/>
      <c r="I5498" s="10"/>
      <c r="J5498" s="10"/>
      <c r="K5498" s="11"/>
      <c r="L5498" s="11"/>
      <c r="M5498" s="12"/>
      <c r="N5498" s="12"/>
      <c r="O5498" s="12"/>
      <c r="P5498" s="12"/>
      <c r="Q5498" s="12"/>
      <c r="R5498" s="12"/>
      <c r="S5498" s="12"/>
      <c r="T5498" s="12"/>
      <c r="U5498" s="12"/>
      <c r="V5498" s="12"/>
      <c r="W5498" s="12"/>
      <c r="X5498" s="12"/>
      <c r="Y5498" s="12"/>
      <c r="Z5498" s="12"/>
      <c r="AA5498" s="12"/>
      <c r="AB5498" s="12"/>
      <c r="AC5498" s="12"/>
      <c r="AD5498" s="12"/>
      <c r="AE5498" s="12"/>
      <c r="AF5498" s="12"/>
      <c r="AG5498" s="12"/>
      <c r="AH5498" s="12"/>
      <c r="AI5498" s="12"/>
      <c r="AJ5498" s="12"/>
      <c r="AK5498" s="12"/>
      <c r="AL5498" s="12"/>
      <c r="AM5498" s="12"/>
      <c r="AN5498" s="12"/>
      <c r="AO5498" s="12"/>
      <c r="AP5498" s="12"/>
      <c r="AQ5498" s="12"/>
      <c r="AR5498" s="12"/>
      <c r="AS5498" s="12"/>
      <c r="AT5498" s="12"/>
      <c r="AU5498" s="12"/>
      <c r="AV5498" s="12"/>
      <c r="AW5498" s="12"/>
      <c r="AX5498" s="12"/>
      <c r="AY5498" s="12"/>
      <c r="AZ5498" s="12"/>
      <c r="BA5498" s="12"/>
      <c r="BB5498" s="12"/>
      <c r="BC5498" s="12"/>
      <c r="BD5498" s="12"/>
      <c r="BE5498" s="12"/>
      <c r="BF5498" s="12"/>
      <c r="BG5498" s="12"/>
      <c r="BH5498" s="12"/>
      <c r="BI5498" s="12"/>
      <c r="BJ5498" s="13"/>
      <c r="BK5498" s="13"/>
      <c r="BL5498" s="13"/>
      <c r="BM5498" s="13"/>
      <c r="BN5498" s="13"/>
    </row>
    <row r="5499" spans="4:66" x14ac:dyDescent="0.25">
      <c r="D5499"/>
      <c r="E5499" s="10"/>
      <c r="F5499" s="10"/>
      <c r="G5499" s="10"/>
      <c r="H5499" s="10"/>
      <c r="I5499" s="10"/>
      <c r="J5499" s="10"/>
      <c r="K5499" s="11"/>
      <c r="L5499" s="11"/>
      <c r="M5499" s="12"/>
      <c r="N5499" s="12"/>
      <c r="O5499" s="12"/>
      <c r="P5499" s="12"/>
      <c r="Q5499" s="12"/>
      <c r="R5499" s="12"/>
      <c r="S5499" s="12"/>
      <c r="T5499" s="12"/>
      <c r="U5499" s="12"/>
      <c r="V5499" s="12"/>
      <c r="W5499" s="12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2"/>
      <c r="AS5499" s="12"/>
      <c r="AT5499" s="12"/>
      <c r="AU5499" s="12"/>
      <c r="AV5499" s="12"/>
      <c r="AW5499" s="12"/>
      <c r="AX5499" s="12"/>
      <c r="AY5499" s="12"/>
      <c r="AZ5499" s="12"/>
      <c r="BA5499" s="12"/>
      <c r="BB5499" s="12"/>
      <c r="BC5499" s="12"/>
      <c r="BD5499" s="12"/>
      <c r="BE5499" s="12"/>
      <c r="BF5499" s="12"/>
      <c r="BG5499" s="12"/>
      <c r="BH5499" s="12"/>
      <c r="BI5499" s="12"/>
      <c r="BJ5499" s="13"/>
      <c r="BK5499" s="13"/>
      <c r="BL5499" s="13"/>
      <c r="BM5499" s="13"/>
      <c r="BN5499" s="13"/>
    </row>
    <row r="5500" spans="4:66" x14ac:dyDescent="0.25">
      <c r="D5500"/>
      <c r="E5500" s="10"/>
      <c r="F5500" s="10"/>
      <c r="G5500" s="10"/>
      <c r="H5500" s="10"/>
      <c r="I5500" s="10"/>
      <c r="J5500" s="10"/>
      <c r="K5500" s="11"/>
      <c r="L5500" s="11"/>
      <c r="M5500" s="12"/>
      <c r="N5500" s="12"/>
      <c r="O5500" s="12"/>
      <c r="P5500" s="12"/>
      <c r="Q5500" s="12"/>
      <c r="R5500" s="12"/>
      <c r="S5500" s="12"/>
      <c r="T5500" s="12"/>
      <c r="U5500" s="12"/>
      <c r="V5500" s="12"/>
      <c r="W5500" s="12"/>
      <c r="X5500" s="12"/>
      <c r="Y5500" s="12"/>
      <c r="Z5500" s="12"/>
      <c r="AA5500" s="12"/>
      <c r="AB5500" s="12"/>
      <c r="AC5500" s="12"/>
      <c r="AD5500" s="12"/>
      <c r="AE5500" s="12"/>
      <c r="AF5500" s="12"/>
      <c r="AG5500" s="12"/>
      <c r="AH5500" s="12"/>
      <c r="AI5500" s="12"/>
      <c r="AJ5500" s="12"/>
      <c r="AK5500" s="12"/>
      <c r="AL5500" s="12"/>
      <c r="AM5500" s="12"/>
      <c r="AN5500" s="12"/>
      <c r="AO5500" s="12"/>
      <c r="AP5500" s="12"/>
      <c r="AQ5500" s="12"/>
      <c r="AR5500" s="12"/>
      <c r="AS5500" s="12"/>
      <c r="AT5500" s="12"/>
      <c r="AU5500" s="12"/>
      <c r="AV5500" s="12"/>
      <c r="AW5500" s="12"/>
      <c r="AX5500" s="12"/>
      <c r="AY5500" s="12"/>
      <c r="AZ5500" s="12"/>
      <c r="BA5500" s="12"/>
      <c r="BB5500" s="12"/>
      <c r="BC5500" s="12"/>
      <c r="BD5500" s="12"/>
      <c r="BE5500" s="12"/>
      <c r="BF5500" s="12"/>
      <c r="BG5500" s="12"/>
      <c r="BH5500" s="12"/>
      <c r="BI5500" s="12"/>
      <c r="BJ5500" s="13"/>
      <c r="BK5500" s="13"/>
      <c r="BL5500" s="13"/>
      <c r="BM5500" s="13"/>
      <c r="BN5500" s="13"/>
    </row>
    <row r="5501" spans="4:66" x14ac:dyDescent="0.25">
      <c r="D5501"/>
      <c r="E5501" s="10"/>
      <c r="F5501" s="10"/>
      <c r="G5501" s="10"/>
      <c r="H5501" s="10"/>
      <c r="I5501" s="10"/>
      <c r="J5501" s="10"/>
      <c r="K5501" s="11"/>
      <c r="L5501" s="11"/>
      <c r="M5501" s="12"/>
      <c r="N5501" s="12"/>
      <c r="O5501" s="12"/>
      <c r="P5501" s="12"/>
      <c r="Q5501" s="12"/>
      <c r="R5501" s="12"/>
      <c r="S5501" s="12"/>
      <c r="T5501" s="12"/>
      <c r="U5501" s="12"/>
      <c r="V5501" s="12"/>
      <c r="W5501" s="12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2"/>
      <c r="AS5501" s="12"/>
      <c r="AT5501" s="12"/>
      <c r="AU5501" s="12"/>
      <c r="AV5501" s="12"/>
      <c r="AW5501" s="12"/>
      <c r="AX5501" s="12"/>
      <c r="AY5501" s="12"/>
      <c r="AZ5501" s="12"/>
      <c r="BA5501" s="12"/>
      <c r="BB5501" s="12"/>
      <c r="BC5501" s="12"/>
      <c r="BD5501" s="12"/>
      <c r="BE5501" s="12"/>
      <c r="BF5501" s="12"/>
      <c r="BG5501" s="12"/>
      <c r="BH5501" s="12"/>
      <c r="BI5501" s="12"/>
      <c r="BJ5501" s="13"/>
      <c r="BK5501" s="13"/>
      <c r="BL5501" s="13"/>
      <c r="BM5501" s="13"/>
      <c r="BN5501" s="13"/>
    </row>
    <row r="5502" spans="4:66" x14ac:dyDescent="0.25">
      <c r="D5502"/>
      <c r="E5502" s="10"/>
      <c r="F5502" s="10"/>
      <c r="G5502" s="10"/>
      <c r="H5502" s="10"/>
      <c r="I5502" s="10"/>
      <c r="J5502" s="10"/>
      <c r="K5502" s="11"/>
      <c r="L5502" s="11"/>
      <c r="M5502" s="12"/>
      <c r="N5502" s="12"/>
      <c r="O5502" s="12"/>
      <c r="P5502" s="12"/>
      <c r="Q5502" s="12"/>
      <c r="R5502" s="12"/>
      <c r="S5502" s="12"/>
      <c r="T5502" s="12"/>
      <c r="U5502" s="12"/>
      <c r="V5502" s="12"/>
      <c r="W5502" s="12"/>
      <c r="X5502" s="12"/>
      <c r="Y5502" s="12"/>
      <c r="Z5502" s="12"/>
      <c r="AA5502" s="12"/>
      <c r="AB5502" s="12"/>
      <c r="AC5502" s="12"/>
      <c r="AD5502" s="12"/>
      <c r="AE5502" s="12"/>
      <c r="AF5502" s="12"/>
      <c r="AG5502" s="12"/>
      <c r="AH5502" s="12"/>
      <c r="AI5502" s="12"/>
      <c r="AJ5502" s="12"/>
      <c r="AK5502" s="12"/>
      <c r="AL5502" s="12"/>
      <c r="AM5502" s="12"/>
      <c r="AN5502" s="12"/>
      <c r="AO5502" s="12"/>
      <c r="AP5502" s="12"/>
      <c r="AQ5502" s="12"/>
      <c r="AR5502" s="12"/>
      <c r="AS5502" s="12"/>
      <c r="AT5502" s="12"/>
      <c r="AU5502" s="12"/>
      <c r="AV5502" s="12"/>
      <c r="AW5502" s="12"/>
      <c r="AX5502" s="12"/>
      <c r="AY5502" s="12"/>
      <c r="AZ5502" s="12"/>
      <c r="BA5502" s="12"/>
      <c r="BB5502" s="12"/>
      <c r="BC5502" s="12"/>
      <c r="BD5502" s="12"/>
      <c r="BE5502" s="12"/>
      <c r="BF5502" s="12"/>
      <c r="BG5502" s="12"/>
      <c r="BH5502" s="12"/>
      <c r="BI5502" s="12"/>
      <c r="BJ5502" s="13"/>
      <c r="BK5502" s="13"/>
      <c r="BL5502" s="13"/>
      <c r="BM5502" s="13"/>
      <c r="BN5502" s="13"/>
    </row>
    <row r="5503" spans="4:66" x14ac:dyDescent="0.25">
      <c r="D5503"/>
      <c r="E5503" s="10"/>
      <c r="F5503" s="10"/>
      <c r="G5503" s="10"/>
      <c r="H5503" s="10"/>
      <c r="I5503" s="10"/>
      <c r="J5503" s="10"/>
      <c r="K5503" s="11"/>
      <c r="L5503" s="11"/>
      <c r="M5503" s="12"/>
      <c r="N5503" s="12"/>
      <c r="O5503" s="12"/>
      <c r="P5503" s="12"/>
      <c r="Q5503" s="12"/>
      <c r="R5503" s="12"/>
      <c r="S5503" s="12"/>
      <c r="T5503" s="12"/>
      <c r="U5503" s="12"/>
      <c r="V5503" s="12"/>
      <c r="W5503" s="12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2"/>
      <c r="AS5503" s="12"/>
      <c r="AT5503" s="12"/>
      <c r="AU5503" s="12"/>
      <c r="AV5503" s="12"/>
      <c r="AW5503" s="12"/>
      <c r="AX5503" s="12"/>
      <c r="AY5503" s="12"/>
      <c r="AZ5503" s="12"/>
      <c r="BA5503" s="12"/>
      <c r="BB5503" s="12"/>
      <c r="BC5503" s="12"/>
      <c r="BD5503" s="12"/>
      <c r="BE5503" s="12"/>
      <c r="BF5503" s="12"/>
      <c r="BG5503" s="12"/>
      <c r="BH5503" s="12"/>
      <c r="BI5503" s="12"/>
      <c r="BJ5503" s="13"/>
      <c r="BK5503" s="13"/>
      <c r="BL5503" s="13"/>
      <c r="BM5503" s="13"/>
      <c r="BN5503" s="13"/>
    </row>
    <row r="5504" spans="4:66" x14ac:dyDescent="0.25">
      <c r="D5504"/>
      <c r="E5504" s="10"/>
      <c r="F5504" s="10"/>
      <c r="G5504" s="10"/>
      <c r="H5504" s="10"/>
      <c r="I5504" s="10"/>
      <c r="J5504" s="10"/>
      <c r="K5504" s="11"/>
      <c r="L5504" s="11"/>
      <c r="M5504" s="12"/>
      <c r="N5504" s="12"/>
      <c r="O5504" s="12"/>
      <c r="P5504" s="12"/>
      <c r="Q5504" s="12"/>
      <c r="R5504" s="12"/>
      <c r="S5504" s="12"/>
      <c r="T5504" s="12"/>
      <c r="U5504" s="12"/>
      <c r="V5504" s="12"/>
      <c r="W5504" s="12"/>
      <c r="X5504" s="12"/>
      <c r="Y5504" s="12"/>
      <c r="Z5504" s="12"/>
      <c r="AA5504" s="12"/>
      <c r="AB5504" s="12"/>
      <c r="AC5504" s="12"/>
      <c r="AD5504" s="12"/>
      <c r="AE5504" s="12"/>
      <c r="AF5504" s="12"/>
      <c r="AG5504" s="12"/>
      <c r="AH5504" s="12"/>
      <c r="AI5504" s="12"/>
      <c r="AJ5504" s="12"/>
      <c r="AK5504" s="12"/>
      <c r="AL5504" s="12"/>
      <c r="AM5504" s="12"/>
      <c r="AN5504" s="12"/>
      <c r="AO5504" s="12"/>
      <c r="AP5504" s="12"/>
      <c r="AQ5504" s="12"/>
      <c r="AR5504" s="12"/>
      <c r="AS5504" s="12"/>
      <c r="AT5504" s="12"/>
      <c r="AU5504" s="12"/>
      <c r="AV5504" s="12"/>
      <c r="AW5504" s="12"/>
      <c r="AX5504" s="12"/>
      <c r="AY5504" s="12"/>
      <c r="AZ5504" s="12"/>
      <c r="BA5504" s="12"/>
      <c r="BB5504" s="12"/>
      <c r="BC5504" s="12"/>
      <c r="BD5504" s="12"/>
      <c r="BE5504" s="12"/>
      <c r="BF5504" s="12"/>
      <c r="BG5504" s="12"/>
      <c r="BH5504" s="12"/>
      <c r="BI5504" s="12"/>
      <c r="BJ5504" s="13"/>
      <c r="BK5504" s="13"/>
      <c r="BL5504" s="13"/>
      <c r="BM5504" s="13"/>
      <c r="BN5504" s="13"/>
    </row>
    <row r="5505" spans="4:66" x14ac:dyDescent="0.25">
      <c r="D5505"/>
      <c r="E5505" s="10"/>
      <c r="F5505" s="10"/>
      <c r="G5505" s="10"/>
      <c r="H5505" s="10"/>
      <c r="I5505" s="10"/>
      <c r="J5505" s="10"/>
      <c r="K5505" s="11"/>
      <c r="L5505" s="11"/>
      <c r="M5505" s="12"/>
      <c r="N5505" s="12"/>
      <c r="O5505" s="12"/>
      <c r="P5505" s="12"/>
      <c r="Q5505" s="12"/>
      <c r="R5505" s="12"/>
      <c r="S5505" s="12"/>
      <c r="T5505" s="12"/>
      <c r="U5505" s="12"/>
      <c r="V5505" s="12"/>
      <c r="W5505" s="12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2"/>
      <c r="AS5505" s="12"/>
      <c r="AT5505" s="12"/>
      <c r="AU5505" s="12"/>
      <c r="AV5505" s="12"/>
      <c r="AW5505" s="12"/>
      <c r="AX5505" s="12"/>
      <c r="AY5505" s="12"/>
      <c r="AZ5505" s="12"/>
      <c r="BA5505" s="12"/>
      <c r="BB5505" s="12"/>
      <c r="BC5505" s="12"/>
      <c r="BD5505" s="12"/>
      <c r="BE5505" s="12"/>
      <c r="BF5505" s="12"/>
      <c r="BG5505" s="12"/>
      <c r="BH5505" s="12"/>
      <c r="BI5505" s="12"/>
      <c r="BJ5505" s="13"/>
      <c r="BK5505" s="13"/>
      <c r="BL5505" s="13"/>
      <c r="BM5505" s="13"/>
      <c r="BN5505" s="13"/>
    </row>
    <row r="5506" spans="4:66" x14ac:dyDescent="0.25">
      <c r="D5506"/>
      <c r="E5506" s="10"/>
      <c r="F5506" s="10"/>
      <c r="G5506" s="10"/>
      <c r="H5506" s="10"/>
      <c r="I5506" s="10"/>
      <c r="J5506" s="10"/>
      <c r="K5506" s="11"/>
      <c r="L5506" s="11"/>
      <c r="M5506" s="12"/>
      <c r="N5506" s="12"/>
      <c r="O5506" s="12"/>
      <c r="P5506" s="12"/>
      <c r="Q5506" s="12"/>
      <c r="R5506" s="12"/>
      <c r="S5506" s="12"/>
      <c r="T5506" s="12"/>
      <c r="U5506" s="12"/>
      <c r="V5506" s="12"/>
      <c r="W5506" s="12"/>
      <c r="X5506" s="12"/>
      <c r="Y5506" s="12"/>
      <c r="Z5506" s="12"/>
      <c r="AA5506" s="12"/>
      <c r="AB5506" s="12"/>
      <c r="AC5506" s="12"/>
      <c r="AD5506" s="12"/>
      <c r="AE5506" s="12"/>
      <c r="AF5506" s="12"/>
      <c r="AG5506" s="12"/>
      <c r="AH5506" s="12"/>
      <c r="AI5506" s="12"/>
      <c r="AJ5506" s="12"/>
      <c r="AK5506" s="12"/>
      <c r="AL5506" s="12"/>
      <c r="AM5506" s="12"/>
      <c r="AN5506" s="12"/>
      <c r="AO5506" s="12"/>
      <c r="AP5506" s="12"/>
      <c r="AQ5506" s="12"/>
      <c r="AR5506" s="12"/>
      <c r="AS5506" s="12"/>
      <c r="AT5506" s="12"/>
      <c r="AU5506" s="12"/>
      <c r="AV5506" s="12"/>
      <c r="AW5506" s="12"/>
      <c r="AX5506" s="12"/>
      <c r="AY5506" s="12"/>
      <c r="AZ5506" s="12"/>
      <c r="BA5506" s="12"/>
      <c r="BB5506" s="12"/>
      <c r="BC5506" s="12"/>
      <c r="BD5506" s="12"/>
      <c r="BE5506" s="12"/>
      <c r="BF5506" s="12"/>
      <c r="BG5506" s="12"/>
      <c r="BH5506" s="12"/>
      <c r="BI5506" s="12"/>
      <c r="BJ5506" s="13"/>
      <c r="BK5506" s="13"/>
      <c r="BL5506" s="13"/>
      <c r="BM5506" s="13"/>
      <c r="BN5506" s="13"/>
    </row>
    <row r="5507" spans="4:66" x14ac:dyDescent="0.25">
      <c r="D5507"/>
      <c r="E5507" s="10"/>
      <c r="F5507" s="10"/>
      <c r="G5507" s="10"/>
      <c r="H5507" s="10"/>
      <c r="I5507" s="10"/>
      <c r="J5507" s="10"/>
      <c r="K5507" s="11"/>
      <c r="L5507" s="11"/>
      <c r="M5507" s="12"/>
      <c r="N5507" s="12"/>
      <c r="O5507" s="12"/>
      <c r="P5507" s="12"/>
      <c r="Q5507" s="12"/>
      <c r="R5507" s="12"/>
      <c r="S5507" s="12"/>
      <c r="T5507" s="12"/>
      <c r="U5507" s="12"/>
      <c r="V5507" s="12"/>
      <c r="W5507" s="12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2"/>
      <c r="AS5507" s="12"/>
      <c r="AT5507" s="12"/>
      <c r="AU5507" s="12"/>
      <c r="AV5507" s="12"/>
      <c r="AW5507" s="12"/>
      <c r="AX5507" s="12"/>
      <c r="AY5507" s="12"/>
      <c r="AZ5507" s="12"/>
      <c r="BA5507" s="12"/>
      <c r="BB5507" s="12"/>
      <c r="BC5507" s="12"/>
      <c r="BD5507" s="12"/>
      <c r="BE5507" s="12"/>
      <c r="BF5507" s="12"/>
      <c r="BG5507" s="12"/>
      <c r="BH5507" s="12"/>
      <c r="BI5507" s="12"/>
      <c r="BJ5507" s="13"/>
      <c r="BK5507" s="13"/>
      <c r="BL5507" s="13"/>
      <c r="BM5507" s="13"/>
      <c r="BN5507" s="13"/>
    </row>
    <row r="5508" spans="4:66" x14ac:dyDescent="0.25">
      <c r="D5508"/>
      <c r="E5508" s="10"/>
      <c r="F5508" s="10"/>
      <c r="G5508" s="10"/>
      <c r="H5508" s="10"/>
      <c r="I5508" s="10"/>
      <c r="J5508" s="10"/>
      <c r="K5508" s="11"/>
      <c r="L5508" s="11"/>
      <c r="M5508" s="12"/>
      <c r="N5508" s="12"/>
      <c r="O5508" s="12"/>
      <c r="P5508" s="12"/>
      <c r="Q5508" s="12"/>
      <c r="R5508" s="12"/>
      <c r="S5508" s="12"/>
      <c r="T5508" s="12"/>
      <c r="U5508" s="12"/>
      <c r="V5508" s="12"/>
      <c r="W5508" s="12"/>
      <c r="X5508" s="12"/>
      <c r="Y5508" s="12"/>
      <c r="Z5508" s="12"/>
      <c r="AA5508" s="12"/>
      <c r="AB5508" s="12"/>
      <c r="AC5508" s="12"/>
      <c r="AD5508" s="12"/>
      <c r="AE5508" s="12"/>
      <c r="AF5508" s="12"/>
      <c r="AG5508" s="12"/>
      <c r="AH5508" s="12"/>
      <c r="AI5508" s="12"/>
      <c r="AJ5508" s="12"/>
      <c r="AK5508" s="12"/>
      <c r="AL5508" s="12"/>
      <c r="AM5508" s="12"/>
      <c r="AN5508" s="12"/>
      <c r="AO5508" s="12"/>
      <c r="AP5508" s="12"/>
      <c r="AQ5508" s="12"/>
      <c r="AR5508" s="12"/>
      <c r="AS5508" s="12"/>
      <c r="AT5508" s="12"/>
      <c r="AU5508" s="12"/>
      <c r="AV5508" s="12"/>
      <c r="AW5508" s="12"/>
      <c r="AX5508" s="12"/>
      <c r="AY5508" s="12"/>
      <c r="AZ5508" s="12"/>
      <c r="BA5508" s="12"/>
      <c r="BB5508" s="12"/>
      <c r="BC5508" s="12"/>
      <c r="BD5508" s="12"/>
      <c r="BE5508" s="12"/>
      <c r="BF5508" s="12"/>
      <c r="BG5508" s="12"/>
      <c r="BH5508" s="12"/>
      <c r="BI5508" s="12"/>
      <c r="BJ5508" s="13"/>
      <c r="BK5508" s="13"/>
      <c r="BL5508" s="13"/>
      <c r="BM5508" s="13"/>
      <c r="BN5508" s="13"/>
    </row>
    <row r="5509" spans="4:66" x14ac:dyDescent="0.25">
      <c r="D5509"/>
      <c r="E5509" s="10"/>
      <c r="F5509" s="10"/>
      <c r="G5509" s="10"/>
      <c r="H5509" s="10"/>
      <c r="I5509" s="10"/>
      <c r="J5509" s="10"/>
      <c r="K5509" s="11"/>
      <c r="L5509" s="11"/>
      <c r="M5509" s="12"/>
      <c r="N5509" s="12"/>
      <c r="O5509" s="12"/>
      <c r="P5509" s="12"/>
      <c r="Q5509" s="12"/>
      <c r="R5509" s="12"/>
      <c r="S5509" s="12"/>
      <c r="T5509" s="12"/>
      <c r="U5509" s="12"/>
      <c r="V5509" s="12"/>
      <c r="W5509" s="12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2"/>
      <c r="AS5509" s="12"/>
      <c r="AT5509" s="12"/>
      <c r="AU5509" s="12"/>
      <c r="AV5509" s="12"/>
      <c r="AW5509" s="12"/>
      <c r="AX5509" s="12"/>
      <c r="AY5509" s="12"/>
      <c r="AZ5509" s="12"/>
      <c r="BA5509" s="12"/>
      <c r="BB5509" s="12"/>
      <c r="BC5509" s="12"/>
      <c r="BD5509" s="12"/>
      <c r="BE5509" s="12"/>
      <c r="BF5509" s="12"/>
      <c r="BG5509" s="12"/>
      <c r="BH5509" s="12"/>
      <c r="BI5509" s="12"/>
      <c r="BJ5509" s="13"/>
      <c r="BK5509" s="13"/>
      <c r="BL5509" s="13"/>
      <c r="BM5509" s="13"/>
      <c r="BN5509" s="13"/>
    </row>
    <row r="5510" spans="4:66" x14ac:dyDescent="0.25">
      <c r="D5510"/>
      <c r="E5510" s="10"/>
      <c r="F5510" s="10"/>
      <c r="G5510" s="10"/>
      <c r="H5510" s="10"/>
      <c r="I5510" s="10"/>
      <c r="J5510" s="10"/>
      <c r="K5510" s="11"/>
      <c r="L5510" s="11"/>
      <c r="M5510" s="12"/>
      <c r="N5510" s="12"/>
      <c r="O5510" s="12"/>
      <c r="P5510" s="12"/>
      <c r="Q5510" s="12"/>
      <c r="R5510" s="12"/>
      <c r="S5510" s="12"/>
      <c r="T5510" s="12"/>
      <c r="U5510" s="12"/>
      <c r="V5510" s="12"/>
      <c r="W5510" s="12"/>
      <c r="X5510" s="12"/>
      <c r="Y5510" s="12"/>
      <c r="Z5510" s="12"/>
      <c r="AA5510" s="12"/>
      <c r="AB5510" s="12"/>
      <c r="AC5510" s="12"/>
      <c r="AD5510" s="12"/>
      <c r="AE5510" s="12"/>
      <c r="AF5510" s="12"/>
      <c r="AG5510" s="12"/>
      <c r="AH5510" s="12"/>
      <c r="AI5510" s="12"/>
      <c r="AJ5510" s="12"/>
      <c r="AK5510" s="12"/>
      <c r="AL5510" s="12"/>
      <c r="AM5510" s="12"/>
      <c r="AN5510" s="12"/>
      <c r="AO5510" s="12"/>
      <c r="AP5510" s="12"/>
      <c r="AQ5510" s="12"/>
      <c r="AR5510" s="12"/>
      <c r="AS5510" s="12"/>
      <c r="AT5510" s="12"/>
      <c r="AU5510" s="12"/>
      <c r="AV5510" s="12"/>
      <c r="AW5510" s="12"/>
      <c r="AX5510" s="12"/>
      <c r="AY5510" s="12"/>
      <c r="AZ5510" s="12"/>
      <c r="BA5510" s="12"/>
      <c r="BB5510" s="12"/>
      <c r="BC5510" s="12"/>
      <c r="BD5510" s="12"/>
      <c r="BE5510" s="12"/>
      <c r="BF5510" s="12"/>
      <c r="BG5510" s="12"/>
      <c r="BH5510" s="12"/>
      <c r="BI5510" s="12"/>
      <c r="BJ5510" s="13"/>
      <c r="BK5510" s="13"/>
      <c r="BL5510" s="13"/>
      <c r="BM5510" s="13"/>
      <c r="BN5510" s="13"/>
    </row>
    <row r="5511" spans="4:66" x14ac:dyDescent="0.25">
      <c r="D5511"/>
      <c r="E5511" s="10"/>
      <c r="F5511" s="10"/>
      <c r="G5511" s="10"/>
      <c r="H5511" s="10"/>
      <c r="I5511" s="10"/>
      <c r="J5511" s="10"/>
      <c r="K5511" s="11"/>
      <c r="L5511" s="11"/>
      <c r="M5511" s="12"/>
      <c r="N5511" s="12"/>
      <c r="O5511" s="12"/>
      <c r="P5511" s="12"/>
      <c r="Q5511" s="12"/>
      <c r="R5511" s="12"/>
      <c r="S5511" s="12"/>
      <c r="T5511" s="12"/>
      <c r="U5511" s="12"/>
      <c r="V5511" s="12"/>
      <c r="W5511" s="12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2"/>
      <c r="AS5511" s="12"/>
      <c r="AT5511" s="12"/>
      <c r="AU5511" s="12"/>
      <c r="AV5511" s="12"/>
      <c r="AW5511" s="12"/>
      <c r="AX5511" s="12"/>
      <c r="AY5511" s="12"/>
      <c r="AZ5511" s="12"/>
      <c r="BA5511" s="12"/>
      <c r="BB5511" s="12"/>
      <c r="BC5511" s="12"/>
      <c r="BD5511" s="12"/>
      <c r="BE5511" s="12"/>
      <c r="BF5511" s="12"/>
      <c r="BG5511" s="12"/>
      <c r="BH5511" s="12"/>
      <c r="BI5511" s="12"/>
      <c r="BJ5511" s="13"/>
      <c r="BK5511" s="13"/>
      <c r="BL5511" s="13"/>
      <c r="BM5511" s="13"/>
      <c r="BN5511" s="13"/>
    </row>
    <row r="5512" spans="4:66" x14ac:dyDescent="0.25">
      <c r="D5512"/>
      <c r="E5512" s="10"/>
      <c r="F5512" s="10"/>
      <c r="G5512" s="10"/>
      <c r="H5512" s="10"/>
      <c r="I5512" s="10"/>
      <c r="J5512" s="10"/>
      <c r="K5512" s="11"/>
      <c r="L5512" s="11"/>
      <c r="M5512" s="12"/>
      <c r="N5512" s="12"/>
      <c r="O5512" s="12"/>
      <c r="P5512" s="12"/>
      <c r="Q5512" s="12"/>
      <c r="R5512" s="12"/>
      <c r="S5512" s="12"/>
      <c r="T5512" s="12"/>
      <c r="U5512" s="12"/>
      <c r="V5512" s="12"/>
      <c r="W5512" s="12"/>
      <c r="X5512" s="12"/>
      <c r="Y5512" s="12"/>
      <c r="Z5512" s="12"/>
      <c r="AA5512" s="12"/>
      <c r="AB5512" s="12"/>
      <c r="AC5512" s="12"/>
      <c r="AD5512" s="12"/>
      <c r="AE5512" s="12"/>
      <c r="AF5512" s="12"/>
      <c r="AG5512" s="12"/>
      <c r="AH5512" s="12"/>
      <c r="AI5512" s="12"/>
      <c r="AJ5512" s="12"/>
      <c r="AK5512" s="12"/>
      <c r="AL5512" s="12"/>
      <c r="AM5512" s="12"/>
      <c r="AN5512" s="12"/>
      <c r="AO5512" s="12"/>
      <c r="AP5512" s="12"/>
      <c r="AQ5512" s="12"/>
      <c r="AR5512" s="12"/>
      <c r="AS5512" s="12"/>
      <c r="AT5512" s="12"/>
      <c r="AU5512" s="12"/>
      <c r="AV5512" s="12"/>
      <c r="AW5512" s="12"/>
      <c r="AX5512" s="12"/>
      <c r="AY5512" s="12"/>
      <c r="AZ5512" s="12"/>
      <c r="BA5512" s="12"/>
      <c r="BB5512" s="12"/>
      <c r="BC5512" s="12"/>
      <c r="BD5512" s="12"/>
      <c r="BE5512" s="12"/>
      <c r="BF5512" s="12"/>
      <c r="BG5512" s="12"/>
      <c r="BH5512" s="12"/>
      <c r="BI5512" s="12"/>
      <c r="BJ5512" s="13"/>
      <c r="BK5512" s="13"/>
      <c r="BL5512" s="13"/>
      <c r="BM5512" s="13"/>
      <c r="BN5512" s="13"/>
    </row>
    <row r="5513" spans="4:66" x14ac:dyDescent="0.25">
      <c r="D5513"/>
      <c r="E5513" s="10"/>
      <c r="F5513" s="10"/>
      <c r="G5513" s="10"/>
      <c r="H5513" s="10"/>
      <c r="I5513" s="10"/>
      <c r="J5513" s="10"/>
      <c r="K5513" s="11"/>
      <c r="L5513" s="11"/>
      <c r="M5513" s="12"/>
      <c r="N5513" s="12"/>
      <c r="O5513" s="12"/>
      <c r="P5513" s="12"/>
      <c r="Q5513" s="12"/>
      <c r="R5513" s="12"/>
      <c r="S5513" s="12"/>
      <c r="T5513" s="12"/>
      <c r="U5513" s="12"/>
      <c r="V5513" s="12"/>
      <c r="W5513" s="12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2"/>
      <c r="AS5513" s="12"/>
      <c r="AT5513" s="12"/>
      <c r="AU5513" s="12"/>
      <c r="AV5513" s="12"/>
      <c r="AW5513" s="12"/>
      <c r="AX5513" s="12"/>
      <c r="AY5513" s="12"/>
      <c r="AZ5513" s="12"/>
      <c r="BA5513" s="12"/>
      <c r="BB5513" s="12"/>
      <c r="BC5513" s="12"/>
      <c r="BD5513" s="12"/>
      <c r="BE5513" s="12"/>
      <c r="BF5513" s="12"/>
      <c r="BG5513" s="12"/>
      <c r="BH5513" s="12"/>
      <c r="BI5513" s="12"/>
      <c r="BJ5513" s="13"/>
      <c r="BK5513" s="13"/>
      <c r="BL5513" s="13"/>
      <c r="BM5513" s="13"/>
      <c r="BN5513" s="13"/>
    </row>
    <row r="5514" spans="4:66" x14ac:dyDescent="0.25">
      <c r="D5514"/>
      <c r="E5514" s="10"/>
      <c r="F5514" s="10"/>
      <c r="G5514" s="10"/>
      <c r="H5514" s="10"/>
      <c r="I5514" s="10"/>
      <c r="J5514" s="10"/>
      <c r="K5514" s="11"/>
      <c r="L5514" s="11"/>
      <c r="M5514" s="12"/>
      <c r="N5514" s="12"/>
      <c r="O5514" s="12"/>
      <c r="P5514" s="12"/>
      <c r="Q5514" s="12"/>
      <c r="R5514" s="12"/>
      <c r="S5514" s="12"/>
      <c r="T5514" s="12"/>
      <c r="U5514" s="12"/>
      <c r="V5514" s="12"/>
      <c r="W5514" s="12"/>
      <c r="X5514" s="12"/>
      <c r="Y5514" s="12"/>
      <c r="Z5514" s="12"/>
      <c r="AA5514" s="12"/>
      <c r="AB5514" s="12"/>
      <c r="AC5514" s="12"/>
      <c r="AD5514" s="12"/>
      <c r="AE5514" s="12"/>
      <c r="AF5514" s="12"/>
      <c r="AG5514" s="12"/>
      <c r="AH5514" s="12"/>
      <c r="AI5514" s="12"/>
      <c r="AJ5514" s="12"/>
      <c r="AK5514" s="12"/>
      <c r="AL5514" s="12"/>
      <c r="AM5514" s="12"/>
      <c r="AN5514" s="12"/>
      <c r="AO5514" s="12"/>
      <c r="AP5514" s="12"/>
      <c r="AQ5514" s="12"/>
      <c r="AR5514" s="12"/>
      <c r="AS5514" s="12"/>
      <c r="AT5514" s="12"/>
      <c r="AU5514" s="12"/>
      <c r="AV5514" s="12"/>
      <c r="AW5514" s="12"/>
      <c r="AX5514" s="12"/>
      <c r="AY5514" s="12"/>
      <c r="AZ5514" s="12"/>
      <c r="BA5514" s="12"/>
      <c r="BB5514" s="12"/>
      <c r="BC5514" s="12"/>
      <c r="BD5514" s="12"/>
      <c r="BE5514" s="12"/>
      <c r="BF5514" s="12"/>
      <c r="BG5514" s="12"/>
      <c r="BH5514" s="12"/>
      <c r="BI5514" s="12"/>
      <c r="BJ5514" s="13"/>
      <c r="BK5514" s="13"/>
      <c r="BL5514" s="13"/>
      <c r="BM5514" s="13"/>
      <c r="BN5514" s="13"/>
    </row>
    <row r="5515" spans="4:66" x14ac:dyDescent="0.25">
      <c r="D5515"/>
      <c r="E5515" s="10"/>
      <c r="F5515" s="10"/>
      <c r="G5515" s="10"/>
      <c r="H5515" s="10"/>
      <c r="I5515" s="10"/>
      <c r="J5515" s="10"/>
      <c r="K5515" s="11"/>
      <c r="L5515" s="11"/>
      <c r="M5515" s="12"/>
      <c r="N5515" s="12"/>
      <c r="O5515" s="12"/>
      <c r="P5515" s="12"/>
      <c r="Q5515" s="12"/>
      <c r="R5515" s="12"/>
      <c r="S5515" s="12"/>
      <c r="T5515" s="12"/>
      <c r="U5515" s="12"/>
      <c r="V5515" s="12"/>
      <c r="W5515" s="12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2"/>
      <c r="AS5515" s="12"/>
      <c r="AT5515" s="12"/>
      <c r="AU5515" s="12"/>
      <c r="AV5515" s="12"/>
      <c r="AW5515" s="12"/>
      <c r="AX5515" s="12"/>
      <c r="AY5515" s="12"/>
      <c r="AZ5515" s="12"/>
      <c r="BA5515" s="12"/>
      <c r="BB5515" s="12"/>
      <c r="BC5515" s="12"/>
      <c r="BD5515" s="12"/>
      <c r="BE5515" s="12"/>
      <c r="BF5515" s="12"/>
      <c r="BG5515" s="12"/>
      <c r="BH5515" s="12"/>
      <c r="BI5515" s="12"/>
      <c r="BJ5515" s="13"/>
      <c r="BK5515" s="13"/>
      <c r="BL5515" s="13"/>
      <c r="BM5515" s="13"/>
      <c r="BN5515" s="13"/>
    </row>
    <row r="5516" spans="4:66" x14ac:dyDescent="0.25">
      <c r="D5516"/>
      <c r="E5516" s="10"/>
      <c r="F5516" s="10"/>
      <c r="G5516" s="10"/>
      <c r="H5516" s="10"/>
      <c r="I5516" s="10"/>
      <c r="J5516" s="10"/>
      <c r="K5516" s="11"/>
      <c r="L5516" s="11"/>
      <c r="M5516" s="12"/>
      <c r="N5516" s="12"/>
      <c r="O5516" s="12"/>
      <c r="P5516" s="12"/>
      <c r="Q5516" s="12"/>
      <c r="R5516" s="12"/>
      <c r="S5516" s="12"/>
      <c r="T5516" s="12"/>
      <c r="U5516" s="12"/>
      <c r="V5516" s="12"/>
      <c r="W5516" s="12"/>
      <c r="X5516" s="12"/>
      <c r="Y5516" s="12"/>
      <c r="Z5516" s="12"/>
      <c r="AA5516" s="12"/>
      <c r="AB5516" s="12"/>
      <c r="AC5516" s="12"/>
      <c r="AD5516" s="12"/>
      <c r="AE5516" s="12"/>
      <c r="AF5516" s="12"/>
      <c r="AG5516" s="12"/>
      <c r="AH5516" s="12"/>
      <c r="AI5516" s="12"/>
      <c r="AJ5516" s="12"/>
      <c r="AK5516" s="12"/>
      <c r="AL5516" s="12"/>
      <c r="AM5516" s="12"/>
      <c r="AN5516" s="12"/>
      <c r="AO5516" s="12"/>
      <c r="AP5516" s="12"/>
      <c r="AQ5516" s="12"/>
      <c r="AR5516" s="12"/>
      <c r="AS5516" s="12"/>
      <c r="AT5516" s="12"/>
      <c r="AU5516" s="12"/>
      <c r="AV5516" s="12"/>
      <c r="AW5516" s="12"/>
      <c r="AX5516" s="12"/>
      <c r="AY5516" s="12"/>
      <c r="AZ5516" s="12"/>
      <c r="BA5516" s="12"/>
      <c r="BB5516" s="12"/>
      <c r="BC5516" s="12"/>
      <c r="BD5516" s="12"/>
      <c r="BE5516" s="12"/>
      <c r="BF5516" s="12"/>
      <c r="BG5516" s="12"/>
      <c r="BH5516" s="12"/>
      <c r="BI5516" s="12"/>
      <c r="BJ5516" s="13"/>
      <c r="BK5516" s="13"/>
      <c r="BL5516" s="13"/>
      <c r="BM5516" s="13"/>
      <c r="BN5516" s="13"/>
    </row>
    <row r="5517" spans="4:66" x14ac:dyDescent="0.25">
      <c r="D5517"/>
      <c r="E5517" s="10"/>
      <c r="F5517" s="10"/>
      <c r="G5517" s="10"/>
      <c r="H5517" s="10"/>
      <c r="I5517" s="10"/>
      <c r="J5517" s="10"/>
      <c r="K5517" s="11"/>
      <c r="L5517" s="11"/>
      <c r="M5517" s="12"/>
      <c r="N5517" s="12"/>
      <c r="O5517" s="12"/>
      <c r="P5517" s="12"/>
      <c r="Q5517" s="12"/>
      <c r="R5517" s="12"/>
      <c r="S5517" s="12"/>
      <c r="T5517" s="12"/>
      <c r="U5517" s="12"/>
      <c r="V5517" s="12"/>
      <c r="W5517" s="12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2"/>
      <c r="AS5517" s="12"/>
      <c r="AT5517" s="12"/>
      <c r="AU5517" s="12"/>
      <c r="AV5517" s="12"/>
      <c r="AW5517" s="12"/>
      <c r="AX5517" s="12"/>
      <c r="AY5517" s="12"/>
      <c r="AZ5517" s="12"/>
      <c r="BA5517" s="12"/>
      <c r="BB5517" s="12"/>
      <c r="BC5517" s="12"/>
      <c r="BD5517" s="12"/>
      <c r="BE5517" s="12"/>
      <c r="BF5517" s="12"/>
      <c r="BG5517" s="12"/>
      <c r="BH5517" s="12"/>
      <c r="BI5517" s="12"/>
      <c r="BJ5517" s="13"/>
      <c r="BK5517" s="13"/>
      <c r="BL5517" s="13"/>
      <c r="BM5517" s="13"/>
      <c r="BN5517" s="13"/>
    </row>
    <row r="5518" spans="4:66" x14ac:dyDescent="0.25">
      <c r="D5518"/>
      <c r="E5518" s="10"/>
      <c r="F5518" s="10"/>
      <c r="G5518" s="10"/>
      <c r="H5518" s="10"/>
      <c r="I5518" s="10"/>
      <c r="J5518" s="10"/>
      <c r="K5518" s="11"/>
      <c r="L5518" s="11"/>
      <c r="M5518" s="12"/>
      <c r="N5518" s="12"/>
      <c r="O5518" s="12"/>
      <c r="P5518" s="12"/>
      <c r="Q5518" s="12"/>
      <c r="R5518" s="12"/>
      <c r="S5518" s="12"/>
      <c r="T5518" s="12"/>
      <c r="U5518" s="12"/>
      <c r="V5518" s="12"/>
      <c r="W5518" s="12"/>
      <c r="X5518" s="12"/>
      <c r="Y5518" s="12"/>
      <c r="Z5518" s="12"/>
      <c r="AA5518" s="12"/>
      <c r="AB5518" s="12"/>
      <c r="AC5518" s="12"/>
      <c r="AD5518" s="12"/>
      <c r="AE5518" s="12"/>
      <c r="AF5518" s="12"/>
      <c r="AG5518" s="12"/>
      <c r="AH5518" s="12"/>
      <c r="AI5518" s="12"/>
      <c r="AJ5518" s="12"/>
      <c r="AK5518" s="12"/>
      <c r="AL5518" s="12"/>
      <c r="AM5518" s="12"/>
      <c r="AN5518" s="12"/>
      <c r="AO5518" s="12"/>
      <c r="AP5518" s="12"/>
      <c r="AQ5518" s="12"/>
      <c r="AR5518" s="12"/>
      <c r="AS5518" s="12"/>
      <c r="AT5518" s="12"/>
      <c r="AU5518" s="12"/>
      <c r="AV5518" s="12"/>
      <c r="AW5518" s="12"/>
      <c r="AX5518" s="12"/>
      <c r="AY5518" s="12"/>
      <c r="AZ5518" s="12"/>
      <c r="BA5518" s="12"/>
      <c r="BB5518" s="12"/>
      <c r="BC5518" s="12"/>
      <c r="BD5518" s="12"/>
      <c r="BE5518" s="12"/>
      <c r="BF5518" s="12"/>
      <c r="BG5518" s="12"/>
      <c r="BH5518" s="12"/>
      <c r="BI5518" s="12"/>
      <c r="BJ5518" s="13"/>
      <c r="BK5518" s="13"/>
      <c r="BL5518" s="13"/>
      <c r="BM5518" s="13"/>
      <c r="BN5518" s="13"/>
    </row>
    <row r="5519" spans="4:66" x14ac:dyDescent="0.25">
      <c r="D5519"/>
      <c r="E5519" s="10"/>
      <c r="F5519" s="10"/>
      <c r="G5519" s="10"/>
      <c r="H5519" s="10"/>
      <c r="I5519" s="10"/>
      <c r="J5519" s="10"/>
      <c r="K5519" s="11"/>
      <c r="L5519" s="11"/>
      <c r="M5519" s="12"/>
      <c r="N5519" s="12"/>
      <c r="O5519" s="12"/>
      <c r="P5519" s="12"/>
      <c r="Q5519" s="12"/>
      <c r="R5519" s="12"/>
      <c r="S5519" s="12"/>
      <c r="T5519" s="12"/>
      <c r="U5519" s="12"/>
      <c r="V5519" s="12"/>
      <c r="W5519" s="12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2"/>
      <c r="AS5519" s="12"/>
      <c r="AT5519" s="12"/>
      <c r="AU5519" s="12"/>
      <c r="AV5519" s="12"/>
      <c r="AW5519" s="12"/>
      <c r="AX5519" s="12"/>
      <c r="AY5519" s="12"/>
      <c r="AZ5519" s="12"/>
      <c r="BA5519" s="12"/>
      <c r="BB5519" s="12"/>
      <c r="BC5519" s="12"/>
      <c r="BD5519" s="12"/>
      <c r="BE5519" s="12"/>
      <c r="BF5519" s="12"/>
      <c r="BG5519" s="12"/>
      <c r="BH5519" s="12"/>
      <c r="BI5519" s="12"/>
      <c r="BJ5519" s="13"/>
      <c r="BK5519" s="13"/>
      <c r="BL5519" s="13"/>
      <c r="BM5519" s="13"/>
      <c r="BN5519" s="13"/>
    </row>
    <row r="5520" spans="4:66" x14ac:dyDescent="0.25">
      <c r="D5520"/>
      <c r="E5520" s="10"/>
      <c r="F5520" s="10"/>
      <c r="G5520" s="10"/>
      <c r="H5520" s="10"/>
      <c r="I5520" s="10"/>
      <c r="J5520" s="10"/>
      <c r="K5520" s="11"/>
      <c r="L5520" s="11"/>
      <c r="M5520" s="12"/>
      <c r="N5520" s="12"/>
      <c r="O5520" s="12"/>
      <c r="P5520" s="12"/>
      <c r="Q5520" s="12"/>
      <c r="R5520" s="12"/>
      <c r="S5520" s="12"/>
      <c r="T5520" s="12"/>
      <c r="U5520" s="12"/>
      <c r="V5520" s="12"/>
      <c r="W5520" s="12"/>
      <c r="X5520" s="12"/>
      <c r="Y5520" s="12"/>
      <c r="Z5520" s="12"/>
      <c r="AA5520" s="12"/>
      <c r="AB5520" s="12"/>
      <c r="AC5520" s="12"/>
      <c r="AD5520" s="12"/>
      <c r="AE5520" s="12"/>
      <c r="AF5520" s="12"/>
      <c r="AG5520" s="12"/>
      <c r="AH5520" s="12"/>
      <c r="AI5520" s="12"/>
      <c r="AJ5520" s="12"/>
      <c r="AK5520" s="12"/>
      <c r="AL5520" s="12"/>
      <c r="AM5520" s="12"/>
      <c r="AN5520" s="12"/>
      <c r="AO5520" s="12"/>
      <c r="AP5520" s="12"/>
      <c r="AQ5520" s="12"/>
      <c r="AR5520" s="12"/>
      <c r="AS5520" s="12"/>
      <c r="AT5520" s="12"/>
      <c r="AU5520" s="12"/>
      <c r="AV5520" s="12"/>
      <c r="AW5520" s="12"/>
      <c r="AX5520" s="12"/>
      <c r="AY5520" s="12"/>
      <c r="AZ5520" s="12"/>
      <c r="BA5520" s="12"/>
      <c r="BB5520" s="12"/>
      <c r="BC5520" s="12"/>
      <c r="BD5520" s="12"/>
      <c r="BE5520" s="12"/>
      <c r="BF5520" s="12"/>
      <c r="BG5520" s="12"/>
      <c r="BH5520" s="12"/>
      <c r="BI5520" s="12"/>
      <c r="BJ5520" s="13"/>
      <c r="BK5520" s="13"/>
      <c r="BL5520" s="13"/>
      <c r="BM5520" s="13"/>
      <c r="BN5520" s="13"/>
    </row>
    <row r="5521" spans="4:66" x14ac:dyDescent="0.25">
      <c r="D5521"/>
      <c r="E5521" s="10"/>
      <c r="F5521" s="10"/>
      <c r="G5521" s="10"/>
      <c r="H5521" s="10"/>
      <c r="I5521" s="10"/>
      <c r="J5521" s="10"/>
      <c r="K5521" s="11"/>
      <c r="L5521" s="11"/>
      <c r="M5521" s="12"/>
      <c r="N5521" s="12"/>
      <c r="O5521" s="12"/>
      <c r="P5521" s="12"/>
      <c r="Q5521" s="12"/>
      <c r="R5521" s="12"/>
      <c r="S5521" s="12"/>
      <c r="T5521" s="12"/>
      <c r="U5521" s="12"/>
      <c r="V5521" s="12"/>
      <c r="W5521" s="12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2"/>
      <c r="AS5521" s="12"/>
      <c r="AT5521" s="12"/>
      <c r="AU5521" s="12"/>
      <c r="AV5521" s="12"/>
      <c r="AW5521" s="12"/>
      <c r="AX5521" s="12"/>
      <c r="AY5521" s="12"/>
      <c r="AZ5521" s="12"/>
      <c r="BA5521" s="12"/>
      <c r="BB5521" s="12"/>
      <c r="BC5521" s="12"/>
      <c r="BD5521" s="12"/>
      <c r="BE5521" s="12"/>
      <c r="BF5521" s="12"/>
      <c r="BG5521" s="12"/>
      <c r="BH5521" s="12"/>
      <c r="BI5521" s="12"/>
      <c r="BJ5521" s="13"/>
      <c r="BK5521" s="13"/>
      <c r="BL5521" s="13"/>
      <c r="BM5521" s="13"/>
      <c r="BN5521" s="13"/>
    </row>
    <row r="5522" spans="4:66" x14ac:dyDescent="0.25">
      <c r="D5522"/>
      <c r="E5522" s="10"/>
      <c r="F5522" s="10"/>
      <c r="G5522" s="10"/>
      <c r="H5522" s="10"/>
      <c r="I5522" s="10"/>
      <c r="J5522" s="10"/>
      <c r="K5522" s="11"/>
      <c r="L5522" s="11"/>
      <c r="M5522" s="12"/>
      <c r="N5522" s="12"/>
      <c r="O5522" s="12"/>
      <c r="P5522" s="12"/>
      <c r="Q5522" s="12"/>
      <c r="R5522" s="12"/>
      <c r="S5522" s="12"/>
      <c r="T5522" s="12"/>
      <c r="U5522" s="12"/>
      <c r="V5522" s="12"/>
      <c r="W5522" s="12"/>
      <c r="X5522" s="12"/>
      <c r="Y5522" s="12"/>
      <c r="Z5522" s="12"/>
      <c r="AA5522" s="12"/>
      <c r="AB5522" s="12"/>
      <c r="AC5522" s="12"/>
      <c r="AD5522" s="12"/>
      <c r="AE5522" s="12"/>
      <c r="AF5522" s="12"/>
      <c r="AG5522" s="12"/>
      <c r="AH5522" s="12"/>
      <c r="AI5522" s="12"/>
      <c r="AJ5522" s="12"/>
      <c r="AK5522" s="12"/>
      <c r="AL5522" s="12"/>
      <c r="AM5522" s="12"/>
      <c r="AN5522" s="12"/>
      <c r="AO5522" s="12"/>
      <c r="AP5522" s="12"/>
      <c r="AQ5522" s="12"/>
      <c r="AR5522" s="12"/>
      <c r="AS5522" s="12"/>
      <c r="AT5522" s="12"/>
      <c r="AU5522" s="12"/>
      <c r="AV5522" s="12"/>
      <c r="AW5522" s="12"/>
      <c r="AX5522" s="12"/>
      <c r="AY5522" s="12"/>
      <c r="AZ5522" s="12"/>
      <c r="BA5522" s="12"/>
      <c r="BB5522" s="12"/>
      <c r="BC5522" s="12"/>
      <c r="BD5522" s="12"/>
      <c r="BE5522" s="12"/>
      <c r="BF5522" s="12"/>
      <c r="BG5522" s="12"/>
      <c r="BH5522" s="12"/>
      <c r="BI5522" s="12"/>
      <c r="BJ5522" s="13"/>
      <c r="BK5522" s="13"/>
      <c r="BL5522" s="13"/>
      <c r="BM5522" s="13"/>
      <c r="BN5522" s="13"/>
    </row>
    <row r="5523" spans="4:66" x14ac:dyDescent="0.25">
      <c r="D5523"/>
      <c r="E5523" s="10"/>
      <c r="F5523" s="10"/>
      <c r="G5523" s="10"/>
      <c r="H5523" s="10"/>
      <c r="I5523" s="10"/>
      <c r="J5523" s="10"/>
      <c r="K5523" s="11"/>
      <c r="L5523" s="11"/>
      <c r="M5523" s="12"/>
      <c r="N5523" s="12"/>
      <c r="O5523" s="12"/>
      <c r="P5523" s="12"/>
      <c r="Q5523" s="12"/>
      <c r="R5523" s="12"/>
      <c r="S5523" s="12"/>
      <c r="T5523" s="12"/>
      <c r="U5523" s="12"/>
      <c r="V5523" s="12"/>
      <c r="W5523" s="12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2"/>
      <c r="AS5523" s="12"/>
      <c r="AT5523" s="12"/>
      <c r="AU5523" s="12"/>
      <c r="AV5523" s="12"/>
      <c r="AW5523" s="12"/>
      <c r="AX5523" s="12"/>
      <c r="AY5523" s="12"/>
      <c r="AZ5523" s="12"/>
      <c r="BA5523" s="12"/>
      <c r="BB5523" s="12"/>
      <c r="BC5523" s="12"/>
      <c r="BD5523" s="12"/>
      <c r="BE5523" s="12"/>
      <c r="BF5523" s="12"/>
      <c r="BG5523" s="12"/>
      <c r="BH5523" s="12"/>
      <c r="BI5523" s="12"/>
      <c r="BJ5523" s="13"/>
      <c r="BK5523" s="13"/>
      <c r="BL5523" s="13"/>
      <c r="BM5523" s="13"/>
      <c r="BN5523" s="13"/>
    </row>
    <row r="5524" spans="4:66" x14ac:dyDescent="0.25">
      <c r="D5524"/>
      <c r="E5524" s="10"/>
      <c r="F5524" s="10"/>
      <c r="G5524" s="10"/>
      <c r="H5524" s="10"/>
      <c r="I5524" s="10"/>
      <c r="J5524" s="10"/>
      <c r="K5524" s="11"/>
      <c r="L5524" s="11"/>
      <c r="M5524" s="12"/>
      <c r="N5524" s="12"/>
      <c r="O5524" s="12"/>
      <c r="P5524" s="12"/>
      <c r="Q5524" s="12"/>
      <c r="R5524" s="12"/>
      <c r="S5524" s="12"/>
      <c r="T5524" s="12"/>
      <c r="U5524" s="12"/>
      <c r="V5524" s="12"/>
      <c r="W5524" s="12"/>
      <c r="X5524" s="12"/>
      <c r="Y5524" s="12"/>
      <c r="Z5524" s="12"/>
      <c r="AA5524" s="12"/>
      <c r="AB5524" s="12"/>
      <c r="AC5524" s="12"/>
      <c r="AD5524" s="12"/>
      <c r="AE5524" s="12"/>
      <c r="AF5524" s="12"/>
      <c r="AG5524" s="12"/>
      <c r="AH5524" s="12"/>
      <c r="AI5524" s="12"/>
      <c r="AJ5524" s="12"/>
      <c r="AK5524" s="12"/>
      <c r="AL5524" s="12"/>
      <c r="AM5524" s="12"/>
      <c r="AN5524" s="12"/>
      <c r="AO5524" s="12"/>
      <c r="AP5524" s="12"/>
      <c r="AQ5524" s="12"/>
      <c r="AR5524" s="12"/>
      <c r="AS5524" s="12"/>
      <c r="AT5524" s="12"/>
      <c r="AU5524" s="12"/>
      <c r="AV5524" s="12"/>
      <c r="AW5524" s="12"/>
      <c r="AX5524" s="12"/>
      <c r="AY5524" s="12"/>
      <c r="AZ5524" s="12"/>
      <c r="BA5524" s="12"/>
      <c r="BB5524" s="12"/>
      <c r="BC5524" s="12"/>
      <c r="BD5524" s="12"/>
      <c r="BE5524" s="12"/>
      <c r="BF5524" s="12"/>
      <c r="BG5524" s="12"/>
      <c r="BH5524" s="12"/>
      <c r="BI5524" s="12"/>
      <c r="BJ5524" s="13"/>
      <c r="BK5524" s="13"/>
      <c r="BL5524" s="13"/>
      <c r="BM5524" s="13"/>
      <c r="BN5524" s="13"/>
    </row>
    <row r="5525" spans="4:66" x14ac:dyDescent="0.25">
      <c r="D5525"/>
      <c r="E5525" s="10"/>
      <c r="F5525" s="10"/>
      <c r="G5525" s="10"/>
      <c r="H5525" s="10"/>
      <c r="I5525" s="10"/>
      <c r="J5525" s="10"/>
      <c r="K5525" s="11"/>
      <c r="L5525" s="11"/>
      <c r="M5525" s="12"/>
      <c r="N5525" s="12"/>
      <c r="O5525" s="12"/>
      <c r="P5525" s="12"/>
      <c r="Q5525" s="12"/>
      <c r="R5525" s="12"/>
      <c r="S5525" s="12"/>
      <c r="T5525" s="12"/>
      <c r="U5525" s="12"/>
      <c r="V5525" s="12"/>
      <c r="W5525" s="12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2"/>
      <c r="AS5525" s="12"/>
      <c r="AT5525" s="12"/>
      <c r="AU5525" s="12"/>
      <c r="AV5525" s="12"/>
      <c r="AW5525" s="12"/>
      <c r="AX5525" s="12"/>
      <c r="AY5525" s="12"/>
      <c r="AZ5525" s="12"/>
      <c r="BA5525" s="12"/>
      <c r="BB5525" s="12"/>
      <c r="BC5525" s="12"/>
      <c r="BD5525" s="12"/>
      <c r="BE5525" s="12"/>
      <c r="BF5525" s="12"/>
      <c r="BG5525" s="12"/>
      <c r="BH5525" s="12"/>
      <c r="BI5525" s="12"/>
      <c r="BJ5525" s="13"/>
      <c r="BK5525" s="13"/>
      <c r="BL5525" s="13"/>
      <c r="BM5525" s="13"/>
      <c r="BN5525" s="13"/>
    </row>
    <row r="5526" spans="4:66" x14ac:dyDescent="0.25">
      <c r="D5526"/>
      <c r="E5526" s="10"/>
      <c r="F5526" s="10"/>
      <c r="G5526" s="10"/>
      <c r="H5526" s="10"/>
      <c r="I5526" s="10"/>
      <c r="J5526" s="10"/>
      <c r="K5526" s="11"/>
      <c r="L5526" s="11"/>
      <c r="M5526" s="12"/>
      <c r="N5526" s="12"/>
      <c r="O5526" s="12"/>
      <c r="P5526" s="12"/>
      <c r="Q5526" s="12"/>
      <c r="R5526" s="12"/>
      <c r="S5526" s="12"/>
      <c r="T5526" s="12"/>
      <c r="U5526" s="12"/>
      <c r="V5526" s="12"/>
      <c r="W5526" s="12"/>
      <c r="X5526" s="12"/>
      <c r="Y5526" s="12"/>
      <c r="Z5526" s="12"/>
      <c r="AA5526" s="12"/>
      <c r="AB5526" s="12"/>
      <c r="AC5526" s="12"/>
      <c r="AD5526" s="12"/>
      <c r="AE5526" s="12"/>
      <c r="AF5526" s="12"/>
      <c r="AG5526" s="12"/>
      <c r="AH5526" s="12"/>
      <c r="AI5526" s="12"/>
      <c r="AJ5526" s="12"/>
      <c r="AK5526" s="12"/>
      <c r="AL5526" s="12"/>
      <c r="AM5526" s="12"/>
      <c r="AN5526" s="12"/>
      <c r="AO5526" s="12"/>
      <c r="AP5526" s="12"/>
      <c r="AQ5526" s="12"/>
      <c r="AR5526" s="12"/>
      <c r="AS5526" s="12"/>
      <c r="AT5526" s="12"/>
      <c r="AU5526" s="12"/>
      <c r="AV5526" s="12"/>
      <c r="AW5526" s="12"/>
      <c r="AX5526" s="12"/>
      <c r="AY5526" s="12"/>
      <c r="AZ5526" s="12"/>
      <c r="BA5526" s="12"/>
      <c r="BB5526" s="12"/>
      <c r="BC5526" s="12"/>
      <c r="BD5526" s="12"/>
      <c r="BE5526" s="12"/>
      <c r="BF5526" s="12"/>
      <c r="BG5526" s="12"/>
      <c r="BH5526" s="12"/>
      <c r="BI5526" s="12"/>
      <c r="BJ5526" s="13"/>
      <c r="BK5526" s="13"/>
      <c r="BL5526" s="13"/>
      <c r="BM5526" s="13"/>
      <c r="BN5526" s="13"/>
    </row>
    <row r="5527" spans="4:66" x14ac:dyDescent="0.25">
      <c r="D5527"/>
      <c r="E5527" s="10"/>
      <c r="F5527" s="10"/>
      <c r="G5527" s="10"/>
      <c r="H5527" s="10"/>
      <c r="I5527" s="10"/>
      <c r="J5527" s="10"/>
      <c r="K5527" s="11"/>
      <c r="L5527" s="11"/>
      <c r="M5527" s="12"/>
      <c r="N5527" s="12"/>
      <c r="O5527" s="12"/>
      <c r="P5527" s="12"/>
      <c r="Q5527" s="12"/>
      <c r="R5527" s="12"/>
      <c r="S5527" s="12"/>
      <c r="T5527" s="12"/>
      <c r="U5527" s="12"/>
      <c r="V5527" s="12"/>
      <c r="W5527" s="12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2"/>
      <c r="AS5527" s="12"/>
      <c r="AT5527" s="12"/>
      <c r="AU5527" s="12"/>
      <c r="AV5527" s="12"/>
      <c r="AW5527" s="12"/>
      <c r="AX5527" s="12"/>
      <c r="AY5527" s="12"/>
      <c r="AZ5527" s="12"/>
      <c r="BA5527" s="12"/>
      <c r="BB5527" s="12"/>
      <c r="BC5527" s="12"/>
      <c r="BD5527" s="12"/>
      <c r="BE5527" s="12"/>
      <c r="BF5527" s="12"/>
      <c r="BG5527" s="12"/>
      <c r="BH5527" s="12"/>
      <c r="BI5527" s="12"/>
      <c r="BJ5527" s="13"/>
      <c r="BK5527" s="13"/>
      <c r="BL5527" s="13"/>
      <c r="BM5527" s="13"/>
      <c r="BN5527" s="13"/>
    </row>
    <row r="5528" spans="4:66" x14ac:dyDescent="0.25">
      <c r="D5528"/>
      <c r="E5528" s="10"/>
      <c r="F5528" s="10"/>
      <c r="G5528" s="10"/>
      <c r="H5528" s="10"/>
      <c r="I5528" s="10"/>
      <c r="J5528" s="10"/>
      <c r="K5528" s="11"/>
      <c r="L5528" s="11"/>
      <c r="M5528" s="12"/>
      <c r="N5528" s="12"/>
      <c r="O5528" s="12"/>
      <c r="P5528" s="12"/>
      <c r="Q5528" s="12"/>
      <c r="R5528" s="12"/>
      <c r="S5528" s="12"/>
      <c r="T5528" s="12"/>
      <c r="U5528" s="12"/>
      <c r="V5528" s="12"/>
      <c r="W5528" s="12"/>
      <c r="X5528" s="12"/>
      <c r="Y5528" s="12"/>
      <c r="Z5528" s="12"/>
      <c r="AA5528" s="12"/>
      <c r="AB5528" s="12"/>
      <c r="AC5528" s="12"/>
      <c r="AD5528" s="12"/>
      <c r="AE5528" s="12"/>
      <c r="AF5528" s="12"/>
      <c r="AG5528" s="12"/>
      <c r="AH5528" s="12"/>
      <c r="AI5528" s="12"/>
      <c r="AJ5528" s="12"/>
      <c r="AK5528" s="12"/>
      <c r="AL5528" s="12"/>
      <c r="AM5528" s="12"/>
      <c r="AN5528" s="12"/>
      <c r="AO5528" s="12"/>
      <c r="AP5528" s="12"/>
      <c r="AQ5528" s="12"/>
      <c r="AR5528" s="12"/>
      <c r="AS5528" s="12"/>
      <c r="AT5528" s="12"/>
      <c r="AU5528" s="12"/>
      <c r="AV5528" s="12"/>
      <c r="AW5528" s="12"/>
      <c r="AX5528" s="12"/>
      <c r="AY5528" s="12"/>
      <c r="AZ5528" s="12"/>
      <c r="BA5528" s="12"/>
      <c r="BB5528" s="12"/>
      <c r="BC5528" s="12"/>
      <c r="BD5528" s="12"/>
      <c r="BE5528" s="12"/>
      <c r="BF5528" s="12"/>
      <c r="BG5528" s="12"/>
      <c r="BH5528" s="12"/>
      <c r="BI5528" s="12"/>
      <c r="BJ5528" s="13"/>
      <c r="BK5528" s="13"/>
      <c r="BL5528" s="13"/>
      <c r="BM5528" s="13"/>
      <c r="BN5528" s="13"/>
    </row>
    <row r="5529" spans="4:66" x14ac:dyDescent="0.25">
      <c r="D5529"/>
      <c r="E5529" s="10"/>
      <c r="F5529" s="10"/>
      <c r="G5529" s="10"/>
      <c r="H5529" s="10"/>
      <c r="I5529" s="10"/>
      <c r="J5529" s="10"/>
      <c r="K5529" s="11"/>
      <c r="L5529" s="11"/>
      <c r="M5529" s="12"/>
      <c r="N5529" s="12"/>
      <c r="O5529" s="12"/>
      <c r="P5529" s="12"/>
      <c r="Q5529" s="12"/>
      <c r="R5529" s="12"/>
      <c r="S5529" s="12"/>
      <c r="T5529" s="12"/>
      <c r="U5529" s="12"/>
      <c r="V5529" s="12"/>
      <c r="W5529" s="12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2"/>
      <c r="AS5529" s="12"/>
      <c r="AT5529" s="12"/>
      <c r="AU5529" s="12"/>
      <c r="AV5529" s="12"/>
      <c r="AW5529" s="12"/>
      <c r="AX5529" s="12"/>
      <c r="AY5529" s="12"/>
      <c r="AZ5529" s="12"/>
      <c r="BA5529" s="12"/>
      <c r="BB5529" s="12"/>
      <c r="BC5529" s="12"/>
      <c r="BD5529" s="12"/>
      <c r="BE5529" s="12"/>
      <c r="BF5529" s="12"/>
      <c r="BG5529" s="12"/>
      <c r="BH5529" s="12"/>
      <c r="BI5529" s="12"/>
      <c r="BJ5529" s="13"/>
      <c r="BK5529" s="13"/>
      <c r="BL5529" s="13"/>
      <c r="BM5529" s="13"/>
      <c r="BN5529" s="13"/>
    </row>
    <row r="5530" spans="4:66" x14ac:dyDescent="0.25">
      <c r="D5530"/>
      <c r="E5530" s="10"/>
      <c r="F5530" s="10"/>
      <c r="G5530" s="10"/>
      <c r="H5530" s="10"/>
      <c r="I5530" s="10"/>
      <c r="J5530" s="10"/>
      <c r="K5530" s="11"/>
      <c r="L5530" s="11"/>
      <c r="M5530" s="12"/>
      <c r="N5530" s="12"/>
      <c r="O5530" s="12"/>
      <c r="P5530" s="12"/>
      <c r="Q5530" s="12"/>
      <c r="R5530" s="12"/>
      <c r="S5530" s="12"/>
      <c r="T5530" s="12"/>
      <c r="U5530" s="12"/>
      <c r="V5530" s="12"/>
      <c r="W5530" s="12"/>
      <c r="X5530" s="12"/>
      <c r="Y5530" s="12"/>
      <c r="Z5530" s="12"/>
      <c r="AA5530" s="12"/>
      <c r="AB5530" s="12"/>
      <c r="AC5530" s="12"/>
      <c r="AD5530" s="12"/>
      <c r="AE5530" s="12"/>
      <c r="AF5530" s="12"/>
      <c r="AG5530" s="12"/>
      <c r="AH5530" s="12"/>
      <c r="AI5530" s="12"/>
      <c r="AJ5530" s="12"/>
      <c r="AK5530" s="12"/>
      <c r="AL5530" s="12"/>
      <c r="AM5530" s="12"/>
      <c r="AN5530" s="12"/>
      <c r="AO5530" s="12"/>
      <c r="AP5530" s="12"/>
      <c r="AQ5530" s="12"/>
      <c r="AR5530" s="12"/>
      <c r="AS5530" s="12"/>
      <c r="AT5530" s="12"/>
      <c r="AU5530" s="12"/>
      <c r="AV5530" s="12"/>
      <c r="AW5530" s="12"/>
      <c r="AX5530" s="12"/>
      <c r="AY5530" s="12"/>
      <c r="AZ5530" s="12"/>
      <c r="BA5530" s="12"/>
      <c r="BB5530" s="12"/>
      <c r="BC5530" s="12"/>
      <c r="BD5530" s="12"/>
      <c r="BE5530" s="12"/>
      <c r="BF5530" s="12"/>
      <c r="BG5530" s="12"/>
      <c r="BH5530" s="12"/>
      <c r="BI5530" s="12"/>
      <c r="BJ5530" s="13"/>
      <c r="BK5530" s="13"/>
      <c r="BL5530" s="13"/>
      <c r="BM5530" s="13"/>
      <c r="BN5530" s="13"/>
    </row>
    <row r="5531" spans="4:66" x14ac:dyDescent="0.25">
      <c r="D5531"/>
      <c r="E5531" s="10"/>
      <c r="F5531" s="10"/>
      <c r="G5531" s="10"/>
      <c r="H5531" s="10"/>
      <c r="I5531" s="10"/>
      <c r="J5531" s="10"/>
      <c r="K5531" s="11"/>
      <c r="L5531" s="11"/>
      <c r="M5531" s="12"/>
      <c r="N5531" s="12"/>
      <c r="O5531" s="12"/>
      <c r="P5531" s="12"/>
      <c r="Q5531" s="12"/>
      <c r="R5531" s="12"/>
      <c r="S5531" s="12"/>
      <c r="T5531" s="12"/>
      <c r="U5531" s="12"/>
      <c r="V5531" s="12"/>
      <c r="W5531" s="12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2"/>
      <c r="AS5531" s="12"/>
      <c r="AT5531" s="12"/>
      <c r="AU5531" s="12"/>
      <c r="AV5531" s="12"/>
      <c r="AW5531" s="12"/>
      <c r="AX5531" s="12"/>
      <c r="AY5531" s="12"/>
      <c r="AZ5531" s="12"/>
      <c r="BA5531" s="12"/>
      <c r="BB5531" s="12"/>
      <c r="BC5531" s="12"/>
      <c r="BD5531" s="12"/>
      <c r="BE5531" s="12"/>
      <c r="BF5531" s="12"/>
      <c r="BG5531" s="12"/>
      <c r="BH5531" s="12"/>
      <c r="BI5531" s="12"/>
      <c r="BJ5531" s="13"/>
      <c r="BK5531" s="13"/>
      <c r="BL5531" s="13"/>
      <c r="BM5531" s="13"/>
      <c r="BN5531" s="13"/>
    </row>
    <row r="5532" spans="4:66" x14ac:dyDescent="0.25">
      <c r="D5532"/>
      <c r="E5532" s="10"/>
      <c r="F5532" s="10"/>
      <c r="G5532" s="10"/>
      <c r="H5532" s="10"/>
      <c r="I5532" s="10"/>
      <c r="J5532" s="10"/>
      <c r="K5532" s="11"/>
      <c r="L5532" s="11"/>
      <c r="M5532" s="12"/>
      <c r="N5532" s="12"/>
      <c r="O5532" s="12"/>
      <c r="P5532" s="12"/>
      <c r="Q5532" s="12"/>
      <c r="R5532" s="12"/>
      <c r="S5532" s="12"/>
      <c r="T5532" s="12"/>
      <c r="U5532" s="12"/>
      <c r="V5532" s="12"/>
      <c r="W5532" s="12"/>
      <c r="X5532" s="12"/>
      <c r="Y5532" s="12"/>
      <c r="Z5532" s="12"/>
      <c r="AA5532" s="12"/>
      <c r="AB5532" s="12"/>
      <c r="AC5532" s="12"/>
      <c r="AD5532" s="12"/>
      <c r="AE5532" s="12"/>
      <c r="AF5532" s="12"/>
      <c r="AG5532" s="12"/>
      <c r="AH5532" s="12"/>
      <c r="AI5532" s="12"/>
      <c r="AJ5532" s="12"/>
      <c r="AK5532" s="12"/>
      <c r="AL5532" s="12"/>
      <c r="AM5532" s="12"/>
      <c r="AN5532" s="12"/>
      <c r="AO5532" s="12"/>
      <c r="AP5532" s="12"/>
      <c r="AQ5532" s="12"/>
      <c r="AR5532" s="12"/>
      <c r="AS5532" s="12"/>
      <c r="AT5532" s="12"/>
      <c r="AU5532" s="12"/>
      <c r="AV5532" s="12"/>
      <c r="AW5532" s="12"/>
      <c r="AX5532" s="12"/>
      <c r="AY5532" s="12"/>
      <c r="AZ5532" s="12"/>
      <c r="BA5532" s="12"/>
      <c r="BB5532" s="12"/>
      <c r="BC5532" s="12"/>
      <c r="BD5532" s="12"/>
      <c r="BE5532" s="12"/>
      <c r="BF5532" s="12"/>
      <c r="BG5532" s="12"/>
      <c r="BH5532" s="12"/>
      <c r="BI5532" s="12"/>
      <c r="BJ5532" s="13"/>
      <c r="BK5532" s="13"/>
      <c r="BL5532" s="13"/>
      <c r="BM5532" s="13"/>
      <c r="BN5532" s="13"/>
    </row>
    <row r="5533" spans="4:66" x14ac:dyDescent="0.25">
      <c r="D5533"/>
      <c r="E5533" s="10"/>
      <c r="F5533" s="10"/>
      <c r="G5533" s="10"/>
      <c r="H5533" s="10"/>
      <c r="I5533" s="10"/>
      <c r="J5533" s="10"/>
      <c r="K5533" s="11"/>
      <c r="L5533" s="11"/>
      <c r="M5533" s="12"/>
      <c r="N5533" s="12"/>
      <c r="O5533" s="12"/>
      <c r="P5533" s="12"/>
      <c r="Q5533" s="12"/>
      <c r="R5533" s="12"/>
      <c r="S5533" s="12"/>
      <c r="T5533" s="12"/>
      <c r="U5533" s="12"/>
      <c r="V5533" s="12"/>
      <c r="W5533" s="12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2"/>
      <c r="AS5533" s="12"/>
      <c r="AT5533" s="12"/>
      <c r="AU5533" s="12"/>
      <c r="AV5533" s="12"/>
      <c r="AW5533" s="12"/>
      <c r="AX5533" s="12"/>
      <c r="AY5533" s="12"/>
      <c r="AZ5533" s="12"/>
      <c r="BA5533" s="12"/>
      <c r="BB5533" s="12"/>
      <c r="BC5533" s="12"/>
      <c r="BD5533" s="12"/>
      <c r="BE5533" s="12"/>
      <c r="BF5533" s="12"/>
      <c r="BG5533" s="12"/>
      <c r="BH5533" s="12"/>
      <c r="BI5533" s="12"/>
      <c r="BJ5533" s="13"/>
      <c r="BK5533" s="13"/>
      <c r="BL5533" s="13"/>
      <c r="BM5533" s="13"/>
      <c r="BN5533" s="13"/>
    </row>
    <row r="5534" spans="4:66" x14ac:dyDescent="0.25">
      <c r="D5534"/>
      <c r="E5534" s="10"/>
      <c r="F5534" s="10"/>
      <c r="G5534" s="10"/>
      <c r="H5534" s="10"/>
      <c r="I5534" s="10"/>
      <c r="J5534" s="10"/>
      <c r="K5534" s="11"/>
      <c r="L5534" s="11"/>
      <c r="M5534" s="12"/>
      <c r="N5534" s="12"/>
      <c r="O5534" s="12"/>
      <c r="P5534" s="12"/>
      <c r="Q5534" s="12"/>
      <c r="R5534" s="12"/>
      <c r="S5534" s="12"/>
      <c r="T5534" s="12"/>
      <c r="U5534" s="12"/>
      <c r="V5534" s="12"/>
      <c r="W5534" s="12"/>
      <c r="X5534" s="12"/>
      <c r="Y5534" s="12"/>
      <c r="Z5534" s="12"/>
      <c r="AA5534" s="12"/>
      <c r="AB5534" s="12"/>
      <c r="AC5534" s="12"/>
      <c r="AD5534" s="12"/>
      <c r="AE5534" s="12"/>
      <c r="AF5534" s="12"/>
      <c r="AG5534" s="12"/>
      <c r="AH5534" s="12"/>
      <c r="AI5534" s="12"/>
      <c r="AJ5534" s="12"/>
      <c r="AK5534" s="12"/>
      <c r="AL5534" s="12"/>
      <c r="AM5534" s="12"/>
      <c r="AN5534" s="12"/>
      <c r="AO5534" s="12"/>
      <c r="AP5534" s="12"/>
      <c r="AQ5534" s="12"/>
      <c r="AR5534" s="12"/>
      <c r="AS5534" s="12"/>
      <c r="AT5534" s="12"/>
      <c r="AU5534" s="12"/>
      <c r="AV5534" s="12"/>
      <c r="AW5534" s="12"/>
      <c r="AX5534" s="12"/>
      <c r="AY5534" s="12"/>
      <c r="AZ5534" s="12"/>
      <c r="BA5534" s="12"/>
      <c r="BB5534" s="12"/>
      <c r="BC5534" s="12"/>
      <c r="BD5534" s="12"/>
      <c r="BE5534" s="12"/>
      <c r="BF5534" s="12"/>
      <c r="BG5534" s="12"/>
      <c r="BH5534" s="12"/>
      <c r="BI5534" s="12"/>
      <c r="BJ5534" s="13"/>
      <c r="BK5534" s="13"/>
      <c r="BL5534" s="13"/>
      <c r="BM5534" s="13"/>
      <c r="BN5534" s="13"/>
    </row>
    <row r="5535" spans="4:66" x14ac:dyDescent="0.25">
      <c r="D5535"/>
      <c r="E5535" s="10"/>
      <c r="F5535" s="10"/>
      <c r="G5535" s="10"/>
      <c r="H5535" s="10"/>
      <c r="I5535" s="10"/>
      <c r="J5535" s="10"/>
      <c r="K5535" s="11"/>
      <c r="L5535" s="11"/>
      <c r="M5535" s="12"/>
      <c r="N5535" s="12"/>
      <c r="O5535" s="12"/>
      <c r="P5535" s="12"/>
      <c r="Q5535" s="12"/>
      <c r="R5535" s="12"/>
      <c r="S5535" s="12"/>
      <c r="T5535" s="12"/>
      <c r="U5535" s="12"/>
      <c r="V5535" s="12"/>
      <c r="W5535" s="12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2"/>
      <c r="AS5535" s="12"/>
      <c r="AT5535" s="12"/>
      <c r="AU5535" s="12"/>
      <c r="AV5535" s="12"/>
      <c r="AW5535" s="12"/>
      <c r="AX5535" s="12"/>
      <c r="AY5535" s="12"/>
      <c r="AZ5535" s="12"/>
      <c r="BA5535" s="12"/>
      <c r="BB5535" s="12"/>
      <c r="BC5535" s="12"/>
      <c r="BD5535" s="12"/>
      <c r="BE5535" s="12"/>
      <c r="BF5535" s="12"/>
      <c r="BG5535" s="12"/>
      <c r="BH5535" s="12"/>
      <c r="BI5535" s="12"/>
      <c r="BJ5535" s="13"/>
      <c r="BK5535" s="13"/>
      <c r="BL5535" s="13"/>
      <c r="BM5535" s="13"/>
      <c r="BN5535" s="13"/>
    </row>
    <row r="5536" spans="4:66" x14ac:dyDescent="0.25">
      <c r="D5536"/>
      <c r="E5536" s="10"/>
      <c r="F5536" s="10"/>
      <c r="G5536" s="10"/>
      <c r="H5536" s="10"/>
      <c r="I5536" s="10"/>
      <c r="J5536" s="10"/>
      <c r="K5536" s="11"/>
      <c r="L5536" s="11"/>
      <c r="M5536" s="12"/>
      <c r="N5536" s="12"/>
      <c r="O5536" s="12"/>
      <c r="P5536" s="12"/>
      <c r="Q5536" s="12"/>
      <c r="R5536" s="12"/>
      <c r="S5536" s="12"/>
      <c r="T5536" s="12"/>
      <c r="U5536" s="12"/>
      <c r="V5536" s="12"/>
      <c r="W5536" s="12"/>
      <c r="X5536" s="12"/>
      <c r="Y5536" s="12"/>
      <c r="Z5536" s="12"/>
      <c r="AA5536" s="12"/>
      <c r="AB5536" s="12"/>
      <c r="AC5536" s="12"/>
      <c r="AD5536" s="12"/>
      <c r="AE5536" s="12"/>
      <c r="AF5536" s="12"/>
      <c r="AG5536" s="12"/>
      <c r="AH5536" s="12"/>
      <c r="AI5536" s="12"/>
      <c r="AJ5536" s="12"/>
      <c r="AK5536" s="12"/>
      <c r="AL5536" s="12"/>
      <c r="AM5536" s="12"/>
      <c r="AN5536" s="12"/>
      <c r="AO5536" s="12"/>
      <c r="AP5536" s="12"/>
      <c r="AQ5536" s="12"/>
      <c r="AR5536" s="12"/>
      <c r="AS5536" s="12"/>
      <c r="AT5536" s="12"/>
      <c r="AU5536" s="12"/>
      <c r="AV5536" s="12"/>
      <c r="AW5536" s="12"/>
      <c r="AX5536" s="12"/>
      <c r="AY5536" s="12"/>
      <c r="AZ5536" s="12"/>
      <c r="BA5536" s="12"/>
      <c r="BB5536" s="12"/>
      <c r="BC5536" s="12"/>
      <c r="BD5536" s="12"/>
      <c r="BE5536" s="12"/>
      <c r="BF5536" s="12"/>
      <c r="BG5536" s="12"/>
      <c r="BH5536" s="12"/>
      <c r="BI5536" s="12"/>
      <c r="BJ5536" s="13"/>
      <c r="BK5536" s="13"/>
      <c r="BL5536" s="13"/>
      <c r="BM5536" s="13"/>
      <c r="BN5536" s="13"/>
    </row>
    <row r="5537" spans="4:66" x14ac:dyDescent="0.25">
      <c r="D5537"/>
      <c r="E5537" s="10"/>
      <c r="F5537" s="10"/>
      <c r="G5537" s="10"/>
      <c r="H5537" s="10"/>
      <c r="I5537" s="10"/>
      <c r="J5537" s="10"/>
      <c r="K5537" s="11"/>
      <c r="L5537" s="11"/>
      <c r="M5537" s="12"/>
      <c r="N5537" s="12"/>
      <c r="O5537" s="12"/>
      <c r="P5537" s="12"/>
      <c r="Q5537" s="12"/>
      <c r="R5537" s="12"/>
      <c r="S5537" s="12"/>
      <c r="T5537" s="12"/>
      <c r="U5537" s="12"/>
      <c r="V5537" s="12"/>
      <c r="W5537" s="12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2"/>
      <c r="AS5537" s="12"/>
      <c r="AT5537" s="12"/>
      <c r="AU5537" s="12"/>
      <c r="AV5537" s="12"/>
      <c r="AW5537" s="12"/>
      <c r="AX5537" s="12"/>
      <c r="AY5537" s="12"/>
      <c r="AZ5537" s="12"/>
      <c r="BA5537" s="12"/>
      <c r="BB5537" s="12"/>
      <c r="BC5537" s="12"/>
      <c r="BD5537" s="12"/>
      <c r="BE5537" s="12"/>
      <c r="BF5537" s="12"/>
      <c r="BG5537" s="12"/>
      <c r="BH5537" s="12"/>
      <c r="BI5537" s="12"/>
      <c r="BJ5537" s="13"/>
      <c r="BK5537" s="13"/>
      <c r="BL5537" s="13"/>
      <c r="BM5537" s="13"/>
      <c r="BN5537" s="13"/>
    </row>
    <row r="5538" spans="4:66" x14ac:dyDescent="0.25">
      <c r="D5538"/>
      <c r="E5538" s="10"/>
      <c r="F5538" s="10"/>
      <c r="G5538" s="10"/>
      <c r="H5538" s="10"/>
      <c r="I5538" s="10"/>
      <c r="J5538" s="10"/>
      <c r="K5538" s="11"/>
      <c r="L5538" s="11"/>
      <c r="M5538" s="12"/>
      <c r="N5538" s="12"/>
      <c r="O5538" s="12"/>
      <c r="P5538" s="12"/>
      <c r="Q5538" s="12"/>
      <c r="R5538" s="12"/>
      <c r="S5538" s="12"/>
      <c r="T5538" s="12"/>
      <c r="U5538" s="12"/>
      <c r="V5538" s="12"/>
      <c r="W5538" s="12"/>
      <c r="X5538" s="12"/>
      <c r="Y5538" s="12"/>
      <c r="Z5538" s="12"/>
      <c r="AA5538" s="12"/>
      <c r="AB5538" s="12"/>
      <c r="AC5538" s="12"/>
      <c r="AD5538" s="12"/>
      <c r="AE5538" s="12"/>
      <c r="AF5538" s="12"/>
      <c r="AG5538" s="12"/>
      <c r="AH5538" s="12"/>
      <c r="AI5538" s="12"/>
      <c r="AJ5538" s="12"/>
      <c r="AK5538" s="12"/>
      <c r="AL5538" s="12"/>
      <c r="AM5538" s="12"/>
      <c r="AN5538" s="12"/>
      <c r="AO5538" s="12"/>
      <c r="AP5538" s="12"/>
      <c r="AQ5538" s="12"/>
      <c r="AR5538" s="12"/>
      <c r="AS5538" s="12"/>
      <c r="AT5538" s="12"/>
      <c r="AU5538" s="12"/>
      <c r="AV5538" s="12"/>
      <c r="AW5538" s="12"/>
      <c r="AX5538" s="12"/>
      <c r="AY5538" s="12"/>
      <c r="AZ5538" s="12"/>
      <c r="BA5538" s="12"/>
      <c r="BB5538" s="12"/>
      <c r="BC5538" s="12"/>
      <c r="BD5538" s="12"/>
      <c r="BE5538" s="12"/>
      <c r="BF5538" s="12"/>
      <c r="BG5538" s="12"/>
      <c r="BH5538" s="12"/>
      <c r="BI5538" s="12"/>
      <c r="BJ5538" s="13"/>
      <c r="BK5538" s="13"/>
      <c r="BL5538" s="13"/>
      <c r="BM5538" s="13"/>
      <c r="BN5538" s="13"/>
    </row>
    <row r="5539" spans="4:66" x14ac:dyDescent="0.25">
      <c r="D5539"/>
      <c r="E5539" s="10"/>
      <c r="F5539" s="10"/>
      <c r="G5539" s="10"/>
      <c r="H5539" s="10"/>
      <c r="I5539" s="10"/>
      <c r="J5539" s="10"/>
      <c r="K5539" s="11"/>
      <c r="L5539" s="11"/>
      <c r="M5539" s="12"/>
      <c r="N5539" s="12"/>
      <c r="O5539" s="12"/>
      <c r="P5539" s="12"/>
      <c r="Q5539" s="12"/>
      <c r="R5539" s="12"/>
      <c r="S5539" s="12"/>
      <c r="T5539" s="12"/>
      <c r="U5539" s="12"/>
      <c r="V5539" s="12"/>
      <c r="W5539" s="12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2"/>
      <c r="AS5539" s="12"/>
      <c r="AT5539" s="12"/>
      <c r="AU5539" s="12"/>
      <c r="AV5539" s="12"/>
      <c r="AW5539" s="12"/>
      <c r="AX5539" s="12"/>
      <c r="AY5539" s="12"/>
      <c r="AZ5539" s="12"/>
      <c r="BA5539" s="12"/>
      <c r="BB5539" s="12"/>
      <c r="BC5539" s="12"/>
      <c r="BD5539" s="12"/>
      <c r="BE5539" s="12"/>
      <c r="BF5539" s="12"/>
      <c r="BG5539" s="12"/>
      <c r="BH5539" s="12"/>
      <c r="BI5539" s="12"/>
      <c r="BJ5539" s="13"/>
      <c r="BK5539" s="13"/>
      <c r="BL5539" s="13"/>
      <c r="BM5539" s="13"/>
      <c r="BN5539" s="13"/>
    </row>
    <row r="5540" spans="4:66" x14ac:dyDescent="0.25">
      <c r="D5540"/>
      <c r="E5540" s="10"/>
      <c r="F5540" s="10"/>
      <c r="G5540" s="10"/>
      <c r="H5540" s="10"/>
      <c r="I5540" s="10"/>
      <c r="J5540" s="10"/>
      <c r="K5540" s="11"/>
      <c r="L5540" s="11"/>
      <c r="M5540" s="12"/>
      <c r="N5540" s="12"/>
      <c r="O5540" s="12"/>
      <c r="P5540" s="12"/>
      <c r="Q5540" s="12"/>
      <c r="R5540" s="12"/>
      <c r="S5540" s="12"/>
      <c r="T5540" s="12"/>
      <c r="U5540" s="12"/>
      <c r="V5540" s="12"/>
      <c r="W5540" s="12"/>
      <c r="X5540" s="12"/>
      <c r="Y5540" s="12"/>
      <c r="Z5540" s="12"/>
      <c r="AA5540" s="12"/>
      <c r="AB5540" s="12"/>
      <c r="AC5540" s="12"/>
      <c r="AD5540" s="12"/>
      <c r="AE5540" s="12"/>
      <c r="AF5540" s="12"/>
      <c r="AG5540" s="12"/>
      <c r="AH5540" s="12"/>
      <c r="AI5540" s="12"/>
      <c r="AJ5540" s="12"/>
      <c r="AK5540" s="12"/>
      <c r="AL5540" s="12"/>
      <c r="AM5540" s="12"/>
      <c r="AN5540" s="12"/>
      <c r="AO5540" s="12"/>
      <c r="AP5540" s="12"/>
      <c r="AQ5540" s="12"/>
      <c r="AR5540" s="12"/>
      <c r="AS5540" s="12"/>
      <c r="AT5540" s="12"/>
      <c r="AU5540" s="12"/>
      <c r="AV5540" s="12"/>
      <c r="AW5540" s="12"/>
      <c r="AX5540" s="12"/>
      <c r="AY5540" s="12"/>
      <c r="AZ5540" s="12"/>
      <c r="BA5540" s="12"/>
      <c r="BB5540" s="12"/>
      <c r="BC5540" s="12"/>
      <c r="BD5540" s="12"/>
      <c r="BE5540" s="12"/>
      <c r="BF5540" s="12"/>
      <c r="BG5540" s="12"/>
      <c r="BH5540" s="12"/>
      <c r="BI5540" s="12"/>
      <c r="BJ5540" s="13"/>
      <c r="BK5540" s="13"/>
      <c r="BL5540" s="13"/>
      <c r="BM5540" s="13"/>
      <c r="BN5540" s="13"/>
    </row>
    <row r="5541" spans="4:66" x14ac:dyDescent="0.25">
      <c r="D5541"/>
      <c r="E5541" s="10"/>
      <c r="F5541" s="10"/>
      <c r="G5541" s="10"/>
      <c r="H5541" s="10"/>
      <c r="I5541" s="10"/>
      <c r="J5541" s="10"/>
      <c r="K5541" s="11"/>
      <c r="L5541" s="11"/>
      <c r="M5541" s="12"/>
      <c r="N5541" s="12"/>
      <c r="O5541" s="12"/>
      <c r="P5541" s="12"/>
      <c r="Q5541" s="12"/>
      <c r="R5541" s="12"/>
      <c r="S5541" s="12"/>
      <c r="T5541" s="12"/>
      <c r="U5541" s="12"/>
      <c r="V5541" s="12"/>
      <c r="W5541" s="12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2"/>
      <c r="AS5541" s="12"/>
      <c r="AT5541" s="12"/>
      <c r="AU5541" s="12"/>
      <c r="AV5541" s="12"/>
      <c r="AW5541" s="12"/>
      <c r="AX5541" s="12"/>
      <c r="AY5541" s="12"/>
      <c r="AZ5541" s="12"/>
      <c r="BA5541" s="12"/>
      <c r="BB5541" s="12"/>
      <c r="BC5541" s="12"/>
      <c r="BD5541" s="12"/>
      <c r="BE5541" s="12"/>
      <c r="BF5541" s="12"/>
      <c r="BG5541" s="12"/>
      <c r="BH5541" s="12"/>
      <c r="BI5541" s="12"/>
      <c r="BJ5541" s="13"/>
      <c r="BK5541" s="13"/>
      <c r="BL5541" s="13"/>
      <c r="BM5541" s="13"/>
      <c r="BN5541" s="13"/>
    </row>
    <row r="5542" spans="4:66" x14ac:dyDescent="0.25">
      <c r="D5542"/>
      <c r="E5542" s="10"/>
      <c r="F5542" s="10"/>
      <c r="G5542" s="10"/>
      <c r="H5542" s="10"/>
      <c r="I5542" s="10"/>
      <c r="J5542" s="10"/>
      <c r="K5542" s="11"/>
      <c r="L5542" s="11"/>
      <c r="M5542" s="12"/>
      <c r="N5542" s="12"/>
      <c r="O5542" s="12"/>
      <c r="P5542" s="12"/>
      <c r="Q5542" s="12"/>
      <c r="R5542" s="12"/>
      <c r="S5542" s="12"/>
      <c r="T5542" s="12"/>
      <c r="U5542" s="12"/>
      <c r="V5542" s="12"/>
      <c r="W5542" s="12"/>
      <c r="X5542" s="12"/>
      <c r="Y5542" s="12"/>
      <c r="Z5542" s="12"/>
      <c r="AA5542" s="12"/>
      <c r="AB5542" s="12"/>
      <c r="AC5542" s="12"/>
      <c r="AD5542" s="12"/>
      <c r="AE5542" s="12"/>
      <c r="AF5542" s="12"/>
      <c r="AG5542" s="12"/>
      <c r="AH5542" s="12"/>
      <c r="AI5542" s="12"/>
      <c r="AJ5542" s="12"/>
      <c r="AK5542" s="12"/>
      <c r="AL5542" s="12"/>
      <c r="AM5542" s="12"/>
      <c r="AN5542" s="12"/>
      <c r="AO5542" s="12"/>
      <c r="AP5542" s="12"/>
      <c r="AQ5542" s="12"/>
      <c r="AR5542" s="12"/>
      <c r="AS5542" s="12"/>
      <c r="AT5542" s="12"/>
      <c r="AU5542" s="12"/>
      <c r="AV5542" s="12"/>
      <c r="AW5542" s="12"/>
      <c r="AX5542" s="12"/>
      <c r="AY5542" s="12"/>
      <c r="AZ5542" s="12"/>
      <c r="BA5542" s="12"/>
      <c r="BB5542" s="12"/>
      <c r="BC5542" s="12"/>
      <c r="BD5542" s="12"/>
      <c r="BE5542" s="12"/>
      <c r="BF5542" s="12"/>
      <c r="BG5542" s="12"/>
      <c r="BH5542" s="12"/>
      <c r="BI5542" s="12"/>
      <c r="BJ5542" s="13"/>
      <c r="BK5542" s="13"/>
      <c r="BL5542" s="13"/>
      <c r="BM5542" s="13"/>
      <c r="BN5542" s="13"/>
    </row>
    <row r="5543" spans="4:66" x14ac:dyDescent="0.25">
      <c r="D5543"/>
      <c r="E5543" s="10"/>
      <c r="F5543" s="10"/>
      <c r="G5543" s="10"/>
      <c r="H5543" s="10"/>
      <c r="I5543" s="10"/>
      <c r="J5543" s="10"/>
      <c r="K5543" s="11"/>
      <c r="L5543" s="11"/>
      <c r="M5543" s="12"/>
      <c r="N5543" s="12"/>
      <c r="O5543" s="12"/>
      <c r="P5543" s="12"/>
      <c r="Q5543" s="12"/>
      <c r="R5543" s="12"/>
      <c r="S5543" s="12"/>
      <c r="T5543" s="12"/>
      <c r="U5543" s="12"/>
      <c r="V5543" s="12"/>
      <c r="W5543" s="12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2"/>
      <c r="AS5543" s="12"/>
      <c r="AT5543" s="12"/>
      <c r="AU5543" s="12"/>
      <c r="AV5543" s="12"/>
      <c r="AW5543" s="12"/>
      <c r="AX5543" s="12"/>
      <c r="AY5543" s="12"/>
      <c r="AZ5543" s="12"/>
      <c r="BA5543" s="12"/>
      <c r="BB5543" s="12"/>
      <c r="BC5543" s="12"/>
      <c r="BD5543" s="12"/>
      <c r="BE5543" s="12"/>
      <c r="BF5543" s="12"/>
      <c r="BG5543" s="12"/>
      <c r="BH5543" s="12"/>
      <c r="BI5543" s="12"/>
      <c r="BJ5543" s="13"/>
      <c r="BK5543" s="13"/>
      <c r="BL5543" s="13"/>
      <c r="BM5543" s="13"/>
      <c r="BN5543" s="13"/>
    </row>
    <row r="5544" spans="4:66" x14ac:dyDescent="0.25">
      <c r="D5544"/>
      <c r="E5544" s="10"/>
      <c r="F5544" s="10"/>
      <c r="G5544" s="10"/>
      <c r="H5544" s="10"/>
      <c r="I5544" s="10"/>
      <c r="J5544" s="10"/>
      <c r="K5544" s="11"/>
      <c r="L5544" s="11"/>
      <c r="M5544" s="12"/>
      <c r="N5544" s="12"/>
      <c r="O5544" s="12"/>
      <c r="P5544" s="12"/>
      <c r="Q5544" s="12"/>
      <c r="R5544" s="12"/>
      <c r="S5544" s="12"/>
      <c r="T5544" s="12"/>
      <c r="U5544" s="12"/>
      <c r="V5544" s="12"/>
      <c r="W5544" s="12"/>
      <c r="X5544" s="12"/>
      <c r="Y5544" s="12"/>
      <c r="Z5544" s="12"/>
      <c r="AA5544" s="12"/>
      <c r="AB5544" s="12"/>
      <c r="AC5544" s="12"/>
      <c r="AD5544" s="12"/>
      <c r="AE5544" s="12"/>
      <c r="AF5544" s="12"/>
      <c r="AG5544" s="12"/>
      <c r="AH5544" s="12"/>
      <c r="AI5544" s="12"/>
      <c r="AJ5544" s="12"/>
      <c r="AK5544" s="12"/>
      <c r="AL5544" s="12"/>
      <c r="AM5544" s="12"/>
      <c r="AN5544" s="12"/>
      <c r="AO5544" s="12"/>
      <c r="AP5544" s="12"/>
      <c r="AQ5544" s="12"/>
      <c r="AR5544" s="12"/>
      <c r="AS5544" s="12"/>
      <c r="AT5544" s="12"/>
      <c r="AU5544" s="12"/>
      <c r="AV5544" s="12"/>
      <c r="AW5544" s="12"/>
      <c r="AX5544" s="12"/>
      <c r="AY5544" s="12"/>
      <c r="AZ5544" s="12"/>
      <c r="BA5544" s="12"/>
      <c r="BB5544" s="12"/>
      <c r="BC5544" s="12"/>
      <c r="BD5544" s="12"/>
      <c r="BE5544" s="12"/>
      <c r="BF5544" s="12"/>
      <c r="BG5544" s="12"/>
      <c r="BH5544" s="12"/>
      <c r="BI5544" s="12"/>
      <c r="BJ5544" s="13"/>
      <c r="BK5544" s="13"/>
      <c r="BL5544" s="13"/>
      <c r="BM5544" s="13"/>
      <c r="BN5544" s="13"/>
    </row>
    <row r="5545" spans="4:66" x14ac:dyDescent="0.25">
      <c r="D5545"/>
      <c r="E5545" s="10"/>
      <c r="F5545" s="10"/>
      <c r="G5545" s="10"/>
      <c r="H5545" s="10"/>
      <c r="I5545" s="10"/>
      <c r="J5545" s="10"/>
      <c r="K5545" s="11"/>
      <c r="L5545" s="11"/>
      <c r="M5545" s="12"/>
      <c r="N5545" s="12"/>
      <c r="O5545" s="12"/>
      <c r="P5545" s="12"/>
      <c r="Q5545" s="12"/>
      <c r="R5545" s="12"/>
      <c r="S5545" s="12"/>
      <c r="T5545" s="12"/>
      <c r="U5545" s="12"/>
      <c r="V5545" s="12"/>
      <c r="W5545" s="12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2"/>
      <c r="AS5545" s="12"/>
      <c r="AT5545" s="12"/>
      <c r="AU5545" s="12"/>
      <c r="AV5545" s="12"/>
      <c r="AW5545" s="12"/>
      <c r="AX5545" s="12"/>
      <c r="AY5545" s="12"/>
      <c r="AZ5545" s="12"/>
      <c r="BA5545" s="12"/>
      <c r="BB5545" s="12"/>
      <c r="BC5545" s="12"/>
      <c r="BD5545" s="12"/>
      <c r="BE5545" s="12"/>
      <c r="BF5545" s="12"/>
      <c r="BG5545" s="12"/>
      <c r="BH5545" s="12"/>
      <c r="BI5545" s="12"/>
      <c r="BJ5545" s="13"/>
      <c r="BK5545" s="13"/>
      <c r="BL5545" s="13"/>
      <c r="BM5545" s="13"/>
      <c r="BN5545" s="13"/>
    </row>
    <row r="5546" spans="4:66" x14ac:dyDescent="0.25">
      <c r="D5546"/>
      <c r="E5546" s="10"/>
      <c r="F5546" s="10"/>
      <c r="G5546" s="10"/>
      <c r="H5546" s="10"/>
      <c r="I5546" s="10"/>
      <c r="J5546" s="10"/>
      <c r="K5546" s="11"/>
      <c r="L5546" s="11"/>
      <c r="M5546" s="12"/>
      <c r="N5546" s="12"/>
      <c r="O5546" s="12"/>
      <c r="P5546" s="12"/>
      <c r="Q5546" s="12"/>
      <c r="R5546" s="12"/>
      <c r="S5546" s="12"/>
      <c r="T5546" s="12"/>
      <c r="U5546" s="12"/>
      <c r="V5546" s="12"/>
      <c r="W5546" s="12"/>
      <c r="X5546" s="12"/>
      <c r="Y5546" s="12"/>
      <c r="Z5546" s="12"/>
      <c r="AA5546" s="12"/>
      <c r="AB5546" s="12"/>
      <c r="AC5546" s="12"/>
      <c r="AD5546" s="12"/>
      <c r="AE5546" s="12"/>
      <c r="AF5546" s="12"/>
      <c r="AG5546" s="12"/>
      <c r="AH5546" s="12"/>
      <c r="AI5546" s="12"/>
      <c r="AJ5546" s="12"/>
      <c r="AK5546" s="12"/>
      <c r="AL5546" s="12"/>
      <c r="AM5546" s="12"/>
      <c r="AN5546" s="12"/>
      <c r="AO5546" s="12"/>
      <c r="AP5546" s="12"/>
      <c r="AQ5546" s="12"/>
      <c r="AR5546" s="12"/>
      <c r="AS5546" s="12"/>
      <c r="AT5546" s="12"/>
      <c r="AU5546" s="12"/>
      <c r="AV5546" s="12"/>
      <c r="AW5546" s="12"/>
      <c r="AX5546" s="12"/>
      <c r="AY5546" s="12"/>
      <c r="AZ5546" s="12"/>
      <c r="BA5546" s="12"/>
      <c r="BB5546" s="12"/>
      <c r="BC5546" s="12"/>
      <c r="BD5546" s="12"/>
      <c r="BE5546" s="12"/>
      <c r="BF5546" s="12"/>
      <c r="BG5546" s="12"/>
      <c r="BH5546" s="12"/>
      <c r="BI5546" s="12"/>
      <c r="BJ5546" s="13"/>
      <c r="BK5546" s="13"/>
      <c r="BL5546" s="13"/>
      <c r="BM5546" s="13"/>
      <c r="BN5546" s="13"/>
    </row>
    <row r="5547" spans="4:66" x14ac:dyDescent="0.25">
      <c r="D5547"/>
      <c r="E5547" s="10"/>
      <c r="F5547" s="10"/>
      <c r="G5547" s="10"/>
      <c r="H5547" s="10"/>
      <c r="I5547" s="10"/>
      <c r="J5547" s="10"/>
      <c r="K5547" s="11"/>
      <c r="L5547" s="11"/>
      <c r="M5547" s="12"/>
      <c r="N5547" s="12"/>
      <c r="O5547" s="12"/>
      <c r="P5547" s="12"/>
      <c r="Q5547" s="12"/>
      <c r="R5547" s="12"/>
      <c r="S5547" s="12"/>
      <c r="T5547" s="12"/>
      <c r="U5547" s="12"/>
      <c r="V5547" s="12"/>
      <c r="W5547" s="12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2"/>
      <c r="AS5547" s="12"/>
      <c r="AT5547" s="12"/>
      <c r="AU5547" s="12"/>
      <c r="AV5547" s="12"/>
      <c r="AW5547" s="12"/>
      <c r="AX5547" s="12"/>
      <c r="AY5547" s="12"/>
      <c r="AZ5547" s="12"/>
      <c r="BA5547" s="12"/>
      <c r="BB5547" s="12"/>
      <c r="BC5547" s="12"/>
      <c r="BD5547" s="12"/>
      <c r="BE5547" s="12"/>
      <c r="BF5547" s="12"/>
      <c r="BG5547" s="12"/>
      <c r="BH5547" s="12"/>
      <c r="BI5547" s="12"/>
      <c r="BJ5547" s="13"/>
      <c r="BK5547" s="13"/>
      <c r="BL5547" s="13"/>
      <c r="BM5547" s="13"/>
      <c r="BN5547" s="13"/>
    </row>
    <row r="5548" spans="4:66" x14ac:dyDescent="0.25">
      <c r="D5548"/>
      <c r="E5548" s="10"/>
      <c r="F5548" s="10"/>
      <c r="G5548" s="10"/>
      <c r="H5548" s="10"/>
      <c r="I5548" s="10"/>
      <c r="J5548" s="10"/>
      <c r="K5548" s="11"/>
      <c r="L5548" s="11"/>
      <c r="M5548" s="12"/>
      <c r="N5548" s="12"/>
      <c r="O5548" s="12"/>
      <c r="P5548" s="12"/>
      <c r="Q5548" s="12"/>
      <c r="R5548" s="12"/>
      <c r="S5548" s="12"/>
      <c r="T5548" s="12"/>
      <c r="U5548" s="12"/>
      <c r="V5548" s="12"/>
      <c r="W5548" s="12"/>
      <c r="X5548" s="12"/>
      <c r="Y5548" s="12"/>
      <c r="Z5548" s="12"/>
      <c r="AA5548" s="12"/>
      <c r="AB5548" s="12"/>
      <c r="AC5548" s="12"/>
      <c r="AD5548" s="12"/>
      <c r="AE5548" s="12"/>
      <c r="AF5548" s="12"/>
      <c r="AG5548" s="12"/>
      <c r="AH5548" s="12"/>
      <c r="AI5548" s="12"/>
      <c r="AJ5548" s="12"/>
      <c r="AK5548" s="12"/>
      <c r="AL5548" s="12"/>
      <c r="AM5548" s="12"/>
      <c r="AN5548" s="12"/>
      <c r="AO5548" s="12"/>
      <c r="AP5548" s="12"/>
      <c r="AQ5548" s="12"/>
      <c r="AR5548" s="12"/>
      <c r="AS5548" s="12"/>
      <c r="AT5548" s="12"/>
      <c r="AU5548" s="12"/>
      <c r="AV5548" s="12"/>
      <c r="AW5548" s="12"/>
      <c r="AX5548" s="12"/>
      <c r="AY5548" s="12"/>
      <c r="AZ5548" s="12"/>
      <c r="BA5548" s="12"/>
      <c r="BB5548" s="12"/>
      <c r="BC5548" s="12"/>
      <c r="BD5548" s="12"/>
      <c r="BE5548" s="12"/>
      <c r="BF5548" s="12"/>
      <c r="BG5548" s="12"/>
      <c r="BH5548" s="12"/>
      <c r="BI5548" s="12"/>
      <c r="BJ5548" s="13"/>
      <c r="BK5548" s="13"/>
      <c r="BL5548" s="13"/>
      <c r="BM5548" s="13"/>
      <c r="BN5548" s="13"/>
    </row>
    <row r="5549" spans="4:66" x14ac:dyDescent="0.25">
      <c r="D5549"/>
      <c r="E5549" s="10"/>
      <c r="F5549" s="10"/>
      <c r="G5549" s="10"/>
      <c r="H5549" s="10"/>
      <c r="I5549" s="10"/>
      <c r="J5549" s="10"/>
      <c r="K5549" s="11"/>
      <c r="L5549" s="11"/>
      <c r="M5549" s="12"/>
      <c r="N5549" s="12"/>
      <c r="O5549" s="12"/>
      <c r="P5549" s="12"/>
      <c r="Q5549" s="12"/>
      <c r="R5549" s="12"/>
      <c r="S5549" s="12"/>
      <c r="T5549" s="12"/>
      <c r="U5549" s="12"/>
      <c r="V5549" s="12"/>
      <c r="W5549" s="12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2"/>
      <c r="AS5549" s="12"/>
      <c r="AT5549" s="12"/>
      <c r="AU5549" s="12"/>
      <c r="AV5549" s="12"/>
      <c r="AW5549" s="12"/>
      <c r="AX5549" s="12"/>
      <c r="AY5549" s="12"/>
      <c r="AZ5549" s="12"/>
      <c r="BA5549" s="12"/>
      <c r="BB5549" s="12"/>
      <c r="BC5549" s="12"/>
      <c r="BD5549" s="12"/>
      <c r="BE5549" s="12"/>
      <c r="BF5549" s="12"/>
      <c r="BG5549" s="12"/>
      <c r="BH5549" s="12"/>
      <c r="BI5549" s="12"/>
      <c r="BJ5549" s="13"/>
      <c r="BK5549" s="13"/>
      <c r="BL5549" s="13"/>
      <c r="BM5549" s="13"/>
      <c r="BN5549" s="13"/>
    </row>
    <row r="5550" spans="4:66" x14ac:dyDescent="0.25">
      <c r="D5550"/>
      <c r="E5550" s="10"/>
      <c r="F5550" s="10"/>
      <c r="G5550" s="10"/>
      <c r="H5550" s="10"/>
      <c r="I5550" s="10"/>
      <c r="J5550" s="10"/>
      <c r="K5550" s="11"/>
      <c r="L5550" s="11"/>
      <c r="M5550" s="12"/>
      <c r="N5550" s="12"/>
      <c r="O5550" s="12"/>
      <c r="P5550" s="12"/>
      <c r="Q5550" s="12"/>
      <c r="R5550" s="12"/>
      <c r="S5550" s="12"/>
      <c r="T5550" s="12"/>
      <c r="U5550" s="12"/>
      <c r="V5550" s="12"/>
      <c r="W5550" s="12"/>
      <c r="X5550" s="12"/>
      <c r="Y5550" s="12"/>
      <c r="Z5550" s="12"/>
      <c r="AA5550" s="12"/>
      <c r="AB5550" s="12"/>
      <c r="AC5550" s="12"/>
      <c r="AD5550" s="12"/>
      <c r="AE5550" s="12"/>
      <c r="AF5550" s="12"/>
      <c r="AG5550" s="12"/>
      <c r="AH5550" s="12"/>
      <c r="AI5550" s="12"/>
      <c r="AJ5550" s="12"/>
      <c r="AK5550" s="12"/>
      <c r="AL5550" s="12"/>
      <c r="AM5550" s="12"/>
      <c r="AN5550" s="12"/>
      <c r="AO5550" s="12"/>
      <c r="AP5550" s="12"/>
      <c r="AQ5550" s="12"/>
      <c r="AR5550" s="12"/>
      <c r="AS5550" s="12"/>
      <c r="AT5550" s="12"/>
      <c r="AU5550" s="12"/>
      <c r="AV5550" s="12"/>
      <c r="AW5550" s="12"/>
      <c r="AX5550" s="12"/>
      <c r="AY5550" s="12"/>
      <c r="AZ5550" s="12"/>
      <c r="BA5550" s="12"/>
      <c r="BB5550" s="12"/>
      <c r="BC5550" s="12"/>
      <c r="BD5550" s="12"/>
      <c r="BE5550" s="12"/>
      <c r="BF5550" s="12"/>
      <c r="BG5550" s="12"/>
      <c r="BH5550" s="12"/>
      <c r="BI5550" s="12"/>
      <c r="BJ5550" s="13"/>
      <c r="BK5550" s="13"/>
      <c r="BL5550" s="13"/>
      <c r="BM5550" s="13"/>
      <c r="BN5550" s="13"/>
    </row>
    <row r="5551" spans="4:66" x14ac:dyDescent="0.25">
      <c r="D5551"/>
      <c r="E5551" s="10"/>
      <c r="F5551" s="10"/>
      <c r="G5551" s="10"/>
      <c r="H5551" s="10"/>
      <c r="I5551" s="10"/>
      <c r="J5551" s="10"/>
      <c r="K5551" s="11"/>
      <c r="L5551" s="11"/>
      <c r="M5551" s="12"/>
      <c r="N5551" s="12"/>
      <c r="O5551" s="12"/>
      <c r="P5551" s="12"/>
      <c r="Q5551" s="12"/>
      <c r="R5551" s="12"/>
      <c r="S5551" s="12"/>
      <c r="T5551" s="12"/>
      <c r="U5551" s="12"/>
      <c r="V5551" s="12"/>
      <c r="W5551" s="12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2"/>
      <c r="AS5551" s="12"/>
      <c r="AT5551" s="12"/>
      <c r="AU5551" s="12"/>
      <c r="AV5551" s="12"/>
      <c r="AW5551" s="12"/>
      <c r="AX5551" s="12"/>
      <c r="AY5551" s="12"/>
      <c r="AZ5551" s="12"/>
      <c r="BA5551" s="12"/>
      <c r="BB5551" s="12"/>
      <c r="BC5551" s="12"/>
      <c r="BD5551" s="12"/>
      <c r="BE5551" s="12"/>
      <c r="BF5551" s="12"/>
      <c r="BG5551" s="12"/>
      <c r="BH5551" s="12"/>
      <c r="BI5551" s="12"/>
      <c r="BJ5551" s="13"/>
      <c r="BK5551" s="13"/>
      <c r="BL5551" s="13"/>
      <c r="BM5551" s="13"/>
      <c r="BN5551" s="13"/>
    </row>
    <row r="5552" spans="4:66" x14ac:dyDescent="0.25">
      <c r="D5552"/>
      <c r="E5552" s="10"/>
      <c r="F5552" s="10"/>
      <c r="G5552" s="10"/>
      <c r="H5552" s="10"/>
      <c r="I5552" s="10"/>
      <c r="J5552" s="10"/>
      <c r="K5552" s="11"/>
      <c r="L5552" s="11"/>
      <c r="M5552" s="12"/>
      <c r="N5552" s="12"/>
      <c r="O5552" s="12"/>
      <c r="P5552" s="12"/>
      <c r="Q5552" s="12"/>
      <c r="R5552" s="12"/>
      <c r="S5552" s="12"/>
      <c r="T5552" s="12"/>
      <c r="U5552" s="12"/>
      <c r="V5552" s="12"/>
      <c r="W5552" s="12"/>
      <c r="X5552" s="12"/>
      <c r="Y5552" s="12"/>
      <c r="Z5552" s="12"/>
      <c r="AA5552" s="12"/>
      <c r="AB5552" s="12"/>
      <c r="AC5552" s="12"/>
      <c r="AD5552" s="12"/>
      <c r="AE5552" s="12"/>
      <c r="AF5552" s="12"/>
      <c r="AG5552" s="12"/>
      <c r="AH5552" s="12"/>
      <c r="AI5552" s="12"/>
      <c r="AJ5552" s="12"/>
      <c r="AK5552" s="12"/>
      <c r="AL5552" s="12"/>
      <c r="AM5552" s="12"/>
      <c r="AN5552" s="12"/>
      <c r="AO5552" s="12"/>
      <c r="AP5552" s="12"/>
      <c r="AQ5552" s="12"/>
      <c r="AR5552" s="12"/>
      <c r="AS5552" s="12"/>
      <c r="AT5552" s="12"/>
      <c r="AU5552" s="12"/>
      <c r="AV5552" s="12"/>
      <c r="AW5552" s="12"/>
      <c r="AX5552" s="12"/>
      <c r="AY5552" s="12"/>
      <c r="AZ5552" s="12"/>
      <c r="BA5552" s="12"/>
      <c r="BB5552" s="12"/>
      <c r="BC5552" s="12"/>
      <c r="BD5552" s="12"/>
      <c r="BE5552" s="12"/>
      <c r="BF5552" s="12"/>
      <c r="BG5552" s="12"/>
      <c r="BH5552" s="12"/>
      <c r="BI5552" s="12"/>
      <c r="BJ5552" s="13"/>
      <c r="BK5552" s="13"/>
      <c r="BL5552" s="13"/>
      <c r="BM5552" s="13"/>
      <c r="BN5552" s="13"/>
    </row>
    <row r="5553" spans="4:66" x14ac:dyDescent="0.25">
      <c r="D5553"/>
      <c r="E5553" s="10"/>
      <c r="F5553" s="10"/>
      <c r="G5553" s="10"/>
      <c r="H5553" s="10"/>
      <c r="I5553" s="10"/>
      <c r="J5553" s="10"/>
      <c r="K5553" s="11"/>
      <c r="L5553" s="11"/>
      <c r="M5553" s="12"/>
      <c r="N5553" s="12"/>
      <c r="O5553" s="12"/>
      <c r="P5553" s="12"/>
      <c r="Q5553" s="12"/>
      <c r="R5553" s="12"/>
      <c r="S5553" s="12"/>
      <c r="T5553" s="12"/>
      <c r="U5553" s="12"/>
      <c r="V5553" s="12"/>
      <c r="W5553" s="12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2"/>
      <c r="AS5553" s="12"/>
      <c r="AT5553" s="12"/>
      <c r="AU5553" s="12"/>
      <c r="AV5553" s="12"/>
      <c r="AW5553" s="12"/>
      <c r="AX5553" s="12"/>
      <c r="AY5553" s="12"/>
      <c r="AZ5553" s="12"/>
      <c r="BA5553" s="12"/>
      <c r="BB5553" s="12"/>
      <c r="BC5553" s="12"/>
      <c r="BD5553" s="12"/>
      <c r="BE5553" s="12"/>
      <c r="BF5553" s="12"/>
      <c r="BG5553" s="12"/>
      <c r="BH5553" s="12"/>
      <c r="BI5553" s="12"/>
      <c r="BJ5553" s="13"/>
      <c r="BK5553" s="13"/>
      <c r="BL5553" s="13"/>
      <c r="BM5553" s="13"/>
      <c r="BN5553" s="13"/>
    </row>
    <row r="5554" spans="4:66" x14ac:dyDescent="0.25">
      <c r="D5554"/>
      <c r="E5554" s="10"/>
      <c r="F5554" s="10"/>
      <c r="G5554" s="10"/>
      <c r="H5554" s="10"/>
      <c r="I5554" s="10"/>
      <c r="J5554" s="10"/>
      <c r="K5554" s="11"/>
      <c r="L5554" s="11"/>
      <c r="M5554" s="12"/>
      <c r="N5554" s="12"/>
      <c r="O5554" s="12"/>
      <c r="P5554" s="12"/>
      <c r="Q5554" s="12"/>
      <c r="R5554" s="12"/>
      <c r="S5554" s="12"/>
      <c r="T5554" s="12"/>
      <c r="U5554" s="12"/>
      <c r="V5554" s="12"/>
      <c r="W5554" s="12"/>
      <c r="X5554" s="12"/>
      <c r="Y5554" s="12"/>
      <c r="Z5554" s="12"/>
      <c r="AA5554" s="12"/>
      <c r="AB5554" s="12"/>
      <c r="AC5554" s="12"/>
      <c r="AD5554" s="12"/>
      <c r="AE5554" s="12"/>
      <c r="AF5554" s="12"/>
      <c r="AG5554" s="12"/>
      <c r="AH5554" s="12"/>
      <c r="AI5554" s="12"/>
      <c r="AJ5554" s="12"/>
      <c r="AK5554" s="12"/>
      <c r="AL5554" s="12"/>
      <c r="AM5554" s="12"/>
      <c r="AN5554" s="12"/>
      <c r="AO5554" s="12"/>
      <c r="AP5554" s="12"/>
      <c r="AQ5554" s="12"/>
      <c r="AR5554" s="12"/>
      <c r="AS5554" s="12"/>
      <c r="AT5554" s="12"/>
      <c r="AU5554" s="12"/>
      <c r="AV5554" s="12"/>
      <c r="AW5554" s="12"/>
      <c r="AX5554" s="12"/>
      <c r="AY5554" s="12"/>
      <c r="AZ5554" s="12"/>
      <c r="BA5554" s="12"/>
      <c r="BB5554" s="12"/>
      <c r="BC5554" s="12"/>
      <c r="BD5554" s="12"/>
      <c r="BE5554" s="12"/>
      <c r="BF5554" s="12"/>
      <c r="BG5554" s="12"/>
      <c r="BH5554" s="12"/>
      <c r="BI5554" s="12"/>
      <c r="BJ5554" s="13"/>
      <c r="BK5554" s="13"/>
      <c r="BL5554" s="13"/>
      <c r="BM5554" s="13"/>
      <c r="BN5554" s="13"/>
    </row>
    <row r="5555" spans="4:66" x14ac:dyDescent="0.25">
      <c r="D5555"/>
      <c r="E5555" s="10"/>
      <c r="F5555" s="10"/>
      <c r="G5555" s="10"/>
      <c r="H5555" s="10"/>
      <c r="I5555" s="10"/>
      <c r="J5555" s="10"/>
      <c r="K5555" s="11"/>
      <c r="L5555" s="11"/>
      <c r="M5555" s="12"/>
      <c r="N5555" s="12"/>
      <c r="O5555" s="12"/>
      <c r="P5555" s="12"/>
      <c r="Q5555" s="12"/>
      <c r="R5555" s="12"/>
      <c r="S5555" s="12"/>
      <c r="T5555" s="12"/>
      <c r="U5555" s="12"/>
      <c r="V5555" s="12"/>
      <c r="W5555" s="12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2"/>
      <c r="AS5555" s="12"/>
      <c r="AT5555" s="12"/>
      <c r="AU5555" s="12"/>
      <c r="AV5555" s="12"/>
      <c r="AW5555" s="12"/>
      <c r="AX5555" s="12"/>
      <c r="AY5555" s="12"/>
      <c r="AZ5555" s="12"/>
      <c r="BA5555" s="12"/>
      <c r="BB5555" s="12"/>
      <c r="BC5555" s="12"/>
      <c r="BD5555" s="12"/>
      <c r="BE5555" s="12"/>
      <c r="BF5555" s="12"/>
      <c r="BG5555" s="12"/>
      <c r="BH5555" s="12"/>
      <c r="BI5555" s="12"/>
      <c r="BJ5555" s="13"/>
      <c r="BK5555" s="13"/>
      <c r="BL5555" s="13"/>
      <c r="BM5555" s="13"/>
      <c r="BN5555" s="13"/>
    </row>
    <row r="5556" spans="4:66" x14ac:dyDescent="0.25">
      <c r="D5556"/>
      <c r="E5556" s="10"/>
      <c r="F5556" s="10"/>
      <c r="G5556" s="10"/>
      <c r="H5556" s="10"/>
      <c r="I5556" s="10"/>
      <c r="J5556" s="10"/>
      <c r="K5556" s="11"/>
      <c r="L5556" s="11"/>
      <c r="M5556" s="12"/>
      <c r="N5556" s="12"/>
      <c r="O5556" s="12"/>
      <c r="P5556" s="12"/>
      <c r="Q5556" s="12"/>
      <c r="R5556" s="12"/>
      <c r="S5556" s="12"/>
      <c r="T5556" s="12"/>
      <c r="U5556" s="12"/>
      <c r="V5556" s="12"/>
      <c r="W5556" s="12"/>
      <c r="X5556" s="12"/>
      <c r="Y5556" s="12"/>
      <c r="Z5556" s="12"/>
      <c r="AA5556" s="12"/>
      <c r="AB5556" s="12"/>
      <c r="AC5556" s="12"/>
      <c r="AD5556" s="12"/>
      <c r="AE5556" s="12"/>
      <c r="AF5556" s="12"/>
      <c r="AG5556" s="12"/>
      <c r="AH5556" s="12"/>
      <c r="AI5556" s="12"/>
      <c r="AJ5556" s="12"/>
      <c r="AK5556" s="12"/>
      <c r="AL5556" s="12"/>
      <c r="AM5556" s="12"/>
      <c r="AN5556" s="12"/>
      <c r="AO5556" s="12"/>
      <c r="AP5556" s="12"/>
      <c r="AQ5556" s="12"/>
      <c r="AR5556" s="12"/>
      <c r="AS5556" s="12"/>
      <c r="AT5556" s="12"/>
      <c r="AU5556" s="12"/>
      <c r="AV5556" s="12"/>
      <c r="AW5556" s="12"/>
      <c r="AX5556" s="12"/>
      <c r="AY5556" s="12"/>
      <c r="AZ5556" s="12"/>
      <c r="BA5556" s="12"/>
      <c r="BB5556" s="12"/>
      <c r="BC5556" s="12"/>
      <c r="BD5556" s="12"/>
      <c r="BE5556" s="12"/>
      <c r="BF5556" s="12"/>
      <c r="BG5556" s="12"/>
      <c r="BH5556" s="12"/>
      <c r="BI5556" s="12"/>
      <c r="BJ5556" s="13"/>
      <c r="BK5556" s="13"/>
      <c r="BL5556" s="13"/>
      <c r="BM5556" s="13"/>
      <c r="BN5556" s="13"/>
    </row>
    <row r="5557" spans="4:66" x14ac:dyDescent="0.25">
      <c r="D5557"/>
      <c r="E5557" s="10"/>
      <c r="F5557" s="10"/>
      <c r="G5557" s="10"/>
      <c r="H5557" s="10"/>
      <c r="I5557" s="10"/>
      <c r="J5557" s="10"/>
      <c r="K5557" s="11"/>
      <c r="L5557" s="11"/>
      <c r="M5557" s="12"/>
      <c r="N5557" s="12"/>
      <c r="O5557" s="12"/>
      <c r="P5557" s="12"/>
      <c r="Q5557" s="12"/>
      <c r="R5557" s="12"/>
      <c r="S5557" s="12"/>
      <c r="T5557" s="12"/>
      <c r="U5557" s="12"/>
      <c r="V5557" s="12"/>
      <c r="W5557" s="12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2"/>
      <c r="AS5557" s="12"/>
      <c r="AT5557" s="12"/>
      <c r="AU5557" s="12"/>
      <c r="AV5557" s="12"/>
      <c r="AW5557" s="12"/>
      <c r="AX5557" s="12"/>
      <c r="AY5557" s="12"/>
      <c r="AZ5557" s="12"/>
      <c r="BA5557" s="12"/>
      <c r="BB5557" s="12"/>
      <c r="BC5557" s="12"/>
      <c r="BD5557" s="12"/>
      <c r="BE5557" s="12"/>
      <c r="BF5557" s="12"/>
      <c r="BG5557" s="12"/>
      <c r="BH5557" s="12"/>
      <c r="BI5557" s="12"/>
      <c r="BJ5557" s="13"/>
      <c r="BK5557" s="13"/>
      <c r="BL5557" s="13"/>
      <c r="BM5557" s="13"/>
      <c r="BN5557" s="13"/>
    </row>
    <row r="5558" spans="4:66" x14ac:dyDescent="0.25">
      <c r="D5558"/>
      <c r="E5558" s="10"/>
      <c r="F5558" s="10"/>
      <c r="G5558" s="10"/>
      <c r="H5558" s="10"/>
      <c r="I5558" s="10"/>
      <c r="J5558" s="10"/>
      <c r="K5558" s="11"/>
      <c r="L5558" s="11"/>
      <c r="M5558" s="12"/>
      <c r="N5558" s="12"/>
      <c r="O5558" s="12"/>
      <c r="P5558" s="12"/>
      <c r="Q5558" s="12"/>
      <c r="R5558" s="12"/>
      <c r="S5558" s="12"/>
      <c r="T5558" s="12"/>
      <c r="U5558" s="12"/>
      <c r="V5558" s="12"/>
      <c r="W5558" s="12"/>
      <c r="X5558" s="12"/>
      <c r="Y5558" s="12"/>
      <c r="Z5558" s="12"/>
      <c r="AA5558" s="12"/>
      <c r="AB5558" s="12"/>
      <c r="AC5558" s="12"/>
      <c r="AD5558" s="12"/>
      <c r="AE5558" s="12"/>
      <c r="AF5558" s="12"/>
      <c r="AG5558" s="12"/>
      <c r="AH5558" s="12"/>
      <c r="AI5558" s="12"/>
      <c r="AJ5558" s="12"/>
      <c r="AK5558" s="12"/>
      <c r="AL5558" s="12"/>
      <c r="AM5558" s="12"/>
      <c r="AN5558" s="12"/>
      <c r="AO5558" s="12"/>
      <c r="AP5558" s="12"/>
      <c r="AQ5558" s="12"/>
      <c r="AR5558" s="12"/>
      <c r="AS5558" s="12"/>
      <c r="AT5558" s="12"/>
      <c r="AU5558" s="12"/>
      <c r="AV5558" s="12"/>
      <c r="AW5558" s="12"/>
      <c r="AX5558" s="12"/>
      <c r="AY5558" s="12"/>
      <c r="AZ5558" s="12"/>
      <c r="BA5558" s="12"/>
      <c r="BB5558" s="12"/>
      <c r="BC5558" s="12"/>
      <c r="BD5558" s="12"/>
      <c r="BE5558" s="12"/>
      <c r="BF5558" s="12"/>
      <c r="BG5558" s="12"/>
      <c r="BH5558" s="12"/>
      <c r="BI5558" s="12"/>
      <c r="BJ5558" s="13"/>
      <c r="BK5558" s="13"/>
      <c r="BL5558" s="13"/>
      <c r="BM5558" s="13"/>
      <c r="BN5558" s="13"/>
    </row>
    <row r="5559" spans="4:66" x14ac:dyDescent="0.25">
      <c r="D5559"/>
      <c r="E5559" s="10"/>
      <c r="F5559" s="10"/>
      <c r="G5559" s="10"/>
      <c r="H5559" s="10"/>
      <c r="I5559" s="10"/>
      <c r="J5559" s="10"/>
      <c r="K5559" s="11"/>
      <c r="L5559" s="11"/>
      <c r="M5559" s="12"/>
      <c r="N5559" s="12"/>
      <c r="O5559" s="12"/>
      <c r="P5559" s="12"/>
      <c r="Q5559" s="12"/>
      <c r="R5559" s="12"/>
      <c r="S5559" s="12"/>
      <c r="T5559" s="12"/>
      <c r="U5559" s="12"/>
      <c r="V5559" s="12"/>
      <c r="W5559" s="12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2"/>
      <c r="AS5559" s="12"/>
      <c r="AT5559" s="12"/>
      <c r="AU5559" s="12"/>
      <c r="AV5559" s="12"/>
      <c r="AW5559" s="12"/>
      <c r="AX5559" s="12"/>
      <c r="AY5559" s="12"/>
      <c r="AZ5559" s="12"/>
      <c r="BA5559" s="12"/>
      <c r="BB5559" s="12"/>
      <c r="BC5559" s="12"/>
      <c r="BD5559" s="12"/>
      <c r="BE5559" s="12"/>
      <c r="BF5559" s="12"/>
      <c r="BG5559" s="12"/>
      <c r="BH5559" s="12"/>
      <c r="BI5559" s="12"/>
      <c r="BJ5559" s="13"/>
      <c r="BK5559" s="13"/>
      <c r="BL5559" s="13"/>
      <c r="BM5559" s="13"/>
      <c r="BN5559" s="13"/>
    </row>
    <row r="5560" spans="4:66" x14ac:dyDescent="0.25">
      <c r="D5560"/>
      <c r="E5560" s="10"/>
      <c r="F5560" s="10"/>
      <c r="G5560" s="10"/>
      <c r="H5560" s="10"/>
      <c r="I5560" s="10"/>
      <c r="J5560" s="10"/>
      <c r="K5560" s="11"/>
      <c r="L5560" s="11"/>
      <c r="M5560" s="12"/>
      <c r="N5560" s="12"/>
      <c r="O5560" s="12"/>
      <c r="P5560" s="12"/>
      <c r="Q5560" s="12"/>
      <c r="R5560" s="12"/>
      <c r="S5560" s="12"/>
      <c r="T5560" s="12"/>
      <c r="U5560" s="12"/>
      <c r="V5560" s="12"/>
      <c r="W5560" s="12"/>
      <c r="X5560" s="12"/>
      <c r="Y5560" s="12"/>
      <c r="Z5560" s="12"/>
      <c r="AA5560" s="12"/>
      <c r="AB5560" s="12"/>
      <c r="AC5560" s="12"/>
      <c r="AD5560" s="12"/>
      <c r="AE5560" s="12"/>
      <c r="AF5560" s="12"/>
      <c r="AG5560" s="12"/>
      <c r="AH5560" s="12"/>
      <c r="AI5560" s="12"/>
      <c r="AJ5560" s="12"/>
      <c r="AK5560" s="12"/>
      <c r="AL5560" s="12"/>
      <c r="AM5560" s="12"/>
      <c r="AN5560" s="12"/>
      <c r="AO5560" s="12"/>
      <c r="AP5560" s="12"/>
      <c r="AQ5560" s="12"/>
      <c r="AR5560" s="12"/>
      <c r="AS5560" s="12"/>
      <c r="AT5560" s="12"/>
      <c r="AU5560" s="12"/>
      <c r="AV5560" s="12"/>
      <c r="AW5560" s="12"/>
      <c r="AX5560" s="12"/>
      <c r="AY5560" s="12"/>
      <c r="AZ5560" s="12"/>
      <c r="BA5560" s="12"/>
      <c r="BB5560" s="12"/>
      <c r="BC5560" s="12"/>
      <c r="BD5560" s="12"/>
      <c r="BE5560" s="12"/>
      <c r="BF5560" s="12"/>
      <c r="BG5560" s="12"/>
      <c r="BH5560" s="12"/>
      <c r="BI5560" s="12"/>
      <c r="BJ5560" s="13"/>
      <c r="BK5560" s="13"/>
      <c r="BL5560" s="13"/>
      <c r="BM5560" s="13"/>
      <c r="BN5560" s="13"/>
    </row>
    <row r="5561" spans="4:66" x14ac:dyDescent="0.25">
      <c r="D5561"/>
      <c r="E5561" s="10"/>
      <c r="F5561" s="10"/>
      <c r="G5561" s="10"/>
      <c r="H5561" s="10"/>
      <c r="I5561" s="10"/>
      <c r="J5561" s="10"/>
      <c r="K5561" s="11"/>
      <c r="L5561" s="11"/>
      <c r="M5561" s="12"/>
      <c r="N5561" s="12"/>
      <c r="O5561" s="12"/>
      <c r="P5561" s="12"/>
      <c r="Q5561" s="12"/>
      <c r="R5561" s="12"/>
      <c r="S5561" s="12"/>
      <c r="T5561" s="12"/>
      <c r="U5561" s="12"/>
      <c r="V5561" s="12"/>
      <c r="W5561" s="12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2"/>
      <c r="AS5561" s="12"/>
      <c r="AT5561" s="12"/>
      <c r="AU5561" s="12"/>
      <c r="AV5561" s="12"/>
      <c r="AW5561" s="12"/>
      <c r="AX5561" s="12"/>
      <c r="AY5561" s="12"/>
      <c r="AZ5561" s="12"/>
      <c r="BA5561" s="12"/>
      <c r="BB5561" s="12"/>
      <c r="BC5561" s="12"/>
      <c r="BD5561" s="12"/>
      <c r="BE5561" s="12"/>
      <c r="BF5561" s="12"/>
      <c r="BG5561" s="12"/>
      <c r="BH5561" s="12"/>
      <c r="BI5561" s="12"/>
      <c r="BJ5561" s="13"/>
      <c r="BK5561" s="13"/>
      <c r="BL5561" s="13"/>
      <c r="BM5561" s="13"/>
      <c r="BN5561" s="13"/>
    </row>
    <row r="5562" spans="4:66" x14ac:dyDescent="0.25">
      <c r="D5562"/>
      <c r="E5562" s="10"/>
      <c r="F5562" s="10"/>
      <c r="G5562" s="10"/>
      <c r="H5562" s="10"/>
      <c r="I5562" s="10"/>
      <c r="J5562" s="10"/>
      <c r="K5562" s="11"/>
      <c r="L5562" s="11"/>
      <c r="M5562" s="12"/>
      <c r="N5562" s="12"/>
      <c r="O5562" s="12"/>
      <c r="P5562" s="12"/>
      <c r="Q5562" s="12"/>
      <c r="R5562" s="12"/>
      <c r="S5562" s="12"/>
      <c r="T5562" s="12"/>
      <c r="U5562" s="12"/>
      <c r="V5562" s="12"/>
      <c r="W5562" s="12"/>
      <c r="X5562" s="12"/>
      <c r="Y5562" s="12"/>
      <c r="Z5562" s="12"/>
      <c r="AA5562" s="12"/>
      <c r="AB5562" s="12"/>
      <c r="AC5562" s="12"/>
      <c r="AD5562" s="12"/>
      <c r="AE5562" s="12"/>
      <c r="AF5562" s="12"/>
      <c r="AG5562" s="12"/>
      <c r="AH5562" s="12"/>
      <c r="AI5562" s="12"/>
      <c r="AJ5562" s="12"/>
      <c r="AK5562" s="12"/>
      <c r="AL5562" s="12"/>
      <c r="AM5562" s="12"/>
      <c r="AN5562" s="12"/>
      <c r="AO5562" s="12"/>
      <c r="AP5562" s="12"/>
      <c r="AQ5562" s="12"/>
      <c r="AR5562" s="12"/>
      <c r="AS5562" s="12"/>
      <c r="AT5562" s="12"/>
      <c r="AU5562" s="12"/>
      <c r="AV5562" s="12"/>
      <c r="AW5562" s="12"/>
      <c r="AX5562" s="12"/>
      <c r="AY5562" s="12"/>
      <c r="AZ5562" s="12"/>
      <c r="BA5562" s="12"/>
      <c r="BB5562" s="12"/>
      <c r="BC5562" s="12"/>
      <c r="BD5562" s="12"/>
      <c r="BE5562" s="12"/>
      <c r="BF5562" s="12"/>
      <c r="BG5562" s="12"/>
      <c r="BH5562" s="12"/>
      <c r="BI5562" s="12"/>
      <c r="BJ5562" s="13"/>
      <c r="BK5562" s="13"/>
      <c r="BL5562" s="13"/>
      <c r="BM5562" s="13"/>
      <c r="BN5562" s="13"/>
    </row>
    <row r="5563" spans="4:66" x14ac:dyDescent="0.25">
      <c r="D5563"/>
      <c r="E5563" s="10"/>
      <c r="F5563" s="10"/>
      <c r="G5563" s="10"/>
      <c r="H5563" s="10"/>
      <c r="I5563" s="10"/>
      <c r="J5563" s="10"/>
      <c r="K5563" s="11"/>
      <c r="L5563" s="11"/>
      <c r="M5563" s="12"/>
      <c r="N5563" s="12"/>
      <c r="O5563" s="12"/>
      <c r="P5563" s="12"/>
      <c r="Q5563" s="12"/>
      <c r="R5563" s="12"/>
      <c r="S5563" s="12"/>
      <c r="T5563" s="12"/>
      <c r="U5563" s="12"/>
      <c r="V5563" s="12"/>
      <c r="W5563" s="12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2"/>
      <c r="AS5563" s="12"/>
      <c r="AT5563" s="12"/>
      <c r="AU5563" s="12"/>
      <c r="AV5563" s="12"/>
      <c r="AW5563" s="12"/>
      <c r="AX5563" s="12"/>
      <c r="AY5563" s="12"/>
      <c r="AZ5563" s="12"/>
      <c r="BA5563" s="12"/>
      <c r="BB5563" s="12"/>
      <c r="BC5563" s="12"/>
      <c r="BD5563" s="12"/>
      <c r="BE5563" s="12"/>
      <c r="BF5563" s="12"/>
      <c r="BG5563" s="12"/>
      <c r="BH5563" s="12"/>
      <c r="BI5563" s="12"/>
      <c r="BJ5563" s="13"/>
      <c r="BK5563" s="13"/>
      <c r="BL5563" s="13"/>
      <c r="BM5563" s="13"/>
      <c r="BN5563" s="13"/>
    </row>
    <row r="5564" spans="4:66" x14ac:dyDescent="0.25">
      <c r="D5564"/>
      <c r="E5564" s="10"/>
      <c r="F5564" s="10"/>
      <c r="G5564" s="10"/>
      <c r="H5564" s="10"/>
      <c r="I5564" s="10"/>
      <c r="J5564" s="10"/>
      <c r="K5564" s="11"/>
      <c r="L5564" s="11"/>
      <c r="M5564" s="12"/>
      <c r="N5564" s="12"/>
      <c r="O5564" s="12"/>
      <c r="P5564" s="12"/>
      <c r="Q5564" s="12"/>
      <c r="R5564" s="12"/>
      <c r="S5564" s="12"/>
      <c r="T5564" s="12"/>
      <c r="U5564" s="12"/>
      <c r="V5564" s="12"/>
      <c r="W5564" s="12"/>
      <c r="X5564" s="12"/>
      <c r="Y5564" s="12"/>
      <c r="Z5564" s="12"/>
      <c r="AA5564" s="12"/>
      <c r="AB5564" s="12"/>
      <c r="AC5564" s="12"/>
      <c r="AD5564" s="12"/>
      <c r="AE5564" s="12"/>
      <c r="AF5564" s="12"/>
      <c r="AG5564" s="12"/>
      <c r="AH5564" s="12"/>
      <c r="AI5564" s="12"/>
      <c r="AJ5564" s="12"/>
      <c r="AK5564" s="12"/>
      <c r="AL5564" s="12"/>
      <c r="AM5564" s="12"/>
      <c r="AN5564" s="12"/>
      <c r="AO5564" s="12"/>
      <c r="AP5564" s="12"/>
      <c r="AQ5564" s="12"/>
      <c r="AR5564" s="12"/>
      <c r="AS5564" s="12"/>
      <c r="AT5564" s="12"/>
      <c r="AU5564" s="12"/>
      <c r="AV5564" s="12"/>
      <c r="AW5564" s="12"/>
      <c r="AX5564" s="12"/>
      <c r="AY5564" s="12"/>
      <c r="AZ5564" s="12"/>
      <c r="BA5564" s="12"/>
      <c r="BB5564" s="12"/>
      <c r="BC5564" s="12"/>
      <c r="BD5564" s="12"/>
      <c r="BE5564" s="12"/>
      <c r="BF5564" s="12"/>
      <c r="BG5564" s="12"/>
      <c r="BH5564" s="12"/>
      <c r="BI5564" s="12"/>
      <c r="BJ5564" s="13"/>
      <c r="BK5564" s="13"/>
      <c r="BL5564" s="13"/>
      <c r="BM5564" s="13"/>
      <c r="BN5564" s="13"/>
    </row>
    <row r="5565" spans="4:66" x14ac:dyDescent="0.25">
      <c r="D5565"/>
      <c r="E5565" s="10"/>
      <c r="F5565" s="10"/>
      <c r="G5565" s="10"/>
      <c r="H5565" s="10"/>
      <c r="I5565" s="10"/>
      <c r="J5565" s="10"/>
      <c r="K5565" s="11"/>
      <c r="L5565" s="11"/>
      <c r="M5565" s="12"/>
      <c r="N5565" s="12"/>
      <c r="O5565" s="12"/>
      <c r="P5565" s="12"/>
      <c r="Q5565" s="12"/>
      <c r="R5565" s="12"/>
      <c r="S5565" s="12"/>
      <c r="T5565" s="12"/>
      <c r="U5565" s="12"/>
      <c r="V5565" s="12"/>
      <c r="W5565" s="12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2"/>
      <c r="AS5565" s="12"/>
      <c r="AT5565" s="12"/>
      <c r="AU5565" s="12"/>
      <c r="AV5565" s="12"/>
      <c r="AW5565" s="12"/>
      <c r="AX5565" s="12"/>
      <c r="AY5565" s="12"/>
      <c r="AZ5565" s="12"/>
      <c r="BA5565" s="12"/>
      <c r="BB5565" s="12"/>
      <c r="BC5565" s="12"/>
      <c r="BD5565" s="12"/>
      <c r="BE5565" s="12"/>
      <c r="BF5565" s="12"/>
      <c r="BG5565" s="12"/>
      <c r="BH5565" s="12"/>
      <c r="BI5565" s="12"/>
      <c r="BJ5565" s="13"/>
      <c r="BK5565" s="13"/>
      <c r="BL5565" s="13"/>
      <c r="BM5565" s="13"/>
      <c r="BN5565" s="13"/>
    </row>
    <row r="5566" spans="4:66" x14ac:dyDescent="0.25">
      <c r="D5566"/>
      <c r="E5566" s="10"/>
      <c r="F5566" s="10"/>
      <c r="G5566" s="10"/>
      <c r="H5566" s="10"/>
      <c r="I5566" s="10"/>
      <c r="J5566" s="10"/>
      <c r="K5566" s="11"/>
      <c r="L5566" s="11"/>
      <c r="M5566" s="12"/>
      <c r="N5566" s="12"/>
      <c r="O5566" s="12"/>
      <c r="P5566" s="12"/>
      <c r="Q5566" s="12"/>
      <c r="R5566" s="12"/>
      <c r="S5566" s="12"/>
      <c r="T5566" s="12"/>
      <c r="U5566" s="12"/>
      <c r="V5566" s="12"/>
      <c r="W5566" s="12"/>
      <c r="X5566" s="12"/>
      <c r="Y5566" s="12"/>
      <c r="Z5566" s="12"/>
      <c r="AA5566" s="12"/>
      <c r="AB5566" s="12"/>
      <c r="AC5566" s="12"/>
      <c r="AD5566" s="12"/>
      <c r="AE5566" s="12"/>
      <c r="AF5566" s="12"/>
      <c r="AG5566" s="12"/>
      <c r="AH5566" s="12"/>
      <c r="AI5566" s="12"/>
      <c r="AJ5566" s="12"/>
      <c r="AK5566" s="12"/>
      <c r="AL5566" s="12"/>
      <c r="AM5566" s="12"/>
      <c r="AN5566" s="12"/>
      <c r="AO5566" s="12"/>
      <c r="AP5566" s="12"/>
      <c r="AQ5566" s="12"/>
      <c r="AR5566" s="12"/>
      <c r="AS5566" s="12"/>
      <c r="AT5566" s="12"/>
      <c r="AU5566" s="12"/>
      <c r="AV5566" s="12"/>
      <c r="AW5566" s="12"/>
      <c r="AX5566" s="12"/>
      <c r="AY5566" s="12"/>
      <c r="AZ5566" s="12"/>
      <c r="BA5566" s="12"/>
      <c r="BB5566" s="12"/>
      <c r="BC5566" s="12"/>
      <c r="BD5566" s="12"/>
      <c r="BE5566" s="12"/>
      <c r="BF5566" s="12"/>
      <c r="BG5566" s="12"/>
      <c r="BH5566" s="12"/>
      <c r="BI5566" s="12"/>
      <c r="BJ5566" s="13"/>
      <c r="BK5566" s="13"/>
      <c r="BL5566" s="13"/>
      <c r="BM5566" s="13"/>
      <c r="BN5566" s="13"/>
    </row>
    <row r="5567" spans="4:66" x14ac:dyDescent="0.25">
      <c r="D5567"/>
      <c r="E5567" s="10"/>
      <c r="F5567" s="10"/>
      <c r="G5567" s="10"/>
      <c r="H5567" s="10"/>
      <c r="I5567" s="10"/>
      <c r="J5567" s="10"/>
      <c r="K5567" s="11"/>
      <c r="L5567" s="11"/>
      <c r="M5567" s="12"/>
      <c r="N5567" s="12"/>
      <c r="O5567" s="12"/>
      <c r="P5567" s="12"/>
      <c r="Q5567" s="12"/>
      <c r="R5567" s="12"/>
      <c r="S5567" s="12"/>
      <c r="T5567" s="12"/>
      <c r="U5567" s="12"/>
      <c r="V5567" s="12"/>
      <c r="W5567" s="12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2"/>
      <c r="AS5567" s="12"/>
      <c r="AT5567" s="12"/>
      <c r="AU5567" s="12"/>
      <c r="AV5567" s="12"/>
      <c r="AW5567" s="12"/>
      <c r="AX5567" s="12"/>
      <c r="AY5567" s="12"/>
      <c r="AZ5567" s="12"/>
      <c r="BA5567" s="12"/>
      <c r="BB5567" s="12"/>
      <c r="BC5567" s="12"/>
      <c r="BD5567" s="12"/>
      <c r="BE5567" s="12"/>
      <c r="BF5567" s="12"/>
      <c r="BG5567" s="12"/>
      <c r="BH5567" s="12"/>
      <c r="BI5567" s="12"/>
      <c r="BJ5567" s="13"/>
      <c r="BK5567" s="13"/>
      <c r="BL5567" s="13"/>
      <c r="BM5567" s="13"/>
      <c r="BN5567" s="13"/>
    </row>
    <row r="5568" spans="4:66" x14ac:dyDescent="0.25">
      <c r="D5568"/>
      <c r="E5568" s="10"/>
      <c r="F5568" s="10"/>
      <c r="G5568" s="10"/>
      <c r="H5568" s="10"/>
      <c r="I5568" s="10"/>
      <c r="J5568" s="10"/>
      <c r="K5568" s="11"/>
      <c r="L5568" s="11"/>
      <c r="M5568" s="12"/>
      <c r="N5568" s="12"/>
      <c r="O5568" s="12"/>
      <c r="P5568" s="12"/>
      <c r="Q5568" s="12"/>
      <c r="R5568" s="12"/>
      <c r="S5568" s="12"/>
      <c r="T5568" s="12"/>
      <c r="U5568" s="12"/>
      <c r="V5568" s="12"/>
      <c r="W5568" s="12"/>
      <c r="X5568" s="12"/>
      <c r="Y5568" s="12"/>
      <c r="Z5568" s="12"/>
      <c r="AA5568" s="12"/>
      <c r="AB5568" s="12"/>
      <c r="AC5568" s="12"/>
      <c r="AD5568" s="12"/>
      <c r="AE5568" s="12"/>
      <c r="AF5568" s="12"/>
      <c r="AG5568" s="12"/>
      <c r="AH5568" s="12"/>
      <c r="AI5568" s="12"/>
      <c r="AJ5568" s="12"/>
      <c r="AK5568" s="12"/>
      <c r="AL5568" s="12"/>
      <c r="AM5568" s="12"/>
      <c r="AN5568" s="12"/>
      <c r="AO5568" s="12"/>
      <c r="AP5568" s="12"/>
      <c r="AQ5568" s="12"/>
      <c r="AR5568" s="12"/>
      <c r="AS5568" s="12"/>
      <c r="AT5568" s="12"/>
      <c r="AU5568" s="12"/>
      <c r="AV5568" s="12"/>
      <c r="AW5568" s="12"/>
      <c r="AX5568" s="12"/>
      <c r="AY5568" s="12"/>
      <c r="AZ5568" s="12"/>
      <c r="BA5568" s="12"/>
      <c r="BB5568" s="12"/>
      <c r="BC5568" s="12"/>
      <c r="BD5568" s="12"/>
      <c r="BE5568" s="12"/>
      <c r="BF5568" s="12"/>
      <c r="BG5568" s="12"/>
      <c r="BH5568" s="12"/>
      <c r="BI5568" s="12"/>
      <c r="BJ5568" s="13"/>
      <c r="BK5568" s="13"/>
      <c r="BL5568" s="13"/>
      <c r="BM5568" s="13"/>
      <c r="BN5568" s="13"/>
    </row>
    <row r="5569" spans="4:66" x14ac:dyDescent="0.25">
      <c r="D5569"/>
      <c r="E5569" s="10"/>
      <c r="F5569" s="10"/>
      <c r="G5569" s="10"/>
      <c r="H5569" s="10"/>
      <c r="I5569" s="10"/>
      <c r="J5569" s="10"/>
      <c r="K5569" s="11"/>
      <c r="L5569" s="11"/>
      <c r="M5569" s="12"/>
      <c r="N5569" s="12"/>
      <c r="O5569" s="12"/>
      <c r="P5569" s="12"/>
      <c r="Q5569" s="12"/>
      <c r="R5569" s="12"/>
      <c r="S5569" s="12"/>
      <c r="T5569" s="12"/>
      <c r="U5569" s="12"/>
      <c r="V5569" s="12"/>
      <c r="W5569" s="12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2"/>
      <c r="AS5569" s="12"/>
      <c r="AT5569" s="12"/>
      <c r="AU5569" s="12"/>
      <c r="AV5569" s="12"/>
      <c r="AW5569" s="12"/>
      <c r="AX5569" s="12"/>
      <c r="AY5569" s="12"/>
      <c r="AZ5569" s="12"/>
      <c r="BA5569" s="12"/>
      <c r="BB5569" s="12"/>
      <c r="BC5569" s="12"/>
      <c r="BD5569" s="12"/>
      <c r="BE5569" s="12"/>
      <c r="BF5569" s="12"/>
      <c r="BG5569" s="12"/>
      <c r="BH5569" s="12"/>
      <c r="BI5569" s="12"/>
      <c r="BJ5569" s="13"/>
      <c r="BK5569" s="13"/>
      <c r="BL5569" s="13"/>
      <c r="BM5569" s="13"/>
      <c r="BN5569" s="13"/>
    </row>
    <row r="5570" spans="4:66" x14ac:dyDescent="0.25">
      <c r="D5570"/>
      <c r="E5570" s="10"/>
      <c r="F5570" s="10"/>
      <c r="G5570" s="10"/>
      <c r="H5570" s="10"/>
      <c r="I5570" s="10"/>
      <c r="J5570" s="10"/>
      <c r="K5570" s="11"/>
      <c r="L5570" s="11"/>
      <c r="M5570" s="12"/>
      <c r="N5570" s="12"/>
      <c r="O5570" s="12"/>
      <c r="P5570" s="12"/>
      <c r="Q5570" s="12"/>
      <c r="R5570" s="12"/>
      <c r="S5570" s="12"/>
      <c r="T5570" s="12"/>
      <c r="U5570" s="12"/>
      <c r="V5570" s="12"/>
      <c r="W5570" s="12"/>
      <c r="X5570" s="12"/>
      <c r="Y5570" s="12"/>
      <c r="Z5570" s="12"/>
      <c r="AA5570" s="12"/>
      <c r="AB5570" s="12"/>
      <c r="AC5570" s="12"/>
      <c r="AD5570" s="12"/>
      <c r="AE5570" s="12"/>
      <c r="AF5570" s="12"/>
      <c r="AG5570" s="12"/>
      <c r="AH5570" s="12"/>
      <c r="AI5570" s="12"/>
      <c r="AJ5570" s="12"/>
      <c r="AK5570" s="12"/>
      <c r="AL5570" s="12"/>
      <c r="AM5570" s="12"/>
      <c r="AN5570" s="12"/>
      <c r="AO5570" s="12"/>
      <c r="AP5570" s="12"/>
      <c r="AQ5570" s="12"/>
      <c r="AR5570" s="12"/>
      <c r="AS5570" s="12"/>
      <c r="AT5570" s="12"/>
      <c r="AU5570" s="12"/>
      <c r="AV5570" s="12"/>
      <c r="AW5570" s="12"/>
      <c r="AX5570" s="12"/>
      <c r="AY5570" s="12"/>
      <c r="AZ5570" s="12"/>
      <c r="BA5570" s="12"/>
      <c r="BB5570" s="12"/>
      <c r="BC5570" s="12"/>
      <c r="BD5570" s="12"/>
      <c r="BE5570" s="12"/>
      <c r="BF5570" s="12"/>
      <c r="BG5570" s="12"/>
      <c r="BH5570" s="12"/>
      <c r="BI5570" s="12"/>
      <c r="BJ5570" s="13"/>
      <c r="BK5570" s="13"/>
      <c r="BL5570" s="13"/>
      <c r="BM5570" s="13"/>
      <c r="BN5570" s="13"/>
    </row>
    <row r="5571" spans="4:66" x14ac:dyDescent="0.25">
      <c r="D5571"/>
      <c r="E5571" s="10"/>
      <c r="F5571" s="10"/>
      <c r="G5571" s="10"/>
      <c r="H5571" s="10"/>
      <c r="I5571" s="10"/>
      <c r="J5571" s="10"/>
      <c r="K5571" s="11"/>
      <c r="L5571" s="11"/>
      <c r="M5571" s="12"/>
      <c r="N5571" s="12"/>
      <c r="O5571" s="12"/>
      <c r="P5571" s="12"/>
      <c r="Q5571" s="12"/>
      <c r="R5571" s="12"/>
      <c r="S5571" s="12"/>
      <c r="T5571" s="12"/>
      <c r="U5571" s="12"/>
      <c r="V5571" s="12"/>
      <c r="W5571" s="12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2"/>
      <c r="AS5571" s="12"/>
      <c r="AT5571" s="12"/>
      <c r="AU5571" s="12"/>
      <c r="AV5571" s="12"/>
      <c r="AW5571" s="12"/>
      <c r="AX5571" s="12"/>
      <c r="AY5571" s="12"/>
      <c r="AZ5571" s="12"/>
      <c r="BA5571" s="12"/>
      <c r="BB5571" s="12"/>
      <c r="BC5571" s="12"/>
      <c r="BD5571" s="12"/>
      <c r="BE5571" s="12"/>
      <c r="BF5571" s="12"/>
      <c r="BG5571" s="12"/>
      <c r="BH5571" s="12"/>
      <c r="BI5571" s="12"/>
      <c r="BJ5571" s="13"/>
      <c r="BK5571" s="13"/>
      <c r="BL5571" s="13"/>
      <c r="BM5571" s="13"/>
      <c r="BN5571" s="13"/>
    </row>
    <row r="5572" spans="4:66" x14ac:dyDescent="0.25">
      <c r="D5572"/>
      <c r="E5572" s="10"/>
      <c r="F5572" s="10"/>
      <c r="G5572" s="10"/>
      <c r="H5572" s="10"/>
      <c r="I5572" s="10"/>
      <c r="J5572" s="10"/>
      <c r="K5572" s="11"/>
      <c r="L5572" s="11"/>
      <c r="M5572" s="12"/>
      <c r="N5572" s="12"/>
      <c r="O5572" s="12"/>
      <c r="P5572" s="12"/>
      <c r="Q5572" s="12"/>
      <c r="R5572" s="12"/>
      <c r="S5572" s="12"/>
      <c r="T5572" s="12"/>
      <c r="U5572" s="12"/>
      <c r="V5572" s="12"/>
      <c r="W5572" s="12"/>
      <c r="X5572" s="12"/>
      <c r="Y5572" s="12"/>
      <c r="Z5572" s="12"/>
      <c r="AA5572" s="12"/>
      <c r="AB5572" s="12"/>
      <c r="AC5572" s="12"/>
      <c r="AD5572" s="12"/>
      <c r="AE5572" s="12"/>
      <c r="AF5572" s="12"/>
      <c r="AG5572" s="12"/>
      <c r="AH5572" s="12"/>
      <c r="AI5572" s="12"/>
      <c r="AJ5572" s="12"/>
      <c r="AK5572" s="12"/>
      <c r="AL5572" s="12"/>
      <c r="AM5572" s="12"/>
      <c r="AN5572" s="12"/>
      <c r="AO5572" s="12"/>
      <c r="AP5572" s="12"/>
      <c r="AQ5572" s="12"/>
      <c r="AR5572" s="12"/>
      <c r="AS5572" s="12"/>
      <c r="AT5572" s="12"/>
      <c r="AU5572" s="12"/>
      <c r="AV5572" s="12"/>
      <c r="AW5572" s="12"/>
      <c r="AX5572" s="12"/>
      <c r="AY5572" s="12"/>
      <c r="AZ5572" s="12"/>
      <c r="BA5572" s="12"/>
      <c r="BB5572" s="12"/>
      <c r="BC5572" s="12"/>
      <c r="BD5572" s="12"/>
      <c r="BE5572" s="12"/>
      <c r="BF5572" s="12"/>
      <c r="BG5572" s="12"/>
      <c r="BH5572" s="12"/>
      <c r="BI5572" s="12"/>
      <c r="BJ5572" s="13"/>
      <c r="BK5572" s="13"/>
      <c r="BL5572" s="13"/>
      <c r="BM5572" s="13"/>
      <c r="BN5572" s="13"/>
    </row>
    <row r="5573" spans="4:66" x14ac:dyDescent="0.25">
      <c r="D5573"/>
      <c r="E5573" s="10"/>
      <c r="F5573" s="10"/>
      <c r="G5573" s="10"/>
      <c r="H5573" s="10"/>
      <c r="I5573" s="10"/>
      <c r="J5573" s="10"/>
      <c r="K5573" s="11"/>
      <c r="L5573" s="11"/>
      <c r="M5573" s="12"/>
      <c r="N5573" s="12"/>
      <c r="O5573" s="12"/>
      <c r="P5573" s="12"/>
      <c r="Q5573" s="12"/>
      <c r="R5573" s="12"/>
      <c r="S5573" s="12"/>
      <c r="T5573" s="12"/>
      <c r="U5573" s="12"/>
      <c r="V5573" s="12"/>
      <c r="W5573" s="12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2"/>
      <c r="AS5573" s="12"/>
      <c r="AT5573" s="12"/>
      <c r="AU5573" s="12"/>
      <c r="AV5573" s="12"/>
      <c r="AW5573" s="12"/>
      <c r="AX5573" s="12"/>
      <c r="AY5573" s="12"/>
      <c r="AZ5573" s="12"/>
      <c r="BA5573" s="12"/>
      <c r="BB5573" s="12"/>
      <c r="BC5573" s="12"/>
      <c r="BD5573" s="12"/>
      <c r="BE5573" s="12"/>
      <c r="BF5573" s="12"/>
      <c r="BG5573" s="12"/>
      <c r="BH5573" s="12"/>
      <c r="BI5573" s="12"/>
      <c r="BJ5573" s="13"/>
      <c r="BK5573" s="13"/>
      <c r="BL5573" s="13"/>
      <c r="BM5573" s="13"/>
      <c r="BN5573" s="13"/>
    </row>
    <row r="5574" spans="4:66" x14ac:dyDescent="0.25">
      <c r="D5574"/>
      <c r="E5574" s="10"/>
      <c r="F5574" s="10"/>
      <c r="G5574" s="10"/>
      <c r="H5574" s="10"/>
      <c r="I5574" s="10"/>
      <c r="J5574" s="10"/>
      <c r="K5574" s="11"/>
      <c r="L5574" s="11"/>
      <c r="M5574" s="12"/>
      <c r="N5574" s="12"/>
      <c r="O5574" s="12"/>
      <c r="P5574" s="12"/>
      <c r="Q5574" s="12"/>
      <c r="R5574" s="12"/>
      <c r="S5574" s="12"/>
      <c r="T5574" s="12"/>
      <c r="U5574" s="12"/>
      <c r="V5574" s="12"/>
      <c r="W5574" s="12"/>
      <c r="X5574" s="12"/>
      <c r="Y5574" s="12"/>
      <c r="Z5574" s="12"/>
      <c r="AA5574" s="12"/>
      <c r="AB5574" s="12"/>
      <c r="AC5574" s="12"/>
      <c r="AD5574" s="12"/>
      <c r="AE5574" s="12"/>
      <c r="AF5574" s="12"/>
      <c r="AG5574" s="12"/>
      <c r="AH5574" s="12"/>
      <c r="AI5574" s="12"/>
      <c r="AJ5574" s="12"/>
      <c r="AK5574" s="12"/>
      <c r="AL5574" s="12"/>
      <c r="AM5574" s="12"/>
      <c r="AN5574" s="12"/>
      <c r="AO5574" s="12"/>
      <c r="AP5574" s="12"/>
      <c r="AQ5574" s="12"/>
      <c r="AR5574" s="12"/>
      <c r="AS5574" s="12"/>
      <c r="AT5574" s="12"/>
      <c r="AU5574" s="12"/>
      <c r="AV5574" s="12"/>
      <c r="AW5574" s="12"/>
      <c r="AX5574" s="12"/>
      <c r="AY5574" s="12"/>
      <c r="AZ5574" s="12"/>
      <c r="BA5574" s="12"/>
      <c r="BB5574" s="12"/>
      <c r="BC5574" s="12"/>
      <c r="BD5574" s="12"/>
      <c r="BE5574" s="12"/>
      <c r="BF5574" s="12"/>
      <c r="BG5574" s="12"/>
      <c r="BH5574" s="12"/>
      <c r="BI5574" s="12"/>
      <c r="BJ5574" s="13"/>
      <c r="BK5574" s="13"/>
      <c r="BL5574" s="13"/>
      <c r="BM5574" s="13"/>
      <c r="BN5574" s="13"/>
    </row>
    <row r="5575" spans="4:66" x14ac:dyDescent="0.25">
      <c r="D5575"/>
      <c r="E5575" s="10"/>
      <c r="F5575" s="10"/>
      <c r="G5575" s="10"/>
      <c r="H5575" s="10"/>
      <c r="I5575" s="10"/>
      <c r="J5575" s="10"/>
      <c r="K5575" s="11"/>
      <c r="L5575" s="11"/>
      <c r="M5575" s="12"/>
      <c r="N5575" s="12"/>
      <c r="O5575" s="12"/>
      <c r="P5575" s="12"/>
      <c r="Q5575" s="12"/>
      <c r="R5575" s="12"/>
      <c r="S5575" s="12"/>
      <c r="T5575" s="12"/>
      <c r="U5575" s="12"/>
      <c r="V5575" s="12"/>
      <c r="W5575" s="12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2"/>
      <c r="AS5575" s="12"/>
      <c r="AT5575" s="12"/>
      <c r="AU5575" s="12"/>
      <c r="AV5575" s="12"/>
      <c r="AW5575" s="12"/>
      <c r="AX5575" s="12"/>
      <c r="AY5575" s="12"/>
      <c r="AZ5575" s="12"/>
      <c r="BA5575" s="12"/>
      <c r="BB5575" s="12"/>
      <c r="BC5575" s="12"/>
      <c r="BD5575" s="12"/>
      <c r="BE5575" s="12"/>
      <c r="BF5575" s="12"/>
      <c r="BG5575" s="12"/>
      <c r="BH5575" s="12"/>
      <c r="BI5575" s="12"/>
      <c r="BJ5575" s="13"/>
      <c r="BK5575" s="13"/>
      <c r="BL5575" s="13"/>
      <c r="BM5575" s="13"/>
      <c r="BN5575" s="13"/>
    </row>
    <row r="5576" spans="4:66" x14ac:dyDescent="0.25">
      <c r="D5576"/>
      <c r="E5576" s="10"/>
      <c r="F5576" s="10"/>
      <c r="G5576" s="10"/>
      <c r="H5576" s="10"/>
      <c r="I5576" s="10"/>
      <c r="J5576" s="10"/>
      <c r="K5576" s="11"/>
      <c r="L5576" s="11"/>
      <c r="M5576" s="12"/>
      <c r="N5576" s="12"/>
      <c r="O5576" s="12"/>
      <c r="P5576" s="12"/>
      <c r="Q5576" s="12"/>
      <c r="R5576" s="12"/>
      <c r="S5576" s="12"/>
      <c r="T5576" s="12"/>
      <c r="U5576" s="12"/>
      <c r="V5576" s="12"/>
      <c r="W5576" s="12"/>
      <c r="X5576" s="12"/>
      <c r="Y5576" s="12"/>
      <c r="Z5576" s="12"/>
      <c r="AA5576" s="12"/>
      <c r="AB5576" s="12"/>
      <c r="AC5576" s="12"/>
      <c r="AD5576" s="12"/>
      <c r="AE5576" s="12"/>
      <c r="AF5576" s="12"/>
      <c r="AG5576" s="12"/>
      <c r="AH5576" s="12"/>
      <c r="AI5576" s="12"/>
      <c r="AJ5576" s="12"/>
      <c r="AK5576" s="12"/>
      <c r="AL5576" s="12"/>
      <c r="AM5576" s="12"/>
      <c r="AN5576" s="12"/>
      <c r="AO5576" s="12"/>
      <c r="AP5576" s="12"/>
      <c r="AQ5576" s="12"/>
      <c r="AR5576" s="12"/>
      <c r="AS5576" s="12"/>
      <c r="AT5576" s="12"/>
      <c r="AU5576" s="12"/>
      <c r="AV5576" s="12"/>
      <c r="AW5576" s="12"/>
      <c r="AX5576" s="12"/>
      <c r="AY5576" s="12"/>
      <c r="AZ5576" s="12"/>
      <c r="BA5576" s="12"/>
      <c r="BB5576" s="12"/>
      <c r="BC5576" s="12"/>
      <c r="BD5576" s="12"/>
      <c r="BE5576" s="12"/>
      <c r="BF5576" s="12"/>
      <c r="BG5576" s="12"/>
      <c r="BH5576" s="12"/>
      <c r="BI5576" s="12"/>
      <c r="BJ5576" s="13"/>
      <c r="BK5576" s="13"/>
      <c r="BL5576" s="13"/>
      <c r="BM5576" s="13"/>
      <c r="BN5576" s="13"/>
    </row>
    <row r="5577" spans="4:66" x14ac:dyDescent="0.25">
      <c r="D5577"/>
      <c r="E5577" s="10"/>
      <c r="F5577" s="10"/>
      <c r="G5577" s="10"/>
      <c r="H5577" s="10"/>
      <c r="I5577" s="10"/>
      <c r="J5577" s="10"/>
      <c r="K5577" s="11"/>
      <c r="L5577" s="11"/>
      <c r="M5577" s="12"/>
      <c r="N5577" s="12"/>
      <c r="O5577" s="12"/>
      <c r="P5577" s="12"/>
      <c r="Q5577" s="12"/>
      <c r="R5577" s="12"/>
      <c r="S5577" s="12"/>
      <c r="T5577" s="12"/>
      <c r="U5577" s="12"/>
      <c r="V5577" s="12"/>
      <c r="W5577" s="12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2"/>
      <c r="AS5577" s="12"/>
      <c r="AT5577" s="12"/>
      <c r="AU5577" s="12"/>
      <c r="AV5577" s="12"/>
      <c r="AW5577" s="12"/>
      <c r="AX5577" s="12"/>
      <c r="AY5577" s="12"/>
      <c r="AZ5577" s="12"/>
      <c r="BA5577" s="12"/>
      <c r="BB5577" s="12"/>
      <c r="BC5577" s="12"/>
      <c r="BD5577" s="12"/>
      <c r="BE5577" s="12"/>
      <c r="BF5577" s="12"/>
      <c r="BG5577" s="12"/>
      <c r="BH5577" s="12"/>
      <c r="BI5577" s="12"/>
      <c r="BJ5577" s="13"/>
      <c r="BK5577" s="13"/>
      <c r="BL5577" s="13"/>
      <c r="BM5577" s="13"/>
      <c r="BN5577" s="13"/>
    </row>
    <row r="5578" spans="4:66" x14ac:dyDescent="0.25">
      <c r="D5578"/>
      <c r="E5578" s="10"/>
      <c r="F5578" s="10"/>
      <c r="G5578" s="10"/>
      <c r="H5578" s="10"/>
      <c r="I5578" s="10"/>
      <c r="J5578" s="10"/>
      <c r="K5578" s="11"/>
      <c r="L5578" s="11"/>
      <c r="M5578" s="12"/>
      <c r="N5578" s="12"/>
      <c r="O5578" s="12"/>
      <c r="P5578" s="12"/>
      <c r="Q5578" s="12"/>
      <c r="R5578" s="12"/>
      <c r="S5578" s="12"/>
      <c r="T5578" s="12"/>
      <c r="U5578" s="12"/>
      <c r="V5578" s="12"/>
      <c r="W5578" s="12"/>
      <c r="X5578" s="12"/>
      <c r="Y5578" s="12"/>
      <c r="Z5578" s="12"/>
      <c r="AA5578" s="12"/>
      <c r="AB5578" s="12"/>
      <c r="AC5578" s="12"/>
      <c r="AD5578" s="12"/>
      <c r="AE5578" s="12"/>
      <c r="AF5578" s="12"/>
      <c r="AG5578" s="12"/>
      <c r="AH5578" s="12"/>
      <c r="AI5578" s="12"/>
      <c r="AJ5578" s="12"/>
      <c r="AK5578" s="12"/>
      <c r="AL5578" s="12"/>
      <c r="AM5578" s="12"/>
      <c r="AN5578" s="12"/>
      <c r="AO5578" s="12"/>
      <c r="AP5578" s="12"/>
      <c r="AQ5578" s="12"/>
      <c r="AR5578" s="12"/>
      <c r="AS5578" s="12"/>
      <c r="AT5578" s="12"/>
      <c r="AU5578" s="12"/>
      <c r="AV5578" s="12"/>
      <c r="AW5578" s="12"/>
      <c r="AX5578" s="12"/>
      <c r="AY5578" s="12"/>
      <c r="AZ5578" s="12"/>
      <c r="BA5578" s="12"/>
      <c r="BB5578" s="12"/>
      <c r="BC5578" s="12"/>
      <c r="BD5578" s="12"/>
      <c r="BE5578" s="12"/>
      <c r="BF5578" s="12"/>
      <c r="BG5578" s="12"/>
      <c r="BH5578" s="12"/>
      <c r="BI5578" s="12"/>
      <c r="BJ5578" s="13"/>
      <c r="BK5578" s="13"/>
      <c r="BL5578" s="13"/>
      <c r="BM5578" s="13"/>
      <c r="BN5578" s="13"/>
    </row>
    <row r="5579" spans="4:66" x14ac:dyDescent="0.25">
      <c r="D5579"/>
      <c r="E5579" s="10"/>
      <c r="F5579" s="10"/>
      <c r="G5579" s="10"/>
      <c r="H5579" s="10"/>
      <c r="I5579" s="10"/>
      <c r="J5579" s="10"/>
      <c r="K5579" s="11"/>
      <c r="L5579" s="11"/>
      <c r="M5579" s="12"/>
      <c r="N5579" s="12"/>
      <c r="O5579" s="12"/>
      <c r="P5579" s="12"/>
      <c r="Q5579" s="12"/>
      <c r="R5579" s="12"/>
      <c r="S5579" s="12"/>
      <c r="T5579" s="12"/>
      <c r="U5579" s="12"/>
      <c r="V5579" s="12"/>
      <c r="W5579" s="12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2"/>
      <c r="AS5579" s="12"/>
      <c r="AT5579" s="12"/>
      <c r="AU5579" s="12"/>
      <c r="AV5579" s="12"/>
      <c r="AW5579" s="12"/>
      <c r="AX5579" s="12"/>
      <c r="AY5579" s="12"/>
      <c r="AZ5579" s="12"/>
      <c r="BA5579" s="12"/>
      <c r="BB5579" s="12"/>
      <c r="BC5579" s="12"/>
      <c r="BD5579" s="12"/>
      <c r="BE5579" s="12"/>
      <c r="BF5579" s="12"/>
      <c r="BG5579" s="12"/>
      <c r="BH5579" s="12"/>
      <c r="BI5579" s="12"/>
      <c r="BJ5579" s="13"/>
      <c r="BK5579" s="13"/>
      <c r="BL5579" s="13"/>
      <c r="BM5579" s="13"/>
      <c r="BN5579" s="13"/>
    </row>
    <row r="5580" spans="4:66" x14ac:dyDescent="0.25">
      <c r="D5580"/>
      <c r="E5580" s="10"/>
      <c r="F5580" s="10"/>
      <c r="G5580" s="10"/>
      <c r="H5580" s="10"/>
      <c r="I5580" s="10"/>
      <c r="J5580" s="10"/>
      <c r="K5580" s="11"/>
      <c r="L5580" s="11"/>
      <c r="M5580" s="12"/>
      <c r="N5580" s="12"/>
      <c r="O5580" s="12"/>
      <c r="P5580" s="12"/>
      <c r="Q5580" s="12"/>
      <c r="R5580" s="12"/>
      <c r="S5580" s="12"/>
      <c r="T5580" s="12"/>
      <c r="U5580" s="12"/>
      <c r="V5580" s="12"/>
      <c r="W5580" s="12"/>
      <c r="X5580" s="12"/>
      <c r="Y5580" s="12"/>
      <c r="Z5580" s="12"/>
      <c r="AA5580" s="12"/>
      <c r="AB5580" s="12"/>
      <c r="AC5580" s="12"/>
      <c r="AD5580" s="12"/>
      <c r="AE5580" s="12"/>
      <c r="AF5580" s="12"/>
      <c r="AG5580" s="12"/>
      <c r="AH5580" s="12"/>
      <c r="AI5580" s="12"/>
      <c r="AJ5580" s="12"/>
      <c r="AK5580" s="12"/>
      <c r="AL5580" s="12"/>
      <c r="AM5580" s="12"/>
      <c r="AN5580" s="12"/>
      <c r="AO5580" s="12"/>
      <c r="AP5580" s="12"/>
      <c r="AQ5580" s="12"/>
      <c r="AR5580" s="12"/>
      <c r="AS5580" s="12"/>
      <c r="AT5580" s="12"/>
      <c r="AU5580" s="12"/>
      <c r="AV5580" s="12"/>
      <c r="AW5580" s="12"/>
      <c r="AX5580" s="12"/>
      <c r="AY5580" s="12"/>
      <c r="AZ5580" s="12"/>
      <c r="BA5580" s="12"/>
      <c r="BB5580" s="12"/>
      <c r="BC5580" s="12"/>
      <c r="BD5580" s="12"/>
      <c r="BE5580" s="12"/>
      <c r="BF5580" s="12"/>
      <c r="BG5580" s="12"/>
      <c r="BH5580" s="12"/>
      <c r="BI5580" s="12"/>
      <c r="BJ5580" s="13"/>
      <c r="BK5580" s="13"/>
      <c r="BL5580" s="13"/>
      <c r="BM5580" s="13"/>
      <c r="BN5580" s="13"/>
    </row>
    <row r="5581" spans="4:66" x14ac:dyDescent="0.25">
      <c r="D5581"/>
      <c r="E5581" s="10"/>
      <c r="F5581" s="10"/>
      <c r="G5581" s="10"/>
      <c r="H5581" s="10"/>
      <c r="I5581" s="10"/>
      <c r="J5581" s="10"/>
      <c r="K5581" s="11"/>
      <c r="L5581" s="11"/>
      <c r="M5581" s="12"/>
      <c r="N5581" s="12"/>
      <c r="O5581" s="12"/>
      <c r="P5581" s="12"/>
      <c r="Q5581" s="12"/>
      <c r="R5581" s="12"/>
      <c r="S5581" s="12"/>
      <c r="T5581" s="12"/>
      <c r="U5581" s="12"/>
      <c r="V5581" s="12"/>
      <c r="W5581" s="12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2"/>
      <c r="AS5581" s="12"/>
      <c r="AT5581" s="12"/>
      <c r="AU5581" s="12"/>
      <c r="AV5581" s="12"/>
      <c r="AW5581" s="12"/>
      <c r="AX5581" s="12"/>
      <c r="AY5581" s="12"/>
      <c r="AZ5581" s="12"/>
      <c r="BA5581" s="12"/>
      <c r="BB5581" s="12"/>
      <c r="BC5581" s="12"/>
      <c r="BD5581" s="12"/>
      <c r="BE5581" s="12"/>
      <c r="BF5581" s="12"/>
      <c r="BG5581" s="12"/>
      <c r="BH5581" s="12"/>
      <c r="BI5581" s="12"/>
      <c r="BJ5581" s="13"/>
      <c r="BK5581" s="13"/>
      <c r="BL5581" s="13"/>
      <c r="BM5581" s="13"/>
      <c r="BN5581" s="13"/>
    </row>
    <row r="5582" spans="4:66" x14ac:dyDescent="0.25">
      <c r="D5582"/>
      <c r="E5582" s="10"/>
      <c r="F5582" s="10"/>
      <c r="G5582" s="10"/>
      <c r="H5582" s="10"/>
      <c r="I5582" s="10"/>
      <c r="J5582" s="10"/>
      <c r="K5582" s="11"/>
      <c r="L5582" s="11"/>
      <c r="M5582" s="12"/>
      <c r="N5582" s="12"/>
      <c r="O5582" s="12"/>
      <c r="P5582" s="12"/>
      <c r="Q5582" s="12"/>
      <c r="R5582" s="12"/>
      <c r="S5582" s="12"/>
      <c r="T5582" s="12"/>
      <c r="U5582" s="12"/>
      <c r="V5582" s="12"/>
      <c r="W5582" s="12"/>
      <c r="X5582" s="12"/>
      <c r="Y5582" s="12"/>
      <c r="Z5582" s="12"/>
      <c r="AA5582" s="12"/>
      <c r="AB5582" s="12"/>
      <c r="AC5582" s="12"/>
      <c r="AD5582" s="12"/>
      <c r="AE5582" s="12"/>
      <c r="AF5582" s="12"/>
      <c r="AG5582" s="12"/>
      <c r="AH5582" s="12"/>
      <c r="AI5582" s="12"/>
      <c r="AJ5582" s="12"/>
      <c r="AK5582" s="12"/>
      <c r="AL5582" s="12"/>
      <c r="AM5582" s="12"/>
      <c r="AN5582" s="12"/>
      <c r="AO5582" s="12"/>
      <c r="AP5582" s="12"/>
      <c r="AQ5582" s="12"/>
      <c r="AR5582" s="12"/>
      <c r="AS5582" s="12"/>
      <c r="AT5582" s="12"/>
      <c r="AU5582" s="12"/>
      <c r="AV5582" s="12"/>
      <c r="AW5582" s="12"/>
      <c r="AX5582" s="12"/>
      <c r="AY5582" s="12"/>
      <c r="AZ5582" s="12"/>
      <c r="BA5582" s="12"/>
      <c r="BB5582" s="12"/>
      <c r="BC5582" s="12"/>
      <c r="BD5582" s="12"/>
      <c r="BE5582" s="12"/>
      <c r="BF5582" s="12"/>
      <c r="BG5582" s="12"/>
      <c r="BH5582" s="12"/>
      <c r="BI5582" s="12"/>
      <c r="BJ5582" s="13"/>
      <c r="BK5582" s="13"/>
      <c r="BL5582" s="13"/>
      <c r="BM5582" s="13"/>
      <c r="BN5582" s="13"/>
    </row>
    <row r="5583" spans="4:66" x14ac:dyDescent="0.25">
      <c r="D5583"/>
      <c r="E5583" s="10"/>
      <c r="F5583" s="10"/>
      <c r="G5583" s="10"/>
      <c r="H5583" s="10"/>
      <c r="I5583" s="10"/>
      <c r="J5583" s="10"/>
      <c r="K5583" s="11"/>
      <c r="L5583" s="11"/>
      <c r="M5583" s="12"/>
      <c r="N5583" s="12"/>
      <c r="O5583" s="12"/>
      <c r="P5583" s="12"/>
      <c r="Q5583" s="12"/>
      <c r="R5583" s="12"/>
      <c r="S5583" s="12"/>
      <c r="T5583" s="12"/>
      <c r="U5583" s="12"/>
      <c r="V5583" s="12"/>
      <c r="W5583" s="12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2"/>
      <c r="AS5583" s="12"/>
      <c r="AT5583" s="12"/>
      <c r="AU5583" s="12"/>
      <c r="AV5583" s="12"/>
      <c r="AW5583" s="12"/>
      <c r="AX5583" s="12"/>
      <c r="AY5583" s="12"/>
      <c r="AZ5583" s="12"/>
      <c r="BA5583" s="12"/>
      <c r="BB5583" s="12"/>
      <c r="BC5583" s="12"/>
      <c r="BD5583" s="12"/>
      <c r="BE5583" s="12"/>
      <c r="BF5583" s="12"/>
      <c r="BG5583" s="12"/>
      <c r="BH5583" s="12"/>
      <c r="BI5583" s="12"/>
      <c r="BJ5583" s="13"/>
      <c r="BK5583" s="13"/>
      <c r="BL5583" s="13"/>
      <c r="BM5583" s="13"/>
      <c r="BN5583" s="13"/>
    </row>
    <row r="5584" spans="4:66" x14ac:dyDescent="0.25">
      <c r="D5584"/>
      <c r="E5584" s="10"/>
      <c r="F5584" s="10"/>
      <c r="G5584" s="10"/>
      <c r="H5584" s="10"/>
      <c r="I5584" s="10"/>
      <c r="J5584" s="10"/>
      <c r="K5584" s="11"/>
      <c r="L5584" s="11"/>
      <c r="M5584" s="12"/>
      <c r="N5584" s="12"/>
      <c r="O5584" s="12"/>
      <c r="P5584" s="12"/>
      <c r="Q5584" s="12"/>
      <c r="R5584" s="12"/>
      <c r="S5584" s="12"/>
      <c r="T5584" s="12"/>
      <c r="U5584" s="12"/>
      <c r="V5584" s="12"/>
      <c r="W5584" s="12"/>
      <c r="X5584" s="12"/>
      <c r="Y5584" s="12"/>
      <c r="Z5584" s="12"/>
      <c r="AA5584" s="12"/>
      <c r="AB5584" s="12"/>
      <c r="AC5584" s="12"/>
      <c r="AD5584" s="12"/>
      <c r="AE5584" s="12"/>
      <c r="AF5584" s="12"/>
      <c r="AG5584" s="12"/>
      <c r="AH5584" s="12"/>
      <c r="AI5584" s="12"/>
      <c r="AJ5584" s="12"/>
      <c r="AK5584" s="12"/>
      <c r="AL5584" s="12"/>
      <c r="AM5584" s="12"/>
      <c r="AN5584" s="12"/>
      <c r="AO5584" s="12"/>
      <c r="AP5584" s="12"/>
      <c r="AQ5584" s="12"/>
      <c r="AR5584" s="12"/>
      <c r="AS5584" s="12"/>
      <c r="AT5584" s="12"/>
      <c r="AU5584" s="12"/>
      <c r="AV5584" s="12"/>
      <c r="AW5584" s="12"/>
      <c r="AX5584" s="12"/>
      <c r="AY5584" s="12"/>
      <c r="AZ5584" s="12"/>
      <c r="BA5584" s="12"/>
      <c r="BB5584" s="12"/>
      <c r="BC5584" s="12"/>
      <c r="BD5584" s="12"/>
      <c r="BE5584" s="12"/>
      <c r="BF5584" s="12"/>
      <c r="BG5584" s="12"/>
      <c r="BH5584" s="12"/>
      <c r="BI5584" s="12"/>
      <c r="BJ5584" s="13"/>
      <c r="BK5584" s="13"/>
      <c r="BL5584" s="13"/>
      <c r="BM5584" s="13"/>
      <c r="BN5584" s="13"/>
    </row>
    <row r="5585" spans="4:66" x14ac:dyDescent="0.25">
      <c r="D5585"/>
      <c r="E5585" s="10"/>
      <c r="F5585" s="10"/>
      <c r="G5585" s="10"/>
      <c r="H5585" s="10"/>
      <c r="I5585" s="10"/>
      <c r="J5585" s="10"/>
      <c r="K5585" s="11"/>
      <c r="L5585" s="11"/>
      <c r="M5585" s="12"/>
      <c r="N5585" s="12"/>
      <c r="O5585" s="12"/>
      <c r="P5585" s="12"/>
      <c r="Q5585" s="12"/>
      <c r="R5585" s="12"/>
      <c r="S5585" s="12"/>
      <c r="T5585" s="12"/>
      <c r="U5585" s="12"/>
      <c r="V5585" s="12"/>
      <c r="W5585" s="12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2"/>
      <c r="AS5585" s="12"/>
      <c r="AT5585" s="12"/>
      <c r="AU5585" s="12"/>
      <c r="AV5585" s="12"/>
      <c r="AW5585" s="12"/>
      <c r="AX5585" s="12"/>
      <c r="AY5585" s="12"/>
      <c r="AZ5585" s="12"/>
      <c r="BA5585" s="12"/>
      <c r="BB5585" s="12"/>
      <c r="BC5585" s="12"/>
      <c r="BD5585" s="12"/>
      <c r="BE5585" s="12"/>
      <c r="BF5585" s="12"/>
      <c r="BG5585" s="12"/>
      <c r="BH5585" s="12"/>
      <c r="BI5585" s="12"/>
      <c r="BJ5585" s="13"/>
      <c r="BK5585" s="13"/>
      <c r="BL5585" s="13"/>
      <c r="BM5585" s="13"/>
      <c r="BN5585" s="13"/>
    </row>
    <row r="5586" spans="4:66" x14ac:dyDescent="0.25">
      <c r="D5586"/>
      <c r="E5586" s="10"/>
      <c r="F5586" s="10"/>
      <c r="G5586" s="10"/>
      <c r="H5586" s="10"/>
      <c r="I5586" s="10"/>
      <c r="J5586" s="10"/>
      <c r="K5586" s="11"/>
      <c r="L5586" s="11"/>
      <c r="M5586" s="12"/>
      <c r="N5586" s="12"/>
      <c r="O5586" s="12"/>
      <c r="P5586" s="12"/>
      <c r="Q5586" s="12"/>
      <c r="R5586" s="12"/>
      <c r="S5586" s="12"/>
      <c r="T5586" s="12"/>
      <c r="U5586" s="12"/>
      <c r="V5586" s="12"/>
      <c r="W5586" s="12"/>
      <c r="X5586" s="12"/>
      <c r="Y5586" s="12"/>
      <c r="Z5586" s="12"/>
      <c r="AA5586" s="12"/>
      <c r="AB5586" s="12"/>
      <c r="AC5586" s="12"/>
      <c r="AD5586" s="12"/>
      <c r="AE5586" s="12"/>
      <c r="AF5586" s="12"/>
      <c r="AG5586" s="12"/>
      <c r="AH5586" s="12"/>
      <c r="AI5586" s="12"/>
      <c r="AJ5586" s="12"/>
      <c r="AK5586" s="12"/>
      <c r="AL5586" s="12"/>
      <c r="AM5586" s="12"/>
      <c r="AN5586" s="12"/>
      <c r="AO5586" s="12"/>
      <c r="AP5586" s="12"/>
      <c r="AQ5586" s="12"/>
      <c r="AR5586" s="12"/>
      <c r="AS5586" s="12"/>
      <c r="AT5586" s="12"/>
      <c r="AU5586" s="12"/>
      <c r="AV5586" s="12"/>
      <c r="AW5586" s="12"/>
      <c r="AX5586" s="12"/>
      <c r="AY5586" s="12"/>
      <c r="AZ5586" s="12"/>
      <c r="BA5586" s="12"/>
      <c r="BB5586" s="12"/>
      <c r="BC5586" s="12"/>
      <c r="BD5586" s="12"/>
      <c r="BE5586" s="12"/>
      <c r="BF5586" s="12"/>
      <c r="BG5586" s="12"/>
      <c r="BH5586" s="12"/>
      <c r="BI5586" s="12"/>
      <c r="BJ5586" s="13"/>
      <c r="BK5586" s="13"/>
      <c r="BL5586" s="13"/>
      <c r="BM5586" s="13"/>
      <c r="BN5586" s="13"/>
    </row>
    <row r="5587" spans="4:66" x14ac:dyDescent="0.25">
      <c r="D5587"/>
      <c r="E5587" s="10"/>
      <c r="F5587" s="10"/>
      <c r="G5587" s="10"/>
      <c r="H5587" s="10"/>
      <c r="I5587" s="10"/>
      <c r="J5587" s="10"/>
      <c r="K5587" s="11"/>
      <c r="L5587" s="11"/>
      <c r="M5587" s="12"/>
      <c r="N5587" s="12"/>
      <c r="O5587" s="12"/>
      <c r="P5587" s="12"/>
      <c r="Q5587" s="12"/>
      <c r="R5587" s="12"/>
      <c r="S5587" s="12"/>
      <c r="T5587" s="12"/>
      <c r="U5587" s="12"/>
      <c r="V5587" s="12"/>
      <c r="W5587" s="12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2"/>
      <c r="AS5587" s="12"/>
      <c r="AT5587" s="12"/>
      <c r="AU5587" s="12"/>
      <c r="AV5587" s="12"/>
      <c r="AW5587" s="12"/>
      <c r="AX5587" s="12"/>
      <c r="AY5587" s="12"/>
      <c r="AZ5587" s="12"/>
      <c r="BA5587" s="12"/>
      <c r="BB5587" s="12"/>
      <c r="BC5587" s="12"/>
      <c r="BD5587" s="12"/>
      <c r="BE5587" s="12"/>
      <c r="BF5587" s="12"/>
      <c r="BG5587" s="12"/>
      <c r="BH5587" s="12"/>
      <c r="BI5587" s="12"/>
      <c r="BJ5587" s="13"/>
      <c r="BK5587" s="13"/>
      <c r="BL5587" s="13"/>
      <c r="BM5587" s="13"/>
      <c r="BN5587" s="13"/>
    </row>
    <row r="5588" spans="4:66" x14ac:dyDescent="0.25">
      <c r="D5588"/>
      <c r="E5588" s="10"/>
      <c r="F5588" s="10"/>
      <c r="G5588" s="10"/>
      <c r="H5588" s="10"/>
      <c r="I5588" s="10"/>
      <c r="J5588" s="10"/>
      <c r="K5588" s="11"/>
      <c r="L5588" s="11"/>
      <c r="M5588" s="12"/>
      <c r="N5588" s="12"/>
      <c r="O5588" s="12"/>
      <c r="P5588" s="12"/>
      <c r="Q5588" s="12"/>
      <c r="R5588" s="12"/>
      <c r="S5588" s="12"/>
      <c r="T5588" s="12"/>
      <c r="U5588" s="12"/>
      <c r="V5588" s="12"/>
      <c r="W5588" s="12"/>
      <c r="X5588" s="12"/>
      <c r="Y5588" s="12"/>
      <c r="Z5588" s="12"/>
      <c r="AA5588" s="12"/>
      <c r="AB5588" s="12"/>
      <c r="AC5588" s="12"/>
      <c r="AD5588" s="12"/>
      <c r="AE5588" s="12"/>
      <c r="AF5588" s="12"/>
      <c r="AG5588" s="12"/>
      <c r="AH5588" s="12"/>
      <c r="AI5588" s="12"/>
      <c r="AJ5588" s="12"/>
      <c r="AK5588" s="12"/>
      <c r="AL5588" s="12"/>
      <c r="AM5588" s="12"/>
      <c r="AN5588" s="12"/>
      <c r="AO5588" s="12"/>
      <c r="AP5588" s="12"/>
      <c r="AQ5588" s="12"/>
      <c r="AR5588" s="12"/>
      <c r="AS5588" s="12"/>
      <c r="AT5588" s="12"/>
      <c r="AU5588" s="12"/>
      <c r="AV5588" s="12"/>
      <c r="AW5588" s="12"/>
      <c r="AX5588" s="12"/>
      <c r="AY5588" s="12"/>
      <c r="AZ5588" s="12"/>
      <c r="BA5588" s="12"/>
      <c r="BB5588" s="12"/>
      <c r="BC5588" s="12"/>
      <c r="BD5588" s="12"/>
      <c r="BE5588" s="12"/>
      <c r="BF5588" s="12"/>
      <c r="BG5588" s="12"/>
      <c r="BH5588" s="12"/>
      <c r="BI5588" s="12"/>
      <c r="BJ5588" s="13"/>
      <c r="BK5588" s="13"/>
      <c r="BL5588" s="13"/>
      <c r="BM5588" s="13"/>
      <c r="BN5588" s="13"/>
    </row>
    <row r="5589" spans="4:66" x14ac:dyDescent="0.25">
      <c r="D5589"/>
      <c r="E5589" s="10"/>
      <c r="F5589" s="10"/>
      <c r="G5589" s="10"/>
      <c r="H5589" s="10"/>
      <c r="I5589" s="10"/>
      <c r="J5589" s="10"/>
      <c r="K5589" s="11"/>
      <c r="L5589" s="11"/>
      <c r="M5589" s="12"/>
      <c r="N5589" s="12"/>
      <c r="O5589" s="12"/>
      <c r="P5589" s="12"/>
      <c r="Q5589" s="12"/>
      <c r="R5589" s="12"/>
      <c r="S5589" s="12"/>
      <c r="T5589" s="12"/>
      <c r="U5589" s="12"/>
      <c r="V5589" s="12"/>
      <c r="W5589" s="12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2"/>
      <c r="AS5589" s="12"/>
      <c r="AT5589" s="12"/>
      <c r="AU5589" s="12"/>
      <c r="AV5589" s="12"/>
      <c r="AW5589" s="12"/>
      <c r="AX5589" s="12"/>
      <c r="AY5589" s="12"/>
      <c r="AZ5589" s="12"/>
      <c r="BA5589" s="12"/>
      <c r="BB5589" s="12"/>
      <c r="BC5589" s="12"/>
      <c r="BD5589" s="12"/>
      <c r="BE5589" s="12"/>
      <c r="BF5589" s="12"/>
      <c r="BG5589" s="12"/>
      <c r="BH5589" s="12"/>
      <c r="BI5589" s="12"/>
      <c r="BJ5589" s="13"/>
      <c r="BK5589" s="13"/>
      <c r="BL5589" s="13"/>
      <c r="BM5589" s="13"/>
      <c r="BN5589" s="13"/>
    </row>
    <row r="5590" spans="4:66" x14ac:dyDescent="0.25">
      <c r="D5590"/>
      <c r="E5590" s="10"/>
      <c r="F5590" s="10"/>
      <c r="G5590" s="10"/>
      <c r="H5590" s="10"/>
      <c r="I5590" s="10"/>
      <c r="J5590" s="10"/>
      <c r="K5590" s="11"/>
      <c r="L5590" s="11"/>
      <c r="M5590" s="12"/>
      <c r="N5590" s="12"/>
      <c r="O5590" s="12"/>
      <c r="P5590" s="12"/>
      <c r="Q5590" s="12"/>
      <c r="R5590" s="12"/>
      <c r="S5590" s="12"/>
      <c r="T5590" s="12"/>
      <c r="U5590" s="12"/>
      <c r="V5590" s="12"/>
      <c r="W5590" s="12"/>
      <c r="X5590" s="12"/>
      <c r="Y5590" s="12"/>
      <c r="Z5590" s="12"/>
      <c r="AA5590" s="12"/>
      <c r="AB5590" s="12"/>
      <c r="AC5590" s="12"/>
      <c r="AD5590" s="12"/>
      <c r="AE5590" s="12"/>
      <c r="AF5590" s="12"/>
      <c r="AG5590" s="12"/>
      <c r="AH5590" s="12"/>
      <c r="AI5590" s="12"/>
      <c r="AJ5590" s="12"/>
      <c r="AK5590" s="12"/>
      <c r="AL5590" s="12"/>
      <c r="AM5590" s="12"/>
      <c r="AN5590" s="12"/>
      <c r="AO5590" s="12"/>
      <c r="AP5590" s="12"/>
      <c r="AQ5590" s="12"/>
      <c r="AR5590" s="12"/>
      <c r="AS5590" s="12"/>
      <c r="AT5590" s="12"/>
      <c r="AU5590" s="12"/>
      <c r="AV5590" s="12"/>
      <c r="AW5590" s="12"/>
      <c r="AX5590" s="12"/>
      <c r="AY5590" s="12"/>
      <c r="AZ5590" s="12"/>
      <c r="BA5590" s="12"/>
      <c r="BB5590" s="12"/>
      <c r="BC5590" s="12"/>
      <c r="BD5590" s="12"/>
      <c r="BE5590" s="12"/>
      <c r="BF5590" s="12"/>
      <c r="BG5590" s="12"/>
      <c r="BH5590" s="12"/>
      <c r="BI5590" s="12"/>
      <c r="BJ5590" s="13"/>
      <c r="BK5590" s="13"/>
      <c r="BL5590" s="13"/>
      <c r="BM5590" s="13"/>
      <c r="BN5590" s="13"/>
    </row>
    <row r="5591" spans="4:66" x14ac:dyDescent="0.25">
      <c r="D5591"/>
      <c r="E5591" s="10"/>
      <c r="F5591" s="10"/>
      <c r="G5591" s="10"/>
      <c r="H5591" s="10"/>
      <c r="I5591" s="10"/>
      <c r="J5591" s="10"/>
      <c r="K5591" s="11"/>
      <c r="L5591" s="11"/>
      <c r="M5591" s="12"/>
      <c r="N5591" s="12"/>
      <c r="O5591" s="12"/>
      <c r="P5591" s="12"/>
      <c r="Q5591" s="12"/>
      <c r="R5591" s="12"/>
      <c r="S5591" s="12"/>
      <c r="T5591" s="12"/>
      <c r="U5591" s="12"/>
      <c r="V5591" s="12"/>
      <c r="W5591" s="12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2"/>
      <c r="AS5591" s="12"/>
      <c r="AT5591" s="12"/>
      <c r="AU5591" s="12"/>
      <c r="AV5591" s="12"/>
      <c r="AW5591" s="12"/>
      <c r="AX5591" s="12"/>
      <c r="AY5591" s="12"/>
      <c r="AZ5591" s="12"/>
      <c r="BA5591" s="12"/>
      <c r="BB5591" s="12"/>
      <c r="BC5591" s="12"/>
      <c r="BD5591" s="12"/>
      <c r="BE5591" s="12"/>
      <c r="BF5591" s="12"/>
      <c r="BG5591" s="12"/>
      <c r="BH5591" s="12"/>
      <c r="BI5591" s="12"/>
      <c r="BJ5591" s="13"/>
      <c r="BK5591" s="13"/>
      <c r="BL5591" s="13"/>
      <c r="BM5591" s="13"/>
      <c r="BN5591" s="13"/>
    </row>
    <row r="5592" spans="4:66" x14ac:dyDescent="0.25">
      <c r="D5592"/>
      <c r="E5592" s="10"/>
      <c r="F5592" s="10"/>
      <c r="G5592" s="10"/>
      <c r="H5592" s="10"/>
      <c r="I5592" s="10"/>
      <c r="J5592" s="10"/>
      <c r="K5592" s="11"/>
      <c r="L5592" s="11"/>
      <c r="M5592" s="12"/>
      <c r="N5592" s="12"/>
      <c r="O5592" s="12"/>
      <c r="P5592" s="12"/>
      <c r="Q5592" s="12"/>
      <c r="R5592" s="12"/>
      <c r="S5592" s="12"/>
      <c r="T5592" s="12"/>
      <c r="U5592" s="12"/>
      <c r="V5592" s="12"/>
      <c r="W5592" s="12"/>
      <c r="X5592" s="12"/>
      <c r="Y5592" s="12"/>
      <c r="Z5592" s="12"/>
      <c r="AA5592" s="12"/>
      <c r="AB5592" s="12"/>
      <c r="AC5592" s="12"/>
      <c r="AD5592" s="12"/>
      <c r="AE5592" s="12"/>
      <c r="AF5592" s="12"/>
      <c r="AG5592" s="12"/>
      <c r="AH5592" s="12"/>
      <c r="AI5592" s="12"/>
      <c r="AJ5592" s="12"/>
      <c r="AK5592" s="12"/>
      <c r="AL5592" s="12"/>
      <c r="AM5592" s="12"/>
      <c r="AN5592" s="12"/>
      <c r="AO5592" s="12"/>
      <c r="AP5592" s="12"/>
      <c r="AQ5592" s="12"/>
      <c r="AR5592" s="12"/>
      <c r="AS5592" s="12"/>
      <c r="AT5592" s="12"/>
      <c r="AU5592" s="12"/>
      <c r="AV5592" s="12"/>
      <c r="AW5592" s="12"/>
      <c r="AX5592" s="12"/>
      <c r="AY5592" s="12"/>
      <c r="AZ5592" s="12"/>
      <c r="BA5592" s="12"/>
      <c r="BB5592" s="12"/>
      <c r="BC5592" s="12"/>
      <c r="BD5592" s="12"/>
      <c r="BE5592" s="12"/>
      <c r="BF5592" s="12"/>
      <c r="BG5592" s="12"/>
      <c r="BH5592" s="12"/>
      <c r="BI5592" s="12"/>
      <c r="BJ5592" s="13"/>
      <c r="BK5592" s="13"/>
      <c r="BL5592" s="13"/>
      <c r="BM5592" s="13"/>
      <c r="BN5592" s="13"/>
    </row>
    <row r="5593" spans="4:66" x14ac:dyDescent="0.25">
      <c r="D5593"/>
      <c r="E5593" s="10"/>
      <c r="F5593" s="10"/>
      <c r="G5593" s="10"/>
      <c r="H5593" s="10"/>
      <c r="I5593" s="10"/>
      <c r="J5593" s="10"/>
      <c r="K5593" s="11"/>
      <c r="L5593" s="11"/>
      <c r="M5593" s="12"/>
      <c r="N5593" s="12"/>
      <c r="O5593" s="12"/>
      <c r="P5593" s="12"/>
      <c r="Q5593" s="12"/>
      <c r="R5593" s="12"/>
      <c r="S5593" s="12"/>
      <c r="T5593" s="12"/>
      <c r="U5593" s="12"/>
      <c r="V5593" s="12"/>
      <c r="W5593" s="12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2"/>
      <c r="AS5593" s="12"/>
      <c r="AT5593" s="12"/>
      <c r="AU5593" s="12"/>
      <c r="AV5593" s="12"/>
      <c r="AW5593" s="12"/>
      <c r="AX5593" s="12"/>
      <c r="AY5593" s="12"/>
      <c r="AZ5593" s="12"/>
      <c r="BA5593" s="12"/>
      <c r="BB5593" s="12"/>
      <c r="BC5593" s="12"/>
      <c r="BD5593" s="12"/>
      <c r="BE5593" s="12"/>
      <c r="BF5593" s="12"/>
      <c r="BG5593" s="12"/>
      <c r="BH5593" s="12"/>
      <c r="BI5593" s="12"/>
      <c r="BJ5593" s="13"/>
      <c r="BK5593" s="13"/>
      <c r="BL5593" s="13"/>
      <c r="BM5593" s="13"/>
      <c r="BN5593" s="13"/>
    </row>
    <row r="5594" spans="4:66" x14ac:dyDescent="0.25">
      <c r="D5594"/>
      <c r="E5594" s="10"/>
      <c r="F5594" s="10"/>
      <c r="G5594" s="10"/>
      <c r="H5594" s="10"/>
      <c r="I5594" s="10"/>
      <c r="J5594" s="10"/>
      <c r="K5594" s="11"/>
      <c r="L5594" s="11"/>
      <c r="M5594" s="12"/>
      <c r="N5594" s="12"/>
      <c r="O5594" s="12"/>
      <c r="P5594" s="12"/>
      <c r="Q5594" s="12"/>
      <c r="R5594" s="12"/>
      <c r="S5594" s="12"/>
      <c r="T5594" s="12"/>
      <c r="U5594" s="12"/>
      <c r="V5594" s="12"/>
      <c r="W5594" s="12"/>
      <c r="X5594" s="12"/>
      <c r="Y5594" s="12"/>
      <c r="Z5594" s="12"/>
      <c r="AA5594" s="12"/>
      <c r="AB5594" s="12"/>
      <c r="AC5594" s="12"/>
      <c r="AD5594" s="12"/>
      <c r="AE5594" s="12"/>
      <c r="AF5594" s="12"/>
      <c r="AG5594" s="12"/>
      <c r="AH5594" s="12"/>
      <c r="AI5594" s="12"/>
      <c r="AJ5594" s="12"/>
      <c r="AK5594" s="12"/>
      <c r="AL5594" s="12"/>
      <c r="AM5594" s="12"/>
      <c r="AN5594" s="12"/>
      <c r="AO5594" s="12"/>
      <c r="AP5594" s="12"/>
      <c r="AQ5594" s="12"/>
      <c r="AR5594" s="12"/>
      <c r="AS5594" s="12"/>
      <c r="AT5594" s="12"/>
      <c r="AU5594" s="12"/>
      <c r="AV5594" s="12"/>
      <c r="AW5594" s="12"/>
      <c r="AX5594" s="12"/>
      <c r="AY5594" s="12"/>
      <c r="AZ5594" s="12"/>
      <c r="BA5594" s="12"/>
      <c r="BB5594" s="12"/>
      <c r="BC5594" s="12"/>
      <c r="BD5594" s="12"/>
      <c r="BE5594" s="12"/>
      <c r="BF5594" s="12"/>
      <c r="BG5594" s="12"/>
      <c r="BH5594" s="12"/>
      <c r="BI5594" s="12"/>
      <c r="BJ5594" s="13"/>
      <c r="BK5594" s="13"/>
      <c r="BL5594" s="13"/>
      <c r="BM5594" s="13"/>
      <c r="BN5594" s="13"/>
    </row>
    <row r="5595" spans="4:66" x14ac:dyDescent="0.25">
      <c r="D5595"/>
      <c r="E5595" s="10"/>
      <c r="F5595" s="10"/>
      <c r="G5595" s="10"/>
      <c r="H5595" s="10"/>
      <c r="I5595" s="10"/>
      <c r="J5595" s="10"/>
      <c r="K5595" s="11"/>
      <c r="L5595" s="11"/>
      <c r="M5595" s="12"/>
      <c r="N5595" s="12"/>
      <c r="O5595" s="12"/>
      <c r="P5595" s="12"/>
      <c r="Q5595" s="12"/>
      <c r="R5595" s="12"/>
      <c r="S5595" s="12"/>
      <c r="T5595" s="12"/>
      <c r="U5595" s="12"/>
      <c r="V5595" s="12"/>
      <c r="W5595" s="12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2"/>
      <c r="AS5595" s="12"/>
      <c r="AT5595" s="12"/>
      <c r="AU5595" s="12"/>
      <c r="AV5595" s="12"/>
      <c r="AW5595" s="12"/>
      <c r="AX5595" s="12"/>
      <c r="AY5595" s="12"/>
      <c r="AZ5595" s="12"/>
      <c r="BA5595" s="12"/>
      <c r="BB5595" s="12"/>
      <c r="BC5595" s="12"/>
      <c r="BD5595" s="12"/>
      <c r="BE5595" s="12"/>
      <c r="BF5595" s="12"/>
      <c r="BG5595" s="12"/>
      <c r="BH5595" s="12"/>
      <c r="BI5595" s="12"/>
      <c r="BJ5595" s="13"/>
      <c r="BK5595" s="13"/>
      <c r="BL5595" s="13"/>
      <c r="BM5595" s="13"/>
      <c r="BN5595" s="13"/>
    </row>
    <row r="5596" spans="4:66" x14ac:dyDescent="0.25">
      <c r="D5596"/>
      <c r="E5596" s="10"/>
      <c r="F5596" s="10"/>
      <c r="G5596" s="10"/>
      <c r="H5596" s="10"/>
      <c r="I5596" s="10"/>
      <c r="J5596" s="10"/>
      <c r="K5596" s="11"/>
      <c r="L5596" s="11"/>
      <c r="M5596" s="12"/>
      <c r="N5596" s="12"/>
      <c r="O5596" s="12"/>
      <c r="P5596" s="12"/>
      <c r="Q5596" s="12"/>
      <c r="R5596" s="12"/>
      <c r="S5596" s="12"/>
      <c r="T5596" s="12"/>
      <c r="U5596" s="12"/>
      <c r="V5596" s="12"/>
      <c r="W5596" s="12"/>
      <c r="X5596" s="12"/>
      <c r="Y5596" s="12"/>
      <c r="Z5596" s="12"/>
      <c r="AA5596" s="12"/>
      <c r="AB5596" s="12"/>
      <c r="AC5596" s="12"/>
      <c r="AD5596" s="12"/>
      <c r="AE5596" s="12"/>
      <c r="AF5596" s="12"/>
      <c r="AG5596" s="12"/>
      <c r="AH5596" s="12"/>
      <c r="AI5596" s="12"/>
      <c r="AJ5596" s="12"/>
      <c r="AK5596" s="12"/>
      <c r="AL5596" s="12"/>
      <c r="AM5596" s="12"/>
      <c r="AN5596" s="12"/>
      <c r="AO5596" s="12"/>
      <c r="AP5596" s="12"/>
      <c r="AQ5596" s="12"/>
      <c r="AR5596" s="12"/>
      <c r="AS5596" s="12"/>
      <c r="AT5596" s="12"/>
      <c r="AU5596" s="12"/>
      <c r="AV5596" s="12"/>
      <c r="AW5596" s="12"/>
      <c r="AX5596" s="12"/>
      <c r="AY5596" s="12"/>
      <c r="AZ5596" s="12"/>
      <c r="BA5596" s="12"/>
      <c r="BB5596" s="12"/>
      <c r="BC5596" s="12"/>
      <c r="BD5596" s="12"/>
      <c r="BE5596" s="12"/>
      <c r="BF5596" s="12"/>
      <c r="BG5596" s="12"/>
      <c r="BH5596" s="12"/>
      <c r="BI5596" s="12"/>
      <c r="BJ5596" s="13"/>
      <c r="BK5596" s="13"/>
      <c r="BL5596" s="13"/>
      <c r="BM5596" s="13"/>
      <c r="BN5596" s="13"/>
    </row>
    <row r="5597" spans="4:66" x14ac:dyDescent="0.25">
      <c r="D5597"/>
      <c r="E5597" s="10"/>
      <c r="F5597" s="10"/>
      <c r="G5597" s="10"/>
      <c r="H5597" s="10"/>
      <c r="I5597" s="10"/>
      <c r="J5597" s="10"/>
      <c r="K5597" s="11"/>
      <c r="L5597" s="11"/>
      <c r="M5597" s="12"/>
      <c r="N5597" s="12"/>
      <c r="O5597" s="12"/>
      <c r="P5597" s="12"/>
      <c r="Q5597" s="12"/>
      <c r="R5597" s="12"/>
      <c r="S5597" s="12"/>
      <c r="T5597" s="12"/>
      <c r="U5597" s="12"/>
      <c r="V5597" s="12"/>
      <c r="W5597" s="12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2"/>
      <c r="AS5597" s="12"/>
      <c r="AT5597" s="12"/>
      <c r="AU5597" s="12"/>
      <c r="AV5597" s="12"/>
      <c r="AW5597" s="12"/>
      <c r="AX5597" s="12"/>
      <c r="AY5597" s="12"/>
      <c r="AZ5597" s="12"/>
      <c r="BA5597" s="12"/>
      <c r="BB5597" s="12"/>
      <c r="BC5597" s="12"/>
      <c r="BD5597" s="12"/>
      <c r="BE5597" s="12"/>
      <c r="BF5597" s="12"/>
      <c r="BG5597" s="12"/>
      <c r="BH5597" s="12"/>
      <c r="BI5597" s="12"/>
      <c r="BJ5597" s="13"/>
      <c r="BK5597" s="13"/>
      <c r="BL5597" s="13"/>
      <c r="BM5597" s="13"/>
      <c r="BN5597" s="13"/>
    </row>
    <row r="5598" spans="4:66" x14ac:dyDescent="0.25">
      <c r="D5598"/>
      <c r="E5598" s="10"/>
      <c r="F5598" s="10"/>
      <c r="G5598" s="10"/>
      <c r="H5598" s="10"/>
      <c r="I5598" s="10"/>
      <c r="J5598" s="10"/>
      <c r="K5598" s="11"/>
      <c r="L5598" s="11"/>
      <c r="M5598" s="12"/>
      <c r="N5598" s="12"/>
      <c r="O5598" s="12"/>
      <c r="P5598" s="12"/>
      <c r="Q5598" s="12"/>
      <c r="R5598" s="12"/>
      <c r="S5598" s="12"/>
      <c r="T5598" s="12"/>
      <c r="U5598" s="12"/>
      <c r="V5598" s="12"/>
      <c r="W5598" s="12"/>
      <c r="X5598" s="12"/>
      <c r="Y5598" s="12"/>
      <c r="Z5598" s="12"/>
      <c r="AA5598" s="12"/>
      <c r="AB5598" s="12"/>
      <c r="AC5598" s="12"/>
      <c r="AD5598" s="12"/>
      <c r="AE5598" s="12"/>
      <c r="AF5598" s="12"/>
      <c r="AG5598" s="12"/>
      <c r="AH5598" s="12"/>
      <c r="AI5598" s="12"/>
      <c r="AJ5598" s="12"/>
      <c r="AK5598" s="12"/>
      <c r="AL5598" s="12"/>
      <c r="AM5598" s="12"/>
      <c r="AN5598" s="12"/>
      <c r="AO5598" s="12"/>
      <c r="AP5598" s="12"/>
      <c r="AQ5598" s="12"/>
      <c r="AR5598" s="12"/>
      <c r="AS5598" s="12"/>
      <c r="AT5598" s="12"/>
      <c r="AU5598" s="12"/>
      <c r="AV5598" s="12"/>
      <c r="AW5598" s="12"/>
      <c r="AX5598" s="12"/>
      <c r="AY5598" s="12"/>
      <c r="AZ5598" s="12"/>
      <c r="BA5598" s="12"/>
      <c r="BB5598" s="12"/>
      <c r="BC5598" s="12"/>
      <c r="BD5598" s="12"/>
      <c r="BE5598" s="12"/>
      <c r="BF5598" s="12"/>
      <c r="BG5598" s="12"/>
      <c r="BH5598" s="12"/>
      <c r="BI5598" s="12"/>
      <c r="BJ5598" s="13"/>
      <c r="BK5598" s="13"/>
      <c r="BL5598" s="13"/>
      <c r="BM5598" s="13"/>
      <c r="BN5598" s="13"/>
    </row>
    <row r="5599" spans="4:66" x14ac:dyDescent="0.25">
      <c r="D5599"/>
      <c r="E5599" s="10"/>
      <c r="F5599" s="10"/>
      <c r="G5599" s="10"/>
      <c r="H5599" s="10"/>
      <c r="I5599" s="10"/>
      <c r="J5599" s="10"/>
      <c r="K5599" s="11"/>
      <c r="L5599" s="11"/>
      <c r="M5599" s="12"/>
      <c r="N5599" s="12"/>
      <c r="O5599" s="12"/>
      <c r="P5599" s="12"/>
      <c r="Q5599" s="12"/>
      <c r="R5599" s="12"/>
      <c r="S5599" s="12"/>
      <c r="T5599" s="12"/>
      <c r="U5599" s="12"/>
      <c r="V5599" s="12"/>
      <c r="W5599" s="12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2"/>
      <c r="AS5599" s="12"/>
      <c r="AT5599" s="12"/>
      <c r="AU5599" s="12"/>
      <c r="AV5599" s="12"/>
      <c r="AW5599" s="12"/>
      <c r="AX5599" s="12"/>
      <c r="AY5599" s="12"/>
      <c r="AZ5599" s="12"/>
      <c r="BA5599" s="12"/>
      <c r="BB5599" s="12"/>
      <c r="BC5599" s="12"/>
      <c r="BD5599" s="12"/>
      <c r="BE5599" s="12"/>
      <c r="BF5599" s="12"/>
      <c r="BG5599" s="12"/>
      <c r="BH5599" s="12"/>
      <c r="BI5599" s="12"/>
      <c r="BJ5599" s="13"/>
      <c r="BK5599" s="13"/>
      <c r="BL5599" s="13"/>
      <c r="BM5599" s="13"/>
      <c r="BN5599" s="13"/>
    </row>
    <row r="5600" spans="4:66" x14ac:dyDescent="0.25">
      <c r="D5600"/>
      <c r="E5600" s="10"/>
      <c r="F5600" s="10"/>
      <c r="G5600" s="10"/>
      <c r="H5600" s="10"/>
      <c r="I5600" s="10"/>
      <c r="J5600" s="10"/>
      <c r="K5600" s="11"/>
      <c r="L5600" s="11"/>
      <c r="M5600" s="12"/>
      <c r="N5600" s="12"/>
      <c r="O5600" s="12"/>
      <c r="P5600" s="12"/>
      <c r="Q5600" s="12"/>
      <c r="R5600" s="12"/>
      <c r="S5600" s="12"/>
      <c r="T5600" s="12"/>
      <c r="U5600" s="12"/>
      <c r="V5600" s="12"/>
      <c r="W5600" s="12"/>
      <c r="X5600" s="12"/>
      <c r="Y5600" s="12"/>
      <c r="Z5600" s="12"/>
      <c r="AA5600" s="12"/>
      <c r="AB5600" s="12"/>
      <c r="AC5600" s="12"/>
      <c r="AD5600" s="12"/>
      <c r="AE5600" s="12"/>
      <c r="AF5600" s="12"/>
      <c r="AG5600" s="12"/>
      <c r="AH5600" s="12"/>
      <c r="AI5600" s="12"/>
      <c r="AJ5600" s="12"/>
      <c r="AK5600" s="12"/>
      <c r="AL5600" s="12"/>
      <c r="AM5600" s="12"/>
      <c r="AN5600" s="12"/>
      <c r="AO5600" s="12"/>
      <c r="AP5600" s="12"/>
      <c r="AQ5600" s="12"/>
      <c r="AR5600" s="12"/>
      <c r="AS5600" s="12"/>
      <c r="AT5600" s="12"/>
      <c r="AU5600" s="12"/>
      <c r="AV5600" s="12"/>
      <c r="AW5600" s="12"/>
      <c r="AX5600" s="12"/>
      <c r="AY5600" s="12"/>
      <c r="AZ5600" s="12"/>
      <c r="BA5600" s="12"/>
      <c r="BB5600" s="12"/>
      <c r="BC5600" s="12"/>
      <c r="BD5600" s="12"/>
      <c r="BE5600" s="12"/>
      <c r="BF5600" s="12"/>
      <c r="BG5600" s="12"/>
      <c r="BH5600" s="12"/>
      <c r="BI5600" s="12"/>
      <c r="BJ5600" s="13"/>
      <c r="BK5600" s="13"/>
      <c r="BL5600" s="13"/>
      <c r="BM5600" s="13"/>
      <c r="BN5600" s="13"/>
    </row>
    <row r="5601" spans="4:66" x14ac:dyDescent="0.25">
      <c r="D5601"/>
      <c r="E5601" s="10"/>
      <c r="F5601" s="10"/>
      <c r="G5601" s="10"/>
      <c r="H5601" s="10"/>
      <c r="I5601" s="10"/>
      <c r="J5601" s="10"/>
      <c r="K5601" s="11"/>
      <c r="L5601" s="11"/>
      <c r="M5601" s="12"/>
      <c r="N5601" s="12"/>
      <c r="O5601" s="12"/>
      <c r="P5601" s="12"/>
      <c r="Q5601" s="12"/>
      <c r="R5601" s="12"/>
      <c r="S5601" s="12"/>
      <c r="T5601" s="12"/>
      <c r="U5601" s="12"/>
      <c r="V5601" s="12"/>
      <c r="W5601" s="12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2"/>
      <c r="AS5601" s="12"/>
      <c r="AT5601" s="12"/>
      <c r="AU5601" s="12"/>
      <c r="AV5601" s="12"/>
      <c r="AW5601" s="12"/>
      <c r="AX5601" s="12"/>
      <c r="AY5601" s="12"/>
      <c r="AZ5601" s="12"/>
      <c r="BA5601" s="12"/>
      <c r="BB5601" s="12"/>
      <c r="BC5601" s="12"/>
      <c r="BD5601" s="12"/>
      <c r="BE5601" s="12"/>
      <c r="BF5601" s="12"/>
      <c r="BG5601" s="12"/>
      <c r="BH5601" s="12"/>
      <c r="BI5601" s="12"/>
      <c r="BJ5601" s="13"/>
      <c r="BK5601" s="13"/>
      <c r="BL5601" s="13"/>
      <c r="BM5601" s="13"/>
      <c r="BN5601" s="13"/>
    </row>
    <row r="5602" spans="4:66" x14ac:dyDescent="0.25">
      <c r="D5602"/>
      <c r="E5602" s="10"/>
      <c r="F5602" s="10"/>
      <c r="G5602" s="10"/>
      <c r="H5602" s="10"/>
      <c r="I5602" s="10"/>
      <c r="J5602" s="10"/>
      <c r="K5602" s="11"/>
      <c r="L5602" s="11"/>
      <c r="M5602" s="12"/>
      <c r="N5602" s="12"/>
      <c r="O5602" s="12"/>
      <c r="P5602" s="12"/>
      <c r="Q5602" s="12"/>
      <c r="R5602" s="12"/>
      <c r="S5602" s="12"/>
      <c r="T5602" s="12"/>
      <c r="U5602" s="12"/>
      <c r="V5602" s="12"/>
      <c r="W5602" s="12"/>
      <c r="X5602" s="12"/>
      <c r="Y5602" s="12"/>
      <c r="Z5602" s="12"/>
      <c r="AA5602" s="12"/>
      <c r="AB5602" s="12"/>
      <c r="AC5602" s="12"/>
      <c r="AD5602" s="12"/>
      <c r="AE5602" s="12"/>
      <c r="AF5602" s="12"/>
      <c r="AG5602" s="12"/>
      <c r="AH5602" s="12"/>
      <c r="AI5602" s="12"/>
      <c r="AJ5602" s="12"/>
      <c r="AK5602" s="12"/>
      <c r="AL5602" s="12"/>
      <c r="AM5602" s="12"/>
      <c r="AN5602" s="12"/>
      <c r="AO5602" s="12"/>
      <c r="AP5602" s="12"/>
      <c r="AQ5602" s="12"/>
      <c r="AR5602" s="12"/>
      <c r="AS5602" s="12"/>
      <c r="AT5602" s="12"/>
      <c r="AU5602" s="12"/>
      <c r="AV5602" s="12"/>
      <c r="AW5602" s="12"/>
      <c r="AX5602" s="12"/>
      <c r="AY5602" s="12"/>
      <c r="AZ5602" s="12"/>
      <c r="BA5602" s="12"/>
      <c r="BB5602" s="12"/>
      <c r="BC5602" s="12"/>
      <c r="BD5602" s="12"/>
      <c r="BE5602" s="12"/>
      <c r="BF5602" s="12"/>
      <c r="BG5602" s="12"/>
      <c r="BH5602" s="12"/>
      <c r="BI5602" s="12"/>
      <c r="BJ5602" s="13"/>
      <c r="BK5602" s="13"/>
      <c r="BL5602" s="13"/>
      <c r="BM5602" s="13"/>
      <c r="BN5602" s="13"/>
    </row>
    <row r="5603" spans="4:66" x14ac:dyDescent="0.25">
      <c r="D5603"/>
      <c r="E5603" s="10"/>
      <c r="F5603" s="10"/>
      <c r="G5603" s="10"/>
      <c r="H5603" s="10"/>
      <c r="I5603" s="10"/>
      <c r="J5603" s="10"/>
      <c r="K5603" s="11"/>
      <c r="L5603" s="11"/>
      <c r="M5603" s="12"/>
      <c r="N5603" s="12"/>
      <c r="O5603" s="12"/>
      <c r="P5603" s="12"/>
      <c r="Q5603" s="12"/>
      <c r="R5603" s="12"/>
      <c r="S5603" s="12"/>
      <c r="T5603" s="12"/>
      <c r="U5603" s="12"/>
      <c r="V5603" s="12"/>
      <c r="W5603" s="12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2"/>
      <c r="AS5603" s="12"/>
      <c r="AT5603" s="12"/>
      <c r="AU5603" s="12"/>
      <c r="AV5603" s="12"/>
      <c r="AW5603" s="12"/>
      <c r="AX5603" s="12"/>
      <c r="AY5603" s="12"/>
      <c r="AZ5603" s="12"/>
      <c r="BA5603" s="12"/>
      <c r="BB5603" s="12"/>
      <c r="BC5603" s="12"/>
      <c r="BD5603" s="12"/>
      <c r="BE5603" s="12"/>
      <c r="BF5603" s="12"/>
      <c r="BG5603" s="12"/>
      <c r="BH5603" s="12"/>
      <c r="BI5603" s="12"/>
      <c r="BJ5603" s="13"/>
      <c r="BK5603" s="13"/>
      <c r="BL5603" s="13"/>
      <c r="BM5603" s="13"/>
      <c r="BN5603" s="13"/>
    </row>
    <row r="5604" spans="4:66" x14ac:dyDescent="0.25">
      <c r="D5604"/>
      <c r="E5604" s="10"/>
      <c r="F5604" s="10"/>
      <c r="G5604" s="10"/>
      <c r="H5604" s="10"/>
      <c r="I5604" s="10"/>
      <c r="J5604" s="10"/>
      <c r="K5604" s="11"/>
      <c r="L5604" s="11"/>
      <c r="M5604" s="12"/>
      <c r="N5604" s="12"/>
      <c r="O5604" s="12"/>
      <c r="P5604" s="12"/>
      <c r="Q5604" s="12"/>
      <c r="R5604" s="12"/>
      <c r="S5604" s="12"/>
      <c r="T5604" s="12"/>
      <c r="U5604" s="12"/>
      <c r="V5604" s="12"/>
      <c r="W5604" s="12"/>
      <c r="X5604" s="12"/>
      <c r="Y5604" s="12"/>
      <c r="Z5604" s="12"/>
      <c r="AA5604" s="12"/>
      <c r="AB5604" s="12"/>
      <c r="AC5604" s="12"/>
      <c r="AD5604" s="12"/>
      <c r="AE5604" s="12"/>
      <c r="AF5604" s="12"/>
      <c r="AG5604" s="12"/>
      <c r="AH5604" s="12"/>
      <c r="AI5604" s="12"/>
      <c r="AJ5604" s="12"/>
      <c r="AK5604" s="12"/>
      <c r="AL5604" s="12"/>
      <c r="AM5604" s="12"/>
      <c r="AN5604" s="12"/>
      <c r="AO5604" s="12"/>
      <c r="AP5604" s="12"/>
      <c r="AQ5604" s="12"/>
      <c r="AR5604" s="12"/>
      <c r="AS5604" s="12"/>
      <c r="AT5604" s="12"/>
      <c r="AU5604" s="12"/>
      <c r="AV5604" s="12"/>
      <c r="AW5604" s="12"/>
      <c r="AX5604" s="12"/>
      <c r="AY5604" s="12"/>
      <c r="AZ5604" s="12"/>
      <c r="BA5604" s="12"/>
      <c r="BB5604" s="12"/>
      <c r="BC5604" s="12"/>
      <c r="BD5604" s="12"/>
      <c r="BE5604" s="12"/>
      <c r="BF5604" s="12"/>
      <c r="BG5604" s="12"/>
      <c r="BH5604" s="12"/>
      <c r="BI5604" s="12"/>
      <c r="BJ5604" s="13"/>
      <c r="BK5604" s="13"/>
      <c r="BL5604" s="13"/>
      <c r="BM5604" s="13"/>
      <c r="BN5604" s="13"/>
    </row>
    <row r="5605" spans="4:66" x14ac:dyDescent="0.25">
      <c r="D5605"/>
      <c r="E5605" s="10"/>
      <c r="F5605" s="10"/>
      <c r="G5605" s="10"/>
      <c r="H5605" s="10"/>
      <c r="I5605" s="10"/>
      <c r="J5605" s="10"/>
      <c r="K5605" s="11"/>
      <c r="L5605" s="11"/>
      <c r="M5605" s="12"/>
      <c r="N5605" s="12"/>
      <c r="O5605" s="12"/>
      <c r="P5605" s="12"/>
      <c r="Q5605" s="12"/>
      <c r="R5605" s="12"/>
      <c r="S5605" s="12"/>
      <c r="T5605" s="12"/>
      <c r="U5605" s="12"/>
      <c r="V5605" s="12"/>
      <c r="W5605" s="12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2"/>
      <c r="AS5605" s="12"/>
      <c r="AT5605" s="12"/>
      <c r="AU5605" s="12"/>
      <c r="AV5605" s="12"/>
      <c r="AW5605" s="12"/>
      <c r="AX5605" s="12"/>
      <c r="AY5605" s="12"/>
      <c r="AZ5605" s="12"/>
      <c r="BA5605" s="12"/>
      <c r="BB5605" s="12"/>
      <c r="BC5605" s="12"/>
      <c r="BD5605" s="12"/>
      <c r="BE5605" s="12"/>
      <c r="BF5605" s="12"/>
      <c r="BG5605" s="12"/>
      <c r="BH5605" s="12"/>
      <c r="BI5605" s="12"/>
      <c r="BJ5605" s="13"/>
      <c r="BK5605" s="13"/>
      <c r="BL5605" s="13"/>
      <c r="BM5605" s="13"/>
      <c r="BN5605" s="13"/>
    </row>
    <row r="5606" spans="4:66" x14ac:dyDescent="0.25">
      <c r="D5606"/>
      <c r="E5606" s="10"/>
      <c r="F5606" s="10"/>
      <c r="G5606" s="10"/>
      <c r="H5606" s="10"/>
      <c r="I5606" s="10"/>
      <c r="J5606" s="10"/>
      <c r="K5606" s="11"/>
      <c r="L5606" s="11"/>
      <c r="M5606" s="12"/>
      <c r="N5606" s="12"/>
      <c r="O5606" s="12"/>
      <c r="P5606" s="12"/>
      <c r="Q5606" s="12"/>
      <c r="R5606" s="12"/>
      <c r="S5606" s="12"/>
      <c r="T5606" s="12"/>
      <c r="U5606" s="12"/>
      <c r="V5606" s="12"/>
      <c r="W5606" s="12"/>
      <c r="X5606" s="12"/>
      <c r="Y5606" s="12"/>
      <c r="Z5606" s="12"/>
      <c r="AA5606" s="12"/>
      <c r="AB5606" s="12"/>
      <c r="AC5606" s="12"/>
      <c r="AD5606" s="12"/>
      <c r="AE5606" s="12"/>
      <c r="AF5606" s="12"/>
      <c r="AG5606" s="12"/>
      <c r="AH5606" s="12"/>
      <c r="AI5606" s="12"/>
      <c r="AJ5606" s="12"/>
      <c r="AK5606" s="12"/>
      <c r="AL5606" s="12"/>
      <c r="AM5606" s="12"/>
      <c r="AN5606" s="12"/>
      <c r="AO5606" s="12"/>
      <c r="AP5606" s="12"/>
      <c r="AQ5606" s="12"/>
      <c r="AR5606" s="12"/>
      <c r="AS5606" s="12"/>
      <c r="AT5606" s="12"/>
      <c r="AU5606" s="12"/>
      <c r="AV5606" s="12"/>
      <c r="AW5606" s="12"/>
      <c r="AX5606" s="12"/>
      <c r="AY5606" s="12"/>
      <c r="AZ5606" s="12"/>
      <c r="BA5606" s="12"/>
      <c r="BB5606" s="12"/>
      <c r="BC5606" s="12"/>
      <c r="BD5606" s="12"/>
      <c r="BE5606" s="12"/>
      <c r="BF5606" s="12"/>
      <c r="BG5606" s="12"/>
      <c r="BH5606" s="12"/>
      <c r="BI5606" s="12"/>
      <c r="BJ5606" s="13"/>
      <c r="BK5606" s="13"/>
      <c r="BL5606" s="13"/>
      <c r="BM5606" s="13"/>
      <c r="BN5606" s="13"/>
    </row>
    <row r="5607" spans="4:66" x14ac:dyDescent="0.25">
      <c r="D5607"/>
      <c r="E5607" s="10"/>
      <c r="F5607" s="10"/>
      <c r="G5607" s="10"/>
      <c r="H5607" s="10"/>
      <c r="I5607" s="10"/>
      <c r="J5607" s="10"/>
      <c r="K5607" s="11"/>
      <c r="L5607" s="11"/>
      <c r="M5607" s="12"/>
      <c r="N5607" s="12"/>
      <c r="O5607" s="12"/>
      <c r="P5607" s="12"/>
      <c r="Q5607" s="12"/>
      <c r="R5607" s="12"/>
      <c r="S5607" s="12"/>
      <c r="T5607" s="12"/>
      <c r="U5607" s="12"/>
      <c r="V5607" s="12"/>
      <c r="W5607" s="12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2"/>
      <c r="AS5607" s="12"/>
      <c r="AT5607" s="12"/>
      <c r="AU5607" s="12"/>
      <c r="AV5607" s="12"/>
      <c r="AW5607" s="12"/>
      <c r="AX5607" s="12"/>
      <c r="AY5607" s="12"/>
      <c r="AZ5607" s="12"/>
      <c r="BA5607" s="12"/>
      <c r="BB5607" s="12"/>
      <c r="BC5607" s="12"/>
      <c r="BD5607" s="12"/>
      <c r="BE5607" s="12"/>
      <c r="BF5607" s="12"/>
      <c r="BG5607" s="12"/>
      <c r="BH5607" s="12"/>
      <c r="BI5607" s="12"/>
      <c r="BJ5607" s="13"/>
      <c r="BK5607" s="13"/>
      <c r="BL5607" s="13"/>
      <c r="BM5607" s="13"/>
      <c r="BN5607" s="13"/>
    </row>
    <row r="5608" spans="4:66" x14ac:dyDescent="0.25">
      <c r="D5608"/>
      <c r="E5608" s="10"/>
      <c r="F5608" s="10"/>
      <c r="G5608" s="10"/>
      <c r="H5608" s="10"/>
      <c r="I5608" s="10"/>
      <c r="J5608" s="10"/>
      <c r="K5608" s="11"/>
      <c r="L5608" s="11"/>
      <c r="M5608" s="12"/>
      <c r="N5608" s="12"/>
      <c r="O5608" s="12"/>
      <c r="P5608" s="12"/>
      <c r="Q5608" s="12"/>
      <c r="R5608" s="12"/>
      <c r="S5608" s="12"/>
      <c r="T5608" s="12"/>
      <c r="U5608" s="12"/>
      <c r="V5608" s="12"/>
      <c r="W5608" s="12"/>
      <c r="X5608" s="12"/>
      <c r="Y5608" s="12"/>
      <c r="Z5608" s="12"/>
      <c r="AA5608" s="12"/>
      <c r="AB5608" s="12"/>
      <c r="AC5608" s="12"/>
      <c r="AD5608" s="12"/>
      <c r="AE5608" s="12"/>
      <c r="AF5608" s="12"/>
      <c r="AG5608" s="12"/>
      <c r="AH5608" s="12"/>
      <c r="AI5608" s="12"/>
      <c r="AJ5608" s="12"/>
      <c r="AK5608" s="12"/>
      <c r="AL5608" s="12"/>
      <c r="AM5608" s="12"/>
      <c r="AN5608" s="12"/>
      <c r="AO5608" s="12"/>
      <c r="AP5608" s="12"/>
      <c r="AQ5608" s="12"/>
      <c r="AR5608" s="12"/>
      <c r="AS5608" s="12"/>
      <c r="AT5608" s="12"/>
      <c r="AU5608" s="12"/>
      <c r="AV5608" s="12"/>
      <c r="AW5608" s="12"/>
      <c r="AX5608" s="12"/>
      <c r="AY5608" s="12"/>
      <c r="AZ5608" s="12"/>
      <c r="BA5608" s="12"/>
      <c r="BB5608" s="12"/>
      <c r="BC5608" s="12"/>
      <c r="BD5608" s="12"/>
      <c r="BE5608" s="12"/>
      <c r="BF5608" s="12"/>
      <c r="BG5608" s="12"/>
      <c r="BH5608" s="12"/>
      <c r="BI5608" s="12"/>
      <c r="BJ5608" s="13"/>
      <c r="BK5608" s="13"/>
      <c r="BL5608" s="13"/>
      <c r="BM5608" s="13"/>
      <c r="BN5608" s="13"/>
    </row>
    <row r="5609" spans="4:66" x14ac:dyDescent="0.25">
      <c r="D5609"/>
      <c r="E5609" s="10"/>
      <c r="F5609" s="10"/>
      <c r="G5609" s="10"/>
      <c r="H5609" s="10"/>
      <c r="I5609" s="10"/>
      <c r="J5609" s="10"/>
      <c r="K5609" s="11"/>
      <c r="L5609" s="11"/>
      <c r="M5609" s="12"/>
      <c r="N5609" s="12"/>
      <c r="O5609" s="12"/>
      <c r="P5609" s="12"/>
      <c r="Q5609" s="12"/>
      <c r="R5609" s="12"/>
      <c r="S5609" s="12"/>
      <c r="T5609" s="12"/>
      <c r="U5609" s="12"/>
      <c r="V5609" s="12"/>
      <c r="W5609" s="12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2"/>
      <c r="AS5609" s="12"/>
      <c r="AT5609" s="12"/>
      <c r="AU5609" s="12"/>
      <c r="AV5609" s="12"/>
      <c r="AW5609" s="12"/>
      <c r="AX5609" s="12"/>
      <c r="AY5609" s="12"/>
      <c r="AZ5609" s="12"/>
      <c r="BA5609" s="12"/>
      <c r="BB5609" s="12"/>
      <c r="BC5609" s="12"/>
      <c r="BD5609" s="12"/>
      <c r="BE5609" s="12"/>
      <c r="BF5609" s="12"/>
      <c r="BG5609" s="12"/>
      <c r="BH5609" s="12"/>
      <c r="BI5609" s="12"/>
      <c r="BJ5609" s="13"/>
      <c r="BK5609" s="13"/>
      <c r="BL5609" s="13"/>
      <c r="BM5609" s="13"/>
      <c r="BN5609" s="13"/>
    </row>
    <row r="5610" spans="4:66" x14ac:dyDescent="0.25">
      <c r="D5610"/>
      <c r="E5610" s="10"/>
      <c r="F5610" s="10"/>
      <c r="G5610" s="10"/>
      <c r="H5610" s="10"/>
      <c r="I5610" s="10"/>
      <c r="J5610" s="10"/>
      <c r="K5610" s="11"/>
      <c r="L5610" s="11"/>
      <c r="M5610" s="12"/>
      <c r="N5610" s="12"/>
      <c r="O5610" s="12"/>
      <c r="P5610" s="12"/>
      <c r="Q5610" s="12"/>
      <c r="R5610" s="12"/>
      <c r="S5610" s="12"/>
      <c r="T5610" s="12"/>
      <c r="U5610" s="12"/>
      <c r="V5610" s="12"/>
      <c r="W5610" s="12"/>
      <c r="X5610" s="12"/>
      <c r="Y5610" s="12"/>
      <c r="Z5610" s="12"/>
      <c r="AA5610" s="12"/>
      <c r="AB5610" s="12"/>
      <c r="AC5610" s="12"/>
      <c r="AD5610" s="12"/>
      <c r="AE5610" s="12"/>
      <c r="AF5610" s="12"/>
      <c r="AG5610" s="12"/>
      <c r="AH5610" s="12"/>
      <c r="AI5610" s="12"/>
      <c r="AJ5610" s="12"/>
      <c r="AK5610" s="12"/>
      <c r="AL5610" s="12"/>
      <c r="AM5610" s="12"/>
      <c r="AN5610" s="12"/>
      <c r="AO5610" s="12"/>
      <c r="AP5610" s="12"/>
      <c r="AQ5610" s="12"/>
      <c r="AR5610" s="12"/>
      <c r="AS5610" s="12"/>
      <c r="AT5610" s="12"/>
      <c r="AU5610" s="12"/>
      <c r="AV5610" s="12"/>
      <c r="AW5610" s="12"/>
      <c r="AX5610" s="12"/>
      <c r="AY5610" s="12"/>
      <c r="AZ5610" s="12"/>
      <c r="BA5610" s="12"/>
      <c r="BB5610" s="12"/>
      <c r="BC5610" s="12"/>
      <c r="BD5610" s="12"/>
      <c r="BE5610" s="12"/>
      <c r="BF5610" s="12"/>
      <c r="BG5610" s="12"/>
      <c r="BH5610" s="12"/>
      <c r="BI5610" s="12"/>
      <c r="BJ5610" s="13"/>
      <c r="BK5610" s="13"/>
      <c r="BL5610" s="13"/>
      <c r="BM5610" s="13"/>
      <c r="BN5610" s="13"/>
    </row>
    <row r="5611" spans="4:66" x14ac:dyDescent="0.25">
      <c r="D5611"/>
      <c r="E5611" s="10"/>
      <c r="F5611" s="10"/>
      <c r="G5611" s="10"/>
      <c r="H5611" s="10"/>
      <c r="I5611" s="10"/>
      <c r="J5611" s="10"/>
      <c r="K5611" s="11"/>
      <c r="L5611" s="11"/>
      <c r="M5611" s="12"/>
      <c r="N5611" s="12"/>
      <c r="O5611" s="12"/>
      <c r="P5611" s="12"/>
      <c r="Q5611" s="12"/>
      <c r="R5611" s="12"/>
      <c r="S5611" s="12"/>
      <c r="T5611" s="12"/>
      <c r="U5611" s="12"/>
      <c r="V5611" s="12"/>
      <c r="W5611" s="12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2"/>
      <c r="AS5611" s="12"/>
      <c r="AT5611" s="12"/>
      <c r="AU5611" s="12"/>
      <c r="AV5611" s="12"/>
      <c r="AW5611" s="12"/>
      <c r="AX5611" s="12"/>
      <c r="AY5611" s="12"/>
      <c r="AZ5611" s="12"/>
      <c r="BA5611" s="12"/>
      <c r="BB5611" s="12"/>
      <c r="BC5611" s="12"/>
      <c r="BD5611" s="12"/>
      <c r="BE5611" s="12"/>
      <c r="BF5611" s="12"/>
      <c r="BG5611" s="12"/>
      <c r="BH5611" s="12"/>
      <c r="BI5611" s="12"/>
      <c r="BJ5611" s="13"/>
      <c r="BK5611" s="13"/>
      <c r="BL5611" s="13"/>
      <c r="BM5611" s="13"/>
      <c r="BN5611" s="13"/>
    </row>
    <row r="5612" spans="4:66" x14ac:dyDescent="0.25">
      <c r="D5612"/>
      <c r="E5612" s="10"/>
      <c r="F5612" s="10"/>
      <c r="G5612" s="10"/>
      <c r="H5612" s="10"/>
      <c r="I5612" s="10"/>
      <c r="J5612" s="10"/>
      <c r="K5612" s="11"/>
      <c r="L5612" s="11"/>
      <c r="M5612" s="12"/>
      <c r="N5612" s="12"/>
      <c r="O5612" s="12"/>
      <c r="P5612" s="12"/>
      <c r="Q5612" s="12"/>
      <c r="R5612" s="12"/>
      <c r="S5612" s="12"/>
      <c r="T5612" s="12"/>
      <c r="U5612" s="12"/>
      <c r="V5612" s="12"/>
      <c r="W5612" s="12"/>
      <c r="X5612" s="12"/>
      <c r="Y5612" s="12"/>
      <c r="Z5612" s="12"/>
      <c r="AA5612" s="12"/>
      <c r="AB5612" s="12"/>
      <c r="AC5612" s="12"/>
      <c r="AD5612" s="12"/>
      <c r="AE5612" s="12"/>
      <c r="AF5612" s="12"/>
      <c r="AG5612" s="12"/>
      <c r="AH5612" s="12"/>
      <c r="AI5612" s="12"/>
      <c r="AJ5612" s="12"/>
      <c r="AK5612" s="12"/>
      <c r="AL5612" s="12"/>
      <c r="AM5612" s="12"/>
      <c r="AN5612" s="12"/>
      <c r="AO5612" s="12"/>
      <c r="AP5612" s="12"/>
      <c r="AQ5612" s="12"/>
      <c r="AR5612" s="12"/>
      <c r="AS5612" s="12"/>
      <c r="AT5612" s="12"/>
      <c r="AU5612" s="12"/>
      <c r="AV5612" s="12"/>
      <c r="AW5612" s="12"/>
      <c r="AX5612" s="12"/>
      <c r="AY5612" s="12"/>
      <c r="AZ5612" s="12"/>
      <c r="BA5612" s="12"/>
      <c r="BB5612" s="12"/>
      <c r="BC5612" s="12"/>
      <c r="BD5612" s="12"/>
      <c r="BE5612" s="12"/>
      <c r="BF5612" s="12"/>
      <c r="BG5612" s="12"/>
      <c r="BH5612" s="12"/>
      <c r="BI5612" s="12"/>
      <c r="BJ5612" s="13"/>
      <c r="BK5612" s="13"/>
      <c r="BL5612" s="13"/>
      <c r="BM5612" s="13"/>
      <c r="BN5612" s="13"/>
    </row>
    <row r="5613" spans="4:66" x14ac:dyDescent="0.25">
      <c r="D5613"/>
      <c r="E5613" s="10"/>
      <c r="F5613" s="10"/>
      <c r="G5613" s="10"/>
      <c r="H5613" s="10"/>
      <c r="I5613" s="10"/>
      <c r="J5613" s="10"/>
      <c r="K5613" s="11"/>
      <c r="L5613" s="11"/>
      <c r="M5613" s="12"/>
      <c r="N5613" s="12"/>
      <c r="O5613" s="12"/>
      <c r="P5613" s="12"/>
      <c r="Q5613" s="12"/>
      <c r="R5613" s="12"/>
      <c r="S5613" s="12"/>
      <c r="T5613" s="12"/>
      <c r="U5613" s="12"/>
      <c r="V5613" s="12"/>
      <c r="W5613" s="12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2"/>
      <c r="AS5613" s="12"/>
      <c r="AT5613" s="12"/>
      <c r="AU5613" s="12"/>
      <c r="AV5613" s="12"/>
      <c r="AW5613" s="12"/>
      <c r="AX5613" s="12"/>
      <c r="AY5613" s="12"/>
      <c r="AZ5613" s="12"/>
      <c r="BA5613" s="12"/>
      <c r="BB5613" s="12"/>
      <c r="BC5613" s="12"/>
      <c r="BD5613" s="12"/>
      <c r="BE5613" s="12"/>
      <c r="BF5613" s="12"/>
      <c r="BG5613" s="12"/>
      <c r="BH5613" s="12"/>
      <c r="BI5613" s="12"/>
      <c r="BJ5613" s="13"/>
      <c r="BK5613" s="13"/>
      <c r="BL5613" s="13"/>
      <c r="BM5613" s="13"/>
      <c r="BN5613" s="13"/>
    </row>
    <row r="5614" spans="4:66" x14ac:dyDescent="0.25">
      <c r="D5614"/>
      <c r="E5614" s="10"/>
      <c r="F5614" s="10"/>
      <c r="G5614" s="10"/>
      <c r="H5614" s="10"/>
      <c r="I5614" s="10"/>
      <c r="J5614" s="10"/>
      <c r="K5614" s="11"/>
      <c r="L5614" s="11"/>
      <c r="M5614" s="12"/>
      <c r="N5614" s="12"/>
      <c r="O5614" s="12"/>
      <c r="P5614" s="12"/>
      <c r="Q5614" s="12"/>
      <c r="R5614" s="12"/>
      <c r="S5614" s="12"/>
      <c r="T5614" s="12"/>
      <c r="U5614" s="12"/>
      <c r="V5614" s="12"/>
      <c r="W5614" s="12"/>
      <c r="X5614" s="12"/>
      <c r="Y5614" s="12"/>
      <c r="Z5614" s="12"/>
      <c r="AA5614" s="12"/>
      <c r="AB5614" s="12"/>
      <c r="AC5614" s="12"/>
      <c r="AD5614" s="12"/>
      <c r="AE5614" s="12"/>
      <c r="AF5614" s="12"/>
      <c r="AG5614" s="12"/>
      <c r="AH5614" s="12"/>
      <c r="AI5614" s="12"/>
      <c r="AJ5614" s="12"/>
      <c r="AK5614" s="12"/>
      <c r="AL5614" s="12"/>
      <c r="AM5614" s="12"/>
      <c r="AN5614" s="12"/>
      <c r="AO5614" s="12"/>
      <c r="AP5614" s="12"/>
      <c r="AQ5614" s="12"/>
      <c r="AR5614" s="12"/>
      <c r="AS5614" s="12"/>
      <c r="AT5614" s="12"/>
      <c r="AU5614" s="12"/>
      <c r="AV5614" s="12"/>
      <c r="AW5614" s="12"/>
      <c r="AX5614" s="12"/>
      <c r="AY5614" s="12"/>
      <c r="AZ5614" s="12"/>
      <c r="BA5614" s="12"/>
      <c r="BB5614" s="12"/>
      <c r="BC5614" s="12"/>
      <c r="BD5614" s="12"/>
      <c r="BE5614" s="12"/>
      <c r="BF5614" s="12"/>
      <c r="BG5614" s="12"/>
      <c r="BH5614" s="12"/>
      <c r="BI5614" s="12"/>
      <c r="BJ5614" s="13"/>
      <c r="BK5614" s="13"/>
      <c r="BL5614" s="13"/>
      <c r="BM5614" s="13"/>
      <c r="BN5614" s="13"/>
    </row>
    <row r="5615" spans="4:66" x14ac:dyDescent="0.25">
      <c r="D5615"/>
      <c r="E5615" s="10"/>
      <c r="F5615" s="10"/>
      <c r="G5615" s="10"/>
      <c r="H5615" s="10"/>
      <c r="I5615" s="10"/>
      <c r="J5615" s="10"/>
      <c r="K5615" s="11"/>
      <c r="L5615" s="11"/>
      <c r="M5615" s="12"/>
      <c r="N5615" s="12"/>
      <c r="O5615" s="12"/>
      <c r="P5615" s="12"/>
      <c r="Q5615" s="12"/>
      <c r="R5615" s="12"/>
      <c r="S5615" s="12"/>
      <c r="T5615" s="12"/>
      <c r="U5615" s="12"/>
      <c r="V5615" s="12"/>
      <c r="W5615" s="12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2"/>
      <c r="AS5615" s="12"/>
      <c r="AT5615" s="12"/>
      <c r="AU5615" s="12"/>
      <c r="AV5615" s="12"/>
      <c r="AW5615" s="12"/>
      <c r="AX5615" s="12"/>
      <c r="AY5615" s="12"/>
      <c r="AZ5615" s="12"/>
      <c r="BA5615" s="12"/>
      <c r="BB5615" s="12"/>
      <c r="BC5615" s="12"/>
      <c r="BD5615" s="12"/>
      <c r="BE5615" s="12"/>
      <c r="BF5615" s="12"/>
      <c r="BG5615" s="12"/>
      <c r="BH5615" s="12"/>
      <c r="BI5615" s="12"/>
      <c r="BJ5615" s="13"/>
      <c r="BK5615" s="13"/>
      <c r="BL5615" s="13"/>
      <c r="BM5615" s="13"/>
      <c r="BN5615" s="13"/>
    </row>
    <row r="5616" spans="4:66" x14ac:dyDescent="0.25">
      <c r="D5616"/>
      <c r="E5616" s="10"/>
      <c r="F5616" s="10"/>
      <c r="G5616" s="10"/>
      <c r="H5616" s="10"/>
      <c r="I5616" s="10"/>
      <c r="J5616" s="10"/>
      <c r="K5616" s="11"/>
      <c r="L5616" s="11"/>
      <c r="M5616" s="12"/>
      <c r="N5616" s="12"/>
      <c r="O5616" s="12"/>
      <c r="P5616" s="12"/>
      <c r="Q5616" s="12"/>
      <c r="R5616" s="12"/>
      <c r="S5616" s="12"/>
      <c r="T5616" s="12"/>
      <c r="U5616" s="12"/>
      <c r="V5616" s="12"/>
      <c r="W5616" s="12"/>
      <c r="X5616" s="12"/>
      <c r="Y5616" s="12"/>
      <c r="Z5616" s="12"/>
      <c r="AA5616" s="12"/>
      <c r="AB5616" s="12"/>
      <c r="AC5616" s="12"/>
      <c r="AD5616" s="12"/>
      <c r="AE5616" s="12"/>
      <c r="AF5616" s="12"/>
      <c r="AG5616" s="12"/>
      <c r="AH5616" s="12"/>
      <c r="AI5616" s="12"/>
      <c r="AJ5616" s="12"/>
      <c r="AK5616" s="12"/>
      <c r="AL5616" s="12"/>
      <c r="AM5616" s="12"/>
      <c r="AN5616" s="12"/>
      <c r="AO5616" s="12"/>
      <c r="AP5616" s="12"/>
      <c r="AQ5616" s="12"/>
      <c r="AR5616" s="12"/>
      <c r="AS5616" s="12"/>
      <c r="AT5616" s="12"/>
      <c r="AU5616" s="12"/>
      <c r="AV5616" s="12"/>
      <c r="AW5616" s="12"/>
      <c r="AX5616" s="12"/>
      <c r="AY5616" s="12"/>
      <c r="AZ5616" s="12"/>
      <c r="BA5616" s="12"/>
      <c r="BB5616" s="12"/>
      <c r="BC5616" s="12"/>
      <c r="BD5616" s="12"/>
      <c r="BE5616" s="12"/>
      <c r="BF5616" s="12"/>
      <c r="BG5616" s="12"/>
      <c r="BH5616" s="12"/>
      <c r="BI5616" s="12"/>
      <c r="BJ5616" s="13"/>
      <c r="BK5616" s="13"/>
      <c r="BL5616" s="13"/>
      <c r="BM5616" s="13"/>
      <c r="BN5616" s="13"/>
    </row>
    <row r="5617" spans="4:66" x14ac:dyDescent="0.25">
      <c r="D5617"/>
      <c r="E5617" s="10"/>
      <c r="F5617" s="10"/>
      <c r="G5617" s="10"/>
      <c r="H5617" s="10"/>
      <c r="I5617" s="10"/>
      <c r="J5617" s="10"/>
      <c r="K5617" s="11"/>
      <c r="L5617" s="11"/>
      <c r="M5617" s="12"/>
      <c r="N5617" s="12"/>
      <c r="O5617" s="12"/>
      <c r="P5617" s="12"/>
      <c r="Q5617" s="12"/>
      <c r="R5617" s="12"/>
      <c r="S5617" s="12"/>
      <c r="T5617" s="12"/>
      <c r="U5617" s="12"/>
      <c r="V5617" s="12"/>
      <c r="W5617" s="12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2"/>
      <c r="AS5617" s="12"/>
      <c r="AT5617" s="12"/>
      <c r="AU5617" s="12"/>
      <c r="AV5617" s="12"/>
      <c r="AW5617" s="12"/>
      <c r="AX5617" s="12"/>
      <c r="AY5617" s="12"/>
      <c r="AZ5617" s="12"/>
      <c r="BA5617" s="12"/>
      <c r="BB5617" s="12"/>
      <c r="BC5617" s="12"/>
      <c r="BD5617" s="12"/>
      <c r="BE5617" s="12"/>
      <c r="BF5617" s="12"/>
      <c r="BG5617" s="12"/>
      <c r="BH5617" s="12"/>
      <c r="BI5617" s="12"/>
      <c r="BJ5617" s="13"/>
      <c r="BK5617" s="13"/>
      <c r="BL5617" s="13"/>
      <c r="BM5617" s="13"/>
      <c r="BN5617" s="13"/>
    </row>
    <row r="5618" spans="4:66" x14ac:dyDescent="0.25">
      <c r="D5618"/>
      <c r="E5618" s="10"/>
      <c r="F5618" s="10"/>
      <c r="G5618" s="10"/>
      <c r="H5618" s="10"/>
      <c r="I5618" s="10"/>
      <c r="J5618" s="10"/>
      <c r="K5618" s="11"/>
      <c r="L5618" s="11"/>
      <c r="M5618" s="12"/>
      <c r="N5618" s="12"/>
      <c r="O5618" s="12"/>
      <c r="P5618" s="12"/>
      <c r="Q5618" s="12"/>
      <c r="R5618" s="12"/>
      <c r="S5618" s="12"/>
      <c r="T5618" s="12"/>
      <c r="U5618" s="12"/>
      <c r="V5618" s="12"/>
      <c r="W5618" s="12"/>
      <c r="X5618" s="12"/>
      <c r="Y5618" s="12"/>
      <c r="Z5618" s="12"/>
      <c r="AA5618" s="12"/>
      <c r="AB5618" s="12"/>
      <c r="AC5618" s="12"/>
      <c r="AD5618" s="12"/>
      <c r="AE5618" s="12"/>
      <c r="AF5618" s="12"/>
      <c r="AG5618" s="12"/>
      <c r="AH5618" s="12"/>
      <c r="AI5618" s="12"/>
      <c r="AJ5618" s="12"/>
      <c r="AK5618" s="12"/>
      <c r="AL5618" s="12"/>
      <c r="AM5618" s="12"/>
      <c r="AN5618" s="12"/>
      <c r="AO5618" s="12"/>
      <c r="AP5618" s="12"/>
      <c r="AQ5618" s="12"/>
      <c r="AR5618" s="12"/>
      <c r="AS5618" s="12"/>
      <c r="AT5618" s="12"/>
      <c r="AU5618" s="12"/>
      <c r="AV5618" s="12"/>
      <c r="AW5618" s="12"/>
      <c r="AX5618" s="12"/>
      <c r="AY5618" s="12"/>
      <c r="AZ5618" s="12"/>
      <c r="BA5618" s="12"/>
      <c r="BB5618" s="12"/>
      <c r="BC5618" s="12"/>
      <c r="BD5618" s="12"/>
      <c r="BE5618" s="12"/>
      <c r="BF5618" s="12"/>
      <c r="BG5618" s="12"/>
      <c r="BH5618" s="12"/>
      <c r="BI5618" s="12"/>
      <c r="BJ5618" s="13"/>
      <c r="BK5618" s="13"/>
      <c r="BL5618" s="13"/>
      <c r="BM5618" s="13"/>
      <c r="BN5618" s="13"/>
    </row>
    <row r="5619" spans="4:66" x14ac:dyDescent="0.25">
      <c r="D5619"/>
      <c r="E5619" s="10"/>
      <c r="F5619" s="10"/>
      <c r="G5619" s="10"/>
      <c r="H5619" s="10"/>
      <c r="I5619" s="10"/>
      <c r="J5619" s="10"/>
      <c r="K5619" s="11"/>
      <c r="L5619" s="11"/>
      <c r="M5619" s="12"/>
      <c r="N5619" s="12"/>
      <c r="O5619" s="12"/>
      <c r="P5619" s="12"/>
      <c r="Q5619" s="12"/>
      <c r="R5619" s="12"/>
      <c r="S5619" s="12"/>
      <c r="T5619" s="12"/>
      <c r="U5619" s="12"/>
      <c r="V5619" s="12"/>
      <c r="W5619" s="12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2"/>
      <c r="AS5619" s="12"/>
      <c r="AT5619" s="12"/>
      <c r="AU5619" s="12"/>
      <c r="AV5619" s="12"/>
      <c r="AW5619" s="12"/>
      <c r="AX5619" s="12"/>
      <c r="AY5619" s="12"/>
      <c r="AZ5619" s="12"/>
      <c r="BA5619" s="12"/>
      <c r="BB5619" s="12"/>
      <c r="BC5619" s="12"/>
      <c r="BD5619" s="12"/>
      <c r="BE5619" s="12"/>
      <c r="BF5619" s="12"/>
      <c r="BG5619" s="12"/>
      <c r="BH5619" s="12"/>
      <c r="BI5619" s="12"/>
      <c r="BJ5619" s="13"/>
      <c r="BK5619" s="13"/>
      <c r="BL5619" s="13"/>
      <c r="BM5619" s="13"/>
      <c r="BN5619" s="13"/>
    </row>
    <row r="5620" spans="4:66" x14ac:dyDescent="0.25">
      <c r="D5620"/>
      <c r="E5620" s="10"/>
      <c r="F5620" s="10"/>
      <c r="G5620" s="10"/>
      <c r="H5620" s="10"/>
      <c r="I5620" s="10"/>
      <c r="J5620" s="10"/>
      <c r="K5620" s="11"/>
      <c r="L5620" s="11"/>
      <c r="M5620" s="12"/>
      <c r="N5620" s="12"/>
      <c r="O5620" s="12"/>
      <c r="P5620" s="12"/>
      <c r="Q5620" s="12"/>
      <c r="R5620" s="12"/>
      <c r="S5620" s="12"/>
      <c r="T5620" s="12"/>
      <c r="U5620" s="12"/>
      <c r="V5620" s="12"/>
      <c r="W5620" s="12"/>
      <c r="X5620" s="12"/>
      <c r="Y5620" s="12"/>
      <c r="Z5620" s="12"/>
      <c r="AA5620" s="12"/>
      <c r="AB5620" s="12"/>
      <c r="AC5620" s="12"/>
      <c r="AD5620" s="12"/>
      <c r="AE5620" s="12"/>
      <c r="AF5620" s="12"/>
      <c r="AG5620" s="12"/>
      <c r="AH5620" s="12"/>
      <c r="AI5620" s="12"/>
      <c r="AJ5620" s="12"/>
      <c r="AK5620" s="12"/>
      <c r="AL5620" s="12"/>
      <c r="AM5620" s="12"/>
      <c r="AN5620" s="12"/>
      <c r="AO5620" s="12"/>
      <c r="AP5620" s="12"/>
      <c r="AQ5620" s="12"/>
      <c r="AR5620" s="12"/>
      <c r="AS5620" s="12"/>
      <c r="AT5620" s="12"/>
      <c r="AU5620" s="12"/>
      <c r="AV5620" s="12"/>
      <c r="AW5620" s="12"/>
      <c r="AX5620" s="12"/>
      <c r="AY5620" s="12"/>
      <c r="AZ5620" s="12"/>
      <c r="BA5620" s="12"/>
      <c r="BB5620" s="12"/>
      <c r="BC5620" s="12"/>
      <c r="BD5620" s="12"/>
      <c r="BE5620" s="12"/>
      <c r="BF5620" s="12"/>
      <c r="BG5620" s="12"/>
      <c r="BH5620" s="12"/>
      <c r="BI5620" s="12"/>
      <c r="BJ5620" s="13"/>
      <c r="BK5620" s="13"/>
      <c r="BL5620" s="13"/>
      <c r="BM5620" s="13"/>
      <c r="BN5620" s="13"/>
    </row>
    <row r="5621" spans="4:66" x14ac:dyDescent="0.25">
      <c r="D5621"/>
      <c r="E5621" s="10"/>
      <c r="F5621" s="10"/>
      <c r="G5621" s="10"/>
      <c r="H5621" s="10"/>
      <c r="I5621" s="10"/>
      <c r="J5621" s="10"/>
      <c r="K5621" s="11"/>
      <c r="L5621" s="11"/>
      <c r="M5621" s="12"/>
      <c r="N5621" s="12"/>
      <c r="O5621" s="12"/>
      <c r="P5621" s="12"/>
      <c r="Q5621" s="12"/>
      <c r="R5621" s="12"/>
      <c r="S5621" s="12"/>
      <c r="T5621" s="12"/>
      <c r="U5621" s="12"/>
      <c r="V5621" s="12"/>
      <c r="W5621" s="12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2"/>
      <c r="AS5621" s="12"/>
      <c r="AT5621" s="12"/>
      <c r="AU5621" s="12"/>
      <c r="AV5621" s="12"/>
      <c r="AW5621" s="12"/>
      <c r="AX5621" s="12"/>
      <c r="AY5621" s="12"/>
      <c r="AZ5621" s="12"/>
      <c r="BA5621" s="12"/>
      <c r="BB5621" s="12"/>
      <c r="BC5621" s="12"/>
      <c r="BD5621" s="12"/>
      <c r="BE5621" s="12"/>
      <c r="BF5621" s="12"/>
      <c r="BG5621" s="12"/>
      <c r="BH5621" s="12"/>
      <c r="BI5621" s="12"/>
      <c r="BJ5621" s="13"/>
      <c r="BK5621" s="13"/>
      <c r="BL5621" s="13"/>
      <c r="BM5621" s="13"/>
      <c r="BN5621" s="13"/>
    </row>
    <row r="5622" spans="4:66" x14ac:dyDescent="0.25">
      <c r="D5622"/>
      <c r="E5622" s="10"/>
      <c r="F5622" s="10"/>
      <c r="G5622" s="10"/>
      <c r="H5622" s="10"/>
      <c r="I5622" s="10"/>
      <c r="J5622" s="10"/>
      <c r="K5622" s="11"/>
      <c r="L5622" s="11"/>
      <c r="M5622" s="12"/>
      <c r="N5622" s="12"/>
      <c r="O5622" s="12"/>
      <c r="P5622" s="12"/>
      <c r="Q5622" s="12"/>
      <c r="R5622" s="12"/>
      <c r="S5622" s="12"/>
      <c r="T5622" s="12"/>
      <c r="U5622" s="12"/>
      <c r="V5622" s="12"/>
      <c r="W5622" s="12"/>
      <c r="X5622" s="12"/>
      <c r="Y5622" s="12"/>
      <c r="Z5622" s="12"/>
      <c r="AA5622" s="12"/>
      <c r="AB5622" s="12"/>
      <c r="AC5622" s="12"/>
      <c r="AD5622" s="12"/>
      <c r="AE5622" s="12"/>
      <c r="AF5622" s="12"/>
      <c r="AG5622" s="12"/>
      <c r="AH5622" s="12"/>
      <c r="AI5622" s="12"/>
      <c r="AJ5622" s="12"/>
      <c r="AK5622" s="12"/>
      <c r="AL5622" s="12"/>
      <c r="AM5622" s="12"/>
      <c r="AN5622" s="12"/>
      <c r="AO5622" s="12"/>
      <c r="AP5622" s="12"/>
      <c r="AQ5622" s="12"/>
      <c r="AR5622" s="12"/>
      <c r="AS5622" s="12"/>
      <c r="AT5622" s="12"/>
      <c r="AU5622" s="12"/>
      <c r="AV5622" s="12"/>
      <c r="AW5622" s="12"/>
      <c r="AX5622" s="12"/>
      <c r="AY5622" s="12"/>
      <c r="AZ5622" s="12"/>
      <c r="BA5622" s="12"/>
      <c r="BB5622" s="12"/>
      <c r="BC5622" s="12"/>
      <c r="BD5622" s="12"/>
      <c r="BE5622" s="12"/>
      <c r="BF5622" s="12"/>
      <c r="BG5622" s="12"/>
      <c r="BH5622" s="12"/>
      <c r="BI5622" s="12"/>
      <c r="BJ5622" s="13"/>
      <c r="BK5622" s="13"/>
      <c r="BL5622" s="13"/>
      <c r="BM5622" s="13"/>
      <c r="BN5622" s="13"/>
    </row>
    <row r="5623" spans="4:66" x14ac:dyDescent="0.25">
      <c r="D5623"/>
      <c r="E5623" s="10"/>
      <c r="F5623" s="10"/>
      <c r="G5623" s="10"/>
      <c r="H5623" s="10"/>
      <c r="I5623" s="10"/>
      <c r="J5623" s="10"/>
      <c r="K5623" s="11"/>
      <c r="L5623" s="11"/>
      <c r="M5623" s="12"/>
      <c r="N5623" s="12"/>
      <c r="O5623" s="12"/>
      <c r="P5623" s="12"/>
      <c r="Q5623" s="12"/>
      <c r="R5623" s="12"/>
      <c r="S5623" s="12"/>
      <c r="T5623" s="12"/>
      <c r="U5623" s="12"/>
      <c r="V5623" s="12"/>
      <c r="W5623" s="12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2"/>
      <c r="AS5623" s="12"/>
      <c r="AT5623" s="12"/>
      <c r="AU5623" s="12"/>
      <c r="AV5623" s="12"/>
      <c r="AW5623" s="12"/>
      <c r="AX5623" s="12"/>
      <c r="AY5623" s="12"/>
      <c r="AZ5623" s="12"/>
      <c r="BA5623" s="12"/>
      <c r="BB5623" s="12"/>
      <c r="BC5623" s="12"/>
      <c r="BD5623" s="12"/>
      <c r="BE5623" s="12"/>
      <c r="BF5623" s="12"/>
      <c r="BG5623" s="12"/>
      <c r="BH5623" s="12"/>
      <c r="BI5623" s="12"/>
      <c r="BJ5623" s="13"/>
      <c r="BK5623" s="13"/>
      <c r="BL5623" s="13"/>
      <c r="BM5623" s="13"/>
      <c r="BN5623" s="13"/>
    </row>
    <row r="5624" spans="4:66" x14ac:dyDescent="0.25">
      <c r="D5624"/>
      <c r="E5624" s="10"/>
      <c r="F5624" s="10"/>
      <c r="G5624" s="10"/>
      <c r="H5624" s="10"/>
      <c r="I5624" s="10"/>
      <c r="J5624" s="10"/>
      <c r="K5624" s="11"/>
      <c r="L5624" s="11"/>
      <c r="M5624" s="12"/>
      <c r="N5624" s="12"/>
      <c r="O5624" s="12"/>
      <c r="P5624" s="12"/>
      <c r="Q5624" s="12"/>
      <c r="R5624" s="12"/>
      <c r="S5624" s="12"/>
      <c r="T5624" s="12"/>
      <c r="U5624" s="12"/>
      <c r="V5624" s="12"/>
      <c r="W5624" s="12"/>
      <c r="X5624" s="12"/>
      <c r="Y5624" s="12"/>
      <c r="Z5624" s="12"/>
      <c r="AA5624" s="12"/>
      <c r="AB5624" s="12"/>
      <c r="AC5624" s="12"/>
      <c r="AD5624" s="12"/>
      <c r="AE5624" s="12"/>
      <c r="AF5624" s="12"/>
      <c r="AG5624" s="12"/>
      <c r="AH5624" s="12"/>
      <c r="AI5624" s="12"/>
      <c r="AJ5624" s="12"/>
      <c r="AK5624" s="12"/>
      <c r="AL5624" s="12"/>
      <c r="AM5624" s="12"/>
      <c r="AN5624" s="12"/>
      <c r="AO5624" s="12"/>
      <c r="AP5624" s="12"/>
      <c r="AQ5624" s="12"/>
      <c r="AR5624" s="12"/>
      <c r="AS5624" s="12"/>
      <c r="AT5624" s="12"/>
      <c r="AU5624" s="12"/>
      <c r="AV5624" s="12"/>
      <c r="AW5624" s="12"/>
      <c r="AX5624" s="12"/>
      <c r="AY5624" s="12"/>
      <c r="AZ5624" s="12"/>
      <c r="BA5624" s="12"/>
      <c r="BB5624" s="12"/>
      <c r="BC5624" s="12"/>
      <c r="BD5624" s="12"/>
      <c r="BE5624" s="12"/>
      <c r="BF5624" s="12"/>
      <c r="BG5624" s="12"/>
      <c r="BH5624" s="12"/>
      <c r="BI5624" s="12"/>
      <c r="BJ5624" s="13"/>
      <c r="BK5624" s="13"/>
      <c r="BL5624" s="13"/>
      <c r="BM5624" s="13"/>
      <c r="BN5624" s="13"/>
    </row>
    <row r="5625" spans="4:66" s="14" customFormat="1" x14ac:dyDescent="0.25">
      <c r="K5625" s="16"/>
      <c r="L5625" s="16"/>
      <c r="M5625" s="17"/>
      <c r="N5625" s="17"/>
      <c r="O5625" s="17"/>
      <c r="P5625" s="17"/>
      <c r="Q5625" s="17"/>
      <c r="R5625" s="17"/>
      <c r="S5625" s="17"/>
      <c r="T5625" s="17"/>
      <c r="U5625" s="17"/>
      <c r="V5625" s="17"/>
      <c r="W5625" s="17"/>
      <c r="X5625" s="17"/>
      <c r="Y5625" s="17"/>
      <c r="Z5625" s="17"/>
      <c r="AA5625" s="17"/>
      <c r="AB5625" s="17"/>
      <c r="AC5625" s="17"/>
      <c r="AD5625" s="17"/>
      <c r="AE5625" s="17"/>
      <c r="AF5625" s="17"/>
      <c r="AG5625" s="17"/>
      <c r="AH5625" s="17"/>
      <c r="AI5625" s="17"/>
      <c r="AJ5625" s="17"/>
      <c r="AK5625" s="17"/>
      <c r="AL5625" s="17"/>
      <c r="AM5625" s="17"/>
      <c r="AN5625" s="17"/>
      <c r="AO5625" s="17"/>
      <c r="AP5625" s="17"/>
      <c r="AQ5625" s="17"/>
      <c r="AR5625" s="17"/>
      <c r="AS5625" s="17"/>
      <c r="AT5625" s="17"/>
      <c r="AU5625" s="17"/>
      <c r="AV5625" s="17"/>
      <c r="AW5625" s="17"/>
      <c r="AX5625" s="17"/>
      <c r="AY5625" s="17"/>
      <c r="AZ5625" s="17"/>
      <c r="BA5625" s="17"/>
      <c r="BB5625" s="17"/>
      <c r="BC5625" s="17"/>
      <c r="BD5625" s="17"/>
      <c r="BE5625" s="17"/>
      <c r="BF5625" s="17"/>
      <c r="BG5625" s="17"/>
      <c r="BH5625" s="17"/>
      <c r="BI5625" s="17"/>
      <c r="BJ5625" s="18"/>
      <c r="BK5625" s="18"/>
      <c r="BL5625" s="18"/>
      <c r="BM5625" s="18"/>
      <c r="BN5625" s="18"/>
    </row>
    <row r="5626" spans="4:66" x14ac:dyDescent="0.25">
      <c r="D5626" s="7"/>
      <c r="E5626" s="10"/>
      <c r="F5626" s="10"/>
      <c r="G5626" s="10"/>
      <c r="H5626" s="10"/>
      <c r="I5626" s="10"/>
      <c r="J5626" s="10"/>
      <c r="K5626" s="11"/>
      <c r="L5626" s="11"/>
      <c r="M5626" s="12"/>
      <c r="N5626" s="12"/>
      <c r="O5626" s="12"/>
      <c r="P5626" s="12"/>
      <c r="Q5626" s="12"/>
      <c r="R5626" s="12"/>
      <c r="S5626" s="12"/>
      <c r="T5626" s="12"/>
      <c r="U5626" s="12"/>
      <c r="V5626" s="12"/>
      <c r="W5626" s="12"/>
      <c r="X5626" s="12"/>
      <c r="Y5626" s="12"/>
      <c r="Z5626" s="12"/>
      <c r="AA5626" s="12"/>
      <c r="AB5626" s="12"/>
      <c r="AC5626" s="12"/>
      <c r="AD5626" s="12"/>
      <c r="AE5626" s="12"/>
      <c r="AF5626" s="12"/>
      <c r="AG5626" s="12"/>
      <c r="AH5626" s="12"/>
      <c r="AI5626" s="12"/>
      <c r="AJ5626" s="12"/>
      <c r="AK5626" s="12"/>
      <c r="AL5626" s="12"/>
      <c r="AM5626" s="12"/>
      <c r="AN5626" s="12"/>
      <c r="AO5626" s="12"/>
      <c r="AP5626" s="12"/>
      <c r="AQ5626" s="12"/>
      <c r="AR5626" s="12"/>
      <c r="AS5626" s="12"/>
      <c r="AT5626" s="12"/>
      <c r="AU5626" s="12"/>
      <c r="AV5626" s="12"/>
      <c r="AW5626" s="12"/>
      <c r="AX5626" s="12"/>
      <c r="AY5626" s="12"/>
      <c r="AZ5626" s="12"/>
      <c r="BA5626" s="12"/>
      <c r="BB5626" s="12"/>
      <c r="BC5626" s="12"/>
      <c r="BD5626" s="12"/>
      <c r="BE5626" s="12"/>
      <c r="BF5626" s="12"/>
      <c r="BG5626" s="12"/>
      <c r="BH5626" s="12"/>
      <c r="BI5626" s="12"/>
      <c r="BJ5626" s="13"/>
      <c r="BK5626" s="13"/>
      <c r="BL5626" s="13"/>
      <c r="BM5626" s="13"/>
      <c r="BN5626" s="13"/>
    </row>
    <row r="5627" spans="4:66" x14ac:dyDescent="0.25">
      <c r="D5627" s="7"/>
      <c r="E5627" s="10"/>
      <c r="F5627" s="10"/>
      <c r="G5627" s="10"/>
      <c r="H5627" s="10"/>
      <c r="I5627" s="10"/>
      <c r="J5627" s="10"/>
      <c r="K5627" s="11"/>
      <c r="L5627" s="11"/>
      <c r="M5627" s="12"/>
      <c r="N5627" s="12"/>
      <c r="O5627" s="12"/>
      <c r="P5627" s="12"/>
      <c r="Q5627" s="12"/>
      <c r="R5627" s="12"/>
      <c r="S5627" s="12"/>
      <c r="T5627" s="12"/>
      <c r="U5627" s="12"/>
      <c r="V5627" s="12"/>
      <c r="W5627" s="12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2"/>
      <c r="AS5627" s="12"/>
      <c r="AT5627" s="12"/>
      <c r="AU5627" s="12"/>
      <c r="AV5627" s="12"/>
      <c r="AW5627" s="12"/>
      <c r="AX5627" s="12"/>
      <c r="AY5627" s="12"/>
      <c r="AZ5627" s="12"/>
      <c r="BA5627" s="12"/>
      <c r="BB5627" s="12"/>
      <c r="BC5627" s="12"/>
      <c r="BD5627" s="12"/>
      <c r="BE5627" s="12"/>
      <c r="BF5627" s="12"/>
      <c r="BG5627" s="12"/>
      <c r="BH5627" s="12"/>
      <c r="BI5627" s="12"/>
      <c r="BJ5627" s="13"/>
      <c r="BK5627" s="13"/>
      <c r="BL5627" s="13"/>
      <c r="BM5627" s="13"/>
      <c r="BN5627" s="13"/>
    </row>
    <row r="5628" spans="4:66" x14ac:dyDescent="0.25">
      <c r="D5628" s="7"/>
      <c r="E5628" s="10"/>
      <c r="F5628" s="10"/>
      <c r="G5628" s="10"/>
      <c r="H5628" s="10"/>
      <c r="I5628" s="10"/>
      <c r="J5628" s="10"/>
      <c r="K5628" s="11"/>
      <c r="L5628" s="11"/>
      <c r="M5628" s="12"/>
      <c r="N5628" s="12"/>
      <c r="O5628" s="12"/>
      <c r="P5628" s="12"/>
      <c r="Q5628" s="12"/>
      <c r="R5628" s="12"/>
      <c r="S5628" s="12"/>
      <c r="T5628" s="12"/>
      <c r="U5628" s="12"/>
      <c r="V5628" s="12"/>
      <c r="W5628" s="12"/>
      <c r="X5628" s="12"/>
      <c r="Y5628" s="12"/>
      <c r="Z5628" s="12"/>
      <c r="AA5628" s="12"/>
      <c r="AB5628" s="12"/>
      <c r="AC5628" s="12"/>
      <c r="AD5628" s="12"/>
      <c r="AE5628" s="12"/>
      <c r="AF5628" s="12"/>
      <c r="AG5628" s="12"/>
      <c r="AH5628" s="12"/>
      <c r="AI5628" s="12"/>
      <c r="AJ5628" s="12"/>
      <c r="AK5628" s="12"/>
      <c r="AL5628" s="12"/>
      <c r="AM5628" s="12"/>
      <c r="AN5628" s="12"/>
      <c r="AO5628" s="12"/>
      <c r="AP5628" s="12"/>
      <c r="AQ5628" s="12"/>
      <c r="AR5628" s="12"/>
      <c r="AS5628" s="12"/>
      <c r="AT5628" s="12"/>
      <c r="AU5628" s="12"/>
      <c r="AV5628" s="12"/>
      <c r="AW5628" s="12"/>
      <c r="AX5628" s="12"/>
      <c r="AY5628" s="12"/>
      <c r="AZ5628" s="12"/>
      <c r="BA5628" s="12"/>
      <c r="BB5628" s="12"/>
      <c r="BC5628" s="12"/>
      <c r="BD5628" s="12"/>
      <c r="BE5628" s="12"/>
      <c r="BF5628" s="12"/>
      <c r="BG5628" s="12"/>
      <c r="BH5628" s="12"/>
      <c r="BI5628" s="12"/>
      <c r="BJ5628" s="13"/>
      <c r="BK5628" s="13"/>
      <c r="BL5628" s="13"/>
      <c r="BM5628" s="13"/>
      <c r="BN5628" s="13"/>
    </row>
    <row r="5629" spans="4:66" x14ac:dyDescent="0.25">
      <c r="D5629" s="7"/>
      <c r="E5629" s="10"/>
      <c r="F5629" s="10"/>
      <c r="G5629" s="10"/>
      <c r="H5629" s="10"/>
      <c r="I5629" s="10"/>
      <c r="J5629" s="10"/>
      <c r="K5629" s="11"/>
      <c r="L5629" s="11"/>
      <c r="M5629" s="12"/>
      <c r="N5629" s="12"/>
      <c r="O5629" s="12"/>
      <c r="P5629" s="12"/>
      <c r="Q5629" s="12"/>
      <c r="R5629" s="12"/>
      <c r="S5629" s="12"/>
      <c r="T5629" s="12"/>
      <c r="U5629" s="12"/>
      <c r="V5629" s="12"/>
      <c r="W5629" s="12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2"/>
      <c r="AS5629" s="12"/>
      <c r="AT5629" s="12"/>
      <c r="AU5629" s="12"/>
      <c r="AV5629" s="12"/>
      <c r="AW5629" s="12"/>
      <c r="AX5629" s="12"/>
      <c r="AY5629" s="12"/>
      <c r="AZ5629" s="12"/>
      <c r="BA5629" s="12"/>
      <c r="BB5629" s="12"/>
      <c r="BC5629" s="12"/>
      <c r="BD5629" s="12"/>
      <c r="BE5629" s="12"/>
      <c r="BF5629" s="12"/>
      <c r="BG5629" s="12"/>
      <c r="BH5629" s="12"/>
      <c r="BI5629" s="12"/>
      <c r="BJ5629" s="13"/>
      <c r="BK5629" s="13"/>
      <c r="BL5629" s="13"/>
      <c r="BM5629" s="13"/>
      <c r="BN5629" s="13"/>
    </row>
    <row r="5630" spans="4:66" x14ac:dyDescent="0.25">
      <c r="D5630" s="7"/>
      <c r="E5630" s="10"/>
      <c r="F5630" s="10"/>
      <c r="G5630" s="10"/>
      <c r="H5630" s="10"/>
      <c r="I5630" s="10"/>
      <c r="J5630" s="10"/>
      <c r="K5630" s="11"/>
      <c r="L5630" s="11"/>
      <c r="M5630" s="12"/>
      <c r="N5630" s="12"/>
      <c r="O5630" s="12"/>
      <c r="P5630" s="12"/>
      <c r="Q5630" s="12"/>
      <c r="R5630" s="12"/>
      <c r="S5630" s="12"/>
      <c r="T5630" s="12"/>
      <c r="U5630" s="12"/>
      <c r="V5630" s="12"/>
      <c r="W5630" s="12"/>
      <c r="X5630" s="12"/>
      <c r="Y5630" s="12"/>
      <c r="Z5630" s="12"/>
      <c r="AA5630" s="12"/>
      <c r="AB5630" s="12"/>
      <c r="AC5630" s="12"/>
      <c r="AD5630" s="12"/>
      <c r="AE5630" s="12"/>
      <c r="AF5630" s="12"/>
      <c r="AG5630" s="12"/>
      <c r="AH5630" s="12"/>
      <c r="AI5630" s="12"/>
      <c r="AJ5630" s="12"/>
      <c r="AK5630" s="12"/>
      <c r="AL5630" s="12"/>
      <c r="AM5630" s="12"/>
      <c r="AN5630" s="12"/>
      <c r="AO5630" s="12"/>
      <c r="AP5630" s="12"/>
      <c r="AQ5630" s="12"/>
      <c r="AR5630" s="12"/>
      <c r="AS5630" s="12"/>
      <c r="AT5630" s="12"/>
      <c r="AU5630" s="12"/>
      <c r="AV5630" s="12"/>
      <c r="AW5630" s="12"/>
      <c r="AX5630" s="12"/>
      <c r="AY5630" s="12"/>
      <c r="AZ5630" s="12"/>
      <c r="BA5630" s="12"/>
      <c r="BB5630" s="12"/>
      <c r="BC5630" s="12"/>
      <c r="BD5630" s="12"/>
      <c r="BE5630" s="12"/>
      <c r="BF5630" s="12"/>
      <c r="BG5630" s="12"/>
      <c r="BH5630" s="12"/>
      <c r="BI5630" s="12"/>
      <c r="BJ5630" s="13"/>
      <c r="BK5630" s="13"/>
      <c r="BL5630" s="13"/>
      <c r="BM5630" s="13"/>
      <c r="BN5630" s="13"/>
    </row>
    <row r="5631" spans="4:66" x14ac:dyDescent="0.25">
      <c r="D5631" s="7"/>
      <c r="E5631" s="10"/>
      <c r="F5631" s="10"/>
      <c r="G5631" s="10"/>
      <c r="H5631" s="10"/>
      <c r="I5631" s="10"/>
      <c r="J5631" s="10"/>
      <c r="K5631" s="11"/>
      <c r="L5631" s="11"/>
      <c r="M5631" s="12"/>
      <c r="N5631" s="12"/>
      <c r="O5631" s="12"/>
      <c r="P5631" s="12"/>
      <c r="Q5631" s="12"/>
      <c r="R5631" s="12"/>
      <c r="S5631" s="12"/>
      <c r="T5631" s="12"/>
      <c r="U5631" s="12"/>
      <c r="V5631" s="12"/>
      <c r="W5631" s="12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2"/>
      <c r="AS5631" s="12"/>
      <c r="AT5631" s="12"/>
      <c r="AU5631" s="12"/>
      <c r="AV5631" s="12"/>
      <c r="AW5631" s="12"/>
      <c r="AX5631" s="12"/>
      <c r="AY5631" s="12"/>
      <c r="AZ5631" s="12"/>
      <c r="BA5631" s="12"/>
      <c r="BB5631" s="12"/>
      <c r="BC5631" s="12"/>
      <c r="BD5631" s="12"/>
      <c r="BE5631" s="12"/>
      <c r="BF5631" s="12"/>
      <c r="BG5631" s="12"/>
      <c r="BH5631" s="12"/>
      <c r="BI5631" s="12"/>
      <c r="BJ5631" s="13"/>
      <c r="BK5631" s="13"/>
      <c r="BL5631" s="13"/>
      <c r="BM5631" s="13"/>
      <c r="BN5631" s="13"/>
    </row>
    <row r="5632" spans="4:66" x14ac:dyDescent="0.25">
      <c r="D5632" s="7"/>
      <c r="E5632" s="10"/>
      <c r="F5632" s="10"/>
      <c r="G5632" s="10"/>
      <c r="H5632" s="10"/>
      <c r="I5632" s="10"/>
      <c r="J5632" s="10"/>
      <c r="K5632" s="11"/>
      <c r="L5632" s="11"/>
      <c r="M5632" s="12"/>
      <c r="N5632" s="12"/>
      <c r="O5632" s="12"/>
      <c r="P5632" s="12"/>
      <c r="Q5632" s="12"/>
      <c r="R5632" s="12"/>
      <c r="S5632" s="12"/>
      <c r="T5632" s="12"/>
      <c r="U5632" s="12"/>
      <c r="V5632" s="12"/>
      <c r="W5632" s="12"/>
      <c r="X5632" s="12"/>
      <c r="Y5632" s="12"/>
      <c r="Z5632" s="12"/>
      <c r="AA5632" s="12"/>
      <c r="AB5632" s="12"/>
      <c r="AC5632" s="12"/>
      <c r="AD5632" s="12"/>
      <c r="AE5632" s="12"/>
      <c r="AF5632" s="12"/>
      <c r="AG5632" s="12"/>
      <c r="AH5632" s="12"/>
      <c r="AI5632" s="12"/>
      <c r="AJ5632" s="12"/>
      <c r="AK5632" s="12"/>
      <c r="AL5632" s="12"/>
      <c r="AM5632" s="12"/>
      <c r="AN5632" s="12"/>
      <c r="AO5632" s="12"/>
      <c r="AP5632" s="12"/>
      <c r="AQ5632" s="12"/>
      <c r="AR5632" s="12"/>
      <c r="AS5632" s="12"/>
      <c r="AT5632" s="12"/>
      <c r="AU5632" s="12"/>
      <c r="AV5632" s="12"/>
      <c r="AW5632" s="12"/>
      <c r="AX5632" s="12"/>
      <c r="AY5632" s="12"/>
      <c r="AZ5632" s="12"/>
      <c r="BA5632" s="12"/>
      <c r="BB5632" s="12"/>
      <c r="BC5632" s="12"/>
      <c r="BD5632" s="12"/>
      <c r="BE5632" s="12"/>
      <c r="BF5632" s="12"/>
      <c r="BG5632" s="12"/>
      <c r="BH5632" s="12"/>
      <c r="BI5632" s="12"/>
      <c r="BJ5632" s="13"/>
      <c r="BK5632" s="13"/>
      <c r="BL5632" s="13"/>
      <c r="BM5632" s="13"/>
      <c r="BN5632" s="13"/>
    </row>
    <row r="5633" spans="4:66" x14ac:dyDescent="0.25">
      <c r="D5633" s="7"/>
      <c r="E5633" s="10"/>
      <c r="F5633" s="10"/>
      <c r="G5633" s="10"/>
      <c r="H5633" s="10"/>
      <c r="I5633" s="10"/>
      <c r="J5633" s="10"/>
      <c r="K5633" s="11"/>
      <c r="L5633" s="11"/>
      <c r="M5633" s="12"/>
      <c r="N5633" s="12"/>
      <c r="O5633" s="12"/>
      <c r="P5633" s="12"/>
      <c r="Q5633" s="12"/>
      <c r="R5633" s="12"/>
      <c r="S5633" s="12"/>
      <c r="T5633" s="12"/>
      <c r="U5633" s="12"/>
      <c r="V5633" s="12"/>
      <c r="W5633" s="12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2"/>
      <c r="AS5633" s="12"/>
      <c r="AT5633" s="12"/>
      <c r="AU5633" s="12"/>
      <c r="AV5633" s="12"/>
      <c r="AW5633" s="12"/>
      <c r="AX5633" s="12"/>
      <c r="AY5633" s="12"/>
      <c r="AZ5633" s="12"/>
      <c r="BA5633" s="12"/>
      <c r="BB5633" s="12"/>
      <c r="BC5633" s="12"/>
      <c r="BD5633" s="12"/>
      <c r="BE5633" s="12"/>
      <c r="BF5633" s="12"/>
      <c r="BG5633" s="12"/>
      <c r="BH5633" s="12"/>
      <c r="BI5633" s="12"/>
      <c r="BJ5633" s="13"/>
      <c r="BK5633" s="13"/>
      <c r="BL5633" s="13"/>
      <c r="BM5633" s="13"/>
      <c r="BN5633" s="13"/>
    </row>
    <row r="5634" spans="4:66" x14ac:dyDescent="0.25">
      <c r="D5634" s="7"/>
      <c r="E5634" s="10"/>
      <c r="F5634" s="10"/>
      <c r="G5634" s="10"/>
      <c r="H5634" s="10"/>
      <c r="I5634" s="10"/>
      <c r="J5634" s="10"/>
      <c r="K5634" s="11"/>
      <c r="L5634" s="11"/>
      <c r="M5634" s="12"/>
      <c r="N5634" s="12"/>
      <c r="O5634" s="12"/>
      <c r="P5634" s="12"/>
      <c r="Q5634" s="12"/>
      <c r="R5634" s="12"/>
      <c r="S5634" s="12"/>
      <c r="T5634" s="12"/>
      <c r="U5634" s="12"/>
      <c r="V5634" s="12"/>
      <c r="W5634" s="12"/>
      <c r="X5634" s="12"/>
      <c r="Y5634" s="12"/>
      <c r="Z5634" s="12"/>
      <c r="AA5634" s="12"/>
      <c r="AB5634" s="12"/>
      <c r="AC5634" s="12"/>
      <c r="AD5634" s="12"/>
      <c r="AE5634" s="12"/>
      <c r="AF5634" s="12"/>
      <c r="AG5634" s="12"/>
      <c r="AH5634" s="12"/>
      <c r="AI5634" s="12"/>
      <c r="AJ5634" s="12"/>
      <c r="AK5634" s="12"/>
      <c r="AL5634" s="12"/>
      <c r="AM5634" s="12"/>
      <c r="AN5634" s="12"/>
      <c r="AO5634" s="12"/>
      <c r="AP5634" s="12"/>
      <c r="AQ5634" s="12"/>
      <c r="AR5634" s="12"/>
      <c r="AS5634" s="12"/>
      <c r="AT5634" s="12"/>
      <c r="AU5634" s="12"/>
      <c r="AV5634" s="12"/>
      <c r="AW5634" s="12"/>
      <c r="AX5634" s="12"/>
      <c r="AY5634" s="12"/>
      <c r="AZ5634" s="12"/>
      <c r="BA5634" s="12"/>
      <c r="BB5634" s="12"/>
      <c r="BC5634" s="12"/>
      <c r="BD5634" s="12"/>
      <c r="BE5634" s="12"/>
      <c r="BF5634" s="12"/>
      <c r="BG5634" s="12"/>
      <c r="BH5634" s="12"/>
      <c r="BI5634" s="12"/>
      <c r="BJ5634" s="13"/>
      <c r="BK5634" s="13"/>
      <c r="BL5634" s="13"/>
      <c r="BM5634" s="13"/>
      <c r="BN5634" s="13"/>
    </row>
    <row r="5635" spans="4:66" x14ac:dyDescent="0.25">
      <c r="D5635" s="7"/>
      <c r="E5635" s="10"/>
      <c r="F5635" s="10"/>
      <c r="G5635" s="10"/>
      <c r="H5635" s="10"/>
      <c r="I5635" s="10"/>
      <c r="J5635" s="10"/>
      <c r="K5635" s="11"/>
      <c r="L5635" s="11"/>
      <c r="M5635" s="12"/>
      <c r="N5635" s="12"/>
      <c r="O5635" s="12"/>
      <c r="P5635" s="12"/>
      <c r="Q5635" s="12"/>
      <c r="R5635" s="12"/>
      <c r="S5635" s="12"/>
      <c r="T5635" s="12"/>
      <c r="U5635" s="12"/>
      <c r="V5635" s="12"/>
      <c r="W5635" s="12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2"/>
      <c r="AS5635" s="12"/>
      <c r="AT5635" s="12"/>
      <c r="AU5635" s="12"/>
      <c r="AV5635" s="12"/>
      <c r="AW5635" s="12"/>
      <c r="AX5635" s="12"/>
      <c r="AY5635" s="12"/>
      <c r="AZ5635" s="12"/>
      <c r="BA5635" s="12"/>
      <c r="BB5635" s="12"/>
      <c r="BC5635" s="12"/>
      <c r="BD5635" s="12"/>
      <c r="BE5635" s="12"/>
      <c r="BF5635" s="12"/>
      <c r="BG5635" s="12"/>
      <c r="BH5635" s="12"/>
      <c r="BI5635" s="12"/>
      <c r="BJ5635" s="13"/>
      <c r="BK5635" s="13"/>
      <c r="BL5635" s="13"/>
      <c r="BM5635" s="13"/>
      <c r="BN5635" s="13"/>
    </row>
    <row r="5636" spans="4:66" x14ac:dyDescent="0.25">
      <c r="D5636" s="7"/>
      <c r="E5636" s="10"/>
      <c r="F5636" s="10"/>
      <c r="G5636" s="10"/>
      <c r="H5636" s="10"/>
      <c r="I5636" s="10"/>
      <c r="J5636" s="10"/>
      <c r="K5636" s="11"/>
      <c r="L5636" s="11"/>
      <c r="M5636" s="12"/>
      <c r="N5636" s="12"/>
      <c r="O5636" s="12"/>
      <c r="P5636" s="12"/>
      <c r="Q5636" s="12"/>
      <c r="R5636" s="12"/>
      <c r="S5636" s="12"/>
      <c r="T5636" s="12"/>
      <c r="U5636" s="12"/>
      <c r="V5636" s="12"/>
      <c r="W5636" s="12"/>
      <c r="X5636" s="12"/>
      <c r="Y5636" s="12"/>
      <c r="Z5636" s="12"/>
      <c r="AA5636" s="12"/>
      <c r="AB5636" s="12"/>
      <c r="AC5636" s="12"/>
      <c r="AD5636" s="12"/>
      <c r="AE5636" s="12"/>
      <c r="AF5636" s="12"/>
      <c r="AG5636" s="12"/>
      <c r="AH5636" s="12"/>
      <c r="AI5636" s="12"/>
      <c r="AJ5636" s="12"/>
      <c r="AK5636" s="12"/>
      <c r="AL5636" s="12"/>
      <c r="AM5636" s="12"/>
      <c r="AN5636" s="12"/>
      <c r="AO5636" s="12"/>
      <c r="AP5636" s="12"/>
      <c r="AQ5636" s="12"/>
      <c r="AR5636" s="12"/>
      <c r="AS5636" s="12"/>
      <c r="AT5636" s="12"/>
      <c r="AU5636" s="12"/>
      <c r="AV5636" s="12"/>
      <c r="AW5636" s="12"/>
      <c r="AX5636" s="12"/>
      <c r="AY5636" s="12"/>
      <c r="AZ5636" s="12"/>
      <c r="BA5636" s="12"/>
      <c r="BB5636" s="12"/>
      <c r="BC5636" s="12"/>
      <c r="BD5636" s="12"/>
      <c r="BE5636" s="12"/>
      <c r="BF5636" s="12"/>
      <c r="BG5636" s="12"/>
      <c r="BH5636" s="12"/>
      <c r="BI5636" s="12"/>
      <c r="BJ5636" s="13"/>
      <c r="BK5636" s="13"/>
      <c r="BL5636" s="13"/>
      <c r="BM5636" s="13"/>
      <c r="BN5636" s="13"/>
    </row>
    <row r="5637" spans="4:66" x14ac:dyDescent="0.25">
      <c r="D5637" s="7"/>
      <c r="E5637" s="10"/>
      <c r="F5637" s="10"/>
      <c r="G5637" s="10"/>
      <c r="H5637" s="10"/>
      <c r="I5637" s="10"/>
      <c r="J5637" s="10"/>
      <c r="K5637" s="11"/>
      <c r="L5637" s="11"/>
      <c r="M5637" s="12"/>
      <c r="N5637" s="12"/>
      <c r="O5637" s="12"/>
      <c r="P5637" s="12"/>
      <c r="Q5637" s="12"/>
      <c r="R5637" s="12"/>
      <c r="S5637" s="12"/>
      <c r="T5637" s="12"/>
      <c r="U5637" s="12"/>
      <c r="V5637" s="12"/>
      <c r="W5637" s="12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2"/>
      <c r="AS5637" s="12"/>
      <c r="AT5637" s="12"/>
      <c r="AU5637" s="12"/>
      <c r="AV5637" s="12"/>
      <c r="AW5637" s="12"/>
      <c r="AX5637" s="12"/>
      <c r="AY5637" s="12"/>
      <c r="AZ5637" s="12"/>
      <c r="BA5637" s="12"/>
      <c r="BB5637" s="12"/>
      <c r="BC5637" s="12"/>
      <c r="BD5637" s="12"/>
      <c r="BE5637" s="12"/>
      <c r="BF5637" s="12"/>
      <c r="BG5637" s="12"/>
      <c r="BH5637" s="12"/>
      <c r="BI5637" s="12"/>
      <c r="BJ5637" s="13"/>
      <c r="BK5637" s="13"/>
      <c r="BL5637" s="13"/>
      <c r="BM5637" s="13"/>
      <c r="BN5637" s="13"/>
    </row>
    <row r="5638" spans="4:66" x14ac:dyDescent="0.25">
      <c r="D5638" s="7"/>
      <c r="E5638" s="10"/>
      <c r="F5638" s="10"/>
      <c r="G5638" s="10"/>
      <c r="H5638" s="10"/>
      <c r="I5638" s="10"/>
      <c r="J5638" s="10"/>
      <c r="K5638" s="11"/>
      <c r="L5638" s="11"/>
      <c r="M5638" s="12"/>
      <c r="N5638" s="12"/>
      <c r="O5638" s="12"/>
      <c r="P5638" s="12"/>
      <c r="Q5638" s="12"/>
      <c r="R5638" s="12"/>
      <c r="S5638" s="12"/>
      <c r="T5638" s="12"/>
      <c r="U5638" s="12"/>
      <c r="V5638" s="12"/>
      <c r="W5638" s="12"/>
      <c r="X5638" s="12"/>
      <c r="Y5638" s="12"/>
      <c r="Z5638" s="12"/>
      <c r="AA5638" s="12"/>
      <c r="AB5638" s="12"/>
      <c r="AC5638" s="12"/>
      <c r="AD5638" s="12"/>
      <c r="AE5638" s="12"/>
      <c r="AF5638" s="12"/>
      <c r="AG5638" s="12"/>
      <c r="AH5638" s="12"/>
      <c r="AI5638" s="12"/>
      <c r="AJ5638" s="12"/>
      <c r="AK5638" s="12"/>
      <c r="AL5638" s="12"/>
      <c r="AM5638" s="12"/>
      <c r="AN5638" s="12"/>
      <c r="AO5638" s="12"/>
      <c r="AP5638" s="12"/>
      <c r="AQ5638" s="12"/>
      <c r="AR5638" s="12"/>
      <c r="AS5638" s="12"/>
      <c r="AT5638" s="12"/>
      <c r="AU5638" s="12"/>
      <c r="AV5638" s="12"/>
      <c r="AW5638" s="12"/>
      <c r="AX5638" s="12"/>
      <c r="AY5638" s="12"/>
      <c r="AZ5638" s="12"/>
      <c r="BA5638" s="12"/>
      <c r="BB5638" s="12"/>
      <c r="BC5638" s="12"/>
      <c r="BD5638" s="12"/>
      <c r="BE5638" s="12"/>
      <c r="BF5638" s="12"/>
      <c r="BG5638" s="12"/>
      <c r="BH5638" s="12"/>
      <c r="BI5638" s="12"/>
      <c r="BJ5638" s="13"/>
      <c r="BK5638" s="13"/>
      <c r="BL5638" s="13"/>
      <c r="BM5638" s="13"/>
      <c r="BN5638" s="13"/>
    </row>
    <row r="5639" spans="4:66" x14ac:dyDescent="0.25">
      <c r="D5639" s="7"/>
      <c r="E5639" s="10"/>
      <c r="F5639" s="10"/>
      <c r="G5639" s="10"/>
      <c r="H5639" s="10"/>
      <c r="I5639" s="10"/>
      <c r="J5639" s="10"/>
      <c r="K5639" s="11"/>
      <c r="L5639" s="11"/>
      <c r="M5639" s="12"/>
      <c r="N5639" s="12"/>
      <c r="O5639" s="12"/>
      <c r="P5639" s="12"/>
      <c r="Q5639" s="12"/>
      <c r="R5639" s="12"/>
      <c r="S5639" s="12"/>
      <c r="T5639" s="12"/>
      <c r="U5639" s="12"/>
      <c r="V5639" s="12"/>
      <c r="W5639" s="12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2"/>
      <c r="AS5639" s="12"/>
      <c r="AT5639" s="12"/>
      <c r="AU5639" s="12"/>
      <c r="AV5639" s="12"/>
      <c r="AW5639" s="12"/>
      <c r="AX5639" s="12"/>
      <c r="AY5639" s="12"/>
      <c r="AZ5639" s="12"/>
      <c r="BA5639" s="12"/>
      <c r="BB5639" s="12"/>
      <c r="BC5639" s="12"/>
      <c r="BD5639" s="12"/>
      <c r="BE5639" s="12"/>
      <c r="BF5639" s="12"/>
      <c r="BG5639" s="12"/>
      <c r="BH5639" s="12"/>
      <c r="BI5639" s="12"/>
      <c r="BJ5639" s="13"/>
      <c r="BK5639" s="13"/>
      <c r="BL5639" s="13"/>
      <c r="BM5639" s="13"/>
      <c r="BN5639" s="13"/>
    </row>
    <row r="5640" spans="4:66" x14ac:dyDescent="0.25">
      <c r="D5640" s="7"/>
      <c r="E5640" s="10"/>
      <c r="F5640" s="10"/>
      <c r="G5640" s="10"/>
      <c r="H5640" s="10"/>
      <c r="I5640" s="10"/>
      <c r="J5640" s="10"/>
      <c r="K5640" s="11"/>
      <c r="L5640" s="11"/>
      <c r="M5640" s="12"/>
      <c r="N5640" s="12"/>
      <c r="O5640" s="12"/>
      <c r="P5640" s="12"/>
      <c r="Q5640" s="12"/>
      <c r="R5640" s="12"/>
      <c r="S5640" s="12"/>
      <c r="T5640" s="12"/>
      <c r="U5640" s="12"/>
      <c r="V5640" s="12"/>
      <c r="W5640" s="12"/>
      <c r="X5640" s="12"/>
      <c r="Y5640" s="12"/>
      <c r="Z5640" s="12"/>
      <c r="AA5640" s="12"/>
      <c r="AB5640" s="12"/>
      <c r="AC5640" s="12"/>
      <c r="AD5640" s="12"/>
      <c r="AE5640" s="12"/>
      <c r="AF5640" s="12"/>
      <c r="AG5640" s="12"/>
      <c r="AH5640" s="12"/>
      <c r="AI5640" s="12"/>
      <c r="AJ5640" s="12"/>
      <c r="AK5640" s="12"/>
      <c r="AL5640" s="12"/>
      <c r="AM5640" s="12"/>
      <c r="AN5640" s="12"/>
      <c r="AO5640" s="12"/>
      <c r="AP5640" s="12"/>
      <c r="AQ5640" s="12"/>
      <c r="AR5640" s="12"/>
      <c r="AS5640" s="12"/>
      <c r="AT5640" s="12"/>
      <c r="AU5640" s="12"/>
      <c r="AV5640" s="12"/>
      <c r="AW5640" s="12"/>
      <c r="AX5640" s="12"/>
      <c r="AY5640" s="12"/>
      <c r="AZ5640" s="12"/>
      <c r="BA5640" s="12"/>
      <c r="BB5640" s="12"/>
      <c r="BC5640" s="12"/>
      <c r="BD5640" s="12"/>
      <c r="BE5640" s="12"/>
      <c r="BF5640" s="12"/>
      <c r="BG5640" s="12"/>
      <c r="BH5640" s="12"/>
      <c r="BI5640" s="12"/>
      <c r="BJ5640" s="13"/>
      <c r="BK5640" s="13"/>
      <c r="BL5640" s="13"/>
      <c r="BM5640" s="13"/>
      <c r="BN5640" s="13"/>
    </row>
    <row r="5641" spans="4:66" x14ac:dyDescent="0.25">
      <c r="D5641" s="7"/>
      <c r="E5641" s="10"/>
      <c r="F5641" s="10"/>
      <c r="G5641" s="10"/>
      <c r="H5641" s="10"/>
      <c r="I5641" s="10"/>
      <c r="J5641" s="10"/>
      <c r="K5641" s="11"/>
      <c r="L5641" s="11"/>
      <c r="M5641" s="12"/>
      <c r="N5641" s="12"/>
      <c r="O5641" s="12"/>
      <c r="P5641" s="12"/>
      <c r="Q5641" s="12"/>
      <c r="R5641" s="12"/>
      <c r="S5641" s="12"/>
      <c r="T5641" s="12"/>
      <c r="U5641" s="12"/>
      <c r="V5641" s="12"/>
      <c r="W5641" s="12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2"/>
      <c r="AS5641" s="12"/>
      <c r="AT5641" s="12"/>
      <c r="AU5641" s="12"/>
      <c r="AV5641" s="12"/>
      <c r="AW5641" s="12"/>
      <c r="AX5641" s="12"/>
      <c r="AY5641" s="12"/>
      <c r="AZ5641" s="12"/>
      <c r="BA5641" s="12"/>
      <c r="BB5641" s="12"/>
      <c r="BC5641" s="12"/>
      <c r="BD5641" s="12"/>
      <c r="BE5641" s="12"/>
      <c r="BF5641" s="12"/>
      <c r="BG5641" s="12"/>
      <c r="BH5641" s="12"/>
      <c r="BI5641" s="12"/>
      <c r="BJ5641" s="13"/>
      <c r="BK5641" s="13"/>
      <c r="BL5641" s="13"/>
      <c r="BM5641" s="13"/>
      <c r="BN5641" s="13"/>
    </row>
    <row r="5642" spans="4:66" x14ac:dyDescent="0.25">
      <c r="D5642" s="7"/>
      <c r="E5642" s="10"/>
      <c r="F5642" s="10"/>
      <c r="G5642" s="10"/>
      <c r="H5642" s="10"/>
      <c r="I5642" s="10"/>
      <c r="J5642" s="10"/>
      <c r="K5642" s="11"/>
      <c r="L5642" s="11"/>
      <c r="M5642" s="12"/>
      <c r="N5642" s="12"/>
      <c r="O5642" s="12"/>
      <c r="P5642" s="12"/>
      <c r="Q5642" s="12"/>
      <c r="R5642" s="12"/>
      <c r="S5642" s="12"/>
      <c r="T5642" s="12"/>
      <c r="U5642" s="12"/>
      <c r="V5642" s="12"/>
      <c r="W5642" s="12"/>
      <c r="X5642" s="12"/>
      <c r="Y5642" s="12"/>
      <c r="Z5642" s="12"/>
      <c r="AA5642" s="12"/>
      <c r="AB5642" s="12"/>
      <c r="AC5642" s="12"/>
      <c r="AD5642" s="12"/>
      <c r="AE5642" s="12"/>
      <c r="AF5642" s="12"/>
      <c r="AG5642" s="12"/>
      <c r="AH5642" s="12"/>
      <c r="AI5642" s="12"/>
      <c r="AJ5642" s="12"/>
      <c r="AK5642" s="12"/>
      <c r="AL5642" s="12"/>
      <c r="AM5642" s="12"/>
      <c r="AN5642" s="12"/>
      <c r="AO5642" s="12"/>
      <c r="AP5642" s="12"/>
      <c r="AQ5642" s="12"/>
      <c r="AR5642" s="12"/>
      <c r="AS5642" s="12"/>
      <c r="AT5642" s="12"/>
      <c r="AU5642" s="12"/>
      <c r="AV5642" s="12"/>
      <c r="AW5642" s="12"/>
      <c r="AX5642" s="12"/>
      <c r="AY5642" s="12"/>
      <c r="AZ5642" s="12"/>
      <c r="BA5642" s="12"/>
      <c r="BB5642" s="12"/>
      <c r="BC5642" s="12"/>
      <c r="BD5642" s="12"/>
      <c r="BE5642" s="12"/>
      <c r="BF5642" s="12"/>
      <c r="BG5642" s="12"/>
      <c r="BH5642" s="12"/>
      <c r="BI5642" s="12"/>
      <c r="BJ5642" s="13"/>
      <c r="BK5642" s="13"/>
      <c r="BL5642" s="13"/>
      <c r="BM5642" s="13"/>
      <c r="BN5642" s="13"/>
    </row>
    <row r="5643" spans="4:66" x14ac:dyDescent="0.25">
      <c r="D5643" s="7"/>
      <c r="E5643" s="10"/>
      <c r="F5643" s="10"/>
      <c r="G5643" s="10"/>
      <c r="H5643" s="10"/>
      <c r="I5643" s="10"/>
      <c r="J5643" s="10"/>
      <c r="K5643" s="11"/>
      <c r="L5643" s="11"/>
      <c r="M5643" s="12"/>
      <c r="N5643" s="12"/>
      <c r="O5643" s="12"/>
      <c r="P5643" s="12"/>
      <c r="Q5643" s="12"/>
      <c r="R5643" s="12"/>
      <c r="S5643" s="12"/>
      <c r="T5643" s="12"/>
      <c r="U5643" s="12"/>
      <c r="V5643" s="12"/>
      <c r="W5643" s="12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2"/>
      <c r="AS5643" s="12"/>
      <c r="AT5643" s="12"/>
      <c r="AU5643" s="12"/>
      <c r="AV5643" s="12"/>
      <c r="AW5643" s="12"/>
      <c r="AX5643" s="12"/>
      <c r="AY5643" s="12"/>
      <c r="AZ5643" s="12"/>
      <c r="BA5643" s="12"/>
      <c r="BB5643" s="12"/>
      <c r="BC5643" s="12"/>
      <c r="BD5643" s="12"/>
      <c r="BE5643" s="12"/>
      <c r="BF5643" s="12"/>
      <c r="BG5643" s="12"/>
      <c r="BH5643" s="12"/>
      <c r="BI5643" s="12"/>
      <c r="BJ5643" s="13"/>
      <c r="BK5643" s="13"/>
      <c r="BL5643" s="13"/>
      <c r="BM5643" s="13"/>
      <c r="BN5643" s="13"/>
    </row>
    <row r="5644" spans="4:66" x14ac:dyDescent="0.25">
      <c r="D5644" s="7"/>
      <c r="E5644" s="10"/>
      <c r="F5644" s="10"/>
      <c r="G5644" s="10"/>
      <c r="H5644" s="10"/>
      <c r="I5644" s="10"/>
      <c r="J5644" s="10"/>
      <c r="K5644" s="11"/>
      <c r="L5644" s="11"/>
      <c r="M5644" s="12"/>
      <c r="N5644" s="12"/>
      <c r="O5644" s="12"/>
      <c r="P5644" s="12"/>
      <c r="Q5644" s="12"/>
      <c r="R5644" s="12"/>
      <c r="S5644" s="12"/>
      <c r="T5644" s="12"/>
      <c r="U5644" s="12"/>
      <c r="V5644" s="12"/>
      <c r="W5644" s="12"/>
      <c r="X5644" s="12"/>
      <c r="Y5644" s="12"/>
      <c r="Z5644" s="12"/>
      <c r="AA5644" s="12"/>
      <c r="AB5644" s="12"/>
      <c r="AC5644" s="12"/>
      <c r="AD5644" s="12"/>
      <c r="AE5644" s="12"/>
      <c r="AF5644" s="12"/>
      <c r="AG5644" s="12"/>
      <c r="AH5644" s="12"/>
      <c r="AI5644" s="12"/>
      <c r="AJ5644" s="12"/>
      <c r="AK5644" s="12"/>
      <c r="AL5644" s="12"/>
      <c r="AM5644" s="12"/>
      <c r="AN5644" s="12"/>
      <c r="AO5644" s="12"/>
      <c r="AP5644" s="12"/>
      <c r="AQ5644" s="12"/>
      <c r="AR5644" s="12"/>
      <c r="AS5644" s="12"/>
      <c r="AT5644" s="12"/>
      <c r="AU5644" s="12"/>
      <c r="AV5644" s="12"/>
      <c r="AW5644" s="12"/>
      <c r="AX5644" s="12"/>
      <c r="AY5644" s="12"/>
      <c r="AZ5644" s="12"/>
      <c r="BA5644" s="12"/>
      <c r="BB5644" s="12"/>
      <c r="BC5644" s="12"/>
      <c r="BD5644" s="12"/>
      <c r="BE5644" s="12"/>
      <c r="BF5644" s="12"/>
      <c r="BG5644" s="12"/>
      <c r="BH5644" s="12"/>
      <c r="BI5644" s="12"/>
      <c r="BJ5644" s="13"/>
      <c r="BK5644" s="13"/>
      <c r="BL5644" s="13"/>
      <c r="BM5644" s="13"/>
      <c r="BN5644" s="13"/>
    </row>
    <row r="5645" spans="4:66" x14ac:dyDescent="0.25">
      <c r="D5645" s="7"/>
      <c r="E5645" s="10"/>
      <c r="F5645" s="10"/>
      <c r="G5645" s="10"/>
      <c r="H5645" s="10"/>
      <c r="I5645" s="10"/>
      <c r="J5645" s="10"/>
      <c r="K5645" s="11"/>
      <c r="L5645" s="11"/>
      <c r="M5645" s="12"/>
      <c r="N5645" s="12"/>
      <c r="O5645" s="12"/>
      <c r="P5645" s="12"/>
      <c r="Q5645" s="12"/>
      <c r="R5645" s="12"/>
      <c r="S5645" s="12"/>
      <c r="T5645" s="12"/>
      <c r="U5645" s="12"/>
      <c r="V5645" s="12"/>
      <c r="W5645" s="12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2"/>
      <c r="AS5645" s="12"/>
      <c r="AT5645" s="12"/>
      <c r="AU5645" s="12"/>
      <c r="AV5645" s="12"/>
      <c r="AW5645" s="12"/>
      <c r="AX5645" s="12"/>
      <c r="AY5645" s="12"/>
      <c r="AZ5645" s="12"/>
      <c r="BA5645" s="12"/>
      <c r="BB5645" s="12"/>
      <c r="BC5645" s="12"/>
      <c r="BD5645" s="12"/>
      <c r="BE5645" s="12"/>
      <c r="BF5645" s="12"/>
      <c r="BG5645" s="12"/>
      <c r="BH5645" s="12"/>
      <c r="BI5645" s="12"/>
      <c r="BJ5645" s="13"/>
      <c r="BK5645" s="13"/>
      <c r="BL5645" s="13"/>
      <c r="BM5645" s="13"/>
      <c r="BN5645" s="13"/>
    </row>
    <row r="5646" spans="4:66" x14ac:dyDescent="0.25">
      <c r="D5646" s="7"/>
      <c r="E5646" s="10"/>
      <c r="F5646" s="10"/>
      <c r="G5646" s="10"/>
      <c r="H5646" s="10"/>
      <c r="I5646" s="10"/>
      <c r="J5646" s="10"/>
      <c r="K5646" s="11"/>
      <c r="L5646" s="11"/>
      <c r="M5646" s="12"/>
      <c r="N5646" s="12"/>
      <c r="O5646" s="12"/>
      <c r="P5646" s="12"/>
      <c r="Q5646" s="12"/>
      <c r="R5646" s="12"/>
      <c r="S5646" s="12"/>
      <c r="T5646" s="12"/>
      <c r="U5646" s="12"/>
      <c r="V5646" s="12"/>
      <c r="W5646" s="12"/>
      <c r="X5646" s="12"/>
      <c r="Y5646" s="12"/>
      <c r="Z5646" s="12"/>
      <c r="AA5646" s="12"/>
      <c r="AB5646" s="12"/>
      <c r="AC5646" s="12"/>
      <c r="AD5646" s="12"/>
      <c r="AE5646" s="12"/>
      <c r="AF5646" s="12"/>
      <c r="AG5646" s="12"/>
      <c r="AH5646" s="12"/>
      <c r="AI5646" s="12"/>
      <c r="AJ5646" s="12"/>
      <c r="AK5646" s="12"/>
      <c r="AL5646" s="12"/>
      <c r="AM5646" s="12"/>
      <c r="AN5646" s="12"/>
      <c r="AO5646" s="12"/>
      <c r="AP5646" s="12"/>
      <c r="AQ5646" s="12"/>
      <c r="AR5646" s="12"/>
      <c r="AS5646" s="12"/>
      <c r="AT5646" s="12"/>
      <c r="AU5646" s="12"/>
      <c r="AV5646" s="12"/>
      <c r="AW5646" s="12"/>
      <c r="AX5646" s="12"/>
      <c r="AY5646" s="12"/>
      <c r="AZ5646" s="12"/>
      <c r="BA5646" s="12"/>
      <c r="BB5646" s="12"/>
      <c r="BC5646" s="12"/>
      <c r="BD5646" s="12"/>
      <c r="BE5646" s="12"/>
      <c r="BF5646" s="12"/>
      <c r="BG5646" s="12"/>
      <c r="BH5646" s="12"/>
      <c r="BI5646" s="12"/>
      <c r="BJ5646" s="13"/>
      <c r="BK5646" s="13"/>
      <c r="BL5646" s="13"/>
      <c r="BM5646" s="13"/>
      <c r="BN5646" s="13"/>
    </row>
    <row r="5647" spans="4:66" x14ac:dyDescent="0.25">
      <c r="D5647" s="7"/>
      <c r="E5647" s="10"/>
      <c r="F5647" s="10"/>
      <c r="G5647" s="10"/>
      <c r="H5647" s="10"/>
      <c r="I5647" s="10"/>
      <c r="J5647" s="10"/>
      <c r="K5647" s="11"/>
      <c r="L5647" s="11"/>
      <c r="M5647" s="12"/>
      <c r="N5647" s="12"/>
      <c r="O5647" s="12"/>
      <c r="P5647" s="12"/>
      <c r="Q5647" s="12"/>
      <c r="R5647" s="12"/>
      <c r="S5647" s="12"/>
      <c r="T5647" s="12"/>
      <c r="U5647" s="12"/>
      <c r="V5647" s="12"/>
      <c r="W5647" s="12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2"/>
      <c r="AS5647" s="12"/>
      <c r="AT5647" s="12"/>
      <c r="AU5647" s="12"/>
      <c r="AV5647" s="12"/>
      <c r="AW5647" s="12"/>
      <c r="AX5647" s="12"/>
      <c r="AY5647" s="12"/>
      <c r="AZ5647" s="12"/>
      <c r="BA5647" s="12"/>
      <c r="BB5647" s="12"/>
      <c r="BC5647" s="12"/>
      <c r="BD5647" s="12"/>
      <c r="BE5647" s="12"/>
      <c r="BF5647" s="12"/>
      <c r="BG5647" s="12"/>
      <c r="BH5647" s="12"/>
      <c r="BI5647" s="12"/>
      <c r="BJ5647" s="13"/>
      <c r="BK5647" s="13"/>
      <c r="BL5647" s="13"/>
      <c r="BM5647" s="13"/>
      <c r="BN5647" s="13"/>
    </row>
    <row r="5648" spans="4:66" x14ac:dyDescent="0.25">
      <c r="D5648" s="7"/>
      <c r="E5648" s="10"/>
      <c r="F5648" s="10"/>
      <c r="G5648" s="10"/>
      <c r="H5648" s="10"/>
      <c r="I5648" s="10"/>
      <c r="J5648" s="10"/>
      <c r="K5648" s="11"/>
      <c r="L5648" s="11"/>
      <c r="M5648" s="12"/>
      <c r="N5648" s="12"/>
      <c r="O5648" s="12"/>
      <c r="P5648" s="12"/>
      <c r="Q5648" s="12"/>
      <c r="R5648" s="12"/>
      <c r="S5648" s="12"/>
      <c r="T5648" s="12"/>
      <c r="U5648" s="12"/>
      <c r="V5648" s="12"/>
      <c r="W5648" s="12"/>
      <c r="X5648" s="12"/>
      <c r="Y5648" s="12"/>
      <c r="Z5648" s="12"/>
      <c r="AA5648" s="12"/>
      <c r="AB5648" s="12"/>
      <c r="AC5648" s="12"/>
      <c r="AD5648" s="12"/>
      <c r="AE5648" s="12"/>
      <c r="AF5648" s="12"/>
      <c r="AG5648" s="12"/>
      <c r="AH5648" s="12"/>
      <c r="AI5648" s="12"/>
      <c r="AJ5648" s="12"/>
      <c r="AK5648" s="12"/>
      <c r="AL5648" s="12"/>
      <c r="AM5648" s="12"/>
      <c r="AN5648" s="12"/>
      <c r="AO5648" s="12"/>
      <c r="AP5648" s="12"/>
      <c r="AQ5648" s="12"/>
      <c r="AR5648" s="12"/>
      <c r="AS5648" s="12"/>
      <c r="AT5648" s="12"/>
      <c r="AU5648" s="12"/>
      <c r="AV5648" s="12"/>
      <c r="AW5648" s="12"/>
      <c r="AX5648" s="12"/>
      <c r="AY5648" s="12"/>
      <c r="AZ5648" s="12"/>
      <c r="BA5648" s="12"/>
      <c r="BB5648" s="12"/>
      <c r="BC5648" s="12"/>
      <c r="BD5648" s="12"/>
      <c r="BE5648" s="12"/>
      <c r="BF5648" s="12"/>
      <c r="BG5648" s="12"/>
      <c r="BH5648" s="12"/>
      <c r="BI5648" s="12"/>
      <c r="BJ5648" s="13"/>
      <c r="BK5648" s="13"/>
      <c r="BL5648" s="13"/>
      <c r="BM5648" s="13"/>
      <c r="BN5648" s="13"/>
    </row>
    <row r="5649" spans="4:66" x14ac:dyDescent="0.25">
      <c r="D5649" s="7"/>
      <c r="E5649" s="10"/>
      <c r="F5649" s="10"/>
      <c r="G5649" s="10"/>
      <c r="H5649" s="10"/>
      <c r="I5649" s="10"/>
      <c r="J5649" s="10"/>
      <c r="K5649" s="11"/>
      <c r="L5649" s="11"/>
      <c r="M5649" s="12"/>
      <c r="N5649" s="12"/>
      <c r="O5649" s="12"/>
      <c r="P5649" s="12"/>
      <c r="Q5649" s="12"/>
      <c r="R5649" s="12"/>
      <c r="S5649" s="12"/>
      <c r="T5649" s="12"/>
      <c r="U5649" s="12"/>
      <c r="V5649" s="12"/>
      <c r="W5649" s="12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2"/>
      <c r="AS5649" s="12"/>
      <c r="AT5649" s="12"/>
      <c r="AU5649" s="12"/>
      <c r="AV5649" s="12"/>
      <c r="AW5649" s="12"/>
      <c r="AX5649" s="12"/>
      <c r="AY5649" s="12"/>
      <c r="AZ5649" s="12"/>
      <c r="BA5649" s="12"/>
      <c r="BB5649" s="12"/>
      <c r="BC5649" s="12"/>
      <c r="BD5649" s="12"/>
      <c r="BE5649" s="12"/>
      <c r="BF5649" s="12"/>
      <c r="BG5649" s="12"/>
      <c r="BH5649" s="12"/>
      <c r="BI5649" s="12"/>
      <c r="BJ5649" s="13"/>
      <c r="BK5649" s="13"/>
      <c r="BL5649" s="13"/>
      <c r="BM5649" s="13"/>
      <c r="BN5649" s="13"/>
    </row>
    <row r="5650" spans="4:66" x14ac:dyDescent="0.25">
      <c r="D5650" s="7"/>
      <c r="E5650" s="10"/>
      <c r="F5650" s="10"/>
      <c r="G5650" s="10"/>
      <c r="H5650" s="10"/>
      <c r="I5650" s="10"/>
      <c r="J5650" s="10"/>
      <c r="K5650" s="11"/>
      <c r="L5650" s="11"/>
      <c r="M5650" s="12"/>
      <c r="N5650" s="12"/>
      <c r="O5650" s="12"/>
      <c r="P5650" s="12"/>
      <c r="Q5650" s="12"/>
      <c r="R5650" s="12"/>
      <c r="S5650" s="12"/>
      <c r="T5650" s="12"/>
      <c r="U5650" s="12"/>
      <c r="V5650" s="12"/>
      <c r="W5650" s="12"/>
      <c r="X5650" s="12"/>
      <c r="Y5650" s="12"/>
      <c r="Z5650" s="12"/>
      <c r="AA5650" s="12"/>
      <c r="AB5650" s="12"/>
      <c r="AC5650" s="12"/>
      <c r="AD5650" s="12"/>
      <c r="AE5650" s="12"/>
      <c r="AF5650" s="12"/>
      <c r="AG5650" s="12"/>
      <c r="AH5650" s="12"/>
      <c r="AI5650" s="12"/>
      <c r="AJ5650" s="12"/>
      <c r="AK5650" s="12"/>
      <c r="AL5650" s="12"/>
      <c r="AM5650" s="12"/>
      <c r="AN5650" s="12"/>
      <c r="AO5650" s="12"/>
      <c r="AP5650" s="12"/>
      <c r="AQ5650" s="12"/>
      <c r="AR5650" s="12"/>
      <c r="AS5650" s="12"/>
      <c r="AT5650" s="12"/>
      <c r="AU5650" s="12"/>
      <c r="AV5650" s="12"/>
      <c r="AW5650" s="12"/>
      <c r="AX5650" s="12"/>
      <c r="AY5650" s="12"/>
      <c r="AZ5650" s="12"/>
      <c r="BA5650" s="12"/>
      <c r="BB5650" s="12"/>
      <c r="BC5650" s="12"/>
      <c r="BD5650" s="12"/>
      <c r="BE5650" s="12"/>
      <c r="BF5650" s="12"/>
      <c r="BG5650" s="12"/>
      <c r="BH5650" s="12"/>
      <c r="BI5650" s="12"/>
      <c r="BJ5650" s="13"/>
      <c r="BK5650" s="13"/>
      <c r="BL5650" s="13"/>
      <c r="BM5650" s="13"/>
      <c r="BN5650" s="13"/>
    </row>
    <row r="5651" spans="4:66" x14ac:dyDescent="0.25">
      <c r="D5651" s="7"/>
      <c r="E5651" s="10"/>
      <c r="F5651" s="10"/>
      <c r="G5651" s="10"/>
      <c r="H5651" s="10"/>
      <c r="I5651" s="10"/>
      <c r="J5651" s="10"/>
      <c r="K5651" s="11"/>
      <c r="L5651" s="11"/>
      <c r="M5651" s="12"/>
      <c r="N5651" s="12"/>
      <c r="O5651" s="12"/>
      <c r="P5651" s="12"/>
      <c r="Q5651" s="12"/>
      <c r="R5651" s="12"/>
      <c r="S5651" s="12"/>
      <c r="T5651" s="12"/>
      <c r="U5651" s="12"/>
      <c r="V5651" s="12"/>
      <c r="W5651" s="12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2"/>
      <c r="AS5651" s="12"/>
      <c r="AT5651" s="12"/>
      <c r="AU5651" s="12"/>
      <c r="AV5651" s="12"/>
      <c r="AW5651" s="12"/>
      <c r="AX5651" s="12"/>
      <c r="AY5651" s="12"/>
      <c r="AZ5651" s="12"/>
      <c r="BA5651" s="12"/>
      <c r="BB5651" s="12"/>
      <c r="BC5651" s="12"/>
      <c r="BD5651" s="12"/>
      <c r="BE5651" s="12"/>
      <c r="BF5651" s="12"/>
      <c r="BG5651" s="12"/>
      <c r="BH5651" s="12"/>
      <c r="BI5651" s="12"/>
      <c r="BJ5651" s="13"/>
      <c r="BK5651" s="13"/>
      <c r="BL5651" s="13"/>
      <c r="BM5651" s="13"/>
      <c r="BN5651" s="13"/>
    </row>
    <row r="5652" spans="4:66" x14ac:dyDescent="0.25">
      <c r="D5652" s="7"/>
      <c r="E5652" s="10"/>
      <c r="F5652" s="10"/>
      <c r="G5652" s="10"/>
      <c r="H5652" s="10"/>
      <c r="I5652" s="10"/>
      <c r="J5652" s="10"/>
      <c r="K5652" s="11"/>
      <c r="L5652" s="11"/>
      <c r="M5652" s="12"/>
      <c r="N5652" s="12"/>
      <c r="O5652" s="12"/>
      <c r="P5652" s="12"/>
      <c r="Q5652" s="12"/>
      <c r="R5652" s="12"/>
      <c r="S5652" s="12"/>
      <c r="T5652" s="12"/>
      <c r="U5652" s="12"/>
      <c r="V5652" s="12"/>
      <c r="W5652" s="12"/>
      <c r="X5652" s="12"/>
      <c r="Y5652" s="12"/>
      <c r="Z5652" s="12"/>
      <c r="AA5652" s="12"/>
      <c r="AB5652" s="12"/>
      <c r="AC5652" s="12"/>
      <c r="AD5652" s="12"/>
      <c r="AE5652" s="12"/>
      <c r="AF5652" s="12"/>
      <c r="AG5652" s="12"/>
      <c r="AH5652" s="12"/>
      <c r="AI5652" s="12"/>
      <c r="AJ5652" s="12"/>
      <c r="AK5652" s="12"/>
      <c r="AL5652" s="12"/>
      <c r="AM5652" s="12"/>
      <c r="AN5652" s="12"/>
      <c r="AO5652" s="12"/>
      <c r="AP5652" s="12"/>
      <c r="AQ5652" s="12"/>
      <c r="AR5652" s="12"/>
      <c r="AS5652" s="12"/>
      <c r="AT5652" s="12"/>
      <c r="AU5652" s="12"/>
      <c r="AV5652" s="12"/>
      <c r="AW5652" s="12"/>
      <c r="AX5652" s="12"/>
      <c r="AY5652" s="12"/>
      <c r="AZ5652" s="12"/>
      <c r="BA5652" s="12"/>
      <c r="BB5652" s="12"/>
      <c r="BC5652" s="12"/>
      <c r="BD5652" s="12"/>
      <c r="BE5652" s="12"/>
      <c r="BF5652" s="12"/>
      <c r="BG5652" s="12"/>
      <c r="BH5652" s="12"/>
      <c r="BI5652" s="12"/>
      <c r="BJ5652" s="13"/>
      <c r="BK5652" s="13"/>
      <c r="BL5652" s="13"/>
      <c r="BM5652" s="13"/>
      <c r="BN5652" s="13"/>
    </row>
    <row r="5653" spans="4:66" x14ac:dyDescent="0.25">
      <c r="D5653" s="7"/>
      <c r="E5653" s="10"/>
      <c r="F5653" s="10"/>
      <c r="G5653" s="10"/>
      <c r="H5653" s="10"/>
      <c r="I5653" s="10"/>
      <c r="J5653" s="10"/>
      <c r="K5653" s="11"/>
      <c r="L5653" s="11"/>
      <c r="M5653" s="12"/>
      <c r="N5653" s="12"/>
      <c r="O5653" s="12"/>
      <c r="P5653" s="12"/>
      <c r="Q5653" s="12"/>
      <c r="R5653" s="12"/>
      <c r="S5653" s="12"/>
      <c r="T5653" s="12"/>
      <c r="U5653" s="12"/>
      <c r="V5653" s="12"/>
      <c r="W5653" s="12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2"/>
      <c r="AS5653" s="12"/>
      <c r="AT5653" s="12"/>
      <c r="AU5653" s="12"/>
      <c r="AV5653" s="12"/>
      <c r="AW5653" s="12"/>
      <c r="AX5653" s="12"/>
      <c r="AY5653" s="12"/>
      <c r="AZ5653" s="12"/>
      <c r="BA5653" s="12"/>
      <c r="BB5653" s="12"/>
      <c r="BC5653" s="12"/>
      <c r="BD5653" s="12"/>
      <c r="BE5653" s="12"/>
      <c r="BF5653" s="12"/>
      <c r="BG5653" s="12"/>
      <c r="BH5653" s="12"/>
      <c r="BI5653" s="12"/>
      <c r="BJ5653" s="13"/>
      <c r="BK5653" s="13"/>
      <c r="BL5653" s="13"/>
      <c r="BM5653" s="13"/>
      <c r="BN5653" s="13"/>
    </row>
    <row r="5654" spans="4:66" x14ac:dyDescent="0.25">
      <c r="D5654" s="7"/>
      <c r="E5654" s="10"/>
      <c r="F5654" s="10"/>
      <c r="G5654" s="10"/>
      <c r="H5654" s="10"/>
      <c r="I5654" s="10"/>
      <c r="J5654" s="10"/>
      <c r="K5654" s="11"/>
      <c r="L5654" s="11"/>
      <c r="M5654" s="12"/>
      <c r="N5654" s="12"/>
      <c r="O5654" s="12"/>
      <c r="P5654" s="12"/>
      <c r="Q5654" s="12"/>
      <c r="R5654" s="12"/>
      <c r="S5654" s="12"/>
      <c r="T5654" s="12"/>
      <c r="U5654" s="12"/>
      <c r="V5654" s="12"/>
      <c r="W5654" s="12"/>
      <c r="X5654" s="12"/>
      <c r="Y5654" s="12"/>
      <c r="Z5654" s="12"/>
      <c r="AA5654" s="12"/>
      <c r="AB5654" s="12"/>
      <c r="AC5654" s="12"/>
      <c r="AD5654" s="12"/>
      <c r="AE5654" s="12"/>
      <c r="AF5654" s="12"/>
      <c r="AG5654" s="12"/>
      <c r="AH5654" s="12"/>
      <c r="AI5654" s="12"/>
      <c r="AJ5654" s="12"/>
      <c r="AK5654" s="12"/>
      <c r="AL5654" s="12"/>
      <c r="AM5654" s="12"/>
      <c r="AN5654" s="12"/>
      <c r="AO5654" s="12"/>
      <c r="AP5654" s="12"/>
      <c r="AQ5654" s="12"/>
      <c r="AR5654" s="12"/>
      <c r="AS5654" s="12"/>
      <c r="AT5654" s="12"/>
      <c r="AU5654" s="12"/>
      <c r="AV5654" s="12"/>
      <c r="AW5654" s="12"/>
      <c r="AX5654" s="12"/>
      <c r="AY5654" s="12"/>
      <c r="AZ5654" s="12"/>
      <c r="BA5654" s="12"/>
      <c r="BB5654" s="12"/>
      <c r="BC5654" s="12"/>
      <c r="BD5654" s="12"/>
      <c r="BE5654" s="12"/>
      <c r="BF5654" s="12"/>
      <c r="BG5654" s="12"/>
      <c r="BH5654" s="12"/>
      <c r="BI5654" s="12"/>
      <c r="BJ5654" s="13"/>
      <c r="BK5654" s="13"/>
      <c r="BL5654" s="13"/>
      <c r="BM5654" s="13"/>
      <c r="BN5654" s="13"/>
    </row>
    <row r="5655" spans="4:66" x14ac:dyDescent="0.25">
      <c r="D5655" s="7"/>
      <c r="E5655" s="10"/>
      <c r="F5655" s="10"/>
      <c r="G5655" s="10"/>
      <c r="H5655" s="10"/>
      <c r="I5655" s="10"/>
      <c r="J5655" s="10"/>
      <c r="K5655" s="11"/>
      <c r="L5655" s="11"/>
      <c r="M5655" s="12"/>
      <c r="N5655" s="12"/>
      <c r="O5655" s="12"/>
      <c r="P5655" s="12"/>
      <c r="Q5655" s="12"/>
      <c r="R5655" s="12"/>
      <c r="S5655" s="12"/>
      <c r="T5655" s="12"/>
      <c r="U5655" s="12"/>
      <c r="V5655" s="12"/>
      <c r="W5655" s="12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2"/>
      <c r="AS5655" s="12"/>
      <c r="AT5655" s="12"/>
      <c r="AU5655" s="12"/>
      <c r="AV5655" s="12"/>
      <c r="AW5655" s="12"/>
      <c r="AX5655" s="12"/>
      <c r="AY5655" s="12"/>
      <c r="AZ5655" s="12"/>
      <c r="BA5655" s="12"/>
      <c r="BB5655" s="12"/>
      <c r="BC5655" s="12"/>
      <c r="BD5655" s="12"/>
      <c r="BE5655" s="12"/>
      <c r="BF5655" s="12"/>
      <c r="BG5655" s="12"/>
      <c r="BH5655" s="12"/>
      <c r="BI5655" s="12"/>
      <c r="BJ5655" s="13"/>
      <c r="BK5655" s="13"/>
      <c r="BL5655" s="13"/>
      <c r="BM5655" s="13"/>
      <c r="BN5655" s="13"/>
    </row>
    <row r="5656" spans="4:66" x14ac:dyDescent="0.25">
      <c r="D5656" s="7"/>
      <c r="E5656" s="10"/>
      <c r="F5656" s="10"/>
      <c r="G5656" s="10"/>
      <c r="H5656" s="10"/>
      <c r="I5656" s="10"/>
      <c r="J5656" s="10"/>
      <c r="K5656" s="11"/>
      <c r="L5656" s="11"/>
      <c r="M5656" s="12"/>
      <c r="N5656" s="12"/>
      <c r="O5656" s="12"/>
      <c r="P5656" s="12"/>
      <c r="Q5656" s="12"/>
      <c r="R5656" s="12"/>
      <c r="S5656" s="12"/>
      <c r="T5656" s="12"/>
      <c r="U5656" s="12"/>
      <c r="V5656" s="12"/>
      <c r="W5656" s="12"/>
      <c r="X5656" s="12"/>
      <c r="Y5656" s="12"/>
      <c r="Z5656" s="12"/>
      <c r="AA5656" s="12"/>
      <c r="AB5656" s="12"/>
      <c r="AC5656" s="12"/>
      <c r="AD5656" s="12"/>
      <c r="AE5656" s="12"/>
      <c r="AF5656" s="12"/>
      <c r="AG5656" s="12"/>
      <c r="AH5656" s="12"/>
      <c r="AI5656" s="12"/>
      <c r="AJ5656" s="12"/>
      <c r="AK5656" s="12"/>
      <c r="AL5656" s="12"/>
      <c r="AM5656" s="12"/>
      <c r="AN5656" s="12"/>
      <c r="AO5656" s="12"/>
      <c r="AP5656" s="12"/>
      <c r="AQ5656" s="12"/>
      <c r="AR5656" s="12"/>
      <c r="AS5656" s="12"/>
      <c r="AT5656" s="12"/>
      <c r="AU5656" s="12"/>
      <c r="AV5656" s="12"/>
      <c r="AW5656" s="12"/>
      <c r="AX5656" s="12"/>
      <c r="AY5656" s="12"/>
      <c r="AZ5656" s="12"/>
      <c r="BA5656" s="12"/>
      <c r="BB5656" s="12"/>
      <c r="BC5656" s="12"/>
      <c r="BD5656" s="12"/>
      <c r="BE5656" s="12"/>
      <c r="BF5656" s="12"/>
      <c r="BG5656" s="12"/>
      <c r="BH5656" s="12"/>
      <c r="BI5656" s="12"/>
      <c r="BJ5656" s="13"/>
      <c r="BK5656" s="13"/>
      <c r="BL5656" s="13"/>
      <c r="BM5656" s="13"/>
      <c r="BN5656" s="13"/>
    </row>
    <row r="5657" spans="4:66" x14ac:dyDescent="0.25">
      <c r="D5657" s="7"/>
      <c r="E5657" s="10"/>
      <c r="F5657" s="10"/>
      <c r="G5657" s="10"/>
      <c r="H5657" s="10"/>
      <c r="I5657" s="10"/>
      <c r="J5657" s="10"/>
      <c r="K5657" s="11"/>
      <c r="L5657" s="11"/>
      <c r="M5657" s="12"/>
      <c r="N5657" s="12"/>
      <c r="O5657" s="12"/>
      <c r="P5657" s="12"/>
      <c r="Q5657" s="12"/>
      <c r="R5657" s="12"/>
      <c r="S5657" s="12"/>
      <c r="T5657" s="12"/>
      <c r="U5657" s="12"/>
      <c r="V5657" s="12"/>
      <c r="W5657" s="12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2"/>
      <c r="AS5657" s="12"/>
      <c r="AT5657" s="12"/>
      <c r="AU5657" s="12"/>
      <c r="AV5657" s="12"/>
      <c r="AW5657" s="12"/>
      <c r="AX5657" s="12"/>
      <c r="AY5657" s="12"/>
      <c r="AZ5657" s="12"/>
      <c r="BA5657" s="12"/>
      <c r="BB5657" s="12"/>
      <c r="BC5657" s="12"/>
      <c r="BD5657" s="12"/>
      <c r="BE5657" s="12"/>
      <c r="BF5657" s="12"/>
      <c r="BG5657" s="12"/>
      <c r="BH5657" s="12"/>
      <c r="BI5657" s="12"/>
      <c r="BJ5657" s="13"/>
      <c r="BK5657" s="13"/>
      <c r="BL5657" s="13"/>
      <c r="BM5657" s="13"/>
      <c r="BN5657" s="13"/>
    </row>
    <row r="5658" spans="4:66" x14ac:dyDescent="0.25">
      <c r="D5658" s="7"/>
      <c r="E5658" s="10"/>
      <c r="F5658" s="10"/>
      <c r="G5658" s="10"/>
      <c r="H5658" s="10"/>
      <c r="I5658" s="10"/>
      <c r="J5658" s="10"/>
      <c r="K5658" s="11"/>
      <c r="L5658" s="11"/>
      <c r="M5658" s="12"/>
      <c r="N5658" s="12"/>
      <c r="O5658" s="12"/>
      <c r="P5658" s="12"/>
      <c r="Q5658" s="12"/>
      <c r="R5658" s="12"/>
      <c r="S5658" s="12"/>
      <c r="T5658" s="12"/>
      <c r="U5658" s="12"/>
      <c r="V5658" s="12"/>
      <c r="W5658" s="12"/>
      <c r="X5658" s="12"/>
      <c r="Y5658" s="12"/>
      <c r="Z5658" s="12"/>
      <c r="AA5658" s="12"/>
      <c r="AB5658" s="12"/>
      <c r="AC5658" s="12"/>
      <c r="AD5658" s="12"/>
      <c r="AE5658" s="12"/>
      <c r="AF5658" s="12"/>
      <c r="AG5658" s="12"/>
      <c r="AH5658" s="12"/>
      <c r="AI5658" s="12"/>
      <c r="AJ5658" s="12"/>
      <c r="AK5658" s="12"/>
      <c r="AL5658" s="12"/>
      <c r="AM5658" s="12"/>
      <c r="AN5658" s="12"/>
      <c r="AO5658" s="12"/>
      <c r="AP5658" s="12"/>
      <c r="AQ5658" s="12"/>
      <c r="AR5658" s="12"/>
      <c r="AS5658" s="12"/>
      <c r="AT5658" s="12"/>
      <c r="AU5658" s="12"/>
      <c r="AV5658" s="12"/>
      <c r="AW5658" s="12"/>
      <c r="AX5658" s="12"/>
      <c r="AY5658" s="12"/>
      <c r="AZ5658" s="12"/>
      <c r="BA5658" s="12"/>
      <c r="BB5658" s="12"/>
      <c r="BC5658" s="12"/>
      <c r="BD5658" s="12"/>
      <c r="BE5658" s="12"/>
      <c r="BF5658" s="12"/>
      <c r="BG5658" s="12"/>
      <c r="BH5658" s="12"/>
      <c r="BI5658" s="12"/>
      <c r="BJ5658" s="13"/>
      <c r="BK5658" s="13"/>
      <c r="BL5658" s="13"/>
      <c r="BM5658" s="13"/>
      <c r="BN5658" s="13"/>
    </row>
    <row r="5659" spans="4:66" x14ac:dyDescent="0.25">
      <c r="D5659" s="7"/>
      <c r="E5659" s="10"/>
      <c r="F5659" s="10"/>
      <c r="G5659" s="10"/>
      <c r="H5659" s="10"/>
      <c r="I5659" s="10"/>
      <c r="J5659" s="10"/>
      <c r="K5659" s="11"/>
      <c r="L5659" s="11"/>
      <c r="M5659" s="12"/>
      <c r="N5659" s="12"/>
      <c r="O5659" s="12"/>
      <c r="P5659" s="12"/>
      <c r="Q5659" s="12"/>
      <c r="R5659" s="12"/>
      <c r="S5659" s="12"/>
      <c r="T5659" s="12"/>
      <c r="U5659" s="12"/>
      <c r="V5659" s="12"/>
      <c r="W5659" s="12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2"/>
      <c r="AS5659" s="12"/>
      <c r="AT5659" s="12"/>
      <c r="AU5659" s="12"/>
      <c r="AV5659" s="12"/>
      <c r="AW5659" s="12"/>
      <c r="AX5659" s="12"/>
      <c r="AY5659" s="12"/>
      <c r="AZ5659" s="12"/>
      <c r="BA5659" s="12"/>
      <c r="BB5659" s="12"/>
      <c r="BC5659" s="12"/>
      <c r="BD5659" s="12"/>
      <c r="BE5659" s="12"/>
      <c r="BF5659" s="12"/>
      <c r="BG5659" s="12"/>
      <c r="BH5659" s="12"/>
      <c r="BI5659" s="12"/>
      <c r="BJ5659" s="13"/>
      <c r="BK5659" s="13"/>
      <c r="BL5659" s="13"/>
      <c r="BM5659" s="13"/>
      <c r="BN5659" s="13"/>
    </row>
    <row r="5660" spans="4:66" x14ac:dyDescent="0.25">
      <c r="D5660" s="7"/>
      <c r="E5660" s="10"/>
      <c r="F5660" s="10"/>
      <c r="G5660" s="10"/>
      <c r="H5660" s="10"/>
      <c r="I5660" s="10"/>
      <c r="J5660" s="10"/>
      <c r="K5660" s="11"/>
      <c r="L5660" s="11"/>
      <c r="M5660" s="12"/>
      <c r="N5660" s="12"/>
      <c r="O5660" s="12"/>
      <c r="P5660" s="12"/>
      <c r="Q5660" s="12"/>
      <c r="R5660" s="12"/>
      <c r="S5660" s="12"/>
      <c r="T5660" s="12"/>
      <c r="U5660" s="12"/>
      <c r="V5660" s="12"/>
      <c r="W5660" s="12"/>
      <c r="X5660" s="12"/>
      <c r="Y5660" s="12"/>
      <c r="Z5660" s="12"/>
      <c r="AA5660" s="12"/>
      <c r="AB5660" s="12"/>
      <c r="AC5660" s="12"/>
      <c r="AD5660" s="12"/>
      <c r="AE5660" s="12"/>
      <c r="AF5660" s="12"/>
      <c r="AG5660" s="12"/>
      <c r="AH5660" s="12"/>
      <c r="AI5660" s="12"/>
      <c r="AJ5660" s="12"/>
      <c r="AK5660" s="12"/>
      <c r="AL5660" s="12"/>
      <c r="AM5660" s="12"/>
      <c r="AN5660" s="12"/>
      <c r="AO5660" s="12"/>
      <c r="AP5660" s="12"/>
      <c r="AQ5660" s="12"/>
      <c r="AR5660" s="12"/>
      <c r="AS5660" s="12"/>
      <c r="AT5660" s="12"/>
      <c r="AU5660" s="12"/>
      <c r="AV5660" s="12"/>
      <c r="AW5660" s="12"/>
      <c r="AX5660" s="12"/>
      <c r="AY5660" s="12"/>
      <c r="AZ5660" s="12"/>
      <c r="BA5660" s="12"/>
      <c r="BB5660" s="12"/>
      <c r="BC5660" s="12"/>
      <c r="BD5660" s="12"/>
      <c r="BE5660" s="12"/>
      <c r="BF5660" s="12"/>
      <c r="BG5660" s="12"/>
      <c r="BH5660" s="12"/>
      <c r="BI5660" s="12"/>
      <c r="BJ5660" s="13"/>
      <c r="BK5660" s="13"/>
      <c r="BL5660" s="13"/>
      <c r="BM5660" s="13"/>
      <c r="BN5660" s="13"/>
    </row>
    <row r="5661" spans="4:66" x14ac:dyDescent="0.25">
      <c r="D5661" s="7"/>
      <c r="E5661" s="10"/>
      <c r="F5661" s="10"/>
      <c r="G5661" s="10"/>
      <c r="H5661" s="10"/>
      <c r="I5661" s="10"/>
      <c r="J5661" s="10"/>
      <c r="K5661" s="11"/>
      <c r="L5661" s="11"/>
      <c r="M5661" s="12"/>
      <c r="N5661" s="12"/>
      <c r="O5661" s="12"/>
      <c r="P5661" s="12"/>
      <c r="Q5661" s="12"/>
      <c r="R5661" s="12"/>
      <c r="S5661" s="12"/>
      <c r="T5661" s="12"/>
      <c r="U5661" s="12"/>
      <c r="V5661" s="12"/>
      <c r="W5661" s="12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2"/>
      <c r="AS5661" s="12"/>
      <c r="AT5661" s="12"/>
      <c r="AU5661" s="12"/>
      <c r="AV5661" s="12"/>
      <c r="AW5661" s="12"/>
      <c r="AX5661" s="12"/>
      <c r="AY5661" s="12"/>
      <c r="AZ5661" s="12"/>
      <c r="BA5661" s="12"/>
      <c r="BB5661" s="12"/>
      <c r="BC5661" s="12"/>
      <c r="BD5661" s="12"/>
      <c r="BE5661" s="12"/>
      <c r="BF5661" s="12"/>
      <c r="BG5661" s="12"/>
      <c r="BH5661" s="12"/>
      <c r="BI5661" s="12"/>
      <c r="BJ5661" s="13"/>
      <c r="BK5661" s="13"/>
      <c r="BL5661" s="13"/>
      <c r="BM5661" s="13"/>
      <c r="BN5661" s="13"/>
    </row>
    <row r="5662" spans="4:66" x14ac:dyDescent="0.25">
      <c r="D5662" s="7"/>
      <c r="E5662" s="10"/>
      <c r="F5662" s="10"/>
      <c r="G5662" s="10"/>
      <c r="H5662" s="10"/>
      <c r="I5662" s="10"/>
      <c r="J5662" s="10"/>
      <c r="K5662" s="11"/>
      <c r="L5662" s="11"/>
      <c r="M5662" s="12"/>
      <c r="N5662" s="12"/>
      <c r="O5662" s="12"/>
      <c r="P5662" s="12"/>
      <c r="Q5662" s="12"/>
      <c r="R5662" s="12"/>
      <c r="S5662" s="12"/>
      <c r="T5662" s="12"/>
      <c r="U5662" s="12"/>
      <c r="V5662" s="12"/>
      <c r="W5662" s="12"/>
      <c r="X5662" s="12"/>
      <c r="Y5662" s="12"/>
      <c r="Z5662" s="12"/>
      <c r="AA5662" s="12"/>
      <c r="AB5662" s="12"/>
      <c r="AC5662" s="12"/>
      <c r="AD5662" s="12"/>
      <c r="AE5662" s="12"/>
      <c r="AF5662" s="12"/>
      <c r="AG5662" s="12"/>
      <c r="AH5662" s="12"/>
      <c r="AI5662" s="12"/>
      <c r="AJ5662" s="12"/>
      <c r="AK5662" s="12"/>
      <c r="AL5662" s="12"/>
      <c r="AM5662" s="12"/>
      <c r="AN5662" s="12"/>
      <c r="AO5662" s="12"/>
      <c r="AP5662" s="12"/>
      <c r="AQ5662" s="12"/>
      <c r="AR5662" s="12"/>
      <c r="AS5662" s="12"/>
      <c r="AT5662" s="12"/>
      <c r="AU5662" s="12"/>
      <c r="AV5662" s="12"/>
      <c r="AW5662" s="12"/>
      <c r="AX5662" s="12"/>
      <c r="AY5662" s="12"/>
      <c r="AZ5662" s="12"/>
      <c r="BA5662" s="12"/>
      <c r="BB5662" s="12"/>
      <c r="BC5662" s="12"/>
      <c r="BD5662" s="12"/>
      <c r="BE5662" s="12"/>
      <c r="BF5662" s="12"/>
      <c r="BG5662" s="12"/>
      <c r="BH5662" s="12"/>
      <c r="BI5662" s="12"/>
      <c r="BJ5662" s="13"/>
      <c r="BK5662" s="13"/>
      <c r="BL5662" s="13"/>
      <c r="BM5662" s="13"/>
      <c r="BN5662" s="13"/>
    </row>
    <row r="5663" spans="4:66" x14ac:dyDescent="0.25">
      <c r="D5663" s="7"/>
      <c r="E5663" s="10"/>
      <c r="F5663" s="10"/>
      <c r="G5663" s="10"/>
      <c r="H5663" s="10"/>
      <c r="I5663" s="10"/>
      <c r="J5663" s="10"/>
      <c r="K5663" s="11"/>
      <c r="L5663" s="11"/>
      <c r="M5663" s="12"/>
      <c r="N5663" s="12"/>
      <c r="O5663" s="12"/>
      <c r="P5663" s="12"/>
      <c r="Q5663" s="12"/>
      <c r="R5663" s="12"/>
      <c r="S5663" s="12"/>
      <c r="T5663" s="12"/>
      <c r="U5663" s="12"/>
      <c r="V5663" s="12"/>
      <c r="W5663" s="12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2"/>
      <c r="AS5663" s="12"/>
      <c r="AT5663" s="12"/>
      <c r="AU5663" s="12"/>
      <c r="AV5663" s="12"/>
      <c r="AW5663" s="12"/>
      <c r="AX5663" s="12"/>
      <c r="AY5663" s="12"/>
      <c r="AZ5663" s="12"/>
      <c r="BA5663" s="12"/>
      <c r="BB5663" s="12"/>
      <c r="BC5663" s="12"/>
      <c r="BD5663" s="12"/>
      <c r="BE5663" s="12"/>
      <c r="BF5663" s="12"/>
      <c r="BG5663" s="12"/>
      <c r="BH5663" s="12"/>
      <c r="BI5663" s="12"/>
      <c r="BJ5663" s="13"/>
      <c r="BK5663" s="13"/>
      <c r="BL5663" s="13"/>
      <c r="BM5663" s="13"/>
      <c r="BN5663" s="13"/>
    </row>
    <row r="5664" spans="4:66" x14ac:dyDescent="0.25">
      <c r="D5664" s="7"/>
      <c r="E5664" s="10"/>
      <c r="F5664" s="10"/>
      <c r="G5664" s="10"/>
      <c r="H5664" s="10"/>
      <c r="I5664" s="10"/>
      <c r="J5664" s="10"/>
      <c r="K5664" s="11"/>
      <c r="L5664" s="11"/>
      <c r="M5664" s="12"/>
      <c r="N5664" s="12"/>
      <c r="O5664" s="12"/>
      <c r="P5664" s="12"/>
      <c r="Q5664" s="12"/>
      <c r="R5664" s="12"/>
      <c r="S5664" s="12"/>
      <c r="T5664" s="12"/>
      <c r="U5664" s="12"/>
      <c r="V5664" s="12"/>
      <c r="W5664" s="12"/>
      <c r="X5664" s="12"/>
      <c r="Y5664" s="12"/>
      <c r="Z5664" s="12"/>
      <c r="AA5664" s="12"/>
      <c r="AB5664" s="12"/>
      <c r="AC5664" s="12"/>
      <c r="AD5664" s="12"/>
      <c r="AE5664" s="12"/>
      <c r="AF5664" s="12"/>
      <c r="AG5664" s="12"/>
      <c r="AH5664" s="12"/>
      <c r="AI5664" s="12"/>
      <c r="AJ5664" s="12"/>
      <c r="AK5664" s="12"/>
      <c r="AL5664" s="12"/>
      <c r="AM5664" s="12"/>
      <c r="AN5664" s="12"/>
      <c r="AO5664" s="12"/>
      <c r="AP5664" s="12"/>
      <c r="AQ5664" s="12"/>
      <c r="AR5664" s="12"/>
      <c r="AS5664" s="12"/>
      <c r="AT5664" s="12"/>
      <c r="AU5664" s="12"/>
      <c r="AV5664" s="12"/>
      <c r="AW5664" s="12"/>
      <c r="AX5664" s="12"/>
      <c r="AY5664" s="12"/>
      <c r="AZ5664" s="12"/>
      <c r="BA5664" s="12"/>
      <c r="BB5664" s="12"/>
      <c r="BC5664" s="12"/>
      <c r="BD5664" s="12"/>
      <c r="BE5664" s="12"/>
      <c r="BF5664" s="12"/>
      <c r="BG5664" s="12"/>
      <c r="BH5664" s="12"/>
      <c r="BI5664" s="12"/>
      <c r="BJ5664" s="13"/>
      <c r="BK5664" s="13"/>
      <c r="BL5664" s="13"/>
      <c r="BM5664" s="13"/>
      <c r="BN5664" s="13"/>
    </row>
    <row r="5665" spans="4:66" x14ac:dyDescent="0.25">
      <c r="D5665" s="7"/>
      <c r="E5665" s="10"/>
      <c r="F5665" s="10"/>
      <c r="G5665" s="10"/>
      <c r="H5665" s="10"/>
      <c r="I5665" s="10"/>
      <c r="J5665" s="10"/>
      <c r="K5665" s="11"/>
      <c r="L5665" s="11"/>
      <c r="M5665" s="12"/>
      <c r="N5665" s="12"/>
      <c r="O5665" s="12"/>
      <c r="P5665" s="12"/>
      <c r="Q5665" s="12"/>
      <c r="R5665" s="12"/>
      <c r="S5665" s="12"/>
      <c r="T5665" s="12"/>
      <c r="U5665" s="12"/>
      <c r="V5665" s="12"/>
      <c r="W5665" s="12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2"/>
      <c r="AS5665" s="12"/>
      <c r="AT5665" s="12"/>
      <c r="AU5665" s="12"/>
      <c r="AV5665" s="12"/>
      <c r="AW5665" s="12"/>
      <c r="AX5665" s="12"/>
      <c r="AY5665" s="12"/>
      <c r="AZ5665" s="12"/>
      <c r="BA5665" s="12"/>
      <c r="BB5665" s="12"/>
      <c r="BC5665" s="12"/>
      <c r="BD5665" s="12"/>
      <c r="BE5665" s="12"/>
      <c r="BF5665" s="12"/>
      <c r="BG5665" s="12"/>
      <c r="BH5665" s="12"/>
      <c r="BI5665" s="12"/>
      <c r="BJ5665" s="13"/>
      <c r="BK5665" s="13"/>
      <c r="BL5665" s="13"/>
      <c r="BM5665" s="13"/>
      <c r="BN5665" s="13"/>
    </row>
    <row r="5666" spans="4:66" x14ac:dyDescent="0.25">
      <c r="D5666" s="7"/>
      <c r="E5666" s="10"/>
      <c r="F5666" s="10"/>
      <c r="G5666" s="10"/>
      <c r="H5666" s="10"/>
      <c r="I5666" s="10"/>
      <c r="J5666" s="10"/>
      <c r="K5666" s="11"/>
      <c r="L5666" s="11"/>
      <c r="M5666" s="12"/>
      <c r="N5666" s="12"/>
      <c r="O5666" s="12"/>
      <c r="P5666" s="12"/>
      <c r="Q5666" s="12"/>
      <c r="R5666" s="12"/>
      <c r="S5666" s="12"/>
      <c r="T5666" s="12"/>
      <c r="U5666" s="12"/>
      <c r="V5666" s="12"/>
      <c r="W5666" s="12"/>
      <c r="X5666" s="12"/>
      <c r="Y5666" s="12"/>
      <c r="Z5666" s="12"/>
      <c r="AA5666" s="12"/>
      <c r="AB5666" s="12"/>
      <c r="AC5666" s="12"/>
      <c r="AD5666" s="12"/>
      <c r="AE5666" s="12"/>
      <c r="AF5666" s="12"/>
      <c r="AG5666" s="12"/>
      <c r="AH5666" s="12"/>
      <c r="AI5666" s="12"/>
      <c r="AJ5666" s="12"/>
      <c r="AK5666" s="12"/>
      <c r="AL5666" s="12"/>
      <c r="AM5666" s="12"/>
      <c r="AN5666" s="12"/>
      <c r="AO5666" s="12"/>
      <c r="AP5666" s="12"/>
      <c r="AQ5666" s="12"/>
      <c r="AR5666" s="12"/>
      <c r="AS5666" s="12"/>
      <c r="AT5666" s="12"/>
      <c r="AU5666" s="12"/>
      <c r="AV5666" s="12"/>
      <c r="AW5666" s="12"/>
      <c r="AX5666" s="12"/>
      <c r="AY5666" s="12"/>
      <c r="AZ5666" s="12"/>
      <c r="BA5666" s="12"/>
      <c r="BB5666" s="12"/>
      <c r="BC5666" s="12"/>
      <c r="BD5666" s="12"/>
      <c r="BE5666" s="12"/>
      <c r="BF5666" s="12"/>
      <c r="BG5666" s="12"/>
      <c r="BH5666" s="12"/>
      <c r="BI5666" s="12"/>
      <c r="BJ5666" s="13"/>
      <c r="BK5666" s="13"/>
      <c r="BL5666" s="13"/>
      <c r="BM5666" s="13"/>
      <c r="BN5666" s="13"/>
    </row>
    <row r="5667" spans="4:66" s="14" customFormat="1" x14ac:dyDescent="0.25">
      <c r="D5667" s="21"/>
      <c r="K5667" s="16"/>
      <c r="L5667" s="16"/>
      <c r="M5667" s="17"/>
      <c r="N5667" s="17"/>
      <c r="O5667" s="17"/>
      <c r="P5667" s="17"/>
      <c r="Q5667" s="17"/>
      <c r="R5667" s="17"/>
      <c r="S5667" s="17"/>
      <c r="T5667" s="17"/>
      <c r="U5667" s="17"/>
      <c r="V5667" s="17"/>
      <c r="W5667" s="17"/>
      <c r="X5667" s="17"/>
      <c r="Y5667" s="17"/>
      <c r="Z5667" s="17"/>
      <c r="AA5667" s="17"/>
      <c r="AB5667" s="17"/>
      <c r="AC5667" s="17"/>
      <c r="AD5667" s="17"/>
      <c r="AE5667" s="17"/>
      <c r="AF5667" s="17"/>
      <c r="AG5667" s="17"/>
      <c r="AH5667" s="17"/>
      <c r="AI5667" s="17"/>
      <c r="AJ5667" s="17"/>
      <c r="AK5667" s="17"/>
      <c r="AL5667" s="17"/>
      <c r="AM5667" s="17"/>
      <c r="AN5667" s="17"/>
      <c r="AO5667" s="17"/>
      <c r="AP5667" s="17"/>
      <c r="AQ5667" s="17"/>
      <c r="AR5667" s="17"/>
      <c r="AS5667" s="17"/>
      <c r="AT5667" s="17"/>
      <c r="AU5667" s="17"/>
      <c r="AV5667" s="17"/>
      <c r="AW5667" s="17"/>
      <c r="AX5667" s="17"/>
      <c r="AY5667" s="17"/>
      <c r="AZ5667" s="17"/>
      <c r="BA5667" s="17"/>
      <c r="BB5667" s="17"/>
      <c r="BC5667" s="17"/>
      <c r="BD5667" s="17"/>
      <c r="BE5667" s="17"/>
      <c r="BF5667" s="17"/>
      <c r="BG5667" s="17"/>
      <c r="BH5667" s="17"/>
      <c r="BI5667" s="17"/>
      <c r="BJ5667" s="18"/>
      <c r="BK5667" s="18"/>
      <c r="BL5667" s="18"/>
      <c r="BM5667" s="18"/>
      <c r="BN5667" s="18"/>
    </row>
    <row r="5668" spans="4:66" x14ac:dyDescent="0.25">
      <c r="D5668" s="7"/>
      <c r="E5668" s="10"/>
      <c r="F5668" s="10"/>
      <c r="G5668" s="10"/>
      <c r="H5668" s="10"/>
      <c r="I5668" s="10"/>
      <c r="J5668" s="10"/>
      <c r="K5668" s="11"/>
      <c r="L5668" s="11"/>
      <c r="M5668" s="12"/>
      <c r="N5668" s="12"/>
      <c r="O5668" s="12"/>
      <c r="P5668" s="12"/>
      <c r="Q5668" s="12"/>
      <c r="R5668" s="12"/>
      <c r="S5668" s="12"/>
      <c r="T5668" s="12"/>
      <c r="U5668" s="12"/>
      <c r="V5668" s="12"/>
      <c r="W5668" s="12"/>
      <c r="X5668" s="12"/>
      <c r="Y5668" s="12"/>
      <c r="Z5668" s="12"/>
      <c r="AA5668" s="12"/>
      <c r="AB5668" s="12"/>
      <c r="AC5668" s="12"/>
      <c r="AD5668" s="12"/>
      <c r="AE5668" s="12"/>
      <c r="AF5668" s="12"/>
      <c r="AG5668" s="12"/>
      <c r="AH5668" s="12"/>
      <c r="AI5668" s="12"/>
      <c r="AJ5668" s="12"/>
      <c r="AK5668" s="12"/>
      <c r="AL5668" s="12"/>
      <c r="AM5668" s="12"/>
      <c r="AN5668" s="12"/>
      <c r="AO5668" s="12"/>
      <c r="AP5668" s="12"/>
      <c r="AQ5668" s="12"/>
      <c r="AR5668" s="12"/>
      <c r="AS5668" s="12"/>
      <c r="AT5668" s="12"/>
      <c r="AU5668" s="12"/>
      <c r="AV5668" s="12"/>
      <c r="AW5668" s="12"/>
      <c r="AX5668" s="12"/>
      <c r="AY5668" s="12"/>
      <c r="AZ5668" s="12"/>
      <c r="BA5668" s="12"/>
      <c r="BB5668" s="12"/>
      <c r="BC5668" s="12"/>
      <c r="BD5668" s="12"/>
      <c r="BE5668" s="12"/>
      <c r="BF5668" s="12"/>
      <c r="BG5668" s="12"/>
      <c r="BH5668" s="12"/>
      <c r="BI5668" s="12"/>
      <c r="BJ5668" s="13"/>
      <c r="BK5668" s="13"/>
      <c r="BL5668" s="13"/>
      <c r="BM5668" s="13"/>
      <c r="BN5668" s="13"/>
    </row>
    <row r="5669" spans="4:66" x14ac:dyDescent="0.25">
      <c r="D5669" s="7"/>
      <c r="E5669" s="10"/>
      <c r="F5669" s="10"/>
      <c r="G5669" s="10"/>
      <c r="H5669" s="10"/>
      <c r="I5669" s="10"/>
      <c r="J5669" s="10"/>
      <c r="K5669" s="11"/>
      <c r="L5669" s="11"/>
      <c r="M5669" s="12"/>
      <c r="N5669" s="12"/>
      <c r="O5669" s="12"/>
      <c r="P5669" s="12"/>
      <c r="Q5669" s="12"/>
      <c r="R5669" s="12"/>
      <c r="S5669" s="12"/>
      <c r="T5669" s="12"/>
      <c r="U5669" s="12"/>
      <c r="V5669" s="12"/>
      <c r="W5669" s="12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2"/>
      <c r="AS5669" s="12"/>
      <c r="AT5669" s="12"/>
      <c r="AU5669" s="12"/>
      <c r="AV5669" s="12"/>
      <c r="AW5669" s="12"/>
      <c r="AX5669" s="12"/>
      <c r="AY5669" s="12"/>
      <c r="AZ5669" s="12"/>
      <c r="BA5669" s="12"/>
      <c r="BB5669" s="12"/>
      <c r="BC5669" s="12"/>
      <c r="BD5669" s="12"/>
      <c r="BE5669" s="12"/>
      <c r="BF5669" s="12"/>
      <c r="BG5669" s="12"/>
      <c r="BH5669" s="12"/>
      <c r="BI5669" s="12"/>
      <c r="BJ5669" s="13"/>
      <c r="BK5669" s="13"/>
      <c r="BL5669" s="13"/>
      <c r="BM5669" s="13"/>
      <c r="BN5669" s="13"/>
    </row>
    <row r="5670" spans="4:66" x14ac:dyDescent="0.25">
      <c r="D5670" s="7"/>
      <c r="E5670" s="10"/>
      <c r="F5670" s="10"/>
      <c r="G5670" s="10"/>
      <c r="H5670" s="10"/>
      <c r="I5670" s="10"/>
      <c r="J5670" s="10"/>
      <c r="K5670" s="11"/>
      <c r="L5670" s="11"/>
      <c r="M5670" s="12"/>
      <c r="N5670" s="12"/>
      <c r="O5670" s="12"/>
      <c r="P5670" s="12"/>
      <c r="Q5670" s="12"/>
      <c r="R5670" s="12"/>
      <c r="S5670" s="12"/>
      <c r="T5670" s="12"/>
      <c r="U5670" s="12"/>
      <c r="V5670" s="12"/>
      <c r="W5670" s="12"/>
      <c r="X5670" s="12"/>
      <c r="Y5670" s="12"/>
      <c r="Z5670" s="12"/>
      <c r="AA5670" s="12"/>
      <c r="AB5670" s="12"/>
      <c r="AC5670" s="12"/>
      <c r="AD5670" s="12"/>
      <c r="AE5670" s="12"/>
      <c r="AF5670" s="12"/>
      <c r="AG5670" s="12"/>
      <c r="AH5670" s="12"/>
      <c r="AI5670" s="12"/>
      <c r="AJ5670" s="12"/>
      <c r="AK5670" s="12"/>
      <c r="AL5670" s="12"/>
      <c r="AM5670" s="12"/>
      <c r="AN5670" s="12"/>
      <c r="AO5670" s="12"/>
      <c r="AP5670" s="12"/>
      <c r="AQ5670" s="12"/>
      <c r="AR5670" s="12"/>
      <c r="AS5670" s="12"/>
      <c r="AT5670" s="12"/>
      <c r="AU5670" s="12"/>
      <c r="AV5670" s="12"/>
      <c r="AW5670" s="12"/>
      <c r="AX5670" s="12"/>
      <c r="AY5670" s="12"/>
      <c r="AZ5670" s="12"/>
      <c r="BA5670" s="12"/>
      <c r="BB5670" s="12"/>
      <c r="BC5670" s="12"/>
      <c r="BD5670" s="12"/>
      <c r="BE5670" s="12"/>
      <c r="BF5670" s="12"/>
      <c r="BG5670" s="12"/>
      <c r="BH5670" s="12"/>
      <c r="BI5670" s="12"/>
      <c r="BJ5670" s="13"/>
      <c r="BK5670" s="13"/>
      <c r="BL5670" s="13"/>
      <c r="BM5670" s="13"/>
      <c r="BN5670" s="13"/>
    </row>
    <row r="5671" spans="4:66" x14ac:dyDescent="0.25">
      <c r="D5671" s="7"/>
      <c r="E5671" s="10"/>
      <c r="F5671" s="10"/>
      <c r="G5671" s="10"/>
      <c r="H5671" s="10"/>
      <c r="I5671" s="10"/>
      <c r="J5671" s="10"/>
      <c r="K5671" s="11"/>
      <c r="L5671" s="11"/>
      <c r="M5671" s="12"/>
      <c r="N5671" s="12"/>
      <c r="O5671" s="12"/>
      <c r="P5671" s="12"/>
      <c r="Q5671" s="12"/>
      <c r="R5671" s="12"/>
      <c r="S5671" s="12"/>
      <c r="T5671" s="12"/>
      <c r="U5671" s="12"/>
      <c r="V5671" s="12"/>
      <c r="W5671" s="12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2"/>
      <c r="AS5671" s="12"/>
      <c r="AT5671" s="12"/>
      <c r="AU5671" s="12"/>
      <c r="AV5671" s="12"/>
      <c r="AW5671" s="12"/>
      <c r="AX5671" s="12"/>
      <c r="AY5671" s="12"/>
      <c r="AZ5671" s="12"/>
      <c r="BA5671" s="12"/>
      <c r="BB5671" s="12"/>
      <c r="BC5671" s="12"/>
      <c r="BD5671" s="12"/>
      <c r="BE5671" s="12"/>
      <c r="BF5671" s="12"/>
      <c r="BG5671" s="12"/>
      <c r="BH5671" s="12"/>
      <c r="BI5671" s="12"/>
      <c r="BJ5671" s="13"/>
      <c r="BK5671" s="13"/>
      <c r="BL5671" s="13"/>
      <c r="BM5671" s="13"/>
      <c r="BN5671" s="13"/>
    </row>
    <row r="5672" spans="4:66" x14ac:dyDescent="0.25">
      <c r="D5672" s="7"/>
      <c r="E5672" s="10"/>
      <c r="F5672" s="10"/>
      <c r="G5672" s="10"/>
      <c r="H5672" s="10"/>
      <c r="I5672" s="10"/>
      <c r="J5672" s="10"/>
      <c r="K5672" s="11"/>
      <c r="L5672" s="11"/>
      <c r="M5672" s="12"/>
      <c r="N5672" s="12"/>
      <c r="O5672" s="12"/>
      <c r="P5672" s="12"/>
      <c r="Q5672" s="12"/>
      <c r="R5672" s="12"/>
      <c r="S5672" s="12"/>
      <c r="T5672" s="12"/>
      <c r="U5672" s="12"/>
      <c r="V5672" s="12"/>
      <c r="W5672" s="12"/>
      <c r="X5672" s="12"/>
      <c r="Y5672" s="12"/>
      <c r="Z5672" s="12"/>
      <c r="AA5672" s="12"/>
      <c r="AB5672" s="12"/>
      <c r="AC5672" s="12"/>
      <c r="AD5672" s="12"/>
      <c r="AE5672" s="12"/>
      <c r="AF5672" s="12"/>
      <c r="AG5672" s="12"/>
      <c r="AH5672" s="12"/>
      <c r="AI5672" s="12"/>
      <c r="AJ5672" s="12"/>
      <c r="AK5672" s="12"/>
      <c r="AL5672" s="12"/>
      <c r="AM5672" s="12"/>
      <c r="AN5672" s="12"/>
      <c r="AO5672" s="12"/>
      <c r="AP5672" s="12"/>
      <c r="AQ5672" s="12"/>
      <c r="AR5672" s="12"/>
      <c r="AS5672" s="12"/>
      <c r="AT5672" s="12"/>
      <c r="AU5672" s="12"/>
      <c r="AV5672" s="12"/>
      <c r="AW5672" s="12"/>
      <c r="AX5672" s="12"/>
      <c r="AY5672" s="12"/>
      <c r="AZ5672" s="12"/>
      <c r="BA5672" s="12"/>
      <c r="BB5672" s="12"/>
      <c r="BC5672" s="12"/>
      <c r="BD5672" s="12"/>
      <c r="BE5672" s="12"/>
      <c r="BF5672" s="12"/>
      <c r="BG5672" s="12"/>
      <c r="BH5672" s="12"/>
      <c r="BI5672" s="12"/>
      <c r="BJ5672" s="13"/>
      <c r="BK5672" s="13"/>
      <c r="BL5672" s="13"/>
      <c r="BM5672" s="13"/>
      <c r="BN5672" s="13"/>
    </row>
    <row r="5673" spans="4:66" x14ac:dyDescent="0.25">
      <c r="D5673" s="7"/>
      <c r="E5673" s="10"/>
      <c r="F5673" s="10"/>
      <c r="G5673" s="10"/>
      <c r="H5673" s="10"/>
      <c r="I5673" s="10"/>
      <c r="J5673" s="10"/>
      <c r="K5673" s="11"/>
      <c r="L5673" s="11"/>
      <c r="M5673" s="12"/>
      <c r="N5673" s="12"/>
      <c r="O5673" s="12"/>
      <c r="P5673" s="12"/>
      <c r="Q5673" s="12"/>
      <c r="R5673" s="12"/>
      <c r="S5673" s="12"/>
      <c r="T5673" s="12"/>
      <c r="U5673" s="12"/>
      <c r="V5673" s="12"/>
      <c r="W5673" s="12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2"/>
      <c r="AS5673" s="12"/>
      <c r="AT5673" s="12"/>
      <c r="AU5673" s="12"/>
      <c r="AV5673" s="12"/>
      <c r="AW5673" s="12"/>
      <c r="AX5673" s="12"/>
      <c r="AY5673" s="12"/>
      <c r="AZ5673" s="12"/>
      <c r="BA5673" s="12"/>
      <c r="BB5673" s="12"/>
      <c r="BC5673" s="12"/>
      <c r="BD5673" s="12"/>
      <c r="BE5673" s="12"/>
      <c r="BF5673" s="12"/>
      <c r="BG5673" s="12"/>
      <c r="BH5673" s="12"/>
      <c r="BI5673" s="12"/>
      <c r="BJ5673" s="13"/>
      <c r="BK5673" s="13"/>
      <c r="BL5673" s="13"/>
      <c r="BM5673" s="13"/>
      <c r="BN5673" s="13"/>
    </row>
    <row r="5674" spans="4:66" x14ac:dyDescent="0.25">
      <c r="D5674" s="7"/>
      <c r="E5674" s="10"/>
      <c r="F5674" s="10"/>
      <c r="G5674" s="10"/>
      <c r="H5674" s="10"/>
      <c r="I5674" s="10"/>
      <c r="J5674" s="10"/>
      <c r="K5674" s="11"/>
      <c r="L5674" s="11"/>
      <c r="M5674" s="12"/>
      <c r="N5674" s="12"/>
      <c r="O5674" s="12"/>
      <c r="P5674" s="12"/>
      <c r="Q5674" s="12"/>
      <c r="R5674" s="12"/>
      <c r="S5674" s="12"/>
      <c r="T5674" s="12"/>
      <c r="U5674" s="12"/>
      <c r="V5674" s="12"/>
      <c r="W5674" s="12"/>
      <c r="X5674" s="12"/>
      <c r="Y5674" s="12"/>
      <c r="Z5674" s="12"/>
      <c r="AA5674" s="12"/>
      <c r="AB5674" s="12"/>
      <c r="AC5674" s="12"/>
      <c r="AD5674" s="12"/>
      <c r="AE5674" s="12"/>
      <c r="AF5674" s="12"/>
      <c r="AG5674" s="12"/>
      <c r="AH5674" s="12"/>
      <c r="AI5674" s="12"/>
      <c r="AJ5674" s="12"/>
      <c r="AK5674" s="12"/>
      <c r="AL5674" s="12"/>
      <c r="AM5674" s="12"/>
      <c r="AN5674" s="12"/>
      <c r="AO5674" s="12"/>
      <c r="AP5674" s="12"/>
      <c r="AQ5674" s="12"/>
      <c r="AR5674" s="12"/>
      <c r="AS5674" s="12"/>
      <c r="AT5674" s="12"/>
      <c r="AU5674" s="12"/>
      <c r="AV5674" s="12"/>
      <c r="AW5674" s="12"/>
      <c r="AX5674" s="12"/>
      <c r="AY5674" s="12"/>
      <c r="AZ5674" s="12"/>
      <c r="BA5674" s="12"/>
      <c r="BB5674" s="12"/>
      <c r="BC5674" s="12"/>
      <c r="BD5674" s="12"/>
      <c r="BE5674" s="12"/>
      <c r="BF5674" s="12"/>
      <c r="BG5674" s="12"/>
      <c r="BH5674" s="12"/>
      <c r="BI5674" s="12"/>
      <c r="BJ5674" s="13"/>
      <c r="BK5674" s="13"/>
      <c r="BL5674" s="13"/>
      <c r="BM5674" s="13"/>
      <c r="BN5674" s="13"/>
    </row>
    <row r="5675" spans="4:66" x14ac:dyDescent="0.25">
      <c r="D5675" s="7"/>
      <c r="E5675" s="10"/>
      <c r="F5675" s="10"/>
      <c r="G5675" s="10"/>
      <c r="H5675" s="10"/>
      <c r="I5675" s="10"/>
      <c r="J5675" s="10"/>
      <c r="K5675" s="11"/>
      <c r="L5675" s="11"/>
      <c r="M5675" s="12"/>
      <c r="N5675" s="12"/>
      <c r="O5675" s="12"/>
      <c r="P5675" s="12"/>
      <c r="Q5675" s="12"/>
      <c r="R5675" s="12"/>
      <c r="S5675" s="12"/>
      <c r="T5675" s="12"/>
      <c r="U5675" s="12"/>
      <c r="V5675" s="12"/>
      <c r="W5675" s="12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2"/>
      <c r="AS5675" s="12"/>
      <c r="AT5675" s="12"/>
      <c r="AU5675" s="12"/>
      <c r="AV5675" s="12"/>
      <c r="AW5675" s="12"/>
      <c r="AX5675" s="12"/>
      <c r="AY5675" s="12"/>
      <c r="AZ5675" s="12"/>
      <c r="BA5675" s="12"/>
      <c r="BB5675" s="12"/>
      <c r="BC5675" s="12"/>
      <c r="BD5675" s="12"/>
      <c r="BE5675" s="12"/>
      <c r="BF5675" s="12"/>
      <c r="BG5675" s="12"/>
      <c r="BH5675" s="12"/>
      <c r="BI5675" s="12"/>
      <c r="BJ5675" s="13"/>
      <c r="BK5675" s="13"/>
      <c r="BL5675" s="13"/>
      <c r="BM5675" s="13"/>
      <c r="BN5675" s="13"/>
    </row>
    <row r="5676" spans="4:66" x14ac:dyDescent="0.25">
      <c r="D5676" s="7"/>
      <c r="E5676" s="10"/>
      <c r="F5676" s="10"/>
      <c r="G5676" s="10"/>
      <c r="H5676" s="10"/>
      <c r="I5676" s="10"/>
      <c r="J5676" s="10"/>
      <c r="K5676" s="11"/>
      <c r="L5676" s="11"/>
      <c r="M5676" s="12"/>
      <c r="N5676" s="12"/>
      <c r="O5676" s="12"/>
      <c r="P5676" s="12"/>
      <c r="Q5676" s="12"/>
      <c r="R5676" s="12"/>
      <c r="S5676" s="12"/>
      <c r="T5676" s="12"/>
      <c r="U5676" s="12"/>
      <c r="V5676" s="12"/>
      <c r="W5676" s="12"/>
      <c r="X5676" s="12"/>
      <c r="Y5676" s="12"/>
      <c r="Z5676" s="12"/>
      <c r="AA5676" s="12"/>
      <c r="AB5676" s="12"/>
      <c r="AC5676" s="12"/>
      <c r="AD5676" s="12"/>
      <c r="AE5676" s="12"/>
      <c r="AF5676" s="12"/>
      <c r="AG5676" s="12"/>
      <c r="AH5676" s="12"/>
      <c r="AI5676" s="12"/>
      <c r="AJ5676" s="12"/>
      <c r="AK5676" s="12"/>
      <c r="AL5676" s="12"/>
      <c r="AM5676" s="12"/>
      <c r="AN5676" s="12"/>
      <c r="AO5676" s="12"/>
      <c r="AP5676" s="12"/>
      <c r="AQ5676" s="12"/>
      <c r="AR5676" s="12"/>
      <c r="AS5676" s="12"/>
      <c r="AT5676" s="12"/>
      <c r="AU5676" s="12"/>
      <c r="AV5676" s="12"/>
      <c r="AW5676" s="12"/>
      <c r="AX5676" s="12"/>
      <c r="AY5676" s="12"/>
      <c r="AZ5676" s="12"/>
      <c r="BA5676" s="12"/>
      <c r="BB5676" s="12"/>
      <c r="BC5676" s="12"/>
      <c r="BD5676" s="12"/>
      <c r="BE5676" s="12"/>
      <c r="BF5676" s="12"/>
      <c r="BG5676" s="12"/>
      <c r="BH5676" s="12"/>
      <c r="BI5676" s="12"/>
      <c r="BJ5676" s="13"/>
      <c r="BK5676" s="13"/>
      <c r="BL5676" s="13"/>
      <c r="BM5676" s="13"/>
      <c r="BN5676" s="13"/>
    </row>
    <row r="5677" spans="4:66" x14ac:dyDescent="0.25">
      <c r="D5677" s="7"/>
      <c r="E5677" s="10"/>
      <c r="F5677" s="10"/>
      <c r="G5677" s="10"/>
      <c r="H5677" s="10"/>
      <c r="I5677" s="10"/>
      <c r="J5677" s="10"/>
      <c r="K5677" s="11"/>
      <c r="L5677" s="11"/>
      <c r="M5677" s="12"/>
      <c r="N5677" s="12"/>
      <c r="O5677" s="12"/>
      <c r="P5677" s="12"/>
      <c r="Q5677" s="12"/>
      <c r="R5677" s="12"/>
      <c r="S5677" s="12"/>
      <c r="T5677" s="12"/>
      <c r="U5677" s="12"/>
      <c r="V5677" s="12"/>
      <c r="W5677" s="12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2"/>
      <c r="AS5677" s="12"/>
      <c r="AT5677" s="12"/>
      <c r="AU5677" s="12"/>
      <c r="AV5677" s="12"/>
      <c r="AW5677" s="12"/>
      <c r="AX5677" s="12"/>
      <c r="AY5677" s="12"/>
      <c r="AZ5677" s="12"/>
      <c r="BA5677" s="12"/>
      <c r="BB5677" s="12"/>
      <c r="BC5677" s="12"/>
      <c r="BD5677" s="12"/>
      <c r="BE5677" s="12"/>
      <c r="BF5677" s="12"/>
      <c r="BG5677" s="12"/>
      <c r="BH5677" s="12"/>
      <c r="BI5677" s="12"/>
      <c r="BJ5677" s="13"/>
      <c r="BK5677" s="13"/>
      <c r="BL5677" s="13"/>
      <c r="BM5677" s="13"/>
      <c r="BN5677" s="13"/>
    </row>
    <row r="5678" spans="4:66" x14ac:dyDescent="0.25">
      <c r="D5678" s="7"/>
      <c r="E5678" s="10"/>
      <c r="F5678" s="10"/>
      <c r="G5678" s="10"/>
      <c r="H5678" s="10"/>
      <c r="I5678" s="10"/>
      <c r="J5678" s="10"/>
      <c r="K5678" s="11"/>
      <c r="L5678" s="11"/>
      <c r="M5678" s="12"/>
      <c r="N5678" s="12"/>
      <c r="O5678" s="12"/>
      <c r="P5678" s="12"/>
      <c r="Q5678" s="12"/>
      <c r="R5678" s="12"/>
      <c r="S5678" s="12"/>
      <c r="T5678" s="12"/>
      <c r="U5678" s="12"/>
      <c r="V5678" s="12"/>
      <c r="W5678" s="12"/>
      <c r="X5678" s="12"/>
      <c r="Y5678" s="12"/>
      <c r="Z5678" s="12"/>
      <c r="AA5678" s="12"/>
      <c r="AB5678" s="12"/>
      <c r="AC5678" s="12"/>
      <c r="AD5678" s="12"/>
      <c r="AE5678" s="12"/>
      <c r="AF5678" s="12"/>
      <c r="AG5678" s="12"/>
      <c r="AH5678" s="12"/>
      <c r="AI5678" s="12"/>
      <c r="AJ5678" s="12"/>
      <c r="AK5678" s="12"/>
      <c r="AL5678" s="12"/>
      <c r="AM5678" s="12"/>
      <c r="AN5678" s="12"/>
      <c r="AO5678" s="12"/>
      <c r="AP5678" s="12"/>
      <c r="AQ5678" s="12"/>
      <c r="AR5678" s="12"/>
      <c r="AS5678" s="12"/>
      <c r="AT5678" s="12"/>
      <c r="AU5678" s="12"/>
      <c r="AV5678" s="12"/>
      <c r="AW5678" s="12"/>
      <c r="AX5678" s="12"/>
      <c r="AY5678" s="12"/>
      <c r="AZ5678" s="12"/>
      <c r="BA5678" s="12"/>
      <c r="BB5678" s="12"/>
      <c r="BC5678" s="12"/>
      <c r="BD5678" s="12"/>
      <c r="BE5678" s="12"/>
      <c r="BF5678" s="12"/>
      <c r="BG5678" s="12"/>
      <c r="BH5678" s="12"/>
      <c r="BI5678" s="12"/>
      <c r="BJ5678" s="13"/>
      <c r="BK5678" s="13"/>
      <c r="BL5678" s="13"/>
      <c r="BM5678" s="13"/>
      <c r="BN5678" s="13"/>
    </row>
    <row r="5679" spans="4:66" x14ac:dyDescent="0.25">
      <c r="D5679" s="7"/>
      <c r="E5679" s="10"/>
      <c r="F5679" s="10"/>
      <c r="G5679" s="10"/>
      <c r="H5679" s="10"/>
      <c r="I5679" s="10"/>
      <c r="J5679" s="10"/>
      <c r="K5679" s="11"/>
      <c r="L5679" s="11"/>
      <c r="M5679" s="12"/>
      <c r="N5679" s="12"/>
      <c r="O5679" s="12"/>
      <c r="P5679" s="12"/>
      <c r="Q5679" s="12"/>
      <c r="R5679" s="12"/>
      <c r="S5679" s="12"/>
      <c r="T5679" s="12"/>
      <c r="U5679" s="12"/>
      <c r="V5679" s="12"/>
      <c r="W5679" s="12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2"/>
      <c r="AS5679" s="12"/>
      <c r="AT5679" s="12"/>
      <c r="AU5679" s="12"/>
      <c r="AV5679" s="12"/>
      <c r="AW5679" s="12"/>
      <c r="AX5679" s="12"/>
      <c r="AY5679" s="12"/>
      <c r="AZ5679" s="12"/>
      <c r="BA5679" s="12"/>
      <c r="BB5679" s="12"/>
      <c r="BC5679" s="12"/>
      <c r="BD5679" s="12"/>
      <c r="BE5679" s="12"/>
      <c r="BF5679" s="12"/>
      <c r="BG5679" s="12"/>
      <c r="BH5679" s="12"/>
      <c r="BI5679" s="12"/>
      <c r="BJ5679" s="13"/>
      <c r="BK5679" s="13"/>
      <c r="BL5679" s="13"/>
      <c r="BM5679" s="13"/>
      <c r="BN5679" s="13"/>
    </row>
    <row r="5680" spans="4:66" x14ac:dyDescent="0.25">
      <c r="D5680" s="7"/>
      <c r="E5680" s="10"/>
      <c r="F5680" s="10"/>
      <c r="G5680" s="10"/>
      <c r="H5680" s="10"/>
      <c r="I5680" s="10"/>
      <c r="J5680" s="10"/>
      <c r="K5680" s="11"/>
      <c r="L5680" s="11"/>
      <c r="M5680" s="12"/>
      <c r="N5680" s="12"/>
      <c r="O5680" s="12"/>
      <c r="P5680" s="12"/>
      <c r="Q5680" s="12"/>
      <c r="R5680" s="12"/>
      <c r="S5680" s="12"/>
      <c r="T5680" s="12"/>
      <c r="U5680" s="12"/>
      <c r="V5680" s="12"/>
      <c r="W5680" s="12"/>
      <c r="X5680" s="12"/>
      <c r="Y5680" s="12"/>
      <c r="Z5680" s="12"/>
      <c r="AA5680" s="12"/>
      <c r="AB5680" s="12"/>
      <c r="AC5680" s="12"/>
      <c r="AD5680" s="12"/>
      <c r="AE5680" s="12"/>
      <c r="AF5680" s="12"/>
      <c r="AG5680" s="12"/>
      <c r="AH5680" s="12"/>
      <c r="AI5680" s="12"/>
      <c r="AJ5680" s="12"/>
      <c r="AK5680" s="12"/>
      <c r="AL5680" s="12"/>
      <c r="AM5680" s="12"/>
      <c r="AN5680" s="12"/>
      <c r="AO5680" s="12"/>
      <c r="AP5680" s="12"/>
      <c r="AQ5680" s="12"/>
      <c r="AR5680" s="12"/>
      <c r="AS5680" s="12"/>
      <c r="AT5680" s="12"/>
      <c r="AU5680" s="12"/>
      <c r="AV5680" s="12"/>
      <c r="AW5680" s="12"/>
      <c r="AX5680" s="12"/>
      <c r="AY5680" s="12"/>
      <c r="AZ5680" s="12"/>
      <c r="BA5680" s="12"/>
      <c r="BB5680" s="12"/>
      <c r="BC5680" s="12"/>
      <c r="BD5680" s="12"/>
      <c r="BE5680" s="12"/>
      <c r="BF5680" s="12"/>
      <c r="BG5680" s="12"/>
      <c r="BH5680" s="12"/>
      <c r="BI5680" s="12"/>
      <c r="BJ5680" s="13"/>
      <c r="BK5680" s="13"/>
      <c r="BL5680" s="13"/>
      <c r="BM5680" s="13"/>
      <c r="BN5680" s="13"/>
    </row>
    <row r="5681" spans="4:66" x14ac:dyDescent="0.25">
      <c r="D5681" s="7"/>
      <c r="E5681" s="10"/>
      <c r="F5681" s="10"/>
      <c r="G5681" s="10"/>
      <c r="H5681" s="10"/>
      <c r="I5681" s="10"/>
      <c r="J5681" s="10"/>
      <c r="K5681" s="11"/>
      <c r="L5681" s="11"/>
      <c r="M5681" s="12"/>
      <c r="N5681" s="12"/>
      <c r="O5681" s="12"/>
      <c r="P5681" s="12"/>
      <c r="Q5681" s="12"/>
      <c r="R5681" s="12"/>
      <c r="S5681" s="12"/>
      <c r="T5681" s="12"/>
      <c r="U5681" s="12"/>
      <c r="V5681" s="12"/>
      <c r="W5681" s="12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2"/>
      <c r="AS5681" s="12"/>
      <c r="AT5681" s="12"/>
      <c r="AU5681" s="12"/>
      <c r="AV5681" s="12"/>
      <c r="AW5681" s="12"/>
      <c r="AX5681" s="12"/>
      <c r="AY5681" s="12"/>
      <c r="AZ5681" s="12"/>
      <c r="BA5681" s="12"/>
      <c r="BB5681" s="12"/>
      <c r="BC5681" s="12"/>
      <c r="BD5681" s="12"/>
      <c r="BE5681" s="12"/>
      <c r="BF5681" s="12"/>
      <c r="BG5681" s="12"/>
      <c r="BH5681" s="12"/>
      <c r="BI5681" s="12"/>
      <c r="BJ5681" s="13"/>
      <c r="BK5681" s="13"/>
      <c r="BL5681" s="13"/>
      <c r="BM5681" s="13"/>
      <c r="BN5681" s="13"/>
    </row>
    <row r="5682" spans="4:66" x14ac:dyDescent="0.25">
      <c r="D5682" s="7"/>
      <c r="E5682" s="10"/>
      <c r="F5682" s="10"/>
      <c r="G5682" s="10"/>
      <c r="H5682" s="10"/>
      <c r="I5682" s="10"/>
      <c r="J5682" s="10"/>
      <c r="K5682" s="11"/>
      <c r="L5682" s="11"/>
      <c r="M5682" s="12"/>
      <c r="N5682" s="12"/>
      <c r="O5682" s="12"/>
      <c r="P5682" s="12"/>
      <c r="Q5682" s="12"/>
      <c r="R5682" s="12"/>
      <c r="S5682" s="12"/>
      <c r="T5682" s="12"/>
      <c r="U5682" s="12"/>
      <c r="V5682" s="12"/>
      <c r="W5682" s="12"/>
      <c r="X5682" s="12"/>
      <c r="Y5682" s="12"/>
      <c r="Z5682" s="12"/>
      <c r="AA5682" s="12"/>
      <c r="AB5682" s="12"/>
      <c r="AC5682" s="12"/>
      <c r="AD5682" s="12"/>
      <c r="AE5682" s="12"/>
      <c r="AF5682" s="12"/>
      <c r="AG5682" s="12"/>
      <c r="AH5682" s="12"/>
      <c r="AI5682" s="12"/>
      <c r="AJ5682" s="12"/>
      <c r="AK5682" s="12"/>
      <c r="AL5682" s="12"/>
      <c r="AM5682" s="12"/>
      <c r="AN5682" s="12"/>
      <c r="AO5682" s="12"/>
      <c r="AP5682" s="12"/>
      <c r="AQ5682" s="12"/>
      <c r="AR5682" s="12"/>
      <c r="AS5682" s="12"/>
      <c r="AT5682" s="12"/>
      <c r="AU5682" s="12"/>
      <c r="AV5682" s="12"/>
      <c r="AW5682" s="12"/>
      <c r="AX5682" s="12"/>
      <c r="AY5682" s="12"/>
      <c r="AZ5682" s="12"/>
      <c r="BA5682" s="12"/>
      <c r="BB5682" s="12"/>
      <c r="BC5682" s="12"/>
      <c r="BD5682" s="12"/>
      <c r="BE5682" s="12"/>
      <c r="BF5682" s="12"/>
      <c r="BG5682" s="12"/>
      <c r="BH5682" s="12"/>
      <c r="BI5682" s="12"/>
      <c r="BJ5682" s="13"/>
      <c r="BK5682" s="13"/>
      <c r="BL5682" s="13"/>
      <c r="BM5682" s="13"/>
      <c r="BN5682" s="13"/>
    </row>
    <row r="5683" spans="4:66" x14ac:dyDescent="0.25">
      <c r="D5683" s="7"/>
      <c r="E5683" s="10"/>
      <c r="F5683" s="10"/>
      <c r="G5683" s="10"/>
      <c r="H5683" s="10"/>
      <c r="I5683" s="10"/>
      <c r="J5683" s="10"/>
      <c r="K5683" s="11"/>
      <c r="L5683" s="11"/>
      <c r="M5683" s="12"/>
      <c r="N5683" s="12"/>
      <c r="O5683" s="12"/>
      <c r="P5683" s="12"/>
      <c r="Q5683" s="12"/>
      <c r="R5683" s="12"/>
      <c r="S5683" s="12"/>
      <c r="T5683" s="12"/>
      <c r="U5683" s="12"/>
      <c r="V5683" s="12"/>
      <c r="W5683" s="12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2"/>
      <c r="AS5683" s="12"/>
      <c r="AT5683" s="12"/>
      <c r="AU5683" s="12"/>
      <c r="AV5683" s="12"/>
      <c r="AW5683" s="12"/>
      <c r="AX5683" s="12"/>
      <c r="AY5683" s="12"/>
      <c r="AZ5683" s="12"/>
      <c r="BA5683" s="12"/>
      <c r="BB5683" s="12"/>
      <c r="BC5683" s="12"/>
      <c r="BD5683" s="12"/>
      <c r="BE5683" s="12"/>
      <c r="BF5683" s="12"/>
      <c r="BG5683" s="12"/>
      <c r="BH5683" s="12"/>
      <c r="BI5683" s="12"/>
      <c r="BJ5683" s="13"/>
      <c r="BK5683" s="13"/>
      <c r="BL5683" s="13"/>
      <c r="BM5683" s="13"/>
      <c r="BN5683" s="13"/>
    </row>
    <row r="5684" spans="4:66" x14ac:dyDescent="0.25">
      <c r="D5684" s="7"/>
      <c r="E5684" s="10"/>
      <c r="F5684" s="10"/>
      <c r="G5684" s="10"/>
      <c r="H5684" s="10"/>
      <c r="I5684" s="10"/>
      <c r="J5684" s="10"/>
      <c r="K5684" s="11"/>
      <c r="L5684" s="11"/>
      <c r="M5684" s="12"/>
      <c r="N5684" s="12"/>
      <c r="O5684" s="12"/>
      <c r="P5684" s="12"/>
      <c r="Q5684" s="12"/>
      <c r="R5684" s="12"/>
      <c r="S5684" s="12"/>
      <c r="T5684" s="12"/>
      <c r="U5684" s="12"/>
      <c r="V5684" s="12"/>
      <c r="W5684" s="12"/>
      <c r="X5684" s="12"/>
      <c r="Y5684" s="12"/>
      <c r="Z5684" s="12"/>
      <c r="AA5684" s="12"/>
      <c r="AB5684" s="12"/>
      <c r="AC5684" s="12"/>
      <c r="AD5684" s="12"/>
      <c r="AE5684" s="12"/>
      <c r="AF5684" s="12"/>
      <c r="AG5684" s="12"/>
      <c r="AH5684" s="12"/>
      <c r="AI5684" s="12"/>
      <c r="AJ5684" s="12"/>
      <c r="AK5684" s="12"/>
      <c r="AL5684" s="12"/>
      <c r="AM5684" s="12"/>
      <c r="AN5684" s="12"/>
      <c r="AO5684" s="12"/>
      <c r="AP5684" s="12"/>
      <c r="AQ5684" s="12"/>
      <c r="AR5684" s="12"/>
      <c r="AS5684" s="12"/>
      <c r="AT5684" s="12"/>
      <c r="AU5684" s="12"/>
      <c r="AV5684" s="12"/>
      <c r="AW5684" s="12"/>
      <c r="AX5684" s="12"/>
      <c r="AY5684" s="12"/>
      <c r="AZ5684" s="12"/>
      <c r="BA5684" s="12"/>
      <c r="BB5684" s="12"/>
      <c r="BC5684" s="12"/>
      <c r="BD5684" s="12"/>
      <c r="BE5684" s="12"/>
      <c r="BF5684" s="12"/>
      <c r="BG5684" s="12"/>
      <c r="BH5684" s="12"/>
      <c r="BI5684" s="12"/>
      <c r="BJ5684" s="13"/>
      <c r="BK5684" s="13"/>
      <c r="BL5684" s="13"/>
      <c r="BM5684" s="13"/>
      <c r="BN5684" s="13"/>
    </row>
    <row r="5685" spans="4:66" x14ac:dyDescent="0.25">
      <c r="D5685" s="7"/>
      <c r="E5685" s="10"/>
      <c r="F5685" s="10"/>
      <c r="G5685" s="10"/>
      <c r="H5685" s="10"/>
      <c r="I5685" s="10"/>
      <c r="J5685" s="10"/>
      <c r="K5685" s="11"/>
      <c r="L5685" s="11"/>
      <c r="M5685" s="12"/>
      <c r="N5685" s="12"/>
      <c r="O5685" s="12"/>
      <c r="P5685" s="12"/>
      <c r="Q5685" s="12"/>
      <c r="R5685" s="12"/>
      <c r="S5685" s="12"/>
      <c r="T5685" s="12"/>
      <c r="U5685" s="12"/>
      <c r="V5685" s="12"/>
      <c r="W5685" s="12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2"/>
      <c r="AS5685" s="12"/>
      <c r="AT5685" s="12"/>
      <c r="AU5685" s="12"/>
      <c r="AV5685" s="12"/>
      <c r="AW5685" s="12"/>
      <c r="AX5685" s="12"/>
      <c r="AY5685" s="12"/>
      <c r="AZ5685" s="12"/>
      <c r="BA5685" s="12"/>
      <c r="BB5685" s="12"/>
      <c r="BC5685" s="12"/>
      <c r="BD5685" s="12"/>
      <c r="BE5685" s="12"/>
      <c r="BF5685" s="12"/>
      <c r="BG5685" s="12"/>
      <c r="BH5685" s="12"/>
      <c r="BI5685" s="12"/>
      <c r="BJ5685" s="13"/>
      <c r="BK5685" s="13"/>
      <c r="BL5685" s="13"/>
      <c r="BM5685" s="13"/>
      <c r="BN5685" s="13"/>
    </row>
    <row r="5686" spans="4:66" x14ac:dyDescent="0.25">
      <c r="D5686" s="7"/>
      <c r="E5686" s="10"/>
      <c r="F5686" s="10"/>
      <c r="G5686" s="10"/>
      <c r="H5686" s="10"/>
      <c r="I5686" s="10"/>
      <c r="J5686" s="10"/>
      <c r="K5686" s="11"/>
      <c r="L5686" s="11"/>
      <c r="M5686" s="12"/>
      <c r="N5686" s="12"/>
      <c r="O5686" s="12"/>
      <c r="P5686" s="12"/>
      <c r="Q5686" s="12"/>
      <c r="R5686" s="12"/>
      <c r="S5686" s="12"/>
      <c r="T5686" s="12"/>
      <c r="U5686" s="12"/>
      <c r="V5686" s="12"/>
      <c r="W5686" s="12"/>
      <c r="X5686" s="12"/>
      <c r="Y5686" s="12"/>
      <c r="Z5686" s="12"/>
      <c r="AA5686" s="12"/>
      <c r="AB5686" s="12"/>
      <c r="AC5686" s="12"/>
      <c r="AD5686" s="12"/>
      <c r="AE5686" s="12"/>
      <c r="AF5686" s="12"/>
      <c r="AG5686" s="12"/>
      <c r="AH5686" s="12"/>
      <c r="AI5686" s="12"/>
      <c r="AJ5686" s="12"/>
      <c r="AK5686" s="12"/>
      <c r="AL5686" s="12"/>
      <c r="AM5686" s="12"/>
      <c r="AN5686" s="12"/>
      <c r="AO5686" s="12"/>
      <c r="AP5686" s="12"/>
      <c r="AQ5686" s="12"/>
      <c r="AR5686" s="12"/>
      <c r="AS5686" s="12"/>
      <c r="AT5686" s="12"/>
      <c r="AU5686" s="12"/>
      <c r="AV5686" s="12"/>
      <c r="AW5686" s="12"/>
      <c r="AX5686" s="12"/>
      <c r="AY5686" s="12"/>
      <c r="AZ5686" s="12"/>
      <c r="BA5686" s="12"/>
      <c r="BB5686" s="12"/>
      <c r="BC5686" s="12"/>
      <c r="BD5686" s="12"/>
      <c r="BE5686" s="12"/>
      <c r="BF5686" s="12"/>
      <c r="BG5686" s="12"/>
      <c r="BH5686" s="12"/>
      <c r="BI5686" s="12"/>
      <c r="BJ5686" s="13"/>
      <c r="BK5686" s="13"/>
      <c r="BL5686" s="13"/>
      <c r="BM5686" s="13"/>
      <c r="BN5686" s="13"/>
    </row>
    <row r="5687" spans="4:66" x14ac:dyDescent="0.25">
      <c r="D5687" s="7"/>
      <c r="E5687" s="10"/>
      <c r="F5687" s="10"/>
      <c r="G5687" s="10"/>
      <c r="H5687" s="10"/>
      <c r="I5687" s="10"/>
      <c r="J5687" s="10"/>
      <c r="K5687" s="11"/>
      <c r="L5687" s="11"/>
      <c r="M5687" s="12"/>
      <c r="N5687" s="12"/>
      <c r="O5687" s="12"/>
      <c r="P5687" s="12"/>
      <c r="Q5687" s="12"/>
      <c r="R5687" s="12"/>
      <c r="S5687" s="12"/>
      <c r="T5687" s="12"/>
      <c r="U5687" s="12"/>
      <c r="V5687" s="12"/>
      <c r="W5687" s="12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2"/>
      <c r="AS5687" s="12"/>
      <c r="AT5687" s="12"/>
      <c r="AU5687" s="12"/>
      <c r="AV5687" s="12"/>
      <c r="AW5687" s="12"/>
      <c r="AX5687" s="12"/>
      <c r="AY5687" s="12"/>
      <c r="AZ5687" s="12"/>
      <c r="BA5687" s="12"/>
      <c r="BB5687" s="12"/>
      <c r="BC5687" s="12"/>
      <c r="BD5687" s="12"/>
      <c r="BE5687" s="12"/>
      <c r="BF5687" s="12"/>
      <c r="BG5687" s="12"/>
      <c r="BH5687" s="12"/>
      <c r="BI5687" s="12"/>
      <c r="BJ5687" s="13"/>
      <c r="BK5687" s="13"/>
      <c r="BL5687" s="13"/>
      <c r="BM5687" s="13"/>
      <c r="BN5687" s="13"/>
    </row>
    <row r="5688" spans="4:66" x14ac:dyDescent="0.25">
      <c r="D5688" s="7"/>
      <c r="E5688" s="10"/>
      <c r="F5688" s="10"/>
      <c r="G5688" s="10"/>
      <c r="H5688" s="10"/>
      <c r="I5688" s="10"/>
      <c r="J5688" s="10"/>
      <c r="K5688" s="11"/>
      <c r="L5688" s="11"/>
      <c r="M5688" s="12"/>
      <c r="N5688" s="12"/>
      <c r="O5688" s="12"/>
      <c r="P5688" s="12"/>
      <c r="Q5688" s="12"/>
      <c r="R5688" s="12"/>
      <c r="S5688" s="12"/>
      <c r="T5688" s="12"/>
      <c r="U5688" s="12"/>
      <c r="V5688" s="12"/>
      <c r="W5688" s="12"/>
      <c r="X5688" s="12"/>
      <c r="Y5688" s="12"/>
      <c r="Z5688" s="12"/>
      <c r="AA5688" s="12"/>
      <c r="AB5688" s="12"/>
      <c r="AC5688" s="12"/>
      <c r="AD5688" s="12"/>
      <c r="AE5688" s="12"/>
      <c r="AF5688" s="12"/>
      <c r="AG5688" s="12"/>
      <c r="AH5688" s="12"/>
      <c r="AI5688" s="12"/>
      <c r="AJ5688" s="12"/>
      <c r="AK5688" s="12"/>
      <c r="AL5688" s="12"/>
      <c r="AM5688" s="12"/>
      <c r="AN5688" s="12"/>
      <c r="AO5688" s="12"/>
      <c r="AP5688" s="12"/>
      <c r="AQ5688" s="12"/>
      <c r="AR5688" s="12"/>
      <c r="AS5688" s="12"/>
      <c r="AT5688" s="12"/>
      <c r="AU5688" s="12"/>
      <c r="AV5688" s="12"/>
      <c r="AW5688" s="12"/>
      <c r="AX5688" s="12"/>
      <c r="AY5688" s="12"/>
      <c r="AZ5688" s="12"/>
      <c r="BA5688" s="12"/>
      <c r="BB5688" s="12"/>
      <c r="BC5688" s="12"/>
      <c r="BD5688" s="12"/>
      <c r="BE5688" s="12"/>
      <c r="BF5688" s="12"/>
      <c r="BG5688" s="12"/>
      <c r="BH5688" s="12"/>
      <c r="BI5688" s="12"/>
      <c r="BJ5688" s="13"/>
      <c r="BK5688" s="13"/>
      <c r="BL5688" s="13"/>
      <c r="BM5688" s="13"/>
      <c r="BN5688" s="13"/>
    </row>
    <row r="5689" spans="4:66" x14ac:dyDescent="0.25">
      <c r="D5689" s="7"/>
      <c r="E5689" s="10"/>
      <c r="F5689" s="10"/>
      <c r="G5689" s="10"/>
      <c r="H5689" s="10"/>
      <c r="I5689" s="10"/>
      <c r="J5689" s="10"/>
      <c r="K5689" s="11"/>
      <c r="L5689" s="11"/>
      <c r="M5689" s="12"/>
      <c r="N5689" s="12"/>
      <c r="O5689" s="12"/>
      <c r="P5689" s="12"/>
      <c r="Q5689" s="12"/>
      <c r="R5689" s="12"/>
      <c r="S5689" s="12"/>
      <c r="T5689" s="12"/>
      <c r="U5689" s="12"/>
      <c r="V5689" s="12"/>
      <c r="W5689" s="12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2"/>
      <c r="AS5689" s="12"/>
      <c r="AT5689" s="12"/>
      <c r="AU5689" s="12"/>
      <c r="AV5689" s="12"/>
      <c r="AW5689" s="12"/>
      <c r="AX5689" s="12"/>
      <c r="AY5689" s="12"/>
      <c r="AZ5689" s="12"/>
      <c r="BA5689" s="12"/>
      <c r="BB5689" s="12"/>
      <c r="BC5689" s="12"/>
      <c r="BD5689" s="12"/>
      <c r="BE5689" s="12"/>
      <c r="BF5689" s="12"/>
      <c r="BG5689" s="12"/>
      <c r="BH5689" s="12"/>
      <c r="BI5689" s="12"/>
      <c r="BJ5689" s="13"/>
      <c r="BK5689" s="13"/>
      <c r="BL5689" s="13"/>
      <c r="BM5689" s="13"/>
      <c r="BN5689" s="13"/>
    </row>
    <row r="5690" spans="4:66" x14ac:dyDescent="0.25">
      <c r="D5690" s="7"/>
      <c r="E5690" s="10"/>
      <c r="F5690" s="10"/>
      <c r="G5690" s="10"/>
      <c r="H5690" s="10"/>
      <c r="I5690" s="10"/>
      <c r="J5690" s="10"/>
      <c r="K5690" s="11"/>
      <c r="L5690" s="11"/>
      <c r="M5690" s="12"/>
      <c r="N5690" s="12"/>
      <c r="O5690" s="12"/>
      <c r="P5690" s="12"/>
      <c r="Q5690" s="12"/>
      <c r="R5690" s="12"/>
      <c r="S5690" s="12"/>
      <c r="T5690" s="12"/>
      <c r="U5690" s="12"/>
      <c r="V5690" s="12"/>
      <c r="W5690" s="12"/>
      <c r="X5690" s="12"/>
      <c r="Y5690" s="12"/>
      <c r="Z5690" s="12"/>
      <c r="AA5690" s="12"/>
      <c r="AB5690" s="12"/>
      <c r="AC5690" s="12"/>
      <c r="AD5690" s="12"/>
      <c r="AE5690" s="12"/>
      <c r="AF5690" s="12"/>
      <c r="AG5690" s="12"/>
      <c r="AH5690" s="12"/>
      <c r="AI5690" s="12"/>
      <c r="AJ5690" s="12"/>
      <c r="AK5690" s="12"/>
      <c r="AL5690" s="12"/>
      <c r="AM5690" s="12"/>
      <c r="AN5690" s="12"/>
      <c r="AO5690" s="12"/>
      <c r="AP5690" s="12"/>
      <c r="AQ5690" s="12"/>
      <c r="AR5690" s="12"/>
      <c r="AS5690" s="12"/>
      <c r="AT5690" s="12"/>
      <c r="AU5690" s="12"/>
      <c r="AV5690" s="12"/>
      <c r="AW5690" s="12"/>
      <c r="AX5690" s="12"/>
      <c r="AY5690" s="12"/>
      <c r="AZ5690" s="12"/>
      <c r="BA5690" s="12"/>
      <c r="BB5690" s="12"/>
      <c r="BC5690" s="12"/>
      <c r="BD5690" s="12"/>
      <c r="BE5690" s="12"/>
      <c r="BF5690" s="12"/>
      <c r="BG5690" s="12"/>
      <c r="BH5690" s="12"/>
      <c r="BI5690" s="12"/>
      <c r="BJ5690" s="13"/>
      <c r="BK5690" s="13"/>
      <c r="BL5690" s="13"/>
      <c r="BM5690" s="13"/>
      <c r="BN5690" s="13"/>
    </row>
    <row r="5691" spans="4:66" x14ac:dyDescent="0.25">
      <c r="D5691" s="7"/>
      <c r="E5691" s="10"/>
      <c r="F5691" s="10"/>
      <c r="G5691" s="10"/>
      <c r="H5691" s="10"/>
      <c r="I5691" s="10"/>
      <c r="J5691" s="10"/>
      <c r="K5691" s="11"/>
      <c r="L5691" s="11"/>
      <c r="M5691" s="12"/>
      <c r="N5691" s="12"/>
      <c r="O5691" s="12"/>
      <c r="P5691" s="12"/>
      <c r="Q5691" s="12"/>
      <c r="R5691" s="12"/>
      <c r="S5691" s="12"/>
      <c r="T5691" s="12"/>
      <c r="U5691" s="12"/>
      <c r="V5691" s="12"/>
      <c r="W5691" s="12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2"/>
      <c r="AS5691" s="12"/>
      <c r="AT5691" s="12"/>
      <c r="AU5691" s="12"/>
      <c r="AV5691" s="12"/>
      <c r="AW5691" s="12"/>
      <c r="AX5691" s="12"/>
      <c r="AY5691" s="12"/>
      <c r="AZ5691" s="12"/>
      <c r="BA5691" s="12"/>
      <c r="BB5691" s="12"/>
      <c r="BC5691" s="12"/>
      <c r="BD5691" s="12"/>
      <c r="BE5691" s="12"/>
      <c r="BF5691" s="12"/>
      <c r="BG5691" s="12"/>
      <c r="BH5691" s="12"/>
      <c r="BI5691" s="12"/>
      <c r="BJ5691" s="13"/>
      <c r="BK5691" s="13"/>
      <c r="BL5691" s="13"/>
      <c r="BM5691" s="13"/>
      <c r="BN5691" s="13"/>
    </row>
    <row r="5692" spans="4:66" x14ac:dyDescent="0.25">
      <c r="D5692" s="7"/>
      <c r="E5692" s="10"/>
      <c r="F5692" s="10"/>
      <c r="G5692" s="10"/>
      <c r="H5692" s="10"/>
      <c r="I5692" s="10"/>
      <c r="J5692" s="10"/>
      <c r="K5692" s="11"/>
      <c r="L5692" s="11"/>
      <c r="M5692" s="12"/>
      <c r="N5692" s="12"/>
      <c r="O5692" s="12"/>
      <c r="P5692" s="12"/>
      <c r="Q5692" s="12"/>
      <c r="R5692" s="12"/>
      <c r="S5692" s="12"/>
      <c r="T5692" s="12"/>
      <c r="U5692" s="12"/>
      <c r="V5692" s="12"/>
      <c r="W5692" s="12"/>
      <c r="X5692" s="12"/>
      <c r="Y5692" s="12"/>
      <c r="Z5692" s="12"/>
      <c r="AA5692" s="12"/>
      <c r="AB5692" s="12"/>
      <c r="AC5692" s="12"/>
      <c r="AD5692" s="12"/>
      <c r="AE5692" s="12"/>
      <c r="AF5692" s="12"/>
      <c r="AG5692" s="12"/>
      <c r="AH5692" s="12"/>
      <c r="AI5692" s="12"/>
      <c r="AJ5692" s="12"/>
      <c r="AK5692" s="12"/>
      <c r="AL5692" s="12"/>
      <c r="AM5692" s="12"/>
      <c r="AN5692" s="12"/>
      <c r="AO5692" s="12"/>
      <c r="AP5692" s="12"/>
      <c r="AQ5692" s="12"/>
      <c r="AR5692" s="12"/>
      <c r="AS5692" s="12"/>
      <c r="AT5692" s="12"/>
      <c r="AU5692" s="12"/>
      <c r="AV5692" s="12"/>
      <c r="AW5692" s="12"/>
      <c r="AX5692" s="12"/>
      <c r="AY5692" s="12"/>
      <c r="AZ5692" s="12"/>
      <c r="BA5692" s="12"/>
      <c r="BB5692" s="12"/>
      <c r="BC5692" s="12"/>
      <c r="BD5692" s="12"/>
      <c r="BE5692" s="12"/>
      <c r="BF5692" s="12"/>
      <c r="BG5692" s="12"/>
      <c r="BH5692" s="12"/>
      <c r="BI5692" s="12"/>
      <c r="BJ5692" s="13"/>
      <c r="BK5692" s="13"/>
      <c r="BL5692" s="13"/>
      <c r="BM5692" s="13"/>
      <c r="BN5692" s="13"/>
    </row>
    <row r="5693" spans="4:66" x14ac:dyDescent="0.25">
      <c r="D5693" s="7"/>
      <c r="E5693" s="10"/>
      <c r="F5693" s="10"/>
      <c r="G5693" s="10"/>
      <c r="H5693" s="10"/>
      <c r="I5693" s="10"/>
      <c r="J5693" s="10"/>
      <c r="K5693" s="11"/>
      <c r="L5693" s="11"/>
      <c r="M5693" s="12"/>
      <c r="N5693" s="12"/>
      <c r="O5693" s="12"/>
      <c r="P5693" s="12"/>
      <c r="Q5693" s="12"/>
      <c r="R5693" s="12"/>
      <c r="S5693" s="12"/>
      <c r="T5693" s="12"/>
      <c r="U5693" s="12"/>
      <c r="V5693" s="12"/>
      <c r="W5693" s="12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2"/>
      <c r="AS5693" s="12"/>
      <c r="AT5693" s="12"/>
      <c r="AU5693" s="12"/>
      <c r="AV5693" s="12"/>
      <c r="AW5693" s="12"/>
      <c r="AX5693" s="12"/>
      <c r="AY5693" s="12"/>
      <c r="AZ5693" s="12"/>
      <c r="BA5693" s="12"/>
      <c r="BB5693" s="12"/>
      <c r="BC5693" s="12"/>
      <c r="BD5693" s="12"/>
      <c r="BE5693" s="12"/>
      <c r="BF5693" s="12"/>
      <c r="BG5693" s="12"/>
      <c r="BH5693" s="12"/>
      <c r="BI5693" s="12"/>
      <c r="BJ5693" s="13"/>
      <c r="BK5693" s="13"/>
      <c r="BL5693" s="13"/>
      <c r="BM5693" s="13"/>
      <c r="BN5693" s="13"/>
    </row>
    <row r="5694" spans="4:66" x14ac:dyDescent="0.25">
      <c r="D5694" s="7"/>
      <c r="E5694" s="10"/>
      <c r="F5694" s="10"/>
      <c r="G5694" s="10"/>
      <c r="H5694" s="10"/>
      <c r="I5694" s="10"/>
      <c r="J5694" s="10"/>
      <c r="K5694" s="11"/>
      <c r="L5694" s="11"/>
      <c r="M5694" s="12"/>
      <c r="N5694" s="12"/>
      <c r="O5694" s="12"/>
      <c r="P5694" s="12"/>
      <c r="Q5694" s="12"/>
      <c r="R5694" s="12"/>
      <c r="S5694" s="12"/>
      <c r="T5694" s="12"/>
      <c r="U5694" s="12"/>
      <c r="V5694" s="12"/>
      <c r="W5694" s="12"/>
      <c r="X5694" s="12"/>
      <c r="Y5694" s="12"/>
      <c r="Z5694" s="12"/>
      <c r="AA5694" s="12"/>
      <c r="AB5694" s="12"/>
      <c r="AC5694" s="12"/>
      <c r="AD5694" s="12"/>
      <c r="AE5694" s="12"/>
      <c r="AF5694" s="12"/>
      <c r="AG5694" s="12"/>
      <c r="AH5694" s="12"/>
      <c r="AI5694" s="12"/>
      <c r="AJ5694" s="12"/>
      <c r="AK5694" s="12"/>
      <c r="AL5694" s="12"/>
      <c r="AM5694" s="12"/>
      <c r="AN5694" s="12"/>
      <c r="AO5694" s="12"/>
      <c r="AP5694" s="12"/>
      <c r="AQ5694" s="12"/>
      <c r="AR5694" s="12"/>
      <c r="AS5694" s="12"/>
      <c r="AT5694" s="12"/>
      <c r="AU5694" s="12"/>
      <c r="AV5694" s="12"/>
      <c r="AW5694" s="12"/>
      <c r="AX5694" s="12"/>
      <c r="AY5694" s="12"/>
      <c r="AZ5694" s="12"/>
      <c r="BA5694" s="12"/>
      <c r="BB5694" s="12"/>
      <c r="BC5694" s="12"/>
      <c r="BD5694" s="12"/>
      <c r="BE5694" s="12"/>
      <c r="BF5694" s="12"/>
      <c r="BG5694" s="12"/>
      <c r="BH5694" s="12"/>
      <c r="BI5694" s="12"/>
      <c r="BJ5694" s="13"/>
      <c r="BK5694" s="13"/>
      <c r="BL5694" s="13"/>
      <c r="BM5694" s="13"/>
      <c r="BN5694" s="13"/>
    </row>
    <row r="5695" spans="4:66" x14ac:dyDescent="0.25">
      <c r="D5695" s="7"/>
      <c r="E5695" s="10"/>
      <c r="F5695" s="10"/>
      <c r="G5695" s="10"/>
      <c r="H5695" s="10"/>
      <c r="I5695" s="10"/>
      <c r="J5695" s="10"/>
      <c r="K5695" s="11"/>
      <c r="L5695" s="11"/>
      <c r="M5695" s="12"/>
      <c r="N5695" s="12"/>
      <c r="O5695" s="12"/>
      <c r="P5695" s="12"/>
      <c r="Q5695" s="12"/>
      <c r="R5695" s="12"/>
      <c r="S5695" s="12"/>
      <c r="T5695" s="12"/>
      <c r="U5695" s="12"/>
      <c r="V5695" s="12"/>
      <c r="W5695" s="12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2"/>
      <c r="AS5695" s="12"/>
      <c r="AT5695" s="12"/>
      <c r="AU5695" s="12"/>
      <c r="AV5695" s="12"/>
      <c r="AW5695" s="12"/>
      <c r="AX5695" s="12"/>
      <c r="AY5695" s="12"/>
      <c r="AZ5695" s="12"/>
      <c r="BA5695" s="12"/>
      <c r="BB5695" s="12"/>
      <c r="BC5695" s="12"/>
      <c r="BD5695" s="12"/>
      <c r="BE5695" s="12"/>
      <c r="BF5695" s="12"/>
      <c r="BG5695" s="12"/>
      <c r="BH5695" s="12"/>
      <c r="BI5695" s="12"/>
      <c r="BJ5695" s="13"/>
      <c r="BK5695" s="13"/>
      <c r="BL5695" s="13"/>
      <c r="BM5695" s="13"/>
      <c r="BN5695" s="13"/>
    </row>
    <row r="5696" spans="4:66" x14ac:dyDescent="0.25">
      <c r="D5696" s="7"/>
      <c r="E5696" s="10"/>
      <c r="F5696" s="10"/>
      <c r="G5696" s="10"/>
      <c r="H5696" s="10"/>
      <c r="I5696" s="10"/>
      <c r="J5696" s="10"/>
      <c r="K5696" s="11"/>
      <c r="L5696" s="11"/>
      <c r="M5696" s="12"/>
      <c r="N5696" s="12"/>
      <c r="O5696" s="12"/>
      <c r="P5696" s="12"/>
      <c r="Q5696" s="12"/>
      <c r="R5696" s="12"/>
      <c r="S5696" s="12"/>
      <c r="T5696" s="12"/>
      <c r="U5696" s="12"/>
      <c r="V5696" s="12"/>
      <c r="W5696" s="12"/>
      <c r="X5696" s="12"/>
      <c r="Y5696" s="12"/>
      <c r="Z5696" s="12"/>
      <c r="AA5696" s="12"/>
      <c r="AB5696" s="12"/>
      <c r="AC5696" s="12"/>
      <c r="AD5696" s="12"/>
      <c r="AE5696" s="12"/>
      <c r="AF5696" s="12"/>
      <c r="AG5696" s="12"/>
      <c r="AH5696" s="12"/>
      <c r="AI5696" s="12"/>
      <c r="AJ5696" s="12"/>
      <c r="AK5696" s="12"/>
      <c r="AL5696" s="12"/>
      <c r="AM5696" s="12"/>
      <c r="AN5696" s="12"/>
      <c r="AO5696" s="12"/>
      <c r="AP5696" s="12"/>
      <c r="AQ5696" s="12"/>
      <c r="AR5696" s="12"/>
      <c r="AS5696" s="12"/>
      <c r="AT5696" s="12"/>
      <c r="AU5696" s="12"/>
      <c r="AV5696" s="12"/>
      <c r="AW5696" s="12"/>
      <c r="AX5696" s="12"/>
      <c r="AY5696" s="12"/>
      <c r="AZ5696" s="12"/>
      <c r="BA5696" s="12"/>
      <c r="BB5696" s="12"/>
      <c r="BC5696" s="12"/>
      <c r="BD5696" s="12"/>
      <c r="BE5696" s="12"/>
      <c r="BF5696" s="12"/>
      <c r="BG5696" s="12"/>
      <c r="BH5696" s="12"/>
      <c r="BI5696" s="12"/>
      <c r="BJ5696" s="13"/>
      <c r="BK5696" s="13"/>
      <c r="BL5696" s="13"/>
      <c r="BM5696" s="13"/>
      <c r="BN5696" s="13"/>
    </row>
    <row r="5697" spans="4:66" x14ac:dyDescent="0.25">
      <c r="D5697" s="7"/>
      <c r="E5697" s="10"/>
      <c r="F5697" s="10"/>
      <c r="G5697" s="10"/>
      <c r="H5697" s="10"/>
      <c r="I5697" s="10"/>
      <c r="J5697" s="10"/>
      <c r="K5697" s="11"/>
      <c r="L5697" s="11"/>
      <c r="M5697" s="12"/>
      <c r="N5697" s="12"/>
      <c r="O5697" s="12"/>
      <c r="P5697" s="12"/>
      <c r="Q5697" s="12"/>
      <c r="R5697" s="12"/>
      <c r="S5697" s="12"/>
      <c r="T5697" s="12"/>
      <c r="U5697" s="12"/>
      <c r="V5697" s="12"/>
      <c r="W5697" s="12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2"/>
      <c r="AS5697" s="12"/>
      <c r="AT5697" s="12"/>
      <c r="AU5697" s="12"/>
      <c r="AV5697" s="12"/>
      <c r="AW5697" s="12"/>
      <c r="AX5697" s="12"/>
      <c r="AY5697" s="12"/>
      <c r="AZ5697" s="12"/>
      <c r="BA5697" s="12"/>
      <c r="BB5697" s="12"/>
      <c r="BC5697" s="12"/>
      <c r="BD5697" s="12"/>
      <c r="BE5697" s="12"/>
      <c r="BF5697" s="12"/>
      <c r="BG5697" s="12"/>
      <c r="BH5697" s="12"/>
      <c r="BI5697" s="12"/>
      <c r="BJ5697" s="13"/>
      <c r="BK5697" s="13"/>
      <c r="BL5697" s="13"/>
      <c r="BM5697" s="13"/>
      <c r="BN5697" s="13"/>
    </row>
    <row r="5698" spans="4:66" x14ac:dyDescent="0.25">
      <c r="D5698" s="7"/>
      <c r="E5698" s="10"/>
      <c r="F5698" s="10"/>
      <c r="G5698" s="10"/>
      <c r="H5698" s="10"/>
      <c r="I5698" s="10"/>
      <c r="J5698" s="10"/>
      <c r="K5698" s="11"/>
      <c r="L5698" s="11"/>
      <c r="M5698" s="12"/>
      <c r="N5698" s="12"/>
      <c r="O5698" s="12"/>
      <c r="P5698" s="12"/>
      <c r="Q5698" s="12"/>
      <c r="R5698" s="12"/>
      <c r="S5698" s="12"/>
      <c r="T5698" s="12"/>
      <c r="U5698" s="12"/>
      <c r="V5698" s="12"/>
      <c r="W5698" s="12"/>
      <c r="X5698" s="12"/>
      <c r="Y5698" s="12"/>
      <c r="Z5698" s="12"/>
      <c r="AA5698" s="12"/>
      <c r="AB5698" s="12"/>
      <c r="AC5698" s="12"/>
      <c r="AD5698" s="12"/>
      <c r="AE5698" s="12"/>
      <c r="AF5698" s="12"/>
      <c r="AG5698" s="12"/>
      <c r="AH5698" s="12"/>
      <c r="AI5698" s="12"/>
      <c r="AJ5698" s="12"/>
      <c r="AK5698" s="12"/>
      <c r="AL5698" s="12"/>
      <c r="AM5698" s="12"/>
      <c r="AN5698" s="12"/>
      <c r="AO5698" s="12"/>
      <c r="AP5698" s="12"/>
      <c r="AQ5698" s="12"/>
      <c r="AR5698" s="12"/>
      <c r="AS5698" s="12"/>
      <c r="AT5698" s="12"/>
      <c r="AU5698" s="12"/>
      <c r="AV5698" s="12"/>
      <c r="AW5698" s="12"/>
      <c r="AX5698" s="12"/>
      <c r="AY5698" s="12"/>
      <c r="AZ5698" s="12"/>
      <c r="BA5698" s="12"/>
      <c r="BB5698" s="12"/>
      <c r="BC5698" s="12"/>
      <c r="BD5698" s="12"/>
      <c r="BE5698" s="12"/>
      <c r="BF5698" s="12"/>
      <c r="BG5698" s="12"/>
      <c r="BH5698" s="12"/>
      <c r="BI5698" s="12"/>
      <c r="BJ5698" s="13"/>
      <c r="BK5698" s="13"/>
      <c r="BL5698" s="13"/>
      <c r="BM5698" s="13"/>
      <c r="BN5698" s="13"/>
    </row>
    <row r="5699" spans="4:66" x14ac:dyDescent="0.25">
      <c r="D5699" s="7"/>
      <c r="E5699" s="10"/>
      <c r="F5699" s="10"/>
      <c r="G5699" s="10"/>
      <c r="H5699" s="10"/>
      <c r="I5699" s="10"/>
      <c r="J5699" s="10"/>
      <c r="K5699" s="11"/>
      <c r="L5699" s="11"/>
      <c r="M5699" s="12"/>
      <c r="N5699" s="12"/>
      <c r="O5699" s="12"/>
      <c r="P5699" s="12"/>
      <c r="Q5699" s="12"/>
      <c r="R5699" s="12"/>
      <c r="S5699" s="12"/>
      <c r="T5699" s="12"/>
      <c r="U5699" s="12"/>
      <c r="V5699" s="12"/>
      <c r="W5699" s="12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2"/>
      <c r="AS5699" s="12"/>
      <c r="AT5699" s="12"/>
      <c r="AU5699" s="12"/>
      <c r="AV5699" s="12"/>
      <c r="AW5699" s="12"/>
      <c r="AX5699" s="12"/>
      <c r="AY5699" s="12"/>
      <c r="AZ5699" s="12"/>
      <c r="BA5699" s="12"/>
      <c r="BB5699" s="12"/>
      <c r="BC5699" s="12"/>
      <c r="BD5699" s="12"/>
      <c r="BE5699" s="12"/>
      <c r="BF5699" s="12"/>
      <c r="BG5699" s="12"/>
      <c r="BH5699" s="12"/>
      <c r="BI5699" s="12"/>
      <c r="BJ5699" s="13"/>
      <c r="BK5699" s="13"/>
      <c r="BL5699" s="13"/>
      <c r="BM5699" s="13"/>
      <c r="BN5699" s="13"/>
    </row>
    <row r="5700" spans="4:66" x14ac:dyDescent="0.25">
      <c r="D5700" s="7"/>
      <c r="E5700" s="10"/>
      <c r="F5700" s="10"/>
      <c r="G5700" s="10"/>
      <c r="H5700" s="10"/>
      <c r="I5700" s="10"/>
      <c r="J5700" s="10"/>
      <c r="K5700" s="11"/>
      <c r="L5700" s="11"/>
      <c r="M5700" s="12"/>
      <c r="N5700" s="12"/>
      <c r="O5700" s="12"/>
      <c r="P5700" s="12"/>
      <c r="Q5700" s="12"/>
      <c r="R5700" s="12"/>
      <c r="S5700" s="12"/>
      <c r="T5700" s="12"/>
      <c r="U5700" s="12"/>
      <c r="V5700" s="12"/>
      <c r="W5700" s="12"/>
      <c r="X5700" s="12"/>
      <c r="Y5700" s="12"/>
      <c r="Z5700" s="12"/>
      <c r="AA5700" s="12"/>
      <c r="AB5700" s="12"/>
      <c r="AC5700" s="12"/>
      <c r="AD5700" s="12"/>
      <c r="AE5700" s="12"/>
      <c r="AF5700" s="12"/>
      <c r="AG5700" s="12"/>
      <c r="AH5700" s="12"/>
      <c r="AI5700" s="12"/>
      <c r="AJ5700" s="12"/>
      <c r="AK5700" s="12"/>
      <c r="AL5700" s="12"/>
      <c r="AM5700" s="12"/>
      <c r="AN5700" s="12"/>
      <c r="AO5700" s="12"/>
      <c r="AP5700" s="12"/>
      <c r="AQ5700" s="12"/>
      <c r="AR5700" s="12"/>
      <c r="AS5700" s="12"/>
      <c r="AT5700" s="12"/>
      <c r="AU5700" s="12"/>
      <c r="AV5700" s="12"/>
      <c r="AW5700" s="12"/>
      <c r="AX5700" s="12"/>
      <c r="AY5700" s="12"/>
      <c r="AZ5700" s="12"/>
      <c r="BA5700" s="12"/>
      <c r="BB5700" s="12"/>
      <c r="BC5700" s="12"/>
      <c r="BD5700" s="12"/>
      <c r="BE5700" s="12"/>
      <c r="BF5700" s="12"/>
      <c r="BG5700" s="12"/>
      <c r="BH5700" s="12"/>
      <c r="BI5700" s="12"/>
      <c r="BJ5700" s="13"/>
      <c r="BK5700" s="13"/>
      <c r="BL5700" s="13"/>
      <c r="BM5700" s="13"/>
      <c r="BN5700" s="13"/>
    </row>
    <row r="5701" spans="4:66" x14ac:dyDescent="0.25">
      <c r="D5701" s="7"/>
      <c r="E5701" s="10"/>
      <c r="F5701" s="10"/>
      <c r="G5701" s="10"/>
      <c r="H5701" s="10"/>
      <c r="I5701" s="10"/>
      <c r="J5701" s="10"/>
      <c r="K5701" s="11"/>
      <c r="L5701" s="11"/>
      <c r="M5701" s="12"/>
      <c r="N5701" s="12"/>
      <c r="O5701" s="12"/>
      <c r="P5701" s="12"/>
      <c r="Q5701" s="12"/>
      <c r="R5701" s="12"/>
      <c r="S5701" s="12"/>
      <c r="T5701" s="12"/>
      <c r="U5701" s="12"/>
      <c r="V5701" s="12"/>
      <c r="W5701" s="12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2"/>
      <c r="AS5701" s="12"/>
      <c r="AT5701" s="12"/>
      <c r="AU5701" s="12"/>
      <c r="AV5701" s="12"/>
      <c r="AW5701" s="12"/>
      <c r="AX5701" s="12"/>
      <c r="AY5701" s="12"/>
      <c r="AZ5701" s="12"/>
      <c r="BA5701" s="12"/>
      <c r="BB5701" s="12"/>
      <c r="BC5701" s="12"/>
      <c r="BD5701" s="12"/>
      <c r="BE5701" s="12"/>
      <c r="BF5701" s="12"/>
      <c r="BG5701" s="12"/>
      <c r="BH5701" s="12"/>
      <c r="BI5701" s="12"/>
      <c r="BJ5701" s="13"/>
      <c r="BK5701" s="13"/>
      <c r="BL5701" s="13"/>
      <c r="BM5701" s="13"/>
      <c r="BN5701" s="13"/>
    </row>
    <row r="5702" spans="4:66" x14ac:dyDescent="0.25">
      <c r="D5702" s="7"/>
      <c r="E5702" s="10"/>
      <c r="F5702" s="10"/>
      <c r="G5702" s="10"/>
      <c r="H5702" s="10"/>
      <c r="I5702" s="10"/>
      <c r="J5702" s="10"/>
      <c r="K5702" s="11"/>
      <c r="L5702" s="11"/>
      <c r="M5702" s="12"/>
      <c r="N5702" s="12"/>
      <c r="O5702" s="12"/>
      <c r="P5702" s="12"/>
      <c r="Q5702" s="12"/>
      <c r="R5702" s="12"/>
      <c r="S5702" s="12"/>
      <c r="T5702" s="12"/>
      <c r="U5702" s="12"/>
      <c r="V5702" s="12"/>
      <c r="W5702" s="12"/>
      <c r="X5702" s="12"/>
      <c r="Y5702" s="12"/>
      <c r="Z5702" s="12"/>
      <c r="AA5702" s="12"/>
      <c r="AB5702" s="12"/>
      <c r="AC5702" s="12"/>
      <c r="AD5702" s="12"/>
      <c r="AE5702" s="12"/>
      <c r="AF5702" s="12"/>
      <c r="AG5702" s="12"/>
      <c r="AH5702" s="12"/>
      <c r="AI5702" s="12"/>
      <c r="AJ5702" s="12"/>
      <c r="AK5702" s="12"/>
      <c r="AL5702" s="12"/>
      <c r="AM5702" s="12"/>
      <c r="AN5702" s="12"/>
      <c r="AO5702" s="12"/>
      <c r="AP5702" s="12"/>
      <c r="AQ5702" s="12"/>
      <c r="AR5702" s="12"/>
      <c r="AS5702" s="12"/>
      <c r="AT5702" s="12"/>
      <c r="AU5702" s="12"/>
      <c r="AV5702" s="12"/>
      <c r="AW5702" s="12"/>
      <c r="AX5702" s="12"/>
      <c r="AY5702" s="12"/>
      <c r="AZ5702" s="12"/>
      <c r="BA5702" s="12"/>
      <c r="BB5702" s="12"/>
      <c r="BC5702" s="12"/>
      <c r="BD5702" s="12"/>
      <c r="BE5702" s="12"/>
      <c r="BF5702" s="12"/>
      <c r="BG5702" s="12"/>
      <c r="BH5702" s="12"/>
      <c r="BI5702" s="12"/>
      <c r="BJ5702" s="13"/>
      <c r="BK5702" s="13"/>
      <c r="BL5702" s="13"/>
      <c r="BM5702" s="13"/>
      <c r="BN5702" s="13"/>
    </row>
    <row r="5703" spans="4:66" x14ac:dyDescent="0.25">
      <c r="D5703" s="7"/>
      <c r="E5703" s="10"/>
      <c r="F5703" s="10"/>
      <c r="G5703" s="10"/>
      <c r="H5703" s="10"/>
      <c r="I5703" s="10"/>
      <c r="J5703" s="10"/>
      <c r="K5703" s="11"/>
      <c r="L5703" s="11"/>
      <c r="M5703" s="12"/>
      <c r="N5703" s="12"/>
      <c r="O5703" s="12"/>
      <c r="P5703" s="12"/>
      <c r="Q5703" s="12"/>
      <c r="R5703" s="12"/>
      <c r="S5703" s="12"/>
      <c r="T5703" s="12"/>
      <c r="U5703" s="12"/>
      <c r="V5703" s="12"/>
      <c r="W5703" s="12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2"/>
      <c r="AS5703" s="12"/>
      <c r="AT5703" s="12"/>
      <c r="AU5703" s="12"/>
      <c r="AV5703" s="12"/>
      <c r="AW5703" s="12"/>
      <c r="AX5703" s="12"/>
      <c r="AY5703" s="12"/>
      <c r="AZ5703" s="12"/>
      <c r="BA5703" s="12"/>
      <c r="BB5703" s="12"/>
      <c r="BC5703" s="12"/>
      <c r="BD5703" s="12"/>
      <c r="BE5703" s="12"/>
      <c r="BF5703" s="12"/>
      <c r="BG5703" s="12"/>
      <c r="BH5703" s="12"/>
      <c r="BI5703" s="12"/>
      <c r="BJ5703" s="13"/>
      <c r="BK5703" s="13"/>
      <c r="BL5703" s="13"/>
      <c r="BM5703" s="13"/>
      <c r="BN5703" s="13"/>
    </row>
    <row r="5704" spans="4:66" x14ac:dyDescent="0.25">
      <c r="D5704" s="7"/>
      <c r="E5704" s="10"/>
      <c r="F5704" s="10"/>
      <c r="G5704" s="10"/>
      <c r="H5704" s="10"/>
      <c r="I5704" s="10"/>
      <c r="J5704" s="10"/>
      <c r="K5704" s="11"/>
      <c r="L5704" s="11"/>
      <c r="M5704" s="12"/>
      <c r="N5704" s="12"/>
      <c r="O5704" s="12"/>
      <c r="P5704" s="12"/>
      <c r="Q5704" s="12"/>
      <c r="R5704" s="12"/>
      <c r="S5704" s="12"/>
      <c r="T5704" s="12"/>
      <c r="U5704" s="12"/>
      <c r="V5704" s="12"/>
      <c r="W5704" s="12"/>
      <c r="X5704" s="12"/>
      <c r="Y5704" s="12"/>
      <c r="Z5704" s="12"/>
      <c r="AA5704" s="12"/>
      <c r="AB5704" s="12"/>
      <c r="AC5704" s="12"/>
      <c r="AD5704" s="12"/>
      <c r="AE5704" s="12"/>
      <c r="AF5704" s="12"/>
      <c r="AG5704" s="12"/>
      <c r="AH5704" s="12"/>
      <c r="AI5704" s="12"/>
      <c r="AJ5704" s="12"/>
      <c r="AK5704" s="12"/>
      <c r="AL5704" s="12"/>
      <c r="AM5704" s="12"/>
      <c r="AN5704" s="12"/>
      <c r="AO5704" s="12"/>
      <c r="AP5704" s="12"/>
      <c r="AQ5704" s="12"/>
      <c r="AR5704" s="12"/>
      <c r="AS5704" s="12"/>
      <c r="AT5704" s="12"/>
      <c r="AU5704" s="12"/>
      <c r="AV5704" s="12"/>
      <c r="AW5704" s="12"/>
      <c r="AX5704" s="12"/>
      <c r="AY5704" s="12"/>
      <c r="AZ5704" s="12"/>
      <c r="BA5704" s="12"/>
      <c r="BB5704" s="12"/>
      <c r="BC5704" s="12"/>
      <c r="BD5704" s="12"/>
      <c r="BE5704" s="12"/>
      <c r="BF5704" s="12"/>
      <c r="BG5704" s="12"/>
      <c r="BH5704" s="12"/>
      <c r="BI5704" s="12"/>
      <c r="BJ5704" s="13"/>
      <c r="BK5704" s="13"/>
      <c r="BL5704" s="13"/>
      <c r="BM5704" s="13"/>
      <c r="BN5704" s="13"/>
    </row>
    <row r="5705" spans="4:66" x14ac:dyDescent="0.25">
      <c r="D5705" s="7"/>
      <c r="E5705" s="10"/>
      <c r="F5705" s="10"/>
      <c r="G5705" s="10"/>
      <c r="H5705" s="10"/>
      <c r="I5705" s="10"/>
      <c r="J5705" s="10"/>
      <c r="K5705" s="11"/>
      <c r="L5705" s="11"/>
      <c r="M5705" s="12"/>
      <c r="N5705" s="12"/>
      <c r="O5705" s="12"/>
      <c r="P5705" s="12"/>
      <c r="Q5705" s="12"/>
      <c r="R5705" s="12"/>
      <c r="S5705" s="12"/>
      <c r="T5705" s="12"/>
      <c r="U5705" s="12"/>
      <c r="V5705" s="12"/>
      <c r="W5705" s="12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2"/>
      <c r="AS5705" s="12"/>
      <c r="AT5705" s="12"/>
      <c r="AU5705" s="12"/>
      <c r="AV5705" s="12"/>
      <c r="AW5705" s="12"/>
      <c r="AX5705" s="12"/>
      <c r="AY5705" s="12"/>
      <c r="AZ5705" s="12"/>
      <c r="BA5705" s="12"/>
      <c r="BB5705" s="12"/>
      <c r="BC5705" s="12"/>
      <c r="BD5705" s="12"/>
      <c r="BE5705" s="12"/>
      <c r="BF5705" s="12"/>
      <c r="BG5705" s="12"/>
      <c r="BH5705" s="12"/>
      <c r="BI5705" s="12"/>
      <c r="BJ5705" s="13"/>
      <c r="BK5705" s="13"/>
      <c r="BL5705" s="13"/>
      <c r="BM5705" s="13"/>
      <c r="BN5705" s="13"/>
    </row>
    <row r="5706" spans="4:66" x14ac:dyDescent="0.25">
      <c r="D5706" s="7"/>
      <c r="E5706" s="10"/>
      <c r="F5706" s="10"/>
      <c r="G5706" s="10"/>
      <c r="H5706" s="10"/>
      <c r="I5706" s="10"/>
      <c r="J5706" s="10"/>
      <c r="K5706" s="11"/>
      <c r="L5706" s="11"/>
      <c r="M5706" s="12"/>
      <c r="N5706" s="12"/>
      <c r="O5706" s="12"/>
      <c r="P5706" s="12"/>
      <c r="Q5706" s="12"/>
      <c r="R5706" s="12"/>
      <c r="S5706" s="12"/>
      <c r="T5706" s="12"/>
      <c r="U5706" s="12"/>
      <c r="V5706" s="12"/>
      <c r="W5706" s="12"/>
      <c r="X5706" s="12"/>
      <c r="Y5706" s="12"/>
      <c r="Z5706" s="12"/>
      <c r="AA5706" s="12"/>
      <c r="AB5706" s="12"/>
      <c r="AC5706" s="12"/>
      <c r="AD5706" s="12"/>
      <c r="AE5706" s="12"/>
      <c r="AF5706" s="12"/>
      <c r="AG5706" s="12"/>
      <c r="AH5706" s="12"/>
      <c r="AI5706" s="12"/>
      <c r="AJ5706" s="12"/>
      <c r="AK5706" s="12"/>
      <c r="AL5706" s="12"/>
      <c r="AM5706" s="12"/>
      <c r="AN5706" s="12"/>
      <c r="AO5706" s="12"/>
      <c r="AP5706" s="12"/>
      <c r="AQ5706" s="12"/>
      <c r="AR5706" s="12"/>
      <c r="AS5706" s="12"/>
      <c r="AT5706" s="12"/>
      <c r="AU5706" s="12"/>
      <c r="AV5706" s="12"/>
      <c r="AW5706" s="12"/>
      <c r="AX5706" s="12"/>
      <c r="AY5706" s="12"/>
      <c r="AZ5706" s="12"/>
      <c r="BA5706" s="12"/>
      <c r="BB5706" s="12"/>
      <c r="BC5706" s="12"/>
      <c r="BD5706" s="12"/>
      <c r="BE5706" s="12"/>
      <c r="BF5706" s="12"/>
      <c r="BG5706" s="12"/>
      <c r="BH5706" s="12"/>
      <c r="BI5706" s="12"/>
      <c r="BJ5706" s="13"/>
      <c r="BK5706" s="13"/>
      <c r="BL5706" s="13"/>
      <c r="BM5706" s="13"/>
      <c r="BN5706" s="13"/>
    </row>
    <row r="5707" spans="4:66" x14ac:dyDescent="0.25">
      <c r="D5707" s="7"/>
      <c r="E5707" s="10"/>
      <c r="F5707" s="10"/>
      <c r="G5707" s="10"/>
      <c r="H5707" s="10"/>
      <c r="I5707" s="10"/>
      <c r="J5707" s="10"/>
      <c r="K5707" s="11"/>
      <c r="L5707" s="11"/>
      <c r="M5707" s="12"/>
      <c r="N5707" s="12"/>
      <c r="O5707" s="12"/>
      <c r="P5707" s="12"/>
      <c r="Q5707" s="12"/>
      <c r="R5707" s="12"/>
      <c r="S5707" s="12"/>
      <c r="T5707" s="12"/>
      <c r="U5707" s="12"/>
      <c r="V5707" s="12"/>
      <c r="W5707" s="12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2"/>
      <c r="AS5707" s="12"/>
      <c r="AT5707" s="12"/>
      <c r="AU5707" s="12"/>
      <c r="AV5707" s="12"/>
      <c r="AW5707" s="12"/>
      <c r="AX5707" s="12"/>
      <c r="AY5707" s="12"/>
      <c r="AZ5707" s="12"/>
      <c r="BA5707" s="12"/>
      <c r="BB5707" s="12"/>
      <c r="BC5707" s="12"/>
      <c r="BD5707" s="12"/>
      <c r="BE5707" s="12"/>
      <c r="BF5707" s="12"/>
      <c r="BG5707" s="12"/>
      <c r="BH5707" s="12"/>
      <c r="BI5707" s="12"/>
      <c r="BJ5707" s="13"/>
      <c r="BK5707" s="13"/>
      <c r="BL5707" s="13"/>
      <c r="BM5707" s="13"/>
      <c r="BN5707" s="13"/>
    </row>
    <row r="5708" spans="4:66" x14ac:dyDescent="0.25">
      <c r="D5708" s="7"/>
      <c r="E5708" s="10"/>
      <c r="F5708" s="10"/>
      <c r="G5708" s="10"/>
      <c r="H5708" s="10"/>
      <c r="I5708" s="10"/>
      <c r="J5708" s="10"/>
      <c r="K5708" s="11"/>
      <c r="L5708" s="11"/>
      <c r="M5708" s="12"/>
      <c r="N5708" s="12"/>
      <c r="O5708" s="12"/>
      <c r="P5708" s="12"/>
      <c r="Q5708" s="12"/>
      <c r="R5708" s="12"/>
      <c r="S5708" s="12"/>
      <c r="T5708" s="12"/>
      <c r="U5708" s="12"/>
      <c r="V5708" s="12"/>
      <c r="W5708" s="12"/>
      <c r="X5708" s="12"/>
      <c r="Y5708" s="12"/>
      <c r="Z5708" s="12"/>
      <c r="AA5708" s="12"/>
      <c r="AB5708" s="12"/>
      <c r="AC5708" s="12"/>
      <c r="AD5708" s="12"/>
      <c r="AE5708" s="12"/>
      <c r="AF5708" s="12"/>
      <c r="AG5708" s="12"/>
      <c r="AH5708" s="12"/>
      <c r="AI5708" s="12"/>
      <c r="AJ5708" s="12"/>
      <c r="AK5708" s="12"/>
      <c r="AL5708" s="12"/>
      <c r="AM5708" s="12"/>
      <c r="AN5708" s="12"/>
      <c r="AO5708" s="12"/>
      <c r="AP5708" s="12"/>
      <c r="AQ5708" s="12"/>
      <c r="AR5708" s="12"/>
      <c r="AS5708" s="12"/>
      <c r="AT5708" s="12"/>
      <c r="AU5708" s="12"/>
      <c r="AV5708" s="12"/>
      <c r="AW5708" s="12"/>
      <c r="AX5708" s="12"/>
      <c r="AY5708" s="12"/>
      <c r="AZ5708" s="12"/>
      <c r="BA5708" s="12"/>
      <c r="BB5708" s="12"/>
      <c r="BC5708" s="12"/>
      <c r="BD5708" s="12"/>
      <c r="BE5708" s="12"/>
      <c r="BF5708" s="12"/>
      <c r="BG5708" s="12"/>
      <c r="BH5708" s="12"/>
      <c r="BI5708" s="12"/>
      <c r="BJ5708" s="13"/>
      <c r="BK5708" s="13"/>
      <c r="BL5708" s="13"/>
      <c r="BM5708" s="13"/>
      <c r="BN5708" s="13"/>
    </row>
    <row r="5709" spans="4:66" x14ac:dyDescent="0.25">
      <c r="D5709" s="7"/>
      <c r="E5709" s="10"/>
      <c r="F5709" s="10"/>
      <c r="G5709" s="10"/>
      <c r="H5709" s="10"/>
      <c r="I5709" s="10"/>
      <c r="J5709" s="10"/>
      <c r="K5709" s="11"/>
      <c r="L5709" s="11"/>
      <c r="M5709" s="12"/>
      <c r="N5709" s="12"/>
      <c r="O5709" s="12"/>
      <c r="P5709" s="12"/>
      <c r="Q5709" s="12"/>
      <c r="R5709" s="12"/>
      <c r="S5709" s="12"/>
      <c r="T5709" s="12"/>
      <c r="U5709" s="12"/>
      <c r="V5709" s="12"/>
      <c r="W5709" s="12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2"/>
      <c r="AS5709" s="12"/>
      <c r="AT5709" s="12"/>
      <c r="AU5709" s="12"/>
      <c r="AV5709" s="12"/>
      <c r="AW5709" s="12"/>
      <c r="AX5709" s="12"/>
      <c r="AY5709" s="12"/>
      <c r="AZ5709" s="12"/>
      <c r="BA5709" s="12"/>
      <c r="BB5709" s="12"/>
      <c r="BC5709" s="12"/>
      <c r="BD5709" s="12"/>
      <c r="BE5709" s="12"/>
      <c r="BF5709" s="12"/>
      <c r="BG5709" s="12"/>
      <c r="BH5709" s="12"/>
      <c r="BI5709" s="12"/>
      <c r="BJ5709" s="13"/>
      <c r="BK5709" s="13"/>
      <c r="BL5709" s="13"/>
      <c r="BM5709" s="13"/>
      <c r="BN5709" s="13"/>
    </row>
    <row r="5710" spans="4:66" x14ac:dyDescent="0.25">
      <c r="D5710" s="7"/>
      <c r="E5710" s="10"/>
      <c r="F5710" s="10"/>
      <c r="G5710" s="10"/>
      <c r="H5710" s="10"/>
      <c r="I5710" s="10"/>
      <c r="J5710" s="10"/>
      <c r="K5710" s="11"/>
      <c r="L5710" s="11"/>
      <c r="M5710" s="12"/>
      <c r="N5710" s="12"/>
      <c r="O5710" s="12"/>
      <c r="P5710" s="12"/>
      <c r="Q5710" s="12"/>
      <c r="R5710" s="12"/>
      <c r="S5710" s="12"/>
      <c r="T5710" s="12"/>
      <c r="U5710" s="12"/>
      <c r="V5710" s="12"/>
      <c r="W5710" s="12"/>
      <c r="X5710" s="12"/>
      <c r="Y5710" s="12"/>
      <c r="Z5710" s="12"/>
      <c r="AA5710" s="12"/>
      <c r="AB5710" s="12"/>
      <c r="AC5710" s="12"/>
      <c r="AD5710" s="12"/>
      <c r="AE5710" s="12"/>
      <c r="AF5710" s="12"/>
      <c r="AG5710" s="12"/>
      <c r="AH5710" s="12"/>
      <c r="AI5710" s="12"/>
      <c r="AJ5710" s="12"/>
      <c r="AK5710" s="12"/>
      <c r="AL5710" s="12"/>
      <c r="AM5710" s="12"/>
      <c r="AN5710" s="12"/>
      <c r="AO5710" s="12"/>
      <c r="AP5710" s="12"/>
      <c r="AQ5710" s="12"/>
      <c r="AR5710" s="12"/>
      <c r="AS5710" s="12"/>
      <c r="AT5710" s="12"/>
      <c r="AU5710" s="12"/>
      <c r="AV5710" s="12"/>
      <c r="AW5710" s="12"/>
      <c r="AX5710" s="12"/>
      <c r="AY5710" s="12"/>
      <c r="AZ5710" s="12"/>
      <c r="BA5710" s="12"/>
      <c r="BB5710" s="12"/>
      <c r="BC5710" s="12"/>
      <c r="BD5710" s="12"/>
      <c r="BE5710" s="12"/>
      <c r="BF5710" s="12"/>
      <c r="BG5710" s="12"/>
      <c r="BH5710" s="12"/>
      <c r="BI5710" s="12"/>
      <c r="BJ5710" s="13"/>
      <c r="BK5710" s="13"/>
      <c r="BL5710" s="13"/>
      <c r="BM5710" s="13"/>
      <c r="BN5710" s="13"/>
    </row>
    <row r="5711" spans="4:66" x14ac:dyDescent="0.25">
      <c r="D5711" s="7"/>
      <c r="E5711" s="10"/>
      <c r="F5711" s="10"/>
      <c r="G5711" s="10"/>
      <c r="H5711" s="10"/>
      <c r="I5711" s="10"/>
      <c r="J5711" s="10"/>
      <c r="K5711" s="11"/>
      <c r="L5711" s="11"/>
      <c r="M5711" s="12"/>
      <c r="N5711" s="12"/>
      <c r="O5711" s="12"/>
      <c r="P5711" s="12"/>
      <c r="Q5711" s="12"/>
      <c r="R5711" s="12"/>
      <c r="S5711" s="12"/>
      <c r="T5711" s="12"/>
      <c r="U5711" s="12"/>
      <c r="V5711" s="12"/>
      <c r="W5711" s="12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2"/>
      <c r="AS5711" s="12"/>
      <c r="AT5711" s="12"/>
      <c r="AU5711" s="12"/>
      <c r="AV5711" s="12"/>
      <c r="AW5711" s="12"/>
      <c r="AX5711" s="12"/>
      <c r="AY5711" s="12"/>
      <c r="AZ5711" s="12"/>
      <c r="BA5711" s="12"/>
      <c r="BB5711" s="12"/>
      <c r="BC5711" s="12"/>
      <c r="BD5711" s="12"/>
      <c r="BE5711" s="12"/>
      <c r="BF5711" s="12"/>
      <c r="BG5711" s="12"/>
      <c r="BH5711" s="12"/>
      <c r="BI5711" s="12"/>
      <c r="BJ5711" s="13"/>
      <c r="BK5711" s="13"/>
      <c r="BL5711" s="13"/>
      <c r="BM5711" s="13"/>
      <c r="BN5711" s="13"/>
    </row>
    <row r="5712" spans="4:66" x14ac:dyDescent="0.25">
      <c r="D5712" s="7"/>
      <c r="E5712" s="10"/>
      <c r="F5712" s="10"/>
      <c r="G5712" s="10"/>
      <c r="H5712" s="10"/>
      <c r="I5712" s="10"/>
      <c r="J5712" s="10"/>
      <c r="K5712" s="11"/>
      <c r="L5712" s="11"/>
      <c r="M5712" s="12"/>
      <c r="N5712" s="12"/>
      <c r="O5712" s="12"/>
      <c r="P5712" s="12"/>
      <c r="Q5712" s="12"/>
      <c r="R5712" s="12"/>
      <c r="S5712" s="12"/>
      <c r="T5712" s="12"/>
      <c r="U5712" s="12"/>
      <c r="V5712" s="12"/>
      <c r="W5712" s="12"/>
      <c r="X5712" s="12"/>
      <c r="Y5712" s="12"/>
      <c r="Z5712" s="12"/>
      <c r="AA5712" s="12"/>
      <c r="AB5712" s="12"/>
      <c r="AC5712" s="12"/>
      <c r="AD5712" s="12"/>
      <c r="AE5712" s="12"/>
      <c r="AF5712" s="12"/>
      <c r="AG5712" s="12"/>
      <c r="AH5712" s="12"/>
      <c r="AI5712" s="12"/>
      <c r="AJ5712" s="12"/>
      <c r="AK5712" s="12"/>
      <c r="AL5712" s="12"/>
      <c r="AM5712" s="12"/>
      <c r="AN5712" s="12"/>
      <c r="AO5712" s="12"/>
      <c r="AP5712" s="12"/>
      <c r="AQ5712" s="12"/>
      <c r="AR5712" s="12"/>
      <c r="AS5712" s="12"/>
      <c r="AT5712" s="12"/>
      <c r="AU5712" s="12"/>
      <c r="AV5712" s="12"/>
      <c r="AW5712" s="12"/>
      <c r="AX5712" s="12"/>
      <c r="AY5712" s="12"/>
      <c r="AZ5712" s="12"/>
      <c r="BA5712" s="12"/>
      <c r="BB5712" s="12"/>
      <c r="BC5712" s="12"/>
      <c r="BD5712" s="12"/>
      <c r="BE5712" s="12"/>
      <c r="BF5712" s="12"/>
      <c r="BG5712" s="12"/>
      <c r="BH5712" s="12"/>
      <c r="BI5712" s="12"/>
      <c r="BJ5712" s="13"/>
      <c r="BK5712" s="13"/>
      <c r="BL5712" s="13"/>
      <c r="BM5712" s="13"/>
      <c r="BN5712" s="13"/>
    </row>
    <row r="5713" spans="4:66" x14ac:dyDescent="0.25">
      <c r="D5713" s="7"/>
      <c r="E5713" s="10"/>
      <c r="F5713" s="10"/>
      <c r="G5713" s="10"/>
      <c r="H5713" s="10"/>
      <c r="I5713" s="10"/>
      <c r="J5713" s="10"/>
      <c r="K5713" s="11"/>
      <c r="L5713" s="11"/>
      <c r="M5713" s="12"/>
      <c r="N5713" s="12"/>
      <c r="O5713" s="12"/>
      <c r="P5713" s="12"/>
      <c r="Q5713" s="12"/>
      <c r="R5713" s="12"/>
      <c r="S5713" s="12"/>
      <c r="T5713" s="12"/>
      <c r="U5713" s="12"/>
      <c r="V5713" s="12"/>
      <c r="W5713" s="12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2"/>
      <c r="AS5713" s="12"/>
      <c r="AT5713" s="12"/>
      <c r="AU5713" s="12"/>
      <c r="AV5713" s="12"/>
      <c r="AW5713" s="12"/>
      <c r="AX5713" s="12"/>
      <c r="AY5713" s="12"/>
      <c r="AZ5713" s="12"/>
      <c r="BA5713" s="12"/>
      <c r="BB5713" s="12"/>
      <c r="BC5713" s="12"/>
      <c r="BD5713" s="12"/>
      <c r="BE5713" s="12"/>
      <c r="BF5713" s="12"/>
      <c r="BG5713" s="12"/>
      <c r="BH5713" s="12"/>
      <c r="BI5713" s="12"/>
      <c r="BJ5713" s="13"/>
      <c r="BK5713" s="13"/>
      <c r="BL5713" s="13"/>
      <c r="BM5713" s="13"/>
      <c r="BN5713" s="13"/>
    </row>
    <row r="5714" spans="4:66" x14ac:dyDescent="0.25">
      <c r="D5714" s="7"/>
      <c r="E5714" s="10"/>
      <c r="F5714" s="10"/>
      <c r="G5714" s="10"/>
      <c r="H5714" s="10"/>
      <c r="I5714" s="10"/>
      <c r="J5714" s="10"/>
      <c r="K5714" s="11"/>
      <c r="L5714" s="11"/>
      <c r="M5714" s="12"/>
      <c r="N5714" s="12"/>
      <c r="O5714" s="12"/>
      <c r="P5714" s="12"/>
      <c r="Q5714" s="12"/>
      <c r="R5714" s="12"/>
      <c r="S5714" s="12"/>
      <c r="T5714" s="12"/>
      <c r="U5714" s="12"/>
      <c r="V5714" s="12"/>
      <c r="W5714" s="12"/>
      <c r="X5714" s="12"/>
      <c r="Y5714" s="12"/>
      <c r="Z5714" s="12"/>
      <c r="AA5714" s="12"/>
      <c r="AB5714" s="12"/>
      <c r="AC5714" s="12"/>
      <c r="AD5714" s="12"/>
      <c r="AE5714" s="12"/>
      <c r="AF5714" s="12"/>
      <c r="AG5714" s="12"/>
      <c r="AH5714" s="12"/>
      <c r="AI5714" s="12"/>
      <c r="AJ5714" s="12"/>
      <c r="AK5714" s="12"/>
      <c r="AL5714" s="12"/>
      <c r="AM5714" s="12"/>
      <c r="AN5714" s="12"/>
      <c r="AO5714" s="12"/>
      <c r="AP5714" s="12"/>
      <c r="AQ5714" s="12"/>
      <c r="AR5714" s="12"/>
      <c r="AS5714" s="12"/>
      <c r="AT5714" s="12"/>
      <c r="AU5714" s="12"/>
      <c r="AV5714" s="12"/>
      <c r="AW5714" s="12"/>
      <c r="AX5714" s="12"/>
      <c r="AY5714" s="12"/>
      <c r="AZ5714" s="12"/>
      <c r="BA5714" s="12"/>
      <c r="BB5714" s="12"/>
      <c r="BC5714" s="12"/>
      <c r="BD5714" s="12"/>
      <c r="BE5714" s="12"/>
      <c r="BF5714" s="12"/>
      <c r="BG5714" s="12"/>
      <c r="BH5714" s="12"/>
      <c r="BI5714" s="12"/>
      <c r="BJ5714" s="13"/>
      <c r="BK5714" s="13"/>
      <c r="BL5714" s="13"/>
      <c r="BM5714" s="13"/>
      <c r="BN5714" s="13"/>
    </row>
    <row r="5715" spans="4:66" x14ac:dyDescent="0.25">
      <c r="D5715" s="7"/>
      <c r="E5715" s="10"/>
      <c r="F5715" s="10"/>
      <c r="G5715" s="10"/>
      <c r="H5715" s="10"/>
      <c r="I5715" s="10"/>
      <c r="J5715" s="10"/>
      <c r="K5715" s="11"/>
      <c r="L5715" s="11"/>
      <c r="M5715" s="12"/>
      <c r="N5715" s="12"/>
      <c r="O5715" s="12"/>
      <c r="P5715" s="12"/>
      <c r="Q5715" s="12"/>
      <c r="R5715" s="12"/>
      <c r="S5715" s="12"/>
      <c r="T5715" s="12"/>
      <c r="U5715" s="12"/>
      <c r="V5715" s="12"/>
      <c r="W5715" s="12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2"/>
      <c r="AS5715" s="12"/>
      <c r="AT5715" s="12"/>
      <c r="AU5715" s="12"/>
      <c r="AV5715" s="12"/>
      <c r="AW5715" s="12"/>
      <c r="AX5715" s="12"/>
      <c r="AY5715" s="12"/>
      <c r="AZ5715" s="12"/>
      <c r="BA5715" s="12"/>
      <c r="BB5715" s="12"/>
      <c r="BC5715" s="12"/>
      <c r="BD5715" s="12"/>
      <c r="BE5715" s="12"/>
      <c r="BF5715" s="12"/>
      <c r="BG5715" s="12"/>
      <c r="BH5715" s="12"/>
      <c r="BI5715" s="12"/>
      <c r="BJ5715" s="13"/>
      <c r="BK5715" s="13"/>
      <c r="BL5715" s="13"/>
      <c r="BM5715" s="13"/>
      <c r="BN5715" s="13"/>
    </row>
    <row r="5716" spans="4:66" x14ac:dyDescent="0.25">
      <c r="D5716" s="7"/>
      <c r="E5716" s="10"/>
      <c r="F5716" s="10"/>
      <c r="G5716" s="10"/>
      <c r="H5716" s="10"/>
      <c r="I5716" s="10"/>
      <c r="J5716" s="10"/>
      <c r="K5716" s="11"/>
      <c r="L5716" s="11"/>
      <c r="M5716" s="12"/>
      <c r="N5716" s="12"/>
      <c r="O5716" s="12"/>
      <c r="P5716" s="12"/>
      <c r="Q5716" s="12"/>
      <c r="R5716" s="12"/>
      <c r="S5716" s="12"/>
      <c r="T5716" s="12"/>
      <c r="U5716" s="12"/>
      <c r="V5716" s="12"/>
      <c r="W5716" s="12"/>
      <c r="X5716" s="12"/>
      <c r="Y5716" s="12"/>
      <c r="Z5716" s="12"/>
      <c r="AA5716" s="12"/>
      <c r="AB5716" s="12"/>
      <c r="AC5716" s="12"/>
      <c r="AD5716" s="12"/>
      <c r="AE5716" s="12"/>
      <c r="AF5716" s="12"/>
      <c r="AG5716" s="12"/>
      <c r="AH5716" s="12"/>
      <c r="AI5716" s="12"/>
      <c r="AJ5716" s="12"/>
      <c r="AK5716" s="12"/>
      <c r="AL5716" s="12"/>
      <c r="AM5716" s="12"/>
      <c r="AN5716" s="12"/>
      <c r="AO5716" s="12"/>
      <c r="AP5716" s="12"/>
      <c r="AQ5716" s="12"/>
      <c r="AR5716" s="12"/>
      <c r="AS5716" s="12"/>
      <c r="AT5716" s="12"/>
      <c r="AU5716" s="12"/>
      <c r="AV5716" s="12"/>
      <c r="AW5716" s="12"/>
      <c r="AX5716" s="12"/>
      <c r="AY5716" s="12"/>
      <c r="AZ5716" s="12"/>
      <c r="BA5716" s="12"/>
      <c r="BB5716" s="12"/>
      <c r="BC5716" s="12"/>
      <c r="BD5716" s="12"/>
      <c r="BE5716" s="12"/>
      <c r="BF5716" s="12"/>
      <c r="BG5716" s="12"/>
      <c r="BH5716" s="12"/>
      <c r="BI5716" s="12"/>
      <c r="BJ5716" s="13"/>
      <c r="BK5716" s="13"/>
      <c r="BL5716" s="13"/>
      <c r="BM5716" s="13"/>
      <c r="BN5716" s="13"/>
    </row>
    <row r="5717" spans="4:66" x14ac:dyDescent="0.25">
      <c r="D5717" s="7"/>
      <c r="E5717" s="10"/>
      <c r="F5717" s="10"/>
      <c r="G5717" s="10"/>
      <c r="H5717" s="10"/>
      <c r="I5717" s="10"/>
      <c r="J5717" s="10"/>
      <c r="K5717" s="11"/>
      <c r="L5717" s="11"/>
      <c r="M5717" s="12"/>
      <c r="N5717" s="12"/>
      <c r="O5717" s="12"/>
      <c r="P5717" s="12"/>
      <c r="Q5717" s="12"/>
      <c r="R5717" s="12"/>
      <c r="S5717" s="12"/>
      <c r="T5717" s="12"/>
      <c r="U5717" s="12"/>
      <c r="V5717" s="12"/>
      <c r="W5717" s="12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2"/>
      <c r="AS5717" s="12"/>
      <c r="AT5717" s="12"/>
      <c r="AU5717" s="12"/>
      <c r="AV5717" s="12"/>
      <c r="AW5717" s="12"/>
      <c r="AX5717" s="12"/>
      <c r="AY5717" s="12"/>
      <c r="AZ5717" s="12"/>
      <c r="BA5717" s="12"/>
      <c r="BB5717" s="12"/>
      <c r="BC5717" s="12"/>
      <c r="BD5717" s="12"/>
      <c r="BE5717" s="12"/>
      <c r="BF5717" s="12"/>
      <c r="BG5717" s="12"/>
      <c r="BH5717" s="12"/>
      <c r="BI5717" s="12"/>
      <c r="BJ5717" s="13"/>
      <c r="BK5717" s="13"/>
      <c r="BL5717" s="13"/>
      <c r="BM5717" s="13"/>
      <c r="BN5717" s="13"/>
    </row>
    <row r="5718" spans="4:66" x14ac:dyDescent="0.25">
      <c r="D5718" s="7"/>
      <c r="E5718" s="10"/>
      <c r="F5718" s="10"/>
      <c r="G5718" s="10"/>
      <c r="H5718" s="10"/>
      <c r="I5718" s="10"/>
      <c r="J5718" s="10"/>
      <c r="K5718" s="11"/>
      <c r="L5718" s="11"/>
      <c r="M5718" s="12"/>
      <c r="N5718" s="12"/>
      <c r="O5718" s="12"/>
      <c r="P5718" s="12"/>
      <c r="Q5718" s="12"/>
      <c r="R5718" s="12"/>
      <c r="S5718" s="12"/>
      <c r="T5718" s="12"/>
      <c r="U5718" s="12"/>
      <c r="V5718" s="12"/>
      <c r="W5718" s="12"/>
      <c r="X5718" s="12"/>
      <c r="Y5718" s="12"/>
      <c r="Z5718" s="12"/>
      <c r="AA5718" s="12"/>
      <c r="AB5718" s="12"/>
      <c r="AC5718" s="12"/>
      <c r="AD5718" s="12"/>
      <c r="AE5718" s="12"/>
      <c r="AF5718" s="12"/>
      <c r="AG5718" s="12"/>
      <c r="AH5718" s="12"/>
      <c r="AI5718" s="12"/>
      <c r="AJ5718" s="12"/>
      <c r="AK5718" s="12"/>
      <c r="AL5718" s="12"/>
      <c r="AM5718" s="12"/>
      <c r="AN5718" s="12"/>
      <c r="AO5718" s="12"/>
      <c r="AP5718" s="12"/>
      <c r="AQ5718" s="12"/>
      <c r="AR5718" s="12"/>
      <c r="AS5718" s="12"/>
      <c r="AT5718" s="12"/>
      <c r="AU5718" s="12"/>
      <c r="AV5718" s="12"/>
      <c r="AW5718" s="12"/>
      <c r="AX5718" s="12"/>
      <c r="AY5718" s="12"/>
      <c r="AZ5718" s="12"/>
      <c r="BA5718" s="12"/>
      <c r="BB5718" s="12"/>
      <c r="BC5718" s="12"/>
      <c r="BD5718" s="12"/>
      <c r="BE5718" s="12"/>
      <c r="BF5718" s="12"/>
      <c r="BG5718" s="12"/>
      <c r="BH5718" s="12"/>
      <c r="BI5718" s="12"/>
      <c r="BJ5718" s="13"/>
      <c r="BK5718" s="13"/>
      <c r="BL5718" s="13"/>
      <c r="BM5718" s="13"/>
      <c r="BN5718" s="13"/>
    </row>
    <row r="5719" spans="4:66" x14ac:dyDescent="0.25">
      <c r="D5719" s="7"/>
      <c r="E5719" s="10"/>
      <c r="F5719" s="10"/>
      <c r="G5719" s="10"/>
      <c r="H5719" s="10"/>
      <c r="I5719" s="10"/>
      <c r="J5719" s="10"/>
      <c r="K5719" s="11"/>
      <c r="L5719" s="11"/>
      <c r="M5719" s="12"/>
      <c r="N5719" s="12"/>
      <c r="O5719" s="12"/>
      <c r="P5719" s="12"/>
      <c r="Q5719" s="12"/>
      <c r="R5719" s="12"/>
      <c r="S5719" s="12"/>
      <c r="T5719" s="12"/>
      <c r="U5719" s="12"/>
      <c r="V5719" s="12"/>
      <c r="W5719" s="12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2"/>
      <c r="AS5719" s="12"/>
      <c r="AT5719" s="12"/>
      <c r="AU5719" s="12"/>
      <c r="AV5719" s="12"/>
      <c r="AW5719" s="12"/>
      <c r="AX5719" s="12"/>
      <c r="AY5719" s="12"/>
      <c r="AZ5719" s="12"/>
      <c r="BA5719" s="12"/>
      <c r="BB5719" s="12"/>
      <c r="BC5719" s="12"/>
      <c r="BD5719" s="12"/>
      <c r="BE5719" s="12"/>
      <c r="BF5719" s="12"/>
      <c r="BG5719" s="12"/>
      <c r="BH5719" s="12"/>
      <c r="BI5719" s="12"/>
      <c r="BJ5719" s="13"/>
      <c r="BK5719" s="13"/>
      <c r="BL5719" s="13"/>
      <c r="BM5719" s="13"/>
      <c r="BN5719" s="13"/>
    </row>
    <row r="5720" spans="4:66" x14ac:dyDescent="0.25">
      <c r="D5720" s="7"/>
      <c r="E5720" s="10"/>
      <c r="F5720" s="10"/>
      <c r="G5720" s="10"/>
      <c r="H5720" s="10"/>
      <c r="I5720" s="10"/>
      <c r="J5720" s="10"/>
      <c r="K5720" s="11"/>
      <c r="L5720" s="11"/>
      <c r="M5720" s="12"/>
      <c r="N5720" s="12"/>
      <c r="O5720" s="12"/>
      <c r="P5720" s="12"/>
      <c r="Q5720" s="12"/>
      <c r="R5720" s="12"/>
      <c r="S5720" s="12"/>
      <c r="T5720" s="12"/>
      <c r="U5720" s="12"/>
      <c r="V5720" s="12"/>
      <c r="W5720" s="12"/>
      <c r="X5720" s="12"/>
      <c r="Y5720" s="12"/>
      <c r="Z5720" s="12"/>
      <c r="AA5720" s="12"/>
      <c r="AB5720" s="12"/>
      <c r="AC5720" s="12"/>
      <c r="AD5720" s="12"/>
      <c r="AE5720" s="12"/>
      <c r="AF5720" s="12"/>
      <c r="AG5720" s="12"/>
      <c r="AH5720" s="12"/>
      <c r="AI5720" s="12"/>
      <c r="AJ5720" s="12"/>
      <c r="AK5720" s="12"/>
      <c r="AL5720" s="12"/>
      <c r="AM5720" s="12"/>
      <c r="AN5720" s="12"/>
      <c r="AO5720" s="12"/>
      <c r="AP5720" s="12"/>
      <c r="AQ5720" s="12"/>
      <c r="AR5720" s="12"/>
      <c r="AS5720" s="12"/>
      <c r="AT5720" s="12"/>
      <c r="AU5720" s="12"/>
      <c r="AV5720" s="12"/>
      <c r="AW5720" s="12"/>
      <c r="AX5720" s="12"/>
      <c r="AY5720" s="12"/>
      <c r="AZ5720" s="12"/>
      <c r="BA5720" s="12"/>
      <c r="BB5720" s="12"/>
      <c r="BC5720" s="12"/>
      <c r="BD5720" s="12"/>
      <c r="BE5720" s="12"/>
      <c r="BF5720" s="12"/>
      <c r="BG5720" s="12"/>
      <c r="BH5720" s="12"/>
      <c r="BI5720" s="12"/>
      <c r="BJ5720" s="13"/>
      <c r="BK5720" s="13"/>
      <c r="BL5720" s="13"/>
      <c r="BM5720" s="13"/>
      <c r="BN5720" s="13"/>
    </row>
    <row r="5721" spans="4:66" x14ac:dyDescent="0.25">
      <c r="D5721" s="7"/>
      <c r="E5721" s="10"/>
      <c r="F5721" s="10"/>
      <c r="G5721" s="10"/>
      <c r="H5721" s="10"/>
      <c r="I5721" s="10"/>
      <c r="J5721" s="10"/>
      <c r="K5721" s="11"/>
      <c r="L5721" s="11"/>
      <c r="M5721" s="12"/>
      <c r="N5721" s="12"/>
      <c r="O5721" s="12"/>
      <c r="P5721" s="12"/>
      <c r="Q5721" s="12"/>
      <c r="R5721" s="12"/>
      <c r="S5721" s="12"/>
      <c r="T5721" s="12"/>
      <c r="U5721" s="12"/>
      <c r="V5721" s="12"/>
      <c r="W5721" s="12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2"/>
      <c r="AS5721" s="12"/>
      <c r="AT5721" s="12"/>
      <c r="AU5721" s="12"/>
      <c r="AV5721" s="12"/>
      <c r="AW5721" s="12"/>
      <c r="AX5721" s="12"/>
      <c r="AY5721" s="12"/>
      <c r="AZ5721" s="12"/>
      <c r="BA5721" s="12"/>
      <c r="BB5721" s="12"/>
      <c r="BC5721" s="12"/>
      <c r="BD5721" s="12"/>
      <c r="BE5721" s="12"/>
      <c r="BF5721" s="12"/>
      <c r="BG5721" s="12"/>
      <c r="BH5721" s="12"/>
      <c r="BI5721" s="12"/>
      <c r="BJ5721" s="13"/>
      <c r="BK5721" s="13"/>
      <c r="BL5721" s="13"/>
      <c r="BM5721" s="13"/>
      <c r="BN5721" s="13"/>
    </row>
    <row r="5722" spans="4:66" x14ac:dyDescent="0.25">
      <c r="D5722" s="7"/>
      <c r="E5722" s="10"/>
      <c r="F5722" s="10"/>
      <c r="G5722" s="10"/>
      <c r="H5722" s="10"/>
      <c r="I5722" s="10"/>
      <c r="J5722" s="10"/>
      <c r="K5722" s="11"/>
      <c r="L5722" s="11"/>
      <c r="M5722" s="12"/>
      <c r="N5722" s="12"/>
      <c r="O5722" s="12"/>
      <c r="P5722" s="12"/>
      <c r="Q5722" s="12"/>
      <c r="R5722" s="12"/>
      <c r="S5722" s="12"/>
      <c r="T5722" s="12"/>
      <c r="U5722" s="12"/>
      <c r="V5722" s="12"/>
      <c r="W5722" s="12"/>
      <c r="X5722" s="12"/>
      <c r="Y5722" s="12"/>
      <c r="Z5722" s="12"/>
      <c r="AA5722" s="12"/>
      <c r="AB5722" s="12"/>
      <c r="AC5722" s="12"/>
      <c r="AD5722" s="12"/>
      <c r="AE5722" s="12"/>
      <c r="AF5722" s="12"/>
      <c r="AG5722" s="12"/>
      <c r="AH5722" s="12"/>
      <c r="AI5722" s="12"/>
      <c r="AJ5722" s="12"/>
      <c r="AK5722" s="12"/>
      <c r="AL5722" s="12"/>
      <c r="AM5722" s="12"/>
      <c r="AN5722" s="12"/>
      <c r="AO5722" s="12"/>
      <c r="AP5722" s="12"/>
      <c r="AQ5722" s="12"/>
      <c r="AR5722" s="12"/>
      <c r="AS5722" s="12"/>
      <c r="AT5722" s="12"/>
      <c r="AU5722" s="12"/>
      <c r="AV5722" s="12"/>
      <c r="AW5722" s="12"/>
      <c r="AX5722" s="12"/>
      <c r="AY5722" s="12"/>
      <c r="AZ5722" s="12"/>
      <c r="BA5722" s="12"/>
      <c r="BB5722" s="12"/>
      <c r="BC5722" s="12"/>
      <c r="BD5722" s="12"/>
      <c r="BE5722" s="12"/>
      <c r="BF5722" s="12"/>
      <c r="BG5722" s="12"/>
      <c r="BH5722" s="12"/>
      <c r="BI5722" s="12"/>
      <c r="BJ5722" s="13"/>
      <c r="BK5722" s="13"/>
      <c r="BL5722" s="13"/>
      <c r="BM5722" s="13"/>
      <c r="BN5722" s="13"/>
    </row>
    <row r="5723" spans="4:66" x14ac:dyDescent="0.25">
      <c r="D5723" s="7"/>
      <c r="E5723" s="10"/>
      <c r="F5723" s="10"/>
      <c r="G5723" s="10"/>
      <c r="H5723" s="10"/>
      <c r="I5723" s="10"/>
      <c r="J5723" s="10"/>
      <c r="K5723" s="11"/>
      <c r="L5723" s="11"/>
      <c r="M5723" s="12"/>
      <c r="N5723" s="12"/>
      <c r="O5723" s="12"/>
      <c r="P5723" s="12"/>
      <c r="Q5723" s="12"/>
      <c r="R5723" s="12"/>
      <c r="S5723" s="12"/>
      <c r="T5723" s="12"/>
      <c r="U5723" s="12"/>
      <c r="V5723" s="12"/>
      <c r="W5723" s="12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2"/>
      <c r="AS5723" s="12"/>
      <c r="AT5723" s="12"/>
      <c r="AU5723" s="12"/>
      <c r="AV5723" s="12"/>
      <c r="AW5723" s="12"/>
      <c r="AX5723" s="12"/>
      <c r="AY5723" s="12"/>
      <c r="AZ5723" s="12"/>
      <c r="BA5723" s="12"/>
      <c r="BB5723" s="12"/>
      <c r="BC5723" s="12"/>
      <c r="BD5723" s="12"/>
      <c r="BE5723" s="12"/>
      <c r="BF5723" s="12"/>
      <c r="BG5723" s="12"/>
      <c r="BH5723" s="12"/>
      <c r="BI5723" s="12"/>
      <c r="BJ5723" s="13"/>
      <c r="BK5723" s="13"/>
      <c r="BL5723" s="13"/>
      <c r="BM5723" s="13"/>
      <c r="BN5723" s="13"/>
    </row>
    <row r="5724" spans="4:66" x14ac:dyDescent="0.25">
      <c r="D5724" s="7"/>
      <c r="E5724" s="10"/>
      <c r="F5724" s="10"/>
      <c r="G5724" s="10"/>
      <c r="H5724" s="10"/>
      <c r="I5724" s="10"/>
      <c r="J5724" s="10"/>
      <c r="K5724" s="11"/>
      <c r="L5724" s="11"/>
      <c r="M5724" s="12"/>
      <c r="N5724" s="12"/>
      <c r="O5724" s="12"/>
      <c r="P5724" s="12"/>
      <c r="Q5724" s="12"/>
      <c r="R5724" s="12"/>
      <c r="S5724" s="12"/>
      <c r="T5724" s="12"/>
      <c r="U5724" s="12"/>
      <c r="V5724" s="12"/>
      <c r="W5724" s="12"/>
      <c r="X5724" s="12"/>
      <c r="Y5724" s="12"/>
      <c r="Z5724" s="12"/>
      <c r="AA5724" s="12"/>
      <c r="AB5724" s="12"/>
      <c r="AC5724" s="12"/>
      <c r="AD5724" s="12"/>
      <c r="AE5724" s="12"/>
      <c r="AF5724" s="12"/>
      <c r="AG5724" s="12"/>
      <c r="AH5724" s="12"/>
      <c r="AI5724" s="12"/>
      <c r="AJ5724" s="12"/>
      <c r="AK5724" s="12"/>
      <c r="AL5724" s="12"/>
      <c r="AM5724" s="12"/>
      <c r="AN5724" s="12"/>
      <c r="AO5724" s="12"/>
      <c r="AP5724" s="12"/>
      <c r="AQ5724" s="12"/>
      <c r="AR5724" s="12"/>
      <c r="AS5724" s="12"/>
      <c r="AT5724" s="12"/>
      <c r="AU5724" s="12"/>
      <c r="AV5724" s="12"/>
      <c r="AW5724" s="12"/>
      <c r="AX5724" s="12"/>
      <c r="AY5724" s="12"/>
      <c r="AZ5724" s="12"/>
      <c r="BA5724" s="12"/>
      <c r="BB5724" s="12"/>
      <c r="BC5724" s="12"/>
      <c r="BD5724" s="12"/>
      <c r="BE5724" s="12"/>
      <c r="BF5724" s="12"/>
      <c r="BG5724" s="12"/>
      <c r="BH5724" s="12"/>
      <c r="BI5724" s="12"/>
      <c r="BJ5724" s="13"/>
      <c r="BK5724" s="13"/>
      <c r="BL5724" s="13"/>
      <c r="BM5724" s="13"/>
      <c r="BN5724" s="13"/>
    </row>
    <row r="5725" spans="4:66" x14ac:dyDescent="0.25">
      <c r="D5725" s="7"/>
      <c r="E5725" s="10"/>
      <c r="F5725" s="10"/>
      <c r="G5725" s="10"/>
      <c r="H5725" s="10"/>
      <c r="I5725" s="10"/>
      <c r="J5725" s="10"/>
      <c r="K5725" s="11"/>
      <c r="L5725" s="11"/>
      <c r="M5725" s="12"/>
      <c r="N5725" s="12"/>
      <c r="O5725" s="12"/>
      <c r="P5725" s="12"/>
      <c r="Q5725" s="12"/>
      <c r="R5725" s="12"/>
      <c r="S5725" s="12"/>
      <c r="T5725" s="12"/>
      <c r="U5725" s="12"/>
      <c r="V5725" s="12"/>
      <c r="W5725" s="12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2"/>
      <c r="AS5725" s="12"/>
      <c r="AT5725" s="12"/>
      <c r="AU5725" s="12"/>
      <c r="AV5725" s="12"/>
      <c r="AW5725" s="12"/>
      <c r="AX5725" s="12"/>
      <c r="AY5725" s="12"/>
      <c r="AZ5725" s="12"/>
      <c r="BA5725" s="12"/>
      <c r="BB5725" s="12"/>
      <c r="BC5725" s="12"/>
      <c r="BD5725" s="12"/>
      <c r="BE5725" s="12"/>
      <c r="BF5725" s="12"/>
      <c r="BG5725" s="12"/>
      <c r="BH5725" s="12"/>
      <c r="BI5725" s="12"/>
      <c r="BJ5725" s="13"/>
      <c r="BK5725" s="13"/>
      <c r="BL5725" s="13"/>
      <c r="BM5725" s="13"/>
      <c r="BN5725" s="13"/>
    </row>
    <row r="5726" spans="4:66" x14ac:dyDescent="0.25">
      <c r="D5726" s="7"/>
      <c r="E5726" s="10"/>
      <c r="F5726" s="10"/>
      <c r="G5726" s="10"/>
      <c r="H5726" s="10"/>
      <c r="I5726" s="10"/>
      <c r="J5726" s="10"/>
      <c r="K5726" s="11"/>
      <c r="L5726" s="11"/>
      <c r="M5726" s="12"/>
      <c r="N5726" s="12"/>
      <c r="O5726" s="12"/>
      <c r="P5726" s="12"/>
      <c r="Q5726" s="12"/>
      <c r="R5726" s="12"/>
      <c r="S5726" s="12"/>
      <c r="T5726" s="12"/>
      <c r="U5726" s="12"/>
      <c r="V5726" s="12"/>
      <c r="W5726" s="12"/>
      <c r="X5726" s="12"/>
      <c r="Y5726" s="12"/>
      <c r="Z5726" s="12"/>
      <c r="AA5726" s="12"/>
      <c r="AB5726" s="12"/>
      <c r="AC5726" s="12"/>
      <c r="AD5726" s="12"/>
      <c r="AE5726" s="12"/>
      <c r="AF5726" s="12"/>
      <c r="AG5726" s="12"/>
      <c r="AH5726" s="12"/>
      <c r="AI5726" s="12"/>
      <c r="AJ5726" s="12"/>
      <c r="AK5726" s="12"/>
      <c r="AL5726" s="12"/>
      <c r="AM5726" s="12"/>
      <c r="AN5726" s="12"/>
      <c r="AO5726" s="12"/>
      <c r="AP5726" s="12"/>
      <c r="AQ5726" s="12"/>
      <c r="AR5726" s="12"/>
      <c r="AS5726" s="12"/>
      <c r="AT5726" s="12"/>
      <c r="AU5726" s="12"/>
      <c r="AV5726" s="12"/>
      <c r="AW5726" s="12"/>
      <c r="AX5726" s="12"/>
      <c r="AY5726" s="12"/>
      <c r="AZ5726" s="12"/>
      <c r="BA5726" s="12"/>
      <c r="BB5726" s="12"/>
      <c r="BC5726" s="12"/>
      <c r="BD5726" s="12"/>
      <c r="BE5726" s="12"/>
      <c r="BF5726" s="12"/>
      <c r="BG5726" s="12"/>
      <c r="BH5726" s="12"/>
      <c r="BI5726" s="12"/>
      <c r="BJ5726" s="13"/>
      <c r="BK5726" s="13"/>
      <c r="BL5726" s="13"/>
      <c r="BM5726" s="13"/>
      <c r="BN5726" s="13"/>
    </row>
    <row r="5727" spans="4:66" x14ac:dyDescent="0.25">
      <c r="D5727" s="7"/>
      <c r="E5727" s="10"/>
      <c r="F5727" s="10"/>
      <c r="G5727" s="10"/>
      <c r="H5727" s="10"/>
      <c r="I5727" s="10"/>
      <c r="J5727" s="10"/>
      <c r="K5727" s="11"/>
      <c r="L5727" s="11"/>
      <c r="M5727" s="12"/>
      <c r="N5727" s="12"/>
      <c r="O5727" s="12"/>
      <c r="P5727" s="12"/>
      <c r="Q5727" s="12"/>
      <c r="R5727" s="12"/>
      <c r="S5727" s="12"/>
      <c r="T5727" s="12"/>
      <c r="U5727" s="12"/>
      <c r="V5727" s="12"/>
      <c r="W5727" s="12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2"/>
      <c r="AS5727" s="12"/>
      <c r="AT5727" s="12"/>
      <c r="AU5727" s="12"/>
      <c r="AV5727" s="12"/>
      <c r="AW5727" s="12"/>
      <c r="AX5727" s="12"/>
      <c r="AY5727" s="12"/>
      <c r="AZ5727" s="12"/>
      <c r="BA5727" s="12"/>
      <c r="BB5727" s="12"/>
      <c r="BC5727" s="12"/>
      <c r="BD5727" s="12"/>
      <c r="BE5727" s="12"/>
      <c r="BF5727" s="12"/>
      <c r="BG5727" s="12"/>
      <c r="BH5727" s="12"/>
      <c r="BI5727" s="12"/>
      <c r="BJ5727" s="13"/>
      <c r="BK5727" s="13"/>
      <c r="BL5727" s="13"/>
      <c r="BM5727" s="13"/>
      <c r="BN5727" s="13"/>
    </row>
    <row r="5728" spans="4:66" x14ac:dyDescent="0.25">
      <c r="D5728" s="7"/>
      <c r="E5728" s="10"/>
      <c r="F5728" s="10"/>
      <c r="G5728" s="10"/>
      <c r="H5728" s="10"/>
      <c r="I5728" s="10"/>
      <c r="J5728" s="10"/>
      <c r="K5728" s="11"/>
      <c r="L5728" s="11"/>
      <c r="M5728" s="12"/>
      <c r="N5728" s="12"/>
      <c r="O5728" s="12"/>
      <c r="P5728" s="12"/>
      <c r="Q5728" s="12"/>
      <c r="R5728" s="12"/>
      <c r="S5728" s="12"/>
      <c r="T5728" s="12"/>
      <c r="U5728" s="12"/>
      <c r="V5728" s="12"/>
      <c r="W5728" s="12"/>
      <c r="X5728" s="12"/>
      <c r="Y5728" s="12"/>
      <c r="Z5728" s="12"/>
      <c r="AA5728" s="12"/>
      <c r="AB5728" s="12"/>
      <c r="AC5728" s="12"/>
      <c r="AD5728" s="12"/>
      <c r="AE5728" s="12"/>
      <c r="AF5728" s="12"/>
      <c r="AG5728" s="12"/>
      <c r="AH5728" s="12"/>
      <c r="AI5728" s="12"/>
      <c r="AJ5728" s="12"/>
      <c r="AK5728" s="12"/>
      <c r="AL5728" s="12"/>
      <c r="AM5728" s="12"/>
      <c r="AN5728" s="12"/>
      <c r="AO5728" s="12"/>
      <c r="AP5728" s="12"/>
      <c r="AQ5728" s="12"/>
      <c r="AR5728" s="12"/>
      <c r="AS5728" s="12"/>
      <c r="AT5728" s="12"/>
      <c r="AU5728" s="12"/>
      <c r="AV5728" s="12"/>
      <c r="AW5728" s="12"/>
      <c r="AX5728" s="12"/>
      <c r="AY5728" s="12"/>
      <c r="AZ5728" s="12"/>
      <c r="BA5728" s="12"/>
      <c r="BB5728" s="12"/>
      <c r="BC5728" s="12"/>
      <c r="BD5728" s="12"/>
      <c r="BE5728" s="12"/>
      <c r="BF5728" s="12"/>
      <c r="BG5728" s="12"/>
      <c r="BH5728" s="12"/>
      <c r="BI5728" s="12"/>
      <c r="BJ5728" s="13"/>
      <c r="BK5728" s="13"/>
      <c r="BL5728" s="13"/>
      <c r="BM5728" s="13"/>
      <c r="BN5728" s="13"/>
    </row>
    <row r="5729" spans="4:66" x14ac:dyDescent="0.25">
      <c r="D5729" s="7"/>
      <c r="E5729" s="10"/>
      <c r="F5729" s="10"/>
      <c r="G5729" s="10"/>
      <c r="H5729" s="10"/>
      <c r="I5729" s="10"/>
      <c r="J5729" s="10"/>
      <c r="K5729" s="11"/>
      <c r="L5729" s="11"/>
      <c r="M5729" s="12"/>
      <c r="N5729" s="12"/>
      <c r="O5729" s="12"/>
      <c r="P5729" s="12"/>
      <c r="Q5729" s="12"/>
      <c r="R5729" s="12"/>
      <c r="S5729" s="12"/>
      <c r="T5729" s="12"/>
      <c r="U5729" s="12"/>
      <c r="V5729" s="12"/>
      <c r="W5729" s="12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2"/>
      <c r="AS5729" s="12"/>
      <c r="AT5729" s="12"/>
      <c r="AU5729" s="12"/>
      <c r="AV5729" s="12"/>
      <c r="AW5729" s="12"/>
      <c r="AX5729" s="12"/>
      <c r="AY5729" s="12"/>
      <c r="AZ5729" s="12"/>
      <c r="BA5729" s="12"/>
      <c r="BB5729" s="12"/>
      <c r="BC5729" s="12"/>
      <c r="BD5729" s="12"/>
      <c r="BE5729" s="12"/>
      <c r="BF5729" s="12"/>
      <c r="BG5729" s="12"/>
      <c r="BH5729" s="12"/>
      <c r="BI5729" s="12"/>
      <c r="BJ5729" s="13"/>
      <c r="BK5729" s="13"/>
      <c r="BL5729" s="13"/>
      <c r="BM5729" s="13"/>
      <c r="BN5729" s="13"/>
    </row>
    <row r="5730" spans="4:66" x14ac:dyDescent="0.25">
      <c r="D5730" s="7"/>
      <c r="E5730" s="10"/>
      <c r="F5730" s="10"/>
      <c r="G5730" s="10"/>
      <c r="H5730" s="10"/>
      <c r="I5730" s="10"/>
      <c r="J5730" s="10"/>
      <c r="K5730" s="11"/>
      <c r="L5730" s="11"/>
      <c r="M5730" s="12"/>
      <c r="N5730" s="12"/>
      <c r="O5730" s="12"/>
      <c r="P5730" s="12"/>
      <c r="Q5730" s="12"/>
      <c r="R5730" s="12"/>
      <c r="S5730" s="12"/>
      <c r="T5730" s="12"/>
      <c r="U5730" s="12"/>
      <c r="V5730" s="12"/>
      <c r="W5730" s="12"/>
      <c r="X5730" s="12"/>
      <c r="Y5730" s="12"/>
      <c r="Z5730" s="12"/>
      <c r="AA5730" s="12"/>
      <c r="AB5730" s="12"/>
      <c r="AC5730" s="12"/>
      <c r="AD5730" s="12"/>
      <c r="AE5730" s="12"/>
      <c r="AF5730" s="12"/>
      <c r="AG5730" s="12"/>
      <c r="AH5730" s="12"/>
      <c r="AI5730" s="12"/>
      <c r="AJ5730" s="12"/>
      <c r="AK5730" s="12"/>
      <c r="AL5730" s="12"/>
      <c r="AM5730" s="12"/>
      <c r="AN5730" s="12"/>
      <c r="AO5730" s="12"/>
      <c r="AP5730" s="12"/>
      <c r="AQ5730" s="12"/>
      <c r="AR5730" s="12"/>
      <c r="AS5730" s="12"/>
      <c r="AT5730" s="12"/>
      <c r="AU5730" s="12"/>
      <c r="AV5730" s="12"/>
      <c r="AW5730" s="12"/>
      <c r="AX5730" s="12"/>
      <c r="AY5730" s="12"/>
      <c r="AZ5730" s="12"/>
      <c r="BA5730" s="12"/>
      <c r="BB5730" s="12"/>
      <c r="BC5730" s="12"/>
      <c r="BD5730" s="12"/>
      <c r="BE5730" s="12"/>
      <c r="BF5730" s="12"/>
      <c r="BG5730" s="12"/>
      <c r="BH5730" s="12"/>
      <c r="BI5730" s="12"/>
      <c r="BJ5730" s="13"/>
      <c r="BK5730" s="13"/>
      <c r="BL5730" s="13"/>
      <c r="BM5730" s="13"/>
      <c r="BN5730" s="13"/>
    </row>
    <row r="5731" spans="4:66" x14ac:dyDescent="0.25">
      <c r="D5731" s="7"/>
      <c r="E5731" s="10"/>
      <c r="F5731" s="10"/>
      <c r="G5731" s="10"/>
      <c r="H5731" s="10"/>
      <c r="I5731" s="10"/>
      <c r="J5731" s="10"/>
      <c r="K5731" s="11"/>
      <c r="L5731" s="11"/>
      <c r="M5731" s="12"/>
      <c r="N5731" s="12"/>
      <c r="O5731" s="12"/>
      <c r="P5731" s="12"/>
      <c r="Q5731" s="12"/>
      <c r="R5731" s="12"/>
      <c r="S5731" s="12"/>
      <c r="T5731" s="12"/>
      <c r="U5731" s="12"/>
      <c r="V5731" s="12"/>
      <c r="W5731" s="12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2"/>
      <c r="AS5731" s="12"/>
      <c r="AT5731" s="12"/>
      <c r="AU5731" s="12"/>
      <c r="AV5731" s="12"/>
      <c r="AW5731" s="12"/>
      <c r="AX5731" s="12"/>
      <c r="AY5731" s="12"/>
      <c r="AZ5731" s="12"/>
      <c r="BA5731" s="12"/>
      <c r="BB5731" s="12"/>
      <c r="BC5731" s="12"/>
      <c r="BD5731" s="12"/>
      <c r="BE5731" s="12"/>
      <c r="BF5731" s="12"/>
      <c r="BG5731" s="12"/>
      <c r="BH5731" s="12"/>
      <c r="BI5731" s="12"/>
      <c r="BJ5731" s="13"/>
      <c r="BK5731" s="13"/>
      <c r="BL5731" s="13"/>
      <c r="BM5731" s="13"/>
      <c r="BN5731" s="13"/>
    </row>
    <row r="5732" spans="4:66" x14ac:dyDescent="0.25">
      <c r="D5732" s="7"/>
      <c r="E5732" s="10"/>
      <c r="F5732" s="10"/>
      <c r="G5732" s="10"/>
      <c r="H5732" s="10"/>
      <c r="I5732" s="10"/>
      <c r="J5732" s="10"/>
      <c r="K5732" s="11"/>
      <c r="L5732" s="11"/>
      <c r="M5732" s="12"/>
      <c r="N5732" s="12"/>
      <c r="O5732" s="12"/>
      <c r="P5732" s="12"/>
      <c r="Q5732" s="12"/>
      <c r="R5732" s="12"/>
      <c r="S5732" s="12"/>
      <c r="T5732" s="12"/>
      <c r="U5732" s="12"/>
      <c r="V5732" s="12"/>
      <c r="W5732" s="12"/>
      <c r="X5732" s="12"/>
      <c r="Y5732" s="12"/>
      <c r="Z5732" s="12"/>
      <c r="AA5732" s="12"/>
      <c r="AB5732" s="12"/>
      <c r="AC5732" s="12"/>
      <c r="AD5732" s="12"/>
      <c r="AE5732" s="12"/>
      <c r="AF5732" s="12"/>
      <c r="AG5732" s="12"/>
      <c r="AH5732" s="12"/>
      <c r="AI5732" s="12"/>
      <c r="AJ5732" s="12"/>
      <c r="AK5732" s="12"/>
      <c r="AL5732" s="12"/>
      <c r="AM5732" s="12"/>
      <c r="AN5732" s="12"/>
      <c r="AO5732" s="12"/>
      <c r="AP5732" s="12"/>
      <c r="AQ5732" s="12"/>
      <c r="AR5732" s="12"/>
      <c r="AS5732" s="12"/>
      <c r="AT5732" s="12"/>
      <c r="AU5732" s="12"/>
      <c r="AV5732" s="12"/>
      <c r="AW5732" s="12"/>
      <c r="AX5732" s="12"/>
      <c r="AY5732" s="12"/>
      <c r="AZ5732" s="12"/>
      <c r="BA5732" s="12"/>
      <c r="BB5732" s="12"/>
      <c r="BC5732" s="12"/>
      <c r="BD5732" s="12"/>
      <c r="BE5732" s="12"/>
      <c r="BF5732" s="12"/>
      <c r="BG5732" s="12"/>
      <c r="BH5732" s="12"/>
      <c r="BI5732" s="12"/>
      <c r="BJ5732" s="13"/>
      <c r="BK5732" s="13"/>
      <c r="BL5732" s="13"/>
      <c r="BM5732" s="13"/>
      <c r="BN5732" s="13"/>
    </row>
    <row r="5733" spans="4:66" x14ac:dyDescent="0.25">
      <c r="D5733" s="7"/>
      <c r="E5733" s="10"/>
      <c r="F5733" s="10"/>
      <c r="G5733" s="10"/>
      <c r="H5733" s="10"/>
      <c r="I5733" s="10"/>
      <c r="J5733" s="10"/>
      <c r="K5733" s="11"/>
      <c r="L5733" s="11"/>
      <c r="M5733" s="12"/>
      <c r="N5733" s="12"/>
      <c r="O5733" s="12"/>
      <c r="P5733" s="12"/>
      <c r="Q5733" s="12"/>
      <c r="R5733" s="12"/>
      <c r="S5733" s="12"/>
      <c r="T5733" s="12"/>
      <c r="U5733" s="12"/>
      <c r="V5733" s="12"/>
      <c r="W5733" s="12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2"/>
      <c r="AS5733" s="12"/>
      <c r="AT5733" s="12"/>
      <c r="AU5733" s="12"/>
      <c r="AV5733" s="12"/>
      <c r="AW5733" s="12"/>
      <c r="AX5733" s="12"/>
      <c r="AY5733" s="12"/>
      <c r="AZ5733" s="12"/>
      <c r="BA5733" s="12"/>
      <c r="BB5733" s="12"/>
      <c r="BC5733" s="12"/>
      <c r="BD5733" s="12"/>
      <c r="BE5733" s="12"/>
      <c r="BF5733" s="12"/>
      <c r="BG5733" s="12"/>
      <c r="BH5733" s="12"/>
      <c r="BI5733" s="12"/>
      <c r="BJ5733" s="13"/>
      <c r="BK5733" s="13"/>
      <c r="BL5733" s="13"/>
      <c r="BM5733" s="13"/>
      <c r="BN5733" s="13"/>
    </row>
    <row r="5734" spans="4:66" x14ac:dyDescent="0.25">
      <c r="D5734" s="7"/>
      <c r="E5734" s="10"/>
      <c r="F5734" s="10"/>
      <c r="G5734" s="10"/>
      <c r="H5734" s="10"/>
      <c r="I5734" s="10"/>
      <c r="J5734" s="10"/>
      <c r="K5734" s="11"/>
      <c r="L5734" s="11"/>
      <c r="M5734" s="12"/>
      <c r="N5734" s="12"/>
      <c r="O5734" s="12"/>
      <c r="P5734" s="12"/>
      <c r="Q5734" s="12"/>
      <c r="R5734" s="12"/>
      <c r="S5734" s="12"/>
      <c r="T5734" s="12"/>
      <c r="U5734" s="12"/>
      <c r="V5734" s="12"/>
      <c r="W5734" s="12"/>
      <c r="X5734" s="12"/>
      <c r="Y5734" s="12"/>
      <c r="Z5734" s="12"/>
      <c r="AA5734" s="12"/>
      <c r="AB5734" s="12"/>
      <c r="AC5734" s="12"/>
      <c r="AD5734" s="12"/>
      <c r="AE5734" s="12"/>
      <c r="AF5734" s="12"/>
      <c r="AG5734" s="12"/>
      <c r="AH5734" s="12"/>
      <c r="AI5734" s="12"/>
      <c r="AJ5734" s="12"/>
      <c r="AK5734" s="12"/>
      <c r="AL5734" s="12"/>
      <c r="AM5734" s="12"/>
      <c r="AN5734" s="12"/>
      <c r="AO5734" s="12"/>
      <c r="AP5734" s="12"/>
      <c r="AQ5734" s="12"/>
      <c r="AR5734" s="12"/>
      <c r="AS5734" s="12"/>
      <c r="AT5734" s="12"/>
      <c r="AU5734" s="12"/>
      <c r="AV5734" s="12"/>
      <c r="AW5734" s="12"/>
      <c r="AX5734" s="12"/>
      <c r="AY5734" s="12"/>
      <c r="AZ5734" s="12"/>
      <c r="BA5734" s="12"/>
      <c r="BB5734" s="12"/>
      <c r="BC5734" s="12"/>
      <c r="BD5734" s="12"/>
      <c r="BE5734" s="12"/>
      <c r="BF5734" s="12"/>
      <c r="BG5734" s="12"/>
      <c r="BH5734" s="12"/>
      <c r="BI5734" s="12"/>
      <c r="BJ5734" s="13"/>
      <c r="BK5734" s="13"/>
      <c r="BL5734" s="13"/>
      <c r="BM5734" s="13"/>
      <c r="BN5734" s="13"/>
    </row>
    <row r="5735" spans="4:66" x14ac:dyDescent="0.25">
      <c r="D5735" s="7"/>
      <c r="E5735" s="10"/>
      <c r="F5735" s="10"/>
      <c r="G5735" s="10"/>
      <c r="H5735" s="10"/>
      <c r="I5735" s="10"/>
      <c r="J5735" s="10"/>
      <c r="K5735" s="11"/>
      <c r="L5735" s="11"/>
      <c r="M5735" s="12"/>
      <c r="N5735" s="12"/>
      <c r="O5735" s="12"/>
      <c r="P5735" s="12"/>
      <c r="Q5735" s="12"/>
      <c r="R5735" s="12"/>
      <c r="S5735" s="12"/>
      <c r="T5735" s="12"/>
      <c r="U5735" s="12"/>
      <c r="V5735" s="12"/>
      <c r="W5735" s="12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2"/>
      <c r="AS5735" s="12"/>
      <c r="AT5735" s="12"/>
      <c r="AU5735" s="12"/>
      <c r="AV5735" s="12"/>
      <c r="AW5735" s="12"/>
      <c r="AX5735" s="12"/>
      <c r="AY5735" s="12"/>
      <c r="AZ5735" s="12"/>
      <c r="BA5735" s="12"/>
      <c r="BB5735" s="12"/>
      <c r="BC5735" s="12"/>
      <c r="BD5735" s="12"/>
      <c r="BE5735" s="12"/>
      <c r="BF5735" s="12"/>
      <c r="BG5735" s="12"/>
      <c r="BH5735" s="12"/>
      <c r="BI5735" s="12"/>
      <c r="BJ5735" s="13"/>
      <c r="BK5735" s="13"/>
      <c r="BL5735" s="13"/>
      <c r="BM5735" s="13"/>
      <c r="BN5735" s="13"/>
    </row>
    <row r="5736" spans="4:66" x14ac:dyDescent="0.25">
      <c r="D5736" s="7"/>
      <c r="E5736" s="10"/>
      <c r="F5736" s="10"/>
      <c r="G5736" s="10"/>
      <c r="H5736" s="10"/>
      <c r="I5736" s="10"/>
      <c r="J5736" s="10"/>
      <c r="K5736" s="11"/>
      <c r="L5736" s="11"/>
      <c r="M5736" s="12"/>
      <c r="N5736" s="12"/>
      <c r="O5736" s="12"/>
      <c r="P5736" s="12"/>
      <c r="Q5736" s="12"/>
      <c r="R5736" s="12"/>
      <c r="S5736" s="12"/>
      <c r="T5736" s="12"/>
      <c r="U5736" s="12"/>
      <c r="V5736" s="12"/>
      <c r="W5736" s="12"/>
      <c r="X5736" s="12"/>
      <c r="Y5736" s="12"/>
      <c r="Z5736" s="12"/>
      <c r="AA5736" s="12"/>
      <c r="AB5736" s="12"/>
      <c r="AC5736" s="12"/>
      <c r="AD5736" s="12"/>
      <c r="AE5736" s="12"/>
      <c r="AF5736" s="12"/>
      <c r="AG5736" s="12"/>
      <c r="AH5736" s="12"/>
      <c r="AI5736" s="12"/>
      <c r="AJ5736" s="12"/>
      <c r="AK5736" s="12"/>
      <c r="AL5736" s="12"/>
      <c r="AM5736" s="12"/>
      <c r="AN5736" s="12"/>
      <c r="AO5736" s="12"/>
      <c r="AP5736" s="12"/>
      <c r="AQ5736" s="12"/>
      <c r="AR5736" s="12"/>
      <c r="AS5736" s="12"/>
      <c r="AT5736" s="12"/>
      <c r="AU5736" s="12"/>
      <c r="AV5736" s="12"/>
      <c r="AW5736" s="12"/>
      <c r="AX5736" s="12"/>
      <c r="AY5736" s="12"/>
      <c r="AZ5736" s="12"/>
      <c r="BA5736" s="12"/>
      <c r="BB5736" s="12"/>
      <c r="BC5736" s="12"/>
      <c r="BD5736" s="12"/>
      <c r="BE5736" s="12"/>
      <c r="BF5736" s="12"/>
      <c r="BG5736" s="12"/>
      <c r="BH5736" s="12"/>
      <c r="BI5736" s="12"/>
      <c r="BJ5736" s="13"/>
      <c r="BK5736" s="13"/>
      <c r="BL5736" s="13"/>
      <c r="BM5736" s="13"/>
      <c r="BN5736" s="13"/>
    </row>
    <row r="5737" spans="4:66" x14ac:dyDescent="0.25">
      <c r="D5737" s="7"/>
      <c r="E5737" s="10"/>
      <c r="F5737" s="10"/>
      <c r="G5737" s="10"/>
      <c r="H5737" s="10"/>
      <c r="I5737" s="10"/>
      <c r="J5737" s="10"/>
      <c r="K5737" s="11"/>
      <c r="L5737" s="11"/>
      <c r="M5737" s="12"/>
      <c r="N5737" s="12"/>
      <c r="O5737" s="12"/>
      <c r="P5737" s="12"/>
      <c r="Q5737" s="12"/>
      <c r="R5737" s="12"/>
      <c r="S5737" s="12"/>
      <c r="T5737" s="12"/>
      <c r="U5737" s="12"/>
      <c r="V5737" s="12"/>
      <c r="W5737" s="12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2"/>
      <c r="AS5737" s="12"/>
      <c r="AT5737" s="12"/>
      <c r="AU5737" s="12"/>
      <c r="AV5737" s="12"/>
      <c r="AW5737" s="12"/>
      <c r="AX5737" s="12"/>
      <c r="AY5737" s="12"/>
      <c r="AZ5737" s="12"/>
      <c r="BA5737" s="12"/>
      <c r="BB5737" s="12"/>
      <c r="BC5737" s="12"/>
      <c r="BD5737" s="12"/>
      <c r="BE5737" s="12"/>
      <c r="BF5737" s="12"/>
      <c r="BG5737" s="12"/>
      <c r="BH5737" s="12"/>
      <c r="BI5737" s="12"/>
      <c r="BJ5737" s="13"/>
      <c r="BK5737" s="13"/>
      <c r="BL5737" s="13"/>
      <c r="BM5737" s="13"/>
      <c r="BN5737" s="13"/>
    </row>
    <row r="5738" spans="4:66" x14ac:dyDescent="0.25">
      <c r="D5738" s="7"/>
      <c r="E5738" s="10"/>
      <c r="F5738" s="10"/>
      <c r="G5738" s="10"/>
      <c r="H5738" s="10"/>
      <c r="I5738" s="10"/>
      <c r="J5738" s="10"/>
      <c r="K5738" s="11"/>
      <c r="L5738" s="11"/>
      <c r="M5738" s="12"/>
      <c r="N5738" s="12"/>
      <c r="O5738" s="12"/>
      <c r="P5738" s="12"/>
      <c r="Q5738" s="12"/>
      <c r="R5738" s="12"/>
      <c r="S5738" s="12"/>
      <c r="T5738" s="12"/>
      <c r="U5738" s="12"/>
      <c r="V5738" s="12"/>
      <c r="W5738" s="12"/>
      <c r="X5738" s="12"/>
      <c r="Y5738" s="12"/>
      <c r="Z5738" s="12"/>
      <c r="AA5738" s="12"/>
      <c r="AB5738" s="12"/>
      <c r="AC5738" s="12"/>
      <c r="AD5738" s="12"/>
      <c r="AE5738" s="12"/>
      <c r="AF5738" s="12"/>
      <c r="AG5738" s="12"/>
      <c r="AH5738" s="12"/>
      <c r="AI5738" s="12"/>
      <c r="AJ5738" s="12"/>
      <c r="AK5738" s="12"/>
      <c r="AL5738" s="12"/>
      <c r="AM5738" s="12"/>
      <c r="AN5738" s="12"/>
      <c r="AO5738" s="12"/>
      <c r="AP5738" s="12"/>
      <c r="AQ5738" s="12"/>
      <c r="AR5738" s="12"/>
      <c r="AS5738" s="12"/>
      <c r="AT5738" s="12"/>
      <c r="AU5738" s="12"/>
      <c r="AV5738" s="12"/>
      <c r="AW5738" s="12"/>
      <c r="AX5738" s="12"/>
      <c r="AY5738" s="12"/>
      <c r="AZ5738" s="12"/>
      <c r="BA5738" s="12"/>
      <c r="BB5738" s="12"/>
      <c r="BC5738" s="12"/>
      <c r="BD5738" s="12"/>
      <c r="BE5738" s="12"/>
      <c r="BF5738" s="12"/>
      <c r="BG5738" s="12"/>
      <c r="BH5738" s="12"/>
      <c r="BI5738" s="12"/>
      <c r="BJ5738" s="13"/>
      <c r="BK5738" s="13"/>
      <c r="BL5738" s="13"/>
      <c r="BM5738" s="13"/>
      <c r="BN5738" s="13"/>
    </row>
    <row r="5739" spans="4:66" x14ac:dyDescent="0.25">
      <c r="D5739" s="7"/>
      <c r="E5739" s="10"/>
      <c r="F5739" s="10"/>
      <c r="G5739" s="10"/>
      <c r="H5739" s="10"/>
      <c r="I5739" s="10"/>
      <c r="J5739" s="10"/>
      <c r="K5739" s="11"/>
      <c r="L5739" s="11"/>
      <c r="M5739" s="12"/>
      <c r="N5739" s="12"/>
      <c r="O5739" s="12"/>
      <c r="P5739" s="12"/>
      <c r="Q5739" s="12"/>
      <c r="R5739" s="12"/>
      <c r="S5739" s="12"/>
      <c r="T5739" s="12"/>
      <c r="U5739" s="12"/>
      <c r="V5739" s="12"/>
      <c r="W5739" s="12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2"/>
      <c r="AS5739" s="12"/>
      <c r="AT5739" s="12"/>
      <c r="AU5739" s="12"/>
      <c r="AV5739" s="12"/>
      <c r="AW5739" s="12"/>
      <c r="AX5739" s="12"/>
      <c r="AY5739" s="12"/>
      <c r="AZ5739" s="12"/>
      <c r="BA5739" s="12"/>
      <c r="BB5739" s="12"/>
      <c r="BC5739" s="12"/>
      <c r="BD5739" s="12"/>
      <c r="BE5739" s="12"/>
      <c r="BF5739" s="12"/>
      <c r="BG5739" s="12"/>
      <c r="BH5739" s="12"/>
      <c r="BI5739" s="12"/>
      <c r="BJ5739" s="13"/>
      <c r="BK5739" s="13"/>
      <c r="BL5739" s="13"/>
      <c r="BM5739" s="13"/>
      <c r="BN5739" s="13"/>
    </row>
    <row r="5740" spans="4:66" x14ac:dyDescent="0.25">
      <c r="D5740" s="7"/>
      <c r="E5740" s="10"/>
      <c r="F5740" s="10"/>
      <c r="G5740" s="10"/>
      <c r="H5740" s="10"/>
      <c r="I5740" s="10"/>
      <c r="J5740" s="10"/>
      <c r="K5740" s="11"/>
      <c r="L5740" s="11"/>
      <c r="M5740" s="12"/>
      <c r="N5740" s="12"/>
      <c r="O5740" s="12"/>
      <c r="P5740" s="12"/>
      <c r="Q5740" s="12"/>
      <c r="R5740" s="12"/>
      <c r="S5740" s="12"/>
      <c r="T5740" s="12"/>
      <c r="U5740" s="12"/>
      <c r="V5740" s="12"/>
      <c r="W5740" s="12"/>
      <c r="X5740" s="12"/>
      <c r="Y5740" s="12"/>
      <c r="Z5740" s="12"/>
      <c r="AA5740" s="12"/>
      <c r="AB5740" s="12"/>
      <c r="AC5740" s="12"/>
      <c r="AD5740" s="12"/>
      <c r="AE5740" s="12"/>
      <c r="AF5740" s="12"/>
      <c r="AG5740" s="12"/>
      <c r="AH5740" s="12"/>
      <c r="AI5740" s="12"/>
      <c r="AJ5740" s="12"/>
      <c r="AK5740" s="12"/>
      <c r="AL5740" s="12"/>
      <c r="AM5740" s="12"/>
      <c r="AN5740" s="12"/>
      <c r="AO5740" s="12"/>
      <c r="AP5740" s="12"/>
      <c r="AQ5740" s="12"/>
      <c r="AR5740" s="12"/>
      <c r="AS5740" s="12"/>
      <c r="AT5740" s="12"/>
      <c r="AU5740" s="12"/>
      <c r="AV5740" s="12"/>
      <c r="AW5740" s="12"/>
      <c r="AX5740" s="12"/>
      <c r="AY5740" s="12"/>
      <c r="AZ5740" s="12"/>
      <c r="BA5740" s="12"/>
      <c r="BB5740" s="12"/>
      <c r="BC5740" s="12"/>
      <c r="BD5740" s="12"/>
      <c r="BE5740" s="12"/>
      <c r="BF5740" s="12"/>
      <c r="BG5740" s="12"/>
      <c r="BH5740" s="12"/>
      <c r="BI5740" s="12"/>
      <c r="BJ5740" s="13"/>
      <c r="BK5740" s="13"/>
      <c r="BL5740" s="13"/>
      <c r="BM5740" s="13"/>
      <c r="BN5740" s="13"/>
    </row>
    <row r="5741" spans="4:66" x14ac:dyDescent="0.25">
      <c r="D5741" s="7"/>
      <c r="E5741" s="10"/>
      <c r="F5741" s="10"/>
      <c r="G5741" s="10"/>
      <c r="H5741" s="10"/>
      <c r="I5741" s="10"/>
      <c r="J5741" s="10"/>
      <c r="K5741" s="11"/>
      <c r="L5741" s="11"/>
      <c r="M5741" s="12"/>
      <c r="N5741" s="12"/>
      <c r="O5741" s="12"/>
      <c r="P5741" s="12"/>
      <c r="Q5741" s="12"/>
      <c r="R5741" s="12"/>
      <c r="S5741" s="12"/>
      <c r="T5741" s="12"/>
      <c r="U5741" s="12"/>
      <c r="V5741" s="12"/>
      <c r="W5741" s="12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2"/>
      <c r="AS5741" s="12"/>
      <c r="AT5741" s="12"/>
      <c r="AU5741" s="12"/>
      <c r="AV5741" s="12"/>
      <c r="AW5741" s="12"/>
      <c r="AX5741" s="12"/>
      <c r="AY5741" s="12"/>
      <c r="AZ5741" s="12"/>
      <c r="BA5741" s="12"/>
      <c r="BB5741" s="12"/>
      <c r="BC5741" s="12"/>
      <c r="BD5741" s="12"/>
      <c r="BE5741" s="12"/>
      <c r="BF5741" s="12"/>
      <c r="BG5741" s="12"/>
      <c r="BH5741" s="12"/>
      <c r="BI5741" s="12"/>
      <c r="BJ5741" s="13"/>
      <c r="BK5741" s="13"/>
      <c r="BL5741" s="13"/>
      <c r="BM5741" s="13"/>
      <c r="BN5741" s="13"/>
    </row>
    <row r="5742" spans="4:66" x14ac:dyDescent="0.25">
      <c r="D5742" s="7"/>
      <c r="E5742" s="10"/>
      <c r="F5742" s="10"/>
      <c r="G5742" s="10"/>
      <c r="H5742" s="10"/>
      <c r="I5742" s="10"/>
      <c r="J5742" s="10"/>
      <c r="K5742" s="11"/>
      <c r="L5742" s="11"/>
      <c r="M5742" s="12"/>
      <c r="N5742" s="12"/>
      <c r="O5742" s="12"/>
      <c r="P5742" s="12"/>
      <c r="Q5742" s="12"/>
      <c r="R5742" s="12"/>
      <c r="S5742" s="12"/>
      <c r="T5742" s="12"/>
      <c r="U5742" s="12"/>
      <c r="V5742" s="12"/>
      <c r="W5742" s="12"/>
      <c r="X5742" s="12"/>
      <c r="Y5742" s="12"/>
      <c r="Z5742" s="12"/>
      <c r="AA5742" s="12"/>
      <c r="AB5742" s="12"/>
      <c r="AC5742" s="12"/>
      <c r="AD5742" s="12"/>
      <c r="AE5742" s="12"/>
      <c r="AF5742" s="12"/>
      <c r="AG5742" s="12"/>
      <c r="AH5742" s="12"/>
      <c r="AI5742" s="12"/>
      <c r="AJ5742" s="12"/>
      <c r="AK5742" s="12"/>
      <c r="AL5742" s="12"/>
      <c r="AM5742" s="12"/>
      <c r="AN5742" s="12"/>
      <c r="AO5742" s="12"/>
      <c r="AP5742" s="12"/>
      <c r="AQ5742" s="12"/>
      <c r="AR5742" s="12"/>
      <c r="AS5742" s="12"/>
      <c r="AT5742" s="12"/>
      <c r="AU5742" s="12"/>
      <c r="AV5742" s="12"/>
      <c r="AW5742" s="12"/>
      <c r="AX5742" s="12"/>
      <c r="AY5742" s="12"/>
      <c r="AZ5742" s="12"/>
      <c r="BA5742" s="12"/>
      <c r="BB5742" s="12"/>
      <c r="BC5742" s="12"/>
      <c r="BD5742" s="12"/>
      <c r="BE5742" s="12"/>
      <c r="BF5742" s="12"/>
      <c r="BG5742" s="12"/>
      <c r="BH5742" s="12"/>
      <c r="BI5742" s="12"/>
      <c r="BJ5742" s="13"/>
      <c r="BK5742" s="13"/>
      <c r="BL5742" s="13"/>
      <c r="BM5742" s="13"/>
      <c r="BN5742" s="13"/>
    </row>
    <row r="5743" spans="4:66" x14ac:dyDescent="0.25">
      <c r="D5743" s="7"/>
      <c r="E5743" s="10"/>
      <c r="F5743" s="10"/>
      <c r="G5743" s="10"/>
      <c r="H5743" s="10"/>
      <c r="I5743" s="10"/>
      <c r="J5743" s="10"/>
      <c r="K5743" s="11"/>
      <c r="L5743" s="11"/>
      <c r="M5743" s="12"/>
      <c r="N5743" s="12"/>
      <c r="O5743" s="12"/>
      <c r="P5743" s="12"/>
      <c r="Q5743" s="12"/>
      <c r="R5743" s="12"/>
      <c r="S5743" s="12"/>
      <c r="T5743" s="12"/>
      <c r="U5743" s="12"/>
      <c r="V5743" s="12"/>
      <c r="W5743" s="12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2"/>
      <c r="AS5743" s="12"/>
      <c r="AT5743" s="12"/>
      <c r="AU5743" s="12"/>
      <c r="AV5743" s="12"/>
      <c r="AW5743" s="12"/>
      <c r="AX5743" s="12"/>
      <c r="AY5743" s="12"/>
      <c r="AZ5743" s="12"/>
      <c r="BA5743" s="12"/>
      <c r="BB5743" s="12"/>
      <c r="BC5743" s="12"/>
      <c r="BD5743" s="12"/>
      <c r="BE5743" s="12"/>
      <c r="BF5743" s="12"/>
      <c r="BG5743" s="12"/>
      <c r="BH5743" s="12"/>
      <c r="BI5743" s="12"/>
      <c r="BJ5743" s="13"/>
      <c r="BK5743" s="13"/>
      <c r="BL5743" s="13"/>
      <c r="BM5743" s="13"/>
      <c r="BN5743" s="13"/>
    </row>
    <row r="5744" spans="4:66" x14ac:dyDescent="0.25">
      <c r="D5744" s="7"/>
      <c r="E5744" s="10"/>
      <c r="F5744" s="10"/>
      <c r="G5744" s="10"/>
      <c r="H5744" s="10"/>
      <c r="I5744" s="10"/>
      <c r="J5744" s="10"/>
      <c r="K5744" s="11"/>
      <c r="L5744" s="11"/>
      <c r="M5744" s="12"/>
      <c r="N5744" s="12"/>
      <c r="O5744" s="12"/>
      <c r="P5744" s="12"/>
      <c r="Q5744" s="12"/>
      <c r="R5744" s="12"/>
      <c r="S5744" s="12"/>
      <c r="T5744" s="12"/>
      <c r="U5744" s="12"/>
      <c r="V5744" s="12"/>
      <c r="W5744" s="12"/>
      <c r="X5744" s="12"/>
      <c r="Y5744" s="12"/>
      <c r="Z5744" s="12"/>
      <c r="AA5744" s="12"/>
      <c r="AB5744" s="12"/>
      <c r="AC5744" s="12"/>
      <c r="AD5744" s="12"/>
      <c r="AE5744" s="12"/>
      <c r="AF5744" s="12"/>
      <c r="AG5744" s="12"/>
      <c r="AH5744" s="12"/>
      <c r="AI5744" s="12"/>
      <c r="AJ5744" s="12"/>
      <c r="AK5744" s="12"/>
      <c r="AL5744" s="12"/>
      <c r="AM5744" s="12"/>
      <c r="AN5744" s="12"/>
      <c r="AO5744" s="12"/>
      <c r="AP5744" s="12"/>
      <c r="AQ5744" s="12"/>
      <c r="AR5744" s="12"/>
      <c r="AS5744" s="12"/>
      <c r="AT5744" s="12"/>
      <c r="AU5744" s="12"/>
      <c r="AV5744" s="12"/>
      <c r="AW5744" s="12"/>
      <c r="AX5744" s="12"/>
      <c r="AY5744" s="12"/>
      <c r="AZ5744" s="12"/>
      <c r="BA5744" s="12"/>
      <c r="BB5744" s="12"/>
      <c r="BC5744" s="12"/>
      <c r="BD5744" s="12"/>
      <c r="BE5744" s="12"/>
      <c r="BF5744" s="12"/>
      <c r="BG5744" s="12"/>
      <c r="BH5744" s="12"/>
      <c r="BI5744" s="12"/>
      <c r="BJ5744" s="13"/>
      <c r="BK5744" s="13"/>
      <c r="BL5744" s="13"/>
      <c r="BM5744" s="13"/>
      <c r="BN5744" s="13"/>
    </row>
    <row r="5745" spans="4:66" x14ac:dyDescent="0.25">
      <c r="D5745" s="7"/>
      <c r="E5745" s="10"/>
      <c r="F5745" s="10"/>
      <c r="G5745" s="10"/>
      <c r="H5745" s="10"/>
      <c r="I5745" s="10"/>
      <c r="J5745" s="10"/>
      <c r="K5745" s="11"/>
      <c r="L5745" s="11"/>
      <c r="M5745" s="12"/>
      <c r="N5745" s="12"/>
      <c r="O5745" s="12"/>
      <c r="P5745" s="12"/>
      <c r="Q5745" s="12"/>
      <c r="R5745" s="12"/>
      <c r="S5745" s="12"/>
      <c r="T5745" s="12"/>
      <c r="U5745" s="12"/>
      <c r="V5745" s="12"/>
      <c r="W5745" s="12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2"/>
      <c r="AS5745" s="12"/>
      <c r="AT5745" s="12"/>
      <c r="AU5745" s="12"/>
      <c r="AV5745" s="12"/>
      <c r="AW5745" s="12"/>
      <c r="AX5745" s="12"/>
      <c r="AY5745" s="12"/>
      <c r="AZ5745" s="12"/>
      <c r="BA5745" s="12"/>
      <c r="BB5745" s="12"/>
      <c r="BC5745" s="12"/>
      <c r="BD5745" s="12"/>
      <c r="BE5745" s="12"/>
      <c r="BF5745" s="12"/>
      <c r="BG5745" s="12"/>
      <c r="BH5745" s="12"/>
      <c r="BI5745" s="12"/>
      <c r="BJ5745" s="13"/>
      <c r="BK5745" s="13"/>
      <c r="BL5745" s="13"/>
      <c r="BM5745" s="13"/>
      <c r="BN5745" s="13"/>
    </row>
    <row r="5746" spans="4:66" x14ac:dyDescent="0.25">
      <c r="D5746" s="7"/>
      <c r="E5746" s="10"/>
      <c r="F5746" s="10"/>
      <c r="G5746" s="10"/>
      <c r="H5746" s="10"/>
      <c r="I5746" s="10"/>
      <c r="J5746" s="10"/>
      <c r="K5746" s="11"/>
      <c r="L5746" s="11"/>
      <c r="M5746" s="12"/>
      <c r="N5746" s="12"/>
      <c r="O5746" s="12"/>
      <c r="P5746" s="12"/>
      <c r="Q5746" s="12"/>
      <c r="R5746" s="12"/>
      <c r="S5746" s="12"/>
      <c r="T5746" s="12"/>
      <c r="U5746" s="12"/>
      <c r="V5746" s="12"/>
      <c r="W5746" s="12"/>
      <c r="X5746" s="12"/>
      <c r="Y5746" s="12"/>
      <c r="Z5746" s="12"/>
      <c r="AA5746" s="12"/>
      <c r="AB5746" s="12"/>
      <c r="AC5746" s="12"/>
      <c r="AD5746" s="12"/>
      <c r="AE5746" s="12"/>
      <c r="AF5746" s="12"/>
      <c r="AG5746" s="12"/>
      <c r="AH5746" s="12"/>
      <c r="AI5746" s="12"/>
      <c r="AJ5746" s="12"/>
      <c r="AK5746" s="12"/>
      <c r="AL5746" s="12"/>
      <c r="AM5746" s="12"/>
      <c r="AN5746" s="12"/>
      <c r="AO5746" s="12"/>
      <c r="AP5746" s="12"/>
      <c r="AQ5746" s="12"/>
      <c r="AR5746" s="12"/>
      <c r="AS5746" s="12"/>
      <c r="AT5746" s="12"/>
      <c r="AU5746" s="12"/>
      <c r="AV5746" s="12"/>
      <c r="AW5746" s="12"/>
      <c r="AX5746" s="12"/>
      <c r="AY5746" s="12"/>
      <c r="AZ5746" s="12"/>
      <c r="BA5746" s="12"/>
      <c r="BB5746" s="12"/>
      <c r="BC5746" s="12"/>
      <c r="BD5746" s="12"/>
      <c r="BE5746" s="12"/>
      <c r="BF5746" s="12"/>
      <c r="BG5746" s="12"/>
      <c r="BH5746" s="12"/>
      <c r="BI5746" s="12"/>
      <c r="BJ5746" s="13"/>
      <c r="BK5746" s="13"/>
      <c r="BL5746" s="13"/>
      <c r="BM5746" s="13"/>
      <c r="BN5746" s="13"/>
    </row>
    <row r="5747" spans="4:66" x14ac:dyDescent="0.25">
      <c r="D5747" s="7"/>
      <c r="E5747" s="10"/>
      <c r="F5747" s="10"/>
      <c r="G5747" s="10"/>
      <c r="H5747" s="10"/>
      <c r="I5747" s="10"/>
      <c r="J5747" s="10"/>
      <c r="K5747" s="11"/>
      <c r="L5747" s="11"/>
      <c r="M5747" s="12"/>
      <c r="N5747" s="12"/>
      <c r="O5747" s="12"/>
      <c r="P5747" s="12"/>
      <c r="Q5747" s="12"/>
      <c r="R5747" s="12"/>
      <c r="S5747" s="12"/>
      <c r="T5747" s="12"/>
      <c r="U5747" s="12"/>
      <c r="V5747" s="12"/>
      <c r="W5747" s="12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2"/>
      <c r="AS5747" s="12"/>
      <c r="AT5747" s="12"/>
      <c r="AU5747" s="12"/>
      <c r="AV5747" s="12"/>
      <c r="AW5747" s="12"/>
      <c r="AX5747" s="12"/>
      <c r="AY5747" s="12"/>
      <c r="AZ5747" s="12"/>
      <c r="BA5747" s="12"/>
      <c r="BB5747" s="12"/>
      <c r="BC5747" s="12"/>
      <c r="BD5747" s="12"/>
      <c r="BE5747" s="12"/>
      <c r="BF5747" s="12"/>
      <c r="BG5747" s="12"/>
      <c r="BH5747" s="12"/>
      <c r="BI5747" s="12"/>
      <c r="BJ5747" s="13"/>
      <c r="BK5747" s="13"/>
      <c r="BL5747" s="13"/>
      <c r="BM5747" s="13"/>
      <c r="BN5747" s="13"/>
    </row>
    <row r="5748" spans="4:66" x14ac:dyDescent="0.25">
      <c r="D5748" s="7"/>
      <c r="E5748" s="10"/>
      <c r="F5748" s="10"/>
      <c r="G5748" s="10"/>
      <c r="H5748" s="10"/>
      <c r="I5748" s="10"/>
      <c r="J5748" s="10"/>
      <c r="K5748" s="11"/>
      <c r="L5748" s="11"/>
      <c r="M5748" s="12"/>
      <c r="N5748" s="12"/>
      <c r="O5748" s="12"/>
      <c r="P5748" s="12"/>
      <c r="Q5748" s="12"/>
      <c r="R5748" s="12"/>
      <c r="S5748" s="12"/>
      <c r="T5748" s="12"/>
      <c r="U5748" s="12"/>
      <c r="V5748" s="12"/>
      <c r="W5748" s="12"/>
      <c r="X5748" s="12"/>
      <c r="Y5748" s="12"/>
      <c r="Z5748" s="12"/>
      <c r="AA5748" s="12"/>
      <c r="AB5748" s="12"/>
      <c r="AC5748" s="12"/>
      <c r="AD5748" s="12"/>
      <c r="AE5748" s="12"/>
      <c r="AF5748" s="12"/>
      <c r="AG5748" s="12"/>
      <c r="AH5748" s="12"/>
      <c r="AI5748" s="12"/>
      <c r="AJ5748" s="12"/>
      <c r="AK5748" s="12"/>
      <c r="AL5748" s="12"/>
      <c r="AM5748" s="12"/>
      <c r="AN5748" s="12"/>
      <c r="AO5748" s="12"/>
      <c r="AP5748" s="12"/>
      <c r="AQ5748" s="12"/>
      <c r="AR5748" s="12"/>
      <c r="AS5748" s="12"/>
      <c r="AT5748" s="12"/>
      <c r="AU5748" s="12"/>
      <c r="AV5748" s="12"/>
      <c r="AW5748" s="12"/>
      <c r="AX5748" s="12"/>
      <c r="AY5748" s="12"/>
      <c r="AZ5748" s="12"/>
      <c r="BA5748" s="12"/>
      <c r="BB5748" s="12"/>
      <c r="BC5748" s="12"/>
      <c r="BD5748" s="12"/>
      <c r="BE5748" s="12"/>
      <c r="BF5748" s="12"/>
      <c r="BG5748" s="12"/>
      <c r="BH5748" s="12"/>
      <c r="BI5748" s="12"/>
      <c r="BJ5748" s="13"/>
      <c r="BK5748" s="13"/>
      <c r="BL5748" s="13"/>
      <c r="BM5748" s="13"/>
      <c r="BN5748" s="13"/>
    </row>
    <row r="5749" spans="4:66" x14ac:dyDescent="0.25">
      <c r="D5749" s="7"/>
      <c r="E5749" s="10"/>
      <c r="F5749" s="10"/>
      <c r="G5749" s="10"/>
      <c r="H5749" s="10"/>
      <c r="I5749" s="10"/>
      <c r="J5749" s="10"/>
      <c r="K5749" s="11"/>
      <c r="L5749" s="11"/>
      <c r="M5749" s="12"/>
      <c r="N5749" s="12"/>
      <c r="O5749" s="12"/>
      <c r="P5749" s="12"/>
      <c r="Q5749" s="12"/>
      <c r="R5749" s="12"/>
      <c r="S5749" s="12"/>
      <c r="T5749" s="12"/>
      <c r="U5749" s="12"/>
      <c r="V5749" s="12"/>
      <c r="W5749" s="12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2"/>
      <c r="AS5749" s="12"/>
      <c r="AT5749" s="12"/>
      <c r="AU5749" s="12"/>
      <c r="AV5749" s="12"/>
      <c r="AW5749" s="12"/>
      <c r="AX5749" s="12"/>
      <c r="AY5749" s="12"/>
      <c r="AZ5749" s="12"/>
      <c r="BA5749" s="12"/>
      <c r="BB5749" s="12"/>
      <c r="BC5749" s="12"/>
      <c r="BD5749" s="12"/>
      <c r="BE5749" s="12"/>
      <c r="BF5749" s="12"/>
      <c r="BG5749" s="12"/>
      <c r="BH5749" s="12"/>
      <c r="BI5749" s="12"/>
      <c r="BJ5749" s="13"/>
      <c r="BK5749" s="13"/>
      <c r="BL5749" s="13"/>
      <c r="BM5749" s="13"/>
      <c r="BN5749" s="13"/>
    </row>
    <row r="5750" spans="4:66" x14ac:dyDescent="0.25">
      <c r="D5750" s="7"/>
      <c r="E5750" s="10"/>
      <c r="F5750" s="10"/>
      <c r="G5750" s="10"/>
      <c r="H5750" s="10"/>
      <c r="I5750" s="10"/>
      <c r="J5750" s="10"/>
      <c r="K5750" s="11"/>
      <c r="L5750" s="11"/>
      <c r="M5750" s="12"/>
      <c r="N5750" s="12"/>
      <c r="O5750" s="12"/>
      <c r="P5750" s="12"/>
      <c r="Q5750" s="12"/>
      <c r="R5750" s="12"/>
      <c r="S5750" s="12"/>
      <c r="T5750" s="12"/>
      <c r="U5750" s="12"/>
      <c r="V5750" s="12"/>
      <c r="W5750" s="12"/>
      <c r="X5750" s="12"/>
      <c r="Y5750" s="12"/>
      <c r="Z5750" s="12"/>
      <c r="AA5750" s="12"/>
      <c r="AB5750" s="12"/>
      <c r="AC5750" s="12"/>
      <c r="AD5750" s="12"/>
      <c r="AE5750" s="12"/>
      <c r="AF5750" s="12"/>
      <c r="AG5750" s="12"/>
      <c r="AH5750" s="12"/>
      <c r="AI5750" s="12"/>
      <c r="AJ5750" s="12"/>
      <c r="AK5750" s="12"/>
      <c r="AL5750" s="12"/>
      <c r="AM5750" s="12"/>
      <c r="AN5750" s="12"/>
      <c r="AO5750" s="12"/>
      <c r="AP5750" s="12"/>
      <c r="AQ5750" s="12"/>
      <c r="AR5750" s="12"/>
      <c r="AS5750" s="12"/>
      <c r="AT5750" s="12"/>
      <c r="AU5750" s="12"/>
      <c r="AV5750" s="12"/>
      <c r="AW5750" s="12"/>
      <c r="AX5750" s="12"/>
      <c r="AY5750" s="12"/>
      <c r="AZ5750" s="12"/>
      <c r="BA5750" s="12"/>
      <c r="BB5750" s="12"/>
      <c r="BC5750" s="12"/>
      <c r="BD5750" s="12"/>
      <c r="BE5750" s="12"/>
      <c r="BF5750" s="12"/>
      <c r="BG5750" s="12"/>
      <c r="BH5750" s="12"/>
      <c r="BI5750" s="12"/>
      <c r="BJ5750" s="13"/>
      <c r="BK5750" s="13"/>
      <c r="BL5750" s="13"/>
      <c r="BM5750" s="13"/>
      <c r="BN5750" s="13"/>
    </row>
    <row r="5751" spans="4:66" x14ac:dyDescent="0.25">
      <c r="D5751" s="7"/>
      <c r="E5751" s="10"/>
      <c r="F5751" s="10"/>
      <c r="G5751" s="10"/>
      <c r="H5751" s="10"/>
      <c r="I5751" s="10"/>
      <c r="J5751" s="10"/>
      <c r="K5751" s="11"/>
      <c r="L5751" s="11"/>
      <c r="M5751" s="12"/>
      <c r="N5751" s="12"/>
      <c r="O5751" s="12"/>
      <c r="P5751" s="12"/>
      <c r="Q5751" s="12"/>
      <c r="R5751" s="12"/>
      <c r="S5751" s="12"/>
      <c r="T5751" s="12"/>
      <c r="U5751" s="12"/>
      <c r="V5751" s="12"/>
      <c r="W5751" s="12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2"/>
      <c r="AS5751" s="12"/>
      <c r="AT5751" s="12"/>
      <c r="AU5751" s="12"/>
      <c r="AV5751" s="12"/>
      <c r="AW5751" s="12"/>
      <c r="AX5751" s="12"/>
      <c r="AY5751" s="12"/>
      <c r="AZ5751" s="12"/>
      <c r="BA5751" s="12"/>
      <c r="BB5751" s="12"/>
      <c r="BC5751" s="12"/>
      <c r="BD5751" s="12"/>
      <c r="BE5751" s="12"/>
      <c r="BF5751" s="12"/>
      <c r="BG5751" s="12"/>
      <c r="BH5751" s="12"/>
      <c r="BI5751" s="12"/>
      <c r="BJ5751" s="13"/>
      <c r="BK5751" s="13"/>
      <c r="BL5751" s="13"/>
      <c r="BM5751" s="13"/>
      <c r="BN5751" s="13"/>
    </row>
    <row r="5752" spans="4:66" x14ac:dyDescent="0.25">
      <c r="D5752" s="7"/>
      <c r="E5752" s="10"/>
      <c r="F5752" s="10"/>
      <c r="G5752" s="10"/>
      <c r="H5752" s="10"/>
      <c r="I5752" s="10"/>
      <c r="J5752" s="10"/>
      <c r="K5752" s="11"/>
      <c r="L5752" s="11"/>
      <c r="M5752" s="12"/>
      <c r="N5752" s="12"/>
      <c r="O5752" s="12"/>
      <c r="P5752" s="12"/>
      <c r="Q5752" s="12"/>
      <c r="R5752" s="12"/>
      <c r="S5752" s="12"/>
      <c r="T5752" s="12"/>
      <c r="U5752" s="12"/>
      <c r="V5752" s="12"/>
      <c r="W5752" s="12"/>
      <c r="X5752" s="12"/>
      <c r="Y5752" s="12"/>
      <c r="Z5752" s="12"/>
      <c r="AA5752" s="12"/>
      <c r="AB5752" s="12"/>
      <c r="AC5752" s="12"/>
      <c r="AD5752" s="12"/>
      <c r="AE5752" s="12"/>
      <c r="AF5752" s="12"/>
      <c r="AG5752" s="12"/>
      <c r="AH5752" s="12"/>
      <c r="AI5752" s="12"/>
      <c r="AJ5752" s="12"/>
      <c r="AK5752" s="12"/>
      <c r="AL5752" s="12"/>
      <c r="AM5752" s="12"/>
      <c r="AN5752" s="12"/>
      <c r="AO5752" s="12"/>
      <c r="AP5752" s="12"/>
      <c r="AQ5752" s="12"/>
      <c r="AR5752" s="12"/>
      <c r="AS5752" s="12"/>
      <c r="AT5752" s="12"/>
      <c r="AU5752" s="12"/>
      <c r="AV5752" s="12"/>
      <c r="AW5752" s="12"/>
      <c r="AX5752" s="12"/>
      <c r="AY5752" s="12"/>
      <c r="AZ5752" s="12"/>
      <c r="BA5752" s="12"/>
      <c r="BB5752" s="12"/>
      <c r="BC5752" s="12"/>
      <c r="BD5752" s="12"/>
      <c r="BE5752" s="12"/>
      <c r="BF5752" s="12"/>
      <c r="BG5752" s="12"/>
      <c r="BH5752" s="12"/>
      <c r="BI5752" s="12"/>
      <c r="BJ5752" s="13"/>
      <c r="BK5752" s="13"/>
      <c r="BL5752" s="13"/>
      <c r="BM5752" s="13"/>
      <c r="BN5752" s="13"/>
    </row>
    <row r="5753" spans="4:66" x14ac:dyDescent="0.25">
      <c r="D5753" s="7"/>
      <c r="E5753" s="10"/>
      <c r="F5753" s="10"/>
      <c r="G5753" s="10"/>
      <c r="H5753" s="10"/>
      <c r="I5753" s="10"/>
      <c r="J5753" s="10"/>
      <c r="K5753" s="11"/>
      <c r="L5753" s="11"/>
      <c r="M5753" s="12"/>
      <c r="N5753" s="12"/>
      <c r="O5753" s="12"/>
      <c r="P5753" s="12"/>
      <c r="Q5753" s="12"/>
      <c r="R5753" s="12"/>
      <c r="S5753" s="12"/>
      <c r="T5753" s="12"/>
      <c r="U5753" s="12"/>
      <c r="V5753" s="12"/>
      <c r="W5753" s="12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2"/>
      <c r="AS5753" s="12"/>
      <c r="AT5753" s="12"/>
      <c r="AU5753" s="12"/>
      <c r="AV5753" s="12"/>
      <c r="AW5753" s="12"/>
      <c r="AX5753" s="12"/>
      <c r="AY5753" s="12"/>
      <c r="AZ5753" s="12"/>
      <c r="BA5753" s="12"/>
      <c r="BB5753" s="12"/>
      <c r="BC5753" s="12"/>
      <c r="BD5753" s="12"/>
      <c r="BE5753" s="12"/>
      <c r="BF5753" s="12"/>
      <c r="BG5753" s="12"/>
      <c r="BH5753" s="12"/>
      <c r="BI5753" s="12"/>
      <c r="BJ5753" s="13"/>
      <c r="BK5753" s="13"/>
      <c r="BL5753" s="13"/>
      <c r="BM5753" s="13"/>
      <c r="BN5753" s="13"/>
    </row>
    <row r="5754" spans="4:66" x14ac:dyDescent="0.25">
      <c r="D5754" s="7"/>
      <c r="E5754" s="10"/>
      <c r="F5754" s="10"/>
      <c r="G5754" s="10"/>
      <c r="H5754" s="10"/>
      <c r="I5754" s="10"/>
      <c r="J5754" s="10"/>
      <c r="K5754" s="11"/>
      <c r="L5754" s="11"/>
      <c r="M5754" s="12"/>
      <c r="N5754" s="12"/>
      <c r="O5754" s="12"/>
      <c r="P5754" s="12"/>
      <c r="Q5754" s="12"/>
      <c r="R5754" s="12"/>
      <c r="S5754" s="12"/>
      <c r="T5754" s="12"/>
      <c r="U5754" s="12"/>
      <c r="V5754" s="12"/>
      <c r="W5754" s="12"/>
      <c r="X5754" s="12"/>
      <c r="Y5754" s="12"/>
      <c r="Z5754" s="12"/>
      <c r="AA5754" s="12"/>
      <c r="AB5754" s="12"/>
      <c r="AC5754" s="12"/>
      <c r="AD5754" s="12"/>
      <c r="AE5754" s="12"/>
      <c r="AF5754" s="12"/>
      <c r="AG5754" s="12"/>
      <c r="AH5754" s="12"/>
      <c r="AI5754" s="12"/>
      <c r="AJ5754" s="12"/>
      <c r="AK5754" s="12"/>
      <c r="AL5754" s="12"/>
      <c r="AM5754" s="12"/>
      <c r="AN5754" s="12"/>
      <c r="AO5754" s="12"/>
      <c r="AP5754" s="12"/>
      <c r="AQ5754" s="12"/>
      <c r="AR5754" s="12"/>
      <c r="AS5754" s="12"/>
      <c r="AT5754" s="12"/>
      <c r="AU5754" s="12"/>
      <c r="AV5754" s="12"/>
      <c r="AW5754" s="12"/>
      <c r="AX5754" s="12"/>
      <c r="AY5754" s="12"/>
      <c r="AZ5754" s="12"/>
      <c r="BA5754" s="12"/>
      <c r="BB5754" s="12"/>
      <c r="BC5754" s="12"/>
      <c r="BD5754" s="12"/>
      <c r="BE5754" s="12"/>
      <c r="BF5754" s="12"/>
      <c r="BG5754" s="12"/>
      <c r="BH5754" s="12"/>
      <c r="BI5754" s="12"/>
      <c r="BJ5754" s="13"/>
      <c r="BK5754" s="13"/>
      <c r="BL5754" s="13"/>
      <c r="BM5754" s="13"/>
      <c r="BN5754" s="13"/>
    </row>
    <row r="5755" spans="4:66" x14ac:dyDescent="0.25">
      <c r="D5755" s="7"/>
      <c r="E5755" s="10"/>
      <c r="F5755" s="10"/>
      <c r="G5755" s="10"/>
      <c r="H5755" s="10"/>
      <c r="I5755" s="10"/>
      <c r="J5755" s="10"/>
      <c r="K5755" s="11"/>
      <c r="L5755" s="11"/>
      <c r="M5755" s="12"/>
      <c r="N5755" s="12"/>
      <c r="O5755" s="12"/>
      <c r="P5755" s="12"/>
      <c r="Q5755" s="12"/>
      <c r="R5755" s="12"/>
      <c r="S5755" s="12"/>
      <c r="T5755" s="12"/>
      <c r="U5755" s="12"/>
      <c r="V5755" s="12"/>
      <c r="W5755" s="12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2"/>
      <c r="AS5755" s="12"/>
      <c r="AT5755" s="12"/>
      <c r="AU5755" s="12"/>
      <c r="AV5755" s="12"/>
      <c r="AW5755" s="12"/>
      <c r="AX5755" s="12"/>
      <c r="AY5755" s="12"/>
      <c r="AZ5755" s="12"/>
      <c r="BA5755" s="12"/>
      <c r="BB5755" s="12"/>
      <c r="BC5755" s="12"/>
      <c r="BD5755" s="12"/>
      <c r="BE5755" s="12"/>
      <c r="BF5755" s="12"/>
      <c r="BG5755" s="12"/>
      <c r="BH5755" s="12"/>
      <c r="BI5755" s="12"/>
      <c r="BJ5755" s="13"/>
      <c r="BK5755" s="13"/>
      <c r="BL5755" s="13"/>
      <c r="BM5755" s="13"/>
      <c r="BN5755" s="13"/>
    </row>
    <row r="5756" spans="4:66" x14ac:dyDescent="0.25">
      <c r="D5756" s="7"/>
      <c r="E5756" s="10"/>
      <c r="F5756" s="10"/>
      <c r="G5756" s="10"/>
      <c r="H5756" s="10"/>
      <c r="I5756" s="10"/>
      <c r="J5756" s="10"/>
      <c r="K5756" s="11"/>
      <c r="L5756" s="11"/>
      <c r="M5756" s="12"/>
      <c r="N5756" s="12"/>
      <c r="O5756" s="12"/>
      <c r="P5756" s="12"/>
      <c r="Q5756" s="12"/>
      <c r="R5756" s="12"/>
      <c r="S5756" s="12"/>
      <c r="T5756" s="12"/>
      <c r="U5756" s="12"/>
      <c r="V5756" s="12"/>
      <c r="W5756" s="12"/>
      <c r="X5756" s="12"/>
      <c r="Y5756" s="12"/>
      <c r="Z5756" s="12"/>
      <c r="AA5756" s="12"/>
      <c r="AB5756" s="12"/>
      <c r="AC5756" s="12"/>
      <c r="AD5756" s="12"/>
      <c r="AE5756" s="12"/>
      <c r="AF5756" s="12"/>
      <c r="AG5756" s="12"/>
      <c r="AH5756" s="12"/>
      <c r="AI5756" s="12"/>
      <c r="AJ5756" s="12"/>
      <c r="AK5756" s="12"/>
      <c r="AL5756" s="12"/>
      <c r="AM5756" s="12"/>
      <c r="AN5756" s="12"/>
      <c r="AO5756" s="12"/>
      <c r="AP5756" s="12"/>
      <c r="AQ5756" s="12"/>
      <c r="AR5756" s="12"/>
      <c r="AS5756" s="12"/>
      <c r="AT5756" s="12"/>
      <c r="AU5756" s="12"/>
      <c r="AV5756" s="12"/>
      <c r="AW5756" s="12"/>
      <c r="AX5756" s="12"/>
      <c r="AY5756" s="12"/>
      <c r="AZ5756" s="12"/>
      <c r="BA5756" s="12"/>
      <c r="BB5756" s="12"/>
      <c r="BC5756" s="12"/>
      <c r="BD5756" s="12"/>
      <c r="BE5756" s="12"/>
      <c r="BF5756" s="12"/>
      <c r="BG5756" s="12"/>
      <c r="BH5756" s="12"/>
      <c r="BI5756" s="12"/>
      <c r="BJ5756" s="13"/>
      <c r="BK5756" s="13"/>
      <c r="BL5756" s="13"/>
      <c r="BM5756" s="13"/>
      <c r="BN5756" s="13"/>
    </row>
    <row r="5757" spans="4:66" x14ac:dyDescent="0.25">
      <c r="D5757" s="7"/>
      <c r="E5757" s="10"/>
      <c r="F5757" s="10"/>
      <c r="G5757" s="10"/>
      <c r="H5757" s="10"/>
      <c r="I5757" s="10"/>
      <c r="J5757" s="10"/>
      <c r="K5757" s="11"/>
      <c r="L5757" s="11"/>
      <c r="M5757" s="12"/>
      <c r="N5757" s="12"/>
      <c r="O5757" s="12"/>
      <c r="P5757" s="12"/>
      <c r="Q5757" s="12"/>
      <c r="R5757" s="12"/>
      <c r="S5757" s="12"/>
      <c r="T5757" s="12"/>
      <c r="U5757" s="12"/>
      <c r="V5757" s="12"/>
      <c r="W5757" s="12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2"/>
      <c r="AS5757" s="12"/>
      <c r="AT5757" s="12"/>
      <c r="AU5757" s="12"/>
      <c r="AV5757" s="12"/>
      <c r="AW5757" s="12"/>
      <c r="AX5757" s="12"/>
      <c r="AY5757" s="12"/>
      <c r="AZ5757" s="12"/>
      <c r="BA5757" s="12"/>
      <c r="BB5757" s="12"/>
      <c r="BC5757" s="12"/>
      <c r="BD5757" s="12"/>
      <c r="BE5757" s="12"/>
      <c r="BF5757" s="12"/>
      <c r="BG5757" s="12"/>
      <c r="BH5757" s="12"/>
      <c r="BI5757" s="12"/>
      <c r="BJ5757" s="13"/>
      <c r="BK5757" s="13"/>
      <c r="BL5757" s="13"/>
      <c r="BM5757" s="13"/>
      <c r="BN5757" s="13"/>
    </row>
    <row r="5758" spans="4:66" x14ac:dyDescent="0.25">
      <c r="D5758" s="7"/>
      <c r="E5758" s="10"/>
      <c r="F5758" s="10"/>
      <c r="G5758" s="10"/>
      <c r="H5758" s="10"/>
      <c r="I5758" s="10"/>
      <c r="J5758" s="10"/>
      <c r="K5758" s="11"/>
      <c r="L5758" s="11"/>
      <c r="M5758" s="12"/>
      <c r="N5758" s="12"/>
      <c r="O5758" s="12"/>
      <c r="P5758" s="12"/>
      <c r="Q5758" s="12"/>
      <c r="R5758" s="12"/>
      <c r="S5758" s="12"/>
      <c r="T5758" s="12"/>
      <c r="U5758" s="12"/>
      <c r="V5758" s="12"/>
      <c r="W5758" s="12"/>
      <c r="X5758" s="12"/>
      <c r="Y5758" s="12"/>
      <c r="Z5758" s="12"/>
      <c r="AA5758" s="12"/>
      <c r="AB5758" s="12"/>
      <c r="AC5758" s="12"/>
      <c r="AD5758" s="12"/>
      <c r="AE5758" s="12"/>
      <c r="AF5758" s="12"/>
      <c r="AG5758" s="12"/>
      <c r="AH5758" s="12"/>
      <c r="AI5758" s="12"/>
      <c r="AJ5758" s="12"/>
      <c r="AK5758" s="12"/>
      <c r="AL5758" s="12"/>
      <c r="AM5758" s="12"/>
      <c r="AN5758" s="12"/>
      <c r="AO5758" s="12"/>
      <c r="AP5758" s="12"/>
      <c r="AQ5758" s="12"/>
      <c r="AR5758" s="12"/>
      <c r="AS5758" s="12"/>
      <c r="AT5758" s="12"/>
      <c r="AU5758" s="12"/>
      <c r="AV5758" s="12"/>
      <c r="AW5758" s="12"/>
      <c r="AX5758" s="12"/>
      <c r="AY5758" s="12"/>
      <c r="AZ5758" s="12"/>
      <c r="BA5758" s="12"/>
      <c r="BB5758" s="12"/>
      <c r="BC5758" s="12"/>
      <c r="BD5758" s="12"/>
      <c r="BE5758" s="12"/>
      <c r="BF5758" s="12"/>
      <c r="BG5758" s="12"/>
      <c r="BH5758" s="12"/>
      <c r="BI5758" s="12"/>
      <c r="BJ5758" s="13"/>
      <c r="BK5758" s="13"/>
      <c r="BL5758" s="13"/>
      <c r="BM5758" s="13"/>
      <c r="BN5758" s="13"/>
    </row>
    <row r="5759" spans="4:66" x14ac:dyDescent="0.25">
      <c r="D5759" s="7"/>
      <c r="E5759" s="10"/>
      <c r="F5759" s="10"/>
      <c r="G5759" s="10"/>
      <c r="H5759" s="10"/>
      <c r="I5759" s="10"/>
      <c r="J5759" s="10"/>
      <c r="K5759" s="11"/>
      <c r="L5759" s="11"/>
      <c r="M5759" s="12"/>
      <c r="N5759" s="12"/>
      <c r="O5759" s="12"/>
      <c r="P5759" s="12"/>
      <c r="Q5759" s="12"/>
      <c r="R5759" s="12"/>
      <c r="S5759" s="12"/>
      <c r="T5759" s="12"/>
      <c r="U5759" s="12"/>
      <c r="V5759" s="12"/>
      <c r="W5759" s="12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2"/>
      <c r="AS5759" s="12"/>
      <c r="AT5759" s="12"/>
      <c r="AU5759" s="12"/>
      <c r="AV5759" s="12"/>
      <c r="AW5759" s="12"/>
      <c r="AX5759" s="12"/>
      <c r="AY5759" s="12"/>
      <c r="AZ5759" s="12"/>
      <c r="BA5759" s="12"/>
      <c r="BB5759" s="12"/>
      <c r="BC5759" s="12"/>
      <c r="BD5759" s="12"/>
      <c r="BE5759" s="12"/>
      <c r="BF5759" s="12"/>
      <c r="BG5759" s="12"/>
      <c r="BH5759" s="12"/>
      <c r="BI5759" s="12"/>
      <c r="BJ5759" s="13"/>
      <c r="BK5759" s="13"/>
      <c r="BL5759" s="13"/>
      <c r="BM5759" s="13"/>
      <c r="BN5759" s="13"/>
    </row>
    <row r="5760" spans="4:66" x14ac:dyDescent="0.25">
      <c r="D5760" s="7"/>
      <c r="E5760" s="10"/>
      <c r="F5760" s="10"/>
      <c r="G5760" s="10"/>
      <c r="H5760" s="10"/>
      <c r="I5760" s="10"/>
      <c r="J5760" s="10"/>
      <c r="K5760" s="11"/>
      <c r="L5760" s="11"/>
      <c r="M5760" s="12"/>
      <c r="N5760" s="12"/>
      <c r="O5760" s="12"/>
      <c r="P5760" s="12"/>
      <c r="Q5760" s="12"/>
      <c r="R5760" s="12"/>
      <c r="S5760" s="12"/>
      <c r="T5760" s="12"/>
      <c r="U5760" s="12"/>
      <c r="V5760" s="12"/>
      <c r="W5760" s="12"/>
      <c r="X5760" s="12"/>
      <c r="Y5760" s="12"/>
      <c r="Z5760" s="12"/>
      <c r="AA5760" s="12"/>
      <c r="AB5760" s="12"/>
      <c r="AC5760" s="12"/>
      <c r="AD5760" s="12"/>
      <c r="AE5760" s="12"/>
      <c r="AF5760" s="12"/>
      <c r="AG5760" s="12"/>
      <c r="AH5760" s="12"/>
      <c r="AI5760" s="12"/>
      <c r="AJ5760" s="12"/>
      <c r="AK5760" s="12"/>
      <c r="AL5760" s="12"/>
      <c r="AM5760" s="12"/>
      <c r="AN5760" s="12"/>
      <c r="AO5760" s="12"/>
      <c r="AP5760" s="12"/>
      <c r="AQ5760" s="12"/>
      <c r="AR5760" s="12"/>
      <c r="AS5760" s="12"/>
      <c r="AT5760" s="12"/>
      <c r="AU5760" s="12"/>
      <c r="AV5760" s="12"/>
      <c r="AW5760" s="12"/>
      <c r="AX5760" s="12"/>
      <c r="AY5760" s="12"/>
      <c r="AZ5760" s="12"/>
      <c r="BA5760" s="12"/>
      <c r="BB5760" s="12"/>
      <c r="BC5760" s="12"/>
      <c r="BD5760" s="12"/>
      <c r="BE5760" s="12"/>
      <c r="BF5760" s="12"/>
      <c r="BG5760" s="12"/>
      <c r="BH5760" s="12"/>
      <c r="BI5760" s="12"/>
      <c r="BJ5760" s="13"/>
      <c r="BK5760" s="13"/>
      <c r="BL5760" s="13"/>
      <c r="BM5760" s="13"/>
      <c r="BN5760" s="13"/>
    </row>
    <row r="5761" spans="4:66" x14ac:dyDescent="0.25">
      <c r="D5761" s="7"/>
      <c r="E5761" s="10"/>
      <c r="F5761" s="10"/>
      <c r="G5761" s="10"/>
      <c r="H5761" s="10"/>
      <c r="I5761" s="10"/>
      <c r="J5761" s="10"/>
      <c r="K5761" s="11"/>
      <c r="L5761" s="11"/>
      <c r="M5761" s="12"/>
      <c r="N5761" s="12"/>
      <c r="O5761" s="12"/>
      <c r="P5761" s="12"/>
      <c r="Q5761" s="12"/>
      <c r="R5761" s="12"/>
      <c r="S5761" s="12"/>
      <c r="T5761" s="12"/>
      <c r="U5761" s="12"/>
      <c r="V5761" s="12"/>
      <c r="W5761" s="12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2"/>
      <c r="AS5761" s="12"/>
      <c r="AT5761" s="12"/>
      <c r="AU5761" s="12"/>
      <c r="AV5761" s="12"/>
      <c r="AW5761" s="12"/>
      <c r="AX5761" s="12"/>
      <c r="AY5761" s="12"/>
      <c r="AZ5761" s="12"/>
      <c r="BA5761" s="12"/>
      <c r="BB5761" s="12"/>
      <c r="BC5761" s="12"/>
      <c r="BD5761" s="12"/>
      <c r="BE5761" s="12"/>
      <c r="BF5761" s="12"/>
      <c r="BG5761" s="12"/>
      <c r="BH5761" s="12"/>
      <c r="BI5761" s="12"/>
      <c r="BJ5761" s="13"/>
      <c r="BK5761" s="13"/>
      <c r="BL5761" s="13"/>
      <c r="BM5761" s="13"/>
      <c r="BN5761" s="13"/>
    </row>
    <row r="5762" spans="4:66" x14ac:dyDescent="0.25">
      <c r="D5762" s="7"/>
      <c r="E5762" s="10"/>
      <c r="F5762" s="10"/>
      <c r="G5762" s="10"/>
      <c r="H5762" s="10"/>
      <c r="I5762" s="10"/>
      <c r="J5762" s="10"/>
      <c r="K5762" s="11"/>
      <c r="L5762" s="11"/>
      <c r="M5762" s="12"/>
      <c r="N5762" s="12"/>
      <c r="O5762" s="12"/>
      <c r="P5762" s="12"/>
      <c r="Q5762" s="12"/>
      <c r="R5762" s="12"/>
      <c r="S5762" s="12"/>
      <c r="T5762" s="12"/>
      <c r="U5762" s="12"/>
      <c r="V5762" s="12"/>
      <c r="W5762" s="12"/>
      <c r="X5762" s="12"/>
      <c r="Y5762" s="12"/>
      <c r="Z5762" s="12"/>
      <c r="AA5762" s="12"/>
      <c r="AB5762" s="12"/>
      <c r="AC5762" s="12"/>
      <c r="AD5762" s="12"/>
      <c r="AE5762" s="12"/>
      <c r="AF5762" s="12"/>
      <c r="AG5762" s="12"/>
      <c r="AH5762" s="12"/>
      <c r="AI5762" s="12"/>
      <c r="AJ5762" s="12"/>
      <c r="AK5762" s="12"/>
      <c r="AL5762" s="12"/>
      <c r="AM5762" s="12"/>
      <c r="AN5762" s="12"/>
      <c r="AO5762" s="12"/>
      <c r="AP5762" s="12"/>
      <c r="AQ5762" s="12"/>
      <c r="AR5762" s="12"/>
      <c r="AS5762" s="12"/>
      <c r="AT5762" s="12"/>
      <c r="AU5762" s="12"/>
      <c r="AV5762" s="12"/>
      <c r="AW5762" s="12"/>
      <c r="AX5762" s="12"/>
      <c r="AY5762" s="12"/>
      <c r="AZ5762" s="12"/>
      <c r="BA5762" s="12"/>
      <c r="BB5762" s="12"/>
      <c r="BC5762" s="12"/>
      <c r="BD5762" s="12"/>
      <c r="BE5762" s="12"/>
      <c r="BF5762" s="12"/>
      <c r="BG5762" s="12"/>
      <c r="BH5762" s="12"/>
      <c r="BI5762" s="12"/>
      <c r="BJ5762" s="13"/>
      <c r="BK5762" s="13"/>
      <c r="BL5762" s="13"/>
      <c r="BM5762" s="13"/>
      <c r="BN5762" s="13"/>
    </row>
    <row r="5763" spans="4:66" x14ac:dyDescent="0.25">
      <c r="D5763" s="7"/>
      <c r="E5763" s="10"/>
      <c r="F5763" s="10"/>
      <c r="G5763" s="10"/>
      <c r="H5763" s="10"/>
      <c r="I5763" s="10"/>
      <c r="J5763" s="10"/>
      <c r="K5763" s="11"/>
      <c r="L5763" s="11"/>
      <c r="M5763" s="12"/>
      <c r="N5763" s="12"/>
      <c r="O5763" s="12"/>
      <c r="P5763" s="12"/>
      <c r="Q5763" s="12"/>
      <c r="R5763" s="12"/>
      <c r="S5763" s="12"/>
      <c r="T5763" s="12"/>
      <c r="U5763" s="12"/>
      <c r="V5763" s="12"/>
      <c r="W5763" s="12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2"/>
      <c r="AS5763" s="12"/>
      <c r="AT5763" s="12"/>
      <c r="AU5763" s="12"/>
      <c r="AV5763" s="12"/>
      <c r="AW5763" s="12"/>
      <c r="AX5763" s="12"/>
      <c r="AY5763" s="12"/>
      <c r="AZ5763" s="12"/>
      <c r="BA5763" s="12"/>
      <c r="BB5763" s="12"/>
      <c r="BC5763" s="12"/>
      <c r="BD5763" s="12"/>
      <c r="BE5763" s="12"/>
      <c r="BF5763" s="12"/>
      <c r="BG5763" s="12"/>
      <c r="BH5763" s="12"/>
      <c r="BI5763" s="12"/>
      <c r="BJ5763" s="13"/>
      <c r="BK5763" s="13"/>
      <c r="BL5763" s="13"/>
      <c r="BM5763" s="13"/>
      <c r="BN5763" s="13"/>
    </row>
    <row r="5764" spans="4:66" x14ac:dyDescent="0.25">
      <c r="D5764" s="7"/>
      <c r="E5764" s="10"/>
      <c r="F5764" s="10"/>
      <c r="G5764" s="10"/>
      <c r="H5764" s="10"/>
      <c r="I5764" s="10"/>
      <c r="J5764" s="10"/>
      <c r="K5764" s="11"/>
      <c r="L5764" s="11"/>
      <c r="M5764" s="12"/>
      <c r="N5764" s="12"/>
      <c r="O5764" s="12"/>
      <c r="P5764" s="12"/>
      <c r="Q5764" s="12"/>
      <c r="R5764" s="12"/>
      <c r="S5764" s="12"/>
      <c r="T5764" s="12"/>
      <c r="U5764" s="12"/>
      <c r="V5764" s="12"/>
      <c r="W5764" s="12"/>
      <c r="X5764" s="12"/>
      <c r="Y5764" s="12"/>
      <c r="Z5764" s="12"/>
      <c r="AA5764" s="12"/>
      <c r="AB5764" s="12"/>
      <c r="AC5764" s="12"/>
      <c r="AD5764" s="12"/>
      <c r="AE5764" s="12"/>
      <c r="AF5764" s="12"/>
      <c r="AG5764" s="12"/>
      <c r="AH5764" s="12"/>
      <c r="AI5764" s="12"/>
      <c r="AJ5764" s="12"/>
      <c r="AK5764" s="12"/>
      <c r="AL5764" s="12"/>
      <c r="AM5764" s="12"/>
      <c r="AN5764" s="12"/>
      <c r="AO5764" s="12"/>
      <c r="AP5764" s="12"/>
      <c r="AQ5764" s="12"/>
      <c r="AR5764" s="12"/>
      <c r="AS5764" s="12"/>
      <c r="AT5764" s="12"/>
      <c r="AU5764" s="12"/>
      <c r="AV5764" s="12"/>
      <c r="AW5764" s="12"/>
      <c r="AX5764" s="12"/>
      <c r="AY5764" s="12"/>
      <c r="AZ5764" s="12"/>
      <c r="BA5764" s="12"/>
      <c r="BB5764" s="12"/>
      <c r="BC5764" s="12"/>
      <c r="BD5764" s="12"/>
      <c r="BE5764" s="12"/>
      <c r="BF5764" s="12"/>
      <c r="BG5764" s="12"/>
      <c r="BH5764" s="12"/>
      <c r="BI5764" s="12"/>
      <c r="BJ5764" s="13"/>
      <c r="BK5764" s="13"/>
      <c r="BL5764" s="13"/>
      <c r="BM5764" s="13"/>
      <c r="BN5764" s="13"/>
    </row>
    <row r="5765" spans="4:66" x14ac:dyDescent="0.25">
      <c r="D5765" s="7"/>
      <c r="E5765" s="10"/>
      <c r="F5765" s="10"/>
      <c r="G5765" s="10"/>
      <c r="H5765" s="10"/>
      <c r="I5765" s="10"/>
      <c r="J5765" s="10"/>
      <c r="K5765" s="11"/>
      <c r="L5765" s="11"/>
      <c r="M5765" s="12"/>
      <c r="N5765" s="12"/>
      <c r="O5765" s="12"/>
      <c r="P5765" s="12"/>
      <c r="Q5765" s="12"/>
      <c r="R5765" s="12"/>
      <c r="S5765" s="12"/>
      <c r="T5765" s="12"/>
      <c r="U5765" s="12"/>
      <c r="V5765" s="12"/>
      <c r="W5765" s="12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2"/>
      <c r="AS5765" s="12"/>
      <c r="AT5765" s="12"/>
      <c r="AU5765" s="12"/>
      <c r="AV5765" s="12"/>
      <c r="AW5765" s="12"/>
      <c r="AX5765" s="12"/>
      <c r="AY5765" s="12"/>
      <c r="AZ5765" s="12"/>
      <c r="BA5765" s="12"/>
      <c r="BB5765" s="12"/>
      <c r="BC5765" s="12"/>
      <c r="BD5765" s="12"/>
      <c r="BE5765" s="12"/>
      <c r="BF5765" s="12"/>
      <c r="BG5765" s="12"/>
      <c r="BH5765" s="12"/>
      <c r="BI5765" s="12"/>
      <c r="BJ5765" s="13"/>
      <c r="BK5765" s="13"/>
      <c r="BL5765" s="13"/>
      <c r="BM5765" s="13"/>
      <c r="BN5765" s="13"/>
    </row>
    <row r="5766" spans="4:66" x14ac:dyDescent="0.25">
      <c r="D5766" s="7"/>
      <c r="E5766" s="10"/>
      <c r="F5766" s="10"/>
      <c r="G5766" s="10"/>
      <c r="H5766" s="10"/>
      <c r="I5766" s="10"/>
      <c r="J5766" s="10"/>
      <c r="K5766" s="11"/>
      <c r="L5766" s="11"/>
      <c r="M5766" s="12"/>
      <c r="N5766" s="12"/>
      <c r="O5766" s="12"/>
      <c r="P5766" s="12"/>
      <c r="Q5766" s="12"/>
      <c r="R5766" s="12"/>
      <c r="S5766" s="12"/>
      <c r="T5766" s="12"/>
      <c r="U5766" s="12"/>
      <c r="V5766" s="12"/>
      <c r="W5766" s="12"/>
      <c r="X5766" s="12"/>
      <c r="Y5766" s="12"/>
      <c r="Z5766" s="12"/>
      <c r="AA5766" s="12"/>
      <c r="AB5766" s="12"/>
      <c r="AC5766" s="12"/>
      <c r="AD5766" s="12"/>
      <c r="AE5766" s="12"/>
      <c r="AF5766" s="12"/>
      <c r="AG5766" s="12"/>
      <c r="AH5766" s="12"/>
      <c r="AI5766" s="12"/>
      <c r="AJ5766" s="12"/>
      <c r="AK5766" s="12"/>
      <c r="AL5766" s="12"/>
      <c r="AM5766" s="12"/>
      <c r="AN5766" s="12"/>
      <c r="AO5766" s="12"/>
      <c r="AP5766" s="12"/>
      <c r="AQ5766" s="12"/>
      <c r="AR5766" s="12"/>
      <c r="AS5766" s="12"/>
      <c r="AT5766" s="12"/>
      <c r="AU5766" s="12"/>
      <c r="AV5766" s="12"/>
      <c r="AW5766" s="12"/>
      <c r="AX5766" s="12"/>
      <c r="AY5766" s="12"/>
      <c r="AZ5766" s="12"/>
      <c r="BA5766" s="12"/>
      <c r="BB5766" s="12"/>
      <c r="BC5766" s="12"/>
      <c r="BD5766" s="12"/>
      <c r="BE5766" s="12"/>
      <c r="BF5766" s="12"/>
      <c r="BG5766" s="12"/>
      <c r="BH5766" s="12"/>
      <c r="BI5766" s="12"/>
      <c r="BJ5766" s="13"/>
      <c r="BK5766" s="13"/>
      <c r="BL5766" s="13"/>
      <c r="BM5766" s="13"/>
      <c r="BN5766" s="13"/>
    </row>
    <row r="5767" spans="4:66" x14ac:dyDescent="0.25">
      <c r="D5767" s="7"/>
      <c r="E5767" s="10"/>
      <c r="F5767" s="10"/>
      <c r="G5767" s="10"/>
      <c r="H5767" s="10"/>
      <c r="I5767" s="10"/>
      <c r="J5767" s="10"/>
      <c r="K5767" s="11"/>
      <c r="L5767" s="11"/>
      <c r="M5767" s="12"/>
      <c r="N5767" s="12"/>
      <c r="O5767" s="12"/>
      <c r="P5767" s="12"/>
      <c r="Q5767" s="12"/>
      <c r="R5767" s="12"/>
      <c r="S5767" s="12"/>
      <c r="T5767" s="12"/>
      <c r="U5767" s="12"/>
      <c r="V5767" s="12"/>
      <c r="W5767" s="12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2"/>
      <c r="AS5767" s="12"/>
      <c r="AT5767" s="12"/>
      <c r="AU5767" s="12"/>
      <c r="AV5767" s="12"/>
      <c r="AW5767" s="12"/>
      <c r="AX5767" s="12"/>
      <c r="AY5767" s="12"/>
      <c r="AZ5767" s="12"/>
      <c r="BA5767" s="12"/>
      <c r="BB5767" s="12"/>
      <c r="BC5767" s="12"/>
      <c r="BD5767" s="12"/>
      <c r="BE5767" s="12"/>
      <c r="BF5767" s="12"/>
      <c r="BG5767" s="12"/>
      <c r="BH5767" s="12"/>
      <c r="BI5767" s="12"/>
      <c r="BJ5767" s="13"/>
      <c r="BK5767" s="13"/>
      <c r="BL5767" s="13"/>
      <c r="BM5767" s="13"/>
      <c r="BN5767" s="13"/>
    </row>
    <row r="5768" spans="4:66" x14ac:dyDescent="0.25">
      <c r="D5768" s="7"/>
      <c r="E5768" s="10"/>
      <c r="F5768" s="10"/>
      <c r="G5768" s="10"/>
      <c r="H5768" s="10"/>
      <c r="I5768" s="10"/>
      <c r="J5768" s="10"/>
      <c r="K5768" s="11"/>
      <c r="L5768" s="11"/>
      <c r="M5768" s="12"/>
      <c r="N5768" s="12"/>
      <c r="O5768" s="12"/>
      <c r="P5768" s="12"/>
      <c r="Q5768" s="12"/>
      <c r="R5768" s="12"/>
      <c r="S5768" s="12"/>
      <c r="T5768" s="12"/>
      <c r="U5768" s="12"/>
      <c r="V5768" s="12"/>
      <c r="W5768" s="12"/>
      <c r="X5768" s="12"/>
      <c r="Y5768" s="12"/>
      <c r="Z5768" s="12"/>
      <c r="AA5768" s="12"/>
      <c r="AB5768" s="12"/>
      <c r="AC5768" s="12"/>
      <c r="AD5768" s="12"/>
      <c r="AE5768" s="12"/>
      <c r="AF5768" s="12"/>
      <c r="AG5768" s="12"/>
      <c r="AH5768" s="12"/>
      <c r="AI5768" s="12"/>
      <c r="AJ5768" s="12"/>
      <c r="AK5768" s="12"/>
      <c r="AL5768" s="12"/>
      <c r="AM5768" s="12"/>
      <c r="AN5768" s="12"/>
      <c r="AO5768" s="12"/>
      <c r="AP5768" s="12"/>
      <c r="AQ5768" s="12"/>
      <c r="AR5768" s="12"/>
      <c r="AS5768" s="12"/>
      <c r="AT5768" s="12"/>
      <c r="AU5768" s="12"/>
      <c r="AV5768" s="12"/>
      <c r="AW5768" s="12"/>
      <c r="AX5768" s="12"/>
      <c r="AY5768" s="12"/>
      <c r="AZ5768" s="12"/>
      <c r="BA5768" s="12"/>
      <c r="BB5768" s="12"/>
      <c r="BC5768" s="12"/>
      <c r="BD5768" s="12"/>
      <c r="BE5768" s="12"/>
      <c r="BF5768" s="12"/>
      <c r="BG5768" s="12"/>
      <c r="BH5768" s="12"/>
      <c r="BI5768" s="12"/>
      <c r="BJ5768" s="13"/>
      <c r="BK5768" s="13"/>
      <c r="BL5768" s="13"/>
      <c r="BM5768" s="13"/>
      <c r="BN5768" s="13"/>
    </row>
    <row r="5769" spans="4:66" x14ac:dyDescent="0.25">
      <c r="D5769" s="7"/>
      <c r="E5769" s="10"/>
      <c r="F5769" s="10"/>
      <c r="G5769" s="10"/>
      <c r="H5769" s="10"/>
      <c r="I5769" s="10"/>
      <c r="J5769" s="10"/>
      <c r="K5769" s="11"/>
      <c r="L5769" s="11"/>
      <c r="M5769" s="12"/>
      <c r="N5769" s="12"/>
      <c r="O5769" s="12"/>
      <c r="P5769" s="12"/>
      <c r="Q5769" s="12"/>
      <c r="R5769" s="12"/>
      <c r="S5769" s="12"/>
      <c r="T5769" s="12"/>
      <c r="U5769" s="12"/>
      <c r="V5769" s="12"/>
      <c r="W5769" s="12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2"/>
      <c r="AS5769" s="12"/>
      <c r="AT5769" s="12"/>
      <c r="AU5769" s="12"/>
      <c r="AV5769" s="12"/>
      <c r="AW5769" s="12"/>
      <c r="AX5769" s="12"/>
      <c r="AY5769" s="12"/>
      <c r="AZ5769" s="12"/>
      <c r="BA5769" s="12"/>
      <c r="BB5769" s="12"/>
      <c r="BC5769" s="12"/>
      <c r="BD5769" s="12"/>
      <c r="BE5769" s="12"/>
      <c r="BF5769" s="12"/>
      <c r="BG5769" s="12"/>
      <c r="BH5769" s="12"/>
      <c r="BI5769" s="12"/>
      <c r="BJ5769" s="13"/>
      <c r="BK5769" s="13"/>
      <c r="BL5769" s="13"/>
      <c r="BM5769" s="13"/>
      <c r="BN5769" s="13"/>
    </row>
    <row r="5770" spans="4:66" x14ac:dyDescent="0.25">
      <c r="D5770" s="7"/>
      <c r="E5770" s="10"/>
      <c r="F5770" s="10"/>
      <c r="G5770" s="10"/>
      <c r="H5770" s="10"/>
      <c r="I5770" s="10"/>
      <c r="J5770" s="10"/>
      <c r="K5770" s="11"/>
      <c r="L5770" s="11"/>
      <c r="M5770" s="12"/>
      <c r="N5770" s="12"/>
      <c r="O5770" s="12"/>
      <c r="P5770" s="12"/>
      <c r="Q5770" s="12"/>
      <c r="R5770" s="12"/>
      <c r="S5770" s="12"/>
      <c r="T5770" s="12"/>
      <c r="U5770" s="12"/>
      <c r="V5770" s="12"/>
      <c r="W5770" s="12"/>
      <c r="X5770" s="12"/>
      <c r="Y5770" s="12"/>
      <c r="Z5770" s="12"/>
      <c r="AA5770" s="12"/>
      <c r="AB5770" s="12"/>
      <c r="AC5770" s="12"/>
      <c r="AD5770" s="12"/>
      <c r="AE5770" s="12"/>
      <c r="AF5770" s="12"/>
      <c r="AG5770" s="12"/>
      <c r="AH5770" s="12"/>
      <c r="AI5770" s="12"/>
      <c r="AJ5770" s="12"/>
      <c r="AK5770" s="12"/>
      <c r="AL5770" s="12"/>
      <c r="AM5770" s="12"/>
      <c r="AN5770" s="12"/>
      <c r="AO5770" s="12"/>
      <c r="AP5770" s="12"/>
      <c r="AQ5770" s="12"/>
      <c r="AR5770" s="12"/>
      <c r="AS5770" s="12"/>
      <c r="AT5770" s="12"/>
      <c r="AU5770" s="12"/>
      <c r="AV5770" s="12"/>
      <c r="AW5770" s="12"/>
      <c r="AX5770" s="12"/>
      <c r="AY5770" s="12"/>
      <c r="AZ5770" s="12"/>
      <c r="BA5770" s="12"/>
      <c r="BB5770" s="12"/>
      <c r="BC5770" s="12"/>
      <c r="BD5770" s="12"/>
      <c r="BE5770" s="12"/>
      <c r="BF5770" s="12"/>
      <c r="BG5770" s="12"/>
      <c r="BH5770" s="12"/>
      <c r="BI5770" s="12"/>
      <c r="BJ5770" s="13"/>
      <c r="BK5770" s="13"/>
      <c r="BL5770" s="13"/>
      <c r="BM5770" s="13"/>
      <c r="BN5770" s="13"/>
    </row>
    <row r="5771" spans="4:66" x14ac:dyDescent="0.25">
      <c r="D5771" s="7"/>
      <c r="E5771" s="10"/>
      <c r="F5771" s="10"/>
      <c r="G5771" s="10"/>
      <c r="H5771" s="10"/>
      <c r="I5771" s="10"/>
      <c r="J5771" s="10"/>
      <c r="K5771" s="11"/>
      <c r="L5771" s="11"/>
      <c r="M5771" s="12"/>
      <c r="N5771" s="12"/>
      <c r="O5771" s="12"/>
      <c r="P5771" s="12"/>
      <c r="Q5771" s="12"/>
      <c r="R5771" s="12"/>
      <c r="S5771" s="12"/>
      <c r="T5771" s="12"/>
      <c r="U5771" s="12"/>
      <c r="V5771" s="12"/>
      <c r="W5771" s="12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2"/>
      <c r="AS5771" s="12"/>
      <c r="AT5771" s="12"/>
      <c r="AU5771" s="12"/>
      <c r="AV5771" s="12"/>
      <c r="AW5771" s="12"/>
      <c r="AX5771" s="12"/>
      <c r="AY5771" s="12"/>
      <c r="AZ5771" s="12"/>
      <c r="BA5771" s="12"/>
      <c r="BB5771" s="12"/>
      <c r="BC5771" s="12"/>
      <c r="BD5771" s="12"/>
      <c r="BE5771" s="12"/>
      <c r="BF5771" s="12"/>
      <c r="BG5771" s="12"/>
      <c r="BH5771" s="12"/>
      <c r="BI5771" s="12"/>
      <c r="BJ5771" s="13"/>
      <c r="BK5771" s="13"/>
      <c r="BL5771" s="13"/>
      <c r="BM5771" s="13"/>
      <c r="BN5771" s="13"/>
    </row>
    <row r="5772" spans="4:66" x14ac:dyDescent="0.25">
      <c r="D5772" s="7"/>
      <c r="E5772" s="10"/>
      <c r="F5772" s="10"/>
      <c r="G5772" s="10"/>
      <c r="H5772" s="10"/>
      <c r="I5772" s="10"/>
      <c r="J5772" s="10"/>
      <c r="K5772" s="11"/>
      <c r="L5772" s="11"/>
      <c r="M5772" s="12"/>
      <c r="N5772" s="12"/>
      <c r="O5772" s="12"/>
      <c r="P5772" s="12"/>
      <c r="Q5772" s="12"/>
      <c r="R5772" s="12"/>
      <c r="S5772" s="12"/>
      <c r="T5772" s="12"/>
      <c r="U5772" s="12"/>
      <c r="V5772" s="12"/>
      <c r="W5772" s="12"/>
      <c r="X5772" s="12"/>
      <c r="Y5772" s="12"/>
      <c r="Z5772" s="12"/>
      <c r="AA5772" s="12"/>
      <c r="AB5772" s="12"/>
      <c r="AC5772" s="12"/>
      <c r="AD5772" s="12"/>
      <c r="AE5772" s="12"/>
      <c r="AF5772" s="12"/>
      <c r="AG5772" s="12"/>
      <c r="AH5772" s="12"/>
      <c r="AI5772" s="12"/>
      <c r="AJ5772" s="12"/>
      <c r="AK5772" s="12"/>
      <c r="AL5772" s="12"/>
      <c r="AM5772" s="12"/>
      <c r="AN5772" s="12"/>
      <c r="AO5772" s="12"/>
      <c r="AP5772" s="12"/>
      <c r="AQ5772" s="12"/>
      <c r="AR5772" s="12"/>
      <c r="AS5772" s="12"/>
      <c r="AT5772" s="12"/>
      <c r="AU5772" s="12"/>
      <c r="AV5772" s="12"/>
      <c r="AW5772" s="12"/>
      <c r="AX5772" s="12"/>
      <c r="AY5772" s="12"/>
      <c r="AZ5772" s="12"/>
      <c r="BA5772" s="12"/>
      <c r="BB5772" s="12"/>
      <c r="BC5772" s="12"/>
      <c r="BD5772" s="12"/>
      <c r="BE5772" s="12"/>
      <c r="BF5772" s="12"/>
      <c r="BG5772" s="12"/>
      <c r="BH5772" s="12"/>
      <c r="BI5772" s="12"/>
      <c r="BJ5772" s="13"/>
      <c r="BK5772" s="13"/>
      <c r="BL5772" s="13"/>
      <c r="BM5772" s="13"/>
      <c r="BN5772" s="13"/>
    </row>
    <row r="5773" spans="4:66" x14ac:dyDescent="0.25">
      <c r="D5773" s="7"/>
      <c r="E5773" s="10"/>
      <c r="F5773" s="10"/>
      <c r="G5773" s="10"/>
      <c r="H5773" s="10"/>
      <c r="I5773" s="10"/>
      <c r="J5773" s="10"/>
      <c r="K5773" s="11"/>
      <c r="L5773" s="11"/>
      <c r="M5773" s="12"/>
      <c r="N5773" s="12"/>
      <c r="O5773" s="12"/>
      <c r="P5773" s="12"/>
      <c r="Q5773" s="12"/>
      <c r="R5773" s="12"/>
      <c r="S5773" s="12"/>
      <c r="T5773" s="12"/>
      <c r="U5773" s="12"/>
      <c r="V5773" s="12"/>
      <c r="W5773" s="12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2"/>
      <c r="AS5773" s="12"/>
      <c r="AT5773" s="12"/>
      <c r="AU5773" s="12"/>
      <c r="AV5773" s="12"/>
      <c r="AW5773" s="12"/>
      <c r="AX5773" s="12"/>
      <c r="AY5773" s="12"/>
      <c r="AZ5773" s="12"/>
      <c r="BA5773" s="12"/>
      <c r="BB5773" s="12"/>
      <c r="BC5773" s="12"/>
      <c r="BD5773" s="12"/>
      <c r="BE5773" s="12"/>
      <c r="BF5773" s="12"/>
      <c r="BG5773" s="12"/>
      <c r="BH5773" s="12"/>
      <c r="BI5773" s="12"/>
      <c r="BJ5773" s="13"/>
      <c r="BK5773" s="13"/>
      <c r="BL5773" s="13"/>
      <c r="BM5773" s="13"/>
      <c r="BN5773" s="13"/>
    </row>
    <row r="5774" spans="4:66" x14ac:dyDescent="0.25">
      <c r="D5774" s="7"/>
      <c r="E5774" s="10"/>
      <c r="F5774" s="10"/>
      <c r="G5774" s="10"/>
      <c r="H5774" s="10"/>
      <c r="I5774" s="10"/>
      <c r="J5774" s="10"/>
      <c r="K5774" s="11"/>
      <c r="L5774" s="11"/>
      <c r="M5774" s="12"/>
      <c r="N5774" s="12"/>
      <c r="O5774" s="12"/>
      <c r="P5774" s="12"/>
      <c r="Q5774" s="12"/>
      <c r="R5774" s="12"/>
      <c r="S5774" s="12"/>
      <c r="T5774" s="12"/>
      <c r="U5774" s="12"/>
      <c r="V5774" s="12"/>
      <c r="W5774" s="12"/>
      <c r="X5774" s="12"/>
      <c r="Y5774" s="12"/>
      <c r="Z5774" s="12"/>
      <c r="AA5774" s="12"/>
      <c r="AB5774" s="12"/>
      <c r="AC5774" s="12"/>
      <c r="AD5774" s="12"/>
      <c r="AE5774" s="12"/>
      <c r="AF5774" s="12"/>
      <c r="AG5774" s="12"/>
      <c r="AH5774" s="12"/>
      <c r="AI5774" s="12"/>
      <c r="AJ5774" s="12"/>
      <c r="AK5774" s="12"/>
      <c r="AL5774" s="12"/>
      <c r="AM5774" s="12"/>
      <c r="AN5774" s="12"/>
      <c r="AO5774" s="12"/>
      <c r="AP5774" s="12"/>
      <c r="AQ5774" s="12"/>
      <c r="AR5774" s="12"/>
      <c r="AS5774" s="12"/>
      <c r="AT5774" s="12"/>
      <c r="AU5774" s="12"/>
      <c r="AV5774" s="12"/>
      <c r="AW5774" s="12"/>
      <c r="AX5774" s="12"/>
      <c r="AY5774" s="12"/>
      <c r="AZ5774" s="12"/>
      <c r="BA5774" s="12"/>
      <c r="BB5774" s="12"/>
      <c r="BC5774" s="12"/>
      <c r="BD5774" s="12"/>
      <c r="BE5774" s="12"/>
      <c r="BF5774" s="12"/>
      <c r="BG5774" s="12"/>
      <c r="BH5774" s="12"/>
      <c r="BI5774" s="12"/>
      <c r="BJ5774" s="13"/>
      <c r="BK5774" s="13"/>
      <c r="BL5774" s="13"/>
      <c r="BM5774" s="13"/>
      <c r="BN5774" s="13"/>
    </row>
    <row r="5775" spans="4:66" x14ac:dyDescent="0.25">
      <c r="D5775" s="7"/>
      <c r="E5775" s="10"/>
      <c r="F5775" s="10"/>
      <c r="G5775" s="10"/>
      <c r="H5775" s="10"/>
      <c r="I5775" s="10"/>
      <c r="J5775" s="10"/>
      <c r="K5775" s="11"/>
      <c r="L5775" s="11"/>
      <c r="M5775" s="12"/>
      <c r="N5775" s="12"/>
      <c r="O5775" s="12"/>
      <c r="P5775" s="12"/>
      <c r="Q5775" s="12"/>
      <c r="R5775" s="12"/>
      <c r="S5775" s="12"/>
      <c r="T5775" s="12"/>
      <c r="U5775" s="12"/>
      <c r="V5775" s="12"/>
      <c r="W5775" s="12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2"/>
      <c r="AS5775" s="12"/>
      <c r="AT5775" s="12"/>
      <c r="AU5775" s="12"/>
      <c r="AV5775" s="12"/>
      <c r="AW5775" s="12"/>
      <c r="AX5775" s="12"/>
      <c r="AY5775" s="12"/>
      <c r="AZ5775" s="12"/>
      <c r="BA5775" s="12"/>
      <c r="BB5775" s="12"/>
      <c r="BC5775" s="12"/>
      <c r="BD5775" s="12"/>
      <c r="BE5775" s="12"/>
      <c r="BF5775" s="12"/>
      <c r="BG5775" s="12"/>
      <c r="BH5775" s="12"/>
      <c r="BI5775" s="12"/>
      <c r="BJ5775" s="13"/>
      <c r="BK5775" s="13"/>
      <c r="BL5775" s="13"/>
      <c r="BM5775" s="13"/>
      <c r="BN5775" s="13"/>
    </row>
    <row r="5776" spans="4:66" x14ac:dyDescent="0.25">
      <c r="D5776" s="7"/>
      <c r="E5776" s="10"/>
      <c r="F5776" s="10"/>
      <c r="G5776" s="10"/>
      <c r="H5776" s="10"/>
      <c r="I5776" s="10"/>
      <c r="J5776" s="10"/>
      <c r="K5776" s="11"/>
      <c r="L5776" s="11"/>
      <c r="M5776" s="12"/>
      <c r="N5776" s="12"/>
      <c r="O5776" s="12"/>
      <c r="P5776" s="12"/>
      <c r="Q5776" s="12"/>
      <c r="R5776" s="12"/>
      <c r="S5776" s="12"/>
      <c r="T5776" s="12"/>
      <c r="U5776" s="12"/>
      <c r="V5776" s="12"/>
      <c r="W5776" s="12"/>
      <c r="X5776" s="12"/>
      <c r="Y5776" s="12"/>
      <c r="Z5776" s="12"/>
      <c r="AA5776" s="12"/>
      <c r="AB5776" s="12"/>
      <c r="AC5776" s="12"/>
      <c r="AD5776" s="12"/>
      <c r="AE5776" s="12"/>
      <c r="AF5776" s="12"/>
      <c r="AG5776" s="12"/>
      <c r="AH5776" s="12"/>
      <c r="AI5776" s="12"/>
      <c r="AJ5776" s="12"/>
      <c r="AK5776" s="12"/>
      <c r="AL5776" s="12"/>
      <c r="AM5776" s="12"/>
      <c r="AN5776" s="12"/>
      <c r="AO5776" s="12"/>
      <c r="AP5776" s="12"/>
      <c r="AQ5776" s="12"/>
      <c r="AR5776" s="12"/>
      <c r="AS5776" s="12"/>
      <c r="AT5776" s="12"/>
      <c r="AU5776" s="12"/>
      <c r="AV5776" s="12"/>
      <c r="AW5776" s="12"/>
      <c r="AX5776" s="12"/>
      <c r="AY5776" s="12"/>
      <c r="AZ5776" s="12"/>
      <c r="BA5776" s="12"/>
      <c r="BB5776" s="12"/>
      <c r="BC5776" s="12"/>
      <c r="BD5776" s="12"/>
      <c r="BE5776" s="12"/>
      <c r="BF5776" s="12"/>
      <c r="BG5776" s="12"/>
      <c r="BH5776" s="12"/>
      <c r="BI5776" s="12"/>
      <c r="BJ5776" s="13"/>
      <c r="BK5776" s="13"/>
      <c r="BL5776" s="13"/>
      <c r="BM5776" s="13"/>
      <c r="BN5776" s="13"/>
    </row>
    <row r="5777" spans="4:66" x14ac:dyDescent="0.25">
      <c r="D5777" s="7"/>
      <c r="E5777" s="10"/>
      <c r="F5777" s="10"/>
      <c r="G5777" s="10"/>
      <c r="H5777" s="10"/>
      <c r="I5777" s="10"/>
      <c r="J5777" s="10"/>
      <c r="K5777" s="11"/>
      <c r="L5777" s="11"/>
      <c r="M5777" s="12"/>
      <c r="N5777" s="12"/>
      <c r="O5777" s="12"/>
      <c r="P5777" s="12"/>
      <c r="Q5777" s="12"/>
      <c r="R5777" s="12"/>
      <c r="S5777" s="12"/>
      <c r="T5777" s="12"/>
      <c r="U5777" s="12"/>
      <c r="V5777" s="12"/>
      <c r="W5777" s="12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2"/>
      <c r="AS5777" s="12"/>
      <c r="AT5777" s="12"/>
      <c r="AU5777" s="12"/>
      <c r="AV5777" s="12"/>
      <c r="AW5777" s="12"/>
      <c r="AX5777" s="12"/>
      <c r="AY5777" s="12"/>
      <c r="AZ5777" s="12"/>
      <c r="BA5777" s="12"/>
      <c r="BB5777" s="12"/>
      <c r="BC5777" s="12"/>
      <c r="BD5777" s="12"/>
      <c r="BE5777" s="12"/>
      <c r="BF5777" s="12"/>
      <c r="BG5777" s="12"/>
      <c r="BH5777" s="12"/>
      <c r="BI5777" s="12"/>
      <c r="BJ5777" s="13"/>
      <c r="BK5777" s="13"/>
      <c r="BL5777" s="13"/>
      <c r="BM5777" s="13"/>
      <c r="BN5777" s="13"/>
    </row>
    <row r="5778" spans="4:66" x14ac:dyDescent="0.25">
      <c r="D5778" s="7"/>
      <c r="E5778" s="10"/>
      <c r="F5778" s="10"/>
      <c r="G5778" s="10"/>
      <c r="H5778" s="10"/>
      <c r="I5778" s="10"/>
      <c r="J5778" s="10"/>
      <c r="K5778" s="11"/>
      <c r="L5778" s="11"/>
      <c r="M5778" s="12"/>
      <c r="N5778" s="12"/>
      <c r="O5778" s="12"/>
      <c r="P5778" s="12"/>
      <c r="Q5778" s="12"/>
      <c r="R5778" s="12"/>
      <c r="S5778" s="12"/>
      <c r="T5778" s="12"/>
      <c r="U5778" s="12"/>
      <c r="V5778" s="12"/>
      <c r="W5778" s="12"/>
      <c r="X5778" s="12"/>
      <c r="Y5778" s="12"/>
      <c r="Z5778" s="12"/>
      <c r="AA5778" s="12"/>
      <c r="AB5778" s="12"/>
      <c r="AC5778" s="12"/>
      <c r="AD5778" s="12"/>
      <c r="AE5778" s="12"/>
      <c r="AF5778" s="12"/>
      <c r="AG5778" s="12"/>
      <c r="AH5778" s="12"/>
      <c r="AI5778" s="12"/>
      <c r="AJ5778" s="12"/>
      <c r="AK5778" s="12"/>
      <c r="AL5778" s="12"/>
      <c r="AM5778" s="12"/>
      <c r="AN5778" s="12"/>
      <c r="AO5778" s="12"/>
      <c r="AP5778" s="12"/>
      <c r="AQ5778" s="12"/>
      <c r="AR5778" s="12"/>
      <c r="AS5778" s="12"/>
      <c r="AT5778" s="12"/>
      <c r="AU5778" s="12"/>
      <c r="AV5778" s="12"/>
      <c r="AW5778" s="12"/>
      <c r="AX5778" s="12"/>
      <c r="AY5778" s="12"/>
      <c r="AZ5778" s="12"/>
      <c r="BA5778" s="12"/>
      <c r="BB5778" s="12"/>
      <c r="BC5778" s="12"/>
      <c r="BD5778" s="12"/>
      <c r="BE5778" s="12"/>
      <c r="BF5778" s="12"/>
      <c r="BG5778" s="12"/>
      <c r="BH5778" s="12"/>
      <c r="BI5778" s="12"/>
      <c r="BJ5778" s="13"/>
      <c r="BK5778" s="13"/>
      <c r="BL5778" s="13"/>
      <c r="BM5778" s="13"/>
      <c r="BN5778" s="13"/>
    </row>
    <row r="5779" spans="4:66" x14ac:dyDescent="0.25">
      <c r="D5779" s="7"/>
      <c r="E5779" s="10"/>
      <c r="F5779" s="10"/>
      <c r="G5779" s="10"/>
      <c r="H5779" s="10"/>
      <c r="I5779" s="10"/>
      <c r="J5779" s="10"/>
      <c r="K5779" s="11"/>
      <c r="L5779" s="11"/>
      <c r="M5779" s="12"/>
      <c r="N5779" s="12"/>
      <c r="O5779" s="12"/>
      <c r="P5779" s="12"/>
      <c r="Q5779" s="12"/>
      <c r="R5779" s="12"/>
      <c r="S5779" s="12"/>
      <c r="T5779" s="12"/>
      <c r="U5779" s="12"/>
      <c r="V5779" s="12"/>
      <c r="W5779" s="12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2"/>
      <c r="AS5779" s="12"/>
      <c r="AT5779" s="12"/>
      <c r="AU5779" s="12"/>
      <c r="AV5779" s="12"/>
      <c r="AW5779" s="12"/>
      <c r="AX5779" s="12"/>
      <c r="AY5779" s="12"/>
      <c r="AZ5779" s="12"/>
      <c r="BA5779" s="12"/>
      <c r="BB5779" s="12"/>
      <c r="BC5779" s="12"/>
      <c r="BD5779" s="12"/>
      <c r="BE5779" s="12"/>
      <c r="BF5779" s="12"/>
      <c r="BG5779" s="12"/>
      <c r="BH5779" s="12"/>
      <c r="BI5779" s="12"/>
      <c r="BJ5779" s="13"/>
      <c r="BK5779" s="13"/>
      <c r="BL5779" s="13"/>
      <c r="BM5779" s="13"/>
      <c r="BN5779" s="13"/>
    </row>
    <row r="5780" spans="4:66" x14ac:dyDescent="0.25">
      <c r="D5780" s="7"/>
      <c r="E5780" s="10"/>
      <c r="F5780" s="10"/>
      <c r="G5780" s="10"/>
      <c r="H5780" s="10"/>
      <c r="I5780" s="10"/>
      <c r="J5780" s="10"/>
      <c r="K5780" s="11"/>
      <c r="L5780" s="11"/>
      <c r="M5780" s="12"/>
      <c r="N5780" s="12"/>
      <c r="O5780" s="12"/>
      <c r="P5780" s="12"/>
      <c r="Q5780" s="12"/>
      <c r="R5780" s="12"/>
      <c r="S5780" s="12"/>
      <c r="T5780" s="12"/>
      <c r="U5780" s="12"/>
      <c r="V5780" s="12"/>
      <c r="W5780" s="12"/>
      <c r="X5780" s="12"/>
      <c r="Y5780" s="12"/>
      <c r="Z5780" s="12"/>
      <c r="AA5780" s="12"/>
      <c r="AB5780" s="12"/>
      <c r="AC5780" s="12"/>
      <c r="AD5780" s="12"/>
      <c r="AE5780" s="12"/>
      <c r="AF5780" s="12"/>
      <c r="AG5780" s="12"/>
      <c r="AH5780" s="12"/>
      <c r="AI5780" s="12"/>
      <c r="AJ5780" s="12"/>
      <c r="AK5780" s="12"/>
      <c r="AL5780" s="12"/>
      <c r="AM5780" s="12"/>
      <c r="AN5780" s="12"/>
      <c r="AO5780" s="12"/>
      <c r="AP5780" s="12"/>
      <c r="AQ5780" s="12"/>
      <c r="AR5780" s="12"/>
      <c r="AS5780" s="12"/>
      <c r="AT5780" s="12"/>
      <c r="AU5780" s="12"/>
      <c r="AV5780" s="12"/>
      <c r="AW5780" s="12"/>
      <c r="AX5780" s="12"/>
      <c r="AY5780" s="12"/>
      <c r="AZ5780" s="12"/>
      <c r="BA5780" s="12"/>
      <c r="BB5780" s="12"/>
      <c r="BC5780" s="12"/>
      <c r="BD5780" s="12"/>
      <c r="BE5780" s="12"/>
      <c r="BF5780" s="12"/>
      <c r="BG5780" s="12"/>
      <c r="BH5780" s="12"/>
      <c r="BI5780" s="12"/>
      <c r="BJ5780" s="13"/>
      <c r="BK5780" s="13"/>
      <c r="BL5780" s="13"/>
      <c r="BM5780" s="13"/>
      <c r="BN5780" s="13"/>
    </row>
    <row r="5781" spans="4:66" x14ac:dyDescent="0.25">
      <c r="D5781" s="7"/>
      <c r="E5781" s="10"/>
      <c r="F5781" s="10"/>
      <c r="G5781" s="10"/>
      <c r="H5781" s="10"/>
      <c r="I5781" s="10"/>
      <c r="J5781" s="10"/>
      <c r="K5781" s="11"/>
      <c r="L5781" s="11"/>
      <c r="M5781" s="12"/>
      <c r="N5781" s="12"/>
      <c r="O5781" s="12"/>
      <c r="P5781" s="12"/>
      <c r="Q5781" s="12"/>
      <c r="R5781" s="12"/>
      <c r="S5781" s="12"/>
      <c r="T5781" s="12"/>
      <c r="U5781" s="12"/>
      <c r="V5781" s="12"/>
      <c r="W5781" s="12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2"/>
      <c r="AS5781" s="12"/>
      <c r="AT5781" s="12"/>
      <c r="AU5781" s="12"/>
      <c r="AV5781" s="12"/>
      <c r="AW5781" s="12"/>
      <c r="AX5781" s="12"/>
      <c r="AY5781" s="12"/>
      <c r="AZ5781" s="12"/>
      <c r="BA5781" s="12"/>
      <c r="BB5781" s="12"/>
      <c r="BC5781" s="12"/>
      <c r="BD5781" s="12"/>
      <c r="BE5781" s="12"/>
      <c r="BF5781" s="12"/>
      <c r="BG5781" s="12"/>
      <c r="BH5781" s="12"/>
      <c r="BI5781" s="12"/>
      <c r="BJ5781" s="13"/>
      <c r="BK5781" s="13"/>
      <c r="BL5781" s="13"/>
      <c r="BM5781" s="13"/>
      <c r="BN5781" s="13"/>
    </row>
    <row r="5782" spans="4:66" x14ac:dyDescent="0.25">
      <c r="D5782" s="7"/>
      <c r="E5782" s="10"/>
      <c r="F5782" s="10"/>
      <c r="G5782" s="10"/>
      <c r="H5782" s="10"/>
      <c r="I5782" s="10"/>
      <c r="J5782" s="10"/>
      <c r="K5782" s="11"/>
      <c r="L5782" s="11"/>
      <c r="M5782" s="12"/>
      <c r="N5782" s="12"/>
      <c r="O5782" s="12"/>
      <c r="P5782" s="12"/>
      <c r="Q5782" s="12"/>
      <c r="R5782" s="12"/>
      <c r="S5782" s="12"/>
      <c r="T5782" s="12"/>
      <c r="U5782" s="12"/>
      <c r="V5782" s="12"/>
      <c r="W5782" s="12"/>
      <c r="X5782" s="12"/>
      <c r="Y5782" s="12"/>
      <c r="Z5782" s="12"/>
      <c r="AA5782" s="12"/>
      <c r="AB5782" s="12"/>
      <c r="AC5782" s="12"/>
      <c r="AD5782" s="12"/>
      <c r="AE5782" s="12"/>
      <c r="AF5782" s="12"/>
      <c r="AG5782" s="12"/>
      <c r="AH5782" s="12"/>
      <c r="AI5782" s="12"/>
      <c r="AJ5782" s="12"/>
      <c r="AK5782" s="12"/>
      <c r="AL5782" s="12"/>
      <c r="AM5782" s="12"/>
      <c r="AN5782" s="12"/>
      <c r="AO5782" s="12"/>
      <c r="AP5782" s="12"/>
      <c r="AQ5782" s="12"/>
      <c r="AR5782" s="12"/>
      <c r="AS5782" s="12"/>
      <c r="AT5782" s="12"/>
      <c r="AU5782" s="12"/>
      <c r="AV5782" s="12"/>
      <c r="AW5782" s="12"/>
      <c r="AX5782" s="12"/>
      <c r="AY5782" s="12"/>
      <c r="AZ5782" s="12"/>
      <c r="BA5782" s="12"/>
      <c r="BB5782" s="12"/>
      <c r="BC5782" s="12"/>
      <c r="BD5782" s="12"/>
      <c r="BE5782" s="12"/>
      <c r="BF5782" s="12"/>
      <c r="BG5782" s="12"/>
      <c r="BH5782" s="12"/>
      <c r="BI5782" s="12"/>
      <c r="BJ5782" s="13"/>
      <c r="BK5782" s="13"/>
      <c r="BL5782" s="13"/>
      <c r="BM5782" s="13"/>
      <c r="BN5782" s="13"/>
    </row>
    <row r="5783" spans="4:66" x14ac:dyDescent="0.25">
      <c r="D5783" s="7"/>
      <c r="E5783" s="10"/>
      <c r="F5783" s="10"/>
      <c r="G5783" s="10"/>
      <c r="H5783" s="10"/>
      <c r="I5783" s="10"/>
      <c r="J5783" s="10"/>
      <c r="K5783" s="11"/>
      <c r="L5783" s="11"/>
      <c r="M5783" s="12"/>
      <c r="N5783" s="12"/>
      <c r="O5783" s="12"/>
      <c r="P5783" s="12"/>
      <c r="Q5783" s="12"/>
      <c r="R5783" s="12"/>
      <c r="S5783" s="12"/>
      <c r="T5783" s="12"/>
      <c r="U5783" s="12"/>
      <c r="V5783" s="12"/>
      <c r="W5783" s="12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2"/>
      <c r="AS5783" s="12"/>
      <c r="AT5783" s="12"/>
      <c r="AU5783" s="12"/>
      <c r="AV5783" s="12"/>
      <c r="AW5783" s="12"/>
      <c r="AX5783" s="12"/>
      <c r="AY5783" s="12"/>
      <c r="AZ5783" s="12"/>
      <c r="BA5783" s="12"/>
      <c r="BB5783" s="12"/>
      <c r="BC5783" s="12"/>
      <c r="BD5783" s="12"/>
      <c r="BE5783" s="12"/>
      <c r="BF5783" s="12"/>
      <c r="BG5783" s="12"/>
      <c r="BH5783" s="12"/>
      <c r="BI5783" s="12"/>
      <c r="BJ5783" s="13"/>
      <c r="BK5783" s="13"/>
      <c r="BL5783" s="13"/>
      <c r="BM5783" s="13"/>
      <c r="BN5783" s="13"/>
    </row>
    <row r="5784" spans="4:66" x14ac:dyDescent="0.25">
      <c r="D5784" s="7"/>
      <c r="E5784" s="10"/>
      <c r="F5784" s="10"/>
      <c r="G5784" s="10"/>
      <c r="H5784" s="10"/>
      <c r="I5784" s="10"/>
      <c r="J5784" s="10"/>
      <c r="K5784" s="11"/>
      <c r="L5784" s="11"/>
      <c r="M5784" s="12"/>
      <c r="N5784" s="12"/>
      <c r="O5784" s="12"/>
      <c r="P5784" s="12"/>
      <c r="Q5784" s="12"/>
      <c r="R5784" s="12"/>
      <c r="S5784" s="12"/>
      <c r="T5784" s="12"/>
      <c r="U5784" s="12"/>
      <c r="V5784" s="12"/>
      <c r="W5784" s="12"/>
      <c r="X5784" s="12"/>
      <c r="Y5784" s="12"/>
      <c r="Z5784" s="12"/>
      <c r="AA5784" s="12"/>
      <c r="AB5784" s="12"/>
      <c r="AC5784" s="12"/>
      <c r="AD5784" s="12"/>
      <c r="AE5784" s="12"/>
      <c r="AF5784" s="12"/>
      <c r="AG5784" s="12"/>
      <c r="AH5784" s="12"/>
      <c r="AI5784" s="12"/>
      <c r="AJ5784" s="12"/>
      <c r="AK5784" s="12"/>
      <c r="AL5784" s="12"/>
      <c r="AM5784" s="12"/>
      <c r="AN5784" s="12"/>
      <c r="AO5784" s="12"/>
      <c r="AP5784" s="12"/>
      <c r="AQ5784" s="12"/>
      <c r="AR5784" s="12"/>
      <c r="AS5784" s="12"/>
      <c r="AT5784" s="12"/>
      <c r="AU5784" s="12"/>
      <c r="AV5784" s="12"/>
      <c r="AW5784" s="12"/>
      <c r="AX5784" s="12"/>
      <c r="AY5784" s="12"/>
      <c r="AZ5784" s="12"/>
      <c r="BA5784" s="12"/>
      <c r="BB5784" s="12"/>
      <c r="BC5784" s="12"/>
      <c r="BD5784" s="12"/>
      <c r="BE5784" s="12"/>
      <c r="BF5784" s="12"/>
      <c r="BG5784" s="12"/>
      <c r="BH5784" s="12"/>
      <c r="BI5784" s="12"/>
      <c r="BJ5784" s="13"/>
      <c r="BK5784" s="13"/>
      <c r="BL5784" s="13"/>
      <c r="BM5784" s="13"/>
      <c r="BN5784" s="13"/>
    </row>
    <row r="5785" spans="4:66" x14ac:dyDescent="0.25">
      <c r="D5785" s="7"/>
      <c r="E5785" s="10"/>
      <c r="F5785" s="10"/>
      <c r="G5785" s="10"/>
      <c r="H5785" s="10"/>
      <c r="I5785" s="10"/>
      <c r="J5785" s="10"/>
      <c r="K5785" s="11"/>
      <c r="L5785" s="11"/>
      <c r="M5785" s="12"/>
      <c r="N5785" s="12"/>
      <c r="O5785" s="12"/>
      <c r="P5785" s="12"/>
      <c r="Q5785" s="12"/>
      <c r="R5785" s="12"/>
      <c r="S5785" s="12"/>
      <c r="T5785" s="12"/>
      <c r="U5785" s="12"/>
      <c r="V5785" s="12"/>
      <c r="W5785" s="12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2"/>
      <c r="AS5785" s="12"/>
      <c r="AT5785" s="12"/>
      <c r="AU5785" s="12"/>
      <c r="AV5785" s="12"/>
      <c r="AW5785" s="12"/>
      <c r="AX5785" s="12"/>
      <c r="AY5785" s="12"/>
      <c r="AZ5785" s="12"/>
      <c r="BA5785" s="12"/>
      <c r="BB5785" s="12"/>
      <c r="BC5785" s="12"/>
      <c r="BD5785" s="12"/>
      <c r="BE5785" s="12"/>
      <c r="BF5785" s="12"/>
      <c r="BG5785" s="12"/>
      <c r="BH5785" s="12"/>
      <c r="BI5785" s="12"/>
      <c r="BJ5785" s="13"/>
      <c r="BK5785" s="13"/>
      <c r="BL5785" s="13"/>
      <c r="BM5785" s="13"/>
      <c r="BN5785" s="13"/>
    </row>
    <row r="5786" spans="4:66" x14ac:dyDescent="0.25">
      <c r="D5786" s="7"/>
      <c r="E5786" s="10"/>
      <c r="F5786" s="10"/>
      <c r="G5786" s="10"/>
      <c r="H5786" s="10"/>
      <c r="I5786" s="10"/>
      <c r="J5786" s="10"/>
      <c r="K5786" s="11"/>
      <c r="L5786" s="11"/>
      <c r="M5786" s="12"/>
      <c r="N5786" s="12"/>
      <c r="O5786" s="12"/>
      <c r="P5786" s="12"/>
      <c r="Q5786" s="12"/>
      <c r="R5786" s="12"/>
      <c r="S5786" s="12"/>
      <c r="T5786" s="12"/>
      <c r="U5786" s="12"/>
      <c r="V5786" s="12"/>
      <c r="W5786" s="12"/>
      <c r="X5786" s="12"/>
      <c r="Y5786" s="12"/>
      <c r="Z5786" s="12"/>
      <c r="AA5786" s="12"/>
      <c r="AB5786" s="12"/>
      <c r="AC5786" s="12"/>
      <c r="AD5786" s="12"/>
      <c r="AE5786" s="12"/>
      <c r="AF5786" s="12"/>
      <c r="AG5786" s="12"/>
      <c r="AH5786" s="12"/>
      <c r="AI5786" s="12"/>
      <c r="AJ5786" s="12"/>
      <c r="AK5786" s="12"/>
      <c r="AL5786" s="12"/>
      <c r="AM5786" s="12"/>
      <c r="AN5786" s="12"/>
      <c r="AO5786" s="12"/>
      <c r="AP5786" s="12"/>
      <c r="AQ5786" s="12"/>
      <c r="AR5786" s="12"/>
      <c r="AS5786" s="12"/>
      <c r="AT5786" s="12"/>
      <c r="AU5786" s="12"/>
      <c r="AV5786" s="12"/>
      <c r="AW5786" s="12"/>
      <c r="AX5786" s="12"/>
      <c r="AY5786" s="12"/>
      <c r="AZ5786" s="12"/>
      <c r="BA5786" s="12"/>
      <c r="BB5786" s="12"/>
      <c r="BC5786" s="12"/>
      <c r="BD5786" s="12"/>
      <c r="BE5786" s="12"/>
      <c r="BF5786" s="12"/>
      <c r="BG5786" s="12"/>
      <c r="BH5786" s="12"/>
      <c r="BI5786" s="12"/>
      <c r="BJ5786" s="13"/>
      <c r="BK5786" s="13"/>
      <c r="BL5786" s="13"/>
      <c r="BM5786" s="13"/>
      <c r="BN5786" s="13"/>
    </row>
    <row r="5787" spans="4:66" x14ac:dyDescent="0.25">
      <c r="D5787" s="7"/>
      <c r="E5787" s="10"/>
      <c r="F5787" s="10"/>
      <c r="G5787" s="10"/>
      <c r="H5787" s="10"/>
      <c r="I5787" s="10"/>
      <c r="J5787" s="10"/>
      <c r="K5787" s="11"/>
      <c r="L5787" s="11"/>
      <c r="M5787" s="12"/>
      <c r="N5787" s="12"/>
      <c r="O5787" s="12"/>
      <c r="P5787" s="12"/>
      <c r="Q5787" s="12"/>
      <c r="R5787" s="12"/>
      <c r="S5787" s="12"/>
      <c r="T5787" s="12"/>
      <c r="U5787" s="12"/>
      <c r="V5787" s="12"/>
      <c r="W5787" s="12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2"/>
      <c r="AS5787" s="12"/>
      <c r="AT5787" s="12"/>
      <c r="AU5787" s="12"/>
      <c r="AV5787" s="12"/>
      <c r="AW5787" s="12"/>
      <c r="AX5787" s="12"/>
      <c r="AY5787" s="12"/>
      <c r="AZ5787" s="12"/>
      <c r="BA5787" s="12"/>
      <c r="BB5787" s="12"/>
      <c r="BC5787" s="12"/>
      <c r="BD5787" s="12"/>
      <c r="BE5787" s="12"/>
      <c r="BF5787" s="12"/>
      <c r="BG5787" s="12"/>
      <c r="BH5787" s="12"/>
      <c r="BI5787" s="12"/>
      <c r="BJ5787" s="13"/>
      <c r="BK5787" s="13"/>
      <c r="BL5787" s="13"/>
      <c r="BM5787" s="13"/>
      <c r="BN5787" s="13"/>
    </row>
    <row r="5788" spans="4:66" x14ac:dyDescent="0.25">
      <c r="D5788" s="7"/>
      <c r="E5788" s="10"/>
      <c r="F5788" s="10"/>
      <c r="G5788" s="10"/>
      <c r="H5788" s="10"/>
      <c r="I5788" s="10"/>
      <c r="J5788" s="10"/>
      <c r="K5788" s="11"/>
      <c r="L5788" s="11"/>
      <c r="M5788" s="12"/>
      <c r="N5788" s="12"/>
      <c r="O5788" s="12"/>
      <c r="P5788" s="12"/>
      <c r="Q5788" s="12"/>
      <c r="R5788" s="12"/>
      <c r="S5788" s="12"/>
      <c r="T5788" s="12"/>
      <c r="U5788" s="12"/>
      <c r="V5788" s="12"/>
      <c r="W5788" s="12"/>
      <c r="X5788" s="12"/>
      <c r="Y5788" s="12"/>
      <c r="Z5788" s="12"/>
      <c r="AA5788" s="12"/>
      <c r="AB5788" s="12"/>
      <c r="AC5788" s="12"/>
      <c r="AD5788" s="12"/>
      <c r="AE5788" s="12"/>
      <c r="AF5788" s="12"/>
      <c r="AG5788" s="12"/>
      <c r="AH5788" s="12"/>
      <c r="AI5788" s="12"/>
      <c r="AJ5788" s="12"/>
      <c r="AK5788" s="12"/>
      <c r="AL5788" s="12"/>
      <c r="AM5788" s="12"/>
      <c r="AN5788" s="12"/>
      <c r="AO5788" s="12"/>
      <c r="AP5788" s="12"/>
      <c r="AQ5788" s="12"/>
      <c r="AR5788" s="12"/>
      <c r="AS5788" s="12"/>
      <c r="AT5788" s="12"/>
      <c r="AU5788" s="12"/>
      <c r="AV5788" s="12"/>
      <c r="AW5788" s="12"/>
      <c r="AX5788" s="12"/>
      <c r="AY5788" s="12"/>
      <c r="AZ5788" s="12"/>
      <c r="BA5788" s="12"/>
      <c r="BB5788" s="12"/>
      <c r="BC5788" s="12"/>
      <c r="BD5788" s="12"/>
      <c r="BE5788" s="12"/>
      <c r="BF5788" s="12"/>
      <c r="BG5788" s="12"/>
      <c r="BH5788" s="12"/>
      <c r="BI5788" s="12"/>
      <c r="BJ5788" s="13"/>
      <c r="BK5788" s="13"/>
      <c r="BL5788" s="13"/>
      <c r="BM5788" s="13"/>
      <c r="BN5788" s="13"/>
    </row>
    <row r="5789" spans="4:66" x14ac:dyDescent="0.25">
      <c r="D5789" s="7"/>
      <c r="E5789" s="10"/>
      <c r="F5789" s="10"/>
      <c r="G5789" s="10"/>
      <c r="H5789" s="10"/>
      <c r="I5789" s="10"/>
      <c r="J5789" s="10"/>
      <c r="K5789" s="11"/>
      <c r="L5789" s="11"/>
      <c r="M5789" s="12"/>
      <c r="N5789" s="12"/>
      <c r="O5789" s="12"/>
      <c r="P5789" s="12"/>
      <c r="Q5789" s="12"/>
      <c r="R5789" s="12"/>
      <c r="S5789" s="12"/>
      <c r="T5789" s="12"/>
      <c r="U5789" s="12"/>
      <c r="V5789" s="12"/>
      <c r="W5789" s="12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2"/>
      <c r="AS5789" s="12"/>
      <c r="AT5789" s="12"/>
      <c r="AU5789" s="12"/>
      <c r="AV5789" s="12"/>
      <c r="AW5789" s="12"/>
      <c r="AX5789" s="12"/>
      <c r="AY5789" s="12"/>
      <c r="AZ5789" s="12"/>
      <c r="BA5789" s="12"/>
      <c r="BB5789" s="12"/>
      <c r="BC5789" s="12"/>
      <c r="BD5789" s="12"/>
      <c r="BE5789" s="12"/>
      <c r="BF5789" s="12"/>
      <c r="BG5789" s="12"/>
      <c r="BH5789" s="12"/>
      <c r="BI5789" s="12"/>
      <c r="BJ5789" s="13"/>
      <c r="BK5789" s="13"/>
      <c r="BL5789" s="13"/>
      <c r="BM5789" s="13"/>
      <c r="BN5789" s="13"/>
    </row>
    <row r="5790" spans="4:66" x14ac:dyDescent="0.25">
      <c r="D5790" s="7"/>
      <c r="E5790" s="10"/>
      <c r="F5790" s="10"/>
      <c r="G5790" s="10"/>
      <c r="H5790" s="10"/>
      <c r="I5790" s="10"/>
      <c r="J5790" s="10"/>
      <c r="K5790" s="11"/>
      <c r="L5790" s="11"/>
      <c r="M5790" s="12"/>
      <c r="N5790" s="12"/>
      <c r="O5790" s="12"/>
      <c r="P5790" s="12"/>
      <c r="Q5790" s="12"/>
      <c r="R5790" s="12"/>
      <c r="S5790" s="12"/>
      <c r="T5790" s="12"/>
      <c r="U5790" s="12"/>
      <c r="V5790" s="12"/>
      <c r="W5790" s="12"/>
      <c r="X5790" s="12"/>
      <c r="Y5790" s="12"/>
      <c r="Z5790" s="12"/>
      <c r="AA5790" s="12"/>
      <c r="AB5790" s="12"/>
      <c r="AC5790" s="12"/>
      <c r="AD5790" s="12"/>
      <c r="AE5790" s="12"/>
      <c r="AF5790" s="12"/>
      <c r="AG5790" s="12"/>
      <c r="AH5790" s="12"/>
      <c r="AI5790" s="12"/>
      <c r="AJ5790" s="12"/>
      <c r="AK5790" s="12"/>
      <c r="AL5790" s="12"/>
      <c r="AM5790" s="12"/>
      <c r="AN5790" s="12"/>
      <c r="AO5790" s="12"/>
      <c r="AP5790" s="12"/>
      <c r="AQ5790" s="12"/>
      <c r="AR5790" s="12"/>
      <c r="AS5790" s="12"/>
      <c r="AT5790" s="12"/>
      <c r="AU5790" s="12"/>
      <c r="AV5790" s="12"/>
      <c r="AW5790" s="12"/>
      <c r="AX5790" s="12"/>
      <c r="AY5790" s="12"/>
      <c r="AZ5790" s="12"/>
      <c r="BA5790" s="12"/>
      <c r="BB5790" s="12"/>
      <c r="BC5790" s="12"/>
      <c r="BD5790" s="12"/>
      <c r="BE5790" s="12"/>
      <c r="BF5790" s="12"/>
      <c r="BG5790" s="12"/>
      <c r="BH5790" s="12"/>
      <c r="BI5790" s="12"/>
      <c r="BJ5790" s="13"/>
      <c r="BK5790" s="13"/>
      <c r="BL5790" s="13"/>
      <c r="BM5790" s="13"/>
      <c r="BN5790" s="13"/>
    </row>
    <row r="5791" spans="4:66" x14ac:dyDescent="0.25">
      <c r="D5791" s="7"/>
      <c r="E5791" s="10"/>
      <c r="F5791" s="10"/>
      <c r="G5791" s="10"/>
      <c r="H5791" s="10"/>
      <c r="I5791" s="10"/>
      <c r="J5791" s="10"/>
      <c r="K5791" s="11"/>
      <c r="L5791" s="11"/>
      <c r="M5791" s="12"/>
      <c r="N5791" s="12"/>
      <c r="O5791" s="12"/>
      <c r="P5791" s="12"/>
      <c r="Q5791" s="12"/>
      <c r="R5791" s="12"/>
      <c r="S5791" s="12"/>
      <c r="T5791" s="12"/>
      <c r="U5791" s="12"/>
      <c r="V5791" s="12"/>
      <c r="W5791" s="12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2"/>
      <c r="AS5791" s="12"/>
      <c r="AT5791" s="12"/>
      <c r="AU5791" s="12"/>
      <c r="AV5791" s="12"/>
      <c r="AW5791" s="12"/>
      <c r="AX5791" s="12"/>
      <c r="AY5791" s="12"/>
      <c r="AZ5791" s="12"/>
      <c r="BA5791" s="12"/>
      <c r="BB5791" s="12"/>
      <c r="BC5791" s="12"/>
      <c r="BD5791" s="12"/>
      <c r="BE5791" s="12"/>
      <c r="BF5791" s="12"/>
      <c r="BG5791" s="12"/>
      <c r="BH5791" s="12"/>
      <c r="BI5791" s="12"/>
      <c r="BJ5791" s="13"/>
      <c r="BK5791" s="13"/>
      <c r="BL5791" s="13"/>
      <c r="BM5791" s="13"/>
      <c r="BN5791" s="13"/>
    </row>
    <row r="5792" spans="4:66" x14ac:dyDescent="0.25">
      <c r="D5792" s="7"/>
      <c r="E5792" s="10"/>
      <c r="F5792" s="10"/>
      <c r="G5792" s="10"/>
      <c r="H5792" s="10"/>
      <c r="I5792" s="10"/>
      <c r="J5792" s="10"/>
      <c r="K5792" s="11"/>
      <c r="L5792" s="11"/>
      <c r="M5792" s="12"/>
      <c r="N5792" s="12"/>
      <c r="O5792" s="12"/>
      <c r="P5792" s="12"/>
      <c r="Q5792" s="12"/>
      <c r="R5792" s="12"/>
      <c r="S5792" s="12"/>
      <c r="T5792" s="12"/>
      <c r="U5792" s="12"/>
      <c r="V5792" s="12"/>
      <c r="W5792" s="12"/>
      <c r="X5792" s="12"/>
      <c r="Y5792" s="12"/>
      <c r="Z5792" s="12"/>
      <c r="AA5792" s="12"/>
      <c r="AB5792" s="12"/>
      <c r="AC5792" s="12"/>
      <c r="AD5792" s="12"/>
      <c r="AE5792" s="12"/>
      <c r="AF5792" s="12"/>
      <c r="AG5792" s="12"/>
      <c r="AH5792" s="12"/>
      <c r="AI5792" s="12"/>
      <c r="AJ5792" s="12"/>
      <c r="AK5792" s="12"/>
      <c r="AL5792" s="12"/>
      <c r="AM5792" s="12"/>
      <c r="AN5792" s="12"/>
      <c r="AO5792" s="12"/>
      <c r="AP5792" s="12"/>
      <c r="AQ5792" s="12"/>
      <c r="AR5792" s="12"/>
      <c r="AS5792" s="12"/>
      <c r="AT5792" s="12"/>
      <c r="AU5792" s="12"/>
      <c r="AV5792" s="12"/>
      <c r="AW5792" s="12"/>
      <c r="AX5792" s="12"/>
      <c r="AY5792" s="12"/>
      <c r="AZ5792" s="12"/>
      <c r="BA5792" s="12"/>
      <c r="BB5792" s="12"/>
      <c r="BC5792" s="12"/>
      <c r="BD5792" s="12"/>
      <c r="BE5792" s="12"/>
      <c r="BF5792" s="12"/>
      <c r="BG5792" s="12"/>
      <c r="BH5792" s="12"/>
      <c r="BI5792" s="12"/>
      <c r="BJ5792" s="13"/>
      <c r="BK5792" s="13"/>
      <c r="BL5792" s="13"/>
      <c r="BM5792" s="13"/>
      <c r="BN5792" s="13"/>
    </row>
    <row r="5793" spans="4:66" x14ac:dyDescent="0.25">
      <c r="D5793" s="7"/>
      <c r="E5793" s="10"/>
      <c r="F5793" s="10"/>
      <c r="G5793" s="10"/>
      <c r="H5793" s="10"/>
      <c r="I5793" s="10"/>
      <c r="J5793" s="10"/>
      <c r="K5793" s="11"/>
      <c r="L5793" s="11"/>
      <c r="M5793" s="12"/>
      <c r="N5793" s="12"/>
      <c r="O5793" s="12"/>
      <c r="P5793" s="12"/>
      <c r="Q5793" s="12"/>
      <c r="R5793" s="12"/>
      <c r="S5793" s="12"/>
      <c r="T5793" s="12"/>
      <c r="U5793" s="12"/>
      <c r="V5793" s="12"/>
      <c r="W5793" s="12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2"/>
      <c r="AS5793" s="12"/>
      <c r="AT5793" s="12"/>
      <c r="AU5793" s="12"/>
      <c r="AV5793" s="12"/>
      <c r="AW5793" s="12"/>
      <c r="AX5793" s="12"/>
      <c r="AY5793" s="12"/>
      <c r="AZ5793" s="12"/>
      <c r="BA5793" s="12"/>
      <c r="BB5793" s="12"/>
      <c r="BC5793" s="12"/>
      <c r="BD5793" s="12"/>
      <c r="BE5793" s="12"/>
      <c r="BF5793" s="12"/>
      <c r="BG5793" s="12"/>
      <c r="BH5793" s="12"/>
      <c r="BI5793" s="12"/>
      <c r="BJ5793" s="13"/>
      <c r="BK5793" s="13"/>
      <c r="BL5793" s="13"/>
      <c r="BM5793" s="13"/>
      <c r="BN5793" s="13"/>
    </row>
    <row r="5794" spans="4:66" x14ac:dyDescent="0.25">
      <c r="D5794" s="7"/>
      <c r="E5794" s="10"/>
      <c r="F5794" s="10"/>
      <c r="G5794" s="10"/>
      <c r="H5794" s="10"/>
      <c r="I5794" s="10"/>
      <c r="J5794" s="10"/>
      <c r="K5794" s="11"/>
      <c r="L5794" s="11"/>
      <c r="M5794" s="12"/>
      <c r="N5794" s="12"/>
      <c r="O5794" s="12"/>
      <c r="P5794" s="12"/>
      <c r="Q5794" s="12"/>
      <c r="R5794" s="12"/>
      <c r="S5794" s="12"/>
      <c r="T5794" s="12"/>
      <c r="U5794" s="12"/>
      <c r="V5794" s="12"/>
      <c r="W5794" s="12"/>
      <c r="X5794" s="12"/>
      <c r="Y5794" s="12"/>
      <c r="Z5794" s="12"/>
      <c r="AA5794" s="12"/>
      <c r="AB5794" s="12"/>
      <c r="AC5794" s="12"/>
      <c r="AD5794" s="12"/>
      <c r="AE5794" s="12"/>
      <c r="AF5794" s="12"/>
      <c r="AG5794" s="12"/>
      <c r="AH5794" s="12"/>
      <c r="AI5794" s="12"/>
      <c r="AJ5794" s="12"/>
      <c r="AK5794" s="12"/>
      <c r="AL5794" s="12"/>
      <c r="AM5794" s="12"/>
      <c r="AN5794" s="12"/>
      <c r="AO5794" s="12"/>
      <c r="AP5794" s="12"/>
      <c r="AQ5794" s="12"/>
      <c r="AR5794" s="12"/>
      <c r="AS5794" s="12"/>
      <c r="AT5794" s="12"/>
      <c r="AU5794" s="12"/>
      <c r="AV5794" s="12"/>
      <c r="AW5794" s="12"/>
      <c r="AX5794" s="12"/>
      <c r="AY5794" s="12"/>
      <c r="AZ5794" s="12"/>
      <c r="BA5794" s="12"/>
      <c r="BB5794" s="12"/>
      <c r="BC5794" s="12"/>
      <c r="BD5794" s="12"/>
      <c r="BE5794" s="12"/>
      <c r="BF5794" s="12"/>
      <c r="BG5794" s="12"/>
      <c r="BH5794" s="12"/>
      <c r="BI5794" s="12"/>
      <c r="BJ5794" s="13"/>
      <c r="BK5794" s="13"/>
      <c r="BL5794" s="13"/>
      <c r="BM5794" s="13"/>
      <c r="BN5794" s="13"/>
    </row>
    <row r="5795" spans="4:66" x14ac:dyDescent="0.25">
      <c r="D5795" s="7"/>
      <c r="E5795" s="10"/>
      <c r="F5795" s="10"/>
      <c r="G5795" s="10"/>
      <c r="H5795" s="10"/>
      <c r="I5795" s="10"/>
      <c r="J5795" s="10"/>
      <c r="K5795" s="11"/>
      <c r="L5795" s="11"/>
      <c r="M5795" s="12"/>
      <c r="N5795" s="12"/>
      <c r="O5795" s="12"/>
      <c r="P5795" s="12"/>
      <c r="Q5795" s="12"/>
      <c r="R5795" s="12"/>
      <c r="S5795" s="12"/>
      <c r="T5795" s="12"/>
      <c r="U5795" s="12"/>
      <c r="V5795" s="12"/>
      <c r="W5795" s="12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2"/>
      <c r="AS5795" s="12"/>
      <c r="AT5795" s="12"/>
      <c r="AU5795" s="12"/>
      <c r="AV5795" s="12"/>
      <c r="AW5795" s="12"/>
      <c r="AX5795" s="12"/>
      <c r="AY5795" s="12"/>
      <c r="AZ5795" s="12"/>
      <c r="BA5795" s="12"/>
      <c r="BB5795" s="12"/>
      <c r="BC5795" s="12"/>
      <c r="BD5795" s="12"/>
      <c r="BE5795" s="12"/>
      <c r="BF5795" s="12"/>
      <c r="BG5795" s="12"/>
      <c r="BH5795" s="12"/>
      <c r="BI5795" s="12"/>
      <c r="BJ5795" s="13"/>
      <c r="BK5795" s="13"/>
      <c r="BL5795" s="13"/>
      <c r="BM5795" s="13"/>
      <c r="BN5795" s="13"/>
    </row>
    <row r="5796" spans="4:66" x14ac:dyDescent="0.25">
      <c r="D5796" s="7"/>
      <c r="E5796" s="10"/>
      <c r="F5796" s="10"/>
      <c r="G5796" s="10"/>
      <c r="H5796" s="10"/>
      <c r="I5796" s="10"/>
      <c r="J5796" s="10"/>
      <c r="K5796" s="11"/>
      <c r="L5796" s="11"/>
      <c r="M5796" s="12"/>
      <c r="N5796" s="12"/>
      <c r="O5796" s="12"/>
      <c r="P5796" s="12"/>
      <c r="Q5796" s="12"/>
      <c r="R5796" s="12"/>
      <c r="S5796" s="12"/>
      <c r="T5796" s="12"/>
      <c r="U5796" s="12"/>
      <c r="V5796" s="12"/>
      <c r="W5796" s="12"/>
      <c r="X5796" s="12"/>
      <c r="Y5796" s="12"/>
      <c r="Z5796" s="12"/>
      <c r="AA5796" s="12"/>
      <c r="AB5796" s="12"/>
      <c r="AC5796" s="12"/>
      <c r="AD5796" s="12"/>
      <c r="AE5796" s="12"/>
      <c r="AF5796" s="12"/>
      <c r="AG5796" s="12"/>
      <c r="AH5796" s="12"/>
      <c r="AI5796" s="12"/>
      <c r="AJ5796" s="12"/>
      <c r="AK5796" s="12"/>
      <c r="AL5796" s="12"/>
      <c r="AM5796" s="12"/>
      <c r="AN5796" s="12"/>
      <c r="AO5796" s="12"/>
      <c r="AP5796" s="12"/>
      <c r="AQ5796" s="12"/>
      <c r="AR5796" s="12"/>
      <c r="AS5796" s="12"/>
      <c r="AT5796" s="12"/>
      <c r="AU5796" s="12"/>
      <c r="AV5796" s="12"/>
      <c r="AW5796" s="12"/>
      <c r="AX5796" s="12"/>
      <c r="AY5796" s="12"/>
      <c r="AZ5796" s="12"/>
      <c r="BA5796" s="12"/>
      <c r="BB5796" s="12"/>
      <c r="BC5796" s="12"/>
      <c r="BD5796" s="12"/>
      <c r="BE5796" s="12"/>
      <c r="BF5796" s="12"/>
      <c r="BG5796" s="12"/>
      <c r="BH5796" s="12"/>
      <c r="BI5796" s="12"/>
      <c r="BJ5796" s="13"/>
      <c r="BK5796" s="13"/>
      <c r="BL5796" s="13"/>
      <c r="BM5796" s="13"/>
      <c r="BN5796" s="13"/>
    </row>
    <row r="5797" spans="4:66" x14ac:dyDescent="0.25">
      <c r="D5797" s="7"/>
      <c r="E5797" s="10"/>
      <c r="F5797" s="10"/>
      <c r="G5797" s="10"/>
      <c r="H5797" s="10"/>
      <c r="I5797" s="10"/>
      <c r="J5797" s="10"/>
      <c r="K5797" s="11"/>
      <c r="L5797" s="11"/>
      <c r="M5797" s="12"/>
      <c r="N5797" s="12"/>
      <c r="O5797" s="12"/>
      <c r="P5797" s="12"/>
      <c r="Q5797" s="12"/>
      <c r="R5797" s="12"/>
      <c r="S5797" s="12"/>
      <c r="T5797" s="12"/>
      <c r="U5797" s="12"/>
      <c r="V5797" s="12"/>
      <c r="W5797" s="12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2"/>
      <c r="AS5797" s="12"/>
      <c r="AT5797" s="12"/>
      <c r="AU5797" s="12"/>
      <c r="AV5797" s="12"/>
      <c r="AW5797" s="12"/>
      <c r="AX5797" s="12"/>
      <c r="AY5797" s="12"/>
      <c r="AZ5797" s="12"/>
      <c r="BA5797" s="12"/>
      <c r="BB5797" s="12"/>
      <c r="BC5797" s="12"/>
      <c r="BD5797" s="12"/>
      <c r="BE5797" s="12"/>
      <c r="BF5797" s="12"/>
      <c r="BG5797" s="12"/>
      <c r="BH5797" s="12"/>
      <c r="BI5797" s="12"/>
      <c r="BJ5797" s="13"/>
      <c r="BK5797" s="13"/>
      <c r="BL5797" s="13"/>
      <c r="BM5797" s="13"/>
      <c r="BN5797" s="13"/>
    </row>
    <row r="5798" spans="4:66" x14ac:dyDescent="0.25">
      <c r="D5798" s="7"/>
      <c r="E5798" s="10"/>
      <c r="F5798" s="10"/>
      <c r="G5798" s="10"/>
      <c r="H5798" s="10"/>
      <c r="I5798" s="10"/>
      <c r="J5798" s="10"/>
      <c r="K5798" s="11"/>
      <c r="L5798" s="11"/>
      <c r="M5798" s="12"/>
      <c r="N5798" s="12"/>
      <c r="O5798" s="12"/>
      <c r="P5798" s="12"/>
      <c r="Q5798" s="12"/>
      <c r="R5798" s="12"/>
      <c r="S5798" s="12"/>
      <c r="T5798" s="12"/>
      <c r="U5798" s="12"/>
      <c r="V5798" s="12"/>
      <c r="W5798" s="12"/>
      <c r="X5798" s="12"/>
      <c r="Y5798" s="12"/>
      <c r="Z5798" s="12"/>
      <c r="AA5798" s="12"/>
      <c r="AB5798" s="12"/>
      <c r="AC5798" s="12"/>
      <c r="AD5798" s="12"/>
      <c r="AE5798" s="12"/>
      <c r="AF5798" s="12"/>
      <c r="AG5798" s="12"/>
      <c r="AH5798" s="12"/>
      <c r="AI5798" s="12"/>
      <c r="AJ5798" s="12"/>
      <c r="AK5798" s="12"/>
      <c r="AL5798" s="12"/>
      <c r="AM5798" s="12"/>
      <c r="AN5798" s="12"/>
      <c r="AO5798" s="12"/>
      <c r="AP5798" s="12"/>
      <c r="AQ5798" s="12"/>
      <c r="AR5798" s="12"/>
      <c r="AS5798" s="12"/>
      <c r="AT5798" s="12"/>
      <c r="AU5798" s="12"/>
      <c r="AV5798" s="12"/>
      <c r="AW5798" s="12"/>
      <c r="AX5798" s="12"/>
      <c r="AY5798" s="12"/>
      <c r="AZ5798" s="12"/>
      <c r="BA5798" s="12"/>
      <c r="BB5798" s="12"/>
      <c r="BC5798" s="12"/>
      <c r="BD5798" s="12"/>
      <c r="BE5798" s="12"/>
      <c r="BF5798" s="12"/>
      <c r="BG5798" s="12"/>
      <c r="BH5798" s="12"/>
      <c r="BI5798" s="12"/>
      <c r="BJ5798" s="13"/>
      <c r="BK5798" s="13"/>
      <c r="BL5798" s="13"/>
      <c r="BM5798" s="13"/>
      <c r="BN5798" s="13"/>
    </row>
    <row r="5799" spans="4:66" x14ac:dyDescent="0.25">
      <c r="D5799" s="7"/>
      <c r="E5799" s="10"/>
      <c r="F5799" s="10"/>
      <c r="G5799" s="10"/>
      <c r="H5799" s="10"/>
      <c r="I5799" s="10"/>
      <c r="J5799" s="10"/>
      <c r="K5799" s="11"/>
      <c r="L5799" s="11"/>
      <c r="M5799" s="12"/>
      <c r="N5799" s="12"/>
      <c r="O5799" s="12"/>
      <c r="P5799" s="12"/>
      <c r="Q5799" s="12"/>
      <c r="R5799" s="12"/>
      <c r="S5799" s="12"/>
      <c r="T5799" s="12"/>
      <c r="U5799" s="12"/>
      <c r="V5799" s="12"/>
      <c r="W5799" s="12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2"/>
      <c r="AS5799" s="12"/>
      <c r="AT5799" s="12"/>
      <c r="AU5799" s="12"/>
      <c r="AV5799" s="12"/>
      <c r="AW5799" s="12"/>
      <c r="AX5799" s="12"/>
      <c r="AY5799" s="12"/>
      <c r="AZ5799" s="12"/>
      <c r="BA5799" s="12"/>
      <c r="BB5799" s="12"/>
      <c r="BC5799" s="12"/>
      <c r="BD5799" s="12"/>
      <c r="BE5799" s="12"/>
      <c r="BF5799" s="12"/>
      <c r="BG5799" s="12"/>
      <c r="BH5799" s="12"/>
      <c r="BI5799" s="12"/>
      <c r="BJ5799" s="13"/>
      <c r="BK5799" s="13"/>
      <c r="BL5799" s="13"/>
      <c r="BM5799" s="13"/>
      <c r="BN5799" s="13"/>
    </row>
    <row r="5800" spans="4:66" x14ac:dyDescent="0.25">
      <c r="D5800" s="7"/>
      <c r="E5800" s="10"/>
      <c r="F5800" s="10"/>
      <c r="G5800" s="10"/>
      <c r="H5800" s="10"/>
      <c r="I5800" s="10"/>
      <c r="J5800" s="10"/>
      <c r="K5800" s="11"/>
      <c r="L5800" s="11"/>
      <c r="M5800" s="12"/>
      <c r="N5800" s="12"/>
      <c r="O5800" s="12"/>
      <c r="P5800" s="12"/>
      <c r="Q5800" s="12"/>
      <c r="R5800" s="12"/>
      <c r="S5800" s="12"/>
      <c r="T5800" s="12"/>
      <c r="U5800" s="12"/>
      <c r="V5800" s="12"/>
      <c r="W5800" s="12"/>
      <c r="X5800" s="12"/>
      <c r="Y5800" s="12"/>
      <c r="Z5800" s="12"/>
      <c r="AA5800" s="12"/>
      <c r="AB5800" s="12"/>
      <c r="AC5800" s="12"/>
      <c r="AD5800" s="12"/>
      <c r="AE5800" s="12"/>
      <c r="AF5800" s="12"/>
      <c r="AG5800" s="12"/>
      <c r="AH5800" s="12"/>
      <c r="AI5800" s="12"/>
      <c r="AJ5800" s="12"/>
      <c r="AK5800" s="12"/>
      <c r="AL5800" s="12"/>
      <c r="AM5800" s="12"/>
      <c r="AN5800" s="12"/>
      <c r="AO5800" s="12"/>
      <c r="AP5800" s="12"/>
      <c r="AQ5800" s="12"/>
      <c r="AR5800" s="12"/>
      <c r="AS5800" s="12"/>
      <c r="AT5800" s="12"/>
      <c r="AU5800" s="12"/>
      <c r="AV5800" s="12"/>
      <c r="AW5800" s="12"/>
      <c r="AX5800" s="12"/>
      <c r="AY5800" s="12"/>
      <c r="AZ5800" s="12"/>
      <c r="BA5800" s="12"/>
      <c r="BB5800" s="12"/>
      <c r="BC5800" s="12"/>
      <c r="BD5800" s="12"/>
      <c r="BE5800" s="12"/>
      <c r="BF5800" s="12"/>
      <c r="BG5800" s="12"/>
      <c r="BH5800" s="12"/>
      <c r="BI5800" s="12"/>
      <c r="BJ5800" s="13"/>
      <c r="BK5800" s="13"/>
      <c r="BL5800" s="13"/>
      <c r="BM5800" s="13"/>
      <c r="BN5800" s="13"/>
    </row>
    <row r="5801" spans="4:66" x14ac:dyDescent="0.25">
      <c r="D5801" s="7"/>
      <c r="E5801" s="10"/>
      <c r="F5801" s="10"/>
      <c r="G5801" s="10"/>
      <c r="H5801" s="10"/>
      <c r="I5801" s="10"/>
      <c r="J5801" s="10"/>
      <c r="K5801" s="11"/>
      <c r="L5801" s="11"/>
      <c r="M5801" s="12"/>
      <c r="N5801" s="12"/>
      <c r="O5801" s="12"/>
      <c r="P5801" s="12"/>
      <c r="Q5801" s="12"/>
      <c r="R5801" s="12"/>
      <c r="S5801" s="12"/>
      <c r="T5801" s="12"/>
      <c r="U5801" s="12"/>
      <c r="V5801" s="12"/>
      <c r="W5801" s="12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2"/>
      <c r="AS5801" s="12"/>
      <c r="AT5801" s="12"/>
      <c r="AU5801" s="12"/>
      <c r="AV5801" s="12"/>
      <c r="AW5801" s="12"/>
      <c r="AX5801" s="12"/>
      <c r="AY5801" s="12"/>
      <c r="AZ5801" s="12"/>
      <c r="BA5801" s="12"/>
      <c r="BB5801" s="12"/>
      <c r="BC5801" s="12"/>
      <c r="BD5801" s="12"/>
      <c r="BE5801" s="12"/>
      <c r="BF5801" s="12"/>
      <c r="BG5801" s="12"/>
      <c r="BH5801" s="12"/>
      <c r="BI5801" s="12"/>
      <c r="BJ5801" s="13"/>
      <c r="BK5801" s="13"/>
      <c r="BL5801" s="13"/>
      <c r="BM5801" s="13"/>
      <c r="BN5801" s="13"/>
    </row>
    <row r="5802" spans="4:66" x14ac:dyDescent="0.25">
      <c r="D5802" s="7"/>
      <c r="E5802" s="10"/>
      <c r="F5802" s="10"/>
      <c r="G5802" s="10"/>
      <c r="H5802" s="10"/>
      <c r="I5802" s="10"/>
      <c r="J5802" s="10"/>
      <c r="K5802" s="11"/>
      <c r="L5802" s="11"/>
      <c r="M5802" s="12"/>
      <c r="N5802" s="12"/>
      <c r="O5802" s="12"/>
      <c r="P5802" s="12"/>
      <c r="Q5802" s="12"/>
      <c r="R5802" s="12"/>
      <c r="S5802" s="12"/>
      <c r="T5802" s="12"/>
      <c r="U5802" s="12"/>
      <c r="V5802" s="12"/>
      <c r="W5802" s="12"/>
      <c r="X5802" s="12"/>
      <c r="Y5802" s="12"/>
      <c r="Z5802" s="12"/>
      <c r="AA5802" s="12"/>
      <c r="AB5802" s="12"/>
      <c r="AC5802" s="12"/>
      <c r="AD5802" s="12"/>
      <c r="AE5802" s="12"/>
      <c r="AF5802" s="12"/>
      <c r="AG5802" s="12"/>
      <c r="AH5802" s="12"/>
      <c r="AI5802" s="12"/>
      <c r="AJ5802" s="12"/>
      <c r="AK5802" s="12"/>
      <c r="AL5802" s="12"/>
      <c r="AM5802" s="12"/>
      <c r="AN5802" s="12"/>
      <c r="AO5802" s="12"/>
      <c r="AP5802" s="12"/>
      <c r="AQ5802" s="12"/>
      <c r="AR5802" s="12"/>
      <c r="AS5802" s="12"/>
      <c r="AT5802" s="12"/>
      <c r="AU5802" s="12"/>
      <c r="AV5802" s="12"/>
      <c r="AW5802" s="12"/>
      <c r="AX5802" s="12"/>
      <c r="AY5802" s="12"/>
      <c r="AZ5802" s="12"/>
      <c r="BA5802" s="12"/>
      <c r="BB5802" s="12"/>
      <c r="BC5802" s="12"/>
      <c r="BD5802" s="12"/>
      <c r="BE5802" s="12"/>
      <c r="BF5802" s="12"/>
      <c r="BG5802" s="12"/>
      <c r="BH5802" s="12"/>
      <c r="BI5802" s="12"/>
      <c r="BJ5802" s="13"/>
      <c r="BK5802" s="13"/>
      <c r="BL5802" s="13"/>
      <c r="BM5802" s="13"/>
      <c r="BN5802" s="13"/>
    </row>
    <row r="5803" spans="4:66" x14ac:dyDescent="0.25">
      <c r="D5803" s="7"/>
      <c r="E5803" s="10"/>
      <c r="F5803" s="10"/>
      <c r="G5803" s="10"/>
      <c r="H5803" s="10"/>
      <c r="I5803" s="10"/>
      <c r="J5803" s="10"/>
      <c r="K5803" s="11"/>
      <c r="L5803" s="11"/>
      <c r="M5803" s="12"/>
      <c r="N5803" s="12"/>
      <c r="O5803" s="12"/>
      <c r="P5803" s="12"/>
      <c r="Q5803" s="12"/>
      <c r="R5803" s="12"/>
      <c r="S5803" s="12"/>
      <c r="T5803" s="12"/>
      <c r="U5803" s="12"/>
      <c r="V5803" s="12"/>
      <c r="W5803" s="12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2"/>
      <c r="AS5803" s="12"/>
      <c r="AT5803" s="12"/>
      <c r="AU5803" s="12"/>
      <c r="AV5803" s="12"/>
      <c r="AW5803" s="12"/>
      <c r="AX5803" s="12"/>
      <c r="AY5803" s="12"/>
      <c r="AZ5803" s="12"/>
      <c r="BA5803" s="12"/>
      <c r="BB5803" s="12"/>
      <c r="BC5803" s="12"/>
      <c r="BD5803" s="12"/>
      <c r="BE5803" s="12"/>
      <c r="BF5803" s="12"/>
      <c r="BG5803" s="12"/>
      <c r="BH5803" s="12"/>
      <c r="BI5803" s="12"/>
      <c r="BJ5803" s="13"/>
      <c r="BK5803" s="13"/>
      <c r="BL5803" s="13"/>
      <c r="BM5803" s="13"/>
      <c r="BN5803" s="13"/>
    </row>
    <row r="5804" spans="4:66" x14ac:dyDescent="0.25">
      <c r="D5804" s="7"/>
      <c r="E5804" s="10"/>
      <c r="F5804" s="10"/>
      <c r="G5804" s="10"/>
      <c r="H5804" s="10"/>
      <c r="I5804" s="10"/>
      <c r="J5804" s="10"/>
      <c r="K5804" s="11"/>
      <c r="L5804" s="11"/>
      <c r="M5804" s="12"/>
      <c r="N5804" s="12"/>
      <c r="O5804" s="12"/>
      <c r="P5804" s="12"/>
      <c r="Q5804" s="12"/>
      <c r="R5804" s="12"/>
      <c r="S5804" s="12"/>
      <c r="T5804" s="12"/>
      <c r="U5804" s="12"/>
      <c r="V5804" s="12"/>
      <c r="W5804" s="12"/>
      <c r="X5804" s="12"/>
      <c r="Y5804" s="12"/>
      <c r="Z5804" s="12"/>
      <c r="AA5804" s="12"/>
      <c r="AB5804" s="12"/>
      <c r="AC5804" s="12"/>
      <c r="AD5804" s="12"/>
      <c r="AE5804" s="12"/>
      <c r="AF5804" s="12"/>
      <c r="AG5804" s="12"/>
      <c r="AH5804" s="12"/>
      <c r="AI5804" s="12"/>
      <c r="AJ5804" s="12"/>
      <c r="AK5804" s="12"/>
      <c r="AL5804" s="12"/>
      <c r="AM5804" s="12"/>
      <c r="AN5804" s="12"/>
      <c r="AO5804" s="12"/>
      <c r="AP5804" s="12"/>
      <c r="AQ5804" s="12"/>
      <c r="AR5804" s="12"/>
      <c r="AS5804" s="12"/>
      <c r="AT5804" s="12"/>
      <c r="AU5804" s="12"/>
      <c r="AV5804" s="12"/>
      <c r="AW5804" s="12"/>
      <c r="AX5804" s="12"/>
      <c r="AY5804" s="12"/>
      <c r="AZ5804" s="12"/>
      <c r="BA5804" s="12"/>
      <c r="BB5804" s="12"/>
      <c r="BC5804" s="12"/>
      <c r="BD5804" s="12"/>
      <c r="BE5804" s="12"/>
      <c r="BF5804" s="12"/>
      <c r="BG5804" s="12"/>
      <c r="BH5804" s="12"/>
      <c r="BI5804" s="12"/>
      <c r="BJ5804" s="13"/>
      <c r="BK5804" s="13"/>
      <c r="BL5804" s="13"/>
      <c r="BM5804" s="13"/>
      <c r="BN5804" s="13"/>
    </row>
    <row r="5805" spans="4:66" x14ac:dyDescent="0.25">
      <c r="D5805" s="7"/>
      <c r="E5805" s="10"/>
      <c r="F5805" s="10"/>
      <c r="G5805" s="10"/>
      <c r="H5805" s="10"/>
      <c r="I5805" s="10"/>
      <c r="J5805" s="10"/>
      <c r="K5805" s="11"/>
      <c r="L5805" s="11"/>
      <c r="M5805" s="12"/>
      <c r="N5805" s="12"/>
      <c r="O5805" s="12"/>
      <c r="P5805" s="12"/>
      <c r="Q5805" s="12"/>
      <c r="R5805" s="12"/>
      <c r="S5805" s="12"/>
      <c r="T5805" s="12"/>
      <c r="U5805" s="12"/>
      <c r="V5805" s="12"/>
      <c r="W5805" s="12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2"/>
      <c r="AS5805" s="12"/>
      <c r="AT5805" s="12"/>
      <c r="AU5805" s="12"/>
      <c r="AV5805" s="12"/>
      <c r="AW5805" s="12"/>
      <c r="AX5805" s="12"/>
      <c r="AY5805" s="12"/>
      <c r="AZ5805" s="12"/>
      <c r="BA5805" s="12"/>
      <c r="BB5805" s="12"/>
      <c r="BC5805" s="12"/>
      <c r="BD5805" s="12"/>
      <c r="BE5805" s="12"/>
      <c r="BF5805" s="12"/>
      <c r="BG5805" s="12"/>
      <c r="BH5805" s="12"/>
      <c r="BI5805" s="12"/>
      <c r="BJ5805" s="13"/>
      <c r="BK5805" s="13"/>
      <c r="BL5805" s="13"/>
      <c r="BM5805" s="13"/>
      <c r="BN5805" s="13"/>
    </row>
    <row r="5806" spans="4:66" x14ac:dyDescent="0.25">
      <c r="D5806" s="7"/>
      <c r="E5806" s="10"/>
      <c r="F5806" s="10"/>
      <c r="G5806" s="10"/>
      <c r="H5806" s="10"/>
      <c r="I5806" s="10"/>
      <c r="J5806" s="10"/>
      <c r="K5806" s="11"/>
      <c r="L5806" s="11"/>
      <c r="M5806" s="12"/>
      <c r="N5806" s="12"/>
      <c r="O5806" s="12"/>
      <c r="P5806" s="12"/>
      <c r="Q5806" s="12"/>
      <c r="R5806" s="12"/>
      <c r="S5806" s="12"/>
      <c r="T5806" s="12"/>
      <c r="U5806" s="12"/>
      <c r="V5806" s="12"/>
      <c r="W5806" s="12"/>
      <c r="X5806" s="12"/>
      <c r="Y5806" s="12"/>
      <c r="Z5806" s="12"/>
      <c r="AA5806" s="12"/>
      <c r="AB5806" s="12"/>
      <c r="AC5806" s="12"/>
      <c r="AD5806" s="12"/>
      <c r="AE5806" s="12"/>
      <c r="AF5806" s="12"/>
      <c r="AG5806" s="12"/>
      <c r="AH5806" s="12"/>
      <c r="AI5806" s="12"/>
      <c r="AJ5806" s="12"/>
      <c r="AK5806" s="12"/>
      <c r="AL5806" s="12"/>
      <c r="AM5806" s="12"/>
      <c r="AN5806" s="12"/>
      <c r="AO5806" s="12"/>
      <c r="AP5806" s="12"/>
      <c r="AQ5806" s="12"/>
      <c r="AR5806" s="12"/>
      <c r="AS5806" s="12"/>
      <c r="AT5806" s="12"/>
      <c r="AU5806" s="12"/>
      <c r="AV5806" s="12"/>
      <c r="AW5806" s="12"/>
      <c r="AX5806" s="12"/>
      <c r="AY5806" s="12"/>
      <c r="AZ5806" s="12"/>
      <c r="BA5806" s="12"/>
      <c r="BB5806" s="12"/>
      <c r="BC5806" s="12"/>
      <c r="BD5806" s="12"/>
      <c r="BE5806" s="12"/>
      <c r="BF5806" s="12"/>
      <c r="BG5806" s="12"/>
      <c r="BH5806" s="12"/>
      <c r="BI5806" s="12"/>
      <c r="BJ5806" s="13"/>
      <c r="BK5806" s="13"/>
      <c r="BL5806" s="13"/>
      <c r="BM5806" s="13"/>
      <c r="BN5806" s="13"/>
    </row>
    <row r="5807" spans="4:66" x14ac:dyDescent="0.25">
      <c r="D5807" s="7"/>
      <c r="E5807" s="10"/>
      <c r="F5807" s="10"/>
      <c r="G5807" s="10"/>
      <c r="H5807" s="10"/>
      <c r="I5807" s="10"/>
      <c r="J5807" s="10"/>
      <c r="K5807" s="11"/>
      <c r="L5807" s="11"/>
      <c r="M5807" s="12"/>
      <c r="N5807" s="12"/>
      <c r="O5807" s="12"/>
      <c r="P5807" s="12"/>
      <c r="Q5807" s="12"/>
      <c r="R5807" s="12"/>
      <c r="S5807" s="12"/>
      <c r="T5807" s="12"/>
      <c r="U5807" s="12"/>
      <c r="V5807" s="12"/>
      <c r="W5807" s="12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2"/>
      <c r="AS5807" s="12"/>
      <c r="AT5807" s="12"/>
      <c r="AU5807" s="12"/>
      <c r="AV5807" s="12"/>
      <c r="AW5807" s="12"/>
      <c r="AX5807" s="12"/>
      <c r="AY5807" s="12"/>
      <c r="AZ5807" s="12"/>
      <c r="BA5807" s="12"/>
      <c r="BB5807" s="12"/>
      <c r="BC5807" s="12"/>
      <c r="BD5807" s="12"/>
      <c r="BE5807" s="12"/>
      <c r="BF5807" s="12"/>
      <c r="BG5807" s="12"/>
      <c r="BH5807" s="12"/>
      <c r="BI5807" s="12"/>
      <c r="BJ5807" s="13"/>
      <c r="BK5807" s="13"/>
      <c r="BL5807" s="13"/>
      <c r="BM5807" s="13"/>
      <c r="BN5807" s="13"/>
    </row>
    <row r="5808" spans="4:66" x14ac:dyDescent="0.25">
      <c r="D5808" s="7"/>
      <c r="E5808" s="10"/>
      <c r="F5808" s="10"/>
      <c r="G5808" s="10"/>
      <c r="H5808" s="10"/>
      <c r="I5808" s="10"/>
      <c r="J5808" s="10"/>
      <c r="K5808" s="11"/>
      <c r="L5808" s="11"/>
      <c r="M5808" s="12"/>
      <c r="N5808" s="12"/>
      <c r="O5808" s="12"/>
      <c r="P5808" s="12"/>
      <c r="Q5808" s="12"/>
      <c r="R5808" s="12"/>
      <c r="S5808" s="12"/>
      <c r="T5808" s="12"/>
      <c r="U5808" s="12"/>
      <c r="V5808" s="12"/>
      <c r="W5808" s="12"/>
      <c r="X5808" s="12"/>
      <c r="Y5808" s="12"/>
      <c r="Z5808" s="12"/>
      <c r="AA5808" s="12"/>
      <c r="AB5808" s="12"/>
      <c r="AC5808" s="12"/>
      <c r="AD5808" s="12"/>
      <c r="AE5808" s="12"/>
      <c r="AF5808" s="12"/>
      <c r="AG5808" s="12"/>
      <c r="AH5808" s="12"/>
      <c r="AI5808" s="12"/>
      <c r="AJ5808" s="12"/>
      <c r="AK5808" s="12"/>
      <c r="AL5808" s="12"/>
      <c r="AM5808" s="12"/>
      <c r="AN5808" s="12"/>
      <c r="AO5808" s="12"/>
      <c r="AP5808" s="12"/>
      <c r="AQ5808" s="12"/>
      <c r="AR5808" s="12"/>
      <c r="AS5808" s="12"/>
      <c r="AT5808" s="12"/>
      <c r="AU5808" s="12"/>
      <c r="AV5808" s="12"/>
      <c r="AW5808" s="12"/>
      <c r="AX5808" s="12"/>
      <c r="AY5808" s="12"/>
      <c r="AZ5808" s="12"/>
      <c r="BA5808" s="12"/>
      <c r="BB5808" s="12"/>
      <c r="BC5808" s="12"/>
      <c r="BD5808" s="12"/>
      <c r="BE5808" s="12"/>
      <c r="BF5808" s="12"/>
      <c r="BG5808" s="12"/>
      <c r="BH5808" s="12"/>
      <c r="BI5808" s="12"/>
      <c r="BJ5808" s="13"/>
      <c r="BK5808" s="13"/>
      <c r="BL5808" s="13"/>
      <c r="BM5808" s="13"/>
      <c r="BN5808" s="13"/>
    </row>
    <row r="5809" spans="4:66" x14ac:dyDescent="0.25">
      <c r="D5809" s="7"/>
      <c r="E5809" s="10"/>
      <c r="F5809" s="10"/>
      <c r="G5809" s="10"/>
      <c r="H5809" s="10"/>
      <c r="I5809" s="10"/>
      <c r="J5809" s="10"/>
      <c r="K5809" s="11"/>
      <c r="L5809" s="11"/>
      <c r="M5809" s="12"/>
      <c r="N5809" s="12"/>
      <c r="O5809" s="12"/>
      <c r="P5809" s="12"/>
      <c r="Q5809" s="12"/>
      <c r="R5809" s="12"/>
      <c r="S5809" s="12"/>
      <c r="T5809" s="12"/>
      <c r="U5809" s="12"/>
      <c r="V5809" s="12"/>
      <c r="W5809" s="12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2"/>
      <c r="AS5809" s="12"/>
      <c r="AT5809" s="12"/>
      <c r="AU5809" s="12"/>
      <c r="AV5809" s="12"/>
      <c r="AW5809" s="12"/>
      <c r="AX5809" s="12"/>
      <c r="AY5809" s="12"/>
      <c r="AZ5809" s="12"/>
      <c r="BA5809" s="12"/>
      <c r="BB5809" s="12"/>
      <c r="BC5809" s="12"/>
      <c r="BD5809" s="12"/>
      <c r="BE5809" s="12"/>
      <c r="BF5809" s="12"/>
      <c r="BG5809" s="12"/>
      <c r="BH5809" s="12"/>
      <c r="BI5809" s="12"/>
      <c r="BJ5809" s="13"/>
      <c r="BK5809" s="13"/>
      <c r="BL5809" s="13"/>
      <c r="BM5809" s="13"/>
      <c r="BN5809" s="13"/>
    </row>
    <row r="5810" spans="4:66" x14ac:dyDescent="0.25">
      <c r="D5810" s="7"/>
      <c r="E5810" s="10"/>
      <c r="F5810" s="10"/>
      <c r="G5810" s="10"/>
      <c r="H5810" s="10"/>
      <c r="I5810" s="10"/>
      <c r="J5810" s="10"/>
      <c r="K5810" s="11"/>
      <c r="L5810" s="11"/>
      <c r="M5810" s="12"/>
      <c r="N5810" s="12"/>
      <c r="O5810" s="12"/>
      <c r="P5810" s="12"/>
      <c r="Q5810" s="12"/>
      <c r="R5810" s="12"/>
      <c r="S5810" s="12"/>
      <c r="T5810" s="12"/>
      <c r="U5810" s="12"/>
      <c r="V5810" s="12"/>
      <c r="W5810" s="12"/>
      <c r="X5810" s="12"/>
      <c r="Y5810" s="12"/>
      <c r="Z5810" s="12"/>
      <c r="AA5810" s="12"/>
      <c r="AB5810" s="12"/>
      <c r="AC5810" s="12"/>
      <c r="AD5810" s="12"/>
      <c r="AE5810" s="12"/>
      <c r="AF5810" s="12"/>
      <c r="AG5810" s="12"/>
      <c r="AH5810" s="12"/>
      <c r="AI5810" s="12"/>
      <c r="AJ5810" s="12"/>
      <c r="AK5810" s="12"/>
      <c r="AL5810" s="12"/>
      <c r="AM5810" s="12"/>
      <c r="AN5810" s="12"/>
      <c r="AO5810" s="12"/>
      <c r="AP5810" s="12"/>
      <c r="AQ5810" s="12"/>
      <c r="AR5810" s="12"/>
      <c r="AS5810" s="12"/>
      <c r="AT5810" s="12"/>
      <c r="AU5810" s="12"/>
      <c r="AV5810" s="12"/>
      <c r="AW5810" s="12"/>
      <c r="AX5810" s="12"/>
      <c r="AY5810" s="12"/>
      <c r="AZ5810" s="12"/>
      <c r="BA5810" s="12"/>
      <c r="BB5810" s="12"/>
      <c r="BC5810" s="12"/>
      <c r="BD5810" s="12"/>
      <c r="BE5810" s="12"/>
      <c r="BF5810" s="12"/>
      <c r="BG5810" s="12"/>
      <c r="BH5810" s="12"/>
      <c r="BI5810" s="12"/>
      <c r="BJ5810" s="13"/>
      <c r="BK5810" s="13"/>
      <c r="BL5810" s="13"/>
      <c r="BM5810" s="13"/>
      <c r="BN5810" s="13"/>
    </row>
    <row r="5811" spans="4:66" x14ac:dyDescent="0.25">
      <c r="D5811" s="7"/>
      <c r="E5811" s="10"/>
      <c r="F5811" s="10"/>
      <c r="G5811" s="10"/>
      <c r="H5811" s="10"/>
      <c r="I5811" s="10"/>
      <c r="J5811" s="10"/>
      <c r="K5811" s="11"/>
      <c r="L5811" s="11"/>
      <c r="M5811" s="12"/>
      <c r="N5811" s="12"/>
      <c r="O5811" s="12"/>
      <c r="P5811" s="12"/>
      <c r="Q5811" s="12"/>
      <c r="R5811" s="12"/>
      <c r="S5811" s="12"/>
      <c r="T5811" s="12"/>
      <c r="U5811" s="12"/>
      <c r="V5811" s="12"/>
      <c r="W5811" s="12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2"/>
      <c r="AS5811" s="12"/>
      <c r="AT5811" s="12"/>
      <c r="AU5811" s="12"/>
      <c r="AV5811" s="12"/>
      <c r="AW5811" s="12"/>
      <c r="AX5811" s="12"/>
      <c r="AY5811" s="12"/>
      <c r="AZ5811" s="12"/>
      <c r="BA5811" s="12"/>
      <c r="BB5811" s="12"/>
      <c r="BC5811" s="12"/>
      <c r="BD5811" s="12"/>
      <c r="BE5811" s="12"/>
      <c r="BF5811" s="12"/>
      <c r="BG5811" s="12"/>
      <c r="BH5811" s="12"/>
      <c r="BI5811" s="12"/>
      <c r="BJ5811" s="13"/>
      <c r="BK5811" s="13"/>
      <c r="BL5811" s="13"/>
      <c r="BM5811" s="13"/>
      <c r="BN5811" s="13"/>
    </row>
    <row r="5812" spans="4:66" x14ac:dyDescent="0.25">
      <c r="D5812" s="7"/>
      <c r="E5812" s="10"/>
      <c r="F5812" s="10"/>
      <c r="G5812" s="10"/>
      <c r="H5812" s="10"/>
      <c r="I5812" s="10"/>
      <c r="J5812" s="10"/>
      <c r="K5812" s="11"/>
      <c r="L5812" s="11"/>
      <c r="M5812" s="12"/>
      <c r="N5812" s="12"/>
      <c r="O5812" s="12"/>
      <c r="P5812" s="12"/>
      <c r="Q5812" s="12"/>
      <c r="R5812" s="12"/>
      <c r="S5812" s="12"/>
      <c r="T5812" s="12"/>
      <c r="U5812" s="12"/>
      <c r="V5812" s="12"/>
      <c r="W5812" s="12"/>
      <c r="X5812" s="12"/>
      <c r="Y5812" s="12"/>
      <c r="Z5812" s="12"/>
      <c r="AA5812" s="12"/>
      <c r="AB5812" s="12"/>
      <c r="AC5812" s="12"/>
      <c r="AD5812" s="12"/>
      <c r="AE5812" s="12"/>
      <c r="AF5812" s="12"/>
      <c r="AG5812" s="12"/>
      <c r="AH5812" s="12"/>
      <c r="AI5812" s="12"/>
      <c r="AJ5812" s="12"/>
      <c r="AK5812" s="12"/>
      <c r="AL5812" s="12"/>
      <c r="AM5812" s="12"/>
      <c r="AN5812" s="12"/>
      <c r="AO5812" s="12"/>
      <c r="AP5812" s="12"/>
      <c r="AQ5812" s="12"/>
      <c r="AR5812" s="12"/>
      <c r="AS5812" s="12"/>
      <c r="AT5812" s="12"/>
      <c r="AU5812" s="12"/>
      <c r="AV5812" s="12"/>
      <c r="AW5812" s="12"/>
      <c r="AX5812" s="12"/>
      <c r="AY5812" s="12"/>
      <c r="AZ5812" s="12"/>
      <c r="BA5812" s="12"/>
      <c r="BB5812" s="12"/>
      <c r="BC5812" s="12"/>
      <c r="BD5812" s="12"/>
      <c r="BE5812" s="12"/>
      <c r="BF5812" s="12"/>
      <c r="BG5812" s="12"/>
      <c r="BH5812" s="12"/>
      <c r="BI5812" s="12"/>
      <c r="BJ5812" s="13"/>
      <c r="BK5812" s="13"/>
      <c r="BL5812" s="13"/>
      <c r="BM5812" s="13"/>
      <c r="BN5812" s="13"/>
    </row>
    <row r="5813" spans="4:66" x14ac:dyDescent="0.25">
      <c r="D5813" s="7"/>
      <c r="E5813" s="10"/>
      <c r="F5813" s="10"/>
      <c r="G5813" s="10"/>
      <c r="H5813" s="10"/>
      <c r="I5813" s="10"/>
      <c r="J5813" s="10"/>
      <c r="K5813" s="11"/>
      <c r="L5813" s="11"/>
      <c r="M5813" s="12"/>
      <c r="N5813" s="12"/>
      <c r="O5813" s="12"/>
      <c r="P5813" s="12"/>
      <c r="Q5813" s="12"/>
      <c r="R5813" s="12"/>
      <c r="S5813" s="12"/>
      <c r="T5813" s="12"/>
      <c r="U5813" s="12"/>
      <c r="V5813" s="12"/>
      <c r="W5813" s="12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2"/>
      <c r="AS5813" s="12"/>
      <c r="AT5813" s="12"/>
      <c r="AU5813" s="12"/>
      <c r="AV5813" s="12"/>
      <c r="AW5813" s="12"/>
      <c r="AX5813" s="12"/>
      <c r="AY5813" s="12"/>
      <c r="AZ5813" s="12"/>
      <c r="BA5813" s="12"/>
      <c r="BB5813" s="12"/>
      <c r="BC5813" s="12"/>
      <c r="BD5813" s="12"/>
      <c r="BE5813" s="12"/>
      <c r="BF5813" s="12"/>
      <c r="BG5813" s="12"/>
      <c r="BH5813" s="12"/>
      <c r="BI5813" s="12"/>
      <c r="BJ5813" s="13"/>
      <c r="BK5813" s="13"/>
      <c r="BL5813" s="13"/>
      <c r="BM5813" s="13"/>
      <c r="BN5813" s="13"/>
    </row>
    <row r="5814" spans="4:66" x14ac:dyDescent="0.25">
      <c r="D5814" s="7"/>
      <c r="E5814" s="10"/>
      <c r="F5814" s="10"/>
      <c r="G5814" s="10"/>
      <c r="H5814" s="10"/>
      <c r="I5814" s="10"/>
      <c r="J5814" s="10"/>
      <c r="K5814" s="11"/>
      <c r="L5814" s="11"/>
      <c r="M5814" s="12"/>
      <c r="N5814" s="12"/>
      <c r="O5814" s="12"/>
      <c r="P5814" s="12"/>
      <c r="Q5814" s="12"/>
      <c r="R5814" s="12"/>
      <c r="S5814" s="12"/>
      <c r="T5814" s="12"/>
      <c r="U5814" s="12"/>
      <c r="V5814" s="12"/>
      <c r="W5814" s="12"/>
      <c r="X5814" s="12"/>
      <c r="Y5814" s="12"/>
      <c r="Z5814" s="12"/>
      <c r="AA5814" s="12"/>
      <c r="AB5814" s="12"/>
      <c r="AC5814" s="12"/>
      <c r="AD5814" s="12"/>
      <c r="AE5814" s="12"/>
      <c r="AF5814" s="12"/>
      <c r="AG5814" s="12"/>
      <c r="AH5814" s="12"/>
      <c r="AI5814" s="12"/>
      <c r="AJ5814" s="12"/>
      <c r="AK5814" s="12"/>
      <c r="AL5814" s="12"/>
      <c r="AM5814" s="12"/>
      <c r="AN5814" s="12"/>
      <c r="AO5814" s="12"/>
      <c r="AP5814" s="12"/>
      <c r="AQ5814" s="12"/>
      <c r="AR5814" s="12"/>
      <c r="AS5814" s="12"/>
      <c r="AT5814" s="12"/>
      <c r="AU5814" s="12"/>
      <c r="AV5814" s="12"/>
      <c r="AW5814" s="12"/>
      <c r="AX5814" s="12"/>
      <c r="AY5814" s="12"/>
      <c r="AZ5814" s="12"/>
      <c r="BA5814" s="12"/>
      <c r="BB5814" s="12"/>
      <c r="BC5814" s="12"/>
      <c r="BD5814" s="12"/>
      <c r="BE5814" s="12"/>
      <c r="BF5814" s="12"/>
      <c r="BG5814" s="12"/>
      <c r="BH5814" s="12"/>
      <c r="BI5814" s="12"/>
      <c r="BJ5814" s="13"/>
      <c r="BK5814" s="13"/>
      <c r="BL5814" s="13"/>
      <c r="BM5814" s="13"/>
      <c r="BN5814" s="13"/>
    </row>
    <row r="5815" spans="4:66" x14ac:dyDescent="0.25">
      <c r="D5815" s="7"/>
      <c r="E5815" s="10"/>
      <c r="F5815" s="10"/>
      <c r="G5815" s="10"/>
      <c r="H5815" s="10"/>
      <c r="I5815" s="10"/>
      <c r="J5815" s="10"/>
      <c r="K5815" s="11"/>
      <c r="L5815" s="11"/>
      <c r="M5815" s="12"/>
      <c r="N5815" s="12"/>
      <c r="O5815" s="12"/>
      <c r="P5815" s="12"/>
      <c r="Q5815" s="12"/>
      <c r="R5815" s="12"/>
      <c r="S5815" s="12"/>
      <c r="T5815" s="12"/>
      <c r="U5815" s="12"/>
      <c r="V5815" s="12"/>
      <c r="W5815" s="12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2"/>
      <c r="AS5815" s="12"/>
      <c r="AT5815" s="12"/>
      <c r="AU5815" s="12"/>
      <c r="AV5815" s="12"/>
      <c r="AW5815" s="12"/>
      <c r="AX5815" s="12"/>
      <c r="AY5815" s="12"/>
      <c r="AZ5815" s="12"/>
      <c r="BA5815" s="12"/>
      <c r="BB5815" s="12"/>
      <c r="BC5815" s="12"/>
      <c r="BD5815" s="12"/>
      <c r="BE5815" s="12"/>
      <c r="BF5815" s="12"/>
      <c r="BG5815" s="12"/>
      <c r="BH5815" s="12"/>
      <c r="BI5815" s="12"/>
      <c r="BJ5815" s="13"/>
      <c r="BK5815" s="13"/>
      <c r="BL5815" s="13"/>
      <c r="BM5815" s="13"/>
      <c r="BN5815" s="13"/>
    </row>
    <row r="5816" spans="4:66" x14ac:dyDescent="0.25">
      <c r="D5816" s="7"/>
      <c r="E5816" s="10"/>
      <c r="F5816" s="10"/>
      <c r="G5816" s="10"/>
      <c r="H5816" s="10"/>
      <c r="I5816" s="10"/>
      <c r="J5816" s="10"/>
      <c r="K5816" s="11"/>
      <c r="L5816" s="11"/>
      <c r="M5816" s="12"/>
      <c r="N5816" s="12"/>
      <c r="O5816" s="12"/>
      <c r="P5816" s="12"/>
      <c r="Q5816" s="12"/>
      <c r="R5816" s="12"/>
      <c r="S5816" s="12"/>
      <c r="T5816" s="12"/>
      <c r="U5816" s="12"/>
      <c r="V5816" s="12"/>
      <c r="W5816" s="12"/>
      <c r="X5816" s="12"/>
      <c r="Y5816" s="12"/>
      <c r="Z5816" s="12"/>
      <c r="AA5816" s="12"/>
      <c r="AB5816" s="12"/>
      <c r="AC5816" s="12"/>
      <c r="AD5816" s="12"/>
      <c r="AE5816" s="12"/>
      <c r="AF5816" s="12"/>
      <c r="AG5816" s="12"/>
      <c r="AH5816" s="12"/>
      <c r="AI5816" s="12"/>
      <c r="AJ5816" s="12"/>
      <c r="AK5816" s="12"/>
      <c r="AL5816" s="12"/>
      <c r="AM5816" s="12"/>
      <c r="AN5816" s="12"/>
      <c r="AO5816" s="12"/>
      <c r="AP5816" s="12"/>
      <c r="AQ5816" s="12"/>
      <c r="AR5816" s="12"/>
      <c r="AS5816" s="12"/>
      <c r="AT5816" s="12"/>
      <c r="AU5816" s="12"/>
      <c r="AV5816" s="12"/>
      <c r="AW5816" s="12"/>
      <c r="AX5816" s="12"/>
      <c r="AY5816" s="12"/>
      <c r="AZ5816" s="12"/>
      <c r="BA5816" s="12"/>
      <c r="BB5816" s="12"/>
      <c r="BC5816" s="12"/>
      <c r="BD5816" s="12"/>
      <c r="BE5816" s="12"/>
      <c r="BF5816" s="12"/>
      <c r="BG5816" s="12"/>
      <c r="BH5816" s="12"/>
      <c r="BI5816" s="12"/>
      <c r="BJ5816" s="13"/>
      <c r="BK5816" s="13"/>
      <c r="BL5816" s="13"/>
      <c r="BM5816" s="13"/>
      <c r="BN5816" s="13"/>
    </row>
    <row r="5817" spans="4:66" x14ac:dyDescent="0.25">
      <c r="D5817" s="7"/>
      <c r="E5817" s="10"/>
      <c r="F5817" s="10"/>
      <c r="G5817" s="10"/>
      <c r="H5817" s="10"/>
      <c r="I5817" s="10"/>
      <c r="J5817" s="10"/>
      <c r="K5817" s="11"/>
      <c r="L5817" s="11"/>
      <c r="M5817" s="12"/>
      <c r="N5817" s="12"/>
      <c r="O5817" s="12"/>
      <c r="P5817" s="12"/>
      <c r="Q5817" s="12"/>
      <c r="R5817" s="12"/>
      <c r="S5817" s="12"/>
      <c r="T5817" s="12"/>
      <c r="U5817" s="12"/>
      <c r="V5817" s="12"/>
      <c r="W5817" s="12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2"/>
      <c r="AS5817" s="12"/>
      <c r="AT5817" s="12"/>
      <c r="AU5817" s="12"/>
      <c r="AV5817" s="12"/>
      <c r="AW5817" s="12"/>
      <c r="AX5817" s="12"/>
      <c r="AY5817" s="12"/>
      <c r="AZ5817" s="12"/>
      <c r="BA5817" s="12"/>
      <c r="BB5817" s="12"/>
      <c r="BC5817" s="12"/>
      <c r="BD5817" s="12"/>
      <c r="BE5817" s="12"/>
      <c r="BF5817" s="12"/>
      <c r="BG5817" s="12"/>
      <c r="BH5817" s="12"/>
      <c r="BI5817" s="12"/>
      <c r="BJ5817" s="13"/>
      <c r="BK5817" s="13"/>
      <c r="BL5817" s="13"/>
      <c r="BM5817" s="13"/>
      <c r="BN5817" s="13"/>
    </row>
    <row r="5818" spans="4:66" x14ac:dyDescent="0.25">
      <c r="D5818" s="7"/>
      <c r="E5818" s="10"/>
      <c r="F5818" s="10"/>
      <c r="G5818" s="10"/>
      <c r="H5818" s="10"/>
      <c r="I5818" s="10"/>
      <c r="J5818" s="10"/>
      <c r="K5818" s="11"/>
      <c r="L5818" s="11"/>
      <c r="M5818" s="12"/>
      <c r="N5818" s="12"/>
      <c r="O5818" s="12"/>
      <c r="P5818" s="12"/>
      <c r="Q5818" s="12"/>
      <c r="R5818" s="12"/>
      <c r="S5818" s="12"/>
      <c r="T5818" s="12"/>
      <c r="U5818" s="12"/>
      <c r="V5818" s="12"/>
      <c r="W5818" s="12"/>
      <c r="X5818" s="12"/>
      <c r="Y5818" s="12"/>
      <c r="Z5818" s="12"/>
      <c r="AA5818" s="12"/>
      <c r="AB5818" s="12"/>
      <c r="AC5818" s="12"/>
      <c r="AD5818" s="12"/>
      <c r="AE5818" s="12"/>
      <c r="AF5818" s="12"/>
      <c r="AG5818" s="12"/>
      <c r="AH5818" s="12"/>
      <c r="AI5818" s="12"/>
      <c r="AJ5818" s="12"/>
      <c r="AK5818" s="12"/>
      <c r="AL5818" s="12"/>
      <c r="AM5818" s="12"/>
      <c r="AN5818" s="12"/>
      <c r="AO5818" s="12"/>
      <c r="AP5818" s="12"/>
      <c r="AQ5818" s="12"/>
      <c r="AR5818" s="12"/>
      <c r="AS5818" s="12"/>
      <c r="AT5818" s="12"/>
      <c r="AU5818" s="12"/>
      <c r="AV5818" s="12"/>
      <c r="AW5818" s="12"/>
      <c r="AX5818" s="12"/>
      <c r="AY5818" s="12"/>
      <c r="AZ5818" s="12"/>
      <c r="BA5818" s="12"/>
      <c r="BB5818" s="12"/>
      <c r="BC5818" s="12"/>
      <c r="BD5818" s="12"/>
      <c r="BE5818" s="12"/>
      <c r="BF5818" s="12"/>
      <c r="BG5818" s="12"/>
      <c r="BH5818" s="12"/>
      <c r="BI5818" s="12"/>
      <c r="BJ5818" s="13"/>
      <c r="BK5818" s="13"/>
      <c r="BL5818" s="13"/>
      <c r="BM5818" s="13"/>
      <c r="BN5818" s="13"/>
    </row>
    <row r="5819" spans="4:66" x14ac:dyDescent="0.25">
      <c r="D5819" s="7"/>
      <c r="E5819" s="10"/>
      <c r="F5819" s="10"/>
      <c r="G5819" s="10"/>
      <c r="H5819" s="10"/>
      <c r="I5819" s="10"/>
      <c r="J5819" s="10"/>
      <c r="K5819" s="11"/>
      <c r="L5819" s="11"/>
      <c r="M5819" s="12"/>
      <c r="N5819" s="12"/>
      <c r="O5819" s="12"/>
      <c r="P5819" s="12"/>
      <c r="Q5819" s="12"/>
      <c r="R5819" s="12"/>
      <c r="S5819" s="12"/>
      <c r="T5819" s="12"/>
      <c r="U5819" s="12"/>
      <c r="V5819" s="12"/>
      <c r="W5819" s="12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2"/>
      <c r="AS5819" s="12"/>
      <c r="AT5819" s="12"/>
      <c r="AU5819" s="12"/>
      <c r="AV5819" s="12"/>
      <c r="AW5819" s="12"/>
      <c r="AX5819" s="12"/>
      <c r="AY5819" s="12"/>
      <c r="AZ5819" s="12"/>
      <c r="BA5819" s="12"/>
      <c r="BB5819" s="12"/>
      <c r="BC5819" s="12"/>
      <c r="BD5819" s="12"/>
      <c r="BE5819" s="12"/>
      <c r="BF5819" s="12"/>
      <c r="BG5819" s="12"/>
      <c r="BH5819" s="12"/>
      <c r="BI5819" s="12"/>
      <c r="BJ5819" s="13"/>
      <c r="BK5819" s="13"/>
      <c r="BL5819" s="13"/>
      <c r="BM5819" s="13"/>
      <c r="BN5819" s="13"/>
    </row>
    <row r="5820" spans="4:66" x14ac:dyDescent="0.25">
      <c r="D5820" s="7"/>
      <c r="E5820" s="10"/>
      <c r="F5820" s="10"/>
      <c r="G5820" s="10"/>
      <c r="H5820" s="10"/>
      <c r="I5820" s="10"/>
      <c r="J5820" s="10"/>
      <c r="K5820" s="11"/>
      <c r="L5820" s="11"/>
      <c r="M5820" s="12"/>
      <c r="N5820" s="12"/>
      <c r="O5820" s="12"/>
      <c r="P5820" s="12"/>
      <c r="Q5820" s="12"/>
      <c r="R5820" s="12"/>
      <c r="S5820" s="12"/>
      <c r="T5820" s="12"/>
      <c r="U5820" s="12"/>
      <c r="V5820" s="12"/>
      <c r="W5820" s="12"/>
      <c r="X5820" s="12"/>
      <c r="Y5820" s="12"/>
      <c r="Z5820" s="12"/>
      <c r="AA5820" s="12"/>
      <c r="AB5820" s="12"/>
      <c r="AC5820" s="12"/>
      <c r="AD5820" s="12"/>
      <c r="AE5820" s="12"/>
      <c r="AF5820" s="12"/>
      <c r="AG5820" s="12"/>
      <c r="AH5820" s="12"/>
      <c r="AI5820" s="12"/>
      <c r="AJ5820" s="12"/>
      <c r="AK5820" s="12"/>
      <c r="AL5820" s="12"/>
      <c r="AM5820" s="12"/>
      <c r="AN5820" s="12"/>
      <c r="AO5820" s="12"/>
      <c r="AP5820" s="12"/>
      <c r="AQ5820" s="12"/>
      <c r="AR5820" s="12"/>
      <c r="AS5820" s="12"/>
      <c r="AT5820" s="12"/>
      <c r="AU5820" s="12"/>
      <c r="AV5820" s="12"/>
      <c r="AW5820" s="12"/>
      <c r="AX5820" s="12"/>
      <c r="AY5820" s="12"/>
      <c r="AZ5820" s="12"/>
      <c r="BA5820" s="12"/>
      <c r="BB5820" s="12"/>
      <c r="BC5820" s="12"/>
      <c r="BD5820" s="12"/>
      <c r="BE5820" s="12"/>
      <c r="BF5820" s="12"/>
      <c r="BG5820" s="12"/>
      <c r="BH5820" s="12"/>
      <c r="BI5820" s="12"/>
      <c r="BJ5820" s="13"/>
      <c r="BK5820" s="13"/>
      <c r="BL5820" s="13"/>
      <c r="BM5820" s="13"/>
      <c r="BN5820" s="13"/>
    </row>
    <row r="5821" spans="4:66" x14ac:dyDescent="0.25">
      <c r="D5821" s="7"/>
      <c r="E5821" s="10"/>
      <c r="F5821" s="10"/>
      <c r="G5821" s="10"/>
      <c r="H5821" s="10"/>
      <c r="I5821" s="10"/>
      <c r="J5821" s="10"/>
      <c r="K5821" s="11"/>
      <c r="L5821" s="11"/>
      <c r="M5821" s="12"/>
      <c r="N5821" s="12"/>
      <c r="O5821" s="12"/>
      <c r="P5821" s="12"/>
      <c r="Q5821" s="12"/>
      <c r="R5821" s="12"/>
      <c r="S5821" s="12"/>
      <c r="T5821" s="12"/>
      <c r="U5821" s="12"/>
      <c r="V5821" s="12"/>
      <c r="W5821" s="12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2"/>
      <c r="AS5821" s="12"/>
      <c r="AT5821" s="12"/>
      <c r="AU5821" s="12"/>
      <c r="AV5821" s="12"/>
      <c r="AW5821" s="12"/>
      <c r="AX5821" s="12"/>
      <c r="AY5821" s="12"/>
      <c r="AZ5821" s="12"/>
      <c r="BA5821" s="12"/>
      <c r="BB5821" s="12"/>
      <c r="BC5821" s="12"/>
      <c r="BD5821" s="12"/>
      <c r="BE5821" s="12"/>
      <c r="BF5821" s="12"/>
      <c r="BG5821" s="12"/>
      <c r="BH5821" s="12"/>
      <c r="BI5821" s="12"/>
      <c r="BJ5821" s="13"/>
      <c r="BK5821" s="13"/>
      <c r="BL5821" s="13"/>
      <c r="BM5821" s="13"/>
      <c r="BN5821" s="13"/>
    </row>
    <row r="5822" spans="4:66" x14ac:dyDescent="0.25">
      <c r="D5822" s="7"/>
      <c r="E5822" s="10"/>
      <c r="F5822" s="10"/>
      <c r="G5822" s="10"/>
      <c r="H5822" s="10"/>
      <c r="I5822" s="10"/>
      <c r="J5822" s="10"/>
      <c r="K5822" s="11"/>
      <c r="L5822" s="11"/>
      <c r="M5822" s="12"/>
      <c r="N5822" s="12"/>
      <c r="O5822" s="12"/>
      <c r="P5822" s="12"/>
      <c r="Q5822" s="12"/>
      <c r="R5822" s="12"/>
      <c r="S5822" s="12"/>
      <c r="T5822" s="12"/>
      <c r="U5822" s="12"/>
      <c r="V5822" s="12"/>
      <c r="W5822" s="12"/>
      <c r="X5822" s="12"/>
      <c r="Y5822" s="12"/>
      <c r="Z5822" s="12"/>
      <c r="AA5822" s="12"/>
      <c r="AB5822" s="12"/>
      <c r="AC5822" s="12"/>
      <c r="AD5822" s="12"/>
      <c r="AE5822" s="12"/>
      <c r="AF5822" s="12"/>
      <c r="AG5822" s="12"/>
      <c r="AH5822" s="12"/>
      <c r="AI5822" s="12"/>
      <c r="AJ5822" s="12"/>
      <c r="AK5822" s="12"/>
      <c r="AL5822" s="12"/>
      <c r="AM5822" s="12"/>
      <c r="AN5822" s="12"/>
      <c r="AO5822" s="12"/>
      <c r="AP5822" s="12"/>
      <c r="AQ5822" s="12"/>
      <c r="AR5822" s="12"/>
      <c r="AS5822" s="12"/>
      <c r="AT5822" s="12"/>
      <c r="AU5822" s="12"/>
      <c r="AV5822" s="12"/>
      <c r="AW5822" s="12"/>
      <c r="AX5822" s="12"/>
      <c r="AY5822" s="12"/>
      <c r="AZ5822" s="12"/>
      <c r="BA5822" s="12"/>
      <c r="BB5822" s="12"/>
      <c r="BC5822" s="12"/>
      <c r="BD5822" s="12"/>
      <c r="BE5822" s="12"/>
      <c r="BF5822" s="12"/>
      <c r="BG5822" s="12"/>
      <c r="BH5822" s="12"/>
      <c r="BI5822" s="12"/>
      <c r="BJ5822" s="13"/>
      <c r="BK5822" s="13"/>
      <c r="BL5822" s="13"/>
      <c r="BM5822" s="13"/>
      <c r="BN5822" s="13"/>
    </row>
    <row r="5823" spans="4:66" x14ac:dyDescent="0.25">
      <c r="D5823" s="7"/>
      <c r="E5823" s="10"/>
      <c r="F5823" s="10"/>
      <c r="G5823" s="10"/>
      <c r="H5823" s="10"/>
      <c r="I5823" s="10"/>
      <c r="J5823" s="10"/>
      <c r="K5823" s="11"/>
      <c r="L5823" s="11"/>
      <c r="M5823" s="12"/>
      <c r="N5823" s="12"/>
      <c r="O5823" s="12"/>
      <c r="P5823" s="12"/>
      <c r="Q5823" s="12"/>
      <c r="R5823" s="12"/>
      <c r="S5823" s="12"/>
      <c r="T5823" s="12"/>
      <c r="U5823" s="12"/>
      <c r="V5823" s="12"/>
      <c r="W5823" s="12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2"/>
      <c r="AS5823" s="12"/>
      <c r="AT5823" s="12"/>
      <c r="AU5823" s="12"/>
      <c r="AV5823" s="12"/>
      <c r="AW5823" s="12"/>
      <c r="AX5823" s="12"/>
      <c r="AY5823" s="12"/>
      <c r="AZ5823" s="12"/>
      <c r="BA5823" s="12"/>
      <c r="BB5823" s="12"/>
      <c r="BC5823" s="12"/>
      <c r="BD5823" s="12"/>
      <c r="BE5823" s="12"/>
      <c r="BF5823" s="12"/>
      <c r="BG5823" s="12"/>
      <c r="BH5823" s="12"/>
      <c r="BI5823" s="12"/>
      <c r="BJ5823" s="13"/>
      <c r="BK5823" s="13"/>
      <c r="BL5823" s="13"/>
      <c r="BM5823" s="13"/>
      <c r="BN5823" s="13"/>
    </row>
    <row r="5824" spans="4:66" x14ac:dyDescent="0.25">
      <c r="D5824" s="7"/>
      <c r="E5824" s="10"/>
      <c r="F5824" s="10"/>
      <c r="G5824" s="10"/>
      <c r="H5824" s="10"/>
      <c r="I5824" s="10"/>
      <c r="J5824" s="10"/>
      <c r="K5824" s="11"/>
      <c r="L5824" s="11"/>
      <c r="M5824" s="12"/>
      <c r="N5824" s="12"/>
      <c r="O5824" s="12"/>
      <c r="P5824" s="12"/>
      <c r="Q5824" s="12"/>
      <c r="R5824" s="12"/>
      <c r="S5824" s="12"/>
      <c r="T5824" s="12"/>
      <c r="U5824" s="12"/>
      <c r="V5824" s="12"/>
      <c r="W5824" s="12"/>
      <c r="X5824" s="12"/>
      <c r="Y5824" s="12"/>
      <c r="Z5824" s="12"/>
      <c r="AA5824" s="12"/>
      <c r="AB5824" s="12"/>
      <c r="AC5824" s="12"/>
      <c r="AD5824" s="12"/>
      <c r="AE5824" s="12"/>
      <c r="AF5824" s="12"/>
      <c r="AG5824" s="12"/>
      <c r="AH5824" s="12"/>
      <c r="AI5824" s="12"/>
      <c r="AJ5824" s="12"/>
      <c r="AK5824" s="12"/>
      <c r="AL5824" s="12"/>
      <c r="AM5824" s="12"/>
      <c r="AN5824" s="12"/>
      <c r="AO5824" s="12"/>
      <c r="AP5824" s="12"/>
      <c r="AQ5824" s="12"/>
      <c r="AR5824" s="12"/>
      <c r="AS5824" s="12"/>
      <c r="AT5824" s="12"/>
      <c r="AU5824" s="12"/>
      <c r="AV5824" s="12"/>
      <c r="AW5824" s="12"/>
      <c r="AX5824" s="12"/>
      <c r="AY5824" s="12"/>
      <c r="AZ5824" s="12"/>
      <c r="BA5824" s="12"/>
      <c r="BB5824" s="12"/>
      <c r="BC5824" s="12"/>
      <c r="BD5824" s="12"/>
      <c r="BE5824" s="12"/>
      <c r="BF5824" s="12"/>
      <c r="BG5824" s="12"/>
      <c r="BH5824" s="12"/>
      <c r="BI5824" s="12"/>
      <c r="BJ5824" s="13"/>
      <c r="BK5824" s="13"/>
      <c r="BL5824" s="13"/>
      <c r="BM5824" s="13"/>
      <c r="BN5824" s="13"/>
    </row>
    <row r="5825" spans="4:66" x14ac:dyDescent="0.25">
      <c r="D5825" s="7"/>
      <c r="E5825" s="10"/>
      <c r="F5825" s="10"/>
      <c r="G5825" s="10"/>
      <c r="H5825" s="10"/>
      <c r="I5825" s="10"/>
      <c r="J5825" s="10"/>
      <c r="K5825" s="11"/>
      <c r="L5825" s="11"/>
      <c r="M5825" s="12"/>
      <c r="N5825" s="12"/>
      <c r="O5825" s="12"/>
      <c r="P5825" s="12"/>
      <c r="Q5825" s="12"/>
      <c r="R5825" s="12"/>
      <c r="S5825" s="12"/>
      <c r="T5825" s="12"/>
      <c r="U5825" s="12"/>
      <c r="V5825" s="12"/>
      <c r="W5825" s="12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2"/>
      <c r="AS5825" s="12"/>
      <c r="AT5825" s="12"/>
      <c r="AU5825" s="12"/>
      <c r="AV5825" s="12"/>
      <c r="AW5825" s="12"/>
      <c r="AX5825" s="12"/>
      <c r="AY5825" s="12"/>
      <c r="AZ5825" s="12"/>
      <c r="BA5825" s="12"/>
      <c r="BB5825" s="12"/>
      <c r="BC5825" s="12"/>
      <c r="BD5825" s="12"/>
      <c r="BE5825" s="12"/>
      <c r="BF5825" s="12"/>
      <c r="BG5825" s="12"/>
      <c r="BH5825" s="12"/>
      <c r="BI5825" s="12"/>
      <c r="BJ5825" s="13"/>
      <c r="BK5825" s="13"/>
      <c r="BL5825" s="13"/>
      <c r="BM5825" s="13"/>
      <c r="BN5825" s="13"/>
    </row>
    <row r="5826" spans="4:66" x14ac:dyDescent="0.25">
      <c r="D5826" s="7"/>
      <c r="E5826" s="10"/>
      <c r="F5826" s="10"/>
      <c r="G5826" s="10"/>
      <c r="H5826" s="10"/>
      <c r="I5826" s="10"/>
      <c r="J5826" s="10"/>
      <c r="K5826" s="11"/>
      <c r="L5826" s="11"/>
      <c r="M5826" s="12"/>
      <c r="N5826" s="12"/>
      <c r="O5826" s="12"/>
      <c r="P5826" s="12"/>
      <c r="Q5826" s="12"/>
      <c r="R5826" s="12"/>
      <c r="S5826" s="12"/>
      <c r="T5826" s="12"/>
      <c r="U5826" s="12"/>
      <c r="V5826" s="12"/>
      <c r="W5826" s="12"/>
      <c r="X5826" s="12"/>
      <c r="Y5826" s="12"/>
      <c r="Z5826" s="12"/>
      <c r="AA5826" s="12"/>
      <c r="AB5826" s="12"/>
      <c r="AC5826" s="12"/>
      <c r="AD5826" s="12"/>
      <c r="AE5826" s="12"/>
      <c r="AF5826" s="12"/>
      <c r="AG5826" s="12"/>
      <c r="AH5826" s="12"/>
      <c r="AI5826" s="12"/>
      <c r="AJ5826" s="12"/>
      <c r="AK5826" s="12"/>
      <c r="AL5826" s="12"/>
      <c r="AM5826" s="12"/>
      <c r="AN5826" s="12"/>
      <c r="AO5826" s="12"/>
      <c r="AP5826" s="12"/>
      <c r="AQ5826" s="12"/>
      <c r="AR5826" s="12"/>
      <c r="AS5826" s="12"/>
      <c r="AT5826" s="12"/>
      <c r="AU5826" s="12"/>
      <c r="AV5826" s="12"/>
      <c r="AW5826" s="12"/>
      <c r="AX5826" s="12"/>
      <c r="AY5826" s="12"/>
      <c r="AZ5826" s="12"/>
      <c r="BA5826" s="12"/>
      <c r="BB5826" s="12"/>
      <c r="BC5826" s="12"/>
      <c r="BD5826" s="12"/>
      <c r="BE5826" s="12"/>
      <c r="BF5826" s="12"/>
      <c r="BG5826" s="12"/>
      <c r="BH5826" s="12"/>
      <c r="BI5826" s="12"/>
      <c r="BJ5826" s="13"/>
      <c r="BK5826" s="13"/>
      <c r="BL5826" s="13"/>
      <c r="BM5826" s="13"/>
      <c r="BN5826" s="13"/>
    </row>
    <row r="5827" spans="4:66" x14ac:dyDescent="0.25">
      <c r="D5827" s="7"/>
      <c r="E5827" s="10"/>
      <c r="F5827" s="10"/>
      <c r="G5827" s="10"/>
      <c r="H5827" s="10"/>
      <c r="I5827" s="10"/>
      <c r="J5827" s="10"/>
      <c r="K5827" s="11"/>
      <c r="L5827" s="11"/>
      <c r="M5827" s="12"/>
      <c r="N5827" s="12"/>
      <c r="O5827" s="12"/>
      <c r="P5827" s="12"/>
      <c r="Q5827" s="12"/>
      <c r="R5827" s="12"/>
      <c r="S5827" s="12"/>
      <c r="T5827" s="12"/>
      <c r="U5827" s="12"/>
      <c r="V5827" s="12"/>
      <c r="W5827" s="12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2"/>
      <c r="AS5827" s="12"/>
      <c r="AT5827" s="12"/>
      <c r="AU5827" s="12"/>
      <c r="AV5827" s="12"/>
      <c r="AW5827" s="12"/>
      <c r="AX5827" s="12"/>
      <c r="AY5827" s="12"/>
      <c r="AZ5827" s="12"/>
      <c r="BA5827" s="12"/>
      <c r="BB5827" s="12"/>
      <c r="BC5827" s="12"/>
      <c r="BD5827" s="12"/>
      <c r="BE5827" s="12"/>
      <c r="BF5827" s="12"/>
      <c r="BG5827" s="12"/>
      <c r="BH5827" s="12"/>
      <c r="BI5827" s="12"/>
      <c r="BJ5827" s="13"/>
      <c r="BK5827" s="13"/>
      <c r="BL5827" s="13"/>
      <c r="BM5827" s="13"/>
      <c r="BN5827" s="13"/>
    </row>
    <row r="5828" spans="4:66" x14ac:dyDescent="0.25">
      <c r="D5828" s="7"/>
      <c r="E5828" s="10"/>
      <c r="F5828" s="10"/>
      <c r="G5828" s="10"/>
      <c r="H5828" s="10"/>
      <c r="I5828" s="10"/>
      <c r="J5828" s="10"/>
      <c r="K5828" s="11"/>
      <c r="L5828" s="11"/>
      <c r="M5828" s="12"/>
      <c r="N5828" s="12"/>
      <c r="O5828" s="12"/>
      <c r="P5828" s="12"/>
      <c r="Q5828" s="12"/>
      <c r="R5828" s="12"/>
      <c r="S5828" s="12"/>
      <c r="T5828" s="12"/>
      <c r="U5828" s="12"/>
      <c r="V5828" s="12"/>
      <c r="W5828" s="12"/>
      <c r="X5828" s="12"/>
      <c r="Y5828" s="12"/>
      <c r="Z5828" s="12"/>
      <c r="AA5828" s="12"/>
      <c r="AB5828" s="12"/>
      <c r="AC5828" s="12"/>
      <c r="AD5828" s="12"/>
      <c r="AE5828" s="12"/>
      <c r="AF5828" s="12"/>
      <c r="AG5828" s="12"/>
      <c r="AH5828" s="12"/>
      <c r="AI5828" s="12"/>
      <c r="AJ5828" s="12"/>
      <c r="AK5828" s="12"/>
      <c r="AL5828" s="12"/>
      <c r="AM5828" s="12"/>
      <c r="AN5828" s="12"/>
      <c r="AO5828" s="12"/>
      <c r="AP5828" s="12"/>
      <c r="AQ5828" s="12"/>
      <c r="AR5828" s="12"/>
      <c r="AS5828" s="12"/>
      <c r="AT5828" s="12"/>
      <c r="AU5828" s="12"/>
      <c r="AV5828" s="12"/>
      <c r="AW5828" s="12"/>
      <c r="AX5828" s="12"/>
      <c r="AY5828" s="12"/>
      <c r="AZ5828" s="12"/>
      <c r="BA5828" s="12"/>
      <c r="BB5828" s="12"/>
      <c r="BC5828" s="12"/>
      <c r="BD5828" s="12"/>
      <c r="BE5828" s="12"/>
      <c r="BF5828" s="12"/>
      <c r="BG5828" s="12"/>
      <c r="BH5828" s="12"/>
      <c r="BI5828" s="12"/>
      <c r="BJ5828" s="13"/>
      <c r="BK5828" s="13"/>
      <c r="BL5828" s="13"/>
      <c r="BM5828" s="13"/>
      <c r="BN5828" s="13"/>
    </row>
    <row r="5829" spans="4:66" x14ac:dyDescent="0.25">
      <c r="D5829" s="7"/>
      <c r="E5829" s="10"/>
      <c r="F5829" s="10"/>
      <c r="G5829" s="10"/>
      <c r="H5829" s="10"/>
      <c r="I5829" s="10"/>
      <c r="J5829" s="10"/>
      <c r="K5829" s="11"/>
      <c r="L5829" s="11"/>
      <c r="M5829" s="12"/>
      <c r="N5829" s="12"/>
      <c r="O5829" s="12"/>
      <c r="P5829" s="12"/>
      <c r="Q5829" s="12"/>
      <c r="R5829" s="12"/>
      <c r="S5829" s="12"/>
      <c r="T5829" s="12"/>
      <c r="U5829" s="12"/>
      <c r="V5829" s="12"/>
      <c r="W5829" s="12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2"/>
      <c r="AS5829" s="12"/>
      <c r="AT5829" s="12"/>
      <c r="AU5829" s="12"/>
      <c r="AV5829" s="12"/>
      <c r="AW5829" s="12"/>
      <c r="AX5829" s="12"/>
      <c r="AY5829" s="12"/>
      <c r="AZ5829" s="12"/>
      <c r="BA5829" s="12"/>
      <c r="BB5829" s="12"/>
      <c r="BC5829" s="12"/>
      <c r="BD5829" s="12"/>
      <c r="BE5829" s="12"/>
      <c r="BF5829" s="12"/>
      <c r="BG5829" s="12"/>
      <c r="BH5829" s="12"/>
      <c r="BI5829" s="12"/>
      <c r="BJ5829" s="13"/>
      <c r="BK5829" s="13"/>
      <c r="BL5829" s="13"/>
      <c r="BM5829" s="13"/>
      <c r="BN5829" s="13"/>
    </row>
    <row r="5830" spans="4:66" x14ac:dyDescent="0.25">
      <c r="D5830" s="7"/>
      <c r="E5830" s="10"/>
      <c r="F5830" s="10"/>
      <c r="G5830" s="10"/>
      <c r="H5830" s="10"/>
      <c r="I5830" s="10"/>
      <c r="J5830" s="10"/>
      <c r="K5830" s="11"/>
      <c r="L5830" s="11"/>
      <c r="M5830" s="12"/>
      <c r="N5830" s="12"/>
      <c r="O5830" s="12"/>
      <c r="P5830" s="12"/>
      <c r="Q5830" s="12"/>
      <c r="R5830" s="12"/>
      <c r="S5830" s="12"/>
      <c r="T5830" s="12"/>
      <c r="U5830" s="12"/>
      <c r="V5830" s="12"/>
      <c r="W5830" s="12"/>
      <c r="X5830" s="12"/>
      <c r="Y5830" s="12"/>
      <c r="Z5830" s="12"/>
      <c r="AA5830" s="12"/>
      <c r="AB5830" s="12"/>
      <c r="AC5830" s="12"/>
      <c r="AD5830" s="12"/>
      <c r="AE5830" s="12"/>
      <c r="AF5830" s="12"/>
      <c r="AG5830" s="12"/>
      <c r="AH5830" s="12"/>
      <c r="AI5830" s="12"/>
      <c r="AJ5830" s="12"/>
      <c r="AK5830" s="12"/>
      <c r="AL5830" s="12"/>
      <c r="AM5830" s="12"/>
      <c r="AN5830" s="12"/>
      <c r="AO5830" s="12"/>
      <c r="AP5830" s="12"/>
      <c r="AQ5830" s="12"/>
      <c r="AR5830" s="12"/>
      <c r="AS5830" s="12"/>
      <c r="AT5830" s="12"/>
      <c r="AU5830" s="12"/>
      <c r="AV5830" s="12"/>
      <c r="AW5830" s="12"/>
      <c r="AX5830" s="12"/>
      <c r="AY5830" s="12"/>
      <c r="AZ5830" s="12"/>
      <c r="BA5830" s="12"/>
      <c r="BB5830" s="12"/>
      <c r="BC5830" s="12"/>
      <c r="BD5830" s="12"/>
      <c r="BE5830" s="12"/>
      <c r="BF5830" s="12"/>
      <c r="BG5830" s="12"/>
      <c r="BH5830" s="12"/>
      <c r="BI5830" s="12"/>
      <c r="BJ5830" s="13"/>
      <c r="BK5830" s="13"/>
      <c r="BL5830" s="13"/>
      <c r="BM5830" s="13"/>
      <c r="BN5830" s="13"/>
    </row>
    <row r="5831" spans="4:66" x14ac:dyDescent="0.25">
      <c r="D5831" s="7"/>
      <c r="E5831" s="10"/>
      <c r="F5831" s="10"/>
      <c r="G5831" s="10"/>
      <c r="H5831" s="10"/>
      <c r="I5831" s="10"/>
      <c r="J5831" s="10"/>
      <c r="K5831" s="11"/>
      <c r="L5831" s="11"/>
      <c r="M5831" s="12"/>
      <c r="N5831" s="12"/>
      <c r="O5831" s="12"/>
      <c r="P5831" s="12"/>
      <c r="Q5831" s="12"/>
      <c r="R5831" s="12"/>
      <c r="S5831" s="12"/>
      <c r="T5831" s="12"/>
      <c r="U5831" s="12"/>
      <c r="V5831" s="12"/>
      <c r="W5831" s="12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2"/>
      <c r="AS5831" s="12"/>
      <c r="AT5831" s="12"/>
      <c r="AU5831" s="12"/>
      <c r="AV5831" s="12"/>
      <c r="AW5831" s="12"/>
      <c r="AX5831" s="12"/>
      <c r="AY5831" s="12"/>
      <c r="AZ5831" s="12"/>
      <c r="BA5831" s="12"/>
      <c r="BB5831" s="12"/>
      <c r="BC5831" s="12"/>
      <c r="BD5831" s="12"/>
      <c r="BE5831" s="12"/>
      <c r="BF5831" s="12"/>
      <c r="BG5831" s="12"/>
      <c r="BH5831" s="12"/>
      <c r="BI5831" s="12"/>
      <c r="BJ5831" s="13"/>
      <c r="BK5831" s="13"/>
      <c r="BL5831" s="13"/>
      <c r="BM5831" s="13"/>
      <c r="BN5831" s="13"/>
    </row>
    <row r="5832" spans="4:66" x14ac:dyDescent="0.25">
      <c r="D5832" s="7"/>
      <c r="E5832" s="10"/>
      <c r="F5832" s="10"/>
      <c r="G5832" s="10"/>
      <c r="H5832" s="10"/>
      <c r="I5832" s="10"/>
      <c r="J5832" s="10"/>
      <c r="K5832" s="11"/>
      <c r="L5832" s="11"/>
      <c r="M5832" s="12"/>
      <c r="N5832" s="12"/>
      <c r="O5832" s="12"/>
      <c r="P5832" s="12"/>
      <c r="Q5832" s="12"/>
      <c r="R5832" s="12"/>
      <c r="S5832" s="12"/>
      <c r="T5832" s="12"/>
      <c r="U5832" s="12"/>
      <c r="V5832" s="12"/>
      <c r="W5832" s="12"/>
      <c r="X5832" s="12"/>
      <c r="Y5832" s="12"/>
      <c r="Z5832" s="12"/>
      <c r="AA5832" s="12"/>
      <c r="AB5832" s="12"/>
      <c r="AC5832" s="12"/>
      <c r="AD5832" s="12"/>
      <c r="AE5832" s="12"/>
      <c r="AF5832" s="12"/>
      <c r="AG5832" s="12"/>
      <c r="AH5832" s="12"/>
      <c r="AI5832" s="12"/>
      <c r="AJ5832" s="12"/>
      <c r="AK5832" s="12"/>
      <c r="AL5832" s="12"/>
      <c r="AM5832" s="12"/>
      <c r="AN5832" s="12"/>
      <c r="AO5832" s="12"/>
      <c r="AP5832" s="12"/>
      <c r="AQ5832" s="12"/>
      <c r="AR5832" s="12"/>
      <c r="AS5832" s="12"/>
      <c r="AT5832" s="12"/>
      <c r="AU5832" s="12"/>
      <c r="AV5832" s="12"/>
      <c r="AW5832" s="12"/>
      <c r="AX5832" s="12"/>
      <c r="AY5832" s="12"/>
      <c r="AZ5832" s="12"/>
      <c r="BA5832" s="12"/>
      <c r="BB5832" s="12"/>
      <c r="BC5832" s="12"/>
      <c r="BD5832" s="12"/>
      <c r="BE5832" s="12"/>
      <c r="BF5832" s="12"/>
      <c r="BG5832" s="12"/>
      <c r="BH5832" s="12"/>
      <c r="BI5832" s="12"/>
      <c r="BJ5832" s="13"/>
      <c r="BK5832" s="13"/>
      <c r="BL5832" s="13"/>
      <c r="BM5832" s="13"/>
      <c r="BN5832" s="13"/>
    </row>
    <row r="5833" spans="4:66" x14ac:dyDescent="0.25">
      <c r="D5833" s="7"/>
      <c r="E5833" s="10"/>
      <c r="F5833" s="10"/>
      <c r="G5833" s="10"/>
      <c r="H5833" s="10"/>
      <c r="I5833" s="10"/>
      <c r="J5833" s="10"/>
      <c r="K5833" s="11"/>
      <c r="L5833" s="11"/>
      <c r="M5833" s="12"/>
      <c r="N5833" s="12"/>
      <c r="O5833" s="12"/>
      <c r="P5833" s="12"/>
      <c r="Q5833" s="12"/>
      <c r="R5833" s="12"/>
      <c r="S5833" s="12"/>
      <c r="T5833" s="12"/>
      <c r="U5833" s="12"/>
      <c r="V5833" s="12"/>
      <c r="W5833" s="12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2"/>
      <c r="AS5833" s="12"/>
      <c r="AT5833" s="12"/>
      <c r="AU5833" s="12"/>
      <c r="AV5833" s="12"/>
      <c r="AW5833" s="12"/>
      <c r="AX5833" s="12"/>
      <c r="AY5833" s="12"/>
      <c r="AZ5833" s="12"/>
      <c r="BA5833" s="12"/>
      <c r="BB5833" s="12"/>
      <c r="BC5833" s="12"/>
      <c r="BD5833" s="12"/>
      <c r="BE5833" s="12"/>
      <c r="BF5833" s="12"/>
      <c r="BG5833" s="12"/>
      <c r="BH5833" s="12"/>
      <c r="BI5833" s="12"/>
      <c r="BJ5833" s="13"/>
      <c r="BK5833" s="13"/>
      <c r="BL5833" s="13"/>
      <c r="BM5833" s="13"/>
      <c r="BN5833" s="13"/>
    </row>
    <row r="5834" spans="4:66" x14ac:dyDescent="0.25">
      <c r="D5834" s="7"/>
      <c r="E5834" s="10"/>
      <c r="F5834" s="10"/>
      <c r="G5834" s="10"/>
      <c r="H5834" s="10"/>
      <c r="I5834" s="10"/>
      <c r="J5834" s="10"/>
      <c r="K5834" s="11"/>
      <c r="L5834" s="11"/>
      <c r="M5834" s="12"/>
      <c r="N5834" s="12"/>
      <c r="O5834" s="12"/>
      <c r="P5834" s="12"/>
      <c r="Q5834" s="12"/>
      <c r="R5834" s="12"/>
      <c r="S5834" s="12"/>
      <c r="T5834" s="12"/>
      <c r="U5834" s="12"/>
      <c r="V5834" s="12"/>
      <c r="W5834" s="12"/>
      <c r="X5834" s="12"/>
      <c r="Y5834" s="12"/>
      <c r="Z5834" s="12"/>
      <c r="AA5834" s="12"/>
      <c r="AB5834" s="12"/>
      <c r="AC5834" s="12"/>
      <c r="AD5834" s="12"/>
      <c r="AE5834" s="12"/>
      <c r="AF5834" s="12"/>
      <c r="AG5834" s="12"/>
      <c r="AH5834" s="12"/>
      <c r="AI5834" s="12"/>
      <c r="AJ5834" s="12"/>
      <c r="AK5834" s="12"/>
      <c r="AL5834" s="12"/>
      <c r="AM5834" s="12"/>
      <c r="AN5834" s="12"/>
      <c r="AO5834" s="12"/>
      <c r="AP5834" s="12"/>
      <c r="AQ5834" s="12"/>
      <c r="AR5834" s="12"/>
      <c r="AS5834" s="12"/>
      <c r="AT5834" s="12"/>
      <c r="AU5834" s="12"/>
      <c r="AV5834" s="12"/>
      <c r="AW5834" s="12"/>
      <c r="AX5834" s="12"/>
      <c r="AY5834" s="12"/>
      <c r="AZ5834" s="12"/>
      <c r="BA5834" s="12"/>
      <c r="BB5834" s="12"/>
      <c r="BC5834" s="12"/>
      <c r="BD5834" s="12"/>
      <c r="BE5834" s="12"/>
      <c r="BF5834" s="12"/>
      <c r="BG5834" s="12"/>
      <c r="BH5834" s="12"/>
      <c r="BI5834" s="12"/>
      <c r="BJ5834" s="13"/>
      <c r="BK5834" s="13"/>
      <c r="BL5834" s="13"/>
      <c r="BM5834" s="13"/>
      <c r="BN5834" s="13"/>
    </row>
    <row r="5835" spans="4:66" x14ac:dyDescent="0.25">
      <c r="D5835" s="7"/>
      <c r="E5835" s="10"/>
      <c r="F5835" s="10"/>
      <c r="G5835" s="10"/>
      <c r="H5835" s="10"/>
      <c r="I5835" s="10"/>
      <c r="J5835" s="10"/>
      <c r="K5835" s="11"/>
      <c r="L5835" s="11"/>
      <c r="M5835" s="12"/>
      <c r="N5835" s="12"/>
      <c r="O5835" s="12"/>
      <c r="P5835" s="12"/>
      <c r="Q5835" s="12"/>
      <c r="R5835" s="12"/>
      <c r="S5835" s="12"/>
      <c r="T5835" s="12"/>
      <c r="U5835" s="12"/>
      <c r="V5835" s="12"/>
      <c r="W5835" s="12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2"/>
      <c r="AS5835" s="12"/>
      <c r="AT5835" s="12"/>
      <c r="AU5835" s="12"/>
      <c r="AV5835" s="12"/>
      <c r="AW5835" s="12"/>
      <c r="AX5835" s="12"/>
      <c r="AY5835" s="12"/>
      <c r="AZ5835" s="12"/>
      <c r="BA5835" s="12"/>
      <c r="BB5835" s="12"/>
      <c r="BC5835" s="12"/>
      <c r="BD5835" s="12"/>
      <c r="BE5835" s="12"/>
      <c r="BF5835" s="12"/>
      <c r="BG5835" s="12"/>
      <c r="BH5835" s="12"/>
      <c r="BI5835" s="12"/>
      <c r="BJ5835" s="13"/>
      <c r="BK5835" s="13"/>
      <c r="BL5835" s="13"/>
      <c r="BM5835" s="13"/>
      <c r="BN5835" s="13"/>
    </row>
    <row r="5836" spans="4:66" x14ac:dyDescent="0.25">
      <c r="D5836" s="7"/>
      <c r="E5836" s="10"/>
      <c r="F5836" s="10"/>
      <c r="G5836" s="10"/>
      <c r="H5836" s="10"/>
      <c r="I5836" s="10"/>
      <c r="J5836" s="10"/>
      <c r="K5836" s="11"/>
      <c r="L5836" s="11"/>
      <c r="M5836" s="12"/>
      <c r="N5836" s="12"/>
      <c r="O5836" s="12"/>
      <c r="P5836" s="12"/>
      <c r="Q5836" s="12"/>
      <c r="R5836" s="12"/>
      <c r="S5836" s="12"/>
      <c r="T5836" s="12"/>
      <c r="U5836" s="12"/>
      <c r="V5836" s="12"/>
      <c r="W5836" s="12"/>
      <c r="X5836" s="12"/>
      <c r="Y5836" s="12"/>
      <c r="Z5836" s="12"/>
      <c r="AA5836" s="12"/>
      <c r="AB5836" s="12"/>
      <c r="AC5836" s="12"/>
      <c r="AD5836" s="12"/>
      <c r="AE5836" s="12"/>
      <c r="AF5836" s="12"/>
      <c r="AG5836" s="12"/>
      <c r="AH5836" s="12"/>
      <c r="AI5836" s="12"/>
      <c r="AJ5836" s="12"/>
      <c r="AK5836" s="12"/>
      <c r="AL5836" s="12"/>
      <c r="AM5836" s="12"/>
      <c r="AN5836" s="12"/>
      <c r="AO5836" s="12"/>
      <c r="AP5836" s="12"/>
      <c r="AQ5836" s="12"/>
      <c r="AR5836" s="12"/>
      <c r="AS5836" s="12"/>
      <c r="AT5836" s="12"/>
      <c r="AU5836" s="12"/>
      <c r="AV5836" s="12"/>
      <c r="AW5836" s="12"/>
      <c r="AX5836" s="12"/>
      <c r="AY5836" s="12"/>
      <c r="AZ5836" s="12"/>
      <c r="BA5836" s="12"/>
      <c r="BB5836" s="12"/>
      <c r="BC5836" s="12"/>
      <c r="BD5836" s="12"/>
      <c r="BE5836" s="12"/>
      <c r="BF5836" s="12"/>
      <c r="BG5836" s="12"/>
      <c r="BH5836" s="12"/>
      <c r="BI5836" s="12"/>
      <c r="BJ5836" s="13"/>
      <c r="BK5836" s="13"/>
      <c r="BL5836" s="13"/>
      <c r="BM5836" s="13"/>
      <c r="BN5836" s="13"/>
    </row>
    <row r="5837" spans="4:66" x14ac:dyDescent="0.25">
      <c r="D5837" s="7"/>
      <c r="E5837" s="10"/>
      <c r="F5837" s="10"/>
      <c r="G5837" s="10"/>
      <c r="H5837" s="10"/>
      <c r="I5837" s="10"/>
      <c r="J5837" s="10"/>
      <c r="K5837" s="11"/>
      <c r="L5837" s="11"/>
      <c r="M5837" s="12"/>
      <c r="N5837" s="12"/>
      <c r="O5837" s="12"/>
      <c r="P5837" s="12"/>
      <c r="Q5837" s="12"/>
      <c r="R5837" s="12"/>
      <c r="S5837" s="12"/>
      <c r="T5837" s="12"/>
      <c r="U5837" s="12"/>
      <c r="V5837" s="12"/>
      <c r="W5837" s="12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2"/>
      <c r="AS5837" s="12"/>
      <c r="AT5837" s="12"/>
      <c r="AU5837" s="12"/>
      <c r="AV5837" s="12"/>
      <c r="AW5837" s="12"/>
      <c r="AX5837" s="12"/>
      <c r="AY5837" s="12"/>
      <c r="AZ5837" s="12"/>
      <c r="BA5837" s="12"/>
      <c r="BB5837" s="12"/>
      <c r="BC5837" s="12"/>
      <c r="BD5837" s="12"/>
      <c r="BE5837" s="12"/>
      <c r="BF5837" s="12"/>
      <c r="BG5837" s="12"/>
      <c r="BH5837" s="12"/>
      <c r="BI5837" s="12"/>
      <c r="BJ5837" s="13"/>
      <c r="BK5837" s="13"/>
      <c r="BL5837" s="13"/>
      <c r="BM5837" s="13"/>
      <c r="BN5837" s="13"/>
    </row>
    <row r="5838" spans="4:66" x14ac:dyDescent="0.25">
      <c r="D5838" s="7"/>
      <c r="E5838" s="10"/>
      <c r="F5838" s="10"/>
      <c r="G5838" s="10"/>
      <c r="H5838" s="10"/>
      <c r="I5838" s="10"/>
      <c r="J5838" s="10"/>
      <c r="K5838" s="11"/>
      <c r="L5838" s="11"/>
      <c r="M5838" s="12"/>
      <c r="N5838" s="12"/>
      <c r="O5838" s="12"/>
      <c r="P5838" s="12"/>
      <c r="Q5838" s="12"/>
      <c r="R5838" s="12"/>
      <c r="S5838" s="12"/>
      <c r="T5838" s="12"/>
      <c r="U5838" s="12"/>
      <c r="V5838" s="12"/>
      <c r="W5838" s="12"/>
      <c r="X5838" s="12"/>
      <c r="Y5838" s="12"/>
      <c r="Z5838" s="12"/>
      <c r="AA5838" s="12"/>
      <c r="AB5838" s="12"/>
      <c r="AC5838" s="12"/>
      <c r="AD5838" s="12"/>
      <c r="AE5838" s="12"/>
      <c r="AF5838" s="12"/>
      <c r="AG5838" s="12"/>
      <c r="AH5838" s="12"/>
      <c r="AI5838" s="12"/>
      <c r="AJ5838" s="12"/>
      <c r="AK5838" s="12"/>
      <c r="AL5838" s="12"/>
      <c r="AM5838" s="12"/>
      <c r="AN5838" s="12"/>
      <c r="AO5838" s="12"/>
      <c r="AP5838" s="12"/>
      <c r="AQ5838" s="12"/>
      <c r="AR5838" s="12"/>
      <c r="AS5838" s="12"/>
      <c r="AT5838" s="12"/>
      <c r="AU5838" s="12"/>
      <c r="AV5838" s="12"/>
      <c r="AW5838" s="12"/>
      <c r="AX5838" s="12"/>
      <c r="AY5838" s="12"/>
      <c r="AZ5838" s="12"/>
      <c r="BA5838" s="12"/>
      <c r="BB5838" s="12"/>
      <c r="BC5838" s="12"/>
      <c r="BD5838" s="12"/>
      <c r="BE5838" s="12"/>
      <c r="BF5838" s="12"/>
      <c r="BG5838" s="12"/>
      <c r="BH5838" s="12"/>
      <c r="BI5838" s="12"/>
      <c r="BJ5838" s="13"/>
      <c r="BK5838" s="13"/>
      <c r="BL5838" s="13"/>
      <c r="BM5838" s="13"/>
      <c r="BN5838" s="13"/>
    </row>
    <row r="5839" spans="4:66" x14ac:dyDescent="0.25">
      <c r="D5839" s="7"/>
      <c r="E5839" s="10"/>
      <c r="F5839" s="10"/>
      <c r="G5839" s="10"/>
      <c r="H5839" s="10"/>
      <c r="I5839" s="10"/>
      <c r="J5839" s="10"/>
      <c r="K5839" s="11"/>
      <c r="L5839" s="11"/>
      <c r="M5839" s="12"/>
      <c r="N5839" s="12"/>
      <c r="O5839" s="12"/>
      <c r="P5839" s="12"/>
      <c r="Q5839" s="12"/>
      <c r="R5839" s="12"/>
      <c r="S5839" s="12"/>
      <c r="T5839" s="12"/>
      <c r="U5839" s="12"/>
      <c r="V5839" s="12"/>
      <c r="W5839" s="12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2"/>
      <c r="AS5839" s="12"/>
      <c r="AT5839" s="12"/>
      <c r="AU5839" s="12"/>
      <c r="AV5839" s="12"/>
      <c r="AW5839" s="12"/>
      <c r="AX5839" s="12"/>
      <c r="AY5839" s="12"/>
      <c r="AZ5839" s="12"/>
      <c r="BA5839" s="12"/>
      <c r="BB5839" s="12"/>
      <c r="BC5839" s="12"/>
      <c r="BD5839" s="12"/>
      <c r="BE5839" s="12"/>
      <c r="BF5839" s="12"/>
      <c r="BG5839" s="12"/>
      <c r="BH5839" s="12"/>
      <c r="BI5839" s="12"/>
      <c r="BJ5839" s="13"/>
      <c r="BK5839" s="13"/>
      <c r="BL5839" s="13"/>
      <c r="BM5839" s="13"/>
      <c r="BN5839" s="13"/>
    </row>
    <row r="5840" spans="4:66" x14ac:dyDescent="0.25">
      <c r="D5840" s="7"/>
      <c r="E5840" s="10"/>
      <c r="F5840" s="10"/>
      <c r="G5840" s="10"/>
      <c r="H5840" s="10"/>
      <c r="I5840" s="10"/>
      <c r="J5840" s="10"/>
      <c r="K5840" s="11"/>
      <c r="L5840" s="11"/>
      <c r="M5840" s="12"/>
      <c r="N5840" s="12"/>
      <c r="O5840" s="12"/>
      <c r="P5840" s="12"/>
      <c r="Q5840" s="12"/>
      <c r="R5840" s="12"/>
      <c r="S5840" s="12"/>
      <c r="T5840" s="12"/>
      <c r="U5840" s="12"/>
      <c r="V5840" s="12"/>
      <c r="W5840" s="12"/>
      <c r="X5840" s="12"/>
      <c r="Y5840" s="12"/>
      <c r="Z5840" s="12"/>
      <c r="AA5840" s="12"/>
      <c r="AB5840" s="12"/>
      <c r="AC5840" s="12"/>
      <c r="AD5840" s="12"/>
      <c r="AE5840" s="12"/>
      <c r="AF5840" s="12"/>
      <c r="AG5840" s="12"/>
      <c r="AH5840" s="12"/>
      <c r="AI5840" s="12"/>
      <c r="AJ5840" s="12"/>
      <c r="AK5840" s="12"/>
      <c r="AL5840" s="12"/>
      <c r="AM5840" s="12"/>
      <c r="AN5840" s="12"/>
      <c r="AO5840" s="12"/>
      <c r="AP5840" s="12"/>
      <c r="AQ5840" s="12"/>
      <c r="AR5840" s="12"/>
      <c r="AS5840" s="12"/>
      <c r="AT5840" s="12"/>
      <c r="AU5840" s="12"/>
      <c r="AV5840" s="12"/>
      <c r="AW5840" s="12"/>
      <c r="AX5840" s="12"/>
      <c r="AY5840" s="12"/>
      <c r="AZ5840" s="12"/>
      <c r="BA5840" s="12"/>
      <c r="BB5840" s="12"/>
      <c r="BC5840" s="12"/>
      <c r="BD5840" s="12"/>
      <c r="BE5840" s="12"/>
      <c r="BF5840" s="12"/>
      <c r="BG5840" s="12"/>
      <c r="BH5840" s="12"/>
      <c r="BI5840" s="12"/>
      <c r="BJ5840" s="13"/>
      <c r="BK5840" s="13"/>
      <c r="BL5840" s="13"/>
      <c r="BM5840" s="13"/>
      <c r="BN5840" s="13"/>
    </row>
    <row r="5841" spans="4:66" x14ac:dyDescent="0.25">
      <c r="D5841" s="7"/>
      <c r="E5841" s="10"/>
      <c r="F5841" s="10"/>
      <c r="G5841" s="10"/>
      <c r="H5841" s="10"/>
      <c r="I5841" s="10"/>
      <c r="J5841" s="10"/>
      <c r="K5841" s="11"/>
      <c r="L5841" s="11"/>
      <c r="M5841" s="12"/>
      <c r="N5841" s="12"/>
      <c r="O5841" s="12"/>
      <c r="P5841" s="12"/>
      <c r="Q5841" s="12"/>
      <c r="R5841" s="12"/>
      <c r="S5841" s="12"/>
      <c r="T5841" s="12"/>
      <c r="U5841" s="12"/>
      <c r="V5841" s="12"/>
      <c r="W5841" s="12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2"/>
      <c r="AS5841" s="12"/>
      <c r="AT5841" s="12"/>
      <c r="AU5841" s="12"/>
      <c r="AV5841" s="12"/>
      <c r="AW5841" s="12"/>
      <c r="AX5841" s="12"/>
      <c r="AY5841" s="12"/>
      <c r="AZ5841" s="12"/>
      <c r="BA5841" s="12"/>
      <c r="BB5841" s="12"/>
      <c r="BC5841" s="12"/>
      <c r="BD5841" s="12"/>
      <c r="BE5841" s="12"/>
      <c r="BF5841" s="12"/>
      <c r="BG5841" s="12"/>
      <c r="BH5841" s="12"/>
      <c r="BI5841" s="12"/>
      <c r="BJ5841" s="13"/>
      <c r="BK5841" s="13"/>
      <c r="BL5841" s="13"/>
      <c r="BM5841" s="13"/>
      <c r="BN5841" s="13"/>
    </row>
    <row r="5842" spans="4:66" x14ac:dyDescent="0.25">
      <c r="D5842" s="7"/>
      <c r="E5842" s="10"/>
      <c r="F5842" s="10"/>
      <c r="G5842" s="10"/>
      <c r="H5842" s="10"/>
      <c r="I5842" s="10"/>
      <c r="J5842" s="10"/>
      <c r="K5842" s="11"/>
      <c r="L5842" s="11"/>
      <c r="M5842" s="12"/>
      <c r="N5842" s="12"/>
      <c r="O5842" s="12"/>
      <c r="P5842" s="12"/>
      <c r="Q5842" s="12"/>
      <c r="R5842" s="12"/>
      <c r="S5842" s="12"/>
      <c r="T5842" s="12"/>
      <c r="U5842" s="12"/>
      <c r="V5842" s="12"/>
      <c r="W5842" s="12"/>
      <c r="X5842" s="12"/>
      <c r="Y5842" s="12"/>
      <c r="Z5842" s="12"/>
      <c r="AA5842" s="12"/>
      <c r="AB5842" s="12"/>
      <c r="AC5842" s="12"/>
      <c r="AD5842" s="12"/>
      <c r="AE5842" s="12"/>
      <c r="AF5842" s="12"/>
      <c r="AG5842" s="12"/>
      <c r="AH5842" s="12"/>
      <c r="AI5842" s="12"/>
      <c r="AJ5842" s="12"/>
      <c r="AK5842" s="12"/>
      <c r="AL5842" s="12"/>
      <c r="AM5842" s="12"/>
      <c r="AN5842" s="12"/>
      <c r="AO5842" s="12"/>
      <c r="AP5842" s="12"/>
      <c r="AQ5842" s="12"/>
      <c r="AR5842" s="12"/>
      <c r="AS5842" s="12"/>
      <c r="AT5842" s="12"/>
      <c r="AU5842" s="12"/>
      <c r="AV5842" s="12"/>
      <c r="AW5842" s="12"/>
      <c r="AX5842" s="12"/>
      <c r="AY5842" s="12"/>
      <c r="AZ5842" s="12"/>
      <c r="BA5842" s="12"/>
      <c r="BB5842" s="12"/>
      <c r="BC5842" s="12"/>
      <c r="BD5842" s="12"/>
      <c r="BE5842" s="12"/>
      <c r="BF5842" s="12"/>
      <c r="BG5842" s="12"/>
      <c r="BH5842" s="12"/>
      <c r="BI5842" s="12"/>
      <c r="BJ5842" s="13"/>
      <c r="BK5842" s="13"/>
      <c r="BL5842" s="13"/>
      <c r="BM5842" s="13"/>
      <c r="BN5842" s="13"/>
    </row>
    <row r="5843" spans="4:66" x14ac:dyDescent="0.25">
      <c r="D5843" s="7"/>
      <c r="E5843" s="10"/>
      <c r="F5843" s="10"/>
      <c r="G5843" s="10"/>
      <c r="H5843" s="10"/>
      <c r="I5843" s="10"/>
      <c r="J5843" s="10"/>
      <c r="K5843" s="11"/>
      <c r="L5843" s="11"/>
      <c r="M5843" s="12"/>
      <c r="N5843" s="12"/>
      <c r="O5843" s="12"/>
      <c r="P5843" s="12"/>
      <c r="Q5843" s="12"/>
      <c r="R5843" s="12"/>
      <c r="S5843" s="12"/>
      <c r="T5843" s="12"/>
      <c r="U5843" s="12"/>
      <c r="V5843" s="12"/>
      <c r="W5843" s="12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2"/>
      <c r="AS5843" s="12"/>
      <c r="AT5843" s="12"/>
      <c r="AU5843" s="12"/>
      <c r="AV5843" s="12"/>
      <c r="AW5843" s="12"/>
      <c r="AX5843" s="12"/>
      <c r="AY5843" s="12"/>
      <c r="AZ5843" s="12"/>
      <c r="BA5843" s="12"/>
      <c r="BB5843" s="12"/>
      <c r="BC5843" s="12"/>
      <c r="BD5843" s="12"/>
      <c r="BE5843" s="12"/>
      <c r="BF5843" s="12"/>
      <c r="BG5843" s="12"/>
      <c r="BH5843" s="12"/>
      <c r="BI5843" s="12"/>
      <c r="BJ5843" s="13"/>
      <c r="BK5843" s="13"/>
      <c r="BL5843" s="13"/>
      <c r="BM5843" s="13"/>
      <c r="BN5843" s="13"/>
    </row>
    <row r="5844" spans="4:66" x14ac:dyDescent="0.25">
      <c r="D5844" s="7"/>
      <c r="E5844" s="10"/>
      <c r="F5844" s="10"/>
      <c r="G5844" s="10"/>
      <c r="H5844" s="10"/>
      <c r="I5844" s="10"/>
      <c r="J5844" s="10"/>
      <c r="K5844" s="11"/>
      <c r="L5844" s="11"/>
      <c r="M5844" s="12"/>
      <c r="N5844" s="12"/>
      <c r="O5844" s="12"/>
      <c r="P5844" s="12"/>
      <c r="Q5844" s="12"/>
      <c r="R5844" s="12"/>
      <c r="S5844" s="12"/>
      <c r="T5844" s="12"/>
      <c r="U5844" s="12"/>
      <c r="V5844" s="12"/>
      <c r="W5844" s="12"/>
      <c r="X5844" s="12"/>
      <c r="Y5844" s="12"/>
      <c r="Z5844" s="12"/>
      <c r="AA5844" s="12"/>
      <c r="AB5844" s="12"/>
      <c r="AC5844" s="12"/>
      <c r="AD5844" s="12"/>
      <c r="AE5844" s="12"/>
      <c r="AF5844" s="12"/>
      <c r="AG5844" s="12"/>
      <c r="AH5844" s="12"/>
      <c r="AI5844" s="12"/>
      <c r="AJ5844" s="12"/>
      <c r="AK5844" s="12"/>
      <c r="AL5844" s="12"/>
      <c r="AM5844" s="12"/>
      <c r="AN5844" s="12"/>
      <c r="AO5844" s="12"/>
      <c r="AP5844" s="12"/>
      <c r="AQ5844" s="12"/>
      <c r="AR5844" s="12"/>
      <c r="AS5844" s="12"/>
      <c r="AT5844" s="12"/>
      <c r="AU5844" s="12"/>
      <c r="AV5844" s="12"/>
      <c r="AW5844" s="12"/>
      <c r="AX5844" s="12"/>
      <c r="AY5844" s="12"/>
      <c r="AZ5844" s="12"/>
      <c r="BA5844" s="12"/>
      <c r="BB5844" s="12"/>
      <c r="BC5844" s="12"/>
      <c r="BD5844" s="12"/>
      <c r="BE5844" s="12"/>
      <c r="BF5844" s="12"/>
      <c r="BG5844" s="12"/>
      <c r="BH5844" s="12"/>
      <c r="BI5844" s="12"/>
      <c r="BJ5844" s="13"/>
      <c r="BK5844" s="13"/>
      <c r="BL5844" s="13"/>
      <c r="BM5844" s="13"/>
      <c r="BN5844" s="13"/>
    </row>
    <row r="5845" spans="4:66" x14ac:dyDescent="0.25">
      <c r="D5845" s="7"/>
      <c r="E5845" s="10"/>
      <c r="F5845" s="10"/>
      <c r="G5845" s="10"/>
      <c r="H5845" s="10"/>
      <c r="I5845" s="10"/>
      <c r="J5845" s="10"/>
      <c r="K5845" s="11"/>
      <c r="L5845" s="11"/>
      <c r="M5845" s="12"/>
      <c r="N5845" s="12"/>
      <c r="O5845" s="12"/>
      <c r="P5845" s="12"/>
      <c r="Q5845" s="12"/>
      <c r="R5845" s="12"/>
      <c r="S5845" s="12"/>
      <c r="T5845" s="12"/>
      <c r="U5845" s="12"/>
      <c r="V5845" s="12"/>
      <c r="W5845" s="12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2"/>
      <c r="AS5845" s="12"/>
      <c r="AT5845" s="12"/>
      <c r="AU5845" s="12"/>
      <c r="AV5845" s="12"/>
      <c r="AW5845" s="12"/>
      <c r="AX5845" s="12"/>
      <c r="AY5845" s="12"/>
      <c r="AZ5845" s="12"/>
      <c r="BA5845" s="12"/>
      <c r="BB5845" s="12"/>
      <c r="BC5845" s="12"/>
      <c r="BD5845" s="12"/>
      <c r="BE5845" s="12"/>
      <c r="BF5845" s="12"/>
      <c r="BG5845" s="12"/>
      <c r="BH5845" s="12"/>
      <c r="BI5845" s="12"/>
      <c r="BJ5845" s="13"/>
      <c r="BK5845" s="13"/>
      <c r="BL5845" s="13"/>
      <c r="BM5845" s="13"/>
      <c r="BN5845" s="13"/>
    </row>
    <row r="5846" spans="4:66" x14ac:dyDescent="0.25">
      <c r="D5846" s="7"/>
      <c r="E5846" s="10"/>
      <c r="F5846" s="10"/>
      <c r="G5846" s="10"/>
      <c r="H5846" s="10"/>
      <c r="I5846" s="10"/>
      <c r="J5846" s="10"/>
      <c r="K5846" s="11"/>
      <c r="L5846" s="11"/>
      <c r="M5846" s="12"/>
      <c r="N5846" s="12"/>
      <c r="O5846" s="12"/>
      <c r="P5846" s="12"/>
      <c r="Q5846" s="12"/>
      <c r="R5846" s="12"/>
      <c r="S5846" s="12"/>
      <c r="T5846" s="12"/>
      <c r="U5846" s="12"/>
      <c r="V5846" s="12"/>
      <c r="W5846" s="12"/>
      <c r="X5846" s="12"/>
      <c r="Y5846" s="12"/>
      <c r="Z5846" s="12"/>
      <c r="AA5846" s="12"/>
      <c r="AB5846" s="12"/>
      <c r="AC5846" s="12"/>
      <c r="AD5846" s="12"/>
      <c r="AE5846" s="12"/>
      <c r="AF5846" s="12"/>
      <c r="AG5846" s="12"/>
      <c r="AH5846" s="12"/>
      <c r="AI5846" s="12"/>
      <c r="AJ5846" s="12"/>
      <c r="AK5846" s="12"/>
      <c r="AL5846" s="12"/>
      <c r="AM5846" s="12"/>
      <c r="AN5846" s="12"/>
      <c r="AO5846" s="12"/>
      <c r="AP5846" s="12"/>
      <c r="AQ5846" s="12"/>
      <c r="AR5846" s="12"/>
      <c r="AS5846" s="12"/>
      <c r="AT5846" s="12"/>
      <c r="AU5846" s="12"/>
      <c r="AV5846" s="12"/>
      <c r="AW5846" s="12"/>
      <c r="AX5846" s="12"/>
      <c r="AY5846" s="12"/>
      <c r="AZ5846" s="12"/>
      <c r="BA5846" s="12"/>
      <c r="BB5846" s="12"/>
      <c r="BC5846" s="12"/>
      <c r="BD5846" s="12"/>
      <c r="BE5846" s="12"/>
      <c r="BF5846" s="12"/>
      <c r="BG5846" s="12"/>
      <c r="BH5846" s="12"/>
      <c r="BI5846" s="12"/>
      <c r="BJ5846" s="13"/>
      <c r="BK5846" s="13"/>
      <c r="BL5846" s="13"/>
      <c r="BM5846" s="13"/>
      <c r="BN5846" s="13"/>
    </row>
    <row r="5847" spans="4:66" x14ac:dyDescent="0.25">
      <c r="D5847" s="7"/>
      <c r="E5847" s="10"/>
      <c r="F5847" s="10"/>
      <c r="G5847" s="10"/>
      <c r="H5847" s="10"/>
      <c r="I5847" s="10"/>
      <c r="J5847" s="10"/>
      <c r="K5847" s="11"/>
      <c r="L5847" s="11"/>
      <c r="M5847" s="12"/>
      <c r="N5847" s="12"/>
      <c r="O5847" s="12"/>
      <c r="P5847" s="12"/>
      <c r="Q5847" s="12"/>
      <c r="R5847" s="12"/>
      <c r="S5847" s="12"/>
      <c r="T5847" s="12"/>
      <c r="U5847" s="12"/>
      <c r="V5847" s="12"/>
      <c r="W5847" s="12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2"/>
      <c r="AS5847" s="12"/>
      <c r="AT5847" s="12"/>
      <c r="AU5847" s="12"/>
      <c r="AV5847" s="12"/>
      <c r="AW5847" s="12"/>
      <c r="AX5847" s="12"/>
      <c r="AY5847" s="12"/>
      <c r="AZ5847" s="12"/>
      <c r="BA5847" s="12"/>
      <c r="BB5847" s="12"/>
      <c r="BC5847" s="12"/>
      <c r="BD5847" s="12"/>
      <c r="BE5847" s="12"/>
      <c r="BF5847" s="12"/>
      <c r="BG5847" s="12"/>
      <c r="BH5847" s="12"/>
      <c r="BI5847" s="12"/>
      <c r="BJ5847" s="13"/>
      <c r="BK5847" s="13"/>
      <c r="BL5847" s="13"/>
      <c r="BM5847" s="13"/>
      <c r="BN5847" s="13"/>
    </row>
    <row r="5848" spans="4:66" x14ac:dyDescent="0.25">
      <c r="D5848" s="7"/>
      <c r="E5848" s="10"/>
      <c r="F5848" s="10"/>
      <c r="G5848" s="10"/>
      <c r="H5848" s="10"/>
      <c r="I5848" s="10"/>
      <c r="J5848" s="10"/>
      <c r="K5848" s="11"/>
      <c r="L5848" s="11"/>
      <c r="M5848" s="12"/>
      <c r="N5848" s="12"/>
      <c r="O5848" s="12"/>
      <c r="P5848" s="12"/>
      <c r="Q5848" s="12"/>
      <c r="R5848" s="12"/>
      <c r="S5848" s="12"/>
      <c r="T5848" s="12"/>
      <c r="U5848" s="12"/>
      <c r="V5848" s="12"/>
      <c r="W5848" s="12"/>
      <c r="X5848" s="12"/>
      <c r="Y5848" s="12"/>
      <c r="Z5848" s="12"/>
      <c r="AA5848" s="12"/>
      <c r="AB5848" s="12"/>
      <c r="AC5848" s="12"/>
      <c r="AD5848" s="12"/>
      <c r="AE5848" s="12"/>
      <c r="AF5848" s="12"/>
      <c r="AG5848" s="12"/>
      <c r="AH5848" s="12"/>
      <c r="AI5848" s="12"/>
      <c r="AJ5848" s="12"/>
      <c r="AK5848" s="12"/>
      <c r="AL5848" s="12"/>
      <c r="AM5848" s="12"/>
      <c r="AN5848" s="12"/>
      <c r="AO5848" s="12"/>
      <c r="AP5848" s="12"/>
      <c r="AQ5848" s="12"/>
      <c r="AR5848" s="12"/>
      <c r="AS5848" s="12"/>
      <c r="AT5848" s="12"/>
      <c r="AU5848" s="12"/>
      <c r="AV5848" s="12"/>
      <c r="AW5848" s="12"/>
      <c r="AX5848" s="12"/>
      <c r="AY5848" s="12"/>
      <c r="AZ5848" s="12"/>
      <c r="BA5848" s="12"/>
      <c r="BB5848" s="12"/>
      <c r="BC5848" s="12"/>
      <c r="BD5848" s="12"/>
      <c r="BE5848" s="12"/>
      <c r="BF5848" s="12"/>
      <c r="BG5848" s="12"/>
      <c r="BH5848" s="12"/>
      <c r="BI5848" s="12"/>
      <c r="BJ5848" s="13"/>
      <c r="BK5848" s="13"/>
      <c r="BL5848" s="13"/>
      <c r="BM5848" s="13"/>
      <c r="BN5848" s="13"/>
    </row>
    <row r="5849" spans="4:66" x14ac:dyDescent="0.25">
      <c r="D5849" s="7"/>
      <c r="E5849" s="10"/>
      <c r="F5849" s="10"/>
      <c r="G5849" s="10"/>
      <c r="H5849" s="10"/>
      <c r="I5849" s="10"/>
      <c r="J5849" s="10"/>
      <c r="K5849" s="11"/>
      <c r="L5849" s="11"/>
      <c r="M5849" s="12"/>
      <c r="N5849" s="12"/>
      <c r="O5849" s="12"/>
      <c r="P5849" s="12"/>
      <c r="Q5849" s="12"/>
      <c r="R5849" s="12"/>
      <c r="S5849" s="12"/>
      <c r="T5849" s="12"/>
      <c r="U5849" s="12"/>
      <c r="V5849" s="12"/>
      <c r="W5849" s="12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2"/>
      <c r="AS5849" s="12"/>
      <c r="AT5849" s="12"/>
      <c r="AU5849" s="12"/>
      <c r="AV5849" s="12"/>
      <c r="AW5849" s="12"/>
      <c r="AX5849" s="12"/>
      <c r="AY5849" s="12"/>
      <c r="AZ5849" s="12"/>
      <c r="BA5849" s="12"/>
      <c r="BB5849" s="12"/>
      <c r="BC5849" s="12"/>
      <c r="BD5849" s="12"/>
      <c r="BE5849" s="12"/>
      <c r="BF5849" s="12"/>
      <c r="BG5849" s="12"/>
      <c r="BH5849" s="12"/>
      <c r="BI5849" s="12"/>
      <c r="BJ5849" s="13"/>
      <c r="BK5849" s="13"/>
      <c r="BL5849" s="13"/>
      <c r="BM5849" s="13"/>
      <c r="BN5849" s="13"/>
    </row>
    <row r="5850" spans="4:66" x14ac:dyDescent="0.25">
      <c r="D5850" s="7"/>
      <c r="E5850" s="10"/>
      <c r="F5850" s="10"/>
      <c r="G5850" s="10"/>
      <c r="H5850" s="10"/>
      <c r="I5850" s="10"/>
      <c r="J5850" s="10"/>
      <c r="K5850" s="11"/>
      <c r="L5850" s="11"/>
      <c r="M5850" s="12"/>
      <c r="N5850" s="12"/>
      <c r="O5850" s="12"/>
      <c r="P5850" s="12"/>
      <c r="Q5850" s="12"/>
      <c r="R5850" s="12"/>
      <c r="S5850" s="12"/>
      <c r="T5850" s="12"/>
      <c r="U5850" s="12"/>
      <c r="V5850" s="12"/>
      <c r="W5850" s="12"/>
      <c r="X5850" s="12"/>
      <c r="Y5850" s="12"/>
      <c r="Z5850" s="12"/>
      <c r="AA5850" s="12"/>
      <c r="AB5850" s="12"/>
      <c r="AC5850" s="12"/>
      <c r="AD5850" s="12"/>
      <c r="AE5850" s="12"/>
      <c r="AF5850" s="12"/>
      <c r="AG5850" s="12"/>
      <c r="AH5850" s="12"/>
      <c r="AI5850" s="12"/>
      <c r="AJ5850" s="12"/>
      <c r="AK5850" s="12"/>
      <c r="AL5850" s="12"/>
      <c r="AM5850" s="12"/>
      <c r="AN5850" s="12"/>
      <c r="AO5850" s="12"/>
      <c r="AP5850" s="12"/>
      <c r="AQ5850" s="12"/>
      <c r="AR5850" s="12"/>
      <c r="AS5850" s="12"/>
      <c r="AT5850" s="12"/>
      <c r="AU5850" s="12"/>
      <c r="AV5850" s="12"/>
      <c r="AW5850" s="12"/>
      <c r="AX5850" s="12"/>
      <c r="AY5850" s="12"/>
      <c r="AZ5850" s="12"/>
      <c r="BA5850" s="12"/>
      <c r="BB5850" s="12"/>
      <c r="BC5850" s="12"/>
      <c r="BD5850" s="12"/>
      <c r="BE5850" s="12"/>
      <c r="BF5850" s="12"/>
      <c r="BG5850" s="12"/>
      <c r="BH5850" s="12"/>
      <c r="BI5850" s="12"/>
      <c r="BJ5850" s="13"/>
      <c r="BK5850" s="13"/>
      <c r="BL5850" s="13"/>
      <c r="BM5850" s="13"/>
      <c r="BN5850" s="13"/>
    </row>
    <row r="5851" spans="4:66" x14ac:dyDescent="0.25">
      <c r="D5851" s="7"/>
      <c r="E5851" s="10"/>
      <c r="F5851" s="10"/>
      <c r="G5851" s="10"/>
      <c r="H5851" s="10"/>
      <c r="I5851" s="10"/>
      <c r="J5851" s="10"/>
      <c r="K5851" s="11"/>
      <c r="L5851" s="11"/>
      <c r="M5851" s="12"/>
      <c r="N5851" s="12"/>
      <c r="O5851" s="12"/>
      <c r="P5851" s="12"/>
      <c r="Q5851" s="12"/>
      <c r="R5851" s="12"/>
      <c r="S5851" s="12"/>
      <c r="T5851" s="12"/>
      <c r="U5851" s="12"/>
      <c r="V5851" s="12"/>
      <c r="W5851" s="12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2"/>
      <c r="AS5851" s="12"/>
      <c r="AT5851" s="12"/>
      <c r="AU5851" s="12"/>
      <c r="AV5851" s="12"/>
      <c r="AW5851" s="12"/>
      <c r="AX5851" s="12"/>
      <c r="AY5851" s="12"/>
      <c r="AZ5851" s="12"/>
      <c r="BA5851" s="12"/>
      <c r="BB5851" s="12"/>
      <c r="BC5851" s="12"/>
      <c r="BD5851" s="12"/>
      <c r="BE5851" s="12"/>
      <c r="BF5851" s="12"/>
      <c r="BG5851" s="12"/>
      <c r="BH5851" s="12"/>
      <c r="BI5851" s="12"/>
      <c r="BJ5851" s="13"/>
      <c r="BK5851" s="13"/>
      <c r="BL5851" s="13"/>
      <c r="BM5851" s="13"/>
      <c r="BN5851" s="13"/>
    </row>
    <row r="5852" spans="4:66" x14ac:dyDescent="0.25">
      <c r="D5852" s="7"/>
      <c r="E5852" s="10"/>
      <c r="F5852" s="10"/>
      <c r="G5852" s="10"/>
      <c r="H5852" s="10"/>
      <c r="I5852" s="10"/>
      <c r="J5852" s="10"/>
      <c r="K5852" s="11"/>
      <c r="L5852" s="11"/>
      <c r="M5852" s="12"/>
      <c r="N5852" s="12"/>
      <c r="O5852" s="12"/>
      <c r="P5852" s="12"/>
      <c r="Q5852" s="12"/>
      <c r="R5852" s="12"/>
      <c r="S5852" s="12"/>
      <c r="T5852" s="12"/>
      <c r="U5852" s="12"/>
      <c r="V5852" s="12"/>
      <c r="W5852" s="12"/>
      <c r="X5852" s="12"/>
      <c r="Y5852" s="12"/>
      <c r="Z5852" s="12"/>
      <c r="AA5852" s="12"/>
      <c r="AB5852" s="12"/>
      <c r="AC5852" s="12"/>
      <c r="AD5852" s="12"/>
      <c r="AE5852" s="12"/>
      <c r="AF5852" s="12"/>
      <c r="AG5852" s="12"/>
      <c r="AH5852" s="12"/>
      <c r="AI5852" s="12"/>
      <c r="AJ5852" s="12"/>
      <c r="AK5852" s="12"/>
      <c r="AL5852" s="12"/>
      <c r="AM5852" s="12"/>
      <c r="AN5852" s="12"/>
      <c r="AO5852" s="12"/>
      <c r="AP5852" s="12"/>
      <c r="AQ5852" s="12"/>
      <c r="AR5852" s="12"/>
      <c r="AS5852" s="12"/>
      <c r="AT5852" s="12"/>
      <c r="AU5852" s="12"/>
      <c r="AV5852" s="12"/>
      <c r="AW5852" s="12"/>
      <c r="AX5852" s="12"/>
      <c r="AY5852" s="12"/>
      <c r="AZ5852" s="12"/>
      <c r="BA5852" s="12"/>
      <c r="BB5852" s="12"/>
      <c r="BC5852" s="12"/>
      <c r="BD5852" s="12"/>
      <c r="BE5852" s="12"/>
      <c r="BF5852" s="12"/>
      <c r="BG5852" s="12"/>
      <c r="BH5852" s="12"/>
      <c r="BI5852" s="12"/>
      <c r="BJ5852" s="13"/>
      <c r="BK5852" s="13"/>
      <c r="BL5852" s="13"/>
      <c r="BM5852" s="13"/>
      <c r="BN5852" s="13"/>
    </row>
    <row r="5853" spans="4:66" x14ac:dyDescent="0.25">
      <c r="D5853" s="7"/>
      <c r="E5853" s="10"/>
      <c r="F5853" s="10"/>
      <c r="G5853" s="10"/>
      <c r="H5853" s="10"/>
      <c r="I5853" s="10"/>
      <c r="J5853" s="10"/>
      <c r="K5853" s="11"/>
      <c r="L5853" s="11"/>
      <c r="M5853" s="12"/>
      <c r="N5853" s="12"/>
      <c r="O5853" s="12"/>
      <c r="P5853" s="12"/>
      <c r="Q5853" s="12"/>
      <c r="R5853" s="12"/>
      <c r="S5853" s="12"/>
      <c r="T5853" s="12"/>
      <c r="U5853" s="12"/>
      <c r="V5853" s="12"/>
      <c r="W5853" s="12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2"/>
      <c r="AS5853" s="12"/>
      <c r="AT5853" s="12"/>
      <c r="AU5853" s="12"/>
      <c r="AV5853" s="12"/>
      <c r="AW5853" s="12"/>
      <c r="AX5853" s="12"/>
      <c r="AY5853" s="12"/>
      <c r="AZ5853" s="12"/>
      <c r="BA5853" s="12"/>
      <c r="BB5853" s="12"/>
      <c r="BC5853" s="12"/>
      <c r="BD5853" s="12"/>
      <c r="BE5853" s="12"/>
      <c r="BF5853" s="12"/>
      <c r="BG5853" s="12"/>
      <c r="BH5853" s="12"/>
      <c r="BI5853" s="12"/>
      <c r="BJ5853" s="13"/>
      <c r="BK5853" s="13"/>
      <c r="BL5853" s="13"/>
      <c r="BM5853" s="13"/>
      <c r="BN5853" s="13"/>
    </row>
    <row r="5854" spans="4:66" x14ac:dyDescent="0.25">
      <c r="D5854" s="7"/>
      <c r="E5854" s="10"/>
      <c r="F5854" s="10"/>
      <c r="G5854" s="10"/>
      <c r="H5854" s="10"/>
      <c r="I5854" s="10"/>
      <c r="J5854" s="10"/>
      <c r="K5854" s="11"/>
      <c r="L5854" s="11"/>
      <c r="M5854" s="12"/>
      <c r="N5854" s="12"/>
      <c r="O5854" s="12"/>
      <c r="P5854" s="12"/>
      <c r="Q5854" s="12"/>
      <c r="R5854" s="12"/>
      <c r="S5854" s="12"/>
      <c r="T5854" s="12"/>
      <c r="U5854" s="12"/>
      <c r="V5854" s="12"/>
      <c r="W5854" s="12"/>
      <c r="X5854" s="12"/>
      <c r="Y5854" s="12"/>
      <c r="Z5854" s="12"/>
      <c r="AA5854" s="12"/>
      <c r="AB5854" s="12"/>
      <c r="AC5854" s="12"/>
      <c r="AD5854" s="12"/>
      <c r="AE5854" s="12"/>
      <c r="AF5854" s="12"/>
      <c r="AG5854" s="12"/>
      <c r="AH5854" s="12"/>
      <c r="AI5854" s="12"/>
      <c r="AJ5854" s="12"/>
      <c r="AK5854" s="12"/>
      <c r="AL5854" s="12"/>
      <c r="AM5854" s="12"/>
      <c r="AN5854" s="12"/>
      <c r="AO5854" s="12"/>
      <c r="AP5854" s="12"/>
      <c r="AQ5854" s="12"/>
      <c r="AR5854" s="12"/>
      <c r="AS5854" s="12"/>
      <c r="AT5854" s="12"/>
      <c r="AU5854" s="12"/>
      <c r="AV5854" s="12"/>
      <c r="AW5854" s="12"/>
      <c r="AX5854" s="12"/>
      <c r="AY5854" s="12"/>
      <c r="AZ5854" s="12"/>
      <c r="BA5854" s="12"/>
      <c r="BB5854" s="12"/>
      <c r="BC5854" s="12"/>
      <c r="BD5854" s="12"/>
      <c r="BE5854" s="12"/>
      <c r="BF5854" s="12"/>
      <c r="BG5854" s="12"/>
      <c r="BH5854" s="12"/>
      <c r="BI5854" s="12"/>
      <c r="BJ5854" s="13"/>
      <c r="BK5854" s="13"/>
      <c r="BL5854" s="13"/>
      <c r="BM5854" s="13"/>
      <c r="BN5854" s="13"/>
    </row>
    <row r="5855" spans="4:66" x14ac:dyDescent="0.25">
      <c r="D5855" s="7"/>
      <c r="E5855" s="10"/>
      <c r="F5855" s="10"/>
      <c r="G5855" s="10"/>
      <c r="H5855" s="10"/>
      <c r="I5855" s="10"/>
      <c r="J5855" s="10"/>
      <c r="K5855" s="11"/>
      <c r="L5855" s="11"/>
      <c r="M5855" s="12"/>
      <c r="N5855" s="12"/>
      <c r="O5855" s="12"/>
      <c r="P5855" s="12"/>
      <c r="Q5855" s="12"/>
      <c r="R5855" s="12"/>
      <c r="S5855" s="12"/>
      <c r="T5855" s="12"/>
      <c r="U5855" s="12"/>
      <c r="V5855" s="12"/>
      <c r="W5855" s="12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2"/>
      <c r="AS5855" s="12"/>
      <c r="AT5855" s="12"/>
      <c r="AU5855" s="12"/>
      <c r="AV5855" s="12"/>
      <c r="AW5855" s="12"/>
      <c r="AX5855" s="12"/>
      <c r="AY5855" s="12"/>
      <c r="AZ5855" s="12"/>
      <c r="BA5855" s="12"/>
      <c r="BB5855" s="12"/>
      <c r="BC5855" s="12"/>
      <c r="BD5855" s="12"/>
      <c r="BE5855" s="12"/>
      <c r="BF5855" s="12"/>
      <c r="BG5855" s="12"/>
      <c r="BH5855" s="12"/>
      <c r="BI5855" s="12"/>
      <c r="BJ5855" s="13"/>
      <c r="BK5855" s="13"/>
      <c r="BL5855" s="13"/>
      <c r="BM5855" s="13"/>
      <c r="BN5855" s="13"/>
    </row>
    <row r="5856" spans="4:66" x14ac:dyDescent="0.25">
      <c r="D5856" s="7"/>
      <c r="E5856" s="10"/>
      <c r="F5856" s="10"/>
      <c r="G5856" s="10"/>
      <c r="H5856" s="10"/>
      <c r="I5856" s="10"/>
      <c r="J5856" s="10"/>
      <c r="K5856" s="11"/>
      <c r="L5856" s="11"/>
      <c r="M5856" s="12"/>
      <c r="N5856" s="12"/>
      <c r="O5856" s="12"/>
      <c r="P5856" s="12"/>
      <c r="Q5856" s="12"/>
      <c r="R5856" s="12"/>
      <c r="S5856" s="12"/>
      <c r="T5856" s="12"/>
      <c r="U5856" s="12"/>
      <c r="V5856" s="12"/>
      <c r="W5856" s="12"/>
      <c r="X5856" s="12"/>
      <c r="Y5856" s="12"/>
      <c r="Z5856" s="12"/>
      <c r="AA5856" s="12"/>
      <c r="AB5856" s="12"/>
      <c r="AC5856" s="12"/>
      <c r="AD5856" s="12"/>
      <c r="AE5856" s="12"/>
      <c r="AF5856" s="12"/>
      <c r="AG5856" s="12"/>
      <c r="AH5856" s="12"/>
      <c r="AI5856" s="12"/>
      <c r="AJ5856" s="12"/>
      <c r="AK5856" s="12"/>
      <c r="AL5856" s="12"/>
      <c r="AM5856" s="12"/>
      <c r="AN5856" s="12"/>
      <c r="AO5856" s="12"/>
      <c r="AP5856" s="12"/>
      <c r="AQ5856" s="12"/>
      <c r="AR5856" s="12"/>
      <c r="AS5856" s="12"/>
      <c r="AT5856" s="12"/>
      <c r="AU5856" s="12"/>
      <c r="AV5856" s="12"/>
      <c r="AW5856" s="12"/>
      <c r="AX5856" s="12"/>
      <c r="AY5856" s="12"/>
      <c r="AZ5856" s="12"/>
      <c r="BA5856" s="12"/>
      <c r="BB5856" s="12"/>
      <c r="BC5856" s="12"/>
      <c r="BD5856" s="12"/>
      <c r="BE5856" s="12"/>
      <c r="BF5856" s="12"/>
      <c r="BG5856" s="12"/>
      <c r="BH5856" s="12"/>
      <c r="BI5856" s="12"/>
      <c r="BJ5856" s="13"/>
      <c r="BK5856" s="13"/>
      <c r="BL5856" s="13"/>
      <c r="BM5856" s="13"/>
      <c r="BN5856" s="13"/>
    </row>
    <row r="5857" spans="4:66" x14ac:dyDescent="0.25">
      <c r="D5857" s="7"/>
      <c r="E5857" s="10"/>
      <c r="F5857" s="10"/>
      <c r="G5857" s="10"/>
      <c r="H5857" s="10"/>
      <c r="I5857" s="10"/>
      <c r="J5857" s="10"/>
      <c r="K5857" s="11"/>
      <c r="L5857" s="11"/>
      <c r="M5857" s="12"/>
      <c r="N5857" s="12"/>
      <c r="O5857" s="12"/>
      <c r="P5857" s="12"/>
      <c r="Q5857" s="12"/>
      <c r="R5857" s="12"/>
      <c r="S5857" s="12"/>
      <c r="T5857" s="12"/>
      <c r="U5857" s="12"/>
      <c r="V5857" s="12"/>
      <c r="W5857" s="12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2"/>
      <c r="AS5857" s="12"/>
      <c r="AT5857" s="12"/>
      <c r="AU5857" s="12"/>
      <c r="AV5857" s="12"/>
      <c r="AW5857" s="12"/>
      <c r="AX5857" s="12"/>
      <c r="AY5857" s="12"/>
      <c r="AZ5857" s="12"/>
      <c r="BA5857" s="12"/>
      <c r="BB5857" s="12"/>
      <c r="BC5857" s="12"/>
      <c r="BD5857" s="12"/>
      <c r="BE5857" s="12"/>
      <c r="BF5857" s="12"/>
      <c r="BG5857" s="12"/>
      <c r="BH5857" s="12"/>
      <c r="BI5857" s="12"/>
      <c r="BJ5857" s="13"/>
      <c r="BK5857" s="13"/>
      <c r="BL5857" s="13"/>
      <c r="BM5857" s="13"/>
      <c r="BN5857" s="13"/>
    </row>
    <row r="5858" spans="4:66" x14ac:dyDescent="0.25">
      <c r="D5858" s="7"/>
      <c r="E5858" s="10"/>
      <c r="F5858" s="10"/>
      <c r="G5858" s="10"/>
      <c r="H5858" s="10"/>
      <c r="I5858" s="10"/>
      <c r="J5858" s="10"/>
      <c r="K5858" s="11"/>
      <c r="L5858" s="11"/>
      <c r="M5858" s="12"/>
      <c r="N5858" s="12"/>
      <c r="O5858" s="12"/>
      <c r="P5858" s="12"/>
      <c r="Q5858" s="12"/>
      <c r="R5858" s="12"/>
      <c r="S5858" s="12"/>
      <c r="T5858" s="12"/>
      <c r="U5858" s="12"/>
      <c r="V5858" s="12"/>
      <c r="W5858" s="12"/>
      <c r="X5858" s="12"/>
      <c r="Y5858" s="12"/>
      <c r="Z5858" s="12"/>
      <c r="AA5858" s="12"/>
      <c r="AB5858" s="12"/>
      <c r="AC5858" s="12"/>
      <c r="AD5858" s="12"/>
      <c r="AE5858" s="12"/>
      <c r="AF5858" s="12"/>
      <c r="AG5858" s="12"/>
      <c r="AH5858" s="12"/>
      <c r="AI5858" s="12"/>
      <c r="AJ5858" s="12"/>
      <c r="AK5858" s="12"/>
      <c r="AL5858" s="12"/>
      <c r="AM5858" s="12"/>
      <c r="AN5858" s="12"/>
      <c r="AO5858" s="12"/>
      <c r="AP5858" s="12"/>
      <c r="AQ5858" s="12"/>
      <c r="AR5858" s="12"/>
      <c r="AS5858" s="12"/>
      <c r="AT5858" s="12"/>
      <c r="AU5858" s="12"/>
      <c r="AV5858" s="12"/>
      <c r="AW5858" s="12"/>
      <c r="AX5858" s="12"/>
      <c r="AY5858" s="12"/>
      <c r="AZ5858" s="12"/>
      <c r="BA5858" s="12"/>
      <c r="BB5858" s="12"/>
      <c r="BC5858" s="12"/>
      <c r="BD5858" s="12"/>
      <c r="BE5858" s="12"/>
      <c r="BF5858" s="12"/>
      <c r="BG5858" s="12"/>
      <c r="BH5858" s="12"/>
      <c r="BI5858" s="12"/>
      <c r="BJ5858" s="13"/>
      <c r="BK5858" s="13"/>
      <c r="BL5858" s="13"/>
      <c r="BM5858" s="13"/>
      <c r="BN5858" s="13"/>
    </row>
    <row r="5859" spans="4:66" x14ac:dyDescent="0.25">
      <c r="D5859" s="7"/>
      <c r="E5859" s="10"/>
      <c r="F5859" s="10"/>
      <c r="G5859" s="10"/>
      <c r="H5859" s="10"/>
      <c r="I5859" s="10"/>
      <c r="J5859" s="10"/>
      <c r="K5859" s="11"/>
      <c r="L5859" s="11"/>
      <c r="M5859" s="12"/>
      <c r="N5859" s="12"/>
      <c r="O5859" s="12"/>
      <c r="P5859" s="12"/>
      <c r="Q5859" s="12"/>
      <c r="R5859" s="12"/>
      <c r="S5859" s="12"/>
      <c r="T5859" s="12"/>
      <c r="U5859" s="12"/>
      <c r="V5859" s="12"/>
      <c r="W5859" s="12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2"/>
      <c r="AS5859" s="12"/>
      <c r="AT5859" s="12"/>
      <c r="AU5859" s="12"/>
      <c r="AV5859" s="12"/>
      <c r="AW5859" s="12"/>
      <c r="AX5859" s="12"/>
      <c r="AY5859" s="12"/>
      <c r="AZ5859" s="12"/>
      <c r="BA5859" s="12"/>
      <c r="BB5859" s="12"/>
      <c r="BC5859" s="12"/>
      <c r="BD5859" s="12"/>
      <c r="BE5859" s="12"/>
      <c r="BF5859" s="12"/>
      <c r="BG5859" s="12"/>
      <c r="BH5859" s="12"/>
      <c r="BI5859" s="12"/>
      <c r="BJ5859" s="13"/>
      <c r="BK5859" s="13"/>
      <c r="BL5859" s="13"/>
      <c r="BM5859" s="13"/>
      <c r="BN5859" s="13"/>
    </row>
    <row r="5860" spans="4:66" x14ac:dyDescent="0.25">
      <c r="D5860" s="7"/>
      <c r="E5860" s="10"/>
      <c r="F5860" s="10"/>
      <c r="G5860" s="10"/>
      <c r="H5860" s="10"/>
      <c r="I5860" s="10"/>
      <c r="J5860" s="10"/>
      <c r="K5860" s="11"/>
      <c r="L5860" s="11"/>
      <c r="M5860" s="12"/>
      <c r="N5860" s="12"/>
      <c r="O5860" s="12"/>
      <c r="P5860" s="12"/>
      <c r="Q5860" s="12"/>
      <c r="R5860" s="12"/>
      <c r="S5860" s="12"/>
      <c r="T5860" s="12"/>
      <c r="U5860" s="12"/>
      <c r="V5860" s="12"/>
      <c r="W5860" s="12"/>
      <c r="X5860" s="12"/>
      <c r="Y5860" s="12"/>
      <c r="Z5860" s="12"/>
      <c r="AA5860" s="12"/>
      <c r="AB5860" s="12"/>
      <c r="AC5860" s="12"/>
      <c r="AD5860" s="12"/>
      <c r="AE5860" s="12"/>
      <c r="AF5860" s="12"/>
      <c r="AG5860" s="12"/>
      <c r="AH5860" s="12"/>
      <c r="AI5860" s="12"/>
      <c r="AJ5860" s="12"/>
      <c r="AK5860" s="12"/>
      <c r="AL5860" s="12"/>
      <c r="AM5860" s="12"/>
      <c r="AN5860" s="12"/>
      <c r="AO5860" s="12"/>
      <c r="AP5860" s="12"/>
      <c r="AQ5860" s="12"/>
      <c r="AR5860" s="12"/>
      <c r="AS5860" s="12"/>
      <c r="AT5860" s="12"/>
      <c r="AU5860" s="12"/>
      <c r="AV5860" s="12"/>
      <c r="AW5860" s="12"/>
      <c r="AX5860" s="12"/>
      <c r="AY5860" s="12"/>
      <c r="AZ5860" s="12"/>
      <c r="BA5860" s="12"/>
      <c r="BB5860" s="12"/>
      <c r="BC5860" s="12"/>
      <c r="BD5860" s="12"/>
      <c r="BE5860" s="12"/>
      <c r="BF5860" s="12"/>
      <c r="BG5860" s="12"/>
      <c r="BH5860" s="12"/>
      <c r="BI5860" s="12"/>
      <c r="BJ5860" s="13"/>
      <c r="BK5860" s="13"/>
      <c r="BL5860" s="13"/>
      <c r="BM5860" s="13"/>
      <c r="BN5860" s="13"/>
    </row>
    <row r="5861" spans="4:66" x14ac:dyDescent="0.25">
      <c r="D5861" s="7"/>
      <c r="E5861" s="10"/>
      <c r="F5861" s="10"/>
      <c r="G5861" s="10"/>
      <c r="H5861" s="10"/>
      <c r="I5861" s="10"/>
      <c r="J5861" s="10"/>
      <c r="K5861" s="11"/>
      <c r="L5861" s="11"/>
      <c r="M5861" s="12"/>
      <c r="N5861" s="12"/>
      <c r="O5861" s="12"/>
      <c r="P5861" s="12"/>
      <c r="Q5861" s="12"/>
      <c r="R5861" s="12"/>
      <c r="S5861" s="12"/>
      <c r="T5861" s="12"/>
      <c r="U5861" s="12"/>
      <c r="V5861" s="12"/>
      <c r="W5861" s="12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2"/>
      <c r="AS5861" s="12"/>
      <c r="AT5861" s="12"/>
      <c r="AU5861" s="12"/>
      <c r="AV5861" s="12"/>
      <c r="AW5861" s="12"/>
      <c r="AX5861" s="12"/>
      <c r="AY5861" s="12"/>
      <c r="AZ5861" s="12"/>
      <c r="BA5861" s="12"/>
      <c r="BB5861" s="12"/>
      <c r="BC5861" s="12"/>
      <c r="BD5861" s="12"/>
      <c r="BE5861" s="12"/>
      <c r="BF5861" s="12"/>
      <c r="BG5861" s="12"/>
      <c r="BH5861" s="12"/>
      <c r="BI5861" s="12"/>
      <c r="BJ5861" s="13"/>
      <c r="BK5861" s="13"/>
      <c r="BL5861" s="13"/>
      <c r="BM5861" s="13"/>
      <c r="BN5861" s="13"/>
    </row>
    <row r="5862" spans="4:66" x14ac:dyDescent="0.25">
      <c r="D5862" s="7"/>
      <c r="E5862" s="10"/>
      <c r="F5862" s="10"/>
      <c r="G5862" s="10"/>
      <c r="H5862" s="10"/>
      <c r="I5862" s="10"/>
      <c r="J5862" s="10"/>
      <c r="K5862" s="11"/>
      <c r="L5862" s="11"/>
      <c r="M5862" s="12"/>
      <c r="N5862" s="12"/>
      <c r="O5862" s="12"/>
      <c r="P5862" s="12"/>
      <c r="Q5862" s="12"/>
      <c r="R5862" s="12"/>
      <c r="S5862" s="12"/>
      <c r="T5862" s="12"/>
      <c r="U5862" s="12"/>
      <c r="V5862" s="12"/>
      <c r="W5862" s="12"/>
      <c r="X5862" s="12"/>
      <c r="Y5862" s="12"/>
      <c r="Z5862" s="12"/>
      <c r="AA5862" s="12"/>
      <c r="AB5862" s="12"/>
      <c r="AC5862" s="12"/>
      <c r="AD5862" s="12"/>
      <c r="AE5862" s="12"/>
      <c r="AF5862" s="12"/>
      <c r="AG5862" s="12"/>
      <c r="AH5862" s="12"/>
      <c r="AI5862" s="12"/>
      <c r="AJ5862" s="12"/>
      <c r="AK5862" s="12"/>
      <c r="AL5862" s="12"/>
      <c r="AM5862" s="12"/>
      <c r="AN5862" s="12"/>
      <c r="AO5862" s="12"/>
      <c r="AP5862" s="12"/>
      <c r="AQ5862" s="12"/>
      <c r="AR5862" s="12"/>
      <c r="AS5862" s="12"/>
      <c r="AT5862" s="12"/>
      <c r="AU5862" s="12"/>
      <c r="AV5862" s="12"/>
      <c r="AW5862" s="12"/>
      <c r="AX5862" s="12"/>
      <c r="AY5862" s="12"/>
      <c r="AZ5862" s="12"/>
      <c r="BA5862" s="12"/>
      <c r="BB5862" s="12"/>
      <c r="BC5862" s="12"/>
      <c r="BD5862" s="12"/>
      <c r="BE5862" s="12"/>
      <c r="BF5862" s="12"/>
      <c r="BG5862" s="12"/>
      <c r="BH5862" s="12"/>
      <c r="BI5862" s="12"/>
      <c r="BJ5862" s="13"/>
      <c r="BK5862" s="13"/>
      <c r="BL5862" s="13"/>
      <c r="BM5862" s="13"/>
      <c r="BN5862" s="13"/>
    </row>
    <row r="5863" spans="4:66" x14ac:dyDescent="0.25">
      <c r="D5863" s="7"/>
      <c r="E5863" s="10"/>
      <c r="F5863" s="10"/>
      <c r="G5863" s="10"/>
      <c r="H5863" s="10"/>
      <c r="I5863" s="10"/>
      <c r="J5863" s="10"/>
      <c r="K5863" s="11"/>
      <c r="L5863" s="11"/>
      <c r="M5863" s="12"/>
      <c r="N5863" s="12"/>
      <c r="O5863" s="12"/>
      <c r="P5863" s="12"/>
      <c r="Q5863" s="12"/>
      <c r="R5863" s="12"/>
      <c r="S5863" s="12"/>
      <c r="T5863" s="12"/>
      <c r="U5863" s="12"/>
      <c r="V5863" s="12"/>
      <c r="W5863" s="12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2"/>
      <c r="AS5863" s="12"/>
      <c r="AT5863" s="12"/>
      <c r="AU5863" s="12"/>
      <c r="AV5863" s="12"/>
      <c r="AW5863" s="12"/>
      <c r="AX5863" s="12"/>
      <c r="AY5863" s="12"/>
      <c r="AZ5863" s="12"/>
      <c r="BA5863" s="12"/>
      <c r="BB5863" s="12"/>
      <c r="BC5863" s="12"/>
      <c r="BD5863" s="12"/>
      <c r="BE5863" s="12"/>
      <c r="BF5863" s="12"/>
      <c r="BG5863" s="12"/>
      <c r="BH5863" s="12"/>
      <c r="BI5863" s="12"/>
      <c r="BJ5863" s="13"/>
      <c r="BK5863" s="13"/>
      <c r="BL5863" s="13"/>
      <c r="BM5863" s="13"/>
      <c r="BN5863" s="13"/>
    </row>
    <row r="5864" spans="4:66" x14ac:dyDescent="0.25">
      <c r="D5864" s="7"/>
      <c r="E5864" s="10"/>
      <c r="F5864" s="10"/>
      <c r="G5864" s="10"/>
      <c r="H5864" s="10"/>
      <c r="I5864" s="10"/>
      <c r="J5864" s="10"/>
      <c r="K5864" s="11"/>
      <c r="L5864" s="11"/>
      <c r="M5864" s="12"/>
      <c r="N5864" s="12"/>
      <c r="O5864" s="12"/>
      <c r="P5864" s="12"/>
      <c r="Q5864" s="12"/>
      <c r="R5864" s="12"/>
      <c r="S5864" s="12"/>
      <c r="T5864" s="12"/>
      <c r="U5864" s="12"/>
      <c r="V5864" s="12"/>
      <c r="W5864" s="12"/>
      <c r="X5864" s="12"/>
      <c r="Y5864" s="12"/>
      <c r="Z5864" s="12"/>
      <c r="AA5864" s="12"/>
      <c r="AB5864" s="12"/>
      <c r="AC5864" s="12"/>
      <c r="AD5864" s="12"/>
      <c r="AE5864" s="12"/>
      <c r="AF5864" s="12"/>
      <c r="AG5864" s="12"/>
      <c r="AH5864" s="12"/>
      <c r="AI5864" s="12"/>
      <c r="AJ5864" s="12"/>
      <c r="AK5864" s="12"/>
      <c r="AL5864" s="12"/>
      <c r="AM5864" s="12"/>
      <c r="AN5864" s="12"/>
      <c r="AO5864" s="12"/>
      <c r="AP5864" s="12"/>
      <c r="AQ5864" s="12"/>
      <c r="AR5864" s="12"/>
      <c r="AS5864" s="12"/>
      <c r="AT5864" s="12"/>
      <c r="AU5864" s="12"/>
      <c r="AV5864" s="12"/>
      <c r="AW5864" s="12"/>
      <c r="AX5864" s="12"/>
      <c r="AY5864" s="12"/>
      <c r="AZ5864" s="12"/>
      <c r="BA5864" s="12"/>
      <c r="BB5864" s="12"/>
      <c r="BC5864" s="12"/>
      <c r="BD5864" s="12"/>
      <c r="BE5864" s="12"/>
      <c r="BF5864" s="12"/>
      <c r="BG5864" s="12"/>
      <c r="BH5864" s="12"/>
      <c r="BI5864" s="12"/>
      <c r="BJ5864" s="13"/>
      <c r="BK5864" s="13"/>
      <c r="BL5864" s="13"/>
      <c r="BM5864" s="13"/>
      <c r="BN5864" s="13"/>
    </row>
    <row r="5865" spans="4:66" x14ac:dyDescent="0.25">
      <c r="D5865" s="7"/>
      <c r="E5865" s="10"/>
      <c r="F5865" s="10"/>
      <c r="G5865" s="10"/>
      <c r="H5865" s="10"/>
      <c r="I5865" s="10"/>
      <c r="J5865" s="10"/>
      <c r="K5865" s="11"/>
      <c r="L5865" s="11"/>
      <c r="M5865" s="12"/>
      <c r="N5865" s="12"/>
      <c r="O5865" s="12"/>
      <c r="P5865" s="12"/>
      <c r="Q5865" s="12"/>
      <c r="R5865" s="12"/>
      <c r="S5865" s="12"/>
      <c r="T5865" s="12"/>
      <c r="U5865" s="12"/>
      <c r="V5865" s="12"/>
      <c r="W5865" s="12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2"/>
      <c r="AS5865" s="12"/>
      <c r="AT5865" s="12"/>
      <c r="AU5865" s="12"/>
      <c r="AV5865" s="12"/>
      <c r="AW5865" s="12"/>
      <c r="AX5865" s="12"/>
      <c r="AY5865" s="12"/>
      <c r="AZ5865" s="12"/>
      <c r="BA5865" s="12"/>
      <c r="BB5865" s="12"/>
      <c r="BC5865" s="12"/>
      <c r="BD5865" s="12"/>
      <c r="BE5865" s="12"/>
      <c r="BF5865" s="12"/>
      <c r="BG5865" s="12"/>
      <c r="BH5865" s="12"/>
      <c r="BI5865" s="12"/>
      <c r="BJ5865" s="13"/>
      <c r="BK5865" s="13"/>
      <c r="BL5865" s="13"/>
      <c r="BM5865" s="13"/>
      <c r="BN5865" s="13"/>
    </row>
    <row r="5866" spans="4:66" s="14" customFormat="1" x14ac:dyDescent="0.25">
      <c r="D5866" s="21"/>
      <c r="K5866" s="16"/>
      <c r="L5866" s="16"/>
      <c r="M5866" s="17"/>
      <c r="N5866" s="17"/>
      <c r="O5866" s="17"/>
      <c r="P5866" s="17"/>
      <c r="Q5866" s="17"/>
      <c r="R5866" s="17"/>
      <c r="S5866" s="17"/>
      <c r="T5866" s="17"/>
      <c r="U5866" s="17"/>
      <c r="V5866" s="17"/>
      <c r="W5866" s="17"/>
      <c r="X5866" s="17"/>
      <c r="Y5866" s="17"/>
      <c r="Z5866" s="17"/>
      <c r="AA5866" s="17"/>
      <c r="AB5866" s="17"/>
      <c r="AC5866" s="17"/>
      <c r="AD5866" s="17"/>
      <c r="AE5866" s="17"/>
      <c r="AF5866" s="17"/>
      <c r="AG5866" s="17"/>
      <c r="AH5866" s="17"/>
      <c r="AI5866" s="17"/>
      <c r="AJ5866" s="17"/>
      <c r="AK5866" s="17"/>
      <c r="AL5866" s="17"/>
      <c r="AM5866" s="17"/>
      <c r="AN5866" s="17"/>
      <c r="AO5866" s="17"/>
      <c r="AP5866" s="17"/>
      <c r="AQ5866" s="17"/>
      <c r="AR5866" s="17"/>
      <c r="AS5866" s="17"/>
      <c r="AT5866" s="17"/>
      <c r="AU5866" s="17"/>
      <c r="AV5866" s="17"/>
      <c r="AW5866" s="17"/>
      <c r="AX5866" s="17"/>
      <c r="AY5866" s="17"/>
      <c r="AZ5866" s="17"/>
      <c r="BA5866" s="17"/>
      <c r="BB5866" s="17"/>
      <c r="BC5866" s="17"/>
      <c r="BD5866" s="17"/>
      <c r="BE5866" s="17"/>
      <c r="BF5866" s="17"/>
      <c r="BG5866" s="17"/>
      <c r="BH5866" s="17"/>
      <c r="BI5866" s="17"/>
      <c r="BJ5866" s="18"/>
      <c r="BK5866" s="18"/>
      <c r="BL5866" s="18"/>
      <c r="BM5866" s="18"/>
      <c r="BN5866" s="18"/>
    </row>
    <row r="5867" spans="4:66" x14ac:dyDescent="0.25">
      <c r="D5867" s="7"/>
      <c r="E5867" s="10"/>
      <c r="F5867" s="10"/>
      <c r="G5867" s="10"/>
      <c r="H5867" s="10"/>
      <c r="I5867" s="10"/>
      <c r="J5867" s="10"/>
      <c r="K5867" s="11"/>
      <c r="L5867" s="11"/>
      <c r="M5867" s="12"/>
      <c r="N5867" s="12"/>
      <c r="O5867" s="12"/>
      <c r="P5867" s="12"/>
      <c r="Q5867" s="12"/>
      <c r="R5867" s="12"/>
      <c r="S5867" s="12"/>
      <c r="T5867" s="12"/>
      <c r="U5867" s="12"/>
      <c r="V5867" s="12"/>
      <c r="W5867" s="12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2"/>
      <c r="AS5867" s="12"/>
      <c r="AT5867" s="12"/>
      <c r="AU5867" s="12"/>
      <c r="AV5867" s="12"/>
      <c r="AW5867" s="12"/>
      <c r="AX5867" s="12"/>
      <c r="AY5867" s="12"/>
      <c r="AZ5867" s="12"/>
      <c r="BA5867" s="12"/>
      <c r="BB5867" s="12"/>
      <c r="BC5867" s="12"/>
      <c r="BD5867" s="12"/>
      <c r="BE5867" s="12"/>
      <c r="BF5867" s="12"/>
      <c r="BG5867" s="12"/>
      <c r="BH5867" s="12"/>
      <c r="BI5867" s="12"/>
      <c r="BJ5867" s="13"/>
      <c r="BK5867" s="13"/>
      <c r="BL5867" s="13"/>
      <c r="BM5867" s="13"/>
      <c r="BN5867" s="13"/>
    </row>
    <row r="5868" spans="4:66" x14ac:dyDescent="0.25">
      <c r="D5868" s="7"/>
      <c r="E5868" s="10"/>
      <c r="F5868" s="10"/>
      <c r="G5868" s="10"/>
      <c r="H5868" s="10"/>
      <c r="I5868" s="10"/>
      <c r="J5868" s="10"/>
      <c r="K5868" s="11"/>
      <c r="L5868" s="11"/>
      <c r="M5868" s="12"/>
      <c r="N5868" s="12"/>
      <c r="O5868" s="12"/>
      <c r="P5868" s="12"/>
      <c r="Q5868" s="12"/>
      <c r="R5868" s="12"/>
      <c r="S5868" s="12"/>
      <c r="T5868" s="12"/>
      <c r="U5868" s="12"/>
      <c r="V5868" s="12"/>
      <c r="W5868" s="12"/>
      <c r="X5868" s="12"/>
      <c r="Y5868" s="12"/>
      <c r="Z5868" s="12"/>
      <c r="AA5868" s="12"/>
      <c r="AB5868" s="12"/>
      <c r="AC5868" s="12"/>
      <c r="AD5868" s="12"/>
      <c r="AE5868" s="12"/>
      <c r="AF5868" s="12"/>
      <c r="AG5868" s="12"/>
      <c r="AH5868" s="12"/>
      <c r="AI5868" s="12"/>
      <c r="AJ5868" s="12"/>
      <c r="AK5868" s="12"/>
      <c r="AL5868" s="12"/>
      <c r="AM5868" s="12"/>
      <c r="AN5868" s="12"/>
      <c r="AO5868" s="12"/>
      <c r="AP5868" s="12"/>
      <c r="AQ5868" s="12"/>
      <c r="AR5868" s="12"/>
      <c r="AS5868" s="12"/>
      <c r="AT5868" s="12"/>
      <c r="AU5868" s="12"/>
      <c r="AV5868" s="12"/>
      <c r="AW5868" s="12"/>
      <c r="AX5868" s="12"/>
      <c r="AY5868" s="12"/>
      <c r="AZ5868" s="12"/>
      <c r="BA5868" s="12"/>
      <c r="BB5868" s="12"/>
      <c r="BC5868" s="12"/>
      <c r="BD5868" s="12"/>
      <c r="BE5868" s="12"/>
      <c r="BF5868" s="12"/>
      <c r="BG5868" s="12"/>
      <c r="BH5868" s="12"/>
      <c r="BI5868" s="12"/>
      <c r="BJ5868" s="13"/>
      <c r="BK5868" s="13"/>
      <c r="BL5868" s="13"/>
      <c r="BM5868" s="13"/>
      <c r="BN5868" s="13"/>
    </row>
    <row r="5869" spans="4:66" x14ac:dyDescent="0.25">
      <c r="D5869" s="7"/>
      <c r="E5869" s="10"/>
      <c r="F5869" s="10"/>
      <c r="G5869" s="10"/>
      <c r="H5869" s="10"/>
      <c r="I5869" s="10"/>
      <c r="J5869" s="10"/>
      <c r="K5869" s="11"/>
      <c r="L5869" s="11"/>
      <c r="M5869" s="12"/>
      <c r="N5869" s="12"/>
      <c r="O5869" s="12"/>
      <c r="P5869" s="12"/>
      <c r="Q5869" s="12"/>
      <c r="R5869" s="12"/>
      <c r="S5869" s="12"/>
      <c r="T5869" s="12"/>
      <c r="U5869" s="12"/>
      <c r="V5869" s="12"/>
      <c r="W5869" s="12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2"/>
      <c r="AS5869" s="12"/>
      <c r="AT5869" s="12"/>
      <c r="AU5869" s="12"/>
      <c r="AV5869" s="12"/>
      <c r="AW5869" s="12"/>
      <c r="AX5869" s="12"/>
      <c r="AY5869" s="12"/>
      <c r="AZ5869" s="12"/>
      <c r="BA5869" s="12"/>
      <c r="BB5869" s="12"/>
      <c r="BC5869" s="12"/>
      <c r="BD5869" s="12"/>
      <c r="BE5869" s="12"/>
      <c r="BF5869" s="12"/>
      <c r="BG5869" s="12"/>
      <c r="BH5869" s="12"/>
      <c r="BI5869" s="12"/>
      <c r="BJ5869" s="13"/>
      <c r="BK5869" s="13"/>
      <c r="BL5869" s="13"/>
      <c r="BM5869" s="13"/>
      <c r="BN5869" s="13"/>
    </row>
    <row r="5870" spans="4:66" x14ac:dyDescent="0.25">
      <c r="D5870" s="7"/>
      <c r="E5870" s="10"/>
      <c r="F5870" s="10"/>
      <c r="G5870" s="10"/>
      <c r="H5870" s="10"/>
      <c r="I5870" s="10"/>
      <c r="J5870" s="10"/>
      <c r="K5870" s="11"/>
      <c r="L5870" s="11"/>
      <c r="M5870" s="12"/>
      <c r="N5870" s="12"/>
      <c r="O5870" s="12"/>
      <c r="P5870" s="12"/>
      <c r="Q5870" s="12"/>
      <c r="R5870" s="12"/>
      <c r="S5870" s="12"/>
      <c r="T5870" s="12"/>
      <c r="U5870" s="12"/>
      <c r="V5870" s="12"/>
      <c r="W5870" s="12"/>
      <c r="X5870" s="12"/>
      <c r="Y5870" s="12"/>
      <c r="Z5870" s="12"/>
      <c r="AA5870" s="12"/>
      <c r="AB5870" s="12"/>
      <c r="AC5870" s="12"/>
      <c r="AD5870" s="12"/>
      <c r="AE5870" s="12"/>
      <c r="AF5870" s="12"/>
      <c r="AG5870" s="12"/>
      <c r="AH5870" s="12"/>
      <c r="AI5870" s="12"/>
      <c r="AJ5870" s="12"/>
      <c r="AK5870" s="12"/>
      <c r="AL5870" s="12"/>
      <c r="AM5870" s="12"/>
      <c r="AN5870" s="12"/>
      <c r="AO5870" s="12"/>
      <c r="AP5870" s="12"/>
      <c r="AQ5870" s="12"/>
      <c r="AR5870" s="12"/>
      <c r="AS5870" s="12"/>
      <c r="AT5870" s="12"/>
      <c r="AU5870" s="12"/>
      <c r="AV5870" s="12"/>
      <c r="AW5870" s="12"/>
      <c r="AX5870" s="12"/>
      <c r="AY5870" s="12"/>
      <c r="AZ5870" s="12"/>
      <c r="BA5870" s="12"/>
      <c r="BB5870" s="12"/>
      <c r="BC5870" s="12"/>
      <c r="BD5870" s="12"/>
      <c r="BE5870" s="12"/>
      <c r="BF5870" s="12"/>
      <c r="BG5870" s="12"/>
      <c r="BH5870" s="12"/>
      <c r="BI5870" s="12"/>
      <c r="BJ5870" s="13"/>
      <c r="BK5870" s="13"/>
      <c r="BL5870" s="13"/>
      <c r="BM5870" s="13"/>
      <c r="BN5870" s="13"/>
    </row>
    <row r="5871" spans="4:66" x14ac:dyDescent="0.25">
      <c r="D5871" s="7"/>
      <c r="E5871" s="10"/>
      <c r="F5871" s="10"/>
      <c r="G5871" s="10"/>
      <c r="H5871" s="10"/>
      <c r="I5871" s="10"/>
      <c r="J5871" s="10"/>
      <c r="K5871" s="11"/>
      <c r="L5871" s="11"/>
      <c r="M5871" s="12"/>
      <c r="N5871" s="12"/>
      <c r="O5871" s="12"/>
      <c r="P5871" s="12"/>
      <c r="Q5871" s="12"/>
      <c r="R5871" s="12"/>
      <c r="S5871" s="12"/>
      <c r="T5871" s="12"/>
      <c r="U5871" s="12"/>
      <c r="V5871" s="12"/>
      <c r="W5871" s="12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2"/>
      <c r="AS5871" s="12"/>
      <c r="AT5871" s="12"/>
      <c r="AU5871" s="12"/>
      <c r="AV5871" s="12"/>
      <c r="AW5871" s="12"/>
      <c r="AX5871" s="12"/>
      <c r="AY5871" s="12"/>
      <c r="AZ5871" s="12"/>
      <c r="BA5871" s="12"/>
      <c r="BB5871" s="12"/>
      <c r="BC5871" s="12"/>
      <c r="BD5871" s="12"/>
      <c r="BE5871" s="12"/>
      <c r="BF5871" s="12"/>
      <c r="BG5871" s="12"/>
      <c r="BH5871" s="12"/>
      <c r="BI5871" s="12"/>
      <c r="BJ5871" s="13"/>
      <c r="BK5871" s="13"/>
      <c r="BL5871" s="13"/>
      <c r="BM5871" s="13"/>
      <c r="BN5871" s="13"/>
    </row>
    <row r="5872" spans="4:66" x14ac:dyDescent="0.25">
      <c r="D5872" s="7"/>
      <c r="E5872" s="10"/>
      <c r="F5872" s="10"/>
      <c r="G5872" s="10"/>
      <c r="H5872" s="10"/>
      <c r="I5872" s="10"/>
      <c r="J5872" s="10"/>
      <c r="K5872" s="11"/>
      <c r="L5872" s="11"/>
      <c r="M5872" s="12"/>
      <c r="N5872" s="12"/>
      <c r="O5872" s="12"/>
      <c r="P5872" s="12"/>
      <c r="Q5872" s="12"/>
      <c r="R5872" s="12"/>
      <c r="S5872" s="12"/>
      <c r="T5872" s="12"/>
      <c r="U5872" s="12"/>
      <c r="V5872" s="12"/>
      <c r="W5872" s="12"/>
      <c r="X5872" s="12"/>
      <c r="Y5872" s="12"/>
      <c r="Z5872" s="12"/>
      <c r="AA5872" s="12"/>
      <c r="AB5872" s="12"/>
      <c r="AC5872" s="12"/>
      <c r="AD5872" s="12"/>
      <c r="AE5872" s="12"/>
      <c r="AF5872" s="12"/>
      <c r="AG5872" s="12"/>
      <c r="AH5872" s="12"/>
      <c r="AI5872" s="12"/>
      <c r="AJ5872" s="12"/>
      <c r="AK5872" s="12"/>
      <c r="AL5872" s="12"/>
      <c r="AM5872" s="12"/>
      <c r="AN5872" s="12"/>
      <c r="AO5872" s="12"/>
      <c r="AP5872" s="12"/>
      <c r="AQ5872" s="12"/>
      <c r="AR5872" s="12"/>
      <c r="AS5872" s="12"/>
      <c r="AT5872" s="12"/>
      <c r="AU5872" s="12"/>
      <c r="AV5872" s="12"/>
      <c r="AW5872" s="12"/>
      <c r="AX5872" s="12"/>
      <c r="AY5872" s="12"/>
      <c r="AZ5872" s="12"/>
      <c r="BA5872" s="12"/>
      <c r="BB5872" s="12"/>
      <c r="BC5872" s="12"/>
      <c r="BD5872" s="12"/>
      <c r="BE5872" s="12"/>
      <c r="BF5872" s="12"/>
      <c r="BG5872" s="12"/>
      <c r="BH5872" s="12"/>
      <c r="BI5872" s="12"/>
      <c r="BJ5872" s="13"/>
      <c r="BK5872" s="13"/>
      <c r="BL5872" s="13"/>
      <c r="BM5872" s="13"/>
      <c r="BN5872" s="13"/>
    </row>
    <row r="5873" spans="4:66" x14ac:dyDescent="0.25">
      <c r="D5873" s="7"/>
      <c r="E5873" s="10"/>
      <c r="F5873" s="10"/>
      <c r="G5873" s="10"/>
      <c r="H5873" s="10"/>
      <c r="I5873" s="10"/>
      <c r="J5873" s="10"/>
      <c r="K5873" s="11"/>
      <c r="L5873" s="11"/>
      <c r="M5873" s="12"/>
      <c r="N5873" s="12"/>
      <c r="O5873" s="12"/>
      <c r="P5873" s="12"/>
      <c r="Q5873" s="12"/>
      <c r="R5873" s="12"/>
      <c r="S5873" s="12"/>
      <c r="T5873" s="12"/>
      <c r="U5873" s="12"/>
      <c r="V5873" s="12"/>
      <c r="W5873" s="12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2"/>
      <c r="AS5873" s="12"/>
      <c r="AT5873" s="12"/>
      <c r="AU5873" s="12"/>
      <c r="AV5873" s="12"/>
      <c r="AW5873" s="12"/>
      <c r="AX5873" s="12"/>
      <c r="AY5873" s="12"/>
      <c r="AZ5873" s="12"/>
      <c r="BA5873" s="12"/>
      <c r="BB5873" s="12"/>
      <c r="BC5873" s="12"/>
      <c r="BD5873" s="12"/>
      <c r="BE5873" s="12"/>
      <c r="BF5873" s="12"/>
      <c r="BG5873" s="12"/>
      <c r="BH5873" s="12"/>
      <c r="BI5873" s="12"/>
      <c r="BJ5873" s="13"/>
      <c r="BK5873" s="13"/>
      <c r="BL5873" s="13"/>
      <c r="BM5873" s="13"/>
      <c r="BN5873" s="13"/>
    </row>
    <row r="5874" spans="4:66" x14ac:dyDescent="0.25">
      <c r="D5874" s="7"/>
      <c r="E5874" s="10"/>
      <c r="F5874" s="10"/>
      <c r="G5874" s="10"/>
      <c r="H5874" s="10"/>
      <c r="I5874" s="10"/>
      <c r="J5874" s="10"/>
      <c r="K5874" s="11"/>
      <c r="L5874" s="11"/>
      <c r="M5874" s="12"/>
      <c r="N5874" s="12"/>
      <c r="O5874" s="12"/>
      <c r="P5874" s="12"/>
      <c r="Q5874" s="12"/>
      <c r="R5874" s="12"/>
      <c r="S5874" s="12"/>
      <c r="T5874" s="12"/>
      <c r="U5874" s="12"/>
      <c r="V5874" s="12"/>
      <c r="W5874" s="12"/>
      <c r="X5874" s="12"/>
      <c r="Y5874" s="12"/>
      <c r="Z5874" s="12"/>
      <c r="AA5874" s="12"/>
      <c r="AB5874" s="12"/>
      <c r="AC5874" s="12"/>
      <c r="AD5874" s="12"/>
      <c r="AE5874" s="12"/>
      <c r="AF5874" s="12"/>
      <c r="AG5874" s="12"/>
      <c r="AH5874" s="12"/>
      <c r="AI5874" s="12"/>
      <c r="AJ5874" s="12"/>
      <c r="AK5874" s="12"/>
      <c r="AL5874" s="12"/>
      <c r="AM5874" s="12"/>
      <c r="AN5874" s="12"/>
      <c r="AO5874" s="12"/>
      <c r="AP5874" s="12"/>
      <c r="AQ5874" s="12"/>
      <c r="AR5874" s="12"/>
      <c r="AS5874" s="12"/>
      <c r="AT5874" s="12"/>
      <c r="AU5874" s="12"/>
      <c r="AV5874" s="12"/>
      <c r="AW5874" s="12"/>
      <c r="AX5874" s="12"/>
      <c r="AY5874" s="12"/>
      <c r="AZ5874" s="12"/>
      <c r="BA5874" s="12"/>
      <c r="BB5874" s="12"/>
      <c r="BC5874" s="12"/>
      <c r="BD5874" s="12"/>
      <c r="BE5874" s="12"/>
      <c r="BF5874" s="12"/>
      <c r="BG5874" s="12"/>
      <c r="BH5874" s="12"/>
      <c r="BI5874" s="12"/>
      <c r="BJ5874" s="13"/>
      <c r="BK5874" s="13"/>
      <c r="BL5874" s="13"/>
      <c r="BM5874" s="13"/>
      <c r="BN5874" s="13"/>
    </row>
    <row r="5875" spans="4:66" x14ac:dyDescent="0.25">
      <c r="D5875" s="7"/>
      <c r="E5875" s="10"/>
      <c r="F5875" s="10"/>
      <c r="G5875" s="10"/>
      <c r="H5875" s="10"/>
      <c r="I5875" s="10"/>
      <c r="J5875" s="10"/>
      <c r="K5875" s="11"/>
      <c r="L5875" s="11"/>
      <c r="M5875" s="12"/>
      <c r="N5875" s="12"/>
      <c r="O5875" s="12"/>
      <c r="P5875" s="12"/>
      <c r="Q5875" s="12"/>
      <c r="R5875" s="12"/>
      <c r="S5875" s="12"/>
      <c r="T5875" s="12"/>
      <c r="U5875" s="12"/>
      <c r="V5875" s="12"/>
      <c r="W5875" s="12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2"/>
      <c r="AS5875" s="12"/>
      <c r="AT5875" s="12"/>
      <c r="AU5875" s="12"/>
      <c r="AV5875" s="12"/>
      <c r="AW5875" s="12"/>
      <c r="AX5875" s="12"/>
      <c r="AY5875" s="12"/>
      <c r="AZ5875" s="12"/>
      <c r="BA5875" s="12"/>
      <c r="BB5875" s="12"/>
      <c r="BC5875" s="12"/>
      <c r="BD5875" s="12"/>
      <c r="BE5875" s="12"/>
      <c r="BF5875" s="12"/>
      <c r="BG5875" s="12"/>
      <c r="BH5875" s="12"/>
      <c r="BI5875" s="12"/>
      <c r="BJ5875" s="13"/>
      <c r="BK5875" s="13"/>
      <c r="BL5875" s="13"/>
      <c r="BM5875" s="13"/>
      <c r="BN5875" s="13"/>
    </row>
    <row r="5876" spans="4:66" x14ac:dyDescent="0.25">
      <c r="D5876" s="7"/>
      <c r="E5876" s="10"/>
      <c r="F5876" s="10"/>
      <c r="G5876" s="10"/>
      <c r="H5876" s="10"/>
      <c r="I5876" s="10"/>
      <c r="J5876" s="10"/>
      <c r="K5876" s="11"/>
      <c r="L5876" s="11"/>
      <c r="M5876" s="12"/>
      <c r="N5876" s="12"/>
      <c r="O5876" s="12"/>
      <c r="P5876" s="12"/>
      <c r="Q5876" s="12"/>
      <c r="R5876" s="12"/>
      <c r="S5876" s="12"/>
      <c r="T5876" s="12"/>
      <c r="U5876" s="12"/>
      <c r="V5876" s="12"/>
      <c r="W5876" s="12"/>
      <c r="X5876" s="12"/>
      <c r="Y5876" s="12"/>
      <c r="Z5876" s="12"/>
      <c r="AA5876" s="12"/>
      <c r="AB5876" s="12"/>
      <c r="AC5876" s="12"/>
      <c r="AD5876" s="12"/>
      <c r="AE5876" s="12"/>
      <c r="AF5876" s="12"/>
      <c r="AG5876" s="12"/>
      <c r="AH5876" s="12"/>
      <c r="AI5876" s="12"/>
      <c r="AJ5876" s="12"/>
      <c r="AK5876" s="12"/>
      <c r="AL5876" s="12"/>
      <c r="AM5876" s="12"/>
      <c r="AN5876" s="12"/>
      <c r="AO5876" s="12"/>
      <c r="AP5876" s="12"/>
      <c r="AQ5876" s="12"/>
      <c r="AR5876" s="12"/>
      <c r="AS5876" s="12"/>
      <c r="AT5876" s="12"/>
      <c r="AU5876" s="12"/>
      <c r="AV5876" s="12"/>
      <c r="AW5876" s="12"/>
      <c r="AX5876" s="12"/>
      <c r="AY5876" s="12"/>
      <c r="AZ5876" s="12"/>
      <c r="BA5876" s="12"/>
      <c r="BB5876" s="12"/>
      <c r="BC5876" s="12"/>
      <c r="BD5876" s="12"/>
      <c r="BE5876" s="12"/>
      <c r="BF5876" s="12"/>
      <c r="BG5876" s="12"/>
      <c r="BH5876" s="12"/>
      <c r="BI5876" s="12"/>
      <c r="BJ5876" s="13"/>
      <c r="BK5876" s="13"/>
      <c r="BL5876" s="13"/>
      <c r="BM5876" s="13"/>
      <c r="BN5876" s="13"/>
    </row>
    <row r="5877" spans="4:66" x14ac:dyDescent="0.25">
      <c r="D5877" s="7"/>
      <c r="E5877" s="10"/>
      <c r="F5877" s="10"/>
      <c r="G5877" s="10"/>
      <c r="H5877" s="10"/>
      <c r="I5877" s="10"/>
      <c r="J5877" s="10"/>
      <c r="K5877" s="11"/>
      <c r="L5877" s="11"/>
      <c r="M5877" s="12"/>
      <c r="N5877" s="12"/>
      <c r="O5877" s="12"/>
      <c r="P5877" s="12"/>
      <c r="Q5877" s="12"/>
      <c r="R5877" s="12"/>
      <c r="S5877" s="12"/>
      <c r="T5877" s="12"/>
      <c r="U5877" s="12"/>
      <c r="V5877" s="12"/>
      <c r="W5877" s="12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2"/>
      <c r="AS5877" s="12"/>
      <c r="AT5877" s="12"/>
      <c r="AU5877" s="12"/>
      <c r="AV5877" s="12"/>
      <c r="AW5877" s="12"/>
      <c r="AX5877" s="12"/>
      <c r="AY5877" s="12"/>
      <c r="AZ5877" s="12"/>
      <c r="BA5877" s="12"/>
      <c r="BB5877" s="12"/>
      <c r="BC5877" s="12"/>
      <c r="BD5877" s="12"/>
      <c r="BE5877" s="12"/>
      <c r="BF5877" s="12"/>
      <c r="BG5877" s="12"/>
      <c r="BH5877" s="12"/>
      <c r="BI5877" s="12"/>
      <c r="BJ5877" s="13"/>
      <c r="BK5877" s="13"/>
      <c r="BL5877" s="13"/>
      <c r="BM5877" s="13"/>
      <c r="BN5877" s="13"/>
    </row>
    <row r="5878" spans="4:66" x14ac:dyDescent="0.25">
      <c r="D5878" s="7"/>
      <c r="E5878" s="10"/>
      <c r="F5878" s="10"/>
      <c r="G5878" s="10"/>
      <c r="H5878" s="10"/>
      <c r="I5878" s="10"/>
      <c r="J5878" s="10"/>
      <c r="K5878" s="11"/>
      <c r="L5878" s="11"/>
      <c r="M5878" s="12"/>
      <c r="N5878" s="12"/>
      <c r="O5878" s="12"/>
      <c r="P5878" s="12"/>
      <c r="Q5878" s="12"/>
      <c r="R5878" s="12"/>
      <c r="S5878" s="12"/>
      <c r="T5878" s="12"/>
      <c r="U5878" s="12"/>
      <c r="V5878" s="12"/>
      <c r="W5878" s="12"/>
      <c r="X5878" s="12"/>
      <c r="Y5878" s="12"/>
      <c r="Z5878" s="12"/>
      <c r="AA5878" s="12"/>
      <c r="AB5878" s="12"/>
      <c r="AC5878" s="12"/>
      <c r="AD5878" s="12"/>
      <c r="AE5878" s="12"/>
      <c r="AF5878" s="12"/>
      <c r="AG5878" s="12"/>
      <c r="AH5878" s="12"/>
      <c r="AI5878" s="12"/>
      <c r="AJ5878" s="12"/>
      <c r="AK5878" s="12"/>
      <c r="AL5878" s="12"/>
      <c r="AM5878" s="12"/>
      <c r="AN5878" s="12"/>
      <c r="AO5878" s="12"/>
      <c r="AP5878" s="12"/>
      <c r="AQ5878" s="12"/>
      <c r="AR5878" s="12"/>
      <c r="AS5878" s="12"/>
      <c r="AT5878" s="12"/>
      <c r="AU5878" s="12"/>
      <c r="AV5878" s="12"/>
      <c r="AW5878" s="12"/>
      <c r="AX5878" s="12"/>
      <c r="AY5878" s="12"/>
      <c r="AZ5878" s="12"/>
      <c r="BA5878" s="12"/>
      <c r="BB5878" s="12"/>
      <c r="BC5878" s="12"/>
      <c r="BD5878" s="12"/>
      <c r="BE5878" s="12"/>
      <c r="BF5878" s="12"/>
      <c r="BG5878" s="12"/>
      <c r="BH5878" s="12"/>
      <c r="BI5878" s="12"/>
      <c r="BJ5878" s="13"/>
      <c r="BK5878" s="13"/>
      <c r="BL5878" s="13"/>
      <c r="BM5878" s="13"/>
      <c r="BN5878" s="13"/>
    </row>
    <row r="5879" spans="4:66" x14ac:dyDescent="0.25">
      <c r="D5879" s="7"/>
      <c r="E5879" s="10"/>
      <c r="F5879" s="10"/>
      <c r="G5879" s="10"/>
      <c r="H5879" s="10"/>
      <c r="I5879" s="10"/>
      <c r="J5879" s="10"/>
      <c r="K5879" s="11"/>
      <c r="L5879" s="11"/>
      <c r="M5879" s="12"/>
      <c r="N5879" s="12"/>
      <c r="O5879" s="12"/>
      <c r="P5879" s="12"/>
      <c r="Q5879" s="12"/>
      <c r="R5879" s="12"/>
      <c r="S5879" s="12"/>
      <c r="T5879" s="12"/>
      <c r="U5879" s="12"/>
      <c r="V5879" s="12"/>
      <c r="W5879" s="12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2"/>
      <c r="AS5879" s="12"/>
      <c r="AT5879" s="12"/>
      <c r="AU5879" s="12"/>
      <c r="AV5879" s="12"/>
      <c r="AW5879" s="12"/>
      <c r="AX5879" s="12"/>
      <c r="AY5879" s="12"/>
      <c r="AZ5879" s="12"/>
      <c r="BA5879" s="12"/>
      <c r="BB5879" s="12"/>
      <c r="BC5879" s="12"/>
      <c r="BD5879" s="12"/>
      <c r="BE5879" s="12"/>
      <c r="BF5879" s="12"/>
      <c r="BG5879" s="12"/>
      <c r="BH5879" s="12"/>
      <c r="BI5879" s="12"/>
      <c r="BJ5879" s="13"/>
      <c r="BK5879" s="13"/>
      <c r="BL5879" s="13"/>
      <c r="BM5879" s="13"/>
      <c r="BN5879" s="13"/>
    </row>
    <row r="5880" spans="4:66" x14ac:dyDescent="0.25">
      <c r="D5880" s="7"/>
      <c r="E5880" s="10"/>
      <c r="F5880" s="10"/>
      <c r="G5880" s="10"/>
      <c r="H5880" s="10"/>
      <c r="I5880" s="10"/>
      <c r="J5880" s="10"/>
      <c r="K5880" s="11"/>
      <c r="L5880" s="11"/>
      <c r="M5880" s="12"/>
      <c r="N5880" s="12"/>
      <c r="O5880" s="12"/>
      <c r="P5880" s="12"/>
      <c r="Q5880" s="12"/>
      <c r="R5880" s="12"/>
      <c r="S5880" s="12"/>
      <c r="T5880" s="12"/>
      <c r="U5880" s="12"/>
      <c r="V5880" s="12"/>
      <c r="W5880" s="12"/>
      <c r="X5880" s="12"/>
      <c r="Y5880" s="12"/>
      <c r="Z5880" s="12"/>
      <c r="AA5880" s="12"/>
      <c r="AB5880" s="12"/>
      <c r="AC5880" s="12"/>
      <c r="AD5880" s="12"/>
      <c r="AE5880" s="12"/>
      <c r="AF5880" s="12"/>
      <c r="AG5880" s="12"/>
      <c r="AH5880" s="12"/>
      <c r="AI5880" s="12"/>
      <c r="AJ5880" s="12"/>
      <c r="AK5880" s="12"/>
      <c r="AL5880" s="12"/>
      <c r="AM5880" s="12"/>
      <c r="AN5880" s="12"/>
      <c r="AO5880" s="12"/>
      <c r="AP5880" s="12"/>
      <c r="AQ5880" s="12"/>
      <c r="AR5880" s="12"/>
      <c r="AS5880" s="12"/>
      <c r="AT5880" s="12"/>
      <c r="AU5880" s="12"/>
      <c r="AV5880" s="12"/>
      <c r="AW5880" s="12"/>
      <c r="AX5880" s="12"/>
      <c r="AY5880" s="12"/>
      <c r="AZ5880" s="12"/>
      <c r="BA5880" s="12"/>
      <c r="BB5880" s="12"/>
      <c r="BC5880" s="12"/>
      <c r="BD5880" s="12"/>
      <c r="BE5880" s="12"/>
      <c r="BF5880" s="12"/>
      <c r="BG5880" s="12"/>
      <c r="BH5880" s="12"/>
      <c r="BI5880" s="12"/>
      <c r="BJ5880" s="13"/>
      <c r="BK5880" s="13"/>
      <c r="BL5880" s="13"/>
      <c r="BM5880" s="13"/>
      <c r="BN5880" s="13"/>
    </row>
    <row r="5881" spans="4:66" x14ac:dyDescent="0.25">
      <c r="D5881" s="7"/>
      <c r="E5881" s="10"/>
      <c r="F5881" s="10"/>
      <c r="G5881" s="10"/>
      <c r="H5881" s="10"/>
      <c r="I5881" s="10"/>
      <c r="J5881" s="10"/>
      <c r="K5881" s="11"/>
      <c r="L5881" s="11"/>
      <c r="M5881" s="12"/>
      <c r="N5881" s="12"/>
      <c r="O5881" s="12"/>
      <c r="P5881" s="12"/>
      <c r="Q5881" s="12"/>
      <c r="R5881" s="12"/>
      <c r="S5881" s="12"/>
      <c r="T5881" s="12"/>
      <c r="U5881" s="12"/>
      <c r="V5881" s="12"/>
      <c r="W5881" s="12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2"/>
      <c r="AS5881" s="12"/>
      <c r="AT5881" s="12"/>
      <c r="AU5881" s="12"/>
      <c r="AV5881" s="12"/>
      <c r="AW5881" s="12"/>
      <c r="AX5881" s="12"/>
      <c r="AY5881" s="12"/>
      <c r="AZ5881" s="12"/>
      <c r="BA5881" s="12"/>
      <c r="BB5881" s="12"/>
      <c r="BC5881" s="12"/>
      <c r="BD5881" s="12"/>
      <c r="BE5881" s="12"/>
      <c r="BF5881" s="12"/>
      <c r="BG5881" s="12"/>
      <c r="BH5881" s="12"/>
      <c r="BI5881" s="12"/>
      <c r="BJ5881" s="13"/>
      <c r="BK5881" s="13"/>
      <c r="BL5881" s="13"/>
      <c r="BM5881" s="13"/>
      <c r="BN5881" s="13"/>
    </row>
    <row r="5882" spans="4:66" x14ac:dyDescent="0.25">
      <c r="D5882" s="7"/>
      <c r="E5882" s="10"/>
      <c r="F5882" s="10"/>
      <c r="G5882" s="10"/>
      <c r="H5882" s="10"/>
      <c r="I5882" s="10"/>
      <c r="J5882" s="10"/>
      <c r="K5882" s="11"/>
      <c r="L5882" s="11"/>
      <c r="M5882" s="12"/>
      <c r="N5882" s="12"/>
      <c r="O5882" s="12"/>
      <c r="P5882" s="12"/>
      <c r="Q5882" s="12"/>
      <c r="R5882" s="12"/>
      <c r="S5882" s="12"/>
      <c r="T5882" s="12"/>
      <c r="U5882" s="12"/>
      <c r="V5882" s="12"/>
      <c r="W5882" s="12"/>
      <c r="X5882" s="12"/>
      <c r="Y5882" s="12"/>
      <c r="Z5882" s="12"/>
      <c r="AA5882" s="12"/>
      <c r="AB5882" s="12"/>
      <c r="AC5882" s="12"/>
      <c r="AD5882" s="12"/>
      <c r="AE5882" s="12"/>
      <c r="AF5882" s="12"/>
      <c r="AG5882" s="12"/>
      <c r="AH5882" s="12"/>
      <c r="AI5882" s="12"/>
      <c r="AJ5882" s="12"/>
      <c r="AK5882" s="12"/>
      <c r="AL5882" s="12"/>
      <c r="AM5882" s="12"/>
      <c r="AN5882" s="12"/>
      <c r="AO5882" s="12"/>
      <c r="AP5882" s="12"/>
      <c r="AQ5882" s="12"/>
      <c r="AR5882" s="12"/>
      <c r="AS5882" s="12"/>
      <c r="AT5882" s="12"/>
      <c r="AU5882" s="12"/>
      <c r="AV5882" s="12"/>
      <c r="AW5882" s="12"/>
      <c r="AX5882" s="12"/>
      <c r="AY5882" s="12"/>
      <c r="AZ5882" s="12"/>
      <c r="BA5882" s="12"/>
      <c r="BB5882" s="12"/>
      <c r="BC5882" s="12"/>
      <c r="BD5882" s="12"/>
      <c r="BE5882" s="12"/>
      <c r="BF5882" s="12"/>
      <c r="BG5882" s="12"/>
      <c r="BH5882" s="12"/>
      <c r="BI5882" s="12"/>
      <c r="BJ5882" s="13"/>
      <c r="BK5882" s="13"/>
      <c r="BL5882" s="13"/>
      <c r="BM5882" s="13"/>
      <c r="BN5882" s="13"/>
    </row>
    <row r="5883" spans="4:66" x14ac:dyDescent="0.25">
      <c r="D5883" s="7"/>
      <c r="E5883" s="10"/>
      <c r="F5883" s="10"/>
      <c r="G5883" s="10"/>
      <c r="H5883" s="10"/>
      <c r="I5883" s="10"/>
      <c r="J5883" s="10"/>
      <c r="K5883" s="11"/>
      <c r="L5883" s="11"/>
      <c r="M5883" s="12"/>
      <c r="N5883" s="12"/>
      <c r="O5883" s="12"/>
      <c r="P5883" s="12"/>
      <c r="Q5883" s="12"/>
      <c r="R5883" s="12"/>
      <c r="S5883" s="12"/>
      <c r="T5883" s="12"/>
      <c r="U5883" s="12"/>
      <c r="V5883" s="12"/>
      <c r="W5883" s="12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2"/>
      <c r="AS5883" s="12"/>
      <c r="AT5883" s="12"/>
      <c r="AU5883" s="12"/>
      <c r="AV5883" s="12"/>
      <c r="AW5883" s="12"/>
      <c r="AX5883" s="12"/>
      <c r="AY5883" s="12"/>
      <c r="AZ5883" s="12"/>
      <c r="BA5883" s="12"/>
      <c r="BB5883" s="12"/>
      <c r="BC5883" s="12"/>
      <c r="BD5883" s="12"/>
      <c r="BE5883" s="12"/>
      <c r="BF5883" s="12"/>
      <c r="BG5883" s="12"/>
      <c r="BH5883" s="12"/>
      <c r="BI5883" s="12"/>
      <c r="BJ5883" s="13"/>
      <c r="BK5883" s="13"/>
      <c r="BL5883" s="13"/>
      <c r="BM5883" s="13"/>
      <c r="BN5883" s="13"/>
    </row>
    <row r="5884" spans="4:66" x14ac:dyDescent="0.25">
      <c r="D5884" s="7"/>
      <c r="E5884" s="10"/>
      <c r="F5884" s="10"/>
      <c r="G5884" s="10"/>
      <c r="H5884" s="10"/>
      <c r="I5884" s="10"/>
      <c r="J5884" s="10"/>
      <c r="K5884" s="11"/>
      <c r="L5884" s="11"/>
      <c r="M5884" s="12"/>
      <c r="N5884" s="12"/>
      <c r="O5884" s="12"/>
      <c r="P5884" s="12"/>
      <c r="Q5884" s="12"/>
      <c r="R5884" s="12"/>
      <c r="S5884" s="12"/>
      <c r="T5884" s="12"/>
      <c r="U5884" s="12"/>
      <c r="V5884" s="12"/>
      <c r="W5884" s="12"/>
      <c r="X5884" s="12"/>
      <c r="Y5884" s="12"/>
      <c r="Z5884" s="12"/>
      <c r="AA5884" s="12"/>
      <c r="AB5884" s="12"/>
      <c r="AC5884" s="12"/>
      <c r="AD5884" s="12"/>
      <c r="AE5884" s="12"/>
      <c r="AF5884" s="12"/>
      <c r="AG5884" s="12"/>
      <c r="AH5884" s="12"/>
      <c r="AI5884" s="12"/>
      <c r="AJ5884" s="12"/>
      <c r="AK5884" s="12"/>
      <c r="AL5884" s="12"/>
      <c r="AM5884" s="12"/>
      <c r="AN5884" s="12"/>
      <c r="AO5884" s="12"/>
      <c r="AP5884" s="12"/>
      <c r="AQ5884" s="12"/>
      <c r="AR5884" s="12"/>
      <c r="AS5884" s="12"/>
      <c r="AT5884" s="12"/>
      <c r="AU5884" s="12"/>
      <c r="AV5884" s="12"/>
      <c r="AW5884" s="12"/>
      <c r="AX5884" s="12"/>
      <c r="AY5884" s="12"/>
      <c r="AZ5884" s="12"/>
      <c r="BA5884" s="12"/>
      <c r="BB5884" s="12"/>
      <c r="BC5884" s="12"/>
      <c r="BD5884" s="12"/>
      <c r="BE5884" s="12"/>
      <c r="BF5884" s="12"/>
      <c r="BG5884" s="12"/>
      <c r="BH5884" s="12"/>
      <c r="BI5884" s="12"/>
      <c r="BJ5884" s="13"/>
      <c r="BK5884" s="13"/>
      <c r="BL5884" s="13"/>
      <c r="BM5884" s="13"/>
      <c r="BN5884" s="13"/>
    </row>
    <row r="5885" spans="4:66" x14ac:dyDescent="0.25">
      <c r="D5885" s="7"/>
      <c r="E5885" s="10"/>
      <c r="F5885" s="10"/>
      <c r="G5885" s="10"/>
      <c r="H5885" s="10"/>
      <c r="I5885" s="10"/>
      <c r="J5885" s="10"/>
      <c r="K5885" s="11"/>
      <c r="L5885" s="11"/>
      <c r="M5885" s="12"/>
      <c r="N5885" s="12"/>
      <c r="O5885" s="12"/>
      <c r="P5885" s="12"/>
      <c r="Q5885" s="12"/>
      <c r="R5885" s="12"/>
      <c r="S5885" s="12"/>
      <c r="T5885" s="12"/>
      <c r="U5885" s="12"/>
      <c r="V5885" s="12"/>
      <c r="W5885" s="12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2"/>
      <c r="AS5885" s="12"/>
      <c r="AT5885" s="12"/>
      <c r="AU5885" s="12"/>
      <c r="AV5885" s="12"/>
      <c r="AW5885" s="12"/>
      <c r="AX5885" s="12"/>
      <c r="AY5885" s="12"/>
      <c r="AZ5885" s="12"/>
      <c r="BA5885" s="12"/>
      <c r="BB5885" s="12"/>
      <c r="BC5885" s="12"/>
      <c r="BD5885" s="12"/>
      <c r="BE5885" s="12"/>
      <c r="BF5885" s="12"/>
      <c r="BG5885" s="12"/>
      <c r="BH5885" s="12"/>
      <c r="BI5885" s="12"/>
      <c r="BJ5885" s="13"/>
      <c r="BK5885" s="13"/>
      <c r="BL5885" s="13"/>
      <c r="BM5885" s="13"/>
      <c r="BN5885" s="13"/>
    </row>
    <row r="5886" spans="4:66" x14ac:dyDescent="0.25">
      <c r="D5886" s="7"/>
      <c r="E5886" s="10"/>
      <c r="F5886" s="10"/>
      <c r="G5886" s="10"/>
      <c r="H5886" s="10"/>
      <c r="I5886" s="10"/>
      <c r="J5886" s="10"/>
      <c r="K5886" s="11"/>
      <c r="L5886" s="11"/>
      <c r="M5886" s="12"/>
      <c r="N5886" s="12"/>
      <c r="O5886" s="12"/>
      <c r="P5886" s="12"/>
      <c r="Q5886" s="12"/>
      <c r="R5886" s="12"/>
      <c r="S5886" s="12"/>
      <c r="T5886" s="12"/>
      <c r="U5886" s="12"/>
      <c r="V5886" s="12"/>
      <c r="W5886" s="12"/>
      <c r="X5886" s="12"/>
      <c r="Y5886" s="12"/>
      <c r="Z5886" s="12"/>
      <c r="AA5886" s="12"/>
      <c r="AB5886" s="12"/>
      <c r="AC5886" s="12"/>
      <c r="AD5886" s="12"/>
      <c r="AE5886" s="12"/>
      <c r="AF5886" s="12"/>
      <c r="AG5886" s="12"/>
      <c r="AH5886" s="12"/>
      <c r="AI5886" s="12"/>
      <c r="AJ5886" s="12"/>
      <c r="AK5886" s="12"/>
      <c r="AL5886" s="12"/>
      <c r="AM5886" s="12"/>
      <c r="AN5886" s="12"/>
      <c r="AO5886" s="12"/>
      <c r="AP5886" s="12"/>
      <c r="AQ5886" s="12"/>
      <c r="AR5886" s="12"/>
      <c r="AS5886" s="12"/>
      <c r="AT5886" s="12"/>
      <c r="AU5886" s="12"/>
      <c r="AV5886" s="12"/>
      <c r="AW5886" s="12"/>
      <c r="AX5886" s="12"/>
      <c r="AY5886" s="12"/>
      <c r="AZ5886" s="12"/>
      <c r="BA5886" s="12"/>
      <c r="BB5886" s="12"/>
      <c r="BC5886" s="12"/>
      <c r="BD5886" s="12"/>
      <c r="BE5886" s="12"/>
      <c r="BF5886" s="12"/>
      <c r="BG5886" s="12"/>
      <c r="BH5886" s="12"/>
      <c r="BI5886" s="12"/>
      <c r="BJ5886" s="13"/>
      <c r="BK5886" s="13"/>
      <c r="BL5886" s="13"/>
      <c r="BM5886" s="13"/>
      <c r="BN5886" s="13"/>
    </row>
    <row r="5887" spans="4:66" x14ac:dyDescent="0.25">
      <c r="D5887" s="7"/>
      <c r="E5887" s="10"/>
      <c r="F5887" s="10"/>
      <c r="G5887" s="10"/>
      <c r="H5887" s="10"/>
      <c r="I5887" s="10"/>
      <c r="J5887" s="10"/>
      <c r="K5887" s="11"/>
      <c r="L5887" s="11"/>
      <c r="M5887" s="12"/>
      <c r="N5887" s="12"/>
      <c r="O5887" s="12"/>
      <c r="P5887" s="12"/>
      <c r="Q5887" s="12"/>
      <c r="R5887" s="12"/>
      <c r="S5887" s="12"/>
      <c r="T5887" s="12"/>
      <c r="U5887" s="12"/>
      <c r="V5887" s="12"/>
      <c r="W5887" s="12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2"/>
      <c r="AS5887" s="12"/>
      <c r="AT5887" s="12"/>
      <c r="AU5887" s="12"/>
      <c r="AV5887" s="12"/>
      <c r="AW5887" s="12"/>
      <c r="AX5887" s="12"/>
      <c r="AY5887" s="12"/>
      <c r="AZ5887" s="12"/>
      <c r="BA5887" s="12"/>
      <c r="BB5887" s="12"/>
      <c r="BC5887" s="12"/>
      <c r="BD5887" s="12"/>
      <c r="BE5887" s="12"/>
      <c r="BF5887" s="12"/>
      <c r="BG5887" s="12"/>
      <c r="BH5887" s="12"/>
      <c r="BI5887" s="12"/>
      <c r="BJ5887" s="13"/>
      <c r="BK5887" s="13"/>
      <c r="BL5887" s="13"/>
      <c r="BM5887" s="13"/>
      <c r="BN5887" s="13"/>
    </row>
    <row r="5888" spans="4:66" x14ac:dyDescent="0.25">
      <c r="D5888" s="7"/>
      <c r="E5888" s="10"/>
      <c r="F5888" s="10"/>
      <c r="G5888" s="10"/>
      <c r="H5888" s="10"/>
      <c r="I5888" s="10"/>
      <c r="J5888" s="10"/>
      <c r="K5888" s="11"/>
      <c r="L5888" s="11"/>
      <c r="M5888" s="12"/>
      <c r="N5888" s="12"/>
      <c r="O5888" s="12"/>
      <c r="P5888" s="12"/>
      <c r="Q5888" s="12"/>
      <c r="R5888" s="12"/>
      <c r="S5888" s="12"/>
      <c r="T5888" s="12"/>
      <c r="U5888" s="12"/>
      <c r="V5888" s="12"/>
      <c r="W5888" s="12"/>
      <c r="X5888" s="12"/>
      <c r="Y5888" s="12"/>
      <c r="Z5888" s="12"/>
      <c r="AA5888" s="12"/>
      <c r="AB5888" s="12"/>
      <c r="AC5888" s="12"/>
      <c r="AD5888" s="12"/>
      <c r="AE5888" s="12"/>
      <c r="AF5888" s="12"/>
      <c r="AG5888" s="12"/>
      <c r="AH5888" s="12"/>
      <c r="AI5888" s="12"/>
      <c r="AJ5888" s="12"/>
      <c r="AK5888" s="12"/>
      <c r="AL5888" s="12"/>
      <c r="AM5888" s="12"/>
      <c r="AN5888" s="12"/>
      <c r="AO5888" s="12"/>
      <c r="AP5888" s="12"/>
      <c r="AQ5888" s="12"/>
      <c r="AR5888" s="12"/>
      <c r="AS5888" s="12"/>
      <c r="AT5888" s="12"/>
      <c r="AU5888" s="12"/>
      <c r="AV5888" s="12"/>
      <c r="AW5888" s="12"/>
      <c r="AX5888" s="12"/>
      <c r="AY5888" s="12"/>
      <c r="AZ5888" s="12"/>
      <c r="BA5888" s="12"/>
      <c r="BB5888" s="12"/>
      <c r="BC5888" s="12"/>
      <c r="BD5888" s="12"/>
      <c r="BE5888" s="12"/>
      <c r="BF5888" s="12"/>
      <c r="BG5888" s="12"/>
      <c r="BH5888" s="12"/>
      <c r="BI5888" s="12"/>
      <c r="BJ5888" s="13"/>
      <c r="BK5888" s="13"/>
      <c r="BL5888" s="13"/>
      <c r="BM5888" s="13"/>
      <c r="BN5888" s="13"/>
    </row>
    <row r="5889" spans="4:66" x14ac:dyDescent="0.25">
      <c r="D5889" s="7"/>
      <c r="E5889" s="10"/>
      <c r="F5889" s="10"/>
      <c r="G5889" s="10"/>
      <c r="H5889" s="10"/>
      <c r="I5889" s="10"/>
      <c r="J5889" s="10"/>
      <c r="K5889" s="11"/>
      <c r="L5889" s="11"/>
      <c r="M5889" s="12"/>
      <c r="N5889" s="12"/>
      <c r="O5889" s="12"/>
      <c r="P5889" s="12"/>
      <c r="Q5889" s="12"/>
      <c r="R5889" s="12"/>
      <c r="S5889" s="12"/>
      <c r="T5889" s="12"/>
      <c r="U5889" s="12"/>
      <c r="V5889" s="12"/>
      <c r="W5889" s="12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2"/>
      <c r="AS5889" s="12"/>
      <c r="AT5889" s="12"/>
      <c r="AU5889" s="12"/>
      <c r="AV5889" s="12"/>
      <c r="AW5889" s="12"/>
      <c r="AX5889" s="12"/>
      <c r="AY5889" s="12"/>
      <c r="AZ5889" s="12"/>
      <c r="BA5889" s="12"/>
      <c r="BB5889" s="12"/>
      <c r="BC5889" s="12"/>
      <c r="BD5889" s="12"/>
      <c r="BE5889" s="12"/>
      <c r="BF5889" s="12"/>
      <c r="BG5889" s="12"/>
      <c r="BH5889" s="12"/>
      <c r="BI5889" s="12"/>
      <c r="BJ5889" s="13"/>
      <c r="BK5889" s="13"/>
      <c r="BL5889" s="13"/>
      <c r="BM5889" s="13"/>
      <c r="BN5889" s="13"/>
    </row>
    <row r="5890" spans="4:66" x14ac:dyDescent="0.25">
      <c r="D5890" s="7"/>
      <c r="E5890" s="10"/>
      <c r="F5890" s="10"/>
      <c r="G5890" s="10"/>
      <c r="H5890" s="10"/>
      <c r="I5890" s="10"/>
      <c r="J5890" s="10"/>
      <c r="K5890" s="11"/>
      <c r="L5890" s="11"/>
      <c r="M5890" s="12"/>
      <c r="N5890" s="12"/>
      <c r="O5890" s="12"/>
      <c r="P5890" s="12"/>
      <c r="Q5890" s="12"/>
      <c r="R5890" s="12"/>
      <c r="S5890" s="12"/>
      <c r="T5890" s="12"/>
      <c r="U5890" s="12"/>
      <c r="V5890" s="12"/>
      <c r="W5890" s="12"/>
      <c r="X5890" s="12"/>
      <c r="Y5890" s="12"/>
      <c r="Z5890" s="12"/>
      <c r="AA5890" s="12"/>
      <c r="AB5890" s="12"/>
      <c r="AC5890" s="12"/>
      <c r="AD5890" s="12"/>
      <c r="AE5890" s="12"/>
      <c r="AF5890" s="12"/>
      <c r="AG5890" s="12"/>
      <c r="AH5890" s="12"/>
      <c r="AI5890" s="12"/>
      <c r="AJ5890" s="12"/>
      <c r="AK5890" s="12"/>
      <c r="AL5890" s="12"/>
      <c r="AM5890" s="12"/>
      <c r="AN5890" s="12"/>
      <c r="AO5890" s="12"/>
      <c r="AP5890" s="12"/>
      <c r="AQ5890" s="12"/>
      <c r="AR5890" s="12"/>
      <c r="AS5890" s="12"/>
      <c r="AT5890" s="12"/>
      <c r="AU5890" s="12"/>
      <c r="AV5890" s="12"/>
      <c r="AW5890" s="12"/>
      <c r="AX5890" s="12"/>
      <c r="AY5890" s="12"/>
      <c r="AZ5890" s="12"/>
      <c r="BA5890" s="12"/>
      <c r="BB5890" s="12"/>
      <c r="BC5890" s="12"/>
      <c r="BD5890" s="12"/>
      <c r="BE5890" s="12"/>
      <c r="BF5890" s="12"/>
      <c r="BG5890" s="12"/>
      <c r="BH5890" s="12"/>
      <c r="BI5890" s="12"/>
      <c r="BJ5890" s="13"/>
      <c r="BK5890" s="13"/>
      <c r="BL5890" s="13"/>
      <c r="BM5890" s="13"/>
      <c r="BN5890" s="13"/>
    </row>
    <row r="5891" spans="4:66" x14ac:dyDescent="0.25">
      <c r="D5891" s="7"/>
      <c r="E5891" s="10"/>
      <c r="F5891" s="10"/>
      <c r="G5891" s="10"/>
      <c r="H5891" s="10"/>
      <c r="I5891" s="10"/>
      <c r="J5891" s="10"/>
      <c r="K5891" s="11"/>
      <c r="L5891" s="11"/>
      <c r="M5891" s="12"/>
      <c r="N5891" s="12"/>
      <c r="O5891" s="12"/>
      <c r="P5891" s="12"/>
      <c r="Q5891" s="12"/>
      <c r="R5891" s="12"/>
      <c r="S5891" s="12"/>
      <c r="T5891" s="12"/>
      <c r="U5891" s="12"/>
      <c r="V5891" s="12"/>
      <c r="W5891" s="12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2"/>
      <c r="AS5891" s="12"/>
      <c r="AT5891" s="12"/>
      <c r="AU5891" s="12"/>
      <c r="AV5891" s="12"/>
      <c r="AW5891" s="12"/>
      <c r="AX5891" s="12"/>
      <c r="AY5891" s="12"/>
      <c r="AZ5891" s="12"/>
      <c r="BA5891" s="12"/>
      <c r="BB5891" s="12"/>
      <c r="BC5891" s="12"/>
      <c r="BD5891" s="12"/>
      <c r="BE5891" s="12"/>
      <c r="BF5891" s="12"/>
      <c r="BG5891" s="12"/>
      <c r="BH5891" s="12"/>
      <c r="BI5891" s="12"/>
      <c r="BJ5891" s="13"/>
      <c r="BK5891" s="13"/>
      <c r="BL5891" s="13"/>
      <c r="BM5891" s="13"/>
      <c r="BN5891" s="13"/>
    </row>
    <row r="5892" spans="4:66" x14ac:dyDescent="0.25">
      <c r="D5892" s="7"/>
      <c r="E5892" s="10"/>
      <c r="F5892" s="10"/>
      <c r="G5892" s="10"/>
      <c r="H5892" s="10"/>
      <c r="I5892" s="10"/>
      <c r="J5892" s="10"/>
      <c r="K5892" s="11"/>
      <c r="L5892" s="11"/>
      <c r="M5892" s="12"/>
      <c r="N5892" s="12"/>
      <c r="O5892" s="12"/>
      <c r="P5892" s="12"/>
      <c r="Q5892" s="12"/>
      <c r="R5892" s="12"/>
      <c r="S5892" s="12"/>
      <c r="T5892" s="12"/>
      <c r="U5892" s="12"/>
      <c r="V5892" s="12"/>
      <c r="W5892" s="12"/>
      <c r="X5892" s="12"/>
      <c r="Y5892" s="12"/>
      <c r="Z5892" s="12"/>
      <c r="AA5892" s="12"/>
      <c r="AB5892" s="12"/>
      <c r="AC5892" s="12"/>
      <c r="AD5892" s="12"/>
      <c r="AE5892" s="12"/>
      <c r="AF5892" s="12"/>
      <c r="AG5892" s="12"/>
      <c r="AH5892" s="12"/>
      <c r="AI5892" s="12"/>
      <c r="AJ5892" s="12"/>
      <c r="AK5892" s="12"/>
      <c r="AL5892" s="12"/>
      <c r="AM5892" s="12"/>
      <c r="AN5892" s="12"/>
      <c r="AO5892" s="12"/>
      <c r="AP5892" s="12"/>
      <c r="AQ5892" s="12"/>
      <c r="AR5892" s="12"/>
      <c r="AS5892" s="12"/>
      <c r="AT5892" s="12"/>
      <c r="AU5892" s="12"/>
      <c r="AV5892" s="12"/>
      <c r="AW5892" s="12"/>
      <c r="AX5892" s="12"/>
      <c r="AY5892" s="12"/>
      <c r="AZ5892" s="12"/>
      <c r="BA5892" s="12"/>
      <c r="BB5892" s="12"/>
      <c r="BC5892" s="12"/>
      <c r="BD5892" s="12"/>
      <c r="BE5892" s="12"/>
      <c r="BF5892" s="12"/>
      <c r="BG5892" s="12"/>
      <c r="BH5892" s="12"/>
      <c r="BI5892" s="12"/>
      <c r="BJ5892" s="13"/>
      <c r="BK5892" s="13"/>
      <c r="BL5892" s="13"/>
      <c r="BM5892" s="13"/>
      <c r="BN5892" s="13"/>
    </row>
    <row r="5893" spans="4:66" x14ac:dyDescent="0.25">
      <c r="D5893" s="7"/>
      <c r="E5893" s="10"/>
      <c r="F5893" s="10"/>
      <c r="G5893" s="10"/>
      <c r="H5893" s="10"/>
      <c r="I5893" s="10"/>
      <c r="J5893" s="10"/>
      <c r="K5893" s="11"/>
      <c r="L5893" s="11"/>
      <c r="M5893" s="12"/>
      <c r="N5893" s="12"/>
      <c r="O5893" s="12"/>
      <c r="P5893" s="12"/>
      <c r="Q5893" s="12"/>
      <c r="R5893" s="12"/>
      <c r="S5893" s="12"/>
      <c r="T5893" s="12"/>
      <c r="U5893" s="12"/>
      <c r="V5893" s="12"/>
      <c r="W5893" s="12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2"/>
      <c r="AS5893" s="12"/>
      <c r="AT5893" s="12"/>
      <c r="AU5893" s="12"/>
      <c r="AV5893" s="12"/>
      <c r="AW5893" s="12"/>
      <c r="AX5893" s="12"/>
      <c r="AY5893" s="12"/>
      <c r="AZ5893" s="12"/>
      <c r="BA5893" s="12"/>
      <c r="BB5893" s="12"/>
      <c r="BC5893" s="12"/>
      <c r="BD5893" s="12"/>
      <c r="BE5893" s="12"/>
      <c r="BF5893" s="12"/>
      <c r="BG5893" s="12"/>
      <c r="BH5893" s="12"/>
      <c r="BI5893" s="12"/>
      <c r="BJ5893" s="13"/>
      <c r="BK5893" s="13"/>
      <c r="BL5893" s="13"/>
      <c r="BM5893" s="13"/>
      <c r="BN5893" s="13"/>
    </row>
    <row r="5894" spans="4:66" x14ac:dyDescent="0.25">
      <c r="D5894" s="7"/>
      <c r="E5894" s="10"/>
      <c r="F5894" s="10"/>
      <c r="G5894" s="10"/>
      <c r="H5894" s="10"/>
      <c r="I5894" s="10"/>
      <c r="J5894" s="10"/>
      <c r="K5894" s="11"/>
      <c r="L5894" s="11"/>
      <c r="M5894" s="12"/>
      <c r="N5894" s="12"/>
      <c r="O5894" s="12"/>
      <c r="P5894" s="12"/>
      <c r="Q5894" s="12"/>
      <c r="R5894" s="12"/>
      <c r="S5894" s="12"/>
      <c r="T5894" s="12"/>
      <c r="U5894" s="12"/>
      <c r="V5894" s="12"/>
      <c r="W5894" s="12"/>
      <c r="X5894" s="12"/>
      <c r="Y5894" s="12"/>
      <c r="Z5894" s="12"/>
      <c r="AA5894" s="12"/>
      <c r="AB5894" s="12"/>
      <c r="AC5894" s="12"/>
      <c r="AD5894" s="12"/>
      <c r="AE5894" s="12"/>
      <c r="AF5894" s="12"/>
      <c r="AG5894" s="12"/>
      <c r="AH5894" s="12"/>
      <c r="AI5894" s="12"/>
      <c r="AJ5894" s="12"/>
      <c r="AK5894" s="12"/>
      <c r="AL5894" s="12"/>
      <c r="AM5894" s="12"/>
      <c r="AN5894" s="12"/>
      <c r="AO5894" s="12"/>
      <c r="AP5894" s="12"/>
      <c r="AQ5894" s="12"/>
      <c r="AR5894" s="12"/>
      <c r="AS5894" s="12"/>
      <c r="AT5894" s="12"/>
      <c r="AU5894" s="12"/>
      <c r="AV5894" s="12"/>
      <c r="AW5894" s="12"/>
      <c r="AX5894" s="12"/>
      <c r="AY5894" s="12"/>
      <c r="AZ5894" s="12"/>
      <c r="BA5894" s="12"/>
      <c r="BB5894" s="12"/>
      <c r="BC5894" s="12"/>
      <c r="BD5894" s="12"/>
      <c r="BE5894" s="12"/>
      <c r="BF5894" s="12"/>
      <c r="BG5894" s="12"/>
      <c r="BH5894" s="12"/>
      <c r="BI5894" s="12"/>
      <c r="BJ5894" s="13"/>
      <c r="BK5894" s="13"/>
      <c r="BL5894" s="13"/>
      <c r="BM5894" s="13"/>
      <c r="BN5894" s="13"/>
    </row>
    <row r="5895" spans="4:66" s="14" customFormat="1" x14ac:dyDescent="0.25">
      <c r="D5895" s="21"/>
      <c r="K5895" s="16"/>
      <c r="L5895" s="16"/>
      <c r="M5895" s="17"/>
      <c r="N5895" s="17"/>
      <c r="O5895" s="17"/>
      <c r="P5895" s="17"/>
      <c r="Q5895" s="17"/>
      <c r="R5895" s="17"/>
      <c r="S5895" s="17"/>
      <c r="T5895" s="17"/>
      <c r="U5895" s="17"/>
      <c r="V5895" s="17"/>
      <c r="W5895" s="17"/>
      <c r="X5895" s="17"/>
      <c r="Y5895" s="17"/>
      <c r="Z5895" s="17"/>
      <c r="AA5895" s="17"/>
      <c r="AB5895" s="17"/>
      <c r="AC5895" s="17"/>
      <c r="AD5895" s="17"/>
      <c r="AE5895" s="17"/>
      <c r="AF5895" s="17"/>
      <c r="AG5895" s="17"/>
      <c r="AH5895" s="17"/>
      <c r="AI5895" s="17"/>
      <c r="AJ5895" s="17"/>
      <c r="AK5895" s="17"/>
      <c r="AL5895" s="17"/>
      <c r="AM5895" s="17"/>
      <c r="AN5895" s="17"/>
      <c r="AO5895" s="17"/>
      <c r="AP5895" s="17"/>
      <c r="AQ5895" s="17"/>
      <c r="AR5895" s="17"/>
      <c r="AS5895" s="17"/>
      <c r="AT5895" s="17"/>
      <c r="AU5895" s="17"/>
      <c r="AV5895" s="17"/>
      <c r="AW5895" s="17"/>
      <c r="AX5895" s="17"/>
      <c r="AY5895" s="17"/>
      <c r="AZ5895" s="17"/>
      <c r="BA5895" s="17"/>
      <c r="BB5895" s="17"/>
      <c r="BC5895" s="17"/>
      <c r="BD5895" s="17"/>
      <c r="BE5895" s="17"/>
      <c r="BF5895" s="17"/>
      <c r="BG5895" s="17"/>
      <c r="BH5895" s="17"/>
      <c r="BI5895" s="17"/>
      <c r="BJ5895" s="18"/>
      <c r="BK5895" s="18"/>
      <c r="BL5895" s="18"/>
      <c r="BM5895" s="18"/>
      <c r="BN5895" s="18"/>
    </row>
    <row r="5896" spans="4:66" x14ac:dyDescent="0.25">
      <c r="D5896" s="6"/>
      <c r="E5896" s="10"/>
      <c r="F5896" s="10"/>
      <c r="G5896" s="10"/>
      <c r="H5896" s="10"/>
      <c r="I5896" s="10"/>
      <c r="J5896" s="10"/>
      <c r="K5896" s="11"/>
      <c r="L5896" s="11"/>
      <c r="M5896" s="12"/>
      <c r="N5896" s="12"/>
      <c r="O5896" s="12"/>
      <c r="P5896" s="12"/>
      <c r="Q5896" s="12"/>
      <c r="R5896" s="12"/>
      <c r="S5896" s="12"/>
      <c r="T5896" s="12"/>
      <c r="U5896" s="12"/>
      <c r="V5896" s="12"/>
      <c r="W5896" s="12"/>
      <c r="X5896" s="12"/>
      <c r="Y5896" s="12"/>
      <c r="Z5896" s="12"/>
      <c r="AA5896" s="12"/>
      <c r="AB5896" s="12"/>
      <c r="AC5896" s="12"/>
      <c r="AD5896" s="12"/>
      <c r="AE5896" s="12"/>
      <c r="AF5896" s="12"/>
      <c r="AG5896" s="12"/>
      <c r="AH5896" s="12"/>
      <c r="AI5896" s="12"/>
      <c r="AJ5896" s="12"/>
      <c r="AK5896" s="12"/>
      <c r="AL5896" s="12"/>
      <c r="AM5896" s="12"/>
      <c r="AN5896" s="12"/>
      <c r="AO5896" s="12"/>
      <c r="AP5896" s="12"/>
      <c r="AQ5896" s="12"/>
      <c r="AR5896" s="12"/>
      <c r="AS5896" s="12"/>
      <c r="AT5896" s="12"/>
      <c r="AU5896" s="12"/>
      <c r="AV5896" s="12"/>
      <c r="AW5896" s="12"/>
      <c r="AX5896" s="12"/>
      <c r="AY5896" s="12"/>
      <c r="AZ5896" s="12"/>
      <c r="BA5896" s="12"/>
      <c r="BB5896" s="12"/>
      <c r="BC5896" s="12"/>
      <c r="BD5896" s="12"/>
      <c r="BE5896" s="12"/>
      <c r="BF5896" s="12"/>
      <c r="BG5896" s="12"/>
      <c r="BH5896" s="12"/>
      <c r="BI5896" s="12"/>
      <c r="BJ5896" s="13"/>
      <c r="BK5896" s="13"/>
      <c r="BL5896" s="13"/>
      <c r="BM5896" s="13"/>
      <c r="BN5896" s="13"/>
    </row>
    <row r="5897" spans="4:66" x14ac:dyDescent="0.25">
      <c r="D5897" s="6"/>
      <c r="E5897" s="10"/>
      <c r="F5897" s="10"/>
      <c r="G5897" s="10"/>
      <c r="H5897" s="10"/>
      <c r="I5897" s="10"/>
      <c r="J5897" s="10"/>
      <c r="K5897" s="11"/>
      <c r="L5897" s="11"/>
      <c r="M5897" s="12"/>
      <c r="N5897" s="12"/>
      <c r="O5897" s="12"/>
      <c r="P5897" s="12"/>
      <c r="Q5897" s="12"/>
      <c r="R5897" s="12"/>
      <c r="S5897" s="12"/>
      <c r="T5897" s="12"/>
      <c r="U5897" s="12"/>
      <c r="V5897" s="12"/>
      <c r="W5897" s="12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2"/>
      <c r="AS5897" s="12"/>
      <c r="AT5897" s="12"/>
      <c r="AU5897" s="12"/>
      <c r="AV5897" s="12"/>
      <c r="AW5897" s="12"/>
      <c r="AX5897" s="12"/>
      <c r="AY5897" s="12"/>
      <c r="AZ5897" s="12"/>
      <c r="BA5897" s="12"/>
      <c r="BB5897" s="12"/>
      <c r="BC5897" s="12"/>
      <c r="BD5897" s="12"/>
      <c r="BE5897" s="12"/>
      <c r="BF5897" s="12"/>
      <c r="BG5897" s="12"/>
      <c r="BH5897" s="12"/>
      <c r="BI5897" s="12"/>
      <c r="BJ5897" s="13"/>
      <c r="BK5897" s="13"/>
      <c r="BL5897" s="13"/>
      <c r="BM5897" s="13"/>
      <c r="BN5897" s="13"/>
    </row>
    <row r="5898" spans="4:66" x14ac:dyDescent="0.25">
      <c r="D5898" s="6"/>
      <c r="E5898" s="10"/>
      <c r="F5898" s="10"/>
      <c r="G5898" s="10"/>
      <c r="H5898" s="10"/>
      <c r="I5898" s="10"/>
      <c r="J5898" s="10"/>
      <c r="K5898" s="11"/>
      <c r="L5898" s="11"/>
      <c r="M5898" s="12"/>
      <c r="N5898" s="12"/>
      <c r="O5898" s="12"/>
      <c r="P5898" s="12"/>
      <c r="Q5898" s="12"/>
      <c r="R5898" s="12"/>
      <c r="S5898" s="12"/>
      <c r="T5898" s="12"/>
      <c r="U5898" s="12"/>
      <c r="V5898" s="12"/>
      <c r="W5898" s="12"/>
      <c r="X5898" s="12"/>
      <c r="Y5898" s="12"/>
      <c r="Z5898" s="12"/>
      <c r="AA5898" s="12"/>
      <c r="AB5898" s="12"/>
      <c r="AC5898" s="12"/>
      <c r="AD5898" s="12"/>
      <c r="AE5898" s="12"/>
      <c r="AF5898" s="12"/>
      <c r="AG5898" s="12"/>
      <c r="AH5898" s="12"/>
      <c r="AI5898" s="12"/>
      <c r="AJ5898" s="12"/>
      <c r="AK5898" s="12"/>
      <c r="AL5898" s="12"/>
      <c r="AM5898" s="12"/>
      <c r="AN5898" s="12"/>
      <c r="AO5898" s="12"/>
      <c r="AP5898" s="12"/>
      <c r="AQ5898" s="12"/>
      <c r="AR5898" s="12"/>
      <c r="AS5898" s="12"/>
      <c r="AT5898" s="12"/>
      <c r="AU5898" s="12"/>
      <c r="AV5898" s="12"/>
      <c r="AW5898" s="12"/>
      <c r="AX5898" s="12"/>
      <c r="AY5898" s="12"/>
      <c r="AZ5898" s="12"/>
      <c r="BA5898" s="12"/>
      <c r="BB5898" s="12"/>
      <c r="BC5898" s="12"/>
      <c r="BD5898" s="12"/>
      <c r="BE5898" s="12"/>
      <c r="BF5898" s="12"/>
      <c r="BG5898" s="12"/>
      <c r="BH5898" s="12"/>
      <c r="BI5898" s="12"/>
      <c r="BJ5898" s="13"/>
      <c r="BK5898" s="13"/>
      <c r="BL5898" s="13"/>
      <c r="BM5898" s="13"/>
      <c r="BN5898" s="13"/>
    </row>
    <row r="5899" spans="4:66" x14ac:dyDescent="0.25">
      <c r="D5899" s="6"/>
      <c r="E5899" s="10"/>
      <c r="F5899" s="10"/>
      <c r="G5899" s="10"/>
      <c r="H5899" s="10"/>
      <c r="I5899" s="10"/>
      <c r="J5899" s="10"/>
      <c r="K5899" s="11"/>
      <c r="L5899" s="11"/>
      <c r="M5899" s="12"/>
      <c r="N5899" s="12"/>
      <c r="O5899" s="12"/>
      <c r="P5899" s="12"/>
      <c r="Q5899" s="12"/>
      <c r="R5899" s="12"/>
      <c r="S5899" s="12"/>
      <c r="T5899" s="12"/>
      <c r="U5899" s="12"/>
      <c r="V5899" s="12"/>
      <c r="W5899" s="12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2"/>
      <c r="AS5899" s="12"/>
      <c r="AT5899" s="12"/>
      <c r="AU5899" s="12"/>
      <c r="AV5899" s="12"/>
      <c r="AW5899" s="12"/>
      <c r="AX5899" s="12"/>
      <c r="AY5899" s="12"/>
      <c r="AZ5899" s="12"/>
      <c r="BA5899" s="12"/>
      <c r="BB5899" s="12"/>
      <c r="BC5899" s="12"/>
      <c r="BD5899" s="12"/>
      <c r="BE5899" s="12"/>
      <c r="BF5899" s="12"/>
      <c r="BG5899" s="12"/>
      <c r="BH5899" s="12"/>
      <c r="BI5899" s="12"/>
      <c r="BJ5899" s="13"/>
      <c r="BK5899" s="13"/>
      <c r="BL5899" s="13"/>
      <c r="BM5899" s="13"/>
      <c r="BN5899" s="13"/>
    </row>
    <row r="5900" spans="4:66" x14ac:dyDescent="0.25">
      <c r="D5900" s="6"/>
      <c r="E5900" s="10"/>
      <c r="F5900" s="10"/>
      <c r="G5900" s="10"/>
      <c r="H5900" s="10"/>
      <c r="I5900" s="10"/>
      <c r="J5900" s="10"/>
      <c r="K5900" s="11"/>
      <c r="L5900" s="11"/>
      <c r="M5900" s="12"/>
      <c r="N5900" s="12"/>
      <c r="O5900" s="12"/>
      <c r="P5900" s="12"/>
      <c r="Q5900" s="12"/>
      <c r="R5900" s="12"/>
      <c r="S5900" s="12"/>
      <c r="T5900" s="12"/>
      <c r="U5900" s="12"/>
      <c r="V5900" s="12"/>
      <c r="W5900" s="12"/>
      <c r="X5900" s="12"/>
      <c r="Y5900" s="12"/>
      <c r="Z5900" s="12"/>
      <c r="AA5900" s="12"/>
      <c r="AB5900" s="12"/>
      <c r="AC5900" s="12"/>
      <c r="AD5900" s="12"/>
      <c r="AE5900" s="12"/>
      <c r="AF5900" s="12"/>
      <c r="AG5900" s="12"/>
      <c r="AH5900" s="12"/>
      <c r="AI5900" s="12"/>
      <c r="AJ5900" s="12"/>
      <c r="AK5900" s="12"/>
      <c r="AL5900" s="12"/>
      <c r="AM5900" s="12"/>
      <c r="AN5900" s="12"/>
      <c r="AO5900" s="12"/>
      <c r="AP5900" s="12"/>
      <c r="AQ5900" s="12"/>
      <c r="AR5900" s="12"/>
      <c r="AS5900" s="12"/>
      <c r="AT5900" s="12"/>
      <c r="AU5900" s="12"/>
      <c r="AV5900" s="12"/>
      <c r="AW5900" s="12"/>
      <c r="AX5900" s="12"/>
      <c r="AY5900" s="12"/>
      <c r="AZ5900" s="12"/>
      <c r="BA5900" s="12"/>
      <c r="BB5900" s="12"/>
      <c r="BC5900" s="12"/>
      <c r="BD5900" s="12"/>
      <c r="BE5900" s="12"/>
      <c r="BF5900" s="12"/>
      <c r="BG5900" s="12"/>
      <c r="BH5900" s="12"/>
      <c r="BI5900" s="12"/>
      <c r="BJ5900" s="13"/>
      <c r="BK5900" s="13"/>
      <c r="BL5900" s="13"/>
      <c r="BM5900" s="13"/>
      <c r="BN5900" s="13"/>
    </row>
    <row r="5901" spans="4:66" x14ac:dyDescent="0.25">
      <c r="D5901" s="6"/>
      <c r="E5901" s="10"/>
      <c r="F5901" s="10"/>
      <c r="G5901" s="10"/>
      <c r="H5901" s="10"/>
      <c r="I5901" s="10"/>
      <c r="J5901" s="10"/>
      <c r="K5901" s="11"/>
      <c r="L5901" s="11"/>
      <c r="M5901" s="12"/>
      <c r="N5901" s="12"/>
      <c r="O5901" s="12"/>
      <c r="P5901" s="12"/>
      <c r="Q5901" s="12"/>
      <c r="R5901" s="12"/>
      <c r="S5901" s="12"/>
      <c r="T5901" s="12"/>
      <c r="U5901" s="12"/>
      <c r="V5901" s="12"/>
      <c r="W5901" s="12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2"/>
      <c r="AS5901" s="12"/>
      <c r="AT5901" s="12"/>
      <c r="AU5901" s="12"/>
      <c r="AV5901" s="12"/>
      <c r="AW5901" s="12"/>
      <c r="AX5901" s="12"/>
      <c r="AY5901" s="12"/>
      <c r="AZ5901" s="12"/>
      <c r="BA5901" s="12"/>
      <c r="BB5901" s="12"/>
      <c r="BC5901" s="12"/>
      <c r="BD5901" s="12"/>
      <c r="BE5901" s="12"/>
      <c r="BF5901" s="12"/>
      <c r="BG5901" s="12"/>
      <c r="BH5901" s="12"/>
      <c r="BI5901" s="12"/>
      <c r="BJ5901" s="13"/>
      <c r="BK5901" s="13"/>
      <c r="BL5901" s="13"/>
      <c r="BM5901" s="13"/>
      <c r="BN5901" s="13"/>
    </row>
    <row r="5902" spans="4:66" x14ac:dyDescent="0.25">
      <c r="D5902" s="6"/>
      <c r="E5902" s="10"/>
      <c r="F5902" s="10"/>
      <c r="G5902" s="10"/>
      <c r="H5902" s="10"/>
      <c r="I5902" s="10"/>
      <c r="J5902" s="10"/>
      <c r="K5902" s="11"/>
      <c r="L5902" s="11"/>
      <c r="M5902" s="12"/>
      <c r="N5902" s="12"/>
      <c r="O5902" s="12"/>
      <c r="P5902" s="12"/>
      <c r="Q5902" s="12"/>
      <c r="R5902" s="12"/>
      <c r="S5902" s="12"/>
      <c r="T5902" s="12"/>
      <c r="U5902" s="12"/>
      <c r="V5902" s="12"/>
      <c r="W5902" s="12"/>
      <c r="X5902" s="12"/>
      <c r="Y5902" s="12"/>
      <c r="Z5902" s="12"/>
      <c r="AA5902" s="12"/>
      <c r="AB5902" s="12"/>
      <c r="AC5902" s="12"/>
      <c r="AD5902" s="12"/>
      <c r="AE5902" s="12"/>
      <c r="AF5902" s="12"/>
      <c r="AG5902" s="12"/>
      <c r="AH5902" s="12"/>
      <c r="AI5902" s="12"/>
      <c r="AJ5902" s="12"/>
      <c r="AK5902" s="12"/>
      <c r="AL5902" s="12"/>
      <c r="AM5902" s="12"/>
      <c r="AN5902" s="12"/>
      <c r="AO5902" s="12"/>
      <c r="AP5902" s="12"/>
      <c r="AQ5902" s="12"/>
      <c r="AR5902" s="12"/>
      <c r="AS5902" s="12"/>
      <c r="AT5902" s="12"/>
      <c r="AU5902" s="12"/>
      <c r="AV5902" s="12"/>
      <c r="AW5902" s="12"/>
      <c r="AX5902" s="12"/>
      <c r="AY5902" s="12"/>
      <c r="AZ5902" s="12"/>
      <c r="BA5902" s="12"/>
      <c r="BB5902" s="12"/>
      <c r="BC5902" s="12"/>
      <c r="BD5902" s="12"/>
      <c r="BE5902" s="12"/>
      <c r="BF5902" s="12"/>
      <c r="BG5902" s="12"/>
      <c r="BH5902" s="12"/>
      <c r="BI5902" s="12"/>
      <c r="BJ5902" s="13"/>
      <c r="BK5902" s="13"/>
      <c r="BL5902" s="13"/>
      <c r="BM5902" s="13"/>
      <c r="BN5902" s="13"/>
    </row>
    <row r="5903" spans="4:66" x14ac:dyDescent="0.25">
      <c r="D5903" s="6"/>
      <c r="E5903" s="10"/>
      <c r="F5903" s="10"/>
      <c r="G5903" s="10"/>
      <c r="H5903" s="10"/>
      <c r="I5903" s="10"/>
      <c r="J5903" s="10"/>
      <c r="K5903" s="11"/>
      <c r="L5903" s="11"/>
      <c r="M5903" s="12"/>
      <c r="N5903" s="12"/>
      <c r="O5903" s="12"/>
      <c r="P5903" s="12"/>
      <c r="Q5903" s="12"/>
      <c r="R5903" s="12"/>
      <c r="S5903" s="12"/>
      <c r="T5903" s="12"/>
      <c r="U5903" s="12"/>
      <c r="V5903" s="12"/>
      <c r="W5903" s="12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2"/>
      <c r="AS5903" s="12"/>
      <c r="AT5903" s="12"/>
      <c r="AU5903" s="12"/>
      <c r="AV5903" s="12"/>
      <c r="AW5903" s="12"/>
      <c r="AX5903" s="12"/>
      <c r="AY5903" s="12"/>
      <c r="AZ5903" s="12"/>
      <c r="BA5903" s="12"/>
      <c r="BB5903" s="12"/>
      <c r="BC5903" s="12"/>
      <c r="BD5903" s="12"/>
      <c r="BE5903" s="12"/>
      <c r="BF5903" s="12"/>
      <c r="BG5903" s="12"/>
      <c r="BH5903" s="12"/>
      <c r="BI5903" s="12"/>
      <c r="BJ5903" s="13"/>
      <c r="BK5903" s="13"/>
      <c r="BL5903" s="13"/>
      <c r="BM5903" s="13"/>
      <c r="BN5903" s="13"/>
    </row>
    <row r="5904" spans="4:66" x14ac:dyDescent="0.25">
      <c r="D5904" s="6"/>
      <c r="E5904" s="10"/>
      <c r="F5904" s="10"/>
      <c r="G5904" s="10"/>
      <c r="H5904" s="10"/>
      <c r="I5904" s="10"/>
      <c r="J5904" s="10"/>
      <c r="K5904" s="11"/>
      <c r="L5904" s="11"/>
      <c r="M5904" s="12"/>
      <c r="N5904" s="12"/>
      <c r="O5904" s="12"/>
      <c r="P5904" s="12"/>
      <c r="Q5904" s="12"/>
      <c r="R5904" s="12"/>
      <c r="S5904" s="12"/>
      <c r="T5904" s="12"/>
      <c r="U5904" s="12"/>
      <c r="V5904" s="12"/>
      <c r="W5904" s="12"/>
      <c r="X5904" s="12"/>
      <c r="Y5904" s="12"/>
      <c r="Z5904" s="12"/>
      <c r="AA5904" s="12"/>
      <c r="AB5904" s="12"/>
      <c r="AC5904" s="12"/>
      <c r="AD5904" s="12"/>
      <c r="AE5904" s="12"/>
      <c r="AF5904" s="12"/>
      <c r="AG5904" s="12"/>
      <c r="AH5904" s="12"/>
      <c r="AI5904" s="12"/>
      <c r="AJ5904" s="12"/>
      <c r="AK5904" s="12"/>
      <c r="AL5904" s="12"/>
      <c r="AM5904" s="12"/>
      <c r="AN5904" s="12"/>
      <c r="AO5904" s="12"/>
      <c r="AP5904" s="12"/>
      <c r="AQ5904" s="12"/>
      <c r="AR5904" s="12"/>
      <c r="AS5904" s="12"/>
      <c r="AT5904" s="12"/>
      <c r="AU5904" s="12"/>
      <c r="AV5904" s="12"/>
      <c r="AW5904" s="12"/>
      <c r="AX5904" s="12"/>
      <c r="AY5904" s="12"/>
      <c r="AZ5904" s="12"/>
      <c r="BA5904" s="12"/>
      <c r="BB5904" s="12"/>
      <c r="BC5904" s="12"/>
      <c r="BD5904" s="12"/>
      <c r="BE5904" s="12"/>
      <c r="BF5904" s="12"/>
      <c r="BG5904" s="12"/>
      <c r="BH5904" s="12"/>
      <c r="BI5904" s="12"/>
      <c r="BJ5904" s="13"/>
      <c r="BK5904" s="13"/>
      <c r="BL5904" s="13"/>
      <c r="BM5904" s="13"/>
      <c r="BN5904" s="13"/>
    </row>
    <row r="5905" spans="4:66" x14ac:dyDescent="0.25">
      <c r="D5905" s="6"/>
      <c r="E5905" s="10"/>
      <c r="F5905" s="10"/>
      <c r="G5905" s="10"/>
      <c r="H5905" s="10"/>
      <c r="I5905" s="10"/>
      <c r="J5905" s="10"/>
      <c r="K5905" s="11"/>
      <c r="L5905" s="11"/>
      <c r="M5905" s="12"/>
      <c r="N5905" s="12"/>
      <c r="O5905" s="12"/>
      <c r="P5905" s="12"/>
      <c r="Q5905" s="12"/>
      <c r="R5905" s="12"/>
      <c r="S5905" s="12"/>
      <c r="T5905" s="12"/>
      <c r="U5905" s="12"/>
      <c r="V5905" s="12"/>
      <c r="W5905" s="12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2"/>
      <c r="AS5905" s="12"/>
      <c r="AT5905" s="12"/>
      <c r="AU5905" s="12"/>
      <c r="AV5905" s="12"/>
      <c r="AW5905" s="12"/>
      <c r="AX5905" s="12"/>
      <c r="AY5905" s="12"/>
      <c r="AZ5905" s="12"/>
      <c r="BA5905" s="12"/>
      <c r="BB5905" s="12"/>
      <c r="BC5905" s="12"/>
      <c r="BD5905" s="12"/>
      <c r="BE5905" s="12"/>
      <c r="BF5905" s="12"/>
      <c r="BG5905" s="12"/>
      <c r="BH5905" s="12"/>
      <c r="BI5905" s="12"/>
      <c r="BJ5905" s="13"/>
      <c r="BK5905" s="13"/>
      <c r="BL5905" s="13"/>
      <c r="BM5905" s="13"/>
      <c r="BN5905" s="13"/>
    </row>
    <row r="5906" spans="4:66" x14ac:dyDescent="0.25">
      <c r="D5906" s="6"/>
      <c r="E5906" s="10"/>
      <c r="F5906" s="10"/>
      <c r="G5906" s="10"/>
      <c r="H5906" s="10"/>
      <c r="I5906" s="10"/>
      <c r="J5906" s="10"/>
      <c r="K5906" s="11"/>
      <c r="L5906" s="11"/>
      <c r="M5906" s="12"/>
      <c r="N5906" s="12"/>
      <c r="O5906" s="12"/>
      <c r="P5906" s="12"/>
      <c r="Q5906" s="12"/>
      <c r="R5906" s="12"/>
      <c r="S5906" s="12"/>
      <c r="T5906" s="12"/>
      <c r="U5906" s="12"/>
      <c r="V5906" s="12"/>
      <c r="W5906" s="12"/>
      <c r="X5906" s="12"/>
      <c r="Y5906" s="12"/>
      <c r="Z5906" s="12"/>
      <c r="AA5906" s="12"/>
      <c r="AB5906" s="12"/>
      <c r="AC5906" s="12"/>
      <c r="AD5906" s="12"/>
      <c r="AE5906" s="12"/>
      <c r="AF5906" s="12"/>
      <c r="AG5906" s="12"/>
      <c r="AH5906" s="12"/>
      <c r="AI5906" s="12"/>
      <c r="AJ5906" s="12"/>
      <c r="AK5906" s="12"/>
      <c r="AL5906" s="12"/>
      <c r="AM5906" s="12"/>
      <c r="AN5906" s="12"/>
      <c r="AO5906" s="12"/>
      <c r="AP5906" s="12"/>
      <c r="AQ5906" s="12"/>
      <c r="AR5906" s="12"/>
      <c r="AS5906" s="12"/>
      <c r="AT5906" s="12"/>
      <c r="AU5906" s="12"/>
      <c r="AV5906" s="12"/>
      <c r="AW5906" s="12"/>
      <c r="AX5906" s="12"/>
      <c r="AY5906" s="12"/>
      <c r="AZ5906" s="12"/>
      <c r="BA5906" s="12"/>
      <c r="BB5906" s="12"/>
      <c r="BC5906" s="12"/>
      <c r="BD5906" s="12"/>
      <c r="BE5906" s="12"/>
      <c r="BF5906" s="12"/>
      <c r="BG5906" s="12"/>
      <c r="BH5906" s="12"/>
      <c r="BI5906" s="12"/>
      <c r="BJ5906" s="13"/>
      <c r="BK5906" s="13"/>
      <c r="BL5906" s="13"/>
      <c r="BM5906" s="13"/>
      <c r="BN5906" s="13"/>
    </row>
    <row r="5907" spans="4:66" x14ac:dyDescent="0.25">
      <c r="D5907" s="6"/>
      <c r="E5907" s="10"/>
      <c r="F5907" s="10"/>
      <c r="G5907" s="10"/>
      <c r="H5907" s="10"/>
      <c r="I5907" s="10"/>
      <c r="J5907" s="10"/>
      <c r="K5907" s="11"/>
      <c r="L5907" s="11"/>
      <c r="M5907" s="12"/>
      <c r="N5907" s="12"/>
      <c r="O5907" s="12"/>
      <c r="P5907" s="12"/>
      <c r="Q5907" s="12"/>
      <c r="R5907" s="12"/>
      <c r="S5907" s="12"/>
      <c r="T5907" s="12"/>
      <c r="U5907" s="12"/>
      <c r="V5907" s="12"/>
      <c r="W5907" s="12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2"/>
      <c r="AS5907" s="12"/>
      <c r="AT5907" s="12"/>
      <c r="AU5907" s="12"/>
      <c r="AV5907" s="12"/>
      <c r="AW5907" s="12"/>
      <c r="AX5907" s="12"/>
      <c r="AY5907" s="12"/>
      <c r="AZ5907" s="12"/>
      <c r="BA5907" s="12"/>
      <c r="BB5907" s="12"/>
      <c r="BC5907" s="12"/>
      <c r="BD5907" s="12"/>
      <c r="BE5907" s="12"/>
      <c r="BF5907" s="12"/>
      <c r="BG5907" s="12"/>
      <c r="BH5907" s="12"/>
      <c r="BI5907" s="12"/>
      <c r="BJ5907" s="13"/>
      <c r="BK5907" s="13"/>
      <c r="BL5907" s="13"/>
      <c r="BM5907" s="13"/>
      <c r="BN5907" s="13"/>
    </row>
    <row r="5908" spans="4:66" x14ac:dyDescent="0.25">
      <c r="D5908" s="6"/>
      <c r="E5908" s="10"/>
      <c r="F5908" s="10"/>
      <c r="G5908" s="10"/>
      <c r="H5908" s="10"/>
      <c r="I5908" s="10"/>
      <c r="J5908" s="10"/>
      <c r="K5908" s="11"/>
      <c r="L5908" s="11"/>
      <c r="M5908" s="12"/>
      <c r="N5908" s="12"/>
      <c r="O5908" s="12"/>
      <c r="P5908" s="12"/>
      <c r="Q5908" s="12"/>
      <c r="R5908" s="12"/>
      <c r="S5908" s="12"/>
      <c r="T5908" s="12"/>
      <c r="U5908" s="12"/>
      <c r="V5908" s="12"/>
      <c r="W5908" s="12"/>
      <c r="X5908" s="12"/>
      <c r="Y5908" s="12"/>
      <c r="Z5908" s="12"/>
      <c r="AA5908" s="12"/>
      <c r="AB5908" s="12"/>
      <c r="AC5908" s="12"/>
      <c r="AD5908" s="12"/>
      <c r="AE5908" s="12"/>
      <c r="AF5908" s="12"/>
      <c r="AG5908" s="12"/>
      <c r="AH5908" s="12"/>
      <c r="AI5908" s="12"/>
      <c r="AJ5908" s="12"/>
      <c r="AK5908" s="12"/>
      <c r="AL5908" s="12"/>
      <c r="AM5908" s="12"/>
      <c r="AN5908" s="12"/>
      <c r="AO5908" s="12"/>
      <c r="AP5908" s="12"/>
      <c r="AQ5908" s="12"/>
      <c r="AR5908" s="12"/>
      <c r="AS5908" s="12"/>
      <c r="AT5908" s="12"/>
      <c r="AU5908" s="12"/>
      <c r="AV5908" s="12"/>
      <c r="AW5908" s="12"/>
      <c r="AX5908" s="12"/>
      <c r="AY5908" s="12"/>
      <c r="AZ5908" s="12"/>
      <c r="BA5908" s="12"/>
      <c r="BB5908" s="12"/>
      <c r="BC5908" s="12"/>
      <c r="BD5908" s="12"/>
      <c r="BE5908" s="12"/>
      <c r="BF5908" s="12"/>
      <c r="BG5908" s="12"/>
      <c r="BH5908" s="12"/>
      <c r="BI5908" s="12"/>
      <c r="BJ5908" s="13"/>
      <c r="BK5908" s="13"/>
      <c r="BL5908" s="13"/>
      <c r="BM5908" s="13"/>
      <c r="BN5908" s="13"/>
    </row>
    <row r="5909" spans="4:66" x14ac:dyDescent="0.25">
      <c r="D5909" s="6"/>
      <c r="E5909" s="10"/>
      <c r="F5909" s="10"/>
      <c r="G5909" s="10"/>
      <c r="H5909" s="10"/>
      <c r="I5909" s="10"/>
      <c r="J5909" s="10"/>
      <c r="K5909" s="11"/>
      <c r="L5909" s="11"/>
      <c r="M5909" s="12"/>
      <c r="N5909" s="12"/>
      <c r="O5909" s="12"/>
      <c r="P5909" s="12"/>
      <c r="Q5909" s="12"/>
      <c r="R5909" s="12"/>
      <c r="S5909" s="12"/>
      <c r="T5909" s="12"/>
      <c r="U5909" s="12"/>
      <c r="V5909" s="12"/>
      <c r="W5909" s="12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2"/>
      <c r="AS5909" s="12"/>
      <c r="AT5909" s="12"/>
      <c r="AU5909" s="12"/>
      <c r="AV5909" s="12"/>
      <c r="AW5909" s="12"/>
      <c r="AX5909" s="12"/>
      <c r="AY5909" s="12"/>
      <c r="AZ5909" s="12"/>
      <c r="BA5909" s="12"/>
      <c r="BB5909" s="12"/>
      <c r="BC5909" s="12"/>
      <c r="BD5909" s="12"/>
      <c r="BE5909" s="12"/>
      <c r="BF5909" s="12"/>
      <c r="BG5909" s="12"/>
      <c r="BH5909" s="12"/>
      <c r="BI5909" s="12"/>
      <c r="BJ5909" s="13"/>
      <c r="BK5909" s="13"/>
      <c r="BL5909" s="13"/>
      <c r="BM5909" s="13"/>
      <c r="BN5909" s="13"/>
    </row>
    <row r="5910" spans="4:66" x14ac:dyDescent="0.25">
      <c r="D5910" s="6"/>
      <c r="E5910" s="10"/>
      <c r="F5910" s="10"/>
      <c r="G5910" s="10"/>
      <c r="H5910" s="10"/>
      <c r="I5910" s="10"/>
      <c r="J5910" s="10"/>
      <c r="K5910" s="11"/>
      <c r="L5910" s="11"/>
      <c r="M5910" s="12"/>
      <c r="N5910" s="12"/>
      <c r="O5910" s="12"/>
      <c r="P5910" s="12"/>
      <c r="Q5910" s="12"/>
      <c r="R5910" s="12"/>
      <c r="S5910" s="12"/>
      <c r="T5910" s="12"/>
      <c r="U5910" s="12"/>
      <c r="V5910" s="12"/>
      <c r="W5910" s="12"/>
      <c r="X5910" s="12"/>
      <c r="Y5910" s="12"/>
      <c r="Z5910" s="12"/>
      <c r="AA5910" s="12"/>
      <c r="AB5910" s="12"/>
      <c r="AC5910" s="12"/>
      <c r="AD5910" s="12"/>
      <c r="AE5910" s="12"/>
      <c r="AF5910" s="12"/>
      <c r="AG5910" s="12"/>
      <c r="AH5910" s="12"/>
      <c r="AI5910" s="12"/>
      <c r="AJ5910" s="12"/>
      <c r="AK5910" s="12"/>
      <c r="AL5910" s="12"/>
      <c r="AM5910" s="12"/>
      <c r="AN5910" s="12"/>
      <c r="AO5910" s="12"/>
      <c r="AP5910" s="12"/>
      <c r="AQ5910" s="12"/>
      <c r="AR5910" s="12"/>
      <c r="AS5910" s="12"/>
      <c r="AT5910" s="12"/>
      <c r="AU5910" s="12"/>
      <c r="AV5910" s="12"/>
      <c r="AW5910" s="12"/>
      <c r="AX5910" s="12"/>
      <c r="AY5910" s="12"/>
      <c r="AZ5910" s="12"/>
      <c r="BA5910" s="12"/>
      <c r="BB5910" s="12"/>
      <c r="BC5910" s="12"/>
      <c r="BD5910" s="12"/>
      <c r="BE5910" s="12"/>
      <c r="BF5910" s="12"/>
      <c r="BG5910" s="12"/>
      <c r="BH5910" s="12"/>
      <c r="BI5910" s="12"/>
      <c r="BJ5910" s="13"/>
      <c r="BK5910" s="13"/>
      <c r="BL5910" s="13"/>
      <c r="BM5910" s="13"/>
      <c r="BN5910" s="13"/>
    </row>
    <row r="5911" spans="4:66" x14ac:dyDescent="0.25">
      <c r="D5911" s="6"/>
      <c r="E5911" s="10"/>
      <c r="F5911" s="10"/>
      <c r="G5911" s="10"/>
      <c r="H5911" s="10"/>
      <c r="I5911" s="10"/>
      <c r="J5911" s="10"/>
      <c r="K5911" s="11"/>
      <c r="L5911" s="11"/>
      <c r="M5911" s="12"/>
      <c r="N5911" s="12"/>
      <c r="O5911" s="12"/>
      <c r="P5911" s="12"/>
      <c r="Q5911" s="12"/>
      <c r="R5911" s="12"/>
      <c r="S5911" s="12"/>
      <c r="T5911" s="12"/>
      <c r="U5911" s="12"/>
      <c r="V5911" s="12"/>
      <c r="W5911" s="12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2"/>
      <c r="AS5911" s="12"/>
      <c r="AT5911" s="12"/>
      <c r="AU5911" s="12"/>
      <c r="AV5911" s="12"/>
      <c r="AW5911" s="12"/>
      <c r="AX5911" s="12"/>
      <c r="AY5911" s="12"/>
      <c r="AZ5911" s="12"/>
      <c r="BA5911" s="12"/>
      <c r="BB5911" s="12"/>
      <c r="BC5911" s="12"/>
      <c r="BD5911" s="12"/>
      <c r="BE5911" s="12"/>
      <c r="BF5911" s="12"/>
      <c r="BG5911" s="12"/>
      <c r="BH5911" s="12"/>
      <c r="BI5911" s="12"/>
      <c r="BJ5911" s="13"/>
      <c r="BK5911" s="13"/>
      <c r="BL5911" s="13"/>
      <c r="BM5911" s="13"/>
      <c r="BN5911" s="13"/>
    </row>
    <row r="5912" spans="4:66" x14ac:dyDescent="0.25">
      <c r="D5912" s="6"/>
      <c r="E5912" s="10"/>
      <c r="F5912" s="10"/>
      <c r="G5912" s="10"/>
      <c r="H5912" s="10"/>
      <c r="I5912" s="10"/>
      <c r="J5912" s="10"/>
      <c r="K5912" s="11"/>
      <c r="L5912" s="11"/>
      <c r="M5912" s="12"/>
      <c r="N5912" s="12"/>
      <c r="O5912" s="12"/>
      <c r="P5912" s="12"/>
      <c r="Q5912" s="12"/>
      <c r="R5912" s="12"/>
      <c r="S5912" s="12"/>
      <c r="T5912" s="12"/>
      <c r="U5912" s="12"/>
      <c r="V5912" s="12"/>
      <c r="W5912" s="12"/>
      <c r="X5912" s="12"/>
      <c r="Y5912" s="12"/>
      <c r="Z5912" s="12"/>
      <c r="AA5912" s="12"/>
      <c r="AB5912" s="12"/>
      <c r="AC5912" s="12"/>
      <c r="AD5912" s="12"/>
      <c r="AE5912" s="12"/>
      <c r="AF5912" s="12"/>
      <c r="AG5912" s="12"/>
      <c r="AH5912" s="12"/>
      <c r="AI5912" s="12"/>
      <c r="AJ5912" s="12"/>
      <c r="AK5912" s="12"/>
      <c r="AL5912" s="12"/>
      <c r="AM5912" s="12"/>
      <c r="AN5912" s="12"/>
      <c r="AO5912" s="12"/>
      <c r="AP5912" s="12"/>
      <c r="AQ5912" s="12"/>
      <c r="AR5912" s="12"/>
      <c r="AS5912" s="12"/>
      <c r="AT5912" s="12"/>
      <c r="AU5912" s="12"/>
      <c r="AV5912" s="12"/>
      <c r="AW5912" s="12"/>
      <c r="AX5912" s="12"/>
      <c r="AY5912" s="12"/>
      <c r="AZ5912" s="12"/>
      <c r="BA5912" s="12"/>
      <c r="BB5912" s="12"/>
      <c r="BC5912" s="12"/>
      <c r="BD5912" s="12"/>
      <c r="BE5912" s="12"/>
      <c r="BF5912" s="12"/>
      <c r="BG5912" s="12"/>
      <c r="BH5912" s="12"/>
      <c r="BI5912" s="12"/>
      <c r="BJ5912" s="13"/>
      <c r="BK5912" s="13"/>
      <c r="BL5912" s="13"/>
      <c r="BM5912" s="13"/>
      <c r="BN5912" s="13"/>
    </row>
    <row r="5913" spans="4:66" x14ac:dyDescent="0.25">
      <c r="D5913" s="6"/>
      <c r="E5913" s="10"/>
      <c r="F5913" s="10"/>
      <c r="G5913" s="10"/>
      <c r="H5913" s="10"/>
      <c r="I5913" s="10"/>
      <c r="J5913" s="10"/>
      <c r="K5913" s="11"/>
      <c r="L5913" s="11"/>
      <c r="M5913" s="12"/>
      <c r="N5913" s="12"/>
      <c r="O5913" s="12"/>
      <c r="P5913" s="12"/>
      <c r="Q5913" s="12"/>
      <c r="R5913" s="12"/>
      <c r="S5913" s="12"/>
      <c r="T5913" s="12"/>
      <c r="U5913" s="12"/>
      <c r="V5913" s="12"/>
      <c r="W5913" s="12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12"/>
      <c r="AS5913" s="12"/>
      <c r="AT5913" s="12"/>
      <c r="AU5913" s="12"/>
      <c r="AV5913" s="12"/>
      <c r="AW5913" s="12"/>
      <c r="AX5913" s="12"/>
      <c r="AY5913" s="12"/>
      <c r="AZ5913" s="12"/>
      <c r="BA5913" s="12"/>
      <c r="BB5913" s="12"/>
      <c r="BC5913" s="12"/>
      <c r="BD5913" s="12"/>
      <c r="BE5913" s="12"/>
      <c r="BF5913" s="12"/>
      <c r="BG5913" s="12"/>
      <c r="BH5913" s="12"/>
      <c r="BI5913" s="12"/>
      <c r="BJ5913" s="13"/>
      <c r="BK5913" s="13"/>
      <c r="BL5913" s="13"/>
      <c r="BM5913" s="13"/>
      <c r="BN5913" s="13"/>
    </row>
    <row r="5914" spans="4:66" x14ac:dyDescent="0.25">
      <c r="D5914" s="6"/>
      <c r="E5914" s="10"/>
      <c r="F5914" s="10"/>
      <c r="G5914" s="10"/>
      <c r="H5914" s="10"/>
      <c r="I5914" s="10"/>
      <c r="J5914" s="10"/>
      <c r="K5914" s="11"/>
      <c r="L5914" s="11"/>
      <c r="M5914" s="12"/>
      <c r="N5914" s="12"/>
      <c r="O5914" s="12"/>
      <c r="P5914" s="12"/>
      <c r="Q5914" s="12"/>
      <c r="R5914" s="12"/>
      <c r="S5914" s="12"/>
      <c r="T5914" s="12"/>
      <c r="U5914" s="12"/>
      <c r="V5914" s="12"/>
      <c r="W5914" s="12"/>
      <c r="X5914" s="12"/>
      <c r="Y5914" s="12"/>
      <c r="Z5914" s="12"/>
      <c r="AA5914" s="12"/>
      <c r="AB5914" s="12"/>
      <c r="AC5914" s="12"/>
      <c r="AD5914" s="12"/>
      <c r="AE5914" s="12"/>
      <c r="AF5914" s="12"/>
      <c r="AG5914" s="12"/>
      <c r="AH5914" s="12"/>
      <c r="AI5914" s="12"/>
      <c r="AJ5914" s="12"/>
      <c r="AK5914" s="12"/>
      <c r="AL5914" s="12"/>
      <c r="AM5914" s="12"/>
      <c r="AN5914" s="12"/>
      <c r="AO5914" s="12"/>
      <c r="AP5914" s="12"/>
      <c r="AQ5914" s="12"/>
      <c r="AR5914" s="12"/>
      <c r="AS5914" s="12"/>
      <c r="AT5914" s="12"/>
      <c r="AU5914" s="12"/>
      <c r="AV5914" s="12"/>
      <c r="AW5914" s="12"/>
      <c r="AX5914" s="12"/>
      <c r="AY5914" s="12"/>
      <c r="AZ5914" s="12"/>
      <c r="BA5914" s="12"/>
      <c r="BB5914" s="12"/>
      <c r="BC5914" s="12"/>
      <c r="BD5914" s="12"/>
      <c r="BE5914" s="12"/>
      <c r="BF5914" s="12"/>
      <c r="BG5914" s="12"/>
      <c r="BH5914" s="12"/>
      <c r="BI5914" s="12"/>
      <c r="BJ5914" s="13"/>
      <c r="BK5914" s="13"/>
      <c r="BL5914" s="13"/>
      <c r="BM5914" s="13"/>
      <c r="BN5914" s="13"/>
    </row>
    <row r="5915" spans="4:66" x14ac:dyDescent="0.25">
      <c r="D5915" s="6"/>
      <c r="E5915" s="10"/>
      <c r="F5915" s="10"/>
      <c r="G5915" s="10"/>
      <c r="H5915" s="10"/>
      <c r="I5915" s="10"/>
      <c r="J5915" s="10"/>
      <c r="K5915" s="11"/>
      <c r="L5915" s="11"/>
      <c r="M5915" s="12"/>
      <c r="N5915" s="12"/>
      <c r="O5915" s="12"/>
      <c r="P5915" s="12"/>
      <c r="Q5915" s="12"/>
      <c r="R5915" s="12"/>
      <c r="S5915" s="12"/>
      <c r="T5915" s="12"/>
      <c r="U5915" s="12"/>
      <c r="V5915" s="12"/>
      <c r="W5915" s="12"/>
      <c r="X5915" s="12"/>
      <c r="Y5915" s="12"/>
      <c r="Z5915" s="12"/>
      <c r="AA5915" s="12"/>
      <c r="AB5915" s="12"/>
      <c r="AC5915" s="12"/>
      <c r="AD5915" s="12"/>
      <c r="AE5915" s="12"/>
      <c r="AF5915" s="12"/>
      <c r="AG5915" s="12"/>
      <c r="AH5915" s="12"/>
      <c r="AI5915" s="12"/>
      <c r="AJ5915" s="12"/>
      <c r="AK5915" s="12"/>
      <c r="AL5915" s="12"/>
      <c r="AM5915" s="12"/>
      <c r="AN5915" s="12"/>
      <c r="AO5915" s="12"/>
      <c r="AP5915" s="12"/>
      <c r="AQ5915" s="12"/>
      <c r="AR5915" s="12"/>
      <c r="AS5915" s="12"/>
      <c r="AT5915" s="12"/>
      <c r="AU5915" s="12"/>
      <c r="AV5915" s="12"/>
      <c r="AW5915" s="12"/>
      <c r="AX5915" s="12"/>
      <c r="AY5915" s="12"/>
      <c r="AZ5915" s="12"/>
      <c r="BA5915" s="12"/>
      <c r="BB5915" s="12"/>
      <c r="BC5915" s="12"/>
      <c r="BD5915" s="12"/>
      <c r="BE5915" s="12"/>
      <c r="BF5915" s="12"/>
      <c r="BG5915" s="12"/>
      <c r="BH5915" s="12"/>
      <c r="BI5915" s="12"/>
      <c r="BJ5915" s="13"/>
      <c r="BK5915" s="13"/>
      <c r="BL5915" s="13"/>
      <c r="BM5915" s="13"/>
      <c r="BN5915" s="13"/>
    </row>
    <row r="5916" spans="4:66" x14ac:dyDescent="0.25">
      <c r="D5916" s="6"/>
      <c r="E5916" s="10"/>
      <c r="F5916" s="10"/>
      <c r="G5916" s="10"/>
      <c r="H5916" s="10"/>
      <c r="I5916" s="10"/>
      <c r="J5916" s="10"/>
      <c r="K5916" s="11"/>
      <c r="L5916" s="11"/>
      <c r="M5916" s="12"/>
      <c r="N5916" s="12"/>
      <c r="O5916" s="12"/>
      <c r="P5916" s="12"/>
      <c r="Q5916" s="12"/>
      <c r="R5916" s="12"/>
      <c r="S5916" s="12"/>
      <c r="T5916" s="12"/>
      <c r="U5916" s="12"/>
      <c r="V5916" s="12"/>
      <c r="W5916" s="12"/>
      <c r="X5916" s="12"/>
      <c r="Y5916" s="12"/>
      <c r="Z5916" s="12"/>
      <c r="AA5916" s="12"/>
      <c r="AB5916" s="12"/>
      <c r="AC5916" s="12"/>
      <c r="AD5916" s="12"/>
      <c r="AE5916" s="12"/>
      <c r="AF5916" s="12"/>
      <c r="AG5916" s="12"/>
      <c r="AH5916" s="12"/>
      <c r="AI5916" s="12"/>
      <c r="AJ5916" s="12"/>
      <c r="AK5916" s="12"/>
      <c r="AL5916" s="12"/>
      <c r="AM5916" s="12"/>
      <c r="AN5916" s="12"/>
      <c r="AO5916" s="12"/>
      <c r="AP5916" s="12"/>
      <c r="AQ5916" s="12"/>
      <c r="AR5916" s="12"/>
      <c r="AS5916" s="12"/>
      <c r="AT5916" s="12"/>
      <c r="AU5916" s="12"/>
      <c r="AV5916" s="12"/>
      <c r="AW5916" s="12"/>
      <c r="AX5916" s="12"/>
      <c r="AY5916" s="12"/>
      <c r="AZ5916" s="12"/>
      <c r="BA5916" s="12"/>
      <c r="BB5916" s="12"/>
      <c r="BC5916" s="12"/>
      <c r="BD5916" s="12"/>
      <c r="BE5916" s="12"/>
      <c r="BF5916" s="12"/>
      <c r="BG5916" s="12"/>
      <c r="BH5916" s="12"/>
      <c r="BI5916" s="12"/>
      <c r="BJ5916" s="13"/>
      <c r="BK5916" s="13"/>
      <c r="BL5916" s="13"/>
      <c r="BM5916" s="13"/>
      <c r="BN5916" s="13"/>
    </row>
    <row r="5917" spans="4:66" x14ac:dyDescent="0.25">
      <c r="D5917" s="6"/>
      <c r="E5917" s="10"/>
      <c r="F5917" s="10"/>
      <c r="G5917" s="10"/>
      <c r="H5917" s="10"/>
      <c r="I5917" s="10"/>
      <c r="J5917" s="10"/>
      <c r="K5917" s="11"/>
      <c r="L5917" s="11"/>
      <c r="M5917" s="12"/>
      <c r="N5917" s="12"/>
      <c r="O5917" s="12"/>
      <c r="P5917" s="12"/>
      <c r="Q5917" s="12"/>
      <c r="R5917" s="12"/>
      <c r="S5917" s="12"/>
      <c r="T5917" s="12"/>
      <c r="U5917" s="12"/>
      <c r="V5917" s="12"/>
      <c r="W5917" s="12"/>
      <c r="X5917" s="12"/>
      <c r="Y5917" s="12"/>
      <c r="Z5917" s="12"/>
      <c r="AA5917" s="12"/>
      <c r="AB5917" s="12"/>
      <c r="AC5917" s="12"/>
      <c r="AD5917" s="12"/>
      <c r="AE5917" s="12"/>
      <c r="AF5917" s="12"/>
      <c r="AG5917" s="12"/>
      <c r="AH5917" s="12"/>
      <c r="AI5917" s="12"/>
      <c r="AJ5917" s="12"/>
      <c r="AK5917" s="12"/>
      <c r="AL5917" s="12"/>
      <c r="AM5917" s="12"/>
      <c r="AN5917" s="12"/>
      <c r="AO5917" s="12"/>
      <c r="AP5917" s="12"/>
      <c r="AQ5917" s="12"/>
      <c r="AR5917" s="12"/>
      <c r="AS5917" s="12"/>
      <c r="AT5917" s="12"/>
      <c r="AU5917" s="12"/>
      <c r="AV5917" s="12"/>
      <c r="AW5917" s="12"/>
      <c r="AX5917" s="12"/>
      <c r="AY5917" s="12"/>
      <c r="AZ5917" s="12"/>
      <c r="BA5917" s="12"/>
      <c r="BB5917" s="12"/>
      <c r="BC5917" s="12"/>
      <c r="BD5917" s="12"/>
      <c r="BE5917" s="12"/>
      <c r="BF5917" s="12"/>
      <c r="BG5917" s="12"/>
      <c r="BH5917" s="12"/>
      <c r="BI5917" s="12"/>
      <c r="BJ5917" s="13"/>
      <c r="BK5917" s="13"/>
      <c r="BL5917" s="13"/>
      <c r="BM5917" s="13"/>
      <c r="BN5917" s="13"/>
    </row>
    <row r="5918" spans="4:66" x14ac:dyDescent="0.25">
      <c r="D5918" s="6"/>
      <c r="E5918" s="10"/>
      <c r="F5918" s="10"/>
      <c r="G5918" s="10"/>
      <c r="H5918" s="10"/>
      <c r="I5918" s="10"/>
      <c r="J5918" s="10"/>
      <c r="K5918" s="11"/>
      <c r="L5918" s="11"/>
      <c r="M5918" s="12"/>
      <c r="N5918" s="12"/>
      <c r="O5918" s="12"/>
      <c r="P5918" s="12"/>
      <c r="Q5918" s="12"/>
      <c r="R5918" s="12"/>
      <c r="S5918" s="12"/>
      <c r="T5918" s="12"/>
      <c r="U5918" s="12"/>
      <c r="V5918" s="12"/>
      <c r="W5918" s="12"/>
      <c r="X5918" s="12"/>
      <c r="Y5918" s="12"/>
      <c r="Z5918" s="12"/>
      <c r="AA5918" s="12"/>
      <c r="AB5918" s="12"/>
      <c r="AC5918" s="12"/>
      <c r="AD5918" s="12"/>
      <c r="AE5918" s="12"/>
      <c r="AF5918" s="12"/>
      <c r="AG5918" s="12"/>
      <c r="AH5918" s="12"/>
      <c r="AI5918" s="12"/>
      <c r="AJ5918" s="12"/>
      <c r="AK5918" s="12"/>
      <c r="AL5918" s="12"/>
      <c r="AM5918" s="12"/>
      <c r="AN5918" s="12"/>
      <c r="AO5918" s="12"/>
      <c r="AP5918" s="12"/>
      <c r="AQ5918" s="12"/>
      <c r="AR5918" s="12"/>
      <c r="AS5918" s="12"/>
      <c r="AT5918" s="12"/>
      <c r="AU5918" s="12"/>
      <c r="AV5918" s="12"/>
      <c r="AW5918" s="12"/>
      <c r="AX5918" s="12"/>
      <c r="AY5918" s="12"/>
      <c r="AZ5918" s="12"/>
      <c r="BA5918" s="12"/>
      <c r="BB5918" s="12"/>
      <c r="BC5918" s="12"/>
      <c r="BD5918" s="12"/>
      <c r="BE5918" s="12"/>
      <c r="BF5918" s="12"/>
      <c r="BG5918" s="12"/>
      <c r="BH5918" s="12"/>
      <c r="BI5918" s="12"/>
      <c r="BJ5918" s="13"/>
      <c r="BK5918" s="13"/>
      <c r="BL5918" s="13"/>
      <c r="BM5918" s="13"/>
      <c r="BN5918" s="13"/>
    </row>
    <row r="5919" spans="4:66" x14ac:dyDescent="0.25">
      <c r="D5919" s="6"/>
      <c r="E5919" s="10"/>
      <c r="F5919" s="10"/>
      <c r="G5919" s="10"/>
      <c r="H5919" s="10"/>
      <c r="I5919" s="10"/>
      <c r="J5919" s="10"/>
      <c r="K5919" s="11"/>
      <c r="L5919" s="11"/>
      <c r="M5919" s="12"/>
      <c r="N5919" s="12"/>
      <c r="O5919" s="12"/>
      <c r="P5919" s="12"/>
      <c r="Q5919" s="12"/>
      <c r="R5919" s="12"/>
      <c r="S5919" s="12"/>
      <c r="T5919" s="12"/>
      <c r="U5919" s="12"/>
      <c r="V5919" s="12"/>
      <c r="W5919" s="12"/>
      <c r="X5919" s="12"/>
      <c r="Y5919" s="12"/>
      <c r="Z5919" s="12"/>
      <c r="AA5919" s="12"/>
      <c r="AB5919" s="12"/>
      <c r="AC5919" s="12"/>
      <c r="AD5919" s="12"/>
      <c r="AE5919" s="12"/>
      <c r="AF5919" s="12"/>
      <c r="AG5919" s="12"/>
      <c r="AH5919" s="12"/>
      <c r="AI5919" s="12"/>
      <c r="AJ5919" s="12"/>
      <c r="AK5919" s="12"/>
      <c r="AL5919" s="12"/>
      <c r="AM5919" s="12"/>
      <c r="AN5919" s="12"/>
      <c r="AO5919" s="12"/>
      <c r="AP5919" s="12"/>
      <c r="AQ5919" s="12"/>
      <c r="AR5919" s="12"/>
      <c r="AS5919" s="12"/>
      <c r="AT5919" s="12"/>
      <c r="AU5919" s="12"/>
      <c r="AV5919" s="12"/>
      <c r="AW5919" s="12"/>
      <c r="AX5919" s="12"/>
      <c r="AY5919" s="12"/>
      <c r="AZ5919" s="12"/>
      <c r="BA5919" s="12"/>
      <c r="BB5919" s="12"/>
      <c r="BC5919" s="12"/>
      <c r="BD5919" s="12"/>
      <c r="BE5919" s="12"/>
      <c r="BF5919" s="12"/>
      <c r="BG5919" s="12"/>
      <c r="BH5919" s="12"/>
      <c r="BI5919" s="12"/>
      <c r="BJ5919" s="13"/>
      <c r="BK5919" s="13"/>
      <c r="BL5919" s="13"/>
      <c r="BM5919" s="13"/>
      <c r="BN5919" s="13"/>
    </row>
    <row r="5920" spans="4:66" x14ac:dyDescent="0.25">
      <c r="D5920" s="6"/>
      <c r="E5920" s="10"/>
      <c r="F5920" s="10"/>
      <c r="G5920" s="10"/>
      <c r="H5920" s="10"/>
      <c r="I5920" s="10"/>
      <c r="J5920" s="10"/>
      <c r="K5920" s="11"/>
      <c r="L5920" s="11"/>
      <c r="M5920" s="12"/>
      <c r="N5920" s="12"/>
      <c r="O5920" s="12"/>
      <c r="P5920" s="12"/>
      <c r="Q5920" s="12"/>
      <c r="R5920" s="12"/>
      <c r="S5920" s="12"/>
      <c r="T5920" s="12"/>
      <c r="U5920" s="12"/>
      <c r="V5920" s="12"/>
      <c r="W5920" s="12"/>
      <c r="X5920" s="12"/>
      <c r="Y5920" s="12"/>
      <c r="Z5920" s="12"/>
      <c r="AA5920" s="12"/>
      <c r="AB5920" s="12"/>
      <c r="AC5920" s="12"/>
      <c r="AD5920" s="12"/>
      <c r="AE5920" s="12"/>
      <c r="AF5920" s="12"/>
      <c r="AG5920" s="12"/>
      <c r="AH5920" s="12"/>
      <c r="AI5920" s="12"/>
      <c r="AJ5920" s="12"/>
      <c r="AK5920" s="12"/>
      <c r="AL5920" s="12"/>
      <c r="AM5920" s="12"/>
      <c r="AN5920" s="12"/>
      <c r="AO5920" s="12"/>
      <c r="AP5920" s="12"/>
      <c r="AQ5920" s="12"/>
      <c r="AR5920" s="12"/>
      <c r="AS5920" s="12"/>
      <c r="AT5920" s="12"/>
      <c r="AU5920" s="12"/>
      <c r="AV5920" s="12"/>
      <c r="AW5920" s="12"/>
      <c r="AX5920" s="12"/>
      <c r="AY5920" s="12"/>
      <c r="AZ5920" s="12"/>
      <c r="BA5920" s="12"/>
      <c r="BB5920" s="12"/>
      <c r="BC5920" s="12"/>
      <c r="BD5920" s="12"/>
      <c r="BE5920" s="12"/>
      <c r="BF5920" s="12"/>
      <c r="BG5920" s="12"/>
      <c r="BH5920" s="12"/>
      <c r="BI5920" s="12"/>
      <c r="BJ5920" s="13"/>
      <c r="BK5920" s="13"/>
      <c r="BL5920" s="13"/>
      <c r="BM5920" s="13"/>
      <c r="BN5920" s="13"/>
    </row>
    <row r="5921" spans="4:66" x14ac:dyDescent="0.25">
      <c r="D5921" s="6"/>
      <c r="E5921" s="10"/>
      <c r="F5921" s="10"/>
      <c r="G5921" s="10"/>
      <c r="H5921" s="10"/>
      <c r="I5921" s="10"/>
      <c r="J5921" s="10"/>
      <c r="K5921" s="11"/>
      <c r="L5921" s="11"/>
      <c r="M5921" s="12"/>
      <c r="N5921" s="12"/>
      <c r="O5921" s="12"/>
      <c r="P5921" s="12"/>
      <c r="Q5921" s="12"/>
      <c r="R5921" s="12"/>
      <c r="S5921" s="12"/>
      <c r="T5921" s="12"/>
      <c r="U5921" s="12"/>
      <c r="V5921" s="12"/>
      <c r="W5921" s="12"/>
      <c r="X5921" s="12"/>
      <c r="Y5921" s="12"/>
      <c r="Z5921" s="12"/>
      <c r="AA5921" s="12"/>
      <c r="AB5921" s="12"/>
      <c r="AC5921" s="12"/>
      <c r="AD5921" s="12"/>
      <c r="AE5921" s="12"/>
      <c r="AF5921" s="12"/>
      <c r="AG5921" s="12"/>
      <c r="AH5921" s="12"/>
      <c r="AI5921" s="12"/>
      <c r="AJ5921" s="12"/>
      <c r="AK5921" s="12"/>
      <c r="AL5921" s="12"/>
      <c r="AM5921" s="12"/>
      <c r="AN5921" s="12"/>
      <c r="AO5921" s="12"/>
      <c r="AP5921" s="12"/>
      <c r="AQ5921" s="12"/>
      <c r="AR5921" s="12"/>
      <c r="AS5921" s="12"/>
      <c r="AT5921" s="12"/>
      <c r="AU5921" s="12"/>
      <c r="AV5921" s="12"/>
      <c r="AW5921" s="12"/>
      <c r="AX5921" s="12"/>
      <c r="AY5921" s="12"/>
      <c r="AZ5921" s="12"/>
      <c r="BA5921" s="12"/>
      <c r="BB5921" s="12"/>
      <c r="BC5921" s="12"/>
      <c r="BD5921" s="12"/>
      <c r="BE5921" s="12"/>
      <c r="BF5921" s="12"/>
      <c r="BG5921" s="12"/>
      <c r="BH5921" s="12"/>
      <c r="BI5921" s="12"/>
      <c r="BJ5921" s="13"/>
      <c r="BK5921" s="13"/>
      <c r="BL5921" s="13"/>
      <c r="BM5921" s="13"/>
      <c r="BN5921" s="13"/>
    </row>
    <row r="5922" spans="4:66" x14ac:dyDescent="0.25">
      <c r="D5922" s="6"/>
      <c r="E5922" s="10"/>
      <c r="F5922" s="10"/>
      <c r="G5922" s="10"/>
      <c r="H5922" s="10"/>
      <c r="I5922" s="10"/>
      <c r="J5922" s="10"/>
      <c r="K5922" s="11"/>
      <c r="L5922" s="11"/>
      <c r="M5922" s="12"/>
      <c r="N5922" s="12"/>
      <c r="O5922" s="12"/>
      <c r="P5922" s="12"/>
      <c r="Q5922" s="12"/>
      <c r="R5922" s="12"/>
      <c r="S5922" s="12"/>
      <c r="T5922" s="12"/>
      <c r="U5922" s="12"/>
      <c r="V5922" s="12"/>
      <c r="W5922" s="12"/>
      <c r="X5922" s="12"/>
      <c r="Y5922" s="12"/>
      <c r="Z5922" s="12"/>
      <c r="AA5922" s="12"/>
      <c r="AB5922" s="12"/>
      <c r="AC5922" s="12"/>
      <c r="AD5922" s="12"/>
      <c r="AE5922" s="12"/>
      <c r="AF5922" s="12"/>
      <c r="AG5922" s="12"/>
      <c r="AH5922" s="12"/>
      <c r="AI5922" s="12"/>
      <c r="AJ5922" s="12"/>
      <c r="AK5922" s="12"/>
      <c r="AL5922" s="12"/>
      <c r="AM5922" s="12"/>
      <c r="AN5922" s="12"/>
      <c r="AO5922" s="12"/>
      <c r="AP5922" s="12"/>
      <c r="AQ5922" s="12"/>
      <c r="AR5922" s="12"/>
      <c r="AS5922" s="12"/>
      <c r="AT5922" s="12"/>
      <c r="AU5922" s="12"/>
      <c r="AV5922" s="12"/>
      <c r="AW5922" s="12"/>
      <c r="AX5922" s="12"/>
      <c r="AY5922" s="12"/>
      <c r="AZ5922" s="12"/>
      <c r="BA5922" s="12"/>
      <c r="BB5922" s="12"/>
      <c r="BC5922" s="12"/>
      <c r="BD5922" s="12"/>
      <c r="BE5922" s="12"/>
      <c r="BF5922" s="12"/>
      <c r="BG5922" s="12"/>
      <c r="BH5922" s="12"/>
      <c r="BI5922" s="12"/>
      <c r="BJ5922" s="13"/>
      <c r="BK5922" s="13"/>
      <c r="BL5922" s="13"/>
      <c r="BM5922" s="13"/>
      <c r="BN5922" s="13"/>
    </row>
    <row r="5923" spans="4:66" x14ac:dyDescent="0.25">
      <c r="D5923" s="6"/>
      <c r="E5923" s="10"/>
      <c r="F5923" s="10"/>
      <c r="G5923" s="10"/>
      <c r="H5923" s="10"/>
      <c r="I5923" s="10"/>
      <c r="J5923" s="10"/>
      <c r="K5923" s="11"/>
      <c r="L5923" s="11"/>
      <c r="M5923" s="12"/>
      <c r="N5923" s="12"/>
      <c r="O5923" s="12"/>
      <c r="P5923" s="12"/>
      <c r="Q5923" s="12"/>
      <c r="R5923" s="12"/>
      <c r="S5923" s="12"/>
      <c r="T5923" s="12"/>
      <c r="U5923" s="12"/>
      <c r="V5923" s="12"/>
      <c r="W5923" s="12"/>
      <c r="X5923" s="12"/>
      <c r="Y5923" s="12"/>
      <c r="Z5923" s="12"/>
      <c r="AA5923" s="12"/>
      <c r="AB5923" s="12"/>
      <c r="AC5923" s="12"/>
      <c r="AD5923" s="12"/>
      <c r="AE5923" s="12"/>
      <c r="AF5923" s="12"/>
      <c r="AG5923" s="12"/>
      <c r="AH5923" s="12"/>
      <c r="AI5923" s="12"/>
      <c r="AJ5923" s="12"/>
      <c r="AK5923" s="12"/>
      <c r="AL5923" s="12"/>
      <c r="AM5923" s="12"/>
      <c r="AN5923" s="12"/>
      <c r="AO5923" s="12"/>
      <c r="AP5923" s="12"/>
      <c r="AQ5923" s="12"/>
      <c r="AR5923" s="12"/>
      <c r="AS5923" s="12"/>
      <c r="AT5923" s="12"/>
      <c r="AU5923" s="12"/>
      <c r="AV5923" s="12"/>
      <c r="AW5923" s="12"/>
      <c r="AX5923" s="12"/>
      <c r="AY5923" s="12"/>
      <c r="AZ5923" s="12"/>
      <c r="BA5923" s="12"/>
      <c r="BB5923" s="12"/>
      <c r="BC5923" s="12"/>
      <c r="BD5923" s="12"/>
      <c r="BE5923" s="12"/>
      <c r="BF5923" s="12"/>
      <c r="BG5923" s="12"/>
      <c r="BH5923" s="12"/>
      <c r="BI5923" s="12"/>
      <c r="BJ5923" s="13"/>
      <c r="BK5923" s="13"/>
      <c r="BL5923" s="13"/>
      <c r="BM5923" s="13"/>
      <c r="BN5923" s="13"/>
    </row>
    <row r="5924" spans="4:66" x14ac:dyDescent="0.25">
      <c r="D5924" s="6"/>
      <c r="E5924" s="10"/>
      <c r="F5924" s="10"/>
      <c r="G5924" s="10"/>
      <c r="H5924" s="10"/>
      <c r="I5924" s="10"/>
      <c r="J5924" s="10"/>
      <c r="K5924" s="11"/>
      <c r="L5924" s="11"/>
      <c r="M5924" s="12"/>
      <c r="N5924" s="12"/>
      <c r="O5924" s="12"/>
      <c r="P5924" s="12"/>
      <c r="Q5924" s="12"/>
      <c r="R5924" s="12"/>
      <c r="S5924" s="12"/>
      <c r="T5924" s="12"/>
      <c r="U5924" s="12"/>
      <c r="V5924" s="12"/>
      <c r="W5924" s="12"/>
      <c r="X5924" s="12"/>
      <c r="Y5924" s="12"/>
      <c r="Z5924" s="12"/>
      <c r="AA5924" s="12"/>
      <c r="AB5924" s="12"/>
      <c r="AC5924" s="12"/>
      <c r="AD5924" s="12"/>
      <c r="AE5924" s="12"/>
      <c r="AF5924" s="12"/>
      <c r="AG5924" s="12"/>
      <c r="AH5924" s="12"/>
      <c r="AI5924" s="12"/>
      <c r="AJ5924" s="12"/>
      <c r="AK5924" s="12"/>
      <c r="AL5924" s="12"/>
      <c r="AM5924" s="12"/>
      <c r="AN5924" s="12"/>
      <c r="AO5924" s="12"/>
      <c r="AP5924" s="12"/>
      <c r="AQ5924" s="12"/>
      <c r="AR5924" s="12"/>
      <c r="AS5924" s="12"/>
      <c r="AT5924" s="12"/>
      <c r="AU5924" s="12"/>
      <c r="AV5924" s="12"/>
      <c r="AW5924" s="12"/>
      <c r="AX5924" s="12"/>
      <c r="AY5924" s="12"/>
      <c r="AZ5924" s="12"/>
      <c r="BA5924" s="12"/>
      <c r="BB5924" s="12"/>
      <c r="BC5924" s="12"/>
      <c r="BD5924" s="12"/>
      <c r="BE5924" s="12"/>
      <c r="BF5924" s="12"/>
      <c r="BG5924" s="12"/>
      <c r="BH5924" s="12"/>
      <c r="BI5924" s="12"/>
      <c r="BJ5924" s="13"/>
      <c r="BK5924" s="13"/>
      <c r="BL5924" s="13"/>
      <c r="BM5924" s="13"/>
      <c r="BN5924" s="13"/>
    </row>
    <row r="5925" spans="4:66" x14ac:dyDescent="0.25">
      <c r="D5925" s="6"/>
      <c r="E5925" s="10"/>
      <c r="F5925" s="10"/>
      <c r="G5925" s="10"/>
      <c r="H5925" s="10"/>
      <c r="I5925" s="10"/>
      <c r="J5925" s="10"/>
      <c r="K5925" s="11"/>
      <c r="L5925" s="11"/>
      <c r="M5925" s="12"/>
      <c r="N5925" s="12"/>
      <c r="O5925" s="12"/>
      <c r="P5925" s="12"/>
      <c r="Q5925" s="12"/>
      <c r="R5925" s="12"/>
      <c r="S5925" s="12"/>
      <c r="T5925" s="12"/>
      <c r="U5925" s="12"/>
      <c r="V5925" s="12"/>
      <c r="W5925" s="12"/>
      <c r="X5925" s="12"/>
      <c r="Y5925" s="12"/>
      <c r="Z5925" s="12"/>
      <c r="AA5925" s="12"/>
      <c r="AB5925" s="12"/>
      <c r="AC5925" s="12"/>
      <c r="AD5925" s="12"/>
      <c r="AE5925" s="12"/>
      <c r="AF5925" s="12"/>
      <c r="AG5925" s="12"/>
      <c r="AH5925" s="12"/>
      <c r="AI5925" s="12"/>
      <c r="AJ5925" s="12"/>
      <c r="AK5925" s="12"/>
      <c r="AL5925" s="12"/>
      <c r="AM5925" s="12"/>
      <c r="AN5925" s="12"/>
      <c r="AO5925" s="12"/>
      <c r="AP5925" s="12"/>
      <c r="AQ5925" s="12"/>
      <c r="AR5925" s="12"/>
      <c r="AS5925" s="12"/>
      <c r="AT5925" s="12"/>
      <c r="AU5925" s="12"/>
      <c r="AV5925" s="12"/>
      <c r="AW5925" s="12"/>
      <c r="AX5925" s="12"/>
      <c r="AY5925" s="12"/>
      <c r="AZ5925" s="12"/>
      <c r="BA5925" s="12"/>
      <c r="BB5925" s="12"/>
      <c r="BC5925" s="12"/>
      <c r="BD5925" s="12"/>
      <c r="BE5925" s="12"/>
      <c r="BF5925" s="12"/>
      <c r="BG5925" s="12"/>
      <c r="BH5925" s="12"/>
      <c r="BI5925" s="12"/>
      <c r="BJ5925" s="13"/>
      <c r="BK5925" s="13"/>
      <c r="BL5925" s="13"/>
      <c r="BM5925" s="13"/>
      <c r="BN5925" s="13"/>
    </row>
    <row r="5926" spans="4:66" x14ac:dyDescent="0.25">
      <c r="D5926" s="6"/>
      <c r="E5926" s="10"/>
      <c r="F5926" s="10"/>
      <c r="G5926" s="10"/>
      <c r="H5926" s="10"/>
      <c r="I5926" s="10"/>
      <c r="J5926" s="10"/>
      <c r="K5926" s="11"/>
      <c r="L5926" s="11"/>
      <c r="M5926" s="12"/>
      <c r="N5926" s="12"/>
      <c r="O5926" s="12"/>
      <c r="P5926" s="12"/>
      <c r="Q5926" s="12"/>
      <c r="R5926" s="12"/>
      <c r="S5926" s="12"/>
      <c r="T5926" s="12"/>
      <c r="U5926" s="12"/>
      <c r="V5926" s="12"/>
      <c r="W5926" s="12"/>
      <c r="X5926" s="12"/>
      <c r="Y5926" s="12"/>
      <c r="Z5926" s="12"/>
      <c r="AA5926" s="12"/>
      <c r="AB5926" s="12"/>
      <c r="AC5926" s="12"/>
      <c r="AD5926" s="12"/>
      <c r="AE5926" s="12"/>
      <c r="AF5926" s="12"/>
      <c r="AG5926" s="12"/>
      <c r="AH5926" s="12"/>
      <c r="AI5926" s="12"/>
      <c r="AJ5926" s="12"/>
      <c r="AK5926" s="12"/>
      <c r="AL5926" s="12"/>
      <c r="AM5926" s="12"/>
      <c r="AN5926" s="12"/>
      <c r="AO5926" s="12"/>
      <c r="AP5926" s="12"/>
      <c r="AQ5926" s="12"/>
      <c r="AR5926" s="12"/>
      <c r="AS5926" s="12"/>
      <c r="AT5926" s="12"/>
      <c r="AU5926" s="12"/>
      <c r="AV5926" s="12"/>
      <c r="AW5926" s="12"/>
      <c r="AX5926" s="12"/>
      <c r="AY5926" s="12"/>
      <c r="AZ5926" s="12"/>
      <c r="BA5926" s="12"/>
      <c r="BB5926" s="12"/>
      <c r="BC5926" s="12"/>
      <c r="BD5926" s="12"/>
      <c r="BE5926" s="12"/>
      <c r="BF5926" s="12"/>
      <c r="BG5926" s="12"/>
      <c r="BH5926" s="12"/>
      <c r="BI5926" s="12"/>
      <c r="BJ5926" s="13"/>
      <c r="BK5926" s="13"/>
      <c r="BL5926" s="13"/>
      <c r="BM5926" s="13"/>
      <c r="BN5926" s="13"/>
    </row>
    <row r="5927" spans="4:66" x14ac:dyDescent="0.25">
      <c r="D5927" s="6"/>
      <c r="E5927" s="10"/>
      <c r="F5927" s="10"/>
      <c r="G5927" s="10"/>
      <c r="H5927" s="10"/>
      <c r="I5927" s="10"/>
      <c r="J5927" s="10"/>
      <c r="K5927" s="11"/>
      <c r="L5927" s="11"/>
      <c r="M5927" s="12"/>
      <c r="N5927" s="12"/>
      <c r="O5927" s="12"/>
      <c r="P5927" s="12"/>
      <c r="Q5927" s="12"/>
      <c r="R5927" s="12"/>
      <c r="S5927" s="12"/>
      <c r="T5927" s="12"/>
      <c r="U5927" s="12"/>
      <c r="V5927" s="12"/>
      <c r="W5927" s="12"/>
      <c r="X5927" s="12"/>
      <c r="Y5927" s="12"/>
      <c r="Z5927" s="12"/>
      <c r="AA5927" s="12"/>
      <c r="AB5927" s="12"/>
      <c r="AC5927" s="12"/>
      <c r="AD5927" s="12"/>
      <c r="AE5927" s="12"/>
      <c r="AF5927" s="12"/>
      <c r="AG5927" s="12"/>
      <c r="AH5927" s="12"/>
      <c r="AI5927" s="12"/>
      <c r="AJ5927" s="12"/>
      <c r="AK5927" s="12"/>
      <c r="AL5927" s="12"/>
      <c r="AM5927" s="12"/>
      <c r="AN5927" s="12"/>
      <c r="AO5927" s="12"/>
      <c r="AP5927" s="12"/>
      <c r="AQ5927" s="12"/>
      <c r="AR5927" s="12"/>
      <c r="AS5927" s="12"/>
      <c r="AT5927" s="12"/>
      <c r="AU5927" s="12"/>
      <c r="AV5927" s="12"/>
      <c r="AW5927" s="12"/>
      <c r="AX5927" s="12"/>
      <c r="AY5927" s="12"/>
      <c r="AZ5927" s="12"/>
      <c r="BA5927" s="12"/>
      <c r="BB5927" s="12"/>
      <c r="BC5927" s="12"/>
      <c r="BD5927" s="12"/>
      <c r="BE5927" s="12"/>
      <c r="BF5927" s="12"/>
      <c r="BG5927" s="12"/>
      <c r="BH5927" s="12"/>
      <c r="BI5927" s="12"/>
      <c r="BJ5927" s="13"/>
      <c r="BK5927" s="13"/>
      <c r="BL5927" s="13"/>
      <c r="BM5927" s="13"/>
      <c r="BN5927" s="13"/>
    </row>
    <row r="5928" spans="4:66" x14ac:dyDescent="0.25">
      <c r="D5928" s="6"/>
      <c r="E5928" s="10"/>
      <c r="F5928" s="10"/>
      <c r="G5928" s="10"/>
      <c r="H5928" s="10"/>
      <c r="I5928" s="10"/>
      <c r="J5928" s="10"/>
      <c r="K5928" s="11"/>
      <c r="L5928" s="11"/>
      <c r="M5928" s="12"/>
      <c r="N5928" s="12"/>
      <c r="O5928" s="12"/>
      <c r="P5928" s="12"/>
      <c r="Q5928" s="12"/>
      <c r="R5928" s="12"/>
      <c r="S5928" s="12"/>
      <c r="T5928" s="12"/>
      <c r="U5928" s="12"/>
      <c r="V5928" s="12"/>
      <c r="W5928" s="12"/>
      <c r="X5928" s="12"/>
      <c r="Y5928" s="12"/>
      <c r="Z5928" s="12"/>
      <c r="AA5928" s="12"/>
      <c r="AB5928" s="12"/>
      <c r="AC5928" s="12"/>
      <c r="AD5928" s="12"/>
      <c r="AE5928" s="12"/>
      <c r="AF5928" s="12"/>
      <c r="AG5928" s="12"/>
      <c r="AH5928" s="12"/>
      <c r="AI5928" s="12"/>
      <c r="AJ5928" s="12"/>
      <c r="AK5928" s="12"/>
      <c r="AL5928" s="12"/>
      <c r="AM5928" s="12"/>
      <c r="AN5928" s="12"/>
      <c r="AO5928" s="12"/>
      <c r="AP5928" s="12"/>
      <c r="AQ5928" s="12"/>
      <c r="AR5928" s="12"/>
      <c r="AS5928" s="12"/>
      <c r="AT5928" s="12"/>
      <c r="AU5928" s="12"/>
      <c r="AV5928" s="12"/>
      <c r="AW5928" s="12"/>
      <c r="AX5928" s="12"/>
      <c r="AY5928" s="12"/>
      <c r="AZ5928" s="12"/>
      <c r="BA5928" s="12"/>
      <c r="BB5928" s="12"/>
      <c r="BC5928" s="12"/>
      <c r="BD5928" s="12"/>
      <c r="BE5928" s="12"/>
      <c r="BF5928" s="12"/>
      <c r="BG5928" s="12"/>
      <c r="BH5928" s="12"/>
      <c r="BI5928" s="12"/>
      <c r="BJ5928" s="13"/>
      <c r="BK5928" s="13"/>
      <c r="BL5928" s="13"/>
      <c r="BM5928" s="13"/>
      <c r="BN5928" s="13"/>
    </row>
    <row r="5929" spans="4:66" x14ac:dyDescent="0.25">
      <c r="D5929" s="6"/>
      <c r="E5929" s="10"/>
      <c r="F5929" s="10"/>
      <c r="G5929" s="10"/>
      <c r="H5929" s="10"/>
      <c r="I5929" s="10"/>
      <c r="J5929" s="10"/>
      <c r="K5929" s="11"/>
      <c r="L5929" s="11"/>
      <c r="M5929" s="12"/>
      <c r="N5929" s="12"/>
      <c r="O5929" s="12"/>
      <c r="P5929" s="12"/>
      <c r="Q5929" s="12"/>
      <c r="R5929" s="12"/>
      <c r="S5929" s="12"/>
      <c r="T5929" s="12"/>
      <c r="U5929" s="12"/>
      <c r="V5929" s="12"/>
      <c r="W5929" s="12"/>
      <c r="X5929" s="12"/>
      <c r="Y5929" s="12"/>
      <c r="Z5929" s="12"/>
      <c r="AA5929" s="12"/>
      <c r="AB5929" s="12"/>
      <c r="AC5929" s="12"/>
      <c r="AD5929" s="12"/>
      <c r="AE5929" s="12"/>
      <c r="AF5929" s="12"/>
      <c r="AG5929" s="12"/>
      <c r="AH5929" s="12"/>
      <c r="AI5929" s="12"/>
      <c r="AJ5929" s="12"/>
      <c r="AK5929" s="12"/>
      <c r="AL5929" s="12"/>
      <c r="AM5929" s="12"/>
      <c r="AN5929" s="12"/>
      <c r="AO5929" s="12"/>
      <c r="AP5929" s="12"/>
      <c r="AQ5929" s="12"/>
      <c r="AR5929" s="12"/>
      <c r="AS5929" s="12"/>
      <c r="AT5929" s="12"/>
      <c r="AU5929" s="12"/>
      <c r="AV5929" s="12"/>
      <c r="AW5929" s="12"/>
      <c r="AX5929" s="12"/>
      <c r="AY5929" s="12"/>
      <c r="AZ5929" s="12"/>
      <c r="BA5929" s="12"/>
      <c r="BB5929" s="12"/>
      <c r="BC5929" s="12"/>
      <c r="BD5929" s="12"/>
      <c r="BE5929" s="12"/>
      <c r="BF5929" s="12"/>
      <c r="BG5929" s="12"/>
      <c r="BH5929" s="12"/>
      <c r="BI5929" s="12"/>
      <c r="BJ5929" s="13"/>
      <c r="BK5929" s="13"/>
      <c r="BL5929" s="13"/>
      <c r="BM5929" s="13"/>
      <c r="BN5929" s="13"/>
    </row>
    <row r="5930" spans="4:66" x14ac:dyDescent="0.25">
      <c r="D5930" s="6"/>
      <c r="E5930" s="10"/>
      <c r="F5930" s="10"/>
      <c r="G5930" s="10"/>
      <c r="H5930" s="10"/>
      <c r="I5930" s="10"/>
      <c r="J5930" s="10"/>
      <c r="K5930" s="11"/>
      <c r="L5930" s="11"/>
      <c r="M5930" s="12"/>
      <c r="N5930" s="12"/>
      <c r="O5930" s="12"/>
      <c r="P5930" s="12"/>
      <c r="Q5930" s="12"/>
      <c r="R5930" s="12"/>
      <c r="S5930" s="12"/>
      <c r="T5930" s="12"/>
      <c r="U5930" s="12"/>
      <c r="V5930" s="12"/>
      <c r="W5930" s="12"/>
      <c r="X5930" s="12"/>
      <c r="Y5930" s="12"/>
      <c r="Z5930" s="12"/>
      <c r="AA5930" s="12"/>
      <c r="AB5930" s="12"/>
      <c r="AC5930" s="12"/>
      <c r="AD5930" s="12"/>
      <c r="AE5930" s="12"/>
      <c r="AF5930" s="12"/>
      <c r="AG5930" s="12"/>
      <c r="AH5930" s="12"/>
      <c r="AI5930" s="12"/>
      <c r="AJ5930" s="12"/>
      <c r="AK5930" s="12"/>
      <c r="AL5930" s="12"/>
      <c r="AM5930" s="12"/>
      <c r="AN5930" s="12"/>
      <c r="AO5930" s="12"/>
      <c r="AP5930" s="12"/>
      <c r="AQ5930" s="12"/>
      <c r="AR5930" s="12"/>
      <c r="AS5930" s="12"/>
      <c r="AT5930" s="12"/>
      <c r="AU5930" s="12"/>
      <c r="AV5930" s="12"/>
      <c r="AW5930" s="12"/>
      <c r="AX5930" s="12"/>
      <c r="AY5930" s="12"/>
      <c r="AZ5930" s="12"/>
      <c r="BA5930" s="12"/>
      <c r="BB5930" s="12"/>
      <c r="BC5930" s="12"/>
      <c r="BD5930" s="12"/>
      <c r="BE5930" s="12"/>
      <c r="BF5930" s="12"/>
      <c r="BG5930" s="12"/>
      <c r="BH5930" s="12"/>
      <c r="BI5930" s="12"/>
      <c r="BJ5930" s="13"/>
      <c r="BK5930" s="13"/>
      <c r="BL5930" s="13"/>
      <c r="BM5930" s="13"/>
      <c r="BN5930" s="13"/>
    </row>
    <row r="5931" spans="4:66" x14ac:dyDescent="0.25">
      <c r="D5931" s="6"/>
      <c r="E5931" s="10"/>
      <c r="F5931" s="10"/>
      <c r="G5931" s="10"/>
      <c r="H5931" s="10"/>
      <c r="I5931" s="10"/>
      <c r="J5931" s="10"/>
      <c r="K5931" s="11"/>
      <c r="L5931" s="11"/>
      <c r="M5931" s="12"/>
      <c r="N5931" s="12"/>
      <c r="O5931" s="12"/>
      <c r="P5931" s="12"/>
      <c r="Q5931" s="12"/>
      <c r="R5931" s="12"/>
      <c r="S5931" s="12"/>
      <c r="T5931" s="12"/>
      <c r="U5931" s="12"/>
      <c r="V5931" s="12"/>
      <c r="W5931" s="12"/>
      <c r="X5931" s="12"/>
      <c r="Y5931" s="12"/>
      <c r="Z5931" s="12"/>
      <c r="AA5931" s="12"/>
      <c r="AB5931" s="12"/>
      <c r="AC5931" s="12"/>
      <c r="AD5931" s="12"/>
      <c r="AE5931" s="12"/>
      <c r="AF5931" s="12"/>
      <c r="AG5931" s="12"/>
      <c r="AH5931" s="12"/>
      <c r="AI5931" s="12"/>
      <c r="AJ5931" s="12"/>
      <c r="AK5931" s="12"/>
      <c r="AL5931" s="12"/>
      <c r="AM5931" s="12"/>
      <c r="AN5931" s="12"/>
      <c r="AO5931" s="12"/>
      <c r="AP5931" s="12"/>
      <c r="AQ5931" s="12"/>
      <c r="AR5931" s="12"/>
      <c r="AS5931" s="12"/>
      <c r="AT5931" s="12"/>
      <c r="AU5931" s="12"/>
      <c r="AV5931" s="12"/>
      <c r="AW5931" s="12"/>
      <c r="AX5931" s="12"/>
      <c r="AY5931" s="12"/>
      <c r="AZ5931" s="12"/>
      <c r="BA5931" s="12"/>
      <c r="BB5931" s="12"/>
      <c r="BC5931" s="12"/>
      <c r="BD5931" s="12"/>
      <c r="BE5931" s="12"/>
      <c r="BF5931" s="12"/>
      <c r="BG5931" s="12"/>
      <c r="BH5931" s="12"/>
      <c r="BI5931" s="12"/>
      <c r="BJ5931" s="13"/>
      <c r="BK5931" s="13"/>
      <c r="BL5931" s="13"/>
      <c r="BM5931" s="13"/>
      <c r="BN5931" s="13"/>
    </row>
    <row r="5932" spans="4:66" x14ac:dyDescent="0.25">
      <c r="D5932" s="6"/>
      <c r="E5932" s="10"/>
      <c r="F5932" s="10"/>
      <c r="G5932" s="10"/>
      <c r="H5932" s="10"/>
      <c r="I5932" s="10"/>
      <c r="J5932" s="10"/>
      <c r="K5932" s="11"/>
      <c r="L5932" s="11"/>
      <c r="M5932" s="12"/>
      <c r="N5932" s="12"/>
      <c r="O5932" s="12"/>
      <c r="P5932" s="12"/>
      <c r="Q5932" s="12"/>
      <c r="R5932" s="12"/>
      <c r="S5932" s="12"/>
      <c r="T5932" s="12"/>
      <c r="U5932" s="12"/>
      <c r="V5932" s="12"/>
      <c r="W5932" s="12"/>
      <c r="X5932" s="12"/>
      <c r="Y5932" s="12"/>
      <c r="Z5932" s="12"/>
      <c r="AA5932" s="12"/>
      <c r="AB5932" s="12"/>
      <c r="AC5932" s="12"/>
      <c r="AD5932" s="12"/>
      <c r="AE5932" s="12"/>
      <c r="AF5932" s="12"/>
      <c r="AG5932" s="12"/>
      <c r="AH5932" s="12"/>
      <c r="AI5932" s="12"/>
      <c r="AJ5932" s="12"/>
      <c r="AK5932" s="12"/>
      <c r="AL5932" s="12"/>
      <c r="AM5932" s="12"/>
      <c r="AN5932" s="12"/>
      <c r="AO5932" s="12"/>
      <c r="AP5932" s="12"/>
      <c r="AQ5932" s="12"/>
      <c r="AR5932" s="12"/>
      <c r="AS5932" s="12"/>
      <c r="AT5932" s="12"/>
      <c r="AU5932" s="12"/>
      <c r="AV5932" s="12"/>
      <c r="AW5932" s="12"/>
      <c r="AX5932" s="12"/>
      <c r="AY5932" s="12"/>
      <c r="AZ5932" s="12"/>
      <c r="BA5932" s="12"/>
      <c r="BB5932" s="12"/>
      <c r="BC5932" s="12"/>
      <c r="BD5932" s="12"/>
      <c r="BE5932" s="12"/>
      <c r="BF5932" s="12"/>
      <c r="BG5932" s="12"/>
      <c r="BH5932" s="12"/>
      <c r="BI5932" s="12"/>
      <c r="BJ5932" s="13"/>
      <c r="BK5932" s="13"/>
      <c r="BL5932" s="13"/>
      <c r="BM5932" s="13"/>
      <c r="BN5932" s="13"/>
    </row>
    <row r="5933" spans="4:66" x14ac:dyDescent="0.25">
      <c r="D5933" s="6"/>
      <c r="E5933" s="10"/>
      <c r="F5933" s="10"/>
      <c r="G5933" s="10"/>
      <c r="H5933" s="10"/>
      <c r="I5933" s="10"/>
      <c r="J5933" s="10"/>
      <c r="K5933" s="11"/>
      <c r="L5933" s="11"/>
      <c r="M5933" s="12"/>
      <c r="N5933" s="12"/>
      <c r="O5933" s="12"/>
      <c r="P5933" s="12"/>
      <c r="Q5933" s="12"/>
      <c r="R5933" s="12"/>
      <c r="S5933" s="12"/>
      <c r="T5933" s="12"/>
      <c r="U5933" s="12"/>
      <c r="V5933" s="12"/>
      <c r="W5933" s="12"/>
      <c r="X5933" s="12"/>
      <c r="Y5933" s="12"/>
      <c r="Z5933" s="12"/>
      <c r="AA5933" s="12"/>
      <c r="AB5933" s="12"/>
      <c r="AC5933" s="12"/>
      <c r="AD5933" s="12"/>
      <c r="AE5933" s="12"/>
      <c r="AF5933" s="12"/>
      <c r="AG5933" s="12"/>
      <c r="AH5933" s="12"/>
      <c r="AI5933" s="12"/>
      <c r="AJ5933" s="12"/>
      <c r="AK5933" s="12"/>
      <c r="AL5933" s="12"/>
      <c r="AM5933" s="12"/>
      <c r="AN5933" s="12"/>
      <c r="AO5933" s="12"/>
      <c r="AP5933" s="12"/>
      <c r="AQ5933" s="12"/>
      <c r="AR5933" s="12"/>
      <c r="AS5933" s="12"/>
      <c r="AT5933" s="12"/>
      <c r="AU5933" s="12"/>
      <c r="AV5933" s="12"/>
      <c r="AW5933" s="12"/>
      <c r="AX5933" s="12"/>
      <c r="AY5933" s="12"/>
      <c r="AZ5933" s="12"/>
      <c r="BA5933" s="12"/>
      <c r="BB5933" s="12"/>
      <c r="BC5933" s="12"/>
      <c r="BD5933" s="12"/>
      <c r="BE5933" s="12"/>
      <c r="BF5933" s="12"/>
      <c r="BG5933" s="12"/>
      <c r="BH5933" s="12"/>
      <c r="BI5933" s="12"/>
      <c r="BJ5933" s="13"/>
      <c r="BK5933" s="13"/>
      <c r="BL5933" s="13"/>
      <c r="BM5933" s="13"/>
      <c r="BN5933" s="13"/>
    </row>
    <row r="5934" spans="4:66" x14ac:dyDescent="0.25">
      <c r="D5934" s="6"/>
      <c r="E5934" s="10"/>
      <c r="F5934" s="10"/>
      <c r="G5934" s="10"/>
      <c r="H5934" s="10"/>
      <c r="I5934" s="10"/>
      <c r="J5934" s="10"/>
      <c r="K5934" s="11"/>
      <c r="L5934" s="11"/>
      <c r="M5934" s="12"/>
      <c r="N5934" s="12"/>
      <c r="O5934" s="12"/>
      <c r="P5934" s="12"/>
      <c r="Q5934" s="12"/>
      <c r="R5934" s="12"/>
      <c r="S5934" s="12"/>
      <c r="T5934" s="12"/>
      <c r="U5934" s="12"/>
      <c r="V5934" s="12"/>
      <c r="W5934" s="12"/>
      <c r="X5934" s="12"/>
      <c r="Y5934" s="12"/>
      <c r="Z5934" s="12"/>
      <c r="AA5934" s="12"/>
      <c r="AB5934" s="12"/>
      <c r="AC5934" s="12"/>
      <c r="AD5934" s="12"/>
      <c r="AE5934" s="12"/>
      <c r="AF5934" s="12"/>
      <c r="AG5934" s="12"/>
      <c r="AH5934" s="12"/>
      <c r="AI5934" s="12"/>
      <c r="AJ5934" s="12"/>
      <c r="AK5934" s="12"/>
      <c r="AL5934" s="12"/>
      <c r="AM5934" s="12"/>
      <c r="AN5934" s="12"/>
      <c r="AO5934" s="12"/>
      <c r="AP5934" s="12"/>
      <c r="AQ5934" s="12"/>
      <c r="AR5934" s="12"/>
      <c r="AS5934" s="12"/>
      <c r="AT5934" s="12"/>
      <c r="AU5934" s="12"/>
      <c r="AV5934" s="12"/>
      <c r="AW5934" s="12"/>
      <c r="AX5934" s="12"/>
      <c r="AY5934" s="12"/>
      <c r="AZ5934" s="12"/>
      <c r="BA5934" s="12"/>
      <c r="BB5934" s="12"/>
      <c r="BC5934" s="12"/>
      <c r="BD5934" s="12"/>
      <c r="BE5934" s="12"/>
      <c r="BF5934" s="12"/>
      <c r="BG5934" s="12"/>
      <c r="BH5934" s="12"/>
      <c r="BI5934" s="12"/>
      <c r="BJ5934" s="13"/>
      <c r="BK5934" s="13"/>
      <c r="BL5934" s="13"/>
      <c r="BM5934" s="13"/>
      <c r="BN5934" s="13"/>
    </row>
    <row r="5935" spans="4:66" x14ac:dyDescent="0.25">
      <c r="D5935" s="6"/>
      <c r="E5935" s="10"/>
      <c r="F5935" s="10"/>
      <c r="G5935" s="10"/>
      <c r="H5935" s="10"/>
      <c r="I5935" s="10"/>
      <c r="J5935" s="10"/>
      <c r="K5935" s="11"/>
      <c r="L5935" s="11"/>
      <c r="M5935" s="12"/>
      <c r="N5935" s="12"/>
      <c r="O5935" s="12"/>
      <c r="P5935" s="12"/>
      <c r="Q5935" s="12"/>
      <c r="R5935" s="12"/>
      <c r="S5935" s="12"/>
      <c r="T5935" s="12"/>
      <c r="U5935" s="12"/>
      <c r="V5935" s="12"/>
      <c r="W5935" s="12"/>
      <c r="X5935" s="12"/>
      <c r="Y5935" s="12"/>
      <c r="Z5935" s="12"/>
      <c r="AA5935" s="12"/>
      <c r="AB5935" s="12"/>
      <c r="AC5935" s="12"/>
      <c r="AD5935" s="12"/>
      <c r="AE5935" s="12"/>
      <c r="AF5935" s="12"/>
      <c r="AG5935" s="12"/>
      <c r="AH5935" s="12"/>
      <c r="AI5935" s="12"/>
      <c r="AJ5935" s="12"/>
      <c r="AK5935" s="12"/>
      <c r="AL5935" s="12"/>
      <c r="AM5935" s="12"/>
      <c r="AN5935" s="12"/>
      <c r="AO5935" s="12"/>
      <c r="AP5935" s="12"/>
      <c r="AQ5935" s="12"/>
      <c r="AR5935" s="12"/>
      <c r="AS5935" s="12"/>
      <c r="AT5935" s="12"/>
      <c r="AU5935" s="12"/>
      <c r="AV5935" s="12"/>
      <c r="AW5935" s="12"/>
      <c r="AX5935" s="12"/>
      <c r="AY5935" s="12"/>
      <c r="AZ5935" s="12"/>
      <c r="BA5935" s="12"/>
      <c r="BB5935" s="12"/>
      <c r="BC5935" s="12"/>
      <c r="BD5935" s="12"/>
      <c r="BE5935" s="12"/>
      <c r="BF5935" s="12"/>
      <c r="BG5935" s="12"/>
      <c r="BH5935" s="12"/>
      <c r="BI5935" s="12"/>
      <c r="BJ5935" s="13"/>
      <c r="BK5935" s="13"/>
      <c r="BL5935" s="13"/>
      <c r="BM5935" s="13"/>
      <c r="BN5935" s="13"/>
    </row>
    <row r="5936" spans="4:66" x14ac:dyDescent="0.25">
      <c r="D5936" s="6"/>
      <c r="E5936" s="10"/>
      <c r="F5936" s="10"/>
      <c r="G5936" s="10"/>
      <c r="H5936" s="10"/>
      <c r="I5936" s="10"/>
      <c r="J5936" s="10"/>
      <c r="K5936" s="11"/>
      <c r="L5936" s="11"/>
      <c r="M5936" s="12"/>
      <c r="N5936" s="12"/>
      <c r="O5936" s="12"/>
      <c r="P5936" s="12"/>
      <c r="Q5936" s="12"/>
      <c r="R5936" s="12"/>
      <c r="S5936" s="12"/>
      <c r="T5936" s="12"/>
      <c r="U5936" s="12"/>
      <c r="V5936" s="12"/>
      <c r="W5936" s="12"/>
      <c r="X5936" s="12"/>
      <c r="Y5936" s="12"/>
      <c r="Z5936" s="12"/>
      <c r="AA5936" s="12"/>
      <c r="AB5936" s="12"/>
      <c r="AC5936" s="12"/>
      <c r="AD5936" s="12"/>
      <c r="AE5936" s="12"/>
      <c r="AF5936" s="12"/>
      <c r="AG5936" s="12"/>
      <c r="AH5936" s="12"/>
      <c r="AI5936" s="12"/>
      <c r="AJ5936" s="12"/>
      <c r="AK5936" s="12"/>
      <c r="AL5936" s="12"/>
      <c r="AM5936" s="12"/>
      <c r="AN5936" s="12"/>
      <c r="AO5936" s="12"/>
      <c r="AP5936" s="12"/>
      <c r="AQ5936" s="12"/>
      <c r="AR5936" s="12"/>
      <c r="AS5936" s="12"/>
      <c r="AT5936" s="12"/>
      <c r="AU5936" s="12"/>
      <c r="AV5936" s="12"/>
      <c r="AW5936" s="12"/>
      <c r="AX5936" s="12"/>
      <c r="AY5936" s="12"/>
      <c r="AZ5936" s="12"/>
      <c r="BA5936" s="12"/>
      <c r="BB5936" s="12"/>
      <c r="BC5936" s="12"/>
      <c r="BD5936" s="12"/>
      <c r="BE5936" s="12"/>
      <c r="BF5936" s="12"/>
      <c r="BG5936" s="12"/>
      <c r="BH5936" s="12"/>
      <c r="BI5936" s="12"/>
      <c r="BJ5936" s="13"/>
      <c r="BK5936" s="13"/>
      <c r="BL5936" s="13"/>
      <c r="BM5936" s="13"/>
      <c r="BN5936" s="13"/>
    </row>
    <row r="5937" spans="4:66" x14ac:dyDescent="0.25">
      <c r="D5937" s="6"/>
      <c r="E5937" s="10"/>
      <c r="F5937" s="10"/>
      <c r="G5937" s="10"/>
      <c r="H5937" s="10"/>
      <c r="I5937" s="10"/>
      <c r="J5937" s="10"/>
      <c r="K5937" s="11"/>
      <c r="L5937" s="11"/>
      <c r="M5937" s="12"/>
      <c r="N5937" s="12"/>
      <c r="O5937" s="12"/>
      <c r="P5937" s="12"/>
      <c r="Q5937" s="12"/>
      <c r="R5937" s="12"/>
      <c r="S5937" s="12"/>
      <c r="T5937" s="12"/>
      <c r="U5937" s="12"/>
      <c r="V5937" s="12"/>
      <c r="W5937" s="12"/>
      <c r="X5937" s="12"/>
      <c r="Y5937" s="12"/>
      <c r="Z5937" s="12"/>
      <c r="AA5937" s="12"/>
      <c r="AB5937" s="12"/>
      <c r="AC5937" s="12"/>
      <c r="AD5937" s="12"/>
      <c r="AE5937" s="12"/>
      <c r="AF5937" s="12"/>
      <c r="AG5937" s="12"/>
      <c r="AH5937" s="12"/>
      <c r="AI5937" s="12"/>
      <c r="AJ5937" s="12"/>
      <c r="AK5937" s="12"/>
      <c r="AL5937" s="12"/>
      <c r="AM5937" s="12"/>
      <c r="AN5937" s="12"/>
      <c r="AO5937" s="12"/>
      <c r="AP5937" s="12"/>
      <c r="AQ5937" s="12"/>
      <c r="AR5937" s="12"/>
      <c r="AS5937" s="12"/>
      <c r="AT5937" s="12"/>
      <c r="AU5937" s="12"/>
      <c r="AV5937" s="12"/>
      <c r="AW5937" s="12"/>
      <c r="AX5937" s="12"/>
      <c r="AY5937" s="12"/>
      <c r="AZ5937" s="12"/>
      <c r="BA5937" s="12"/>
      <c r="BB5937" s="12"/>
      <c r="BC5937" s="12"/>
      <c r="BD5937" s="12"/>
      <c r="BE5937" s="12"/>
      <c r="BF5937" s="12"/>
      <c r="BG5937" s="12"/>
      <c r="BH5937" s="12"/>
      <c r="BI5937" s="12"/>
      <c r="BJ5937" s="13"/>
      <c r="BK5937" s="13"/>
      <c r="BL5937" s="13"/>
      <c r="BM5937" s="13"/>
      <c r="BN5937" s="13"/>
    </row>
    <row r="5938" spans="4:66" x14ac:dyDescent="0.25">
      <c r="D5938" s="6"/>
      <c r="E5938" s="10"/>
      <c r="F5938" s="10"/>
      <c r="G5938" s="10"/>
      <c r="H5938" s="10"/>
      <c r="I5938" s="10"/>
      <c r="J5938" s="10"/>
      <c r="K5938" s="11"/>
      <c r="L5938" s="11"/>
      <c r="M5938" s="12"/>
      <c r="N5938" s="12"/>
      <c r="O5938" s="12"/>
      <c r="P5938" s="12"/>
      <c r="Q5938" s="12"/>
      <c r="R5938" s="12"/>
      <c r="S5938" s="12"/>
      <c r="T5938" s="12"/>
      <c r="U5938" s="12"/>
      <c r="V5938" s="12"/>
      <c r="W5938" s="12"/>
      <c r="X5938" s="12"/>
      <c r="Y5938" s="12"/>
      <c r="Z5938" s="12"/>
      <c r="AA5938" s="12"/>
      <c r="AB5938" s="12"/>
      <c r="AC5938" s="12"/>
      <c r="AD5938" s="12"/>
      <c r="AE5938" s="12"/>
      <c r="AF5938" s="12"/>
      <c r="AG5938" s="12"/>
      <c r="AH5938" s="12"/>
      <c r="AI5938" s="12"/>
      <c r="AJ5938" s="12"/>
      <c r="AK5938" s="12"/>
      <c r="AL5938" s="12"/>
      <c r="AM5938" s="12"/>
      <c r="AN5938" s="12"/>
      <c r="AO5938" s="12"/>
      <c r="AP5938" s="12"/>
      <c r="AQ5938" s="12"/>
      <c r="AR5938" s="12"/>
      <c r="AS5938" s="12"/>
      <c r="AT5938" s="12"/>
      <c r="AU5938" s="12"/>
      <c r="AV5938" s="12"/>
      <c r="AW5938" s="12"/>
      <c r="AX5938" s="12"/>
      <c r="AY5938" s="12"/>
      <c r="AZ5938" s="12"/>
      <c r="BA5938" s="12"/>
      <c r="BB5938" s="12"/>
      <c r="BC5938" s="12"/>
      <c r="BD5938" s="12"/>
      <c r="BE5938" s="12"/>
      <c r="BF5938" s="12"/>
      <c r="BG5938" s="12"/>
      <c r="BH5938" s="12"/>
      <c r="BI5938" s="12"/>
      <c r="BJ5938" s="13"/>
      <c r="BK5938" s="13"/>
      <c r="BL5938" s="13"/>
      <c r="BM5938" s="13"/>
      <c r="BN5938" s="13"/>
    </row>
    <row r="5939" spans="4:66" x14ac:dyDescent="0.25">
      <c r="D5939" s="6"/>
      <c r="E5939" s="10"/>
      <c r="F5939" s="10"/>
      <c r="G5939" s="10"/>
      <c r="H5939" s="10"/>
      <c r="I5939" s="10"/>
      <c r="J5939" s="10"/>
      <c r="K5939" s="11"/>
      <c r="L5939" s="11"/>
      <c r="M5939" s="12"/>
      <c r="N5939" s="12"/>
      <c r="O5939" s="12"/>
      <c r="P5939" s="12"/>
      <c r="Q5939" s="12"/>
      <c r="R5939" s="12"/>
      <c r="S5939" s="12"/>
      <c r="T5939" s="12"/>
      <c r="U5939" s="12"/>
      <c r="V5939" s="12"/>
      <c r="W5939" s="12"/>
      <c r="X5939" s="12"/>
      <c r="Y5939" s="12"/>
      <c r="Z5939" s="12"/>
      <c r="AA5939" s="12"/>
      <c r="AB5939" s="12"/>
      <c r="AC5939" s="12"/>
      <c r="AD5939" s="12"/>
      <c r="AE5939" s="12"/>
      <c r="AF5939" s="12"/>
      <c r="AG5939" s="12"/>
      <c r="AH5939" s="12"/>
      <c r="AI5939" s="12"/>
      <c r="AJ5939" s="12"/>
      <c r="AK5939" s="12"/>
      <c r="AL5939" s="12"/>
      <c r="AM5939" s="12"/>
      <c r="AN5939" s="12"/>
      <c r="AO5939" s="12"/>
      <c r="AP5939" s="12"/>
      <c r="AQ5939" s="12"/>
      <c r="AR5939" s="12"/>
      <c r="AS5939" s="12"/>
      <c r="AT5939" s="12"/>
      <c r="AU5939" s="12"/>
      <c r="AV5939" s="12"/>
      <c r="AW5939" s="12"/>
      <c r="AX5939" s="12"/>
      <c r="AY5939" s="12"/>
      <c r="AZ5939" s="12"/>
      <c r="BA5939" s="12"/>
      <c r="BB5939" s="12"/>
      <c r="BC5939" s="12"/>
      <c r="BD5939" s="12"/>
      <c r="BE5939" s="12"/>
      <c r="BF5939" s="12"/>
      <c r="BG5939" s="12"/>
      <c r="BH5939" s="12"/>
      <c r="BI5939" s="12"/>
      <c r="BJ5939" s="13"/>
      <c r="BK5939" s="13"/>
      <c r="BL5939" s="13"/>
      <c r="BM5939" s="13"/>
      <c r="BN5939" s="13"/>
    </row>
    <row r="5940" spans="4:66" x14ac:dyDescent="0.25">
      <c r="D5940" s="6"/>
      <c r="E5940" s="10"/>
      <c r="F5940" s="10"/>
      <c r="G5940" s="10"/>
      <c r="H5940" s="10"/>
      <c r="I5940" s="10"/>
      <c r="J5940" s="10"/>
      <c r="K5940" s="11"/>
      <c r="L5940" s="11"/>
      <c r="M5940" s="12"/>
      <c r="N5940" s="12"/>
      <c r="O5940" s="12"/>
      <c r="P5940" s="12"/>
      <c r="Q5940" s="12"/>
      <c r="R5940" s="12"/>
      <c r="S5940" s="12"/>
      <c r="T5940" s="12"/>
      <c r="U5940" s="12"/>
      <c r="V5940" s="12"/>
      <c r="W5940" s="12"/>
      <c r="X5940" s="12"/>
      <c r="Y5940" s="12"/>
      <c r="Z5940" s="12"/>
      <c r="AA5940" s="12"/>
      <c r="AB5940" s="12"/>
      <c r="AC5940" s="12"/>
      <c r="AD5940" s="12"/>
      <c r="AE5940" s="12"/>
      <c r="AF5940" s="12"/>
      <c r="AG5940" s="12"/>
      <c r="AH5940" s="12"/>
      <c r="AI5940" s="12"/>
      <c r="AJ5940" s="12"/>
      <c r="AK5940" s="12"/>
      <c r="AL5940" s="12"/>
      <c r="AM5940" s="12"/>
      <c r="AN5940" s="12"/>
      <c r="AO5940" s="12"/>
      <c r="AP5940" s="12"/>
      <c r="AQ5940" s="12"/>
      <c r="AR5940" s="12"/>
      <c r="AS5940" s="12"/>
      <c r="AT5940" s="12"/>
      <c r="AU5940" s="12"/>
      <c r="AV5940" s="12"/>
      <c r="AW5940" s="12"/>
      <c r="AX5940" s="12"/>
      <c r="AY5940" s="12"/>
      <c r="AZ5940" s="12"/>
      <c r="BA5940" s="12"/>
      <c r="BB5940" s="12"/>
      <c r="BC5940" s="12"/>
      <c r="BD5940" s="12"/>
      <c r="BE5940" s="12"/>
      <c r="BF5940" s="12"/>
      <c r="BG5940" s="12"/>
      <c r="BH5940" s="12"/>
      <c r="BI5940" s="12"/>
      <c r="BJ5940" s="13"/>
      <c r="BK5940" s="13"/>
      <c r="BL5940" s="13"/>
      <c r="BM5940" s="13"/>
      <c r="BN5940" s="13"/>
    </row>
    <row r="5941" spans="4:66" x14ac:dyDescent="0.25">
      <c r="D5941" s="6"/>
      <c r="E5941" s="10"/>
      <c r="F5941" s="10"/>
      <c r="G5941" s="10"/>
      <c r="H5941" s="10"/>
      <c r="I5941" s="10"/>
      <c r="J5941" s="10"/>
      <c r="K5941" s="11"/>
      <c r="L5941" s="11"/>
      <c r="M5941" s="12"/>
      <c r="N5941" s="12"/>
      <c r="O5941" s="12"/>
      <c r="P5941" s="12"/>
      <c r="Q5941" s="12"/>
      <c r="R5941" s="12"/>
      <c r="S5941" s="12"/>
      <c r="T5941" s="12"/>
      <c r="U5941" s="12"/>
      <c r="V5941" s="12"/>
      <c r="W5941" s="12"/>
      <c r="X5941" s="12"/>
      <c r="Y5941" s="12"/>
      <c r="Z5941" s="12"/>
      <c r="AA5941" s="12"/>
      <c r="AB5941" s="12"/>
      <c r="AC5941" s="12"/>
      <c r="AD5941" s="12"/>
      <c r="AE5941" s="12"/>
      <c r="AF5941" s="12"/>
      <c r="AG5941" s="12"/>
      <c r="AH5941" s="12"/>
      <c r="AI5941" s="12"/>
      <c r="AJ5941" s="12"/>
      <c r="AK5941" s="12"/>
      <c r="AL5941" s="12"/>
      <c r="AM5941" s="12"/>
      <c r="AN5941" s="12"/>
      <c r="AO5941" s="12"/>
      <c r="AP5941" s="12"/>
      <c r="AQ5941" s="12"/>
      <c r="AR5941" s="12"/>
      <c r="AS5941" s="12"/>
      <c r="AT5941" s="12"/>
      <c r="AU5941" s="12"/>
      <c r="AV5941" s="12"/>
      <c r="AW5941" s="12"/>
      <c r="AX5941" s="12"/>
      <c r="AY5941" s="12"/>
      <c r="AZ5941" s="12"/>
      <c r="BA5941" s="12"/>
      <c r="BB5941" s="12"/>
      <c r="BC5941" s="12"/>
      <c r="BD5941" s="12"/>
      <c r="BE5941" s="12"/>
      <c r="BF5941" s="12"/>
      <c r="BG5941" s="12"/>
      <c r="BH5941" s="12"/>
      <c r="BI5941" s="12"/>
      <c r="BJ5941" s="13"/>
      <c r="BK5941" s="13"/>
      <c r="BL5941" s="13"/>
      <c r="BM5941" s="13"/>
      <c r="BN5941" s="13"/>
    </row>
    <row r="5942" spans="4:66" x14ac:dyDescent="0.25">
      <c r="D5942" s="6"/>
      <c r="E5942" s="10"/>
      <c r="F5942" s="10"/>
      <c r="G5942" s="10"/>
      <c r="H5942" s="10"/>
      <c r="I5942" s="10"/>
      <c r="J5942" s="10"/>
      <c r="K5942" s="11"/>
      <c r="L5942" s="11"/>
      <c r="M5942" s="12"/>
      <c r="N5942" s="12"/>
      <c r="O5942" s="12"/>
      <c r="P5942" s="12"/>
      <c r="Q5942" s="12"/>
      <c r="R5942" s="12"/>
      <c r="S5942" s="12"/>
      <c r="T5942" s="12"/>
      <c r="U5942" s="12"/>
      <c r="V5942" s="12"/>
      <c r="W5942" s="12"/>
      <c r="X5942" s="12"/>
      <c r="Y5942" s="12"/>
      <c r="Z5942" s="12"/>
      <c r="AA5942" s="12"/>
      <c r="AB5942" s="12"/>
      <c r="AC5942" s="12"/>
      <c r="AD5942" s="12"/>
      <c r="AE5942" s="12"/>
      <c r="AF5942" s="12"/>
      <c r="AG5942" s="12"/>
      <c r="AH5942" s="12"/>
      <c r="AI5942" s="12"/>
      <c r="AJ5942" s="12"/>
      <c r="AK5942" s="12"/>
      <c r="AL5942" s="12"/>
      <c r="AM5942" s="12"/>
      <c r="AN5942" s="12"/>
      <c r="AO5942" s="12"/>
      <c r="AP5942" s="12"/>
      <c r="AQ5942" s="12"/>
      <c r="AR5942" s="12"/>
      <c r="AS5942" s="12"/>
      <c r="AT5942" s="12"/>
      <c r="AU5942" s="12"/>
      <c r="AV5942" s="12"/>
      <c r="AW5942" s="12"/>
      <c r="AX5942" s="12"/>
      <c r="AY5942" s="12"/>
      <c r="AZ5942" s="12"/>
      <c r="BA5942" s="12"/>
      <c r="BB5942" s="12"/>
      <c r="BC5942" s="12"/>
      <c r="BD5942" s="12"/>
      <c r="BE5942" s="12"/>
      <c r="BF5942" s="12"/>
      <c r="BG5942" s="12"/>
      <c r="BH5942" s="12"/>
      <c r="BI5942" s="12"/>
      <c r="BJ5942" s="13"/>
      <c r="BK5942" s="13"/>
      <c r="BL5942" s="13"/>
      <c r="BM5942" s="13"/>
      <c r="BN5942" s="13"/>
    </row>
    <row r="5943" spans="4:66" x14ac:dyDescent="0.25">
      <c r="D5943" s="6"/>
      <c r="E5943" s="10"/>
      <c r="F5943" s="10"/>
      <c r="G5943" s="10"/>
      <c r="H5943" s="10"/>
      <c r="I5943" s="10"/>
      <c r="J5943" s="10"/>
      <c r="K5943" s="11"/>
      <c r="L5943" s="11"/>
      <c r="M5943" s="12"/>
      <c r="N5943" s="12"/>
      <c r="O5943" s="12"/>
      <c r="P5943" s="12"/>
      <c r="Q5943" s="12"/>
      <c r="R5943" s="12"/>
      <c r="S5943" s="12"/>
      <c r="T5943" s="12"/>
      <c r="U5943" s="12"/>
      <c r="V5943" s="12"/>
      <c r="W5943" s="12"/>
      <c r="X5943" s="12"/>
      <c r="Y5943" s="12"/>
      <c r="Z5943" s="12"/>
      <c r="AA5943" s="12"/>
      <c r="AB5943" s="12"/>
      <c r="AC5943" s="12"/>
      <c r="AD5943" s="12"/>
      <c r="AE5943" s="12"/>
      <c r="AF5943" s="12"/>
      <c r="AG5943" s="12"/>
      <c r="AH5943" s="12"/>
      <c r="AI5943" s="12"/>
      <c r="AJ5943" s="12"/>
      <c r="AK5943" s="12"/>
      <c r="AL5943" s="12"/>
      <c r="AM5943" s="12"/>
      <c r="AN5943" s="12"/>
      <c r="AO5943" s="12"/>
      <c r="AP5943" s="12"/>
      <c r="AQ5943" s="12"/>
      <c r="AR5943" s="12"/>
      <c r="AS5943" s="12"/>
      <c r="AT5943" s="12"/>
      <c r="AU5943" s="12"/>
      <c r="AV5943" s="12"/>
      <c r="AW5943" s="12"/>
      <c r="AX5943" s="12"/>
      <c r="AY5943" s="12"/>
      <c r="AZ5943" s="12"/>
      <c r="BA5943" s="12"/>
      <c r="BB5943" s="12"/>
      <c r="BC5943" s="12"/>
      <c r="BD5943" s="12"/>
      <c r="BE5943" s="12"/>
      <c r="BF5943" s="12"/>
      <c r="BG5943" s="12"/>
      <c r="BH5943" s="12"/>
      <c r="BI5943" s="12"/>
      <c r="BJ5943" s="13"/>
      <c r="BK5943" s="13"/>
      <c r="BL5943" s="13"/>
      <c r="BM5943" s="13"/>
      <c r="BN5943" s="13"/>
    </row>
    <row r="5944" spans="4:66" x14ac:dyDescent="0.25">
      <c r="D5944" s="6"/>
      <c r="E5944" s="10"/>
      <c r="F5944" s="10"/>
      <c r="G5944" s="10"/>
      <c r="H5944" s="10"/>
      <c r="I5944" s="10"/>
      <c r="J5944" s="10"/>
      <c r="K5944" s="11"/>
      <c r="L5944" s="11"/>
      <c r="M5944" s="12"/>
      <c r="N5944" s="12"/>
      <c r="O5944" s="12"/>
      <c r="P5944" s="12"/>
      <c r="Q5944" s="12"/>
      <c r="R5944" s="12"/>
      <c r="S5944" s="12"/>
      <c r="T5944" s="12"/>
      <c r="U5944" s="12"/>
      <c r="V5944" s="12"/>
      <c r="W5944" s="12"/>
      <c r="X5944" s="12"/>
      <c r="Y5944" s="12"/>
      <c r="Z5944" s="12"/>
      <c r="AA5944" s="12"/>
      <c r="AB5944" s="12"/>
      <c r="AC5944" s="12"/>
      <c r="AD5944" s="12"/>
      <c r="AE5944" s="12"/>
      <c r="AF5944" s="12"/>
      <c r="AG5944" s="12"/>
      <c r="AH5944" s="12"/>
      <c r="AI5944" s="12"/>
      <c r="AJ5944" s="12"/>
      <c r="AK5944" s="12"/>
      <c r="AL5944" s="12"/>
      <c r="AM5944" s="12"/>
      <c r="AN5944" s="12"/>
      <c r="AO5944" s="12"/>
      <c r="AP5944" s="12"/>
      <c r="AQ5944" s="12"/>
      <c r="AR5944" s="12"/>
      <c r="AS5944" s="12"/>
      <c r="AT5944" s="12"/>
      <c r="AU5944" s="12"/>
      <c r="AV5944" s="12"/>
      <c r="AW5944" s="12"/>
      <c r="AX5944" s="12"/>
      <c r="AY5944" s="12"/>
      <c r="AZ5944" s="12"/>
      <c r="BA5944" s="12"/>
      <c r="BB5944" s="12"/>
      <c r="BC5944" s="12"/>
      <c r="BD5944" s="12"/>
      <c r="BE5944" s="12"/>
      <c r="BF5944" s="12"/>
      <c r="BG5944" s="12"/>
      <c r="BH5944" s="12"/>
      <c r="BI5944" s="12"/>
      <c r="BJ5944" s="13"/>
      <c r="BK5944" s="13"/>
      <c r="BL5944" s="13"/>
      <c r="BM5944" s="13"/>
      <c r="BN5944" s="13"/>
    </row>
    <row r="5945" spans="4:66" x14ac:dyDescent="0.25">
      <c r="D5945" s="6"/>
      <c r="E5945" s="10"/>
      <c r="F5945" s="10"/>
      <c r="G5945" s="10"/>
      <c r="H5945" s="10"/>
      <c r="I5945" s="10"/>
      <c r="J5945" s="10"/>
      <c r="K5945" s="11"/>
      <c r="L5945" s="11"/>
      <c r="M5945" s="12"/>
      <c r="N5945" s="12"/>
      <c r="O5945" s="12"/>
      <c r="P5945" s="12"/>
      <c r="Q5945" s="12"/>
      <c r="R5945" s="12"/>
      <c r="S5945" s="12"/>
      <c r="T5945" s="12"/>
      <c r="U5945" s="12"/>
      <c r="V5945" s="12"/>
      <c r="W5945" s="12"/>
      <c r="X5945" s="12"/>
      <c r="Y5945" s="12"/>
      <c r="Z5945" s="12"/>
      <c r="AA5945" s="12"/>
      <c r="AB5945" s="12"/>
      <c r="AC5945" s="12"/>
      <c r="AD5945" s="12"/>
      <c r="AE5945" s="12"/>
      <c r="AF5945" s="12"/>
      <c r="AG5945" s="12"/>
      <c r="AH5945" s="12"/>
      <c r="AI5945" s="12"/>
      <c r="AJ5945" s="12"/>
      <c r="AK5945" s="12"/>
      <c r="AL5945" s="12"/>
      <c r="AM5945" s="12"/>
      <c r="AN5945" s="12"/>
      <c r="AO5945" s="12"/>
      <c r="AP5945" s="12"/>
      <c r="AQ5945" s="12"/>
      <c r="AR5945" s="12"/>
      <c r="AS5945" s="12"/>
      <c r="AT5945" s="12"/>
      <c r="AU5945" s="12"/>
      <c r="AV5945" s="12"/>
      <c r="AW5945" s="12"/>
      <c r="AX5945" s="12"/>
      <c r="AY5945" s="12"/>
      <c r="AZ5945" s="12"/>
      <c r="BA5945" s="12"/>
      <c r="BB5945" s="12"/>
      <c r="BC5945" s="12"/>
      <c r="BD5945" s="12"/>
      <c r="BE5945" s="12"/>
      <c r="BF5945" s="12"/>
      <c r="BG5945" s="12"/>
      <c r="BH5945" s="12"/>
      <c r="BI5945" s="12"/>
      <c r="BJ5945" s="13"/>
      <c r="BK5945" s="13"/>
      <c r="BL5945" s="13"/>
      <c r="BM5945" s="13"/>
      <c r="BN5945" s="13"/>
    </row>
    <row r="5946" spans="4:66" x14ac:dyDescent="0.25">
      <c r="D5946" s="6"/>
      <c r="E5946" s="10"/>
      <c r="F5946" s="10"/>
      <c r="G5946" s="10"/>
      <c r="H5946" s="10"/>
      <c r="I5946" s="10"/>
      <c r="J5946" s="10"/>
      <c r="K5946" s="11"/>
      <c r="L5946" s="11"/>
      <c r="M5946" s="12"/>
      <c r="N5946" s="12"/>
      <c r="O5946" s="12"/>
      <c r="P5946" s="12"/>
      <c r="Q5946" s="12"/>
      <c r="R5946" s="12"/>
      <c r="S5946" s="12"/>
      <c r="T5946" s="12"/>
      <c r="U5946" s="12"/>
      <c r="V5946" s="12"/>
      <c r="W5946" s="12"/>
      <c r="X5946" s="12"/>
      <c r="Y5946" s="12"/>
      <c r="Z5946" s="12"/>
      <c r="AA5946" s="12"/>
      <c r="AB5946" s="12"/>
      <c r="AC5946" s="12"/>
      <c r="AD5946" s="12"/>
      <c r="AE5946" s="12"/>
      <c r="AF5946" s="12"/>
      <c r="AG5946" s="12"/>
      <c r="AH5946" s="12"/>
      <c r="AI5946" s="12"/>
      <c r="AJ5946" s="12"/>
      <c r="AK5946" s="12"/>
      <c r="AL5946" s="12"/>
      <c r="AM5946" s="12"/>
      <c r="AN5946" s="12"/>
      <c r="AO5946" s="12"/>
      <c r="AP5946" s="12"/>
      <c r="AQ5946" s="12"/>
      <c r="AR5946" s="12"/>
      <c r="AS5946" s="12"/>
      <c r="AT5946" s="12"/>
      <c r="AU5946" s="12"/>
      <c r="AV5946" s="12"/>
      <c r="AW5946" s="12"/>
      <c r="AX5946" s="12"/>
      <c r="AY5946" s="12"/>
      <c r="AZ5946" s="12"/>
      <c r="BA5946" s="12"/>
      <c r="BB5946" s="12"/>
      <c r="BC5946" s="12"/>
      <c r="BD5946" s="12"/>
      <c r="BE5946" s="12"/>
      <c r="BF5946" s="12"/>
      <c r="BG5946" s="12"/>
      <c r="BH5946" s="12"/>
      <c r="BI5946" s="12"/>
      <c r="BJ5946" s="13"/>
      <c r="BK5946" s="13"/>
      <c r="BL5946" s="13"/>
      <c r="BM5946" s="13"/>
      <c r="BN5946" s="13"/>
    </row>
    <row r="5947" spans="4:66" x14ac:dyDescent="0.25">
      <c r="D5947" s="6"/>
      <c r="E5947" s="10"/>
      <c r="F5947" s="10"/>
      <c r="G5947" s="10"/>
      <c r="H5947" s="10"/>
      <c r="I5947" s="10"/>
      <c r="J5947" s="10"/>
      <c r="K5947" s="11"/>
      <c r="L5947" s="11"/>
      <c r="M5947" s="12"/>
      <c r="N5947" s="12"/>
      <c r="O5947" s="12"/>
      <c r="P5947" s="12"/>
      <c r="Q5947" s="12"/>
      <c r="R5947" s="12"/>
      <c r="S5947" s="12"/>
      <c r="T5947" s="12"/>
      <c r="U5947" s="12"/>
      <c r="V5947" s="12"/>
      <c r="W5947" s="12"/>
      <c r="X5947" s="12"/>
      <c r="Y5947" s="12"/>
      <c r="Z5947" s="12"/>
      <c r="AA5947" s="12"/>
      <c r="AB5947" s="12"/>
      <c r="AC5947" s="12"/>
      <c r="AD5947" s="12"/>
      <c r="AE5947" s="12"/>
      <c r="AF5947" s="12"/>
      <c r="AG5947" s="12"/>
      <c r="AH5947" s="12"/>
      <c r="AI5947" s="12"/>
      <c r="AJ5947" s="12"/>
      <c r="AK5947" s="12"/>
      <c r="AL5947" s="12"/>
      <c r="AM5947" s="12"/>
      <c r="AN5947" s="12"/>
      <c r="AO5947" s="12"/>
      <c r="AP5947" s="12"/>
      <c r="AQ5947" s="12"/>
      <c r="AR5947" s="12"/>
      <c r="AS5947" s="12"/>
      <c r="AT5947" s="12"/>
      <c r="AU5947" s="12"/>
      <c r="AV5947" s="12"/>
      <c r="AW5947" s="12"/>
      <c r="AX5947" s="12"/>
      <c r="AY5947" s="12"/>
      <c r="AZ5947" s="12"/>
      <c r="BA5947" s="12"/>
      <c r="BB5947" s="12"/>
      <c r="BC5947" s="12"/>
      <c r="BD5947" s="12"/>
      <c r="BE5947" s="12"/>
      <c r="BF5947" s="12"/>
      <c r="BG5947" s="12"/>
      <c r="BH5947" s="12"/>
      <c r="BI5947" s="12"/>
      <c r="BJ5947" s="13"/>
      <c r="BK5947" s="13"/>
      <c r="BL5947" s="13"/>
      <c r="BM5947" s="13"/>
      <c r="BN5947" s="13"/>
    </row>
    <row r="5948" spans="4:66" x14ac:dyDescent="0.25">
      <c r="D5948" s="6"/>
      <c r="E5948" s="10"/>
      <c r="F5948" s="10"/>
      <c r="G5948" s="10"/>
      <c r="H5948" s="10"/>
      <c r="I5948" s="10"/>
      <c r="J5948" s="10"/>
      <c r="K5948" s="11"/>
      <c r="L5948" s="11"/>
      <c r="M5948" s="12"/>
      <c r="N5948" s="12"/>
      <c r="O5948" s="12"/>
      <c r="P5948" s="12"/>
      <c r="Q5948" s="12"/>
      <c r="R5948" s="12"/>
      <c r="S5948" s="12"/>
      <c r="T5948" s="12"/>
      <c r="U5948" s="12"/>
      <c r="V5948" s="12"/>
      <c r="W5948" s="12"/>
      <c r="X5948" s="12"/>
      <c r="Y5948" s="12"/>
      <c r="Z5948" s="12"/>
      <c r="AA5948" s="12"/>
      <c r="AB5948" s="12"/>
      <c r="AC5948" s="12"/>
      <c r="AD5948" s="12"/>
      <c r="AE5948" s="12"/>
      <c r="AF5948" s="12"/>
      <c r="AG5948" s="12"/>
      <c r="AH5948" s="12"/>
      <c r="AI5948" s="12"/>
      <c r="AJ5948" s="12"/>
      <c r="AK5948" s="12"/>
      <c r="AL5948" s="12"/>
      <c r="AM5948" s="12"/>
      <c r="AN5948" s="12"/>
      <c r="AO5948" s="12"/>
      <c r="AP5948" s="12"/>
      <c r="AQ5948" s="12"/>
      <c r="AR5948" s="12"/>
      <c r="AS5948" s="12"/>
      <c r="AT5948" s="12"/>
      <c r="AU5948" s="12"/>
      <c r="AV5948" s="12"/>
      <c r="AW5948" s="12"/>
      <c r="AX5948" s="12"/>
      <c r="AY5948" s="12"/>
      <c r="AZ5948" s="12"/>
      <c r="BA5948" s="12"/>
      <c r="BB5948" s="12"/>
      <c r="BC5948" s="12"/>
      <c r="BD5948" s="12"/>
      <c r="BE5948" s="12"/>
      <c r="BF5948" s="12"/>
      <c r="BG5948" s="12"/>
      <c r="BH5948" s="12"/>
      <c r="BI5948" s="12"/>
      <c r="BJ5948" s="13"/>
      <c r="BK5948" s="13"/>
      <c r="BL5948" s="13"/>
      <c r="BM5948" s="13"/>
      <c r="BN5948" s="13"/>
    </row>
    <row r="5949" spans="4:66" x14ac:dyDescent="0.25">
      <c r="D5949" s="6"/>
      <c r="E5949" s="10"/>
      <c r="F5949" s="10"/>
      <c r="G5949" s="10"/>
      <c r="H5949" s="10"/>
      <c r="I5949" s="10"/>
      <c r="J5949" s="10"/>
      <c r="K5949" s="11"/>
      <c r="L5949" s="11"/>
      <c r="M5949" s="12"/>
      <c r="N5949" s="12"/>
      <c r="O5949" s="12"/>
      <c r="P5949" s="12"/>
      <c r="Q5949" s="12"/>
      <c r="R5949" s="12"/>
      <c r="S5949" s="12"/>
      <c r="T5949" s="12"/>
      <c r="U5949" s="12"/>
      <c r="V5949" s="12"/>
      <c r="W5949" s="12"/>
      <c r="X5949" s="12"/>
      <c r="Y5949" s="12"/>
      <c r="Z5949" s="12"/>
      <c r="AA5949" s="12"/>
      <c r="AB5949" s="12"/>
      <c r="AC5949" s="12"/>
      <c r="AD5949" s="12"/>
      <c r="AE5949" s="12"/>
      <c r="AF5949" s="12"/>
      <c r="AG5949" s="12"/>
      <c r="AH5949" s="12"/>
      <c r="AI5949" s="12"/>
      <c r="AJ5949" s="12"/>
      <c r="AK5949" s="12"/>
      <c r="AL5949" s="12"/>
      <c r="AM5949" s="12"/>
      <c r="AN5949" s="12"/>
      <c r="AO5949" s="12"/>
      <c r="AP5949" s="12"/>
      <c r="AQ5949" s="12"/>
      <c r="AR5949" s="12"/>
      <c r="AS5949" s="12"/>
      <c r="AT5949" s="12"/>
      <c r="AU5949" s="12"/>
      <c r="AV5949" s="12"/>
      <c r="AW5949" s="12"/>
      <c r="AX5949" s="12"/>
      <c r="AY5949" s="12"/>
      <c r="AZ5949" s="12"/>
      <c r="BA5949" s="12"/>
      <c r="BB5949" s="12"/>
      <c r="BC5949" s="12"/>
      <c r="BD5949" s="12"/>
      <c r="BE5949" s="12"/>
      <c r="BF5949" s="12"/>
      <c r="BG5949" s="12"/>
      <c r="BH5949" s="12"/>
      <c r="BI5949" s="12"/>
      <c r="BJ5949" s="13"/>
      <c r="BK5949" s="13"/>
      <c r="BL5949" s="13"/>
      <c r="BM5949" s="13"/>
      <c r="BN5949" s="13"/>
    </row>
    <row r="5950" spans="4:66" x14ac:dyDescent="0.25">
      <c r="D5950" s="6"/>
      <c r="E5950" s="10"/>
      <c r="F5950" s="10"/>
      <c r="G5950" s="10"/>
      <c r="H5950" s="10"/>
      <c r="I5950" s="10"/>
      <c r="J5950" s="10"/>
      <c r="K5950" s="11"/>
      <c r="L5950" s="11"/>
      <c r="M5950" s="12"/>
      <c r="N5950" s="12"/>
      <c r="O5950" s="12"/>
      <c r="P5950" s="12"/>
      <c r="Q5950" s="12"/>
      <c r="R5950" s="12"/>
      <c r="S5950" s="12"/>
      <c r="T5950" s="12"/>
      <c r="U5950" s="12"/>
      <c r="V5950" s="12"/>
      <c r="W5950" s="12"/>
      <c r="X5950" s="12"/>
      <c r="Y5950" s="12"/>
      <c r="Z5950" s="12"/>
      <c r="AA5950" s="12"/>
      <c r="AB5950" s="12"/>
      <c r="AC5950" s="12"/>
      <c r="AD5950" s="12"/>
      <c r="AE5950" s="12"/>
      <c r="AF5950" s="12"/>
      <c r="AG5950" s="12"/>
      <c r="AH5950" s="12"/>
      <c r="AI5950" s="12"/>
      <c r="AJ5950" s="12"/>
      <c r="AK5950" s="12"/>
      <c r="AL5950" s="12"/>
      <c r="AM5950" s="12"/>
      <c r="AN5950" s="12"/>
      <c r="AO5950" s="12"/>
      <c r="AP5950" s="12"/>
      <c r="AQ5950" s="12"/>
      <c r="AR5950" s="12"/>
      <c r="AS5950" s="12"/>
      <c r="AT5950" s="12"/>
      <c r="AU5950" s="12"/>
      <c r="AV5950" s="12"/>
      <c r="AW5950" s="12"/>
      <c r="AX5950" s="12"/>
      <c r="AY5950" s="12"/>
      <c r="AZ5950" s="12"/>
      <c r="BA5950" s="12"/>
      <c r="BB5950" s="12"/>
      <c r="BC5950" s="12"/>
      <c r="BD5950" s="12"/>
      <c r="BE5950" s="12"/>
      <c r="BF5950" s="12"/>
      <c r="BG5950" s="12"/>
      <c r="BH5950" s="12"/>
      <c r="BI5950" s="12"/>
      <c r="BJ5950" s="13"/>
      <c r="BK5950" s="13"/>
      <c r="BL5950" s="13"/>
      <c r="BM5950" s="13"/>
      <c r="BN5950" s="13"/>
    </row>
    <row r="5951" spans="4:66" x14ac:dyDescent="0.25">
      <c r="D5951" s="6"/>
      <c r="E5951" s="10"/>
      <c r="F5951" s="10"/>
      <c r="G5951" s="10"/>
      <c r="H5951" s="10"/>
      <c r="I5951" s="10"/>
      <c r="J5951" s="10"/>
      <c r="K5951" s="11"/>
      <c r="L5951" s="11"/>
      <c r="M5951" s="12"/>
      <c r="N5951" s="12"/>
      <c r="O5951" s="12"/>
      <c r="P5951" s="12"/>
      <c r="Q5951" s="12"/>
      <c r="R5951" s="12"/>
      <c r="S5951" s="12"/>
      <c r="T5951" s="12"/>
      <c r="U5951" s="12"/>
      <c r="V5951" s="12"/>
      <c r="W5951" s="12"/>
      <c r="X5951" s="12"/>
      <c r="Y5951" s="12"/>
      <c r="Z5951" s="12"/>
      <c r="AA5951" s="12"/>
      <c r="AB5951" s="12"/>
      <c r="AC5951" s="12"/>
      <c r="AD5951" s="12"/>
      <c r="AE5951" s="12"/>
      <c r="AF5951" s="12"/>
      <c r="AG5951" s="12"/>
      <c r="AH5951" s="12"/>
      <c r="AI5951" s="12"/>
      <c r="AJ5951" s="12"/>
      <c r="AK5951" s="12"/>
      <c r="AL5951" s="12"/>
      <c r="AM5951" s="12"/>
      <c r="AN5951" s="12"/>
      <c r="AO5951" s="12"/>
      <c r="AP5951" s="12"/>
      <c r="AQ5951" s="12"/>
      <c r="AR5951" s="12"/>
      <c r="AS5951" s="12"/>
      <c r="AT5951" s="12"/>
      <c r="AU5951" s="12"/>
      <c r="AV5951" s="12"/>
      <c r="AW5951" s="12"/>
      <c r="AX5951" s="12"/>
      <c r="AY5951" s="12"/>
      <c r="AZ5951" s="12"/>
      <c r="BA5951" s="12"/>
      <c r="BB5951" s="12"/>
      <c r="BC5951" s="12"/>
      <c r="BD5951" s="12"/>
      <c r="BE5951" s="12"/>
      <c r="BF5951" s="12"/>
      <c r="BG5951" s="12"/>
      <c r="BH5951" s="12"/>
      <c r="BI5951" s="12"/>
      <c r="BJ5951" s="13"/>
      <c r="BK5951" s="13"/>
      <c r="BL5951" s="13"/>
      <c r="BM5951" s="13"/>
      <c r="BN5951" s="13"/>
    </row>
    <row r="5952" spans="4:66" x14ac:dyDescent="0.25">
      <c r="D5952" s="6"/>
      <c r="E5952" s="10"/>
      <c r="F5952" s="10"/>
      <c r="G5952" s="10"/>
      <c r="H5952" s="10"/>
      <c r="I5952" s="10"/>
      <c r="J5952" s="10"/>
      <c r="K5952" s="11"/>
      <c r="L5952" s="11"/>
      <c r="M5952" s="12"/>
      <c r="N5952" s="12"/>
      <c r="O5952" s="12"/>
      <c r="P5952" s="12"/>
      <c r="Q5952" s="12"/>
      <c r="R5952" s="12"/>
      <c r="S5952" s="12"/>
      <c r="T5952" s="12"/>
      <c r="U5952" s="12"/>
      <c r="V5952" s="12"/>
      <c r="W5952" s="12"/>
      <c r="X5952" s="12"/>
      <c r="Y5952" s="12"/>
      <c r="Z5952" s="12"/>
      <c r="AA5952" s="12"/>
      <c r="AB5952" s="12"/>
      <c r="AC5952" s="12"/>
      <c r="AD5952" s="12"/>
      <c r="AE5952" s="12"/>
      <c r="AF5952" s="12"/>
      <c r="AG5952" s="12"/>
      <c r="AH5952" s="12"/>
      <c r="AI5952" s="12"/>
      <c r="AJ5952" s="12"/>
      <c r="AK5952" s="12"/>
      <c r="AL5952" s="12"/>
      <c r="AM5952" s="12"/>
      <c r="AN5952" s="12"/>
      <c r="AO5952" s="12"/>
      <c r="AP5952" s="12"/>
      <c r="AQ5952" s="12"/>
      <c r="AR5952" s="12"/>
      <c r="AS5952" s="12"/>
      <c r="AT5952" s="12"/>
      <c r="AU5952" s="12"/>
      <c r="AV5952" s="12"/>
      <c r="AW5952" s="12"/>
      <c r="AX5952" s="12"/>
      <c r="AY5952" s="12"/>
      <c r="AZ5952" s="12"/>
      <c r="BA5952" s="12"/>
      <c r="BB5952" s="12"/>
      <c r="BC5952" s="12"/>
      <c r="BD5952" s="12"/>
      <c r="BE5952" s="12"/>
      <c r="BF5952" s="12"/>
      <c r="BG5952" s="12"/>
      <c r="BH5952" s="12"/>
      <c r="BI5952" s="12"/>
      <c r="BJ5952" s="13"/>
      <c r="BK5952" s="13"/>
      <c r="BL5952" s="13"/>
      <c r="BM5952" s="13"/>
      <c r="BN5952" s="13"/>
    </row>
    <row r="5953" spans="4:66" x14ac:dyDescent="0.25">
      <c r="D5953" s="6"/>
      <c r="E5953" s="10"/>
      <c r="F5953" s="10"/>
      <c r="G5953" s="10"/>
      <c r="H5953" s="10"/>
      <c r="I5953" s="10"/>
      <c r="J5953" s="10"/>
      <c r="K5953" s="11"/>
      <c r="L5953" s="11"/>
      <c r="M5953" s="12"/>
      <c r="N5953" s="12"/>
      <c r="O5953" s="12"/>
      <c r="P5953" s="12"/>
      <c r="Q5953" s="12"/>
      <c r="R5953" s="12"/>
      <c r="S5953" s="12"/>
      <c r="T5953" s="12"/>
      <c r="U5953" s="12"/>
      <c r="V5953" s="12"/>
      <c r="W5953" s="12"/>
      <c r="X5953" s="12"/>
      <c r="Y5953" s="12"/>
      <c r="Z5953" s="12"/>
      <c r="AA5953" s="12"/>
      <c r="AB5953" s="12"/>
      <c r="AC5953" s="12"/>
      <c r="AD5953" s="12"/>
      <c r="AE5953" s="12"/>
      <c r="AF5953" s="12"/>
      <c r="AG5953" s="12"/>
      <c r="AH5953" s="12"/>
      <c r="AI5953" s="12"/>
      <c r="AJ5953" s="12"/>
      <c r="AK5953" s="12"/>
      <c r="AL5953" s="12"/>
      <c r="AM5953" s="12"/>
      <c r="AN5953" s="12"/>
      <c r="AO5953" s="12"/>
      <c r="AP5953" s="12"/>
      <c r="AQ5953" s="12"/>
      <c r="AR5953" s="12"/>
      <c r="AS5953" s="12"/>
      <c r="AT5953" s="12"/>
      <c r="AU5953" s="12"/>
      <c r="AV5953" s="12"/>
      <c r="AW5953" s="12"/>
      <c r="AX5953" s="12"/>
      <c r="AY5953" s="12"/>
      <c r="AZ5953" s="12"/>
      <c r="BA5953" s="12"/>
      <c r="BB5953" s="12"/>
      <c r="BC5953" s="12"/>
      <c r="BD5953" s="12"/>
      <c r="BE5953" s="12"/>
      <c r="BF5953" s="12"/>
      <c r="BG5953" s="12"/>
      <c r="BH5953" s="12"/>
      <c r="BI5953" s="12"/>
      <c r="BJ5953" s="13"/>
      <c r="BK5953" s="13"/>
      <c r="BL5953" s="13"/>
      <c r="BM5953" s="13"/>
      <c r="BN5953" s="13"/>
    </row>
    <row r="5954" spans="4:66" x14ac:dyDescent="0.25">
      <c r="D5954" s="6"/>
      <c r="E5954" s="10"/>
      <c r="F5954" s="10"/>
      <c r="G5954" s="10"/>
      <c r="H5954" s="10"/>
      <c r="I5954" s="10"/>
      <c r="J5954" s="10"/>
      <c r="K5954" s="11"/>
      <c r="L5954" s="11"/>
      <c r="M5954" s="12"/>
      <c r="N5954" s="12"/>
      <c r="O5954" s="12"/>
      <c r="P5954" s="12"/>
      <c r="Q5954" s="12"/>
      <c r="R5954" s="12"/>
      <c r="S5954" s="12"/>
      <c r="T5954" s="12"/>
      <c r="U5954" s="12"/>
      <c r="V5954" s="12"/>
      <c r="W5954" s="12"/>
      <c r="X5954" s="12"/>
      <c r="Y5954" s="12"/>
      <c r="Z5954" s="12"/>
      <c r="AA5954" s="12"/>
      <c r="AB5954" s="12"/>
      <c r="AC5954" s="12"/>
      <c r="AD5954" s="12"/>
      <c r="AE5954" s="12"/>
      <c r="AF5954" s="12"/>
      <c r="AG5954" s="12"/>
      <c r="AH5954" s="12"/>
      <c r="AI5954" s="12"/>
      <c r="AJ5954" s="12"/>
      <c r="AK5954" s="12"/>
      <c r="AL5954" s="12"/>
      <c r="AM5954" s="12"/>
      <c r="AN5954" s="12"/>
      <c r="AO5954" s="12"/>
      <c r="AP5954" s="12"/>
      <c r="AQ5954" s="12"/>
      <c r="AR5954" s="12"/>
      <c r="AS5954" s="12"/>
      <c r="AT5954" s="12"/>
      <c r="AU5954" s="12"/>
      <c r="AV5954" s="12"/>
      <c r="AW5954" s="12"/>
      <c r="AX5954" s="12"/>
      <c r="AY5954" s="12"/>
      <c r="AZ5954" s="12"/>
      <c r="BA5954" s="12"/>
      <c r="BB5954" s="12"/>
      <c r="BC5954" s="12"/>
      <c r="BD5954" s="12"/>
      <c r="BE5954" s="12"/>
      <c r="BF5954" s="12"/>
      <c r="BG5954" s="12"/>
      <c r="BH5954" s="12"/>
      <c r="BI5954" s="12"/>
      <c r="BJ5954" s="13"/>
      <c r="BK5954" s="13"/>
      <c r="BL5954" s="13"/>
      <c r="BM5954" s="13"/>
      <c r="BN5954" s="13"/>
    </row>
    <row r="5955" spans="4:66" x14ac:dyDescent="0.25">
      <c r="D5955" s="6"/>
      <c r="E5955" s="10"/>
      <c r="F5955" s="10"/>
      <c r="G5955" s="10"/>
      <c r="H5955" s="10"/>
      <c r="I5955" s="10"/>
      <c r="J5955" s="10"/>
      <c r="K5955" s="11"/>
      <c r="L5955" s="11"/>
      <c r="M5955" s="12"/>
      <c r="N5955" s="12"/>
      <c r="O5955" s="12"/>
      <c r="P5955" s="12"/>
      <c r="Q5955" s="12"/>
      <c r="R5955" s="12"/>
      <c r="S5955" s="12"/>
      <c r="T5955" s="12"/>
      <c r="U5955" s="12"/>
      <c r="V5955" s="12"/>
      <c r="W5955" s="12"/>
      <c r="X5955" s="12"/>
      <c r="Y5955" s="12"/>
      <c r="Z5955" s="12"/>
      <c r="AA5955" s="12"/>
      <c r="AB5955" s="12"/>
      <c r="AC5955" s="12"/>
      <c r="AD5955" s="12"/>
      <c r="AE5955" s="12"/>
      <c r="AF5955" s="12"/>
      <c r="AG5955" s="12"/>
      <c r="AH5955" s="12"/>
      <c r="AI5955" s="12"/>
      <c r="AJ5955" s="12"/>
      <c r="AK5955" s="12"/>
      <c r="AL5955" s="12"/>
      <c r="AM5955" s="12"/>
      <c r="AN5955" s="12"/>
      <c r="AO5955" s="12"/>
      <c r="AP5955" s="12"/>
      <c r="AQ5955" s="12"/>
      <c r="AR5955" s="12"/>
      <c r="AS5955" s="12"/>
      <c r="AT5955" s="12"/>
      <c r="AU5955" s="12"/>
      <c r="AV5955" s="12"/>
      <c r="AW5955" s="12"/>
      <c r="AX5955" s="12"/>
      <c r="AY5955" s="12"/>
      <c r="AZ5955" s="12"/>
      <c r="BA5955" s="12"/>
      <c r="BB5955" s="12"/>
      <c r="BC5955" s="12"/>
      <c r="BD5955" s="12"/>
      <c r="BE5955" s="12"/>
      <c r="BF5955" s="12"/>
      <c r="BG5955" s="12"/>
      <c r="BH5955" s="12"/>
      <c r="BI5955" s="12"/>
      <c r="BJ5955" s="13"/>
      <c r="BK5955" s="13"/>
      <c r="BL5955" s="13"/>
      <c r="BM5955" s="13"/>
      <c r="BN5955" s="13"/>
    </row>
    <row r="5956" spans="4:66" x14ac:dyDescent="0.25">
      <c r="D5956" s="6"/>
      <c r="E5956" s="10"/>
      <c r="F5956" s="10"/>
      <c r="G5956" s="10"/>
      <c r="H5956" s="10"/>
      <c r="I5956" s="10"/>
      <c r="J5956" s="10"/>
      <c r="K5956" s="11"/>
      <c r="L5956" s="11"/>
      <c r="M5956" s="12"/>
      <c r="N5956" s="12"/>
      <c r="O5956" s="12"/>
      <c r="P5956" s="12"/>
      <c r="Q5956" s="12"/>
      <c r="R5956" s="12"/>
      <c r="S5956" s="12"/>
      <c r="T5956" s="12"/>
      <c r="U5956" s="12"/>
      <c r="V5956" s="12"/>
      <c r="W5956" s="12"/>
      <c r="X5956" s="12"/>
      <c r="Y5956" s="12"/>
      <c r="Z5956" s="12"/>
      <c r="AA5956" s="12"/>
      <c r="AB5956" s="12"/>
      <c r="AC5956" s="12"/>
      <c r="AD5956" s="12"/>
      <c r="AE5956" s="12"/>
      <c r="AF5956" s="12"/>
      <c r="AG5956" s="12"/>
      <c r="AH5956" s="12"/>
      <c r="AI5956" s="12"/>
      <c r="AJ5956" s="12"/>
      <c r="AK5956" s="12"/>
      <c r="AL5956" s="12"/>
      <c r="AM5956" s="12"/>
      <c r="AN5956" s="12"/>
      <c r="AO5956" s="12"/>
      <c r="AP5956" s="12"/>
      <c r="AQ5956" s="12"/>
      <c r="AR5956" s="12"/>
      <c r="AS5956" s="12"/>
      <c r="AT5956" s="12"/>
      <c r="AU5956" s="12"/>
      <c r="AV5956" s="12"/>
      <c r="AW5956" s="12"/>
      <c r="AX5956" s="12"/>
      <c r="AY5956" s="12"/>
      <c r="AZ5956" s="12"/>
      <c r="BA5956" s="12"/>
      <c r="BB5956" s="12"/>
      <c r="BC5956" s="12"/>
      <c r="BD5956" s="12"/>
      <c r="BE5956" s="12"/>
      <c r="BF5956" s="12"/>
      <c r="BG5956" s="12"/>
      <c r="BH5956" s="12"/>
      <c r="BI5956" s="12"/>
      <c r="BJ5956" s="13"/>
      <c r="BK5956" s="13"/>
      <c r="BL5956" s="13"/>
      <c r="BM5956" s="13"/>
      <c r="BN5956" s="13"/>
    </row>
    <row r="5957" spans="4:66" x14ac:dyDescent="0.25">
      <c r="D5957" s="6"/>
      <c r="E5957" s="10"/>
      <c r="F5957" s="10"/>
      <c r="G5957" s="10"/>
      <c r="H5957" s="10"/>
      <c r="I5957" s="10"/>
      <c r="J5957" s="10"/>
      <c r="K5957" s="11"/>
      <c r="L5957" s="11"/>
      <c r="M5957" s="12"/>
      <c r="N5957" s="12"/>
      <c r="O5957" s="12"/>
      <c r="P5957" s="12"/>
      <c r="Q5957" s="12"/>
      <c r="R5957" s="12"/>
      <c r="S5957" s="12"/>
      <c r="T5957" s="12"/>
      <c r="U5957" s="12"/>
      <c r="V5957" s="12"/>
      <c r="W5957" s="12"/>
      <c r="X5957" s="12"/>
      <c r="Y5957" s="12"/>
      <c r="Z5957" s="12"/>
      <c r="AA5957" s="12"/>
      <c r="AB5957" s="12"/>
      <c r="AC5957" s="12"/>
      <c r="AD5957" s="12"/>
      <c r="AE5957" s="12"/>
      <c r="AF5957" s="12"/>
      <c r="AG5957" s="12"/>
      <c r="AH5957" s="12"/>
      <c r="AI5957" s="12"/>
      <c r="AJ5957" s="12"/>
      <c r="AK5957" s="12"/>
      <c r="AL5957" s="12"/>
      <c r="AM5957" s="12"/>
      <c r="AN5957" s="12"/>
      <c r="AO5957" s="12"/>
      <c r="AP5957" s="12"/>
      <c r="AQ5957" s="12"/>
      <c r="AR5957" s="12"/>
      <c r="AS5957" s="12"/>
      <c r="AT5957" s="12"/>
      <c r="AU5957" s="12"/>
      <c r="AV5957" s="12"/>
      <c r="AW5957" s="12"/>
      <c r="AX5957" s="12"/>
      <c r="AY5957" s="12"/>
      <c r="AZ5957" s="12"/>
      <c r="BA5957" s="12"/>
      <c r="BB5957" s="12"/>
      <c r="BC5957" s="12"/>
      <c r="BD5957" s="12"/>
      <c r="BE5957" s="12"/>
      <c r="BF5957" s="12"/>
      <c r="BG5957" s="12"/>
      <c r="BH5957" s="12"/>
      <c r="BI5957" s="12"/>
      <c r="BJ5957" s="13"/>
      <c r="BK5957" s="13"/>
      <c r="BL5957" s="13"/>
      <c r="BM5957" s="13"/>
      <c r="BN5957" s="13"/>
    </row>
    <row r="5958" spans="4:66" x14ac:dyDescent="0.25">
      <c r="D5958" s="6"/>
      <c r="E5958" s="10"/>
      <c r="F5958" s="10"/>
      <c r="G5958" s="10"/>
      <c r="H5958" s="10"/>
      <c r="I5958" s="10"/>
      <c r="J5958" s="10"/>
      <c r="K5958" s="11"/>
      <c r="L5958" s="11"/>
      <c r="M5958" s="12"/>
      <c r="N5958" s="12"/>
      <c r="O5958" s="12"/>
      <c r="P5958" s="12"/>
      <c r="Q5958" s="12"/>
      <c r="R5958" s="12"/>
      <c r="S5958" s="12"/>
      <c r="T5958" s="12"/>
      <c r="U5958" s="12"/>
      <c r="V5958" s="12"/>
      <c r="W5958" s="12"/>
      <c r="X5958" s="12"/>
      <c r="Y5958" s="12"/>
      <c r="Z5958" s="12"/>
      <c r="AA5958" s="12"/>
      <c r="AB5958" s="12"/>
      <c r="AC5958" s="12"/>
      <c r="AD5958" s="12"/>
      <c r="AE5958" s="12"/>
      <c r="AF5958" s="12"/>
      <c r="AG5958" s="12"/>
      <c r="AH5958" s="12"/>
      <c r="AI5958" s="12"/>
      <c r="AJ5958" s="12"/>
      <c r="AK5958" s="12"/>
      <c r="AL5958" s="12"/>
      <c r="AM5958" s="12"/>
      <c r="AN5958" s="12"/>
      <c r="AO5958" s="12"/>
      <c r="AP5958" s="12"/>
      <c r="AQ5958" s="12"/>
      <c r="AR5958" s="12"/>
      <c r="AS5958" s="12"/>
      <c r="AT5958" s="12"/>
      <c r="AU5958" s="12"/>
      <c r="AV5958" s="12"/>
      <c r="AW5958" s="12"/>
      <c r="AX5958" s="12"/>
      <c r="AY5958" s="12"/>
      <c r="AZ5958" s="12"/>
      <c r="BA5958" s="12"/>
      <c r="BB5958" s="12"/>
      <c r="BC5958" s="12"/>
      <c r="BD5958" s="12"/>
      <c r="BE5958" s="12"/>
      <c r="BF5958" s="12"/>
      <c r="BG5958" s="12"/>
      <c r="BH5958" s="12"/>
      <c r="BI5958" s="12"/>
      <c r="BJ5958" s="13"/>
      <c r="BK5958" s="13"/>
      <c r="BL5958" s="13"/>
      <c r="BM5958" s="13"/>
      <c r="BN5958" s="13"/>
    </row>
    <row r="5959" spans="4:66" x14ac:dyDescent="0.25">
      <c r="D5959" s="6"/>
      <c r="E5959" s="10"/>
      <c r="F5959" s="10"/>
      <c r="G5959" s="10"/>
      <c r="H5959" s="10"/>
      <c r="I5959" s="10"/>
      <c r="J5959" s="10"/>
      <c r="K5959" s="11"/>
      <c r="L5959" s="11"/>
      <c r="M5959" s="12"/>
      <c r="N5959" s="12"/>
      <c r="O5959" s="12"/>
      <c r="P5959" s="12"/>
      <c r="Q5959" s="12"/>
      <c r="R5959" s="12"/>
      <c r="S5959" s="12"/>
      <c r="T5959" s="12"/>
      <c r="U5959" s="12"/>
      <c r="V5959" s="12"/>
      <c r="W5959" s="12"/>
      <c r="X5959" s="12"/>
      <c r="Y5959" s="12"/>
      <c r="Z5959" s="12"/>
      <c r="AA5959" s="12"/>
      <c r="AB5959" s="12"/>
      <c r="AC5959" s="12"/>
      <c r="AD5959" s="12"/>
      <c r="AE5959" s="12"/>
      <c r="AF5959" s="12"/>
      <c r="AG5959" s="12"/>
      <c r="AH5959" s="12"/>
      <c r="AI5959" s="12"/>
      <c r="AJ5959" s="12"/>
      <c r="AK5959" s="12"/>
      <c r="AL5959" s="12"/>
      <c r="AM5959" s="12"/>
      <c r="AN5959" s="12"/>
      <c r="AO5959" s="12"/>
      <c r="AP5959" s="12"/>
      <c r="AQ5959" s="12"/>
      <c r="AR5959" s="12"/>
      <c r="AS5959" s="12"/>
      <c r="AT5959" s="12"/>
      <c r="AU5959" s="12"/>
      <c r="AV5959" s="12"/>
      <c r="AW5959" s="12"/>
      <c r="AX5959" s="12"/>
      <c r="AY5959" s="12"/>
      <c r="AZ5959" s="12"/>
      <c r="BA5959" s="12"/>
      <c r="BB5959" s="12"/>
      <c r="BC5959" s="12"/>
      <c r="BD5959" s="12"/>
      <c r="BE5959" s="12"/>
      <c r="BF5959" s="12"/>
      <c r="BG5959" s="12"/>
      <c r="BH5959" s="12"/>
      <c r="BI5959" s="12"/>
      <c r="BJ5959" s="13"/>
      <c r="BK5959" s="13"/>
      <c r="BL5959" s="13"/>
      <c r="BM5959" s="13"/>
      <c r="BN5959" s="13"/>
    </row>
    <row r="5960" spans="4:66" x14ac:dyDescent="0.25">
      <c r="D5960" s="6"/>
      <c r="E5960" s="10"/>
      <c r="F5960" s="10"/>
      <c r="G5960" s="10"/>
      <c r="H5960" s="10"/>
      <c r="I5960" s="10"/>
      <c r="J5960" s="10"/>
      <c r="K5960" s="11"/>
      <c r="L5960" s="11"/>
      <c r="M5960" s="12"/>
      <c r="N5960" s="12"/>
      <c r="O5960" s="12"/>
      <c r="P5960" s="12"/>
      <c r="Q5960" s="12"/>
      <c r="R5960" s="12"/>
      <c r="S5960" s="12"/>
      <c r="T5960" s="12"/>
      <c r="U5960" s="12"/>
      <c r="V5960" s="12"/>
      <c r="W5960" s="12"/>
      <c r="X5960" s="12"/>
      <c r="Y5960" s="12"/>
      <c r="Z5960" s="12"/>
      <c r="AA5960" s="12"/>
      <c r="AB5960" s="12"/>
      <c r="AC5960" s="12"/>
      <c r="AD5960" s="12"/>
      <c r="AE5960" s="12"/>
      <c r="AF5960" s="12"/>
      <c r="AG5960" s="12"/>
      <c r="AH5960" s="12"/>
      <c r="AI5960" s="12"/>
      <c r="AJ5960" s="12"/>
      <c r="AK5960" s="12"/>
      <c r="AL5960" s="12"/>
      <c r="AM5960" s="12"/>
      <c r="AN5960" s="12"/>
      <c r="AO5960" s="12"/>
      <c r="AP5960" s="12"/>
      <c r="AQ5960" s="12"/>
      <c r="AR5960" s="12"/>
      <c r="AS5960" s="12"/>
      <c r="AT5960" s="12"/>
      <c r="AU5960" s="12"/>
      <c r="AV5960" s="12"/>
      <c r="AW5960" s="12"/>
      <c r="AX5960" s="12"/>
      <c r="AY5960" s="12"/>
      <c r="AZ5960" s="12"/>
      <c r="BA5960" s="12"/>
      <c r="BB5960" s="12"/>
      <c r="BC5960" s="12"/>
      <c r="BD5960" s="12"/>
      <c r="BE5960" s="12"/>
      <c r="BF5960" s="12"/>
      <c r="BG5960" s="12"/>
      <c r="BH5960" s="12"/>
      <c r="BI5960" s="12"/>
      <c r="BJ5960" s="13"/>
      <c r="BK5960" s="13"/>
      <c r="BL5960" s="13"/>
      <c r="BM5960" s="13"/>
      <c r="BN5960" s="13"/>
    </row>
    <row r="5961" spans="4:66" x14ac:dyDescent="0.25">
      <c r="D5961" s="6"/>
      <c r="E5961" s="10"/>
      <c r="F5961" s="10"/>
      <c r="G5961" s="10"/>
      <c r="H5961" s="10"/>
      <c r="I5961" s="10"/>
      <c r="J5961" s="10"/>
      <c r="K5961" s="11"/>
      <c r="L5961" s="11"/>
      <c r="M5961" s="12"/>
      <c r="N5961" s="12"/>
      <c r="O5961" s="12"/>
      <c r="P5961" s="12"/>
      <c r="Q5961" s="12"/>
      <c r="R5961" s="12"/>
      <c r="S5961" s="12"/>
      <c r="T5961" s="12"/>
      <c r="U5961" s="12"/>
      <c r="V5961" s="12"/>
      <c r="W5961" s="12"/>
      <c r="X5961" s="12"/>
      <c r="Y5961" s="12"/>
      <c r="Z5961" s="12"/>
      <c r="AA5961" s="12"/>
      <c r="AB5961" s="12"/>
      <c r="AC5961" s="12"/>
      <c r="AD5961" s="12"/>
      <c r="AE5961" s="12"/>
      <c r="AF5961" s="12"/>
      <c r="AG5961" s="12"/>
      <c r="AH5961" s="12"/>
      <c r="AI5961" s="12"/>
      <c r="AJ5961" s="12"/>
      <c r="AK5961" s="12"/>
      <c r="AL5961" s="12"/>
      <c r="AM5961" s="12"/>
      <c r="AN5961" s="12"/>
      <c r="AO5961" s="12"/>
      <c r="AP5961" s="12"/>
      <c r="AQ5961" s="12"/>
      <c r="AR5961" s="12"/>
      <c r="AS5961" s="12"/>
      <c r="AT5961" s="12"/>
      <c r="AU5961" s="12"/>
      <c r="AV5961" s="12"/>
      <c r="AW5961" s="12"/>
      <c r="AX5961" s="12"/>
      <c r="AY5961" s="12"/>
      <c r="AZ5961" s="12"/>
      <c r="BA5961" s="12"/>
      <c r="BB5961" s="12"/>
      <c r="BC5961" s="12"/>
      <c r="BD5961" s="12"/>
      <c r="BE5961" s="12"/>
      <c r="BF5961" s="12"/>
      <c r="BG5961" s="12"/>
      <c r="BH5961" s="12"/>
      <c r="BI5961" s="12"/>
      <c r="BJ5961" s="13"/>
      <c r="BK5961" s="13"/>
      <c r="BL5961" s="13"/>
      <c r="BM5961" s="13"/>
      <c r="BN5961" s="13"/>
    </row>
    <row r="5962" spans="4:66" x14ac:dyDescent="0.25">
      <c r="D5962" s="6"/>
      <c r="E5962" s="10"/>
      <c r="F5962" s="10"/>
      <c r="G5962" s="10"/>
      <c r="H5962" s="10"/>
      <c r="I5962" s="10"/>
      <c r="J5962" s="10"/>
      <c r="K5962" s="11"/>
      <c r="L5962" s="11"/>
      <c r="M5962" s="12"/>
      <c r="N5962" s="12"/>
      <c r="O5962" s="12"/>
      <c r="P5962" s="12"/>
      <c r="Q5962" s="12"/>
      <c r="R5962" s="12"/>
      <c r="S5962" s="12"/>
      <c r="T5962" s="12"/>
      <c r="U5962" s="12"/>
      <c r="V5962" s="12"/>
      <c r="W5962" s="12"/>
      <c r="X5962" s="12"/>
      <c r="Y5962" s="12"/>
      <c r="Z5962" s="12"/>
      <c r="AA5962" s="12"/>
      <c r="AB5962" s="12"/>
      <c r="AC5962" s="12"/>
      <c r="AD5962" s="12"/>
      <c r="AE5962" s="12"/>
      <c r="AF5962" s="12"/>
      <c r="AG5962" s="12"/>
      <c r="AH5962" s="12"/>
      <c r="AI5962" s="12"/>
      <c r="AJ5962" s="12"/>
      <c r="AK5962" s="12"/>
      <c r="AL5962" s="12"/>
      <c r="AM5962" s="12"/>
      <c r="AN5962" s="12"/>
      <c r="AO5962" s="12"/>
      <c r="AP5962" s="12"/>
      <c r="AQ5962" s="12"/>
      <c r="AR5962" s="12"/>
      <c r="AS5962" s="12"/>
      <c r="AT5962" s="12"/>
      <c r="AU5962" s="12"/>
      <c r="AV5962" s="12"/>
      <c r="AW5962" s="12"/>
      <c r="AX5962" s="12"/>
      <c r="AY5962" s="12"/>
      <c r="AZ5962" s="12"/>
      <c r="BA5962" s="12"/>
      <c r="BB5962" s="12"/>
      <c r="BC5962" s="12"/>
      <c r="BD5962" s="12"/>
      <c r="BE5962" s="12"/>
      <c r="BF5962" s="12"/>
      <c r="BG5962" s="12"/>
      <c r="BH5962" s="12"/>
      <c r="BI5962" s="12"/>
      <c r="BJ5962" s="13"/>
      <c r="BK5962" s="13"/>
      <c r="BL5962" s="13"/>
      <c r="BM5962" s="13"/>
      <c r="BN5962" s="13"/>
    </row>
    <row r="5963" spans="4:66" x14ac:dyDescent="0.25">
      <c r="D5963" s="6"/>
      <c r="E5963" s="10"/>
      <c r="F5963" s="10"/>
      <c r="G5963" s="10"/>
      <c r="H5963" s="10"/>
      <c r="I5963" s="10"/>
      <c r="J5963" s="10"/>
      <c r="K5963" s="11"/>
      <c r="L5963" s="11"/>
      <c r="M5963" s="12"/>
      <c r="N5963" s="12"/>
      <c r="O5963" s="12"/>
      <c r="P5963" s="12"/>
      <c r="Q5963" s="12"/>
      <c r="R5963" s="12"/>
      <c r="S5963" s="12"/>
      <c r="T5963" s="12"/>
      <c r="U5963" s="12"/>
      <c r="V5963" s="12"/>
      <c r="W5963" s="12"/>
      <c r="X5963" s="12"/>
      <c r="Y5963" s="12"/>
      <c r="Z5963" s="12"/>
      <c r="AA5963" s="12"/>
      <c r="AB5963" s="12"/>
      <c r="AC5963" s="12"/>
      <c r="AD5963" s="12"/>
      <c r="AE5963" s="12"/>
      <c r="AF5963" s="12"/>
      <c r="AG5963" s="12"/>
      <c r="AH5963" s="12"/>
      <c r="AI5963" s="12"/>
      <c r="AJ5963" s="12"/>
      <c r="AK5963" s="12"/>
      <c r="AL5963" s="12"/>
      <c r="AM5963" s="12"/>
      <c r="AN5963" s="12"/>
      <c r="AO5963" s="12"/>
      <c r="AP5963" s="12"/>
      <c r="AQ5963" s="12"/>
      <c r="AR5963" s="12"/>
      <c r="AS5963" s="12"/>
      <c r="AT5963" s="12"/>
      <c r="AU5963" s="12"/>
      <c r="AV5963" s="12"/>
      <c r="AW5963" s="12"/>
      <c r="AX5963" s="12"/>
      <c r="AY5963" s="12"/>
      <c r="AZ5963" s="12"/>
      <c r="BA5963" s="12"/>
      <c r="BB5963" s="12"/>
      <c r="BC5963" s="12"/>
      <c r="BD5963" s="12"/>
      <c r="BE5963" s="12"/>
      <c r="BF5963" s="12"/>
      <c r="BG5963" s="12"/>
      <c r="BH5963" s="12"/>
      <c r="BI5963" s="12"/>
      <c r="BJ5963" s="13"/>
      <c r="BK5963" s="13"/>
      <c r="BL5963" s="13"/>
      <c r="BM5963" s="13"/>
      <c r="BN5963" s="13"/>
    </row>
    <row r="5964" spans="4:66" x14ac:dyDescent="0.25">
      <c r="D5964" s="6"/>
      <c r="E5964" s="10"/>
      <c r="F5964" s="10"/>
      <c r="G5964" s="10"/>
      <c r="H5964" s="10"/>
      <c r="I5964" s="10"/>
      <c r="J5964" s="10"/>
      <c r="K5964" s="11"/>
      <c r="L5964" s="11"/>
      <c r="M5964" s="12"/>
      <c r="N5964" s="12"/>
      <c r="O5964" s="12"/>
      <c r="P5964" s="12"/>
      <c r="Q5964" s="12"/>
      <c r="R5964" s="12"/>
      <c r="S5964" s="12"/>
      <c r="T5964" s="12"/>
      <c r="U5964" s="12"/>
      <c r="V5964" s="12"/>
      <c r="W5964" s="12"/>
      <c r="X5964" s="12"/>
      <c r="Y5964" s="12"/>
      <c r="Z5964" s="12"/>
      <c r="AA5964" s="12"/>
      <c r="AB5964" s="12"/>
      <c r="AC5964" s="12"/>
      <c r="AD5964" s="12"/>
      <c r="AE5964" s="12"/>
      <c r="AF5964" s="12"/>
      <c r="AG5964" s="12"/>
      <c r="AH5964" s="12"/>
      <c r="AI5964" s="12"/>
      <c r="AJ5964" s="12"/>
      <c r="AK5964" s="12"/>
      <c r="AL5964" s="12"/>
      <c r="AM5964" s="12"/>
      <c r="AN5964" s="12"/>
      <c r="AO5964" s="12"/>
      <c r="AP5964" s="12"/>
      <c r="AQ5964" s="12"/>
      <c r="AR5964" s="12"/>
      <c r="AS5964" s="12"/>
      <c r="AT5964" s="12"/>
      <c r="AU5964" s="12"/>
      <c r="AV5964" s="12"/>
      <c r="AW5964" s="12"/>
      <c r="AX5964" s="12"/>
      <c r="AY5964" s="12"/>
      <c r="AZ5964" s="12"/>
      <c r="BA5964" s="12"/>
      <c r="BB5964" s="12"/>
      <c r="BC5964" s="12"/>
      <c r="BD5964" s="12"/>
      <c r="BE5964" s="12"/>
      <c r="BF5964" s="12"/>
      <c r="BG5964" s="12"/>
      <c r="BH5964" s="12"/>
      <c r="BI5964" s="12"/>
      <c r="BJ5964" s="13"/>
      <c r="BK5964" s="13"/>
      <c r="BL5964" s="13"/>
      <c r="BM5964" s="13"/>
      <c r="BN5964" s="13"/>
    </row>
    <row r="5965" spans="4:66" x14ac:dyDescent="0.25">
      <c r="D5965" s="6"/>
      <c r="E5965" s="10"/>
      <c r="F5965" s="10"/>
      <c r="G5965" s="10"/>
      <c r="H5965" s="10"/>
      <c r="I5965" s="10"/>
      <c r="J5965" s="10"/>
      <c r="K5965" s="11"/>
      <c r="L5965" s="11"/>
      <c r="M5965" s="12"/>
      <c r="N5965" s="12"/>
      <c r="O5965" s="12"/>
      <c r="P5965" s="12"/>
      <c r="Q5965" s="12"/>
      <c r="R5965" s="12"/>
      <c r="S5965" s="12"/>
      <c r="T5965" s="12"/>
      <c r="U5965" s="12"/>
      <c r="V5965" s="12"/>
      <c r="W5965" s="12"/>
      <c r="X5965" s="12"/>
      <c r="Y5965" s="12"/>
      <c r="Z5965" s="12"/>
      <c r="AA5965" s="12"/>
      <c r="AB5965" s="12"/>
      <c r="AC5965" s="12"/>
      <c r="AD5965" s="12"/>
      <c r="AE5965" s="12"/>
      <c r="AF5965" s="12"/>
      <c r="AG5965" s="12"/>
      <c r="AH5965" s="12"/>
      <c r="AI5965" s="12"/>
      <c r="AJ5965" s="12"/>
      <c r="AK5965" s="12"/>
      <c r="AL5965" s="12"/>
      <c r="AM5965" s="12"/>
      <c r="AN5965" s="12"/>
      <c r="AO5965" s="12"/>
      <c r="AP5965" s="12"/>
      <c r="AQ5965" s="12"/>
      <c r="AR5965" s="12"/>
      <c r="AS5965" s="12"/>
      <c r="AT5965" s="12"/>
      <c r="AU5965" s="12"/>
      <c r="AV5965" s="12"/>
      <c r="AW5965" s="12"/>
      <c r="AX5965" s="12"/>
      <c r="AY5965" s="12"/>
      <c r="AZ5965" s="12"/>
      <c r="BA5965" s="12"/>
      <c r="BB5965" s="12"/>
      <c r="BC5965" s="12"/>
      <c r="BD5965" s="12"/>
      <c r="BE5965" s="12"/>
      <c r="BF5965" s="12"/>
      <c r="BG5965" s="12"/>
      <c r="BH5965" s="12"/>
      <c r="BI5965" s="12"/>
      <c r="BJ5965" s="13"/>
      <c r="BK5965" s="13"/>
      <c r="BL5965" s="13"/>
      <c r="BM5965" s="13"/>
      <c r="BN5965" s="13"/>
    </row>
    <row r="5966" spans="4:66" x14ac:dyDescent="0.25">
      <c r="D5966" s="6"/>
      <c r="E5966" s="10"/>
      <c r="F5966" s="10"/>
      <c r="G5966" s="10"/>
      <c r="H5966" s="10"/>
      <c r="I5966" s="10"/>
      <c r="J5966" s="10"/>
      <c r="K5966" s="11"/>
      <c r="L5966" s="11"/>
      <c r="M5966" s="12"/>
      <c r="N5966" s="12"/>
      <c r="O5966" s="12"/>
      <c r="P5966" s="12"/>
      <c r="Q5966" s="12"/>
      <c r="R5966" s="12"/>
      <c r="S5966" s="12"/>
      <c r="T5966" s="12"/>
      <c r="U5966" s="12"/>
      <c r="V5966" s="12"/>
      <c r="W5966" s="12"/>
      <c r="X5966" s="12"/>
      <c r="Y5966" s="12"/>
      <c r="Z5966" s="12"/>
      <c r="AA5966" s="12"/>
      <c r="AB5966" s="12"/>
      <c r="AC5966" s="12"/>
      <c r="AD5966" s="12"/>
      <c r="AE5966" s="12"/>
      <c r="AF5966" s="12"/>
      <c r="AG5966" s="12"/>
      <c r="AH5966" s="12"/>
      <c r="AI5966" s="12"/>
      <c r="AJ5966" s="12"/>
      <c r="AK5966" s="12"/>
      <c r="AL5966" s="12"/>
      <c r="AM5966" s="12"/>
      <c r="AN5966" s="12"/>
      <c r="AO5966" s="12"/>
      <c r="AP5966" s="12"/>
      <c r="AQ5966" s="12"/>
      <c r="AR5966" s="12"/>
      <c r="AS5966" s="12"/>
      <c r="AT5966" s="12"/>
      <c r="AU5966" s="12"/>
      <c r="AV5966" s="12"/>
      <c r="AW5966" s="12"/>
      <c r="AX5966" s="12"/>
      <c r="AY5966" s="12"/>
      <c r="AZ5966" s="12"/>
      <c r="BA5966" s="12"/>
      <c r="BB5966" s="12"/>
      <c r="BC5966" s="12"/>
      <c r="BD5966" s="12"/>
      <c r="BE5966" s="12"/>
      <c r="BF5966" s="12"/>
      <c r="BG5966" s="12"/>
      <c r="BH5966" s="12"/>
      <c r="BI5966" s="12"/>
      <c r="BJ5966" s="13"/>
      <c r="BK5966" s="13"/>
      <c r="BL5966" s="13"/>
      <c r="BM5966" s="13"/>
      <c r="BN5966" s="13"/>
    </row>
    <row r="5967" spans="4:66" x14ac:dyDescent="0.25">
      <c r="D5967" s="6"/>
      <c r="E5967" s="10"/>
      <c r="F5967" s="10"/>
      <c r="G5967" s="10"/>
      <c r="H5967" s="10"/>
      <c r="I5967" s="10"/>
      <c r="J5967" s="10"/>
      <c r="K5967" s="11"/>
      <c r="L5967" s="11"/>
      <c r="M5967" s="12"/>
      <c r="N5967" s="12"/>
      <c r="O5967" s="12"/>
      <c r="P5967" s="12"/>
      <c r="Q5967" s="12"/>
      <c r="R5967" s="12"/>
      <c r="S5967" s="12"/>
      <c r="T5967" s="12"/>
      <c r="U5967" s="12"/>
      <c r="V5967" s="12"/>
      <c r="W5967" s="12"/>
      <c r="X5967" s="12"/>
      <c r="Y5967" s="12"/>
      <c r="Z5967" s="12"/>
      <c r="AA5967" s="12"/>
      <c r="AB5967" s="12"/>
      <c r="AC5967" s="12"/>
      <c r="AD5967" s="12"/>
      <c r="AE5967" s="12"/>
      <c r="AF5967" s="12"/>
      <c r="AG5967" s="12"/>
      <c r="AH5967" s="12"/>
      <c r="AI5967" s="12"/>
      <c r="AJ5967" s="12"/>
      <c r="AK5967" s="12"/>
      <c r="AL5967" s="12"/>
      <c r="AM5967" s="12"/>
      <c r="AN5967" s="12"/>
      <c r="AO5967" s="12"/>
      <c r="AP5967" s="12"/>
      <c r="AQ5967" s="12"/>
      <c r="AR5967" s="12"/>
      <c r="AS5967" s="12"/>
      <c r="AT5967" s="12"/>
      <c r="AU5967" s="12"/>
      <c r="AV5967" s="12"/>
      <c r="AW5967" s="12"/>
      <c r="AX5967" s="12"/>
      <c r="AY5967" s="12"/>
      <c r="AZ5967" s="12"/>
      <c r="BA5967" s="12"/>
      <c r="BB5967" s="12"/>
      <c r="BC5967" s="12"/>
      <c r="BD5967" s="12"/>
      <c r="BE5967" s="12"/>
      <c r="BF5967" s="12"/>
      <c r="BG5967" s="12"/>
      <c r="BH5967" s="12"/>
      <c r="BI5967" s="12"/>
      <c r="BJ5967" s="13"/>
      <c r="BK5967" s="13"/>
      <c r="BL5967" s="13"/>
      <c r="BM5967" s="13"/>
      <c r="BN5967" s="13"/>
    </row>
    <row r="5968" spans="4:66" x14ac:dyDescent="0.25">
      <c r="D5968" s="6"/>
      <c r="E5968" s="10"/>
      <c r="F5968" s="10"/>
      <c r="G5968" s="10"/>
      <c r="H5968" s="10"/>
      <c r="I5968" s="10"/>
      <c r="J5968" s="10"/>
      <c r="K5968" s="11"/>
      <c r="L5968" s="11"/>
      <c r="M5968" s="12"/>
      <c r="N5968" s="12"/>
      <c r="O5968" s="12"/>
      <c r="P5968" s="12"/>
      <c r="Q5968" s="12"/>
      <c r="R5968" s="12"/>
      <c r="S5968" s="12"/>
      <c r="T5968" s="12"/>
      <c r="U5968" s="12"/>
      <c r="V5968" s="12"/>
      <c r="W5968" s="12"/>
      <c r="X5968" s="12"/>
      <c r="Y5968" s="12"/>
      <c r="Z5968" s="12"/>
      <c r="AA5968" s="12"/>
      <c r="AB5968" s="12"/>
      <c r="AC5968" s="12"/>
      <c r="AD5968" s="12"/>
      <c r="AE5968" s="12"/>
      <c r="AF5968" s="12"/>
      <c r="AG5968" s="12"/>
      <c r="AH5968" s="12"/>
      <c r="AI5968" s="12"/>
      <c r="AJ5968" s="12"/>
      <c r="AK5968" s="12"/>
      <c r="AL5968" s="12"/>
      <c r="AM5968" s="12"/>
      <c r="AN5968" s="12"/>
      <c r="AO5968" s="12"/>
      <c r="AP5968" s="12"/>
      <c r="AQ5968" s="12"/>
      <c r="AR5968" s="12"/>
      <c r="AS5968" s="12"/>
      <c r="AT5968" s="12"/>
      <c r="AU5968" s="12"/>
      <c r="AV5968" s="12"/>
      <c r="AW5968" s="12"/>
      <c r="AX5968" s="12"/>
      <c r="AY5968" s="12"/>
      <c r="AZ5968" s="12"/>
      <c r="BA5968" s="12"/>
      <c r="BB5968" s="12"/>
      <c r="BC5968" s="12"/>
      <c r="BD5968" s="12"/>
      <c r="BE5968" s="12"/>
      <c r="BF5968" s="12"/>
      <c r="BG5968" s="12"/>
      <c r="BH5968" s="12"/>
      <c r="BI5968" s="12"/>
      <c r="BJ5968" s="13"/>
      <c r="BK5968" s="13"/>
      <c r="BL5968" s="13"/>
      <c r="BM5968" s="13"/>
      <c r="BN5968" s="13"/>
    </row>
    <row r="5969" spans="4:66" x14ac:dyDescent="0.25">
      <c r="D5969" s="6"/>
      <c r="E5969" s="10"/>
      <c r="F5969" s="10"/>
      <c r="G5969" s="10"/>
      <c r="H5969" s="10"/>
      <c r="I5969" s="10"/>
      <c r="J5969" s="10"/>
      <c r="K5969" s="11"/>
      <c r="L5969" s="11"/>
      <c r="M5969" s="12"/>
      <c r="N5969" s="12"/>
      <c r="O5969" s="12"/>
      <c r="P5969" s="12"/>
      <c r="Q5969" s="12"/>
      <c r="R5969" s="12"/>
      <c r="S5969" s="12"/>
      <c r="T5969" s="12"/>
      <c r="U5969" s="12"/>
      <c r="V5969" s="12"/>
      <c r="W5969" s="12"/>
      <c r="X5969" s="12"/>
      <c r="Y5969" s="12"/>
      <c r="Z5969" s="12"/>
      <c r="AA5969" s="12"/>
      <c r="AB5969" s="12"/>
      <c r="AC5969" s="12"/>
      <c r="AD5969" s="12"/>
      <c r="AE5969" s="12"/>
      <c r="AF5969" s="12"/>
      <c r="AG5969" s="12"/>
      <c r="AH5969" s="12"/>
      <c r="AI5969" s="12"/>
      <c r="AJ5969" s="12"/>
      <c r="AK5969" s="12"/>
      <c r="AL5969" s="12"/>
      <c r="AM5969" s="12"/>
      <c r="AN5969" s="12"/>
      <c r="AO5969" s="12"/>
      <c r="AP5969" s="12"/>
      <c r="AQ5969" s="12"/>
      <c r="AR5969" s="12"/>
      <c r="AS5969" s="12"/>
      <c r="AT5969" s="12"/>
      <c r="AU5969" s="12"/>
      <c r="AV5969" s="12"/>
      <c r="AW5969" s="12"/>
      <c r="AX5969" s="12"/>
      <c r="AY5969" s="12"/>
      <c r="AZ5969" s="12"/>
      <c r="BA5969" s="12"/>
      <c r="BB5969" s="12"/>
      <c r="BC5969" s="12"/>
      <c r="BD5969" s="12"/>
      <c r="BE5969" s="12"/>
      <c r="BF5969" s="12"/>
      <c r="BG5969" s="12"/>
      <c r="BH5969" s="12"/>
      <c r="BI5969" s="12"/>
      <c r="BJ5969" s="13"/>
      <c r="BK5969" s="13"/>
      <c r="BL5969" s="13"/>
      <c r="BM5969" s="13"/>
      <c r="BN5969" s="13"/>
    </row>
    <row r="5970" spans="4:66" x14ac:dyDescent="0.25">
      <c r="D5970" s="6"/>
      <c r="E5970" s="10"/>
      <c r="F5970" s="10"/>
      <c r="G5970" s="10"/>
      <c r="H5970" s="10"/>
      <c r="I5970" s="10"/>
      <c r="J5970" s="10"/>
      <c r="K5970" s="11"/>
      <c r="L5970" s="11"/>
      <c r="M5970" s="12"/>
      <c r="N5970" s="12"/>
      <c r="O5970" s="12"/>
      <c r="P5970" s="12"/>
      <c r="Q5970" s="12"/>
      <c r="R5970" s="12"/>
      <c r="S5970" s="12"/>
      <c r="T5970" s="12"/>
      <c r="U5970" s="12"/>
      <c r="V5970" s="12"/>
      <c r="W5970" s="12"/>
      <c r="X5970" s="12"/>
      <c r="Y5970" s="12"/>
      <c r="Z5970" s="12"/>
      <c r="AA5970" s="12"/>
      <c r="AB5970" s="12"/>
      <c r="AC5970" s="12"/>
      <c r="AD5970" s="12"/>
      <c r="AE5970" s="12"/>
      <c r="AF5970" s="12"/>
      <c r="AG5970" s="12"/>
      <c r="AH5970" s="12"/>
      <c r="AI5970" s="12"/>
      <c r="AJ5970" s="12"/>
      <c r="AK5970" s="12"/>
      <c r="AL5970" s="12"/>
      <c r="AM5970" s="12"/>
      <c r="AN5970" s="12"/>
      <c r="AO5970" s="12"/>
      <c r="AP5970" s="12"/>
      <c r="AQ5970" s="12"/>
      <c r="AR5970" s="12"/>
      <c r="AS5970" s="12"/>
      <c r="AT5970" s="12"/>
      <c r="AU5970" s="12"/>
      <c r="AV5970" s="12"/>
      <c r="AW5970" s="12"/>
      <c r="AX5970" s="12"/>
      <c r="AY5970" s="12"/>
      <c r="AZ5970" s="12"/>
      <c r="BA5970" s="12"/>
      <c r="BB5970" s="12"/>
      <c r="BC5970" s="12"/>
      <c r="BD5970" s="12"/>
      <c r="BE5970" s="12"/>
      <c r="BF5970" s="12"/>
      <c r="BG5970" s="12"/>
      <c r="BH5970" s="12"/>
      <c r="BI5970" s="12"/>
      <c r="BJ5970" s="13"/>
      <c r="BK5970" s="13"/>
      <c r="BL5970" s="13"/>
      <c r="BM5970" s="13"/>
      <c r="BN5970" s="13"/>
    </row>
    <row r="5971" spans="4:66" x14ac:dyDescent="0.25">
      <c r="D5971" s="6"/>
      <c r="E5971" s="10"/>
      <c r="F5971" s="10"/>
      <c r="G5971" s="10"/>
      <c r="H5971" s="10"/>
      <c r="I5971" s="10"/>
      <c r="J5971" s="10"/>
      <c r="K5971" s="11"/>
      <c r="L5971" s="11"/>
      <c r="M5971" s="12"/>
      <c r="N5971" s="12"/>
      <c r="O5971" s="12"/>
      <c r="P5971" s="12"/>
      <c r="Q5971" s="12"/>
      <c r="R5971" s="12"/>
      <c r="S5971" s="12"/>
      <c r="T5971" s="12"/>
      <c r="U5971" s="12"/>
      <c r="V5971" s="12"/>
      <c r="W5971" s="12"/>
      <c r="X5971" s="12"/>
      <c r="Y5971" s="12"/>
      <c r="Z5971" s="12"/>
      <c r="AA5971" s="12"/>
      <c r="AB5971" s="12"/>
      <c r="AC5971" s="12"/>
      <c r="AD5971" s="12"/>
      <c r="AE5971" s="12"/>
      <c r="AF5971" s="12"/>
      <c r="AG5971" s="12"/>
      <c r="AH5971" s="12"/>
      <c r="AI5971" s="12"/>
      <c r="AJ5971" s="12"/>
      <c r="AK5971" s="12"/>
      <c r="AL5971" s="12"/>
      <c r="AM5971" s="12"/>
      <c r="AN5971" s="12"/>
      <c r="AO5971" s="12"/>
      <c r="AP5971" s="12"/>
      <c r="AQ5971" s="12"/>
      <c r="AR5971" s="12"/>
      <c r="AS5971" s="12"/>
      <c r="AT5971" s="12"/>
      <c r="AU5971" s="12"/>
      <c r="AV5971" s="12"/>
      <c r="AW5971" s="12"/>
      <c r="AX5971" s="12"/>
      <c r="AY5971" s="12"/>
      <c r="AZ5971" s="12"/>
      <c r="BA5971" s="12"/>
      <c r="BB5971" s="12"/>
      <c r="BC5971" s="12"/>
      <c r="BD5971" s="12"/>
      <c r="BE5971" s="12"/>
      <c r="BF5971" s="12"/>
      <c r="BG5971" s="12"/>
      <c r="BH5971" s="12"/>
      <c r="BI5971" s="12"/>
      <c r="BJ5971" s="13"/>
      <c r="BK5971" s="13"/>
      <c r="BL5971" s="13"/>
      <c r="BM5971" s="13"/>
      <c r="BN5971" s="13"/>
    </row>
    <row r="5972" spans="4:66" x14ac:dyDescent="0.25">
      <c r="D5972" s="6"/>
      <c r="E5972" s="10"/>
      <c r="F5972" s="10"/>
      <c r="G5972" s="10"/>
      <c r="H5972" s="10"/>
      <c r="I5972" s="10"/>
      <c r="J5972" s="10"/>
      <c r="K5972" s="11"/>
      <c r="L5972" s="11"/>
      <c r="M5972" s="12"/>
      <c r="N5972" s="12"/>
      <c r="O5972" s="12"/>
      <c r="P5972" s="12"/>
      <c r="Q5972" s="12"/>
      <c r="R5972" s="12"/>
      <c r="S5972" s="12"/>
      <c r="T5972" s="12"/>
      <c r="U5972" s="12"/>
      <c r="V5972" s="12"/>
      <c r="W5972" s="12"/>
      <c r="X5972" s="12"/>
      <c r="Y5972" s="12"/>
      <c r="Z5972" s="12"/>
      <c r="AA5972" s="12"/>
      <c r="AB5972" s="12"/>
      <c r="AC5972" s="12"/>
      <c r="AD5972" s="12"/>
      <c r="AE5972" s="12"/>
      <c r="AF5972" s="12"/>
      <c r="AG5972" s="12"/>
      <c r="AH5972" s="12"/>
      <c r="AI5972" s="12"/>
      <c r="AJ5972" s="12"/>
      <c r="AK5972" s="12"/>
      <c r="AL5972" s="12"/>
      <c r="AM5972" s="12"/>
      <c r="AN5972" s="12"/>
      <c r="AO5972" s="12"/>
      <c r="AP5972" s="12"/>
      <c r="AQ5972" s="12"/>
      <c r="AR5972" s="12"/>
      <c r="AS5972" s="12"/>
      <c r="AT5972" s="12"/>
      <c r="AU5972" s="12"/>
      <c r="AV5972" s="12"/>
      <c r="AW5972" s="12"/>
      <c r="AX5972" s="12"/>
      <c r="AY5972" s="12"/>
      <c r="AZ5972" s="12"/>
      <c r="BA5972" s="12"/>
      <c r="BB5972" s="12"/>
      <c r="BC5972" s="12"/>
      <c r="BD5972" s="12"/>
      <c r="BE5972" s="12"/>
      <c r="BF5972" s="12"/>
      <c r="BG5972" s="12"/>
      <c r="BH5972" s="12"/>
      <c r="BI5972" s="12"/>
      <c r="BJ5972" s="13"/>
      <c r="BK5972" s="13"/>
      <c r="BL5972" s="13"/>
      <c r="BM5972" s="13"/>
      <c r="BN5972" s="13"/>
    </row>
    <row r="5973" spans="4:66" x14ac:dyDescent="0.25">
      <c r="D5973" s="6"/>
      <c r="E5973" s="10"/>
      <c r="F5973" s="10"/>
      <c r="G5973" s="10"/>
      <c r="H5973" s="10"/>
      <c r="I5973" s="10"/>
      <c r="J5973" s="10"/>
      <c r="K5973" s="11"/>
      <c r="L5973" s="11"/>
      <c r="M5973" s="12"/>
      <c r="N5973" s="12"/>
      <c r="O5973" s="12"/>
      <c r="P5973" s="12"/>
      <c r="Q5973" s="12"/>
      <c r="R5973" s="12"/>
      <c r="S5973" s="12"/>
      <c r="T5973" s="12"/>
      <c r="U5973" s="12"/>
      <c r="V5973" s="12"/>
      <c r="W5973" s="12"/>
      <c r="X5973" s="12"/>
      <c r="Y5973" s="12"/>
      <c r="Z5973" s="12"/>
      <c r="AA5973" s="12"/>
      <c r="AB5973" s="12"/>
      <c r="AC5973" s="12"/>
      <c r="AD5973" s="12"/>
      <c r="AE5973" s="12"/>
      <c r="AF5973" s="12"/>
      <c r="AG5973" s="12"/>
      <c r="AH5973" s="12"/>
      <c r="AI5973" s="12"/>
      <c r="AJ5973" s="12"/>
      <c r="AK5973" s="12"/>
      <c r="AL5973" s="12"/>
      <c r="AM5973" s="12"/>
      <c r="AN5973" s="12"/>
      <c r="AO5973" s="12"/>
      <c r="AP5973" s="12"/>
      <c r="AQ5973" s="12"/>
      <c r="AR5973" s="12"/>
      <c r="AS5973" s="12"/>
      <c r="AT5973" s="12"/>
      <c r="AU5973" s="12"/>
      <c r="AV5973" s="12"/>
      <c r="AW5973" s="12"/>
      <c r="AX5973" s="12"/>
      <c r="AY5973" s="12"/>
      <c r="AZ5973" s="12"/>
      <c r="BA5973" s="12"/>
      <c r="BB5973" s="12"/>
      <c r="BC5973" s="12"/>
      <c r="BD5973" s="12"/>
      <c r="BE5973" s="12"/>
      <c r="BF5973" s="12"/>
      <c r="BG5973" s="12"/>
      <c r="BH5973" s="12"/>
      <c r="BI5973" s="12"/>
      <c r="BJ5973" s="13"/>
      <c r="BK5973" s="13"/>
      <c r="BL5973" s="13"/>
      <c r="BM5973" s="13"/>
      <c r="BN5973" s="13"/>
    </row>
    <row r="5974" spans="4:66" x14ac:dyDescent="0.25">
      <c r="D5974" s="6"/>
      <c r="E5974" s="10"/>
      <c r="F5974" s="10"/>
      <c r="G5974" s="10"/>
      <c r="H5974" s="10"/>
      <c r="I5974" s="10"/>
      <c r="J5974" s="10"/>
      <c r="K5974" s="11"/>
      <c r="L5974" s="11"/>
      <c r="M5974" s="12"/>
      <c r="N5974" s="12"/>
      <c r="O5974" s="12"/>
      <c r="P5974" s="12"/>
      <c r="Q5974" s="12"/>
      <c r="R5974" s="12"/>
      <c r="S5974" s="12"/>
      <c r="T5974" s="12"/>
      <c r="U5974" s="12"/>
      <c r="V5974" s="12"/>
      <c r="W5974" s="12"/>
      <c r="X5974" s="12"/>
      <c r="Y5974" s="12"/>
      <c r="Z5974" s="12"/>
      <c r="AA5974" s="12"/>
      <c r="AB5974" s="12"/>
      <c r="AC5974" s="12"/>
      <c r="AD5974" s="12"/>
      <c r="AE5974" s="12"/>
      <c r="AF5974" s="12"/>
      <c r="AG5974" s="12"/>
      <c r="AH5974" s="12"/>
      <c r="AI5974" s="12"/>
      <c r="AJ5974" s="12"/>
      <c r="AK5974" s="12"/>
      <c r="AL5974" s="12"/>
      <c r="AM5974" s="12"/>
      <c r="AN5974" s="12"/>
      <c r="AO5974" s="12"/>
      <c r="AP5974" s="12"/>
      <c r="AQ5974" s="12"/>
      <c r="AR5974" s="12"/>
      <c r="AS5974" s="12"/>
      <c r="AT5974" s="12"/>
      <c r="AU5974" s="12"/>
      <c r="AV5974" s="12"/>
      <c r="AW5974" s="12"/>
      <c r="AX5974" s="12"/>
      <c r="AY5974" s="12"/>
      <c r="AZ5974" s="12"/>
      <c r="BA5974" s="12"/>
      <c r="BB5974" s="12"/>
      <c r="BC5974" s="12"/>
      <c r="BD5974" s="12"/>
      <c r="BE5974" s="12"/>
      <c r="BF5974" s="12"/>
      <c r="BG5974" s="12"/>
      <c r="BH5974" s="12"/>
      <c r="BI5974" s="12"/>
      <c r="BJ5974" s="13"/>
      <c r="BK5974" s="13"/>
      <c r="BL5974" s="13"/>
      <c r="BM5974" s="13"/>
      <c r="BN5974" s="13"/>
    </row>
    <row r="5975" spans="4:66" x14ac:dyDescent="0.25">
      <c r="D5975" s="6"/>
      <c r="E5975" s="10"/>
      <c r="F5975" s="10"/>
      <c r="G5975" s="10"/>
      <c r="H5975" s="10"/>
      <c r="I5975" s="10"/>
      <c r="J5975" s="10"/>
      <c r="K5975" s="11"/>
      <c r="L5975" s="11"/>
      <c r="M5975" s="12"/>
      <c r="N5975" s="12"/>
      <c r="O5975" s="12"/>
      <c r="P5975" s="12"/>
      <c r="Q5975" s="12"/>
      <c r="R5975" s="12"/>
      <c r="S5975" s="12"/>
      <c r="T5975" s="12"/>
      <c r="U5975" s="12"/>
      <c r="V5975" s="12"/>
      <c r="W5975" s="12"/>
      <c r="X5975" s="12"/>
      <c r="Y5975" s="12"/>
      <c r="Z5975" s="12"/>
      <c r="AA5975" s="12"/>
      <c r="AB5975" s="12"/>
      <c r="AC5975" s="12"/>
      <c r="AD5975" s="12"/>
      <c r="AE5975" s="12"/>
      <c r="AF5975" s="12"/>
      <c r="AG5975" s="12"/>
      <c r="AH5975" s="12"/>
      <c r="AI5975" s="12"/>
      <c r="AJ5975" s="12"/>
      <c r="AK5975" s="12"/>
      <c r="AL5975" s="12"/>
      <c r="AM5975" s="12"/>
      <c r="AN5975" s="12"/>
      <c r="AO5975" s="12"/>
      <c r="AP5975" s="12"/>
      <c r="AQ5975" s="12"/>
      <c r="AR5975" s="12"/>
      <c r="AS5975" s="12"/>
      <c r="AT5975" s="12"/>
      <c r="AU5975" s="12"/>
      <c r="AV5975" s="12"/>
      <c r="AW5975" s="12"/>
      <c r="AX5975" s="12"/>
      <c r="AY5975" s="12"/>
      <c r="AZ5975" s="12"/>
      <c r="BA5975" s="12"/>
      <c r="BB5975" s="12"/>
      <c r="BC5975" s="12"/>
      <c r="BD5975" s="12"/>
      <c r="BE5975" s="12"/>
      <c r="BF5975" s="12"/>
      <c r="BG5975" s="12"/>
      <c r="BH5975" s="12"/>
      <c r="BI5975" s="12"/>
      <c r="BJ5975" s="13"/>
      <c r="BK5975" s="13"/>
      <c r="BL5975" s="13"/>
      <c r="BM5975" s="13"/>
      <c r="BN5975" s="13"/>
    </row>
    <row r="5976" spans="4:66" x14ac:dyDescent="0.25">
      <c r="D5976" s="6"/>
      <c r="E5976" s="10"/>
      <c r="F5976" s="10"/>
      <c r="G5976" s="10"/>
      <c r="H5976" s="10"/>
      <c r="I5976" s="10"/>
      <c r="J5976" s="10"/>
      <c r="K5976" s="11"/>
      <c r="L5976" s="11"/>
      <c r="M5976" s="12"/>
      <c r="N5976" s="12"/>
      <c r="O5976" s="12"/>
      <c r="P5976" s="12"/>
      <c r="Q5976" s="12"/>
      <c r="R5976" s="12"/>
      <c r="S5976" s="12"/>
      <c r="T5976" s="12"/>
      <c r="U5976" s="12"/>
      <c r="V5976" s="12"/>
      <c r="W5976" s="12"/>
      <c r="X5976" s="12"/>
      <c r="Y5976" s="12"/>
      <c r="Z5976" s="12"/>
      <c r="AA5976" s="12"/>
      <c r="AB5976" s="12"/>
      <c r="AC5976" s="12"/>
      <c r="AD5976" s="12"/>
      <c r="AE5976" s="12"/>
      <c r="AF5976" s="12"/>
      <c r="AG5976" s="12"/>
      <c r="AH5976" s="12"/>
      <c r="AI5976" s="12"/>
      <c r="AJ5976" s="12"/>
      <c r="AK5976" s="12"/>
      <c r="AL5976" s="12"/>
      <c r="AM5976" s="12"/>
      <c r="AN5976" s="12"/>
      <c r="AO5976" s="12"/>
      <c r="AP5976" s="12"/>
      <c r="AQ5976" s="12"/>
      <c r="AR5976" s="12"/>
      <c r="AS5976" s="12"/>
      <c r="AT5976" s="12"/>
      <c r="AU5976" s="12"/>
      <c r="AV5976" s="12"/>
      <c r="AW5976" s="12"/>
      <c r="AX5976" s="12"/>
      <c r="AY5976" s="12"/>
      <c r="AZ5976" s="12"/>
      <c r="BA5976" s="12"/>
      <c r="BB5976" s="12"/>
      <c r="BC5976" s="12"/>
      <c r="BD5976" s="12"/>
      <c r="BE5976" s="12"/>
      <c r="BF5976" s="12"/>
      <c r="BG5976" s="12"/>
      <c r="BH5976" s="12"/>
      <c r="BI5976" s="12"/>
      <c r="BJ5976" s="13"/>
      <c r="BK5976" s="13"/>
      <c r="BL5976" s="13"/>
      <c r="BM5976" s="13"/>
      <c r="BN5976" s="13"/>
    </row>
    <row r="5977" spans="4:66" x14ac:dyDescent="0.25">
      <c r="D5977" s="6"/>
      <c r="E5977" s="10"/>
      <c r="F5977" s="10"/>
      <c r="G5977" s="10"/>
      <c r="H5977" s="10"/>
      <c r="I5977" s="10"/>
      <c r="J5977" s="10"/>
      <c r="K5977" s="11"/>
      <c r="L5977" s="11"/>
      <c r="M5977" s="12"/>
      <c r="N5977" s="12"/>
      <c r="O5977" s="12"/>
      <c r="P5977" s="12"/>
      <c r="Q5977" s="12"/>
      <c r="R5977" s="12"/>
      <c r="S5977" s="12"/>
      <c r="T5977" s="12"/>
      <c r="U5977" s="12"/>
      <c r="V5977" s="12"/>
      <c r="W5977" s="12"/>
      <c r="X5977" s="12"/>
      <c r="Y5977" s="12"/>
      <c r="Z5977" s="12"/>
      <c r="AA5977" s="12"/>
      <c r="AB5977" s="12"/>
      <c r="AC5977" s="12"/>
      <c r="AD5977" s="12"/>
      <c r="AE5977" s="12"/>
      <c r="AF5977" s="12"/>
      <c r="AG5977" s="12"/>
      <c r="AH5977" s="12"/>
      <c r="AI5977" s="12"/>
      <c r="AJ5977" s="12"/>
      <c r="AK5977" s="12"/>
      <c r="AL5977" s="12"/>
      <c r="AM5977" s="12"/>
      <c r="AN5977" s="12"/>
      <c r="AO5977" s="12"/>
      <c r="AP5977" s="12"/>
      <c r="AQ5977" s="12"/>
      <c r="AR5977" s="12"/>
      <c r="AS5977" s="12"/>
      <c r="AT5977" s="12"/>
      <c r="AU5977" s="12"/>
      <c r="AV5977" s="12"/>
      <c r="AW5977" s="12"/>
      <c r="AX5977" s="12"/>
      <c r="AY5977" s="12"/>
      <c r="AZ5977" s="12"/>
      <c r="BA5977" s="12"/>
      <c r="BB5977" s="12"/>
      <c r="BC5977" s="12"/>
      <c r="BD5977" s="12"/>
      <c r="BE5977" s="12"/>
      <c r="BF5977" s="12"/>
      <c r="BG5977" s="12"/>
      <c r="BH5977" s="12"/>
      <c r="BI5977" s="12"/>
      <c r="BJ5977" s="13"/>
      <c r="BK5977" s="13"/>
      <c r="BL5977" s="13"/>
      <c r="BM5977" s="13"/>
      <c r="BN5977" s="13"/>
    </row>
    <row r="5978" spans="4:66" x14ac:dyDescent="0.25">
      <c r="D5978" s="6"/>
      <c r="E5978" s="10"/>
      <c r="F5978" s="10"/>
      <c r="G5978" s="10"/>
      <c r="H5978" s="10"/>
      <c r="I5978" s="10"/>
      <c r="J5978" s="10"/>
      <c r="K5978" s="11"/>
      <c r="L5978" s="11"/>
      <c r="M5978" s="12"/>
      <c r="N5978" s="12"/>
      <c r="O5978" s="12"/>
      <c r="P5978" s="12"/>
      <c r="Q5978" s="12"/>
      <c r="R5978" s="12"/>
      <c r="S5978" s="12"/>
      <c r="T5978" s="12"/>
      <c r="U5978" s="12"/>
      <c r="V5978" s="12"/>
      <c r="W5978" s="12"/>
      <c r="X5978" s="12"/>
      <c r="Y5978" s="12"/>
      <c r="Z5978" s="12"/>
      <c r="AA5978" s="12"/>
      <c r="AB5978" s="12"/>
      <c r="AC5978" s="12"/>
      <c r="AD5978" s="12"/>
      <c r="AE5978" s="12"/>
      <c r="AF5978" s="12"/>
      <c r="AG5978" s="12"/>
      <c r="AH5978" s="12"/>
      <c r="AI5978" s="12"/>
      <c r="AJ5978" s="12"/>
      <c r="AK5978" s="12"/>
      <c r="AL5978" s="12"/>
      <c r="AM5978" s="12"/>
      <c r="AN5978" s="12"/>
      <c r="AO5978" s="12"/>
      <c r="AP5978" s="12"/>
      <c r="AQ5978" s="12"/>
      <c r="AR5978" s="12"/>
      <c r="AS5978" s="12"/>
      <c r="AT5978" s="12"/>
      <c r="AU5978" s="12"/>
      <c r="AV5978" s="12"/>
      <c r="AW5978" s="12"/>
      <c r="AX5978" s="12"/>
      <c r="AY5978" s="12"/>
      <c r="AZ5978" s="12"/>
      <c r="BA5978" s="12"/>
      <c r="BB5978" s="12"/>
      <c r="BC5978" s="12"/>
      <c r="BD5978" s="12"/>
      <c r="BE5978" s="12"/>
      <c r="BF5978" s="12"/>
      <c r="BG5978" s="12"/>
      <c r="BH5978" s="12"/>
      <c r="BI5978" s="12"/>
      <c r="BJ5978" s="13"/>
      <c r="BK5978" s="13"/>
      <c r="BL5978" s="13"/>
      <c r="BM5978" s="13"/>
      <c r="BN5978" s="13"/>
    </row>
    <row r="5979" spans="4:66" x14ac:dyDescent="0.25">
      <c r="D5979" s="6"/>
      <c r="E5979" s="10"/>
      <c r="F5979" s="10"/>
      <c r="G5979" s="10"/>
      <c r="H5979" s="10"/>
      <c r="I5979" s="10"/>
      <c r="J5979" s="10"/>
      <c r="K5979" s="11"/>
      <c r="L5979" s="11"/>
      <c r="M5979" s="12"/>
      <c r="N5979" s="12"/>
      <c r="O5979" s="12"/>
      <c r="P5979" s="12"/>
      <c r="Q5979" s="12"/>
      <c r="R5979" s="12"/>
      <c r="S5979" s="12"/>
      <c r="T5979" s="12"/>
      <c r="U5979" s="12"/>
      <c r="V5979" s="12"/>
      <c r="W5979" s="12"/>
      <c r="X5979" s="12"/>
      <c r="Y5979" s="12"/>
      <c r="Z5979" s="12"/>
      <c r="AA5979" s="12"/>
      <c r="AB5979" s="12"/>
      <c r="AC5979" s="12"/>
      <c r="AD5979" s="12"/>
      <c r="AE5979" s="12"/>
      <c r="AF5979" s="12"/>
      <c r="AG5979" s="12"/>
      <c r="AH5979" s="12"/>
      <c r="AI5979" s="12"/>
      <c r="AJ5979" s="12"/>
      <c r="AK5979" s="12"/>
      <c r="AL5979" s="12"/>
      <c r="AM5979" s="12"/>
      <c r="AN5979" s="12"/>
      <c r="AO5979" s="12"/>
      <c r="AP5979" s="12"/>
      <c r="AQ5979" s="12"/>
      <c r="AR5979" s="12"/>
      <c r="AS5979" s="12"/>
      <c r="AT5979" s="12"/>
      <c r="AU5979" s="12"/>
      <c r="AV5979" s="12"/>
      <c r="AW5979" s="12"/>
      <c r="AX5979" s="12"/>
      <c r="AY5979" s="12"/>
      <c r="AZ5979" s="12"/>
      <c r="BA5979" s="12"/>
      <c r="BB5979" s="12"/>
      <c r="BC5979" s="12"/>
      <c r="BD5979" s="12"/>
      <c r="BE5979" s="12"/>
      <c r="BF5979" s="12"/>
      <c r="BG5979" s="12"/>
      <c r="BH5979" s="12"/>
      <c r="BI5979" s="12"/>
      <c r="BJ5979" s="13"/>
      <c r="BK5979" s="13"/>
      <c r="BL5979" s="13"/>
      <c r="BM5979" s="13"/>
      <c r="BN5979" s="13"/>
    </row>
    <row r="5980" spans="4:66" x14ac:dyDescent="0.25">
      <c r="D5980" s="6"/>
      <c r="E5980" s="10"/>
      <c r="F5980" s="10"/>
      <c r="G5980" s="10"/>
      <c r="H5980" s="10"/>
      <c r="I5980" s="10"/>
      <c r="J5980" s="10"/>
      <c r="K5980" s="11"/>
      <c r="L5980" s="11"/>
      <c r="M5980" s="12"/>
      <c r="N5980" s="12"/>
      <c r="O5980" s="12"/>
      <c r="P5980" s="12"/>
      <c r="Q5980" s="12"/>
      <c r="R5980" s="12"/>
      <c r="S5980" s="12"/>
      <c r="T5980" s="12"/>
      <c r="U5980" s="12"/>
      <c r="V5980" s="12"/>
      <c r="W5980" s="12"/>
      <c r="X5980" s="12"/>
      <c r="Y5980" s="12"/>
      <c r="Z5980" s="12"/>
      <c r="AA5980" s="12"/>
      <c r="AB5980" s="12"/>
      <c r="AC5980" s="12"/>
      <c r="AD5980" s="12"/>
      <c r="AE5980" s="12"/>
      <c r="AF5980" s="12"/>
      <c r="AG5980" s="12"/>
      <c r="AH5980" s="12"/>
      <c r="AI5980" s="12"/>
      <c r="AJ5980" s="12"/>
      <c r="AK5980" s="12"/>
      <c r="AL5980" s="12"/>
      <c r="AM5980" s="12"/>
      <c r="AN5980" s="12"/>
      <c r="AO5980" s="12"/>
      <c r="AP5980" s="12"/>
      <c r="AQ5980" s="12"/>
      <c r="AR5980" s="12"/>
      <c r="AS5980" s="12"/>
      <c r="AT5980" s="12"/>
      <c r="AU5980" s="12"/>
      <c r="AV5980" s="12"/>
      <c r="AW5980" s="12"/>
      <c r="AX5980" s="12"/>
      <c r="AY5980" s="12"/>
      <c r="AZ5980" s="12"/>
      <c r="BA5980" s="12"/>
      <c r="BB5980" s="12"/>
      <c r="BC5980" s="12"/>
      <c r="BD5980" s="12"/>
      <c r="BE5980" s="12"/>
      <c r="BF5980" s="12"/>
      <c r="BG5980" s="12"/>
      <c r="BH5980" s="12"/>
      <c r="BI5980" s="12"/>
      <c r="BJ5980" s="13"/>
      <c r="BK5980" s="13"/>
      <c r="BL5980" s="13"/>
      <c r="BM5980" s="13"/>
      <c r="BN5980" s="13"/>
    </row>
    <row r="5981" spans="4:66" x14ac:dyDescent="0.25">
      <c r="D5981" s="6"/>
      <c r="E5981" s="10"/>
      <c r="F5981" s="10"/>
      <c r="G5981" s="10"/>
      <c r="H5981" s="10"/>
      <c r="I5981" s="10"/>
      <c r="J5981" s="10"/>
      <c r="K5981" s="11"/>
      <c r="L5981" s="11"/>
      <c r="M5981" s="12"/>
      <c r="N5981" s="12"/>
      <c r="O5981" s="12"/>
      <c r="P5981" s="12"/>
      <c r="Q5981" s="12"/>
      <c r="R5981" s="12"/>
      <c r="S5981" s="12"/>
      <c r="T5981" s="12"/>
      <c r="U5981" s="12"/>
      <c r="V5981" s="12"/>
      <c r="W5981" s="12"/>
      <c r="X5981" s="12"/>
      <c r="Y5981" s="12"/>
      <c r="Z5981" s="12"/>
      <c r="AA5981" s="12"/>
      <c r="AB5981" s="12"/>
      <c r="AC5981" s="12"/>
      <c r="AD5981" s="12"/>
      <c r="AE5981" s="12"/>
      <c r="AF5981" s="12"/>
      <c r="AG5981" s="12"/>
      <c r="AH5981" s="12"/>
      <c r="AI5981" s="12"/>
      <c r="AJ5981" s="12"/>
      <c r="AK5981" s="12"/>
      <c r="AL5981" s="12"/>
      <c r="AM5981" s="12"/>
      <c r="AN5981" s="12"/>
      <c r="AO5981" s="12"/>
      <c r="AP5981" s="12"/>
      <c r="AQ5981" s="12"/>
      <c r="AR5981" s="12"/>
      <c r="AS5981" s="12"/>
      <c r="AT5981" s="12"/>
      <c r="AU5981" s="12"/>
      <c r="AV5981" s="12"/>
      <c r="AW5981" s="12"/>
      <c r="AX5981" s="12"/>
      <c r="AY5981" s="12"/>
      <c r="AZ5981" s="12"/>
      <c r="BA5981" s="12"/>
      <c r="BB5981" s="12"/>
      <c r="BC5981" s="12"/>
      <c r="BD5981" s="12"/>
      <c r="BE5981" s="12"/>
      <c r="BF5981" s="12"/>
      <c r="BG5981" s="12"/>
      <c r="BH5981" s="12"/>
      <c r="BI5981" s="12"/>
      <c r="BJ5981" s="13"/>
      <c r="BK5981" s="13"/>
      <c r="BL5981" s="13"/>
      <c r="BM5981" s="13"/>
      <c r="BN5981" s="13"/>
    </row>
    <row r="5982" spans="4:66" x14ac:dyDescent="0.25">
      <c r="D5982" s="6"/>
      <c r="E5982" s="10"/>
      <c r="F5982" s="10"/>
      <c r="G5982" s="10"/>
      <c r="H5982" s="10"/>
      <c r="I5982" s="10"/>
      <c r="J5982" s="10"/>
      <c r="K5982" s="11"/>
      <c r="L5982" s="11"/>
      <c r="M5982" s="12"/>
      <c r="N5982" s="12"/>
      <c r="O5982" s="12"/>
      <c r="P5982" s="12"/>
      <c r="Q5982" s="12"/>
      <c r="R5982" s="12"/>
      <c r="S5982" s="12"/>
      <c r="T5982" s="12"/>
      <c r="U5982" s="12"/>
      <c r="V5982" s="12"/>
      <c r="W5982" s="12"/>
      <c r="X5982" s="12"/>
      <c r="Y5982" s="12"/>
      <c r="Z5982" s="12"/>
      <c r="AA5982" s="12"/>
      <c r="AB5982" s="12"/>
      <c r="AC5982" s="12"/>
      <c r="AD5982" s="12"/>
      <c r="AE5982" s="12"/>
      <c r="AF5982" s="12"/>
      <c r="AG5982" s="12"/>
      <c r="AH5982" s="12"/>
      <c r="AI5982" s="12"/>
      <c r="AJ5982" s="12"/>
      <c r="AK5982" s="12"/>
      <c r="AL5982" s="12"/>
      <c r="AM5982" s="12"/>
      <c r="AN5982" s="12"/>
      <c r="AO5982" s="12"/>
      <c r="AP5982" s="12"/>
      <c r="AQ5982" s="12"/>
      <c r="AR5982" s="12"/>
      <c r="AS5982" s="12"/>
      <c r="AT5982" s="12"/>
      <c r="AU5982" s="12"/>
      <c r="AV5982" s="12"/>
      <c r="AW5982" s="12"/>
      <c r="AX5982" s="12"/>
      <c r="AY5982" s="12"/>
      <c r="AZ5982" s="12"/>
      <c r="BA5982" s="12"/>
      <c r="BB5982" s="12"/>
      <c r="BC5982" s="12"/>
      <c r="BD5982" s="12"/>
      <c r="BE5982" s="12"/>
      <c r="BF5982" s="12"/>
      <c r="BG5982" s="12"/>
      <c r="BH5982" s="12"/>
      <c r="BI5982" s="12"/>
      <c r="BJ5982" s="13"/>
      <c r="BK5982" s="13"/>
      <c r="BL5982" s="13"/>
      <c r="BM5982" s="13"/>
      <c r="BN5982" s="13"/>
    </row>
    <row r="5983" spans="4:66" x14ac:dyDescent="0.25">
      <c r="D5983" s="6"/>
      <c r="E5983" s="10"/>
      <c r="F5983" s="10"/>
      <c r="G5983" s="10"/>
      <c r="H5983" s="10"/>
      <c r="I5983" s="10"/>
      <c r="J5983" s="10"/>
      <c r="K5983" s="11"/>
      <c r="L5983" s="11"/>
      <c r="M5983" s="12"/>
      <c r="N5983" s="12"/>
      <c r="O5983" s="12"/>
      <c r="P5983" s="12"/>
      <c r="Q5983" s="12"/>
      <c r="R5983" s="12"/>
      <c r="S5983" s="12"/>
      <c r="T5983" s="12"/>
      <c r="U5983" s="12"/>
      <c r="V5983" s="12"/>
      <c r="W5983" s="12"/>
      <c r="X5983" s="12"/>
      <c r="Y5983" s="12"/>
      <c r="Z5983" s="12"/>
      <c r="AA5983" s="12"/>
      <c r="AB5983" s="12"/>
      <c r="AC5983" s="12"/>
      <c r="AD5983" s="12"/>
      <c r="AE5983" s="12"/>
      <c r="AF5983" s="12"/>
      <c r="AG5983" s="12"/>
      <c r="AH5983" s="12"/>
      <c r="AI5983" s="12"/>
      <c r="AJ5983" s="12"/>
      <c r="AK5983" s="12"/>
      <c r="AL5983" s="12"/>
      <c r="AM5983" s="12"/>
      <c r="AN5983" s="12"/>
      <c r="AO5983" s="12"/>
      <c r="AP5983" s="12"/>
      <c r="AQ5983" s="12"/>
      <c r="AR5983" s="12"/>
      <c r="AS5983" s="12"/>
      <c r="AT5983" s="12"/>
      <c r="AU5983" s="12"/>
      <c r="AV5983" s="12"/>
      <c r="AW5983" s="12"/>
      <c r="AX5983" s="12"/>
      <c r="AY5983" s="12"/>
      <c r="AZ5983" s="12"/>
      <c r="BA5983" s="12"/>
      <c r="BB5983" s="12"/>
      <c r="BC5983" s="12"/>
      <c r="BD5983" s="12"/>
      <c r="BE5983" s="12"/>
      <c r="BF5983" s="12"/>
      <c r="BG5983" s="12"/>
      <c r="BH5983" s="12"/>
      <c r="BI5983" s="12"/>
      <c r="BJ5983" s="13"/>
      <c r="BK5983" s="13"/>
      <c r="BL5983" s="13"/>
      <c r="BM5983" s="13"/>
      <c r="BN5983" s="13"/>
    </row>
    <row r="5984" spans="4:66" x14ac:dyDescent="0.25">
      <c r="D5984" s="6"/>
      <c r="E5984" s="10"/>
      <c r="F5984" s="10"/>
      <c r="G5984" s="10"/>
      <c r="H5984" s="10"/>
      <c r="I5984" s="10"/>
      <c r="J5984" s="10"/>
      <c r="K5984" s="11"/>
      <c r="L5984" s="11"/>
      <c r="M5984" s="12"/>
      <c r="N5984" s="12"/>
      <c r="O5984" s="12"/>
      <c r="P5984" s="12"/>
      <c r="Q5984" s="12"/>
      <c r="R5984" s="12"/>
      <c r="S5984" s="12"/>
      <c r="T5984" s="12"/>
      <c r="U5984" s="12"/>
      <c r="V5984" s="12"/>
      <c r="W5984" s="12"/>
      <c r="X5984" s="12"/>
      <c r="Y5984" s="12"/>
      <c r="Z5984" s="12"/>
      <c r="AA5984" s="12"/>
      <c r="AB5984" s="12"/>
      <c r="AC5984" s="12"/>
      <c r="AD5984" s="12"/>
      <c r="AE5984" s="12"/>
      <c r="AF5984" s="12"/>
      <c r="AG5984" s="12"/>
      <c r="AH5984" s="12"/>
      <c r="AI5984" s="12"/>
      <c r="AJ5984" s="12"/>
      <c r="AK5984" s="12"/>
      <c r="AL5984" s="12"/>
      <c r="AM5984" s="12"/>
      <c r="AN5984" s="12"/>
      <c r="AO5984" s="12"/>
      <c r="AP5984" s="12"/>
      <c r="AQ5984" s="12"/>
      <c r="AR5984" s="12"/>
      <c r="AS5984" s="12"/>
      <c r="AT5984" s="12"/>
      <c r="AU5984" s="12"/>
      <c r="AV5984" s="12"/>
      <c r="AW5984" s="12"/>
      <c r="AX5984" s="12"/>
      <c r="AY5984" s="12"/>
      <c r="AZ5984" s="12"/>
      <c r="BA5984" s="12"/>
      <c r="BB5984" s="12"/>
      <c r="BC5984" s="12"/>
      <c r="BD5984" s="12"/>
      <c r="BE5984" s="12"/>
      <c r="BF5984" s="12"/>
      <c r="BG5984" s="12"/>
      <c r="BH5984" s="12"/>
      <c r="BI5984" s="12"/>
      <c r="BJ5984" s="13"/>
      <c r="BK5984" s="13"/>
      <c r="BL5984" s="13"/>
      <c r="BM5984" s="13"/>
      <c r="BN5984" s="13"/>
    </row>
    <row r="5985" spans="4:66" x14ac:dyDescent="0.25">
      <c r="D5985" s="6"/>
      <c r="E5985" s="10"/>
      <c r="F5985" s="10"/>
      <c r="G5985" s="10"/>
      <c r="H5985" s="10"/>
      <c r="I5985" s="10"/>
      <c r="J5985" s="10"/>
      <c r="K5985" s="11"/>
      <c r="L5985" s="11"/>
      <c r="M5985" s="12"/>
      <c r="N5985" s="12"/>
      <c r="O5985" s="12"/>
      <c r="P5985" s="12"/>
      <c r="Q5985" s="12"/>
      <c r="R5985" s="12"/>
      <c r="S5985" s="12"/>
      <c r="T5985" s="12"/>
      <c r="U5985" s="12"/>
      <c r="V5985" s="12"/>
      <c r="W5985" s="12"/>
      <c r="X5985" s="12"/>
      <c r="Y5985" s="12"/>
      <c r="Z5985" s="12"/>
      <c r="AA5985" s="12"/>
      <c r="AB5985" s="12"/>
      <c r="AC5985" s="12"/>
      <c r="AD5985" s="12"/>
      <c r="AE5985" s="12"/>
      <c r="AF5985" s="12"/>
      <c r="AG5985" s="12"/>
      <c r="AH5985" s="12"/>
      <c r="AI5985" s="12"/>
      <c r="AJ5985" s="12"/>
      <c r="AK5985" s="12"/>
      <c r="AL5985" s="12"/>
      <c r="AM5985" s="12"/>
      <c r="AN5985" s="12"/>
      <c r="AO5985" s="12"/>
      <c r="AP5985" s="12"/>
      <c r="AQ5985" s="12"/>
      <c r="AR5985" s="12"/>
      <c r="AS5985" s="12"/>
      <c r="AT5985" s="12"/>
      <c r="AU5985" s="12"/>
      <c r="AV5985" s="12"/>
      <c r="AW5985" s="12"/>
      <c r="AX5985" s="12"/>
      <c r="AY5985" s="12"/>
      <c r="AZ5985" s="12"/>
      <c r="BA5985" s="12"/>
      <c r="BB5985" s="12"/>
      <c r="BC5985" s="12"/>
      <c r="BD5985" s="12"/>
      <c r="BE5985" s="12"/>
      <c r="BF5985" s="12"/>
      <c r="BG5985" s="12"/>
      <c r="BH5985" s="12"/>
      <c r="BI5985" s="12"/>
      <c r="BJ5985" s="13"/>
      <c r="BK5985" s="13"/>
      <c r="BL5985" s="13"/>
      <c r="BM5985" s="13"/>
      <c r="BN5985" s="13"/>
    </row>
    <row r="5986" spans="4:66" x14ac:dyDescent="0.25">
      <c r="D5986" s="6"/>
      <c r="E5986" s="10"/>
      <c r="F5986" s="10"/>
      <c r="G5986" s="10"/>
      <c r="H5986" s="10"/>
      <c r="I5986" s="10"/>
      <c r="J5986" s="10"/>
      <c r="K5986" s="11"/>
      <c r="L5986" s="11"/>
      <c r="M5986" s="12"/>
      <c r="N5986" s="12"/>
      <c r="O5986" s="12"/>
      <c r="P5986" s="12"/>
      <c r="Q5986" s="12"/>
      <c r="R5986" s="12"/>
      <c r="S5986" s="12"/>
      <c r="T5986" s="12"/>
      <c r="U5986" s="12"/>
      <c r="V5986" s="12"/>
      <c r="W5986" s="12"/>
      <c r="X5986" s="12"/>
      <c r="Y5986" s="12"/>
      <c r="Z5986" s="12"/>
      <c r="AA5986" s="12"/>
      <c r="AB5986" s="12"/>
      <c r="AC5986" s="12"/>
      <c r="AD5986" s="12"/>
      <c r="AE5986" s="12"/>
      <c r="AF5986" s="12"/>
      <c r="AG5986" s="12"/>
      <c r="AH5986" s="12"/>
      <c r="AI5986" s="12"/>
      <c r="AJ5986" s="12"/>
      <c r="AK5986" s="12"/>
      <c r="AL5986" s="12"/>
      <c r="AM5986" s="12"/>
      <c r="AN5986" s="12"/>
      <c r="AO5986" s="12"/>
      <c r="AP5986" s="12"/>
      <c r="AQ5986" s="12"/>
      <c r="AR5986" s="12"/>
      <c r="AS5986" s="12"/>
      <c r="AT5986" s="12"/>
      <c r="AU5986" s="12"/>
      <c r="AV5986" s="12"/>
      <c r="AW5986" s="12"/>
      <c r="AX5986" s="12"/>
      <c r="AY5986" s="12"/>
      <c r="AZ5986" s="12"/>
      <c r="BA5986" s="12"/>
      <c r="BB5986" s="12"/>
      <c r="BC5986" s="12"/>
      <c r="BD5986" s="12"/>
      <c r="BE5986" s="12"/>
      <c r="BF5986" s="12"/>
      <c r="BG5986" s="12"/>
      <c r="BH5986" s="12"/>
      <c r="BI5986" s="12"/>
      <c r="BJ5986" s="13"/>
      <c r="BK5986" s="13"/>
      <c r="BL5986" s="13"/>
      <c r="BM5986" s="13"/>
      <c r="BN5986" s="13"/>
    </row>
    <row r="5987" spans="4:66" x14ac:dyDescent="0.25">
      <c r="D5987" s="6"/>
      <c r="E5987" s="10"/>
      <c r="F5987" s="10"/>
      <c r="G5987" s="10"/>
      <c r="H5987" s="10"/>
      <c r="I5987" s="10"/>
      <c r="J5987" s="10"/>
      <c r="K5987" s="11"/>
      <c r="L5987" s="11"/>
      <c r="M5987" s="12"/>
      <c r="N5987" s="12"/>
      <c r="O5987" s="12"/>
      <c r="P5987" s="12"/>
      <c r="Q5987" s="12"/>
      <c r="R5987" s="12"/>
      <c r="S5987" s="12"/>
      <c r="T5987" s="12"/>
      <c r="U5987" s="12"/>
      <c r="V5987" s="12"/>
      <c r="W5987" s="12"/>
      <c r="X5987" s="12"/>
      <c r="Y5987" s="12"/>
      <c r="Z5987" s="12"/>
      <c r="AA5987" s="12"/>
      <c r="AB5987" s="12"/>
      <c r="AC5987" s="12"/>
      <c r="AD5987" s="12"/>
      <c r="AE5987" s="12"/>
      <c r="AF5987" s="12"/>
      <c r="AG5987" s="12"/>
      <c r="AH5987" s="12"/>
      <c r="AI5987" s="12"/>
      <c r="AJ5987" s="12"/>
      <c r="AK5987" s="12"/>
      <c r="AL5987" s="12"/>
      <c r="AM5987" s="12"/>
      <c r="AN5987" s="12"/>
      <c r="AO5987" s="12"/>
      <c r="AP5987" s="12"/>
      <c r="AQ5987" s="12"/>
      <c r="AR5987" s="12"/>
      <c r="AS5987" s="12"/>
      <c r="AT5987" s="12"/>
      <c r="AU5987" s="12"/>
      <c r="AV5987" s="12"/>
      <c r="AW5987" s="12"/>
      <c r="AX5987" s="12"/>
      <c r="AY5987" s="12"/>
      <c r="AZ5987" s="12"/>
      <c r="BA5987" s="12"/>
      <c r="BB5987" s="12"/>
      <c r="BC5987" s="12"/>
      <c r="BD5987" s="12"/>
      <c r="BE5987" s="12"/>
      <c r="BF5987" s="12"/>
      <c r="BG5987" s="12"/>
      <c r="BH5987" s="12"/>
      <c r="BI5987" s="12"/>
      <c r="BJ5987" s="13"/>
      <c r="BK5987" s="13"/>
      <c r="BL5987" s="13"/>
      <c r="BM5987" s="13"/>
      <c r="BN5987" s="13"/>
    </row>
    <row r="5988" spans="4:66" x14ac:dyDescent="0.25">
      <c r="D5988" s="6"/>
      <c r="E5988" s="10"/>
      <c r="F5988" s="10"/>
      <c r="G5988" s="10"/>
      <c r="H5988" s="10"/>
      <c r="I5988" s="10"/>
      <c r="J5988" s="10"/>
      <c r="K5988" s="11"/>
      <c r="L5988" s="11"/>
      <c r="M5988" s="12"/>
      <c r="N5988" s="12"/>
      <c r="O5988" s="12"/>
      <c r="P5988" s="12"/>
      <c r="Q5988" s="12"/>
      <c r="R5988" s="12"/>
      <c r="S5988" s="12"/>
      <c r="T5988" s="12"/>
      <c r="U5988" s="12"/>
      <c r="V5988" s="12"/>
      <c r="W5988" s="12"/>
      <c r="X5988" s="12"/>
      <c r="Y5988" s="12"/>
      <c r="Z5988" s="12"/>
      <c r="AA5988" s="12"/>
      <c r="AB5988" s="12"/>
      <c r="AC5988" s="12"/>
      <c r="AD5988" s="12"/>
      <c r="AE5988" s="12"/>
      <c r="AF5988" s="12"/>
      <c r="AG5988" s="12"/>
      <c r="AH5988" s="12"/>
      <c r="AI5988" s="12"/>
      <c r="AJ5988" s="12"/>
      <c r="AK5988" s="12"/>
      <c r="AL5988" s="12"/>
      <c r="AM5988" s="12"/>
      <c r="AN5988" s="12"/>
      <c r="AO5988" s="12"/>
      <c r="AP5988" s="12"/>
      <c r="AQ5988" s="12"/>
      <c r="AR5988" s="12"/>
      <c r="AS5988" s="12"/>
      <c r="AT5988" s="12"/>
      <c r="AU5988" s="12"/>
      <c r="AV5988" s="12"/>
      <c r="AW5988" s="12"/>
      <c r="AX5988" s="12"/>
      <c r="AY5988" s="12"/>
      <c r="AZ5988" s="12"/>
      <c r="BA5988" s="12"/>
      <c r="BB5988" s="12"/>
      <c r="BC5988" s="12"/>
      <c r="BD5988" s="12"/>
      <c r="BE5988" s="12"/>
      <c r="BF5988" s="12"/>
      <c r="BG5988" s="12"/>
      <c r="BH5988" s="12"/>
      <c r="BI5988" s="12"/>
      <c r="BJ5988" s="13"/>
      <c r="BK5988" s="13"/>
      <c r="BL5988" s="13"/>
      <c r="BM5988" s="13"/>
      <c r="BN5988" s="13"/>
    </row>
    <row r="5989" spans="4:66" x14ac:dyDescent="0.25">
      <c r="D5989" s="6"/>
      <c r="E5989" s="10"/>
      <c r="F5989" s="10"/>
      <c r="G5989" s="10"/>
      <c r="H5989" s="10"/>
      <c r="I5989" s="10"/>
      <c r="J5989" s="10"/>
      <c r="K5989" s="11"/>
      <c r="L5989" s="11"/>
      <c r="M5989" s="12"/>
      <c r="N5989" s="12"/>
      <c r="O5989" s="12"/>
      <c r="P5989" s="12"/>
      <c r="Q5989" s="12"/>
      <c r="R5989" s="12"/>
      <c r="S5989" s="12"/>
      <c r="T5989" s="12"/>
      <c r="U5989" s="12"/>
      <c r="V5989" s="12"/>
      <c r="W5989" s="12"/>
      <c r="X5989" s="12"/>
      <c r="Y5989" s="12"/>
      <c r="Z5989" s="12"/>
      <c r="AA5989" s="12"/>
      <c r="AB5989" s="12"/>
      <c r="AC5989" s="12"/>
      <c r="AD5989" s="12"/>
      <c r="AE5989" s="12"/>
      <c r="AF5989" s="12"/>
      <c r="AG5989" s="12"/>
      <c r="AH5989" s="12"/>
      <c r="AI5989" s="12"/>
      <c r="AJ5989" s="12"/>
      <c r="AK5989" s="12"/>
      <c r="AL5989" s="12"/>
      <c r="AM5989" s="12"/>
      <c r="AN5989" s="12"/>
      <c r="AO5989" s="12"/>
      <c r="AP5989" s="12"/>
      <c r="AQ5989" s="12"/>
      <c r="AR5989" s="12"/>
      <c r="AS5989" s="12"/>
      <c r="AT5989" s="12"/>
      <c r="AU5989" s="12"/>
      <c r="AV5989" s="12"/>
      <c r="AW5989" s="12"/>
      <c r="AX5989" s="12"/>
      <c r="AY5989" s="12"/>
      <c r="AZ5989" s="12"/>
      <c r="BA5989" s="12"/>
      <c r="BB5989" s="12"/>
      <c r="BC5989" s="12"/>
      <c r="BD5989" s="12"/>
      <c r="BE5989" s="12"/>
      <c r="BF5989" s="12"/>
      <c r="BG5989" s="12"/>
      <c r="BH5989" s="12"/>
      <c r="BI5989" s="12"/>
      <c r="BJ5989" s="13"/>
      <c r="BK5989" s="13"/>
      <c r="BL5989" s="13"/>
      <c r="BM5989" s="13"/>
      <c r="BN5989" s="13"/>
    </row>
    <row r="5990" spans="4:66" x14ac:dyDescent="0.25">
      <c r="D5990" s="6"/>
      <c r="E5990" s="10"/>
      <c r="F5990" s="10"/>
      <c r="G5990" s="10"/>
      <c r="H5990" s="10"/>
      <c r="I5990" s="10"/>
      <c r="J5990" s="10"/>
      <c r="K5990" s="11"/>
      <c r="L5990" s="11"/>
      <c r="M5990" s="12"/>
      <c r="N5990" s="12"/>
      <c r="O5990" s="12"/>
      <c r="P5990" s="12"/>
      <c r="Q5990" s="12"/>
      <c r="R5990" s="12"/>
      <c r="S5990" s="12"/>
      <c r="T5990" s="12"/>
      <c r="U5990" s="12"/>
      <c r="V5990" s="12"/>
      <c r="W5990" s="12"/>
      <c r="X5990" s="12"/>
      <c r="Y5990" s="12"/>
      <c r="Z5990" s="12"/>
      <c r="AA5990" s="12"/>
      <c r="AB5990" s="12"/>
      <c r="AC5990" s="12"/>
      <c r="AD5990" s="12"/>
      <c r="AE5990" s="12"/>
      <c r="AF5990" s="12"/>
      <c r="AG5990" s="12"/>
      <c r="AH5990" s="12"/>
      <c r="AI5990" s="12"/>
      <c r="AJ5990" s="12"/>
      <c r="AK5990" s="12"/>
      <c r="AL5990" s="12"/>
      <c r="AM5990" s="12"/>
      <c r="AN5990" s="12"/>
      <c r="AO5990" s="12"/>
      <c r="AP5990" s="12"/>
      <c r="AQ5990" s="12"/>
      <c r="AR5990" s="12"/>
      <c r="AS5990" s="12"/>
      <c r="AT5990" s="12"/>
      <c r="AU5990" s="12"/>
      <c r="AV5990" s="12"/>
      <c r="AW5990" s="12"/>
      <c r="AX5990" s="12"/>
      <c r="AY5990" s="12"/>
      <c r="AZ5990" s="12"/>
      <c r="BA5990" s="12"/>
      <c r="BB5990" s="12"/>
      <c r="BC5990" s="12"/>
      <c r="BD5990" s="12"/>
      <c r="BE5990" s="12"/>
      <c r="BF5990" s="12"/>
      <c r="BG5990" s="12"/>
      <c r="BH5990" s="12"/>
      <c r="BI5990" s="12"/>
      <c r="BJ5990" s="13"/>
      <c r="BK5990" s="13"/>
      <c r="BL5990" s="13"/>
      <c r="BM5990" s="13"/>
      <c r="BN5990" s="13"/>
    </row>
    <row r="5991" spans="4:66" x14ac:dyDescent="0.25">
      <c r="D5991" s="6"/>
      <c r="E5991" s="10"/>
      <c r="F5991" s="10"/>
      <c r="G5991" s="10"/>
      <c r="H5991" s="10"/>
      <c r="I5991" s="10"/>
      <c r="J5991" s="10"/>
      <c r="K5991" s="11"/>
      <c r="L5991" s="11"/>
      <c r="M5991" s="12"/>
      <c r="N5991" s="12"/>
      <c r="O5991" s="12"/>
      <c r="P5991" s="12"/>
      <c r="Q5991" s="12"/>
      <c r="R5991" s="12"/>
      <c r="S5991" s="12"/>
      <c r="T5991" s="12"/>
      <c r="U5991" s="12"/>
      <c r="V5991" s="12"/>
      <c r="W5991" s="12"/>
      <c r="X5991" s="12"/>
      <c r="Y5991" s="12"/>
      <c r="Z5991" s="12"/>
      <c r="AA5991" s="12"/>
      <c r="AB5991" s="12"/>
      <c r="AC5991" s="12"/>
      <c r="AD5991" s="12"/>
      <c r="AE5991" s="12"/>
      <c r="AF5991" s="12"/>
      <c r="AG5991" s="12"/>
      <c r="AH5991" s="12"/>
      <c r="AI5991" s="12"/>
      <c r="AJ5991" s="12"/>
      <c r="AK5991" s="12"/>
      <c r="AL5991" s="12"/>
      <c r="AM5991" s="12"/>
      <c r="AN5991" s="12"/>
      <c r="AO5991" s="12"/>
      <c r="AP5991" s="12"/>
      <c r="AQ5991" s="12"/>
      <c r="AR5991" s="12"/>
      <c r="AS5991" s="12"/>
      <c r="AT5991" s="12"/>
      <c r="AU5991" s="12"/>
      <c r="AV5991" s="12"/>
      <c r="AW5991" s="12"/>
      <c r="AX5991" s="12"/>
      <c r="AY5991" s="12"/>
      <c r="AZ5991" s="12"/>
      <c r="BA5991" s="12"/>
      <c r="BB5991" s="12"/>
      <c r="BC5991" s="12"/>
      <c r="BD5991" s="12"/>
      <c r="BE5991" s="12"/>
      <c r="BF5991" s="12"/>
      <c r="BG5991" s="12"/>
      <c r="BH5991" s="12"/>
      <c r="BI5991" s="12"/>
      <c r="BJ5991" s="13"/>
      <c r="BK5991" s="13"/>
      <c r="BL5991" s="13"/>
      <c r="BM5991" s="13"/>
      <c r="BN5991" s="13"/>
    </row>
    <row r="5992" spans="4:66" x14ac:dyDescent="0.25">
      <c r="D5992" s="6"/>
      <c r="E5992" s="10"/>
      <c r="F5992" s="10"/>
      <c r="G5992" s="10"/>
      <c r="H5992" s="10"/>
      <c r="I5992" s="10"/>
      <c r="J5992" s="10"/>
      <c r="K5992" s="11"/>
      <c r="L5992" s="11"/>
      <c r="M5992" s="12"/>
      <c r="N5992" s="12"/>
      <c r="O5992" s="12"/>
      <c r="P5992" s="12"/>
      <c r="Q5992" s="12"/>
      <c r="R5992" s="12"/>
      <c r="S5992" s="12"/>
      <c r="T5992" s="12"/>
      <c r="U5992" s="12"/>
      <c r="V5992" s="12"/>
      <c r="W5992" s="12"/>
      <c r="X5992" s="12"/>
      <c r="Y5992" s="12"/>
      <c r="Z5992" s="12"/>
      <c r="AA5992" s="12"/>
      <c r="AB5992" s="12"/>
      <c r="AC5992" s="12"/>
      <c r="AD5992" s="12"/>
      <c r="AE5992" s="12"/>
      <c r="AF5992" s="12"/>
      <c r="AG5992" s="12"/>
      <c r="AH5992" s="12"/>
      <c r="AI5992" s="12"/>
      <c r="AJ5992" s="12"/>
      <c r="AK5992" s="12"/>
      <c r="AL5992" s="12"/>
      <c r="AM5992" s="12"/>
      <c r="AN5992" s="12"/>
      <c r="AO5992" s="12"/>
      <c r="AP5992" s="12"/>
      <c r="AQ5992" s="12"/>
      <c r="AR5992" s="12"/>
      <c r="AS5992" s="12"/>
      <c r="AT5992" s="12"/>
      <c r="AU5992" s="12"/>
      <c r="AV5992" s="12"/>
      <c r="AW5992" s="12"/>
      <c r="AX5992" s="12"/>
      <c r="AY5992" s="12"/>
      <c r="AZ5992" s="12"/>
      <c r="BA5992" s="12"/>
      <c r="BB5992" s="12"/>
      <c r="BC5992" s="12"/>
      <c r="BD5992" s="12"/>
      <c r="BE5992" s="12"/>
      <c r="BF5992" s="12"/>
      <c r="BG5992" s="12"/>
      <c r="BH5992" s="12"/>
      <c r="BI5992" s="12"/>
      <c r="BJ5992" s="13"/>
      <c r="BK5992" s="13"/>
      <c r="BL5992" s="13"/>
      <c r="BM5992" s="13"/>
      <c r="BN5992" s="13"/>
    </row>
    <row r="5993" spans="4:66" x14ac:dyDescent="0.25">
      <c r="D5993" s="6"/>
      <c r="E5993" s="10"/>
      <c r="F5993" s="10"/>
      <c r="G5993" s="10"/>
      <c r="H5993" s="10"/>
      <c r="I5993" s="10"/>
      <c r="J5993" s="10"/>
      <c r="K5993" s="11"/>
      <c r="L5993" s="11"/>
      <c r="M5993" s="12"/>
      <c r="N5993" s="12"/>
      <c r="O5993" s="12"/>
      <c r="P5993" s="12"/>
      <c r="Q5993" s="12"/>
      <c r="R5993" s="12"/>
      <c r="S5993" s="12"/>
      <c r="T5993" s="12"/>
      <c r="U5993" s="12"/>
      <c r="V5993" s="12"/>
      <c r="W5993" s="12"/>
      <c r="X5993" s="12"/>
      <c r="Y5993" s="12"/>
      <c r="Z5993" s="12"/>
      <c r="AA5993" s="12"/>
      <c r="AB5993" s="12"/>
      <c r="AC5993" s="12"/>
      <c r="AD5993" s="12"/>
      <c r="AE5993" s="12"/>
      <c r="AF5993" s="12"/>
      <c r="AG5993" s="12"/>
      <c r="AH5993" s="12"/>
      <c r="AI5993" s="12"/>
      <c r="AJ5993" s="12"/>
      <c r="AK5993" s="12"/>
      <c r="AL5993" s="12"/>
      <c r="AM5993" s="12"/>
      <c r="AN5993" s="12"/>
      <c r="AO5993" s="12"/>
      <c r="AP5993" s="12"/>
      <c r="AQ5993" s="12"/>
      <c r="AR5993" s="12"/>
      <c r="AS5993" s="12"/>
      <c r="AT5993" s="12"/>
      <c r="AU5993" s="12"/>
      <c r="AV5993" s="12"/>
      <c r="AW5993" s="12"/>
      <c r="AX5993" s="12"/>
      <c r="AY5993" s="12"/>
      <c r="AZ5993" s="12"/>
      <c r="BA5993" s="12"/>
      <c r="BB5993" s="12"/>
      <c r="BC5993" s="12"/>
      <c r="BD5993" s="12"/>
      <c r="BE5993" s="12"/>
      <c r="BF5993" s="12"/>
      <c r="BG5993" s="12"/>
      <c r="BH5993" s="12"/>
      <c r="BI5993" s="12"/>
      <c r="BJ5993" s="13"/>
      <c r="BK5993" s="13"/>
      <c r="BL5993" s="13"/>
      <c r="BM5993" s="13"/>
      <c r="BN5993" s="13"/>
    </row>
    <row r="5994" spans="4:66" x14ac:dyDescent="0.25">
      <c r="D5994" s="6"/>
      <c r="E5994" s="10"/>
      <c r="F5994" s="10"/>
      <c r="G5994" s="10"/>
      <c r="H5994" s="10"/>
      <c r="I5994" s="10"/>
      <c r="J5994" s="10"/>
      <c r="K5994" s="11"/>
      <c r="L5994" s="11"/>
      <c r="M5994" s="12"/>
      <c r="N5994" s="12"/>
      <c r="O5994" s="12"/>
      <c r="P5994" s="12"/>
      <c r="Q5994" s="12"/>
      <c r="R5994" s="12"/>
      <c r="S5994" s="12"/>
      <c r="T5994" s="12"/>
      <c r="U5994" s="12"/>
      <c r="V5994" s="12"/>
      <c r="W5994" s="12"/>
      <c r="X5994" s="12"/>
      <c r="Y5994" s="12"/>
      <c r="Z5994" s="12"/>
      <c r="AA5994" s="12"/>
      <c r="AB5994" s="12"/>
      <c r="AC5994" s="12"/>
      <c r="AD5994" s="12"/>
      <c r="AE5994" s="12"/>
      <c r="AF5994" s="12"/>
      <c r="AG5994" s="12"/>
      <c r="AH5994" s="12"/>
      <c r="AI5994" s="12"/>
      <c r="AJ5994" s="12"/>
      <c r="AK5994" s="12"/>
      <c r="AL5994" s="12"/>
      <c r="AM5994" s="12"/>
      <c r="AN5994" s="12"/>
      <c r="AO5994" s="12"/>
      <c r="AP5994" s="12"/>
      <c r="AQ5994" s="12"/>
      <c r="AR5994" s="12"/>
      <c r="AS5994" s="12"/>
      <c r="AT5994" s="12"/>
      <c r="AU5994" s="12"/>
      <c r="AV5994" s="12"/>
      <c r="AW5994" s="12"/>
      <c r="AX5994" s="12"/>
      <c r="AY5994" s="12"/>
      <c r="AZ5994" s="12"/>
      <c r="BA5994" s="12"/>
      <c r="BB5994" s="12"/>
      <c r="BC5994" s="12"/>
      <c r="BD5994" s="12"/>
      <c r="BE5994" s="12"/>
      <c r="BF5994" s="12"/>
      <c r="BG5994" s="12"/>
      <c r="BH5994" s="12"/>
      <c r="BI5994" s="12"/>
      <c r="BJ5994" s="13"/>
      <c r="BK5994" s="13"/>
      <c r="BL5994" s="13"/>
      <c r="BM5994" s="13"/>
      <c r="BN5994" s="13"/>
    </row>
    <row r="5995" spans="4:66" x14ac:dyDescent="0.25">
      <c r="D5995" s="6"/>
      <c r="E5995" s="10"/>
      <c r="F5995" s="10"/>
      <c r="G5995" s="10"/>
      <c r="H5995" s="10"/>
      <c r="I5995" s="10"/>
      <c r="J5995" s="10"/>
      <c r="K5995" s="11"/>
      <c r="L5995" s="11"/>
      <c r="M5995" s="12"/>
      <c r="N5995" s="12"/>
      <c r="O5995" s="12"/>
      <c r="P5995" s="12"/>
      <c r="Q5995" s="12"/>
      <c r="R5995" s="12"/>
      <c r="S5995" s="12"/>
      <c r="T5995" s="12"/>
      <c r="U5995" s="12"/>
      <c r="V5995" s="12"/>
      <c r="W5995" s="12"/>
      <c r="X5995" s="12"/>
      <c r="Y5995" s="12"/>
      <c r="Z5995" s="12"/>
      <c r="AA5995" s="12"/>
      <c r="AB5995" s="12"/>
      <c r="AC5995" s="12"/>
      <c r="AD5995" s="12"/>
      <c r="AE5995" s="12"/>
      <c r="AF5995" s="12"/>
      <c r="AG5995" s="12"/>
      <c r="AH5995" s="12"/>
      <c r="AI5995" s="12"/>
      <c r="AJ5995" s="12"/>
      <c r="AK5995" s="12"/>
      <c r="AL5995" s="12"/>
      <c r="AM5995" s="12"/>
      <c r="AN5995" s="12"/>
      <c r="AO5995" s="12"/>
      <c r="AP5995" s="12"/>
      <c r="AQ5995" s="12"/>
      <c r="AR5995" s="12"/>
      <c r="AS5995" s="12"/>
      <c r="AT5995" s="12"/>
      <c r="AU5995" s="12"/>
      <c r="AV5995" s="12"/>
      <c r="AW5995" s="12"/>
      <c r="AX5995" s="12"/>
      <c r="AY5995" s="12"/>
      <c r="AZ5995" s="12"/>
      <c r="BA5995" s="12"/>
      <c r="BB5995" s="12"/>
      <c r="BC5995" s="12"/>
      <c r="BD5995" s="12"/>
      <c r="BE5995" s="12"/>
      <c r="BF5995" s="12"/>
      <c r="BG5995" s="12"/>
      <c r="BH5995" s="12"/>
      <c r="BI5995" s="12"/>
      <c r="BJ5995" s="13"/>
      <c r="BK5995" s="13"/>
      <c r="BL5995" s="13"/>
      <c r="BM5995" s="13"/>
      <c r="BN5995" s="13"/>
    </row>
    <row r="5996" spans="4:66" x14ac:dyDescent="0.25">
      <c r="D5996" s="6"/>
      <c r="E5996" s="10"/>
      <c r="F5996" s="10"/>
      <c r="G5996" s="10"/>
      <c r="H5996" s="10"/>
      <c r="I5996" s="10"/>
      <c r="J5996" s="10"/>
      <c r="K5996" s="11"/>
      <c r="L5996" s="11"/>
      <c r="M5996" s="12"/>
      <c r="N5996" s="12"/>
      <c r="O5996" s="12"/>
      <c r="P5996" s="12"/>
      <c r="Q5996" s="12"/>
      <c r="R5996" s="12"/>
      <c r="S5996" s="12"/>
      <c r="T5996" s="12"/>
      <c r="U5996" s="12"/>
      <c r="V5996" s="12"/>
      <c r="W5996" s="12"/>
      <c r="X5996" s="12"/>
      <c r="Y5996" s="12"/>
      <c r="Z5996" s="12"/>
      <c r="AA5996" s="12"/>
      <c r="AB5996" s="12"/>
      <c r="AC5996" s="12"/>
      <c r="AD5996" s="12"/>
      <c r="AE5996" s="12"/>
      <c r="AF5996" s="12"/>
      <c r="AG5996" s="12"/>
      <c r="AH5996" s="12"/>
      <c r="AI5996" s="12"/>
      <c r="AJ5996" s="12"/>
      <c r="AK5996" s="12"/>
      <c r="AL5996" s="12"/>
      <c r="AM5996" s="12"/>
      <c r="AN5996" s="12"/>
      <c r="AO5996" s="12"/>
      <c r="AP5996" s="12"/>
      <c r="AQ5996" s="12"/>
      <c r="AR5996" s="12"/>
      <c r="AS5996" s="12"/>
      <c r="AT5996" s="12"/>
      <c r="AU5996" s="12"/>
      <c r="AV5996" s="12"/>
      <c r="AW5996" s="12"/>
      <c r="AX5996" s="12"/>
      <c r="AY5996" s="12"/>
      <c r="AZ5996" s="12"/>
      <c r="BA5996" s="12"/>
      <c r="BB5996" s="12"/>
      <c r="BC5996" s="12"/>
      <c r="BD5996" s="12"/>
      <c r="BE5996" s="12"/>
      <c r="BF5996" s="12"/>
      <c r="BG5996" s="12"/>
      <c r="BH5996" s="12"/>
      <c r="BI5996" s="12"/>
      <c r="BJ5996" s="13"/>
      <c r="BK5996" s="13"/>
      <c r="BL5996" s="13"/>
      <c r="BM5996" s="13"/>
      <c r="BN5996" s="13"/>
    </row>
    <row r="5997" spans="4:66" x14ac:dyDescent="0.25">
      <c r="D5997" s="6"/>
      <c r="E5997" s="10"/>
      <c r="F5997" s="10"/>
      <c r="G5997" s="10"/>
      <c r="H5997" s="10"/>
      <c r="I5997" s="10"/>
      <c r="J5997" s="10"/>
      <c r="K5997" s="11"/>
      <c r="L5997" s="11"/>
      <c r="M5997" s="12"/>
      <c r="N5997" s="12"/>
      <c r="O5997" s="12"/>
      <c r="P5997" s="12"/>
      <c r="Q5997" s="12"/>
      <c r="R5997" s="12"/>
      <c r="S5997" s="12"/>
      <c r="T5997" s="12"/>
      <c r="U5997" s="12"/>
      <c r="V5997" s="12"/>
      <c r="W5997" s="12"/>
      <c r="X5997" s="12"/>
      <c r="Y5997" s="12"/>
      <c r="Z5997" s="12"/>
      <c r="AA5997" s="12"/>
      <c r="AB5997" s="12"/>
      <c r="AC5997" s="12"/>
      <c r="AD5997" s="12"/>
      <c r="AE5997" s="12"/>
      <c r="AF5997" s="12"/>
      <c r="AG5997" s="12"/>
      <c r="AH5997" s="12"/>
      <c r="AI5997" s="12"/>
      <c r="AJ5997" s="12"/>
      <c r="AK5997" s="12"/>
      <c r="AL5997" s="12"/>
      <c r="AM5997" s="12"/>
      <c r="AN5997" s="12"/>
      <c r="AO5997" s="12"/>
      <c r="AP5997" s="12"/>
      <c r="AQ5997" s="12"/>
      <c r="AR5997" s="12"/>
      <c r="AS5997" s="12"/>
      <c r="AT5997" s="12"/>
      <c r="AU5997" s="12"/>
      <c r="AV5997" s="12"/>
      <c r="AW5997" s="12"/>
      <c r="AX5997" s="12"/>
      <c r="AY5997" s="12"/>
      <c r="AZ5997" s="12"/>
      <c r="BA5997" s="12"/>
      <c r="BB5997" s="12"/>
      <c r="BC5997" s="12"/>
      <c r="BD5997" s="12"/>
      <c r="BE5997" s="12"/>
      <c r="BF5997" s="12"/>
      <c r="BG5997" s="12"/>
      <c r="BH5997" s="12"/>
      <c r="BI5997" s="12"/>
      <c r="BJ5997" s="13"/>
      <c r="BK5997" s="13"/>
      <c r="BL5997" s="13"/>
      <c r="BM5997" s="13"/>
      <c r="BN5997" s="13"/>
    </row>
    <row r="5998" spans="4:66" x14ac:dyDescent="0.25">
      <c r="D5998" s="6"/>
      <c r="E5998" s="10"/>
      <c r="F5998" s="10"/>
      <c r="G5998" s="10"/>
      <c r="H5998" s="10"/>
      <c r="I5998" s="10"/>
      <c r="J5998" s="10"/>
      <c r="K5998" s="11"/>
      <c r="L5998" s="11"/>
      <c r="M5998" s="12"/>
      <c r="N5998" s="12"/>
      <c r="O5998" s="12"/>
      <c r="P5998" s="12"/>
      <c r="Q5998" s="12"/>
      <c r="R5998" s="12"/>
      <c r="S5998" s="12"/>
      <c r="T5998" s="12"/>
      <c r="U5998" s="12"/>
      <c r="V5998" s="12"/>
      <c r="W5998" s="12"/>
      <c r="X5998" s="12"/>
      <c r="Y5998" s="12"/>
      <c r="Z5998" s="12"/>
      <c r="AA5998" s="12"/>
      <c r="AB5998" s="12"/>
      <c r="AC5998" s="12"/>
      <c r="AD5998" s="12"/>
      <c r="AE5998" s="12"/>
      <c r="AF5998" s="12"/>
      <c r="AG5998" s="12"/>
      <c r="AH5998" s="12"/>
      <c r="AI5998" s="12"/>
      <c r="AJ5998" s="12"/>
      <c r="AK5998" s="12"/>
      <c r="AL5998" s="12"/>
      <c r="AM5998" s="12"/>
      <c r="AN5998" s="12"/>
      <c r="AO5998" s="12"/>
      <c r="AP5998" s="12"/>
      <c r="AQ5998" s="12"/>
      <c r="AR5998" s="12"/>
      <c r="AS5998" s="12"/>
      <c r="AT5998" s="12"/>
      <c r="AU5998" s="12"/>
      <c r="AV5998" s="12"/>
      <c r="AW5998" s="12"/>
      <c r="AX5998" s="12"/>
      <c r="AY5998" s="12"/>
      <c r="AZ5998" s="12"/>
      <c r="BA5998" s="12"/>
      <c r="BB5998" s="12"/>
      <c r="BC5998" s="12"/>
      <c r="BD5998" s="12"/>
      <c r="BE5998" s="12"/>
      <c r="BF5998" s="12"/>
      <c r="BG5998" s="12"/>
      <c r="BH5998" s="12"/>
      <c r="BI5998" s="12"/>
      <c r="BJ5998" s="13"/>
      <c r="BK5998" s="13"/>
      <c r="BL5998" s="13"/>
      <c r="BM5998" s="13"/>
      <c r="BN5998" s="13"/>
    </row>
    <row r="5999" spans="4:66" x14ac:dyDescent="0.25">
      <c r="D5999" s="6"/>
      <c r="E5999" s="10"/>
      <c r="F5999" s="10"/>
      <c r="G5999" s="10"/>
      <c r="H5999" s="10"/>
      <c r="I5999" s="10"/>
      <c r="J5999" s="10"/>
      <c r="K5999" s="11"/>
      <c r="L5999" s="11"/>
      <c r="M5999" s="12"/>
      <c r="N5999" s="12"/>
      <c r="O5999" s="12"/>
      <c r="P5999" s="12"/>
      <c r="Q5999" s="12"/>
      <c r="R5999" s="12"/>
      <c r="S5999" s="12"/>
      <c r="T5999" s="12"/>
      <c r="U5999" s="12"/>
      <c r="V5999" s="12"/>
      <c r="W5999" s="12"/>
      <c r="X5999" s="12"/>
      <c r="Y5999" s="12"/>
      <c r="Z5999" s="12"/>
      <c r="AA5999" s="12"/>
      <c r="AB5999" s="12"/>
      <c r="AC5999" s="12"/>
      <c r="AD5999" s="12"/>
      <c r="AE5999" s="12"/>
      <c r="AF5999" s="12"/>
      <c r="AG5999" s="12"/>
      <c r="AH5999" s="12"/>
      <c r="AI5999" s="12"/>
      <c r="AJ5999" s="12"/>
      <c r="AK5999" s="12"/>
      <c r="AL5999" s="12"/>
      <c r="AM5999" s="12"/>
      <c r="AN5999" s="12"/>
      <c r="AO5999" s="12"/>
      <c r="AP5999" s="12"/>
      <c r="AQ5999" s="12"/>
      <c r="AR5999" s="12"/>
      <c r="AS5999" s="12"/>
      <c r="AT5999" s="12"/>
      <c r="AU5999" s="12"/>
      <c r="AV5999" s="12"/>
      <c r="AW5999" s="12"/>
      <c r="AX5999" s="12"/>
      <c r="AY5999" s="12"/>
      <c r="AZ5999" s="12"/>
      <c r="BA5999" s="12"/>
      <c r="BB5999" s="12"/>
      <c r="BC5999" s="12"/>
      <c r="BD5999" s="12"/>
      <c r="BE5999" s="12"/>
      <c r="BF5999" s="12"/>
      <c r="BG5999" s="12"/>
      <c r="BH5999" s="12"/>
      <c r="BI5999" s="12"/>
      <c r="BJ5999" s="13"/>
      <c r="BK5999" s="13"/>
      <c r="BL5999" s="13"/>
      <c r="BM5999" s="13"/>
      <c r="BN5999" s="13"/>
    </row>
    <row r="6000" spans="4:66" x14ac:dyDescent="0.25">
      <c r="D6000" s="6"/>
      <c r="E6000" s="10"/>
      <c r="F6000" s="10"/>
      <c r="G6000" s="10"/>
      <c r="H6000" s="10"/>
      <c r="I6000" s="10"/>
      <c r="J6000" s="10"/>
      <c r="K6000" s="11"/>
      <c r="L6000" s="11"/>
      <c r="M6000" s="12"/>
      <c r="N6000" s="12"/>
      <c r="O6000" s="12"/>
      <c r="P6000" s="12"/>
      <c r="Q6000" s="12"/>
      <c r="R6000" s="12"/>
      <c r="S6000" s="12"/>
      <c r="T6000" s="12"/>
      <c r="U6000" s="12"/>
      <c r="V6000" s="12"/>
      <c r="W6000" s="12"/>
      <c r="X6000" s="12"/>
      <c r="Y6000" s="12"/>
      <c r="Z6000" s="12"/>
      <c r="AA6000" s="12"/>
      <c r="AB6000" s="12"/>
      <c r="AC6000" s="12"/>
      <c r="AD6000" s="12"/>
      <c r="AE6000" s="12"/>
      <c r="AF6000" s="12"/>
      <c r="AG6000" s="12"/>
      <c r="AH6000" s="12"/>
      <c r="AI6000" s="12"/>
      <c r="AJ6000" s="12"/>
      <c r="AK6000" s="12"/>
      <c r="AL6000" s="12"/>
      <c r="AM6000" s="12"/>
      <c r="AN6000" s="12"/>
      <c r="AO6000" s="12"/>
      <c r="AP6000" s="12"/>
      <c r="AQ6000" s="12"/>
      <c r="AR6000" s="12"/>
      <c r="AS6000" s="12"/>
      <c r="AT6000" s="12"/>
      <c r="AU6000" s="12"/>
      <c r="AV6000" s="12"/>
      <c r="AW6000" s="12"/>
      <c r="AX6000" s="12"/>
      <c r="AY6000" s="12"/>
      <c r="AZ6000" s="12"/>
      <c r="BA6000" s="12"/>
      <c r="BB6000" s="12"/>
      <c r="BC6000" s="12"/>
      <c r="BD6000" s="12"/>
      <c r="BE6000" s="12"/>
      <c r="BF6000" s="12"/>
      <c r="BG6000" s="12"/>
      <c r="BH6000" s="12"/>
      <c r="BI6000" s="12"/>
      <c r="BJ6000" s="13"/>
      <c r="BK6000" s="13"/>
      <c r="BL6000" s="13"/>
      <c r="BM6000" s="13"/>
      <c r="BN6000" s="13"/>
    </row>
    <row r="6001" spans="4:66" x14ac:dyDescent="0.25">
      <c r="D6001" s="6"/>
      <c r="E6001" s="10"/>
      <c r="F6001" s="10"/>
      <c r="G6001" s="10"/>
      <c r="H6001" s="10"/>
      <c r="I6001" s="10"/>
      <c r="J6001" s="10"/>
      <c r="K6001" s="11"/>
      <c r="L6001" s="11"/>
      <c r="M6001" s="12"/>
      <c r="N6001" s="12"/>
      <c r="O6001" s="12"/>
      <c r="P6001" s="12"/>
      <c r="Q6001" s="12"/>
      <c r="R6001" s="12"/>
      <c r="S6001" s="12"/>
      <c r="T6001" s="12"/>
      <c r="U6001" s="12"/>
      <c r="V6001" s="12"/>
      <c r="W6001" s="12"/>
      <c r="X6001" s="12"/>
      <c r="Y6001" s="12"/>
      <c r="Z6001" s="12"/>
      <c r="AA6001" s="12"/>
      <c r="AB6001" s="12"/>
      <c r="AC6001" s="12"/>
      <c r="AD6001" s="12"/>
      <c r="AE6001" s="12"/>
      <c r="AF6001" s="12"/>
      <c r="AG6001" s="12"/>
      <c r="AH6001" s="12"/>
      <c r="AI6001" s="12"/>
      <c r="AJ6001" s="12"/>
      <c r="AK6001" s="12"/>
      <c r="AL6001" s="12"/>
      <c r="AM6001" s="12"/>
      <c r="AN6001" s="12"/>
      <c r="AO6001" s="12"/>
      <c r="AP6001" s="12"/>
      <c r="AQ6001" s="12"/>
      <c r="AR6001" s="12"/>
      <c r="AS6001" s="12"/>
      <c r="AT6001" s="12"/>
      <c r="AU6001" s="12"/>
      <c r="AV6001" s="12"/>
      <c r="AW6001" s="12"/>
      <c r="AX6001" s="12"/>
      <c r="AY6001" s="12"/>
      <c r="AZ6001" s="12"/>
      <c r="BA6001" s="12"/>
      <c r="BB6001" s="12"/>
      <c r="BC6001" s="12"/>
      <c r="BD6001" s="12"/>
      <c r="BE6001" s="12"/>
      <c r="BF6001" s="12"/>
      <c r="BG6001" s="12"/>
      <c r="BH6001" s="12"/>
      <c r="BI6001" s="12"/>
      <c r="BJ6001" s="13"/>
      <c r="BK6001" s="13"/>
      <c r="BL6001" s="13"/>
      <c r="BM6001" s="13"/>
      <c r="BN6001" s="13"/>
    </row>
    <row r="6002" spans="4:66" x14ac:dyDescent="0.25">
      <c r="D6002" s="6"/>
      <c r="E6002" s="10"/>
      <c r="F6002" s="10"/>
      <c r="G6002" s="10"/>
      <c r="H6002" s="10"/>
      <c r="I6002" s="10"/>
      <c r="J6002" s="10"/>
      <c r="K6002" s="11"/>
      <c r="L6002" s="11"/>
      <c r="M6002" s="12"/>
      <c r="N6002" s="12"/>
      <c r="O6002" s="12"/>
      <c r="P6002" s="12"/>
      <c r="Q6002" s="12"/>
      <c r="R6002" s="12"/>
      <c r="S6002" s="12"/>
      <c r="T6002" s="12"/>
      <c r="U6002" s="12"/>
      <c r="V6002" s="12"/>
      <c r="W6002" s="12"/>
      <c r="X6002" s="12"/>
      <c r="Y6002" s="12"/>
      <c r="Z6002" s="12"/>
      <c r="AA6002" s="12"/>
      <c r="AB6002" s="12"/>
      <c r="AC6002" s="12"/>
      <c r="AD6002" s="12"/>
      <c r="AE6002" s="12"/>
      <c r="AF6002" s="12"/>
      <c r="AG6002" s="12"/>
      <c r="AH6002" s="12"/>
      <c r="AI6002" s="12"/>
      <c r="AJ6002" s="12"/>
      <c r="AK6002" s="12"/>
      <c r="AL6002" s="12"/>
      <c r="AM6002" s="12"/>
      <c r="AN6002" s="12"/>
      <c r="AO6002" s="12"/>
      <c r="AP6002" s="12"/>
      <c r="AQ6002" s="12"/>
      <c r="AR6002" s="12"/>
      <c r="AS6002" s="12"/>
      <c r="AT6002" s="12"/>
      <c r="AU6002" s="12"/>
      <c r="AV6002" s="12"/>
      <c r="AW6002" s="12"/>
      <c r="AX6002" s="12"/>
      <c r="AY6002" s="12"/>
      <c r="AZ6002" s="12"/>
      <c r="BA6002" s="12"/>
      <c r="BB6002" s="12"/>
      <c r="BC6002" s="12"/>
      <c r="BD6002" s="12"/>
      <c r="BE6002" s="12"/>
      <c r="BF6002" s="12"/>
      <c r="BG6002" s="12"/>
      <c r="BH6002" s="12"/>
      <c r="BI6002" s="12"/>
      <c r="BJ6002" s="13"/>
      <c r="BK6002" s="13"/>
      <c r="BL6002" s="13"/>
      <c r="BM6002" s="13"/>
      <c r="BN6002" s="13"/>
    </row>
    <row r="6003" spans="4:66" x14ac:dyDescent="0.25">
      <c r="D6003" s="6"/>
      <c r="E6003" s="10"/>
      <c r="F6003" s="10"/>
      <c r="G6003" s="10"/>
      <c r="H6003" s="10"/>
      <c r="I6003" s="10"/>
      <c r="J6003" s="10"/>
      <c r="K6003" s="11"/>
      <c r="L6003" s="11"/>
      <c r="M6003" s="12"/>
      <c r="N6003" s="12"/>
      <c r="O6003" s="12"/>
      <c r="P6003" s="12"/>
      <c r="Q6003" s="12"/>
      <c r="R6003" s="12"/>
      <c r="S6003" s="12"/>
      <c r="T6003" s="12"/>
      <c r="U6003" s="12"/>
      <c r="V6003" s="12"/>
      <c r="W6003" s="12"/>
      <c r="X6003" s="12"/>
      <c r="Y6003" s="12"/>
      <c r="Z6003" s="12"/>
      <c r="AA6003" s="12"/>
      <c r="AB6003" s="12"/>
      <c r="AC6003" s="12"/>
      <c r="AD6003" s="12"/>
      <c r="AE6003" s="12"/>
      <c r="AF6003" s="12"/>
      <c r="AG6003" s="12"/>
      <c r="AH6003" s="12"/>
      <c r="AI6003" s="12"/>
      <c r="AJ6003" s="12"/>
      <c r="AK6003" s="12"/>
      <c r="AL6003" s="12"/>
      <c r="AM6003" s="12"/>
      <c r="AN6003" s="12"/>
      <c r="AO6003" s="12"/>
      <c r="AP6003" s="12"/>
      <c r="AQ6003" s="12"/>
      <c r="AR6003" s="12"/>
      <c r="AS6003" s="12"/>
      <c r="AT6003" s="12"/>
      <c r="AU6003" s="12"/>
      <c r="AV6003" s="12"/>
      <c r="AW6003" s="12"/>
      <c r="AX6003" s="12"/>
      <c r="AY6003" s="12"/>
      <c r="AZ6003" s="12"/>
      <c r="BA6003" s="12"/>
      <c r="BB6003" s="12"/>
      <c r="BC6003" s="12"/>
      <c r="BD6003" s="12"/>
      <c r="BE6003" s="12"/>
      <c r="BF6003" s="12"/>
      <c r="BG6003" s="12"/>
      <c r="BH6003" s="12"/>
      <c r="BI6003" s="12"/>
      <c r="BJ6003" s="13"/>
      <c r="BK6003" s="13"/>
      <c r="BL6003" s="13"/>
      <c r="BM6003" s="13"/>
      <c r="BN6003" s="13"/>
    </row>
    <row r="6004" spans="4:66" x14ac:dyDescent="0.25">
      <c r="D6004" s="6"/>
      <c r="E6004" s="10"/>
      <c r="F6004" s="10"/>
      <c r="G6004" s="10"/>
      <c r="H6004" s="10"/>
      <c r="I6004" s="10"/>
      <c r="J6004" s="10"/>
      <c r="K6004" s="11"/>
      <c r="L6004" s="11"/>
      <c r="M6004" s="12"/>
      <c r="N6004" s="12"/>
      <c r="O6004" s="12"/>
      <c r="P6004" s="12"/>
      <c r="Q6004" s="12"/>
      <c r="R6004" s="12"/>
      <c r="S6004" s="12"/>
      <c r="T6004" s="12"/>
      <c r="U6004" s="12"/>
      <c r="V6004" s="12"/>
      <c r="W6004" s="12"/>
      <c r="X6004" s="12"/>
      <c r="Y6004" s="12"/>
      <c r="Z6004" s="12"/>
      <c r="AA6004" s="12"/>
      <c r="AB6004" s="12"/>
      <c r="AC6004" s="12"/>
      <c r="AD6004" s="12"/>
      <c r="AE6004" s="12"/>
      <c r="AF6004" s="12"/>
      <c r="AG6004" s="12"/>
      <c r="AH6004" s="12"/>
      <c r="AI6004" s="12"/>
      <c r="AJ6004" s="12"/>
      <c r="AK6004" s="12"/>
      <c r="AL6004" s="12"/>
      <c r="AM6004" s="12"/>
      <c r="AN6004" s="12"/>
      <c r="AO6004" s="12"/>
      <c r="AP6004" s="12"/>
      <c r="AQ6004" s="12"/>
      <c r="AR6004" s="12"/>
      <c r="AS6004" s="12"/>
      <c r="AT6004" s="12"/>
      <c r="AU6004" s="12"/>
      <c r="AV6004" s="12"/>
      <c r="AW6004" s="12"/>
      <c r="AX6004" s="12"/>
      <c r="AY6004" s="12"/>
      <c r="AZ6004" s="12"/>
      <c r="BA6004" s="12"/>
      <c r="BB6004" s="12"/>
      <c r="BC6004" s="12"/>
      <c r="BD6004" s="12"/>
      <c r="BE6004" s="12"/>
      <c r="BF6004" s="12"/>
      <c r="BG6004" s="12"/>
      <c r="BH6004" s="12"/>
      <c r="BI6004" s="12"/>
      <c r="BJ6004" s="13"/>
      <c r="BK6004" s="13"/>
      <c r="BL6004" s="13"/>
      <c r="BM6004" s="13"/>
      <c r="BN6004" s="13"/>
    </row>
    <row r="6005" spans="4:66" x14ac:dyDescent="0.25">
      <c r="D6005" s="6"/>
      <c r="E6005" s="10"/>
      <c r="F6005" s="10"/>
      <c r="G6005" s="10"/>
      <c r="H6005" s="10"/>
      <c r="I6005" s="10"/>
      <c r="J6005" s="10"/>
      <c r="K6005" s="11"/>
      <c r="L6005" s="11"/>
      <c r="M6005" s="12"/>
      <c r="N6005" s="12"/>
      <c r="O6005" s="12"/>
      <c r="P6005" s="12"/>
      <c r="Q6005" s="12"/>
      <c r="R6005" s="12"/>
      <c r="S6005" s="12"/>
      <c r="T6005" s="12"/>
      <c r="U6005" s="12"/>
      <c r="V6005" s="12"/>
      <c r="W6005" s="12"/>
      <c r="X6005" s="12"/>
      <c r="Y6005" s="12"/>
      <c r="Z6005" s="12"/>
      <c r="AA6005" s="12"/>
      <c r="AB6005" s="12"/>
      <c r="AC6005" s="12"/>
      <c r="AD6005" s="12"/>
      <c r="AE6005" s="12"/>
      <c r="AF6005" s="12"/>
      <c r="AG6005" s="12"/>
      <c r="AH6005" s="12"/>
      <c r="AI6005" s="12"/>
      <c r="AJ6005" s="12"/>
      <c r="AK6005" s="12"/>
      <c r="AL6005" s="12"/>
      <c r="AM6005" s="12"/>
      <c r="AN6005" s="12"/>
      <c r="AO6005" s="12"/>
      <c r="AP6005" s="12"/>
      <c r="AQ6005" s="12"/>
      <c r="AR6005" s="12"/>
      <c r="AS6005" s="12"/>
      <c r="AT6005" s="12"/>
      <c r="AU6005" s="12"/>
      <c r="AV6005" s="12"/>
      <c r="AW6005" s="12"/>
      <c r="AX6005" s="12"/>
      <c r="AY6005" s="12"/>
      <c r="AZ6005" s="12"/>
      <c r="BA6005" s="12"/>
      <c r="BB6005" s="12"/>
      <c r="BC6005" s="12"/>
      <c r="BD6005" s="12"/>
      <c r="BE6005" s="12"/>
      <c r="BF6005" s="12"/>
      <c r="BG6005" s="12"/>
      <c r="BH6005" s="12"/>
      <c r="BI6005" s="12"/>
      <c r="BJ6005" s="13"/>
      <c r="BK6005" s="13"/>
      <c r="BL6005" s="13"/>
      <c r="BM6005" s="13"/>
      <c r="BN6005" s="13"/>
    </row>
    <row r="6006" spans="4:66" x14ac:dyDescent="0.25">
      <c r="D6006" s="6"/>
      <c r="E6006" s="10"/>
      <c r="F6006" s="10"/>
      <c r="G6006" s="10"/>
      <c r="H6006" s="10"/>
      <c r="I6006" s="10"/>
      <c r="J6006" s="10"/>
      <c r="K6006" s="11"/>
      <c r="L6006" s="11"/>
      <c r="M6006" s="12"/>
      <c r="N6006" s="12"/>
      <c r="O6006" s="12"/>
      <c r="P6006" s="12"/>
      <c r="Q6006" s="12"/>
      <c r="R6006" s="12"/>
      <c r="S6006" s="12"/>
      <c r="T6006" s="12"/>
      <c r="U6006" s="12"/>
      <c r="V6006" s="12"/>
      <c r="W6006" s="12"/>
      <c r="X6006" s="12"/>
      <c r="Y6006" s="12"/>
      <c r="Z6006" s="12"/>
      <c r="AA6006" s="12"/>
      <c r="AB6006" s="12"/>
      <c r="AC6006" s="12"/>
      <c r="AD6006" s="12"/>
      <c r="AE6006" s="12"/>
      <c r="AF6006" s="12"/>
      <c r="AG6006" s="12"/>
      <c r="AH6006" s="12"/>
      <c r="AI6006" s="12"/>
      <c r="AJ6006" s="12"/>
      <c r="AK6006" s="12"/>
      <c r="AL6006" s="12"/>
      <c r="AM6006" s="12"/>
      <c r="AN6006" s="12"/>
      <c r="AO6006" s="12"/>
      <c r="AP6006" s="12"/>
      <c r="AQ6006" s="12"/>
      <c r="AR6006" s="12"/>
      <c r="AS6006" s="12"/>
      <c r="AT6006" s="12"/>
      <c r="AU6006" s="12"/>
      <c r="AV6006" s="12"/>
      <c r="AW6006" s="12"/>
      <c r="AX6006" s="12"/>
      <c r="AY6006" s="12"/>
      <c r="AZ6006" s="12"/>
      <c r="BA6006" s="12"/>
      <c r="BB6006" s="12"/>
      <c r="BC6006" s="12"/>
      <c r="BD6006" s="12"/>
      <c r="BE6006" s="12"/>
      <c r="BF6006" s="12"/>
      <c r="BG6006" s="12"/>
      <c r="BH6006" s="12"/>
      <c r="BI6006" s="12"/>
      <c r="BJ6006" s="13"/>
      <c r="BK6006" s="13"/>
      <c r="BL6006" s="13"/>
      <c r="BM6006" s="13"/>
      <c r="BN6006" s="13"/>
    </row>
    <row r="6007" spans="4:66" x14ac:dyDescent="0.25">
      <c r="D6007" s="6"/>
      <c r="E6007" s="10"/>
      <c r="F6007" s="10"/>
      <c r="G6007" s="10"/>
      <c r="H6007" s="10"/>
      <c r="I6007" s="10"/>
      <c r="J6007" s="10"/>
      <c r="K6007" s="11"/>
      <c r="L6007" s="11"/>
      <c r="M6007" s="12"/>
      <c r="N6007" s="12"/>
      <c r="O6007" s="12"/>
      <c r="P6007" s="12"/>
      <c r="Q6007" s="12"/>
      <c r="R6007" s="12"/>
      <c r="S6007" s="12"/>
      <c r="T6007" s="12"/>
      <c r="U6007" s="12"/>
      <c r="V6007" s="12"/>
      <c r="W6007" s="12"/>
      <c r="X6007" s="12"/>
      <c r="Y6007" s="12"/>
      <c r="Z6007" s="12"/>
      <c r="AA6007" s="12"/>
      <c r="AB6007" s="12"/>
      <c r="AC6007" s="12"/>
      <c r="AD6007" s="12"/>
      <c r="AE6007" s="12"/>
      <c r="AF6007" s="12"/>
      <c r="AG6007" s="12"/>
      <c r="AH6007" s="12"/>
      <c r="AI6007" s="12"/>
      <c r="AJ6007" s="12"/>
      <c r="AK6007" s="12"/>
      <c r="AL6007" s="12"/>
      <c r="AM6007" s="12"/>
      <c r="AN6007" s="12"/>
      <c r="AO6007" s="12"/>
      <c r="AP6007" s="12"/>
      <c r="AQ6007" s="12"/>
      <c r="AR6007" s="12"/>
      <c r="AS6007" s="12"/>
      <c r="AT6007" s="12"/>
      <c r="AU6007" s="12"/>
      <c r="AV6007" s="12"/>
      <c r="AW6007" s="12"/>
      <c r="AX6007" s="12"/>
      <c r="AY6007" s="12"/>
      <c r="AZ6007" s="12"/>
      <c r="BA6007" s="12"/>
      <c r="BB6007" s="12"/>
      <c r="BC6007" s="12"/>
      <c r="BD6007" s="12"/>
      <c r="BE6007" s="12"/>
      <c r="BF6007" s="12"/>
      <c r="BG6007" s="12"/>
      <c r="BH6007" s="12"/>
      <c r="BI6007" s="12"/>
      <c r="BJ6007" s="13"/>
      <c r="BK6007" s="13"/>
      <c r="BL6007" s="13"/>
      <c r="BM6007" s="13"/>
      <c r="BN6007" s="13"/>
    </row>
    <row r="6008" spans="4:66" x14ac:dyDescent="0.25">
      <c r="D6008" s="6"/>
      <c r="E6008" s="10"/>
      <c r="F6008" s="10"/>
      <c r="G6008" s="10"/>
      <c r="H6008" s="10"/>
      <c r="I6008" s="10"/>
      <c r="J6008" s="10"/>
      <c r="K6008" s="11"/>
      <c r="L6008" s="11"/>
      <c r="M6008" s="12"/>
      <c r="N6008" s="12"/>
      <c r="O6008" s="12"/>
      <c r="P6008" s="12"/>
      <c r="Q6008" s="12"/>
      <c r="R6008" s="12"/>
      <c r="S6008" s="12"/>
      <c r="T6008" s="12"/>
      <c r="U6008" s="12"/>
      <c r="V6008" s="12"/>
      <c r="W6008" s="12"/>
      <c r="X6008" s="12"/>
      <c r="Y6008" s="12"/>
      <c r="Z6008" s="12"/>
      <c r="AA6008" s="12"/>
      <c r="AB6008" s="12"/>
      <c r="AC6008" s="12"/>
      <c r="AD6008" s="12"/>
      <c r="AE6008" s="12"/>
      <c r="AF6008" s="12"/>
      <c r="AG6008" s="12"/>
      <c r="AH6008" s="12"/>
      <c r="AI6008" s="12"/>
      <c r="AJ6008" s="12"/>
      <c r="AK6008" s="12"/>
      <c r="AL6008" s="12"/>
      <c r="AM6008" s="12"/>
      <c r="AN6008" s="12"/>
      <c r="AO6008" s="12"/>
      <c r="AP6008" s="12"/>
      <c r="AQ6008" s="12"/>
      <c r="AR6008" s="12"/>
      <c r="AS6008" s="12"/>
      <c r="AT6008" s="12"/>
      <c r="AU6008" s="12"/>
      <c r="AV6008" s="12"/>
      <c r="AW6008" s="12"/>
      <c r="AX6008" s="12"/>
      <c r="AY6008" s="12"/>
      <c r="AZ6008" s="12"/>
      <c r="BA6008" s="12"/>
      <c r="BB6008" s="12"/>
      <c r="BC6008" s="12"/>
      <c r="BD6008" s="12"/>
      <c r="BE6008" s="12"/>
      <c r="BF6008" s="12"/>
      <c r="BG6008" s="12"/>
      <c r="BH6008" s="12"/>
      <c r="BI6008" s="12"/>
      <c r="BJ6008" s="13"/>
      <c r="BK6008" s="13"/>
      <c r="BL6008" s="13"/>
      <c r="BM6008" s="13"/>
      <c r="BN6008" s="13"/>
    </row>
    <row r="6009" spans="4:66" x14ac:dyDescent="0.25">
      <c r="D6009" s="6"/>
      <c r="E6009" s="10"/>
      <c r="F6009" s="10"/>
      <c r="G6009" s="10"/>
      <c r="H6009" s="10"/>
      <c r="I6009" s="10"/>
      <c r="J6009" s="10"/>
      <c r="K6009" s="11"/>
      <c r="L6009" s="11"/>
      <c r="M6009" s="12"/>
      <c r="N6009" s="12"/>
      <c r="O6009" s="12"/>
      <c r="P6009" s="12"/>
      <c r="Q6009" s="12"/>
      <c r="R6009" s="12"/>
      <c r="S6009" s="12"/>
      <c r="T6009" s="12"/>
      <c r="U6009" s="12"/>
      <c r="V6009" s="12"/>
      <c r="W6009" s="12"/>
      <c r="X6009" s="12"/>
      <c r="Y6009" s="12"/>
      <c r="Z6009" s="12"/>
      <c r="AA6009" s="12"/>
      <c r="AB6009" s="12"/>
      <c r="AC6009" s="12"/>
      <c r="AD6009" s="12"/>
      <c r="AE6009" s="12"/>
      <c r="AF6009" s="12"/>
      <c r="AG6009" s="12"/>
      <c r="AH6009" s="12"/>
      <c r="AI6009" s="12"/>
      <c r="AJ6009" s="12"/>
      <c r="AK6009" s="12"/>
      <c r="AL6009" s="12"/>
      <c r="AM6009" s="12"/>
      <c r="AN6009" s="12"/>
      <c r="AO6009" s="12"/>
      <c r="AP6009" s="12"/>
      <c r="AQ6009" s="12"/>
      <c r="AR6009" s="12"/>
      <c r="AS6009" s="12"/>
      <c r="AT6009" s="12"/>
      <c r="AU6009" s="12"/>
      <c r="AV6009" s="12"/>
      <c r="AW6009" s="12"/>
      <c r="AX6009" s="12"/>
      <c r="AY6009" s="12"/>
      <c r="AZ6009" s="12"/>
      <c r="BA6009" s="12"/>
      <c r="BB6009" s="12"/>
      <c r="BC6009" s="12"/>
      <c r="BD6009" s="12"/>
      <c r="BE6009" s="12"/>
      <c r="BF6009" s="12"/>
      <c r="BG6009" s="12"/>
      <c r="BH6009" s="12"/>
      <c r="BI6009" s="12"/>
      <c r="BJ6009" s="13"/>
      <c r="BK6009" s="13"/>
      <c r="BL6009" s="13"/>
      <c r="BM6009" s="13"/>
      <c r="BN6009" s="13"/>
    </row>
    <row r="6010" spans="4:66" x14ac:dyDescent="0.25">
      <c r="D6010" s="6"/>
      <c r="E6010" s="10"/>
      <c r="F6010" s="10"/>
      <c r="G6010" s="10"/>
      <c r="H6010" s="10"/>
      <c r="I6010" s="10"/>
      <c r="J6010" s="10"/>
      <c r="K6010" s="11"/>
      <c r="L6010" s="11"/>
      <c r="M6010" s="12"/>
      <c r="N6010" s="12"/>
      <c r="O6010" s="12"/>
      <c r="P6010" s="12"/>
      <c r="Q6010" s="12"/>
      <c r="R6010" s="12"/>
      <c r="S6010" s="12"/>
      <c r="T6010" s="12"/>
      <c r="U6010" s="12"/>
      <c r="V6010" s="12"/>
      <c r="W6010" s="12"/>
      <c r="X6010" s="12"/>
      <c r="Y6010" s="12"/>
      <c r="Z6010" s="12"/>
      <c r="AA6010" s="12"/>
      <c r="AB6010" s="12"/>
      <c r="AC6010" s="12"/>
      <c r="AD6010" s="12"/>
      <c r="AE6010" s="12"/>
      <c r="AF6010" s="12"/>
      <c r="AG6010" s="12"/>
      <c r="AH6010" s="12"/>
      <c r="AI6010" s="12"/>
      <c r="AJ6010" s="12"/>
      <c r="AK6010" s="12"/>
      <c r="AL6010" s="12"/>
      <c r="AM6010" s="12"/>
      <c r="AN6010" s="12"/>
      <c r="AO6010" s="12"/>
      <c r="AP6010" s="12"/>
      <c r="AQ6010" s="12"/>
      <c r="AR6010" s="12"/>
      <c r="AS6010" s="12"/>
      <c r="AT6010" s="12"/>
      <c r="AU6010" s="12"/>
      <c r="AV6010" s="12"/>
      <c r="AW6010" s="12"/>
      <c r="AX6010" s="12"/>
      <c r="AY6010" s="12"/>
      <c r="AZ6010" s="12"/>
      <c r="BA6010" s="12"/>
      <c r="BB6010" s="12"/>
      <c r="BC6010" s="12"/>
      <c r="BD6010" s="12"/>
      <c r="BE6010" s="12"/>
      <c r="BF6010" s="12"/>
      <c r="BG6010" s="12"/>
      <c r="BH6010" s="12"/>
      <c r="BI6010" s="12"/>
      <c r="BJ6010" s="13"/>
      <c r="BK6010" s="13"/>
      <c r="BL6010" s="13"/>
      <c r="BM6010" s="13"/>
      <c r="BN6010" s="13"/>
    </row>
    <row r="6011" spans="4:66" x14ac:dyDescent="0.25">
      <c r="D6011" s="6"/>
      <c r="E6011" s="10"/>
      <c r="F6011" s="10"/>
      <c r="G6011" s="10"/>
      <c r="H6011" s="10"/>
      <c r="I6011" s="10"/>
      <c r="J6011" s="10"/>
      <c r="K6011" s="11"/>
      <c r="L6011" s="11"/>
      <c r="M6011" s="12"/>
      <c r="N6011" s="12"/>
      <c r="O6011" s="12"/>
      <c r="P6011" s="12"/>
      <c r="Q6011" s="12"/>
      <c r="R6011" s="12"/>
      <c r="S6011" s="12"/>
      <c r="T6011" s="12"/>
      <c r="U6011" s="12"/>
      <c r="V6011" s="12"/>
      <c r="W6011" s="12"/>
      <c r="X6011" s="12"/>
      <c r="Y6011" s="12"/>
      <c r="Z6011" s="12"/>
      <c r="AA6011" s="12"/>
      <c r="AB6011" s="12"/>
      <c r="AC6011" s="12"/>
      <c r="AD6011" s="12"/>
      <c r="AE6011" s="12"/>
      <c r="AF6011" s="12"/>
      <c r="AG6011" s="12"/>
      <c r="AH6011" s="12"/>
      <c r="AI6011" s="12"/>
      <c r="AJ6011" s="12"/>
      <c r="AK6011" s="12"/>
      <c r="AL6011" s="12"/>
      <c r="AM6011" s="12"/>
      <c r="AN6011" s="12"/>
      <c r="AO6011" s="12"/>
      <c r="AP6011" s="12"/>
      <c r="AQ6011" s="12"/>
      <c r="AR6011" s="12"/>
      <c r="AS6011" s="12"/>
      <c r="AT6011" s="12"/>
      <c r="AU6011" s="12"/>
      <c r="AV6011" s="12"/>
      <c r="AW6011" s="12"/>
      <c r="AX6011" s="12"/>
      <c r="AY6011" s="12"/>
      <c r="AZ6011" s="12"/>
      <c r="BA6011" s="12"/>
      <c r="BB6011" s="12"/>
      <c r="BC6011" s="12"/>
      <c r="BD6011" s="12"/>
      <c r="BE6011" s="12"/>
      <c r="BF6011" s="12"/>
      <c r="BG6011" s="12"/>
      <c r="BH6011" s="12"/>
      <c r="BI6011" s="12"/>
      <c r="BJ6011" s="13"/>
      <c r="BK6011" s="13"/>
      <c r="BL6011" s="13"/>
      <c r="BM6011" s="13"/>
      <c r="BN6011" s="13"/>
    </row>
    <row r="6012" spans="4:66" x14ac:dyDescent="0.25">
      <c r="D6012" s="6"/>
      <c r="E6012" s="10"/>
      <c r="F6012" s="10"/>
      <c r="G6012" s="10"/>
      <c r="H6012" s="10"/>
      <c r="I6012" s="10"/>
      <c r="J6012" s="10"/>
      <c r="K6012" s="11"/>
      <c r="L6012" s="11"/>
      <c r="M6012" s="12"/>
      <c r="N6012" s="12"/>
      <c r="O6012" s="12"/>
      <c r="P6012" s="12"/>
      <c r="Q6012" s="12"/>
      <c r="R6012" s="12"/>
      <c r="S6012" s="12"/>
      <c r="T6012" s="12"/>
      <c r="U6012" s="12"/>
      <c r="V6012" s="12"/>
      <c r="W6012" s="12"/>
      <c r="X6012" s="12"/>
      <c r="Y6012" s="12"/>
      <c r="Z6012" s="12"/>
      <c r="AA6012" s="12"/>
      <c r="AB6012" s="12"/>
      <c r="AC6012" s="12"/>
      <c r="AD6012" s="12"/>
      <c r="AE6012" s="12"/>
      <c r="AF6012" s="12"/>
      <c r="AG6012" s="12"/>
      <c r="AH6012" s="12"/>
      <c r="AI6012" s="12"/>
      <c r="AJ6012" s="12"/>
      <c r="AK6012" s="12"/>
      <c r="AL6012" s="12"/>
      <c r="AM6012" s="12"/>
      <c r="AN6012" s="12"/>
      <c r="AO6012" s="12"/>
      <c r="AP6012" s="12"/>
      <c r="AQ6012" s="12"/>
      <c r="AR6012" s="12"/>
      <c r="AS6012" s="12"/>
      <c r="AT6012" s="12"/>
      <c r="AU6012" s="12"/>
      <c r="AV6012" s="12"/>
      <c r="AW6012" s="12"/>
      <c r="AX6012" s="12"/>
      <c r="AY6012" s="12"/>
      <c r="AZ6012" s="12"/>
      <c r="BA6012" s="12"/>
      <c r="BB6012" s="12"/>
      <c r="BC6012" s="12"/>
      <c r="BD6012" s="12"/>
      <c r="BE6012" s="12"/>
      <c r="BF6012" s="12"/>
      <c r="BG6012" s="12"/>
      <c r="BH6012" s="12"/>
      <c r="BI6012" s="12"/>
      <c r="BJ6012" s="13"/>
      <c r="BK6012" s="13"/>
      <c r="BL6012" s="13"/>
      <c r="BM6012" s="13"/>
      <c r="BN6012" s="13"/>
    </row>
    <row r="6013" spans="4:66" x14ac:dyDescent="0.25">
      <c r="D6013" s="6"/>
      <c r="E6013" s="10"/>
      <c r="F6013" s="10"/>
      <c r="G6013" s="10"/>
      <c r="H6013" s="10"/>
      <c r="I6013" s="10"/>
      <c r="J6013" s="10"/>
      <c r="K6013" s="11"/>
      <c r="L6013" s="11"/>
      <c r="M6013" s="12"/>
      <c r="N6013" s="12"/>
      <c r="O6013" s="12"/>
      <c r="P6013" s="12"/>
      <c r="Q6013" s="12"/>
      <c r="R6013" s="12"/>
      <c r="S6013" s="12"/>
      <c r="T6013" s="12"/>
      <c r="U6013" s="12"/>
      <c r="V6013" s="12"/>
      <c r="W6013" s="12"/>
      <c r="X6013" s="12"/>
      <c r="Y6013" s="12"/>
      <c r="Z6013" s="12"/>
      <c r="AA6013" s="12"/>
      <c r="AB6013" s="12"/>
      <c r="AC6013" s="12"/>
      <c r="AD6013" s="12"/>
      <c r="AE6013" s="12"/>
      <c r="AF6013" s="12"/>
      <c r="AG6013" s="12"/>
      <c r="AH6013" s="12"/>
      <c r="AI6013" s="12"/>
      <c r="AJ6013" s="12"/>
      <c r="AK6013" s="12"/>
      <c r="AL6013" s="12"/>
      <c r="AM6013" s="12"/>
      <c r="AN6013" s="12"/>
      <c r="AO6013" s="12"/>
      <c r="AP6013" s="12"/>
      <c r="AQ6013" s="12"/>
      <c r="AR6013" s="12"/>
      <c r="AS6013" s="12"/>
      <c r="AT6013" s="12"/>
      <c r="AU6013" s="12"/>
      <c r="AV6013" s="12"/>
      <c r="AW6013" s="12"/>
      <c r="AX6013" s="12"/>
      <c r="AY6013" s="12"/>
      <c r="AZ6013" s="12"/>
      <c r="BA6013" s="12"/>
      <c r="BB6013" s="12"/>
      <c r="BC6013" s="12"/>
      <c r="BD6013" s="12"/>
      <c r="BE6013" s="12"/>
      <c r="BF6013" s="12"/>
      <c r="BG6013" s="12"/>
      <c r="BH6013" s="12"/>
      <c r="BI6013" s="12"/>
      <c r="BJ6013" s="13"/>
      <c r="BK6013" s="13"/>
      <c r="BL6013" s="13"/>
      <c r="BM6013" s="13"/>
      <c r="BN6013" s="13"/>
    </row>
    <row r="6014" spans="4:66" x14ac:dyDescent="0.25">
      <c r="D6014" s="6"/>
      <c r="E6014" s="10"/>
      <c r="F6014" s="10"/>
      <c r="G6014" s="10"/>
      <c r="H6014" s="10"/>
      <c r="I6014" s="10"/>
      <c r="J6014" s="10"/>
      <c r="K6014" s="11"/>
      <c r="L6014" s="11"/>
      <c r="M6014" s="12"/>
      <c r="N6014" s="12"/>
      <c r="O6014" s="12"/>
      <c r="P6014" s="12"/>
      <c r="Q6014" s="12"/>
      <c r="R6014" s="12"/>
      <c r="S6014" s="12"/>
      <c r="T6014" s="12"/>
      <c r="U6014" s="12"/>
      <c r="V6014" s="12"/>
      <c r="W6014" s="12"/>
      <c r="X6014" s="12"/>
      <c r="Y6014" s="12"/>
      <c r="Z6014" s="12"/>
      <c r="AA6014" s="12"/>
      <c r="AB6014" s="12"/>
      <c r="AC6014" s="12"/>
      <c r="AD6014" s="12"/>
      <c r="AE6014" s="12"/>
      <c r="AF6014" s="12"/>
      <c r="AG6014" s="12"/>
      <c r="AH6014" s="12"/>
      <c r="AI6014" s="12"/>
      <c r="AJ6014" s="12"/>
      <c r="AK6014" s="12"/>
      <c r="AL6014" s="12"/>
      <c r="AM6014" s="12"/>
      <c r="AN6014" s="12"/>
      <c r="AO6014" s="12"/>
      <c r="AP6014" s="12"/>
      <c r="AQ6014" s="12"/>
      <c r="AR6014" s="12"/>
      <c r="AS6014" s="12"/>
      <c r="AT6014" s="12"/>
      <c r="AU6014" s="12"/>
      <c r="AV6014" s="12"/>
      <c r="AW6014" s="12"/>
      <c r="AX6014" s="12"/>
      <c r="AY6014" s="12"/>
      <c r="AZ6014" s="12"/>
      <c r="BA6014" s="12"/>
      <c r="BB6014" s="12"/>
      <c r="BC6014" s="12"/>
      <c r="BD6014" s="12"/>
      <c r="BE6014" s="12"/>
      <c r="BF6014" s="12"/>
      <c r="BG6014" s="12"/>
      <c r="BH6014" s="12"/>
      <c r="BI6014" s="12"/>
      <c r="BJ6014" s="13"/>
      <c r="BK6014" s="13"/>
      <c r="BL6014" s="13"/>
      <c r="BM6014" s="13"/>
      <c r="BN6014" s="13"/>
    </row>
    <row r="6015" spans="4:66" x14ac:dyDescent="0.25">
      <c r="D6015" s="6"/>
      <c r="E6015" s="10"/>
      <c r="F6015" s="10"/>
      <c r="G6015" s="10"/>
      <c r="H6015" s="10"/>
      <c r="I6015" s="10"/>
      <c r="J6015" s="10"/>
      <c r="K6015" s="11"/>
      <c r="L6015" s="11"/>
      <c r="M6015" s="12"/>
      <c r="N6015" s="12"/>
      <c r="O6015" s="12"/>
      <c r="P6015" s="12"/>
      <c r="Q6015" s="12"/>
      <c r="R6015" s="12"/>
      <c r="S6015" s="12"/>
      <c r="T6015" s="12"/>
      <c r="U6015" s="12"/>
      <c r="V6015" s="12"/>
      <c r="W6015" s="12"/>
      <c r="X6015" s="12"/>
      <c r="Y6015" s="12"/>
      <c r="Z6015" s="12"/>
      <c r="AA6015" s="12"/>
      <c r="AB6015" s="12"/>
      <c r="AC6015" s="12"/>
      <c r="AD6015" s="12"/>
      <c r="AE6015" s="12"/>
      <c r="AF6015" s="12"/>
      <c r="AG6015" s="12"/>
      <c r="AH6015" s="12"/>
      <c r="AI6015" s="12"/>
      <c r="AJ6015" s="12"/>
      <c r="AK6015" s="12"/>
      <c r="AL6015" s="12"/>
      <c r="AM6015" s="12"/>
      <c r="AN6015" s="12"/>
      <c r="AO6015" s="12"/>
      <c r="AP6015" s="12"/>
      <c r="AQ6015" s="12"/>
      <c r="AR6015" s="12"/>
      <c r="AS6015" s="12"/>
      <c r="AT6015" s="12"/>
      <c r="AU6015" s="12"/>
      <c r="AV6015" s="12"/>
      <c r="AW6015" s="12"/>
      <c r="AX6015" s="12"/>
      <c r="AY6015" s="12"/>
      <c r="AZ6015" s="12"/>
      <c r="BA6015" s="12"/>
      <c r="BB6015" s="12"/>
      <c r="BC6015" s="12"/>
      <c r="BD6015" s="12"/>
      <c r="BE6015" s="12"/>
      <c r="BF6015" s="12"/>
      <c r="BG6015" s="12"/>
      <c r="BH6015" s="12"/>
      <c r="BI6015" s="12"/>
      <c r="BJ6015" s="13"/>
      <c r="BK6015" s="13"/>
      <c r="BL6015" s="13"/>
      <c r="BM6015" s="13"/>
      <c r="BN6015" s="13"/>
    </row>
    <row r="6016" spans="4:66" x14ac:dyDescent="0.25">
      <c r="D6016" s="6"/>
      <c r="E6016" s="10"/>
      <c r="F6016" s="10"/>
      <c r="G6016" s="10"/>
      <c r="H6016" s="10"/>
      <c r="I6016" s="10"/>
      <c r="J6016" s="10"/>
      <c r="K6016" s="11"/>
      <c r="L6016" s="11"/>
      <c r="M6016" s="12"/>
      <c r="N6016" s="12"/>
      <c r="O6016" s="12"/>
      <c r="P6016" s="12"/>
      <c r="Q6016" s="12"/>
      <c r="R6016" s="12"/>
      <c r="S6016" s="12"/>
      <c r="T6016" s="12"/>
      <c r="U6016" s="12"/>
      <c r="V6016" s="12"/>
      <c r="W6016" s="12"/>
      <c r="X6016" s="12"/>
      <c r="Y6016" s="12"/>
      <c r="Z6016" s="12"/>
      <c r="AA6016" s="12"/>
      <c r="AB6016" s="12"/>
      <c r="AC6016" s="12"/>
      <c r="AD6016" s="12"/>
      <c r="AE6016" s="12"/>
      <c r="AF6016" s="12"/>
      <c r="AG6016" s="12"/>
      <c r="AH6016" s="12"/>
      <c r="AI6016" s="12"/>
      <c r="AJ6016" s="12"/>
      <c r="AK6016" s="12"/>
      <c r="AL6016" s="12"/>
      <c r="AM6016" s="12"/>
      <c r="AN6016" s="12"/>
      <c r="AO6016" s="12"/>
      <c r="AP6016" s="12"/>
      <c r="AQ6016" s="12"/>
      <c r="AR6016" s="12"/>
      <c r="AS6016" s="12"/>
      <c r="AT6016" s="12"/>
      <c r="AU6016" s="12"/>
      <c r="AV6016" s="12"/>
      <c r="AW6016" s="12"/>
      <c r="AX6016" s="12"/>
      <c r="AY6016" s="12"/>
      <c r="AZ6016" s="12"/>
      <c r="BA6016" s="12"/>
      <c r="BB6016" s="12"/>
      <c r="BC6016" s="12"/>
      <c r="BD6016" s="12"/>
      <c r="BE6016" s="12"/>
      <c r="BF6016" s="12"/>
      <c r="BG6016" s="12"/>
      <c r="BH6016" s="12"/>
      <c r="BI6016" s="12"/>
      <c r="BJ6016" s="13"/>
      <c r="BK6016" s="13"/>
      <c r="BL6016" s="13"/>
      <c r="BM6016" s="13"/>
      <c r="BN6016" s="13"/>
    </row>
    <row r="6017" spans="4:66" x14ac:dyDescent="0.25">
      <c r="D6017" s="6"/>
      <c r="E6017" s="10"/>
      <c r="F6017" s="10"/>
      <c r="G6017" s="10"/>
      <c r="H6017" s="10"/>
      <c r="I6017" s="10"/>
      <c r="J6017" s="10"/>
      <c r="K6017" s="11"/>
      <c r="L6017" s="11"/>
      <c r="M6017" s="12"/>
      <c r="N6017" s="12"/>
      <c r="O6017" s="12"/>
      <c r="P6017" s="12"/>
      <c r="Q6017" s="12"/>
      <c r="R6017" s="12"/>
      <c r="S6017" s="12"/>
      <c r="T6017" s="12"/>
      <c r="U6017" s="12"/>
      <c r="V6017" s="12"/>
      <c r="W6017" s="12"/>
      <c r="X6017" s="12"/>
      <c r="Y6017" s="12"/>
      <c r="Z6017" s="12"/>
      <c r="AA6017" s="12"/>
      <c r="AB6017" s="12"/>
      <c r="AC6017" s="12"/>
      <c r="AD6017" s="12"/>
      <c r="AE6017" s="12"/>
      <c r="AF6017" s="12"/>
      <c r="AG6017" s="12"/>
      <c r="AH6017" s="12"/>
      <c r="AI6017" s="12"/>
      <c r="AJ6017" s="12"/>
      <c r="AK6017" s="12"/>
      <c r="AL6017" s="12"/>
      <c r="AM6017" s="12"/>
      <c r="AN6017" s="12"/>
      <c r="AO6017" s="12"/>
      <c r="AP6017" s="12"/>
      <c r="AQ6017" s="12"/>
      <c r="AR6017" s="12"/>
      <c r="AS6017" s="12"/>
      <c r="AT6017" s="12"/>
      <c r="AU6017" s="12"/>
      <c r="AV6017" s="12"/>
      <c r="AW6017" s="12"/>
      <c r="AX6017" s="12"/>
      <c r="AY6017" s="12"/>
      <c r="AZ6017" s="12"/>
      <c r="BA6017" s="12"/>
      <c r="BB6017" s="12"/>
      <c r="BC6017" s="12"/>
      <c r="BD6017" s="12"/>
      <c r="BE6017" s="12"/>
      <c r="BF6017" s="12"/>
      <c r="BG6017" s="12"/>
      <c r="BH6017" s="12"/>
      <c r="BI6017" s="12"/>
      <c r="BJ6017" s="13"/>
      <c r="BK6017" s="13"/>
      <c r="BL6017" s="13"/>
      <c r="BM6017" s="13"/>
      <c r="BN6017" s="13"/>
    </row>
    <row r="6018" spans="4:66" x14ac:dyDescent="0.25">
      <c r="D6018" s="6"/>
      <c r="E6018" s="10"/>
      <c r="F6018" s="10"/>
      <c r="G6018" s="10"/>
      <c r="H6018" s="10"/>
      <c r="I6018" s="10"/>
      <c r="J6018" s="10"/>
      <c r="K6018" s="11"/>
      <c r="L6018" s="11"/>
      <c r="M6018" s="12"/>
      <c r="N6018" s="12"/>
      <c r="O6018" s="12"/>
      <c r="P6018" s="12"/>
      <c r="Q6018" s="12"/>
      <c r="R6018" s="12"/>
      <c r="S6018" s="12"/>
      <c r="T6018" s="12"/>
      <c r="U6018" s="12"/>
      <c r="V6018" s="12"/>
      <c r="W6018" s="12"/>
      <c r="X6018" s="12"/>
      <c r="Y6018" s="12"/>
      <c r="Z6018" s="12"/>
      <c r="AA6018" s="12"/>
      <c r="AB6018" s="12"/>
      <c r="AC6018" s="12"/>
      <c r="AD6018" s="12"/>
      <c r="AE6018" s="12"/>
      <c r="AF6018" s="12"/>
      <c r="AG6018" s="12"/>
      <c r="AH6018" s="12"/>
      <c r="AI6018" s="12"/>
      <c r="AJ6018" s="12"/>
      <c r="AK6018" s="12"/>
      <c r="AL6018" s="12"/>
      <c r="AM6018" s="12"/>
      <c r="AN6018" s="12"/>
      <c r="AO6018" s="12"/>
      <c r="AP6018" s="12"/>
      <c r="AQ6018" s="12"/>
      <c r="AR6018" s="12"/>
      <c r="AS6018" s="12"/>
      <c r="AT6018" s="12"/>
      <c r="AU6018" s="12"/>
      <c r="AV6018" s="12"/>
      <c r="AW6018" s="12"/>
      <c r="AX6018" s="12"/>
      <c r="AY6018" s="12"/>
      <c r="AZ6018" s="12"/>
      <c r="BA6018" s="12"/>
      <c r="BB6018" s="12"/>
      <c r="BC6018" s="12"/>
      <c r="BD6018" s="12"/>
      <c r="BE6018" s="12"/>
      <c r="BF6018" s="12"/>
      <c r="BG6018" s="12"/>
      <c r="BH6018" s="12"/>
      <c r="BI6018" s="12"/>
      <c r="BJ6018" s="13"/>
      <c r="BK6018" s="13"/>
      <c r="BL6018" s="13"/>
      <c r="BM6018" s="13"/>
      <c r="BN6018" s="13"/>
    </row>
    <row r="6019" spans="4:66" x14ac:dyDescent="0.25">
      <c r="D6019" s="6"/>
      <c r="E6019" s="10"/>
      <c r="F6019" s="10"/>
      <c r="G6019" s="10"/>
      <c r="H6019" s="10"/>
      <c r="I6019" s="10"/>
      <c r="J6019" s="10"/>
      <c r="K6019" s="11"/>
      <c r="L6019" s="11"/>
      <c r="M6019" s="12"/>
      <c r="N6019" s="12"/>
      <c r="O6019" s="12"/>
      <c r="P6019" s="12"/>
      <c r="Q6019" s="12"/>
      <c r="R6019" s="12"/>
      <c r="S6019" s="12"/>
      <c r="T6019" s="12"/>
      <c r="U6019" s="12"/>
      <c r="V6019" s="12"/>
      <c r="W6019" s="12"/>
      <c r="X6019" s="12"/>
      <c r="Y6019" s="12"/>
      <c r="Z6019" s="12"/>
      <c r="AA6019" s="12"/>
      <c r="AB6019" s="12"/>
      <c r="AC6019" s="12"/>
      <c r="AD6019" s="12"/>
      <c r="AE6019" s="12"/>
      <c r="AF6019" s="12"/>
      <c r="AG6019" s="12"/>
      <c r="AH6019" s="12"/>
      <c r="AI6019" s="12"/>
      <c r="AJ6019" s="12"/>
      <c r="AK6019" s="12"/>
      <c r="AL6019" s="12"/>
      <c r="AM6019" s="12"/>
      <c r="AN6019" s="12"/>
      <c r="AO6019" s="12"/>
      <c r="AP6019" s="12"/>
      <c r="AQ6019" s="12"/>
      <c r="AR6019" s="12"/>
      <c r="AS6019" s="12"/>
      <c r="AT6019" s="12"/>
      <c r="AU6019" s="12"/>
      <c r="AV6019" s="12"/>
      <c r="AW6019" s="12"/>
      <c r="AX6019" s="12"/>
      <c r="AY6019" s="12"/>
      <c r="AZ6019" s="12"/>
      <c r="BA6019" s="12"/>
      <c r="BB6019" s="12"/>
      <c r="BC6019" s="12"/>
      <c r="BD6019" s="12"/>
      <c r="BE6019" s="12"/>
      <c r="BF6019" s="12"/>
      <c r="BG6019" s="12"/>
      <c r="BH6019" s="12"/>
      <c r="BI6019" s="12"/>
      <c r="BJ6019" s="13"/>
      <c r="BK6019" s="13"/>
      <c r="BL6019" s="13"/>
      <c r="BM6019" s="13"/>
      <c r="BN6019" s="13"/>
    </row>
    <row r="6020" spans="4:66" x14ac:dyDescent="0.25">
      <c r="D6020" s="6"/>
      <c r="E6020" s="10"/>
      <c r="F6020" s="10"/>
      <c r="G6020" s="10"/>
      <c r="H6020" s="10"/>
      <c r="I6020" s="10"/>
      <c r="J6020" s="10"/>
      <c r="K6020" s="11"/>
      <c r="L6020" s="11"/>
      <c r="M6020" s="12"/>
      <c r="N6020" s="12"/>
      <c r="O6020" s="12"/>
      <c r="P6020" s="12"/>
      <c r="Q6020" s="12"/>
      <c r="R6020" s="12"/>
      <c r="S6020" s="12"/>
      <c r="T6020" s="12"/>
      <c r="U6020" s="12"/>
      <c r="V6020" s="12"/>
      <c r="W6020" s="12"/>
      <c r="X6020" s="12"/>
      <c r="Y6020" s="12"/>
      <c r="Z6020" s="12"/>
      <c r="AA6020" s="12"/>
      <c r="AB6020" s="12"/>
      <c r="AC6020" s="12"/>
      <c r="AD6020" s="12"/>
      <c r="AE6020" s="12"/>
      <c r="AF6020" s="12"/>
      <c r="AG6020" s="12"/>
      <c r="AH6020" s="12"/>
      <c r="AI6020" s="12"/>
      <c r="AJ6020" s="12"/>
      <c r="AK6020" s="12"/>
      <c r="AL6020" s="12"/>
      <c r="AM6020" s="12"/>
      <c r="AN6020" s="12"/>
      <c r="AO6020" s="12"/>
      <c r="AP6020" s="12"/>
      <c r="AQ6020" s="12"/>
      <c r="AR6020" s="12"/>
      <c r="AS6020" s="12"/>
      <c r="AT6020" s="12"/>
      <c r="AU6020" s="12"/>
      <c r="AV6020" s="12"/>
      <c r="AW6020" s="12"/>
      <c r="AX6020" s="12"/>
      <c r="AY6020" s="12"/>
      <c r="AZ6020" s="12"/>
      <c r="BA6020" s="12"/>
      <c r="BB6020" s="12"/>
      <c r="BC6020" s="12"/>
      <c r="BD6020" s="12"/>
      <c r="BE6020" s="12"/>
      <c r="BF6020" s="12"/>
      <c r="BG6020" s="12"/>
      <c r="BH6020" s="12"/>
      <c r="BI6020" s="12"/>
      <c r="BJ6020" s="13"/>
      <c r="BK6020" s="13"/>
      <c r="BL6020" s="13"/>
      <c r="BM6020" s="13"/>
      <c r="BN6020" s="13"/>
    </row>
    <row r="6021" spans="4:66" x14ac:dyDescent="0.25">
      <c r="D6021" s="6"/>
      <c r="E6021" s="10"/>
      <c r="F6021" s="10"/>
      <c r="G6021" s="10"/>
      <c r="H6021" s="10"/>
      <c r="I6021" s="10"/>
      <c r="J6021" s="10"/>
      <c r="K6021" s="11"/>
      <c r="L6021" s="11"/>
      <c r="M6021" s="12"/>
      <c r="N6021" s="12"/>
      <c r="O6021" s="12"/>
      <c r="P6021" s="12"/>
      <c r="Q6021" s="12"/>
      <c r="R6021" s="12"/>
      <c r="S6021" s="12"/>
      <c r="T6021" s="12"/>
      <c r="U6021" s="12"/>
      <c r="V6021" s="12"/>
      <c r="W6021" s="12"/>
      <c r="X6021" s="12"/>
      <c r="Y6021" s="12"/>
      <c r="Z6021" s="12"/>
      <c r="AA6021" s="12"/>
      <c r="AB6021" s="12"/>
      <c r="AC6021" s="12"/>
      <c r="AD6021" s="12"/>
      <c r="AE6021" s="12"/>
      <c r="AF6021" s="12"/>
      <c r="AG6021" s="12"/>
      <c r="AH6021" s="12"/>
      <c r="AI6021" s="12"/>
      <c r="AJ6021" s="12"/>
      <c r="AK6021" s="12"/>
      <c r="AL6021" s="12"/>
      <c r="AM6021" s="12"/>
      <c r="AN6021" s="12"/>
      <c r="AO6021" s="12"/>
      <c r="AP6021" s="12"/>
      <c r="AQ6021" s="12"/>
      <c r="AR6021" s="12"/>
      <c r="AS6021" s="12"/>
      <c r="AT6021" s="12"/>
      <c r="AU6021" s="12"/>
      <c r="AV6021" s="12"/>
      <c r="AW6021" s="12"/>
      <c r="AX6021" s="12"/>
      <c r="AY6021" s="12"/>
      <c r="AZ6021" s="12"/>
      <c r="BA6021" s="12"/>
      <c r="BB6021" s="12"/>
      <c r="BC6021" s="12"/>
      <c r="BD6021" s="12"/>
      <c r="BE6021" s="12"/>
      <c r="BF6021" s="12"/>
      <c r="BG6021" s="12"/>
      <c r="BH6021" s="12"/>
      <c r="BI6021" s="12"/>
      <c r="BJ6021" s="13"/>
      <c r="BK6021" s="13"/>
      <c r="BL6021" s="13"/>
      <c r="BM6021" s="13"/>
      <c r="BN6021" s="13"/>
    </row>
    <row r="6022" spans="4:66" x14ac:dyDescent="0.25">
      <c r="D6022" s="6"/>
      <c r="E6022" s="10"/>
      <c r="F6022" s="10"/>
      <c r="G6022" s="10"/>
      <c r="H6022" s="10"/>
      <c r="I6022" s="10"/>
      <c r="J6022" s="10"/>
      <c r="K6022" s="11"/>
      <c r="L6022" s="11"/>
      <c r="M6022" s="12"/>
      <c r="N6022" s="12"/>
      <c r="O6022" s="12"/>
      <c r="P6022" s="12"/>
      <c r="Q6022" s="12"/>
      <c r="R6022" s="12"/>
      <c r="S6022" s="12"/>
      <c r="T6022" s="12"/>
      <c r="U6022" s="12"/>
      <c r="V6022" s="12"/>
      <c r="W6022" s="12"/>
      <c r="X6022" s="12"/>
      <c r="Y6022" s="12"/>
      <c r="Z6022" s="12"/>
      <c r="AA6022" s="12"/>
      <c r="AB6022" s="12"/>
      <c r="AC6022" s="12"/>
      <c r="AD6022" s="12"/>
      <c r="AE6022" s="12"/>
      <c r="AF6022" s="12"/>
      <c r="AG6022" s="12"/>
      <c r="AH6022" s="12"/>
      <c r="AI6022" s="12"/>
      <c r="AJ6022" s="12"/>
      <c r="AK6022" s="12"/>
      <c r="AL6022" s="12"/>
      <c r="AM6022" s="12"/>
      <c r="AN6022" s="12"/>
      <c r="AO6022" s="12"/>
      <c r="AP6022" s="12"/>
      <c r="AQ6022" s="12"/>
      <c r="AR6022" s="12"/>
      <c r="AS6022" s="12"/>
      <c r="AT6022" s="12"/>
      <c r="AU6022" s="12"/>
      <c r="AV6022" s="12"/>
      <c r="AW6022" s="12"/>
      <c r="AX6022" s="12"/>
      <c r="AY6022" s="12"/>
      <c r="AZ6022" s="12"/>
      <c r="BA6022" s="12"/>
      <c r="BB6022" s="12"/>
      <c r="BC6022" s="12"/>
      <c r="BD6022" s="12"/>
      <c r="BE6022" s="12"/>
      <c r="BF6022" s="12"/>
      <c r="BG6022" s="12"/>
      <c r="BH6022" s="12"/>
      <c r="BI6022" s="12"/>
      <c r="BJ6022" s="13"/>
      <c r="BK6022" s="13"/>
      <c r="BL6022" s="13"/>
      <c r="BM6022" s="13"/>
      <c r="BN6022" s="13"/>
    </row>
    <row r="6023" spans="4:66" x14ac:dyDescent="0.25">
      <c r="D6023" s="6"/>
      <c r="E6023" s="10"/>
      <c r="F6023" s="10"/>
      <c r="G6023" s="10"/>
      <c r="H6023" s="10"/>
      <c r="I6023" s="10"/>
      <c r="J6023" s="10"/>
      <c r="K6023" s="11"/>
      <c r="L6023" s="11"/>
      <c r="M6023" s="12"/>
      <c r="N6023" s="12"/>
      <c r="O6023" s="12"/>
      <c r="P6023" s="12"/>
      <c r="Q6023" s="12"/>
      <c r="R6023" s="12"/>
      <c r="S6023" s="12"/>
      <c r="T6023" s="12"/>
      <c r="U6023" s="12"/>
      <c r="V6023" s="12"/>
      <c r="W6023" s="12"/>
      <c r="X6023" s="12"/>
      <c r="Y6023" s="12"/>
      <c r="Z6023" s="12"/>
      <c r="AA6023" s="12"/>
      <c r="AB6023" s="12"/>
      <c r="AC6023" s="12"/>
      <c r="AD6023" s="12"/>
      <c r="AE6023" s="12"/>
      <c r="AF6023" s="12"/>
      <c r="AG6023" s="12"/>
      <c r="AH6023" s="12"/>
      <c r="AI6023" s="12"/>
      <c r="AJ6023" s="12"/>
      <c r="AK6023" s="12"/>
      <c r="AL6023" s="12"/>
      <c r="AM6023" s="12"/>
      <c r="AN6023" s="12"/>
      <c r="AO6023" s="12"/>
      <c r="AP6023" s="12"/>
      <c r="AQ6023" s="12"/>
      <c r="AR6023" s="12"/>
      <c r="AS6023" s="12"/>
      <c r="AT6023" s="12"/>
      <c r="AU6023" s="12"/>
      <c r="AV6023" s="12"/>
      <c r="AW6023" s="12"/>
      <c r="AX6023" s="12"/>
      <c r="AY6023" s="12"/>
      <c r="AZ6023" s="12"/>
      <c r="BA6023" s="12"/>
      <c r="BB6023" s="12"/>
      <c r="BC6023" s="12"/>
      <c r="BD6023" s="12"/>
      <c r="BE6023" s="12"/>
      <c r="BF6023" s="12"/>
      <c r="BG6023" s="12"/>
      <c r="BH6023" s="12"/>
      <c r="BI6023" s="12"/>
      <c r="BJ6023" s="13"/>
      <c r="BK6023" s="13"/>
      <c r="BL6023" s="13"/>
      <c r="BM6023" s="13"/>
      <c r="BN6023" s="13"/>
    </row>
    <row r="6024" spans="4:66" x14ac:dyDescent="0.25">
      <c r="D6024" s="6"/>
      <c r="E6024" s="10"/>
      <c r="F6024" s="10"/>
      <c r="G6024" s="10"/>
      <c r="H6024" s="10"/>
      <c r="I6024" s="10"/>
      <c r="J6024" s="10"/>
      <c r="K6024" s="11"/>
      <c r="L6024" s="11"/>
      <c r="M6024" s="12"/>
      <c r="N6024" s="12"/>
      <c r="O6024" s="12"/>
      <c r="P6024" s="12"/>
      <c r="Q6024" s="12"/>
      <c r="R6024" s="12"/>
      <c r="S6024" s="12"/>
      <c r="T6024" s="12"/>
      <c r="U6024" s="12"/>
      <c r="V6024" s="12"/>
      <c r="W6024" s="12"/>
      <c r="X6024" s="12"/>
      <c r="Y6024" s="12"/>
      <c r="Z6024" s="12"/>
      <c r="AA6024" s="12"/>
      <c r="AB6024" s="12"/>
      <c r="AC6024" s="12"/>
      <c r="AD6024" s="12"/>
      <c r="AE6024" s="12"/>
      <c r="AF6024" s="12"/>
      <c r="AG6024" s="12"/>
      <c r="AH6024" s="12"/>
      <c r="AI6024" s="12"/>
      <c r="AJ6024" s="12"/>
      <c r="AK6024" s="12"/>
      <c r="AL6024" s="12"/>
      <c r="AM6024" s="12"/>
      <c r="AN6024" s="12"/>
      <c r="AO6024" s="12"/>
      <c r="AP6024" s="12"/>
      <c r="AQ6024" s="12"/>
      <c r="AR6024" s="12"/>
      <c r="AS6024" s="12"/>
      <c r="AT6024" s="12"/>
      <c r="AU6024" s="12"/>
      <c r="AV6024" s="12"/>
      <c r="AW6024" s="12"/>
      <c r="AX6024" s="12"/>
      <c r="AY6024" s="12"/>
      <c r="AZ6024" s="12"/>
      <c r="BA6024" s="12"/>
      <c r="BB6024" s="12"/>
      <c r="BC6024" s="12"/>
      <c r="BD6024" s="12"/>
      <c r="BE6024" s="12"/>
      <c r="BF6024" s="12"/>
      <c r="BG6024" s="12"/>
      <c r="BH6024" s="12"/>
      <c r="BI6024" s="12"/>
      <c r="BJ6024" s="13"/>
      <c r="BK6024" s="13"/>
      <c r="BL6024" s="13"/>
      <c r="BM6024" s="13"/>
      <c r="BN6024" s="13"/>
    </row>
    <row r="6025" spans="4:66" x14ac:dyDescent="0.25">
      <c r="D6025" s="6"/>
      <c r="E6025" s="10"/>
      <c r="F6025" s="10"/>
      <c r="G6025" s="10"/>
      <c r="H6025" s="10"/>
      <c r="I6025" s="10"/>
      <c r="J6025" s="10"/>
      <c r="K6025" s="11"/>
      <c r="L6025" s="11"/>
      <c r="M6025" s="12"/>
      <c r="N6025" s="12"/>
      <c r="O6025" s="12"/>
      <c r="P6025" s="12"/>
      <c r="Q6025" s="12"/>
      <c r="R6025" s="12"/>
      <c r="S6025" s="12"/>
      <c r="T6025" s="12"/>
      <c r="U6025" s="12"/>
      <c r="V6025" s="12"/>
      <c r="W6025" s="12"/>
      <c r="X6025" s="12"/>
      <c r="Y6025" s="12"/>
      <c r="Z6025" s="12"/>
      <c r="AA6025" s="12"/>
      <c r="AB6025" s="12"/>
      <c r="AC6025" s="12"/>
      <c r="AD6025" s="12"/>
      <c r="AE6025" s="12"/>
      <c r="AF6025" s="12"/>
      <c r="AG6025" s="12"/>
      <c r="AH6025" s="12"/>
      <c r="AI6025" s="12"/>
      <c r="AJ6025" s="12"/>
      <c r="AK6025" s="12"/>
      <c r="AL6025" s="12"/>
      <c r="AM6025" s="12"/>
      <c r="AN6025" s="12"/>
      <c r="AO6025" s="12"/>
      <c r="AP6025" s="12"/>
      <c r="AQ6025" s="12"/>
      <c r="AR6025" s="12"/>
      <c r="AS6025" s="12"/>
      <c r="AT6025" s="12"/>
      <c r="AU6025" s="12"/>
      <c r="AV6025" s="12"/>
      <c r="AW6025" s="12"/>
      <c r="AX6025" s="12"/>
      <c r="AY6025" s="12"/>
      <c r="AZ6025" s="12"/>
      <c r="BA6025" s="12"/>
      <c r="BB6025" s="12"/>
      <c r="BC6025" s="12"/>
      <c r="BD6025" s="12"/>
      <c r="BE6025" s="12"/>
      <c r="BF6025" s="12"/>
      <c r="BG6025" s="12"/>
      <c r="BH6025" s="12"/>
      <c r="BI6025" s="12"/>
      <c r="BJ6025" s="13"/>
      <c r="BK6025" s="13"/>
      <c r="BL6025" s="13"/>
      <c r="BM6025" s="13"/>
      <c r="BN6025" s="13"/>
    </row>
    <row r="6026" spans="4:66" x14ac:dyDescent="0.25">
      <c r="D6026" s="6"/>
      <c r="E6026" s="10"/>
      <c r="F6026" s="10"/>
      <c r="G6026" s="10"/>
      <c r="H6026" s="10"/>
      <c r="I6026" s="10"/>
      <c r="J6026" s="10"/>
      <c r="K6026" s="11"/>
      <c r="L6026" s="11"/>
      <c r="M6026" s="12"/>
      <c r="N6026" s="12"/>
      <c r="O6026" s="12"/>
      <c r="P6026" s="12"/>
      <c r="Q6026" s="12"/>
      <c r="R6026" s="12"/>
      <c r="S6026" s="12"/>
      <c r="T6026" s="12"/>
      <c r="U6026" s="12"/>
      <c r="V6026" s="12"/>
      <c r="W6026" s="12"/>
      <c r="X6026" s="12"/>
      <c r="Y6026" s="12"/>
      <c r="Z6026" s="12"/>
      <c r="AA6026" s="12"/>
      <c r="AB6026" s="12"/>
      <c r="AC6026" s="12"/>
      <c r="AD6026" s="12"/>
      <c r="AE6026" s="12"/>
      <c r="AF6026" s="12"/>
      <c r="AG6026" s="12"/>
      <c r="AH6026" s="12"/>
      <c r="AI6026" s="12"/>
      <c r="AJ6026" s="12"/>
      <c r="AK6026" s="12"/>
      <c r="AL6026" s="12"/>
      <c r="AM6026" s="12"/>
      <c r="AN6026" s="12"/>
      <c r="AO6026" s="12"/>
      <c r="AP6026" s="12"/>
      <c r="AQ6026" s="12"/>
      <c r="AR6026" s="12"/>
      <c r="AS6026" s="12"/>
      <c r="AT6026" s="12"/>
      <c r="AU6026" s="12"/>
      <c r="AV6026" s="12"/>
      <c r="AW6026" s="12"/>
      <c r="AX6026" s="12"/>
      <c r="AY6026" s="12"/>
      <c r="AZ6026" s="12"/>
      <c r="BA6026" s="12"/>
      <c r="BB6026" s="12"/>
      <c r="BC6026" s="12"/>
      <c r="BD6026" s="12"/>
      <c r="BE6026" s="12"/>
      <c r="BF6026" s="12"/>
      <c r="BG6026" s="12"/>
      <c r="BH6026" s="12"/>
      <c r="BI6026" s="12"/>
      <c r="BJ6026" s="13"/>
      <c r="BK6026" s="13"/>
      <c r="BL6026" s="13"/>
      <c r="BM6026" s="13"/>
      <c r="BN6026" s="13"/>
    </row>
    <row r="6027" spans="4:66" x14ac:dyDescent="0.25">
      <c r="D6027" s="6"/>
      <c r="E6027" s="10"/>
      <c r="F6027" s="10"/>
      <c r="G6027" s="10"/>
      <c r="H6027" s="10"/>
      <c r="I6027" s="10"/>
      <c r="J6027" s="10"/>
      <c r="K6027" s="11"/>
      <c r="L6027" s="11"/>
      <c r="M6027" s="12"/>
      <c r="N6027" s="12"/>
      <c r="O6027" s="12"/>
      <c r="P6027" s="12"/>
      <c r="Q6027" s="12"/>
      <c r="R6027" s="12"/>
      <c r="S6027" s="12"/>
      <c r="T6027" s="12"/>
      <c r="U6027" s="12"/>
      <c r="V6027" s="12"/>
      <c r="W6027" s="12"/>
      <c r="X6027" s="12"/>
      <c r="Y6027" s="12"/>
      <c r="Z6027" s="12"/>
      <c r="AA6027" s="12"/>
      <c r="AB6027" s="12"/>
      <c r="AC6027" s="12"/>
      <c r="AD6027" s="12"/>
      <c r="AE6027" s="12"/>
      <c r="AF6027" s="12"/>
      <c r="AG6027" s="12"/>
      <c r="AH6027" s="12"/>
      <c r="AI6027" s="12"/>
      <c r="AJ6027" s="12"/>
      <c r="AK6027" s="12"/>
      <c r="AL6027" s="12"/>
      <c r="AM6027" s="12"/>
      <c r="AN6027" s="12"/>
      <c r="AO6027" s="12"/>
      <c r="AP6027" s="12"/>
      <c r="AQ6027" s="12"/>
      <c r="AR6027" s="12"/>
      <c r="AS6027" s="12"/>
      <c r="AT6027" s="12"/>
      <c r="AU6027" s="12"/>
      <c r="AV6027" s="12"/>
      <c r="AW6027" s="12"/>
      <c r="AX6027" s="12"/>
      <c r="AY6027" s="12"/>
      <c r="AZ6027" s="12"/>
      <c r="BA6027" s="12"/>
      <c r="BB6027" s="12"/>
      <c r="BC6027" s="12"/>
      <c r="BD6027" s="12"/>
      <c r="BE6027" s="12"/>
      <c r="BF6027" s="12"/>
      <c r="BG6027" s="12"/>
      <c r="BH6027" s="12"/>
      <c r="BI6027" s="12"/>
      <c r="BJ6027" s="13"/>
      <c r="BK6027" s="13"/>
      <c r="BL6027" s="13"/>
      <c r="BM6027" s="13"/>
      <c r="BN6027" s="13"/>
    </row>
    <row r="6028" spans="4:66" x14ac:dyDescent="0.25">
      <c r="D6028" s="6"/>
      <c r="E6028" s="10"/>
      <c r="F6028" s="10"/>
      <c r="G6028" s="10"/>
      <c r="H6028" s="10"/>
      <c r="I6028" s="10"/>
      <c r="J6028" s="10"/>
      <c r="K6028" s="11"/>
      <c r="L6028" s="11"/>
      <c r="M6028" s="12"/>
      <c r="N6028" s="12"/>
      <c r="O6028" s="12"/>
      <c r="P6028" s="12"/>
      <c r="Q6028" s="12"/>
      <c r="R6028" s="12"/>
      <c r="S6028" s="12"/>
      <c r="T6028" s="12"/>
      <c r="U6028" s="12"/>
      <c r="V6028" s="12"/>
      <c r="W6028" s="12"/>
      <c r="X6028" s="12"/>
      <c r="Y6028" s="12"/>
      <c r="Z6028" s="12"/>
      <c r="AA6028" s="12"/>
      <c r="AB6028" s="12"/>
      <c r="AC6028" s="12"/>
      <c r="AD6028" s="12"/>
      <c r="AE6028" s="12"/>
      <c r="AF6028" s="12"/>
      <c r="AG6028" s="12"/>
      <c r="AH6028" s="12"/>
      <c r="AI6028" s="12"/>
      <c r="AJ6028" s="12"/>
      <c r="AK6028" s="12"/>
      <c r="AL6028" s="12"/>
      <c r="AM6028" s="12"/>
      <c r="AN6028" s="12"/>
      <c r="AO6028" s="12"/>
      <c r="AP6028" s="12"/>
      <c r="AQ6028" s="12"/>
      <c r="AR6028" s="12"/>
      <c r="AS6028" s="12"/>
      <c r="AT6028" s="12"/>
      <c r="AU6028" s="12"/>
      <c r="AV6028" s="12"/>
      <c r="AW6028" s="12"/>
      <c r="AX6028" s="12"/>
      <c r="AY6028" s="12"/>
      <c r="AZ6028" s="12"/>
      <c r="BA6028" s="12"/>
      <c r="BB6028" s="12"/>
      <c r="BC6028" s="12"/>
      <c r="BD6028" s="12"/>
      <c r="BE6028" s="12"/>
      <c r="BF6028" s="12"/>
      <c r="BG6028" s="12"/>
      <c r="BH6028" s="12"/>
      <c r="BI6028" s="12"/>
      <c r="BJ6028" s="13"/>
      <c r="BK6028" s="13"/>
      <c r="BL6028" s="13"/>
      <c r="BM6028" s="13"/>
      <c r="BN6028" s="13"/>
    </row>
    <row r="6029" spans="4:66" x14ac:dyDescent="0.25">
      <c r="D6029" s="6"/>
      <c r="E6029" s="10"/>
      <c r="F6029" s="10"/>
      <c r="G6029" s="10"/>
      <c r="H6029" s="10"/>
      <c r="I6029" s="10"/>
      <c r="J6029" s="10"/>
      <c r="K6029" s="11"/>
      <c r="L6029" s="11"/>
      <c r="M6029" s="12"/>
      <c r="N6029" s="12"/>
      <c r="O6029" s="12"/>
      <c r="P6029" s="12"/>
      <c r="Q6029" s="12"/>
      <c r="R6029" s="12"/>
      <c r="S6029" s="12"/>
      <c r="T6029" s="12"/>
      <c r="U6029" s="12"/>
      <c r="V6029" s="12"/>
      <c r="W6029" s="12"/>
      <c r="X6029" s="12"/>
      <c r="Y6029" s="12"/>
      <c r="Z6029" s="12"/>
      <c r="AA6029" s="12"/>
      <c r="AB6029" s="12"/>
      <c r="AC6029" s="12"/>
      <c r="AD6029" s="12"/>
      <c r="AE6029" s="12"/>
      <c r="AF6029" s="12"/>
      <c r="AG6029" s="12"/>
      <c r="AH6029" s="12"/>
      <c r="AI6029" s="12"/>
      <c r="AJ6029" s="12"/>
      <c r="AK6029" s="12"/>
      <c r="AL6029" s="12"/>
      <c r="AM6029" s="12"/>
      <c r="AN6029" s="12"/>
      <c r="AO6029" s="12"/>
      <c r="AP6029" s="12"/>
      <c r="AQ6029" s="12"/>
      <c r="AR6029" s="12"/>
      <c r="AS6029" s="12"/>
      <c r="AT6029" s="12"/>
      <c r="AU6029" s="12"/>
      <c r="AV6029" s="12"/>
      <c r="AW6029" s="12"/>
      <c r="AX6029" s="12"/>
      <c r="AY6029" s="12"/>
      <c r="AZ6029" s="12"/>
      <c r="BA6029" s="12"/>
      <c r="BB6029" s="12"/>
      <c r="BC6029" s="12"/>
      <c r="BD6029" s="12"/>
      <c r="BE6029" s="12"/>
      <c r="BF6029" s="12"/>
      <c r="BG6029" s="12"/>
      <c r="BH6029" s="12"/>
      <c r="BI6029" s="12"/>
      <c r="BJ6029" s="13"/>
      <c r="BK6029" s="13"/>
      <c r="BL6029" s="13"/>
      <c r="BM6029" s="13"/>
      <c r="BN6029" s="13"/>
    </row>
    <row r="6030" spans="4:66" x14ac:dyDescent="0.25">
      <c r="D6030" s="6"/>
      <c r="E6030" s="10"/>
      <c r="F6030" s="10"/>
      <c r="G6030" s="10"/>
      <c r="H6030" s="10"/>
      <c r="I6030" s="10"/>
      <c r="J6030" s="10"/>
      <c r="K6030" s="11"/>
      <c r="L6030" s="11"/>
      <c r="M6030" s="12"/>
      <c r="N6030" s="12"/>
      <c r="O6030" s="12"/>
      <c r="P6030" s="12"/>
      <c r="Q6030" s="12"/>
      <c r="R6030" s="12"/>
      <c r="S6030" s="12"/>
      <c r="T6030" s="12"/>
      <c r="U6030" s="12"/>
      <c r="V6030" s="12"/>
      <c r="W6030" s="12"/>
      <c r="X6030" s="12"/>
      <c r="Y6030" s="12"/>
      <c r="Z6030" s="12"/>
      <c r="AA6030" s="12"/>
      <c r="AB6030" s="12"/>
      <c r="AC6030" s="12"/>
      <c r="AD6030" s="12"/>
      <c r="AE6030" s="12"/>
      <c r="AF6030" s="12"/>
      <c r="AG6030" s="12"/>
      <c r="AH6030" s="12"/>
      <c r="AI6030" s="12"/>
      <c r="AJ6030" s="12"/>
      <c r="AK6030" s="12"/>
      <c r="AL6030" s="12"/>
      <c r="AM6030" s="12"/>
      <c r="AN6030" s="12"/>
      <c r="AO6030" s="12"/>
      <c r="AP6030" s="12"/>
      <c r="AQ6030" s="12"/>
      <c r="AR6030" s="12"/>
      <c r="AS6030" s="12"/>
      <c r="AT6030" s="12"/>
      <c r="AU6030" s="12"/>
      <c r="AV6030" s="12"/>
      <c r="AW6030" s="12"/>
      <c r="AX6030" s="12"/>
      <c r="AY6030" s="12"/>
      <c r="AZ6030" s="12"/>
      <c r="BA6030" s="12"/>
      <c r="BB6030" s="12"/>
      <c r="BC6030" s="12"/>
      <c r="BD6030" s="12"/>
      <c r="BE6030" s="12"/>
      <c r="BF6030" s="12"/>
      <c r="BG6030" s="12"/>
      <c r="BH6030" s="12"/>
      <c r="BI6030" s="12"/>
      <c r="BJ6030" s="13"/>
      <c r="BK6030" s="13"/>
      <c r="BL6030" s="13"/>
      <c r="BM6030" s="13"/>
      <c r="BN6030" s="13"/>
    </row>
    <row r="6031" spans="4:66" x14ac:dyDescent="0.25">
      <c r="D6031" s="6"/>
      <c r="E6031" s="10"/>
      <c r="F6031" s="10"/>
      <c r="G6031" s="10"/>
      <c r="H6031" s="10"/>
      <c r="I6031" s="10"/>
      <c r="J6031" s="10"/>
      <c r="K6031" s="11"/>
      <c r="L6031" s="11"/>
      <c r="M6031" s="12"/>
      <c r="N6031" s="12"/>
      <c r="O6031" s="12"/>
      <c r="P6031" s="12"/>
      <c r="Q6031" s="12"/>
      <c r="R6031" s="12"/>
      <c r="S6031" s="12"/>
      <c r="T6031" s="12"/>
      <c r="U6031" s="12"/>
      <c r="V6031" s="12"/>
      <c r="W6031" s="12"/>
      <c r="X6031" s="12"/>
      <c r="Y6031" s="12"/>
      <c r="Z6031" s="12"/>
      <c r="AA6031" s="12"/>
      <c r="AB6031" s="12"/>
      <c r="AC6031" s="12"/>
      <c r="AD6031" s="12"/>
      <c r="AE6031" s="12"/>
      <c r="AF6031" s="12"/>
      <c r="AG6031" s="12"/>
      <c r="AH6031" s="12"/>
      <c r="AI6031" s="12"/>
      <c r="AJ6031" s="12"/>
      <c r="AK6031" s="12"/>
      <c r="AL6031" s="12"/>
      <c r="AM6031" s="12"/>
      <c r="AN6031" s="12"/>
      <c r="AO6031" s="12"/>
      <c r="AP6031" s="12"/>
      <c r="AQ6031" s="12"/>
      <c r="AR6031" s="12"/>
      <c r="AS6031" s="12"/>
      <c r="AT6031" s="12"/>
      <c r="AU6031" s="12"/>
      <c r="AV6031" s="12"/>
      <c r="AW6031" s="12"/>
      <c r="AX6031" s="12"/>
      <c r="AY6031" s="12"/>
      <c r="AZ6031" s="12"/>
      <c r="BA6031" s="12"/>
      <c r="BB6031" s="12"/>
      <c r="BC6031" s="12"/>
      <c r="BD6031" s="12"/>
      <c r="BE6031" s="12"/>
      <c r="BF6031" s="12"/>
      <c r="BG6031" s="12"/>
      <c r="BH6031" s="12"/>
      <c r="BI6031" s="12"/>
      <c r="BJ6031" s="13"/>
      <c r="BK6031" s="13"/>
      <c r="BL6031" s="13"/>
      <c r="BM6031" s="13"/>
      <c r="BN6031" s="13"/>
    </row>
    <row r="6032" spans="4:66" x14ac:dyDescent="0.25">
      <c r="D6032" s="6"/>
      <c r="E6032" s="10"/>
      <c r="F6032" s="10"/>
      <c r="G6032" s="10"/>
      <c r="H6032" s="10"/>
      <c r="I6032" s="10"/>
      <c r="J6032" s="10"/>
      <c r="K6032" s="11"/>
      <c r="L6032" s="11"/>
      <c r="M6032" s="12"/>
      <c r="N6032" s="12"/>
      <c r="O6032" s="12"/>
      <c r="P6032" s="12"/>
      <c r="Q6032" s="12"/>
      <c r="R6032" s="12"/>
      <c r="S6032" s="12"/>
      <c r="T6032" s="12"/>
      <c r="U6032" s="12"/>
      <c r="V6032" s="12"/>
      <c r="W6032" s="12"/>
      <c r="X6032" s="12"/>
      <c r="Y6032" s="12"/>
      <c r="Z6032" s="12"/>
      <c r="AA6032" s="12"/>
      <c r="AB6032" s="12"/>
      <c r="AC6032" s="12"/>
      <c r="AD6032" s="12"/>
      <c r="AE6032" s="12"/>
      <c r="AF6032" s="12"/>
      <c r="AG6032" s="12"/>
      <c r="AH6032" s="12"/>
      <c r="AI6032" s="12"/>
      <c r="AJ6032" s="12"/>
      <c r="AK6032" s="12"/>
      <c r="AL6032" s="12"/>
      <c r="AM6032" s="12"/>
      <c r="AN6032" s="12"/>
      <c r="AO6032" s="12"/>
      <c r="AP6032" s="12"/>
      <c r="AQ6032" s="12"/>
      <c r="AR6032" s="12"/>
      <c r="AS6032" s="12"/>
      <c r="AT6032" s="12"/>
      <c r="AU6032" s="12"/>
      <c r="AV6032" s="12"/>
      <c r="AW6032" s="12"/>
      <c r="AX6032" s="12"/>
      <c r="AY6032" s="12"/>
      <c r="AZ6032" s="12"/>
      <c r="BA6032" s="12"/>
      <c r="BB6032" s="12"/>
      <c r="BC6032" s="12"/>
      <c r="BD6032" s="12"/>
      <c r="BE6032" s="12"/>
      <c r="BF6032" s="12"/>
      <c r="BG6032" s="12"/>
      <c r="BH6032" s="12"/>
      <c r="BI6032" s="12"/>
      <c r="BJ6032" s="13"/>
      <c r="BK6032" s="13"/>
      <c r="BL6032" s="13"/>
      <c r="BM6032" s="13"/>
      <c r="BN6032" s="13"/>
    </row>
    <row r="6033" spans="4:66" x14ac:dyDescent="0.25">
      <c r="D6033" s="6"/>
      <c r="E6033" s="10"/>
      <c r="F6033" s="10"/>
      <c r="G6033" s="10"/>
      <c r="H6033" s="10"/>
      <c r="I6033" s="10"/>
      <c r="J6033" s="10"/>
      <c r="K6033" s="11"/>
      <c r="L6033" s="11"/>
      <c r="M6033" s="12"/>
      <c r="N6033" s="12"/>
      <c r="O6033" s="12"/>
      <c r="P6033" s="12"/>
      <c r="Q6033" s="12"/>
      <c r="R6033" s="12"/>
      <c r="S6033" s="12"/>
      <c r="T6033" s="12"/>
      <c r="U6033" s="12"/>
      <c r="V6033" s="12"/>
      <c r="W6033" s="12"/>
      <c r="X6033" s="12"/>
      <c r="Y6033" s="12"/>
      <c r="Z6033" s="12"/>
      <c r="AA6033" s="12"/>
      <c r="AB6033" s="12"/>
      <c r="AC6033" s="12"/>
      <c r="AD6033" s="12"/>
      <c r="AE6033" s="12"/>
      <c r="AF6033" s="12"/>
      <c r="AG6033" s="12"/>
      <c r="AH6033" s="12"/>
      <c r="AI6033" s="12"/>
      <c r="AJ6033" s="12"/>
      <c r="AK6033" s="12"/>
      <c r="AL6033" s="12"/>
      <c r="AM6033" s="12"/>
      <c r="AN6033" s="12"/>
      <c r="AO6033" s="12"/>
      <c r="AP6033" s="12"/>
      <c r="AQ6033" s="12"/>
      <c r="AR6033" s="12"/>
      <c r="AS6033" s="12"/>
      <c r="AT6033" s="12"/>
      <c r="AU6033" s="12"/>
      <c r="AV6033" s="12"/>
      <c r="AW6033" s="12"/>
      <c r="AX6033" s="12"/>
      <c r="AY6033" s="12"/>
      <c r="AZ6033" s="12"/>
      <c r="BA6033" s="12"/>
      <c r="BB6033" s="12"/>
      <c r="BC6033" s="12"/>
      <c r="BD6033" s="12"/>
      <c r="BE6033" s="12"/>
      <c r="BF6033" s="12"/>
      <c r="BG6033" s="12"/>
      <c r="BH6033" s="12"/>
      <c r="BI6033" s="12"/>
      <c r="BJ6033" s="13"/>
      <c r="BK6033" s="13"/>
      <c r="BL6033" s="13"/>
      <c r="BM6033" s="13"/>
      <c r="BN6033" s="13"/>
    </row>
    <row r="6034" spans="4:66" x14ac:dyDescent="0.25">
      <c r="D6034" s="6"/>
      <c r="E6034" s="10"/>
      <c r="F6034" s="10"/>
      <c r="G6034" s="10"/>
      <c r="H6034" s="10"/>
      <c r="I6034" s="10"/>
      <c r="J6034" s="10"/>
      <c r="K6034" s="11"/>
      <c r="L6034" s="11"/>
      <c r="M6034" s="12"/>
      <c r="N6034" s="12"/>
      <c r="O6034" s="12"/>
      <c r="P6034" s="12"/>
      <c r="Q6034" s="12"/>
      <c r="R6034" s="12"/>
      <c r="S6034" s="12"/>
      <c r="T6034" s="12"/>
      <c r="U6034" s="12"/>
      <c r="V6034" s="12"/>
      <c r="W6034" s="12"/>
      <c r="X6034" s="12"/>
      <c r="Y6034" s="12"/>
      <c r="Z6034" s="12"/>
      <c r="AA6034" s="12"/>
      <c r="AB6034" s="12"/>
      <c r="AC6034" s="12"/>
      <c r="AD6034" s="12"/>
      <c r="AE6034" s="12"/>
      <c r="AF6034" s="12"/>
      <c r="AG6034" s="12"/>
      <c r="AH6034" s="12"/>
      <c r="AI6034" s="12"/>
      <c r="AJ6034" s="12"/>
      <c r="AK6034" s="12"/>
      <c r="AL6034" s="12"/>
      <c r="AM6034" s="12"/>
      <c r="AN6034" s="12"/>
      <c r="AO6034" s="12"/>
      <c r="AP6034" s="12"/>
      <c r="AQ6034" s="12"/>
      <c r="AR6034" s="12"/>
      <c r="AS6034" s="12"/>
      <c r="AT6034" s="12"/>
      <c r="AU6034" s="12"/>
      <c r="AV6034" s="12"/>
      <c r="AW6034" s="12"/>
      <c r="AX6034" s="12"/>
      <c r="AY6034" s="12"/>
      <c r="AZ6034" s="12"/>
      <c r="BA6034" s="12"/>
      <c r="BB6034" s="12"/>
      <c r="BC6034" s="12"/>
      <c r="BD6034" s="12"/>
      <c r="BE6034" s="12"/>
      <c r="BF6034" s="12"/>
      <c r="BG6034" s="12"/>
      <c r="BH6034" s="12"/>
      <c r="BI6034" s="12"/>
      <c r="BJ6034" s="13"/>
      <c r="BK6034" s="13"/>
      <c r="BL6034" s="13"/>
      <c r="BM6034" s="13"/>
      <c r="BN6034" s="13"/>
    </row>
    <row r="6035" spans="4:66" x14ac:dyDescent="0.25">
      <c r="D6035" s="6"/>
      <c r="E6035" s="10"/>
      <c r="F6035" s="10"/>
      <c r="G6035" s="10"/>
      <c r="H6035" s="10"/>
      <c r="I6035" s="10"/>
      <c r="J6035" s="10"/>
      <c r="K6035" s="11"/>
      <c r="L6035" s="11"/>
      <c r="M6035" s="12"/>
      <c r="N6035" s="12"/>
      <c r="O6035" s="12"/>
      <c r="P6035" s="12"/>
      <c r="Q6035" s="12"/>
      <c r="R6035" s="12"/>
      <c r="S6035" s="12"/>
      <c r="T6035" s="12"/>
      <c r="U6035" s="12"/>
      <c r="V6035" s="12"/>
      <c r="W6035" s="12"/>
      <c r="X6035" s="12"/>
      <c r="Y6035" s="12"/>
      <c r="Z6035" s="12"/>
      <c r="AA6035" s="12"/>
      <c r="AB6035" s="12"/>
      <c r="AC6035" s="12"/>
      <c r="AD6035" s="12"/>
      <c r="AE6035" s="12"/>
      <c r="AF6035" s="12"/>
      <c r="AG6035" s="12"/>
      <c r="AH6035" s="12"/>
      <c r="AI6035" s="12"/>
      <c r="AJ6035" s="12"/>
      <c r="AK6035" s="12"/>
      <c r="AL6035" s="12"/>
      <c r="AM6035" s="12"/>
      <c r="AN6035" s="12"/>
      <c r="AO6035" s="12"/>
      <c r="AP6035" s="12"/>
      <c r="AQ6035" s="12"/>
      <c r="AR6035" s="12"/>
      <c r="AS6035" s="12"/>
      <c r="AT6035" s="12"/>
      <c r="AU6035" s="12"/>
      <c r="AV6035" s="12"/>
      <c r="AW6035" s="12"/>
      <c r="AX6035" s="12"/>
      <c r="AY6035" s="12"/>
      <c r="AZ6035" s="12"/>
      <c r="BA6035" s="12"/>
      <c r="BB6035" s="12"/>
      <c r="BC6035" s="12"/>
      <c r="BD6035" s="12"/>
      <c r="BE6035" s="12"/>
      <c r="BF6035" s="12"/>
      <c r="BG6035" s="12"/>
      <c r="BH6035" s="12"/>
      <c r="BI6035" s="12"/>
      <c r="BJ6035" s="13"/>
      <c r="BK6035" s="13"/>
      <c r="BL6035" s="13"/>
      <c r="BM6035" s="13"/>
      <c r="BN6035" s="13"/>
    </row>
    <row r="6036" spans="4:66" x14ac:dyDescent="0.25">
      <c r="D6036" s="6"/>
      <c r="E6036" s="10"/>
      <c r="F6036" s="10"/>
      <c r="G6036" s="10"/>
      <c r="H6036" s="10"/>
      <c r="I6036" s="10"/>
      <c r="J6036" s="10"/>
      <c r="K6036" s="11"/>
      <c r="L6036" s="11"/>
      <c r="M6036" s="12"/>
      <c r="N6036" s="12"/>
      <c r="O6036" s="12"/>
      <c r="P6036" s="12"/>
      <c r="Q6036" s="12"/>
      <c r="R6036" s="12"/>
      <c r="S6036" s="12"/>
      <c r="T6036" s="12"/>
      <c r="U6036" s="12"/>
      <c r="V6036" s="12"/>
      <c r="W6036" s="12"/>
      <c r="X6036" s="12"/>
      <c r="Y6036" s="12"/>
      <c r="Z6036" s="12"/>
      <c r="AA6036" s="12"/>
      <c r="AB6036" s="12"/>
      <c r="AC6036" s="12"/>
      <c r="AD6036" s="12"/>
      <c r="AE6036" s="12"/>
      <c r="AF6036" s="12"/>
      <c r="AG6036" s="12"/>
      <c r="AH6036" s="12"/>
      <c r="AI6036" s="12"/>
      <c r="AJ6036" s="12"/>
      <c r="AK6036" s="12"/>
      <c r="AL6036" s="12"/>
      <c r="AM6036" s="12"/>
      <c r="AN6036" s="12"/>
      <c r="AO6036" s="12"/>
      <c r="AP6036" s="12"/>
      <c r="AQ6036" s="12"/>
      <c r="AR6036" s="12"/>
      <c r="AS6036" s="12"/>
      <c r="AT6036" s="12"/>
      <c r="AU6036" s="12"/>
      <c r="AV6036" s="12"/>
      <c r="AW6036" s="12"/>
      <c r="AX6036" s="12"/>
      <c r="AY6036" s="12"/>
      <c r="AZ6036" s="12"/>
      <c r="BA6036" s="12"/>
      <c r="BB6036" s="12"/>
      <c r="BC6036" s="12"/>
      <c r="BD6036" s="12"/>
      <c r="BE6036" s="12"/>
      <c r="BF6036" s="12"/>
      <c r="BG6036" s="12"/>
      <c r="BH6036" s="12"/>
      <c r="BI6036" s="12"/>
      <c r="BJ6036" s="13"/>
      <c r="BK6036" s="13"/>
      <c r="BL6036" s="13"/>
      <c r="BM6036" s="13"/>
      <c r="BN6036" s="13"/>
    </row>
    <row r="6037" spans="4:66" x14ac:dyDescent="0.25">
      <c r="D6037" s="6"/>
      <c r="E6037" s="10"/>
      <c r="F6037" s="10"/>
      <c r="G6037" s="10"/>
      <c r="H6037" s="10"/>
      <c r="I6037" s="10"/>
      <c r="J6037" s="10"/>
      <c r="K6037" s="11"/>
      <c r="L6037" s="11"/>
      <c r="M6037" s="12"/>
      <c r="N6037" s="12"/>
      <c r="O6037" s="12"/>
      <c r="P6037" s="12"/>
      <c r="Q6037" s="12"/>
      <c r="R6037" s="12"/>
      <c r="S6037" s="12"/>
      <c r="T6037" s="12"/>
      <c r="U6037" s="12"/>
      <c r="V6037" s="12"/>
      <c r="W6037" s="12"/>
      <c r="X6037" s="12"/>
      <c r="Y6037" s="12"/>
      <c r="Z6037" s="12"/>
      <c r="AA6037" s="12"/>
      <c r="AB6037" s="12"/>
      <c r="AC6037" s="12"/>
      <c r="AD6037" s="12"/>
      <c r="AE6037" s="12"/>
      <c r="AF6037" s="12"/>
      <c r="AG6037" s="12"/>
      <c r="AH6037" s="12"/>
      <c r="AI6037" s="12"/>
      <c r="AJ6037" s="12"/>
      <c r="AK6037" s="12"/>
      <c r="AL6037" s="12"/>
      <c r="AM6037" s="12"/>
      <c r="AN6037" s="12"/>
      <c r="AO6037" s="12"/>
      <c r="AP6037" s="12"/>
      <c r="AQ6037" s="12"/>
      <c r="AR6037" s="12"/>
      <c r="AS6037" s="12"/>
      <c r="AT6037" s="12"/>
      <c r="AU6037" s="12"/>
      <c r="AV6037" s="12"/>
      <c r="AW6037" s="12"/>
      <c r="AX6037" s="12"/>
      <c r="AY6037" s="12"/>
      <c r="AZ6037" s="12"/>
      <c r="BA6037" s="12"/>
      <c r="BB6037" s="12"/>
      <c r="BC6037" s="12"/>
      <c r="BD6037" s="12"/>
      <c r="BE6037" s="12"/>
      <c r="BF6037" s="12"/>
      <c r="BG6037" s="12"/>
      <c r="BH6037" s="12"/>
      <c r="BI6037" s="12"/>
      <c r="BJ6037" s="13"/>
      <c r="BK6037" s="13"/>
      <c r="BL6037" s="13"/>
      <c r="BM6037" s="13"/>
      <c r="BN6037" s="13"/>
    </row>
    <row r="6038" spans="4:66" x14ac:dyDescent="0.25">
      <c r="D6038" s="6"/>
      <c r="E6038" s="10"/>
      <c r="F6038" s="10"/>
      <c r="G6038" s="10"/>
      <c r="H6038" s="10"/>
      <c r="I6038" s="10"/>
      <c r="J6038" s="10"/>
      <c r="K6038" s="11"/>
      <c r="L6038" s="11"/>
      <c r="M6038" s="12"/>
      <c r="N6038" s="12"/>
      <c r="O6038" s="12"/>
      <c r="P6038" s="12"/>
      <c r="Q6038" s="12"/>
      <c r="R6038" s="12"/>
      <c r="S6038" s="12"/>
      <c r="T6038" s="12"/>
      <c r="U6038" s="12"/>
      <c r="V6038" s="12"/>
      <c r="W6038" s="12"/>
      <c r="X6038" s="12"/>
      <c r="Y6038" s="12"/>
      <c r="Z6038" s="12"/>
      <c r="AA6038" s="12"/>
      <c r="AB6038" s="12"/>
      <c r="AC6038" s="12"/>
      <c r="AD6038" s="12"/>
      <c r="AE6038" s="12"/>
      <c r="AF6038" s="12"/>
      <c r="AG6038" s="12"/>
      <c r="AH6038" s="12"/>
      <c r="AI6038" s="12"/>
      <c r="AJ6038" s="12"/>
      <c r="AK6038" s="12"/>
      <c r="AL6038" s="12"/>
      <c r="AM6038" s="12"/>
      <c r="AN6038" s="12"/>
      <c r="AO6038" s="12"/>
      <c r="AP6038" s="12"/>
      <c r="AQ6038" s="12"/>
      <c r="AR6038" s="12"/>
      <c r="AS6038" s="12"/>
      <c r="AT6038" s="12"/>
      <c r="AU6038" s="12"/>
      <c r="AV6038" s="12"/>
      <c r="AW6038" s="12"/>
      <c r="AX6038" s="12"/>
      <c r="AY6038" s="12"/>
      <c r="AZ6038" s="12"/>
      <c r="BA6038" s="12"/>
      <c r="BB6038" s="12"/>
      <c r="BC6038" s="12"/>
      <c r="BD6038" s="12"/>
      <c r="BE6038" s="12"/>
      <c r="BF6038" s="12"/>
      <c r="BG6038" s="12"/>
      <c r="BH6038" s="12"/>
      <c r="BI6038" s="12"/>
      <c r="BJ6038" s="13"/>
      <c r="BK6038" s="13"/>
      <c r="BL6038" s="13"/>
      <c r="BM6038" s="13"/>
      <c r="BN6038" s="13"/>
    </row>
    <row r="6039" spans="4:66" x14ac:dyDescent="0.25">
      <c r="D6039" s="6"/>
      <c r="E6039" s="10"/>
      <c r="F6039" s="10"/>
      <c r="G6039" s="10"/>
      <c r="H6039" s="10"/>
      <c r="I6039" s="10"/>
      <c r="J6039" s="10"/>
      <c r="K6039" s="11"/>
      <c r="L6039" s="11"/>
      <c r="M6039" s="12"/>
      <c r="N6039" s="12"/>
      <c r="O6039" s="12"/>
      <c r="P6039" s="12"/>
      <c r="Q6039" s="12"/>
      <c r="R6039" s="12"/>
      <c r="S6039" s="12"/>
      <c r="T6039" s="12"/>
      <c r="U6039" s="12"/>
      <c r="V6039" s="12"/>
      <c r="W6039" s="12"/>
      <c r="X6039" s="12"/>
      <c r="Y6039" s="12"/>
      <c r="Z6039" s="12"/>
      <c r="AA6039" s="12"/>
      <c r="AB6039" s="12"/>
      <c r="AC6039" s="12"/>
      <c r="AD6039" s="12"/>
      <c r="AE6039" s="12"/>
      <c r="AF6039" s="12"/>
      <c r="AG6039" s="12"/>
      <c r="AH6039" s="12"/>
      <c r="AI6039" s="12"/>
      <c r="AJ6039" s="12"/>
      <c r="AK6039" s="12"/>
      <c r="AL6039" s="12"/>
      <c r="AM6039" s="12"/>
      <c r="AN6039" s="12"/>
      <c r="AO6039" s="12"/>
      <c r="AP6039" s="12"/>
      <c r="AQ6039" s="12"/>
      <c r="AR6039" s="12"/>
      <c r="AS6039" s="12"/>
      <c r="AT6039" s="12"/>
      <c r="AU6039" s="12"/>
      <c r="AV6039" s="12"/>
      <c r="AW6039" s="12"/>
      <c r="AX6039" s="12"/>
      <c r="AY6039" s="12"/>
      <c r="AZ6039" s="12"/>
      <c r="BA6039" s="12"/>
      <c r="BB6039" s="12"/>
      <c r="BC6039" s="12"/>
      <c r="BD6039" s="12"/>
      <c r="BE6039" s="12"/>
      <c r="BF6039" s="12"/>
      <c r="BG6039" s="12"/>
      <c r="BH6039" s="12"/>
      <c r="BI6039" s="12"/>
      <c r="BJ6039" s="13"/>
      <c r="BK6039" s="13"/>
      <c r="BL6039" s="13"/>
      <c r="BM6039" s="13"/>
      <c r="BN6039" s="13"/>
    </row>
    <row r="6040" spans="4:66" x14ac:dyDescent="0.25">
      <c r="D6040" s="6"/>
      <c r="E6040" s="10"/>
      <c r="F6040" s="10"/>
      <c r="G6040" s="10"/>
      <c r="H6040" s="10"/>
      <c r="I6040" s="10"/>
      <c r="J6040" s="10"/>
      <c r="K6040" s="11"/>
      <c r="L6040" s="11"/>
      <c r="M6040" s="12"/>
      <c r="N6040" s="12"/>
      <c r="O6040" s="12"/>
      <c r="P6040" s="12"/>
      <c r="Q6040" s="12"/>
      <c r="R6040" s="12"/>
      <c r="S6040" s="12"/>
      <c r="T6040" s="12"/>
      <c r="U6040" s="12"/>
      <c r="V6040" s="12"/>
      <c r="W6040" s="12"/>
      <c r="X6040" s="12"/>
      <c r="Y6040" s="12"/>
      <c r="Z6040" s="12"/>
      <c r="AA6040" s="12"/>
      <c r="AB6040" s="12"/>
      <c r="AC6040" s="12"/>
      <c r="AD6040" s="12"/>
      <c r="AE6040" s="12"/>
      <c r="AF6040" s="12"/>
      <c r="AG6040" s="12"/>
      <c r="AH6040" s="12"/>
      <c r="AI6040" s="12"/>
      <c r="AJ6040" s="12"/>
      <c r="AK6040" s="12"/>
      <c r="AL6040" s="12"/>
      <c r="AM6040" s="12"/>
      <c r="AN6040" s="12"/>
      <c r="AO6040" s="12"/>
      <c r="AP6040" s="12"/>
      <c r="AQ6040" s="12"/>
      <c r="AR6040" s="12"/>
      <c r="AS6040" s="12"/>
      <c r="AT6040" s="12"/>
      <c r="AU6040" s="12"/>
      <c r="AV6040" s="12"/>
      <c r="AW6040" s="12"/>
      <c r="AX6040" s="12"/>
      <c r="AY6040" s="12"/>
      <c r="AZ6040" s="12"/>
      <c r="BA6040" s="12"/>
      <c r="BB6040" s="12"/>
      <c r="BC6040" s="12"/>
      <c r="BD6040" s="12"/>
      <c r="BE6040" s="12"/>
      <c r="BF6040" s="12"/>
      <c r="BG6040" s="12"/>
      <c r="BH6040" s="12"/>
      <c r="BI6040" s="12"/>
      <c r="BJ6040" s="13"/>
      <c r="BK6040" s="13"/>
      <c r="BL6040" s="13"/>
      <c r="BM6040" s="13"/>
      <c r="BN6040" s="13"/>
    </row>
    <row r="6041" spans="4:66" x14ac:dyDescent="0.25">
      <c r="D6041" s="6"/>
      <c r="E6041" s="10"/>
      <c r="F6041" s="10"/>
      <c r="G6041" s="10"/>
      <c r="H6041" s="10"/>
      <c r="I6041" s="10"/>
      <c r="J6041" s="10"/>
      <c r="K6041" s="11"/>
      <c r="L6041" s="11"/>
      <c r="M6041" s="12"/>
      <c r="N6041" s="12"/>
      <c r="O6041" s="12"/>
      <c r="P6041" s="12"/>
      <c r="Q6041" s="12"/>
      <c r="R6041" s="12"/>
      <c r="S6041" s="12"/>
      <c r="T6041" s="12"/>
      <c r="U6041" s="12"/>
      <c r="V6041" s="12"/>
      <c r="W6041" s="12"/>
      <c r="X6041" s="12"/>
      <c r="Y6041" s="12"/>
      <c r="Z6041" s="12"/>
      <c r="AA6041" s="12"/>
      <c r="AB6041" s="12"/>
      <c r="AC6041" s="12"/>
      <c r="AD6041" s="12"/>
      <c r="AE6041" s="12"/>
      <c r="AF6041" s="12"/>
      <c r="AG6041" s="12"/>
      <c r="AH6041" s="12"/>
      <c r="AI6041" s="12"/>
      <c r="AJ6041" s="12"/>
      <c r="AK6041" s="12"/>
      <c r="AL6041" s="12"/>
      <c r="AM6041" s="12"/>
      <c r="AN6041" s="12"/>
      <c r="AO6041" s="12"/>
      <c r="AP6041" s="12"/>
      <c r="AQ6041" s="12"/>
      <c r="AR6041" s="12"/>
      <c r="AS6041" s="12"/>
      <c r="AT6041" s="12"/>
      <c r="AU6041" s="12"/>
      <c r="AV6041" s="12"/>
      <c r="AW6041" s="12"/>
      <c r="AX6041" s="12"/>
      <c r="AY6041" s="12"/>
      <c r="AZ6041" s="12"/>
      <c r="BA6041" s="12"/>
      <c r="BB6041" s="12"/>
      <c r="BC6041" s="12"/>
      <c r="BD6041" s="12"/>
      <c r="BE6041" s="12"/>
      <c r="BF6041" s="12"/>
      <c r="BG6041" s="12"/>
      <c r="BH6041" s="12"/>
      <c r="BI6041" s="12"/>
      <c r="BJ6041" s="13"/>
      <c r="BK6041" s="13"/>
      <c r="BL6041" s="13"/>
      <c r="BM6041" s="13"/>
      <c r="BN6041" s="13"/>
    </row>
    <row r="6042" spans="4:66" x14ac:dyDescent="0.25">
      <c r="D6042" s="6"/>
      <c r="E6042" s="10"/>
      <c r="F6042" s="10"/>
      <c r="G6042" s="10"/>
      <c r="H6042" s="10"/>
      <c r="I6042" s="10"/>
      <c r="J6042" s="10"/>
      <c r="K6042" s="11"/>
      <c r="L6042" s="11"/>
      <c r="M6042" s="12"/>
      <c r="N6042" s="12"/>
      <c r="O6042" s="12"/>
      <c r="P6042" s="12"/>
      <c r="Q6042" s="12"/>
      <c r="R6042" s="12"/>
      <c r="S6042" s="12"/>
      <c r="T6042" s="12"/>
      <c r="U6042" s="12"/>
      <c r="V6042" s="12"/>
      <c r="W6042" s="12"/>
      <c r="X6042" s="12"/>
      <c r="Y6042" s="12"/>
      <c r="Z6042" s="12"/>
      <c r="AA6042" s="12"/>
      <c r="AB6042" s="12"/>
      <c r="AC6042" s="12"/>
      <c r="AD6042" s="12"/>
      <c r="AE6042" s="12"/>
      <c r="AF6042" s="12"/>
      <c r="AG6042" s="12"/>
      <c r="AH6042" s="12"/>
      <c r="AI6042" s="12"/>
      <c r="AJ6042" s="12"/>
      <c r="AK6042" s="12"/>
      <c r="AL6042" s="12"/>
      <c r="AM6042" s="12"/>
      <c r="AN6042" s="12"/>
      <c r="AO6042" s="12"/>
      <c r="AP6042" s="12"/>
      <c r="AQ6042" s="12"/>
      <c r="AR6042" s="12"/>
      <c r="AS6042" s="12"/>
      <c r="AT6042" s="12"/>
      <c r="AU6042" s="12"/>
      <c r="AV6042" s="12"/>
      <c r="AW6042" s="12"/>
      <c r="AX6042" s="12"/>
      <c r="AY6042" s="12"/>
      <c r="AZ6042" s="12"/>
      <c r="BA6042" s="12"/>
      <c r="BB6042" s="12"/>
      <c r="BC6042" s="12"/>
      <c r="BD6042" s="12"/>
      <c r="BE6042" s="12"/>
      <c r="BF6042" s="12"/>
      <c r="BG6042" s="12"/>
      <c r="BH6042" s="12"/>
      <c r="BI6042" s="12"/>
      <c r="BJ6042" s="13"/>
      <c r="BK6042" s="13"/>
      <c r="BL6042" s="13"/>
      <c r="BM6042" s="13"/>
      <c r="BN6042" s="13"/>
    </row>
    <row r="6043" spans="4:66" x14ac:dyDescent="0.25">
      <c r="D6043" s="6"/>
      <c r="E6043" s="10"/>
      <c r="F6043" s="10"/>
      <c r="G6043" s="10"/>
      <c r="H6043" s="10"/>
      <c r="I6043" s="10"/>
      <c r="J6043" s="10"/>
      <c r="K6043" s="11"/>
      <c r="L6043" s="11"/>
      <c r="M6043" s="12"/>
      <c r="N6043" s="12"/>
      <c r="O6043" s="12"/>
      <c r="P6043" s="12"/>
      <c r="Q6043" s="12"/>
      <c r="R6043" s="12"/>
      <c r="S6043" s="12"/>
      <c r="T6043" s="12"/>
      <c r="U6043" s="12"/>
      <c r="V6043" s="12"/>
      <c r="W6043" s="12"/>
      <c r="X6043" s="12"/>
      <c r="Y6043" s="12"/>
      <c r="Z6043" s="12"/>
      <c r="AA6043" s="12"/>
      <c r="AB6043" s="12"/>
      <c r="AC6043" s="12"/>
      <c r="AD6043" s="12"/>
      <c r="AE6043" s="12"/>
      <c r="AF6043" s="12"/>
      <c r="AG6043" s="12"/>
      <c r="AH6043" s="12"/>
      <c r="AI6043" s="12"/>
      <c r="AJ6043" s="12"/>
      <c r="AK6043" s="12"/>
      <c r="AL6043" s="12"/>
      <c r="AM6043" s="12"/>
      <c r="AN6043" s="12"/>
      <c r="AO6043" s="12"/>
      <c r="AP6043" s="12"/>
      <c r="AQ6043" s="12"/>
      <c r="AR6043" s="12"/>
      <c r="AS6043" s="12"/>
      <c r="AT6043" s="12"/>
      <c r="AU6043" s="12"/>
      <c r="AV6043" s="12"/>
      <c r="AW6043" s="12"/>
      <c r="AX6043" s="12"/>
      <c r="AY6043" s="12"/>
      <c r="AZ6043" s="12"/>
      <c r="BA6043" s="12"/>
      <c r="BB6043" s="12"/>
      <c r="BC6043" s="12"/>
      <c r="BD6043" s="12"/>
      <c r="BE6043" s="12"/>
      <c r="BF6043" s="12"/>
      <c r="BG6043" s="12"/>
      <c r="BH6043" s="12"/>
      <c r="BI6043" s="12"/>
      <c r="BJ6043" s="13"/>
      <c r="BK6043" s="13"/>
      <c r="BL6043" s="13"/>
      <c r="BM6043" s="13"/>
      <c r="BN6043" s="13"/>
    </row>
    <row r="6044" spans="4:66" x14ac:dyDescent="0.25">
      <c r="D6044" s="6"/>
      <c r="E6044" s="10"/>
      <c r="F6044" s="10"/>
      <c r="G6044" s="10"/>
      <c r="H6044" s="10"/>
      <c r="I6044" s="10"/>
      <c r="J6044" s="10"/>
      <c r="K6044" s="11"/>
      <c r="L6044" s="11"/>
      <c r="M6044" s="12"/>
      <c r="N6044" s="12"/>
      <c r="O6044" s="12"/>
      <c r="P6044" s="12"/>
      <c r="Q6044" s="12"/>
      <c r="R6044" s="12"/>
      <c r="S6044" s="12"/>
      <c r="T6044" s="12"/>
      <c r="U6044" s="12"/>
      <c r="V6044" s="12"/>
      <c r="W6044" s="12"/>
      <c r="X6044" s="12"/>
      <c r="Y6044" s="12"/>
      <c r="Z6044" s="12"/>
      <c r="AA6044" s="12"/>
      <c r="AB6044" s="12"/>
      <c r="AC6044" s="12"/>
      <c r="AD6044" s="12"/>
      <c r="AE6044" s="12"/>
      <c r="AF6044" s="12"/>
      <c r="AG6044" s="12"/>
      <c r="AH6044" s="12"/>
      <c r="AI6044" s="12"/>
      <c r="AJ6044" s="12"/>
      <c r="AK6044" s="12"/>
      <c r="AL6044" s="12"/>
      <c r="AM6044" s="12"/>
      <c r="AN6044" s="12"/>
      <c r="AO6044" s="12"/>
      <c r="AP6044" s="12"/>
      <c r="AQ6044" s="12"/>
      <c r="AR6044" s="12"/>
      <c r="AS6044" s="12"/>
      <c r="AT6044" s="12"/>
      <c r="AU6044" s="12"/>
      <c r="AV6044" s="12"/>
      <c r="AW6044" s="12"/>
      <c r="AX6044" s="12"/>
      <c r="AY6044" s="12"/>
      <c r="AZ6044" s="12"/>
      <c r="BA6044" s="12"/>
      <c r="BB6044" s="12"/>
      <c r="BC6044" s="12"/>
      <c r="BD6044" s="12"/>
      <c r="BE6044" s="12"/>
      <c r="BF6044" s="12"/>
      <c r="BG6044" s="12"/>
      <c r="BH6044" s="12"/>
      <c r="BI6044" s="12"/>
      <c r="BJ6044" s="13"/>
      <c r="BK6044" s="13"/>
      <c r="BL6044" s="13"/>
      <c r="BM6044" s="13"/>
      <c r="BN6044" s="13"/>
    </row>
    <row r="6045" spans="4:66" x14ac:dyDescent="0.25">
      <c r="D6045" s="6"/>
      <c r="E6045" s="10"/>
      <c r="F6045" s="10"/>
      <c r="G6045" s="10"/>
      <c r="H6045" s="10"/>
      <c r="I6045" s="10"/>
      <c r="J6045" s="10"/>
      <c r="K6045" s="11"/>
      <c r="L6045" s="11"/>
      <c r="M6045" s="12"/>
      <c r="N6045" s="12"/>
      <c r="O6045" s="12"/>
      <c r="P6045" s="12"/>
      <c r="Q6045" s="12"/>
      <c r="R6045" s="12"/>
      <c r="S6045" s="12"/>
      <c r="T6045" s="12"/>
      <c r="U6045" s="12"/>
      <c r="V6045" s="12"/>
      <c r="W6045" s="12"/>
      <c r="X6045" s="12"/>
      <c r="Y6045" s="12"/>
      <c r="Z6045" s="12"/>
      <c r="AA6045" s="12"/>
      <c r="AB6045" s="12"/>
      <c r="AC6045" s="12"/>
      <c r="AD6045" s="12"/>
      <c r="AE6045" s="12"/>
      <c r="AF6045" s="12"/>
      <c r="AG6045" s="12"/>
      <c r="AH6045" s="12"/>
      <c r="AI6045" s="12"/>
      <c r="AJ6045" s="12"/>
      <c r="AK6045" s="12"/>
      <c r="AL6045" s="12"/>
      <c r="AM6045" s="12"/>
      <c r="AN6045" s="12"/>
      <c r="AO6045" s="12"/>
      <c r="AP6045" s="12"/>
      <c r="AQ6045" s="12"/>
      <c r="AR6045" s="12"/>
      <c r="AS6045" s="12"/>
      <c r="AT6045" s="12"/>
      <c r="AU6045" s="12"/>
      <c r="AV6045" s="12"/>
      <c r="AW6045" s="12"/>
      <c r="AX6045" s="12"/>
      <c r="AY6045" s="12"/>
      <c r="AZ6045" s="12"/>
      <c r="BA6045" s="12"/>
      <c r="BB6045" s="12"/>
      <c r="BC6045" s="12"/>
      <c r="BD6045" s="12"/>
      <c r="BE6045" s="12"/>
      <c r="BF6045" s="12"/>
      <c r="BG6045" s="12"/>
      <c r="BH6045" s="12"/>
      <c r="BI6045" s="12"/>
      <c r="BJ6045" s="13"/>
      <c r="BK6045" s="13"/>
      <c r="BL6045" s="13"/>
      <c r="BM6045" s="13"/>
      <c r="BN6045" s="13"/>
    </row>
    <row r="6046" spans="4:66" x14ac:dyDescent="0.25">
      <c r="D6046" s="6"/>
      <c r="E6046" s="10"/>
      <c r="F6046" s="10"/>
      <c r="G6046" s="10"/>
      <c r="H6046" s="10"/>
      <c r="I6046" s="10"/>
      <c r="J6046" s="10"/>
      <c r="K6046" s="11"/>
      <c r="L6046" s="11"/>
      <c r="M6046" s="12"/>
      <c r="N6046" s="12"/>
      <c r="O6046" s="12"/>
      <c r="P6046" s="12"/>
      <c r="Q6046" s="12"/>
      <c r="R6046" s="12"/>
      <c r="S6046" s="12"/>
      <c r="T6046" s="12"/>
      <c r="U6046" s="12"/>
      <c r="V6046" s="12"/>
      <c r="W6046" s="12"/>
      <c r="X6046" s="12"/>
      <c r="Y6046" s="12"/>
      <c r="Z6046" s="12"/>
      <c r="AA6046" s="12"/>
      <c r="AB6046" s="12"/>
      <c r="AC6046" s="12"/>
      <c r="AD6046" s="12"/>
      <c r="AE6046" s="12"/>
      <c r="AF6046" s="12"/>
      <c r="AG6046" s="12"/>
      <c r="AH6046" s="12"/>
      <c r="AI6046" s="12"/>
      <c r="AJ6046" s="12"/>
      <c r="AK6046" s="12"/>
      <c r="AL6046" s="12"/>
      <c r="AM6046" s="12"/>
      <c r="AN6046" s="12"/>
      <c r="AO6046" s="12"/>
      <c r="AP6046" s="12"/>
      <c r="AQ6046" s="12"/>
      <c r="AR6046" s="12"/>
      <c r="AS6046" s="12"/>
      <c r="AT6046" s="12"/>
      <c r="AU6046" s="12"/>
      <c r="AV6046" s="12"/>
      <c r="AW6046" s="12"/>
      <c r="AX6046" s="12"/>
      <c r="AY6046" s="12"/>
      <c r="AZ6046" s="12"/>
      <c r="BA6046" s="12"/>
      <c r="BB6046" s="12"/>
      <c r="BC6046" s="12"/>
      <c r="BD6046" s="12"/>
      <c r="BE6046" s="12"/>
      <c r="BF6046" s="12"/>
      <c r="BG6046" s="12"/>
      <c r="BH6046" s="12"/>
      <c r="BI6046" s="12"/>
      <c r="BJ6046" s="13"/>
      <c r="BK6046" s="13"/>
      <c r="BL6046" s="13"/>
      <c r="BM6046" s="13"/>
      <c r="BN6046" s="13"/>
    </row>
    <row r="6047" spans="4:66" x14ac:dyDescent="0.25">
      <c r="D6047" s="6"/>
      <c r="E6047" s="10"/>
      <c r="F6047" s="10"/>
      <c r="G6047" s="10"/>
      <c r="H6047" s="10"/>
      <c r="I6047" s="10"/>
      <c r="J6047" s="10"/>
      <c r="K6047" s="11"/>
      <c r="L6047" s="11"/>
      <c r="M6047" s="12"/>
      <c r="N6047" s="12"/>
      <c r="O6047" s="12"/>
      <c r="P6047" s="12"/>
      <c r="Q6047" s="12"/>
      <c r="R6047" s="12"/>
      <c r="S6047" s="12"/>
      <c r="T6047" s="12"/>
      <c r="U6047" s="12"/>
      <c r="V6047" s="12"/>
      <c r="W6047" s="12"/>
      <c r="X6047" s="12"/>
      <c r="Y6047" s="12"/>
      <c r="Z6047" s="12"/>
      <c r="AA6047" s="12"/>
      <c r="AB6047" s="12"/>
      <c r="AC6047" s="12"/>
      <c r="AD6047" s="12"/>
      <c r="AE6047" s="12"/>
      <c r="AF6047" s="12"/>
      <c r="AG6047" s="12"/>
      <c r="AH6047" s="12"/>
      <c r="AI6047" s="12"/>
      <c r="AJ6047" s="12"/>
      <c r="AK6047" s="12"/>
      <c r="AL6047" s="12"/>
      <c r="AM6047" s="12"/>
      <c r="AN6047" s="12"/>
      <c r="AO6047" s="12"/>
      <c r="AP6047" s="12"/>
      <c r="AQ6047" s="12"/>
      <c r="AR6047" s="12"/>
      <c r="AS6047" s="12"/>
      <c r="AT6047" s="12"/>
      <c r="AU6047" s="12"/>
      <c r="AV6047" s="12"/>
      <c r="AW6047" s="12"/>
      <c r="AX6047" s="12"/>
      <c r="AY6047" s="12"/>
      <c r="AZ6047" s="12"/>
      <c r="BA6047" s="12"/>
      <c r="BB6047" s="12"/>
      <c r="BC6047" s="12"/>
      <c r="BD6047" s="12"/>
      <c r="BE6047" s="12"/>
      <c r="BF6047" s="12"/>
      <c r="BG6047" s="12"/>
      <c r="BH6047" s="12"/>
      <c r="BI6047" s="12"/>
      <c r="BJ6047" s="13"/>
      <c r="BK6047" s="13"/>
      <c r="BL6047" s="13"/>
      <c r="BM6047" s="13"/>
      <c r="BN6047" s="13"/>
    </row>
    <row r="6048" spans="4:66" x14ac:dyDescent="0.25">
      <c r="D6048" s="6"/>
      <c r="E6048" s="10"/>
      <c r="F6048" s="10"/>
      <c r="G6048" s="10"/>
      <c r="H6048" s="10"/>
      <c r="I6048" s="10"/>
      <c r="J6048" s="10"/>
      <c r="K6048" s="11"/>
      <c r="L6048" s="11"/>
      <c r="M6048" s="12"/>
      <c r="N6048" s="12"/>
      <c r="O6048" s="12"/>
      <c r="P6048" s="12"/>
      <c r="Q6048" s="12"/>
      <c r="R6048" s="12"/>
      <c r="S6048" s="12"/>
      <c r="T6048" s="12"/>
      <c r="U6048" s="12"/>
      <c r="V6048" s="12"/>
      <c r="W6048" s="12"/>
      <c r="X6048" s="12"/>
      <c r="Y6048" s="12"/>
      <c r="Z6048" s="12"/>
      <c r="AA6048" s="12"/>
      <c r="AB6048" s="12"/>
      <c r="AC6048" s="12"/>
      <c r="AD6048" s="12"/>
      <c r="AE6048" s="12"/>
      <c r="AF6048" s="12"/>
      <c r="AG6048" s="12"/>
      <c r="AH6048" s="12"/>
      <c r="AI6048" s="12"/>
      <c r="AJ6048" s="12"/>
      <c r="AK6048" s="12"/>
      <c r="AL6048" s="12"/>
      <c r="AM6048" s="12"/>
      <c r="AN6048" s="12"/>
      <c r="AO6048" s="12"/>
      <c r="AP6048" s="12"/>
      <c r="AQ6048" s="12"/>
      <c r="AR6048" s="12"/>
      <c r="AS6048" s="12"/>
      <c r="AT6048" s="12"/>
      <c r="AU6048" s="12"/>
      <c r="AV6048" s="12"/>
      <c r="AW6048" s="12"/>
      <c r="AX6048" s="12"/>
      <c r="AY6048" s="12"/>
      <c r="AZ6048" s="12"/>
      <c r="BA6048" s="12"/>
      <c r="BB6048" s="12"/>
      <c r="BC6048" s="12"/>
      <c r="BD6048" s="12"/>
      <c r="BE6048" s="12"/>
      <c r="BF6048" s="12"/>
      <c r="BG6048" s="12"/>
      <c r="BH6048" s="12"/>
      <c r="BI6048" s="12"/>
      <c r="BJ6048" s="13"/>
      <c r="BK6048" s="13"/>
      <c r="BL6048" s="13"/>
      <c r="BM6048" s="13"/>
      <c r="BN6048" s="13"/>
    </row>
    <row r="6049" spans="4:66" x14ac:dyDescent="0.25">
      <c r="D6049" s="6"/>
      <c r="E6049" s="10"/>
      <c r="F6049" s="10"/>
      <c r="G6049" s="10"/>
      <c r="H6049" s="10"/>
      <c r="I6049" s="10"/>
      <c r="J6049" s="10"/>
      <c r="K6049" s="11"/>
      <c r="L6049" s="11"/>
      <c r="M6049" s="12"/>
      <c r="N6049" s="12"/>
      <c r="O6049" s="12"/>
      <c r="P6049" s="12"/>
      <c r="Q6049" s="12"/>
      <c r="R6049" s="12"/>
      <c r="S6049" s="12"/>
      <c r="T6049" s="12"/>
      <c r="U6049" s="12"/>
      <c r="V6049" s="12"/>
      <c r="W6049" s="12"/>
      <c r="X6049" s="12"/>
      <c r="Y6049" s="12"/>
      <c r="Z6049" s="12"/>
      <c r="AA6049" s="12"/>
      <c r="AB6049" s="12"/>
      <c r="AC6049" s="12"/>
      <c r="AD6049" s="12"/>
      <c r="AE6049" s="12"/>
      <c r="AF6049" s="12"/>
      <c r="AG6049" s="12"/>
      <c r="AH6049" s="12"/>
      <c r="AI6049" s="12"/>
      <c r="AJ6049" s="12"/>
      <c r="AK6049" s="12"/>
      <c r="AL6049" s="12"/>
      <c r="AM6049" s="12"/>
      <c r="AN6049" s="12"/>
      <c r="AO6049" s="12"/>
      <c r="AP6049" s="12"/>
      <c r="AQ6049" s="12"/>
      <c r="AR6049" s="12"/>
      <c r="AS6049" s="12"/>
      <c r="AT6049" s="12"/>
      <c r="AU6049" s="12"/>
      <c r="AV6049" s="12"/>
      <c r="AW6049" s="12"/>
      <c r="AX6049" s="12"/>
      <c r="AY6049" s="12"/>
      <c r="AZ6049" s="12"/>
      <c r="BA6049" s="12"/>
      <c r="BB6049" s="12"/>
      <c r="BC6049" s="12"/>
      <c r="BD6049" s="12"/>
      <c r="BE6049" s="12"/>
      <c r="BF6049" s="12"/>
      <c r="BG6049" s="12"/>
      <c r="BH6049" s="12"/>
      <c r="BI6049" s="12"/>
      <c r="BJ6049" s="13"/>
      <c r="BK6049" s="13"/>
      <c r="BL6049" s="13"/>
      <c r="BM6049" s="13"/>
      <c r="BN6049" s="13"/>
    </row>
    <row r="6050" spans="4:66" x14ac:dyDescent="0.25">
      <c r="D6050" s="6"/>
      <c r="E6050" s="10"/>
      <c r="F6050" s="10"/>
      <c r="G6050" s="10"/>
      <c r="H6050" s="10"/>
      <c r="I6050" s="10"/>
      <c r="J6050" s="10"/>
      <c r="K6050" s="11"/>
      <c r="L6050" s="11"/>
      <c r="M6050" s="12"/>
      <c r="N6050" s="12"/>
      <c r="O6050" s="12"/>
      <c r="P6050" s="12"/>
      <c r="Q6050" s="12"/>
      <c r="R6050" s="12"/>
      <c r="S6050" s="12"/>
      <c r="T6050" s="12"/>
      <c r="U6050" s="12"/>
      <c r="V6050" s="12"/>
      <c r="W6050" s="12"/>
      <c r="X6050" s="12"/>
      <c r="Y6050" s="12"/>
      <c r="Z6050" s="12"/>
      <c r="AA6050" s="12"/>
      <c r="AB6050" s="12"/>
      <c r="AC6050" s="12"/>
      <c r="AD6050" s="12"/>
      <c r="AE6050" s="12"/>
      <c r="AF6050" s="12"/>
      <c r="AG6050" s="12"/>
      <c r="AH6050" s="12"/>
      <c r="AI6050" s="12"/>
      <c r="AJ6050" s="12"/>
      <c r="AK6050" s="12"/>
      <c r="AL6050" s="12"/>
      <c r="AM6050" s="12"/>
      <c r="AN6050" s="12"/>
      <c r="AO6050" s="12"/>
      <c r="AP6050" s="12"/>
      <c r="AQ6050" s="12"/>
      <c r="AR6050" s="12"/>
      <c r="AS6050" s="12"/>
      <c r="AT6050" s="12"/>
      <c r="AU6050" s="12"/>
      <c r="AV6050" s="12"/>
      <c r="AW6050" s="12"/>
      <c r="AX6050" s="12"/>
      <c r="AY6050" s="12"/>
      <c r="AZ6050" s="12"/>
      <c r="BA6050" s="12"/>
      <c r="BB6050" s="12"/>
      <c r="BC6050" s="12"/>
      <c r="BD6050" s="12"/>
      <c r="BE6050" s="12"/>
      <c r="BF6050" s="12"/>
      <c r="BG6050" s="12"/>
      <c r="BH6050" s="12"/>
      <c r="BI6050" s="12"/>
      <c r="BJ6050" s="13"/>
      <c r="BK6050" s="13"/>
      <c r="BL6050" s="13"/>
      <c r="BM6050" s="13"/>
      <c r="BN6050" s="13"/>
    </row>
    <row r="6051" spans="4:66" x14ac:dyDescent="0.25">
      <c r="D6051" s="6"/>
      <c r="E6051" s="10"/>
      <c r="F6051" s="10"/>
      <c r="G6051" s="10"/>
      <c r="H6051" s="10"/>
      <c r="I6051" s="10"/>
      <c r="J6051" s="10"/>
      <c r="K6051" s="11"/>
      <c r="L6051" s="11"/>
      <c r="M6051" s="12"/>
      <c r="N6051" s="12"/>
      <c r="O6051" s="12"/>
      <c r="P6051" s="12"/>
      <c r="Q6051" s="12"/>
      <c r="R6051" s="12"/>
      <c r="S6051" s="12"/>
      <c r="T6051" s="12"/>
      <c r="U6051" s="12"/>
      <c r="V6051" s="12"/>
      <c r="W6051" s="12"/>
      <c r="X6051" s="12"/>
      <c r="Y6051" s="12"/>
      <c r="Z6051" s="12"/>
      <c r="AA6051" s="12"/>
      <c r="AB6051" s="12"/>
      <c r="AC6051" s="12"/>
      <c r="AD6051" s="12"/>
      <c r="AE6051" s="12"/>
      <c r="AF6051" s="12"/>
      <c r="AG6051" s="12"/>
      <c r="AH6051" s="12"/>
      <c r="AI6051" s="12"/>
      <c r="AJ6051" s="12"/>
      <c r="AK6051" s="12"/>
      <c r="AL6051" s="12"/>
      <c r="AM6051" s="12"/>
      <c r="AN6051" s="12"/>
      <c r="AO6051" s="12"/>
      <c r="AP6051" s="12"/>
      <c r="AQ6051" s="12"/>
      <c r="AR6051" s="12"/>
      <c r="AS6051" s="12"/>
      <c r="AT6051" s="12"/>
      <c r="AU6051" s="12"/>
      <c r="AV6051" s="12"/>
      <c r="AW6051" s="12"/>
      <c r="AX6051" s="12"/>
      <c r="AY6051" s="12"/>
      <c r="AZ6051" s="12"/>
      <c r="BA6051" s="12"/>
      <c r="BB6051" s="12"/>
      <c r="BC6051" s="12"/>
      <c r="BD6051" s="12"/>
      <c r="BE6051" s="12"/>
      <c r="BF6051" s="12"/>
      <c r="BG6051" s="12"/>
      <c r="BH6051" s="12"/>
      <c r="BI6051" s="12"/>
      <c r="BJ6051" s="13"/>
      <c r="BK6051" s="13"/>
      <c r="BL6051" s="13"/>
      <c r="BM6051" s="13"/>
      <c r="BN6051" s="13"/>
    </row>
    <row r="6052" spans="4:66" x14ac:dyDescent="0.25">
      <c r="D6052" s="6"/>
      <c r="E6052" s="10"/>
      <c r="F6052" s="10"/>
      <c r="G6052" s="10"/>
      <c r="H6052" s="10"/>
      <c r="I6052" s="10"/>
      <c r="J6052" s="10"/>
      <c r="K6052" s="11"/>
      <c r="L6052" s="11"/>
      <c r="M6052" s="12"/>
      <c r="N6052" s="12"/>
      <c r="O6052" s="12"/>
      <c r="P6052" s="12"/>
      <c r="Q6052" s="12"/>
      <c r="R6052" s="12"/>
      <c r="S6052" s="12"/>
      <c r="T6052" s="12"/>
      <c r="U6052" s="12"/>
      <c r="V6052" s="12"/>
      <c r="W6052" s="12"/>
      <c r="X6052" s="12"/>
      <c r="Y6052" s="12"/>
      <c r="Z6052" s="12"/>
      <c r="AA6052" s="12"/>
      <c r="AB6052" s="12"/>
      <c r="AC6052" s="12"/>
      <c r="AD6052" s="12"/>
      <c r="AE6052" s="12"/>
      <c r="AF6052" s="12"/>
      <c r="AG6052" s="12"/>
      <c r="AH6052" s="12"/>
      <c r="AI6052" s="12"/>
      <c r="AJ6052" s="12"/>
      <c r="AK6052" s="12"/>
      <c r="AL6052" s="12"/>
      <c r="AM6052" s="12"/>
      <c r="AN6052" s="12"/>
      <c r="AO6052" s="12"/>
      <c r="AP6052" s="12"/>
      <c r="AQ6052" s="12"/>
      <c r="AR6052" s="12"/>
      <c r="AS6052" s="12"/>
      <c r="AT6052" s="12"/>
      <c r="AU6052" s="12"/>
      <c r="AV6052" s="12"/>
      <c r="AW6052" s="12"/>
      <c r="AX6052" s="12"/>
      <c r="AY6052" s="12"/>
      <c r="AZ6052" s="12"/>
      <c r="BA6052" s="12"/>
      <c r="BB6052" s="12"/>
      <c r="BC6052" s="12"/>
      <c r="BD6052" s="12"/>
      <c r="BE6052" s="12"/>
      <c r="BF6052" s="12"/>
      <c r="BG6052" s="12"/>
      <c r="BH6052" s="12"/>
      <c r="BI6052" s="12"/>
      <c r="BJ6052" s="13"/>
      <c r="BK6052" s="13"/>
      <c r="BL6052" s="13"/>
      <c r="BM6052" s="13"/>
      <c r="BN6052" s="13"/>
    </row>
    <row r="6053" spans="4:66" x14ac:dyDescent="0.25">
      <c r="D6053" s="6"/>
      <c r="E6053" s="10"/>
      <c r="F6053" s="10"/>
      <c r="G6053" s="10"/>
      <c r="H6053" s="10"/>
      <c r="I6053" s="10"/>
      <c r="J6053" s="10"/>
      <c r="K6053" s="11"/>
      <c r="L6053" s="11"/>
      <c r="M6053" s="12"/>
      <c r="N6053" s="12"/>
      <c r="O6053" s="12"/>
      <c r="P6053" s="12"/>
      <c r="Q6053" s="12"/>
      <c r="R6053" s="12"/>
      <c r="S6053" s="12"/>
      <c r="T6053" s="12"/>
      <c r="U6053" s="12"/>
      <c r="V6053" s="12"/>
      <c r="W6053" s="12"/>
      <c r="X6053" s="12"/>
      <c r="Y6053" s="12"/>
      <c r="Z6053" s="12"/>
      <c r="AA6053" s="12"/>
      <c r="AB6053" s="12"/>
      <c r="AC6053" s="12"/>
      <c r="AD6053" s="12"/>
      <c r="AE6053" s="12"/>
      <c r="AF6053" s="12"/>
      <c r="AG6053" s="12"/>
      <c r="AH6053" s="12"/>
      <c r="AI6053" s="12"/>
      <c r="AJ6053" s="12"/>
      <c r="AK6053" s="12"/>
      <c r="AL6053" s="12"/>
      <c r="AM6053" s="12"/>
      <c r="AN6053" s="12"/>
      <c r="AO6053" s="12"/>
      <c r="AP6053" s="12"/>
      <c r="AQ6053" s="12"/>
      <c r="AR6053" s="12"/>
      <c r="AS6053" s="12"/>
      <c r="AT6053" s="12"/>
      <c r="AU6053" s="12"/>
      <c r="AV6053" s="12"/>
      <c r="AW6053" s="12"/>
      <c r="AX6053" s="12"/>
      <c r="AY6053" s="12"/>
      <c r="AZ6053" s="12"/>
      <c r="BA6053" s="12"/>
      <c r="BB6053" s="12"/>
      <c r="BC6053" s="12"/>
      <c r="BD6053" s="12"/>
      <c r="BE6053" s="12"/>
      <c r="BF6053" s="12"/>
      <c r="BG6053" s="12"/>
      <c r="BH6053" s="12"/>
      <c r="BI6053" s="12"/>
      <c r="BJ6053" s="13"/>
      <c r="BK6053" s="13"/>
      <c r="BL6053" s="13"/>
      <c r="BM6053" s="13"/>
      <c r="BN6053" s="13"/>
    </row>
    <row r="6054" spans="4:66" x14ac:dyDescent="0.25">
      <c r="D6054" s="6"/>
      <c r="E6054" s="10"/>
      <c r="F6054" s="10"/>
      <c r="G6054" s="10"/>
      <c r="H6054" s="10"/>
      <c r="I6054" s="10"/>
      <c r="J6054" s="10"/>
      <c r="K6054" s="11"/>
      <c r="L6054" s="11"/>
      <c r="M6054" s="12"/>
      <c r="N6054" s="12"/>
      <c r="O6054" s="12"/>
      <c r="P6054" s="12"/>
      <c r="Q6054" s="12"/>
      <c r="R6054" s="12"/>
      <c r="S6054" s="12"/>
      <c r="T6054" s="12"/>
      <c r="U6054" s="12"/>
      <c r="V6054" s="12"/>
      <c r="W6054" s="12"/>
      <c r="X6054" s="12"/>
      <c r="Y6054" s="12"/>
      <c r="Z6054" s="12"/>
      <c r="AA6054" s="12"/>
      <c r="AB6054" s="12"/>
      <c r="AC6054" s="12"/>
      <c r="AD6054" s="12"/>
      <c r="AE6054" s="12"/>
      <c r="AF6054" s="12"/>
      <c r="AG6054" s="12"/>
      <c r="AH6054" s="12"/>
      <c r="AI6054" s="12"/>
      <c r="AJ6054" s="12"/>
      <c r="AK6054" s="12"/>
      <c r="AL6054" s="12"/>
      <c r="AM6054" s="12"/>
      <c r="AN6054" s="12"/>
      <c r="AO6054" s="12"/>
      <c r="AP6054" s="12"/>
      <c r="AQ6054" s="12"/>
      <c r="AR6054" s="12"/>
      <c r="AS6054" s="12"/>
      <c r="AT6054" s="12"/>
      <c r="AU6054" s="12"/>
      <c r="AV6054" s="12"/>
      <c r="AW6054" s="12"/>
      <c r="AX6054" s="12"/>
      <c r="AY6054" s="12"/>
      <c r="AZ6054" s="12"/>
      <c r="BA6054" s="12"/>
      <c r="BB6054" s="12"/>
      <c r="BC6054" s="12"/>
      <c r="BD6054" s="12"/>
      <c r="BE6054" s="12"/>
      <c r="BF6054" s="12"/>
      <c r="BG6054" s="12"/>
      <c r="BH6054" s="12"/>
      <c r="BI6054" s="12"/>
      <c r="BJ6054" s="13"/>
      <c r="BK6054" s="13"/>
      <c r="BL6054" s="13"/>
      <c r="BM6054" s="13"/>
      <c r="BN6054" s="13"/>
    </row>
    <row r="6055" spans="4:66" x14ac:dyDescent="0.25">
      <c r="D6055" s="6"/>
      <c r="E6055" s="10"/>
      <c r="F6055" s="10"/>
      <c r="G6055" s="10"/>
      <c r="H6055" s="10"/>
      <c r="I6055" s="10"/>
      <c r="J6055" s="10"/>
      <c r="K6055" s="11"/>
      <c r="L6055" s="11"/>
      <c r="M6055" s="12"/>
      <c r="N6055" s="12"/>
      <c r="O6055" s="12"/>
      <c r="P6055" s="12"/>
      <c r="Q6055" s="12"/>
      <c r="R6055" s="12"/>
      <c r="S6055" s="12"/>
      <c r="T6055" s="12"/>
      <c r="U6055" s="12"/>
      <c r="V6055" s="12"/>
      <c r="W6055" s="12"/>
      <c r="X6055" s="12"/>
      <c r="Y6055" s="12"/>
      <c r="Z6055" s="12"/>
      <c r="AA6055" s="12"/>
      <c r="AB6055" s="12"/>
      <c r="AC6055" s="12"/>
      <c r="AD6055" s="12"/>
      <c r="AE6055" s="12"/>
      <c r="AF6055" s="12"/>
      <c r="AG6055" s="12"/>
      <c r="AH6055" s="12"/>
      <c r="AI6055" s="12"/>
      <c r="AJ6055" s="12"/>
      <c r="AK6055" s="12"/>
      <c r="AL6055" s="12"/>
      <c r="AM6055" s="12"/>
      <c r="AN6055" s="12"/>
      <c r="AO6055" s="12"/>
      <c r="AP6055" s="12"/>
      <c r="AQ6055" s="12"/>
      <c r="AR6055" s="12"/>
      <c r="AS6055" s="12"/>
      <c r="AT6055" s="12"/>
      <c r="AU6055" s="12"/>
      <c r="AV6055" s="12"/>
      <c r="AW6055" s="12"/>
      <c r="AX6055" s="12"/>
      <c r="AY6055" s="12"/>
      <c r="AZ6055" s="12"/>
      <c r="BA6055" s="12"/>
      <c r="BB6055" s="12"/>
      <c r="BC6055" s="12"/>
      <c r="BD6055" s="12"/>
      <c r="BE6055" s="12"/>
      <c r="BF6055" s="12"/>
      <c r="BG6055" s="12"/>
      <c r="BH6055" s="12"/>
      <c r="BI6055" s="12"/>
      <c r="BJ6055" s="13"/>
      <c r="BK6055" s="13"/>
      <c r="BL6055" s="13"/>
      <c r="BM6055" s="13"/>
      <c r="BN6055" s="13"/>
    </row>
    <row r="6056" spans="4:66" x14ac:dyDescent="0.25">
      <c r="D6056" s="6"/>
      <c r="E6056" s="10"/>
      <c r="F6056" s="10"/>
      <c r="G6056" s="10"/>
      <c r="H6056" s="10"/>
      <c r="I6056" s="10"/>
      <c r="J6056" s="10"/>
      <c r="K6056" s="11"/>
      <c r="L6056" s="11"/>
      <c r="M6056" s="12"/>
      <c r="N6056" s="12"/>
      <c r="O6056" s="12"/>
      <c r="P6056" s="12"/>
      <c r="Q6056" s="12"/>
      <c r="R6056" s="12"/>
      <c r="S6056" s="12"/>
      <c r="T6056" s="12"/>
      <c r="U6056" s="12"/>
      <c r="V6056" s="12"/>
      <c r="W6056" s="12"/>
      <c r="X6056" s="12"/>
      <c r="Y6056" s="12"/>
      <c r="Z6056" s="12"/>
      <c r="AA6056" s="12"/>
      <c r="AB6056" s="12"/>
      <c r="AC6056" s="12"/>
      <c r="AD6056" s="12"/>
      <c r="AE6056" s="12"/>
      <c r="AF6056" s="12"/>
      <c r="AG6056" s="12"/>
      <c r="AH6056" s="12"/>
      <c r="AI6056" s="12"/>
      <c r="AJ6056" s="12"/>
      <c r="AK6056" s="12"/>
      <c r="AL6056" s="12"/>
      <c r="AM6056" s="12"/>
      <c r="AN6056" s="12"/>
      <c r="AO6056" s="12"/>
      <c r="AP6056" s="12"/>
      <c r="AQ6056" s="12"/>
      <c r="AR6056" s="12"/>
      <c r="AS6056" s="12"/>
      <c r="AT6056" s="12"/>
      <c r="AU6056" s="12"/>
      <c r="AV6056" s="12"/>
      <c r="AW6056" s="12"/>
      <c r="AX6056" s="12"/>
      <c r="AY6056" s="12"/>
      <c r="AZ6056" s="12"/>
      <c r="BA6056" s="12"/>
      <c r="BB6056" s="12"/>
      <c r="BC6056" s="12"/>
      <c r="BD6056" s="12"/>
      <c r="BE6056" s="12"/>
      <c r="BF6056" s="12"/>
      <c r="BG6056" s="12"/>
      <c r="BH6056" s="12"/>
      <c r="BI6056" s="12"/>
      <c r="BJ6056" s="13"/>
      <c r="BK6056" s="13"/>
      <c r="BL6056" s="13"/>
      <c r="BM6056" s="13"/>
      <c r="BN6056" s="13"/>
    </row>
    <row r="6057" spans="4:66" x14ac:dyDescent="0.25">
      <c r="D6057" s="6"/>
      <c r="E6057" s="10"/>
      <c r="F6057" s="10"/>
      <c r="G6057" s="10"/>
      <c r="H6057" s="10"/>
      <c r="I6057" s="10"/>
      <c r="J6057" s="10"/>
      <c r="K6057" s="11"/>
      <c r="L6057" s="11"/>
      <c r="M6057" s="12"/>
      <c r="N6057" s="12"/>
      <c r="O6057" s="12"/>
      <c r="P6057" s="12"/>
      <c r="Q6057" s="12"/>
      <c r="R6057" s="12"/>
      <c r="S6057" s="12"/>
      <c r="T6057" s="12"/>
      <c r="U6057" s="12"/>
      <c r="V6057" s="12"/>
      <c r="W6057" s="12"/>
      <c r="X6057" s="12"/>
      <c r="Y6057" s="12"/>
      <c r="Z6057" s="12"/>
      <c r="AA6057" s="12"/>
      <c r="AB6057" s="12"/>
      <c r="AC6057" s="12"/>
      <c r="AD6057" s="12"/>
      <c r="AE6057" s="12"/>
      <c r="AF6057" s="12"/>
      <c r="AG6057" s="12"/>
      <c r="AH6057" s="12"/>
      <c r="AI6057" s="12"/>
      <c r="AJ6057" s="12"/>
      <c r="AK6057" s="12"/>
      <c r="AL6057" s="12"/>
      <c r="AM6057" s="12"/>
      <c r="AN6057" s="12"/>
      <c r="AO6057" s="12"/>
      <c r="AP6057" s="12"/>
      <c r="AQ6057" s="12"/>
      <c r="AR6057" s="12"/>
      <c r="AS6057" s="12"/>
      <c r="AT6057" s="12"/>
      <c r="AU6057" s="12"/>
      <c r="AV6057" s="12"/>
      <c r="AW6057" s="12"/>
      <c r="AX6057" s="12"/>
      <c r="AY6057" s="12"/>
      <c r="AZ6057" s="12"/>
      <c r="BA6057" s="12"/>
      <c r="BB6057" s="12"/>
      <c r="BC6057" s="12"/>
      <c r="BD6057" s="12"/>
      <c r="BE6057" s="12"/>
      <c r="BF6057" s="12"/>
      <c r="BG6057" s="12"/>
      <c r="BH6057" s="12"/>
      <c r="BI6057" s="12"/>
      <c r="BJ6057" s="13"/>
      <c r="BK6057" s="13"/>
      <c r="BL6057" s="13"/>
      <c r="BM6057" s="13"/>
      <c r="BN6057" s="13"/>
    </row>
    <row r="6058" spans="4:66" x14ac:dyDescent="0.25">
      <c r="D6058" s="6"/>
      <c r="E6058" s="10"/>
      <c r="F6058" s="10"/>
      <c r="G6058" s="10"/>
      <c r="H6058" s="10"/>
      <c r="I6058" s="10"/>
      <c r="J6058" s="10"/>
      <c r="K6058" s="11"/>
      <c r="L6058" s="11"/>
      <c r="M6058" s="12"/>
      <c r="N6058" s="12"/>
      <c r="O6058" s="12"/>
      <c r="P6058" s="12"/>
      <c r="Q6058" s="12"/>
      <c r="R6058" s="12"/>
      <c r="S6058" s="12"/>
      <c r="T6058" s="12"/>
      <c r="U6058" s="12"/>
      <c r="V6058" s="12"/>
      <c r="W6058" s="12"/>
      <c r="X6058" s="12"/>
      <c r="Y6058" s="12"/>
      <c r="Z6058" s="12"/>
      <c r="AA6058" s="12"/>
      <c r="AB6058" s="12"/>
      <c r="AC6058" s="12"/>
      <c r="AD6058" s="12"/>
      <c r="AE6058" s="12"/>
      <c r="AF6058" s="12"/>
      <c r="AG6058" s="12"/>
      <c r="AH6058" s="12"/>
      <c r="AI6058" s="12"/>
      <c r="AJ6058" s="12"/>
      <c r="AK6058" s="12"/>
      <c r="AL6058" s="12"/>
      <c r="AM6058" s="12"/>
      <c r="AN6058" s="12"/>
      <c r="AO6058" s="12"/>
      <c r="AP6058" s="12"/>
      <c r="AQ6058" s="12"/>
      <c r="AR6058" s="12"/>
      <c r="AS6058" s="12"/>
      <c r="AT6058" s="12"/>
      <c r="AU6058" s="12"/>
      <c r="AV6058" s="12"/>
      <c r="AW6058" s="12"/>
      <c r="AX6058" s="12"/>
      <c r="AY6058" s="12"/>
      <c r="AZ6058" s="12"/>
      <c r="BA6058" s="12"/>
      <c r="BB6058" s="12"/>
      <c r="BC6058" s="12"/>
      <c r="BD6058" s="12"/>
      <c r="BE6058" s="12"/>
      <c r="BF6058" s="12"/>
      <c r="BG6058" s="12"/>
      <c r="BH6058" s="12"/>
      <c r="BI6058" s="12"/>
      <c r="BJ6058" s="13"/>
      <c r="BK6058" s="13"/>
      <c r="BL6058" s="13"/>
      <c r="BM6058" s="13"/>
      <c r="BN6058" s="13"/>
    </row>
    <row r="6059" spans="4:66" x14ac:dyDescent="0.25">
      <c r="D6059" s="6"/>
      <c r="E6059" s="10"/>
      <c r="F6059" s="10"/>
      <c r="G6059" s="10"/>
      <c r="H6059" s="10"/>
      <c r="I6059" s="10"/>
      <c r="J6059" s="10"/>
      <c r="K6059" s="11"/>
      <c r="L6059" s="11"/>
      <c r="M6059" s="12"/>
      <c r="N6059" s="12"/>
      <c r="O6059" s="12"/>
      <c r="P6059" s="12"/>
      <c r="Q6059" s="12"/>
      <c r="R6059" s="12"/>
      <c r="S6059" s="12"/>
      <c r="T6059" s="12"/>
      <c r="U6059" s="12"/>
      <c r="V6059" s="12"/>
      <c r="W6059" s="12"/>
      <c r="X6059" s="12"/>
      <c r="Y6059" s="12"/>
      <c r="Z6059" s="12"/>
      <c r="AA6059" s="12"/>
      <c r="AB6059" s="12"/>
      <c r="AC6059" s="12"/>
      <c r="AD6059" s="12"/>
      <c r="AE6059" s="12"/>
      <c r="AF6059" s="12"/>
      <c r="AG6059" s="12"/>
      <c r="AH6059" s="12"/>
      <c r="AI6059" s="12"/>
      <c r="AJ6059" s="12"/>
      <c r="AK6059" s="12"/>
      <c r="AL6059" s="12"/>
      <c r="AM6059" s="12"/>
      <c r="AN6059" s="12"/>
      <c r="AO6059" s="12"/>
      <c r="AP6059" s="12"/>
      <c r="AQ6059" s="12"/>
      <c r="AR6059" s="12"/>
      <c r="AS6059" s="12"/>
      <c r="AT6059" s="12"/>
      <c r="AU6059" s="12"/>
      <c r="AV6059" s="12"/>
      <c r="AW6059" s="12"/>
      <c r="AX6059" s="12"/>
      <c r="AY6059" s="12"/>
      <c r="AZ6059" s="12"/>
      <c r="BA6059" s="12"/>
      <c r="BB6059" s="12"/>
      <c r="BC6059" s="12"/>
      <c r="BD6059" s="12"/>
      <c r="BE6059" s="12"/>
      <c r="BF6059" s="12"/>
      <c r="BG6059" s="12"/>
      <c r="BH6059" s="12"/>
      <c r="BI6059" s="12"/>
      <c r="BJ6059" s="13"/>
      <c r="BK6059" s="13"/>
      <c r="BL6059" s="13"/>
      <c r="BM6059" s="13"/>
      <c r="BN6059" s="13"/>
    </row>
    <row r="6060" spans="4:66" x14ac:dyDescent="0.25">
      <c r="D6060" s="6"/>
      <c r="E6060" s="10"/>
      <c r="F6060" s="10"/>
      <c r="G6060" s="10"/>
      <c r="H6060" s="10"/>
      <c r="I6060" s="10"/>
      <c r="J6060" s="10"/>
      <c r="K6060" s="11"/>
      <c r="L6060" s="11"/>
      <c r="M6060" s="12"/>
      <c r="N6060" s="12"/>
      <c r="O6060" s="12"/>
      <c r="P6060" s="12"/>
      <c r="Q6060" s="12"/>
      <c r="R6060" s="12"/>
      <c r="S6060" s="12"/>
      <c r="T6060" s="12"/>
      <c r="U6060" s="12"/>
      <c r="V6060" s="12"/>
      <c r="W6060" s="12"/>
      <c r="X6060" s="12"/>
      <c r="Y6060" s="12"/>
      <c r="Z6060" s="12"/>
      <c r="AA6060" s="12"/>
      <c r="AB6060" s="12"/>
      <c r="AC6060" s="12"/>
      <c r="AD6060" s="12"/>
      <c r="AE6060" s="12"/>
      <c r="AF6060" s="12"/>
      <c r="AG6060" s="12"/>
      <c r="AH6060" s="12"/>
      <c r="AI6060" s="12"/>
      <c r="AJ6060" s="12"/>
      <c r="AK6060" s="12"/>
      <c r="AL6060" s="12"/>
      <c r="AM6060" s="12"/>
      <c r="AN6060" s="12"/>
      <c r="AO6060" s="12"/>
      <c r="AP6060" s="12"/>
      <c r="AQ6060" s="12"/>
      <c r="AR6060" s="12"/>
      <c r="AS6060" s="12"/>
      <c r="AT6060" s="12"/>
      <c r="AU6060" s="12"/>
      <c r="AV6060" s="12"/>
      <c r="AW6060" s="12"/>
      <c r="AX6060" s="12"/>
      <c r="AY6060" s="12"/>
      <c r="AZ6060" s="12"/>
      <c r="BA6060" s="12"/>
      <c r="BB6060" s="12"/>
      <c r="BC6060" s="12"/>
      <c r="BD6060" s="12"/>
      <c r="BE6060" s="12"/>
      <c r="BF6060" s="12"/>
      <c r="BG6060" s="12"/>
      <c r="BH6060" s="12"/>
      <c r="BI6060" s="12"/>
      <c r="BJ6060" s="13"/>
      <c r="BK6060" s="13"/>
      <c r="BL6060" s="13"/>
      <c r="BM6060" s="13"/>
      <c r="BN6060" s="13"/>
    </row>
    <row r="6061" spans="4:66" x14ac:dyDescent="0.25">
      <c r="D6061" s="6"/>
      <c r="E6061" s="10"/>
      <c r="F6061" s="10"/>
      <c r="G6061" s="10"/>
      <c r="H6061" s="10"/>
      <c r="I6061" s="10"/>
      <c r="J6061" s="10"/>
      <c r="K6061" s="11"/>
      <c r="L6061" s="11"/>
      <c r="M6061" s="12"/>
      <c r="N6061" s="12"/>
      <c r="O6061" s="12"/>
      <c r="P6061" s="12"/>
      <c r="Q6061" s="12"/>
      <c r="R6061" s="12"/>
      <c r="S6061" s="12"/>
      <c r="T6061" s="12"/>
      <c r="U6061" s="12"/>
      <c r="V6061" s="12"/>
      <c r="W6061" s="12"/>
      <c r="X6061" s="12"/>
      <c r="Y6061" s="12"/>
      <c r="Z6061" s="12"/>
      <c r="AA6061" s="12"/>
      <c r="AB6061" s="12"/>
      <c r="AC6061" s="12"/>
      <c r="AD6061" s="12"/>
      <c r="AE6061" s="12"/>
      <c r="AF6061" s="12"/>
      <c r="AG6061" s="12"/>
      <c r="AH6061" s="12"/>
      <c r="AI6061" s="12"/>
      <c r="AJ6061" s="12"/>
      <c r="AK6061" s="12"/>
      <c r="AL6061" s="12"/>
      <c r="AM6061" s="12"/>
      <c r="AN6061" s="12"/>
      <c r="AO6061" s="12"/>
      <c r="AP6061" s="12"/>
      <c r="AQ6061" s="12"/>
      <c r="AR6061" s="12"/>
      <c r="AS6061" s="12"/>
      <c r="AT6061" s="12"/>
      <c r="AU6061" s="12"/>
      <c r="AV6061" s="12"/>
      <c r="AW6061" s="12"/>
      <c r="AX6061" s="12"/>
      <c r="AY6061" s="12"/>
      <c r="AZ6061" s="12"/>
      <c r="BA6061" s="12"/>
      <c r="BB6061" s="12"/>
      <c r="BC6061" s="12"/>
      <c r="BD6061" s="12"/>
      <c r="BE6061" s="12"/>
      <c r="BF6061" s="12"/>
      <c r="BG6061" s="12"/>
      <c r="BH6061" s="12"/>
      <c r="BI6061" s="12"/>
      <c r="BJ6061" s="13"/>
      <c r="BK6061" s="13"/>
      <c r="BL6061" s="13"/>
      <c r="BM6061" s="13"/>
      <c r="BN6061" s="13"/>
    </row>
    <row r="6062" spans="4:66" x14ac:dyDescent="0.25">
      <c r="D6062" s="6"/>
      <c r="E6062" s="10"/>
      <c r="F6062" s="10"/>
      <c r="G6062" s="10"/>
      <c r="H6062" s="10"/>
      <c r="I6062" s="10"/>
      <c r="J6062" s="10"/>
      <c r="K6062" s="11"/>
      <c r="L6062" s="11"/>
      <c r="M6062" s="12"/>
      <c r="N6062" s="12"/>
      <c r="O6062" s="12"/>
      <c r="P6062" s="12"/>
      <c r="Q6062" s="12"/>
      <c r="R6062" s="12"/>
      <c r="S6062" s="12"/>
      <c r="T6062" s="12"/>
      <c r="U6062" s="12"/>
      <c r="V6062" s="12"/>
      <c r="W6062" s="12"/>
      <c r="X6062" s="12"/>
      <c r="Y6062" s="12"/>
      <c r="Z6062" s="12"/>
      <c r="AA6062" s="12"/>
      <c r="AB6062" s="12"/>
      <c r="AC6062" s="12"/>
      <c r="AD6062" s="12"/>
      <c r="AE6062" s="12"/>
      <c r="AF6062" s="12"/>
      <c r="AG6062" s="12"/>
      <c r="AH6062" s="12"/>
      <c r="AI6062" s="12"/>
      <c r="AJ6062" s="12"/>
      <c r="AK6062" s="12"/>
      <c r="AL6062" s="12"/>
      <c r="AM6062" s="12"/>
      <c r="AN6062" s="12"/>
      <c r="AO6062" s="12"/>
      <c r="AP6062" s="12"/>
      <c r="AQ6062" s="12"/>
      <c r="AR6062" s="12"/>
      <c r="AS6062" s="12"/>
      <c r="AT6062" s="12"/>
      <c r="AU6062" s="12"/>
      <c r="AV6062" s="12"/>
      <c r="AW6062" s="12"/>
      <c r="AX6062" s="12"/>
      <c r="AY6062" s="12"/>
      <c r="AZ6062" s="12"/>
      <c r="BA6062" s="12"/>
      <c r="BB6062" s="12"/>
      <c r="BC6062" s="12"/>
      <c r="BD6062" s="12"/>
      <c r="BE6062" s="12"/>
      <c r="BF6062" s="12"/>
      <c r="BG6062" s="12"/>
      <c r="BH6062" s="12"/>
      <c r="BI6062" s="12"/>
      <c r="BJ6062" s="13"/>
      <c r="BK6062" s="13"/>
      <c r="BL6062" s="13"/>
      <c r="BM6062" s="13"/>
      <c r="BN6062" s="13"/>
    </row>
    <row r="6063" spans="4:66" x14ac:dyDescent="0.25">
      <c r="D6063" s="6"/>
      <c r="E6063" s="10"/>
      <c r="F6063" s="10"/>
      <c r="G6063" s="10"/>
      <c r="H6063" s="10"/>
      <c r="I6063" s="10"/>
      <c r="J6063" s="10"/>
      <c r="K6063" s="11"/>
      <c r="L6063" s="11"/>
      <c r="M6063" s="12"/>
      <c r="N6063" s="12"/>
      <c r="O6063" s="12"/>
      <c r="P6063" s="12"/>
      <c r="Q6063" s="12"/>
      <c r="R6063" s="12"/>
      <c r="S6063" s="12"/>
      <c r="T6063" s="12"/>
      <c r="U6063" s="12"/>
      <c r="V6063" s="12"/>
      <c r="W6063" s="12"/>
      <c r="X6063" s="12"/>
      <c r="Y6063" s="12"/>
      <c r="Z6063" s="12"/>
      <c r="AA6063" s="12"/>
      <c r="AB6063" s="12"/>
      <c r="AC6063" s="12"/>
      <c r="AD6063" s="12"/>
      <c r="AE6063" s="12"/>
      <c r="AF6063" s="12"/>
      <c r="AG6063" s="12"/>
      <c r="AH6063" s="12"/>
      <c r="AI6063" s="12"/>
      <c r="AJ6063" s="12"/>
      <c r="AK6063" s="12"/>
      <c r="AL6063" s="12"/>
      <c r="AM6063" s="12"/>
      <c r="AN6063" s="12"/>
      <c r="AO6063" s="12"/>
      <c r="AP6063" s="12"/>
      <c r="AQ6063" s="12"/>
      <c r="AR6063" s="12"/>
      <c r="AS6063" s="12"/>
      <c r="AT6063" s="12"/>
      <c r="AU6063" s="12"/>
      <c r="AV6063" s="12"/>
      <c r="AW6063" s="12"/>
      <c r="AX6063" s="12"/>
      <c r="AY6063" s="12"/>
      <c r="AZ6063" s="12"/>
      <c r="BA6063" s="12"/>
      <c r="BB6063" s="12"/>
      <c r="BC6063" s="12"/>
      <c r="BD6063" s="12"/>
      <c r="BE6063" s="12"/>
      <c r="BF6063" s="12"/>
      <c r="BG6063" s="12"/>
      <c r="BH6063" s="12"/>
      <c r="BI6063" s="12"/>
      <c r="BJ6063" s="13"/>
      <c r="BK6063" s="13"/>
      <c r="BL6063" s="13"/>
      <c r="BM6063" s="13"/>
      <c r="BN6063" s="13"/>
    </row>
    <row r="6064" spans="4:66" x14ac:dyDescent="0.25">
      <c r="D6064" s="6"/>
      <c r="E6064" s="10"/>
      <c r="F6064" s="10"/>
      <c r="G6064" s="10"/>
      <c r="H6064" s="10"/>
      <c r="I6064" s="10"/>
      <c r="J6064" s="10"/>
      <c r="K6064" s="11"/>
      <c r="L6064" s="11"/>
      <c r="M6064" s="12"/>
      <c r="N6064" s="12"/>
      <c r="O6064" s="12"/>
      <c r="P6064" s="12"/>
      <c r="Q6064" s="12"/>
      <c r="R6064" s="12"/>
      <c r="S6064" s="12"/>
      <c r="T6064" s="12"/>
      <c r="U6064" s="12"/>
      <c r="V6064" s="12"/>
      <c r="W6064" s="12"/>
      <c r="X6064" s="12"/>
      <c r="Y6064" s="12"/>
      <c r="Z6064" s="12"/>
      <c r="AA6064" s="12"/>
      <c r="AB6064" s="12"/>
      <c r="AC6064" s="12"/>
      <c r="AD6064" s="12"/>
      <c r="AE6064" s="12"/>
      <c r="AF6064" s="12"/>
      <c r="AG6064" s="12"/>
      <c r="AH6064" s="12"/>
      <c r="AI6064" s="12"/>
      <c r="AJ6064" s="12"/>
      <c r="AK6064" s="12"/>
      <c r="AL6064" s="12"/>
      <c r="AM6064" s="12"/>
      <c r="AN6064" s="12"/>
      <c r="AO6064" s="12"/>
      <c r="AP6064" s="12"/>
      <c r="AQ6064" s="12"/>
      <c r="AR6064" s="12"/>
      <c r="AS6064" s="12"/>
      <c r="AT6064" s="12"/>
      <c r="AU6064" s="12"/>
      <c r="AV6064" s="12"/>
      <c r="AW6064" s="12"/>
      <c r="AX6064" s="12"/>
      <c r="AY6064" s="12"/>
      <c r="AZ6064" s="12"/>
      <c r="BA6064" s="12"/>
      <c r="BB6064" s="12"/>
      <c r="BC6064" s="12"/>
      <c r="BD6064" s="12"/>
      <c r="BE6064" s="12"/>
      <c r="BF6064" s="12"/>
      <c r="BG6064" s="12"/>
      <c r="BH6064" s="12"/>
      <c r="BI6064" s="12"/>
      <c r="BJ6064" s="13"/>
      <c r="BK6064" s="13"/>
      <c r="BL6064" s="13"/>
      <c r="BM6064" s="13"/>
      <c r="BN6064" s="13"/>
    </row>
    <row r="6065" spans="4:66" x14ac:dyDescent="0.25">
      <c r="D6065" s="6"/>
      <c r="E6065" s="10"/>
      <c r="F6065" s="10"/>
      <c r="G6065" s="10"/>
      <c r="H6065" s="10"/>
      <c r="I6065" s="10"/>
      <c r="J6065" s="10"/>
      <c r="K6065" s="11"/>
      <c r="L6065" s="11"/>
      <c r="M6065" s="12"/>
      <c r="N6065" s="12"/>
      <c r="O6065" s="12"/>
      <c r="P6065" s="12"/>
      <c r="Q6065" s="12"/>
      <c r="R6065" s="12"/>
      <c r="S6065" s="12"/>
      <c r="T6065" s="12"/>
      <c r="U6065" s="12"/>
      <c r="V6065" s="12"/>
      <c r="W6065" s="12"/>
      <c r="X6065" s="12"/>
      <c r="Y6065" s="12"/>
      <c r="Z6065" s="12"/>
      <c r="AA6065" s="12"/>
      <c r="AB6065" s="12"/>
      <c r="AC6065" s="12"/>
      <c r="AD6065" s="12"/>
      <c r="AE6065" s="12"/>
      <c r="AF6065" s="12"/>
      <c r="AG6065" s="12"/>
      <c r="AH6065" s="12"/>
      <c r="AI6065" s="12"/>
      <c r="AJ6065" s="12"/>
      <c r="AK6065" s="12"/>
      <c r="AL6065" s="12"/>
      <c r="AM6065" s="12"/>
      <c r="AN6065" s="12"/>
      <c r="AO6065" s="12"/>
      <c r="AP6065" s="12"/>
      <c r="AQ6065" s="12"/>
      <c r="AR6065" s="12"/>
      <c r="AS6065" s="12"/>
      <c r="AT6065" s="12"/>
      <c r="AU6065" s="12"/>
      <c r="AV6065" s="12"/>
      <c r="AW6065" s="12"/>
      <c r="AX6065" s="12"/>
      <c r="AY6065" s="12"/>
      <c r="AZ6065" s="12"/>
      <c r="BA6065" s="12"/>
      <c r="BB6065" s="12"/>
      <c r="BC6065" s="12"/>
      <c r="BD6065" s="12"/>
      <c r="BE6065" s="12"/>
      <c r="BF6065" s="12"/>
      <c r="BG6065" s="12"/>
      <c r="BH6065" s="12"/>
      <c r="BI6065" s="12"/>
      <c r="BJ6065" s="13"/>
      <c r="BK6065" s="13"/>
      <c r="BL6065" s="13"/>
      <c r="BM6065" s="13"/>
      <c r="BN6065" s="13"/>
    </row>
    <row r="6066" spans="4:66" x14ac:dyDescent="0.25">
      <c r="D6066" s="6"/>
      <c r="E6066" s="10"/>
      <c r="F6066" s="10"/>
      <c r="G6066" s="10"/>
      <c r="H6066" s="10"/>
      <c r="I6066" s="10"/>
      <c r="J6066" s="10"/>
      <c r="K6066" s="11"/>
      <c r="L6066" s="11"/>
      <c r="M6066" s="12"/>
      <c r="N6066" s="12"/>
      <c r="O6066" s="12"/>
      <c r="P6066" s="12"/>
      <c r="Q6066" s="12"/>
      <c r="R6066" s="12"/>
      <c r="S6066" s="12"/>
      <c r="T6066" s="12"/>
      <c r="U6066" s="12"/>
      <c r="V6066" s="12"/>
      <c r="W6066" s="12"/>
      <c r="X6066" s="12"/>
      <c r="Y6066" s="12"/>
      <c r="Z6066" s="12"/>
      <c r="AA6066" s="12"/>
      <c r="AB6066" s="12"/>
      <c r="AC6066" s="12"/>
      <c r="AD6066" s="12"/>
      <c r="AE6066" s="12"/>
      <c r="AF6066" s="12"/>
      <c r="AG6066" s="12"/>
      <c r="AH6066" s="12"/>
      <c r="AI6066" s="12"/>
      <c r="AJ6066" s="12"/>
      <c r="AK6066" s="12"/>
      <c r="AL6066" s="12"/>
      <c r="AM6066" s="12"/>
      <c r="AN6066" s="12"/>
      <c r="AO6066" s="12"/>
      <c r="AP6066" s="12"/>
      <c r="AQ6066" s="12"/>
      <c r="AR6066" s="12"/>
      <c r="AS6066" s="12"/>
      <c r="AT6066" s="12"/>
      <c r="AU6066" s="12"/>
      <c r="AV6066" s="12"/>
      <c r="AW6066" s="12"/>
      <c r="AX6066" s="12"/>
      <c r="AY6066" s="12"/>
      <c r="AZ6066" s="12"/>
      <c r="BA6066" s="12"/>
      <c r="BB6066" s="12"/>
      <c r="BC6066" s="12"/>
      <c r="BD6066" s="12"/>
      <c r="BE6066" s="12"/>
      <c r="BF6066" s="12"/>
      <c r="BG6066" s="12"/>
      <c r="BH6066" s="12"/>
      <c r="BI6066" s="12"/>
      <c r="BJ6066" s="13"/>
      <c r="BK6066" s="13"/>
      <c r="BL6066" s="13"/>
      <c r="BM6066" s="13"/>
      <c r="BN6066" s="13"/>
    </row>
    <row r="6067" spans="4:66" x14ac:dyDescent="0.25">
      <c r="D6067" s="6"/>
      <c r="E6067" s="10"/>
      <c r="F6067" s="10"/>
      <c r="G6067" s="10"/>
      <c r="H6067" s="10"/>
      <c r="I6067" s="10"/>
      <c r="J6067" s="10"/>
      <c r="K6067" s="11"/>
      <c r="L6067" s="11"/>
      <c r="M6067" s="12"/>
      <c r="N6067" s="12"/>
      <c r="O6067" s="12"/>
      <c r="P6067" s="12"/>
      <c r="Q6067" s="12"/>
      <c r="R6067" s="12"/>
      <c r="S6067" s="12"/>
      <c r="T6067" s="12"/>
      <c r="U6067" s="12"/>
      <c r="V6067" s="12"/>
      <c r="W6067" s="12"/>
      <c r="X6067" s="12"/>
      <c r="Y6067" s="12"/>
      <c r="Z6067" s="12"/>
      <c r="AA6067" s="12"/>
      <c r="AB6067" s="12"/>
      <c r="AC6067" s="12"/>
      <c r="AD6067" s="12"/>
      <c r="AE6067" s="12"/>
      <c r="AF6067" s="12"/>
      <c r="AG6067" s="12"/>
      <c r="AH6067" s="12"/>
      <c r="AI6067" s="12"/>
      <c r="AJ6067" s="12"/>
      <c r="AK6067" s="12"/>
      <c r="AL6067" s="12"/>
      <c r="AM6067" s="12"/>
      <c r="AN6067" s="12"/>
      <c r="AO6067" s="12"/>
      <c r="AP6067" s="12"/>
      <c r="AQ6067" s="12"/>
      <c r="AR6067" s="12"/>
      <c r="AS6067" s="12"/>
      <c r="AT6067" s="12"/>
      <c r="AU6067" s="12"/>
      <c r="AV6067" s="12"/>
      <c r="AW6067" s="12"/>
      <c r="AX6067" s="12"/>
      <c r="AY6067" s="12"/>
      <c r="AZ6067" s="12"/>
      <c r="BA6067" s="12"/>
      <c r="BB6067" s="12"/>
      <c r="BC6067" s="12"/>
      <c r="BD6067" s="12"/>
      <c r="BE6067" s="12"/>
      <c r="BF6067" s="12"/>
      <c r="BG6067" s="12"/>
      <c r="BH6067" s="12"/>
      <c r="BI6067" s="12"/>
      <c r="BJ6067" s="13"/>
      <c r="BK6067" s="13"/>
      <c r="BL6067" s="13"/>
      <c r="BM6067" s="13"/>
      <c r="BN6067" s="13"/>
    </row>
    <row r="6068" spans="4:66" x14ac:dyDescent="0.25">
      <c r="D6068" s="6"/>
      <c r="E6068" s="10"/>
      <c r="F6068" s="10"/>
      <c r="G6068" s="10"/>
      <c r="H6068" s="10"/>
      <c r="I6068" s="10"/>
      <c r="J6068" s="10"/>
      <c r="K6068" s="11"/>
      <c r="L6068" s="11"/>
      <c r="M6068" s="12"/>
      <c r="N6068" s="12"/>
      <c r="O6068" s="12"/>
      <c r="P6068" s="12"/>
      <c r="Q6068" s="12"/>
      <c r="R6068" s="12"/>
      <c r="S6068" s="12"/>
      <c r="T6068" s="12"/>
      <c r="U6068" s="12"/>
      <c r="V6068" s="12"/>
      <c r="W6068" s="12"/>
      <c r="X6068" s="12"/>
      <c r="Y6068" s="12"/>
      <c r="Z6068" s="12"/>
      <c r="AA6068" s="12"/>
      <c r="AB6068" s="12"/>
      <c r="AC6068" s="12"/>
      <c r="AD6068" s="12"/>
      <c r="AE6068" s="12"/>
      <c r="AF6068" s="12"/>
      <c r="AG6068" s="12"/>
      <c r="AH6068" s="12"/>
      <c r="AI6068" s="12"/>
      <c r="AJ6068" s="12"/>
      <c r="AK6068" s="12"/>
      <c r="AL6068" s="12"/>
      <c r="AM6068" s="12"/>
      <c r="AN6068" s="12"/>
      <c r="AO6068" s="12"/>
      <c r="AP6068" s="12"/>
      <c r="AQ6068" s="12"/>
      <c r="AR6068" s="12"/>
      <c r="AS6068" s="12"/>
      <c r="AT6068" s="12"/>
      <c r="AU6068" s="12"/>
      <c r="AV6068" s="12"/>
      <c r="AW6068" s="12"/>
      <c r="AX6068" s="12"/>
      <c r="AY6068" s="12"/>
      <c r="AZ6068" s="12"/>
      <c r="BA6068" s="12"/>
      <c r="BB6068" s="12"/>
      <c r="BC6068" s="12"/>
      <c r="BD6068" s="12"/>
      <c r="BE6068" s="12"/>
      <c r="BF6068" s="12"/>
      <c r="BG6068" s="12"/>
      <c r="BH6068" s="12"/>
      <c r="BI6068" s="12"/>
      <c r="BJ6068" s="13"/>
      <c r="BK6068" s="13"/>
      <c r="BL6068" s="13"/>
      <c r="BM6068" s="13"/>
      <c r="BN6068" s="13"/>
    </row>
    <row r="6069" spans="4:66" x14ac:dyDescent="0.25">
      <c r="D6069" s="6"/>
      <c r="E6069" s="10"/>
      <c r="F6069" s="10"/>
      <c r="G6069" s="10"/>
      <c r="H6069" s="10"/>
      <c r="I6069" s="10"/>
      <c r="J6069" s="10"/>
      <c r="K6069" s="11"/>
      <c r="L6069" s="11"/>
      <c r="M6069" s="12"/>
      <c r="N6069" s="12"/>
      <c r="O6069" s="12"/>
      <c r="P6069" s="12"/>
      <c r="Q6069" s="12"/>
      <c r="R6069" s="12"/>
      <c r="S6069" s="12"/>
      <c r="T6069" s="12"/>
      <c r="U6069" s="12"/>
      <c r="V6069" s="12"/>
      <c r="W6069" s="12"/>
      <c r="X6069" s="12"/>
      <c r="Y6069" s="12"/>
      <c r="Z6069" s="12"/>
      <c r="AA6069" s="12"/>
      <c r="AB6069" s="12"/>
      <c r="AC6069" s="12"/>
      <c r="AD6069" s="12"/>
      <c r="AE6069" s="12"/>
      <c r="AF6069" s="12"/>
      <c r="AG6069" s="12"/>
      <c r="AH6069" s="12"/>
      <c r="AI6069" s="12"/>
      <c r="AJ6069" s="12"/>
      <c r="AK6069" s="12"/>
      <c r="AL6069" s="12"/>
      <c r="AM6069" s="12"/>
      <c r="AN6069" s="12"/>
      <c r="AO6069" s="12"/>
      <c r="AP6069" s="12"/>
      <c r="AQ6069" s="12"/>
      <c r="AR6069" s="12"/>
      <c r="AS6069" s="12"/>
      <c r="AT6069" s="12"/>
      <c r="AU6069" s="12"/>
      <c r="AV6069" s="12"/>
      <c r="AW6069" s="12"/>
      <c r="AX6069" s="12"/>
      <c r="AY6069" s="12"/>
      <c r="AZ6069" s="12"/>
      <c r="BA6069" s="12"/>
      <c r="BB6069" s="12"/>
      <c r="BC6069" s="12"/>
      <c r="BD6069" s="12"/>
      <c r="BE6069" s="12"/>
      <c r="BF6069" s="12"/>
      <c r="BG6069" s="12"/>
      <c r="BH6069" s="12"/>
      <c r="BI6069" s="12"/>
      <c r="BJ6069" s="13"/>
      <c r="BK6069" s="13"/>
      <c r="BL6069" s="13"/>
      <c r="BM6069" s="13"/>
      <c r="BN6069" s="13"/>
    </row>
    <row r="6070" spans="4:66" x14ac:dyDescent="0.25">
      <c r="D6070" s="6"/>
      <c r="E6070" s="10"/>
      <c r="F6070" s="10"/>
      <c r="G6070" s="10"/>
      <c r="H6070" s="10"/>
      <c r="I6070" s="10"/>
      <c r="J6070" s="10"/>
      <c r="K6070" s="11"/>
      <c r="L6070" s="11"/>
      <c r="M6070" s="12"/>
      <c r="N6070" s="12"/>
      <c r="O6070" s="12"/>
      <c r="P6070" s="12"/>
      <c r="Q6070" s="12"/>
      <c r="R6070" s="12"/>
      <c r="S6070" s="12"/>
      <c r="T6070" s="12"/>
      <c r="U6070" s="12"/>
      <c r="V6070" s="12"/>
      <c r="W6070" s="12"/>
      <c r="X6070" s="12"/>
      <c r="Y6070" s="12"/>
      <c r="Z6070" s="12"/>
      <c r="AA6070" s="12"/>
      <c r="AB6070" s="12"/>
      <c r="AC6070" s="12"/>
      <c r="AD6070" s="12"/>
      <c r="AE6070" s="12"/>
      <c r="AF6070" s="12"/>
      <c r="AG6070" s="12"/>
      <c r="AH6070" s="12"/>
      <c r="AI6070" s="12"/>
      <c r="AJ6070" s="12"/>
      <c r="AK6070" s="12"/>
      <c r="AL6070" s="12"/>
      <c r="AM6070" s="12"/>
      <c r="AN6070" s="12"/>
      <c r="AO6070" s="12"/>
      <c r="AP6070" s="12"/>
      <c r="AQ6070" s="12"/>
      <c r="AR6070" s="12"/>
      <c r="AS6070" s="12"/>
      <c r="AT6070" s="12"/>
      <c r="AU6070" s="12"/>
      <c r="AV6070" s="12"/>
      <c r="AW6070" s="12"/>
      <c r="AX6070" s="12"/>
      <c r="AY6070" s="12"/>
      <c r="AZ6070" s="12"/>
      <c r="BA6070" s="12"/>
      <c r="BB6070" s="12"/>
      <c r="BC6070" s="12"/>
      <c r="BD6070" s="12"/>
      <c r="BE6070" s="12"/>
      <c r="BF6070" s="12"/>
      <c r="BG6070" s="12"/>
      <c r="BH6070" s="12"/>
      <c r="BI6070" s="12"/>
      <c r="BJ6070" s="13"/>
      <c r="BK6070" s="13"/>
      <c r="BL6070" s="13"/>
      <c r="BM6070" s="13"/>
      <c r="BN6070" s="13"/>
    </row>
    <row r="6071" spans="4:66" x14ac:dyDescent="0.25">
      <c r="D6071" s="6"/>
      <c r="E6071" s="10"/>
      <c r="F6071" s="10"/>
      <c r="G6071" s="10"/>
      <c r="H6071" s="10"/>
      <c r="I6071" s="10"/>
      <c r="J6071" s="10"/>
      <c r="K6071" s="11"/>
      <c r="L6071" s="11"/>
      <c r="M6071" s="12"/>
      <c r="N6071" s="12"/>
      <c r="O6071" s="12"/>
      <c r="P6071" s="12"/>
      <c r="Q6071" s="12"/>
      <c r="R6071" s="12"/>
      <c r="S6071" s="12"/>
      <c r="T6071" s="12"/>
      <c r="U6071" s="12"/>
      <c r="V6071" s="12"/>
      <c r="W6071" s="12"/>
      <c r="X6071" s="12"/>
      <c r="Y6071" s="12"/>
      <c r="Z6071" s="12"/>
      <c r="AA6071" s="12"/>
      <c r="AB6071" s="12"/>
      <c r="AC6071" s="12"/>
      <c r="AD6071" s="12"/>
      <c r="AE6071" s="12"/>
      <c r="AF6071" s="12"/>
      <c r="AG6071" s="12"/>
      <c r="AH6071" s="12"/>
      <c r="AI6071" s="12"/>
      <c r="AJ6071" s="12"/>
      <c r="AK6071" s="12"/>
      <c r="AL6071" s="12"/>
      <c r="AM6071" s="12"/>
      <c r="AN6071" s="12"/>
      <c r="AO6071" s="12"/>
      <c r="AP6071" s="12"/>
      <c r="AQ6071" s="12"/>
      <c r="AR6071" s="12"/>
      <c r="AS6071" s="12"/>
      <c r="AT6071" s="12"/>
      <c r="AU6071" s="12"/>
      <c r="AV6071" s="12"/>
      <c r="AW6071" s="12"/>
      <c r="AX6071" s="12"/>
      <c r="AY6071" s="12"/>
      <c r="AZ6071" s="12"/>
      <c r="BA6071" s="12"/>
      <c r="BB6071" s="12"/>
      <c r="BC6071" s="12"/>
      <c r="BD6071" s="12"/>
      <c r="BE6071" s="12"/>
      <c r="BF6071" s="12"/>
      <c r="BG6071" s="12"/>
      <c r="BH6071" s="12"/>
      <c r="BI6071" s="12"/>
      <c r="BJ6071" s="13"/>
      <c r="BK6071" s="13"/>
      <c r="BL6071" s="13"/>
      <c r="BM6071" s="13"/>
      <c r="BN6071" s="13"/>
    </row>
    <row r="6072" spans="4:66" x14ac:dyDescent="0.25">
      <c r="D6072" s="6"/>
      <c r="E6072" s="10"/>
      <c r="F6072" s="10"/>
      <c r="G6072" s="10"/>
      <c r="H6072" s="10"/>
      <c r="I6072" s="10"/>
      <c r="J6072" s="10"/>
      <c r="K6072" s="11"/>
      <c r="L6072" s="11"/>
      <c r="M6072" s="12"/>
      <c r="N6072" s="12"/>
      <c r="O6072" s="12"/>
      <c r="P6072" s="12"/>
      <c r="Q6072" s="12"/>
      <c r="R6072" s="12"/>
      <c r="S6072" s="12"/>
      <c r="T6072" s="12"/>
      <c r="U6072" s="12"/>
      <c r="V6072" s="12"/>
      <c r="W6072" s="12"/>
      <c r="X6072" s="12"/>
      <c r="Y6072" s="12"/>
      <c r="Z6072" s="12"/>
      <c r="AA6072" s="12"/>
      <c r="AB6072" s="12"/>
      <c r="AC6072" s="12"/>
      <c r="AD6072" s="12"/>
      <c r="AE6072" s="12"/>
      <c r="AF6072" s="12"/>
      <c r="AG6072" s="12"/>
      <c r="AH6072" s="12"/>
      <c r="AI6072" s="12"/>
      <c r="AJ6072" s="12"/>
      <c r="AK6072" s="12"/>
      <c r="AL6072" s="12"/>
      <c r="AM6072" s="12"/>
      <c r="AN6072" s="12"/>
      <c r="AO6072" s="12"/>
      <c r="AP6072" s="12"/>
      <c r="AQ6072" s="12"/>
      <c r="AR6072" s="12"/>
      <c r="AS6072" s="12"/>
      <c r="AT6072" s="12"/>
      <c r="AU6072" s="12"/>
      <c r="AV6072" s="12"/>
      <c r="AW6072" s="12"/>
      <c r="AX6072" s="12"/>
      <c r="AY6072" s="12"/>
      <c r="AZ6072" s="12"/>
      <c r="BA6072" s="12"/>
      <c r="BB6072" s="12"/>
      <c r="BC6072" s="12"/>
      <c r="BD6072" s="12"/>
      <c r="BE6072" s="12"/>
      <c r="BF6072" s="12"/>
      <c r="BG6072" s="12"/>
      <c r="BH6072" s="12"/>
      <c r="BI6072" s="12"/>
      <c r="BJ6072" s="13"/>
      <c r="BK6072" s="13"/>
      <c r="BL6072" s="13"/>
      <c r="BM6072" s="13"/>
      <c r="BN6072" s="13"/>
    </row>
    <row r="6073" spans="4:66" x14ac:dyDescent="0.25">
      <c r="D6073" s="6"/>
      <c r="E6073" s="10"/>
      <c r="F6073" s="10"/>
      <c r="G6073" s="10"/>
      <c r="H6073" s="10"/>
      <c r="I6073" s="10"/>
      <c r="J6073" s="10"/>
      <c r="K6073" s="11"/>
      <c r="L6073" s="11"/>
      <c r="M6073" s="12"/>
      <c r="N6073" s="12"/>
      <c r="O6073" s="12"/>
      <c r="P6073" s="12"/>
      <c r="Q6073" s="12"/>
      <c r="R6073" s="12"/>
      <c r="S6073" s="12"/>
      <c r="T6073" s="12"/>
      <c r="U6073" s="12"/>
      <c r="V6073" s="12"/>
      <c r="W6073" s="12"/>
      <c r="X6073" s="12"/>
      <c r="Y6073" s="12"/>
      <c r="Z6073" s="12"/>
      <c r="AA6073" s="12"/>
      <c r="AB6073" s="12"/>
      <c r="AC6073" s="12"/>
      <c r="AD6073" s="12"/>
      <c r="AE6073" s="12"/>
      <c r="AF6073" s="12"/>
      <c r="AG6073" s="12"/>
      <c r="AH6073" s="12"/>
      <c r="AI6073" s="12"/>
      <c r="AJ6073" s="12"/>
      <c r="AK6073" s="12"/>
      <c r="AL6073" s="12"/>
      <c r="AM6073" s="12"/>
      <c r="AN6073" s="12"/>
      <c r="AO6073" s="12"/>
      <c r="AP6073" s="12"/>
      <c r="AQ6073" s="12"/>
      <c r="AR6073" s="12"/>
      <c r="AS6073" s="12"/>
      <c r="AT6073" s="12"/>
      <c r="AU6073" s="12"/>
      <c r="AV6073" s="12"/>
      <c r="AW6073" s="12"/>
      <c r="AX6073" s="12"/>
      <c r="AY6073" s="12"/>
      <c r="AZ6073" s="12"/>
      <c r="BA6073" s="12"/>
      <c r="BB6073" s="12"/>
      <c r="BC6073" s="12"/>
      <c r="BD6073" s="12"/>
      <c r="BE6073" s="12"/>
      <c r="BF6073" s="12"/>
      <c r="BG6073" s="12"/>
      <c r="BH6073" s="12"/>
      <c r="BI6073" s="12"/>
      <c r="BJ6073" s="13"/>
      <c r="BK6073" s="13"/>
      <c r="BL6073" s="13"/>
      <c r="BM6073" s="13"/>
      <c r="BN6073" s="13"/>
    </row>
    <row r="6074" spans="4:66" x14ac:dyDescent="0.25">
      <c r="D6074" s="6"/>
      <c r="E6074" s="10"/>
      <c r="F6074" s="10"/>
      <c r="G6074" s="10"/>
      <c r="H6074" s="10"/>
      <c r="I6074" s="10"/>
      <c r="J6074" s="10"/>
      <c r="K6074" s="11"/>
      <c r="L6074" s="11"/>
      <c r="M6074" s="12"/>
      <c r="N6074" s="12"/>
      <c r="O6074" s="12"/>
      <c r="P6074" s="12"/>
      <c r="Q6074" s="12"/>
      <c r="R6074" s="12"/>
      <c r="S6074" s="12"/>
      <c r="T6074" s="12"/>
      <c r="U6074" s="12"/>
      <c r="V6074" s="12"/>
      <c r="W6074" s="12"/>
      <c r="X6074" s="12"/>
      <c r="Y6074" s="12"/>
      <c r="Z6074" s="12"/>
      <c r="AA6074" s="12"/>
      <c r="AB6074" s="12"/>
      <c r="AC6074" s="12"/>
      <c r="AD6074" s="12"/>
      <c r="AE6074" s="12"/>
      <c r="AF6074" s="12"/>
      <c r="AG6074" s="12"/>
      <c r="AH6074" s="12"/>
      <c r="AI6074" s="12"/>
      <c r="AJ6074" s="12"/>
      <c r="AK6074" s="12"/>
      <c r="AL6074" s="12"/>
      <c r="AM6074" s="12"/>
      <c r="AN6074" s="12"/>
      <c r="AO6074" s="12"/>
      <c r="AP6074" s="12"/>
      <c r="AQ6074" s="12"/>
      <c r="AR6074" s="12"/>
      <c r="AS6074" s="12"/>
      <c r="AT6074" s="12"/>
      <c r="AU6074" s="12"/>
      <c r="AV6074" s="12"/>
      <c r="AW6074" s="12"/>
      <c r="AX6074" s="12"/>
      <c r="AY6074" s="12"/>
      <c r="AZ6074" s="12"/>
      <c r="BA6074" s="12"/>
      <c r="BB6074" s="12"/>
      <c r="BC6074" s="12"/>
      <c r="BD6074" s="12"/>
      <c r="BE6074" s="12"/>
      <c r="BF6074" s="12"/>
      <c r="BG6074" s="12"/>
      <c r="BH6074" s="12"/>
      <c r="BI6074" s="12"/>
      <c r="BJ6074" s="13"/>
      <c r="BK6074" s="13"/>
      <c r="BL6074" s="13"/>
      <c r="BM6074" s="13"/>
      <c r="BN6074" s="13"/>
    </row>
    <row r="6075" spans="4:66" x14ac:dyDescent="0.25">
      <c r="D6075" s="6"/>
      <c r="E6075" s="10"/>
      <c r="F6075" s="10"/>
      <c r="G6075" s="10"/>
      <c r="H6075" s="10"/>
      <c r="I6075" s="10"/>
      <c r="J6075" s="10"/>
      <c r="K6075" s="11"/>
      <c r="L6075" s="11"/>
      <c r="M6075" s="12"/>
      <c r="N6075" s="12"/>
      <c r="O6075" s="12"/>
      <c r="P6075" s="12"/>
      <c r="Q6075" s="12"/>
      <c r="R6075" s="12"/>
      <c r="S6075" s="12"/>
      <c r="T6075" s="12"/>
      <c r="U6075" s="12"/>
      <c r="V6075" s="12"/>
      <c r="W6075" s="12"/>
      <c r="X6075" s="12"/>
      <c r="Y6075" s="12"/>
      <c r="Z6075" s="12"/>
      <c r="AA6075" s="12"/>
      <c r="AB6075" s="12"/>
      <c r="AC6075" s="12"/>
      <c r="AD6075" s="12"/>
      <c r="AE6075" s="12"/>
      <c r="AF6075" s="12"/>
      <c r="AG6075" s="12"/>
      <c r="AH6075" s="12"/>
      <c r="AI6075" s="12"/>
      <c r="AJ6075" s="12"/>
      <c r="AK6075" s="12"/>
      <c r="AL6075" s="12"/>
      <c r="AM6075" s="12"/>
      <c r="AN6075" s="12"/>
      <c r="AO6075" s="12"/>
      <c r="AP6075" s="12"/>
      <c r="AQ6075" s="12"/>
      <c r="AR6075" s="12"/>
      <c r="AS6075" s="12"/>
      <c r="AT6075" s="12"/>
      <c r="AU6075" s="12"/>
      <c r="AV6075" s="12"/>
      <c r="AW6075" s="12"/>
      <c r="AX6075" s="12"/>
      <c r="AY6075" s="12"/>
      <c r="AZ6075" s="12"/>
      <c r="BA6075" s="12"/>
      <c r="BB6075" s="12"/>
      <c r="BC6075" s="12"/>
      <c r="BD6075" s="12"/>
      <c r="BE6075" s="12"/>
      <c r="BF6075" s="12"/>
      <c r="BG6075" s="12"/>
      <c r="BH6075" s="12"/>
      <c r="BI6075" s="12"/>
      <c r="BJ6075" s="13"/>
      <c r="BK6075" s="13"/>
      <c r="BL6075" s="13"/>
      <c r="BM6075" s="13"/>
      <c r="BN6075" s="13"/>
    </row>
    <row r="6076" spans="4:66" x14ac:dyDescent="0.25">
      <c r="D6076" s="6"/>
      <c r="E6076" s="10"/>
      <c r="F6076" s="10"/>
      <c r="G6076" s="10"/>
      <c r="H6076" s="10"/>
      <c r="I6076" s="10"/>
      <c r="J6076" s="10"/>
      <c r="K6076" s="11"/>
      <c r="L6076" s="11"/>
      <c r="M6076" s="12"/>
      <c r="N6076" s="12"/>
      <c r="O6076" s="12"/>
      <c r="P6076" s="12"/>
      <c r="Q6076" s="12"/>
      <c r="R6076" s="12"/>
      <c r="S6076" s="12"/>
      <c r="T6076" s="12"/>
      <c r="U6076" s="12"/>
      <c r="V6076" s="12"/>
      <c r="W6076" s="12"/>
      <c r="X6076" s="12"/>
      <c r="Y6076" s="12"/>
      <c r="Z6076" s="12"/>
      <c r="AA6076" s="12"/>
      <c r="AB6076" s="12"/>
      <c r="AC6076" s="12"/>
      <c r="AD6076" s="12"/>
      <c r="AE6076" s="12"/>
      <c r="AF6076" s="12"/>
      <c r="AG6076" s="12"/>
      <c r="AH6076" s="12"/>
      <c r="AI6076" s="12"/>
      <c r="AJ6076" s="12"/>
      <c r="AK6076" s="12"/>
      <c r="AL6076" s="12"/>
      <c r="AM6076" s="12"/>
      <c r="AN6076" s="12"/>
      <c r="AO6076" s="12"/>
      <c r="AP6076" s="12"/>
      <c r="AQ6076" s="12"/>
      <c r="AR6076" s="12"/>
      <c r="AS6076" s="12"/>
      <c r="AT6076" s="12"/>
      <c r="AU6076" s="12"/>
      <c r="AV6076" s="12"/>
      <c r="AW6076" s="12"/>
      <c r="AX6076" s="12"/>
      <c r="AY6076" s="12"/>
      <c r="AZ6076" s="12"/>
      <c r="BA6076" s="12"/>
      <c r="BB6076" s="12"/>
      <c r="BC6076" s="12"/>
      <c r="BD6076" s="12"/>
      <c r="BE6076" s="12"/>
      <c r="BF6076" s="12"/>
      <c r="BG6076" s="12"/>
      <c r="BH6076" s="12"/>
      <c r="BI6076" s="12"/>
      <c r="BJ6076" s="13"/>
      <c r="BK6076" s="13"/>
      <c r="BL6076" s="13"/>
      <c r="BM6076" s="13"/>
      <c r="BN6076" s="13"/>
    </row>
    <row r="6077" spans="4:66" x14ac:dyDescent="0.25">
      <c r="D6077" s="6"/>
      <c r="E6077" s="10"/>
      <c r="F6077" s="10"/>
      <c r="G6077" s="10"/>
      <c r="H6077" s="10"/>
      <c r="I6077" s="10"/>
      <c r="J6077" s="10"/>
      <c r="K6077" s="11"/>
      <c r="L6077" s="11"/>
      <c r="M6077" s="12"/>
      <c r="N6077" s="12"/>
      <c r="O6077" s="12"/>
      <c r="P6077" s="12"/>
      <c r="Q6077" s="12"/>
      <c r="R6077" s="12"/>
      <c r="S6077" s="12"/>
      <c r="T6077" s="12"/>
      <c r="U6077" s="12"/>
      <c r="V6077" s="12"/>
      <c r="W6077" s="12"/>
      <c r="X6077" s="12"/>
      <c r="Y6077" s="12"/>
      <c r="Z6077" s="12"/>
      <c r="AA6077" s="12"/>
      <c r="AB6077" s="12"/>
      <c r="AC6077" s="12"/>
      <c r="AD6077" s="12"/>
      <c r="AE6077" s="12"/>
      <c r="AF6077" s="12"/>
      <c r="AG6077" s="12"/>
      <c r="AH6077" s="12"/>
      <c r="AI6077" s="12"/>
      <c r="AJ6077" s="12"/>
      <c r="AK6077" s="12"/>
      <c r="AL6077" s="12"/>
      <c r="AM6077" s="12"/>
      <c r="AN6077" s="12"/>
      <c r="AO6077" s="12"/>
      <c r="AP6077" s="12"/>
      <c r="AQ6077" s="12"/>
      <c r="AR6077" s="12"/>
      <c r="AS6077" s="12"/>
      <c r="AT6077" s="12"/>
      <c r="AU6077" s="12"/>
      <c r="AV6077" s="12"/>
      <c r="AW6077" s="12"/>
      <c r="AX6077" s="12"/>
      <c r="AY6077" s="12"/>
      <c r="AZ6077" s="12"/>
      <c r="BA6077" s="12"/>
      <c r="BB6077" s="12"/>
      <c r="BC6077" s="12"/>
      <c r="BD6077" s="12"/>
      <c r="BE6077" s="12"/>
      <c r="BF6077" s="12"/>
      <c r="BG6077" s="12"/>
      <c r="BH6077" s="12"/>
      <c r="BI6077" s="12"/>
      <c r="BJ6077" s="13"/>
      <c r="BK6077" s="13"/>
      <c r="BL6077" s="13"/>
      <c r="BM6077" s="13"/>
      <c r="BN6077" s="13"/>
    </row>
    <row r="6078" spans="4:66" x14ac:dyDescent="0.25">
      <c r="D6078" s="6"/>
      <c r="E6078" s="10"/>
      <c r="F6078" s="10"/>
      <c r="G6078" s="10"/>
      <c r="H6078" s="10"/>
      <c r="I6078" s="10"/>
      <c r="J6078" s="10"/>
      <c r="K6078" s="11"/>
      <c r="L6078" s="11"/>
      <c r="M6078" s="12"/>
      <c r="N6078" s="12"/>
      <c r="O6078" s="12"/>
      <c r="P6078" s="12"/>
      <c r="Q6078" s="12"/>
      <c r="R6078" s="12"/>
      <c r="S6078" s="12"/>
      <c r="T6078" s="12"/>
      <c r="U6078" s="12"/>
      <c r="V6078" s="12"/>
      <c r="W6078" s="12"/>
      <c r="X6078" s="12"/>
      <c r="Y6078" s="12"/>
      <c r="Z6078" s="12"/>
      <c r="AA6078" s="12"/>
      <c r="AB6078" s="12"/>
      <c r="AC6078" s="12"/>
      <c r="AD6078" s="12"/>
      <c r="AE6078" s="12"/>
      <c r="AF6078" s="12"/>
      <c r="AG6078" s="12"/>
      <c r="AH6078" s="12"/>
      <c r="AI6078" s="12"/>
      <c r="AJ6078" s="12"/>
      <c r="AK6078" s="12"/>
      <c r="AL6078" s="12"/>
      <c r="AM6078" s="12"/>
      <c r="AN6078" s="12"/>
      <c r="AO6078" s="12"/>
      <c r="AP6078" s="12"/>
      <c r="AQ6078" s="12"/>
      <c r="AR6078" s="12"/>
      <c r="AS6078" s="12"/>
      <c r="AT6078" s="12"/>
      <c r="AU6078" s="12"/>
      <c r="AV6078" s="12"/>
      <c r="AW6078" s="12"/>
      <c r="AX6078" s="12"/>
      <c r="AY6078" s="12"/>
      <c r="AZ6078" s="12"/>
      <c r="BA6078" s="12"/>
      <c r="BB6078" s="12"/>
      <c r="BC6078" s="12"/>
      <c r="BD6078" s="12"/>
      <c r="BE6078" s="12"/>
      <c r="BF6078" s="12"/>
      <c r="BG6078" s="12"/>
      <c r="BH6078" s="12"/>
      <c r="BI6078" s="12"/>
      <c r="BJ6078" s="13"/>
      <c r="BK6078" s="13"/>
      <c r="BL6078" s="13"/>
      <c r="BM6078" s="13"/>
      <c r="BN6078" s="13"/>
    </row>
    <row r="6079" spans="4:66" x14ac:dyDescent="0.25">
      <c r="D6079" s="6"/>
      <c r="E6079" s="10"/>
      <c r="F6079" s="10"/>
      <c r="G6079" s="10"/>
      <c r="H6079" s="10"/>
      <c r="I6079" s="10"/>
      <c r="J6079" s="10"/>
      <c r="K6079" s="11"/>
      <c r="L6079" s="11"/>
      <c r="M6079" s="12"/>
      <c r="N6079" s="12"/>
      <c r="O6079" s="12"/>
      <c r="P6079" s="12"/>
      <c r="Q6079" s="12"/>
      <c r="R6079" s="12"/>
      <c r="S6079" s="12"/>
      <c r="T6079" s="12"/>
      <c r="U6079" s="12"/>
      <c r="V6079" s="12"/>
      <c r="W6079" s="12"/>
      <c r="X6079" s="12"/>
      <c r="Y6079" s="12"/>
      <c r="Z6079" s="12"/>
      <c r="AA6079" s="12"/>
      <c r="AB6079" s="12"/>
      <c r="AC6079" s="12"/>
      <c r="AD6079" s="12"/>
      <c r="AE6079" s="12"/>
      <c r="AF6079" s="12"/>
      <c r="AG6079" s="12"/>
      <c r="AH6079" s="12"/>
      <c r="AI6079" s="12"/>
      <c r="AJ6079" s="12"/>
      <c r="AK6079" s="12"/>
      <c r="AL6079" s="12"/>
      <c r="AM6079" s="12"/>
      <c r="AN6079" s="12"/>
      <c r="AO6079" s="12"/>
      <c r="AP6079" s="12"/>
      <c r="AQ6079" s="12"/>
      <c r="AR6079" s="12"/>
      <c r="AS6079" s="12"/>
      <c r="AT6079" s="12"/>
      <c r="AU6079" s="12"/>
      <c r="AV6079" s="12"/>
      <c r="AW6079" s="12"/>
      <c r="AX6079" s="12"/>
      <c r="AY6079" s="12"/>
      <c r="AZ6079" s="12"/>
      <c r="BA6079" s="12"/>
      <c r="BB6079" s="12"/>
      <c r="BC6079" s="12"/>
      <c r="BD6079" s="12"/>
      <c r="BE6079" s="12"/>
      <c r="BF6079" s="12"/>
      <c r="BG6079" s="12"/>
      <c r="BH6079" s="12"/>
      <c r="BI6079" s="12"/>
      <c r="BJ6079" s="13"/>
      <c r="BK6079" s="13"/>
      <c r="BL6079" s="13"/>
      <c r="BM6079" s="13"/>
      <c r="BN6079" s="13"/>
    </row>
    <row r="6080" spans="4:66" x14ac:dyDescent="0.25">
      <c r="D6080" s="6"/>
      <c r="E6080" s="10"/>
      <c r="F6080" s="10"/>
      <c r="G6080" s="10"/>
      <c r="H6080" s="10"/>
      <c r="I6080" s="10"/>
      <c r="J6080" s="10"/>
      <c r="K6080" s="11"/>
      <c r="L6080" s="11"/>
      <c r="M6080" s="12"/>
      <c r="N6080" s="12"/>
      <c r="O6080" s="12"/>
      <c r="P6080" s="12"/>
      <c r="Q6080" s="12"/>
      <c r="R6080" s="12"/>
      <c r="S6080" s="12"/>
      <c r="T6080" s="12"/>
      <c r="U6080" s="12"/>
      <c r="V6080" s="12"/>
      <c r="W6080" s="12"/>
      <c r="X6080" s="12"/>
      <c r="Y6080" s="12"/>
      <c r="Z6080" s="12"/>
      <c r="AA6080" s="12"/>
      <c r="AB6080" s="12"/>
      <c r="AC6080" s="12"/>
      <c r="AD6080" s="12"/>
      <c r="AE6080" s="12"/>
      <c r="AF6080" s="12"/>
      <c r="AG6080" s="12"/>
      <c r="AH6080" s="12"/>
      <c r="AI6080" s="12"/>
      <c r="AJ6080" s="12"/>
      <c r="AK6080" s="12"/>
      <c r="AL6080" s="12"/>
      <c r="AM6080" s="12"/>
      <c r="AN6080" s="12"/>
      <c r="AO6080" s="12"/>
      <c r="AP6080" s="12"/>
      <c r="AQ6080" s="12"/>
      <c r="AR6080" s="12"/>
      <c r="AS6080" s="12"/>
      <c r="AT6080" s="12"/>
      <c r="AU6080" s="12"/>
      <c r="AV6080" s="12"/>
      <c r="AW6080" s="12"/>
      <c r="AX6080" s="12"/>
      <c r="AY6080" s="12"/>
      <c r="AZ6080" s="12"/>
      <c r="BA6080" s="12"/>
      <c r="BB6080" s="12"/>
      <c r="BC6080" s="12"/>
      <c r="BD6080" s="12"/>
      <c r="BE6080" s="12"/>
      <c r="BF6080" s="12"/>
      <c r="BG6080" s="12"/>
      <c r="BH6080" s="12"/>
      <c r="BI6080" s="12"/>
      <c r="BJ6080" s="13"/>
      <c r="BK6080" s="13"/>
      <c r="BL6080" s="13"/>
      <c r="BM6080" s="13"/>
      <c r="BN6080" s="13"/>
    </row>
    <row r="6081" spans="4:66" s="14" customFormat="1" x14ac:dyDescent="0.25">
      <c r="D6081" s="24"/>
      <c r="K6081" s="16"/>
      <c r="L6081" s="16"/>
      <c r="M6081" s="17"/>
      <c r="N6081" s="17"/>
      <c r="O6081" s="17"/>
      <c r="P6081" s="17"/>
      <c r="Q6081" s="17"/>
      <c r="R6081" s="17"/>
      <c r="S6081" s="17"/>
      <c r="T6081" s="17"/>
      <c r="U6081" s="17"/>
      <c r="V6081" s="17"/>
      <c r="W6081" s="17"/>
      <c r="X6081" s="17"/>
      <c r="Y6081" s="17"/>
      <c r="Z6081" s="17"/>
      <c r="AA6081" s="17"/>
      <c r="AB6081" s="17"/>
      <c r="AC6081" s="17"/>
      <c r="AD6081" s="17"/>
      <c r="AE6081" s="17"/>
      <c r="AF6081" s="17"/>
      <c r="AG6081" s="17"/>
      <c r="AH6081" s="17"/>
      <c r="AI6081" s="17"/>
      <c r="AJ6081" s="17"/>
      <c r="AK6081" s="17"/>
      <c r="AL6081" s="17"/>
      <c r="AM6081" s="17"/>
      <c r="AN6081" s="17"/>
      <c r="AO6081" s="17"/>
      <c r="AP6081" s="17"/>
      <c r="AQ6081" s="17"/>
      <c r="AR6081" s="17"/>
      <c r="AS6081" s="17"/>
      <c r="AT6081" s="17"/>
      <c r="AU6081" s="17"/>
      <c r="AV6081" s="17"/>
      <c r="AW6081" s="17"/>
      <c r="AX6081" s="17"/>
      <c r="AY6081" s="17"/>
      <c r="AZ6081" s="17"/>
      <c r="BA6081" s="17"/>
      <c r="BB6081" s="17"/>
      <c r="BC6081" s="17"/>
      <c r="BD6081" s="17"/>
      <c r="BE6081" s="17"/>
      <c r="BF6081" s="17"/>
      <c r="BG6081" s="17"/>
      <c r="BH6081" s="17"/>
      <c r="BI6081" s="17"/>
      <c r="BJ6081" s="18"/>
      <c r="BK6081" s="18"/>
      <c r="BL6081" s="18"/>
      <c r="BM6081" s="18"/>
      <c r="BN6081" s="18"/>
    </row>
    <row r="6082" spans="4:66" x14ac:dyDescent="0.25">
      <c r="D6082"/>
      <c r="E6082" s="10"/>
      <c r="F6082" s="10"/>
      <c r="G6082" s="10"/>
      <c r="H6082" s="10"/>
      <c r="I6082" s="10"/>
      <c r="J6082" s="10"/>
      <c r="K6082" s="11"/>
      <c r="L6082" s="11"/>
      <c r="M6082" s="12"/>
      <c r="N6082" s="12"/>
      <c r="O6082" s="12"/>
      <c r="P6082" s="12"/>
      <c r="Q6082" s="12"/>
      <c r="R6082" s="12"/>
      <c r="S6082" s="12"/>
      <c r="T6082" s="12"/>
      <c r="U6082" s="12"/>
      <c r="V6082" s="12"/>
      <c r="W6082" s="12"/>
      <c r="X6082" s="12"/>
      <c r="Y6082" s="12"/>
      <c r="Z6082" s="12"/>
      <c r="AA6082" s="12"/>
      <c r="AB6082" s="12"/>
      <c r="AC6082" s="12"/>
      <c r="AD6082" s="12"/>
      <c r="AE6082" s="12"/>
      <c r="AF6082" s="12"/>
      <c r="AG6082" s="12"/>
      <c r="AH6082" s="12"/>
      <c r="AI6082" s="12"/>
      <c r="AJ6082" s="12"/>
      <c r="AK6082" s="12"/>
      <c r="AL6082" s="12"/>
      <c r="AM6082" s="12"/>
      <c r="AN6082" s="12"/>
      <c r="AO6082" s="12"/>
      <c r="AP6082" s="12"/>
      <c r="AQ6082" s="12"/>
      <c r="AR6082" s="12"/>
      <c r="AS6082" s="12"/>
      <c r="AT6082" s="12"/>
      <c r="AU6082" s="12"/>
      <c r="AV6082" s="12"/>
      <c r="AW6082" s="12"/>
      <c r="AX6082" s="12"/>
      <c r="AY6082" s="12"/>
      <c r="AZ6082" s="12"/>
      <c r="BA6082" s="12"/>
      <c r="BB6082" s="12"/>
      <c r="BC6082" s="12"/>
      <c r="BD6082" s="12"/>
      <c r="BE6082" s="12"/>
      <c r="BF6082" s="12"/>
      <c r="BG6082" s="12"/>
      <c r="BH6082" s="12"/>
      <c r="BI6082" s="12"/>
      <c r="BJ6082" s="13"/>
      <c r="BK6082" s="13"/>
      <c r="BL6082" s="13"/>
      <c r="BM6082" s="13"/>
      <c r="BN6082" s="13"/>
    </row>
    <row r="6083" spans="4:66" x14ac:dyDescent="0.25">
      <c r="D6083"/>
      <c r="E6083" s="10"/>
      <c r="F6083" s="10"/>
      <c r="G6083" s="10"/>
      <c r="H6083" s="10"/>
      <c r="I6083" s="10"/>
      <c r="J6083" s="10"/>
      <c r="K6083" s="11"/>
      <c r="L6083" s="11"/>
      <c r="M6083" s="12"/>
      <c r="N6083" s="12"/>
      <c r="O6083" s="12"/>
      <c r="P6083" s="12"/>
      <c r="Q6083" s="12"/>
      <c r="R6083" s="12"/>
      <c r="S6083" s="12"/>
      <c r="T6083" s="12"/>
      <c r="U6083" s="12"/>
      <c r="V6083" s="12"/>
      <c r="W6083" s="12"/>
      <c r="X6083" s="12"/>
      <c r="Y6083" s="12"/>
      <c r="Z6083" s="12"/>
      <c r="AA6083" s="12"/>
      <c r="AB6083" s="12"/>
      <c r="AC6083" s="12"/>
      <c r="AD6083" s="12"/>
      <c r="AE6083" s="12"/>
      <c r="AF6083" s="12"/>
      <c r="AG6083" s="12"/>
      <c r="AH6083" s="12"/>
      <c r="AI6083" s="12"/>
      <c r="AJ6083" s="12"/>
      <c r="AK6083" s="12"/>
      <c r="AL6083" s="12"/>
      <c r="AM6083" s="12"/>
      <c r="AN6083" s="12"/>
      <c r="AO6083" s="12"/>
      <c r="AP6083" s="12"/>
      <c r="AQ6083" s="12"/>
      <c r="AR6083" s="12"/>
      <c r="AS6083" s="12"/>
      <c r="AT6083" s="12"/>
      <c r="AU6083" s="12"/>
      <c r="AV6083" s="12"/>
      <c r="AW6083" s="12"/>
      <c r="AX6083" s="12"/>
      <c r="AY6083" s="12"/>
      <c r="AZ6083" s="12"/>
      <c r="BA6083" s="12"/>
      <c r="BB6083" s="12"/>
      <c r="BC6083" s="12"/>
      <c r="BD6083" s="12"/>
      <c r="BE6083" s="12"/>
      <c r="BF6083" s="12"/>
      <c r="BG6083" s="12"/>
      <c r="BH6083" s="12"/>
      <c r="BI6083" s="12"/>
      <c r="BJ6083" s="13"/>
      <c r="BK6083" s="13"/>
      <c r="BL6083" s="13"/>
      <c r="BM6083" s="13"/>
      <c r="BN6083" s="13"/>
    </row>
    <row r="6084" spans="4:66" x14ac:dyDescent="0.25">
      <c r="D6084"/>
      <c r="E6084" s="10"/>
      <c r="F6084" s="10"/>
      <c r="G6084" s="10"/>
      <c r="H6084" s="10"/>
      <c r="I6084" s="10"/>
      <c r="J6084" s="10"/>
      <c r="K6084" s="11"/>
      <c r="L6084" s="11"/>
      <c r="M6084" s="12"/>
      <c r="N6084" s="12"/>
      <c r="O6084" s="12"/>
      <c r="P6084" s="12"/>
      <c r="Q6084" s="12"/>
      <c r="R6084" s="12"/>
      <c r="S6084" s="12"/>
      <c r="T6084" s="12"/>
      <c r="U6084" s="12"/>
      <c r="V6084" s="12"/>
      <c r="W6084" s="12"/>
      <c r="X6084" s="12"/>
      <c r="Y6084" s="12"/>
      <c r="Z6084" s="12"/>
      <c r="AA6084" s="12"/>
      <c r="AB6084" s="12"/>
      <c r="AC6084" s="12"/>
      <c r="AD6084" s="12"/>
      <c r="AE6084" s="12"/>
      <c r="AF6084" s="12"/>
      <c r="AG6084" s="12"/>
      <c r="AH6084" s="12"/>
      <c r="AI6084" s="12"/>
      <c r="AJ6084" s="12"/>
      <c r="AK6084" s="12"/>
      <c r="AL6084" s="12"/>
      <c r="AM6084" s="12"/>
      <c r="AN6084" s="12"/>
      <c r="AO6084" s="12"/>
      <c r="AP6084" s="12"/>
      <c r="AQ6084" s="12"/>
      <c r="AR6084" s="12"/>
      <c r="AS6084" s="12"/>
      <c r="AT6084" s="12"/>
      <c r="AU6084" s="12"/>
      <c r="AV6084" s="12"/>
      <c r="AW6084" s="12"/>
      <c r="AX6084" s="12"/>
      <c r="AY6084" s="12"/>
      <c r="AZ6084" s="12"/>
      <c r="BA6084" s="12"/>
      <c r="BB6084" s="12"/>
      <c r="BC6084" s="12"/>
      <c r="BD6084" s="12"/>
      <c r="BE6084" s="12"/>
      <c r="BF6084" s="12"/>
      <c r="BG6084" s="12"/>
      <c r="BH6084" s="12"/>
      <c r="BI6084" s="12"/>
      <c r="BJ6084" s="13"/>
      <c r="BK6084" s="13"/>
      <c r="BL6084" s="13"/>
      <c r="BM6084" s="13"/>
      <c r="BN6084" s="13"/>
    </row>
    <row r="6085" spans="4:66" x14ac:dyDescent="0.25">
      <c r="D6085"/>
      <c r="E6085" s="10"/>
      <c r="F6085" s="10"/>
      <c r="G6085" s="10"/>
      <c r="H6085" s="10"/>
      <c r="I6085" s="10"/>
      <c r="J6085" s="10"/>
      <c r="K6085" s="11"/>
      <c r="L6085" s="11"/>
      <c r="M6085" s="12"/>
      <c r="N6085" s="12"/>
      <c r="O6085" s="12"/>
      <c r="P6085" s="12"/>
      <c r="Q6085" s="12"/>
      <c r="R6085" s="12"/>
      <c r="S6085" s="12"/>
      <c r="T6085" s="12"/>
      <c r="U6085" s="12"/>
      <c r="V6085" s="12"/>
      <c r="W6085" s="12"/>
      <c r="X6085" s="12"/>
      <c r="Y6085" s="12"/>
      <c r="Z6085" s="12"/>
      <c r="AA6085" s="12"/>
      <c r="AB6085" s="12"/>
      <c r="AC6085" s="12"/>
      <c r="AD6085" s="12"/>
      <c r="AE6085" s="12"/>
      <c r="AF6085" s="12"/>
      <c r="AG6085" s="12"/>
      <c r="AH6085" s="12"/>
      <c r="AI6085" s="12"/>
      <c r="AJ6085" s="12"/>
      <c r="AK6085" s="12"/>
      <c r="AL6085" s="12"/>
      <c r="AM6085" s="12"/>
      <c r="AN6085" s="12"/>
      <c r="AO6085" s="12"/>
      <c r="AP6085" s="12"/>
      <c r="AQ6085" s="12"/>
      <c r="AR6085" s="12"/>
      <c r="AS6085" s="12"/>
      <c r="AT6085" s="12"/>
      <c r="AU6085" s="12"/>
      <c r="AV6085" s="12"/>
      <c r="AW6085" s="12"/>
      <c r="AX6085" s="12"/>
      <c r="AY6085" s="12"/>
      <c r="AZ6085" s="12"/>
      <c r="BA6085" s="12"/>
      <c r="BB6085" s="12"/>
      <c r="BC6085" s="12"/>
      <c r="BD6085" s="12"/>
      <c r="BE6085" s="12"/>
      <c r="BF6085" s="12"/>
      <c r="BG6085" s="12"/>
      <c r="BH6085" s="12"/>
      <c r="BI6085" s="12"/>
      <c r="BJ6085" s="13"/>
      <c r="BK6085" s="13"/>
      <c r="BL6085" s="13"/>
      <c r="BM6085" s="13"/>
      <c r="BN6085" s="13"/>
    </row>
    <row r="6086" spans="4:66" x14ac:dyDescent="0.25">
      <c r="D6086"/>
      <c r="E6086" s="10"/>
      <c r="F6086" s="10"/>
      <c r="G6086" s="10"/>
      <c r="H6086" s="10"/>
      <c r="I6086" s="10"/>
      <c r="J6086" s="10"/>
      <c r="K6086" s="11"/>
      <c r="L6086" s="11"/>
      <c r="M6086" s="12"/>
      <c r="N6086" s="12"/>
      <c r="O6086" s="12"/>
      <c r="P6086" s="12"/>
      <c r="Q6086" s="12"/>
      <c r="R6086" s="12"/>
      <c r="S6086" s="12"/>
      <c r="T6086" s="12"/>
      <c r="U6086" s="12"/>
      <c r="V6086" s="12"/>
      <c r="W6086" s="12"/>
      <c r="X6086" s="12"/>
      <c r="Y6086" s="12"/>
      <c r="Z6086" s="12"/>
      <c r="AA6086" s="12"/>
      <c r="AB6086" s="12"/>
      <c r="AC6086" s="12"/>
      <c r="AD6086" s="12"/>
      <c r="AE6086" s="12"/>
      <c r="AF6086" s="12"/>
      <c r="AG6086" s="12"/>
      <c r="AH6086" s="12"/>
      <c r="AI6086" s="12"/>
      <c r="AJ6086" s="12"/>
      <c r="AK6086" s="12"/>
      <c r="AL6086" s="12"/>
      <c r="AM6086" s="12"/>
      <c r="AN6086" s="12"/>
      <c r="AO6086" s="12"/>
      <c r="AP6086" s="12"/>
      <c r="AQ6086" s="12"/>
      <c r="AR6086" s="12"/>
      <c r="AS6086" s="12"/>
      <c r="AT6086" s="12"/>
      <c r="AU6086" s="12"/>
      <c r="AV6086" s="12"/>
      <c r="AW6086" s="12"/>
      <c r="AX6086" s="12"/>
      <c r="AY6086" s="12"/>
      <c r="AZ6086" s="12"/>
      <c r="BA6086" s="12"/>
      <c r="BB6086" s="12"/>
      <c r="BC6086" s="12"/>
      <c r="BD6086" s="12"/>
      <c r="BE6086" s="12"/>
      <c r="BF6086" s="12"/>
      <c r="BG6086" s="12"/>
      <c r="BH6086" s="12"/>
      <c r="BI6086" s="12"/>
      <c r="BJ6086" s="13"/>
      <c r="BK6086" s="13"/>
      <c r="BL6086" s="13"/>
      <c r="BM6086" s="13"/>
      <c r="BN6086" s="13"/>
    </row>
    <row r="6087" spans="4:66" x14ac:dyDescent="0.25">
      <c r="D6087"/>
      <c r="E6087" s="10"/>
      <c r="F6087" s="10"/>
      <c r="G6087" s="10"/>
      <c r="H6087" s="10"/>
      <c r="I6087" s="10"/>
      <c r="J6087" s="10"/>
      <c r="K6087" s="11"/>
      <c r="L6087" s="11"/>
      <c r="M6087" s="12"/>
      <c r="N6087" s="12"/>
      <c r="O6087" s="12"/>
      <c r="P6087" s="12"/>
      <c r="Q6087" s="12"/>
      <c r="R6087" s="12"/>
      <c r="S6087" s="12"/>
      <c r="T6087" s="12"/>
      <c r="U6087" s="12"/>
      <c r="V6087" s="12"/>
      <c r="W6087" s="12"/>
      <c r="X6087" s="12"/>
      <c r="Y6087" s="12"/>
      <c r="Z6087" s="12"/>
      <c r="AA6087" s="12"/>
      <c r="AB6087" s="12"/>
      <c r="AC6087" s="12"/>
      <c r="AD6087" s="12"/>
      <c r="AE6087" s="12"/>
      <c r="AF6087" s="12"/>
      <c r="AG6087" s="12"/>
      <c r="AH6087" s="12"/>
      <c r="AI6087" s="12"/>
      <c r="AJ6087" s="12"/>
      <c r="AK6087" s="12"/>
      <c r="AL6087" s="12"/>
      <c r="AM6087" s="12"/>
      <c r="AN6087" s="12"/>
      <c r="AO6087" s="12"/>
      <c r="AP6087" s="12"/>
      <c r="AQ6087" s="12"/>
      <c r="AR6087" s="12"/>
      <c r="AS6087" s="12"/>
      <c r="AT6087" s="12"/>
      <c r="AU6087" s="12"/>
      <c r="AV6087" s="12"/>
      <c r="AW6087" s="12"/>
      <c r="AX6087" s="12"/>
      <c r="AY6087" s="12"/>
      <c r="AZ6087" s="12"/>
      <c r="BA6087" s="12"/>
      <c r="BB6087" s="12"/>
      <c r="BC6087" s="12"/>
      <c r="BD6087" s="12"/>
      <c r="BE6087" s="12"/>
      <c r="BF6087" s="12"/>
      <c r="BG6087" s="12"/>
      <c r="BH6087" s="12"/>
      <c r="BI6087" s="12"/>
      <c r="BJ6087" s="13"/>
      <c r="BK6087" s="13"/>
      <c r="BL6087" s="13"/>
      <c r="BM6087" s="13"/>
      <c r="BN6087" s="13"/>
    </row>
    <row r="6088" spans="4:66" x14ac:dyDescent="0.25">
      <c r="D6088"/>
      <c r="E6088" s="10"/>
      <c r="F6088" s="10"/>
      <c r="G6088" s="10"/>
      <c r="H6088" s="10"/>
      <c r="I6088" s="10"/>
      <c r="J6088" s="10"/>
      <c r="K6088" s="11"/>
      <c r="L6088" s="11"/>
      <c r="M6088" s="12"/>
      <c r="N6088" s="12"/>
      <c r="O6088" s="12"/>
      <c r="P6088" s="12"/>
      <c r="Q6088" s="12"/>
      <c r="R6088" s="12"/>
      <c r="S6088" s="12"/>
      <c r="T6088" s="12"/>
      <c r="U6088" s="12"/>
      <c r="V6088" s="12"/>
      <c r="W6088" s="12"/>
      <c r="X6088" s="12"/>
      <c r="Y6088" s="12"/>
      <c r="Z6088" s="12"/>
      <c r="AA6088" s="12"/>
      <c r="AB6088" s="12"/>
      <c r="AC6088" s="12"/>
      <c r="AD6088" s="12"/>
      <c r="AE6088" s="12"/>
      <c r="AF6088" s="12"/>
      <c r="AG6088" s="12"/>
      <c r="AH6088" s="12"/>
      <c r="AI6088" s="12"/>
      <c r="AJ6088" s="12"/>
      <c r="AK6088" s="12"/>
      <c r="AL6088" s="12"/>
      <c r="AM6088" s="12"/>
      <c r="AN6088" s="12"/>
      <c r="AO6088" s="12"/>
      <c r="AP6088" s="12"/>
      <c r="AQ6088" s="12"/>
      <c r="AR6088" s="12"/>
      <c r="AS6088" s="12"/>
      <c r="AT6088" s="12"/>
      <c r="AU6088" s="12"/>
      <c r="AV6088" s="12"/>
      <c r="AW6088" s="12"/>
      <c r="AX6088" s="12"/>
      <c r="AY6088" s="12"/>
      <c r="AZ6088" s="12"/>
      <c r="BA6088" s="12"/>
      <c r="BB6088" s="12"/>
      <c r="BC6088" s="12"/>
      <c r="BD6088" s="12"/>
      <c r="BE6088" s="12"/>
      <c r="BF6088" s="12"/>
      <c r="BG6088" s="12"/>
      <c r="BH6088" s="12"/>
      <c r="BI6088" s="12"/>
      <c r="BJ6088" s="13"/>
      <c r="BK6088" s="13"/>
      <c r="BL6088" s="13"/>
      <c r="BM6088" s="13"/>
      <c r="BN6088" s="13"/>
    </row>
    <row r="6089" spans="4:66" x14ac:dyDescent="0.25">
      <c r="D6089"/>
      <c r="E6089" s="10"/>
      <c r="F6089" s="10"/>
      <c r="G6089" s="10"/>
      <c r="H6089" s="10"/>
      <c r="I6089" s="10"/>
      <c r="J6089" s="10"/>
      <c r="K6089" s="11"/>
      <c r="L6089" s="11"/>
      <c r="M6089" s="12"/>
      <c r="N6089" s="12"/>
      <c r="O6089" s="12"/>
      <c r="P6089" s="12"/>
      <c r="Q6089" s="12"/>
      <c r="R6089" s="12"/>
      <c r="S6089" s="12"/>
      <c r="T6089" s="12"/>
      <c r="U6089" s="12"/>
      <c r="V6089" s="12"/>
      <c r="W6089" s="12"/>
      <c r="X6089" s="12"/>
      <c r="Y6089" s="12"/>
      <c r="Z6089" s="12"/>
      <c r="AA6089" s="12"/>
      <c r="AB6089" s="12"/>
      <c r="AC6089" s="12"/>
      <c r="AD6089" s="12"/>
      <c r="AE6089" s="12"/>
      <c r="AF6089" s="12"/>
      <c r="AG6089" s="12"/>
      <c r="AH6089" s="12"/>
      <c r="AI6089" s="12"/>
      <c r="AJ6089" s="12"/>
      <c r="AK6089" s="12"/>
      <c r="AL6089" s="12"/>
      <c r="AM6089" s="12"/>
      <c r="AN6089" s="12"/>
      <c r="AO6089" s="12"/>
      <c r="AP6089" s="12"/>
      <c r="AQ6089" s="12"/>
      <c r="AR6089" s="12"/>
      <c r="AS6089" s="12"/>
      <c r="AT6089" s="12"/>
      <c r="AU6089" s="12"/>
      <c r="AV6089" s="12"/>
      <c r="AW6089" s="12"/>
      <c r="AX6089" s="12"/>
      <c r="AY6089" s="12"/>
      <c r="AZ6089" s="12"/>
      <c r="BA6089" s="12"/>
      <c r="BB6089" s="12"/>
      <c r="BC6089" s="12"/>
      <c r="BD6089" s="12"/>
      <c r="BE6089" s="12"/>
      <c r="BF6089" s="12"/>
      <c r="BG6089" s="12"/>
      <c r="BH6089" s="12"/>
      <c r="BI6089" s="12"/>
      <c r="BJ6089" s="13"/>
      <c r="BK6089" s="13"/>
      <c r="BL6089" s="13"/>
      <c r="BM6089" s="13"/>
      <c r="BN6089" s="13"/>
    </row>
    <row r="6090" spans="4:66" x14ac:dyDescent="0.25">
      <c r="D6090"/>
      <c r="E6090" s="10"/>
      <c r="F6090" s="10"/>
      <c r="G6090" s="10"/>
      <c r="H6090" s="10"/>
      <c r="I6090" s="10"/>
      <c r="J6090" s="10"/>
      <c r="K6090" s="11"/>
      <c r="L6090" s="11"/>
      <c r="M6090" s="12"/>
      <c r="N6090" s="12"/>
      <c r="O6090" s="12"/>
      <c r="P6090" s="12"/>
      <c r="Q6090" s="12"/>
      <c r="R6090" s="12"/>
      <c r="S6090" s="12"/>
      <c r="T6090" s="12"/>
      <c r="U6090" s="12"/>
      <c r="V6090" s="12"/>
      <c r="W6090" s="12"/>
      <c r="X6090" s="12"/>
      <c r="Y6090" s="12"/>
      <c r="Z6090" s="12"/>
      <c r="AA6090" s="12"/>
      <c r="AB6090" s="12"/>
      <c r="AC6090" s="12"/>
      <c r="AD6090" s="12"/>
      <c r="AE6090" s="12"/>
      <c r="AF6090" s="12"/>
      <c r="AG6090" s="12"/>
      <c r="AH6090" s="12"/>
      <c r="AI6090" s="12"/>
      <c r="AJ6090" s="12"/>
      <c r="AK6090" s="12"/>
      <c r="AL6090" s="12"/>
      <c r="AM6090" s="12"/>
      <c r="AN6090" s="12"/>
      <c r="AO6090" s="12"/>
      <c r="AP6090" s="12"/>
      <c r="AQ6090" s="12"/>
      <c r="AR6090" s="12"/>
      <c r="AS6090" s="12"/>
      <c r="AT6090" s="12"/>
      <c r="AU6090" s="12"/>
      <c r="AV6090" s="12"/>
      <c r="AW6090" s="12"/>
      <c r="AX6090" s="12"/>
      <c r="AY6090" s="12"/>
      <c r="AZ6090" s="12"/>
      <c r="BA6090" s="12"/>
      <c r="BB6090" s="12"/>
      <c r="BC6090" s="12"/>
      <c r="BD6090" s="12"/>
      <c r="BE6090" s="12"/>
      <c r="BF6090" s="12"/>
      <c r="BG6090" s="12"/>
      <c r="BH6090" s="12"/>
      <c r="BI6090" s="12"/>
      <c r="BJ6090" s="13"/>
      <c r="BK6090" s="13"/>
      <c r="BL6090" s="13"/>
      <c r="BM6090" s="13"/>
      <c r="BN6090" s="13"/>
    </row>
    <row r="6091" spans="4:66" x14ac:dyDescent="0.25">
      <c r="D6091"/>
      <c r="E6091" s="10"/>
      <c r="F6091" s="10"/>
      <c r="G6091" s="10"/>
      <c r="H6091" s="10"/>
      <c r="I6091" s="10"/>
      <c r="J6091" s="10"/>
      <c r="K6091" s="11"/>
      <c r="L6091" s="11"/>
      <c r="M6091" s="12"/>
      <c r="N6091" s="12"/>
      <c r="O6091" s="12"/>
      <c r="P6091" s="12"/>
      <c r="Q6091" s="12"/>
      <c r="R6091" s="12"/>
      <c r="S6091" s="12"/>
      <c r="T6091" s="12"/>
      <c r="U6091" s="12"/>
      <c r="V6091" s="12"/>
      <c r="W6091" s="12"/>
      <c r="X6091" s="12"/>
      <c r="Y6091" s="12"/>
      <c r="Z6091" s="12"/>
      <c r="AA6091" s="12"/>
      <c r="AB6091" s="12"/>
      <c r="AC6091" s="12"/>
      <c r="AD6091" s="12"/>
      <c r="AE6091" s="12"/>
      <c r="AF6091" s="12"/>
      <c r="AG6091" s="12"/>
      <c r="AH6091" s="12"/>
      <c r="AI6091" s="12"/>
      <c r="AJ6091" s="12"/>
      <c r="AK6091" s="12"/>
      <c r="AL6091" s="12"/>
      <c r="AM6091" s="12"/>
      <c r="AN6091" s="12"/>
      <c r="AO6091" s="12"/>
      <c r="AP6091" s="12"/>
      <c r="AQ6091" s="12"/>
      <c r="AR6091" s="12"/>
      <c r="AS6091" s="12"/>
      <c r="AT6091" s="12"/>
      <c r="AU6091" s="12"/>
      <c r="AV6091" s="12"/>
      <c r="AW6091" s="12"/>
      <c r="AX6091" s="12"/>
      <c r="AY6091" s="12"/>
      <c r="AZ6091" s="12"/>
      <c r="BA6091" s="12"/>
      <c r="BB6091" s="12"/>
      <c r="BC6091" s="12"/>
      <c r="BD6091" s="12"/>
      <c r="BE6091" s="12"/>
      <c r="BF6091" s="12"/>
      <c r="BG6091" s="12"/>
      <c r="BH6091" s="12"/>
      <c r="BI6091" s="12"/>
      <c r="BJ6091" s="13"/>
      <c r="BK6091" s="13"/>
      <c r="BL6091" s="13"/>
      <c r="BM6091" s="13"/>
      <c r="BN6091" s="13"/>
    </row>
    <row r="6092" spans="4:66" x14ac:dyDescent="0.25">
      <c r="D6092"/>
      <c r="E6092" s="10"/>
      <c r="F6092" s="10"/>
      <c r="G6092" s="10"/>
      <c r="H6092" s="10"/>
      <c r="I6092" s="10"/>
      <c r="J6092" s="10"/>
      <c r="K6092" s="11"/>
      <c r="L6092" s="11"/>
      <c r="M6092" s="12"/>
      <c r="N6092" s="12"/>
      <c r="O6092" s="12"/>
      <c r="P6092" s="12"/>
      <c r="Q6092" s="12"/>
      <c r="R6092" s="12"/>
      <c r="S6092" s="12"/>
      <c r="T6092" s="12"/>
      <c r="U6092" s="12"/>
      <c r="V6092" s="12"/>
      <c r="W6092" s="12"/>
      <c r="X6092" s="12"/>
      <c r="Y6092" s="12"/>
      <c r="Z6092" s="12"/>
      <c r="AA6092" s="12"/>
      <c r="AB6092" s="12"/>
      <c r="AC6092" s="12"/>
      <c r="AD6092" s="12"/>
      <c r="AE6092" s="12"/>
      <c r="AF6092" s="12"/>
      <c r="AG6092" s="12"/>
      <c r="AH6092" s="12"/>
      <c r="AI6092" s="12"/>
      <c r="AJ6092" s="12"/>
      <c r="AK6092" s="12"/>
      <c r="AL6092" s="12"/>
      <c r="AM6092" s="12"/>
      <c r="AN6092" s="12"/>
      <c r="AO6092" s="12"/>
      <c r="AP6092" s="12"/>
      <c r="AQ6092" s="12"/>
      <c r="AR6092" s="12"/>
      <c r="AS6092" s="12"/>
      <c r="AT6092" s="12"/>
      <c r="AU6092" s="12"/>
      <c r="AV6092" s="12"/>
      <c r="AW6092" s="12"/>
      <c r="AX6092" s="12"/>
      <c r="AY6092" s="12"/>
      <c r="AZ6092" s="12"/>
      <c r="BA6092" s="12"/>
      <c r="BB6092" s="12"/>
      <c r="BC6092" s="12"/>
      <c r="BD6092" s="12"/>
      <c r="BE6092" s="12"/>
      <c r="BF6092" s="12"/>
      <c r="BG6092" s="12"/>
      <c r="BH6092" s="12"/>
      <c r="BI6092" s="12"/>
      <c r="BJ6092" s="13"/>
      <c r="BK6092" s="13"/>
      <c r="BL6092" s="13"/>
      <c r="BM6092" s="13"/>
      <c r="BN6092" s="13"/>
    </row>
    <row r="6093" spans="4:66" x14ac:dyDescent="0.25">
      <c r="D6093"/>
      <c r="E6093" s="10"/>
      <c r="F6093" s="10"/>
      <c r="G6093" s="10"/>
      <c r="H6093" s="10"/>
      <c r="I6093" s="10"/>
      <c r="J6093" s="10"/>
      <c r="K6093" s="11"/>
      <c r="L6093" s="11"/>
      <c r="M6093" s="12"/>
      <c r="N6093" s="12"/>
      <c r="O6093" s="12"/>
      <c r="P6093" s="12"/>
      <c r="Q6093" s="12"/>
      <c r="R6093" s="12"/>
      <c r="S6093" s="12"/>
      <c r="T6093" s="12"/>
      <c r="U6093" s="12"/>
      <c r="V6093" s="12"/>
      <c r="W6093" s="12"/>
      <c r="X6093" s="12"/>
      <c r="Y6093" s="12"/>
      <c r="Z6093" s="12"/>
      <c r="AA6093" s="12"/>
      <c r="AB6093" s="12"/>
      <c r="AC6093" s="12"/>
      <c r="AD6093" s="12"/>
      <c r="AE6093" s="12"/>
      <c r="AF6093" s="12"/>
      <c r="AG6093" s="12"/>
      <c r="AH6093" s="12"/>
      <c r="AI6093" s="12"/>
      <c r="AJ6093" s="12"/>
      <c r="AK6093" s="12"/>
      <c r="AL6093" s="12"/>
      <c r="AM6093" s="12"/>
      <c r="AN6093" s="12"/>
      <c r="AO6093" s="12"/>
      <c r="AP6093" s="12"/>
      <c r="AQ6093" s="12"/>
      <c r="AR6093" s="12"/>
      <c r="AS6093" s="12"/>
      <c r="AT6093" s="12"/>
      <c r="AU6093" s="12"/>
      <c r="AV6093" s="12"/>
      <c r="AW6093" s="12"/>
      <c r="AX6093" s="12"/>
      <c r="AY6093" s="12"/>
      <c r="AZ6093" s="12"/>
      <c r="BA6093" s="12"/>
      <c r="BB6093" s="12"/>
      <c r="BC6093" s="12"/>
      <c r="BD6093" s="12"/>
      <c r="BE6093" s="12"/>
      <c r="BF6093" s="12"/>
      <c r="BG6093" s="12"/>
      <c r="BH6093" s="12"/>
      <c r="BI6093" s="12"/>
      <c r="BJ6093" s="13"/>
      <c r="BK6093" s="13"/>
      <c r="BL6093" s="13"/>
      <c r="BM6093" s="13"/>
      <c r="BN6093" s="13"/>
    </row>
    <row r="6094" spans="4:66" x14ac:dyDescent="0.25">
      <c r="D6094"/>
      <c r="E6094" s="10"/>
      <c r="F6094" s="10"/>
      <c r="G6094" s="10"/>
      <c r="H6094" s="10"/>
      <c r="I6094" s="10"/>
      <c r="J6094" s="10"/>
      <c r="K6094" s="11"/>
      <c r="L6094" s="11"/>
      <c r="M6094" s="12"/>
      <c r="N6094" s="12"/>
      <c r="O6094" s="12"/>
      <c r="P6094" s="12"/>
      <c r="Q6094" s="12"/>
      <c r="R6094" s="12"/>
      <c r="S6094" s="12"/>
      <c r="T6094" s="12"/>
      <c r="U6094" s="12"/>
      <c r="V6094" s="12"/>
      <c r="W6094" s="12"/>
      <c r="X6094" s="12"/>
      <c r="Y6094" s="12"/>
      <c r="Z6094" s="12"/>
      <c r="AA6094" s="12"/>
      <c r="AB6094" s="12"/>
      <c r="AC6094" s="12"/>
      <c r="AD6094" s="12"/>
      <c r="AE6094" s="12"/>
      <c r="AF6094" s="12"/>
      <c r="AG6094" s="12"/>
      <c r="AH6094" s="12"/>
      <c r="AI6094" s="12"/>
      <c r="AJ6094" s="12"/>
      <c r="AK6094" s="12"/>
      <c r="AL6094" s="12"/>
      <c r="AM6094" s="12"/>
      <c r="AN6094" s="12"/>
      <c r="AO6094" s="12"/>
      <c r="AP6094" s="12"/>
      <c r="AQ6094" s="12"/>
      <c r="AR6094" s="12"/>
      <c r="AS6094" s="12"/>
      <c r="AT6094" s="12"/>
      <c r="AU6094" s="12"/>
      <c r="AV6094" s="12"/>
      <c r="AW6094" s="12"/>
      <c r="AX6094" s="12"/>
      <c r="AY6094" s="12"/>
      <c r="AZ6094" s="12"/>
      <c r="BA6094" s="12"/>
      <c r="BB6094" s="12"/>
      <c r="BC6094" s="12"/>
      <c r="BD6094" s="12"/>
      <c r="BE6094" s="12"/>
      <c r="BF6094" s="12"/>
      <c r="BG6094" s="12"/>
      <c r="BH6094" s="12"/>
      <c r="BI6094" s="12"/>
      <c r="BJ6094" s="13"/>
      <c r="BK6094" s="13"/>
      <c r="BL6094" s="13"/>
      <c r="BM6094" s="13"/>
      <c r="BN6094" s="13"/>
    </row>
    <row r="6095" spans="4:66" x14ac:dyDescent="0.25">
      <c r="D6095"/>
      <c r="E6095" s="10"/>
      <c r="F6095" s="10"/>
      <c r="G6095" s="10"/>
      <c r="H6095" s="10"/>
      <c r="I6095" s="10"/>
      <c r="J6095" s="10"/>
      <c r="K6095" s="11"/>
      <c r="L6095" s="11"/>
      <c r="M6095" s="12"/>
      <c r="N6095" s="12"/>
      <c r="O6095" s="12"/>
      <c r="P6095" s="12"/>
      <c r="Q6095" s="12"/>
      <c r="R6095" s="12"/>
      <c r="S6095" s="12"/>
      <c r="T6095" s="12"/>
      <c r="U6095" s="12"/>
      <c r="V6095" s="12"/>
      <c r="W6095" s="12"/>
      <c r="X6095" s="12"/>
      <c r="Y6095" s="12"/>
      <c r="Z6095" s="12"/>
      <c r="AA6095" s="12"/>
      <c r="AB6095" s="12"/>
      <c r="AC6095" s="12"/>
      <c r="AD6095" s="12"/>
      <c r="AE6095" s="12"/>
      <c r="AF6095" s="12"/>
      <c r="AG6095" s="12"/>
      <c r="AH6095" s="12"/>
      <c r="AI6095" s="12"/>
      <c r="AJ6095" s="12"/>
      <c r="AK6095" s="12"/>
      <c r="AL6095" s="12"/>
      <c r="AM6095" s="12"/>
      <c r="AN6095" s="12"/>
      <c r="AO6095" s="12"/>
      <c r="AP6095" s="12"/>
      <c r="AQ6095" s="12"/>
      <c r="AR6095" s="12"/>
      <c r="AS6095" s="12"/>
      <c r="AT6095" s="12"/>
      <c r="AU6095" s="12"/>
      <c r="AV6095" s="12"/>
      <c r="AW6095" s="12"/>
      <c r="AX6095" s="12"/>
      <c r="AY6095" s="12"/>
      <c r="AZ6095" s="12"/>
      <c r="BA6095" s="12"/>
      <c r="BB6095" s="12"/>
      <c r="BC6095" s="12"/>
      <c r="BD6095" s="12"/>
      <c r="BE6095" s="12"/>
      <c r="BF6095" s="12"/>
      <c r="BG6095" s="12"/>
      <c r="BH6095" s="12"/>
      <c r="BI6095" s="12"/>
      <c r="BJ6095" s="13"/>
      <c r="BK6095" s="13"/>
      <c r="BL6095" s="13"/>
      <c r="BM6095" s="13"/>
      <c r="BN6095" s="13"/>
    </row>
    <row r="6096" spans="4:66" x14ac:dyDescent="0.25">
      <c r="D6096"/>
      <c r="E6096" s="10"/>
      <c r="F6096" s="10"/>
      <c r="G6096" s="10"/>
      <c r="H6096" s="10"/>
      <c r="I6096" s="10"/>
      <c r="J6096" s="10"/>
      <c r="K6096" s="11"/>
      <c r="L6096" s="11"/>
      <c r="M6096" s="12"/>
      <c r="N6096" s="12"/>
      <c r="O6096" s="12"/>
      <c r="P6096" s="12"/>
      <c r="Q6096" s="12"/>
      <c r="R6096" s="12"/>
      <c r="S6096" s="12"/>
      <c r="T6096" s="12"/>
      <c r="U6096" s="12"/>
      <c r="V6096" s="12"/>
      <c r="W6096" s="12"/>
      <c r="X6096" s="12"/>
      <c r="Y6096" s="12"/>
      <c r="Z6096" s="12"/>
      <c r="AA6096" s="12"/>
      <c r="AB6096" s="12"/>
      <c r="AC6096" s="12"/>
      <c r="AD6096" s="12"/>
      <c r="AE6096" s="12"/>
      <c r="AF6096" s="12"/>
      <c r="AG6096" s="12"/>
      <c r="AH6096" s="12"/>
      <c r="AI6096" s="12"/>
      <c r="AJ6096" s="12"/>
      <c r="AK6096" s="12"/>
      <c r="AL6096" s="12"/>
      <c r="AM6096" s="12"/>
      <c r="AN6096" s="12"/>
      <c r="AO6096" s="12"/>
      <c r="AP6096" s="12"/>
      <c r="AQ6096" s="12"/>
      <c r="AR6096" s="12"/>
      <c r="AS6096" s="12"/>
      <c r="AT6096" s="12"/>
      <c r="AU6096" s="12"/>
      <c r="AV6096" s="12"/>
      <c r="AW6096" s="12"/>
      <c r="AX6096" s="12"/>
      <c r="AY6096" s="12"/>
      <c r="AZ6096" s="12"/>
      <c r="BA6096" s="12"/>
      <c r="BB6096" s="12"/>
      <c r="BC6096" s="12"/>
      <c r="BD6096" s="12"/>
      <c r="BE6096" s="12"/>
      <c r="BF6096" s="12"/>
      <c r="BG6096" s="12"/>
      <c r="BH6096" s="12"/>
      <c r="BI6096" s="12"/>
      <c r="BJ6096" s="13"/>
      <c r="BK6096" s="13"/>
      <c r="BL6096" s="13"/>
      <c r="BM6096" s="13"/>
      <c r="BN6096" s="13"/>
    </row>
    <row r="6097" spans="4:66" x14ac:dyDescent="0.25">
      <c r="D6097"/>
      <c r="E6097" s="10"/>
      <c r="F6097" s="10"/>
      <c r="G6097" s="10"/>
      <c r="H6097" s="10"/>
      <c r="I6097" s="10"/>
      <c r="J6097" s="10"/>
      <c r="K6097" s="11"/>
      <c r="L6097" s="11"/>
      <c r="M6097" s="12"/>
      <c r="N6097" s="12"/>
      <c r="O6097" s="12"/>
      <c r="P6097" s="12"/>
      <c r="Q6097" s="12"/>
      <c r="R6097" s="12"/>
      <c r="S6097" s="12"/>
      <c r="T6097" s="12"/>
      <c r="U6097" s="12"/>
      <c r="V6097" s="12"/>
      <c r="W6097" s="12"/>
      <c r="X6097" s="12"/>
      <c r="Y6097" s="12"/>
      <c r="Z6097" s="12"/>
      <c r="AA6097" s="12"/>
      <c r="AB6097" s="12"/>
      <c r="AC6097" s="12"/>
      <c r="AD6097" s="12"/>
      <c r="AE6097" s="12"/>
      <c r="AF6097" s="12"/>
      <c r="AG6097" s="12"/>
      <c r="AH6097" s="12"/>
      <c r="AI6097" s="12"/>
      <c r="AJ6097" s="12"/>
      <c r="AK6097" s="12"/>
      <c r="AL6097" s="12"/>
      <c r="AM6097" s="12"/>
      <c r="AN6097" s="12"/>
      <c r="AO6097" s="12"/>
      <c r="AP6097" s="12"/>
      <c r="AQ6097" s="12"/>
      <c r="AR6097" s="12"/>
      <c r="AS6097" s="12"/>
      <c r="AT6097" s="12"/>
      <c r="AU6097" s="12"/>
      <c r="AV6097" s="12"/>
      <c r="AW6097" s="12"/>
      <c r="AX6097" s="12"/>
      <c r="AY6097" s="12"/>
      <c r="AZ6097" s="12"/>
      <c r="BA6097" s="12"/>
      <c r="BB6097" s="12"/>
      <c r="BC6097" s="12"/>
      <c r="BD6097" s="12"/>
      <c r="BE6097" s="12"/>
      <c r="BF6097" s="12"/>
      <c r="BG6097" s="12"/>
      <c r="BH6097" s="12"/>
      <c r="BI6097" s="12"/>
      <c r="BJ6097" s="13"/>
      <c r="BK6097" s="13"/>
      <c r="BL6097" s="13"/>
      <c r="BM6097" s="13"/>
      <c r="BN6097" s="13"/>
    </row>
    <row r="6098" spans="4:66" x14ac:dyDescent="0.25">
      <c r="D6098"/>
      <c r="E6098" s="10"/>
      <c r="F6098" s="10"/>
      <c r="G6098" s="10"/>
      <c r="H6098" s="10"/>
      <c r="I6098" s="10"/>
      <c r="J6098" s="10"/>
      <c r="K6098" s="11"/>
      <c r="L6098" s="11"/>
      <c r="M6098" s="12"/>
      <c r="N6098" s="12"/>
      <c r="O6098" s="12"/>
      <c r="P6098" s="12"/>
      <c r="Q6098" s="12"/>
      <c r="R6098" s="12"/>
      <c r="S6098" s="12"/>
      <c r="T6098" s="12"/>
      <c r="U6098" s="12"/>
      <c r="V6098" s="12"/>
      <c r="W6098" s="12"/>
      <c r="X6098" s="12"/>
      <c r="Y6098" s="12"/>
      <c r="Z6098" s="12"/>
      <c r="AA6098" s="12"/>
      <c r="AB6098" s="12"/>
      <c r="AC6098" s="12"/>
      <c r="AD6098" s="12"/>
      <c r="AE6098" s="12"/>
      <c r="AF6098" s="12"/>
      <c r="AG6098" s="12"/>
      <c r="AH6098" s="12"/>
      <c r="AI6098" s="12"/>
      <c r="AJ6098" s="12"/>
      <c r="AK6098" s="12"/>
      <c r="AL6098" s="12"/>
      <c r="AM6098" s="12"/>
      <c r="AN6098" s="12"/>
      <c r="AO6098" s="12"/>
      <c r="AP6098" s="12"/>
      <c r="AQ6098" s="12"/>
      <c r="AR6098" s="12"/>
      <c r="AS6098" s="12"/>
      <c r="AT6098" s="12"/>
      <c r="AU6098" s="12"/>
      <c r="AV6098" s="12"/>
      <c r="AW6098" s="12"/>
      <c r="AX6098" s="12"/>
      <c r="AY6098" s="12"/>
      <c r="AZ6098" s="12"/>
      <c r="BA6098" s="12"/>
      <c r="BB6098" s="12"/>
      <c r="BC6098" s="12"/>
      <c r="BD6098" s="12"/>
      <c r="BE6098" s="12"/>
      <c r="BF6098" s="12"/>
      <c r="BG6098" s="12"/>
      <c r="BH6098" s="12"/>
      <c r="BI6098" s="12"/>
      <c r="BJ6098" s="13"/>
      <c r="BK6098" s="13"/>
      <c r="BL6098" s="13"/>
      <c r="BM6098" s="13"/>
      <c r="BN6098" s="13"/>
    </row>
    <row r="6099" spans="4:66" x14ac:dyDescent="0.25">
      <c r="D6099"/>
      <c r="E6099" s="10"/>
      <c r="F6099" s="10"/>
      <c r="G6099" s="10"/>
      <c r="H6099" s="10"/>
      <c r="I6099" s="10"/>
      <c r="J6099" s="10"/>
      <c r="K6099" s="11"/>
      <c r="L6099" s="11"/>
      <c r="M6099" s="12"/>
      <c r="N6099" s="12"/>
      <c r="O6099" s="12"/>
      <c r="P6099" s="12"/>
      <c r="Q6099" s="12"/>
      <c r="R6099" s="12"/>
      <c r="S6099" s="12"/>
      <c r="T6099" s="12"/>
      <c r="U6099" s="12"/>
      <c r="V6099" s="12"/>
      <c r="W6099" s="12"/>
      <c r="X6099" s="12"/>
      <c r="Y6099" s="12"/>
      <c r="Z6099" s="12"/>
      <c r="AA6099" s="12"/>
      <c r="AB6099" s="12"/>
      <c r="AC6099" s="12"/>
      <c r="AD6099" s="12"/>
      <c r="AE6099" s="12"/>
      <c r="AF6099" s="12"/>
      <c r="AG6099" s="12"/>
      <c r="AH6099" s="12"/>
      <c r="AI6099" s="12"/>
      <c r="AJ6099" s="12"/>
      <c r="AK6099" s="12"/>
      <c r="AL6099" s="12"/>
      <c r="AM6099" s="12"/>
      <c r="AN6099" s="12"/>
      <c r="AO6099" s="12"/>
      <c r="AP6099" s="12"/>
      <c r="AQ6099" s="12"/>
      <c r="AR6099" s="12"/>
      <c r="AS6099" s="12"/>
      <c r="AT6099" s="12"/>
      <c r="AU6099" s="12"/>
      <c r="AV6099" s="12"/>
      <c r="AW6099" s="12"/>
      <c r="AX6099" s="12"/>
      <c r="AY6099" s="12"/>
      <c r="AZ6099" s="12"/>
      <c r="BA6099" s="12"/>
      <c r="BB6099" s="12"/>
      <c r="BC6099" s="12"/>
      <c r="BD6099" s="12"/>
      <c r="BE6099" s="12"/>
      <c r="BF6099" s="12"/>
      <c r="BG6099" s="12"/>
      <c r="BH6099" s="12"/>
      <c r="BI6099" s="12"/>
      <c r="BJ6099" s="13"/>
      <c r="BK6099" s="13"/>
      <c r="BL6099" s="13"/>
      <c r="BM6099" s="13"/>
      <c r="BN6099" s="13"/>
    </row>
    <row r="6100" spans="4:66" x14ac:dyDescent="0.25">
      <c r="D6100"/>
      <c r="E6100" s="10"/>
      <c r="F6100" s="10"/>
      <c r="G6100" s="10"/>
      <c r="H6100" s="10"/>
      <c r="I6100" s="10"/>
      <c r="J6100" s="10"/>
      <c r="K6100" s="11"/>
      <c r="L6100" s="11"/>
      <c r="M6100" s="12"/>
      <c r="N6100" s="12"/>
      <c r="O6100" s="12"/>
      <c r="P6100" s="12"/>
      <c r="Q6100" s="12"/>
      <c r="R6100" s="12"/>
      <c r="S6100" s="12"/>
      <c r="T6100" s="12"/>
      <c r="U6100" s="12"/>
      <c r="V6100" s="12"/>
      <c r="W6100" s="12"/>
      <c r="X6100" s="12"/>
      <c r="Y6100" s="12"/>
      <c r="Z6100" s="12"/>
      <c r="AA6100" s="12"/>
      <c r="AB6100" s="12"/>
      <c r="AC6100" s="12"/>
      <c r="AD6100" s="12"/>
      <c r="AE6100" s="12"/>
      <c r="AF6100" s="12"/>
      <c r="AG6100" s="12"/>
      <c r="AH6100" s="12"/>
      <c r="AI6100" s="12"/>
      <c r="AJ6100" s="12"/>
      <c r="AK6100" s="12"/>
      <c r="AL6100" s="12"/>
      <c r="AM6100" s="12"/>
      <c r="AN6100" s="12"/>
      <c r="AO6100" s="12"/>
      <c r="AP6100" s="12"/>
      <c r="AQ6100" s="12"/>
      <c r="AR6100" s="12"/>
      <c r="AS6100" s="12"/>
      <c r="AT6100" s="12"/>
      <c r="AU6100" s="12"/>
      <c r="AV6100" s="12"/>
      <c r="AW6100" s="12"/>
      <c r="AX6100" s="12"/>
      <c r="AY6100" s="12"/>
      <c r="AZ6100" s="12"/>
      <c r="BA6100" s="12"/>
      <c r="BB6100" s="12"/>
      <c r="BC6100" s="12"/>
      <c r="BD6100" s="12"/>
      <c r="BE6100" s="12"/>
      <c r="BF6100" s="12"/>
      <c r="BG6100" s="12"/>
      <c r="BH6100" s="12"/>
      <c r="BI6100" s="12"/>
      <c r="BJ6100" s="13"/>
      <c r="BK6100" s="13"/>
      <c r="BL6100" s="13"/>
      <c r="BM6100" s="13"/>
      <c r="BN6100" s="13"/>
    </row>
    <row r="6101" spans="4:66" x14ac:dyDescent="0.25">
      <c r="D6101"/>
      <c r="E6101" s="10"/>
      <c r="F6101" s="10"/>
      <c r="G6101" s="10"/>
      <c r="H6101" s="10"/>
      <c r="I6101" s="10"/>
      <c r="J6101" s="10"/>
      <c r="K6101" s="11"/>
      <c r="L6101" s="11"/>
      <c r="M6101" s="12"/>
      <c r="N6101" s="12"/>
      <c r="O6101" s="12"/>
      <c r="P6101" s="12"/>
      <c r="Q6101" s="12"/>
      <c r="R6101" s="12"/>
      <c r="S6101" s="12"/>
      <c r="T6101" s="12"/>
      <c r="U6101" s="12"/>
      <c r="V6101" s="12"/>
      <c r="W6101" s="12"/>
      <c r="X6101" s="12"/>
      <c r="Y6101" s="12"/>
      <c r="Z6101" s="12"/>
      <c r="AA6101" s="12"/>
      <c r="AB6101" s="12"/>
      <c r="AC6101" s="12"/>
      <c r="AD6101" s="12"/>
      <c r="AE6101" s="12"/>
      <c r="AF6101" s="12"/>
      <c r="AG6101" s="12"/>
      <c r="AH6101" s="12"/>
      <c r="AI6101" s="12"/>
      <c r="AJ6101" s="12"/>
      <c r="AK6101" s="12"/>
      <c r="AL6101" s="12"/>
      <c r="AM6101" s="12"/>
      <c r="AN6101" s="12"/>
      <c r="AO6101" s="12"/>
      <c r="AP6101" s="12"/>
      <c r="AQ6101" s="12"/>
      <c r="AR6101" s="12"/>
      <c r="AS6101" s="12"/>
      <c r="AT6101" s="12"/>
      <c r="AU6101" s="12"/>
      <c r="AV6101" s="12"/>
      <c r="AW6101" s="12"/>
      <c r="AX6101" s="12"/>
      <c r="AY6101" s="12"/>
      <c r="AZ6101" s="12"/>
      <c r="BA6101" s="12"/>
      <c r="BB6101" s="12"/>
      <c r="BC6101" s="12"/>
      <c r="BD6101" s="12"/>
      <c r="BE6101" s="12"/>
      <c r="BF6101" s="12"/>
      <c r="BG6101" s="12"/>
      <c r="BH6101" s="12"/>
      <c r="BI6101" s="12"/>
      <c r="BJ6101" s="13"/>
      <c r="BK6101" s="13"/>
      <c r="BL6101" s="13"/>
      <c r="BM6101" s="13"/>
      <c r="BN6101" s="13"/>
    </row>
    <row r="6102" spans="4:66" x14ac:dyDescent="0.25">
      <c r="D6102"/>
      <c r="E6102" s="10"/>
      <c r="F6102" s="10"/>
      <c r="G6102" s="10"/>
      <c r="H6102" s="10"/>
      <c r="I6102" s="10"/>
      <c r="J6102" s="10"/>
      <c r="K6102" s="11"/>
      <c r="L6102" s="11"/>
      <c r="M6102" s="12"/>
      <c r="N6102" s="12"/>
      <c r="O6102" s="12"/>
      <c r="P6102" s="12"/>
      <c r="Q6102" s="12"/>
      <c r="R6102" s="12"/>
      <c r="S6102" s="12"/>
      <c r="T6102" s="12"/>
      <c r="U6102" s="12"/>
      <c r="V6102" s="12"/>
      <c r="W6102" s="12"/>
      <c r="X6102" s="12"/>
      <c r="Y6102" s="12"/>
      <c r="Z6102" s="12"/>
      <c r="AA6102" s="12"/>
      <c r="AB6102" s="12"/>
      <c r="AC6102" s="12"/>
      <c r="AD6102" s="12"/>
      <c r="AE6102" s="12"/>
      <c r="AF6102" s="12"/>
      <c r="AG6102" s="12"/>
      <c r="AH6102" s="12"/>
      <c r="AI6102" s="12"/>
      <c r="AJ6102" s="12"/>
      <c r="AK6102" s="12"/>
      <c r="AL6102" s="12"/>
      <c r="AM6102" s="12"/>
      <c r="AN6102" s="12"/>
      <c r="AO6102" s="12"/>
      <c r="AP6102" s="12"/>
      <c r="AQ6102" s="12"/>
      <c r="AR6102" s="12"/>
      <c r="AS6102" s="12"/>
      <c r="AT6102" s="12"/>
      <c r="AU6102" s="12"/>
      <c r="AV6102" s="12"/>
      <c r="AW6102" s="12"/>
      <c r="AX6102" s="12"/>
      <c r="AY6102" s="12"/>
      <c r="AZ6102" s="12"/>
      <c r="BA6102" s="12"/>
      <c r="BB6102" s="12"/>
      <c r="BC6102" s="12"/>
      <c r="BD6102" s="12"/>
      <c r="BE6102" s="12"/>
      <c r="BF6102" s="12"/>
      <c r="BG6102" s="12"/>
      <c r="BH6102" s="12"/>
      <c r="BI6102" s="12"/>
      <c r="BJ6102" s="13"/>
      <c r="BK6102" s="13"/>
      <c r="BL6102" s="13"/>
      <c r="BM6102" s="13"/>
      <c r="BN6102" s="13"/>
    </row>
    <row r="6103" spans="4:66" x14ac:dyDescent="0.25">
      <c r="D6103"/>
      <c r="E6103" s="10"/>
      <c r="F6103" s="10"/>
      <c r="G6103" s="10"/>
      <c r="H6103" s="10"/>
      <c r="I6103" s="10"/>
      <c r="J6103" s="10"/>
      <c r="K6103" s="11"/>
      <c r="L6103" s="11"/>
      <c r="M6103" s="12"/>
      <c r="N6103" s="12"/>
      <c r="O6103" s="12"/>
      <c r="P6103" s="12"/>
      <c r="Q6103" s="12"/>
      <c r="R6103" s="12"/>
      <c r="S6103" s="12"/>
      <c r="T6103" s="12"/>
      <c r="U6103" s="12"/>
      <c r="V6103" s="12"/>
      <c r="W6103" s="12"/>
      <c r="X6103" s="12"/>
      <c r="Y6103" s="12"/>
      <c r="Z6103" s="12"/>
      <c r="AA6103" s="12"/>
      <c r="AB6103" s="12"/>
      <c r="AC6103" s="12"/>
      <c r="AD6103" s="12"/>
      <c r="AE6103" s="12"/>
      <c r="AF6103" s="12"/>
      <c r="AG6103" s="12"/>
      <c r="AH6103" s="12"/>
      <c r="AI6103" s="12"/>
      <c r="AJ6103" s="12"/>
      <c r="AK6103" s="12"/>
      <c r="AL6103" s="12"/>
      <c r="AM6103" s="12"/>
      <c r="AN6103" s="12"/>
      <c r="AO6103" s="12"/>
      <c r="AP6103" s="12"/>
      <c r="AQ6103" s="12"/>
      <c r="AR6103" s="12"/>
      <c r="AS6103" s="12"/>
      <c r="AT6103" s="12"/>
      <c r="AU6103" s="12"/>
      <c r="AV6103" s="12"/>
      <c r="AW6103" s="12"/>
      <c r="AX6103" s="12"/>
      <c r="AY6103" s="12"/>
      <c r="AZ6103" s="12"/>
      <c r="BA6103" s="12"/>
      <c r="BB6103" s="12"/>
      <c r="BC6103" s="12"/>
      <c r="BD6103" s="12"/>
      <c r="BE6103" s="12"/>
      <c r="BF6103" s="12"/>
      <c r="BG6103" s="12"/>
      <c r="BH6103" s="12"/>
      <c r="BI6103" s="12"/>
      <c r="BJ6103" s="13"/>
      <c r="BK6103" s="13"/>
      <c r="BL6103" s="13"/>
      <c r="BM6103" s="13"/>
      <c r="BN6103" s="13"/>
    </row>
    <row r="6104" spans="4:66" x14ac:dyDescent="0.25">
      <c r="D6104"/>
      <c r="E6104" s="10"/>
      <c r="F6104" s="10"/>
      <c r="G6104" s="10"/>
      <c r="H6104" s="10"/>
      <c r="I6104" s="10"/>
      <c r="J6104" s="10"/>
      <c r="K6104" s="11"/>
      <c r="L6104" s="11"/>
      <c r="M6104" s="12"/>
      <c r="N6104" s="12"/>
      <c r="O6104" s="12"/>
      <c r="P6104" s="12"/>
      <c r="Q6104" s="12"/>
      <c r="R6104" s="12"/>
      <c r="S6104" s="12"/>
      <c r="T6104" s="12"/>
      <c r="U6104" s="12"/>
      <c r="V6104" s="12"/>
      <c r="W6104" s="12"/>
      <c r="X6104" s="12"/>
      <c r="Y6104" s="12"/>
      <c r="Z6104" s="12"/>
      <c r="AA6104" s="12"/>
      <c r="AB6104" s="12"/>
      <c r="AC6104" s="12"/>
      <c r="AD6104" s="12"/>
      <c r="AE6104" s="12"/>
      <c r="AF6104" s="12"/>
      <c r="AG6104" s="12"/>
      <c r="AH6104" s="12"/>
      <c r="AI6104" s="12"/>
      <c r="AJ6104" s="12"/>
      <c r="AK6104" s="12"/>
      <c r="AL6104" s="12"/>
      <c r="AM6104" s="12"/>
      <c r="AN6104" s="12"/>
      <c r="AO6104" s="12"/>
      <c r="AP6104" s="12"/>
      <c r="AQ6104" s="12"/>
      <c r="AR6104" s="12"/>
      <c r="AS6104" s="12"/>
      <c r="AT6104" s="12"/>
      <c r="AU6104" s="12"/>
      <c r="AV6104" s="12"/>
      <c r="AW6104" s="12"/>
      <c r="AX6104" s="12"/>
      <c r="AY6104" s="12"/>
      <c r="AZ6104" s="12"/>
      <c r="BA6104" s="12"/>
      <c r="BB6104" s="12"/>
      <c r="BC6104" s="12"/>
      <c r="BD6104" s="12"/>
      <c r="BE6104" s="12"/>
      <c r="BF6104" s="12"/>
      <c r="BG6104" s="12"/>
      <c r="BH6104" s="12"/>
      <c r="BI6104" s="12"/>
      <c r="BJ6104" s="13"/>
      <c r="BK6104" s="13"/>
      <c r="BL6104" s="13"/>
      <c r="BM6104" s="13"/>
      <c r="BN6104" s="13"/>
    </row>
    <row r="6105" spans="4:66" x14ac:dyDescent="0.25">
      <c r="D6105"/>
      <c r="E6105" s="10"/>
      <c r="F6105" s="10"/>
      <c r="G6105" s="10"/>
      <c r="H6105" s="10"/>
      <c r="I6105" s="10"/>
      <c r="J6105" s="10"/>
      <c r="K6105" s="11"/>
      <c r="L6105" s="11"/>
      <c r="M6105" s="12"/>
      <c r="N6105" s="12"/>
      <c r="O6105" s="12"/>
      <c r="P6105" s="12"/>
      <c r="Q6105" s="12"/>
      <c r="R6105" s="12"/>
      <c r="S6105" s="12"/>
      <c r="T6105" s="12"/>
      <c r="U6105" s="12"/>
      <c r="V6105" s="12"/>
      <c r="W6105" s="12"/>
      <c r="X6105" s="12"/>
      <c r="Y6105" s="12"/>
      <c r="Z6105" s="12"/>
      <c r="AA6105" s="12"/>
      <c r="AB6105" s="12"/>
      <c r="AC6105" s="12"/>
      <c r="AD6105" s="12"/>
      <c r="AE6105" s="12"/>
      <c r="AF6105" s="12"/>
      <c r="AG6105" s="12"/>
      <c r="AH6105" s="12"/>
      <c r="AI6105" s="12"/>
      <c r="AJ6105" s="12"/>
      <c r="AK6105" s="12"/>
      <c r="AL6105" s="12"/>
      <c r="AM6105" s="12"/>
      <c r="AN6105" s="12"/>
      <c r="AO6105" s="12"/>
      <c r="AP6105" s="12"/>
      <c r="AQ6105" s="12"/>
      <c r="AR6105" s="12"/>
      <c r="AS6105" s="12"/>
      <c r="AT6105" s="12"/>
      <c r="AU6105" s="12"/>
      <c r="AV6105" s="12"/>
      <c r="AW6105" s="12"/>
      <c r="AX6105" s="12"/>
      <c r="AY6105" s="12"/>
      <c r="AZ6105" s="12"/>
      <c r="BA6105" s="12"/>
      <c r="BB6105" s="12"/>
      <c r="BC6105" s="12"/>
      <c r="BD6105" s="12"/>
      <c r="BE6105" s="12"/>
      <c r="BF6105" s="12"/>
      <c r="BG6105" s="12"/>
      <c r="BH6105" s="12"/>
      <c r="BI6105" s="12"/>
      <c r="BJ6105" s="13"/>
      <c r="BK6105" s="13"/>
      <c r="BL6105" s="13"/>
      <c r="BM6105" s="13"/>
      <c r="BN6105" s="13"/>
    </row>
    <row r="6106" spans="4:66" x14ac:dyDescent="0.25">
      <c r="D6106"/>
      <c r="E6106" s="10"/>
      <c r="F6106" s="10"/>
      <c r="G6106" s="10"/>
      <c r="H6106" s="10"/>
      <c r="I6106" s="10"/>
      <c r="J6106" s="10"/>
      <c r="K6106" s="11"/>
      <c r="L6106" s="11"/>
      <c r="M6106" s="12"/>
      <c r="N6106" s="12"/>
      <c r="O6106" s="12"/>
      <c r="P6106" s="12"/>
      <c r="Q6106" s="12"/>
      <c r="R6106" s="12"/>
      <c r="S6106" s="12"/>
      <c r="T6106" s="12"/>
      <c r="U6106" s="12"/>
      <c r="V6106" s="12"/>
      <c r="W6106" s="12"/>
      <c r="X6106" s="12"/>
      <c r="Y6106" s="12"/>
      <c r="Z6106" s="12"/>
      <c r="AA6106" s="12"/>
      <c r="AB6106" s="12"/>
      <c r="AC6106" s="12"/>
      <c r="AD6106" s="12"/>
      <c r="AE6106" s="12"/>
      <c r="AF6106" s="12"/>
      <c r="AG6106" s="12"/>
      <c r="AH6106" s="12"/>
      <c r="AI6106" s="12"/>
      <c r="AJ6106" s="12"/>
      <c r="AK6106" s="12"/>
      <c r="AL6106" s="12"/>
      <c r="AM6106" s="12"/>
      <c r="AN6106" s="12"/>
      <c r="AO6106" s="12"/>
      <c r="AP6106" s="12"/>
      <c r="AQ6106" s="12"/>
      <c r="AR6106" s="12"/>
      <c r="AS6106" s="12"/>
      <c r="AT6106" s="12"/>
      <c r="AU6106" s="12"/>
      <c r="AV6106" s="12"/>
      <c r="AW6106" s="12"/>
      <c r="AX6106" s="12"/>
      <c r="AY6106" s="12"/>
      <c r="AZ6106" s="12"/>
      <c r="BA6106" s="12"/>
      <c r="BB6106" s="12"/>
      <c r="BC6106" s="12"/>
      <c r="BD6106" s="12"/>
      <c r="BE6106" s="12"/>
      <c r="BF6106" s="12"/>
      <c r="BG6106" s="12"/>
      <c r="BH6106" s="12"/>
      <c r="BI6106" s="12"/>
      <c r="BJ6106" s="13"/>
      <c r="BK6106" s="13"/>
      <c r="BL6106" s="13"/>
      <c r="BM6106" s="13"/>
      <c r="BN6106" s="13"/>
    </row>
    <row r="6107" spans="4:66" x14ac:dyDescent="0.25">
      <c r="D6107"/>
      <c r="E6107" s="10"/>
      <c r="F6107" s="10"/>
      <c r="G6107" s="10"/>
      <c r="H6107" s="10"/>
      <c r="I6107" s="10"/>
      <c r="J6107" s="10"/>
      <c r="K6107" s="11"/>
      <c r="L6107" s="11"/>
      <c r="M6107" s="12"/>
      <c r="N6107" s="12"/>
      <c r="O6107" s="12"/>
      <c r="P6107" s="12"/>
      <c r="Q6107" s="12"/>
      <c r="R6107" s="12"/>
      <c r="S6107" s="12"/>
      <c r="T6107" s="12"/>
      <c r="U6107" s="12"/>
      <c r="V6107" s="12"/>
      <c r="W6107" s="12"/>
      <c r="X6107" s="12"/>
      <c r="Y6107" s="12"/>
      <c r="Z6107" s="12"/>
      <c r="AA6107" s="12"/>
      <c r="AB6107" s="12"/>
      <c r="AC6107" s="12"/>
      <c r="AD6107" s="12"/>
      <c r="AE6107" s="12"/>
      <c r="AF6107" s="12"/>
      <c r="AG6107" s="12"/>
      <c r="AH6107" s="12"/>
      <c r="AI6107" s="12"/>
      <c r="AJ6107" s="12"/>
      <c r="AK6107" s="12"/>
      <c r="AL6107" s="12"/>
      <c r="AM6107" s="12"/>
      <c r="AN6107" s="12"/>
      <c r="AO6107" s="12"/>
      <c r="AP6107" s="12"/>
      <c r="AQ6107" s="12"/>
      <c r="AR6107" s="12"/>
      <c r="AS6107" s="12"/>
      <c r="AT6107" s="12"/>
      <c r="AU6107" s="12"/>
      <c r="AV6107" s="12"/>
      <c r="AW6107" s="12"/>
      <c r="AX6107" s="12"/>
      <c r="AY6107" s="12"/>
      <c r="AZ6107" s="12"/>
      <c r="BA6107" s="12"/>
      <c r="BB6107" s="12"/>
      <c r="BC6107" s="12"/>
      <c r="BD6107" s="12"/>
      <c r="BE6107" s="12"/>
      <c r="BF6107" s="12"/>
      <c r="BG6107" s="12"/>
      <c r="BH6107" s="12"/>
      <c r="BI6107" s="12"/>
      <c r="BJ6107" s="13"/>
      <c r="BK6107" s="13"/>
      <c r="BL6107" s="13"/>
      <c r="BM6107" s="13"/>
      <c r="BN6107" s="13"/>
    </row>
    <row r="6108" spans="4:66" x14ac:dyDescent="0.25">
      <c r="D6108"/>
      <c r="E6108" s="10"/>
      <c r="F6108" s="10"/>
      <c r="G6108" s="10"/>
      <c r="H6108" s="10"/>
      <c r="I6108" s="10"/>
      <c r="J6108" s="10"/>
      <c r="K6108" s="11"/>
      <c r="L6108" s="11"/>
      <c r="M6108" s="12"/>
      <c r="N6108" s="12"/>
      <c r="O6108" s="12"/>
      <c r="P6108" s="12"/>
      <c r="Q6108" s="12"/>
      <c r="R6108" s="12"/>
      <c r="S6108" s="12"/>
      <c r="T6108" s="12"/>
      <c r="U6108" s="12"/>
      <c r="V6108" s="12"/>
      <c r="W6108" s="12"/>
      <c r="X6108" s="12"/>
      <c r="Y6108" s="12"/>
      <c r="Z6108" s="12"/>
      <c r="AA6108" s="12"/>
      <c r="AB6108" s="12"/>
      <c r="AC6108" s="12"/>
      <c r="AD6108" s="12"/>
      <c r="AE6108" s="12"/>
      <c r="AF6108" s="12"/>
      <c r="AG6108" s="12"/>
      <c r="AH6108" s="12"/>
      <c r="AI6108" s="12"/>
      <c r="AJ6108" s="12"/>
      <c r="AK6108" s="12"/>
      <c r="AL6108" s="12"/>
      <c r="AM6108" s="12"/>
      <c r="AN6108" s="12"/>
      <c r="AO6108" s="12"/>
      <c r="AP6108" s="12"/>
      <c r="AQ6108" s="12"/>
      <c r="AR6108" s="12"/>
      <c r="AS6108" s="12"/>
      <c r="AT6108" s="12"/>
      <c r="AU6108" s="12"/>
      <c r="AV6108" s="12"/>
      <c r="AW6108" s="12"/>
      <c r="AX6108" s="12"/>
      <c r="AY6108" s="12"/>
      <c r="AZ6108" s="12"/>
      <c r="BA6108" s="12"/>
      <c r="BB6108" s="12"/>
      <c r="BC6108" s="12"/>
      <c r="BD6108" s="12"/>
      <c r="BE6108" s="12"/>
      <c r="BF6108" s="12"/>
      <c r="BG6108" s="12"/>
      <c r="BH6108" s="12"/>
      <c r="BI6108" s="12"/>
      <c r="BJ6108" s="13"/>
      <c r="BK6108" s="13"/>
      <c r="BL6108" s="13"/>
      <c r="BM6108" s="13"/>
      <c r="BN6108" s="13"/>
    </row>
    <row r="6109" spans="4:66" x14ac:dyDescent="0.25">
      <c r="D6109"/>
      <c r="E6109" s="10"/>
      <c r="F6109" s="10"/>
      <c r="G6109" s="10"/>
      <c r="H6109" s="10"/>
      <c r="I6109" s="10"/>
      <c r="J6109" s="10"/>
      <c r="K6109" s="11"/>
      <c r="L6109" s="11"/>
      <c r="M6109" s="12"/>
      <c r="N6109" s="12"/>
      <c r="O6109" s="12"/>
      <c r="P6109" s="12"/>
      <c r="Q6109" s="12"/>
      <c r="R6109" s="12"/>
      <c r="S6109" s="12"/>
      <c r="T6109" s="12"/>
      <c r="U6109" s="12"/>
      <c r="V6109" s="12"/>
      <c r="W6109" s="12"/>
      <c r="X6109" s="12"/>
      <c r="Y6109" s="12"/>
      <c r="Z6109" s="12"/>
      <c r="AA6109" s="12"/>
      <c r="AB6109" s="12"/>
      <c r="AC6109" s="12"/>
      <c r="AD6109" s="12"/>
      <c r="AE6109" s="12"/>
      <c r="AF6109" s="12"/>
      <c r="AG6109" s="12"/>
      <c r="AH6109" s="12"/>
      <c r="AI6109" s="12"/>
      <c r="AJ6109" s="12"/>
      <c r="AK6109" s="12"/>
      <c r="AL6109" s="12"/>
      <c r="AM6109" s="12"/>
      <c r="AN6109" s="12"/>
      <c r="AO6109" s="12"/>
      <c r="AP6109" s="12"/>
      <c r="AQ6109" s="12"/>
      <c r="AR6109" s="12"/>
      <c r="AS6109" s="12"/>
      <c r="AT6109" s="12"/>
      <c r="AU6109" s="12"/>
      <c r="AV6109" s="12"/>
      <c r="AW6109" s="12"/>
      <c r="AX6109" s="12"/>
      <c r="AY6109" s="12"/>
      <c r="AZ6109" s="12"/>
      <c r="BA6109" s="12"/>
      <c r="BB6109" s="12"/>
      <c r="BC6109" s="12"/>
      <c r="BD6109" s="12"/>
      <c r="BE6109" s="12"/>
      <c r="BF6109" s="12"/>
      <c r="BG6109" s="12"/>
      <c r="BH6109" s="12"/>
      <c r="BI6109" s="12"/>
      <c r="BJ6109" s="13"/>
      <c r="BK6109" s="13"/>
      <c r="BL6109" s="13"/>
      <c r="BM6109" s="13"/>
      <c r="BN6109" s="13"/>
    </row>
    <row r="6110" spans="4:66" x14ac:dyDescent="0.25">
      <c r="D6110"/>
      <c r="E6110" s="10"/>
      <c r="F6110" s="10"/>
      <c r="G6110" s="10"/>
      <c r="H6110" s="10"/>
      <c r="I6110" s="10"/>
      <c r="J6110" s="10"/>
      <c r="K6110" s="11"/>
      <c r="L6110" s="11"/>
      <c r="M6110" s="12"/>
      <c r="N6110" s="12"/>
      <c r="O6110" s="12"/>
      <c r="P6110" s="12"/>
      <c r="Q6110" s="12"/>
      <c r="R6110" s="12"/>
      <c r="S6110" s="12"/>
      <c r="T6110" s="12"/>
      <c r="U6110" s="12"/>
      <c r="V6110" s="12"/>
      <c r="W6110" s="12"/>
      <c r="X6110" s="12"/>
      <c r="Y6110" s="12"/>
      <c r="Z6110" s="12"/>
      <c r="AA6110" s="12"/>
      <c r="AB6110" s="12"/>
      <c r="AC6110" s="12"/>
      <c r="AD6110" s="12"/>
      <c r="AE6110" s="12"/>
      <c r="AF6110" s="12"/>
      <c r="AG6110" s="12"/>
      <c r="AH6110" s="12"/>
      <c r="AI6110" s="12"/>
      <c r="AJ6110" s="12"/>
      <c r="AK6110" s="12"/>
      <c r="AL6110" s="12"/>
      <c r="AM6110" s="12"/>
      <c r="AN6110" s="12"/>
      <c r="AO6110" s="12"/>
      <c r="AP6110" s="12"/>
      <c r="AQ6110" s="12"/>
      <c r="AR6110" s="12"/>
      <c r="AS6110" s="12"/>
      <c r="AT6110" s="12"/>
      <c r="AU6110" s="12"/>
      <c r="AV6110" s="12"/>
      <c r="AW6110" s="12"/>
      <c r="AX6110" s="12"/>
      <c r="AY6110" s="12"/>
      <c r="AZ6110" s="12"/>
      <c r="BA6110" s="12"/>
      <c r="BB6110" s="12"/>
      <c r="BC6110" s="12"/>
      <c r="BD6110" s="12"/>
      <c r="BE6110" s="12"/>
      <c r="BF6110" s="12"/>
      <c r="BG6110" s="12"/>
      <c r="BH6110" s="12"/>
      <c r="BI6110" s="12"/>
      <c r="BJ6110" s="13"/>
      <c r="BK6110" s="13"/>
      <c r="BL6110" s="13"/>
      <c r="BM6110" s="13"/>
      <c r="BN6110" s="13"/>
    </row>
    <row r="6111" spans="4:66" x14ac:dyDescent="0.25">
      <c r="D6111"/>
      <c r="E6111" s="10"/>
      <c r="F6111" s="10"/>
      <c r="G6111" s="10"/>
      <c r="H6111" s="10"/>
      <c r="I6111" s="10"/>
      <c r="J6111" s="10"/>
      <c r="K6111" s="11"/>
      <c r="L6111" s="11"/>
      <c r="M6111" s="12"/>
      <c r="N6111" s="12"/>
      <c r="O6111" s="12"/>
      <c r="P6111" s="12"/>
      <c r="Q6111" s="12"/>
      <c r="R6111" s="12"/>
      <c r="S6111" s="12"/>
      <c r="T6111" s="12"/>
      <c r="U6111" s="12"/>
      <c r="V6111" s="12"/>
      <c r="W6111" s="12"/>
      <c r="X6111" s="12"/>
      <c r="Y6111" s="12"/>
      <c r="Z6111" s="12"/>
      <c r="AA6111" s="12"/>
      <c r="AB6111" s="12"/>
      <c r="AC6111" s="12"/>
      <c r="AD6111" s="12"/>
      <c r="AE6111" s="12"/>
      <c r="AF6111" s="12"/>
      <c r="AG6111" s="12"/>
      <c r="AH6111" s="12"/>
      <c r="AI6111" s="12"/>
      <c r="AJ6111" s="12"/>
      <c r="AK6111" s="12"/>
      <c r="AL6111" s="12"/>
      <c r="AM6111" s="12"/>
      <c r="AN6111" s="12"/>
      <c r="AO6111" s="12"/>
      <c r="AP6111" s="12"/>
      <c r="AQ6111" s="12"/>
      <c r="AR6111" s="12"/>
      <c r="AS6111" s="12"/>
      <c r="AT6111" s="12"/>
      <c r="AU6111" s="12"/>
      <c r="AV6111" s="12"/>
      <c r="AW6111" s="12"/>
      <c r="AX6111" s="12"/>
      <c r="AY6111" s="12"/>
      <c r="AZ6111" s="12"/>
      <c r="BA6111" s="12"/>
      <c r="BB6111" s="12"/>
      <c r="BC6111" s="12"/>
      <c r="BD6111" s="12"/>
      <c r="BE6111" s="12"/>
      <c r="BF6111" s="12"/>
      <c r="BG6111" s="12"/>
      <c r="BH6111" s="12"/>
      <c r="BI6111" s="12"/>
      <c r="BJ6111" s="13"/>
      <c r="BK6111" s="13"/>
      <c r="BL6111" s="13"/>
      <c r="BM6111" s="13"/>
      <c r="BN6111" s="13"/>
    </row>
    <row r="6112" spans="4:66" x14ac:dyDescent="0.25">
      <c r="D6112"/>
      <c r="E6112" s="10"/>
      <c r="F6112" s="10"/>
      <c r="G6112" s="10"/>
      <c r="H6112" s="10"/>
      <c r="I6112" s="10"/>
      <c r="J6112" s="10"/>
      <c r="K6112" s="11"/>
      <c r="L6112" s="11"/>
      <c r="M6112" s="12"/>
      <c r="N6112" s="12"/>
      <c r="O6112" s="12"/>
      <c r="P6112" s="12"/>
      <c r="Q6112" s="12"/>
      <c r="R6112" s="12"/>
      <c r="S6112" s="12"/>
      <c r="T6112" s="12"/>
      <c r="U6112" s="12"/>
      <c r="V6112" s="12"/>
      <c r="W6112" s="12"/>
      <c r="X6112" s="12"/>
      <c r="Y6112" s="12"/>
      <c r="Z6112" s="12"/>
      <c r="AA6112" s="12"/>
      <c r="AB6112" s="12"/>
      <c r="AC6112" s="12"/>
      <c r="AD6112" s="12"/>
      <c r="AE6112" s="12"/>
      <c r="AF6112" s="12"/>
      <c r="AG6112" s="12"/>
      <c r="AH6112" s="12"/>
      <c r="AI6112" s="12"/>
      <c r="AJ6112" s="12"/>
      <c r="AK6112" s="12"/>
      <c r="AL6112" s="12"/>
      <c r="AM6112" s="12"/>
      <c r="AN6112" s="12"/>
      <c r="AO6112" s="12"/>
      <c r="AP6112" s="12"/>
      <c r="AQ6112" s="12"/>
      <c r="AR6112" s="12"/>
      <c r="AS6112" s="12"/>
      <c r="AT6112" s="12"/>
      <c r="AU6112" s="12"/>
      <c r="AV6112" s="12"/>
      <c r="AW6112" s="12"/>
      <c r="AX6112" s="12"/>
      <c r="AY6112" s="12"/>
      <c r="AZ6112" s="12"/>
      <c r="BA6112" s="12"/>
      <c r="BB6112" s="12"/>
      <c r="BC6112" s="12"/>
      <c r="BD6112" s="12"/>
      <c r="BE6112" s="12"/>
      <c r="BF6112" s="12"/>
      <c r="BG6112" s="12"/>
      <c r="BH6112" s="12"/>
      <c r="BI6112" s="12"/>
      <c r="BJ6112" s="13"/>
      <c r="BK6112" s="13"/>
      <c r="BL6112" s="13"/>
      <c r="BM6112" s="13"/>
      <c r="BN6112" s="13"/>
    </row>
    <row r="6113" spans="4:66" x14ac:dyDescent="0.25">
      <c r="D6113"/>
      <c r="E6113" s="10"/>
      <c r="F6113" s="10"/>
      <c r="G6113" s="10"/>
      <c r="H6113" s="10"/>
      <c r="I6113" s="10"/>
      <c r="J6113" s="10"/>
      <c r="K6113" s="11"/>
      <c r="L6113" s="11"/>
      <c r="M6113" s="12"/>
      <c r="N6113" s="12"/>
      <c r="O6113" s="12"/>
      <c r="P6113" s="12"/>
      <c r="Q6113" s="12"/>
      <c r="R6113" s="12"/>
      <c r="S6113" s="12"/>
      <c r="T6113" s="12"/>
      <c r="U6113" s="12"/>
      <c r="V6113" s="12"/>
      <c r="W6113" s="12"/>
      <c r="X6113" s="12"/>
      <c r="Y6113" s="12"/>
      <c r="Z6113" s="12"/>
      <c r="AA6113" s="12"/>
      <c r="AB6113" s="12"/>
      <c r="AC6113" s="12"/>
      <c r="AD6113" s="12"/>
      <c r="AE6113" s="12"/>
      <c r="AF6113" s="12"/>
      <c r="AG6113" s="12"/>
      <c r="AH6113" s="12"/>
      <c r="AI6113" s="12"/>
      <c r="AJ6113" s="12"/>
      <c r="AK6113" s="12"/>
      <c r="AL6113" s="12"/>
      <c r="AM6113" s="12"/>
      <c r="AN6113" s="12"/>
      <c r="AO6113" s="12"/>
      <c r="AP6113" s="12"/>
      <c r="AQ6113" s="12"/>
      <c r="AR6113" s="12"/>
      <c r="AS6113" s="12"/>
      <c r="AT6113" s="12"/>
      <c r="AU6113" s="12"/>
      <c r="AV6113" s="12"/>
      <c r="AW6113" s="12"/>
      <c r="AX6113" s="12"/>
      <c r="AY6113" s="12"/>
      <c r="AZ6113" s="12"/>
      <c r="BA6113" s="12"/>
      <c r="BB6113" s="12"/>
      <c r="BC6113" s="12"/>
      <c r="BD6113" s="12"/>
      <c r="BE6113" s="12"/>
      <c r="BF6113" s="12"/>
      <c r="BG6113" s="12"/>
      <c r="BH6113" s="12"/>
      <c r="BI6113" s="12"/>
      <c r="BJ6113" s="13"/>
      <c r="BK6113" s="13"/>
      <c r="BL6113" s="13"/>
      <c r="BM6113" s="13"/>
      <c r="BN6113" s="13"/>
    </row>
    <row r="6114" spans="4:66" x14ac:dyDescent="0.25">
      <c r="D6114"/>
      <c r="E6114" s="10"/>
      <c r="F6114" s="10"/>
      <c r="G6114" s="10"/>
      <c r="H6114" s="10"/>
      <c r="I6114" s="10"/>
      <c r="J6114" s="10"/>
      <c r="K6114" s="11"/>
      <c r="L6114" s="11"/>
      <c r="M6114" s="12"/>
      <c r="N6114" s="12"/>
      <c r="O6114" s="12"/>
      <c r="P6114" s="12"/>
      <c r="Q6114" s="12"/>
      <c r="R6114" s="12"/>
      <c r="S6114" s="12"/>
      <c r="T6114" s="12"/>
      <c r="U6114" s="12"/>
      <c r="V6114" s="12"/>
      <c r="W6114" s="12"/>
      <c r="X6114" s="12"/>
      <c r="Y6114" s="12"/>
      <c r="Z6114" s="12"/>
      <c r="AA6114" s="12"/>
      <c r="AB6114" s="12"/>
      <c r="AC6114" s="12"/>
      <c r="AD6114" s="12"/>
      <c r="AE6114" s="12"/>
      <c r="AF6114" s="12"/>
      <c r="AG6114" s="12"/>
      <c r="AH6114" s="12"/>
      <c r="AI6114" s="12"/>
      <c r="AJ6114" s="12"/>
      <c r="AK6114" s="12"/>
      <c r="AL6114" s="12"/>
      <c r="AM6114" s="12"/>
      <c r="AN6114" s="12"/>
      <c r="AO6114" s="12"/>
      <c r="AP6114" s="12"/>
      <c r="AQ6114" s="12"/>
      <c r="AR6114" s="12"/>
      <c r="AS6114" s="12"/>
      <c r="AT6114" s="12"/>
      <c r="AU6114" s="12"/>
      <c r="AV6114" s="12"/>
      <c r="AW6114" s="12"/>
      <c r="AX6114" s="12"/>
      <c r="AY6114" s="12"/>
      <c r="AZ6114" s="12"/>
      <c r="BA6114" s="12"/>
      <c r="BB6114" s="12"/>
      <c r="BC6114" s="12"/>
      <c r="BD6114" s="12"/>
      <c r="BE6114" s="12"/>
      <c r="BF6114" s="12"/>
      <c r="BG6114" s="12"/>
      <c r="BH6114" s="12"/>
      <c r="BI6114" s="12"/>
      <c r="BJ6114" s="13"/>
      <c r="BK6114" s="13"/>
      <c r="BL6114" s="13"/>
      <c r="BM6114" s="13"/>
      <c r="BN6114" s="13"/>
    </row>
    <row r="6115" spans="4:66" x14ac:dyDescent="0.25">
      <c r="D6115"/>
      <c r="E6115" s="10"/>
      <c r="F6115" s="10"/>
      <c r="G6115" s="10"/>
      <c r="H6115" s="10"/>
      <c r="I6115" s="10"/>
      <c r="J6115" s="10"/>
      <c r="K6115" s="11"/>
      <c r="L6115" s="11"/>
      <c r="M6115" s="12"/>
      <c r="N6115" s="12"/>
      <c r="O6115" s="12"/>
      <c r="P6115" s="12"/>
      <c r="Q6115" s="12"/>
      <c r="R6115" s="12"/>
      <c r="S6115" s="12"/>
      <c r="T6115" s="12"/>
      <c r="U6115" s="12"/>
      <c r="V6115" s="12"/>
      <c r="W6115" s="12"/>
      <c r="X6115" s="12"/>
      <c r="Y6115" s="12"/>
      <c r="Z6115" s="12"/>
      <c r="AA6115" s="12"/>
      <c r="AB6115" s="12"/>
      <c r="AC6115" s="12"/>
      <c r="AD6115" s="12"/>
      <c r="AE6115" s="12"/>
      <c r="AF6115" s="12"/>
      <c r="AG6115" s="12"/>
      <c r="AH6115" s="12"/>
      <c r="AI6115" s="12"/>
      <c r="AJ6115" s="12"/>
      <c r="AK6115" s="12"/>
      <c r="AL6115" s="12"/>
      <c r="AM6115" s="12"/>
      <c r="AN6115" s="12"/>
      <c r="AO6115" s="12"/>
      <c r="AP6115" s="12"/>
      <c r="AQ6115" s="12"/>
      <c r="AR6115" s="12"/>
      <c r="AS6115" s="12"/>
      <c r="AT6115" s="12"/>
      <c r="AU6115" s="12"/>
      <c r="AV6115" s="12"/>
      <c r="AW6115" s="12"/>
      <c r="AX6115" s="12"/>
      <c r="AY6115" s="12"/>
      <c r="AZ6115" s="12"/>
      <c r="BA6115" s="12"/>
      <c r="BB6115" s="12"/>
      <c r="BC6115" s="12"/>
      <c r="BD6115" s="12"/>
      <c r="BE6115" s="12"/>
      <c r="BF6115" s="12"/>
      <c r="BG6115" s="12"/>
      <c r="BH6115" s="12"/>
      <c r="BI6115" s="12"/>
      <c r="BJ6115" s="13"/>
      <c r="BK6115" s="13"/>
      <c r="BL6115" s="13"/>
      <c r="BM6115" s="13"/>
      <c r="BN6115" s="13"/>
    </row>
    <row r="6116" spans="4:66" x14ac:dyDescent="0.25">
      <c r="D6116"/>
      <c r="E6116" s="10"/>
      <c r="F6116" s="10"/>
      <c r="G6116" s="10"/>
      <c r="H6116" s="10"/>
      <c r="I6116" s="10"/>
      <c r="J6116" s="10"/>
      <c r="K6116" s="11"/>
      <c r="L6116" s="11"/>
      <c r="M6116" s="12"/>
      <c r="N6116" s="12"/>
      <c r="O6116" s="12"/>
      <c r="P6116" s="12"/>
      <c r="Q6116" s="12"/>
      <c r="R6116" s="12"/>
      <c r="S6116" s="12"/>
      <c r="T6116" s="12"/>
      <c r="U6116" s="12"/>
      <c r="V6116" s="12"/>
      <c r="W6116" s="12"/>
      <c r="X6116" s="12"/>
      <c r="Y6116" s="12"/>
      <c r="Z6116" s="12"/>
      <c r="AA6116" s="12"/>
      <c r="AB6116" s="12"/>
      <c r="AC6116" s="12"/>
      <c r="AD6116" s="12"/>
      <c r="AE6116" s="12"/>
      <c r="AF6116" s="12"/>
      <c r="AG6116" s="12"/>
      <c r="AH6116" s="12"/>
      <c r="AI6116" s="12"/>
      <c r="AJ6116" s="12"/>
      <c r="AK6116" s="12"/>
      <c r="AL6116" s="12"/>
      <c r="AM6116" s="12"/>
      <c r="AN6116" s="12"/>
      <c r="AO6116" s="12"/>
      <c r="AP6116" s="12"/>
      <c r="AQ6116" s="12"/>
      <c r="AR6116" s="12"/>
      <c r="AS6116" s="12"/>
      <c r="AT6116" s="12"/>
      <c r="AU6116" s="12"/>
      <c r="AV6116" s="12"/>
      <c r="AW6116" s="12"/>
      <c r="AX6116" s="12"/>
      <c r="AY6116" s="12"/>
      <c r="AZ6116" s="12"/>
      <c r="BA6116" s="12"/>
      <c r="BB6116" s="12"/>
      <c r="BC6116" s="12"/>
      <c r="BD6116" s="12"/>
      <c r="BE6116" s="12"/>
      <c r="BF6116" s="12"/>
      <c r="BG6116" s="12"/>
      <c r="BH6116" s="12"/>
      <c r="BI6116" s="12"/>
      <c r="BJ6116" s="13"/>
      <c r="BK6116" s="13"/>
      <c r="BL6116" s="13"/>
      <c r="BM6116" s="13"/>
      <c r="BN6116" s="13"/>
    </row>
    <row r="6117" spans="4:66" x14ac:dyDescent="0.25">
      <c r="D6117"/>
      <c r="E6117" s="10"/>
      <c r="F6117" s="10"/>
      <c r="G6117" s="10"/>
      <c r="H6117" s="10"/>
      <c r="I6117" s="10"/>
      <c r="J6117" s="10"/>
      <c r="K6117" s="11"/>
      <c r="L6117" s="11"/>
      <c r="M6117" s="12"/>
      <c r="N6117" s="12"/>
      <c r="O6117" s="12"/>
      <c r="P6117" s="12"/>
      <c r="Q6117" s="12"/>
      <c r="R6117" s="12"/>
      <c r="S6117" s="12"/>
      <c r="T6117" s="12"/>
      <c r="U6117" s="12"/>
      <c r="V6117" s="12"/>
      <c r="W6117" s="12"/>
      <c r="X6117" s="12"/>
      <c r="Y6117" s="12"/>
      <c r="Z6117" s="12"/>
      <c r="AA6117" s="12"/>
      <c r="AB6117" s="12"/>
      <c r="AC6117" s="12"/>
      <c r="AD6117" s="12"/>
      <c r="AE6117" s="12"/>
      <c r="AF6117" s="12"/>
      <c r="AG6117" s="12"/>
      <c r="AH6117" s="12"/>
      <c r="AI6117" s="12"/>
      <c r="AJ6117" s="12"/>
      <c r="AK6117" s="12"/>
      <c r="AL6117" s="12"/>
      <c r="AM6117" s="12"/>
      <c r="AN6117" s="12"/>
      <c r="AO6117" s="12"/>
      <c r="AP6117" s="12"/>
      <c r="AQ6117" s="12"/>
      <c r="AR6117" s="12"/>
      <c r="AS6117" s="12"/>
      <c r="AT6117" s="12"/>
      <c r="AU6117" s="12"/>
      <c r="AV6117" s="12"/>
      <c r="AW6117" s="12"/>
      <c r="AX6117" s="12"/>
      <c r="AY6117" s="12"/>
      <c r="AZ6117" s="12"/>
      <c r="BA6117" s="12"/>
      <c r="BB6117" s="12"/>
      <c r="BC6117" s="12"/>
      <c r="BD6117" s="12"/>
      <c r="BE6117" s="12"/>
      <c r="BF6117" s="12"/>
      <c r="BG6117" s="12"/>
      <c r="BH6117" s="12"/>
      <c r="BI6117" s="12"/>
      <c r="BJ6117" s="13"/>
      <c r="BK6117" s="13"/>
      <c r="BL6117" s="13"/>
      <c r="BM6117" s="13"/>
      <c r="BN6117" s="13"/>
    </row>
    <row r="6118" spans="4:66" x14ac:dyDescent="0.25">
      <c r="D6118"/>
      <c r="E6118" s="10"/>
      <c r="F6118" s="10"/>
      <c r="G6118" s="10"/>
      <c r="H6118" s="10"/>
      <c r="I6118" s="10"/>
      <c r="J6118" s="10"/>
      <c r="K6118" s="11"/>
      <c r="L6118" s="11"/>
      <c r="M6118" s="12"/>
      <c r="N6118" s="12"/>
      <c r="O6118" s="12"/>
      <c r="P6118" s="12"/>
      <c r="Q6118" s="12"/>
      <c r="R6118" s="12"/>
      <c r="S6118" s="12"/>
      <c r="T6118" s="12"/>
      <c r="U6118" s="12"/>
      <c r="V6118" s="12"/>
      <c r="W6118" s="12"/>
      <c r="X6118" s="12"/>
      <c r="Y6118" s="12"/>
      <c r="Z6118" s="12"/>
      <c r="AA6118" s="12"/>
      <c r="AB6118" s="12"/>
      <c r="AC6118" s="12"/>
      <c r="AD6118" s="12"/>
      <c r="AE6118" s="12"/>
      <c r="AF6118" s="12"/>
      <c r="AG6118" s="12"/>
      <c r="AH6118" s="12"/>
      <c r="AI6118" s="12"/>
      <c r="AJ6118" s="12"/>
      <c r="AK6118" s="12"/>
      <c r="AL6118" s="12"/>
      <c r="AM6118" s="12"/>
      <c r="AN6118" s="12"/>
      <c r="AO6118" s="12"/>
      <c r="AP6118" s="12"/>
      <c r="AQ6118" s="12"/>
      <c r="AR6118" s="12"/>
      <c r="AS6118" s="12"/>
      <c r="AT6118" s="12"/>
      <c r="AU6118" s="12"/>
      <c r="AV6118" s="12"/>
      <c r="AW6118" s="12"/>
      <c r="AX6118" s="12"/>
      <c r="AY6118" s="12"/>
      <c r="AZ6118" s="12"/>
      <c r="BA6118" s="12"/>
      <c r="BB6118" s="12"/>
      <c r="BC6118" s="12"/>
      <c r="BD6118" s="12"/>
      <c r="BE6118" s="12"/>
      <c r="BF6118" s="12"/>
      <c r="BG6118" s="12"/>
      <c r="BH6118" s="12"/>
      <c r="BI6118" s="12"/>
      <c r="BJ6118" s="13"/>
      <c r="BK6118" s="13"/>
      <c r="BL6118" s="13"/>
      <c r="BM6118" s="13"/>
      <c r="BN6118" s="13"/>
    </row>
    <row r="6119" spans="4:66" x14ac:dyDescent="0.25">
      <c r="D6119"/>
      <c r="E6119" s="10"/>
      <c r="F6119" s="10"/>
      <c r="G6119" s="10"/>
      <c r="H6119" s="10"/>
      <c r="I6119" s="10"/>
      <c r="J6119" s="10"/>
      <c r="K6119" s="11"/>
      <c r="L6119" s="11"/>
      <c r="M6119" s="12"/>
      <c r="N6119" s="12"/>
      <c r="O6119" s="12"/>
      <c r="P6119" s="12"/>
      <c r="Q6119" s="12"/>
      <c r="R6119" s="12"/>
      <c r="S6119" s="12"/>
      <c r="T6119" s="12"/>
      <c r="U6119" s="12"/>
      <c r="V6119" s="12"/>
      <c r="W6119" s="12"/>
      <c r="X6119" s="12"/>
      <c r="Y6119" s="12"/>
      <c r="Z6119" s="12"/>
      <c r="AA6119" s="12"/>
      <c r="AB6119" s="12"/>
      <c r="AC6119" s="12"/>
      <c r="AD6119" s="12"/>
      <c r="AE6119" s="12"/>
      <c r="AF6119" s="12"/>
      <c r="AG6119" s="12"/>
      <c r="AH6119" s="12"/>
      <c r="AI6119" s="12"/>
      <c r="AJ6119" s="12"/>
      <c r="AK6119" s="12"/>
      <c r="AL6119" s="12"/>
      <c r="AM6119" s="12"/>
      <c r="AN6119" s="12"/>
      <c r="AO6119" s="12"/>
      <c r="AP6119" s="12"/>
      <c r="AQ6119" s="12"/>
      <c r="AR6119" s="12"/>
      <c r="AS6119" s="12"/>
      <c r="AT6119" s="12"/>
      <c r="AU6119" s="12"/>
      <c r="AV6119" s="12"/>
      <c r="AW6119" s="12"/>
      <c r="AX6119" s="12"/>
      <c r="AY6119" s="12"/>
      <c r="AZ6119" s="12"/>
      <c r="BA6119" s="12"/>
      <c r="BB6119" s="12"/>
      <c r="BC6119" s="12"/>
      <c r="BD6119" s="12"/>
      <c r="BE6119" s="12"/>
      <c r="BF6119" s="12"/>
      <c r="BG6119" s="12"/>
      <c r="BH6119" s="12"/>
      <c r="BI6119" s="12"/>
      <c r="BJ6119" s="13"/>
      <c r="BK6119" s="13"/>
      <c r="BL6119" s="13"/>
      <c r="BM6119" s="13"/>
      <c r="BN6119" s="13"/>
    </row>
    <row r="6120" spans="4:66" x14ac:dyDescent="0.25">
      <c r="D6120"/>
      <c r="E6120" s="10"/>
      <c r="F6120" s="10"/>
      <c r="G6120" s="10"/>
      <c r="H6120" s="10"/>
      <c r="I6120" s="10"/>
      <c r="J6120" s="10"/>
      <c r="K6120" s="11"/>
      <c r="L6120" s="11"/>
      <c r="M6120" s="12"/>
      <c r="N6120" s="12"/>
      <c r="O6120" s="12"/>
      <c r="P6120" s="12"/>
      <c r="Q6120" s="12"/>
      <c r="R6120" s="12"/>
      <c r="S6120" s="12"/>
      <c r="T6120" s="12"/>
      <c r="U6120" s="12"/>
      <c r="V6120" s="12"/>
      <c r="W6120" s="12"/>
      <c r="X6120" s="12"/>
      <c r="Y6120" s="12"/>
      <c r="Z6120" s="12"/>
      <c r="AA6120" s="12"/>
      <c r="AB6120" s="12"/>
      <c r="AC6120" s="12"/>
      <c r="AD6120" s="12"/>
      <c r="AE6120" s="12"/>
      <c r="AF6120" s="12"/>
      <c r="AG6120" s="12"/>
      <c r="AH6120" s="12"/>
      <c r="AI6120" s="12"/>
      <c r="AJ6120" s="12"/>
      <c r="AK6120" s="12"/>
      <c r="AL6120" s="12"/>
      <c r="AM6120" s="12"/>
      <c r="AN6120" s="12"/>
      <c r="AO6120" s="12"/>
      <c r="AP6120" s="12"/>
      <c r="AQ6120" s="12"/>
      <c r="AR6120" s="12"/>
      <c r="AS6120" s="12"/>
      <c r="AT6120" s="12"/>
      <c r="AU6120" s="12"/>
      <c r="AV6120" s="12"/>
      <c r="AW6120" s="12"/>
      <c r="AX6120" s="12"/>
      <c r="AY6120" s="12"/>
      <c r="AZ6120" s="12"/>
      <c r="BA6120" s="12"/>
      <c r="BB6120" s="12"/>
      <c r="BC6120" s="12"/>
      <c r="BD6120" s="12"/>
      <c r="BE6120" s="12"/>
      <c r="BF6120" s="12"/>
      <c r="BG6120" s="12"/>
      <c r="BH6120" s="12"/>
      <c r="BI6120" s="12"/>
      <c r="BJ6120" s="13"/>
      <c r="BK6120" s="13"/>
      <c r="BL6120" s="13"/>
      <c r="BM6120" s="13"/>
      <c r="BN6120" s="13"/>
    </row>
    <row r="6121" spans="4:66" x14ac:dyDescent="0.25">
      <c r="D6121"/>
      <c r="E6121" s="10"/>
      <c r="F6121" s="10"/>
      <c r="G6121" s="10"/>
      <c r="H6121" s="10"/>
      <c r="I6121" s="10"/>
      <c r="J6121" s="10"/>
      <c r="K6121" s="11"/>
      <c r="L6121" s="11"/>
      <c r="M6121" s="12"/>
      <c r="N6121" s="12"/>
      <c r="O6121" s="12"/>
      <c r="P6121" s="12"/>
      <c r="Q6121" s="12"/>
      <c r="R6121" s="12"/>
      <c r="S6121" s="12"/>
      <c r="T6121" s="12"/>
      <c r="U6121" s="12"/>
      <c r="V6121" s="12"/>
      <c r="W6121" s="12"/>
      <c r="X6121" s="12"/>
      <c r="Y6121" s="12"/>
      <c r="Z6121" s="12"/>
      <c r="AA6121" s="12"/>
      <c r="AB6121" s="12"/>
      <c r="AC6121" s="12"/>
      <c r="AD6121" s="12"/>
      <c r="AE6121" s="12"/>
      <c r="AF6121" s="12"/>
      <c r="AG6121" s="12"/>
      <c r="AH6121" s="12"/>
      <c r="AI6121" s="12"/>
      <c r="AJ6121" s="12"/>
      <c r="AK6121" s="12"/>
      <c r="AL6121" s="12"/>
      <c r="AM6121" s="12"/>
      <c r="AN6121" s="12"/>
      <c r="AO6121" s="12"/>
      <c r="AP6121" s="12"/>
      <c r="AQ6121" s="12"/>
      <c r="AR6121" s="12"/>
      <c r="AS6121" s="12"/>
      <c r="AT6121" s="12"/>
      <c r="AU6121" s="12"/>
      <c r="AV6121" s="12"/>
      <c r="AW6121" s="12"/>
      <c r="AX6121" s="12"/>
      <c r="AY6121" s="12"/>
      <c r="AZ6121" s="12"/>
      <c r="BA6121" s="12"/>
      <c r="BB6121" s="12"/>
      <c r="BC6121" s="12"/>
      <c r="BD6121" s="12"/>
      <c r="BE6121" s="12"/>
      <c r="BF6121" s="12"/>
      <c r="BG6121" s="12"/>
      <c r="BH6121" s="12"/>
      <c r="BI6121" s="12"/>
      <c r="BJ6121" s="13"/>
      <c r="BK6121" s="13"/>
      <c r="BL6121" s="13"/>
      <c r="BM6121" s="13"/>
      <c r="BN6121" s="13"/>
    </row>
    <row r="6122" spans="4:66" x14ac:dyDescent="0.25">
      <c r="D6122"/>
      <c r="E6122" s="10"/>
      <c r="F6122" s="10"/>
      <c r="G6122" s="10"/>
      <c r="H6122" s="10"/>
      <c r="I6122" s="10"/>
      <c r="J6122" s="10"/>
      <c r="K6122" s="11"/>
      <c r="L6122" s="11"/>
      <c r="M6122" s="12"/>
      <c r="N6122" s="12"/>
      <c r="O6122" s="12"/>
      <c r="P6122" s="12"/>
      <c r="Q6122" s="12"/>
      <c r="R6122" s="12"/>
      <c r="S6122" s="12"/>
      <c r="T6122" s="12"/>
      <c r="U6122" s="12"/>
      <c r="V6122" s="12"/>
      <c r="W6122" s="12"/>
      <c r="X6122" s="12"/>
      <c r="Y6122" s="12"/>
      <c r="Z6122" s="12"/>
      <c r="AA6122" s="12"/>
      <c r="AB6122" s="12"/>
      <c r="AC6122" s="12"/>
      <c r="AD6122" s="12"/>
      <c r="AE6122" s="12"/>
      <c r="AF6122" s="12"/>
      <c r="AG6122" s="12"/>
      <c r="AH6122" s="12"/>
      <c r="AI6122" s="12"/>
      <c r="AJ6122" s="12"/>
      <c r="AK6122" s="12"/>
      <c r="AL6122" s="12"/>
      <c r="AM6122" s="12"/>
      <c r="AN6122" s="12"/>
      <c r="AO6122" s="12"/>
      <c r="AP6122" s="12"/>
      <c r="AQ6122" s="12"/>
      <c r="AR6122" s="12"/>
      <c r="AS6122" s="12"/>
      <c r="AT6122" s="12"/>
      <c r="AU6122" s="12"/>
      <c r="AV6122" s="12"/>
      <c r="AW6122" s="12"/>
      <c r="AX6122" s="12"/>
      <c r="AY6122" s="12"/>
      <c r="AZ6122" s="12"/>
      <c r="BA6122" s="12"/>
      <c r="BB6122" s="12"/>
      <c r="BC6122" s="12"/>
      <c r="BD6122" s="12"/>
      <c r="BE6122" s="12"/>
      <c r="BF6122" s="12"/>
      <c r="BG6122" s="12"/>
      <c r="BH6122" s="12"/>
      <c r="BI6122" s="12"/>
      <c r="BJ6122" s="13"/>
      <c r="BK6122" s="13"/>
      <c r="BL6122" s="13"/>
      <c r="BM6122" s="13"/>
      <c r="BN6122" s="13"/>
    </row>
    <row r="6123" spans="4:66" x14ac:dyDescent="0.25">
      <c r="D6123"/>
      <c r="E6123" s="10"/>
      <c r="F6123" s="10"/>
      <c r="G6123" s="10"/>
      <c r="H6123" s="10"/>
      <c r="I6123" s="10"/>
      <c r="J6123" s="10"/>
      <c r="K6123" s="11"/>
      <c r="L6123" s="11"/>
      <c r="M6123" s="12"/>
      <c r="N6123" s="12"/>
      <c r="O6123" s="12"/>
      <c r="P6123" s="12"/>
      <c r="Q6123" s="12"/>
      <c r="R6123" s="12"/>
      <c r="S6123" s="12"/>
      <c r="T6123" s="12"/>
      <c r="U6123" s="12"/>
      <c r="V6123" s="12"/>
      <c r="W6123" s="12"/>
      <c r="X6123" s="12"/>
      <c r="Y6123" s="12"/>
      <c r="Z6123" s="12"/>
      <c r="AA6123" s="12"/>
      <c r="AB6123" s="12"/>
      <c r="AC6123" s="12"/>
      <c r="AD6123" s="12"/>
      <c r="AE6123" s="12"/>
      <c r="AF6123" s="12"/>
      <c r="AG6123" s="12"/>
      <c r="AH6123" s="12"/>
      <c r="AI6123" s="12"/>
      <c r="AJ6123" s="12"/>
      <c r="AK6123" s="12"/>
      <c r="AL6123" s="12"/>
      <c r="AM6123" s="12"/>
      <c r="AN6123" s="12"/>
      <c r="AO6123" s="12"/>
      <c r="AP6123" s="12"/>
      <c r="AQ6123" s="12"/>
      <c r="AR6123" s="12"/>
      <c r="AS6123" s="12"/>
      <c r="AT6123" s="12"/>
      <c r="AU6123" s="12"/>
      <c r="AV6123" s="12"/>
      <c r="AW6123" s="12"/>
      <c r="AX6123" s="12"/>
      <c r="AY6123" s="12"/>
      <c r="AZ6123" s="12"/>
      <c r="BA6123" s="12"/>
      <c r="BB6123" s="12"/>
      <c r="BC6123" s="12"/>
      <c r="BD6123" s="12"/>
      <c r="BE6123" s="12"/>
      <c r="BF6123" s="12"/>
      <c r="BG6123" s="12"/>
      <c r="BH6123" s="12"/>
      <c r="BI6123" s="12"/>
      <c r="BJ6123" s="13"/>
      <c r="BK6123" s="13"/>
      <c r="BL6123" s="13"/>
      <c r="BM6123" s="13"/>
      <c r="BN6123" s="13"/>
    </row>
    <row r="6124" spans="4:66" x14ac:dyDescent="0.25">
      <c r="D6124"/>
      <c r="E6124" s="10"/>
      <c r="F6124" s="10"/>
      <c r="G6124" s="10"/>
      <c r="H6124" s="10"/>
      <c r="I6124" s="10"/>
      <c r="J6124" s="10"/>
      <c r="K6124" s="11"/>
      <c r="L6124" s="11"/>
      <c r="M6124" s="12"/>
      <c r="N6124" s="12"/>
      <c r="O6124" s="12"/>
      <c r="P6124" s="12"/>
      <c r="Q6124" s="12"/>
      <c r="R6124" s="12"/>
      <c r="S6124" s="12"/>
      <c r="T6124" s="12"/>
      <c r="U6124" s="12"/>
      <c r="V6124" s="12"/>
      <c r="W6124" s="12"/>
      <c r="X6124" s="12"/>
      <c r="Y6124" s="12"/>
      <c r="Z6124" s="12"/>
      <c r="AA6124" s="12"/>
      <c r="AB6124" s="12"/>
      <c r="AC6124" s="12"/>
      <c r="AD6124" s="12"/>
      <c r="AE6124" s="12"/>
      <c r="AF6124" s="12"/>
      <c r="AG6124" s="12"/>
      <c r="AH6124" s="12"/>
      <c r="AI6124" s="12"/>
      <c r="AJ6124" s="12"/>
      <c r="AK6124" s="12"/>
      <c r="AL6124" s="12"/>
      <c r="AM6124" s="12"/>
      <c r="AN6124" s="12"/>
      <c r="AO6124" s="12"/>
      <c r="AP6124" s="12"/>
      <c r="AQ6124" s="12"/>
      <c r="AR6124" s="12"/>
      <c r="AS6124" s="12"/>
      <c r="AT6124" s="12"/>
      <c r="AU6124" s="12"/>
      <c r="AV6124" s="12"/>
      <c r="AW6124" s="12"/>
      <c r="AX6124" s="12"/>
      <c r="AY6124" s="12"/>
      <c r="AZ6124" s="12"/>
      <c r="BA6124" s="12"/>
      <c r="BB6124" s="12"/>
      <c r="BC6124" s="12"/>
      <c r="BD6124" s="12"/>
      <c r="BE6124" s="12"/>
      <c r="BF6124" s="12"/>
      <c r="BG6124" s="12"/>
      <c r="BH6124" s="12"/>
      <c r="BI6124" s="12"/>
      <c r="BJ6124" s="13"/>
      <c r="BK6124" s="13"/>
      <c r="BL6124" s="13"/>
      <c r="BM6124" s="13"/>
      <c r="BN6124" s="13"/>
    </row>
    <row r="6125" spans="4:66" x14ac:dyDescent="0.25">
      <c r="D6125"/>
      <c r="E6125" s="10"/>
      <c r="F6125" s="10"/>
      <c r="G6125" s="10"/>
      <c r="H6125" s="10"/>
      <c r="I6125" s="10"/>
      <c r="J6125" s="10"/>
      <c r="K6125" s="11"/>
      <c r="L6125" s="11"/>
      <c r="M6125" s="12"/>
      <c r="N6125" s="12"/>
      <c r="O6125" s="12"/>
      <c r="P6125" s="12"/>
      <c r="Q6125" s="12"/>
      <c r="R6125" s="12"/>
      <c r="S6125" s="12"/>
      <c r="T6125" s="12"/>
      <c r="U6125" s="12"/>
      <c r="V6125" s="12"/>
      <c r="W6125" s="12"/>
      <c r="X6125" s="12"/>
      <c r="Y6125" s="12"/>
      <c r="Z6125" s="12"/>
      <c r="AA6125" s="12"/>
      <c r="AB6125" s="12"/>
      <c r="AC6125" s="12"/>
      <c r="AD6125" s="12"/>
      <c r="AE6125" s="12"/>
      <c r="AF6125" s="12"/>
      <c r="AG6125" s="12"/>
      <c r="AH6125" s="12"/>
      <c r="AI6125" s="12"/>
      <c r="AJ6125" s="12"/>
      <c r="AK6125" s="12"/>
      <c r="AL6125" s="12"/>
      <c r="AM6125" s="12"/>
      <c r="AN6125" s="12"/>
      <c r="AO6125" s="12"/>
      <c r="AP6125" s="12"/>
      <c r="AQ6125" s="12"/>
      <c r="AR6125" s="12"/>
      <c r="AS6125" s="12"/>
      <c r="AT6125" s="12"/>
      <c r="AU6125" s="12"/>
      <c r="AV6125" s="12"/>
      <c r="AW6125" s="12"/>
      <c r="AX6125" s="12"/>
      <c r="AY6125" s="12"/>
      <c r="AZ6125" s="12"/>
      <c r="BA6125" s="12"/>
      <c r="BB6125" s="12"/>
      <c r="BC6125" s="12"/>
      <c r="BD6125" s="12"/>
      <c r="BE6125" s="12"/>
      <c r="BF6125" s="12"/>
      <c r="BG6125" s="12"/>
      <c r="BH6125" s="12"/>
      <c r="BI6125" s="12"/>
      <c r="BJ6125" s="13"/>
      <c r="BK6125" s="13"/>
      <c r="BL6125" s="13"/>
      <c r="BM6125" s="13"/>
      <c r="BN6125" s="13"/>
    </row>
    <row r="6126" spans="4:66" x14ac:dyDescent="0.25">
      <c r="D6126"/>
      <c r="E6126" s="10"/>
      <c r="F6126" s="10"/>
      <c r="G6126" s="10"/>
      <c r="H6126" s="10"/>
      <c r="I6126" s="10"/>
      <c r="J6126" s="10"/>
      <c r="K6126" s="11"/>
      <c r="L6126" s="11"/>
      <c r="M6126" s="12"/>
      <c r="N6126" s="12"/>
      <c r="O6126" s="12"/>
      <c r="P6126" s="12"/>
      <c r="Q6126" s="12"/>
      <c r="R6126" s="12"/>
      <c r="S6126" s="12"/>
      <c r="T6126" s="12"/>
      <c r="U6126" s="12"/>
      <c r="V6126" s="12"/>
      <c r="W6126" s="12"/>
      <c r="X6126" s="12"/>
      <c r="Y6126" s="12"/>
      <c r="Z6126" s="12"/>
      <c r="AA6126" s="12"/>
      <c r="AB6126" s="12"/>
      <c r="AC6126" s="12"/>
      <c r="AD6126" s="12"/>
      <c r="AE6126" s="12"/>
      <c r="AF6126" s="12"/>
      <c r="AG6126" s="12"/>
      <c r="AH6126" s="12"/>
      <c r="AI6126" s="12"/>
      <c r="AJ6126" s="12"/>
      <c r="AK6126" s="12"/>
      <c r="AL6126" s="12"/>
      <c r="AM6126" s="12"/>
      <c r="AN6126" s="12"/>
      <c r="AO6126" s="12"/>
      <c r="AP6126" s="12"/>
      <c r="AQ6126" s="12"/>
      <c r="AR6126" s="12"/>
      <c r="AS6126" s="12"/>
      <c r="AT6126" s="12"/>
      <c r="AU6126" s="12"/>
      <c r="AV6126" s="12"/>
      <c r="AW6126" s="12"/>
      <c r="AX6126" s="12"/>
      <c r="AY6126" s="12"/>
      <c r="AZ6126" s="12"/>
      <c r="BA6126" s="12"/>
      <c r="BB6126" s="12"/>
      <c r="BC6126" s="12"/>
      <c r="BD6126" s="12"/>
      <c r="BE6126" s="12"/>
      <c r="BF6126" s="12"/>
      <c r="BG6126" s="12"/>
      <c r="BH6126" s="12"/>
      <c r="BI6126" s="12"/>
      <c r="BJ6126" s="13"/>
      <c r="BK6126" s="13"/>
      <c r="BL6126" s="13"/>
      <c r="BM6126" s="13"/>
      <c r="BN6126" s="13"/>
    </row>
    <row r="6127" spans="4:66" x14ac:dyDescent="0.25">
      <c r="D6127"/>
      <c r="E6127" s="10"/>
      <c r="F6127" s="10"/>
      <c r="G6127" s="10"/>
      <c r="H6127" s="10"/>
      <c r="I6127" s="10"/>
      <c r="J6127" s="10"/>
      <c r="K6127" s="11"/>
      <c r="L6127" s="11"/>
      <c r="M6127" s="12"/>
      <c r="N6127" s="12"/>
      <c r="O6127" s="12"/>
      <c r="P6127" s="12"/>
      <c r="Q6127" s="12"/>
      <c r="R6127" s="12"/>
      <c r="S6127" s="12"/>
      <c r="T6127" s="12"/>
      <c r="U6127" s="12"/>
      <c r="V6127" s="12"/>
      <c r="W6127" s="12"/>
      <c r="X6127" s="12"/>
      <c r="Y6127" s="12"/>
      <c r="Z6127" s="12"/>
      <c r="AA6127" s="12"/>
      <c r="AB6127" s="12"/>
      <c r="AC6127" s="12"/>
      <c r="AD6127" s="12"/>
      <c r="AE6127" s="12"/>
      <c r="AF6127" s="12"/>
      <c r="AG6127" s="12"/>
      <c r="AH6127" s="12"/>
      <c r="AI6127" s="12"/>
      <c r="AJ6127" s="12"/>
      <c r="AK6127" s="12"/>
      <c r="AL6127" s="12"/>
      <c r="AM6127" s="12"/>
      <c r="AN6127" s="12"/>
      <c r="AO6127" s="12"/>
      <c r="AP6127" s="12"/>
      <c r="AQ6127" s="12"/>
      <c r="AR6127" s="12"/>
      <c r="AS6127" s="12"/>
      <c r="AT6127" s="12"/>
      <c r="AU6127" s="12"/>
      <c r="AV6127" s="12"/>
      <c r="AW6127" s="12"/>
      <c r="AX6127" s="12"/>
      <c r="AY6127" s="12"/>
      <c r="AZ6127" s="12"/>
      <c r="BA6127" s="12"/>
      <c r="BB6127" s="12"/>
      <c r="BC6127" s="12"/>
      <c r="BD6127" s="12"/>
      <c r="BE6127" s="12"/>
      <c r="BF6127" s="12"/>
      <c r="BG6127" s="12"/>
      <c r="BH6127" s="12"/>
      <c r="BI6127" s="12"/>
      <c r="BJ6127" s="13"/>
      <c r="BK6127" s="13"/>
      <c r="BL6127" s="13"/>
      <c r="BM6127" s="13"/>
      <c r="BN6127" s="13"/>
    </row>
    <row r="6128" spans="4:66" x14ac:dyDescent="0.25">
      <c r="D6128"/>
      <c r="E6128" s="10"/>
      <c r="F6128" s="10"/>
      <c r="G6128" s="10"/>
      <c r="H6128" s="10"/>
      <c r="I6128" s="10"/>
      <c r="J6128" s="10"/>
      <c r="K6128" s="11"/>
      <c r="L6128" s="11"/>
      <c r="M6128" s="12"/>
      <c r="N6128" s="12"/>
      <c r="O6128" s="12"/>
      <c r="P6128" s="12"/>
      <c r="Q6128" s="12"/>
      <c r="R6128" s="12"/>
      <c r="S6128" s="12"/>
      <c r="T6128" s="12"/>
      <c r="U6128" s="12"/>
      <c r="V6128" s="12"/>
      <c r="W6128" s="12"/>
      <c r="X6128" s="12"/>
      <c r="Y6128" s="12"/>
      <c r="Z6128" s="12"/>
      <c r="AA6128" s="12"/>
      <c r="AB6128" s="12"/>
      <c r="AC6128" s="12"/>
      <c r="AD6128" s="12"/>
      <c r="AE6128" s="12"/>
      <c r="AF6128" s="12"/>
      <c r="AG6128" s="12"/>
      <c r="AH6128" s="12"/>
      <c r="AI6128" s="12"/>
      <c r="AJ6128" s="12"/>
      <c r="AK6128" s="12"/>
      <c r="AL6128" s="12"/>
      <c r="AM6128" s="12"/>
      <c r="AN6128" s="12"/>
      <c r="AO6128" s="12"/>
      <c r="AP6128" s="12"/>
      <c r="AQ6128" s="12"/>
      <c r="AR6128" s="12"/>
      <c r="AS6128" s="12"/>
      <c r="AT6128" s="12"/>
      <c r="AU6128" s="12"/>
      <c r="AV6128" s="12"/>
      <c r="AW6128" s="12"/>
      <c r="AX6128" s="12"/>
      <c r="AY6128" s="12"/>
      <c r="AZ6128" s="12"/>
      <c r="BA6128" s="12"/>
      <c r="BB6128" s="12"/>
      <c r="BC6128" s="12"/>
      <c r="BD6128" s="12"/>
      <c r="BE6128" s="12"/>
      <c r="BF6128" s="12"/>
      <c r="BG6128" s="12"/>
      <c r="BH6128" s="12"/>
      <c r="BI6128" s="12"/>
      <c r="BJ6128" s="13"/>
      <c r="BK6128" s="13"/>
      <c r="BL6128" s="13"/>
      <c r="BM6128" s="13"/>
      <c r="BN6128" s="13"/>
    </row>
    <row r="6129" spans="4:66" x14ac:dyDescent="0.25">
      <c r="D6129"/>
      <c r="E6129" s="10"/>
      <c r="F6129" s="10"/>
      <c r="G6129" s="10"/>
      <c r="H6129" s="10"/>
      <c r="I6129" s="10"/>
      <c r="J6129" s="10"/>
      <c r="K6129" s="11"/>
      <c r="L6129" s="11"/>
      <c r="M6129" s="12"/>
      <c r="N6129" s="12"/>
      <c r="O6129" s="12"/>
      <c r="P6129" s="12"/>
      <c r="Q6129" s="12"/>
      <c r="R6129" s="12"/>
      <c r="S6129" s="12"/>
      <c r="T6129" s="12"/>
      <c r="U6129" s="12"/>
      <c r="V6129" s="12"/>
      <c r="W6129" s="12"/>
      <c r="X6129" s="12"/>
      <c r="Y6129" s="12"/>
      <c r="Z6129" s="12"/>
      <c r="AA6129" s="12"/>
      <c r="AB6129" s="12"/>
      <c r="AC6129" s="12"/>
      <c r="AD6129" s="12"/>
      <c r="AE6129" s="12"/>
      <c r="AF6129" s="12"/>
      <c r="AG6129" s="12"/>
      <c r="AH6129" s="12"/>
      <c r="AI6129" s="12"/>
      <c r="AJ6129" s="12"/>
      <c r="AK6129" s="12"/>
      <c r="AL6129" s="12"/>
      <c r="AM6129" s="12"/>
      <c r="AN6129" s="12"/>
      <c r="AO6129" s="12"/>
      <c r="AP6129" s="12"/>
      <c r="AQ6129" s="12"/>
      <c r="AR6129" s="12"/>
      <c r="AS6129" s="12"/>
      <c r="AT6129" s="12"/>
      <c r="AU6129" s="12"/>
      <c r="AV6129" s="12"/>
      <c r="AW6129" s="12"/>
      <c r="AX6129" s="12"/>
      <c r="AY6129" s="12"/>
      <c r="AZ6129" s="12"/>
      <c r="BA6129" s="12"/>
      <c r="BB6129" s="12"/>
      <c r="BC6129" s="12"/>
      <c r="BD6129" s="12"/>
      <c r="BE6129" s="12"/>
      <c r="BF6129" s="12"/>
      <c r="BG6129" s="12"/>
      <c r="BH6129" s="12"/>
      <c r="BI6129" s="12"/>
      <c r="BJ6129" s="13"/>
      <c r="BK6129" s="13"/>
      <c r="BL6129" s="13"/>
      <c r="BM6129" s="13"/>
      <c r="BN6129" s="13"/>
    </row>
    <row r="6130" spans="4:66" x14ac:dyDescent="0.25">
      <c r="D6130"/>
      <c r="E6130" s="10"/>
      <c r="F6130" s="10"/>
      <c r="G6130" s="10"/>
      <c r="H6130" s="10"/>
      <c r="I6130" s="10"/>
      <c r="J6130" s="10"/>
      <c r="K6130" s="11"/>
      <c r="L6130" s="11"/>
      <c r="M6130" s="12"/>
      <c r="N6130" s="12"/>
      <c r="O6130" s="12"/>
      <c r="P6130" s="12"/>
      <c r="Q6130" s="12"/>
      <c r="R6130" s="12"/>
      <c r="S6130" s="12"/>
      <c r="T6130" s="12"/>
      <c r="U6130" s="12"/>
      <c r="V6130" s="12"/>
      <c r="W6130" s="12"/>
      <c r="X6130" s="12"/>
      <c r="Y6130" s="12"/>
      <c r="Z6130" s="12"/>
      <c r="AA6130" s="12"/>
      <c r="AB6130" s="12"/>
      <c r="AC6130" s="12"/>
      <c r="AD6130" s="12"/>
      <c r="AE6130" s="12"/>
      <c r="AF6130" s="12"/>
      <c r="AG6130" s="12"/>
      <c r="AH6130" s="12"/>
      <c r="AI6130" s="12"/>
      <c r="AJ6130" s="12"/>
      <c r="AK6130" s="12"/>
      <c r="AL6130" s="12"/>
      <c r="AM6130" s="12"/>
      <c r="AN6130" s="12"/>
      <c r="AO6130" s="12"/>
      <c r="AP6130" s="12"/>
      <c r="AQ6130" s="12"/>
      <c r="AR6130" s="12"/>
      <c r="AS6130" s="12"/>
      <c r="AT6130" s="12"/>
      <c r="AU6130" s="12"/>
      <c r="AV6130" s="12"/>
      <c r="AW6130" s="12"/>
      <c r="AX6130" s="12"/>
      <c r="AY6130" s="12"/>
      <c r="AZ6130" s="12"/>
      <c r="BA6130" s="12"/>
      <c r="BB6130" s="12"/>
      <c r="BC6130" s="12"/>
      <c r="BD6130" s="12"/>
      <c r="BE6130" s="12"/>
      <c r="BF6130" s="12"/>
      <c r="BG6130" s="12"/>
      <c r="BH6130" s="12"/>
      <c r="BI6130" s="12"/>
      <c r="BJ6130" s="13"/>
      <c r="BK6130" s="13"/>
      <c r="BL6130" s="13"/>
      <c r="BM6130" s="13"/>
      <c r="BN6130" s="13"/>
    </row>
    <row r="6131" spans="4:66" x14ac:dyDescent="0.25">
      <c r="D6131"/>
      <c r="E6131" s="10"/>
      <c r="F6131" s="10"/>
      <c r="G6131" s="10"/>
      <c r="H6131" s="10"/>
      <c r="I6131" s="10"/>
      <c r="J6131" s="10"/>
      <c r="K6131" s="11"/>
      <c r="L6131" s="11"/>
      <c r="M6131" s="12"/>
      <c r="N6131" s="12"/>
      <c r="O6131" s="12"/>
      <c r="P6131" s="12"/>
      <c r="Q6131" s="12"/>
      <c r="R6131" s="12"/>
      <c r="S6131" s="12"/>
      <c r="T6131" s="12"/>
      <c r="U6131" s="12"/>
      <c r="V6131" s="12"/>
      <c r="W6131" s="12"/>
      <c r="X6131" s="12"/>
      <c r="Y6131" s="12"/>
      <c r="Z6131" s="12"/>
      <c r="AA6131" s="12"/>
      <c r="AB6131" s="12"/>
      <c r="AC6131" s="12"/>
      <c r="AD6131" s="12"/>
      <c r="AE6131" s="12"/>
      <c r="AF6131" s="12"/>
      <c r="AG6131" s="12"/>
      <c r="AH6131" s="12"/>
      <c r="AI6131" s="12"/>
      <c r="AJ6131" s="12"/>
      <c r="AK6131" s="12"/>
      <c r="AL6131" s="12"/>
      <c r="AM6131" s="12"/>
      <c r="AN6131" s="12"/>
      <c r="AO6131" s="12"/>
      <c r="AP6131" s="12"/>
      <c r="AQ6131" s="12"/>
      <c r="AR6131" s="12"/>
      <c r="AS6131" s="12"/>
      <c r="AT6131" s="12"/>
      <c r="AU6131" s="12"/>
      <c r="AV6131" s="12"/>
      <c r="AW6131" s="12"/>
      <c r="AX6131" s="12"/>
      <c r="AY6131" s="12"/>
      <c r="AZ6131" s="12"/>
      <c r="BA6131" s="12"/>
      <c r="BB6131" s="12"/>
      <c r="BC6131" s="12"/>
      <c r="BD6131" s="12"/>
      <c r="BE6131" s="12"/>
      <c r="BF6131" s="12"/>
      <c r="BG6131" s="12"/>
      <c r="BH6131" s="12"/>
      <c r="BI6131" s="12"/>
      <c r="BJ6131" s="13"/>
      <c r="BK6131" s="13"/>
      <c r="BL6131" s="13"/>
      <c r="BM6131" s="13"/>
      <c r="BN6131" s="13"/>
    </row>
    <row r="6132" spans="4:66" x14ac:dyDescent="0.25">
      <c r="D6132"/>
      <c r="E6132" s="10"/>
      <c r="F6132" s="10"/>
      <c r="G6132" s="10"/>
      <c r="H6132" s="10"/>
      <c r="I6132" s="10"/>
      <c r="J6132" s="10"/>
      <c r="K6132" s="11"/>
      <c r="L6132" s="11"/>
      <c r="M6132" s="12"/>
      <c r="N6132" s="12"/>
      <c r="O6132" s="12"/>
      <c r="P6132" s="12"/>
      <c r="Q6132" s="12"/>
      <c r="R6132" s="12"/>
      <c r="S6132" s="12"/>
      <c r="T6132" s="12"/>
      <c r="U6132" s="12"/>
      <c r="V6132" s="12"/>
      <c r="W6132" s="12"/>
      <c r="X6132" s="12"/>
      <c r="Y6132" s="12"/>
      <c r="Z6132" s="12"/>
      <c r="AA6132" s="12"/>
      <c r="AB6132" s="12"/>
      <c r="AC6132" s="12"/>
      <c r="AD6132" s="12"/>
      <c r="AE6132" s="12"/>
      <c r="AF6132" s="12"/>
      <c r="AG6132" s="12"/>
      <c r="AH6132" s="12"/>
      <c r="AI6132" s="12"/>
      <c r="AJ6132" s="12"/>
      <c r="AK6132" s="12"/>
      <c r="AL6132" s="12"/>
      <c r="AM6132" s="12"/>
      <c r="AN6132" s="12"/>
      <c r="AO6132" s="12"/>
      <c r="AP6132" s="12"/>
      <c r="AQ6132" s="12"/>
      <c r="AR6132" s="12"/>
      <c r="AS6132" s="12"/>
      <c r="AT6132" s="12"/>
      <c r="AU6132" s="12"/>
      <c r="AV6132" s="12"/>
      <c r="AW6132" s="12"/>
      <c r="AX6132" s="12"/>
      <c r="AY6132" s="12"/>
      <c r="AZ6132" s="12"/>
      <c r="BA6132" s="12"/>
      <c r="BB6132" s="12"/>
      <c r="BC6132" s="12"/>
      <c r="BD6132" s="12"/>
      <c r="BE6132" s="12"/>
      <c r="BF6132" s="12"/>
      <c r="BG6132" s="12"/>
      <c r="BH6132" s="12"/>
      <c r="BI6132" s="12"/>
      <c r="BJ6132" s="13"/>
      <c r="BK6132" s="13"/>
      <c r="BL6132" s="13"/>
      <c r="BM6132" s="13"/>
      <c r="BN6132" s="13"/>
    </row>
    <row r="6133" spans="4:66" x14ac:dyDescent="0.25">
      <c r="D6133"/>
      <c r="E6133" s="10"/>
      <c r="F6133" s="10"/>
      <c r="G6133" s="10"/>
      <c r="H6133" s="10"/>
      <c r="I6133" s="10"/>
      <c r="J6133" s="10"/>
      <c r="K6133" s="11"/>
      <c r="L6133" s="11"/>
      <c r="M6133" s="12"/>
      <c r="N6133" s="12"/>
      <c r="O6133" s="12"/>
      <c r="P6133" s="12"/>
      <c r="Q6133" s="12"/>
      <c r="R6133" s="12"/>
      <c r="S6133" s="12"/>
      <c r="T6133" s="12"/>
      <c r="U6133" s="12"/>
      <c r="V6133" s="12"/>
      <c r="W6133" s="12"/>
      <c r="X6133" s="12"/>
      <c r="Y6133" s="12"/>
      <c r="Z6133" s="12"/>
      <c r="AA6133" s="12"/>
      <c r="AB6133" s="12"/>
      <c r="AC6133" s="12"/>
      <c r="AD6133" s="12"/>
      <c r="AE6133" s="12"/>
      <c r="AF6133" s="12"/>
      <c r="AG6133" s="12"/>
      <c r="AH6133" s="12"/>
      <c r="AI6133" s="12"/>
      <c r="AJ6133" s="12"/>
      <c r="AK6133" s="12"/>
      <c r="AL6133" s="12"/>
      <c r="AM6133" s="12"/>
      <c r="AN6133" s="12"/>
      <c r="AO6133" s="12"/>
      <c r="AP6133" s="12"/>
      <c r="AQ6133" s="12"/>
      <c r="AR6133" s="12"/>
      <c r="AS6133" s="12"/>
      <c r="AT6133" s="12"/>
      <c r="AU6133" s="12"/>
      <c r="AV6133" s="12"/>
      <c r="AW6133" s="12"/>
      <c r="AX6133" s="12"/>
      <c r="AY6133" s="12"/>
      <c r="AZ6133" s="12"/>
      <c r="BA6133" s="12"/>
      <c r="BB6133" s="12"/>
      <c r="BC6133" s="12"/>
      <c r="BD6133" s="12"/>
      <c r="BE6133" s="12"/>
      <c r="BF6133" s="12"/>
      <c r="BG6133" s="12"/>
      <c r="BH6133" s="12"/>
      <c r="BI6133" s="12"/>
      <c r="BJ6133" s="13"/>
      <c r="BK6133" s="13"/>
      <c r="BL6133" s="13"/>
      <c r="BM6133" s="13"/>
      <c r="BN6133" s="13"/>
    </row>
    <row r="6134" spans="4:66" x14ac:dyDescent="0.25">
      <c r="D6134"/>
      <c r="E6134" s="10"/>
      <c r="F6134" s="10"/>
      <c r="G6134" s="10"/>
      <c r="H6134" s="10"/>
      <c r="I6134" s="10"/>
      <c r="J6134" s="10"/>
      <c r="K6134" s="11"/>
      <c r="L6134" s="11"/>
      <c r="M6134" s="12"/>
      <c r="N6134" s="12"/>
      <c r="O6134" s="12"/>
      <c r="P6134" s="12"/>
      <c r="Q6134" s="12"/>
      <c r="R6134" s="12"/>
      <c r="S6134" s="12"/>
      <c r="T6134" s="12"/>
      <c r="U6134" s="12"/>
      <c r="V6134" s="12"/>
      <c r="W6134" s="12"/>
      <c r="X6134" s="12"/>
      <c r="Y6134" s="12"/>
      <c r="Z6134" s="12"/>
      <c r="AA6134" s="12"/>
      <c r="AB6134" s="12"/>
      <c r="AC6134" s="12"/>
      <c r="AD6134" s="12"/>
      <c r="AE6134" s="12"/>
      <c r="AF6134" s="12"/>
      <c r="AG6134" s="12"/>
      <c r="AH6134" s="12"/>
      <c r="AI6134" s="12"/>
      <c r="AJ6134" s="12"/>
      <c r="AK6134" s="12"/>
      <c r="AL6134" s="12"/>
      <c r="AM6134" s="12"/>
      <c r="AN6134" s="12"/>
      <c r="AO6134" s="12"/>
      <c r="AP6134" s="12"/>
      <c r="AQ6134" s="12"/>
      <c r="AR6134" s="12"/>
      <c r="AS6134" s="12"/>
      <c r="AT6134" s="12"/>
      <c r="AU6134" s="12"/>
      <c r="AV6134" s="12"/>
      <c r="AW6134" s="12"/>
      <c r="AX6134" s="12"/>
      <c r="AY6134" s="12"/>
      <c r="AZ6134" s="12"/>
      <c r="BA6134" s="12"/>
      <c r="BB6134" s="12"/>
      <c r="BC6134" s="12"/>
      <c r="BD6134" s="12"/>
      <c r="BE6134" s="12"/>
      <c r="BF6134" s="12"/>
      <c r="BG6134" s="12"/>
      <c r="BH6134" s="12"/>
      <c r="BI6134" s="12"/>
      <c r="BJ6134" s="13"/>
      <c r="BK6134" s="13"/>
      <c r="BL6134" s="13"/>
      <c r="BM6134" s="13"/>
      <c r="BN6134" s="13"/>
    </row>
    <row r="6135" spans="4:66" x14ac:dyDescent="0.25">
      <c r="D6135"/>
      <c r="E6135" s="10"/>
      <c r="F6135" s="10"/>
      <c r="G6135" s="10"/>
      <c r="H6135" s="10"/>
      <c r="I6135" s="10"/>
      <c r="J6135" s="10"/>
      <c r="K6135" s="11"/>
      <c r="L6135" s="11"/>
      <c r="M6135" s="12"/>
      <c r="N6135" s="12"/>
      <c r="O6135" s="12"/>
      <c r="P6135" s="12"/>
      <c r="Q6135" s="12"/>
      <c r="R6135" s="12"/>
      <c r="S6135" s="12"/>
      <c r="T6135" s="12"/>
      <c r="U6135" s="12"/>
      <c r="V6135" s="12"/>
      <c r="W6135" s="12"/>
      <c r="X6135" s="12"/>
      <c r="Y6135" s="12"/>
      <c r="Z6135" s="12"/>
      <c r="AA6135" s="12"/>
      <c r="AB6135" s="12"/>
      <c r="AC6135" s="12"/>
      <c r="AD6135" s="12"/>
      <c r="AE6135" s="12"/>
      <c r="AF6135" s="12"/>
      <c r="AG6135" s="12"/>
      <c r="AH6135" s="12"/>
      <c r="AI6135" s="12"/>
      <c r="AJ6135" s="12"/>
      <c r="AK6135" s="12"/>
      <c r="AL6135" s="12"/>
      <c r="AM6135" s="12"/>
      <c r="AN6135" s="12"/>
      <c r="AO6135" s="12"/>
      <c r="AP6135" s="12"/>
      <c r="AQ6135" s="12"/>
      <c r="AR6135" s="12"/>
      <c r="AS6135" s="12"/>
      <c r="AT6135" s="12"/>
      <c r="AU6135" s="12"/>
      <c r="AV6135" s="12"/>
      <c r="AW6135" s="12"/>
      <c r="AX6135" s="12"/>
      <c r="AY6135" s="12"/>
      <c r="AZ6135" s="12"/>
      <c r="BA6135" s="12"/>
      <c r="BB6135" s="12"/>
      <c r="BC6135" s="12"/>
      <c r="BD6135" s="12"/>
      <c r="BE6135" s="12"/>
      <c r="BF6135" s="12"/>
      <c r="BG6135" s="12"/>
      <c r="BH6135" s="12"/>
      <c r="BI6135" s="12"/>
      <c r="BJ6135" s="13"/>
      <c r="BK6135" s="13"/>
      <c r="BL6135" s="13"/>
      <c r="BM6135" s="13"/>
      <c r="BN6135" s="13"/>
    </row>
    <row r="6136" spans="4:66" x14ac:dyDescent="0.25">
      <c r="D6136"/>
      <c r="E6136" s="10"/>
      <c r="F6136" s="10"/>
      <c r="G6136" s="10"/>
      <c r="H6136" s="10"/>
      <c r="I6136" s="10"/>
      <c r="J6136" s="10"/>
      <c r="K6136" s="11"/>
      <c r="L6136" s="11"/>
      <c r="M6136" s="12"/>
      <c r="N6136" s="12"/>
      <c r="O6136" s="12"/>
      <c r="P6136" s="12"/>
      <c r="Q6136" s="12"/>
      <c r="R6136" s="12"/>
      <c r="S6136" s="12"/>
      <c r="T6136" s="12"/>
      <c r="U6136" s="12"/>
      <c r="V6136" s="12"/>
      <c r="W6136" s="12"/>
      <c r="X6136" s="12"/>
      <c r="Y6136" s="12"/>
      <c r="Z6136" s="12"/>
      <c r="AA6136" s="12"/>
      <c r="AB6136" s="12"/>
      <c r="AC6136" s="12"/>
      <c r="AD6136" s="12"/>
      <c r="AE6136" s="12"/>
      <c r="AF6136" s="12"/>
      <c r="AG6136" s="12"/>
      <c r="AH6136" s="12"/>
      <c r="AI6136" s="12"/>
      <c r="AJ6136" s="12"/>
      <c r="AK6136" s="12"/>
      <c r="AL6136" s="12"/>
      <c r="AM6136" s="12"/>
      <c r="AN6136" s="12"/>
      <c r="AO6136" s="12"/>
      <c r="AP6136" s="12"/>
      <c r="AQ6136" s="12"/>
      <c r="AR6136" s="12"/>
      <c r="AS6136" s="12"/>
      <c r="AT6136" s="12"/>
      <c r="AU6136" s="12"/>
      <c r="AV6136" s="12"/>
      <c r="AW6136" s="12"/>
      <c r="AX6136" s="12"/>
      <c r="AY6136" s="12"/>
      <c r="AZ6136" s="12"/>
      <c r="BA6136" s="12"/>
      <c r="BB6136" s="12"/>
      <c r="BC6136" s="12"/>
      <c r="BD6136" s="12"/>
      <c r="BE6136" s="12"/>
      <c r="BF6136" s="12"/>
      <c r="BG6136" s="12"/>
      <c r="BH6136" s="12"/>
      <c r="BI6136" s="12"/>
      <c r="BJ6136" s="13"/>
      <c r="BK6136" s="13"/>
      <c r="BL6136" s="13"/>
      <c r="BM6136" s="13"/>
      <c r="BN6136" s="13"/>
    </row>
    <row r="6137" spans="4:66" x14ac:dyDescent="0.25">
      <c r="D6137"/>
      <c r="E6137" s="10"/>
      <c r="F6137" s="10"/>
      <c r="G6137" s="10"/>
      <c r="H6137" s="10"/>
      <c r="I6137" s="10"/>
      <c r="J6137" s="10"/>
      <c r="K6137" s="11"/>
      <c r="L6137" s="11"/>
      <c r="M6137" s="12"/>
      <c r="N6137" s="12"/>
      <c r="O6137" s="12"/>
      <c r="P6137" s="12"/>
      <c r="Q6137" s="12"/>
      <c r="R6137" s="12"/>
      <c r="S6137" s="12"/>
      <c r="T6137" s="12"/>
      <c r="U6137" s="12"/>
      <c r="V6137" s="12"/>
      <c r="W6137" s="12"/>
      <c r="X6137" s="12"/>
      <c r="Y6137" s="12"/>
      <c r="Z6137" s="12"/>
      <c r="AA6137" s="12"/>
      <c r="AB6137" s="12"/>
      <c r="AC6137" s="12"/>
      <c r="AD6137" s="12"/>
      <c r="AE6137" s="12"/>
      <c r="AF6137" s="12"/>
      <c r="AG6137" s="12"/>
      <c r="AH6137" s="12"/>
      <c r="AI6137" s="12"/>
      <c r="AJ6137" s="12"/>
      <c r="AK6137" s="12"/>
      <c r="AL6137" s="12"/>
      <c r="AM6137" s="12"/>
      <c r="AN6137" s="12"/>
      <c r="AO6137" s="12"/>
      <c r="AP6137" s="12"/>
      <c r="AQ6137" s="12"/>
      <c r="AR6137" s="12"/>
      <c r="AS6137" s="12"/>
      <c r="AT6137" s="12"/>
      <c r="AU6137" s="12"/>
      <c r="AV6137" s="12"/>
      <c r="AW6137" s="12"/>
      <c r="AX6137" s="12"/>
      <c r="AY6137" s="12"/>
      <c r="AZ6137" s="12"/>
      <c r="BA6137" s="12"/>
      <c r="BB6137" s="12"/>
      <c r="BC6137" s="12"/>
      <c r="BD6137" s="12"/>
      <c r="BE6137" s="12"/>
      <c r="BF6137" s="12"/>
      <c r="BG6137" s="12"/>
      <c r="BH6137" s="12"/>
      <c r="BI6137" s="12"/>
      <c r="BJ6137" s="13"/>
      <c r="BK6137" s="13"/>
      <c r="BL6137" s="13"/>
      <c r="BM6137" s="13"/>
      <c r="BN6137" s="13"/>
    </row>
    <row r="6138" spans="4:66" x14ac:dyDescent="0.25">
      <c r="D6138"/>
      <c r="E6138" s="10"/>
      <c r="F6138" s="10"/>
      <c r="G6138" s="10"/>
      <c r="H6138" s="10"/>
      <c r="I6138" s="10"/>
      <c r="J6138" s="10"/>
      <c r="K6138" s="11"/>
      <c r="L6138" s="11"/>
      <c r="M6138" s="12"/>
      <c r="N6138" s="12"/>
      <c r="O6138" s="12"/>
      <c r="P6138" s="12"/>
      <c r="Q6138" s="12"/>
      <c r="R6138" s="12"/>
      <c r="S6138" s="12"/>
      <c r="T6138" s="12"/>
      <c r="U6138" s="12"/>
      <c r="V6138" s="12"/>
      <c r="W6138" s="12"/>
      <c r="X6138" s="12"/>
      <c r="Y6138" s="12"/>
      <c r="Z6138" s="12"/>
      <c r="AA6138" s="12"/>
      <c r="AB6138" s="12"/>
      <c r="AC6138" s="12"/>
      <c r="AD6138" s="12"/>
      <c r="AE6138" s="12"/>
      <c r="AF6138" s="12"/>
      <c r="AG6138" s="12"/>
      <c r="AH6138" s="12"/>
      <c r="AI6138" s="12"/>
      <c r="AJ6138" s="12"/>
      <c r="AK6138" s="12"/>
      <c r="AL6138" s="12"/>
      <c r="AM6138" s="12"/>
      <c r="AN6138" s="12"/>
      <c r="AO6138" s="12"/>
      <c r="AP6138" s="12"/>
      <c r="AQ6138" s="12"/>
      <c r="AR6138" s="12"/>
      <c r="AS6138" s="12"/>
      <c r="AT6138" s="12"/>
      <c r="AU6138" s="12"/>
      <c r="AV6138" s="12"/>
      <c r="AW6138" s="12"/>
      <c r="AX6138" s="12"/>
      <c r="AY6138" s="12"/>
      <c r="AZ6138" s="12"/>
      <c r="BA6138" s="12"/>
      <c r="BB6138" s="12"/>
      <c r="BC6138" s="12"/>
      <c r="BD6138" s="12"/>
      <c r="BE6138" s="12"/>
      <c r="BF6138" s="12"/>
      <c r="BG6138" s="12"/>
      <c r="BH6138" s="12"/>
      <c r="BI6138" s="12"/>
      <c r="BJ6138" s="13"/>
      <c r="BK6138" s="13"/>
      <c r="BL6138" s="13"/>
      <c r="BM6138" s="13"/>
      <c r="BN6138" s="13"/>
    </row>
    <row r="6139" spans="4:66" x14ac:dyDescent="0.25">
      <c r="D6139"/>
      <c r="E6139" s="10"/>
      <c r="F6139" s="10"/>
      <c r="G6139" s="10"/>
      <c r="H6139" s="10"/>
      <c r="I6139" s="10"/>
      <c r="J6139" s="10"/>
      <c r="K6139" s="11"/>
      <c r="L6139" s="11"/>
      <c r="M6139" s="12"/>
      <c r="N6139" s="12"/>
      <c r="O6139" s="12"/>
      <c r="P6139" s="12"/>
      <c r="Q6139" s="12"/>
      <c r="R6139" s="12"/>
      <c r="S6139" s="12"/>
      <c r="T6139" s="12"/>
      <c r="U6139" s="12"/>
      <c r="V6139" s="12"/>
      <c r="W6139" s="12"/>
      <c r="X6139" s="12"/>
      <c r="Y6139" s="12"/>
      <c r="Z6139" s="12"/>
      <c r="AA6139" s="12"/>
      <c r="AB6139" s="12"/>
      <c r="AC6139" s="12"/>
      <c r="AD6139" s="12"/>
      <c r="AE6139" s="12"/>
      <c r="AF6139" s="12"/>
      <c r="AG6139" s="12"/>
      <c r="AH6139" s="12"/>
      <c r="AI6139" s="12"/>
      <c r="AJ6139" s="12"/>
      <c r="AK6139" s="12"/>
      <c r="AL6139" s="12"/>
      <c r="AM6139" s="12"/>
      <c r="AN6139" s="12"/>
      <c r="AO6139" s="12"/>
      <c r="AP6139" s="12"/>
      <c r="AQ6139" s="12"/>
      <c r="AR6139" s="12"/>
      <c r="AS6139" s="12"/>
      <c r="AT6139" s="12"/>
      <c r="AU6139" s="12"/>
      <c r="AV6139" s="12"/>
      <c r="AW6139" s="12"/>
      <c r="AX6139" s="12"/>
      <c r="AY6139" s="12"/>
      <c r="AZ6139" s="12"/>
      <c r="BA6139" s="12"/>
      <c r="BB6139" s="12"/>
      <c r="BC6139" s="12"/>
      <c r="BD6139" s="12"/>
      <c r="BE6139" s="12"/>
      <c r="BF6139" s="12"/>
      <c r="BG6139" s="12"/>
      <c r="BH6139" s="12"/>
      <c r="BI6139" s="12"/>
      <c r="BJ6139" s="13"/>
      <c r="BK6139" s="13"/>
      <c r="BL6139" s="13"/>
      <c r="BM6139" s="13"/>
      <c r="BN6139" s="13"/>
    </row>
    <row r="6140" spans="4:66" x14ac:dyDescent="0.25">
      <c r="D6140"/>
      <c r="E6140" s="10"/>
      <c r="F6140" s="10"/>
      <c r="G6140" s="10"/>
      <c r="H6140" s="10"/>
      <c r="I6140" s="10"/>
      <c r="J6140" s="10"/>
      <c r="K6140" s="11"/>
      <c r="L6140" s="11"/>
      <c r="M6140" s="12"/>
      <c r="N6140" s="12"/>
      <c r="O6140" s="12"/>
      <c r="P6140" s="12"/>
      <c r="Q6140" s="12"/>
      <c r="R6140" s="12"/>
      <c r="S6140" s="12"/>
      <c r="T6140" s="12"/>
      <c r="U6140" s="12"/>
      <c r="V6140" s="12"/>
      <c r="W6140" s="12"/>
      <c r="X6140" s="12"/>
      <c r="Y6140" s="12"/>
      <c r="Z6140" s="12"/>
      <c r="AA6140" s="12"/>
      <c r="AB6140" s="12"/>
      <c r="AC6140" s="12"/>
      <c r="AD6140" s="12"/>
      <c r="AE6140" s="12"/>
      <c r="AF6140" s="12"/>
      <c r="AG6140" s="12"/>
      <c r="AH6140" s="12"/>
      <c r="AI6140" s="12"/>
      <c r="AJ6140" s="12"/>
      <c r="AK6140" s="12"/>
      <c r="AL6140" s="12"/>
      <c r="AM6140" s="12"/>
      <c r="AN6140" s="12"/>
      <c r="AO6140" s="12"/>
      <c r="AP6140" s="12"/>
      <c r="AQ6140" s="12"/>
      <c r="AR6140" s="12"/>
      <c r="AS6140" s="12"/>
      <c r="AT6140" s="12"/>
      <c r="AU6140" s="12"/>
      <c r="AV6140" s="12"/>
      <c r="AW6140" s="12"/>
      <c r="AX6140" s="12"/>
      <c r="AY6140" s="12"/>
      <c r="AZ6140" s="12"/>
      <c r="BA6140" s="12"/>
      <c r="BB6140" s="12"/>
      <c r="BC6140" s="12"/>
      <c r="BD6140" s="12"/>
      <c r="BE6140" s="12"/>
      <c r="BF6140" s="12"/>
      <c r="BG6140" s="12"/>
      <c r="BH6140" s="12"/>
      <c r="BI6140" s="12"/>
      <c r="BJ6140" s="13"/>
      <c r="BK6140" s="13"/>
      <c r="BL6140" s="13"/>
      <c r="BM6140" s="13"/>
      <c r="BN6140" s="13"/>
    </row>
    <row r="6141" spans="4:66" x14ac:dyDescent="0.25">
      <c r="D6141"/>
      <c r="E6141" s="10"/>
      <c r="F6141" s="10"/>
      <c r="G6141" s="10"/>
      <c r="H6141" s="10"/>
      <c r="I6141" s="10"/>
      <c r="J6141" s="10"/>
      <c r="K6141" s="11"/>
      <c r="L6141" s="11"/>
      <c r="M6141" s="12"/>
      <c r="N6141" s="12"/>
      <c r="O6141" s="12"/>
      <c r="P6141" s="12"/>
      <c r="Q6141" s="12"/>
      <c r="R6141" s="12"/>
      <c r="S6141" s="12"/>
      <c r="T6141" s="12"/>
      <c r="U6141" s="12"/>
      <c r="V6141" s="12"/>
      <c r="W6141" s="12"/>
      <c r="X6141" s="12"/>
      <c r="Y6141" s="12"/>
      <c r="Z6141" s="12"/>
      <c r="AA6141" s="12"/>
      <c r="AB6141" s="12"/>
      <c r="AC6141" s="12"/>
      <c r="AD6141" s="12"/>
      <c r="AE6141" s="12"/>
      <c r="AF6141" s="12"/>
      <c r="AG6141" s="12"/>
      <c r="AH6141" s="12"/>
      <c r="AI6141" s="12"/>
      <c r="AJ6141" s="12"/>
      <c r="AK6141" s="12"/>
      <c r="AL6141" s="12"/>
      <c r="AM6141" s="12"/>
      <c r="AN6141" s="12"/>
      <c r="AO6141" s="12"/>
      <c r="AP6141" s="12"/>
      <c r="AQ6141" s="12"/>
      <c r="AR6141" s="12"/>
      <c r="AS6141" s="12"/>
      <c r="AT6141" s="12"/>
      <c r="AU6141" s="12"/>
      <c r="AV6141" s="12"/>
      <c r="AW6141" s="12"/>
      <c r="AX6141" s="12"/>
      <c r="AY6141" s="12"/>
      <c r="AZ6141" s="12"/>
      <c r="BA6141" s="12"/>
      <c r="BB6141" s="12"/>
      <c r="BC6141" s="12"/>
      <c r="BD6141" s="12"/>
      <c r="BE6141" s="12"/>
      <c r="BF6141" s="12"/>
      <c r="BG6141" s="12"/>
      <c r="BH6141" s="12"/>
      <c r="BI6141" s="12"/>
      <c r="BJ6141" s="13"/>
      <c r="BK6141" s="13"/>
      <c r="BL6141" s="13"/>
      <c r="BM6141" s="13"/>
      <c r="BN6141" s="13"/>
    </row>
    <row r="6142" spans="4:66" s="14" customFormat="1" x14ac:dyDescent="0.25">
      <c r="K6142" s="16"/>
      <c r="L6142" s="16"/>
      <c r="M6142" s="17"/>
      <c r="N6142" s="17"/>
      <c r="O6142" s="17"/>
      <c r="P6142" s="17"/>
      <c r="Q6142" s="17"/>
      <c r="R6142" s="17"/>
      <c r="S6142" s="17"/>
      <c r="T6142" s="17"/>
      <c r="U6142" s="17"/>
      <c r="V6142" s="17"/>
      <c r="W6142" s="17"/>
      <c r="X6142" s="17"/>
      <c r="Y6142" s="17"/>
      <c r="Z6142" s="17"/>
      <c r="AA6142" s="17"/>
      <c r="AB6142" s="17"/>
      <c r="AC6142" s="17"/>
      <c r="AD6142" s="17"/>
      <c r="AE6142" s="17"/>
      <c r="AF6142" s="17"/>
      <c r="AG6142" s="17"/>
      <c r="AH6142" s="17"/>
      <c r="AI6142" s="17"/>
      <c r="AJ6142" s="17"/>
      <c r="AK6142" s="17"/>
      <c r="AL6142" s="17"/>
      <c r="AM6142" s="17"/>
      <c r="AN6142" s="17"/>
      <c r="AO6142" s="17"/>
      <c r="AP6142" s="17"/>
      <c r="AQ6142" s="17"/>
      <c r="AR6142" s="17"/>
      <c r="AS6142" s="17"/>
      <c r="AT6142" s="17"/>
      <c r="AU6142" s="17"/>
      <c r="AV6142" s="17"/>
      <c r="AW6142" s="17"/>
      <c r="AX6142" s="17"/>
      <c r="AY6142" s="17"/>
      <c r="AZ6142" s="17"/>
      <c r="BA6142" s="17"/>
      <c r="BB6142" s="17"/>
      <c r="BC6142" s="17"/>
      <c r="BD6142" s="17"/>
      <c r="BE6142" s="17"/>
      <c r="BF6142" s="17"/>
      <c r="BG6142" s="17"/>
      <c r="BH6142" s="17"/>
      <c r="BI6142" s="17"/>
      <c r="BJ6142" s="18"/>
      <c r="BK6142" s="18"/>
      <c r="BL6142" s="18"/>
      <c r="BM6142" s="18"/>
      <c r="BN6142" s="18"/>
    </row>
    <row r="6143" spans="4:66" x14ac:dyDescent="0.25">
      <c r="D6143"/>
      <c r="E6143" s="10"/>
      <c r="F6143" s="10"/>
      <c r="G6143" s="10"/>
      <c r="H6143" s="10"/>
      <c r="I6143" s="10"/>
      <c r="J6143" s="10"/>
      <c r="K6143" s="11"/>
      <c r="L6143" s="11"/>
      <c r="M6143" s="12"/>
      <c r="N6143" s="12"/>
      <c r="O6143" s="12"/>
      <c r="P6143" s="12"/>
      <c r="Q6143" s="12"/>
      <c r="R6143" s="12"/>
      <c r="S6143" s="12"/>
      <c r="T6143" s="12"/>
      <c r="U6143" s="12"/>
      <c r="V6143" s="12"/>
      <c r="W6143" s="12"/>
      <c r="X6143" s="12"/>
      <c r="Y6143" s="12"/>
      <c r="Z6143" s="12"/>
      <c r="AA6143" s="12"/>
      <c r="AB6143" s="12"/>
      <c r="AC6143" s="12"/>
      <c r="AD6143" s="12"/>
      <c r="AE6143" s="12"/>
      <c r="AF6143" s="12"/>
      <c r="AG6143" s="12"/>
      <c r="AH6143" s="12"/>
      <c r="AI6143" s="12"/>
      <c r="AJ6143" s="12"/>
      <c r="AK6143" s="12"/>
      <c r="AL6143" s="12"/>
      <c r="AM6143" s="12"/>
      <c r="AN6143" s="12"/>
      <c r="AO6143" s="12"/>
      <c r="AP6143" s="12"/>
      <c r="AQ6143" s="12"/>
      <c r="AR6143" s="12"/>
      <c r="AS6143" s="12"/>
      <c r="AT6143" s="12"/>
      <c r="AU6143" s="12"/>
      <c r="AV6143" s="12"/>
      <c r="AW6143" s="12"/>
      <c r="AX6143" s="12"/>
      <c r="AY6143" s="12"/>
      <c r="AZ6143" s="12"/>
      <c r="BA6143" s="12"/>
      <c r="BB6143" s="12"/>
      <c r="BC6143" s="12"/>
      <c r="BD6143" s="12"/>
      <c r="BE6143" s="12"/>
      <c r="BF6143" s="12"/>
      <c r="BG6143" s="12"/>
      <c r="BH6143" s="12"/>
      <c r="BI6143" s="12"/>
      <c r="BJ6143" s="13"/>
      <c r="BK6143" s="13"/>
      <c r="BL6143" s="13"/>
      <c r="BM6143" s="13"/>
      <c r="BN6143" s="13"/>
    </row>
    <row r="6144" spans="4:66" x14ac:dyDescent="0.25">
      <c r="D6144"/>
      <c r="E6144" s="10"/>
      <c r="F6144" s="10"/>
      <c r="G6144" s="10"/>
      <c r="H6144" s="10"/>
      <c r="I6144" s="10"/>
      <c r="J6144" s="10"/>
      <c r="K6144" s="11"/>
      <c r="L6144" s="11"/>
      <c r="M6144" s="12"/>
      <c r="N6144" s="12"/>
      <c r="O6144" s="12"/>
      <c r="P6144" s="12"/>
      <c r="Q6144" s="12"/>
      <c r="R6144" s="12"/>
      <c r="S6144" s="12"/>
      <c r="T6144" s="12"/>
      <c r="U6144" s="12"/>
      <c r="V6144" s="12"/>
      <c r="W6144" s="12"/>
      <c r="X6144" s="12"/>
      <c r="Y6144" s="12"/>
      <c r="Z6144" s="12"/>
      <c r="AA6144" s="12"/>
      <c r="AB6144" s="12"/>
      <c r="AC6144" s="12"/>
      <c r="AD6144" s="12"/>
      <c r="AE6144" s="12"/>
      <c r="AF6144" s="12"/>
      <c r="AG6144" s="12"/>
      <c r="AH6144" s="12"/>
      <c r="AI6144" s="12"/>
      <c r="AJ6144" s="12"/>
      <c r="AK6144" s="12"/>
      <c r="AL6144" s="12"/>
      <c r="AM6144" s="12"/>
      <c r="AN6144" s="12"/>
      <c r="AO6144" s="12"/>
      <c r="AP6144" s="12"/>
      <c r="AQ6144" s="12"/>
      <c r="AR6144" s="12"/>
      <c r="AS6144" s="12"/>
      <c r="AT6144" s="12"/>
      <c r="AU6144" s="12"/>
      <c r="AV6144" s="12"/>
      <c r="AW6144" s="12"/>
      <c r="AX6144" s="12"/>
      <c r="AY6144" s="12"/>
      <c r="AZ6144" s="12"/>
      <c r="BA6144" s="12"/>
      <c r="BB6144" s="12"/>
      <c r="BC6144" s="12"/>
      <c r="BD6144" s="12"/>
      <c r="BE6144" s="12"/>
      <c r="BF6144" s="12"/>
      <c r="BG6144" s="12"/>
      <c r="BH6144" s="12"/>
      <c r="BI6144" s="12"/>
      <c r="BJ6144" s="13"/>
      <c r="BK6144" s="13"/>
      <c r="BL6144" s="13"/>
      <c r="BM6144" s="13"/>
      <c r="BN6144" s="13"/>
    </row>
    <row r="6145" spans="4:66" x14ac:dyDescent="0.25">
      <c r="D6145"/>
      <c r="E6145" s="10"/>
      <c r="F6145" s="10"/>
      <c r="G6145" s="10"/>
      <c r="H6145" s="10"/>
      <c r="I6145" s="10"/>
      <c r="J6145" s="10"/>
      <c r="K6145" s="11"/>
      <c r="L6145" s="11"/>
      <c r="M6145" s="12"/>
      <c r="N6145" s="12"/>
      <c r="O6145" s="12"/>
      <c r="P6145" s="12"/>
      <c r="Q6145" s="12"/>
      <c r="R6145" s="12"/>
      <c r="S6145" s="12"/>
      <c r="T6145" s="12"/>
      <c r="U6145" s="12"/>
      <c r="V6145" s="12"/>
      <c r="W6145" s="12"/>
      <c r="X6145" s="12"/>
      <c r="Y6145" s="12"/>
      <c r="Z6145" s="12"/>
      <c r="AA6145" s="12"/>
      <c r="AB6145" s="12"/>
      <c r="AC6145" s="12"/>
      <c r="AD6145" s="12"/>
      <c r="AE6145" s="12"/>
      <c r="AF6145" s="12"/>
      <c r="AG6145" s="12"/>
      <c r="AH6145" s="12"/>
      <c r="AI6145" s="12"/>
      <c r="AJ6145" s="12"/>
      <c r="AK6145" s="12"/>
      <c r="AL6145" s="12"/>
      <c r="AM6145" s="12"/>
      <c r="AN6145" s="12"/>
      <c r="AO6145" s="12"/>
      <c r="AP6145" s="12"/>
      <c r="AQ6145" s="12"/>
      <c r="AR6145" s="12"/>
      <c r="AS6145" s="12"/>
      <c r="AT6145" s="12"/>
      <c r="AU6145" s="12"/>
      <c r="AV6145" s="12"/>
      <c r="AW6145" s="12"/>
      <c r="AX6145" s="12"/>
      <c r="AY6145" s="12"/>
      <c r="AZ6145" s="12"/>
      <c r="BA6145" s="12"/>
      <c r="BB6145" s="12"/>
      <c r="BC6145" s="12"/>
      <c r="BD6145" s="12"/>
      <c r="BE6145" s="12"/>
      <c r="BF6145" s="12"/>
      <c r="BG6145" s="12"/>
      <c r="BH6145" s="12"/>
      <c r="BI6145" s="12"/>
      <c r="BJ6145" s="13"/>
      <c r="BK6145" s="13"/>
      <c r="BL6145" s="13"/>
      <c r="BM6145" s="13"/>
      <c r="BN6145" s="13"/>
    </row>
    <row r="6146" spans="4:66" x14ac:dyDescent="0.25">
      <c r="D6146"/>
      <c r="E6146" s="10"/>
      <c r="F6146" s="10"/>
      <c r="G6146" s="10"/>
      <c r="H6146" s="10"/>
      <c r="I6146" s="10"/>
      <c r="J6146" s="10"/>
      <c r="K6146" s="11"/>
      <c r="L6146" s="11"/>
      <c r="M6146" s="12"/>
      <c r="N6146" s="12"/>
      <c r="O6146" s="12"/>
      <c r="P6146" s="12"/>
      <c r="Q6146" s="12"/>
      <c r="R6146" s="12"/>
      <c r="S6146" s="12"/>
      <c r="T6146" s="12"/>
      <c r="U6146" s="12"/>
      <c r="V6146" s="12"/>
      <c r="W6146" s="12"/>
      <c r="X6146" s="12"/>
      <c r="Y6146" s="12"/>
      <c r="Z6146" s="12"/>
      <c r="AA6146" s="12"/>
      <c r="AB6146" s="12"/>
      <c r="AC6146" s="12"/>
      <c r="AD6146" s="12"/>
      <c r="AE6146" s="12"/>
      <c r="AF6146" s="12"/>
      <c r="AG6146" s="12"/>
      <c r="AH6146" s="12"/>
      <c r="AI6146" s="12"/>
      <c r="AJ6146" s="12"/>
      <c r="AK6146" s="12"/>
      <c r="AL6146" s="12"/>
      <c r="AM6146" s="12"/>
      <c r="AN6146" s="12"/>
      <c r="AO6146" s="12"/>
      <c r="AP6146" s="12"/>
      <c r="AQ6146" s="12"/>
      <c r="AR6146" s="12"/>
      <c r="AS6146" s="12"/>
      <c r="AT6146" s="12"/>
      <c r="AU6146" s="12"/>
      <c r="AV6146" s="12"/>
      <c r="AW6146" s="12"/>
      <c r="AX6146" s="12"/>
      <c r="AY6146" s="12"/>
      <c r="AZ6146" s="12"/>
      <c r="BA6146" s="12"/>
      <c r="BB6146" s="12"/>
      <c r="BC6146" s="12"/>
      <c r="BD6146" s="12"/>
      <c r="BE6146" s="12"/>
      <c r="BF6146" s="12"/>
      <c r="BG6146" s="12"/>
      <c r="BH6146" s="12"/>
      <c r="BI6146" s="12"/>
      <c r="BJ6146" s="13"/>
      <c r="BK6146" s="13"/>
      <c r="BL6146" s="13"/>
      <c r="BM6146" s="13"/>
      <c r="BN6146" s="13"/>
    </row>
    <row r="6147" spans="4:66" x14ac:dyDescent="0.25">
      <c r="D6147"/>
      <c r="E6147" s="10"/>
      <c r="F6147" s="10"/>
      <c r="G6147" s="10"/>
      <c r="H6147" s="10"/>
      <c r="I6147" s="10"/>
      <c r="J6147" s="10"/>
      <c r="K6147" s="11"/>
      <c r="L6147" s="11"/>
      <c r="M6147" s="12"/>
      <c r="N6147" s="12"/>
      <c r="O6147" s="12"/>
      <c r="P6147" s="12"/>
      <c r="Q6147" s="12"/>
      <c r="R6147" s="12"/>
      <c r="S6147" s="12"/>
      <c r="T6147" s="12"/>
      <c r="U6147" s="12"/>
      <c r="V6147" s="12"/>
      <c r="W6147" s="12"/>
      <c r="X6147" s="12"/>
      <c r="Y6147" s="12"/>
      <c r="Z6147" s="12"/>
      <c r="AA6147" s="12"/>
      <c r="AB6147" s="12"/>
      <c r="AC6147" s="12"/>
      <c r="AD6147" s="12"/>
      <c r="AE6147" s="12"/>
      <c r="AF6147" s="12"/>
      <c r="AG6147" s="12"/>
      <c r="AH6147" s="12"/>
      <c r="AI6147" s="12"/>
      <c r="AJ6147" s="12"/>
      <c r="AK6147" s="12"/>
      <c r="AL6147" s="12"/>
      <c r="AM6147" s="12"/>
      <c r="AN6147" s="12"/>
      <c r="AO6147" s="12"/>
      <c r="AP6147" s="12"/>
      <c r="AQ6147" s="12"/>
      <c r="AR6147" s="12"/>
      <c r="AS6147" s="12"/>
      <c r="AT6147" s="12"/>
      <c r="AU6147" s="12"/>
      <c r="AV6147" s="12"/>
      <c r="AW6147" s="12"/>
      <c r="AX6147" s="12"/>
      <c r="AY6147" s="12"/>
      <c r="AZ6147" s="12"/>
      <c r="BA6147" s="12"/>
      <c r="BB6147" s="12"/>
      <c r="BC6147" s="12"/>
      <c r="BD6147" s="12"/>
      <c r="BE6147" s="12"/>
      <c r="BF6147" s="12"/>
      <c r="BG6147" s="12"/>
      <c r="BH6147" s="12"/>
      <c r="BI6147" s="12"/>
      <c r="BJ6147" s="13"/>
      <c r="BK6147" s="13"/>
      <c r="BL6147" s="13"/>
      <c r="BM6147" s="13"/>
      <c r="BN6147" s="13"/>
    </row>
    <row r="6148" spans="4:66" x14ac:dyDescent="0.25">
      <c r="D6148"/>
      <c r="E6148" s="10"/>
      <c r="F6148" s="10"/>
      <c r="G6148" s="10"/>
      <c r="H6148" s="10"/>
      <c r="I6148" s="10"/>
      <c r="J6148" s="10"/>
      <c r="K6148" s="11"/>
      <c r="L6148" s="11"/>
      <c r="M6148" s="12"/>
      <c r="N6148" s="12"/>
      <c r="O6148" s="12"/>
      <c r="P6148" s="12"/>
      <c r="Q6148" s="12"/>
      <c r="R6148" s="12"/>
      <c r="S6148" s="12"/>
      <c r="T6148" s="12"/>
      <c r="U6148" s="12"/>
      <c r="V6148" s="12"/>
      <c r="W6148" s="12"/>
      <c r="X6148" s="12"/>
      <c r="Y6148" s="12"/>
      <c r="Z6148" s="12"/>
      <c r="AA6148" s="12"/>
      <c r="AB6148" s="12"/>
      <c r="AC6148" s="12"/>
      <c r="AD6148" s="12"/>
      <c r="AE6148" s="12"/>
      <c r="AF6148" s="12"/>
      <c r="AG6148" s="12"/>
      <c r="AH6148" s="12"/>
      <c r="AI6148" s="12"/>
      <c r="AJ6148" s="12"/>
      <c r="AK6148" s="12"/>
      <c r="AL6148" s="12"/>
      <c r="AM6148" s="12"/>
      <c r="AN6148" s="12"/>
      <c r="AO6148" s="12"/>
      <c r="AP6148" s="12"/>
      <c r="AQ6148" s="12"/>
      <c r="AR6148" s="12"/>
      <c r="AS6148" s="12"/>
      <c r="AT6148" s="12"/>
      <c r="AU6148" s="12"/>
      <c r="AV6148" s="12"/>
      <c r="AW6148" s="12"/>
      <c r="AX6148" s="12"/>
      <c r="AY6148" s="12"/>
      <c r="AZ6148" s="12"/>
      <c r="BA6148" s="12"/>
      <c r="BB6148" s="12"/>
      <c r="BC6148" s="12"/>
      <c r="BD6148" s="12"/>
      <c r="BE6148" s="12"/>
      <c r="BF6148" s="12"/>
      <c r="BG6148" s="12"/>
      <c r="BH6148" s="12"/>
      <c r="BI6148" s="12"/>
      <c r="BJ6148" s="13"/>
      <c r="BK6148" s="13"/>
      <c r="BL6148" s="13"/>
      <c r="BM6148" s="13"/>
      <c r="BN6148" s="13"/>
    </row>
    <row r="6149" spans="4:66" x14ac:dyDescent="0.25">
      <c r="D6149"/>
      <c r="E6149" s="10"/>
      <c r="F6149" s="10"/>
      <c r="G6149" s="10"/>
      <c r="H6149" s="10"/>
      <c r="I6149" s="10"/>
      <c r="J6149" s="10"/>
      <c r="K6149" s="11"/>
      <c r="L6149" s="11"/>
      <c r="M6149" s="12"/>
      <c r="N6149" s="12"/>
      <c r="O6149" s="12"/>
      <c r="P6149" s="12"/>
      <c r="Q6149" s="12"/>
      <c r="R6149" s="12"/>
      <c r="S6149" s="12"/>
      <c r="T6149" s="12"/>
      <c r="U6149" s="12"/>
      <c r="V6149" s="12"/>
      <c r="W6149" s="12"/>
      <c r="X6149" s="12"/>
      <c r="Y6149" s="12"/>
      <c r="Z6149" s="12"/>
      <c r="AA6149" s="12"/>
      <c r="AB6149" s="12"/>
      <c r="AC6149" s="12"/>
      <c r="AD6149" s="12"/>
      <c r="AE6149" s="12"/>
      <c r="AF6149" s="12"/>
      <c r="AG6149" s="12"/>
      <c r="AH6149" s="12"/>
      <c r="AI6149" s="12"/>
      <c r="AJ6149" s="12"/>
      <c r="AK6149" s="12"/>
      <c r="AL6149" s="12"/>
      <c r="AM6149" s="12"/>
      <c r="AN6149" s="12"/>
      <c r="AO6149" s="12"/>
      <c r="AP6149" s="12"/>
      <c r="AQ6149" s="12"/>
      <c r="AR6149" s="12"/>
      <c r="AS6149" s="12"/>
      <c r="AT6149" s="12"/>
      <c r="AU6149" s="12"/>
      <c r="AV6149" s="12"/>
      <c r="AW6149" s="12"/>
      <c r="AX6149" s="12"/>
      <c r="AY6149" s="12"/>
      <c r="AZ6149" s="12"/>
      <c r="BA6149" s="12"/>
      <c r="BB6149" s="12"/>
      <c r="BC6149" s="12"/>
      <c r="BD6149" s="12"/>
      <c r="BE6149" s="12"/>
      <c r="BF6149" s="12"/>
      <c r="BG6149" s="12"/>
      <c r="BH6149" s="12"/>
      <c r="BI6149" s="12"/>
      <c r="BJ6149" s="13"/>
      <c r="BK6149" s="13"/>
      <c r="BL6149" s="13"/>
      <c r="BM6149" s="13"/>
      <c r="BN6149" s="13"/>
    </row>
    <row r="6150" spans="4:66" x14ac:dyDescent="0.25">
      <c r="D6150"/>
      <c r="E6150" s="10"/>
      <c r="F6150" s="10"/>
      <c r="G6150" s="10"/>
      <c r="H6150" s="10"/>
      <c r="I6150" s="10"/>
      <c r="J6150" s="10"/>
      <c r="K6150" s="11"/>
      <c r="L6150" s="11"/>
      <c r="M6150" s="12"/>
      <c r="N6150" s="12"/>
      <c r="O6150" s="12"/>
      <c r="P6150" s="12"/>
      <c r="Q6150" s="12"/>
      <c r="R6150" s="12"/>
      <c r="S6150" s="12"/>
      <c r="T6150" s="12"/>
      <c r="U6150" s="12"/>
      <c r="V6150" s="12"/>
      <c r="W6150" s="12"/>
      <c r="X6150" s="12"/>
      <c r="Y6150" s="12"/>
      <c r="Z6150" s="12"/>
      <c r="AA6150" s="12"/>
      <c r="AB6150" s="12"/>
      <c r="AC6150" s="12"/>
      <c r="AD6150" s="12"/>
      <c r="AE6150" s="12"/>
      <c r="AF6150" s="12"/>
      <c r="AG6150" s="12"/>
      <c r="AH6150" s="12"/>
      <c r="AI6150" s="12"/>
      <c r="AJ6150" s="12"/>
      <c r="AK6150" s="12"/>
      <c r="AL6150" s="12"/>
      <c r="AM6150" s="12"/>
      <c r="AN6150" s="12"/>
      <c r="AO6150" s="12"/>
      <c r="AP6150" s="12"/>
      <c r="AQ6150" s="12"/>
      <c r="AR6150" s="12"/>
      <c r="AS6150" s="12"/>
      <c r="AT6150" s="12"/>
      <c r="AU6150" s="12"/>
      <c r="AV6150" s="12"/>
      <c r="AW6150" s="12"/>
      <c r="AX6150" s="12"/>
      <c r="AY6150" s="12"/>
      <c r="AZ6150" s="12"/>
      <c r="BA6150" s="12"/>
      <c r="BB6150" s="12"/>
      <c r="BC6150" s="12"/>
      <c r="BD6150" s="12"/>
      <c r="BE6150" s="12"/>
      <c r="BF6150" s="12"/>
      <c r="BG6150" s="12"/>
      <c r="BH6150" s="12"/>
      <c r="BI6150" s="12"/>
      <c r="BJ6150" s="13"/>
      <c r="BK6150" s="13"/>
      <c r="BL6150" s="13"/>
      <c r="BM6150" s="13"/>
      <c r="BN6150" s="13"/>
    </row>
    <row r="6151" spans="4:66" x14ac:dyDescent="0.25">
      <c r="D6151"/>
      <c r="E6151" s="10"/>
      <c r="F6151" s="10"/>
      <c r="G6151" s="10"/>
      <c r="H6151" s="10"/>
      <c r="I6151" s="10"/>
      <c r="J6151" s="10"/>
      <c r="K6151" s="11"/>
      <c r="L6151" s="11"/>
      <c r="M6151" s="12"/>
      <c r="N6151" s="12"/>
      <c r="O6151" s="12"/>
      <c r="P6151" s="12"/>
      <c r="Q6151" s="12"/>
      <c r="R6151" s="12"/>
      <c r="S6151" s="12"/>
      <c r="T6151" s="12"/>
      <c r="U6151" s="12"/>
      <c r="V6151" s="12"/>
      <c r="W6151" s="12"/>
      <c r="X6151" s="12"/>
      <c r="Y6151" s="12"/>
      <c r="Z6151" s="12"/>
      <c r="AA6151" s="12"/>
      <c r="AB6151" s="12"/>
      <c r="AC6151" s="12"/>
      <c r="AD6151" s="12"/>
      <c r="AE6151" s="12"/>
      <c r="AF6151" s="12"/>
      <c r="AG6151" s="12"/>
      <c r="AH6151" s="12"/>
      <c r="AI6151" s="12"/>
      <c r="AJ6151" s="12"/>
      <c r="AK6151" s="12"/>
      <c r="AL6151" s="12"/>
      <c r="AM6151" s="12"/>
      <c r="AN6151" s="12"/>
      <c r="AO6151" s="12"/>
      <c r="AP6151" s="12"/>
      <c r="AQ6151" s="12"/>
      <c r="AR6151" s="12"/>
      <c r="AS6151" s="12"/>
      <c r="AT6151" s="12"/>
      <c r="AU6151" s="12"/>
      <c r="AV6151" s="12"/>
      <c r="AW6151" s="12"/>
      <c r="AX6151" s="12"/>
      <c r="AY6151" s="12"/>
      <c r="AZ6151" s="12"/>
      <c r="BA6151" s="12"/>
      <c r="BB6151" s="12"/>
      <c r="BC6151" s="12"/>
      <c r="BD6151" s="12"/>
      <c r="BE6151" s="12"/>
      <c r="BF6151" s="12"/>
      <c r="BG6151" s="12"/>
      <c r="BH6151" s="12"/>
      <c r="BI6151" s="12"/>
      <c r="BJ6151" s="13"/>
      <c r="BK6151" s="13"/>
      <c r="BL6151" s="13"/>
      <c r="BM6151" s="13"/>
      <c r="BN6151" s="13"/>
    </row>
    <row r="6152" spans="4:66" x14ac:dyDescent="0.25">
      <c r="D6152"/>
      <c r="E6152" s="10"/>
      <c r="F6152" s="10"/>
      <c r="G6152" s="10"/>
      <c r="H6152" s="10"/>
      <c r="I6152" s="10"/>
      <c r="J6152" s="10"/>
      <c r="K6152" s="11"/>
      <c r="L6152" s="11"/>
      <c r="M6152" s="12"/>
      <c r="N6152" s="12"/>
      <c r="O6152" s="12"/>
      <c r="P6152" s="12"/>
      <c r="Q6152" s="12"/>
      <c r="R6152" s="12"/>
      <c r="S6152" s="12"/>
      <c r="T6152" s="12"/>
      <c r="U6152" s="12"/>
      <c r="V6152" s="12"/>
      <c r="W6152" s="12"/>
      <c r="X6152" s="12"/>
      <c r="Y6152" s="12"/>
      <c r="Z6152" s="12"/>
      <c r="AA6152" s="12"/>
      <c r="AB6152" s="12"/>
      <c r="AC6152" s="12"/>
      <c r="AD6152" s="12"/>
      <c r="AE6152" s="12"/>
      <c r="AF6152" s="12"/>
      <c r="AG6152" s="12"/>
      <c r="AH6152" s="12"/>
      <c r="AI6152" s="12"/>
      <c r="AJ6152" s="12"/>
      <c r="AK6152" s="12"/>
      <c r="AL6152" s="12"/>
      <c r="AM6152" s="12"/>
      <c r="AN6152" s="12"/>
      <c r="AO6152" s="12"/>
      <c r="AP6152" s="12"/>
      <c r="AQ6152" s="12"/>
      <c r="AR6152" s="12"/>
      <c r="AS6152" s="12"/>
      <c r="AT6152" s="12"/>
      <c r="AU6152" s="12"/>
      <c r="AV6152" s="12"/>
      <c r="AW6152" s="12"/>
      <c r="AX6152" s="12"/>
      <c r="AY6152" s="12"/>
      <c r="AZ6152" s="12"/>
      <c r="BA6152" s="12"/>
      <c r="BB6152" s="12"/>
      <c r="BC6152" s="12"/>
      <c r="BD6152" s="12"/>
      <c r="BE6152" s="12"/>
      <c r="BF6152" s="12"/>
      <c r="BG6152" s="12"/>
      <c r="BH6152" s="12"/>
      <c r="BI6152" s="12"/>
      <c r="BJ6152" s="13"/>
      <c r="BK6152" s="13"/>
      <c r="BL6152" s="13"/>
      <c r="BM6152" s="13"/>
      <c r="BN6152" s="13"/>
    </row>
    <row r="6153" spans="4:66" x14ac:dyDescent="0.25">
      <c r="D6153"/>
      <c r="E6153" s="10"/>
      <c r="F6153" s="10"/>
      <c r="G6153" s="10"/>
      <c r="H6153" s="10"/>
      <c r="I6153" s="10"/>
      <c r="J6153" s="10"/>
      <c r="K6153" s="11"/>
      <c r="L6153" s="11"/>
      <c r="M6153" s="12"/>
      <c r="N6153" s="12"/>
      <c r="O6153" s="12"/>
      <c r="P6153" s="12"/>
      <c r="Q6153" s="12"/>
      <c r="R6153" s="12"/>
      <c r="S6153" s="12"/>
      <c r="T6153" s="12"/>
      <c r="U6153" s="12"/>
      <c r="V6153" s="12"/>
      <c r="W6153" s="12"/>
      <c r="X6153" s="12"/>
      <c r="Y6153" s="12"/>
      <c r="Z6153" s="12"/>
      <c r="AA6153" s="12"/>
      <c r="AB6153" s="12"/>
      <c r="AC6153" s="12"/>
      <c r="AD6153" s="12"/>
      <c r="AE6153" s="12"/>
      <c r="AF6153" s="12"/>
      <c r="AG6153" s="12"/>
      <c r="AH6153" s="12"/>
      <c r="AI6153" s="12"/>
      <c r="AJ6153" s="12"/>
      <c r="AK6153" s="12"/>
      <c r="AL6153" s="12"/>
      <c r="AM6153" s="12"/>
      <c r="AN6153" s="12"/>
      <c r="AO6153" s="12"/>
      <c r="AP6153" s="12"/>
      <c r="AQ6153" s="12"/>
      <c r="AR6153" s="12"/>
      <c r="AS6153" s="12"/>
      <c r="AT6153" s="12"/>
      <c r="AU6153" s="12"/>
      <c r="AV6153" s="12"/>
      <c r="AW6153" s="12"/>
      <c r="AX6153" s="12"/>
      <c r="AY6153" s="12"/>
      <c r="AZ6153" s="12"/>
      <c r="BA6153" s="12"/>
      <c r="BB6153" s="12"/>
      <c r="BC6153" s="12"/>
      <c r="BD6153" s="12"/>
      <c r="BE6153" s="12"/>
      <c r="BF6153" s="12"/>
      <c r="BG6153" s="12"/>
      <c r="BH6153" s="12"/>
      <c r="BI6153" s="12"/>
      <c r="BJ6153" s="13"/>
      <c r="BK6153" s="13"/>
      <c r="BL6153" s="13"/>
      <c r="BM6153" s="13"/>
      <c r="BN6153" s="13"/>
    </row>
    <row r="6154" spans="4:66" x14ac:dyDescent="0.25">
      <c r="D6154"/>
      <c r="E6154" s="10"/>
      <c r="F6154" s="10"/>
      <c r="G6154" s="10"/>
      <c r="H6154" s="10"/>
      <c r="I6154" s="10"/>
      <c r="J6154" s="10"/>
      <c r="K6154" s="11"/>
      <c r="L6154" s="11"/>
      <c r="M6154" s="12"/>
      <c r="N6154" s="12"/>
      <c r="O6154" s="12"/>
      <c r="P6154" s="12"/>
      <c r="Q6154" s="12"/>
      <c r="R6154" s="12"/>
      <c r="S6154" s="12"/>
      <c r="T6154" s="12"/>
      <c r="U6154" s="12"/>
      <c r="V6154" s="12"/>
      <c r="W6154" s="12"/>
      <c r="X6154" s="12"/>
      <c r="Y6154" s="12"/>
      <c r="Z6154" s="12"/>
      <c r="AA6154" s="12"/>
      <c r="AB6154" s="12"/>
      <c r="AC6154" s="12"/>
      <c r="AD6154" s="12"/>
      <c r="AE6154" s="12"/>
      <c r="AF6154" s="12"/>
      <c r="AG6154" s="12"/>
      <c r="AH6154" s="12"/>
      <c r="AI6154" s="12"/>
      <c r="AJ6154" s="12"/>
      <c r="AK6154" s="12"/>
      <c r="AL6154" s="12"/>
      <c r="AM6154" s="12"/>
      <c r="AN6154" s="12"/>
      <c r="AO6154" s="12"/>
      <c r="AP6154" s="12"/>
      <c r="AQ6154" s="12"/>
      <c r="AR6154" s="12"/>
      <c r="AS6154" s="12"/>
      <c r="AT6154" s="12"/>
      <c r="AU6154" s="12"/>
      <c r="AV6154" s="12"/>
      <c r="AW6154" s="12"/>
      <c r="AX6154" s="12"/>
      <c r="AY6154" s="12"/>
      <c r="AZ6154" s="12"/>
      <c r="BA6154" s="12"/>
      <c r="BB6154" s="12"/>
      <c r="BC6154" s="12"/>
      <c r="BD6154" s="12"/>
      <c r="BE6154" s="12"/>
      <c r="BF6154" s="12"/>
      <c r="BG6154" s="12"/>
      <c r="BH6154" s="12"/>
      <c r="BI6154" s="12"/>
      <c r="BJ6154" s="13"/>
      <c r="BK6154" s="13"/>
      <c r="BL6154" s="13"/>
      <c r="BM6154" s="13"/>
      <c r="BN6154" s="13"/>
    </row>
    <row r="6155" spans="4:66" x14ac:dyDescent="0.25">
      <c r="D6155"/>
      <c r="E6155" s="10"/>
      <c r="F6155" s="10"/>
      <c r="G6155" s="10"/>
      <c r="H6155" s="10"/>
      <c r="I6155" s="10"/>
      <c r="J6155" s="10"/>
      <c r="K6155" s="11"/>
      <c r="L6155" s="11"/>
      <c r="M6155" s="12"/>
      <c r="N6155" s="12"/>
      <c r="O6155" s="12"/>
      <c r="P6155" s="12"/>
      <c r="Q6155" s="12"/>
      <c r="R6155" s="12"/>
      <c r="S6155" s="12"/>
      <c r="T6155" s="12"/>
      <c r="U6155" s="12"/>
      <c r="V6155" s="12"/>
      <c r="W6155" s="12"/>
      <c r="X6155" s="12"/>
      <c r="Y6155" s="12"/>
      <c r="Z6155" s="12"/>
      <c r="AA6155" s="12"/>
      <c r="AB6155" s="12"/>
      <c r="AC6155" s="12"/>
      <c r="AD6155" s="12"/>
      <c r="AE6155" s="12"/>
      <c r="AF6155" s="12"/>
      <c r="AG6155" s="12"/>
      <c r="AH6155" s="12"/>
      <c r="AI6155" s="12"/>
      <c r="AJ6155" s="12"/>
      <c r="AK6155" s="12"/>
      <c r="AL6155" s="12"/>
      <c r="AM6155" s="12"/>
      <c r="AN6155" s="12"/>
      <c r="AO6155" s="12"/>
      <c r="AP6155" s="12"/>
      <c r="AQ6155" s="12"/>
      <c r="AR6155" s="12"/>
      <c r="AS6155" s="12"/>
      <c r="AT6155" s="12"/>
      <c r="AU6155" s="12"/>
      <c r="AV6155" s="12"/>
      <c r="AW6155" s="12"/>
      <c r="AX6155" s="12"/>
      <c r="AY6155" s="12"/>
      <c r="AZ6155" s="12"/>
      <c r="BA6155" s="12"/>
      <c r="BB6155" s="12"/>
      <c r="BC6155" s="12"/>
      <c r="BD6155" s="12"/>
      <c r="BE6155" s="12"/>
      <c r="BF6155" s="12"/>
      <c r="BG6155" s="12"/>
      <c r="BH6155" s="12"/>
      <c r="BI6155" s="12"/>
      <c r="BJ6155" s="13"/>
      <c r="BK6155" s="13"/>
      <c r="BL6155" s="13"/>
      <c r="BM6155" s="13"/>
      <c r="BN6155" s="13"/>
    </row>
    <row r="6156" spans="4:66" x14ac:dyDescent="0.25">
      <c r="D6156"/>
      <c r="E6156" s="10"/>
      <c r="F6156" s="10"/>
      <c r="G6156" s="10"/>
      <c r="H6156" s="10"/>
      <c r="I6156" s="10"/>
      <c r="J6156" s="10"/>
      <c r="K6156" s="11"/>
      <c r="L6156" s="11"/>
      <c r="M6156" s="12"/>
      <c r="N6156" s="12"/>
      <c r="O6156" s="12"/>
      <c r="P6156" s="12"/>
      <c r="Q6156" s="12"/>
      <c r="R6156" s="12"/>
      <c r="S6156" s="12"/>
      <c r="T6156" s="12"/>
      <c r="U6156" s="12"/>
      <c r="V6156" s="12"/>
      <c r="W6156" s="12"/>
      <c r="X6156" s="12"/>
      <c r="Y6156" s="12"/>
      <c r="Z6156" s="12"/>
      <c r="AA6156" s="12"/>
      <c r="AB6156" s="12"/>
      <c r="AC6156" s="12"/>
      <c r="AD6156" s="12"/>
      <c r="AE6156" s="12"/>
      <c r="AF6156" s="12"/>
      <c r="AG6156" s="12"/>
      <c r="AH6156" s="12"/>
      <c r="AI6156" s="12"/>
      <c r="AJ6156" s="12"/>
      <c r="AK6156" s="12"/>
      <c r="AL6156" s="12"/>
      <c r="AM6156" s="12"/>
      <c r="AN6156" s="12"/>
      <c r="AO6156" s="12"/>
      <c r="AP6156" s="12"/>
      <c r="AQ6156" s="12"/>
      <c r="AR6156" s="12"/>
      <c r="AS6156" s="12"/>
      <c r="AT6156" s="12"/>
      <c r="AU6156" s="12"/>
      <c r="AV6156" s="12"/>
      <c r="AW6156" s="12"/>
      <c r="AX6156" s="12"/>
      <c r="AY6156" s="12"/>
      <c r="AZ6156" s="12"/>
      <c r="BA6156" s="12"/>
      <c r="BB6156" s="12"/>
      <c r="BC6156" s="12"/>
      <c r="BD6156" s="12"/>
      <c r="BE6156" s="12"/>
      <c r="BF6156" s="12"/>
      <c r="BG6156" s="12"/>
      <c r="BH6156" s="12"/>
      <c r="BI6156" s="12"/>
      <c r="BJ6156" s="13"/>
      <c r="BK6156" s="13"/>
      <c r="BL6156" s="13"/>
      <c r="BM6156" s="13"/>
      <c r="BN6156" s="13"/>
    </row>
    <row r="6157" spans="4:66" x14ac:dyDescent="0.25">
      <c r="D6157"/>
      <c r="E6157" s="10"/>
      <c r="F6157" s="10"/>
      <c r="G6157" s="10"/>
      <c r="H6157" s="10"/>
      <c r="I6157" s="10"/>
      <c r="J6157" s="10"/>
      <c r="K6157" s="11"/>
      <c r="L6157" s="11"/>
      <c r="M6157" s="12"/>
      <c r="N6157" s="12"/>
      <c r="O6157" s="12"/>
      <c r="P6157" s="12"/>
      <c r="Q6157" s="12"/>
      <c r="R6157" s="12"/>
      <c r="S6157" s="12"/>
      <c r="T6157" s="12"/>
      <c r="U6157" s="12"/>
      <c r="V6157" s="12"/>
      <c r="W6157" s="12"/>
      <c r="X6157" s="12"/>
      <c r="Y6157" s="12"/>
      <c r="Z6157" s="12"/>
      <c r="AA6157" s="12"/>
      <c r="AB6157" s="12"/>
      <c r="AC6157" s="12"/>
      <c r="AD6157" s="12"/>
      <c r="AE6157" s="12"/>
      <c r="AF6157" s="12"/>
      <c r="AG6157" s="12"/>
      <c r="AH6157" s="12"/>
      <c r="AI6157" s="12"/>
      <c r="AJ6157" s="12"/>
      <c r="AK6157" s="12"/>
      <c r="AL6157" s="12"/>
      <c r="AM6157" s="12"/>
      <c r="AN6157" s="12"/>
      <c r="AO6157" s="12"/>
      <c r="AP6157" s="12"/>
      <c r="AQ6157" s="12"/>
      <c r="AR6157" s="12"/>
      <c r="AS6157" s="12"/>
      <c r="AT6157" s="12"/>
      <c r="AU6157" s="12"/>
      <c r="AV6157" s="12"/>
      <c r="AW6157" s="12"/>
      <c r="AX6157" s="12"/>
      <c r="AY6157" s="12"/>
      <c r="AZ6157" s="12"/>
      <c r="BA6157" s="12"/>
      <c r="BB6157" s="12"/>
      <c r="BC6157" s="12"/>
      <c r="BD6157" s="12"/>
      <c r="BE6157" s="12"/>
      <c r="BF6157" s="12"/>
      <c r="BG6157" s="12"/>
      <c r="BH6157" s="12"/>
      <c r="BI6157" s="12"/>
      <c r="BJ6157" s="13"/>
      <c r="BK6157" s="13"/>
      <c r="BL6157" s="13"/>
      <c r="BM6157" s="13"/>
      <c r="BN6157" s="13"/>
    </row>
    <row r="6158" spans="4:66" x14ac:dyDescent="0.25">
      <c r="D6158"/>
      <c r="E6158" s="10"/>
      <c r="F6158" s="10"/>
      <c r="G6158" s="10"/>
      <c r="H6158" s="10"/>
      <c r="I6158" s="10"/>
      <c r="J6158" s="10"/>
      <c r="K6158" s="11"/>
      <c r="L6158" s="11"/>
      <c r="M6158" s="12"/>
      <c r="N6158" s="12"/>
      <c r="O6158" s="12"/>
      <c r="P6158" s="12"/>
      <c r="Q6158" s="12"/>
      <c r="R6158" s="12"/>
      <c r="S6158" s="12"/>
      <c r="T6158" s="12"/>
      <c r="U6158" s="12"/>
      <c r="V6158" s="12"/>
      <c r="W6158" s="12"/>
      <c r="X6158" s="12"/>
      <c r="Y6158" s="12"/>
      <c r="Z6158" s="12"/>
      <c r="AA6158" s="12"/>
      <c r="AB6158" s="12"/>
      <c r="AC6158" s="12"/>
      <c r="AD6158" s="12"/>
      <c r="AE6158" s="12"/>
      <c r="AF6158" s="12"/>
      <c r="AG6158" s="12"/>
      <c r="AH6158" s="12"/>
      <c r="AI6158" s="12"/>
      <c r="AJ6158" s="12"/>
      <c r="AK6158" s="12"/>
      <c r="AL6158" s="12"/>
      <c r="AM6158" s="12"/>
      <c r="AN6158" s="12"/>
      <c r="AO6158" s="12"/>
      <c r="AP6158" s="12"/>
      <c r="AQ6158" s="12"/>
      <c r="AR6158" s="12"/>
      <c r="AS6158" s="12"/>
      <c r="AT6158" s="12"/>
      <c r="AU6158" s="12"/>
      <c r="AV6158" s="12"/>
      <c r="AW6158" s="12"/>
      <c r="AX6158" s="12"/>
      <c r="AY6158" s="12"/>
      <c r="AZ6158" s="12"/>
      <c r="BA6158" s="12"/>
      <c r="BB6158" s="12"/>
      <c r="BC6158" s="12"/>
      <c r="BD6158" s="12"/>
      <c r="BE6158" s="12"/>
      <c r="BF6158" s="12"/>
      <c r="BG6158" s="12"/>
      <c r="BH6158" s="12"/>
      <c r="BI6158" s="12"/>
      <c r="BJ6158" s="13"/>
      <c r="BK6158" s="13"/>
      <c r="BL6158" s="13"/>
      <c r="BM6158" s="13"/>
      <c r="BN6158" s="13"/>
    </row>
    <row r="6159" spans="4:66" x14ac:dyDescent="0.25">
      <c r="D6159"/>
      <c r="E6159" s="10"/>
      <c r="F6159" s="10"/>
      <c r="G6159" s="10"/>
      <c r="H6159" s="10"/>
      <c r="I6159" s="10"/>
      <c r="J6159" s="10"/>
      <c r="K6159" s="11"/>
      <c r="L6159" s="11"/>
      <c r="M6159" s="12"/>
      <c r="N6159" s="12"/>
      <c r="O6159" s="12"/>
      <c r="P6159" s="12"/>
      <c r="Q6159" s="12"/>
      <c r="R6159" s="12"/>
      <c r="S6159" s="12"/>
      <c r="T6159" s="12"/>
      <c r="U6159" s="12"/>
      <c r="V6159" s="12"/>
      <c r="W6159" s="12"/>
      <c r="X6159" s="12"/>
      <c r="Y6159" s="12"/>
      <c r="Z6159" s="12"/>
      <c r="AA6159" s="12"/>
      <c r="AB6159" s="12"/>
      <c r="AC6159" s="12"/>
      <c r="AD6159" s="12"/>
      <c r="AE6159" s="12"/>
      <c r="AF6159" s="12"/>
      <c r="AG6159" s="12"/>
      <c r="AH6159" s="12"/>
      <c r="AI6159" s="12"/>
      <c r="AJ6159" s="12"/>
      <c r="AK6159" s="12"/>
      <c r="AL6159" s="12"/>
      <c r="AM6159" s="12"/>
      <c r="AN6159" s="12"/>
      <c r="AO6159" s="12"/>
      <c r="AP6159" s="12"/>
      <c r="AQ6159" s="12"/>
      <c r="AR6159" s="12"/>
      <c r="AS6159" s="12"/>
      <c r="AT6159" s="12"/>
      <c r="AU6159" s="12"/>
      <c r="AV6159" s="12"/>
      <c r="AW6159" s="12"/>
      <c r="AX6159" s="12"/>
      <c r="AY6159" s="12"/>
      <c r="AZ6159" s="12"/>
      <c r="BA6159" s="12"/>
      <c r="BB6159" s="12"/>
      <c r="BC6159" s="12"/>
      <c r="BD6159" s="12"/>
      <c r="BE6159" s="12"/>
      <c r="BF6159" s="12"/>
      <c r="BG6159" s="12"/>
      <c r="BH6159" s="12"/>
      <c r="BI6159" s="12"/>
      <c r="BJ6159" s="13"/>
      <c r="BK6159" s="13"/>
      <c r="BL6159" s="13"/>
      <c r="BM6159" s="13"/>
      <c r="BN6159" s="13"/>
    </row>
    <row r="6160" spans="4:66" x14ac:dyDescent="0.25">
      <c r="D6160"/>
      <c r="E6160" s="10"/>
      <c r="F6160" s="10"/>
      <c r="G6160" s="10"/>
      <c r="H6160" s="10"/>
      <c r="I6160" s="10"/>
      <c r="J6160" s="10"/>
      <c r="K6160" s="11"/>
      <c r="L6160" s="11"/>
      <c r="M6160" s="12"/>
      <c r="N6160" s="12"/>
      <c r="O6160" s="12"/>
      <c r="P6160" s="12"/>
      <c r="Q6160" s="12"/>
      <c r="R6160" s="12"/>
      <c r="S6160" s="12"/>
      <c r="T6160" s="12"/>
      <c r="U6160" s="12"/>
      <c r="V6160" s="12"/>
      <c r="W6160" s="12"/>
      <c r="X6160" s="12"/>
      <c r="Y6160" s="12"/>
      <c r="Z6160" s="12"/>
      <c r="AA6160" s="12"/>
      <c r="AB6160" s="12"/>
      <c r="AC6160" s="12"/>
      <c r="AD6160" s="12"/>
      <c r="AE6160" s="12"/>
      <c r="AF6160" s="12"/>
      <c r="AG6160" s="12"/>
      <c r="AH6160" s="12"/>
      <c r="AI6160" s="12"/>
      <c r="AJ6160" s="12"/>
      <c r="AK6160" s="12"/>
      <c r="AL6160" s="12"/>
      <c r="AM6160" s="12"/>
      <c r="AN6160" s="12"/>
      <c r="AO6160" s="12"/>
      <c r="AP6160" s="12"/>
      <c r="AQ6160" s="12"/>
      <c r="AR6160" s="12"/>
      <c r="AS6160" s="12"/>
      <c r="AT6160" s="12"/>
      <c r="AU6160" s="12"/>
      <c r="AV6160" s="12"/>
      <c r="AW6160" s="12"/>
      <c r="AX6160" s="12"/>
      <c r="AY6160" s="12"/>
      <c r="AZ6160" s="12"/>
      <c r="BA6160" s="12"/>
      <c r="BB6160" s="12"/>
      <c r="BC6160" s="12"/>
      <c r="BD6160" s="12"/>
      <c r="BE6160" s="12"/>
      <c r="BF6160" s="12"/>
      <c r="BG6160" s="12"/>
      <c r="BH6160" s="12"/>
      <c r="BI6160" s="12"/>
      <c r="BJ6160" s="13"/>
      <c r="BK6160" s="13"/>
      <c r="BL6160" s="13"/>
      <c r="BM6160" s="13"/>
      <c r="BN6160" s="13"/>
    </row>
    <row r="6161" spans="4:66" x14ac:dyDescent="0.25">
      <c r="D6161"/>
      <c r="E6161" s="10"/>
      <c r="F6161" s="10"/>
      <c r="G6161" s="10"/>
      <c r="H6161" s="10"/>
      <c r="I6161" s="10"/>
      <c r="J6161" s="10"/>
      <c r="K6161" s="11"/>
      <c r="L6161" s="11"/>
      <c r="M6161" s="12"/>
      <c r="N6161" s="12"/>
      <c r="O6161" s="12"/>
      <c r="P6161" s="12"/>
      <c r="Q6161" s="12"/>
      <c r="R6161" s="12"/>
      <c r="S6161" s="12"/>
      <c r="T6161" s="12"/>
      <c r="U6161" s="12"/>
      <c r="V6161" s="12"/>
      <c r="W6161" s="12"/>
      <c r="X6161" s="12"/>
      <c r="Y6161" s="12"/>
      <c r="Z6161" s="12"/>
      <c r="AA6161" s="12"/>
      <c r="AB6161" s="12"/>
      <c r="AC6161" s="12"/>
      <c r="AD6161" s="12"/>
      <c r="AE6161" s="12"/>
      <c r="AF6161" s="12"/>
      <c r="AG6161" s="12"/>
      <c r="AH6161" s="12"/>
      <c r="AI6161" s="12"/>
      <c r="AJ6161" s="12"/>
      <c r="AK6161" s="12"/>
      <c r="AL6161" s="12"/>
      <c r="AM6161" s="12"/>
      <c r="AN6161" s="12"/>
      <c r="AO6161" s="12"/>
      <c r="AP6161" s="12"/>
      <c r="AQ6161" s="12"/>
      <c r="AR6161" s="12"/>
      <c r="AS6161" s="12"/>
      <c r="AT6161" s="12"/>
      <c r="AU6161" s="12"/>
      <c r="AV6161" s="12"/>
      <c r="AW6161" s="12"/>
      <c r="AX6161" s="12"/>
      <c r="AY6161" s="12"/>
      <c r="AZ6161" s="12"/>
      <c r="BA6161" s="12"/>
      <c r="BB6161" s="12"/>
      <c r="BC6161" s="12"/>
      <c r="BD6161" s="12"/>
      <c r="BE6161" s="12"/>
      <c r="BF6161" s="12"/>
      <c r="BG6161" s="12"/>
      <c r="BH6161" s="12"/>
      <c r="BI6161" s="12"/>
      <c r="BJ6161" s="13"/>
      <c r="BK6161" s="13"/>
      <c r="BL6161" s="13"/>
      <c r="BM6161" s="13"/>
      <c r="BN6161" s="13"/>
    </row>
    <row r="6162" spans="4:66" x14ac:dyDescent="0.25">
      <c r="D6162"/>
      <c r="E6162" s="10"/>
      <c r="F6162" s="10"/>
      <c r="G6162" s="10"/>
      <c r="H6162" s="10"/>
      <c r="I6162" s="10"/>
      <c r="J6162" s="10"/>
      <c r="K6162" s="11"/>
      <c r="L6162" s="11"/>
      <c r="M6162" s="12"/>
      <c r="N6162" s="12"/>
      <c r="O6162" s="12"/>
      <c r="P6162" s="12"/>
      <c r="Q6162" s="12"/>
      <c r="R6162" s="12"/>
      <c r="S6162" s="12"/>
      <c r="T6162" s="12"/>
      <c r="U6162" s="12"/>
      <c r="V6162" s="12"/>
      <c r="W6162" s="12"/>
      <c r="X6162" s="12"/>
      <c r="Y6162" s="12"/>
      <c r="Z6162" s="12"/>
      <c r="AA6162" s="12"/>
      <c r="AB6162" s="12"/>
      <c r="AC6162" s="12"/>
      <c r="AD6162" s="12"/>
      <c r="AE6162" s="12"/>
      <c r="AF6162" s="12"/>
      <c r="AG6162" s="12"/>
      <c r="AH6162" s="12"/>
      <c r="AI6162" s="12"/>
      <c r="AJ6162" s="12"/>
      <c r="AK6162" s="12"/>
      <c r="AL6162" s="12"/>
      <c r="AM6162" s="12"/>
      <c r="AN6162" s="12"/>
      <c r="AO6162" s="12"/>
      <c r="AP6162" s="12"/>
      <c r="AQ6162" s="12"/>
      <c r="AR6162" s="12"/>
      <c r="AS6162" s="12"/>
      <c r="AT6162" s="12"/>
      <c r="AU6162" s="12"/>
      <c r="AV6162" s="12"/>
      <c r="AW6162" s="12"/>
      <c r="AX6162" s="12"/>
      <c r="AY6162" s="12"/>
      <c r="AZ6162" s="12"/>
      <c r="BA6162" s="12"/>
      <c r="BB6162" s="12"/>
      <c r="BC6162" s="12"/>
      <c r="BD6162" s="12"/>
      <c r="BE6162" s="12"/>
      <c r="BF6162" s="12"/>
      <c r="BG6162" s="12"/>
      <c r="BH6162" s="12"/>
      <c r="BI6162" s="12"/>
      <c r="BJ6162" s="13"/>
      <c r="BK6162" s="13"/>
      <c r="BL6162" s="13"/>
      <c r="BM6162" s="13"/>
      <c r="BN6162" s="13"/>
    </row>
    <row r="6163" spans="4:66" x14ac:dyDescent="0.25">
      <c r="D6163"/>
      <c r="E6163" s="10"/>
      <c r="F6163" s="10"/>
      <c r="G6163" s="10"/>
      <c r="H6163" s="10"/>
      <c r="I6163" s="10"/>
      <c r="J6163" s="10"/>
      <c r="K6163" s="11"/>
      <c r="L6163" s="11"/>
      <c r="M6163" s="12"/>
      <c r="N6163" s="12"/>
      <c r="O6163" s="12"/>
      <c r="P6163" s="12"/>
      <c r="Q6163" s="12"/>
      <c r="R6163" s="12"/>
      <c r="S6163" s="12"/>
      <c r="T6163" s="12"/>
      <c r="U6163" s="12"/>
      <c r="V6163" s="12"/>
      <c r="W6163" s="12"/>
      <c r="X6163" s="12"/>
      <c r="Y6163" s="12"/>
      <c r="Z6163" s="12"/>
      <c r="AA6163" s="12"/>
      <c r="AB6163" s="12"/>
      <c r="AC6163" s="12"/>
      <c r="AD6163" s="12"/>
      <c r="AE6163" s="12"/>
      <c r="AF6163" s="12"/>
      <c r="AG6163" s="12"/>
      <c r="AH6163" s="12"/>
      <c r="AI6163" s="12"/>
      <c r="AJ6163" s="12"/>
      <c r="AK6163" s="12"/>
      <c r="AL6163" s="12"/>
      <c r="AM6163" s="12"/>
      <c r="AN6163" s="12"/>
      <c r="AO6163" s="12"/>
      <c r="AP6163" s="12"/>
      <c r="AQ6163" s="12"/>
      <c r="AR6163" s="12"/>
      <c r="AS6163" s="12"/>
      <c r="AT6163" s="12"/>
      <c r="AU6163" s="12"/>
      <c r="AV6163" s="12"/>
      <c r="AW6163" s="12"/>
      <c r="AX6163" s="12"/>
      <c r="AY6163" s="12"/>
      <c r="AZ6163" s="12"/>
      <c r="BA6163" s="12"/>
      <c r="BB6163" s="12"/>
      <c r="BC6163" s="12"/>
      <c r="BD6163" s="12"/>
      <c r="BE6163" s="12"/>
      <c r="BF6163" s="12"/>
      <c r="BG6163" s="12"/>
      <c r="BH6163" s="12"/>
      <c r="BI6163" s="12"/>
      <c r="BJ6163" s="13"/>
      <c r="BK6163" s="13"/>
      <c r="BL6163" s="13"/>
      <c r="BM6163" s="13"/>
      <c r="BN6163" s="13"/>
    </row>
    <row r="6164" spans="4:66" x14ac:dyDescent="0.25">
      <c r="D6164"/>
      <c r="E6164" s="10"/>
      <c r="F6164" s="10"/>
      <c r="G6164" s="10"/>
      <c r="H6164" s="10"/>
      <c r="I6164" s="10"/>
      <c r="J6164" s="10"/>
      <c r="K6164" s="11"/>
      <c r="L6164" s="11"/>
      <c r="M6164" s="12"/>
      <c r="N6164" s="12"/>
      <c r="O6164" s="12"/>
      <c r="P6164" s="12"/>
      <c r="Q6164" s="12"/>
      <c r="R6164" s="12"/>
      <c r="S6164" s="12"/>
      <c r="T6164" s="12"/>
      <c r="U6164" s="12"/>
      <c r="V6164" s="12"/>
      <c r="W6164" s="12"/>
      <c r="X6164" s="12"/>
      <c r="Y6164" s="12"/>
      <c r="Z6164" s="12"/>
      <c r="AA6164" s="12"/>
      <c r="AB6164" s="12"/>
      <c r="AC6164" s="12"/>
      <c r="AD6164" s="12"/>
      <c r="AE6164" s="12"/>
      <c r="AF6164" s="12"/>
      <c r="AG6164" s="12"/>
      <c r="AH6164" s="12"/>
      <c r="AI6164" s="12"/>
      <c r="AJ6164" s="12"/>
      <c r="AK6164" s="12"/>
      <c r="AL6164" s="12"/>
      <c r="AM6164" s="12"/>
      <c r="AN6164" s="12"/>
      <c r="AO6164" s="12"/>
      <c r="AP6164" s="12"/>
      <c r="AQ6164" s="12"/>
      <c r="AR6164" s="12"/>
      <c r="AS6164" s="12"/>
      <c r="AT6164" s="12"/>
      <c r="AU6164" s="12"/>
      <c r="AV6164" s="12"/>
      <c r="AW6164" s="12"/>
      <c r="AX6164" s="12"/>
      <c r="AY6164" s="12"/>
      <c r="AZ6164" s="12"/>
      <c r="BA6164" s="12"/>
      <c r="BB6164" s="12"/>
      <c r="BC6164" s="12"/>
      <c r="BD6164" s="12"/>
      <c r="BE6164" s="12"/>
      <c r="BF6164" s="12"/>
      <c r="BG6164" s="12"/>
      <c r="BH6164" s="12"/>
      <c r="BI6164" s="12"/>
      <c r="BJ6164" s="13"/>
      <c r="BK6164" s="13"/>
      <c r="BL6164" s="13"/>
      <c r="BM6164" s="13"/>
      <c r="BN6164" s="13"/>
    </row>
    <row r="6165" spans="4:66" x14ac:dyDescent="0.25">
      <c r="D6165"/>
      <c r="E6165" s="10"/>
      <c r="F6165" s="10"/>
      <c r="G6165" s="10"/>
      <c r="H6165" s="10"/>
      <c r="I6165" s="10"/>
      <c r="J6165" s="10"/>
      <c r="K6165" s="11"/>
      <c r="L6165" s="11"/>
      <c r="M6165" s="12"/>
      <c r="N6165" s="12"/>
      <c r="O6165" s="12"/>
      <c r="P6165" s="12"/>
      <c r="Q6165" s="12"/>
      <c r="R6165" s="12"/>
      <c r="S6165" s="12"/>
      <c r="T6165" s="12"/>
      <c r="U6165" s="12"/>
      <c r="V6165" s="12"/>
      <c r="W6165" s="12"/>
      <c r="X6165" s="12"/>
      <c r="Y6165" s="12"/>
      <c r="Z6165" s="12"/>
      <c r="AA6165" s="12"/>
      <c r="AB6165" s="12"/>
      <c r="AC6165" s="12"/>
      <c r="AD6165" s="12"/>
      <c r="AE6165" s="12"/>
      <c r="AF6165" s="12"/>
      <c r="AG6165" s="12"/>
      <c r="AH6165" s="12"/>
      <c r="AI6165" s="12"/>
      <c r="AJ6165" s="12"/>
      <c r="AK6165" s="12"/>
      <c r="AL6165" s="12"/>
      <c r="AM6165" s="12"/>
      <c r="AN6165" s="12"/>
      <c r="AO6165" s="12"/>
      <c r="AP6165" s="12"/>
      <c r="AQ6165" s="12"/>
      <c r="AR6165" s="12"/>
      <c r="AS6165" s="12"/>
      <c r="AT6165" s="12"/>
      <c r="AU6165" s="12"/>
      <c r="AV6165" s="12"/>
      <c r="AW6165" s="12"/>
      <c r="AX6165" s="12"/>
      <c r="AY6165" s="12"/>
      <c r="AZ6165" s="12"/>
      <c r="BA6165" s="12"/>
      <c r="BB6165" s="12"/>
      <c r="BC6165" s="12"/>
      <c r="BD6165" s="12"/>
      <c r="BE6165" s="12"/>
      <c r="BF6165" s="12"/>
      <c r="BG6165" s="12"/>
      <c r="BH6165" s="12"/>
      <c r="BI6165" s="12"/>
      <c r="BJ6165" s="13"/>
      <c r="BK6165" s="13"/>
      <c r="BL6165" s="13"/>
      <c r="BM6165" s="13"/>
      <c r="BN6165" s="13"/>
    </row>
    <row r="6166" spans="4:66" x14ac:dyDescent="0.25">
      <c r="D6166"/>
      <c r="E6166" s="10"/>
      <c r="F6166" s="10"/>
      <c r="G6166" s="10"/>
      <c r="H6166" s="10"/>
      <c r="I6166" s="10"/>
      <c r="J6166" s="10"/>
      <c r="K6166" s="11"/>
      <c r="L6166" s="11"/>
      <c r="M6166" s="12"/>
      <c r="N6166" s="12"/>
      <c r="O6166" s="12"/>
      <c r="P6166" s="12"/>
      <c r="Q6166" s="12"/>
      <c r="R6166" s="12"/>
      <c r="S6166" s="12"/>
      <c r="T6166" s="12"/>
      <c r="U6166" s="12"/>
      <c r="V6166" s="12"/>
      <c r="W6166" s="12"/>
      <c r="X6166" s="12"/>
      <c r="Y6166" s="12"/>
      <c r="Z6166" s="12"/>
      <c r="AA6166" s="12"/>
      <c r="AB6166" s="12"/>
      <c r="AC6166" s="12"/>
      <c r="AD6166" s="12"/>
      <c r="AE6166" s="12"/>
      <c r="AF6166" s="12"/>
      <c r="AG6166" s="12"/>
      <c r="AH6166" s="12"/>
      <c r="AI6166" s="12"/>
      <c r="AJ6166" s="12"/>
      <c r="AK6166" s="12"/>
      <c r="AL6166" s="12"/>
      <c r="AM6166" s="12"/>
      <c r="AN6166" s="12"/>
      <c r="AO6166" s="12"/>
      <c r="AP6166" s="12"/>
      <c r="AQ6166" s="12"/>
      <c r="AR6166" s="12"/>
      <c r="AS6166" s="12"/>
      <c r="AT6166" s="12"/>
      <c r="AU6166" s="12"/>
      <c r="AV6166" s="12"/>
      <c r="AW6166" s="12"/>
      <c r="AX6166" s="12"/>
      <c r="AY6166" s="12"/>
      <c r="AZ6166" s="12"/>
      <c r="BA6166" s="12"/>
      <c r="BB6166" s="12"/>
      <c r="BC6166" s="12"/>
      <c r="BD6166" s="12"/>
      <c r="BE6166" s="12"/>
      <c r="BF6166" s="12"/>
      <c r="BG6166" s="12"/>
      <c r="BH6166" s="12"/>
      <c r="BI6166" s="12"/>
      <c r="BJ6166" s="13"/>
      <c r="BK6166" s="13"/>
      <c r="BL6166" s="13"/>
      <c r="BM6166" s="13"/>
      <c r="BN6166" s="13"/>
    </row>
    <row r="6167" spans="4:66" x14ac:dyDescent="0.25">
      <c r="D6167"/>
      <c r="E6167" s="10"/>
      <c r="F6167" s="10"/>
      <c r="G6167" s="10"/>
      <c r="H6167" s="10"/>
      <c r="I6167" s="10"/>
      <c r="J6167" s="10"/>
      <c r="K6167" s="11"/>
      <c r="L6167" s="11"/>
      <c r="M6167" s="12"/>
      <c r="N6167" s="12"/>
      <c r="O6167" s="12"/>
      <c r="P6167" s="12"/>
      <c r="Q6167" s="12"/>
      <c r="R6167" s="12"/>
      <c r="S6167" s="12"/>
      <c r="T6167" s="12"/>
      <c r="U6167" s="12"/>
      <c r="V6167" s="12"/>
      <c r="W6167" s="12"/>
      <c r="X6167" s="12"/>
      <c r="Y6167" s="12"/>
      <c r="Z6167" s="12"/>
      <c r="AA6167" s="12"/>
      <c r="AB6167" s="12"/>
      <c r="AC6167" s="12"/>
      <c r="AD6167" s="12"/>
      <c r="AE6167" s="12"/>
      <c r="AF6167" s="12"/>
      <c r="AG6167" s="12"/>
      <c r="AH6167" s="12"/>
      <c r="AI6167" s="12"/>
      <c r="AJ6167" s="12"/>
      <c r="AK6167" s="12"/>
      <c r="AL6167" s="12"/>
      <c r="AM6167" s="12"/>
      <c r="AN6167" s="12"/>
      <c r="AO6167" s="12"/>
      <c r="AP6167" s="12"/>
      <c r="AQ6167" s="12"/>
      <c r="AR6167" s="12"/>
      <c r="AS6167" s="12"/>
      <c r="AT6167" s="12"/>
      <c r="AU6167" s="12"/>
      <c r="AV6167" s="12"/>
      <c r="AW6167" s="12"/>
      <c r="AX6167" s="12"/>
      <c r="AY6167" s="12"/>
      <c r="AZ6167" s="12"/>
      <c r="BA6167" s="12"/>
      <c r="BB6167" s="12"/>
      <c r="BC6167" s="12"/>
      <c r="BD6167" s="12"/>
      <c r="BE6167" s="12"/>
      <c r="BF6167" s="12"/>
      <c r="BG6167" s="12"/>
      <c r="BH6167" s="12"/>
      <c r="BI6167" s="12"/>
      <c r="BJ6167" s="13"/>
      <c r="BK6167" s="13"/>
      <c r="BL6167" s="13"/>
      <c r="BM6167" s="13"/>
      <c r="BN6167" s="13"/>
    </row>
    <row r="6168" spans="4:66" x14ac:dyDescent="0.25">
      <c r="D6168"/>
      <c r="E6168" s="10"/>
      <c r="F6168" s="10"/>
      <c r="G6168" s="10"/>
      <c r="H6168" s="10"/>
      <c r="I6168" s="10"/>
      <c r="J6168" s="10"/>
      <c r="K6168" s="11"/>
      <c r="L6168" s="11"/>
      <c r="M6168" s="12"/>
      <c r="N6168" s="12"/>
      <c r="O6168" s="12"/>
      <c r="P6168" s="12"/>
      <c r="Q6168" s="12"/>
      <c r="R6168" s="12"/>
      <c r="S6168" s="12"/>
      <c r="T6168" s="12"/>
      <c r="U6168" s="12"/>
      <c r="V6168" s="12"/>
      <c r="W6168" s="12"/>
      <c r="X6168" s="12"/>
      <c r="Y6168" s="12"/>
      <c r="Z6168" s="12"/>
      <c r="AA6168" s="12"/>
      <c r="AB6168" s="12"/>
      <c r="AC6168" s="12"/>
      <c r="AD6168" s="12"/>
      <c r="AE6168" s="12"/>
      <c r="AF6168" s="12"/>
      <c r="AG6168" s="12"/>
      <c r="AH6168" s="12"/>
      <c r="AI6168" s="12"/>
      <c r="AJ6168" s="12"/>
      <c r="AK6168" s="12"/>
      <c r="AL6168" s="12"/>
      <c r="AM6168" s="12"/>
      <c r="AN6168" s="12"/>
      <c r="AO6168" s="12"/>
      <c r="AP6168" s="12"/>
      <c r="AQ6168" s="12"/>
      <c r="AR6168" s="12"/>
      <c r="AS6168" s="12"/>
      <c r="AT6168" s="12"/>
      <c r="AU6168" s="12"/>
      <c r="AV6168" s="12"/>
      <c r="AW6168" s="12"/>
      <c r="AX6168" s="12"/>
      <c r="AY6168" s="12"/>
      <c r="AZ6168" s="12"/>
      <c r="BA6168" s="12"/>
      <c r="BB6168" s="12"/>
      <c r="BC6168" s="12"/>
      <c r="BD6168" s="12"/>
      <c r="BE6168" s="12"/>
      <c r="BF6168" s="12"/>
      <c r="BG6168" s="12"/>
      <c r="BH6168" s="12"/>
      <c r="BI6168" s="12"/>
      <c r="BJ6168" s="13"/>
      <c r="BK6168" s="13"/>
      <c r="BL6168" s="13"/>
      <c r="BM6168" s="13"/>
      <c r="BN6168" s="13"/>
    </row>
    <row r="6169" spans="4:66" x14ac:dyDescent="0.25">
      <c r="D6169"/>
      <c r="E6169" s="10"/>
      <c r="F6169" s="10"/>
      <c r="G6169" s="10"/>
      <c r="H6169" s="10"/>
      <c r="I6169" s="10"/>
      <c r="J6169" s="10"/>
      <c r="K6169" s="11"/>
      <c r="L6169" s="11"/>
      <c r="M6169" s="12"/>
      <c r="N6169" s="12"/>
      <c r="O6169" s="12"/>
      <c r="P6169" s="12"/>
      <c r="Q6169" s="12"/>
      <c r="R6169" s="12"/>
      <c r="S6169" s="12"/>
      <c r="T6169" s="12"/>
      <c r="U6169" s="12"/>
      <c r="V6169" s="12"/>
      <c r="W6169" s="12"/>
      <c r="X6169" s="12"/>
      <c r="Y6169" s="12"/>
      <c r="Z6169" s="12"/>
      <c r="AA6169" s="12"/>
      <c r="AB6169" s="12"/>
      <c r="AC6169" s="12"/>
      <c r="AD6169" s="12"/>
      <c r="AE6169" s="12"/>
      <c r="AF6169" s="12"/>
      <c r="AG6169" s="12"/>
      <c r="AH6169" s="12"/>
      <c r="AI6169" s="12"/>
      <c r="AJ6169" s="12"/>
      <c r="AK6169" s="12"/>
      <c r="AL6169" s="12"/>
      <c r="AM6169" s="12"/>
      <c r="AN6169" s="12"/>
      <c r="AO6169" s="12"/>
      <c r="AP6169" s="12"/>
      <c r="AQ6169" s="12"/>
      <c r="AR6169" s="12"/>
      <c r="AS6169" s="12"/>
      <c r="AT6169" s="12"/>
      <c r="AU6169" s="12"/>
      <c r="AV6169" s="12"/>
      <c r="AW6169" s="12"/>
      <c r="AX6169" s="12"/>
      <c r="AY6169" s="12"/>
      <c r="AZ6169" s="12"/>
      <c r="BA6169" s="12"/>
      <c r="BB6169" s="12"/>
      <c r="BC6169" s="12"/>
      <c r="BD6169" s="12"/>
      <c r="BE6169" s="12"/>
      <c r="BF6169" s="12"/>
      <c r="BG6169" s="12"/>
      <c r="BH6169" s="12"/>
      <c r="BI6169" s="12"/>
      <c r="BJ6169" s="13"/>
      <c r="BK6169" s="13"/>
      <c r="BL6169" s="13"/>
      <c r="BM6169" s="13"/>
      <c r="BN6169" s="13"/>
    </row>
    <row r="6170" spans="4:66" x14ac:dyDescent="0.25">
      <c r="D6170"/>
      <c r="E6170" s="10"/>
      <c r="F6170" s="10"/>
      <c r="G6170" s="10"/>
      <c r="H6170" s="10"/>
      <c r="I6170" s="10"/>
      <c r="J6170" s="10"/>
      <c r="K6170" s="11"/>
      <c r="L6170" s="11"/>
      <c r="M6170" s="12"/>
      <c r="N6170" s="12"/>
      <c r="O6170" s="12"/>
      <c r="P6170" s="12"/>
      <c r="Q6170" s="12"/>
      <c r="R6170" s="12"/>
      <c r="S6170" s="12"/>
      <c r="T6170" s="12"/>
      <c r="U6170" s="12"/>
      <c r="V6170" s="12"/>
      <c r="W6170" s="12"/>
      <c r="X6170" s="12"/>
      <c r="Y6170" s="12"/>
      <c r="Z6170" s="12"/>
      <c r="AA6170" s="12"/>
      <c r="AB6170" s="12"/>
      <c r="AC6170" s="12"/>
      <c r="AD6170" s="12"/>
      <c r="AE6170" s="12"/>
      <c r="AF6170" s="12"/>
      <c r="AG6170" s="12"/>
      <c r="AH6170" s="12"/>
      <c r="AI6170" s="12"/>
      <c r="AJ6170" s="12"/>
      <c r="AK6170" s="12"/>
      <c r="AL6170" s="12"/>
      <c r="AM6170" s="12"/>
      <c r="AN6170" s="12"/>
      <c r="AO6170" s="12"/>
      <c r="AP6170" s="12"/>
      <c r="AQ6170" s="12"/>
      <c r="AR6170" s="12"/>
      <c r="AS6170" s="12"/>
      <c r="AT6170" s="12"/>
      <c r="AU6170" s="12"/>
      <c r="AV6170" s="12"/>
      <c r="AW6170" s="12"/>
      <c r="AX6170" s="12"/>
      <c r="AY6170" s="12"/>
      <c r="AZ6170" s="12"/>
      <c r="BA6170" s="12"/>
      <c r="BB6170" s="12"/>
      <c r="BC6170" s="12"/>
      <c r="BD6170" s="12"/>
      <c r="BE6170" s="12"/>
      <c r="BF6170" s="12"/>
      <c r="BG6170" s="12"/>
      <c r="BH6170" s="12"/>
      <c r="BI6170" s="12"/>
      <c r="BJ6170" s="13"/>
      <c r="BK6170" s="13"/>
      <c r="BL6170" s="13"/>
      <c r="BM6170" s="13"/>
      <c r="BN6170" s="13"/>
    </row>
    <row r="6171" spans="4:66" x14ac:dyDescent="0.25">
      <c r="D6171"/>
      <c r="E6171" s="10"/>
      <c r="F6171" s="10"/>
      <c r="G6171" s="10"/>
      <c r="H6171" s="10"/>
      <c r="I6171" s="10"/>
      <c r="J6171" s="10"/>
      <c r="K6171" s="11"/>
      <c r="L6171" s="11"/>
      <c r="M6171" s="12"/>
      <c r="N6171" s="12"/>
      <c r="O6171" s="12"/>
      <c r="P6171" s="12"/>
      <c r="Q6171" s="12"/>
      <c r="R6171" s="12"/>
      <c r="S6171" s="12"/>
      <c r="T6171" s="12"/>
      <c r="U6171" s="12"/>
      <c r="V6171" s="12"/>
      <c r="W6171" s="12"/>
      <c r="X6171" s="12"/>
      <c r="Y6171" s="12"/>
      <c r="Z6171" s="12"/>
      <c r="AA6171" s="12"/>
      <c r="AB6171" s="12"/>
      <c r="AC6171" s="12"/>
      <c r="AD6171" s="12"/>
      <c r="AE6171" s="12"/>
      <c r="AF6171" s="12"/>
      <c r="AG6171" s="12"/>
      <c r="AH6171" s="12"/>
      <c r="AI6171" s="12"/>
      <c r="AJ6171" s="12"/>
      <c r="AK6171" s="12"/>
      <c r="AL6171" s="12"/>
      <c r="AM6171" s="12"/>
      <c r="AN6171" s="12"/>
      <c r="AO6171" s="12"/>
      <c r="AP6171" s="12"/>
      <c r="AQ6171" s="12"/>
      <c r="AR6171" s="12"/>
      <c r="AS6171" s="12"/>
      <c r="AT6171" s="12"/>
      <c r="AU6171" s="12"/>
      <c r="AV6171" s="12"/>
      <c r="AW6171" s="12"/>
      <c r="AX6171" s="12"/>
      <c r="AY6171" s="12"/>
      <c r="AZ6171" s="12"/>
      <c r="BA6171" s="12"/>
      <c r="BB6171" s="12"/>
      <c r="BC6171" s="12"/>
      <c r="BD6171" s="12"/>
      <c r="BE6171" s="12"/>
      <c r="BF6171" s="12"/>
      <c r="BG6171" s="12"/>
      <c r="BH6171" s="12"/>
      <c r="BI6171" s="12"/>
      <c r="BJ6171" s="13"/>
      <c r="BK6171" s="13"/>
      <c r="BL6171" s="13"/>
      <c r="BM6171" s="13"/>
      <c r="BN6171" s="13"/>
    </row>
    <row r="6172" spans="4:66" x14ac:dyDescent="0.25">
      <c r="D6172"/>
      <c r="E6172" s="10"/>
      <c r="F6172" s="10"/>
      <c r="G6172" s="10"/>
      <c r="H6172" s="10"/>
      <c r="I6172" s="10"/>
      <c r="J6172" s="10"/>
      <c r="K6172" s="11"/>
      <c r="L6172" s="11"/>
      <c r="M6172" s="12"/>
      <c r="N6172" s="12"/>
      <c r="O6172" s="12"/>
      <c r="P6172" s="12"/>
      <c r="Q6172" s="12"/>
      <c r="R6172" s="12"/>
      <c r="S6172" s="12"/>
      <c r="T6172" s="12"/>
      <c r="U6172" s="12"/>
      <c r="V6172" s="12"/>
      <c r="W6172" s="12"/>
      <c r="X6172" s="12"/>
      <c r="Y6172" s="12"/>
      <c r="Z6172" s="12"/>
      <c r="AA6172" s="12"/>
      <c r="AB6172" s="12"/>
      <c r="AC6172" s="12"/>
      <c r="AD6172" s="12"/>
      <c r="AE6172" s="12"/>
      <c r="AF6172" s="12"/>
      <c r="AG6172" s="12"/>
      <c r="AH6172" s="12"/>
      <c r="AI6172" s="12"/>
      <c r="AJ6172" s="12"/>
      <c r="AK6172" s="12"/>
      <c r="AL6172" s="12"/>
      <c r="AM6172" s="12"/>
      <c r="AN6172" s="12"/>
      <c r="AO6172" s="12"/>
      <c r="AP6172" s="12"/>
      <c r="AQ6172" s="12"/>
      <c r="AR6172" s="12"/>
      <c r="AS6172" s="12"/>
      <c r="AT6172" s="12"/>
      <c r="AU6172" s="12"/>
      <c r="AV6172" s="12"/>
      <c r="AW6172" s="12"/>
      <c r="AX6172" s="12"/>
      <c r="AY6172" s="12"/>
      <c r="AZ6172" s="12"/>
      <c r="BA6172" s="12"/>
      <c r="BB6172" s="12"/>
      <c r="BC6172" s="12"/>
      <c r="BD6172" s="12"/>
      <c r="BE6172" s="12"/>
      <c r="BF6172" s="12"/>
      <c r="BG6172" s="12"/>
      <c r="BH6172" s="12"/>
      <c r="BI6172" s="12"/>
      <c r="BJ6172" s="13"/>
      <c r="BK6172" s="13"/>
      <c r="BL6172" s="13"/>
      <c r="BM6172" s="13"/>
      <c r="BN6172" s="13"/>
    </row>
    <row r="6173" spans="4:66" x14ac:dyDescent="0.25">
      <c r="D6173"/>
      <c r="E6173" s="10"/>
      <c r="F6173" s="10"/>
      <c r="G6173" s="10"/>
      <c r="H6173" s="10"/>
      <c r="I6173" s="10"/>
      <c r="J6173" s="10"/>
      <c r="K6173" s="11"/>
      <c r="L6173" s="11"/>
      <c r="M6173" s="12"/>
      <c r="N6173" s="12"/>
      <c r="O6173" s="12"/>
      <c r="P6173" s="12"/>
      <c r="Q6173" s="12"/>
      <c r="R6173" s="12"/>
      <c r="S6173" s="12"/>
      <c r="T6173" s="12"/>
      <c r="U6173" s="12"/>
      <c r="V6173" s="12"/>
      <c r="W6173" s="12"/>
      <c r="X6173" s="12"/>
      <c r="Y6173" s="12"/>
      <c r="Z6173" s="12"/>
      <c r="AA6173" s="12"/>
      <c r="AB6173" s="12"/>
      <c r="AC6173" s="12"/>
      <c r="AD6173" s="12"/>
      <c r="AE6173" s="12"/>
      <c r="AF6173" s="12"/>
      <c r="AG6173" s="12"/>
      <c r="AH6173" s="12"/>
      <c r="AI6173" s="12"/>
      <c r="AJ6173" s="12"/>
      <c r="AK6173" s="12"/>
      <c r="AL6173" s="12"/>
      <c r="AM6173" s="12"/>
      <c r="AN6173" s="12"/>
      <c r="AO6173" s="12"/>
      <c r="AP6173" s="12"/>
      <c r="AQ6173" s="12"/>
      <c r="AR6173" s="12"/>
      <c r="AS6173" s="12"/>
      <c r="AT6173" s="12"/>
      <c r="AU6173" s="12"/>
      <c r="AV6173" s="12"/>
      <c r="AW6173" s="12"/>
      <c r="AX6173" s="12"/>
      <c r="AY6173" s="12"/>
      <c r="AZ6173" s="12"/>
      <c r="BA6173" s="12"/>
      <c r="BB6173" s="12"/>
      <c r="BC6173" s="12"/>
      <c r="BD6173" s="12"/>
      <c r="BE6173" s="12"/>
      <c r="BF6173" s="12"/>
      <c r="BG6173" s="12"/>
      <c r="BH6173" s="12"/>
      <c r="BI6173" s="12"/>
      <c r="BJ6173" s="13"/>
      <c r="BK6173" s="13"/>
      <c r="BL6173" s="13"/>
      <c r="BM6173" s="13"/>
      <c r="BN6173" s="13"/>
    </row>
    <row r="6174" spans="4:66" x14ac:dyDescent="0.25">
      <c r="D6174"/>
      <c r="E6174" s="10"/>
      <c r="F6174" s="10"/>
      <c r="G6174" s="10"/>
      <c r="H6174" s="10"/>
      <c r="I6174" s="10"/>
      <c r="J6174" s="10"/>
      <c r="K6174" s="11"/>
      <c r="L6174" s="11"/>
      <c r="M6174" s="12"/>
      <c r="N6174" s="12"/>
      <c r="O6174" s="12"/>
      <c r="P6174" s="12"/>
      <c r="Q6174" s="12"/>
      <c r="R6174" s="12"/>
      <c r="S6174" s="12"/>
      <c r="T6174" s="12"/>
      <c r="U6174" s="12"/>
      <c r="V6174" s="12"/>
      <c r="W6174" s="12"/>
      <c r="X6174" s="12"/>
      <c r="Y6174" s="12"/>
      <c r="Z6174" s="12"/>
      <c r="AA6174" s="12"/>
      <c r="AB6174" s="12"/>
      <c r="AC6174" s="12"/>
      <c r="AD6174" s="12"/>
      <c r="AE6174" s="12"/>
      <c r="AF6174" s="12"/>
      <c r="AG6174" s="12"/>
      <c r="AH6174" s="12"/>
      <c r="AI6174" s="12"/>
      <c r="AJ6174" s="12"/>
      <c r="AK6174" s="12"/>
      <c r="AL6174" s="12"/>
      <c r="AM6174" s="12"/>
      <c r="AN6174" s="12"/>
      <c r="AO6174" s="12"/>
      <c r="AP6174" s="12"/>
      <c r="AQ6174" s="12"/>
      <c r="AR6174" s="12"/>
      <c r="AS6174" s="12"/>
      <c r="AT6174" s="12"/>
      <c r="AU6174" s="12"/>
      <c r="AV6174" s="12"/>
      <c r="AW6174" s="12"/>
      <c r="AX6174" s="12"/>
      <c r="AY6174" s="12"/>
      <c r="AZ6174" s="12"/>
      <c r="BA6174" s="12"/>
      <c r="BB6174" s="12"/>
      <c r="BC6174" s="12"/>
      <c r="BD6174" s="12"/>
      <c r="BE6174" s="12"/>
      <c r="BF6174" s="12"/>
      <c r="BG6174" s="12"/>
      <c r="BH6174" s="12"/>
      <c r="BI6174" s="12"/>
      <c r="BJ6174" s="13"/>
      <c r="BK6174" s="13"/>
      <c r="BL6174" s="13"/>
      <c r="BM6174" s="13"/>
      <c r="BN6174" s="13"/>
    </row>
    <row r="6175" spans="4:66" x14ac:dyDescent="0.25">
      <c r="D6175"/>
      <c r="E6175" s="10"/>
      <c r="F6175" s="10"/>
      <c r="G6175" s="10"/>
      <c r="H6175" s="10"/>
      <c r="I6175" s="10"/>
      <c r="J6175" s="10"/>
      <c r="K6175" s="11"/>
      <c r="L6175" s="11"/>
      <c r="M6175" s="12"/>
      <c r="N6175" s="12"/>
      <c r="O6175" s="12"/>
      <c r="P6175" s="12"/>
      <c r="Q6175" s="12"/>
      <c r="R6175" s="12"/>
      <c r="S6175" s="12"/>
      <c r="T6175" s="12"/>
      <c r="U6175" s="12"/>
      <c r="V6175" s="12"/>
      <c r="W6175" s="12"/>
      <c r="X6175" s="12"/>
      <c r="Y6175" s="12"/>
      <c r="Z6175" s="12"/>
      <c r="AA6175" s="12"/>
      <c r="AB6175" s="12"/>
      <c r="AC6175" s="12"/>
      <c r="AD6175" s="12"/>
      <c r="AE6175" s="12"/>
      <c r="AF6175" s="12"/>
      <c r="AG6175" s="12"/>
      <c r="AH6175" s="12"/>
      <c r="AI6175" s="12"/>
      <c r="AJ6175" s="12"/>
      <c r="AK6175" s="12"/>
      <c r="AL6175" s="12"/>
      <c r="AM6175" s="12"/>
      <c r="AN6175" s="12"/>
      <c r="AO6175" s="12"/>
      <c r="AP6175" s="12"/>
      <c r="AQ6175" s="12"/>
      <c r="AR6175" s="12"/>
      <c r="AS6175" s="12"/>
      <c r="AT6175" s="12"/>
      <c r="AU6175" s="12"/>
      <c r="AV6175" s="12"/>
      <c r="AW6175" s="12"/>
      <c r="AX6175" s="12"/>
      <c r="AY6175" s="12"/>
      <c r="AZ6175" s="12"/>
      <c r="BA6175" s="12"/>
      <c r="BB6175" s="12"/>
      <c r="BC6175" s="12"/>
      <c r="BD6175" s="12"/>
      <c r="BE6175" s="12"/>
      <c r="BF6175" s="12"/>
      <c r="BG6175" s="12"/>
      <c r="BH6175" s="12"/>
      <c r="BI6175" s="12"/>
      <c r="BJ6175" s="13"/>
      <c r="BK6175" s="13"/>
      <c r="BL6175" s="13"/>
      <c r="BM6175" s="13"/>
      <c r="BN6175" s="13"/>
    </row>
    <row r="6176" spans="4:66" x14ac:dyDescent="0.25">
      <c r="D6176"/>
      <c r="E6176" s="10"/>
      <c r="F6176" s="10"/>
      <c r="G6176" s="10"/>
      <c r="H6176" s="10"/>
      <c r="I6176" s="10"/>
      <c r="J6176" s="10"/>
      <c r="K6176" s="11"/>
      <c r="L6176" s="11"/>
      <c r="M6176" s="12"/>
      <c r="N6176" s="12"/>
      <c r="O6176" s="12"/>
      <c r="P6176" s="12"/>
      <c r="Q6176" s="12"/>
      <c r="R6176" s="12"/>
      <c r="S6176" s="12"/>
      <c r="T6176" s="12"/>
      <c r="U6176" s="12"/>
      <c r="V6176" s="12"/>
      <c r="W6176" s="12"/>
      <c r="X6176" s="12"/>
      <c r="Y6176" s="12"/>
      <c r="Z6176" s="12"/>
      <c r="AA6176" s="12"/>
      <c r="AB6176" s="12"/>
      <c r="AC6176" s="12"/>
      <c r="AD6176" s="12"/>
      <c r="AE6176" s="12"/>
      <c r="AF6176" s="12"/>
      <c r="AG6176" s="12"/>
      <c r="AH6176" s="12"/>
      <c r="AI6176" s="12"/>
      <c r="AJ6176" s="12"/>
      <c r="AK6176" s="12"/>
      <c r="AL6176" s="12"/>
      <c r="AM6176" s="12"/>
      <c r="AN6176" s="12"/>
      <c r="AO6176" s="12"/>
      <c r="AP6176" s="12"/>
      <c r="AQ6176" s="12"/>
      <c r="AR6176" s="12"/>
      <c r="AS6176" s="12"/>
      <c r="AT6176" s="12"/>
      <c r="AU6176" s="12"/>
      <c r="AV6176" s="12"/>
      <c r="AW6176" s="12"/>
      <c r="AX6176" s="12"/>
      <c r="AY6176" s="12"/>
      <c r="AZ6176" s="12"/>
      <c r="BA6176" s="12"/>
      <c r="BB6176" s="12"/>
      <c r="BC6176" s="12"/>
      <c r="BD6176" s="12"/>
      <c r="BE6176" s="12"/>
      <c r="BF6176" s="12"/>
      <c r="BG6176" s="12"/>
      <c r="BH6176" s="12"/>
      <c r="BI6176" s="12"/>
      <c r="BJ6176" s="13"/>
      <c r="BK6176" s="13"/>
      <c r="BL6176" s="13"/>
      <c r="BM6176" s="13"/>
      <c r="BN6176" s="13"/>
    </row>
    <row r="6177" spans="4:66" x14ac:dyDescent="0.25">
      <c r="D6177"/>
      <c r="E6177" s="10"/>
      <c r="F6177" s="10"/>
      <c r="G6177" s="10"/>
      <c r="H6177" s="10"/>
      <c r="I6177" s="10"/>
      <c r="J6177" s="10"/>
      <c r="K6177" s="11"/>
      <c r="L6177" s="11"/>
      <c r="M6177" s="12"/>
      <c r="N6177" s="12"/>
      <c r="O6177" s="12"/>
      <c r="P6177" s="12"/>
      <c r="Q6177" s="12"/>
      <c r="R6177" s="12"/>
      <c r="S6177" s="12"/>
      <c r="T6177" s="12"/>
      <c r="U6177" s="12"/>
      <c r="V6177" s="12"/>
      <c r="W6177" s="12"/>
      <c r="X6177" s="12"/>
      <c r="Y6177" s="12"/>
      <c r="Z6177" s="12"/>
      <c r="AA6177" s="12"/>
      <c r="AB6177" s="12"/>
      <c r="AC6177" s="12"/>
      <c r="AD6177" s="12"/>
      <c r="AE6177" s="12"/>
      <c r="AF6177" s="12"/>
      <c r="AG6177" s="12"/>
      <c r="AH6177" s="12"/>
      <c r="AI6177" s="12"/>
      <c r="AJ6177" s="12"/>
      <c r="AK6177" s="12"/>
      <c r="AL6177" s="12"/>
      <c r="AM6177" s="12"/>
      <c r="AN6177" s="12"/>
      <c r="AO6177" s="12"/>
      <c r="AP6177" s="12"/>
      <c r="AQ6177" s="12"/>
      <c r="AR6177" s="12"/>
      <c r="AS6177" s="12"/>
      <c r="AT6177" s="12"/>
      <c r="AU6177" s="12"/>
      <c r="AV6177" s="12"/>
      <c r="AW6177" s="12"/>
      <c r="AX6177" s="12"/>
      <c r="AY6177" s="12"/>
      <c r="AZ6177" s="12"/>
      <c r="BA6177" s="12"/>
      <c r="BB6177" s="12"/>
      <c r="BC6177" s="12"/>
      <c r="BD6177" s="12"/>
      <c r="BE6177" s="12"/>
      <c r="BF6177" s="12"/>
      <c r="BG6177" s="12"/>
      <c r="BH6177" s="12"/>
      <c r="BI6177" s="12"/>
      <c r="BJ6177" s="13"/>
      <c r="BK6177" s="13"/>
      <c r="BL6177" s="13"/>
      <c r="BM6177" s="13"/>
      <c r="BN6177" s="13"/>
    </row>
    <row r="6178" spans="4:66" x14ac:dyDescent="0.25">
      <c r="D6178"/>
      <c r="E6178" s="10"/>
      <c r="F6178" s="10"/>
      <c r="G6178" s="10"/>
      <c r="H6178" s="10"/>
      <c r="I6178" s="10"/>
      <c r="J6178" s="10"/>
      <c r="K6178" s="11"/>
      <c r="L6178" s="11"/>
      <c r="M6178" s="12"/>
      <c r="N6178" s="12"/>
      <c r="O6178" s="12"/>
      <c r="P6178" s="12"/>
      <c r="Q6178" s="12"/>
      <c r="R6178" s="12"/>
      <c r="S6178" s="12"/>
      <c r="T6178" s="12"/>
      <c r="U6178" s="12"/>
      <c r="V6178" s="12"/>
      <c r="W6178" s="12"/>
      <c r="X6178" s="12"/>
      <c r="Y6178" s="12"/>
      <c r="Z6178" s="12"/>
      <c r="AA6178" s="12"/>
      <c r="AB6178" s="12"/>
      <c r="AC6178" s="12"/>
      <c r="AD6178" s="12"/>
      <c r="AE6178" s="12"/>
      <c r="AF6178" s="12"/>
      <c r="AG6178" s="12"/>
      <c r="AH6178" s="12"/>
      <c r="AI6178" s="12"/>
      <c r="AJ6178" s="12"/>
      <c r="AK6178" s="12"/>
      <c r="AL6178" s="12"/>
      <c r="AM6178" s="12"/>
      <c r="AN6178" s="12"/>
      <c r="AO6178" s="12"/>
      <c r="AP6178" s="12"/>
      <c r="AQ6178" s="12"/>
      <c r="AR6178" s="12"/>
      <c r="AS6178" s="12"/>
      <c r="AT6178" s="12"/>
      <c r="AU6178" s="12"/>
      <c r="AV6178" s="12"/>
      <c r="AW6178" s="12"/>
      <c r="AX6178" s="12"/>
      <c r="AY6178" s="12"/>
      <c r="AZ6178" s="12"/>
      <c r="BA6178" s="12"/>
      <c r="BB6178" s="12"/>
      <c r="BC6178" s="12"/>
      <c r="BD6178" s="12"/>
      <c r="BE6178" s="12"/>
      <c r="BF6178" s="12"/>
      <c r="BG6178" s="12"/>
      <c r="BH6178" s="12"/>
      <c r="BI6178" s="12"/>
      <c r="BJ6178" s="13"/>
      <c r="BK6178" s="13"/>
      <c r="BL6178" s="13"/>
      <c r="BM6178" s="13"/>
      <c r="BN6178" s="13"/>
    </row>
    <row r="6179" spans="4:66" x14ac:dyDescent="0.25">
      <c r="D6179"/>
      <c r="E6179" s="10"/>
      <c r="F6179" s="10"/>
      <c r="G6179" s="10"/>
      <c r="H6179" s="10"/>
      <c r="I6179" s="10"/>
      <c r="J6179" s="10"/>
      <c r="K6179" s="11"/>
      <c r="L6179" s="11"/>
      <c r="M6179" s="12"/>
      <c r="N6179" s="12"/>
      <c r="O6179" s="12"/>
      <c r="P6179" s="12"/>
      <c r="Q6179" s="12"/>
      <c r="R6179" s="12"/>
      <c r="S6179" s="12"/>
      <c r="T6179" s="12"/>
      <c r="U6179" s="12"/>
      <c r="V6179" s="12"/>
      <c r="W6179" s="12"/>
      <c r="X6179" s="12"/>
      <c r="Y6179" s="12"/>
      <c r="Z6179" s="12"/>
      <c r="AA6179" s="12"/>
      <c r="AB6179" s="12"/>
      <c r="AC6179" s="12"/>
      <c r="AD6179" s="12"/>
      <c r="AE6179" s="12"/>
      <c r="AF6179" s="12"/>
      <c r="AG6179" s="12"/>
      <c r="AH6179" s="12"/>
      <c r="AI6179" s="12"/>
      <c r="AJ6179" s="12"/>
      <c r="AK6179" s="12"/>
      <c r="AL6179" s="12"/>
      <c r="AM6179" s="12"/>
      <c r="AN6179" s="12"/>
      <c r="AO6179" s="12"/>
      <c r="AP6179" s="12"/>
      <c r="AQ6179" s="12"/>
      <c r="AR6179" s="12"/>
      <c r="AS6179" s="12"/>
      <c r="AT6179" s="12"/>
      <c r="AU6179" s="12"/>
      <c r="AV6179" s="12"/>
      <c r="AW6179" s="12"/>
      <c r="AX6179" s="12"/>
      <c r="AY6179" s="12"/>
      <c r="AZ6179" s="12"/>
      <c r="BA6179" s="12"/>
      <c r="BB6179" s="12"/>
      <c r="BC6179" s="12"/>
      <c r="BD6179" s="12"/>
      <c r="BE6179" s="12"/>
      <c r="BF6179" s="12"/>
      <c r="BG6179" s="12"/>
      <c r="BH6179" s="12"/>
      <c r="BI6179" s="12"/>
      <c r="BJ6179" s="13"/>
      <c r="BK6179" s="13"/>
      <c r="BL6179" s="13"/>
      <c r="BM6179" s="13"/>
      <c r="BN6179" s="13"/>
    </row>
    <row r="6180" spans="4:66" x14ac:dyDescent="0.25">
      <c r="D6180"/>
      <c r="E6180" s="10"/>
      <c r="F6180" s="10"/>
      <c r="G6180" s="10"/>
      <c r="H6180" s="10"/>
      <c r="I6180" s="10"/>
      <c r="J6180" s="10"/>
      <c r="K6180" s="11"/>
      <c r="L6180" s="11"/>
      <c r="M6180" s="12"/>
      <c r="N6180" s="12"/>
      <c r="O6180" s="12"/>
      <c r="P6180" s="12"/>
      <c r="Q6180" s="12"/>
      <c r="R6180" s="12"/>
      <c r="S6180" s="12"/>
      <c r="T6180" s="12"/>
      <c r="U6180" s="12"/>
      <c r="V6180" s="12"/>
      <c r="W6180" s="12"/>
      <c r="X6180" s="12"/>
      <c r="Y6180" s="12"/>
      <c r="Z6180" s="12"/>
      <c r="AA6180" s="12"/>
      <c r="AB6180" s="12"/>
      <c r="AC6180" s="12"/>
      <c r="AD6180" s="12"/>
      <c r="AE6180" s="12"/>
      <c r="AF6180" s="12"/>
      <c r="AG6180" s="12"/>
      <c r="AH6180" s="12"/>
      <c r="AI6180" s="12"/>
      <c r="AJ6180" s="12"/>
      <c r="AK6180" s="12"/>
      <c r="AL6180" s="12"/>
      <c r="AM6180" s="12"/>
      <c r="AN6180" s="12"/>
      <c r="AO6180" s="12"/>
      <c r="AP6180" s="12"/>
      <c r="AQ6180" s="12"/>
      <c r="AR6180" s="12"/>
      <c r="AS6180" s="12"/>
      <c r="AT6180" s="12"/>
      <c r="AU6180" s="12"/>
      <c r="AV6180" s="12"/>
      <c r="AW6180" s="12"/>
      <c r="AX6180" s="12"/>
      <c r="AY6180" s="12"/>
      <c r="AZ6180" s="12"/>
      <c r="BA6180" s="12"/>
      <c r="BB6180" s="12"/>
      <c r="BC6180" s="12"/>
      <c r="BD6180" s="12"/>
      <c r="BE6180" s="12"/>
      <c r="BF6180" s="12"/>
      <c r="BG6180" s="12"/>
      <c r="BH6180" s="12"/>
      <c r="BI6180" s="12"/>
      <c r="BJ6180" s="13"/>
      <c r="BK6180" s="13"/>
      <c r="BL6180" s="13"/>
      <c r="BM6180" s="13"/>
      <c r="BN6180" s="13"/>
    </row>
    <row r="6181" spans="4:66" x14ac:dyDescent="0.25">
      <c r="D6181"/>
      <c r="E6181" s="10"/>
      <c r="F6181" s="10"/>
      <c r="G6181" s="10"/>
      <c r="H6181" s="10"/>
      <c r="I6181" s="10"/>
      <c r="J6181" s="10"/>
      <c r="K6181" s="11"/>
      <c r="L6181" s="11"/>
      <c r="M6181" s="12"/>
      <c r="N6181" s="12"/>
      <c r="O6181" s="12"/>
      <c r="P6181" s="12"/>
      <c r="Q6181" s="12"/>
      <c r="R6181" s="12"/>
      <c r="S6181" s="12"/>
      <c r="T6181" s="12"/>
      <c r="U6181" s="12"/>
      <c r="V6181" s="12"/>
      <c r="W6181" s="12"/>
      <c r="X6181" s="12"/>
      <c r="Y6181" s="12"/>
      <c r="Z6181" s="12"/>
      <c r="AA6181" s="12"/>
      <c r="AB6181" s="12"/>
      <c r="AC6181" s="12"/>
      <c r="AD6181" s="12"/>
      <c r="AE6181" s="12"/>
      <c r="AF6181" s="12"/>
      <c r="AG6181" s="12"/>
      <c r="AH6181" s="12"/>
      <c r="AI6181" s="12"/>
      <c r="AJ6181" s="12"/>
      <c r="AK6181" s="12"/>
      <c r="AL6181" s="12"/>
      <c r="AM6181" s="12"/>
      <c r="AN6181" s="12"/>
      <c r="AO6181" s="12"/>
      <c r="AP6181" s="12"/>
      <c r="AQ6181" s="12"/>
      <c r="AR6181" s="12"/>
      <c r="AS6181" s="12"/>
      <c r="AT6181" s="12"/>
      <c r="AU6181" s="12"/>
      <c r="AV6181" s="12"/>
      <c r="AW6181" s="12"/>
      <c r="AX6181" s="12"/>
      <c r="AY6181" s="12"/>
      <c r="AZ6181" s="12"/>
      <c r="BA6181" s="12"/>
      <c r="BB6181" s="12"/>
      <c r="BC6181" s="12"/>
      <c r="BD6181" s="12"/>
      <c r="BE6181" s="12"/>
      <c r="BF6181" s="12"/>
      <c r="BG6181" s="12"/>
      <c r="BH6181" s="12"/>
      <c r="BI6181" s="12"/>
      <c r="BJ6181" s="13"/>
      <c r="BK6181" s="13"/>
      <c r="BL6181" s="13"/>
      <c r="BM6181" s="13"/>
      <c r="BN6181" s="13"/>
    </row>
    <row r="6182" spans="4:66" x14ac:dyDescent="0.25">
      <c r="D6182"/>
      <c r="E6182" s="10"/>
      <c r="F6182" s="10"/>
      <c r="G6182" s="10"/>
      <c r="H6182" s="10"/>
      <c r="I6182" s="10"/>
      <c r="J6182" s="10"/>
      <c r="K6182" s="11"/>
      <c r="L6182" s="11"/>
      <c r="M6182" s="12"/>
      <c r="N6182" s="12"/>
      <c r="O6182" s="12"/>
      <c r="P6182" s="12"/>
      <c r="Q6182" s="12"/>
      <c r="R6182" s="12"/>
      <c r="S6182" s="12"/>
      <c r="T6182" s="12"/>
      <c r="U6182" s="12"/>
      <c r="V6182" s="12"/>
      <c r="W6182" s="12"/>
      <c r="X6182" s="12"/>
      <c r="Y6182" s="12"/>
      <c r="Z6182" s="12"/>
      <c r="AA6182" s="12"/>
      <c r="AB6182" s="12"/>
      <c r="AC6182" s="12"/>
      <c r="AD6182" s="12"/>
      <c r="AE6182" s="12"/>
      <c r="AF6182" s="12"/>
      <c r="AG6182" s="12"/>
      <c r="AH6182" s="12"/>
      <c r="AI6182" s="12"/>
      <c r="AJ6182" s="12"/>
      <c r="AK6182" s="12"/>
      <c r="AL6182" s="12"/>
      <c r="AM6182" s="12"/>
      <c r="AN6182" s="12"/>
      <c r="AO6182" s="12"/>
      <c r="AP6182" s="12"/>
      <c r="AQ6182" s="12"/>
      <c r="AR6182" s="12"/>
      <c r="AS6182" s="12"/>
      <c r="AT6182" s="12"/>
      <c r="AU6182" s="12"/>
      <c r="AV6182" s="12"/>
      <c r="AW6182" s="12"/>
      <c r="AX6182" s="12"/>
      <c r="AY6182" s="12"/>
      <c r="AZ6182" s="12"/>
      <c r="BA6182" s="12"/>
      <c r="BB6182" s="12"/>
      <c r="BC6182" s="12"/>
      <c r="BD6182" s="12"/>
      <c r="BE6182" s="12"/>
      <c r="BF6182" s="12"/>
      <c r="BG6182" s="12"/>
      <c r="BH6182" s="12"/>
      <c r="BI6182" s="12"/>
      <c r="BJ6182" s="13"/>
      <c r="BK6182" s="13"/>
      <c r="BL6182" s="13"/>
      <c r="BM6182" s="13"/>
      <c r="BN6182" s="13"/>
    </row>
    <row r="6183" spans="4:66" x14ac:dyDescent="0.25">
      <c r="D6183"/>
      <c r="E6183" s="10"/>
      <c r="F6183" s="10"/>
      <c r="G6183" s="10"/>
      <c r="H6183" s="10"/>
      <c r="I6183" s="10"/>
      <c r="J6183" s="10"/>
      <c r="K6183" s="11"/>
      <c r="L6183" s="11"/>
      <c r="M6183" s="12"/>
      <c r="N6183" s="12"/>
      <c r="O6183" s="12"/>
      <c r="P6183" s="12"/>
      <c r="Q6183" s="12"/>
      <c r="R6183" s="12"/>
      <c r="S6183" s="12"/>
      <c r="T6183" s="12"/>
      <c r="U6183" s="12"/>
      <c r="V6183" s="12"/>
      <c r="W6183" s="12"/>
      <c r="X6183" s="12"/>
      <c r="Y6183" s="12"/>
      <c r="Z6183" s="12"/>
      <c r="AA6183" s="12"/>
      <c r="AB6183" s="12"/>
      <c r="AC6183" s="12"/>
      <c r="AD6183" s="12"/>
      <c r="AE6183" s="12"/>
      <c r="AF6183" s="12"/>
      <c r="AG6183" s="12"/>
      <c r="AH6183" s="12"/>
      <c r="AI6183" s="12"/>
      <c r="AJ6183" s="12"/>
      <c r="AK6183" s="12"/>
      <c r="AL6183" s="12"/>
      <c r="AM6183" s="12"/>
      <c r="AN6183" s="12"/>
      <c r="AO6183" s="12"/>
      <c r="AP6183" s="12"/>
      <c r="AQ6183" s="12"/>
      <c r="AR6183" s="12"/>
      <c r="AS6183" s="12"/>
      <c r="AT6183" s="12"/>
      <c r="AU6183" s="12"/>
      <c r="AV6183" s="12"/>
      <c r="AW6183" s="12"/>
      <c r="AX6183" s="12"/>
      <c r="AY6183" s="12"/>
      <c r="AZ6183" s="12"/>
      <c r="BA6183" s="12"/>
      <c r="BB6183" s="12"/>
      <c r="BC6183" s="12"/>
      <c r="BD6183" s="12"/>
      <c r="BE6183" s="12"/>
      <c r="BF6183" s="12"/>
      <c r="BG6183" s="12"/>
      <c r="BH6183" s="12"/>
      <c r="BI6183" s="12"/>
      <c r="BJ6183" s="13"/>
      <c r="BK6183" s="13"/>
      <c r="BL6183" s="13"/>
      <c r="BM6183" s="13"/>
      <c r="BN6183" s="13"/>
    </row>
    <row r="6184" spans="4:66" x14ac:dyDescent="0.25">
      <c r="D6184"/>
      <c r="E6184" s="10"/>
      <c r="F6184" s="10"/>
      <c r="G6184" s="10"/>
      <c r="H6184" s="10"/>
      <c r="I6184" s="10"/>
      <c r="J6184" s="10"/>
      <c r="K6184" s="11"/>
      <c r="L6184" s="11"/>
      <c r="M6184" s="12"/>
      <c r="N6184" s="12"/>
      <c r="O6184" s="12"/>
      <c r="P6184" s="12"/>
      <c r="Q6184" s="12"/>
      <c r="R6184" s="12"/>
      <c r="S6184" s="12"/>
      <c r="T6184" s="12"/>
      <c r="U6184" s="12"/>
      <c r="V6184" s="12"/>
      <c r="W6184" s="12"/>
      <c r="X6184" s="12"/>
      <c r="Y6184" s="12"/>
      <c r="Z6184" s="12"/>
      <c r="AA6184" s="12"/>
      <c r="AB6184" s="12"/>
      <c r="AC6184" s="12"/>
      <c r="AD6184" s="12"/>
      <c r="AE6184" s="12"/>
      <c r="AF6184" s="12"/>
      <c r="AG6184" s="12"/>
      <c r="AH6184" s="12"/>
      <c r="AI6184" s="12"/>
      <c r="AJ6184" s="12"/>
      <c r="AK6184" s="12"/>
      <c r="AL6184" s="12"/>
      <c r="AM6184" s="12"/>
      <c r="AN6184" s="12"/>
      <c r="AO6184" s="12"/>
      <c r="AP6184" s="12"/>
      <c r="AQ6184" s="12"/>
      <c r="AR6184" s="12"/>
      <c r="AS6184" s="12"/>
      <c r="AT6184" s="12"/>
      <c r="AU6184" s="12"/>
      <c r="AV6184" s="12"/>
      <c r="AW6184" s="12"/>
      <c r="AX6184" s="12"/>
      <c r="AY6184" s="12"/>
      <c r="AZ6184" s="12"/>
      <c r="BA6184" s="12"/>
      <c r="BB6184" s="12"/>
      <c r="BC6184" s="12"/>
      <c r="BD6184" s="12"/>
      <c r="BE6184" s="12"/>
      <c r="BF6184" s="12"/>
      <c r="BG6184" s="12"/>
      <c r="BH6184" s="12"/>
      <c r="BI6184" s="12"/>
      <c r="BJ6184" s="13"/>
      <c r="BK6184" s="13"/>
      <c r="BL6184" s="13"/>
      <c r="BM6184" s="13"/>
      <c r="BN6184" s="13"/>
    </row>
    <row r="6185" spans="4:66" x14ac:dyDescent="0.25">
      <c r="D6185"/>
      <c r="E6185" s="10"/>
      <c r="F6185" s="10"/>
      <c r="G6185" s="10"/>
      <c r="H6185" s="10"/>
      <c r="I6185" s="10"/>
      <c r="J6185" s="10"/>
      <c r="K6185" s="11"/>
      <c r="L6185" s="11"/>
      <c r="M6185" s="12"/>
      <c r="N6185" s="12"/>
      <c r="O6185" s="12"/>
      <c r="P6185" s="12"/>
      <c r="Q6185" s="12"/>
      <c r="R6185" s="12"/>
      <c r="S6185" s="12"/>
      <c r="T6185" s="12"/>
      <c r="U6185" s="12"/>
      <c r="V6185" s="12"/>
      <c r="W6185" s="12"/>
      <c r="X6185" s="12"/>
      <c r="Y6185" s="12"/>
      <c r="Z6185" s="12"/>
      <c r="AA6185" s="12"/>
      <c r="AB6185" s="12"/>
      <c r="AC6185" s="12"/>
      <c r="AD6185" s="12"/>
      <c r="AE6185" s="12"/>
      <c r="AF6185" s="12"/>
      <c r="AG6185" s="12"/>
      <c r="AH6185" s="12"/>
      <c r="AI6185" s="12"/>
      <c r="AJ6185" s="12"/>
      <c r="AK6185" s="12"/>
      <c r="AL6185" s="12"/>
      <c r="AM6185" s="12"/>
      <c r="AN6185" s="12"/>
      <c r="AO6185" s="12"/>
      <c r="AP6185" s="12"/>
      <c r="AQ6185" s="12"/>
      <c r="AR6185" s="12"/>
      <c r="AS6185" s="12"/>
      <c r="AT6185" s="12"/>
      <c r="AU6185" s="12"/>
      <c r="AV6185" s="12"/>
      <c r="AW6185" s="12"/>
      <c r="AX6185" s="12"/>
      <c r="AY6185" s="12"/>
      <c r="AZ6185" s="12"/>
      <c r="BA6185" s="12"/>
      <c r="BB6185" s="12"/>
      <c r="BC6185" s="12"/>
      <c r="BD6185" s="12"/>
      <c r="BE6185" s="12"/>
      <c r="BF6185" s="12"/>
      <c r="BG6185" s="12"/>
      <c r="BH6185" s="12"/>
      <c r="BI6185" s="12"/>
      <c r="BJ6185" s="13"/>
      <c r="BK6185" s="13"/>
      <c r="BL6185" s="13"/>
      <c r="BM6185" s="13"/>
      <c r="BN6185" s="13"/>
    </row>
    <row r="6186" spans="4:66" x14ac:dyDescent="0.25">
      <c r="D6186"/>
      <c r="E6186" s="10"/>
      <c r="F6186" s="10"/>
      <c r="G6186" s="10"/>
      <c r="H6186" s="10"/>
      <c r="I6186" s="10"/>
      <c r="J6186" s="10"/>
      <c r="K6186" s="11"/>
      <c r="L6186" s="11"/>
      <c r="M6186" s="12"/>
      <c r="N6186" s="12"/>
      <c r="O6186" s="12"/>
      <c r="P6186" s="12"/>
      <c r="Q6186" s="12"/>
      <c r="R6186" s="12"/>
      <c r="S6186" s="12"/>
      <c r="T6186" s="12"/>
      <c r="U6186" s="12"/>
      <c r="V6186" s="12"/>
      <c r="W6186" s="12"/>
      <c r="X6186" s="12"/>
      <c r="Y6186" s="12"/>
      <c r="Z6186" s="12"/>
      <c r="AA6186" s="12"/>
      <c r="AB6186" s="12"/>
      <c r="AC6186" s="12"/>
      <c r="AD6186" s="12"/>
      <c r="AE6186" s="12"/>
      <c r="AF6186" s="12"/>
      <c r="AG6186" s="12"/>
      <c r="AH6186" s="12"/>
      <c r="AI6186" s="12"/>
      <c r="AJ6186" s="12"/>
      <c r="AK6186" s="12"/>
      <c r="AL6186" s="12"/>
      <c r="AM6186" s="12"/>
      <c r="AN6186" s="12"/>
      <c r="AO6186" s="12"/>
      <c r="AP6186" s="12"/>
      <c r="AQ6186" s="12"/>
      <c r="AR6186" s="12"/>
      <c r="AS6186" s="12"/>
      <c r="AT6186" s="12"/>
      <c r="AU6186" s="12"/>
      <c r="AV6186" s="12"/>
      <c r="AW6186" s="12"/>
      <c r="AX6186" s="12"/>
      <c r="AY6186" s="12"/>
      <c r="AZ6186" s="12"/>
      <c r="BA6186" s="12"/>
      <c r="BB6186" s="12"/>
      <c r="BC6186" s="12"/>
      <c r="BD6186" s="12"/>
      <c r="BE6186" s="12"/>
      <c r="BF6186" s="12"/>
      <c r="BG6186" s="12"/>
      <c r="BH6186" s="12"/>
      <c r="BI6186" s="12"/>
      <c r="BJ6186" s="13"/>
      <c r="BK6186" s="13"/>
      <c r="BL6186" s="13"/>
      <c r="BM6186" s="13"/>
      <c r="BN6186" s="13"/>
    </row>
    <row r="6187" spans="4:66" x14ac:dyDescent="0.25">
      <c r="D6187"/>
      <c r="E6187" s="10"/>
      <c r="F6187" s="10"/>
      <c r="G6187" s="10"/>
      <c r="H6187" s="10"/>
      <c r="I6187" s="10"/>
      <c r="J6187" s="10"/>
      <c r="K6187" s="11"/>
      <c r="L6187" s="11"/>
      <c r="M6187" s="12"/>
      <c r="N6187" s="12"/>
      <c r="O6187" s="12"/>
      <c r="P6187" s="12"/>
      <c r="Q6187" s="12"/>
      <c r="R6187" s="12"/>
      <c r="S6187" s="12"/>
      <c r="T6187" s="12"/>
      <c r="U6187" s="12"/>
      <c r="V6187" s="12"/>
      <c r="W6187" s="12"/>
      <c r="X6187" s="12"/>
      <c r="Y6187" s="12"/>
      <c r="Z6187" s="12"/>
      <c r="AA6187" s="12"/>
      <c r="AB6187" s="12"/>
      <c r="AC6187" s="12"/>
      <c r="AD6187" s="12"/>
      <c r="AE6187" s="12"/>
      <c r="AF6187" s="12"/>
      <c r="AG6187" s="12"/>
      <c r="AH6187" s="12"/>
      <c r="AI6187" s="12"/>
      <c r="AJ6187" s="12"/>
      <c r="AK6187" s="12"/>
      <c r="AL6187" s="12"/>
      <c r="AM6187" s="12"/>
      <c r="AN6187" s="12"/>
      <c r="AO6187" s="12"/>
      <c r="AP6187" s="12"/>
      <c r="AQ6187" s="12"/>
      <c r="AR6187" s="12"/>
      <c r="AS6187" s="12"/>
      <c r="AT6187" s="12"/>
      <c r="AU6187" s="12"/>
      <c r="AV6187" s="12"/>
      <c r="AW6187" s="12"/>
      <c r="AX6187" s="12"/>
      <c r="AY6187" s="12"/>
      <c r="AZ6187" s="12"/>
      <c r="BA6187" s="12"/>
      <c r="BB6187" s="12"/>
      <c r="BC6187" s="12"/>
      <c r="BD6187" s="12"/>
      <c r="BE6187" s="12"/>
      <c r="BF6187" s="12"/>
      <c r="BG6187" s="12"/>
      <c r="BH6187" s="12"/>
      <c r="BI6187" s="12"/>
      <c r="BJ6187" s="13"/>
      <c r="BK6187" s="13"/>
      <c r="BL6187" s="13"/>
      <c r="BM6187" s="13"/>
      <c r="BN6187" s="13"/>
    </row>
    <row r="6188" spans="4:66" x14ac:dyDescent="0.25">
      <c r="D6188"/>
      <c r="E6188" s="10"/>
      <c r="F6188" s="10"/>
      <c r="G6188" s="10"/>
      <c r="H6188" s="10"/>
      <c r="I6188" s="10"/>
      <c r="J6188" s="10"/>
      <c r="K6188" s="11"/>
      <c r="L6188" s="11"/>
      <c r="M6188" s="12"/>
      <c r="N6188" s="12"/>
      <c r="O6188" s="12"/>
      <c r="P6188" s="12"/>
      <c r="Q6188" s="12"/>
      <c r="R6188" s="12"/>
      <c r="S6188" s="12"/>
      <c r="T6188" s="12"/>
      <c r="U6188" s="12"/>
      <c r="V6188" s="12"/>
      <c r="W6188" s="12"/>
      <c r="X6188" s="12"/>
      <c r="Y6188" s="12"/>
      <c r="Z6188" s="12"/>
      <c r="AA6188" s="12"/>
      <c r="AB6188" s="12"/>
      <c r="AC6188" s="12"/>
      <c r="AD6188" s="12"/>
      <c r="AE6188" s="12"/>
      <c r="AF6188" s="12"/>
      <c r="AG6188" s="12"/>
      <c r="AH6188" s="12"/>
      <c r="AI6188" s="12"/>
      <c r="AJ6188" s="12"/>
      <c r="AK6188" s="12"/>
      <c r="AL6188" s="12"/>
      <c r="AM6188" s="12"/>
      <c r="AN6188" s="12"/>
      <c r="AO6188" s="12"/>
      <c r="AP6188" s="12"/>
      <c r="AQ6188" s="12"/>
      <c r="AR6188" s="12"/>
      <c r="AS6188" s="12"/>
      <c r="AT6188" s="12"/>
      <c r="AU6188" s="12"/>
      <c r="AV6188" s="12"/>
      <c r="AW6188" s="12"/>
      <c r="AX6188" s="12"/>
      <c r="AY6188" s="12"/>
      <c r="AZ6188" s="12"/>
      <c r="BA6188" s="12"/>
      <c r="BB6188" s="12"/>
      <c r="BC6188" s="12"/>
      <c r="BD6188" s="12"/>
      <c r="BE6188" s="12"/>
      <c r="BF6188" s="12"/>
      <c r="BG6188" s="12"/>
      <c r="BH6188" s="12"/>
      <c r="BI6188" s="12"/>
      <c r="BJ6188" s="13"/>
      <c r="BK6188" s="13"/>
      <c r="BL6188" s="13"/>
      <c r="BM6188" s="13"/>
      <c r="BN6188" s="13"/>
    </row>
    <row r="6189" spans="4:66" x14ac:dyDescent="0.25">
      <c r="D6189"/>
      <c r="E6189" s="10"/>
      <c r="F6189" s="10"/>
      <c r="G6189" s="10"/>
      <c r="H6189" s="10"/>
      <c r="I6189" s="10"/>
      <c r="J6189" s="10"/>
      <c r="K6189" s="11"/>
      <c r="L6189" s="11"/>
      <c r="M6189" s="12"/>
      <c r="N6189" s="12"/>
      <c r="O6189" s="12"/>
      <c r="P6189" s="12"/>
      <c r="Q6189" s="12"/>
      <c r="R6189" s="12"/>
      <c r="S6189" s="12"/>
      <c r="T6189" s="12"/>
      <c r="U6189" s="12"/>
      <c r="V6189" s="12"/>
      <c r="W6189" s="12"/>
      <c r="X6189" s="12"/>
      <c r="Y6189" s="12"/>
      <c r="Z6189" s="12"/>
      <c r="AA6189" s="12"/>
      <c r="AB6189" s="12"/>
      <c r="AC6189" s="12"/>
      <c r="AD6189" s="12"/>
      <c r="AE6189" s="12"/>
      <c r="AF6189" s="12"/>
      <c r="AG6189" s="12"/>
      <c r="AH6189" s="12"/>
      <c r="AI6189" s="12"/>
      <c r="AJ6189" s="12"/>
      <c r="AK6189" s="12"/>
      <c r="AL6189" s="12"/>
      <c r="AM6189" s="12"/>
      <c r="AN6189" s="12"/>
      <c r="AO6189" s="12"/>
      <c r="AP6189" s="12"/>
      <c r="AQ6189" s="12"/>
      <c r="AR6189" s="12"/>
      <c r="AS6189" s="12"/>
      <c r="AT6189" s="12"/>
      <c r="AU6189" s="12"/>
      <c r="AV6189" s="12"/>
      <c r="AW6189" s="12"/>
      <c r="AX6189" s="12"/>
      <c r="AY6189" s="12"/>
      <c r="AZ6189" s="12"/>
      <c r="BA6189" s="12"/>
      <c r="BB6189" s="12"/>
      <c r="BC6189" s="12"/>
      <c r="BD6189" s="12"/>
      <c r="BE6189" s="12"/>
      <c r="BF6189" s="12"/>
      <c r="BG6189" s="12"/>
      <c r="BH6189" s="12"/>
      <c r="BI6189" s="12"/>
      <c r="BJ6189" s="13"/>
      <c r="BK6189" s="13"/>
      <c r="BL6189" s="13"/>
      <c r="BM6189" s="13"/>
      <c r="BN6189" s="13"/>
    </row>
    <row r="6190" spans="4:66" x14ac:dyDescent="0.25">
      <c r="D6190"/>
      <c r="E6190" s="10"/>
      <c r="F6190" s="10"/>
      <c r="G6190" s="10"/>
      <c r="H6190" s="10"/>
      <c r="I6190" s="10"/>
      <c r="J6190" s="10"/>
      <c r="K6190" s="11"/>
      <c r="L6190" s="11"/>
      <c r="M6190" s="12"/>
      <c r="N6190" s="12"/>
      <c r="O6190" s="12"/>
      <c r="P6190" s="12"/>
      <c r="Q6190" s="12"/>
      <c r="R6190" s="12"/>
      <c r="S6190" s="12"/>
      <c r="T6190" s="12"/>
      <c r="U6190" s="12"/>
      <c r="V6190" s="12"/>
      <c r="W6190" s="12"/>
      <c r="X6190" s="12"/>
      <c r="Y6190" s="12"/>
      <c r="Z6190" s="12"/>
      <c r="AA6190" s="12"/>
      <c r="AB6190" s="12"/>
      <c r="AC6190" s="12"/>
      <c r="AD6190" s="12"/>
      <c r="AE6190" s="12"/>
      <c r="AF6190" s="12"/>
      <c r="AG6190" s="12"/>
      <c r="AH6190" s="12"/>
      <c r="AI6190" s="12"/>
      <c r="AJ6190" s="12"/>
      <c r="AK6190" s="12"/>
      <c r="AL6190" s="12"/>
      <c r="AM6190" s="12"/>
      <c r="AN6190" s="12"/>
      <c r="AO6190" s="12"/>
      <c r="AP6190" s="12"/>
      <c r="AQ6190" s="12"/>
      <c r="AR6190" s="12"/>
      <c r="AS6190" s="12"/>
      <c r="AT6190" s="12"/>
      <c r="AU6190" s="12"/>
      <c r="AV6190" s="12"/>
      <c r="AW6190" s="12"/>
      <c r="AX6190" s="12"/>
      <c r="AY6190" s="12"/>
      <c r="AZ6190" s="12"/>
      <c r="BA6190" s="12"/>
      <c r="BB6190" s="12"/>
      <c r="BC6190" s="12"/>
      <c r="BD6190" s="12"/>
      <c r="BE6190" s="12"/>
      <c r="BF6190" s="12"/>
      <c r="BG6190" s="12"/>
      <c r="BH6190" s="12"/>
      <c r="BI6190" s="12"/>
      <c r="BJ6190" s="13"/>
      <c r="BK6190" s="13"/>
      <c r="BL6190" s="13"/>
      <c r="BM6190" s="13"/>
      <c r="BN6190" s="13"/>
    </row>
    <row r="6191" spans="4:66" x14ac:dyDescent="0.25">
      <c r="D6191"/>
      <c r="E6191" s="10"/>
      <c r="F6191" s="10"/>
      <c r="G6191" s="10"/>
      <c r="H6191" s="10"/>
      <c r="I6191" s="10"/>
      <c r="J6191" s="10"/>
      <c r="K6191" s="11"/>
      <c r="L6191" s="11"/>
      <c r="M6191" s="12"/>
      <c r="N6191" s="12"/>
      <c r="O6191" s="12"/>
      <c r="P6191" s="12"/>
      <c r="Q6191" s="12"/>
      <c r="R6191" s="12"/>
      <c r="S6191" s="12"/>
      <c r="T6191" s="12"/>
      <c r="U6191" s="12"/>
      <c r="V6191" s="12"/>
      <c r="W6191" s="12"/>
      <c r="X6191" s="12"/>
      <c r="Y6191" s="12"/>
      <c r="Z6191" s="12"/>
      <c r="AA6191" s="12"/>
      <c r="AB6191" s="12"/>
      <c r="AC6191" s="12"/>
      <c r="AD6191" s="12"/>
      <c r="AE6191" s="12"/>
      <c r="AF6191" s="12"/>
      <c r="AG6191" s="12"/>
      <c r="AH6191" s="12"/>
      <c r="AI6191" s="12"/>
      <c r="AJ6191" s="12"/>
      <c r="AK6191" s="12"/>
      <c r="AL6191" s="12"/>
      <c r="AM6191" s="12"/>
      <c r="AN6191" s="12"/>
      <c r="AO6191" s="12"/>
      <c r="AP6191" s="12"/>
      <c r="AQ6191" s="12"/>
      <c r="AR6191" s="12"/>
      <c r="AS6191" s="12"/>
      <c r="AT6191" s="12"/>
      <c r="AU6191" s="12"/>
      <c r="AV6191" s="12"/>
      <c r="AW6191" s="12"/>
      <c r="AX6191" s="12"/>
      <c r="AY6191" s="12"/>
      <c r="AZ6191" s="12"/>
      <c r="BA6191" s="12"/>
      <c r="BB6191" s="12"/>
      <c r="BC6191" s="12"/>
      <c r="BD6191" s="12"/>
      <c r="BE6191" s="12"/>
      <c r="BF6191" s="12"/>
      <c r="BG6191" s="12"/>
      <c r="BH6191" s="12"/>
      <c r="BI6191" s="12"/>
      <c r="BJ6191" s="13"/>
      <c r="BK6191" s="13"/>
      <c r="BL6191" s="13"/>
      <c r="BM6191" s="13"/>
      <c r="BN6191" s="13"/>
    </row>
    <row r="6192" spans="4:66" x14ac:dyDescent="0.25">
      <c r="D6192"/>
      <c r="E6192" s="10"/>
      <c r="F6192" s="10"/>
      <c r="G6192" s="10"/>
      <c r="H6192" s="10"/>
      <c r="I6192" s="10"/>
      <c r="J6192" s="10"/>
      <c r="K6192" s="11"/>
      <c r="L6192" s="11"/>
      <c r="M6192" s="12"/>
      <c r="N6192" s="12"/>
      <c r="O6192" s="12"/>
      <c r="P6192" s="12"/>
      <c r="Q6192" s="12"/>
      <c r="R6192" s="12"/>
      <c r="S6192" s="12"/>
      <c r="T6192" s="12"/>
      <c r="U6192" s="12"/>
      <c r="V6192" s="12"/>
      <c r="W6192" s="12"/>
      <c r="X6192" s="12"/>
      <c r="Y6192" s="12"/>
      <c r="Z6192" s="12"/>
      <c r="AA6192" s="12"/>
      <c r="AB6192" s="12"/>
      <c r="AC6192" s="12"/>
      <c r="AD6192" s="12"/>
      <c r="AE6192" s="12"/>
      <c r="AF6192" s="12"/>
      <c r="AG6192" s="12"/>
      <c r="AH6192" s="12"/>
      <c r="AI6192" s="12"/>
      <c r="AJ6192" s="12"/>
      <c r="AK6192" s="12"/>
      <c r="AL6192" s="12"/>
      <c r="AM6192" s="12"/>
      <c r="AN6192" s="12"/>
      <c r="AO6192" s="12"/>
      <c r="AP6192" s="12"/>
      <c r="AQ6192" s="12"/>
      <c r="AR6192" s="12"/>
      <c r="AS6192" s="12"/>
      <c r="AT6192" s="12"/>
      <c r="AU6192" s="12"/>
      <c r="AV6192" s="12"/>
      <c r="AW6192" s="12"/>
      <c r="AX6192" s="12"/>
      <c r="AY6192" s="12"/>
      <c r="AZ6192" s="12"/>
      <c r="BA6192" s="12"/>
      <c r="BB6192" s="12"/>
      <c r="BC6192" s="12"/>
      <c r="BD6192" s="12"/>
      <c r="BE6192" s="12"/>
      <c r="BF6192" s="12"/>
      <c r="BG6192" s="12"/>
      <c r="BH6192" s="12"/>
      <c r="BI6192" s="12"/>
      <c r="BJ6192" s="13"/>
      <c r="BK6192" s="13"/>
      <c r="BL6192" s="13"/>
      <c r="BM6192" s="13"/>
      <c r="BN6192" s="13"/>
    </row>
    <row r="6193" spans="4:66" x14ac:dyDescent="0.25">
      <c r="D6193"/>
      <c r="E6193" s="10"/>
      <c r="F6193" s="10"/>
      <c r="G6193" s="10"/>
      <c r="H6193" s="10"/>
      <c r="I6193" s="10"/>
      <c r="J6193" s="10"/>
      <c r="K6193" s="11"/>
      <c r="L6193" s="11"/>
      <c r="M6193" s="12"/>
      <c r="N6193" s="12"/>
      <c r="O6193" s="12"/>
      <c r="P6193" s="12"/>
      <c r="Q6193" s="12"/>
      <c r="R6193" s="12"/>
      <c r="S6193" s="12"/>
      <c r="T6193" s="12"/>
      <c r="U6193" s="12"/>
      <c r="V6193" s="12"/>
      <c r="W6193" s="12"/>
      <c r="X6193" s="12"/>
      <c r="Y6193" s="12"/>
      <c r="Z6193" s="12"/>
      <c r="AA6193" s="12"/>
      <c r="AB6193" s="12"/>
      <c r="AC6193" s="12"/>
      <c r="AD6193" s="12"/>
      <c r="AE6193" s="12"/>
      <c r="AF6193" s="12"/>
      <c r="AG6193" s="12"/>
      <c r="AH6193" s="12"/>
      <c r="AI6193" s="12"/>
      <c r="AJ6193" s="12"/>
      <c r="AK6193" s="12"/>
      <c r="AL6193" s="12"/>
      <c r="AM6193" s="12"/>
      <c r="AN6193" s="12"/>
      <c r="AO6193" s="12"/>
      <c r="AP6193" s="12"/>
      <c r="AQ6193" s="12"/>
      <c r="AR6193" s="12"/>
      <c r="AS6193" s="12"/>
      <c r="AT6193" s="12"/>
      <c r="AU6193" s="12"/>
      <c r="AV6193" s="12"/>
      <c r="AW6193" s="12"/>
      <c r="AX6193" s="12"/>
      <c r="AY6193" s="12"/>
      <c r="AZ6193" s="12"/>
      <c r="BA6193" s="12"/>
      <c r="BB6193" s="12"/>
      <c r="BC6193" s="12"/>
      <c r="BD6193" s="12"/>
      <c r="BE6193" s="12"/>
      <c r="BF6193" s="12"/>
      <c r="BG6193" s="12"/>
      <c r="BH6193" s="12"/>
      <c r="BI6193" s="12"/>
      <c r="BJ6193" s="13"/>
      <c r="BK6193" s="13"/>
      <c r="BL6193" s="13"/>
      <c r="BM6193" s="13"/>
      <c r="BN6193" s="13"/>
    </row>
    <row r="6194" spans="4:66" x14ac:dyDescent="0.25">
      <c r="D6194"/>
      <c r="E6194" s="10"/>
      <c r="F6194" s="10"/>
      <c r="G6194" s="10"/>
      <c r="H6194" s="10"/>
      <c r="I6194" s="10"/>
      <c r="J6194" s="10"/>
      <c r="K6194" s="11"/>
      <c r="L6194" s="11"/>
      <c r="M6194" s="12"/>
      <c r="N6194" s="12"/>
      <c r="O6194" s="12"/>
      <c r="P6194" s="12"/>
      <c r="Q6194" s="12"/>
      <c r="R6194" s="12"/>
      <c r="S6194" s="12"/>
      <c r="T6194" s="12"/>
      <c r="U6194" s="12"/>
      <c r="V6194" s="12"/>
      <c r="W6194" s="12"/>
      <c r="X6194" s="12"/>
      <c r="Y6194" s="12"/>
      <c r="Z6194" s="12"/>
      <c r="AA6194" s="12"/>
      <c r="AB6194" s="12"/>
      <c r="AC6194" s="12"/>
      <c r="AD6194" s="12"/>
      <c r="AE6194" s="12"/>
      <c r="AF6194" s="12"/>
      <c r="AG6194" s="12"/>
      <c r="AH6194" s="12"/>
      <c r="AI6194" s="12"/>
      <c r="AJ6194" s="12"/>
      <c r="AK6194" s="12"/>
      <c r="AL6194" s="12"/>
      <c r="AM6194" s="12"/>
      <c r="AN6194" s="12"/>
      <c r="AO6194" s="12"/>
      <c r="AP6194" s="12"/>
      <c r="AQ6194" s="12"/>
      <c r="AR6194" s="12"/>
      <c r="AS6194" s="12"/>
      <c r="AT6194" s="12"/>
      <c r="AU6194" s="12"/>
      <c r="AV6194" s="12"/>
      <c r="AW6194" s="12"/>
      <c r="AX6194" s="12"/>
      <c r="AY6194" s="12"/>
      <c r="AZ6194" s="12"/>
      <c r="BA6194" s="12"/>
      <c r="BB6194" s="12"/>
      <c r="BC6194" s="12"/>
      <c r="BD6194" s="12"/>
      <c r="BE6194" s="12"/>
      <c r="BF6194" s="12"/>
      <c r="BG6194" s="12"/>
      <c r="BH6194" s="12"/>
      <c r="BI6194" s="12"/>
      <c r="BJ6194" s="13"/>
      <c r="BK6194" s="13"/>
      <c r="BL6194" s="13"/>
      <c r="BM6194" s="13"/>
      <c r="BN6194" s="13"/>
    </row>
    <row r="6195" spans="4:66" x14ac:dyDescent="0.25">
      <c r="D6195"/>
      <c r="E6195" s="10"/>
      <c r="F6195" s="10"/>
      <c r="G6195" s="10"/>
      <c r="H6195" s="10"/>
      <c r="I6195" s="10"/>
      <c r="J6195" s="10"/>
      <c r="K6195" s="11"/>
      <c r="L6195" s="11"/>
      <c r="M6195" s="12"/>
      <c r="N6195" s="12"/>
      <c r="O6195" s="12"/>
      <c r="P6195" s="12"/>
      <c r="Q6195" s="12"/>
      <c r="R6195" s="12"/>
      <c r="S6195" s="12"/>
      <c r="T6195" s="12"/>
      <c r="U6195" s="12"/>
      <c r="V6195" s="12"/>
      <c r="W6195" s="12"/>
      <c r="X6195" s="12"/>
      <c r="Y6195" s="12"/>
      <c r="Z6195" s="12"/>
      <c r="AA6195" s="12"/>
      <c r="AB6195" s="12"/>
      <c r="AC6195" s="12"/>
      <c r="AD6195" s="12"/>
      <c r="AE6195" s="12"/>
      <c r="AF6195" s="12"/>
      <c r="AG6195" s="12"/>
      <c r="AH6195" s="12"/>
      <c r="AI6195" s="12"/>
      <c r="AJ6195" s="12"/>
      <c r="AK6195" s="12"/>
      <c r="AL6195" s="12"/>
      <c r="AM6195" s="12"/>
      <c r="AN6195" s="12"/>
      <c r="AO6195" s="12"/>
      <c r="AP6195" s="12"/>
      <c r="AQ6195" s="12"/>
      <c r="AR6195" s="12"/>
      <c r="AS6195" s="12"/>
      <c r="AT6195" s="12"/>
      <c r="AU6195" s="12"/>
      <c r="AV6195" s="12"/>
      <c r="AW6195" s="12"/>
      <c r="AX6195" s="12"/>
      <c r="AY6195" s="12"/>
      <c r="AZ6195" s="12"/>
      <c r="BA6195" s="12"/>
      <c r="BB6195" s="12"/>
      <c r="BC6195" s="12"/>
      <c r="BD6195" s="12"/>
      <c r="BE6195" s="12"/>
      <c r="BF6195" s="12"/>
      <c r="BG6195" s="12"/>
      <c r="BH6195" s="12"/>
      <c r="BI6195" s="12"/>
      <c r="BJ6195" s="13"/>
      <c r="BK6195" s="13"/>
      <c r="BL6195" s="13"/>
      <c r="BM6195" s="13"/>
      <c r="BN6195" s="13"/>
    </row>
    <row r="6196" spans="4:66" x14ac:dyDescent="0.25">
      <c r="D6196"/>
      <c r="E6196" s="10"/>
      <c r="F6196" s="10"/>
      <c r="G6196" s="10"/>
      <c r="H6196" s="10"/>
      <c r="I6196" s="10"/>
      <c r="J6196" s="10"/>
      <c r="K6196" s="11"/>
      <c r="L6196" s="11"/>
      <c r="M6196" s="12"/>
      <c r="N6196" s="12"/>
      <c r="O6196" s="12"/>
      <c r="P6196" s="12"/>
      <c r="Q6196" s="12"/>
      <c r="R6196" s="12"/>
      <c r="S6196" s="12"/>
      <c r="T6196" s="12"/>
      <c r="U6196" s="12"/>
      <c r="V6196" s="12"/>
      <c r="W6196" s="12"/>
      <c r="X6196" s="12"/>
      <c r="Y6196" s="12"/>
      <c r="Z6196" s="12"/>
      <c r="AA6196" s="12"/>
      <c r="AB6196" s="12"/>
      <c r="AC6196" s="12"/>
      <c r="AD6196" s="12"/>
      <c r="AE6196" s="12"/>
      <c r="AF6196" s="12"/>
      <c r="AG6196" s="12"/>
      <c r="AH6196" s="12"/>
      <c r="AI6196" s="12"/>
      <c r="AJ6196" s="12"/>
      <c r="AK6196" s="12"/>
      <c r="AL6196" s="12"/>
      <c r="AM6196" s="12"/>
      <c r="AN6196" s="12"/>
      <c r="AO6196" s="12"/>
      <c r="AP6196" s="12"/>
      <c r="AQ6196" s="12"/>
      <c r="AR6196" s="12"/>
      <c r="AS6196" s="12"/>
      <c r="AT6196" s="12"/>
      <c r="AU6196" s="12"/>
      <c r="AV6196" s="12"/>
      <c r="AW6196" s="12"/>
      <c r="AX6196" s="12"/>
      <c r="AY6196" s="12"/>
      <c r="AZ6196" s="12"/>
      <c r="BA6196" s="12"/>
      <c r="BB6196" s="12"/>
      <c r="BC6196" s="12"/>
      <c r="BD6196" s="12"/>
      <c r="BE6196" s="12"/>
      <c r="BF6196" s="12"/>
      <c r="BG6196" s="12"/>
      <c r="BH6196" s="12"/>
      <c r="BI6196" s="12"/>
      <c r="BJ6196" s="13"/>
      <c r="BK6196" s="13"/>
      <c r="BL6196" s="13"/>
      <c r="BM6196" s="13"/>
      <c r="BN6196" s="13"/>
    </row>
    <row r="6197" spans="4:66" x14ac:dyDescent="0.25">
      <c r="D6197"/>
      <c r="E6197" s="10"/>
      <c r="F6197" s="10"/>
      <c r="G6197" s="10"/>
      <c r="H6197" s="10"/>
      <c r="I6197" s="10"/>
      <c r="J6197" s="10"/>
      <c r="K6197" s="11"/>
      <c r="L6197" s="11"/>
      <c r="M6197" s="12"/>
      <c r="N6197" s="12"/>
      <c r="O6197" s="12"/>
      <c r="P6197" s="12"/>
      <c r="Q6197" s="12"/>
      <c r="R6197" s="12"/>
      <c r="S6197" s="12"/>
      <c r="T6197" s="12"/>
      <c r="U6197" s="12"/>
      <c r="V6197" s="12"/>
      <c r="W6197" s="12"/>
      <c r="X6197" s="12"/>
      <c r="Y6197" s="12"/>
      <c r="Z6197" s="12"/>
      <c r="AA6197" s="12"/>
      <c r="AB6197" s="12"/>
      <c r="AC6197" s="12"/>
      <c r="AD6197" s="12"/>
      <c r="AE6197" s="12"/>
      <c r="AF6197" s="12"/>
      <c r="AG6197" s="12"/>
      <c r="AH6197" s="12"/>
      <c r="AI6197" s="12"/>
      <c r="AJ6197" s="12"/>
      <c r="AK6197" s="12"/>
      <c r="AL6197" s="12"/>
      <c r="AM6197" s="12"/>
      <c r="AN6197" s="12"/>
      <c r="AO6197" s="12"/>
      <c r="AP6197" s="12"/>
      <c r="AQ6197" s="12"/>
      <c r="AR6197" s="12"/>
      <c r="AS6197" s="12"/>
      <c r="AT6197" s="12"/>
      <c r="AU6197" s="12"/>
      <c r="AV6197" s="12"/>
      <c r="AW6197" s="12"/>
      <c r="AX6197" s="12"/>
      <c r="AY6197" s="12"/>
      <c r="AZ6197" s="12"/>
      <c r="BA6197" s="12"/>
      <c r="BB6197" s="12"/>
      <c r="BC6197" s="12"/>
      <c r="BD6197" s="12"/>
      <c r="BE6197" s="12"/>
      <c r="BF6197" s="12"/>
      <c r="BG6197" s="12"/>
      <c r="BH6197" s="12"/>
      <c r="BI6197" s="12"/>
      <c r="BJ6197" s="13"/>
      <c r="BK6197" s="13"/>
      <c r="BL6197" s="13"/>
      <c r="BM6197" s="13"/>
      <c r="BN6197" s="13"/>
    </row>
    <row r="6198" spans="4:66" x14ac:dyDescent="0.25">
      <c r="D6198"/>
      <c r="E6198" s="10"/>
      <c r="F6198" s="10"/>
      <c r="G6198" s="10"/>
      <c r="H6198" s="10"/>
      <c r="I6198" s="10"/>
      <c r="J6198" s="10"/>
      <c r="K6198" s="11"/>
      <c r="L6198" s="11"/>
      <c r="M6198" s="12"/>
      <c r="N6198" s="12"/>
      <c r="O6198" s="12"/>
      <c r="P6198" s="12"/>
      <c r="Q6198" s="12"/>
      <c r="R6198" s="12"/>
      <c r="S6198" s="12"/>
      <c r="T6198" s="12"/>
      <c r="U6198" s="12"/>
      <c r="V6198" s="12"/>
      <c r="W6198" s="12"/>
      <c r="X6198" s="12"/>
      <c r="Y6198" s="12"/>
      <c r="Z6198" s="12"/>
      <c r="AA6198" s="12"/>
      <c r="AB6198" s="12"/>
      <c r="AC6198" s="12"/>
      <c r="AD6198" s="12"/>
      <c r="AE6198" s="12"/>
      <c r="AF6198" s="12"/>
      <c r="AG6198" s="12"/>
      <c r="AH6198" s="12"/>
      <c r="AI6198" s="12"/>
      <c r="AJ6198" s="12"/>
      <c r="AK6198" s="12"/>
      <c r="AL6198" s="12"/>
      <c r="AM6198" s="12"/>
      <c r="AN6198" s="12"/>
      <c r="AO6198" s="12"/>
      <c r="AP6198" s="12"/>
      <c r="AQ6198" s="12"/>
      <c r="AR6198" s="12"/>
      <c r="AS6198" s="12"/>
      <c r="AT6198" s="12"/>
      <c r="AU6198" s="12"/>
      <c r="AV6198" s="12"/>
      <c r="AW6198" s="12"/>
      <c r="AX6198" s="12"/>
      <c r="AY6198" s="12"/>
      <c r="AZ6198" s="12"/>
      <c r="BA6198" s="12"/>
      <c r="BB6198" s="12"/>
      <c r="BC6198" s="12"/>
      <c r="BD6198" s="12"/>
      <c r="BE6198" s="12"/>
      <c r="BF6198" s="12"/>
      <c r="BG6198" s="12"/>
      <c r="BH6198" s="12"/>
      <c r="BI6198" s="12"/>
      <c r="BJ6198" s="13"/>
      <c r="BK6198" s="13"/>
      <c r="BL6198" s="13"/>
      <c r="BM6198" s="13"/>
      <c r="BN6198" s="13"/>
    </row>
    <row r="6199" spans="4:66" x14ac:dyDescent="0.25">
      <c r="D6199"/>
      <c r="E6199" s="10"/>
      <c r="F6199" s="10"/>
      <c r="G6199" s="10"/>
      <c r="H6199" s="10"/>
      <c r="I6199" s="10"/>
      <c r="J6199" s="10"/>
      <c r="K6199" s="11"/>
      <c r="L6199" s="11"/>
      <c r="M6199" s="12"/>
      <c r="N6199" s="12"/>
      <c r="O6199" s="12"/>
      <c r="P6199" s="12"/>
      <c r="Q6199" s="12"/>
      <c r="R6199" s="12"/>
      <c r="S6199" s="12"/>
      <c r="T6199" s="12"/>
      <c r="U6199" s="12"/>
      <c r="V6199" s="12"/>
      <c r="W6199" s="12"/>
      <c r="X6199" s="12"/>
      <c r="Y6199" s="12"/>
      <c r="Z6199" s="12"/>
      <c r="AA6199" s="12"/>
      <c r="AB6199" s="12"/>
      <c r="AC6199" s="12"/>
      <c r="AD6199" s="12"/>
      <c r="AE6199" s="12"/>
      <c r="AF6199" s="12"/>
      <c r="AG6199" s="12"/>
      <c r="AH6199" s="12"/>
      <c r="AI6199" s="12"/>
      <c r="AJ6199" s="12"/>
      <c r="AK6199" s="12"/>
      <c r="AL6199" s="12"/>
      <c r="AM6199" s="12"/>
      <c r="AN6199" s="12"/>
      <c r="AO6199" s="12"/>
      <c r="AP6199" s="12"/>
      <c r="AQ6199" s="12"/>
      <c r="AR6199" s="12"/>
      <c r="AS6199" s="12"/>
      <c r="AT6199" s="12"/>
      <c r="AU6199" s="12"/>
      <c r="AV6199" s="12"/>
      <c r="AW6199" s="12"/>
      <c r="AX6199" s="12"/>
      <c r="AY6199" s="12"/>
      <c r="AZ6199" s="12"/>
      <c r="BA6199" s="12"/>
      <c r="BB6199" s="12"/>
      <c r="BC6199" s="12"/>
      <c r="BD6199" s="12"/>
      <c r="BE6199" s="12"/>
      <c r="BF6199" s="12"/>
      <c r="BG6199" s="12"/>
      <c r="BH6199" s="12"/>
      <c r="BI6199" s="12"/>
      <c r="BJ6199" s="13"/>
      <c r="BK6199" s="13"/>
      <c r="BL6199" s="13"/>
      <c r="BM6199" s="13"/>
      <c r="BN6199" s="13"/>
    </row>
    <row r="6200" spans="4:66" x14ac:dyDescent="0.25">
      <c r="D6200"/>
      <c r="E6200" s="10"/>
      <c r="F6200" s="10"/>
      <c r="G6200" s="10"/>
      <c r="H6200" s="10"/>
      <c r="I6200" s="10"/>
      <c r="J6200" s="10"/>
      <c r="K6200" s="11"/>
      <c r="L6200" s="11"/>
      <c r="M6200" s="12"/>
      <c r="N6200" s="12"/>
      <c r="O6200" s="12"/>
      <c r="P6200" s="12"/>
      <c r="Q6200" s="12"/>
      <c r="R6200" s="12"/>
      <c r="S6200" s="12"/>
      <c r="T6200" s="12"/>
      <c r="U6200" s="12"/>
      <c r="V6200" s="12"/>
      <c r="W6200" s="12"/>
      <c r="X6200" s="12"/>
      <c r="Y6200" s="12"/>
      <c r="Z6200" s="12"/>
      <c r="AA6200" s="12"/>
      <c r="AB6200" s="12"/>
      <c r="AC6200" s="12"/>
      <c r="AD6200" s="12"/>
      <c r="AE6200" s="12"/>
      <c r="AF6200" s="12"/>
      <c r="AG6200" s="12"/>
      <c r="AH6200" s="12"/>
      <c r="AI6200" s="12"/>
      <c r="AJ6200" s="12"/>
      <c r="AK6200" s="12"/>
      <c r="AL6200" s="12"/>
      <c r="AM6200" s="12"/>
      <c r="AN6200" s="12"/>
      <c r="AO6200" s="12"/>
      <c r="AP6200" s="12"/>
      <c r="AQ6200" s="12"/>
      <c r="AR6200" s="12"/>
      <c r="AS6200" s="12"/>
      <c r="AT6200" s="12"/>
      <c r="AU6200" s="12"/>
      <c r="AV6200" s="12"/>
      <c r="AW6200" s="12"/>
      <c r="AX6200" s="12"/>
      <c r="AY6200" s="12"/>
      <c r="AZ6200" s="12"/>
      <c r="BA6200" s="12"/>
      <c r="BB6200" s="12"/>
      <c r="BC6200" s="12"/>
      <c r="BD6200" s="12"/>
      <c r="BE6200" s="12"/>
      <c r="BF6200" s="12"/>
      <c r="BG6200" s="12"/>
      <c r="BH6200" s="12"/>
      <c r="BI6200" s="12"/>
      <c r="BJ6200" s="13"/>
      <c r="BK6200" s="13"/>
      <c r="BL6200" s="13"/>
      <c r="BM6200" s="13"/>
      <c r="BN6200" s="13"/>
    </row>
    <row r="6201" spans="4:66" x14ac:dyDescent="0.25">
      <c r="D6201"/>
      <c r="E6201" s="10"/>
      <c r="F6201" s="10"/>
      <c r="G6201" s="10"/>
      <c r="H6201" s="10"/>
      <c r="I6201" s="10"/>
      <c r="J6201" s="10"/>
      <c r="K6201" s="11"/>
      <c r="L6201" s="11"/>
      <c r="M6201" s="12"/>
      <c r="N6201" s="12"/>
      <c r="O6201" s="12"/>
      <c r="P6201" s="12"/>
      <c r="Q6201" s="12"/>
      <c r="R6201" s="12"/>
      <c r="S6201" s="12"/>
      <c r="T6201" s="12"/>
      <c r="U6201" s="12"/>
      <c r="V6201" s="12"/>
      <c r="W6201" s="12"/>
      <c r="X6201" s="12"/>
      <c r="Y6201" s="12"/>
      <c r="Z6201" s="12"/>
      <c r="AA6201" s="12"/>
      <c r="AB6201" s="12"/>
      <c r="AC6201" s="12"/>
      <c r="AD6201" s="12"/>
      <c r="AE6201" s="12"/>
      <c r="AF6201" s="12"/>
      <c r="AG6201" s="12"/>
      <c r="AH6201" s="12"/>
      <c r="AI6201" s="12"/>
      <c r="AJ6201" s="12"/>
      <c r="AK6201" s="12"/>
      <c r="AL6201" s="12"/>
      <c r="AM6201" s="12"/>
      <c r="AN6201" s="12"/>
      <c r="AO6201" s="12"/>
      <c r="AP6201" s="12"/>
      <c r="AQ6201" s="12"/>
      <c r="AR6201" s="12"/>
      <c r="AS6201" s="12"/>
      <c r="AT6201" s="12"/>
      <c r="AU6201" s="12"/>
      <c r="AV6201" s="12"/>
      <c r="AW6201" s="12"/>
      <c r="AX6201" s="12"/>
      <c r="AY6201" s="12"/>
      <c r="AZ6201" s="12"/>
      <c r="BA6201" s="12"/>
      <c r="BB6201" s="12"/>
      <c r="BC6201" s="12"/>
      <c r="BD6201" s="12"/>
      <c r="BE6201" s="12"/>
      <c r="BF6201" s="12"/>
      <c r="BG6201" s="12"/>
      <c r="BH6201" s="12"/>
      <c r="BI6201" s="12"/>
      <c r="BJ6201" s="13"/>
      <c r="BK6201" s="13"/>
      <c r="BL6201" s="13"/>
      <c r="BM6201" s="13"/>
      <c r="BN6201" s="13"/>
    </row>
    <row r="6202" spans="4:66" x14ac:dyDescent="0.25">
      <c r="D6202"/>
      <c r="E6202" s="10"/>
      <c r="F6202" s="10"/>
      <c r="G6202" s="10"/>
      <c r="H6202" s="10"/>
      <c r="I6202" s="10"/>
      <c r="J6202" s="10"/>
      <c r="K6202" s="11"/>
      <c r="L6202" s="11"/>
      <c r="M6202" s="12"/>
      <c r="N6202" s="12"/>
      <c r="O6202" s="12"/>
      <c r="P6202" s="12"/>
      <c r="Q6202" s="12"/>
      <c r="R6202" s="12"/>
      <c r="S6202" s="12"/>
      <c r="T6202" s="12"/>
      <c r="U6202" s="12"/>
      <c r="V6202" s="12"/>
      <c r="W6202" s="12"/>
      <c r="X6202" s="12"/>
      <c r="Y6202" s="12"/>
      <c r="Z6202" s="12"/>
      <c r="AA6202" s="12"/>
      <c r="AB6202" s="12"/>
      <c r="AC6202" s="12"/>
      <c r="AD6202" s="12"/>
      <c r="AE6202" s="12"/>
      <c r="AF6202" s="12"/>
      <c r="AG6202" s="12"/>
      <c r="AH6202" s="12"/>
      <c r="AI6202" s="12"/>
      <c r="AJ6202" s="12"/>
      <c r="AK6202" s="12"/>
      <c r="AL6202" s="12"/>
      <c r="AM6202" s="12"/>
      <c r="AN6202" s="12"/>
      <c r="AO6202" s="12"/>
      <c r="AP6202" s="12"/>
      <c r="AQ6202" s="12"/>
      <c r="AR6202" s="12"/>
      <c r="AS6202" s="12"/>
      <c r="AT6202" s="12"/>
      <c r="AU6202" s="12"/>
      <c r="AV6202" s="12"/>
      <c r="AW6202" s="12"/>
      <c r="AX6202" s="12"/>
      <c r="AY6202" s="12"/>
      <c r="AZ6202" s="12"/>
      <c r="BA6202" s="12"/>
      <c r="BB6202" s="12"/>
      <c r="BC6202" s="12"/>
      <c r="BD6202" s="12"/>
      <c r="BE6202" s="12"/>
      <c r="BF6202" s="12"/>
      <c r="BG6202" s="12"/>
      <c r="BH6202" s="12"/>
      <c r="BI6202" s="12"/>
      <c r="BJ6202" s="13"/>
      <c r="BK6202" s="13"/>
      <c r="BL6202" s="13"/>
      <c r="BM6202" s="13"/>
      <c r="BN6202" s="13"/>
    </row>
    <row r="6203" spans="4:66" x14ac:dyDescent="0.25">
      <c r="D6203"/>
      <c r="E6203" s="10"/>
      <c r="F6203" s="10"/>
      <c r="G6203" s="10"/>
      <c r="H6203" s="10"/>
      <c r="I6203" s="10"/>
      <c r="J6203" s="10"/>
      <c r="K6203" s="11"/>
      <c r="L6203" s="11"/>
      <c r="M6203" s="12"/>
      <c r="N6203" s="12"/>
      <c r="O6203" s="12"/>
      <c r="P6203" s="12"/>
      <c r="Q6203" s="12"/>
      <c r="R6203" s="12"/>
      <c r="S6203" s="12"/>
      <c r="T6203" s="12"/>
      <c r="U6203" s="12"/>
      <c r="V6203" s="12"/>
      <c r="W6203" s="12"/>
      <c r="X6203" s="12"/>
      <c r="Y6203" s="12"/>
      <c r="Z6203" s="12"/>
      <c r="AA6203" s="12"/>
      <c r="AB6203" s="12"/>
      <c r="AC6203" s="12"/>
      <c r="AD6203" s="12"/>
      <c r="AE6203" s="12"/>
      <c r="AF6203" s="12"/>
      <c r="AG6203" s="12"/>
      <c r="AH6203" s="12"/>
      <c r="AI6203" s="12"/>
      <c r="AJ6203" s="12"/>
      <c r="AK6203" s="12"/>
      <c r="AL6203" s="12"/>
      <c r="AM6203" s="12"/>
      <c r="AN6203" s="12"/>
      <c r="AO6203" s="12"/>
      <c r="AP6203" s="12"/>
      <c r="AQ6203" s="12"/>
      <c r="AR6203" s="12"/>
      <c r="AS6203" s="12"/>
      <c r="AT6203" s="12"/>
      <c r="AU6203" s="12"/>
      <c r="AV6203" s="12"/>
      <c r="AW6203" s="12"/>
      <c r="AX6203" s="12"/>
      <c r="AY6203" s="12"/>
      <c r="AZ6203" s="12"/>
      <c r="BA6203" s="12"/>
      <c r="BB6203" s="12"/>
      <c r="BC6203" s="12"/>
      <c r="BD6203" s="12"/>
      <c r="BE6203" s="12"/>
      <c r="BF6203" s="12"/>
      <c r="BG6203" s="12"/>
      <c r="BH6203" s="12"/>
      <c r="BI6203" s="12"/>
      <c r="BJ6203" s="13"/>
      <c r="BK6203" s="13"/>
      <c r="BL6203" s="13"/>
      <c r="BM6203" s="13"/>
      <c r="BN6203" s="13"/>
    </row>
    <row r="6204" spans="4:66" x14ac:dyDescent="0.25">
      <c r="D6204"/>
      <c r="E6204" s="10"/>
      <c r="F6204" s="10"/>
      <c r="G6204" s="10"/>
      <c r="H6204" s="10"/>
      <c r="I6204" s="10"/>
      <c r="J6204" s="10"/>
      <c r="K6204" s="11"/>
      <c r="L6204" s="11"/>
      <c r="M6204" s="12"/>
      <c r="N6204" s="12"/>
      <c r="O6204" s="12"/>
      <c r="P6204" s="12"/>
      <c r="Q6204" s="12"/>
      <c r="R6204" s="12"/>
      <c r="S6204" s="12"/>
      <c r="T6204" s="12"/>
      <c r="U6204" s="12"/>
      <c r="V6204" s="12"/>
      <c r="W6204" s="12"/>
      <c r="X6204" s="12"/>
      <c r="Y6204" s="12"/>
      <c r="Z6204" s="12"/>
      <c r="AA6204" s="12"/>
      <c r="AB6204" s="12"/>
      <c r="AC6204" s="12"/>
      <c r="AD6204" s="12"/>
      <c r="AE6204" s="12"/>
      <c r="AF6204" s="12"/>
      <c r="AG6204" s="12"/>
      <c r="AH6204" s="12"/>
      <c r="AI6204" s="12"/>
      <c r="AJ6204" s="12"/>
      <c r="AK6204" s="12"/>
      <c r="AL6204" s="12"/>
      <c r="AM6204" s="12"/>
      <c r="AN6204" s="12"/>
      <c r="AO6204" s="12"/>
      <c r="AP6204" s="12"/>
      <c r="AQ6204" s="12"/>
      <c r="AR6204" s="12"/>
      <c r="AS6204" s="12"/>
      <c r="AT6204" s="12"/>
      <c r="AU6204" s="12"/>
      <c r="AV6204" s="12"/>
      <c r="AW6204" s="12"/>
      <c r="AX6204" s="12"/>
      <c r="AY6204" s="12"/>
      <c r="AZ6204" s="12"/>
      <c r="BA6204" s="12"/>
      <c r="BB6204" s="12"/>
      <c r="BC6204" s="12"/>
      <c r="BD6204" s="12"/>
      <c r="BE6204" s="12"/>
      <c r="BF6204" s="12"/>
      <c r="BG6204" s="12"/>
      <c r="BH6204" s="12"/>
      <c r="BI6204" s="12"/>
      <c r="BJ6204" s="13"/>
      <c r="BK6204" s="13"/>
      <c r="BL6204" s="13"/>
      <c r="BM6204" s="13"/>
      <c r="BN6204" s="13"/>
    </row>
    <row r="6205" spans="4:66" x14ac:dyDescent="0.25">
      <c r="D6205"/>
      <c r="E6205" s="10"/>
      <c r="F6205" s="10"/>
      <c r="G6205" s="10"/>
      <c r="H6205" s="10"/>
      <c r="I6205" s="10"/>
      <c r="J6205" s="10"/>
      <c r="K6205" s="11"/>
      <c r="L6205" s="11"/>
      <c r="M6205" s="12"/>
      <c r="N6205" s="12"/>
      <c r="O6205" s="12"/>
      <c r="P6205" s="12"/>
      <c r="Q6205" s="12"/>
      <c r="R6205" s="12"/>
      <c r="S6205" s="12"/>
      <c r="T6205" s="12"/>
      <c r="U6205" s="12"/>
      <c r="V6205" s="12"/>
      <c r="W6205" s="12"/>
      <c r="X6205" s="12"/>
      <c r="Y6205" s="12"/>
      <c r="Z6205" s="12"/>
      <c r="AA6205" s="12"/>
      <c r="AB6205" s="12"/>
      <c r="AC6205" s="12"/>
      <c r="AD6205" s="12"/>
      <c r="AE6205" s="12"/>
      <c r="AF6205" s="12"/>
      <c r="AG6205" s="12"/>
      <c r="AH6205" s="12"/>
      <c r="AI6205" s="12"/>
      <c r="AJ6205" s="12"/>
      <c r="AK6205" s="12"/>
      <c r="AL6205" s="12"/>
      <c r="AM6205" s="12"/>
      <c r="AN6205" s="12"/>
      <c r="AO6205" s="12"/>
      <c r="AP6205" s="12"/>
      <c r="AQ6205" s="12"/>
      <c r="AR6205" s="12"/>
      <c r="AS6205" s="12"/>
      <c r="AT6205" s="12"/>
      <c r="AU6205" s="12"/>
      <c r="AV6205" s="12"/>
      <c r="AW6205" s="12"/>
      <c r="AX6205" s="12"/>
      <c r="AY6205" s="12"/>
      <c r="AZ6205" s="12"/>
      <c r="BA6205" s="12"/>
      <c r="BB6205" s="12"/>
      <c r="BC6205" s="12"/>
      <c r="BD6205" s="12"/>
      <c r="BE6205" s="12"/>
      <c r="BF6205" s="12"/>
      <c r="BG6205" s="12"/>
      <c r="BH6205" s="12"/>
      <c r="BI6205" s="12"/>
      <c r="BJ6205" s="13"/>
      <c r="BK6205" s="13"/>
      <c r="BL6205" s="13"/>
      <c r="BM6205" s="13"/>
      <c r="BN6205" s="13"/>
    </row>
    <row r="6206" spans="4:66" x14ac:dyDescent="0.25">
      <c r="D6206"/>
      <c r="E6206" s="10"/>
      <c r="F6206" s="10"/>
      <c r="G6206" s="10"/>
      <c r="H6206" s="10"/>
      <c r="I6206" s="10"/>
      <c r="J6206" s="10"/>
      <c r="K6206" s="11"/>
      <c r="L6206" s="11"/>
      <c r="M6206" s="12"/>
      <c r="N6206" s="12"/>
      <c r="O6206" s="12"/>
      <c r="P6206" s="12"/>
      <c r="Q6206" s="12"/>
      <c r="R6206" s="12"/>
      <c r="S6206" s="12"/>
      <c r="T6206" s="12"/>
      <c r="U6206" s="12"/>
      <c r="V6206" s="12"/>
      <c r="W6206" s="12"/>
      <c r="X6206" s="12"/>
      <c r="Y6206" s="12"/>
      <c r="Z6206" s="12"/>
      <c r="AA6206" s="12"/>
      <c r="AB6206" s="12"/>
      <c r="AC6206" s="12"/>
      <c r="AD6206" s="12"/>
      <c r="AE6206" s="12"/>
      <c r="AF6206" s="12"/>
      <c r="AG6206" s="12"/>
      <c r="AH6206" s="12"/>
      <c r="AI6206" s="12"/>
      <c r="AJ6206" s="12"/>
      <c r="AK6206" s="12"/>
      <c r="AL6206" s="12"/>
      <c r="AM6206" s="12"/>
      <c r="AN6206" s="12"/>
      <c r="AO6206" s="12"/>
      <c r="AP6206" s="12"/>
      <c r="AQ6206" s="12"/>
      <c r="AR6206" s="12"/>
      <c r="AS6206" s="12"/>
      <c r="AT6206" s="12"/>
      <c r="AU6206" s="12"/>
      <c r="AV6206" s="12"/>
      <c r="AW6206" s="12"/>
      <c r="AX6206" s="12"/>
      <c r="AY6206" s="12"/>
      <c r="AZ6206" s="12"/>
      <c r="BA6206" s="12"/>
      <c r="BB6206" s="12"/>
      <c r="BC6206" s="12"/>
      <c r="BD6206" s="12"/>
      <c r="BE6206" s="12"/>
      <c r="BF6206" s="12"/>
      <c r="BG6206" s="12"/>
      <c r="BH6206" s="12"/>
      <c r="BI6206" s="12"/>
      <c r="BJ6206" s="13"/>
      <c r="BK6206" s="13"/>
      <c r="BL6206" s="13"/>
      <c r="BM6206" s="13"/>
      <c r="BN6206" s="13"/>
    </row>
    <row r="6207" spans="4:66" x14ac:dyDescent="0.25">
      <c r="D6207"/>
      <c r="E6207" s="10"/>
      <c r="F6207" s="10"/>
      <c r="G6207" s="10"/>
      <c r="H6207" s="10"/>
      <c r="I6207" s="10"/>
      <c r="J6207" s="10"/>
      <c r="K6207" s="11"/>
      <c r="L6207" s="11"/>
      <c r="M6207" s="12"/>
      <c r="N6207" s="12"/>
      <c r="O6207" s="12"/>
      <c r="P6207" s="12"/>
      <c r="Q6207" s="12"/>
      <c r="R6207" s="12"/>
      <c r="S6207" s="12"/>
      <c r="T6207" s="12"/>
      <c r="U6207" s="12"/>
      <c r="V6207" s="12"/>
      <c r="W6207" s="12"/>
      <c r="X6207" s="12"/>
      <c r="Y6207" s="12"/>
      <c r="Z6207" s="12"/>
      <c r="AA6207" s="12"/>
      <c r="AB6207" s="12"/>
      <c r="AC6207" s="12"/>
      <c r="AD6207" s="12"/>
      <c r="AE6207" s="12"/>
      <c r="AF6207" s="12"/>
      <c r="AG6207" s="12"/>
      <c r="AH6207" s="12"/>
      <c r="AI6207" s="12"/>
      <c r="AJ6207" s="12"/>
      <c r="AK6207" s="12"/>
      <c r="AL6207" s="12"/>
      <c r="AM6207" s="12"/>
      <c r="AN6207" s="12"/>
      <c r="AO6207" s="12"/>
      <c r="AP6207" s="12"/>
      <c r="AQ6207" s="12"/>
      <c r="AR6207" s="12"/>
      <c r="AS6207" s="12"/>
      <c r="AT6207" s="12"/>
      <c r="AU6207" s="12"/>
      <c r="AV6207" s="12"/>
      <c r="AW6207" s="12"/>
      <c r="AX6207" s="12"/>
      <c r="AY6207" s="12"/>
      <c r="AZ6207" s="12"/>
      <c r="BA6207" s="12"/>
      <c r="BB6207" s="12"/>
      <c r="BC6207" s="12"/>
      <c r="BD6207" s="12"/>
      <c r="BE6207" s="12"/>
      <c r="BF6207" s="12"/>
      <c r="BG6207" s="12"/>
      <c r="BH6207" s="12"/>
      <c r="BI6207" s="12"/>
      <c r="BJ6207" s="13"/>
      <c r="BK6207" s="13"/>
      <c r="BL6207" s="13"/>
      <c r="BM6207" s="13"/>
      <c r="BN6207" s="13"/>
    </row>
    <row r="6208" spans="4:66" x14ac:dyDescent="0.25">
      <c r="D6208"/>
      <c r="E6208" s="10"/>
      <c r="F6208" s="10"/>
      <c r="G6208" s="10"/>
      <c r="H6208" s="10"/>
      <c r="I6208" s="10"/>
      <c r="J6208" s="10"/>
      <c r="K6208" s="11"/>
      <c r="L6208" s="11"/>
      <c r="M6208" s="12"/>
      <c r="N6208" s="12"/>
      <c r="O6208" s="12"/>
      <c r="P6208" s="12"/>
      <c r="Q6208" s="12"/>
      <c r="R6208" s="12"/>
      <c r="S6208" s="12"/>
      <c r="T6208" s="12"/>
      <c r="U6208" s="12"/>
      <c r="V6208" s="12"/>
      <c r="W6208" s="12"/>
      <c r="X6208" s="12"/>
      <c r="Y6208" s="12"/>
      <c r="Z6208" s="12"/>
      <c r="AA6208" s="12"/>
      <c r="AB6208" s="12"/>
      <c r="AC6208" s="12"/>
      <c r="AD6208" s="12"/>
      <c r="AE6208" s="12"/>
      <c r="AF6208" s="12"/>
      <c r="AG6208" s="12"/>
      <c r="AH6208" s="12"/>
      <c r="AI6208" s="12"/>
      <c r="AJ6208" s="12"/>
      <c r="AK6208" s="12"/>
      <c r="AL6208" s="12"/>
      <c r="AM6208" s="12"/>
      <c r="AN6208" s="12"/>
      <c r="AO6208" s="12"/>
      <c r="AP6208" s="12"/>
      <c r="AQ6208" s="12"/>
      <c r="AR6208" s="12"/>
      <c r="AS6208" s="12"/>
      <c r="AT6208" s="12"/>
      <c r="AU6208" s="12"/>
      <c r="AV6208" s="12"/>
      <c r="AW6208" s="12"/>
      <c r="AX6208" s="12"/>
      <c r="AY6208" s="12"/>
      <c r="AZ6208" s="12"/>
      <c r="BA6208" s="12"/>
      <c r="BB6208" s="12"/>
      <c r="BC6208" s="12"/>
      <c r="BD6208" s="12"/>
      <c r="BE6208" s="12"/>
      <c r="BF6208" s="12"/>
      <c r="BG6208" s="12"/>
      <c r="BH6208" s="12"/>
      <c r="BI6208" s="12"/>
      <c r="BJ6208" s="13"/>
      <c r="BK6208" s="13"/>
      <c r="BL6208" s="13"/>
      <c r="BM6208" s="13"/>
      <c r="BN6208" s="13"/>
    </row>
    <row r="6209" spans="4:66" x14ac:dyDescent="0.25">
      <c r="D6209"/>
      <c r="E6209" s="10"/>
      <c r="F6209" s="10"/>
      <c r="G6209" s="10"/>
      <c r="H6209" s="10"/>
      <c r="I6209" s="10"/>
      <c r="J6209" s="10"/>
      <c r="K6209" s="11"/>
      <c r="L6209" s="11"/>
      <c r="M6209" s="12"/>
      <c r="N6209" s="12"/>
      <c r="O6209" s="12"/>
      <c r="P6209" s="12"/>
      <c r="Q6209" s="12"/>
      <c r="R6209" s="12"/>
      <c r="S6209" s="12"/>
      <c r="T6209" s="12"/>
      <c r="U6209" s="12"/>
      <c r="V6209" s="12"/>
      <c r="W6209" s="12"/>
      <c r="X6209" s="12"/>
      <c r="Y6209" s="12"/>
      <c r="Z6209" s="12"/>
      <c r="AA6209" s="12"/>
      <c r="AB6209" s="12"/>
      <c r="AC6209" s="12"/>
      <c r="AD6209" s="12"/>
      <c r="AE6209" s="12"/>
      <c r="AF6209" s="12"/>
      <c r="AG6209" s="12"/>
      <c r="AH6209" s="12"/>
      <c r="AI6209" s="12"/>
      <c r="AJ6209" s="12"/>
      <c r="AK6209" s="12"/>
      <c r="AL6209" s="12"/>
      <c r="AM6209" s="12"/>
      <c r="AN6209" s="12"/>
      <c r="AO6209" s="12"/>
      <c r="AP6209" s="12"/>
      <c r="AQ6209" s="12"/>
      <c r="AR6209" s="12"/>
      <c r="AS6209" s="12"/>
      <c r="AT6209" s="12"/>
      <c r="AU6209" s="12"/>
      <c r="AV6209" s="12"/>
      <c r="AW6209" s="12"/>
      <c r="AX6209" s="12"/>
      <c r="AY6209" s="12"/>
      <c r="AZ6209" s="12"/>
      <c r="BA6209" s="12"/>
      <c r="BB6209" s="12"/>
      <c r="BC6209" s="12"/>
      <c r="BD6209" s="12"/>
      <c r="BE6209" s="12"/>
      <c r="BF6209" s="12"/>
      <c r="BG6209" s="12"/>
      <c r="BH6209" s="12"/>
      <c r="BI6209" s="12"/>
      <c r="BJ6209" s="13"/>
      <c r="BK6209" s="13"/>
      <c r="BL6209" s="13"/>
      <c r="BM6209" s="13"/>
      <c r="BN6209" s="13"/>
    </row>
    <row r="6210" spans="4:66" x14ac:dyDescent="0.25">
      <c r="D6210"/>
      <c r="E6210" s="10"/>
      <c r="F6210" s="10"/>
      <c r="G6210" s="10"/>
      <c r="H6210" s="10"/>
      <c r="I6210" s="10"/>
      <c r="J6210" s="10"/>
      <c r="K6210" s="11"/>
      <c r="L6210" s="11"/>
      <c r="M6210" s="12"/>
      <c r="N6210" s="12"/>
      <c r="O6210" s="12"/>
      <c r="P6210" s="12"/>
      <c r="Q6210" s="12"/>
      <c r="R6210" s="12"/>
      <c r="S6210" s="12"/>
      <c r="T6210" s="12"/>
      <c r="U6210" s="12"/>
      <c r="V6210" s="12"/>
      <c r="W6210" s="12"/>
      <c r="X6210" s="12"/>
      <c r="Y6210" s="12"/>
      <c r="Z6210" s="12"/>
      <c r="AA6210" s="12"/>
      <c r="AB6210" s="12"/>
      <c r="AC6210" s="12"/>
      <c r="AD6210" s="12"/>
      <c r="AE6210" s="12"/>
      <c r="AF6210" s="12"/>
      <c r="AG6210" s="12"/>
      <c r="AH6210" s="12"/>
      <c r="AI6210" s="12"/>
      <c r="AJ6210" s="12"/>
      <c r="AK6210" s="12"/>
      <c r="AL6210" s="12"/>
      <c r="AM6210" s="12"/>
      <c r="AN6210" s="12"/>
      <c r="AO6210" s="12"/>
      <c r="AP6210" s="12"/>
      <c r="AQ6210" s="12"/>
      <c r="AR6210" s="12"/>
      <c r="AS6210" s="12"/>
      <c r="AT6210" s="12"/>
      <c r="AU6210" s="12"/>
      <c r="AV6210" s="12"/>
      <c r="AW6210" s="12"/>
      <c r="AX6210" s="12"/>
      <c r="AY6210" s="12"/>
      <c r="AZ6210" s="12"/>
      <c r="BA6210" s="12"/>
      <c r="BB6210" s="12"/>
      <c r="BC6210" s="12"/>
      <c r="BD6210" s="12"/>
      <c r="BE6210" s="12"/>
      <c r="BF6210" s="12"/>
      <c r="BG6210" s="12"/>
      <c r="BH6210" s="12"/>
      <c r="BI6210" s="12"/>
      <c r="BJ6210" s="13"/>
      <c r="BK6210" s="13"/>
      <c r="BL6210" s="13"/>
      <c r="BM6210" s="13"/>
      <c r="BN6210" s="13"/>
    </row>
    <row r="6211" spans="4:66" x14ac:dyDescent="0.25">
      <c r="D6211"/>
      <c r="E6211" s="10"/>
      <c r="F6211" s="10"/>
      <c r="G6211" s="10"/>
      <c r="H6211" s="10"/>
      <c r="I6211" s="10"/>
      <c r="J6211" s="10"/>
      <c r="K6211" s="11"/>
      <c r="L6211" s="11"/>
      <c r="M6211" s="12"/>
      <c r="N6211" s="12"/>
      <c r="O6211" s="12"/>
      <c r="P6211" s="12"/>
      <c r="Q6211" s="12"/>
      <c r="R6211" s="12"/>
      <c r="S6211" s="12"/>
      <c r="T6211" s="12"/>
      <c r="U6211" s="12"/>
      <c r="V6211" s="12"/>
      <c r="W6211" s="12"/>
      <c r="X6211" s="12"/>
      <c r="Y6211" s="12"/>
      <c r="Z6211" s="12"/>
      <c r="AA6211" s="12"/>
      <c r="AB6211" s="12"/>
      <c r="AC6211" s="12"/>
      <c r="AD6211" s="12"/>
      <c r="AE6211" s="12"/>
      <c r="AF6211" s="12"/>
      <c r="AG6211" s="12"/>
      <c r="AH6211" s="12"/>
      <c r="AI6211" s="12"/>
      <c r="AJ6211" s="12"/>
      <c r="AK6211" s="12"/>
      <c r="AL6211" s="12"/>
      <c r="AM6211" s="12"/>
      <c r="AN6211" s="12"/>
      <c r="AO6211" s="12"/>
      <c r="AP6211" s="12"/>
      <c r="AQ6211" s="12"/>
      <c r="AR6211" s="12"/>
      <c r="AS6211" s="12"/>
      <c r="AT6211" s="12"/>
      <c r="AU6211" s="12"/>
      <c r="AV6211" s="12"/>
      <c r="AW6211" s="12"/>
      <c r="AX6211" s="12"/>
      <c r="AY6211" s="12"/>
      <c r="AZ6211" s="12"/>
      <c r="BA6211" s="12"/>
      <c r="BB6211" s="12"/>
      <c r="BC6211" s="12"/>
      <c r="BD6211" s="12"/>
      <c r="BE6211" s="12"/>
      <c r="BF6211" s="12"/>
      <c r="BG6211" s="12"/>
      <c r="BH6211" s="12"/>
      <c r="BI6211" s="12"/>
      <c r="BJ6211" s="13"/>
      <c r="BK6211" s="13"/>
      <c r="BL6211" s="13"/>
      <c r="BM6211" s="13"/>
      <c r="BN6211" s="13"/>
    </row>
    <row r="6212" spans="4:66" x14ac:dyDescent="0.25">
      <c r="D6212"/>
      <c r="E6212" s="10"/>
      <c r="F6212" s="10"/>
      <c r="G6212" s="10"/>
      <c r="H6212" s="10"/>
      <c r="I6212" s="10"/>
      <c r="J6212" s="10"/>
      <c r="K6212" s="11"/>
      <c r="L6212" s="11"/>
      <c r="M6212" s="12"/>
      <c r="N6212" s="12"/>
      <c r="O6212" s="12"/>
      <c r="P6212" s="12"/>
      <c r="Q6212" s="12"/>
      <c r="R6212" s="12"/>
      <c r="S6212" s="12"/>
      <c r="T6212" s="12"/>
      <c r="U6212" s="12"/>
      <c r="V6212" s="12"/>
      <c r="W6212" s="12"/>
      <c r="X6212" s="12"/>
      <c r="Y6212" s="12"/>
      <c r="Z6212" s="12"/>
      <c r="AA6212" s="12"/>
      <c r="AB6212" s="12"/>
      <c r="AC6212" s="12"/>
      <c r="AD6212" s="12"/>
      <c r="AE6212" s="12"/>
      <c r="AF6212" s="12"/>
      <c r="AG6212" s="12"/>
      <c r="AH6212" s="12"/>
      <c r="AI6212" s="12"/>
      <c r="AJ6212" s="12"/>
      <c r="AK6212" s="12"/>
      <c r="AL6212" s="12"/>
      <c r="AM6212" s="12"/>
      <c r="AN6212" s="12"/>
      <c r="AO6212" s="12"/>
      <c r="AP6212" s="12"/>
      <c r="AQ6212" s="12"/>
      <c r="AR6212" s="12"/>
      <c r="AS6212" s="12"/>
      <c r="AT6212" s="12"/>
      <c r="AU6212" s="12"/>
      <c r="AV6212" s="12"/>
      <c r="AW6212" s="12"/>
      <c r="AX6212" s="12"/>
      <c r="AY6212" s="12"/>
      <c r="AZ6212" s="12"/>
      <c r="BA6212" s="12"/>
      <c r="BB6212" s="12"/>
      <c r="BC6212" s="12"/>
      <c r="BD6212" s="12"/>
      <c r="BE6212" s="12"/>
      <c r="BF6212" s="12"/>
      <c r="BG6212" s="12"/>
      <c r="BH6212" s="12"/>
      <c r="BI6212" s="12"/>
      <c r="BJ6212" s="13"/>
      <c r="BK6212" s="13"/>
      <c r="BL6212" s="13"/>
      <c r="BM6212" s="13"/>
      <c r="BN6212" s="13"/>
    </row>
    <row r="6213" spans="4:66" x14ac:dyDescent="0.25">
      <c r="D6213"/>
      <c r="E6213" s="10"/>
      <c r="F6213" s="10"/>
      <c r="G6213" s="10"/>
      <c r="H6213" s="10"/>
      <c r="I6213" s="10"/>
      <c r="J6213" s="10"/>
      <c r="K6213" s="11"/>
      <c r="L6213" s="11"/>
      <c r="M6213" s="12"/>
      <c r="N6213" s="12"/>
      <c r="O6213" s="12"/>
      <c r="P6213" s="12"/>
      <c r="Q6213" s="12"/>
      <c r="R6213" s="12"/>
      <c r="S6213" s="12"/>
      <c r="T6213" s="12"/>
      <c r="U6213" s="12"/>
      <c r="V6213" s="12"/>
      <c r="W6213" s="12"/>
      <c r="X6213" s="12"/>
      <c r="Y6213" s="12"/>
      <c r="Z6213" s="12"/>
      <c r="AA6213" s="12"/>
      <c r="AB6213" s="12"/>
      <c r="AC6213" s="12"/>
      <c r="AD6213" s="12"/>
      <c r="AE6213" s="12"/>
      <c r="AF6213" s="12"/>
      <c r="AG6213" s="12"/>
      <c r="AH6213" s="12"/>
      <c r="AI6213" s="12"/>
      <c r="AJ6213" s="12"/>
      <c r="AK6213" s="12"/>
      <c r="AL6213" s="12"/>
      <c r="AM6213" s="12"/>
      <c r="AN6213" s="12"/>
      <c r="AO6213" s="12"/>
      <c r="AP6213" s="12"/>
      <c r="AQ6213" s="12"/>
      <c r="AR6213" s="12"/>
      <c r="AS6213" s="12"/>
      <c r="AT6213" s="12"/>
      <c r="AU6213" s="12"/>
      <c r="AV6213" s="12"/>
      <c r="AW6213" s="12"/>
      <c r="AX6213" s="12"/>
      <c r="AY6213" s="12"/>
      <c r="AZ6213" s="12"/>
      <c r="BA6213" s="12"/>
      <c r="BB6213" s="12"/>
      <c r="BC6213" s="12"/>
      <c r="BD6213" s="12"/>
      <c r="BE6213" s="12"/>
      <c r="BF6213" s="12"/>
      <c r="BG6213" s="12"/>
      <c r="BH6213" s="12"/>
      <c r="BI6213" s="12"/>
      <c r="BJ6213" s="13"/>
      <c r="BK6213" s="13"/>
      <c r="BL6213" s="13"/>
      <c r="BM6213" s="13"/>
      <c r="BN6213" s="13"/>
    </row>
    <row r="6214" spans="4:66" x14ac:dyDescent="0.25">
      <c r="D6214"/>
      <c r="E6214" s="10"/>
      <c r="F6214" s="10"/>
      <c r="G6214" s="10"/>
      <c r="H6214" s="10"/>
      <c r="I6214" s="10"/>
      <c r="J6214" s="10"/>
      <c r="K6214" s="11"/>
      <c r="L6214" s="11"/>
      <c r="M6214" s="12"/>
      <c r="N6214" s="12"/>
      <c r="O6214" s="12"/>
      <c r="P6214" s="12"/>
      <c r="Q6214" s="12"/>
      <c r="R6214" s="12"/>
      <c r="S6214" s="12"/>
      <c r="T6214" s="12"/>
      <c r="U6214" s="12"/>
      <c r="V6214" s="12"/>
      <c r="W6214" s="12"/>
      <c r="X6214" s="12"/>
      <c r="Y6214" s="12"/>
      <c r="Z6214" s="12"/>
      <c r="AA6214" s="12"/>
      <c r="AB6214" s="12"/>
      <c r="AC6214" s="12"/>
      <c r="AD6214" s="12"/>
      <c r="AE6214" s="12"/>
      <c r="AF6214" s="12"/>
      <c r="AG6214" s="12"/>
      <c r="AH6214" s="12"/>
      <c r="AI6214" s="12"/>
      <c r="AJ6214" s="12"/>
      <c r="AK6214" s="12"/>
      <c r="AL6214" s="12"/>
      <c r="AM6214" s="12"/>
      <c r="AN6214" s="12"/>
      <c r="AO6214" s="12"/>
      <c r="AP6214" s="12"/>
      <c r="AQ6214" s="12"/>
      <c r="AR6214" s="12"/>
      <c r="AS6214" s="12"/>
      <c r="AT6214" s="12"/>
      <c r="AU6214" s="12"/>
      <c r="AV6214" s="12"/>
      <c r="AW6214" s="12"/>
      <c r="AX6214" s="12"/>
      <c r="AY6214" s="12"/>
      <c r="AZ6214" s="12"/>
      <c r="BA6214" s="12"/>
      <c r="BB6214" s="12"/>
      <c r="BC6214" s="12"/>
      <c r="BD6214" s="12"/>
      <c r="BE6214" s="12"/>
      <c r="BF6214" s="12"/>
      <c r="BG6214" s="12"/>
      <c r="BH6214" s="12"/>
      <c r="BI6214" s="12"/>
      <c r="BJ6214" s="13"/>
      <c r="BK6214" s="13"/>
      <c r="BL6214" s="13"/>
      <c r="BM6214" s="13"/>
      <c r="BN6214" s="13"/>
    </row>
    <row r="6215" spans="4:66" x14ac:dyDescent="0.25">
      <c r="D6215"/>
      <c r="E6215" s="10"/>
      <c r="F6215" s="10"/>
      <c r="G6215" s="10"/>
      <c r="H6215" s="10"/>
      <c r="I6215" s="10"/>
      <c r="J6215" s="10"/>
      <c r="K6215" s="11"/>
      <c r="L6215" s="11"/>
      <c r="M6215" s="12"/>
      <c r="N6215" s="12"/>
      <c r="O6215" s="12"/>
      <c r="P6215" s="12"/>
      <c r="Q6215" s="12"/>
      <c r="R6215" s="12"/>
      <c r="S6215" s="12"/>
      <c r="T6215" s="12"/>
      <c r="U6215" s="12"/>
      <c r="V6215" s="12"/>
      <c r="W6215" s="12"/>
      <c r="X6215" s="12"/>
      <c r="Y6215" s="12"/>
      <c r="Z6215" s="12"/>
      <c r="AA6215" s="12"/>
      <c r="AB6215" s="12"/>
      <c r="AC6215" s="12"/>
      <c r="AD6215" s="12"/>
      <c r="AE6215" s="12"/>
      <c r="AF6215" s="12"/>
      <c r="AG6215" s="12"/>
      <c r="AH6215" s="12"/>
      <c r="AI6215" s="12"/>
      <c r="AJ6215" s="12"/>
      <c r="AK6215" s="12"/>
      <c r="AL6215" s="12"/>
      <c r="AM6215" s="12"/>
      <c r="AN6215" s="12"/>
      <c r="AO6215" s="12"/>
      <c r="AP6215" s="12"/>
      <c r="AQ6215" s="12"/>
      <c r="AR6215" s="12"/>
      <c r="AS6215" s="12"/>
      <c r="AT6215" s="12"/>
      <c r="AU6215" s="12"/>
      <c r="AV6215" s="12"/>
      <c r="AW6215" s="12"/>
      <c r="AX6215" s="12"/>
      <c r="AY6215" s="12"/>
      <c r="AZ6215" s="12"/>
      <c r="BA6215" s="12"/>
      <c r="BB6215" s="12"/>
      <c r="BC6215" s="12"/>
      <c r="BD6215" s="12"/>
      <c r="BE6215" s="12"/>
      <c r="BF6215" s="12"/>
      <c r="BG6215" s="12"/>
      <c r="BH6215" s="12"/>
      <c r="BI6215" s="12"/>
      <c r="BJ6215" s="13"/>
      <c r="BK6215" s="13"/>
      <c r="BL6215" s="13"/>
      <c r="BM6215" s="13"/>
      <c r="BN6215" s="13"/>
    </row>
    <row r="6216" spans="4:66" x14ac:dyDescent="0.25">
      <c r="D6216"/>
      <c r="E6216" s="10"/>
      <c r="F6216" s="10"/>
      <c r="G6216" s="10"/>
      <c r="H6216" s="10"/>
      <c r="I6216" s="10"/>
      <c r="J6216" s="10"/>
      <c r="K6216" s="11"/>
      <c r="L6216" s="11"/>
      <c r="M6216" s="12"/>
      <c r="N6216" s="12"/>
      <c r="O6216" s="12"/>
      <c r="P6216" s="12"/>
      <c r="Q6216" s="12"/>
      <c r="R6216" s="12"/>
      <c r="S6216" s="12"/>
      <c r="T6216" s="12"/>
      <c r="U6216" s="12"/>
      <c r="V6216" s="12"/>
      <c r="W6216" s="12"/>
      <c r="X6216" s="12"/>
      <c r="Y6216" s="12"/>
      <c r="Z6216" s="12"/>
      <c r="AA6216" s="12"/>
      <c r="AB6216" s="12"/>
      <c r="AC6216" s="12"/>
      <c r="AD6216" s="12"/>
      <c r="AE6216" s="12"/>
      <c r="AF6216" s="12"/>
      <c r="AG6216" s="12"/>
      <c r="AH6216" s="12"/>
      <c r="AI6216" s="12"/>
      <c r="AJ6216" s="12"/>
      <c r="AK6216" s="12"/>
      <c r="AL6216" s="12"/>
      <c r="AM6216" s="12"/>
      <c r="AN6216" s="12"/>
      <c r="AO6216" s="12"/>
      <c r="AP6216" s="12"/>
      <c r="AQ6216" s="12"/>
      <c r="AR6216" s="12"/>
      <c r="AS6216" s="12"/>
      <c r="AT6216" s="12"/>
      <c r="AU6216" s="12"/>
      <c r="AV6216" s="12"/>
      <c r="AW6216" s="12"/>
      <c r="AX6216" s="12"/>
      <c r="AY6216" s="12"/>
      <c r="AZ6216" s="12"/>
      <c r="BA6216" s="12"/>
      <c r="BB6216" s="12"/>
      <c r="BC6216" s="12"/>
      <c r="BD6216" s="12"/>
      <c r="BE6216" s="12"/>
      <c r="BF6216" s="12"/>
      <c r="BG6216" s="12"/>
      <c r="BH6216" s="12"/>
      <c r="BI6216" s="12"/>
      <c r="BJ6216" s="13"/>
      <c r="BK6216" s="13"/>
      <c r="BL6216" s="13"/>
      <c r="BM6216" s="13"/>
      <c r="BN6216" s="13"/>
    </row>
    <row r="6217" spans="4:66" x14ac:dyDescent="0.25">
      <c r="D6217"/>
      <c r="E6217" s="10"/>
      <c r="F6217" s="10"/>
      <c r="G6217" s="10"/>
      <c r="H6217" s="10"/>
      <c r="I6217" s="10"/>
      <c r="J6217" s="10"/>
      <c r="K6217" s="11"/>
      <c r="L6217" s="11"/>
      <c r="M6217" s="12"/>
      <c r="N6217" s="12"/>
      <c r="O6217" s="12"/>
      <c r="P6217" s="12"/>
      <c r="Q6217" s="12"/>
      <c r="R6217" s="12"/>
      <c r="S6217" s="12"/>
      <c r="T6217" s="12"/>
      <c r="U6217" s="12"/>
      <c r="V6217" s="12"/>
      <c r="W6217" s="12"/>
      <c r="X6217" s="12"/>
      <c r="Y6217" s="12"/>
      <c r="Z6217" s="12"/>
      <c r="AA6217" s="12"/>
      <c r="AB6217" s="12"/>
      <c r="AC6217" s="12"/>
      <c r="AD6217" s="12"/>
      <c r="AE6217" s="12"/>
      <c r="AF6217" s="12"/>
      <c r="AG6217" s="12"/>
      <c r="AH6217" s="12"/>
      <c r="AI6217" s="12"/>
      <c r="AJ6217" s="12"/>
      <c r="AK6217" s="12"/>
      <c r="AL6217" s="12"/>
      <c r="AM6217" s="12"/>
      <c r="AN6217" s="12"/>
      <c r="AO6217" s="12"/>
      <c r="AP6217" s="12"/>
      <c r="AQ6217" s="12"/>
      <c r="AR6217" s="12"/>
      <c r="AS6217" s="12"/>
      <c r="AT6217" s="12"/>
      <c r="AU6217" s="12"/>
      <c r="AV6217" s="12"/>
      <c r="AW6217" s="12"/>
      <c r="AX6217" s="12"/>
      <c r="AY6217" s="12"/>
      <c r="AZ6217" s="12"/>
      <c r="BA6217" s="12"/>
      <c r="BB6217" s="12"/>
      <c r="BC6217" s="12"/>
      <c r="BD6217" s="12"/>
      <c r="BE6217" s="12"/>
      <c r="BF6217" s="12"/>
      <c r="BG6217" s="12"/>
      <c r="BH6217" s="12"/>
      <c r="BI6217" s="12"/>
      <c r="BJ6217" s="13"/>
      <c r="BK6217" s="13"/>
      <c r="BL6217" s="13"/>
      <c r="BM6217" s="13"/>
      <c r="BN6217" s="13"/>
    </row>
    <row r="6218" spans="4:66" x14ac:dyDescent="0.25">
      <c r="D6218"/>
      <c r="E6218" s="10"/>
      <c r="F6218" s="10"/>
      <c r="G6218" s="10"/>
      <c r="H6218" s="10"/>
      <c r="I6218" s="10"/>
      <c r="J6218" s="10"/>
      <c r="K6218" s="11"/>
      <c r="L6218" s="11"/>
      <c r="M6218" s="12"/>
      <c r="N6218" s="12"/>
      <c r="O6218" s="12"/>
      <c r="P6218" s="12"/>
      <c r="Q6218" s="12"/>
      <c r="R6218" s="12"/>
      <c r="S6218" s="12"/>
      <c r="T6218" s="12"/>
      <c r="U6218" s="12"/>
      <c r="V6218" s="12"/>
      <c r="W6218" s="12"/>
      <c r="X6218" s="12"/>
      <c r="Y6218" s="12"/>
      <c r="Z6218" s="12"/>
      <c r="AA6218" s="12"/>
      <c r="AB6218" s="12"/>
      <c r="AC6218" s="12"/>
      <c r="AD6218" s="12"/>
      <c r="AE6218" s="12"/>
      <c r="AF6218" s="12"/>
      <c r="AG6218" s="12"/>
      <c r="AH6218" s="12"/>
      <c r="AI6218" s="12"/>
      <c r="AJ6218" s="12"/>
      <c r="AK6218" s="12"/>
      <c r="AL6218" s="12"/>
      <c r="AM6218" s="12"/>
      <c r="AN6218" s="12"/>
      <c r="AO6218" s="12"/>
      <c r="AP6218" s="12"/>
      <c r="AQ6218" s="12"/>
      <c r="AR6218" s="12"/>
      <c r="AS6218" s="12"/>
      <c r="AT6218" s="12"/>
      <c r="AU6218" s="12"/>
      <c r="AV6218" s="12"/>
      <c r="AW6218" s="12"/>
      <c r="AX6218" s="12"/>
      <c r="AY6218" s="12"/>
      <c r="AZ6218" s="12"/>
      <c r="BA6218" s="12"/>
      <c r="BB6218" s="12"/>
      <c r="BC6218" s="12"/>
      <c r="BD6218" s="12"/>
      <c r="BE6218" s="12"/>
      <c r="BF6218" s="12"/>
      <c r="BG6218" s="12"/>
      <c r="BH6218" s="12"/>
      <c r="BI6218" s="12"/>
      <c r="BJ6218" s="13"/>
      <c r="BK6218" s="13"/>
      <c r="BL6218" s="13"/>
      <c r="BM6218" s="13"/>
      <c r="BN6218" s="13"/>
    </row>
    <row r="6219" spans="4:66" x14ac:dyDescent="0.25">
      <c r="D6219"/>
      <c r="E6219" s="10"/>
      <c r="F6219" s="10"/>
      <c r="G6219" s="10"/>
      <c r="H6219" s="10"/>
      <c r="I6219" s="10"/>
      <c r="J6219" s="10"/>
      <c r="K6219" s="11"/>
      <c r="L6219" s="11"/>
      <c r="M6219" s="12"/>
      <c r="N6219" s="12"/>
      <c r="O6219" s="12"/>
      <c r="P6219" s="12"/>
      <c r="Q6219" s="12"/>
      <c r="R6219" s="12"/>
      <c r="S6219" s="12"/>
      <c r="T6219" s="12"/>
      <c r="U6219" s="12"/>
      <c r="V6219" s="12"/>
      <c r="W6219" s="12"/>
      <c r="X6219" s="12"/>
      <c r="Y6219" s="12"/>
      <c r="Z6219" s="12"/>
      <c r="AA6219" s="12"/>
      <c r="AB6219" s="12"/>
      <c r="AC6219" s="12"/>
      <c r="AD6219" s="12"/>
      <c r="AE6219" s="12"/>
      <c r="AF6219" s="12"/>
      <c r="AG6219" s="12"/>
      <c r="AH6219" s="12"/>
      <c r="AI6219" s="12"/>
      <c r="AJ6219" s="12"/>
      <c r="AK6219" s="12"/>
      <c r="AL6219" s="12"/>
      <c r="AM6219" s="12"/>
      <c r="AN6219" s="12"/>
      <c r="AO6219" s="12"/>
      <c r="AP6219" s="12"/>
      <c r="AQ6219" s="12"/>
      <c r="AR6219" s="12"/>
      <c r="AS6219" s="12"/>
      <c r="AT6219" s="12"/>
      <c r="AU6219" s="12"/>
      <c r="AV6219" s="12"/>
      <c r="AW6219" s="12"/>
      <c r="AX6219" s="12"/>
      <c r="AY6219" s="12"/>
      <c r="AZ6219" s="12"/>
      <c r="BA6219" s="12"/>
      <c r="BB6219" s="12"/>
      <c r="BC6219" s="12"/>
      <c r="BD6219" s="12"/>
      <c r="BE6219" s="12"/>
      <c r="BF6219" s="12"/>
      <c r="BG6219" s="12"/>
      <c r="BH6219" s="12"/>
      <c r="BI6219" s="12"/>
      <c r="BJ6219" s="13"/>
      <c r="BK6219" s="13"/>
      <c r="BL6219" s="13"/>
      <c r="BM6219" s="13"/>
      <c r="BN6219" s="13"/>
    </row>
    <row r="6220" spans="4:66" x14ac:dyDescent="0.25">
      <c r="D6220"/>
      <c r="E6220" s="10"/>
      <c r="F6220" s="10"/>
      <c r="G6220" s="10"/>
      <c r="H6220" s="10"/>
      <c r="I6220" s="10"/>
      <c r="J6220" s="10"/>
      <c r="K6220" s="11"/>
      <c r="L6220" s="11"/>
      <c r="M6220" s="12"/>
      <c r="N6220" s="12"/>
      <c r="O6220" s="12"/>
      <c r="P6220" s="12"/>
      <c r="Q6220" s="12"/>
      <c r="R6220" s="12"/>
      <c r="S6220" s="12"/>
      <c r="T6220" s="12"/>
      <c r="U6220" s="12"/>
      <c r="V6220" s="12"/>
      <c r="W6220" s="12"/>
      <c r="X6220" s="12"/>
      <c r="Y6220" s="12"/>
      <c r="Z6220" s="12"/>
      <c r="AA6220" s="12"/>
      <c r="AB6220" s="12"/>
      <c r="AC6220" s="12"/>
      <c r="AD6220" s="12"/>
      <c r="AE6220" s="12"/>
      <c r="AF6220" s="12"/>
      <c r="AG6220" s="12"/>
      <c r="AH6220" s="12"/>
      <c r="AI6220" s="12"/>
      <c r="AJ6220" s="12"/>
      <c r="AK6220" s="12"/>
      <c r="AL6220" s="12"/>
      <c r="AM6220" s="12"/>
      <c r="AN6220" s="12"/>
      <c r="AO6220" s="12"/>
      <c r="AP6220" s="12"/>
      <c r="AQ6220" s="12"/>
      <c r="AR6220" s="12"/>
      <c r="AS6220" s="12"/>
      <c r="AT6220" s="12"/>
      <c r="AU6220" s="12"/>
      <c r="AV6220" s="12"/>
      <c r="AW6220" s="12"/>
      <c r="AX6220" s="12"/>
      <c r="AY6220" s="12"/>
      <c r="AZ6220" s="12"/>
      <c r="BA6220" s="12"/>
      <c r="BB6220" s="12"/>
      <c r="BC6220" s="12"/>
      <c r="BD6220" s="12"/>
      <c r="BE6220" s="12"/>
      <c r="BF6220" s="12"/>
      <c r="BG6220" s="12"/>
      <c r="BH6220" s="12"/>
      <c r="BI6220" s="12"/>
      <c r="BJ6220" s="13"/>
      <c r="BK6220" s="13"/>
      <c r="BL6220" s="13"/>
      <c r="BM6220" s="13"/>
      <c r="BN6220" s="13"/>
    </row>
    <row r="6221" spans="4:66" x14ac:dyDescent="0.25">
      <c r="D6221"/>
      <c r="E6221" s="10"/>
      <c r="F6221" s="10"/>
      <c r="G6221" s="10"/>
      <c r="H6221" s="10"/>
      <c r="I6221" s="10"/>
      <c r="J6221" s="10"/>
      <c r="K6221" s="11"/>
      <c r="L6221" s="11"/>
      <c r="M6221" s="12"/>
      <c r="N6221" s="12"/>
      <c r="O6221" s="12"/>
      <c r="P6221" s="12"/>
      <c r="Q6221" s="12"/>
      <c r="R6221" s="12"/>
      <c r="S6221" s="12"/>
      <c r="T6221" s="12"/>
      <c r="U6221" s="12"/>
      <c r="V6221" s="12"/>
      <c r="W6221" s="12"/>
      <c r="X6221" s="12"/>
      <c r="Y6221" s="12"/>
      <c r="Z6221" s="12"/>
      <c r="AA6221" s="12"/>
      <c r="AB6221" s="12"/>
      <c r="AC6221" s="12"/>
      <c r="AD6221" s="12"/>
      <c r="AE6221" s="12"/>
      <c r="AF6221" s="12"/>
      <c r="AG6221" s="12"/>
      <c r="AH6221" s="12"/>
      <c r="AI6221" s="12"/>
      <c r="AJ6221" s="12"/>
      <c r="AK6221" s="12"/>
      <c r="AL6221" s="12"/>
      <c r="AM6221" s="12"/>
      <c r="AN6221" s="12"/>
      <c r="AO6221" s="12"/>
      <c r="AP6221" s="12"/>
      <c r="AQ6221" s="12"/>
      <c r="AR6221" s="12"/>
      <c r="AS6221" s="12"/>
      <c r="AT6221" s="12"/>
      <c r="AU6221" s="12"/>
      <c r="AV6221" s="12"/>
      <c r="AW6221" s="12"/>
      <c r="AX6221" s="12"/>
      <c r="AY6221" s="12"/>
      <c r="AZ6221" s="12"/>
      <c r="BA6221" s="12"/>
      <c r="BB6221" s="12"/>
      <c r="BC6221" s="12"/>
      <c r="BD6221" s="12"/>
      <c r="BE6221" s="12"/>
      <c r="BF6221" s="12"/>
      <c r="BG6221" s="12"/>
      <c r="BH6221" s="12"/>
      <c r="BI6221" s="12"/>
      <c r="BJ6221" s="13"/>
      <c r="BK6221" s="13"/>
      <c r="BL6221" s="13"/>
      <c r="BM6221" s="13"/>
      <c r="BN6221" s="13"/>
    </row>
    <row r="6222" spans="4:66" x14ac:dyDescent="0.25">
      <c r="D6222"/>
      <c r="E6222" s="10"/>
      <c r="F6222" s="10"/>
      <c r="G6222" s="10"/>
      <c r="H6222" s="10"/>
      <c r="I6222" s="10"/>
      <c r="J6222" s="10"/>
      <c r="K6222" s="11"/>
      <c r="L6222" s="11"/>
      <c r="M6222" s="12"/>
      <c r="N6222" s="12"/>
      <c r="O6222" s="12"/>
      <c r="P6222" s="12"/>
      <c r="Q6222" s="12"/>
      <c r="R6222" s="12"/>
      <c r="S6222" s="12"/>
      <c r="T6222" s="12"/>
      <c r="U6222" s="12"/>
      <c r="V6222" s="12"/>
      <c r="W6222" s="12"/>
      <c r="X6222" s="12"/>
      <c r="Y6222" s="12"/>
      <c r="Z6222" s="12"/>
      <c r="AA6222" s="12"/>
      <c r="AB6222" s="12"/>
      <c r="AC6222" s="12"/>
      <c r="AD6222" s="12"/>
      <c r="AE6222" s="12"/>
      <c r="AF6222" s="12"/>
      <c r="AG6222" s="12"/>
      <c r="AH6222" s="12"/>
      <c r="AI6222" s="12"/>
      <c r="AJ6222" s="12"/>
      <c r="AK6222" s="12"/>
      <c r="AL6222" s="12"/>
      <c r="AM6222" s="12"/>
      <c r="AN6222" s="12"/>
      <c r="AO6222" s="12"/>
      <c r="AP6222" s="12"/>
      <c r="AQ6222" s="12"/>
      <c r="AR6222" s="12"/>
      <c r="AS6222" s="12"/>
      <c r="AT6222" s="12"/>
      <c r="AU6222" s="12"/>
      <c r="AV6222" s="12"/>
      <c r="AW6222" s="12"/>
      <c r="AX6222" s="12"/>
      <c r="AY6222" s="12"/>
      <c r="AZ6222" s="12"/>
      <c r="BA6222" s="12"/>
      <c r="BB6222" s="12"/>
      <c r="BC6222" s="12"/>
      <c r="BD6222" s="12"/>
      <c r="BE6222" s="12"/>
      <c r="BF6222" s="12"/>
      <c r="BG6222" s="12"/>
      <c r="BH6222" s="12"/>
      <c r="BI6222" s="12"/>
      <c r="BJ6222" s="13"/>
      <c r="BK6222" s="13"/>
      <c r="BL6222" s="13"/>
      <c r="BM6222" s="13"/>
      <c r="BN6222" s="13"/>
    </row>
    <row r="6223" spans="4:66" x14ac:dyDescent="0.25">
      <c r="D6223"/>
      <c r="E6223" s="10"/>
      <c r="F6223" s="10"/>
      <c r="G6223" s="10"/>
      <c r="H6223" s="10"/>
      <c r="I6223" s="10"/>
      <c r="J6223" s="10"/>
      <c r="K6223" s="11"/>
      <c r="L6223" s="11"/>
      <c r="M6223" s="12"/>
      <c r="N6223" s="12"/>
      <c r="O6223" s="12"/>
      <c r="P6223" s="12"/>
      <c r="Q6223" s="12"/>
      <c r="R6223" s="12"/>
      <c r="S6223" s="12"/>
      <c r="T6223" s="12"/>
      <c r="U6223" s="12"/>
      <c r="V6223" s="12"/>
      <c r="W6223" s="12"/>
      <c r="X6223" s="12"/>
      <c r="Y6223" s="12"/>
      <c r="Z6223" s="12"/>
      <c r="AA6223" s="12"/>
      <c r="AB6223" s="12"/>
      <c r="AC6223" s="12"/>
      <c r="AD6223" s="12"/>
      <c r="AE6223" s="12"/>
      <c r="AF6223" s="12"/>
      <c r="AG6223" s="12"/>
      <c r="AH6223" s="12"/>
      <c r="AI6223" s="12"/>
      <c r="AJ6223" s="12"/>
      <c r="AK6223" s="12"/>
      <c r="AL6223" s="12"/>
      <c r="AM6223" s="12"/>
      <c r="AN6223" s="12"/>
      <c r="AO6223" s="12"/>
      <c r="AP6223" s="12"/>
      <c r="AQ6223" s="12"/>
      <c r="AR6223" s="12"/>
      <c r="AS6223" s="12"/>
      <c r="AT6223" s="12"/>
      <c r="AU6223" s="12"/>
      <c r="AV6223" s="12"/>
      <c r="AW6223" s="12"/>
      <c r="AX6223" s="12"/>
      <c r="AY6223" s="12"/>
      <c r="AZ6223" s="12"/>
      <c r="BA6223" s="12"/>
      <c r="BB6223" s="12"/>
      <c r="BC6223" s="12"/>
      <c r="BD6223" s="12"/>
      <c r="BE6223" s="12"/>
      <c r="BF6223" s="12"/>
      <c r="BG6223" s="12"/>
      <c r="BH6223" s="12"/>
      <c r="BI6223" s="12"/>
      <c r="BJ6223" s="13"/>
      <c r="BK6223" s="13"/>
      <c r="BL6223" s="13"/>
      <c r="BM6223" s="13"/>
      <c r="BN6223" s="13"/>
    </row>
    <row r="6224" spans="4:66" x14ac:dyDescent="0.25">
      <c r="D6224"/>
      <c r="E6224" s="10"/>
      <c r="F6224" s="10"/>
      <c r="G6224" s="10"/>
      <c r="H6224" s="10"/>
      <c r="I6224" s="10"/>
      <c r="J6224" s="10"/>
      <c r="K6224" s="11"/>
      <c r="L6224" s="11"/>
      <c r="M6224" s="12"/>
      <c r="N6224" s="12"/>
      <c r="O6224" s="12"/>
      <c r="P6224" s="12"/>
      <c r="Q6224" s="12"/>
      <c r="R6224" s="12"/>
      <c r="S6224" s="12"/>
      <c r="T6224" s="12"/>
      <c r="U6224" s="12"/>
      <c r="V6224" s="12"/>
      <c r="W6224" s="12"/>
      <c r="X6224" s="12"/>
      <c r="Y6224" s="12"/>
      <c r="Z6224" s="12"/>
      <c r="AA6224" s="12"/>
      <c r="AB6224" s="12"/>
      <c r="AC6224" s="12"/>
      <c r="AD6224" s="12"/>
      <c r="AE6224" s="12"/>
      <c r="AF6224" s="12"/>
      <c r="AG6224" s="12"/>
      <c r="AH6224" s="12"/>
      <c r="AI6224" s="12"/>
      <c r="AJ6224" s="12"/>
      <c r="AK6224" s="12"/>
      <c r="AL6224" s="12"/>
      <c r="AM6224" s="12"/>
      <c r="AN6224" s="12"/>
      <c r="AO6224" s="12"/>
      <c r="AP6224" s="12"/>
      <c r="AQ6224" s="12"/>
      <c r="AR6224" s="12"/>
      <c r="AS6224" s="12"/>
      <c r="AT6224" s="12"/>
      <c r="AU6224" s="12"/>
      <c r="AV6224" s="12"/>
      <c r="AW6224" s="12"/>
      <c r="AX6224" s="12"/>
      <c r="AY6224" s="12"/>
      <c r="AZ6224" s="12"/>
      <c r="BA6224" s="12"/>
      <c r="BB6224" s="12"/>
      <c r="BC6224" s="12"/>
      <c r="BD6224" s="12"/>
      <c r="BE6224" s="12"/>
      <c r="BF6224" s="12"/>
      <c r="BG6224" s="12"/>
      <c r="BH6224" s="12"/>
      <c r="BI6224" s="12"/>
      <c r="BJ6224" s="13"/>
      <c r="BK6224" s="13"/>
      <c r="BL6224" s="13"/>
      <c r="BM6224" s="13"/>
      <c r="BN6224" s="13"/>
    </row>
    <row r="6225" spans="4:66" x14ac:dyDescent="0.25">
      <c r="D6225"/>
      <c r="E6225" s="10"/>
      <c r="F6225" s="10"/>
      <c r="G6225" s="10"/>
      <c r="H6225" s="10"/>
      <c r="I6225" s="10"/>
      <c r="J6225" s="10"/>
      <c r="K6225" s="11"/>
      <c r="L6225" s="11"/>
      <c r="M6225" s="12"/>
      <c r="N6225" s="12"/>
      <c r="O6225" s="12"/>
      <c r="P6225" s="12"/>
      <c r="Q6225" s="12"/>
      <c r="R6225" s="12"/>
      <c r="S6225" s="12"/>
      <c r="T6225" s="12"/>
      <c r="U6225" s="12"/>
      <c r="V6225" s="12"/>
      <c r="W6225" s="12"/>
      <c r="X6225" s="12"/>
      <c r="Y6225" s="12"/>
      <c r="Z6225" s="12"/>
      <c r="AA6225" s="12"/>
      <c r="AB6225" s="12"/>
      <c r="AC6225" s="12"/>
      <c r="AD6225" s="12"/>
      <c r="AE6225" s="12"/>
      <c r="AF6225" s="12"/>
      <c r="AG6225" s="12"/>
      <c r="AH6225" s="12"/>
      <c r="AI6225" s="12"/>
      <c r="AJ6225" s="12"/>
      <c r="AK6225" s="12"/>
      <c r="AL6225" s="12"/>
      <c r="AM6225" s="12"/>
      <c r="AN6225" s="12"/>
      <c r="AO6225" s="12"/>
      <c r="AP6225" s="12"/>
      <c r="AQ6225" s="12"/>
      <c r="AR6225" s="12"/>
      <c r="AS6225" s="12"/>
      <c r="AT6225" s="12"/>
      <c r="AU6225" s="12"/>
      <c r="AV6225" s="12"/>
      <c r="AW6225" s="12"/>
      <c r="AX6225" s="12"/>
      <c r="AY6225" s="12"/>
      <c r="AZ6225" s="12"/>
      <c r="BA6225" s="12"/>
      <c r="BB6225" s="12"/>
      <c r="BC6225" s="12"/>
      <c r="BD6225" s="12"/>
      <c r="BE6225" s="12"/>
      <c r="BF6225" s="12"/>
      <c r="BG6225" s="12"/>
      <c r="BH6225" s="12"/>
      <c r="BI6225" s="12"/>
      <c r="BJ6225" s="13"/>
      <c r="BK6225" s="13"/>
      <c r="BL6225" s="13"/>
      <c r="BM6225" s="13"/>
      <c r="BN6225" s="13"/>
    </row>
    <row r="6226" spans="4:66" x14ac:dyDescent="0.25">
      <c r="D6226"/>
      <c r="E6226" s="10"/>
      <c r="F6226" s="10"/>
      <c r="G6226" s="10"/>
      <c r="H6226" s="10"/>
      <c r="I6226" s="10"/>
      <c r="J6226" s="10"/>
      <c r="K6226" s="11"/>
      <c r="L6226" s="11"/>
      <c r="M6226" s="12"/>
      <c r="N6226" s="12"/>
      <c r="O6226" s="12"/>
      <c r="P6226" s="12"/>
      <c r="Q6226" s="12"/>
      <c r="R6226" s="12"/>
      <c r="S6226" s="12"/>
      <c r="T6226" s="12"/>
      <c r="U6226" s="12"/>
      <c r="V6226" s="12"/>
      <c r="W6226" s="12"/>
      <c r="X6226" s="12"/>
      <c r="Y6226" s="12"/>
      <c r="Z6226" s="12"/>
      <c r="AA6226" s="12"/>
      <c r="AB6226" s="12"/>
      <c r="AC6226" s="12"/>
      <c r="AD6226" s="12"/>
      <c r="AE6226" s="12"/>
      <c r="AF6226" s="12"/>
      <c r="AG6226" s="12"/>
      <c r="AH6226" s="12"/>
      <c r="AI6226" s="12"/>
      <c r="AJ6226" s="12"/>
      <c r="AK6226" s="12"/>
      <c r="AL6226" s="12"/>
      <c r="AM6226" s="12"/>
      <c r="AN6226" s="12"/>
      <c r="AO6226" s="12"/>
      <c r="AP6226" s="12"/>
      <c r="AQ6226" s="12"/>
      <c r="AR6226" s="12"/>
      <c r="AS6226" s="12"/>
      <c r="AT6226" s="12"/>
      <c r="AU6226" s="12"/>
      <c r="AV6226" s="12"/>
      <c r="AW6226" s="12"/>
      <c r="AX6226" s="12"/>
      <c r="AY6226" s="12"/>
      <c r="AZ6226" s="12"/>
      <c r="BA6226" s="12"/>
      <c r="BB6226" s="12"/>
      <c r="BC6226" s="12"/>
      <c r="BD6226" s="12"/>
      <c r="BE6226" s="12"/>
      <c r="BF6226" s="12"/>
      <c r="BG6226" s="12"/>
      <c r="BH6226" s="12"/>
      <c r="BI6226" s="12"/>
      <c r="BJ6226" s="13"/>
      <c r="BK6226" s="13"/>
      <c r="BL6226" s="13"/>
      <c r="BM6226" s="13"/>
      <c r="BN6226" s="13"/>
    </row>
    <row r="6227" spans="4:66" x14ac:dyDescent="0.25">
      <c r="D6227"/>
      <c r="E6227" s="10"/>
      <c r="F6227" s="10"/>
      <c r="G6227" s="10"/>
      <c r="H6227" s="10"/>
      <c r="I6227" s="10"/>
      <c r="J6227" s="10"/>
      <c r="K6227" s="11"/>
      <c r="L6227" s="11"/>
      <c r="M6227" s="12"/>
      <c r="N6227" s="12"/>
      <c r="O6227" s="12"/>
      <c r="P6227" s="12"/>
      <c r="Q6227" s="12"/>
      <c r="R6227" s="12"/>
      <c r="S6227" s="12"/>
      <c r="T6227" s="12"/>
      <c r="U6227" s="12"/>
      <c r="V6227" s="12"/>
      <c r="W6227" s="12"/>
      <c r="X6227" s="12"/>
      <c r="Y6227" s="12"/>
      <c r="Z6227" s="12"/>
      <c r="AA6227" s="12"/>
      <c r="AB6227" s="12"/>
      <c r="AC6227" s="12"/>
      <c r="AD6227" s="12"/>
      <c r="AE6227" s="12"/>
      <c r="AF6227" s="12"/>
      <c r="AG6227" s="12"/>
      <c r="AH6227" s="12"/>
      <c r="AI6227" s="12"/>
      <c r="AJ6227" s="12"/>
      <c r="AK6227" s="12"/>
      <c r="AL6227" s="12"/>
      <c r="AM6227" s="12"/>
      <c r="AN6227" s="12"/>
      <c r="AO6227" s="12"/>
      <c r="AP6227" s="12"/>
      <c r="AQ6227" s="12"/>
      <c r="AR6227" s="12"/>
      <c r="AS6227" s="12"/>
      <c r="AT6227" s="12"/>
      <c r="AU6227" s="12"/>
      <c r="AV6227" s="12"/>
      <c r="AW6227" s="12"/>
      <c r="AX6227" s="12"/>
      <c r="AY6227" s="12"/>
      <c r="AZ6227" s="12"/>
      <c r="BA6227" s="12"/>
      <c r="BB6227" s="12"/>
      <c r="BC6227" s="12"/>
      <c r="BD6227" s="12"/>
      <c r="BE6227" s="12"/>
      <c r="BF6227" s="12"/>
      <c r="BG6227" s="12"/>
      <c r="BH6227" s="12"/>
      <c r="BI6227" s="12"/>
      <c r="BJ6227" s="13"/>
      <c r="BK6227" s="13"/>
      <c r="BL6227" s="13"/>
      <c r="BM6227" s="13"/>
      <c r="BN6227" s="13"/>
    </row>
    <row r="6228" spans="4:66" x14ac:dyDescent="0.25">
      <c r="D6228"/>
      <c r="E6228" s="10"/>
      <c r="F6228" s="10"/>
      <c r="G6228" s="10"/>
      <c r="H6228" s="10"/>
      <c r="I6228" s="10"/>
      <c r="J6228" s="10"/>
      <c r="K6228" s="11"/>
      <c r="L6228" s="11"/>
      <c r="M6228" s="12"/>
      <c r="N6228" s="12"/>
      <c r="O6228" s="12"/>
      <c r="P6228" s="12"/>
      <c r="Q6228" s="12"/>
      <c r="R6228" s="12"/>
      <c r="S6228" s="12"/>
      <c r="T6228" s="12"/>
      <c r="U6228" s="12"/>
      <c r="V6228" s="12"/>
      <c r="W6228" s="12"/>
      <c r="X6228" s="12"/>
      <c r="Y6228" s="12"/>
      <c r="Z6228" s="12"/>
      <c r="AA6228" s="12"/>
      <c r="AB6228" s="12"/>
      <c r="AC6228" s="12"/>
      <c r="AD6228" s="12"/>
      <c r="AE6228" s="12"/>
      <c r="AF6228" s="12"/>
      <c r="AG6228" s="12"/>
      <c r="AH6228" s="12"/>
      <c r="AI6228" s="12"/>
      <c r="AJ6228" s="12"/>
      <c r="AK6228" s="12"/>
      <c r="AL6228" s="12"/>
      <c r="AM6228" s="12"/>
      <c r="AN6228" s="12"/>
      <c r="AO6228" s="12"/>
      <c r="AP6228" s="12"/>
      <c r="AQ6228" s="12"/>
      <c r="AR6228" s="12"/>
      <c r="AS6228" s="12"/>
      <c r="AT6228" s="12"/>
      <c r="AU6228" s="12"/>
      <c r="AV6228" s="12"/>
      <c r="AW6228" s="12"/>
      <c r="AX6228" s="12"/>
      <c r="AY6228" s="12"/>
      <c r="AZ6228" s="12"/>
      <c r="BA6228" s="12"/>
      <c r="BB6228" s="12"/>
      <c r="BC6228" s="12"/>
      <c r="BD6228" s="12"/>
      <c r="BE6228" s="12"/>
      <c r="BF6228" s="12"/>
      <c r="BG6228" s="12"/>
      <c r="BH6228" s="12"/>
      <c r="BI6228" s="12"/>
      <c r="BJ6228" s="13"/>
      <c r="BK6228" s="13"/>
      <c r="BL6228" s="13"/>
      <c r="BM6228" s="13"/>
      <c r="BN6228" s="13"/>
    </row>
    <row r="6229" spans="4:66" x14ac:dyDescent="0.25">
      <c r="D6229"/>
      <c r="E6229" s="10"/>
      <c r="F6229" s="10"/>
      <c r="G6229" s="10"/>
      <c r="H6229" s="10"/>
      <c r="I6229" s="10"/>
      <c r="J6229" s="10"/>
      <c r="K6229" s="11"/>
      <c r="L6229" s="11"/>
      <c r="M6229" s="12"/>
      <c r="N6229" s="12"/>
      <c r="O6229" s="12"/>
      <c r="P6229" s="12"/>
      <c r="Q6229" s="12"/>
      <c r="R6229" s="12"/>
      <c r="S6229" s="12"/>
      <c r="T6229" s="12"/>
      <c r="U6229" s="12"/>
      <c r="V6229" s="12"/>
      <c r="W6229" s="12"/>
      <c r="X6229" s="12"/>
      <c r="Y6229" s="12"/>
      <c r="Z6229" s="12"/>
      <c r="AA6229" s="12"/>
      <c r="AB6229" s="12"/>
      <c r="AC6229" s="12"/>
      <c r="AD6229" s="12"/>
      <c r="AE6229" s="12"/>
      <c r="AF6229" s="12"/>
      <c r="AG6229" s="12"/>
      <c r="AH6229" s="12"/>
      <c r="AI6229" s="12"/>
      <c r="AJ6229" s="12"/>
      <c r="AK6229" s="12"/>
      <c r="AL6229" s="12"/>
      <c r="AM6229" s="12"/>
      <c r="AN6229" s="12"/>
      <c r="AO6229" s="12"/>
      <c r="AP6229" s="12"/>
      <c r="AQ6229" s="12"/>
      <c r="AR6229" s="12"/>
      <c r="AS6229" s="12"/>
      <c r="AT6229" s="12"/>
      <c r="AU6229" s="12"/>
      <c r="AV6229" s="12"/>
      <c r="AW6229" s="12"/>
      <c r="AX6229" s="12"/>
      <c r="AY6229" s="12"/>
      <c r="AZ6229" s="12"/>
      <c r="BA6229" s="12"/>
      <c r="BB6229" s="12"/>
      <c r="BC6229" s="12"/>
      <c r="BD6229" s="12"/>
      <c r="BE6229" s="12"/>
      <c r="BF6229" s="12"/>
      <c r="BG6229" s="12"/>
      <c r="BH6229" s="12"/>
      <c r="BI6229" s="12"/>
      <c r="BJ6229" s="13"/>
      <c r="BK6229" s="13"/>
      <c r="BL6229" s="13"/>
      <c r="BM6229" s="13"/>
      <c r="BN6229" s="13"/>
    </row>
    <row r="6230" spans="4:66" x14ac:dyDescent="0.25">
      <c r="D6230"/>
      <c r="E6230" s="10"/>
      <c r="F6230" s="10"/>
      <c r="G6230" s="10"/>
      <c r="H6230" s="10"/>
      <c r="I6230" s="10"/>
      <c r="J6230" s="10"/>
      <c r="K6230" s="11"/>
      <c r="L6230" s="11"/>
      <c r="M6230" s="12"/>
      <c r="N6230" s="12"/>
      <c r="O6230" s="12"/>
      <c r="P6230" s="12"/>
      <c r="Q6230" s="12"/>
      <c r="R6230" s="12"/>
      <c r="S6230" s="12"/>
      <c r="T6230" s="12"/>
      <c r="U6230" s="12"/>
      <c r="V6230" s="12"/>
      <c r="W6230" s="12"/>
      <c r="X6230" s="12"/>
      <c r="Y6230" s="12"/>
      <c r="Z6230" s="12"/>
      <c r="AA6230" s="12"/>
      <c r="AB6230" s="12"/>
      <c r="AC6230" s="12"/>
      <c r="AD6230" s="12"/>
      <c r="AE6230" s="12"/>
      <c r="AF6230" s="12"/>
      <c r="AG6230" s="12"/>
      <c r="AH6230" s="12"/>
      <c r="AI6230" s="12"/>
      <c r="AJ6230" s="12"/>
      <c r="AK6230" s="12"/>
      <c r="AL6230" s="12"/>
      <c r="AM6230" s="12"/>
      <c r="AN6230" s="12"/>
      <c r="AO6230" s="12"/>
      <c r="AP6230" s="12"/>
      <c r="AQ6230" s="12"/>
      <c r="AR6230" s="12"/>
      <c r="AS6230" s="12"/>
      <c r="AT6230" s="12"/>
      <c r="AU6230" s="12"/>
      <c r="AV6230" s="12"/>
      <c r="AW6230" s="12"/>
      <c r="AX6230" s="12"/>
      <c r="AY6230" s="12"/>
      <c r="AZ6230" s="12"/>
      <c r="BA6230" s="12"/>
      <c r="BB6230" s="12"/>
      <c r="BC6230" s="12"/>
      <c r="BD6230" s="12"/>
      <c r="BE6230" s="12"/>
      <c r="BF6230" s="12"/>
      <c r="BG6230" s="12"/>
      <c r="BH6230" s="12"/>
      <c r="BI6230" s="12"/>
      <c r="BJ6230" s="13"/>
      <c r="BK6230" s="13"/>
      <c r="BL6230" s="13"/>
      <c r="BM6230" s="13"/>
      <c r="BN6230" s="13"/>
    </row>
    <row r="6231" spans="4:66" x14ac:dyDescent="0.25">
      <c r="D6231"/>
      <c r="E6231" s="10"/>
      <c r="F6231" s="10"/>
      <c r="G6231" s="10"/>
      <c r="H6231" s="10"/>
      <c r="I6231" s="10"/>
      <c r="J6231" s="10"/>
      <c r="K6231" s="11"/>
      <c r="L6231" s="11"/>
      <c r="M6231" s="12"/>
      <c r="N6231" s="12"/>
      <c r="O6231" s="12"/>
      <c r="P6231" s="12"/>
      <c r="Q6231" s="12"/>
      <c r="R6231" s="12"/>
      <c r="S6231" s="12"/>
      <c r="T6231" s="12"/>
      <c r="U6231" s="12"/>
      <c r="V6231" s="12"/>
      <c r="W6231" s="12"/>
      <c r="X6231" s="12"/>
      <c r="Y6231" s="12"/>
      <c r="Z6231" s="12"/>
      <c r="AA6231" s="12"/>
      <c r="AB6231" s="12"/>
      <c r="AC6231" s="12"/>
      <c r="AD6231" s="12"/>
      <c r="AE6231" s="12"/>
      <c r="AF6231" s="12"/>
      <c r="AG6231" s="12"/>
      <c r="AH6231" s="12"/>
      <c r="AI6231" s="12"/>
      <c r="AJ6231" s="12"/>
      <c r="AK6231" s="12"/>
      <c r="AL6231" s="12"/>
      <c r="AM6231" s="12"/>
      <c r="AN6231" s="12"/>
      <c r="AO6231" s="12"/>
      <c r="AP6231" s="12"/>
      <c r="AQ6231" s="12"/>
      <c r="AR6231" s="12"/>
      <c r="AS6231" s="12"/>
      <c r="AT6231" s="12"/>
      <c r="AU6231" s="12"/>
      <c r="AV6231" s="12"/>
      <c r="AW6231" s="12"/>
      <c r="AX6231" s="12"/>
      <c r="AY6231" s="12"/>
      <c r="AZ6231" s="12"/>
      <c r="BA6231" s="12"/>
      <c r="BB6231" s="12"/>
      <c r="BC6231" s="12"/>
      <c r="BD6231" s="12"/>
      <c r="BE6231" s="12"/>
      <c r="BF6231" s="12"/>
      <c r="BG6231" s="12"/>
      <c r="BH6231" s="12"/>
      <c r="BI6231" s="12"/>
      <c r="BJ6231" s="13"/>
      <c r="BK6231" s="13"/>
      <c r="BL6231" s="13"/>
      <c r="BM6231" s="13"/>
      <c r="BN6231" s="13"/>
    </row>
    <row r="6232" spans="4:66" x14ac:dyDescent="0.25">
      <c r="D6232"/>
      <c r="E6232" s="10"/>
      <c r="F6232" s="10"/>
      <c r="G6232" s="10"/>
      <c r="H6232" s="10"/>
      <c r="I6232" s="10"/>
      <c r="J6232" s="10"/>
      <c r="K6232" s="11"/>
      <c r="L6232" s="11"/>
      <c r="M6232" s="12"/>
      <c r="N6232" s="12"/>
      <c r="O6232" s="12"/>
      <c r="P6232" s="12"/>
      <c r="Q6232" s="12"/>
      <c r="R6232" s="12"/>
      <c r="S6232" s="12"/>
      <c r="T6232" s="12"/>
      <c r="U6232" s="12"/>
      <c r="V6232" s="12"/>
      <c r="W6232" s="12"/>
      <c r="X6232" s="12"/>
      <c r="Y6232" s="12"/>
      <c r="Z6232" s="12"/>
      <c r="AA6232" s="12"/>
      <c r="AB6232" s="12"/>
      <c r="AC6232" s="12"/>
      <c r="AD6232" s="12"/>
      <c r="AE6232" s="12"/>
      <c r="AF6232" s="12"/>
      <c r="AG6232" s="12"/>
      <c r="AH6232" s="12"/>
      <c r="AI6232" s="12"/>
      <c r="AJ6232" s="12"/>
      <c r="AK6232" s="12"/>
      <c r="AL6232" s="12"/>
      <c r="AM6232" s="12"/>
      <c r="AN6232" s="12"/>
      <c r="AO6232" s="12"/>
      <c r="AP6232" s="12"/>
      <c r="AQ6232" s="12"/>
      <c r="AR6232" s="12"/>
      <c r="AS6232" s="12"/>
      <c r="AT6232" s="12"/>
      <c r="AU6232" s="12"/>
      <c r="AV6232" s="12"/>
      <c r="AW6232" s="12"/>
      <c r="AX6232" s="12"/>
      <c r="AY6232" s="12"/>
      <c r="AZ6232" s="12"/>
      <c r="BA6232" s="12"/>
      <c r="BB6232" s="12"/>
      <c r="BC6232" s="12"/>
      <c r="BD6232" s="12"/>
      <c r="BE6232" s="12"/>
      <c r="BF6232" s="12"/>
      <c r="BG6232" s="12"/>
      <c r="BH6232" s="12"/>
      <c r="BI6232" s="12"/>
      <c r="BJ6232" s="13"/>
      <c r="BK6232" s="13"/>
      <c r="BL6232" s="13"/>
      <c r="BM6232" s="13"/>
      <c r="BN6232" s="13"/>
    </row>
    <row r="6233" spans="4:66" x14ac:dyDescent="0.25">
      <c r="D6233"/>
      <c r="E6233" s="10"/>
      <c r="F6233" s="10"/>
      <c r="G6233" s="10"/>
      <c r="H6233" s="10"/>
      <c r="I6233" s="10"/>
      <c r="J6233" s="10"/>
      <c r="K6233" s="11"/>
      <c r="L6233" s="11"/>
      <c r="M6233" s="12"/>
      <c r="N6233" s="12"/>
      <c r="O6233" s="12"/>
      <c r="P6233" s="12"/>
      <c r="Q6233" s="12"/>
      <c r="R6233" s="12"/>
      <c r="S6233" s="12"/>
      <c r="T6233" s="12"/>
      <c r="U6233" s="12"/>
      <c r="V6233" s="12"/>
      <c r="W6233" s="12"/>
      <c r="X6233" s="12"/>
      <c r="Y6233" s="12"/>
      <c r="Z6233" s="12"/>
      <c r="AA6233" s="12"/>
      <c r="AB6233" s="12"/>
      <c r="AC6233" s="12"/>
      <c r="AD6233" s="12"/>
      <c r="AE6233" s="12"/>
      <c r="AF6233" s="12"/>
      <c r="AG6233" s="12"/>
      <c r="AH6233" s="12"/>
      <c r="AI6233" s="12"/>
      <c r="AJ6233" s="12"/>
      <c r="AK6233" s="12"/>
      <c r="AL6233" s="12"/>
      <c r="AM6233" s="12"/>
      <c r="AN6233" s="12"/>
      <c r="AO6233" s="12"/>
      <c r="AP6233" s="12"/>
      <c r="AQ6233" s="12"/>
      <c r="AR6233" s="12"/>
      <c r="AS6233" s="12"/>
      <c r="AT6233" s="12"/>
      <c r="AU6233" s="12"/>
      <c r="AV6233" s="12"/>
      <c r="AW6233" s="12"/>
      <c r="AX6233" s="12"/>
      <c r="AY6233" s="12"/>
      <c r="AZ6233" s="12"/>
      <c r="BA6233" s="12"/>
      <c r="BB6233" s="12"/>
      <c r="BC6233" s="12"/>
      <c r="BD6233" s="12"/>
      <c r="BE6233" s="12"/>
      <c r="BF6233" s="12"/>
      <c r="BG6233" s="12"/>
      <c r="BH6233" s="12"/>
      <c r="BI6233" s="12"/>
      <c r="BJ6233" s="13"/>
      <c r="BK6233" s="13"/>
      <c r="BL6233" s="13"/>
      <c r="BM6233" s="13"/>
      <c r="BN6233" s="13"/>
    </row>
    <row r="6234" spans="4:66" x14ac:dyDescent="0.25">
      <c r="D6234"/>
      <c r="E6234" s="10"/>
      <c r="F6234" s="10"/>
      <c r="G6234" s="10"/>
      <c r="H6234" s="10"/>
      <c r="I6234" s="10"/>
      <c r="J6234" s="10"/>
      <c r="K6234" s="11"/>
      <c r="L6234" s="11"/>
      <c r="M6234" s="12"/>
      <c r="N6234" s="12"/>
      <c r="O6234" s="12"/>
      <c r="P6234" s="12"/>
      <c r="Q6234" s="12"/>
      <c r="R6234" s="12"/>
      <c r="S6234" s="12"/>
      <c r="T6234" s="12"/>
      <c r="U6234" s="12"/>
      <c r="V6234" s="12"/>
      <c r="W6234" s="12"/>
      <c r="X6234" s="12"/>
      <c r="Y6234" s="12"/>
      <c r="Z6234" s="12"/>
      <c r="AA6234" s="12"/>
      <c r="AB6234" s="12"/>
      <c r="AC6234" s="12"/>
      <c r="AD6234" s="12"/>
      <c r="AE6234" s="12"/>
      <c r="AF6234" s="12"/>
      <c r="AG6234" s="12"/>
      <c r="AH6234" s="12"/>
      <c r="AI6234" s="12"/>
      <c r="AJ6234" s="12"/>
      <c r="AK6234" s="12"/>
      <c r="AL6234" s="12"/>
      <c r="AM6234" s="12"/>
      <c r="AN6234" s="12"/>
      <c r="AO6234" s="12"/>
      <c r="AP6234" s="12"/>
      <c r="AQ6234" s="12"/>
      <c r="AR6234" s="12"/>
      <c r="AS6234" s="12"/>
      <c r="AT6234" s="12"/>
      <c r="AU6234" s="12"/>
      <c r="AV6234" s="12"/>
      <c r="AW6234" s="12"/>
      <c r="AX6234" s="12"/>
      <c r="AY6234" s="12"/>
      <c r="AZ6234" s="12"/>
      <c r="BA6234" s="12"/>
      <c r="BB6234" s="12"/>
      <c r="BC6234" s="12"/>
      <c r="BD6234" s="12"/>
      <c r="BE6234" s="12"/>
      <c r="BF6234" s="12"/>
      <c r="BG6234" s="12"/>
      <c r="BH6234" s="12"/>
      <c r="BI6234" s="12"/>
      <c r="BJ6234" s="13"/>
      <c r="BK6234" s="13"/>
      <c r="BL6234" s="13"/>
      <c r="BM6234" s="13"/>
      <c r="BN6234" s="13"/>
    </row>
    <row r="6235" spans="4:66" x14ac:dyDescent="0.25">
      <c r="D6235"/>
      <c r="E6235" s="10"/>
      <c r="F6235" s="10"/>
      <c r="G6235" s="10"/>
      <c r="H6235" s="10"/>
      <c r="I6235" s="10"/>
      <c r="J6235" s="10"/>
      <c r="K6235" s="11"/>
      <c r="L6235" s="11"/>
      <c r="M6235" s="12"/>
      <c r="N6235" s="12"/>
      <c r="O6235" s="12"/>
      <c r="P6235" s="12"/>
      <c r="Q6235" s="12"/>
      <c r="R6235" s="12"/>
      <c r="S6235" s="12"/>
      <c r="T6235" s="12"/>
      <c r="U6235" s="12"/>
      <c r="V6235" s="12"/>
      <c r="W6235" s="12"/>
      <c r="X6235" s="12"/>
      <c r="Y6235" s="12"/>
      <c r="Z6235" s="12"/>
      <c r="AA6235" s="12"/>
      <c r="AB6235" s="12"/>
      <c r="AC6235" s="12"/>
      <c r="AD6235" s="12"/>
      <c r="AE6235" s="12"/>
      <c r="AF6235" s="12"/>
      <c r="AG6235" s="12"/>
      <c r="AH6235" s="12"/>
      <c r="AI6235" s="12"/>
      <c r="AJ6235" s="12"/>
      <c r="AK6235" s="12"/>
      <c r="AL6235" s="12"/>
      <c r="AM6235" s="12"/>
      <c r="AN6235" s="12"/>
      <c r="AO6235" s="12"/>
      <c r="AP6235" s="12"/>
      <c r="AQ6235" s="12"/>
      <c r="AR6235" s="12"/>
      <c r="AS6235" s="12"/>
      <c r="AT6235" s="12"/>
      <c r="AU6235" s="12"/>
      <c r="AV6235" s="12"/>
      <c r="AW6235" s="12"/>
      <c r="AX6235" s="12"/>
      <c r="AY6235" s="12"/>
      <c r="AZ6235" s="12"/>
      <c r="BA6235" s="12"/>
      <c r="BB6235" s="12"/>
      <c r="BC6235" s="12"/>
      <c r="BD6235" s="12"/>
      <c r="BE6235" s="12"/>
      <c r="BF6235" s="12"/>
      <c r="BG6235" s="12"/>
      <c r="BH6235" s="12"/>
      <c r="BI6235" s="12"/>
      <c r="BJ6235" s="13"/>
      <c r="BK6235" s="13"/>
      <c r="BL6235" s="13"/>
      <c r="BM6235" s="13"/>
      <c r="BN6235" s="13"/>
    </row>
    <row r="6236" spans="4:66" x14ac:dyDescent="0.25">
      <c r="D6236"/>
      <c r="E6236" s="10"/>
      <c r="F6236" s="10"/>
      <c r="G6236" s="10"/>
      <c r="H6236" s="10"/>
      <c r="I6236" s="10"/>
      <c r="J6236" s="10"/>
      <c r="K6236" s="11"/>
      <c r="L6236" s="11"/>
      <c r="M6236" s="12"/>
      <c r="N6236" s="12"/>
      <c r="O6236" s="12"/>
      <c r="P6236" s="12"/>
      <c r="Q6236" s="12"/>
      <c r="R6236" s="12"/>
      <c r="S6236" s="12"/>
      <c r="T6236" s="12"/>
      <c r="U6236" s="12"/>
      <c r="V6236" s="12"/>
      <c r="W6236" s="12"/>
      <c r="X6236" s="12"/>
      <c r="Y6236" s="12"/>
      <c r="Z6236" s="12"/>
      <c r="AA6236" s="12"/>
      <c r="AB6236" s="12"/>
      <c r="AC6236" s="12"/>
      <c r="AD6236" s="12"/>
      <c r="AE6236" s="12"/>
      <c r="AF6236" s="12"/>
      <c r="AG6236" s="12"/>
      <c r="AH6236" s="12"/>
      <c r="AI6236" s="12"/>
      <c r="AJ6236" s="12"/>
      <c r="AK6236" s="12"/>
      <c r="AL6236" s="12"/>
      <c r="AM6236" s="12"/>
      <c r="AN6236" s="12"/>
      <c r="AO6236" s="12"/>
      <c r="AP6236" s="12"/>
      <c r="AQ6236" s="12"/>
      <c r="AR6236" s="12"/>
      <c r="AS6236" s="12"/>
      <c r="AT6236" s="12"/>
      <c r="AU6236" s="12"/>
      <c r="AV6236" s="12"/>
      <c r="AW6236" s="12"/>
      <c r="AX6236" s="12"/>
      <c r="AY6236" s="12"/>
      <c r="AZ6236" s="12"/>
      <c r="BA6236" s="12"/>
      <c r="BB6236" s="12"/>
      <c r="BC6236" s="12"/>
      <c r="BD6236" s="12"/>
      <c r="BE6236" s="12"/>
      <c r="BF6236" s="12"/>
      <c r="BG6236" s="12"/>
      <c r="BH6236" s="12"/>
      <c r="BI6236" s="12"/>
      <c r="BJ6236" s="13"/>
      <c r="BK6236" s="13"/>
      <c r="BL6236" s="13"/>
      <c r="BM6236" s="13"/>
      <c r="BN6236" s="13"/>
    </row>
    <row r="6237" spans="4:66" x14ac:dyDescent="0.25">
      <c r="D6237"/>
      <c r="E6237" s="10"/>
      <c r="F6237" s="10"/>
      <c r="G6237" s="10"/>
      <c r="H6237" s="10"/>
      <c r="I6237" s="10"/>
      <c r="J6237" s="10"/>
      <c r="K6237" s="11"/>
      <c r="L6237" s="11"/>
      <c r="M6237" s="12"/>
      <c r="N6237" s="12"/>
      <c r="O6237" s="12"/>
      <c r="P6237" s="12"/>
      <c r="Q6237" s="12"/>
      <c r="R6237" s="12"/>
      <c r="S6237" s="12"/>
      <c r="T6237" s="12"/>
      <c r="U6237" s="12"/>
      <c r="V6237" s="12"/>
      <c r="W6237" s="12"/>
      <c r="X6237" s="12"/>
      <c r="Y6237" s="12"/>
      <c r="Z6237" s="12"/>
      <c r="AA6237" s="12"/>
      <c r="AB6237" s="12"/>
      <c r="AC6237" s="12"/>
      <c r="AD6237" s="12"/>
      <c r="AE6237" s="12"/>
      <c r="AF6237" s="12"/>
      <c r="AG6237" s="12"/>
      <c r="AH6237" s="12"/>
      <c r="AI6237" s="12"/>
      <c r="AJ6237" s="12"/>
      <c r="AK6237" s="12"/>
      <c r="AL6237" s="12"/>
      <c r="AM6237" s="12"/>
      <c r="AN6237" s="12"/>
      <c r="AO6237" s="12"/>
      <c r="AP6237" s="12"/>
      <c r="AQ6237" s="12"/>
      <c r="AR6237" s="12"/>
      <c r="AS6237" s="12"/>
      <c r="AT6237" s="12"/>
      <c r="AU6237" s="12"/>
      <c r="AV6237" s="12"/>
      <c r="AW6237" s="12"/>
      <c r="AX6237" s="12"/>
      <c r="AY6237" s="12"/>
      <c r="AZ6237" s="12"/>
      <c r="BA6237" s="12"/>
      <c r="BB6237" s="12"/>
      <c r="BC6237" s="12"/>
      <c r="BD6237" s="12"/>
      <c r="BE6237" s="12"/>
      <c r="BF6237" s="12"/>
      <c r="BG6237" s="12"/>
      <c r="BH6237" s="12"/>
      <c r="BI6237" s="12"/>
      <c r="BJ6237" s="13"/>
      <c r="BK6237" s="13"/>
      <c r="BL6237" s="13"/>
      <c r="BM6237" s="13"/>
      <c r="BN6237" s="13"/>
    </row>
    <row r="6238" spans="4:66" x14ac:dyDescent="0.25">
      <c r="D6238"/>
      <c r="E6238" s="10"/>
      <c r="F6238" s="10"/>
      <c r="G6238" s="10"/>
      <c r="H6238" s="10"/>
      <c r="I6238" s="10"/>
      <c r="J6238" s="10"/>
      <c r="K6238" s="11"/>
      <c r="L6238" s="11"/>
      <c r="M6238" s="12"/>
      <c r="N6238" s="12"/>
      <c r="O6238" s="12"/>
      <c r="P6238" s="12"/>
      <c r="Q6238" s="12"/>
      <c r="R6238" s="12"/>
      <c r="S6238" s="12"/>
      <c r="T6238" s="12"/>
      <c r="U6238" s="12"/>
      <c r="V6238" s="12"/>
      <c r="W6238" s="12"/>
      <c r="X6238" s="12"/>
      <c r="Y6238" s="12"/>
      <c r="Z6238" s="12"/>
      <c r="AA6238" s="12"/>
      <c r="AB6238" s="12"/>
      <c r="AC6238" s="12"/>
      <c r="AD6238" s="12"/>
      <c r="AE6238" s="12"/>
      <c r="AF6238" s="12"/>
      <c r="AG6238" s="12"/>
      <c r="AH6238" s="12"/>
      <c r="AI6238" s="12"/>
      <c r="AJ6238" s="12"/>
      <c r="AK6238" s="12"/>
      <c r="AL6238" s="12"/>
      <c r="AM6238" s="12"/>
      <c r="AN6238" s="12"/>
      <c r="AO6238" s="12"/>
      <c r="AP6238" s="12"/>
      <c r="AQ6238" s="12"/>
      <c r="AR6238" s="12"/>
      <c r="AS6238" s="12"/>
      <c r="AT6238" s="12"/>
      <c r="AU6238" s="12"/>
      <c r="AV6238" s="12"/>
      <c r="AW6238" s="12"/>
      <c r="AX6238" s="12"/>
      <c r="AY6238" s="12"/>
      <c r="AZ6238" s="12"/>
      <c r="BA6238" s="12"/>
      <c r="BB6238" s="12"/>
      <c r="BC6238" s="12"/>
      <c r="BD6238" s="12"/>
      <c r="BE6238" s="12"/>
      <c r="BF6238" s="12"/>
      <c r="BG6238" s="12"/>
      <c r="BH6238" s="12"/>
      <c r="BI6238" s="12"/>
      <c r="BJ6238" s="13"/>
      <c r="BK6238" s="13"/>
      <c r="BL6238" s="13"/>
      <c r="BM6238" s="13"/>
      <c r="BN6238" s="13"/>
    </row>
    <row r="6239" spans="4:66" x14ac:dyDescent="0.25">
      <c r="D6239"/>
      <c r="E6239" s="10"/>
      <c r="F6239" s="10"/>
      <c r="G6239" s="10"/>
      <c r="H6239" s="10"/>
      <c r="I6239" s="10"/>
      <c r="J6239" s="10"/>
      <c r="K6239" s="11"/>
      <c r="L6239" s="11"/>
      <c r="M6239" s="12"/>
      <c r="N6239" s="12"/>
      <c r="O6239" s="12"/>
      <c r="P6239" s="12"/>
      <c r="Q6239" s="12"/>
      <c r="R6239" s="12"/>
      <c r="S6239" s="12"/>
      <c r="T6239" s="12"/>
      <c r="U6239" s="12"/>
      <c r="V6239" s="12"/>
      <c r="W6239" s="12"/>
      <c r="X6239" s="12"/>
      <c r="Y6239" s="12"/>
      <c r="Z6239" s="12"/>
      <c r="AA6239" s="12"/>
      <c r="AB6239" s="12"/>
      <c r="AC6239" s="12"/>
      <c r="AD6239" s="12"/>
      <c r="AE6239" s="12"/>
      <c r="AF6239" s="12"/>
      <c r="AG6239" s="12"/>
      <c r="AH6239" s="12"/>
      <c r="AI6239" s="12"/>
      <c r="AJ6239" s="12"/>
      <c r="AK6239" s="12"/>
      <c r="AL6239" s="12"/>
      <c r="AM6239" s="12"/>
      <c r="AN6239" s="12"/>
      <c r="AO6239" s="12"/>
      <c r="AP6239" s="12"/>
      <c r="AQ6239" s="12"/>
      <c r="AR6239" s="12"/>
      <c r="AS6239" s="12"/>
      <c r="AT6239" s="12"/>
      <c r="AU6239" s="12"/>
      <c r="AV6239" s="12"/>
      <c r="AW6239" s="12"/>
      <c r="AX6239" s="12"/>
      <c r="AY6239" s="12"/>
      <c r="AZ6239" s="12"/>
      <c r="BA6239" s="12"/>
      <c r="BB6239" s="12"/>
      <c r="BC6239" s="12"/>
      <c r="BD6239" s="12"/>
      <c r="BE6239" s="12"/>
      <c r="BF6239" s="12"/>
      <c r="BG6239" s="12"/>
      <c r="BH6239" s="12"/>
      <c r="BI6239" s="12"/>
      <c r="BJ6239" s="13"/>
      <c r="BK6239" s="13"/>
      <c r="BL6239" s="13"/>
      <c r="BM6239" s="13"/>
      <c r="BN6239" s="13"/>
    </row>
    <row r="6240" spans="4:66" x14ac:dyDescent="0.25">
      <c r="D6240"/>
      <c r="E6240" s="10"/>
      <c r="F6240" s="10"/>
      <c r="G6240" s="10"/>
      <c r="H6240" s="10"/>
      <c r="I6240" s="10"/>
      <c r="J6240" s="10"/>
      <c r="K6240" s="11"/>
      <c r="L6240" s="11"/>
      <c r="M6240" s="12"/>
      <c r="N6240" s="12"/>
      <c r="O6240" s="12"/>
      <c r="P6240" s="12"/>
      <c r="Q6240" s="12"/>
      <c r="R6240" s="12"/>
      <c r="S6240" s="12"/>
      <c r="T6240" s="12"/>
      <c r="U6240" s="12"/>
      <c r="V6240" s="12"/>
      <c r="W6240" s="12"/>
      <c r="X6240" s="12"/>
      <c r="Y6240" s="12"/>
      <c r="Z6240" s="12"/>
      <c r="AA6240" s="12"/>
      <c r="AB6240" s="12"/>
      <c r="AC6240" s="12"/>
      <c r="AD6240" s="12"/>
      <c r="AE6240" s="12"/>
      <c r="AF6240" s="12"/>
      <c r="AG6240" s="12"/>
      <c r="AH6240" s="12"/>
      <c r="AI6240" s="12"/>
      <c r="AJ6240" s="12"/>
      <c r="AK6240" s="12"/>
      <c r="AL6240" s="12"/>
      <c r="AM6240" s="12"/>
      <c r="AN6240" s="12"/>
      <c r="AO6240" s="12"/>
      <c r="AP6240" s="12"/>
      <c r="AQ6240" s="12"/>
      <c r="AR6240" s="12"/>
      <c r="AS6240" s="12"/>
      <c r="AT6240" s="12"/>
      <c r="AU6240" s="12"/>
      <c r="AV6240" s="12"/>
      <c r="AW6240" s="12"/>
      <c r="AX6240" s="12"/>
      <c r="AY6240" s="12"/>
      <c r="AZ6240" s="12"/>
      <c r="BA6240" s="12"/>
      <c r="BB6240" s="12"/>
      <c r="BC6240" s="12"/>
      <c r="BD6240" s="12"/>
      <c r="BE6240" s="12"/>
      <c r="BF6240" s="12"/>
      <c r="BG6240" s="12"/>
      <c r="BH6240" s="12"/>
      <c r="BI6240" s="12"/>
      <c r="BJ6240" s="13"/>
      <c r="BK6240" s="13"/>
      <c r="BL6240" s="13"/>
      <c r="BM6240" s="13"/>
      <c r="BN6240" s="13"/>
    </row>
    <row r="6241" spans="4:66" x14ac:dyDescent="0.25">
      <c r="D6241"/>
      <c r="E6241" s="10"/>
      <c r="F6241" s="10"/>
      <c r="G6241" s="10"/>
      <c r="H6241" s="10"/>
      <c r="I6241" s="10"/>
      <c r="J6241" s="10"/>
      <c r="K6241" s="11"/>
      <c r="L6241" s="11"/>
      <c r="M6241" s="12"/>
      <c r="N6241" s="12"/>
      <c r="O6241" s="12"/>
      <c r="P6241" s="12"/>
      <c r="Q6241" s="12"/>
      <c r="R6241" s="12"/>
      <c r="S6241" s="12"/>
      <c r="T6241" s="12"/>
      <c r="U6241" s="12"/>
      <c r="V6241" s="12"/>
      <c r="W6241" s="12"/>
      <c r="X6241" s="12"/>
      <c r="Y6241" s="12"/>
      <c r="Z6241" s="12"/>
      <c r="AA6241" s="12"/>
      <c r="AB6241" s="12"/>
      <c r="AC6241" s="12"/>
      <c r="AD6241" s="12"/>
      <c r="AE6241" s="12"/>
      <c r="AF6241" s="12"/>
      <c r="AG6241" s="12"/>
      <c r="AH6241" s="12"/>
      <c r="AI6241" s="12"/>
      <c r="AJ6241" s="12"/>
      <c r="AK6241" s="12"/>
      <c r="AL6241" s="12"/>
      <c r="AM6241" s="12"/>
      <c r="AN6241" s="12"/>
      <c r="AO6241" s="12"/>
      <c r="AP6241" s="12"/>
      <c r="AQ6241" s="12"/>
      <c r="AR6241" s="12"/>
      <c r="AS6241" s="12"/>
      <c r="AT6241" s="12"/>
      <c r="AU6241" s="12"/>
      <c r="AV6241" s="12"/>
      <c r="AW6241" s="12"/>
      <c r="AX6241" s="12"/>
      <c r="AY6241" s="12"/>
      <c r="AZ6241" s="12"/>
      <c r="BA6241" s="12"/>
      <c r="BB6241" s="12"/>
      <c r="BC6241" s="12"/>
      <c r="BD6241" s="12"/>
      <c r="BE6241" s="12"/>
      <c r="BF6241" s="12"/>
      <c r="BG6241" s="12"/>
      <c r="BH6241" s="12"/>
      <c r="BI6241" s="12"/>
      <c r="BJ6241" s="13"/>
      <c r="BK6241" s="13"/>
      <c r="BL6241" s="13"/>
      <c r="BM6241" s="13"/>
      <c r="BN6241" s="13"/>
    </row>
    <row r="6242" spans="4:66" x14ac:dyDescent="0.25">
      <c r="D6242"/>
      <c r="E6242" s="10"/>
      <c r="F6242" s="10"/>
      <c r="G6242" s="10"/>
      <c r="H6242" s="10"/>
      <c r="I6242" s="10"/>
      <c r="J6242" s="10"/>
      <c r="K6242" s="11"/>
      <c r="L6242" s="11"/>
      <c r="M6242" s="12"/>
      <c r="N6242" s="12"/>
      <c r="O6242" s="12"/>
      <c r="P6242" s="12"/>
      <c r="Q6242" s="12"/>
      <c r="R6242" s="12"/>
      <c r="S6242" s="12"/>
      <c r="T6242" s="12"/>
      <c r="U6242" s="12"/>
      <c r="V6242" s="12"/>
      <c r="W6242" s="12"/>
      <c r="X6242" s="12"/>
      <c r="Y6242" s="12"/>
      <c r="Z6242" s="12"/>
      <c r="AA6242" s="12"/>
      <c r="AB6242" s="12"/>
      <c r="AC6242" s="12"/>
      <c r="AD6242" s="12"/>
      <c r="AE6242" s="12"/>
      <c r="AF6242" s="12"/>
      <c r="AG6242" s="12"/>
      <c r="AH6242" s="12"/>
      <c r="AI6242" s="12"/>
      <c r="AJ6242" s="12"/>
      <c r="AK6242" s="12"/>
      <c r="AL6242" s="12"/>
      <c r="AM6242" s="12"/>
      <c r="AN6242" s="12"/>
      <c r="AO6242" s="12"/>
      <c r="AP6242" s="12"/>
      <c r="AQ6242" s="12"/>
      <c r="AR6242" s="12"/>
      <c r="AS6242" s="12"/>
      <c r="AT6242" s="12"/>
      <c r="AU6242" s="12"/>
      <c r="AV6242" s="12"/>
      <c r="AW6242" s="12"/>
      <c r="AX6242" s="12"/>
      <c r="AY6242" s="12"/>
      <c r="AZ6242" s="12"/>
      <c r="BA6242" s="12"/>
      <c r="BB6242" s="12"/>
      <c r="BC6242" s="12"/>
      <c r="BD6242" s="12"/>
      <c r="BE6242" s="12"/>
      <c r="BF6242" s="12"/>
      <c r="BG6242" s="12"/>
      <c r="BH6242" s="12"/>
      <c r="BI6242" s="12"/>
      <c r="BJ6242" s="13"/>
      <c r="BK6242" s="13"/>
      <c r="BL6242" s="13"/>
      <c r="BM6242" s="13"/>
      <c r="BN6242" s="13"/>
    </row>
    <row r="6243" spans="4:66" x14ac:dyDescent="0.25">
      <c r="D6243"/>
      <c r="E6243" s="10"/>
      <c r="F6243" s="10"/>
      <c r="G6243" s="10"/>
      <c r="H6243" s="10"/>
      <c r="I6243" s="10"/>
      <c r="J6243" s="10"/>
      <c r="K6243" s="11"/>
      <c r="L6243" s="11"/>
      <c r="M6243" s="12"/>
      <c r="N6243" s="12"/>
      <c r="O6243" s="12"/>
      <c r="P6243" s="12"/>
      <c r="Q6243" s="12"/>
      <c r="R6243" s="12"/>
      <c r="S6243" s="12"/>
      <c r="T6243" s="12"/>
      <c r="U6243" s="12"/>
      <c r="V6243" s="12"/>
      <c r="W6243" s="12"/>
      <c r="X6243" s="12"/>
      <c r="Y6243" s="12"/>
      <c r="Z6243" s="12"/>
      <c r="AA6243" s="12"/>
      <c r="AB6243" s="12"/>
      <c r="AC6243" s="12"/>
      <c r="AD6243" s="12"/>
      <c r="AE6243" s="12"/>
      <c r="AF6243" s="12"/>
      <c r="AG6243" s="12"/>
      <c r="AH6243" s="12"/>
      <c r="AI6243" s="12"/>
      <c r="AJ6243" s="12"/>
      <c r="AK6243" s="12"/>
      <c r="AL6243" s="12"/>
      <c r="AM6243" s="12"/>
      <c r="AN6243" s="12"/>
      <c r="AO6243" s="12"/>
      <c r="AP6243" s="12"/>
      <c r="AQ6243" s="12"/>
      <c r="AR6243" s="12"/>
      <c r="AS6243" s="12"/>
      <c r="AT6243" s="12"/>
      <c r="AU6243" s="12"/>
      <c r="AV6243" s="12"/>
      <c r="AW6243" s="12"/>
      <c r="AX6243" s="12"/>
      <c r="AY6243" s="12"/>
      <c r="AZ6243" s="12"/>
      <c r="BA6243" s="12"/>
      <c r="BB6243" s="12"/>
      <c r="BC6243" s="12"/>
      <c r="BD6243" s="12"/>
      <c r="BE6243" s="12"/>
      <c r="BF6243" s="12"/>
      <c r="BG6243" s="12"/>
      <c r="BH6243" s="12"/>
      <c r="BI6243" s="12"/>
      <c r="BJ6243" s="13"/>
      <c r="BK6243" s="13"/>
      <c r="BL6243" s="13"/>
      <c r="BM6243" s="13"/>
      <c r="BN6243" s="13"/>
    </row>
    <row r="6244" spans="4:66" x14ac:dyDescent="0.25">
      <c r="D6244"/>
      <c r="E6244" s="10"/>
      <c r="F6244" s="10"/>
      <c r="G6244" s="10"/>
      <c r="H6244" s="10"/>
      <c r="I6244" s="10"/>
      <c r="J6244" s="10"/>
      <c r="K6244" s="11"/>
      <c r="L6244" s="11"/>
      <c r="M6244" s="12"/>
      <c r="N6244" s="12"/>
      <c r="O6244" s="12"/>
      <c r="P6244" s="12"/>
      <c r="Q6244" s="12"/>
      <c r="R6244" s="12"/>
      <c r="S6244" s="12"/>
      <c r="T6244" s="12"/>
      <c r="U6244" s="12"/>
      <c r="V6244" s="12"/>
      <c r="W6244" s="12"/>
      <c r="X6244" s="12"/>
      <c r="Y6244" s="12"/>
      <c r="Z6244" s="12"/>
      <c r="AA6244" s="12"/>
      <c r="AB6244" s="12"/>
      <c r="AC6244" s="12"/>
      <c r="AD6244" s="12"/>
      <c r="AE6244" s="12"/>
      <c r="AF6244" s="12"/>
      <c r="AG6244" s="12"/>
      <c r="AH6244" s="12"/>
      <c r="AI6244" s="12"/>
      <c r="AJ6244" s="12"/>
      <c r="AK6244" s="12"/>
      <c r="AL6244" s="12"/>
      <c r="AM6244" s="12"/>
      <c r="AN6244" s="12"/>
      <c r="AO6244" s="12"/>
      <c r="AP6244" s="12"/>
      <c r="AQ6244" s="12"/>
      <c r="AR6244" s="12"/>
      <c r="AS6244" s="12"/>
      <c r="AT6244" s="12"/>
      <c r="AU6244" s="12"/>
      <c r="AV6244" s="12"/>
      <c r="AW6244" s="12"/>
      <c r="AX6244" s="12"/>
      <c r="AY6244" s="12"/>
      <c r="AZ6244" s="12"/>
      <c r="BA6244" s="12"/>
      <c r="BB6244" s="12"/>
      <c r="BC6244" s="12"/>
      <c r="BD6244" s="12"/>
      <c r="BE6244" s="12"/>
      <c r="BF6244" s="12"/>
      <c r="BG6244" s="12"/>
      <c r="BH6244" s="12"/>
      <c r="BI6244" s="12"/>
      <c r="BJ6244" s="13"/>
      <c r="BK6244" s="13"/>
      <c r="BL6244" s="13"/>
      <c r="BM6244" s="13"/>
      <c r="BN6244" s="13"/>
    </row>
    <row r="6245" spans="4:66" x14ac:dyDescent="0.25">
      <c r="D6245"/>
      <c r="E6245" s="10"/>
      <c r="F6245" s="10"/>
      <c r="G6245" s="10"/>
      <c r="H6245" s="10"/>
      <c r="I6245" s="10"/>
      <c r="J6245" s="10"/>
      <c r="K6245" s="11"/>
      <c r="L6245" s="11"/>
      <c r="M6245" s="12"/>
      <c r="N6245" s="12"/>
      <c r="O6245" s="12"/>
      <c r="P6245" s="12"/>
      <c r="Q6245" s="12"/>
      <c r="R6245" s="12"/>
      <c r="S6245" s="12"/>
      <c r="T6245" s="12"/>
      <c r="U6245" s="12"/>
      <c r="V6245" s="12"/>
      <c r="W6245" s="12"/>
      <c r="X6245" s="12"/>
      <c r="Y6245" s="12"/>
      <c r="Z6245" s="12"/>
      <c r="AA6245" s="12"/>
      <c r="AB6245" s="12"/>
      <c r="AC6245" s="12"/>
      <c r="AD6245" s="12"/>
      <c r="AE6245" s="12"/>
      <c r="AF6245" s="12"/>
      <c r="AG6245" s="12"/>
      <c r="AH6245" s="12"/>
      <c r="AI6245" s="12"/>
      <c r="AJ6245" s="12"/>
      <c r="AK6245" s="12"/>
      <c r="AL6245" s="12"/>
      <c r="AM6245" s="12"/>
      <c r="AN6245" s="12"/>
      <c r="AO6245" s="12"/>
      <c r="AP6245" s="12"/>
      <c r="AQ6245" s="12"/>
      <c r="AR6245" s="12"/>
      <c r="AS6245" s="12"/>
      <c r="AT6245" s="12"/>
      <c r="AU6245" s="12"/>
      <c r="AV6245" s="12"/>
      <c r="AW6245" s="12"/>
      <c r="AX6245" s="12"/>
      <c r="AY6245" s="12"/>
      <c r="AZ6245" s="12"/>
      <c r="BA6245" s="12"/>
      <c r="BB6245" s="12"/>
      <c r="BC6245" s="12"/>
      <c r="BD6245" s="12"/>
      <c r="BE6245" s="12"/>
      <c r="BF6245" s="12"/>
      <c r="BG6245" s="12"/>
      <c r="BH6245" s="12"/>
      <c r="BI6245" s="12"/>
      <c r="BJ6245" s="13"/>
      <c r="BK6245" s="13"/>
      <c r="BL6245" s="13"/>
      <c r="BM6245" s="13"/>
      <c r="BN6245" s="13"/>
    </row>
    <row r="6246" spans="4:66" x14ac:dyDescent="0.25">
      <c r="D6246"/>
      <c r="E6246" s="10"/>
      <c r="F6246" s="10"/>
      <c r="G6246" s="10"/>
      <c r="H6246" s="10"/>
      <c r="I6246" s="10"/>
      <c r="J6246" s="10"/>
      <c r="K6246" s="11"/>
      <c r="L6246" s="11"/>
      <c r="M6246" s="12"/>
      <c r="N6246" s="12"/>
      <c r="O6246" s="12"/>
      <c r="P6246" s="12"/>
      <c r="Q6246" s="12"/>
      <c r="R6246" s="12"/>
      <c r="S6246" s="12"/>
      <c r="T6246" s="12"/>
      <c r="U6246" s="12"/>
      <c r="V6246" s="12"/>
      <c r="W6246" s="12"/>
      <c r="X6246" s="12"/>
      <c r="Y6246" s="12"/>
      <c r="Z6246" s="12"/>
      <c r="AA6246" s="12"/>
      <c r="AB6246" s="12"/>
      <c r="AC6246" s="12"/>
      <c r="AD6246" s="12"/>
      <c r="AE6246" s="12"/>
      <c r="AF6246" s="12"/>
      <c r="AG6246" s="12"/>
      <c r="AH6246" s="12"/>
      <c r="AI6246" s="12"/>
      <c r="AJ6246" s="12"/>
      <c r="AK6246" s="12"/>
      <c r="AL6246" s="12"/>
      <c r="AM6246" s="12"/>
      <c r="AN6246" s="12"/>
      <c r="AO6246" s="12"/>
      <c r="AP6246" s="12"/>
      <c r="AQ6246" s="12"/>
      <c r="AR6246" s="12"/>
      <c r="AS6246" s="12"/>
      <c r="AT6246" s="12"/>
      <c r="AU6246" s="12"/>
      <c r="AV6246" s="12"/>
      <c r="AW6246" s="12"/>
      <c r="AX6246" s="12"/>
      <c r="AY6246" s="12"/>
      <c r="AZ6246" s="12"/>
      <c r="BA6246" s="12"/>
      <c r="BB6246" s="12"/>
      <c r="BC6246" s="12"/>
      <c r="BD6246" s="12"/>
      <c r="BE6246" s="12"/>
      <c r="BF6246" s="12"/>
      <c r="BG6246" s="12"/>
      <c r="BH6246" s="12"/>
      <c r="BI6246" s="12"/>
      <c r="BJ6246" s="13"/>
      <c r="BK6246" s="13"/>
      <c r="BL6246" s="13"/>
      <c r="BM6246" s="13"/>
      <c r="BN6246" s="13"/>
    </row>
    <row r="6247" spans="4:66" x14ac:dyDescent="0.25">
      <c r="D6247"/>
      <c r="E6247" s="10"/>
      <c r="F6247" s="10"/>
      <c r="G6247" s="10"/>
      <c r="H6247" s="10"/>
      <c r="I6247" s="10"/>
      <c r="J6247" s="10"/>
      <c r="K6247" s="11"/>
      <c r="L6247" s="11"/>
      <c r="M6247" s="12"/>
      <c r="N6247" s="12"/>
      <c r="O6247" s="12"/>
      <c r="P6247" s="12"/>
      <c r="Q6247" s="12"/>
      <c r="R6247" s="12"/>
      <c r="S6247" s="12"/>
      <c r="T6247" s="12"/>
      <c r="U6247" s="12"/>
      <c r="V6247" s="12"/>
      <c r="W6247" s="12"/>
      <c r="X6247" s="12"/>
      <c r="Y6247" s="12"/>
      <c r="Z6247" s="12"/>
      <c r="AA6247" s="12"/>
      <c r="AB6247" s="12"/>
      <c r="AC6247" s="12"/>
      <c r="AD6247" s="12"/>
      <c r="AE6247" s="12"/>
      <c r="AF6247" s="12"/>
      <c r="AG6247" s="12"/>
      <c r="AH6247" s="12"/>
      <c r="AI6247" s="12"/>
      <c r="AJ6247" s="12"/>
      <c r="AK6247" s="12"/>
      <c r="AL6247" s="12"/>
      <c r="AM6247" s="12"/>
      <c r="AN6247" s="12"/>
      <c r="AO6247" s="12"/>
      <c r="AP6247" s="12"/>
      <c r="AQ6247" s="12"/>
      <c r="AR6247" s="12"/>
      <c r="AS6247" s="12"/>
      <c r="AT6247" s="12"/>
      <c r="AU6247" s="12"/>
      <c r="AV6247" s="12"/>
      <c r="AW6247" s="12"/>
      <c r="AX6247" s="12"/>
      <c r="AY6247" s="12"/>
      <c r="AZ6247" s="12"/>
      <c r="BA6247" s="12"/>
      <c r="BB6247" s="12"/>
      <c r="BC6247" s="12"/>
      <c r="BD6247" s="12"/>
      <c r="BE6247" s="12"/>
      <c r="BF6247" s="12"/>
      <c r="BG6247" s="12"/>
      <c r="BH6247" s="12"/>
      <c r="BI6247" s="12"/>
      <c r="BJ6247" s="13"/>
      <c r="BK6247" s="13"/>
      <c r="BL6247" s="13"/>
      <c r="BM6247" s="13"/>
      <c r="BN6247" s="13"/>
    </row>
    <row r="6248" spans="4:66" x14ac:dyDescent="0.25">
      <c r="D6248"/>
      <c r="E6248" s="10"/>
      <c r="F6248" s="10"/>
      <c r="G6248" s="10"/>
      <c r="H6248" s="10"/>
      <c r="I6248" s="10"/>
      <c r="J6248" s="10"/>
      <c r="K6248" s="11"/>
      <c r="L6248" s="11"/>
      <c r="M6248" s="12"/>
      <c r="N6248" s="12"/>
      <c r="O6248" s="12"/>
      <c r="P6248" s="12"/>
      <c r="Q6248" s="12"/>
      <c r="R6248" s="12"/>
      <c r="S6248" s="12"/>
      <c r="T6248" s="12"/>
      <c r="U6248" s="12"/>
      <c r="V6248" s="12"/>
      <c r="W6248" s="12"/>
      <c r="X6248" s="12"/>
      <c r="Y6248" s="12"/>
      <c r="Z6248" s="12"/>
      <c r="AA6248" s="12"/>
      <c r="AB6248" s="12"/>
      <c r="AC6248" s="12"/>
      <c r="AD6248" s="12"/>
      <c r="AE6248" s="12"/>
      <c r="AF6248" s="12"/>
      <c r="AG6248" s="12"/>
      <c r="AH6248" s="12"/>
      <c r="AI6248" s="12"/>
      <c r="AJ6248" s="12"/>
      <c r="AK6248" s="12"/>
      <c r="AL6248" s="12"/>
      <c r="AM6248" s="12"/>
      <c r="AN6248" s="12"/>
      <c r="AO6248" s="12"/>
      <c r="AP6248" s="12"/>
      <c r="AQ6248" s="12"/>
      <c r="AR6248" s="12"/>
      <c r="AS6248" s="12"/>
      <c r="AT6248" s="12"/>
      <c r="AU6248" s="12"/>
      <c r="AV6248" s="12"/>
      <c r="AW6248" s="12"/>
      <c r="AX6248" s="12"/>
      <c r="AY6248" s="12"/>
      <c r="AZ6248" s="12"/>
      <c r="BA6248" s="12"/>
      <c r="BB6248" s="12"/>
      <c r="BC6248" s="12"/>
      <c r="BD6248" s="12"/>
      <c r="BE6248" s="12"/>
      <c r="BF6248" s="12"/>
      <c r="BG6248" s="12"/>
      <c r="BH6248" s="12"/>
      <c r="BI6248" s="12"/>
      <c r="BJ6248" s="13"/>
      <c r="BK6248" s="13"/>
      <c r="BL6248" s="13"/>
      <c r="BM6248" s="13"/>
      <c r="BN6248" s="13"/>
    </row>
    <row r="6249" spans="4:66" x14ac:dyDescent="0.25">
      <c r="D6249"/>
      <c r="E6249" s="10"/>
      <c r="F6249" s="10"/>
      <c r="G6249" s="10"/>
      <c r="H6249" s="10"/>
      <c r="I6249" s="10"/>
      <c r="J6249" s="10"/>
      <c r="K6249" s="11"/>
      <c r="L6249" s="11"/>
      <c r="M6249" s="12"/>
      <c r="N6249" s="12"/>
      <c r="O6249" s="12"/>
      <c r="P6249" s="12"/>
      <c r="Q6249" s="12"/>
      <c r="R6249" s="12"/>
      <c r="S6249" s="12"/>
      <c r="T6249" s="12"/>
      <c r="U6249" s="12"/>
      <c r="V6249" s="12"/>
      <c r="W6249" s="12"/>
      <c r="X6249" s="12"/>
      <c r="Y6249" s="12"/>
      <c r="Z6249" s="12"/>
      <c r="AA6249" s="12"/>
      <c r="AB6249" s="12"/>
      <c r="AC6249" s="12"/>
      <c r="AD6249" s="12"/>
      <c r="AE6249" s="12"/>
      <c r="AF6249" s="12"/>
      <c r="AG6249" s="12"/>
      <c r="AH6249" s="12"/>
      <c r="AI6249" s="12"/>
      <c r="AJ6249" s="12"/>
      <c r="AK6249" s="12"/>
      <c r="AL6249" s="12"/>
      <c r="AM6249" s="12"/>
      <c r="AN6249" s="12"/>
      <c r="AO6249" s="12"/>
      <c r="AP6249" s="12"/>
      <c r="AQ6249" s="12"/>
      <c r="AR6249" s="12"/>
      <c r="AS6249" s="12"/>
      <c r="AT6249" s="12"/>
      <c r="AU6249" s="12"/>
      <c r="AV6249" s="12"/>
      <c r="AW6249" s="12"/>
      <c r="AX6249" s="12"/>
      <c r="AY6249" s="12"/>
      <c r="AZ6249" s="12"/>
      <c r="BA6249" s="12"/>
      <c r="BB6249" s="12"/>
      <c r="BC6249" s="12"/>
      <c r="BD6249" s="12"/>
      <c r="BE6249" s="12"/>
      <c r="BF6249" s="12"/>
      <c r="BG6249" s="12"/>
      <c r="BH6249" s="12"/>
      <c r="BI6249" s="12"/>
      <c r="BJ6249" s="13"/>
      <c r="BK6249" s="13"/>
      <c r="BL6249" s="13"/>
      <c r="BM6249" s="13"/>
      <c r="BN6249" s="13"/>
    </row>
    <row r="6250" spans="4:66" x14ac:dyDescent="0.25">
      <c r="D6250"/>
      <c r="E6250" s="10"/>
      <c r="F6250" s="10"/>
      <c r="G6250" s="10"/>
      <c r="H6250" s="10"/>
      <c r="I6250" s="10"/>
      <c r="J6250" s="10"/>
      <c r="K6250" s="11"/>
      <c r="L6250" s="11"/>
      <c r="M6250" s="12"/>
      <c r="N6250" s="12"/>
      <c r="O6250" s="12"/>
      <c r="P6250" s="12"/>
      <c r="Q6250" s="12"/>
      <c r="R6250" s="12"/>
      <c r="S6250" s="12"/>
      <c r="T6250" s="12"/>
      <c r="U6250" s="12"/>
      <c r="V6250" s="12"/>
      <c r="W6250" s="12"/>
      <c r="X6250" s="12"/>
      <c r="Y6250" s="12"/>
      <c r="Z6250" s="12"/>
      <c r="AA6250" s="12"/>
      <c r="AB6250" s="12"/>
      <c r="AC6250" s="12"/>
      <c r="AD6250" s="12"/>
      <c r="AE6250" s="12"/>
      <c r="AF6250" s="12"/>
      <c r="AG6250" s="12"/>
      <c r="AH6250" s="12"/>
      <c r="AI6250" s="12"/>
      <c r="AJ6250" s="12"/>
      <c r="AK6250" s="12"/>
      <c r="AL6250" s="12"/>
      <c r="AM6250" s="12"/>
      <c r="AN6250" s="12"/>
      <c r="AO6250" s="12"/>
      <c r="AP6250" s="12"/>
      <c r="AQ6250" s="12"/>
      <c r="AR6250" s="12"/>
      <c r="AS6250" s="12"/>
      <c r="AT6250" s="12"/>
      <c r="AU6250" s="12"/>
      <c r="AV6250" s="12"/>
      <c r="AW6250" s="12"/>
      <c r="AX6250" s="12"/>
      <c r="AY6250" s="12"/>
      <c r="AZ6250" s="12"/>
      <c r="BA6250" s="12"/>
      <c r="BB6250" s="12"/>
      <c r="BC6250" s="12"/>
      <c r="BD6250" s="12"/>
      <c r="BE6250" s="12"/>
      <c r="BF6250" s="12"/>
      <c r="BG6250" s="12"/>
      <c r="BH6250" s="12"/>
      <c r="BI6250" s="12"/>
      <c r="BJ6250" s="13"/>
      <c r="BK6250" s="13"/>
      <c r="BL6250" s="13"/>
      <c r="BM6250" s="13"/>
      <c r="BN6250" s="13"/>
    </row>
    <row r="6251" spans="4:66" x14ac:dyDescent="0.25">
      <c r="D6251"/>
      <c r="E6251" s="10"/>
      <c r="F6251" s="10"/>
      <c r="G6251" s="10"/>
      <c r="H6251" s="10"/>
      <c r="I6251" s="10"/>
      <c r="J6251" s="10"/>
      <c r="K6251" s="11"/>
      <c r="L6251" s="11"/>
      <c r="M6251" s="12"/>
      <c r="N6251" s="12"/>
      <c r="O6251" s="12"/>
      <c r="P6251" s="12"/>
      <c r="Q6251" s="12"/>
      <c r="R6251" s="12"/>
      <c r="S6251" s="12"/>
      <c r="T6251" s="12"/>
      <c r="U6251" s="12"/>
      <c r="V6251" s="12"/>
      <c r="W6251" s="12"/>
      <c r="X6251" s="12"/>
      <c r="Y6251" s="12"/>
      <c r="Z6251" s="12"/>
      <c r="AA6251" s="12"/>
      <c r="AB6251" s="12"/>
      <c r="AC6251" s="12"/>
      <c r="AD6251" s="12"/>
      <c r="AE6251" s="12"/>
      <c r="AF6251" s="12"/>
      <c r="AG6251" s="12"/>
      <c r="AH6251" s="12"/>
      <c r="AI6251" s="12"/>
      <c r="AJ6251" s="12"/>
      <c r="AK6251" s="12"/>
      <c r="AL6251" s="12"/>
      <c r="AM6251" s="12"/>
      <c r="AN6251" s="12"/>
      <c r="AO6251" s="12"/>
      <c r="AP6251" s="12"/>
      <c r="AQ6251" s="12"/>
      <c r="AR6251" s="12"/>
      <c r="AS6251" s="12"/>
      <c r="AT6251" s="12"/>
      <c r="AU6251" s="12"/>
      <c r="AV6251" s="12"/>
      <c r="AW6251" s="12"/>
      <c r="AX6251" s="12"/>
      <c r="AY6251" s="12"/>
      <c r="AZ6251" s="12"/>
      <c r="BA6251" s="12"/>
      <c r="BB6251" s="12"/>
      <c r="BC6251" s="12"/>
      <c r="BD6251" s="12"/>
      <c r="BE6251" s="12"/>
      <c r="BF6251" s="12"/>
      <c r="BG6251" s="12"/>
      <c r="BH6251" s="12"/>
      <c r="BI6251" s="12"/>
      <c r="BJ6251" s="13"/>
      <c r="BK6251" s="13"/>
      <c r="BL6251" s="13"/>
      <c r="BM6251" s="13"/>
      <c r="BN6251" s="13"/>
    </row>
    <row r="6252" spans="4:66" x14ac:dyDescent="0.25">
      <c r="D6252"/>
      <c r="E6252" s="10"/>
      <c r="F6252" s="10"/>
      <c r="G6252" s="10"/>
      <c r="H6252" s="10"/>
      <c r="I6252" s="10"/>
      <c r="J6252" s="10"/>
      <c r="K6252" s="11"/>
      <c r="L6252" s="11"/>
      <c r="M6252" s="12"/>
      <c r="N6252" s="12"/>
      <c r="O6252" s="12"/>
      <c r="P6252" s="12"/>
      <c r="Q6252" s="12"/>
      <c r="R6252" s="12"/>
      <c r="S6252" s="12"/>
      <c r="T6252" s="12"/>
      <c r="U6252" s="12"/>
      <c r="V6252" s="12"/>
      <c r="W6252" s="12"/>
      <c r="X6252" s="12"/>
      <c r="Y6252" s="12"/>
      <c r="Z6252" s="12"/>
      <c r="AA6252" s="12"/>
      <c r="AB6252" s="12"/>
      <c r="AC6252" s="12"/>
      <c r="AD6252" s="12"/>
      <c r="AE6252" s="12"/>
      <c r="AF6252" s="12"/>
      <c r="AG6252" s="12"/>
      <c r="AH6252" s="12"/>
      <c r="AI6252" s="12"/>
      <c r="AJ6252" s="12"/>
      <c r="AK6252" s="12"/>
      <c r="AL6252" s="12"/>
      <c r="AM6252" s="12"/>
      <c r="AN6252" s="12"/>
      <c r="AO6252" s="12"/>
      <c r="AP6252" s="12"/>
      <c r="AQ6252" s="12"/>
      <c r="AR6252" s="12"/>
      <c r="AS6252" s="12"/>
      <c r="AT6252" s="12"/>
      <c r="AU6252" s="12"/>
      <c r="AV6252" s="12"/>
      <c r="AW6252" s="12"/>
      <c r="AX6252" s="12"/>
      <c r="AY6252" s="12"/>
      <c r="AZ6252" s="12"/>
      <c r="BA6252" s="12"/>
      <c r="BB6252" s="12"/>
      <c r="BC6252" s="12"/>
      <c r="BD6252" s="12"/>
      <c r="BE6252" s="12"/>
      <c r="BF6252" s="12"/>
      <c r="BG6252" s="12"/>
      <c r="BH6252" s="12"/>
      <c r="BI6252" s="12"/>
      <c r="BJ6252" s="13"/>
      <c r="BK6252" s="13"/>
      <c r="BL6252" s="13"/>
      <c r="BM6252" s="13"/>
      <c r="BN6252" s="13"/>
    </row>
    <row r="6253" spans="4:66" x14ac:dyDescent="0.25">
      <c r="D6253"/>
      <c r="E6253" s="10"/>
      <c r="F6253" s="10"/>
      <c r="G6253" s="10"/>
      <c r="H6253" s="10"/>
      <c r="I6253" s="10"/>
      <c r="J6253" s="10"/>
      <c r="K6253" s="11"/>
      <c r="L6253" s="11"/>
      <c r="M6253" s="12"/>
      <c r="N6253" s="12"/>
      <c r="O6253" s="12"/>
      <c r="P6253" s="12"/>
      <c r="Q6253" s="12"/>
      <c r="R6253" s="12"/>
      <c r="S6253" s="12"/>
      <c r="T6253" s="12"/>
      <c r="U6253" s="12"/>
      <c r="V6253" s="12"/>
      <c r="W6253" s="12"/>
      <c r="X6253" s="12"/>
      <c r="Y6253" s="12"/>
      <c r="Z6253" s="12"/>
      <c r="AA6253" s="12"/>
      <c r="AB6253" s="12"/>
      <c r="AC6253" s="12"/>
      <c r="AD6253" s="12"/>
      <c r="AE6253" s="12"/>
      <c r="AF6253" s="12"/>
      <c r="AG6253" s="12"/>
      <c r="AH6253" s="12"/>
      <c r="AI6253" s="12"/>
      <c r="AJ6253" s="12"/>
      <c r="AK6253" s="12"/>
      <c r="AL6253" s="12"/>
      <c r="AM6253" s="12"/>
      <c r="AN6253" s="12"/>
      <c r="AO6253" s="12"/>
      <c r="AP6253" s="12"/>
      <c r="AQ6253" s="12"/>
      <c r="AR6253" s="12"/>
      <c r="AS6253" s="12"/>
      <c r="AT6253" s="12"/>
      <c r="AU6253" s="12"/>
      <c r="AV6253" s="12"/>
      <c r="AW6253" s="12"/>
      <c r="AX6253" s="12"/>
      <c r="AY6253" s="12"/>
      <c r="AZ6253" s="12"/>
      <c r="BA6253" s="12"/>
      <c r="BB6253" s="12"/>
      <c r="BC6253" s="12"/>
      <c r="BD6253" s="12"/>
      <c r="BE6253" s="12"/>
      <c r="BF6253" s="12"/>
      <c r="BG6253" s="12"/>
      <c r="BH6253" s="12"/>
      <c r="BI6253" s="12"/>
      <c r="BJ6253" s="13"/>
      <c r="BK6253" s="13"/>
      <c r="BL6253" s="13"/>
      <c r="BM6253" s="13"/>
      <c r="BN6253" s="13"/>
    </row>
    <row r="6254" spans="4:66" x14ac:dyDescent="0.25">
      <c r="D6254"/>
      <c r="E6254" s="10"/>
      <c r="F6254" s="10"/>
      <c r="G6254" s="10"/>
      <c r="H6254" s="10"/>
      <c r="I6254" s="10"/>
      <c r="J6254" s="10"/>
      <c r="K6254" s="11"/>
      <c r="L6254" s="11"/>
      <c r="M6254" s="12"/>
      <c r="N6254" s="12"/>
      <c r="O6254" s="12"/>
      <c r="P6254" s="12"/>
      <c r="Q6254" s="12"/>
      <c r="R6254" s="12"/>
      <c r="S6254" s="12"/>
      <c r="T6254" s="12"/>
      <c r="U6254" s="12"/>
      <c r="V6254" s="12"/>
      <c r="W6254" s="12"/>
      <c r="X6254" s="12"/>
      <c r="Y6254" s="12"/>
      <c r="Z6254" s="12"/>
      <c r="AA6254" s="12"/>
      <c r="AB6254" s="12"/>
      <c r="AC6254" s="12"/>
      <c r="AD6254" s="12"/>
      <c r="AE6254" s="12"/>
      <c r="AF6254" s="12"/>
      <c r="AG6254" s="12"/>
      <c r="AH6254" s="12"/>
      <c r="AI6254" s="12"/>
      <c r="AJ6254" s="12"/>
      <c r="AK6254" s="12"/>
      <c r="AL6254" s="12"/>
      <c r="AM6254" s="12"/>
      <c r="AN6254" s="12"/>
      <c r="AO6254" s="12"/>
      <c r="AP6254" s="12"/>
      <c r="AQ6254" s="12"/>
      <c r="AR6254" s="12"/>
      <c r="AS6254" s="12"/>
      <c r="AT6254" s="12"/>
      <c r="AU6254" s="12"/>
      <c r="AV6254" s="12"/>
      <c r="AW6254" s="12"/>
      <c r="AX6254" s="12"/>
      <c r="AY6254" s="12"/>
      <c r="AZ6254" s="12"/>
      <c r="BA6254" s="12"/>
      <c r="BB6254" s="12"/>
      <c r="BC6254" s="12"/>
      <c r="BD6254" s="12"/>
      <c r="BE6254" s="12"/>
      <c r="BF6254" s="12"/>
      <c r="BG6254" s="12"/>
      <c r="BH6254" s="12"/>
      <c r="BI6254" s="12"/>
      <c r="BJ6254" s="13"/>
      <c r="BK6254" s="13"/>
      <c r="BL6254" s="13"/>
      <c r="BM6254" s="13"/>
      <c r="BN6254" s="13"/>
    </row>
    <row r="6255" spans="4:66" x14ac:dyDescent="0.25">
      <c r="D6255"/>
      <c r="E6255" s="10"/>
      <c r="F6255" s="10"/>
      <c r="G6255" s="10"/>
      <c r="H6255" s="10"/>
      <c r="I6255" s="10"/>
      <c r="J6255" s="10"/>
      <c r="K6255" s="11"/>
      <c r="L6255" s="11"/>
      <c r="M6255" s="12"/>
      <c r="N6255" s="12"/>
      <c r="O6255" s="12"/>
      <c r="P6255" s="12"/>
      <c r="Q6255" s="12"/>
      <c r="R6255" s="12"/>
      <c r="S6255" s="12"/>
      <c r="T6255" s="12"/>
      <c r="U6255" s="12"/>
      <c r="V6255" s="12"/>
      <c r="W6255" s="12"/>
      <c r="X6255" s="12"/>
      <c r="Y6255" s="12"/>
      <c r="Z6255" s="12"/>
      <c r="AA6255" s="12"/>
      <c r="AB6255" s="12"/>
      <c r="AC6255" s="12"/>
      <c r="AD6255" s="12"/>
      <c r="AE6255" s="12"/>
      <c r="AF6255" s="12"/>
      <c r="AG6255" s="12"/>
      <c r="AH6255" s="12"/>
      <c r="AI6255" s="12"/>
      <c r="AJ6255" s="12"/>
      <c r="AK6255" s="12"/>
      <c r="AL6255" s="12"/>
      <c r="AM6255" s="12"/>
      <c r="AN6255" s="12"/>
      <c r="AO6255" s="12"/>
      <c r="AP6255" s="12"/>
      <c r="AQ6255" s="12"/>
      <c r="AR6255" s="12"/>
      <c r="AS6255" s="12"/>
      <c r="AT6255" s="12"/>
      <c r="AU6255" s="12"/>
      <c r="AV6255" s="12"/>
      <c r="AW6255" s="12"/>
      <c r="AX6255" s="12"/>
      <c r="AY6255" s="12"/>
      <c r="AZ6255" s="12"/>
      <c r="BA6255" s="12"/>
      <c r="BB6255" s="12"/>
      <c r="BC6255" s="12"/>
      <c r="BD6255" s="12"/>
      <c r="BE6255" s="12"/>
      <c r="BF6255" s="12"/>
      <c r="BG6255" s="12"/>
      <c r="BH6255" s="12"/>
      <c r="BI6255" s="12"/>
      <c r="BJ6255" s="13"/>
      <c r="BK6255" s="13"/>
      <c r="BL6255" s="13"/>
      <c r="BM6255" s="13"/>
      <c r="BN6255" s="13"/>
    </row>
    <row r="6256" spans="4:66" x14ac:dyDescent="0.25">
      <c r="D6256"/>
      <c r="E6256" s="10"/>
      <c r="F6256" s="10"/>
      <c r="G6256" s="10"/>
      <c r="H6256" s="10"/>
      <c r="I6256" s="10"/>
      <c r="J6256" s="10"/>
      <c r="K6256" s="11"/>
      <c r="L6256" s="11"/>
      <c r="M6256" s="12"/>
      <c r="N6256" s="12"/>
      <c r="O6256" s="12"/>
      <c r="P6256" s="12"/>
      <c r="Q6256" s="12"/>
      <c r="R6256" s="12"/>
      <c r="S6256" s="12"/>
      <c r="T6256" s="12"/>
      <c r="U6256" s="12"/>
      <c r="V6256" s="12"/>
      <c r="W6256" s="12"/>
      <c r="X6256" s="12"/>
      <c r="Y6256" s="12"/>
      <c r="Z6256" s="12"/>
      <c r="AA6256" s="12"/>
      <c r="AB6256" s="12"/>
      <c r="AC6256" s="12"/>
      <c r="AD6256" s="12"/>
      <c r="AE6256" s="12"/>
      <c r="AF6256" s="12"/>
      <c r="AG6256" s="12"/>
      <c r="AH6256" s="12"/>
      <c r="AI6256" s="12"/>
      <c r="AJ6256" s="12"/>
      <c r="AK6256" s="12"/>
      <c r="AL6256" s="12"/>
      <c r="AM6256" s="12"/>
      <c r="AN6256" s="12"/>
      <c r="AO6256" s="12"/>
      <c r="AP6256" s="12"/>
      <c r="AQ6256" s="12"/>
      <c r="AR6256" s="12"/>
      <c r="AS6256" s="12"/>
      <c r="AT6256" s="12"/>
      <c r="AU6256" s="12"/>
      <c r="AV6256" s="12"/>
      <c r="AW6256" s="12"/>
      <c r="AX6256" s="12"/>
      <c r="AY6256" s="12"/>
      <c r="AZ6256" s="12"/>
      <c r="BA6256" s="12"/>
      <c r="BB6256" s="12"/>
      <c r="BC6256" s="12"/>
      <c r="BD6256" s="12"/>
      <c r="BE6256" s="12"/>
      <c r="BF6256" s="12"/>
      <c r="BG6256" s="12"/>
      <c r="BH6256" s="12"/>
      <c r="BI6256" s="12"/>
      <c r="BJ6256" s="13"/>
      <c r="BK6256" s="13"/>
      <c r="BL6256" s="13"/>
      <c r="BM6256" s="13"/>
      <c r="BN6256" s="13"/>
    </row>
    <row r="6257" spans="4:66" x14ac:dyDescent="0.25">
      <c r="D6257"/>
      <c r="E6257" s="10"/>
      <c r="F6257" s="10"/>
      <c r="G6257" s="10"/>
      <c r="H6257" s="10"/>
      <c r="I6257" s="10"/>
      <c r="J6257" s="10"/>
      <c r="K6257" s="11"/>
      <c r="L6257" s="11"/>
      <c r="M6257" s="12"/>
      <c r="N6257" s="12"/>
      <c r="O6257" s="12"/>
      <c r="P6257" s="12"/>
      <c r="Q6257" s="12"/>
      <c r="R6257" s="12"/>
      <c r="S6257" s="12"/>
      <c r="T6257" s="12"/>
      <c r="U6257" s="12"/>
      <c r="V6257" s="12"/>
      <c r="W6257" s="12"/>
      <c r="X6257" s="12"/>
      <c r="Y6257" s="12"/>
      <c r="Z6257" s="12"/>
      <c r="AA6257" s="12"/>
      <c r="AB6257" s="12"/>
      <c r="AC6257" s="12"/>
      <c r="AD6257" s="12"/>
      <c r="AE6257" s="12"/>
      <c r="AF6257" s="12"/>
      <c r="AG6257" s="12"/>
      <c r="AH6257" s="12"/>
      <c r="AI6257" s="12"/>
      <c r="AJ6257" s="12"/>
      <c r="AK6257" s="12"/>
      <c r="AL6257" s="12"/>
      <c r="AM6257" s="12"/>
      <c r="AN6257" s="12"/>
      <c r="AO6257" s="12"/>
      <c r="AP6257" s="12"/>
      <c r="AQ6257" s="12"/>
      <c r="AR6257" s="12"/>
      <c r="AS6257" s="12"/>
      <c r="AT6257" s="12"/>
      <c r="AU6257" s="12"/>
      <c r="AV6257" s="12"/>
      <c r="AW6257" s="12"/>
      <c r="AX6257" s="12"/>
      <c r="AY6257" s="12"/>
      <c r="AZ6257" s="12"/>
      <c r="BA6257" s="12"/>
      <c r="BB6257" s="12"/>
      <c r="BC6257" s="12"/>
      <c r="BD6257" s="12"/>
      <c r="BE6257" s="12"/>
      <c r="BF6257" s="12"/>
      <c r="BG6257" s="12"/>
      <c r="BH6257" s="12"/>
      <c r="BI6257" s="12"/>
      <c r="BJ6257" s="13"/>
      <c r="BK6257" s="13"/>
      <c r="BL6257" s="13"/>
      <c r="BM6257" s="13"/>
      <c r="BN6257" s="13"/>
    </row>
    <row r="6258" spans="4:66" x14ac:dyDescent="0.25">
      <c r="D6258"/>
      <c r="E6258" s="10"/>
      <c r="F6258" s="10"/>
      <c r="G6258" s="10"/>
      <c r="H6258" s="10"/>
      <c r="I6258" s="10"/>
      <c r="J6258" s="10"/>
      <c r="K6258" s="11"/>
      <c r="L6258" s="11"/>
      <c r="M6258" s="12"/>
      <c r="N6258" s="12"/>
      <c r="O6258" s="12"/>
      <c r="P6258" s="12"/>
      <c r="Q6258" s="12"/>
      <c r="R6258" s="12"/>
      <c r="S6258" s="12"/>
      <c r="T6258" s="12"/>
      <c r="U6258" s="12"/>
      <c r="V6258" s="12"/>
      <c r="W6258" s="12"/>
      <c r="X6258" s="12"/>
      <c r="Y6258" s="12"/>
      <c r="Z6258" s="12"/>
      <c r="AA6258" s="12"/>
      <c r="AB6258" s="12"/>
      <c r="AC6258" s="12"/>
      <c r="AD6258" s="12"/>
      <c r="AE6258" s="12"/>
      <c r="AF6258" s="12"/>
      <c r="AG6258" s="12"/>
      <c r="AH6258" s="12"/>
      <c r="AI6258" s="12"/>
      <c r="AJ6258" s="12"/>
      <c r="AK6258" s="12"/>
      <c r="AL6258" s="12"/>
      <c r="AM6258" s="12"/>
      <c r="AN6258" s="12"/>
      <c r="AO6258" s="12"/>
      <c r="AP6258" s="12"/>
      <c r="AQ6258" s="12"/>
      <c r="AR6258" s="12"/>
      <c r="AS6258" s="12"/>
      <c r="AT6258" s="12"/>
      <c r="AU6258" s="12"/>
      <c r="AV6258" s="12"/>
      <c r="AW6258" s="12"/>
      <c r="AX6258" s="12"/>
      <c r="AY6258" s="12"/>
      <c r="AZ6258" s="12"/>
      <c r="BA6258" s="12"/>
      <c r="BB6258" s="12"/>
      <c r="BC6258" s="12"/>
      <c r="BD6258" s="12"/>
      <c r="BE6258" s="12"/>
      <c r="BF6258" s="12"/>
      <c r="BG6258" s="12"/>
      <c r="BH6258" s="12"/>
      <c r="BI6258" s="12"/>
      <c r="BJ6258" s="13"/>
      <c r="BK6258" s="13"/>
      <c r="BL6258" s="13"/>
      <c r="BM6258" s="13"/>
      <c r="BN6258" s="13"/>
    </row>
    <row r="6259" spans="4:66" x14ac:dyDescent="0.25">
      <c r="D6259"/>
      <c r="E6259" s="10"/>
      <c r="F6259" s="10"/>
      <c r="G6259" s="10"/>
      <c r="H6259" s="10"/>
      <c r="I6259" s="10"/>
      <c r="J6259" s="10"/>
      <c r="K6259" s="11"/>
      <c r="L6259" s="11"/>
      <c r="M6259" s="12"/>
      <c r="N6259" s="12"/>
      <c r="O6259" s="12"/>
      <c r="P6259" s="12"/>
      <c r="Q6259" s="12"/>
      <c r="R6259" s="12"/>
      <c r="S6259" s="12"/>
      <c r="T6259" s="12"/>
      <c r="U6259" s="12"/>
      <c r="V6259" s="12"/>
      <c r="W6259" s="12"/>
      <c r="X6259" s="12"/>
      <c r="Y6259" s="12"/>
      <c r="Z6259" s="12"/>
      <c r="AA6259" s="12"/>
      <c r="AB6259" s="12"/>
      <c r="AC6259" s="12"/>
      <c r="AD6259" s="12"/>
      <c r="AE6259" s="12"/>
      <c r="AF6259" s="12"/>
      <c r="AG6259" s="12"/>
      <c r="AH6259" s="12"/>
      <c r="AI6259" s="12"/>
      <c r="AJ6259" s="12"/>
      <c r="AK6259" s="12"/>
      <c r="AL6259" s="12"/>
      <c r="AM6259" s="12"/>
      <c r="AN6259" s="12"/>
      <c r="AO6259" s="12"/>
      <c r="AP6259" s="12"/>
      <c r="AQ6259" s="12"/>
      <c r="AR6259" s="12"/>
      <c r="AS6259" s="12"/>
      <c r="AT6259" s="12"/>
      <c r="AU6259" s="12"/>
      <c r="AV6259" s="12"/>
      <c r="AW6259" s="12"/>
      <c r="AX6259" s="12"/>
      <c r="AY6259" s="12"/>
      <c r="AZ6259" s="12"/>
      <c r="BA6259" s="12"/>
      <c r="BB6259" s="12"/>
      <c r="BC6259" s="12"/>
      <c r="BD6259" s="12"/>
      <c r="BE6259" s="12"/>
      <c r="BF6259" s="12"/>
      <c r="BG6259" s="12"/>
      <c r="BH6259" s="12"/>
      <c r="BI6259" s="12"/>
      <c r="BJ6259" s="13"/>
      <c r="BK6259" s="13"/>
      <c r="BL6259" s="13"/>
      <c r="BM6259" s="13"/>
      <c r="BN6259" s="13"/>
    </row>
    <row r="6260" spans="4:66" x14ac:dyDescent="0.25">
      <c r="D6260"/>
      <c r="E6260" s="10"/>
      <c r="F6260" s="10"/>
      <c r="G6260" s="10"/>
      <c r="H6260" s="10"/>
      <c r="I6260" s="10"/>
      <c r="J6260" s="10"/>
      <c r="K6260" s="11"/>
      <c r="L6260" s="11"/>
      <c r="M6260" s="12"/>
      <c r="N6260" s="12"/>
      <c r="O6260" s="12"/>
      <c r="P6260" s="12"/>
      <c r="Q6260" s="12"/>
      <c r="R6260" s="12"/>
      <c r="S6260" s="12"/>
      <c r="T6260" s="12"/>
      <c r="U6260" s="12"/>
      <c r="V6260" s="12"/>
      <c r="W6260" s="12"/>
      <c r="X6260" s="12"/>
      <c r="Y6260" s="12"/>
      <c r="Z6260" s="12"/>
      <c r="AA6260" s="12"/>
      <c r="AB6260" s="12"/>
      <c r="AC6260" s="12"/>
      <c r="AD6260" s="12"/>
      <c r="AE6260" s="12"/>
      <c r="AF6260" s="12"/>
      <c r="AG6260" s="12"/>
      <c r="AH6260" s="12"/>
      <c r="AI6260" s="12"/>
      <c r="AJ6260" s="12"/>
      <c r="AK6260" s="12"/>
      <c r="AL6260" s="12"/>
      <c r="AM6260" s="12"/>
      <c r="AN6260" s="12"/>
      <c r="AO6260" s="12"/>
      <c r="AP6260" s="12"/>
      <c r="AQ6260" s="12"/>
      <c r="AR6260" s="12"/>
      <c r="AS6260" s="12"/>
      <c r="AT6260" s="12"/>
      <c r="AU6260" s="12"/>
      <c r="AV6260" s="12"/>
      <c r="AW6260" s="12"/>
      <c r="AX6260" s="12"/>
      <c r="AY6260" s="12"/>
      <c r="AZ6260" s="12"/>
      <c r="BA6260" s="12"/>
      <c r="BB6260" s="12"/>
      <c r="BC6260" s="12"/>
      <c r="BD6260" s="12"/>
      <c r="BE6260" s="12"/>
      <c r="BF6260" s="12"/>
      <c r="BG6260" s="12"/>
      <c r="BH6260" s="12"/>
      <c r="BI6260" s="12"/>
      <c r="BJ6260" s="13"/>
      <c r="BK6260" s="13"/>
      <c r="BL6260" s="13"/>
      <c r="BM6260" s="13"/>
      <c r="BN6260" s="13"/>
    </row>
    <row r="6261" spans="4:66" x14ac:dyDescent="0.25">
      <c r="D6261"/>
      <c r="E6261" s="10"/>
      <c r="F6261" s="10"/>
      <c r="G6261" s="10"/>
      <c r="H6261" s="10"/>
      <c r="I6261" s="10"/>
      <c r="J6261" s="10"/>
      <c r="K6261" s="11"/>
      <c r="L6261" s="11"/>
      <c r="M6261" s="12"/>
      <c r="N6261" s="12"/>
      <c r="O6261" s="12"/>
      <c r="P6261" s="12"/>
      <c r="Q6261" s="12"/>
      <c r="R6261" s="12"/>
      <c r="S6261" s="12"/>
      <c r="T6261" s="12"/>
      <c r="U6261" s="12"/>
      <c r="V6261" s="12"/>
      <c r="W6261" s="12"/>
      <c r="X6261" s="12"/>
      <c r="Y6261" s="12"/>
      <c r="Z6261" s="12"/>
      <c r="AA6261" s="12"/>
      <c r="AB6261" s="12"/>
      <c r="AC6261" s="12"/>
      <c r="AD6261" s="12"/>
      <c r="AE6261" s="12"/>
      <c r="AF6261" s="12"/>
      <c r="AG6261" s="12"/>
      <c r="AH6261" s="12"/>
      <c r="AI6261" s="12"/>
      <c r="AJ6261" s="12"/>
      <c r="AK6261" s="12"/>
      <c r="AL6261" s="12"/>
      <c r="AM6261" s="12"/>
      <c r="AN6261" s="12"/>
      <c r="AO6261" s="12"/>
      <c r="AP6261" s="12"/>
      <c r="AQ6261" s="12"/>
      <c r="AR6261" s="12"/>
      <c r="AS6261" s="12"/>
      <c r="AT6261" s="12"/>
      <c r="AU6261" s="12"/>
      <c r="AV6261" s="12"/>
      <c r="AW6261" s="12"/>
      <c r="AX6261" s="12"/>
      <c r="AY6261" s="12"/>
      <c r="AZ6261" s="12"/>
      <c r="BA6261" s="12"/>
      <c r="BB6261" s="12"/>
      <c r="BC6261" s="12"/>
      <c r="BD6261" s="12"/>
      <c r="BE6261" s="12"/>
      <c r="BF6261" s="12"/>
      <c r="BG6261" s="12"/>
      <c r="BH6261" s="12"/>
      <c r="BI6261" s="12"/>
      <c r="BJ6261" s="13"/>
      <c r="BK6261" s="13"/>
      <c r="BL6261" s="13"/>
      <c r="BM6261" s="13"/>
      <c r="BN6261" s="13"/>
    </row>
    <row r="6262" spans="4:66" x14ac:dyDescent="0.25">
      <c r="D6262"/>
      <c r="E6262" s="10"/>
      <c r="F6262" s="10"/>
      <c r="G6262" s="10"/>
      <c r="H6262" s="10"/>
      <c r="I6262" s="10"/>
      <c r="J6262" s="10"/>
      <c r="K6262" s="11"/>
      <c r="L6262" s="11"/>
      <c r="M6262" s="12"/>
      <c r="N6262" s="12"/>
      <c r="O6262" s="12"/>
      <c r="P6262" s="12"/>
      <c r="Q6262" s="12"/>
      <c r="R6262" s="12"/>
      <c r="S6262" s="12"/>
      <c r="T6262" s="12"/>
      <c r="U6262" s="12"/>
      <c r="V6262" s="12"/>
      <c r="W6262" s="12"/>
      <c r="X6262" s="12"/>
      <c r="Y6262" s="12"/>
      <c r="Z6262" s="12"/>
      <c r="AA6262" s="12"/>
      <c r="AB6262" s="12"/>
      <c r="AC6262" s="12"/>
      <c r="AD6262" s="12"/>
      <c r="AE6262" s="12"/>
      <c r="AF6262" s="12"/>
      <c r="AG6262" s="12"/>
      <c r="AH6262" s="12"/>
      <c r="AI6262" s="12"/>
      <c r="AJ6262" s="12"/>
      <c r="AK6262" s="12"/>
      <c r="AL6262" s="12"/>
      <c r="AM6262" s="12"/>
      <c r="AN6262" s="12"/>
      <c r="AO6262" s="12"/>
      <c r="AP6262" s="12"/>
      <c r="AQ6262" s="12"/>
      <c r="AR6262" s="12"/>
      <c r="AS6262" s="12"/>
      <c r="AT6262" s="12"/>
      <c r="AU6262" s="12"/>
      <c r="AV6262" s="12"/>
      <c r="AW6262" s="12"/>
      <c r="AX6262" s="12"/>
      <c r="AY6262" s="12"/>
      <c r="AZ6262" s="12"/>
      <c r="BA6262" s="12"/>
      <c r="BB6262" s="12"/>
      <c r="BC6262" s="12"/>
      <c r="BD6262" s="12"/>
      <c r="BE6262" s="12"/>
      <c r="BF6262" s="12"/>
      <c r="BG6262" s="12"/>
      <c r="BH6262" s="12"/>
      <c r="BI6262" s="12"/>
      <c r="BJ6262" s="13"/>
      <c r="BK6262" s="13"/>
      <c r="BL6262" s="13"/>
      <c r="BM6262" s="13"/>
      <c r="BN6262" s="13"/>
    </row>
    <row r="6263" spans="4:66" x14ac:dyDescent="0.25">
      <c r="D6263"/>
      <c r="E6263" s="10"/>
      <c r="F6263" s="10"/>
      <c r="G6263" s="10"/>
      <c r="H6263" s="10"/>
      <c r="I6263" s="10"/>
      <c r="J6263" s="10"/>
      <c r="K6263" s="11"/>
      <c r="L6263" s="11"/>
      <c r="M6263" s="12"/>
      <c r="N6263" s="12"/>
      <c r="O6263" s="12"/>
      <c r="P6263" s="12"/>
      <c r="Q6263" s="12"/>
      <c r="R6263" s="12"/>
      <c r="S6263" s="12"/>
      <c r="T6263" s="12"/>
      <c r="U6263" s="12"/>
      <c r="V6263" s="12"/>
      <c r="W6263" s="12"/>
      <c r="X6263" s="12"/>
      <c r="Y6263" s="12"/>
      <c r="Z6263" s="12"/>
      <c r="AA6263" s="12"/>
      <c r="AB6263" s="12"/>
      <c r="AC6263" s="12"/>
      <c r="AD6263" s="12"/>
      <c r="AE6263" s="12"/>
      <c r="AF6263" s="12"/>
      <c r="AG6263" s="12"/>
      <c r="AH6263" s="12"/>
      <c r="AI6263" s="12"/>
      <c r="AJ6263" s="12"/>
      <c r="AK6263" s="12"/>
      <c r="AL6263" s="12"/>
      <c r="AM6263" s="12"/>
      <c r="AN6263" s="12"/>
      <c r="AO6263" s="12"/>
      <c r="AP6263" s="12"/>
      <c r="AQ6263" s="12"/>
      <c r="AR6263" s="12"/>
      <c r="AS6263" s="12"/>
      <c r="AT6263" s="12"/>
      <c r="AU6263" s="12"/>
      <c r="AV6263" s="12"/>
      <c r="AW6263" s="12"/>
      <c r="AX6263" s="12"/>
      <c r="AY6263" s="12"/>
      <c r="AZ6263" s="12"/>
      <c r="BA6263" s="12"/>
      <c r="BB6263" s="12"/>
      <c r="BC6263" s="12"/>
      <c r="BD6263" s="12"/>
      <c r="BE6263" s="12"/>
      <c r="BF6263" s="12"/>
      <c r="BG6263" s="12"/>
      <c r="BH6263" s="12"/>
      <c r="BI6263" s="12"/>
      <c r="BJ6263" s="13"/>
      <c r="BK6263" s="13"/>
      <c r="BL6263" s="13"/>
      <c r="BM6263" s="13"/>
      <c r="BN6263" s="13"/>
    </row>
    <row r="6264" spans="4:66" x14ac:dyDescent="0.25">
      <c r="D6264"/>
      <c r="E6264" s="10"/>
      <c r="F6264" s="10"/>
      <c r="G6264" s="10"/>
      <c r="H6264" s="10"/>
      <c r="I6264" s="10"/>
      <c r="J6264" s="10"/>
      <c r="K6264" s="11"/>
      <c r="L6264" s="11"/>
      <c r="M6264" s="12"/>
      <c r="N6264" s="12"/>
      <c r="O6264" s="12"/>
      <c r="P6264" s="12"/>
      <c r="Q6264" s="12"/>
      <c r="R6264" s="12"/>
      <c r="S6264" s="12"/>
      <c r="T6264" s="12"/>
      <c r="U6264" s="12"/>
      <c r="V6264" s="12"/>
      <c r="W6264" s="12"/>
      <c r="X6264" s="12"/>
      <c r="Y6264" s="12"/>
      <c r="Z6264" s="12"/>
      <c r="AA6264" s="12"/>
      <c r="AB6264" s="12"/>
      <c r="AC6264" s="12"/>
      <c r="AD6264" s="12"/>
      <c r="AE6264" s="12"/>
      <c r="AF6264" s="12"/>
      <c r="AG6264" s="12"/>
      <c r="AH6264" s="12"/>
      <c r="AI6264" s="12"/>
      <c r="AJ6264" s="12"/>
      <c r="AK6264" s="12"/>
      <c r="AL6264" s="12"/>
      <c r="AM6264" s="12"/>
      <c r="AN6264" s="12"/>
      <c r="AO6264" s="12"/>
      <c r="AP6264" s="12"/>
      <c r="AQ6264" s="12"/>
      <c r="AR6264" s="12"/>
      <c r="AS6264" s="12"/>
      <c r="AT6264" s="12"/>
      <c r="AU6264" s="12"/>
      <c r="AV6264" s="12"/>
      <c r="AW6264" s="12"/>
      <c r="AX6264" s="12"/>
      <c r="AY6264" s="12"/>
      <c r="AZ6264" s="12"/>
      <c r="BA6264" s="12"/>
      <c r="BB6264" s="12"/>
      <c r="BC6264" s="12"/>
      <c r="BD6264" s="12"/>
      <c r="BE6264" s="12"/>
      <c r="BF6264" s="12"/>
      <c r="BG6264" s="12"/>
      <c r="BH6264" s="12"/>
      <c r="BI6264" s="12"/>
      <c r="BJ6264" s="13"/>
      <c r="BK6264" s="13"/>
      <c r="BL6264" s="13"/>
      <c r="BM6264" s="13"/>
      <c r="BN6264" s="13"/>
    </row>
    <row r="6265" spans="4:66" x14ac:dyDescent="0.25">
      <c r="D6265"/>
      <c r="E6265" s="10"/>
      <c r="F6265" s="10"/>
      <c r="G6265" s="10"/>
      <c r="H6265" s="10"/>
      <c r="I6265" s="10"/>
      <c r="J6265" s="10"/>
      <c r="K6265" s="11"/>
      <c r="L6265" s="11"/>
      <c r="M6265" s="12"/>
      <c r="N6265" s="12"/>
      <c r="O6265" s="12"/>
      <c r="P6265" s="12"/>
      <c r="Q6265" s="12"/>
      <c r="R6265" s="12"/>
      <c r="S6265" s="12"/>
      <c r="T6265" s="12"/>
      <c r="U6265" s="12"/>
      <c r="V6265" s="12"/>
      <c r="W6265" s="12"/>
      <c r="X6265" s="12"/>
      <c r="Y6265" s="12"/>
      <c r="Z6265" s="12"/>
      <c r="AA6265" s="12"/>
      <c r="AB6265" s="12"/>
      <c r="AC6265" s="12"/>
      <c r="AD6265" s="12"/>
      <c r="AE6265" s="12"/>
      <c r="AF6265" s="12"/>
      <c r="AG6265" s="12"/>
      <c r="AH6265" s="12"/>
      <c r="AI6265" s="12"/>
      <c r="AJ6265" s="12"/>
      <c r="AK6265" s="12"/>
      <c r="AL6265" s="12"/>
      <c r="AM6265" s="12"/>
      <c r="AN6265" s="12"/>
      <c r="AO6265" s="12"/>
      <c r="AP6265" s="12"/>
      <c r="AQ6265" s="12"/>
      <c r="AR6265" s="12"/>
      <c r="AS6265" s="12"/>
      <c r="AT6265" s="12"/>
      <c r="AU6265" s="12"/>
      <c r="AV6265" s="12"/>
      <c r="AW6265" s="12"/>
      <c r="AX6265" s="12"/>
      <c r="AY6265" s="12"/>
      <c r="AZ6265" s="12"/>
      <c r="BA6265" s="12"/>
      <c r="BB6265" s="12"/>
      <c r="BC6265" s="12"/>
      <c r="BD6265" s="12"/>
      <c r="BE6265" s="12"/>
      <c r="BF6265" s="12"/>
      <c r="BG6265" s="12"/>
      <c r="BH6265" s="12"/>
      <c r="BI6265" s="12"/>
      <c r="BJ6265" s="13"/>
      <c r="BK6265" s="13"/>
      <c r="BL6265" s="13"/>
      <c r="BM6265" s="13"/>
      <c r="BN6265" s="13"/>
    </row>
    <row r="6266" spans="4:66" x14ac:dyDescent="0.25">
      <c r="D6266"/>
      <c r="E6266" s="10"/>
      <c r="F6266" s="10"/>
      <c r="G6266" s="10"/>
      <c r="H6266" s="10"/>
      <c r="I6266" s="10"/>
      <c r="J6266" s="10"/>
      <c r="K6266" s="11"/>
      <c r="L6266" s="11"/>
      <c r="M6266" s="12"/>
      <c r="N6266" s="12"/>
      <c r="O6266" s="12"/>
      <c r="P6266" s="12"/>
      <c r="Q6266" s="12"/>
      <c r="R6266" s="12"/>
      <c r="S6266" s="12"/>
      <c r="T6266" s="12"/>
      <c r="U6266" s="12"/>
      <c r="V6266" s="12"/>
      <c r="W6266" s="12"/>
      <c r="X6266" s="12"/>
      <c r="Y6266" s="12"/>
      <c r="Z6266" s="12"/>
      <c r="AA6266" s="12"/>
      <c r="AB6266" s="12"/>
      <c r="AC6266" s="12"/>
      <c r="AD6266" s="12"/>
      <c r="AE6266" s="12"/>
      <c r="AF6266" s="12"/>
      <c r="AG6266" s="12"/>
      <c r="AH6266" s="12"/>
      <c r="AI6266" s="12"/>
      <c r="AJ6266" s="12"/>
      <c r="AK6266" s="12"/>
      <c r="AL6266" s="12"/>
      <c r="AM6266" s="12"/>
      <c r="AN6266" s="12"/>
      <c r="AO6266" s="12"/>
      <c r="AP6266" s="12"/>
      <c r="AQ6266" s="12"/>
      <c r="AR6266" s="12"/>
      <c r="AS6266" s="12"/>
      <c r="AT6266" s="12"/>
      <c r="AU6266" s="12"/>
      <c r="AV6266" s="12"/>
      <c r="AW6266" s="12"/>
      <c r="AX6266" s="12"/>
      <c r="AY6266" s="12"/>
      <c r="AZ6266" s="12"/>
      <c r="BA6266" s="12"/>
      <c r="BB6266" s="12"/>
      <c r="BC6266" s="12"/>
      <c r="BD6266" s="12"/>
      <c r="BE6266" s="12"/>
      <c r="BF6266" s="12"/>
      <c r="BG6266" s="12"/>
      <c r="BH6266" s="12"/>
      <c r="BI6266" s="12"/>
      <c r="BJ6266" s="13"/>
      <c r="BK6266" s="13"/>
      <c r="BL6266" s="13"/>
      <c r="BM6266" s="13"/>
      <c r="BN6266" s="13"/>
    </row>
    <row r="6267" spans="4:66" x14ac:dyDescent="0.25">
      <c r="D6267"/>
      <c r="E6267" s="10"/>
      <c r="F6267" s="10"/>
      <c r="G6267" s="10"/>
      <c r="H6267" s="10"/>
      <c r="I6267" s="10"/>
      <c r="J6267" s="10"/>
      <c r="K6267" s="11"/>
      <c r="L6267" s="11"/>
      <c r="M6267" s="12"/>
      <c r="N6267" s="12"/>
      <c r="O6267" s="12"/>
      <c r="P6267" s="12"/>
      <c r="Q6267" s="12"/>
      <c r="R6267" s="12"/>
      <c r="S6267" s="12"/>
      <c r="T6267" s="12"/>
      <c r="U6267" s="12"/>
      <c r="V6267" s="12"/>
      <c r="W6267" s="12"/>
      <c r="X6267" s="12"/>
      <c r="Y6267" s="12"/>
      <c r="Z6267" s="12"/>
      <c r="AA6267" s="12"/>
      <c r="AB6267" s="12"/>
      <c r="AC6267" s="12"/>
      <c r="AD6267" s="12"/>
      <c r="AE6267" s="12"/>
      <c r="AF6267" s="12"/>
      <c r="AG6267" s="12"/>
      <c r="AH6267" s="12"/>
      <c r="AI6267" s="12"/>
      <c r="AJ6267" s="12"/>
      <c r="AK6267" s="12"/>
      <c r="AL6267" s="12"/>
      <c r="AM6267" s="12"/>
      <c r="AN6267" s="12"/>
      <c r="AO6267" s="12"/>
      <c r="AP6267" s="12"/>
      <c r="AQ6267" s="12"/>
      <c r="AR6267" s="12"/>
      <c r="AS6267" s="12"/>
      <c r="AT6267" s="12"/>
      <c r="AU6267" s="12"/>
      <c r="AV6267" s="12"/>
      <c r="AW6267" s="12"/>
      <c r="AX6267" s="12"/>
      <c r="AY6267" s="12"/>
      <c r="AZ6267" s="12"/>
      <c r="BA6267" s="12"/>
      <c r="BB6267" s="12"/>
      <c r="BC6267" s="12"/>
      <c r="BD6267" s="12"/>
      <c r="BE6267" s="12"/>
      <c r="BF6267" s="12"/>
      <c r="BG6267" s="12"/>
      <c r="BH6267" s="12"/>
      <c r="BI6267" s="12"/>
      <c r="BJ6267" s="13"/>
      <c r="BK6267" s="13"/>
      <c r="BL6267" s="13"/>
      <c r="BM6267" s="13"/>
      <c r="BN6267" s="13"/>
    </row>
    <row r="6268" spans="4:66" x14ac:dyDescent="0.25">
      <c r="D6268"/>
      <c r="E6268" s="10"/>
      <c r="F6268" s="10"/>
      <c r="G6268" s="10"/>
      <c r="H6268" s="10"/>
      <c r="I6268" s="10"/>
      <c r="J6268" s="10"/>
      <c r="K6268" s="11"/>
      <c r="L6268" s="11"/>
      <c r="M6268" s="12"/>
      <c r="N6268" s="12"/>
      <c r="O6268" s="12"/>
      <c r="P6268" s="12"/>
      <c r="Q6268" s="12"/>
      <c r="R6268" s="12"/>
      <c r="S6268" s="12"/>
      <c r="T6268" s="12"/>
      <c r="U6268" s="12"/>
      <c r="V6268" s="12"/>
      <c r="W6268" s="12"/>
      <c r="X6268" s="12"/>
      <c r="Y6268" s="12"/>
      <c r="Z6268" s="12"/>
      <c r="AA6268" s="12"/>
      <c r="AB6268" s="12"/>
      <c r="AC6268" s="12"/>
      <c r="AD6268" s="12"/>
      <c r="AE6268" s="12"/>
      <c r="AF6268" s="12"/>
      <c r="AG6268" s="12"/>
      <c r="AH6268" s="12"/>
      <c r="AI6268" s="12"/>
      <c r="AJ6268" s="12"/>
      <c r="AK6268" s="12"/>
      <c r="AL6268" s="12"/>
      <c r="AM6268" s="12"/>
      <c r="AN6268" s="12"/>
      <c r="AO6268" s="12"/>
      <c r="AP6268" s="12"/>
      <c r="AQ6268" s="12"/>
      <c r="AR6268" s="12"/>
      <c r="AS6268" s="12"/>
      <c r="AT6268" s="12"/>
      <c r="AU6268" s="12"/>
      <c r="AV6268" s="12"/>
      <c r="AW6268" s="12"/>
      <c r="AX6268" s="12"/>
      <c r="AY6268" s="12"/>
      <c r="AZ6268" s="12"/>
      <c r="BA6268" s="12"/>
      <c r="BB6268" s="12"/>
      <c r="BC6268" s="12"/>
      <c r="BD6268" s="12"/>
      <c r="BE6268" s="12"/>
      <c r="BF6268" s="12"/>
      <c r="BG6268" s="12"/>
      <c r="BH6268" s="12"/>
      <c r="BI6268" s="12"/>
      <c r="BJ6268" s="13"/>
      <c r="BK6268" s="13"/>
      <c r="BL6268" s="13"/>
      <c r="BM6268" s="13"/>
      <c r="BN6268" s="13"/>
    </row>
    <row r="6269" spans="4:66" x14ac:dyDescent="0.25">
      <c r="D6269"/>
      <c r="E6269" s="10"/>
      <c r="F6269" s="10"/>
      <c r="G6269" s="10"/>
      <c r="H6269" s="10"/>
      <c r="I6269" s="10"/>
      <c r="J6269" s="10"/>
      <c r="K6269" s="11"/>
      <c r="L6269" s="11"/>
      <c r="M6269" s="12"/>
      <c r="N6269" s="12"/>
      <c r="O6269" s="12"/>
      <c r="P6269" s="12"/>
      <c r="Q6269" s="12"/>
      <c r="R6269" s="12"/>
      <c r="S6269" s="12"/>
      <c r="T6269" s="12"/>
      <c r="U6269" s="12"/>
      <c r="V6269" s="12"/>
      <c r="W6269" s="12"/>
      <c r="X6269" s="12"/>
      <c r="Y6269" s="12"/>
      <c r="Z6269" s="12"/>
      <c r="AA6269" s="12"/>
      <c r="AB6269" s="12"/>
      <c r="AC6269" s="12"/>
      <c r="AD6269" s="12"/>
      <c r="AE6269" s="12"/>
      <c r="AF6269" s="12"/>
      <c r="AG6269" s="12"/>
      <c r="AH6269" s="12"/>
      <c r="AI6269" s="12"/>
      <c r="AJ6269" s="12"/>
      <c r="AK6269" s="12"/>
      <c r="AL6269" s="12"/>
      <c r="AM6269" s="12"/>
      <c r="AN6269" s="12"/>
      <c r="AO6269" s="12"/>
      <c r="AP6269" s="12"/>
      <c r="AQ6269" s="12"/>
      <c r="AR6269" s="12"/>
      <c r="AS6269" s="12"/>
      <c r="AT6269" s="12"/>
      <c r="AU6269" s="12"/>
      <c r="AV6269" s="12"/>
      <c r="AW6269" s="12"/>
      <c r="AX6269" s="12"/>
      <c r="AY6269" s="12"/>
      <c r="AZ6269" s="12"/>
      <c r="BA6269" s="12"/>
      <c r="BB6269" s="12"/>
      <c r="BC6269" s="12"/>
      <c r="BD6269" s="12"/>
      <c r="BE6269" s="12"/>
      <c r="BF6269" s="12"/>
      <c r="BG6269" s="12"/>
      <c r="BH6269" s="12"/>
      <c r="BI6269" s="12"/>
      <c r="BJ6269" s="13"/>
      <c r="BK6269" s="13"/>
      <c r="BL6269" s="13"/>
      <c r="BM6269" s="13"/>
      <c r="BN6269" s="13"/>
    </row>
    <row r="6270" spans="4:66" x14ac:dyDescent="0.25">
      <c r="D6270"/>
      <c r="E6270" s="10"/>
      <c r="F6270" s="10"/>
      <c r="G6270" s="10"/>
      <c r="H6270" s="10"/>
      <c r="I6270" s="10"/>
      <c r="J6270" s="10"/>
      <c r="K6270" s="11"/>
      <c r="L6270" s="11"/>
      <c r="M6270" s="12"/>
      <c r="N6270" s="12"/>
      <c r="O6270" s="12"/>
      <c r="P6270" s="12"/>
      <c r="Q6270" s="12"/>
      <c r="R6270" s="12"/>
      <c r="S6270" s="12"/>
      <c r="T6270" s="12"/>
      <c r="U6270" s="12"/>
      <c r="V6270" s="12"/>
      <c r="W6270" s="12"/>
      <c r="X6270" s="12"/>
      <c r="Y6270" s="12"/>
      <c r="Z6270" s="12"/>
      <c r="AA6270" s="12"/>
      <c r="AB6270" s="12"/>
      <c r="AC6270" s="12"/>
      <c r="AD6270" s="12"/>
      <c r="AE6270" s="12"/>
      <c r="AF6270" s="12"/>
      <c r="AG6270" s="12"/>
      <c r="AH6270" s="12"/>
      <c r="AI6270" s="12"/>
      <c r="AJ6270" s="12"/>
      <c r="AK6270" s="12"/>
      <c r="AL6270" s="12"/>
      <c r="AM6270" s="12"/>
      <c r="AN6270" s="12"/>
      <c r="AO6270" s="12"/>
      <c r="AP6270" s="12"/>
      <c r="AQ6270" s="12"/>
      <c r="AR6270" s="12"/>
      <c r="AS6270" s="12"/>
      <c r="AT6270" s="12"/>
      <c r="AU6270" s="12"/>
      <c r="AV6270" s="12"/>
      <c r="AW6270" s="12"/>
      <c r="AX6270" s="12"/>
      <c r="AY6270" s="12"/>
      <c r="AZ6270" s="12"/>
      <c r="BA6270" s="12"/>
      <c r="BB6270" s="12"/>
      <c r="BC6270" s="12"/>
      <c r="BD6270" s="12"/>
      <c r="BE6270" s="12"/>
      <c r="BF6270" s="12"/>
      <c r="BG6270" s="12"/>
      <c r="BH6270" s="12"/>
      <c r="BI6270" s="12"/>
      <c r="BJ6270" s="13"/>
      <c r="BK6270" s="13"/>
      <c r="BL6270" s="13"/>
      <c r="BM6270" s="13"/>
      <c r="BN6270" s="13"/>
    </row>
    <row r="6271" spans="4:66" x14ac:dyDescent="0.25">
      <c r="D6271"/>
      <c r="E6271" s="10"/>
      <c r="F6271" s="10"/>
      <c r="G6271" s="10"/>
      <c r="H6271" s="10"/>
      <c r="I6271" s="10"/>
      <c r="J6271" s="10"/>
      <c r="K6271" s="11"/>
      <c r="L6271" s="11"/>
      <c r="M6271" s="12"/>
      <c r="N6271" s="12"/>
      <c r="O6271" s="12"/>
      <c r="P6271" s="12"/>
      <c r="Q6271" s="12"/>
      <c r="R6271" s="12"/>
      <c r="S6271" s="12"/>
      <c r="T6271" s="12"/>
      <c r="U6271" s="12"/>
      <c r="V6271" s="12"/>
      <c r="W6271" s="12"/>
      <c r="X6271" s="12"/>
      <c r="Y6271" s="12"/>
      <c r="Z6271" s="12"/>
      <c r="AA6271" s="12"/>
      <c r="AB6271" s="12"/>
      <c r="AC6271" s="12"/>
      <c r="AD6271" s="12"/>
      <c r="AE6271" s="12"/>
      <c r="AF6271" s="12"/>
      <c r="AG6271" s="12"/>
      <c r="AH6271" s="12"/>
      <c r="AI6271" s="12"/>
      <c r="AJ6271" s="12"/>
      <c r="AK6271" s="12"/>
      <c r="AL6271" s="12"/>
      <c r="AM6271" s="12"/>
      <c r="AN6271" s="12"/>
      <c r="AO6271" s="12"/>
      <c r="AP6271" s="12"/>
      <c r="AQ6271" s="12"/>
      <c r="AR6271" s="12"/>
      <c r="AS6271" s="12"/>
      <c r="AT6271" s="12"/>
      <c r="AU6271" s="12"/>
      <c r="AV6271" s="12"/>
      <c r="AW6271" s="12"/>
      <c r="AX6271" s="12"/>
      <c r="AY6271" s="12"/>
      <c r="AZ6271" s="12"/>
      <c r="BA6271" s="12"/>
      <c r="BB6271" s="12"/>
      <c r="BC6271" s="12"/>
      <c r="BD6271" s="12"/>
      <c r="BE6271" s="12"/>
      <c r="BF6271" s="12"/>
      <c r="BG6271" s="12"/>
      <c r="BH6271" s="12"/>
      <c r="BI6271" s="12"/>
      <c r="BJ6271" s="13"/>
      <c r="BK6271" s="13"/>
      <c r="BL6271" s="13"/>
      <c r="BM6271" s="13"/>
      <c r="BN6271" s="13"/>
    </row>
    <row r="6272" spans="4:66" x14ac:dyDescent="0.25">
      <c r="D6272"/>
      <c r="E6272" s="10"/>
      <c r="F6272" s="10"/>
      <c r="G6272" s="10"/>
      <c r="H6272" s="10"/>
      <c r="I6272" s="10"/>
      <c r="J6272" s="10"/>
      <c r="K6272" s="11"/>
      <c r="L6272" s="11"/>
      <c r="M6272" s="12"/>
      <c r="N6272" s="12"/>
      <c r="O6272" s="12"/>
      <c r="P6272" s="12"/>
      <c r="Q6272" s="12"/>
      <c r="R6272" s="12"/>
      <c r="S6272" s="12"/>
      <c r="T6272" s="12"/>
      <c r="U6272" s="12"/>
      <c r="V6272" s="12"/>
      <c r="W6272" s="12"/>
      <c r="X6272" s="12"/>
      <c r="Y6272" s="12"/>
      <c r="Z6272" s="12"/>
      <c r="AA6272" s="12"/>
      <c r="AB6272" s="12"/>
      <c r="AC6272" s="12"/>
      <c r="AD6272" s="12"/>
      <c r="AE6272" s="12"/>
      <c r="AF6272" s="12"/>
      <c r="AG6272" s="12"/>
      <c r="AH6272" s="12"/>
      <c r="AI6272" s="12"/>
      <c r="AJ6272" s="12"/>
      <c r="AK6272" s="12"/>
      <c r="AL6272" s="12"/>
      <c r="AM6272" s="12"/>
      <c r="AN6272" s="12"/>
      <c r="AO6272" s="12"/>
      <c r="AP6272" s="12"/>
      <c r="AQ6272" s="12"/>
      <c r="AR6272" s="12"/>
      <c r="AS6272" s="12"/>
      <c r="AT6272" s="12"/>
      <c r="AU6272" s="12"/>
      <c r="AV6272" s="12"/>
      <c r="AW6272" s="12"/>
      <c r="AX6272" s="12"/>
      <c r="AY6272" s="12"/>
      <c r="AZ6272" s="12"/>
      <c r="BA6272" s="12"/>
      <c r="BB6272" s="12"/>
      <c r="BC6272" s="12"/>
      <c r="BD6272" s="12"/>
      <c r="BE6272" s="12"/>
      <c r="BF6272" s="12"/>
      <c r="BG6272" s="12"/>
      <c r="BH6272" s="12"/>
      <c r="BI6272" s="12"/>
      <c r="BJ6272" s="13"/>
      <c r="BK6272" s="13"/>
      <c r="BL6272" s="13"/>
      <c r="BM6272" s="13"/>
      <c r="BN6272" s="13"/>
    </row>
    <row r="6273" spans="4:66" x14ac:dyDescent="0.25">
      <c r="D6273"/>
      <c r="E6273" s="10"/>
      <c r="F6273" s="10"/>
      <c r="G6273" s="10"/>
      <c r="H6273" s="10"/>
      <c r="I6273" s="10"/>
      <c r="J6273" s="10"/>
      <c r="K6273" s="11"/>
      <c r="L6273" s="11"/>
      <c r="M6273" s="12"/>
      <c r="N6273" s="12"/>
      <c r="O6273" s="12"/>
      <c r="P6273" s="12"/>
      <c r="Q6273" s="12"/>
      <c r="R6273" s="12"/>
      <c r="S6273" s="12"/>
      <c r="T6273" s="12"/>
      <c r="U6273" s="12"/>
      <c r="V6273" s="12"/>
      <c r="W6273" s="12"/>
      <c r="X6273" s="12"/>
      <c r="Y6273" s="12"/>
      <c r="Z6273" s="12"/>
      <c r="AA6273" s="12"/>
      <c r="AB6273" s="12"/>
      <c r="AC6273" s="12"/>
      <c r="AD6273" s="12"/>
      <c r="AE6273" s="12"/>
      <c r="AF6273" s="12"/>
      <c r="AG6273" s="12"/>
      <c r="AH6273" s="12"/>
      <c r="AI6273" s="12"/>
      <c r="AJ6273" s="12"/>
      <c r="AK6273" s="12"/>
      <c r="AL6273" s="12"/>
      <c r="AM6273" s="12"/>
      <c r="AN6273" s="12"/>
      <c r="AO6273" s="12"/>
      <c r="AP6273" s="12"/>
      <c r="AQ6273" s="12"/>
      <c r="AR6273" s="12"/>
      <c r="AS6273" s="12"/>
      <c r="AT6273" s="12"/>
      <c r="AU6273" s="12"/>
      <c r="AV6273" s="12"/>
      <c r="AW6273" s="12"/>
      <c r="AX6273" s="12"/>
      <c r="AY6273" s="12"/>
      <c r="AZ6273" s="12"/>
      <c r="BA6273" s="12"/>
      <c r="BB6273" s="12"/>
      <c r="BC6273" s="12"/>
      <c r="BD6273" s="12"/>
      <c r="BE6273" s="12"/>
      <c r="BF6273" s="12"/>
      <c r="BG6273" s="12"/>
      <c r="BH6273" s="12"/>
      <c r="BI6273" s="12"/>
      <c r="BJ6273" s="13"/>
      <c r="BK6273" s="13"/>
      <c r="BL6273" s="13"/>
      <c r="BM6273" s="13"/>
      <c r="BN6273" s="13"/>
    </row>
    <row r="6274" spans="4:66" x14ac:dyDescent="0.25">
      <c r="D6274"/>
      <c r="E6274" s="10"/>
      <c r="F6274" s="10"/>
      <c r="G6274" s="10"/>
      <c r="H6274" s="10"/>
      <c r="I6274" s="10"/>
      <c r="J6274" s="10"/>
      <c r="K6274" s="11"/>
      <c r="L6274" s="11"/>
      <c r="M6274" s="12"/>
      <c r="N6274" s="12"/>
      <c r="O6274" s="12"/>
      <c r="P6274" s="12"/>
      <c r="Q6274" s="12"/>
      <c r="R6274" s="12"/>
      <c r="S6274" s="12"/>
      <c r="T6274" s="12"/>
      <c r="U6274" s="12"/>
      <c r="V6274" s="12"/>
      <c r="W6274" s="12"/>
      <c r="X6274" s="12"/>
      <c r="Y6274" s="12"/>
      <c r="Z6274" s="12"/>
      <c r="AA6274" s="12"/>
      <c r="AB6274" s="12"/>
      <c r="AC6274" s="12"/>
      <c r="AD6274" s="12"/>
      <c r="AE6274" s="12"/>
      <c r="AF6274" s="12"/>
      <c r="AG6274" s="12"/>
      <c r="AH6274" s="12"/>
      <c r="AI6274" s="12"/>
      <c r="AJ6274" s="12"/>
      <c r="AK6274" s="12"/>
      <c r="AL6274" s="12"/>
      <c r="AM6274" s="12"/>
      <c r="AN6274" s="12"/>
      <c r="AO6274" s="12"/>
      <c r="AP6274" s="12"/>
      <c r="AQ6274" s="12"/>
      <c r="AR6274" s="12"/>
      <c r="AS6274" s="12"/>
      <c r="AT6274" s="12"/>
      <c r="AU6274" s="12"/>
      <c r="AV6274" s="12"/>
      <c r="AW6274" s="12"/>
      <c r="AX6274" s="12"/>
      <c r="AY6274" s="12"/>
      <c r="AZ6274" s="12"/>
      <c r="BA6274" s="12"/>
      <c r="BB6274" s="12"/>
      <c r="BC6274" s="12"/>
      <c r="BD6274" s="12"/>
      <c r="BE6274" s="12"/>
      <c r="BF6274" s="12"/>
      <c r="BG6274" s="12"/>
      <c r="BH6274" s="12"/>
      <c r="BI6274" s="12"/>
      <c r="BJ6274" s="13"/>
      <c r="BK6274" s="13"/>
      <c r="BL6274" s="13"/>
      <c r="BM6274" s="13"/>
      <c r="BN6274" s="13"/>
    </row>
    <row r="6275" spans="4:66" x14ac:dyDescent="0.25">
      <c r="D6275"/>
      <c r="E6275" s="10"/>
      <c r="F6275" s="10"/>
      <c r="G6275" s="10"/>
      <c r="H6275" s="10"/>
      <c r="I6275" s="10"/>
      <c r="J6275" s="10"/>
      <c r="K6275" s="11"/>
      <c r="L6275" s="11"/>
      <c r="M6275" s="12"/>
      <c r="N6275" s="12"/>
      <c r="O6275" s="12"/>
      <c r="P6275" s="12"/>
      <c r="Q6275" s="12"/>
      <c r="R6275" s="12"/>
      <c r="S6275" s="12"/>
      <c r="T6275" s="12"/>
      <c r="U6275" s="12"/>
      <c r="V6275" s="12"/>
      <c r="W6275" s="12"/>
      <c r="X6275" s="12"/>
      <c r="Y6275" s="12"/>
      <c r="Z6275" s="12"/>
      <c r="AA6275" s="12"/>
      <c r="AB6275" s="12"/>
      <c r="AC6275" s="12"/>
      <c r="AD6275" s="12"/>
      <c r="AE6275" s="12"/>
      <c r="AF6275" s="12"/>
      <c r="AG6275" s="12"/>
      <c r="AH6275" s="12"/>
      <c r="AI6275" s="12"/>
      <c r="AJ6275" s="12"/>
      <c r="AK6275" s="12"/>
      <c r="AL6275" s="12"/>
      <c r="AM6275" s="12"/>
      <c r="AN6275" s="12"/>
      <c r="AO6275" s="12"/>
      <c r="AP6275" s="12"/>
      <c r="AQ6275" s="12"/>
      <c r="AR6275" s="12"/>
      <c r="AS6275" s="12"/>
      <c r="AT6275" s="12"/>
      <c r="AU6275" s="12"/>
      <c r="AV6275" s="12"/>
      <c r="AW6275" s="12"/>
      <c r="AX6275" s="12"/>
      <c r="AY6275" s="12"/>
      <c r="AZ6275" s="12"/>
      <c r="BA6275" s="12"/>
      <c r="BB6275" s="12"/>
      <c r="BC6275" s="12"/>
      <c r="BD6275" s="12"/>
      <c r="BE6275" s="12"/>
      <c r="BF6275" s="12"/>
      <c r="BG6275" s="12"/>
      <c r="BH6275" s="12"/>
      <c r="BI6275" s="12"/>
      <c r="BJ6275" s="13"/>
      <c r="BK6275" s="13"/>
      <c r="BL6275" s="13"/>
      <c r="BM6275" s="13"/>
      <c r="BN6275" s="13"/>
    </row>
    <row r="6276" spans="4:66" x14ac:dyDescent="0.25">
      <c r="D6276"/>
      <c r="E6276" s="10"/>
      <c r="F6276" s="10"/>
      <c r="G6276" s="10"/>
      <c r="H6276" s="10"/>
      <c r="I6276" s="10"/>
      <c r="J6276" s="10"/>
      <c r="K6276" s="11"/>
      <c r="L6276" s="11"/>
      <c r="M6276" s="12"/>
      <c r="N6276" s="12"/>
      <c r="O6276" s="12"/>
      <c r="P6276" s="12"/>
      <c r="Q6276" s="12"/>
      <c r="R6276" s="12"/>
      <c r="S6276" s="12"/>
      <c r="T6276" s="12"/>
      <c r="U6276" s="12"/>
      <c r="V6276" s="12"/>
      <c r="W6276" s="12"/>
      <c r="X6276" s="12"/>
      <c r="Y6276" s="12"/>
      <c r="Z6276" s="12"/>
      <c r="AA6276" s="12"/>
      <c r="AB6276" s="12"/>
      <c r="AC6276" s="12"/>
      <c r="AD6276" s="12"/>
      <c r="AE6276" s="12"/>
      <c r="AF6276" s="12"/>
      <c r="AG6276" s="12"/>
      <c r="AH6276" s="12"/>
      <c r="AI6276" s="12"/>
      <c r="AJ6276" s="12"/>
      <c r="AK6276" s="12"/>
      <c r="AL6276" s="12"/>
      <c r="AM6276" s="12"/>
      <c r="AN6276" s="12"/>
      <c r="AO6276" s="12"/>
      <c r="AP6276" s="12"/>
      <c r="AQ6276" s="12"/>
      <c r="AR6276" s="12"/>
      <c r="AS6276" s="12"/>
      <c r="AT6276" s="12"/>
      <c r="AU6276" s="12"/>
      <c r="AV6276" s="12"/>
      <c r="AW6276" s="12"/>
      <c r="AX6276" s="12"/>
      <c r="AY6276" s="12"/>
      <c r="AZ6276" s="12"/>
      <c r="BA6276" s="12"/>
      <c r="BB6276" s="12"/>
      <c r="BC6276" s="12"/>
      <c r="BD6276" s="12"/>
      <c r="BE6276" s="12"/>
      <c r="BF6276" s="12"/>
      <c r="BG6276" s="12"/>
      <c r="BH6276" s="12"/>
      <c r="BI6276" s="12"/>
      <c r="BJ6276" s="13"/>
      <c r="BK6276" s="13"/>
      <c r="BL6276" s="13"/>
      <c r="BM6276" s="13"/>
      <c r="BN6276" s="13"/>
    </row>
    <row r="6277" spans="4:66" x14ac:dyDescent="0.25">
      <c r="D6277"/>
      <c r="E6277" s="10"/>
      <c r="F6277" s="10"/>
      <c r="G6277" s="10"/>
      <c r="H6277" s="10"/>
      <c r="I6277" s="10"/>
      <c r="J6277" s="10"/>
      <c r="K6277" s="11"/>
      <c r="L6277" s="11"/>
      <c r="M6277" s="12"/>
      <c r="N6277" s="12"/>
      <c r="O6277" s="12"/>
      <c r="P6277" s="12"/>
      <c r="Q6277" s="12"/>
      <c r="R6277" s="12"/>
      <c r="S6277" s="12"/>
      <c r="T6277" s="12"/>
      <c r="U6277" s="12"/>
      <c r="V6277" s="12"/>
      <c r="W6277" s="12"/>
      <c r="X6277" s="12"/>
      <c r="Y6277" s="12"/>
      <c r="Z6277" s="12"/>
      <c r="AA6277" s="12"/>
      <c r="AB6277" s="12"/>
      <c r="AC6277" s="12"/>
      <c r="AD6277" s="12"/>
      <c r="AE6277" s="12"/>
      <c r="AF6277" s="12"/>
      <c r="AG6277" s="12"/>
      <c r="AH6277" s="12"/>
      <c r="AI6277" s="12"/>
      <c r="AJ6277" s="12"/>
      <c r="AK6277" s="12"/>
      <c r="AL6277" s="12"/>
      <c r="AM6277" s="12"/>
      <c r="AN6277" s="12"/>
      <c r="AO6277" s="12"/>
      <c r="AP6277" s="12"/>
      <c r="AQ6277" s="12"/>
      <c r="AR6277" s="12"/>
      <c r="AS6277" s="12"/>
      <c r="AT6277" s="12"/>
      <c r="AU6277" s="12"/>
      <c r="AV6277" s="12"/>
      <c r="AW6277" s="12"/>
      <c r="AX6277" s="12"/>
      <c r="AY6277" s="12"/>
      <c r="AZ6277" s="12"/>
      <c r="BA6277" s="12"/>
      <c r="BB6277" s="12"/>
      <c r="BC6277" s="12"/>
      <c r="BD6277" s="12"/>
      <c r="BE6277" s="12"/>
      <c r="BF6277" s="12"/>
      <c r="BG6277" s="12"/>
      <c r="BH6277" s="12"/>
      <c r="BI6277" s="12"/>
      <c r="BJ6277" s="13"/>
      <c r="BK6277" s="13"/>
      <c r="BL6277" s="13"/>
      <c r="BM6277" s="13"/>
      <c r="BN6277" s="13"/>
    </row>
    <row r="6278" spans="4:66" x14ac:dyDescent="0.25">
      <c r="D6278"/>
      <c r="E6278" s="10"/>
      <c r="F6278" s="10"/>
      <c r="G6278" s="10"/>
      <c r="H6278" s="10"/>
      <c r="I6278" s="10"/>
      <c r="J6278" s="10"/>
      <c r="K6278" s="11"/>
      <c r="L6278" s="11"/>
      <c r="M6278" s="12"/>
      <c r="N6278" s="12"/>
      <c r="O6278" s="12"/>
      <c r="P6278" s="12"/>
      <c r="Q6278" s="12"/>
      <c r="R6278" s="12"/>
      <c r="S6278" s="12"/>
      <c r="T6278" s="12"/>
      <c r="U6278" s="12"/>
      <c r="V6278" s="12"/>
      <c r="W6278" s="12"/>
      <c r="X6278" s="12"/>
      <c r="Y6278" s="12"/>
      <c r="Z6278" s="12"/>
      <c r="AA6278" s="12"/>
      <c r="AB6278" s="12"/>
      <c r="AC6278" s="12"/>
      <c r="AD6278" s="12"/>
      <c r="AE6278" s="12"/>
      <c r="AF6278" s="12"/>
      <c r="AG6278" s="12"/>
      <c r="AH6278" s="12"/>
      <c r="AI6278" s="12"/>
      <c r="AJ6278" s="12"/>
      <c r="AK6278" s="12"/>
      <c r="AL6278" s="12"/>
      <c r="AM6278" s="12"/>
      <c r="AN6278" s="12"/>
      <c r="AO6278" s="12"/>
      <c r="AP6278" s="12"/>
      <c r="AQ6278" s="12"/>
      <c r="AR6278" s="12"/>
      <c r="AS6278" s="12"/>
      <c r="AT6278" s="12"/>
      <c r="AU6278" s="12"/>
      <c r="AV6278" s="12"/>
      <c r="AW6278" s="12"/>
      <c r="AX6278" s="12"/>
      <c r="AY6278" s="12"/>
      <c r="AZ6278" s="12"/>
      <c r="BA6278" s="12"/>
      <c r="BB6278" s="12"/>
      <c r="BC6278" s="12"/>
      <c r="BD6278" s="12"/>
      <c r="BE6278" s="12"/>
      <c r="BF6278" s="12"/>
      <c r="BG6278" s="12"/>
      <c r="BH6278" s="12"/>
      <c r="BI6278" s="12"/>
      <c r="BJ6278" s="13"/>
      <c r="BK6278" s="13"/>
      <c r="BL6278" s="13"/>
      <c r="BM6278" s="13"/>
      <c r="BN6278" s="13"/>
    </row>
    <row r="6279" spans="4:66" x14ac:dyDescent="0.25">
      <c r="D6279"/>
      <c r="E6279" s="10"/>
      <c r="F6279" s="10"/>
      <c r="G6279" s="10"/>
      <c r="H6279" s="10"/>
      <c r="I6279" s="10"/>
      <c r="J6279" s="10"/>
      <c r="K6279" s="11"/>
      <c r="L6279" s="11"/>
      <c r="M6279" s="12"/>
      <c r="N6279" s="12"/>
      <c r="O6279" s="12"/>
      <c r="P6279" s="12"/>
      <c r="Q6279" s="12"/>
      <c r="R6279" s="12"/>
      <c r="S6279" s="12"/>
      <c r="T6279" s="12"/>
      <c r="U6279" s="12"/>
      <c r="V6279" s="12"/>
      <c r="W6279" s="12"/>
      <c r="X6279" s="12"/>
      <c r="Y6279" s="12"/>
      <c r="Z6279" s="12"/>
      <c r="AA6279" s="12"/>
      <c r="AB6279" s="12"/>
      <c r="AC6279" s="12"/>
      <c r="AD6279" s="12"/>
      <c r="AE6279" s="12"/>
      <c r="AF6279" s="12"/>
      <c r="AG6279" s="12"/>
      <c r="AH6279" s="12"/>
      <c r="AI6279" s="12"/>
      <c r="AJ6279" s="12"/>
      <c r="AK6279" s="12"/>
      <c r="AL6279" s="12"/>
      <c r="AM6279" s="12"/>
      <c r="AN6279" s="12"/>
      <c r="AO6279" s="12"/>
      <c r="AP6279" s="12"/>
      <c r="AQ6279" s="12"/>
      <c r="AR6279" s="12"/>
      <c r="AS6279" s="12"/>
      <c r="AT6279" s="12"/>
      <c r="AU6279" s="12"/>
      <c r="AV6279" s="12"/>
      <c r="AW6279" s="12"/>
      <c r="AX6279" s="12"/>
      <c r="AY6279" s="12"/>
      <c r="AZ6279" s="12"/>
      <c r="BA6279" s="12"/>
      <c r="BB6279" s="12"/>
      <c r="BC6279" s="12"/>
      <c r="BD6279" s="12"/>
      <c r="BE6279" s="12"/>
      <c r="BF6279" s="12"/>
      <c r="BG6279" s="12"/>
      <c r="BH6279" s="12"/>
      <c r="BI6279" s="12"/>
      <c r="BJ6279" s="13"/>
      <c r="BK6279" s="13"/>
      <c r="BL6279" s="13"/>
      <c r="BM6279" s="13"/>
      <c r="BN6279" s="13"/>
    </row>
    <row r="6280" spans="4:66" x14ac:dyDescent="0.25">
      <c r="D6280"/>
      <c r="E6280" s="10"/>
      <c r="F6280" s="10"/>
      <c r="G6280" s="10"/>
      <c r="H6280" s="10"/>
      <c r="I6280" s="10"/>
      <c r="J6280" s="10"/>
      <c r="K6280" s="11"/>
      <c r="L6280" s="11"/>
      <c r="M6280" s="12"/>
      <c r="N6280" s="12"/>
      <c r="O6280" s="12"/>
      <c r="P6280" s="12"/>
      <c r="Q6280" s="12"/>
      <c r="R6280" s="12"/>
      <c r="S6280" s="12"/>
      <c r="T6280" s="12"/>
      <c r="U6280" s="12"/>
      <c r="V6280" s="12"/>
      <c r="W6280" s="12"/>
      <c r="X6280" s="12"/>
      <c r="Y6280" s="12"/>
      <c r="Z6280" s="12"/>
      <c r="AA6280" s="12"/>
      <c r="AB6280" s="12"/>
      <c r="AC6280" s="12"/>
      <c r="AD6280" s="12"/>
      <c r="AE6280" s="12"/>
      <c r="AF6280" s="12"/>
      <c r="AG6280" s="12"/>
      <c r="AH6280" s="12"/>
      <c r="AI6280" s="12"/>
      <c r="AJ6280" s="12"/>
      <c r="AK6280" s="12"/>
      <c r="AL6280" s="12"/>
      <c r="AM6280" s="12"/>
      <c r="AN6280" s="12"/>
      <c r="AO6280" s="12"/>
      <c r="AP6280" s="12"/>
      <c r="AQ6280" s="12"/>
      <c r="AR6280" s="12"/>
      <c r="AS6280" s="12"/>
      <c r="AT6280" s="12"/>
      <c r="AU6280" s="12"/>
      <c r="AV6280" s="12"/>
      <c r="AW6280" s="12"/>
      <c r="AX6280" s="12"/>
      <c r="AY6280" s="12"/>
      <c r="AZ6280" s="12"/>
      <c r="BA6280" s="12"/>
      <c r="BB6280" s="12"/>
      <c r="BC6280" s="12"/>
      <c r="BD6280" s="12"/>
      <c r="BE6280" s="12"/>
      <c r="BF6280" s="12"/>
      <c r="BG6280" s="12"/>
      <c r="BH6280" s="12"/>
      <c r="BI6280" s="12"/>
      <c r="BJ6280" s="13"/>
      <c r="BK6280" s="13"/>
      <c r="BL6280" s="13"/>
      <c r="BM6280" s="13"/>
      <c r="BN6280" s="13"/>
    </row>
    <row r="6281" spans="4:66" x14ac:dyDescent="0.25">
      <c r="D6281"/>
      <c r="E6281" s="10"/>
      <c r="F6281" s="10"/>
      <c r="G6281" s="10"/>
      <c r="H6281" s="10"/>
      <c r="I6281" s="10"/>
      <c r="J6281" s="10"/>
      <c r="K6281" s="11"/>
      <c r="L6281" s="11"/>
      <c r="M6281" s="12"/>
      <c r="N6281" s="12"/>
      <c r="O6281" s="12"/>
      <c r="P6281" s="12"/>
      <c r="Q6281" s="12"/>
      <c r="R6281" s="12"/>
      <c r="S6281" s="12"/>
      <c r="T6281" s="12"/>
      <c r="U6281" s="12"/>
      <c r="V6281" s="12"/>
      <c r="W6281" s="12"/>
      <c r="X6281" s="12"/>
      <c r="Y6281" s="12"/>
      <c r="Z6281" s="12"/>
      <c r="AA6281" s="12"/>
      <c r="AB6281" s="12"/>
      <c r="AC6281" s="12"/>
      <c r="AD6281" s="12"/>
      <c r="AE6281" s="12"/>
      <c r="AF6281" s="12"/>
      <c r="AG6281" s="12"/>
      <c r="AH6281" s="12"/>
      <c r="AI6281" s="12"/>
      <c r="AJ6281" s="12"/>
      <c r="AK6281" s="12"/>
      <c r="AL6281" s="12"/>
      <c r="AM6281" s="12"/>
      <c r="AN6281" s="12"/>
      <c r="AO6281" s="12"/>
      <c r="AP6281" s="12"/>
      <c r="AQ6281" s="12"/>
      <c r="AR6281" s="12"/>
      <c r="AS6281" s="12"/>
      <c r="AT6281" s="12"/>
      <c r="AU6281" s="12"/>
      <c r="AV6281" s="12"/>
      <c r="AW6281" s="12"/>
      <c r="AX6281" s="12"/>
      <c r="AY6281" s="12"/>
      <c r="AZ6281" s="12"/>
      <c r="BA6281" s="12"/>
      <c r="BB6281" s="12"/>
      <c r="BC6281" s="12"/>
      <c r="BD6281" s="12"/>
      <c r="BE6281" s="12"/>
      <c r="BF6281" s="12"/>
      <c r="BG6281" s="12"/>
      <c r="BH6281" s="12"/>
      <c r="BI6281" s="12"/>
      <c r="BJ6281" s="13"/>
      <c r="BK6281" s="13"/>
      <c r="BL6281" s="13"/>
      <c r="BM6281" s="13"/>
      <c r="BN6281" s="13"/>
    </row>
    <row r="6282" spans="4:66" x14ac:dyDescent="0.25">
      <c r="D6282"/>
      <c r="E6282" s="10"/>
      <c r="F6282" s="10"/>
      <c r="G6282" s="10"/>
      <c r="H6282" s="10"/>
      <c r="I6282" s="10"/>
      <c r="J6282" s="10"/>
      <c r="K6282" s="11"/>
      <c r="L6282" s="11"/>
      <c r="M6282" s="12"/>
      <c r="N6282" s="12"/>
      <c r="O6282" s="12"/>
      <c r="P6282" s="12"/>
      <c r="Q6282" s="12"/>
      <c r="R6282" s="12"/>
      <c r="S6282" s="12"/>
      <c r="T6282" s="12"/>
      <c r="U6282" s="12"/>
      <c r="V6282" s="12"/>
      <c r="W6282" s="12"/>
      <c r="X6282" s="12"/>
      <c r="Y6282" s="12"/>
      <c r="Z6282" s="12"/>
      <c r="AA6282" s="12"/>
      <c r="AB6282" s="12"/>
      <c r="AC6282" s="12"/>
      <c r="AD6282" s="12"/>
      <c r="AE6282" s="12"/>
      <c r="AF6282" s="12"/>
      <c r="AG6282" s="12"/>
      <c r="AH6282" s="12"/>
      <c r="AI6282" s="12"/>
      <c r="AJ6282" s="12"/>
      <c r="AK6282" s="12"/>
      <c r="AL6282" s="12"/>
      <c r="AM6282" s="12"/>
      <c r="AN6282" s="12"/>
      <c r="AO6282" s="12"/>
      <c r="AP6282" s="12"/>
      <c r="AQ6282" s="12"/>
      <c r="AR6282" s="12"/>
      <c r="AS6282" s="12"/>
      <c r="AT6282" s="12"/>
      <c r="AU6282" s="12"/>
      <c r="AV6282" s="12"/>
      <c r="AW6282" s="12"/>
      <c r="AX6282" s="12"/>
      <c r="AY6282" s="12"/>
      <c r="AZ6282" s="12"/>
      <c r="BA6282" s="12"/>
      <c r="BB6282" s="12"/>
      <c r="BC6282" s="12"/>
      <c r="BD6282" s="12"/>
      <c r="BE6282" s="12"/>
      <c r="BF6282" s="12"/>
      <c r="BG6282" s="12"/>
      <c r="BH6282" s="12"/>
      <c r="BI6282" s="12"/>
      <c r="BJ6282" s="13"/>
      <c r="BK6282" s="13"/>
      <c r="BL6282" s="13"/>
      <c r="BM6282" s="13"/>
      <c r="BN6282" s="13"/>
    </row>
    <row r="6283" spans="4:66" x14ac:dyDescent="0.25">
      <c r="D6283"/>
      <c r="E6283" s="10"/>
      <c r="F6283" s="10"/>
      <c r="G6283" s="10"/>
      <c r="H6283" s="10"/>
      <c r="I6283" s="10"/>
      <c r="J6283" s="10"/>
      <c r="K6283" s="11"/>
      <c r="L6283" s="11"/>
      <c r="M6283" s="12"/>
      <c r="N6283" s="12"/>
      <c r="O6283" s="12"/>
      <c r="P6283" s="12"/>
      <c r="Q6283" s="12"/>
      <c r="R6283" s="12"/>
      <c r="S6283" s="12"/>
      <c r="T6283" s="12"/>
      <c r="U6283" s="12"/>
      <c r="V6283" s="12"/>
      <c r="W6283" s="12"/>
      <c r="X6283" s="12"/>
      <c r="Y6283" s="12"/>
      <c r="Z6283" s="12"/>
      <c r="AA6283" s="12"/>
      <c r="AB6283" s="12"/>
      <c r="AC6283" s="12"/>
      <c r="AD6283" s="12"/>
      <c r="AE6283" s="12"/>
      <c r="AF6283" s="12"/>
      <c r="AG6283" s="12"/>
      <c r="AH6283" s="12"/>
      <c r="AI6283" s="12"/>
      <c r="AJ6283" s="12"/>
      <c r="AK6283" s="12"/>
      <c r="AL6283" s="12"/>
      <c r="AM6283" s="12"/>
      <c r="AN6283" s="12"/>
      <c r="AO6283" s="12"/>
      <c r="AP6283" s="12"/>
      <c r="AQ6283" s="12"/>
      <c r="AR6283" s="12"/>
      <c r="AS6283" s="12"/>
      <c r="AT6283" s="12"/>
      <c r="AU6283" s="12"/>
      <c r="AV6283" s="12"/>
      <c r="AW6283" s="12"/>
      <c r="AX6283" s="12"/>
      <c r="AY6283" s="12"/>
      <c r="AZ6283" s="12"/>
      <c r="BA6283" s="12"/>
      <c r="BB6283" s="12"/>
      <c r="BC6283" s="12"/>
      <c r="BD6283" s="12"/>
      <c r="BE6283" s="12"/>
      <c r="BF6283" s="12"/>
      <c r="BG6283" s="12"/>
      <c r="BH6283" s="12"/>
      <c r="BI6283" s="12"/>
      <c r="BJ6283" s="13"/>
      <c r="BK6283" s="13"/>
      <c r="BL6283" s="13"/>
      <c r="BM6283" s="13"/>
      <c r="BN6283" s="13"/>
    </row>
    <row r="6284" spans="4:66" x14ac:dyDescent="0.25">
      <c r="D6284"/>
      <c r="E6284" s="10"/>
      <c r="F6284" s="10"/>
      <c r="G6284" s="10"/>
      <c r="H6284" s="10"/>
      <c r="I6284" s="10"/>
      <c r="J6284" s="10"/>
      <c r="K6284" s="11"/>
      <c r="L6284" s="11"/>
      <c r="M6284" s="12"/>
      <c r="N6284" s="12"/>
      <c r="O6284" s="12"/>
      <c r="P6284" s="12"/>
      <c r="Q6284" s="12"/>
      <c r="R6284" s="12"/>
      <c r="S6284" s="12"/>
      <c r="T6284" s="12"/>
      <c r="U6284" s="12"/>
      <c r="V6284" s="12"/>
      <c r="W6284" s="12"/>
      <c r="X6284" s="12"/>
      <c r="Y6284" s="12"/>
      <c r="Z6284" s="12"/>
      <c r="AA6284" s="12"/>
      <c r="AB6284" s="12"/>
      <c r="AC6284" s="12"/>
      <c r="AD6284" s="12"/>
      <c r="AE6284" s="12"/>
      <c r="AF6284" s="12"/>
      <c r="AG6284" s="12"/>
      <c r="AH6284" s="12"/>
      <c r="AI6284" s="12"/>
      <c r="AJ6284" s="12"/>
      <c r="AK6284" s="12"/>
      <c r="AL6284" s="12"/>
      <c r="AM6284" s="12"/>
      <c r="AN6284" s="12"/>
      <c r="AO6284" s="12"/>
      <c r="AP6284" s="12"/>
      <c r="AQ6284" s="12"/>
      <c r="AR6284" s="12"/>
      <c r="AS6284" s="12"/>
      <c r="AT6284" s="12"/>
      <c r="AU6284" s="12"/>
      <c r="AV6284" s="12"/>
      <c r="AW6284" s="12"/>
      <c r="AX6284" s="12"/>
      <c r="AY6284" s="12"/>
      <c r="AZ6284" s="12"/>
      <c r="BA6284" s="12"/>
      <c r="BB6284" s="12"/>
      <c r="BC6284" s="12"/>
      <c r="BD6284" s="12"/>
      <c r="BE6284" s="12"/>
      <c r="BF6284" s="12"/>
      <c r="BG6284" s="12"/>
      <c r="BH6284" s="12"/>
      <c r="BI6284" s="12"/>
      <c r="BJ6284" s="13"/>
      <c r="BK6284" s="13"/>
      <c r="BL6284" s="13"/>
      <c r="BM6284" s="13"/>
      <c r="BN6284" s="13"/>
    </row>
    <row r="6285" spans="4:66" x14ac:dyDescent="0.25">
      <c r="D6285"/>
      <c r="E6285" s="10"/>
      <c r="F6285" s="10"/>
      <c r="G6285" s="10"/>
      <c r="H6285" s="10"/>
      <c r="I6285" s="10"/>
      <c r="J6285" s="10"/>
      <c r="K6285" s="11"/>
      <c r="L6285" s="11"/>
      <c r="M6285" s="12"/>
      <c r="N6285" s="12"/>
      <c r="O6285" s="12"/>
      <c r="P6285" s="12"/>
      <c r="Q6285" s="12"/>
      <c r="R6285" s="12"/>
      <c r="S6285" s="12"/>
      <c r="T6285" s="12"/>
      <c r="U6285" s="12"/>
      <c r="V6285" s="12"/>
      <c r="W6285" s="12"/>
      <c r="X6285" s="12"/>
      <c r="Y6285" s="12"/>
      <c r="Z6285" s="12"/>
      <c r="AA6285" s="12"/>
      <c r="AB6285" s="12"/>
      <c r="AC6285" s="12"/>
      <c r="AD6285" s="12"/>
      <c r="AE6285" s="12"/>
      <c r="AF6285" s="12"/>
      <c r="AG6285" s="12"/>
      <c r="AH6285" s="12"/>
      <c r="AI6285" s="12"/>
      <c r="AJ6285" s="12"/>
      <c r="AK6285" s="12"/>
      <c r="AL6285" s="12"/>
      <c r="AM6285" s="12"/>
      <c r="AN6285" s="12"/>
      <c r="AO6285" s="12"/>
      <c r="AP6285" s="12"/>
      <c r="AQ6285" s="12"/>
      <c r="AR6285" s="12"/>
      <c r="AS6285" s="12"/>
      <c r="AT6285" s="12"/>
      <c r="AU6285" s="12"/>
      <c r="AV6285" s="12"/>
      <c r="AW6285" s="12"/>
      <c r="AX6285" s="12"/>
      <c r="AY6285" s="12"/>
      <c r="AZ6285" s="12"/>
      <c r="BA6285" s="12"/>
      <c r="BB6285" s="12"/>
      <c r="BC6285" s="12"/>
      <c r="BD6285" s="12"/>
      <c r="BE6285" s="12"/>
      <c r="BF6285" s="12"/>
      <c r="BG6285" s="12"/>
      <c r="BH6285" s="12"/>
      <c r="BI6285" s="12"/>
      <c r="BJ6285" s="13"/>
      <c r="BK6285" s="13"/>
      <c r="BL6285" s="13"/>
      <c r="BM6285" s="13"/>
      <c r="BN6285" s="13"/>
    </row>
    <row r="6286" spans="4:66" x14ac:dyDescent="0.25">
      <c r="D6286"/>
      <c r="E6286" s="10"/>
      <c r="F6286" s="10"/>
      <c r="G6286" s="10"/>
      <c r="H6286" s="10"/>
      <c r="I6286" s="10"/>
      <c r="J6286" s="10"/>
      <c r="K6286" s="11"/>
      <c r="L6286" s="11"/>
      <c r="M6286" s="12"/>
      <c r="N6286" s="12"/>
      <c r="O6286" s="12"/>
      <c r="P6286" s="12"/>
      <c r="Q6286" s="12"/>
      <c r="R6286" s="12"/>
      <c r="S6286" s="12"/>
      <c r="T6286" s="12"/>
      <c r="U6286" s="12"/>
      <c r="V6286" s="12"/>
      <c r="W6286" s="12"/>
      <c r="X6286" s="12"/>
      <c r="Y6286" s="12"/>
      <c r="Z6286" s="12"/>
      <c r="AA6286" s="12"/>
      <c r="AB6286" s="12"/>
      <c r="AC6286" s="12"/>
      <c r="AD6286" s="12"/>
      <c r="AE6286" s="12"/>
      <c r="AF6286" s="12"/>
      <c r="AG6286" s="12"/>
      <c r="AH6286" s="12"/>
      <c r="AI6286" s="12"/>
      <c r="AJ6286" s="12"/>
      <c r="AK6286" s="12"/>
      <c r="AL6286" s="12"/>
      <c r="AM6286" s="12"/>
      <c r="AN6286" s="12"/>
      <c r="AO6286" s="12"/>
      <c r="AP6286" s="12"/>
      <c r="AQ6286" s="12"/>
      <c r="AR6286" s="12"/>
      <c r="AS6286" s="12"/>
      <c r="AT6286" s="12"/>
      <c r="AU6286" s="12"/>
      <c r="AV6286" s="12"/>
      <c r="AW6286" s="12"/>
      <c r="AX6286" s="12"/>
      <c r="AY6286" s="12"/>
      <c r="AZ6286" s="12"/>
      <c r="BA6286" s="12"/>
      <c r="BB6286" s="12"/>
      <c r="BC6286" s="12"/>
      <c r="BD6286" s="12"/>
      <c r="BE6286" s="12"/>
      <c r="BF6286" s="12"/>
      <c r="BG6286" s="12"/>
      <c r="BH6286" s="12"/>
      <c r="BI6286" s="12"/>
      <c r="BJ6286" s="13"/>
      <c r="BK6286" s="13"/>
      <c r="BL6286" s="13"/>
      <c r="BM6286" s="13"/>
      <c r="BN6286" s="13"/>
    </row>
    <row r="6287" spans="4:66" x14ac:dyDescent="0.25">
      <c r="D6287"/>
      <c r="E6287" s="10"/>
      <c r="F6287" s="10"/>
      <c r="G6287" s="10"/>
      <c r="H6287" s="10"/>
      <c r="I6287" s="10"/>
      <c r="J6287" s="10"/>
      <c r="K6287" s="11"/>
      <c r="L6287" s="11"/>
      <c r="M6287" s="12"/>
      <c r="N6287" s="12"/>
      <c r="O6287" s="12"/>
      <c r="P6287" s="12"/>
      <c r="Q6287" s="12"/>
      <c r="R6287" s="12"/>
      <c r="S6287" s="12"/>
      <c r="T6287" s="12"/>
      <c r="U6287" s="12"/>
      <c r="V6287" s="12"/>
      <c r="W6287" s="12"/>
      <c r="X6287" s="12"/>
      <c r="Y6287" s="12"/>
      <c r="Z6287" s="12"/>
      <c r="AA6287" s="12"/>
      <c r="AB6287" s="12"/>
      <c r="AC6287" s="12"/>
      <c r="AD6287" s="12"/>
      <c r="AE6287" s="12"/>
      <c r="AF6287" s="12"/>
      <c r="AG6287" s="12"/>
      <c r="AH6287" s="12"/>
      <c r="AI6287" s="12"/>
      <c r="AJ6287" s="12"/>
      <c r="AK6287" s="12"/>
      <c r="AL6287" s="12"/>
      <c r="AM6287" s="12"/>
      <c r="AN6287" s="12"/>
      <c r="AO6287" s="12"/>
      <c r="AP6287" s="12"/>
      <c r="AQ6287" s="12"/>
      <c r="AR6287" s="12"/>
      <c r="AS6287" s="12"/>
      <c r="AT6287" s="12"/>
      <c r="AU6287" s="12"/>
      <c r="AV6287" s="12"/>
      <c r="AW6287" s="12"/>
      <c r="AX6287" s="12"/>
      <c r="AY6287" s="12"/>
      <c r="AZ6287" s="12"/>
      <c r="BA6287" s="12"/>
      <c r="BB6287" s="12"/>
      <c r="BC6287" s="12"/>
      <c r="BD6287" s="12"/>
      <c r="BE6287" s="12"/>
      <c r="BF6287" s="12"/>
      <c r="BG6287" s="12"/>
      <c r="BH6287" s="12"/>
      <c r="BI6287" s="12"/>
      <c r="BJ6287" s="13"/>
      <c r="BK6287" s="13"/>
      <c r="BL6287" s="13"/>
      <c r="BM6287" s="13"/>
      <c r="BN6287" s="13"/>
    </row>
    <row r="6288" spans="4:66" x14ac:dyDescent="0.25">
      <c r="D6288"/>
      <c r="E6288" s="10"/>
      <c r="F6288" s="10"/>
      <c r="G6288" s="10"/>
      <c r="H6288" s="10"/>
      <c r="I6288" s="10"/>
      <c r="J6288" s="10"/>
      <c r="K6288" s="11"/>
      <c r="L6288" s="11"/>
      <c r="M6288" s="12"/>
      <c r="N6288" s="12"/>
      <c r="O6288" s="12"/>
      <c r="P6288" s="12"/>
      <c r="Q6288" s="12"/>
      <c r="R6288" s="12"/>
      <c r="S6288" s="12"/>
      <c r="T6288" s="12"/>
      <c r="U6288" s="12"/>
      <c r="V6288" s="12"/>
      <c r="W6288" s="12"/>
      <c r="X6288" s="12"/>
      <c r="Y6288" s="12"/>
      <c r="Z6288" s="12"/>
      <c r="AA6288" s="12"/>
      <c r="AB6288" s="12"/>
      <c r="AC6288" s="12"/>
      <c r="AD6288" s="12"/>
      <c r="AE6288" s="12"/>
      <c r="AF6288" s="12"/>
      <c r="AG6288" s="12"/>
      <c r="AH6288" s="12"/>
      <c r="AI6288" s="12"/>
      <c r="AJ6288" s="12"/>
      <c r="AK6288" s="12"/>
      <c r="AL6288" s="12"/>
      <c r="AM6288" s="12"/>
      <c r="AN6288" s="12"/>
      <c r="AO6288" s="12"/>
      <c r="AP6288" s="12"/>
      <c r="AQ6288" s="12"/>
      <c r="AR6288" s="12"/>
      <c r="AS6288" s="12"/>
      <c r="AT6288" s="12"/>
      <c r="AU6288" s="12"/>
      <c r="AV6288" s="12"/>
      <c r="AW6288" s="12"/>
      <c r="AX6288" s="12"/>
      <c r="AY6288" s="12"/>
      <c r="AZ6288" s="12"/>
      <c r="BA6288" s="12"/>
      <c r="BB6288" s="12"/>
      <c r="BC6288" s="12"/>
      <c r="BD6288" s="12"/>
      <c r="BE6288" s="12"/>
      <c r="BF6288" s="12"/>
      <c r="BG6288" s="12"/>
      <c r="BH6288" s="12"/>
      <c r="BI6288" s="12"/>
      <c r="BJ6288" s="13"/>
      <c r="BK6288" s="13"/>
      <c r="BL6288" s="13"/>
      <c r="BM6288" s="13"/>
      <c r="BN6288" s="13"/>
    </row>
    <row r="6289" spans="4:66" x14ac:dyDescent="0.25">
      <c r="D6289"/>
      <c r="E6289" s="10"/>
      <c r="F6289" s="10"/>
      <c r="G6289" s="10"/>
      <c r="H6289" s="10"/>
      <c r="I6289" s="10"/>
      <c r="J6289" s="10"/>
      <c r="K6289" s="11"/>
      <c r="L6289" s="11"/>
      <c r="M6289" s="12"/>
      <c r="N6289" s="12"/>
      <c r="O6289" s="12"/>
      <c r="P6289" s="12"/>
      <c r="Q6289" s="12"/>
      <c r="R6289" s="12"/>
      <c r="S6289" s="12"/>
      <c r="T6289" s="12"/>
      <c r="U6289" s="12"/>
      <c r="V6289" s="12"/>
      <c r="W6289" s="12"/>
      <c r="X6289" s="12"/>
      <c r="Y6289" s="12"/>
      <c r="Z6289" s="12"/>
      <c r="AA6289" s="12"/>
      <c r="AB6289" s="12"/>
      <c r="AC6289" s="12"/>
      <c r="AD6289" s="12"/>
      <c r="AE6289" s="12"/>
      <c r="AF6289" s="12"/>
      <c r="AG6289" s="12"/>
      <c r="AH6289" s="12"/>
      <c r="AI6289" s="12"/>
      <c r="AJ6289" s="12"/>
      <c r="AK6289" s="12"/>
      <c r="AL6289" s="12"/>
      <c r="AM6289" s="12"/>
      <c r="AN6289" s="12"/>
      <c r="AO6289" s="12"/>
      <c r="AP6289" s="12"/>
      <c r="AQ6289" s="12"/>
      <c r="AR6289" s="12"/>
      <c r="AS6289" s="12"/>
      <c r="AT6289" s="12"/>
      <c r="AU6289" s="12"/>
      <c r="AV6289" s="12"/>
      <c r="AW6289" s="12"/>
      <c r="AX6289" s="12"/>
      <c r="AY6289" s="12"/>
      <c r="AZ6289" s="12"/>
      <c r="BA6289" s="12"/>
      <c r="BB6289" s="12"/>
      <c r="BC6289" s="12"/>
      <c r="BD6289" s="12"/>
      <c r="BE6289" s="12"/>
      <c r="BF6289" s="12"/>
      <c r="BG6289" s="12"/>
      <c r="BH6289" s="12"/>
      <c r="BI6289" s="12"/>
      <c r="BJ6289" s="13"/>
      <c r="BK6289" s="13"/>
      <c r="BL6289" s="13"/>
      <c r="BM6289" s="13"/>
      <c r="BN6289" s="13"/>
    </row>
    <row r="6290" spans="4:66" x14ac:dyDescent="0.25">
      <c r="D6290"/>
      <c r="E6290" s="10"/>
      <c r="F6290" s="10"/>
      <c r="G6290" s="10"/>
      <c r="H6290" s="10"/>
      <c r="I6290" s="10"/>
      <c r="J6290" s="10"/>
      <c r="K6290" s="11"/>
      <c r="L6290" s="11"/>
      <c r="M6290" s="12"/>
      <c r="N6290" s="12"/>
      <c r="O6290" s="12"/>
      <c r="P6290" s="12"/>
      <c r="Q6290" s="12"/>
      <c r="R6290" s="12"/>
      <c r="S6290" s="12"/>
      <c r="T6290" s="12"/>
      <c r="U6290" s="12"/>
      <c r="V6290" s="12"/>
      <c r="W6290" s="12"/>
      <c r="X6290" s="12"/>
      <c r="Y6290" s="12"/>
      <c r="Z6290" s="12"/>
      <c r="AA6290" s="12"/>
      <c r="AB6290" s="12"/>
      <c r="AC6290" s="12"/>
      <c r="AD6290" s="12"/>
      <c r="AE6290" s="12"/>
      <c r="AF6290" s="12"/>
      <c r="AG6290" s="12"/>
      <c r="AH6290" s="12"/>
      <c r="AI6290" s="12"/>
      <c r="AJ6290" s="12"/>
      <c r="AK6290" s="12"/>
      <c r="AL6290" s="12"/>
      <c r="AM6290" s="12"/>
      <c r="AN6290" s="12"/>
      <c r="AO6290" s="12"/>
      <c r="AP6290" s="12"/>
      <c r="AQ6290" s="12"/>
      <c r="AR6290" s="12"/>
      <c r="AS6290" s="12"/>
      <c r="AT6290" s="12"/>
      <c r="AU6290" s="12"/>
      <c r="AV6290" s="12"/>
      <c r="AW6290" s="12"/>
      <c r="AX6290" s="12"/>
      <c r="AY6290" s="12"/>
      <c r="AZ6290" s="12"/>
      <c r="BA6290" s="12"/>
      <c r="BB6290" s="12"/>
      <c r="BC6290" s="12"/>
      <c r="BD6290" s="12"/>
      <c r="BE6290" s="12"/>
      <c r="BF6290" s="12"/>
      <c r="BG6290" s="12"/>
      <c r="BH6290" s="12"/>
      <c r="BI6290" s="12"/>
      <c r="BJ6290" s="13"/>
      <c r="BK6290" s="13"/>
      <c r="BL6290" s="13"/>
      <c r="BM6290" s="13"/>
      <c r="BN6290" s="13"/>
    </row>
    <row r="6291" spans="4:66" x14ac:dyDescent="0.25">
      <c r="D6291"/>
      <c r="E6291" s="10"/>
      <c r="F6291" s="10"/>
      <c r="G6291" s="10"/>
      <c r="H6291" s="10"/>
      <c r="I6291" s="10"/>
      <c r="J6291" s="10"/>
      <c r="K6291" s="11"/>
      <c r="L6291" s="11"/>
      <c r="M6291" s="12"/>
      <c r="N6291" s="12"/>
      <c r="O6291" s="12"/>
      <c r="P6291" s="12"/>
      <c r="Q6291" s="12"/>
      <c r="R6291" s="12"/>
      <c r="S6291" s="12"/>
      <c r="T6291" s="12"/>
      <c r="U6291" s="12"/>
      <c r="V6291" s="12"/>
      <c r="W6291" s="12"/>
      <c r="X6291" s="12"/>
      <c r="Y6291" s="12"/>
      <c r="Z6291" s="12"/>
      <c r="AA6291" s="12"/>
      <c r="AB6291" s="12"/>
      <c r="AC6291" s="12"/>
      <c r="AD6291" s="12"/>
      <c r="AE6291" s="12"/>
      <c r="AF6291" s="12"/>
      <c r="AG6291" s="12"/>
      <c r="AH6291" s="12"/>
      <c r="AI6291" s="12"/>
      <c r="AJ6291" s="12"/>
      <c r="AK6291" s="12"/>
      <c r="AL6291" s="12"/>
      <c r="AM6291" s="12"/>
      <c r="AN6291" s="12"/>
      <c r="AO6291" s="12"/>
      <c r="AP6291" s="12"/>
      <c r="AQ6291" s="12"/>
      <c r="AR6291" s="12"/>
      <c r="AS6291" s="12"/>
      <c r="AT6291" s="12"/>
      <c r="AU6291" s="12"/>
      <c r="AV6291" s="12"/>
      <c r="AW6291" s="12"/>
      <c r="AX6291" s="12"/>
      <c r="AY6291" s="12"/>
      <c r="AZ6291" s="12"/>
      <c r="BA6291" s="12"/>
      <c r="BB6291" s="12"/>
      <c r="BC6291" s="12"/>
      <c r="BD6291" s="12"/>
      <c r="BE6291" s="12"/>
      <c r="BF6291" s="12"/>
      <c r="BG6291" s="12"/>
      <c r="BH6291" s="12"/>
      <c r="BI6291" s="12"/>
      <c r="BJ6291" s="13"/>
      <c r="BK6291" s="13"/>
      <c r="BL6291" s="13"/>
      <c r="BM6291" s="13"/>
      <c r="BN6291" s="13"/>
    </row>
    <row r="6292" spans="4:66" x14ac:dyDescent="0.25">
      <c r="D6292"/>
      <c r="E6292" s="10"/>
      <c r="F6292" s="10"/>
      <c r="G6292" s="10"/>
      <c r="H6292" s="10"/>
      <c r="I6292" s="10"/>
      <c r="J6292" s="10"/>
      <c r="K6292" s="11"/>
      <c r="L6292" s="11"/>
      <c r="M6292" s="12"/>
      <c r="N6292" s="12"/>
      <c r="O6292" s="12"/>
      <c r="P6292" s="12"/>
      <c r="Q6292" s="12"/>
      <c r="R6292" s="12"/>
      <c r="S6292" s="12"/>
      <c r="T6292" s="12"/>
      <c r="U6292" s="12"/>
      <c r="V6292" s="12"/>
      <c r="W6292" s="12"/>
      <c r="X6292" s="12"/>
      <c r="Y6292" s="12"/>
      <c r="Z6292" s="12"/>
      <c r="AA6292" s="12"/>
      <c r="AB6292" s="12"/>
      <c r="AC6292" s="12"/>
      <c r="AD6292" s="12"/>
      <c r="AE6292" s="12"/>
      <c r="AF6292" s="12"/>
      <c r="AG6292" s="12"/>
      <c r="AH6292" s="12"/>
      <c r="AI6292" s="12"/>
      <c r="AJ6292" s="12"/>
      <c r="AK6292" s="12"/>
      <c r="AL6292" s="12"/>
      <c r="AM6292" s="12"/>
      <c r="AN6292" s="12"/>
      <c r="AO6292" s="12"/>
      <c r="AP6292" s="12"/>
      <c r="AQ6292" s="12"/>
      <c r="AR6292" s="12"/>
      <c r="AS6292" s="12"/>
      <c r="AT6292" s="12"/>
      <c r="AU6292" s="12"/>
      <c r="AV6292" s="12"/>
      <c r="AW6292" s="12"/>
      <c r="AX6292" s="12"/>
      <c r="AY6292" s="12"/>
      <c r="AZ6292" s="12"/>
      <c r="BA6292" s="12"/>
      <c r="BB6292" s="12"/>
      <c r="BC6292" s="12"/>
      <c r="BD6292" s="12"/>
      <c r="BE6292" s="12"/>
      <c r="BF6292" s="12"/>
      <c r="BG6292" s="12"/>
      <c r="BH6292" s="12"/>
      <c r="BI6292" s="12"/>
      <c r="BJ6292" s="13"/>
      <c r="BK6292" s="13"/>
      <c r="BL6292" s="13"/>
      <c r="BM6292" s="13"/>
      <c r="BN6292" s="13"/>
    </row>
    <row r="6293" spans="4:66" x14ac:dyDescent="0.25">
      <c r="D6293"/>
      <c r="E6293" s="10"/>
      <c r="F6293" s="10"/>
      <c r="G6293" s="10"/>
      <c r="H6293" s="10"/>
      <c r="I6293" s="10"/>
      <c r="J6293" s="10"/>
      <c r="K6293" s="11"/>
      <c r="L6293" s="11"/>
      <c r="M6293" s="12"/>
      <c r="N6293" s="12"/>
      <c r="O6293" s="12"/>
      <c r="P6293" s="12"/>
      <c r="Q6293" s="12"/>
      <c r="R6293" s="12"/>
      <c r="S6293" s="12"/>
      <c r="T6293" s="12"/>
      <c r="U6293" s="12"/>
      <c r="V6293" s="12"/>
      <c r="W6293" s="12"/>
      <c r="X6293" s="12"/>
      <c r="Y6293" s="12"/>
      <c r="Z6293" s="12"/>
      <c r="AA6293" s="12"/>
      <c r="AB6293" s="12"/>
      <c r="AC6293" s="12"/>
      <c r="AD6293" s="12"/>
      <c r="AE6293" s="12"/>
      <c r="AF6293" s="12"/>
      <c r="AG6293" s="12"/>
      <c r="AH6293" s="12"/>
      <c r="AI6293" s="12"/>
      <c r="AJ6293" s="12"/>
      <c r="AK6293" s="12"/>
      <c r="AL6293" s="12"/>
      <c r="AM6293" s="12"/>
      <c r="AN6293" s="12"/>
      <c r="AO6293" s="12"/>
      <c r="AP6293" s="12"/>
      <c r="AQ6293" s="12"/>
      <c r="AR6293" s="12"/>
      <c r="AS6293" s="12"/>
      <c r="AT6293" s="12"/>
      <c r="AU6293" s="12"/>
      <c r="AV6293" s="12"/>
      <c r="AW6293" s="12"/>
      <c r="AX6293" s="12"/>
      <c r="AY6293" s="12"/>
      <c r="AZ6293" s="12"/>
      <c r="BA6293" s="12"/>
      <c r="BB6293" s="12"/>
      <c r="BC6293" s="12"/>
      <c r="BD6293" s="12"/>
      <c r="BE6293" s="12"/>
      <c r="BF6293" s="12"/>
      <c r="BG6293" s="12"/>
      <c r="BH6293" s="12"/>
      <c r="BI6293" s="12"/>
      <c r="BJ6293" s="13"/>
      <c r="BK6293" s="13"/>
      <c r="BL6293" s="13"/>
      <c r="BM6293" s="13"/>
      <c r="BN6293" s="13"/>
    </row>
    <row r="6294" spans="4:66" x14ac:dyDescent="0.25">
      <c r="D6294"/>
      <c r="E6294" s="10"/>
      <c r="F6294" s="10"/>
      <c r="G6294" s="10"/>
      <c r="H6294" s="10"/>
      <c r="I6294" s="10"/>
      <c r="J6294" s="10"/>
      <c r="K6294" s="11"/>
      <c r="L6294" s="11"/>
      <c r="M6294" s="12"/>
      <c r="N6294" s="12"/>
      <c r="O6294" s="12"/>
      <c r="P6294" s="12"/>
      <c r="Q6294" s="12"/>
      <c r="R6294" s="12"/>
      <c r="S6294" s="12"/>
      <c r="T6294" s="12"/>
      <c r="U6294" s="12"/>
      <c r="V6294" s="12"/>
      <c r="W6294" s="12"/>
      <c r="X6294" s="12"/>
      <c r="Y6294" s="12"/>
      <c r="Z6294" s="12"/>
      <c r="AA6294" s="12"/>
      <c r="AB6294" s="12"/>
      <c r="AC6294" s="12"/>
      <c r="AD6294" s="12"/>
      <c r="AE6294" s="12"/>
      <c r="AF6294" s="12"/>
      <c r="AG6294" s="12"/>
      <c r="AH6294" s="12"/>
      <c r="AI6294" s="12"/>
      <c r="AJ6294" s="12"/>
      <c r="AK6294" s="12"/>
      <c r="AL6294" s="12"/>
      <c r="AM6294" s="12"/>
      <c r="AN6294" s="12"/>
      <c r="AO6294" s="12"/>
      <c r="AP6294" s="12"/>
      <c r="AQ6294" s="12"/>
      <c r="AR6294" s="12"/>
      <c r="AS6294" s="12"/>
      <c r="AT6294" s="12"/>
      <c r="AU6294" s="12"/>
      <c r="AV6294" s="12"/>
      <c r="AW6294" s="12"/>
      <c r="AX6294" s="12"/>
      <c r="AY6294" s="12"/>
      <c r="AZ6294" s="12"/>
      <c r="BA6294" s="12"/>
      <c r="BB6294" s="12"/>
      <c r="BC6294" s="12"/>
      <c r="BD6294" s="12"/>
      <c r="BE6294" s="12"/>
      <c r="BF6294" s="12"/>
      <c r="BG6294" s="12"/>
      <c r="BH6294" s="12"/>
      <c r="BI6294" s="12"/>
      <c r="BJ6294" s="13"/>
      <c r="BK6294" s="13"/>
      <c r="BL6294" s="13"/>
      <c r="BM6294" s="13"/>
      <c r="BN6294" s="13"/>
    </row>
    <row r="6295" spans="4:66" x14ac:dyDescent="0.25">
      <c r="D6295"/>
      <c r="E6295" s="10"/>
      <c r="F6295" s="10"/>
      <c r="G6295" s="10"/>
      <c r="H6295" s="10"/>
      <c r="I6295" s="10"/>
      <c r="J6295" s="10"/>
      <c r="K6295" s="11"/>
      <c r="L6295" s="11"/>
      <c r="M6295" s="12"/>
      <c r="N6295" s="12"/>
      <c r="O6295" s="12"/>
      <c r="P6295" s="12"/>
      <c r="Q6295" s="12"/>
      <c r="R6295" s="12"/>
      <c r="S6295" s="12"/>
      <c r="T6295" s="12"/>
      <c r="U6295" s="12"/>
      <c r="V6295" s="12"/>
      <c r="W6295" s="12"/>
      <c r="X6295" s="12"/>
      <c r="Y6295" s="12"/>
      <c r="Z6295" s="12"/>
      <c r="AA6295" s="12"/>
      <c r="AB6295" s="12"/>
      <c r="AC6295" s="12"/>
      <c r="AD6295" s="12"/>
      <c r="AE6295" s="12"/>
      <c r="AF6295" s="12"/>
      <c r="AG6295" s="12"/>
      <c r="AH6295" s="12"/>
      <c r="AI6295" s="12"/>
      <c r="AJ6295" s="12"/>
      <c r="AK6295" s="12"/>
      <c r="AL6295" s="12"/>
      <c r="AM6295" s="12"/>
      <c r="AN6295" s="12"/>
      <c r="AO6295" s="12"/>
      <c r="AP6295" s="12"/>
      <c r="AQ6295" s="12"/>
      <c r="AR6295" s="12"/>
      <c r="AS6295" s="12"/>
      <c r="AT6295" s="12"/>
      <c r="AU6295" s="12"/>
      <c r="AV6295" s="12"/>
      <c r="AW6295" s="12"/>
      <c r="AX6295" s="12"/>
      <c r="AY6295" s="12"/>
      <c r="AZ6295" s="12"/>
      <c r="BA6295" s="12"/>
      <c r="BB6295" s="12"/>
      <c r="BC6295" s="12"/>
      <c r="BD6295" s="12"/>
      <c r="BE6295" s="12"/>
      <c r="BF6295" s="12"/>
      <c r="BG6295" s="12"/>
      <c r="BH6295" s="12"/>
      <c r="BI6295" s="12"/>
      <c r="BJ6295" s="13"/>
      <c r="BK6295" s="13"/>
      <c r="BL6295" s="13"/>
      <c r="BM6295" s="13"/>
      <c r="BN6295" s="13"/>
    </row>
    <row r="6296" spans="4:66" x14ac:dyDescent="0.25">
      <c r="D6296"/>
      <c r="E6296" s="10"/>
      <c r="F6296" s="10"/>
      <c r="G6296" s="10"/>
      <c r="H6296" s="10"/>
      <c r="I6296" s="10"/>
      <c r="J6296" s="10"/>
      <c r="K6296" s="11"/>
      <c r="L6296" s="11"/>
      <c r="M6296" s="12"/>
      <c r="N6296" s="12"/>
      <c r="O6296" s="12"/>
      <c r="P6296" s="12"/>
      <c r="Q6296" s="12"/>
      <c r="R6296" s="12"/>
      <c r="S6296" s="12"/>
      <c r="T6296" s="12"/>
      <c r="U6296" s="12"/>
      <c r="V6296" s="12"/>
      <c r="W6296" s="12"/>
      <c r="X6296" s="12"/>
      <c r="Y6296" s="12"/>
      <c r="Z6296" s="12"/>
      <c r="AA6296" s="12"/>
      <c r="AB6296" s="12"/>
      <c r="AC6296" s="12"/>
      <c r="AD6296" s="12"/>
      <c r="AE6296" s="12"/>
      <c r="AF6296" s="12"/>
      <c r="AG6296" s="12"/>
      <c r="AH6296" s="12"/>
      <c r="AI6296" s="12"/>
      <c r="AJ6296" s="12"/>
      <c r="AK6296" s="12"/>
      <c r="AL6296" s="12"/>
      <c r="AM6296" s="12"/>
      <c r="AN6296" s="12"/>
      <c r="AO6296" s="12"/>
      <c r="AP6296" s="12"/>
      <c r="AQ6296" s="12"/>
      <c r="AR6296" s="12"/>
      <c r="AS6296" s="12"/>
      <c r="AT6296" s="12"/>
      <c r="AU6296" s="12"/>
      <c r="AV6296" s="12"/>
      <c r="AW6296" s="12"/>
      <c r="AX6296" s="12"/>
      <c r="AY6296" s="12"/>
      <c r="AZ6296" s="12"/>
      <c r="BA6296" s="12"/>
      <c r="BB6296" s="12"/>
      <c r="BC6296" s="12"/>
      <c r="BD6296" s="12"/>
      <c r="BE6296" s="12"/>
      <c r="BF6296" s="12"/>
      <c r="BG6296" s="12"/>
      <c r="BH6296" s="12"/>
      <c r="BI6296" s="12"/>
      <c r="BJ6296" s="13"/>
      <c r="BK6296" s="13"/>
      <c r="BL6296" s="13"/>
      <c r="BM6296" s="13"/>
      <c r="BN6296" s="13"/>
    </row>
    <row r="6297" spans="4:66" x14ac:dyDescent="0.25">
      <c r="D6297"/>
      <c r="E6297" s="10"/>
      <c r="F6297" s="10"/>
      <c r="G6297" s="10"/>
      <c r="H6297" s="10"/>
      <c r="I6297" s="10"/>
      <c r="J6297" s="10"/>
      <c r="K6297" s="11"/>
      <c r="L6297" s="11"/>
      <c r="M6297" s="12"/>
      <c r="N6297" s="12"/>
      <c r="O6297" s="12"/>
      <c r="P6297" s="12"/>
      <c r="Q6297" s="12"/>
      <c r="R6297" s="12"/>
      <c r="S6297" s="12"/>
      <c r="T6297" s="12"/>
      <c r="U6297" s="12"/>
      <c r="V6297" s="12"/>
      <c r="W6297" s="12"/>
      <c r="X6297" s="12"/>
      <c r="Y6297" s="12"/>
      <c r="Z6297" s="12"/>
      <c r="AA6297" s="12"/>
      <c r="AB6297" s="12"/>
      <c r="AC6297" s="12"/>
      <c r="AD6297" s="12"/>
      <c r="AE6297" s="12"/>
      <c r="AF6297" s="12"/>
      <c r="AG6297" s="12"/>
      <c r="AH6297" s="12"/>
      <c r="AI6297" s="12"/>
      <c r="AJ6297" s="12"/>
      <c r="AK6297" s="12"/>
      <c r="AL6297" s="12"/>
      <c r="AM6297" s="12"/>
      <c r="AN6297" s="12"/>
      <c r="AO6297" s="12"/>
      <c r="AP6297" s="12"/>
      <c r="AQ6297" s="12"/>
      <c r="AR6297" s="12"/>
      <c r="AS6297" s="12"/>
      <c r="AT6297" s="12"/>
      <c r="AU6297" s="12"/>
      <c r="AV6297" s="12"/>
      <c r="AW6297" s="12"/>
      <c r="AX6297" s="12"/>
      <c r="AY6297" s="12"/>
      <c r="AZ6297" s="12"/>
      <c r="BA6297" s="12"/>
      <c r="BB6297" s="12"/>
      <c r="BC6297" s="12"/>
      <c r="BD6297" s="12"/>
      <c r="BE6297" s="12"/>
      <c r="BF6297" s="12"/>
      <c r="BG6297" s="12"/>
      <c r="BH6297" s="12"/>
      <c r="BI6297" s="12"/>
      <c r="BJ6297" s="13"/>
      <c r="BK6297" s="13"/>
      <c r="BL6297" s="13"/>
      <c r="BM6297" s="13"/>
      <c r="BN6297" s="13"/>
    </row>
    <row r="6298" spans="4:66" x14ac:dyDescent="0.25">
      <c r="D6298"/>
      <c r="E6298" s="10"/>
      <c r="F6298" s="10"/>
      <c r="G6298" s="10"/>
      <c r="H6298" s="10"/>
      <c r="I6298" s="10"/>
      <c r="J6298" s="10"/>
      <c r="K6298" s="11"/>
      <c r="L6298" s="11"/>
      <c r="M6298" s="12"/>
      <c r="N6298" s="12"/>
      <c r="O6298" s="12"/>
      <c r="P6298" s="12"/>
      <c r="Q6298" s="12"/>
      <c r="R6298" s="12"/>
      <c r="S6298" s="12"/>
      <c r="T6298" s="12"/>
      <c r="U6298" s="12"/>
      <c r="V6298" s="12"/>
      <c r="W6298" s="12"/>
      <c r="X6298" s="12"/>
      <c r="Y6298" s="12"/>
      <c r="Z6298" s="12"/>
      <c r="AA6298" s="12"/>
      <c r="AB6298" s="12"/>
      <c r="AC6298" s="12"/>
      <c r="AD6298" s="12"/>
      <c r="AE6298" s="12"/>
      <c r="AF6298" s="12"/>
      <c r="AG6298" s="12"/>
      <c r="AH6298" s="12"/>
      <c r="AI6298" s="12"/>
      <c r="AJ6298" s="12"/>
      <c r="AK6298" s="12"/>
      <c r="AL6298" s="12"/>
      <c r="AM6298" s="12"/>
      <c r="AN6298" s="12"/>
      <c r="AO6298" s="12"/>
      <c r="AP6298" s="12"/>
      <c r="AQ6298" s="12"/>
      <c r="AR6298" s="12"/>
      <c r="AS6298" s="12"/>
      <c r="AT6298" s="12"/>
      <c r="AU6298" s="12"/>
      <c r="AV6298" s="12"/>
      <c r="AW6298" s="12"/>
      <c r="AX6298" s="12"/>
      <c r="AY6298" s="12"/>
      <c r="AZ6298" s="12"/>
      <c r="BA6298" s="12"/>
      <c r="BB6298" s="12"/>
      <c r="BC6298" s="12"/>
      <c r="BD6298" s="12"/>
      <c r="BE6298" s="12"/>
      <c r="BF6298" s="12"/>
      <c r="BG6298" s="12"/>
      <c r="BH6298" s="12"/>
      <c r="BI6298" s="12"/>
      <c r="BJ6298" s="13"/>
      <c r="BK6298" s="13"/>
      <c r="BL6298" s="13"/>
      <c r="BM6298" s="13"/>
      <c r="BN6298" s="13"/>
    </row>
    <row r="6299" spans="4:66" x14ac:dyDescent="0.25">
      <c r="D6299"/>
      <c r="E6299" s="10"/>
      <c r="F6299" s="10"/>
      <c r="G6299" s="10"/>
      <c r="H6299" s="10"/>
      <c r="I6299" s="10"/>
      <c r="J6299" s="10"/>
      <c r="K6299" s="11"/>
      <c r="L6299" s="11"/>
      <c r="M6299" s="12"/>
      <c r="N6299" s="12"/>
      <c r="O6299" s="12"/>
      <c r="P6299" s="12"/>
      <c r="Q6299" s="12"/>
      <c r="R6299" s="12"/>
      <c r="S6299" s="12"/>
      <c r="T6299" s="12"/>
      <c r="U6299" s="12"/>
      <c r="V6299" s="12"/>
      <c r="W6299" s="12"/>
      <c r="X6299" s="12"/>
      <c r="Y6299" s="12"/>
      <c r="Z6299" s="12"/>
      <c r="AA6299" s="12"/>
      <c r="AB6299" s="12"/>
      <c r="AC6299" s="12"/>
      <c r="AD6299" s="12"/>
      <c r="AE6299" s="12"/>
      <c r="AF6299" s="12"/>
      <c r="AG6299" s="12"/>
      <c r="AH6299" s="12"/>
      <c r="AI6299" s="12"/>
      <c r="AJ6299" s="12"/>
      <c r="AK6299" s="12"/>
      <c r="AL6299" s="12"/>
      <c r="AM6299" s="12"/>
      <c r="AN6299" s="12"/>
      <c r="AO6299" s="12"/>
      <c r="AP6299" s="12"/>
      <c r="AQ6299" s="12"/>
      <c r="AR6299" s="12"/>
      <c r="AS6299" s="12"/>
      <c r="AT6299" s="12"/>
      <c r="AU6299" s="12"/>
      <c r="AV6299" s="12"/>
      <c r="AW6299" s="12"/>
      <c r="AX6299" s="12"/>
      <c r="AY6299" s="12"/>
      <c r="AZ6299" s="12"/>
      <c r="BA6299" s="12"/>
      <c r="BB6299" s="12"/>
      <c r="BC6299" s="12"/>
      <c r="BD6299" s="12"/>
      <c r="BE6299" s="12"/>
      <c r="BF6299" s="12"/>
      <c r="BG6299" s="12"/>
      <c r="BH6299" s="12"/>
      <c r="BI6299" s="12"/>
      <c r="BJ6299" s="13"/>
      <c r="BK6299" s="13"/>
      <c r="BL6299" s="13"/>
      <c r="BM6299" s="13"/>
      <c r="BN6299" s="13"/>
    </row>
    <row r="6300" spans="4:66" x14ac:dyDescent="0.25">
      <c r="D6300"/>
      <c r="E6300" s="10"/>
      <c r="F6300" s="10"/>
      <c r="G6300" s="10"/>
      <c r="H6300" s="10"/>
      <c r="I6300" s="10"/>
      <c r="J6300" s="10"/>
      <c r="K6300" s="11"/>
      <c r="L6300" s="11"/>
      <c r="M6300" s="12"/>
      <c r="N6300" s="12"/>
      <c r="O6300" s="12"/>
      <c r="P6300" s="12"/>
      <c r="Q6300" s="12"/>
      <c r="R6300" s="12"/>
      <c r="S6300" s="12"/>
      <c r="T6300" s="12"/>
      <c r="U6300" s="12"/>
      <c r="V6300" s="12"/>
      <c r="W6300" s="12"/>
      <c r="X6300" s="12"/>
      <c r="Y6300" s="12"/>
      <c r="Z6300" s="12"/>
      <c r="AA6300" s="12"/>
      <c r="AB6300" s="12"/>
      <c r="AC6300" s="12"/>
      <c r="AD6300" s="12"/>
      <c r="AE6300" s="12"/>
      <c r="AF6300" s="12"/>
      <c r="AG6300" s="12"/>
      <c r="AH6300" s="12"/>
      <c r="AI6300" s="12"/>
      <c r="AJ6300" s="12"/>
      <c r="AK6300" s="12"/>
      <c r="AL6300" s="12"/>
      <c r="AM6300" s="12"/>
      <c r="AN6300" s="12"/>
      <c r="AO6300" s="12"/>
      <c r="AP6300" s="12"/>
      <c r="AQ6300" s="12"/>
      <c r="AR6300" s="12"/>
      <c r="AS6300" s="12"/>
      <c r="AT6300" s="12"/>
      <c r="AU6300" s="12"/>
      <c r="AV6300" s="12"/>
      <c r="AW6300" s="12"/>
      <c r="AX6300" s="12"/>
      <c r="AY6300" s="12"/>
      <c r="AZ6300" s="12"/>
      <c r="BA6300" s="12"/>
      <c r="BB6300" s="12"/>
      <c r="BC6300" s="12"/>
      <c r="BD6300" s="12"/>
      <c r="BE6300" s="12"/>
      <c r="BF6300" s="12"/>
      <c r="BG6300" s="12"/>
      <c r="BH6300" s="12"/>
      <c r="BI6300" s="12"/>
      <c r="BJ6300" s="13"/>
      <c r="BK6300" s="13"/>
      <c r="BL6300" s="13"/>
      <c r="BM6300" s="13"/>
      <c r="BN6300" s="13"/>
    </row>
    <row r="6301" spans="4:66" x14ac:dyDescent="0.25">
      <c r="D6301"/>
      <c r="E6301" s="10"/>
      <c r="F6301" s="10"/>
      <c r="G6301" s="10"/>
      <c r="H6301" s="10"/>
      <c r="I6301" s="10"/>
      <c r="J6301" s="10"/>
      <c r="K6301" s="11"/>
      <c r="L6301" s="11"/>
      <c r="M6301" s="12"/>
      <c r="N6301" s="12"/>
      <c r="O6301" s="12"/>
      <c r="P6301" s="12"/>
      <c r="Q6301" s="12"/>
      <c r="R6301" s="12"/>
      <c r="S6301" s="12"/>
      <c r="T6301" s="12"/>
      <c r="U6301" s="12"/>
      <c r="V6301" s="12"/>
      <c r="W6301" s="12"/>
      <c r="X6301" s="12"/>
      <c r="Y6301" s="12"/>
      <c r="Z6301" s="12"/>
      <c r="AA6301" s="12"/>
      <c r="AB6301" s="12"/>
      <c r="AC6301" s="12"/>
      <c r="AD6301" s="12"/>
      <c r="AE6301" s="12"/>
      <c r="AF6301" s="12"/>
      <c r="AG6301" s="12"/>
      <c r="AH6301" s="12"/>
      <c r="AI6301" s="12"/>
      <c r="AJ6301" s="12"/>
      <c r="AK6301" s="12"/>
      <c r="AL6301" s="12"/>
      <c r="AM6301" s="12"/>
      <c r="AN6301" s="12"/>
      <c r="AO6301" s="12"/>
      <c r="AP6301" s="12"/>
      <c r="AQ6301" s="12"/>
      <c r="AR6301" s="12"/>
      <c r="AS6301" s="12"/>
      <c r="AT6301" s="12"/>
      <c r="AU6301" s="12"/>
      <c r="AV6301" s="12"/>
      <c r="AW6301" s="12"/>
      <c r="AX6301" s="12"/>
      <c r="AY6301" s="12"/>
      <c r="AZ6301" s="12"/>
      <c r="BA6301" s="12"/>
      <c r="BB6301" s="12"/>
      <c r="BC6301" s="12"/>
      <c r="BD6301" s="12"/>
      <c r="BE6301" s="12"/>
      <c r="BF6301" s="12"/>
      <c r="BG6301" s="12"/>
      <c r="BH6301" s="12"/>
      <c r="BI6301" s="12"/>
      <c r="BJ6301" s="13"/>
      <c r="BK6301" s="13"/>
      <c r="BL6301" s="13"/>
      <c r="BM6301" s="13"/>
      <c r="BN6301" s="13"/>
    </row>
    <row r="6302" spans="4:66" x14ac:dyDescent="0.25">
      <c r="D6302"/>
      <c r="E6302" s="10"/>
      <c r="F6302" s="10"/>
      <c r="G6302" s="10"/>
      <c r="H6302" s="10"/>
      <c r="I6302" s="10"/>
      <c r="J6302" s="10"/>
      <c r="K6302" s="11"/>
      <c r="L6302" s="11"/>
      <c r="M6302" s="12"/>
      <c r="N6302" s="12"/>
      <c r="O6302" s="12"/>
      <c r="P6302" s="12"/>
      <c r="Q6302" s="12"/>
      <c r="R6302" s="12"/>
      <c r="S6302" s="12"/>
      <c r="T6302" s="12"/>
      <c r="U6302" s="12"/>
      <c r="V6302" s="12"/>
      <c r="W6302" s="12"/>
      <c r="X6302" s="12"/>
      <c r="Y6302" s="12"/>
      <c r="Z6302" s="12"/>
      <c r="AA6302" s="12"/>
      <c r="AB6302" s="12"/>
      <c r="AC6302" s="12"/>
      <c r="AD6302" s="12"/>
      <c r="AE6302" s="12"/>
      <c r="AF6302" s="12"/>
      <c r="AG6302" s="12"/>
      <c r="AH6302" s="12"/>
      <c r="AI6302" s="12"/>
      <c r="AJ6302" s="12"/>
      <c r="AK6302" s="12"/>
      <c r="AL6302" s="12"/>
      <c r="AM6302" s="12"/>
      <c r="AN6302" s="12"/>
      <c r="AO6302" s="12"/>
      <c r="AP6302" s="12"/>
      <c r="AQ6302" s="12"/>
      <c r="AR6302" s="12"/>
      <c r="AS6302" s="12"/>
      <c r="AT6302" s="12"/>
      <c r="AU6302" s="12"/>
      <c r="AV6302" s="12"/>
      <c r="AW6302" s="12"/>
      <c r="AX6302" s="12"/>
      <c r="AY6302" s="12"/>
      <c r="AZ6302" s="12"/>
      <c r="BA6302" s="12"/>
      <c r="BB6302" s="12"/>
      <c r="BC6302" s="12"/>
      <c r="BD6302" s="12"/>
      <c r="BE6302" s="12"/>
      <c r="BF6302" s="12"/>
      <c r="BG6302" s="12"/>
      <c r="BH6302" s="12"/>
      <c r="BI6302" s="12"/>
      <c r="BJ6302" s="13"/>
      <c r="BK6302" s="13"/>
      <c r="BL6302" s="13"/>
      <c r="BM6302" s="13"/>
      <c r="BN6302" s="13"/>
    </row>
    <row r="6303" spans="4:66" x14ac:dyDescent="0.25">
      <c r="D6303"/>
      <c r="E6303" s="10"/>
      <c r="F6303" s="10"/>
      <c r="G6303" s="10"/>
      <c r="H6303" s="10"/>
      <c r="I6303" s="10"/>
      <c r="J6303" s="10"/>
      <c r="K6303" s="11"/>
      <c r="L6303" s="11"/>
      <c r="M6303" s="12"/>
      <c r="N6303" s="12"/>
      <c r="O6303" s="12"/>
      <c r="P6303" s="12"/>
      <c r="Q6303" s="12"/>
      <c r="R6303" s="12"/>
      <c r="S6303" s="12"/>
      <c r="T6303" s="12"/>
      <c r="U6303" s="12"/>
      <c r="V6303" s="12"/>
      <c r="W6303" s="12"/>
      <c r="X6303" s="12"/>
      <c r="Y6303" s="12"/>
      <c r="Z6303" s="12"/>
      <c r="AA6303" s="12"/>
      <c r="AB6303" s="12"/>
      <c r="AC6303" s="12"/>
      <c r="AD6303" s="12"/>
      <c r="AE6303" s="12"/>
      <c r="AF6303" s="12"/>
      <c r="AG6303" s="12"/>
      <c r="AH6303" s="12"/>
      <c r="AI6303" s="12"/>
      <c r="AJ6303" s="12"/>
      <c r="AK6303" s="12"/>
      <c r="AL6303" s="12"/>
      <c r="AM6303" s="12"/>
      <c r="AN6303" s="12"/>
      <c r="AO6303" s="12"/>
      <c r="AP6303" s="12"/>
      <c r="AQ6303" s="12"/>
      <c r="AR6303" s="12"/>
      <c r="AS6303" s="12"/>
      <c r="AT6303" s="12"/>
      <c r="AU6303" s="12"/>
      <c r="AV6303" s="12"/>
      <c r="AW6303" s="12"/>
      <c r="AX6303" s="12"/>
      <c r="AY6303" s="12"/>
      <c r="AZ6303" s="12"/>
      <c r="BA6303" s="12"/>
      <c r="BB6303" s="12"/>
      <c r="BC6303" s="12"/>
      <c r="BD6303" s="12"/>
      <c r="BE6303" s="12"/>
      <c r="BF6303" s="12"/>
      <c r="BG6303" s="12"/>
      <c r="BH6303" s="12"/>
      <c r="BI6303" s="12"/>
      <c r="BJ6303" s="13"/>
      <c r="BK6303" s="13"/>
      <c r="BL6303" s="13"/>
      <c r="BM6303" s="13"/>
      <c r="BN6303" s="13"/>
    </row>
    <row r="6304" spans="4:66" x14ac:dyDescent="0.25">
      <c r="D6304"/>
      <c r="E6304" s="10"/>
      <c r="F6304" s="10"/>
      <c r="G6304" s="10"/>
      <c r="H6304" s="10"/>
      <c r="I6304" s="10"/>
      <c r="J6304" s="10"/>
      <c r="K6304" s="11"/>
      <c r="L6304" s="11"/>
      <c r="M6304" s="12"/>
      <c r="N6304" s="12"/>
      <c r="O6304" s="12"/>
      <c r="P6304" s="12"/>
      <c r="Q6304" s="12"/>
      <c r="R6304" s="12"/>
      <c r="S6304" s="12"/>
      <c r="T6304" s="12"/>
      <c r="U6304" s="12"/>
      <c r="V6304" s="12"/>
      <c r="W6304" s="12"/>
      <c r="X6304" s="12"/>
      <c r="Y6304" s="12"/>
      <c r="Z6304" s="12"/>
      <c r="AA6304" s="12"/>
      <c r="AB6304" s="12"/>
      <c r="AC6304" s="12"/>
      <c r="AD6304" s="12"/>
      <c r="AE6304" s="12"/>
      <c r="AF6304" s="12"/>
      <c r="AG6304" s="12"/>
      <c r="AH6304" s="12"/>
      <c r="AI6304" s="12"/>
      <c r="AJ6304" s="12"/>
      <c r="AK6304" s="12"/>
      <c r="AL6304" s="12"/>
      <c r="AM6304" s="12"/>
      <c r="AN6304" s="12"/>
      <c r="AO6304" s="12"/>
      <c r="AP6304" s="12"/>
      <c r="AQ6304" s="12"/>
      <c r="AR6304" s="12"/>
      <c r="AS6304" s="12"/>
      <c r="AT6304" s="12"/>
      <c r="AU6304" s="12"/>
      <c r="AV6304" s="12"/>
      <c r="AW6304" s="12"/>
      <c r="AX6304" s="12"/>
      <c r="AY6304" s="12"/>
      <c r="AZ6304" s="12"/>
      <c r="BA6304" s="12"/>
      <c r="BB6304" s="12"/>
      <c r="BC6304" s="12"/>
      <c r="BD6304" s="12"/>
      <c r="BE6304" s="12"/>
      <c r="BF6304" s="12"/>
      <c r="BG6304" s="12"/>
      <c r="BH6304" s="12"/>
      <c r="BI6304" s="12"/>
      <c r="BJ6304" s="13"/>
      <c r="BK6304" s="13"/>
      <c r="BL6304" s="13"/>
      <c r="BM6304" s="13"/>
      <c r="BN6304" s="13"/>
    </row>
    <row r="6305" spans="4:66" x14ac:dyDescent="0.25">
      <c r="D6305"/>
      <c r="E6305" s="10"/>
      <c r="F6305" s="10"/>
      <c r="G6305" s="10"/>
      <c r="H6305" s="10"/>
      <c r="I6305" s="10"/>
      <c r="J6305" s="10"/>
      <c r="K6305" s="11"/>
      <c r="L6305" s="11"/>
      <c r="M6305" s="12"/>
      <c r="N6305" s="12"/>
      <c r="O6305" s="12"/>
      <c r="P6305" s="12"/>
      <c r="Q6305" s="12"/>
      <c r="R6305" s="12"/>
      <c r="S6305" s="12"/>
      <c r="T6305" s="12"/>
      <c r="U6305" s="12"/>
      <c r="V6305" s="12"/>
      <c r="W6305" s="12"/>
      <c r="X6305" s="12"/>
      <c r="Y6305" s="12"/>
      <c r="Z6305" s="12"/>
      <c r="AA6305" s="12"/>
      <c r="AB6305" s="12"/>
      <c r="AC6305" s="12"/>
      <c r="AD6305" s="12"/>
      <c r="AE6305" s="12"/>
      <c r="AF6305" s="12"/>
      <c r="AG6305" s="12"/>
      <c r="AH6305" s="12"/>
      <c r="AI6305" s="12"/>
      <c r="AJ6305" s="12"/>
      <c r="AK6305" s="12"/>
      <c r="AL6305" s="12"/>
      <c r="AM6305" s="12"/>
      <c r="AN6305" s="12"/>
      <c r="AO6305" s="12"/>
      <c r="AP6305" s="12"/>
      <c r="AQ6305" s="12"/>
      <c r="AR6305" s="12"/>
      <c r="AS6305" s="12"/>
      <c r="AT6305" s="12"/>
      <c r="AU6305" s="12"/>
      <c r="AV6305" s="12"/>
      <c r="AW6305" s="12"/>
      <c r="AX6305" s="12"/>
      <c r="AY6305" s="12"/>
      <c r="AZ6305" s="12"/>
      <c r="BA6305" s="12"/>
      <c r="BB6305" s="12"/>
      <c r="BC6305" s="12"/>
      <c r="BD6305" s="12"/>
      <c r="BE6305" s="12"/>
      <c r="BF6305" s="12"/>
      <c r="BG6305" s="12"/>
      <c r="BH6305" s="12"/>
      <c r="BI6305" s="12"/>
      <c r="BJ6305" s="13"/>
      <c r="BK6305" s="13"/>
      <c r="BL6305" s="13"/>
      <c r="BM6305" s="13"/>
      <c r="BN6305" s="13"/>
    </row>
    <row r="6306" spans="4:66" x14ac:dyDescent="0.25">
      <c r="D6306"/>
      <c r="E6306" s="10"/>
      <c r="F6306" s="10"/>
      <c r="G6306" s="10"/>
      <c r="H6306" s="10"/>
      <c r="I6306" s="10"/>
      <c r="J6306" s="10"/>
      <c r="K6306" s="11"/>
      <c r="L6306" s="11"/>
      <c r="M6306" s="12"/>
      <c r="N6306" s="12"/>
      <c r="O6306" s="12"/>
      <c r="P6306" s="12"/>
      <c r="Q6306" s="12"/>
      <c r="R6306" s="12"/>
      <c r="S6306" s="12"/>
      <c r="T6306" s="12"/>
      <c r="U6306" s="12"/>
      <c r="V6306" s="12"/>
      <c r="W6306" s="12"/>
      <c r="X6306" s="12"/>
      <c r="Y6306" s="12"/>
      <c r="Z6306" s="12"/>
      <c r="AA6306" s="12"/>
      <c r="AB6306" s="12"/>
      <c r="AC6306" s="12"/>
      <c r="AD6306" s="12"/>
      <c r="AE6306" s="12"/>
      <c r="AF6306" s="12"/>
      <c r="AG6306" s="12"/>
      <c r="AH6306" s="12"/>
      <c r="AI6306" s="12"/>
      <c r="AJ6306" s="12"/>
      <c r="AK6306" s="12"/>
      <c r="AL6306" s="12"/>
      <c r="AM6306" s="12"/>
      <c r="AN6306" s="12"/>
      <c r="AO6306" s="12"/>
      <c r="AP6306" s="12"/>
      <c r="AQ6306" s="12"/>
      <c r="AR6306" s="12"/>
      <c r="AS6306" s="12"/>
      <c r="AT6306" s="12"/>
      <c r="AU6306" s="12"/>
      <c r="AV6306" s="12"/>
      <c r="AW6306" s="12"/>
      <c r="AX6306" s="12"/>
      <c r="AY6306" s="12"/>
      <c r="AZ6306" s="12"/>
      <c r="BA6306" s="12"/>
      <c r="BB6306" s="12"/>
      <c r="BC6306" s="12"/>
      <c r="BD6306" s="12"/>
      <c r="BE6306" s="12"/>
      <c r="BF6306" s="12"/>
      <c r="BG6306" s="12"/>
      <c r="BH6306" s="12"/>
      <c r="BI6306" s="12"/>
      <c r="BJ6306" s="13"/>
      <c r="BK6306" s="13"/>
      <c r="BL6306" s="13"/>
      <c r="BM6306" s="13"/>
      <c r="BN6306" s="13"/>
    </row>
    <row r="6307" spans="4:66" x14ac:dyDescent="0.25">
      <c r="D6307"/>
      <c r="E6307" s="10"/>
      <c r="F6307" s="10"/>
      <c r="G6307" s="10"/>
      <c r="H6307" s="10"/>
      <c r="I6307" s="10"/>
      <c r="J6307" s="10"/>
      <c r="K6307" s="11"/>
      <c r="L6307" s="11"/>
      <c r="M6307" s="12"/>
      <c r="N6307" s="12"/>
      <c r="O6307" s="12"/>
      <c r="P6307" s="12"/>
      <c r="Q6307" s="12"/>
      <c r="R6307" s="12"/>
      <c r="S6307" s="12"/>
      <c r="T6307" s="12"/>
      <c r="U6307" s="12"/>
      <c r="V6307" s="12"/>
      <c r="W6307" s="12"/>
      <c r="X6307" s="12"/>
      <c r="Y6307" s="12"/>
      <c r="Z6307" s="12"/>
      <c r="AA6307" s="12"/>
      <c r="AB6307" s="12"/>
      <c r="AC6307" s="12"/>
      <c r="AD6307" s="12"/>
      <c r="AE6307" s="12"/>
      <c r="AF6307" s="12"/>
      <c r="AG6307" s="12"/>
      <c r="AH6307" s="12"/>
      <c r="AI6307" s="12"/>
      <c r="AJ6307" s="12"/>
      <c r="AK6307" s="12"/>
      <c r="AL6307" s="12"/>
      <c r="AM6307" s="12"/>
      <c r="AN6307" s="12"/>
      <c r="AO6307" s="12"/>
      <c r="AP6307" s="12"/>
      <c r="AQ6307" s="12"/>
      <c r="AR6307" s="12"/>
      <c r="AS6307" s="12"/>
      <c r="AT6307" s="12"/>
      <c r="AU6307" s="12"/>
      <c r="AV6307" s="12"/>
      <c r="AW6307" s="12"/>
      <c r="AX6307" s="12"/>
      <c r="AY6307" s="12"/>
      <c r="AZ6307" s="12"/>
      <c r="BA6307" s="12"/>
      <c r="BB6307" s="12"/>
      <c r="BC6307" s="12"/>
      <c r="BD6307" s="12"/>
      <c r="BE6307" s="12"/>
      <c r="BF6307" s="12"/>
      <c r="BG6307" s="12"/>
      <c r="BH6307" s="12"/>
      <c r="BI6307" s="12"/>
      <c r="BJ6307" s="13"/>
      <c r="BK6307" s="13"/>
      <c r="BL6307" s="13"/>
      <c r="BM6307" s="13"/>
      <c r="BN6307" s="13"/>
    </row>
    <row r="6308" spans="4:66" x14ac:dyDescent="0.25">
      <c r="D6308"/>
      <c r="E6308" s="10"/>
      <c r="F6308" s="10"/>
      <c r="G6308" s="10"/>
      <c r="H6308" s="10"/>
      <c r="I6308" s="10"/>
      <c r="J6308" s="10"/>
      <c r="K6308" s="11"/>
      <c r="L6308" s="11"/>
      <c r="M6308" s="12"/>
      <c r="N6308" s="12"/>
      <c r="O6308" s="12"/>
      <c r="P6308" s="12"/>
      <c r="Q6308" s="12"/>
      <c r="R6308" s="12"/>
      <c r="S6308" s="12"/>
      <c r="T6308" s="12"/>
      <c r="U6308" s="12"/>
      <c r="V6308" s="12"/>
      <c r="W6308" s="12"/>
      <c r="X6308" s="12"/>
      <c r="Y6308" s="12"/>
      <c r="Z6308" s="12"/>
      <c r="AA6308" s="12"/>
      <c r="AB6308" s="12"/>
      <c r="AC6308" s="12"/>
      <c r="AD6308" s="12"/>
      <c r="AE6308" s="12"/>
      <c r="AF6308" s="12"/>
      <c r="AG6308" s="12"/>
      <c r="AH6308" s="12"/>
      <c r="AI6308" s="12"/>
      <c r="AJ6308" s="12"/>
      <c r="AK6308" s="12"/>
      <c r="AL6308" s="12"/>
      <c r="AM6308" s="12"/>
      <c r="AN6308" s="12"/>
      <c r="AO6308" s="12"/>
      <c r="AP6308" s="12"/>
      <c r="AQ6308" s="12"/>
      <c r="AR6308" s="12"/>
      <c r="AS6308" s="12"/>
      <c r="AT6308" s="12"/>
      <c r="AU6308" s="12"/>
      <c r="AV6308" s="12"/>
      <c r="AW6308" s="12"/>
      <c r="AX6308" s="12"/>
      <c r="AY6308" s="12"/>
      <c r="AZ6308" s="12"/>
      <c r="BA6308" s="12"/>
      <c r="BB6308" s="12"/>
      <c r="BC6308" s="12"/>
      <c r="BD6308" s="12"/>
      <c r="BE6308" s="12"/>
      <c r="BF6308" s="12"/>
      <c r="BG6308" s="12"/>
      <c r="BH6308" s="12"/>
      <c r="BI6308" s="12"/>
      <c r="BJ6308" s="13"/>
      <c r="BK6308" s="13"/>
      <c r="BL6308" s="13"/>
      <c r="BM6308" s="13"/>
      <c r="BN6308" s="13"/>
    </row>
    <row r="6309" spans="4:66" x14ac:dyDescent="0.25">
      <c r="D6309"/>
      <c r="E6309" s="10"/>
      <c r="F6309" s="10"/>
      <c r="G6309" s="10"/>
      <c r="H6309" s="10"/>
      <c r="I6309" s="10"/>
      <c r="J6309" s="10"/>
      <c r="K6309" s="11"/>
      <c r="L6309" s="11"/>
      <c r="M6309" s="12"/>
      <c r="N6309" s="12"/>
      <c r="O6309" s="12"/>
      <c r="P6309" s="12"/>
      <c r="Q6309" s="12"/>
      <c r="R6309" s="12"/>
      <c r="S6309" s="12"/>
      <c r="T6309" s="12"/>
      <c r="U6309" s="12"/>
      <c r="V6309" s="12"/>
      <c r="W6309" s="12"/>
      <c r="X6309" s="12"/>
      <c r="Y6309" s="12"/>
      <c r="Z6309" s="12"/>
      <c r="AA6309" s="12"/>
      <c r="AB6309" s="12"/>
      <c r="AC6309" s="12"/>
      <c r="AD6309" s="12"/>
      <c r="AE6309" s="12"/>
      <c r="AF6309" s="12"/>
      <c r="AG6309" s="12"/>
      <c r="AH6309" s="12"/>
      <c r="AI6309" s="12"/>
      <c r="AJ6309" s="12"/>
      <c r="AK6309" s="12"/>
      <c r="AL6309" s="12"/>
      <c r="AM6309" s="12"/>
      <c r="AN6309" s="12"/>
      <c r="AO6309" s="12"/>
      <c r="AP6309" s="12"/>
      <c r="AQ6309" s="12"/>
      <c r="AR6309" s="12"/>
      <c r="AS6309" s="12"/>
      <c r="AT6309" s="12"/>
      <c r="AU6309" s="12"/>
      <c r="AV6309" s="12"/>
      <c r="AW6309" s="12"/>
      <c r="AX6309" s="12"/>
      <c r="AY6309" s="12"/>
      <c r="AZ6309" s="12"/>
      <c r="BA6309" s="12"/>
      <c r="BB6309" s="12"/>
      <c r="BC6309" s="12"/>
      <c r="BD6309" s="12"/>
      <c r="BE6309" s="12"/>
      <c r="BF6309" s="12"/>
      <c r="BG6309" s="12"/>
      <c r="BH6309" s="12"/>
      <c r="BI6309" s="12"/>
      <c r="BJ6309" s="13"/>
      <c r="BK6309" s="13"/>
      <c r="BL6309" s="13"/>
      <c r="BM6309" s="13"/>
      <c r="BN6309" s="13"/>
    </row>
    <row r="6310" spans="4:66" x14ac:dyDescent="0.25">
      <c r="D6310"/>
      <c r="E6310" s="10"/>
      <c r="F6310" s="10"/>
      <c r="G6310" s="10"/>
      <c r="H6310" s="10"/>
      <c r="I6310" s="10"/>
      <c r="J6310" s="10"/>
      <c r="K6310" s="11"/>
      <c r="L6310" s="11"/>
      <c r="M6310" s="12"/>
      <c r="N6310" s="12"/>
      <c r="O6310" s="12"/>
      <c r="P6310" s="12"/>
      <c r="Q6310" s="12"/>
      <c r="R6310" s="12"/>
      <c r="S6310" s="12"/>
      <c r="T6310" s="12"/>
      <c r="U6310" s="12"/>
      <c r="V6310" s="12"/>
      <c r="W6310" s="12"/>
      <c r="X6310" s="12"/>
      <c r="Y6310" s="12"/>
      <c r="Z6310" s="12"/>
      <c r="AA6310" s="12"/>
      <c r="AB6310" s="12"/>
      <c r="AC6310" s="12"/>
      <c r="AD6310" s="12"/>
      <c r="AE6310" s="12"/>
      <c r="AF6310" s="12"/>
      <c r="AG6310" s="12"/>
      <c r="AH6310" s="12"/>
      <c r="AI6310" s="12"/>
      <c r="AJ6310" s="12"/>
      <c r="AK6310" s="12"/>
      <c r="AL6310" s="12"/>
      <c r="AM6310" s="12"/>
      <c r="AN6310" s="12"/>
      <c r="AO6310" s="12"/>
      <c r="AP6310" s="12"/>
      <c r="AQ6310" s="12"/>
      <c r="AR6310" s="12"/>
      <c r="AS6310" s="12"/>
      <c r="AT6310" s="12"/>
      <c r="AU6310" s="12"/>
      <c r="AV6310" s="12"/>
      <c r="AW6310" s="12"/>
      <c r="AX6310" s="12"/>
      <c r="AY6310" s="12"/>
      <c r="AZ6310" s="12"/>
      <c r="BA6310" s="12"/>
      <c r="BB6310" s="12"/>
      <c r="BC6310" s="12"/>
      <c r="BD6310" s="12"/>
      <c r="BE6310" s="12"/>
      <c r="BF6310" s="12"/>
      <c r="BG6310" s="12"/>
      <c r="BH6310" s="12"/>
      <c r="BI6310" s="12"/>
      <c r="BJ6310" s="13"/>
      <c r="BK6310" s="13"/>
      <c r="BL6310" s="13"/>
      <c r="BM6310" s="13"/>
      <c r="BN6310" s="13"/>
    </row>
    <row r="6311" spans="4:66" x14ac:dyDescent="0.25">
      <c r="D6311"/>
      <c r="E6311" s="10"/>
      <c r="F6311" s="10"/>
      <c r="G6311" s="10"/>
      <c r="H6311" s="10"/>
      <c r="I6311" s="10"/>
      <c r="J6311" s="10"/>
      <c r="K6311" s="11"/>
      <c r="L6311" s="11"/>
      <c r="M6311" s="12"/>
      <c r="N6311" s="12"/>
      <c r="O6311" s="12"/>
      <c r="P6311" s="12"/>
      <c r="Q6311" s="12"/>
      <c r="R6311" s="12"/>
      <c r="S6311" s="12"/>
      <c r="T6311" s="12"/>
      <c r="U6311" s="12"/>
      <c r="V6311" s="12"/>
      <c r="W6311" s="12"/>
      <c r="X6311" s="12"/>
      <c r="Y6311" s="12"/>
      <c r="Z6311" s="12"/>
      <c r="AA6311" s="12"/>
      <c r="AB6311" s="12"/>
      <c r="AC6311" s="12"/>
      <c r="AD6311" s="12"/>
      <c r="AE6311" s="12"/>
      <c r="AF6311" s="12"/>
      <c r="AG6311" s="12"/>
      <c r="AH6311" s="12"/>
      <c r="AI6311" s="12"/>
      <c r="AJ6311" s="12"/>
      <c r="AK6311" s="12"/>
      <c r="AL6311" s="12"/>
      <c r="AM6311" s="12"/>
      <c r="AN6311" s="12"/>
      <c r="AO6311" s="12"/>
      <c r="AP6311" s="12"/>
      <c r="AQ6311" s="12"/>
      <c r="AR6311" s="12"/>
      <c r="AS6311" s="12"/>
      <c r="AT6311" s="12"/>
      <c r="AU6311" s="12"/>
      <c r="AV6311" s="12"/>
      <c r="AW6311" s="12"/>
      <c r="AX6311" s="12"/>
      <c r="AY6311" s="12"/>
      <c r="AZ6311" s="12"/>
      <c r="BA6311" s="12"/>
      <c r="BB6311" s="12"/>
      <c r="BC6311" s="12"/>
      <c r="BD6311" s="12"/>
      <c r="BE6311" s="12"/>
      <c r="BF6311" s="12"/>
      <c r="BG6311" s="12"/>
      <c r="BH6311" s="12"/>
      <c r="BI6311" s="12"/>
      <c r="BJ6311" s="13"/>
      <c r="BK6311" s="13"/>
      <c r="BL6311" s="13"/>
      <c r="BM6311" s="13"/>
      <c r="BN6311" s="13"/>
    </row>
    <row r="6312" spans="4:66" x14ac:dyDescent="0.25">
      <c r="D6312"/>
      <c r="E6312" s="10"/>
      <c r="F6312" s="10"/>
      <c r="G6312" s="10"/>
      <c r="H6312" s="10"/>
      <c r="I6312" s="10"/>
      <c r="J6312" s="10"/>
      <c r="K6312" s="11"/>
      <c r="L6312" s="11"/>
      <c r="M6312" s="12"/>
      <c r="N6312" s="12"/>
      <c r="O6312" s="12"/>
      <c r="P6312" s="12"/>
      <c r="Q6312" s="12"/>
      <c r="R6312" s="12"/>
      <c r="S6312" s="12"/>
      <c r="T6312" s="12"/>
      <c r="U6312" s="12"/>
      <c r="V6312" s="12"/>
      <c r="W6312" s="12"/>
      <c r="X6312" s="12"/>
      <c r="Y6312" s="12"/>
      <c r="Z6312" s="12"/>
      <c r="AA6312" s="12"/>
      <c r="AB6312" s="12"/>
      <c r="AC6312" s="12"/>
      <c r="AD6312" s="12"/>
      <c r="AE6312" s="12"/>
      <c r="AF6312" s="12"/>
      <c r="AG6312" s="12"/>
      <c r="AH6312" s="12"/>
      <c r="AI6312" s="12"/>
      <c r="AJ6312" s="12"/>
      <c r="AK6312" s="12"/>
      <c r="AL6312" s="12"/>
      <c r="AM6312" s="12"/>
      <c r="AN6312" s="12"/>
      <c r="AO6312" s="12"/>
      <c r="AP6312" s="12"/>
      <c r="AQ6312" s="12"/>
      <c r="AR6312" s="12"/>
      <c r="AS6312" s="12"/>
      <c r="AT6312" s="12"/>
      <c r="AU6312" s="12"/>
      <c r="AV6312" s="12"/>
      <c r="AW6312" s="12"/>
      <c r="AX6312" s="12"/>
      <c r="AY6312" s="12"/>
      <c r="AZ6312" s="12"/>
      <c r="BA6312" s="12"/>
      <c r="BB6312" s="12"/>
      <c r="BC6312" s="12"/>
      <c r="BD6312" s="12"/>
      <c r="BE6312" s="12"/>
      <c r="BF6312" s="12"/>
      <c r="BG6312" s="12"/>
      <c r="BH6312" s="12"/>
      <c r="BI6312" s="12"/>
      <c r="BJ6312" s="13"/>
      <c r="BK6312" s="13"/>
      <c r="BL6312" s="13"/>
      <c r="BM6312" s="13"/>
      <c r="BN6312" s="13"/>
    </row>
    <row r="6313" spans="4:66" x14ac:dyDescent="0.25">
      <c r="D6313"/>
      <c r="E6313" s="10"/>
      <c r="F6313" s="10"/>
      <c r="G6313" s="10"/>
      <c r="H6313" s="10"/>
      <c r="I6313" s="10"/>
      <c r="J6313" s="10"/>
      <c r="K6313" s="11"/>
      <c r="L6313" s="11"/>
      <c r="M6313" s="12"/>
      <c r="N6313" s="12"/>
      <c r="O6313" s="12"/>
      <c r="P6313" s="12"/>
      <c r="Q6313" s="12"/>
      <c r="R6313" s="12"/>
      <c r="S6313" s="12"/>
      <c r="T6313" s="12"/>
      <c r="U6313" s="12"/>
      <c r="V6313" s="12"/>
      <c r="W6313" s="12"/>
      <c r="X6313" s="12"/>
      <c r="Y6313" s="12"/>
      <c r="Z6313" s="12"/>
      <c r="AA6313" s="12"/>
      <c r="AB6313" s="12"/>
      <c r="AC6313" s="12"/>
      <c r="AD6313" s="12"/>
      <c r="AE6313" s="12"/>
      <c r="AF6313" s="12"/>
      <c r="AG6313" s="12"/>
      <c r="AH6313" s="12"/>
      <c r="AI6313" s="12"/>
      <c r="AJ6313" s="12"/>
      <c r="AK6313" s="12"/>
      <c r="AL6313" s="12"/>
      <c r="AM6313" s="12"/>
      <c r="AN6313" s="12"/>
      <c r="AO6313" s="12"/>
      <c r="AP6313" s="12"/>
      <c r="AQ6313" s="12"/>
      <c r="AR6313" s="12"/>
      <c r="AS6313" s="12"/>
      <c r="AT6313" s="12"/>
      <c r="AU6313" s="12"/>
      <c r="AV6313" s="12"/>
      <c r="AW6313" s="12"/>
      <c r="AX6313" s="12"/>
      <c r="AY6313" s="12"/>
      <c r="AZ6313" s="12"/>
      <c r="BA6313" s="12"/>
      <c r="BB6313" s="12"/>
      <c r="BC6313" s="12"/>
      <c r="BD6313" s="12"/>
      <c r="BE6313" s="12"/>
      <c r="BF6313" s="12"/>
      <c r="BG6313" s="12"/>
      <c r="BH6313" s="12"/>
      <c r="BI6313" s="12"/>
      <c r="BJ6313" s="13"/>
      <c r="BK6313" s="13"/>
      <c r="BL6313" s="13"/>
      <c r="BM6313" s="13"/>
      <c r="BN6313" s="13"/>
    </row>
    <row r="6314" spans="4:66" x14ac:dyDescent="0.25">
      <c r="D6314"/>
      <c r="E6314" s="10"/>
      <c r="F6314" s="10"/>
      <c r="G6314" s="10"/>
      <c r="H6314" s="10"/>
      <c r="I6314" s="10"/>
      <c r="J6314" s="10"/>
      <c r="K6314" s="11"/>
      <c r="L6314" s="11"/>
      <c r="M6314" s="12"/>
      <c r="N6314" s="12"/>
      <c r="O6314" s="12"/>
      <c r="P6314" s="12"/>
      <c r="Q6314" s="12"/>
      <c r="R6314" s="12"/>
      <c r="S6314" s="12"/>
      <c r="T6314" s="12"/>
      <c r="U6314" s="12"/>
      <c r="V6314" s="12"/>
      <c r="W6314" s="12"/>
      <c r="X6314" s="12"/>
      <c r="Y6314" s="12"/>
      <c r="Z6314" s="12"/>
      <c r="AA6314" s="12"/>
      <c r="AB6314" s="12"/>
      <c r="AC6314" s="12"/>
      <c r="AD6314" s="12"/>
      <c r="AE6314" s="12"/>
      <c r="AF6314" s="12"/>
      <c r="AG6314" s="12"/>
      <c r="AH6314" s="12"/>
      <c r="AI6314" s="12"/>
      <c r="AJ6314" s="12"/>
      <c r="AK6314" s="12"/>
      <c r="AL6314" s="12"/>
      <c r="AM6314" s="12"/>
      <c r="AN6314" s="12"/>
      <c r="AO6314" s="12"/>
      <c r="AP6314" s="12"/>
      <c r="AQ6314" s="12"/>
      <c r="AR6314" s="12"/>
      <c r="AS6314" s="12"/>
      <c r="AT6314" s="12"/>
      <c r="AU6314" s="12"/>
      <c r="AV6314" s="12"/>
      <c r="AW6314" s="12"/>
      <c r="AX6314" s="12"/>
      <c r="AY6314" s="12"/>
      <c r="AZ6314" s="12"/>
      <c r="BA6314" s="12"/>
      <c r="BB6314" s="12"/>
      <c r="BC6314" s="12"/>
      <c r="BD6314" s="12"/>
      <c r="BE6314" s="12"/>
      <c r="BF6314" s="12"/>
      <c r="BG6314" s="12"/>
      <c r="BH6314" s="12"/>
      <c r="BI6314" s="12"/>
      <c r="BJ6314" s="13"/>
      <c r="BK6314" s="13"/>
      <c r="BL6314" s="13"/>
      <c r="BM6314" s="13"/>
      <c r="BN6314" s="13"/>
    </row>
    <row r="6315" spans="4:66" x14ac:dyDescent="0.25">
      <c r="D6315"/>
      <c r="E6315" s="10"/>
      <c r="F6315" s="10"/>
      <c r="G6315" s="10"/>
      <c r="H6315" s="10"/>
      <c r="I6315" s="10"/>
      <c r="J6315" s="10"/>
      <c r="K6315" s="11"/>
      <c r="L6315" s="11"/>
      <c r="M6315" s="12"/>
      <c r="N6315" s="12"/>
      <c r="O6315" s="12"/>
      <c r="P6315" s="12"/>
      <c r="Q6315" s="12"/>
      <c r="R6315" s="12"/>
      <c r="S6315" s="12"/>
      <c r="T6315" s="12"/>
      <c r="U6315" s="12"/>
      <c r="V6315" s="12"/>
      <c r="W6315" s="12"/>
      <c r="X6315" s="12"/>
      <c r="Y6315" s="12"/>
      <c r="Z6315" s="12"/>
      <c r="AA6315" s="12"/>
      <c r="AB6315" s="12"/>
      <c r="AC6315" s="12"/>
      <c r="AD6315" s="12"/>
      <c r="AE6315" s="12"/>
      <c r="AF6315" s="12"/>
      <c r="AG6315" s="12"/>
      <c r="AH6315" s="12"/>
      <c r="AI6315" s="12"/>
      <c r="AJ6315" s="12"/>
      <c r="AK6315" s="12"/>
      <c r="AL6315" s="12"/>
      <c r="AM6315" s="12"/>
      <c r="AN6315" s="12"/>
      <c r="AO6315" s="12"/>
      <c r="AP6315" s="12"/>
      <c r="AQ6315" s="12"/>
      <c r="AR6315" s="12"/>
      <c r="AS6315" s="12"/>
      <c r="AT6315" s="12"/>
      <c r="AU6315" s="12"/>
      <c r="AV6315" s="12"/>
      <c r="AW6315" s="12"/>
      <c r="AX6315" s="12"/>
      <c r="AY6315" s="12"/>
      <c r="AZ6315" s="12"/>
      <c r="BA6315" s="12"/>
      <c r="BB6315" s="12"/>
      <c r="BC6315" s="12"/>
      <c r="BD6315" s="12"/>
      <c r="BE6315" s="12"/>
      <c r="BF6315" s="12"/>
      <c r="BG6315" s="12"/>
      <c r="BH6315" s="12"/>
      <c r="BI6315" s="12"/>
      <c r="BJ6315" s="13"/>
      <c r="BK6315" s="13"/>
      <c r="BL6315" s="13"/>
      <c r="BM6315" s="13"/>
      <c r="BN6315" s="13"/>
    </row>
    <row r="6316" spans="4:66" x14ac:dyDescent="0.25">
      <c r="D6316"/>
      <c r="E6316" s="10"/>
      <c r="F6316" s="10"/>
      <c r="G6316" s="10"/>
      <c r="H6316" s="10"/>
      <c r="I6316" s="10"/>
      <c r="J6316" s="10"/>
      <c r="K6316" s="11"/>
      <c r="L6316" s="11"/>
      <c r="M6316" s="12"/>
      <c r="N6316" s="12"/>
      <c r="O6316" s="12"/>
      <c r="P6316" s="12"/>
      <c r="Q6316" s="12"/>
      <c r="R6316" s="12"/>
      <c r="S6316" s="12"/>
      <c r="T6316" s="12"/>
      <c r="U6316" s="12"/>
      <c r="V6316" s="12"/>
      <c r="W6316" s="12"/>
      <c r="X6316" s="12"/>
      <c r="Y6316" s="12"/>
      <c r="Z6316" s="12"/>
      <c r="AA6316" s="12"/>
      <c r="AB6316" s="12"/>
      <c r="AC6316" s="12"/>
      <c r="AD6316" s="12"/>
      <c r="AE6316" s="12"/>
      <c r="AF6316" s="12"/>
      <c r="AG6316" s="12"/>
      <c r="AH6316" s="12"/>
      <c r="AI6316" s="12"/>
      <c r="AJ6316" s="12"/>
      <c r="AK6316" s="12"/>
      <c r="AL6316" s="12"/>
      <c r="AM6316" s="12"/>
      <c r="AN6316" s="12"/>
      <c r="AO6316" s="12"/>
      <c r="AP6316" s="12"/>
      <c r="AQ6316" s="12"/>
      <c r="AR6316" s="12"/>
      <c r="AS6316" s="12"/>
      <c r="AT6316" s="12"/>
      <c r="AU6316" s="12"/>
      <c r="AV6316" s="12"/>
      <c r="AW6316" s="12"/>
      <c r="AX6316" s="12"/>
      <c r="AY6316" s="12"/>
      <c r="AZ6316" s="12"/>
      <c r="BA6316" s="12"/>
      <c r="BB6316" s="12"/>
      <c r="BC6316" s="12"/>
      <c r="BD6316" s="12"/>
      <c r="BE6316" s="12"/>
      <c r="BF6316" s="12"/>
      <c r="BG6316" s="12"/>
      <c r="BH6316" s="12"/>
      <c r="BI6316" s="12"/>
      <c r="BJ6316" s="13"/>
      <c r="BK6316" s="13"/>
      <c r="BL6316" s="13"/>
      <c r="BM6316" s="13"/>
      <c r="BN6316" s="13"/>
    </row>
    <row r="6317" spans="4:66" x14ac:dyDescent="0.25">
      <c r="D6317"/>
      <c r="E6317" s="10"/>
      <c r="F6317" s="10"/>
      <c r="G6317" s="10"/>
      <c r="H6317" s="10"/>
      <c r="I6317" s="10"/>
      <c r="J6317" s="10"/>
      <c r="K6317" s="11"/>
      <c r="L6317" s="11"/>
      <c r="M6317" s="12"/>
      <c r="N6317" s="12"/>
      <c r="O6317" s="12"/>
      <c r="P6317" s="12"/>
      <c r="Q6317" s="12"/>
      <c r="R6317" s="12"/>
      <c r="S6317" s="12"/>
      <c r="T6317" s="12"/>
      <c r="U6317" s="12"/>
      <c r="V6317" s="12"/>
      <c r="W6317" s="12"/>
      <c r="X6317" s="12"/>
      <c r="Y6317" s="12"/>
      <c r="Z6317" s="12"/>
      <c r="AA6317" s="12"/>
      <c r="AB6317" s="12"/>
      <c r="AC6317" s="12"/>
      <c r="AD6317" s="12"/>
      <c r="AE6317" s="12"/>
      <c r="AF6317" s="12"/>
      <c r="AG6317" s="12"/>
      <c r="AH6317" s="12"/>
      <c r="AI6317" s="12"/>
      <c r="AJ6317" s="12"/>
      <c r="AK6317" s="12"/>
      <c r="AL6317" s="12"/>
      <c r="AM6317" s="12"/>
      <c r="AN6317" s="12"/>
      <c r="AO6317" s="12"/>
      <c r="AP6317" s="12"/>
      <c r="AQ6317" s="12"/>
      <c r="AR6317" s="12"/>
      <c r="AS6317" s="12"/>
      <c r="AT6317" s="12"/>
      <c r="AU6317" s="12"/>
      <c r="AV6317" s="12"/>
      <c r="AW6317" s="12"/>
      <c r="AX6317" s="12"/>
      <c r="AY6317" s="12"/>
      <c r="AZ6317" s="12"/>
      <c r="BA6317" s="12"/>
      <c r="BB6317" s="12"/>
      <c r="BC6317" s="12"/>
      <c r="BD6317" s="12"/>
      <c r="BE6317" s="12"/>
      <c r="BF6317" s="12"/>
      <c r="BG6317" s="12"/>
      <c r="BH6317" s="12"/>
      <c r="BI6317" s="12"/>
      <c r="BJ6317" s="13"/>
      <c r="BK6317" s="13"/>
      <c r="BL6317" s="13"/>
      <c r="BM6317" s="13"/>
      <c r="BN6317" s="13"/>
    </row>
    <row r="6318" spans="4:66" x14ac:dyDescent="0.25">
      <c r="D6318"/>
      <c r="E6318" s="10"/>
      <c r="F6318" s="10"/>
      <c r="G6318" s="10"/>
      <c r="H6318" s="10"/>
      <c r="I6318" s="10"/>
      <c r="J6318" s="10"/>
      <c r="K6318" s="11"/>
      <c r="L6318" s="11"/>
      <c r="M6318" s="12"/>
      <c r="N6318" s="12"/>
      <c r="O6318" s="12"/>
      <c r="P6318" s="12"/>
      <c r="Q6318" s="12"/>
      <c r="R6318" s="12"/>
      <c r="S6318" s="12"/>
      <c r="T6318" s="12"/>
      <c r="U6318" s="12"/>
      <c r="V6318" s="12"/>
      <c r="W6318" s="12"/>
      <c r="X6318" s="12"/>
      <c r="Y6318" s="12"/>
      <c r="Z6318" s="12"/>
      <c r="AA6318" s="12"/>
      <c r="AB6318" s="12"/>
      <c r="AC6318" s="12"/>
      <c r="AD6318" s="12"/>
      <c r="AE6318" s="12"/>
      <c r="AF6318" s="12"/>
      <c r="AG6318" s="12"/>
      <c r="AH6318" s="12"/>
      <c r="AI6318" s="12"/>
      <c r="AJ6318" s="12"/>
      <c r="AK6318" s="12"/>
      <c r="AL6318" s="12"/>
      <c r="AM6318" s="12"/>
      <c r="AN6318" s="12"/>
      <c r="AO6318" s="12"/>
      <c r="AP6318" s="12"/>
      <c r="AQ6318" s="12"/>
      <c r="AR6318" s="12"/>
      <c r="AS6318" s="12"/>
      <c r="AT6318" s="12"/>
      <c r="AU6318" s="12"/>
      <c r="AV6318" s="12"/>
      <c r="AW6318" s="12"/>
      <c r="AX6318" s="12"/>
      <c r="AY6318" s="12"/>
      <c r="AZ6318" s="12"/>
      <c r="BA6318" s="12"/>
      <c r="BB6318" s="12"/>
      <c r="BC6318" s="12"/>
      <c r="BD6318" s="12"/>
      <c r="BE6318" s="12"/>
      <c r="BF6318" s="12"/>
      <c r="BG6318" s="12"/>
      <c r="BH6318" s="12"/>
      <c r="BI6318" s="12"/>
      <c r="BJ6318" s="13"/>
      <c r="BK6318" s="13"/>
      <c r="BL6318" s="13"/>
      <c r="BM6318" s="13"/>
      <c r="BN6318" s="13"/>
    </row>
    <row r="6319" spans="4:66" x14ac:dyDescent="0.25">
      <c r="D6319"/>
      <c r="E6319" s="10"/>
      <c r="F6319" s="10"/>
      <c r="G6319" s="10"/>
      <c r="H6319" s="10"/>
      <c r="I6319" s="10"/>
      <c r="J6319" s="10"/>
      <c r="K6319" s="11"/>
      <c r="L6319" s="11"/>
      <c r="M6319" s="12"/>
      <c r="N6319" s="12"/>
      <c r="O6319" s="12"/>
      <c r="P6319" s="12"/>
      <c r="Q6319" s="12"/>
      <c r="R6319" s="12"/>
      <c r="S6319" s="12"/>
      <c r="T6319" s="12"/>
      <c r="U6319" s="12"/>
      <c r="V6319" s="12"/>
      <c r="W6319" s="12"/>
      <c r="X6319" s="12"/>
      <c r="Y6319" s="12"/>
      <c r="Z6319" s="12"/>
      <c r="AA6319" s="12"/>
      <c r="AB6319" s="12"/>
      <c r="AC6319" s="12"/>
      <c r="AD6319" s="12"/>
      <c r="AE6319" s="12"/>
      <c r="AF6319" s="12"/>
      <c r="AG6319" s="12"/>
      <c r="AH6319" s="12"/>
      <c r="AI6319" s="12"/>
      <c r="AJ6319" s="12"/>
      <c r="AK6319" s="12"/>
      <c r="AL6319" s="12"/>
      <c r="AM6319" s="12"/>
      <c r="AN6319" s="12"/>
      <c r="AO6319" s="12"/>
      <c r="AP6319" s="12"/>
      <c r="AQ6319" s="12"/>
      <c r="AR6319" s="12"/>
      <c r="AS6319" s="12"/>
      <c r="AT6319" s="12"/>
      <c r="AU6319" s="12"/>
      <c r="AV6319" s="12"/>
      <c r="AW6319" s="12"/>
      <c r="AX6319" s="12"/>
      <c r="AY6319" s="12"/>
      <c r="AZ6319" s="12"/>
      <c r="BA6319" s="12"/>
      <c r="BB6319" s="12"/>
      <c r="BC6319" s="12"/>
      <c r="BD6319" s="12"/>
      <c r="BE6319" s="12"/>
      <c r="BF6319" s="12"/>
      <c r="BG6319" s="12"/>
      <c r="BH6319" s="12"/>
      <c r="BI6319" s="12"/>
      <c r="BJ6319" s="13"/>
      <c r="BK6319" s="13"/>
      <c r="BL6319" s="13"/>
      <c r="BM6319" s="13"/>
      <c r="BN6319" s="13"/>
    </row>
    <row r="6320" spans="4:66" x14ac:dyDescent="0.25">
      <c r="D6320"/>
      <c r="E6320" s="10"/>
      <c r="F6320" s="10"/>
      <c r="G6320" s="10"/>
      <c r="H6320" s="10"/>
      <c r="I6320" s="10"/>
      <c r="J6320" s="10"/>
      <c r="K6320" s="11"/>
      <c r="L6320" s="11"/>
      <c r="M6320" s="12"/>
      <c r="N6320" s="12"/>
      <c r="O6320" s="12"/>
      <c r="P6320" s="12"/>
      <c r="Q6320" s="12"/>
      <c r="R6320" s="12"/>
      <c r="S6320" s="12"/>
      <c r="T6320" s="12"/>
      <c r="U6320" s="12"/>
      <c r="V6320" s="12"/>
      <c r="W6320" s="12"/>
      <c r="X6320" s="12"/>
      <c r="Y6320" s="12"/>
      <c r="Z6320" s="12"/>
      <c r="AA6320" s="12"/>
      <c r="AB6320" s="12"/>
      <c r="AC6320" s="12"/>
      <c r="AD6320" s="12"/>
      <c r="AE6320" s="12"/>
      <c r="AF6320" s="12"/>
      <c r="AG6320" s="12"/>
      <c r="AH6320" s="12"/>
      <c r="AI6320" s="12"/>
      <c r="AJ6320" s="12"/>
      <c r="AK6320" s="12"/>
      <c r="AL6320" s="12"/>
      <c r="AM6320" s="12"/>
      <c r="AN6320" s="12"/>
      <c r="AO6320" s="12"/>
      <c r="AP6320" s="12"/>
      <c r="AQ6320" s="12"/>
      <c r="AR6320" s="12"/>
      <c r="AS6320" s="12"/>
      <c r="AT6320" s="12"/>
      <c r="AU6320" s="12"/>
      <c r="AV6320" s="12"/>
      <c r="AW6320" s="12"/>
      <c r="AX6320" s="12"/>
      <c r="AY6320" s="12"/>
      <c r="AZ6320" s="12"/>
      <c r="BA6320" s="12"/>
      <c r="BB6320" s="12"/>
      <c r="BC6320" s="12"/>
      <c r="BD6320" s="12"/>
      <c r="BE6320" s="12"/>
      <c r="BF6320" s="12"/>
      <c r="BG6320" s="12"/>
      <c r="BH6320" s="12"/>
      <c r="BI6320" s="12"/>
      <c r="BJ6320" s="13"/>
      <c r="BK6320" s="13"/>
      <c r="BL6320" s="13"/>
      <c r="BM6320" s="13"/>
      <c r="BN6320" s="13"/>
    </row>
    <row r="6321" spans="4:66" x14ac:dyDescent="0.25">
      <c r="D6321"/>
      <c r="E6321" s="10"/>
      <c r="F6321" s="10"/>
      <c r="G6321" s="10"/>
      <c r="H6321" s="10"/>
      <c r="I6321" s="10"/>
      <c r="J6321" s="10"/>
      <c r="K6321" s="11"/>
      <c r="L6321" s="11"/>
      <c r="M6321" s="12"/>
      <c r="N6321" s="12"/>
      <c r="O6321" s="12"/>
      <c r="P6321" s="12"/>
      <c r="Q6321" s="12"/>
      <c r="R6321" s="12"/>
      <c r="S6321" s="12"/>
      <c r="T6321" s="12"/>
      <c r="U6321" s="12"/>
      <c r="V6321" s="12"/>
      <c r="W6321" s="12"/>
      <c r="X6321" s="12"/>
      <c r="Y6321" s="12"/>
      <c r="Z6321" s="12"/>
      <c r="AA6321" s="12"/>
      <c r="AB6321" s="12"/>
      <c r="AC6321" s="12"/>
      <c r="AD6321" s="12"/>
      <c r="AE6321" s="12"/>
      <c r="AF6321" s="12"/>
      <c r="AG6321" s="12"/>
      <c r="AH6321" s="12"/>
      <c r="AI6321" s="12"/>
      <c r="AJ6321" s="12"/>
      <c r="AK6321" s="12"/>
      <c r="AL6321" s="12"/>
      <c r="AM6321" s="12"/>
      <c r="AN6321" s="12"/>
      <c r="AO6321" s="12"/>
      <c r="AP6321" s="12"/>
      <c r="AQ6321" s="12"/>
      <c r="AR6321" s="12"/>
      <c r="AS6321" s="12"/>
      <c r="AT6321" s="12"/>
      <c r="AU6321" s="12"/>
      <c r="AV6321" s="12"/>
      <c r="AW6321" s="12"/>
      <c r="AX6321" s="12"/>
      <c r="AY6321" s="12"/>
      <c r="AZ6321" s="12"/>
      <c r="BA6321" s="12"/>
      <c r="BB6321" s="12"/>
      <c r="BC6321" s="12"/>
      <c r="BD6321" s="12"/>
      <c r="BE6321" s="12"/>
      <c r="BF6321" s="12"/>
      <c r="BG6321" s="12"/>
      <c r="BH6321" s="12"/>
      <c r="BI6321" s="12"/>
      <c r="BJ6321" s="13"/>
      <c r="BK6321" s="13"/>
      <c r="BL6321" s="13"/>
      <c r="BM6321" s="13"/>
      <c r="BN6321" s="13"/>
    </row>
    <row r="6322" spans="4:66" x14ac:dyDescent="0.25">
      <c r="D6322"/>
      <c r="E6322" s="10"/>
      <c r="F6322" s="10"/>
      <c r="G6322" s="10"/>
      <c r="H6322" s="10"/>
      <c r="I6322" s="10"/>
      <c r="J6322" s="10"/>
      <c r="K6322" s="11"/>
      <c r="L6322" s="11"/>
      <c r="M6322" s="12"/>
      <c r="N6322" s="12"/>
      <c r="O6322" s="12"/>
      <c r="P6322" s="12"/>
      <c r="Q6322" s="12"/>
      <c r="R6322" s="12"/>
      <c r="S6322" s="12"/>
      <c r="T6322" s="12"/>
      <c r="U6322" s="12"/>
      <c r="V6322" s="12"/>
      <c r="W6322" s="12"/>
      <c r="X6322" s="12"/>
      <c r="Y6322" s="12"/>
      <c r="Z6322" s="12"/>
      <c r="AA6322" s="12"/>
      <c r="AB6322" s="12"/>
      <c r="AC6322" s="12"/>
      <c r="AD6322" s="12"/>
      <c r="AE6322" s="12"/>
      <c r="AF6322" s="12"/>
      <c r="AG6322" s="12"/>
      <c r="AH6322" s="12"/>
      <c r="AI6322" s="12"/>
      <c r="AJ6322" s="12"/>
      <c r="AK6322" s="12"/>
      <c r="AL6322" s="12"/>
      <c r="AM6322" s="12"/>
      <c r="AN6322" s="12"/>
      <c r="AO6322" s="12"/>
      <c r="AP6322" s="12"/>
      <c r="AQ6322" s="12"/>
      <c r="AR6322" s="12"/>
      <c r="AS6322" s="12"/>
      <c r="AT6322" s="12"/>
      <c r="AU6322" s="12"/>
      <c r="AV6322" s="12"/>
      <c r="AW6322" s="12"/>
      <c r="AX6322" s="12"/>
      <c r="AY6322" s="12"/>
      <c r="AZ6322" s="12"/>
      <c r="BA6322" s="12"/>
      <c r="BB6322" s="12"/>
      <c r="BC6322" s="12"/>
      <c r="BD6322" s="12"/>
      <c r="BE6322" s="12"/>
      <c r="BF6322" s="12"/>
      <c r="BG6322" s="12"/>
      <c r="BH6322" s="12"/>
      <c r="BI6322" s="12"/>
      <c r="BJ6322" s="13"/>
      <c r="BK6322" s="13"/>
      <c r="BL6322" s="13"/>
      <c r="BM6322" s="13"/>
      <c r="BN6322" s="13"/>
    </row>
    <row r="6323" spans="4:66" x14ac:dyDescent="0.25">
      <c r="D6323"/>
      <c r="E6323" s="10"/>
      <c r="F6323" s="10"/>
      <c r="G6323" s="10"/>
      <c r="H6323" s="10"/>
      <c r="I6323" s="10"/>
      <c r="J6323" s="10"/>
      <c r="K6323" s="11"/>
      <c r="L6323" s="11"/>
      <c r="M6323" s="12"/>
      <c r="N6323" s="12"/>
      <c r="O6323" s="12"/>
      <c r="P6323" s="12"/>
      <c r="Q6323" s="12"/>
      <c r="R6323" s="12"/>
      <c r="S6323" s="12"/>
      <c r="T6323" s="12"/>
      <c r="U6323" s="12"/>
      <c r="V6323" s="12"/>
      <c r="W6323" s="12"/>
      <c r="X6323" s="12"/>
      <c r="Y6323" s="12"/>
      <c r="Z6323" s="12"/>
      <c r="AA6323" s="12"/>
      <c r="AB6323" s="12"/>
      <c r="AC6323" s="12"/>
      <c r="AD6323" s="12"/>
      <c r="AE6323" s="12"/>
      <c r="AF6323" s="12"/>
      <c r="AG6323" s="12"/>
      <c r="AH6323" s="12"/>
      <c r="AI6323" s="12"/>
      <c r="AJ6323" s="12"/>
      <c r="AK6323" s="12"/>
      <c r="AL6323" s="12"/>
      <c r="AM6323" s="12"/>
      <c r="AN6323" s="12"/>
      <c r="AO6323" s="12"/>
      <c r="AP6323" s="12"/>
      <c r="AQ6323" s="12"/>
      <c r="AR6323" s="12"/>
      <c r="AS6323" s="12"/>
      <c r="AT6323" s="12"/>
      <c r="AU6323" s="12"/>
      <c r="AV6323" s="12"/>
      <c r="AW6323" s="12"/>
      <c r="AX6323" s="12"/>
      <c r="AY6323" s="12"/>
      <c r="AZ6323" s="12"/>
      <c r="BA6323" s="12"/>
      <c r="BB6323" s="12"/>
      <c r="BC6323" s="12"/>
      <c r="BD6323" s="12"/>
      <c r="BE6323" s="12"/>
      <c r="BF6323" s="12"/>
      <c r="BG6323" s="12"/>
      <c r="BH6323" s="12"/>
      <c r="BI6323" s="12"/>
      <c r="BJ6323" s="13"/>
      <c r="BK6323" s="13"/>
      <c r="BL6323" s="13"/>
      <c r="BM6323" s="13"/>
      <c r="BN6323" s="13"/>
    </row>
    <row r="6324" spans="4:66" x14ac:dyDescent="0.25">
      <c r="D6324"/>
      <c r="E6324" s="10"/>
      <c r="F6324" s="10"/>
      <c r="G6324" s="10"/>
      <c r="H6324" s="10"/>
      <c r="I6324" s="10"/>
      <c r="J6324" s="10"/>
      <c r="K6324" s="11"/>
      <c r="L6324" s="11"/>
      <c r="M6324" s="12"/>
      <c r="N6324" s="12"/>
      <c r="O6324" s="12"/>
      <c r="P6324" s="12"/>
      <c r="Q6324" s="12"/>
      <c r="R6324" s="12"/>
      <c r="S6324" s="12"/>
      <c r="T6324" s="12"/>
      <c r="U6324" s="12"/>
      <c r="V6324" s="12"/>
      <c r="W6324" s="12"/>
      <c r="X6324" s="12"/>
      <c r="Y6324" s="12"/>
      <c r="Z6324" s="12"/>
      <c r="AA6324" s="12"/>
      <c r="AB6324" s="12"/>
      <c r="AC6324" s="12"/>
      <c r="AD6324" s="12"/>
      <c r="AE6324" s="12"/>
      <c r="AF6324" s="12"/>
      <c r="AG6324" s="12"/>
      <c r="AH6324" s="12"/>
      <c r="AI6324" s="12"/>
      <c r="AJ6324" s="12"/>
      <c r="AK6324" s="12"/>
      <c r="AL6324" s="12"/>
      <c r="AM6324" s="12"/>
      <c r="AN6324" s="12"/>
      <c r="AO6324" s="12"/>
      <c r="AP6324" s="12"/>
      <c r="AQ6324" s="12"/>
      <c r="AR6324" s="12"/>
      <c r="AS6324" s="12"/>
      <c r="AT6324" s="12"/>
      <c r="AU6324" s="12"/>
      <c r="AV6324" s="12"/>
      <c r="AW6324" s="12"/>
      <c r="AX6324" s="12"/>
      <c r="AY6324" s="12"/>
      <c r="AZ6324" s="12"/>
      <c r="BA6324" s="12"/>
      <c r="BB6324" s="12"/>
      <c r="BC6324" s="12"/>
      <c r="BD6324" s="12"/>
      <c r="BE6324" s="12"/>
      <c r="BF6324" s="12"/>
      <c r="BG6324" s="12"/>
      <c r="BH6324" s="12"/>
      <c r="BI6324" s="12"/>
      <c r="BJ6324" s="13"/>
      <c r="BK6324" s="13"/>
      <c r="BL6324" s="13"/>
      <c r="BM6324" s="13"/>
      <c r="BN6324" s="13"/>
    </row>
    <row r="6325" spans="4:66" x14ac:dyDescent="0.25">
      <c r="D6325"/>
      <c r="E6325" s="10"/>
      <c r="F6325" s="10"/>
      <c r="G6325" s="10"/>
      <c r="H6325" s="10"/>
      <c r="I6325" s="10"/>
      <c r="J6325" s="10"/>
      <c r="K6325" s="11"/>
      <c r="L6325" s="11"/>
      <c r="M6325" s="12"/>
      <c r="N6325" s="12"/>
      <c r="O6325" s="12"/>
      <c r="P6325" s="12"/>
      <c r="Q6325" s="12"/>
      <c r="R6325" s="12"/>
      <c r="S6325" s="12"/>
      <c r="T6325" s="12"/>
      <c r="U6325" s="12"/>
      <c r="V6325" s="12"/>
      <c r="W6325" s="12"/>
      <c r="X6325" s="12"/>
      <c r="Y6325" s="12"/>
      <c r="Z6325" s="12"/>
      <c r="AA6325" s="12"/>
      <c r="AB6325" s="12"/>
      <c r="AC6325" s="12"/>
      <c r="AD6325" s="12"/>
      <c r="AE6325" s="12"/>
      <c r="AF6325" s="12"/>
      <c r="AG6325" s="12"/>
      <c r="AH6325" s="12"/>
      <c r="AI6325" s="12"/>
      <c r="AJ6325" s="12"/>
      <c r="AK6325" s="12"/>
      <c r="AL6325" s="12"/>
      <c r="AM6325" s="12"/>
      <c r="AN6325" s="12"/>
      <c r="AO6325" s="12"/>
      <c r="AP6325" s="12"/>
      <c r="AQ6325" s="12"/>
      <c r="AR6325" s="12"/>
      <c r="AS6325" s="12"/>
      <c r="AT6325" s="12"/>
      <c r="AU6325" s="12"/>
      <c r="AV6325" s="12"/>
      <c r="AW6325" s="12"/>
      <c r="AX6325" s="12"/>
      <c r="AY6325" s="12"/>
      <c r="AZ6325" s="12"/>
      <c r="BA6325" s="12"/>
      <c r="BB6325" s="12"/>
      <c r="BC6325" s="12"/>
      <c r="BD6325" s="12"/>
      <c r="BE6325" s="12"/>
      <c r="BF6325" s="12"/>
      <c r="BG6325" s="12"/>
      <c r="BH6325" s="12"/>
      <c r="BI6325" s="12"/>
      <c r="BJ6325" s="13"/>
      <c r="BK6325" s="13"/>
      <c r="BL6325" s="13"/>
      <c r="BM6325" s="13"/>
      <c r="BN6325" s="13"/>
    </row>
    <row r="6326" spans="4:66" x14ac:dyDescent="0.25">
      <c r="D6326"/>
      <c r="E6326" s="10"/>
      <c r="F6326" s="10"/>
      <c r="G6326" s="10"/>
      <c r="H6326" s="10"/>
      <c r="I6326" s="10"/>
      <c r="J6326" s="10"/>
      <c r="K6326" s="11"/>
      <c r="L6326" s="11"/>
      <c r="M6326" s="12"/>
      <c r="N6326" s="12"/>
      <c r="O6326" s="12"/>
      <c r="P6326" s="12"/>
      <c r="Q6326" s="12"/>
      <c r="R6326" s="12"/>
      <c r="S6326" s="12"/>
      <c r="T6326" s="12"/>
      <c r="U6326" s="12"/>
      <c r="V6326" s="12"/>
      <c r="W6326" s="12"/>
      <c r="X6326" s="12"/>
      <c r="Y6326" s="12"/>
      <c r="Z6326" s="12"/>
      <c r="AA6326" s="12"/>
      <c r="AB6326" s="12"/>
      <c r="AC6326" s="12"/>
      <c r="AD6326" s="12"/>
      <c r="AE6326" s="12"/>
      <c r="AF6326" s="12"/>
      <c r="AG6326" s="12"/>
      <c r="AH6326" s="12"/>
      <c r="AI6326" s="12"/>
      <c r="AJ6326" s="12"/>
      <c r="AK6326" s="12"/>
      <c r="AL6326" s="12"/>
      <c r="AM6326" s="12"/>
      <c r="AN6326" s="12"/>
      <c r="AO6326" s="12"/>
      <c r="AP6326" s="12"/>
      <c r="AQ6326" s="12"/>
      <c r="AR6326" s="12"/>
      <c r="AS6326" s="12"/>
      <c r="AT6326" s="12"/>
      <c r="AU6326" s="12"/>
      <c r="AV6326" s="12"/>
      <c r="AW6326" s="12"/>
      <c r="AX6326" s="12"/>
      <c r="AY6326" s="12"/>
      <c r="AZ6326" s="12"/>
      <c r="BA6326" s="12"/>
      <c r="BB6326" s="12"/>
      <c r="BC6326" s="12"/>
      <c r="BD6326" s="12"/>
      <c r="BE6326" s="12"/>
      <c r="BF6326" s="12"/>
      <c r="BG6326" s="12"/>
      <c r="BH6326" s="12"/>
      <c r="BI6326" s="12"/>
      <c r="BJ6326" s="13"/>
      <c r="BK6326" s="13"/>
      <c r="BL6326" s="13"/>
      <c r="BM6326" s="13"/>
      <c r="BN6326" s="13"/>
    </row>
    <row r="6327" spans="4:66" x14ac:dyDescent="0.25">
      <c r="D6327"/>
      <c r="E6327" s="10"/>
      <c r="F6327" s="10"/>
      <c r="G6327" s="10"/>
      <c r="H6327" s="10"/>
      <c r="I6327" s="10"/>
      <c r="J6327" s="10"/>
      <c r="K6327" s="11"/>
      <c r="L6327" s="11"/>
      <c r="M6327" s="12"/>
      <c r="N6327" s="12"/>
      <c r="O6327" s="12"/>
      <c r="P6327" s="12"/>
      <c r="Q6327" s="12"/>
      <c r="R6327" s="12"/>
      <c r="S6327" s="12"/>
      <c r="T6327" s="12"/>
      <c r="U6327" s="12"/>
      <c r="V6327" s="12"/>
      <c r="W6327" s="12"/>
      <c r="X6327" s="12"/>
      <c r="Y6327" s="12"/>
      <c r="Z6327" s="12"/>
      <c r="AA6327" s="12"/>
      <c r="AB6327" s="12"/>
      <c r="AC6327" s="12"/>
      <c r="AD6327" s="12"/>
      <c r="AE6327" s="12"/>
      <c r="AF6327" s="12"/>
      <c r="AG6327" s="12"/>
      <c r="AH6327" s="12"/>
      <c r="AI6327" s="12"/>
      <c r="AJ6327" s="12"/>
      <c r="AK6327" s="12"/>
      <c r="AL6327" s="12"/>
      <c r="AM6327" s="12"/>
      <c r="AN6327" s="12"/>
      <c r="AO6327" s="12"/>
      <c r="AP6327" s="12"/>
      <c r="AQ6327" s="12"/>
      <c r="AR6327" s="12"/>
      <c r="AS6327" s="12"/>
      <c r="AT6327" s="12"/>
      <c r="AU6327" s="12"/>
      <c r="AV6327" s="12"/>
      <c r="AW6327" s="12"/>
      <c r="AX6327" s="12"/>
      <c r="AY6327" s="12"/>
      <c r="AZ6327" s="12"/>
      <c r="BA6327" s="12"/>
      <c r="BB6327" s="12"/>
      <c r="BC6327" s="12"/>
      <c r="BD6327" s="12"/>
      <c r="BE6327" s="12"/>
      <c r="BF6327" s="12"/>
      <c r="BG6327" s="12"/>
      <c r="BH6327" s="12"/>
      <c r="BI6327" s="12"/>
      <c r="BJ6327" s="13"/>
      <c r="BK6327" s="13"/>
      <c r="BL6327" s="13"/>
      <c r="BM6327" s="13"/>
      <c r="BN6327" s="13"/>
    </row>
    <row r="6328" spans="4:66" x14ac:dyDescent="0.25">
      <c r="D6328"/>
      <c r="E6328" s="10"/>
      <c r="F6328" s="10"/>
      <c r="G6328" s="10"/>
      <c r="H6328" s="10"/>
      <c r="I6328" s="10"/>
      <c r="J6328" s="10"/>
      <c r="K6328" s="11"/>
      <c r="L6328" s="11"/>
      <c r="M6328" s="12"/>
      <c r="N6328" s="12"/>
      <c r="O6328" s="12"/>
      <c r="P6328" s="12"/>
      <c r="Q6328" s="12"/>
      <c r="R6328" s="12"/>
      <c r="S6328" s="12"/>
      <c r="T6328" s="12"/>
      <c r="U6328" s="12"/>
      <c r="V6328" s="12"/>
      <c r="W6328" s="12"/>
      <c r="X6328" s="12"/>
      <c r="Y6328" s="12"/>
      <c r="Z6328" s="12"/>
      <c r="AA6328" s="12"/>
      <c r="AB6328" s="12"/>
      <c r="AC6328" s="12"/>
      <c r="AD6328" s="12"/>
      <c r="AE6328" s="12"/>
      <c r="AF6328" s="12"/>
      <c r="AG6328" s="12"/>
      <c r="AH6328" s="12"/>
      <c r="AI6328" s="12"/>
      <c r="AJ6328" s="12"/>
      <c r="AK6328" s="12"/>
      <c r="AL6328" s="12"/>
      <c r="AM6328" s="12"/>
      <c r="AN6328" s="12"/>
      <c r="AO6328" s="12"/>
      <c r="AP6328" s="12"/>
      <c r="AQ6328" s="12"/>
      <c r="AR6328" s="12"/>
      <c r="AS6328" s="12"/>
      <c r="AT6328" s="12"/>
      <c r="AU6328" s="12"/>
      <c r="AV6328" s="12"/>
      <c r="AW6328" s="12"/>
      <c r="AX6328" s="12"/>
      <c r="AY6328" s="12"/>
      <c r="AZ6328" s="12"/>
      <c r="BA6328" s="12"/>
      <c r="BB6328" s="12"/>
      <c r="BC6328" s="12"/>
      <c r="BD6328" s="12"/>
      <c r="BE6328" s="12"/>
      <c r="BF6328" s="12"/>
      <c r="BG6328" s="12"/>
      <c r="BH6328" s="12"/>
      <c r="BI6328" s="12"/>
      <c r="BJ6328" s="13"/>
      <c r="BK6328" s="13"/>
      <c r="BL6328" s="13"/>
      <c r="BM6328" s="13"/>
      <c r="BN6328" s="13"/>
    </row>
    <row r="6329" spans="4:66" x14ac:dyDescent="0.25">
      <c r="D6329"/>
      <c r="E6329" s="10"/>
      <c r="F6329" s="10"/>
      <c r="G6329" s="10"/>
      <c r="H6329" s="10"/>
      <c r="I6329" s="10"/>
      <c r="J6329" s="10"/>
      <c r="K6329" s="11"/>
      <c r="L6329" s="11"/>
      <c r="M6329" s="12"/>
      <c r="N6329" s="12"/>
      <c r="O6329" s="12"/>
      <c r="P6329" s="12"/>
      <c r="Q6329" s="12"/>
      <c r="R6329" s="12"/>
      <c r="S6329" s="12"/>
      <c r="T6329" s="12"/>
      <c r="U6329" s="12"/>
      <c r="V6329" s="12"/>
      <c r="W6329" s="12"/>
      <c r="X6329" s="12"/>
      <c r="Y6329" s="12"/>
      <c r="Z6329" s="12"/>
      <c r="AA6329" s="12"/>
      <c r="AB6329" s="12"/>
      <c r="AC6329" s="12"/>
      <c r="AD6329" s="12"/>
      <c r="AE6329" s="12"/>
      <c r="AF6329" s="12"/>
      <c r="AG6329" s="12"/>
      <c r="AH6329" s="12"/>
      <c r="AI6329" s="12"/>
      <c r="AJ6329" s="12"/>
      <c r="AK6329" s="12"/>
      <c r="AL6329" s="12"/>
      <c r="AM6329" s="12"/>
      <c r="AN6329" s="12"/>
      <c r="AO6329" s="12"/>
      <c r="AP6329" s="12"/>
      <c r="AQ6329" s="12"/>
      <c r="AR6329" s="12"/>
      <c r="AS6329" s="12"/>
      <c r="AT6329" s="12"/>
      <c r="AU6329" s="12"/>
      <c r="AV6329" s="12"/>
      <c r="AW6329" s="12"/>
      <c r="AX6329" s="12"/>
      <c r="AY6329" s="12"/>
      <c r="AZ6329" s="12"/>
      <c r="BA6329" s="12"/>
      <c r="BB6329" s="12"/>
      <c r="BC6329" s="12"/>
      <c r="BD6329" s="12"/>
      <c r="BE6329" s="12"/>
      <c r="BF6329" s="12"/>
      <c r="BG6329" s="12"/>
      <c r="BH6329" s="12"/>
      <c r="BI6329" s="12"/>
      <c r="BJ6329" s="13"/>
      <c r="BK6329" s="13"/>
      <c r="BL6329" s="13"/>
      <c r="BM6329" s="13"/>
      <c r="BN6329" s="13"/>
    </row>
    <row r="6330" spans="4:66" x14ac:dyDescent="0.25">
      <c r="D6330"/>
      <c r="E6330" s="10"/>
      <c r="F6330" s="10"/>
      <c r="G6330" s="10"/>
      <c r="H6330" s="10"/>
      <c r="I6330" s="10"/>
      <c r="J6330" s="10"/>
      <c r="K6330" s="11"/>
      <c r="L6330" s="11"/>
      <c r="M6330" s="12"/>
      <c r="N6330" s="12"/>
      <c r="O6330" s="12"/>
      <c r="P6330" s="12"/>
      <c r="Q6330" s="12"/>
      <c r="R6330" s="12"/>
      <c r="S6330" s="12"/>
      <c r="T6330" s="12"/>
      <c r="U6330" s="12"/>
      <c r="V6330" s="12"/>
      <c r="W6330" s="12"/>
      <c r="X6330" s="12"/>
      <c r="Y6330" s="12"/>
      <c r="Z6330" s="12"/>
      <c r="AA6330" s="12"/>
      <c r="AB6330" s="12"/>
      <c r="AC6330" s="12"/>
      <c r="AD6330" s="12"/>
      <c r="AE6330" s="12"/>
      <c r="AF6330" s="12"/>
      <c r="AG6330" s="12"/>
      <c r="AH6330" s="12"/>
      <c r="AI6330" s="12"/>
      <c r="AJ6330" s="12"/>
      <c r="AK6330" s="12"/>
      <c r="AL6330" s="12"/>
      <c r="AM6330" s="12"/>
      <c r="AN6330" s="12"/>
      <c r="AO6330" s="12"/>
      <c r="AP6330" s="12"/>
      <c r="AQ6330" s="12"/>
      <c r="AR6330" s="12"/>
      <c r="AS6330" s="12"/>
      <c r="AT6330" s="12"/>
      <c r="AU6330" s="12"/>
      <c r="AV6330" s="12"/>
      <c r="AW6330" s="12"/>
      <c r="AX6330" s="12"/>
      <c r="AY6330" s="12"/>
      <c r="AZ6330" s="12"/>
      <c r="BA6330" s="12"/>
      <c r="BB6330" s="12"/>
      <c r="BC6330" s="12"/>
      <c r="BD6330" s="12"/>
      <c r="BE6330" s="12"/>
      <c r="BF6330" s="12"/>
      <c r="BG6330" s="12"/>
      <c r="BH6330" s="12"/>
      <c r="BI6330" s="12"/>
      <c r="BJ6330" s="13"/>
      <c r="BK6330" s="13"/>
      <c r="BL6330" s="13"/>
      <c r="BM6330" s="13"/>
      <c r="BN6330" s="13"/>
    </row>
    <row r="6331" spans="4:66" x14ac:dyDescent="0.25">
      <c r="D6331"/>
      <c r="E6331" s="10"/>
      <c r="F6331" s="10"/>
      <c r="G6331" s="10"/>
      <c r="H6331" s="10"/>
      <c r="I6331" s="10"/>
      <c r="J6331" s="10"/>
      <c r="K6331" s="11"/>
      <c r="L6331" s="11"/>
      <c r="M6331" s="12"/>
      <c r="N6331" s="12"/>
      <c r="O6331" s="12"/>
      <c r="P6331" s="12"/>
      <c r="Q6331" s="12"/>
      <c r="R6331" s="12"/>
      <c r="S6331" s="12"/>
      <c r="T6331" s="12"/>
      <c r="U6331" s="12"/>
      <c r="V6331" s="12"/>
      <c r="W6331" s="12"/>
      <c r="X6331" s="12"/>
      <c r="Y6331" s="12"/>
      <c r="Z6331" s="12"/>
      <c r="AA6331" s="12"/>
      <c r="AB6331" s="12"/>
      <c r="AC6331" s="12"/>
      <c r="AD6331" s="12"/>
      <c r="AE6331" s="12"/>
      <c r="AF6331" s="12"/>
      <c r="AG6331" s="12"/>
      <c r="AH6331" s="12"/>
      <c r="AI6331" s="12"/>
      <c r="AJ6331" s="12"/>
      <c r="AK6331" s="12"/>
      <c r="AL6331" s="12"/>
      <c r="AM6331" s="12"/>
      <c r="AN6331" s="12"/>
      <c r="AO6331" s="12"/>
      <c r="AP6331" s="12"/>
      <c r="AQ6331" s="12"/>
      <c r="AR6331" s="12"/>
      <c r="AS6331" s="12"/>
      <c r="AT6331" s="12"/>
      <c r="AU6331" s="12"/>
      <c r="AV6331" s="12"/>
      <c r="AW6331" s="12"/>
      <c r="AX6331" s="12"/>
      <c r="AY6331" s="12"/>
      <c r="AZ6331" s="12"/>
      <c r="BA6331" s="12"/>
      <c r="BB6331" s="12"/>
      <c r="BC6331" s="12"/>
      <c r="BD6331" s="12"/>
      <c r="BE6331" s="12"/>
      <c r="BF6331" s="12"/>
      <c r="BG6331" s="12"/>
      <c r="BH6331" s="12"/>
      <c r="BI6331" s="12"/>
      <c r="BJ6331" s="13"/>
      <c r="BK6331" s="13"/>
      <c r="BL6331" s="13"/>
      <c r="BM6331" s="13"/>
      <c r="BN6331" s="13"/>
    </row>
    <row r="6332" spans="4:66" x14ac:dyDescent="0.25">
      <c r="D6332"/>
      <c r="E6332" s="10"/>
      <c r="F6332" s="10"/>
      <c r="G6332" s="10"/>
      <c r="H6332" s="10"/>
      <c r="I6332" s="10"/>
      <c r="J6332" s="10"/>
      <c r="K6332" s="11"/>
      <c r="L6332" s="11"/>
      <c r="M6332" s="12"/>
      <c r="N6332" s="12"/>
      <c r="O6332" s="12"/>
      <c r="P6332" s="12"/>
      <c r="Q6332" s="12"/>
      <c r="R6332" s="12"/>
      <c r="S6332" s="12"/>
      <c r="T6332" s="12"/>
      <c r="U6332" s="12"/>
      <c r="V6332" s="12"/>
      <c r="W6332" s="12"/>
      <c r="X6332" s="12"/>
      <c r="Y6332" s="12"/>
      <c r="Z6332" s="12"/>
      <c r="AA6332" s="12"/>
      <c r="AB6332" s="12"/>
      <c r="AC6332" s="12"/>
      <c r="AD6332" s="12"/>
      <c r="AE6332" s="12"/>
      <c r="AF6332" s="12"/>
      <c r="AG6332" s="12"/>
      <c r="AH6332" s="12"/>
      <c r="AI6332" s="12"/>
      <c r="AJ6332" s="12"/>
      <c r="AK6332" s="12"/>
      <c r="AL6332" s="12"/>
      <c r="AM6332" s="12"/>
      <c r="AN6332" s="12"/>
      <c r="AO6332" s="12"/>
      <c r="AP6332" s="12"/>
      <c r="AQ6332" s="12"/>
      <c r="AR6332" s="12"/>
      <c r="AS6332" s="12"/>
      <c r="AT6332" s="12"/>
      <c r="AU6332" s="12"/>
      <c r="AV6332" s="12"/>
      <c r="AW6332" s="12"/>
      <c r="AX6332" s="12"/>
      <c r="AY6332" s="12"/>
      <c r="AZ6332" s="12"/>
      <c r="BA6332" s="12"/>
      <c r="BB6332" s="12"/>
      <c r="BC6332" s="12"/>
      <c r="BD6332" s="12"/>
      <c r="BE6332" s="12"/>
      <c r="BF6332" s="12"/>
      <c r="BG6332" s="12"/>
      <c r="BH6332" s="12"/>
      <c r="BI6332" s="12"/>
      <c r="BJ6332" s="13"/>
      <c r="BK6332" s="13"/>
      <c r="BL6332" s="13"/>
      <c r="BM6332" s="13"/>
      <c r="BN6332" s="13"/>
    </row>
    <row r="6333" spans="4:66" x14ac:dyDescent="0.25">
      <c r="D6333"/>
      <c r="E6333" s="10"/>
      <c r="F6333" s="10"/>
      <c r="G6333" s="10"/>
      <c r="H6333" s="10"/>
      <c r="I6333" s="10"/>
      <c r="J6333" s="10"/>
      <c r="K6333" s="11"/>
      <c r="L6333" s="11"/>
      <c r="M6333" s="12"/>
      <c r="N6333" s="12"/>
      <c r="O6333" s="12"/>
      <c r="P6333" s="12"/>
      <c r="Q6333" s="12"/>
      <c r="R6333" s="12"/>
      <c r="S6333" s="12"/>
      <c r="T6333" s="12"/>
      <c r="U6333" s="12"/>
      <c r="V6333" s="12"/>
      <c r="W6333" s="12"/>
      <c r="X6333" s="12"/>
      <c r="Y6333" s="12"/>
      <c r="Z6333" s="12"/>
      <c r="AA6333" s="12"/>
      <c r="AB6333" s="12"/>
      <c r="AC6333" s="12"/>
      <c r="AD6333" s="12"/>
      <c r="AE6333" s="12"/>
      <c r="AF6333" s="12"/>
      <c r="AG6333" s="12"/>
      <c r="AH6333" s="12"/>
      <c r="AI6333" s="12"/>
      <c r="AJ6333" s="12"/>
      <c r="AK6333" s="12"/>
      <c r="AL6333" s="12"/>
      <c r="AM6333" s="12"/>
      <c r="AN6333" s="12"/>
      <c r="AO6333" s="12"/>
      <c r="AP6333" s="12"/>
      <c r="AQ6333" s="12"/>
      <c r="AR6333" s="12"/>
      <c r="AS6333" s="12"/>
      <c r="AT6333" s="12"/>
      <c r="AU6333" s="12"/>
      <c r="AV6333" s="12"/>
      <c r="AW6333" s="12"/>
      <c r="AX6333" s="12"/>
      <c r="AY6333" s="12"/>
      <c r="AZ6333" s="12"/>
      <c r="BA6333" s="12"/>
      <c r="BB6333" s="12"/>
      <c r="BC6333" s="12"/>
      <c r="BD6333" s="12"/>
      <c r="BE6333" s="12"/>
      <c r="BF6333" s="12"/>
      <c r="BG6333" s="12"/>
      <c r="BH6333" s="12"/>
      <c r="BI6333" s="12"/>
      <c r="BJ6333" s="13"/>
      <c r="BK6333" s="13"/>
      <c r="BL6333" s="13"/>
      <c r="BM6333" s="13"/>
      <c r="BN6333" s="13"/>
    </row>
    <row r="6334" spans="4:66" s="14" customFormat="1" x14ac:dyDescent="0.25">
      <c r="K6334" s="16"/>
      <c r="L6334" s="16"/>
      <c r="M6334" s="17"/>
      <c r="N6334" s="17"/>
      <c r="O6334" s="17"/>
      <c r="P6334" s="17"/>
      <c r="Q6334" s="17"/>
      <c r="R6334" s="17"/>
      <c r="S6334" s="17"/>
      <c r="T6334" s="17"/>
      <c r="U6334" s="17"/>
      <c r="V6334" s="17"/>
      <c r="W6334" s="17"/>
      <c r="X6334" s="17"/>
      <c r="Y6334" s="17"/>
      <c r="Z6334" s="17"/>
      <c r="AA6334" s="17"/>
      <c r="AB6334" s="17"/>
      <c r="AC6334" s="17"/>
      <c r="AD6334" s="17"/>
      <c r="AE6334" s="17"/>
      <c r="AF6334" s="17"/>
      <c r="AG6334" s="17"/>
      <c r="AH6334" s="17"/>
      <c r="AI6334" s="17"/>
      <c r="AJ6334" s="17"/>
      <c r="AK6334" s="17"/>
      <c r="AL6334" s="17"/>
      <c r="AM6334" s="17"/>
      <c r="AN6334" s="17"/>
      <c r="AO6334" s="17"/>
      <c r="AP6334" s="17"/>
      <c r="AQ6334" s="17"/>
      <c r="AR6334" s="17"/>
      <c r="AS6334" s="17"/>
      <c r="AT6334" s="17"/>
      <c r="AU6334" s="17"/>
      <c r="AV6334" s="17"/>
      <c r="AW6334" s="17"/>
      <c r="AX6334" s="17"/>
      <c r="AY6334" s="17"/>
      <c r="AZ6334" s="17"/>
      <c r="BA6334" s="17"/>
      <c r="BB6334" s="17"/>
      <c r="BC6334" s="17"/>
      <c r="BD6334" s="17"/>
      <c r="BE6334" s="17"/>
      <c r="BF6334" s="17"/>
      <c r="BG6334" s="17"/>
      <c r="BH6334" s="17"/>
      <c r="BI6334" s="17"/>
      <c r="BJ6334" s="18"/>
      <c r="BK6334" s="18"/>
      <c r="BL6334" s="18"/>
      <c r="BM6334" s="18"/>
      <c r="BN6334" s="18"/>
    </row>
    <row r="6335" spans="4:66" x14ac:dyDescent="0.25">
      <c r="D6335"/>
      <c r="E6335" s="10"/>
      <c r="F6335" s="10"/>
      <c r="G6335" s="10"/>
      <c r="H6335" s="10"/>
      <c r="I6335" s="10"/>
      <c r="J6335" s="10"/>
      <c r="K6335" s="11"/>
      <c r="L6335" s="11"/>
      <c r="M6335" s="12"/>
      <c r="N6335" s="12"/>
      <c r="O6335" s="12"/>
      <c r="P6335" s="12"/>
      <c r="Q6335" s="12"/>
      <c r="R6335" s="12"/>
      <c r="S6335" s="12"/>
      <c r="T6335" s="12"/>
      <c r="U6335" s="12"/>
      <c r="V6335" s="12"/>
      <c r="W6335" s="12"/>
      <c r="X6335" s="12"/>
      <c r="Y6335" s="12"/>
      <c r="Z6335" s="12"/>
      <c r="AA6335" s="12"/>
      <c r="AB6335" s="12"/>
      <c r="AC6335" s="12"/>
      <c r="AD6335" s="12"/>
      <c r="AE6335" s="12"/>
      <c r="AF6335" s="12"/>
      <c r="AG6335" s="12"/>
      <c r="AH6335" s="12"/>
      <c r="AI6335" s="12"/>
      <c r="AJ6335" s="12"/>
      <c r="AK6335" s="12"/>
      <c r="AL6335" s="12"/>
      <c r="AM6335" s="12"/>
      <c r="AN6335" s="12"/>
      <c r="AO6335" s="12"/>
      <c r="AP6335" s="12"/>
      <c r="AQ6335" s="12"/>
      <c r="AR6335" s="12"/>
      <c r="AS6335" s="12"/>
      <c r="AT6335" s="12"/>
      <c r="AU6335" s="12"/>
      <c r="AV6335" s="12"/>
      <c r="AW6335" s="12"/>
      <c r="AX6335" s="12"/>
      <c r="AY6335" s="12"/>
      <c r="AZ6335" s="12"/>
      <c r="BA6335" s="12"/>
      <c r="BB6335" s="12"/>
      <c r="BC6335" s="12"/>
      <c r="BD6335" s="12"/>
      <c r="BE6335" s="12"/>
      <c r="BF6335" s="12"/>
      <c r="BG6335" s="12"/>
      <c r="BH6335" s="12"/>
      <c r="BI6335" s="12"/>
      <c r="BJ6335" s="13"/>
      <c r="BK6335" s="13"/>
      <c r="BL6335" s="13"/>
      <c r="BM6335" s="13"/>
      <c r="BN6335" s="13"/>
    </row>
    <row r="6336" spans="4:66" x14ac:dyDescent="0.25">
      <c r="D6336"/>
      <c r="E6336" s="10"/>
      <c r="F6336" s="10"/>
      <c r="G6336" s="10"/>
      <c r="H6336" s="10"/>
      <c r="I6336" s="10"/>
      <c r="J6336" s="10"/>
      <c r="K6336" s="11"/>
      <c r="L6336" s="11"/>
      <c r="M6336" s="12"/>
      <c r="N6336" s="12"/>
      <c r="O6336" s="12"/>
      <c r="P6336" s="12"/>
      <c r="Q6336" s="12"/>
      <c r="R6336" s="12"/>
      <c r="S6336" s="12"/>
      <c r="T6336" s="12"/>
      <c r="U6336" s="12"/>
      <c r="V6336" s="12"/>
      <c r="W6336" s="12"/>
      <c r="X6336" s="12"/>
      <c r="Y6336" s="12"/>
      <c r="Z6336" s="12"/>
      <c r="AA6336" s="12"/>
      <c r="AB6336" s="12"/>
      <c r="AC6336" s="12"/>
      <c r="AD6336" s="12"/>
      <c r="AE6336" s="12"/>
      <c r="AF6336" s="12"/>
      <c r="AG6336" s="12"/>
      <c r="AH6336" s="12"/>
      <c r="AI6336" s="12"/>
      <c r="AJ6336" s="12"/>
      <c r="AK6336" s="12"/>
      <c r="AL6336" s="12"/>
      <c r="AM6336" s="12"/>
      <c r="AN6336" s="12"/>
      <c r="AO6336" s="12"/>
      <c r="AP6336" s="12"/>
      <c r="AQ6336" s="12"/>
      <c r="AR6336" s="12"/>
      <c r="AS6336" s="12"/>
      <c r="AT6336" s="12"/>
      <c r="AU6336" s="12"/>
      <c r="AV6336" s="12"/>
      <c r="AW6336" s="12"/>
      <c r="AX6336" s="12"/>
      <c r="AY6336" s="12"/>
      <c r="AZ6336" s="12"/>
      <c r="BA6336" s="12"/>
      <c r="BB6336" s="12"/>
      <c r="BC6336" s="12"/>
      <c r="BD6336" s="12"/>
      <c r="BE6336" s="12"/>
      <c r="BF6336" s="12"/>
      <c r="BG6336" s="12"/>
      <c r="BH6336" s="12"/>
      <c r="BI6336" s="12"/>
      <c r="BJ6336" s="13"/>
      <c r="BK6336" s="13"/>
      <c r="BL6336" s="13"/>
      <c r="BM6336" s="13"/>
      <c r="BN6336" s="13"/>
    </row>
    <row r="6337" spans="4:66" x14ac:dyDescent="0.25">
      <c r="D6337"/>
      <c r="E6337" s="10"/>
      <c r="F6337" s="10"/>
      <c r="G6337" s="10"/>
      <c r="H6337" s="10"/>
      <c r="I6337" s="10"/>
      <c r="J6337" s="10"/>
      <c r="K6337" s="11"/>
      <c r="L6337" s="11"/>
      <c r="M6337" s="12"/>
      <c r="N6337" s="12"/>
      <c r="O6337" s="12"/>
      <c r="P6337" s="12"/>
      <c r="Q6337" s="12"/>
      <c r="R6337" s="12"/>
      <c r="S6337" s="12"/>
      <c r="T6337" s="12"/>
      <c r="U6337" s="12"/>
      <c r="V6337" s="12"/>
      <c r="W6337" s="12"/>
      <c r="X6337" s="12"/>
      <c r="Y6337" s="12"/>
      <c r="Z6337" s="12"/>
      <c r="AA6337" s="12"/>
      <c r="AB6337" s="12"/>
      <c r="AC6337" s="12"/>
      <c r="AD6337" s="12"/>
      <c r="AE6337" s="12"/>
      <c r="AF6337" s="12"/>
      <c r="AG6337" s="12"/>
      <c r="AH6337" s="12"/>
      <c r="AI6337" s="12"/>
      <c r="AJ6337" s="12"/>
      <c r="AK6337" s="12"/>
      <c r="AL6337" s="12"/>
      <c r="AM6337" s="12"/>
      <c r="AN6337" s="12"/>
      <c r="AO6337" s="12"/>
      <c r="AP6337" s="12"/>
      <c r="AQ6337" s="12"/>
      <c r="AR6337" s="12"/>
      <c r="AS6337" s="12"/>
      <c r="AT6337" s="12"/>
      <c r="AU6337" s="12"/>
      <c r="AV6337" s="12"/>
      <c r="AW6337" s="12"/>
      <c r="AX6337" s="12"/>
      <c r="AY6337" s="12"/>
      <c r="AZ6337" s="12"/>
      <c r="BA6337" s="12"/>
      <c r="BB6337" s="12"/>
      <c r="BC6337" s="12"/>
      <c r="BD6337" s="12"/>
      <c r="BE6337" s="12"/>
      <c r="BF6337" s="12"/>
      <c r="BG6337" s="12"/>
      <c r="BH6337" s="12"/>
      <c r="BI6337" s="12"/>
      <c r="BJ6337" s="13"/>
      <c r="BK6337" s="13"/>
      <c r="BL6337" s="13"/>
      <c r="BM6337" s="13"/>
      <c r="BN6337" s="13"/>
    </row>
    <row r="6338" spans="4:66" x14ac:dyDescent="0.25">
      <c r="D6338"/>
      <c r="E6338" s="10"/>
      <c r="F6338" s="10"/>
      <c r="G6338" s="10"/>
      <c r="H6338" s="10"/>
      <c r="I6338" s="10"/>
      <c r="J6338" s="10"/>
      <c r="K6338" s="11"/>
      <c r="L6338" s="11"/>
      <c r="M6338" s="12"/>
      <c r="N6338" s="12"/>
      <c r="O6338" s="12"/>
      <c r="P6338" s="12"/>
      <c r="Q6338" s="12"/>
      <c r="R6338" s="12"/>
      <c r="S6338" s="12"/>
      <c r="T6338" s="12"/>
      <c r="U6338" s="12"/>
      <c r="V6338" s="12"/>
      <c r="W6338" s="12"/>
      <c r="X6338" s="12"/>
      <c r="Y6338" s="12"/>
      <c r="Z6338" s="12"/>
      <c r="AA6338" s="12"/>
      <c r="AB6338" s="12"/>
      <c r="AC6338" s="12"/>
      <c r="AD6338" s="12"/>
      <c r="AE6338" s="12"/>
      <c r="AF6338" s="12"/>
      <c r="AG6338" s="12"/>
      <c r="AH6338" s="12"/>
      <c r="AI6338" s="12"/>
      <c r="AJ6338" s="12"/>
      <c r="AK6338" s="12"/>
      <c r="AL6338" s="12"/>
      <c r="AM6338" s="12"/>
      <c r="AN6338" s="12"/>
      <c r="AO6338" s="12"/>
      <c r="AP6338" s="12"/>
      <c r="AQ6338" s="12"/>
      <c r="AR6338" s="12"/>
      <c r="AS6338" s="12"/>
      <c r="AT6338" s="12"/>
      <c r="AU6338" s="12"/>
      <c r="AV6338" s="12"/>
      <c r="AW6338" s="12"/>
      <c r="AX6338" s="12"/>
      <c r="AY6338" s="12"/>
      <c r="AZ6338" s="12"/>
      <c r="BA6338" s="12"/>
      <c r="BB6338" s="12"/>
      <c r="BC6338" s="12"/>
      <c r="BD6338" s="12"/>
      <c r="BE6338" s="12"/>
      <c r="BF6338" s="12"/>
      <c r="BG6338" s="12"/>
      <c r="BH6338" s="12"/>
      <c r="BI6338" s="12"/>
      <c r="BJ6338" s="13"/>
      <c r="BK6338" s="13"/>
      <c r="BL6338" s="13"/>
      <c r="BM6338" s="13"/>
      <c r="BN6338" s="13"/>
    </row>
    <row r="6339" spans="4:66" x14ac:dyDescent="0.25">
      <c r="D6339"/>
      <c r="E6339" s="10"/>
      <c r="F6339" s="10"/>
      <c r="G6339" s="10"/>
      <c r="H6339" s="10"/>
      <c r="I6339" s="10"/>
      <c r="J6339" s="10"/>
      <c r="K6339" s="11"/>
      <c r="L6339" s="11"/>
      <c r="M6339" s="12"/>
      <c r="N6339" s="12"/>
      <c r="O6339" s="12"/>
      <c r="P6339" s="12"/>
      <c r="Q6339" s="12"/>
      <c r="R6339" s="12"/>
      <c r="S6339" s="12"/>
      <c r="T6339" s="12"/>
      <c r="U6339" s="12"/>
      <c r="V6339" s="12"/>
      <c r="W6339" s="12"/>
      <c r="X6339" s="12"/>
      <c r="Y6339" s="12"/>
      <c r="Z6339" s="12"/>
      <c r="AA6339" s="12"/>
      <c r="AB6339" s="12"/>
      <c r="AC6339" s="12"/>
      <c r="AD6339" s="12"/>
      <c r="AE6339" s="12"/>
      <c r="AF6339" s="12"/>
      <c r="AG6339" s="12"/>
      <c r="AH6339" s="12"/>
      <c r="AI6339" s="12"/>
      <c r="AJ6339" s="12"/>
      <c r="AK6339" s="12"/>
      <c r="AL6339" s="12"/>
      <c r="AM6339" s="12"/>
      <c r="AN6339" s="12"/>
      <c r="AO6339" s="12"/>
      <c r="AP6339" s="12"/>
      <c r="AQ6339" s="12"/>
      <c r="AR6339" s="12"/>
      <c r="AS6339" s="12"/>
      <c r="AT6339" s="12"/>
      <c r="AU6339" s="12"/>
      <c r="AV6339" s="12"/>
      <c r="AW6339" s="12"/>
      <c r="AX6339" s="12"/>
      <c r="AY6339" s="12"/>
      <c r="AZ6339" s="12"/>
      <c r="BA6339" s="12"/>
      <c r="BB6339" s="12"/>
      <c r="BC6339" s="12"/>
      <c r="BD6339" s="12"/>
      <c r="BE6339" s="12"/>
      <c r="BF6339" s="12"/>
      <c r="BG6339" s="12"/>
      <c r="BH6339" s="12"/>
      <c r="BI6339" s="12"/>
      <c r="BJ6339" s="13"/>
      <c r="BK6339" s="13"/>
      <c r="BL6339" s="13"/>
      <c r="BM6339" s="13"/>
      <c r="BN6339" s="13"/>
    </row>
    <row r="6340" spans="4:66" x14ac:dyDescent="0.25">
      <c r="D6340"/>
      <c r="E6340" s="10"/>
      <c r="F6340" s="10"/>
      <c r="G6340" s="10"/>
      <c r="H6340" s="10"/>
      <c r="I6340" s="10"/>
      <c r="J6340" s="10"/>
      <c r="K6340" s="11"/>
      <c r="L6340" s="11"/>
      <c r="M6340" s="12"/>
      <c r="N6340" s="12"/>
      <c r="O6340" s="12"/>
      <c r="P6340" s="12"/>
      <c r="Q6340" s="12"/>
      <c r="R6340" s="12"/>
      <c r="S6340" s="12"/>
      <c r="T6340" s="12"/>
      <c r="U6340" s="12"/>
      <c r="V6340" s="12"/>
      <c r="W6340" s="12"/>
      <c r="X6340" s="12"/>
      <c r="Y6340" s="12"/>
      <c r="Z6340" s="12"/>
      <c r="AA6340" s="12"/>
      <c r="AB6340" s="12"/>
      <c r="AC6340" s="12"/>
      <c r="AD6340" s="12"/>
      <c r="AE6340" s="12"/>
      <c r="AF6340" s="12"/>
      <c r="AG6340" s="12"/>
      <c r="AH6340" s="12"/>
      <c r="AI6340" s="12"/>
      <c r="AJ6340" s="12"/>
      <c r="AK6340" s="12"/>
      <c r="AL6340" s="12"/>
      <c r="AM6340" s="12"/>
      <c r="AN6340" s="12"/>
      <c r="AO6340" s="12"/>
      <c r="AP6340" s="12"/>
      <c r="AQ6340" s="12"/>
      <c r="AR6340" s="12"/>
      <c r="AS6340" s="12"/>
      <c r="AT6340" s="12"/>
      <c r="AU6340" s="12"/>
      <c r="AV6340" s="12"/>
      <c r="AW6340" s="12"/>
      <c r="AX6340" s="12"/>
      <c r="AY6340" s="12"/>
      <c r="AZ6340" s="12"/>
      <c r="BA6340" s="12"/>
      <c r="BB6340" s="12"/>
      <c r="BC6340" s="12"/>
      <c r="BD6340" s="12"/>
      <c r="BE6340" s="12"/>
      <c r="BF6340" s="12"/>
      <c r="BG6340" s="12"/>
      <c r="BH6340" s="12"/>
      <c r="BI6340" s="12"/>
      <c r="BJ6340" s="13"/>
      <c r="BK6340" s="13"/>
      <c r="BL6340" s="13"/>
      <c r="BM6340" s="13"/>
      <c r="BN6340" s="13"/>
    </row>
    <row r="6341" spans="4:66" x14ac:dyDescent="0.25">
      <c r="D6341"/>
      <c r="E6341" s="10"/>
      <c r="F6341" s="10"/>
      <c r="G6341" s="10"/>
      <c r="H6341" s="10"/>
      <c r="I6341" s="10"/>
      <c r="J6341" s="10"/>
      <c r="K6341" s="11"/>
      <c r="L6341" s="11"/>
      <c r="M6341" s="12"/>
      <c r="N6341" s="12"/>
      <c r="O6341" s="12"/>
      <c r="P6341" s="12"/>
      <c r="Q6341" s="12"/>
      <c r="R6341" s="12"/>
      <c r="S6341" s="12"/>
      <c r="T6341" s="12"/>
      <c r="U6341" s="12"/>
      <c r="V6341" s="12"/>
      <c r="W6341" s="12"/>
      <c r="X6341" s="12"/>
      <c r="Y6341" s="12"/>
      <c r="Z6341" s="12"/>
      <c r="AA6341" s="12"/>
      <c r="AB6341" s="12"/>
      <c r="AC6341" s="12"/>
      <c r="AD6341" s="12"/>
      <c r="AE6341" s="12"/>
      <c r="AF6341" s="12"/>
      <c r="AG6341" s="12"/>
      <c r="AH6341" s="12"/>
      <c r="AI6341" s="12"/>
      <c r="AJ6341" s="12"/>
      <c r="AK6341" s="12"/>
      <c r="AL6341" s="12"/>
      <c r="AM6341" s="12"/>
      <c r="AN6341" s="12"/>
      <c r="AO6341" s="12"/>
      <c r="AP6341" s="12"/>
      <c r="AQ6341" s="12"/>
      <c r="AR6341" s="12"/>
      <c r="AS6341" s="12"/>
      <c r="AT6341" s="12"/>
      <c r="AU6341" s="12"/>
      <c r="AV6341" s="12"/>
      <c r="AW6341" s="12"/>
      <c r="AX6341" s="12"/>
      <c r="AY6341" s="12"/>
      <c r="AZ6341" s="12"/>
      <c r="BA6341" s="12"/>
      <c r="BB6341" s="12"/>
      <c r="BC6341" s="12"/>
      <c r="BD6341" s="12"/>
      <c r="BE6341" s="12"/>
      <c r="BF6341" s="12"/>
      <c r="BG6341" s="12"/>
      <c r="BH6341" s="12"/>
      <c r="BI6341" s="12"/>
      <c r="BJ6341" s="13"/>
      <c r="BK6341" s="13"/>
      <c r="BL6341" s="13"/>
      <c r="BM6341" s="13"/>
      <c r="BN6341" s="13"/>
    </row>
    <row r="6342" spans="4:66" x14ac:dyDescent="0.25">
      <c r="D6342"/>
      <c r="E6342" s="10"/>
      <c r="F6342" s="10"/>
      <c r="G6342" s="10"/>
      <c r="H6342" s="10"/>
      <c r="I6342" s="10"/>
      <c r="J6342" s="10"/>
      <c r="K6342" s="11"/>
      <c r="L6342" s="11"/>
      <c r="M6342" s="12"/>
      <c r="N6342" s="12"/>
      <c r="O6342" s="12"/>
      <c r="P6342" s="12"/>
      <c r="Q6342" s="12"/>
      <c r="R6342" s="12"/>
      <c r="S6342" s="12"/>
      <c r="T6342" s="12"/>
      <c r="U6342" s="12"/>
      <c r="V6342" s="12"/>
      <c r="W6342" s="12"/>
      <c r="X6342" s="12"/>
      <c r="Y6342" s="12"/>
      <c r="Z6342" s="12"/>
      <c r="AA6342" s="12"/>
      <c r="AB6342" s="12"/>
      <c r="AC6342" s="12"/>
      <c r="AD6342" s="12"/>
      <c r="AE6342" s="12"/>
      <c r="AF6342" s="12"/>
      <c r="AG6342" s="12"/>
      <c r="AH6342" s="12"/>
      <c r="AI6342" s="12"/>
      <c r="AJ6342" s="12"/>
      <c r="AK6342" s="12"/>
      <c r="AL6342" s="12"/>
      <c r="AM6342" s="12"/>
      <c r="AN6342" s="12"/>
      <c r="AO6342" s="12"/>
      <c r="AP6342" s="12"/>
      <c r="AQ6342" s="12"/>
      <c r="AR6342" s="12"/>
      <c r="AS6342" s="12"/>
      <c r="AT6342" s="12"/>
      <c r="AU6342" s="12"/>
      <c r="AV6342" s="12"/>
      <c r="AW6342" s="12"/>
      <c r="AX6342" s="12"/>
      <c r="AY6342" s="12"/>
      <c r="AZ6342" s="12"/>
      <c r="BA6342" s="12"/>
      <c r="BB6342" s="12"/>
      <c r="BC6342" s="12"/>
      <c r="BD6342" s="12"/>
      <c r="BE6342" s="12"/>
      <c r="BF6342" s="12"/>
      <c r="BG6342" s="12"/>
      <c r="BH6342" s="12"/>
      <c r="BI6342" s="12"/>
      <c r="BJ6342" s="13"/>
      <c r="BK6342" s="13"/>
      <c r="BL6342" s="13"/>
      <c r="BM6342" s="13"/>
      <c r="BN6342" s="13"/>
    </row>
    <row r="6343" spans="4:66" x14ac:dyDescent="0.25">
      <c r="D6343"/>
      <c r="E6343" s="10"/>
      <c r="F6343" s="10"/>
      <c r="G6343" s="10"/>
      <c r="H6343" s="10"/>
      <c r="I6343" s="10"/>
      <c r="J6343" s="10"/>
      <c r="K6343" s="11"/>
      <c r="L6343" s="11"/>
      <c r="M6343" s="12"/>
      <c r="N6343" s="12"/>
      <c r="O6343" s="12"/>
      <c r="P6343" s="12"/>
      <c r="Q6343" s="12"/>
      <c r="R6343" s="12"/>
      <c r="S6343" s="12"/>
      <c r="T6343" s="12"/>
      <c r="U6343" s="12"/>
      <c r="V6343" s="12"/>
      <c r="W6343" s="12"/>
      <c r="X6343" s="12"/>
      <c r="Y6343" s="12"/>
      <c r="Z6343" s="12"/>
      <c r="AA6343" s="12"/>
      <c r="AB6343" s="12"/>
      <c r="AC6343" s="12"/>
      <c r="AD6343" s="12"/>
      <c r="AE6343" s="12"/>
      <c r="AF6343" s="12"/>
      <c r="AG6343" s="12"/>
      <c r="AH6343" s="12"/>
      <c r="AI6343" s="12"/>
      <c r="AJ6343" s="12"/>
      <c r="AK6343" s="12"/>
      <c r="AL6343" s="12"/>
      <c r="AM6343" s="12"/>
      <c r="AN6343" s="12"/>
      <c r="AO6343" s="12"/>
      <c r="AP6343" s="12"/>
      <c r="AQ6343" s="12"/>
      <c r="AR6343" s="12"/>
      <c r="AS6343" s="12"/>
      <c r="AT6343" s="12"/>
      <c r="AU6343" s="12"/>
      <c r="AV6343" s="12"/>
      <c r="AW6343" s="12"/>
      <c r="AX6343" s="12"/>
      <c r="AY6343" s="12"/>
      <c r="AZ6343" s="12"/>
      <c r="BA6343" s="12"/>
      <c r="BB6343" s="12"/>
      <c r="BC6343" s="12"/>
      <c r="BD6343" s="12"/>
      <c r="BE6343" s="12"/>
      <c r="BF6343" s="12"/>
      <c r="BG6343" s="12"/>
      <c r="BH6343" s="12"/>
      <c r="BI6343" s="12"/>
      <c r="BJ6343" s="13"/>
      <c r="BK6343" s="13"/>
      <c r="BL6343" s="13"/>
      <c r="BM6343" s="13"/>
      <c r="BN6343" s="13"/>
    </row>
    <row r="6344" spans="4:66" x14ac:dyDescent="0.25">
      <c r="D6344"/>
      <c r="E6344" s="10"/>
      <c r="F6344" s="10"/>
      <c r="G6344" s="10"/>
      <c r="H6344" s="10"/>
      <c r="I6344" s="10"/>
      <c r="J6344" s="10"/>
      <c r="K6344" s="11"/>
      <c r="L6344" s="11"/>
      <c r="M6344" s="12"/>
      <c r="N6344" s="12"/>
      <c r="O6344" s="12"/>
      <c r="P6344" s="12"/>
      <c r="Q6344" s="12"/>
      <c r="R6344" s="12"/>
      <c r="S6344" s="12"/>
      <c r="T6344" s="12"/>
      <c r="U6344" s="12"/>
      <c r="V6344" s="12"/>
      <c r="W6344" s="12"/>
      <c r="X6344" s="12"/>
      <c r="Y6344" s="12"/>
      <c r="Z6344" s="12"/>
      <c r="AA6344" s="12"/>
      <c r="AB6344" s="12"/>
      <c r="AC6344" s="12"/>
      <c r="AD6344" s="12"/>
      <c r="AE6344" s="12"/>
      <c r="AF6344" s="12"/>
      <c r="AG6344" s="12"/>
      <c r="AH6344" s="12"/>
      <c r="AI6344" s="12"/>
      <c r="AJ6344" s="12"/>
      <c r="AK6344" s="12"/>
      <c r="AL6344" s="12"/>
      <c r="AM6344" s="12"/>
      <c r="AN6344" s="12"/>
      <c r="AO6344" s="12"/>
      <c r="AP6344" s="12"/>
      <c r="AQ6344" s="12"/>
      <c r="AR6344" s="12"/>
      <c r="AS6344" s="12"/>
      <c r="AT6344" s="12"/>
      <c r="AU6344" s="12"/>
      <c r="AV6344" s="12"/>
      <c r="AW6344" s="12"/>
      <c r="AX6344" s="12"/>
      <c r="AY6344" s="12"/>
      <c r="AZ6344" s="12"/>
      <c r="BA6344" s="12"/>
      <c r="BB6344" s="12"/>
      <c r="BC6344" s="12"/>
      <c r="BD6344" s="12"/>
      <c r="BE6344" s="12"/>
      <c r="BF6344" s="12"/>
      <c r="BG6344" s="12"/>
      <c r="BH6344" s="12"/>
      <c r="BI6344" s="12"/>
      <c r="BJ6344" s="13"/>
      <c r="BK6344" s="13"/>
      <c r="BL6344" s="13"/>
      <c r="BM6344" s="13"/>
      <c r="BN6344" s="13"/>
    </row>
    <row r="6345" spans="4:66" x14ac:dyDescent="0.25">
      <c r="D6345"/>
      <c r="E6345" s="10"/>
      <c r="F6345" s="10"/>
      <c r="G6345" s="10"/>
      <c r="H6345" s="10"/>
      <c r="I6345" s="10"/>
      <c r="J6345" s="10"/>
      <c r="K6345" s="11"/>
      <c r="L6345" s="11"/>
      <c r="M6345" s="12"/>
      <c r="N6345" s="12"/>
      <c r="O6345" s="12"/>
      <c r="P6345" s="12"/>
      <c r="Q6345" s="12"/>
      <c r="R6345" s="12"/>
      <c r="S6345" s="12"/>
      <c r="T6345" s="12"/>
      <c r="U6345" s="12"/>
      <c r="V6345" s="12"/>
      <c r="W6345" s="12"/>
      <c r="X6345" s="12"/>
      <c r="Y6345" s="12"/>
      <c r="Z6345" s="12"/>
      <c r="AA6345" s="12"/>
      <c r="AB6345" s="12"/>
      <c r="AC6345" s="12"/>
      <c r="AD6345" s="12"/>
      <c r="AE6345" s="12"/>
      <c r="AF6345" s="12"/>
      <c r="AG6345" s="12"/>
      <c r="AH6345" s="12"/>
      <c r="AI6345" s="12"/>
      <c r="AJ6345" s="12"/>
      <c r="AK6345" s="12"/>
      <c r="AL6345" s="12"/>
      <c r="AM6345" s="12"/>
      <c r="AN6345" s="12"/>
      <c r="AO6345" s="12"/>
      <c r="AP6345" s="12"/>
      <c r="AQ6345" s="12"/>
      <c r="AR6345" s="12"/>
      <c r="AS6345" s="12"/>
      <c r="AT6345" s="12"/>
      <c r="AU6345" s="12"/>
      <c r="AV6345" s="12"/>
      <c r="AW6345" s="12"/>
      <c r="AX6345" s="12"/>
      <c r="AY6345" s="12"/>
      <c r="AZ6345" s="12"/>
      <c r="BA6345" s="12"/>
      <c r="BB6345" s="12"/>
      <c r="BC6345" s="12"/>
      <c r="BD6345" s="12"/>
      <c r="BE6345" s="12"/>
      <c r="BF6345" s="12"/>
      <c r="BG6345" s="12"/>
      <c r="BH6345" s="12"/>
      <c r="BI6345" s="12"/>
      <c r="BJ6345" s="13"/>
      <c r="BK6345" s="13"/>
      <c r="BL6345" s="13"/>
      <c r="BM6345" s="13"/>
      <c r="BN6345" s="13"/>
    </row>
    <row r="6346" spans="4:66" x14ac:dyDescent="0.25">
      <c r="D6346"/>
      <c r="E6346" s="10"/>
      <c r="F6346" s="10"/>
      <c r="G6346" s="10"/>
      <c r="H6346" s="10"/>
      <c r="I6346" s="10"/>
      <c r="J6346" s="10"/>
      <c r="K6346" s="11"/>
      <c r="L6346" s="11"/>
      <c r="M6346" s="12"/>
      <c r="N6346" s="12"/>
      <c r="O6346" s="12"/>
      <c r="P6346" s="12"/>
      <c r="Q6346" s="12"/>
      <c r="R6346" s="12"/>
      <c r="S6346" s="12"/>
      <c r="T6346" s="12"/>
      <c r="U6346" s="12"/>
      <c r="V6346" s="12"/>
      <c r="W6346" s="12"/>
      <c r="X6346" s="12"/>
      <c r="Y6346" s="12"/>
      <c r="Z6346" s="12"/>
      <c r="AA6346" s="12"/>
      <c r="AB6346" s="12"/>
      <c r="AC6346" s="12"/>
      <c r="AD6346" s="12"/>
      <c r="AE6346" s="12"/>
      <c r="AF6346" s="12"/>
      <c r="AG6346" s="12"/>
      <c r="AH6346" s="12"/>
      <c r="AI6346" s="12"/>
      <c r="AJ6346" s="12"/>
      <c r="AK6346" s="12"/>
      <c r="AL6346" s="12"/>
      <c r="AM6346" s="12"/>
      <c r="AN6346" s="12"/>
      <c r="AO6346" s="12"/>
      <c r="AP6346" s="12"/>
      <c r="AQ6346" s="12"/>
      <c r="AR6346" s="12"/>
      <c r="AS6346" s="12"/>
      <c r="AT6346" s="12"/>
      <c r="AU6346" s="12"/>
      <c r="AV6346" s="12"/>
      <c r="AW6346" s="12"/>
      <c r="AX6346" s="12"/>
      <c r="AY6346" s="12"/>
      <c r="AZ6346" s="12"/>
      <c r="BA6346" s="12"/>
      <c r="BB6346" s="12"/>
      <c r="BC6346" s="12"/>
      <c r="BD6346" s="12"/>
      <c r="BE6346" s="12"/>
      <c r="BF6346" s="12"/>
      <c r="BG6346" s="12"/>
      <c r="BH6346" s="12"/>
      <c r="BI6346" s="12"/>
      <c r="BJ6346" s="13"/>
      <c r="BK6346" s="13"/>
      <c r="BL6346" s="13"/>
      <c r="BM6346" s="13"/>
      <c r="BN6346" s="13"/>
    </row>
    <row r="6347" spans="4:66" x14ac:dyDescent="0.25">
      <c r="D6347"/>
      <c r="E6347" s="10"/>
      <c r="F6347" s="10"/>
      <c r="G6347" s="10"/>
      <c r="H6347" s="10"/>
      <c r="I6347" s="10"/>
      <c r="J6347" s="10"/>
      <c r="K6347" s="11"/>
      <c r="L6347" s="11"/>
      <c r="M6347" s="12"/>
      <c r="N6347" s="12"/>
      <c r="O6347" s="12"/>
      <c r="P6347" s="12"/>
      <c r="Q6347" s="12"/>
      <c r="R6347" s="12"/>
      <c r="S6347" s="12"/>
      <c r="T6347" s="12"/>
      <c r="U6347" s="12"/>
      <c r="V6347" s="12"/>
      <c r="W6347" s="12"/>
      <c r="X6347" s="12"/>
      <c r="Y6347" s="12"/>
      <c r="Z6347" s="12"/>
      <c r="AA6347" s="12"/>
      <c r="AB6347" s="12"/>
      <c r="AC6347" s="12"/>
      <c r="AD6347" s="12"/>
      <c r="AE6347" s="12"/>
      <c r="AF6347" s="12"/>
      <c r="AG6347" s="12"/>
      <c r="AH6347" s="12"/>
      <c r="AI6347" s="12"/>
      <c r="AJ6347" s="12"/>
      <c r="AK6347" s="12"/>
      <c r="AL6347" s="12"/>
      <c r="AM6347" s="12"/>
      <c r="AN6347" s="12"/>
      <c r="AO6347" s="12"/>
      <c r="AP6347" s="12"/>
      <c r="AQ6347" s="12"/>
      <c r="AR6347" s="12"/>
      <c r="AS6347" s="12"/>
      <c r="AT6347" s="12"/>
      <c r="AU6347" s="12"/>
      <c r="AV6347" s="12"/>
      <c r="AW6347" s="12"/>
      <c r="AX6347" s="12"/>
      <c r="AY6347" s="12"/>
      <c r="AZ6347" s="12"/>
      <c r="BA6347" s="12"/>
      <c r="BB6347" s="12"/>
      <c r="BC6347" s="12"/>
      <c r="BD6347" s="12"/>
      <c r="BE6347" s="12"/>
      <c r="BF6347" s="12"/>
      <c r="BG6347" s="12"/>
      <c r="BH6347" s="12"/>
      <c r="BI6347" s="12"/>
      <c r="BJ6347" s="13"/>
      <c r="BK6347" s="13"/>
      <c r="BL6347" s="13"/>
      <c r="BM6347" s="13"/>
      <c r="BN6347" s="13"/>
    </row>
    <row r="6348" spans="4:66" x14ac:dyDescent="0.25">
      <c r="D6348"/>
      <c r="E6348" s="10"/>
      <c r="F6348" s="10"/>
      <c r="G6348" s="10"/>
      <c r="H6348" s="10"/>
      <c r="I6348" s="10"/>
      <c r="J6348" s="10"/>
      <c r="K6348" s="11"/>
      <c r="L6348" s="11"/>
      <c r="M6348" s="12"/>
      <c r="N6348" s="12"/>
      <c r="O6348" s="12"/>
      <c r="P6348" s="12"/>
      <c r="Q6348" s="12"/>
      <c r="R6348" s="12"/>
      <c r="S6348" s="12"/>
      <c r="T6348" s="12"/>
      <c r="U6348" s="12"/>
      <c r="V6348" s="12"/>
      <c r="W6348" s="12"/>
      <c r="X6348" s="12"/>
      <c r="Y6348" s="12"/>
      <c r="Z6348" s="12"/>
      <c r="AA6348" s="12"/>
      <c r="AB6348" s="12"/>
      <c r="AC6348" s="12"/>
      <c r="AD6348" s="12"/>
      <c r="AE6348" s="12"/>
      <c r="AF6348" s="12"/>
      <c r="AG6348" s="12"/>
      <c r="AH6348" s="12"/>
      <c r="AI6348" s="12"/>
      <c r="AJ6348" s="12"/>
      <c r="AK6348" s="12"/>
      <c r="AL6348" s="12"/>
      <c r="AM6348" s="12"/>
      <c r="AN6348" s="12"/>
      <c r="AO6348" s="12"/>
      <c r="AP6348" s="12"/>
      <c r="AQ6348" s="12"/>
      <c r="AR6348" s="12"/>
      <c r="AS6348" s="12"/>
      <c r="AT6348" s="12"/>
      <c r="AU6348" s="12"/>
      <c r="AV6348" s="12"/>
      <c r="AW6348" s="12"/>
      <c r="AX6348" s="12"/>
      <c r="AY6348" s="12"/>
      <c r="AZ6348" s="12"/>
      <c r="BA6348" s="12"/>
      <c r="BB6348" s="12"/>
      <c r="BC6348" s="12"/>
      <c r="BD6348" s="12"/>
      <c r="BE6348" s="12"/>
      <c r="BF6348" s="12"/>
      <c r="BG6348" s="12"/>
      <c r="BH6348" s="12"/>
      <c r="BI6348" s="12"/>
      <c r="BJ6348" s="13"/>
      <c r="BK6348" s="13"/>
      <c r="BL6348" s="13"/>
      <c r="BM6348" s="13"/>
      <c r="BN6348" s="13"/>
    </row>
    <row r="6349" spans="4:66" x14ac:dyDescent="0.25">
      <c r="D6349"/>
      <c r="E6349" s="10"/>
      <c r="F6349" s="10"/>
      <c r="G6349" s="10"/>
      <c r="H6349" s="10"/>
      <c r="I6349" s="10"/>
      <c r="J6349" s="10"/>
      <c r="K6349" s="11"/>
      <c r="L6349" s="11"/>
      <c r="M6349" s="12"/>
      <c r="N6349" s="12"/>
      <c r="O6349" s="12"/>
      <c r="P6349" s="12"/>
      <c r="Q6349" s="12"/>
      <c r="R6349" s="12"/>
      <c r="S6349" s="12"/>
      <c r="T6349" s="12"/>
      <c r="U6349" s="12"/>
      <c r="V6349" s="12"/>
      <c r="W6349" s="12"/>
      <c r="X6349" s="12"/>
      <c r="Y6349" s="12"/>
      <c r="Z6349" s="12"/>
      <c r="AA6349" s="12"/>
      <c r="AB6349" s="12"/>
      <c r="AC6349" s="12"/>
      <c r="AD6349" s="12"/>
      <c r="AE6349" s="12"/>
      <c r="AF6349" s="12"/>
      <c r="AG6349" s="12"/>
      <c r="AH6349" s="12"/>
      <c r="AI6349" s="12"/>
      <c r="AJ6349" s="12"/>
      <c r="AK6349" s="12"/>
      <c r="AL6349" s="12"/>
      <c r="AM6349" s="12"/>
      <c r="AN6349" s="12"/>
      <c r="AO6349" s="12"/>
      <c r="AP6349" s="12"/>
      <c r="AQ6349" s="12"/>
      <c r="AR6349" s="12"/>
      <c r="AS6349" s="12"/>
      <c r="AT6349" s="12"/>
      <c r="AU6349" s="12"/>
      <c r="AV6349" s="12"/>
      <c r="AW6349" s="12"/>
      <c r="AX6349" s="12"/>
      <c r="AY6349" s="12"/>
      <c r="AZ6349" s="12"/>
      <c r="BA6349" s="12"/>
      <c r="BB6349" s="12"/>
      <c r="BC6349" s="12"/>
      <c r="BD6349" s="12"/>
      <c r="BE6349" s="12"/>
      <c r="BF6349" s="12"/>
      <c r="BG6349" s="12"/>
      <c r="BH6349" s="12"/>
      <c r="BI6349" s="12"/>
      <c r="BJ6349" s="13"/>
      <c r="BK6349" s="13"/>
      <c r="BL6349" s="13"/>
      <c r="BM6349" s="13"/>
      <c r="BN6349" s="13"/>
    </row>
    <row r="6350" spans="4:66" x14ac:dyDescent="0.25">
      <c r="D6350"/>
      <c r="E6350" s="10"/>
      <c r="F6350" s="10"/>
      <c r="G6350" s="10"/>
      <c r="H6350" s="10"/>
      <c r="I6350" s="10"/>
      <c r="J6350" s="10"/>
      <c r="K6350" s="11"/>
      <c r="L6350" s="11"/>
      <c r="M6350" s="12"/>
      <c r="N6350" s="12"/>
      <c r="O6350" s="12"/>
      <c r="P6350" s="12"/>
      <c r="Q6350" s="12"/>
      <c r="R6350" s="12"/>
      <c r="S6350" s="12"/>
      <c r="T6350" s="12"/>
      <c r="U6350" s="12"/>
      <c r="V6350" s="12"/>
      <c r="W6350" s="12"/>
      <c r="X6350" s="12"/>
      <c r="Y6350" s="12"/>
      <c r="Z6350" s="12"/>
      <c r="AA6350" s="12"/>
      <c r="AB6350" s="12"/>
      <c r="AC6350" s="12"/>
      <c r="AD6350" s="12"/>
      <c r="AE6350" s="12"/>
      <c r="AF6350" s="12"/>
      <c r="AG6350" s="12"/>
      <c r="AH6350" s="12"/>
      <c r="AI6350" s="12"/>
      <c r="AJ6350" s="12"/>
      <c r="AK6350" s="12"/>
      <c r="AL6350" s="12"/>
      <c r="AM6350" s="12"/>
      <c r="AN6350" s="12"/>
      <c r="AO6350" s="12"/>
      <c r="AP6350" s="12"/>
      <c r="AQ6350" s="12"/>
      <c r="AR6350" s="12"/>
      <c r="AS6350" s="12"/>
      <c r="AT6350" s="12"/>
      <c r="AU6350" s="12"/>
      <c r="AV6350" s="12"/>
      <c r="AW6350" s="12"/>
      <c r="AX6350" s="12"/>
      <c r="AY6350" s="12"/>
      <c r="AZ6350" s="12"/>
      <c r="BA6350" s="12"/>
      <c r="BB6350" s="12"/>
      <c r="BC6350" s="12"/>
      <c r="BD6350" s="12"/>
      <c r="BE6350" s="12"/>
      <c r="BF6350" s="12"/>
      <c r="BG6350" s="12"/>
      <c r="BH6350" s="12"/>
      <c r="BI6350" s="12"/>
      <c r="BJ6350" s="13"/>
      <c r="BK6350" s="13"/>
      <c r="BL6350" s="13"/>
      <c r="BM6350" s="13"/>
      <c r="BN6350" s="13"/>
    </row>
    <row r="6351" spans="4:66" s="14" customFormat="1" x14ac:dyDescent="0.25">
      <c r="K6351" s="16"/>
      <c r="L6351" s="16"/>
      <c r="M6351" s="17"/>
      <c r="N6351" s="17"/>
      <c r="O6351" s="17"/>
      <c r="P6351" s="17"/>
      <c r="Q6351" s="17"/>
      <c r="R6351" s="17"/>
      <c r="S6351" s="17"/>
      <c r="T6351" s="17"/>
      <c r="U6351" s="17"/>
      <c r="V6351" s="17"/>
      <c r="W6351" s="17"/>
      <c r="X6351" s="17"/>
      <c r="Y6351" s="17"/>
      <c r="Z6351" s="17"/>
      <c r="AA6351" s="17"/>
      <c r="AB6351" s="17"/>
      <c r="AC6351" s="17"/>
      <c r="AD6351" s="17"/>
      <c r="AE6351" s="17"/>
      <c r="AF6351" s="17"/>
      <c r="AG6351" s="17"/>
      <c r="AH6351" s="17"/>
      <c r="AI6351" s="17"/>
      <c r="AJ6351" s="17"/>
      <c r="AK6351" s="17"/>
      <c r="AL6351" s="17"/>
      <c r="AM6351" s="17"/>
      <c r="AN6351" s="17"/>
      <c r="AO6351" s="17"/>
      <c r="AP6351" s="17"/>
      <c r="AQ6351" s="17"/>
      <c r="AR6351" s="17"/>
      <c r="AS6351" s="17"/>
      <c r="AT6351" s="17"/>
      <c r="AU6351" s="17"/>
      <c r="AV6351" s="17"/>
      <c r="AW6351" s="17"/>
      <c r="AX6351" s="17"/>
      <c r="AY6351" s="17"/>
      <c r="AZ6351" s="17"/>
      <c r="BA6351" s="17"/>
      <c r="BB6351" s="17"/>
      <c r="BC6351" s="17"/>
      <c r="BD6351" s="17"/>
      <c r="BE6351" s="17"/>
      <c r="BF6351" s="17"/>
      <c r="BG6351" s="17"/>
      <c r="BH6351" s="17"/>
      <c r="BI6351" s="17"/>
      <c r="BJ6351" s="18"/>
      <c r="BK6351" s="18"/>
      <c r="BL6351" s="18"/>
      <c r="BM6351" s="18"/>
      <c r="BN6351" s="18"/>
    </row>
    <row r="6352" spans="4:66" x14ac:dyDescent="0.25">
      <c r="D6352"/>
      <c r="E6352" s="10"/>
      <c r="F6352" s="10"/>
      <c r="G6352" s="10"/>
      <c r="H6352" s="10"/>
      <c r="I6352" s="10"/>
      <c r="J6352" s="10"/>
      <c r="K6352" s="11"/>
      <c r="L6352" s="11"/>
      <c r="M6352" s="12"/>
      <c r="N6352" s="12"/>
      <c r="O6352" s="12"/>
      <c r="P6352" s="12"/>
      <c r="Q6352" s="12"/>
      <c r="R6352" s="12"/>
      <c r="S6352" s="12"/>
      <c r="T6352" s="12"/>
      <c r="U6352" s="12"/>
      <c r="V6352" s="12"/>
      <c r="W6352" s="12"/>
      <c r="X6352" s="12"/>
      <c r="Y6352" s="12"/>
      <c r="Z6352" s="12"/>
      <c r="AA6352" s="12"/>
      <c r="AB6352" s="12"/>
      <c r="AC6352" s="12"/>
      <c r="AD6352" s="12"/>
      <c r="AE6352" s="12"/>
      <c r="AF6352" s="12"/>
      <c r="AG6352" s="12"/>
      <c r="AH6352" s="12"/>
      <c r="AI6352" s="12"/>
      <c r="AJ6352" s="12"/>
      <c r="AK6352" s="12"/>
      <c r="AL6352" s="12"/>
      <c r="AM6352" s="12"/>
      <c r="AN6352" s="12"/>
      <c r="AO6352" s="12"/>
      <c r="AP6352" s="12"/>
      <c r="AQ6352" s="12"/>
      <c r="AR6352" s="12"/>
      <c r="AS6352" s="12"/>
      <c r="AT6352" s="12"/>
      <c r="AU6352" s="12"/>
      <c r="AV6352" s="12"/>
      <c r="AW6352" s="12"/>
      <c r="AX6352" s="12"/>
      <c r="AY6352" s="12"/>
      <c r="AZ6352" s="12"/>
      <c r="BA6352" s="12"/>
      <c r="BB6352" s="12"/>
      <c r="BC6352" s="12"/>
      <c r="BD6352" s="12"/>
      <c r="BE6352" s="12"/>
      <c r="BF6352" s="12"/>
      <c r="BG6352" s="12"/>
      <c r="BH6352" s="12"/>
      <c r="BI6352" s="12"/>
      <c r="BJ6352" s="13"/>
      <c r="BK6352" s="13"/>
      <c r="BL6352" s="13"/>
      <c r="BM6352" s="13"/>
      <c r="BN6352" s="13"/>
    </row>
    <row r="6353" spans="4:66" x14ac:dyDescent="0.25">
      <c r="D6353"/>
      <c r="E6353" s="10"/>
      <c r="F6353" s="10"/>
      <c r="G6353" s="10"/>
      <c r="H6353" s="10"/>
      <c r="I6353" s="10"/>
      <c r="J6353" s="10"/>
      <c r="K6353" s="11"/>
      <c r="L6353" s="11"/>
      <c r="M6353" s="12"/>
      <c r="N6353" s="12"/>
      <c r="O6353" s="12"/>
      <c r="P6353" s="12"/>
      <c r="Q6353" s="12"/>
      <c r="R6353" s="12"/>
      <c r="S6353" s="12"/>
      <c r="T6353" s="12"/>
      <c r="U6353" s="12"/>
      <c r="V6353" s="12"/>
      <c r="W6353" s="12"/>
      <c r="X6353" s="12"/>
      <c r="Y6353" s="12"/>
      <c r="Z6353" s="12"/>
      <c r="AA6353" s="12"/>
      <c r="AB6353" s="12"/>
      <c r="AC6353" s="12"/>
      <c r="AD6353" s="12"/>
      <c r="AE6353" s="12"/>
      <c r="AF6353" s="12"/>
      <c r="AG6353" s="12"/>
      <c r="AH6353" s="12"/>
      <c r="AI6353" s="12"/>
      <c r="AJ6353" s="12"/>
      <c r="AK6353" s="12"/>
      <c r="AL6353" s="12"/>
      <c r="AM6353" s="12"/>
      <c r="AN6353" s="12"/>
      <c r="AO6353" s="12"/>
      <c r="AP6353" s="12"/>
      <c r="AQ6353" s="12"/>
      <c r="AR6353" s="12"/>
      <c r="AS6353" s="12"/>
      <c r="AT6353" s="12"/>
      <c r="AU6353" s="12"/>
      <c r="AV6353" s="12"/>
      <c r="AW6353" s="12"/>
      <c r="AX6353" s="12"/>
      <c r="AY6353" s="12"/>
      <c r="AZ6353" s="12"/>
      <c r="BA6353" s="12"/>
      <c r="BB6353" s="12"/>
      <c r="BC6353" s="12"/>
      <c r="BD6353" s="12"/>
      <c r="BE6353" s="12"/>
      <c r="BF6353" s="12"/>
      <c r="BG6353" s="12"/>
      <c r="BH6353" s="12"/>
      <c r="BI6353" s="12"/>
      <c r="BJ6353" s="13"/>
      <c r="BK6353" s="13"/>
      <c r="BL6353" s="13"/>
      <c r="BM6353" s="13"/>
      <c r="BN6353" s="13"/>
    </row>
    <row r="6354" spans="4:66" x14ac:dyDescent="0.25">
      <c r="D6354"/>
      <c r="E6354" s="10"/>
      <c r="F6354" s="10"/>
      <c r="G6354" s="10"/>
      <c r="H6354" s="10"/>
      <c r="I6354" s="10"/>
      <c r="J6354" s="10"/>
      <c r="K6354" s="11"/>
      <c r="L6354" s="11"/>
      <c r="M6354" s="12"/>
      <c r="N6354" s="12"/>
      <c r="O6354" s="12"/>
      <c r="P6354" s="12"/>
      <c r="Q6354" s="12"/>
      <c r="R6354" s="12"/>
      <c r="S6354" s="12"/>
      <c r="T6354" s="12"/>
      <c r="U6354" s="12"/>
      <c r="V6354" s="12"/>
      <c r="W6354" s="12"/>
      <c r="X6354" s="12"/>
      <c r="Y6354" s="12"/>
      <c r="Z6354" s="12"/>
      <c r="AA6354" s="12"/>
      <c r="AB6354" s="12"/>
      <c r="AC6354" s="12"/>
      <c r="AD6354" s="12"/>
      <c r="AE6354" s="12"/>
      <c r="AF6354" s="12"/>
      <c r="AG6354" s="12"/>
      <c r="AH6354" s="12"/>
      <c r="AI6354" s="12"/>
      <c r="AJ6354" s="12"/>
      <c r="AK6354" s="12"/>
      <c r="AL6354" s="12"/>
      <c r="AM6354" s="12"/>
      <c r="AN6354" s="12"/>
      <c r="AO6354" s="12"/>
      <c r="AP6354" s="12"/>
      <c r="AQ6354" s="12"/>
      <c r="AR6354" s="12"/>
      <c r="AS6354" s="12"/>
      <c r="AT6354" s="12"/>
      <c r="AU6354" s="12"/>
      <c r="AV6354" s="12"/>
      <c r="AW6354" s="12"/>
      <c r="AX6354" s="12"/>
      <c r="AY6354" s="12"/>
      <c r="AZ6354" s="12"/>
      <c r="BA6354" s="12"/>
      <c r="BB6354" s="12"/>
      <c r="BC6354" s="12"/>
      <c r="BD6354" s="12"/>
      <c r="BE6354" s="12"/>
      <c r="BF6354" s="12"/>
      <c r="BG6354" s="12"/>
      <c r="BH6354" s="12"/>
      <c r="BI6354" s="12"/>
      <c r="BJ6354" s="13"/>
      <c r="BK6354" s="13"/>
      <c r="BL6354" s="13"/>
      <c r="BM6354" s="13"/>
      <c r="BN6354" s="13"/>
    </row>
    <row r="6355" spans="4:66" x14ac:dyDescent="0.25">
      <c r="D6355"/>
      <c r="E6355" s="10"/>
      <c r="F6355" s="10"/>
      <c r="G6355" s="10"/>
      <c r="H6355" s="10"/>
      <c r="I6355" s="10"/>
      <c r="J6355" s="10"/>
      <c r="K6355" s="11"/>
      <c r="L6355" s="11"/>
      <c r="M6355" s="12"/>
      <c r="N6355" s="12"/>
      <c r="O6355" s="12"/>
      <c r="P6355" s="12"/>
      <c r="Q6355" s="12"/>
      <c r="R6355" s="12"/>
      <c r="S6355" s="12"/>
      <c r="T6355" s="12"/>
      <c r="U6355" s="12"/>
      <c r="V6355" s="12"/>
      <c r="W6355" s="12"/>
      <c r="X6355" s="12"/>
      <c r="Y6355" s="12"/>
      <c r="Z6355" s="12"/>
      <c r="AA6355" s="12"/>
      <c r="AB6355" s="12"/>
      <c r="AC6355" s="12"/>
      <c r="AD6355" s="12"/>
      <c r="AE6355" s="12"/>
      <c r="AF6355" s="12"/>
      <c r="AG6355" s="12"/>
      <c r="AH6355" s="12"/>
      <c r="AI6355" s="12"/>
      <c r="AJ6355" s="12"/>
      <c r="AK6355" s="12"/>
      <c r="AL6355" s="12"/>
      <c r="AM6355" s="12"/>
      <c r="AN6355" s="12"/>
      <c r="AO6355" s="12"/>
      <c r="AP6355" s="12"/>
      <c r="AQ6355" s="12"/>
      <c r="AR6355" s="12"/>
      <c r="AS6355" s="12"/>
      <c r="AT6355" s="12"/>
      <c r="AU6355" s="12"/>
      <c r="AV6355" s="12"/>
      <c r="AW6355" s="12"/>
      <c r="AX6355" s="12"/>
      <c r="AY6355" s="12"/>
      <c r="AZ6355" s="12"/>
      <c r="BA6355" s="12"/>
      <c r="BB6355" s="12"/>
      <c r="BC6355" s="12"/>
      <c r="BD6355" s="12"/>
      <c r="BE6355" s="12"/>
      <c r="BF6355" s="12"/>
      <c r="BG6355" s="12"/>
      <c r="BH6355" s="12"/>
      <c r="BI6355" s="12"/>
      <c r="BJ6355" s="13"/>
      <c r="BK6355" s="13"/>
      <c r="BL6355" s="13"/>
      <c r="BM6355" s="13"/>
      <c r="BN6355" s="13"/>
    </row>
    <row r="6356" spans="4:66" x14ac:dyDescent="0.25">
      <c r="D6356"/>
      <c r="E6356" s="10"/>
      <c r="F6356" s="10"/>
      <c r="G6356" s="10"/>
      <c r="H6356" s="10"/>
      <c r="I6356" s="10"/>
      <c r="J6356" s="10"/>
      <c r="K6356" s="11"/>
      <c r="L6356" s="11"/>
      <c r="M6356" s="12"/>
      <c r="N6356" s="12"/>
      <c r="O6356" s="12"/>
      <c r="P6356" s="12"/>
      <c r="Q6356" s="12"/>
      <c r="R6356" s="12"/>
      <c r="S6356" s="12"/>
      <c r="T6356" s="12"/>
      <c r="U6356" s="12"/>
      <c r="V6356" s="12"/>
      <c r="W6356" s="12"/>
      <c r="X6356" s="12"/>
      <c r="Y6356" s="12"/>
      <c r="Z6356" s="12"/>
      <c r="AA6356" s="12"/>
      <c r="AB6356" s="12"/>
      <c r="AC6356" s="12"/>
      <c r="AD6356" s="12"/>
      <c r="AE6356" s="12"/>
      <c r="AF6356" s="12"/>
      <c r="AG6356" s="12"/>
      <c r="AH6356" s="12"/>
      <c r="AI6356" s="12"/>
      <c r="AJ6356" s="12"/>
      <c r="AK6356" s="12"/>
      <c r="AL6356" s="12"/>
      <c r="AM6356" s="12"/>
      <c r="AN6356" s="12"/>
      <c r="AO6356" s="12"/>
      <c r="AP6356" s="12"/>
      <c r="AQ6356" s="12"/>
      <c r="AR6356" s="12"/>
      <c r="AS6356" s="12"/>
      <c r="AT6356" s="12"/>
      <c r="AU6356" s="12"/>
      <c r="AV6356" s="12"/>
      <c r="AW6356" s="12"/>
      <c r="AX6356" s="12"/>
      <c r="AY6356" s="12"/>
      <c r="AZ6356" s="12"/>
      <c r="BA6356" s="12"/>
      <c r="BB6356" s="12"/>
      <c r="BC6356" s="12"/>
      <c r="BD6356" s="12"/>
      <c r="BE6356" s="12"/>
      <c r="BF6356" s="12"/>
      <c r="BG6356" s="12"/>
      <c r="BH6356" s="12"/>
      <c r="BI6356" s="12"/>
      <c r="BJ6356" s="13"/>
      <c r="BK6356" s="13"/>
      <c r="BL6356" s="13"/>
      <c r="BM6356" s="13"/>
      <c r="BN6356" s="13"/>
    </row>
    <row r="6357" spans="4:66" x14ac:dyDescent="0.25">
      <c r="D6357"/>
      <c r="E6357" s="10"/>
      <c r="F6357" s="10"/>
      <c r="G6357" s="10"/>
      <c r="H6357" s="10"/>
      <c r="I6357" s="10"/>
      <c r="J6357" s="10"/>
      <c r="K6357" s="11"/>
      <c r="L6357" s="11"/>
      <c r="M6357" s="12"/>
      <c r="N6357" s="12"/>
      <c r="O6357" s="12"/>
      <c r="P6357" s="12"/>
      <c r="Q6357" s="12"/>
      <c r="R6357" s="12"/>
      <c r="S6357" s="12"/>
      <c r="T6357" s="12"/>
      <c r="U6357" s="12"/>
      <c r="V6357" s="12"/>
      <c r="W6357" s="12"/>
      <c r="X6357" s="12"/>
      <c r="Y6357" s="12"/>
      <c r="Z6357" s="12"/>
      <c r="AA6357" s="12"/>
      <c r="AB6357" s="12"/>
      <c r="AC6357" s="12"/>
      <c r="AD6357" s="12"/>
      <c r="AE6357" s="12"/>
      <c r="AF6357" s="12"/>
      <c r="AG6357" s="12"/>
      <c r="AH6357" s="12"/>
      <c r="AI6357" s="12"/>
      <c r="AJ6357" s="12"/>
      <c r="AK6357" s="12"/>
      <c r="AL6357" s="12"/>
      <c r="AM6357" s="12"/>
      <c r="AN6357" s="12"/>
      <c r="AO6357" s="12"/>
      <c r="AP6357" s="12"/>
      <c r="AQ6357" s="12"/>
      <c r="AR6357" s="12"/>
      <c r="AS6357" s="12"/>
      <c r="AT6357" s="12"/>
      <c r="AU6357" s="12"/>
      <c r="AV6357" s="12"/>
      <c r="AW6357" s="12"/>
      <c r="AX6357" s="12"/>
      <c r="AY6357" s="12"/>
      <c r="AZ6357" s="12"/>
      <c r="BA6357" s="12"/>
      <c r="BB6357" s="12"/>
      <c r="BC6357" s="12"/>
      <c r="BD6357" s="12"/>
      <c r="BE6357" s="12"/>
      <c r="BF6357" s="12"/>
      <c r="BG6357" s="12"/>
      <c r="BH6357" s="12"/>
      <c r="BI6357" s="12"/>
      <c r="BJ6357" s="13"/>
      <c r="BK6357" s="13"/>
      <c r="BL6357" s="13"/>
      <c r="BM6357" s="13"/>
      <c r="BN6357" s="13"/>
    </row>
    <row r="6358" spans="4:66" x14ac:dyDescent="0.25">
      <c r="D6358"/>
      <c r="E6358" s="10"/>
      <c r="F6358" s="10"/>
      <c r="G6358" s="10"/>
      <c r="H6358" s="10"/>
      <c r="I6358" s="10"/>
      <c r="J6358" s="10"/>
      <c r="K6358" s="11"/>
      <c r="L6358" s="11"/>
      <c r="M6358" s="12"/>
      <c r="N6358" s="12"/>
      <c r="O6358" s="12"/>
      <c r="P6358" s="12"/>
      <c r="Q6358" s="12"/>
      <c r="R6358" s="12"/>
      <c r="S6358" s="12"/>
      <c r="T6358" s="12"/>
      <c r="U6358" s="12"/>
      <c r="V6358" s="12"/>
      <c r="W6358" s="12"/>
      <c r="X6358" s="12"/>
      <c r="Y6358" s="12"/>
      <c r="Z6358" s="12"/>
      <c r="AA6358" s="12"/>
      <c r="AB6358" s="12"/>
      <c r="AC6358" s="12"/>
      <c r="AD6358" s="12"/>
      <c r="AE6358" s="12"/>
      <c r="AF6358" s="12"/>
      <c r="AG6358" s="12"/>
      <c r="AH6358" s="12"/>
      <c r="AI6358" s="12"/>
      <c r="AJ6358" s="12"/>
      <c r="AK6358" s="12"/>
      <c r="AL6358" s="12"/>
      <c r="AM6358" s="12"/>
      <c r="AN6358" s="12"/>
      <c r="AO6358" s="12"/>
      <c r="AP6358" s="12"/>
      <c r="AQ6358" s="12"/>
      <c r="AR6358" s="12"/>
      <c r="AS6358" s="12"/>
      <c r="AT6358" s="12"/>
      <c r="AU6358" s="12"/>
      <c r="AV6358" s="12"/>
      <c r="AW6358" s="12"/>
      <c r="AX6358" s="12"/>
      <c r="AY6358" s="12"/>
      <c r="AZ6358" s="12"/>
      <c r="BA6358" s="12"/>
      <c r="BB6358" s="12"/>
      <c r="BC6358" s="12"/>
      <c r="BD6358" s="12"/>
      <c r="BE6358" s="12"/>
      <c r="BF6358" s="12"/>
      <c r="BG6358" s="12"/>
      <c r="BH6358" s="12"/>
      <c r="BI6358" s="12"/>
      <c r="BJ6358" s="13"/>
      <c r="BK6358" s="13"/>
      <c r="BL6358" s="13"/>
      <c r="BM6358" s="13"/>
      <c r="BN6358" s="13"/>
    </row>
    <row r="6359" spans="4:66" x14ac:dyDescent="0.25">
      <c r="D6359"/>
      <c r="E6359" s="10"/>
      <c r="F6359" s="10"/>
      <c r="G6359" s="10"/>
      <c r="H6359" s="10"/>
      <c r="I6359" s="10"/>
      <c r="J6359" s="10"/>
      <c r="K6359" s="11"/>
      <c r="L6359" s="11"/>
      <c r="M6359" s="12"/>
      <c r="N6359" s="12"/>
      <c r="O6359" s="12"/>
      <c r="P6359" s="12"/>
      <c r="Q6359" s="12"/>
      <c r="R6359" s="12"/>
      <c r="S6359" s="12"/>
      <c r="T6359" s="12"/>
      <c r="U6359" s="12"/>
      <c r="V6359" s="12"/>
      <c r="W6359" s="12"/>
      <c r="X6359" s="12"/>
      <c r="Y6359" s="12"/>
      <c r="Z6359" s="12"/>
      <c r="AA6359" s="12"/>
      <c r="AB6359" s="12"/>
      <c r="AC6359" s="12"/>
      <c r="AD6359" s="12"/>
      <c r="AE6359" s="12"/>
      <c r="AF6359" s="12"/>
      <c r="AG6359" s="12"/>
      <c r="AH6359" s="12"/>
      <c r="AI6359" s="12"/>
      <c r="AJ6359" s="12"/>
      <c r="AK6359" s="12"/>
      <c r="AL6359" s="12"/>
      <c r="AM6359" s="12"/>
      <c r="AN6359" s="12"/>
      <c r="AO6359" s="12"/>
      <c r="AP6359" s="12"/>
      <c r="AQ6359" s="12"/>
      <c r="AR6359" s="12"/>
      <c r="AS6359" s="12"/>
      <c r="AT6359" s="12"/>
      <c r="AU6359" s="12"/>
      <c r="AV6359" s="12"/>
      <c r="AW6359" s="12"/>
      <c r="AX6359" s="12"/>
      <c r="AY6359" s="12"/>
      <c r="AZ6359" s="12"/>
      <c r="BA6359" s="12"/>
      <c r="BB6359" s="12"/>
      <c r="BC6359" s="12"/>
      <c r="BD6359" s="12"/>
      <c r="BE6359" s="12"/>
      <c r="BF6359" s="12"/>
      <c r="BG6359" s="12"/>
      <c r="BH6359" s="12"/>
      <c r="BI6359" s="12"/>
      <c r="BJ6359" s="13"/>
      <c r="BK6359" s="13"/>
      <c r="BL6359" s="13"/>
      <c r="BM6359" s="13"/>
      <c r="BN6359" s="13"/>
    </row>
    <row r="6360" spans="4:66" x14ac:dyDescent="0.25">
      <c r="D6360"/>
      <c r="E6360" s="10"/>
      <c r="F6360" s="10"/>
      <c r="G6360" s="10"/>
      <c r="H6360" s="10"/>
      <c r="I6360" s="10"/>
      <c r="J6360" s="10"/>
      <c r="K6360" s="11"/>
      <c r="L6360" s="11"/>
      <c r="M6360" s="12"/>
      <c r="N6360" s="12"/>
      <c r="O6360" s="12"/>
      <c r="P6360" s="12"/>
      <c r="Q6360" s="12"/>
      <c r="R6360" s="12"/>
      <c r="S6360" s="12"/>
      <c r="T6360" s="12"/>
      <c r="U6360" s="12"/>
      <c r="V6360" s="12"/>
      <c r="W6360" s="12"/>
      <c r="X6360" s="12"/>
      <c r="Y6360" s="12"/>
      <c r="Z6360" s="12"/>
      <c r="AA6360" s="12"/>
      <c r="AB6360" s="12"/>
      <c r="AC6360" s="12"/>
      <c r="AD6360" s="12"/>
      <c r="AE6360" s="12"/>
      <c r="AF6360" s="12"/>
      <c r="AG6360" s="12"/>
      <c r="AH6360" s="12"/>
      <c r="AI6360" s="12"/>
      <c r="AJ6360" s="12"/>
      <c r="AK6360" s="12"/>
      <c r="AL6360" s="12"/>
      <c r="AM6360" s="12"/>
      <c r="AN6360" s="12"/>
      <c r="AO6360" s="12"/>
      <c r="AP6360" s="12"/>
      <c r="AQ6360" s="12"/>
      <c r="AR6360" s="12"/>
      <c r="AS6360" s="12"/>
      <c r="AT6360" s="12"/>
      <c r="AU6360" s="12"/>
      <c r="AV6360" s="12"/>
      <c r="AW6360" s="12"/>
      <c r="AX6360" s="12"/>
      <c r="AY6360" s="12"/>
      <c r="AZ6360" s="12"/>
      <c r="BA6360" s="12"/>
      <c r="BB6360" s="12"/>
      <c r="BC6360" s="12"/>
      <c r="BD6360" s="12"/>
      <c r="BE6360" s="12"/>
      <c r="BF6360" s="12"/>
      <c r="BG6360" s="12"/>
      <c r="BH6360" s="12"/>
      <c r="BI6360" s="12"/>
      <c r="BJ6360" s="13"/>
      <c r="BK6360" s="13"/>
      <c r="BL6360" s="13"/>
      <c r="BM6360" s="13"/>
      <c r="BN6360" s="13"/>
    </row>
    <row r="6361" spans="4:66" x14ac:dyDescent="0.25">
      <c r="D6361"/>
      <c r="E6361" s="10"/>
      <c r="F6361" s="10"/>
      <c r="G6361" s="10"/>
      <c r="H6361" s="10"/>
      <c r="I6361" s="10"/>
      <c r="J6361" s="10"/>
      <c r="K6361" s="11"/>
      <c r="L6361" s="11"/>
      <c r="M6361" s="12"/>
      <c r="N6361" s="12"/>
      <c r="O6361" s="12"/>
      <c r="P6361" s="12"/>
      <c r="Q6361" s="12"/>
      <c r="R6361" s="12"/>
      <c r="S6361" s="12"/>
      <c r="T6361" s="12"/>
      <c r="U6361" s="12"/>
      <c r="V6361" s="12"/>
      <c r="W6361" s="12"/>
      <c r="X6361" s="12"/>
      <c r="Y6361" s="12"/>
      <c r="Z6361" s="12"/>
      <c r="AA6361" s="12"/>
      <c r="AB6361" s="12"/>
      <c r="AC6361" s="12"/>
      <c r="AD6361" s="12"/>
      <c r="AE6361" s="12"/>
      <c r="AF6361" s="12"/>
      <c r="AG6361" s="12"/>
      <c r="AH6361" s="12"/>
      <c r="AI6361" s="12"/>
      <c r="AJ6361" s="12"/>
      <c r="AK6361" s="12"/>
      <c r="AL6361" s="12"/>
      <c r="AM6361" s="12"/>
      <c r="AN6361" s="12"/>
      <c r="AO6361" s="12"/>
      <c r="AP6361" s="12"/>
      <c r="AQ6361" s="12"/>
      <c r="AR6361" s="12"/>
      <c r="AS6361" s="12"/>
      <c r="AT6361" s="12"/>
      <c r="AU6361" s="12"/>
      <c r="AV6361" s="12"/>
      <c r="AW6361" s="12"/>
      <c r="AX6361" s="12"/>
      <c r="AY6361" s="12"/>
      <c r="AZ6361" s="12"/>
      <c r="BA6361" s="12"/>
      <c r="BB6361" s="12"/>
      <c r="BC6361" s="12"/>
      <c r="BD6361" s="12"/>
      <c r="BE6361" s="12"/>
      <c r="BF6361" s="12"/>
      <c r="BG6361" s="12"/>
      <c r="BH6361" s="12"/>
      <c r="BI6361" s="12"/>
      <c r="BJ6361" s="13"/>
      <c r="BK6361" s="13"/>
      <c r="BL6361" s="13"/>
      <c r="BM6361" s="13"/>
      <c r="BN6361" s="13"/>
    </row>
    <row r="6362" spans="4:66" x14ac:dyDescent="0.25">
      <c r="D6362"/>
      <c r="E6362" s="10"/>
      <c r="F6362" s="10"/>
      <c r="G6362" s="10"/>
      <c r="H6362" s="10"/>
      <c r="I6362" s="10"/>
      <c r="J6362" s="10"/>
      <c r="K6362" s="11"/>
      <c r="L6362" s="11"/>
      <c r="M6362" s="12"/>
      <c r="N6362" s="12"/>
      <c r="O6362" s="12"/>
      <c r="P6362" s="12"/>
      <c r="Q6362" s="12"/>
      <c r="R6362" s="12"/>
      <c r="S6362" s="12"/>
      <c r="T6362" s="12"/>
      <c r="U6362" s="12"/>
      <c r="V6362" s="12"/>
      <c r="W6362" s="12"/>
      <c r="X6362" s="12"/>
      <c r="Y6362" s="12"/>
      <c r="Z6362" s="12"/>
      <c r="AA6362" s="12"/>
      <c r="AB6362" s="12"/>
      <c r="AC6362" s="12"/>
      <c r="AD6362" s="12"/>
      <c r="AE6362" s="12"/>
      <c r="AF6362" s="12"/>
      <c r="AG6362" s="12"/>
      <c r="AH6362" s="12"/>
      <c r="AI6362" s="12"/>
      <c r="AJ6362" s="12"/>
      <c r="AK6362" s="12"/>
      <c r="AL6362" s="12"/>
      <c r="AM6362" s="12"/>
      <c r="AN6362" s="12"/>
      <c r="AO6362" s="12"/>
      <c r="AP6362" s="12"/>
      <c r="AQ6362" s="12"/>
      <c r="AR6362" s="12"/>
      <c r="AS6362" s="12"/>
      <c r="AT6362" s="12"/>
      <c r="AU6362" s="12"/>
      <c r="AV6362" s="12"/>
      <c r="AW6362" s="12"/>
      <c r="AX6362" s="12"/>
      <c r="AY6362" s="12"/>
      <c r="AZ6362" s="12"/>
      <c r="BA6362" s="12"/>
      <c r="BB6362" s="12"/>
      <c r="BC6362" s="12"/>
      <c r="BD6362" s="12"/>
      <c r="BE6362" s="12"/>
      <c r="BF6362" s="12"/>
      <c r="BG6362" s="12"/>
      <c r="BH6362" s="12"/>
      <c r="BI6362" s="12"/>
      <c r="BJ6362" s="13"/>
      <c r="BK6362" s="13"/>
      <c r="BL6362" s="13"/>
      <c r="BM6362" s="13"/>
      <c r="BN6362" s="13"/>
    </row>
    <row r="6363" spans="4:66" x14ac:dyDescent="0.25">
      <c r="D6363"/>
      <c r="E6363" s="10"/>
      <c r="F6363" s="10"/>
      <c r="G6363" s="10"/>
      <c r="H6363" s="10"/>
      <c r="I6363" s="10"/>
      <c r="J6363" s="10"/>
      <c r="K6363" s="11"/>
      <c r="L6363" s="11"/>
      <c r="M6363" s="12"/>
      <c r="N6363" s="12"/>
      <c r="O6363" s="12"/>
      <c r="P6363" s="12"/>
      <c r="Q6363" s="12"/>
      <c r="R6363" s="12"/>
      <c r="S6363" s="12"/>
      <c r="T6363" s="12"/>
      <c r="U6363" s="12"/>
      <c r="V6363" s="12"/>
      <c r="W6363" s="12"/>
      <c r="X6363" s="12"/>
      <c r="Y6363" s="12"/>
      <c r="Z6363" s="12"/>
      <c r="AA6363" s="12"/>
      <c r="AB6363" s="12"/>
      <c r="AC6363" s="12"/>
      <c r="AD6363" s="12"/>
      <c r="AE6363" s="12"/>
      <c r="AF6363" s="12"/>
      <c r="AG6363" s="12"/>
      <c r="AH6363" s="12"/>
      <c r="AI6363" s="12"/>
      <c r="AJ6363" s="12"/>
      <c r="AK6363" s="12"/>
      <c r="AL6363" s="12"/>
      <c r="AM6363" s="12"/>
      <c r="AN6363" s="12"/>
      <c r="AO6363" s="12"/>
      <c r="AP6363" s="12"/>
      <c r="AQ6363" s="12"/>
      <c r="AR6363" s="12"/>
      <c r="AS6363" s="12"/>
      <c r="AT6363" s="12"/>
      <c r="AU6363" s="12"/>
      <c r="AV6363" s="12"/>
      <c r="AW6363" s="12"/>
      <c r="AX6363" s="12"/>
      <c r="AY6363" s="12"/>
      <c r="AZ6363" s="12"/>
      <c r="BA6363" s="12"/>
      <c r="BB6363" s="12"/>
      <c r="BC6363" s="12"/>
      <c r="BD6363" s="12"/>
      <c r="BE6363" s="12"/>
      <c r="BF6363" s="12"/>
      <c r="BG6363" s="12"/>
      <c r="BH6363" s="12"/>
      <c r="BI6363" s="12"/>
      <c r="BJ6363" s="13"/>
      <c r="BK6363" s="13"/>
      <c r="BL6363" s="13"/>
      <c r="BM6363" s="13"/>
      <c r="BN6363" s="13"/>
    </row>
    <row r="6364" spans="4:66" x14ac:dyDescent="0.25">
      <c r="D6364"/>
      <c r="E6364" s="10"/>
      <c r="F6364" s="10"/>
      <c r="G6364" s="10"/>
      <c r="H6364" s="10"/>
      <c r="I6364" s="10"/>
      <c r="J6364" s="10"/>
      <c r="K6364" s="11"/>
      <c r="L6364" s="11"/>
      <c r="M6364" s="12"/>
      <c r="N6364" s="12"/>
      <c r="O6364" s="12"/>
      <c r="P6364" s="12"/>
      <c r="Q6364" s="12"/>
      <c r="R6364" s="12"/>
      <c r="S6364" s="12"/>
      <c r="T6364" s="12"/>
      <c r="U6364" s="12"/>
      <c r="V6364" s="12"/>
      <c r="W6364" s="12"/>
      <c r="X6364" s="12"/>
      <c r="Y6364" s="12"/>
      <c r="Z6364" s="12"/>
      <c r="AA6364" s="12"/>
      <c r="AB6364" s="12"/>
      <c r="AC6364" s="12"/>
      <c r="AD6364" s="12"/>
      <c r="AE6364" s="12"/>
      <c r="AF6364" s="12"/>
      <c r="AG6364" s="12"/>
      <c r="AH6364" s="12"/>
      <c r="AI6364" s="12"/>
      <c r="AJ6364" s="12"/>
      <c r="AK6364" s="12"/>
      <c r="AL6364" s="12"/>
      <c r="AM6364" s="12"/>
      <c r="AN6364" s="12"/>
      <c r="AO6364" s="12"/>
      <c r="AP6364" s="12"/>
      <c r="AQ6364" s="12"/>
      <c r="AR6364" s="12"/>
      <c r="AS6364" s="12"/>
      <c r="AT6364" s="12"/>
      <c r="AU6364" s="12"/>
      <c r="AV6364" s="12"/>
      <c r="AW6364" s="12"/>
      <c r="AX6364" s="12"/>
      <c r="AY6364" s="12"/>
      <c r="AZ6364" s="12"/>
      <c r="BA6364" s="12"/>
      <c r="BB6364" s="12"/>
      <c r="BC6364" s="12"/>
      <c r="BD6364" s="12"/>
      <c r="BE6364" s="12"/>
      <c r="BF6364" s="12"/>
      <c r="BG6364" s="12"/>
      <c r="BH6364" s="12"/>
      <c r="BI6364" s="12"/>
      <c r="BJ6364" s="13"/>
      <c r="BK6364" s="13"/>
      <c r="BL6364" s="13"/>
      <c r="BM6364" s="13"/>
      <c r="BN6364" s="13"/>
    </row>
    <row r="6365" spans="4:66" x14ac:dyDescent="0.25">
      <c r="D6365"/>
      <c r="E6365" s="10"/>
      <c r="F6365" s="10"/>
      <c r="G6365" s="10"/>
      <c r="H6365" s="10"/>
      <c r="I6365" s="10"/>
      <c r="J6365" s="10"/>
      <c r="K6365" s="11"/>
      <c r="L6365" s="11"/>
      <c r="M6365" s="12"/>
      <c r="N6365" s="12"/>
      <c r="O6365" s="12"/>
      <c r="P6365" s="12"/>
      <c r="Q6365" s="12"/>
      <c r="R6365" s="12"/>
      <c r="S6365" s="12"/>
      <c r="T6365" s="12"/>
      <c r="U6365" s="12"/>
      <c r="V6365" s="12"/>
      <c r="W6365" s="12"/>
      <c r="X6365" s="12"/>
      <c r="Y6365" s="12"/>
      <c r="Z6365" s="12"/>
      <c r="AA6365" s="12"/>
      <c r="AB6365" s="12"/>
      <c r="AC6365" s="12"/>
      <c r="AD6365" s="12"/>
      <c r="AE6365" s="12"/>
      <c r="AF6365" s="12"/>
      <c r="AG6365" s="12"/>
      <c r="AH6365" s="12"/>
      <c r="AI6365" s="12"/>
      <c r="AJ6365" s="12"/>
      <c r="AK6365" s="12"/>
      <c r="AL6365" s="12"/>
      <c r="AM6365" s="12"/>
      <c r="AN6365" s="12"/>
      <c r="AO6365" s="12"/>
      <c r="AP6365" s="12"/>
      <c r="AQ6365" s="12"/>
      <c r="AR6365" s="12"/>
      <c r="AS6365" s="12"/>
      <c r="AT6365" s="12"/>
      <c r="AU6365" s="12"/>
      <c r="AV6365" s="12"/>
      <c r="AW6365" s="12"/>
      <c r="AX6365" s="12"/>
      <c r="AY6365" s="12"/>
      <c r="AZ6365" s="12"/>
      <c r="BA6365" s="12"/>
      <c r="BB6365" s="12"/>
      <c r="BC6365" s="12"/>
      <c r="BD6365" s="12"/>
      <c r="BE6365" s="12"/>
      <c r="BF6365" s="12"/>
      <c r="BG6365" s="12"/>
      <c r="BH6365" s="12"/>
      <c r="BI6365" s="12"/>
      <c r="BJ6365" s="13"/>
      <c r="BK6365" s="13"/>
      <c r="BL6365" s="13"/>
      <c r="BM6365" s="13"/>
      <c r="BN6365" s="13"/>
    </row>
    <row r="6366" spans="4:66" x14ac:dyDescent="0.25">
      <c r="D6366"/>
      <c r="E6366" s="10"/>
      <c r="F6366" s="10"/>
      <c r="G6366" s="10"/>
      <c r="H6366" s="10"/>
      <c r="I6366" s="10"/>
      <c r="J6366" s="10"/>
      <c r="K6366" s="11"/>
      <c r="L6366" s="11"/>
      <c r="M6366" s="12"/>
      <c r="N6366" s="12"/>
      <c r="O6366" s="12"/>
      <c r="P6366" s="12"/>
      <c r="Q6366" s="12"/>
      <c r="R6366" s="12"/>
      <c r="S6366" s="12"/>
      <c r="T6366" s="12"/>
      <c r="U6366" s="12"/>
      <c r="V6366" s="12"/>
      <c r="W6366" s="12"/>
      <c r="X6366" s="12"/>
      <c r="Y6366" s="12"/>
      <c r="Z6366" s="12"/>
      <c r="AA6366" s="12"/>
      <c r="AB6366" s="12"/>
      <c r="AC6366" s="12"/>
      <c r="AD6366" s="12"/>
      <c r="AE6366" s="12"/>
      <c r="AF6366" s="12"/>
      <c r="AG6366" s="12"/>
      <c r="AH6366" s="12"/>
      <c r="AI6366" s="12"/>
      <c r="AJ6366" s="12"/>
      <c r="AK6366" s="12"/>
      <c r="AL6366" s="12"/>
      <c r="AM6366" s="12"/>
      <c r="AN6366" s="12"/>
      <c r="AO6366" s="12"/>
      <c r="AP6366" s="12"/>
      <c r="AQ6366" s="12"/>
      <c r="AR6366" s="12"/>
      <c r="AS6366" s="12"/>
      <c r="AT6366" s="12"/>
      <c r="AU6366" s="12"/>
      <c r="AV6366" s="12"/>
      <c r="AW6366" s="12"/>
      <c r="AX6366" s="12"/>
      <c r="AY6366" s="12"/>
      <c r="AZ6366" s="12"/>
      <c r="BA6366" s="12"/>
      <c r="BB6366" s="12"/>
      <c r="BC6366" s="12"/>
      <c r="BD6366" s="12"/>
      <c r="BE6366" s="12"/>
      <c r="BF6366" s="12"/>
      <c r="BG6366" s="12"/>
      <c r="BH6366" s="12"/>
      <c r="BI6366" s="12"/>
      <c r="BJ6366" s="13"/>
      <c r="BK6366" s="13"/>
      <c r="BL6366" s="13"/>
      <c r="BM6366" s="13"/>
      <c r="BN6366" s="13"/>
    </row>
    <row r="6367" spans="4:66" x14ac:dyDescent="0.25">
      <c r="D6367"/>
      <c r="E6367" s="10"/>
      <c r="F6367" s="10"/>
      <c r="G6367" s="10"/>
      <c r="H6367" s="10"/>
      <c r="I6367" s="10"/>
      <c r="J6367" s="10"/>
      <c r="K6367" s="11"/>
      <c r="L6367" s="11"/>
      <c r="M6367" s="12"/>
      <c r="N6367" s="12"/>
      <c r="O6367" s="12"/>
      <c r="P6367" s="12"/>
      <c r="Q6367" s="12"/>
      <c r="R6367" s="12"/>
      <c r="S6367" s="12"/>
      <c r="T6367" s="12"/>
      <c r="U6367" s="12"/>
      <c r="V6367" s="12"/>
      <c r="W6367" s="12"/>
      <c r="X6367" s="12"/>
      <c r="Y6367" s="12"/>
      <c r="Z6367" s="12"/>
      <c r="AA6367" s="12"/>
      <c r="AB6367" s="12"/>
      <c r="AC6367" s="12"/>
      <c r="AD6367" s="12"/>
      <c r="AE6367" s="12"/>
      <c r="AF6367" s="12"/>
      <c r="AG6367" s="12"/>
      <c r="AH6367" s="12"/>
      <c r="AI6367" s="12"/>
      <c r="AJ6367" s="12"/>
      <c r="AK6367" s="12"/>
      <c r="AL6367" s="12"/>
      <c r="AM6367" s="12"/>
      <c r="AN6367" s="12"/>
      <c r="AO6367" s="12"/>
      <c r="AP6367" s="12"/>
      <c r="AQ6367" s="12"/>
      <c r="AR6367" s="12"/>
      <c r="AS6367" s="12"/>
      <c r="AT6367" s="12"/>
      <c r="AU6367" s="12"/>
      <c r="AV6367" s="12"/>
      <c r="AW6367" s="12"/>
      <c r="AX6367" s="12"/>
      <c r="AY6367" s="12"/>
      <c r="AZ6367" s="12"/>
      <c r="BA6367" s="12"/>
      <c r="BB6367" s="12"/>
      <c r="BC6367" s="12"/>
      <c r="BD6367" s="12"/>
      <c r="BE6367" s="12"/>
      <c r="BF6367" s="12"/>
      <c r="BG6367" s="12"/>
      <c r="BH6367" s="12"/>
      <c r="BI6367" s="12"/>
      <c r="BJ6367" s="13"/>
      <c r="BK6367" s="13"/>
      <c r="BL6367" s="13"/>
      <c r="BM6367" s="13"/>
      <c r="BN6367" s="13"/>
    </row>
    <row r="6368" spans="4:66" x14ac:dyDescent="0.25">
      <c r="D6368"/>
      <c r="E6368" s="10"/>
      <c r="F6368" s="10"/>
      <c r="G6368" s="10"/>
      <c r="H6368" s="10"/>
      <c r="I6368" s="10"/>
      <c r="J6368" s="10"/>
      <c r="K6368" s="11"/>
      <c r="L6368" s="11"/>
      <c r="M6368" s="12"/>
      <c r="N6368" s="12"/>
      <c r="O6368" s="12"/>
      <c r="P6368" s="12"/>
      <c r="Q6368" s="12"/>
      <c r="R6368" s="12"/>
      <c r="S6368" s="12"/>
      <c r="T6368" s="12"/>
      <c r="U6368" s="12"/>
      <c r="V6368" s="12"/>
      <c r="W6368" s="12"/>
      <c r="X6368" s="12"/>
      <c r="Y6368" s="12"/>
      <c r="Z6368" s="12"/>
      <c r="AA6368" s="12"/>
      <c r="AB6368" s="12"/>
      <c r="AC6368" s="12"/>
      <c r="AD6368" s="12"/>
      <c r="AE6368" s="12"/>
      <c r="AF6368" s="12"/>
      <c r="AG6368" s="12"/>
      <c r="AH6368" s="12"/>
      <c r="AI6368" s="12"/>
      <c r="AJ6368" s="12"/>
      <c r="AK6368" s="12"/>
      <c r="AL6368" s="12"/>
      <c r="AM6368" s="12"/>
      <c r="AN6368" s="12"/>
      <c r="AO6368" s="12"/>
      <c r="AP6368" s="12"/>
      <c r="AQ6368" s="12"/>
      <c r="AR6368" s="12"/>
      <c r="AS6368" s="12"/>
      <c r="AT6368" s="12"/>
      <c r="AU6368" s="12"/>
      <c r="AV6368" s="12"/>
      <c r="AW6368" s="12"/>
      <c r="AX6368" s="12"/>
      <c r="AY6368" s="12"/>
      <c r="AZ6368" s="12"/>
      <c r="BA6368" s="12"/>
      <c r="BB6368" s="12"/>
      <c r="BC6368" s="12"/>
      <c r="BD6368" s="12"/>
      <c r="BE6368" s="12"/>
      <c r="BF6368" s="12"/>
      <c r="BG6368" s="12"/>
      <c r="BH6368" s="12"/>
      <c r="BI6368" s="12"/>
      <c r="BJ6368" s="13"/>
      <c r="BK6368" s="13"/>
      <c r="BL6368" s="13"/>
      <c r="BM6368" s="13"/>
      <c r="BN6368" s="13"/>
    </row>
    <row r="6369" spans="4:66" x14ac:dyDescent="0.25">
      <c r="D6369"/>
      <c r="E6369" s="10"/>
      <c r="F6369" s="10"/>
      <c r="G6369" s="10"/>
      <c r="H6369" s="10"/>
      <c r="I6369" s="10"/>
      <c r="J6369" s="10"/>
      <c r="K6369" s="11"/>
      <c r="L6369" s="11"/>
      <c r="M6369" s="12"/>
      <c r="N6369" s="12"/>
      <c r="O6369" s="12"/>
      <c r="P6369" s="12"/>
      <c r="Q6369" s="12"/>
      <c r="R6369" s="12"/>
      <c r="S6369" s="12"/>
      <c r="T6369" s="12"/>
      <c r="U6369" s="12"/>
      <c r="V6369" s="12"/>
      <c r="W6369" s="12"/>
      <c r="X6369" s="12"/>
      <c r="Y6369" s="12"/>
      <c r="Z6369" s="12"/>
      <c r="AA6369" s="12"/>
      <c r="AB6369" s="12"/>
      <c r="AC6369" s="12"/>
      <c r="AD6369" s="12"/>
      <c r="AE6369" s="12"/>
      <c r="AF6369" s="12"/>
      <c r="AG6369" s="12"/>
      <c r="AH6369" s="12"/>
      <c r="AI6369" s="12"/>
      <c r="AJ6369" s="12"/>
      <c r="AK6369" s="12"/>
      <c r="AL6369" s="12"/>
      <c r="AM6369" s="12"/>
      <c r="AN6369" s="12"/>
      <c r="AO6369" s="12"/>
      <c r="AP6369" s="12"/>
      <c r="AQ6369" s="12"/>
      <c r="AR6369" s="12"/>
      <c r="AS6369" s="12"/>
      <c r="AT6369" s="12"/>
      <c r="AU6369" s="12"/>
      <c r="AV6369" s="12"/>
      <c r="AW6369" s="12"/>
      <c r="AX6369" s="12"/>
      <c r="AY6369" s="12"/>
      <c r="AZ6369" s="12"/>
      <c r="BA6369" s="12"/>
      <c r="BB6369" s="12"/>
      <c r="BC6369" s="12"/>
      <c r="BD6369" s="12"/>
      <c r="BE6369" s="12"/>
      <c r="BF6369" s="12"/>
      <c r="BG6369" s="12"/>
      <c r="BH6369" s="12"/>
      <c r="BI6369" s="12"/>
      <c r="BJ6369" s="13"/>
      <c r="BK6369" s="13"/>
      <c r="BL6369" s="13"/>
      <c r="BM6369" s="13"/>
      <c r="BN6369" s="13"/>
    </row>
    <row r="6370" spans="4:66" x14ac:dyDescent="0.25">
      <c r="D6370"/>
      <c r="E6370" s="10"/>
      <c r="F6370" s="10"/>
      <c r="G6370" s="10"/>
      <c r="H6370" s="10"/>
      <c r="I6370" s="10"/>
      <c r="J6370" s="10"/>
      <c r="K6370" s="11"/>
      <c r="L6370" s="11"/>
      <c r="M6370" s="12"/>
      <c r="N6370" s="12"/>
      <c r="O6370" s="12"/>
      <c r="P6370" s="12"/>
      <c r="Q6370" s="12"/>
      <c r="R6370" s="12"/>
      <c r="S6370" s="12"/>
      <c r="T6370" s="12"/>
      <c r="U6370" s="12"/>
      <c r="V6370" s="12"/>
      <c r="W6370" s="12"/>
      <c r="X6370" s="12"/>
      <c r="Y6370" s="12"/>
      <c r="Z6370" s="12"/>
      <c r="AA6370" s="12"/>
      <c r="AB6370" s="12"/>
      <c r="AC6370" s="12"/>
      <c r="AD6370" s="12"/>
      <c r="AE6370" s="12"/>
      <c r="AF6370" s="12"/>
      <c r="AG6370" s="12"/>
      <c r="AH6370" s="12"/>
      <c r="AI6370" s="12"/>
      <c r="AJ6370" s="12"/>
      <c r="AK6370" s="12"/>
      <c r="AL6370" s="12"/>
      <c r="AM6370" s="12"/>
      <c r="AN6370" s="12"/>
      <c r="AO6370" s="12"/>
      <c r="AP6370" s="12"/>
      <c r="AQ6370" s="12"/>
      <c r="AR6370" s="12"/>
      <c r="AS6370" s="12"/>
      <c r="AT6370" s="12"/>
      <c r="AU6370" s="12"/>
      <c r="AV6370" s="12"/>
      <c r="AW6370" s="12"/>
      <c r="AX6370" s="12"/>
      <c r="AY6370" s="12"/>
      <c r="AZ6370" s="12"/>
      <c r="BA6370" s="12"/>
      <c r="BB6370" s="12"/>
      <c r="BC6370" s="12"/>
      <c r="BD6370" s="12"/>
      <c r="BE6370" s="12"/>
      <c r="BF6370" s="12"/>
      <c r="BG6370" s="12"/>
      <c r="BH6370" s="12"/>
      <c r="BI6370" s="12"/>
      <c r="BJ6370" s="13"/>
      <c r="BK6370" s="13"/>
      <c r="BL6370" s="13"/>
      <c r="BM6370" s="13"/>
      <c r="BN6370" s="13"/>
    </row>
    <row r="6371" spans="4:66" x14ac:dyDescent="0.25">
      <c r="D6371"/>
      <c r="E6371" s="10"/>
      <c r="F6371" s="10"/>
      <c r="G6371" s="10"/>
      <c r="H6371" s="10"/>
      <c r="I6371" s="10"/>
      <c r="J6371" s="10"/>
      <c r="K6371" s="11"/>
      <c r="L6371" s="11"/>
      <c r="M6371" s="12"/>
      <c r="N6371" s="12"/>
      <c r="O6371" s="12"/>
      <c r="P6371" s="12"/>
      <c r="Q6371" s="12"/>
      <c r="R6371" s="12"/>
      <c r="S6371" s="12"/>
      <c r="T6371" s="12"/>
      <c r="U6371" s="12"/>
      <c r="V6371" s="12"/>
      <c r="W6371" s="12"/>
      <c r="X6371" s="12"/>
      <c r="Y6371" s="12"/>
      <c r="Z6371" s="12"/>
      <c r="AA6371" s="12"/>
      <c r="AB6371" s="12"/>
      <c r="AC6371" s="12"/>
      <c r="AD6371" s="12"/>
      <c r="AE6371" s="12"/>
      <c r="AF6371" s="12"/>
      <c r="AG6371" s="12"/>
      <c r="AH6371" s="12"/>
      <c r="AI6371" s="12"/>
      <c r="AJ6371" s="12"/>
      <c r="AK6371" s="12"/>
      <c r="AL6371" s="12"/>
      <c r="AM6371" s="12"/>
      <c r="AN6371" s="12"/>
      <c r="AO6371" s="12"/>
      <c r="AP6371" s="12"/>
      <c r="AQ6371" s="12"/>
      <c r="AR6371" s="12"/>
      <c r="AS6371" s="12"/>
      <c r="AT6371" s="12"/>
      <c r="AU6371" s="12"/>
      <c r="AV6371" s="12"/>
      <c r="AW6371" s="12"/>
      <c r="AX6371" s="12"/>
      <c r="AY6371" s="12"/>
      <c r="AZ6371" s="12"/>
      <c r="BA6371" s="12"/>
      <c r="BB6371" s="12"/>
      <c r="BC6371" s="12"/>
      <c r="BD6371" s="12"/>
      <c r="BE6371" s="12"/>
      <c r="BF6371" s="12"/>
      <c r="BG6371" s="12"/>
      <c r="BH6371" s="12"/>
      <c r="BI6371" s="12"/>
      <c r="BJ6371" s="13"/>
      <c r="BK6371" s="13"/>
      <c r="BL6371" s="13"/>
      <c r="BM6371" s="13"/>
      <c r="BN6371" s="13"/>
    </row>
    <row r="6372" spans="4:66" x14ac:dyDescent="0.25">
      <c r="D6372"/>
      <c r="E6372" s="10"/>
      <c r="F6372" s="10"/>
      <c r="G6372" s="10"/>
      <c r="H6372" s="10"/>
      <c r="I6372" s="10"/>
      <c r="J6372" s="10"/>
      <c r="K6372" s="11"/>
      <c r="L6372" s="11"/>
      <c r="M6372" s="12"/>
      <c r="N6372" s="12"/>
      <c r="O6372" s="12"/>
      <c r="P6372" s="12"/>
      <c r="Q6372" s="12"/>
      <c r="R6372" s="12"/>
      <c r="S6372" s="12"/>
      <c r="T6372" s="12"/>
      <c r="U6372" s="12"/>
      <c r="V6372" s="12"/>
      <c r="W6372" s="12"/>
      <c r="X6372" s="12"/>
      <c r="Y6372" s="12"/>
      <c r="Z6372" s="12"/>
      <c r="AA6372" s="12"/>
      <c r="AB6372" s="12"/>
      <c r="AC6372" s="12"/>
      <c r="AD6372" s="12"/>
      <c r="AE6372" s="12"/>
      <c r="AF6372" s="12"/>
      <c r="AG6372" s="12"/>
      <c r="AH6372" s="12"/>
      <c r="AI6372" s="12"/>
      <c r="AJ6372" s="12"/>
      <c r="AK6372" s="12"/>
      <c r="AL6372" s="12"/>
      <c r="AM6372" s="12"/>
      <c r="AN6372" s="12"/>
      <c r="AO6372" s="12"/>
      <c r="AP6372" s="12"/>
      <c r="AQ6372" s="12"/>
      <c r="AR6372" s="12"/>
      <c r="AS6372" s="12"/>
      <c r="AT6372" s="12"/>
      <c r="AU6372" s="12"/>
      <c r="AV6372" s="12"/>
      <c r="AW6372" s="12"/>
      <c r="AX6372" s="12"/>
      <c r="AY6372" s="12"/>
      <c r="AZ6372" s="12"/>
      <c r="BA6372" s="12"/>
      <c r="BB6372" s="12"/>
      <c r="BC6372" s="12"/>
      <c r="BD6372" s="12"/>
      <c r="BE6372" s="12"/>
      <c r="BF6372" s="12"/>
      <c r="BG6372" s="12"/>
      <c r="BH6372" s="12"/>
      <c r="BI6372" s="12"/>
      <c r="BJ6372" s="13"/>
      <c r="BK6372" s="13"/>
      <c r="BL6372" s="13"/>
      <c r="BM6372" s="13"/>
      <c r="BN6372" s="13"/>
    </row>
    <row r="6373" spans="4:66" x14ac:dyDescent="0.25">
      <c r="D6373"/>
      <c r="E6373" s="10"/>
      <c r="F6373" s="10"/>
      <c r="G6373" s="10"/>
      <c r="H6373" s="10"/>
      <c r="I6373" s="10"/>
      <c r="J6373" s="10"/>
      <c r="K6373" s="11"/>
      <c r="L6373" s="11"/>
      <c r="M6373" s="12"/>
      <c r="N6373" s="12"/>
      <c r="O6373" s="12"/>
      <c r="P6373" s="12"/>
      <c r="Q6373" s="12"/>
      <c r="R6373" s="12"/>
      <c r="S6373" s="12"/>
      <c r="T6373" s="12"/>
      <c r="U6373" s="12"/>
      <c r="V6373" s="12"/>
      <c r="W6373" s="12"/>
      <c r="X6373" s="12"/>
      <c r="Y6373" s="12"/>
      <c r="Z6373" s="12"/>
      <c r="AA6373" s="12"/>
      <c r="AB6373" s="12"/>
      <c r="AC6373" s="12"/>
      <c r="AD6373" s="12"/>
      <c r="AE6373" s="12"/>
      <c r="AF6373" s="12"/>
      <c r="AG6373" s="12"/>
      <c r="AH6373" s="12"/>
      <c r="AI6373" s="12"/>
      <c r="AJ6373" s="12"/>
      <c r="AK6373" s="12"/>
      <c r="AL6373" s="12"/>
      <c r="AM6373" s="12"/>
      <c r="AN6373" s="12"/>
      <c r="AO6373" s="12"/>
      <c r="AP6373" s="12"/>
      <c r="AQ6373" s="12"/>
      <c r="AR6373" s="12"/>
      <c r="AS6373" s="12"/>
      <c r="AT6373" s="12"/>
      <c r="AU6373" s="12"/>
      <c r="AV6373" s="12"/>
      <c r="AW6373" s="12"/>
      <c r="AX6373" s="12"/>
      <c r="AY6373" s="12"/>
      <c r="AZ6373" s="12"/>
      <c r="BA6373" s="12"/>
      <c r="BB6373" s="12"/>
      <c r="BC6373" s="12"/>
      <c r="BD6373" s="12"/>
      <c r="BE6373" s="12"/>
      <c r="BF6373" s="12"/>
      <c r="BG6373" s="12"/>
      <c r="BH6373" s="12"/>
      <c r="BI6373" s="12"/>
      <c r="BJ6373" s="13"/>
      <c r="BK6373" s="13"/>
      <c r="BL6373" s="13"/>
      <c r="BM6373" s="13"/>
      <c r="BN6373" s="13"/>
    </row>
    <row r="6374" spans="4:66" x14ac:dyDescent="0.25">
      <c r="D6374"/>
      <c r="E6374" s="10"/>
      <c r="F6374" s="10"/>
      <c r="G6374" s="10"/>
      <c r="H6374" s="10"/>
      <c r="I6374" s="10"/>
      <c r="J6374" s="10"/>
      <c r="K6374" s="11"/>
      <c r="L6374" s="11"/>
      <c r="M6374" s="12"/>
      <c r="N6374" s="12"/>
      <c r="O6374" s="12"/>
      <c r="P6374" s="12"/>
      <c r="Q6374" s="12"/>
      <c r="R6374" s="12"/>
      <c r="S6374" s="12"/>
      <c r="T6374" s="12"/>
      <c r="U6374" s="12"/>
      <c r="V6374" s="12"/>
      <c r="W6374" s="12"/>
      <c r="X6374" s="12"/>
      <c r="Y6374" s="12"/>
      <c r="Z6374" s="12"/>
      <c r="AA6374" s="12"/>
      <c r="AB6374" s="12"/>
      <c r="AC6374" s="12"/>
      <c r="AD6374" s="12"/>
      <c r="AE6374" s="12"/>
      <c r="AF6374" s="12"/>
      <c r="AG6374" s="12"/>
      <c r="AH6374" s="12"/>
      <c r="AI6374" s="12"/>
      <c r="AJ6374" s="12"/>
      <c r="AK6374" s="12"/>
      <c r="AL6374" s="12"/>
      <c r="AM6374" s="12"/>
      <c r="AN6374" s="12"/>
      <c r="AO6374" s="12"/>
      <c r="AP6374" s="12"/>
      <c r="AQ6374" s="12"/>
      <c r="AR6374" s="12"/>
      <c r="AS6374" s="12"/>
      <c r="AT6374" s="12"/>
      <c r="AU6374" s="12"/>
      <c r="AV6374" s="12"/>
      <c r="AW6374" s="12"/>
      <c r="AX6374" s="12"/>
      <c r="AY6374" s="12"/>
      <c r="AZ6374" s="12"/>
      <c r="BA6374" s="12"/>
      <c r="BB6374" s="12"/>
      <c r="BC6374" s="12"/>
      <c r="BD6374" s="12"/>
      <c r="BE6374" s="12"/>
      <c r="BF6374" s="12"/>
      <c r="BG6374" s="12"/>
      <c r="BH6374" s="12"/>
      <c r="BI6374" s="12"/>
      <c r="BJ6374" s="13"/>
      <c r="BK6374" s="13"/>
      <c r="BL6374" s="13"/>
      <c r="BM6374" s="13"/>
      <c r="BN6374" s="13"/>
    </row>
    <row r="6375" spans="4:66" x14ac:dyDescent="0.25">
      <c r="D6375"/>
      <c r="E6375" s="10"/>
      <c r="F6375" s="10"/>
      <c r="G6375" s="10"/>
      <c r="H6375" s="10"/>
      <c r="I6375" s="10"/>
      <c r="J6375" s="10"/>
      <c r="K6375" s="11"/>
      <c r="L6375" s="11"/>
      <c r="M6375" s="12"/>
      <c r="N6375" s="12"/>
      <c r="O6375" s="12"/>
      <c r="P6375" s="12"/>
      <c r="Q6375" s="12"/>
      <c r="R6375" s="12"/>
      <c r="S6375" s="12"/>
      <c r="T6375" s="12"/>
      <c r="U6375" s="12"/>
      <c r="V6375" s="12"/>
      <c r="W6375" s="12"/>
      <c r="X6375" s="12"/>
      <c r="Y6375" s="12"/>
      <c r="Z6375" s="12"/>
      <c r="AA6375" s="12"/>
      <c r="AB6375" s="12"/>
      <c r="AC6375" s="12"/>
      <c r="AD6375" s="12"/>
      <c r="AE6375" s="12"/>
      <c r="AF6375" s="12"/>
      <c r="AG6375" s="12"/>
      <c r="AH6375" s="12"/>
      <c r="AI6375" s="12"/>
      <c r="AJ6375" s="12"/>
      <c r="AK6375" s="12"/>
      <c r="AL6375" s="12"/>
      <c r="AM6375" s="12"/>
      <c r="AN6375" s="12"/>
      <c r="AO6375" s="12"/>
      <c r="AP6375" s="12"/>
      <c r="AQ6375" s="12"/>
      <c r="AR6375" s="12"/>
      <c r="AS6375" s="12"/>
      <c r="AT6375" s="12"/>
      <c r="AU6375" s="12"/>
      <c r="AV6375" s="12"/>
      <c r="AW6375" s="12"/>
      <c r="AX6375" s="12"/>
      <c r="AY6375" s="12"/>
      <c r="AZ6375" s="12"/>
      <c r="BA6375" s="12"/>
      <c r="BB6375" s="12"/>
      <c r="BC6375" s="12"/>
      <c r="BD6375" s="12"/>
      <c r="BE6375" s="12"/>
      <c r="BF6375" s="12"/>
      <c r="BG6375" s="12"/>
      <c r="BH6375" s="12"/>
      <c r="BI6375" s="12"/>
      <c r="BJ6375" s="13"/>
      <c r="BK6375" s="13"/>
      <c r="BL6375" s="13"/>
      <c r="BM6375" s="13"/>
      <c r="BN6375" s="13"/>
    </row>
    <row r="6376" spans="4:66" x14ac:dyDescent="0.25">
      <c r="D6376"/>
      <c r="E6376" s="10"/>
      <c r="F6376" s="10"/>
      <c r="G6376" s="10"/>
      <c r="H6376" s="10"/>
      <c r="I6376" s="10"/>
      <c r="J6376" s="10"/>
      <c r="K6376" s="11"/>
      <c r="L6376" s="11"/>
      <c r="M6376" s="12"/>
      <c r="N6376" s="12"/>
      <c r="O6376" s="12"/>
      <c r="P6376" s="12"/>
      <c r="Q6376" s="12"/>
      <c r="R6376" s="12"/>
      <c r="S6376" s="12"/>
      <c r="T6376" s="12"/>
      <c r="U6376" s="12"/>
      <c r="V6376" s="12"/>
      <c r="W6376" s="12"/>
      <c r="X6376" s="12"/>
      <c r="Y6376" s="12"/>
      <c r="Z6376" s="12"/>
      <c r="AA6376" s="12"/>
      <c r="AB6376" s="12"/>
      <c r="AC6376" s="12"/>
      <c r="AD6376" s="12"/>
      <c r="AE6376" s="12"/>
      <c r="AF6376" s="12"/>
      <c r="AG6376" s="12"/>
      <c r="AH6376" s="12"/>
      <c r="AI6376" s="12"/>
      <c r="AJ6376" s="12"/>
      <c r="AK6376" s="12"/>
      <c r="AL6376" s="12"/>
      <c r="AM6376" s="12"/>
      <c r="AN6376" s="12"/>
      <c r="AO6376" s="12"/>
      <c r="AP6376" s="12"/>
      <c r="AQ6376" s="12"/>
      <c r="AR6376" s="12"/>
      <c r="AS6376" s="12"/>
      <c r="AT6376" s="12"/>
      <c r="AU6376" s="12"/>
      <c r="AV6376" s="12"/>
      <c r="AW6376" s="12"/>
      <c r="AX6376" s="12"/>
      <c r="AY6376" s="12"/>
      <c r="AZ6376" s="12"/>
      <c r="BA6376" s="12"/>
      <c r="BB6376" s="12"/>
      <c r="BC6376" s="12"/>
      <c r="BD6376" s="12"/>
      <c r="BE6376" s="12"/>
      <c r="BF6376" s="12"/>
      <c r="BG6376" s="12"/>
      <c r="BH6376" s="12"/>
      <c r="BI6376" s="12"/>
      <c r="BJ6376" s="13"/>
      <c r="BK6376" s="13"/>
      <c r="BL6376" s="13"/>
      <c r="BM6376" s="13"/>
      <c r="BN6376" s="13"/>
    </row>
    <row r="6377" spans="4:66" x14ac:dyDescent="0.25">
      <c r="D6377"/>
      <c r="E6377" s="10"/>
      <c r="F6377" s="10"/>
      <c r="G6377" s="10"/>
      <c r="H6377" s="10"/>
      <c r="I6377" s="10"/>
      <c r="J6377" s="10"/>
      <c r="K6377" s="11"/>
      <c r="L6377" s="11"/>
      <c r="M6377" s="12"/>
      <c r="N6377" s="12"/>
      <c r="O6377" s="12"/>
      <c r="P6377" s="12"/>
      <c r="Q6377" s="12"/>
      <c r="R6377" s="12"/>
      <c r="S6377" s="12"/>
      <c r="T6377" s="12"/>
      <c r="U6377" s="12"/>
      <c r="V6377" s="12"/>
      <c r="W6377" s="12"/>
      <c r="X6377" s="12"/>
      <c r="Y6377" s="12"/>
      <c r="Z6377" s="12"/>
      <c r="AA6377" s="12"/>
      <c r="AB6377" s="12"/>
      <c r="AC6377" s="12"/>
      <c r="AD6377" s="12"/>
      <c r="AE6377" s="12"/>
      <c r="AF6377" s="12"/>
      <c r="AG6377" s="12"/>
      <c r="AH6377" s="12"/>
      <c r="AI6377" s="12"/>
      <c r="AJ6377" s="12"/>
      <c r="AK6377" s="12"/>
      <c r="AL6377" s="12"/>
      <c r="AM6377" s="12"/>
      <c r="AN6377" s="12"/>
      <c r="AO6377" s="12"/>
      <c r="AP6377" s="12"/>
      <c r="AQ6377" s="12"/>
      <c r="AR6377" s="12"/>
      <c r="AS6377" s="12"/>
      <c r="AT6377" s="12"/>
      <c r="AU6377" s="12"/>
      <c r="AV6377" s="12"/>
      <c r="AW6377" s="12"/>
      <c r="AX6377" s="12"/>
      <c r="AY6377" s="12"/>
      <c r="AZ6377" s="12"/>
      <c r="BA6377" s="12"/>
      <c r="BB6377" s="12"/>
      <c r="BC6377" s="12"/>
      <c r="BD6377" s="12"/>
      <c r="BE6377" s="12"/>
      <c r="BF6377" s="12"/>
      <c r="BG6377" s="12"/>
      <c r="BH6377" s="12"/>
      <c r="BI6377" s="12"/>
      <c r="BJ6377" s="13"/>
      <c r="BK6377" s="13"/>
      <c r="BL6377" s="13"/>
      <c r="BM6377" s="13"/>
      <c r="BN6377" s="13"/>
    </row>
    <row r="6378" spans="4:66" x14ac:dyDescent="0.25">
      <c r="D6378"/>
      <c r="E6378" s="10"/>
      <c r="F6378" s="10"/>
      <c r="G6378" s="10"/>
      <c r="H6378" s="10"/>
      <c r="I6378" s="10"/>
      <c r="J6378" s="10"/>
      <c r="K6378" s="11"/>
      <c r="L6378" s="11"/>
      <c r="M6378" s="12"/>
      <c r="N6378" s="12"/>
      <c r="O6378" s="12"/>
      <c r="P6378" s="12"/>
      <c r="Q6378" s="12"/>
      <c r="R6378" s="12"/>
      <c r="S6378" s="12"/>
      <c r="T6378" s="12"/>
      <c r="U6378" s="12"/>
      <c r="V6378" s="12"/>
      <c r="W6378" s="12"/>
      <c r="X6378" s="12"/>
      <c r="Y6378" s="12"/>
      <c r="Z6378" s="12"/>
      <c r="AA6378" s="12"/>
      <c r="AB6378" s="12"/>
      <c r="AC6378" s="12"/>
      <c r="AD6378" s="12"/>
      <c r="AE6378" s="12"/>
      <c r="AF6378" s="12"/>
      <c r="AG6378" s="12"/>
      <c r="AH6378" s="12"/>
      <c r="AI6378" s="12"/>
      <c r="AJ6378" s="12"/>
      <c r="AK6378" s="12"/>
      <c r="AL6378" s="12"/>
      <c r="AM6378" s="12"/>
      <c r="AN6378" s="12"/>
      <c r="AO6378" s="12"/>
      <c r="AP6378" s="12"/>
      <c r="AQ6378" s="12"/>
      <c r="AR6378" s="12"/>
      <c r="AS6378" s="12"/>
      <c r="AT6378" s="12"/>
      <c r="AU6378" s="12"/>
      <c r="AV6378" s="12"/>
      <c r="AW6378" s="12"/>
      <c r="AX6378" s="12"/>
      <c r="AY6378" s="12"/>
      <c r="AZ6378" s="12"/>
      <c r="BA6378" s="12"/>
      <c r="BB6378" s="12"/>
      <c r="BC6378" s="12"/>
      <c r="BD6378" s="12"/>
      <c r="BE6378" s="12"/>
      <c r="BF6378" s="12"/>
      <c r="BG6378" s="12"/>
      <c r="BH6378" s="12"/>
      <c r="BI6378" s="12"/>
      <c r="BJ6378" s="13"/>
      <c r="BK6378" s="13"/>
      <c r="BL6378" s="13"/>
      <c r="BM6378" s="13"/>
      <c r="BN6378" s="13"/>
    </row>
    <row r="6379" spans="4:66" x14ac:dyDescent="0.25">
      <c r="D6379"/>
      <c r="E6379" s="10"/>
      <c r="F6379" s="10"/>
      <c r="G6379" s="10"/>
      <c r="H6379" s="10"/>
      <c r="I6379" s="10"/>
      <c r="J6379" s="10"/>
      <c r="K6379" s="11"/>
      <c r="L6379" s="11"/>
      <c r="M6379" s="12"/>
      <c r="N6379" s="12"/>
      <c r="O6379" s="12"/>
      <c r="P6379" s="12"/>
      <c r="Q6379" s="12"/>
      <c r="R6379" s="12"/>
      <c r="S6379" s="12"/>
      <c r="T6379" s="12"/>
      <c r="U6379" s="12"/>
      <c r="V6379" s="12"/>
      <c r="W6379" s="12"/>
      <c r="X6379" s="12"/>
      <c r="Y6379" s="12"/>
      <c r="Z6379" s="12"/>
      <c r="AA6379" s="12"/>
      <c r="AB6379" s="12"/>
      <c r="AC6379" s="12"/>
      <c r="AD6379" s="12"/>
      <c r="AE6379" s="12"/>
      <c r="AF6379" s="12"/>
      <c r="AG6379" s="12"/>
      <c r="AH6379" s="12"/>
      <c r="AI6379" s="12"/>
      <c r="AJ6379" s="12"/>
      <c r="AK6379" s="12"/>
      <c r="AL6379" s="12"/>
      <c r="AM6379" s="12"/>
      <c r="AN6379" s="12"/>
      <c r="AO6379" s="12"/>
      <c r="AP6379" s="12"/>
      <c r="AQ6379" s="12"/>
      <c r="AR6379" s="12"/>
      <c r="AS6379" s="12"/>
      <c r="AT6379" s="12"/>
      <c r="AU6379" s="12"/>
      <c r="AV6379" s="12"/>
      <c r="AW6379" s="12"/>
      <c r="AX6379" s="12"/>
      <c r="AY6379" s="12"/>
      <c r="AZ6379" s="12"/>
      <c r="BA6379" s="12"/>
      <c r="BB6379" s="12"/>
      <c r="BC6379" s="12"/>
      <c r="BD6379" s="12"/>
      <c r="BE6379" s="12"/>
      <c r="BF6379" s="12"/>
      <c r="BG6379" s="12"/>
      <c r="BH6379" s="12"/>
      <c r="BI6379" s="12"/>
      <c r="BJ6379" s="13"/>
      <c r="BK6379" s="13"/>
      <c r="BL6379" s="13"/>
      <c r="BM6379" s="13"/>
      <c r="BN6379" s="13"/>
    </row>
    <row r="6380" spans="4:66" x14ac:dyDescent="0.25">
      <c r="D6380"/>
      <c r="E6380" s="10"/>
      <c r="F6380" s="10"/>
      <c r="G6380" s="10"/>
      <c r="H6380" s="10"/>
      <c r="I6380" s="10"/>
      <c r="J6380" s="10"/>
      <c r="K6380" s="11"/>
      <c r="L6380" s="11"/>
      <c r="M6380" s="12"/>
      <c r="N6380" s="12"/>
      <c r="O6380" s="12"/>
      <c r="P6380" s="12"/>
      <c r="Q6380" s="12"/>
      <c r="R6380" s="12"/>
      <c r="S6380" s="12"/>
      <c r="T6380" s="12"/>
      <c r="U6380" s="12"/>
      <c r="V6380" s="12"/>
      <c r="W6380" s="12"/>
      <c r="X6380" s="12"/>
      <c r="Y6380" s="12"/>
      <c r="Z6380" s="12"/>
      <c r="AA6380" s="12"/>
      <c r="AB6380" s="12"/>
      <c r="AC6380" s="12"/>
      <c r="AD6380" s="12"/>
      <c r="AE6380" s="12"/>
      <c r="AF6380" s="12"/>
      <c r="AG6380" s="12"/>
      <c r="AH6380" s="12"/>
      <c r="AI6380" s="12"/>
      <c r="AJ6380" s="12"/>
      <c r="AK6380" s="12"/>
      <c r="AL6380" s="12"/>
      <c r="AM6380" s="12"/>
      <c r="AN6380" s="12"/>
      <c r="AO6380" s="12"/>
      <c r="AP6380" s="12"/>
      <c r="AQ6380" s="12"/>
      <c r="AR6380" s="12"/>
      <c r="AS6380" s="12"/>
      <c r="AT6380" s="12"/>
      <c r="AU6380" s="12"/>
      <c r="AV6380" s="12"/>
      <c r="AW6380" s="12"/>
      <c r="AX6380" s="12"/>
      <c r="AY6380" s="12"/>
      <c r="AZ6380" s="12"/>
      <c r="BA6380" s="12"/>
      <c r="BB6380" s="12"/>
      <c r="BC6380" s="12"/>
      <c r="BD6380" s="12"/>
      <c r="BE6380" s="12"/>
      <c r="BF6380" s="12"/>
      <c r="BG6380" s="12"/>
      <c r="BH6380" s="12"/>
      <c r="BI6380" s="12"/>
      <c r="BJ6380" s="13"/>
      <c r="BK6380" s="13"/>
      <c r="BL6380" s="13"/>
      <c r="BM6380" s="13"/>
      <c r="BN6380" s="13"/>
    </row>
    <row r="6381" spans="4:66" x14ac:dyDescent="0.25">
      <c r="D6381"/>
      <c r="E6381" s="10"/>
      <c r="F6381" s="10"/>
      <c r="G6381" s="10"/>
      <c r="H6381" s="10"/>
      <c r="I6381" s="10"/>
      <c r="J6381" s="10"/>
      <c r="K6381" s="11"/>
      <c r="L6381" s="11"/>
      <c r="M6381" s="12"/>
      <c r="N6381" s="12"/>
      <c r="O6381" s="12"/>
      <c r="P6381" s="12"/>
      <c r="Q6381" s="12"/>
      <c r="R6381" s="12"/>
      <c r="S6381" s="12"/>
      <c r="T6381" s="12"/>
      <c r="U6381" s="12"/>
      <c r="V6381" s="12"/>
      <c r="W6381" s="12"/>
      <c r="X6381" s="12"/>
      <c r="Y6381" s="12"/>
      <c r="Z6381" s="12"/>
      <c r="AA6381" s="12"/>
      <c r="AB6381" s="12"/>
      <c r="AC6381" s="12"/>
      <c r="AD6381" s="12"/>
      <c r="AE6381" s="12"/>
      <c r="AF6381" s="12"/>
      <c r="AG6381" s="12"/>
      <c r="AH6381" s="12"/>
      <c r="AI6381" s="12"/>
      <c r="AJ6381" s="12"/>
      <c r="AK6381" s="12"/>
      <c r="AL6381" s="12"/>
      <c r="AM6381" s="12"/>
      <c r="AN6381" s="12"/>
      <c r="AO6381" s="12"/>
      <c r="AP6381" s="12"/>
      <c r="AQ6381" s="12"/>
      <c r="AR6381" s="12"/>
      <c r="AS6381" s="12"/>
      <c r="AT6381" s="12"/>
      <c r="AU6381" s="12"/>
      <c r="AV6381" s="12"/>
      <c r="AW6381" s="12"/>
      <c r="AX6381" s="12"/>
      <c r="AY6381" s="12"/>
      <c r="AZ6381" s="12"/>
      <c r="BA6381" s="12"/>
      <c r="BB6381" s="12"/>
      <c r="BC6381" s="12"/>
      <c r="BD6381" s="12"/>
      <c r="BE6381" s="12"/>
      <c r="BF6381" s="12"/>
      <c r="BG6381" s="12"/>
      <c r="BH6381" s="12"/>
      <c r="BI6381" s="12"/>
      <c r="BJ6381" s="13"/>
      <c r="BK6381" s="13"/>
      <c r="BL6381" s="13"/>
      <c r="BM6381" s="13"/>
      <c r="BN6381" s="13"/>
    </row>
    <row r="6382" spans="4:66" x14ac:dyDescent="0.25">
      <c r="D6382"/>
      <c r="E6382" s="10"/>
      <c r="F6382" s="10"/>
      <c r="G6382" s="10"/>
      <c r="H6382" s="10"/>
      <c r="I6382" s="10"/>
      <c r="J6382" s="10"/>
      <c r="K6382" s="11"/>
      <c r="L6382" s="11"/>
      <c r="M6382" s="12"/>
      <c r="N6382" s="12"/>
      <c r="O6382" s="12"/>
      <c r="P6382" s="12"/>
      <c r="Q6382" s="12"/>
      <c r="R6382" s="12"/>
      <c r="S6382" s="12"/>
      <c r="T6382" s="12"/>
      <c r="U6382" s="12"/>
      <c r="V6382" s="12"/>
      <c r="W6382" s="12"/>
      <c r="X6382" s="12"/>
      <c r="Y6382" s="12"/>
      <c r="Z6382" s="12"/>
      <c r="AA6382" s="12"/>
      <c r="AB6382" s="12"/>
      <c r="AC6382" s="12"/>
      <c r="AD6382" s="12"/>
      <c r="AE6382" s="12"/>
      <c r="AF6382" s="12"/>
      <c r="AG6382" s="12"/>
      <c r="AH6382" s="12"/>
      <c r="AI6382" s="12"/>
      <c r="AJ6382" s="12"/>
      <c r="AK6382" s="12"/>
      <c r="AL6382" s="12"/>
      <c r="AM6382" s="12"/>
      <c r="AN6382" s="12"/>
      <c r="AO6382" s="12"/>
      <c r="AP6382" s="12"/>
      <c r="AQ6382" s="12"/>
      <c r="AR6382" s="12"/>
      <c r="AS6382" s="12"/>
      <c r="AT6382" s="12"/>
      <c r="AU6382" s="12"/>
      <c r="AV6382" s="12"/>
      <c r="AW6382" s="12"/>
      <c r="AX6382" s="12"/>
      <c r="AY6382" s="12"/>
      <c r="AZ6382" s="12"/>
      <c r="BA6382" s="12"/>
      <c r="BB6382" s="12"/>
      <c r="BC6382" s="12"/>
      <c r="BD6382" s="12"/>
      <c r="BE6382" s="12"/>
      <c r="BF6382" s="12"/>
      <c r="BG6382" s="12"/>
      <c r="BH6382" s="12"/>
      <c r="BI6382" s="12"/>
      <c r="BJ6382" s="13"/>
      <c r="BK6382" s="13"/>
      <c r="BL6382" s="13"/>
      <c r="BM6382" s="13"/>
      <c r="BN6382" s="13"/>
    </row>
    <row r="6383" spans="4:66" x14ac:dyDescent="0.25">
      <c r="D6383"/>
      <c r="E6383" s="10"/>
      <c r="F6383" s="10"/>
      <c r="G6383" s="10"/>
      <c r="H6383" s="10"/>
      <c r="I6383" s="10"/>
      <c r="J6383" s="10"/>
      <c r="K6383" s="11"/>
      <c r="L6383" s="11"/>
      <c r="M6383" s="12"/>
      <c r="N6383" s="12"/>
      <c r="O6383" s="12"/>
      <c r="P6383" s="12"/>
      <c r="Q6383" s="12"/>
      <c r="R6383" s="12"/>
      <c r="S6383" s="12"/>
      <c r="T6383" s="12"/>
      <c r="U6383" s="12"/>
      <c r="V6383" s="12"/>
      <c r="W6383" s="12"/>
      <c r="X6383" s="12"/>
      <c r="Y6383" s="12"/>
      <c r="Z6383" s="12"/>
      <c r="AA6383" s="12"/>
      <c r="AB6383" s="12"/>
      <c r="AC6383" s="12"/>
      <c r="AD6383" s="12"/>
      <c r="AE6383" s="12"/>
      <c r="AF6383" s="12"/>
      <c r="AG6383" s="12"/>
      <c r="AH6383" s="12"/>
      <c r="AI6383" s="12"/>
      <c r="AJ6383" s="12"/>
      <c r="AK6383" s="12"/>
      <c r="AL6383" s="12"/>
      <c r="AM6383" s="12"/>
      <c r="AN6383" s="12"/>
      <c r="AO6383" s="12"/>
      <c r="AP6383" s="12"/>
      <c r="AQ6383" s="12"/>
      <c r="AR6383" s="12"/>
      <c r="AS6383" s="12"/>
      <c r="AT6383" s="12"/>
      <c r="AU6383" s="12"/>
      <c r="AV6383" s="12"/>
      <c r="AW6383" s="12"/>
      <c r="AX6383" s="12"/>
      <c r="AY6383" s="12"/>
      <c r="AZ6383" s="12"/>
      <c r="BA6383" s="12"/>
      <c r="BB6383" s="12"/>
      <c r="BC6383" s="12"/>
      <c r="BD6383" s="12"/>
      <c r="BE6383" s="12"/>
      <c r="BF6383" s="12"/>
      <c r="BG6383" s="12"/>
      <c r="BH6383" s="12"/>
      <c r="BI6383" s="12"/>
      <c r="BJ6383" s="13"/>
      <c r="BK6383" s="13"/>
      <c r="BL6383" s="13"/>
      <c r="BM6383" s="13"/>
      <c r="BN6383" s="13"/>
    </row>
    <row r="6384" spans="4:66" x14ac:dyDescent="0.25">
      <c r="D6384"/>
      <c r="E6384" s="10"/>
      <c r="F6384" s="10"/>
      <c r="G6384" s="10"/>
      <c r="H6384" s="10"/>
      <c r="I6384" s="10"/>
      <c r="J6384" s="10"/>
      <c r="K6384" s="11"/>
      <c r="L6384" s="11"/>
      <c r="M6384" s="12"/>
      <c r="N6384" s="12"/>
      <c r="O6384" s="12"/>
      <c r="P6384" s="12"/>
      <c r="Q6384" s="12"/>
      <c r="R6384" s="12"/>
      <c r="S6384" s="12"/>
      <c r="T6384" s="12"/>
      <c r="U6384" s="12"/>
      <c r="V6384" s="12"/>
      <c r="W6384" s="12"/>
      <c r="X6384" s="12"/>
      <c r="Y6384" s="12"/>
      <c r="Z6384" s="12"/>
      <c r="AA6384" s="12"/>
      <c r="AB6384" s="12"/>
      <c r="AC6384" s="12"/>
      <c r="AD6384" s="12"/>
      <c r="AE6384" s="12"/>
      <c r="AF6384" s="12"/>
      <c r="AG6384" s="12"/>
      <c r="AH6384" s="12"/>
      <c r="AI6384" s="12"/>
      <c r="AJ6384" s="12"/>
      <c r="AK6384" s="12"/>
      <c r="AL6384" s="12"/>
      <c r="AM6384" s="12"/>
      <c r="AN6384" s="12"/>
      <c r="AO6384" s="12"/>
      <c r="AP6384" s="12"/>
      <c r="AQ6384" s="12"/>
      <c r="AR6384" s="12"/>
      <c r="AS6384" s="12"/>
      <c r="AT6384" s="12"/>
      <c r="AU6384" s="12"/>
      <c r="AV6384" s="12"/>
      <c r="AW6384" s="12"/>
      <c r="AX6384" s="12"/>
      <c r="AY6384" s="12"/>
      <c r="AZ6384" s="12"/>
      <c r="BA6384" s="12"/>
      <c r="BB6384" s="12"/>
      <c r="BC6384" s="12"/>
      <c r="BD6384" s="12"/>
      <c r="BE6384" s="12"/>
      <c r="BF6384" s="12"/>
      <c r="BG6384" s="12"/>
      <c r="BH6384" s="12"/>
      <c r="BI6384" s="12"/>
      <c r="BJ6384" s="13"/>
      <c r="BK6384" s="13"/>
      <c r="BL6384" s="13"/>
      <c r="BM6384" s="13"/>
      <c r="BN6384" s="13"/>
    </row>
    <row r="6385" spans="4:66" x14ac:dyDescent="0.25">
      <c r="D6385"/>
      <c r="E6385" s="10"/>
      <c r="F6385" s="10"/>
      <c r="G6385" s="10"/>
      <c r="H6385" s="10"/>
      <c r="I6385" s="10"/>
      <c r="J6385" s="10"/>
      <c r="K6385" s="11"/>
      <c r="L6385" s="11"/>
      <c r="M6385" s="12"/>
      <c r="N6385" s="12"/>
      <c r="O6385" s="12"/>
      <c r="P6385" s="12"/>
      <c r="Q6385" s="12"/>
      <c r="R6385" s="12"/>
      <c r="S6385" s="12"/>
      <c r="T6385" s="12"/>
      <c r="U6385" s="12"/>
      <c r="V6385" s="12"/>
      <c r="W6385" s="12"/>
      <c r="X6385" s="12"/>
      <c r="Y6385" s="12"/>
      <c r="Z6385" s="12"/>
      <c r="AA6385" s="12"/>
      <c r="AB6385" s="12"/>
      <c r="AC6385" s="12"/>
      <c r="AD6385" s="12"/>
      <c r="AE6385" s="12"/>
      <c r="AF6385" s="12"/>
      <c r="AG6385" s="12"/>
      <c r="AH6385" s="12"/>
      <c r="AI6385" s="12"/>
      <c r="AJ6385" s="12"/>
      <c r="AK6385" s="12"/>
      <c r="AL6385" s="12"/>
      <c r="AM6385" s="12"/>
      <c r="AN6385" s="12"/>
      <c r="AO6385" s="12"/>
      <c r="AP6385" s="12"/>
      <c r="AQ6385" s="12"/>
      <c r="AR6385" s="12"/>
      <c r="AS6385" s="12"/>
      <c r="AT6385" s="12"/>
      <c r="AU6385" s="12"/>
      <c r="AV6385" s="12"/>
      <c r="AW6385" s="12"/>
      <c r="AX6385" s="12"/>
      <c r="AY6385" s="12"/>
      <c r="AZ6385" s="12"/>
      <c r="BA6385" s="12"/>
      <c r="BB6385" s="12"/>
      <c r="BC6385" s="12"/>
      <c r="BD6385" s="12"/>
      <c r="BE6385" s="12"/>
      <c r="BF6385" s="12"/>
      <c r="BG6385" s="12"/>
      <c r="BH6385" s="12"/>
      <c r="BI6385" s="12"/>
      <c r="BJ6385" s="13"/>
      <c r="BK6385" s="13"/>
      <c r="BL6385" s="13"/>
      <c r="BM6385" s="13"/>
      <c r="BN6385" s="13"/>
    </row>
    <row r="6386" spans="4:66" x14ac:dyDescent="0.25">
      <c r="D6386"/>
      <c r="E6386" s="10"/>
      <c r="F6386" s="10"/>
      <c r="G6386" s="10"/>
      <c r="H6386" s="10"/>
      <c r="I6386" s="10"/>
      <c r="J6386" s="10"/>
      <c r="K6386" s="11"/>
      <c r="L6386" s="11"/>
      <c r="M6386" s="12"/>
      <c r="N6386" s="12"/>
      <c r="O6386" s="12"/>
      <c r="P6386" s="12"/>
      <c r="Q6386" s="12"/>
      <c r="R6386" s="12"/>
      <c r="S6386" s="12"/>
      <c r="T6386" s="12"/>
      <c r="U6386" s="12"/>
      <c r="V6386" s="12"/>
      <c r="W6386" s="12"/>
      <c r="X6386" s="12"/>
      <c r="Y6386" s="12"/>
      <c r="Z6386" s="12"/>
      <c r="AA6386" s="12"/>
      <c r="AB6386" s="12"/>
      <c r="AC6386" s="12"/>
      <c r="AD6386" s="12"/>
      <c r="AE6386" s="12"/>
      <c r="AF6386" s="12"/>
      <c r="AG6386" s="12"/>
      <c r="AH6386" s="12"/>
      <c r="AI6386" s="12"/>
      <c r="AJ6386" s="12"/>
      <c r="AK6386" s="12"/>
      <c r="AL6386" s="12"/>
      <c r="AM6386" s="12"/>
      <c r="AN6386" s="12"/>
      <c r="AO6386" s="12"/>
      <c r="AP6386" s="12"/>
      <c r="AQ6386" s="12"/>
      <c r="AR6386" s="12"/>
      <c r="AS6386" s="12"/>
      <c r="AT6386" s="12"/>
      <c r="AU6386" s="12"/>
      <c r="AV6386" s="12"/>
      <c r="AW6386" s="12"/>
      <c r="AX6386" s="12"/>
      <c r="AY6386" s="12"/>
      <c r="AZ6386" s="12"/>
      <c r="BA6386" s="12"/>
      <c r="BB6386" s="12"/>
      <c r="BC6386" s="12"/>
      <c r="BD6386" s="12"/>
      <c r="BE6386" s="12"/>
      <c r="BF6386" s="12"/>
      <c r="BG6386" s="12"/>
      <c r="BH6386" s="12"/>
      <c r="BI6386" s="12"/>
      <c r="BJ6386" s="13"/>
      <c r="BK6386" s="13"/>
      <c r="BL6386" s="13"/>
      <c r="BM6386" s="13"/>
      <c r="BN6386" s="13"/>
    </row>
    <row r="6387" spans="4:66" x14ac:dyDescent="0.25">
      <c r="D6387"/>
      <c r="E6387" s="10"/>
      <c r="F6387" s="10"/>
      <c r="G6387" s="10"/>
      <c r="H6387" s="10"/>
      <c r="I6387" s="10"/>
      <c r="J6387" s="10"/>
      <c r="K6387" s="11"/>
      <c r="L6387" s="11"/>
      <c r="M6387" s="12"/>
      <c r="N6387" s="12"/>
      <c r="O6387" s="12"/>
      <c r="P6387" s="12"/>
      <c r="Q6387" s="12"/>
      <c r="R6387" s="12"/>
      <c r="S6387" s="12"/>
      <c r="T6387" s="12"/>
      <c r="U6387" s="12"/>
      <c r="V6387" s="12"/>
      <c r="W6387" s="12"/>
      <c r="X6387" s="12"/>
      <c r="Y6387" s="12"/>
      <c r="Z6387" s="12"/>
      <c r="AA6387" s="12"/>
      <c r="AB6387" s="12"/>
      <c r="AC6387" s="12"/>
      <c r="AD6387" s="12"/>
      <c r="AE6387" s="12"/>
      <c r="AF6387" s="12"/>
      <c r="AG6387" s="12"/>
      <c r="AH6387" s="12"/>
      <c r="AI6387" s="12"/>
      <c r="AJ6387" s="12"/>
      <c r="AK6387" s="12"/>
      <c r="AL6387" s="12"/>
      <c r="AM6387" s="12"/>
      <c r="AN6387" s="12"/>
      <c r="AO6387" s="12"/>
      <c r="AP6387" s="12"/>
      <c r="AQ6387" s="12"/>
      <c r="AR6387" s="12"/>
      <c r="AS6387" s="12"/>
      <c r="AT6387" s="12"/>
      <c r="AU6387" s="12"/>
      <c r="AV6387" s="12"/>
      <c r="AW6387" s="12"/>
      <c r="AX6387" s="12"/>
      <c r="AY6387" s="12"/>
      <c r="AZ6387" s="12"/>
      <c r="BA6387" s="12"/>
      <c r="BB6387" s="12"/>
      <c r="BC6387" s="12"/>
      <c r="BD6387" s="12"/>
      <c r="BE6387" s="12"/>
      <c r="BF6387" s="12"/>
      <c r="BG6387" s="12"/>
      <c r="BH6387" s="12"/>
      <c r="BI6387" s="12"/>
      <c r="BJ6387" s="13"/>
      <c r="BK6387" s="13"/>
      <c r="BL6387" s="13"/>
      <c r="BM6387" s="13"/>
      <c r="BN6387" s="13"/>
    </row>
    <row r="6388" spans="4:66" x14ac:dyDescent="0.25">
      <c r="D6388"/>
      <c r="E6388" s="10"/>
      <c r="F6388" s="10"/>
      <c r="G6388" s="10"/>
      <c r="H6388" s="10"/>
      <c r="I6388" s="10"/>
      <c r="J6388" s="10"/>
      <c r="K6388" s="11"/>
      <c r="L6388" s="11"/>
      <c r="M6388" s="12"/>
      <c r="N6388" s="12"/>
      <c r="O6388" s="12"/>
      <c r="P6388" s="12"/>
      <c r="Q6388" s="12"/>
      <c r="R6388" s="12"/>
      <c r="S6388" s="12"/>
      <c r="T6388" s="12"/>
      <c r="U6388" s="12"/>
      <c r="V6388" s="12"/>
      <c r="W6388" s="12"/>
      <c r="X6388" s="12"/>
      <c r="Y6388" s="12"/>
      <c r="Z6388" s="12"/>
      <c r="AA6388" s="12"/>
      <c r="AB6388" s="12"/>
      <c r="AC6388" s="12"/>
      <c r="AD6388" s="12"/>
      <c r="AE6388" s="12"/>
      <c r="AF6388" s="12"/>
      <c r="AG6388" s="12"/>
      <c r="AH6388" s="12"/>
      <c r="AI6388" s="12"/>
      <c r="AJ6388" s="12"/>
      <c r="AK6388" s="12"/>
      <c r="AL6388" s="12"/>
      <c r="AM6388" s="12"/>
      <c r="AN6388" s="12"/>
      <c r="AO6388" s="12"/>
      <c r="AP6388" s="12"/>
      <c r="AQ6388" s="12"/>
      <c r="AR6388" s="12"/>
      <c r="AS6388" s="12"/>
      <c r="AT6388" s="12"/>
      <c r="AU6388" s="12"/>
      <c r="AV6388" s="12"/>
      <c r="AW6388" s="12"/>
      <c r="AX6388" s="12"/>
      <c r="AY6388" s="12"/>
      <c r="AZ6388" s="12"/>
      <c r="BA6388" s="12"/>
      <c r="BB6388" s="12"/>
      <c r="BC6388" s="12"/>
      <c r="BD6388" s="12"/>
      <c r="BE6388" s="12"/>
      <c r="BF6388" s="12"/>
      <c r="BG6388" s="12"/>
      <c r="BH6388" s="12"/>
      <c r="BI6388" s="12"/>
      <c r="BJ6388" s="13"/>
      <c r="BK6388" s="13"/>
      <c r="BL6388" s="13"/>
      <c r="BM6388" s="13"/>
      <c r="BN6388" s="13"/>
    </row>
    <row r="6389" spans="4:66" x14ac:dyDescent="0.25">
      <c r="D6389"/>
      <c r="E6389" s="10"/>
      <c r="F6389" s="10"/>
      <c r="G6389" s="10"/>
      <c r="H6389" s="10"/>
      <c r="I6389" s="10"/>
      <c r="J6389" s="10"/>
      <c r="K6389" s="11"/>
      <c r="L6389" s="11"/>
      <c r="M6389" s="12"/>
      <c r="N6389" s="12"/>
      <c r="O6389" s="12"/>
      <c r="P6389" s="12"/>
      <c r="Q6389" s="12"/>
      <c r="R6389" s="12"/>
      <c r="S6389" s="12"/>
      <c r="T6389" s="12"/>
      <c r="U6389" s="12"/>
      <c r="V6389" s="12"/>
      <c r="W6389" s="12"/>
      <c r="X6389" s="12"/>
      <c r="Y6389" s="12"/>
      <c r="Z6389" s="12"/>
      <c r="AA6389" s="12"/>
      <c r="AB6389" s="12"/>
      <c r="AC6389" s="12"/>
      <c r="AD6389" s="12"/>
      <c r="AE6389" s="12"/>
      <c r="AF6389" s="12"/>
      <c r="AG6389" s="12"/>
      <c r="AH6389" s="12"/>
      <c r="AI6389" s="12"/>
      <c r="AJ6389" s="12"/>
      <c r="AK6389" s="12"/>
      <c r="AL6389" s="12"/>
      <c r="AM6389" s="12"/>
      <c r="AN6389" s="12"/>
      <c r="AO6389" s="12"/>
      <c r="AP6389" s="12"/>
      <c r="AQ6389" s="12"/>
      <c r="AR6389" s="12"/>
      <c r="AS6389" s="12"/>
      <c r="AT6389" s="12"/>
      <c r="AU6389" s="12"/>
      <c r="AV6389" s="12"/>
      <c r="AW6389" s="12"/>
      <c r="AX6389" s="12"/>
      <c r="AY6389" s="12"/>
      <c r="AZ6389" s="12"/>
      <c r="BA6389" s="12"/>
      <c r="BB6389" s="12"/>
      <c r="BC6389" s="12"/>
      <c r="BD6389" s="12"/>
      <c r="BE6389" s="12"/>
      <c r="BF6389" s="12"/>
      <c r="BG6389" s="12"/>
      <c r="BH6389" s="12"/>
      <c r="BI6389" s="12"/>
      <c r="BJ6389" s="13"/>
      <c r="BK6389" s="13"/>
      <c r="BL6389" s="13"/>
      <c r="BM6389" s="13"/>
      <c r="BN6389" s="13"/>
    </row>
    <row r="6390" spans="4:66" x14ac:dyDescent="0.25">
      <c r="D6390"/>
      <c r="E6390" s="10"/>
      <c r="F6390" s="10"/>
      <c r="G6390" s="10"/>
      <c r="H6390" s="10"/>
      <c r="I6390" s="10"/>
      <c r="J6390" s="10"/>
      <c r="K6390" s="11"/>
      <c r="L6390" s="11"/>
      <c r="M6390" s="12"/>
      <c r="N6390" s="12"/>
      <c r="O6390" s="12"/>
      <c r="P6390" s="12"/>
      <c r="Q6390" s="12"/>
      <c r="R6390" s="12"/>
      <c r="S6390" s="12"/>
      <c r="T6390" s="12"/>
      <c r="U6390" s="12"/>
      <c r="V6390" s="12"/>
      <c r="W6390" s="12"/>
      <c r="X6390" s="12"/>
      <c r="Y6390" s="12"/>
      <c r="Z6390" s="12"/>
      <c r="AA6390" s="12"/>
      <c r="AB6390" s="12"/>
      <c r="AC6390" s="12"/>
      <c r="AD6390" s="12"/>
      <c r="AE6390" s="12"/>
      <c r="AF6390" s="12"/>
      <c r="AG6390" s="12"/>
      <c r="AH6390" s="12"/>
      <c r="AI6390" s="12"/>
      <c r="AJ6390" s="12"/>
      <c r="AK6390" s="12"/>
      <c r="AL6390" s="12"/>
      <c r="AM6390" s="12"/>
      <c r="AN6390" s="12"/>
      <c r="AO6390" s="12"/>
      <c r="AP6390" s="12"/>
      <c r="AQ6390" s="12"/>
      <c r="AR6390" s="12"/>
      <c r="AS6390" s="12"/>
      <c r="AT6390" s="12"/>
      <c r="AU6390" s="12"/>
      <c r="AV6390" s="12"/>
      <c r="AW6390" s="12"/>
      <c r="AX6390" s="12"/>
      <c r="AY6390" s="12"/>
      <c r="AZ6390" s="12"/>
      <c r="BA6390" s="12"/>
      <c r="BB6390" s="12"/>
      <c r="BC6390" s="12"/>
      <c r="BD6390" s="12"/>
      <c r="BE6390" s="12"/>
      <c r="BF6390" s="12"/>
      <c r="BG6390" s="12"/>
      <c r="BH6390" s="12"/>
      <c r="BI6390" s="12"/>
      <c r="BJ6390" s="13"/>
      <c r="BK6390" s="13"/>
      <c r="BL6390" s="13"/>
      <c r="BM6390" s="13"/>
      <c r="BN6390" s="13"/>
    </row>
    <row r="6391" spans="4:66" x14ac:dyDescent="0.25">
      <c r="D6391"/>
      <c r="E6391" s="10"/>
      <c r="F6391" s="10"/>
      <c r="G6391" s="10"/>
      <c r="H6391" s="10"/>
      <c r="I6391" s="10"/>
      <c r="J6391" s="10"/>
      <c r="K6391" s="11"/>
      <c r="L6391" s="11"/>
      <c r="M6391" s="12"/>
      <c r="N6391" s="12"/>
      <c r="O6391" s="12"/>
      <c r="P6391" s="12"/>
      <c r="Q6391" s="12"/>
      <c r="R6391" s="12"/>
      <c r="S6391" s="12"/>
      <c r="T6391" s="12"/>
      <c r="U6391" s="12"/>
      <c r="V6391" s="12"/>
      <c r="W6391" s="12"/>
      <c r="X6391" s="12"/>
      <c r="Y6391" s="12"/>
      <c r="Z6391" s="12"/>
      <c r="AA6391" s="12"/>
      <c r="AB6391" s="12"/>
      <c r="AC6391" s="12"/>
      <c r="AD6391" s="12"/>
      <c r="AE6391" s="12"/>
      <c r="AF6391" s="12"/>
      <c r="AG6391" s="12"/>
      <c r="AH6391" s="12"/>
      <c r="AI6391" s="12"/>
      <c r="AJ6391" s="12"/>
      <c r="AK6391" s="12"/>
      <c r="AL6391" s="12"/>
      <c r="AM6391" s="12"/>
      <c r="AN6391" s="12"/>
      <c r="AO6391" s="12"/>
      <c r="AP6391" s="12"/>
      <c r="AQ6391" s="12"/>
      <c r="AR6391" s="12"/>
      <c r="AS6391" s="12"/>
      <c r="AT6391" s="12"/>
      <c r="AU6391" s="12"/>
      <c r="AV6391" s="12"/>
      <c r="AW6391" s="12"/>
      <c r="AX6391" s="12"/>
      <c r="AY6391" s="12"/>
      <c r="AZ6391" s="12"/>
      <c r="BA6391" s="12"/>
      <c r="BB6391" s="12"/>
      <c r="BC6391" s="12"/>
      <c r="BD6391" s="12"/>
      <c r="BE6391" s="12"/>
      <c r="BF6391" s="12"/>
      <c r="BG6391" s="12"/>
      <c r="BH6391" s="12"/>
      <c r="BI6391" s="12"/>
      <c r="BJ6391" s="13"/>
      <c r="BK6391" s="13"/>
      <c r="BL6391" s="13"/>
      <c r="BM6391" s="13"/>
      <c r="BN6391" s="13"/>
    </row>
    <row r="6392" spans="4:66" x14ac:dyDescent="0.25">
      <c r="D6392"/>
      <c r="E6392" s="10"/>
      <c r="F6392" s="10"/>
      <c r="G6392" s="10"/>
      <c r="H6392" s="10"/>
      <c r="I6392" s="10"/>
      <c r="J6392" s="10"/>
      <c r="K6392" s="11"/>
      <c r="L6392" s="11"/>
      <c r="M6392" s="12"/>
      <c r="N6392" s="12"/>
      <c r="O6392" s="12"/>
      <c r="P6392" s="12"/>
      <c r="Q6392" s="12"/>
      <c r="R6392" s="12"/>
      <c r="S6392" s="12"/>
      <c r="T6392" s="12"/>
      <c r="U6392" s="12"/>
      <c r="V6392" s="12"/>
      <c r="W6392" s="12"/>
      <c r="X6392" s="12"/>
      <c r="Y6392" s="12"/>
      <c r="Z6392" s="12"/>
      <c r="AA6392" s="12"/>
      <c r="AB6392" s="12"/>
      <c r="AC6392" s="12"/>
      <c r="AD6392" s="12"/>
      <c r="AE6392" s="12"/>
      <c r="AF6392" s="12"/>
      <c r="AG6392" s="12"/>
      <c r="AH6392" s="12"/>
      <c r="AI6392" s="12"/>
      <c r="AJ6392" s="12"/>
      <c r="AK6392" s="12"/>
      <c r="AL6392" s="12"/>
      <c r="AM6392" s="12"/>
      <c r="AN6392" s="12"/>
      <c r="AO6392" s="12"/>
      <c r="AP6392" s="12"/>
      <c r="AQ6392" s="12"/>
      <c r="AR6392" s="12"/>
      <c r="AS6392" s="12"/>
      <c r="AT6392" s="12"/>
      <c r="AU6392" s="12"/>
      <c r="AV6392" s="12"/>
      <c r="AW6392" s="12"/>
      <c r="AX6392" s="12"/>
      <c r="AY6392" s="12"/>
      <c r="AZ6392" s="12"/>
      <c r="BA6392" s="12"/>
      <c r="BB6392" s="12"/>
      <c r="BC6392" s="12"/>
      <c r="BD6392" s="12"/>
      <c r="BE6392" s="12"/>
      <c r="BF6392" s="12"/>
      <c r="BG6392" s="12"/>
      <c r="BH6392" s="12"/>
      <c r="BI6392" s="12"/>
      <c r="BJ6392" s="13"/>
      <c r="BK6392" s="13"/>
      <c r="BL6392" s="13"/>
      <c r="BM6392" s="13"/>
      <c r="BN6392" s="13"/>
    </row>
    <row r="6393" spans="4:66" x14ac:dyDescent="0.25">
      <c r="D6393"/>
      <c r="E6393" s="10"/>
      <c r="F6393" s="10"/>
      <c r="G6393" s="10"/>
      <c r="H6393" s="10"/>
      <c r="I6393" s="10"/>
      <c r="J6393" s="10"/>
      <c r="K6393" s="11"/>
      <c r="L6393" s="11"/>
      <c r="M6393" s="12"/>
      <c r="N6393" s="12"/>
      <c r="O6393" s="12"/>
      <c r="P6393" s="12"/>
      <c r="Q6393" s="12"/>
      <c r="R6393" s="12"/>
      <c r="S6393" s="12"/>
      <c r="T6393" s="12"/>
      <c r="U6393" s="12"/>
      <c r="V6393" s="12"/>
      <c r="W6393" s="12"/>
      <c r="X6393" s="12"/>
      <c r="Y6393" s="12"/>
      <c r="Z6393" s="12"/>
      <c r="AA6393" s="12"/>
      <c r="AB6393" s="12"/>
      <c r="AC6393" s="12"/>
      <c r="AD6393" s="12"/>
      <c r="AE6393" s="12"/>
      <c r="AF6393" s="12"/>
      <c r="AG6393" s="12"/>
      <c r="AH6393" s="12"/>
      <c r="AI6393" s="12"/>
      <c r="AJ6393" s="12"/>
      <c r="AK6393" s="12"/>
      <c r="AL6393" s="12"/>
      <c r="AM6393" s="12"/>
      <c r="AN6393" s="12"/>
      <c r="AO6393" s="12"/>
      <c r="AP6393" s="12"/>
      <c r="AQ6393" s="12"/>
      <c r="AR6393" s="12"/>
      <c r="AS6393" s="12"/>
      <c r="AT6393" s="12"/>
      <c r="AU6393" s="12"/>
      <c r="AV6393" s="12"/>
      <c r="AW6393" s="12"/>
      <c r="AX6393" s="12"/>
      <c r="AY6393" s="12"/>
      <c r="AZ6393" s="12"/>
      <c r="BA6393" s="12"/>
      <c r="BB6393" s="12"/>
      <c r="BC6393" s="12"/>
      <c r="BD6393" s="12"/>
      <c r="BE6393" s="12"/>
      <c r="BF6393" s="12"/>
      <c r="BG6393" s="12"/>
      <c r="BH6393" s="12"/>
      <c r="BI6393" s="12"/>
      <c r="BJ6393" s="13"/>
      <c r="BK6393" s="13"/>
      <c r="BL6393" s="13"/>
      <c r="BM6393" s="13"/>
      <c r="BN6393" s="13"/>
    </row>
    <row r="6394" spans="4:66" x14ac:dyDescent="0.25">
      <c r="D6394"/>
      <c r="E6394" s="10"/>
      <c r="F6394" s="10"/>
      <c r="G6394" s="10"/>
      <c r="H6394" s="10"/>
      <c r="I6394" s="10"/>
      <c r="J6394" s="10"/>
      <c r="K6394" s="11"/>
      <c r="L6394" s="11"/>
      <c r="M6394" s="12"/>
      <c r="N6394" s="12"/>
      <c r="O6394" s="12"/>
      <c r="P6394" s="12"/>
      <c r="Q6394" s="12"/>
      <c r="R6394" s="12"/>
      <c r="S6394" s="12"/>
      <c r="T6394" s="12"/>
      <c r="U6394" s="12"/>
      <c r="V6394" s="12"/>
      <c r="W6394" s="12"/>
      <c r="X6394" s="12"/>
      <c r="Y6394" s="12"/>
      <c r="Z6394" s="12"/>
      <c r="AA6394" s="12"/>
      <c r="AB6394" s="12"/>
      <c r="AC6394" s="12"/>
      <c r="AD6394" s="12"/>
      <c r="AE6394" s="12"/>
      <c r="AF6394" s="12"/>
      <c r="AG6394" s="12"/>
      <c r="AH6394" s="12"/>
      <c r="AI6394" s="12"/>
      <c r="AJ6394" s="12"/>
      <c r="AK6394" s="12"/>
      <c r="AL6394" s="12"/>
      <c r="AM6394" s="12"/>
      <c r="AN6394" s="12"/>
      <c r="AO6394" s="12"/>
      <c r="AP6394" s="12"/>
      <c r="AQ6394" s="12"/>
      <c r="AR6394" s="12"/>
      <c r="AS6394" s="12"/>
      <c r="AT6394" s="12"/>
      <c r="AU6394" s="12"/>
      <c r="AV6394" s="12"/>
      <c r="AW6394" s="12"/>
      <c r="AX6394" s="12"/>
      <c r="AY6394" s="12"/>
      <c r="AZ6394" s="12"/>
      <c r="BA6394" s="12"/>
      <c r="BB6394" s="12"/>
      <c r="BC6394" s="12"/>
      <c r="BD6394" s="12"/>
      <c r="BE6394" s="12"/>
      <c r="BF6394" s="12"/>
      <c r="BG6394" s="12"/>
      <c r="BH6394" s="12"/>
      <c r="BI6394" s="12"/>
      <c r="BJ6394" s="13"/>
      <c r="BK6394" s="13"/>
      <c r="BL6394" s="13"/>
      <c r="BM6394" s="13"/>
      <c r="BN6394" s="13"/>
    </row>
    <row r="6395" spans="4:66" x14ac:dyDescent="0.25">
      <c r="D6395"/>
      <c r="E6395" s="10"/>
      <c r="F6395" s="10"/>
      <c r="G6395" s="10"/>
      <c r="H6395" s="10"/>
      <c r="I6395" s="10"/>
      <c r="J6395" s="10"/>
      <c r="K6395" s="11"/>
      <c r="L6395" s="11"/>
      <c r="M6395" s="12"/>
      <c r="N6395" s="12"/>
      <c r="O6395" s="12"/>
      <c r="P6395" s="12"/>
      <c r="Q6395" s="12"/>
      <c r="R6395" s="12"/>
      <c r="S6395" s="12"/>
      <c r="T6395" s="12"/>
      <c r="U6395" s="12"/>
      <c r="V6395" s="12"/>
      <c r="W6395" s="12"/>
      <c r="X6395" s="12"/>
      <c r="Y6395" s="12"/>
      <c r="Z6395" s="12"/>
      <c r="AA6395" s="12"/>
      <c r="AB6395" s="12"/>
      <c r="AC6395" s="12"/>
      <c r="AD6395" s="12"/>
      <c r="AE6395" s="12"/>
      <c r="AF6395" s="12"/>
      <c r="AG6395" s="12"/>
      <c r="AH6395" s="12"/>
      <c r="AI6395" s="12"/>
      <c r="AJ6395" s="12"/>
      <c r="AK6395" s="12"/>
      <c r="AL6395" s="12"/>
      <c r="AM6395" s="12"/>
      <c r="AN6395" s="12"/>
      <c r="AO6395" s="12"/>
      <c r="AP6395" s="12"/>
      <c r="AQ6395" s="12"/>
      <c r="AR6395" s="12"/>
      <c r="AS6395" s="12"/>
      <c r="AT6395" s="12"/>
      <c r="AU6395" s="12"/>
      <c r="AV6395" s="12"/>
      <c r="AW6395" s="12"/>
      <c r="AX6395" s="12"/>
      <c r="AY6395" s="12"/>
      <c r="AZ6395" s="12"/>
      <c r="BA6395" s="12"/>
      <c r="BB6395" s="12"/>
      <c r="BC6395" s="12"/>
      <c r="BD6395" s="12"/>
      <c r="BE6395" s="12"/>
      <c r="BF6395" s="12"/>
      <c r="BG6395" s="12"/>
      <c r="BH6395" s="12"/>
      <c r="BI6395" s="12"/>
      <c r="BJ6395" s="13"/>
      <c r="BK6395" s="13"/>
      <c r="BL6395" s="13"/>
      <c r="BM6395" s="13"/>
      <c r="BN6395" s="13"/>
    </row>
    <row r="6396" spans="4:66" x14ac:dyDescent="0.25">
      <c r="D6396"/>
      <c r="E6396" s="10"/>
      <c r="F6396" s="10"/>
      <c r="G6396" s="10"/>
      <c r="H6396" s="10"/>
      <c r="I6396" s="10"/>
      <c r="J6396" s="10"/>
      <c r="K6396" s="11"/>
      <c r="L6396" s="11"/>
      <c r="M6396" s="12"/>
      <c r="N6396" s="12"/>
      <c r="O6396" s="12"/>
      <c r="P6396" s="12"/>
      <c r="Q6396" s="12"/>
      <c r="R6396" s="12"/>
      <c r="S6396" s="12"/>
      <c r="T6396" s="12"/>
      <c r="U6396" s="12"/>
      <c r="V6396" s="12"/>
      <c r="W6396" s="12"/>
      <c r="X6396" s="12"/>
      <c r="Y6396" s="12"/>
      <c r="Z6396" s="12"/>
      <c r="AA6396" s="12"/>
      <c r="AB6396" s="12"/>
      <c r="AC6396" s="12"/>
      <c r="AD6396" s="12"/>
      <c r="AE6396" s="12"/>
      <c r="AF6396" s="12"/>
      <c r="AG6396" s="12"/>
      <c r="AH6396" s="12"/>
      <c r="AI6396" s="12"/>
      <c r="AJ6396" s="12"/>
      <c r="AK6396" s="12"/>
      <c r="AL6396" s="12"/>
      <c r="AM6396" s="12"/>
      <c r="AN6396" s="12"/>
      <c r="AO6396" s="12"/>
      <c r="AP6396" s="12"/>
      <c r="AQ6396" s="12"/>
      <c r="AR6396" s="12"/>
      <c r="AS6396" s="12"/>
      <c r="AT6396" s="12"/>
      <c r="AU6396" s="12"/>
      <c r="AV6396" s="12"/>
      <c r="AW6396" s="12"/>
      <c r="AX6396" s="12"/>
      <c r="AY6396" s="12"/>
      <c r="AZ6396" s="12"/>
      <c r="BA6396" s="12"/>
      <c r="BB6396" s="12"/>
      <c r="BC6396" s="12"/>
      <c r="BD6396" s="12"/>
      <c r="BE6396" s="12"/>
      <c r="BF6396" s="12"/>
      <c r="BG6396" s="12"/>
      <c r="BH6396" s="12"/>
      <c r="BI6396" s="12"/>
      <c r="BJ6396" s="13"/>
      <c r="BK6396" s="13"/>
      <c r="BL6396" s="13"/>
      <c r="BM6396" s="13"/>
      <c r="BN6396" s="13"/>
    </row>
    <row r="6397" spans="4:66" x14ac:dyDescent="0.25">
      <c r="D6397"/>
      <c r="E6397" s="10"/>
      <c r="F6397" s="10"/>
      <c r="G6397" s="10"/>
      <c r="H6397" s="10"/>
      <c r="I6397" s="10"/>
      <c r="J6397" s="10"/>
      <c r="K6397" s="11"/>
      <c r="L6397" s="11"/>
      <c r="M6397" s="12"/>
      <c r="N6397" s="12"/>
      <c r="O6397" s="12"/>
      <c r="P6397" s="12"/>
      <c r="Q6397" s="12"/>
      <c r="R6397" s="12"/>
      <c r="S6397" s="12"/>
      <c r="T6397" s="12"/>
      <c r="U6397" s="12"/>
      <c r="V6397" s="12"/>
      <c r="W6397" s="12"/>
      <c r="X6397" s="12"/>
      <c r="Y6397" s="12"/>
      <c r="Z6397" s="12"/>
      <c r="AA6397" s="12"/>
      <c r="AB6397" s="12"/>
      <c r="AC6397" s="12"/>
      <c r="AD6397" s="12"/>
      <c r="AE6397" s="12"/>
      <c r="AF6397" s="12"/>
      <c r="AG6397" s="12"/>
      <c r="AH6397" s="12"/>
      <c r="AI6397" s="12"/>
      <c r="AJ6397" s="12"/>
      <c r="AK6397" s="12"/>
      <c r="AL6397" s="12"/>
      <c r="AM6397" s="12"/>
      <c r="AN6397" s="12"/>
      <c r="AO6397" s="12"/>
      <c r="AP6397" s="12"/>
      <c r="AQ6397" s="12"/>
      <c r="AR6397" s="12"/>
      <c r="AS6397" s="12"/>
      <c r="AT6397" s="12"/>
      <c r="AU6397" s="12"/>
      <c r="AV6397" s="12"/>
      <c r="AW6397" s="12"/>
      <c r="AX6397" s="12"/>
      <c r="AY6397" s="12"/>
      <c r="AZ6397" s="12"/>
      <c r="BA6397" s="12"/>
      <c r="BB6397" s="12"/>
      <c r="BC6397" s="12"/>
      <c r="BD6397" s="12"/>
      <c r="BE6397" s="12"/>
      <c r="BF6397" s="12"/>
      <c r="BG6397" s="12"/>
      <c r="BH6397" s="12"/>
      <c r="BI6397" s="12"/>
      <c r="BJ6397" s="13"/>
      <c r="BK6397" s="13"/>
      <c r="BL6397" s="13"/>
      <c r="BM6397" s="13"/>
      <c r="BN6397" s="13"/>
    </row>
    <row r="6398" spans="4:66" x14ac:dyDescent="0.25">
      <c r="D6398"/>
      <c r="E6398" s="10"/>
      <c r="F6398" s="10"/>
      <c r="G6398" s="10"/>
      <c r="H6398" s="10"/>
      <c r="I6398" s="10"/>
      <c r="J6398" s="10"/>
      <c r="K6398" s="11"/>
      <c r="L6398" s="11"/>
      <c r="M6398" s="12"/>
      <c r="N6398" s="12"/>
      <c r="O6398" s="12"/>
      <c r="P6398" s="12"/>
      <c r="Q6398" s="12"/>
      <c r="R6398" s="12"/>
      <c r="S6398" s="12"/>
      <c r="T6398" s="12"/>
      <c r="U6398" s="12"/>
      <c r="V6398" s="12"/>
      <c r="W6398" s="12"/>
      <c r="X6398" s="12"/>
      <c r="Y6398" s="12"/>
      <c r="Z6398" s="12"/>
      <c r="AA6398" s="12"/>
      <c r="AB6398" s="12"/>
      <c r="AC6398" s="12"/>
      <c r="AD6398" s="12"/>
      <c r="AE6398" s="12"/>
      <c r="AF6398" s="12"/>
      <c r="AG6398" s="12"/>
      <c r="AH6398" s="12"/>
      <c r="AI6398" s="12"/>
      <c r="AJ6398" s="12"/>
      <c r="AK6398" s="12"/>
      <c r="AL6398" s="12"/>
      <c r="AM6398" s="12"/>
      <c r="AN6398" s="12"/>
      <c r="AO6398" s="12"/>
      <c r="AP6398" s="12"/>
      <c r="AQ6398" s="12"/>
      <c r="AR6398" s="12"/>
      <c r="AS6398" s="12"/>
      <c r="AT6398" s="12"/>
      <c r="AU6398" s="12"/>
      <c r="AV6398" s="12"/>
      <c r="AW6398" s="12"/>
      <c r="AX6398" s="12"/>
      <c r="AY6398" s="12"/>
      <c r="AZ6398" s="12"/>
      <c r="BA6398" s="12"/>
      <c r="BB6398" s="12"/>
      <c r="BC6398" s="12"/>
      <c r="BD6398" s="12"/>
      <c r="BE6398" s="12"/>
      <c r="BF6398" s="12"/>
      <c r="BG6398" s="12"/>
      <c r="BH6398" s="12"/>
      <c r="BI6398" s="12"/>
      <c r="BJ6398" s="13"/>
      <c r="BK6398" s="13"/>
      <c r="BL6398" s="13"/>
      <c r="BM6398" s="13"/>
      <c r="BN6398" s="13"/>
    </row>
    <row r="6399" spans="4:66" x14ac:dyDescent="0.25">
      <c r="D6399"/>
      <c r="E6399" s="10"/>
      <c r="F6399" s="10"/>
      <c r="G6399" s="10"/>
      <c r="H6399" s="10"/>
      <c r="I6399" s="10"/>
      <c r="J6399" s="10"/>
      <c r="K6399" s="11"/>
      <c r="L6399" s="11"/>
      <c r="M6399" s="12"/>
      <c r="N6399" s="12"/>
      <c r="O6399" s="12"/>
      <c r="P6399" s="12"/>
      <c r="Q6399" s="12"/>
      <c r="R6399" s="12"/>
      <c r="S6399" s="12"/>
      <c r="T6399" s="12"/>
      <c r="U6399" s="12"/>
      <c r="V6399" s="12"/>
      <c r="W6399" s="12"/>
      <c r="X6399" s="12"/>
      <c r="Y6399" s="12"/>
      <c r="Z6399" s="12"/>
      <c r="AA6399" s="12"/>
      <c r="AB6399" s="12"/>
      <c r="AC6399" s="12"/>
      <c r="AD6399" s="12"/>
      <c r="AE6399" s="12"/>
      <c r="AF6399" s="12"/>
      <c r="AG6399" s="12"/>
      <c r="AH6399" s="12"/>
      <c r="AI6399" s="12"/>
      <c r="AJ6399" s="12"/>
      <c r="AK6399" s="12"/>
      <c r="AL6399" s="12"/>
      <c r="AM6399" s="12"/>
      <c r="AN6399" s="12"/>
      <c r="AO6399" s="12"/>
      <c r="AP6399" s="12"/>
      <c r="AQ6399" s="12"/>
      <c r="AR6399" s="12"/>
      <c r="AS6399" s="12"/>
      <c r="AT6399" s="12"/>
      <c r="AU6399" s="12"/>
      <c r="AV6399" s="12"/>
      <c r="AW6399" s="12"/>
      <c r="AX6399" s="12"/>
      <c r="AY6399" s="12"/>
      <c r="AZ6399" s="12"/>
      <c r="BA6399" s="12"/>
      <c r="BB6399" s="12"/>
      <c r="BC6399" s="12"/>
      <c r="BD6399" s="12"/>
      <c r="BE6399" s="12"/>
      <c r="BF6399" s="12"/>
      <c r="BG6399" s="12"/>
      <c r="BH6399" s="12"/>
      <c r="BI6399" s="12"/>
      <c r="BJ6399" s="13"/>
      <c r="BK6399" s="13"/>
      <c r="BL6399" s="13"/>
      <c r="BM6399" s="13"/>
      <c r="BN6399" s="13"/>
    </row>
    <row r="6400" spans="4:66" x14ac:dyDescent="0.25">
      <c r="D6400"/>
      <c r="E6400" s="10"/>
      <c r="F6400" s="10"/>
      <c r="G6400" s="10"/>
      <c r="H6400" s="10"/>
      <c r="I6400" s="10"/>
      <c r="J6400" s="10"/>
      <c r="K6400" s="11"/>
      <c r="L6400" s="11"/>
      <c r="M6400" s="12"/>
      <c r="N6400" s="12"/>
      <c r="O6400" s="12"/>
      <c r="P6400" s="12"/>
      <c r="Q6400" s="12"/>
      <c r="R6400" s="12"/>
      <c r="S6400" s="12"/>
      <c r="T6400" s="12"/>
      <c r="U6400" s="12"/>
      <c r="V6400" s="12"/>
      <c r="W6400" s="12"/>
      <c r="X6400" s="12"/>
      <c r="Y6400" s="12"/>
      <c r="Z6400" s="12"/>
      <c r="AA6400" s="12"/>
      <c r="AB6400" s="12"/>
      <c r="AC6400" s="12"/>
      <c r="AD6400" s="12"/>
      <c r="AE6400" s="12"/>
      <c r="AF6400" s="12"/>
      <c r="AG6400" s="12"/>
      <c r="AH6400" s="12"/>
      <c r="AI6400" s="12"/>
      <c r="AJ6400" s="12"/>
      <c r="AK6400" s="12"/>
      <c r="AL6400" s="12"/>
      <c r="AM6400" s="12"/>
      <c r="AN6400" s="12"/>
      <c r="AO6400" s="12"/>
      <c r="AP6400" s="12"/>
      <c r="AQ6400" s="12"/>
      <c r="AR6400" s="12"/>
      <c r="AS6400" s="12"/>
      <c r="AT6400" s="12"/>
      <c r="AU6400" s="12"/>
      <c r="AV6400" s="12"/>
      <c r="AW6400" s="12"/>
      <c r="AX6400" s="12"/>
      <c r="AY6400" s="12"/>
      <c r="AZ6400" s="12"/>
      <c r="BA6400" s="12"/>
      <c r="BB6400" s="12"/>
      <c r="BC6400" s="12"/>
      <c r="BD6400" s="12"/>
      <c r="BE6400" s="12"/>
      <c r="BF6400" s="12"/>
      <c r="BG6400" s="12"/>
      <c r="BH6400" s="12"/>
      <c r="BI6400" s="12"/>
      <c r="BJ6400" s="13"/>
      <c r="BK6400" s="13"/>
      <c r="BL6400" s="13"/>
      <c r="BM6400" s="13"/>
      <c r="BN6400" s="13"/>
    </row>
    <row r="6401" spans="4:66" x14ac:dyDescent="0.25">
      <c r="D6401"/>
      <c r="E6401" s="10"/>
      <c r="F6401" s="10"/>
      <c r="G6401" s="10"/>
      <c r="H6401" s="10"/>
      <c r="I6401" s="10"/>
      <c r="J6401" s="10"/>
      <c r="K6401" s="11"/>
      <c r="L6401" s="11"/>
      <c r="M6401" s="12"/>
      <c r="N6401" s="12"/>
      <c r="O6401" s="12"/>
      <c r="P6401" s="12"/>
      <c r="Q6401" s="12"/>
      <c r="R6401" s="12"/>
      <c r="S6401" s="12"/>
      <c r="T6401" s="12"/>
      <c r="U6401" s="12"/>
      <c r="V6401" s="12"/>
      <c r="W6401" s="12"/>
      <c r="X6401" s="12"/>
      <c r="Y6401" s="12"/>
      <c r="Z6401" s="12"/>
      <c r="AA6401" s="12"/>
      <c r="AB6401" s="12"/>
      <c r="AC6401" s="12"/>
      <c r="AD6401" s="12"/>
      <c r="AE6401" s="12"/>
      <c r="AF6401" s="12"/>
      <c r="AG6401" s="12"/>
      <c r="AH6401" s="12"/>
      <c r="AI6401" s="12"/>
      <c r="AJ6401" s="12"/>
      <c r="AK6401" s="12"/>
      <c r="AL6401" s="12"/>
      <c r="AM6401" s="12"/>
      <c r="AN6401" s="12"/>
      <c r="AO6401" s="12"/>
      <c r="AP6401" s="12"/>
      <c r="AQ6401" s="12"/>
      <c r="AR6401" s="12"/>
      <c r="AS6401" s="12"/>
      <c r="AT6401" s="12"/>
      <c r="AU6401" s="12"/>
      <c r="AV6401" s="12"/>
      <c r="AW6401" s="12"/>
      <c r="AX6401" s="12"/>
      <c r="AY6401" s="12"/>
      <c r="AZ6401" s="12"/>
      <c r="BA6401" s="12"/>
      <c r="BB6401" s="12"/>
      <c r="BC6401" s="12"/>
      <c r="BD6401" s="12"/>
      <c r="BE6401" s="12"/>
      <c r="BF6401" s="12"/>
      <c r="BG6401" s="12"/>
      <c r="BH6401" s="12"/>
      <c r="BI6401" s="12"/>
      <c r="BJ6401" s="13"/>
      <c r="BK6401" s="13"/>
      <c r="BL6401" s="13"/>
      <c r="BM6401" s="13"/>
      <c r="BN6401" s="13"/>
    </row>
    <row r="6402" spans="4:66" x14ac:dyDescent="0.25">
      <c r="D6402"/>
      <c r="E6402" s="10"/>
      <c r="F6402" s="10"/>
      <c r="G6402" s="10"/>
      <c r="H6402" s="10"/>
      <c r="I6402" s="10"/>
      <c r="J6402" s="10"/>
      <c r="K6402" s="11"/>
      <c r="L6402" s="11"/>
      <c r="M6402" s="12"/>
      <c r="N6402" s="12"/>
      <c r="O6402" s="12"/>
      <c r="P6402" s="12"/>
      <c r="Q6402" s="12"/>
      <c r="R6402" s="12"/>
      <c r="S6402" s="12"/>
      <c r="T6402" s="12"/>
      <c r="U6402" s="12"/>
      <c r="V6402" s="12"/>
      <c r="W6402" s="12"/>
      <c r="X6402" s="12"/>
      <c r="Y6402" s="12"/>
      <c r="Z6402" s="12"/>
      <c r="AA6402" s="12"/>
      <c r="AB6402" s="12"/>
      <c r="AC6402" s="12"/>
      <c r="AD6402" s="12"/>
      <c r="AE6402" s="12"/>
      <c r="AF6402" s="12"/>
      <c r="AG6402" s="12"/>
      <c r="AH6402" s="12"/>
      <c r="AI6402" s="12"/>
      <c r="AJ6402" s="12"/>
      <c r="AK6402" s="12"/>
      <c r="AL6402" s="12"/>
      <c r="AM6402" s="12"/>
      <c r="AN6402" s="12"/>
      <c r="AO6402" s="12"/>
      <c r="AP6402" s="12"/>
      <c r="AQ6402" s="12"/>
      <c r="AR6402" s="12"/>
      <c r="AS6402" s="12"/>
      <c r="AT6402" s="12"/>
      <c r="AU6402" s="12"/>
      <c r="AV6402" s="12"/>
      <c r="AW6402" s="12"/>
      <c r="AX6402" s="12"/>
      <c r="AY6402" s="12"/>
      <c r="AZ6402" s="12"/>
      <c r="BA6402" s="12"/>
      <c r="BB6402" s="12"/>
      <c r="BC6402" s="12"/>
      <c r="BD6402" s="12"/>
      <c r="BE6402" s="12"/>
      <c r="BF6402" s="12"/>
      <c r="BG6402" s="12"/>
      <c r="BH6402" s="12"/>
      <c r="BI6402" s="12"/>
      <c r="BJ6402" s="13"/>
      <c r="BK6402" s="13"/>
      <c r="BL6402" s="13"/>
      <c r="BM6402" s="13"/>
      <c r="BN6402" s="13"/>
    </row>
    <row r="6403" spans="4:66" x14ac:dyDescent="0.25">
      <c r="D6403"/>
      <c r="E6403" s="10"/>
      <c r="F6403" s="10"/>
      <c r="G6403" s="10"/>
      <c r="H6403" s="10"/>
      <c r="I6403" s="10"/>
      <c r="J6403" s="10"/>
      <c r="K6403" s="11"/>
      <c r="L6403" s="11"/>
      <c r="M6403" s="12"/>
      <c r="N6403" s="12"/>
      <c r="O6403" s="12"/>
      <c r="P6403" s="12"/>
      <c r="Q6403" s="12"/>
      <c r="R6403" s="12"/>
      <c r="S6403" s="12"/>
      <c r="T6403" s="12"/>
      <c r="U6403" s="12"/>
      <c r="V6403" s="12"/>
      <c r="W6403" s="12"/>
      <c r="X6403" s="12"/>
      <c r="Y6403" s="12"/>
      <c r="Z6403" s="12"/>
      <c r="AA6403" s="12"/>
      <c r="AB6403" s="12"/>
      <c r="AC6403" s="12"/>
      <c r="AD6403" s="12"/>
      <c r="AE6403" s="12"/>
      <c r="AF6403" s="12"/>
      <c r="AG6403" s="12"/>
      <c r="AH6403" s="12"/>
      <c r="AI6403" s="12"/>
      <c r="AJ6403" s="12"/>
      <c r="AK6403" s="12"/>
      <c r="AL6403" s="12"/>
      <c r="AM6403" s="12"/>
      <c r="AN6403" s="12"/>
      <c r="AO6403" s="12"/>
      <c r="AP6403" s="12"/>
      <c r="AQ6403" s="12"/>
      <c r="AR6403" s="12"/>
      <c r="AS6403" s="12"/>
      <c r="AT6403" s="12"/>
      <c r="AU6403" s="12"/>
      <c r="AV6403" s="12"/>
      <c r="AW6403" s="12"/>
      <c r="AX6403" s="12"/>
      <c r="AY6403" s="12"/>
      <c r="AZ6403" s="12"/>
      <c r="BA6403" s="12"/>
      <c r="BB6403" s="12"/>
      <c r="BC6403" s="12"/>
      <c r="BD6403" s="12"/>
      <c r="BE6403" s="12"/>
      <c r="BF6403" s="12"/>
      <c r="BG6403" s="12"/>
      <c r="BH6403" s="12"/>
      <c r="BI6403" s="12"/>
      <c r="BJ6403" s="13"/>
      <c r="BK6403" s="13"/>
      <c r="BL6403" s="13"/>
      <c r="BM6403" s="13"/>
      <c r="BN6403" s="13"/>
    </row>
    <row r="6404" spans="4:66" x14ac:dyDescent="0.25">
      <c r="D6404"/>
      <c r="E6404" s="10"/>
      <c r="F6404" s="10"/>
      <c r="G6404" s="10"/>
      <c r="H6404" s="10"/>
      <c r="I6404" s="10"/>
      <c r="J6404" s="10"/>
      <c r="K6404" s="11"/>
      <c r="L6404" s="11"/>
      <c r="M6404" s="12"/>
      <c r="N6404" s="12"/>
      <c r="O6404" s="12"/>
      <c r="P6404" s="12"/>
      <c r="Q6404" s="12"/>
      <c r="R6404" s="12"/>
      <c r="S6404" s="12"/>
      <c r="T6404" s="12"/>
      <c r="U6404" s="12"/>
      <c r="V6404" s="12"/>
      <c r="W6404" s="12"/>
      <c r="X6404" s="12"/>
      <c r="Y6404" s="12"/>
      <c r="Z6404" s="12"/>
      <c r="AA6404" s="12"/>
      <c r="AB6404" s="12"/>
      <c r="AC6404" s="12"/>
      <c r="AD6404" s="12"/>
      <c r="AE6404" s="12"/>
      <c r="AF6404" s="12"/>
      <c r="AG6404" s="12"/>
      <c r="AH6404" s="12"/>
      <c r="AI6404" s="12"/>
      <c r="AJ6404" s="12"/>
      <c r="AK6404" s="12"/>
      <c r="AL6404" s="12"/>
      <c r="AM6404" s="12"/>
      <c r="AN6404" s="12"/>
      <c r="AO6404" s="12"/>
      <c r="AP6404" s="12"/>
      <c r="AQ6404" s="12"/>
      <c r="AR6404" s="12"/>
      <c r="AS6404" s="12"/>
      <c r="AT6404" s="12"/>
      <c r="AU6404" s="12"/>
      <c r="AV6404" s="12"/>
      <c r="AW6404" s="12"/>
      <c r="AX6404" s="12"/>
      <c r="AY6404" s="12"/>
      <c r="AZ6404" s="12"/>
      <c r="BA6404" s="12"/>
      <c r="BB6404" s="12"/>
      <c r="BC6404" s="12"/>
      <c r="BD6404" s="12"/>
      <c r="BE6404" s="12"/>
      <c r="BF6404" s="12"/>
      <c r="BG6404" s="12"/>
      <c r="BH6404" s="12"/>
      <c r="BI6404" s="12"/>
      <c r="BJ6404" s="13"/>
      <c r="BK6404" s="13"/>
      <c r="BL6404" s="13"/>
      <c r="BM6404" s="13"/>
      <c r="BN6404" s="13"/>
    </row>
    <row r="6405" spans="4:66" s="14" customFormat="1" x14ac:dyDescent="0.25">
      <c r="K6405" s="16"/>
      <c r="L6405" s="16"/>
      <c r="M6405" s="17"/>
      <c r="N6405" s="17"/>
      <c r="O6405" s="17"/>
      <c r="P6405" s="17"/>
      <c r="Q6405" s="17"/>
      <c r="R6405" s="17"/>
      <c r="S6405" s="17"/>
      <c r="T6405" s="17"/>
      <c r="U6405" s="17"/>
      <c r="V6405" s="17"/>
      <c r="W6405" s="17"/>
      <c r="X6405" s="17"/>
      <c r="Y6405" s="17"/>
      <c r="Z6405" s="17"/>
      <c r="AA6405" s="17"/>
      <c r="AB6405" s="17"/>
      <c r="AC6405" s="17"/>
      <c r="AD6405" s="17"/>
      <c r="AE6405" s="17"/>
      <c r="AF6405" s="17"/>
      <c r="AG6405" s="17"/>
      <c r="AH6405" s="17"/>
      <c r="AI6405" s="17"/>
      <c r="AJ6405" s="17"/>
      <c r="AK6405" s="17"/>
      <c r="AL6405" s="17"/>
      <c r="AM6405" s="17"/>
      <c r="AN6405" s="17"/>
      <c r="AO6405" s="17"/>
      <c r="AP6405" s="17"/>
      <c r="AQ6405" s="17"/>
      <c r="AR6405" s="17"/>
      <c r="AS6405" s="17"/>
      <c r="AT6405" s="17"/>
      <c r="AU6405" s="17"/>
      <c r="AV6405" s="17"/>
      <c r="AW6405" s="17"/>
      <c r="AX6405" s="17"/>
      <c r="AY6405" s="17"/>
      <c r="AZ6405" s="17"/>
      <c r="BA6405" s="17"/>
      <c r="BB6405" s="17"/>
      <c r="BC6405" s="17"/>
      <c r="BD6405" s="17"/>
      <c r="BE6405" s="17"/>
      <c r="BF6405" s="17"/>
      <c r="BG6405" s="17"/>
      <c r="BH6405" s="17"/>
      <c r="BI6405" s="17"/>
      <c r="BJ6405" s="18"/>
      <c r="BK6405" s="18"/>
      <c r="BL6405" s="18"/>
      <c r="BM6405" s="18"/>
      <c r="BN6405" s="18"/>
    </row>
    <row r="6406" spans="4:66" x14ac:dyDescent="0.25">
      <c r="D6406" s="7"/>
      <c r="E6406" s="10"/>
      <c r="F6406" s="10"/>
      <c r="G6406" s="10"/>
      <c r="H6406" s="10"/>
      <c r="I6406" s="10"/>
      <c r="J6406" s="10"/>
      <c r="K6406" s="11"/>
      <c r="L6406" s="11"/>
      <c r="M6406" s="12"/>
      <c r="N6406" s="12"/>
      <c r="O6406" s="12"/>
      <c r="P6406" s="12"/>
      <c r="Q6406" s="12"/>
      <c r="R6406" s="12"/>
      <c r="S6406" s="12"/>
      <c r="T6406" s="12"/>
      <c r="U6406" s="12"/>
      <c r="V6406" s="12"/>
      <c r="W6406" s="12"/>
      <c r="X6406" s="12"/>
      <c r="Y6406" s="12"/>
      <c r="Z6406" s="12"/>
      <c r="AA6406" s="12"/>
      <c r="AB6406" s="12"/>
      <c r="AC6406" s="12"/>
      <c r="AD6406" s="12"/>
      <c r="AE6406" s="12"/>
      <c r="AF6406" s="12"/>
      <c r="AG6406" s="12"/>
      <c r="AH6406" s="12"/>
      <c r="AI6406" s="12"/>
      <c r="AJ6406" s="12"/>
      <c r="AK6406" s="12"/>
      <c r="AL6406" s="12"/>
      <c r="AM6406" s="12"/>
      <c r="AN6406" s="12"/>
      <c r="AO6406" s="12"/>
      <c r="AP6406" s="12"/>
      <c r="AQ6406" s="12"/>
      <c r="AR6406" s="12"/>
      <c r="AS6406" s="12"/>
      <c r="AT6406" s="12"/>
      <c r="AU6406" s="12"/>
      <c r="AV6406" s="12"/>
      <c r="AW6406" s="12"/>
      <c r="AX6406" s="12"/>
      <c r="AY6406" s="12"/>
      <c r="AZ6406" s="12"/>
      <c r="BA6406" s="12"/>
      <c r="BB6406" s="12"/>
      <c r="BC6406" s="12"/>
      <c r="BD6406" s="12"/>
      <c r="BE6406" s="12"/>
      <c r="BF6406" s="12"/>
      <c r="BG6406" s="12"/>
      <c r="BH6406" s="12"/>
      <c r="BI6406" s="12"/>
      <c r="BJ6406" s="13"/>
      <c r="BK6406" s="13"/>
      <c r="BL6406" s="13"/>
      <c r="BM6406" s="13"/>
      <c r="BN6406" s="13"/>
    </row>
    <row r="6407" spans="4:66" x14ac:dyDescent="0.25">
      <c r="D6407" s="7"/>
      <c r="E6407" s="10"/>
      <c r="F6407" s="10"/>
      <c r="G6407" s="10"/>
      <c r="H6407" s="10"/>
      <c r="I6407" s="10"/>
      <c r="J6407" s="10"/>
      <c r="K6407" s="11"/>
      <c r="L6407" s="11"/>
      <c r="M6407" s="12"/>
      <c r="N6407" s="12"/>
      <c r="O6407" s="12"/>
      <c r="P6407" s="12"/>
      <c r="Q6407" s="12"/>
      <c r="R6407" s="12"/>
      <c r="S6407" s="12"/>
      <c r="T6407" s="12"/>
      <c r="U6407" s="12"/>
      <c r="V6407" s="12"/>
      <c r="W6407" s="12"/>
      <c r="X6407" s="12"/>
      <c r="Y6407" s="12"/>
      <c r="Z6407" s="12"/>
      <c r="AA6407" s="12"/>
      <c r="AB6407" s="12"/>
      <c r="AC6407" s="12"/>
      <c r="AD6407" s="12"/>
      <c r="AE6407" s="12"/>
      <c r="AF6407" s="12"/>
      <c r="AG6407" s="12"/>
      <c r="AH6407" s="12"/>
      <c r="AI6407" s="12"/>
      <c r="AJ6407" s="12"/>
      <c r="AK6407" s="12"/>
      <c r="AL6407" s="12"/>
      <c r="AM6407" s="12"/>
      <c r="AN6407" s="12"/>
      <c r="AO6407" s="12"/>
      <c r="AP6407" s="12"/>
      <c r="AQ6407" s="12"/>
      <c r="AR6407" s="12"/>
      <c r="AS6407" s="12"/>
      <c r="AT6407" s="12"/>
      <c r="AU6407" s="12"/>
      <c r="AV6407" s="12"/>
      <c r="AW6407" s="12"/>
      <c r="AX6407" s="12"/>
      <c r="AY6407" s="12"/>
      <c r="AZ6407" s="12"/>
      <c r="BA6407" s="12"/>
      <c r="BB6407" s="12"/>
      <c r="BC6407" s="12"/>
      <c r="BD6407" s="12"/>
      <c r="BE6407" s="12"/>
      <c r="BF6407" s="12"/>
      <c r="BG6407" s="12"/>
      <c r="BH6407" s="12"/>
      <c r="BI6407" s="12"/>
      <c r="BJ6407" s="13"/>
      <c r="BK6407" s="13"/>
      <c r="BL6407" s="13"/>
      <c r="BM6407" s="13"/>
      <c r="BN6407" s="13"/>
    </row>
    <row r="6408" spans="4:66" x14ac:dyDescent="0.25">
      <c r="D6408" s="7"/>
      <c r="E6408" s="10"/>
      <c r="F6408" s="10"/>
      <c r="G6408" s="10"/>
      <c r="H6408" s="10"/>
      <c r="I6408" s="10"/>
      <c r="J6408" s="10"/>
      <c r="K6408" s="11"/>
      <c r="L6408" s="11"/>
      <c r="M6408" s="12"/>
      <c r="N6408" s="12"/>
      <c r="O6408" s="12"/>
      <c r="P6408" s="12"/>
      <c r="Q6408" s="12"/>
      <c r="R6408" s="12"/>
      <c r="S6408" s="12"/>
      <c r="T6408" s="12"/>
      <c r="U6408" s="12"/>
      <c r="V6408" s="12"/>
      <c r="W6408" s="12"/>
      <c r="X6408" s="12"/>
      <c r="Y6408" s="12"/>
      <c r="Z6408" s="12"/>
      <c r="AA6408" s="12"/>
      <c r="AB6408" s="12"/>
      <c r="AC6408" s="12"/>
      <c r="AD6408" s="12"/>
      <c r="AE6408" s="12"/>
      <c r="AF6408" s="12"/>
      <c r="AG6408" s="12"/>
      <c r="AH6408" s="12"/>
      <c r="AI6408" s="12"/>
      <c r="AJ6408" s="12"/>
      <c r="AK6408" s="12"/>
      <c r="AL6408" s="12"/>
      <c r="AM6408" s="12"/>
      <c r="AN6408" s="12"/>
      <c r="AO6408" s="12"/>
      <c r="AP6408" s="12"/>
      <c r="AQ6408" s="12"/>
      <c r="AR6408" s="12"/>
      <c r="AS6408" s="12"/>
      <c r="AT6408" s="12"/>
      <c r="AU6408" s="12"/>
      <c r="AV6408" s="12"/>
      <c r="AW6408" s="12"/>
      <c r="AX6408" s="12"/>
      <c r="AY6408" s="12"/>
      <c r="AZ6408" s="12"/>
      <c r="BA6408" s="12"/>
      <c r="BB6408" s="12"/>
      <c r="BC6408" s="12"/>
      <c r="BD6408" s="12"/>
      <c r="BE6408" s="12"/>
      <c r="BF6408" s="12"/>
      <c r="BG6408" s="12"/>
      <c r="BH6408" s="12"/>
      <c r="BI6408" s="12"/>
      <c r="BJ6408" s="13"/>
      <c r="BK6408" s="13"/>
      <c r="BL6408" s="13"/>
      <c r="BM6408" s="13"/>
      <c r="BN6408" s="13"/>
    </row>
    <row r="6409" spans="4:66" x14ac:dyDescent="0.25">
      <c r="D6409" s="7"/>
      <c r="E6409" s="10"/>
      <c r="F6409" s="10"/>
      <c r="G6409" s="10"/>
      <c r="H6409" s="10"/>
      <c r="I6409" s="10"/>
      <c r="J6409" s="10"/>
      <c r="K6409" s="11"/>
      <c r="L6409" s="11"/>
      <c r="M6409" s="12"/>
      <c r="N6409" s="12"/>
      <c r="O6409" s="12"/>
      <c r="P6409" s="12"/>
      <c r="Q6409" s="12"/>
      <c r="R6409" s="12"/>
      <c r="S6409" s="12"/>
      <c r="T6409" s="12"/>
      <c r="U6409" s="12"/>
      <c r="V6409" s="12"/>
      <c r="W6409" s="12"/>
      <c r="X6409" s="12"/>
      <c r="Y6409" s="12"/>
      <c r="Z6409" s="12"/>
      <c r="AA6409" s="12"/>
      <c r="AB6409" s="12"/>
      <c r="AC6409" s="12"/>
      <c r="AD6409" s="12"/>
      <c r="AE6409" s="12"/>
      <c r="AF6409" s="12"/>
      <c r="AG6409" s="12"/>
      <c r="AH6409" s="12"/>
      <c r="AI6409" s="12"/>
      <c r="AJ6409" s="12"/>
      <c r="AK6409" s="12"/>
      <c r="AL6409" s="12"/>
      <c r="AM6409" s="12"/>
      <c r="AN6409" s="12"/>
      <c r="AO6409" s="12"/>
      <c r="AP6409" s="12"/>
      <c r="AQ6409" s="12"/>
      <c r="AR6409" s="12"/>
      <c r="AS6409" s="12"/>
      <c r="AT6409" s="12"/>
      <c r="AU6409" s="12"/>
      <c r="AV6409" s="12"/>
      <c r="AW6409" s="12"/>
      <c r="AX6409" s="12"/>
      <c r="AY6409" s="12"/>
      <c r="AZ6409" s="12"/>
      <c r="BA6409" s="12"/>
      <c r="BB6409" s="12"/>
      <c r="BC6409" s="12"/>
      <c r="BD6409" s="12"/>
      <c r="BE6409" s="12"/>
      <c r="BF6409" s="12"/>
      <c r="BG6409" s="12"/>
      <c r="BH6409" s="12"/>
      <c r="BI6409" s="12"/>
      <c r="BJ6409" s="13"/>
      <c r="BK6409" s="13"/>
      <c r="BL6409" s="13"/>
      <c r="BM6409" s="13"/>
      <c r="BN6409" s="13"/>
    </row>
    <row r="6410" spans="4:66" x14ac:dyDescent="0.25">
      <c r="D6410" s="7"/>
      <c r="E6410" s="10"/>
      <c r="F6410" s="10"/>
      <c r="G6410" s="10"/>
      <c r="H6410" s="10"/>
      <c r="I6410" s="10"/>
      <c r="J6410" s="10"/>
      <c r="K6410" s="11"/>
      <c r="L6410" s="11"/>
      <c r="M6410" s="12"/>
      <c r="N6410" s="12"/>
      <c r="O6410" s="12"/>
      <c r="P6410" s="12"/>
      <c r="Q6410" s="12"/>
      <c r="R6410" s="12"/>
      <c r="S6410" s="12"/>
      <c r="T6410" s="12"/>
      <c r="U6410" s="12"/>
      <c r="V6410" s="12"/>
      <c r="W6410" s="12"/>
      <c r="X6410" s="12"/>
      <c r="Y6410" s="12"/>
      <c r="Z6410" s="12"/>
      <c r="AA6410" s="12"/>
      <c r="AB6410" s="12"/>
      <c r="AC6410" s="12"/>
      <c r="AD6410" s="12"/>
      <c r="AE6410" s="12"/>
      <c r="AF6410" s="12"/>
      <c r="AG6410" s="12"/>
      <c r="AH6410" s="12"/>
      <c r="AI6410" s="12"/>
      <c r="AJ6410" s="12"/>
      <c r="AK6410" s="12"/>
      <c r="AL6410" s="12"/>
      <c r="AM6410" s="12"/>
      <c r="AN6410" s="12"/>
      <c r="AO6410" s="12"/>
      <c r="AP6410" s="12"/>
      <c r="AQ6410" s="12"/>
      <c r="AR6410" s="12"/>
      <c r="AS6410" s="12"/>
      <c r="AT6410" s="12"/>
      <c r="AU6410" s="12"/>
      <c r="AV6410" s="12"/>
      <c r="AW6410" s="12"/>
      <c r="AX6410" s="12"/>
      <c r="AY6410" s="12"/>
      <c r="AZ6410" s="12"/>
      <c r="BA6410" s="12"/>
      <c r="BB6410" s="12"/>
      <c r="BC6410" s="12"/>
      <c r="BD6410" s="12"/>
      <c r="BE6410" s="12"/>
      <c r="BF6410" s="12"/>
      <c r="BG6410" s="12"/>
      <c r="BH6410" s="12"/>
      <c r="BI6410" s="12"/>
      <c r="BJ6410" s="13"/>
      <c r="BK6410" s="13"/>
      <c r="BL6410" s="13"/>
      <c r="BM6410" s="13"/>
      <c r="BN6410" s="13"/>
    </row>
    <row r="6411" spans="4:66" x14ac:dyDescent="0.25">
      <c r="D6411" s="7"/>
      <c r="E6411" s="10"/>
      <c r="F6411" s="10"/>
      <c r="G6411" s="10"/>
      <c r="H6411" s="10"/>
      <c r="I6411" s="10"/>
      <c r="J6411" s="10"/>
      <c r="K6411" s="11"/>
      <c r="L6411" s="11"/>
      <c r="M6411" s="12"/>
      <c r="N6411" s="12"/>
      <c r="O6411" s="12"/>
      <c r="P6411" s="12"/>
      <c r="Q6411" s="12"/>
      <c r="R6411" s="12"/>
      <c r="S6411" s="12"/>
      <c r="T6411" s="12"/>
      <c r="U6411" s="12"/>
      <c r="V6411" s="12"/>
      <c r="W6411" s="12"/>
      <c r="X6411" s="12"/>
      <c r="Y6411" s="12"/>
      <c r="Z6411" s="12"/>
      <c r="AA6411" s="12"/>
      <c r="AB6411" s="12"/>
      <c r="AC6411" s="12"/>
      <c r="AD6411" s="12"/>
      <c r="AE6411" s="12"/>
      <c r="AF6411" s="12"/>
      <c r="AG6411" s="12"/>
      <c r="AH6411" s="12"/>
      <c r="AI6411" s="12"/>
      <c r="AJ6411" s="12"/>
      <c r="AK6411" s="12"/>
      <c r="AL6411" s="12"/>
      <c r="AM6411" s="12"/>
      <c r="AN6411" s="12"/>
      <c r="AO6411" s="12"/>
      <c r="AP6411" s="12"/>
      <c r="AQ6411" s="12"/>
      <c r="AR6411" s="12"/>
      <c r="AS6411" s="12"/>
      <c r="AT6411" s="12"/>
      <c r="AU6411" s="12"/>
      <c r="AV6411" s="12"/>
      <c r="AW6411" s="12"/>
      <c r="AX6411" s="12"/>
      <c r="AY6411" s="12"/>
      <c r="AZ6411" s="12"/>
      <c r="BA6411" s="12"/>
      <c r="BB6411" s="12"/>
      <c r="BC6411" s="12"/>
      <c r="BD6411" s="12"/>
      <c r="BE6411" s="12"/>
      <c r="BF6411" s="12"/>
      <c r="BG6411" s="12"/>
      <c r="BH6411" s="12"/>
      <c r="BI6411" s="12"/>
      <c r="BJ6411" s="13"/>
      <c r="BK6411" s="13"/>
      <c r="BL6411" s="13"/>
      <c r="BM6411" s="13"/>
      <c r="BN6411" s="13"/>
    </row>
    <row r="6412" spans="4:66" x14ac:dyDescent="0.25">
      <c r="D6412" s="7"/>
      <c r="E6412" s="10"/>
      <c r="F6412" s="10"/>
      <c r="G6412" s="10"/>
      <c r="H6412" s="10"/>
      <c r="I6412" s="10"/>
      <c r="J6412" s="10"/>
      <c r="K6412" s="11"/>
      <c r="L6412" s="11"/>
      <c r="M6412" s="12"/>
      <c r="N6412" s="12"/>
      <c r="O6412" s="12"/>
      <c r="P6412" s="12"/>
      <c r="Q6412" s="12"/>
      <c r="R6412" s="12"/>
      <c r="S6412" s="12"/>
      <c r="T6412" s="12"/>
      <c r="U6412" s="12"/>
      <c r="V6412" s="12"/>
      <c r="W6412" s="12"/>
      <c r="X6412" s="12"/>
      <c r="Y6412" s="12"/>
      <c r="Z6412" s="12"/>
      <c r="AA6412" s="12"/>
      <c r="AB6412" s="12"/>
      <c r="AC6412" s="12"/>
      <c r="AD6412" s="12"/>
      <c r="AE6412" s="12"/>
      <c r="AF6412" s="12"/>
      <c r="AG6412" s="12"/>
      <c r="AH6412" s="12"/>
      <c r="AI6412" s="12"/>
      <c r="AJ6412" s="12"/>
      <c r="AK6412" s="12"/>
      <c r="AL6412" s="12"/>
      <c r="AM6412" s="12"/>
      <c r="AN6412" s="12"/>
      <c r="AO6412" s="12"/>
      <c r="AP6412" s="12"/>
      <c r="AQ6412" s="12"/>
      <c r="AR6412" s="12"/>
      <c r="AS6412" s="12"/>
      <c r="AT6412" s="12"/>
      <c r="AU6412" s="12"/>
      <c r="AV6412" s="12"/>
      <c r="AW6412" s="12"/>
      <c r="AX6412" s="12"/>
      <c r="AY6412" s="12"/>
      <c r="AZ6412" s="12"/>
      <c r="BA6412" s="12"/>
      <c r="BB6412" s="12"/>
      <c r="BC6412" s="12"/>
      <c r="BD6412" s="12"/>
      <c r="BE6412" s="12"/>
      <c r="BF6412" s="12"/>
      <c r="BG6412" s="12"/>
      <c r="BH6412" s="12"/>
      <c r="BI6412" s="12"/>
      <c r="BJ6412" s="13"/>
      <c r="BK6412" s="13"/>
      <c r="BL6412" s="13"/>
      <c r="BM6412" s="13"/>
      <c r="BN6412" s="13"/>
    </row>
    <row r="6413" spans="4:66" x14ac:dyDescent="0.25">
      <c r="D6413" s="7"/>
      <c r="E6413" s="10"/>
      <c r="F6413" s="10"/>
      <c r="G6413" s="10"/>
      <c r="H6413" s="10"/>
      <c r="I6413" s="10"/>
      <c r="J6413" s="10"/>
      <c r="K6413" s="11"/>
      <c r="L6413" s="11"/>
      <c r="M6413" s="12"/>
      <c r="N6413" s="12"/>
      <c r="O6413" s="12"/>
      <c r="P6413" s="12"/>
      <c r="Q6413" s="12"/>
      <c r="R6413" s="12"/>
      <c r="S6413" s="12"/>
      <c r="T6413" s="12"/>
      <c r="U6413" s="12"/>
      <c r="V6413" s="12"/>
      <c r="W6413" s="12"/>
      <c r="X6413" s="12"/>
      <c r="Y6413" s="12"/>
      <c r="Z6413" s="12"/>
      <c r="AA6413" s="12"/>
      <c r="AB6413" s="12"/>
      <c r="AC6413" s="12"/>
      <c r="AD6413" s="12"/>
      <c r="AE6413" s="12"/>
      <c r="AF6413" s="12"/>
      <c r="AG6413" s="12"/>
      <c r="AH6413" s="12"/>
      <c r="AI6413" s="12"/>
      <c r="AJ6413" s="12"/>
      <c r="AK6413" s="12"/>
      <c r="AL6413" s="12"/>
      <c r="AM6413" s="12"/>
      <c r="AN6413" s="12"/>
      <c r="AO6413" s="12"/>
      <c r="AP6413" s="12"/>
      <c r="AQ6413" s="12"/>
      <c r="AR6413" s="12"/>
      <c r="AS6413" s="12"/>
      <c r="AT6413" s="12"/>
      <c r="AU6413" s="12"/>
      <c r="AV6413" s="12"/>
      <c r="AW6413" s="12"/>
      <c r="AX6413" s="12"/>
      <c r="AY6413" s="12"/>
      <c r="AZ6413" s="12"/>
      <c r="BA6413" s="12"/>
      <c r="BB6413" s="12"/>
      <c r="BC6413" s="12"/>
      <c r="BD6413" s="12"/>
      <c r="BE6413" s="12"/>
      <c r="BF6413" s="12"/>
      <c r="BG6413" s="12"/>
      <c r="BH6413" s="12"/>
      <c r="BI6413" s="12"/>
      <c r="BJ6413" s="13"/>
      <c r="BK6413" s="13"/>
      <c r="BL6413" s="13"/>
      <c r="BM6413" s="13"/>
      <c r="BN6413" s="13"/>
    </row>
    <row r="6414" spans="4:66" x14ac:dyDescent="0.25">
      <c r="D6414" s="7"/>
      <c r="E6414" s="10"/>
      <c r="F6414" s="10"/>
      <c r="G6414" s="10"/>
      <c r="H6414" s="10"/>
      <c r="I6414" s="10"/>
      <c r="J6414" s="10"/>
      <c r="K6414" s="11"/>
      <c r="L6414" s="11"/>
      <c r="M6414" s="12"/>
      <c r="N6414" s="12"/>
      <c r="O6414" s="12"/>
      <c r="P6414" s="12"/>
      <c r="Q6414" s="12"/>
      <c r="R6414" s="12"/>
      <c r="S6414" s="12"/>
      <c r="T6414" s="12"/>
      <c r="U6414" s="12"/>
      <c r="V6414" s="12"/>
      <c r="W6414" s="12"/>
      <c r="X6414" s="12"/>
      <c r="Y6414" s="12"/>
      <c r="Z6414" s="12"/>
      <c r="AA6414" s="12"/>
      <c r="AB6414" s="12"/>
      <c r="AC6414" s="12"/>
      <c r="AD6414" s="12"/>
      <c r="AE6414" s="12"/>
      <c r="AF6414" s="12"/>
      <c r="AG6414" s="12"/>
      <c r="AH6414" s="12"/>
      <c r="AI6414" s="12"/>
      <c r="AJ6414" s="12"/>
      <c r="AK6414" s="12"/>
      <c r="AL6414" s="12"/>
      <c r="AM6414" s="12"/>
      <c r="AN6414" s="12"/>
      <c r="AO6414" s="12"/>
      <c r="AP6414" s="12"/>
      <c r="AQ6414" s="12"/>
      <c r="AR6414" s="12"/>
      <c r="AS6414" s="12"/>
      <c r="AT6414" s="12"/>
      <c r="AU6414" s="12"/>
      <c r="AV6414" s="12"/>
      <c r="AW6414" s="12"/>
      <c r="AX6414" s="12"/>
      <c r="AY6414" s="12"/>
      <c r="AZ6414" s="12"/>
      <c r="BA6414" s="12"/>
      <c r="BB6414" s="12"/>
      <c r="BC6414" s="12"/>
      <c r="BD6414" s="12"/>
      <c r="BE6414" s="12"/>
      <c r="BF6414" s="12"/>
      <c r="BG6414" s="12"/>
      <c r="BH6414" s="12"/>
      <c r="BI6414" s="12"/>
      <c r="BJ6414" s="13"/>
      <c r="BK6414" s="13"/>
      <c r="BL6414" s="13"/>
      <c r="BM6414" s="13"/>
      <c r="BN6414" s="13"/>
    </row>
    <row r="6415" spans="4:66" x14ac:dyDescent="0.25">
      <c r="D6415" s="7"/>
      <c r="E6415" s="10"/>
      <c r="F6415" s="10"/>
      <c r="G6415" s="10"/>
      <c r="H6415" s="10"/>
      <c r="I6415" s="10"/>
      <c r="J6415" s="10"/>
      <c r="K6415" s="11"/>
      <c r="L6415" s="11"/>
      <c r="M6415" s="12"/>
      <c r="N6415" s="12"/>
      <c r="O6415" s="12"/>
      <c r="P6415" s="12"/>
      <c r="Q6415" s="12"/>
      <c r="R6415" s="12"/>
      <c r="S6415" s="12"/>
      <c r="T6415" s="12"/>
      <c r="U6415" s="12"/>
      <c r="V6415" s="12"/>
      <c r="W6415" s="12"/>
      <c r="X6415" s="12"/>
      <c r="Y6415" s="12"/>
      <c r="Z6415" s="12"/>
      <c r="AA6415" s="12"/>
      <c r="AB6415" s="12"/>
      <c r="AC6415" s="12"/>
      <c r="AD6415" s="12"/>
      <c r="AE6415" s="12"/>
      <c r="AF6415" s="12"/>
      <c r="AG6415" s="12"/>
      <c r="AH6415" s="12"/>
      <c r="AI6415" s="12"/>
      <c r="AJ6415" s="12"/>
      <c r="AK6415" s="12"/>
      <c r="AL6415" s="12"/>
      <c r="AM6415" s="12"/>
      <c r="AN6415" s="12"/>
      <c r="AO6415" s="12"/>
      <c r="AP6415" s="12"/>
      <c r="AQ6415" s="12"/>
      <c r="AR6415" s="12"/>
      <c r="AS6415" s="12"/>
      <c r="AT6415" s="12"/>
      <c r="AU6415" s="12"/>
      <c r="AV6415" s="12"/>
      <c r="AW6415" s="12"/>
      <c r="AX6415" s="12"/>
      <c r="AY6415" s="12"/>
      <c r="AZ6415" s="12"/>
      <c r="BA6415" s="12"/>
      <c r="BB6415" s="12"/>
      <c r="BC6415" s="12"/>
      <c r="BD6415" s="12"/>
      <c r="BE6415" s="12"/>
      <c r="BF6415" s="12"/>
      <c r="BG6415" s="12"/>
      <c r="BH6415" s="12"/>
      <c r="BI6415" s="12"/>
      <c r="BJ6415" s="13"/>
      <c r="BK6415" s="13"/>
      <c r="BL6415" s="13"/>
      <c r="BM6415" s="13"/>
      <c r="BN6415" s="13"/>
    </row>
    <row r="6416" spans="4:66" x14ac:dyDescent="0.25">
      <c r="D6416" s="7"/>
      <c r="E6416" s="10"/>
      <c r="F6416" s="10"/>
      <c r="G6416" s="10"/>
      <c r="H6416" s="10"/>
      <c r="I6416" s="10"/>
      <c r="J6416" s="10"/>
      <c r="K6416" s="11"/>
      <c r="L6416" s="11"/>
      <c r="M6416" s="12"/>
      <c r="N6416" s="12"/>
      <c r="O6416" s="12"/>
      <c r="P6416" s="12"/>
      <c r="Q6416" s="12"/>
      <c r="R6416" s="12"/>
      <c r="S6416" s="12"/>
      <c r="T6416" s="12"/>
      <c r="U6416" s="12"/>
      <c r="V6416" s="12"/>
      <c r="W6416" s="12"/>
      <c r="X6416" s="12"/>
      <c r="Y6416" s="12"/>
      <c r="Z6416" s="12"/>
      <c r="AA6416" s="12"/>
      <c r="AB6416" s="12"/>
      <c r="AC6416" s="12"/>
      <c r="AD6416" s="12"/>
      <c r="AE6416" s="12"/>
      <c r="AF6416" s="12"/>
      <c r="AG6416" s="12"/>
      <c r="AH6416" s="12"/>
      <c r="AI6416" s="12"/>
      <c r="AJ6416" s="12"/>
      <c r="AK6416" s="12"/>
      <c r="AL6416" s="12"/>
      <c r="AM6416" s="12"/>
      <c r="AN6416" s="12"/>
      <c r="AO6416" s="12"/>
      <c r="AP6416" s="12"/>
      <c r="AQ6416" s="12"/>
      <c r="AR6416" s="12"/>
      <c r="AS6416" s="12"/>
      <c r="AT6416" s="12"/>
      <c r="AU6416" s="12"/>
      <c r="AV6416" s="12"/>
      <c r="AW6416" s="12"/>
      <c r="AX6416" s="12"/>
      <c r="AY6416" s="12"/>
      <c r="AZ6416" s="12"/>
      <c r="BA6416" s="12"/>
      <c r="BB6416" s="12"/>
      <c r="BC6416" s="12"/>
      <c r="BD6416" s="12"/>
      <c r="BE6416" s="12"/>
      <c r="BF6416" s="12"/>
      <c r="BG6416" s="12"/>
      <c r="BH6416" s="12"/>
      <c r="BI6416" s="12"/>
      <c r="BJ6416" s="13"/>
      <c r="BK6416" s="13"/>
      <c r="BL6416" s="13"/>
      <c r="BM6416" s="13"/>
      <c r="BN6416" s="13"/>
    </row>
    <row r="6417" spans="4:66" x14ac:dyDescent="0.25">
      <c r="D6417" s="7"/>
      <c r="E6417" s="10"/>
      <c r="F6417" s="10"/>
      <c r="G6417" s="10"/>
      <c r="H6417" s="10"/>
      <c r="I6417" s="10"/>
      <c r="J6417" s="10"/>
      <c r="K6417" s="11"/>
      <c r="L6417" s="11"/>
      <c r="M6417" s="12"/>
      <c r="N6417" s="12"/>
      <c r="O6417" s="12"/>
      <c r="P6417" s="12"/>
      <c r="Q6417" s="12"/>
      <c r="R6417" s="12"/>
      <c r="S6417" s="12"/>
      <c r="T6417" s="12"/>
      <c r="U6417" s="12"/>
      <c r="V6417" s="12"/>
      <c r="W6417" s="12"/>
      <c r="X6417" s="12"/>
      <c r="Y6417" s="12"/>
      <c r="Z6417" s="12"/>
      <c r="AA6417" s="12"/>
      <c r="AB6417" s="12"/>
      <c r="AC6417" s="12"/>
      <c r="AD6417" s="12"/>
      <c r="AE6417" s="12"/>
      <c r="AF6417" s="12"/>
      <c r="AG6417" s="12"/>
      <c r="AH6417" s="12"/>
      <c r="AI6417" s="12"/>
      <c r="AJ6417" s="12"/>
      <c r="AK6417" s="12"/>
      <c r="AL6417" s="12"/>
      <c r="AM6417" s="12"/>
      <c r="AN6417" s="12"/>
      <c r="AO6417" s="12"/>
      <c r="AP6417" s="12"/>
      <c r="AQ6417" s="12"/>
      <c r="AR6417" s="12"/>
      <c r="AS6417" s="12"/>
      <c r="AT6417" s="12"/>
      <c r="AU6417" s="12"/>
      <c r="AV6417" s="12"/>
      <c r="AW6417" s="12"/>
      <c r="AX6417" s="12"/>
      <c r="AY6417" s="12"/>
      <c r="AZ6417" s="12"/>
      <c r="BA6417" s="12"/>
      <c r="BB6417" s="12"/>
      <c r="BC6417" s="12"/>
      <c r="BD6417" s="12"/>
      <c r="BE6417" s="12"/>
      <c r="BF6417" s="12"/>
      <c r="BG6417" s="12"/>
      <c r="BH6417" s="12"/>
      <c r="BI6417" s="12"/>
      <c r="BJ6417" s="13"/>
      <c r="BK6417" s="13"/>
      <c r="BL6417" s="13"/>
      <c r="BM6417" s="13"/>
      <c r="BN6417" s="13"/>
    </row>
    <row r="6418" spans="4:66" x14ac:dyDescent="0.25">
      <c r="D6418" s="7"/>
      <c r="E6418" s="10"/>
      <c r="F6418" s="10"/>
      <c r="G6418" s="10"/>
      <c r="H6418" s="10"/>
      <c r="I6418" s="10"/>
      <c r="J6418" s="10"/>
      <c r="K6418" s="11"/>
      <c r="L6418" s="11"/>
      <c r="M6418" s="12"/>
      <c r="N6418" s="12"/>
      <c r="O6418" s="12"/>
      <c r="P6418" s="12"/>
      <c r="Q6418" s="12"/>
      <c r="R6418" s="12"/>
      <c r="S6418" s="12"/>
      <c r="T6418" s="12"/>
      <c r="U6418" s="12"/>
      <c r="V6418" s="12"/>
      <c r="W6418" s="12"/>
      <c r="X6418" s="12"/>
      <c r="Y6418" s="12"/>
      <c r="Z6418" s="12"/>
      <c r="AA6418" s="12"/>
      <c r="AB6418" s="12"/>
      <c r="AC6418" s="12"/>
      <c r="AD6418" s="12"/>
      <c r="AE6418" s="12"/>
      <c r="AF6418" s="12"/>
      <c r="AG6418" s="12"/>
      <c r="AH6418" s="12"/>
      <c r="AI6418" s="12"/>
      <c r="AJ6418" s="12"/>
      <c r="AK6418" s="12"/>
      <c r="AL6418" s="12"/>
      <c r="AM6418" s="12"/>
      <c r="AN6418" s="12"/>
      <c r="AO6418" s="12"/>
      <c r="AP6418" s="12"/>
      <c r="AQ6418" s="12"/>
      <c r="AR6418" s="12"/>
      <c r="AS6418" s="12"/>
      <c r="AT6418" s="12"/>
      <c r="AU6418" s="12"/>
      <c r="AV6418" s="12"/>
      <c r="AW6418" s="12"/>
      <c r="AX6418" s="12"/>
      <c r="AY6418" s="12"/>
      <c r="AZ6418" s="12"/>
      <c r="BA6418" s="12"/>
      <c r="BB6418" s="12"/>
      <c r="BC6418" s="12"/>
      <c r="BD6418" s="12"/>
      <c r="BE6418" s="12"/>
      <c r="BF6418" s="12"/>
      <c r="BG6418" s="12"/>
      <c r="BH6418" s="12"/>
      <c r="BI6418" s="12"/>
      <c r="BJ6418" s="13"/>
      <c r="BK6418" s="13"/>
      <c r="BL6418" s="13"/>
      <c r="BM6418" s="13"/>
      <c r="BN6418" s="13"/>
    </row>
    <row r="6419" spans="4:66" x14ac:dyDescent="0.25">
      <c r="D6419" s="7"/>
      <c r="E6419" s="10"/>
      <c r="F6419" s="10"/>
      <c r="G6419" s="10"/>
      <c r="H6419" s="10"/>
      <c r="I6419" s="10"/>
      <c r="J6419" s="10"/>
      <c r="K6419" s="11"/>
      <c r="L6419" s="11"/>
      <c r="M6419" s="12"/>
      <c r="N6419" s="12"/>
      <c r="O6419" s="12"/>
      <c r="P6419" s="12"/>
      <c r="Q6419" s="12"/>
      <c r="R6419" s="12"/>
      <c r="S6419" s="12"/>
      <c r="T6419" s="12"/>
      <c r="U6419" s="12"/>
      <c r="V6419" s="12"/>
      <c r="W6419" s="12"/>
      <c r="X6419" s="12"/>
      <c r="Y6419" s="12"/>
      <c r="Z6419" s="12"/>
      <c r="AA6419" s="12"/>
      <c r="AB6419" s="12"/>
      <c r="AC6419" s="12"/>
      <c r="AD6419" s="12"/>
      <c r="AE6419" s="12"/>
      <c r="AF6419" s="12"/>
      <c r="AG6419" s="12"/>
      <c r="AH6419" s="12"/>
      <c r="AI6419" s="12"/>
      <c r="AJ6419" s="12"/>
      <c r="AK6419" s="12"/>
      <c r="AL6419" s="12"/>
      <c r="AM6419" s="12"/>
      <c r="AN6419" s="12"/>
      <c r="AO6419" s="12"/>
      <c r="AP6419" s="12"/>
      <c r="AQ6419" s="12"/>
      <c r="AR6419" s="12"/>
      <c r="AS6419" s="12"/>
      <c r="AT6419" s="12"/>
      <c r="AU6419" s="12"/>
      <c r="AV6419" s="12"/>
      <c r="AW6419" s="12"/>
      <c r="AX6419" s="12"/>
      <c r="AY6419" s="12"/>
      <c r="AZ6419" s="12"/>
      <c r="BA6419" s="12"/>
      <c r="BB6419" s="12"/>
      <c r="BC6419" s="12"/>
      <c r="BD6419" s="12"/>
      <c r="BE6419" s="12"/>
      <c r="BF6419" s="12"/>
      <c r="BG6419" s="12"/>
      <c r="BH6419" s="12"/>
      <c r="BI6419" s="12"/>
      <c r="BJ6419" s="13"/>
      <c r="BK6419" s="13"/>
      <c r="BL6419" s="13"/>
      <c r="BM6419" s="13"/>
      <c r="BN6419" s="13"/>
    </row>
    <row r="6420" spans="4:66" x14ac:dyDescent="0.25">
      <c r="D6420" s="7"/>
      <c r="E6420" s="10"/>
      <c r="F6420" s="10"/>
      <c r="G6420" s="10"/>
      <c r="H6420" s="10"/>
      <c r="I6420" s="10"/>
      <c r="J6420" s="10"/>
      <c r="K6420" s="11"/>
      <c r="L6420" s="11"/>
      <c r="M6420" s="12"/>
      <c r="N6420" s="12"/>
      <c r="O6420" s="12"/>
      <c r="P6420" s="12"/>
      <c r="Q6420" s="12"/>
      <c r="R6420" s="12"/>
      <c r="S6420" s="12"/>
      <c r="T6420" s="12"/>
      <c r="U6420" s="12"/>
      <c r="V6420" s="12"/>
      <c r="W6420" s="12"/>
      <c r="X6420" s="12"/>
      <c r="Y6420" s="12"/>
      <c r="Z6420" s="12"/>
      <c r="AA6420" s="12"/>
      <c r="AB6420" s="12"/>
      <c r="AC6420" s="12"/>
      <c r="AD6420" s="12"/>
      <c r="AE6420" s="12"/>
      <c r="AF6420" s="12"/>
      <c r="AG6420" s="12"/>
      <c r="AH6420" s="12"/>
      <c r="AI6420" s="12"/>
      <c r="AJ6420" s="12"/>
      <c r="AK6420" s="12"/>
      <c r="AL6420" s="12"/>
      <c r="AM6420" s="12"/>
      <c r="AN6420" s="12"/>
      <c r="AO6420" s="12"/>
      <c r="AP6420" s="12"/>
      <c r="AQ6420" s="12"/>
      <c r="AR6420" s="12"/>
      <c r="AS6420" s="12"/>
      <c r="AT6420" s="12"/>
      <c r="AU6420" s="12"/>
      <c r="AV6420" s="12"/>
      <c r="AW6420" s="12"/>
      <c r="AX6420" s="12"/>
      <c r="AY6420" s="12"/>
      <c r="AZ6420" s="12"/>
      <c r="BA6420" s="12"/>
      <c r="BB6420" s="12"/>
      <c r="BC6420" s="12"/>
      <c r="BD6420" s="12"/>
      <c r="BE6420" s="12"/>
      <c r="BF6420" s="12"/>
      <c r="BG6420" s="12"/>
      <c r="BH6420" s="12"/>
      <c r="BI6420" s="12"/>
      <c r="BJ6420" s="13"/>
      <c r="BK6420" s="13"/>
      <c r="BL6420" s="13"/>
      <c r="BM6420" s="13"/>
      <c r="BN6420" s="13"/>
    </row>
    <row r="6421" spans="4:66" x14ac:dyDescent="0.25">
      <c r="D6421" s="7"/>
      <c r="E6421" s="10"/>
      <c r="F6421" s="10"/>
      <c r="G6421" s="10"/>
      <c r="H6421" s="10"/>
      <c r="I6421" s="10"/>
      <c r="J6421" s="10"/>
      <c r="K6421" s="11"/>
      <c r="L6421" s="11"/>
      <c r="M6421" s="12"/>
      <c r="N6421" s="12"/>
      <c r="O6421" s="12"/>
      <c r="P6421" s="12"/>
      <c r="Q6421" s="12"/>
      <c r="R6421" s="12"/>
      <c r="S6421" s="12"/>
      <c r="T6421" s="12"/>
      <c r="U6421" s="12"/>
      <c r="V6421" s="12"/>
      <c r="W6421" s="12"/>
      <c r="X6421" s="12"/>
      <c r="Y6421" s="12"/>
      <c r="Z6421" s="12"/>
      <c r="AA6421" s="12"/>
      <c r="AB6421" s="12"/>
      <c r="AC6421" s="12"/>
      <c r="AD6421" s="12"/>
      <c r="AE6421" s="12"/>
      <c r="AF6421" s="12"/>
      <c r="AG6421" s="12"/>
      <c r="AH6421" s="12"/>
      <c r="AI6421" s="12"/>
      <c r="AJ6421" s="12"/>
      <c r="AK6421" s="12"/>
      <c r="AL6421" s="12"/>
      <c r="AM6421" s="12"/>
      <c r="AN6421" s="12"/>
      <c r="AO6421" s="12"/>
      <c r="AP6421" s="12"/>
      <c r="AQ6421" s="12"/>
      <c r="AR6421" s="12"/>
      <c r="AS6421" s="12"/>
      <c r="AT6421" s="12"/>
      <c r="AU6421" s="12"/>
      <c r="AV6421" s="12"/>
      <c r="AW6421" s="12"/>
      <c r="AX6421" s="12"/>
      <c r="AY6421" s="12"/>
      <c r="AZ6421" s="12"/>
      <c r="BA6421" s="12"/>
      <c r="BB6421" s="12"/>
      <c r="BC6421" s="12"/>
      <c r="BD6421" s="12"/>
      <c r="BE6421" s="12"/>
      <c r="BF6421" s="12"/>
      <c r="BG6421" s="12"/>
      <c r="BH6421" s="12"/>
      <c r="BI6421" s="12"/>
      <c r="BJ6421" s="13"/>
      <c r="BK6421" s="13"/>
      <c r="BL6421" s="13"/>
      <c r="BM6421" s="13"/>
      <c r="BN6421" s="13"/>
    </row>
    <row r="6422" spans="4:66" x14ac:dyDescent="0.25">
      <c r="D6422" s="7"/>
      <c r="E6422" s="10"/>
      <c r="F6422" s="10"/>
      <c r="G6422" s="10"/>
      <c r="H6422" s="10"/>
      <c r="I6422" s="10"/>
      <c r="J6422" s="10"/>
      <c r="K6422" s="11"/>
      <c r="L6422" s="11"/>
      <c r="M6422" s="12"/>
      <c r="N6422" s="12"/>
      <c r="O6422" s="12"/>
      <c r="P6422" s="12"/>
      <c r="Q6422" s="12"/>
      <c r="R6422" s="12"/>
      <c r="S6422" s="12"/>
      <c r="T6422" s="12"/>
      <c r="U6422" s="12"/>
      <c r="V6422" s="12"/>
      <c r="W6422" s="12"/>
      <c r="X6422" s="12"/>
      <c r="Y6422" s="12"/>
      <c r="Z6422" s="12"/>
      <c r="AA6422" s="12"/>
      <c r="AB6422" s="12"/>
      <c r="AC6422" s="12"/>
      <c r="AD6422" s="12"/>
      <c r="AE6422" s="12"/>
      <c r="AF6422" s="12"/>
      <c r="AG6422" s="12"/>
      <c r="AH6422" s="12"/>
      <c r="AI6422" s="12"/>
      <c r="AJ6422" s="12"/>
      <c r="AK6422" s="12"/>
      <c r="AL6422" s="12"/>
      <c r="AM6422" s="12"/>
      <c r="AN6422" s="12"/>
      <c r="AO6422" s="12"/>
      <c r="AP6422" s="12"/>
      <c r="AQ6422" s="12"/>
      <c r="AR6422" s="12"/>
      <c r="AS6422" s="12"/>
      <c r="AT6422" s="12"/>
      <c r="AU6422" s="12"/>
      <c r="AV6422" s="12"/>
      <c r="AW6422" s="12"/>
      <c r="AX6422" s="12"/>
      <c r="AY6422" s="12"/>
      <c r="AZ6422" s="12"/>
      <c r="BA6422" s="12"/>
      <c r="BB6422" s="12"/>
      <c r="BC6422" s="12"/>
      <c r="BD6422" s="12"/>
      <c r="BE6422" s="12"/>
      <c r="BF6422" s="12"/>
      <c r="BG6422" s="12"/>
      <c r="BH6422" s="12"/>
      <c r="BI6422" s="12"/>
      <c r="BJ6422" s="13"/>
      <c r="BK6422" s="13"/>
      <c r="BL6422" s="13"/>
      <c r="BM6422" s="13"/>
      <c r="BN6422" s="13"/>
    </row>
    <row r="6423" spans="4:66" x14ac:dyDescent="0.25">
      <c r="D6423" s="7"/>
      <c r="E6423" s="10"/>
      <c r="F6423" s="10"/>
      <c r="G6423" s="10"/>
      <c r="H6423" s="10"/>
      <c r="I6423" s="10"/>
      <c r="J6423" s="10"/>
      <c r="K6423" s="11"/>
      <c r="L6423" s="11"/>
      <c r="M6423" s="12"/>
      <c r="N6423" s="12"/>
      <c r="O6423" s="12"/>
      <c r="P6423" s="12"/>
      <c r="Q6423" s="12"/>
      <c r="R6423" s="12"/>
      <c r="S6423" s="12"/>
      <c r="T6423" s="12"/>
      <c r="U6423" s="12"/>
      <c r="V6423" s="12"/>
      <c r="W6423" s="12"/>
      <c r="X6423" s="12"/>
      <c r="Y6423" s="12"/>
      <c r="Z6423" s="12"/>
      <c r="AA6423" s="12"/>
      <c r="AB6423" s="12"/>
      <c r="AC6423" s="12"/>
      <c r="AD6423" s="12"/>
      <c r="AE6423" s="12"/>
      <c r="AF6423" s="12"/>
      <c r="AG6423" s="12"/>
      <c r="AH6423" s="12"/>
      <c r="AI6423" s="12"/>
      <c r="AJ6423" s="12"/>
      <c r="AK6423" s="12"/>
      <c r="AL6423" s="12"/>
      <c r="AM6423" s="12"/>
      <c r="AN6423" s="12"/>
      <c r="AO6423" s="12"/>
      <c r="AP6423" s="12"/>
      <c r="AQ6423" s="12"/>
      <c r="AR6423" s="12"/>
      <c r="AS6423" s="12"/>
      <c r="AT6423" s="12"/>
      <c r="AU6423" s="12"/>
      <c r="AV6423" s="12"/>
      <c r="AW6423" s="12"/>
      <c r="AX6423" s="12"/>
      <c r="AY6423" s="12"/>
      <c r="AZ6423" s="12"/>
      <c r="BA6423" s="12"/>
      <c r="BB6423" s="12"/>
      <c r="BC6423" s="12"/>
      <c r="BD6423" s="12"/>
      <c r="BE6423" s="12"/>
      <c r="BF6423" s="12"/>
      <c r="BG6423" s="12"/>
      <c r="BH6423" s="12"/>
      <c r="BI6423" s="12"/>
      <c r="BJ6423" s="13"/>
      <c r="BK6423" s="13"/>
      <c r="BL6423" s="13"/>
      <c r="BM6423" s="13"/>
      <c r="BN6423" s="13"/>
    </row>
    <row r="6424" spans="4:66" x14ac:dyDescent="0.25">
      <c r="D6424" s="7"/>
      <c r="E6424" s="10"/>
      <c r="F6424" s="10"/>
      <c r="G6424" s="10"/>
      <c r="H6424" s="10"/>
      <c r="I6424" s="10"/>
      <c r="J6424" s="10"/>
      <c r="K6424" s="11"/>
      <c r="L6424" s="11"/>
      <c r="M6424" s="12"/>
      <c r="N6424" s="12"/>
      <c r="O6424" s="12"/>
      <c r="P6424" s="12"/>
      <c r="Q6424" s="12"/>
      <c r="R6424" s="12"/>
      <c r="S6424" s="12"/>
      <c r="T6424" s="12"/>
      <c r="U6424" s="12"/>
      <c r="V6424" s="12"/>
      <c r="W6424" s="12"/>
      <c r="X6424" s="12"/>
      <c r="Y6424" s="12"/>
      <c r="Z6424" s="12"/>
      <c r="AA6424" s="12"/>
      <c r="AB6424" s="12"/>
      <c r="AC6424" s="12"/>
      <c r="AD6424" s="12"/>
      <c r="AE6424" s="12"/>
      <c r="AF6424" s="12"/>
      <c r="AG6424" s="12"/>
      <c r="AH6424" s="12"/>
      <c r="AI6424" s="12"/>
      <c r="AJ6424" s="12"/>
      <c r="AK6424" s="12"/>
      <c r="AL6424" s="12"/>
      <c r="AM6424" s="12"/>
      <c r="AN6424" s="12"/>
      <c r="AO6424" s="12"/>
      <c r="AP6424" s="12"/>
      <c r="AQ6424" s="12"/>
      <c r="AR6424" s="12"/>
      <c r="AS6424" s="12"/>
      <c r="AT6424" s="12"/>
      <c r="AU6424" s="12"/>
      <c r="AV6424" s="12"/>
      <c r="AW6424" s="12"/>
      <c r="AX6424" s="12"/>
      <c r="AY6424" s="12"/>
      <c r="AZ6424" s="12"/>
      <c r="BA6424" s="12"/>
      <c r="BB6424" s="12"/>
      <c r="BC6424" s="12"/>
      <c r="BD6424" s="12"/>
      <c r="BE6424" s="12"/>
      <c r="BF6424" s="12"/>
      <c r="BG6424" s="12"/>
      <c r="BH6424" s="12"/>
      <c r="BI6424" s="12"/>
      <c r="BJ6424" s="13"/>
      <c r="BK6424" s="13"/>
      <c r="BL6424" s="13"/>
      <c r="BM6424" s="13"/>
      <c r="BN6424" s="13"/>
    </row>
    <row r="6425" spans="4:66" x14ac:dyDescent="0.25">
      <c r="D6425" s="7"/>
      <c r="E6425" s="10"/>
      <c r="F6425" s="10"/>
      <c r="G6425" s="10"/>
      <c r="H6425" s="10"/>
      <c r="I6425" s="10"/>
      <c r="J6425" s="10"/>
      <c r="K6425" s="11"/>
      <c r="L6425" s="11"/>
      <c r="M6425" s="12"/>
      <c r="N6425" s="12"/>
      <c r="O6425" s="12"/>
      <c r="P6425" s="12"/>
      <c r="Q6425" s="12"/>
      <c r="R6425" s="12"/>
      <c r="S6425" s="12"/>
      <c r="T6425" s="12"/>
      <c r="U6425" s="12"/>
      <c r="V6425" s="12"/>
      <c r="W6425" s="12"/>
      <c r="X6425" s="12"/>
      <c r="Y6425" s="12"/>
      <c r="Z6425" s="12"/>
      <c r="AA6425" s="12"/>
      <c r="AB6425" s="12"/>
      <c r="AC6425" s="12"/>
      <c r="AD6425" s="12"/>
      <c r="AE6425" s="12"/>
      <c r="AF6425" s="12"/>
      <c r="AG6425" s="12"/>
      <c r="AH6425" s="12"/>
      <c r="AI6425" s="12"/>
      <c r="AJ6425" s="12"/>
      <c r="AK6425" s="12"/>
      <c r="AL6425" s="12"/>
      <c r="AM6425" s="12"/>
      <c r="AN6425" s="12"/>
      <c r="AO6425" s="12"/>
      <c r="AP6425" s="12"/>
      <c r="AQ6425" s="12"/>
      <c r="AR6425" s="12"/>
      <c r="AS6425" s="12"/>
      <c r="AT6425" s="12"/>
      <c r="AU6425" s="12"/>
      <c r="AV6425" s="12"/>
      <c r="AW6425" s="12"/>
      <c r="AX6425" s="12"/>
      <c r="AY6425" s="12"/>
      <c r="AZ6425" s="12"/>
      <c r="BA6425" s="12"/>
      <c r="BB6425" s="12"/>
      <c r="BC6425" s="12"/>
      <c r="BD6425" s="12"/>
      <c r="BE6425" s="12"/>
      <c r="BF6425" s="12"/>
      <c r="BG6425" s="12"/>
      <c r="BH6425" s="12"/>
      <c r="BI6425" s="12"/>
      <c r="BJ6425" s="13"/>
      <c r="BK6425" s="13"/>
      <c r="BL6425" s="13"/>
      <c r="BM6425" s="13"/>
      <c r="BN6425" s="13"/>
    </row>
    <row r="6426" spans="4:66" x14ac:dyDescent="0.25">
      <c r="D6426" s="7"/>
      <c r="E6426" s="10"/>
      <c r="F6426" s="10"/>
      <c r="G6426" s="10"/>
      <c r="H6426" s="10"/>
      <c r="I6426" s="10"/>
      <c r="J6426" s="10"/>
      <c r="K6426" s="11"/>
      <c r="L6426" s="11"/>
      <c r="M6426" s="12"/>
      <c r="N6426" s="12"/>
      <c r="O6426" s="12"/>
      <c r="P6426" s="12"/>
      <c r="Q6426" s="12"/>
      <c r="R6426" s="12"/>
      <c r="S6426" s="12"/>
      <c r="T6426" s="12"/>
      <c r="U6426" s="12"/>
      <c r="V6426" s="12"/>
      <c r="W6426" s="12"/>
      <c r="X6426" s="12"/>
      <c r="Y6426" s="12"/>
      <c r="Z6426" s="12"/>
      <c r="AA6426" s="12"/>
      <c r="AB6426" s="12"/>
      <c r="AC6426" s="12"/>
      <c r="AD6426" s="12"/>
      <c r="AE6426" s="12"/>
      <c r="AF6426" s="12"/>
      <c r="AG6426" s="12"/>
      <c r="AH6426" s="12"/>
      <c r="AI6426" s="12"/>
      <c r="AJ6426" s="12"/>
      <c r="AK6426" s="12"/>
      <c r="AL6426" s="12"/>
      <c r="AM6426" s="12"/>
      <c r="AN6426" s="12"/>
      <c r="AO6426" s="12"/>
      <c r="AP6426" s="12"/>
      <c r="AQ6426" s="12"/>
      <c r="AR6426" s="12"/>
      <c r="AS6426" s="12"/>
      <c r="AT6426" s="12"/>
      <c r="AU6426" s="12"/>
      <c r="AV6426" s="12"/>
      <c r="AW6426" s="12"/>
      <c r="AX6426" s="12"/>
      <c r="AY6426" s="12"/>
      <c r="AZ6426" s="12"/>
      <c r="BA6426" s="12"/>
      <c r="BB6426" s="12"/>
      <c r="BC6426" s="12"/>
      <c r="BD6426" s="12"/>
      <c r="BE6426" s="12"/>
      <c r="BF6426" s="12"/>
      <c r="BG6426" s="12"/>
      <c r="BH6426" s="12"/>
      <c r="BI6426" s="12"/>
      <c r="BJ6426" s="13"/>
      <c r="BK6426" s="13"/>
      <c r="BL6426" s="13"/>
      <c r="BM6426" s="13"/>
      <c r="BN6426" s="13"/>
    </row>
    <row r="6427" spans="4:66" x14ac:dyDescent="0.25">
      <c r="D6427" s="7"/>
      <c r="E6427" s="10"/>
      <c r="F6427" s="10"/>
      <c r="G6427" s="10"/>
      <c r="H6427" s="10"/>
      <c r="I6427" s="10"/>
      <c r="J6427" s="10"/>
      <c r="K6427" s="11"/>
      <c r="L6427" s="11"/>
      <c r="M6427" s="12"/>
      <c r="N6427" s="12"/>
      <c r="O6427" s="12"/>
      <c r="P6427" s="12"/>
      <c r="Q6427" s="12"/>
      <c r="R6427" s="12"/>
      <c r="S6427" s="12"/>
      <c r="T6427" s="12"/>
      <c r="U6427" s="12"/>
      <c r="V6427" s="12"/>
      <c r="W6427" s="12"/>
      <c r="X6427" s="12"/>
      <c r="Y6427" s="12"/>
      <c r="Z6427" s="12"/>
      <c r="AA6427" s="12"/>
      <c r="AB6427" s="12"/>
      <c r="AC6427" s="12"/>
      <c r="AD6427" s="12"/>
      <c r="AE6427" s="12"/>
      <c r="AF6427" s="12"/>
      <c r="AG6427" s="12"/>
      <c r="AH6427" s="12"/>
      <c r="AI6427" s="12"/>
      <c r="AJ6427" s="12"/>
      <c r="AK6427" s="12"/>
      <c r="AL6427" s="12"/>
      <c r="AM6427" s="12"/>
      <c r="AN6427" s="12"/>
      <c r="AO6427" s="12"/>
      <c r="AP6427" s="12"/>
      <c r="AQ6427" s="12"/>
      <c r="AR6427" s="12"/>
      <c r="AS6427" s="12"/>
      <c r="AT6427" s="12"/>
      <c r="AU6427" s="12"/>
      <c r="AV6427" s="12"/>
      <c r="AW6427" s="12"/>
      <c r="AX6427" s="12"/>
      <c r="AY6427" s="12"/>
      <c r="AZ6427" s="12"/>
      <c r="BA6427" s="12"/>
      <c r="BB6427" s="12"/>
      <c r="BC6427" s="12"/>
      <c r="BD6427" s="12"/>
      <c r="BE6427" s="12"/>
      <c r="BF6427" s="12"/>
      <c r="BG6427" s="12"/>
      <c r="BH6427" s="12"/>
      <c r="BI6427" s="12"/>
      <c r="BJ6427" s="13"/>
      <c r="BK6427" s="13"/>
      <c r="BL6427" s="13"/>
      <c r="BM6427" s="13"/>
      <c r="BN6427" s="13"/>
    </row>
    <row r="6428" spans="4:66" x14ac:dyDescent="0.25">
      <c r="D6428" s="7"/>
      <c r="E6428" s="10"/>
      <c r="F6428" s="10"/>
      <c r="G6428" s="10"/>
      <c r="H6428" s="10"/>
      <c r="I6428" s="10"/>
      <c r="J6428" s="10"/>
      <c r="K6428" s="11"/>
      <c r="L6428" s="11"/>
      <c r="M6428" s="12"/>
      <c r="N6428" s="12"/>
      <c r="O6428" s="12"/>
      <c r="P6428" s="12"/>
      <c r="Q6428" s="12"/>
      <c r="R6428" s="12"/>
      <c r="S6428" s="12"/>
      <c r="T6428" s="12"/>
      <c r="U6428" s="12"/>
      <c r="V6428" s="12"/>
      <c r="W6428" s="12"/>
      <c r="X6428" s="12"/>
      <c r="Y6428" s="12"/>
      <c r="Z6428" s="12"/>
      <c r="AA6428" s="12"/>
      <c r="AB6428" s="12"/>
      <c r="AC6428" s="12"/>
      <c r="AD6428" s="12"/>
      <c r="AE6428" s="12"/>
      <c r="AF6428" s="12"/>
      <c r="AG6428" s="12"/>
      <c r="AH6428" s="12"/>
      <c r="AI6428" s="12"/>
      <c r="AJ6428" s="12"/>
      <c r="AK6428" s="12"/>
      <c r="AL6428" s="12"/>
      <c r="AM6428" s="12"/>
      <c r="AN6428" s="12"/>
      <c r="AO6428" s="12"/>
      <c r="AP6428" s="12"/>
      <c r="AQ6428" s="12"/>
      <c r="AR6428" s="12"/>
      <c r="AS6428" s="12"/>
      <c r="AT6428" s="12"/>
      <c r="AU6428" s="12"/>
      <c r="AV6428" s="12"/>
      <c r="AW6428" s="12"/>
      <c r="AX6428" s="12"/>
      <c r="AY6428" s="12"/>
      <c r="AZ6428" s="12"/>
      <c r="BA6428" s="12"/>
      <c r="BB6428" s="12"/>
      <c r="BC6428" s="12"/>
      <c r="BD6428" s="12"/>
      <c r="BE6428" s="12"/>
      <c r="BF6428" s="12"/>
      <c r="BG6428" s="12"/>
      <c r="BH6428" s="12"/>
      <c r="BI6428" s="12"/>
      <c r="BJ6428" s="13"/>
      <c r="BK6428" s="13"/>
      <c r="BL6428" s="13"/>
      <c r="BM6428" s="13"/>
      <c r="BN6428" s="13"/>
    </row>
    <row r="6429" spans="4:66" x14ac:dyDescent="0.25">
      <c r="D6429" s="7"/>
      <c r="E6429" s="10"/>
      <c r="F6429" s="10"/>
      <c r="G6429" s="10"/>
      <c r="H6429" s="10"/>
      <c r="I6429" s="10"/>
      <c r="J6429" s="10"/>
      <c r="K6429" s="11"/>
      <c r="L6429" s="11"/>
      <c r="M6429" s="12"/>
      <c r="N6429" s="12"/>
      <c r="O6429" s="12"/>
      <c r="P6429" s="12"/>
      <c r="Q6429" s="12"/>
      <c r="R6429" s="12"/>
      <c r="S6429" s="12"/>
      <c r="T6429" s="12"/>
      <c r="U6429" s="12"/>
      <c r="V6429" s="12"/>
      <c r="W6429" s="12"/>
      <c r="X6429" s="12"/>
      <c r="Y6429" s="12"/>
      <c r="Z6429" s="12"/>
      <c r="AA6429" s="12"/>
      <c r="AB6429" s="12"/>
      <c r="AC6429" s="12"/>
      <c r="AD6429" s="12"/>
      <c r="AE6429" s="12"/>
      <c r="AF6429" s="12"/>
      <c r="AG6429" s="12"/>
      <c r="AH6429" s="12"/>
      <c r="AI6429" s="12"/>
      <c r="AJ6429" s="12"/>
      <c r="AK6429" s="12"/>
      <c r="AL6429" s="12"/>
      <c r="AM6429" s="12"/>
      <c r="AN6429" s="12"/>
      <c r="AO6429" s="12"/>
      <c r="AP6429" s="12"/>
      <c r="AQ6429" s="12"/>
      <c r="AR6429" s="12"/>
      <c r="AS6429" s="12"/>
      <c r="AT6429" s="12"/>
      <c r="AU6429" s="12"/>
      <c r="AV6429" s="12"/>
      <c r="AW6429" s="12"/>
      <c r="AX6429" s="12"/>
      <c r="AY6429" s="12"/>
      <c r="AZ6429" s="12"/>
      <c r="BA6429" s="12"/>
      <c r="BB6429" s="12"/>
      <c r="BC6429" s="12"/>
      <c r="BD6429" s="12"/>
      <c r="BE6429" s="12"/>
      <c r="BF6429" s="12"/>
      <c r="BG6429" s="12"/>
      <c r="BH6429" s="12"/>
      <c r="BI6429" s="12"/>
      <c r="BJ6429" s="13"/>
      <c r="BK6429" s="13"/>
      <c r="BL6429" s="13"/>
      <c r="BM6429" s="13"/>
      <c r="BN6429" s="13"/>
    </row>
    <row r="6430" spans="4:66" x14ac:dyDescent="0.25">
      <c r="D6430" s="7"/>
      <c r="E6430" s="10"/>
      <c r="F6430" s="10"/>
      <c r="G6430" s="10"/>
      <c r="H6430" s="10"/>
      <c r="I6430" s="10"/>
      <c r="J6430" s="10"/>
      <c r="K6430" s="11"/>
      <c r="L6430" s="11"/>
      <c r="M6430" s="12"/>
      <c r="N6430" s="12"/>
      <c r="O6430" s="12"/>
      <c r="P6430" s="12"/>
      <c r="Q6430" s="12"/>
      <c r="R6430" s="12"/>
      <c r="S6430" s="12"/>
      <c r="T6430" s="12"/>
      <c r="U6430" s="12"/>
      <c r="V6430" s="12"/>
      <c r="W6430" s="12"/>
      <c r="X6430" s="12"/>
      <c r="Y6430" s="12"/>
      <c r="Z6430" s="12"/>
      <c r="AA6430" s="12"/>
      <c r="AB6430" s="12"/>
      <c r="AC6430" s="12"/>
      <c r="AD6430" s="12"/>
      <c r="AE6430" s="12"/>
      <c r="AF6430" s="12"/>
      <c r="AG6430" s="12"/>
      <c r="AH6430" s="12"/>
      <c r="AI6430" s="12"/>
      <c r="AJ6430" s="12"/>
      <c r="AK6430" s="12"/>
      <c r="AL6430" s="12"/>
      <c r="AM6430" s="12"/>
      <c r="AN6430" s="12"/>
      <c r="AO6430" s="12"/>
      <c r="AP6430" s="12"/>
      <c r="AQ6430" s="12"/>
      <c r="AR6430" s="12"/>
      <c r="AS6430" s="12"/>
      <c r="AT6430" s="12"/>
      <c r="AU6430" s="12"/>
      <c r="AV6430" s="12"/>
      <c r="AW6430" s="12"/>
      <c r="AX6430" s="12"/>
      <c r="AY6430" s="12"/>
      <c r="AZ6430" s="12"/>
      <c r="BA6430" s="12"/>
      <c r="BB6430" s="12"/>
      <c r="BC6430" s="12"/>
      <c r="BD6430" s="12"/>
      <c r="BE6430" s="12"/>
      <c r="BF6430" s="12"/>
      <c r="BG6430" s="12"/>
      <c r="BH6430" s="12"/>
      <c r="BI6430" s="12"/>
      <c r="BJ6430" s="13"/>
      <c r="BK6430" s="13"/>
      <c r="BL6430" s="13"/>
      <c r="BM6430" s="13"/>
      <c r="BN6430" s="13"/>
    </row>
    <row r="6431" spans="4:66" x14ac:dyDescent="0.25">
      <c r="D6431" s="7"/>
      <c r="E6431" s="10"/>
      <c r="F6431" s="10"/>
      <c r="G6431" s="10"/>
      <c r="H6431" s="10"/>
      <c r="I6431" s="10"/>
      <c r="J6431" s="10"/>
      <c r="K6431" s="11"/>
      <c r="L6431" s="11"/>
      <c r="M6431" s="12"/>
      <c r="N6431" s="12"/>
      <c r="O6431" s="12"/>
      <c r="P6431" s="12"/>
      <c r="Q6431" s="12"/>
      <c r="R6431" s="12"/>
      <c r="S6431" s="12"/>
      <c r="T6431" s="12"/>
      <c r="U6431" s="12"/>
      <c r="V6431" s="12"/>
      <c r="W6431" s="12"/>
      <c r="X6431" s="12"/>
      <c r="Y6431" s="12"/>
      <c r="Z6431" s="12"/>
      <c r="AA6431" s="12"/>
      <c r="AB6431" s="12"/>
      <c r="AC6431" s="12"/>
      <c r="AD6431" s="12"/>
      <c r="AE6431" s="12"/>
      <c r="AF6431" s="12"/>
      <c r="AG6431" s="12"/>
      <c r="AH6431" s="12"/>
      <c r="AI6431" s="12"/>
      <c r="AJ6431" s="12"/>
      <c r="AK6431" s="12"/>
      <c r="AL6431" s="12"/>
      <c r="AM6431" s="12"/>
      <c r="AN6431" s="12"/>
      <c r="AO6431" s="12"/>
      <c r="AP6431" s="12"/>
      <c r="AQ6431" s="12"/>
      <c r="AR6431" s="12"/>
      <c r="AS6431" s="12"/>
      <c r="AT6431" s="12"/>
      <c r="AU6431" s="12"/>
      <c r="AV6431" s="12"/>
      <c r="AW6431" s="12"/>
      <c r="AX6431" s="12"/>
      <c r="AY6431" s="12"/>
      <c r="AZ6431" s="12"/>
      <c r="BA6431" s="12"/>
      <c r="BB6431" s="12"/>
      <c r="BC6431" s="12"/>
      <c r="BD6431" s="12"/>
      <c r="BE6431" s="12"/>
      <c r="BF6431" s="12"/>
      <c r="BG6431" s="12"/>
      <c r="BH6431" s="12"/>
      <c r="BI6431" s="12"/>
      <c r="BJ6431" s="13"/>
      <c r="BK6431" s="13"/>
      <c r="BL6431" s="13"/>
      <c r="BM6431" s="13"/>
      <c r="BN6431" s="13"/>
    </row>
    <row r="6432" spans="4:66" x14ac:dyDescent="0.25">
      <c r="D6432" s="7"/>
      <c r="E6432" s="10"/>
      <c r="F6432" s="10"/>
      <c r="G6432" s="10"/>
      <c r="H6432" s="10"/>
      <c r="I6432" s="10"/>
      <c r="J6432" s="10"/>
      <c r="K6432" s="11"/>
      <c r="L6432" s="11"/>
      <c r="M6432" s="12"/>
      <c r="N6432" s="12"/>
      <c r="O6432" s="12"/>
      <c r="P6432" s="12"/>
      <c r="Q6432" s="12"/>
      <c r="R6432" s="12"/>
      <c r="S6432" s="12"/>
      <c r="T6432" s="12"/>
      <c r="U6432" s="12"/>
      <c r="V6432" s="12"/>
      <c r="W6432" s="12"/>
      <c r="X6432" s="12"/>
      <c r="Y6432" s="12"/>
      <c r="Z6432" s="12"/>
      <c r="AA6432" s="12"/>
      <c r="AB6432" s="12"/>
      <c r="AC6432" s="12"/>
      <c r="AD6432" s="12"/>
      <c r="AE6432" s="12"/>
      <c r="AF6432" s="12"/>
      <c r="AG6432" s="12"/>
      <c r="AH6432" s="12"/>
      <c r="AI6432" s="12"/>
      <c r="AJ6432" s="12"/>
      <c r="AK6432" s="12"/>
      <c r="AL6432" s="12"/>
      <c r="AM6432" s="12"/>
      <c r="AN6432" s="12"/>
      <c r="AO6432" s="12"/>
      <c r="AP6432" s="12"/>
      <c r="AQ6432" s="12"/>
      <c r="AR6432" s="12"/>
      <c r="AS6432" s="12"/>
      <c r="AT6432" s="12"/>
      <c r="AU6432" s="12"/>
      <c r="AV6432" s="12"/>
      <c r="AW6432" s="12"/>
      <c r="AX6432" s="12"/>
      <c r="AY6432" s="12"/>
      <c r="AZ6432" s="12"/>
      <c r="BA6432" s="12"/>
      <c r="BB6432" s="12"/>
      <c r="BC6432" s="12"/>
      <c r="BD6432" s="12"/>
      <c r="BE6432" s="12"/>
      <c r="BF6432" s="12"/>
      <c r="BG6432" s="12"/>
      <c r="BH6432" s="12"/>
      <c r="BI6432" s="12"/>
      <c r="BJ6432" s="13"/>
      <c r="BK6432" s="13"/>
      <c r="BL6432" s="13"/>
      <c r="BM6432" s="13"/>
      <c r="BN6432" s="13"/>
    </row>
    <row r="6433" spans="4:66" x14ac:dyDescent="0.25">
      <c r="D6433" s="7"/>
      <c r="E6433" s="10"/>
      <c r="F6433" s="10"/>
      <c r="G6433" s="10"/>
      <c r="H6433" s="10"/>
      <c r="I6433" s="10"/>
      <c r="J6433" s="10"/>
      <c r="K6433" s="11"/>
      <c r="L6433" s="11"/>
      <c r="M6433" s="12"/>
      <c r="N6433" s="12"/>
      <c r="O6433" s="12"/>
      <c r="P6433" s="12"/>
      <c r="Q6433" s="12"/>
      <c r="R6433" s="12"/>
      <c r="S6433" s="12"/>
      <c r="T6433" s="12"/>
      <c r="U6433" s="12"/>
      <c r="V6433" s="12"/>
      <c r="W6433" s="12"/>
      <c r="X6433" s="12"/>
      <c r="Y6433" s="12"/>
      <c r="Z6433" s="12"/>
      <c r="AA6433" s="12"/>
      <c r="AB6433" s="12"/>
      <c r="AC6433" s="12"/>
      <c r="AD6433" s="12"/>
      <c r="AE6433" s="12"/>
      <c r="AF6433" s="12"/>
      <c r="AG6433" s="12"/>
      <c r="AH6433" s="12"/>
      <c r="AI6433" s="12"/>
      <c r="AJ6433" s="12"/>
      <c r="AK6433" s="12"/>
      <c r="AL6433" s="12"/>
      <c r="AM6433" s="12"/>
      <c r="AN6433" s="12"/>
      <c r="AO6433" s="12"/>
      <c r="AP6433" s="12"/>
      <c r="AQ6433" s="12"/>
      <c r="AR6433" s="12"/>
      <c r="AS6433" s="12"/>
      <c r="AT6433" s="12"/>
      <c r="AU6433" s="12"/>
      <c r="AV6433" s="12"/>
      <c r="AW6433" s="12"/>
      <c r="AX6433" s="12"/>
      <c r="AY6433" s="12"/>
      <c r="AZ6433" s="12"/>
      <c r="BA6433" s="12"/>
      <c r="BB6433" s="12"/>
      <c r="BC6433" s="12"/>
      <c r="BD6433" s="12"/>
      <c r="BE6433" s="12"/>
      <c r="BF6433" s="12"/>
      <c r="BG6433" s="12"/>
      <c r="BH6433" s="12"/>
      <c r="BI6433" s="12"/>
      <c r="BJ6433" s="13"/>
      <c r="BK6433" s="13"/>
      <c r="BL6433" s="13"/>
      <c r="BM6433" s="13"/>
      <c r="BN6433" s="13"/>
    </row>
    <row r="6434" spans="4:66" x14ac:dyDescent="0.25">
      <c r="D6434" s="7"/>
      <c r="E6434" s="10"/>
      <c r="F6434" s="10"/>
      <c r="G6434" s="10"/>
      <c r="H6434" s="10"/>
      <c r="I6434" s="10"/>
      <c r="J6434" s="10"/>
      <c r="K6434" s="11"/>
      <c r="L6434" s="11"/>
      <c r="M6434" s="12"/>
      <c r="N6434" s="12"/>
      <c r="O6434" s="12"/>
      <c r="P6434" s="12"/>
      <c r="Q6434" s="12"/>
      <c r="R6434" s="12"/>
      <c r="S6434" s="12"/>
      <c r="T6434" s="12"/>
      <c r="U6434" s="12"/>
      <c r="V6434" s="12"/>
      <c r="W6434" s="12"/>
      <c r="X6434" s="12"/>
      <c r="Y6434" s="12"/>
      <c r="Z6434" s="12"/>
      <c r="AA6434" s="12"/>
      <c r="AB6434" s="12"/>
      <c r="AC6434" s="12"/>
      <c r="AD6434" s="12"/>
      <c r="AE6434" s="12"/>
      <c r="AF6434" s="12"/>
      <c r="AG6434" s="12"/>
      <c r="AH6434" s="12"/>
      <c r="AI6434" s="12"/>
      <c r="AJ6434" s="12"/>
      <c r="AK6434" s="12"/>
      <c r="AL6434" s="12"/>
      <c r="AM6434" s="12"/>
      <c r="AN6434" s="12"/>
      <c r="AO6434" s="12"/>
      <c r="AP6434" s="12"/>
      <c r="AQ6434" s="12"/>
      <c r="AR6434" s="12"/>
      <c r="AS6434" s="12"/>
      <c r="AT6434" s="12"/>
      <c r="AU6434" s="12"/>
      <c r="AV6434" s="12"/>
      <c r="AW6434" s="12"/>
      <c r="AX6434" s="12"/>
      <c r="AY6434" s="12"/>
      <c r="AZ6434" s="12"/>
      <c r="BA6434" s="12"/>
      <c r="BB6434" s="12"/>
      <c r="BC6434" s="12"/>
      <c r="BD6434" s="12"/>
      <c r="BE6434" s="12"/>
      <c r="BF6434" s="12"/>
      <c r="BG6434" s="12"/>
      <c r="BH6434" s="12"/>
      <c r="BI6434" s="12"/>
      <c r="BJ6434" s="13"/>
      <c r="BK6434" s="13"/>
      <c r="BL6434" s="13"/>
      <c r="BM6434" s="13"/>
      <c r="BN6434" s="13"/>
    </row>
    <row r="6435" spans="4:66" x14ac:dyDescent="0.25">
      <c r="D6435" s="7"/>
      <c r="E6435" s="10"/>
      <c r="F6435" s="10"/>
      <c r="G6435" s="10"/>
      <c r="H6435" s="10"/>
      <c r="I6435" s="10"/>
      <c r="J6435" s="10"/>
      <c r="K6435" s="11"/>
      <c r="L6435" s="11"/>
      <c r="M6435" s="12"/>
      <c r="N6435" s="12"/>
      <c r="O6435" s="12"/>
      <c r="P6435" s="12"/>
      <c r="Q6435" s="12"/>
      <c r="R6435" s="12"/>
      <c r="S6435" s="12"/>
      <c r="T6435" s="12"/>
      <c r="U6435" s="12"/>
      <c r="V6435" s="12"/>
      <c r="W6435" s="12"/>
      <c r="X6435" s="12"/>
      <c r="Y6435" s="12"/>
      <c r="Z6435" s="12"/>
      <c r="AA6435" s="12"/>
      <c r="AB6435" s="12"/>
      <c r="AC6435" s="12"/>
      <c r="AD6435" s="12"/>
      <c r="AE6435" s="12"/>
      <c r="AF6435" s="12"/>
      <c r="AG6435" s="12"/>
      <c r="AH6435" s="12"/>
      <c r="AI6435" s="12"/>
      <c r="AJ6435" s="12"/>
      <c r="AK6435" s="12"/>
      <c r="AL6435" s="12"/>
      <c r="AM6435" s="12"/>
      <c r="AN6435" s="12"/>
      <c r="AO6435" s="12"/>
      <c r="AP6435" s="12"/>
      <c r="AQ6435" s="12"/>
      <c r="AR6435" s="12"/>
      <c r="AS6435" s="12"/>
      <c r="AT6435" s="12"/>
      <c r="AU6435" s="12"/>
      <c r="AV6435" s="12"/>
      <c r="AW6435" s="12"/>
      <c r="AX6435" s="12"/>
      <c r="AY6435" s="12"/>
      <c r="AZ6435" s="12"/>
      <c r="BA6435" s="12"/>
      <c r="BB6435" s="12"/>
      <c r="BC6435" s="12"/>
      <c r="BD6435" s="12"/>
      <c r="BE6435" s="12"/>
      <c r="BF6435" s="12"/>
      <c r="BG6435" s="12"/>
      <c r="BH6435" s="12"/>
      <c r="BI6435" s="12"/>
      <c r="BJ6435" s="13"/>
      <c r="BK6435" s="13"/>
      <c r="BL6435" s="13"/>
      <c r="BM6435" s="13"/>
      <c r="BN6435" s="13"/>
    </row>
    <row r="6436" spans="4:66" x14ac:dyDescent="0.25">
      <c r="D6436" s="7"/>
      <c r="E6436" s="10"/>
      <c r="F6436" s="10"/>
      <c r="G6436" s="10"/>
      <c r="H6436" s="10"/>
      <c r="I6436" s="10"/>
      <c r="J6436" s="10"/>
      <c r="K6436" s="11"/>
      <c r="L6436" s="11"/>
      <c r="M6436" s="12"/>
      <c r="N6436" s="12"/>
      <c r="O6436" s="12"/>
      <c r="P6436" s="12"/>
      <c r="Q6436" s="12"/>
      <c r="R6436" s="12"/>
      <c r="S6436" s="12"/>
      <c r="T6436" s="12"/>
      <c r="U6436" s="12"/>
      <c r="V6436" s="12"/>
      <c r="W6436" s="12"/>
      <c r="X6436" s="12"/>
      <c r="Y6436" s="12"/>
      <c r="Z6436" s="12"/>
      <c r="AA6436" s="12"/>
      <c r="AB6436" s="12"/>
      <c r="AC6436" s="12"/>
      <c r="AD6436" s="12"/>
      <c r="AE6436" s="12"/>
      <c r="AF6436" s="12"/>
      <c r="AG6436" s="12"/>
      <c r="AH6436" s="12"/>
      <c r="AI6436" s="12"/>
      <c r="AJ6436" s="12"/>
      <c r="AK6436" s="12"/>
      <c r="AL6436" s="12"/>
      <c r="AM6436" s="12"/>
      <c r="AN6436" s="12"/>
      <c r="AO6436" s="12"/>
      <c r="AP6436" s="12"/>
      <c r="AQ6436" s="12"/>
      <c r="AR6436" s="12"/>
      <c r="AS6436" s="12"/>
      <c r="AT6436" s="12"/>
      <c r="AU6436" s="12"/>
      <c r="AV6436" s="12"/>
      <c r="AW6436" s="12"/>
      <c r="AX6436" s="12"/>
      <c r="AY6436" s="12"/>
      <c r="AZ6436" s="12"/>
      <c r="BA6436" s="12"/>
      <c r="BB6436" s="12"/>
      <c r="BC6436" s="12"/>
      <c r="BD6436" s="12"/>
      <c r="BE6436" s="12"/>
      <c r="BF6436" s="12"/>
      <c r="BG6436" s="12"/>
      <c r="BH6436" s="12"/>
      <c r="BI6436" s="12"/>
      <c r="BJ6436" s="13"/>
      <c r="BK6436" s="13"/>
      <c r="BL6436" s="13"/>
      <c r="BM6436" s="13"/>
      <c r="BN6436" s="13"/>
    </row>
    <row r="6437" spans="4:66" x14ac:dyDescent="0.25">
      <c r="D6437" s="7"/>
      <c r="E6437" s="10"/>
      <c r="F6437" s="10"/>
      <c r="G6437" s="10"/>
      <c r="H6437" s="10"/>
      <c r="I6437" s="10"/>
      <c r="J6437" s="10"/>
      <c r="K6437" s="11"/>
      <c r="L6437" s="11"/>
      <c r="M6437" s="12"/>
      <c r="N6437" s="12"/>
      <c r="O6437" s="12"/>
      <c r="P6437" s="12"/>
      <c r="Q6437" s="12"/>
      <c r="R6437" s="12"/>
      <c r="S6437" s="12"/>
      <c r="T6437" s="12"/>
      <c r="U6437" s="12"/>
      <c r="V6437" s="12"/>
      <c r="W6437" s="12"/>
      <c r="X6437" s="12"/>
      <c r="Y6437" s="12"/>
      <c r="Z6437" s="12"/>
      <c r="AA6437" s="12"/>
      <c r="AB6437" s="12"/>
      <c r="AC6437" s="12"/>
      <c r="AD6437" s="12"/>
      <c r="AE6437" s="12"/>
      <c r="AF6437" s="12"/>
      <c r="AG6437" s="12"/>
      <c r="AH6437" s="12"/>
      <c r="AI6437" s="12"/>
      <c r="AJ6437" s="12"/>
      <c r="AK6437" s="12"/>
      <c r="AL6437" s="12"/>
      <c r="AM6437" s="12"/>
      <c r="AN6437" s="12"/>
      <c r="AO6437" s="12"/>
      <c r="AP6437" s="12"/>
      <c r="AQ6437" s="12"/>
      <c r="AR6437" s="12"/>
      <c r="AS6437" s="12"/>
      <c r="AT6437" s="12"/>
      <c r="AU6437" s="12"/>
      <c r="AV6437" s="12"/>
      <c r="AW6437" s="12"/>
      <c r="AX6437" s="12"/>
      <c r="AY6437" s="12"/>
      <c r="AZ6437" s="12"/>
      <c r="BA6437" s="12"/>
      <c r="BB6437" s="12"/>
      <c r="BC6437" s="12"/>
      <c r="BD6437" s="12"/>
      <c r="BE6437" s="12"/>
      <c r="BF6437" s="12"/>
      <c r="BG6437" s="12"/>
      <c r="BH6437" s="12"/>
      <c r="BI6437" s="12"/>
      <c r="BJ6437" s="13"/>
      <c r="BK6437" s="13"/>
      <c r="BL6437" s="13"/>
      <c r="BM6437" s="13"/>
      <c r="BN6437" s="13"/>
    </row>
    <row r="6438" spans="4:66" x14ac:dyDescent="0.25">
      <c r="D6438" s="7"/>
      <c r="E6438" s="10"/>
      <c r="F6438" s="10"/>
      <c r="G6438" s="10"/>
      <c r="H6438" s="10"/>
      <c r="I6438" s="10"/>
      <c r="J6438" s="10"/>
      <c r="K6438" s="11"/>
      <c r="L6438" s="11"/>
      <c r="M6438" s="12"/>
      <c r="N6438" s="12"/>
      <c r="O6438" s="12"/>
      <c r="P6438" s="12"/>
      <c r="Q6438" s="12"/>
      <c r="R6438" s="12"/>
      <c r="S6438" s="12"/>
      <c r="T6438" s="12"/>
      <c r="U6438" s="12"/>
      <c r="V6438" s="12"/>
      <c r="W6438" s="12"/>
      <c r="X6438" s="12"/>
      <c r="Y6438" s="12"/>
      <c r="Z6438" s="12"/>
      <c r="AA6438" s="12"/>
      <c r="AB6438" s="12"/>
      <c r="AC6438" s="12"/>
      <c r="AD6438" s="12"/>
      <c r="AE6438" s="12"/>
      <c r="AF6438" s="12"/>
      <c r="AG6438" s="12"/>
      <c r="AH6438" s="12"/>
      <c r="AI6438" s="12"/>
      <c r="AJ6438" s="12"/>
      <c r="AK6438" s="12"/>
      <c r="AL6438" s="12"/>
      <c r="AM6438" s="12"/>
      <c r="AN6438" s="12"/>
      <c r="AO6438" s="12"/>
      <c r="AP6438" s="12"/>
      <c r="AQ6438" s="12"/>
      <c r="AR6438" s="12"/>
      <c r="AS6438" s="12"/>
      <c r="AT6438" s="12"/>
      <c r="AU6438" s="12"/>
      <c r="AV6438" s="12"/>
      <c r="AW6438" s="12"/>
      <c r="AX6438" s="12"/>
      <c r="AY6438" s="12"/>
      <c r="AZ6438" s="12"/>
      <c r="BA6438" s="12"/>
      <c r="BB6438" s="12"/>
      <c r="BC6438" s="12"/>
      <c r="BD6438" s="12"/>
      <c r="BE6438" s="12"/>
      <c r="BF6438" s="12"/>
      <c r="BG6438" s="12"/>
      <c r="BH6438" s="12"/>
      <c r="BI6438" s="12"/>
      <c r="BJ6438" s="13"/>
      <c r="BK6438" s="13"/>
      <c r="BL6438" s="13"/>
      <c r="BM6438" s="13"/>
      <c r="BN6438" s="13"/>
    </row>
    <row r="6439" spans="4:66" x14ac:dyDescent="0.25">
      <c r="D6439" s="7"/>
      <c r="E6439" s="10"/>
      <c r="F6439" s="10"/>
      <c r="G6439" s="10"/>
      <c r="H6439" s="10"/>
      <c r="I6439" s="10"/>
      <c r="J6439" s="10"/>
      <c r="K6439" s="11"/>
      <c r="L6439" s="11"/>
      <c r="M6439" s="12"/>
      <c r="N6439" s="12"/>
      <c r="O6439" s="12"/>
      <c r="P6439" s="12"/>
      <c r="Q6439" s="12"/>
      <c r="R6439" s="12"/>
      <c r="S6439" s="12"/>
      <c r="T6439" s="12"/>
      <c r="U6439" s="12"/>
      <c r="V6439" s="12"/>
      <c r="W6439" s="12"/>
      <c r="X6439" s="12"/>
      <c r="Y6439" s="12"/>
      <c r="Z6439" s="12"/>
      <c r="AA6439" s="12"/>
      <c r="AB6439" s="12"/>
      <c r="AC6439" s="12"/>
      <c r="AD6439" s="12"/>
      <c r="AE6439" s="12"/>
      <c r="AF6439" s="12"/>
      <c r="AG6439" s="12"/>
      <c r="AH6439" s="12"/>
      <c r="AI6439" s="12"/>
      <c r="AJ6439" s="12"/>
      <c r="AK6439" s="12"/>
      <c r="AL6439" s="12"/>
      <c r="AM6439" s="12"/>
      <c r="AN6439" s="12"/>
      <c r="AO6439" s="12"/>
      <c r="AP6439" s="12"/>
      <c r="AQ6439" s="12"/>
      <c r="AR6439" s="12"/>
      <c r="AS6439" s="12"/>
      <c r="AT6439" s="12"/>
      <c r="AU6439" s="12"/>
      <c r="AV6439" s="12"/>
      <c r="AW6439" s="12"/>
      <c r="AX6439" s="12"/>
      <c r="AY6439" s="12"/>
      <c r="AZ6439" s="12"/>
      <c r="BA6439" s="12"/>
      <c r="BB6439" s="12"/>
      <c r="BC6439" s="12"/>
      <c r="BD6439" s="12"/>
      <c r="BE6439" s="12"/>
      <c r="BF6439" s="12"/>
      <c r="BG6439" s="12"/>
      <c r="BH6439" s="12"/>
      <c r="BI6439" s="12"/>
      <c r="BJ6439" s="13"/>
      <c r="BK6439" s="13"/>
      <c r="BL6439" s="13"/>
      <c r="BM6439" s="13"/>
      <c r="BN6439" s="13"/>
    </row>
    <row r="6440" spans="4:66" x14ac:dyDescent="0.25">
      <c r="D6440" s="7"/>
      <c r="E6440" s="10"/>
      <c r="F6440" s="10"/>
      <c r="G6440" s="10"/>
      <c r="H6440" s="10"/>
      <c r="I6440" s="10"/>
      <c r="J6440" s="10"/>
      <c r="K6440" s="11"/>
      <c r="L6440" s="11"/>
      <c r="M6440" s="12"/>
      <c r="N6440" s="12"/>
      <c r="O6440" s="12"/>
      <c r="P6440" s="12"/>
      <c r="Q6440" s="12"/>
      <c r="R6440" s="12"/>
      <c r="S6440" s="12"/>
      <c r="T6440" s="12"/>
      <c r="U6440" s="12"/>
      <c r="V6440" s="12"/>
      <c r="W6440" s="12"/>
      <c r="X6440" s="12"/>
      <c r="Y6440" s="12"/>
      <c r="Z6440" s="12"/>
      <c r="AA6440" s="12"/>
      <c r="AB6440" s="12"/>
      <c r="AC6440" s="12"/>
      <c r="AD6440" s="12"/>
      <c r="AE6440" s="12"/>
      <c r="AF6440" s="12"/>
      <c r="AG6440" s="12"/>
      <c r="AH6440" s="12"/>
      <c r="AI6440" s="12"/>
      <c r="AJ6440" s="12"/>
      <c r="AK6440" s="12"/>
      <c r="AL6440" s="12"/>
      <c r="AM6440" s="12"/>
      <c r="AN6440" s="12"/>
      <c r="AO6440" s="12"/>
      <c r="AP6440" s="12"/>
      <c r="AQ6440" s="12"/>
      <c r="AR6440" s="12"/>
      <c r="AS6440" s="12"/>
      <c r="AT6440" s="12"/>
      <c r="AU6440" s="12"/>
      <c r="AV6440" s="12"/>
      <c r="AW6440" s="12"/>
      <c r="AX6440" s="12"/>
      <c r="AY6440" s="12"/>
      <c r="AZ6440" s="12"/>
      <c r="BA6440" s="12"/>
      <c r="BB6440" s="12"/>
      <c r="BC6440" s="12"/>
      <c r="BD6440" s="12"/>
      <c r="BE6440" s="12"/>
      <c r="BF6440" s="12"/>
      <c r="BG6440" s="12"/>
      <c r="BH6440" s="12"/>
      <c r="BI6440" s="12"/>
      <c r="BJ6440" s="13"/>
      <c r="BK6440" s="13"/>
      <c r="BL6440" s="13"/>
      <c r="BM6440" s="13"/>
      <c r="BN6440" s="13"/>
    </row>
    <row r="6441" spans="4:66" x14ac:dyDescent="0.25">
      <c r="D6441" s="7"/>
      <c r="E6441" s="10"/>
      <c r="F6441" s="10"/>
      <c r="G6441" s="10"/>
      <c r="H6441" s="10"/>
      <c r="I6441" s="10"/>
      <c r="J6441" s="10"/>
      <c r="K6441" s="11"/>
      <c r="L6441" s="11"/>
      <c r="M6441" s="12"/>
      <c r="N6441" s="12"/>
      <c r="O6441" s="12"/>
      <c r="P6441" s="12"/>
      <c r="Q6441" s="12"/>
      <c r="R6441" s="12"/>
      <c r="S6441" s="12"/>
      <c r="T6441" s="12"/>
      <c r="U6441" s="12"/>
      <c r="V6441" s="12"/>
      <c r="W6441" s="12"/>
      <c r="X6441" s="12"/>
      <c r="Y6441" s="12"/>
      <c r="Z6441" s="12"/>
      <c r="AA6441" s="12"/>
      <c r="AB6441" s="12"/>
      <c r="AC6441" s="12"/>
      <c r="AD6441" s="12"/>
      <c r="AE6441" s="12"/>
      <c r="AF6441" s="12"/>
      <c r="AG6441" s="12"/>
      <c r="AH6441" s="12"/>
      <c r="AI6441" s="12"/>
      <c r="AJ6441" s="12"/>
      <c r="AK6441" s="12"/>
      <c r="AL6441" s="12"/>
      <c r="AM6441" s="12"/>
      <c r="AN6441" s="12"/>
      <c r="AO6441" s="12"/>
      <c r="AP6441" s="12"/>
      <c r="AQ6441" s="12"/>
      <c r="AR6441" s="12"/>
      <c r="AS6441" s="12"/>
      <c r="AT6441" s="12"/>
      <c r="AU6441" s="12"/>
      <c r="AV6441" s="12"/>
      <c r="AW6441" s="12"/>
      <c r="AX6441" s="12"/>
      <c r="AY6441" s="12"/>
      <c r="AZ6441" s="12"/>
      <c r="BA6441" s="12"/>
      <c r="BB6441" s="12"/>
      <c r="BC6441" s="12"/>
      <c r="BD6441" s="12"/>
      <c r="BE6441" s="12"/>
      <c r="BF6441" s="12"/>
      <c r="BG6441" s="12"/>
      <c r="BH6441" s="12"/>
      <c r="BI6441" s="12"/>
      <c r="BJ6441" s="13"/>
      <c r="BK6441" s="13"/>
      <c r="BL6441" s="13"/>
      <c r="BM6441" s="13"/>
      <c r="BN6441" s="13"/>
    </row>
    <row r="6442" spans="4:66" x14ac:dyDescent="0.25">
      <c r="D6442" s="7"/>
      <c r="E6442" s="10"/>
      <c r="F6442" s="10"/>
      <c r="G6442" s="10"/>
      <c r="H6442" s="10"/>
      <c r="I6442" s="10"/>
      <c r="J6442" s="10"/>
      <c r="K6442" s="11"/>
      <c r="L6442" s="11"/>
      <c r="M6442" s="12"/>
      <c r="N6442" s="12"/>
      <c r="O6442" s="12"/>
      <c r="P6442" s="12"/>
      <c r="Q6442" s="12"/>
      <c r="R6442" s="12"/>
      <c r="S6442" s="12"/>
      <c r="T6442" s="12"/>
      <c r="U6442" s="12"/>
      <c r="V6442" s="12"/>
      <c r="W6442" s="12"/>
      <c r="X6442" s="12"/>
      <c r="Y6442" s="12"/>
      <c r="Z6442" s="12"/>
      <c r="AA6442" s="12"/>
      <c r="AB6442" s="12"/>
      <c r="AC6442" s="12"/>
      <c r="AD6442" s="12"/>
      <c r="AE6442" s="12"/>
      <c r="AF6442" s="12"/>
      <c r="AG6442" s="12"/>
      <c r="AH6442" s="12"/>
      <c r="AI6442" s="12"/>
      <c r="AJ6442" s="12"/>
      <c r="AK6442" s="12"/>
      <c r="AL6442" s="12"/>
      <c r="AM6442" s="12"/>
      <c r="AN6442" s="12"/>
      <c r="AO6442" s="12"/>
      <c r="AP6442" s="12"/>
      <c r="AQ6442" s="12"/>
      <c r="AR6442" s="12"/>
      <c r="AS6442" s="12"/>
      <c r="AT6442" s="12"/>
      <c r="AU6442" s="12"/>
      <c r="AV6442" s="12"/>
      <c r="AW6442" s="12"/>
      <c r="AX6442" s="12"/>
      <c r="AY6442" s="12"/>
      <c r="AZ6442" s="12"/>
      <c r="BA6442" s="12"/>
      <c r="BB6442" s="12"/>
      <c r="BC6442" s="12"/>
      <c r="BD6442" s="12"/>
      <c r="BE6442" s="12"/>
      <c r="BF6442" s="12"/>
      <c r="BG6442" s="12"/>
      <c r="BH6442" s="12"/>
      <c r="BI6442" s="12"/>
      <c r="BJ6442" s="13"/>
      <c r="BK6442" s="13"/>
      <c r="BL6442" s="13"/>
      <c r="BM6442" s="13"/>
      <c r="BN6442" s="13"/>
    </row>
    <row r="6443" spans="4:66" x14ac:dyDescent="0.25">
      <c r="D6443" s="7"/>
      <c r="E6443" s="10"/>
      <c r="F6443" s="10"/>
      <c r="G6443" s="10"/>
      <c r="H6443" s="10"/>
      <c r="I6443" s="10"/>
      <c r="J6443" s="10"/>
      <c r="K6443" s="11"/>
      <c r="L6443" s="11"/>
      <c r="M6443" s="12"/>
      <c r="N6443" s="12"/>
      <c r="O6443" s="12"/>
      <c r="P6443" s="12"/>
      <c r="Q6443" s="12"/>
      <c r="R6443" s="12"/>
      <c r="S6443" s="12"/>
      <c r="T6443" s="12"/>
      <c r="U6443" s="12"/>
      <c r="V6443" s="12"/>
      <c r="W6443" s="12"/>
      <c r="X6443" s="12"/>
      <c r="Y6443" s="12"/>
      <c r="Z6443" s="12"/>
      <c r="AA6443" s="12"/>
      <c r="AB6443" s="12"/>
      <c r="AC6443" s="12"/>
      <c r="AD6443" s="12"/>
      <c r="AE6443" s="12"/>
      <c r="AF6443" s="12"/>
      <c r="AG6443" s="12"/>
      <c r="AH6443" s="12"/>
      <c r="AI6443" s="12"/>
      <c r="AJ6443" s="12"/>
      <c r="AK6443" s="12"/>
      <c r="AL6443" s="12"/>
      <c r="AM6443" s="12"/>
      <c r="AN6443" s="12"/>
      <c r="AO6443" s="12"/>
      <c r="AP6443" s="12"/>
      <c r="AQ6443" s="12"/>
      <c r="AR6443" s="12"/>
      <c r="AS6443" s="12"/>
      <c r="AT6443" s="12"/>
      <c r="AU6443" s="12"/>
      <c r="AV6443" s="12"/>
      <c r="AW6443" s="12"/>
      <c r="AX6443" s="12"/>
      <c r="AY6443" s="12"/>
      <c r="AZ6443" s="12"/>
      <c r="BA6443" s="12"/>
      <c r="BB6443" s="12"/>
      <c r="BC6443" s="12"/>
      <c r="BD6443" s="12"/>
      <c r="BE6443" s="12"/>
      <c r="BF6443" s="12"/>
      <c r="BG6443" s="12"/>
      <c r="BH6443" s="12"/>
      <c r="BI6443" s="12"/>
      <c r="BJ6443" s="13"/>
      <c r="BK6443" s="13"/>
      <c r="BL6443" s="13"/>
      <c r="BM6443" s="13"/>
      <c r="BN6443" s="13"/>
    </row>
    <row r="6444" spans="4:66" x14ac:dyDescent="0.25">
      <c r="D6444" s="7"/>
      <c r="E6444" s="10"/>
      <c r="F6444" s="10"/>
      <c r="G6444" s="10"/>
      <c r="H6444" s="10"/>
      <c r="I6444" s="10"/>
      <c r="J6444" s="10"/>
      <c r="K6444" s="11"/>
      <c r="L6444" s="11"/>
      <c r="M6444" s="12"/>
      <c r="N6444" s="12"/>
      <c r="O6444" s="12"/>
      <c r="P6444" s="12"/>
      <c r="Q6444" s="12"/>
      <c r="R6444" s="12"/>
      <c r="S6444" s="12"/>
      <c r="T6444" s="12"/>
      <c r="U6444" s="12"/>
      <c r="V6444" s="12"/>
      <c r="W6444" s="12"/>
      <c r="X6444" s="12"/>
      <c r="Y6444" s="12"/>
      <c r="Z6444" s="12"/>
      <c r="AA6444" s="12"/>
      <c r="AB6444" s="12"/>
      <c r="AC6444" s="12"/>
      <c r="AD6444" s="12"/>
      <c r="AE6444" s="12"/>
      <c r="AF6444" s="12"/>
      <c r="AG6444" s="12"/>
      <c r="AH6444" s="12"/>
      <c r="AI6444" s="12"/>
      <c r="AJ6444" s="12"/>
      <c r="AK6444" s="12"/>
      <c r="AL6444" s="12"/>
      <c r="AM6444" s="12"/>
      <c r="AN6444" s="12"/>
      <c r="AO6444" s="12"/>
      <c r="AP6444" s="12"/>
      <c r="AQ6444" s="12"/>
      <c r="AR6444" s="12"/>
      <c r="AS6444" s="12"/>
      <c r="AT6444" s="12"/>
      <c r="AU6444" s="12"/>
      <c r="AV6444" s="12"/>
      <c r="AW6444" s="12"/>
      <c r="AX6444" s="12"/>
      <c r="AY6444" s="12"/>
      <c r="AZ6444" s="12"/>
      <c r="BA6444" s="12"/>
      <c r="BB6444" s="12"/>
      <c r="BC6444" s="12"/>
      <c r="BD6444" s="12"/>
      <c r="BE6444" s="12"/>
      <c r="BF6444" s="12"/>
      <c r="BG6444" s="12"/>
      <c r="BH6444" s="12"/>
      <c r="BI6444" s="12"/>
      <c r="BJ6444" s="13"/>
      <c r="BK6444" s="13"/>
      <c r="BL6444" s="13"/>
      <c r="BM6444" s="13"/>
      <c r="BN6444" s="13"/>
    </row>
    <row r="6445" spans="4:66" x14ac:dyDescent="0.25">
      <c r="D6445" s="7"/>
      <c r="E6445" s="10"/>
      <c r="F6445" s="10"/>
      <c r="G6445" s="10"/>
      <c r="H6445" s="10"/>
      <c r="I6445" s="10"/>
      <c r="J6445" s="10"/>
      <c r="K6445" s="11"/>
      <c r="L6445" s="11"/>
      <c r="M6445" s="12"/>
      <c r="N6445" s="12"/>
      <c r="O6445" s="12"/>
      <c r="P6445" s="12"/>
      <c r="Q6445" s="12"/>
      <c r="R6445" s="12"/>
      <c r="S6445" s="12"/>
      <c r="T6445" s="12"/>
      <c r="U6445" s="12"/>
      <c r="V6445" s="12"/>
      <c r="W6445" s="12"/>
      <c r="X6445" s="12"/>
      <c r="Y6445" s="12"/>
      <c r="Z6445" s="12"/>
      <c r="AA6445" s="12"/>
      <c r="AB6445" s="12"/>
      <c r="AC6445" s="12"/>
      <c r="AD6445" s="12"/>
      <c r="AE6445" s="12"/>
      <c r="AF6445" s="12"/>
      <c r="AG6445" s="12"/>
      <c r="AH6445" s="12"/>
      <c r="AI6445" s="12"/>
      <c r="AJ6445" s="12"/>
      <c r="AK6445" s="12"/>
      <c r="AL6445" s="12"/>
      <c r="AM6445" s="12"/>
      <c r="AN6445" s="12"/>
      <c r="AO6445" s="12"/>
      <c r="AP6445" s="12"/>
      <c r="AQ6445" s="12"/>
      <c r="AR6445" s="12"/>
      <c r="AS6445" s="12"/>
      <c r="AT6445" s="12"/>
      <c r="AU6445" s="12"/>
      <c r="AV6445" s="12"/>
      <c r="AW6445" s="12"/>
      <c r="AX6445" s="12"/>
      <c r="AY6445" s="12"/>
      <c r="AZ6445" s="12"/>
      <c r="BA6445" s="12"/>
      <c r="BB6445" s="12"/>
      <c r="BC6445" s="12"/>
      <c r="BD6445" s="12"/>
      <c r="BE6445" s="12"/>
      <c r="BF6445" s="12"/>
      <c r="BG6445" s="12"/>
      <c r="BH6445" s="12"/>
      <c r="BI6445" s="12"/>
      <c r="BJ6445" s="13"/>
      <c r="BK6445" s="13"/>
      <c r="BL6445" s="13"/>
      <c r="BM6445" s="13"/>
      <c r="BN6445" s="13"/>
    </row>
    <row r="6446" spans="4:66" x14ac:dyDescent="0.25">
      <c r="D6446" s="7"/>
      <c r="E6446" s="10"/>
      <c r="F6446" s="10"/>
      <c r="G6446" s="10"/>
      <c r="H6446" s="10"/>
      <c r="I6446" s="10"/>
      <c r="J6446" s="10"/>
      <c r="K6446" s="11"/>
      <c r="L6446" s="11"/>
      <c r="M6446" s="12"/>
      <c r="N6446" s="12"/>
      <c r="O6446" s="12"/>
      <c r="P6446" s="12"/>
      <c r="Q6446" s="12"/>
      <c r="R6446" s="12"/>
      <c r="S6446" s="12"/>
      <c r="T6446" s="12"/>
      <c r="U6446" s="12"/>
      <c r="V6446" s="12"/>
      <c r="W6446" s="12"/>
      <c r="X6446" s="12"/>
      <c r="Y6446" s="12"/>
      <c r="Z6446" s="12"/>
      <c r="AA6446" s="12"/>
      <c r="AB6446" s="12"/>
      <c r="AC6446" s="12"/>
      <c r="AD6446" s="12"/>
      <c r="AE6446" s="12"/>
      <c r="AF6446" s="12"/>
      <c r="AG6446" s="12"/>
      <c r="AH6446" s="12"/>
      <c r="AI6446" s="12"/>
      <c r="AJ6446" s="12"/>
      <c r="AK6446" s="12"/>
      <c r="AL6446" s="12"/>
      <c r="AM6446" s="12"/>
      <c r="AN6446" s="12"/>
      <c r="AO6446" s="12"/>
      <c r="AP6446" s="12"/>
      <c r="AQ6446" s="12"/>
      <c r="AR6446" s="12"/>
      <c r="AS6446" s="12"/>
      <c r="AT6446" s="12"/>
      <c r="AU6446" s="12"/>
      <c r="AV6446" s="12"/>
      <c r="AW6446" s="12"/>
      <c r="AX6446" s="12"/>
      <c r="AY6446" s="12"/>
      <c r="AZ6446" s="12"/>
      <c r="BA6446" s="12"/>
      <c r="BB6446" s="12"/>
      <c r="BC6446" s="12"/>
      <c r="BD6446" s="12"/>
      <c r="BE6446" s="12"/>
      <c r="BF6446" s="12"/>
      <c r="BG6446" s="12"/>
      <c r="BH6446" s="12"/>
      <c r="BI6446" s="12"/>
      <c r="BJ6446" s="13"/>
      <c r="BK6446" s="13"/>
      <c r="BL6446" s="13"/>
      <c r="BM6446" s="13"/>
      <c r="BN6446" s="13"/>
    </row>
    <row r="6447" spans="4:66" x14ac:dyDescent="0.25">
      <c r="D6447" s="7"/>
      <c r="E6447" s="10"/>
      <c r="F6447" s="10"/>
      <c r="G6447" s="10"/>
      <c r="H6447" s="10"/>
      <c r="I6447" s="10"/>
      <c r="J6447" s="10"/>
      <c r="K6447" s="11"/>
      <c r="L6447" s="11"/>
      <c r="M6447" s="12"/>
      <c r="N6447" s="12"/>
      <c r="O6447" s="12"/>
      <c r="P6447" s="12"/>
      <c r="Q6447" s="12"/>
      <c r="R6447" s="12"/>
      <c r="S6447" s="12"/>
      <c r="T6447" s="12"/>
      <c r="U6447" s="12"/>
      <c r="V6447" s="12"/>
      <c r="W6447" s="12"/>
      <c r="X6447" s="12"/>
      <c r="Y6447" s="12"/>
      <c r="Z6447" s="12"/>
      <c r="AA6447" s="12"/>
      <c r="AB6447" s="12"/>
      <c r="AC6447" s="12"/>
      <c r="AD6447" s="12"/>
      <c r="AE6447" s="12"/>
      <c r="AF6447" s="12"/>
      <c r="AG6447" s="12"/>
      <c r="AH6447" s="12"/>
      <c r="AI6447" s="12"/>
      <c r="AJ6447" s="12"/>
      <c r="AK6447" s="12"/>
      <c r="AL6447" s="12"/>
      <c r="AM6447" s="12"/>
      <c r="AN6447" s="12"/>
      <c r="AO6447" s="12"/>
      <c r="AP6447" s="12"/>
      <c r="AQ6447" s="12"/>
      <c r="AR6447" s="12"/>
      <c r="AS6447" s="12"/>
      <c r="AT6447" s="12"/>
      <c r="AU6447" s="12"/>
      <c r="AV6447" s="12"/>
      <c r="AW6447" s="12"/>
      <c r="AX6447" s="12"/>
      <c r="AY6447" s="12"/>
      <c r="AZ6447" s="12"/>
      <c r="BA6447" s="12"/>
      <c r="BB6447" s="12"/>
      <c r="BC6447" s="12"/>
      <c r="BD6447" s="12"/>
      <c r="BE6447" s="12"/>
      <c r="BF6447" s="12"/>
      <c r="BG6447" s="12"/>
      <c r="BH6447" s="12"/>
      <c r="BI6447" s="12"/>
      <c r="BJ6447" s="13"/>
      <c r="BK6447" s="13"/>
      <c r="BL6447" s="13"/>
      <c r="BM6447" s="13"/>
      <c r="BN6447" s="13"/>
    </row>
    <row r="6448" spans="4:66" x14ac:dyDescent="0.25">
      <c r="D6448" s="7"/>
      <c r="E6448" s="10"/>
      <c r="F6448" s="10"/>
      <c r="G6448" s="10"/>
      <c r="H6448" s="10"/>
      <c r="I6448" s="10"/>
      <c r="J6448" s="10"/>
      <c r="K6448" s="11"/>
      <c r="L6448" s="11"/>
      <c r="M6448" s="12"/>
      <c r="N6448" s="12"/>
      <c r="O6448" s="12"/>
      <c r="P6448" s="12"/>
      <c r="Q6448" s="12"/>
      <c r="R6448" s="12"/>
      <c r="S6448" s="12"/>
      <c r="T6448" s="12"/>
      <c r="U6448" s="12"/>
      <c r="V6448" s="12"/>
      <c r="W6448" s="12"/>
      <c r="X6448" s="12"/>
      <c r="Y6448" s="12"/>
      <c r="Z6448" s="12"/>
      <c r="AA6448" s="12"/>
      <c r="AB6448" s="12"/>
      <c r="AC6448" s="12"/>
      <c r="AD6448" s="12"/>
      <c r="AE6448" s="12"/>
      <c r="AF6448" s="12"/>
      <c r="AG6448" s="12"/>
      <c r="AH6448" s="12"/>
      <c r="AI6448" s="12"/>
      <c r="AJ6448" s="12"/>
      <c r="AK6448" s="12"/>
      <c r="AL6448" s="12"/>
      <c r="AM6448" s="12"/>
      <c r="AN6448" s="12"/>
      <c r="AO6448" s="12"/>
      <c r="AP6448" s="12"/>
      <c r="AQ6448" s="12"/>
      <c r="AR6448" s="12"/>
      <c r="AS6448" s="12"/>
      <c r="AT6448" s="12"/>
      <c r="AU6448" s="12"/>
      <c r="AV6448" s="12"/>
      <c r="AW6448" s="12"/>
      <c r="AX6448" s="12"/>
      <c r="AY6448" s="12"/>
      <c r="AZ6448" s="12"/>
      <c r="BA6448" s="12"/>
      <c r="BB6448" s="12"/>
      <c r="BC6448" s="12"/>
      <c r="BD6448" s="12"/>
      <c r="BE6448" s="12"/>
      <c r="BF6448" s="12"/>
      <c r="BG6448" s="12"/>
      <c r="BH6448" s="12"/>
      <c r="BI6448" s="12"/>
      <c r="BJ6448" s="13"/>
      <c r="BK6448" s="13"/>
      <c r="BL6448" s="13"/>
      <c r="BM6448" s="13"/>
      <c r="BN6448" s="13"/>
    </row>
    <row r="6449" spans="4:66" x14ac:dyDescent="0.25">
      <c r="D6449" s="7"/>
      <c r="E6449" s="10"/>
      <c r="F6449" s="10"/>
      <c r="G6449" s="10"/>
      <c r="H6449" s="10"/>
      <c r="I6449" s="10"/>
      <c r="J6449" s="10"/>
      <c r="K6449" s="11"/>
      <c r="L6449" s="11"/>
      <c r="M6449" s="12"/>
      <c r="N6449" s="12"/>
      <c r="O6449" s="12"/>
      <c r="P6449" s="12"/>
      <c r="Q6449" s="12"/>
      <c r="R6449" s="12"/>
      <c r="S6449" s="12"/>
      <c r="T6449" s="12"/>
      <c r="U6449" s="12"/>
      <c r="V6449" s="12"/>
      <c r="W6449" s="12"/>
      <c r="X6449" s="12"/>
      <c r="Y6449" s="12"/>
      <c r="Z6449" s="12"/>
      <c r="AA6449" s="12"/>
      <c r="AB6449" s="12"/>
      <c r="AC6449" s="12"/>
      <c r="AD6449" s="12"/>
      <c r="AE6449" s="12"/>
      <c r="AF6449" s="12"/>
      <c r="AG6449" s="12"/>
      <c r="AH6449" s="12"/>
      <c r="AI6449" s="12"/>
      <c r="AJ6449" s="12"/>
      <c r="AK6449" s="12"/>
      <c r="AL6449" s="12"/>
      <c r="AM6449" s="12"/>
      <c r="AN6449" s="12"/>
      <c r="AO6449" s="12"/>
      <c r="AP6449" s="12"/>
      <c r="AQ6449" s="12"/>
      <c r="AR6449" s="12"/>
      <c r="AS6449" s="12"/>
      <c r="AT6449" s="12"/>
      <c r="AU6449" s="12"/>
      <c r="AV6449" s="12"/>
      <c r="AW6449" s="12"/>
      <c r="AX6449" s="12"/>
      <c r="AY6449" s="12"/>
      <c r="AZ6449" s="12"/>
      <c r="BA6449" s="12"/>
      <c r="BB6449" s="12"/>
      <c r="BC6449" s="12"/>
      <c r="BD6449" s="12"/>
      <c r="BE6449" s="12"/>
      <c r="BF6449" s="12"/>
      <c r="BG6449" s="12"/>
      <c r="BH6449" s="12"/>
      <c r="BI6449" s="12"/>
      <c r="BJ6449" s="13"/>
      <c r="BK6449" s="13"/>
      <c r="BL6449" s="13"/>
      <c r="BM6449" s="13"/>
      <c r="BN6449" s="13"/>
    </row>
    <row r="6450" spans="4:66" x14ac:dyDescent="0.25">
      <c r="D6450" s="7"/>
      <c r="E6450" s="10"/>
      <c r="F6450" s="10"/>
      <c r="G6450" s="10"/>
      <c r="H6450" s="10"/>
      <c r="I6450" s="10"/>
      <c r="J6450" s="10"/>
      <c r="K6450" s="11"/>
      <c r="L6450" s="11"/>
      <c r="M6450" s="12"/>
      <c r="N6450" s="12"/>
      <c r="O6450" s="12"/>
      <c r="P6450" s="12"/>
      <c r="Q6450" s="12"/>
      <c r="R6450" s="12"/>
      <c r="S6450" s="12"/>
      <c r="T6450" s="12"/>
      <c r="U6450" s="12"/>
      <c r="V6450" s="12"/>
      <c r="W6450" s="12"/>
      <c r="X6450" s="12"/>
      <c r="Y6450" s="12"/>
      <c r="Z6450" s="12"/>
      <c r="AA6450" s="12"/>
      <c r="AB6450" s="12"/>
      <c r="AC6450" s="12"/>
      <c r="AD6450" s="12"/>
      <c r="AE6450" s="12"/>
      <c r="AF6450" s="12"/>
      <c r="AG6450" s="12"/>
      <c r="AH6450" s="12"/>
      <c r="AI6450" s="12"/>
      <c r="AJ6450" s="12"/>
      <c r="AK6450" s="12"/>
      <c r="AL6450" s="12"/>
      <c r="AM6450" s="12"/>
      <c r="AN6450" s="12"/>
      <c r="AO6450" s="12"/>
      <c r="AP6450" s="12"/>
      <c r="AQ6450" s="12"/>
      <c r="AR6450" s="12"/>
      <c r="AS6450" s="12"/>
      <c r="AT6450" s="12"/>
      <c r="AU6450" s="12"/>
      <c r="AV6450" s="12"/>
      <c r="AW6450" s="12"/>
      <c r="AX6450" s="12"/>
      <c r="AY6450" s="12"/>
      <c r="AZ6450" s="12"/>
      <c r="BA6450" s="12"/>
      <c r="BB6450" s="12"/>
      <c r="BC6450" s="12"/>
      <c r="BD6450" s="12"/>
      <c r="BE6450" s="12"/>
      <c r="BF6450" s="12"/>
      <c r="BG6450" s="12"/>
      <c r="BH6450" s="12"/>
      <c r="BI6450" s="12"/>
      <c r="BJ6450" s="13"/>
      <c r="BK6450" s="13"/>
      <c r="BL6450" s="13"/>
      <c r="BM6450" s="13"/>
      <c r="BN6450" s="13"/>
    </row>
    <row r="6451" spans="4:66" x14ac:dyDescent="0.25">
      <c r="D6451" s="7"/>
      <c r="E6451" s="10"/>
      <c r="F6451" s="10"/>
      <c r="G6451" s="10"/>
      <c r="H6451" s="10"/>
      <c r="I6451" s="10"/>
      <c r="J6451" s="10"/>
      <c r="K6451" s="11"/>
      <c r="L6451" s="11"/>
      <c r="M6451" s="12"/>
      <c r="N6451" s="12"/>
      <c r="O6451" s="12"/>
      <c r="P6451" s="12"/>
      <c r="Q6451" s="12"/>
      <c r="R6451" s="12"/>
      <c r="S6451" s="12"/>
      <c r="T6451" s="12"/>
      <c r="U6451" s="12"/>
      <c r="V6451" s="12"/>
      <c r="W6451" s="12"/>
      <c r="X6451" s="12"/>
      <c r="Y6451" s="12"/>
      <c r="Z6451" s="12"/>
      <c r="AA6451" s="12"/>
      <c r="AB6451" s="12"/>
      <c r="AC6451" s="12"/>
      <c r="AD6451" s="12"/>
      <c r="AE6451" s="12"/>
      <c r="AF6451" s="12"/>
      <c r="AG6451" s="12"/>
      <c r="AH6451" s="12"/>
      <c r="AI6451" s="12"/>
      <c r="AJ6451" s="12"/>
      <c r="AK6451" s="12"/>
      <c r="AL6451" s="12"/>
      <c r="AM6451" s="12"/>
      <c r="AN6451" s="12"/>
      <c r="AO6451" s="12"/>
      <c r="AP6451" s="12"/>
      <c r="AQ6451" s="12"/>
      <c r="AR6451" s="12"/>
      <c r="AS6451" s="12"/>
      <c r="AT6451" s="12"/>
      <c r="AU6451" s="12"/>
      <c r="AV6451" s="12"/>
      <c r="AW6451" s="12"/>
      <c r="AX6451" s="12"/>
      <c r="AY6451" s="12"/>
      <c r="AZ6451" s="12"/>
      <c r="BA6451" s="12"/>
      <c r="BB6451" s="12"/>
      <c r="BC6451" s="12"/>
      <c r="BD6451" s="12"/>
      <c r="BE6451" s="12"/>
      <c r="BF6451" s="12"/>
      <c r="BG6451" s="12"/>
      <c r="BH6451" s="12"/>
      <c r="BI6451" s="12"/>
      <c r="BJ6451" s="13"/>
      <c r="BK6451" s="13"/>
      <c r="BL6451" s="13"/>
      <c r="BM6451" s="13"/>
      <c r="BN6451" s="13"/>
    </row>
    <row r="6452" spans="4:66" x14ac:dyDescent="0.25">
      <c r="D6452" s="7"/>
      <c r="E6452" s="10"/>
      <c r="F6452" s="10"/>
      <c r="G6452" s="10"/>
      <c r="H6452" s="10"/>
      <c r="I6452" s="10"/>
      <c r="J6452" s="10"/>
      <c r="K6452" s="11"/>
      <c r="L6452" s="11"/>
      <c r="M6452" s="12"/>
      <c r="N6452" s="12"/>
      <c r="O6452" s="12"/>
      <c r="P6452" s="12"/>
      <c r="Q6452" s="12"/>
      <c r="R6452" s="12"/>
      <c r="S6452" s="12"/>
      <c r="T6452" s="12"/>
      <c r="U6452" s="12"/>
      <c r="V6452" s="12"/>
      <c r="W6452" s="12"/>
      <c r="X6452" s="12"/>
      <c r="Y6452" s="12"/>
      <c r="Z6452" s="12"/>
      <c r="AA6452" s="12"/>
      <c r="AB6452" s="12"/>
      <c r="AC6452" s="12"/>
      <c r="AD6452" s="12"/>
      <c r="AE6452" s="12"/>
      <c r="AF6452" s="12"/>
      <c r="AG6452" s="12"/>
      <c r="AH6452" s="12"/>
      <c r="AI6452" s="12"/>
      <c r="AJ6452" s="12"/>
      <c r="AK6452" s="12"/>
      <c r="AL6452" s="12"/>
      <c r="AM6452" s="12"/>
      <c r="AN6452" s="12"/>
      <c r="AO6452" s="12"/>
      <c r="AP6452" s="12"/>
      <c r="AQ6452" s="12"/>
      <c r="AR6452" s="12"/>
      <c r="AS6452" s="12"/>
      <c r="AT6452" s="12"/>
      <c r="AU6452" s="12"/>
      <c r="AV6452" s="12"/>
      <c r="AW6452" s="12"/>
      <c r="AX6452" s="12"/>
      <c r="AY6452" s="12"/>
      <c r="AZ6452" s="12"/>
      <c r="BA6452" s="12"/>
      <c r="BB6452" s="12"/>
      <c r="BC6452" s="12"/>
      <c r="BD6452" s="12"/>
      <c r="BE6452" s="12"/>
      <c r="BF6452" s="12"/>
      <c r="BG6452" s="12"/>
      <c r="BH6452" s="12"/>
      <c r="BI6452" s="12"/>
      <c r="BJ6452" s="13"/>
      <c r="BK6452" s="13"/>
      <c r="BL6452" s="13"/>
      <c r="BM6452" s="13"/>
      <c r="BN6452" s="13"/>
    </row>
    <row r="6453" spans="4:66" x14ac:dyDescent="0.25">
      <c r="D6453" s="7"/>
      <c r="E6453" s="10"/>
      <c r="F6453" s="10"/>
      <c r="G6453" s="10"/>
      <c r="H6453" s="10"/>
      <c r="I6453" s="10"/>
      <c r="J6453" s="10"/>
      <c r="K6453" s="11"/>
      <c r="L6453" s="11"/>
      <c r="M6453" s="12"/>
      <c r="N6453" s="12"/>
      <c r="O6453" s="12"/>
      <c r="P6453" s="12"/>
      <c r="Q6453" s="12"/>
      <c r="R6453" s="12"/>
      <c r="S6453" s="12"/>
      <c r="T6453" s="12"/>
      <c r="U6453" s="12"/>
      <c r="V6453" s="12"/>
      <c r="W6453" s="12"/>
      <c r="X6453" s="12"/>
      <c r="Y6453" s="12"/>
      <c r="Z6453" s="12"/>
      <c r="AA6453" s="12"/>
      <c r="AB6453" s="12"/>
      <c r="AC6453" s="12"/>
      <c r="AD6453" s="12"/>
      <c r="AE6453" s="12"/>
      <c r="AF6453" s="12"/>
      <c r="AG6453" s="12"/>
      <c r="AH6453" s="12"/>
      <c r="AI6453" s="12"/>
      <c r="AJ6453" s="12"/>
      <c r="AK6453" s="12"/>
      <c r="AL6453" s="12"/>
      <c r="AM6453" s="12"/>
      <c r="AN6453" s="12"/>
      <c r="AO6453" s="12"/>
      <c r="AP6453" s="12"/>
      <c r="AQ6453" s="12"/>
      <c r="AR6453" s="12"/>
      <c r="AS6453" s="12"/>
      <c r="AT6453" s="12"/>
      <c r="AU6453" s="12"/>
      <c r="AV6453" s="12"/>
      <c r="AW6453" s="12"/>
      <c r="AX6453" s="12"/>
      <c r="AY6453" s="12"/>
      <c r="AZ6453" s="12"/>
      <c r="BA6453" s="12"/>
      <c r="BB6453" s="12"/>
      <c r="BC6453" s="12"/>
      <c r="BD6453" s="12"/>
      <c r="BE6453" s="12"/>
      <c r="BF6453" s="12"/>
      <c r="BG6453" s="12"/>
      <c r="BH6453" s="12"/>
      <c r="BI6453" s="12"/>
      <c r="BJ6453" s="13"/>
      <c r="BK6453" s="13"/>
      <c r="BL6453" s="13"/>
      <c r="BM6453" s="13"/>
      <c r="BN6453" s="13"/>
    </row>
    <row r="6454" spans="4:66" x14ac:dyDescent="0.25">
      <c r="D6454" s="7"/>
      <c r="E6454" s="10"/>
      <c r="F6454" s="10"/>
      <c r="G6454" s="10"/>
      <c r="H6454" s="10"/>
      <c r="I6454" s="10"/>
      <c r="J6454" s="10"/>
      <c r="K6454" s="11"/>
      <c r="L6454" s="11"/>
      <c r="M6454" s="12"/>
      <c r="N6454" s="12"/>
      <c r="O6454" s="12"/>
      <c r="P6454" s="12"/>
      <c r="Q6454" s="12"/>
      <c r="R6454" s="12"/>
      <c r="S6454" s="12"/>
      <c r="T6454" s="12"/>
      <c r="U6454" s="12"/>
      <c r="V6454" s="12"/>
      <c r="W6454" s="12"/>
      <c r="X6454" s="12"/>
      <c r="Y6454" s="12"/>
      <c r="Z6454" s="12"/>
      <c r="AA6454" s="12"/>
      <c r="AB6454" s="12"/>
      <c r="AC6454" s="12"/>
      <c r="AD6454" s="12"/>
      <c r="AE6454" s="12"/>
      <c r="AF6454" s="12"/>
      <c r="AG6454" s="12"/>
      <c r="AH6454" s="12"/>
      <c r="AI6454" s="12"/>
      <c r="AJ6454" s="12"/>
      <c r="AK6454" s="12"/>
      <c r="AL6454" s="12"/>
      <c r="AM6454" s="12"/>
      <c r="AN6454" s="12"/>
      <c r="AO6454" s="12"/>
      <c r="AP6454" s="12"/>
      <c r="AQ6454" s="12"/>
      <c r="AR6454" s="12"/>
      <c r="AS6454" s="12"/>
      <c r="AT6454" s="12"/>
      <c r="AU6454" s="12"/>
      <c r="AV6454" s="12"/>
      <c r="AW6454" s="12"/>
      <c r="AX6454" s="12"/>
      <c r="AY6454" s="12"/>
      <c r="AZ6454" s="12"/>
      <c r="BA6454" s="12"/>
      <c r="BB6454" s="12"/>
      <c r="BC6454" s="12"/>
      <c r="BD6454" s="12"/>
      <c r="BE6454" s="12"/>
      <c r="BF6454" s="12"/>
      <c r="BG6454" s="12"/>
      <c r="BH6454" s="12"/>
      <c r="BI6454" s="12"/>
      <c r="BJ6454" s="13"/>
      <c r="BK6454" s="13"/>
      <c r="BL6454" s="13"/>
      <c r="BM6454" s="13"/>
      <c r="BN6454" s="13"/>
    </row>
    <row r="6455" spans="4:66" x14ac:dyDescent="0.25">
      <c r="D6455" s="7"/>
      <c r="E6455" s="10"/>
      <c r="F6455" s="10"/>
      <c r="G6455" s="10"/>
      <c r="H6455" s="10"/>
      <c r="I6455" s="10"/>
      <c r="J6455" s="10"/>
      <c r="K6455" s="11"/>
      <c r="L6455" s="11"/>
      <c r="M6455" s="12"/>
      <c r="N6455" s="12"/>
      <c r="O6455" s="12"/>
      <c r="P6455" s="12"/>
      <c r="Q6455" s="12"/>
      <c r="R6455" s="12"/>
      <c r="S6455" s="12"/>
      <c r="T6455" s="12"/>
      <c r="U6455" s="12"/>
      <c r="V6455" s="12"/>
      <c r="W6455" s="12"/>
      <c r="X6455" s="12"/>
      <c r="Y6455" s="12"/>
      <c r="Z6455" s="12"/>
      <c r="AA6455" s="12"/>
      <c r="AB6455" s="12"/>
      <c r="AC6455" s="12"/>
      <c r="AD6455" s="12"/>
      <c r="AE6455" s="12"/>
      <c r="AF6455" s="12"/>
      <c r="AG6455" s="12"/>
      <c r="AH6455" s="12"/>
      <c r="AI6455" s="12"/>
      <c r="AJ6455" s="12"/>
      <c r="AK6455" s="12"/>
      <c r="AL6455" s="12"/>
      <c r="AM6455" s="12"/>
      <c r="AN6455" s="12"/>
      <c r="AO6455" s="12"/>
      <c r="AP6455" s="12"/>
      <c r="AQ6455" s="12"/>
      <c r="AR6455" s="12"/>
      <c r="AS6455" s="12"/>
      <c r="AT6455" s="12"/>
      <c r="AU6455" s="12"/>
      <c r="AV6455" s="12"/>
      <c r="AW6455" s="12"/>
      <c r="AX6455" s="12"/>
      <c r="AY6455" s="12"/>
      <c r="AZ6455" s="12"/>
      <c r="BA6455" s="12"/>
      <c r="BB6455" s="12"/>
      <c r="BC6455" s="12"/>
      <c r="BD6455" s="12"/>
      <c r="BE6455" s="12"/>
      <c r="BF6455" s="12"/>
      <c r="BG6455" s="12"/>
      <c r="BH6455" s="12"/>
      <c r="BI6455" s="12"/>
      <c r="BJ6455" s="13"/>
      <c r="BK6455" s="13"/>
      <c r="BL6455" s="13"/>
      <c r="BM6455" s="13"/>
      <c r="BN6455" s="13"/>
    </row>
    <row r="6456" spans="4:66" x14ac:dyDescent="0.25">
      <c r="D6456" s="7"/>
      <c r="E6456" s="10"/>
      <c r="F6456" s="10"/>
      <c r="G6456" s="10"/>
      <c r="H6456" s="10"/>
      <c r="I6456" s="10"/>
      <c r="J6456" s="10"/>
      <c r="K6456" s="11"/>
      <c r="L6456" s="11"/>
      <c r="M6456" s="12"/>
      <c r="N6456" s="12"/>
      <c r="O6456" s="12"/>
      <c r="P6456" s="12"/>
      <c r="Q6456" s="12"/>
      <c r="R6456" s="12"/>
      <c r="S6456" s="12"/>
      <c r="T6456" s="12"/>
      <c r="U6456" s="12"/>
      <c r="V6456" s="12"/>
      <c r="W6456" s="12"/>
      <c r="X6456" s="12"/>
      <c r="Y6456" s="12"/>
      <c r="Z6456" s="12"/>
      <c r="AA6456" s="12"/>
      <c r="AB6456" s="12"/>
      <c r="AC6456" s="12"/>
      <c r="AD6456" s="12"/>
      <c r="AE6456" s="12"/>
      <c r="AF6456" s="12"/>
      <c r="AG6456" s="12"/>
      <c r="AH6456" s="12"/>
      <c r="AI6456" s="12"/>
      <c r="AJ6456" s="12"/>
      <c r="AK6456" s="12"/>
      <c r="AL6456" s="12"/>
      <c r="AM6456" s="12"/>
      <c r="AN6456" s="12"/>
      <c r="AO6456" s="12"/>
      <c r="AP6456" s="12"/>
      <c r="AQ6456" s="12"/>
      <c r="AR6456" s="12"/>
      <c r="AS6456" s="12"/>
      <c r="AT6456" s="12"/>
      <c r="AU6456" s="12"/>
      <c r="AV6456" s="12"/>
      <c r="AW6456" s="12"/>
      <c r="AX6456" s="12"/>
      <c r="AY6456" s="12"/>
      <c r="AZ6456" s="12"/>
      <c r="BA6456" s="12"/>
      <c r="BB6456" s="12"/>
      <c r="BC6456" s="12"/>
      <c r="BD6456" s="12"/>
      <c r="BE6456" s="12"/>
      <c r="BF6456" s="12"/>
      <c r="BG6456" s="12"/>
      <c r="BH6456" s="12"/>
      <c r="BI6456" s="12"/>
      <c r="BJ6456" s="13"/>
      <c r="BK6456" s="13"/>
      <c r="BL6456" s="13"/>
      <c r="BM6456" s="13"/>
      <c r="BN6456" s="13"/>
    </row>
    <row r="6457" spans="4:66" x14ac:dyDescent="0.25">
      <c r="D6457" s="7"/>
      <c r="E6457" s="10"/>
      <c r="F6457" s="10"/>
      <c r="G6457" s="10"/>
      <c r="H6457" s="10"/>
      <c r="I6457" s="10"/>
      <c r="J6457" s="10"/>
      <c r="K6457" s="11"/>
      <c r="L6457" s="11"/>
      <c r="M6457" s="12"/>
      <c r="N6457" s="12"/>
      <c r="O6457" s="12"/>
      <c r="P6457" s="12"/>
      <c r="Q6457" s="12"/>
      <c r="R6457" s="12"/>
      <c r="S6457" s="12"/>
      <c r="T6457" s="12"/>
      <c r="U6457" s="12"/>
      <c r="V6457" s="12"/>
      <c r="W6457" s="12"/>
      <c r="X6457" s="12"/>
      <c r="Y6457" s="12"/>
      <c r="Z6457" s="12"/>
      <c r="AA6457" s="12"/>
      <c r="AB6457" s="12"/>
      <c r="AC6457" s="12"/>
      <c r="AD6457" s="12"/>
      <c r="AE6457" s="12"/>
      <c r="AF6457" s="12"/>
      <c r="AG6457" s="12"/>
      <c r="AH6457" s="12"/>
      <c r="AI6457" s="12"/>
      <c r="AJ6457" s="12"/>
      <c r="AK6457" s="12"/>
      <c r="AL6457" s="12"/>
      <c r="AM6457" s="12"/>
      <c r="AN6457" s="12"/>
      <c r="AO6457" s="12"/>
      <c r="AP6457" s="12"/>
      <c r="AQ6457" s="12"/>
      <c r="AR6457" s="12"/>
      <c r="AS6457" s="12"/>
      <c r="AT6457" s="12"/>
      <c r="AU6457" s="12"/>
      <c r="AV6457" s="12"/>
      <c r="AW6457" s="12"/>
      <c r="AX6457" s="12"/>
      <c r="AY6457" s="12"/>
      <c r="AZ6457" s="12"/>
      <c r="BA6457" s="12"/>
      <c r="BB6457" s="12"/>
      <c r="BC6457" s="12"/>
      <c r="BD6457" s="12"/>
      <c r="BE6457" s="12"/>
      <c r="BF6457" s="12"/>
      <c r="BG6457" s="12"/>
      <c r="BH6457" s="12"/>
      <c r="BI6457" s="12"/>
      <c r="BJ6457" s="13"/>
      <c r="BK6457" s="13"/>
      <c r="BL6457" s="13"/>
      <c r="BM6457" s="13"/>
      <c r="BN6457" s="13"/>
    </row>
    <row r="6458" spans="4:66" x14ac:dyDescent="0.25">
      <c r="D6458" s="7"/>
      <c r="E6458" s="10"/>
      <c r="F6458" s="10"/>
      <c r="G6458" s="10"/>
      <c r="H6458" s="10"/>
      <c r="I6458" s="10"/>
      <c r="J6458" s="10"/>
      <c r="K6458" s="11"/>
      <c r="L6458" s="11"/>
      <c r="M6458" s="12"/>
      <c r="N6458" s="12"/>
      <c r="O6458" s="12"/>
      <c r="P6458" s="12"/>
      <c r="Q6458" s="12"/>
      <c r="R6458" s="12"/>
      <c r="S6458" s="12"/>
      <c r="T6458" s="12"/>
      <c r="U6458" s="12"/>
      <c r="V6458" s="12"/>
      <c r="W6458" s="12"/>
      <c r="X6458" s="12"/>
      <c r="Y6458" s="12"/>
      <c r="Z6458" s="12"/>
      <c r="AA6458" s="12"/>
      <c r="AB6458" s="12"/>
      <c r="AC6458" s="12"/>
      <c r="AD6458" s="12"/>
      <c r="AE6458" s="12"/>
      <c r="AF6458" s="12"/>
      <c r="AG6458" s="12"/>
      <c r="AH6458" s="12"/>
      <c r="AI6458" s="12"/>
      <c r="AJ6458" s="12"/>
      <c r="AK6458" s="12"/>
      <c r="AL6458" s="12"/>
      <c r="AM6458" s="12"/>
      <c r="AN6458" s="12"/>
      <c r="AO6458" s="12"/>
      <c r="AP6458" s="12"/>
      <c r="AQ6458" s="12"/>
      <c r="AR6458" s="12"/>
      <c r="AS6458" s="12"/>
      <c r="AT6458" s="12"/>
      <c r="AU6458" s="12"/>
      <c r="AV6458" s="12"/>
      <c r="AW6458" s="12"/>
      <c r="AX6458" s="12"/>
      <c r="AY6458" s="12"/>
      <c r="AZ6458" s="12"/>
      <c r="BA6458" s="12"/>
      <c r="BB6458" s="12"/>
      <c r="BC6458" s="12"/>
      <c r="BD6458" s="12"/>
      <c r="BE6458" s="12"/>
      <c r="BF6458" s="12"/>
      <c r="BG6458" s="12"/>
      <c r="BH6458" s="12"/>
      <c r="BI6458" s="12"/>
      <c r="BJ6458" s="13"/>
      <c r="BK6458" s="13"/>
      <c r="BL6458" s="13"/>
      <c r="BM6458" s="13"/>
      <c r="BN6458" s="13"/>
    </row>
    <row r="6459" spans="4:66" x14ac:dyDescent="0.25">
      <c r="D6459" s="7"/>
      <c r="E6459" s="10"/>
      <c r="F6459" s="10"/>
      <c r="G6459" s="10"/>
      <c r="H6459" s="10"/>
      <c r="I6459" s="10"/>
      <c r="J6459" s="10"/>
      <c r="K6459" s="11"/>
      <c r="L6459" s="11"/>
      <c r="M6459" s="12"/>
      <c r="N6459" s="12"/>
      <c r="O6459" s="12"/>
      <c r="P6459" s="12"/>
      <c r="Q6459" s="12"/>
      <c r="R6459" s="12"/>
      <c r="S6459" s="12"/>
      <c r="T6459" s="12"/>
      <c r="U6459" s="12"/>
      <c r="V6459" s="12"/>
      <c r="W6459" s="12"/>
      <c r="X6459" s="12"/>
      <c r="Y6459" s="12"/>
      <c r="Z6459" s="12"/>
      <c r="AA6459" s="12"/>
      <c r="AB6459" s="12"/>
      <c r="AC6459" s="12"/>
      <c r="AD6459" s="12"/>
      <c r="AE6459" s="12"/>
      <c r="AF6459" s="12"/>
      <c r="AG6459" s="12"/>
      <c r="AH6459" s="12"/>
      <c r="AI6459" s="12"/>
      <c r="AJ6459" s="12"/>
      <c r="AK6459" s="12"/>
      <c r="AL6459" s="12"/>
      <c r="AM6459" s="12"/>
      <c r="AN6459" s="12"/>
      <c r="AO6459" s="12"/>
      <c r="AP6459" s="12"/>
      <c r="AQ6459" s="12"/>
      <c r="AR6459" s="12"/>
      <c r="AS6459" s="12"/>
      <c r="AT6459" s="12"/>
      <c r="AU6459" s="12"/>
      <c r="AV6459" s="12"/>
      <c r="AW6459" s="12"/>
      <c r="AX6459" s="12"/>
      <c r="AY6459" s="12"/>
      <c r="AZ6459" s="12"/>
      <c r="BA6459" s="12"/>
      <c r="BB6459" s="12"/>
      <c r="BC6459" s="12"/>
      <c r="BD6459" s="12"/>
      <c r="BE6459" s="12"/>
      <c r="BF6459" s="12"/>
      <c r="BG6459" s="12"/>
      <c r="BH6459" s="12"/>
      <c r="BI6459" s="12"/>
      <c r="BJ6459" s="13"/>
      <c r="BK6459" s="13"/>
      <c r="BL6459" s="13"/>
      <c r="BM6459" s="13"/>
      <c r="BN6459" s="13"/>
    </row>
    <row r="6460" spans="4:66" x14ac:dyDescent="0.25">
      <c r="D6460" s="7"/>
      <c r="E6460" s="10"/>
      <c r="F6460" s="10"/>
      <c r="G6460" s="10"/>
      <c r="H6460" s="10"/>
      <c r="I6460" s="10"/>
      <c r="J6460" s="10"/>
      <c r="K6460" s="11"/>
      <c r="L6460" s="11"/>
      <c r="M6460" s="12"/>
      <c r="N6460" s="12"/>
      <c r="O6460" s="12"/>
      <c r="P6460" s="12"/>
      <c r="Q6460" s="12"/>
      <c r="R6460" s="12"/>
      <c r="S6460" s="12"/>
      <c r="T6460" s="12"/>
      <c r="U6460" s="12"/>
      <c r="V6460" s="12"/>
      <c r="W6460" s="12"/>
      <c r="X6460" s="12"/>
      <c r="Y6460" s="12"/>
      <c r="Z6460" s="12"/>
      <c r="AA6460" s="12"/>
      <c r="AB6460" s="12"/>
      <c r="AC6460" s="12"/>
      <c r="AD6460" s="12"/>
      <c r="AE6460" s="12"/>
      <c r="AF6460" s="12"/>
      <c r="AG6460" s="12"/>
      <c r="AH6460" s="12"/>
      <c r="AI6460" s="12"/>
      <c r="AJ6460" s="12"/>
      <c r="AK6460" s="12"/>
      <c r="AL6460" s="12"/>
      <c r="AM6460" s="12"/>
      <c r="AN6460" s="12"/>
      <c r="AO6460" s="12"/>
      <c r="AP6460" s="12"/>
      <c r="AQ6460" s="12"/>
      <c r="AR6460" s="12"/>
      <c r="AS6460" s="12"/>
      <c r="AT6460" s="12"/>
      <c r="AU6460" s="12"/>
      <c r="AV6460" s="12"/>
      <c r="AW6460" s="12"/>
      <c r="AX6460" s="12"/>
      <c r="AY6460" s="12"/>
      <c r="AZ6460" s="12"/>
      <c r="BA6460" s="12"/>
      <c r="BB6460" s="12"/>
      <c r="BC6460" s="12"/>
      <c r="BD6460" s="12"/>
      <c r="BE6460" s="12"/>
      <c r="BF6460" s="12"/>
      <c r="BG6460" s="12"/>
      <c r="BH6460" s="12"/>
      <c r="BI6460" s="12"/>
      <c r="BJ6460" s="13"/>
      <c r="BK6460" s="13"/>
      <c r="BL6460" s="13"/>
      <c r="BM6460" s="13"/>
      <c r="BN6460" s="13"/>
    </row>
    <row r="6461" spans="4:66" x14ac:dyDescent="0.25">
      <c r="D6461" s="7"/>
      <c r="E6461" s="10"/>
      <c r="F6461" s="10"/>
      <c r="G6461" s="10"/>
      <c r="H6461" s="10"/>
      <c r="I6461" s="10"/>
      <c r="J6461" s="10"/>
      <c r="K6461" s="11"/>
      <c r="L6461" s="11"/>
      <c r="M6461" s="12"/>
      <c r="N6461" s="12"/>
      <c r="O6461" s="12"/>
      <c r="P6461" s="12"/>
      <c r="Q6461" s="12"/>
      <c r="R6461" s="12"/>
      <c r="S6461" s="12"/>
      <c r="T6461" s="12"/>
      <c r="U6461" s="12"/>
      <c r="V6461" s="12"/>
      <c r="W6461" s="12"/>
      <c r="X6461" s="12"/>
      <c r="Y6461" s="12"/>
      <c r="Z6461" s="12"/>
      <c r="AA6461" s="12"/>
      <c r="AB6461" s="12"/>
      <c r="AC6461" s="12"/>
      <c r="AD6461" s="12"/>
      <c r="AE6461" s="12"/>
      <c r="AF6461" s="12"/>
      <c r="AG6461" s="12"/>
      <c r="AH6461" s="12"/>
      <c r="AI6461" s="12"/>
      <c r="AJ6461" s="12"/>
      <c r="AK6461" s="12"/>
      <c r="AL6461" s="12"/>
      <c r="AM6461" s="12"/>
      <c r="AN6461" s="12"/>
      <c r="AO6461" s="12"/>
      <c r="AP6461" s="12"/>
      <c r="AQ6461" s="12"/>
      <c r="AR6461" s="12"/>
      <c r="AS6461" s="12"/>
      <c r="AT6461" s="12"/>
      <c r="AU6461" s="12"/>
      <c r="AV6461" s="12"/>
      <c r="AW6461" s="12"/>
      <c r="AX6461" s="12"/>
      <c r="AY6461" s="12"/>
      <c r="AZ6461" s="12"/>
      <c r="BA6461" s="12"/>
      <c r="BB6461" s="12"/>
      <c r="BC6461" s="12"/>
      <c r="BD6461" s="12"/>
      <c r="BE6461" s="12"/>
      <c r="BF6461" s="12"/>
      <c r="BG6461" s="12"/>
      <c r="BH6461" s="12"/>
      <c r="BI6461" s="12"/>
      <c r="BJ6461" s="13"/>
      <c r="BK6461" s="13"/>
      <c r="BL6461" s="13"/>
      <c r="BM6461" s="13"/>
      <c r="BN6461" s="13"/>
    </row>
    <row r="6462" spans="4:66" x14ac:dyDescent="0.25">
      <c r="D6462" s="7"/>
      <c r="E6462" s="10"/>
      <c r="F6462" s="10"/>
      <c r="G6462" s="10"/>
      <c r="H6462" s="10"/>
      <c r="I6462" s="10"/>
      <c r="J6462" s="10"/>
      <c r="K6462" s="11"/>
      <c r="L6462" s="11"/>
      <c r="M6462" s="12"/>
      <c r="N6462" s="12"/>
      <c r="O6462" s="12"/>
      <c r="P6462" s="12"/>
      <c r="Q6462" s="12"/>
      <c r="R6462" s="12"/>
      <c r="S6462" s="12"/>
      <c r="T6462" s="12"/>
      <c r="U6462" s="12"/>
      <c r="V6462" s="12"/>
      <c r="W6462" s="12"/>
      <c r="X6462" s="12"/>
      <c r="Y6462" s="12"/>
      <c r="Z6462" s="12"/>
      <c r="AA6462" s="12"/>
      <c r="AB6462" s="12"/>
      <c r="AC6462" s="12"/>
      <c r="AD6462" s="12"/>
      <c r="AE6462" s="12"/>
      <c r="AF6462" s="12"/>
      <c r="AG6462" s="12"/>
      <c r="AH6462" s="12"/>
      <c r="AI6462" s="12"/>
      <c r="AJ6462" s="12"/>
      <c r="AK6462" s="12"/>
      <c r="AL6462" s="12"/>
      <c r="AM6462" s="12"/>
      <c r="AN6462" s="12"/>
      <c r="AO6462" s="12"/>
      <c r="AP6462" s="12"/>
      <c r="AQ6462" s="12"/>
      <c r="AR6462" s="12"/>
      <c r="AS6462" s="12"/>
      <c r="AT6462" s="12"/>
      <c r="AU6462" s="12"/>
      <c r="AV6462" s="12"/>
      <c r="AW6462" s="12"/>
      <c r="AX6462" s="12"/>
      <c r="AY6462" s="12"/>
      <c r="AZ6462" s="12"/>
      <c r="BA6462" s="12"/>
      <c r="BB6462" s="12"/>
      <c r="BC6462" s="12"/>
      <c r="BD6462" s="12"/>
      <c r="BE6462" s="12"/>
      <c r="BF6462" s="12"/>
      <c r="BG6462" s="12"/>
      <c r="BH6462" s="12"/>
      <c r="BI6462" s="12"/>
      <c r="BJ6462" s="13"/>
      <c r="BK6462" s="13"/>
      <c r="BL6462" s="13"/>
      <c r="BM6462" s="13"/>
      <c r="BN6462" s="13"/>
    </row>
    <row r="6463" spans="4:66" x14ac:dyDescent="0.25">
      <c r="D6463" s="7"/>
      <c r="E6463" s="10"/>
      <c r="F6463" s="10"/>
      <c r="G6463" s="10"/>
      <c r="H6463" s="10"/>
      <c r="I6463" s="10"/>
      <c r="J6463" s="10"/>
      <c r="K6463" s="11"/>
      <c r="L6463" s="11"/>
      <c r="M6463" s="12"/>
      <c r="N6463" s="12"/>
      <c r="O6463" s="12"/>
      <c r="P6463" s="12"/>
      <c r="Q6463" s="12"/>
      <c r="R6463" s="12"/>
      <c r="S6463" s="12"/>
      <c r="T6463" s="12"/>
      <c r="U6463" s="12"/>
      <c r="V6463" s="12"/>
      <c r="W6463" s="12"/>
      <c r="X6463" s="12"/>
      <c r="Y6463" s="12"/>
      <c r="Z6463" s="12"/>
      <c r="AA6463" s="12"/>
      <c r="AB6463" s="12"/>
      <c r="AC6463" s="12"/>
      <c r="AD6463" s="12"/>
      <c r="AE6463" s="12"/>
      <c r="AF6463" s="12"/>
      <c r="AG6463" s="12"/>
      <c r="AH6463" s="12"/>
      <c r="AI6463" s="12"/>
      <c r="AJ6463" s="12"/>
      <c r="AK6463" s="12"/>
      <c r="AL6463" s="12"/>
      <c r="AM6463" s="12"/>
      <c r="AN6463" s="12"/>
      <c r="AO6463" s="12"/>
      <c r="AP6463" s="12"/>
      <c r="AQ6463" s="12"/>
      <c r="AR6463" s="12"/>
      <c r="AS6463" s="12"/>
      <c r="AT6463" s="12"/>
      <c r="AU6463" s="12"/>
      <c r="AV6463" s="12"/>
      <c r="AW6463" s="12"/>
      <c r="AX6463" s="12"/>
      <c r="AY6463" s="12"/>
      <c r="AZ6463" s="12"/>
      <c r="BA6463" s="12"/>
      <c r="BB6463" s="12"/>
      <c r="BC6463" s="12"/>
      <c r="BD6463" s="12"/>
      <c r="BE6463" s="12"/>
      <c r="BF6463" s="12"/>
      <c r="BG6463" s="12"/>
      <c r="BH6463" s="12"/>
      <c r="BI6463" s="12"/>
      <c r="BJ6463" s="13"/>
      <c r="BK6463" s="13"/>
      <c r="BL6463" s="13"/>
      <c r="BM6463" s="13"/>
      <c r="BN6463" s="13"/>
    </row>
    <row r="6464" spans="4:66" x14ac:dyDescent="0.25">
      <c r="D6464" s="7"/>
      <c r="E6464" s="10"/>
      <c r="F6464" s="10"/>
      <c r="G6464" s="10"/>
      <c r="H6464" s="10"/>
      <c r="I6464" s="10"/>
      <c r="J6464" s="10"/>
      <c r="K6464" s="11"/>
      <c r="L6464" s="11"/>
      <c r="M6464" s="12"/>
      <c r="N6464" s="12"/>
      <c r="O6464" s="12"/>
      <c r="P6464" s="12"/>
      <c r="Q6464" s="12"/>
      <c r="R6464" s="12"/>
      <c r="S6464" s="12"/>
      <c r="T6464" s="12"/>
      <c r="U6464" s="12"/>
      <c r="V6464" s="12"/>
      <c r="W6464" s="12"/>
      <c r="X6464" s="12"/>
      <c r="Y6464" s="12"/>
      <c r="Z6464" s="12"/>
      <c r="AA6464" s="12"/>
      <c r="AB6464" s="12"/>
      <c r="AC6464" s="12"/>
      <c r="AD6464" s="12"/>
      <c r="AE6464" s="12"/>
      <c r="AF6464" s="12"/>
      <c r="AG6464" s="12"/>
      <c r="AH6464" s="12"/>
      <c r="AI6464" s="12"/>
      <c r="AJ6464" s="12"/>
      <c r="AK6464" s="12"/>
      <c r="AL6464" s="12"/>
      <c r="AM6464" s="12"/>
      <c r="AN6464" s="12"/>
      <c r="AO6464" s="12"/>
      <c r="AP6464" s="12"/>
      <c r="AQ6464" s="12"/>
      <c r="AR6464" s="12"/>
      <c r="AS6464" s="12"/>
      <c r="AT6464" s="12"/>
      <c r="AU6464" s="12"/>
      <c r="AV6464" s="12"/>
      <c r="AW6464" s="12"/>
      <c r="AX6464" s="12"/>
      <c r="AY6464" s="12"/>
      <c r="AZ6464" s="12"/>
      <c r="BA6464" s="12"/>
      <c r="BB6464" s="12"/>
      <c r="BC6464" s="12"/>
      <c r="BD6464" s="12"/>
      <c r="BE6464" s="12"/>
      <c r="BF6464" s="12"/>
      <c r="BG6464" s="12"/>
      <c r="BH6464" s="12"/>
      <c r="BI6464" s="12"/>
      <c r="BJ6464" s="13"/>
      <c r="BK6464" s="13"/>
      <c r="BL6464" s="13"/>
      <c r="BM6464" s="13"/>
      <c r="BN6464" s="13"/>
    </row>
    <row r="6465" spans="4:66" x14ac:dyDescent="0.25">
      <c r="D6465" s="7"/>
      <c r="E6465" s="10"/>
      <c r="F6465" s="10"/>
      <c r="G6465" s="10"/>
      <c r="H6465" s="10"/>
      <c r="I6465" s="10"/>
      <c r="J6465" s="10"/>
      <c r="K6465" s="11"/>
      <c r="L6465" s="11"/>
      <c r="M6465" s="12"/>
      <c r="N6465" s="12"/>
      <c r="O6465" s="12"/>
      <c r="P6465" s="12"/>
      <c r="Q6465" s="12"/>
      <c r="R6465" s="12"/>
      <c r="S6465" s="12"/>
      <c r="T6465" s="12"/>
      <c r="U6465" s="12"/>
      <c r="V6465" s="12"/>
      <c r="W6465" s="12"/>
      <c r="X6465" s="12"/>
      <c r="Y6465" s="12"/>
      <c r="Z6465" s="12"/>
      <c r="AA6465" s="12"/>
      <c r="AB6465" s="12"/>
      <c r="AC6465" s="12"/>
      <c r="AD6465" s="12"/>
      <c r="AE6465" s="12"/>
      <c r="AF6465" s="12"/>
      <c r="AG6465" s="12"/>
      <c r="AH6465" s="12"/>
      <c r="AI6465" s="12"/>
      <c r="AJ6465" s="12"/>
      <c r="AK6465" s="12"/>
      <c r="AL6465" s="12"/>
      <c r="AM6465" s="12"/>
      <c r="AN6465" s="12"/>
      <c r="AO6465" s="12"/>
      <c r="AP6465" s="12"/>
      <c r="AQ6465" s="12"/>
      <c r="AR6465" s="12"/>
      <c r="AS6465" s="12"/>
      <c r="AT6465" s="12"/>
      <c r="AU6465" s="12"/>
      <c r="AV6465" s="12"/>
      <c r="AW6465" s="12"/>
      <c r="AX6465" s="12"/>
      <c r="AY6465" s="12"/>
      <c r="AZ6465" s="12"/>
      <c r="BA6465" s="12"/>
      <c r="BB6465" s="12"/>
      <c r="BC6465" s="12"/>
      <c r="BD6465" s="12"/>
      <c r="BE6465" s="12"/>
      <c r="BF6465" s="12"/>
      <c r="BG6465" s="12"/>
      <c r="BH6465" s="12"/>
      <c r="BI6465" s="12"/>
      <c r="BJ6465" s="13"/>
      <c r="BK6465" s="13"/>
      <c r="BL6465" s="13"/>
      <c r="BM6465" s="13"/>
      <c r="BN6465" s="13"/>
    </row>
    <row r="6466" spans="4:66" x14ac:dyDescent="0.25">
      <c r="D6466" s="7"/>
      <c r="E6466" s="10"/>
      <c r="F6466" s="10"/>
      <c r="G6466" s="10"/>
      <c r="H6466" s="10"/>
      <c r="I6466" s="10"/>
      <c r="J6466" s="10"/>
      <c r="K6466" s="11"/>
      <c r="L6466" s="11"/>
      <c r="M6466" s="12"/>
      <c r="N6466" s="12"/>
      <c r="O6466" s="12"/>
      <c r="P6466" s="12"/>
      <c r="Q6466" s="12"/>
      <c r="R6466" s="12"/>
      <c r="S6466" s="12"/>
      <c r="T6466" s="12"/>
      <c r="U6466" s="12"/>
      <c r="V6466" s="12"/>
      <c r="W6466" s="12"/>
      <c r="X6466" s="12"/>
      <c r="Y6466" s="12"/>
      <c r="Z6466" s="12"/>
      <c r="AA6466" s="12"/>
      <c r="AB6466" s="12"/>
      <c r="AC6466" s="12"/>
      <c r="AD6466" s="12"/>
      <c r="AE6466" s="12"/>
      <c r="AF6466" s="12"/>
      <c r="AG6466" s="12"/>
      <c r="AH6466" s="12"/>
      <c r="AI6466" s="12"/>
      <c r="AJ6466" s="12"/>
      <c r="AK6466" s="12"/>
      <c r="AL6466" s="12"/>
      <c r="AM6466" s="12"/>
      <c r="AN6466" s="12"/>
      <c r="AO6466" s="12"/>
      <c r="AP6466" s="12"/>
      <c r="AQ6466" s="12"/>
      <c r="AR6466" s="12"/>
      <c r="AS6466" s="12"/>
      <c r="AT6466" s="12"/>
      <c r="AU6466" s="12"/>
      <c r="AV6466" s="12"/>
      <c r="AW6466" s="12"/>
      <c r="AX6466" s="12"/>
      <c r="AY6466" s="12"/>
      <c r="AZ6466" s="12"/>
      <c r="BA6466" s="12"/>
      <c r="BB6466" s="12"/>
      <c r="BC6466" s="12"/>
      <c r="BD6466" s="12"/>
      <c r="BE6466" s="12"/>
      <c r="BF6466" s="12"/>
      <c r="BG6466" s="12"/>
      <c r="BH6466" s="12"/>
      <c r="BI6466" s="12"/>
      <c r="BJ6466" s="13"/>
      <c r="BK6466" s="13"/>
      <c r="BL6466" s="13"/>
      <c r="BM6466" s="13"/>
      <c r="BN6466" s="13"/>
    </row>
    <row r="6467" spans="4:66" x14ac:dyDescent="0.25">
      <c r="D6467" s="7"/>
      <c r="E6467" s="10"/>
      <c r="F6467" s="10"/>
      <c r="G6467" s="10"/>
      <c r="H6467" s="10"/>
      <c r="I6467" s="10"/>
      <c r="J6467" s="10"/>
      <c r="K6467" s="11"/>
      <c r="L6467" s="11"/>
      <c r="M6467" s="12"/>
      <c r="N6467" s="12"/>
      <c r="O6467" s="12"/>
      <c r="P6467" s="12"/>
      <c r="Q6467" s="12"/>
      <c r="R6467" s="12"/>
      <c r="S6467" s="12"/>
      <c r="T6467" s="12"/>
      <c r="U6467" s="12"/>
      <c r="V6467" s="12"/>
      <c r="W6467" s="12"/>
      <c r="X6467" s="12"/>
      <c r="Y6467" s="12"/>
      <c r="Z6467" s="12"/>
      <c r="AA6467" s="12"/>
      <c r="AB6467" s="12"/>
      <c r="AC6467" s="12"/>
      <c r="AD6467" s="12"/>
      <c r="AE6467" s="12"/>
      <c r="AF6467" s="12"/>
      <c r="AG6467" s="12"/>
      <c r="AH6467" s="12"/>
      <c r="AI6467" s="12"/>
      <c r="AJ6467" s="12"/>
      <c r="AK6467" s="12"/>
      <c r="AL6467" s="12"/>
      <c r="AM6467" s="12"/>
      <c r="AN6467" s="12"/>
      <c r="AO6467" s="12"/>
      <c r="AP6467" s="12"/>
      <c r="AQ6467" s="12"/>
      <c r="AR6467" s="12"/>
      <c r="AS6467" s="12"/>
      <c r="AT6467" s="12"/>
      <c r="AU6467" s="12"/>
      <c r="AV6467" s="12"/>
      <c r="AW6467" s="12"/>
      <c r="AX6467" s="12"/>
      <c r="AY6467" s="12"/>
      <c r="AZ6467" s="12"/>
      <c r="BA6467" s="12"/>
      <c r="BB6467" s="12"/>
      <c r="BC6467" s="12"/>
      <c r="BD6467" s="12"/>
      <c r="BE6467" s="12"/>
      <c r="BF6467" s="12"/>
      <c r="BG6467" s="12"/>
      <c r="BH6467" s="12"/>
      <c r="BI6467" s="12"/>
      <c r="BJ6467" s="13"/>
      <c r="BK6467" s="13"/>
      <c r="BL6467" s="13"/>
      <c r="BM6467" s="13"/>
      <c r="BN6467" s="13"/>
    </row>
    <row r="6468" spans="4:66" x14ac:dyDescent="0.25">
      <c r="D6468" s="7"/>
      <c r="E6468" s="10"/>
      <c r="F6468" s="10"/>
      <c r="G6468" s="10"/>
      <c r="H6468" s="10"/>
      <c r="I6468" s="10"/>
      <c r="J6468" s="10"/>
      <c r="K6468" s="11"/>
      <c r="L6468" s="11"/>
      <c r="M6468" s="12"/>
      <c r="N6468" s="12"/>
      <c r="O6468" s="12"/>
      <c r="P6468" s="12"/>
      <c r="Q6468" s="12"/>
      <c r="R6468" s="12"/>
      <c r="S6468" s="12"/>
      <c r="T6468" s="12"/>
      <c r="U6468" s="12"/>
      <c r="V6468" s="12"/>
      <c r="W6468" s="12"/>
      <c r="X6468" s="12"/>
      <c r="Y6468" s="12"/>
      <c r="Z6468" s="12"/>
      <c r="AA6468" s="12"/>
      <c r="AB6468" s="12"/>
      <c r="AC6468" s="12"/>
      <c r="AD6468" s="12"/>
      <c r="AE6468" s="12"/>
      <c r="AF6468" s="12"/>
      <c r="AG6468" s="12"/>
      <c r="AH6468" s="12"/>
      <c r="AI6468" s="12"/>
      <c r="AJ6468" s="12"/>
      <c r="AK6468" s="12"/>
      <c r="AL6468" s="12"/>
      <c r="AM6468" s="12"/>
      <c r="AN6468" s="12"/>
      <c r="AO6468" s="12"/>
      <c r="AP6468" s="12"/>
      <c r="AQ6468" s="12"/>
      <c r="AR6468" s="12"/>
      <c r="AS6468" s="12"/>
      <c r="AT6468" s="12"/>
      <c r="AU6468" s="12"/>
      <c r="AV6468" s="12"/>
      <c r="AW6468" s="12"/>
      <c r="AX6468" s="12"/>
      <c r="AY6468" s="12"/>
      <c r="AZ6468" s="12"/>
      <c r="BA6468" s="12"/>
      <c r="BB6468" s="12"/>
      <c r="BC6468" s="12"/>
      <c r="BD6468" s="12"/>
      <c r="BE6468" s="12"/>
      <c r="BF6468" s="12"/>
      <c r="BG6468" s="12"/>
      <c r="BH6468" s="12"/>
      <c r="BI6468" s="12"/>
      <c r="BJ6468" s="13"/>
      <c r="BK6468" s="13"/>
      <c r="BL6468" s="13"/>
      <c r="BM6468" s="13"/>
      <c r="BN6468" s="13"/>
    </row>
    <row r="6469" spans="4:66" x14ac:dyDescent="0.25">
      <c r="D6469" s="7"/>
      <c r="E6469" s="10"/>
      <c r="F6469" s="10"/>
      <c r="G6469" s="10"/>
      <c r="H6469" s="10"/>
      <c r="I6469" s="10"/>
      <c r="J6469" s="10"/>
      <c r="K6469" s="11"/>
      <c r="L6469" s="11"/>
      <c r="M6469" s="12"/>
      <c r="N6469" s="12"/>
      <c r="O6469" s="12"/>
      <c r="P6469" s="12"/>
      <c r="Q6469" s="12"/>
      <c r="R6469" s="12"/>
      <c r="S6469" s="12"/>
      <c r="T6469" s="12"/>
      <c r="U6469" s="12"/>
      <c r="V6469" s="12"/>
      <c r="W6469" s="12"/>
      <c r="X6469" s="12"/>
      <c r="Y6469" s="12"/>
      <c r="Z6469" s="12"/>
      <c r="AA6469" s="12"/>
      <c r="AB6469" s="12"/>
      <c r="AC6469" s="12"/>
      <c r="AD6469" s="12"/>
      <c r="AE6469" s="12"/>
      <c r="AF6469" s="12"/>
      <c r="AG6469" s="12"/>
      <c r="AH6469" s="12"/>
      <c r="AI6469" s="12"/>
      <c r="AJ6469" s="12"/>
      <c r="AK6469" s="12"/>
      <c r="AL6469" s="12"/>
      <c r="AM6469" s="12"/>
      <c r="AN6469" s="12"/>
      <c r="AO6469" s="12"/>
      <c r="AP6469" s="12"/>
      <c r="AQ6469" s="12"/>
      <c r="AR6469" s="12"/>
      <c r="AS6469" s="12"/>
      <c r="AT6469" s="12"/>
      <c r="AU6469" s="12"/>
      <c r="AV6469" s="12"/>
      <c r="AW6469" s="12"/>
      <c r="AX6469" s="12"/>
      <c r="AY6469" s="12"/>
      <c r="AZ6469" s="12"/>
      <c r="BA6469" s="12"/>
      <c r="BB6469" s="12"/>
      <c r="BC6469" s="12"/>
      <c r="BD6469" s="12"/>
      <c r="BE6469" s="12"/>
      <c r="BF6469" s="12"/>
      <c r="BG6469" s="12"/>
      <c r="BH6469" s="12"/>
      <c r="BI6469" s="12"/>
      <c r="BJ6469" s="13"/>
      <c r="BK6469" s="13"/>
      <c r="BL6469" s="13"/>
      <c r="BM6469" s="13"/>
      <c r="BN6469" s="13"/>
    </row>
    <row r="6470" spans="4:66" x14ac:dyDescent="0.25">
      <c r="D6470" s="7"/>
      <c r="E6470" s="10"/>
      <c r="F6470" s="10"/>
      <c r="G6470" s="10"/>
      <c r="H6470" s="10"/>
      <c r="I6470" s="10"/>
      <c r="J6470" s="10"/>
      <c r="K6470" s="11"/>
      <c r="L6470" s="11"/>
      <c r="M6470" s="12"/>
      <c r="N6470" s="12"/>
      <c r="O6470" s="12"/>
      <c r="P6470" s="12"/>
      <c r="Q6470" s="12"/>
      <c r="R6470" s="12"/>
      <c r="S6470" s="12"/>
      <c r="T6470" s="12"/>
      <c r="U6470" s="12"/>
      <c r="V6470" s="12"/>
      <c r="W6470" s="12"/>
      <c r="X6470" s="12"/>
      <c r="Y6470" s="12"/>
      <c r="Z6470" s="12"/>
      <c r="AA6470" s="12"/>
      <c r="AB6470" s="12"/>
      <c r="AC6470" s="12"/>
      <c r="AD6470" s="12"/>
      <c r="AE6470" s="12"/>
      <c r="AF6470" s="12"/>
      <c r="AG6470" s="12"/>
      <c r="AH6470" s="12"/>
      <c r="AI6470" s="12"/>
      <c r="AJ6470" s="12"/>
      <c r="AK6470" s="12"/>
      <c r="AL6470" s="12"/>
      <c r="AM6470" s="12"/>
      <c r="AN6470" s="12"/>
      <c r="AO6470" s="12"/>
      <c r="AP6470" s="12"/>
      <c r="AQ6470" s="12"/>
      <c r="AR6470" s="12"/>
      <c r="AS6470" s="12"/>
      <c r="AT6470" s="12"/>
      <c r="AU6470" s="12"/>
      <c r="AV6470" s="12"/>
      <c r="AW6470" s="12"/>
      <c r="AX6470" s="12"/>
      <c r="AY6470" s="12"/>
      <c r="AZ6470" s="12"/>
      <c r="BA6470" s="12"/>
      <c r="BB6470" s="12"/>
      <c r="BC6470" s="12"/>
      <c r="BD6470" s="12"/>
      <c r="BE6470" s="12"/>
      <c r="BF6470" s="12"/>
      <c r="BG6470" s="12"/>
      <c r="BH6470" s="12"/>
      <c r="BI6470" s="12"/>
      <c r="BJ6470" s="13"/>
      <c r="BK6470" s="13"/>
      <c r="BL6470" s="13"/>
      <c r="BM6470" s="13"/>
      <c r="BN6470" s="13"/>
    </row>
    <row r="6471" spans="4:66" x14ac:dyDescent="0.25">
      <c r="D6471" s="7"/>
      <c r="E6471" s="10"/>
      <c r="F6471" s="10"/>
      <c r="G6471" s="10"/>
      <c r="H6471" s="10"/>
      <c r="I6471" s="10"/>
      <c r="J6471" s="10"/>
      <c r="K6471" s="11"/>
      <c r="L6471" s="11"/>
      <c r="M6471" s="12"/>
      <c r="N6471" s="12"/>
      <c r="O6471" s="12"/>
      <c r="P6471" s="12"/>
      <c r="Q6471" s="12"/>
      <c r="R6471" s="12"/>
      <c r="S6471" s="12"/>
      <c r="T6471" s="12"/>
      <c r="U6471" s="12"/>
      <c r="V6471" s="12"/>
      <c r="W6471" s="12"/>
      <c r="X6471" s="12"/>
      <c r="Y6471" s="12"/>
      <c r="Z6471" s="12"/>
      <c r="AA6471" s="12"/>
      <c r="AB6471" s="12"/>
      <c r="AC6471" s="12"/>
      <c r="AD6471" s="12"/>
      <c r="AE6471" s="12"/>
      <c r="AF6471" s="12"/>
      <c r="AG6471" s="12"/>
      <c r="AH6471" s="12"/>
      <c r="AI6471" s="12"/>
      <c r="AJ6471" s="12"/>
      <c r="AK6471" s="12"/>
      <c r="AL6471" s="12"/>
      <c r="AM6471" s="12"/>
      <c r="AN6471" s="12"/>
      <c r="AO6471" s="12"/>
      <c r="AP6471" s="12"/>
      <c r="AQ6471" s="12"/>
      <c r="AR6471" s="12"/>
      <c r="AS6471" s="12"/>
      <c r="AT6471" s="12"/>
      <c r="AU6471" s="12"/>
      <c r="AV6471" s="12"/>
      <c r="AW6471" s="12"/>
      <c r="AX6471" s="12"/>
      <c r="AY6471" s="12"/>
      <c r="AZ6471" s="12"/>
      <c r="BA6471" s="12"/>
      <c r="BB6471" s="12"/>
      <c r="BC6471" s="12"/>
      <c r="BD6471" s="12"/>
      <c r="BE6471" s="12"/>
      <c r="BF6471" s="12"/>
      <c r="BG6471" s="12"/>
      <c r="BH6471" s="12"/>
      <c r="BI6471" s="12"/>
      <c r="BJ6471" s="13"/>
      <c r="BK6471" s="13"/>
      <c r="BL6471" s="13"/>
      <c r="BM6471" s="13"/>
      <c r="BN6471" s="13"/>
    </row>
    <row r="6472" spans="4:66" x14ac:dyDescent="0.25">
      <c r="D6472" s="7"/>
      <c r="E6472" s="10"/>
      <c r="F6472" s="10"/>
      <c r="G6472" s="10"/>
      <c r="H6472" s="10"/>
      <c r="I6472" s="10"/>
      <c r="J6472" s="10"/>
      <c r="K6472" s="11"/>
      <c r="L6472" s="11"/>
      <c r="M6472" s="12"/>
      <c r="N6472" s="12"/>
      <c r="O6472" s="12"/>
      <c r="P6472" s="12"/>
      <c r="Q6472" s="12"/>
      <c r="R6472" s="12"/>
      <c r="S6472" s="12"/>
      <c r="T6472" s="12"/>
      <c r="U6472" s="12"/>
      <c r="V6472" s="12"/>
      <c r="W6472" s="12"/>
      <c r="X6472" s="12"/>
      <c r="Y6472" s="12"/>
      <c r="Z6472" s="12"/>
      <c r="AA6472" s="12"/>
      <c r="AB6472" s="12"/>
      <c r="AC6472" s="12"/>
      <c r="AD6472" s="12"/>
      <c r="AE6472" s="12"/>
      <c r="AF6472" s="12"/>
      <c r="AG6472" s="12"/>
      <c r="AH6472" s="12"/>
      <c r="AI6472" s="12"/>
      <c r="AJ6472" s="12"/>
      <c r="AK6472" s="12"/>
      <c r="AL6472" s="12"/>
      <c r="AM6472" s="12"/>
      <c r="AN6472" s="12"/>
      <c r="AO6472" s="12"/>
      <c r="AP6472" s="12"/>
      <c r="AQ6472" s="12"/>
      <c r="AR6472" s="12"/>
      <c r="AS6472" s="12"/>
      <c r="AT6472" s="12"/>
      <c r="AU6472" s="12"/>
      <c r="AV6472" s="12"/>
      <c r="AW6472" s="12"/>
      <c r="AX6472" s="12"/>
      <c r="AY6472" s="12"/>
      <c r="AZ6472" s="12"/>
      <c r="BA6472" s="12"/>
      <c r="BB6472" s="12"/>
      <c r="BC6472" s="12"/>
      <c r="BD6472" s="12"/>
      <c r="BE6472" s="12"/>
      <c r="BF6472" s="12"/>
      <c r="BG6472" s="12"/>
      <c r="BH6472" s="12"/>
      <c r="BI6472" s="12"/>
      <c r="BJ6472" s="13"/>
      <c r="BK6472" s="13"/>
      <c r="BL6472" s="13"/>
      <c r="BM6472" s="13"/>
      <c r="BN6472" s="13"/>
    </row>
    <row r="6473" spans="4:66" x14ac:dyDescent="0.25">
      <c r="D6473" s="7"/>
      <c r="E6473" s="10"/>
      <c r="F6473" s="10"/>
      <c r="G6473" s="10"/>
      <c r="H6473" s="10"/>
      <c r="I6473" s="10"/>
      <c r="J6473" s="10"/>
      <c r="K6473" s="11"/>
      <c r="L6473" s="11"/>
      <c r="M6473" s="12"/>
      <c r="N6473" s="12"/>
      <c r="O6473" s="12"/>
      <c r="P6473" s="12"/>
      <c r="Q6473" s="12"/>
      <c r="R6473" s="12"/>
      <c r="S6473" s="12"/>
      <c r="T6473" s="12"/>
      <c r="U6473" s="12"/>
      <c r="V6473" s="12"/>
      <c r="W6473" s="12"/>
      <c r="X6473" s="12"/>
      <c r="Y6473" s="12"/>
      <c r="Z6473" s="12"/>
      <c r="AA6473" s="12"/>
      <c r="AB6473" s="12"/>
      <c r="AC6473" s="12"/>
      <c r="AD6473" s="12"/>
      <c r="AE6473" s="12"/>
      <c r="AF6473" s="12"/>
      <c r="AG6473" s="12"/>
      <c r="AH6473" s="12"/>
      <c r="AI6473" s="12"/>
      <c r="AJ6473" s="12"/>
      <c r="AK6473" s="12"/>
      <c r="AL6473" s="12"/>
      <c r="AM6473" s="12"/>
      <c r="AN6473" s="12"/>
      <c r="AO6473" s="12"/>
      <c r="AP6473" s="12"/>
      <c r="AQ6473" s="12"/>
      <c r="AR6473" s="12"/>
      <c r="AS6473" s="12"/>
      <c r="AT6473" s="12"/>
      <c r="AU6473" s="12"/>
      <c r="AV6473" s="12"/>
      <c r="AW6473" s="12"/>
      <c r="AX6473" s="12"/>
      <c r="AY6473" s="12"/>
      <c r="AZ6473" s="12"/>
      <c r="BA6473" s="12"/>
      <c r="BB6473" s="12"/>
      <c r="BC6473" s="12"/>
      <c r="BD6473" s="12"/>
      <c r="BE6473" s="12"/>
      <c r="BF6473" s="12"/>
      <c r="BG6473" s="12"/>
      <c r="BH6473" s="12"/>
      <c r="BI6473" s="12"/>
      <c r="BJ6473" s="13"/>
      <c r="BK6473" s="13"/>
      <c r="BL6473" s="13"/>
      <c r="BM6473" s="13"/>
      <c r="BN6473" s="13"/>
    </row>
    <row r="6474" spans="4:66" x14ac:dyDescent="0.25">
      <c r="D6474" s="7"/>
      <c r="E6474" s="10"/>
      <c r="F6474" s="10"/>
      <c r="G6474" s="10"/>
      <c r="H6474" s="10"/>
      <c r="I6474" s="10"/>
      <c r="J6474" s="10"/>
      <c r="K6474" s="11"/>
      <c r="L6474" s="11"/>
      <c r="M6474" s="12"/>
      <c r="N6474" s="12"/>
      <c r="O6474" s="12"/>
      <c r="P6474" s="12"/>
      <c r="Q6474" s="12"/>
      <c r="R6474" s="12"/>
      <c r="S6474" s="12"/>
      <c r="T6474" s="12"/>
      <c r="U6474" s="12"/>
      <c r="V6474" s="12"/>
      <c r="W6474" s="12"/>
      <c r="X6474" s="12"/>
      <c r="Y6474" s="12"/>
      <c r="Z6474" s="12"/>
      <c r="AA6474" s="12"/>
      <c r="AB6474" s="12"/>
      <c r="AC6474" s="12"/>
      <c r="AD6474" s="12"/>
      <c r="AE6474" s="12"/>
      <c r="AF6474" s="12"/>
      <c r="AG6474" s="12"/>
      <c r="AH6474" s="12"/>
      <c r="AI6474" s="12"/>
      <c r="AJ6474" s="12"/>
      <c r="AK6474" s="12"/>
      <c r="AL6474" s="12"/>
      <c r="AM6474" s="12"/>
      <c r="AN6474" s="12"/>
      <c r="AO6474" s="12"/>
      <c r="AP6474" s="12"/>
      <c r="AQ6474" s="12"/>
      <c r="AR6474" s="12"/>
      <c r="AS6474" s="12"/>
      <c r="AT6474" s="12"/>
      <c r="AU6474" s="12"/>
      <c r="AV6474" s="12"/>
      <c r="AW6474" s="12"/>
      <c r="AX6474" s="12"/>
      <c r="AY6474" s="12"/>
      <c r="AZ6474" s="12"/>
      <c r="BA6474" s="12"/>
      <c r="BB6474" s="12"/>
      <c r="BC6474" s="12"/>
      <c r="BD6474" s="12"/>
      <c r="BE6474" s="12"/>
      <c r="BF6474" s="12"/>
      <c r="BG6474" s="12"/>
      <c r="BH6474" s="12"/>
      <c r="BI6474" s="12"/>
      <c r="BJ6474" s="13"/>
      <c r="BK6474" s="13"/>
      <c r="BL6474" s="13"/>
      <c r="BM6474" s="13"/>
      <c r="BN6474" s="13"/>
    </row>
    <row r="6475" spans="4:66" x14ac:dyDescent="0.25">
      <c r="D6475" s="7"/>
      <c r="E6475" s="10"/>
      <c r="F6475" s="10"/>
      <c r="G6475" s="10"/>
      <c r="H6475" s="10"/>
      <c r="I6475" s="10"/>
      <c r="J6475" s="10"/>
      <c r="K6475" s="11"/>
      <c r="L6475" s="11"/>
      <c r="M6475" s="12"/>
      <c r="N6475" s="12"/>
      <c r="O6475" s="12"/>
      <c r="P6475" s="12"/>
      <c r="Q6475" s="12"/>
      <c r="R6475" s="12"/>
      <c r="S6475" s="12"/>
      <c r="T6475" s="12"/>
      <c r="U6475" s="12"/>
      <c r="V6475" s="12"/>
      <c r="W6475" s="12"/>
      <c r="X6475" s="12"/>
      <c r="Y6475" s="12"/>
      <c r="Z6475" s="12"/>
      <c r="AA6475" s="12"/>
      <c r="AB6475" s="12"/>
      <c r="AC6475" s="12"/>
      <c r="AD6475" s="12"/>
      <c r="AE6475" s="12"/>
      <c r="AF6475" s="12"/>
      <c r="AG6475" s="12"/>
      <c r="AH6475" s="12"/>
      <c r="AI6475" s="12"/>
      <c r="AJ6475" s="12"/>
      <c r="AK6475" s="12"/>
      <c r="AL6475" s="12"/>
      <c r="AM6475" s="12"/>
      <c r="AN6475" s="12"/>
      <c r="AO6475" s="12"/>
      <c r="AP6475" s="12"/>
      <c r="AQ6475" s="12"/>
      <c r="AR6475" s="12"/>
      <c r="AS6475" s="12"/>
      <c r="AT6475" s="12"/>
      <c r="AU6475" s="12"/>
      <c r="AV6475" s="12"/>
      <c r="AW6475" s="12"/>
      <c r="AX6475" s="12"/>
      <c r="AY6475" s="12"/>
      <c r="AZ6475" s="12"/>
      <c r="BA6475" s="12"/>
      <c r="BB6475" s="12"/>
      <c r="BC6475" s="12"/>
      <c r="BD6475" s="12"/>
      <c r="BE6475" s="12"/>
      <c r="BF6475" s="12"/>
      <c r="BG6475" s="12"/>
      <c r="BH6475" s="12"/>
      <c r="BI6475" s="12"/>
      <c r="BJ6475" s="13"/>
      <c r="BK6475" s="13"/>
      <c r="BL6475" s="13"/>
      <c r="BM6475" s="13"/>
      <c r="BN6475" s="13"/>
    </row>
    <row r="6476" spans="4:66" x14ac:dyDescent="0.25">
      <c r="D6476" s="7"/>
      <c r="E6476" s="10"/>
      <c r="F6476" s="10"/>
      <c r="G6476" s="10"/>
      <c r="H6476" s="10"/>
      <c r="I6476" s="10"/>
      <c r="J6476" s="10"/>
      <c r="K6476" s="11"/>
      <c r="L6476" s="11"/>
      <c r="M6476" s="12"/>
      <c r="N6476" s="12"/>
      <c r="O6476" s="12"/>
      <c r="P6476" s="12"/>
      <c r="Q6476" s="12"/>
      <c r="R6476" s="12"/>
      <c r="S6476" s="12"/>
      <c r="T6476" s="12"/>
      <c r="U6476" s="12"/>
      <c r="V6476" s="12"/>
      <c r="W6476" s="12"/>
      <c r="X6476" s="12"/>
      <c r="Y6476" s="12"/>
      <c r="Z6476" s="12"/>
      <c r="AA6476" s="12"/>
      <c r="AB6476" s="12"/>
      <c r="AC6476" s="12"/>
      <c r="AD6476" s="12"/>
      <c r="AE6476" s="12"/>
      <c r="AF6476" s="12"/>
      <c r="AG6476" s="12"/>
      <c r="AH6476" s="12"/>
      <c r="AI6476" s="12"/>
      <c r="AJ6476" s="12"/>
      <c r="AK6476" s="12"/>
      <c r="AL6476" s="12"/>
      <c r="AM6476" s="12"/>
      <c r="AN6476" s="12"/>
      <c r="AO6476" s="12"/>
      <c r="AP6476" s="12"/>
      <c r="AQ6476" s="12"/>
      <c r="AR6476" s="12"/>
      <c r="AS6476" s="12"/>
      <c r="AT6476" s="12"/>
      <c r="AU6476" s="12"/>
      <c r="AV6476" s="12"/>
      <c r="AW6476" s="12"/>
      <c r="AX6476" s="12"/>
      <c r="AY6476" s="12"/>
      <c r="AZ6476" s="12"/>
      <c r="BA6476" s="12"/>
      <c r="BB6476" s="12"/>
      <c r="BC6476" s="12"/>
      <c r="BD6476" s="12"/>
      <c r="BE6476" s="12"/>
      <c r="BF6476" s="12"/>
      <c r="BG6476" s="12"/>
      <c r="BH6476" s="12"/>
      <c r="BI6476" s="12"/>
      <c r="BJ6476" s="13"/>
      <c r="BK6476" s="13"/>
      <c r="BL6476" s="13"/>
      <c r="BM6476" s="13"/>
      <c r="BN6476" s="13"/>
    </row>
    <row r="6477" spans="4:66" x14ac:dyDescent="0.25">
      <c r="D6477" s="7"/>
      <c r="E6477" s="10"/>
      <c r="F6477" s="10"/>
      <c r="G6477" s="10"/>
      <c r="H6477" s="10"/>
      <c r="I6477" s="10"/>
      <c r="J6477" s="10"/>
      <c r="K6477" s="11"/>
      <c r="L6477" s="11"/>
      <c r="M6477" s="12"/>
      <c r="N6477" s="12"/>
      <c r="O6477" s="12"/>
      <c r="P6477" s="12"/>
      <c r="Q6477" s="12"/>
      <c r="R6477" s="12"/>
      <c r="S6477" s="12"/>
      <c r="T6477" s="12"/>
      <c r="U6477" s="12"/>
      <c r="V6477" s="12"/>
      <c r="W6477" s="12"/>
      <c r="X6477" s="12"/>
      <c r="Y6477" s="12"/>
      <c r="Z6477" s="12"/>
      <c r="AA6477" s="12"/>
      <c r="AB6477" s="12"/>
      <c r="AC6477" s="12"/>
      <c r="AD6477" s="12"/>
      <c r="AE6477" s="12"/>
      <c r="AF6477" s="12"/>
      <c r="AG6477" s="12"/>
      <c r="AH6477" s="12"/>
      <c r="AI6477" s="12"/>
      <c r="AJ6477" s="12"/>
      <c r="AK6477" s="12"/>
      <c r="AL6477" s="12"/>
      <c r="AM6477" s="12"/>
      <c r="AN6477" s="12"/>
      <c r="AO6477" s="12"/>
      <c r="AP6477" s="12"/>
      <c r="AQ6477" s="12"/>
      <c r="AR6477" s="12"/>
      <c r="AS6477" s="12"/>
      <c r="AT6477" s="12"/>
      <c r="AU6477" s="12"/>
      <c r="AV6477" s="12"/>
      <c r="AW6477" s="12"/>
      <c r="AX6477" s="12"/>
      <c r="AY6477" s="12"/>
      <c r="AZ6477" s="12"/>
      <c r="BA6477" s="12"/>
      <c r="BB6477" s="12"/>
      <c r="BC6477" s="12"/>
      <c r="BD6477" s="12"/>
      <c r="BE6477" s="12"/>
      <c r="BF6477" s="12"/>
      <c r="BG6477" s="12"/>
      <c r="BH6477" s="12"/>
      <c r="BI6477" s="12"/>
      <c r="BJ6477" s="13"/>
      <c r="BK6477" s="13"/>
      <c r="BL6477" s="13"/>
      <c r="BM6477" s="13"/>
      <c r="BN6477" s="13"/>
    </row>
    <row r="6478" spans="4:66" x14ac:dyDescent="0.25">
      <c r="D6478" s="7"/>
      <c r="E6478" s="10"/>
      <c r="F6478" s="10"/>
      <c r="G6478" s="10"/>
      <c r="H6478" s="10"/>
      <c r="I6478" s="10"/>
      <c r="J6478" s="10"/>
      <c r="K6478" s="11"/>
      <c r="L6478" s="11"/>
      <c r="M6478" s="12"/>
      <c r="N6478" s="12"/>
      <c r="O6478" s="12"/>
      <c r="P6478" s="12"/>
      <c r="Q6478" s="12"/>
      <c r="R6478" s="12"/>
      <c r="S6478" s="12"/>
      <c r="T6478" s="12"/>
      <c r="U6478" s="12"/>
      <c r="V6478" s="12"/>
      <c r="W6478" s="12"/>
      <c r="X6478" s="12"/>
      <c r="Y6478" s="12"/>
      <c r="Z6478" s="12"/>
      <c r="AA6478" s="12"/>
      <c r="AB6478" s="12"/>
      <c r="AC6478" s="12"/>
      <c r="AD6478" s="12"/>
      <c r="AE6478" s="12"/>
      <c r="AF6478" s="12"/>
      <c r="AG6478" s="12"/>
      <c r="AH6478" s="12"/>
      <c r="AI6478" s="12"/>
      <c r="AJ6478" s="12"/>
      <c r="AK6478" s="12"/>
      <c r="AL6478" s="12"/>
      <c r="AM6478" s="12"/>
      <c r="AN6478" s="12"/>
      <c r="AO6478" s="12"/>
      <c r="AP6478" s="12"/>
      <c r="AQ6478" s="12"/>
      <c r="AR6478" s="12"/>
      <c r="AS6478" s="12"/>
      <c r="AT6478" s="12"/>
      <c r="AU6478" s="12"/>
      <c r="AV6478" s="12"/>
      <c r="AW6478" s="12"/>
      <c r="AX6478" s="12"/>
      <c r="AY6478" s="12"/>
      <c r="AZ6478" s="12"/>
      <c r="BA6478" s="12"/>
      <c r="BB6478" s="12"/>
      <c r="BC6478" s="12"/>
      <c r="BD6478" s="12"/>
      <c r="BE6478" s="12"/>
      <c r="BF6478" s="12"/>
      <c r="BG6478" s="12"/>
      <c r="BH6478" s="12"/>
      <c r="BI6478" s="12"/>
      <c r="BJ6478" s="13"/>
      <c r="BK6478" s="13"/>
      <c r="BL6478" s="13"/>
      <c r="BM6478" s="13"/>
      <c r="BN6478" s="13"/>
    </row>
    <row r="6479" spans="4:66" x14ac:dyDescent="0.25">
      <c r="D6479" s="7"/>
      <c r="E6479" s="10"/>
      <c r="F6479" s="10"/>
      <c r="G6479" s="10"/>
      <c r="H6479" s="10"/>
      <c r="I6479" s="10"/>
      <c r="J6479" s="10"/>
      <c r="K6479" s="11"/>
      <c r="L6479" s="11"/>
      <c r="M6479" s="12"/>
      <c r="N6479" s="12"/>
      <c r="O6479" s="12"/>
      <c r="P6479" s="12"/>
      <c r="Q6479" s="12"/>
      <c r="R6479" s="12"/>
      <c r="S6479" s="12"/>
      <c r="T6479" s="12"/>
      <c r="U6479" s="12"/>
      <c r="V6479" s="12"/>
      <c r="W6479" s="12"/>
      <c r="X6479" s="12"/>
      <c r="Y6479" s="12"/>
      <c r="Z6479" s="12"/>
      <c r="AA6479" s="12"/>
      <c r="AB6479" s="12"/>
      <c r="AC6479" s="12"/>
      <c r="AD6479" s="12"/>
      <c r="AE6479" s="12"/>
      <c r="AF6479" s="12"/>
      <c r="AG6479" s="12"/>
      <c r="AH6479" s="12"/>
      <c r="AI6479" s="12"/>
      <c r="AJ6479" s="12"/>
      <c r="AK6479" s="12"/>
      <c r="AL6479" s="12"/>
      <c r="AM6479" s="12"/>
      <c r="AN6479" s="12"/>
      <c r="AO6479" s="12"/>
      <c r="AP6479" s="12"/>
      <c r="AQ6479" s="12"/>
      <c r="AR6479" s="12"/>
      <c r="AS6479" s="12"/>
      <c r="AT6479" s="12"/>
      <c r="AU6479" s="12"/>
      <c r="AV6479" s="12"/>
      <c r="AW6479" s="12"/>
      <c r="AX6479" s="12"/>
      <c r="AY6479" s="12"/>
      <c r="AZ6479" s="12"/>
      <c r="BA6479" s="12"/>
      <c r="BB6479" s="12"/>
      <c r="BC6479" s="12"/>
      <c r="BD6479" s="12"/>
      <c r="BE6479" s="12"/>
      <c r="BF6479" s="12"/>
      <c r="BG6479" s="12"/>
      <c r="BH6479" s="12"/>
      <c r="BI6479" s="12"/>
      <c r="BJ6479" s="13"/>
      <c r="BK6479" s="13"/>
      <c r="BL6479" s="13"/>
      <c r="BM6479" s="13"/>
      <c r="BN6479" s="13"/>
    </row>
    <row r="6480" spans="4:66" x14ac:dyDescent="0.25">
      <c r="D6480" s="7"/>
      <c r="E6480" s="10"/>
      <c r="F6480" s="10"/>
      <c r="G6480" s="10"/>
      <c r="H6480" s="10"/>
      <c r="I6480" s="10"/>
      <c r="J6480" s="10"/>
      <c r="K6480" s="11"/>
      <c r="L6480" s="11"/>
      <c r="M6480" s="12"/>
      <c r="N6480" s="12"/>
      <c r="O6480" s="12"/>
      <c r="P6480" s="12"/>
      <c r="Q6480" s="12"/>
      <c r="R6480" s="12"/>
      <c r="S6480" s="12"/>
      <c r="T6480" s="12"/>
      <c r="U6480" s="12"/>
      <c r="V6480" s="12"/>
      <c r="W6480" s="12"/>
      <c r="X6480" s="12"/>
      <c r="Y6480" s="12"/>
      <c r="Z6480" s="12"/>
      <c r="AA6480" s="12"/>
      <c r="AB6480" s="12"/>
      <c r="AC6480" s="12"/>
      <c r="AD6480" s="12"/>
      <c r="AE6480" s="12"/>
      <c r="AF6480" s="12"/>
      <c r="AG6480" s="12"/>
      <c r="AH6480" s="12"/>
      <c r="AI6480" s="12"/>
      <c r="AJ6480" s="12"/>
      <c r="AK6480" s="12"/>
      <c r="AL6480" s="12"/>
      <c r="AM6480" s="12"/>
      <c r="AN6480" s="12"/>
      <c r="AO6480" s="12"/>
      <c r="AP6480" s="12"/>
      <c r="AQ6480" s="12"/>
      <c r="AR6480" s="12"/>
      <c r="AS6480" s="12"/>
      <c r="AT6480" s="12"/>
      <c r="AU6480" s="12"/>
      <c r="AV6480" s="12"/>
      <c r="AW6480" s="12"/>
      <c r="AX6480" s="12"/>
      <c r="AY6480" s="12"/>
      <c r="AZ6480" s="12"/>
      <c r="BA6480" s="12"/>
      <c r="BB6480" s="12"/>
      <c r="BC6480" s="12"/>
      <c r="BD6480" s="12"/>
      <c r="BE6480" s="12"/>
      <c r="BF6480" s="12"/>
      <c r="BG6480" s="12"/>
      <c r="BH6480" s="12"/>
      <c r="BI6480" s="12"/>
      <c r="BJ6480" s="13"/>
      <c r="BK6480" s="13"/>
      <c r="BL6480" s="13"/>
      <c r="BM6480" s="13"/>
      <c r="BN6480" s="13"/>
    </row>
    <row r="6481" spans="4:66" x14ac:dyDescent="0.25">
      <c r="D6481" s="7"/>
      <c r="E6481" s="10"/>
      <c r="F6481" s="10"/>
      <c r="G6481" s="10"/>
      <c r="H6481" s="10"/>
      <c r="I6481" s="10"/>
      <c r="J6481" s="10"/>
      <c r="K6481" s="11"/>
      <c r="L6481" s="11"/>
      <c r="M6481" s="12"/>
      <c r="N6481" s="12"/>
      <c r="O6481" s="12"/>
      <c r="P6481" s="12"/>
      <c r="Q6481" s="12"/>
      <c r="R6481" s="12"/>
      <c r="S6481" s="12"/>
      <c r="T6481" s="12"/>
      <c r="U6481" s="12"/>
      <c r="V6481" s="12"/>
      <c r="W6481" s="12"/>
      <c r="X6481" s="12"/>
      <c r="Y6481" s="12"/>
      <c r="Z6481" s="12"/>
      <c r="AA6481" s="12"/>
      <c r="AB6481" s="12"/>
      <c r="AC6481" s="12"/>
      <c r="AD6481" s="12"/>
      <c r="AE6481" s="12"/>
      <c r="AF6481" s="12"/>
      <c r="AG6481" s="12"/>
      <c r="AH6481" s="12"/>
      <c r="AI6481" s="12"/>
      <c r="AJ6481" s="12"/>
      <c r="AK6481" s="12"/>
      <c r="AL6481" s="12"/>
      <c r="AM6481" s="12"/>
      <c r="AN6481" s="12"/>
      <c r="AO6481" s="12"/>
      <c r="AP6481" s="12"/>
      <c r="AQ6481" s="12"/>
      <c r="AR6481" s="12"/>
      <c r="AS6481" s="12"/>
      <c r="AT6481" s="12"/>
      <c r="AU6481" s="12"/>
      <c r="AV6481" s="12"/>
      <c r="AW6481" s="12"/>
      <c r="AX6481" s="12"/>
      <c r="AY6481" s="12"/>
      <c r="AZ6481" s="12"/>
      <c r="BA6481" s="12"/>
      <c r="BB6481" s="12"/>
      <c r="BC6481" s="12"/>
      <c r="BD6481" s="12"/>
      <c r="BE6481" s="12"/>
      <c r="BF6481" s="12"/>
      <c r="BG6481" s="12"/>
      <c r="BH6481" s="12"/>
      <c r="BI6481" s="12"/>
      <c r="BJ6481" s="13"/>
      <c r="BK6481" s="13"/>
      <c r="BL6481" s="13"/>
      <c r="BM6481" s="13"/>
      <c r="BN6481" s="13"/>
    </row>
    <row r="6482" spans="4:66" x14ac:dyDescent="0.25">
      <c r="D6482" s="7"/>
      <c r="E6482" s="10"/>
      <c r="F6482" s="10"/>
      <c r="G6482" s="10"/>
      <c r="H6482" s="10"/>
      <c r="I6482" s="10"/>
      <c r="J6482" s="10"/>
      <c r="K6482" s="11"/>
      <c r="L6482" s="11"/>
      <c r="M6482" s="12"/>
      <c r="N6482" s="12"/>
      <c r="O6482" s="12"/>
      <c r="P6482" s="12"/>
      <c r="Q6482" s="12"/>
      <c r="R6482" s="12"/>
      <c r="S6482" s="12"/>
      <c r="T6482" s="12"/>
      <c r="U6482" s="12"/>
      <c r="V6482" s="12"/>
      <c r="W6482" s="12"/>
      <c r="X6482" s="12"/>
      <c r="Y6482" s="12"/>
      <c r="Z6482" s="12"/>
      <c r="AA6482" s="12"/>
      <c r="AB6482" s="12"/>
      <c r="AC6482" s="12"/>
      <c r="AD6482" s="12"/>
      <c r="AE6482" s="12"/>
      <c r="AF6482" s="12"/>
      <c r="AG6482" s="12"/>
      <c r="AH6482" s="12"/>
      <c r="AI6482" s="12"/>
      <c r="AJ6482" s="12"/>
      <c r="AK6482" s="12"/>
      <c r="AL6482" s="12"/>
      <c r="AM6482" s="12"/>
      <c r="AN6482" s="12"/>
      <c r="AO6482" s="12"/>
      <c r="AP6482" s="12"/>
      <c r="AQ6482" s="12"/>
      <c r="AR6482" s="12"/>
      <c r="AS6482" s="12"/>
      <c r="AT6482" s="12"/>
      <c r="AU6482" s="12"/>
      <c r="AV6482" s="12"/>
      <c r="AW6482" s="12"/>
      <c r="AX6482" s="12"/>
      <c r="AY6482" s="12"/>
      <c r="AZ6482" s="12"/>
      <c r="BA6482" s="12"/>
      <c r="BB6482" s="12"/>
      <c r="BC6482" s="12"/>
      <c r="BD6482" s="12"/>
      <c r="BE6482" s="12"/>
      <c r="BF6482" s="12"/>
      <c r="BG6482" s="12"/>
      <c r="BH6482" s="12"/>
      <c r="BI6482" s="12"/>
      <c r="BJ6482" s="13"/>
      <c r="BK6482" s="13"/>
      <c r="BL6482" s="13"/>
      <c r="BM6482" s="13"/>
      <c r="BN6482" s="13"/>
    </row>
    <row r="6483" spans="4:66" x14ac:dyDescent="0.25">
      <c r="D6483" s="7"/>
      <c r="E6483" s="10"/>
      <c r="F6483" s="10"/>
      <c r="G6483" s="10"/>
      <c r="H6483" s="10"/>
      <c r="I6483" s="10"/>
      <c r="J6483" s="10"/>
      <c r="K6483" s="11"/>
      <c r="L6483" s="11"/>
      <c r="M6483" s="12"/>
      <c r="N6483" s="12"/>
      <c r="O6483" s="12"/>
      <c r="P6483" s="12"/>
      <c r="Q6483" s="12"/>
      <c r="R6483" s="12"/>
      <c r="S6483" s="12"/>
      <c r="T6483" s="12"/>
      <c r="U6483" s="12"/>
      <c r="V6483" s="12"/>
      <c r="W6483" s="12"/>
      <c r="X6483" s="12"/>
      <c r="Y6483" s="12"/>
      <c r="Z6483" s="12"/>
      <c r="AA6483" s="12"/>
      <c r="AB6483" s="12"/>
      <c r="AC6483" s="12"/>
      <c r="AD6483" s="12"/>
      <c r="AE6483" s="12"/>
      <c r="AF6483" s="12"/>
      <c r="AG6483" s="12"/>
      <c r="AH6483" s="12"/>
      <c r="AI6483" s="12"/>
      <c r="AJ6483" s="12"/>
      <c r="AK6483" s="12"/>
      <c r="AL6483" s="12"/>
      <c r="AM6483" s="12"/>
      <c r="AN6483" s="12"/>
      <c r="AO6483" s="12"/>
      <c r="AP6483" s="12"/>
      <c r="AQ6483" s="12"/>
      <c r="AR6483" s="12"/>
      <c r="AS6483" s="12"/>
      <c r="AT6483" s="12"/>
      <c r="AU6483" s="12"/>
      <c r="AV6483" s="12"/>
      <c r="AW6483" s="12"/>
      <c r="AX6483" s="12"/>
      <c r="AY6483" s="12"/>
      <c r="AZ6483" s="12"/>
      <c r="BA6483" s="12"/>
      <c r="BB6483" s="12"/>
      <c r="BC6483" s="12"/>
      <c r="BD6483" s="12"/>
      <c r="BE6483" s="12"/>
      <c r="BF6483" s="12"/>
      <c r="BG6483" s="12"/>
      <c r="BH6483" s="12"/>
      <c r="BI6483" s="12"/>
      <c r="BJ6483" s="13"/>
      <c r="BK6483" s="13"/>
      <c r="BL6483" s="13"/>
      <c r="BM6483" s="13"/>
      <c r="BN6483" s="13"/>
    </row>
    <row r="6484" spans="4:66" x14ac:dyDescent="0.25">
      <c r="D6484" s="7"/>
      <c r="E6484" s="10"/>
      <c r="F6484" s="10"/>
      <c r="G6484" s="10"/>
      <c r="H6484" s="10"/>
      <c r="I6484" s="10"/>
      <c r="J6484" s="10"/>
      <c r="K6484" s="11"/>
      <c r="L6484" s="11"/>
      <c r="M6484" s="12"/>
      <c r="N6484" s="12"/>
      <c r="O6484" s="12"/>
      <c r="P6484" s="12"/>
      <c r="Q6484" s="12"/>
      <c r="R6484" s="12"/>
      <c r="S6484" s="12"/>
      <c r="T6484" s="12"/>
      <c r="U6484" s="12"/>
      <c r="V6484" s="12"/>
      <c r="W6484" s="12"/>
      <c r="X6484" s="12"/>
      <c r="Y6484" s="12"/>
      <c r="Z6484" s="12"/>
      <c r="AA6484" s="12"/>
      <c r="AB6484" s="12"/>
      <c r="AC6484" s="12"/>
      <c r="AD6484" s="12"/>
      <c r="AE6484" s="12"/>
      <c r="AF6484" s="12"/>
      <c r="AG6484" s="12"/>
      <c r="AH6484" s="12"/>
      <c r="AI6484" s="12"/>
      <c r="AJ6484" s="12"/>
      <c r="AK6484" s="12"/>
      <c r="AL6484" s="12"/>
      <c r="AM6484" s="12"/>
      <c r="AN6484" s="12"/>
      <c r="AO6484" s="12"/>
      <c r="AP6484" s="12"/>
      <c r="AQ6484" s="12"/>
      <c r="AR6484" s="12"/>
      <c r="AS6484" s="12"/>
      <c r="AT6484" s="12"/>
      <c r="AU6484" s="12"/>
      <c r="AV6484" s="12"/>
      <c r="AW6484" s="12"/>
      <c r="AX6484" s="12"/>
      <c r="AY6484" s="12"/>
      <c r="AZ6484" s="12"/>
      <c r="BA6484" s="12"/>
      <c r="BB6484" s="12"/>
      <c r="BC6484" s="12"/>
      <c r="BD6484" s="12"/>
      <c r="BE6484" s="12"/>
      <c r="BF6484" s="12"/>
      <c r="BG6484" s="12"/>
      <c r="BH6484" s="12"/>
      <c r="BI6484" s="12"/>
      <c r="BJ6484" s="13"/>
      <c r="BK6484" s="13"/>
      <c r="BL6484" s="13"/>
      <c r="BM6484" s="13"/>
      <c r="BN6484" s="13"/>
    </row>
    <row r="6485" spans="4:66" x14ac:dyDescent="0.25">
      <c r="D6485" s="7"/>
      <c r="E6485" s="10"/>
      <c r="F6485" s="10"/>
      <c r="G6485" s="10"/>
      <c r="H6485" s="10"/>
      <c r="I6485" s="10"/>
      <c r="J6485" s="10"/>
      <c r="K6485" s="11"/>
      <c r="L6485" s="11"/>
      <c r="M6485" s="12"/>
      <c r="N6485" s="12"/>
      <c r="O6485" s="12"/>
      <c r="P6485" s="12"/>
      <c r="Q6485" s="12"/>
      <c r="R6485" s="12"/>
      <c r="S6485" s="12"/>
      <c r="T6485" s="12"/>
      <c r="U6485" s="12"/>
      <c r="V6485" s="12"/>
      <c r="W6485" s="12"/>
      <c r="X6485" s="12"/>
      <c r="Y6485" s="12"/>
      <c r="Z6485" s="12"/>
      <c r="AA6485" s="12"/>
      <c r="AB6485" s="12"/>
      <c r="AC6485" s="12"/>
      <c r="AD6485" s="12"/>
      <c r="AE6485" s="12"/>
      <c r="AF6485" s="12"/>
      <c r="AG6485" s="12"/>
      <c r="AH6485" s="12"/>
      <c r="AI6485" s="12"/>
      <c r="AJ6485" s="12"/>
      <c r="AK6485" s="12"/>
      <c r="AL6485" s="12"/>
      <c r="AM6485" s="12"/>
      <c r="AN6485" s="12"/>
      <c r="AO6485" s="12"/>
      <c r="AP6485" s="12"/>
      <c r="AQ6485" s="12"/>
      <c r="AR6485" s="12"/>
      <c r="AS6485" s="12"/>
      <c r="AT6485" s="12"/>
      <c r="AU6485" s="12"/>
      <c r="AV6485" s="12"/>
      <c r="AW6485" s="12"/>
      <c r="AX6485" s="12"/>
      <c r="AY6485" s="12"/>
      <c r="AZ6485" s="12"/>
      <c r="BA6485" s="12"/>
      <c r="BB6485" s="12"/>
      <c r="BC6485" s="12"/>
      <c r="BD6485" s="12"/>
      <c r="BE6485" s="12"/>
      <c r="BF6485" s="12"/>
      <c r="BG6485" s="12"/>
      <c r="BH6485" s="12"/>
      <c r="BI6485" s="12"/>
      <c r="BJ6485" s="13"/>
      <c r="BK6485" s="13"/>
      <c r="BL6485" s="13"/>
      <c r="BM6485" s="13"/>
      <c r="BN6485" s="13"/>
    </row>
    <row r="6486" spans="4:66" x14ac:dyDescent="0.25">
      <c r="D6486" s="7"/>
      <c r="E6486" s="10"/>
      <c r="F6486" s="10"/>
      <c r="G6486" s="10"/>
      <c r="H6486" s="10"/>
      <c r="I6486" s="10"/>
      <c r="J6486" s="10"/>
      <c r="K6486" s="11"/>
      <c r="L6486" s="11"/>
      <c r="M6486" s="12"/>
      <c r="N6486" s="12"/>
      <c r="O6486" s="12"/>
      <c r="P6486" s="12"/>
      <c r="Q6486" s="12"/>
      <c r="R6486" s="12"/>
      <c r="S6486" s="12"/>
      <c r="T6486" s="12"/>
      <c r="U6486" s="12"/>
      <c r="V6486" s="12"/>
      <c r="W6486" s="12"/>
      <c r="X6486" s="12"/>
      <c r="Y6486" s="12"/>
      <c r="Z6486" s="12"/>
      <c r="AA6486" s="12"/>
      <c r="AB6486" s="12"/>
      <c r="AC6486" s="12"/>
      <c r="AD6486" s="12"/>
      <c r="AE6486" s="12"/>
      <c r="AF6486" s="12"/>
      <c r="AG6486" s="12"/>
      <c r="AH6486" s="12"/>
      <c r="AI6486" s="12"/>
      <c r="AJ6486" s="12"/>
      <c r="AK6486" s="12"/>
      <c r="AL6486" s="12"/>
      <c r="AM6486" s="12"/>
      <c r="AN6486" s="12"/>
      <c r="AO6486" s="12"/>
      <c r="AP6486" s="12"/>
      <c r="AQ6486" s="12"/>
      <c r="AR6486" s="12"/>
      <c r="AS6486" s="12"/>
      <c r="AT6486" s="12"/>
      <c r="AU6486" s="12"/>
      <c r="AV6486" s="12"/>
      <c r="AW6486" s="12"/>
      <c r="AX6486" s="12"/>
      <c r="AY6486" s="12"/>
      <c r="AZ6486" s="12"/>
      <c r="BA6486" s="12"/>
      <c r="BB6486" s="12"/>
      <c r="BC6486" s="12"/>
      <c r="BD6486" s="12"/>
      <c r="BE6486" s="12"/>
      <c r="BF6486" s="12"/>
      <c r="BG6486" s="12"/>
      <c r="BH6486" s="12"/>
      <c r="BI6486" s="12"/>
      <c r="BJ6486" s="13"/>
      <c r="BK6486" s="13"/>
      <c r="BL6486" s="13"/>
      <c r="BM6486" s="13"/>
      <c r="BN6486" s="13"/>
    </row>
    <row r="6487" spans="4:66" x14ac:dyDescent="0.25">
      <c r="D6487" s="7"/>
      <c r="E6487" s="10"/>
      <c r="F6487" s="10"/>
      <c r="G6487" s="10"/>
      <c r="H6487" s="10"/>
      <c r="I6487" s="10"/>
      <c r="J6487" s="10"/>
      <c r="K6487" s="11"/>
      <c r="L6487" s="11"/>
      <c r="M6487" s="12"/>
      <c r="N6487" s="12"/>
      <c r="O6487" s="12"/>
      <c r="P6487" s="12"/>
      <c r="Q6487" s="12"/>
      <c r="R6487" s="12"/>
      <c r="S6487" s="12"/>
      <c r="T6487" s="12"/>
      <c r="U6487" s="12"/>
      <c r="V6487" s="12"/>
      <c r="W6487" s="12"/>
      <c r="X6487" s="12"/>
      <c r="Y6487" s="12"/>
      <c r="Z6487" s="12"/>
      <c r="AA6487" s="12"/>
      <c r="AB6487" s="12"/>
      <c r="AC6487" s="12"/>
      <c r="AD6487" s="12"/>
      <c r="AE6487" s="12"/>
      <c r="AF6487" s="12"/>
      <c r="AG6487" s="12"/>
      <c r="AH6487" s="12"/>
      <c r="AI6487" s="12"/>
      <c r="AJ6487" s="12"/>
      <c r="AK6487" s="12"/>
      <c r="AL6487" s="12"/>
      <c r="AM6487" s="12"/>
      <c r="AN6487" s="12"/>
      <c r="AO6487" s="12"/>
      <c r="AP6487" s="12"/>
      <c r="AQ6487" s="12"/>
      <c r="AR6487" s="12"/>
      <c r="AS6487" s="12"/>
      <c r="AT6487" s="12"/>
      <c r="AU6487" s="12"/>
      <c r="AV6487" s="12"/>
      <c r="AW6487" s="12"/>
      <c r="AX6487" s="12"/>
      <c r="AY6487" s="12"/>
      <c r="AZ6487" s="12"/>
      <c r="BA6487" s="12"/>
      <c r="BB6487" s="12"/>
      <c r="BC6487" s="12"/>
      <c r="BD6487" s="12"/>
      <c r="BE6487" s="12"/>
      <c r="BF6487" s="12"/>
      <c r="BG6487" s="12"/>
      <c r="BH6487" s="12"/>
      <c r="BI6487" s="12"/>
      <c r="BJ6487" s="13"/>
      <c r="BK6487" s="13"/>
      <c r="BL6487" s="13"/>
      <c r="BM6487" s="13"/>
      <c r="BN6487" s="13"/>
    </row>
    <row r="6488" spans="4:66" x14ac:dyDescent="0.25">
      <c r="D6488" s="7"/>
      <c r="E6488" s="10"/>
      <c r="F6488" s="10"/>
      <c r="G6488" s="10"/>
      <c r="H6488" s="10"/>
      <c r="I6488" s="10"/>
      <c r="J6488" s="10"/>
      <c r="K6488" s="11"/>
      <c r="L6488" s="11"/>
      <c r="M6488" s="12"/>
      <c r="N6488" s="12"/>
      <c r="O6488" s="12"/>
      <c r="P6488" s="12"/>
      <c r="Q6488" s="12"/>
      <c r="R6488" s="12"/>
      <c r="S6488" s="12"/>
      <c r="T6488" s="12"/>
      <c r="U6488" s="12"/>
      <c r="V6488" s="12"/>
      <c r="W6488" s="12"/>
      <c r="X6488" s="12"/>
      <c r="Y6488" s="12"/>
      <c r="Z6488" s="12"/>
      <c r="AA6488" s="12"/>
      <c r="AB6488" s="12"/>
      <c r="AC6488" s="12"/>
      <c r="AD6488" s="12"/>
      <c r="AE6488" s="12"/>
      <c r="AF6488" s="12"/>
      <c r="AG6488" s="12"/>
      <c r="AH6488" s="12"/>
      <c r="AI6488" s="12"/>
      <c r="AJ6488" s="12"/>
      <c r="AK6488" s="12"/>
      <c r="AL6488" s="12"/>
      <c r="AM6488" s="12"/>
      <c r="AN6488" s="12"/>
      <c r="AO6488" s="12"/>
      <c r="AP6488" s="12"/>
      <c r="AQ6488" s="12"/>
      <c r="AR6488" s="12"/>
      <c r="AS6488" s="12"/>
      <c r="AT6488" s="12"/>
      <c r="AU6488" s="12"/>
      <c r="AV6488" s="12"/>
      <c r="AW6488" s="12"/>
      <c r="AX6488" s="12"/>
      <c r="AY6488" s="12"/>
      <c r="AZ6488" s="12"/>
      <c r="BA6488" s="12"/>
      <c r="BB6488" s="12"/>
      <c r="BC6488" s="12"/>
      <c r="BD6488" s="12"/>
      <c r="BE6488" s="12"/>
      <c r="BF6488" s="12"/>
      <c r="BG6488" s="12"/>
      <c r="BH6488" s="12"/>
      <c r="BI6488" s="12"/>
      <c r="BJ6488" s="13"/>
      <c r="BK6488" s="13"/>
      <c r="BL6488" s="13"/>
      <c r="BM6488" s="13"/>
      <c r="BN6488" s="13"/>
    </row>
    <row r="6489" spans="4:66" x14ac:dyDescent="0.25">
      <c r="D6489" s="7"/>
      <c r="E6489" s="10"/>
      <c r="F6489" s="10"/>
      <c r="G6489" s="10"/>
      <c r="H6489" s="10"/>
      <c r="I6489" s="10"/>
      <c r="J6489" s="10"/>
      <c r="K6489" s="11"/>
      <c r="L6489" s="11"/>
      <c r="M6489" s="12"/>
      <c r="N6489" s="12"/>
      <c r="O6489" s="12"/>
      <c r="P6489" s="12"/>
      <c r="Q6489" s="12"/>
      <c r="R6489" s="12"/>
      <c r="S6489" s="12"/>
      <c r="T6489" s="12"/>
      <c r="U6489" s="12"/>
      <c r="V6489" s="12"/>
      <c r="W6489" s="12"/>
      <c r="X6489" s="12"/>
      <c r="Y6489" s="12"/>
      <c r="Z6489" s="12"/>
      <c r="AA6489" s="12"/>
      <c r="AB6489" s="12"/>
      <c r="AC6489" s="12"/>
      <c r="AD6489" s="12"/>
      <c r="AE6489" s="12"/>
      <c r="AF6489" s="12"/>
      <c r="AG6489" s="12"/>
      <c r="AH6489" s="12"/>
      <c r="AI6489" s="12"/>
      <c r="AJ6489" s="12"/>
      <c r="AK6489" s="12"/>
      <c r="AL6489" s="12"/>
      <c r="AM6489" s="12"/>
      <c r="AN6489" s="12"/>
      <c r="AO6489" s="12"/>
      <c r="AP6489" s="12"/>
      <c r="AQ6489" s="12"/>
      <c r="AR6489" s="12"/>
      <c r="AS6489" s="12"/>
      <c r="AT6489" s="12"/>
      <c r="AU6489" s="12"/>
      <c r="AV6489" s="12"/>
      <c r="AW6489" s="12"/>
      <c r="AX6489" s="12"/>
      <c r="AY6489" s="12"/>
      <c r="AZ6489" s="12"/>
      <c r="BA6489" s="12"/>
      <c r="BB6489" s="12"/>
      <c r="BC6489" s="12"/>
      <c r="BD6489" s="12"/>
      <c r="BE6489" s="12"/>
      <c r="BF6489" s="12"/>
      <c r="BG6489" s="12"/>
      <c r="BH6489" s="12"/>
      <c r="BI6489" s="12"/>
      <c r="BJ6489" s="13"/>
      <c r="BK6489" s="13"/>
      <c r="BL6489" s="13"/>
      <c r="BM6489" s="13"/>
      <c r="BN6489" s="13"/>
    </row>
    <row r="6490" spans="4:66" x14ac:dyDescent="0.25">
      <c r="D6490" s="7"/>
      <c r="E6490" s="10"/>
      <c r="F6490" s="10"/>
      <c r="G6490" s="10"/>
      <c r="H6490" s="10"/>
      <c r="I6490" s="10"/>
      <c r="J6490" s="10"/>
      <c r="K6490" s="11"/>
      <c r="L6490" s="11"/>
      <c r="M6490" s="12"/>
      <c r="N6490" s="12"/>
      <c r="O6490" s="12"/>
      <c r="P6490" s="12"/>
      <c r="Q6490" s="12"/>
      <c r="R6490" s="12"/>
      <c r="S6490" s="12"/>
      <c r="T6490" s="12"/>
      <c r="U6490" s="12"/>
      <c r="V6490" s="12"/>
      <c r="W6490" s="12"/>
      <c r="X6490" s="12"/>
      <c r="Y6490" s="12"/>
      <c r="Z6490" s="12"/>
      <c r="AA6490" s="12"/>
      <c r="AB6490" s="12"/>
      <c r="AC6490" s="12"/>
      <c r="AD6490" s="12"/>
      <c r="AE6490" s="12"/>
      <c r="AF6490" s="12"/>
      <c r="AG6490" s="12"/>
      <c r="AH6490" s="12"/>
      <c r="AI6490" s="12"/>
      <c r="AJ6490" s="12"/>
      <c r="AK6490" s="12"/>
      <c r="AL6490" s="12"/>
      <c r="AM6490" s="12"/>
      <c r="AN6490" s="12"/>
      <c r="AO6490" s="12"/>
      <c r="AP6490" s="12"/>
      <c r="AQ6490" s="12"/>
      <c r="AR6490" s="12"/>
      <c r="AS6490" s="12"/>
      <c r="AT6490" s="12"/>
      <c r="AU6490" s="12"/>
      <c r="AV6490" s="12"/>
      <c r="AW6490" s="12"/>
      <c r="AX6490" s="12"/>
      <c r="AY6490" s="12"/>
      <c r="AZ6490" s="12"/>
      <c r="BA6490" s="12"/>
      <c r="BB6490" s="12"/>
      <c r="BC6490" s="12"/>
      <c r="BD6490" s="12"/>
      <c r="BE6490" s="12"/>
      <c r="BF6490" s="12"/>
      <c r="BG6490" s="12"/>
      <c r="BH6490" s="12"/>
      <c r="BI6490" s="12"/>
      <c r="BJ6490" s="13"/>
      <c r="BK6490" s="13"/>
      <c r="BL6490" s="13"/>
      <c r="BM6490" s="13"/>
      <c r="BN6490" s="13"/>
    </row>
    <row r="6491" spans="4:66" x14ac:dyDescent="0.25">
      <c r="D6491" s="7"/>
      <c r="E6491" s="10"/>
      <c r="F6491" s="10"/>
      <c r="G6491" s="10"/>
      <c r="H6491" s="10"/>
      <c r="I6491" s="10"/>
      <c r="J6491" s="10"/>
      <c r="K6491" s="11"/>
      <c r="L6491" s="11"/>
      <c r="M6491" s="12"/>
      <c r="N6491" s="12"/>
      <c r="O6491" s="12"/>
      <c r="P6491" s="12"/>
      <c r="Q6491" s="12"/>
      <c r="R6491" s="12"/>
      <c r="S6491" s="12"/>
      <c r="T6491" s="12"/>
      <c r="U6491" s="12"/>
      <c r="V6491" s="12"/>
      <c r="W6491" s="12"/>
      <c r="X6491" s="12"/>
      <c r="Y6491" s="12"/>
      <c r="Z6491" s="12"/>
      <c r="AA6491" s="12"/>
      <c r="AB6491" s="12"/>
      <c r="AC6491" s="12"/>
      <c r="AD6491" s="12"/>
      <c r="AE6491" s="12"/>
      <c r="AF6491" s="12"/>
      <c r="AG6491" s="12"/>
      <c r="AH6491" s="12"/>
      <c r="AI6491" s="12"/>
      <c r="AJ6491" s="12"/>
      <c r="AK6491" s="12"/>
      <c r="AL6491" s="12"/>
      <c r="AM6491" s="12"/>
      <c r="AN6491" s="12"/>
      <c r="AO6491" s="12"/>
      <c r="AP6491" s="12"/>
      <c r="AQ6491" s="12"/>
      <c r="AR6491" s="12"/>
      <c r="AS6491" s="12"/>
      <c r="AT6491" s="12"/>
      <c r="AU6491" s="12"/>
      <c r="AV6491" s="12"/>
      <c r="AW6491" s="12"/>
      <c r="AX6491" s="12"/>
      <c r="AY6491" s="12"/>
      <c r="AZ6491" s="12"/>
      <c r="BA6491" s="12"/>
      <c r="BB6491" s="12"/>
      <c r="BC6491" s="12"/>
      <c r="BD6491" s="12"/>
      <c r="BE6491" s="12"/>
      <c r="BF6491" s="12"/>
      <c r="BG6491" s="12"/>
      <c r="BH6491" s="12"/>
      <c r="BI6491" s="12"/>
      <c r="BJ6491" s="13"/>
      <c r="BK6491" s="13"/>
      <c r="BL6491" s="13"/>
      <c r="BM6491" s="13"/>
      <c r="BN6491" s="13"/>
    </row>
    <row r="6492" spans="4:66" x14ac:dyDescent="0.25">
      <c r="D6492" s="7"/>
      <c r="E6492" s="10"/>
      <c r="F6492" s="10"/>
      <c r="G6492" s="10"/>
      <c r="H6492" s="10"/>
      <c r="I6492" s="10"/>
      <c r="J6492" s="10"/>
      <c r="K6492" s="11"/>
      <c r="L6492" s="11"/>
      <c r="M6492" s="12"/>
      <c r="N6492" s="12"/>
      <c r="O6492" s="12"/>
      <c r="P6492" s="12"/>
      <c r="Q6492" s="12"/>
      <c r="R6492" s="12"/>
      <c r="S6492" s="12"/>
      <c r="T6492" s="12"/>
      <c r="U6492" s="12"/>
      <c r="V6492" s="12"/>
      <c r="W6492" s="12"/>
      <c r="X6492" s="12"/>
      <c r="Y6492" s="12"/>
      <c r="Z6492" s="12"/>
      <c r="AA6492" s="12"/>
      <c r="AB6492" s="12"/>
      <c r="AC6492" s="12"/>
      <c r="AD6492" s="12"/>
      <c r="AE6492" s="12"/>
      <c r="AF6492" s="12"/>
      <c r="AG6492" s="12"/>
      <c r="AH6492" s="12"/>
      <c r="AI6492" s="12"/>
      <c r="AJ6492" s="12"/>
      <c r="AK6492" s="12"/>
      <c r="AL6492" s="12"/>
      <c r="AM6492" s="12"/>
      <c r="AN6492" s="12"/>
      <c r="AO6492" s="12"/>
      <c r="AP6492" s="12"/>
      <c r="AQ6492" s="12"/>
      <c r="AR6492" s="12"/>
      <c r="AS6492" s="12"/>
      <c r="AT6492" s="12"/>
      <c r="AU6492" s="12"/>
      <c r="AV6492" s="12"/>
      <c r="AW6492" s="12"/>
      <c r="AX6492" s="12"/>
      <c r="AY6492" s="12"/>
      <c r="AZ6492" s="12"/>
      <c r="BA6492" s="12"/>
      <c r="BB6492" s="12"/>
      <c r="BC6492" s="12"/>
      <c r="BD6492" s="12"/>
      <c r="BE6492" s="12"/>
      <c r="BF6492" s="12"/>
      <c r="BG6492" s="12"/>
      <c r="BH6492" s="12"/>
      <c r="BI6492" s="12"/>
      <c r="BJ6492" s="13"/>
      <c r="BK6492" s="13"/>
      <c r="BL6492" s="13"/>
      <c r="BM6492" s="13"/>
      <c r="BN6492" s="13"/>
    </row>
    <row r="6493" spans="4:66" x14ac:dyDescent="0.25">
      <c r="D6493" s="7"/>
      <c r="E6493" s="10"/>
      <c r="F6493" s="10"/>
      <c r="G6493" s="10"/>
      <c r="H6493" s="10"/>
      <c r="I6493" s="10"/>
      <c r="J6493" s="10"/>
      <c r="K6493" s="11"/>
      <c r="L6493" s="11"/>
      <c r="M6493" s="12"/>
      <c r="N6493" s="12"/>
      <c r="O6493" s="12"/>
      <c r="P6493" s="12"/>
      <c r="Q6493" s="12"/>
      <c r="R6493" s="12"/>
      <c r="S6493" s="12"/>
      <c r="T6493" s="12"/>
      <c r="U6493" s="12"/>
      <c r="V6493" s="12"/>
      <c r="W6493" s="12"/>
      <c r="X6493" s="12"/>
      <c r="Y6493" s="12"/>
      <c r="Z6493" s="12"/>
      <c r="AA6493" s="12"/>
      <c r="AB6493" s="12"/>
      <c r="AC6493" s="12"/>
      <c r="AD6493" s="12"/>
      <c r="AE6493" s="12"/>
      <c r="AF6493" s="12"/>
      <c r="AG6493" s="12"/>
      <c r="AH6493" s="12"/>
      <c r="AI6493" s="12"/>
      <c r="AJ6493" s="12"/>
      <c r="AK6493" s="12"/>
      <c r="AL6493" s="12"/>
      <c r="AM6493" s="12"/>
      <c r="AN6493" s="12"/>
      <c r="AO6493" s="12"/>
      <c r="AP6493" s="12"/>
      <c r="AQ6493" s="12"/>
      <c r="AR6493" s="12"/>
      <c r="AS6493" s="12"/>
      <c r="AT6493" s="12"/>
      <c r="AU6493" s="12"/>
      <c r="AV6493" s="12"/>
      <c r="AW6493" s="12"/>
      <c r="AX6493" s="12"/>
      <c r="AY6493" s="12"/>
      <c r="AZ6493" s="12"/>
      <c r="BA6493" s="12"/>
      <c r="BB6493" s="12"/>
      <c r="BC6493" s="12"/>
      <c r="BD6493" s="12"/>
      <c r="BE6493" s="12"/>
      <c r="BF6493" s="12"/>
      <c r="BG6493" s="12"/>
      <c r="BH6493" s="12"/>
      <c r="BI6493" s="12"/>
      <c r="BJ6493" s="13"/>
      <c r="BK6493" s="13"/>
      <c r="BL6493" s="13"/>
      <c r="BM6493" s="13"/>
      <c r="BN6493" s="13"/>
    </row>
    <row r="6494" spans="4:66" x14ac:dyDescent="0.25">
      <c r="D6494" s="7"/>
      <c r="E6494" s="10"/>
      <c r="F6494" s="10"/>
      <c r="G6494" s="10"/>
      <c r="H6494" s="10"/>
      <c r="I6494" s="10"/>
      <c r="J6494" s="10"/>
      <c r="K6494" s="11"/>
      <c r="L6494" s="11"/>
      <c r="M6494" s="12"/>
      <c r="N6494" s="12"/>
      <c r="O6494" s="12"/>
      <c r="P6494" s="12"/>
      <c r="Q6494" s="12"/>
      <c r="R6494" s="12"/>
      <c r="S6494" s="12"/>
      <c r="T6494" s="12"/>
      <c r="U6494" s="12"/>
      <c r="V6494" s="12"/>
      <c r="W6494" s="12"/>
      <c r="X6494" s="12"/>
      <c r="Y6494" s="12"/>
      <c r="Z6494" s="12"/>
      <c r="AA6494" s="12"/>
      <c r="AB6494" s="12"/>
      <c r="AC6494" s="12"/>
      <c r="AD6494" s="12"/>
      <c r="AE6494" s="12"/>
      <c r="AF6494" s="12"/>
      <c r="AG6494" s="12"/>
      <c r="AH6494" s="12"/>
      <c r="AI6494" s="12"/>
      <c r="AJ6494" s="12"/>
      <c r="AK6494" s="12"/>
      <c r="AL6494" s="12"/>
      <c r="AM6494" s="12"/>
      <c r="AN6494" s="12"/>
      <c r="AO6494" s="12"/>
      <c r="AP6494" s="12"/>
      <c r="AQ6494" s="12"/>
      <c r="AR6494" s="12"/>
      <c r="AS6494" s="12"/>
      <c r="AT6494" s="12"/>
      <c r="AU6494" s="12"/>
      <c r="AV6494" s="12"/>
      <c r="AW6494" s="12"/>
      <c r="AX6494" s="12"/>
      <c r="AY6494" s="12"/>
      <c r="AZ6494" s="12"/>
      <c r="BA6494" s="12"/>
      <c r="BB6494" s="12"/>
      <c r="BC6494" s="12"/>
      <c r="BD6494" s="12"/>
      <c r="BE6494" s="12"/>
      <c r="BF6494" s="12"/>
      <c r="BG6494" s="12"/>
      <c r="BH6494" s="12"/>
      <c r="BI6494" s="12"/>
      <c r="BJ6494" s="13"/>
      <c r="BK6494" s="13"/>
      <c r="BL6494" s="13"/>
      <c r="BM6494" s="13"/>
      <c r="BN6494" s="13"/>
    </row>
    <row r="6495" spans="4:66" x14ac:dyDescent="0.25">
      <c r="D6495" s="7"/>
      <c r="E6495" s="10"/>
      <c r="F6495" s="10"/>
      <c r="G6495" s="10"/>
      <c r="H6495" s="10"/>
      <c r="I6495" s="10"/>
      <c r="J6495" s="10"/>
      <c r="K6495" s="11"/>
      <c r="L6495" s="11"/>
      <c r="M6495" s="12"/>
      <c r="N6495" s="12"/>
      <c r="O6495" s="12"/>
      <c r="P6495" s="12"/>
      <c r="Q6495" s="12"/>
      <c r="R6495" s="12"/>
      <c r="S6495" s="12"/>
      <c r="T6495" s="12"/>
      <c r="U6495" s="12"/>
      <c r="V6495" s="12"/>
      <c r="W6495" s="12"/>
      <c r="X6495" s="12"/>
      <c r="Y6495" s="12"/>
      <c r="Z6495" s="12"/>
      <c r="AA6495" s="12"/>
      <c r="AB6495" s="12"/>
      <c r="AC6495" s="12"/>
      <c r="AD6495" s="12"/>
      <c r="AE6495" s="12"/>
      <c r="AF6495" s="12"/>
      <c r="AG6495" s="12"/>
      <c r="AH6495" s="12"/>
      <c r="AI6495" s="12"/>
      <c r="AJ6495" s="12"/>
      <c r="AK6495" s="12"/>
      <c r="AL6495" s="12"/>
      <c r="AM6495" s="12"/>
      <c r="AN6495" s="12"/>
      <c r="AO6495" s="12"/>
      <c r="AP6495" s="12"/>
      <c r="AQ6495" s="12"/>
      <c r="AR6495" s="12"/>
      <c r="AS6495" s="12"/>
      <c r="AT6495" s="12"/>
      <c r="AU6495" s="12"/>
      <c r="AV6495" s="12"/>
      <c r="AW6495" s="12"/>
      <c r="AX6495" s="12"/>
      <c r="AY6495" s="12"/>
      <c r="AZ6495" s="12"/>
      <c r="BA6495" s="12"/>
      <c r="BB6495" s="12"/>
      <c r="BC6495" s="12"/>
      <c r="BD6495" s="12"/>
      <c r="BE6495" s="12"/>
      <c r="BF6495" s="12"/>
      <c r="BG6495" s="12"/>
      <c r="BH6495" s="12"/>
      <c r="BI6495" s="12"/>
      <c r="BJ6495" s="13"/>
      <c r="BK6495" s="13"/>
      <c r="BL6495" s="13"/>
      <c r="BM6495" s="13"/>
      <c r="BN6495" s="13"/>
    </row>
    <row r="6496" spans="4:66" x14ac:dyDescent="0.25">
      <c r="D6496" s="7"/>
      <c r="E6496" s="10"/>
      <c r="F6496" s="10"/>
      <c r="G6496" s="10"/>
      <c r="H6496" s="10"/>
      <c r="I6496" s="10"/>
      <c r="J6496" s="10"/>
      <c r="K6496" s="11"/>
      <c r="L6496" s="11"/>
      <c r="M6496" s="12"/>
      <c r="N6496" s="12"/>
      <c r="O6496" s="12"/>
      <c r="P6496" s="12"/>
      <c r="Q6496" s="12"/>
      <c r="R6496" s="12"/>
      <c r="S6496" s="12"/>
      <c r="T6496" s="12"/>
      <c r="U6496" s="12"/>
      <c r="V6496" s="12"/>
      <c r="W6496" s="12"/>
      <c r="X6496" s="12"/>
      <c r="Y6496" s="12"/>
      <c r="Z6496" s="12"/>
      <c r="AA6496" s="12"/>
      <c r="AB6496" s="12"/>
      <c r="AC6496" s="12"/>
      <c r="AD6496" s="12"/>
      <c r="AE6496" s="12"/>
      <c r="AF6496" s="12"/>
      <c r="AG6496" s="12"/>
      <c r="AH6496" s="12"/>
      <c r="AI6496" s="12"/>
      <c r="AJ6496" s="12"/>
      <c r="AK6496" s="12"/>
      <c r="AL6496" s="12"/>
      <c r="AM6496" s="12"/>
      <c r="AN6496" s="12"/>
      <c r="AO6496" s="12"/>
      <c r="AP6496" s="12"/>
      <c r="AQ6496" s="12"/>
      <c r="AR6496" s="12"/>
      <c r="AS6496" s="12"/>
      <c r="AT6496" s="12"/>
      <c r="AU6496" s="12"/>
      <c r="AV6496" s="12"/>
      <c r="AW6496" s="12"/>
      <c r="AX6496" s="12"/>
      <c r="AY6496" s="12"/>
      <c r="AZ6496" s="12"/>
      <c r="BA6496" s="12"/>
      <c r="BB6496" s="12"/>
      <c r="BC6496" s="12"/>
      <c r="BD6496" s="12"/>
      <c r="BE6496" s="12"/>
      <c r="BF6496" s="12"/>
      <c r="BG6496" s="12"/>
      <c r="BH6496" s="12"/>
      <c r="BI6496" s="12"/>
      <c r="BJ6496" s="13"/>
      <c r="BK6496" s="13"/>
      <c r="BL6496" s="13"/>
      <c r="BM6496" s="13"/>
      <c r="BN6496" s="13"/>
    </row>
    <row r="6497" spans="4:66" x14ac:dyDescent="0.25">
      <c r="D6497" s="7"/>
      <c r="E6497" s="10"/>
      <c r="F6497" s="10"/>
      <c r="G6497" s="10"/>
      <c r="H6497" s="10"/>
      <c r="I6497" s="10"/>
      <c r="J6497" s="10"/>
      <c r="K6497" s="11"/>
      <c r="L6497" s="11"/>
      <c r="M6497" s="12"/>
      <c r="N6497" s="12"/>
      <c r="O6497" s="12"/>
      <c r="P6497" s="12"/>
      <c r="Q6497" s="12"/>
      <c r="R6497" s="12"/>
      <c r="S6497" s="12"/>
      <c r="T6497" s="12"/>
      <c r="U6497" s="12"/>
      <c r="V6497" s="12"/>
      <c r="W6497" s="12"/>
      <c r="X6497" s="12"/>
      <c r="Y6497" s="12"/>
      <c r="Z6497" s="12"/>
      <c r="AA6497" s="12"/>
      <c r="AB6497" s="12"/>
      <c r="AC6497" s="12"/>
      <c r="AD6497" s="12"/>
      <c r="AE6497" s="12"/>
      <c r="AF6497" s="12"/>
      <c r="AG6497" s="12"/>
      <c r="AH6497" s="12"/>
      <c r="AI6497" s="12"/>
      <c r="AJ6497" s="12"/>
      <c r="AK6497" s="12"/>
      <c r="AL6497" s="12"/>
      <c r="AM6497" s="12"/>
      <c r="AN6497" s="12"/>
      <c r="AO6497" s="12"/>
      <c r="AP6497" s="12"/>
      <c r="AQ6497" s="12"/>
      <c r="AR6497" s="12"/>
      <c r="AS6497" s="12"/>
      <c r="AT6497" s="12"/>
      <c r="AU6497" s="12"/>
      <c r="AV6497" s="12"/>
      <c r="AW6497" s="12"/>
      <c r="AX6497" s="12"/>
      <c r="AY6497" s="12"/>
      <c r="AZ6497" s="12"/>
      <c r="BA6497" s="12"/>
      <c r="BB6497" s="12"/>
      <c r="BC6497" s="12"/>
      <c r="BD6497" s="12"/>
      <c r="BE6497" s="12"/>
      <c r="BF6497" s="12"/>
      <c r="BG6497" s="12"/>
      <c r="BH6497" s="12"/>
      <c r="BI6497" s="12"/>
      <c r="BJ6497" s="13"/>
      <c r="BK6497" s="13"/>
      <c r="BL6497" s="13"/>
      <c r="BM6497" s="13"/>
      <c r="BN6497" s="13"/>
    </row>
    <row r="6498" spans="4:66" x14ac:dyDescent="0.25">
      <c r="D6498" s="7"/>
      <c r="E6498" s="10"/>
      <c r="F6498" s="10"/>
      <c r="G6498" s="10"/>
      <c r="H6498" s="10"/>
      <c r="I6498" s="10"/>
      <c r="J6498" s="10"/>
      <c r="K6498" s="11"/>
      <c r="L6498" s="11"/>
      <c r="M6498" s="12"/>
      <c r="N6498" s="12"/>
      <c r="O6498" s="12"/>
      <c r="P6498" s="12"/>
      <c r="Q6498" s="12"/>
      <c r="R6498" s="12"/>
      <c r="S6498" s="12"/>
      <c r="T6498" s="12"/>
      <c r="U6498" s="12"/>
      <c r="V6498" s="12"/>
      <c r="W6498" s="12"/>
      <c r="X6498" s="12"/>
      <c r="Y6498" s="12"/>
      <c r="Z6498" s="12"/>
      <c r="AA6498" s="12"/>
      <c r="AB6498" s="12"/>
      <c r="AC6498" s="12"/>
      <c r="AD6498" s="12"/>
      <c r="AE6498" s="12"/>
      <c r="AF6498" s="12"/>
      <c r="AG6498" s="12"/>
      <c r="AH6498" s="12"/>
      <c r="AI6498" s="12"/>
      <c r="AJ6498" s="12"/>
      <c r="AK6498" s="12"/>
      <c r="AL6498" s="12"/>
      <c r="AM6498" s="12"/>
      <c r="AN6498" s="12"/>
      <c r="AO6498" s="12"/>
      <c r="AP6498" s="12"/>
      <c r="AQ6498" s="12"/>
      <c r="AR6498" s="12"/>
      <c r="AS6498" s="12"/>
      <c r="AT6498" s="12"/>
      <c r="AU6498" s="12"/>
      <c r="AV6498" s="12"/>
      <c r="AW6498" s="12"/>
      <c r="AX6498" s="12"/>
      <c r="AY6498" s="12"/>
      <c r="AZ6498" s="12"/>
      <c r="BA6498" s="12"/>
      <c r="BB6498" s="12"/>
      <c r="BC6498" s="12"/>
      <c r="BD6498" s="12"/>
      <c r="BE6498" s="12"/>
      <c r="BF6498" s="12"/>
      <c r="BG6498" s="12"/>
      <c r="BH6498" s="12"/>
      <c r="BI6498" s="12"/>
      <c r="BJ6498" s="13"/>
      <c r="BK6498" s="13"/>
      <c r="BL6498" s="13"/>
      <c r="BM6498" s="13"/>
      <c r="BN6498" s="13"/>
    </row>
    <row r="6499" spans="4:66" x14ac:dyDescent="0.25">
      <c r="D6499" s="7"/>
      <c r="E6499" s="10"/>
      <c r="F6499" s="10"/>
      <c r="G6499" s="10"/>
      <c r="H6499" s="10"/>
      <c r="I6499" s="10"/>
      <c r="J6499" s="10"/>
      <c r="K6499" s="11"/>
      <c r="L6499" s="11"/>
      <c r="M6499" s="12"/>
      <c r="N6499" s="12"/>
      <c r="O6499" s="12"/>
      <c r="P6499" s="12"/>
      <c r="Q6499" s="12"/>
      <c r="R6499" s="12"/>
      <c r="S6499" s="12"/>
      <c r="T6499" s="12"/>
      <c r="U6499" s="12"/>
      <c r="V6499" s="12"/>
      <c r="W6499" s="12"/>
      <c r="X6499" s="12"/>
      <c r="Y6499" s="12"/>
      <c r="Z6499" s="12"/>
      <c r="AA6499" s="12"/>
      <c r="AB6499" s="12"/>
      <c r="AC6499" s="12"/>
      <c r="AD6499" s="12"/>
      <c r="AE6499" s="12"/>
      <c r="AF6499" s="12"/>
      <c r="AG6499" s="12"/>
      <c r="AH6499" s="12"/>
      <c r="AI6499" s="12"/>
      <c r="AJ6499" s="12"/>
      <c r="AK6499" s="12"/>
      <c r="AL6499" s="12"/>
      <c r="AM6499" s="12"/>
      <c r="AN6499" s="12"/>
      <c r="AO6499" s="12"/>
      <c r="AP6499" s="12"/>
      <c r="AQ6499" s="12"/>
      <c r="AR6499" s="12"/>
      <c r="AS6499" s="12"/>
      <c r="AT6499" s="12"/>
      <c r="AU6499" s="12"/>
      <c r="AV6499" s="12"/>
      <c r="AW6499" s="12"/>
      <c r="AX6499" s="12"/>
      <c r="AY6499" s="12"/>
      <c r="AZ6499" s="12"/>
      <c r="BA6499" s="12"/>
      <c r="BB6499" s="12"/>
      <c r="BC6499" s="12"/>
      <c r="BD6499" s="12"/>
      <c r="BE6499" s="12"/>
      <c r="BF6499" s="12"/>
      <c r="BG6499" s="12"/>
      <c r="BH6499" s="12"/>
      <c r="BI6499" s="12"/>
      <c r="BJ6499" s="13"/>
      <c r="BK6499" s="13"/>
      <c r="BL6499" s="13"/>
      <c r="BM6499" s="13"/>
      <c r="BN6499" s="13"/>
    </row>
    <row r="6500" spans="4:66" x14ac:dyDescent="0.25">
      <c r="D6500" s="7"/>
      <c r="E6500" s="10"/>
      <c r="F6500" s="10"/>
      <c r="G6500" s="10"/>
      <c r="H6500" s="10"/>
      <c r="I6500" s="10"/>
      <c r="J6500" s="10"/>
      <c r="K6500" s="11"/>
      <c r="L6500" s="11"/>
      <c r="M6500" s="12"/>
      <c r="N6500" s="12"/>
      <c r="O6500" s="12"/>
      <c r="P6500" s="12"/>
      <c r="Q6500" s="12"/>
      <c r="R6500" s="12"/>
      <c r="S6500" s="12"/>
      <c r="T6500" s="12"/>
      <c r="U6500" s="12"/>
      <c r="V6500" s="12"/>
      <c r="W6500" s="12"/>
      <c r="X6500" s="12"/>
      <c r="Y6500" s="12"/>
      <c r="Z6500" s="12"/>
      <c r="AA6500" s="12"/>
      <c r="AB6500" s="12"/>
      <c r="AC6500" s="12"/>
      <c r="AD6500" s="12"/>
      <c r="AE6500" s="12"/>
      <c r="AF6500" s="12"/>
      <c r="AG6500" s="12"/>
      <c r="AH6500" s="12"/>
      <c r="AI6500" s="12"/>
      <c r="AJ6500" s="12"/>
      <c r="AK6500" s="12"/>
      <c r="AL6500" s="12"/>
      <c r="AM6500" s="12"/>
      <c r="AN6500" s="12"/>
      <c r="AO6500" s="12"/>
      <c r="AP6500" s="12"/>
      <c r="AQ6500" s="12"/>
      <c r="AR6500" s="12"/>
      <c r="AS6500" s="12"/>
      <c r="AT6500" s="12"/>
      <c r="AU6500" s="12"/>
      <c r="AV6500" s="12"/>
      <c r="AW6500" s="12"/>
      <c r="AX6500" s="12"/>
      <c r="AY6500" s="12"/>
      <c r="AZ6500" s="12"/>
      <c r="BA6500" s="12"/>
      <c r="BB6500" s="12"/>
      <c r="BC6500" s="12"/>
      <c r="BD6500" s="12"/>
      <c r="BE6500" s="12"/>
      <c r="BF6500" s="12"/>
      <c r="BG6500" s="12"/>
      <c r="BH6500" s="12"/>
      <c r="BI6500" s="12"/>
      <c r="BJ6500" s="13"/>
      <c r="BK6500" s="13"/>
      <c r="BL6500" s="13"/>
      <c r="BM6500" s="13"/>
      <c r="BN6500" s="13"/>
    </row>
    <row r="6501" spans="4:66" x14ac:dyDescent="0.25">
      <c r="D6501" s="7"/>
      <c r="E6501" s="10"/>
      <c r="F6501" s="10"/>
      <c r="G6501" s="10"/>
      <c r="H6501" s="10"/>
      <c r="I6501" s="10"/>
      <c r="J6501" s="10"/>
      <c r="K6501" s="11"/>
      <c r="L6501" s="11"/>
      <c r="M6501" s="12"/>
      <c r="N6501" s="12"/>
      <c r="O6501" s="12"/>
      <c r="P6501" s="12"/>
      <c r="Q6501" s="12"/>
      <c r="R6501" s="12"/>
      <c r="S6501" s="12"/>
      <c r="T6501" s="12"/>
      <c r="U6501" s="12"/>
      <c r="V6501" s="12"/>
      <c r="W6501" s="12"/>
      <c r="X6501" s="12"/>
      <c r="Y6501" s="12"/>
      <c r="Z6501" s="12"/>
      <c r="AA6501" s="12"/>
      <c r="AB6501" s="12"/>
      <c r="AC6501" s="12"/>
      <c r="AD6501" s="12"/>
      <c r="AE6501" s="12"/>
      <c r="AF6501" s="12"/>
      <c r="AG6501" s="12"/>
      <c r="AH6501" s="12"/>
      <c r="AI6501" s="12"/>
      <c r="AJ6501" s="12"/>
      <c r="AK6501" s="12"/>
      <c r="AL6501" s="12"/>
      <c r="AM6501" s="12"/>
      <c r="AN6501" s="12"/>
      <c r="AO6501" s="12"/>
      <c r="AP6501" s="12"/>
      <c r="AQ6501" s="12"/>
      <c r="AR6501" s="12"/>
      <c r="AS6501" s="12"/>
      <c r="AT6501" s="12"/>
      <c r="AU6501" s="12"/>
      <c r="AV6501" s="12"/>
      <c r="AW6501" s="12"/>
      <c r="AX6501" s="12"/>
      <c r="AY6501" s="12"/>
      <c r="AZ6501" s="12"/>
      <c r="BA6501" s="12"/>
      <c r="BB6501" s="12"/>
      <c r="BC6501" s="12"/>
      <c r="BD6501" s="12"/>
      <c r="BE6501" s="12"/>
      <c r="BF6501" s="12"/>
      <c r="BG6501" s="12"/>
      <c r="BH6501" s="12"/>
      <c r="BI6501" s="12"/>
      <c r="BJ6501" s="13"/>
      <c r="BK6501" s="13"/>
      <c r="BL6501" s="13"/>
      <c r="BM6501" s="13"/>
      <c r="BN6501" s="13"/>
    </row>
    <row r="6502" spans="4:66" x14ac:dyDescent="0.25">
      <c r="D6502" s="7"/>
      <c r="E6502" s="10"/>
      <c r="F6502" s="10"/>
      <c r="G6502" s="10"/>
      <c r="H6502" s="10"/>
      <c r="I6502" s="10"/>
      <c r="J6502" s="10"/>
      <c r="K6502" s="11"/>
      <c r="L6502" s="11"/>
      <c r="M6502" s="12"/>
      <c r="N6502" s="12"/>
      <c r="O6502" s="12"/>
      <c r="P6502" s="12"/>
      <c r="Q6502" s="12"/>
      <c r="R6502" s="12"/>
      <c r="S6502" s="12"/>
      <c r="T6502" s="12"/>
      <c r="U6502" s="12"/>
      <c r="V6502" s="12"/>
      <c r="W6502" s="12"/>
      <c r="X6502" s="12"/>
      <c r="Y6502" s="12"/>
      <c r="Z6502" s="12"/>
      <c r="AA6502" s="12"/>
      <c r="AB6502" s="12"/>
      <c r="AC6502" s="12"/>
      <c r="AD6502" s="12"/>
      <c r="AE6502" s="12"/>
      <c r="AF6502" s="12"/>
      <c r="AG6502" s="12"/>
      <c r="AH6502" s="12"/>
      <c r="AI6502" s="12"/>
      <c r="AJ6502" s="12"/>
      <c r="AK6502" s="12"/>
      <c r="AL6502" s="12"/>
      <c r="AM6502" s="12"/>
      <c r="AN6502" s="12"/>
      <c r="AO6502" s="12"/>
      <c r="AP6502" s="12"/>
      <c r="AQ6502" s="12"/>
      <c r="AR6502" s="12"/>
      <c r="AS6502" s="12"/>
      <c r="AT6502" s="12"/>
      <c r="AU6502" s="12"/>
      <c r="AV6502" s="12"/>
      <c r="AW6502" s="12"/>
      <c r="AX6502" s="12"/>
      <c r="AY6502" s="12"/>
      <c r="AZ6502" s="12"/>
      <c r="BA6502" s="12"/>
      <c r="BB6502" s="12"/>
      <c r="BC6502" s="12"/>
      <c r="BD6502" s="12"/>
      <c r="BE6502" s="12"/>
      <c r="BF6502" s="12"/>
      <c r="BG6502" s="12"/>
      <c r="BH6502" s="12"/>
      <c r="BI6502" s="12"/>
      <c r="BJ6502" s="13"/>
      <c r="BK6502" s="13"/>
      <c r="BL6502" s="13"/>
      <c r="BM6502" s="13"/>
      <c r="BN6502" s="13"/>
    </row>
    <row r="6503" spans="4:66" x14ac:dyDescent="0.25">
      <c r="D6503" s="7"/>
      <c r="E6503" s="10"/>
      <c r="F6503" s="10"/>
      <c r="G6503" s="10"/>
      <c r="H6503" s="10"/>
      <c r="I6503" s="10"/>
      <c r="J6503" s="10"/>
      <c r="K6503" s="11"/>
      <c r="L6503" s="11"/>
      <c r="M6503" s="12"/>
      <c r="N6503" s="12"/>
      <c r="O6503" s="12"/>
      <c r="P6503" s="12"/>
      <c r="Q6503" s="12"/>
      <c r="R6503" s="12"/>
      <c r="S6503" s="12"/>
      <c r="T6503" s="12"/>
      <c r="U6503" s="12"/>
      <c r="V6503" s="12"/>
      <c r="W6503" s="12"/>
      <c r="X6503" s="12"/>
      <c r="Y6503" s="12"/>
      <c r="Z6503" s="12"/>
      <c r="AA6503" s="12"/>
      <c r="AB6503" s="12"/>
      <c r="AC6503" s="12"/>
      <c r="AD6503" s="12"/>
      <c r="AE6503" s="12"/>
      <c r="AF6503" s="12"/>
      <c r="AG6503" s="12"/>
      <c r="AH6503" s="12"/>
      <c r="AI6503" s="12"/>
      <c r="AJ6503" s="12"/>
      <c r="AK6503" s="12"/>
      <c r="AL6503" s="12"/>
      <c r="AM6503" s="12"/>
      <c r="AN6503" s="12"/>
      <c r="AO6503" s="12"/>
      <c r="AP6503" s="12"/>
      <c r="AQ6503" s="12"/>
      <c r="AR6503" s="12"/>
      <c r="AS6503" s="12"/>
      <c r="AT6503" s="12"/>
      <c r="AU6503" s="12"/>
      <c r="AV6503" s="12"/>
      <c r="AW6503" s="12"/>
      <c r="AX6503" s="12"/>
      <c r="AY6503" s="12"/>
      <c r="AZ6503" s="12"/>
      <c r="BA6503" s="12"/>
      <c r="BB6503" s="12"/>
      <c r="BC6503" s="12"/>
      <c r="BD6503" s="12"/>
      <c r="BE6503" s="12"/>
      <c r="BF6503" s="12"/>
      <c r="BG6503" s="12"/>
      <c r="BH6503" s="12"/>
      <c r="BI6503" s="12"/>
      <c r="BJ6503" s="13"/>
      <c r="BK6503" s="13"/>
      <c r="BL6503" s="13"/>
      <c r="BM6503" s="13"/>
      <c r="BN6503" s="13"/>
    </row>
    <row r="6504" spans="4:66" x14ac:dyDescent="0.25">
      <c r="D6504" s="7"/>
      <c r="E6504" s="10"/>
      <c r="F6504" s="10"/>
      <c r="G6504" s="10"/>
      <c r="H6504" s="10"/>
      <c r="I6504" s="10"/>
      <c r="J6504" s="10"/>
      <c r="K6504" s="11"/>
      <c r="L6504" s="11"/>
      <c r="M6504" s="12"/>
      <c r="N6504" s="12"/>
      <c r="O6504" s="12"/>
      <c r="P6504" s="12"/>
      <c r="Q6504" s="12"/>
      <c r="R6504" s="12"/>
      <c r="S6504" s="12"/>
      <c r="T6504" s="12"/>
      <c r="U6504" s="12"/>
      <c r="V6504" s="12"/>
      <c r="W6504" s="12"/>
      <c r="X6504" s="12"/>
      <c r="Y6504" s="12"/>
      <c r="Z6504" s="12"/>
      <c r="AA6504" s="12"/>
      <c r="AB6504" s="12"/>
      <c r="AC6504" s="12"/>
      <c r="AD6504" s="12"/>
      <c r="AE6504" s="12"/>
      <c r="AF6504" s="12"/>
      <c r="AG6504" s="12"/>
      <c r="AH6504" s="12"/>
      <c r="AI6504" s="12"/>
      <c r="AJ6504" s="12"/>
      <c r="AK6504" s="12"/>
      <c r="AL6504" s="12"/>
      <c r="AM6504" s="12"/>
      <c r="AN6504" s="12"/>
      <c r="AO6504" s="12"/>
      <c r="AP6504" s="12"/>
      <c r="AQ6504" s="12"/>
      <c r="AR6504" s="12"/>
      <c r="AS6504" s="12"/>
      <c r="AT6504" s="12"/>
      <c r="AU6504" s="12"/>
      <c r="AV6504" s="12"/>
      <c r="AW6504" s="12"/>
      <c r="AX6504" s="12"/>
      <c r="AY6504" s="12"/>
      <c r="AZ6504" s="12"/>
      <c r="BA6504" s="12"/>
      <c r="BB6504" s="12"/>
      <c r="BC6504" s="12"/>
      <c r="BD6504" s="12"/>
      <c r="BE6504" s="12"/>
      <c r="BF6504" s="12"/>
      <c r="BG6504" s="12"/>
      <c r="BH6504" s="12"/>
      <c r="BI6504" s="12"/>
      <c r="BJ6504" s="13"/>
      <c r="BK6504" s="13"/>
      <c r="BL6504" s="13"/>
      <c r="BM6504" s="13"/>
      <c r="BN6504" s="13"/>
    </row>
    <row r="6505" spans="4:66" x14ac:dyDescent="0.25">
      <c r="D6505" s="7"/>
      <c r="E6505" s="10"/>
      <c r="F6505" s="10"/>
      <c r="G6505" s="10"/>
      <c r="H6505" s="10"/>
      <c r="I6505" s="10"/>
      <c r="J6505" s="10"/>
      <c r="K6505" s="11"/>
      <c r="L6505" s="11"/>
      <c r="M6505" s="12"/>
      <c r="N6505" s="12"/>
      <c r="O6505" s="12"/>
      <c r="P6505" s="12"/>
      <c r="Q6505" s="12"/>
      <c r="R6505" s="12"/>
      <c r="S6505" s="12"/>
      <c r="T6505" s="12"/>
      <c r="U6505" s="12"/>
      <c r="V6505" s="12"/>
      <c r="W6505" s="12"/>
      <c r="X6505" s="12"/>
      <c r="Y6505" s="12"/>
      <c r="Z6505" s="12"/>
      <c r="AA6505" s="12"/>
      <c r="AB6505" s="12"/>
      <c r="AC6505" s="12"/>
      <c r="AD6505" s="12"/>
      <c r="AE6505" s="12"/>
      <c r="AF6505" s="12"/>
      <c r="AG6505" s="12"/>
      <c r="AH6505" s="12"/>
      <c r="AI6505" s="12"/>
      <c r="AJ6505" s="12"/>
      <c r="AK6505" s="12"/>
      <c r="AL6505" s="12"/>
      <c r="AM6505" s="12"/>
      <c r="AN6505" s="12"/>
      <c r="AO6505" s="12"/>
      <c r="AP6505" s="12"/>
      <c r="AQ6505" s="12"/>
      <c r="AR6505" s="12"/>
      <c r="AS6505" s="12"/>
      <c r="AT6505" s="12"/>
      <c r="AU6505" s="12"/>
      <c r="AV6505" s="12"/>
      <c r="AW6505" s="12"/>
      <c r="AX6505" s="12"/>
      <c r="AY6505" s="12"/>
      <c r="AZ6505" s="12"/>
      <c r="BA6505" s="12"/>
      <c r="BB6505" s="12"/>
      <c r="BC6505" s="12"/>
      <c r="BD6505" s="12"/>
      <c r="BE6505" s="12"/>
      <c r="BF6505" s="12"/>
      <c r="BG6505" s="12"/>
      <c r="BH6505" s="12"/>
      <c r="BI6505" s="12"/>
      <c r="BJ6505" s="13"/>
      <c r="BK6505" s="13"/>
      <c r="BL6505" s="13"/>
      <c r="BM6505" s="13"/>
      <c r="BN6505" s="13"/>
    </row>
    <row r="6506" spans="4:66" x14ac:dyDescent="0.25">
      <c r="D6506" s="7"/>
      <c r="E6506" s="10"/>
      <c r="F6506" s="10"/>
      <c r="G6506" s="10"/>
      <c r="H6506" s="10"/>
      <c r="I6506" s="10"/>
      <c r="J6506" s="10"/>
      <c r="K6506" s="11"/>
      <c r="L6506" s="11"/>
      <c r="M6506" s="12"/>
      <c r="N6506" s="12"/>
      <c r="O6506" s="12"/>
      <c r="P6506" s="12"/>
      <c r="Q6506" s="12"/>
      <c r="R6506" s="12"/>
      <c r="S6506" s="12"/>
      <c r="T6506" s="12"/>
      <c r="U6506" s="12"/>
      <c r="V6506" s="12"/>
      <c r="W6506" s="12"/>
      <c r="X6506" s="12"/>
      <c r="Y6506" s="12"/>
      <c r="Z6506" s="12"/>
      <c r="AA6506" s="12"/>
      <c r="AB6506" s="12"/>
      <c r="AC6506" s="12"/>
      <c r="AD6506" s="12"/>
      <c r="AE6506" s="12"/>
      <c r="AF6506" s="12"/>
      <c r="AG6506" s="12"/>
      <c r="AH6506" s="12"/>
      <c r="AI6506" s="12"/>
      <c r="AJ6506" s="12"/>
      <c r="AK6506" s="12"/>
      <c r="AL6506" s="12"/>
      <c r="AM6506" s="12"/>
      <c r="AN6506" s="12"/>
      <c r="AO6506" s="12"/>
      <c r="AP6506" s="12"/>
      <c r="AQ6506" s="12"/>
      <c r="AR6506" s="12"/>
      <c r="AS6506" s="12"/>
      <c r="AT6506" s="12"/>
      <c r="AU6506" s="12"/>
      <c r="AV6506" s="12"/>
      <c r="AW6506" s="12"/>
      <c r="AX6506" s="12"/>
      <c r="AY6506" s="12"/>
      <c r="AZ6506" s="12"/>
      <c r="BA6506" s="12"/>
      <c r="BB6506" s="12"/>
      <c r="BC6506" s="12"/>
      <c r="BD6506" s="12"/>
      <c r="BE6506" s="12"/>
      <c r="BF6506" s="12"/>
      <c r="BG6506" s="12"/>
      <c r="BH6506" s="12"/>
      <c r="BI6506" s="12"/>
      <c r="BJ6506" s="13"/>
      <c r="BK6506" s="13"/>
      <c r="BL6506" s="13"/>
      <c r="BM6506" s="13"/>
      <c r="BN6506" s="13"/>
    </row>
    <row r="6507" spans="4:66" x14ac:dyDescent="0.25">
      <c r="D6507" s="7"/>
      <c r="E6507" s="10"/>
      <c r="F6507" s="10"/>
      <c r="G6507" s="10"/>
      <c r="H6507" s="10"/>
      <c r="I6507" s="10"/>
      <c r="J6507" s="10"/>
      <c r="K6507" s="11"/>
      <c r="L6507" s="11"/>
      <c r="M6507" s="12"/>
      <c r="N6507" s="12"/>
      <c r="O6507" s="12"/>
      <c r="P6507" s="12"/>
      <c r="Q6507" s="12"/>
      <c r="R6507" s="12"/>
      <c r="S6507" s="12"/>
      <c r="T6507" s="12"/>
      <c r="U6507" s="12"/>
      <c r="V6507" s="12"/>
      <c r="W6507" s="12"/>
      <c r="X6507" s="12"/>
      <c r="Y6507" s="12"/>
      <c r="Z6507" s="12"/>
      <c r="AA6507" s="12"/>
      <c r="AB6507" s="12"/>
      <c r="AC6507" s="12"/>
      <c r="AD6507" s="12"/>
      <c r="AE6507" s="12"/>
      <c r="AF6507" s="12"/>
      <c r="AG6507" s="12"/>
      <c r="AH6507" s="12"/>
      <c r="AI6507" s="12"/>
      <c r="AJ6507" s="12"/>
      <c r="AK6507" s="12"/>
      <c r="AL6507" s="12"/>
      <c r="AM6507" s="12"/>
      <c r="AN6507" s="12"/>
      <c r="AO6507" s="12"/>
      <c r="AP6507" s="12"/>
      <c r="AQ6507" s="12"/>
      <c r="AR6507" s="12"/>
      <c r="AS6507" s="12"/>
      <c r="AT6507" s="12"/>
      <c r="AU6507" s="12"/>
      <c r="AV6507" s="12"/>
      <c r="AW6507" s="12"/>
      <c r="AX6507" s="12"/>
      <c r="AY6507" s="12"/>
      <c r="AZ6507" s="12"/>
      <c r="BA6507" s="12"/>
      <c r="BB6507" s="12"/>
      <c r="BC6507" s="12"/>
      <c r="BD6507" s="12"/>
      <c r="BE6507" s="12"/>
      <c r="BF6507" s="12"/>
      <c r="BG6507" s="12"/>
      <c r="BH6507" s="12"/>
      <c r="BI6507" s="12"/>
      <c r="BJ6507" s="13"/>
      <c r="BK6507" s="13"/>
      <c r="BL6507" s="13"/>
      <c r="BM6507" s="13"/>
      <c r="BN6507" s="13"/>
    </row>
    <row r="6508" spans="4:66" x14ac:dyDescent="0.25">
      <c r="D6508" s="7"/>
      <c r="E6508" s="10"/>
      <c r="F6508" s="10"/>
      <c r="G6508" s="10"/>
      <c r="H6508" s="10"/>
      <c r="I6508" s="10"/>
      <c r="J6508" s="10"/>
      <c r="K6508" s="11"/>
      <c r="L6508" s="11"/>
      <c r="M6508" s="12"/>
      <c r="N6508" s="12"/>
      <c r="O6508" s="12"/>
      <c r="P6508" s="12"/>
      <c r="Q6508" s="12"/>
      <c r="R6508" s="12"/>
      <c r="S6508" s="12"/>
      <c r="T6508" s="12"/>
      <c r="U6508" s="12"/>
      <c r="V6508" s="12"/>
      <c r="W6508" s="12"/>
      <c r="X6508" s="12"/>
      <c r="Y6508" s="12"/>
      <c r="Z6508" s="12"/>
      <c r="AA6508" s="12"/>
      <c r="AB6508" s="12"/>
      <c r="AC6508" s="12"/>
      <c r="AD6508" s="12"/>
      <c r="AE6508" s="12"/>
      <c r="AF6508" s="12"/>
      <c r="AG6508" s="12"/>
      <c r="AH6508" s="12"/>
      <c r="AI6508" s="12"/>
      <c r="AJ6508" s="12"/>
      <c r="AK6508" s="12"/>
      <c r="AL6508" s="12"/>
      <c r="AM6508" s="12"/>
      <c r="AN6508" s="12"/>
      <c r="AO6508" s="12"/>
      <c r="AP6508" s="12"/>
      <c r="AQ6508" s="12"/>
      <c r="AR6508" s="12"/>
      <c r="AS6508" s="12"/>
      <c r="AT6508" s="12"/>
      <c r="AU6508" s="12"/>
      <c r="AV6508" s="12"/>
      <c r="AW6508" s="12"/>
      <c r="AX6508" s="12"/>
      <c r="AY6508" s="12"/>
      <c r="AZ6508" s="12"/>
      <c r="BA6508" s="12"/>
      <c r="BB6508" s="12"/>
      <c r="BC6508" s="12"/>
      <c r="BD6508" s="12"/>
      <c r="BE6508" s="12"/>
      <c r="BF6508" s="12"/>
      <c r="BG6508" s="12"/>
      <c r="BH6508" s="12"/>
      <c r="BI6508" s="12"/>
      <c r="BJ6508" s="13"/>
      <c r="BK6508" s="13"/>
      <c r="BL6508" s="13"/>
      <c r="BM6508" s="13"/>
      <c r="BN6508" s="13"/>
    </row>
    <row r="6509" spans="4:66" x14ac:dyDescent="0.25">
      <c r="D6509" s="7"/>
      <c r="E6509" s="10"/>
      <c r="F6509" s="10"/>
      <c r="G6509" s="10"/>
      <c r="H6509" s="10"/>
      <c r="I6509" s="10"/>
      <c r="J6509" s="10"/>
      <c r="K6509" s="11"/>
      <c r="L6509" s="11"/>
      <c r="M6509" s="12"/>
      <c r="N6509" s="12"/>
      <c r="O6509" s="12"/>
      <c r="P6509" s="12"/>
      <c r="Q6509" s="12"/>
      <c r="R6509" s="12"/>
      <c r="S6509" s="12"/>
      <c r="T6509" s="12"/>
      <c r="U6509" s="12"/>
      <c r="V6509" s="12"/>
      <c r="W6509" s="12"/>
      <c r="X6509" s="12"/>
      <c r="Y6509" s="12"/>
      <c r="Z6509" s="12"/>
      <c r="AA6509" s="12"/>
      <c r="AB6509" s="12"/>
      <c r="AC6509" s="12"/>
      <c r="AD6509" s="12"/>
      <c r="AE6509" s="12"/>
      <c r="AF6509" s="12"/>
      <c r="AG6509" s="12"/>
      <c r="AH6509" s="12"/>
      <c r="AI6509" s="12"/>
      <c r="AJ6509" s="12"/>
      <c r="AK6509" s="12"/>
      <c r="AL6509" s="12"/>
      <c r="AM6509" s="12"/>
      <c r="AN6509" s="12"/>
      <c r="AO6509" s="12"/>
      <c r="AP6509" s="12"/>
      <c r="AQ6509" s="12"/>
      <c r="AR6509" s="12"/>
      <c r="AS6509" s="12"/>
      <c r="AT6509" s="12"/>
      <c r="AU6509" s="12"/>
      <c r="AV6509" s="12"/>
      <c r="AW6509" s="12"/>
      <c r="AX6509" s="12"/>
      <c r="AY6509" s="12"/>
      <c r="AZ6509" s="12"/>
      <c r="BA6509" s="12"/>
      <c r="BB6509" s="12"/>
      <c r="BC6509" s="12"/>
      <c r="BD6509" s="12"/>
      <c r="BE6509" s="12"/>
      <c r="BF6509" s="12"/>
      <c r="BG6509" s="12"/>
      <c r="BH6509" s="12"/>
      <c r="BI6509" s="12"/>
      <c r="BJ6509" s="13"/>
      <c r="BK6509" s="13"/>
      <c r="BL6509" s="13"/>
      <c r="BM6509" s="13"/>
      <c r="BN6509" s="13"/>
    </row>
    <row r="6510" spans="4:66" x14ac:dyDescent="0.25">
      <c r="D6510" s="7"/>
      <c r="E6510" s="10"/>
      <c r="F6510" s="10"/>
      <c r="G6510" s="10"/>
      <c r="H6510" s="10"/>
      <c r="I6510" s="10"/>
      <c r="J6510" s="10"/>
      <c r="K6510" s="11"/>
      <c r="L6510" s="11"/>
      <c r="M6510" s="12"/>
      <c r="N6510" s="12"/>
      <c r="O6510" s="12"/>
      <c r="P6510" s="12"/>
      <c r="Q6510" s="12"/>
      <c r="R6510" s="12"/>
      <c r="S6510" s="12"/>
      <c r="T6510" s="12"/>
      <c r="U6510" s="12"/>
      <c r="V6510" s="12"/>
      <c r="W6510" s="12"/>
      <c r="X6510" s="12"/>
      <c r="Y6510" s="12"/>
      <c r="Z6510" s="12"/>
      <c r="AA6510" s="12"/>
      <c r="AB6510" s="12"/>
      <c r="AC6510" s="12"/>
      <c r="AD6510" s="12"/>
      <c r="AE6510" s="12"/>
      <c r="AF6510" s="12"/>
      <c r="AG6510" s="12"/>
      <c r="AH6510" s="12"/>
      <c r="AI6510" s="12"/>
      <c r="AJ6510" s="12"/>
      <c r="AK6510" s="12"/>
      <c r="AL6510" s="12"/>
      <c r="AM6510" s="12"/>
      <c r="AN6510" s="12"/>
      <c r="AO6510" s="12"/>
      <c r="AP6510" s="12"/>
      <c r="AQ6510" s="12"/>
      <c r="AR6510" s="12"/>
      <c r="AS6510" s="12"/>
      <c r="AT6510" s="12"/>
      <c r="AU6510" s="12"/>
      <c r="AV6510" s="12"/>
      <c r="AW6510" s="12"/>
      <c r="AX6510" s="12"/>
      <c r="AY6510" s="12"/>
      <c r="AZ6510" s="12"/>
      <c r="BA6510" s="12"/>
      <c r="BB6510" s="12"/>
      <c r="BC6510" s="12"/>
      <c r="BD6510" s="12"/>
      <c r="BE6510" s="12"/>
      <c r="BF6510" s="12"/>
      <c r="BG6510" s="12"/>
      <c r="BH6510" s="12"/>
      <c r="BI6510" s="12"/>
      <c r="BJ6510" s="13"/>
      <c r="BK6510" s="13"/>
      <c r="BL6510" s="13"/>
      <c r="BM6510" s="13"/>
      <c r="BN6510" s="13"/>
    </row>
    <row r="6511" spans="4:66" x14ac:dyDescent="0.25">
      <c r="D6511" s="7"/>
      <c r="E6511" s="10"/>
      <c r="F6511" s="10"/>
      <c r="G6511" s="10"/>
      <c r="H6511" s="10"/>
      <c r="I6511" s="10"/>
      <c r="J6511" s="10"/>
      <c r="K6511" s="11"/>
      <c r="L6511" s="11"/>
      <c r="M6511" s="12"/>
      <c r="N6511" s="12"/>
      <c r="O6511" s="12"/>
      <c r="P6511" s="12"/>
      <c r="Q6511" s="12"/>
      <c r="R6511" s="12"/>
      <c r="S6511" s="12"/>
      <c r="T6511" s="12"/>
      <c r="U6511" s="12"/>
      <c r="V6511" s="12"/>
      <c r="W6511" s="12"/>
      <c r="X6511" s="12"/>
      <c r="Y6511" s="12"/>
      <c r="Z6511" s="12"/>
      <c r="AA6511" s="12"/>
      <c r="AB6511" s="12"/>
      <c r="AC6511" s="12"/>
      <c r="AD6511" s="12"/>
      <c r="AE6511" s="12"/>
      <c r="AF6511" s="12"/>
      <c r="AG6511" s="12"/>
      <c r="AH6511" s="12"/>
      <c r="AI6511" s="12"/>
      <c r="AJ6511" s="12"/>
      <c r="AK6511" s="12"/>
      <c r="AL6511" s="12"/>
      <c r="AM6511" s="12"/>
      <c r="AN6511" s="12"/>
      <c r="AO6511" s="12"/>
      <c r="AP6511" s="12"/>
      <c r="AQ6511" s="12"/>
      <c r="AR6511" s="12"/>
      <c r="AS6511" s="12"/>
      <c r="AT6511" s="12"/>
      <c r="AU6511" s="12"/>
      <c r="AV6511" s="12"/>
      <c r="AW6511" s="12"/>
      <c r="AX6511" s="12"/>
      <c r="AY6511" s="12"/>
      <c r="AZ6511" s="12"/>
      <c r="BA6511" s="12"/>
      <c r="BB6511" s="12"/>
      <c r="BC6511" s="12"/>
      <c r="BD6511" s="12"/>
      <c r="BE6511" s="12"/>
      <c r="BF6511" s="12"/>
      <c r="BG6511" s="12"/>
      <c r="BH6511" s="12"/>
      <c r="BI6511" s="12"/>
      <c r="BJ6511" s="13"/>
      <c r="BK6511" s="13"/>
      <c r="BL6511" s="13"/>
      <c r="BM6511" s="13"/>
      <c r="BN6511" s="13"/>
    </row>
    <row r="6512" spans="4:66" x14ac:dyDescent="0.25">
      <c r="D6512" s="7"/>
      <c r="E6512" s="10"/>
      <c r="F6512" s="10"/>
      <c r="G6512" s="10"/>
      <c r="H6512" s="10"/>
      <c r="I6512" s="10"/>
      <c r="J6512" s="10"/>
      <c r="K6512" s="11"/>
      <c r="L6512" s="11"/>
      <c r="M6512" s="12"/>
      <c r="N6512" s="12"/>
      <c r="O6512" s="12"/>
      <c r="P6512" s="12"/>
      <c r="Q6512" s="12"/>
      <c r="R6512" s="12"/>
      <c r="S6512" s="12"/>
      <c r="T6512" s="12"/>
      <c r="U6512" s="12"/>
      <c r="V6512" s="12"/>
      <c r="W6512" s="12"/>
      <c r="X6512" s="12"/>
      <c r="Y6512" s="12"/>
      <c r="Z6512" s="12"/>
      <c r="AA6512" s="12"/>
      <c r="AB6512" s="12"/>
      <c r="AC6512" s="12"/>
      <c r="AD6512" s="12"/>
      <c r="AE6512" s="12"/>
      <c r="AF6512" s="12"/>
      <c r="AG6512" s="12"/>
      <c r="AH6512" s="12"/>
      <c r="AI6512" s="12"/>
      <c r="AJ6512" s="12"/>
      <c r="AK6512" s="12"/>
      <c r="AL6512" s="12"/>
      <c r="AM6512" s="12"/>
      <c r="AN6512" s="12"/>
      <c r="AO6512" s="12"/>
      <c r="AP6512" s="12"/>
      <c r="AQ6512" s="12"/>
      <c r="AR6512" s="12"/>
      <c r="AS6512" s="12"/>
      <c r="AT6512" s="12"/>
      <c r="AU6512" s="12"/>
      <c r="AV6512" s="12"/>
      <c r="AW6512" s="12"/>
      <c r="AX6512" s="12"/>
      <c r="AY6512" s="12"/>
      <c r="AZ6512" s="12"/>
      <c r="BA6512" s="12"/>
      <c r="BB6512" s="12"/>
      <c r="BC6512" s="12"/>
      <c r="BD6512" s="12"/>
      <c r="BE6512" s="12"/>
      <c r="BF6512" s="12"/>
      <c r="BG6512" s="12"/>
      <c r="BH6512" s="12"/>
      <c r="BI6512" s="12"/>
      <c r="BJ6512" s="13"/>
      <c r="BK6512" s="13"/>
      <c r="BL6512" s="13"/>
      <c r="BM6512" s="13"/>
      <c r="BN6512" s="13"/>
    </row>
    <row r="6513" spans="4:66" x14ac:dyDescent="0.25">
      <c r="D6513" s="7"/>
      <c r="E6513" s="10"/>
      <c r="F6513" s="10"/>
      <c r="G6513" s="10"/>
      <c r="H6513" s="10"/>
      <c r="I6513" s="10"/>
      <c r="J6513" s="10"/>
      <c r="K6513" s="11"/>
      <c r="L6513" s="11"/>
      <c r="M6513" s="12"/>
      <c r="N6513" s="12"/>
      <c r="O6513" s="12"/>
      <c r="P6513" s="12"/>
      <c r="Q6513" s="12"/>
      <c r="R6513" s="12"/>
      <c r="S6513" s="12"/>
      <c r="T6513" s="12"/>
      <c r="U6513" s="12"/>
      <c r="V6513" s="12"/>
      <c r="W6513" s="12"/>
      <c r="X6513" s="12"/>
      <c r="Y6513" s="12"/>
      <c r="Z6513" s="12"/>
      <c r="AA6513" s="12"/>
      <c r="AB6513" s="12"/>
      <c r="AC6513" s="12"/>
      <c r="AD6513" s="12"/>
      <c r="AE6513" s="12"/>
      <c r="AF6513" s="12"/>
      <c r="AG6513" s="12"/>
      <c r="AH6513" s="12"/>
      <c r="AI6513" s="12"/>
      <c r="AJ6513" s="12"/>
      <c r="AK6513" s="12"/>
      <c r="AL6513" s="12"/>
      <c r="AM6513" s="12"/>
      <c r="AN6513" s="12"/>
      <c r="AO6513" s="12"/>
      <c r="AP6513" s="12"/>
      <c r="AQ6513" s="12"/>
      <c r="AR6513" s="12"/>
      <c r="AS6513" s="12"/>
      <c r="AT6513" s="12"/>
      <c r="AU6513" s="12"/>
      <c r="AV6513" s="12"/>
      <c r="AW6513" s="12"/>
      <c r="AX6513" s="12"/>
      <c r="AY6513" s="12"/>
      <c r="AZ6513" s="12"/>
      <c r="BA6513" s="12"/>
      <c r="BB6513" s="12"/>
      <c r="BC6513" s="12"/>
      <c r="BD6513" s="12"/>
      <c r="BE6513" s="12"/>
      <c r="BF6513" s="12"/>
      <c r="BG6513" s="12"/>
      <c r="BH6513" s="12"/>
      <c r="BI6513" s="12"/>
      <c r="BJ6513" s="13"/>
      <c r="BK6513" s="13"/>
      <c r="BL6513" s="13"/>
      <c r="BM6513" s="13"/>
      <c r="BN6513" s="13"/>
    </row>
    <row r="6514" spans="4:66" x14ac:dyDescent="0.25">
      <c r="D6514" s="7"/>
      <c r="E6514" s="10"/>
      <c r="F6514" s="10"/>
      <c r="G6514" s="10"/>
      <c r="H6514" s="10"/>
      <c r="I6514" s="10"/>
      <c r="J6514" s="10"/>
      <c r="K6514" s="11"/>
      <c r="L6514" s="11"/>
      <c r="M6514" s="12"/>
      <c r="N6514" s="12"/>
      <c r="O6514" s="12"/>
      <c r="P6514" s="12"/>
      <c r="Q6514" s="12"/>
      <c r="R6514" s="12"/>
      <c r="S6514" s="12"/>
      <c r="T6514" s="12"/>
      <c r="U6514" s="12"/>
      <c r="V6514" s="12"/>
      <c r="W6514" s="12"/>
      <c r="X6514" s="12"/>
      <c r="Y6514" s="12"/>
      <c r="Z6514" s="12"/>
      <c r="AA6514" s="12"/>
      <c r="AB6514" s="12"/>
      <c r="AC6514" s="12"/>
      <c r="AD6514" s="12"/>
      <c r="AE6514" s="12"/>
      <c r="AF6514" s="12"/>
      <c r="AG6514" s="12"/>
      <c r="AH6514" s="12"/>
      <c r="AI6514" s="12"/>
      <c r="AJ6514" s="12"/>
      <c r="AK6514" s="12"/>
      <c r="AL6514" s="12"/>
      <c r="AM6514" s="12"/>
      <c r="AN6514" s="12"/>
      <c r="AO6514" s="12"/>
      <c r="AP6514" s="12"/>
      <c r="AQ6514" s="12"/>
      <c r="AR6514" s="12"/>
      <c r="AS6514" s="12"/>
      <c r="AT6514" s="12"/>
      <c r="AU6514" s="12"/>
      <c r="AV6514" s="12"/>
      <c r="AW6514" s="12"/>
      <c r="AX6514" s="12"/>
      <c r="AY6514" s="12"/>
      <c r="AZ6514" s="12"/>
      <c r="BA6514" s="12"/>
      <c r="BB6514" s="12"/>
      <c r="BC6514" s="12"/>
      <c r="BD6514" s="12"/>
      <c r="BE6514" s="12"/>
      <c r="BF6514" s="12"/>
      <c r="BG6514" s="12"/>
      <c r="BH6514" s="12"/>
      <c r="BI6514" s="12"/>
      <c r="BJ6514" s="13"/>
      <c r="BK6514" s="13"/>
      <c r="BL6514" s="13"/>
      <c r="BM6514" s="13"/>
      <c r="BN6514" s="13"/>
    </row>
    <row r="6515" spans="4:66" x14ac:dyDescent="0.25">
      <c r="D6515" s="7"/>
      <c r="E6515" s="10"/>
      <c r="F6515" s="10"/>
      <c r="G6515" s="10"/>
      <c r="H6515" s="10"/>
      <c r="I6515" s="10"/>
      <c r="J6515" s="10"/>
      <c r="K6515" s="11"/>
      <c r="L6515" s="11"/>
      <c r="M6515" s="12"/>
      <c r="N6515" s="12"/>
      <c r="O6515" s="12"/>
      <c r="P6515" s="12"/>
      <c r="Q6515" s="12"/>
      <c r="R6515" s="12"/>
      <c r="S6515" s="12"/>
      <c r="T6515" s="12"/>
      <c r="U6515" s="12"/>
      <c r="V6515" s="12"/>
      <c r="W6515" s="12"/>
      <c r="X6515" s="12"/>
      <c r="Y6515" s="12"/>
      <c r="Z6515" s="12"/>
      <c r="AA6515" s="12"/>
      <c r="AB6515" s="12"/>
      <c r="AC6515" s="12"/>
      <c r="AD6515" s="12"/>
      <c r="AE6515" s="12"/>
      <c r="AF6515" s="12"/>
      <c r="AG6515" s="12"/>
      <c r="AH6515" s="12"/>
      <c r="AI6515" s="12"/>
      <c r="AJ6515" s="12"/>
      <c r="AK6515" s="12"/>
      <c r="AL6515" s="12"/>
      <c r="AM6515" s="12"/>
      <c r="AN6515" s="12"/>
      <c r="AO6515" s="12"/>
      <c r="AP6515" s="12"/>
      <c r="AQ6515" s="12"/>
      <c r="AR6515" s="12"/>
      <c r="AS6515" s="12"/>
      <c r="AT6515" s="12"/>
      <c r="AU6515" s="12"/>
      <c r="AV6515" s="12"/>
      <c r="AW6515" s="12"/>
      <c r="AX6515" s="12"/>
      <c r="AY6515" s="12"/>
      <c r="AZ6515" s="12"/>
      <c r="BA6515" s="12"/>
      <c r="BB6515" s="12"/>
      <c r="BC6515" s="12"/>
      <c r="BD6515" s="12"/>
      <c r="BE6515" s="12"/>
      <c r="BF6515" s="12"/>
      <c r="BG6515" s="12"/>
      <c r="BH6515" s="12"/>
      <c r="BI6515" s="12"/>
      <c r="BJ6515" s="13"/>
      <c r="BK6515" s="13"/>
      <c r="BL6515" s="13"/>
      <c r="BM6515" s="13"/>
      <c r="BN6515" s="13"/>
    </row>
    <row r="6516" spans="4:66" x14ac:dyDescent="0.25">
      <c r="D6516" s="7"/>
      <c r="E6516" s="10"/>
      <c r="F6516" s="10"/>
      <c r="G6516" s="10"/>
      <c r="H6516" s="10"/>
      <c r="I6516" s="10"/>
      <c r="J6516" s="10"/>
      <c r="K6516" s="11"/>
      <c r="L6516" s="11"/>
      <c r="M6516" s="12"/>
      <c r="N6516" s="12"/>
      <c r="O6516" s="12"/>
      <c r="P6516" s="12"/>
      <c r="Q6516" s="12"/>
      <c r="R6516" s="12"/>
      <c r="S6516" s="12"/>
      <c r="T6516" s="12"/>
      <c r="U6516" s="12"/>
      <c r="V6516" s="12"/>
      <c r="W6516" s="12"/>
      <c r="X6516" s="12"/>
      <c r="Y6516" s="12"/>
      <c r="Z6516" s="12"/>
      <c r="AA6516" s="12"/>
      <c r="AB6516" s="12"/>
      <c r="AC6516" s="12"/>
      <c r="AD6516" s="12"/>
      <c r="AE6516" s="12"/>
      <c r="AF6516" s="12"/>
      <c r="AG6516" s="12"/>
      <c r="AH6516" s="12"/>
      <c r="AI6516" s="12"/>
      <c r="AJ6516" s="12"/>
      <c r="AK6516" s="12"/>
      <c r="AL6516" s="12"/>
      <c r="AM6516" s="12"/>
      <c r="AN6516" s="12"/>
      <c r="AO6516" s="12"/>
      <c r="AP6516" s="12"/>
      <c r="AQ6516" s="12"/>
      <c r="AR6516" s="12"/>
      <c r="AS6516" s="12"/>
      <c r="AT6516" s="12"/>
      <c r="AU6516" s="12"/>
      <c r="AV6516" s="12"/>
      <c r="AW6516" s="12"/>
      <c r="AX6516" s="12"/>
      <c r="AY6516" s="12"/>
      <c r="AZ6516" s="12"/>
      <c r="BA6516" s="12"/>
      <c r="BB6516" s="12"/>
      <c r="BC6516" s="12"/>
      <c r="BD6516" s="12"/>
      <c r="BE6516" s="12"/>
      <c r="BF6516" s="12"/>
      <c r="BG6516" s="12"/>
      <c r="BH6516" s="12"/>
      <c r="BI6516" s="12"/>
      <c r="BJ6516" s="13"/>
      <c r="BK6516" s="13"/>
      <c r="BL6516" s="13"/>
      <c r="BM6516" s="13"/>
      <c r="BN6516" s="13"/>
    </row>
    <row r="6517" spans="4:66" x14ac:dyDescent="0.25">
      <c r="D6517" s="7"/>
      <c r="E6517" s="10"/>
      <c r="F6517" s="10"/>
      <c r="G6517" s="10"/>
      <c r="H6517" s="10"/>
      <c r="I6517" s="10"/>
      <c r="J6517" s="10"/>
      <c r="K6517" s="11"/>
      <c r="L6517" s="11"/>
      <c r="M6517" s="12"/>
      <c r="N6517" s="12"/>
      <c r="O6517" s="12"/>
      <c r="P6517" s="12"/>
      <c r="Q6517" s="12"/>
      <c r="R6517" s="12"/>
      <c r="S6517" s="12"/>
      <c r="T6517" s="12"/>
      <c r="U6517" s="12"/>
      <c r="V6517" s="12"/>
      <c r="W6517" s="12"/>
      <c r="X6517" s="12"/>
      <c r="Y6517" s="12"/>
      <c r="Z6517" s="12"/>
      <c r="AA6517" s="12"/>
      <c r="AB6517" s="12"/>
      <c r="AC6517" s="12"/>
      <c r="AD6517" s="12"/>
      <c r="AE6517" s="12"/>
      <c r="AF6517" s="12"/>
      <c r="AG6517" s="12"/>
      <c r="AH6517" s="12"/>
      <c r="AI6517" s="12"/>
      <c r="AJ6517" s="12"/>
      <c r="AK6517" s="12"/>
      <c r="AL6517" s="12"/>
      <c r="AM6517" s="12"/>
      <c r="AN6517" s="12"/>
      <c r="AO6517" s="12"/>
      <c r="AP6517" s="12"/>
      <c r="AQ6517" s="12"/>
      <c r="AR6517" s="12"/>
      <c r="AS6517" s="12"/>
      <c r="AT6517" s="12"/>
      <c r="AU6517" s="12"/>
      <c r="AV6517" s="12"/>
      <c r="AW6517" s="12"/>
      <c r="AX6517" s="12"/>
      <c r="AY6517" s="12"/>
      <c r="AZ6517" s="12"/>
      <c r="BA6517" s="12"/>
      <c r="BB6517" s="12"/>
      <c r="BC6517" s="12"/>
      <c r="BD6517" s="12"/>
      <c r="BE6517" s="12"/>
      <c r="BF6517" s="12"/>
      <c r="BG6517" s="12"/>
      <c r="BH6517" s="12"/>
      <c r="BI6517" s="12"/>
      <c r="BJ6517" s="13"/>
      <c r="BK6517" s="13"/>
      <c r="BL6517" s="13"/>
      <c r="BM6517" s="13"/>
      <c r="BN6517" s="13"/>
    </row>
    <row r="6518" spans="4:66" x14ac:dyDescent="0.25">
      <c r="D6518" s="7"/>
      <c r="E6518" s="10"/>
      <c r="F6518" s="10"/>
      <c r="G6518" s="10"/>
      <c r="H6518" s="10"/>
      <c r="I6518" s="10"/>
      <c r="J6518" s="10"/>
      <c r="K6518" s="11"/>
      <c r="L6518" s="11"/>
      <c r="M6518" s="12"/>
      <c r="N6518" s="12"/>
      <c r="O6518" s="12"/>
      <c r="P6518" s="12"/>
      <c r="Q6518" s="12"/>
      <c r="R6518" s="12"/>
      <c r="S6518" s="12"/>
      <c r="T6518" s="12"/>
      <c r="U6518" s="12"/>
      <c r="V6518" s="12"/>
      <c r="W6518" s="12"/>
      <c r="X6518" s="12"/>
      <c r="Y6518" s="12"/>
      <c r="Z6518" s="12"/>
      <c r="AA6518" s="12"/>
      <c r="AB6518" s="12"/>
      <c r="AC6518" s="12"/>
      <c r="AD6518" s="12"/>
      <c r="AE6518" s="12"/>
      <c r="AF6518" s="12"/>
      <c r="AG6518" s="12"/>
      <c r="AH6518" s="12"/>
      <c r="AI6518" s="12"/>
      <c r="AJ6518" s="12"/>
      <c r="AK6518" s="12"/>
      <c r="AL6518" s="12"/>
      <c r="AM6518" s="12"/>
      <c r="AN6518" s="12"/>
      <c r="AO6518" s="12"/>
      <c r="AP6518" s="12"/>
      <c r="AQ6518" s="12"/>
      <c r="AR6518" s="12"/>
      <c r="AS6518" s="12"/>
      <c r="AT6518" s="12"/>
      <c r="AU6518" s="12"/>
      <c r="AV6518" s="12"/>
      <c r="AW6518" s="12"/>
      <c r="AX6518" s="12"/>
      <c r="AY6518" s="12"/>
      <c r="AZ6518" s="12"/>
      <c r="BA6518" s="12"/>
      <c r="BB6518" s="12"/>
      <c r="BC6518" s="12"/>
      <c r="BD6518" s="12"/>
      <c r="BE6518" s="12"/>
      <c r="BF6518" s="12"/>
      <c r="BG6518" s="12"/>
      <c r="BH6518" s="12"/>
      <c r="BI6518" s="12"/>
      <c r="BJ6518" s="13"/>
      <c r="BK6518" s="13"/>
      <c r="BL6518" s="13"/>
      <c r="BM6518" s="13"/>
      <c r="BN6518" s="13"/>
    </row>
    <row r="6519" spans="4:66" x14ac:dyDescent="0.25">
      <c r="D6519" s="7"/>
      <c r="E6519" s="10"/>
      <c r="F6519" s="10"/>
      <c r="G6519" s="10"/>
      <c r="H6519" s="10"/>
      <c r="I6519" s="10"/>
      <c r="J6519" s="10"/>
      <c r="K6519" s="11"/>
      <c r="L6519" s="11"/>
      <c r="M6519" s="12"/>
      <c r="N6519" s="12"/>
      <c r="O6519" s="12"/>
      <c r="P6519" s="12"/>
      <c r="Q6519" s="12"/>
      <c r="R6519" s="12"/>
      <c r="S6519" s="12"/>
      <c r="T6519" s="12"/>
      <c r="U6519" s="12"/>
      <c r="V6519" s="12"/>
      <c r="W6519" s="12"/>
      <c r="X6519" s="12"/>
      <c r="Y6519" s="12"/>
      <c r="Z6519" s="12"/>
      <c r="AA6519" s="12"/>
      <c r="AB6519" s="12"/>
      <c r="AC6519" s="12"/>
      <c r="AD6519" s="12"/>
      <c r="AE6519" s="12"/>
      <c r="AF6519" s="12"/>
      <c r="AG6519" s="12"/>
      <c r="AH6519" s="12"/>
      <c r="AI6519" s="12"/>
      <c r="AJ6519" s="12"/>
      <c r="AK6519" s="12"/>
      <c r="AL6519" s="12"/>
      <c r="AM6519" s="12"/>
      <c r="AN6519" s="12"/>
      <c r="AO6519" s="12"/>
      <c r="AP6519" s="12"/>
      <c r="AQ6519" s="12"/>
      <c r="AR6519" s="12"/>
      <c r="AS6519" s="12"/>
      <c r="AT6519" s="12"/>
      <c r="AU6519" s="12"/>
      <c r="AV6519" s="12"/>
      <c r="AW6519" s="12"/>
      <c r="AX6519" s="12"/>
      <c r="AY6519" s="12"/>
      <c r="AZ6519" s="12"/>
      <c r="BA6519" s="12"/>
      <c r="BB6519" s="12"/>
      <c r="BC6519" s="12"/>
      <c r="BD6519" s="12"/>
      <c r="BE6519" s="12"/>
      <c r="BF6519" s="12"/>
      <c r="BG6519" s="12"/>
      <c r="BH6519" s="12"/>
      <c r="BI6519" s="12"/>
      <c r="BJ6519" s="13"/>
      <c r="BK6519" s="13"/>
      <c r="BL6519" s="13"/>
      <c r="BM6519" s="13"/>
      <c r="BN6519" s="13"/>
    </row>
    <row r="6520" spans="4:66" x14ac:dyDescent="0.25">
      <c r="D6520" s="7"/>
      <c r="E6520" s="10"/>
      <c r="F6520" s="10"/>
      <c r="G6520" s="10"/>
      <c r="H6520" s="10"/>
      <c r="I6520" s="10"/>
      <c r="J6520" s="10"/>
      <c r="K6520" s="11"/>
      <c r="L6520" s="11"/>
      <c r="M6520" s="12"/>
      <c r="N6520" s="12"/>
      <c r="O6520" s="12"/>
      <c r="P6520" s="12"/>
      <c r="Q6520" s="12"/>
      <c r="R6520" s="12"/>
      <c r="S6520" s="12"/>
      <c r="T6520" s="12"/>
      <c r="U6520" s="12"/>
      <c r="V6520" s="12"/>
      <c r="W6520" s="12"/>
      <c r="X6520" s="12"/>
      <c r="Y6520" s="12"/>
      <c r="Z6520" s="12"/>
      <c r="AA6520" s="12"/>
      <c r="AB6520" s="12"/>
      <c r="AC6520" s="12"/>
      <c r="AD6520" s="12"/>
      <c r="AE6520" s="12"/>
      <c r="AF6520" s="12"/>
      <c r="AG6520" s="12"/>
      <c r="AH6520" s="12"/>
      <c r="AI6520" s="12"/>
      <c r="AJ6520" s="12"/>
      <c r="AK6520" s="12"/>
      <c r="AL6520" s="12"/>
      <c r="AM6520" s="12"/>
      <c r="AN6520" s="12"/>
      <c r="AO6520" s="12"/>
      <c r="AP6520" s="12"/>
      <c r="AQ6520" s="12"/>
      <c r="AR6520" s="12"/>
      <c r="AS6520" s="12"/>
      <c r="AT6520" s="12"/>
      <c r="AU6520" s="12"/>
      <c r="AV6520" s="12"/>
      <c r="AW6520" s="12"/>
      <c r="AX6520" s="12"/>
      <c r="AY6520" s="12"/>
      <c r="AZ6520" s="12"/>
      <c r="BA6520" s="12"/>
      <c r="BB6520" s="12"/>
      <c r="BC6520" s="12"/>
      <c r="BD6520" s="12"/>
      <c r="BE6520" s="12"/>
      <c r="BF6520" s="12"/>
      <c r="BG6520" s="12"/>
      <c r="BH6520" s="12"/>
      <c r="BI6520" s="12"/>
      <c r="BJ6520" s="13"/>
      <c r="BK6520" s="13"/>
      <c r="BL6520" s="13"/>
      <c r="BM6520" s="13"/>
      <c r="BN6520" s="13"/>
    </row>
    <row r="6521" spans="4:66" x14ac:dyDescent="0.25">
      <c r="D6521" s="7"/>
      <c r="E6521" s="10"/>
      <c r="F6521" s="10"/>
      <c r="G6521" s="10"/>
      <c r="H6521" s="10"/>
      <c r="I6521" s="10"/>
      <c r="J6521" s="10"/>
      <c r="K6521" s="11"/>
      <c r="L6521" s="11"/>
      <c r="M6521" s="12"/>
      <c r="N6521" s="12"/>
      <c r="O6521" s="12"/>
      <c r="P6521" s="12"/>
      <c r="Q6521" s="12"/>
      <c r="R6521" s="12"/>
      <c r="S6521" s="12"/>
      <c r="T6521" s="12"/>
      <c r="U6521" s="12"/>
      <c r="V6521" s="12"/>
      <c r="W6521" s="12"/>
      <c r="X6521" s="12"/>
      <c r="Y6521" s="12"/>
      <c r="Z6521" s="12"/>
      <c r="AA6521" s="12"/>
      <c r="AB6521" s="12"/>
      <c r="AC6521" s="12"/>
      <c r="AD6521" s="12"/>
      <c r="AE6521" s="12"/>
      <c r="AF6521" s="12"/>
      <c r="AG6521" s="12"/>
      <c r="AH6521" s="12"/>
      <c r="AI6521" s="12"/>
      <c r="AJ6521" s="12"/>
      <c r="AK6521" s="12"/>
      <c r="AL6521" s="12"/>
      <c r="AM6521" s="12"/>
      <c r="AN6521" s="12"/>
      <c r="AO6521" s="12"/>
      <c r="AP6521" s="12"/>
      <c r="AQ6521" s="12"/>
      <c r="AR6521" s="12"/>
      <c r="AS6521" s="12"/>
      <c r="AT6521" s="12"/>
      <c r="AU6521" s="12"/>
      <c r="AV6521" s="12"/>
      <c r="AW6521" s="12"/>
      <c r="AX6521" s="12"/>
      <c r="AY6521" s="12"/>
      <c r="AZ6521" s="12"/>
      <c r="BA6521" s="12"/>
      <c r="BB6521" s="12"/>
      <c r="BC6521" s="12"/>
      <c r="BD6521" s="12"/>
      <c r="BE6521" s="12"/>
      <c r="BF6521" s="12"/>
      <c r="BG6521" s="12"/>
      <c r="BH6521" s="12"/>
      <c r="BI6521" s="12"/>
      <c r="BJ6521" s="13"/>
      <c r="BK6521" s="13"/>
      <c r="BL6521" s="13"/>
      <c r="BM6521" s="13"/>
      <c r="BN6521" s="13"/>
    </row>
    <row r="6522" spans="4:66" x14ac:dyDescent="0.25">
      <c r="D6522" s="7"/>
      <c r="E6522" s="10"/>
      <c r="F6522" s="10"/>
      <c r="G6522" s="10"/>
      <c r="H6522" s="10"/>
      <c r="I6522" s="10"/>
      <c r="J6522" s="10"/>
      <c r="K6522" s="11"/>
      <c r="L6522" s="11"/>
      <c r="M6522" s="12"/>
      <c r="N6522" s="12"/>
      <c r="O6522" s="12"/>
      <c r="P6522" s="12"/>
      <c r="Q6522" s="12"/>
      <c r="R6522" s="12"/>
      <c r="S6522" s="12"/>
      <c r="T6522" s="12"/>
      <c r="U6522" s="12"/>
      <c r="V6522" s="12"/>
      <c r="W6522" s="12"/>
      <c r="X6522" s="12"/>
      <c r="Y6522" s="12"/>
      <c r="Z6522" s="12"/>
      <c r="AA6522" s="12"/>
      <c r="AB6522" s="12"/>
      <c r="AC6522" s="12"/>
      <c r="AD6522" s="12"/>
      <c r="AE6522" s="12"/>
      <c r="AF6522" s="12"/>
      <c r="AG6522" s="12"/>
      <c r="AH6522" s="12"/>
      <c r="AI6522" s="12"/>
      <c r="AJ6522" s="12"/>
      <c r="AK6522" s="12"/>
      <c r="AL6522" s="12"/>
      <c r="AM6522" s="12"/>
      <c r="AN6522" s="12"/>
      <c r="AO6522" s="12"/>
      <c r="AP6522" s="12"/>
      <c r="AQ6522" s="12"/>
      <c r="AR6522" s="12"/>
      <c r="AS6522" s="12"/>
      <c r="AT6522" s="12"/>
      <c r="AU6522" s="12"/>
      <c r="AV6522" s="12"/>
      <c r="AW6522" s="12"/>
      <c r="AX6522" s="12"/>
      <c r="AY6522" s="12"/>
      <c r="AZ6522" s="12"/>
      <c r="BA6522" s="12"/>
      <c r="BB6522" s="12"/>
      <c r="BC6522" s="12"/>
      <c r="BD6522" s="12"/>
      <c r="BE6522" s="12"/>
      <c r="BF6522" s="12"/>
      <c r="BG6522" s="12"/>
      <c r="BH6522" s="12"/>
      <c r="BI6522" s="12"/>
      <c r="BJ6522" s="13"/>
      <c r="BK6522" s="13"/>
      <c r="BL6522" s="13"/>
      <c r="BM6522" s="13"/>
      <c r="BN6522" s="13"/>
    </row>
    <row r="6523" spans="4:66" x14ac:dyDescent="0.25">
      <c r="D6523" s="7"/>
      <c r="E6523" s="10"/>
      <c r="F6523" s="10"/>
      <c r="G6523" s="10"/>
      <c r="H6523" s="10"/>
      <c r="I6523" s="10"/>
      <c r="J6523" s="10"/>
      <c r="K6523" s="11"/>
      <c r="L6523" s="11"/>
      <c r="M6523" s="12"/>
      <c r="N6523" s="12"/>
      <c r="O6523" s="12"/>
      <c r="P6523" s="12"/>
      <c r="Q6523" s="12"/>
      <c r="R6523" s="12"/>
      <c r="S6523" s="12"/>
      <c r="T6523" s="12"/>
      <c r="U6523" s="12"/>
      <c r="V6523" s="12"/>
      <c r="W6523" s="12"/>
      <c r="X6523" s="12"/>
      <c r="Y6523" s="12"/>
      <c r="Z6523" s="12"/>
      <c r="AA6523" s="12"/>
      <c r="AB6523" s="12"/>
      <c r="AC6523" s="12"/>
      <c r="AD6523" s="12"/>
      <c r="AE6523" s="12"/>
      <c r="AF6523" s="12"/>
      <c r="AG6523" s="12"/>
      <c r="AH6523" s="12"/>
      <c r="AI6523" s="12"/>
      <c r="AJ6523" s="12"/>
      <c r="AK6523" s="12"/>
      <c r="AL6523" s="12"/>
      <c r="AM6523" s="12"/>
      <c r="AN6523" s="12"/>
      <c r="AO6523" s="12"/>
      <c r="AP6523" s="12"/>
      <c r="AQ6523" s="12"/>
      <c r="AR6523" s="12"/>
      <c r="AS6523" s="12"/>
      <c r="AT6523" s="12"/>
      <c r="AU6523" s="12"/>
      <c r="AV6523" s="12"/>
      <c r="AW6523" s="12"/>
      <c r="AX6523" s="12"/>
      <c r="AY6523" s="12"/>
      <c r="AZ6523" s="12"/>
      <c r="BA6523" s="12"/>
      <c r="BB6523" s="12"/>
      <c r="BC6523" s="12"/>
      <c r="BD6523" s="12"/>
      <c r="BE6523" s="12"/>
      <c r="BF6523" s="12"/>
      <c r="BG6523" s="12"/>
      <c r="BH6523" s="12"/>
      <c r="BI6523" s="12"/>
      <c r="BJ6523" s="13"/>
      <c r="BK6523" s="13"/>
      <c r="BL6523" s="13"/>
      <c r="BM6523" s="13"/>
      <c r="BN6523" s="13"/>
    </row>
    <row r="6524" spans="4:66" x14ac:dyDescent="0.25">
      <c r="D6524" s="7"/>
      <c r="E6524" s="10"/>
      <c r="F6524" s="10"/>
      <c r="G6524" s="10"/>
      <c r="H6524" s="10"/>
      <c r="I6524" s="10"/>
      <c r="J6524" s="10"/>
      <c r="K6524" s="11"/>
      <c r="L6524" s="11"/>
      <c r="M6524" s="12"/>
      <c r="N6524" s="12"/>
      <c r="O6524" s="12"/>
      <c r="P6524" s="12"/>
      <c r="Q6524" s="12"/>
      <c r="R6524" s="12"/>
      <c r="S6524" s="12"/>
      <c r="T6524" s="12"/>
      <c r="U6524" s="12"/>
      <c r="V6524" s="12"/>
      <c r="W6524" s="12"/>
      <c r="X6524" s="12"/>
      <c r="Y6524" s="12"/>
      <c r="Z6524" s="12"/>
      <c r="AA6524" s="12"/>
      <c r="AB6524" s="12"/>
      <c r="AC6524" s="12"/>
      <c r="AD6524" s="12"/>
      <c r="AE6524" s="12"/>
      <c r="AF6524" s="12"/>
      <c r="AG6524" s="12"/>
      <c r="AH6524" s="12"/>
      <c r="AI6524" s="12"/>
      <c r="AJ6524" s="12"/>
      <c r="AK6524" s="12"/>
      <c r="AL6524" s="12"/>
      <c r="AM6524" s="12"/>
      <c r="AN6524" s="12"/>
      <c r="AO6524" s="12"/>
      <c r="AP6524" s="12"/>
      <c r="AQ6524" s="12"/>
      <c r="AR6524" s="12"/>
      <c r="AS6524" s="12"/>
      <c r="AT6524" s="12"/>
      <c r="AU6524" s="12"/>
      <c r="AV6524" s="12"/>
      <c r="AW6524" s="12"/>
      <c r="AX6524" s="12"/>
      <c r="AY6524" s="12"/>
      <c r="AZ6524" s="12"/>
      <c r="BA6524" s="12"/>
      <c r="BB6524" s="12"/>
      <c r="BC6524" s="12"/>
      <c r="BD6524" s="12"/>
      <c r="BE6524" s="12"/>
      <c r="BF6524" s="12"/>
      <c r="BG6524" s="12"/>
      <c r="BH6524" s="12"/>
      <c r="BI6524" s="12"/>
      <c r="BJ6524" s="13"/>
      <c r="BK6524" s="13"/>
      <c r="BL6524" s="13"/>
      <c r="BM6524" s="13"/>
      <c r="BN6524" s="13"/>
    </row>
    <row r="6525" spans="4:66" x14ac:dyDescent="0.25">
      <c r="D6525" s="7"/>
      <c r="E6525" s="10"/>
      <c r="F6525" s="10"/>
      <c r="G6525" s="10"/>
      <c r="H6525" s="10"/>
      <c r="I6525" s="10"/>
      <c r="J6525" s="10"/>
      <c r="K6525" s="11"/>
      <c r="L6525" s="11"/>
      <c r="M6525" s="12"/>
      <c r="N6525" s="12"/>
      <c r="O6525" s="12"/>
      <c r="P6525" s="12"/>
      <c r="Q6525" s="12"/>
      <c r="R6525" s="12"/>
      <c r="S6525" s="12"/>
      <c r="T6525" s="12"/>
      <c r="U6525" s="12"/>
      <c r="V6525" s="12"/>
      <c r="W6525" s="12"/>
      <c r="X6525" s="12"/>
      <c r="Y6525" s="12"/>
      <c r="Z6525" s="12"/>
      <c r="AA6525" s="12"/>
      <c r="AB6525" s="12"/>
      <c r="AC6525" s="12"/>
      <c r="AD6525" s="12"/>
      <c r="AE6525" s="12"/>
      <c r="AF6525" s="12"/>
      <c r="AG6525" s="12"/>
      <c r="AH6525" s="12"/>
      <c r="AI6525" s="12"/>
      <c r="AJ6525" s="12"/>
      <c r="AK6525" s="12"/>
      <c r="AL6525" s="12"/>
      <c r="AM6525" s="12"/>
      <c r="AN6525" s="12"/>
      <c r="AO6525" s="12"/>
      <c r="AP6525" s="12"/>
      <c r="AQ6525" s="12"/>
      <c r="AR6525" s="12"/>
      <c r="AS6525" s="12"/>
      <c r="AT6525" s="12"/>
      <c r="AU6525" s="12"/>
      <c r="AV6525" s="12"/>
      <c r="AW6525" s="12"/>
      <c r="AX6525" s="12"/>
      <c r="AY6525" s="12"/>
      <c r="AZ6525" s="12"/>
      <c r="BA6525" s="12"/>
      <c r="BB6525" s="12"/>
      <c r="BC6525" s="12"/>
      <c r="BD6525" s="12"/>
      <c r="BE6525" s="12"/>
      <c r="BF6525" s="12"/>
      <c r="BG6525" s="12"/>
      <c r="BH6525" s="12"/>
      <c r="BI6525" s="12"/>
      <c r="BJ6525" s="13"/>
      <c r="BK6525" s="13"/>
      <c r="BL6525" s="13"/>
      <c r="BM6525" s="13"/>
      <c r="BN6525" s="13"/>
    </row>
    <row r="6526" spans="4:66" x14ac:dyDescent="0.25">
      <c r="D6526" s="7"/>
      <c r="E6526" s="10"/>
      <c r="F6526" s="10"/>
      <c r="G6526" s="10"/>
      <c r="H6526" s="10"/>
      <c r="I6526" s="10"/>
      <c r="J6526" s="10"/>
      <c r="K6526" s="11"/>
      <c r="L6526" s="11"/>
      <c r="M6526" s="12"/>
      <c r="N6526" s="12"/>
      <c r="O6526" s="12"/>
      <c r="P6526" s="12"/>
      <c r="Q6526" s="12"/>
      <c r="R6526" s="12"/>
      <c r="S6526" s="12"/>
      <c r="T6526" s="12"/>
      <c r="U6526" s="12"/>
      <c r="V6526" s="12"/>
      <c r="W6526" s="12"/>
      <c r="X6526" s="12"/>
      <c r="Y6526" s="12"/>
      <c r="Z6526" s="12"/>
      <c r="AA6526" s="12"/>
      <c r="AB6526" s="12"/>
      <c r="AC6526" s="12"/>
      <c r="AD6526" s="12"/>
      <c r="AE6526" s="12"/>
      <c r="AF6526" s="12"/>
      <c r="AG6526" s="12"/>
      <c r="AH6526" s="12"/>
      <c r="AI6526" s="12"/>
      <c r="AJ6526" s="12"/>
      <c r="AK6526" s="12"/>
      <c r="AL6526" s="12"/>
      <c r="AM6526" s="12"/>
      <c r="AN6526" s="12"/>
      <c r="AO6526" s="12"/>
      <c r="AP6526" s="12"/>
      <c r="AQ6526" s="12"/>
      <c r="AR6526" s="12"/>
      <c r="AS6526" s="12"/>
      <c r="AT6526" s="12"/>
      <c r="AU6526" s="12"/>
      <c r="AV6526" s="12"/>
      <c r="AW6526" s="12"/>
      <c r="AX6526" s="12"/>
      <c r="AY6526" s="12"/>
      <c r="AZ6526" s="12"/>
      <c r="BA6526" s="12"/>
      <c r="BB6526" s="12"/>
      <c r="BC6526" s="12"/>
      <c r="BD6526" s="12"/>
      <c r="BE6526" s="12"/>
      <c r="BF6526" s="12"/>
      <c r="BG6526" s="12"/>
      <c r="BH6526" s="12"/>
      <c r="BI6526" s="12"/>
      <c r="BJ6526" s="13"/>
      <c r="BK6526" s="13"/>
      <c r="BL6526" s="13"/>
      <c r="BM6526" s="13"/>
      <c r="BN6526" s="13"/>
    </row>
    <row r="6527" spans="4:66" x14ac:dyDescent="0.25">
      <c r="D6527" s="7"/>
      <c r="E6527" s="10"/>
      <c r="F6527" s="10"/>
      <c r="G6527" s="10"/>
      <c r="H6527" s="10"/>
      <c r="I6527" s="10"/>
      <c r="J6527" s="10"/>
      <c r="K6527" s="11"/>
      <c r="L6527" s="11"/>
      <c r="M6527" s="12"/>
      <c r="N6527" s="12"/>
      <c r="O6527" s="12"/>
      <c r="P6527" s="12"/>
      <c r="Q6527" s="12"/>
      <c r="R6527" s="12"/>
      <c r="S6527" s="12"/>
      <c r="T6527" s="12"/>
      <c r="U6527" s="12"/>
      <c r="V6527" s="12"/>
      <c r="W6527" s="12"/>
      <c r="X6527" s="12"/>
      <c r="Y6527" s="12"/>
      <c r="Z6527" s="12"/>
      <c r="AA6527" s="12"/>
      <c r="AB6527" s="12"/>
      <c r="AC6527" s="12"/>
      <c r="AD6527" s="12"/>
      <c r="AE6527" s="12"/>
      <c r="AF6527" s="12"/>
      <c r="AG6527" s="12"/>
      <c r="AH6527" s="12"/>
      <c r="AI6527" s="12"/>
      <c r="AJ6527" s="12"/>
      <c r="AK6527" s="12"/>
      <c r="AL6527" s="12"/>
      <c r="AM6527" s="12"/>
      <c r="AN6527" s="12"/>
      <c r="AO6527" s="12"/>
      <c r="AP6527" s="12"/>
      <c r="AQ6527" s="12"/>
      <c r="AR6527" s="12"/>
      <c r="AS6527" s="12"/>
      <c r="AT6527" s="12"/>
      <c r="AU6527" s="12"/>
      <c r="AV6527" s="12"/>
      <c r="AW6527" s="12"/>
      <c r="AX6527" s="12"/>
      <c r="AY6527" s="12"/>
      <c r="AZ6527" s="12"/>
      <c r="BA6527" s="12"/>
      <c r="BB6527" s="12"/>
      <c r="BC6527" s="12"/>
      <c r="BD6527" s="12"/>
      <c r="BE6527" s="12"/>
      <c r="BF6527" s="12"/>
      <c r="BG6527" s="12"/>
      <c r="BH6527" s="12"/>
      <c r="BI6527" s="12"/>
      <c r="BJ6527" s="13"/>
      <c r="BK6527" s="13"/>
      <c r="BL6527" s="13"/>
      <c r="BM6527" s="13"/>
      <c r="BN6527" s="13"/>
    </row>
    <row r="6528" spans="4:66" x14ac:dyDescent="0.25">
      <c r="D6528" s="7"/>
      <c r="E6528" s="10"/>
      <c r="F6528" s="10"/>
      <c r="G6528" s="10"/>
      <c r="H6528" s="10"/>
      <c r="I6528" s="10"/>
      <c r="J6528" s="10"/>
      <c r="K6528" s="11"/>
      <c r="L6528" s="11"/>
      <c r="M6528" s="12"/>
      <c r="N6528" s="12"/>
      <c r="O6528" s="12"/>
      <c r="P6528" s="12"/>
      <c r="Q6528" s="12"/>
      <c r="R6528" s="12"/>
      <c r="S6528" s="12"/>
      <c r="T6528" s="12"/>
      <c r="U6528" s="12"/>
      <c r="V6528" s="12"/>
      <c r="W6528" s="12"/>
      <c r="X6528" s="12"/>
      <c r="Y6528" s="12"/>
      <c r="Z6528" s="12"/>
      <c r="AA6528" s="12"/>
      <c r="AB6528" s="12"/>
      <c r="AC6528" s="12"/>
      <c r="AD6528" s="12"/>
      <c r="AE6528" s="12"/>
      <c r="AF6528" s="12"/>
      <c r="AG6528" s="12"/>
      <c r="AH6528" s="12"/>
      <c r="AI6528" s="12"/>
      <c r="AJ6528" s="12"/>
      <c r="AK6528" s="12"/>
      <c r="AL6528" s="12"/>
      <c r="AM6528" s="12"/>
      <c r="AN6528" s="12"/>
      <c r="AO6528" s="12"/>
      <c r="AP6528" s="12"/>
      <c r="AQ6528" s="12"/>
      <c r="AR6528" s="12"/>
      <c r="AS6528" s="12"/>
      <c r="AT6528" s="12"/>
      <c r="AU6528" s="12"/>
      <c r="AV6528" s="12"/>
      <c r="AW6528" s="12"/>
      <c r="AX6528" s="12"/>
      <c r="AY6528" s="12"/>
      <c r="AZ6528" s="12"/>
      <c r="BA6528" s="12"/>
      <c r="BB6528" s="12"/>
      <c r="BC6528" s="12"/>
      <c r="BD6528" s="12"/>
      <c r="BE6528" s="12"/>
      <c r="BF6528" s="12"/>
      <c r="BG6528" s="12"/>
      <c r="BH6528" s="12"/>
      <c r="BI6528" s="12"/>
      <c r="BJ6528" s="13"/>
      <c r="BK6528" s="13"/>
      <c r="BL6528" s="13"/>
      <c r="BM6528" s="13"/>
      <c r="BN6528" s="13"/>
    </row>
    <row r="6529" spans="4:66" x14ac:dyDescent="0.25">
      <c r="D6529" s="7"/>
      <c r="E6529" s="10"/>
      <c r="F6529" s="10"/>
      <c r="G6529" s="10"/>
      <c r="H6529" s="10"/>
      <c r="I6529" s="10"/>
      <c r="J6529" s="10"/>
      <c r="K6529" s="11"/>
      <c r="L6529" s="11"/>
      <c r="M6529" s="12"/>
      <c r="N6529" s="12"/>
      <c r="O6529" s="12"/>
      <c r="P6529" s="12"/>
      <c r="Q6529" s="12"/>
      <c r="R6529" s="12"/>
      <c r="S6529" s="12"/>
      <c r="T6529" s="12"/>
      <c r="U6529" s="12"/>
      <c r="V6529" s="12"/>
      <c r="W6529" s="12"/>
      <c r="X6529" s="12"/>
      <c r="Y6529" s="12"/>
      <c r="Z6529" s="12"/>
      <c r="AA6529" s="12"/>
      <c r="AB6529" s="12"/>
      <c r="AC6529" s="12"/>
      <c r="AD6529" s="12"/>
      <c r="AE6529" s="12"/>
      <c r="AF6529" s="12"/>
      <c r="AG6529" s="12"/>
      <c r="AH6529" s="12"/>
      <c r="AI6529" s="12"/>
      <c r="AJ6529" s="12"/>
      <c r="AK6529" s="12"/>
      <c r="AL6529" s="12"/>
      <c r="AM6529" s="12"/>
      <c r="AN6529" s="12"/>
      <c r="AO6529" s="12"/>
      <c r="AP6529" s="12"/>
      <c r="AQ6529" s="12"/>
      <c r="AR6529" s="12"/>
      <c r="AS6529" s="12"/>
      <c r="AT6529" s="12"/>
      <c r="AU6529" s="12"/>
      <c r="AV6529" s="12"/>
      <c r="AW6529" s="12"/>
      <c r="AX6529" s="12"/>
      <c r="AY6529" s="12"/>
      <c r="AZ6529" s="12"/>
      <c r="BA6529" s="12"/>
      <c r="BB6529" s="12"/>
      <c r="BC6529" s="12"/>
      <c r="BD6529" s="12"/>
      <c r="BE6529" s="12"/>
      <c r="BF6529" s="12"/>
      <c r="BG6529" s="12"/>
      <c r="BH6529" s="12"/>
      <c r="BI6529" s="12"/>
      <c r="BJ6529" s="13"/>
      <c r="BK6529" s="13"/>
      <c r="BL6529" s="13"/>
      <c r="BM6529" s="13"/>
      <c r="BN6529" s="13"/>
    </row>
    <row r="6530" spans="4:66" x14ac:dyDescent="0.25">
      <c r="D6530" s="7"/>
      <c r="E6530" s="10"/>
      <c r="F6530" s="10"/>
      <c r="G6530" s="10"/>
      <c r="H6530" s="10"/>
      <c r="I6530" s="10"/>
      <c r="J6530" s="10"/>
      <c r="K6530" s="11"/>
      <c r="L6530" s="11"/>
      <c r="M6530" s="12"/>
      <c r="N6530" s="12"/>
      <c r="O6530" s="12"/>
      <c r="P6530" s="12"/>
      <c r="Q6530" s="12"/>
      <c r="R6530" s="12"/>
      <c r="S6530" s="12"/>
      <c r="T6530" s="12"/>
      <c r="U6530" s="12"/>
      <c r="V6530" s="12"/>
      <c r="W6530" s="12"/>
      <c r="X6530" s="12"/>
      <c r="Y6530" s="12"/>
      <c r="Z6530" s="12"/>
      <c r="AA6530" s="12"/>
      <c r="AB6530" s="12"/>
      <c r="AC6530" s="12"/>
      <c r="AD6530" s="12"/>
      <c r="AE6530" s="12"/>
      <c r="AF6530" s="12"/>
      <c r="AG6530" s="12"/>
      <c r="AH6530" s="12"/>
      <c r="AI6530" s="12"/>
      <c r="AJ6530" s="12"/>
      <c r="AK6530" s="12"/>
      <c r="AL6530" s="12"/>
      <c r="AM6530" s="12"/>
      <c r="AN6530" s="12"/>
      <c r="AO6530" s="12"/>
      <c r="AP6530" s="12"/>
      <c r="AQ6530" s="12"/>
      <c r="AR6530" s="12"/>
      <c r="AS6530" s="12"/>
      <c r="AT6530" s="12"/>
      <c r="AU6530" s="12"/>
      <c r="AV6530" s="12"/>
      <c r="AW6530" s="12"/>
      <c r="AX6530" s="12"/>
      <c r="AY6530" s="12"/>
      <c r="AZ6530" s="12"/>
      <c r="BA6530" s="12"/>
      <c r="BB6530" s="12"/>
      <c r="BC6530" s="12"/>
      <c r="BD6530" s="12"/>
      <c r="BE6530" s="12"/>
      <c r="BF6530" s="12"/>
      <c r="BG6530" s="12"/>
      <c r="BH6530" s="12"/>
      <c r="BI6530" s="12"/>
      <c r="BJ6530" s="13"/>
      <c r="BK6530" s="13"/>
      <c r="BL6530" s="13"/>
      <c r="BM6530" s="13"/>
      <c r="BN6530" s="13"/>
    </row>
    <row r="6531" spans="4:66" x14ac:dyDescent="0.25">
      <c r="D6531" s="7"/>
      <c r="E6531" s="10"/>
      <c r="F6531" s="10"/>
      <c r="G6531" s="10"/>
      <c r="H6531" s="10"/>
      <c r="I6531" s="10"/>
      <c r="J6531" s="10"/>
      <c r="K6531" s="11"/>
      <c r="L6531" s="11"/>
      <c r="M6531" s="12"/>
      <c r="N6531" s="12"/>
      <c r="O6531" s="12"/>
      <c r="P6531" s="12"/>
      <c r="Q6531" s="12"/>
      <c r="R6531" s="12"/>
      <c r="S6531" s="12"/>
      <c r="T6531" s="12"/>
      <c r="U6531" s="12"/>
      <c r="V6531" s="12"/>
      <c r="W6531" s="12"/>
      <c r="X6531" s="12"/>
      <c r="Y6531" s="12"/>
      <c r="Z6531" s="12"/>
      <c r="AA6531" s="12"/>
      <c r="AB6531" s="12"/>
      <c r="AC6531" s="12"/>
      <c r="AD6531" s="12"/>
      <c r="AE6531" s="12"/>
      <c r="AF6531" s="12"/>
      <c r="AG6531" s="12"/>
      <c r="AH6531" s="12"/>
      <c r="AI6531" s="12"/>
      <c r="AJ6531" s="12"/>
      <c r="AK6531" s="12"/>
      <c r="AL6531" s="12"/>
      <c r="AM6531" s="12"/>
      <c r="AN6531" s="12"/>
      <c r="AO6531" s="12"/>
      <c r="AP6531" s="12"/>
      <c r="AQ6531" s="12"/>
      <c r="AR6531" s="12"/>
      <c r="AS6531" s="12"/>
      <c r="AT6531" s="12"/>
      <c r="AU6531" s="12"/>
      <c r="AV6531" s="12"/>
      <c r="AW6531" s="12"/>
      <c r="AX6531" s="12"/>
      <c r="AY6531" s="12"/>
      <c r="AZ6531" s="12"/>
      <c r="BA6531" s="12"/>
      <c r="BB6531" s="12"/>
      <c r="BC6531" s="12"/>
      <c r="BD6531" s="12"/>
      <c r="BE6531" s="12"/>
      <c r="BF6531" s="12"/>
      <c r="BG6531" s="12"/>
      <c r="BH6531" s="12"/>
      <c r="BI6531" s="12"/>
      <c r="BJ6531" s="13"/>
      <c r="BK6531" s="13"/>
      <c r="BL6531" s="13"/>
      <c r="BM6531" s="13"/>
      <c r="BN6531" s="13"/>
    </row>
    <row r="6532" spans="4:66" x14ac:dyDescent="0.25">
      <c r="D6532" s="7"/>
      <c r="E6532" s="10"/>
      <c r="F6532" s="10"/>
      <c r="G6532" s="10"/>
      <c r="H6532" s="10"/>
      <c r="I6532" s="10"/>
      <c r="J6532" s="10"/>
      <c r="K6532" s="11"/>
      <c r="L6532" s="11"/>
      <c r="M6532" s="12"/>
      <c r="N6532" s="12"/>
      <c r="O6532" s="12"/>
      <c r="P6532" s="12"/>
      <c r="Q6532" s="12"/>
      <c r="R6532" s="12"/>
      <c r="S6532" s="12"/>
      <c r="T6532" s="12"/>
      <c r="U6532" s="12"/>
      <c r="V6532" s="12"/>
      <c r="W6532" s="12"/>
      <c r="X6532" s="12"/>
      <c r="Y6532" s="12"/>
      <c r="Z6532" s="12"/>
      <c r="AA6532" s="12"/>
      <c r="AB6532" s="12"/>
      <c r="AC6532" s="12"/>
      <c r="AD6532" s="12"/>
      <c r="AE6532" s="12"/>
      <c r="AF6532" s="12"/>
      <c r="AG6532" s="12"/>
      <c r="AH6532" s="12"/>
      <c r="AI6532" s="12"/>
      <c r="AJ6532" s="12"/>
      <c r="AK6532" s="12"/>
      <c r="AL6532" s="12"/>
      <c r="AM6532" s="12"/>
      <c r="AN6532" s="12"/>
      <c r="AO6532" s="12"/>
      <c r="AP6532" s="12"/>
      <c r="AQ6532" s="12"/>
      <c r="AR6532" s="12"/>
      <c r="AS6532" s="12"/>
      <c r="AT6532" s="12"/>
      <c r="AU6532" s="12"/>
      <c r="AV6532" s="12"/>
      <c r="AW6532" s="12"/>
      <c r="AX6532" s="12"/>
      <c r="AY6532" s="12"/>
      <c r="AZ6532" s="12"/>
      <c r="BA6532" s="12"/>
      <c r="BB6532" s="12"/>
      <c r="BC6532" s="12"/>
      <c r="BD6532" s="12"/>
      <c r="BE6532" s="12"/>
      <c r="BF6532" s="12"/>
      <c r="BG6532" s="12"/>
      <c r="BH6532" s="12"/>
      <c r="BI6532" s="12"/>
      <c r="BJ6532" s="13"/>
      <c r="BK6532" s="13"/>
      <c r="BL6532" s="13"/>
      <c r="BM6532" s="13"/>
      <c r="BN6532" s="13"/>
    </row>
    <row r="6533" spans="4:66" x14ac:dyDescent="0.25">
      <c r="D6533" s="7"/>
      <c r="E6533" s="10"/>
      <c r="F6533" s="10"/>
      <c r="G6533" s="10"/>
      <c r="H6533" s="10"/>
      <c r="I6533" s="10"/>
      <c r="J6533" s="10"/>
      <c r="K6533" s="11"/>
      <c r="L6533" s="11"/>
      <c r="M6533" s="12"/>
      <c r="N6533" s="12"/>
      <c r="O6533" s="12"/>
      <c r="P6533" s="12"/>
      <c r="Q6533" s="12"/>
      <c r="R6533" s="12"/>
      <c r="S6533" s="12"/>
      <c r="T6533" s="12"/>
      <c r="U6533" s="12"/>
      <c r="V6533" s="12"/>
      <c r="W6533" s="12"/>
      <c r="X6533" s="12"/>
      <c r="Y6533" s="12"/>
      <c r="Z6533" s="12"/>
      <c r="AA6533" s="12"/>
      <c r="AB6533" s="12"/>
      <c r="AC6533" s="12"/>
      <c r="AD6533" s="12"/>
      <c r="AE6533" s="12"/>
      <c r="AF6533" s="12"/>
      <c r="AG6533" s="12"/>
      <c r="AH6533" s="12"/>
      <c r="AI6533" s="12"/>
      <c r="AJ6533" s="12"/>
      <c r="AK6533" s="12"/>
      <c r="AL6533" s="12"/>
      <c r="AM6533" s="12"/>
      <c r="AN6533" s="12"/>
      <c r="AO6533" s="12"/>
      <c r="AP6533" s="12"/>
      <c r="AQ6533" s="12"/>
      <c r="AR6533" s="12"/>
      <c r="AS6533" s="12"/>
      <c r="AT6533" s="12"/>
      <c r="AU6533" s="12"/>
      <c r="AV6533" s="12"/>
      <c r="AW6533" s="12"/>
      <c r="AX6533" s="12"/>
      <c r="AY6533" s="12"/>
      <c r="AZ6533" s="12"/>
      <c r="BA6533" s="12"/>
      <c r="BB6533" s="12"/>
      <c r="BC6533" s="12"/>
      <c r="BD6533" s="12"/>
      <c r="BE6533" s="12"/>
      <c r="BF6533" s="12"/>
      <c r="BG6533" s="12"/>
      <c r="BH6533" s="12"/>
      <c r="BI6533" s="12"/>
      <c r="BJ6533" s="13"/>
      <c r="BK6533" s="13"/>
      <c r="BL6533" s="13"/>
      <c r="BM6533" s="13"/>
      <c r="BN6533" s="13"/>
    </row>
    <row r="6534" spans="4:66" x14ac:dyDescent="0.25">
      <c r="D6534" s="7"/>
      <c r="E6534" s="10"/>
      <c r="F6534" s="10"/>
      <c r="G6534" s="10"/>
      <c r="H6534" s="10"/>
      <c r="I6534" s="10"/>
      <c r="J6534" s="10"/>
      <c r="K6534" s="11"/>
      <c r="L6534" s="11"/>
      <c r="M6534" s="12"/>
      <c r="N6534" s="12"/>
      <c r="O6534" s="12"/>
      <c r="P6534" s="12"/>
      <c r="Q6534" s="12"/>
      <c r="R6534" s="12"/>
      <c r="S6534" s="12"/>
      <c r="T6534" s="12"/>
      <c r="U6534" s="12"/>
      <c r="V6534" s="12"/>
      <c r="W6534" s="12"/>
      <c r="X6534" s="12"/>
      <c r="Y6534" s="12"/>
      <c r="Z6534" s="12"/>
      <c r="AA6534" s="12"/>
      <c r="AB6534" s="12"/>
      <c r="AC6534" s="12"/>
      <c r="AD6534" s="12"/>
      <c r="AE6534" s="12"/>
      <c r="AF6534" s="12"/>
      <c r="AG6534" s="12"/>
      <c r="AH6534" s="12"/>
      <c r="AI6534" s="12"/>
      <c r="AJ6534" s="12"/>
      <c r="AK6534" s="12"/>
      <c r="AL6534" s="12"/>
      <c r="AM6534" s="12"/>
      <c r="AN6534" s="12"/>
      <c r="AO6534" s="12"/>
      <c r="AP6534" s="12"/>
      <c r="AQ6534" s="12"/>
      <c r="AR6534" s="12"/>
      <c r="AS6534" s="12"/>
      <c r="AT6534" s="12"/>
      <c r="AU6534" s="12"/>
      <c r="AV6534" s="12"/>
      <c r="AW6534" s="12"/>
      <c r="AX6534" s="12"/>
      <c r="AY6534" s="12"/>
      <c r="AZ6534" s="12"/>
      <c r="BA6534" s="12"/>
      <c r="BB6534" s="12"/>
      <c r="BC6534" s="12"/>
      <c r="BD6534" s="12"/>
      <c r="BE6534" s="12"/>
      <c r="BF6534" s="12"/>
      <c r="BG6534" s="12"/>
      <c r="BH6534" s="12"/>
      <c r="BI6534" s="12"/>
      <c r="BJ6534" s="13"/>
      <c r="BK6534" s="13"/>
      <c r="BL6534" s="13"/>
      <c r="BM6534" s="13"/>
      <c r="BN6534" s="13"/>
    </row>
    <row r="6535" spans="4:66" x14ac:dyDescent="0.25">
      <c r="D6535" s="7"/>
      <c r="E6535" s="10"/>
      <c r="F6535" s="10"/>
      <c r="G6535" s="10"/>
      <c r="H6535" s="10"/>
      <c r="I6535" s="10"/>
      <c r="J6535" s="10"/>
      <c r="K6535" s="11"/>
      <c r="L6535" s="11"/>
      <c r="M6535" s="12"/>
      <c r="N6535" s="12"/>
      <c r="O6535" s="12"/>
      <c r="P6535" s="12"/>
      <c r="Q6535" s="12"/>
      <c r="R6535" s="12"/>
      <c r="S6535" s="12"/>
      <c r="T6535" s="12"/>
      <c r="U6535" s="12"/>
      <c r="V6535" s="12"/>
      <c r="W6535" s="12"/>
      <c r="X6535" s="12"/>
      <c r="Y6535" s="12"/>
      <c r="Z6535" s="12"/>
      <c r="AA6535" s="12"/>
      <c r="AB6535" s="12"/>
      <c r="AC6535" s="12"/>
      <c r="AD6535" s="12"/>
      <c r="AE6535" s="12"/>
      <c r="AF6535" s="12"/>
      <c r="AG6535" s="12"/>
      <c r="AH6535" s="12"/>
      <c r="AI6535" s="12"/>
      <c r="AJ6535" s="12"/>
      <c r="AK6535" s="12"/>
      <c r="AL6535" s="12"/>
      <c r="AM6535" s="12"/>
      <c r="AN6535" s="12"/>
      <c r="AO6535" s="12"/>
      <c r="AP6535" s="12"/>
      <c r="AQ6535" s="12"/>
      <c r="AR6535" s="12"/>
      <c r="AS6535" s="12"/>
      <c r="AT6535" s="12"/>
      <c r="AU6535" s="12"/>
      <c r="AV6535" s="12"/>
      <c r="AW6535" s="12"/>
      <c r="AX6535" s="12"/>
      <c r="AY6535" s="12"/>
      <c r="AZ6535" s="12"/>
      <c r="BA6535" s="12"/>
      <c r="BB6535" s="12"/>
      <c r="BC6535" s="12"/>
      <c r="BD6535" s="12"/>
      <c r="BE6535" s="12"/>
      <c r="BF6535" s="12"/>
      <c r="BG6535" s="12"/>
      <c r="BH6535" s="12"/>
      <c r="BI6535" s="12"/>
      <c r="BJ6535" s="13"/>
      <c r="BK6535" s="13"/>
      <c r="BL6535" s="13"/>
      <c r="BM6535" s="13"/>
      <c r="BN6535" s="13"/>
    </row>
    <row r="6536" spans="4:66" x14ac:dyDescent="0.25">
      <c r="D6536" s="7"/>
      <c r="E6536" s="10"/>
      <c r="F6536" s="10"/>
      <c r="G6536" s="10"/>
      <c r="H6536" s="10"/>
      <c r="I6536" s="10"/>
      <c r="J6536" s="10"/>
      <c r="K6536" s="11"/>
      <c r="L6536" s="11"/>
      <c r="M6536" s="12"/>
      <c r="N6536" s="12"/>
      <c r="O6536" s="12"/>
      <c r="P6536" s="12"/>
      <c r="Q6536" s="12"/>
      <c r="R6536" s="12"/>
      <c r="S6536" s="12"/>
      <c r="T6536" s="12"/>
      <c r="U6536" s="12"/>
      <c r="V6536" s="12"/>
      <c r="W6536" s="12"/>
      <c r="X6536" s="12"/>
      <c r="Y6536" s="12"/>
      <c r="Z6536" s="12"/>
      <c r="AA6536" s="12"/>
      <c r="AB6536" s="12"/>
      <c r="AC6536" s="12"/>
      <c r="AD6536" s="12"/>
      <c r="AE6536" s="12"/>
      <c r="AF6536" s="12"/>
      <c r="AG6536" s="12"/>
      <c r="AH6536" s="12"/>
      <c r="AI6536" s="12"/>
      <c r="AJ6536" s="12"/>
      <c r="AK6536" s="12"/>
      <c r="AL6536" s="12"/>
      <c r="AM6536" s="12"/>
      <c r="AN6536" s="12"/>
      <c r="AO6536" s="12"/>
      <c r="AP6536" s="12"/>
      <c r="AQ6536" s="12"/>
      <c r="AR6536" s="12"/>
      <c r="AS6536" s="12"/>
      <c r="AT6536" s="12"/>
      <c r="AU6536" s="12"/>
      <c r="AV6536" s="12"/>
      <c r="AW6536" s="12"/>
      <c r="AX6536" s="12"/>
      <c r="AY6536" s="12"/>
      <c r="AZ6536" s="12"/>
      <c r="BA6536" s="12"/>
      <c r="BB6536" s="12"/>
      <c r="BC6536" s="12"/>
      <c r="BD6536" s="12"/>
      <c r="BE6536" s="12"/>
      <c r="BF6536" s="12"/>
      <c r="BG6536" s="12"/>
      <c r="BH6536" s="12"/>
      <c r="BI6536" s="12"/>
      <c r="BJ6536" s="13"/>
      <c r="BK6536" s="13"/>
      <c r="BL6536" s="13"/>
      <c r="BM6536" s="13"/>
      <c r="BN6536" s="13"/>
    </row>
    <row r="6537" spans="4:66" x14ac:dyDescent="0.25">
      <c r="D6537" s="7"/>
      <c r="E6537" s="10"/>
      <c r="F6537" s="10"/>
      <c r="G6537" s="10"/>
      <c r="H6537" s="10"/>
      <c r="I6537" s="10"/>
      <c r="J6537" s="10"/>
      <c r="K6537" s="11"/>
      <c r="L6537" s="11"/>
      <c r="M6537" s="12"/>
      <c r="N6537" s="12"/>
      <c r="O6537" s="12"/>
      <c r="P6537" s="12"/>
      <c r="Q6537" s="12"/>
      <c r="R6537" s="12"/>
      <c r="S6537" s="12"/>
      <c r="T6537" s="12"/>
      <c r="U6537" s="12"/>
      <c r="V6537" s="12"/>
      <c r="W6537" s="12"/>
      <c r="X6537" s="12"/>
      <c r="Y6537" s="12"/>
      <c r="Z6537" s="12"/>
      <c r="AA6537" s="12"/>
      <c r="AB6537" s="12"/>
      <c r="AC6537" s="12"/>
      <c r="AD6537" s="12"/>
      <c r="AE6537" s="12"/>
      <c r="AF6537" s="12"/>
      <c r="AG6537" s="12"/>
      <c r="AH6537" s="12"/>
      <c r="AI6537" s="12"/>
      <c r="AJ6537" s="12"/>
      <c r="AK6537" s="12"/>
      <c r="AL6537" s="12"/>
      <c r="AM6537" s="12"/>
      <c r="AN6537" s="12"/>
      <c r="AO6537" s="12"/>
      <c r="AP6537" s="12"/>
      <c r="AQ6537" s="12"/>
      <c r="AR6537" s="12"/>
      <c r="AS6537" s="12"/>
      <c r="AT6537" s="12"/>
      <c r="AU6537" s="12"/>
      <c r="AV6537" s="12"/>
      <c r="AW6537" s="12"/>
      <c r="AX6537" s="12"/>
      <c r="AY6537" s="12"/>
      <c r="AZ6537" s="12"/>
      <c r="BA6537" s="12"/>
      <c r="BB6537" s="12"/>
      <c r="BC6537" s="12"/>
      <c r="BD6537" s="12"/>
      <c r="BE6537" s="12"/>
      <c r="BF6537" s="12"/>
      <c r="BG6537" s="12"/>
      <c r="BH6537" s="12"/>
      <c r="BI6537" s="12"/>
      <c r="BJ6537" s="13"/>
      <c r="BK6537" s="13"/>
      <c r="BL6537" s="13"/>
      <c r="BM6537" s="13"/>
      <c r="BN6537" s="13"/>
    </row>
    <row r="6538" spans="4:66" x14ac:dyDescent="0.25">
      <c r="D6538" s="7"/>
      <c r="E6538" s="10"/>
      <c r="F6538" s="10"/>
      <c r="G6538" s="10"/>
      <c r="H6538" s="10"/>
      <c r="I6538" s="10"/>
      <c r="J6538" s="10"/>
      <c r="K6538" s="11"/>
      <c r="L6538" s="11"/>
      <c r="M6538" s="12"/>
      <c r="N6538" s="12"/>
      <c r="O6538" s="12"/>
      <c r="P6538" s="12"/>
      <c r="Q6538" s="12"/>
      <c r="R6538" s="12"/>
      <c r="S6538" s="12"/>
      <c r="T6538" s="12"/>
      <c r="U6538" s="12"/>
      <c r="V6538" s="12"/>
      <c r="W6538" s="12"/>
      <c r="X6538" s="12"/>
      <c r="Y6538" s="12"/>
      <c r="Z6538" s="12"/>
      <c r="AA6538" s="12"/>
      <c r="AB6538" s="12"/>
      <c r="AC6538" s="12"/>
      <c r="AD6538" s="12"/>
      <c r="AE6538" s="12"/>
      <c r="AF6538" s="12"/>
      <c r="AG6538" s="12"/>
      <c r="AH6538" s="12"/>
      <c r="AI6538" s="12"/>
      <c r="AJ6538" s="12"/>
      <c r="AK6538" s="12"/>
      <c r="AL6538" s="12"/>
      <c r="AM6538" s="12"/>
      <c r="AN6538" s="12"/>
      <c r="AO6538" s="12"/>
      <c r="AP6538" s="12"/>
      <c r="AQ6538" s="12"/>
      <c r="AR6538" s="12"/>
      <c r="AS6538" s="12"/>
      <c r="AT6538" s="12"/>
      <c r="AU6538" s="12"/>
      <c r="AV6538" s="12"/>
      <c r="AW6538" s="12"/>
      <c r="AX6538" s="12"/>
      <c r="AY6538" s="12"/>
      <c r="AZ6538" s="12"/>
      <c r="BA6538" s="12"/>
      <c r="BB6538" s="12"/>
      <c r="BC6538" s="12"/>
      <c r="BD6538" s="12"/>
      <c r="BE6538" s="12"/>
      <c r="BF6538" s="12"/>
      <c r="BG6538" s="12"/>
      <c r="BH6538" s="12"/>
      <c r="BI6538" s="12"/>
      <c r="BJ6538" s="13"/>
      <c r="BK6538" s="13"/>
      <c r="BL6538" s="13"/>
      <c r="BM6538" s="13"/>
      <c r="BN6538" s="13"/>
    </row>
    <row r="6539" spans="4:66" x14ac:dyDescent="0.25">
      <c r="D6539" s="7"/>
      <c r="E6539" s="10"/>
      <c r="F6539" s="10"/>
      <c r="G6539" s="10"/>
      <c r="H6539" s="10"/>
      <c r="I6539" s="10"/>
      <c r="J6539" s="10"/>
      <c r="K6539" s="11"/>
      <c r="L6539" s="11"/>
      <c r="M6539" s="12"/>
      <c r="N6539" s="12"/>
      <c r="O6539" s="12"/>
      <c r="P6539" s="12"/>
      <c r="Q6539" s="12"/>
      <c r="R6539" s="12"/>
      <c r="S6539" s="12"/>
      <c r="T6539" s="12"/>
      <c r="U6539" s="12"/>
      <c r="V6539" s="12"/>
      <c r="W6539" s="12"/>
      <c r="X6539" s="12"/>
      <c r="Y6539" s="12"/>
      <c r="Z6539" s="12"/>
      <c r="AA6539" s="12"/>
      <c r="AB6539" s="12"/>
      <c r="AC6539" s="12"/>
      <c r="AD6539" s="12"/>
      <c r="AE6539" s="12"/>
      <c r="AF6539" s="12"/>
      <c r="AG6539" s="12"/>
      <c r="AH6539" s="12"/>
      <c r="AI6539" s="12"/>
      <c r="AJ6539" s="12"/>
      <c r="AK6539" s="12"/>
      <c r="AL6539" s="12"/>
      <c r="AM6539" s="12"/>
      <c r="AN6539" s="12"/>
      <c r="AO6539" s="12"/>
      <c r="AP6539" s="12"/>
      <c r="AQ6539" s="12"/>
      <c r="AR6539" s="12"/>
      <c r="AS6539" s="12"/>
      <c r="AT6539" s="12"/>
      <c r="AU6539" s="12"/>
      <c r="AV6539" s="12"/>
      <c r="AW6539" s="12"/>
      <c r="AX6539" s="12"/>
      <c r="AY6539" s="12"/>
      <c r="AZ6539" s="12"/>
      <c r="BA6539" s="12"/>
      <c r="BB6539" s="12"/>
      <c r="BC6539" s="12"/>
      <c r="BD6539" s="12"/>
      <c r="BE6539" s="12"/>
      <c r="BF6539" s="12"/>
      <c r="BG6539" s="12"/>
      <c r="BH6539" s="12"/>
      <c r="BI6539" s="12"/>
      <c r="BJ6539" s="13"/>
      <c r="BK6539" s="13"/>
      <c r="BL6539" s="13"/>
      <c r="BM6539" s="13"/>
      <c r="BN6539" s="13"/>
    </row>
    <row r="6540" spans="4:66" x14ac:dyDescent="0.25">
      <c r="D6540" s="7"/>
      <c r="E6540" s="10"/>
      <c r="F6540" s="10"/>
      <c r="G6540" s="10"/>
      <c r="H6540" s="10"/>
      <c r="I6540" s="10"/>
      <c r="J6540" s="10"/>
      <c r="K6540" s="11"/>
      <c r="L6540" s="11"/>
      <c r="M6540" s="12"/>
      <c r="N6540" s="12"/>
      <c r="O6540" s="12"/>
      <c r="P6540" s="12"/>
      <c r="Q6540" s="12"/>
      <c r="R6540" s="12"/>
      <c r="S6540" s="12"/>
      <c r="T6540" s="12"/>
      <c r="U6540" s="12"/>
      <c r="V6540" s="12"/>
      <c r="W6540" s="12"/>
      <c r="X6540" s="12"/>
      <c r="Y6540" s="12"/>
      <c r="Z6540" s="12"/>
      <c r="AA6540" s="12"/>
      <c r="AB6540" s="12"/>
      <c r="AC6540" s="12"/>
      <c r="AD6540" s="12"/>
      <c r="AE6540" s="12"/>
      <c r="AF6540" s="12"/>
      <c r="AG6540" s="12"/>
      <c r="AH6540" s="12"/>
      <c r="AI6540" s="12"/>
      <c r="AJ6540" s="12"/>
      <c r="AK6540" s="12"/>
      <c r="AL6540" s="12"/>
      <c r="AM6540" s="12"/>
      <c r="AN6540" s="12"/>
      <c r="AO6540" s="12"/>
      <c r="AP6540" s="12"/>
      <c r="AQ6540" s="12"/>
      <c r="AR6540" s="12"/>
      <c r="AS6540" s="12"/>
      <c r="AT6540" s="12"/>
      <c r="AU6540" s="12"/>
      <c r="AV6540" s="12"/>
      <c r="AW6540" s="12"/>
      <c r="AX6540" s="12"/>
      <c r="AY6540" s="12"/>
      <c r="AZ6540" s="12"/>
      <c r="BA6540" s="12"/>
      <c r="BB6540" s="12"/>
      <c r="BC6540" s="12"/>
      <c r="BD6540" s="12"/>
      <c r="BE6540" s="12"/>
      <c r="BF6540" s="12"/>
      <c r="BG6540" s="12"/>
      <c r="BH6540" s="12"/>
      <c r="BI6540" s="12"/>
      <c r="BJ6540" s="13"/>
      <c r="BK6540" s="13"/>
      <c r="BL6540" s="13"/>
      <c r="BM6540" s="13"/>
      <c r="BN6540" s="13"/>
    </row>
    <row r="6541" spans="4:66" x14ac:dyDescent="0.25">
      <c r="D6541" s="7"/>
      <c r="E6541" s="10"/>
      <c r="F6541" s="10"/>
      <c r="G6541" s="10"/>
      <c r="H6541" s="10"/>
      <c r="I6541" s="10"/>
      <c r="J6541" s="10"/>
      <c r="K6541" s="11"/>
      <c r="L6541" s="11"/>
      <c r="M6541" s="12"/>
      <c r="N6541" s="12"/>
      <c r="O6541" s="12"/>
      <c r="P6541" s="12"/>
      <c r="Q6541" s="12"/>
      <c r="R6541" s="12"/>
      <c r="S6541" s="12"/>
      <c r="T6541" s="12"/>
      <c r="U6541" s="12"/>
      <c r="V6541" s="12"/>
      <c r="W6541" s="12"/>
      <c r="X6541" s="12"/>
      <c r="Y6541" s="12"/>
      <c r="Z6541" s="12"/>
      <c r="AA6541" s="12"/>
      <c r="AB6541" s="12"/>
      <c r="AC6541" s="12"/>
      <c r="AD6541" s="12"/>
      <c r="AE6541" s="12"/>
      <c r="AF6541" s="12"/>
      <c r="AG6541" s="12"/>
      <c r="AH6541" s="12"/>
      <c r="AI6541" s="12"/>
      <c r="AJ6541" s="12"/>
      <c r="AK6541" s="12"/>
      <c r="AL6541" s="12"/>
      <c r="AM6541" s="12"/>
      <c r="AN6541" s="12"/>
      <c r="AO6541" s="12"/>
      <c r="AP6541" s="12"/>
      <c r="AQ6541" s="12"/>
      <c r="AR6541" s="12"/>
      <c r="AS6541" s="12"/>
      <c r="AT6541" s="12"/>
      <c r="AU6541" s="12"/>
      <c r="AV6541" s="12"/>
      <c r="AW6541" s="12"/>
      <c r="AX6541" s="12"/>
      <c r="AY6541" s="12"/>
      <c r="AZ6541" s="12"/>
      <c r="BA6541" s="12"/>
      <c r="BB6541" s="12"/>
      <c r="BC6541" s="12"/>
      <c r="BD6541" s="12"/>
      <c r="BE6541" s="12"/>
      <c r="BF6541" s="12"/>
      <c r="BG6541" s="12"/>
      <c r="BH6541" s="12"/>
      <c r="BI6541" s="12"/>
      <c r="BJ6541" s="13"/>
      <c r="BK6541" s="13"/>
      <c r="BL6541" s="13"/>
      <c r="BM6541" s="13"/>
      <c r="BN6541" s="13"/>
    </row>
    <row r="6542" spans="4:66" x14ac:dyDescent="0.25">
      <c r="D6542" s="7"/>
      <c r="E6542" s="10"/>
      <c r="F6542" s="10"/>
      <c r="G6542" s="10"/>
      <c r="H6542" s="10"/>
      <c r="I6542" s="10"/>
      <c r="J6542" s="10"/>
      <c r="K6542" s="11"/>
      <c r="L6542" s="11"/>
      <c r="M6542" s="12"/>
      <c r="N6542" s="12"/>
      <c r="O6542" s="12"/>
      <c r="P6542" s="12"/>
      <c r="Q6542" s="12"/>
      <c r="R6542" s="12"/>
      <c r="S6542" s="12"/>
      <c r="T6542" s="12"/>
      <c r="U6542" s="12"/>
      <c r="V6542" s="12"/>
      <c r="W6542" s="12"/>
      <c r="X6542" s="12"/>
      <c r="Y6542" s="12"/>
      <c r="Z6542" s="12"/>
      <c r="AA6542" s="12"/>
      <c r="AB6542" s="12"/>
      <c r="AC6542" s="12"/>
      <c r="AD6542" s="12"/>
      <c r="AE6542" s="12"/>
      <c r="AF6542" s="12"/>
      <c r="AG6542" s="12"/>
      <c r="AH6542" s="12"/>
      <c r="AI6542" s="12"/>
      <c r="AJ6542" s="12"/>
      <c r="AK6542" s="12"/>
      <c r="AL6542" s="12"/>
      <c r="AM6542" s="12"/>
      <c r="AN6542" s="12"/>
      <c r="AO6542" s="12"/>
      <c r="AP6542" s="12"/>
      <c r="AQ6542" s="12"/>
      <c r="AR6542" s="12"/>
      <c r="AS6542" s="12"/>
      <c r="AT6542" s="12"/>
      <c r="AU6542" s="12"/>
      <c r="AV6542" s="12"/>
      <c r="AW6542" s="12"/>
      <c r="AX6542" s="12"/>
      <c r="AY6542" s="12"/>
      <c r="AZ6542" s="12"/>
      <c r="BA6542" s="12"/>
      <c r="BB6542" s="12"/>
      <c r="BC6542" s="12"/>
      <c r="BD6542" s="12"/>
      <c r="BE6542" s="12"/>
      <c r="BF6542" s="12"/>
      <c r="BG6542" s="12"/>
      <c r="BH6542" s="12"/>
      <c r="BI6542" s="12"/>
      <c r="BJ6542" s="13"/>
      <c r="BK6542" s="13"/>
      <c r="BL6542" s="13"/>
      <c r="BM6542" s="13"/>
      <c r="BN6542" s="13"/>
    </row>
    <row r="6543" spans="4:66" x14ac:dyDescent="0.25">
      <c r="D6543" s="7"/>
      <c r="E6543" s="10"/>
      <c r="F6543" s="10"/>
      <c r="G6543" s="10"/>
      <c r="H6543" s="10"/>
      <c r="I6543" s="10"/>
      <c r="J6543" s="10"/>
      <c r="K6543" s="11"/>
      <c r="L6543" s="11"/>
      <c r="M6543" s="12"/>
      <c r="N6543" s="12"/>
      <c r="O6543" s="12"/>
      <c r="P6543" s="12"/>
      <c r="Q6543" s="12"/>
      <c r="R6543" s="12"/>
      <c r="S6543" s="12"/>
      <c r="T6543" s="12"/>
      <c r="U6543" s="12"/>
      <c r="V6543" s="12"/>
      <c r="W6543" s="12"/>
      <c r="X6543" s="12"/>
      <c r="Y6543" s="12"/>
      <c r="Z6543" s="12"/>
      <c r="AA6543" s="12"/>
      <c r="AB6543" s="12"/>
      <c r="AC6543" s="12"/>
      <c r="AD6543" s="12"/>
      <c r="AE6543" s="12"/>
      <c r="AF6543" s="12"/>
      <c r="AG6543" s="12"/>
      <c r="AH6543" s="12"/>
      <c r="AI6543" s="12"/>
      <c r="AJ6543" s="12"/>
      <c r="AK6543" s="12"/>
      <c r="AL6543" s="12"/>
      <c r="AM6543" s="12"/>
      <c r="AN6543" s="12"/>
      <c r="AO6543" s="12"/>
      <c r="AP6543" s="12"/>
      <c r="AQ6543" s="12"/>
      <c r="AR6543" s="12"/>
      <c r="AS6543" s="12"/>
      <c r="AT6543" s="12"/>
      <c r="AU6543" s="12"/>
      <c r="AV6543" s="12"/>
      <c r="AW6543" s="12"/>
      <c r="AX6543" s="12"/>
      <c r="AY6543" s="12"/>
      <c r="AZ6543" s="12"/>
      <c r="BA6543" s="12"/>
      <c r="BB6543" s="12"/>
      <c r="BC6543" s="12"/>
      <c r="BD6543" s="12"/>
      <c r="BE6543" s="12"/>
      <c r="BF6543" s="12"/>
      <c r="BG6543" s="12"/>
      <c r="BH6543" s="12"/>
      <c r="BI6543" s="12"/>
      <c r="BJ6543" s="13"/>
      <c r="BK6543" s="13"/>
      <c r="BL6543" s="13"/>
      <c r="BM6543" s="13"/>
      <c r="BN6543" s="13"/>
    </row>
    <row r="6544" spans="4:66" x14ac:dyDescent="0.25">
      <c r="D6544" s="7"/>
      <c r="E6544" s="10"/>
      <c r="F6544" s="10"/>
      <c r="G6544" s="10"/>
      <c r="H6544" s="10"/>
      <c r="I6544" s="10"/>
      <c r="J6544" s="10"/>
      <c r="K6544" s="11"/>
      <c r="L6544" s="11"/>
      <c r="M6544" s="12"/>
      <c r="N6544" s="12"/>
      <c r="O6544" s="12"/>
      <c r="P6544" s="12"/>
      <c r="Q6544" s="12"/>
      <c r="R6544" s="12"/>
      <c r="S6544" s="12"/>
      <c r="T6544" s="12"/>
      <c r="U6544" s="12"/>
      <c r="V6544" s="12"/>
      <c r="W6544" s="12"/>
      <c r="X6544" s="12"/>
      <c r="Y6544" s="12"/>
      <c r="Z6544" s="12"/>
      <c r="AA6544" s="12"/>
      <c r="AB6544" s="12"/>
      <c r="AC6544" s="12"/>
      <c r="AD6544" s="12"/>
      <c r="AE6544" s="12"/>
      <c r="AF6544" s="12"/>
      <c r="AG6544" s="12"/>
      <c r="AH6544" s="12"/>
      <c r="AI6544" s="12"/>
      <c r="AJ6544" s="12"/>
      <c r="AK6544" s="12"/>
      <c r="AL6544" s="12"/>
      <c r="AM6544" s="12"/>
      <c r="AN6544" s="12"/>
      <c r="AO6544" s="12"/>
      <c r="AP6544" s="12"/>
      <c r="AQ6544" s="12"/>
      <c r="AR6544" s="12"/>
      <c r="AS6544" s="12"/>
      <c r="AT6544" s="12"/>
      <c r="AU6544" s="12"/>
      <c r="AV6544" s="12"/>
      <c r="AW6544" s="12"/>
      <c r="AX6544" s="12"/>
      <c r="AY6544" s="12"/>
      <c r="AZ6544" s="12"/>
      <c r="BA6544" s="12"/>
      <c r="BB6544" s="12"/>
      <c r="BC6544" s="12"/>
      <c r="BD6544" s="12"/>
      <c r="BE6544" s="12"/>
      <c r="BF6544" s="12"/>
      <c r="BG6544" s="12"/>
      <c r="BH6544" s="12"/>
      <c r="BI6544" s="12"/>
      <c r="BJ6544" s="13"/>
      <c r="BK6544" s="13"/>
      <c r="BL6544" s="13"/>
      <c r="BM6544" s="13"/>
      <c r="BN6544" s="13"/>
    </row>
    <row r="6545" spans="4:66" x14ac:dyDescent="0.25">
      <c r="D6545" s="7"/>
      <c r="E6545" s="10"/>
      <c r="F6545" s="10"/>
      <c r="G6545" s="10"/>
      <c r="H6545" s="10"/>
      <c r="I6545" s="10"/>
      <c r="J6545" s="10"/>
      <c r="K6545" s="11"/>
      <c r="L6545" s="11"/>
      <c r="M6545" s="12"/>
      <c r="N6545" s="12"/>
      <c r="O6545" s="12"/>
      <c r="P6545" s="12"/>
      <c r="Q6545" s="12"/>
      <c r="R6545" s="12"/>
      <c r="S6545" s="12"/>
      <c r="T6545" s="12"/>
      <c r="U6545" s="12"/>
      <c r="V6545" s="12"/>
      <c r="W6545" s="12"/>
      <c r="X6545" s="12"/>
      <c r="Y6545" s="12"/>
      <c r="Z6545" s="12"/>
      <c r="AA6545" s="12"/>
      <c r="AB6545" s="12"/>
      <c r="AC6545" s="12"/>
      <c r="AD6545" s="12"/>
      <c r="AE6545" s="12"/>
      <c r="AF6545" s="12"/>
      <c r="AG6545" s="12"/>
      <c r="AH6545" s="12"/>
      <c r="AI6545" s="12"/>
      <c r="AJ6545" s="12"/>
      <c r="AK6545" s="12"/>
      <c r="AL6545" s="12"/>
      <c r="AM6545" s="12"/>
      <c r="AN6545" s="12"/>
      <c r="AO6545" s="12"/>
      <c r="AP6545" s="12"/>
      <c r="AQ6545" s="12"/>
      <c r="AR6545" s="12"/>
      <c r="AS6545" s="12"/>
      <c r="AT6545" s="12"/>
      <c r="AU6545" s="12"/>
      <c r="AV6545" s="12"/>
      <c r="AW6545" s="12"/>
      <c r="AX6545" s="12"/>
      <c r="AY6545" s="12"/>
      <c r="AZ6545" s="12"/>
      <c r="BA6545" s="12"/>
      <c r="BB6545" s="12"/>
      <c r="BC6545" s="12"/>
      <c r="BD6545" s="12"/>
      <c r="BE6545" s="12"/>
      <c r="BF6545" s="12"/>
      <c r="BG6545" s="12"/>
      <c r="BH6545" s="12"/>
      <c r="BI6545" s="12"/>
      <c r="BJ6545" s="13"/>
      <c r="BK6545" s="13"/>
      <c r="BL6545" s="13"/>
      <c r="BM6545" s="13"/>
      <c r="BN6545" s="13"/>
    </row>
    <row r="6546" spans="4:66" x14ac:dyDescent="0.25">
      <c r="D6546" s="7"/>
      <c r="E6546" s="10"/>
      <c r="F6546" s="10"/>
      <c r="G6546" s="10"/>
      <c r="H6546" s="10"/>
      <c r="I6546" s="10"/>
      <c r="J6546" s="10"/>
      <c r="K6546" s="11"/>
      <c r="L6546" s="11"/>
      <c r="M6546" s="12"/>
      <c r="N6546" s="12"/>
      <c r="O6546" s="12"/>
      <c r="P6546" s="12"/>
      <c r="Q6546" s="12"/>
      <c r="R6546" s="12"/>
      <c r="S6546" s="12"/>
      <c r="T6546" s="12"/>
      <c r="U6546" s="12"/>
      <c r="V6546" s="12"/>
      <c r="W6546" s="12"/>
      <c r="X6546" s="12"/>
      <c r="Y6546" s="12"/>
      <c r="Z6546" s="12"/>
      <c r="AA6546" s="12"/>
      <c r="AB6546" s="12"/>
      <c r="AC6546" s="12"/>
      <c r="AD6546" s="12"/>
      <c r="AE6546" s="12"/>
      <c r="AF6546" s="12"/>
      <c r="AG6546" s="12"/>
      <c r="AH6546" s="12"/>
      <c r="AI6546" s="12"/>
      <c r="AJ6546" s="12"/>
      <c r="AK6546" s="12"/>
      <c r="AL6546" s="12"/>
      <c r="AM6546" s="12"/>
      <c r="AN6546" s="12"/>
      <c r="AO6546" s="12"/>
      <c r="AP6546" s="12"/>
      <c r="AQ6546" s="12"/>
      <c r="AR6546" s="12"/>
      <c r="AS6546" s="12"/>
      <c r="AT6546" s="12"/>
      <c r="AU6546" s="12"/>
      <c r="AV6546" s="12"/>
      <c r="AW6546" s="12"/>
      <c r="AX6546" s="12"/>
      <c r="AY6546" s="12"/>
      <c r="AZ6546" s="12"/>
      <c r="BA6546" s="12"/>
      <c r="BB6546" s="12"/>
      <c r="BC6546" s="12"/>
      <c r="BD6546" s="12"/>
      <c r="BE6546" s="12"/>
      <c r="BF6546" s="12"/>
      <c r="BG6546" s="12"/>
      <c r="BH6546" s="12"/>
      <c r="BI6546" s="12"/>
      <c r="BJ6546" s="13"/>
      <c r="BK6546" s="13"/>
      <c r="BL6546" s="13"/>
      <c r="BM6546" s="13"/>
      <c r="BN6546" s="13"/>
    </row>
    <row r="6547" spans="4:66" x14ac:dyDescent="0.25">
      <c r="D6547" s="7"/>
      <c r="E6547" s="10"/>
      <c r="F6547" s="10"/>
      <c r="G6547" s="10"/>
      <c r="H6547" s="10"/>
      <c r="I6547" s="10"/>
      <c r="J6547" s="10"/>
      <c r="K6547" s="11"/>
      <c r="L6547" s="11"/>
      <c r="M6547" s="12"/>
      <c r="N6547" s="12"/>
      <c r="O6547" s="12"/>
      <c r="P6547" s="12"/>
      <c r="Q6547" s="12"/>
      <c r="R6547" s="12"/>
      <c r="S6547" s="12"/>
      <c r="T6547" s="12"/>
      <c r="U6547" s="12"/>
      <c r="V6547" s="12"/>
      <c r="W6547" s="12"/>
      <c r="X6547" s="12"/>
      <c r="Y6547" s="12"/>
      <c r="Z6547" s="12"/>
      <c r="AA6547" s="12"/>
      <c r="AB6547" s="12"/>
      <c r="AC6547" s="12"/>
      <c r="AD6547" s="12"/>
      <c r="AE6547" s="12"/>
      <c r="AF6547" s="12"/>
      <c r="AG6547" s="12"/>
      <c r="AH6547" s="12"/>
      <c r="AI6547" s="12"/>
      <c r="AJ6547" s="12"/>
      <c r="AK6547" s="12"/>
      <c r="AL6547" s="12"/>
      <c r="AM6547" s="12"/>
      <c r="AN6547" s="12"/>
      <c r="AO6547" s="12"/>
      <c r="AP6547" s="12"/>
      <c r="AQ6547" s="12"/>
      <c r="AR6547" s="12"/>
      <c r="AS6547" s="12"/>
      <c r="AT6547" s="12"/>
      <c r="AU6547" s="12"/>
      <c r="AV6547" s="12"/>
      <c r="AW6547" s="12"/>
      <c r="AX6547" s="12"/>
      <c r="AY6547" s="12"/>
      <c r="AZ6547" s="12"/>
      <c r="BA6547" s="12"/>
      <c r="BB6547" s="12"/>
      <c r="BC6547" s="12"/>
      <c r="BD6547" s="12"/>
      <c r="BE6547" s="12"/>
      <c r="BF6547" s="12"/>
      <c r="BG6547" s="12"/>
      <c r="BH6547" s="12"/>
      <c r="BI6547" s="12"/>
      <c r="BJ6547" s="13"/>
      <c r="BK6547" s="13"/>
      <c r="BL6547" s="13"/>
      <c r="BM6547" s="13"/>
      <c r="BN6547" s="13"/>
    </row>
    <row r="6548" spans="4:66" x14ac:dyDescent="0.25">
      <c r="D6548" s="7"/>
      <c r="E6548" s="10"/>
      <c r="F6548" s="10"/>
      <c r="G6548" s="10"/>
      <c r="H6548" s="10"/>
      <c r="I6548" s="10"/>
      <c r="J6548" s="10"/>
      <c r="K6548" s="11"/>
      <c r="L6548" s="11"/>
      <c r="M6548" s="12"/>
      <c r="N6548" s="12"/>
      <c r="O6548" s="12"/>
      <c r="P6548" s="12"/>
      <c r="Q6548" s="12"/>
      <c r="R6548" s="12"/>
      <c r="S6548" s="12"/>
      <c r="T6548" s="12"/>
      <c r="U6548" s="12"/>
      <c r="V6548" s="12"/>
      <c r="W6548" s="12"/>
      <c r="X6548" s="12"/>
      <c r="Y6548" s="12"/>
      <c r="Z6548" s="12"/>
      <c r="AA6548" s="12"/>
      <c r="AB6548" s="12"/>
      <c r="AC6548" s="12"/>
      <c r="AD6548" s="12"/>
      <c r="AE6548" s="12"/>
      <c r="AF6548" s="12"/>
      <c r="AG6548" s="12"/>
      <c r="AH6548" s="12"/>
      <c r="AI6548" s="12"/>
      <c r="AJ6548" s="12"/>
      <c r="AK6548" s="12"/>
      <c r="AL6548" s="12"/>
      <c r="AM6548" s="12"/>
      <c r="AN6548" s="12"/>
      <c r="AO6548" s="12"/>
      <c r="AP6548" s="12"/>
      <c r="AQ6548" s="12"/>
      <c r="AR6548" s="12"/>
      <c r="AS6548" s="12"/>
      <c r="AT6548" s="12"/>
      <c r="AU6548" s="12"/>
      <c r="AV6548" s="12"/>
      <c r="AW6548" s="12"/>
      <c r="AX6548" s="12"/>
      <c r="AY6548" s="12"/>
      <c r="AZ6548" s="12"/>
      <c r="BA6548" s="12"/>
      <c r="BB6548" s="12"/>
      <c r="BC6548" s="12"/>
      <c r="BD6548" s="12"/>
      <c r="BE6548" s="12"/>
      <c r="BF6548" s="12"/>
      <c r="BG6548" s="12"/>
      <c r="BH6548" s="12"/>
      <c r="BI6548" s="12"/>
      <c r="BJ6548" s="13"/>
      <c r="BK6548" s="13"/>
      <c r="BL6548" s="13"/>
      <c r="BM6548" s="13"/>
      <c r="BN6548" s="13"/>
    </row>
    <row r="6549" spans="4:66" x14ac:dyDescent="0.25">
      <c r="D6549" s="7"/>
      <c r="E6549" s="10"/>
      <c r="F6549" s="10"/>
      <c r="G6549" s="10"/>
      <c r="H6549" s="10"/>
      <c r="I6549" s="10"/>
      <c r="J6549" s="10"/>
      <c r="K6549" s="11"/>
      <c r="L6549" s="11"/>
      <c r="M6549" s="12"/>
      <c r="N6549" s="12"/>
      <c r="O6549" s="12"/>
      <c r="P6549" s="12"/>
      <c r="Q6549" s="12"/>
      <c r="R6549" s="12"/>
      <c r="S6549" s="12"/>
      <c r="T6549" s="12"/>
      <c r="U6549" s="12"/>
      <c r="V6549" s="12"/>
      <c r="W6549" s="12"/>
      <c r="X6549" s="12"/>
      <c r="Y6549" s="12"/>
      <c r="Z6549" s="12"/>
      <c r="AA6549" s="12"/>
      <c r="AB6549" s="12"/>
      <c r="AC6549" s="12"/>
      <c r="AD6549" s="12"/>
      <c r="AE6549" s="12"/>
      <c r="AF6549" s="12"/>
      <c r="AG6549" s="12"/>
      <c r="AH6549" s="12"/>
      <c r="AI6549" s="12"/>
      <c r="AJ6549" s="12"/>
      <c r="AK6549" s="12"/>
      <c r="AL6549" s="12"/>
      <c r="AM6549" s="12"/>
      <c r="AN6549" s="12"/>
      <c r="AO6549" s="12"/>
      <c r="AP6549" s="12"/>
      <c r="AQ6549" s="12"/>
      <c r="AR6549" s="12"/>
      <c r="AS6549" s="12"/>
      <c r="AT6549" s="12"/>
      <c r="AU6549" s="12"/>
      <c r="AV6549" s="12"/>
      <c r="AW6549" s="12"/>
      <c r="AX6549" s="12"/>
      <c r="AY6549" s="12"/>
      <c r="AZ6549" s="12"/>
      <c r="BA6549" s="12"/>
      <c r="BB6549" s="12"/>
      <c r="BC6549" s="12"/>
      <c r="BD6549" s="12"/>
      <c r="BE6549" s="12"/>
      <c r="BF6549" s="12"/>
      <c r="BG6549" s="12"/>
      <c r="BH6549" s="12"/>
      <c r="BI6549" s="12"/>
      <c r="BJ6549" s="13"/>
      <c r="BK6549" s="13"/>
      <c r="BL6549" s="13"/>
      <c r="BM6549" s="13"/>
      <c r="BN6549" s="13"/>
    </row>
    <row r="6550" spans="4:66" x14ac:dyDescent="0.25">
      <c r="D6550" s="7"/>
      <c r="E6550" s="10"/>
      <c r="F6550" s="10"/>
      <c r="G6550" s="10"/>
      <c r="H6550" s="10"/>
      <c r="I6550" s="10"/>
      <c r="J6550" s="10"/>
      <c r="K6550" s="11"/>
      <c r="L6550" s="11"/>
      <c r="M6550" s="12"/>
      <c r="N6550" s="12"/>
      <c r="O6550" s="12"/>
      <c r="P6550" s="12"/>
      <c r="Q6550" s="12"/>
      <c r="R6550" s="12"/>
      <c r="S6550" s="12"/>
      <c r="T6550" s="12"/>
      <c r="U6550" s="12"/>
      <c r="V6550" s="12"/>
      <c r="W6550" s="12"/>
      <c r="X6550" s="12"/>
      <c r="Y6550" s="12"/>
      <c r="Z6550" s="12"/>
      <c r="AA6550" s="12"/>
      <c r="AB6550" s="12"/>
      <c r="AC6550" s="12"/>
      <c r="AD6550" s="12"/>
      <c r="AE6550" s="12"/>
      <c r="AF6550" s="12"/>
      <c r="AG6550" s="12"/>
      <c r="AH6550" s="12"/>
      <c r="AI6550" s="12"/>
      <c r="AJ6550" s="12"/>
      <c r="AK6550" s="12"/>
      <c r="AL6550" s="12"/>
      <c r="AM6550" s="12"/>
      <c r="AN6550" s="12"/>
      <c r="AO6550" s="12"/>
      <c r="AP6550" s="12"/>
      <c r="AQ6550" s="12"/>
      <c r="AR6550" s="12"/>
      <c r="AS6550" s="12"/>
      <c r="AT6550" s="12"/>
      <c r="AU6550" s="12"/>
      <c r="AV6550" s="12"/>
      <c r="AW6550" s="12"/>
      <c r="AX6550" s="12"/>
      <c r="AY6550" s="12"/>
      <c r="AZ6550" s="12"/>
      <c r="BA6550" s="12"/>
      <c r="BB6550" s="12"/>
      <c r="BC6550" s="12"/>
      <c r="BD6550" s="12"/>
      <c r="BE6550" s="12"/>
      <c r="BF6550" s="12"/>
      <c r="BG6550" s="12"/>
      <c r="BH6550" s="12"/>
      <c r="BI6550" s="12"/>
      <c r="BJ6550" s="13"/>
      <c r="BK6550" s="13"/>
      <c r="BL6550" s="13"/>
      <c r="BM6550" s="13"/>
      <c r="BN6550" s="13"/>
    </row>
    <row r="6551" spans="4:66" x14ac:dyDescent="0.25">
      <c r="D6551" s="7"/>
      <c r="E6551" s="10"/>
      <c r="F6551" s="10"/>
      <c r="G6551" s="10"/>
      <c r="H6551" s="10"/>
      <c r="I6551" s="10"/>
      <c r="J6551" s="10"/>
      <c r="K6551" s="11"/>
      <c r="L6551" s="11"/>
      <c r="M6551" s="12"/>
      <c r="N6551" s="12"/>
      <c r="O6551" s="12"/>
      <c r="P6551" s="12"/>
      <c r="Q6551" s="12"/>
      <c r="R6551" s="12"/>
      <c r="S6551" s="12"/>
      <c r="T6551" s="12"/>
      <c r="U6551" s="12"/>
      <c r="V6551" s="12"/>
      <c r="W6551" s="12"/>
      <c r="X6551" s="12"/>
      <c r="Y6551" s="12"/>
      <c r="Z6551" s="12"/>
      <c r="AA6551" s="12"/>
      <c r="AB6551" s="12"/>
      <c r="AC6551" s="12"/>
      <c r="AD6551" s="12"/>
      <c r="AE6551" s="12"/>
      <c r="AF6551" s="12"/>
      <c r="AG6551" s="12"/>
      <c r="AH6551" s="12"/>
      <c r="AI6551" s="12"/>
      <c r="AJ6551" s="12"/>
      <c r="AK6551" s="12"/>
      <c r="AL6551" s="12"/>
      <c r="AM6551" s="12"/>
      <c r="AN6551" s="12"/>
      <c r="AO6551" s="12"/>
      <c r="AP6551" s="12"/>
      <c r="AQ6551" s="12"/>
      <c r="AR6551" s="12"/>
      <c r="AS6551" s="12"/>
      <c r="AT6551" s="12"/>
      <c r="AU6551" s="12"/>
      <c r="AV6551" s="12"/>
      <c r="AW6551" s="12"/>
      <c r="AX6551" s="12"/>
      <c r="AY6551" s="12"/>
      <c r="AZ6551" s="12"/>
      <c r="BA6551" s="12"/>
      <c r="BB6551" s="12"/>
      <c r="BC6551" s="12"/>
      <c r="BD6551" s="12"/>
      <c r="BE6551" s="12"/>
      <c r="BF6551" s="12"/>
      <c r="BG6551" s="12"/>
      <c r="BH6551" s="12"/>
      <c r="BI6551" s="12"/>
      <c r="BJ6551" s="13"/>
      <c r="BK6551" s="13"/>
      <c r="BL6551" s="13"/>
      <c r="BM6551" s="13"/>
      <c r="BN6551" s="13"/>
    </row>
    <row r="6552" spans="4:66" x14ac:dyDescent="0.25">
      <c r="D6552" s="7"/>
      <c r="E6552" s="10"/>
      <c r="F6552" s="10"/>
      <c r="G6552" s="10"/>
      <c r="H6552" s="10"/>
      <c r="I6552" s="10"/>
      <c r="J6552" s="10"/>
      <c r="K6552" s="11"/>
      <c r="L6552" s="11"/>
      <c r="M6552" s="12"/>
      <c r="N6552" s="12"/>
      <c r="O6552" s="12"/>
      <c r="P6552" s="12"/>
      <c r="Q6552" s="12"/>
      <c r="R6552" s="12"/>
      <c r="S6552" s="12"/>
      <c r="T6552" s="12"/>
      <c r="U6552" s="12"/>
      <c r="V6552" s="12"/>
      <c r="W6552" s="12"/>
      <c r="X6552" s="12"/>
      <c r="Y6552" s="12"/>
      <c r="Z6552" s="12"/>
      <c r="AA6552" s="12"/>
      <c r="AB6552" s="12"/>
      <c r="AC6552" s="12"/>
      <c r="AD6552" s="12"/>
      <c r="AE6552" s="12"/>
      <c r="AF6552" s="12"/>
      <c r="AG6552" s="12"/>
      <c r="AH6552" s="12"/>
      <c r="AI6552" s="12"/>
      <c r="AJ6552" s="12"/>
      <c r="AK6552" s="12"/>
      <c r="AL6552" s="12"/>
      <c r="AM6552" s="12"/>
      <c r="AN6552" s="12"/>
      <c r="AO6552" s="12"/>
      <c r="AP6552" s="12"/>
      <c r="AQ6552" s="12"/>
      <c r="AR6552" s="12"/>
      <c r="AS6552" s="12"/>
      <c r="AT6552" s="12"/>
      <c r="AU6552" s="12"/>
      <c r="AV6552" s="12"/>
      <c r="AW6552" s="12"/>
      <c r="AX6552" s="12"/>
      <c r="AY6552" s="12"/>
      <c r="AZ6552" s="12"/>
      <c r="BA6552" s="12"/>
      <c r="BB6552" s="12"/>
      <c r="BC6552" s="12"/>
      <c r="BD6552" s="12"/>
      <c r="BE6552" s="12"/>
      <c r="BF6552" s="12"/>
      <c r="BG6552" s="12"/>
      <c r="BH6552" s="12"/>
      <c r="BI6552" s="12"/>
      <c r="BJ6552" s="13"/>
      <c r="BK6552" s="13"/>
      <c r="BL6552" s="13"/>
      <c r="BM6552" s="13"/>
      <c r="BN6552" s="13"/>
    </row>
    <row r="6553" spans="4:66" x14ac:dyDescent="0.25">
      <c r="D6553" s="7"/>
      <c r="E6553" s="10"/>
      <c r="F6553" s="10"/>
      <c r="G6553" s="10"/>
      <c r="H6553" s="10"/>
      <c r="I6553" s="10"/>
      <c r="J6553" s="10"/>
      <c r="K6553" s="11"/>
      <c r="L6553" s="11"/>
      <c r="M6553" s="12"/>
      <c r="N6553" s="12"/>
      <c r="O6553" s="12"/>
      <c r="P6553" s="12"/>
      <c r="Q6553" s="12"/>
      <c r="R6553" s="12"/>
      <c r="S6553" s="12"/>
      <c r="T6553" s="12"/>
      <c r="U6553" s="12"/>
      <c r="V6553" s="12"/>
      <c r="W6553" s="12"/>
      <c r="X6553" s="12"/>
      <c r="Y6553" s="12"/>
      <c r="Z6553" s="12"/>
      <c r="AA6553" s="12"/>
      <c r="AB6553" s="12"/>
      <c r="AC6553" s="12"/>
      <c r="AD6553" s="12"/>
      <c r="AE6553" s="12"/>
      <c r="AF6553" s="12"/>
      <c r="AG6553" s="12"/>
      <c r="AH6553" s="12"/>
      <c r="AI6553" s="12"/>
      <c r="AJ6553" s="12"/>
      <c r="AK6553" s="12"/>
      <c r="AL6553" s="12"/>
      <c r="AM6553" s="12"/>
      <c r="AN6553" s="12"/>
      <c r="AO6553" s="12"/>
      <c r="AP6553" s="12"/>
      <c r="AQ6553" s="12"/>
      <c r="AR6553" s="12"/>
      <c r="AS6553" s="12"/>
      <c r="AT6553" s="12"/>
      <c r="AU6553" s="12"/>
      <c r="AV6553" s="12"/>
      <c r="AW6553" s="12"/>
      <c r="AX6553" s="12"/>
      <c r="AY6553" s="12"/>
      <c r="AZ6553" s="12"/>
      <c r="BA6553" s="12"/>
      <c r="BB6553" s="12"/>
      <c r="BC6553" s="12"/>
      <c r="BD6553" s="12"/>
      <c r="BE6553" s="12"/>
      <c r="BF6553" s="12"/>
      <c r="BG6553" s="12"/>
      <c r="BH6553" s="12"/>
      <c r="BI6553" s="12"/>
      <c r="BJ6553" s="13"/>
      <c r="BK6553" s="13"/>
      <c r="BL6553" s="13"/>
      <c r="BM6553" s="13"/>
      <c r="BN6553" s="13"/>
    </row>
    <row r="6554" spans="4:66" x14ac:dyDescent="0.25">
      <c r="D6554" s="7"/>
      <c r="E6554" s="10"/>
      <c r="F6554" s="10"/>
      <c r="G6554" s="10"/>
      <c r="H6554" s="10"/>
      <c r="I6554" s="10"/>
      <c r="J6554" s="10"/>
      <c r="K6554" s="11"/>
      <c r="L6554" s="11"/>
      <c r="M6554" s="12"/>
      <c r="N6554" s="12"/>
      <c r="O6554" s="12"/>
      <c r="P6554" s="12"/>
      <c r="Q6554" s="12"/>
      <c r="R6554" s="12"/>
      <c r="S6554" s="12"/>
      <c r="T6554" s="12"/>
      <c r="U6554" s="12"/>
      <c r="V6554" s="12"/>
      <c r="W6554" s="12"/>
      <c r="X6554" s="12"/>
      <c r="Y6554" s="12"/>
      <c r="Z6554" s="12"/>
      <c r="AA6554" s="12"/>
      <c r="AB6554" s="12"/>
      <c r="AC6554" s="12"/>
      <c r="AD6554" s="12"/>
      <c r="AE6554" s="12"/>
      <c r="AF6554" s="12"/>
      <c r="AG6554" s="12"/>
      <c r="AH6554" s="12"/>
      <c r="AI6554" s="12"/>
      <c r="AJ6554" s="12"/>
      <c r="AK6554" s="12"/>
      <c r="AL6554" s="12"/>
      <c r="AM6554" s="12"/>
      <c r="AN6554" s="12"/>
      <c r="AO6554" s="12"/>
      <c r="AP6554" s="12"/>
      <c r="AQ6554" s="12"/>
      <c r="AR6554" s="12"/>
      <c r="AS6554" s="12"/>
      <c r="AT6554" s="12"/>
      <c r="AU6554" s="12"/>
      <c r="AV6554" s="12"/>
      <c r="AW6554" s="12"/>
      <c r="AX6554" s="12"/>
      <c r="AY6554" s="12"/>
      <c r="AZ6554" s="12"/>
      <c r="BA6554" s="12"/>
      <c r="BB6554" s="12"/>
      <c r="BC6554" s="12"/>
      <c r="BD6554" s="12"/>
      <c r="BE6554" s="12"/>
      <c r="BF6554" s="12"/>
      <c r="BG6554" s="12"/>
      <c r="BH6554" s="12"/>
      <c r="BI6554" s="12"/>
      <c r="BJ6554" s="13"/>
      <c r="BK6554" s="13"/>
      <c r="BL6554" s="13"/>
      <c r="BM6554" s="13"/>
      <c r="BN6554" s="13"/>
    </row>
    <row r="6555" spans="4:66" x14ac:dyDescent="0.25">
      <c r="D6555" s="7"/>
      <c r="E6555" s="10"/>
      <c r="F6555" s="10"/>
      <c r="G6555" s="10"/>
      <c r="H6555" s="10"/>
      <c r="I6555" s="10"/>
      <c r="J6555" s="10"/>
      <c r="K6555" s="11"/>
      <c r="L6555" s="11"/>
      <c r="M6555" s="12"/>
      <c r="N6555" s="12"/>
      <c r="O6555" s="12"/>
      <c r="P6555" s="12"/>
      <c r="Q6555" s="12"/>
      <c r="R6555" s="12"/>
      <c r="S6555" s="12"/>
      <c r="T6555" s="12"/>
      <c r="U6555" s="12"/>
      <c r="V6555" s="12"/>
      <c r="W6555" s="12"/>
      <c r="X6555" s="12"/>
      <c r="Y6555" s="12"/>
      <c r="Z6555" s="12"/>
      <c r="AA6555" s="12"/>
      <c r="AB6555" s="12"/>
      <c r="AC6555" s="12"/>
      <c r="AD6555" s="12"/>
      <c r="AE6555" s="12"/>
      <c r="AF6555" s="12"/>
      <c r="AG6555" s="12"/>
      <c r="AH6555" s="12"/>
      <c r="AI6555" s="12"/>
      <c r="AJ6555" s="12"/>
      <c r="AK6555" s="12"/>
      <c r="AL6555" s="12"/>
      <c r="AM6555" s="12"/>
      <c r="AN6555" s="12"/>
      <c r="AO6555" s="12"/>
      <c r="AP6555" s="12"/>
      <c r="AQ6555" s="12"/>
      <c r="AR6555" s="12"/>
      <c r="AS6555" s="12"/>
      <c r="AT6555" s="12"/>
      <c r="AU6555" s="12"/>
      <c r="AV6555" s="12"/>
      <c r="AW6555" s="12"/>
      <c r="AX6555" s="12"/>
      <c r="AY6555" s="12"/>
      <c r="AZ6555" s="12"/>
      <c r="BA6555" s="12"/>
      <c r="BB6555" s="12"/>
      <c r="BC6555" s="12"/>
      <c r="BD6555" s="12"/>
      <c r="BE6555" s="12"/>
      <c r="BF6555" s="12"/>
      <c r="BG6555" s="12"/>
      <c r="BH6555" s="12"/>
      <c r="BI6555" s="12"/>
      <c r="BJ6555" s="13"/>
      <c r="BK6555" s="13"/>
      <c r="BL6555" s="13"/>
      <c r="BM6555" s="13"/>
      <c r="BN6555" s="13"/>
    </row>
    <row r="6556" spans="4:66" x14ac:dyDescent="0.25">
      <c r="D6556" s="7"/>
      <c r="E6556" s="10"/>
      <c r="F6556" s="10"/>
      <c r="G6556" s="10"/>
      <c r="H6556" s="10"/>
      <c r="I6556" s="10"/>
      <c r="J6556" s="10"/>
      <c r="K6556" s="11"/>
      <c r="L6556" s="11"/>
      <c r="M6556" s="12"/>
      <c r="N6556" s="12"/>
      <c r="O6556" s="12"/>
      <c r="P6556" s="12"/>
      <c r="Q6556" s="12"/>
      <c r="R6556" s="12"/>
      <c r="S6556" s="12"/>
      <c r="T6556" s="12"/>
      <c r="U6556" s="12"/>
      <c r="V6556" s="12"/>
      <c r="W6556" s="12"/>
      <c r="X6556" s="12"/>
      <c r="Y6556" s="12"/>
      <c r="Z6556" s="12"/>
      <c r="AA6556" s="12"/>
      <c r="AB6556" s="12"/>
      <c r="AC6556" s="12"/>
      <c r="AD6556" s="12"/>
      <c r="AE6556" s="12"/>
      <c r="AF6556" s="12"/>
      <c r="AG6556" s="12"/>
      <c r="AH6556" s="12"/>
      <c r="AI6556" s="12"/>
      <c r="AJ6556" s="12"/>
      <c r="AK6556" s="12"/>
      <c r="AL6556" s="12"/>
      <c r="AM6556" s="12"/>
      <c r="AN6556" s="12"/>
      <c r="AO6556" s="12"/>
      <c r="AP6556" s="12"/>
      <c r="AQ6556" s="12"/>
      <c r="AR6556" s="12"/>
      <c r="AS6556" s="12"/>
      <c r="AT6556" s="12"/>
      <c r="AU6556" s="12"/>
      <c r="AV6556" s="12"/>
      <c r="AW6556" s="12"/>
      <c r="AX6556" s="12"/>
      <c r="AY6556" s="12"/>
      <c r="AZ6556" s="12"/>
      <c r="BA6556" s="12"/>
      <c r="BB6556" s="12"/>
      <c r="BC6556" s="12"/>
      <c r="BD6556" s="12"/>
      <c r="BE6556" s="12"/>
      <c r="BF6556" s="12"/>
      <c r="BG6556" s="12"/>
      <c r="BH6556" s="12"/>
      <c r="BI6556" s="12"/>
      <c r="BJ6556" s="13"/>
      <c r="BK6556" s="13"/>
      <c r="BL6556" s="13"/>
      <c r="BM6556" s="13"/>
      <c r="BN6556" s="13"/>
    </row>
    <row r="6557" spans="4:66" x14ac:dyDescent="0.25">
      <c r="D6557" s="7"/>
      <c r="E6557" s="10"/>
      <c r="F6557" s="10"/>
      <c r="G6557" s="10"/>
      <c r="H6557" s="10"/>
      <c r="I6557" s="10"/>
      <c r="J6557" s="10"/>
      <c r="K6557" s="11"/>
      <c r="L6557" s="11"/>
      <c r="M6557" s="12"/>
      <c r="N6557" s="12"/>
      <c r="O6557" s="12"/>
      <c r="P6557" s="12"/>
      <c r="Q6557" s="12"/>
      <c r="R6557" s="12"/>
      <c r="S6557" s="12"/>
      <c r="T6557" s="12"/>
      <c r="U6557" s="12"/>
      <c r="V6557" s="12"/>
      <c r="W6557" s="12"/>
      <c r="X6557" s="12"/>
      <c r="Y6557" s="12"/>
      <c r="Z6557" s="12"/>
      <c r="AA6557" s="12"/>
      <c r="AB6557" s="12"/>
      <c r="AC6557" s="12"/>
      <c r="AD6557" s="12"/>
      <c r="AE6557" s="12"/>
      <c r="AF6557" s="12"/>
      <c r="AG6557" s="12"/>
      <c r="AH6557" s="12"/>
      <c r="AI6557" s="12"/>
      <c r="AJ6557" s="12"/>
      <c r="AK6557" s="12"/>
      <c r="AL6557" s="12"/>
      <c r="AM6557" s="12"/>
      <c r="AN6557" s="12"/>
      <c r="AO6557" s="12"/>
      <c r="AP6557" s="12"/>
      <c r="AQ6557" s="12"/>
      <c r="AR6557" s="12"/>
      <c r="AS6557" s="12"/>
      <c r="AT6557" s="12"/>
      <c r="AU6557" s="12"/>
      <c r="AV6557" s="12"/>
      <c r="AW6557" s="12"/>
      <c r="AX6557" s="12"/>
      <c r="AY6557" s="12"/>
      <c r="AZ6557" s="12"/>
      <c r="BA6557" s="12"/>
      <c r="BB6557" s="12"/>
      <c r="BC6557" s="12"/>
      <c r="BD6557" s="12"/>
      <c r="BE6557" s="12"/>
      <c r="BF6557" s="12"/>
      <c r="BG6557" s="12"/>
      <c r="BH6557" s="12"/>
      <c r="BI6557" s="12"/>
      <c r="BJ6557" s="13"/>
      <c r="BK6557" s="13"/>
      <c r="BL6557" s="13"/>
      <c r="BM6557" s="13"/>
      <c r="BN6557" s="13"/>
    </row>
    <row r="6558" spans="4:66" x14ac:dyDescent="0.25">
      <c r="D6558" s="7"/>
      <c r="E6558" s="10"/>
      <c r="F6558" s="10"/>
      <c r="G6558" s="10"/>
      <c r="H6558" s="10"/>
      <c r="I6558" s="10"/>
      <c r="J6558" s="10"/>
      <c r="K6558" s="11"/>
      <c r="L6558" s="11"/>
      <c r="M6558" s="12"/>
      <c r="N6558" s="12"/>
      <c r="O6558" s="12"/>
      <c r="P6558" s="12"/>
      <c r="Q6558" s="12"/>
      <c r="R6558" s="12"/>
      <c r="S6558" s="12"/>
      <c r="T6558" s="12"/>
      <c r="U6558" s="12"/>
      <c r="V6558" s="12"/>
      <c r="W6558" s="12"/>
      <c r="X6558" s="12"/>
      <c r="Y6558" s="12"/>
      <c r="Z6558" s="12"/>
      <c r="AA6558" s="12"/>
      <c r="AB6558" s="12"/>
      <c r="AC6558" s="12"/>
      <c r="AD6558" s="12"/>
      <c r="AE6558" s="12"/>
      <c r="AF6558" s="12"/>
      <c r="AG6558" s="12"/>
      <c r="AH6558" s="12"/>
      <c r="AI6558" s="12"/>
      <c r="AJ6558" s="12"/>
      <c r="AK6558" s="12"/>
      <c r="AL6558" s="12"/>
      <c r="AM6558" s="12"/>
      <c r="AN6558" s="12"/>
      <c r="AO6558" s="12"/>
      <c r="AP6558" s="12"/>
      <c r="AQ6558" s="12"/>
      <c r="AR6558" s="12"/>
      <c r="AS6558" s="12"/>
      <c r="AT6558" s="12"/>
      <c r="AU6558" s="12"/>
      <c r="AV6558" s="12"/>
      <c r="AW6558" s="12"/>
      <c r="AX6558" s="12"/>
      <c r="AY6558" s="12"/>
      <c r="AZ6558" s="12"/>
      <c r="BA6558" s="12"/>
      <c r="BB6558" s="12"/>
      <c r="BC6558" s="12"/>
      <c r="BD6558" s="12"/>
      <c r="BE6558" s="12"/>
      <c r="BF6558" s="12"/>
      <c r="BG6558" s="12"/>
      <c r="BH6558" s="12"/>
      <c r="BI6558" s="12"/>
      <c r="BJ6558" s="13"/>
      <c r="BK6558" s="13"/>
      <c r="BL6558" s="13"/>
      <c r="BM6558" s="13"/>
      <c r="BN6558" s="13"/>
    </row>
    <row r="6559" spans="4:66" x14ac:dyDescent="0.25">
      <c r="D6559" s="7"/>
      <c r="E6559" s="10"/>
      <c r="F6559" s="10"/>
      <c r="G6559" s="10"/>
      <c r="H6559" s="10"/>
      <c r="I6559" s="10"/>
      <c r="J6559" s="10"/>
      <c r="K6559" s="11"/>
      <c r="L6559" s="11"/>
      <c r="M6559" s="12"/>
      <c r="N6559" s="12"/>
      <c r="O6559" s="12"/>
      <c r="P6559" s="12"/>
      <c r="Q6559" s="12"/>
      <c r="R6559" s="12"/>
      <c r="S6559" s="12"/>
      <c r="T6559" s="12"/>
      <c r="U6559" s="12"/>
      <c r="V6559" s="12"/>
      <c r="W6559" s="12"/>
      <c r="X6559" s="12"/>
      <c r="Y6559" s="12"/>
      <c r="Z6559" s="12"/>
      <c r="AA6559" s="12"/>
      <c r="AB6559" s="12"/>
      <c r="AC6559" s="12"/>
      <c r="AD6559" s="12"/>
      <c r="AE6559" s="12"/>
      <c r="AF6559" s="12"/>
      <c r="AG6559" s="12"/>
      <c r="AH6559" s="12"/>
      <c r="AI6559" s="12"/>
      <c r="AJ6559" s="12"/>
      <c r="AK6559" s="12"/>
      <c r="AL6559" s="12"/>
      <c r="AM6559" s="12"/>
      <c r="AN6559" s="12"/>
      <c r="AO6559" s="12"/>
      <c r="AP6559" s="12"/>
      <c r="AQ6559" s="12"/>
      <c r="AR6559" s="12"/>
      <c r="AS6559" s="12"/>
      <c r="AT6559" s="12"/>
      <c r="AU6559" s="12"/>
      <c r="AV6559" s="12"/>
      <c r="AW6559" s="12"/>
      <c r="AX6559" s="12"/>
      <c r="AY6559" s="12"/>
      <c r="AZ6559" s="12"/>
      <c r="BA6559" s="12"/>
      <c r="BB6559" s="12"/>
      <c r="BC6559" s="12"/>
      <c r="BD6559" s="12"/>
      <c r="BE6559" s="12"/>
      <c r="BF6559" s="12"/>
      <c r="BG6559" s="12"/>
      <c r="BH6559" s="12"/>
      <c r="BI6559" s="12"/>
      <c r="BJ6559" s="13"/>
      <c r="BK6559" s="13"/>
      <c r="BL6559" s="13"/>
      <c r="BM6559" s="13"/>
      <c r="BN6559" s="13"/>
    </row>
    <row r="6560" spans="4:66" x14ac:dyDescent="0.25">
      <c r="D6560" s="7"/>
      <c r="E6560" s="10"/>
      <c r="F6560" s="10"/>
      <c r="G6560" s="10"/>
      <c r="H6560" s="10"/>
      <c r="I6560" s="10"/>
      <c r="J6560" s="10"/>
      <c r="K6560" s="11"/>
      <c r="L6560" s="11"/>
      <c r="M6560" s="12"/>
      <c r="N6560" s="12"/>
      <c r="O6560" s="12"/>
      <c r="P6560" s="12"/>
      <c r="Q6560" s="12"/>
      <c r="R6560" s="12"/>
      <c r="S6560" s="12"/>
      <c r="T6560" s="12"/>
      <c r="U6560" s="12"/>
      <c r="V6560" s="12"/>
      <c r="W6560" s="12"/>
      <c r="X6560" s="12"/>
      <c r="Y6560" s="12"/>
      <c r="Z6560" s="12"/>
      <c r="AA6560" s="12"/>
      <c r="AB6560" s="12"/>
      <c r="AC6560" s="12"/>
      <c r="AD6560" s="12"/>
      <c r="AE6560" s="12"/>
      <c r="AF6560" s="12"/>
      <c r="AG6560" s="12"/>
      <c r="AH6560" s="12"/>
      <c r="AI6560" s="12"/>
      <c r="AJ6560" s="12"/>
      <c r="AK6560" s="12"/>
      <c r="AL6560" s="12"/>
      <c r="AM6560" s="12"/>
      <c r="AN6560" s="12"/>
      <c r="AO6560" s="12"/>
      <c r="AP6560" s="12"/>
      <c r="AQ6560" s="12"/>
      <c r="AR6560" s="12"/>
      <c r="AS6560" s="12"/>
      <c r="AT6560" s="12"/>
      <c r="AU6560" s="12"/>
      <c r="AV6560" s="12"/>
      <c r="AW6560" s="12"/>
      <c r="AX6560" s="12"/>
      <c r="AY6560" s="12"/>
      <c r="AZ6560" s="12"/>
      <c r="BA6560" s="12"/>
      <c r="BB6560" s="12"/>
      <c r="BC6560" s="12"/>
      <c r="BD6560" s="12"/>
      <c r="BE6560" s="12"/>
      <c r="BF6560" s="12"/>
      <c r="BG6560" s="12"/>
      <c r="BH6560" s="12"/>
      <c r="BI6560" s="12"/>
      <c r="BJ6560" s="13"/>
      <c r="BK6560" s="13"/>
      <c r="BL6560" s="13"/>
      <c r="BM6560" s="13"/>
      <c r="BN6560" s="13"/>
    </row>
    <row r="6561" spans="4:66" x14ac:dyDescent="0.25">
      <c r="D6561" s="7"/>
      <c r="E6561" s="10"/>
      <c r="F6561" s="10"/>
      <c r="G6561" s="10"/>
      <c r="H6561" s="10"/>
      <c r="I6561" s="10"/>
      <c r="J6561" s="10"/>
      <c r="K6561" s="11"/>
      <c r="L6561" s="11"/>
      <c r="M6561" s="12"/>
      <c r="N6561" s="12"/>
      <c r="O6561" s="12"/>
      <c r="P6561" s="12"/>
      <c r="Q6561" s="12"/>
      <c r="R6561" s="12"/>
      <c r="S6561" s="12"/>
      <c r="T6561" s="12"/>
      <c r="U6561" s="12"/>
      <c r="V6561" s="12"/>
      <c r="W6561" s="12"/>
      <c r="X6561" s="12"/>
      <c r="Y6561" s="12"/>
      <c r="Z6561" s="12"/>
      <c r="AA6561" s="12"/>
      <c r="AB6561" s="12"/>
      <c r="AC6561" s="12"/>
      <c r="AD6561" s="12"/>
      <c r="AE6561" s="12"/>
      <c r="AF6561" s="12"/>
      <c r="AG6561" s="12"/>
      <c r="AH6561" s="12"/>
      <c r="AI6561" s="12"/>
      <c r="AJ6561" s="12"/>
      <c r="AK6561" s="12"/>
      <c r="AL6561" s="12"/>
      <c r="AM6561" s="12"/>
      <c r="AN6561" s="12"/>
      <c r="AO6561" s="12"/>
      <c r="AP6561" s="12"/>
      <c r="AQ6561" s="12"/>
      <c r="AR6561" s="12"/>
      <c r="AS6561" s="12"/>
      <c r="AT6561" s="12"/>
      <c r="AU6561" s="12"/>
      <c r="AV6561" s="12"/>
      <c r="AW6561" s="12"/>
      <c r="AX6561" s="12"/>
      <c r="AY6561" s="12"/>
      <c r="AZ6561" s="12"/>
      <c r="BA6561" s="12"/>
      <c r="BB6561" s="12"/>
      <c r="BC6561" s="12"/>
      <c r="BD6561" s="12"/>
      <c r="BE6561" s="12"/>
      <c r="BF6561" s="12"/>
      <c r="BG6561" s="12"/>
      <c r="BH6561" s="12"/>
      <c r="BI6561" s="12"/>
      <c r="BJ6561" s="13"/>
      <c r="BK6561" s="13"/>
      <c r="BL6561" s="13"/>
      <c r="BM6561" s="13"/>
      <c r="BN6561" s="13"/>
    </row>
    <row r="6562" spans="4:66" x14ac:dyDescent="0.25">
      <c r="D6562" s="7"/>
      <c r="E6562" s="10"/>
      <c r="F6562" s="10"/>
      <c r="G6562" s="10"/>
      <c r="H6562" s="10"/>
      <c r="I6562" s="10"/>
      <c r="J6562" s="10"/>
      <c r="K6562" s="11"/>
      <c r="L6562" s="11"/>
      <c r="M6562" s="12"/>
      <c r="N6562" s="12"/>
      <c r="O6562" s="12"/>
      <c r="P6562" s="12"/>
      <c r="Q6562" s="12"/>
      <c r="R6562" s="12"/>
      <c r="S6562" s="12"/>
      <c r="T6562" s="12"/>
      <c r="U6562" s="12"/>
      <c r="V6562" s="12"/>
      <c r="W6562" s="12"/>
      <c r="X6562" s="12"/>
      <c r="Y6562" s="12"/>
      <c r="Z6562" s="12"/>
      <c r="AA6562" s="12"/>
      <c r="AB6562" s="12"/>
      <c r="AC6562" s="12"/>
      <c r="AD6562" s="12"/>
      <c r="AE6562" s="12"/>
      <c r="AF6562" s="12"/>
      <c r="AG6562" s="12"/>
      <c r="AH6562" s="12"/>
      <c r="AI6562" s="12"/>
      <c r="AJ6562" s="12"/>
      <c r="AK6562" s="12"/>
      <c r="AL6562" s="12"/>
      <c r="AM6562" s="12"/>
      <c r="AN6562" s="12"/>
      <c r="AO6562" s="12"/>
      <c r="AP6562" s="12"/>
      <c r="AQ6562" s="12"/>
      <c r="AR6562" s="12"/>
      <c r="AS6562" s="12"/>
      <c r="AT6562" s="12"/>
      <c r="AU6562" s="12"/>
      <c r="AV6562" s="12"/>
      <c r="AW6562" s="12"/>
      <c r="AX6562" s="12"/>
      <c r="AY6562" s="12"/>
      <c r="AZ6562" s="12"/>
      <c r="BA6562" s="12"/>
      <c r="BB6562" s="12"/>
      <c r="BC6562" s="12"/>
      <c r="BD6562" s="12"/>
      <c r="BE6562" s="12"/>
      <c r="BF6562" s="12"/>
      <c r="BG6562" s="12"/>
      <c r="BH6562" s="12"/>
      <c r="BI6562" s="12"/>
      <c r="BJ6562" s="13"/>
      <c r="BK6562" s="13"/>
      <c r="BL6562" s="13"/>
      <c r="BM6562" s="13"/>
      <c r="BN6562" s="13"/>
    </row>
    <row r="6563" spans="4:66" x14ac:dyDescent="0.25">
      <c r="D6563" s="7"/>
      <c r="E6563" s="10"/>
      <c r="F6563" s="10"/>
      <c r="G6563" s="10"/>
      <c r="H6563" s="10"/>
      <c r="I6563" s="10"/>
      <c r="J6563" s="10"/>
      <c r="K6563" s="11"/>
      <c r="L6563" s="11"/>
      <c r="M6563" s="12"/>
      <c r="N6563" s="12"/>
      <c r="O6563" s="12"/>
      <c r="P6563" s="12"/>
      <c r="Q6563" s="12"/>
      <c r="R6563" s="12"/>
      <c r="S6563" s="12"/>
      <c r="T6563" s="12"/>
      <c r="U6563" s="12"/>
      <c r="V6563" s="12"/>
      <c r="W6563" s="12"/>
      <c r="X6563" s="12"/>
      <c r="Y6563" s="12"/>
      <c r="Z6563" s="12"/>
      <c r="AA6563" s="12"/>
      <c r="AB6563" s="12"/>
      <c r="AC6563" s="12"/>
      <c r="AD6563" s="12"/>
      <c r="AE6563" s="12"/>
      <c r="AF6563" s="12"/>
      <c r="AG6563" s="12"/>
      <c r="AH6563" s="12"/>
      <c r="AI6563" s="12"/>
      <c r="AJ6563" s="12"/>
      <c r="AK6563" s="12"/>
      <c r="AL6563" s="12"/>
      <c r="AM6563" s="12"/>
      <c r="AN6563" s="12"/>
      <c r="AO6563" s="12"/>
      <c r="AP6563" s="12"/>
      <c r="AQ6563" s="12"/>
      <c r="AR6563" s="12"/>
      <c r="AS6563" s="12"/>
      <c r="AT6563" s="12"/>
      <c r="AU6563" s="12"/>
      <c r="AV6563" s="12"/>
      <c r="AW6563" s="12"/>
      <c r="AX6563" s="12"/>
      <c r="AY6563" s="12"/>
      <c r="AZ6563" s="12"/>
      <c r="BA6563" s="12"/>
      <c r="BB6563" s="12"/>
      <c r="BC6563" s="12"/>
      <c r="BD6563" s="12"/>
      <c r="BE6563" s="12"/>
      <c r="BF6563" s="12"/>
      <c r="BG6563" s="12"/>
      <c r="BH6563" s="12"/>
      <c r="BI6563" s="12"/>
      <c r="BJ6563" s="13"/>
      <c r="BK6563" s="13"/>
      <c r="BL6563" s="13"/>
      <c r="BM6563" s="13"/>
      <c r="BN6563" s="13"/>
    </row>
    <row r="6564" spans="4:66" x14ac:dyDescent="0.25">
      <c r="D6564" s="7"/>
      <c r="E6564" s="10"/>
      <c r="F6564" s="10"/>
      <c r="G6564" s="10"/>
      <c r="H6564" s="10"/>
      <c r="I6564" s="10"/>
      <c r="J6564" s="10"/>
      <c r="K6564" s="11"/>
      <c r="L6564" s="11"/>
      <c r="M6564" s="12"/>
      <c r="N6564" s="12"/>
      <c r="O6564" s="12"/>
      <c r="P6564" s="12"/>
      <c r="Q6564" s="12"/>
      <c r="R6564" s="12"/>
      <c r="S6564" s="12"/>
      <c r="T6564" s="12"/>
      <c r="U6564" s="12"/>
      <c r="V6564" s="12"/>
      <c r="W6564" s="12"/>
      <c r="X6564" s="12"/>
      <c r="Y6564" s="12"/>
      <c r="Z6564" s="12"/>
      <c r="AA6564" s="12"/>
      <c r="AB6564" s="12"/>
      <c r="AC6564" s="12"/>
      <c r="AD6564" s="12"/>
      <c r="AE6564" s="12"/>
      <c r="AF6564" s="12"/>
      <c r="AG6564" s="12"/>
      <c r="AH6564" s="12"/>
      <c r="AI6564" s="12"/>
      <c r="AJ6564" s="12"/>
      <c r="AK6564" s="12"/>
      <c r="AL6564" s="12"/>
      <c r="AM6564" s="12"/>
      <c r="AN6564" s="12"/>
      <c r="AO6564" s="12"/>
      <c r="AP6564" s="12"/>
      <c r="AQ6564" s="12"/>
      <c r="AR6564" s="12"/>
      <c r="AS6564" s="12"/>
      <c r="AT6564" s="12"/>
      <c r="AU6564" s="12"/>
      <c r="AV6564" s="12"/>
      <c r="AW6564" s="12"/>
      <c r="AX6564" s="12"/>
      <c r="AY6564" s="12"/>
      <c r="AZ6564" s="12"/>
      <c r="BA6564" s="12"/>
      <c r="BB6564" s="12"/>
      <c r="BC6564" s="12"/>
      <c r="BD6564" s="12"/>
      <c r="BE6564" s="12"/>
      <c r="BF6564" s="12"/>
      <c r="BG6564" s="12"/>
      <c r="BH6564" s="12"/>
      <c r="BI6564" s="12"/>
      <c r="BJ6564" s="13"/>
      <c r="BK6564" s="13"/>
      <c r="BL6564" s="13"/>
      <c r="BM6564" s="13"/>
      <c r="BN6564" s="13"/>
    </row>
    <row r="6565" spans="4:66" x14ac:dyDescent="0.25">
      <c r="D6565" s="7"/>
      <c r="E6565" s="10"/>
      <c r="F6565" s="10"/>
      <c r="G6565" s="10"/>
      <c r="H6565" s="10"/>
      <c r="I6565" s="10"/>
      <c r="J6565" s="10"/>
      <c r="K6565" s="11"/>
      <c r="L6565" s="11"/>
      <c r="M6565" s="12"/>
      <c r="N6565" s="12"/>
      <c r="O6565" s="12"/>
      <c r="P6565" s="12"/>
      <c r="Q6565" s="12"/>
      <c r="R6565" s="12"/>
      <c r="S6565" s="12"/>
      <c r="T6565" s="12"/>
      <c r="U6565" s="12"/>
      <c r="V6565" s="12"/>
      <c r="W6565" s="12"/>
      <c r="X6565" s="12"/>
      <c r="Y6565" s="12"/>
      <c r="Z6565" s="12"/>
      <c r="AA6565" s="12"/>
      <c r="AB6565" s="12"/>
      <c r="AC6565" s="12"/>
      <c r="AD6565" s="12"/>
      <c r="AE6565" s="12"/>
      <c r="AF6565" s="12"/>
      <c r="AG6565" s="12"/>
      <c r="AH6565" s="12"/>
      <c r="AI6565" s="12"/>
      <c r="AJ6565" s="12"/>
      <c r="AK6565" s="12"/>
      <c r="AL6565" s="12"/>
      <c r="AM6565" s="12"/>
      <c r="AN6565" s="12"/>
      <c r="AO6565" s="12"/>
      <c r="AP6565" s="12"/>
      <c r="AQ6565" s="12"/>
      <c r="AR6565" s="12"/>
      <c r="AS6565" s="12"/>
      <c r="AT6565" s="12"/>
      <c r="AU6565" s="12"/>
      <c r="AV6565" s="12"/>
      <c r="AW6565" s="12"/>
      <c r="AX6565" s="12"/>
      <c r="AY6565" s="12"/>
      <c r="AZ6565" s="12"/>
      <c r="BA6565" s="12"/>
      <c r="BB6565" s="12"/>
      <c r="BC6565" s="12"/>
      <c r="BD6565" s="12"/>
      <c r="BE6565" s="12"/>
      <c r="BF6565" s="12"/>
      <c r="BG6565" s="12"/>
      <c r="BH6565" s="12"/>
      <c r="BI6565" s="12"/>
      <c r="BJ6565" s="13"/>
      <c r="BK6565" s="13"/>
      <c r="BL6565" s="13"/>
      <c r="BM6565" s="13"/>
      <c r="BN6565" s="13"/>
    </row>
    <row r="6566" spans="4:66" x14ac:dyDescent="0.25">
      <c r="D6566" s="7"/>
      <c r="E6566" s="10"/>
      <c r="F6566" s="10"/>
      <c r="G6566" s="10"/>
      <c r="H6566" s="10"/>
      <c r="I6566" s="10"/>
      <c r="J6566" s="10"/>
      <c r="K6566" s="11"/>
      <c r="L6566" s="11"/>
      <c r="M6566" s="12"/>
      <c r="N6566" s="12"/>
      <c r="O6566" s="12"/>
      <c r="P6566" s="12"/>
      <c r="Q6566" s="12"/>
      <c r="R6566" s="12"/>
      <c r="S6566" s="12"/>
      <c r="T6566" s="12"/>
      <c r="U6566" s="12"/>
      <c r="V6566" s="12"/>
      <c r="W6566" s="12"/>
      <c r="X6566" s="12"/>
      <c r="Y6566" s="12"/>
      <c r="Z6566" s="12"/>
      <c r="AA6566" s="12"/>
      <c r="AB6566" s="12"/>
      <c r="AC6566" s="12"/>
      <c r="AD6566" s="12"/>
      <c r="AE6566" s="12"/>
      <c r="AF6566" s="12"/>
      <c r="AG6566" s="12"/>
      <c r="AH6566" s="12"/>
      <c r="AI6566" s="12"/>
      <c r="AJ6566" s="12"/>
      <c r="AK6566" s="12"/>
      <c r="AL6566" s="12"/>
      <c r="AM6566" s="12"/>
      <c r="AN6566" s="12"/>
      <c r="AO6566" s="12"/>
      <c r="AP6566" s="12"/>
      <c r="AQ6566" s="12"/>
      <c r="AR6566" s="12"/>
      <c r="AS6566" s="12"/>
      <c r="AT6566" s="12"/>
      <c r="AU6566" s="12"/>
      <c r="AV6566" s="12"/>
      <c r="AW6566" s="12"/>
      <c r="AX6566" s="12"/>
      <c r="AY6566" s="12"/>
      <c r="AZ6566" s="12"/>
      <c r="BA6566" s="12"/>
      <c r="BB6566" s="12"/>
      <c r="BC6566" s="12"/>
      <c r="BD6566" s="12"/>
      <c r="BE6566" s="12"/>
      <c r="BF6566" s="12"/>
      <c r="BG6566" s="12"/>
      <c r="BH6566" s="12"/>
      <c r="BI6566" s="12"/>
      <c r="BJ6566" s="13"/>
      <c r="BK6566" s="13"/>
      <c r="BL6566" s="13"/>
      <c r="BM6566" s="13"/>
      <c r="BN6566" s="13"/>
    </row>
    <row r="6567" spans="4:66" x14ac:dyDescent="0.25">
      <c r="D6567" s="7"/>
      <c r="E6567" s="10"/>
      <c r="F6567" s="10"/>
      <c r="G6567" s="10"/>
      <c r="H6567" s="10"/>
      <c r="I6567" s="10"/>
      <c r="J6567" s="10"/>
      <c r="K6567" s="11"/>
      <c r="L6567" s="11"/>
      <c r="M6567" s="12"/>
      <c r="N6567" s="12"/>
      <c r="O6567" s="12"/>
      <c r="P6567" s="12"/>
      <c r="Q6567" s="12"/>
      <c r="R6567" s="12"/>
      <c r="S6567" s="12"/>
      <c r="T6567" s="12"/>
      <c r="U6567" s="12"/>
      <c r="V6567" s="12"/>
      <c r="W6567" s="12"/>
      <c r="X6567" s="12"/>
      <c r="Y6567" s="12"/>
      <c r="Z6567" s="12"/>
      <c r="AA6567" s="12"/>
      <c r="AB6567" s="12"/>
      <c r="AC6567" s="12"/>
      <c r="AD6567" s="12"/>
      <c r="AE6567" s="12"/>
      <c r="AF6567" s="12"/>
      <c r="AG6567" s="12"/>
      <c r="AH6567" s="12"/>
      <c r="AI6567" s="12"/>
      <c r="AJ6567" s="12"/>
      <c r="AK6567" s="12"/>
      <c r="AL6567" s="12"/>
      <c r="AM6567" s="12"/>
      <c r="AN6567" s="12"/>
      <c r="AO6567" s="12"/>
      <c r="AP6567" s="12"/>
      <c r="AQ6567" s="12"/>
      <c r="AR6567" s="12"/>
      <c r="AS6567" s="12"/>
      <c r="AT6567" s="12"/>
      <c r="AU6567" s="12"/>
      <c r="AV6567" s="12"/>
      <c r="AW6567" s="12"/>
      <c r="AX6567" s="12"/>
      <c r="AY6567" s="12"/>
      <c r="AZ6567" s="12"/>
      <c r="BA6567" s="12"/>
      <c r="BB6567" s="12"/>
      <c r="BC6567" s="12"/>
      <c r="BD6567" s="12"/>
      <c r="BE6567" s="12"/>
      <c r="BF6567" s="12"/>
      <c r="BG6567" s="12"/>
      <c r="BH6567" s="12"/>
      <c r="BI6567" s="12"/>
      <c r="BJ6567" s="13"/>
      <c r="BK6567" s="13"/>
      <c r="BL6567" s="13"/>
      <c r="BM6567" s="13"/>
      <c r="BN6567" s="13"/>
    </row>
    <row r="6568" spans="4:66" x14ac:dyDescent="0.25">
      <c r="D6568" s="7"/>
      <c r="E6568" s="10"/>
      <c r="F6568" s="10"/>
      <c r="G6568" s="10"/>
      <c r="H6568" s="10"/>
      <c r="I6568" s="10"/>
      <c r="J6568" s="10"/>
      <c r="K6568" s="11"/>
      <c r="L6568" s="11"/>
      <c r="M6568" s="12"/>
      <c r="N6568" s="12"/>
      <c r="O6568" s="12"/>
      <c r="P6568" s="12"/>
      <c r="Q6568" s="12"/>
      <c r="R6568" s="12"/>
      <c r="S6568" s="12"/>
      <c r="T6568" s="12"/>
      <c r="U6568" s="12"/>
      <c r="V6568" s="12"/>
      <c r="W6568" s="12"/>
      <c r="X6568" s="12"/>
      <c r="Y6568" s="12"/>
      <c r="Z6568" s="12"/>
      <c r="AA6568" s="12"/>
      <c r="AB6568" s="12"/>
      <c r="AC6568" s="12"/>
      <c r="AD6568" s="12"/>
      <c r="AE6568" s="12"/>
      <c r="AF6568" s="12"/>
      <c r="AG6568" s="12"/>
      <c r="AH6568" s="12"/>
      <c r="AI6568" s="12"/>
      <c r="AJ6568" s="12"/>
      <c r="AK6568" s="12"/>
      <c r="AL6568" s="12"/>
      <c r="AM6568" s="12"/>
      <c r="AN6568" s="12"/>
      <c r="AO6568" s="12"/>
      <c r="AP6568" s="12"/>
      <c r="AQ6568" s="12"/>
      <c r="AR6568" s="12"/>
      <c r="AS6568" s="12"/>
      <c r="AT6568" s="12"/>
      <c r="AU6568" s="12"/>
      <c r="AV6568" s="12"/>
      <c r="AW6568" s="12"/>
      <c r="AX6568" s="12"/>
      <c r="AY6568" s="12"/>
      <c r="AZ6568" s="12"/>
      <c r="BA6568" s="12"/>
      <c r="BB6568" s="12"/>
      <c r="BC6568" s="12"/>
      <c r="BD6568" s="12"/>
      <c r="BE6568" s="12"/>
      <c r="BF6568" s="12"/>
      <c r="BG6568" s="12"/>
      <c r="BH6568" s="12"/>
      <c r="BI6568" s="12"/>
      <c r="BJ6568" s="13"/>
      <c r="BK6568" s="13"/>
      <c r="BL6568" s="13"/>
      <c r="BM6568" s="13"/>
      <c r="BN6568" s="13"/>
    </row>
    <row r="6569" spans="4:66" x14ac:dyDescent="0.25">
      <c r="D6569" s="7"/>
      <c r="E6569" s="10"/>
      <c r="F6569" s="10"/>
      <c r="G6569" s="10"/>
      <c r="H6569" s="10"/>
      <c r="I6569" s="10"/>
      <c r="J6569" s="10"/>
      <c r="K6569" s="11"/>
      <c r="L6569" s="11"/>
      <c r="M6569" s="12"/>
      <c r="N6569" s="12"/>
      <c r="O6569" s="12"/>
      <c r="P6569" s="12"/>
      <c r="Q6569" s="12"/>
      <c r="R6569" s="12"/>
      <c r="S6569" s="12"/>
      <c r="T6569" s="12"/>
      <c r="U6569" s="12"/>
      <c r="V6569" s="12"/>
      <c r="W6569" s="12"/>
      <c r="X6569" s="12"/>
      <c r="Y6569" s="12"/>
      <c r="Z6569" s="12"/>
      <c r="AA6569" s="12"/>
      <c r="AB6569" s="12"/>
      <c r="AC6569" s="12"/>
      <c r="AD6569" s="12"/>
      <c r="AE6569" s="12"/>
      <c r="AF6569" s="12"/>
      <c r="AG6569" s="12"/>
      <c r="AH6569" s="12"/>
      <c r="AI6569" s="12"/>
      <c r="AJ6569" s="12"/>
      <c r="AK6569" s="12"/>
      <c r="AL6569" s="12"/>
      <c r="AM6569" s="12"/>
      <c r="AN6569" s="12"/>
      <c r="AO6569" s="12"/>
      <c r="AP6569" s="12"/>
      <c r="AQ6569" s="12"/>
      <c r="AR6569" s="12"/>
      <c r="AS6569" s="12"/>
      <c r="AT6569" s="12"/>
      <c r="AU6569" s="12"/>
      <c r="AV6569" s="12"/>
      <c r="AW6569" s="12"/>
      <c r="AX6569" s="12"/>
      <c r="AY6569" s="12"/>
      <c r="AZ6569" s="12"/>
      <c r="BA6569" s="12"/>
      <c r="BB6569" s="12"/>
      <c r="BC6569" s="12"/>
      <c r="BD6569" s="12"/>
      <c r="BE6569" s="12"/>
      <c r="BF6569" s="12"/>
      <c r="BG6569" s="12"/>
      <c r="BH6569" s="12"/>
      <c r="BI6569" s="12"/>
      <c r="BJ6569" s="13"/>
      <c r="BK6569" s="13"/>
      <c r="BL6569" s="13"/>
      <c r="BM6569" s="13"/>
      <c r="BN6569" s="13"/>
    </row>
    <row r="6570" spans="4:66" x14ac:dyDescent="0.25">
      <c r="D6570" s="7"/>
      <c r="E6570" s="10"/>
      <c r="F6570" s="10"/>
      <c r="G6570" s="10"/>
      <c r="H6570" s="10"/>
      <c r="I6570" s="10"/>
      <c r="J6570" s="10"/>
      <c r="K6570" s="11"/>
      <c r="L6570" s="11"/>
      <c r="M6570" s="12"/>
      <c r="N6570" s="12"/>
      <c r="O6570" s="12"/>
      <c r="P6570" s="12"/>
      <c r="Q6570" s="12"/>
      <c r="R6570" s="12"/>
      <c r="S6570" s="12"/>
      <c r="T6570" s="12"/>
      <c r="U6570" s="12"/>
      <c r="V6570" s="12"/>
      <c r="W6570" s="12"/>
      <c r="X6570" s="12"/>
      <c r="Y6570" s="12"/>
      <c r="Z6570" s="12"/>
      <c r="AA6570" s="12"/>
      <c r="AB6570" s="12"/>
      <c r="AC6570" s="12"/>
      <c r="AD6570" s="12"/>
      <c r="AE6570" s="12"/>
      <c r="AF6570" s="12"/>
      <c r="AG6570" s="12"/>
      <c r="AH6570" s="12"/>
      <c r="AI6570" s="12"/>
      <c r="AJ6570" s="12"/>
      <c r="AK6570" s="12"/>
      <c r="AL6570" s="12"/>
      <c r="AM6570" s="12"/>
      <c r="AN6570" s="12"/>
      <c r="AO6570" s="12"/>
      <c r="AP6570" s="12"/>
      <c r="AQ6570" s="12"/>
      <c r="AR6570" s="12"/>
      <c r="AS6570" s="12"/>
      <c r="AT6570" s="12"/>
      <c r="AU6570" s="12"/>
      <c r="AV6570" s="12"/>
      <c r="AW6570" s="12"/>
      <c r="AX6570" s="12"/>
      <c r="AY6570" s="12"/>
      <c r="AZ6570" s="12"/>
      <c r="BA6570" s="12"/>
      <c r="BB6570" s="12"/>
      <c r="BC6570" s="12"/>
      <c r="BD6570" s="12"/>
      <c r="BE6570" s="12"/>
      <c r="BF6570" s="12"/>
      <c r="BG6570" s="12"/>
      <c r="BH6570" s="12"/>
      <c r="BI6570" s="12"/>
      <c r="BJ6570" s="13"/>
      <c r="BK6570" s="13"/>
      <c r="BL6570" s="13"/>
      <c r="BM6570" s="13"/>
      <c r="BN6570" s="13"/>
    </row>
    <row r="6571" spans="4:66" x14ac:dyDescent="0.25">
      <c r="D6571" s="7"/>
      <c r="E6571" s="10"/>
      <c r="F6571" s="10"/>
      <c r="G6571" s="10"/>
      <c r="H6571" s="10"/>
      <c r="I6571" s="10"/>
      <c r="J6571" s="10"/>
      <c r="K6571" s="11"/>
      <c r="L6571" s="11"/>
      <c r="M6571" s="12"/>
      <c r="N6571" s="12"/>
      <c r="O6571" s="12"/>
      <c r="P6571" s="12"/>
      <c r="Q6571" s="12"/>
      <c r="R6571" s="12"/>
      <c r="S6571" s="12"/>
      <c r="T6571" s="12"/>
      <c r="U6571" s="12"/>
      <c r="V6571" s="12"/>
      <c r="W6571" s="12"/>
      <c r="X6571" s="12"/>
      <c r="Y6571" s="12"/>
      <c r="Z6571" s="12"/>
      <c r="AA6571" s="12"/>
      <c r="AB6571" s="12"/>
      <c r="AC6571" s="12"/>
      <c r="AD6571" s="12"/>
      <c r="AE6571" s="12"/>
      <c r="AF6571" s="12"/>
      <c r="AG6571" s="12"/>
      <c r="AH6571" s="12"/>
      <c r="AI6571" s="12"/>
      <c r="AJ6571" s="12"/>
      <c r="AK6571" s="12"/>
      <c r="AL6571" s="12"/>
      <c r="AM6571" s="12"/>
      <c r="AN6571" s="12"/>
      <c r="AO6571" s="12"/>
      <c r="AP6571" s="12"/>
      <c r="AQ6571" s="12"/>
      <c r="AR6571" s="12"/>
      <c r="AS6571" s="12"/>
      <c r="AT6571" s="12"/>
      <c r="AU6571" s="12"/>
      <c r="AV6571" s="12"/>
      <c r="AW6571" s="12"/>
      <c r="AX6571" s="12"/>
      <c r="AY6571" s="12"/>
      <c r="AZ6571" s="12"/>
      <c r="BA6571" s="12"/>
      <c r="BB6571" s="12"/>
      <c r="BC6571" s="12"/>
      <c r="BD6571" s="12"/>
      <c r="BE6571" s="12"/>
      <c r="BF6571" s="12"/>
      <c r="BG6571" s="12"/>
      <c r="BH6571" s="12"/>
      <c r="BI6571" s="12"/>
      <c r="BJ6571" s="13"/>
      <c r="BK6571" s="13"/>
      <c r="BL6571" s="13"/>
      <c r="BM6571" s="13"/>
      <c r="BN6571" s="13"/>
    </row>
    <row r="6572" spans="4:66" x14ac:dyDescent="0.25">
      <c r="D6572" s="7"/>
      <c r="E6572" s="10"/>
      <c r="F6572" s="10"/>
      <c r="G6572" s="10"/>
      <c r="H6572" s="10"/>
      <c r="I6572" s="10"/>
      <c r="J6572" s="10"/>
      <c r="K6572" s="11"/>
      <c r="L6572" s="11"/>
      <c r="M6572" s="12"/>
      <c r="N6572" s="12"/>
      <c r="O6572" s="12"/>
      <c r="P6572" s="12"/>
      <c r="Q6572" s="12"/>
      <c r="R6572" s="12"/>
      <c r="S6572" s="12"/>
      <c r="T6572" s="12"/>
      <c r="U6572" s="12"/>
      <c r="V6572" s="12"/>
      <c r="W6572" s="12"/>
      <c r="X6572" s="12"/>
      <c r="Y6572" s="12"/>
      <c r="Z6572" s="12"/>
      <c r="AA6572" s="12"/>
      <c r="AB6572" s="12"/>
      <c r="AC6572" s="12"/>
      <c r="AD6572" s="12"/>
      <c r="AE6572" s="12"/>
      <c r="AF6572" s="12"/>
      <c r="AG6572" s="12"/>
      <c r="AH6572" s="12"/>
      <c r="AI6572" s="12"/>
      <c r="AJ6572" s="12"/>
      <c r="AK6572" s="12"/>
      <c r="AL6572" s="12"/>
      <c r="AM6572" s="12"/>
      <c r="AN6572" s="12"/>
      <c r="AO6572" s="12"/>
      <c r="AP6572" s="12"/>
      <c r="AQ6572" s="12"/>
      <c r="AR6572" s="12"/>
      <c r="AS6572" s="12"/>
      <c r="AT6572" s="12"/>
      <c r="AU6572" s="12"/>
      <c r="AV6572" s="12"/>
      <c r="AW6572" s="12"/>
      <c r="AX6572" s="12"/>
      <c r="AY6572" s="12"/>
      <c r="AZ6572" s="12"/>
      <c r="BA6572" s="12"/>
      <c r="BB6572" s="12"/>
      <c r="BC6572" s="12"/>
      <c r="BD6572" s="12"/>
      <c r="BE6572" s="12"/>
      <c r="BF6572" s="12"/>
      <c r="BG6572" s="12"/>
      <c r="BH6572" s="12"/>
      <c r="BI6572" s="12"/>
      <c r="BJ6572" s="13"/>
      <c r="BK6572" s="13"/>
      <c r="BL6572" s="13"/>
      <c r="BM6572" s="13"/>
      <c r="BN6572" s="13"/>
    </row>
    <row r="6573" spans="4:66" x14ac:dyDescent="0.25">
      <c r="D6573" s="7"/>
      <c r="E6573" s="10"/>
      <c r="F6573" s="10"/>
      <c r="G6573" s="10"/>
      <c r="H6573" s="10"/>
      <c r="I6573" s="10"/>
      <c r="J6573" s="10"/>
      <c r="K6573" s="11"/>
      <c r="L6573" s="11"/>
      <c r="M6573" s="12"/>
      <c r="N6573" s="12"/>
      <c r="O6573" s="12"/>
      <c r="P6573" s="12"/>
      <c r="Q6573" s="12"/>
      <c r="R6573" s="12"/>
      <c r="S6573" s="12"/>
      <c r="T6573" s="12"/>
      <c r="U6573" s="12"/>
      <c r="V6573" s="12"/>
      <c r="W6573" s="12"/>
      <c r="X6573" s="12"/>
      <c r="Y6573" s="12"/>
      <c r="Z6573" s="12"/>
      <c r="AA6573" s="12"/>
      <c r="AB6573" s="12"/>
      <c r="AC6573" s="12"/>
      <c r="AD6573" s="12"/>
      <c r="AE6573" s="12"/>
      <c r="AF6573" s="12"/>
      <c r="AG6573" s="12"/>
      <c r="AH6573" s="12"/>
      <c r="AI6573" s="12"/>
      <c r="AJ6573" s="12"/>
      <c r="AK6573" s="12"/>
      <c r="AL6573" s="12"/>
      <c r="AM6573" s="12"/>
      <c r="AN6573" s="12"/>
      <c r="AO6573" s="12"/>
      <c r="AP6573" s="12"/>
      <c r="AQ6573" s="12"/>
      <c r="AR6573" s="12"/>
      <c r="AS6573" s="12"/>
      <c r="AT6573" s="12"/>
      <c r="AU6573" s="12"/>
      <c r="AV6573" s="12"/>
      <c r="AW6573" s="12"/>
      <c r="AX6573" s="12"/>
      <c r="AY6573" s="12"/>
      <c r="AZ6573" s="12"/>
      <c r="BA6573" s="12"/>
      <c r="BB6573" s="12"/>
      <c r="BC6573" s="12"/>
      <c r="BD6573" s="12"/>
      <c r="BE6573" s="12"/>
      <c r="BF6573" s="12"/>
      <c r="BG6573" s="12"/>
      <c r="BH6573" s="12"/>
      <c r="BI6573" s="12"/>
      <c r="BJ6573" s="13"/>
      <c r="BK6573" s="13"/>
      <c r="BL6573" s="13"/>
      <c r="BM6573" s="13"/>
      <c r="BN6573" s="13"/>
    </row>
    <row r="6574" spans="4:66" x14ac:dyDescent="0.25">
      <c r="D6574" s="7"/>
      <c r="E6574" s="10"/>
      <c r="F6574" s="10"/>
      <c r="G6574" s="10"/>
      <c r="H6574" s="10"/>
      <c r="I6574" s="10"/>
      <c r="J6574" s="10"/>
      <c r="K6574" s="11"/>
      <c r="L6574" s="11"/>
      <c r="M6574" s="12"/>
      <c r="N6574" s="12"/>
      <c r="O6574" s="12"/>
      <c r="P6574" s="12"/>
      <c r="Q6574" s="12"/>
      <c r="R6574" s="12"/>
      <c r="S6574" s="12"/>
      <c r="T6574" s="12"/>
      <c r="U6574" s="12"/>
      <c r="V6574" s="12"/>
      <c r="W6574" s="12"/>
      <c r="X6574" s="12"/>
      <c r="Y6574" s="12"/>
      <c r="Z6574" s="12"/>
      <c r="AA6574" s="12"/>
      <c r="AB6574" s="12"/>
      <c r="AC6574" s="12"/>
      <c r="AD6574" s="12"/>
      <c r="AE6574" s="12"/>
      <c r="AF6574" s="12"/>
      <c r="AG6574" s="12"/>
      <c r="AH6574" s="12"/>
      <c r="AI6574" s="12"/>
      <c r="AJ6574" s="12"/>
      <c r="AK6574" s="12"/>
      <c r="AL6574" s="12"/>
      <c r="AM6574" s="12"/>
      <c r="AN6574" s="12"/>
      <c r="AO6574" s="12"/>
      <c r="AP6574" s="12"/>
      <c r="AQ6574" s="12"/>
      <c r="AR6574" s="12"/>
      <c r="AS6574" s="12"/>
      <c r="AT6574" s="12"/>
      <c r="AU6574" s="12"/>
      <c r="AV6574" s="12"/>
      <c r="AW6574" s="12"/>
      <c r="AX6574" s="12"/>
      <c r="AY6574" s="12"/>
      <c r="AZ6574" s="12"/>
      <c r="BA6574" s="12"/>
      <c r="BB6574" s="12"/>
      <c r="BC6574" s="12"/>
      <c r="BD6574" s="12"/>
      <c r="BE6574" s="12"/>
      <c r="BF6574" s="12"/>
      <c r="BG6574" s="12"/>
      <c r="BH6574" s="12"/>
      <c r="BI6574" s="12"/>
      <c r="BJ6574" s="13"/>
      <c r="BK6574" s="13"/>
      <c r="BL6574" s="13"/>
      <c r="BM6574" s="13"/>
      <c r="BN6574" s="13"/>
    </row>
    <row r="6575" spans="4:66" x14ac:dyDescent="0.25">
      <c r="D6575" s="7"/>
      <c r="E6575" s="10"/>
      <c r="F6575" s="10"/>
      <c r="G6575" s="10"/>
      <c r="H6575" s="10"/>
      <c r="I6575" s="10"/>
      <c r="J6575" s="10"/>
      <c r="K6575" s="11"/>
      <c r="L6575" s="11"/>
      <c r="M6575" s="12"/>
      <c r="N6575" s="12"/>
      <c r="O6575" s="12"/>
      <c r="P6575" s="12"/>
      <c r="Q6575" s="12"/>
      <c r="R6575" s="12"/>
      <c r="S6575" s="12"/>
      <c r="T6575" s="12"/>
      <c r="U6575" s="12"/>
      <c r="V6575" s="12"/>
      <c r="W6575" s="12"/>
      <c r="X6575" s="12"/>
      <c r="Y6575" s="12"/>
      <c r="Z6575" s="12"/>
      <c r="AA6575" s="12"/>
      <c r="AB6575" s="12"/>
      <c r="AC6575" s="12"/>
      <c r="AD6575" s="12"/>
      <c r="AE6575" s="12"/>
      <c r="AF6575" s="12"/>
      <c r="AG6575" s="12"/>
      <c r="AH6575" s="12"/>
      <c r="AI6575" s="12"/>
      <c r="AJ6575" s="12"/>
      <c r="AK6575" s="12"/>
      <c r="AL6575" s="12"/>
      <c r="AM6575" s="12"/>
      <c r="AN6575" s="12"/>
      <c r="AO6575" s="12"/>
      <c r="AP6575" s="12"/>
      <c r="AQ6575" s="12"/>
      <c r="AR6575" s="12"/>
      <c r="AS6575" s="12"/>
      <c r="AT6575" s="12"/>
      <c r="AU6575" s="12"/>
      <c r="AV6575" s="12"/>
      <c r="AW6575" s="12"/>
      <c r="AX6575" s="12"/>
      <c r="AY6575" s="12"/>
      <c r="AZ6575" s="12"/>
      <c r="BA6575" s="12"/>
      <c r="BB6575" s="12"/>
      <c r="BC6575" s="12"/>
      <c r="BD6575" s="12"/>
      <c r="BE6575" s="12"/>
      <c r="BF6575" s="12"/>
      <c r="BG6575" s="12"/>
      <c r="BH6575" s="12"/>
      <c r="BI6575" s="12"/>
      <c r="BJ6575" s="13"/>
      <c r="BK6575" s="13"/>
      <c r="BL6575" s="13"/>
      <c r="BM6575" s="13"/>
      <c r="BN6575" s="13"/>
    </row>
    <row r="6576" spans="4:66" x14ac:dyDescent="0.25">
      <c r="D6576" s="7"/>
      <c r="E6576" s="10"/>
      <c r="F6576" s="10"/>
      <c r="G6576" s="10"/>
      <c r="H6576" s="10"/>
      <c r="I6576" s="10"/>
      <c r="J6576" s="10"/>
      <c r="K6576" s="11"/>
      <c r="L6576" s="11"/>
      <c r="M6576" s="12"/>
      <c r="N6576" s="12"/>
      <c r="O6576" s="12"/>
      <c r="P6576" s="12"/>
      <c r="Q6576" s="12"/>
      <c r="R6576" s="12"/>
      <c r="S6576" s="12"/>
      <c r="T6576" s="12"/>
      <c r="U6576" s="12"/>
      <c r="V6576" s="12"/>
      <c r="W6576" s="12"/>
      <c r="X6576" s="12"/>
      <c r="Y6576" s="12"/>
      <c r="Z6576" s="12"/>
      <c r="AA6576" s="12"/>
      <c r="AB6576" s="12"/>
      <c r="AC6576" s="12"/>
      <c r="AD6576" s="12"/>
      <c r="AE6576" s="12"/>
      <c r="AF6576" s="12"/>
      <c r="AG6576" s="12"/>
      <c r="AH6576" s="12"/>
      <c r="AI6576" s="12"/>
      <c r="AJ6576" s="12"/>
      <c r="AK6576" s="12"/>
      <c r="AL6576" s="12"/>
      <c r="AM6576" s="12"/>
      <c r="AN6576" s="12"/>
      <c r="AO6576" s="12"/>
      <c r="AP6576" s="12"/>
      <c r="AQ6576" s="12"/>
      <c r="AR6576" s="12"/>
      <c r="AS6576" s="12"/>
      <c r="AT6576" s="12"/>
      <c r="AU6576" s="12"/>
      <c r="AV6576" s="12"/>
      <c r="AW6576" s="12"/>
      <c r="AX6576" s="12"/>
      <c r="AY6576" s="12"/>
      <c r="AZ6576" s="12"/>
      <c r="BA6576" s="12"/>
      <c r="BB6576" s="12"/>
      <c r="BC6576" s="12"/>
      <c r="BD6576" s="12"/>
      <c r="BE6576" s="12"/>
      <c r="BF6576" s="12"/>
      <c r="BG6576" s="12"/>
      <c r="BH6576" s="12"/>
      <c r="BI6576" s="12"/>
      <c r="BJ6576" s="13"/>
      <c r="BK6576" s="13"/>
      <c r="BL6576" s="13"/>
      <c r="BM6576" s="13"/>
      <c r="BN6576" s="13"/>
    </row>
    <row r="6577" spans="4:66" x14ac:dyDescent="0.25">
      <c r="D6577" s="7"/>
      <c r="E6577" s="10"/>
      <c r="F6577" s="10"/>
      <c r="G6577" s="10"/>
      <c r="H6577" s="10"/>
      <c r="I6577" s="10"/>
      <c r="J6577" s="10"/>
      <c r="K6577" s="11"/>
      <c r="L6577" s="11"/>
      <c r="M6577" s="12"/>
      <c r="N6577" s="12"/>
      <c r="O6577" s="12"/>
      <c r="P6577" s="12"/>
      <c r="Q6577" s="12"/>
      <c r="R6577" s="12"/>
      <c r="S6577" s="12"/>
      <c r="T6577" s="12"/>
      <c r="U6577" s="12"/>
      <c r="V6577" s="12"/>
      <c r="W6577" s="12"/>
      <c r="X6577" s="12"/>
      <c r="Y6577" s="12"/>
      <c r="Z6577" s="12"/>
      <c r="AA6577" s="12"/>
      <c r="AB6577" s="12"/>
      <c r="AC6577" s="12"/>
      <c r="AD6577" s="12"/>
      <c r="AE6577" s="12"/>
      <c r="AF6577" s="12"/>
      <c r="AG6577" s="12"/>
      <c r="AH6577" s="12"/>
      <c r="AI6577" s="12"/>
      <c r="AJ6577" s="12"/>
      <c r="AK6577" s="12"/>
      <c r="AL6577" s="12"/>
      <c r="AM6577" s="12"/>
      <c r="AN6577" s="12"/>
      <c r="AO6577" s="12"/>
      <c r="AP6577" s="12"/>
      <c r="AQ6577" s="12"/>
      <c r="AR6577" s="12"/>
      <c r="AS6577" s="12"/>
      <c r="AT6577" s="12"/>
      <c r="AU6577" s="12"/>
      <c r="AV6577" s="12"/>
      <c r="AW6577" s="12"/>
      <c r="AX6577" s="12"/>
      <c r="AY6577" s="12"/>
      <c r="AZ6577" s="12"/>
      <c r="BA6577" s="12"/>
      <c r="BB6577" s="12"/>
      <c r="BC6577" s="12"/>
      <c r="BD6577" s="12"/>
      <c r="BE6577" s="12"/>
      <c r="BF6577" s="12"/>
      <c r="BG6577" s="12"/>
      <c r="BH6577" s="12"/>
      <c r="BI6577" s="12"/>
      <c r="BJ6577" s="13"/>
      <c r="BK6577" s="13"/>
      <c r="BL6577" s="13"/>
      <c r="BM6577" s="13"/>
      <c r="BN6577" s="13"/>
    </row>
    <row r="6578" spans="4:66" x14ac:dyDescent="0.25">
      <c r="D6578" s="7"/>
      <c r="E6578" s="10"/>
      <c r="F6578" s="10"/>
      <c r="G6578" s="10"/>
      <c r="H6578" s="10"/>
      <c r="I6578" s="10"/>
      <c r="J6578" s="10"/>
      <c r="K6578" s="11"/>
      <c r="L6578" s="11"/>
      <c r="M6578" s="12"/>
      <c r="N6578" s="12"/>
      <c r="O6578" s="12"/>
      <c r="P6578" s="12"/>
      <c r="Q6578" s="12"/>
      <c r="R6578" s="12"/>
      <c r="S6578" s="12"/>
      <c r="T6578" s="12"/>
      <c r="U6578" s="12"/>
      <c r="V6578" s="12"/>
      <c r="W6578" s="12"/>
      <c r="X6578" s="12"/>
      <c r="Y6578" s="12"/>
      <c r="Z6578" s="12"/>
      <c r="AA6578" s="12"/>
      <c r="AB6578" s="12"/>
      <c r="AC6578" s="12"/>
      <c r="AD6578" s="12"/>
      <c r="AE6578" s="12"/>
      <c r="AF6578" s="12"/>
      <c r="AG6578" s="12"/>
      <c r="AH6578" s="12"/>
      <c r="AI6578" s="12"/>
      <c r="AJ6578" s="12"/>
      <c r="AK6578" s="12"/>
      <c r="AL6578" s="12"/>
      <c r="AM6578" s="12"/>
      <c r="AN6578" s="12"/>
      <c r="AO6578" s="12"/>
      <c r="AP6578" s="12"/>
      <c r="AQ6578" s="12"/>
      <c r="AR6578" s="12"/>
      <c r="AS6578" s="12"/>
      <c r="AT6578" s="12"/>
      <c r="AU6578" s="12"/>
      <c r="AV6578" s="12"/>
      <c r="AW6578" s="12"/>
      <c r="AX6578" s="12"/>
      <c r="AY6578" s="12"/>
      <c r="AZ6578" s="12"/>
      <c r="BA6578" s="12"/>
      <c r="BB6578" s="12"/>
      <c r="BC6578" s="12"/>
      <c r="BD6578" s="12"/>
      <c r="BE6578" s="12"/>
      <c r="BF6578" s="12"/>
      <c r="BG6578" s="12"/>
      <c r="BH6578" s="12"/>
      <c r="BI6578" s="12"/>
      <c r="BJ6578" s="13"/>
      <c r="BK6578" s="13"/>
      <c r="BL6578" s="13"/>
      <c r="BM6578" s="13"/>
      <c r="BN6578" s="13"/>
    </row>
    <row r="6579" spans="4:66" x14ac:dyDescent="0.25">
      <c r="D6579" s="7"/>
      <c r="E6579" s="10"/>
      <c r="F6579" s="10"/>
      <c r="G6579" s="10"/>
      <c r="H6579" s="10"/>
      <c r="I6579" s="10"/>
      <c r="J6579" s="10"/>
      <c r="K6579" s="11"/>
      <c r="L6579" s="11"/>
      <c r="M6579" s="12"/>
      <c r="N6579" s="12"/>
      <c r="O6579" s="12"/>
      <c r="P6579" s="12"/>
      <c r="Q6579" s="12"/>
      <c r="R6579" s="12"/>
      <c r="S6579" s="12"/>
      <c r="T6579" s="12"/>
      <c r="U6579" s="12"/>
      <c r="V6579" s="12"/>
      <c r="W6579" s="12"/>
      <c r="X6579" s="12"/>
      <c r="Y6579" s="12"/>
      <c r="Z6579" s="12"/>
      <c r="AA6579" s="12"/>
      <c r="AB6579" s="12"/>
      <c r="AC6579" s="12"/>
      <c r="AD6579" s="12"/>
      <c r="AE6579" s="12"/>
      <c r="AF6579" s="12"/>
      <c r="AG6579" s="12"/>
      <c r="AH6579" s="12"/>
      <c r="AI6579" s="12"/>
      <c r="AJ6579" s="12"/>
      <c r="AK6579" s="12"/>
      <c r="AL6579" s="12"/>
      <c r="AM6579" s="12"/>
      <c r="AN6579" s="12"/>
      <c r="AO6579" s="12"/>
      <c r="AP6579" s="12"/>
      <c r="AQ6579" s="12"/>
      <c r="AR6579" s="12"/>
      <c r="AS6579" s="12"/>
      <c r="AT6579" s="12"/>
      <c r="AU6579" s="12"/>
      <c r="AV6579" s="12"/>
      <c r="AW6579" s="12"/>
      <c r="AX6579" s="12"/>
      <c r="AY6579" s="12"/>
      <c r="AZ6579" s="12"/>
      <c r="BA6579" s="12"/>
      <c r="BB6579" s="12"/>
      <c r="BC6579" s="12"/>
      <c r="BD6579" s="12"/>
      <c r="BE6579" s="12"/>
      <c r="BF6579" s="12"/>
      <c r="BG6579" s="12"/>
      <c r="BH6579" s="12"/>
      <c r="BI6579" s="12"/>
      <c r="BJ6579" s="13"/>
      <c r="BK6579" s="13"/>
      <c r="BL6579" s="13"/>
      <c r="BM6579" s="13"/>
      <c r="BN6579" s="13"/>
    </row>
    <row r="6580" spans="4:66" x14ac:dyDescent="0.25">
      <c r="D6580" s="7"/>
      <c r="E6580" s="10"/>
      <c r="F6580" s="10"/>
      <c r="G6580" s="10"/>
      <c r="H6580" s="10"/>
      <c r="I6580" s="10"/>
      <c r="J6580" s="10"/>
      <c r="K6580" s="11"/>
      <c r="L6580" s="11"/>
      <c r="M6580" s="12"/>
      <c r="N6580" s="12"/>
      <c r="O6580" s="12"/>
      <c r="P6580" s="12"/>
      <c r="Q6580" s="12"/>
      <c r="R6580" s="12"/>
      <c r="S6580" s="12"/>
      <c r="T6580" s="12"/>
      <c r="U6580" s="12"/>
      <c r="V6580" s="12"/>
      <c r="W6580" s="12"/>
      <c r="X6580" s="12"/>
      <c r="Y6580" s="12"/>
      <c r="Z6580" s="12"/>
      <c r="AA6580" s="12"/>
      <c r="AB6580" s="12"/>
      <c r="AC6580" s="12"/>
      <c r="AD6580" s="12"/>
      <c r="AE6580" s="12"/>
      <c r="AF6580" s="12"/>
      <c r="AG6580" s="12"/>
      <c r="AH6580" s="12"/>
      <c r="AI6580" s="12"/>
      <c r="AJ6580" s="12"/>
      <c r="AK6580" s="12"/>
      <c r="AL6580" s="12"/>
      <c r="AM6580" s="12"/>
      <c r="AN6580" s="12"/>
      <c r="AO6580" s="12"/>
      <c r="AP6580" s="12"/>
      <c r="AQ6580" s="12"/>
      <c r="AR6580" s="12"/>
      <c r="AS6580" s="12"/>
      <c r="AT6580" s="12"/>
      <c r="AU6580" s="12"/>
      <c r="AV6580" s="12"/>
      <c r="AW6580" s="12"/>
      <c r="AX6580" s="12"/>
      <c r="AY6580" s="12"/>
      <c r="AZ6580" s="12"/>
      <c r="BA6580" s="12"/>
      <c r="BB6580" s="12"/>
      <c r="BC6580" s="12"/>
      <c r="BD6580" s="12"/>
      <c r="BE6580" s="12"/>
      <c r="BF6580" s="12"/>
      <c r="BG6580" s="12"/>
      <c r="BH6580" s="12"/>
      <c r="BI6580" s="12"/>
      <c r="BJ6580" s="13"/>
      <c r="BK6580" s="13"/>
      <c r="BL6580" s="13"/>
      <c r="BM6580" s="13"/>
      <c r="BN6580" s="13"/>
    </row>
    <row r="6581" spans="4:66" x14ac:dyDescent="0.25">
      <c r="D6581" s="7"/>
      <c r="E6581" s="10"/>
      <c r="F6581" s="10"/>
      <c r="G6581" s="10"/>
      <c r="H6581" s="10"/>
      <c r="I6581" s="10"/>
      <c r="J6581" s="10"/>
      <c r="K6581" s="11"/>
      <c r="L6581" s="11"/>
      <c r="M6581" s="12"/>
      <c r="N6581" s="12"/>
      <c r="O6581" s="12"/>
      <c r="P6581" s="12"/>
      <c r="Q6581" s="12"/>
      <c r="R6581" s="12"/>
      <c r="S6581" s="12"/>
      <c r="T6581" s="12"/>
      <c r="U6581" s="12"/>
      <c r="V6581" s="12"/>
      <c r="W6581" s="12"/>
      <c r="X6581" s="12"/>
      <c r="Y6581" s="12"/>
      <c r="Z6581" s="12"/>
      <c r="AA6581" s="12"/>
      <c r="AB6581" s="12"/>
      <c r="AC6581" s="12"/>
      <c r="AD6581" s="12"/>
      <c r="AE6581" s="12"/>
      <c r="AF6581" s="12"/>
      <c r="AG6581" s="12"/>
      <c r="AH6581" s="12"/>
      <c r="AI6581" s="12"/>
      <c r="AJ6581" s="12"/>
      <c r="AK6581" s="12"/>
      <c r="AL6581" s="12"/>
      <c r="AM6581" s="12"/>
      <c r="AN6581" s="12"/>
      <c r="AO6581" s="12"/>
      <c r="AP6581" s="12"/>
      <c r="AQ6581" s="12"/>
      <c r="AR6581" s="12"/>
      <c r="AS6581" s="12"/>
      <c r="AT6581" s="12"/>
      <c r="AU6581" s="12"/>
      <c r="AV6581" s="12"/>
      <c r="AW6581" s="12"/>
      <c r="AX6581" s="12"/>
      <c r="AY6581" s="12"/>
      <c r="AZ6581" s="12"/>
      <c r="BA6581" s="12"/>
      <c r="BB6581" s="12"/>
      <c r="BC6581" s="12"/>
      <c r="BD6581" s="12"/>
      <c r="BE6581" s="12"/>
      <c r="BF6581" s="12"/>
      <c r="BG6581" s="12"/>
      <c r="BH6581" s="12"/>
      <c r="BI6581" s="12"/>
      <c r="BJ6581" s="13"/>
      <c r="BK6581" s="13"/>
      <c r="BL6581" s="13"/>
      <c r="BM6581" s="13"/>
      <c r="BN6581" s="13"/>
    </row>
    <row r="6582" spans="4:66" x14ac:dyDescent="0.25">
      <c r="D6582" s="7"/>
      <c r="E6582" s="10"/>
      <c r="F6582" s="10"/>
      <c r="G6582" s="10"/>
      <c r="H6582" s="10"/>
      <c r="I6582" s="10"/>
      <c r="J6582" s="10"/>
      <c r="K6582" s="11"/>
      <c r="L6582" s="11"/>
      <c r="M6582" s="12"/>
      <c r="N6582" s="12"/>
      <c r="O6582" s="12"/>
      <c r="P6582" s="12"/>
      <c r="Q6582" s="12"/>
      <c r="R6582" s="12"/>
      <c r="S6582" s="12"/>
      <c r="T6582" s="12"/>
      <c r="U6582" s="12"/>
      <c r="V6582" s="12"/>
      <c r="W6582" s="12"/>
      <c r="X6582" s="12"/>
      <c r="Y6582" s="12"/>
      <c r="Z6582" s="12"/>
      <c r="AA6582" s="12"/>
      <c r="AB6582" s="12"/>
      <c r="AC6582" s="12"/>
      <c r="AD6582" s="12"/>
      <c r="AE6582" s="12"/>
      <c r="AF6582" s="12"/>
      <c r="AG6582" s="12"/>
      <c r="AH6582" s="12"/>
      <c r="AI6582" s="12"/>
      <c r="AJ6582" s="12"/>
      <c r="AK6582" s="12"/>
      <c r="AL6582" s="12"/>
      <c r="AM6582" s="12"/>
      <c r="AN6582" s="12"/>
      <c r="AO6582" s="12"/>
      <c r="AP6582" s="12"/>
      <c r="AQ6582" s="12"/>
      <c r="AR6582" s="12"/>
      <c r="AS6582" s="12"/>
      <c r="AT6582" s="12"/>
      <c r="AU6582" s="12"/>
      <c r="AV6582" s="12"/>
      <c r="AW6582" s="12"/>
      <c r="AX6582" s="12"/>
      <c r="AY6582" s="12"/>
      <c r="AZ6582" s="12"/>
      <c r="BA6582" s="12"/>
      <c r="BB6582" s="12"/>
      <c r="BC6582" s="12"/>
      <c r="BD6582" s="12"/>
      <c r="BE6582" s="12"/>
      <c r="BF6582" s="12"/>
      <c r="BG6582" s="12"/>
      <c r="BH6582" s="12"/>
      <c r="BI6582" s="12"/>
      <c r="BJ6582" s="13"/>
      <c r="BK6582" s="13"/>
      <c r="BL6582" s="13"/>
      <c r="BM6582" s="13"/>
      <c r="BN6582" s="13"/>
    </row>
    <row r="6583" spans="4:66" x14ac:dyDescent="0.25">
      <c r="D6583" s="7"/>
      <c r="E6583" s="10"/>
      <c r="F6583" s="10"/>
      <c r="G6583" s="10"/>
      <c r="H6583" s="10"/>
      <c r="I6583" s="10"/>
      <c r="J6583" s="10"/>
      <c r="K6583" s="11"/>
      <c r="L6583" s="11"/>
      <c r="M6583" s="12"/>
      <c r="N6583" s="12"/>
      <c r="O6583" s="12"/>
      <c r="P6583" s="12"/>
      <c r="Q6583" s="12"/>
      <c r="R6583" s="12"/>
      <c r="S6583" s="12"/>
      <c r="T6583" s="12"/>
      <c r="U6583" s="12"/>
      <c r="V6583" s="12"/>
      <c r="W6583" s="12"/>
      <c r="X6583" s="12"/>
      <c r="Y6583" s="12"/>
      <c r="Z6583" s="12"/>
      <c r="AA6583" s="12"/>
      <c r="AB6583" s="12"/>
      <c r="AC6583" s="12"/>
      <c r="AD6583" s="12"/>
      <c r="AE6583" s="12"/>
      <c r="AF6583" s="12"/>
      <c r="AG6583" s="12"/>
      <c r="AH6583" s="12"/>
      <c r="AI6583" s="12"/>
      <c r="AJ6583" s="12"/>
      <c r="AK6583" s="12"/>
      <c r="AL6583" s="12"/>
      <c r="AM6583" s="12"/>
      <c r="AN6583" s="12"/>
      <c r="AO6583" s="12"/>
      <c r="AP6583" s="12"/>
      <c r="AQ6583" s="12"/>
      <c r="AR6583" s="12"/>
      <c r="AS6583" s="12"/>
      <c r="AT6583" s="12"/>
      <c r="AU6583" s="12"/>
      <c r="AV6583" s="12"/>
      <c r="AW6583" s="12"/>
      <c r="AX6583" s="12"/>
      <c r="AY6583" s="12"/>
      <c r="AZ6583" s="12"/>
      <c r="BA6583" s="12"/>
      <c r="BB6583" s="12"/>
      <c r="BC6583" s="12"/>
      <c r="BD6583" s="12"/>
      <c r="BE6583" s="12"/>
      <c r="BF6583" s="12"/>
      <c r="BG6583" s="12"/>
      <c r="BH6583" s="12"/>
      <c r="BI6583" s="12"/>
      <c r="BJ6583" s="13"/>
      <c r="BK6583" s="13"/>
      <c r="BL6583" s="13"/>
      <c r="BM6583" s="13"/>
      <c r="BN6583" s="13"/>
    </row>
    <row r="6584" spans="4:66" x14ac:dyDescent="0.25">
      <c r="D6584" s="7"/>
      <c r="E6584" s="10"/>
      <c r="F6584" s="10"/>
      <c r="G6584" s="10"/>
      <c r="H6584" s="10"/>
      <c r="I6584" s="10"/>
      <c r="J6584" s="10"/>
      <c r="K6584" s="11"/>
      <c r="L6584" s="11"/>
      <c r="M6584" s="12"/>
      <c r="N6584" s="12"/>
      <c r="O6584" s="12"/>
      <c r="P6584" s="12"/>
      <c r="Q6584" s="12"/>
      <c r="R6584" s="12"/>
      <c r="S6584" s="12"/>
      <c r="T6584" s="12"/>
      <c r="U6584" s="12"/>
      <c r="V6584" s="12"/>
      <c r="W6584" s="12"/>
      <c r="X6584" s="12"/>
      <c r="Y6584" s="12"/>
      <c r="Z6584" s="12"/>
      <c r="AA6584" s="12"/>
      <c r="AB6584" s="12"/>
      <c r="AC6584" s="12"/>
      <c r="AD6584" s="12"/>
      <c r="AE6584" s="12"/>
      <c r="AF6584" s="12"/>
      <c r="AG6584" s="12"/>
      <c r="AH6584" s="12"/>
      <c r="AI6584" s="12"/>
      <c r="AJ6584" s="12"/>
      <c r="AK6584" s="12"/>
      <c r="AL6584" s="12"/>
      <c r="AM6584" s="12"/>
      <c r="AN6584" s="12"/>
      <c r="AO6584" s="12"/>
      <c r="AP6584" s="12"/>
      <c r="AQ6584" s="12"/>
      <c r="AR6584" s="12"/>
      <c r="AS6584" s="12"/>
      <c r="AT6584" s="12"/>
      <c r="AU6584" s="12"/>
      <c r="AV6584" s="12"/>
      <c r="AW6584" s="12"/>
      <c r="AX6584" s="12"/>
      <c r="AY6584" s="12"/>
      <c r="AZ6584" s="12"/>
      <c r="BA6584" s="12"/>
      <c r="BB6584" s="12"/>
      <c r="BC6584" s="12"/>
      <c r="BD6584" s="12"/>
      <c r="BE6584" s="12"/>
      <c r="BF6584" s="12"/>
      <c r="BG6584" s="12"/>
      <c r="BH6584" s="12"/>
      <c r="BI6584" s="12"/>
      <c r="BJ6584" s="13"/>
      <c r="BK6584" s="13"/>
      <c r="BL6584" s="13"/>
      <c r="BM6584" s="13"/>
      <c r="BN6584" s="13"/>
    </row>
    <row r="6585" spans="4:66" x14ac:dyDescent="0.25">
      <c r="D6585" s="7"/>
      <c r="E6585" s="10"/>
      <c r="F6585" s="10"/>
      <c r="G6585" s="10"/>
      <c r="H6585" s="10"/>
      <c r="I6585" s="10"/>
      <c r="J6585" s="10"/>
      <c r="K6585" s="11"/>
      <c r="L6585" s="11"/>
      <c r="M6585" s="12"/>
      <c r="N6585" s="12"/>
      <c r="O6585" s="12"/>
      <c r="P6585" s="12"/>
      <c r="Q6585" s="12"/>
      <c r="R6585" s="12"/>
      <c r="S6585" s="12"/>
      <c r="T6585" s="12"/>
      <c r="U6585" s="12"/>
      <c r="V6585" s="12"/>
      <c r="W6585" s="12"/>
      <c r="X6585" s="12"/>
      <c r="Y6585" s="12"/>
      <c r="Z6585" s="12"/>
      <c r="AA6585" s="12"/>
      <c r="AB6585" s="12"/>
      <c r="AC6585" s="12"/>
      <c r="AD6585" s="12"/>
      <c r="AE6585" s="12"/>
      <c r="AF6585" s="12"/>
      <c r="AG6585" s="12"/>
      <c r="AH6585" s="12"/>
      <c r="AI6585" s="12"/>
      <c r="AJ6585" s="12"/>
      <c r="AK6585" s="12"/>
      <c r="AL6585" s="12"/>
      <c r="AM6585" s="12"/>
      <c r="AN6585" s="12"/>
      <c r="AO6585" s="12"/>
      <c r="AP6585" s="12"/>
      <c r="AQ6585" s="12"/>
      <c r="AR6585" s="12"/>
      <c r="AS6585" s="12"/>
      <c r="AT6585" s="12"/>
      <c r="AU6585" s="12"/>
      <c r="AV6585" s="12"/>
      <c r="AW6585" s="12"/>
      <c r="AX6585" s="12"/>
      <c r="AY6585" s="12"/>
      <c r="AZ6585" s="12"/>
      <c r="BA6585" s="12"/>
      <c r="BB6585" s="12"/>
      <c r="BC6585" s="12"/>
      <c r="BD6585" s="12"/>
      <c r="BE6585" s="12"/>
      <c r="BF6585" s="12"/>
      <c r="BG6585" s="12"/>
      <c r="BH6585" s="12"/>
      <c r="BI6585" s="12"/>
      <c r="BJ6585" s="13"/>
      <c r="BK6585" s="13"/>
      <c r="BL6585" s="13"/>
      <c r="BM6585" s="13"/>
      <c r="BN6585" s="13"/>
    </row>
    <row r="6586" spans="4:66" x14ac:dyDescent="0.25">
      <c r="D6586" s="7"/>
      <c r="E6586" s="10"/>
      <c r="F6586" s="10"/>
      <c r="G6586" s="10"/>
      <c r="H6586" s="10"/>
      <c r="I6586" s="10"/>
      <c r="J6586" s="10"/>
      <c r="K6586" s="11"/>
      <c r="L6586" s="11"/>
      <c r="M6586" s="12"/>
      <c r="N6586" s="12"/>
      <c r="O6586" s="12"/>
      <c r="P6586" s="12"/>
      <c r="Q6586" s="12"/>
      <c r="R6586" s="12"/>
      <c r="S6586" s="12"/>
      <c r="T6586" s="12"/>
      <c r="U6586" s="12"/>
      <c r="V6586" s="12"/>
      <c r="W6586" s="12"/>
      <c r="X6586" s="12"/>
      <c r="Y6586" s="12"/>
      <c r="Z6586" s="12"/>
      <c r="AA6586" s="12"/>
      <c r="AB6586" s="12"/>
      <c r="AC6586" s="12"/>
      <c r="AD6586" s="12"/>
      <c r="AE6586" s="12"/>
      <c r="AF6586" s="12"/>
      <c r="AG6586" s="12"/>
      <c r="AH6586" s="12"/>
      <c r="AI6586" s="12"/>
      <c r="AJ6586" s="12"/>
      <c r="AK6586" s="12"/>
      <c r="AL6586" s="12"/>
      <c r="AM6586" s="12"/>
      <c r="AN6586" s="12"/>
      <c r="AO6586" s="12"/>
      <c r="AP6586" s="12"/>
      <c r="AQ6586" s="12"/>
      <c r="AR6586" s="12"/>
      <c r="AS6586" s="12"/>
      <c r="AT6586" s="12"/>
      <c r="AU6586" s="12"/>
      <c r="AV6586" s="12"/>
      <c r="AW6586" s="12"/>
      <c r="AX6586" s="12"/>
      <c r="AY6586" s="12"/>
      <c r="AZ6586" s="12"/>
      <c r="BA6586" s="12"/>
      <c r="BB6586" s="12"/>
      <c r="BC6586" s="12"/>
      <c r="BD6586" s="12"/>
      <c r="BE6586" s="12"/>
      <c r="BF6586" s="12"/>
      <c r="BG6586" s="12"/>
      <c r="BH6586" s="12"/>
      <c r="BI6586" s="12"/>
      <c r="BJ6586" s="13"/>
      <c r="BK6586" s="13"/>
      <c r="BL6586" s="13"/>
      <c r="BM6586" s="13"/>
      <c r="BN6586" s="13"/>
    </row>
    <row r="6587" spans="4:66" x14ac:dyDescent="0.25">
      <c r="D6587" s="7"/>
      <c r="E6587" s="10"/>
      <c r="F6587" s="10"/>
      <c r="G6587" s="10"/>
      <c r="H6587" s="10"/>
      <c r="I6587" s="10"/>
      <c r="J6587" s="10"/>
      <c r="K6587" s="11"/>
      <c r="L6587" s="11"/>
      <c r="M6587" s="12"/>
      <c r="N6587" s="12"/>
      <c r="O6587" s="12"/>
      <c r="P6587" s="12"/>
      <c r="Q6587" s="12"/>
      <c r="R6587" s="12"/>
      <c r="S6587" s="12"/>
      <c r="T6587" s="12"/>
      <c r="U6587" s="12"/>
      <c r="V6587" s="12"/>
      <c r="W6587" s="12"/>
      <c r="X6587" s="12"/>
      <c r="Y6587" s="12"/>
      <c r="Z6587" s="12"/>
      <c r="AA6587" s="12"/>
      <c r="AB6587" s="12"/>
      <c r="AC6587" s="12"/>
      <c r="AD6587" s="12"/>
      <c r="AE6587" s="12"/>
      <c r="AF6587" s="12"/>
      <c r="AG6587" s="12"/>
      <c r="AH6587" s="12"/>
      <c r="AI6587" s="12"/>
      <c r="AJ6587" s="12"/>
      <c r="AK6587" s="12"/>
      <c r="AL6587" s="12"/>
      <c r="AM6587" s="12"/>
      <c r="AN6587" s="12"/>
      <c r="AO6587" s="12"/>
      <c r="AP6587" s="12"/>
      <c r="AQ6587" s="12"/>
      <c r="AR6587" s="12"/>
      <c r="AS6587" s="12"/>
      <c r="AT6587" s="12"/>
      <c r="AU6587" s="12"/>
      <c r="AV6587" s="12"/>
      <c r="AW6587" s="12"/>
      <c r="AX6587" s="12"/>
      <c r="AY6587" s="12"/>
      <c r="AZ6587" s="12"/>
      <c r="BA6587" s="12"/>
      <c r="BB6587" s="12"/>
      <c r="BC6587" s="12"/>
      <c r="BD6587" s="12"/>
      <c r="BE6587" s="12"/>
      <c r="BF6587" s="12"/>
      <c r="BG6587" s="12"/>
      <c r="BH6587" s="12"/>
      <c r="BI6587" s="12"/>
      <c r="BJ6587" s="13"/>
      <c r="BK6587" s="13"/>
      <c r="BL6587" s="13"/>
      <c r="BM6587" s="13"/>
      <c r="BN6587" s="13"/>
    </row>
    <row r="6588" spans="4:66" x14ac:dyDescent="0.25">
      <c r="D6588" s="7"/>
      <c r="E6588" s="10"/>
      <c r="F6588" s="10"/>
      <c r="G6588" s="10"/>
      <c r="H6588" s="10"/>
      <c r="I6588" s="10"/>
      <c r="J6588" s="10"/>
      <c r="K6588" s="11"/>
      <c r="L6588" s="11"/>
      <c r="M6588" s="12"/>
      <c r="N6588" s="12"/>
      <c r="O6588" s="12"/>
      <c r="P6588" s="12"/>
      <c r="Q6588" s="12"/>
      <c r="R6588" s="12"/>
      <c r="S6588" s="12"/>
      <c r="T6588" s="12"/>
      <c r="U6588" s="12"/>
      <c r="V6588" s="12"/>
      <c r="W6588" s="12"/>
      <c r="X6588" s="12"/>
      <c r="Y6588" s="12"/>
      <c r="Z6588" s="12"/>
      <c r="AA6588" s="12"/>
      <c r="AB6588" s="12"/>
      <c r="AC6588" s="12"/>
      <c r="AD6588" s="12"/>
      <c r="AE6588" s="12"/>
      <c r="AF6588" s="12"/>
      <c r="AG6588" s="12"/>
      <c r="AH6588" s="12"/>
      <c r="AI6588" s="12"/>
      <c r="AJ6588" s="12"/>
      <c r="AK6588" s="12"/>
      <c r="AL6588" s="12"/>
      <c r="AM6588" s="12"/>
      <c r="AN6588" s="12"/>
      <c r="AO6588" s="12"/>
      <c r="AP6588" s="12"/>
      <c r="AQ6588" s="12"/>
      <c r="AR6588" s="12"/>
      <c r="AS6588" s="12"/>
      <c r="AT6588" s="12"/>
      <c r="AU6588" s="12"/>
      <c r="AV6588" s="12"/>
      <c r="AW6588" s="12"/>
      <c r="AX6588" s="12"/>
      <c r="AY6588" s="12"/>
      <c r="AZ6588" s="12"/>
      <c r="BA6588" s="12"/>
      <c r="BB6588" s="12"/>
      <c r="BC6588" s="12"/>
      <c r="BD6588" s="12"/>
      <c r="BE6588" s="12"/>
      <c r="BF6588" s="12"/>
      <c r="BG6588" s="12"/>
      <c r="BH6588" s="12"/>
      <c r="BI6588" s="12"/>
      <c r="BJ6588" s="13"/>
      <c r="BK6588" s="13"/>
      <c r="BL6588" s="13"/>
      <c r="BM6588" s="13"/>
      <c r="BN6588" s="13"/>
    </row>
    <row r="6589" spans="4:66" x14ac:dyDescent="0.25">
      <c r="D6589" s="7"/>
      <c r="E6589" s="10"/>
      <c r="F6589" s="10"/>
      <c r="G6589" s="10"/>
      <c r="H6589" s="10"/>
      <c r="I6589" s="10"/>
      <c r="J6589" s="10"/>
      <c r="K6589" s="11"/>
      <c r="L6589" s="11"/>
      <c r="M6589" s="12"/>
      <c r="N6589" s="12"/>
      <c r="O6589" s="12"/>
      <c r="P6589" s="12"/>
      <c r="Q6589" s="12"/>
      <c r="R6589" s="12"/>
      <c r="S6589" s="12"/>
      <c r="T6589" s="12"/>
      <c r="U6589" s="12"/>
      <c r="V6589" s="12"/>
      <c r="W6589" s="12"/>
      <c r="X6589" s="12"/>
      <c r="Y6589" s="12"/>
      <c r="Z6589" s="12"/>
      <c r="AA6589" s="12"/>
      <c r="AB6589" s="12"/>
      <c r="AC6589" s="12"/>
      <c r="AD6589" s="12"/>
      <c r="AE6589" s="12"/>
      <c r="AF6589" s="12"/>
      <c r="AG6589" s="12"/>
      <c r="AH6589" s="12"/>
      <c r="AI6589" s="12"/>
      <c r="AJ6589" s="12"/>
      <c r="AK6589" s="12"/>
      <c r="AL6589" s="12"/>
      <c r="AM6589" s="12"/>
      <c r="AN6589" s="12"/>
      <c r="AO6589" s="12"/>
      <c r="AP6589" s="12"/>
      <c r="AQ6589" s="12"/>
      <c r="AR6589" s="12"/>
      <c r="AS6589" s="12"/>
      <c r="AT6589" s="12"/>
      <c r="AU6589" s="12"/>
      <c r="AV6589" s="12"/>
      <c r="AW6589" s="12"/>
      <c r="AX6589" s="12"/>
      <c r="AY6589" s="12"/>
      <c r="AZ6589" s="12"/>
      <c r="BA6589" s="12"/>
      <c r="BB6589" s="12"/>
      <c r="BC6589" s="12"/>
      <c r="BD6589" s="12"/>
      <c r="BE6589" s="12"/>
      <c r="BF6589" s="12"/>
      <c r="BG6589" s="12"/>
      <c r="BH6589" s="12"/>
      <c r="BI6589" s="12"/>
      <c r="BJ6589" s="13"/>
      <c r="BK6589" s="13"/>
      <c r="BL6589" s="13"/>
      <c r="BM6589" s="13"/>
      <c r="BN6589" s="13"/>
    </row>
    <row r="6590" spans="4:66" x14ac:dyDescent="0.25">
      <c r="D6590" s="7"/>
      <c r="E6590" s="10"/>
      <c r="F6590" s="10"/>
      <c r="G6590" s="10"/>
      <c r="H6590" s="10"/>
      <c r="I6590" s="10"/>
      <c r="J6590" s="10"/>
      <c r="K6590" s="11"/>
      <c r="L6590" s="11"/>
      <c r="M6590" s="12"/>
      <c r="N6590" s="12"/>
      <c r="O6590" s="12"/>
      <c r="P6590" s="12"/>
      <c r="Q6590" s="12"/>
      <c r="R6590" s="12"/>
      <c r="S6590" s="12"/>
      <c r="T6590" s="12"/>
      <c r="U6590" s="12"/>
      <c r="V6590" s="12"/>
      <c r="W6590" s="12"/>
      <c r="X6590" s="12"/>
      <c r="Y6590" s="12"/>
      <c r="Z6590" s="12"/>
      <c r="AA6590" s="12"/>
      <c r="AB6590" s="12"/>
      <c r="AC6590" s="12"/>
      <c r="AD6590" s="12"/>
      <c r="AE6590" s="12"/>
      <c r="AF6590" s="12"/>
      <c r="AG6590" s="12"/>
      <c r="AH6590" s="12"/>
      <c r="AI6590" s="12"/>
      <c r="AJ6590" s="12"/>
      <c r="AK6590" s="12"/>
      <c r="AL6590" s="12"/>
      <c r="AM6590" s="12"/>
      <c r="AN6590" s="12"/>
      <c r="AO6590" s="12"/>
      <c r="AP6590" s="12"/>
      <c r="AQ6590" s="12"/>
      <c r="AR6590" s="12"/>
      <c r="AS6590" s="12"/>
      <c r="AT6590" s="12"/>
      <c r="AU6590" s="12"/>
      <c r="AV6590" s="12"/>
      <c r="AW6590" s="12"/>
      <c r="AX6590" s="12"/>
      <c r="AY6590" s="12"/>
      <c r="AZ6590" s="12"/>
      <c r="BA6590" s="12"/>
      <c r="BB6590" s="12"/>
      <c r="BC6590" s="12"/>
      <c r="BD6590" s="12"/>
      <c r="BE6590" s="12"/>
      <c r="BF6590" s="12"/>
      <c r="BG6590" s="12"/>
      <c r="BH6590" s="12"/>
      <c r="BI6590" s="12"/>
      <c r="BJ6590" s="13"/>
      <c r="BK6590" s="13"/>
      <c r="BL6590" s="13"/>
      <c r="BM6590" s="13"/>
      <c r="BN6590" s="13"/>
    </row>
    <row r="6591" spans="4:66" x14ac:dyDescent="0.25">
      <c r="D6591" s="7"/>
      <c r="E6591" s="10"/>
      <c r="F6591" s="10"/>
      <c r="G6591" s="10"/>
      <c r="H6591" s="10"/>
      <c r="I6591" s="10"/>
      <c r="J6591" s="10"/>
      <c r="K6591" s="11"/>
      <c r="L6591" s="11"/>
      <c r="M6591" s="12"/>
      <c r="N6591" s="12"/>
      <c r="O6591" s="12"/>
      <c r="P6591" s="12"/>
      <c r="Q6591" s="12"/>
      <c r="R6591" s="12"/>
      <c r="S6591" s="12"/>
      <c r="T6591" s="12"/>
      <c r="U6591" s="12"/>
      <c r="V6591" s="12"/>
      <c r="W6591" s="12"/>
      <c r="X6591" s="12"/>
      <c r="Y6591" s="12"/>
      <c r="Z6591" s="12"/>
      <c r="AA6591" s="12"/>
      <c r="AB6591" s="12"/>
      <c r="AC6591" s="12"/>
      <c r="AD6591" s="12"/>
      <c r="AE6591" s="12"/>
      <c r="AF6591" s="12"/>
      <c r="AG6591" s="12"/>
      <c r="AH6591" s="12"/>
      <c r="AI6591" s="12"/>
      <c r="AJ6591" s="12"/>
      <c r="AK6591" s="12"/>
      <c r="AL6591" s="12"/>
      <c r="AM6591" s="12"/>
      <c r="AN6591" s="12"/>
      <c r="AO6591" s="12"/>
      <c r="AP6591" s="12"/>
      <c r="AQ6591" s="12"/>
      <c r="AR6591" s="12"/>
      <c r="AS6591" s="12"/>
      <c r="AT6591" s="12"/>
      <c r="AU6591" s="12"/>
      <c r="AV6591" s="12"/>
      <c r="AW6591" s="12"/>
      <c r="AX6591" s="12"/>
      <c r="AY6591" s="12"/>
      <c r="AZ6591" s="12"/>
      <c r="BA6591" s="12"/>
      <c r="BB6591" s="12"/>
      <c r="BC6591" s="12"/>
      <c r="BD6591" s="12"/>
      <c r="BE6591" s="12"/>
      <c r="BF6591" s="12"/>
      <c r="BG6591" s="12"/>
      <c r="BH6591" s="12"/>
      <c r="BI6591" s="12"/>
      <c r="BJ6591" s="13"/>
      <c r="BK6591" s="13"/>
      <c r="BL6591" s="13"/>
      <c r="BM6591" s="13"/>
      <c r="BN6591" s="13"/>
    </row>
    <row r="6592" spans="4:66" x14ac:dyDescent="0.25">
      <c r="D6592" s="7"/>
      <c r="E6592" s="10"/>
      <c r="F6592" s="10"/>
      <c r="G6592" s="10"/>
      <c r="H6592" s="10"/>
      <c r="I6592" s="10"/>
      <c r="J6592" s="10"/>
      <c r="K6592" s="11"/>
      <c r="L6592" s="11"/>
      <c r="M6592" s="12"/>
      <c r="N6592" s="12"/>
      <c r="O6592" s="12"/>
      <c r="P6592" s="12"/>
      <c r="Q6592" s="12"/>
      <c r="R6592" s="12"/>
      <c r="S6592" s="12"/>
      <c r="T6592" s="12"/>
      <c r="U6592" s="12"/>
      <c r="V6592" s="12"/>
      <c r="W6592" s="12"/>
      <c r="X6592" s="12"/>
      <c r="Y6592" s="12"/>
      <c r="Z6592" s="12"/>
      <c r="AA6592" s="12"/>
      <c r="AB6592" s="12"/>
      <c r="AC6592" s="12"/>
      <c r="AD6592" s="12"/>
      <c r="AE6592" s="12"/>
      <c r="AF6592" s="12"/>
      <c r="AG6592" s="12"/>
      <c r="AH6592" s="12"/>
      <c r="AI6592" s="12"/>
      <c r="AJ6592" s="12"/>
      <c r="AK6592" s="12"/>
      <c r="AL6592" s="12"/>
      <c r="AM6592" s="12"/>
      <c r="AN6592" s="12"/>
      <c r="AO6592" s="12"/>
      <c r="AP6592" s="12"/>
      <c r="AQ6592" s="12"/>
      <c r="AR6592" s="12"/>
      <c r="AS6592" s="12"/>
      <c r="AT6592" s="12"/>
      <c r="AU6592" s="12"/>
      <c r="AV6592" s="12"/>
      <c r="AW6592" s="12"/>
      <c r="AX6592" s="12"/>
      <c r="AY6592" s="12"/>
      <c r="AZ6592" s="12"/>
      <c r="BA6592" s="12"/>
      <c r="BB6592" s="12"/>
      <c r="BC6592" s="12"/>
      <c r="BD6592" s="12"/>
      <c r="BE6592" s="12"/>
      <c r="BF6592" s="12"/>
      <c r="BG6592" s="12"/>
      <c r="BH6592" s="12"/>
      <c r="BI6592" s="12"/>
      <c r="BJ6592" s="13"/>
      <c r="BK6592" s="13"/>
      <c r="BL6592" s="13"/>
      <c r="BM6592" s="13"/>
      <c r="BN6592" s="13"/>
    </row>
    <row r="6593" spans="4:66" x14ac:dyDescent="0.25">
      <c r="D6593" s="7"/>
      <c r="E6593" s="10"/>
      <c r="F6593" s="10"/>
      <c r="G6593" s="10"/>
      <c r="H6593" s="10"/>
      <c r="I6593" s="10"/>
      <c r="J6593" s="10"/>
      <c r="K6593" s="11"/>
      <c r="L6593" s="11"/>
      <c r="M6593" s="12"/>
      <c r="N6593" s="12"/>
      <c r="O6593" s="12"/>
      <c r="P6593" s="12"/>
      <c r="Q6593" s="12"/>
      <c r="R6593" s="12"/>
      <c r="S6593" s="12"/>
      <c r="T6593" s="12"/>
      <c r="U6593" s="12"/>
      <c r="V6593" s="12"/>
      <c r="W6593" s="12"/>
      <c r="X6593" s="12"/>
      <c r="Y6593" s="12"/>
      <c r="Z6593" s="12"/>
      <c r="AA6593" s="12"/>
      <c r="AB6593" s="12"/>
      <c r="AC6593" s="12"/>
      <c r="AD6593" s="12"/>
      <c r="AE6593" s="12"/>
      <c r="AF6593" s="12"/>
      <c r="AG6593" s="12"/>
      <c r="AH6593" s="12"/>
      <c r="AI6593" s="12"/>
      <c r="AJ6593" s="12"/>
      <c r="AK6593" s="12"/>
      <c r="AL6593" s="12"/>
      <c r="AM6593" s="12"/>
      <c r="AN6593" s="12"/>
      <c r="AO6593" s="12"/>
      <c r="AP6593" s="12"/>
      <c r="AQ6593" s="12"/>
      <c r="AR6593" s="12"/>
      <c r="AS6593" s="12"/>
      <c r="AT6593" s="12"/>
      <c r="AU6593" s="12"/>
      <c r="AV6593" s="12"/>
      <c r="AW6593" s="12"/>
      <c r="AX6593" s="12"/>
      <c r="AY6593" s="12"/>
      <c r="AZ6593" s="12"/>
      <c r="BA6593" s="12"/>
      <c r="BB6593" s="12"/>
      <c r="BC6593" s="12"/>
      <c r="BD6593" s="12"/>
      <c r="BE6593" s="12"/>
      <c r="BF6593" s="12"/>
      <c r="BG6593" s="12"/>
      <c r="BH6593" s="12"/>
      <c r="BI6593" s="12"/>
      <c r="BJ6593" s="13"/>
      <c r="BK6593" s="13"/>
      <c r="BL6593" s="13"/>
      <c r="BM6593" s="13"/>
      <c r="BN6593" s="13"/>
    </row>
    <row r="6594" spans="4:66" x14ac:dyDescent="0.25">
      <c r="D6594" s="7"/>
      <c r="E6594" s="10"/>
      <c r="F6594" s="10"/>
      <c r="G6594" s="10"/>
      <c r="H6594" s="10"/>
      <c r="I6594" s="10"/>
      <c r="J6594" s="10"/>
      <c r="K6594" s="11"/>
      <c r="L6594" s="11"/>
      <c r="M6594" s="12"/>
      <c r="N6594" s="12"/>
      <c r="O6594" s="12"/>
      <c r="P6594" s="12"/>
      <c r="Q6594" s="12"/>
      <c r="R6594" s="12"/>
      <c r="S6594" s="12"/>
      <c r="T6594" s="12"/>
      <c r="U6594" s="12"/>
      <c r="V6594" s="12"/>
      <c r="W6594" s="12"/>
      <c r="X6594" s="12"/>
      <c r="Y6594" s="12"/>
      <c r="Z6594" s="12"/>
      <c r="AA6594" s="12"/>
      <c r="AB6594" s="12"/>
      <c r="AC6594" s="12"/>
      <c r="AD6594" s="12"/>
      <c r="AE6594" s="12"/>
      <c r="AF6594" s="12"/>
      <c r="AG6594" s="12"/>
      <c r="AH6594" s="12"/>
      <c r="AI6594" s="12"/>
      <c r="AJ6594" s="12"/>
      <c r="AK6594" s="12"/>
      <c r="AL6594" s="12"/>
      <c r="AM6594" s="12"/>
      <c r="AN6594" s="12"/>
      <c r="AO6594" s="12"/>
      <c r="AP6594" s="12"/>
      <c r="AQ6594" s="12"/>
      <c r="AR6594" s="12"/>
      <c r="AS6594" s="12"/>
      <c r="AT6594" s="12"/>
      <c r="AU6594" s="12"/>
      <c r="AV6594" s="12"/>
      <c r="AW6594" s="12"/>
      <c r="AX6594" s="12"/>
      <c r="AY6594" s="12"/>
      <c r="AZ6594" s="12"/>
      <c r="BA6594" s="12"/>
      <c r="BB6594" s="12"/>
      <c r="BC6594" s="12"/>
      <c r="BD6594" s="12"/>
      <c r="BE6594" s="12"/>
      <c r="BF6594" s="12"/>
      <c r="BG6594" s="12"/>
      <c r="BH6594" s="12"/>
      <c r="BI6594" s="12"/>
      <c r="BJ6594" s="13"/>
      <c r="BK6594" s="13"/>
      <c r="BL6594" s="13"/>
      <c r="BM6594" s="13"/>
      <c r="BN6594" s="13"/>
    </row>
    <row r="6595" spans="4:66" x14ac:dyDescent="0.25">
      <c r="D6595" s="7"/>
      <c r="E6595" s="10"/>
      <c r="F6595" s="10"/>
      <c r="G6595" s="10"/>
      <c r="H6595" s="10"/>
      <c r="I6595" s="10"/>
      <c r="J6595" s="10"/>
      <c r="K6595" s="11"/>
      <c r="L6595" s="11"/>
      <c r="M6595" s="12"/>
      <c r="N6595" s="12"/>
      <c r="O6595" s="12"/>
      <c r="P6595" s="12"/>
      <c r="Q6595" s="12"/>
      <c r="R6595" s="12"/>
      <c r="S6595" s="12"/>
      <c r="T6595" s="12"/>
      <c r="U6595" s="12"/>
      <c r="V6595" s="12"/>
      <c r="W6595" s="12"/>
      <c r="X6595" s="12"/>
      <c r="Y6595" s="12"/>
      <c r="Z6595" s="12"/>
      <c r="AA6595" s="12"/>
      <c r="AB6595" s="12"/>
      <c r="AC6595" s="12"/>
      <c r="AD6595" s="12"/>
      <c r="AE6595" s="12"/>
      <c r="AF6595" s="12"/>
      <c r="AG6595" s="12"/>
      <c r="AH6595" s="12"/>
      <c r="AI6595" s="12"/>
      <c r="AJ6595" s="12"/>
      <c r="AK6595" s="12"/>
      <c r="AL6595" s="12"/>
      <c r="AM6595" s="12"/>
      <c r="AN6595" s="12"/>
      <c r="AO6595" s="12"/>
      <c r="AP6595" s="12"/>
      <c r="AQ6595" s="12"/>
      <c r="AR6595" s="12"/>
      <c r="AS6595" s="12"/>
      <c r="AT6595" s="12"/>
      <c r="AU6595" s="12"/>
      <c r="AV6595" s="12"/>
      <c r="AW6595" s="12"/>
      <c r="AX6595" s="12"/>
      <c r="AY6595" s="12"/>
      <c r="AZ6595" s="12"/>
      <c r="BA6595" s="12"/>
      <c r="BB6595" s="12"/>
      <c r="BC6595" s="12"/>
      <c r="BD6595" s="12"/>
      <c r="BE6595" s="12"/>
      <c r="BF6595" s="12"/>
      <c r="BG6595" s="12"/>
      <c r="BH6595" s="12"/>
      <c r="BI6595" s="12"/>
      <c r="BJ6595" s="13"/>
      <c r="BK6595" s="13"/>
      <c r="BL6595" s="13"/>
      <c r="BM6595" s="13"/>
      <c r="BN6595" s="13"/>
    </row>
    <row r="6596" spans="4:66" x14ac:dyDescent="0.25">
      <c r="D6596" s="7"/>
      <c r="E6596" s="10"/>
      <c r="F6596" s="10"/>
      <c r="G6596" s="10"/>
      <c r="H6596" s="10"/>
      <c r="I6596" s="10"/>
      <c r="J6596" s="10"/>
      <c r="K6596" s="11"/>
      <c r="L6596" s="11"/>
      <c r="M6596" s="12"/>
      <c r="N6596" s="12"/>
      <c r="O6596" s="12"/>
      <c r="P6596" s="12"/>
      <c r="Q6596" s="12"/>
      <c r="R6596" s="12"/>
      <c r="S6596" s="12"/>
      <c r="T6596" s="12"/>
      <c r="U6596" s="12"/>
      <c r="V6596" s="12"/>
      <c r="W6596" s="12"/>
      <c r="X6596" s="12"/>
      <c r="Y6596" s="12"/>
      <c r="Z6596" s="12"/>
      <c r="AA6596" s="12"/>
      <c r="AB6596" s="12"/>
      <c r="AC6596" s="12"/>
      <c r="AD6596" s="12"/>
      <c r="AE6596" s="12"/>
      <c r="AF6596" s="12"/>
      <c r="AG6596" s="12"/>
      <c r="AH6596" s="12"/>
      <c r="AI6596" s="12"/>
      <c r="AJ6596" s="12"/>
      <c r="AK6596" s="12"/>
      <c r="AL6596" s="12"/>
      <c r="AM6596" s="12"/>
      <c r="AN6596" s="12"/>
      <c r="AO6596" s="12"/>
      <c r="AP6596" s="12"/>
      <c r="AQ6596" s="12"/>
      <c r="AR6596" s="12"/>
      <c r="AS6596" s="12"/>
      <c r="AT6596" s="12"/>
      <c r="AU6596" s="12"/>
      <c r="AV6596" s="12"/>
      <c r="AW6596" s="12"/>
      <c r="AX6596" s="12"/>
      <c r="AY6596" s="12"/>
      <c r="AZ6596" s="12"/>
      <c r="BA6596" s="12"/>
      <c r="BB6596" s="12"/>
      <c r="BC6596" s="12"/>
      <c r="BD6596" s="12"/>
      <c r="BE6596" s="12"/>
      <c r="BF6596" s="12"/>
      <c r="BG6596" s="12"/>
      <c r="BH6596" s="12"/>
      <c r="BI6596" s="12"/>
      <c r="BJ6596" s="13"/>
      <c r="BK6596" s="13"/>
      <c r="BL6596" s="13"/>
      <c r="BM6596" s="13"/>
      <c r="BN6596" s="13"/>
    </row>
    <row r="6597" spans="4:66" x14ac:dyDescent="0.25">
      <c r="D6597" s="7"/>
      <c r="E6597" s="10"/>
      <c r="F6597" s="10"/>
      <c r="G6597" s="10"/>
      <c r="H6597" s="10"/>
      <c r="I6597" s="10"/>
      <c r="J6597" s="10"/>
      <c r="K6597" s="11"/>
      <c r="L6597" s="11"/>
      <c r="M6597" s="12"/>
      <c r="N6597" s="12"/>
      <c r="O6597" s="12"/>
      <c r="P6597" s="12"/>
      <c r="Q6597" s="12"/>
      <c r="R6597" s="12"/>
      <c r="S6597" s="12"/>
      <c r="T6597" s="12"/>
      <c r="U6597" s="12"/>
      <c r="V6597" s="12"/>
      <c r="W6597" s="12"/>
      <c r="X6597" s="12"/>
      <c r="Y6597" s="12"/>
      <c r="Z6597" s="12"/>
      <c r="AA6597" s="12"/>
      <c r="AB6597" s="12"/>
      <c r="AC6597" s="12"/>
      <c r="AD6597" s="12"/>
      <c r="AE6597" s="12"/>
      <c r="AF6597" s="12"/>
      <c r="AG6597" s="12"/>
      <c r="AH6597" s="12"/>
      <c r="AI6597" s="12"/>
      <c r="AJ6597" s="12"/>
      <c r="AK6597" s="12"/>
      <c r="AL6597" s="12"/>
      <c r="AM6597" s="12"/>
      <c r="AN6597" s="12"/>
      <c r="AO6597" s="12"/>
      <c r="AP6597" s="12"/>
      <c r="AQ6597" s="12"/>
      <c r="AR6597" s="12"/>
      <c r="AS6597" s="12"/>
      <c r="AT6597" s="12"/>
      <c r="AU6597" s="12"/>
      <c r="AV6597" s="12"/>
      <c r="AW6597" s="12"/>
      <c r="AX6597" s="12"/>
      <c r="AY6597" s="12"/>
      <c r="AZ6597" s="12"/>
      <c r="BA6597" s="12"/>
      <c r="BB6597" s="12"/>
      <c r="BC6597" s="12"/>
      <c r="BD6597" s="12"/>
      <c r="BE6597" s="12"/>
      <c r="BF6597" s="12"/>
      <c r="BG6597" s="12"/>
      <c r="BH6597" s="12"/>
      <c r="BI6597" s="12"/>
      <c r="BJ6597" s="13"/>
      <c r="BK6597" s="13"/>
      <c r="BL6597" s="13"/>
      <c r="BM6597" s="13"/>
      <c r="BN6597" s="13"/>
    </row>
    <row r="6598" spans="4:66" x14ac:dyDescent="0.25">
      <c r="D6598" s="7"/>
      <c r="E6598" s="10"/>
      <c r="F6598" s="10"/>
      <c r="G6598" s="10"/>
      <c r="H6598" s="10"/>
      <c r="I6598" s="10"/>
      <c r="J6598" s="10"/>
      <c r="K6598" s="11"/>
      <c r="L6598" s="11"/>
      <c r="M6598" s="12"/>
      <c r="N6598" s="12"/>
      <c r="O6598" s="12"/>
      <c r="P6598" s="12"/>
      <c r="Q6598" s="12"/>
      <c r="R6598" s="12"/>
      <c r="S6598" s="12"/>
      <c r="T6598" s="12"/>
      <c r="U6598" s="12"/>
      <c r="V6598" s="12"/>
      <c r="W6598" s="12"/>
      <c r="X6598" s="12"/>
      <c r="Y6598" s="12"/>
      <c r="Z6598" s="12"/>
      <c r="AA6598" s="12"/>
      <c r="AB6598" s="12"/>
      <c r="AC6598" s="12"/>
      <c r="AD6598" s="12"/>
      <c r="AE6598" s="12"/>
      <c r="AF6598" s="12"/>
      <c r="AG6598" s="12"/>
      <c r="AH6598" s="12"/>
      <c r="AI6598" s="12"/>
      <c r="AJ6598" s="12"/>
      <c r="AK6598" s="12"/>
      <c r="AL6598" s="12"/>
      <c r="AM6598" s="12"/>
      <c r="AN6598" s="12"/>
      <c r="AO6598" s="12"/>
      <c r="AP6598" s="12"/>
      <c r="AQ6598" s="12"/>
      <c r="AR6598" s="12"/>
      <c r="AS6598" s="12"/>
      <c r="AT6598" s="12"/>
      <c r="AU6598" s="12"/>
      <c r="AV6598" s="12"/>
      <c r="AW6598" s="12"/>
      <c r="AX6598" s="12"/>
      <c r="AY6598" s="12"/>
      <c r="AZ6598" s="12"/>
      <c r="BA6598" s="12"/>
      <c r="BB6598" s="12"/>
      <c r="BC6598" s="12"/>
      <c r="BD6598" s="12"/>
      <c r="BE6598" s="12"/>
      <c r="BF6598" s="12"/>
      <c r="BG6598" s="12"/>
      <c r="BH6598" s="12"/>
      <c r="BI6598" s="12"/>
      <c r="BJ6598" s="13"/>
      <c r="BK6598" s="13"/>
      <c r="BL6598" s="13"/>
      <c r="BM6598" s="13"/>
      <c r="BN6598" s="13"/>
    </row>
    <row r="6599" spans="4:66" s="14" customFormat="1" x14ac:dyDescent="0.25">
      <c r="D6599" s="21"/>
      <c r="K6599" s="16"/>
      <c r="L6599" s="16"/>
      <c r="M6599" s="17"/>
      <c r="N6599" s="17"/>
      <c r="O6599" s="17"/>
      <c r="P6599" s="17"/>
      <c r="Q6599" s="17"/>
      <c r="R6599" s="17"/>
      <c r="S6599" s="17"/>
      <c r="T6599" s="17"/>
      <c r="U6599" s="17"/>
      <c r="V6599" s="17"/>
      <c r="W6599" s="17"/>
      <c r="X6599" s="17"/>
      <c r="Y6599" s="17"/>
      <c r="Z6599" s="17"/>
      <c r="AA6599" s="17"/>
      <c r="AB6599" s="17"/>
      <c r="AC6599" s="17"/>
      <c r="AD6599" s="17"/>
      <c r="AE6599" s="17"/>
      <c r="AF6599" s="17"/>
      <c r="AG6599" s="17"/>
      <c r="AH6599" s="17"/>
      <c r="AI6599" s="17"/>
      <c r="AJ6599" s="17"/>
      <c r="AK6599" s="17"/>
      <c r="AL6599" s="17"/>
      <c r="AM6599" s="17"/>
      <c r="AN6599" s="17"/>
      <c r="AO6599" s="17"/>
      <c r="AP6599" s="17"/>
      <c r="AQ6599" s="17"/>
      <c r="AR6599" s="17"/>
      <c r="AS6599" s="17"/>
      <c r="AT6599" s="17"/>
      <c r="AU6599" s="17"/>
      <c r="AV6599" s="17"/>
      <c r="AW6599" s="17"/>
      <c r="AX6599" s="17"/>
      <c r="AY6599" s="17"/>
      <c r="AZ6599" s="17"/>
      <c r="BA6599" s="17"/>
      <c r="BB6599" s="17"/>
      <c r="BC6599" s="17"/>
      <c r="BD6599" s="17"/>
      <c r="BE6599" s="17"/>
      <c r="BF6599" s="17"/>
      <c r="BG6599" s="17"/>
      <c r="BH6599" s="17"/>
      <c r="BI6599" s="17"/>
      <c r="BJ6599" s="18"/>
      <c r="BK6599" s="18"/>
      <c r="BL6599" s="18"/>
      <c r="BM6599" s="18"/>
      <c r="BN6599" s="18"/>
    </row>
    <row r="6600" spans="4:66" x14ac:dyDescent="0.25">
      <c r="D6600" s="7"/>
      <c r="E6600" s="10"/>
      <c r="F6600" s="10"/>
      <c r="G6600" s="10"/>
      <c r="H6600" s="10"/>
      <c r="I6600" s="10"/>
      <c r="J6600" s="10"/>
      <c r="K6600" s="11"/>
      <c r="L6600" s="11"/>
      <c r="M6600" s="12"/>
      <c r="N6600" s="12"/>
      <c r="O6600" s="12"/>
      <c r="P6600" s="12"/>
      <c r="Q6600" s="12"/>
      <c r="R6600" s="12"/>
      <c r="S6600" s="12"/>
      <c r="T6600" s="12"/>
      <c r="U6600" s="12"/>
      <c r="V6600" s="12"/>
      <c r="W6600" s="12"/>
      <c r="X6600" s="12"/>
      <c r="Y6600" s="12"/>
      <c r="Z6600" s="12"/>
      <c r="AA6600" s="12"/>
      <c r="AB6600" s="12"/>
      <c r="AC6600" s="12"/>
      <c r="AD6600" s="12"/>
      <c r="AE6600" s="12"/>
      <c r="AF6600" s="12"/>
      <c r="AG6600" s="12"/>
      <c r="AH6600" s="12"/>
      <c r="AI6600" s="12"/>
      <c r="AJ6600" s="12"/>
      <c r="AK6600" s="12"/>
      <c r="AL6600" s="12"/>
      <c r="AM6600" s="12"/>
      <c r="AN6600" s="12"/>
      <c r="AO6600" s="12"/>
      <c r="AP6600" s="12"/>
      <c r="AQ6600" s="12"/>
      <c r="AR6600" s="12"/>
      <c r="AS6600" s="12"/>
      <c r="AT6600" s="12"/>
      <c r="AU6600" s="12"/>
      <c r="AV6600" s="12"/>
      <c r="AW6600" s="12"/>
      <c r="AX6600" s="12"/>
      <c r="AY6600" s="12"/>
      <c r="AZ6600" s="12"/>
      <c r="BA6600" s="12"/>
      <c r="BB6600" s="12"/>
      <c r="BC6600" s="12"/>
      <c r="BD6600" s="12"/>
      <c r="BE6600" s="12"/>
      <c r="BF6600" s="12"/>
      <c r="BG6600" s="12"/>
      <c r="BH6600" s="12"/>
      <c r="BI6600" s="12"/>
      <c r="BJ6600" s="13"/>
      <c r="BK6600" s="13"/>
      <c r="BL6600" s="13"/>
      <c r="BM6600" s="13"/>
      <c r="BN6600" s="13"/>
    </row>
    <row r="6601" spans="4:66" x14ac:dyDescent="0.25">
      <c r="D6601" s="7"/>
      <c r="E6601" s="10"/>
      <c r="F6601" s="10"/>
      <c r="G6601" s="10"/>
      <c r="H6601" s="10"/>
      <c r="I6601" s="10"/>
      <c r="J6601" s="10"/>
      <c r="K6601" s="11"/>
      <c r="L6601" s="11"/>
      <c r="M6601" s="12"/>
      <c r="N6601" s="12"/>
      <c r="O6601" s="12"/>
      <c r="P6601" s="12"/>
      <c r="Q6601" s="12"/>
      <c r="R6601" s="12"/>
      <c r="S6601" s="12"/>
      <c r="T6601" s="12"/>
      <c r="U6601" s="12"/>
      <c r="V6601" s="12"/>
      <c r="W6601" s="12"/>
      <c r="X6601" s="12"/>
      <c r="Y6601" s="12"/>
      <c r="Z6601" s="12"/>
      <c r="AA6601" s="12"/>
      <c r="AB6601" s="12"/>
      <c r="AC6601" s="12"/>
      <c r="AD6601" s="12"/>
      <c r="AE6601" s="12"/>
      <c r="AF6601" s="12"/>
      <c r="AG6601" s="12"/>
      <c r="AH6601" s="12"/>
      <c r="AI6601" s="12"/>
      <c r="AJ6601" s="12"/>
      <c r="AK6601" s="12"/>
      <c r="AL6601" s="12"/>
      <c r="AM6601" s="12"/>
      <c r="AN6601" s="12"/>
      <c r="AO6601" s="12"/>
      <c r="AP6601" s="12"/>
      <c r="AQ6601" s="12"/>
      <c r="AR6601" s="12"/>
      <c r="AS6601" s="12"/>
      <c r="AT6601" s="12"/>
      <c r="AU6601" s="12"/>
      <c r="AV6601" s="12"/>
      <c r="AW6601" s="12"/>
      <c r="AX6601" s="12"/>
      <c r="AY6601" s="12"/>
      <c r="AZ6601" s="12"/>
      <c r="BA6601" s="12"/>
      <c r="BB6601" s="12"/>
      <c r="BC6601" s="12"/>
      <c r="BD6601" s="12"/>
      <c r="BE6601" s="12"/>
      <c r="BF6601" s="12"/>
      <c r="BG6601" s="12"/>
      <c r="BH6601" s="12"/>
      <c r="BI6601" s="12"/>
      <c r="BJ6601" s="13"/>
      <c r="BK6601" s="13"/>
      <c r="BL6601" s="13"/>
      <c r="BM6601" s="13"/>
      <c r="BN6601" s="13"/>
    </row>
    <row r="6602" spans="4:66" x14ac:dyDescent="0.25">
      <c r="D6602" s="7"/>
      <c r="E6602" s="10"/>
      <c r="F6602" s="10"/>
      <c r="G6602" s="10"/>
      <c r="H6602" s="10"/>
      <c r="I6602" s="10"/>
      <c r="J6602" s="10"/>
      <c r="K6602" s="11"/>
      <c r="L6602" s="11"/>
      <c r="M6602" s="12"/>
      <c r="N6602" s="12"/>
      <c r="O6602" s="12"/>
      <c r="P6602" s="12"/>
      <c r="Q6602" s="12"/>
      <c r="R6602" s="12"/>
      <c r="S6602" s="12"/>
      <c r="T6602" s="12"/>
      <c r="U6602" s="12"/>
      <c r="V6602" s="12"/>
      <c r="W6602" s="12"/>
      <c r="X6602" s="12"/>
      <c r="Y6602" s="12"/>
      <c r="Z6602" s="12"/>
      <c r="AA6602" s="12"/>
      <c r="AB6602" s="12"/>
      <c r="AC6602" s="12"/>
      <c r="AD6602" s="12"/>
      <c r="AE6602" s="12"/>
      <c r="AF6602" s="12"/>
      <c r="AG6602" s="12"/>
      <c r="AH6602" s="12"/>
      <c r="AI6602" s="12"/>
      <c r="AJ6602" s="12"/>
      <c r="AK6602" s="12"/>
      <c r="AL6602" s="12"/>
      <c r="AM6602" s="12"/>
      <c r="AN6602" s="12"/>
      <c r="AO6602" s="12"/>
      <c r="AP6602" s="12"/>
      <c r="AQ6602" s="12"/>
      <c r="AR6602" s="12"/>
      <c r="AS6602" s="12"/>
      <c r="AT6602" s="12"/>
      <c r="AU6602" s="12"/>
      <c r="AV6602" s="12"/>
      <c r="AW6602" s="12"/>
      <c r="AX6602" s="12"/>
      <c r="AY6602" s="12"/>
      <c r="AZ6602" s="12"/>
      <c r="BA6602" s="12"/>
      <c r="BB6602" s="12"/>
      <c r="BC6602" s="12"/>
      <c r="BD6602" s="12"/>
      <c r="BE6602" s="12"/>
      <c r="BF6602" s="12"/>
      <c r="BG6602" s="12"/>
      <c r="BH6602" s="12"/>
      <c r="BI6602" s="12"/>
      <c r="BJ6602" s="13"/>
      <c r="BK6602" s="13"/>
      <c r="BL6602" s="13"/>
      <c r="BM6602" s="13"/>
      <c r="BN6602" s="13"/>
    </row>
    <row r="6603" spans="4:66" x14ac:dyDescent="0.25">
      <c r="D6603" s="7"/>
      <c r="E6603" s="10"/>
      <c r="F6603" s="10"/>
      <c r="G6603" s="10"/>
      <c r="H6603" s="10"/>
      <c r="I6603" s="10"/>
      <c r="J6603" s="10"/>
      <c r="K6603" s="11"/>
      <c r="L6603" s="11"/>
      <c r="M6603" s="12"/>
      <c r="N6603" s="12"/>
      <c r="O6603" s="12"/>
      <c r="P6603" s="12"/>
      <c r="Q6603" s="12"/>
      <c r="R6603" s="12"/>
      <c r="S6603" s="12"/>
      <c r="T6603" s="12"/>
      <c r="U6603" s="12"/>
      <c r="V6603" s="12"/>
      <c r="W6603" s="12"/>
      <c r="X6603" s="12"/>
      <c r="Y6603" s="12"/>
      <c r="Z6603" s="12"/>
      <c r="AA6603" s="12"/>
      <c r="AB6603" s="12"/>
      <c r="AC6603" s="12"/>
      <c r="AD6603" s="12"/>
      <c r="AE6603" s="12"/>
      <c r="AF6603" s="12"/>
      <c r="AG6603" s="12"/>
      <c r="AH6603" s="12"/>
      <c r="AI6603" s="12"/>
      <c r="AJ6603" s="12"/>
      <c r="AK6603" s="12"/>
      <c r="AL6603" s="12"/>
      <c r="AM6603" s="12"/>
      <c r="AN6603" s="12"/>
      <c r="AO6603" s="12"/>
      <c r="AP6603" s="12"/>
      <c r="AQ6603" s="12"/>
      <c r="AR6603" s="12"/>
      <c r="AS6603" s="12"/>
      <c r="AT6603" s="12"/>
      <c r="AU6603" s="12"/>
      <c r="AV6603" s="12"/>
      <c r="AW6603" s="12"/>
      <c r="AX6603" s="12"/>
      <c r="AY6603" s="12"/>
      <c r="AZ6603" s="12"/>
      <c r="BA6603" s="12"/>
      <c r="BB6603" s="12"/>
      <c r="BC6603" s="12"/>
      <c r="BD6603" s="12"/>
      <c r="BE6603" s="12"/>
      <c r="BF6603" s="12"/>
      <c r="BG6603" s="12"/>
      <c r="BH6603" s="12"/>
      <c r="BI6603" s="12"/>
      <c r="BJ6603" s="13"/>
      <c r="BK6603" s="13"/>
      <c r="BL6603" s="13"/>
      <c r="BM6603" s="13"/>
      <c r="BN6603" s="13"/>
    </row>
    <row r="6604" spans="4:66" x14ac:dyDescent="0.25">
      <c r="D6604" s="7"/>
      <c r="E6604" s="10"/>
      <c r="F6604" s="10"/>
      <c r="G6604" s="10"/>
      <c r="H6604" s="10"/>
      <c r="I6604" s="10"/>
      <c r="J6604" s="10"/>
      <c r="K6604" s="11"/>
      <c r="L6604" s="11"/>
      <c r="M6604" s="12"/>
      <c r="N6604" s="12"/>
      <c r="O6604" s="12"/>
      <c r="P6604" s="12"/>
      <c r="Q6604" s="12"/>
      <c r="R6604" s="12"/>
      <c r="S6604" s="12"/>
      <c r="T6604" s="12"/>
      <c r="U6604" s="12"/>
      <c r="V6604" s="12"/>
      <c r="W6604" s="12"/>
      <c r="X6604" s="12"/>
      <c r="Y6604" s="12"/>
      <c r="Z6604" s="12"/>
      <c r="AA6604" s="12"/>
      <c r="AB6604" s="12"/>
      <c r="AC6604" s="12"/>
      <c r="AD6604" s="12"/>
      <c r="AE6604" s="12"/>
      <c r="AF6604" s="12"/>
      <c r="AG6604" s="12"/>
      <c r="AH6604" s="12"/>
      <c r="AI6604" s="12"/>
      <c r="AJ6604" s="12"/>
      <c r="AK6604" s="12"/>
      <c r="AL6604" s="12"/>
      <c r="AM6604" s="12"/>
      <c r="AN6604" s="12"/>
      <c r="AO6604" s="12"/>
      <c r="AP6604" s="12"/>
      <c r="AQ6604" s="12"/>
      <c r="AR6604" s="12"/>
      <c r="AS6604" s="12"/>
      <c r="AT6604" s="12"/>
      <c r="AU6604" s="12"/>
      <c r="AV6604" s="12"/>
      <c r="AW6604" s="12"/>
      <c r="AX6604" s="12"/>
      <c r="AY6604" s="12"/>
      <c r="AZ6604" s="12"/>
      <c r="BA6604" s="12"/>
      <c r="BB6604" s="12"/>
      <c r="BC6604" s="12"/>
      <c r="BD6604" s="12"/>
      <c r="BE6604" s="12"/>
      <c r="BF6604" s="12"/>
      <c r="BG6604" s="12"/>
      <c r="BH6604" s="12"/>
      <c r="BI6604" s="12"/>
      <c r="BJ6604" s="13"/>
      <c r="BK6604" s="13"/>
      <c r="BL6604" s="13"/>
      <c r="BM6604" s="13"/>
      <c r="BN6604" s="13"/>
    </row>
    <row r="6605" spans="4:66" x14ac:dyDescent="0.25">
      <c r="D6605" s="7"/>
      <c r="E6605" s="10"/>
      <c r="F6605" s="10"/>
      <c r="G6605" s="10"/>
      <c r="H6605" s="10"/>
      <c r="I6605" s="10"/>
      <c r="J6605" s="10"/>
      <c r="K6605" s="11"/>
      <c r="L6605" s="11"/>
      <c r="M6605" s="12"/>
      <c r="N6605" s="12"/>
      <c r="O6605" s="12"/>
      <c r="P6605" s="12"/>
      <c r="Q6605" s="12"/>
      <c r="R6605" s="12"/>
      <c r="S6605" s="12"/>
      <c r="T6605" s="12"/>
      <c r="U6605" s="12"/>
      <c r="V6605" s="12"/>
      <c r="W6605" s="12"/>
      <c r="X6605" s="12"/>
      <c r="Y6605" s="12"/>
      <c r="Z6605" s="12"/>
      <c r="AA6605" s="12"/>
      <c r="AB6605" s="12"/>
      <c r="AC6605" s="12"/>
      <c r="AD6605" s="12"/>
      <c r="AE6605" s="12"/>
      <c r="AF6605" s="12"/>
      <c r="AG6605" s="12"/>
      <c r="AH6605" s="12"/>
      <c r="AI6605" s="12"/>
      <c r="AJ6605" s="12"/>
      <c r="AK6605" s="12"/>
      <c r="AL6605" s="12"/>
      <c r="AM6605" s="12"/>
      <c r="AN6605" s="12"/>
      <c r="AO6605" s="12"/>
      <c r="AP6605" s="12"/>
      <c r="AQ6605" s="12"/>
      <c r="AR6605" s="12"/>
      <c r="AS6605" s="12"/>
      <c r="AT6605" s="12"/>
      <c r="AU6605" s="12"/>
      <c r="AV6605" s="12"/>
      <c r="AW6605" s="12"/>
      <c r="AX6605" s="12"/>
      <c r="AY6605" s="12"/>
      <c r="AZ6605" s="12"/>
      <c r="BA6605" s="12"/>
      <c r="BB6605" s="12"/>
      <c r="BC6605" s="12"/>
      <c r="BD6605" s="12"/>
      <c r="BE6605" s="12"/>
      <c r="BF6605" s="12"/>
      <c r="BG6605" s="12"/>
      <c r="BH6605" s="12"/>
      <c r="BI6605" s="12"/>
      <c r="BJ6605" s="13"/>
      <c r="BK6605" s="13"/>
      <c r="BL6605" s="13"/>
      <c r="BM6605" s="13"/>
      <c r="BN6605" s="13"/>
    </row>
    <row r="6606" spans="4:66" x14ac:dyDescent="0.25">
      <c r="D6606" s="7"/>
      <c r="E6606" s="10"/>
      <c r="F6606" s="10"/>
      <c r="G6606" s="10"/>
      <c r="H6606" s="10"/>
      <c r="I6606" s="10"/>
      <c r="J6606" s="10"/>
      <c r="K6606" s="11"/>
      <c r="L6606" s="11"/>
      <c r="M6606" s="12"/>
      <c r="N6606" s="12"/>
      <c r="O6606" s="12"/>
      <c r="P6606" s="12"/>
      <c r="Q6606" s="12"/>
      <c r="R6606" s="12"/>
      <c r="S6606" s="12"/>
      <c r="T6606" s="12"/>
      <c r="U6606" s="12"/>
      <c r="V6606" s="12"/>
      <c r="W6606" s="12"/>
      <c r="X6606" s="12"/>
      <c r="Y6606" s="12"/>
      <c r="Z6606" s="12"/>
      <c r="AA6606" s="12"/>
      <c r="AB6606" s="12"/>
      <c r="AC6606" s="12"/>
      <c r="AD6606" s="12"/>
      <c r="AE6606" s="12"/>
      <c r="AF6606" s="12"/>
      <c r="AG6606" s="12"/>
      <c r="AH6606" s="12"/>
      <c r="AI6606" s="12"/>
      <c r="AJ6606" s="12"/>
      <c r="AK6606" s="12"/>
      <c r="AL6606" s="12"/>
      <c r="AM6606" s="12"/>
      <c r="AN6606" s="12"/>
      <c r="AO6606" s="12"/>
      <c r="AP6606" s="12"/>
      <c r="AQ6606" s="12"/>
      <c r="AR6606" s="12"/>
      <c r="AS6606" s="12"/>
      <c r="AT6606" s="12"/>
      <c r="AU6606" s="12"/>
      <c r="AV6606" s="12"/>
      <c r="AW6606" s="12"/>
      <c r="AX6606" s="12"/>
      <c r="AY6606" s="12"/>
      <c r="AZ6606" s="12"/>
      <c r="BA6606" s="12"/>
      <c r="BB6606" s="12"/>
      <c r="BC6606" s="12"/>
      <c r="BD6606" s="12"/>
      <c r="BE6606" s="12"/>
      <c r="BF6606" s="12"/>
      <c r="BG6606" s="12"/>
      <c r="BH6606" s="12"/>
      <c r="BI6606" s="12"/>
      <c r="BJ6606" s="13"/>
      <c r="BK6606" s="13"/>
      <c r="BL6606" s="13"/>
      <c r="BM6606" s="13"/>
      <c r="BN6606" s="13"/>
    </row>
    <row r="6607" spans="4:66" x14ac:dyDescent="0.25">
      <c r="D6607" s="7"/>
      <c r="E6607" s="10"/>
      <c r="F6607" s="10"/>
      <c r="G6607" s="10"/>
      <c r="H6607" s="10"/>
      <c r="I6607" s="10"/>
      <c r="J6607" s="10"/>
      <c r="K6607" s="11"/>
      <c r="L6607" s="11"/>
      <c r="M6607" s="12"/>
      <c r="N6607" s="12"/>
      <c r="O6607" s="12"/>
      <c r="P6607" s="12"/>
      <c r="Q6607" s="12"/>
      <c r="R6607" s="12"/>
      <c r="S6607" s="12"/>
      <c r="T6607" s="12"/>
      <c r="U6607" s="12"/>
      <c r="V6607" s="12"/>
      <c r="W6607" s="12"/>
      <c r="X6607" s="12"/>
      <c r="Y6607" s="12"/>
      <c r="Z6607" s="12"/>
      <c r="AA6607" s="12"/>
      <c r="AB6607" s="12"/>
      <c r="AC6607" s="12"/>
      <c r="AD6607" s="12"/>
      <c r="AE6607" s="12"/>
      <c r="AF6607" s="12"/>
      <c r="AG6607" s="12"/>
      <c r="AH6607" s="12"/>
      <c r="AI6607" s="12"/>
      <c r="AJ6607" s="12"/>
      <c r="AK6607" s="12"/>
      <c r="AL6607" s="12"/>
      <c r="AM6607" s="12"/>
      <c r="AN6607" s="12"/>
      <c r="AO6607" s="12"/>
      <c r="AP6607" s="12"/>
      <c r="AQ6607" s="12"/>
      <c r="AR6607" s="12"/>
      <c r="AS6607" s="12"/>
      <c r="AT6607" s="12"/>
      <c r="AU6607" s="12"/>
      <c r="AV6607" s="12"/>
      <c r="AW6607" s="12"/>
      <c r="AX6607" s="12"/>
      <c r="AY6607" s="12"/>
      <c r="AZ6607" s="12"/>
      <c r="BA6607" s="12"/>
      <c r="BB6607" s="12"/>
      <c r="BC6607" s="12"/>
      <c r="BD6607" s="12"/>
      <c r="BE6607" s="12"/>
      <c r="BF6607" s="12"/>
      <c r="BG6607" s="12"/>
      <c r="BH6607" s="12"/>
      <c r="BI6607" s="12"/>
      <c r="BJ6607" s="13"/>
      <c r="BK6607" s="13"/>
      <c r="BL6607" s="13"/>
      <c r="BM6607" s="13"/>
      <c r="BN6607" s="13"/>
    </row>
    <row r="6608" spans="4:66" x14ac:dyDescent="0.25">
      <c r="D6608" s="7"/>
      <c r="E6608" s="10"/>
      <c r="F6608" s="10"/>
      <c r="G6608" s="10"/>
      <c r="H6608" s="10"/>
      <c r="I6608" s="10"/>
      <c r="J6608" s="10"/>
      <c r="K6608" s="11"/>
      <c r="L6608" s="11"/>
      <c r="M6608" s="12"/>
      <c r="N6608" s="12"/>
      <c r="O6608" s="12"/>
      <c r="P6608" s="12"/>
      <c r="Q6608" s="12"/>
      <c r="R6608" s="12"/>
      <c r="S6608" s="12"/>
      <c r="T6608" s="12"/>
      <c r="U6608" s="12"/>
      <c r="V6608" s="12"/>
      <c r="W6608" s="12"/>
      <c r="X6608" s="12"/>
      <c r="Y6608" s="12"/>
      <c r="Z6608" s="12"/>
      <c r="AA6608" s="12"/>
      <c r="AB6608" s="12"/>
      <c r="AC6608" s="12"/>
      <c r="AD6608" s="12"/>
      <c r="AE6608" s="12"/>
      <c r="AF6608" s="12"/>
      <c r="AG6608" s="12"/>
      <c r="AH6608" s="12"/>
      <c r="AI6608" s="12"/>
      <c r="AJ6608" s="12"/>
      <c r="AK6608" s="12"/>
      <c r="AL6608" s="12"/>
      <c r="AM6608" s="12"/>
      <c r="AN6608" s="12"/>
      <c r="AO6608" s="12"/>
      <c r="AP6608" s="12"/>
      <c r="AQ6608" s="12"/>
      <c r="AR6608" s="12"/>
      <c r="AS6608" s="12"/>
      <c r="AT6608" s="12"/>
      <c r="AU6608" s="12"/>
      <c r="AV6608" s="12"/>
      <c r="AW6608" s="12"/>
      <c r="AX6608" s="12"/>
      <c r="AY6608" s="12"/>
      <c r="AZ6608" s="12"/>
      <c r="BA6608" s="12"/>
      <c r="BB6608" s="12"/>
      <c r="BC6608" s="12"/>
      <c r="BD6608" s="12"/>
      <c r="BE6608" s="12"/>
      <c r="BF6608" s="12"/>
      <c r="BG6608" s="12"/>
      <c r="BH6608" s="12"/>
      <c r="BI6608" s="12"/>
      <c r="BJ6608" s="13"/>
      <c r="BK6608" s="13"/>
      <c r="BL6608" s="13"/>
      <c r="BM6608" s="13"/>
      <c r="BN6608" s="13"/>
    </row>
    <row r="6609" spans="4:66" x14ac:dyDescent="0.25">
      <c r="D6609" s="7"/>
      <c r="E6609" s="10"/>
      <c r="F6609" s="10"/>
      <c r="G6609" s="10"/>
      <c r="H6609" s="10"/>
      <c r="I6609" s="10"/>
      <c r="J6609" s="10"/>
      <c r="K6609" s="11"/>
      <c r="L6609" s="11"/>
      <c r="M6609" s="12"/>
      <c r="N6609" s="12"/>
      <c r="O6609" s="12"/>
      <c r="P6609" s="12"/>
      <c r="Q6609" s="12"/>
      <c r="R6609" s="12"/>
      <c r="S6609" s="12"/>
      <c r="T6609" s="12"/>
      <c r="U6609" s="12"/>
      <c r="V6609" s="12"/>
      <c r="W6609" s="12"/>
      <c r="X6609" s="12"/>
      <c r="Y6609" s="12"/>
      <c r="Z6609" s="12"/>
      <c r="AA6609" s="12"/>
      <c r="AB6609" s="12"/>
      <c r="AC6609" s="12"/>
      <c r="AD6609" s="12"/>
      <c r="AE6609" s="12"/>
      <c r="AF6609" s="12"/>
      <c r="AG6609" s="12"/>
      <c r="AH6609" s="12"/>
      <c r="AI6609" s="12"/>
      <c r="AJ6609" s="12"/>
      <c r="AK6609" s="12"/>
      <c r="AL6609" s="12"/>
      <c r="AM6609" s="12"/>
      <c r="AN6609" s="12"/>
      <c r="AO6609" s="12"/>
      <c r="AP6609" s="12"/>
      <c r="AQ6609" s="12"/>
      <c r="AR6609" s="12"/>
      <c r="AS6609" s="12"/>
      <c r="AT6609" s="12"/>
      <c r="AU6609" s="12"/>
      <c r="AV6609" s="12"/>
      <c r="AW6609" s="12"/>
      <c r="AX6609" s="12"/>
      <c r="AY6609" s="12"/>
      <c r="AZ6609" s="12"/>
      <c r="BA6609" s="12"/>
      <c r="BB6609" s="12"/>
      <c r="BC6609" s="12"/>
      <c r="BD6609" s="12"/>
      <c r="BE6609" s="12"/>
      <c r="BF6609" s="12"/>
      <c r="BG6609" s="12"/>
      <c r="BH6609" s="12"/>
      <c r="BI6609" s="12"/>
      <c r="BJ6609" s="13"/>
      <c r="BK6609" s="13"/>
      <c r="BL6609" s="13"/>
      <c r="BM6609" s="13"/>
      <c r="BN6609" s="13"/>
    </row>
    <row r="6610" spans="4:66" x14ac:dyDescent="0.25">
      <c r="D6610" s="7"/>
      <c r="E6610" s="10"/>
      <c r="F6610" s="10"/>
      <c r="G6610" s="10"/>
      <c r="H6610" s="10"/>
      <c r="I6610" s="10"/>
      <c r="J6610" s="10"/>
      <c r="K6610" s="11"/>
      <c r="L6610" s="11"/>
      <c r="M6610" s="12"/>
      <c r="N6610" s="12"/>
      <c r="O6610" s="12"/>
      <c r="P6610" s="12"/>
      <c r="Q6610" s="12"/>
      <c r="R6610" s="12"/>
      <c r="S6610" s="12"/>
      <c r="T6610" s="12"/>
      <c r="U6610" s="12"/>
      <c r="V6610" s="12"/>
      <c r="W6610" s="12"/>
      <c r="X6610" s="12"/>
      <c r="Y6610" s="12"/>
      <c r="Z6610" s="12"/>
      <c r="AA6610" s="12"/>
      <c r="AB6610" s="12"/>
      <c r="AC6610" s="12"/>
      <c r="AD6610" s="12"/>
      <c r="AE6610" s="12"/>
      <c r="AF6610" s="12"/>
      <c r="AG6610" s="12"/>
      <c r="AH6610" s="12"/>
      <c r="AI6610" s="12"/>
      <c r="AJ6610" s="12"/>
      <c r="AK6610" s="12"/>
      <c r="AL6610" s="12"/>
      <c r="AM6610" s="12"/>
      <c r="AN6610" s="12"/>
      <c r="AO6610" s="12"/>
      <c r="AP6610" s="12"/>
      <c r="AQ6610" s="12"/>
      <c r="AR6610" s="12"/>
      <c r="AS6610" s="12"/>
      <c r="AT6610" s="12"/>
      <c r="AU6610" s="12"/>
      <c r="AV6610" s="12"/>
      <c r="AW6610" s="12"/>
      <c r="AX6610" s="12"/>
      <c r="AY6610" s="12"/>
      <c r="AZ6610" s="12"/>
      <c r="BA6610" s="12"/>
      <c r="BB6610" s="12"/>
      <c r="BC6610" s="12"/>
      <c r="BD6610" s="12"/>
      <c r="BE6610" s="12"/>
      <c r="BF6610" s="12"/>
      <c r="BG6610" s="12"/>
      <c r="BH6610" s="12"/>
      <c r="BI6610" s="12"/>
      <c r="BJ6610" s="13"/>
      <c r="BK6610" s="13"/>
      <c r="BL6610" s="13"/>
      <c r="BM6610" s="13"/>
      <c r="BN6610" s="13"/>
    </row>
    <row r="6611" spans="4:66" x14ac:dyDescent="0.25">
      <c r="D6611" s="7"/>
      <c r="E6611" s="10"/>
      <c r="F6611" s="10"/>
      <c r="G6611" s="10"/>
      <c r="H6611" s="10"/>
      <c r="I6611" s="10"/>
      <c r="J6611" s="10"/>
      <c r="K6611" s="11"/>
      <c r="L6611" s="11"/>
      <c r="M6611" s="12"/>
      <c r="N6611" s="12"/>
      <c r="O6611" s="12"/>
      <c r="P6611" s="12"/>
      <c r="Q6611" s="12"/>
      <c r="R6611" s="12"/>
      <c r="S6611" s="12"/>
      <c r="T6611" s="12"/>
      <c r="U6611" s="12"/>
      <c r="V6611" s="12"/>
      <c r="W6611" s="12"/>
      <c r="X6611" s="12"/>
      <c r="Y6611" s="12"/>
      <c r="Z6611" s="12"/>
      <c r="AA6611" s="12"/>
      <c r="AB6611" s="12"/>
      <c r="AC6611" s="12"/>
      <c r="AD6611" s="12"/>
      <c r="AE6611" s="12"/>
      <c r="AF6611" s="12"/>
      <c r="AG6611" s="12"/>
      <c r="AH6611" s="12"/>
      <c r="AI6611" s="12"/>
      <c r="AJ6611" s="12"/>
      <c r="AK6611" s="12"/>
      <c r="AL6611" s="12"/>
      <c r="AM6611" s="12"/>
      <c r="AN6611" s="12"/>
      <c r="AO6611" s="12"/>
      <c r="AP6611" s="12"/>
      <c r="AQ6611" s="12"/>
      <c r="AR6611" s="12"/>
      <c r="AS6611" s="12"/>
      <c r="AT6611" s="12"/>
      <c r="AU6611" s="12"/>
      <c r="AV6611" s="12"/>
      <c r="AW6611" s="12"/>
      <c r="AX6611" s="12"/>
      <c r="AY6611" s="12"/>
      <c r="AZ6611" s="12"/>
      <c r="BA6611" s="12"/>
      <c r="BB6611" s="12"/>
      <c r="BC6611" s="12"/>
      <c r="BD6611" s="12"/>
      <c r="BE6611" s="12"/>
      <c r="BF6611" s="12"/>
      <c r="BG6611" s="12"/>
      <c r="BH6611" s="12"/>
      <c r="BI6611" s="12"/>
      <c r="BJ6611" s="13"/>
      <c r="BK6611" s="13"/>
      <c r="BL6611" s="13"/>
      <c r="BM6611" s="13"/>
      <c r="BN6611" s="13"/>
    </row>
    <row r="6612" spans="4:66" x14ac:dyDescent="0.25">
      <c r="D6612" s="7"/>
      <c r="E6612" s="10"/>
      <c r="F6612" s="10"/>
      <c r="G6612" s="10"/>
      <c r="H6612" s="10"/>
      <c r="I6612" s="10"/>
      <c r="J6612" s="10"/>
      <c r="K6612" s="11"/>
      <c r="L6612" s="11"/>
      <c r="M6612" s="12"/>
      <c r="N6612" s="12"/>
      <c r="O6612" s="12"/>
      <c r="P6612" s="12"/>
      <c r="Q6612" s="12"/>
      <c r="R6612" s="12"/>
      <c r="S6612" s="12"/>
      <c r="T6612" s="12"/>
      <c r="U6612" s="12"/>
      <c r="V6612" s="12"/>
      <c r="W6612" s="12"/>
      <c r="X6612" s="12"/>
      <c r="Y6612" s="12"/>
      <c r="Z6612" s="12"/>
      <c r="AA6612" s="12"/>
      <c r="AB6612" s="12"/>
      <c r="AC6612" s="12"/>
      <c r="AD6612" s="12"/>
      <c r="AE6612" s="12"/>
      <c r="AF6612" s="12"/>
      <c r="AG6612" s="12"/>
      <c r="AH6612" s="12"/>
      <c r="AI6612" s="12"/>
      <c r="AJ6612" s="12"/>
      <c r="AK6612" s="12"/>
      <c r="AL6612" s="12"/>
      <c r="AM6612" s="12"/>
      <c r="AN6612" s="12"/>
      <c r="AO6612" s="12"/>
      <c r="AP6612" s="12"/>
      <c r="AQ6612" s="12"/>
      <c r="AR6612" s="12"/>
      <c r="AS6612" s="12"/>
      <c r="AT6612" s="12"/>
      <c r="AU6612" s="12"/>
      <c r="AV6612" s="12"/>
      <c r="AW6612" s="12"/>
      <c r="AX6612" s="12"/>
      <c r="AY6612" s="12"/>
      <c r="AZ6612" s="12"/>
      <c r="BA6612" s="12"/>
      <c r="BB6612" s="12"/>
      <c r="BC6612" s="12"/>
      <c r="BD6612" s="12"/>
      <c r="BE6612" s="12"/>
      <c r="BF6612" s="12"/>
      <c r="BG6612" s="12"/>
      <c r="BH6612" s="12"/>
      <c r="BI6612" s="12"/>
      <c r="BJ6612" s="13"/>
      <c r="BK6612" s="13"/>
      <c r="BL6612" s="13"/>
      <c r="BM6612" s="13"/>
      <c r="BN6612" s="13"/>
    </row>
    <row r="6613" spans="4:66" x14ac:dyDescent="0.25">
      <c r="D6613" s="7"/>
      <c r="E6613" s="10"/>
      <c r="F6613" s="10"/>
      <c r="G6613" s="10"/>
      <c r="H6613" s="10"/>
      <c r="I6613" s="10"/>
      <c r="J6613" s="10"/>
      <c r="K6613" s="11"/>
      <c r="L6613" s="11"/>
      <c r="M6613" s="12"/>
      <c r="N6613" s="12"/>
      <c r="O6613" s="12"/>
      <c r="P6613" s="12"/>
      <c r="Q6613" s="12"/>
      <c r="R6613" s="12"/>
      <c r="S6613" s="12"/>
      <c r="T6613" s="12"/>
      <c r="U6613" s="12"/>
      <c r="V6613" s="12"/>
      <c r="W6613" s="12"/>
      <c r="X6613" s="12"/>
      <c r="Y6613" s="12"/>
      <c r="Z6613" s="12"/>
      <c r="AA6613" s="12"/>
      <c r="AB6613" s="12"/>
      <c r="AC6613" s="12"/>
      <c r="AD6613" s="12"/>
      <c r="AE6613" s="12"/>
      <c r="AF6613" s="12"/>
      <c r="AG6613" s="12"/>
      <c r="AH6613" s="12"/>
      <c r="AI6613" s="12"/>
      <c r="AJ6613" s="12"/>
      <c r="AK6613" s="12"/>
      <c r="AL6613" s="12"/>
      <c r="AM6613" s="12"/>
      <c r="AN6613" s="12"/>
      <c r="AO6613" s="12"/>
      <c r="AP6613" s="12"/>
      <c r="AQ6613" s="12"/>
      <c r="AR6613" s="12"/>
      <c r="AS6613" s="12"/>
      <c r="AT6613" s="12"/>
      <c r="AU6613" s="12"/>
      <c r="AV6613" s="12"/>
      <c r="AW6613" s="12"/>
      <c r="AX6613" s="12"/>
      <c r="AY6613" s="12"/>
      <c r="AZ6613" s="12"/>
      <c r="BA6613" s="12"/>
      <c r="BB6613" s="12"/>
      <c r="BC6613" s="12"/>
      <c r="BD6613" s="12"/>
      <c r="BE6613" s="12"/>
      <c r="BF6613" s="12"/>
      <c r="BG6613" s="12"/>
      <c r="BH6613" s="12"/>
      <c r="BI6613" s="12"/>
      <c r="BJ6613" s="13"/>
      <c r="BK6613" s="13"/>
      <c r="BL6613" s="13"/>
      <c r="BM6613" s="13"/>
      <c r="BN6613" s="13"/>
    </row>
    <row r="6614" spans="4:66" x14ac:dyDescent="0.25">
      <c r="D6614" s="7"/>
      <c r="E6614" s="10"/>
      <c r="F6614" s="10"/>
      <c r="G6614" s="10"/>
      <c r="H6614" s="10"/>
      <c r="I6614" s="10"/>
      <c r="J6614" s="10"/>
      <c r="K6614" s="11"/>
      <c r="L6614" s="11"/>
      <c r="M6614" s="12"/>
      <c r="N6614" s="12"/>
      <c r="O6614" s="12"/>
      <c r="P6614" s="12"/>
      <c r="Q6614" s="12"/>
      <c r="R6614" s="12"/>
      <c r="S6614" s="12"/>
      <c r="T6614" s="12"/>
      <c r="U6614" s="12"/>
      <c r="V6614" s="12"/>
      <c r="W6614" s="12"/>
      <c r="X6614" s="12"/>
      <c r="Y6614" s="12"/>
      <c r="Z6614" s="12"/>
      <c r="AA6614" s="12"/>
      <c r="AB6614" s="12"/>
      <c r="AC6614" s="12"/>
      <c r="AD6614" s="12"/>
      <c r="AE6614" s="12"/>
      <c r="AF6614" s="12"/>
      <c r="AG6614" s="12"/>
      <c r="AH6614" s="12"/>
      <c r="AI6614" s="12"/>
      <c r="AJ6614" s="12"/>
      <c r="AK6614" s="12"/>
      <c r="AL6614" s="12"/>
      <c r="AM6614" s="12"/>
      <c r="AN6614" s="12"/>
      <c r="AO6614" s="12"/>
      <c r="AP6614" s="12"/>
      <c r="AQ6614" s="12"/>
      <c r="AR6614" s="12"/>
      <c r="AS6614" s="12"/>
      <c r="AT6614" s="12"/>
      <c r="AU6614" s="12"/>
      <c r="AV6614" s="12"/>
      <c r="AW6614" s="12"/>
      <c r="AX6614" s="12"/>
      <c r="AY6614" s="12"/>
      <c r="AZ6614" s="12"/>
      <c r="BA6614" s="12"/>
      <c r="BB6614" s="12"/>
      <c r="BC6614" s="12"/>
      <c r="BD6614" s="12"/>
      <c r="BE6614" s="12"/>
      <c r="BF6614" s="12"/>
      <c r="BG6614" s="12"/>
      <c r="BH6614" s="12"/>
      <c r="BI6614" s="12"/>
      <c r="BJ6614" s="13"/>
      <c r="BK6614" s="13"/>
      <c r="BL6614" s="13"/>
      <c r="BM6614" s="13"/>
      <c r="BN6614" s="13"/>
    </row>
    <row r="6615" spans="4:66" x14ac:dyDescent="0.25">
      <c r="D6615" s="7"/>
      <c r="E6615" s="10"/>
      <c r="F6615" s="10"/>
      <c r="G6615" s="10"/>
      <c r="H6615" s="10"/>
      <c r="I6615" s="10"/>
      <c r="J6615" s="10"/>
      <c r="K6615" s="11"/>
      <c r="L6615" s="11"/>
      <c r="M6615" s="12"/>
      <c r="N6615" s="12"/>
      <c r="O6615" s="12"/>
      <c r="P6615" s="12"/>
      <c r="Q6615" s="12"/>
      <c r="R6615" s="12"/>
      <c r="S6615" s="12"/>
      <c r="T6615" s="12"/>
      <c r="U6615" s="12"/>
      <c r="V6615" s="12"/>
      <c r="W6615" s="12"/>
      <c r="X6615" s="12"/>
      <c r="Y6615" s="12"/>
      <c r="Z6615" s="12"/>
      <c r="AA6615" s="12"/>
      <c r="AB6615" s="12"/>
      <c r="AC6615" s="12"/>
      <c r="AD6615" s="12"/>
      <c r="AE6615" s="12"/>
      <c r="AF6615" s="12"/>
      <c r="AG6615" s="12"/>
      <c r="AH6615" s="12"/>
      <c r="AI6615" s="12"/>
      <c r="AJ6615" s="12"/>
      <c r="AK6615" s="12"/>
      <c r="AL6615" s="12"/>
      <c r="AM6615" s="12"/>
      <c r="AN6615" s="12"/>
      <c r="AO6615" s="12"/>
      <c r="AP6615" s="12"/>
      <c r="AQ6615" s="12"/>
      <c r="AR6615" s="12"/>
      <c r="AS6615" s="12"/>
      <c r="AT6615" s="12"/>
      <c r="AU6615" s="12"/>
      <c r="AV6615" s="12"/>
      <c r="AW6615" s="12"/>
      <c r="AX6615" s="12"/>
      <c r="AY6615" s="12"/>
      <c r="AZ6615" s="12"/>
      <c r="BA6615" s="12"/>
      <c r="BB6615" s="12"/>
      <c r="BC6615" s="12"/>
      <c r="BD6615" s="12"/>
      <c r="BE6615" s="12"/>
      <c r="BF6615" s="12"/>
      <c r="BG6615" s="12"/>
      <c r="BH6615" s="12"/>
      <c r="BI6615" s="12"/>
      <c r="BJ6615" s="13"/>
      <c r="BK6615" s="13"/>
      <c r="BL6615" s="13"/>
      <c r="BM6615" s="13"/>
      <c r="BN6615" s="13"/>
    </row>
    <row r="6616" spans="4:66" x14ac:dyDescent="0.25">
      <c r="D6616" s="7"/>
      <c r="E6616" s="10"/>
      <c r="F6616" s="10"/>
      <c r="G6616" s="10"/>
      <c r="H6616" s="10"/>
      <c r="I6616" s="10"/>
      <c r="J6616" s="10"/>
      <c r="K6616" s="11"/>
      <c r="L6616" s="11"/>
      <c r="M6616" s="12"/>
      <c r="N6616" s="12"/>
      <c r="O6616" s="12"/>
      <c r="P6616" s="12"/>
      <c r="Q6616" s="12"/>
      <c r="R6616" s="12"/>
      <c r="S6616" s="12"/>
      <c r="T6616" s="12"/>
      <c r="U6616" s="12"/>
      <c r="V6616" s="12"/>
      <c r="W6616" s="12"/>
      <c r="X6616" s="12"/>
      <c r="Y6616" s="12"/>
      <c r="Z6616" s="12"/>
      <c r="AA6616" s="12"/>
      <c r="AB6616" s="12"/>
      <c r="AC6616" s="12"/>
      <c r="AD6616" s="12"/>
      <c r="AE6616" s="12"/>
      <c r="AF6616" s="12"/>
      <c r="AG6616" s="12"/>
      <c r="AH6616" s="12"/>
      <c r="AI6616" s="12"/>
      <c r="AJ6616" s="12"/>
      <c r="AK6616" s="12"/>
      <c r="AL6616" s="12"/>
      <c r="AM6616" s="12"/>
      <c r="AN6616" s="12"/>
      <c r="AO6616" s="12"/>
      <c r="AP6616" s="12"/>
      <c r="AQ6616" s="12"/>
      <c r="AR6616" s="12"/>
      <c r="AS6616" s="12"/>
      <c r="AT6616" s="12"/>
      <c r="AU6616" s="12"/>
      <c r="AV6616" s="12"/>
      <c r="AW6616" s="12"/>
      <c r="AX6616" s="12"/>
      <c r="AY6616" s="12"/>
      <c r="AZ6616" s="12"/>
      <c r="BA6616" s="12"/>
      <c r="BB6616" s="12"/>
      <c r="BC6616" s="12"/>
      <c r="BD6616" s="12"/>
      <c r="BE6616" s="12"/>
      <c r="BF6616" s="12"/>
      <c r="BG6616" s="12"/>
      <c r="BH6616" s="12"/>
      <c r="BI6616" s="12"/>
      <c r="BJ6616" s="13"/>
      <c r="BK6616" s="13"/>
      <c r="BL6616" s="13"/>
      <c r="BM6616" s="13"/>
      <c r="BN6616" s="13"/>
    </row>
    <row r="6617" spans="4:66" x14ac:dyDescent="0.25">
      <c r="D6617" s="7"/>
      <c r="E6617" s="10"/>
      <c r="F6617" s="10"/>
      <c r="G6617" s="10"/>
      <c r="H6617" s="10"/>
      <c r="I6617" s="10"/>
      <c r="J6617" s="10"/>
      <c r="K6617" s="11"/>
      <c r="L6617" s="11"/>
      <c r="M6617" s="12"/>
      <c r="N6617" s="12"/>
      <c r="O6617" s="12"/>
      <c r="P6617" s="12"/>
      <c r="Q6617" s="12"/>
      <c r="R6617" s="12"/>
      <c r="S6617" s="12"/>
      <c r="T6617" s="12"/>
      <c r="U6617" s="12"/>
      <c r="V6617" s="12"/>
      <c r="W6617" s="12"/>
      <c r="X6617" s="12"/>
      <c r="Y6617" s="12"/>
      <c r="Z6617" s="12"/>
      <c r="AA6617" s="12"/>
      <c r="AB6617" s="12"/>
      <c r="AC6617" s="12"/>
      <c r="AD6617" s="12"/>
      <c r="AE6617" s="12"/>
      <c r="AF6617" s="12"/>
      <c r="AG6617" s="12"/>
      <c r="AH6617" s="12"/>
      <c r="AI6617" s="12"/>
      <c r="AJ6617" s="12"/>
      <c r="AK6617" s="12"/>
      <c r="AL6617" s="12"/>
      <c r="AM6617" s="12"/>
      <c r="AN6617" s="12"/>
      <c r="AO6617" s="12"/>
      <c r="AP6617" s="12"/>
      <c r="AQ6617" s="12"/>
      <c r="AR6617" s="12"/>
      <c r="AS6617" s="12"/>
      <c r="AT6617" s="12"/>
      <c r="AU6617" s="12"/>
      <c r="AV6617" s="12"/>
      <c r="AW6617" s="12"/>
      <c r="AX6617" s="12"/>
      <c r="AY6617" s="12"/>
      <c r="AZ6617" s="12"/>
      <c r="BA6617" s="12"/>
      <c r="BB6617" s="12"/>
      <c r="BC6617" s="12"/>
      <c r="BD6617" s="12"/>
      <c r="BE6617" s="12"/>
      <c r="BF6617" s="12"/>
      <c r="BG6617" s="12"/>
      <c r="BH6617" s="12"/>
      <c r="BI6617" s="12"/>
      <c r="BJ6617" s="13"/>
      <c r="BK6617" s="13"/>
      <c r="BL6617" s="13"/>
      <c r="BM6617" s="13"/>
      <c r="BN6617" s="13"/>
    </row>
    <row r="6618" spans="4:66" x14ac:dyDescent="0.25">
      <c r="D6618" s="7"/>
      <c r="E6618" s="10"/>
      <c r="F6618" s="10"/>
      <c r="G6618" s="10"/>
      <c r="H6618" s="10"/>
      <c r="I6618" s="10"/>
      <c r="J6618" s="10"/>
      <c r="K6618" s="11"/>
      <c r="L6618" s="11"/>
      <c r="M6618" s="12"/>
      <c r="N6618" s="12"/>
      <c r="O6618" s="12"/>
      <c r="P6618" s="12"/>
      <c r="Q6618" s="12"/>
      <c r="R6618" s="12"/>
      <c r="S6618" s="12"/>
      <c r="T6618" s="12"/>
      <c r="U6618" s="12"/>
      <c r="V6618" s="12"/>
      <c r="W6618" s="12"/>
      <c r="X6618" s="12"/>
      <c r="Y6618" s="12"/>
      <c r="Z6618" s="12"/>
      <c r="AA6618" s="12"/>
      <c r="AB6618" s="12"/>
      <c r="AC6618" s="12"/>
      <c r="AD6618" s="12"/>
      <c r="AE6618" s="12"/>
      <c r="AF6618" s="12"/>
      <c r="AG6618" s="12"/>
      <c r="AH6618" s="12"/>
      <c r="AI6618" s="12"/>
      <c r="AJ6618" s="12"/>
      <c r="AK6618" s="12"/>
      <c r="AL6618" s="12"/>
      <c r="AM6618" s="12"/>
      <c r="AN6618" s="12"/>
      <c r="AO6618" s="12"/>
      <c r="AP6618" s="12"/>
      <c r="AQ6618" s="12"/>
      <c r="AR6618" s="12"/>
      <c r="AS6618" s="12"/>
      <c r="AT6618" s="12"/>
      <c r="AU6618" s="12"/>
      <c r="AV6618" s="12"/>
      <c r="AW6618" s="12"/>
      <c r="AX6618" s="12"/>
      <c r="AY6618" s="12"/>
      <c r="AZ6618" s="12"/>
      <c r="BA6618" s="12"/>
      <c r="BB6618" s="12"/>
      <c r="BC6618" s="12"/>
      <c r="BD6618" s="12"/>
      <c r="BE6618" s="12"/>
      <c r="BF6618" s="12"/>
      <c r="BG6618" s="12"/>
      <c r="BH6618" s="12"/>
      <c r="BI6618" s="12"/>
      <c r="BJ6618" s="13"/>
      <c r="BK6618" s="13"/>
      <c r="BL6618" s="13"/>
      <c r="BM6618" s="13"/>
      <c r="BN6618" s="13"/>
    </row>
    <row r="6619" spans="4:66" x14ac:dyDescent="0.25">
      <c r="D6619" s="7"/>
      <c r="E6619" s="10"/>
      <c r="F6619" s="10"/>
      <c r="G6619" s="10"/>
      <c r="H6619" s="10"/>
      <c r="I6619" s="10"/>
      <c r="J6619" s="10"/>
      <c r="K6619" s="11"/>
      <c r="L6619" s="11"/>
      <c r="M6619" s="12"/>
      <c r="N6619" s="12"/>
      <c r="O6619" s="12"/>
      <c r="P6619" s="12"/>
      <c r="Q6619" s="12"/>
      <c r="R6619" s="12"/>
      <c r="S6619" s="12"/>
      <c r="T6619" s="12"/>
      <c r="U6619" s="12"/>
      <c r="V6619" s="12"/>
      <c r="W6619" s="12"/>
      <c r="X6619" s="12"/>
      <c r="Y6619" s="12"/>
      <c r="Z6619" s="12"/>
      <c r="AA6619" s="12"/>
      <c r="AB6619" s="12"/>
      <c r="AC6619" s="12"/>
      <c r="AD6619" s="12"/>
      <c r="AE6619" s="12"/>
      <c r="AF6619" s="12"/>
      <c r="AG6619" s="12"/>
      <c r="AH6619" s="12"/>
      <c r="AI6619" s="12"/>
      <c r="AJ6619" s="12"/>
      <c r="AK6619" s="12"/>
      <c r="AL6619" s="12"/>
      <c r="AM6619" s="12"/>
      <c r="AN6619" s="12"/>
      <c r="AO6619" s="12"/>
      <c r="AP6619" s="12"/>
      <c r="AQ6619" s="12"/>
      <c r="AR6619" s="12"/>
      <c r="AS6619" s="12"/>
      <c r="AT6619" s="12"/>
      <c r="AU6619" s="12"/>
      <c r="AV6619" s="12"/>
      <c r="AW6619" s="12"/>
      <c r="AX6619" s="12"/>
      <c r="AY6619" s="12"/>
      <c r="AZ6619" s="12"/>
      <c r="BA6619" s="12"/>
      <c r="BB6619" s="12"/>
      <c r="BC6619" s="12"/>
      <c r="BD6619" s="12"/>
      <c r="BE6619" s="12"/>
      <c r="BF6619" s="12"/>
      <c r="BG6619" s="12"/>
      <c r="BH6619" s="12"/>
      <c r="BI6619" s="12"/>
      <c r="BJ6619" s="13"/>
      <c r="BK6619" s="13"/>
      <c r="BL6619" s="13"/>
      <c r="BM6619" s="13"/>
      <c r="BN6619" s="13"/>
    </row>
    <row r="6620" spans="4:66" x14ac:dyDescent="0.25">
      <c r="D6620" s="7"/>
      <c r="E6620" s="10"/>
      <c r="F6620" s="10"/>
      <c r="G6620" s="10"/>
      <c r="H6620" s="10"/>
      <c r="I6620" s="10"/>
      <c r="J6620" s="10"/>
      <c r="K6620" s="11"/>
      <c r="L6620" s="11"/>
      <c r="M6620" s="12"/>
      <c r="N6620" s="12"/>
      <c r="O6620" s="12"/>
      <c r="P6620" s="12"/>
      <c r="Q6620" s="12"/>
      <c r="R6620" s="12"/>
      <c r="S6620" s="12"/>
      <c r="T6620" s="12"/>
      <c r="U6620" s="12"/>
      <c r="V6620" s="12"/>
      <c r="W6620" s="12"/>
      <c r="X6620" s="12"/>
      <c r="Y6620" s="12"/>
      <c r="Z6620" s="12"/>
      <c r="AA6620" s="12"/>
      <c r="AB6620" s="12"/>
      <c r="AC6620" s="12"/>
      <c r="AD6620" s="12"/>
      <c r="AE6620" s="12"/>
      <c r="AF6620" s="12"/>
      <c r="AG6620" s="12"/>
      <c r="AH6620" s="12"/>
      <c r="AI6620" s="12"/>
      <c r="AJ6620" s="12"/>
      <c r="AK6620" s="12"/>
      <c r="AL6620" s="12"/>
      <c r="AM6620" s="12"/>
      <c r="AN6620" s="12"/>
      <c r="AO6620" s="12"/>
      <c r="AP6620" s="12"/>
      <c r="AQ6620" s="12"/>
      <c r="AR6620" s="12"/>
      <c r="AS6620" s="12"/>
      <c r="AT6620" s="12"/>
      <c r="AU6620" s="12"/>
      <c r="AV6620" s="12"/>
      <c r="AW6620" s="12"/>
      <c r="AX6620" s="12"/>
      <c r="AY6620" s="12"/>
      <c r="AZ6620" s="12"/>
      <c r="BA6620" s="12"/>
      <c r="BB6620" s="12"/>
      <c r="BC6620" s="12"/>
      <c r="BD6620" s="12"/>
      <c r="BE6620" s="12"/>
      <c r="BF6620" s="12"/>
      <c r="BG6620" s="12"/>
      <c r="BH6620" s="12"/>
      <c r="BI6620" s="12"/>
      <c r="BJ6620" s="13"/>
      <c r="BK6620" s="13"/>
      <c r="BL6620" s="13"/>
      <c r="BM6620" s="13"/>
      <c r="BN6620" s="13"/>
    </row>
    <row r="6621" spans="4:66" x14ac:dyDescent="0.25">
      <c r="D6621" s="7"/>
      <c r="E6621" s="10"/>
      <c r="F6621" s="10"/>
      <c r="G6621" s="10"/>
      <c r="H6621" s="10"/>
      <c r="I6621" s="10"/>
      <c r="J6621" s="10"/>
      <c r="K6621" s="11"/>
      <c r="L6621" s="11"/>
      <c r="M6621" s="12"/>
      <c r="N6621" s="12"/>
      <c r="O6621" s="12"/>
      <c r="P6621" s="12"/>
      <c r="Q6621" s="12"/>
      <c r="R6621" s="12"/>
      <c r="S6621" s="12"/>
      <c r="T6621" s="12"/>
      <c r="U6621" s="12"/>
      <c r="V6621" s="12"/>
      <c r="W6621" s="12"/>
      <c r="X6621" s="12"/>
      <c r="Y6621" s="12"/>
      <c r="Z6621" s="12"/>
      <c r="AA6621" s="12"/>
      <c r="AB6621" s="12"/>
      <c r="AC6621" s="12"/>
      <c r="AD6621" s="12"/>
      <c r="AE6621" s="12"/>
      <c r="AF6621" s="12"/>
      <c r="AG6621" s="12"/>
      <c r="AH6621" s="12"/>
      <c r="AI6621" s="12"/>
      <c r="AJ6621" s="12"/>
      <c r="AK6621" s="12"/>
      <c r="AL6621" s="12"/>
      <c r="AM6621" s="12"/>
      <c r="AN6621" s="12"/>
      <c r="AO6621" s="12"/>
      <c r="AP6621" s="12"/>
      <c r="AQ6621" s="12"/>
      <c r="AR6621" s="12"/>
      <c r="AS6621" s="12"/>
      <c r="AT6621" s="12"/>
      <c r="AU6621" s="12"/>
      <c r="AV6621" s="12"/>
      <c r="AW6621" s="12"/>
      <c r="AX6621" s="12"/>
      <c r="AY6621" s="12"/>
      <c r="AZ6621" s="12"/>
      <c r="BA6621" s="12"/>
      <c r="BB6621" s="12"/>
      <c r="BC6621" s="12"/>
      <c r="BD6621" s="12"/>
      <c r="BE6621" s="12"/>
      <c r="BF6621" s="12"/>
      <c r="BG6621" s="12"/>
      <c r="BH6621" s="12"/>
      <c r="BI6621" s="12"/>
      <c r="BJ6621" s="13"/>
      <c r="BK6621" s="13"/>
      <c r="BL6621" s="13"/>
      <c r="BM6621" s="13"/>
      <c r="BN6621" s="13"/>
    </row>
    <row r="6622" spans="4:66" x14ac:dyDescent="0.25">
      <c r="D6622" s="7"/>
      <c r="E6622" s="10"/>
      <c r="F6622" s="10"/>
      <c r="G6622" s="10"/>
      <c r="H6622" s="10"/>
      <c r="I6622" s="10"/>
      <c r="J6622" s="10"/>
      <c r="K6622" s="11"/>
      <c r="L6622" s="11"/>
      <c r="M6622" s="12"/>
      <c r="N6622" s="12"/>
      <c r="O6622" s="12"/>
      <c r="P6622" s="12"/>
      <c r="Q6622" s="12"/>
      <c r="R6622" s="12"/>
      <c r="S6622" s="12"/>
      <c r="T6622" s="12"/>
      <c r="U6622" s="12"/>
      <c r="V6622" s="12"/>
      <c r="W6622" s="12"/>
      <c r="X6622" s="12"/>
      <c r="Y6622" s="12"/>
      <c r="Z6622" s="12"/>
      <c r="AA6622" s="12"/>
      <c r="AB6622" s="12"/>
      <c r="AC6622" s="12"/>
      <c r="AD6622" s="12"/>
      <c r="AE6622" s="12"/>
      <c r="AF6622" s="12"/>
      <c r="AG6622" s="12"/>
      <c r="AH6622" s="12"/>
      <c r="AI6622" s="12"/>
      <c r="AJ6622" s="12"/>
      <c r="AK6622" s="12"/>
      <c r="AL6622" s="12"/>
      <c r="AM6622" s="12"/>
      <c r="AN6622" s="12"/>
      <c r="AO6622" s="12"/>
      <c r="AP6622" s="12"/>
      <c r="AQ6622" s="12"/>
      <c r="AR6622" s="12"/>
      <c r="AS6622" s="12"/>
      <c r="AT6622" s="12"/>
      <c r="AU6622" s="12"/>
      <c r="AV6622" s="12"/>
      <c r="AW6622" s="12"/>
      <c r="AX6622" s="12"/>
      <c r="AY6622" s="12"/>
      <c r="AZ6622" s="12"/>
      <c r="BA6622" s="12"/>
      <c r="BB6622" s="12"/>
      <c r="BC6622" s="12"/>
      <c r="BD6622" s="12"/>
      <c r="BE6622" s="12"/>
      <c r="BF6622" s="12"/>
      <c r="BG6622" s="12"/>
      <c r="BH6622" s="12"/>
      <c r="BI6622" s="12"/>
      <c r="BJ6622" s="13"/>
      <c r="BK6622" s="13"/>
      <c r="BL6622" s="13"/>
      <c r="BM6622" s="13"/>
      <c r="BN6622" s="13"/>
    </row>
    <row r="6623" spans="4:66" x14ac:dyDescent="0.25">
      <c r="D6623" s="7"/>
      <c r="E6623" s="10"/>
      <c r="F6623" s="10"/>
      <c r="G6623" s="10"/>
      <c r="H6623" s="10"/>
      <c r="I6623" s="10"/>
      <c r="J6623" s="10"/>
      <c r="K6623" s="11"/>
      <c r="L6623" s="11"/>
      <c r="M6623" s="12"/>
      <c r="N6623" s="12"/>
      <c r="O6623" s="12"/>
      <c r="P6623" s="12"/>
      <c r="Q6623" s="12"/>
      <c r="R6623" s="12"/>
      <c r="S6623" s="12"/>
      <c r="T6623" s="12"/>
      <c r="U6623" s="12"/>
      <c r="V6623" s="12"/>
      <c r="W6623" s="12"/>
      <c r="X6623" s="12"/>
      <c r="Y6623" s="12"/>
      <c r="Z6623" s="12"/>
      <c r="AA6623" s="12"/>
      <c r="AB6623" s="12"/>
      <c r="AC6623" s="12"/>
      <c r="AD6623" s="12"/>
      <c r="AE6623" s="12"/>
      <c r="AF6623" s="12"/>
      <c r="AG6623" s="12"/>
      <c r="AH6623" s="12"/>
      <c r="AI6623" s="12"/>
      <c r="AJ6623" s="12"/>
      <c r="AK6623" s="12"/>
      <c r="AL6623" s="12"/>
      <c r="AM6623" s="12"/>
      <c r="AN6623" s="12"/>
      <c r="AO6623" s="12"/>
      <c r="AP6623" s="12"/>
      <c r="AQ6623" s="12"/>
      <c r="AR6623" s="12"/>
      <c r="AS6623" s="12"/>
      <c r="AT6623" s="12"/>
      <c r="AU6623" s="12"/>
      <c r="AV6623" s="12"/>
      <c r="AW6623" s="12"/>
      <c r="AX6623" s="12"/>
      <c r="AY6623" s="12"/>
      <c r="AZ6623" s="12"/>
      <c r="BA6623" s="12"/>
      <c r="BB6623" s="12"/>
      <c r="BC6623" s="12"/>
      <c r="BD6623" s="12"/>
      <c r="BE6623" s="12"/>
      <c r="BF6623" s="12"/>
      <c r="BG6623" s="12"/>
      <c r="BH6623" s="12"/>
      <c r="BI6623" s="12"/>
      <c r="BJ6623" s="13"/>
      <c r="BK6623" s="13"/>
      <c r="BL6623" s="13"/>
      <c r="BM6623" s="13"/>
      <c r="BN6623" s="13"/>
    </row>
    <row r="6624" spans="4:66" x14ac:dyDescent="0.25">
      <c r="D6624" s="7"/>
      <c r="E6624" s="10"/>
      <c r="F6624" s="10"/>
      <c r="G6624" s="10"/>
      <c r="H6624" s="10"/>
      <c r="I6624" s="10"/>
      <c r="J6624" s="10"/>
      <c r="K6624" s="11"/>
      <c r="L6624" s="11"/>
      <c r="M6624" s="12"/>
      <c r="N6624" s="12"/>
      <c r="O6624" s="12"/>
      <c r="P6624" s="12"/>
      <c r="Q6624" s="12"/>
      <c r="R6624" s="12"/>
      <c r="S6624" s="12"/>
      <c r="T6624" s="12"/>
      <c r="U6624" s="12"/>
      <c r="V6624" s="12"/>
      <c r="W6624" s="12"/>
      <c r="X6624" s="12"/>
      <c r="Y6624" s="12"/>
      <c r="Z6624" s="12"/>
      <c r="AA6624" s="12"/>
      <c r="AB6624" s="12"/>
      <c r="AC6624" s="12"/>
      <c r="AD6624" s="12"/>
      <c r="AE6624" s="12"/>
      <c r="AF6624" s="12"/>
      <c r="AG6624" s="12"/>
      <c r="AH6624" s="12"/>
      <c r="AI6624" s="12"/>
      <c r="AJ6624" s="12"/>
      <c r="AK6624" s="12"/>
      <c r="AL6624" s="12"/>
      <c r="AM6624" s="12"/>
      <c r="AN6624" s="12"/>
      <c r="AO6624" s="12"/>
      <c r="AP6624" s="12"/>
      <c r="AQ6624" s="12"/>
      <c r="AR6624" s="12"/>
      <c r="AS6624" s="12"/>
      <c r="AT6624" s="12"/>
      <c r="AU6624" s="12"/>
      <c r="AV6624" s="12"/>
      <c r="AW6624" s="12"/>
      <c r="AX6624" s="12"/>
      <c r="AY6624" s="12"/>
      <c r="AZ6624" s="12"/>
      <c r="BA6624" s="12"/>
      <c r="BB6624" s="12"/>
      <c r="BC6624" s="12"/>
      <c r="BD6624" s="12"/>
      <c r="BE6624" s="12"/>
      <c r="BF6624" s="12"/>
      <c r="BG6624" s="12"/>
      <c r="BH6624" s="12"/>
      <c r="BI6624" s="12"/>
      <c r="BJ6624" s="13"/>
      <c r="BK6624" s="13"/>
      <c r="BL6624" s="13"/>
      <c r="BM6624" s="13"/>
      <c r="BN6624" s="13"/>
    </row>
    <row r="6625" spans="4:66" x14ac:dyDescent="0.25">
      <c r="D6625" s="7"/>
      <c r="E6625" s="10"/>
      <c r="F6625" s="10"/>
      <c r="G6625" s="10"/>
      <c r="H6625" s="10"/>
      <c r="I6625" s="10"/>
      <c r="J6625" s="10"/>
      <c r="K6625" s="11"/>
      <c r="L6625" s="11"/>
      <c r="M6625" s="12"/>
      <c r="N6625" s="12"/>
      <c r="O6625" s="12"/>
      <c r="P6625" s="12"/>
      <c r="Q6625" s="12"/>
      <c r="R6625" s="12"/>
      <c r="S6625" s="12"/>
      <c r="T6625" s="12"/>
      <c r="U6625" s="12"/>
      <c r="V6625" s="12"/>
      <c r="W6625" s="12"/>
      <c r="X6625" s="12"/>
      <c r="Y6625" s="12"/>
      <c r="Z6625" s="12"/>
      <c r="AA6625" s="12"/>
      <c r="AB6625" s="12"/>
      <c r="AC6625" s="12"/>
      <c r="AD6625" s="12"/>
      <c r="AE6625" s="12"/>
      <c r="AF6625" s="12"/>
      <c r="AG6625" s="12"/>
      <c r="AH6625" s="12"/>
      <c r="AI6625" s="12"/>
      <c r="AJ6625" s="12"/>
      <c r="AK6625" s="12"/>
      <c r="AL6625" s="12"/>
      <c r="AM6625" s="12"/>
      <c r="AN6625" s="12"/>
      <c r="AO6625" s="12"/>
      <c r="AP6625" s="12"/>
      <c r="AQ6625" s="12"/>
      <c r="AR6625" s="12"/>
      <c r="AS6625" s="12"/>
      <c r="AT6625" s="12"/>
      <c r="AU6625" s="12"/>
      <c r="AV6625" s="12"/>
      <c r="AW6625" s="12"/>
      <c r="AX6625" s="12"/>
      <c r="AY6625" s="12"/>
      <c r="AZ6625" s="12"/>
      <c r="BA6625" s="12"/>
      <c r="BB6625" s="12"/>
      <c r="BC6625" s="12"/>
      <c r="BD6625" s="12"/>
      <c r="BE6625" s="12"/>
      <c r="BF6625" s="12"/>
      <c r="BG6625" s="12"/>
      <c r="BH6625" s="12"/>
      <c r="BI6625" s="12"/>
      <c r="BJ6625" s="13"/>
      <c r="BK6625" s="13"/>
      <c r="BL6625" s="13"/>
      <c r="BM6625" s="13"/>
      <c r="BN6625" s="13"/>
    </row>
    <row r="6626" spans="4:66" x14ac:dyDescent="0.25">
      <c r="D6626" s="7"/>
      <c r="E6626" s="10"/>
      <c r="F6626" s="10"/>
      <c r="G6626" s="10"/>
      <c r="H6626" s="10"/>
      <c r="I6626" s="10"/>
      <c r="J6626" s="10"/>
      <c r="K6626" s="11"/>
      <c r="L6626" s="11"/>
      <c r="M6626" s="12"/>
      <c r="N6626" s="12"/>
      <c r="O6626" s="12"/>
      <c r="P6626" s="12"/>
      <c r="Q6626" s="12"/>
      <c r="R6626" s="12"/>
      <c r="S6626" s="12"/>
      <c r="T6626" s="12"/>
      <c r="U6626" s="12"/>
      <c r="V6626" s="12"/>
      <c r="W6626" s="12"/>
      <c r="X6626" s="12"/>
      <c r="Y6626" s="12"/>
      <c r="Z6626" s="12"/>
      <c r="AA6626" s="12"/>
      <c r="AB6626" s="12"/>
      <c r="AC6626" s="12"/>
      <c r="AD6626" s="12"/>
      <c r="AE6626" s="12"/>
      <c r="AF6626" s="12"/>
      <c r="AG6626" s="12"/>
      <c r="AH6626" s="12"/>
      <c r="AI6626" s="12"/>
      <c r="AJ6626" s="12"/>
      <c r="AK6626" s="12"/>
      <c r="AL6626" s="12"/>
      <c r="AM6626" s="12"/>
      <c r="AN6626" s="12"/>
      <c r="AO6626" s="12"/>
      <c r="AP6626" s="12"/>
      <c r="AQ6626" s="12"/>
      <c r="AR6626" s="12"/>
      <c r="AS6626" s="12"/>
      <c r="AT6626" s="12"/>
      <c r="AU6626" s="12"/>
      <c r="AV6626" s="12"/>
      <c r="AW6626" s="12"/>
      <c r="AX6626" s="12"/>
      <c r="AY6626" s="12"/>
      <c r="AZ6626" s="12"/>
      <c r="BA6626" s="12"/>
      <c r="BB6626" s="12"/>
      <c r="BC6626" s="12"/>
      <c r="BD6626" s="12"/>
      <c r="BE6626" s="12"/>
      <c r="BF6626" s="12"/>
      <c r="BG6626" s="12"/>
      <c r="BH6626" s="12"/>
      <c r="BI6626" s="12"/>
      <c r="BJ6626" s="13"/>
      <c r="BK6626" s="13"/>
      <c r="BL6626" s="13"/>
      <c r="BM6626" s="13"/>
      <c r="BN6626" s="13"/>
    </row>
    <row r="6627" spans="4:66" x14ac:dyDescent="0.25">
      <c r="D6627" s="7"/>
      <c r="E6627" s="10"/>
      <c r="F6627" s="10"/>
      <c r="G6627" s="10"/>
      <c r="H6627" s="10"/>
      <c r="I6627" s="10"/>
      <c r="J6627" s="10"/>
      <c r="K6627" s="11"/>
      <c r="L6627" s="11"/>
      <c r="M6627" s="12"/>
      <c r="N6627" s="12"/>
      <c r="O6627" s="12"/>
      <c r="P6627" s="12"/>
      <c r="Q6627" s="12"/>
      <c r="R6627" s="12"/>
      <c r="S6627" s="12"/>
      <c r="T6627" s="12"/>
      <c r="U6627" s="12"/>
      <c r="V6627" s="12"/>
      <c r="W6627" s="12"/>
      <c r="X6627" s="12"/>
      <c r="Y6627" s="12"/>
      <c r="Z6627" s="12"/>
      <c r="AA6627" s="12"/>
      <c r="AB6627" s="12"/>
      <c r="AC6627" s="12"/>
      <c r="AD6627" s="12"/>
      <c r="AE6627" s="12"/>
      <c r="AF6627" s="12"/>
      <c r="AG6627" s="12"/>
      <c r="AH6627" s="12"/>
      <c r="AI6627" s="12"/>
      <c r="AJ6627" s="12"/>
      <c r="AK6627" s="12"/>
      <c r="AL6627" s="12"/>
      <c r="AM6627" s="12"/>
      <c r="AN6627" s="12"/>
      <c r="AO6627" s="12"/>
      <c r="AP6627" s="12"/>
      <c r="AQ6627" s="12"/>
      <c r="AR6627" s="12"/>
      <c r="AS6627" s="12"/>
      <c r="AT6627" s="12"/>
      <c r="AU6627" s="12"/>
      <c r="AV6627" s="12"/>
      <c r="AW6627" s="12"/>
      <c r="AX6627" s="12"/>
      <c r="AY6627" s="12"/>
      <c r="AZ6627" s="12"/>
      <c r="BA6627" s="12"/>
      <c r="BB6627" s="12"/>
      <c r="BC6627" s="12"/>
      <c r="BD6627" s="12"/>
      <c r="BE6627" s="12"/>
      <c r="BF6627" s="12"/>
      <c r="BG6627" s="12"/>
      <c r="BH6627" s="12"/>
      <c r="BI6627" s="12"/>
      <c r="BJ6627" s="13"/>
      <c r="BK6627" s="13"/>
      <c r="BL6627" s="13"/>
      <c r="BM6627" s="13"/>
      <c r="BN6627" s="13"/>
    </row>
    <row r="6628" spans="4:66" x14ac:dyDescent="0.25">
      <c r="D6628" s="7"/>
      <c r="E6628" s="10"/>
      <c r="F6628" s="10"/>
      <c r="G6628" s="10"/>
      <c r="H6628" s="10"/>
      <c r="I6628" s="10"/>
      <c r="J6628" s="10"/>
      <c r="K6628" s="11"/>
      <c r="L6628" s="11"/>
      <c r="M6628" s="12"/>
      <c r="N6628" s="12"/>
      <c r="O6628" s="12"/>
      <c r="P6628" s="12"/>
      <c r="Q6628" s="12"/>
      <c r="R6628" s="12"/>
      <c r="S6628" s="12"/>
      <c r="T6628" s="12"/>
      <c r="U6628" s="12"/>
      <c r="V6628" s="12"/>
      <c r="W6628" s="12"/>
      <c r="X6628" s="12"/>
      <c r="Y6628" s="12"/>
      <c r="Z6628" s="12"/>
      <c r="AA6628" s="12"/>
      <c r="AB6628" s="12"/>
      <c r="AC6628" s="12"/>
      <c r="AD6628" s="12"/>
      <c r="AE6628" s="12"/>
      <c r="AF6628" s="12"/>
      <c r="AG6628" s="12"/>
      <c r="AH6628" s="12"/>
      <c r="AI6628" s="12"/>
      <c r="AJ6628" s="12"/>
      <c r="AK6628" s="12"/>
      <c r="AL6628" s="12"/>
      <c r="AM6628" s="12"/>
      <c r="AN6628" s="12"/>
      <c r="AO6628" s="12"/>
      <c r="AP6628" s="12"/>
      <c r="AQ6628" s="12"/>
      <c r="AR6628" s="12"/>
      <c r="AS6628" s="12"/>
      <c r="AT6628" s="12"/>
      <c r="AU6628" s="12"/>
      <c r="AV6628" s="12"/>
      <c r="AW6628" s="12"/>
      <c r="AX6628" s="12"/>
      <c r="AY6628" s="12"/>
      <c r="AZ6628" s="12"/>
      <c r="BA6628" s="12"/>
      <c r="BB6628" s="12"/>
      <c r="BC6628" s="12"/>
      <c r="BD6628" s="12"/>
      <c r="BE6628" s="12"/>
      <c r="BF6628" s="12"/>
      <c r="BG6628" s="12"/>
      <c r="BH6628" s="12"/>
      <c r="BI6628" s="12"/>
      <c r="BJ6628" s="13"/>
      <c r="BK6628" s="13"/>
      <c r="BL6628" s="13"/>
      <c r="BM6628" s="13"/>
      <c r="BN6628" s="13"/>
    </row>
    <row r="6629" spans="4:66" x14ac:dyDescent="0.25">
      <c r="D6629" s="7"/>
      <c r="E6629" s="10"/>
      <c r="F6629" s="10"/>
      <c r="G6629" s="10"/>
      <c r="H6629" s="10"/>
      <c r="I6629" s="10"/>
      <c r="J6629" s="10"/>
      <c r="K6629" s="11"/>
      <c r="L6629" s="11"/>
      <c r="M6629" s="12"/>
      <c r="N6629" s="12"/>
      <c r="O6629" s="12"/>
      <c r="P6629" s="12"/>
      <c r="Q6629" s="12"/>
      <c r="R6629" s="12"/>
      <c r="S6629" s="12"/>
      <c r="T6629" s="12"/>
      <c r="U6629" s="12"/>
      <c r="V6629" s="12"/>
      <c r="W6629" s="12"/>
      <c r="X6629" s="12"/>
      <c r="Y6629" s="12"/>
      <c r="Z6629" s="12"/>
      <c r="AA6629" s="12"/>
      <c r="AB6629" s="12"/>
      <c r="AC6629" s="12"/>
      <c r="AD6629" s="12"/>
      <c r="AE6629" s="12"/>
      <c r="AF6629" s="12"/>
      <c r="AG6629" s="12"/>
      <c r="AH6629" s="12"/>
      <c r="AI6629" s="12"/>
      <c r="AJ6629" s="12"/>
      <c r="AK6629" s="12"/>
      <c r="AL6629" s="12"/>
      <c r="AM6629" s="12"/>
      <c r="AN6629" s="12"/>
      <c r="AO6629" s="12"/>
      <c r="AP6629" s="12"/>
      <c r="AQ6629" s="12"/>
      <c r="AR6629" s="12"/>
      <c r="AS6629" s="12"/>
      <c r="AT6629" s="12"/>
      <c r="AU6629" s="12"/>
      <c r="AV6629" s="12"/>
      <c r="AW6629" s="12"/>
      <c r="AX6629" s="12"/>
      <c r="AY6629" s="12"/>
      <c r="AZ6629" s="12"/>
      <c r="BA6629" s="12"/>
      <c r="BB6629" s="12"/>
      <c r="BC6629" s="12"/>
      <c r="BD6629" s="12"/>
      <c r="BE6629" s="12"/>
      <c r="BF6629" s="12"/>
      <c r="BG6629" s="12"/>
      <c r="BH6629" s="12"/>
      <c r="BI6629" s="12"/>
      <c r="BJ6629" s="13"/>
      <c r="BK6629" s="13"/>
      <c r="BL6629" s="13"/>
      <c r="BM6629" s="13"/>
      <c r="BN6629" s="13"/>
    </row>
    <row r="6630" spans="4:66" x14ac:dyDescent="0.25">
      <c r="D6630" s="7"/>
      <c r="E6630" s="10"/>
      <c r="F6630" s="10"/>
      <c r="G6630" s="10"/>
      <c r="H6630" s="10"/>
      <c r="I6630" s="10"/>
      <c r="J6630" s="10"/>
      <c r="K6630" s="11"/>
      <c r="L6630" s="11"/>
      <c r="M6630" s="12"/>
      <c r="N6630" s="12"/>
      <c r="O6630" s="12"/>
      <c r="P6630" s="12"/>
      <c r="Q6630" s="12"/>
      <c r="R6630" s="12"/>
      <c r="S6630" s="12"/>
      <c r="T6630" s="12"/>
      <c r="U6630" s="12"/>
      <c r="V6630" s="12"/>
      <c r="W6630" s="12"/>
      <c r="X6630" s="12"/>
      <c r="Y6630" s="12"/>
      <c r="Z6630" s="12"/>
      <c r="AA6630" s="12"/>
      <c r="AB6630" s="12"/>
      <c r="AC6630" s="12"/>
      <c r="AD6630" s="12"/>
      <c r="AE6630" s="12"/>
      <c r="AF6630" s="12"/>
      <c r="AG6630" s="12"/>
      <c r="AH6630" s="12"/>
      <c r="AI6630" s="12"/>
      <c r="AJ6630" s="12"/>
      <c r="AK6630" s="12"/>
      <c r="AL6630" s="12"/>
      <c r="AM6630" s="12"/>
      <c r="AN6630" s="12"/>
      <c r="AO6630" s="12"/>
      <c r="AP6630" s="12"/>
      <c r="AQ6630" s="12"/>
      <c r="AR6630" s="12"/>
      <c r="AS6630" s="12"/>
      <c r="AT6630" s="12"/>
      <c r="AU6630" s="12"/>
      <c r="AV6630" s="12"/>
      <c r="AW6630" s="12"/>
      <c r="AX6630" s="12"/>
      <c r="AY6630" s="12"/>
      <c r="AZ6630" s="12"/>
      <c r="BA6630" s="12"/>
      <c r="BB6630" s="12"/>
      <c r="BC6630" s="12"/>
      <c r="BD6630" s="12"/>
      <c r="BE6630" s="12"/>
      <c r="BF6630" s="12"/>
      <c r="BG6630" s="12"/>
      <c r="BH6630" s="12"/>
      <c r="BI6630" s="12"/>
      <c r="BJ6630" s="13"/>
      <c r="BK6630" s="13"/>
      <c r="BL6630" s="13"/>
      <c r="BM6630" s="13"/>
      <c r="BN6630" s="13"/>
    </row>
    <row r="6631" spans="4:66" x14ac:dyDescent="0.25">
      <c r="D6631" s="7"/>
      <c r="E6631" s="10"/>
      <c r="F6631" s="10"/>
      <c r="G6631" s="10"/>
      <c r="H6631" s="10"/>
      <c r="I6631" s="10"/>
      <c r="J6631" s="10"/>
      <c r="K6631" s="11"/>
      <c r="L6631" s="11"/>
      <c r="M6631" s="12"/>
      <c r="N6631" s="12"/>
      <c r="O6631" s="12"/>
      <c r="P6631" s="12"/>
      <c r="Q6631" s="12"/>
      <c r="R6631" s="12"/>
      <c r="S6631" s="12"/>
      <c r="T6631" s="12"/>
      <c r="U6631" s="12"/>
      <c r="V6631" s="12"/>
      <c r="W6631" s="12"/>
      <c r="X6631" s="12"/>
      <c r="Y6631" s="12"/>
      <c r="Z6631" s="12"/>
      <c r="AA6631" s="12"/>
      <c r="AB6631" s="12"/>
      <c r="AC6631" s="12"/>
      <c r="AD6631" s="12"/>
      <c r="AE6631" s="12"/>
      <c r="AF6631" s="12"/>
      <c r="AG6631" s="12"/>
      <c r="AH6631" s="12"/>
      <c r="AI6631" s="12"/>
      <c r="AJ6631" s="12"/>
      <c r="AK6631" s="12"/>
      <c r="AL6631" s="12"/>
      <c r="AM6631" s="12"/>
      <c r="AN6631" s="12"/>
      <c r="AO6631" s="12"/>
      <c r="AP6631" s="12"/>
      <c r="AQ6631" s="12"/>
      <c r="AR6631" s="12"/>
      <c r="AS6631" s="12"/>
      <c r="AT6631" s="12"/>
      <c r="AU6631" s="12"/>
      <c r="AV6631" s="12"/>
      <c r="AW6631" s="12"/>
      <c r="AX6631" s="12"/>
      <c r="AY6631" s="12"/>
      <c r="AZ6631" s="12"/>
      <c r="BA6631" s="12"/>
      <c r="BB6631" s="12"/>
      <c r="BC6631" s="12"/>
      <c r="BD6631" s="12"/>
      <c r="BE6631" s="12"/>
      <c r="BF6631" s="12"/>
      <c r="BG6631" s="12"/>
      <c r="BH6631" s="12"/>
      <c r="BI6631" s="12"/>
      <c r="BJ6631" s="13"/>
      <c r="BK6631" s="13"/>
      <c r="BL6631" s="13"/>
      <c r="BM6631" s="13"/>
      <c r="BN6631" s="13"/>
    </row>
    <row r="6632" spans="4:66" x14ac:dyDescent="0.25">
      <c r="D6632" s="7"/>
      <c r="E6632" s="10"/>
      <c r="F6632" s="10"/>
      <c r="G6632" s="10"/>
      <c r="H6632" s="10"/>
      <c r="I6632" s="10"/>
      <c r="J6632" s="10"/>
      <c r="K6632" s="11"/>
      <c r="L6632" s="11"/>
      <c r="M6632" s="12"/>
      <c r="N6632" s="12"/>
      <c r="O6632" s="12"/>
      <c r="P6632" s="12"/>
      <c r="Q6632" s="12"/>
      <c r="R6632" s="12"/>
      <c r="S6632" s="12"/>
      <c r="T6632" s="12"/>
      <c r="U6632" s="12"/>
      <c r="V6632" s="12"/>
      <c r="W6632" s="12"/>
      <c r="X6632" s="12"/>
      <c r="Y6632" s="12"/>
      <c r="Z6632" s="12"/>
      <c r="AA6632" s="12"/>
      <c r="AB6632" s="12"/>
      <c r="AC6632" s="12"/>
      <c r="AD6632" s="12"/>
      <c r="AE6632" s="12"/>
      <c r="AF6632" s="12"/>
      <c r="AG6632" s="12"/>
      <c r="AH6632" s="12"/>
      <c r="AI6632" s="12"/>
      <c r="AJ6632" s="12"/>
      <c r="AK6632" s="12"/>
      <c r="AL6632" s="12"/>
      <c r="AM6632" s="12"/>
      <c r="AN6632" s="12"/>
      <c r="AO6632" s="12"/>
      <c r="AP6632" s="12"/>
      <c r="AQ6632" s="12"/>
      <c r="AR6632" s="12"/>
      <c r="AS6632" s="12"/>
      <c r="AT6632" s="12"/>
      <c r="AU6632" s="12"/>
      <c r="AV6632" s="12"/>
      <c r="AW6632" s="12"/>
      <c r="AX6632" s="12"/>
      <c r="AY6632" s="12"/>
      <c r="AZ6632" s="12"/>
      <c r="BA6632" s="12"/>
      <c r="BB6632" s="12"/>
      <c r="BC6632" s="12"/>
      <c r="BD6632" s="12"/>
      <c r="BE6632" s="12"/>
      <c r="BF6632" s="12"/>
      <c r="BG6632" s="12"/>
      <c r="BH6632" s="12"/>
      <c r="BI6632" s="12"/>
      <c r="BJ6632" s="13"/>
      <c r="BK6632" s="13"/>
      <c r="BL6632" s="13"/>
      <c r="BM6632" s="13"/>
      <c r="BN6632" s="13"/>
    </row>
    <row r="6633" spans="4:66" x14ac:dyDescent="0.25">
      <c r="D6633" s="7"/>
      <c r="E6633" s="10"/>
      <c r="F6633" s="10"/>
      <c r="G6633" s="10"/>
      <c r="H6633" s="10"/>
      <c r="I6633" s="10"/>
      <c r="J6633" s="10"/>
      <c r="K6633" s="11"/>
      <c r="L6633" s="11"/>
      <c r="M6633" s="12"/>
      <c r="N6633" s="12"/>
      <c r="O6633" s="12"/>
      <c r="P6633" s="12"/>
      <c r="Q6633" s="12"/>
      <c r="R6633" s="12"/>
      <c r="S6633" s="12"/>
      <c r="T6633" s="12"/>
      <c r="U6633" s="12"/>
      <c r="V6633" s="12"/>
      <c r="W6633" s="12"/>
      <c r="X6633" s="12"/>
      <c r="Y6633" s="12"/>
      <c r="Z6633" s="12"/>
      <c r="AA6633" s="12"/>
      <c r="AB6633" s="12"/>
      <c r="AC6633" s="12"/>
      <c r="AD6633" s="12"/>
      <c r="AE6633" s="12"/>
      <c r="AF6633" s="12"/>
      <c r="AG6633" s="12"/>
      <c r="AH6633" s="12"/>
      <c r="AI6633" s="12"/>
      <c r="AJ6633" s="12"/>
      <c r="AK6633" s="12"/>
      <c r="AL6633" s="12"/>
      <c r="AM6633" s="12"/>
      <c r="AN6633" s="12"/>
      <c r="AO6633" s="12"/>
      <c r="AP6633" s="12"/>
      <c r="AQ6633" s="12"/>
      <c r="AR6633" s="12"/>
      <c r="AS6633" s="12"/>
      <c r="AT6633" s="12"/>
      <c r="AU6633" s="12"/>
      <c r="AV6633" s="12"/>
      <c r="AW6633" s="12"/>
      <c r="AX6633" s="12"/>
      <c r="AY6633" s="12"/>
      <c r="AZ6633" s="12"/>
      <c r="BA6633" s="12"/>
      <c r="BB6633" s="12"/>
      <c r="BC6633" s="12"/>
      <c r="BD6633" s="12"/>
      <c r="BE6633" s="12"/>
      <c r="BF6633" s="12"/>
      <c r="BG6633" s="12"/>
      <c r="BH6633" s="12"/>
      <c r="BI6633" s="12"/>
      <c r="BJ6633" s="13"/>
      <c r="BK6633" s="13"/>
      <c r="BL6633" s="13"/>
      <c r="BM6633" s="13"/>
      <c r="BN6633" s="13"/>
    </row>
    <row r="6634" spans="4:66" x14ac:dyDescent="0.25">
      <c r="D6634" s="7"/>
      <c r="E6634" s="10"/>
      <c r="F6634" s="10"/>
      <c r="G6634" s="10"/>
      <c r="H6634" s="10"/>
      <c r="I6634" s="10"/>
      <c r="J6634" s="10"/>
      <c r="K6634" s="11"/>
      <c r="L6634" s="11"/>
      <c r="M6634" s="12"/>
      <c r="N6634" s="12"/>
      <c r="O6634" s="12"/>
      <c r="P6634" s="12"/>
      <c r="Q6634" s="12"/>
      <c r="R6634" s="12"/>
      <c r="S6634" s="12"/>
      <c r="T6634" s="12"/>
      <c r="U6634" s="12"/>
      <c r="V6634" s="12"/>
      <c r="W6634" s="12"/>
      <c r="X6634" s="12"/>
      <c r="Y6634" s="12"/>
      <c r="Z6634" s="12"/>
      <c r="AA6634" s="12"/>
      <c r="AB6634" s="12"/>
      <c r="AC6634" s="12"/>
      <c r="AD6634" s="12"/>
      <c r="AE6634" s="12"/>
      <c r="AF6634" s="12"/>
      <c r="AG6634" s="12"/>
      <c r="AH6634" s="12"/>
      <c r="AI6634" s="12"/>
      <c r="AJ6634" s="12"/>
      <c r="AK6634" s="12"/>
      <c r="AL6634" s="12"/>
      <c r="AM6634" s="12"/>
      <c r="AN6634" s="12"/>
      <c r="AO6634" s="12"/>
      <c r="AP6634" s="12"/>
      <c r="AQ6634" s="12"/>
      <c r="AR6634" s="12"/>
      <c r="AS6634" s="12"/>
      <c r="AT6634" s="12"/>
      <c r="AU6634" s="12"/>
      <c r="AV6634" s="12"/>
      <c r="AW6634" s="12"/>
      <c r="AX6634" s="12"/>
      <c r="AY6634" s="12"/>
      <c r="AZ6634" s="12"/>
      <c r="BA6634" s="12"/>
      <c r="BB6634" s="12"/>
      <c r="BC6634" s="12"/>
      <c r="BD6634" s="12"/>
      <c r="BE6634" s="12"/>
      <c r="BF6634" s="12"/>
      <c r="BG6634" s="12"/>
      <c r="BH6634" s="12"/>
      <c r="BI6634" s="12"/>
      <c r="BJ6634" s="13"/>
      <c r="BK6634" s="13"/>
      <c r="BL6634" s="13"/>
      <c r="BM6634" s="13"/>
      <c r="BN6634" s="13"/>
    </row>
    <row r="6635" spans="4:66" s="14" customFormat="1" x14ac:dyDescent="0.25">
      <c r="D6635" s="21"/>
      <c r="K6635" s="16"/>
      <c r="L6635" s="16"/>
      <c r="M6635" s="17"/>
      <c r="N6635" s="17"/>
      <c r="O6635" s="17"/>
      <c r="P6635" s="17"/>
      <c r="Q6635" s="17"/>
      <c r="R6635" s="17"/>
      <c r="S6635" s="17"/>
      <c r="T6635" s="17"/>
      <c r="U6635" s="17"/>
      <c r="V6635" s="17"/>
      <c r="W6635" s="17"/>
      <c r="X6635" s="17"/>
      <c r="Y6635" s="17"/>
      <c r="Z6635" s="17"/>
      <c r="AA6635" s="17"/>
      <c r="AB6635" s="17"/>
      <c r="AC6635" s="17"/>
      <c r="AD6635" s="17"/>
      <c r="AE6635" s="17"/>
      <c r="AF6635" s="17"/>
      <c r="AG6635" s="17"/>
      <c r="AH6635" s="17"/>
      <c r="AI6635" s="17"/>
      <c r="AJ6635" s="17"/>
      <c r="AK6635" s="17"/>
      <c r="AL6635" s="17"/>
      <c r="AM6635" s="17"/>
      <c r="AN6635" s="17"/>
      <c r="AO6635" s="17"/>
      <c r="AP6635" s="17"/>
      <c r="AQ6635" s="17"/>
      <c r="AR6635" s="17"/>
      <c r="AS6635" s="17"/>
      <c r="AT6635" s="17"/>
      <c r="AU6635" s="17"/>
      <c r="AV6635" s="17"/>
      <c r="AW6635" s="17"/>
      <c r="AX6635" s="17"/>
      <c r="AY6635" s="17"/>
      <c r="AZ6635" s="17"/>
      <c r="BA6635" s="17"/>
      <c r="BB6635" s="17"/>
      <c r="BC6635" s="17"/>
      <c r="BD6635" s="17"/>
      <c r="BE6635" s="17"/>
      <c r="BF6635" s="17"/>
      <c r="BG6635" s="17"/>
      <c r="BH6635" s="17"/>
      <c r="BI6635" s="17"/>
      <c r="BJ6635" s="18"/>
      <c r="BK6635" s="18"/>
      <c r="BL6635" s="18"/>
      <c r="BM6635" s="18"/>
      <c r="BN6635" s="18"/>
    </row>
    <row r="6636" spans="4:66" x14ac:dyDescent="0.25">
      <c r="D6636" s="7"/>
      <c r="E6636" s="10"/>
      <c r="F6636" s="10"/>
      <c r="G6636" s="10"/>
      <c r="H6636" s="10"/>
      <c r="I6636" s="10"/>
      <c r="J6636" s="10"/>
      <c r="K6636" s="11"/>
      <c r="L6636" s="11"/>
      <c r="M6636" s="12"/>
      <c r="N6636" s="12"/>
      <c r="O6636" s="12"/>
      <c r="P6636" s="12"/>
      <c r="Q6636" s="12"/>
      <c r="R6636" s="12"/>
      <c r="S6636" s="12"/>
      <c r="T6636" s="12"/>
      <c r="U6636" s="12"/>
      <c r="V6636" s="12"/>
      <c r="W6636" s="12"/>
      <c r="X6636" s="12"/>
      <c r="Y6636" s="12"/>
      <c r="Z6636" s="12"/>
      <c r="AA6636" s="12"/>
      <c r="AB6636" s="12"/>
      <c r="AC6636" s="12"/>
      <c r="AD6636" s="12"/>
      <c r="AE6636" s="12"/>
      <c r="AF6636" s="12"/>
      <c r="AG6636" s="12"/>
      <c r="AH6636" s="12"/>
      <c r="AI6636" s="12"/>
      <c r="AJ6636" s="12"/>
      <c r="AK6636" s="12"/>
      <c r="AL6636" s="12"/>
      <c r="AM6636" s="12"/>
      <c r="AN6636" s="12"/>
      <c r="AO6636" s="12"/>
      <c r="AP6636" s="12"/>
      <c r="AQ6636" s="12"/>
      <c r="AR6636" s="12"/>
      <c r="AS6636" s="12"/>
      <c r="AT6636" s="12"/>
      <c r="AU6636" s="12"/>
      <c r="AV6636" s="12"/>
      <c r="AW6636" s="12"/>
      <c r="AX6636" s="12"/>
      <c r="AY6636" s="12"/>
      <c r="AZ6636" s="12"/>
      <c r="BA6636" s="12"/>
      <c r="BB6636" s="12"/>
      <c r="BC6636" s="12"/>
      <c r="BD6636" s="12"/>
      <c r="BE6636" s="12"/>
      <c r="BF6636" s="12"/>
      <c r="BG6636" s="12"/>
      <c r="BH6636" s="12"/>
      <c r="BI6636" s="12"/>
      <c r="BJ6636" s="13"/>
      <c r="BK6636" s="13"/>
      <c r="BL6636" s="13"/>
      <c r="BM6636" s="13"/>
      <c r="BN6636" s="13"/>
    </row>
    <row r="6637" spans="4:66" x14ac:dyDescent="0.25">
      <c r="D6637" s="7"/>
      <c r="E6637" s="10"/>
      <c r="F6637" s="10"/>
      <c r="G6637" s="10"/>
      <c r="H6637" s="10"/>
      <c r="I6637" s="10"/>
      <c r="J6637" s="10"/>
      <c r="K6637" s="11"/>
      <c r="L6637" s="11"/>
      <c r="M6637" s="12"/>
      <c r="N6637" s="12"/>
      <c r="O6637" s="12"/>
      <c r="P6637" s="12"/>
      <c r="Q6637" s="12"/>
      <c r="R6637" s="12"/>
      <c r="S6637" s="12"/>
      <c r="T6637" s="12"/>
      <c r="U6637" s="12"/>
      <c r="V6637" s="12"/>
      <c r="W6637" s="12"/>
      <c r="X6637" s="12"/>
      <c r="Y6637" s="12"/>
      <c r="Z6637" s="12"/>
      <c r="AA6637" s="12"/>
      <c r="AB6637" s="12"/>
      <c r="AC6637" s="12"/>
      <c r="AD6637" s="12"/>
      <c r="AE6637" s="12"/>
      <c r="AF6637" s="12"/>
      <c r="AG6637" s="12"/>
      <c r="AH6637" s="12"/>
      <c r="AI6637" s="12"/>
      <c r="AJ6637" s="12"/>
      <c r="AK6637" s="12"/>
      <c r="AL6637" s="12"/>
      <c r="AM6637" s="12"/>
      <c r="AN6637" s="12"/>
      <c r="AO6637" s="12"/>
      <c r="AP6637" s="12"/>
      <c r="AQ6637" s="12"/>
      <c r="AR6637" s="12"/>
      <c r="AS6637" s="12"/>
      <c r="AT6637" s="12"/>
      <c r="AU6637" s="12"/>
      <c r="AV6637" s="12"/>
      <c r="AW6637" s="12"/>
      <c r="AX6637" s="12"/>
      <c r="AY6637" s="12"/>
      <c r="AZ6637" s="12"/>
      <c r="BA6637" s="12"/>
      <c r="BB6637" s="12"/>
      <c r="BC6637" s="12"/>
      <c r="BD6637" s="12"/>
      <c r="BE6637" s="12"/>
      <c r="BF6637" s="12"/>
      <c r="BG6637" s="12"/>
      <c r="BH6637" s="12"/>
      <c r="BI6637" s="12"/>
      <c r="BJ6637" s="13"/>
      <c r="BK6637" s="13"/>
      <c r="BL6637" s="13"/>
      <c r="BM6637" s="13"/>
      <c r="BN6637" s="13"/>
    </row>
    <row r="6638" spans="4:66" x14ac:dyDescent="0.25">
      <c r="D6638" s="7"/>
      <c r="E6638" s="10"/>
      <c r="F6638" s="10"/>
      <c r="G6638" s="10"/>
      <c r="H6638" s="10"/>
      <c r="I6638" s="10"/>
      <c r="J6638" s="10"/>
      <c r="K6638" s="11"/>
      <c r="L6638" s="11"/>
      <c r="M6638" s="12"/>
      <c r="N6638" s="12"/>
      <c r="O6638" s="12"/>
      <c r="P6638" s="12"/>
      <c r="Q6638" s="12"/>
      <c r="R6638" s="12"/>
      <c r="S6638" s="12"/>
      <c r="T6638" s="12"/>
      <c r="U6638" s="12"/>
      <c r="V6638" s="12"/>
      <c r="W6638" s="12"/>
      <c r="X6638" s="12"/>
      <c r="Y6638" s="12"/>
      <c r="Z6638" s="12"/>
      <c r="AA6638" s="12"/>
      <c r="AB6638" s="12"/>
      <c r="AC6638" s="12"/>
      <c r="AD6638" s="12"/>
      <c r="AE6638" s="12"/>
      <c r="AF6638" s="12"/>
      <c r="AG6638" s="12"/>
      <c r="AH6638" s="12"/>
      <c r="AI6638" s="12"/>
      <c r="AJ6638" s="12"/>
      <c r="AK6638" s="12"/>
      <c r="AL6638" s="12"/>
      <c r="AM6638" s="12"/>
      <c r="AN6638" s="12"/>
      <c r="AO6638" s="12"/>
      <c r="AP6638" s="12"/>
      <c r="AQ6638" s="12"/>
      <c r="AR6638" s="12"/>
      <c r="AS6638" s="12"/>
      <c r="AT6638" s="12"/>
      <c r="AU6638" s="12"/>
      <c r="AV6638" s="12"/>
      <c r="AW6638" s="12"/>
      <c r="AX6638" s="12"/>
      <c r="AY6638" s="12"/>
      <c r="AZ6638" s="12"/>
      <c r="BA6638" s="12"/>
      <c r="BB6638" s="12"/>
      <c r="BC6638" s="12"/>
      <c r="BD6638" s="12"/>
      <c r="BE6638" s="12"/>
      <c r="BF6638" s="12"/>
      <c r="BG6638" s="12"/>
      <c r="BH6638" s="12"/>
      <c r="BI6638" s="12"/>
      <c r="BJ6638" s="13"/>
      <c r="BK6638" s="13"/>
      <c r="BL6638" s="13"/>
      <c r="BM6638" s="13"/>
      <c r="BN6638" s="13"/>
    </row>
    <row r="6639" spans="4:66" x14ac:dyDescent="0.25">
      <c r="D6639" s="7"/>
      <c r="E6639" s="10"/>
      <c r="F6639" s="10"/>
      <c r="G6639" s="10"/>
      <c r="H6639" s="10"/>
      <c r="I6639" s="10"/>
      <c r="J6639" s="10"/>
      <c r="K6639" s="11"/>
      <c r="L6639" s="11"/>
      <c r="M6639" s="12"/>
      <c r="N6639" s="12"/>
      <c r="O6639" s="12"/>
      <c r="P6639" s="12"/>
      <c r="Q6639" s="12"/>
      <c r="R6639" s="12"/>
      <c r="S6639" s="12"/>
      <c r="T6639" s="12"/>
      <c r="U6639" s="12"/>
      <c r="V6639" s="12"/>
      <c r="W6639" s="12"/>
      <c r="X6639" s="12"/>
      <c r="Y6639" s="12"/>
      <c r="Z6639" s="12"/>
      <c r="AA6639" s="12"/>
      <c r="AB6639" s="12"/>
      <c r="AC6639" s="12"/>
      <c r="AD6639" s="12"/>
      <c r="AE6639" s="12"/>
      <c r="AF6639" s="12"/>
      <c r="AG6639" s="12"/>
      <c r="AH6639" s="12"/>
      <c r="AI6639" s="12"/>
      <c r="AJ6639" s="12"/>
      <c r="AK6639" s="12"/>
      <c r="AL6639" s="12"/>
      <c r="AM6639" s="12"/>
      <c r="AN6639" s="12"/>
      <c r="AO6639" s="12"/>
      <c r="AP6639" s="12"/>
      <c r="AQ6639" s="12"/>
      <c r="AR6639" s="12"/>
      <c r="AS6639" s="12"/>
      <c r="AT6639" s="12"/>
      <c r="AU6639" s="12"/>
      <c r="AV6639" s="12"/>
      <c r="AW6639" s="12"/>
      <c r="AX6639" s="12"/>
      <c r="AY6639" s="12"/>
      <c r="AZ6639" s="12"/>
      <c r="BA6639" s="12"/>
      <c r="BB6639" s="12"/>
      <c r="BC6639" s="12"/>
      <c r="BD6639" s="12"/>
      <c r="BE6639" s="12"/>
      <c r="BF6639" s="12"/>
      <c r="BG6639" s="12"/>
      <c r="BH6639" s="12"/>
      <c r="BI6639" s="12"/>
      <c r="BJ6639" s="13"/>
      <c r="BK6639" s="13"/>
      <c r="BL6639" s="13"/>
      <c r="BM6639" s="13"/>
      <c r="BN6639" s="13"/>
    </row>
    <row r="6640" spans="4:66" x14ac:dyDescent="0.25">
      <c r="D6640" s="7"/>
      <c r="E6640" s="10"/>
      <c r="F6640" s="10"/>
      <c r="G6640" s="10"/>
      <c r="H6640" s="10"/>
      <c r="I6640" s="10"/>
      <c r="J6640" s="10"/>
      <c r="K6640" s="11"/>
      <c r="L6640" s="11"/>
      <c r="M6640" s="12"/>
      <c r="N6640" s="12"/>
      <c r="O6640" s="12"/>
      <c r="P6640" s="12"/>
      <c r="Q6640" s="12"/>
      <c r="R6640" s="12"/>
      <c r="S6640" s="12"/>
      <c r="T6640" s="12"/>
      <c r="U6640" s="12"/>
      <c r="V6640" s="12"/>
      <c r="W6640" s="12"/>
      <c r="X6640" s="12"/>
      <c r="Y6640" s="12"/>
      <c r="Z6640" s="12"/>
      <c r="AA6640" s="12"/>
      <c r="AB6640" s="12"/>
      <c r="AC6640" s="12"/>
      <c r="AD6640" s="12"/>
      <c r="AE6640" s="12"/>
      <c r="AF6640" s="12"/>
      <c r="AG6640" s="12"/>
      <c r="AH6640" s="12"/>
      <c r="AI6640" s="12"/>
      <c r="AJ6640" s="12"/>
      <c r="AK6640" s="12"/>
      <c r="AL6640" s="12"/>
      <c r="AM6640" s="12"/>
      <c r="AN6640" s="12"/>
      <c r="AO6640" s="12"/>
      <c r="AP6640" s="12"/>
      <c r="AQ6640" s="12"/>
      <c r="AR6640" s="12"/>
      <c r="AS6640" s="12"/>
      <c r="AT6640" s="12"/>
      <c r="AU6640" s="12"/>
      <c r="AV6640" s="12"/>
      <c r="AW6640" s="12"/>
      <c r="AX6640" s="12"/>
      <c r="AY6640" s="12"/>
      <c r="AZ6640" s="12"/>
      <c r="BA6640" s="12"/>
      <c r="BB6640" s="12"/>
      <c r="BC6640" s="12"/>
      <c r="BD6640" s="12"/>
      <c r="BE6640" s="12"/>
      <c r="BF6640" s="12"/>
      <c r="BG6640" s="12"/>
      <c r="BH6640" s="12"/>
      <c r="BI6640" s="12"/>
      <c r="BJ6640" s="13"/>
      <c r="BK6640" s="13"/>
      <c r="BL6640" s="13"/>
      <c r="BM6640" s="13"/>
      <c r="BN6640" s="13"/>
    </row>
    <row r="6641" spans="4:66" x14ac:dyDescent="0.25">
      <c r="D6641" s="7"/>
      <c r="E6641" s="10"/>
      <c r="F6641" s="10"/>
      <c r="G6641" s="10"/>
      <c r="H6641" s="10"/>
      <c r="I6641" s="10"/>
      <c r="J6641" s="10"/>
      <c r="K6641" s="11"/>
      <c r="L6641" s="11"/>
      <c r="M6641" s="12"/>
      <c r="N6641" s="12"/>
      <c r="O6641" s="12"/>
      <c r="P6641" s="12"/>
      <c r="Q6641" s="12"/>
      <c r="R6641" s="12"/>
      <c r="S6641" s="12"/>
      <c r="T6641" s="12"/>
      <c r="U6641" s="12"/>
      <c r="V6641" s="12"/>
      <c r="W6641" s="12"/>
      <c r="X6641" s="12"/>
      <c r="Y6641" s="12"/>
      <c r="Z6641" s="12"/>
      <c r="AA6641" s="12"/>
      <c r="AB6641" s="12"/>
      <c r="AC6641" s="12"/>
      <c r="AD6641" s="12"/>
      <c r="AE6641" s="12"/>
      <c r="AF6641" s="12"/>
      <c r="AG6641" s="12"/>
      <c r="AH6641" s="12"/>
      <c r="AI6641" s="12"/>
      <c r="AJ6641" s="12"/>
      <c r="AK6641" s="12"/>
      <c r="AL6641" s="12"/>
      <c r="AM6641" s="12"/>
      <c r="AN6641" s="12"/>
      <c r="AO6641" s="12"/>
      <c r="AP6641" s="12"/>
      <c r="AQ6641" s="12"/>
      <c r="AR6641" s="12"/>
      <c r="AS6641" s="12"/>
      <c r="AT6641" s="12"/>
      <c r="AU6641" s="12"/>
      <c r="AV6641" s="12"/>
      <c r="AW6641" s="12"/>
      <c r="AX6641" s="12"/>
      <c r="AY6641" s="12"/>
      <c r="AZ6641" s="12"/>
      <c r="BA6641" s="12"/>
      <c r="BB6641" s="12"/>
      <c r="BC6641" s="12"/>
      <c r="BD6641" s="12"/>
      <c r="BE6641" s="12"/>
      <c r="BF6641" s="12"/>
      <c r="BG6641" s="12"/>
      <c r="BH6641" s="12"/>
      <c r="BI6641" s="12"/>
      <c r="BJ6641" s="13"/>
      <c r="BK6641" s="13"/>
      <c r="BL6641" s="13"/>
      <c r="BM6641" s="13"/>
      <c r="BN6641" s="13"/>
    </row>
    <row r="6642" spans="4:66" x14ac:dyDescent="0.25">
      <c r="D6642" s="7"/>
      <c r="E6642" s="10"/>
      <c r="F6642" s="10"/>
      <c r="G6642" s="10"/>
      <c r="H6642" s="10"/>
      <c r="I6642" s="10"/>
      <c r="J6642" s="10"/>
      <c r="K6642" s="11"/>
      <c r="L6642" s="11"/>
      <c r="M6642" s="12"/>
      <c r="N6642" s="12"/>
      <c r="O6642" s="12"/>
      <c r="P6642" s="12"/>
      <c r="Q6642" s="12"/>
      <c r="R6642" s="12"/>
      <c r="S6642" s="12"/>
      <c r="T6642" s="12"/>
      <c r="U6642" s="12"/>
      <c r="V6642" s="12"/>
      <c r="W6642" s="12"/>
      <c r="X6642" s="12"/>
      <c r="Y6642" s="12"/>
      <c r="Z6642" s="12"/>
      <c r="AA6642" s="12"/>
      <c r="AB6642" s="12"/>
      <c r="AC6642" s="12"/>
      <c r="AD6642" s="12"/>
      <c r="AE6642" s="12"/>
      <c r="AF6642" s="12"/>
      <c r="AG6642" s="12"/>
      <c r="AH6642" s="12"/>
      <c r="AI6642" s="12"/>
      <c r="AJ6642" s="12"/>
      <c r="AK6642" s="12"/>
      <c r="AL6642" s="12"/>
      <c r="AM6642" s="12"/>
      <c r="AN6642" s="12"/>
      <c r="AO6642" s="12"/>
      <c r="AP6642" s="12"/>
      <c r="AQ6642" s="12"/>
      <c r="AR6642" s="12"/>
      <c r="AS6642" s="12"/>
      <c r="AT6642" s="12"/>
      <c r="AU6642" s="12"/>
      <c r="AV6642" s="12"/>
      <c r="AW6642" s="12"/>
      <c r="AX6642" s="12"/>
      <c r="AY6642" s="12"/>
      <c r="AZ6642" s="12"/>
      <c r="BA6642" s="12"/>
      <c r="BB6642" s="12"/>
      <c r="BC6642" s="12"/>
      <c r="BD6642" s="12"/>
      <c r="BE6642" s="12"/>
      <c r="BF6642" s="12"/>
      <c r="BG6642" s="12"/>
      <c r="BH6642" s="12"/>
      <c r="BI6642" s="12"/>
      <c r="BJ6642" s="13"/>
      <c r="BK6642" s="13"/>
      <c r="BL6642" s="13"/>
      <c r="BM6642" s="13"/>
      <c r="BN6642" s="13"/>
    </row>
    <row r="6643" spans="4:66" x14ac:dyDescent="0.25">
      <c r="D6643" s="7"/>
      <c r="E6643" s="10"/>
      <c r="F6643" s="10"/>
      <c r="G6643" s="10"/>
      <c r="H6643" s="10"/>
      <c r="I6643" s="10"/>
      <c r="J6643" s="10"/>
      <c r="K6643" s="11"/>
      <c r="L6643" s="11"/>
      <c r="M6643" s="12"/>
      <c r="N6643" s="12"/>
      <c r="O6643" s="12"/>
      <c r="P6643" s="12"/>
      <c r="Q6643" s="12"/>
      <c r="R6643" s="12"/>
      <c r="S6643" s="12"/>
      <c r="T6643" s="12"/>
      <c r="U6643" s="12"/>
      <c r="V6643" s="12"/>
      <c r="W6643" s="12"/>
      <c r="X6643" s="12"/>
      <c r="Y6643" s="12"/>
      <c r="Z6643" s="12"/>
      <c r="AA6643" s="12"/>
      <c r="AB6643" s="12"/>
      <c r="AC6643" s="12"/>
      <c r="AD6643" s="12"/>
      <c r="AE6643" s="12"/>
      <c r="AF6643" s="12"/>
      <c r="AG6643" s="12"/>
      <c r="AH6643" s="12"/>
      <c r="AI6643" s="12"/>
      <c r="AJ6643" s="12"/>
      <c r="AK6643" s="12"/>
      <c r="AL6643" s="12"/>
      <c r="AM6643" s="12"/>
      <c r="AN6643" s="12"/>
      <c r="AO6643" s="12"/>
      <c r="AP6643" s="12"/>
      <c r="AQ6643" s="12"/>
      <c r="AR6643" s="12"/>
      <c r="AS6643" s="12"/>
      <c r="AT6643" s="12"/>
      <c r="AU6643" s="12"/>
      <c r="AV6643" s="12"/>
      <c r="AW6643" s="12"/>
      <c r="AX6643" s="12"/>
      <c r="AY6643" s="12"/>
      <c r="AZ6643" s="12"/>
      <c r="BA6643" s="12"/>
      <c r="BB6643" s="12"/>
      <c r="BC6643" s="12"/>
      <c r="BD6643" s="12"/>
      <c r="BE6643" s="12"/>
      <c r="BF6643" s="12"/>
      <c r="BG6643" s="12"/>
      <c r="BH6643" s="12"/>
      <c r="BI6643" s="12"/>
      <c r="BJ6643" s="13"/>
      <c r="BK6643" s="13"/>
      <c r="BL6643" s="13"/>
      <c r="BM6643" s="13"/>
      <c r="BN6643" s="13"/>
    </row>
    <row r="6644" spans="4:66" x14ac:dyDescent="0.25">
      <c r="D6644" s="7"/>
      <c r="E6644" s="10"/>
      <c r="F6644" s="10"/>
      <c r="G6644" s="10"/>
      <c r="H6644" s="10"/>
      <c r="I6644" s="10"/>
      <c r="J6644" s="10"/>
      <c r="K6644" s="11"/>
      <c r="L6644" s="11"/>
      <c r="M6644" s="12"/>
      <c r="N6644" s="12"/>
      <c r="O6644" s="12"/>
      <c r="P6644" s="12"/>
      <c r="Q6644" s="12"/>
      <c r="R6644" s="12"/>
      <c r="S6644" s="12"/>
      <c r="T6644" s="12"/>
      <c r="U6644" s="12"/>
      <c r="V6644" s="12"/>
      <c r="W6644" s="12"/>
      <c r="X6644" s="12"/>
      <c r="Y6644" s="12"/>
      <c r="Z6644" s="12"/>
      <c r="AA6644" s="12"/>
      <c r="AB6644" s="12"/>
      <c r="AC6644" s="12"/>
      <c r="AD6644" s="12"/>
      <c r="AE6644" s="12"/>
      <c r="AF6644" s="12"/>
      <c r="AG6644" s="12"/>
      <c r="AH6644" s="12"/>
      <c r="AI6644" s="12"/>
      <c r="AJ6644" s="12"/>
      <c r="AK6644" s="12"/>
      <c r="AL6644" s="12"/>
      <c r="AM6644" s="12"/>
      <c r="AN6644" s="12"/>
      <c r="AO6644" s="12"/>
      <c r="AP6644" s="12"/>
      <c r="AQ6644" s="12"/>
      <c r="AR6644" s="12"/>
      <c r="AS6644" s="12"/>
      <c r="AT6644" s="12"/>
      <c r="AU6644" s="12"/>
      <c r="AV6644" s="12"/>
      <c r="AW6644" s="12"/>
      <c r="AX6644" s="12"/>
      <c r="AY6644" s="12"/>
      <c r="AZ6644" s="12"/>
      <c r="BA6644" s="12"/>
      <c r="BB6644" s="12"/>
      <c r="BC6644" s="12"/>
      <c r="BD6644" s="12"/>
      <c r="BE6644" s="12"/>
      <c r="BF6644" s="12"/>
      <c r="BG6644" s="12"/>
      <c r="BH6644" s="12"/>
      <c r="BI6644" s="12"/>
      <c r="BJ6644" s="13"/>
      <c r="BK6644" s="13"/>
      <c r="BL6644" s="13"/>
      <c r="BM6644" s="13"/>
      <c r="BN6644" s="13"/>
    </row>
    <row r="6645" spans="4:66" x14ac:dyDescent="0.25">
      <c r="D6645" s="7"/>
      <c r="E6645" s="10"/>
      <c r="F6645" s="10"/>
      <c r="G6645" s="10"/>
      <c r="H6645" s="10"/>
      <c r="I6645" s="10"/>
      <c r="J6645" s="10"/>
      <c r="K6645" s="11"/>
      <c r="L6645" s="11"/>
      <c r="M6645" s="12"/>
      <c r="N6645" s="12"/>
      <c r="O6645" s="12"/>
      <c r="P6645" s="12"/>
      <c r="Q6645" s="12"/>
      <c r="R6645" s="12"/>
      <c r="S6645" s="12"/>
      <c r="T6645" s="12"/>
      <c r="U6645" s="12"/>
      <c r="V6645" s="12"/>
      <c r="W6645" s="12"/>
      <c r="X6645" s="12"/>
      <c r="Y6645" s="12"/>
      <c r="Z6645" s="12"/>
      <c r="AA6645" s="12"/>
      <c r="AB6645" s="12"/>
      <c r="AC6645" s="12"/>
      <c r="AD6645" s="12"/>
      <c r="AE6645" s="12"/>
      <c r="AF6645" s="12"/>
      <c r="AG6645" s="12"/>
      <c r="AH6645" s="12"/>
      <c r="AI6645" s="12"/>
      <c r="AJ6645" s="12"/>
      <c r="AK6645" s="12"/>
      <c r="AL6645" s="12"/>
      <c r="AM6645" s="12"/>
      <c r="AN6645" s="12"/>
      <c r="AO6645" s="12"/>
      <c r="AP6645" s="12"/>
      <c r="AQ6645" s="12"/>
      <c r="AR6645" s="12"/>
      <c r="AS6645" s="12"/>
      <c r="AT6645" s="12"/>
      <c r="AU6645" s="12"/>
      <c r="AV6645" s="12"/>
      <c r="AW6645" s="12"/>
      <c r="AX6645" s="12"/>
      <c r="AY6645" s="12"/>
      <c r="AZ6645" s="12"/>
      <c r="BA6645" s="12"/>
      <c r="BB6645" s="12"/>
      <c r="BC6645" s="12"/>
      <c r="BD6645" s="12"/>
      <c r="BE6645" s="12"/>
      <c r="BF6645" s="12"/>
      <c r="BG6645" s="12"/>
      <c r="BH6645" s="12"/>
      <c r="BI6645" s="12"/>
      <c r="BJ6645" s="13"/>
      <c r="BK6645" s="13"/>
      <c r="BL6645" s="13"/>
      <c r="BM6645" s="13"/>
      <c r="BN6645" s="13"/>
    </row>
    <row r="6646" spans="4:66" x14ac:dyDescent="0.25">
      <c r="D6646" s="7"/>
      <c r="E6646" s="10"/>
      <c r="F6646" s="10"/>
      <c r="G6646" s="10"/>
      <c r="H6646" s="10"/>
      <c r="I6646" s="10"/>
      <c r="J6646" s="10"/>
      <c r="K6646" s="11"/>
      <c r="L6646" s="11"/>
      <c r="M6646" s="12"/>
      <c r="N6646" s="12"/>
      <c r="O6646" s="12"/>
      <c r="P6646" s="12"/>
      <c r="Q6646" s="12"/>
      <c r="R6646" s="12"/>
      <c r="S6646" s="12"/>
      <c r="T6646" s="12"/>
      <c r="U6646" s="12"/>
      <c r="V6646" s="12"/>
      <c r="W6646" s="12"/>
      <c r="X6646" s="12"/>
      <c r="Y6646" s="12"/>
      <c r="Z6646" s="12"/>
      <c r="AA6646" s="12"/>
      <c r="AB6646" s="12"/>
      <c r="AC6646" s="12"/>
      <c r="AD6646" s="12"/>
      <c r="AE6646" s="12"/>
      <c r="AF6646" s="12"/>
      <c r="AG6646" s="12"/>
      <c r="AH6646" s="12"/>
      <c r="AI6646" s="12"/>
      <c r="AJ6646" s="12"/>
      <c r="AK6646" s="12"/>
      <c r="AL6646" s="12"/>
      <c r="AM6646" s="12"/>
      <c r="AN6646" s="12"/>
      <c r="AO6646" s="12"/>
      <c r="AP6646" s="12"/>
      <c r="AQ6646" s="12"/>
      <c r="AR6646" s="12"/>
      <c r="AS6646" s="12"/>
      <c r="AT6646" s="12"/>
      <c r="AU6646" s="12"/>
      <c r="AV6646" s="12"/>
      <c r="AW6646" s="12"/>
      <c r="AX6646" s="12"/>
      <c r="AY6646" s="12"/>
      <c r="AZ6646" s="12"/>
      <c r="BA6646" s="12"/>
      <c r="BB6646" s="12"/>
      <c r="BC6646" s="12"/>
      <c r="BD6646" s="12"/>
      <c r="BE6646" s="12"/>
      <c r="BF6646" s="12"/>
      <c r="BG6646" s="12"/>
      <c r="BH6646" s="12"/>
      <c r="BI6646" s="12"/>
      <c r="BJ6646" s="13"/>
      <c r="BK6646" s="13"/>
      <c r="BL6646" s="13"/>
      <c r="BM6646" s="13"/>
      <c r="BN6646" s="13"/>
    </row>
    <row r="6647" spans="4:66" x14ac:dyDescent="0.25">
      <c r="D6647" s="7"/>
      <c r="E6647" s="10"/>
      <c r="F6647" s="10"/>
      <c r="G6647" s="10"/>
      <c r="H6647" s="10"/>
      <c r="I6647" s="10"/>
      <c r="J6647" s="10"/>
      <c r="K6647" s="11"/>
      <c r="L6647" s="11"/>
      <c r="M6647" s="12"/>
      <c r="N6647" s="12"/>
      <c r="O6647" s="12"/>
      <c r="P6647" s="12"/>
      <c r="Q6647" s="12"/>
      <c r="R6647" s="12"/>
      <c r="S6647" s="12"/>
      <c r="T6647" s="12"/>
      <c r="U6647" s="12"/>
      <c r="V6647" s="12"/>
      <c r="W6647" s="12"/>
      <c r="X6647" s="12"/>
      <c r="Y6647" s="12"/>
      <c r="Z6647" s="12"/>
      <c r="AA6647" s="12"/>
      <c r="AB6647" s="12"/>
      <c r="AC6647" s="12"/>
      <c r="AD6647" s="12"/>
      <c r="AE6647" s="12"/>
      <c r="AF6647" s="12"/>
      <c r="AG6647" s="12"/>
      <c r="AH6647" s="12"/>
      <c r="AI6647" s="12"/>
      <c r="AJ6647" s="12"/>
      <c r="AK6647" s="12"/>
      <c r="AL6647" s="12"/>
      <c r="AM6647" s="12"/>
      <c r="AN6647" s="12"/>
      <c r="AO6647" s="12"/>
      <c r="AP6647" s="12"/>
      <c r="AQ6647" s="12"/>
      <c r="AR6647" s="12"/>
      <c r="AS6647" s="12"/>
      <c r="AT6647" s="12"/>
      <c r="AU6647" s="12"/>
      <c r="AV6647" s="12"/>
      <c r="AW6647" s="12"/>
      <c r="AX6647" s="12"/>
      <c r="AY6647" s="12"/>
      <c r="AZ6647" s="12"/>
      <c r="BA6647" s="12"/>
      <c r="BB6647" s="12"/>
      <c r="BC6647" s="12"/>
      <c r="BD6647" s="12"/>
      <c r="BE6647" s="12"/>
      <c r="BF6647" s="12"/>
      <c r="BG6647" s="12"/>
      <c r="BH6647" s="12"/>
      <c r="BI6647" s="12"/>
      <c r="BJ6647" s="13"/>
      <c r="BK6647" s="13"/>
      <c r="BL6647" s="13"/>
      <c r="BM6647" s="13"/>
      <c r="BN6647" s="13"/>
    </row>
    <row r="6648" spans="4:66" x14ac:dyDescent="0.25">
      <c r="D6648" s="7"/>
      <c r="E6648" s="10"/>
      <c r="F6648" s="10"/>
      <c r="G6648" s="10"/>
      <c r="H6648" s="10"/>
      <c r="I6648" s="10"/>
      <c r="J6648" s="10"/>
      <c r="K6648" s="11"/>
      <c r="L6648" s="11"/>
      <c r="M6648" s="12"/>
      <c r="N6648" s="12"/>
      <c r="O6648" s="12"/>
      <c r="P6648" s="12"/>
      <c r="Q6648" s="12"/>
      <c r="R6648" s="12"/>
      <c r="S6648" s="12"/>
      <c r="T6648" s="12"/>
      <c r="U6648" s="12"/>
      <c r="V6648" s="12"/>
      <c r="W6648" s="12"/>
      <c r="X6648" s="12"/>
      <c r="Y6648" s="12"/>
      <c r="Z6648" s="12"/>
      <c r="AA6648" s="12"/>
      <c r="AB6648" s="12"/>
      <c r="AC6648" s="12"/>
      <c r="AD6648" s="12"/>
      <c r="AE6648" s="12"/>
      <c r="AF6648" s="12"/>
      <c r="AG6648" s="12"/>
      <c r="AH6648" s="12"/>
      <c r="AI6648" s="12"/>
      <c r="AJ6648" s="12"/>
      <c r="AK6648" s="12"/>
      <c r="AL6648" s="12"/>
      <c r="AM6648" s="12"/>
      <c r="AN6648" s="12"/>
      <c r="AO6648" s="12"/>
      <c r="AP6648" s="12"/>
      <c r="AQ6648" s="12"/>
      <c r="AR6648" s="12"/>
      <c r="AS6648" s="12"/>
      <c r="AT6648" s="12"/>
      <c r="AU6648" s="12"/>
      <c r="AV6648" s="12"/>
      <c r="AW6648" s="12"/>
      <c r="AX6648" s="12"/>
      <c r="AY6648" s="12"/>
      <c r="AZ6648" s="12"/>
      <c r="BA6648" s="12"/>
      <c r="BB6648" s="12"/>
      <c r="BC6648" s="12"/>
      <c r="BD6648" s="12"/>
      <c r="BE6648" s="12"/>
      <c r="BF6648" s="12"/>
      <c r="BG6648" s="12"/>
      <c r="BH6648" s="12"/>
      <c r="BI6648" s="12"/>
      <c r="BJ6648" s="13"/>
      <c r="BK6648" s="13"/>
      <c r="BL6648" s="13"/>
      <c r="BM6648" s="13"/>
      <c r="BN6648" s="13"/>
    </row>
    <row r="6649" spans="4:66" x14ac:dyDescent="0.25">
      <c r="D6649" s="7"/>
      <c r="E6649" s="10"/>
      <c r="F6649" s="10"/>
      <c r="G6649" s="10"/>
      <c r="H6649" s="10"/>
      <c r="I6649" s="10"/>
      <c r="J6649" s="10"/>
      <c r="K6649" s="11"/>
      <c r="L6649" s="11"/>
      <c r="M6649" s="12"/>
      <c r="N6649" s="12"/>
      <c r="O6649" s="12"/>
      <c r="P6649" s="12"/>
      <c r="Q6649" s="12"/>
      <c r="R6649" s="12"/>
      <c r="S6649" s="12"/>
      <c r="T6649" s="12"/>
      <c r="U6649" s="12"/>
      <c r="V6649" s="12"/>
      <c r="W6649" s="12"/>
      <c r="X6649" s="12"/>
      <c r="Y6649" s="12"/>
      <c r="Z6649" s="12"/>
      <c r="AA6649" s="12"/>
      <c r="AB6649" s="12"/>
      <c r="AC6649" s="12"/>
      <c r="AD6649" s="12"/>
      <c r="AE6649" s="12"/>
      <c r="AF6649" s="12"/>
      <c r="AG6649" s="12"/>
      <c r="AH6649" s="12"/>
      <c r="AI6649" s="12"/>
      <c r="AJ6649" s="12"/>
      <c r="AK6649" s="12"/>
      <c r="AL6649" s="12"/>
      <c r="AM6649" s="12"/>
      <c r="AN6649" s="12"/>
      <c r="AO6649" s="12"/>
      <c r="AP6649" s="12"/>
      <c r="AQ6649" s="12"/>
      <c r="AR6649" s="12"/>
      <c r="AS6649" s="12"/>
      <c r="AT6649" s="12"/>
      <c r="AU6649" s="12"/>
      <c r="AV6649" s="12"/>
      <c r="AW6649" s="12"/>
      <c r="AX6649" s="12"/>
      <c r="AY6649" s="12"/>
      <c r="AZ6649" s="12"/>
      <c r="BA6649" s="12"/>
      <c r="BB6649" s="12"/>
      <c r="BC6649" s="12"/>
      <c r="BD6649" s="12"/>
      <c r="BE6649" s="12"/>
      <c r="BF6649" s="12"/>
      <c r="BG6649" s="12"/>
      <c r="BH6649" s="12"/>
      <c r="BI6649" s="12"/>
      <c r="BJ6649" s="13"/>
      <c r="BK6649" s="13"/>
      <c r="BL6649" s="13"/>
      <c r="BM6649" s="13"/>
      <c r="BN6649" s="13"/>
    </row>
    <row r="6650" spans="4:66" x14ac:dyDescent="0.25">
      <c r="D6650" s="7"/>
      <c r="E6650" s="10"/>
      <c r="F6650" s="10"/>
      <c r="G6650" s="10"/>
      <c r="H6650" s="10"/>
      <c r="I6650" s="10"/>
      <c r="J6650" s="10"/>
      <c r="K6650" s="11"/>
      <c r="L6650" s="11"/>
      <c r="M6650" s="12"/>
      <c r="N6650" s="12"/>
      <c r="O6650" s="12"/>
      <c r="P6650" s="12"/>
      <c r="Q6650" s="12"/>
      <c r="R6650" s="12"/>
      <c r="S6650" s="12"/>
      <c r="T6650" s="12"/>
      <c r="U6650" s="12"/>
      <c r="V6650" s="12"/>
      <c r="W6650" s="12"/>
      <c r="X6650" s="12"/>
      <c r="Y6650" s="12"/>
      <c r="Z6650" s="12"/>
      <c r="AA6650" s="12"/>
      <c r="AB6650" s="12"/>
      <c r="AC6650" s="12"/>
      <c r="AD6650" s="12"/>
      <c r="AE6650" s="12"/>
      <c r="AF6650" s="12"/>
      <c r="AG6650" s="12"/>
      <c r="AH6650" s="12"/>
      <c r="AI6650" s="12"/>
      <c r="AJ6650" s="12"/>
      <c r="AK6650" s="12"/>
      <c r="AL6650" s="12"/>
      <c r="AM6650" s="12"/>
      <c r="AN6650" s="12"/>
      <c r="AO6650" s="12"/>
      <c r="AP6650" s="12"/>
      <c r="AQ6650" s="12"/>
      <c r="AR6650" s="12"/>
      <c r="AS6650" s="12"/>
      <c r="AT6650" s="12"/>
      <c r="AU6650" s="12"/>
      <c r="AV6650" s="12"/>
      <c r="AW6650" s="12"/>
      <c r="AX6650" s="12"/>
      <c r="AY6650" s="12"/>
      <c r="AZ6650" s="12"/>
      <c r="BA6650" s="12"/>
      <c r="BB6650" s="12"/>
      <c r="BC6650" s="12"/>
      <c r="BD6650" s="12"/>
      <c r="BE6650" s="12"/>
      <c r="BF6650" s="12"/>
      <c r="BG6650" s="12"/>
      <c r="BH6650" s="12"/>
      <c r="BI6650" s="12"/>
      <c r="BJ6650" s="13"/>
      <c r="BK6650" s="13"/>
      <c r="BL6650" s="13"/>
      <c r="BM6650" s="13"/>
      <c r="BN6650" s="13"/>
    </row>
    <row r="6651" spans="4:66" x14ac:dyDescent="0.25">
      <c r="D6651" s="7"/>
      <c r="E6651" s="10"/>
      <c r="F6651" s="10"/>
      <c r="G6651" s="10"/>
      <c r="H6651" s="10"/>
      <c r="I6651" s="10"/>
      <c r="J6651" s="10"/>
      <c r="K6651" s="11"/>
      <c r="L6651" s="11"/>
      <c r="M6651" s="12"/>
      <c r="N6651" s="12"/>
      <c r="O6651" s="12"/>
      <c r="P6651" s="12"/>
      <c r="Q6651" s="12"/>
      <c r="R6651" s="12"/>
      <c r="S6651" s="12"/>
      <c r="T6651" s="12"/>
      <c r="U6651" s="12"/>
      <c r="V6651" s="12"/>
      <c r="W6651" s="12"/>
      <c r="X6651" s="12"/>
      <c r="Y6651" s="12"/>
      <c r="Z6651" s="12"/>
      <c r="AA6651" s="12"/>
      <c r="AB6651" s="12"/>
      <c r="AC6651" s="12"/>
      <c r="AD6651" s="12"/>
      <c r="AE6651" s="12"/>
      <c r="AF6651" s="12"/>
      <c r="AG6651" s="12"/>
      <c r="AH6651" s="12"/>
      <c r="AI6651" s="12"/>
      <c r="AJ6651" s="12"/>
      <c r="AK6651" s="12"/>
      <c r="AL6651" s="12"/>
      <c r="AM6651" s="12"/>
      <c r="AN6651" s="12"/>
      <c r="AO6651" s="12"/>
      <c r="AP6651" s="12"/>
      <c r="AQ6651" s="12"/>
      <c r="AR6651" s="12"/>
      <c r="AS6651" s="12"/>
      <c r="AT6651" s="12"/>
      <c r="AU6651" s="12"/>
      <c r="AV6651" s="12"/>
      <c r="AW6651" s="12"/>
      <c r="AX6651" s="12"/>
      <c r="AY6651" s="12"/>
      <c r="AZ6651" s="12"/>
      <c r="BA6651" s="12"/>
      <c r="BB6651" s="12"/>
      <c r="BC6651" s="12"/>
      <c r="BD6651" s="12"/>
      <c r="BE6651" s="12"/>
      <c r="BF6651" s="12"/>
      <c r="BG6651" s="12"/>
      <c r="BH6651" s="12"/>
      <c r="BI6651" s="12"/>
      <c r="BJ6651" s="13"/>
      <c r="BK6651" s="13"/>
      <c r="BL6651" s="13"/>
      <c r="BM6651" s="13"/>
      <c r="BN6651" s="13"/>
    </row>
    <row r="6652" spans="4:66" x14ac:dyDescent="0.25">
      <c r="D6652" s="7"/>
      <c r="E6652" s="10"/>
      <c r="F6652" s="10"/>
      <c r="G6652" s="10"/>
      <c r="H6652" s="10"/>
      <c r="I6652" s="10"/>
      <c r="J6652" s="10"/>
      <c r="K6652" s="11"/>
      <c r="L6652" s="11"/>
      <c r="M6652" s="12"/>
      <c r="N6652" s="12"/>
      <c r="O6652" s="12"/>
      <c r="P6652" s="12"/>
      <c r="Q6652" s="12"/>
      <c r="R6652" s="12"/>
      <c r="S6652" s="12"/>
      <c r="T6652" s="12"/>
      <c r="U6652" s="12"/>
      <c r="V6652" s="12"/>
      <c r="W6652" s="12"/>
      <c r="X6652" s="12"/>
      <c r="Y6652" s="12"/>
      <c r="Z6652" s="12"/>
      <c r="AA6652" s="12"/>
      <c r="AB6652" s="12"/>
      <c r="AC6652" s="12"/>
      <c r="AD6652" s="12"/>
      <c r="AE6652" s="12"/>
      <c r="AF6652" s="12"/>
      <c r="AG6652" s="12"/>
      <c r="AH6652" s="12"/>
      <c r="AI6652" s="12"/>
      <c r="AJ6652" s="12"/>
      <c r="AK6652" s="12"/>
      <c r="AL6652" s="12"/>
      <c r="AM6652" s="12"/>
      <c r="AN6652" s="12"/>
      <c r="AO6652" s="12"/>
      <c r="AP6652" s="12"/>
      <c r="AQ6652" s="12"/>
      <c r="AR6652" s="12"/>
      <c r="AS6652" s="12"/>
      <c r="AT6652" s="12"/>
      <c r="AU6652" s="12"/>
      <c r="AV6652" s="12"/>
      <c r="AW6652" s="12"/>
      <c r="AX6652" s="12"/>
      <c r="AY6652" s="12"/>
      <c r="AZ6652" s="12"/>
      <c r="BA6652" s="12"/>
      <c r="BB6652" s="12"/>
      <c r="BC6652" s="12"/>
      <c r="BD6652" s="12"/>
      <c r="BE6652" s="12"/>
      <c r="BF6652" s="12"/>
      <c r="BG6652" s="12"/>
      <c r="BH6652" s="12"/>
      <c r="BI6652" s="12"/>
      <c r="BJ6652" s="13"/>
      <c r="BK6652" s="13"/>
      <c r="BL6652" s="13"/>
      <c r="BM6652" s="13"/>
      <c r="BN6652" s="13"/>
    </row>
    <row r="6653" spans="4:66" x14ac:dyDescent="0.25">
      <c r="D6653" s="7"/>
      <c r="E6653" s="10"/>
      <c r="F6653" s="10"/>
      <c r="G6653" s="10"/>
      <c r="H6653" s="10"/>
      <c r="I6653" s="10"/>
      <c r="J6653" s="10"/>
      <c r="K6653" s="11"/>
      <c r="L6653" s="11"/>
      <c r="M6653" s="12"/>
      <c r="N6653" s="12"/>
      <c r="O6653" s="12"/>
      <c r="P6653" s="12"/>
      <c r="Q6653" s="12"/>
      <c r="R6653" s="12"/>
      <c r="S6653" s="12"/>
      <c r="T6653" s="12"/>
      <c r="U6653" s="12"/>
      <c r="V6653" s="12"/>
      <c r="W6653" s="12"/>
      <c r="X6653" s="12"/>
      <c r="Y6653" s="12"/>
      <c r="Z6653" s="12"/>
      <c r="AA6653" s="12"/>
      <c r="AB6653" s="12"/>
      <c r="AC6653" s="12"/>
      <c r="AD6653" s="12"/>
      <c r="AE6653" s="12"/>
      <c r="AF6653" s="12"/>
      <c r="AG6653" s="12"/>
      <c r="AH6653" s="12"/>
      <c r="AI6653" s="12"/>
      <c r="AJ6653" s="12"/>
      <c r="AK6653" s="12"/>
      <c r="AL6653" s="12"/>
      <c r="AM6653" s="12"/>
      <c r="AN6653" s="12"/>
      <c r="AO6653" s="12"/>
      <c r="AP6653" s="12"/>
      <c r="AQ6653" s="12"/>
      <c r="AR6653" s="12"/>
      <c r="AS6653" s="12"/>
      <c r="AT6653" s="12"/>
      <c r="AU6653" s="12"/>
      <c r="AV6653" s="12"/>
      <c r="AW6653" s="12"/>
      <c r="AX6653" s="12"/>
      <c r="AY6653" s="12"/>
      <c r="AZ6653" s="12"/>
      <c r="BA6653" s="12"/>
      <c r="BB6653" s="12"/>
      <c r="BC6653" s="12"/>
      <c r="BD6653" s="12"/>
      <c r="BE6653" s="12"/>
      <c r="BF6653" s="12"/>
      <c r="BG6653" s="12"/>
      <c r="BH6653" s="12"/>
      <c r="BI6653" s="12"/>
      <c r="BJ6653" s="13"/>
      <c r="BK6653" s="13"/>
      <c r="BL6653" s="13"/>
      <c r="BM6653" s="13"/>
      <c r="BN6653" s="13"/>
    </row>
    <row r="6654" spans="4:66" x14ac:dyDescent="0.25">
      <c r="D6654" s="7"/>
      <c r="E6654" s="10"/>
      <c r="F6654" s="10"/>
      <c r="G6654" s="10"/>
      <c r="H6654" s="10"/>
      <c r="I6654" s="10"/>
      <c r="J6654" s="10"/>
      <c r="K6654" s="11"/>
      <c r="L6654" s="11"/>
      <c r="M6654" s="12"/>
      <c r="N6654" s="12"/>
      <c r="O6654" s="12"/>
      <c r="P6654" s="12"/>
      <c r="Q6654" s="12"/>
      <c r="R6654" s="12"/>
      <c r="S6654" s="12"/>
      <c r="T6654" s="12"/>
      <c r="U6654" s="12"/>
      <c r="V6654" s="12"/>
      <c r="W6654" s="12"/>
      <c r="X6654" s="12"/>
      <c r="Y6654" s="12"/>
      <c r="Z6654" s="12"/>
      <c r="AA6654" s="12"/>
      <c r="AB6654" s="12"/>
      <c r="AC6654" s="12"/>
      <c r="AD6654" s="12"/>
      <c r="AE6654" s="12"/>
      <c r="AF6654" s="12"/>
      <c r="AG6654" s="12"/>
      <c r="AH6654" s="12"/>
      <c r="AI6654" s="12"/>
      <c r="AJ6654" s="12"/>
      <c r="AK6654" s="12"/>
      <c r="AL6654" s="12"/>
      <c r="AM6654" s="12"/>
      <c r="AN6654" s="12"/>
      <c r="AO6654" s="12"/>
      <c r="AP6654" s="12"/>
      <c r="AQ6654" s="12"/>
      <c r="AR6654" s="12"/>
      <c r="AS6654" s="12"/>
      <c r="AT6654" s="12"/>
      <c r="AU6654" s="12"/>
      <c r="AV6654" s="12"/>
      <c r="AW6654" s="12"/>
      <c r="AX6654" s="12"/>
      <c r="AY6654" s="12"/>
      <c r="AZ6654" s="12"/>
      <c r="BA6654" s="12"/>
      <c r="BB6654" s="12"/>
      <c r="BC6654" s="12"/>
      <c r="BD6654" s="12"/>
      <c r="BE6654" s="12"/>
      <c r="BF6654" s="12"/>
      <c r="BG6654" s="12"/>
      <c r="BH6654" s="12"/>
      <c r="BI6654" s="12"/>
      <c r="BJ6654" s="13"/>
      <c r="BK6654" s="13"/>
      <c r="BL6654" s="13"/>
      <c r="BM6654" s="13"/>
      <c r="BN6654" s="13"/>
    </row>
    <row r="6655" spans="4:66" x14ac:dyDescent="0.25">
      <c r="D6655" s="7"/>
      <c r="E6655" s="10"/>
      <c r="F6655" s="10"/>
      <c r="G6655" s="10"/>
      <c r="H6655" s="10"/>
      <c r="I6655" s="10"/>
      <c r="J6655" s="10"/>
      <c r="K6655" s="11"/>
      <c r="L6655" s="11"/>
      <c r="M6655" s="12"/>
      <c r="N6655" s="12"/>
      <c r="O6655" s="12"/>
      <c r="P6655" s="12"/>
      <c r="Q6655" s="12"/>
      <c r="R6655" s="12"/>
      <c r="S6655" s="12"/>
      <c r="T6655" s="12"/>
      <c r="U6655" s="12"/>
      <c r="V6655" s="12"/>
      <c r="W6655" s="12"/>
      <c r="X6655" s="12"/>
      <c r="Y6655" s="12"/>
      <c r="Z6655" s="12"/>
      <c r="AA6655" s="12"/>
      <c r="AB6655" s="12"/>
      <c r="AC6655" s="12"/>
      <c r="AD6655" s="12"/>
      <c r="AE6655" s="12"/>
      <c r="AF6655" s="12"/>
      <c r="AG6655" s="12"/>
      <c r="AH6655" s="12"/>
      <c r="AI6655" s="12"/>
      <c r="AJ6655" s="12"/>
      <c r="AK6655" s="12"/>
      <c r="AL6655" s="12"/>
      <c r="AM6655" s="12"/>
      <c r="AN6655" s="12"/>
      <c r="AO6655" s="12"/>
      <c r="AP6655" s="12"/>
      <c r="AQ6655" s="12"/>
      <c r="AR6655" s="12"/>
      <c r="AS6655" s="12"/>
      <c r="AT6655" s="12"/>
      <c r="AU6655" s="12"/>
      <c r="AV6655" s="12"/>
      <c r="AW6655" s="12"/>
      <c r="AX6655" s="12"/>
      <c r="AY6655" s="12"/>
      <c r="AZ6655" s="12"/>
      <c r="BA6655" s="12"/>
      <c r="BB6655" s="12"/>
      <c r="BC6655" s="12"/>
      <c r="BD6655" s="12"/>
      <c r="BE6655" s="12"/>
      <c r="BF6655" s="12"/>
      <c r="BG6655" s="12"/>
      <c r="BH6655" s="12"/>
      <c r="BI6655" s="12"/>
      <c r="BJ6655" s="13"/>
      <c r="BK6655" s="13"/>
      <c r="BL6655" s="13"/>
      <c r="BM6655" s="13"/>
      <c r="BN6655" s="13"/>
    </row>
    <row r="6656" spans="4:66" x14ac:dyDescent="0.25">
      <c r="D6656" s="7"/>
      <c r="E6656" s="10"/>
      <c r="F6656" s="10"/>
      <c r="G6656" s="10"/>
      <c r="H6656" s="10"/>
      <c r="I6656" s="10"/>
      <c r="J6656" s="10"/>
      <c r="K6656" s="11"/>
      <c r="L6656" s="11"/>
      <c r="M6656" s="12"/>
      <c r="N6656" s="12"/>
      <c r="O6656" s="12"/>
      <c r="P6656" s="12"/>
      <c r="Q6656" s="12"/>
      <c r="R6656" s="12"/>
      <c r="S6656" s="12"/>
      <c r="T6656" s="12"/>
      <c r="U6656" s="12"/>
      <c r="V6656" s="12"/>
      <c r="W6656" s="12"/>
      <c r="X6656" s="12"/>
      <c r="Y6656" s="12"/>
      <c r="Z6656" s="12"/>
      <c r="AA6656" s="12"/>
      <c r="AB6656" s="12"/>
      <c r="AC6656" s="12"/>
      <c r="AD6656" s="12"/>
      <c r="AE6656" s="12"/>
      <c r="AF6656" s="12"/>
      <c r="AG6656" s="12"/>
      <c r="AH6656" s="12"/>
      <c r="AI6656" s="12"/>
      <c r="AJ6656" s="12"/>
      <c r="AK6656" s="12"/>
      <c r="AL6656" s="12"/>
      <c r="AM6656" s="12"/>
      <c r="AN6656" s="12"/>
      <c r="AO6656" s="12"/>
      <c r="AP6656" s="12"/>
      <c r="AQ6656" s="12"/>
      <c r="AR6656" s="12"/>
      <c r="AS6656" s="12"/>
      <c r="AT6656" s="12"/>
      <c r="AU6656" s="12"/>
      <c r="AV6656" s="12"/>
      <c r="AW6656" s="12"/>
      <c r="AX6656" s="12"/>
      <c r="AY6656" s="12"/>
      <c r="AZ6656" s="12"/>
      <c r="BA6656" s="12"/>
      <c r="BB6656" s="12"/>
      <c r="BC6656" s="12"/>
      <c r="BD6656" s="12"/>
      <c r="BE6656" s="12"/>
      <c r="BF6656" s="12"/>
      <c r="BG6656" s="12"/>
      <c r="BH6656" s="12"/>
      <c r="BI6656" s="12"/>
      <c r="BJ6656" s="13"/>
      <c r="BK6656" s="13"/>
      <c r="BL6656" s="13"/>
      <c r="BM6656" s="13"/>
      <c r="BN6656" s="13"/>
    </row>
    <row r="6657" spans="4:66" x14ac:dyDescent="0.25">
      <c r="D6657" s="7"/>
      <c r="E6657" s="10"/>
      <c r="F6657" s="10"/>
      <c r="G6657" s="10"/>
      <c r="H6657" s="10"/>
      <c r="I6657" s="10"/>
      <c r="J6657" s="10"/>
      <c r="K6657" s="11"/>
      <c r="L6657" s="11"/>
      <c r="M6657" s="12"/>
      <c r="N6657" s="12"/>
      <c r="O6657" s="12"/>
      <c r="P6657" s="12"/>
      <c r="Q6657" s="12"/>
      <c r="R6657" s="12"/>
      <c r="S6657" s="12"/>
      <c r="T6657" s="12"/>
      <c r="U6657" s="12"/>
      <c r="V6657" s="12"/>
      <c r="W6657" s="12"/>
      <c r="X6657" s="12"/>
      <c r="Y6657" s="12"/>
      <c r="Z6657" s="12"/>
      <c r="AA6657" s="12"/>
      <c r="AB6657" s="12"/>
      <c r="AC6657" s="12"/>
      <c r="AD6657" s="12"/>
      <c r="AE6657" s="12"/>
      <c r="AF6657" s="12"/>
      <c r="AG6657" s="12"/>
      <c r="AH6657" s="12"/>
      <c r="AI6657" s="12"/>
      <c r="AJ6657" s="12"/>
      <c r="AK6657" s="12"/>
      <c r="AL6657" s="12"/>
      <c r="AM6657" s="12"/>
      <c r="AN6657" s="12"/>
      <c r="AO6657" s="12"/>
      <c r="AP6657" s="12"/>
      <c r="AQ6657" s="12"/>
      <c r="AR6657" s="12"/>
      <c r="AS6657" s="12"/>
      <c r="AT6657" s="12"/>
      <c r="AU6657" s="12"/>
      <c r="AV6657" s="12"/>
      <c r="AW6657" s="12"/>
      <c r="AX6657" s="12"/>
      <c r="AY6657" s="12"/>
      <c r="AZ6657" s="12"/>
      <c r="BA6657" s="12"/>
      <c r="BB6657" s="12"/>
      <c r="BC6657" s="12"/>
      <c r="BD6657" s="12"/>
      <c r="BE6657" s="12"/>
      <c r="BF6657" s="12"/>
      <c r="BG6657" s="12"/>
      <c r="BH6657" s="12"/>
      <c r="BI6657" s="12"/>
      <c r="BJ6657" s="13"/>
      <c r="BK6657" s="13"/>
      <c r="BL6657" s="13"/>
      <c r="BM6657" s="13"/>
      <c r="BN6657" s="13"/>
    </row>
    <row r="6658" spans="4:66" x14ac:dyDescent="0.25">
      <c r="D6658" s="7"/>
      <c r="E6658" s="10"/>
      <c r="F6658" s="10"/>
      <c r="G6658" s="10"/>
      <c r="H6658" s="10"/>
      <c r="I6658" s="10"/>
      <c r="J6658" s="10"/>
      <c r="K6658" s="11"/>
      <c r="L6658" s="11"/>
      <c r="M6658" s="12"/>
      <c r="N6658" s="12"/>
      <c r="O6658" s="12"/>
      <c r="P6658" s="12"/>
      <c r="Q6658" s="12"/>
      <c r="R6658" s="12"/>
      <c r="S6658" s="12"/>
      <c r="T6658" s="12"/>
      <c r="U6658" s="12"/>
      <c r="V6658" s="12"/>
      <c r="W6658" s="12"/>
      <c r="X6658" s="12"/>
      <c r="Y6658" s="12"/>
      <c r="Z6658" s="12"/>
      <c r="AA6658" s="12"/>
      <c r="AB6658" s="12"/>
      <c r="AC6658" s="12"/>
      <c r="AD6658" s="12"/>
      <c r="AE6658" s="12"/>
      <c r="AF6658" s="12"/>
      <c r="AG6658" s="12"/>
      <c r="AH6658" s="12"/>
      <c r="AI6658" s="12"/>
      <c r="AJ6658" s="12"/>
      <c r="AK6658" s="12"/>
      <c r="AL6658" s="12"/>
      <c r="AM6658" s="12"/>
      <c r="AN6658" s="12"/>
      <c r="AO6658" s="12"/>
      <c r="AP6658" s="12"/>
      <c r="AQ6658" s="12"/>
      <c r="AR6658" s="12"/>
      <c r="AS6658" s="12"/>
      <c r="AT6658" s="12"/>
      <c r="AU6658" s="12"/>
      <c r="AV6658" s="12"/>
      <c r="AW6658" s="12"/>
      <c r="AX6658" s="12"/>
      <c r="AY6658" s="12"/>
      <c r="AZ6658" s="12"/>
      <c r="BA6658" s="12"/>
      <c r="BB6658" s="12"/>
      <c r="BC6658" s="12"/>
      <c r="BD6658" s="12"/>
      <c r="BE6658" s="12"/>
      <c r="BF6658" s="12"/>
      <c r="BG6658" s="12"/>
      <c r="BH6658" s="12"/>
      <c r="BI6658" s="12"/>
      <c r="BJ6658" s="13"/>
      <c r="BK6658" s="13"/>
      <c r="BL6658" s="13"/>
      <c r="BM6658" s="13"/>
      <c r="BN6658" s="13"/>
    </row>
    <row r="6659" spans="4:66" x14ac:dyDescent="0.25">
      <c r="D6659" s="7"/>
      <c r="E6659" s="10"/>
      <c r="F6659" s="10"/>
      <c r="G6659" s="10"/>
      <c r="H6659" s="10"/>
      <c r="I6659" s="10"/>
      <c r="J6659" s="10"/>
      <c r="K6659" s="11"/>
      <c r="L6659" s="11"/>
      <c r="M6659" s="12"/>
      <c r="N6659" s="12"/>
      <c r="O6659" s="12"/>
      <c r="P6659" s="12"/>
      <c r="Q6659" s="12"/>
      <c r="R6659" s="12"/>
      <c r="S6659" s="12"/>
      <c r="T6659" s="12"/>
      <c r="U6659" s="12"/>
      <c r="V6659" s="12"/>
      <c r="W6659" s="12"/>
      <c r="X6659" s="12"/>
      <c r="Y6659" s="12"/>
      <c r="Z6659" s="12"/>
      <c r="AA6659" s="12"/>
      <c r="AB6659" s="12"/>
      <c r="AC6659" s="12"/>
      <c r="AD6659" s="12"/>
      <c r="AE6659" s="12"/>
      <c r="AF6659" s="12"/>
      <c r="AG6659" s="12"/>
      <c r="AH6659" s="12"/>
      <c r="AI6659" s="12"/>
      <c r="AJ6659" s="12"/>
      <c r="AK6659" s="12"/>
      <c r="AL6659" s="12"/>
      <c r="AM6659" s="12"/>
      <c r="AN6659" s="12"/>
      <c r="AO6659" s="12"/>
      <c r="AP6659" s="12"/>
      <c r="AQ6659" s="12"/>
      <c r="AR6659" s="12"/>
      <c r="AS6659" s="12"/>
      <c r="AT6659" s="12"/>
      <c r="AU6659" s="12"/>
      <c r="AV6659" s="12"/>
      <c r="AW6659" s="12"/>
      <c r="AX6659" s="12"/>
      <c r="AY6659" s="12"/>
      <c r="AZ6659" s="12"/>
      <c r="BA6659" s="12"/>
      <c r="BB6659" s="12"/>
      <c r="BC6659" s="12"/>
      <c r="BD6659" s="12"/>
      <c r="BE6659" s="12"/>
      <c r="BF6659" s="12"/>
      <c r="BG6659" s="12"/>
      <c r="BH6659" s="12"/>
      <c r="BI6659" s="12"/>
      <c r="BJ6659" s="13"/>
      <c r="BK6659" s="13"/>
      <c r="BL6659" s="13"/>
      <c r="BM6659" s="13"/>
      <c r="BN6659" s="13"/>
    </row>
    <row r="6660" spans="4:66" x14ac:dyDescent="0.25">
      <c r="D6660" s="7"/>
      <c r="E6660" s="10"/>
      <c r="F6660" s="10"/>
      <c r="G6660" s="10"/>
      <c r="H6660" s="10"/>
      <c r="I6660" s="10"/>
      <c r="J6660" s="10"/>
      <c r="K6660" s="11"/>
      <c r="L6660" s="11"/>
      <c r="M6660" s="12"/>
      <c r="N6660" s="12"/>
      <c r="O6660" s="12"/>
      <c r="P6660" s="12"/>
      <c r="Q6660" s="12"/>
      <c r="R6660" s="12"/>
      <c r="S6660" s="12"/>
      <c r="T6660" s="12"/>
      <c r="U6660" s="12"/>
      <c r="V6660" s="12"/>
      <c r="W6660" s="12"/>
      <c r="X6660" s="12"/>
      <c r="Y6660" s="12"/>
      <c r="Z6660" s="12"/>
      <c r="AA6660" s="12"/>
      <c r="AB6660" s="12"/>
      <c r="AC6660" s="12"/>
      <c r="AD6660" s="12"/>
      <c r="AE6660" s="12"/>
      <c r="AF6660" s="12"/>
      <c r="AG6660" s="12"/>
      <c r="AH6660" s="12"/>
      <c r="AI6660" s="12"/>
      <c r="AJ6660" s="12"/>
      <c r="AK6660" s="12"/>
      <c r="AL6660" s="12"/>
      <c r="AM6660" s="12"/>
      <c r="AN6660" s="12"/>
      <c r="AO6660" s="12"/>
      <c r="AP6660" s="12"/>
      <c r="AQ6660" s="12"/>
      <c r="AR6660" s="12"/>
      <c r="AS6660" s="12"/>
      <c r="AT6660" s="12"/>
      <c r="AU6660" s="12"/>
      <c r="AV6660" s="12"/>
      <c r="AW6660" s="12"/>
      <c r="AX6660" s="12"/>
      <c r="AY6660" s="12"/>
      <c r="AZ6660" s="12"/>
      <c r="BA6660" s="12"/>
      <c r="BB6660" s="12"/>
      <c r="BC6660" s="12"/>
      <c r="BD6660" s="12"/>
      <c r="BE6660" s="12"/>
      <c r="BF6660" s="12"/>
      <c r="BG6660" s="12"/>
      <c r="BH6660" s="12"/>
      <c r="BI6660" s="12"/>
      <c r="BJ6660" s="13"/>
      <c r="BK6660" s="13"/>
      <c r="BL6660" s="13"/>
      <c r="BM6660" s="13"/>
      <c r="BN6660" s="13"/>
    </row>
    <row r="6661" spans="4:66" x14ac:dyDescent="0.25">
      <c r="D6661" s="7"/>
      <c r="E6661" s="10"/>
      <c r="F6661" s="10"/>
      <c r="G6661" s="10"/>
      <c r="H6661" s="10"/>
      <c r="I6661" s="10"/>
      <c r="J6661" s="10"/>
      <c r="K6661" s="11"/>
      <c r="L6661" s="11"/>
      <c r="M6661" s="12"/>
      <c r="N6661" s="12"/>
      <c r="O6661" s="12"/>
      <c r="P6661" s="12"/>
      <c r="Q6661" s="12"/>
      <c r="R6661" s="12"/>
      <c r="S6661" s="12"/>
      <c r="T6661" s="12"/>
      <c r="U6661" s="12"/>
      <c r="V6661" s="12"/>
      <c r="W6661" s="12"/>
      <c r="X6661" s="12"/>
      <c r="Y6661" s="12"/>
      <c r="Z6661" s="12"/>
      <c r="AA6661" s="12"/>
      <c r="AB6661" s="12"/>
      <c r="AC6661" s="12"/>
      <c r="AD6661" s="12"/>
      <c r="AE6661" s="12"/>
      <c r="AF6661" s="12"/>
      <c r="AG6661" s="12"/>
      <c r="AH6661" s="12"/>
      <c r="AI6661" s="12"/>
      <c r="AJ6661" s="12"/>
      <c r="AK6661" s="12"/>
      <c r="AL6661" s="12"/>
      <c r="AM6661" s="12"/>
      <c r="AN6661" s="12"/>
      <c r="AO6661" s="12"/>
      <c r="AP6661" s="12"/>
      <c r="AQ6661" s="12"/>
      <c r="AR6661" s="12"/>
      <c r="AS6661" s="12"/>
      <c r="AT6661" s="12"/>
      <c r="AU6661" s="12"/>
      <c r="AV6661" s="12"/>
      <c r="AW6661" s="12"/>
      <c r="AX6661" s="12"/>
      <c r="AY6661" s="12"/>
      <c r="AZ6661" s="12"/>
      <c r="BA6661" s="12"/>
      <c r="BB6661" s="12"/>
      <c r="BC6661" s="12"/>
      <c r="BD6661" s="12"/>
      <c r="BE6661" s="12"/>
      <c r="BF6661" s="12"/>
      <c r="BG6661" s="12"/>
      <c r="BH6661" s="12"/>
      <c r="BI6661" s="12"/>
      <c r="BJ6661" s="13"/>
      <c r="BK6661" s="13"/>
      <c r="BL6661" s="13"/>
      <c r="BM6661" s="13"/>
      <c r="BN6661" s="13"/>
    </row>
    <row r="6662" spans="4:66" x14ac:dyDescent="0.25">
      <c r="D6662" s="7"/>
      <c r="E6662" s="10"/>
      <c r="F6662" s="10"/>
      <c r="G6662" s="10"/>
      <c r="H6662" s="10"/>
      <c r="I6662" s="10"/>
      <c r="J6662" s="10"/>
      <c r="K6662" s="11"/>
      <c r="L6662" s="11"/>
      <c r="M6662" s="12"/>
      <c r="N6662" s="12"/>
      <c r="O6662" s="12"/>
      <c r="P6662" s="12"/>
      <c r="Q6662" s="12"/>
      <c r="R6662" s="12"/>
      <c r="S6662" s="12"/>
      <c r="T6662" s="12"/>
      <c r="U6662" s="12"/>
      <c r="V6662" s="12"/>
      <c r="W6662" s="12"/>
      <c r="X6662" s="12"/>
      <c r="Y6662" s="12"/>
      <c r="Z6662" s="12"/>
      <c r="AA6662" s="12"/>
      <c r="AB6662" s="12"/>
      <c r="AC6662" s="12"/>
      <c r="AD6662" s="12"/>
      <c r="AE6662" s="12"/>
      <c r="AF6662" s="12"/>
      <c r="AG6662" s="12"/>
      <c r="AH6662" s="12"/>
      <c r="AI6662" s="12"/>
      <c r="AJ6662" s="12"/>
      <c r="AK6662" s="12"/>
      <c r="AL6662" s="12"/>
      <c r="AM6662" s="12"/>
      <c r="AN6662" s="12"/>
      <c r="AO6662" s="12"/>
      <c r="AP6662" s="12"/>
      <c r="AQ6662" s="12"/>
      <c r="AR6662" s="12"/>
      <c r="AS6662" s="12"/>
      <c r="AT6662" s="12"/>
      <c r="AU6662" s="12"/>
      <c r="AV6662" s="12"/>
      <c r="AW6662" s="12"/>
      <c r="AX6662" s="12"/>
      <c r="AY6662" s="12"/>
      <c r="AZ6662" s="12"/>
      <c r="BA6662" s="12"/>
      <c r="BB6662" s="12"/>
      <c r="BC6662" s="12"/>
      <c r="BD6662" s="12"/>
      <c r="BE6662" s="12"/>
      <c r="BF6662" s="12"/>
      <c r="BG6662" s="12"/>
      <c r="BH6662" s="12"/>
      <c r="BI6662" s="12"/>
      <c r="BJ6662" s="13"/>
      <c r="BK6662" s="13"/>
      <c r="BL6662" s="13"/>
      <c r="BM6662" s="13"/>
      <c r="BN6662" s="13"/>
    </row>
    <row r="6663" spans="4:66" x14ac:dyDescent="0.25">
      <c r="D6663" s="7"/>
      <c r="E6663" s="10"/>
      <c r="F6663" s="10"/>
      <c r="G6663" s="10"/>
      <c r="H6663" s="10"/>
      <c r="I6663" s="10"/>
      <c r="J6663" s="10"/>
      <c r="K6663" s="11"/>
      <c r="L6663" s="11"/>
      <c r="M6663" s="12"/>
      <c r="N6663" s="12"/>
      <c r="O6663" s="12"/>
      <c r="P6663" s="12"/>
      <c r="Q6663" s="12"/>
      <c r="R6663" s="12"/>
      <c r="S6663" s="12"/>
      <c r="T6663" s="12"/>
      <c r="U6663" s="12"/>
      <c r="V6663" s="12"/>
      <c r="W6663" s="12"/>
      <c r="X6663" s="12"/>
      <c r="Y6663" s="12"/>
      <c r="Z6663" s="12"/>
      <c r="AA6663" s="12"/>
      <c r="AB6663" s="12"/>
      <c r="AC6663" s="12"/>
      <c r="AD6663" s="12"/>
      <c r="AE6663" s="12"/>
      <c r="AF6663" s="12"/>
      <c r="AG6663" s="12"/>
      <c r="AH6663" s="12"/>
      <c r="AI6663" s="12"/>
      <c r="AJ6663" s="12"/>
      <c r="AK6663" s="12"/>
      <c r="AL6663" s="12"/>
      <c r="AM6663" s="12"/>
      <c r="AN6663" s="12"/>
      <c r="AO6663" s="12"/>
      <c r="AP6663" s="12"/>
      <c r="AQ6663" s="12"/>
      <c r="AR6663" s="12"/>
      <c r="AS6663" s="12"/>
      <c r="AT6663" s="12"/>
      <c r="AU6663" s="12"/>
      <c r="AV6663" s="12"/>
      <c r="AW6663" s="12"/>
      <c r="AX6663" s="12"/>
      <c r="AY6663" s="12"/>
      <c r="AZ6663" s="12"/>
      <c r="BA6663" s="12"/>
      <c r="BB6663" s="12"/>
      <c r="BC6663" s="12"/>
      <c r="BD6663" s="12"/>
      <c r="BE6663" s="12"/>
      <c r="BF6663" s="12"/>
      <c r="BG6663" s="12"/>
      <c r="BH6663" s="12"/>
      <c r="BI6663" s="12"/>
      <c r="BJ6663" s="13"/>
      <c r="BK6663" s="13"/>
      <c r="BL6663" s="13"/>
      <c r="BM6663" s="13"/>
      <c r="BN6663" s="13"/>
    </row>
    <row r="6664" spans="4:66" x14ac:dyDescent="0.25">
      <c r="D6664" s="7"/>
      <c r="E6664" s="10"/>
      <c r="F6664" s="10"/>
      <c r="G6664" s="10"/>
      <c r="H6664" s="10"/>
      <c r="I6664" s="10"/>
      <c r="J6664" s="10"/>
      <c r="K6664" s="11"/>
      <c r="L6664" s="11"/>
      <c r="M6664" s="12"/>
      <c r="N6664" s="12"/>
      <c r="O6664" s="12"/>
      <c r="P6664" s="12"/>
      <c r="Q6664" s="12"/>
      <c r="R6664" s="12"/>
      <c r="S6664" s="12"/>
      <c r="T6664" s="12"/>
      <c r="U6664" s="12"/>
      <c r="V6664" s="12"/>
      <c r="W6664" s="12"/>
      <c r="X6664" s="12"/>
      <c r="Y6664" s="12"/>
      <c r="Z6664" s="12"/>
      <c r="AA6664" s="12"/>
      <c r="AB6664" s="12"/>
      <c r="AC6664" s="12"/>
      <c r="AD6664" s="12"/>
      <c r="AE6664" s="12"/>
      <c r="AF6664" s="12"/>
      <c r="AG6664" s="12"/>
      <c r="AH6664" s="12"/>
      <c r="AI6664" s="12"/>
      <c r="AJ6664" s="12"/>
      <c r="AK6664" s="12"/>
      <c r="AL6664" s="12"/>
      <c r="AM6664" s="12"/>
      <c r="AN6664" s="12"/>
      <c r="AO6664" s="12"/>
      <c r="AP6664" s="12"/>
      <c r="AQ6664" s="12"/>
      <c r="AR6664" s="12"/>
      <c r="AS6664" s="12"/>
      <c r="AT6664" s="12"/>
      <c r="AU6664" s="12"/>
      <c r="AV6664" s="12"/>
      <c r="AW6664" s="12"/>
      <c r="AX6664" s="12"/>
      <c r="AY6664" s="12"/>
      <c r="AZ6664" s="12"/>
      <c r="BA6664" s="12"/>
      <c r="BB6664" s="12"/>
      <c r="BC6664" s="12"/>
      <c r="BD6664" s="12"/>
      <c r="BE6664" s="12"/>
      <c r="BF6664" s="12"/>
      <c r="BG6664" s="12"/>
      <c r="BH6664" s="12"/>
      <c r="BI6664" s="12"/>
      <c r="BJ6664" s="13"/>
      <c r="BK6664" s="13"/>
      <c r="BL6664" s="13"/>
      <c r="BM6664" s="13"/>
      <c r="BN6664" s="13"/>
    </row>
    <row r="6665" spans="4:66" x14ac:dyDescent="0.25">
      <c r="D6665" s="7"/>
      <c r="E6665" s="10"/>
      <c r="F6665" s="10"/>
      <c r="G6665" s="10"/>
      <c r="H6665" s="10"/>
      <c r="I6665" s="10"/>
      <c r="J6665" s="10"/>
      <c r="K6665" s="11"/>
      <c r="L6665" s="11"/>
      <c r="M6665" s="12"/>
      <c r="N6665" s="12"/>
      <c r="O6665" s="12"/>
      <c r="P6665" s="12"/>
      <c r="Q6665" s="12"/>
      <c r="R6665" s="12"/>
      <c r="S6665" s="12"/>
      <c r="T6665" s="12"/>
      <c r="U6665" s="12"/>
      <c r="V6665" s="12"/>
      <c r="W6665" s="12"/>
      <c r="X6665" s="12"/>
      <c r="Y6665" s="12"/>
      <c r="Z6665" s="12"/>
      <c r="AA6665" s="12"/>
      <c r="AB6665" s="12"/>
      <c r="AC6665" s="12"/>
      <c r="AD6665" s="12"/>
      <c r="AE6665" s="12"/>
      <c r="AF6665" s="12"/>
      <c r="AG6665" s="12"/>
      <c r="AH6665" s="12"/>
      <c r="AI6665" s="12"/>
      <c r="AJ6665" s="12"/>
      <c r="AK6665" s="12"/>
      <c r="AL6665" s="12"/>
      <c r="AM6665" s="12"/>
      <c r="AN6665" s="12"/>
      <c r="AO6665" s="12"/>
      <c r="AP6665" s="12"/>
      <c r="AQ6665" s="12"/>
      <c r="AR6665" s="12"/>
      <c r="AS6665" s="12"/>
      <c r="AT6665" s="12"/>
      <c r="AU6665" s="12"/>
      <c r="AV6665" s="12"/>
      <c r="AW6665" s="12"/>
      <c r="AX6665" s="12"/>
      <c r="AY6665" s="12"/>
      <c r="AZ6665" s="12"/>
      <c r="BA6665" s="12"/>
      <c r="BB6665" s="12"/>
      <c r="BC6665" s="12"/>
      <c r="BD6665" s="12"/>
      <c r="BE6665" s="12"/>
      <c r="BF6665" s="12"/>
      <c r="BG6665" s="12"/>
      <c r="BH6665" s="12"/>
      <c r="BI6665" s="12"/>
      <c r="BJ6665" s="13"/>
      <c r="BK6665" s="13"/>
      <c r="BL6665" s="13"/>
      <c r="BM6665" s="13"/>
      <c r="BN6665" s="13"/>
    </row>
    <row r="6666" spans="4:66" x14ac:dyDescent="0.25">
      <c r="D6666" s="7"/>
      <c r="E6666" s="10"/>
      <c r="F6666" s="10"/>
      <c r="G6666" s="10"/>
      <c r="H6666" s="10"/>
      <c r="I6666" s="10"/>
      <c r="J6666" s="10"/>
      <c r="K6666" s="11"/>
      <c r="L6666" s="11"/>
      <c r="M6666" s="12"/>
      <c r="N6666" s="12"/>
      <c r="O6666" s="12"/>
      <c r="P6666" s="12"/>
      <c r="Q6666" s="12"/>
      <c r="R6666" s="12"/>
      <c r="S6666" s="12"/>
      <c r="T6666" s="12"/>
      <c r="U6666" s="12"/>
      <c r="V6666" s="12"/>
      <c r="W6666" s="12"/>
      <c r="X6666" s="12"/>
      <c r="Y6666" s="12"/>
      <c r="Z6666" s="12"/>
      <c r="AA6666" s="12"/>
      <c r="AB6666" s="12"/>
      <c r="AC6666" s="12"/>
      <c r="AD6666" s="12"/>
      <c r="AE6666" s="12"/>
      <c r="AF6666" s="12"/>
      <c r="AG6666" s="12"/>
      <c r="AH6666" s="12"/>
      <c r="AI6666" s="12"/>
      <c r="AJ6666" s="12"/>
      <c r="AK6666" s="12"/>
      <c r="AL6666" s="12"/>
      <c r="AM6666" s="12"/>
      <c r="AN6666" s="12"/>
      <c r="AO6666" s="12"/>
      <c r="AP6666" s="12"/>
      <c r="AQ6666" s="12"/>
      <c r="AR6666" s="12"/>
      <c r="AS6666" s="12"/>
      <c r="AT6666" s="12"/>
      <c r="AU6666" s="12"/>
      <c r="AV6666" s="12"/>
      <c r="AW6666" s="12"/>
      <c r="AX6666" s="12"/>
      <c r="AY6666" s="12"/>
      <c r="AZ6666" s="12"/>
      <c r="BA6666" s="12"/>
      <c r="BB6666" s="12"/>
      <c r="BC6666" s="12"/>
      <c r="BD6666" s="12"/>
      <c r="BE6666" s="12"/>
      <c r="BF6666" s="12"/>
      <c r="BG6666" s="12"/>
      <c r="BH6666" s="12"/>
      <c r="BI6666" s="12"/>
      <c r="BJ6666" s="13"/>
      <c r="BK6666" s="13"/>
      <c r="BL6666" s="13"/>
      <c r="BM6666" s="13"/>
      <c r="BN6666" s="13"/>
    </row>
    <row r="6667" spans="4:66" x14ac:dyDescent="0.25">
      <c r="D6667" s="7"/>
      <c r="E6667" s="10"/>
      <c r="F6667" s="10"/>
      <c r="G6667" s="10"/>
      <c r="H6667" s="10"/>
      <c r="I6667" s="10"/>
      <c r="J6667" s="10"/>
      <c r="K6667" s="11"/>
      <c r="L6667" s="11"/>
      <c r="M6667" s="12"/>
      <c r="N6667" s="12"/>
      <c r="O6667" s="12"/>
      <c r="P6667" s="12"/>
      <c r="Q6667" s="12"/>
      <c r="R6667" s="12"/>
      <c r="S6667" s="12"/>
      <c r="T6667" s="12"/>
      <c r="U6667" s="12"/>
      <c r="V6667" s="12"/>
      <c r="W6667" s="12"/>
      <c r="X6667" s="12"/>
      <c r="Y6667" s="12"/>
      <c r="Z6667" s="12"/>
      <c r="AA6667" s="12"/>
      <c r="AB6667" s="12"/>
      <c r="AC6667" s="12"/>
      <c r="AD6667" s="12"/>
      <c r="AE6667" s="12"/>
      <c r="AF6667" s="12"/>
      <c r="AG6667" s="12"/>
      <c r="AH6667" s="12"/>
      <c r="AI6667" s="12"/>
      <c r="AJ6667" s="12"/>
      <c r="AK6667" s="12"/>
      <c r="AL6667" s="12"/>
      <c r="AM6667" s="12"/>
      <c r="AN6667" s="12"/>
      <c r="AO6667" s="12"/>
      <c r="AP6667" s="12"/>
      <c r="AQ6667" s="12"/>
      <c r="AR6667" s="12"/>
      <c r="AS6667" s="12"/>
      <c r="AT6667" s="12"/>
      <c r="AU6667" s="12"/>
      <c r="AV6667" s="12"/>
      <c r="AW6667" s="12"/>
      <c r="AX6667" s="12"/>
      <c r="AY6667" s="12"/>
      <c r="AZ6667" s="12"/>
      <c r="BA6667" s="12"/>
      <c r="BB6667" s="12"/>
      <c r="BC6667" s="12"/>
      <c r="BD6667" s="12"/>
      <c r="BE6667" s="12"/>
      <c r="BF6667" s="12"/>
      <c r="BG6667" s="12"/>
      <c r="BH6667" s="12"/>
      <c r="BI6667" s="12"/>
      <c r="BJ6667" s="13"/>
      <c r="BK6667" s="13"/>
      <c r="BL6667" s="13"/>
      <c r="BM6667" s="13"/>
      <c r="BN6667" s="13"/>
    </row>
    <row r="6668" spans="4:66" x14ac:dyDescent="0.25">
      <c r="D6668" s="7"/>
      <c r="E6668" s="10"/>
      <c r="F6668" s="10"/>
      <c r="G6668" s="10"/>
      <c r="H6668" s="10"/>
      <c r="I6668" s="10"/>
      <c r="J6668" s="10"/>
      <c r="K6668" s="11"/>
      <c r="L6668" s="11"/>
      <c r="M6668" s="12"/>
      <c r="N6668" s="12"/>
      <c r="O6668" s="12"/>
      <c r="P6668" s="12"/>
      <c r="Q6668" s="12"/>
      <c r="R6668" s="12"/>
      <c r="S6668" s="12"/>
      <c r="T6668" s="12"/>
      <c r="U6668" s="12"/>
      <c r="V6668" s="12"/>
      <c r="W6668" s="12"/>
      <c r="X6668" s="12"/>
      <c r="Y6668" s="12"/>
      <c r="Z6668" s="12"/>
      <c r="AA6668" s="12"/>
      <c r="AB6668" s="12"/>
      <c r="AC6668" s="12"/>
      <c r="AD6668" s="12"/>
      <c r="AE6668" s="12"/>
      <c r="AF6668" s="12"/>
      <c r="AG6668" s="12"/>
      <c r="AH6668" s="12"/>
      <c r="AI6668" s="12"/>
      <c r="AJ6668" s="12"/>
      <c r="AK6668" s="12"/>
      <c r="AL6668" s="12"/>
      <c r="AM6668" s="12"/>
      <c r="AN6668" s="12"/>
      <c r="AO6668" s="12"/>
      <c r="AP6668" s="12"/>
      <c r="AQ6668" s="12"/>
      <c r="AR6668" s="12"/>
      <c r="AS6668" s="12"/>
      <c r="AT6668" s="12"/>
      <c r="AU6668" s="12"/>
      <c r="AV6668" s="12"/>
      <c r="AW6668" s="12"/>
      <c r="AX6668" s="12"/>
      <c r="AY6668" s="12"/>
      <c r="AZ6668" s="12"/>
      <c r="BA6668" s="12"/>
      <c r="BB6668" s="12"/>
      <c r="BC6668" s="12"/>
      <c r="BD6668" s="12"/>
      <c r="BE6668" s="12"/>
      <c r="BF6668" s="12"/>
      <c r="BG6668" s="12"/>
      <c r="BH6668" s="12"/>
      <c r="BI6668" s="12"/>
      <c r="BJ6668" s="13"/>
      <c r="BK6668" s="13"/>
      <c r="BL6668" s="13"/>
      <c r="BM6668" s="13"/>
      <c r="BN6668" s="13"/>
    </row>
    <row r="6669" spans="4:66" x14ac:dyDescent="0.25">
      <c r="D6669" s="7"/>
      <c r="E6669" s="10"/>
      <c r="F6669" s="10"/>
      <c r="G6669" s="10"/>
      <c r="H6669" s="10"/>
      <c r="I6669" s="10"/>
      <c r="J6669" s="10"/>
      <c r="K6669" s="11"/>
      <c r="L6669" s="11"/>
      <c r="M6669" s="12"/>
      <c r="N6669" s="12"/>
      <c r="O6669" s="12"/>
      <c r="P6669" s="12"/>
      <c r="Q6669" s="12"/>
      <c r="R6669" s="12"/>
      <c r="S6669" s="12"/>
      <c r="T6669" s="12"/>
      <c r="U6669" s="12"/>
      <c r="V6669" s="12"/>
      <c r="W6669" s="12"/>
      <c r="X6669" s="12"/>
      <c r="Y6669" s="12"/>
      <c r="Z6669" s="12"/>
      <c r="AA6669" s="12"/>
      <c r="AB6669" s="12"/>
      <c r="AC6669" s="12"/>
      <c r="AD6669" s="12"/>
      <c r="AE6669" s="12"/>
      <c r="AF6669" s="12"/>
      <c r="AG6669" s="12"/>
      <c r="AH6669" s="12"/>
      <c r="AI6669" s="12"/>
      <c r="AJ6669" s="12"/>
      <c r="AK6669" s="12"/>
      <c r="AL6669" s="12"/>
      <c r="AM6669" s="12"/>
      <c r="AN6669" s="12"/>
      <c r="AO6669" s="12"/>
      <c r="AP6669" s="12"/>
      <c r="AQ6669" s="12"/>
      <c r="AR6669" s="12"/>
      <c r="AS6669" s="12"/>
      <c r="AT6669" s="12"/>
      <c r="AU6669" s="12"/>
      <c r="AV6669" s="12"/>
      <c r="AW6669" s="12"/>
      <c r="AX6669" s="12"/>
      <c r="AY6669" s="12"/>
      <c r="AZ6669" s="12"/>
      <c r="BA6669" s="12"/>
      <c r="BB6669" s="12"/>
      <c r="BC6669" s="12"/>
      <c r="BD6669" s="12"/>
      <c r="BE6669" s="12"/>
      <c r="BF6669" s="12"/>
      <c r="BG6669" s="12"/>
      <c r="BH6669" s="12"/>
      <c r="BI6669" s="12"/>
      <c r="BJ6669" s="13"/>
      <c r="BK6669" s="13"/>
      <c r="BL6669" s="13"/>
      <c r="BM6669" s="13"/>
      <c r="BN6669" s="13"/>
    </row>
    <row r="6670" spans="4:66" x14ac:dyDescent="0.25">
      <c r="D6670" s="7"/>
      <c r="E6670" s="10"/>
      <c r="F6670" s="10"/>
      <c r="G6670" s="10"/>
      <c r="H6670" s="10"/>
      <c r="I6670" s="10"/>
      <c r="J6670" s="10"/>
      <c r="K6670" s="11"/>
      <c r="L6670" s="11"/>
      <c r="M6670" s="12"/>
      <c r="N6670" s="12"/>
      <c r="O6670" s="12"/>
      <c r="P6670" s="12"/>
      <c r="Q6670" s="12"/>
      <c r="R6670" s="12"/>
      <c r="S6670" s="12"/>
      <c r="T6670" s="12"/>
      <c r="U6670" s="12"/>
      <c r="V6670" s="12"/>
      <c r="W6670" s="12"/>
      <c r="X6670" s="12"/>
      <c r="Y6670" s="12"/>
      <c r="Z6670" s="12"/>
      <c r="AA6670" s="12"/>
      <c r="AB6670" s="12"/>
      <c r="AC6670" s="12"/>
      <c r="AD6670" s="12"/>
      <c r="AE6670" s="12"/>
      <c r="AF6670" s="12"/>
      <c r="AG6670" s="12"/>
      <c r="AH6670" s="12"/>
      <c r="AI6670" s="12"/>
      <c r="AJ6670" s="12"/>
      <c r="AK6670" s="12"/>
      <c r="AL6670" s="12"/>
      <c r="AM6670" s="12"/>
      <c r="AN6670" s="12"/>
      <c r="AO6670" s="12"/>
      <c r="AP6670" s="12"/>
      <c r="AQ6670" s="12"/>
      <c r="AR6670" s="12"/>
      <c r="AS6670" s="12"/>
      <c r="AT6670" s="12"/>
      <c r="AU6670" s="12"/>
      <c r="AV6670" s="12"/>
      <c r="AW6670" s="12"/>
      <c r="AX6670" s="12"/>
      <c r="AY6670" s="12"/>
      <c r="AZ6670" s="12"/>
      <c r="BA6670" s="12"/>
      <c r="BB6670" s="12"/>
      <c r="BC6670" s="12"/>
      <c r="BD6670" s="12"/>
      <c r="BE6670" s="12"/>
      <c r="BF6670" s="12"/>
      <c r="BG6670" s="12"/>
      <c r="BH6670" s="12"/>
      <c r="BI6670" s="12"/>
      <c r="BJ6670" s="13"/>
      <c r="BK6670" s="13"/>
      <c r="BL6670" s="13"/>
      <c r="BM6670" s="13"/>
      <c r="BN6670" s="13"/>
    </row>
    <row r="6671" spans="4:66" x14ac:dyDescent="0.25">
      <c r="D6671" s="7"/>
      <c r="E6671" s="10"/>
      <c r="F6671" s="10"/>
      <c r="G6671" s="10"/>
      <c r="H6671" s="10"/>
      <c r="I6671" s="10"/>
      <c r="J6671" s="10"/>
      <c r="K6671" s="11"/>
      <c r="L6671" s="11"/>
      <c r="M6671" s="12"/>
      <c r="N6671" s="12"/>
      <c r="O6671" s="12"/>
      <c r="P6671" s="12"/>
      <c r="Q6671" s="12"/>
      <c r="R6671" s="12"/>
      <c r="S6671" s="12"/>
      <c r="T6671" s="12"/>
      <c r="U6671" s="12"/>
      <c r="V6671" s="12"/>
      <c r="W6671" s="12"/>
      <c r="X6671" s="12"/>
      <c r="Y6671" s="12"/>
      <c r="Z6671" s="12"/>
      <c r="AA6671" s="12"/>
      <c r="AB6671" s="12"/>
      <c r="AC6671" s="12"/>
      <c r="AD6671" s="12"/>
      <c r="AE6671" s="12"/>
      <c r="AF6671" s="12"/>
      <c r="AG6671" s="12"/>
      <c r="AH6671" s="12"/>
      <c r="AI6671" s="12"/>
      <c r="AJ6671" s="12"/>
      <c r="AK6671" s="12"/>
      <c r="AL6671" s="12"/>
      <c r="AM6671" s="12"/>
      <c r="AN6671" s="12"/>
      <c r="AO6671" s="12"/>
      <c r="AP6671" s="12"/>
      <c r="AQ6671" s="12"/>
      <c r="AR6671" s="12"/>
      <c r="AS6671" s="12"/>
      <c r="AT6671" s="12"/>
      <c r="AU6671" s="12"/>
      <c r="AV6671" s="12"/>
      <c r="AW6671" s="12"/>
      <c r="AX6671" s="12"/>
      <c r="AY6671" s="12"/>
      <c r="AZ6671" s="12"/>
      <c r="BA6671" s="12"/>
      <c r="BB6671" s="12"/>
      <c r="BC6671" s="12"/>
      <c r="BD6671" s="12"/>
      <c r="BE6671" s="12"/>
      <c r="BF6671" s="12"/>
      <c r="BG6671" s="12"/>
      <c r="BH6671" s="12"/>
      <c r="BI6671" s="12"/>
      <c r="BJ6671" s="13"/>
      <c r="BK6671" s="13"/>
      <c r="BL6671" s="13"/>
      <c r="BM6671" s="13"/>
      <c r="BN6671" s="13"/>
    </row>
    <row r="6672" spans="4:66" x14ac:dyDescent="0.25">
      <c r="D6672" s="7"/>
      <c r="E6672" s="10"/>
      <c r="F6672" s="10"/>
      <c r="G6672" s="10"/>
      <c r="H6672" s="10"/>
      <c r="I6672" s="10"/>
      <c r="J6672" s="10"/>
      <c r="K6672" s="11"/>
      <c r="L6672" s="11"/>
      <c r="M6672" s="12"/>
      <c r="N6672" s="12"/>
      <c r="O6672" s="12"/>
      <c r="P6672" s="12"/>
      <c r="Q6672" s="12"/>
      <c r="R6672" s="12"/>
      <c r="S6672" s="12"/>
      <c r="T6672" s="12"/>
      <c r="U6672" s="12"/>
      <c r="V6672" s="12"/>
      <c r="W6672" s="12"/>
      <c r="X6672" s="12"/>
      <c r="Y6672" s="12"/>
      <c r="Z6672" s="12"/>
      <c r="AA6672" s="12"/>
      <c r="AB6672" s="12"/>
      <c r="AC6672" s="12"/>
      <c r="AD6672" s="12"/>
      <c r="AE6672" s="12"/>
      <c r="AF6672" s="12"/>
      <c r="AG6672" s="12"/>
      <c r="AH6672" s="12"/>
      <c r="AI6672" s="12"/>
      <c r="AJ6672" s="12"/>
      <c r="AK6672" s="12"/>
      <c r="AL6672" s="12"/>
      <c r="AM6672" s="12"/>
      <c r="AN6672" s="12"/>
      <c r="AO6672" s="12"/>
      <c r="AP6672" s="12"/>
      <c r="AQ6672" s="12"/>
      <c r="AR6672" s="12"/>
      <c r="AS6672" s="12"/>
      <c r="AT6672" s="12"/>
      <c r="AU6672" s="12"/>
      <c r="AV6672" s="12"/>
      <c r="AW6672" s="12"/>
      <c r="AX6672" s="12"/>
      <c r="AY6672" s="12"/>
      <c r="AZ6672" s="12"/>
      <c r="BA6672" s="12"/>
      <c r="BB6672" s="12"/>
      <c r="BC6672" s="12"/>
      <c r="BD6672" s="12"/>
      <c r="BE6672" s="12"/>
      <c r="BF6672" s="12"/>
      <c r="BG6672" s="12"/>
      <c r="BH6672" s="12"/>
      <c r="BI6672" s="12"/>
      <c r="BJ6672" s="13"/>
      <c r="BK6672" s="13"/>
      <c r="BL6672" s="13"/>
      <c r="BM6672" s="13"/>
      <c r="BN6672" s="13"/>
    </row>
    <row r="6673" spans="4:66" x14ac:dyDescent="0.25">
      <c r="D6673" s="7"/>
      <c r="E6673" s="10"/>
      <c r="F6673" s="10"/>
      <c r="G6673" s="10"/>
      <c r="H6673" s="10"/>
      <c r="I6673" s="10"/>
      <c r="J6673" s="10"/>
      <c r="K6673" s="11"/>
      <c r="L6673" s="11"/>
      <c r="M6673" s="12"/>
      <c r="N6673" s="12"/>
      <c r="O6673" s="12"/>
      <c r="P6673" s="12"/>
      <c r="Q6673" s="12"/>
      <c r="R6673" s="12"/>
      <c r="S6673" s="12"/>
      <c r="T6673" s="12"/>
      <c r="U6673" s="12"/>
      <c r="V6673" s="12"/>
      <c r="W6673" s="12"/>
      <c r="X6673" s="12"/>
      <c r="Y6673" s="12"/>
      <c r="Z6673" s="12"/>
      <c r="AA6673" s="12"/>
      <c r="AB6673" s="12"/>
      <c r="AC6673" s="12"/>
      <c r="AD6673" s="12"/>
      <c r="AE6673" s="12"/>
      <c r="AF6673" s="12"/>
      <c r="AG6673" s="12"/>
      <c r="AH6673" s="12"/>
      <c r="AI6673" s="12"/>
      <c r="AJ6673" s="12"/>
      <c r="AK6673" s="12"/>
      <c r="AL6673" s="12"/>
      <c r="AM6673" s="12"/>
      <c r="AN6673" s="12"/>
      <c r="AO6673" s="12"/>
      <c r="AP6673" s="12"/>
      <c r="AQ6673" s="12"/>
      <c r="AR6673" s="12"/>
      <c r="AS6673" s="12"/>
      <c r="AT6673" s="12"/>
      <c r="AU6673" s="12"/>
      <c r="AV6673" s="12"/>
      <c r="AW6673" s="12"/>
      <c r="AX6673" s="12"/>
      <c r="AY6673" s="12"/>
      <c r="AZ6673" s="12"/>
      <c r="BA6673" s="12"/>
      <c r="BB6673" s="12"/>
      <c r="BC6673" s="12"/>
      <c r="BD6673" s="12"/>
      <c r="BE6673" s="12"/>
      <c r="BF6673" s="12"/>
      <c r="BG6673" s="12"/>
      <c r="BH6673" s="12"/>
      <c r="BI6673" s="12"/>
      <c r="BJ6673" s="13"/>
      <c r="BK6673" s="13"/>
      <c r="BL6673" s="13"/>
      <c r="BM6673" s="13"/>
      <c r="BN6673" s="13"/>
    </row>
    <row r="6674" spans="4:66" x14ac:dyDescent="0.25">
      <c r="D6674" s="7"/>
      <c r="E6674" s="10"/>
      <c r="F6674" s="10"/>
      <c r="G6674" s="10"/>
      <c r="H6674" s="10"/>
      <c r="I6674" s="10"/>
      <c r="J6674" s="10"/>
      <c r="K6674" s="11"/>
      <c r="L6674" s="11"/>
      <c r="M6674" s="12"/>
      <c r="N6674" s="12"/>
      <c r="O6674" s="12"/>
      <c r="P6674" s="12"/>
      <c r="Q6674" s="12"/>
      <c r="R6674" s="12"/>
      <c r="S6674" s="12"/>
      <c r="T6674" s="12"/>
      <c r="U6674" s="12"/>
      <c r="V6674" s="12"/>
      <c r="W6674" s="12"/>
      <c r="X6674" s="12"/>
      <c r="Y6674" s="12"/>
      <c r="Z6674" s="12"/>
      <c r="AA6674" s="12"/>
      <c r="AB6674" s="12"/>
      <c r="AC6674" s="12"/>
      <c r="AD6674" s="12"/>
      <c r="AE6674" s="12"/>
      <c r="AF6674" s="12"/>
      <c r="AG6674" s="12"/>
      <c r="AH6674" s="12"/>
      <c r="AI6674" s="12"/>
      <c r="AJ6674" s="12"/>
      <c r="AK6674" s="12"/>
      <c r="AL6674" s="12"/>
      <c r="AM6674" s="12"/>
      <c r="AN6674" s="12"/>
      <c r="AO6674" s="12"/>
      <c r="AP6674" s="12"/>
      <c r="AQ6674" s="12"/>
      <c r="AR6674" s="12"/>
      <c r="AS6674" s="12"/>
      <c r="AT6674" s="12"/>
      <c r="AU6674" s="12"/>
      <c r="AV6674" s="12"/>
      <c r="AW6674" s="12"/>
      <c r="AX6674" s="12"/>
      <c r="AY6674" s="12"/>
      <c r="AZ6674" s="12"/>
      <c r="BA6674" s="12"/>
      <c r="BB6674" s="12"/>
      <c r="BC6674" s="12"/>
      <c r="BD6674" s="12"/>
      <c r="BE6674" s="12"/>
      <c r="BF6674" s="12"/>
      <c r="BG6674" s="12"/>
      <c r="BH6674" s="12"/>
      <c r="BI6674" s="12"/>
      <c r="BJ6674" s="13"/>
      <c r="BK6674" s="13"/>
      <c r="BL6674" s="13"/>
      <c r="BM6674" s="13"/>
      <c r="BN6674" s="13"/>
    </row>
    <row r="6675" spans="4:66" x14ac:dyDescent="0.25">
      <c r="D6675" s="7"/>
      <c r="E6675" s="10"/>
      <c r="F6675" s="10"/>
      <c r="G6675" s="10"/>
      <c r="H6675" s="10"/>
      <c r="I6675" s="10"/>
      <c r="J6675" s="10"/>
      <c r="K6675" s="11"/>
      <c r="L6675" s="11"/>
      <c r="M6675" s="12"/>
      <c r="N6675" s="12"/>
      <c r="O6675" s="12"/>
      <c r="P6675" s="12"/>
      <c r="Q6675" s="12"/>
      <c r="R6675" s="12"/>
      <c r="S6675" s="12"/>
      <c r="T6675" s="12"/>
      <c r="U6675" s="12"/>
      <c r="V6675" s="12"/>
      <c r="W6675" s="12"/>
      <c r="X6675" s="12"/>
      <c r="Y6675" s="12"/>
      <c r="Z6675" s="12"/>
      <c r="AA6675" s="12"/>
      <c r="AB6675" s="12"/>
      <c r="AC6675" s="12"/>
      <c r="AD6675" s="12"/>
      <c r="AE6675" s="12"/>
      <c r="AF6675" s="12"/>
      <c r="AG6675" s="12"/>
      <c r="AH6675" s="12"/>
      <c r="AI6675" s="12"/>
      <c r="AJ6675" s="12"/>
      <c r="AK6675" s="12"/>
      <c r="AL6675" s="12"/>
      <c r="AM6675" s="12"/>
      <c r="AN6675" s="12"/>
      <c r="AO6675" s="12"/>
      <c r="AP6675" s="12"/>
      <c r="AQ6675" s="12"/>
      <c r="AR6675" s="12"/>
      <c r="AS6675" s="12"/>
      <c r="AT6675" s="12"/>
      <c r="AU6675" s="12"/>
      <c r="AV6675" s="12"/>
      <c r="AW6675" s="12"/>
      <c r="AX6675" s="12"/>
      <c r="AY6675" s="12"/>
      <c r="AZ6675" s="12"/>
      <c r="BA6675" s="12"/>
      <c r="BB6675" s="12"/>
      <c r="BC6675" s="12"/>
      <c r="BD6675" s="12"/>
      <c r="BE6675" s="12"/>
      <c r="BF6675" s="12"/>
      <c r="BG6675" s="12"/>
      <c r="BH6675" s="12"/>
      <c r="BI6675" s="12"/>
      <c r="BJ6675" s="13"/>
      <c r="BK6675" s="13"/>
      <c r="BL6675" s="13"/>
      <c r="BM6675" s="13"/>
      <c r="BN6675" s="13"/>
    </row>
    <row r="6676" spans="4:66" x14ac:dyDescent="0.25">
      <c r="D6676" s="7"/>
      <c r="E6676" s="10"/>
      <c r="F6676" s="10"/>
      <c r="G6676" s="10"/>
      <c r="H6676" s="10"/>
      <c r="I6676" s="10"/>
      <c r="J6676" s="10"/>
      <c r="K6676" s="11"/>
      <c r="L6676" s="11"/>
      <c r="M6676" s="12"/>
      <c r="N6676" s="12"/>
      <c r="O6676" s="12"/>
      <c r="P6676" s="12"/>
      <c r="Q6676" s="12"/>
      <c r="R6676" s="12"/>
      <c r="S6676" s="12"/>
      <c r="T6676" s="12"/>
      <c r="U6676" s="12"/>
      <c r="V6676" s="12"/>
      <c r="W6676" s="12"/>
      <c r="X6676" s="12"/>
      <c r="Y6676" s="12"/>
      <c r="Z6676" s="12"/>
      <c r="AA6676" s="12"/>
      <c r="AB6676" s="12"/>
      <c r="AC6676" s="12"/>
      <c r="AD6676" s="12"/>
      <c r="AE6676" s="12"/>
      <c r="AF6676" s="12"/>
      <c r="AG6676" s="12"/>
      <c r="AH6676" s="12"/>
      <c r="AI6676" s="12"/>
      <c r="AJ6676" s="12"/>
      <c r="AK6676" s="12"/>
      <c r="AL6676" s="12"/>
      <c r="AM6676" s="12"/>
      <c r="AN6676" s="12"/>
      <c r="AO6676" s="12"/>
      <c r="AP6676" s="12"/>
      <c r="AQ6676" s="12"/>
      <c r="AR6676" s="12"/>
      <c r="AS6676" s="12"/>
      <c r="AT6676" s="12"/>
      <c r="AU6676" s="12"/>
      <c r="AV6676" s="12"/>
      <c r="AW6676" s="12"/>
      <c r="AX6676" s="12"/>
      <c r="AY6676" s="12"/>
      <c r="AZ6676" s="12"/>
      <c r="BA6676" s="12"/>
      <c r="BB6676" s="12"/>
      <c r="BC6676" s="12"/>
      <c r="BD6676" s="12"/>
      <c r="BE6676" s="12"/>
      <c r="BF6676" s="12"/>
      <c r="BG6676" s="12"/>
      <c r="BH6676" s="12"/>
      <c r="BI6676" s="12"/>
      <c r="BJ6676" s="13"/>
      <c r="BK6676" s="13"/>
      <c r="BL6676" s="13"/>
      <c r="BM6676" s="13"/>
      <c r="BN6676" s="13"/>
    </row>
    <row r="6677" spans="4:66" x14ac:dyDescent="0.25">
      <c r="D6677" s="7"/>
      <c r="E6677" s="10"/>
      <c r="F6677" s="10"/>
      <c r="G6677" s="10"/>
      <c r="H6677" s="10"/>
      <c r="I6677" s="10"/>
      <c r="J6677" s="10"/>
      <c r="K6677" s="11"/>
      <c r="L6677" s="11"/>
      <c r="M6677" s="12"/>
      <c r="N6677" s="12"/>
      <c r="O6677" s="12"/>
      <c r="P6677" s="12"/>
      <c r="Q6677" s="12"/>
      <c r="R6677" s="12"/>
      <c r="S6677" s="12"/>
      <c r="T6677" s="12"/>
      <c r="U6677" s="12"/>
      <c r="V6677" s="12"/>
      <c r="W6677" s="12"/>
      <c r="X6677" s="12"/>
      <c r="Y6677" s="12"/>
      <c r="Z6677" s="12"/>
      <c r="AA6677" s="12"/>
      <c r="AB6677" s="12"/>
      <c r="AC6677" s="12"/>
      <c r="AD6677" s="12"/>
      <c r="AE6677" s="12"/>
      <c r="AF6677" s="12"/>
      <c r="AG6677" s="12"/>
      <c r="AH6677" s="12"/>
      <c r="AI6677" s="12"/>
      <c r="AJ6677" s="12"/>
      <c r="AK6677" s="12"/>
      <c r="AL6677" s="12"/>
      <c r="AM6677" s="12"/>
      <c r="AN6677" s="12"/>
      <c r="AO6677" s="12"/>
      <c r="AP6677" s="12"/>
      <c r="AQ6677" s="12"/>
      <c r="AR6677" s="12"/>
      <c r="AS6677" s="12"/>
      <c r="AT6677" s="12"/>
      <c r="AU6677" s="12"/>
      <c r="AV6677" s="12"/>
      <c r="AW6677" s="12"/>
      <c r="AX6677" s="12"/>
      <c r="AY6677" s="12"/>
      <c r="AZ6677" s="12"/>
      <c r="BA6677" s="12"/>
      <c r="BB6677" s="12"/>
      <c r="BC6677" s="12"/>
      <c r="BD6677" s="12"/>
      <c r="BE6677" s="12"/>
      <c r="BF6677" s="12"/>
      <c r="BG6677" s="12"/>
      <c r="BH6677" s="12"/>
      <c r="BI6677" s="12"/>
      <c r="BJ6677" s="13"/>
      <c r="BK6677" s="13"/>
      <c r="BL6677" s="13"/>
      <c r="BM6677" s="13"/>
      <c r="BN6677" s="13"/>
    </row>
    <row r="6678" spans="4:66" x14ac:dyDescent="0.25">
      <c r="D6678" s="7"/>
      <c r="E6678" s="10"/>
      <c r="F6678" s="10"/>
      <c r="G6678" s="10"/>
      <c r="H6678" s="10"/>
      <c r="I6678" s="10"/>
      <c r="J6678" s="10"/>
      <c r="K6678" s="11"/>
      <c r="L6678" s="11"/>
      <c r="M6678" s="12"/>
      <c r="N6678" s="12"/>
      <c r="O6678" s="12"/>
      <c r="P6678" s="12"/>
      <c r="Q6678" s="12"/>
      <c r="R6678" s="12"/>
      <c r="S6678" s="12"/>
      <c r="T6678" s="12"/>
      <c r="U6678" s="12"/>
      <c r="V6678" s="12"/>
      <c r="W6678" s="12"/>
      <c r="X6678" s="12"/>
      <c r="Y6678" s="12"/>
      <c r="Z6678" s="12"/>
      <c r="AA6678" s="12"/>
      <c r="AB6678" s="12"/>
      <c r="AC6678" s="12"/>
      <c r="AD6678" s="12"/>
      <c r="AE6678" s="12"/>
      <c r="AF6678" s="12"/>
      <c r="AG6678" s="12"/>
      <c r="AH6678" s="12"/>
      <c r="AI6678" s="12"/>
      <c r="AJ6678" s="12"/>
      <c r="AK6678" s="12"/>
      <c r="AL6678" s="12"/>
      <c r="AM6678" s="12"/>
      <c r="AN6678" s="12"/>
      <c r="AO6678" s="12"/>
      <c r="AP6678" s="12"/>
      <c r="AQ6678" s="12"/>
      <c r="AR6678" s="12"/>
      <c r="AS6678" s="12"/>
      <c r="AT6678" s="12"/>
      <c r="AU6678" s="12"/>
      <c r="AV6678" s="12"/>
      <c r="AW6678" s="12"/>
      <c r="AX6678" s="12"/>
      <c r="AY6678" s="12"/>
      <c r="AZ6678" s="12"/>
      <c r="BA6678" s="12"/>
      <c r="BB6678" s="12"/>
      <c r="BC6678" s="12"/>
      <c r="BD6678" s="12"/>
      <c r="BE6678" s="12"/>
      <c r="BF6678" s="12"/>
      <c r="BG6678" s="12"/>
      <c r="BH6678" s="12"/>
      <c r="BI6678" s="12"/>
      <c r="BJ6678" s="13"/>
      <c r="BK6678" s="13"/>
      <c r="BL6678" s="13"/>
      <c r="BM6678" s="13"/>
      <c r="BN6678" s="13"/>
    </row>
    <row r="6679" spans="4:66" x14ac:dyDescent="0.25">
      <c r="D6679" s="7"/>
      <c r="E6679" s="10"/>
      <c r="F6679" s="10"/>
      <c r="G6679" s="10"/>
      <c r="H6679" s="10"/>
      <c r="I6679" s="10"/>
      <c r="J6679" s="10"/>
      <c r="K6679" s="11"/>
      <c r="L6679" s="11"/>
      <c r="M6679" s="12"/>
      <c r="N6679" s="12"/>
      <c r="O6679" s="12"/>
      <c r="P6679" s="12"/>
      <c r="Q6679" s="12"/>
      <c r="R6679" s="12"/>
      <c r="S6679" s="12"/>
      <c r="T6679" s="12"/>
      <c r="U6679" s="12"/>
      <c r="V6679" s="12"/>
      <c r="W6679" s="12"/>
      <c r="X6679" s="12"/>
      <c r="Y6679" s="12"/>
      <c r="Z6679" s="12"/>
      <c r="AA6679" s="12"/>
      <c r="AB6679" s="12"/>
      <c r="AC6679" s="12"/>
      <c r="AD6679" s="12"/>
      <c r="AE6679" s="12"/>
      <c r="AF6679" s="12"/>
      <c r="AG6679" s="12"/>
      <c r="AH6679" s="12"/>
      <c r="AI6679" s="12"/>
      <c r="AJ6679" s="12"/>
      <c r="AK6679" s="12"/>
      <c r="AL6679" s="12"/>
      <c r="AM6679" s="12"/>
      <c r="AN6679" s="12"/>
      <c r="AO6679" s="12"/>
      <c r="AP6679" s="12"/>
      <c r="AQ6679" s="12"/>
      <c r="AR6679" s="12"/>
      <c r="AS6679" s="12"/>
      <c r="AT6679" s="12"/>
      <c r="AU6679" s="12"/>
      <c r="AV6679" s="12"/>
      <c r="AW6679" s="12"/>
      <c r="AX6679" s="12"/>
      <c r="AY6679" s="12"/>
      <c r="AZ6679" s="12"/>
      <c r="BA6679" s="12"/>
      <c r="BB6679" s="12"/>
      <c r="BC6679" s="12"/>
      <c r="BD6679" s="12"/>
      <c r="BE6679" s="12"/>
      <c r="BF6679" s="12"/>
      <c r="BG6679" s="12"/>
      <c r="BH6679" s="12"/>
      <c r="BI6679" s="12"/>
      <c r="BJ6679" s="13"/>
      <c r="BK6679" s="13"/>
      <c r="BL6679" s="13"/>
      <c r="BM6679" s="13"/>
      <c r="BN6679" s="13"/>
    </row>
    <row r="6680" spans="4:66" x14ac:dyDescent="0.25">
      <c r="D6680" s="7"/>
      <c r="E6680" s="10"/>
      <c r="F6680" s="10"/>
      <c r="G6680" s="10"/>
      <c r="H6680" s="10"/>
      <c r="I6680" s="10"/>
      <c r="J6680" s="10"/>
      <c r="K6680" s="11"/>
      <c r="L6680" s="11"/>
      <c r="M6680" s="12"/>
      <c r="N6680" s="12"/>
      <c r="O6680" s="12"/>
      <c r="P6680" s="12"/>
      <c r="Q6680" s="12"/>
      <c r="R6680" s="12"/>
      <c r="S6680" s="12"/>
      <c r="T6680" s="12"/>
      <c r="U6680" s="12"/>
      <c r="V6680" s="12"/>
      <c r="W6680" s="12"/>
      <c r="X6680" s="12"/>
      <c r="Y6680" s="12"/>
      <c r="Z6680" s="12"/>
      <c r="AA6680" s="12"/>
      <c r="AB6680" s="12"/>
      <c r="AC6680" s="12"/>
      <c r="AD6680" s="12"/>
      <c r="AE6680" s="12"/>
      <c r="AF6680" s="12"/>
      <c r="AG6680" s="12"/>
      <c r="AH6680" s="12"/>
      <c r="AI6680" s="12"/>
      <c r="AJ6680" s="12"/>
      <c r="AK6680" s="12"/>
      <c r="AL6680" s="12"/>
      <c r="AM6680" s="12"/>
      <c r="AN6680" s="12"/>
      <c r="AO6680" s="12"/>
      <c r="AP6680" s="12"/>
      <c r="AQ6680" s="12"/>
      <c r="AR6680" s="12"/>
      <c r="AS6680" s="12"/>
      <c r="AT6680" s="12"/>
      <c r="AU6680" s="12"/>
      <c r="AV6680" s="12"/>
      <c r="AW6680" s="12"/>
      <c r="AX6680" s="12"/>
      <c r="AY6680" s="12"/>
      <c r="AZ6680" s="12"/>
      <c r="BA6680" s="12"/>
      <c r="BB6680" s="12"/>
      <c r="BC6680" s="12"/>
      <c r="BD6680" s="12"/>
      <c r="BE6680" s="12"/>
      <c r="BF6680" s="12"/>
      <c r="BG6680" s="12"/>
      <c r="BH6680" s="12"/>
      <c r="BI6680" s="12"/>
      <c r="BJ6680" s="13"/>
      <c r="BK6680" s="13"/>
      <c r="BL6680" s="13"/>
      <c r="BM6680" s="13"/>
      <c r="BN6680" s="13"/>
    </row>
    <row r="6681" spans="4:66" x14ac:dyDescent="0.25">
      <c r="D6681" s="7"/>
      <c r="E6681" s="10"/>
      <c r="F6681" s="10"/>
      <c r="G6681" s="10"/>
      <c r="H6681" s="10"/>
      <c r="I6681" s="10"/>
      <c r="J6681" s="10"/>
      <c r="K6681" s="11"/>
      <c r="L6681" s="11"/>
      <c r="M6681" s="12"/>
      <c r="N6681" s="12"/>
      <c r="O6681" s="12"/>
      <c r="P6681" s="12"/>
      <c r="Q6681" s="12"/>
      <c r="R6681" s="12"/>
      <c r="S6681" s="12"/>
      <c r="T6681" s="12"/>
      <c r="U6681" s="12"/>
      <c r="V6681" s="12"/>
      <c r="W6681" s="12"/>
      <c r="X6681" s="12"/>
      <c r="Y6681" s="12"/>
      <c r="Z6681" s="12"/>
      <c r="AA6681" s="12"/>
      <c r="AB6681" s="12"/>
      <c r="AC6681" s="12"/>
      <c r="AD6681" s="12"/>
      <c r="AE6681" s="12"/>
      <c r="AF6681" s="12"/>
      <c r="AG6681" s="12"/>
      <c r="AH6681" s="12"/>
      <c r="AI6681" s="12"/>
      <c r="AJ6681" s="12"/>
      <c r="AK6681" s="12"/>
      <c r="AL6681" s="12"/>
      <c r="AM6681" s="12"/>
      <c r="AN6681" s="12"/>
      <c r="AO6681" s="12"/>
      <c r="AP6681" s="12"/>
      <c r="AQ6681" s="12"/>
      <c r="AR6681" s="12"/>
      <c r="AS6681" s="12"/>
      <c r="AT6681" s="12"/>
      <c r="AU6681" s="12"/>
      <c r="AV6681" s="12"/>
      <c r="AW6681" s="12"/>
      <c r="AX6681" s="12"/>
      <c r="AY6681" s="12"/>
      <c r="AZ6681" s="12"/>
      <c r="BA6681" s="12"/>
      <c r="BB6681" s="12"/>
      <c r="BC6681" s="12"/>
      <c r="BD6681" s="12"/>
      <c r="BE6681" s="12"/>
      <c r="BF6681" s="12"/>
      <c r="BG6681" s="12"/>
      <c r="BH6681" s="12"/>
      <c r="BI6681" s="12"/>
      <c r="BJ6681" s="13"/>
      <c r="BK6681" s="13"/>
      <c r="BL6681" s="13"/>
      <c r="BM6681" s="13"/>
      <c r="BN6681" s="13"/>
    </row>
    <row r="6682" spans="4:66" x14ac:dyDescent="0.25">
      <c r="D6682" s="7"/>
      <c r="E6682" s="10"/>
      <c r="F6682" s="10"/>
      <c r="G6682" s="10"/>
      <c r="H6682" s="10"/>
      <c r="I6682" s="10"/>
      <c r="J6682" s="10"/>
      <c r="K6682" s="11"/>
      <c r="L6682" s="11"/>
      <c r="M6682" s="12"/>
      <c r="N6682" s="12"/>
      <c r="O6682" s="12"/>
      <c r="P6682" s="12"/>
      <c r="Q6682" s="12"/>
      <c r="R6682" s="12"/>
      <c r="S6682" s="12"/>
      <c r="T6682" s="12"/>
      <c r="U6682" s="12"/>
      <c r="V6682" s="12"/>
      <c r="W6682" s="12"/>
      <c r="X6682" s="12"/>
      <c r="Y6682" s="12"/>
      <c r="Z6682" s="12"/>
      <c r="AA6682" s="12"/>
      <c r="AB6682" s="12"/>
      <c r="AC6682" s="12"/>
      <c r="AD6682" s="12"/>
      <c r="AE6682" s="12"/>
      <c r="AF6682" s="12"/>
      <c r="AG6682" s="12"/>
      <c r="AH6682" s="12"/>
      <c r="AI6682" s="12"/>
      <c r="AJ6682" s="12"/>
      <c r="AK6682" s="12"/>
      <c r="AL6682" s="12"/>
      <c r="AM6682" s="12"/>
      <c r="AN6682" s="12"/>
      <c r="AO6682" s="12"/>
      <c r="AP6682" s="12"/>
      <c r="AQ6682" s="12"/>
      <c r="AR6682" s="12"/>
      <c r="AS6682" s="12"/>
      <c r="AT6682" s="12"/>
      <c r="AU6682" s="12"/>
      <c r="AV6682" s="12"/>
      <c r="AW6682" s="12"/>
      <c r="AX6682" s="12"/>
      <c r="AY6682" s="12"/>
      <c r="AZ6682" s="12"/>
      <c r="BA6682" s="12"/>
      <c r="BB6682" s="12"/>
      <c r="BC6682" s="12"/>
      <c r="BD6682" s="12"/>
      <c r="BE6682" s="12"/>
      <c r="BF6682" s="12"/>
      <c r="BG6682" s="12"/>
      <c r="BH6682" s="12"/>
      <c r="BI6682" s="12"/>
      <c r="BJ6682" s="13"/>
      <c r="BK6682" s="13"/>
      <c r="BL6682" s="13"/>
      <c r="BM6682" s="13"/>
      <c r="BN6682" s="13"/>
    </row>
    <row r="6683" spans="4:66" x14ac:dyDescent="0.25">
      <c r="D6683" s="7"/>
      <c r="E6683" s="10"/>
      <c r="F6683" s="10"/>
      <c r="G6683" s="10"/>
      <c r="H6683" s="10"/>
      <c r="I6683" s="10"/>
      <c r="J6683" s="10"/>
      <c r="K6683" s="11"/>
      <c r="L6683" s="11"/>
      <c r="M6683" s="12"/>
      <c r="N6683" s="12"/>
      <c r="O6683" s="12"/>
      <c r="P6683" s="12"/>
      <c r="Q6683" s="12"/>
      <c r="R6683" s="12"/>
      <c r="S6683" s="12"/>
      <c r="T6683" s="12"/>
      <c r="U6683" s="12"/>
      <c r="V6683" s="12"/>
      <c r="W6683" s="12"/>
      <c r="X6683" s="12"/>
      <c r="Y6683" s="12"/>
      <c r="Z6683" s="12"/>
      <c r="AA6683" s="12"/>
      <c r="AB6683" s="12"/>
      <c r="AC6683" s="12"/>
      <c r="AD6683" s="12"/>
      <c r="AE6683" s="12"/>
      <c r="AF6683" s="12"/>
      <c r="AG6683" s="12"/>
      <c r="AH6683" s="12"/>
      <c r="AI6683" s="12"/>
      <c r="AJ6683" s="12"/>
      <c r="AK6683" s="12"/>
      <c r="AL6683" s="12"/>
      <c r="AM6683" s="12"/>
      <c r="AN6683" s="12"/>
      <c r="AO6683" s="12"/>
      <c r="AP6683" s="12"/>
      <c r="AQ6683" s="12"/>
      <c r="AR6683" s="12"/>
      <c r="AS6683" s="12"/>
      <c r="AT6683" s="12"/>
      <c r="AU6683" s="12"/>
      <c r="AV6683" s="12"/>
      <c r="AW6683" s="12"/>
      <c r="AX6683" s="12"/>
      <c r="AY6683" s="12"/>
      <c r="AZ6683" s="12"/>
      <c r="BA6683" s="12"/>
      <c r="BB6683" s="12"/>
      <c r="BC6683" s="12"/>
      <c r="BD6683" s="12"/>
      <c r="BE6683" s="12"/>
      <c r="BF6683" s="12"/>
      <c r="BG6683" s="12"/>
      <c r="BH6683" s="12"/>
      <c r="BI6683" s="12"/>
      <c r="BJ6683" s="13"/>
      <c r="BK6683" s="13"/>
      <c r="BL6683" s="13"/>
      <c r="BM6683" s="13"/>
      <c r="BN6683" s="13"/>
    </row>
    <row r="6684" spans="4:66" x14ac:dyDescent="0.25">
      <c r="D6684" s="7"/>
      <c r="E6684" s="10"/>
      <c r="F6684" s="10"/>
      <c r="G6684" s="10"/>
      <c r="H6684" s="10"/>
      <c r="I6684" s="10"/>
      <c r="J6684" s="10"/>
      <c r="K6684" s="11"/>
      <c r="L6684" s="11"/>
      <c r="M6684" s="12"/>
      <c r="N6684" s="12"/>
      <c r="O6684" s="12"/>
      <c r="P6684" s="12"/>
      <c r="Q6684" s="12"/>
      <c r="R6684" s="12"/>
      <c r="S6684" s="12"/>
      <c r="T6684" s="12"/>
      <c r="U6684" s="12"/>
      <c r="V6684" s="12"/>
      <c r="W6684" s="12"/>
      <c r="X6684" s="12"/>
      <c r="Y6684" s="12"/>
      <c r="Z6684" s="12"/>
      <c r="AA6684" s="12"/>
      <c r="AB6684" s="12"/>
      <c r="AC6684" s="12"/>
      <c r="AD6684" s="12"/>
      <c r="AE6684" s="12"/>
      <c r="AF6684" s="12"/>
      <c r="AG6684" s="12"/>
      <c r="AH6684" s="12"/>
      <c r="AI6684" s="12"/>
      <c r="AJ6684" s="12"/>
      <c r="AK6684" s="12"/>
      <c r="AL6684" s="12"/>
      <c r="AM6684" s="12"/>
      <c r="AN6684" s="12"/>
      <c r="AO6684" s="12"/>
      <c r="AP6684" s="12"/>
      <c r="AQ6684" s="12"/>
      <c r="AR6684" s="12"/>
      <c r="AS6684" s="12"/>
      <c r="AT6684" s="12"/>
      <c r="AU6684" s="12"/>
      <c r="AV6684" s="12"/>
      <c r="AW6684" s="12"/>
      <c r="AX6684" s="12"/>
      <c r="AY6684" s="12"/>
      <c r="AZ6684" s="12"/>
      <c r="BA6684" s="12"/>
      <c r="BB6684" s="12"/>
      <c r="BC6684" s="12"/>
      <c r="BD6684" s="12"/>
      <c r="BE6684" s="12"/>
      <c r="BF6684" s="12"/>
      <c r="BG6684" s="12"/>
      <c r="BH6684" s="12"/>
      <c r="BI6684" s="12"/>
      <c r="BJ6684" s="13"/>
      <c r="BK6684" s="13"/>
      <c r="BL6684" s="13"/>
      <c r="BM6684" s="13"/>
      <c r="BN6684" s="13"/>
    </row>
    <row r="6685" spans="4:66" x14ac:dyDescent="0.25">
      <c r="D6685" s="7"/>
      <c r="E6685" s="10"/>
      <c r="F6685" s="10"/>
      <c r="G6685" s="10"/>
      <c r="H6685" s="10"/>
      <c r="I6685" s="10"/>
      <c r="J6685" s="10"/>
      <c r="K6685" s="11"/>
      <c r="L6685" s="11"/>
      <c r="M6685" s="12"/>
      <c r="N6685" s="12"/>
      <c r="O6685" s="12"/>
      <c r="P6685" s="12"/>
      <c r="Q6685" s="12"/>
      <c r="R6685" s="12"/>
      <c r="S6685" s="12"/>
      <c r="T6685" s="12"/>
      <c r="U6685" s="12"/>
      <c r="V6685" s="12"/>
      <c r="W6685" s="12"/>
      <c r="X6685" s="12"/>
      <c r="Y6685" s="12"/>
      <c r="Z6685" s="12"/>
      <c r="AA6685" s="12"/>
      <c r="AB6685" s="12"/>
      <c r="AC6685" s="12"/>
      <c r="AD6685" s="12"/>
      <c r="AE6685" s="12"/>
      <c r="AF6685" s="12"/>
      <c r="AG6685" s="12"/>
      <c r="AH6685" s="12"/>
      <c r="AI6685" s="12"/>
      <c r="AJ6685" s="12"/>
      <c r="AK6685" s="12"/>
      <c r="AL6685" s="12"/>
      <c r="AM6685" s="12"/>
      <c r="AN6685" s="12"/>
      <c r="AO6685" s="12"/>
      <c r="AP6685" s="12"/>
      <c r="AQ6685" s="12"/>
      <c r="AR6685" s="12"/>
      <c r="AS6685" s="12"/>
      <c r="AT6685" s="12"/>
      <c r="AU6685" s="12"/>
      <c r="AV6685" s="12"/>
      <c r="AW6685" s="12"/>
      <c r="AX6685" s="12"/>
      <c r="AY6685" s="12"/>
      <c r="AZ6685" s="12"/>
      <c r="BA6685" s="12"/>
      <c r="BB6685" s="12"/>
      <c r="BC6685" s="12"/>
      <c r="BD6685" s="12"/>
      <c r="BE6685" s="12"/>
      <c r="BF6685" s="12"/>
      <c r="BG6685" s="12"/>
      <c r="BH6685" s="12"/>
      <c r="BI6685" s="12"/>
      <c r="BJ6685" s="13"/>
      <c r="BK6685" s="13"/>
      <c r="BL6685" s="13"/>
      <c r="BM6685" s="13"/>
      <c r="BN6685" s="13"/>
    </row>
    <row r="6686" spans="4:66" x14ac:dyDescent="0.25">
      <c r="D6686" s="7"/>
      <c r="E6686" s="10"/>
      <c r="F6686" s="10"/>
      <c r="G6686" s="10"/>
      <c r="H6686" s="10"/>
      <c r="I6686" s="10"/>
      <c r="J6686" s="10"/>
      <c r="K6686" s="11"/>
      <c r="L6686" s="11"/>
      <c r="M6686" s="12"/>
      <c r="N6686" s="12"/>
      <c r="O6686" s="12"/>
      <c r="P6686" s="12"/>
      <c r="Q6686" s="12"/>
      <c r="R6686" s="12"/>
      <c r="S6686" s="12"/>
      <c r="T6686" s="12"/>
      <c r="U6686" s="12"/>
      <c r="V6686" s="12"/>
      <c r="W6686" s="12"/>
      <c r="X6686" s="12"/>
      <c r="Y6686" s="12"/>
      <c r="Z6686" s="12"/>
      <c r="AA6686" s="12"/>
      <c r="AB6686" s="12"/>
      <c r="AC6686" s="12"/>
      <c r="AD6686" s="12"/>
      <c r="AE6686" s="12"/>
      <c r="AF6686" s="12"/>
      <c r="AG6686" s="12"/>
      <c r="AH6686" s="12"/>
      <c r="AI6686" s="12"/>
      <c r="AJ6686" s="12"/>
      <c r="AK6686" s="12"/>
      <c r="AL6686" s="12"/>
      <c r="AM6686" s="12"/>
      <c r="AN6686" s="12"/>
      <c r="AO6686" s="12"/>
      <c r="AP6686" s="12"/>
      <c r="AQ6686" s="12"/>
      <c r="AR6686" s="12"/>
      <c r="AS6686" s="12"/>
      <c r="AT6686" s="12"/>
      <c r="AU6686" s="12"/>
      <c r="AV6686" s="12"/>
      <c r="AW6686" s="12"/>
      <c r="AX6686" s="12"/>
      <c r="AY6686" s="12"/>
      <c r="AZ6686" s="12"/>
      <c r="BA6686" s="12"/>
      <c r="BB6686" s="12"/>
      <c r="BC6686" s="12"/>
      <c r="BD6686" s="12"/>
      <c r="BE6686" s="12"/>
      <c r="BF6686" s="12"/>
      <c r="BG6686" s="12"/>
      <c r="BH6686" s="12"/>
      <c r="BI6686" s="12"/>
      <c r="BJ6686" s="13"/>
      <c r="BK6686" s="13"/>
      <c r="BL6686" s="13"/>
      <c r="BM6686" s="13"/>
      <c r="BN6686" s="13"/>
    </row>
    <row r="6687" spans="4:66" x14ac:dyDescent="0.25">
      <c r="D6687" s="7"/>
      <c r="E6687" s="10"/>
      <c r="F6687" s="10"/>
      <c r="G6687" s="10"/>
      <c r="H6687" s="10"/>
      <c r="I6687" s="10"/>
      <c r="J6687" s="10"/>
      <c r="K6687" s="11"/>
      <c r="L6687" s="11"/>
      <c r="M6687" s="12"/>
      <c r="N6687" s="12"/>
      <c r="O6687" s="12"/>
      <c r="P6687" s="12"/>
      <c r="Q6687" s="12"/>
      <c r="R6687" s="12"/>
      <c r="S6687" s="12"/>
      <c r="T6687" s="12"/>
      <c r="U6687" s="12"/>
      <c r="V6687" s="12"/>
      <c r="W6687" s="12"/>
      <c r="X6687" s="12"/>
      <c r="Y6687" s="12"/>
      <c r="Z6687" s="12"/>
      <c r="AA6687" s="12"/>
      <c r="AB6687" s="12"/>
      <c r="AC6687" s="12"/>
      <c r="AD6687" s="12"/>
      <c r="AE6687" s="12"/>
      <c r="AF6687" s="12"/>
      <c r="AG6687" s="12"/>
      <c r="AH6687" s="12"/>
      <c r="AI6687" s="12"/>
      <c r="AJ6687" s="12"/>
      <c r="AK6687" s="12"/>
      <c r="AL6687" s="12"/>
      <c r="AM6687" s="12"/>
      <c r="AN6687" s="12"/>
      <c r="AO6687" s="12"/>
      <c r="AP6687" s="12"/>
      <c r="AQ6687" s="12"/>
      <c r="AR6687" s="12"/>
      <c r="AS6687" s="12"/>
      <c r="AT6687" s="12"/>
      <c r="AU6687" s="12"/>
      <c r="AV6687" s="12"/>
      <c r="AW6687" s="12"/>
      <c r="AX6687" s="12"/>
      <c r="AY6687" s="12"/>
      <c r="AZ6687" s="12"/>
      <c r="BA6687" s="12"/>
      <c r="BB6687" s="12"/>
      <c r="BC6687" s="12"/>
      <c r="BD6687" s="12"/>
      <c r="BE6687" s="12"/>
      <c r="BF6687" s="12"/>
      <c r="BG6687" s="12"/>
      <c r="BH6687" s="12"/>
      <c r="BI6687" s="12"/>
      <c r="BJ6687" s="13"/>
      <c r="BK6687" s="13"/>
      <c r="BL6687" s="13"/>
      <c r="BM6687" s="13"/>
      <c r="BN6687" s="13"/>
    </row>
    <row r="6688" spans="4:66" x14ac:dyDescent="0.25">
      <c r="D6688" s="7"/>
      <c r="E6688" s="10"/>
      <c r="F6688" s="10"/>
      <c r="G6688" s="10"/>
      <c r="H6688" s="10"/>
      <c r="I6688" s="10"/>
      <c r="J6688" s="10"/>
      <c r="K6688" s="11"/>
      <c r="L6688" s="11"/>
      <c r="M6688" s="12"/>
      <c r="N6688" s="12"/>
      <c r="O6688" s="12"/>
      <c r="P6688" s="12"/>
      <c r="Q6688" s="12"/>
      <c r="R6688" s="12"/>
      <c r="S6688" s="12"/>
      <c r="T6688" s="12"/>
      <c r="U6688" s="12"/>
      <c r="V6688" s="12"/>
      <c r="W6688" s="12"/>
      <c r="X6688" s="12"/>
      <c r="Y6688" s="12"/>
      <c r="Z6688" s="12"/>
      <c r="AA6688" s="12"/>
      <c r="AB6688" s="12"/>
      <c r="AC6688" s="12"/>
      <c r="AD6688" s="12"/>
      <c r="AE6688" s="12"/>
      <c r="AF6688" s="12"/>
      <c r="AG6688" s="12"/>
      <c r="AH6688" s="12"/>
      <c r="AI6688" s="12"/>
      <c r="AJ6688" s="12"/>
      <c r="AK6688" s="12"/>
      <c r="AL6688" s="12"/>
      <c r="AM6688" s="12"/>
      <c r="AN6688" s="12"/>
      <c r="AO6688" s="12"/>
      <c r="AP6688" s="12"/>
      <c r="AQ6688" s="12"/>
      <c r="AR6688" s="12"/>
      <c r="AS6688" s="12"/>
      <c r="AT6688" s="12"/>
      <c r="AU6688" s="12"/>
      <c r="AV6688" s="12"/>
      <c r="AW6688" s="12"/>
      <c r="AX6688" s="12"/>
      <c r="AY6688" s="12"/>
      <c r="AZ6688" s="12"/>
      <c r="BA6688" s="12"/>
      <c r="BB6688" s="12"/>
      <c r="BC6688" s="12"/>
      <c r="BD6688" s="12"/>
      <c r="BE6688" s="12"/>
      <c r="BF6688" s="12"/>
      <c r="BG6688" s="12"/>
      <c r="BH6688" s="12"/>
      <c r="BI6688" s="12"/>
      <c r="BJ6688" s="13"/>
      <c r="BK6688" s="13"/>
      <c r="BL6688" s="13"/>
      <c r="BM6688" s="13"/>
      <c r="BN6688" s="13"/>
    </row>
    <row r="6689" spans="4:66" x14ac:dyDescent="0.25">
      <c r="D6689" s="7"/>
      <c r="E6689" s="10"/>
      <c r="F6689" s="10"/>
      <c r="G6689" s="10"/>
      <c r="H6689" s="10"/>
      <c r="I6689" s="10"/>
      <c r="J6689" s="10"/>
      <c r="K6689" s="11"/>
      <c r="L6689" s="11"/>
      <c r="M6689" s="12"/>
      <c r="N6689" s="12"/>
      <c r="O6689" s="12"/>
      <c r="P6689" s="12"/>
      <c r="Q6689" s="12"/>
      <c r="R6689" s="12"/>
      <c r="S6689" s="12"/>
      <c r="T6689" s="12"/>
      <c r="U6689" s="12"/>
      <c r="V6689" s="12"/>
      <c r="W6689" s="12"/>
      <c r="X6689" s="12"/>
      <c r="Y6689" s="12"/>
      <c r="Z6689" s="12"/>
      <c r="AA6689" s="12"/>
      <c r="AB6689" s="12"/>
      <c r="AC6689" s="12"/>
      <c r="AD6689" s="12"/>
      <c r="AE6689" s="12"/>
      <c r="AF6689" s="12"/>
      <c r="AG6689" s="12"/>
      <c r="AH6689" s="12"/>
      <c r="AI6689" s="12"/>
      <c r="AJ6689" s="12"/>
      <c r="AK6689" s="12"/>
      <c r="AL6689" s="12"/>
      <c r="AM6689" s="12"/>
      <c r="AN6689" s="12"/>
      <c r="AO6689" s="12"/>
      <c r="AP6689" s="12"/>
      <c r="AQ6689" s="12"/>
      <c r="AR6689" s="12"/>
      <c r="AS6689" s="12"/>
      <c r="AT6689" s="12"/>
      <c r="AU6689" s="12"/>
      <c r="AV6689" s="12"/>
      <c r="AW6689" s="12"/>
      <c r="AX6689" s="12"/>
      <c r="AY6689" s="12"/>
      <c r="AZ6689" s="12"/>
      <c r="BA6689" s="12"/>
      <c r="BB6689" s="12"/>
      <c r="BC6689" s="12"/>
      <c r="BD6689" s="12"/>
      <c r="BE6689" s="12"/>
      <c r="BF6689" s="12"/>
      <c r="BG6689" s="12"/>
      <c r="BH6689" s="12"/>
      <c r="BI6689" s="12"/>
      <c r="BJ6689" s="13"/>
      <c r="BK6689" s="13"/>
      <c r="BL6689" s="13"/>
      <c r="BM6689" s="13"/>
      <c r="BN6689" s="13"/>
    </row>
    <row r="6690" spans="4:66" x14ac:dyDescent="0.25">
      <c r="D6690" s="7"/>
      <c r="E6690" s="10"/>
      <c r="F6690" s="10"/>
      <c r="G6690" s="10"/>
      <c r="H6690" s="10"/>
      <c r="I6690" s="10"/>
      <c r="J6690" s="10"/>
      <c r="K6690" s="11"/>
      <c r="L6690" s="11"/>
      <c r="M6690" s="12"/>
      <c r="N6690" s="12"/>
      <c r="O6690" s="12"/>
      <c r="P6690" s="12"/>
      <c r="Q6690" s="12"/>
      <c r="R6690" s="12"/>
      <c r="S6690" s="12"/>
      <c r="T6690" s="12"/>
      <c r="U6690" s="12"/>
      <c r="V6690" s="12"/>
      <c r="W6690" s="12"/>
      <c r="X6690" s="12"/>
      <c r="Y6690" s="12"/>
      <c r="Z6690" s="12"/>
      <c r="AA6690" s="12"/>
      <c r="AB6690" s="12"/>
      <c r="AC6690" s="12"/>
      <c r="AD6690" s="12"/>
      <c r="AE6690" s="12"/>
      <c r="AF6690" s="12"/>
      <c r="AG6690" s="12"/>
      <c r="AH6690" s="12"/>
      <c r="AI6690" s="12"/>
      <c r="AJ6690" s="12"/>
      <c r="AK6690" s="12"/>
      <c r="AL6690" s="12"/>
      <c r="AM6690" s="12"/>
      <c r="AN6690" s="12"/>
      <c r="AO6690" s="12"/>
      <c r="AP6690" s="12"/>
      <c r="AQ6690" s="12"/>
      <c r="AR6690" s="12"/>
      <c r="AS6690" s="12"/>
      <c r="AT6690" s="12"/>
      <c r="AU6690" s="12"/>
      <c r="AV6690" s="12"/>
      <c r="AW6690" s="12"/>
      <c r="AX6690" s="12"/>
      <c r="AY6690" s="12"/>
      <c r="AZ6690" s="12"/>
      <c r="BA6690" s="12"/>
      <c r="BB6690" s="12"/>
      <c r="BC6690" s="12"/>
      <c r="BD6690" s="12"/>
      <c r="BE6690" s="12"/>
      <c r="BF6690" s="12"/>
      <c r="BG6690" s="12"/>
      <c r="BH6690" s="12"/>
      <c r="BI6690" s="12"/>
      <c r="BJ6690" s="13"/>
      <c r="BK6690" s="13"/>
      <c r="BL6690" s="13"/>
      <c r="BM6690" s="13"/>
      <c r="BN6690" s="13"/>
    </row>
    <row r="6691" spans="4:66" x14ac:dyDescent="0.25">
      <c r="D6691" s="7"/>
      <c r="E6691" s="10"/>
      <c r="F6691" s="10"/>
      <c r="G6691" s="10"/>
      <c r="H6691" s="10"/>
      <c r="I6691" s="10"/>
      <c r="J6691" s="10"/>
      <c r="K6691" s="11"/>
      <c r="L6691" s="11"/>
      <c r="M6691" s="12"/>
      <c r="N6691" s="12"/>
      <c r="O6691" s="12"/>
      <c r="P6691" s="12"/>
      <c r="Q6691" s="12"/>
      <c r="R6691" s="12"/>
      <c r="S6691" s="12"/>
      <c r="T6691" s="12"/>
      <c r="U6691" s="12"/>
      <c r="V6691" s="12"/>
      <c r="W6691" s="12"/>
      <c r="X6691" s="12"/>
      <c r="Y6691" s="12"/>
      <c r="Z6691" s="12"/>
      <c r="AA6691" s="12"/>
      <c r="AB6691" s="12"/>
      <c r="AC6691" s="12"/>
      <c r="AD6691" s="12"/>
      <c r="AE6691" s="12"/>
      <c r="AF6691" s="12"/>
      <c r="AG6691" s="12"/>
      <c r="AH6691" s="12"/>
      <c r="AI6691" s="12"/>
      <c r="AJ6691" s="12"/>
      <c r="AK6691" s="12"/>
      <c r="AL6691" s="12"/>
      <c r="AM6691" s="12"/>
      <c r="AN6691" s="12"/>
      <c r="AO6691" s="12"/>
      <c r="AP6691" s="12"/>
      <c r="AQ6691" s="12"/>
      <c r="AR6691" s="12"/>
      <c r="AS6691" s="12"/>
      <c r="AT6691" s="12"/>
      <c r="AU6691" s="12"/>
      <c r="AV6691" s="12"/>
      <c r="AW6691" s="12"/>
      <c r="AX6691" s="12"/>
      <c r="AY6691" s="12"/>
      <c r="AZ6691" s="12"/>
      <c r="BA6691" s="12"/>
      <c r="BB6691" s="12"/>
      <c r="BC6691" s="12"/>
      <c r="BD6691" s="12"/>
      <c r="BE6691" s="12"/>
      <c r="BF6691" s="12"/>
      <c r="BG6691" s="12"/>
      <c r="BH6691" s="12"/>
      <c r="BI6691" s="12"/>
      <c r="BJ6691" s="13"/>
      <c r="BK6691" s="13"/>
      <c r="BL6691" s="13"/>
      <c r="BM6691" s="13"/>
      <c r="BN6691" s="13"/>
    </row>
    <row r="6692" spans="4:66" x14ac:dyDescent="0.25">
      <c r="D6692" s="7"/>
      <c r="E6692" s="10"/>
      <c r="F6692" s="10"/>
      <c r="G6692" s="10"/>
      <c r="H6692" s="10"/>
      <c r="I6692" s="10"/>
      <c r="J6692" s="10"/>
      <c r="K6692" s="11"/>
      <c r="L6692" s="11"/>
      <c r="M6692" s="12"/>
      <c r="N6692" s="12"/>
      <c r="O6692" s="12"/>
      <c r="P6692" s="12"/>
      <c r="Q6692" s="12"/>
      <c r="R6692" s="12"/>
      <c r="S6692" s="12"/>
      <c r="T6692" s="12"/>
      <c r="U6692" s="12"/>
      <c r="V6692" s="12"/>
      <c r="W6692" s="12"/>
      <c r="X6692" s="12"/>
      <c r="Y6692" s="12"/>
      <c r="Z6692" s="12"/>
      <c r="AA6692" s="12"/>
      <c r="AB6692" s="12"/>
      <c r="AC6692" s="12"/>
      <c r="AD6692" s="12"/>
      <c r="AE6692" s="12"/>
      <c r="AF6692" s="12"/>
      <c r="AG6692" s="12"/>
      <c r="AH6692" s="12"/>
      <c r="AI6692" s="12"/>
      <c r="AJ6692" s="12"/>
      <c r="AK6692" s="12"/>
      <c r="AL6692" s="12"/>
      <c r="AM6692" s="12"/>
      <c r="AN6692" s="12"/>
      <c r="AO6692" s="12"/>
      <c r="AP6692" s="12"/>
      <c r="AQ6692" s="12"/>
      <c r="AR6692" s="12"/>
      <c r="AS6692" s="12"/>
      <c r="AT6692" s="12"/>
      <c r="AU6692" s="12"/>
      <c r="AV6692" s="12"/>
      <c r="AW6692" s="12"/>
      <c r="AX6692" s="12"/>
      <c r="AY6692" s="12"/>
      <c r="AZ6692" s="12"/>
      <c r="BA6692" s="12"/>
      <c r="BB6692" s="12"/>
      <c r="BC6692" s="12"/>
      <c r="BD6692" s="12"/>
      <c r="BE6692" s="12"/>
      <c r="BF6692" s="12"/>
      <c r="BG6692" s="12"/>
      <c r="BH6692" s="12"/>
      <c r="BI6692" s="12"/>
      <c r="BJ6692" s="13"/>
      <c r="BK6692" s="13"/>
      <c r="BL6692" s="13"/>
      <c r="BM6692" s="13"/>
      <c r="BN6692" s="13"/>
    </row>
    <row r="6693" spans="4:66" x14ac:dyDescent="0.25">
      <c r="D6693" s="7"/>
      <c r="E6693" s="10"/>
      <c r="F6693" s="10"/>
      <c r="G6693" s="10"/>
      <c r="H6693" s="10"/>
      <c r="I6693" s="10"/>
      <c r="J6693" s="10"/>
      <c r="K6693" s="11"/>
      <c r="L6693" s="11"/>
      <c r="M6693" s="12"/>
      <c r="N6693" s="12"/>
      <c r="O6693" s="12"/>
      <c r="P6693" s="12"/>
      <c r="Q6693" s="12"/>
      <c r="R6693" s="12"/>
      <c r="S6693" s="12"/>
      <c r="T6693" s="12"/>
      <c r="U6693" s="12"/>
      <c r="V6693" s="12"/>
      <c r="W6693" s="12"/>
      <c r="X6693" s="12"/>
      <c r="Y6693" s="12"/>
      <c r="Z6693" s="12"/>
      <c r="AA6693" s="12"/>
      <c r="AB6693" s="12"/>
      <c r="AC6693" s="12"/>
      <c r="AD6693" s="12"/>
      <c r="AE6693" s="12"/>
      <c r="AF6693" s="12"/>
      <c r="AG6693" s="12"/>
      <c r="AH6693" s="12"/>
      <c r="AI6693" s="12"/>
      <c r="AJ6693" s="12"/>
      <c r="AK6693" s="12"/>
      <c r="AL6693" s="12"/>
      <c r="AM6693" s="12"/>
      <c r="AN6693" s="12"/>
      <c r="AO6693" s="12"/>
      <c r="AP6693" s="12"/>
      <c r="AQ6693" s="12"/>
      <c r="AR6693" s="12"/>
      <c r="AS6693" s="12"/>
      <c r="AT6693" s="12"/>
      <c r="AU6693" s="12"/>
      <c r="AV6693" s="12"/>
      <c r="AW6693" s="12"/>
      <c r="AX6693" s="12"/>
      <c r="AY6693" s="12"/>
      <c r="AZ6693" s="12"/>
      <c r="BA6693" s="12"/>
      <c r="BB6693" s="12"/>
      <c r="BC6693" s="12"/>
      <c r="BD6693" s="12"/>
      <c r="BE6693" s="12"/>
      <c r="BF6693" s="12"/>
      <c r="BG6693" s="12"/>
      <c r="BH6693" s="12"/>
      <c r="BI6693" s="12"/>
      <c r="BJ6693" s="13"/>
      <c r="BK6693" s="13"/>
      <c r="BL6693" s="13"/>
      <c r="BM6693" s="13"/>
      <c r="BN6693" s="13"/>
    </row>
    <row r="6694" spans="4:66" x14ac:dyDescent="0.25">
      <c r="D6694" s="7"/>
      <c r="E6694" s="10"/>
      <c r="F6694" s="10"/>
      <c r="G6694" s="10"/>
      <c r="H6694" s="10"/>
      <c r="I6694" s="10"/>
      <c r="J6694" s="10"/>
      <c r="K6694" s="11"/>
      <c r="L6694" s="11"/>
      <c r="M6694" s="12"/>
      <c r="N6694" s="12"/>
      <c r="O6694" s="12"/>
      <c r="P6694" s="12"/>
      <c r="Q6694" s="12"/>
      <c r="R6694" s="12"/>
      <c r="S6694" s="12"/>
      <c r="T6694" s="12"/>
      <c r="U6694" s="12"/>
      <c r="V6694" s="12"/>
      <c r="W6694" s="12"/>
      <c r="X6694" s="12"/>
      <c r="Y6694" s="12"/>
      <c r="Z6694" s="12"/>
      <c r="AA6694" s="12"/>
      <c r="AB6694" s="12"/>
      <c r="AC6694" s="12"/>
      <c r="AD6694" s="12"/>
      <c r="AE6694" s="12"/>
      <c r="AF6694" s="12"/>
      <c r="AG6694" s="12"/>
      <c r="AH6694" s="12"/>
      <c r="AI6694" s="12"/>
      <c r="AJ6694" s="12"/>
      <c r="AK6694" s="12"/>
      <c r="AL6694" s="12"/>
      <c r="AM6694" s="12"/>
      <c r="AN6694" s="12"/>
      <c r="AO6694" s="12"/>
      <c r="AP6694" s="12"/>
      <c r="AQ6694" s="12"/>
      <c r="AR6694" s="12"/>
      <c r="AS6694" s="12"/>
      <c r="AT6694" s="12"/>
      <c r="AU6694" s="12"/>
      <c r="AV6694" s="12"/>
      <c r="AW6694" s="12"/>
      <c r="AX6694" s="12"/>
      <c r="AY6694" s="12"/>
      <c r="AZ6694" s="12"/>
      <c r="BA6694" s="12"/>
      <c r="BB6694" s="12"/>
      <c r="BC6694" s="12"/>
      <c r="BD6694" s="12"/>
      <c r="BE6694" s="12"/>
      <c r="BF6694" s="12"/>
      <c r="BG6694" s="12"/>
      <c r="BH6694" s="12"/>
      <c r="BI6694" s="12"/>
      <c r="BJ6694" s="13"/>
      <c r="BK6694" s="13"/>
      <c r="BL6694" s="13"/>
      <c r="BM6694" s="13"/>
      <c r="BN6694" s="13"/>
    </row>
    <row r="6695" spans="4:66" x14ac:dyDescent="0.25">
      <c r="D6695" s="7"/>
      <c r="E6695" s="10"/>
      <c r="F6695" s="10"/>
      <c r="G6695" s="10"/>
      <c r="H6695" s="10"/>
      <c r="I6695" s="10"/>
      <c r="J6695" s="10"/>
      <c r="K6695" s="11"/>
      <c r="L6695" s="11"/>
      <c r="M6695" s="12"/>
      <c r="N6695" s="12"/>
      <c r="O6695" s="12"/>
      <c r="P6695" s="12"/>
      <c r="Q6695" s="12"/>
      <c r="R6695" s="12"/>
      <c r="S6695" s="12"/>
      <c r="T6695" s="12"/>
      <c r="U6695" s="12"/>
      <c r="V6695" s="12"/>
      <c r="W6695" s="12"/>
      <c r="X6695" s="12"/>
      <c r="Y6695" s="12"/>
      <c r="Z6695" s="12"/>
      <c r="AA6695" s="12"/>
      <c r="AB6695" s="12"/>
      <c r="AC6695" s="12"/>
      <c r="AD6695" s="12"/>
      <c r="AE6695" s="12"/>
      <c r="AF6695" s="12"/>
      <c r="AG6695" s="12"/>
      <c r="AH6695" s="12"/>
      <c r="AI6695" s="12"/>
      <c r="AJ6695" s="12"/>
      <c r="AK6695" s="12"/>
      <c r="AL6695" s="12"/>
      <c r="AM6695" s="12"/>
      <c r="AN6695" s="12"/>
      <c r="AO6695" s="12"/>
      <c r="AP6695" s="12"/>
      <c r="AQ6695" s="12"/>
      <c r="AR6695" s="12"/>
      <c r="AS6695" s="12"/>
      <c r="AT6695" s="12"/>
      <c r="AU6695" s="12"/>
      <c r="AV6695" s="12"/>
      <c r="AW6695" s="12"/>
      <c r="AX6695" s="12"/>
      <c r="AY6695" s="12"/>
      <c r="AZ6695" s="12"/>
      <c r="BA6695" s="12"/>
      <c r="BB6695" s="12"/>
      <c r="BC6695" s="12"/>
      <c r="BD6695" s="12"/>
      <c r="BE6695" s="12"/>
      <c r="BF6695" s="12"/>
      <c r="BG6695" s="12"/>
      <c r="BH6695" s="12"/>
      <c r="BI6695" s="12"/>
      <c r="BJ6695" s="13"/>
      <c r="BK6695" s="13"/>
      <c r="BL6695" s="13"/>
      <c r="BM6695" s="13"/>
      <c r="BN6695" s="13"/>
    </row>
    <row r="6696" spans="4:66" x14ac:dyDescent="0.25">
      <c r="D6696" s="7"/>
      <c r="E6696" s="10"/>
      <c r="F6696" s="10"/>
      <c r="G6696" s="10"/>
      <c r="H6696" s="10"/>
      <c r="I6696" s="10"/>
      <c r="J6696" s="10"/>
      <c r="K6696" s="11"/>
      <c r="L6696" s="11"/>
      <c r="M6696" s="12"/>
      <c r="N6696" s="12"/>
      <c r="O6696" s="12"/>
      <c r="P6696" s="12"/>
      <c r="Q6696" s="12"/>
      <c r="R6696" s="12"/>
      <c r="S6696" s="12"/>
      <c r="T6696" s="12"/>
      <c r="U6696" s="12"/>
      <c r="V6696" s="12"/>
      <c r="W6696" s="12"/>
      <c r="X6696" s="12"/>
      <c r="Y6696" s="12"/>
      <c r="Z6696" s="12"/>
      <c r="AA6696" s="12"/>
      <c r="AB6696" s="12"/>
      <c r="AC6696" s="12"/>
      <c r="AD6696" s="12"/>
      <c r="AE6696" s="12"/>
      <c r="AF6696" s="12"/>
      <c r="AG6696" s="12"/>
      <c r="AH6696" s="12"/>
      <c r="AI6696" s="12"/>
      <c r="AJ6696" s="12"/>
      <c r="AK6696" s="12"/>
      <c r="AL6696" s="12"/>
      <c r="AM6696" s="12"/>
      <c r="AN6696" s="12"/>
      <c r="AO6696" s="12"/>
      <c r="AP6696" s="12"/>
      <c r="AQ6696" s="12"/>
      <c r="AR6696" s="12"/>
      <c r="AS6696" s="12"/>
      <c r="AT6696" s="12"/>
      <c r="AU6696" s="12"/>
      <c r="AV6696" s="12"/>
      <c r="AW6696" s="12"/>
      <c r="AX6696" s="12"/>
      <c r="AY6696" s="12"/>
      <c r="AZ6696" s="12"/>
      <c r="BA6696" s="12"/>
      <c r="BB6696" s="12"/>
      <c r="BC6696" s="12"/>
      <c r="BD6696" s="12"/>
      <c r="BE6696" s="12"/>
      <c r="BF6696" s="12"/>
      <c r="BG6696" s="12"/>
      <c r="BH6696" s="12"/>
      <c r="BI6696" s="12"/>
      <c r="BJ6696" s="13"/>
      <c r="BK6696" s="13"/>
      <c r="BL6696" s="13"/>
      <c r="BM6696" s="13"/>
      <c r="BN6696" s="13"/>
    </row>
    <row r="6697" spans="4:66" x14ac:dyDescent="0.25">
      <c r="D6697" s="7"/>
      <c r="E6697" s="10"/>
      <c r="F6697" s="10"/>
      <c r="G6697" s="10"/>
      <c r="H6697" s="10"/>
      <c r="I6697" s="10"/>
      <c r="J6697" s="10"/>
      <c r="K6697" s="11"/>
      <c r="L6697" s="11"/>
      <c r="M6697" s="12"/>
      <c r="N6697" s="12"/>
      <c r="O6697" s="12"/>
      <c r="P6697" s="12"/>
      <c r="Q6697" s="12"/>
      <c r="R6697" s="12"/>
      <c r="S6697" s="12"/>
      <c r="T6697" s="12"/>
      <c r="U6697" s="12"/>
      <c r="V6697" s="12"/>
      <c r="W6697" s="12"/>
      <c r="X6697" s="12"/>
      <c r="Y6697" s="12"/>
      <c r="Z6697" s="12"/>
      <c r="AA6697" s="12"/>
      <c r="AB6697" s="12"/>
      <c r="AC6697" s="12"/>
      <c r="AD6697" s="12"/>
      <c r="AE6697" s="12"/>
      <c r="AF6697" s="12"/>
      <c r="AG6697" s="12"/>
      <c r="AH6697" s="12"/>
      <c r="AI6697" s="12"/>
      <c r="AJ6697" s="12"/>
      <c r="AK6697" s="12"/>
      <c r="AL6697" s="12"/>
      <c r="AM6697" s="12"/>
      <c r="AN6697" s="12"/>
      <c r="AO6697" s="12"/>
      <c r="AP6697" s="12"/>
      <c r="AQ6697" s="12"/>
      <c r="AR6697" s="12"/>
      <c r="AS6697" s="12"/>
      <c r="AT6697" s="12"/>
      <c r="AU6697" s="12"/>
      <c r="AV6697" s="12"/>
      <c r="AW6697" s="12"/>
      <c r="AX6697" s="12"/>
      <c r="AY6697" s="12"/>
      <c r="AZ6697" s="12"/>
      <c r="BA6697" s="12"/>
      <c r="BB6697" s="12"/>
      <c r="BC6697" s="12"/>
      <c r="BD6697" s="12"/>
      <c r="BE6697" s="12"/>
      <c r="BF6697" s="12"/>
      <c r="BG6697" s="12"/>
      <c r="BH6697" s="12"/>
      <c r="BI6697" s="12"/>
      <c r="BJ6697" s="13"/>
      <c r="BK6697" s="13"/>
      <c r="BL6697" s="13"/>
      <c r="BM6697" s="13"/>
      <c r="BN6697" s="13"/>
    </row>
    <row r="6698" spans="4:66" x14ac:dyDescent="0.25">
      <c r="D6698" s="7"/>
      <c r="E6698" s="10"/>
      <c r="F6698" s="10"/>
      <c r="G6698" s="10"/>
      <c r="H6698" s="10"/>
      <c r="I6698" s="10"/>
      <c r="J6698" s="10"/>
      <c r="K6698" s="11"/>
      <c r="L6698" s="11"/>
      <c r="M6698" s="12"/>
      <c r="N6698" s="12"/>
      <c r="O6698" s="12"/>
      <c r="P6698" s="12"/>
      <c r="Q6698" s="12"/>
      <c r="R6698" s="12"/>
      <c r="S6698" s="12"/>
      <c r="T6698" s="12"/>
      <c r="U6698" s="12"/>
      <c r="V6698" s="12"/>
      <c r="W6698" s="12"/>
      <c r="X6698" s="12"/>
      <c r="Y6698" s="12"/>
      <c r="Z6698" s="12"/>
      <c r="AA6698" s="12"/>
      <c r="AB6698" s="12"/>
      <c r="AC6698" s="12"/>
      <c r="AD6698" s="12"/>
      <c r="AE6698" s="12"/>
      <c r="AF6698" s="12"/>
      <c r="AG6698" s="12"/>
      <c r="AH6698" s="12"/>
      <c r="AI6698" s="12"/>
      <c r="AJ6698" s="12"/>
      <c r="AK6698" s="12"/>
      <c r="AL6698" s="12"/>
      <c r="AM6698" s="12"/>
      <c r="AN6698" s="12"/>
      <c r="AO6698" s="12"/>
      <c r="AP6698" s="12"/>
      <c r="AQ6698" s="12"/>
      <c r="AR6698" s="12"/>
      <c r="AS6698" s="12"/>
      <c r="AT6698" s="12"/>
      <c r="AU6698" s="12"/>
      <c r="AV6698" s="12"/>
      <c r="AW6698" s="12"/>
      <c r="AX6698" s="12"/>
      <c r="AY6698" s="12"/>
      <c r="AZ6698" s="12"/>
      <c r="BA6698" s="12"/>
      <c r="BB6698" s="12"/>
      <c r="BC6698" s="12"/>
      <c r="BD6698" s="12"/>
      <c r="BE6698" s="12"/>
      <c r="BF6698" s="12"/>
      <c r="BG6698" s="12"/>
      <c r="BH6698" s="12"/>
      <c r="BI6698" s="12"/>
      <c r="BJ6698" s="13"/>
      <c r="BK6698" s="13"/>
      <c r="BL6698" s="13"/>
      <c r="BM6698" s="13"/>
      <c r="BN6698" s="13"/>
    </row>
    <row r="6699" spans="4:66" x14ac:dyDescent="0.25">
      <c r="D6699" s="7"/>
      <c r="E6699" s="10"/>
      <c r="F6699" s="10"/>
      <c r="G6699" s="10"/>
      <c r="H6699" s="10"/>
      <c r="I6699" s="10"/>
      <c r="J6699" s="10"/>
      <c r="K6699" s="11"/>
      <c r="L6699" s="11"/>
      <c r="M6699" s="12"/>
      <c r="N6699" s="12"/>
      <c r="O6699" s="12"/>
      <c r="P6699" s="12"/>
      <c r="Q6699" s="12"/>
      <c r="R6699" s="12"/>
      <c r="S6699" s="12"/>
      <c r="T6699" s="12"/>
      <c r="U6699" s="12"/>
      <c r="V6699" s="12"/>
      <c r="W6699" s="12"/>
      <c r="X6699" s="12"/>
      <c r="Y6699" s="12"/>
      <c r="Z6699" s="12"/>
      <c r="AA6699" s="12"/>
      <c r="AB6699" s="12"/>
      <c r="AC6699" s="12"/>
      <c r="AD6699" s="12"/>
      <c r="AE6699" s="12"/>
      <c r="AF6699" s="12"/>
      <c r="AG6699" s="12"/>
      <c r="AH6699" s="12"/>
      <c r="AI6699" s="12"/>
      <c r="AJ6699" s="12"/>
      <c r="AK6699" s="12"/>
      <c r="AL6699" s="12"/>
      <c r="AM6699" s="12"/>
      <c r="AN6699" s="12"/>
      <c r="AO6699" s="12"/>
      <c r="AP6699" s="12"/>
      <c r="AQ6699" s="12"/>
      <c r="AR6699" s="12"/>
      <c r="AS6699" s="12"/>
      <c r="AT6699" s="12"/>
      <c r="AU6699" s="12"/>
      <c r="AV6699" s="12"/>
      <c r="AW6699" s="12"/>
      <c r="AX6699" s="12"/>
      <c r="AY6699" s="12"/>
      <c r="AZ6699" s="12"/>
      <c r="BA6699" s="12"/>
      <c r="BB6699" s="12"/>
      <c r="BC6699" s="12"/>
      <c r="BD6699" s="12"/>
      <c r="BE6699" s="12"/>
      <c r="BF6699" s="12"/>
      <c r="BG6699" s="12"/>
      <c r="BH6699" s="12"/>
      <c r="BI6699" s="12"/>
      <c r="BJ6699" s="13"/>
      <c r="BK6699" s="13"/>
      <c r="BL6699" s="13"/>
      <c r="BM6699" s="13"/>
      <c r="BN6699" s="13"/>
    </row>
    <row r="6700" spans="4:66" x14ac:dyDescent="0.25">
      <c r="D6700" s="7"/>
      <c r="E6700" s="10"/>
      <c r="F6700" s="10"/>
      <c r="G6700" s="10"/>
      <c r="H6700" s="10"/>
      <c r="I6700" s="10"/>
      <c r="J6700" s="10"/>
      <c r="K6700" s="11"/>
      <c r="L6700" s="11"/>
      <c r="M6700" s="12"/>
      <c r="N6700" s="12"/>
      <c r="O6700" s="12"/>
      <c r="P6700" s="12"/>
      <c r="Q6700" s="12"/>
      <c r="R6700" s="12"/>
      <c r="S6700" s="12"/>
      <c r="T6700" s="12"/>
      <c r="U6700" s="12"/>
      <c r="V6700" s="12"/>
      <c r="W6700" s="12"/>
      <c r="X6700" s="12"/>
      <c r="Y6700" s="12"/>
      <c r="Z6700" s="12"/>
      <c r="AA6700" s="12"/>
      <c r="AB6700" s="12"/>
      <c r="AC6700" s="12"/>
      <c r="AD6700" s="12"/>
      <c r="AE6700" s="12"/>
      <c r="AF6700" s="12"/>
      <c r="AG6700" s="12"/>
      <c r="AH6700" s="12"/>
      <c r="AI6700" s="12"/>
      <c r="AJ6700" s="12"/>
      <c r="AK6700" s="12"/>
      <c r="AL6700" s="12"/>
      <c r="AM6700" s="12"/>
      <c r="AN6700" s="12"/>
      <c r="AO6700" s="12"/>
      <c r="AP6700" s="12"/>
      <c r="AQ6700" s="12"/>
      <c r="AR6700" s="12"/>
      <c r="AS6700" s="12"/>
      <c r="AT6700" s="12"/>
      <c r="AU6700" s="12"/>
      <c r="AV6700" s="12"/>
      <c r="AW6700" s="12"/>
      <c r="AX6700" s="12"/>
      <c r="AY6700" s="12"/>
      <c r="AZ6700" s="12"/>
      <c r="BA6700" s="12"/>
      <c r="BB6700" s="12"/>
      <c r="BC6700" s="12"/>
      <c r="BD6700" s="12"/>
      <c r="BE6700" s="12"/>
      <c r="BF6700" s="12"/>
      <c r="BG6700" s="12"/>
      <c r="BH6700" s="12"/>
      <c r="BI6700" s="12"/>
      <c r="BJ6700" s="13"/>
      <c r="BK6700" s="13"/>
      <c r="BL6700" s="13"/>
      <c r="BM6700" s="13"/>
      <c r="BN6700" s="13"/>
    </row>
    <row r="6701" spans="4:66" x14ac:dyDescent="0.25">
      <c r="D6701" s="7"/>
      <c r="E6701" s="10"/>
      <c r="F6701" s="10"/>
      <c r="G6701" s="10"/>
      <c r="H6701" s="10"/>
      <c r="I6701" s="10"/>
      <c r="J6701" s="10"/>
      <c r="K6701" s="11"/>
      <c r="L6701" s="11"/>
      <c r="M6701" s="12"/>
      <c r="N6701" s="12"/>
      <c r="O6701" s="12"/>
      <c r="P6701" s="12"/>
      <c r="Q6701" s="12"/>
      <c r="R6701" s="12"/>
      <c r="S6701" s="12"/>
      <c r="T6701" s="12"/>
      <c r="U6701" s="12"/>
      <c r="V6701" s="12"/>
      <c r="W6701" s="12"/>
      <c r="X6701" s="12"/>
      <c r="Y6701" s="12"/>
      <c r="Z6701" s="12"/>
      <c r="AA6701" s="12"/>
      <c r="AB6701" s="12"/>
      <c r="AC6701" s="12"/>
      <c r="AD6701" s="12"/>
      <c r="AE6701" s="12"/>
      <c r="AF6701" s="12"/>
      <c r="AG6701" s="12"/>
      <c r="AH6701" s="12"/>
      <c r="AI6701" s="12"/>
      <c r="AJ6701" s="12"/>
      <c r="AK6701" s="12"/>
      <c r="AL6701" s="12"/>
      <c r="AM6701" s="12"/>
      <c r="AN6701" s="12"/>
      <c r="AO6701" s="12"/>
      <c r="AP6701" s="12"/>
      <c r="AQ6701" s="12"/>
      <c r="AR6701" s="12"/>
      <c r="AS6701" s="12"/>
      <c r="AT6701" s="12"/>
      <c r="AU6701" s="12"/>
      <c r="AV6701" s="12"/>
      <c r="AW6701" s="12"/>
      <c r="AX6701" s="12"/>
      <c r="AY6701" s="12"/>
      <c r="AZ6701" s="12"/>
      <c r="BA6701" s="12"/>
      <c r="BB6701" s="12"/>
      <c r="BC6701" s="12"/>
      <c r="BD6701" s="12"/>
      <c r="BE6701" s="12"/>
      <c r="BF6701" s="12"/>
      <c r="BG6701" s="12"/>
      <c r="BH6701" s="12"/>
      <c r="BI6701" s="12"/>
      <c r="BJ6701" s="13"/>
      <c r="BK6701" s="13"/>
      <c r="BL6701" s="13"/>
      <c r="BM6701" s="13"/>
      <c r="BN6701" s="13"/>
    </row>
    <row r="6702" spans="4:66" x14ac:dyDescent="0.25">
      <c r="D6702" s="7"/>
      <c r="E6702" s="10"/>
      <c r="F6702" s="10"/>
      <c r="G6702" s="10"/>
      <c r="H6702" s="10"/>
      <c r="I6702" s="10"/>
      <c r="J6702" s="10"/>
      <c r="K6702" s="11"/>
      <c r="L6702" s="11"/>
      <c r="M6702" s="12"/>
      <c r="N6702" s="12"/>
      <c r="O6702" s="12"/>
      <c r="P6702" s="12"/>
      <c r="Q6702" s="12"/>
      <c r="R6702" s="12"/>
      <c r="S6702" s="12"/>
      <c r="T6702" s="12"/>
      <c r="U6702" s="12"/>
      <c r="V6702" s="12"/>
      <c r="W6702" s="12"/>
      <c r="X6702" s="12"/>
      <c r="Y6702" s="12"/>
      <c r="Z6702" s="12"/>
      <c r="AA6702" s="12"/>
      <c r="AB6702" s="12"/>
      <c r="AC6702" s="12"/>
      <c r="AD6702" s="12"/>
      <c r="AE6702" s="12"/>
      <c r="AF6702" s="12"/>
      <c r="AG6702" s="12"/>
      <c r="AH6702" s="12"/>
      <c r="AI6702" s="12"/>
      <c r="AJ6702" s="12"/>
      <c r="AK6702" s="12"/>
      <c r="AL6702" s="12"/>
      <c r="AM6702" s="12"/>
      <c r="AN6702" s="12"/>
      <c r="AO6702" s="12"/>
      <c r="AP6702" s="12"/>
      <c r="AQ6702" s="12"/>
      <c r="AR6702" s="12"/>
      <c r="AS6702" s="12"/>
      <c r="AT6702" s="12"/>
      <c r="AU6702" s="12"/>
      <c r="AV6702" s="12"/>
      <c r="AW6702" s="12"/>
      <c r="AX6702" s="12"/>
      <c r="AY6702" s="12"/>
      <c r="AZ6702" s="12"/>
      <c r="BA6702" s="12"/>
      <c r="BB6702" s="12"/>
      <c r="BC6702" s="12"/>
      <c r="BD6702" s="12"/>
      <c r="BE6702" s="12"/>
      <c r="BF6702" s="12"/>
      <c r="BG6702" s="12"/>
      <c r="BH6702" s="12"/>
      <c r="BI6702" s="12"/>
      <c r="BJ6702" s="13"/>
      <c r="BK6702" s="13"/>
      <c r="BL6702" s="13"/>
      <c r="BM6702" s="13"/>
      <c r="BN6702" s="13"/>
    </row>
    <row r="6703" spans="4:66" x14ac:dyDescent="0.25">
      <c r="D6703" s="7"/>
      <c r="E6703" s="10"/>
      <c r="F6703" s="10"/>
      <c r="G6703" s="10"/>
      <c r="H6703" s="10"/>
      <c r="I6703" s="10"/>
      <c r="J6703" s="10"/>
      <c r="K6703" s="11"/>
      <c r="L6703" s="11"/>
      <c r="M6703" s="12"/>
      <c r="N6703" s="12"/>
      <c r="O6703" s="12"/>
      <c r="P6703" s="12"/>
      <c r="Q6703" s="12"/>
      <c r="R6703" s="12"/>
      <c r="S6703" s="12"/>
      <c r="T6703" s="12"/>
      <c r="U6703" s="12"/>
      <c r="V6703" s="12"/>
      <c r="W6703" s="12"/>
      <c r="X6703" s="12"/>
      <c r="Y6703" s="12"/>
      <c r="Z6703" s="12"/>
      <c r="AA6703" s="12"/>
      <c r="AB6703" s="12"/>
      <c r="AC6703" s="12"/>
      <c r="AD6703" s="12"/>
      <c r="AE6703" s="12"/>
      <c r="AF6703" s="12"/>
      <c r="AG6703" s="12"/>
      <c r="AH6703" s="12"/>
      <c r="AI6703" s="12"/>
      <c r="AJ6703" s="12"/>
      <c r="AK6703" s="12"/>
      <c r="AL6703" s="12"/>
      <c r="AM6703" s="12"/>
      <c r="AN6703" s="12"/>
      <c r="AO6703" s="12"/>
      <c r="AP6703" s="12"/>
      <c r="AQ6703" s="12"/>
      <c r="AR6703" s="12"/>
      <c r="AS6703" s="12"/>
      <c r="AT6703" s="12"/>
      <c r="AU6703" s="12"/>
      <c r="AV6703" s="12"/>
      <c r="AW6703" s="12"/>
      <c r="AX6703" s="12"/>
      <c r="AY6703" s="12"/>
      <c r="AZ6703" s="12"/>
      <c r="BA6703" s="12"/>
      <c r="BB6703" s="12"/>
      <c r="BC6703" s="12"/>
      <c r="BD6703" s="12"/>
      <c r="BE6703" s="12"/>
      <c r="BF6703" s="12"/>
      <c r="BG6703" s="12"/>
      <c r="BH6703" s="12"/>
      <c r="BI6703" s="12"/>
      <c r="BJ6703" s="13"/>
      <c r="BK6703" s="13"/>
      <c r="BL6703" s="13"/>
      <c r="BM6703" s="13"/>
      <c r="BN6703" s="13"/>
    </row>
    <row r="6704" spans="4:66" x14ac:dyDescent="0.25">
      <c r="D6704" s="7"/>
      <c r="E6704" s="10"/>
      <c r="F6704" s="10"/>
      <c r="G6704" s="10"/>
      <c r="H6704" s="10"/>
      <c r="I6704" s="10"/>
      <c r="J6704" s="10"/>
      <c r="K6704" s="11"/>
      <c r="L6704" s="11"/>
      <c r="M6704" s="12"/>
      <c r="N6704" s="12"/>
      <c r="O6704" s="12"/>
      <c r="P6704" s="12"/>
      <c r="Q6704" s="12"/>
      <c r="R6704" s="12"/>
      <c r="S6704" s="12"/>
      <c r="T6704" s="12"/>
      <c r="U6704" s="12"/>
      <c r="V6704" s="12"/>
      <c r="W6704" s="12"/>
      <c r="X6704" s="12"/>
      <c r="Y6704" s="12"/>
      <c r="Z6704" s="12"/>
      <c r="AA6704" s="12"/>
      <c r="AB6704" s="12"/>
      <c r="AC6704" s="12"/>
      <c r="AD6704" s="12"/>
      <c r="AE6704" s="12"/>
      <c r="AF6704" s="12"/>
      <c r="AG6704" s="12"/>
      <c r="AH6704" s="12"/>
      <c r="AI6704" s="12"/>
      <c r="AJ6704" s="12"/>
      <c r="AK6704" s="12"/>
      <c r="AL6704" s="12"/>
      <c r="AM6704" s="12"/>
      <c r="AN6704" s="12"/>
      <c r="AO6704" s="12"/>
      <c r="AP6704" s="12"/>
      <c r="AQ6704" s="12"/>
      <c r="AR6704" s="12"/>
      <c r="AS6704" s="12"/>
      <c r="AT6704" s="12"/>
      <c r="AU6704" s="12"/>
      <c r="AV6704" s="12"/>
      <c r="AW6704" s="12"/>
      <c r="AX6704" s="12"/>
      <c r="AY6704" s="12"/>
      <c r="AZ6704" s="12"/>
      <c r="BA6704" s="12"/>
      <c r="BB6704" s="12"/>
      <c r="BC6704" s="12"/>
      <c r="BD6704" s="12"/>
      <c r="BE6704" s="12"/>
      <c r="BF6704" s="12"/>
      <c r="BG6704" s="12"/>
      <c r="BH6704" s="12"/>
      <c r="BI6704" s="12"/>
      <c r="BJ6704" s="13"/>
      <c r="BK6704" s="13"/>
      <c r="BL6704" s="13"/>
      <c r="BM6704" s="13"/>
      <c r="BN6704" s="13"/>
    </row>
    <row r="6705" spans="4:66" x14ac:dyDescent="0.25">
      <c r="D6705" s="7"/>
      <c r="E6705" s="10"/>
      <c r="F6705" s="10"/>
      <c r="G6705" s="10"/>
      <c r="H6705" s="10"/>
      <c r="I6705" s="10"/>
      <c r="J6705" s="10"/>
      <c r="K6705" s="11"/>
      <c r="L6705" s="11"/>
      <c r="M6705" s="12"/>
      <c r="N6705" s="12"/>
      <c r="O6705" s="12"/>
      <c r="P6705" s="12"/>
      <c r="Q6705" s="12"/>
      <c r="R6705" s="12"/>
      <c r="S6705" s="12"/>
      <c r="T6705" s="12"/>
      <c r="U6705" s="12"/>
      <c r="V6705" s="12"/>
      <c r="W6705" s="12"/>
      <c r="X6705" s="12"/>
      <c r="Y6705" s="12"/>
      <c r="Z6705" s="12"/>
      <c r="AA6705" s="12"/>
      <c r="AB6705" s="12"/>
      <c r="AC6705" s="12"/>
      <c r="AD6705" s="12"/>
      <c r="AE6705" s="12"/>
      <c r="AF6705" s="12"/>
      <c r="AG6705" s="12"/>
      <c r="AH6705" s="12"/>
      <c r="AI6705" s="12"/>
      <c r="AJ6705" s="12"/>
      <c r="AK6705" s="12"/>
      <c r="AL6705" s="12"/>
      <c r="AM6705" s="12"/>
      <c r="AN6705" s="12"/>
      <c r="AO6705" s="12"/>
      <c r="AP6705" s="12"/>
      <c r="AQ6705" s="12"/>
      <c r="AR6705" s="12"/>
      <c r="AS6705" s="12"/>
      <c r="AT6705" s="12"/>
      <c r="AU6705" s="12"/>
      <c r="AV6705" s="12"/>
      <c r="AW6705" s="12"/>
      <c r="AX6705" s="12"/>
      <c r="AY6705" s="12"/>
      <c r="AZ6705" s="12"/>
      <c r="BA6705" s="12"/>
      <c r="BB6705" s="12"/>
      <c r="BC6705" s="12"/>
      <c r="BD6705" s="12"/>
      <c r="BE6705" s="12"/>
      <c r="BF6705" s="12"/>
      <c r="BG6705" s="12"/>
      <c r="BH6705" s="12"/>
      <c r="BI6705" s="12"/>
      <c r="BJ6705" s="13"/>
      <c r="BK6705" s="13"/>
      <c r="BL6705" s="13"/>
      <c r="BM6705" s="13"/>
      <c r="BN6705" s="13"/>
    </row>
    <row r="6706" spans="4:66" x14ac:dyDescent="0.25">
      <c r="D6706" s="7"/>
      <c r="E6706" s="10"/>
      <c r="F6706" s="10"/>
      <c r="G6706" s="10"/>
      <c r="H6706" s="10"/>
      <c r="I6706" s="10"/>
      <c r="J6706" s="10"/>
      <c r="K6706" s="11"/>
      <c r="L6706" s="11"/>
      <c r="M6706" s="12"/>
      <c r="N6706" s="12"/>
      <c r="O6706" s="12"/>
      <c r="P6706" s="12"/>
      <c r="Q6706" s="12"/>
      <c r="R6706" s="12"/>
      <c r="S6706" s="12"/>
      <c r="T6706" s="12"/>
      <c r="U6706" s="12"/>
      <c r="V6706" s="12"/>
      <c r="W6706" s="12"/>
      <c r="X6706" s="12"/>
      <c r="Y6706" s="12"/>
      <c r="Z6706" s="12"/>
      <c r="AA6706" s="12"/>
      <c r="AB6706" s="12"/>
      <c r="AC6706" s="12"/>
      <c r="AD6706" s="12"/>
      <c r="AE6706" s="12"/>
      <c r="AF6706" s="12"/>
      <c r="AG6706" s="12"/>
      <c r="AH6706" s="12"/>
      <c r="AI6706" s="12"/>
      <c r="AJ6706" s="12"/>
      <c r="AK6706" s="12"/>
      <c r="AL6706" s="12"/>
      <c r="AM6706" s="12"/>
      <c r="AN6706" s="12"/>
      <c r="AO6706" s="12"/>
      <c r="AP6706" s="12"/>
      <c r="AQ6706" s="12"/>
      <c r="AR6706" s="12"/>
      <c r="AS6706" s="12"/>
      <c r="AT6706" s="12"/>
      <c r="AU6706" s="12"/>
      <c r="AV6706" s="12"/>
      <c r="AW6706" s="12"/>
      <c r="AX6706" s="12"/>
      <c r="AY6706" s="12"/>
      <c r="AZ6706" s="12"/>
      <c r="BA6706" s="12"/>
      <c r="BB6706" s="12"/>
      <c r="BC6706" s="12"/>
      <c r="BD6706" s="12"/>
      <c r="BE6706" s="12"/>
      <c r="BF6706" s="12"/>
      <c r="BG6706" s="12"/>
      <c r="BH6706" s="12"/>
      <c r="BI6706" s="12"/>
      <c r="BJ6706" s="13"/>
      <c r="BK6706" s="13"/>
      <c r="BL6706" s="13"/>
      <c r="BM6706" s="13"/>
      <c r="BN6706" s="13"/>
    </row>
    <row r="6707" spans="4:66" x14ac:dyDescent="0.25">
      <c r="D6707" s="7"/>
      <c r="E6707" s="10"/>
      <c r="F6707" s="10"/>
      <c r="G6707" s="10"/>
      <c r="H6707" s="10"/>
      <c r="I6707" s="10"/>
      <c r="J6707" s="10"/>
      <c r="K6707" s="11"/>
      <c r="L6707" s="11"/>
      <c r="M6707" s="12"/>
      <c r="N6707" s="12"/>
      <c r="O6707" s="12"/>
      <c r="P6707" s="12"/>
      <c r="Q6707" s="12"/>
      <c r="R6707" s="12"/>
      <c r="S6707" s="12"/>
      <c r="T6707" s="12"/>
      <c r="U6707" s="12"/>
      <c r="V6707" s="12"/>
      <c r="W6707" s="12"/>
      <c r="X6707" s="12"/>
      <c r="Y6707" s="12"/>
      <c r="Z6707" s="12"/>
      <c r="AA6707" s="12"/>
      <c r="AB6707" s="12"/>
      <c r="AC6707" s="12"/>
      <c r="AD6707" s="12"/>
      <c r="AE6707" s="12"/>
      <c r="AF6707" s="12"/>
      <c r="AG6707" s="12"/>
      <c r="AH6707" s="12"/>
      <c r="AI6707" s="12"/>
      <c r="AJ6707" s="12"/>
      <c r="AK6707" s="12"/>
      <c r="AL6707" s="12"/>
      <c r="AM6707" s="12"/>
      <c r="AN6707" s="12"/>
      <c r="AO6707" s="12"/>
      <c r="AP6707" s="12"/>
      <c r="AQ6707" s="12"/>
      <c r="AR6707" s="12"/>
      <c r="AS6707" s="12"/>
      <c r="AT6707" s="12"/>
      <c r="AU6707" s="12"/>
      <c r="AV6707" s="12"/>
      <c r="AW6707" s="12"/>
      <c r="AX6707" s="12"/>
      <c r="AY6707" s="12"/>
      <c r="AZ6707" s="12"/>
      <c r="BA6707" s="12"/>
      <c r="BB6707" s="12"/>
      <c r="BC6707" s="12"/>
      <c r="BD6707" s="12"/>
      <c r="BE6707" s="12"/>
      <c r="BF6707" s="12"/>
      <c r="BG6707" s="12"/>
      <c r="BH6707" s="12"/>
      <c r="BI6707" s="12"/>
      <c r="BJ6707" s="13"/>
      <c r="BK6707" s="13"/>
      <c r="BL6707" s="13"/>
      <c r="BM6707" s="13"/>
      <c r="BN6707" s="13"/>
    </row>
    <row r="6708" spans="4:66" x14ac:dyDescent="0.25">
      <c r="D6708" s="7"/>
      <c r="E6708" s="10"/>
      <c r="F6708" s="10"/>
      <c r="G6708" s="10"/>
      <c r="H6708" s="10"/>
      <c r="I6708" s="10"/>
      <c r="J6708" s="10"/>
      <c r="K6708" s="11"/>
      <c r="L6708" s="11"/>
      <c r="M6708" s="12"/>
      <c r="N6708" s="12"/>
      <c r="O6708" s="12"/>
      <c r="P6708" s="12"/>
      <c r="Q6708" s="12"/>
      <c r="R6708" s="12"/>
      <c r="S6708" s="12"/>
      <c r="T6708" s="12"/>
      <c r="U6708" s="12"/>
      <c r="V6708" s="12"/>
      <c r="W6708" s="12"/>
      <c r="X6708" s="12"/>
      <c r="Y6708" s="12"/>
      <c r="Z6708" s="12"/>
      <c r="AA6708" s="12"/>
      <c r="AB6708" s="12"/>
      <c r="AC6708" s="12"/>
      <c r="AD6708" s="12"/>
      <c r="AE6708" s="12"/>
      <c r="AF6708" s="12"/>
      <c r="AG6708" s="12"/>
      <c r="AH6708" s="12"/>
      <c r="AI6708" s="12"/>
      <c r="AJ6708" s="12"/>
      <c r="AK6708" s="12"/>
      <c r="AL6708" s="12"/>
      <c r="AM6708" s="12"/>
      <c r="AN6708" s="12"/>
      <c r="AO6708" s="12"/>
      <c r="AP6708" s="12"/>
      <c r="AQ6708" s="12"/>
      <c r="AR6708" s="12"/>
      <c r="AS6708" s="12"/>
      <c r="AT6708" s="12"/>
      <c r="AU6708" s="12"/>
      <c r="AV6708" s="12"/>
      <c r="AW6708" s="12"/>
      <c r="AX6708" s="12"/>
      <c r="AY6708" s="12"/>
      <c r="AZ6708" s="12"/>
      <c r="BA6708" s="12"/>
      <c r="BB6708" s="12"/>
      <c r="BC6708" s="12"/>
      <c r="BD6708" s="12"/>
      <c r="BE6708" s="12"/>
      <c r="BF6708" s="12"/>
      <c r="BG6708" s="12"/>
      <c r="BH6708" s="12"/>
      <c r="BI6708" s="12"/>
      <c r="BJ6708" s="13"/>
      <c r="BK6708" s="13"/>
      <c r="BL6708" s="13"/>
      <c r="BM6708" s="13"/>
      <c r="BN6708" s="13"/>
    </row>
    <row r="6709" spans="4:66" x14ac:dyDescent="0.25">
      <c r="D6709" s="7"/>
      <c r="E6709" s="10"/>
      <c r="F6709" s="10"/>
      <c r="G6709" s="10"/>
      <c r="H6709" s="10"/>
      <c r="I6709" s="10"/>
      <c r="J6709" s="10"/>
      <c r="K6709" s="11"/>
      <c r="L6709" s="11"/>
      <c r="M6709" s="12"/>
      <c r="N6709" s="12"/>
      <c r="O6709" s="12"/>
      <c r="P6709" s="12"/>
      <c r="Q6709" s="12"/>
      <c r="R6709" s="12"/>
      <c r="S6709" s="12"/>
      <c r="T6709" s="12"/>
      <c r="U6709" s="12"/>
      <c r="V6709" s="12"/>
      <c r="W6709" s="12"/>
      <c r="X6709" s="12"/>
      <c r="Y6709" s="12"/>
      <c r="Z6709" s="12"/>
      <c r="AA6709" s="12"/>
      <c r="AB6709" s="12"/>
      <c r="AC6709" s="12"/>
      <c r="AD6709" s="12"/>
      <c r="AE6709" s="12"/>
      <c r="AF6709" s="12"/>
      <c r="AG6709" s="12"/>
      <c r="AH6709" s="12"/>
      <c r="AI6709" s="12"/>
      <c r="AJ6709" s="12"/>
      <c r="AK6709" s="12"/>
      <c r="AL6709" s="12"/>
      <c r="AM6709" s="12"/>
      <c r="AN6709" s="12"/>
      <c r="AO6709" s="12"/>
      <c r="AP6709" s="12"/>
      <c r="AQ6709" s="12"/>
      <c r="AR6709" s="12"/>
      <c r="AS6709" s="12"/>
      <c r="AT6709" s="12"/>
      <c r="AU6709" s="12"/>
      <c r="AV6709" s="12"/>
      <c r="AW6709" s="12"/>
      <c r="AX6709" s="12"/>
      <c r="AY6709" s="12"/>
      <c r="AZ6709" s="12"/>
      <c r="BA6709" s="12"/>
      <c r="BB6709" s="12"/>
      <c r="BC6709" s="12"/>
      <c r="BD6709" s="12"/>
      <c r="BE6709" s="12"/>
      <c r="BF6709" s="12"/>
      <c r="BG6709" s="12"/>
      <c r="BH6709" s="12"/>
      <c r="BI6709" s="12"/>
      <c r="BJ6709" s="13"/>
      <c r="BK6709" s="13"/>
      <c r="BL6709" s="13"/>
      <c r="BM6709" s="13"/>
      <c r="BN6709" s="13"/>
    </row>
    <row r="6710" spans="4:66" x14ac:dyDescent="0.25">
      <c r="D6710" s="7"/>
      <c r="E6710" s="10"/>
      <c r="F6710" s="10"/>
      <c r="G6710" s="10"/>
      <c r="H6710" s="10"/>
      <c r="I6710" s="10"/>
      <c r="J6710" s="10"/>
      <c r="K6710" s="11"/>
      <c r="L6710" s="11"/>
      <c r="M6710" s="12"/>
      <c r="N6710" s="12"/>
      <c r="O6710" s="12"/>
      <c r="P6710" s="12"/>
      <c r="Q6710" s="12"/>
      <c r="R6710" s="12"/>
      <c r="S6710" s="12"/>
      <c r="T6710" s="12"/>
      <c r="U6710" s="12"/>
      <c r="V6710" s="12"/>
      <c r="W6710" s="12"/>
      <c r="X6710" s="12"/>
      <c r="Y6710" s="12"/>
      <c r="Z6710" s="12"/>
      <c r="AA6710" s="12"/>
      <c r="AB6710" s="12"/>
      <c r="AC6710" s="12"/>
      <c r="AD6710" s="12"/>
      <c r="AE6710" s="12"/>
      <c r="AF6710" s="12"/>
      <c r="AG6710" s="12"/>
      <c r="AH6710" s="12"/>
      <c r="AI6710" s="12"/>
      <c r="AJ6710" s="12"/>
      <c r="AK6710" s="12"/>
      <c r="AL6710" s="12"/>
      <c r="AM6710" s="12"/>
      <c r="AN6710" s="12"/>
      <c r="AO6710" s="12"/>
      <c r="AP6710" s="12"/>
      <c r="AQ6710" s="12"/>
      <c r="AR6710" s="12"/>
      <c r="AS6710" s="12"/>
      <c r="AT6710" s="12"/>
      <c r="AU6710" s="12"/>
      <c r="AV6710" s="12"/>
      <c r="AW6710" s="12"/>
      <c r="AX6710" s="12"/>
      <c r="AY6710" s="12"/>
      <c r="AZ6710" s="12"/>
      <c r="BA6710" s="12"/>
      <c r="BB6710" s="12"/>
      <c r="BC6710" s="12"/>
      <c r="BD6710" s="12"/>
      <c r="BE6710" s="12"/>
      <c r="BF6710" s="12"/>
      <c r="BG6710" s="12"/>
      <c r="BH6710" s="12"/>
      <c r="BI6710" s="12"/>
      <c r="BJ6710" s="13"/>
      <c r="BK6710" s="13"/>
      <c r="BL6710" s="13"/>
      <c r="BM6710" s="13"/>
      <c r="BN6710" s="13"/>
    </row>
    <row r="6711" spans="4:66" x14ac:dyDescent="0.25">
      <c r="D6711" s="7"/>
      <c r="E6711" s="10"/>
      <c r="F6711" s="10"/>
      <c r="G6711" s="10"/>
      <c r="H6711" s="10"/>
      <c r="I6711" s="10"/>
      <c r="J6711" s="10"/>
      <c r="K6711" s="11"/>
      <c r="L6711" s="11"/>
      <c r="M6711" s="12"/>
      <c r="N6711" s="12"/>
      <c r="O6711" s="12"/>
      <c r="P6711" s="12"/>
      <c r="Q6711" s="12"/>
      <c r="R6711" s="12"/>
      <c r="S6711" s="12"/>
      <c r="T6711" s="12"/>
      <c r="U6711" s="12"/>
      <c r="V6711" s="12"/>
      <c r="W6711" s="12"/>
      <c r="X6711" s="12"/>
      <c r="Y6711" s="12"/>
      <c r="Z6711" s="12"/>
      <c r="AA6711" s="12"/>
      <c r="AB6711" s="12"/>
      <c r="AC6711" s="12"/>
      <c r="AD6711" s="12"/>
      <c r="AE6711" s="12"/>
      <c r="AF6711" s="12"/>
      <c r="AG6711" s="12"/>
      <c r="AH6711" s="12"/>
      <c r="AI6711" s="12"/>
      <c r="AJ6711" s="12"/>
      <c r="AK6711" s="12"/>
      <c r="AL6711" s="12"/>
      <c r="AM6711" s="12"/>
      <c r="AN6711" s="12"/>
      <c r="AO6711" s="12"/>
      <c r="AP6711" s="12"/>
      <c r="AQ6711" s="12"/>
      <c r="AR6711" s="12"/>
      <c r="AS6711" s="12"/>
      <c r="AT6711" s="12"/>
      <c r="AU6711" s="12"/>
      <c r="AV6711" s="12"/>
      <c r="AW6711" s="12"/>
      <c r="AX6711" s="12"/>
      <c r="AY6711" s="12"/>
      <c r="AZ6711" s="12"/>
      <c r="BA6711" s="12"/>
      <c r="BB6711" s="12"/>
      <c r="BC6711" s="12"/>
      <c r="BD6711" s="12"/>
      <c r="BE6711" s="12"/>
      <c r="BF6711" s="12"/>
      <c r="BG6711" s="12"/>
      <c r="BH6711" s="12"/>
      <c r="BI6711" s="12"/>
      <c r="BJ6711" s="13"/>
      <c r="BK6711" s="13"/>
      <c r="BL6711" s="13"/>
      <c r="BM6711" s="13"/>
      <c r="BN6711" s="13"/>
    </row>
    <row r="6712" spans="4:66" x14ac:dyDescent="0.25">
      <c r="D6712" s="7"/>
      <c r="E6712" s="10"/>
      <c r="F6712" s="10"/>
      <c r="G6712" s="10"/>
      <c r="H6712" s="10"/>
      <c r="I6712" s="10"/>
      <c r="J6712" s="10"/>
      <c r="K6712" s="11"/>
      <c r="L6712" s="11"/>
      <c r="M6712" s="12"/>
      <c r="N6712" s="12"/>
      <c r="O6712" s="12"/>
      <c r="P6712" s="12"/>
      <c r="Q6712" s="12"/>
      <c r="R6712" s="12"/>
      <c r="S6712" s="12"/>
      <c r="T6712" s="12"/>
      <c r="U6712" s="12"/>
      <c r="V6712" s="12"/>
      <c r="W6712" s="12"/>
      <c r="X6712" s="12"/>
      <c r="Y6712" s="12"/>
      <c r="Z6712" s="12"/>
      <c r="AA6712" s="12"/>
      <c r="AB6712" s="12"/>
      <c r="AC6712" s="12"/>
      <c r="AD6712" s="12"/>
      <c r="AE6712" s="12"/>
      <c r="AF6712" s="12"/>
      <c r="AG6712" s="12"/>
      <c r="AH6712" s="12"/>
      <c r="AI6712" s="12"/>
      <c r="AJ6712" s="12"/>
      <c r="AK6712" s="12"/>
      <c r="AL6712" s="12"/>
      <c r="AM6712" s="12"/>
      <c r="AN6712" s="12"/>
      <c r="AO6712" s="12"/>
      <c r="AP6712" s="12"/>
      <c r="AQ6712" s="12"/>
      <c r="AR6712" s="12"/>
      <c r="AS6712" s="12"/>
      <c r="AT6712" s="12"/>
      <c r="AU6712" s="12"/>
      <c r="AV6712" s="12"/>
      <c r="AW6712" s="12"/>
      <c r="AX6712" s="12"/>
      <c r="AY6712" s="12"/>
      <c r="AZ6712" s="12"/>
      <c r="BA6712" s="12"/>
      <c r="BB6712" s="12"/>
      <c r="BC6712" s="12"/>
      <c r="BD6712" s="12"/>
      <c r="BE6712" s="12"/>
      <c r="BF6712" s="12"/>
      <c r="BG6712" s="12"/>
      <c r="BH6712" s="12"/>
      <c r="BI6712" s="12"/>
      <c r="BJ6712" s="13"/>
      <c r="BK6712" s="13"/>
      <c r="BL6712" s="13"/>
      <c r="BM6712" s="13"/>
      <c r="BN6712" s="13"/>
    </row>
    <row r="6713" spans="4:66" x14ac:dyDescent="0.25">
      <c r="D6713" s="7"/>
      <c r="E6713" s="10"/>
      <c r="F6713" s="10"/>
      <c r="G6713" s="10"/>
      <c r="H6713" s="10"/>
      <c r="I6713" s="10"/>
      <c r="J6713" s="10"/>
      <c r="K6713" s="11"/>
      <c r="L6713" s="11"/>
      <c r="M6713" s="12"/>
      <c r="N6713" s="12"/>
      <c r="O6713" s="12"/>
      <c r="P6713" s="12"/>
      <c r="Q6713" s="12"/>
      <c r="R6713" s="12"/>
      <c r="S6713" s="12"/>
      <c r="T6713" s="12"/>
      <c r="U6713" s="12"/>
      <c r="V6713" s="12"/>
      <c r="W6713" s="12"/>
      <c r="X6713" s="12"/>
      <c r="Y6713" s="12"/>
      <c r="Z6713" s="12"/>
      <c r="AA6713" s="12"/>
      <c r="AB6713" s="12"/>
      <c r="AC6713" s="12"/>
      <c r="AD6713" s="12"/>
      <c r="AE6713" s="12"/>
      <c r="AF6713" s="12"/>
      <c r="AG6713" s="12"/>
      <c r="AH6713" s="12"/>
      <c r="AI6713" s="12"/>
      <c r="AJ6713" s="12"/>
      <c r="AK6713" s="12"/>
      <c r="AL6713" s="12"/>
      <c r="AM6713" s="12"/>
      <c r="AN6713" s="12"/>
      <c r="AO6713" s="12"/>
      <c r="AP6713" s="12"/>
      <c r="AQ6713" s="12"/>
      <c r="AR6713" s="12"/>
      <c r="AS6713" s="12"/>
      <c r="AT6713" s="12"/>
      <c r="AU6713" s="12"/>
      <c r="AV6713" s="12"/>
      <c r="AW6713" s="12"/>
      <c r="AX6713" s="12"/>
      <c r="AY6713" s="12"/>
      <c r="AZ6713" s="12"/>
      <c r="BA6713" s="12"/>
      <c r="BB6713" s="12"/>
      <c r="BC6713" s="12"/>
      <c r="BD6713" s="12"/>
      <c r="BE6713" s="12"/>
      <c r="BF6713" s="12"/>
      <c r="BG6713" s="12"/>
      <c r="BH6713" s="12"/>
      <c r="BI6713" s="12"/>
      <c r="BJ6713" s="13"/>
      <c r="BK6713" s="13"/>
      <c r="BL6713" s="13"/>
      <c r="BM6713" s="13"/>
      <c r="BN6713" s="13"/>
    </row>
    <row r="6714" spans="4:66" x14ac:dyDescent="0.25">
      <c r="D6714" s="7"/>
      <c r="E6714" s="10"/>
      <c r="F6714" s="10"/>
      <c r="G6714" s="10"/>
      <c r="H6714" s="10"/>
      <c r="I6714" s="10"/>
      <c r="J6714" s="10"/>
      <c r="K6714" s="11"/>
      <c r="L6714" s="11"/>
      <c r="M6714" s="12"/>
      <c r="N6714" s="12"/>
      <c r="O6714" s="12"/>
      <c r="P6714" s="12"/>
      <c r="Q6714" s="12"/>
      <c r="R6714" s="12"/>
      <c r="S6714" s="12"/>
      <c r="T6714" s="12"/>
      <c r="U6714" s="12"/>
      <c r="V6714" s="12"/>
      <c r="W6714" s="12"/>
      <c r="X6714" s="12"/>
      <c r="Y6714" s="12"/>
      <c r="Z6714" s="12"/>
      <c r="AA6714" s="12"/>
      <c r="AB6714" s="12"/>
      <c r="AC6714" s="12"/>
      <c r="AD6714" s="12"/>
      <c r="AE6714" s="12"/>
      <c r="AF6714" s="12"/>
      <c r="AG6714" s="12"/>
      <c r="AH6714" s="12"/>
      <c r="AI6714" s="12"/>
      <c r="AJ6714" s="12"/>
      <c r="AK6714" s="12"/>
      <c r="AL6714" s="12"/>
      <c r="AM6714" s="12"/>
      <c r="AN6714" s="12"/>
      <c r="AO6714" s="12"/>
      <c r="AP6714" s="12"/>
      <c r="AQ6714" s="12"/>
      <c r="AR6714" s="12"/>
      <c r="AS6714" s="12"/>
      <c r="AT6714" s="12"/>
      <c r="AU6714" s="12"/>
      <c r="AV6714" s="12"/>
      <c r="AW6714" s="12"/>
      <c r="AX6714" s="12"/>
      <c r="AY6714" s="12"/>
      <c r="AZ6714" s="12"/>
      <c r="BA6714" s="12"/>
      <c r="BB6714" s="12"/>
      <c r="BC6714" s="12"/>
      <c r="BD6714" s="12"/>
      <c r="BE6714" s="12"/>
      <c r="BF6714" s="12"/>
      <c r="BG6714" s="12"/>
      <c r="BH6714" s="12"/>
      <c r="BI6714" s="12"/>
      <c r="BJ6714" s="13"/>
      <c r="BK6714" s="13"/>
      <c r="BL6714" s="13"/>
      <c r="BM6714" s="13"/>
      <c r="BN6714" s="13"/>
    </row>
    <row r="6715" spans="4:66" x14ac:dyDescent="0.25">
      <c r="D6715" s="7"/>
      <c r="E6715" s="10"/>
      <c r="F6715" s="10"/>
      <c r="G6715" s="10"/>
      <c r="H6715" s="10"/>
      <c r="I6715" s="10"/>
      <c r="J6715" s="10"/>
      <c r="K6715" s="11"/>
      <c r="L6715" s="11"/>
      <c r="M6715" s="12"/>
      <c r="N6715" s="12"/>
      <c r="O6715" s="12"/>
      <c r="P6715" s="12"/>
      <c r="Q6715" s="12"/>
      <c r="R6715" s="12"/>
      <c r="S6715" s="12"/>
      <c r="T6715" s="12"/>
      <c r="U6715" s="12"/>
      <c r="V6715" s="12"/>
      <c r="W6715" s="12"/>
      <c r="X6715" s="12"/>
      <c r="Y6715" s="12"/>
      <c r="Z6715" s="12"/>
      <c r="AA6715" s="12"/>
      <c r="AB6715" s="12"/>
      <c r="AC6715" s="12"/>
      <c r="AD6715" s="12"/>
      <c r="AE6715" s="12"/>
      <c r="AF6715" s="12"/>
      <c r="AG6715" s="12"/>
      <c r="AH6715" s="12"/>
      <c r="AI6715" s="12"/>
      <c r="AJ6715" s="12"/>
      <c r="AK6715" s="12"/>
      <c r="AL6715" s="12"/>
      <c r="AM6715" s="12"/>
      <c r="AN6715" s="12"/>
      <c r="AO6715" s="12"/>
      <c r="AP6715" s="12"/>
      <c r="AQ6715" s="12"/>
      <c r="AR6715" s="12"/>
      <c r="AS6715" s="12"/>
      <c r="AT6715" s="12"/>
      <c r="AU6715" s="12"/>
      <c r="AV6715" s="12"/>
      <c r="AW6715" s="12"/>
      <c r="AX6715" s="12"/>
      <c r="AY6715" s="12"/>
      <c r="AZ6715" s="12"/>
      <c r="BA6715" s="12"/>
      <c r="BB6715" s="12"/>
      <c r="BC6715" s="12"/>
      <c r="BD6715" s="12"/>
      <c r="BE6715" s="12"/>
      <c r="BF6715" s="12"/>
      <c r="BG6715" s="12"/>
      <c r="BH6715" s="12"/>
      <c r="BI6715" s="12"/>
      <c r="BJ6715" s="13"/>
      <c r="BK6715" s="13"/>
      <c r="BL6715" s="13"/>
      <c r="BM6715" s="13"/>
      <c r="BN6715" s="13"/>
    </row>
    <row r="6716" spans="4:66" x14ac:dyDescent="0.25">
      <c r="D6716" s="7"/>
      <c r="E6716" s="10"/>
      <c r="F6716" s="10"/>
      <c r="G6716" s="10"/>
      <c r="H6716" s="10"/>
      <c r="I6716" s="10"/>
      <c r="J6716" s="10"/>
      <c r="K6716" s="11"/>
      <c r="L6716" s="11"/>
      <c r="M6716" s="12"/>
      <c r="N6716" s="12"/>
      <c r="O6716" s="12"/>
      <c r="P6716" s="12"/>
      <c r="Q6716" s="12"/>
      <c r="R6716" s="12"/>
      <c r="S6716" s="12"/>
      <c r="T6716" s="12"/>
      <c r="U6716" s="12"/>
      <c r="V6716" s="12"/>
      <c r="W6716" s="12"/>
      <c r="X6716" s="12"/>
      <c r="Y6716" s="12"/>
      <c r="Z6716" s="12"/>
      <c r="AA6716" s="12"/>
      <c r="AB6716" s="12"/>
      <c r="AC6716" s="12"/>
      <c r="AD6716" s="12"/>
      <c r="AE6716" s="12"/>
      <c r="AF6716" s="12"/>
      <c r="AG6716" s="12"/>
      <c r="AH6716" s="12"/>
      <c r="AI6716" s="12"/>
      <c r="AJ6716" s="12"/>
      <c r="AK6716" s="12"/>
      <c r="AL6716" s="12"/>
      <c r="AM6716" s="12"/>
      <c r="AN6716" s="12"/>
      <c r="AO6716" s="12"/>
      <c r="AP6716" s="12"/>
      <c r="AQ6716" s="12"/>
      <c r="AR6716" s="12"/>
      <c r="AS6716" s="12"/>
      <c r="AT6716" s="12"/>
      <c r="AU6716" s="12"/>
      <c r="AV6716" s="12"/>
      <c r="AW6716" s="12"/>
      <c r="AX6716" s="12"/>
      <c r="AY6716" s="12"/>
      <c r="AZ6716" s="12"/>
      <c r="BA6716" s="12"/>
      <c r="BB6716" s="12"/>
      <c r="BC6716" s="12"/>
      <c r="BD6716" s="12"/>
      <c r="BE6716" s="12"/>
      <c r="BF6716" s="12"/>
      <c r="BG6716" s="12"/>
      <c r="BH6716" s="12"/>
      <c r="BI6716" s="12"/>
      <c r="BJ6716" s="13"/>
      <c r="BK6716" s="13"/>
      <c r="BL6716" s="13"/>
      <c r="BM6716" s="13"/>
      <c r="BN6716" s="13"/>
    </row>
    <row r="6717" spans="4:66" x14ac:dyDescent="0.25">
      <c r="D6717" s="7"/>
      <c r="E6717" s="10"/>
      <c r="F6717" s="10"/>
      <c r="G6717" s="10"/>
      <c r="H6717" s="10"/>
      <c r="I6717" s="10"/>
      <c r="J6717" s="10"/>
      <c r="K6717" s="11"/>
      <c r="L6717" s="11"/>
      <c r="M6717" s="12"/>
      <c r="N6717" s="12"/>
      <c r="O6717" s="12"/>
      <c r="P6717" s="12"/>
      <c r="Q6717" s="12"/>
      <c r="R6717" s="12"/>
      <c r="S6717" s="12"/>
      <c r="T6717" s="12"/>
      <c r="U6717" s="12"/>
      <c r="V6717" s="12"/>
      <c r="W6717" s="12"/>
      <c r="X6717" s="12"/>
      <c r="Y6717" s="12"/>
      <c r="Z6717" s="12"/>
      <c r="AA6717" s="12"/>
      <c r="AB6717" s="12"/>
      <c r="AC6717" s="12"/>
      <c r="AD6717" s="12"/>
      <c r="AE6717" s="12"/>
      <c r="AF6717" s="12"/>
      <c r="AG6717" s="12"/>
      <c r="AH6717" s="12"/>
      <c r="AI6717" s="12"/>
      <c r="AJ6717" s="12"/>
      <c r="AK6717" s="12"/>
      <c r="AL6717" s="12"/>
      <c r="AM6717" s="12"/>
      <c r="AN6717" s="12"/>
      <c r="AO6717" s="12"/>
      <c r="AP6717" s="12"/>
      <c r="AQ6717" s="12"/>
      <c r="AR6717" s="12"/>
      <c r="AS6717" s="12"/>
      <c r="AT6717" s="12"/>
      <c r="AU6717" s="12"/>
      <c r="AV6717" s="12"/>
      <c r="AW6717" s="12"/>
      <c r="AX6717" s="12"/>
      <c r="AY6717" s="12"/>
      <c r="AZ6717" s="12"/>
      <c r="BA6717" s="12"/>
      <c r="BB6717" s="12"/>
      <c r="BC6717" s="12"/>
      <c r="BD6717" s="12"/>
      <c r="BE6717" s="12"/>
      <c r="BF6717" s="12"/>
      <c r="BG6717" s="12"/>
      <c r="BH6717" s="12"/>
      <c r="BI6717" s="12"/>
      <c r="BJ6717" s="13"/>
      <c r="BK6717" s="13"/>
      <c r="BL6717" s="13"/>
      <c r="BM6717" s="13"/>
      <c r="BN6717" s="13"/>
    </row>
    <row r="6718" spans="4:66" x14ac:dyDescent="0.25">
      <c r="D6718" s="7"/>
      <c r="E6718" s="10"/>
      <c r="F6718" s="10"/>
      <c r="G6718" s="10"/>
      <c r="H6718" s="10"/>
      <c r="I6718" s="10"/>
      <c r="J6718" s="10"/>
      <c r="K6718" s="11"/>
      <c r="L6718" s="11"/>
      <c r="M6718" s="12"/>
      <c r="N6718" s="12"/>
      <c r="O6718" s="12"/>
      <c r="P6718" s="12"/>
      <c r="Q6718" s="12"/>
      <c r="R6718" s="12"/>
      <c r="S6718" s="12"/>
      <c r="T6718" s="12"/>
      <c r="U6718" s="12"/>
      <c r="V6718" s="12"/>
      <c r="W6718" s="12"/>
      <c r="X6718" s="12"/>
      <c r="Y6718" s="12"/>
      <c r="Z6718" s="12"/>
      <c r="AA6718" s="12"/>
      <c r="AB6718" s="12"/>
      <c r="AC6718" s="12"/>
      <c r="AD6718" s="12"/>
      <c r="AE6718" s="12"/>
      <c r="AF6718" s="12"/>
      <c r="AG6718" s="12"/>
      <c r="AH6718" s="12"/>
      <c r="AI6718" s="12"/>
      <c r="AJ6718" s="12"/>
      <c r="AK6718" s="12"/>
      <c r="AL6718" s="12"/>
      <c r="AM6718" s="12"/>
      <c r="AN6718" s="12"/>
      <c r="AO6718" s="12"/>
      <c r="AP6718" s="12"/>
      <c r="AQ6718" s="12"/>
      <c r="AR6718" s="12"/>
      <c r="AS6718" s="12"/>
      <c r="AT6718" s="12"/>
      <c r="AU6718" s="12"/>
      <c r="AV6718" s="12"/>
      <c r="AW6718" s="12"/>
      <c r="AX6718" s="12"/>
      <c r="AY6718" s="12"/>
      <c r="AZ6718" s="12"/>
      <c r="BA6718" s="12"/>
      <c r="BB6718" s="12"/>
      <c r="BC6718" s="12"/>
      <c r="BD6718" s="12"/>
      <c r="BE6718" s="12"/>
      <c r="BF6718" s="12"/>
      <c r="BG6718" s="12"/>
      <c r="BH6718" s="12"/>
      <c r="BI6718" s="12"/>
      <c r="BJ6718" s="13"/>
      <c r="BK6718" s="13"/>
      <c r="BL6718" s="13"/>
      <c r="BM6718" s="13"/>
      <c r="BN6718" s="13"/>
    </row>
    <row r="6719" spans="4:66" x14ac:dyDescent="0.25">
      <c r="D6719" s="7"/>
      <c r="E6719" s="10"/>
      <c r="F6719" s="10"/>
      <c r="G6719" s="10"/>
      <c r="H6719" s="10"/>
      <c r="I6719" s="10"/>
      <c r="J6719" s="10"/>
      <c r="K6719" s="11"/>
      <c r="L6719" s="11"/>
      <c r="M6719" s="12"/>
      <c r="N6719" s="12"/>
      <c r="O6719" s="12"/>
      <c r="P6719" s="12"/>
      <c r="Q6719" s="12"/>
      <c r="R6719" s="12"/>
      <c r="S6719" s="12"/>
      <c r="T6719" s="12"/>
      <c r="U6719" s="12"/>
      <c r="V6719" s="12"/>
      <c r="W6719" s="12"/>
      <c r="X6719" s="12"/>
      <c r="Y6719" s="12"/>
      <c r="Z6719" s="12"/>
      <c r="AA6719" s="12"/>
      <c r="AB6719" s="12"/>
      <c r="AC6719" s="12"/>
      <c r="AD6719" s="12"/>
      <c r="AE6719" s="12"/>
      <c r="AF6719" s="12"/>
      <c r="AG6719" s="12"/>
      <c r="AH6719" s="12"/>
      <c r="AI6719" s="12"/>
      <c r="AJ6719" s="12"/>
      <c r="AK6719" s="12"/>
      <c r="AL6719" s="12"/>
      <c r="AM6719" s="12"/>
      <c r="AN6719" s="12"/>
      <c r="AO6719" s="12"/>
      <c r="AP6719" s="12"/>
      <c r="AQ6719" s="12"/>
      <c r="AR6719" s="12"/>
      <c r="AS6719" s="12"/>
      <c r="AT6719" s="12"/>
      <c r="AU6719" s="12"/>
      <c r="AV6719" s="12"/>
      <c r="AW6719" s="12"/>
      <c r="AX6719" s="12"/>
      <c r="AY6719" s="12"/>
      <c r="AZ6719" s="12"/>
      <c r="BA6719" s="12"/>
      <c r="BB6719" s="12"/>
      <c r="BC6719" s="12"/>
      <c r="BD6719" s="12"/>
      <c r="BE6719" s="12"/>
      <c r="BF6719" s="12"/>
      <c r="BG6719" s="12"/>
      <c r="BH6719" s="12"/>
      <c r="BI6719" s="12"/>
      <c r="BJ6719" s="13"/>
      <c r="BK6719" s="13"/>
      <c r="BL6719" s="13"/>
      <c r="BM6719" s="13"/>
      <c r="BN6719" s="13"/>
    </row>
    <row r="6720" spans="4:66" x14ac:dyDescent="0.25">
      <c r="D6720" s="7"/>
      <c r="E6720" s="10"/>
      <c r="F6720" s="10"/>
      <c r="G6720" s="10"/>
      <c r="H6720" s="10"/>
      <c r="I6720" s="10"/>
      <c r="J6720" s="10"/>
      <c r="K6720" s="11"/>
      <c r="L6720" s="11"/>
      <c r="M6720" s="12"/>
      <c r="N6720" s="12"/>
      <c r="O6720" s="12"/>
      <c r="P6720" s="12"/>
      <c r="Q6720" s="12"/>
      <c r="R6720" s="12"/>
      <c r="S6720" s="12"/>
      <c r="T6720" s="12"/>
      <c r="U6720" s="12"/>
      <c r="V6720" s="12"/>
      <c r="W6720" s="12"/>
      <c r="X6720" s="12"/>
      <c r="Y6720" s="12"/>
      <c r="Z6720" s="12"/>
      <c r="AA6720" s="12"/>
      <c r="AB6720" s="12"/>
      <c r="AC6720" s="12"/>
      <c r="AD6720" s="12"/>
      <c r="AE6720" s="12"/>
      <c r="AF6720" s="12"/>
      <c r="AG6720" s="12"/>
      <c r="AH6720" s="12"/>
      <c r="AI6720" s="12"/>
      <c r="AJ6720" s="12"/>
      <c r="AK6720" s="12"/>
      <c r="AL6720" s="12"/>
      <c r="AM6720" s="12"/>
      <c r="AN6720" s="12"/>
      <c r="AO6720" s="12"/>
      <c r="AP6720" s="12"/>
      <c r="AQ6720" s="12"/>
      <c r="AR6720" s="12"/>
      <c r="AS6720" s="12"/>
      <c r="AT6720" s="12"/>
      <c r="AU6720" s="12"/>
      <c r="AV6720" s="12"/>
      <c r="AW6720" s="12"/>
      <c r="AX6720" s="12"/>
      <c r="AY6720" s="12"/>
      <c r="AZ6720" s="12"/>
      <c r="BA6720" s="12"/>
      <c r="BB6720" s="12"/>
      <c r="BC6720" s="12"/>
      <c r="BD6720" s="12"/>
      <c r="BE6720" s="12"/>
      <c r="BF6720" s="12"/>
      <c r="BG6720" s="12"/>
      <c r="BH6720" s="12"/>
      <c r="BI6720" s="12"/>
      <c r="BJ6720" s="13"/>
      <c r="BK6720" s="13"/>
      <c r="BL6720" s="13"/>
      <c r="BM6720" s="13"/>
      <c r="BN6720" s="13"/>
    </row>
    <row r="6721" spans="4:66" x14ac:dyDescent="0.25">
      <c r="D6721" s="7"/>
      <c r="E6721" s="10"/>
      <c r="F6721" s="10"/>
      <c r="G6721" s="10"/>
      <c r="H6721" s="10"/>
      <c r="I6721" s="10"/>
      <c r="J6721" s="10"/>
      <c r="K6721" s="11"/>
      <c r="L6721" s="11"/>
      <c r="M6721" s="12"/>
      <c r="N6721" s="12"/>
      <c r="O6721" s="12"/>
      <c r="P6721" s="12"/>
      <c r="Q6721" s="12"/>
      <c r="R6721" s="12"/>
      <c r="S6721" s="12"/>
      <c r="T6721" s="12"/>
      <c r="U6721" s="12"/>
      <c r="V6721" s="12"/>
      <c r="W6721" s="12"/>
      <c r="X6721" s="12"/>
      <c r="Y6721" s="12"/>
      <c r="Z6721" s="12"/>
      <c r="AA6721" s="12"/>
      <c r="AB6721" s="12"/>
      <c r="AC6721" s="12"/>
      <c r="AD6721" s="12"/>
      <c r="AE6721" s="12"/>
      <c r="AF6721" s="12"/>
      <c r="AG6721" s="12"/>
      <c r="AH6721" s="12"/>
      <c r="AI6721" s="12"/>
      <c r="AJ6721" s="12"/>
      <c r="AK6721" s="12"/>
      <c r="AL6721" s="12"/>
      <c r="AM6721" s="12"/>
      <c r="AN6721" s="12"/>
      <c r="AO6721" s="12"/>
      <c r="AP6721" s="12"/>
      <c r="AQ6721" s="12"/>
      <c r="AR6721" s="12"/>
      <c r="AS6721" s="12"/>
      <c r="AT6721" s="12"/>
      <c r="AU6721" s="12"/>
      <c r="AV6721" s="12"/>
      <c r="AW6721" s="12"/>
      <c r="AX6721" s="12"/>
      <c r="AY6721" s="12"/>
      <c r="AZ6721" s="12"/>
      <c r="BA6721" s="12"/>
      <c r="BB6721" s="12"/>
      <c r="BC6721" s="12"/>
      <c r="BD6721" s="12"/>
      <c r="BE6721" s="12"/>
      <c r="BF6721" s="12"/>
      <c r="BG6721" s="12"/>
      <c r="BH6721" s="12"/>
      <c r="BI6721" s="12"/>
      <c r="BJ6721" s="13"/>
      <c r="BK6721" s="13"/>
      <c r="BL6721" s="13"/>
      <c r="BM6721" s="13"/>
      <c r="BN6721" s="13"/>
    </row>
    <row r="6722" spans="4:66" x14ac:dyDescent="0.25">
      <c r="D6722" s="7"/>
      <c r="E6722" s="10"/>
      <c r="F6722" s="10"/>
      <c r="G6722" s="10"/>
      <c r="H6722" s="10"/>
      <c r="I6722" s="10"/>
      <c r="J6722" s="10"/>
      <c r="K6722" s="11"/>
      <c r="L6722" s="11"/>
      <c r="M6722" s="12"/>
      <c r="N6722" s="12"/>
      <c r="O6722" s="12"/>
      <c r="P6722" s="12"/>
      <c r="Q6722" s="12"/>
      <c r="R6722" s="12"/>
      <c r="S6722" s="12"/>
      <c r="T6722" s="12"/>
      <c r="U6722" s="12"/>
      <c r="V6722" s="12"/>
      <c r="W6722" s="12"/>
      <c r="X6722" s="12"/>
      <c r="Y6722" s="12"/>
      <c r="Z6722" s="12"/>
      <c r="AA6722" s="12"/>
      <c r="AB6722" s="12"/>
      <c r="AC6722" s="12"/>
      <c r="AD6722" s="12"/>
      <c r="AE6722" s="12"/>
      <c r="AF6722" s="12"/>
      <c r="AG6722" s="12"/>
      <c r="AH6722" s="12"/>
      <c r="AI6722" s="12"/>
      <c r="AJ6722" s="12"/>
      <c r="AK6722" s="12"/>
      <c r="AL6722" s="12"/>
      <c r="AM6722" s="12"/>
      <c r="AN6722" s="12"/>
      <c r="AO6722" s="12"/>
      <c r="AP6722" s="12"/>
      <c r="AQ6722" s="12"/>
      <c r="AR6722" s="12"/>
      <c r="AS6722" s="12"/>
      <c r="AT6722" s="12"/>
      <c r="AU6722" s="12"/>
      <c r="AV6722" s="12"/>
      <c r="AW6722" s="12"/>
      <c r="AX6722" s="12"/>
      <c r="AY6722" s="12"/>
      <c r="AZ6722" s="12"/>
      <c r="BA6722" s="12"/>
      <c r="BB6722" s="12"/>
      <c r="BC6722" s="12"/>
      <c r="BD6722" s="12"/>
      <c r="BE6722" s="12"/>
      <c r="BF6722" s="12"/>
      <c r="BG6722" s="12"/>
      <c r="BH6722" s="12"/>
      <c r="BI6722" s="12"/>
      <c r="BJ6722" s="13"/>
      <c r="BK6722" s="13"/>
      <c r="BL6722" s="13"/>
      <c r="BM6722" s="13"/>
      <c r="BN6722" s="13"/>
    </row>
    <row r="6723" spans="4:66" x14ac:dyDescent="0.25">
      <c r="D6723" s="7"/>
      <c r="E6723" s="10"/>
      <c r="F6723" s="10"/>
      <c r="G6723" s="10"/>
      <c r="H6723" s="10"/>
      <c r="I6723" s="10"/>
      <c r="J6723" s="10"/>
      <c r="K6723" s="11"/>
      <c r="L6723" s="11"/>
      <c r="M6723" s="12"/>
      <c r="N6723" s="12"/>
      <c r="O6723" s="12"/>
      <c r="P6723" s="12"/>
      <c r="Q6723" s="12"/>
      <c r="R6723" s="12"/>
      <c r="S6723" s="12"/>
      <c r="T6723" s="12"/>
      <c r="U6723" s="12"/>
      <c r="V6723" s="12"/>
      <c r="W6723" s="12"/>
      <c r="X6723" s="12"/>
      <c r="Y6723" s="12"/>
      <c r="Z6723" s="12"/>
      <c r="AA6723" s="12"/>
      <c r="AB6723" s="12"/>
      <c r="AC6723" s="12"/>
      <c r="AD6723" s="12"/>
      <c r="AE6723" s="12"/>
      <c r="AF6723" s="12"/>
      <c r="AG6723" s="12"/>
      <c r="AH6723" s="12"/>
      <c r="AI6723" s="12"/>
      <c r="AJ6723" s="12"/>
      <c r="AK6723" s="12"/>
      <c r="AL6723" s="12"/>
      <c r="AM6723" s="12"/>
      <c r="AN6723" s="12"/>
      <c r="AO6723" s="12"/>
      <c r="AP6723" s="12"/>
      <c r="AQ6723" s="12"/>
      <c r="AR6723" s="12"/>
      <c r="AS6723" s="12"/>
      <c r="AT6723" s="12"/>
      <c r="AU6723" s="12"/>
      <c r="AV6723" s="12"/>
      <c r="AW6723" s="12"/>
      <c r="AX6723" s="12"/>
      <c r="AY6723" s="12"/>
      <c r="AZ6723" s="12"/>
      <c r="BA6723" s="12"/>
      <c r="BB6723" s="12"/>
      <c r="BC6723" s="12"/>
      <c r="BD6723" s="12"/>
      <c r="BE6723" s="12"/>
      <c r="BF6723" s="12"/>
      <c r="BG6723" s="12"/>
      <c r="BH6723" s="12"/>
      <c r="BI6723" s="12"/>
      <c r="BJ6723" s="13"/>
      <c r="BK6723" s="13"/>
      <c r="BL6723" s="13"/>
      <c r="BM6723" s="13"/>
      <c r="BN6723" s="13"/>
    </row>
    <row r="6724" spans="4:66" x14ac:dyDescent="0.25">
      <c r="D6724" s="7"/>
      <c r="E6724" s="10"/>
      <c r="F6724" s="10"/>
      <c r="G6724" s="10"/>
      <c r="H6724" s="10"/>
      <c r="I6724" s="10"/>
      <c r="J6724" s="10"/>
      <c r="K6724" s="11"/>
      <c r="L6724" s="11"/>
      <c r="M6724" s="12"/>
      <c r="N6724" s="12"/>
      <c r="O6724" s="12"/>
      <c r="P6724" s="12"/>
      <c r="Q6724" s="12"/>
      <c r="R6724" s="12"/>
      <c r="S6724" s="12"/>
      <c r="T6724" s="12"/>
      <c r="U6724" s="12"/>
      <c r="V6724" s="12"/>
      <c r="W6724" s="12"/>
      <c r="X6724" s="12"/>
      <c r="Y6724" s="12"/>
      <c r="Z6724" s="12"/>
      <c r="AA6724" s="12"/>
      <c r="AB6724" s="12"/>
      <c r="AC6724" s="12"/>
      <c r="AD6724" s="12"/>
      <c r="AE6724" s="12"/>
      <c r="AF6724" s="12"/>
      <c r="AG6724" s="12"/>
      <c r="AH6724" s="12"/>
      <c r="AI6724" s="12"/>
      <c r="AJ6724" s="12"/>
      <c r="AK6724" s="12"/>
      <c r="AL6724" s="12"/>
      <c r="AM6724" s="12"/>
      <c r="AN6724" s="12"/>
      <c r="AO6724" s="12"/>
      <c r="AP6724" s="12"/>
      <c r="AQ6724" s="12"/>
      <c r="AR6724" s="12"/>
      <c r="AS6724" s="12"/>
      <c r="AT6724" s="12"/>
      <c r="AU6724" s="12"/>
      <c r="AV6724" s="12"/>
      <c r="AW6724" s="12"/>
      <c r="AX6724" s="12"/>
      <c r="AY6724" s="12"/>
      <c r="AZ6724" s="12"/>
      <c r="BA6724" s="12"/>
      <c r="BB6724" s="12"/>
      <c r="BC6724" s="12"/>
      <c r="BD6724" s="12"/>
      <c r="BE6724" s="12"/>
      <c r="BF6724" s="12"/>
      <c r="BG6724" s="12"/>
      <c r="BH6724" s="12"/>
      <c r="BI6724" s="12"/>
      <c r="BJ6724" s="13"/>
      <c r="BK6724" s="13"/>
      <c r="BL6724" s="13"/>
      <c r="BM6724" s="13"/>
      <c r="BN6724" s="13"/>
    </row>
    <row r="6725" spans="4:66" x14ac:dyDescent="0.25">
      <c r="D6725" s="7"/>
      <c r="E6725" s="10"/>
      <c r="F6725" s="10"/>
      <c r="G6725" s="10"/>
      <c r="H6725" s="10"/>
      <c r="I6725" s="10"/>
      <c r="J6725" s="10"/>
      <c r="K6725" s="11"/>
      <c r="L6725" s="11"/>
      <c r="M6725" s="12"/>
      <c r="N6725" s="12"/>
      <c r="O6725" s="12"/>
      <c r="P6725" s="12"/>
      <c r="Q6725" s="12"/>
      <c r="R6725" s="12"/>
      <c r="S6725" s="12"/>
      <c r="T6725" s="12"/>
      <c r="U6725" s="12"/>
      <c r="V6725" s="12"/>
      <c r="W6725" s="12"/>
      <c r="X6725" s="12"/>
      <c r="Y6725" s="12"/>
      <c r="Z6725" s="12"/>
      <c r="AA6725" s="12"/>
      <c r="AB6725" s="12"/>
      <c r="AC6725" s="12"/>
      <c r="AD6725" s="12"/>
      <c r="AE6725" s="12"/>
      <c r="AF6725" s="12"/>
      <c r="AG6725" s="12"/>
      <c r="AH6725" s="12"/>
      <c r="AI6725" s="12"/>
      <c r="AJ6725" s="12"/>
      <c r="AK6725" s="12"/>
      <c r="AL6725" s="12"/>
      <c r="AM6725" s="12"/>
      <c r="AN6725" s="12"/>
      <c r="AO6725" s="12"/>
      <c r="AP6725" s="12"/>
      <c r="AQ6725" s="12"/>
      <c r="AR6725" s="12"/>
      <c r="AS6725" s="12"/>
      <c r="AT6725" s="12"/>
      <c r="AU6725" s="12"/>
      <c r="AV6725" s="12"/>
      <c r="AW6725" s="12"/>
      <c r="AX6725" s="12"/>
      <c r="AY6725" s="12"/>
      <c r="AZ6725" s="12"/>
      <c r="BA6725" s="12"/>
      <c r="BB6725" s="12"/>
      <c r="BC6725" s="12"/>
      <c r="BD6725" s="12"/>
      <c r="BE6725" s="12"/>
      <c r="BF6725" s="12"/>
      <c r="BG6725" s="12"/>
      <c r="BH6725" s="12"/>
      <c r="BI6725" s="12"/>
      <c r="BJ6725" s="13"/>
      <c r="BK6725" s="13"/>
      <c r="BL6725" s="13"/>
      <c r="BM6725" s="13"/>
      <c r="BN6725" s="13"/>
    </row>
    <row r="6726" spans="4:66" x14ac:dyDescent="0.25">
      <c r="D6726" s="7"/>
      <c r="E6726" s="10"/>
      <c r="F6726" s="10"/>
      <c r="G6726" s="10"/>
      <c r="H6726" s="10"/>
      <c r="I6726" s="10"/>
      <c r="J6726" s="10"/>
      <c r="K6726" s="11"/>
      <c r="L6726" s="11"/>
      <c r="M6726" s="12"/>
      <c r="N6726" s="12"/>
      <c r="O6726" s="12"/>
      <c r="P6726" s="12"/>
      <c r="Q6726" s="12"/>
      <c r="R6726" s="12"/>
      <c r="S6726" s="12"/>
      <c r="T6726" s="12"/>
      <c r="U6726" s="12"/>
      <c r="V6726" s="12"/>
      <c r="W6726" s="12"/>
      <c r="X6726" s="12"/>
      <c r="Y6726" s="12"/>
      <c r="Z6726" s="12"/>
      <c r="AA6726" s="12"/>
      <c r="AB6726" s="12"/>
      <c r="AC6726" s="12"/>
      <c r="AD6726" s="12"/>
      <c r="AE6726" s="12"/>
      <c r="AF6726" s="12"/>
      <c r="AG6726" s="12"/>
      <c r="AH6726" s="12"/>
      <c r="AI6726" s="12"/>
      <c r="AJ6726" s="12"/>
      <c r="AK6726" s="12"/>
      <c r="AL6726" s="12"/>
      <c r="AM6726" s="12"/>
      <c r="AN6726" s="12"/>
      <c r="AO6726" s="12"/>
      <c r="AP6726" s="12"/>
      <c r="AQ6726" s="12"/>
      <c r="AR6726" s="12"/>
      <c r="AS6726" s="12"/>
      <c r="AT6726" s="12"/>
      <c r="AU6726" s="12"/>
      <c r="AV6726" s="12"/>
      <c r="AW6726" s="12"/>
      <c r="AX6726" s="12"/>
      <c r="AY6726" s="12"/>
      <c r="AZ6726" s="12"/>
      <c r="BA6726" s="12"/>
      <c r="BB6726" s="12"/>
      <c r="BC6726" s="12"/>
      <c r="BD6726" s="12"/>
      <c r="BE6726" s="12"/>
      <c r="BF6726" s="12"/>
      <c r="BG6726" s="12"/>
      <c r="BH6726" s="12"/>
      <c r="BI6726" s="12"/>
      <c r="BJ6726" s="13"/>
      <c r="BK6726" s="13"/>
      <c r="BL6726" s="13"/>
      <c r="BM6726" s="13"/>
      <c r="BN6726" s="13"/>
    </row>
    <row r="6727" spans="4:66" x14ac:dyDescent="0.25">
      <c r="D6727" s="7"/>
      <c r="E6727" s="10"/>
      <c r="F6727" s="10"/>
      <c r="G6727" s="10"/>
      <c r="H6727" s="10"/>
      <c r="I6727" s="10"/>
      <c r="J6727" s="10"/>
      <c r="K6727" s="11"/>
      <c r="L6727" s="11"/>
      <c r="M6727" s="12"/>
      <c r="N6727" s="12"/>
      <c r="O6727" s="12"/>
      <c r="P6727" s="12"/>
      <c r="Q6727" s="12"/>
      <c r="R6727" s="12"/>
      <c r="S6727" s="12"/>
      <c r="T6727" s="12"/>
      <c r="U6727" s="12"/>
      <c r="V6727" s="12"/>
      <c r="W6727" s="12"/>
      <c r="X6727" s="12"/>
      <c r="Y6727" s="12"/>
      <c r="Z6727" s="12"/>
      <c r="AA6727" s="12"/>
      <c r="AB6727" s="12"/>
      <c r="AC6727" s="12"/>
      <c r="AD6727" s="12"/>
      <c r="AE6727" s="12"/>
      <c r="AF6727" s="12"/>
      <c r="AG6727" s="12"/>
      <c r="AH6727" s="12"/>
      <c r="AI6727" s="12"/>
      <c r="AJ6727" s="12"/>
      <c r="AK6727" s="12"/>
      <c r="AL6727" s="12"/>
      <c r="AM6727" s="12"/>
      <c r="AN6727" s="12"/>
      <c r="AO6727" s="12"/>
      <c r="AP6727" s="12"/>
      <c r="AQ6727" s="12"/>
      <c r="AR6727" s="12"/>
      <c r="AS6727" s="12"/>
      <c r="AT6727" s="12"/>
      <c r="AU6727" s="12"/>
      <c r="AV6727" s="12"/>
      <c r="AW6727" s="12"/>
      <c r="AX6727" s="12"/>
      <c r="AY6727" s="12"/>
      <c r="AZ6727" s="12"/>
      <c r="BA6727" s="12"/>
      <c r="BB6727" s="12"/>
      <c r="BC6727" s="12"/>
      <c r="BD6727" s="12"/>
      <c r="BE6727" s="12"/>
      <c r="BF6727" s="12"/>
      <c r="BG6727" s="12"/>
      <c r="BH6727" s="12"/>
      <c r="BI6727" s="12"/>
      <c r="BJ6727" s="13"/>
      <c r="BK6727" s="13"/>
      <c r="BL6727" s="13"/>
      <c r="BM6727" s="13"/>
      <c r="BN6727" s="13"/>
    </row>
    <row r="6728" spans="4:66" x14ac:dyDescent="0.25">
      <c r="D6728" s="7"/>
      <c r="E6728" s="10"/>
      <c r="F6728" s="10"/>
      <c r="G6728" s="10"/>
      <c r="H6728" s="10"/>
      <c r="I6728" s="10"/>
      <c r="J6728" s="10"/>
      <c r="K6728" s="11"/>
      <c r="L6728" s="11"/>
      <c r="M6728" s="12"/>
      <c r="N6728" s="12"/>
      <c r="O6728" s="12"/>
      <c r="P6728" s="12"/>
      <c r="Q6728" s="12"/>
      <c r="R6728" s="12"/>
      <c r="S6728" s="12"/>
      <c r="T6728" s="12"/>
      <c r="U6728" s="12"/>
      <c r="V6728" s="12"/>
      <c r="W6728" s="12"/>
      <c r="X6728" s="12"/>
      <c r="Y6728" s="12"/>
      <c r="Z6728" s="12"/>
      <c r="AA6728" s="12"/>
      <c r="AB6728" s="12"/>
      <c r="AC6728" s="12"/>
      <c r="AD6728" s="12"/>
      <c r="AE6728" s="12"/>
      <c r="AF6728" s="12"/>
      <c r="AG6728" s="12"/>
      <c r="AH6728" s="12"/>
      <c r="AI6728" s="12"/>
      <c r="AJ6728" s="12"/>
      <c r="AK6728" s="12"/>
      <c r="AL6728" s="12"/>
      <c r="AM6728" s="12"/>
      <c r="AN6728" s="12"/>
      <c r="AO6728" s="12"/>
      <c r="AP6728" s="12"/>
      <c r="AQ6728" s="12"/>
      <c r="AR6728" s="12"/>
      <c r="AS6728" s="12"/>
      <c r="AT6728" s="12"/>
      <c r="AU6728" s="12"/>
      <c r="AV6728" s="12"/>
      <c r="AW6728" s="12"/>
      <c r="AX6728" s="12"/>
      <c r="AY6728" s="12"/>
      <c r="AZ6728" s="12"/>
      <c r="BA6728" s="12"/>
      <c r="BB6728" s="12"/>
      <c r="BC6728" s="12"/>
      <c r="BD6728" s="12"/>
      <c r="BE6728" s="12"/>
      <c r="BF6728" s="12"/>
      <c r="BG6728" s="12"/>
      <c r="BH6728" s="12"/>
      <c r="BI6728" s="12"/>
      <c r="BJ6728" s="13"/>
      <c r="BK6728" s="13"/>
      <c r="BL6728" s="13"/>
      <c r="BM6728" s="13"/>
      <c r="BN6728" s="13"/>
    </row>
    <row r="6729" spans="4:66" x14ac:dyDescent="0.25">
      <c r="D6729" s="7"/>
      <c r="E6729" s="10"/>
      <c r="F6729" s="10"/>
      <c r="G6729" s="10"/>
      <c r="H6729" s="10"/>
      <c r="I6729" s="10"/>
      <c r="J6729" s="10"/>
      <c r="K6729" s="11"/>
      <c r="L6729" s="11"/>
      <c r="M6729" s="12"/>
      <c r="N6729" s="12"/>
      <c r="O6729" s="12"/>
      <c r="P6729" s="12"/>
      <c r="Q6729" s="12"/>
      <c r="R6729" s="12"/>
      <c r="S6729" s="12"/>
      <c r="T6729" s="12"/>
      <c r="U6729" s="12"/>
      <c r="V6729" s="12"/>
      <c r="W6729" s="12"/>
      <c r="X6729" s="12"/>
      <c r="Y6729" s="12"/>
      <c r="Z6729" s="12"/>
      <c r="AA6729" s="12"/>
      <c r="AB6729" s="12"/>
      <c r="AC6729" s="12"/>
      <c r="AD6729" s="12"/>
      <c r="AE6729" s="12"/>
      <c r="AF6729" s="12"/>
      <c r="AG6729" s="12"/>
      <c r="AH6729" s="12"/>
      <c r="AI6729" s="12"/>
      <c r="AJ6729" s="12"/>
      <c r="AK6729" s="12"/>
      <c r="AL6729" s="12"/>
      <c r="AM6729" s="12"/>
      <c r="AN6729" s="12"/>
      <c r="AO6729" s="12"/>
      <c r="AP6729" s="12"/>
      <c r="AQ6729" s="12"/>
      <c r="AR6729" s="12"/>
      <c r="AS6729" s="12"/>
      <c r="AT6729" s="12"/>
      <c r="AU6729" s="12"/>
      <c r="AV6729" s="12"/>
      <c r="AW6729" s="12"/>
      <c r="AX6729" s="12"/>
      <c r="AY6729" s="12"/>
      <c r="AZ6729" s="12"/>
      <c r="BA6729" s="12"/>
      <c r="BB6729" s="12"/>
      <c r="BC6729" s="12"/>
      <c r="BD6729" s="12"/>
      <c r="BE6729" s="12"/>
      <c r="BF6729" s="12"/>
      <c r="BG6729" s="12"/>
      <c r="BH6729" s="12"/>
      <c r="BI6729" s="12"/>
      <c r="BJ6729" s="13"/>
      <c r="BK6729" s="13"/>
      <c r="BL6729" s="13"/>
      <c r="BM6729" s="13"/>
      <c r="BN6729" s="13"/>
    </row>
    <row r="6730" spans="4:66" x14ac:dyDescent="0.25">
      <c r="D6730" s="7"/>
      <c r="E6730" s="10"/>
      <c r="F6730" s="10"/>
      <c r="G6730" s="10"/>
      <c r="H6730" s="10"/>
      <c r="I6730" s="10"/>
      <c r="J6730" s="10"/>
      <c r="K6730" s="11"/>
      <c r="L6730" s="11"/>
      <c r="M6730" s="12"/>
      <c r="N6730" s="12"/>
      <c r="O6730" s="12"/>
      <c r="P6730" s="12"/>
      <c r="Q6730" s="12"/>
      <c r="R6730" s="12"/>
      <c r="S6730" s="12"/>
      <c r="T6730" s="12"/>
      <c r="U6730" s="12"/>
      <c r="V6730" s="12"/>
      <c r="W6730" s="12"/>
      <c r="X6730" s="12"/>
      <c r="Y6730" s="12"/>
      <c r="Z6730" s="12"/>
      <c r="AA6730" s="12"/>
      <c r="AB6730" s="12"/>
      <c r="AC6730" s="12"/>
      <c r="AD6730" s="12"/>
      <c r="AE6730" s="12"/>
      <c r="AF6730" s="12"/>
      <c r="AG6730" s="12"/>
      <c r="AH6730" s="12"/>
      <c r="AI6730" s="12"/>
      <c r="AJ6730" s="12"/>
      <c r="AK6730" s="12"/>
      <c r="AL6730" s="12"/>
      <c r="AM6730" s="12"/>
      <c r="AN6730" s="12"/>
      <c r="AO6730" s="12"/>
      <c r="AP6730" s="12"/>
      <c r="AQ6730" s="12"/>
      <c r="AR6730" s="12"/>
      <c r="AS6730" s="12"/>
      <c r="AT6730" s="12"/>
      <c r="AU6730" s="12"/>
      <c r="AV6730" s="12"/>
      <c r="AW6730" s="12"/>
      <c r="AX6730" s="12"/>
      <c r="AY6730" s="12"/>
      <c r="AZ6730" s="12"/>
      <c r="BA6730" s="12"/>
      <c r="BB6730" s="12"/>
      <c r="BC6730" s="12"/>
      <c r="BD6730" s="12"/>
      <c r="BE6730" s="12"/>
      <c r="BF6730" s="12"/>
      <c r="BG6730" s="12"/>
      <c r="BH6730" s="12"/>
      <c r="BI6730" s="12"/>
      <c r="BJ6730" s="13"/>
      <c r="BK6730" s="13"/>
      <c r="BL6730" s="13"/>
      <c r="BM6730" s="13"/>
      <c r="BN6730" s="13"/>
    </row>
    <row r="6731" spans="4:66" x14ac:dyDescent="0.25">
      <c r="D6731" s="7"/>
      <c r="E6731" s="10"/>
      <c r="F6731" s="10"/>
      <c r="G6731" s="10"/>
      <c r="H6731" s="10"/>
      <c r="I6731" s="10"/>
      <c r="J6731" s="10"/>
      <c r="K6731" s="11"/>
      <c r="L6731" s="11"/>
      <c r="M6731" s="12"/>
      <c r="N6731" s="12"/>
      <c r="O6731" s="12"/>
      <c r="P6731" s="12"/>
      <c r="Q6731" s="12"/>
      <c r="R6731" s="12"/>
      <c r="S6731" s="12"/>
      <c r="T6731" s="12"/>
      <c r="U6731" s="12"/>
      <c r="V6731" s="12"/>
      <c r="W6731" s="12"/>
      <c r="X6731" s="12"/>
      <c r="Y6731" s="12"/>
      <c r="Z6731" s="12"/>
      <c r="AA6731" s="12"/>
      <c r="AB6731" s="12"/>
      <c r="AC6731" s="12"/>
      <c r="AD6731" s="12"/>
      <c r="AE6731" s="12"/>
      <c r="AF6731" s="12"/>
      <c r="AG6731" s="12"/>
      <c r="AH6731" s="12"/>
      <c r="AI6731" s="12"/>
      <c r="AJ6731" s="12"/>
      <c r="AK6731" s="12"/>
      <c r="AL6731" s="12"/>
      <c r="AM6731" s="12"/>
      <c r="AN6731" s="12"/>
      <c r="AO6731" s="12"/>
      <c r="AP6731" s="12"/>
      <c r="AQ6731" s="12"/>
      <c r="AR6731" s="12"/>
      <c r="AS6731" s="12"/>
      <c r="AT6731" s="12"/>
      <c r="AU6731" s="12"/>
      <c r="AV6731" s="12"/>
      <c r="AW6731" s="12"/>
      <c r="AX6731" s="12"/>
      <c r="AY6731" s="12"/>
      <c r="AZ6731" s="12"/>
      <c r="BA6731" s="12"/>
      <c r="BB6731" s="12"/>
      <c r="BC6731" s="12"/>
      <c r="BD6731" s="12"/>
      <c r="BE6731" s="12"/>
      <c r="BF6731" s="12"/>
      <c r="BG6731" s="12"/>
      <c r="BH6731" s="12"/>
      <c r="BI6731" s="12"/>
      <c r="BJ6731" s="13"/>
      <c r="BK6731" s="13"/>
      <c r="BL6731" s="13"/>
      <c r="BM6731" s="13"/>
      <c r="BN6731" s="13"/>
    </row>
    <row r="6732" spans="4:66" x14ac:dyDescent="0.25">
      <c r="D6732" s="7"/>
      <c r="E6732" s="10"/>
      <c r="F6732" s="10"/>
      <c r="G6732" s="10"/>
      <c r="H6732" s="10"/>
      <c r="I6732" s="10"/>
      <c r="J6732" s="10"/>
      <c r="K6732" s="11"/>
      <c r="L6732" s="11"/>
      <c r="M6732" s="12"/>
      <c r="N6732" s="12"/>
      <c r="O6732" s="12"/>
      <c r="P6732" s="12"/>
      <c r="Q6732" s="12"/>
      <c r="R6732" s="12"/>
      <c r="S6732" s="12"/>
      <c r="T6732" s="12"/>
      <c r="U6732" s="12"/>
      <c r="V6732" s="12"/>
      <c r="W6732" s="12"/>
      <c r="X6732" s="12"/>
      <c r="Y6732" s="12"/>
      <c r="Z6732" s="12"/>
      <c r="AA6732" s="12"/>
      <c r="AB6732" s="12"/>
      <c r="AC6732" s="12"/>
      <c r="AD6732" s="12"/>
      <c r="AE6732" s="12"/>
      <c r="AF6732" s="12"/>
      <c r="AG6732" s="12"/>
      <c r="AH6732" s="12"/>
      <c r="AI6732" s="12"/>
      <c r="AJ6732" s="12"/>
      <c r="AK6732" s="12"/>
      <c r="AL6732" s="12"/>
      <c r="AM6732" s="12"/>
      <c r="AN6732" s="12"/>
      <c r="AO6732" s="12"/>
      <c r="AP6732" s="12"/>
      <c r="AQ6732" s="12"/>
      <c r="AR6732" s="12"/>
      <c r="AS6732" s="12"/>
      <c r="AT6732" s="12"/>
      <c r="AU6732" s="12"/>
      <c r="AV6732" s="12"/>
      <c r="AW6732" s="12"/>
      <c r="AX6732" s="12"/>
      <c r="AY6732" s="12"/>
      <c r="AZ6732" s="12"/>
      <c r="BA6732" s="12"/>
      <c r="BB6732" s="12"/>
      <c r="BC6732" s="12"/>
      <c r="BD6732" s="12"/>
      <c r="BE6732" s="12"/>
      <c r="BF6732" s="12"/>
      <c r="BG6732" s="12"/>
      <c r="BH6732" s="12"/>
      <c r="BI6732" s="12"/>
      <c r="BJ6732" s="13"/>
      <c r="BK6732" s="13"/>
      <c r="BL6732" s="13"/>
      <c r="BM6732" s="13"/>
      <c r="BN6732" s="13"/>
    </row>
    <row r="6733" spans="4:66" x14ac:dyDescent="0.25">
      <c r="D6733" s="7"/>
      <c r="E6733" s="10"/>
      <c r="F6733" s="10"/>
      <c r="G6733" s="10"/>
      <c r="H6733" s="10"/>
      <c r="I6733" s="10"/>
      <c r="J6733" s="10"/>
      <c r="K6733" s="11"/>
      <c r="L6733" s="11"/>
      <c r="M6733" s="12"/>
      <c r="N6733" s="12"/>
      <c r="O6733" s="12"/>
      <c r="P6733" s="12"/>
      <c r="Q6733" s="12"/>
      <c r="R6733" s="12"/>
      <c r="S6733" s="12"/>
      <c r="T6733" s="12"/>
      <c r="U6733" s="12"/>
      <c r="V6733" s="12"/>
      <c r="W6733" s="12"/>
      <c r="X6733" s="12"/>
      <c r="Y6733" s="12"/>
      <c r="Z6733" s="12"/>
      <c r="AA6733" s="12"/>
      <c r="AB6733" s="12"/>
      <c r="AC6733" s="12"/>
      <c r="AD6733" s="12"/>
      <c r="AE6733" s="12"/>
      <c r="AF6733" s="12"/>
      <c r="AG6733" s="12"/>
      <c r="AH6733" s="12"/>
      <c r="AI6733" s="12"/>
      <c r="AJ6733" s="12"/>
      <c r="AK6733" s="12"/>
      <c r="AL6733" s="12"/>
      <c r="AM6733" s="12"/>
      <c r="AN6733" s="12"/>
      <c r="AO6733" s="12"/>
      <c r="AP6733" s="12"/>
      <c r="AQ6733" s="12"/>
      <c r="AR6733" s="12"/>
      <c r="AS6733" s="12"/>
      <c r="AT6733" s="12"/>
      <c r="AU6733" s="12"/>
      <c r="AV6733" s="12"/>
      <c r="AW6733" s="12"/>
      <c r="AX6733" s="12"/>
      <c r="AY6733" s="12"/>
      <c r="AZ6733" s="12"/>
      <c r="BA6733" s="12"/>
      <c r="BB6733" s="12"/>
      <c r="BC6733" s="12"/>
      <c r="BD6733" s="12"/>
      <c r="BE6733" s="12"/>
      <c r="BF6733" s="12"/>
      <c r="BG6733" s="12"/>
      <c r="BH6733" s="12"/>
      <c r="BI6733" s="12"/>
      <c r="BJ6733" s="13"/>
      <c r="BK6733" s="13"/>
      <c r="BL6733" s="13"/>
      <c r="BM6733" s="13"/>
      <c r="BN6733" s="13"/>
    </row>
    <row r="6734" spans="4:66" x14ac:dyDescent="0.25">
      <c r="D6734" s="7"/>
      <c r="E6734" s="10"/>
      <c r="F6734" s="10"/>
      <c r="G6734" s="10"/>
      <c r="H6734" s="10"/>
      <c r="I6734" s="10"/>
      <c r="J6734" s="10"/>
      <c r="K6734" s="11"/>
      <c r="L6734" s="11"/>
      <c r="M6734" s="12"/>
      <c r="N6734" s="12"/>
      <c r="O6734" s="12"/>
      <c r="P6734" s="12"/>
      <c r="Q6734" s="12"/>
      <c r="R6734" s="12"/>
      <c r="S6734" s="12"/>
      <c r="T6734" s="12"/>
      <c r="U6734" s="12"/>
      <c r="V6734" s="12"/>
      <c r="W6734" s="12"/>
      <c r="X6734" s="12"/>
      <c r="Y6734" s="12"/>
      <c r="Z6734" s="12"/>
      <c r="AA6734" s="12"/>
      <c r="AB6734" s="12"/>
      <c r="AC6734" s="12"/>
      <c r="AD6734" s="12"/>
      <c r="AE6734" s="12"/>
      <c r="AF6734" s="12"/>
      <c r="AG6734" s="12"/>
      <c r="AH6734" s="12"/>
      <c r="AI6734" s="12"/>
      <c r="AJ6734" s="12"/>
      <c r="AK6734" s="12"/>
      <c r="AL6734" s="12"/>
      <c r="AM6734" s="12"/>
      <c r="AN6734" s="12"/>
      <c r="AO6734" s="12"/>
      <c r="AP6734" s="12"/>
      <c r="AQ6734" s="12"/>
      <c r="AR6734" s="12"/>
      <c r="AS6734" s="12"/>
      <c r="AT6734" s="12"/>
      <c r="AU6734" s="12"/>
      <c r="AV6734" s="12"/>
      <c r="AW6734" s="12"/>
      <c r="AX6734" s="12"/>
      <c r="AY6734" s="12"/>
      <c r="AZ6734" s="12"/>
      <c r="BA6734" s="12"/>
      <c r="BB6734" s="12"/>
      <c r="BC6734" s="12"/>
      <c r="BD6734" s="12"/>
      <c r="BE6734" s="12"/>
      <c r="BF6734" s="12"/>
      <c r="BG6734" s="12"/>
      <c r="BH6734" s="12"/>
      <c r="BI6734" s="12"/>
      <c r="BJ6734" s="13"/>
      <c r="BK6734" s="13"/>
      <c r="BL6734" s="13"/>
      <c r="BM6734" s="13"/>
      <c r="BN6734" s="13"/>
    </row>
    <row r="6735" spans="4:66" x14ac:dyDescent="0.25">
      <c r="D6735" s="7"/>
      <c r="E6735" s="10"/>
      <c r="F6735" s="10"/>
      <c r="G6735" s="10"/>
      <c r="H6735" s="10"/>
      <c r="I6735" s="10"/>
      <c r="J6735" s="10"/>
      <c r="K6735" s="11"/>
      <c r="L6735" s="11"/>
      <c r="M6735" s="12"/>
      <c r="N6735" s="12"/>
      <c r="O6735" s="12"/>
      <c r="P6735" s="12"/>
      <c r="Q6735" s="12"/>
      <c r="R6735" s="12"/>
      <c r="S6735" s="12"/>
      <c r="T6735" s="12"/>
      <c r="U6735" s="12"/>
      <c r="V6735" s="12"/>
      <c r="W6735" s="12"/>
      <c r="X6735" s="12"/>
      <c r="Y6735" s="12"/>
      <c r="Z6735" s="12"/>
      <c r="AA6735" s="12"/>
      <c r="AB6735" s="12"/>
      <c r="AC6735" s="12"/>
      <c r="AD6735" s="12"/>
      <c r="AE6735" s="12"/>
      <c r="AF6735" s="12"/>
      <c r="AG6735" s="12"/>
      <c r="AH6735" s="12"/>
      <c r="AI6735" s="12"/>
      <c r="AJ6735" s="12"/>
      <c r="AK6735" s="12"/>
      <c r="AL6735" s="12"/>
      <c r="AM6735" s="12"/>
      <c r="AN6735" s="12"/>
      <c r="AO6735" s="12"/>
      <c r="AP6735" s="12"/>
      <c r="AQ6735" s="12"/>
      <c r="AR6735" s="12"/>
      <c r="AS6735" s="12"/>
      <c r="AT6735" s="12"/>
      <c r="AU6735" s="12"/>
      <c r="AV6735" s="12"/>
      <c r="AW6735" s="12"/>
      <c r="AX6735" s="12"/>
      <c r="AY6735" s="12"/>
      <c r="AZ6735" s="12"/>
      <c r="BA6735" s="12"/>
      <c r="BB6735" s="12"/>
      <c r="BC6735" s="12"/>
      <c r="BD6735" s="12"/>
      <c r="BE6735" s="12"/>
      <c r="BF6735" s="12"/>
      <c r="BG6735" s="12"/>
      <c r="BH6735" s="12"/>
      <c r="BI6735" s="12"/>
      <c r="BJ6735" s="13"/>
      <c r="BK6735" s="13"/>
      <c r="BL6735" s="13"/>
      <c r="BM6735" s="13"/>
      <c r="BN6735" s="13"/>
    </row>
    <row r="6736" spans="4:66" x14ac:dyDescent="0.25">
      <c r="D6736" s="7"/>
      <c r="E6736" s="10"/>
      <c r="F6736" s="10"/>
      <c r="G6736" s="10"/>
      <c r="H6736" s="10"/>
      <c r="I6736" s="10"/>
      <c r="J6736" s="10"/>
      <c r="K6736" s="11"/>
      <c r="L6736" s="11"/>
      <c r="M6736" s="12"/>
      <c r="N6736" s="12"/>
      <c r="O6736" s="12"/>
      <c r="P6736" s="12"/>
      <c r="Q6736" s="12"/>
      <c r="R6736" s="12"/>
      <c r="S6736" s="12"/>
      <c r="T6736" s="12"/>
      <c r="U6736" s="12"/>
      <c r="V6736" s="12"/>
      <c r="W6736" s="12"/>
      <c r="X6736" s="12"/>
      <c r="Y6736" s="12"/>
      <c r="Z6736" s="12"/>
      <c r="AA6736" s="12"/>
      <c r="AB6736" s="12"/>
      <c r="AC6736" s="12"/>
      <c r="AD6736" s="12"/>
      <c r="AE6736" s="12"/>
      <c r="AF6736" s="12"/>
      <c r="AG6736" s="12"/>
      <c r="AH6736" s="12"/>
      <c r="AI6736" s="12"/>
      <c r="AJ6736" s="12"/>
      <c r="AK6736" s="12"/>
      <c r="AL6736" s="12"/>
      <c r="AM6736" s="12"/>
      <c r="AN6736" s="12"/>
      <c r="AO6736" s="12"/>
      <c r="AP6736" s="12"/>
      <c r="AQ6736" s="12"/>
      <c r="AR6736" s="12"/>
      <c r="AS6736" s="12"/>
      <c r="AT6736" s="12"/>
      <c r="AU6736" s="12"/>
      <c r="AV6736" s="12"/>
      <c r="AW6736" s="12"/>
      <c r="AX6736" s="12"/>
      <c r="AY6736" s="12"/>
      <c r="AZ6736" s="12"/>
      <c r="BA6736" s="12"/>
      <c r="BB6736" s="12"/>
      <c r="BC6736" s="12"/>
      <c r="BD6736" s="12"/>
      <c r="BE6736" s="12"/>
      <c r="BF6736" s="12"/>
      <c r="BG6736" s="12"/>
      <c r="BH6736" s="12"/>
      <c r="BI6736" s="12"/>
      <c r="BJ6736" s="13"/>
      <c r="BK6736" s="13"/>
      <c r="BL6736" s="13"/>
      <c r="BM6736" s="13"/>
      <c r="BN6736" s="13"/>
    </row>
    <row r="6737" spans="4:66" x14ac:dyDescent="0.25">
      <c r="D6737" s="7"/>
      <c r="E6737" s="10"/>
      <c r="F6737" s="10"/>
      <c r="G6737" s="10"/>
      <c r="H6737" s="10"/>
      <c r="I6737" s="10"/>
      <c r="J6737" s="10"/>
      <c r="K6737" s="11"/>
      <c r="L6737" s="11"/>
      <c r="M6737" s="12"/>
      <c r="N6737" s="12"/>
      <c r="O6737" s="12"/>
      <c r="P6737" s="12"/>
      <c r="Q6737" s="12"/>
      <c r="R6737" s="12"/>
      <c r="S6737" s="12"/>
      <c r="T6737" s="12"/>
      <c r="U6737" s="12"/>
      <c r="V6737" s="12"/>
      <c r="W6737" s="12"/>
      <c r="X6737" s="12"/>
      <c r="Y6737" s="12"/>
      <c r="Z6737" s="12"/>
      <c r="AA6737" s="12"/>
      <c r="AB6737" s="12"/>
      <c r="AC6737" s="12"/>
      <c r="AD6737" s="12"/>
      <c r="AE6737" s="12"/>
      <c r="AF6737" s="12"/>
      <c r="AG6737" s="12"/>
      <c r="AH6737" s="12"/>
      <c r="AI6737" s="12"/>
      <c r="AJ6737" s="12"/>
      <c r="AK6737" s="12"/>
      <c r="AL6737" s="12"/>
      <c r="AM6737" s="12"/>
      <c r="AN6737" s="12"/>
      <c r="AO6737" s="12"/>
      <c r="AP6737" s="12"/>
      <c r="AQ6737" s="12"/>
      <c r="AR6737" s="12"/>
      <c r="AS6737" s="12"/>
      <c r="AT6737" s="12"/>
      <c r="AU6737" s="12"/>
      <c r="AV6737" s="12"/>
      <c r="AW6737" s="12"/>
      <c r="AX6737" s="12"/>
      <c r="AY6737" s="12"/>
      <c r="AZ6737" s="12"/>
      <c r="BA6737" s="12"/>
      <c r="BB6737" s="12"/>
      <c r="BC6737" s="12"/>
      <c r="BD6737" s="12"/>
      <c r="BE6737" s="12"/>
      <c r="BF6737" s="12"/>
      <c r="BG6737" s="12"/>
      <c r="BH6737" s="12"/>
      <c r="BI6737" s="12"/>
      <c r="BJ6737" s="13"/>
      <c r="BK6737" s="13"/>
      <c r="BL6737" s="13"/>
      <c r="BM6737" s="13"/>
      <c r="BN6737" s="13"/>
    </row>
    <row r="6738" spans="4:66" x14ac:dyDescent="0.25">
      <c r="D6738" s="7"/>
      <c r="E6738" s="10"/>
      <c r="F6738" s="10"/>
      <c r="G6738" s="10"/>
      <c r="H6738" s="10"/>
      <c r="I6738" s="10"/>
      <c r="J6738" s="10"/>
      <c r="K6738" s="11"/>
      <c r="L6738" s="11"/>
      <c r="M6738" s="12"/>
      <c r="N6738" s="12"/>
      <c r="O6738" s="12"/>
      <c r="P6738" s="12"/>
      <c r="Q6738" s="12"/>
      <c r="R6738" s="12"/>
      <c r="S6738" s="12"/>
      <c r="T6738" s="12"/>
      <c r="U6738" s="12"/>
      <c r="V6738" s="12"/>
      <c r="W6738" s="12"/>
      <c r="X6738" s="12"/>
      <c r="Y6738" s="12"/>
      <c r="Z6738" s="12"/>
      <c r="AA6738" s="12"/>
      <c r="AB6738" s="12"/>
      <c r="AC6738" s="12"/>
      <c r="AD6738" s="12"/>
      <c r="AE6738" s="12"/>
      <c r="AF6738" s="12"/>
      <c r="AG6738" s="12"/>
      <c r="AH6738" s="12"/>
      <c r="AI6738" s="12"/>
      <c r="AJ6738" s="12"/>
      <c r="AK6738" s="12"/>
      <c r="AL6738" s="12"/>
      <c r="AM6738" s="12"/>
      <c r="AN6738" s="12"/>
      <c r="AO6738" s="12"/>
      <c r="AP6738" s="12"/>
      <c r="AQ6738" s="12"/>
      <c r="AR6738" s="12"/>
      <c r="AS6738" s="12"/>
      <c r="AT6738" s="12"/>
      <c r="AU6738" s="12"/>
      <c r="AV6738" s="12"/>
      <c r="AW6738" s="12"/>
      <c r="AX6738" s="12"/>
      <c r="AY6738" s="12"/>
      <c r="AZ6738" s="12"/>
      <c r="BA6738" s="12"/>
      <c r="BB6738" s="12"/>
      <c r="BC6738" s="12"/>
      <c r="BD6738" s="12"/>
      <c r="BE6738" s="12"/>
      <c r="BF6738" s="12"/>
      <c r="BG6738" s="12"/>
      <c r="BH6738" s="12"/>
      <c r="BI6738" s="12"/>
      <c r="BJ6738" s="13"/>
      <c r="BK6738" s="13"/>
      <c r="BL6738" s="13"/>
      <c r="BM6738" s="13"/>
      <c r="BN6738" s="13"/>
    </row>
    <row r="6739" spans="4:66" x14ac:dyDescent="0.25">
      <c r="D6739" s="7"/>
      <c r="E6739" s="10"/>
      <c r="F6739" s="10"/>
      <c r="G6739" s="10"/>
      <c r="H6739" s="10"/>
      <c r="I6739" s="10"/>
      <c r="J6739" s="10"/>
      <c r="K6739" s="11"/>
      <c r="L6739" s="11"/>
      <c r="M6739" s="12"/>
      <c r="N6739" s="12"/>
      <c r="O6739" s="12"/>
      <c r="P6739" s="12"/>
      <c r="Q6739" s="12"/>
      <c r="R6739" s="12"/>
      <c r="S6739" s="12"/>
      <c r="T6739" s="12"/>
      <c r="U6739" s="12"/>
      <c r="V6739" s="12"/>
      <c r="W6739" s="12"/>
      <c r="X6739" s="12"/>
      <c r="Y6739" s="12"/>
      <c r="Z6739" s="12"/>
      <c r="AA6739" s="12"/>
      <c r="AB6739" s="12"/>
      <c r="AC6739" s="12"/>
      <c r="AD6739" s="12"/>
      <c r="AE6739" s="12"/>
      <c r="AF6739" s="12"/>
      <c r="AG6739" s="12"/>
      <c r="AH6739" s="12"/>
      <c r="AI6739" s="12"/>
      <c r="AJ6739" s="12"/>
      <c r="AK6739" s="12"/>
      <c r="AL6739" s="12"/>
      <c r="AM6739" s="12"/>
      <c r="AN6739" s="12"/>
      <c r="AO6739" s="12"/>
      <c r="AP6739" s="12"/>
      <c r="AQ6739" s="12"/>
      <c r="AR6739" s="12"/>
      <c r="AS6739" s="12"/>
      <c r="AT6739" s="12"/>
      <c r="AU6739" s="12"/>
      <c r="AV6739" s="12"/>
      <c r="AW6739" s="12"/>
      <c r="AX6739" s="12"/>
      <c r="AY6739" s="12"/>
      <c r="AZ6739" s="12"/>
      <c r="BA6739" s="12"/>
      <c r="BB6739" s="12"/>
      <c r="BC6739" s="12"/>
      <c r="BD6739" s="12"/>
      <c r="BE6739" s="12"/>
      <c r="BF6739" s="12"/>
      <c r="BG6739" s="12"/>
      <c r="BH6739" s="12"/>
      <c r="BI6739" s="12"/>
      <c r="BJ6739" s="13"/>
      <c r="BK6739" s="13"/>
      <c r="BL6739" s="13"/>
      <c r="BM6739" s="13"/>
      <c r="BN6739" s="13"/>
    </row>
    <row r="6740" spans="4:66" x14ac:dyDescent="0.25">
      <c r="D6740" s="7"/>
      <c r="E6740" s="10"/>
      <c r="F6740" s="10"/>
      <c r="G6740" s="10"/>
      <c r="H6740" s="10"/>
      <c r="I6740" s="10"/>
      <c r="J6740" s="10"/>
      <c r="K6740" s="11"/>
      <c r="L6740" s="11"/>
      <c r="M6740" s="12"/>
      <c r="N6740" s="12"/>
      <c r="O6740" s="12"/>
      <c r="P6740" s="12"/>
      <c r="Q6740" s="12"/>
      <c r="R6740" s="12"/>
      <c r="S6740" s="12"/>
      <c r="T6740" s="12"/>
      <c r="U6740" s="12"/>
      <c r="V6740" s="12"/>
      <c r="W6740" s="12"/>
      <c r="X6740" s="12"/>
      <c r="Y6740" s="12"/>
      <c r="Z6740" s="12"/>
      <c r="AA6740" s="12"/>
      <c r="AB6740" s="12"/>
      <c r="AC6740" s="12"/>
      <c r="AD6740" s="12"/>
      <c r="AE6740" s="12"/>
      <c r="AF6740" s="12"/>
      <c r="AG6740" s="12"/>
      <c r="AH6740" s="12"/>
      <c r="AI6740" s="12"/>
      <c r="AJ6740" s="12"/>
      <c r="AK6740" s="12"/>
      <c r="AL6740" s="12"/>
      <c r="AM6740" s="12"/>
      <c r="AN6740" s="12"/>
      <c r="AO6740" s="12"/>
      <c r="AP6740" s="12"/>
      <c r="AQ6740" s="12"/>
      <c r="AR6740" s="12"/>
      <c r="AS6740" s="12"/>
      <c r="AT6740" s="12"/>
      <c r="AU6740" s="12"/>
      <c r="AV6740" s="12"/>
      <c r="AW6740" s="12"/>
      <c r="AX6740" s="12"/>
      <c r="AY6740" s="12"/>
      <c r="AZ6740" s="12"/>
      <c r="BA6740" s="12"/>
      <c r="BB6740" s="12"/>
      <c r="BC6740" s="12"/>
      <c r="BD6740" s="12"/>
      <c r="BE6740" s="12"/>
      <c r="BF6740" s="12"/>
      <c r="BG6740" s="12"/>
      <c r="BH6740" s="12"/>
      <c r="BI6740" s="12"/>
      <c r="BJ6740" s="13"/>
      <c r="BK6740" s="13"/>
      <c r="BL6740" s="13"/>
      <c r="BM6740" s="13"/>
      <c r="BN6740" s="13"/>
    </row>
    <row r="6741" spans="4:66" x14ac:dyDescent="0.25">
      <c r="D6741" s="7"/>
      <c r="E6741" s="10"/>
      <c r="F6741" s="10"/>
      <c r="G6741" s="10"/>
      <c r="H6741" s="10"/>
      <c r="I6741" s="10"/>
      <c r="J6741" s="10"/>
      <c r="K6741" s="11"/>
      <c r="L6741" s="11"/>
      <c r="M6741" s="12"/>
      <c r="N6741" s="12"/>
      <c r="O6741" s="12"/>
      <c r="P6741" s="12"/>
      <c r="Q6741" s="12"/>
      <c r="R6741" s="12"/>
      <c r="S6741" s="12"/>
      <c r="T6741" s="12"/>
      <c r="U6741" s="12"/>
      <c r="V6741" s="12"/>
      <c r="W6741" s="12"/>
      <c r="X6741" s="12"/>
      <c r="Y6741" s="12"/>
      <c r="Z6741" s="12"/>
      <c r="AA6741" s="12"/>
      <c r="AB6741" s="12"/>
      <c r="AC6741" s="12"/>
      <c r="AD6741" s="12"/>
      <c r="AE6741" s="12"/>
      <c r="AF6741" s="12"/>
      <c r="AG6741" s="12"/>
      <c r="AH6741" s="12"/>
      <c r="AI6741" s="12"/>
      <c r="AJ6741" s="12"/>
      <c r="AK6741" s="12"/>
      <c r="AL6741" s="12"/>
      <c r="AM6741" s="12"/>
      <c r="AN6741" s="12"/>
      <c r="AO6741" s="12"/>
      <c r="AP6741" s="12"/>
      <c r="AQ6741" s="12"/>
      <c r="AR6741" s="12"/>
      <c r="AS6741" s="12"/>
      <c r="AT6741" s="12"/>
      <c r="AU6741" s="12"/>
      <c r="AV6741" s="12"/>
      <c r="AW6741" s="12"/>
      <c r="AX6741" s="12"/>
      <c r="AY6741" s="12"/>
      <c r="AZ6741" s="12"/>
      <c r="BA6741" s="12"/>
      <c r="BB6741" s="12"/>
      <c r="BC6741" s="12"/>
      <c r="BD6741" s="12"/>
      <c r="BE6741" s="12"/>
      <c r="BF6741" s="12"/>
      <c r="BG6741" s="12"/>
      <c r="BH6741" s="12"/>
      <c r="BI6741" s="12"/>
      <c r="BJ6741" s="13"/>
      <c r="BK6741" s="13"/>
      <c r="BL6741" s="13"/>
      <c r="BM6741" s="13"/>
      <c r="BN6741" s="13"/>
    </row>
    <row r="6742" spans="4:66" x14ac:dyDescent="0.25">
      <c r="D6742" s="7"/>
      <c r="E6742" s="10"/>
      <c r="F6742" s="10"/>
      <c r="G6742" s="10"/>
      <c r="H6742" s="10"/>
      <c r="I6742" s="10"/>
      <c r="J6742" s="10"/>
      <c r="K6742" s="11"/>
      <c r="L6742" s="11"/>
      <c r="M6742" s="12"/>
      <c r="N6742" s="12"/>
      <c r="O6742" s="12"/>
      <c r="P6742" s="12"/>
      <c r="Q6742" s="12"/>
      <c r="R6742" s="12"/>
      <c r="S6742" s="12"/>
      <c r="T6742" s="12"/>
      <c r="U6742" s="12"/>
      <c r="V6742" s="12"/>
      <c r="W6742" s="12"/>
      <c r="X6742" s="12"/>
      <c r="Y6742" s="12"/>
      <c r="Z6742" s="12"/>
      <c r="AA6742" s="12"/>
      <c r="AB6742" s="12"/>
      <c r="AC6742" s="12"/>
      <c r="AD6742" s="12"/>
      <c r="AE6742" s="12"/>
      <c r="AF6742" s="12"/>
      <c r="AG6742" s="12"/>
      <c r="AH6742" s="12"/>
      <c r="AI6742" s="12"/>
      <c r="AJ6742" s="12"/>
      <c r="AK6742" s="12"/>
      <c r="AL6742" s="12"/>
      <c r="AM6742" s="12"/>
      <c r="AN6742" s="12"/>
      <c r="AO6742" s="12"/>
      <c r="AP6742" s="12"/>
      <c r="AQ6742" s="12"/>
      <c r="AR6742" s="12"/>
      <c r="AS6742" s="12"/>
      <c r="AT6742" s="12"/>
      <c r="AU6742" s="12"/>
      <c r="AV6742" s="12"/>
      <c r="AW6742" s="12"/>
      <c r="AX6742" s="12"/>
      <c r="AY6742" s="12"/>
      <c r="AZ6742" s="12"/>
      <c r="BA6742" s="12"/>
      <c r="BB6742" s="12"/>
      <c r="BC6742" s="12"/>
      <c r="BD6742" s="12"/>
      <c r="BE6742" s="12"/>
      <c r="BF6742" s="12"/>
      <c r="BG6742" s="12"/>
      <c r="BH6742" s="12"/>
      <c r="BI6742" s="12"/>
      <c r="BJ6742" s="13"/>
      <c r="BK6742" s="13"/>
      <c r="BL6742" s="13"/>
      <c r="BM6742" s="13"/>
      <c r="BN6742" s="13"/>
    </row>
    <row r="6743" spans="4:66" x14ac:dyDescent="0.25">
      <c r="D6743" s="7"/>
      <c r="E6743" s="10"/>
      <c r="F6743" s="10"/>
      <c r="G6743" s="10"/>
      <c r="H6743" s="10"/>
      <c r="I6743" s="10"/>
      <c r="J6743" s="10"/>
      <c r="K6743" s="11"/>
      <c r="L6743" s="11"/>
      <c r="M6743" s="12"/>
      <c r="N6743" s="12"/>
      <c r="O6743" s="12"/>
      <c r="P6743" s="12"/>
      <c r="Q6743" s="12"/>
      <c r="R6743" s="12"/>
      <c r="S6743" s="12"/>
      <c r="T6743" s="12"/>
      <c r="U6743" s="12"/>
      <c r="V6743" s="12"/>
      <c r="W6743" s="12"/>
      <c r="X6743" s="12"/>
      <c r="Y6743" s="12"/>
      <c r="Z6743" s="12"/>
      <c r="AA6743" s="12"/>
      <c r="AB6743" s="12"/>
      <c r="AC6743" s="12"/>
      <c r="AD6743" s="12"/>
      <c r="AE6743" s="12"/>
      <c r="AF6743" s="12"/>
      <c r="AG6743" s="12"/>
      <c r="AH6743" s="12"/>
      <c r="AI6743" s="12"/>
      <c r="AJ6743" s="12"/>
      <c r="AK6743" s="12"/>
      <c r="AL6743" s="12"/>
      <c r="AM6743" s="12"/>
      <c r="AN6743" s="12"/>
      <c r="AO6743" s="12"/>
      <c r="AP6743" s="12"/>
      <c r="AQ6743" s="12"/>
      <c r="AR6743" s="12"/>
      <c r="AS6743" s="12"/>
      <c r="AT6743" s="12"/>
      <c r="AU6743" s="12"/>
      <c r="AV6743" s="12"/>
      <c r="AW6743" s="12"/>
      <c r="AX6743" s="12"/>
      <c r="AY6743" s="12"/>
      <c r="AZ6743" s="12"/>
      <c r="BA6743" s="12"/>
      <c r="BB6743" s="12"/>
      <c r="BC6743" s="12"/>
      <c r="BD6743" s="12"/>
      <c r="BE6743" s="12"/>
      <c r="BF6743" s="12"/>
      <c r="BG6743" s="12"/>
      <c r="BH6743" s="12"/>
      <c r="BI6743" s="12"/>
      <c r="BJ6743" s="13"/>
      <c r="BK6743" s="13"/>
      <c r="BL6743" s="13"/>
      <c r="BM6743" s="13"/>
      <c r="BN6743" s="13"/>
    </row>
    <row r="6744" spans="4:66" x14ac:dyDescent="0.25">
      <c r="D6744" s="7"/>
      <c r="E6744" s="10"/>
      <c r="F6744" s="10"/>
      <c r="G6744" s="10"/>
      <c r="H6744" s="10"/>
      <c r="I6744" s="10"/>
      <c r="J6744" s="10"/>
      <c r="K6744" s="11"/>
      <c r="L6744" s="11"/>
      <c r="M6744" s="12"/>
      <c r="N6744" s="12"/>
      <c r="O6744" s="12"/>
      <c r="P6744" s="12"/>
      <c r="Q6744" s="12"/>
      <c r="R6744" s="12"/>
      <c r="S6744" s="12"/>
      <c r="T6744" s="12"/>
      <c r="U6744" s="12"/>
      <c r="V6744" s="12"/>
      <c r="W6744" s="12"/>
      <c r="X6744" s="12"/>
      <c r="Y6744" s="12"/>
      <c r="Z6744" s="12"/>
      <c r="AA6744" s="12"/>
      <c r="AB6744" s="12"/>
      <c r="AC6744" s="12"/>
      <c r="AD6744" s="12"/>
      <c r="AE6744" s="12"/>
      <c r="AF6744" s="12"/>
      <c r="AG6744" s="12"/>
      <c r="AH6744" s="12"/>
      <c r="AI6744" s="12"/>
      <c r="AJ6744" s="12"/>
      <c r="AK6744" s="12"/>
      <c r="AL6744" s="12"/>
      <c r="AM6744" s="12"/>
      <c r="AN6744" s="12"/>
      <c r="AO6744" s="12"/>
      <c r="AP6744" s="12"/>
      <c r="AQ6744" s="12"/>
      <c r="AR6744" s="12"/>
      <c r="AS6744" s="12"/>
      <c r="AT6744" s="12"/>
      <c r="AU6744" s="12"/>
      <c r="AV6744" s="12"/>
      <c r="AW6744" s="12"/>
      <c r="AX6744" s="12"/>
      <c r="AY6744" s="12"/>
      <c r="AZ6744" s="12"/>
      <c r="BA6744" s="12"/>
      <c r="BB6744" s="12"/>
      <c r="BC6744" s="12"/>
      <c r="BD6744" s="12"/>
      <c r="BE6744" s="12"/>
      <c r="BF6744" s="12"/>
      <c r="BG6744" s="12"/>
      <c r="BH6744" s="12"/>
      <c r="BI6744" s="12"/>
      <c r="BJ6744" s="13"/>
      <c r="BK6744" s="13"/>
      <c r="BL6744" s="13"/>
      <c r="BM6744" s="13"/>
      <c r="BN6744" s="13"/>
    </row>
    <row r="6745" spans="4:66" x14ac:dyDescent="0.25">
      <c r="D6745" s="7"/>
      <c r="E6745" s="10"/>
      <c r="F6745" s="10"/>
      <c r="G6745" s="10"/>
      <c r="H6745" s="10"/>
      <c r="I6745" s="10"/>
      <c r="J6745" s="10"/>
      <c r="K6745" s="11"/>
      <c r="L6745" s="11"/>
      <c r="M6745" s="12"/>
      <c r="N6745" s="12"/>
      <c r="O6745" s="12"/>
      <c r="P6745" s="12"/>
      <c r="Q6745" s="12"/>
      <c r="R6745" s="12"/>
      <c r="S6745" s="12"/>
      <c r="T6745" s="12"/>
      <c r="U6745" s="12"/>
      <c r="V6745" s="12"/>
      <c r="W6745" s="12"/>
      <c r="X6745" s="12"/>
      <c r="Y6745" s="12"/>
      <c r="Z6745" s="12"/>
      <c r="AA6745" s="12"/>
      <c r="AB6745" s="12"/>
      <c r="AC6745" s="12"/>
      <c r="AD6745" s="12"/>
      <c r="AE6745" s="12"/>
      <c r="AF6745" s="12"/>
      <c r="AG6745" s="12"/>
      <c r="AH6745" s="12"/>
      <c r="AI6745" s="12"/>
      <c r="AJ6745" s="12"/>
      <c r="AK6745" s="12"/>
      <c r="AL6745" s="12"/>
      <c r="AM6745" s="12"/>
      <c r="AN6745" s="12"/>
      <c r="AO6745" s="12"/>
      <c r="AP6745" s="12"/>
      <c r="AQ6745" s="12"/>
      <c r="AR6745" s="12"/>
      <c r="AS6745" s="12"/>
      <c r="AT6745" s="12"/>
      <c r="AU6745" s="12"/>
      <c r="AV6745" s="12"/>
      <c r="AW6745" s="12"/>
      <c r="AX6745" s="12"/>
      <c r="AY6745" s="12"/>
      <c r="AZ6745" s="12"/>
      <c r="BA6745" s="12"/>
      <c r="BB6745" s="12"/>
      <c r="BC6745" s="12"/>
      <c r="BD6745" s="12"/>
      <c r="BE6745" s="12"/>
      <c r="BF6745" s="12"/>
      <c r="BG6745" s="12"/>
      <c r="BH6745" s="12"/>
      <c r="BI6745" s="12"/>
      <c r="BJ6745" s="13"/>
      <c r="BK6745" s="13"/>
      <c r="BL6745" s="13"/>
      <c r="BM6745" s="13"/>
      <c r="BN6745" s="13"/>
    </row>
    <row r="6746" spans="4:66" x14ac:dyDescent="0.25">
      <c r="D6746" s="7"/>
      <c r="E6746" s="10"/>
      <c r="F6746" s="10"/>
      <c r="G6746" s="10"/>
      <c r="H6746" s="10"/>
      <c r="I6746" s="10"/>
      <c r="J6746" s="10"/>
      <c r="K6746" s="11"/>
      <c r="L6746" s="11"/>
      <c r="M6746" s="12"/>
      <c r="N6746" s="12"/>
      <c r="O6746" s="12"/>
      <c r="P6746" s="12"/>
      <c r="Q6746" s="12"/>
      <c r="R6746" s="12"/>
      <c r="S6746" s="12"/>
      <c r="T6746" s="12"/>
      <c r="U6746" s="12"/>
      <c r="V6746" s="12"/>
      <c r="W6746" s="12"/>
      <c r="X6746" s="12"/>
      <c r="Y6746" s="12"/>
      <c r="Z6746" s="12"/>
      <c r="AA6746" s="12"/>
      <c r="AB6746" s="12"/>
      <c r="AC6746" s="12"/>
      <c r="AD6746" s="12"/>
      <c r="AE6746" s="12"/>
      <c r="AF6746" s="12"/>
      <c r="AG6746" s="12"/>
      <c r="AH6746" s="12"/>
      <c r="AI6746" s="12"/>
      <c r="AJ6746" s="12"/>
      <c r="AK6746" s="12"/>
      <c r="AL6746" s="12"/>
      <c r="AM6746" s="12"/>
      <c r="AN6746" s="12"/>
      <c r="AO6746" s="12"/>
      <c r="AP6746" s="12"/>
      <c r="AQ6746" s="12"/>
      <c r="AR6746" s="12"/>
      <c r="AS6746" s="12"/>
      <c r="AT6746" s="12"/>
      <c r="AU6746" s="12"/>
      <c r="AV6746" s="12"/>
      <c r="AW6746" s="12"/>
      <c r="AX6746" s="12"/>
      <c r="AY6746" s="12"/>
      <c r="AZ6746" s="12"/>
      <c r="BA6746" s="12"/>
      <c r="BB6746" s="12"/>
      <c r="BC6746" s="12"/>
      <c r="BD6746" s="12"/>
      <c r="BE6746" s="12"/>
      <c r="BF6746" s="12"/>
      <c r="BG6746" s="12"/>
      <c r="BH6746" s="12"/>
      <c r="BI6746" s="12"/>
      <c r="BJ6746" s="13"/>
      <c r="BK6746" s="13"/>
      <c r="BL6746" s="13"/>
      <c r="BM6746" s="13"/>
      <c r="BN6746" s="13"/>
    </row>
    <row r="6747" spans="4:66" x14ac:dyDescent="0.25">
      <c r="D6747" s="7"/>
      <c r="E6747" s="10"/>
      <c r="F6747" s="10"/>
      <c r="G6747" s="10"/>
      <c r="H6747" s="10"/>
      <c r="I6747" s="10"/>
      <c r="J6747" s="10"/>
      <c r="K6747" s="11"/>
      <c r="L6747" s="11"/>
      <c r="M6747" s="12"/>
      <c r="N6747" s="12"/>
      <c r="O6747" s="12"/>
      <c r="P6747" s="12"/>
      <c r="Q6747" s="12"/>
      <c r="R6747" s="12"/>
      <c r="S6747" s="12"/>
      <c r="T6747" s="12"/>
      <c r="U6747" s="12"/>
      <c r="V6747" s="12"/>
      <c r="W6747" s="12"/>
      <c r="X6747" s="12"/>
      <c r="Y6747" s="12"/>
      <c r="Z6747" s="12"/>
      <c r="AA6747" s="12"/>
      <c r="AB6747" s="12"/>
      <c r="AC6747" s="12"/>
      <c r="AD6747" s="12"/>
      <c r="AE6747" s="12"/>
      <c r="AF6747" s="12"/>
      <c r="AG6747" s="12"/>
      <c r="AH6747" s="12"/>
      <c r="AI6747" s="12"/>
      <c r="AJ6747" s="12"/>
      <c r="AK6747" s="12"/>
      <c r="AL6747" s="12"/>
      <c r="AM6747" s="12"/>
      <c r="AN6747" s="12"/>
      <c r="AO6747" s="12"/>
      <c r="AP6747" s="12"/>
      <c r="AQ6747" s="12"/>
      <c r="AR6747" s="12"/>
      <c r="AS6747" s="12"/>
      <c r="AT6747" s="12"/>
      <c r="AU6747" s="12"/>
      <c r="AV6747" s="12"/>
      <c r="AW6747" s="12"/>
      <c r="AX6747" s="12"/>
      <c r="AY6747" s="12"/>
      <c r="AZ6747" s="12"/>
      <c r="BA6747" s="12"/>
      <c r="BB6747" s="12"/>
      <c r="BC6747" s="12"/>
      <c r="BD6747" s="12"/>
      <c r="BE6747" s="12"/>
      <c r="BF6747" s="12"/>
      <c r="BG6747" s="12"/>
      <c r="BH6747" s="12"/>
      <c r="BI6747" s="12"/>
      <c r="BJ6747" s="13"/>
      <c r="BK6747" s="13"/>
      <c r="BL6747" s="13"/>
      <c r="BM6747" s="13"/>
      <c r="BN6747" s="13"/>
    </row>
    <row r="6748" spans="4:66" x14ac:dyDescent="0.25">
      <c r="D6748" s="7"/>
      <c r="E6748" s="10"/>
      <c r="F6748" s="10"/>
      <c r="G6748" s="10"/>
      <c r="H6748" s="10"/>
      <c r="I6748" s="10"/>
      <c r="J6748" s="10"/>
      <c r="K6748" s="11"/>
      <c r="L6748" s="11"/>
      <c r="M6748" s="12"/>
      <c r="N6748" s="12"/>
      <c r="O6748" s="12"/>
      <c r="P6748" s="12"/>
      <c r="Q6748" s="12"/>
      <c r="R6748" s="12"/>
      <c r="S6748" s="12"/>
      <c r="T6748" s="12"/>
      <c r="U6748" s="12"/>
      <c r="V6748" s="12"/>
      <c r="W6748" s="12"/>
      <c r="X6748" s="12"/>
      <c r="Y6748" s="12"/>
      <c r="Z6748" s="12"/>
      <c r="AA6748" s="12"/>
      <c r="AB6748" s="12"/>
      <c r="AC6748" s="12"/>
      <c r="AD6748" s="12"/>
      <c r="AE6748" s="12"/>
      <c r="AF6748" s="12"/>
      <c r="AG6748" s="12"/>
      <c r="AH6748" s="12"/>
      <c r="AI6748" s="12"/>
      <c r="AJ6748" s="12"/>
      <c r="AK6748" s="12"/>
      <c r="AL6748" s="12"/>
      <c r="AM6748" s="12"/>
      <c r="AN6748" s="12"/>
      <c r="AO6748" s="12"/>
      <c r="AP6748" s="12"/>
      <c r="AQ6748" s="12"/>
      <c r="AR6748" s="12"/>
      <c r="AS6748" s="12"/>
      <c r="AT6748" s="12"/>
      <c r="AU6748" s="12"/>
      <c r="AV6748" s="12"/>
      <c r="AW6748" s="12"/>
      <c r="AX6748" s="12"/>
      <c r="AY6748" s="12"/>
      <c r="AZ6748" s="12"/>
      <c r="BA6748" s="12"/>
      <c r="BB6748" s="12"/>
      <c r="BC6748" s="12"/>
      <c r="BD6748" s="12"/>
      <c r="BE6748" s="12"/>
      <c r="BF6748" s="12"/>
      <c r="BG6748" s="12"/>
      <c r="BH6748" s="12"/>
      <c r="BI6748" s="12"/>
      <c r="BJ6748" s="13"/>
      <c r="BK6748" s="13"/>
      <c r="BL6748" s="13"/>
      <c r="BM6748" s="13"/>
      <c r="BN6748" s="13"/>
    </row>
    <row r="6749" spans="4:66" x14ac:dyDescent="0.25">
      <c r="D6749" s="7"/>
      <c r="E6749" s="10"/>
      <c r="F6749" s="10"/>
      <c r="G6749" s="10"/>
      <c r="H6749" s="10"/>
      <c r="I6749" s="10"/>
      <c r="J6749" s="10"/>
      <c r="K6749" s="11"/>
      <c r="L6749" s="11"/>
      <c r="M6749" s="12"/>
      <c r="N6749" s="12"/>
      <c r="O6749" s="12"/>
      <c r="P6749" s="12"/>
      <c r="Q6749" s="12"/>
      <c r="R6749" s="12"/>
      <c r="S6749" s="12"/>
      <c r="T6749" s="12"/>
      <c r="U6749" s="12"/>
      <c r="V6749" s="12"/>
      <c r="W6749" s="12"/>
      <c r="X6749" s="12"/>
      <c r="Y6749" s="12"/>
      <c r="Z6749" s="12"/>
      <c r="AA6749" s="12"/>
      <c r="AB6749" s="12"/>
      <c r="AC6749" s="12"/>
      <c r="AD6749" s="12"/>
      <c r="AE6749" s="12"/>
      <c r="AF6749" s="12"/>
      <c r="AG6749" s="12"/>
      <c r="AH6749" s="12"/>
      <c r="AI6749" s="12"/>
      <c r="AJ6749" s="12"/>
      <c r="AK6749" s="12"/>
      <c r="AL6749" s="12"/>
      <c r="AM6749" s="12"/>
      <c r="AN6749" s="12"/>
      <c r="AO6749" s="12"/>
      <c r="AP6749" s="12"/>
      <c r="AQ6749" s="12"/>
      <c r="AR6749" s="12"/>
      <c r="AS6749" s="12"/>
      <c r="AT6749" s="12"/>
      <c r="AU6749" s="12"/>
      <c r="AV6749" s="12"/>
      <c r="AW6749" s="12"/>
      <c r="AX6749" s="12"/>
      <c r="AY6749" s="12"/>
      <c r="AZ6749" s="12"/>
      <c r="BA6749" s="12"/>
      <c r="BB6749" s="12"/>
      <c r="BC6749" s="12"/>
      <c r="BD6749" s="12"/>
      <c r="BE6749" s="12"/>
      <c r="BF6749" s="12"/>
      <c r="BG6749" s="12"/>
      <c r="BH6749" s="12"/>
      <c r="BI6749" s="12"/>
      <c r="BJ6749" s="13"/>
      <c r="BK6749" s="13"/>
      <c r="BL6749" s="13"/>
      <c r="BM6749" s="13"/>
      <c r="BN6749" s="13"/>
    </row>
    <row r="6750" spans="4:66" x14ac:dyDescent="0.25">
      <c r="D6750" s="7"/>
      <c r="E6750" s="10"/>
      <c r="F6750" s="10"/>
      <c r="G6750" s="10"/>
      <c r="H6750" s="10"/>
      <c r="I6750" s="10"/>
      <c r="J6750" s="10"/>
      <c r="K6750" s="11"/>
      <c r="L6750" s="11"/>
      <c r="M6750" s="12"/>
      <c r="N6750" s="12"/>
      <c r="O6750" s="12"/>
      <c r="P6750" s="12"/>
      <c r="Q6750" s="12"/>
      <c r="R6750" s="12"/>
      <c r="S6750" s="12"/>
      <c r="T6750" s="12"/>
      <c r="U6750" s="12"/>
      <c r="V6750" s="12"/>
      <c r="W6750" s="12"/>
      <c r="X6750" s="12"/>
      <c r="Y6750" s="12"/>
      <c r="Z6750" s="12"/>
      <c r="AA6750" s="12"/>
      <c r="AB6750" s="12"/>
      <c r="AC6750" s="12"/>
      <c r="AD6750" s="12"/>
      <c r="AE6750" s="12"/>
      <c r="AF6750" s="12"/>
      <c r="AG6750" s="12"/>
      <c r="AH6750" s="12"/>
      <c r="AI6750" s="12"/>
      <c r="AJ6750" s="12"/>
      <c r="AK6750" s="12"/>
      <c r="AL6750" s="12"/>
      <c r="AM6750" s="12"/>
      <c r="AN6750" s="12"/>
      <c r="AO6750" s="12"/>
      <c r="AP6750" s="12"/>
      <c r="AQ6750" s="12"/>
      <c r="AR6750" s="12"/>
      <c r="AS6750" s="12"/>
      <c r="AT6750" s="12"/>
      <c r="AU6750" s="12"/>
      <c r="AV6750" s="12"/>
      <c r="AW6750" s="12"/>
      <c r="AX6750" s="12"/>
      <c r="AY6750" s="12"/>
      <c r="AZ6750" s="12"/>
      <c r="BA6750" s="12"/>
      <c r="BB6750" s="12"/>
      <c r="BC6750" s="12"/>
      <c r="BD6750" s="12"/>
      <c r="BE6750" s="12"/>
      <c r="BF6750" s="12"/>
      <c r="BG6750" s="12"/>
      <c r="BH6750" s="12"/>
      <c r="BI6750" s="12"/>
      <c r="BJ6750" s="13"/>
      <c r="BK6750" s="13"/>
      <c r="BL6750" s="13"/>
      <c r="BM6750" s="13"/>
      <c r="BN6750" s="13"/>
    </row>
    <row r="6751" spans="4:66" x14ac:dyDescent="0.25">
      <c r="D6751" s="7"/>
      <c r="E6751" s="10"/>
      <c r="F6751" s="10"/>
      <c r="G6751" s="10"/>
      <c r="H6751" s="10"/>
      <c r="I6751" s="10"/>
      <c r="J6751" s="10"/>
      <c r="K6751" s="11"/>
      <c r="L6751" s="11"/>
      <c r="M6751" s="12"/>
      <c r="N6751" s="12"/>
      <c r="O6751" s="12"/>
      <c r="P6751" s="12"/>
      <c r="Q6751" s="12"/>
      <c r="R6751" s="12"/>
      <c r="S6751" s="12"/>
      <c r="T6751" s="12"/>
      <c r="U6751" s="12"/>
      <c r="V6751" s="12"/>
      <c r="W6751" s="12"/>
      <c r="X6751" s="12"/>
      <c r="Y6751" s="12"/>
      <c r="Z6751" s="12"/>
      <c r="AA6751" s="12"/>
      <c r="AB6751" s="12"/>
      <c r="AC6751" s="12"/>
      <c r="AD6751" s="12"/>
      <c r="AE6751" s="12"/>
      <c r="AF6751" s="12"/>
      <c r="AG6751" s="12"/>
      <c r="AH6751" s="12"/>
      <c r="AI6751" s="12"/>
      <c r="AJ6751" s="12"/>
      <c r="AK6751" s="12"/>
      <c r="AL6751" s="12"/>
      <c r="AM6751" s="12"/>
      <c r="AN6751" s="12"/>
      <c r="AO6751" s="12"/>
      <c r="AP6751" s="12"/>
      <c r="AQ6751" s="12"/>
      <c r="AR6751" s="12"/>
      <c r="AS6751" s="12"/>
      <c r="AT6751" s="12"/>
      <c r="AU6751" s="12"/>
      <c r="AV6751" s="12"/>
      <c r="AW6751" s="12"/>
      <c r="AX6751" s="12"/>
      <c r="AY6751" s="12"/>
      <c r="AZ6751" s="12"/>
      <c r="BA6751" s="12"/>
      <c r="BB6751" s="12"/>
      <c r="BC6751" s="12"/>
      <c r="BD6751" s="12"/>
      <c r="BE6751" s="12"/>
      <c r="BF6751" s="12"/>
      <c r="BG6751" s="12"/>
      <c r="BH6751" s="12"/>
      <c r="BI6751" s="12"/>
      <c r="BJ6751" s="13"/>
      <c r="BK6751" s="13"/>
      <c r="BL6751" s="13"/>
      <c r="BM6751" s="13"/>
      <c r="BN6751" s="13"/>
    </row>
    <row r="6752" spans="4:66" x14ac:dyDescent="0.25">
      <c r="D6752" s="7"/>
      <c r="E6752" s="10"/>
      <c r="F6752" s="10"/>
      <c r="G6752" s="10"/>
      <c r="H6752" s="10"/>
      <c r="I6752" s="10"/>
      <c r="J6752" s="10"/>
      <c r="K6752" s="11"/>
      <c r="L6752" s="11"/>
      <c r="M6752" s="12"/>
      <c r="N6752" s="12"/>
      <c r="O6752" s="12"/>
      <c r="P6752" s="12"/>
      <c r="Q6752" s="12"/>
      <c r="R6752" s="12"/>
      <c r="S6752" s="12"/>
      <c r="T6752" s="12"/>
      <c r="U6752" s="12"/>
      <c r="V6752" s="12"/>
      <c r="W6752" s="12"/>
      <c r="X6752" s="12"/>
      <c r="Y6752" s="12"/>
      <c r="Z6752" s="12"/>
      <c r="AA6752" s="12"/>
      <c r="AB6752" s="12"/>
      <c r="AC6752" s="12"/>
      <c r="AD6752" s="12"/>
      <c r="AE6752" s="12"/>
      <c r="AF6752" s="12"/>
      <c r="AG6752" s="12"/>
      <c r="AH6752" s="12"/>
      <c r="AI6752" s="12"/>
      <c r="AJ6752" s="12"/>
      <c r="AK6752" s="12"/>
      <c r="AL6752" s="12"/>
      <c r="AM6752" s="12"/>
      <c r="AN6752" s="12"/>
      <c r="AO6752" s="12"/>
      <c r="AP6752" s="12"/>
      <c r="AQ6752" s="12"/>
      <c r="AR6752" s="12"/>
      <c r="AS6752" s="12"/>
      <c r="AT6752" s="12"/>
      <c r="AU6752" s="12"/>
      <c r="AV6752" s="12"/>
      <c r="AW6752" s="12"/>
      <c r="AX6752" s="12"/>
      <c r="AY6752" s="12"/>
      <c r="AZ6752" s="12"/>
      <c r="BA6752" s="12"/>
      <c r="BB6752" s="12"/>
      <c r="BC6752" s="12"/>
      <c r="BD6752" s="12"/>
      <c r="BE6752" s="12"/>
      <c r="BF6752" s="12"/>
      <c r="BG6752" s="12"/>
      <c r="BH6752" s="12"/>
      <c r="BI6752" s="12"/>
      <c r="BJ6752" s="13"/>
      <c r="BK6752" s="13"/>
      <c r="BL6752" s="13"/>
      <c r="BM6752" s="13"/>
      <c r="BN6752" s="13"/>
    </row>
    <row r="6753" spans="4:66" x14ac:dyDescent="0.25">
      <c r="D6753" s="7"/>
      <c r="E6753" s="10"/>
      <c r="F6753" s="10"/>
      <c r="G6753" s="10"/>
      <c r="H6753" s="10"/>
      <c r="I6753" s="10"/>
      <c r="J6753" s="10"/>
      <c r="K6753" s="11"/>
      <c r="L6753" s="11"/>
      <c r="M6753" s="12"/>
      <c r="N6753" s="12"/>
      <c r="O6753" s="12"/>
      <c r="P6753" s="12"/>
      <c r="Q6753" s="12"/>
      <c r="R6753" s="12"/>
      <c r="S6753" s="12"/>
      <c r="T6753" s="12"/>
      <c r="U6753" s="12"/>
      <c r="V6753" s="12"/>
      <c r="W6753" s="12"/>
      <c r="X6753" s="12"/>
      <c r="Y6753" s="12"/>
      <c r="Z6753" s="12"/>
      <c r="AA6753" s="12"/>
      <c r="AB6753" s="12"/>
      <c r="AC6753" s="12"/>
      <c r="AD6753" s="12"/>
      <c r="AE6753" s="12"/>
      <c r="AF6753" s="12"/>
      <c r="AG6753" s="12"/>
      <c r="AH6753" s="12"/>
      <c r="AI6753" s="12"/>
      <c r="AJ6753" s="12"/>
      <c r="AK6753" s="12"/>
      <c r="AL6753" s="12"/>
      <c r="AM6753" s="12"/>
      <c r="AN6753" s="12"/>
      <c r="AO6753" s="12"/>
      <c r="AP6753" s="12"/>
      <c r="AQ6753" s="12"/>
      <c r="AR6753" s="12"/>
      <c r="AS6753" s="12"/>
      <c r="AT6753" s="12"/>
      <c r="AU6753" s="12"/>
      <c r="AV6753" s="12"/>
      <c r="AW6753" s="12"/>
      <c r="AX6753" s="12"/>
      <c r="AY6753" s="12"/>
      <c r="AZ6753" s="12"/>
      <c r="BA6753" s="12"/>
      <c r="BB6753" s="12"/>
      <c r="BC6753" s="12"/>
      <c r="BD6753" s="12"/>
      <c r="BE6753" s="12"/>
      <c r="BF6753" s="12"/>
      <c r="BG6753" s="12"/>
      <c r="BH6753" s="12"/>
      <c r="BI6753" s="12"/>
      <c r="BJ6753" s="13"/>
      <c r="BK6753" s="13"/>
      <c r="BL6753" s="13"/>
      <c r="BM6753" s="13"/>
      <c r="BN6753" s="13"/>
    </row>
    <row r="6754" spans="4:66" x14ac:dyDescent="0.25">
      <c r="D6754" s="7"/>
      <c r="E6754" s="10"/>
      <c r="F6754" s="10"/>
      <c r="G6754" s="10"/>
      <c r="H6754" s="10"/>
      <c r="I6754" s="10"/>
      <c r="J6754" s="10"/>
      <c r="K6754" s="11"/>
      <c r="L6754" s="11"/>
      <c r="M6754" s="12"/>
      <c r="N6754" s="12"/>
      <c r="O6754" s="12"/>
      <c r="P6754" s="12"/>
      <c r="Q6754" s="12"/>
      <c r="R6754" s="12"/>
      <c r="S6754" s="12"/>
      <c r="T6754" s="12"/>
      <c r="U6754" s="12"/>
      <c r="V6754" s="12"/>
      <c r="W6754" s="12"/>
      <c r="X6754" s="12"/>
      <c r="Y6754" s="12"/>
      <c r="Z6754" s="12"/>
      <c r="AA6754" s="12"/>
      <c r="AB6754" s="12"/>
      <c r="AC6754" s="12"/>
      <c r="AD6754" s="12"/>
      <c r="AE6754" s="12"/>
      <c r="AF6754" s="12"/>
      <c r="AG6754" s="12"/>
      <c r="AH6754" s="12"/>
      <c r="AI6754" s="12"/>
      <c r="AJ6754" s="12"/>
      <c r="AK6754" s="12"/>
      <c r="AL6754" s="12"/>
      <c r="AM6754" s="12"/>
      <c r="AN6754" s="12"/>
      <c r="AO6754" s="12"/>
      <c r="AP6754" s="12"/>
      <c r="AQ6754" s="12"/>
      <c r="AR6754" s="12"/>
      <c r="AS6754" s="12"/>
      <c r="AT6754" s="12"/>
      <c r="AU6754" s="12"/>
      <c r="AV6754" s="12"/>
      <c r="AW6754" s="12"/>
      <c r="AX6754" s="12"/>
      <c r="AY6754" s="12"/>
      <c r="AZ6754" s="12"/>
      <c r="BA6754" s="12"/>
      <c r="BB6754" s="12"/>
      <c r="BC6754" s="12"/>
      <c r="BD6754" s="12"/>
      <c r="BE6754" s="12"/>
      <c r="BF6754" s="12"/>
      <c r="BG6754" s="12"/>
      <c r="BH6754" s="12"/>
      <c r="BI6754" s="12"/>
      <c r="BJ6754" s="13"/>
      <c r="BK6754" s="13"/>
      <c r="BL6754" s="13"/>
      <c r="BM6754" s="13"/>
      <c r="BN6754" s="13"/>
    </row>
    <row r="6755" spans="4:66" x14ac:dyDescent="0.25">
      <c r="D6755" s="7"/>
      <c r="E6755" s="10"/>
      <c r="F6755" s="10"/>
      <c r="G6755" s="10"/>
      <c r="H6755" s="10"/>
      <c r="I6755" s="10"/>
      <c r="J6755" s="10"/>
      <c r="K6755" s="11"/>
      <c r="L6755" s="11"/>
      <c r="M6755" s="12"/>
      <c r="N6755" s="12"/>
      <c r="O6755" s="12"/>
      <c r="P6755" s="12"/>
      <c r="Q6755" s="12"/>
      <c r="R6755" s="12"/>
      <c r="S6755" s="12"/>
      <c r="T6755" s="12"/>
      <c r="U6755" s="12"/>
      <c r="V6755" s="12"/>
      <c r="W6755" s="12"/>
      <c r="X6755" s="12"/>
      <c r="Y6755" s="12"/>
      <c r="Z6755" s="12"/>
      <c r="AA6755" s="12"/>
      <c r="AB6755" s="12"/>
      <c r="AC6755" s="12"/>
      <c r="AD6755" s="12"/>
      <c r="AE6755" s="12"/>
      <c r="AF6755" s="12"/>
      <c r="AG6755" s="12"/>
      <c r="AH6755" s="12"/>
      <c r="AI6755" s="12"/>
      <c r="AJ6755" s="12"/>
      <c r="AK6755" s="12"/>
      <c r="AL6755" s="12"/>
      <c r="AM6755" s="12"/>
      <c r="AN6755" s="12"/>
      <c r="AO6755" s="12"/>
      <c r="AP6755" s="12"/>
      <c r="AQ6755" s="12"/>
      <c r="AR6755" s="12"/>
      <c r="AS6755" s="12"/>
      <c r="AT6755" s="12"/>
      <c r="AU6755" s="12"/>
      <c r="AV6755" s="12"/>
      <c r="AW6755" s="12"/>
      <c r="AX6755" s="12"/>
      <c r="AY6755" s="12"/>
      <c r="AZ6755" s="12"/>
      <c r="BA6755" s="12"/>
      <c r="BB6755" s="12"/>
      <c r="BC6755" s="12"/>
      <c r="BD6755" s="12"/>
      <c r="BE6755" s="12"/>
      <c r="BF6755" s="12"/>
      <c r="BG6755" s="12"/>
      <c r="BH6755" s="12"/>
      <c r="BI6755" s="12"/>
      <c r="BJ6755" s="13"/>
      <c r="BK6755" s="13"/>
      <c r="BL6755" s="13"/>
      <c r="BM6755" s="13"/>
      <c r="BN6755" s="13"/>
    </row>
    <row r="6756" spans="4:66" x14ac:dyDescent="0.25">
      <c r="D6756" s="7"/>
      <c r="E6756" s="10"/>
      <c r="F6756" s="10"/>
      <c r="G6756" s="10"/>
      <c r="H6756" s="10"/>
      <c r="I6756" s="10"/>
      <c r="J6756" s="10"/>
      <c r="K6756" s="11"/>
      <c r="L6756" s="11"/>
      <c r="M6756" s="12"/>
      <c r="N6756" s="12"/>
      <c r="O6756" s="12"/>
      <c r="P6756" s="12"/>
      <c r="Q6756" s="12"/>
      <c r="R6756" s="12"/>
      <c r="S6756" s="12"/>
      <c r="T6756" s="12"/>
      <c r="U6756" s="12"/>
      <c r="V6756" s="12"/>
      <c r="W6756" s="12"/>
      <c r="X6756" s="12"/>
      <c r="Y6756" s="12"/>
      <c r="Z6756" s="12"/>
      <c r="AA6756" s="12"/>
      <c r="AB6756" s="12"/>
      <c r="AC6756" s="12"/>
      <c r="AD6756" s="12"/>
      <c r="AE6756" s="12"/>
      <c r="AF6756" s="12"/>
      <c r="AG6756" s="12"/>
      <c r="AH6756" s="12"/>
      <c r="AI6756" s="12"/>
      <c r="AJ6756" s="12"/>
      <c r="AK6756" s="12"/>
      <c r="AL6756" s="12"/>
      <c r="AM6756" s="12"/>
      <c r="AN6756" s="12"/>
      <c r="AO6756" s="12"/>
      <c r="AP6756" s="12"/>
      <c r="AQ6756" s="12"/>
      <c r="AR6756" s="12"/>
      <c r="AS6756" s="12"/>
      <c r="AT6756" s="12"/>
      <c r="AU6756" s="12"/>
      <c r="AV6756" s="12"/>
      <c r="AW6756" s="12"/>
      <c r="AX6756" s="12"/>
      <c r="AY6756" s="12"/>
      <c r="AZ6756" s="12"/>
      <c r="BA6756" s="12"/>
      <c r="BB6756" s="12"/>
      <c r="BC6756" s="12"/>
      <c r="BD6756" s="12"/>
      <c r="BE6756" s="12"/>
      <c r="BF6756" s="12"/>
      <c r="BG6756" s="12"/>
      <c r="BH6756" s="12"/>
      <c r="BI6756" s="12"/>
      <c r="BJ6756" s="13"/>
      <c r="BK6756" s="13"/>
      <c r="BL6756" s="13"/>
      <c r="BM6756" s="13"/>
      <c r="BN6756" s="13"/>
    </row>
    <row r="6757" spans="4:66" x14ac:dyDescent="0.25">
      <c r="D6757" s="7"/>
      <c r="E6757" s="10"/>
      <c r="F6757" s="10"/>
      <c r="G6757" s="10"/>
      <c r="H6757" s="10"/>
      <c r="I6757" s="10"/>
      <c r="J6757" s="10"/>
      <c r="K6757" s="11"/>
      <c r="L6757" s="11"/>
      <c r="M6757" s="12"/>
      <c r="N6757" s="12"/>
      <c r="O6757" s="12"/>
      <c r="P6757" s="12"/>
      <c r="Q6757" s="12"/>
      <c r="R6757" s="12"/>
      <c r="S6757" s="12"/>
      <c r="T6757" s="12"/>
      <c r="U6757" s="12"/>
      <c r="V6757" s="12"/>
      <c r="W6757" s="12"/>
      <c r="X6757" s="12"/>
      <c r="Y6757" s="12"/>
      <c r="Z6757" s="12"/>
      <c r="AA6757" s="12"/>
      <c r="AB6757" s="12"/>
      <c r="AC6757" s="12"/>
      <c r="AD6757" s="12"/>
      <c r="AE6757" s="12"/>
      <c r="AF6757" s="12"/>
      <c r="AG6757" s="12"/>
      <c r="AH6757" s="12"/>
      <c r="AI6757" s="12"/>
      <c r="AJ6757" s="12"/>
      <c r="AK6757" s="12"/>
      <c r="AL6757" s="12"/>
      <c r="AM6757" s="12"/>
      <c r="AN6757" s="12"/>
      <c r="AO6757" s="12"/>
      <c r="AP6757" s="12"/>
      <c r="AQ6757" s="12"/>
      <c r="AR6757" s="12"/>
      <c r="AS6757" s="12"/>
      <c r="AT6757" s="12"/>
      <c r="AU6757" s="12"/>
      <c r="AV6757" s="12"/>
      <c r="AW6757" s="12"/>
      <c r="AX6757" s="12"/>
      <c r="AY6757" s="12"/>
      <c r="AZ6757" s="12"/>
      <c r="BA6757" s="12"/>
      <c r="BB6757" s="12"/>
      <c r="BC6757" s="12"/>
      <c r="BD6757" s="12"/>
      <c r="BE6757" s="12"/>
      <c r="BF6757" s="12"/>
      <c r="BG6757" s="12"/>
      <c r="BH6757" s="12"/>
      <c r="BI6757" s="12"/>
      <c r="BJ6757" s="13"/>
      <c r="BK6757" s="13"/>
      <c r="BL6757" s="13"/>
      <c r="BM6757" s="13"/>
      <c r="BN6757" s="13"/>
    </row>
    <row r="6758" spans="4:66" x14ac:dyDescent="0.25">
      <c r="D6758" s="7"/>
      <c r="E6758" s="10"/>
      <c r="F6758" s="10"/>
      <c r="G6758" s="10"/>
      <c r="H6758" s="10"/>
      <c r="I6758" s="10"/>
      <c r="J6758" s="10"/>
      <c r="K6758" s="11"/>
      <c r="L6758" s="11"/>
      <c r="M6758" s="12"/>
      <c r="N6758" s="12"/>
      <c r="O6758" s="12"/>
      <c r="P6758" s="12"/>
      <c r="Q6758" s="12"/>
      <c r="R6758" s="12"/>
      <c r="S6758" s="12"/>
      <c r="T6758" s="12"/>
      <c r="U6758" s="12"/>
      <c r="V6758" s="12"/>
      <c r="W6758" s="12"/>
      <c r="X6758" s="12"/>
      <c r="Y6758" s="12"/>
      <c r="Z6758" s="12"/>
      <c r="AA6758" s="12"/>
      <c r="AB6758" s="12"/>
      <c r="AC6758" s="12"/>
      <c r="AD6758" s="12"/>
      <c r="AE6758" s="12"/>
      <c r="AF6758" s="12"/>
      <c r="AG6758" s="12"/>
      <c r="AH6758" s="12"/>
      <c r="AI6758" s="12"/>
      <c r="AJ6758" s="12"/>
      <c r="AK6758" s="12"/>
      <c r="AL6758" s="12"/>
      <c r="AM6758" s="12"/>
      <c r="AN6758" s="12"/>
      <c r="AO6758" s="12"/>
      <c r="AP6758" s="12"/>
      <c r="AQ6758" s="12"/>
      <c r="AR6758" s="12"/>
      <c r="AS6758" s="12"/>
      <c r="AT6758" s="12"/>
      <c r="AU6758" s="12"/>
      <c r="AV6758" s="12"/>
      <c r="AW6758" s="12"/>
      <c r="AX6758" s="12"/>
      <c r="AY6758" s="12"/>
      <c r="AZ6758" s="12"/>
      <c r="BA6758" s="12"/>
      <c r="BB6758" s="12"/>
      <c r="BC6758" s="12"/>
      <c r="BD6758" s="12"/>
      <c r="BE6758" s="12"/>
      <c r="BF6758" s="12"/>
      <c r="BG6758" s="12"/>
      <c r="BH6758" s="12"/>
      <c r="BI6758" s="12"/>
      <c r="BJ6758" s="13"/>
      <c r="BK6758" s="13"/>
      <c r="BL6758" s="13"/>
      <c r="BM6758" s="13"/>
      <c r="BN6758" s="13"/>
    </row>
    <row r="6759" spans="4:66" x14ac:dyDescent="0.25">
      <c r="D6759" s="7"/>
      <c r="E6759" s="10"/>
      <c r="F6759" s="10"/>
      <c r="G6759" s="10"/>
      <c r="H6759" s="10"/>
      <c r="I6759" s="10"/>
      <c r="J6759" s="10"/>
      <c r="K6759" s="11"/>
      <c r="L6759" s="11"/>
      <c r="M6759" s="12"/>
      <c r="N6759" s="12"/>
      <c r="O6759" s="12"/>
      <c r="P6759" s="12"/>
      <c r="Q6759" s="12"/>
      <c r="R6759" s="12"/>
      <c r="S6759" s="12"/>
      <c r="T6759" s="12"/>
      <c r="U6759" s="12"/>
      <c r="V6759" s="12"/>
      <c r="W6759" s="12"/>
      <c r="X6759" s="12"/>
      <c r="Y6759" s="12"/>
      <c r="Z6759" s="12"/>
      <c r="AA6759" s="12"/>
      <c r="AB6759" s="12"/>
      <c r="AC6759" s="12"/>
      <c r="AD6759" s="12"/>
      <c r="AE6759" s="12"/>
      <c r="AF6759" s="12"/>
      <c r="AG6759" s="12"/>
      <c r="AH6759" s="12"/>
      <c r="AI6759" s="12"/>
      <c r="AJ6759" s="12"/>
      <c r="AK6759" s="12"/>
      <c r="AL6759" s="12"/>
      <c r="AM6759" s="12"/>
      <c r="AN6759" s="12"/>
      <c r="AO6759" s="12"/>
      <c r="AP6759" s="12"/>
      <c r="AQ6759" s="12"/>
      <c r="AR6759" s="12"/>
      <c r="AS6759" s="12"/>
      <c r="AT6759" s="12"/>
      <c r="AU6759" s="12"/>
      <c r="AV6759" s="12"/>
      <c r="AW6759" s="12"/>
      <c r="AX6759" s="12"/>
      <c r="AY6759" s="12"/>
      <c r="AZ6759" s="12"/>
      <c r="BA6759" s="12"/>
      <c r="BB6759" s="12"/>
      <c r="BC6759" s="12"/>
      <c r="BD6759" s="12"/>
      <c r="BE6759" s="12"/>
      <c r="BF6759" s="12"/>
      <c r="BG6759" s="12"/>
      <c r="BH6759" s="12"/>
      <c r="BI6759" s="12"/>
      <c r="BJ6759" s="13"/>
      <c r="BK6759" s="13"/>
      <c r="BL6759" s="13"/>
      <c r="BM6759" s="13"/>
      <c r="BN6759" s="13"/>
    </row>
    <row r="6760" spans="4:66" x14ac:dyDescent="0.25">
      <c r="D6760" s="7"/>
      <c r="E6760" s="10"/>
      <c r="F6760" s="10"/>
      <c r="G6760" s="10"/>
      <c r="H6760" s="10"/>
      <c r="I6760" s="10"/>
      <c r="J6760" s="10"/>
      <c r="K6760" s="11"/>
      <c r="L6760" s="11"/>
      <c r="M6760" s="12"/>
      <c r="N6760" s="12"/>
      <c r="O6760" s="12"/>
      <c r="P6760" s="12"/>
      <c r="Q6760" s="12"/>
      <c r="R6760" s="12"/>
      <c r="S6760" s="12"/>
      <c r="T6760" s="12"/>
      <c r="U6760" s="12"/>
      <c r="V6760" s="12"/>
      <c r="W6760" s="12"/>
      <c r="X6760" s="12"/>
      <c r="Y6760" s="12"/>
      <c r="Z6760" s="12"/>
      <c r="AA6760" s="12"/>
      <c r="AB6760" s="12"/>
      <c r="AC6760" s="12"/>
      <c r="AD6760" s="12"/>
      <c r="AE6760" s="12"/>
      <c r="AF6760" s="12"/>
      <c r="AG6760" s="12"/>
      <c r="AH6760" s="12"/>
      <c r="AI6760" s="12"/>
      <c r="AJ6760" s="12"/>
      <c r="AK6760" s="12"/>
      <c r="AL6760" s="12"/>
      <c r="AM6760" s="12"/>
      <c r="AN6760" s="12"/>
      <c r="AO6760" s="12"/>
      <c r="AP6760" s="12"/>
      <c r="AQ6760" s="12"/>
      <c r="AR6760" s="12"/>
      <c r="AS6760" s="12"/>
      <c r="AT6760" s="12"/>
      <c r="AU6760" s="12"/>
      <c r="AV6760" s="12"/>
      <c r="AW6760" s="12"/>
      <c r="AX6760" s="12"/>
      <c r="AY6760" s="12"/>
      <c r="AZ6760" s="12"/>
      <c r="BA6760" s="12"/>
      <c r="BB6760" s="12"/>
      <c r="BC6760" s="12"/>
      <c r="BD6760" s="12"/>
      <c r="BE6760" s="12"/>
      <c r="BF6760" s="12"/>
      <c r="BG6760" s="12"/>
      <c r="BH6760" s="12"/>
      <c r="BI6760" s="12"/>
      <c r="BJ6760" s="13"/>
      <c r="BK6760" s="13"/>
      <c r="BL6760" s="13"/>
      <c r="BM6760" s="13"/>
      <c r="BN6760" s="13"/>
    </row>
    <row r="6761" spans="4:66" x14ac:dyDescent="0.25">
      <c r="D6761" s="7"/>
      <c r="E6761" s="10"/>
      <c r="F6761" s="10"/>
      <c r="G6761" s="10"/>
      <c r="H6761" s="10"/>
      <c r="I6761" s="10"/>
      <c r="J6761" s="10"/>
      <c r="K6761" s="11"/>
      <c r="L6761" s="11"/>
      <c r="M6761" s="12"/>
      <c r="N6761" s="12"/>
      <c r="O6761" s="12"/>
      <c r="P6761" s="12"/>
      <c r="Q6761" s="12"/>
      <c r="R6761" s="12"/>
      <c r="S6761" s="12"/>
      <c r="T6761" s="12"/>
      <c r="U6761" s="12"/>
      <c r="V6761" s="12"/>
      <c r="W6761" s="12"/>
      <c r="X6761" s="12"/>
      <c r="Y6761" s="12"/>
      <c r="Z6761" s="12"/>
      <c r="AA6761" s="12"/>
      <c r="AB6761" s="12"/>
      <c r="AC6761" s="12"/>
      <c r="AD6761" s="12"/>
      <c r="AE6761" s="12"/>
      <c r="AF6761" s="12"/>
      <c r="AG6761" s="12"/>
      <c r="AH6761" s="12"/>
      <c r="AI6761" s="12"/>
      <c r="AJ6761" s="12"/>
      <c r="AK6761" s="12"/>
      <c r="AL6761" s="12"/>
      <c r="AM6761" s="12"/>
      <c r="AN6761" s="12"/>
      <c r="AO6761" s="12"/>
      <c r="AP6761" s="12"/>
      <c r="AQ6761" s="12"/>
      <c r="AR6761" s="12"/>
      <c r="AS6761" s="12"/>
      <c r="AT6761" s="12"/>
      <c r="AU6761" s="12"/>
      <c r="AV6761" s="12"/>
      <c r="AW6761" s="12"/>
      <c r="AX6761" s="12"/>
      <c r="AY6761" s="12"/>
      <c r="AZ6761" s="12"/>
      <c r="BA6761" s="12"/>
      <c r="BB6761" s="12"/>
      <c r="BC6761" s="12"/>
      <c r="BD6761" s="12"/>
      <c r="BE6761" s="12"/>
      <c r="BF6761" s="12"/>
      <c r="BG6761" s="12"/>
      <c r="BH6761" s="12"/>
      <c r="BI6761" s="12"/>
      <c r="BJ6761" s="13"/>
      <c r="BK6761" s="13"/>
      <c r="BL6761" s="13"/>
      <c r="BM6761" s="13"/>
      <c r="BN6761" s="13"/>
    </row>
    <row r="6762" spans="4:66" x14ac:dyDescent="0.25">
      <c r="D6762" s="7"/>
      <c r="E6762" s="10"/>
      <c r="F6762" s="10"/>
      <c r="G6762" s="10"/>
      <c r="H6762" s="10"/>
      <c r="I6762" s="10"/>
      <c r="J6762" s="10"/>
      <c r="K6762" s="11"/>
      <c r="L6762" s="11"/>
      <c r="M6762" s="12"/>
      <c r="N6762" s="12"/>
      <c r="O6762" s="12"/>
      <c r="P6762" s="12"/>
      <c r="Q6762" s="12"/>
      <c r="R6762" s="12"/>
      <c r="S6762" s="12"/>
      <c r="T6762" s="12"/>
      <c r="U6762" s="12"/>
      <c r="V6762" s="12"/>
      <c r="W6762" s="12"/>
      <c r="X6762" s="12"/>
      <c r="Y6762" s="12"/>
      <c r="Z6762" s="12"/>
      <c r="AA6762" s="12"/>
      <c r="AB6762" s="12"/>
      <c r="AC6762" s="12"/>
      <c r="AD6762" s="12"/>
      <c r="AE6762" s="12"/>
      <c r="AF6762" s="12"/>
      <c r="AG6762" s="12"/>
      <c r="AH6762" s="12"/>
      <c r="AI6762" s="12"/>
      <c r="AJ6762" s="12"/>
      <c r="AK6762" s="12"/>
      <c r="AL6762" s="12"/>
      <c r="AM6762" s="12"/>
      <c r="AN6762" s="12"/>
      <c r="AO6762" s="12"/>
      <c r="AP6762" s="12"/>
      <c r="AQ6762" s="12"/>
      <c r="AR6762" s="12"/>
      <c r="AS6762" s="12"/>
      <c r="AT6762" s="12"/>
      <c r="AU6762" s="12"/>
      <c r="AV6762" s="12"/>
      <c r="AW6762" s="12"/>
      <c r="AX6762" s="12"/>
      <c r="AY6762" s="12"/>
      <c r="AZ6762" s="12"/>
      <c r="BA6762" s="12"/>
      <c r="BB6762" s="12"/>
      <c r="BC6762" s="12"/>
      <c r="BD6762" s="12"/>
      <c r="BE6762" s="12"/>
      <c r="BF6762" s="12"/>
      <c r="BG6762" s="12"/>
      <c r="BH6762" s="12"/>
      <c r="BI6762" s="12"/>
      <c r="BJ6762" s="13"/>
      <c r="BK6762" s="13"/>
      <c r="BL6762" s="13"/>
      <c r="BM6762" s="13"/>
      <c r="BN6762" s="13"/>
    </row>
    <row r="6763" spans="4:66" x14ac:dyDescent="0.25">
      <c r="D6763" s="7"/>
      <c r="E6763" s="10"/>
      <c r="F6763" s="10"/>
      <c r="G6763" s="10"/>
      <c r="H6763" s="10"/>
      <c r="I6763" s="10"/>
      <c r="J6763" s="10"/>
      <c r="K6763" s="11"/>
      <c r="L6763" s="11"/>
      <c r="M6763" s="12"/>
      <c r="N6763" s="12"/>
      <c r="O6763" s="12"/>
      <c r="P6763" s="12"/>
      <c r="Q6763" s="12"/>
      <c r="R6763" s="12"/>
      <c r="S6763" s="12"/>
      <c r="T6763" s="12"/>
      <c r="U6763" s="12"/>
      <c r="V6763" s="12"/>
      <c r="W6763" s="12"/>
      <c r="X6763" s="12"/>
      <c r="Y6763" s="12"/>
      <c r="Z6763" s="12"/>
      <c r="AA6763" s="12"/>
      <c r="AB6763" s="12"/>
      <c r="AC6763" s="12"/>
      <c r="AD6763" s="12"/>
      <c r="AE6763" s="12"/>
      <c r="AF6763" s="12"/>
      <c r="AG6763" s="12"/>
      <c r="AH6763" s="12"/>
      <c r="AI6763" s="12"/>
      <c r="AJ6763" s="12"/>
      <c r="AK6763" s="12"/>
      <c r="AL6763" s="12"/>
      <c r="AM6763" s="12"/>
      <c r="AN6763" s="12"/>
      <c r="AO6763" s="12"/>
      <c r="AP6763" s="12"/>
      <c r="AQ6763" s="12"/>
      <c r="AR6763" s="12"/>
      <c r="AS6763" s="12"/>
      <c r="AT6763" s="12"/>
      <c r="AU6763" s="12"/>
      <c r="AV6763" s="12"/>
      <c r="AW6763" s="12"/>
      <c r="AX6763" s="12"/>
      <c r="AY6763" s="12"/>
      <c r="AZ6763" s="12"/>
      <c r="BA6763" s="12"/>
      <c r="BB6763" s="12"/>
      <c r="BC6763" s="12"/>
      <c r="BD6763" s="12"/>
      <c r="BE6763" s="12"/>
      <c r="BF6763" s="12"/>
      <c r="BG6763" s="12"/>
      <c r="BH6763" s="12"/>
      <c r="BI6763" s="12"/>
      <c r="BJ6763" s="13"/>
      <c r="BK6763" s="13"/>
      <c r="BL6763" s="13"/>
      <c r="BM6763" s="13"/>
      <c r="BN6763" s="13"/>
    </row>
    <row r="6764" spans="4:66" x14ac:dyDescent="0.25">
      <c r="D6764" s="7"/>
      <c r="E6764" s="10"/>
      <c r="F6764" s="10"/>
      <c r="G6764" s="10"/>
      <c r="H6764" s="10"/>
      <c r="I6764" s="10"/>
      <c r="J6764" s="10"/>
      <c r="K6764" s="11"/>
      <c r="L6764" s="11"/>
      <c r="M6764" s="12"/>
      <c r="N6764" s="12"/>
      <c r="O6764" s="12"/>
      <c r="P6764" s="12"/>
      <c r="Q6764" s="12"/>
      <c r="R6764" s="12"/>
      <c r="S6764" s="12"/>
      <c r="T6764" s="12"/>
      <c r="U6764" s="12"/>
      <c r="V6764" s="12"/>
      <c r="W6764" s="12"/>
      <c r="X6764" s="12"/>
      <c r="Y6764" s="12"/>
      <c r="Z6764" s="12"/>
      <c r="AA6764" s="12"/>
      <c r="AB6764" s="12"/>
      <c r="AC6764" s="12"/>
      <c r="AD6764" s="12"/>
      <c r="AE6764" s="12"/>
      <c r="AF6764" s="12"/>
      <c r="AG6764" s="12"/>
      <c r="AH6764" s="12"/>
      <c r="AI6764" s="12"/>
      <c r="AJ6764" s="12"/>
      <c r="AK6764" s="12"/>
      <c r="AL6764" s="12"/>
      <c r="AM6764" s="12"/>
      <c r="AN6764" s="12"/>
      <c r="AO6764" s="12"/>
      <c r="AP6764" s="12"/>
      <c r="AQ6764" s="12"/>
      <c r="AR6764" s="12"/>
      <c r="AS6764" s="12"/>
      <c r="AT6764" s="12"/>
      <c r="AU6764" s="12"/>
      <c r="AV6764" s="12"/>
      <c r="AW6764" s="12"/>
      <c r="AX6764" s="12"/>
      <c r="AY6764" s="12"/>
      <c r="AZ6764" s="12"/>
      <c r="BA6764" s="12"/>
      <c r="BB6764" s="12"/>
      <c r="BC6764" s="12"/>
      <c r="BD6764" s="12"/>
      <c r="BE6764" s="12"/>
      <c r="BF6764" s="12"/>
      <c r="BG6764" s="12"/>
      <c r="BH6764" s="12"/>
      <c r="BI6764" s="12"/>
      <c r="BJ6764" s="13"/>
      <c r="BK6764" s="13"/>
      <c r="BL6764" s="13"/>
      <c r="BM6764" s="13"/>
      <c r="BN6764" s="13"/>
    </row>
    <row r="6765" spans="4:66" x14ac:dyDescent="0.25">
      <c r="D6765" s="7"/>
      <c r="E6765" s="10"/>
      <c r="F6765" s="10"/>
      <c r="G6765" s="10"/>
      <c r="H6765" s="10"/>
      <c r="I6765" s="10"/>
      <c r="J6765" s="10"/>
      <c r="K6765" s="11"/>
      <c r="L6765" s="11"/>
      <c r="M6765" s="12"/>
      <c r="N6765" s="12"/>
      <c r="O6765" s="12"/>
      <c r="P6765" s="12"/>
      <c r="Q6765" s="12"/>
      <c r="R6765" s="12"/>
      <c r="S6765" s="12"/>
      <c r="T6765" s="12"/>
      <c r="U6765" s="12"/>
      <c r="V6765" s="12"/>
      <c r="W6765" s="12"/>
      <c r="X6765" s="12"/>
      <c r="Y6765" s="12"/>
      <c r="Z6765" s="12"/>
      <c r="AA6765" s="12"/>
      <c r="AB6765" s="12"/>
      <c r="AC6765" s="12"/>
      <c r="AD6765" s="12"/>
      <c r="AE6765" s="12"/>
      <c r="AF6765" s="12"/>
      <c r="AG6765" s="12"/>
      <c r="AH6765" s="12"/>
      <c r="AI6765" s="12"/>
      <c r="AJ6765" s="12"/>
      <c r="AK6765" s="12"/>
      <c r="AL6765" s="12"/>
      <c r="AM6765" s="12"/>
      <c r="AN6765" s="12"/>
      <c r="AO6765" s="12"/>
      <c r="AP6765" s="12"/>
      <c r="AQ6765" s="12"/>
      <c r="AR6765" s="12"/>
      <c r="AS6765" s="12"/>
      <c r="AT6765" s="12"/>
      <c r="AU6765" s="12"/>
      <c r="AV6765" s="12"/>
      <c r="AW6765" s="12"/>
      <c r="AX6765" s="12"/>
      <c r="AY6765" s="12"/>
      <c r="AZ6765" s="12"/>
      <c r="BA6765" s="12"/>
      <c r="BB6765" s="12"/>
      <c r="BC6765" s="12"/>
      <c r="BD6765" s="12"/>
      <c r="BE6765" s="12"/>
      <c r="BF6765" s="12"/>
      <c r="BG6765" s="12"/>
      <c r="BH6765" s="12"/>
      <c r="BI6765" s="12"/>
      <c r="BJ6765" s="13"/>
      <c r="BK6765" s="13"/>
      <c r="BL6765" s="13"/>
      <c r="BM6765" s="13"/>
      <c r="BN6765" s="13"/>
    </row>
    <row r="6766" spans="4:66" x14ac:dyDescent="0.25">
      <c r="D6766" s="7"/>
      <c r="E6766" s="10"/>
      <c r="F6766" s="10"/>
      <c r="G6766" s="10"/>
      <c r="H6766" s="10"/>
      <c r="I6766" s="10"/>
      <c r="J6766" s="10"/>
      <c r="K6766" s="11"/>
      <c r="L6766" s="11"/>
      <c r="M6766" s="12"/>
      <c r="N6766" s="12"/>
      <c r="O6766" s="12"/>
      <c r="P6766" s="12"/>
      <c r="Q6766" s="12"/>
      <c r="R6766" s="12"/>
      <c r="S6766" s="12"/>
      <c r="T6766" s="12"/>
      <c r="U6766" s="12"/>
      <c r="V6766" s="12"/>
      <c r="W6766" s="12"/>
      <c r="X6766" s="12"/>
      <c r="Y6766" s="12"/>
      <c r="Z6766" s="12"/>
      <c r="AA6766" s="12"/>
      <c r="AB6766" s="12"/>
      <c r="AC6766" s="12"/>
      <c r="AD6766" s="12"/>
      <c r="AE6766" s="12"/>
      <c r="AF6766" s="12"/>
      <c r="AG6766" s="12"/>
      <c r="AH6766" s="12"/>
      <c r="AI6766" s="12"/>
      <c r="AJ6766" s="12"/>
      <c r="AK6766" s="12"/>
      <c r="AL6766" s="12"/>
      <c r="AM6766" s="12"/>
      <c r="AN6766" s="12"/>
      <c r="AO6766" s="12"/>
      <c r="AP6766" s="12"/>
      <c r="AQ6766" s="12"/>
      <c r="AR6766" s="12"/>
      <c r="AS6766" s="12"/>
      <c r="AT6766" s="12"/>
      <c r="AU6766" s="12"/>
      <c r="AV6766" s="12"/>
      <c r="AW6766" s="12"/>
      <c r="AX6766" s="12"/>
      <c r="AY6766" s="12"/>
      <c r="AZ6766" s="12"/>
      <c r="BA6766" s="12"/>
      <c r="BB6766" s="12"/>
      <c r="BC6766" s="12"/>
      <c r="BD6766" s="12"/>
      <c r="BE6766" s="12"/>
      <c r="BF6766" s="12"/>
      <c r="BG6766" s="12"/>
      <c r="BH6766" s="12"/>
      <c r="BI6766" s="12"/>
      <c r="BJ6766" s="13"/>
      <c r="BK6766" s="13"/>
      <c r="BL6766" s="13"/>
      <c r="BM6766" s="13"/>
      <c r="BN6766" s="13"/>
    </row>
    <row r="6767" spans="4:66" x14ac:dyDescent="0.25">
      <c r="D6767" s="7"/>
      <c r="E6767" s="10"/>
      <c r="F6767" s="10"/>
      <c r="G6767" s="10"/>
      <c r="H6767" s="10"/>
      <c r="I6767" s="10"/>
      <c r="J6767" s="10"/>
      <c r="K6767" s="11"/>
      <c r="L6767" s="11"/>
      <c r="M6767" s="12"/>
      <c r="N6767" s="12"/>
      <c r="O6767" s="12"/>
      <c r="P6767" s="12"/>
      <c r="Q6767" s="12"/>
      <c r="R6767" s="12"/>
      <c r="S6767" s="12"/>
      <c r="T6767" s="12"/>
      <c r="U6767" s="12"/>
      <c r="V6767" s="12"/>
      <c r="W6767" s="12"/>
      <c r="X6767" s="12"/>
      <c r="Y6767" s="12"/>
      <c r="Z6767" s="12"/>
      <c r="AA6767" s="12"/>
      <c r="AB6767" s="12"/>
      <c r="AC6767" s="12"/>
      <c r="AD6767" s="12"/>
      <c r="AE6767" s="12"/>
      <c r="AF6767" s="12"/>
      <c r="AG6767" s="12"/>
      <c r="AH6767" s="12"/>
      <c r="AI6767" s="12"/>
      <c r="AJ6767" s="12"/>
      <c r="AK6767" s="12"/>
      <c r="AL6767" s="12"/>
      <c r="AM6767" s="12"/>
      <c r="AN6767" s="12"/>
      <c r="AO6767" s="12"/>
      <c r="AP6767" s="12"/>
      <c r="AQ6767" s="12"/>
      <c r="AR6767" s="12"/>
      <c r="AS6767" s="12"/>
      <c r="AT6767" s="12"/>
      <c r="AU6767" s="12"/>
      <c r="AV6767" s="12"/>
      <c r="AW6767" s="12"/>
      <c r="AX6767" s="12"/>
      <c r="AY6767" s="12"/>
      <c r="AZ6767" s="12"/>
      <c r="BA6767" s="12"/>
      <c r="BB6767" s="12"/>
      <c r="BC6767" s="12"/>
      <c r="BD6767" s="12"/>
      <c r="BE6767" s="12"/>
      <c r="BF6767" s="12"/>
      <c r="BG6767" s="12"/>
      <c r="BH6767" s="12"/>
      <c r="BI6767" s="12"/>
      <c r="BJ6767" s="13"/>
      <c r="BK6767" s="13"/>
      <c r="BL6767" s="13"/>
      <c r="BM6767" s="13"/>
      <c r="BN6767" s="13"/>
    </row>
    <row r="6768" spans="4:66" x14ac:dyDescent="0.25">
      <c r="D6768" s="7"/>
      <c r="E6768" s="10"/>
      <c r="F6768" s="10"/>
      <c r="G6768" s="10"/>
      <c r="H6768" s="10"/>
      <c r="I6768" s="10"/>
      <c r="J6768" s="10"/>
      <c r="K6768" s="11"/>
      <c r="L6768" s="11"/>
      <c r="M6768" s="12"/>
      <c r="N6768" s="12"/>
      <c r="O6768" s="12"/>
      <c r="P6768" s="12"/>
      <c r="Q6768" s="12"/>
      <c r="R6768" s="12"/>
      <c r="S6768" s="12"/>
      <c r="T6768" s="12"/>
      <c r="U6768" s="12"/>
      <c r="V6768" s="12"/>
      <c r="W6768" s="12"/>
      <c r="X6768" s="12"/>
      <c r="Y6768" s="12"/>
      <c r="Z6768" s="12"/>
      <c r="AA6768" s="12"/>
      <c r="AB6768" s="12"/>
      <c r="AC6768" s="12"/>
      <c r="AD6768" s="12"/>
      <c r="AE6768" s="12"/>
      <c r="AF6768" s="12"/>
      <c r="AG6768" s="12"/>
      <c r="AH6768" s="12"/>
      <c r="AI6768" s="12"/>
      <c r="AJ6768" s="12"/>
      <c r="AK6768" s="12"/>
      <c r="AL6768" s="12"/>
      <c r="AM6768" s="12"/>
      <c r="AN6768" s="12"/>
      <c r="AO6768" s="12"/>
      <c r="AP6768" s="12"/>
      <c r="AQ6768" s="12"/>
      <c r="AR6768" s="12"/>
      <c r="AS6768" s="12"/>
      <c r="AT6768" s="12"/>
      <c r="AU6768" s="12"/>
      <c r="AV6768" s="12"/>
      <c r="AW6768" s="12"/>
      <c r="AX6768" s="12"/>
      <c r="AY6768" s="12"/>
      <c r="AZ6768" s="12"/>
      <c r="BA6768" s="12"/>
      <c r="BB6768" s="12"/>
      <c r="BC6768" s="12"/>
      <c r="BD6768" s="12"/>
      <c r="BE6768" s="12"/>
      <c r="BF6768" s="12"/>
      <c r="BG6768" s="12"/>
      <c r="BH6768" s="12"/>
      <c r="BI6768" s="12"/>
      <c r="BJ6768" s="13"/>
      <c r="BK6768" s="13"/>
      <c r="BL6768" s="13"/>
      <c r="BM6768" s="13"/>
      <c r="BN6768" s="13"/>
    </row>
    <row r="6769" spans="4:66" x14ac:dyDescent="0.25">
      <c r="D6769" s="7"/>
      <c r="E6769" s="10"/>
      <c r="F6769" s="10"/>
      <c r="G6769" s="10"/>
      <c r="H6769" s="10"/>
      <c r="I6769" s="10"/>
      <c r="J6769" s="10"/>
      <c r="K6769" s="11"/>
      <c r="L6769" s="11"/>
      <c r="M6769" s="12"/>
      <c r="N6769" s="12"/>
      <c r="O6769" s="12"/>
      <c r="P6769" s="12"/>
      <c r="Q6769" s="12"/>
      <c r="R6769" s="12"/>
      <c r="S6769" s="12"/>
      <c r="T6769" s="12"/>
      <c r="U6769" s="12"/>
      <c r="V6769" s="12"/>
      <c r="W6769" s="12"/>
      <c r="X6769" s="12"/>
      <c r="Y6769" s="12"/>
      <c r="Z6769" s="12"/>
      <c r="AA6769" s="12"/>
      <c r="AB6769" s="12"/>
      <c r="AC6769" s="12"/>
      <c r="AD6769" s="12"/>
      <c r="AE6769" s="12"/>
      <c r="AF6769" s="12"/>
      <c r="AG6769" s="12"/>
      <c r="AH6769" s="12"/>
      <c r="AI6769" s="12"/>
      <c r="AJ6769" s="12"/>
      <c r="AK6769" s="12"/>
      <c r="AL6769" s="12"/>
      <c r="AM6769" s="12"/>
      <c r="AN6769" s="12"/>
      <c r="AO6769" s="12"/>
      <c r="AP6769" s="12"/>
      <c r="AQ6769" s="12"/>
      <c r="AR6769" s="12"/>
      <c r="AS6769" s="12"/>
      <c r="AT6769" s="12"/>
      <c r="AU6769" s="12"/>
      <c r="AV6769" s="12"/>
      <c r="AW6769" s="12"/>
      <c r="AX6769" s="12"/>
      <c r="AY6769" s="12"/>
      <c r="AZ6769" s="12"/>
      <c r="BA6769" s="12"/>
      <c r="BB6769" s="12"/>
      <c r="BC6769" s="12"/>
      <c r="BD6769" s="12"/>
      <c r="BE6769" s="12"/>
      <c r="BF6769" s="12"/>
      <c r="BG6769" s="12"/>
      <c r="BH6769" s="12"/>
      <c r="BI6769" s="12"/>
      <c r="BJ6769" s="13"/>
      <c r="BK6769" s="13"/>
      <c r="BL6769" s="13"/>
      <c r="BM6769" s="13"/>
      <c r="BN6769" s="13"/>
    </row>
    <row r="6770" spans="4:66" x14ac:dyDescent="0.25">
      <c r="D6770" s="7"/>
      <c r="E6770" s="10"/>
      <c r="F6770" s="10"/>
      <c r="G6770" s="10"/>
      <c r="H6770" s="10"/>
      <c r="I6770" s="10"/>
      <c r="J6770" s="10"/>
      <c r="K6770" s="11"/>
      <c r="L6770" s="11"/>
      <c r="M6770" s="12"/>
      <c r="N6770" s="12"/>
      <c r="O6770" s="12"/>
      <c r="P6770" s="12"/>
      <c r="Q6770" s="12"/>
      <c r="R6770" s="12"/>
      <c r="S6770" s="12"/>
      <c r="T6770" s="12"/>
      <c r="U6770" s="12"/>
      <c r="V6770" s="12"/>
      <c r="W6770" s="12"/>
      <c r="X6770" s="12"/>
      <c r="Y6770" s="12"/>
      <c r="Z6770" s="12"/>
      <c r="AA6770" s="12"/>
      <c r="AB6770" s="12"/>
      <c r="AC6770" s="12"/>
      <c r="AD6770" s="12"/>
      <c r="AE6770" s="12"/>
      <c r="AF6770" s="12"/>
      <c r="AG6770" s="12"/>
      <c r="AH6770" s="12"/>
      <c r="AI6770" s="12"/>
      <c r="AJ6770" s="12"/>
      <c r="AK6770" s="12"/>
      <c r="AL6770" s="12"/>
      <c r="AM6770" s="12"/>
      <c r="AN6770" s="12"/>
      <c r="AO6770" s="12"/>
      <c r="AP6770" s="12"/>
      <c r="AQ6770" s="12"/>
      <c r="AR6770" s="12"/>
      <c r="AS6770" s="12"/>
      <c r="AT6770" s="12"/>
      <c r="AU6770" s="12"/>
      <c r="AV6770" s="12"/>
      <c r="AW6770" s="12"/>
      <c r="AX6770" s="12"/>
      <c r="AY6770" s="12"/>
      <c r="AZ6770" s="12"/>
      <c r="BA6770" s="12"/>
      <c r="BB6770" s="12"/>
      <c r="BC6770" s="12"/>
      <c r="BD6770" s="12"/>
      <c r="BE6770" s="12"/>
      <c r="BF6770" s="12"/>
      <c r="BG6770" s="12"/>
      <c r="BH6770" s="12"/>
      <c r="BI6770" s="12"/>
      <c r="BJ6770" s="13"/>
      <c r="BK6770" s="13"/>
      <c r="BL6770" s="13"/>
      <c r="BM6770" s="13"/>
      <c r="BN6770" s="13"/>
    </row>
    <row r="6771" spans="4:66" x14ac:dyDescent="0.25">
      <c r="D6771" s="7"/>
      <c r="E6771" s="10"/>
      <c r="F6771" s="10"/>
      <c r="G6771" s="10"/>
      <c r="H6771" s="10"/>
      <c r="I6771" s="10"/>
      <c r="J6771" s="10"/>
      <c r="K6771" s="11"/>
      <c r="L6771" s="11"/>
      <c r="M6771" s="12"/>
      <c r="N6771" s="12"/>
      <c r="O6771" s="12"/>
      <c r="P6771" s="12"/>
      <c r="Q6771" s="12"/>
      <c r="R6771" s="12"/>
      <c r="S6771" s="12"/>
      <c r="T6771" s="12"/>
      <c r="U6771" s="12"/>
      <c r="V6771" s="12"/>
      <c r="W6771" s="12"/>
      <c r="X6771" s="12"/>
      <c r="Y6771" s="12"/>
      <c r="Z6771" s="12"/>
      <c r="AA6771" s="12"/>
      <c r="AB6771" s="12"/>
      <c r="AC6771" s="12"/>
      <c r="AD6771" s="12"/>
      <c r="AE6771" s="12"/>
      <c r="AF6771" s="12"/>
      <c r="AG6771" s="12"/>
      <c r="AH6771" s="12"/>
      <c r="AI6771" s="12"/>
      <c r="AJ6771" s="12"/>
      <c r="AK6771" s="12"/>
      <c r="AL6771" s="12"/>
      <c r="AM6771" s="12"/>
      <c r="AN6771" s="12"/>
      <c r="AO6771" s="12"/>
      <c r="AP6771" s="12"/>
      <c r="AQ6771" s="12"/>
      <c r="AR6771" s="12"/>
      <c r="AS6771" s="12"/>
      <c r="AT6771" s="12"/>
      <c r="AU6771" s="12"/>
      <c r="AV6771" s="12"/>
      <c r="AW6771" s="12"/>
      <c r="AX6771" s="12"/>
      <c r="AY6771" s="12"/>
      <c r="AZ6771" s="12"/>
      <c r="BA6771" s="12"/>
      <c r="BB6771" s="12"/>
      <c r="BC6771" s="12"/>
      <c r="BD6771" s="12"/>
      <c r="BE6771" s="12"/>
      <c r="BF6771" s="12"/>
      <c r="BG6771" s="12"/>
      <c r="BH6771" s="12"/>
      <c r="BI6771" s="12"/>
      <c r="BJ6771" s="13"/>
      <c r="BK6771" s="13"/>
      <c r="BL6771" s="13"/>
      <c r="BM6771" s="13"/>
      <c r="BN6771" s="13"/>
    </row>
    <row r="6772" spans="4:66" x14ac:dyDescent="0.25">
      <c r="D6772" s="7"/>
      <c r="E6772" s="10"/>
      <c r="F6772" s="10"/>
      <c r="G6772" s="10"/>
      <c r="H6772" s="10"/>
      <c r="I6772" s="10"/>
      <c r="J6772" s="10"/>
      <c r="K6772" s="11"/>
      <c r="L6772" s="11"/>
      <c r="M6772" s="12"/>
      <c r="N6772" s="12"/>
      <c r="O6772" s="12"/>
      <c r="P6772" s="12"/>
      <c r="Q6772" s="12"/>
      <c r="R6772" s="12"/>
      <c r="S6772" s="12"/>
      <c r="T6772" s="12"/>
      <c r="U6772" s="12"/>
      <c r="V6772" s="12"/>
      <c r="W6772" s="12"/>
      <c r="X6772" s="12"/>
      <c r="Y6772" s="12"/>
      <c r="Z6772" s="12"/>
      <c r="AA6772" s="12"/>
      <c r="AB6772" s="12"/>
      <c r="AC6772" s="12"/>
      <c r="AD6772" s="12"/>
      <c r="AE6772" s="12"/>
      <c r="AF6772" s="12"/>
      <c r="AG6772" s="12"/>
      <c r="AH6772" s="12"/>
      <c r="AI6772" s="12"/>
      <c r="AJ6772" s="12"/>
      <c r="AK6772" s="12"/>
      <c r="AL6772" s="12"/>
      <c r="AM6772" s="12"/>
      <c r="AN6772" s="12"/>
      <c r="AO6772" s="12"/>
      <c r="AP6772" s="12"/>
      <c r="AQ6772" s="12"/>
      <c r="AR6772" s="12"/>
      <c r="AS6772" s="12"/>
      <c r="AT6772" s="12"/>
      <c r="AU6772" s="12"/>
      <c r="AV6772" s="12"/>
      <c r="AW6772" s="12"/>
      <c r="AX6772" s="12"/>
      <c r="AY6772" s="12"/>
      <c r="AZ6772" s="12"/>
      <c r="BA6772" s="12"/>
      <c r="BB6772" s="12"/>
      <c r="BC6772" s="12"/>
      <c r="BD6772" s="12"/>
      <c r="BE6772" s="12"/>
      <c r="BF6772" s="12"/>
      <c r="BG6772" s="12"/>
      <c r="BH6772" s="12"/>
      <c r="BI6772" s="12"/>
      <c r="BJ6772" s="13"/>
      <c r="BK6772" s="13"/>
      <c r="BL6772" s="13"/>
      <c r="BM6772" s="13"/>
      <c r="BN6772" s="13"/>
    </row>
    <row r="6773" spans="4:66" x14ac:dyDescent="0.25">
      <c r="D6773" s="7"/>
      <c r="E6773" s="10"/>
      <c r="F6773" s="10"/>
      <c r="G6773" s="10"/>
      <c r="H6773" s="10"/>
      <c r="I6773" s="10"/>
      <c r="J6773" s="10"/>
      <c r="K6773" s="11"/>
      <c r="L6773" s="11"/>
      <c r="M6773" s="12"/>
      <c r="N6773" s="12"/>
      <c r="O6773" s="12"/>
      <c r="P6773" s="12"/>
      <c r="Q6773" s="12"/>
      <c r="R6773" s="12"/>
      <c r="S6773" s="12"/>
      <c r="T6773" s="12"/>
      <c r="U6773" s="12"/>
      <c r="V6773" s="12"/>
      <c r="W6773" s="12"/>
      <c r="X6773" s="12"/>
      <c r="Y6773" s="12"/>
      <c r="Z6773" s="12"/>
      <c r="AA6773" s="12"/>
      <c r="AB6773" s="12"/>
      <c r="AC6773" s="12"/>
      <c r="AD6773" s="12"/>
      <c r="AE6773" s="12"/>
      <c r="AF6773" s="12"/>
      <c r="AG6773" s="12"/>
      <c r="AH6773" s="12"/>
      <c r="AI6773" s="12"/>
      <c r="AJ6773" s="12"/>
      <c r="AK6773" s="12"/>
      <c r="AL6773" s="12"/>
      <c r="AM6773" s="12"/>
      <c r="AN6773" s="12"/>
      <c r="AO6773" s="12"/>
      <c r="AP6773" s="12"/>
      <c r="AQ6773" s="12"/>
      <c r="AR6773" s="12"/>
      <c r="AS6773" s="12"/>
      <c r="AT6773" s="12"/>
      <c r="AU6773" s="12"/>
      <c r="AV6773" s="12"/>
      <c r="AW6773" s="12"/>
      <c r="AX6773" s="12"/>
      <c r="AY6773" s="12"/>
      <c r="AZ6773" s="12"/>
      <c r="BA6773" s="12"/>
      <c r="BB6773" s="12"/>
      <c r="BC6773" s="12"/>
      <c r="BD6773" s="12"/>
      <c r="BE6773" s="12"/>
      <c r="BF6773" s="12"/>
      <c r="BG6773" s="12"/>
      <c r="BH6773" s="12"/>
      <c r="BI6773" s="12"/>
      <c r="BJ6773" s="13"/>
      <c r="BK6773" s="13"/>
      <c r="BL6773" s="13"/>
      <c r="BM6773" s="13"/>
      <c r="BN6773" s="13"/>
    </row>
    <row r="6774" spans="4:66" x14ac:dyDescent="0.25">
      <c r="D6774" s="7"/>
      <c r="E6774" s="10"/>
      <c r="F6774" s="10"/>
      <c r="G6774" s="10"/>
      <c r="H6774" s="10"/>
      <c r="I6774" s="10"/>
      <c r="J6774" s="10"/>
      <c r="K6774" s="11"/>
      <c r="L6774" s="11"/>
      <c r="M6774" s="12"/>
      <c r="N6774" s="12"/>
      <c r="O6774" s="12"/>
      <c r="P6774" s="12"/>
      <c r="Q6774" s="12"/>
      <c r="R6774" s="12"/>
      <c r="S6774" s="12"/>
      <c r="T6774" s="12"/>
      <c r="U6774" s="12"/>
      <c r="V6774" s="12"/>
      <c r="W6774" s="12"/>
      <c r="X6774" s="12"/>
      <c r="Y6774" s="12"/>
      <c r="Z6774" s="12"/>
      <c r="AA6774" s="12"/>
      <c r="AB6774" s="12"/>
      <c r="AC6774" s="12"/>
      <c r="AD6774" s="12"/>
      <c r="AE6774" s="12"/>
      <c r="AF6774" s="12"/>
      <c r="AG6774" s="12"/>
      <c r="AH6774" s="12"/>
      <c r="AI6774" s="12"/>
      <c r="AJ6774" s="12"/>
      <c r="AK6774" s="12"/>
      <c r="AL6774" s="12"/>
      <c r="AM6774" s="12"/>
      <c r="AN6774" s="12"/>
      <c r="AO6774" s="12"/>
      <c r="AP6774" s="12"/>
      <c r="AQ6774" s="12"/>
      <c r="AR6774" s="12"/>
      <c r="AS6774" s="12"/>
      <c r="AT6774" s="12"/>
      <c r="AU6774" s="12"/>
      <c r="AV6774" s="12"/>
      <c r="AW6774" s="12"/>
      <c r="AX6774" s="12"/>
      <c r="AY6774" s="12"/>
      <c r="AZ6774" s="12"/>
      <c r="BA6774" s="12"/>
      <c r="BB6774" s="12"/>
      <c r="BC6774" s="12"/>
      <c r="BD6774" s="12"/>
      <c r="BE6774" s="12"/>
      <c r="BF6774" s="12"/>
      <c r="BG6774" s="12"/>
      <c r="BH6774" s="12"/>
      <c r="BI6774" s="12"/>
      <c r="BJ6774" s="13"/>
      <c r="BK6774" s="13"/>
      <c r="BL6774" s="13"/>
      <c r="BM6774" s="13"/>
      <c r="BN6774" s="13"/>
    </row>
    <row r="6775" spans="4:66" x14ac:dyDescent="0.25">
      <c r="D6775" s="7"/>
      <c r="E6775" s="10"/>
      <c r="F6775" s="10"/>
      <c r="G6775" s="10"/>
      <c r="H6775" s="10"/>
      <c r="I6775" s="10"/>
      <c r="J6775" s="10"/>
      <c r="K6775" s="11"/>
      <c r="L6775" s="11"/>
      <c r="M6775" s="12"/>
      <c r="N6775" s="12"/>
      <c r="O6775" s="12"/>
      <c r="P6775" s="12"/>
      <c r="Q6775" s="12"/>
      <c r="R6775" s="12"/>
      <c r="S6775" s="12"/>
      <c r="T6775" s="12"/>
      <c r="U6775" s="12"/>
      <c r="V6775" s="12"/>
      <c r="W6775" s="12"/>
      <c r="X6775" s="12"/>
      <c r="Y6775" s="12"/>
      <c r="Z6775" s="12"/>
      <c r="AA6775" s="12"/>
      <c r="AB6775" s="12"/>
      <c r="AC6775" s="12"/>
      <c r="AD6775" s="12"/>
      <c r="AE6775" s="12"/>
      <c r="AF6775" s="12"/>
      <c r="AG6775" s="12"/>
      <c r="AH6775" s="12"/>
      <c r="AI6775" s="12"/>
      <c r="AJ6775" s="12"/>
      <c r="AK6775" s="12"/>
      <c r="AL6775" s="12"/>
      <c r="AM6775" s="12"/>
      <c r="AN6775" s="12"/>
      <c r="AO6775" s="12"/>
      <c r="AP6775" s="12"/>
      <c r="AQ6775" s="12"/>
      <c r="AR6775" s="12"/>
      <c r="AS6775" s="12"/>
      <c r="AT6775" s="12"/>
      <c r="AU6775" s="12"/>
      <c r="AV6775" s="12"/>
      <c r="AW6775" s="12"/>
      <c r="AX6775" s="12"/>
      <c r="AY6775" s="12"/>
      <c r="AZ6775" s="12"/>
      <c r="BA6775" s="12"/>
      <c r="BB6775" s="12"/>
      <c r="BC6775" s="12"/>
      <c r="BD6775" s="12"/>
      <c r="BE6775" s="12"/>
      <c r="BF6775" s="12"/>
      <c r="BG6775" s="12"/>
      <c r="BH6775" s="12"/>
      <c r="BI6775" s="12"/>
      <c r="BJ6775" s="13"/>
      <c r="BK6775" s="13"/>
      <c r="BL6775" s="13"/>
      <c r="BM6775" s="13"/>
      <c r="BN6775" s="13"/>
    </row>
    <row r="6776" spans="4:66" x14ac:dyDescent="0.25">
      <c r="D6776" s="7"/>
      <c r="E6776" s="10"/>
      <c r="F6776" s="10"/>
      <c r="G6776" s="10"/>
      <c r="H6776" s="10"/>
      <c r="I6776" s="10"/>
      <c r="J6776" s="10"/>
      <c r="K6776" s="11"/>
      <c r="L6776" s="11"/>
      <c r="M6776" s="12"/>
      <c r="N6776" s="12"/>
      <c r="O6776" s="12"/>
      <c r="P6776" s="12"/>
      <c r="Q6776" s="12"/>
      <c r="R6776" s="12"/>
      <c r="S6776" s="12"/>
      <c r="T6776" s="12"/>
      <c r="U6776" s="12"/>
      <c r="V6776" s="12"/>
      <c r="W6776" s="12"/>
      <c r="X6776" s="12"/>
      <c r="Y6776" s="12"/>
      <c r="Z6776" s="12"/>
      <c r="AA6776" s="12"/>
      <c r="AB6776" s="12"/>
      <c r="AC6776" s="12"/>
      <c r="AD6776" s="12"/>
      <c r="AE6776" s="12"/>
      <c r="AF6776" s="12"/>
      <c r="AG6776" s="12"/>
      <c r="AH6776" s="12"/>
      <c r="AI6776" s="12"/>
      <c r="AJ6776" s="12"/>
      <c r="AK6776" s="12"/>
      <c r="AL6776" s="12"/>
      <c r="AM6776" s="12"/>
      <c r="AN6776" s="12"/>
      <c r="AO6776" s="12"/>
      <c r="AP6776" s="12"/>
      <c r="AQ6776" s="12"/>
      <c r="AR6776" s="12"/>
      <c r="AS6776" s="12"/>
      <c r="AT6776" s="12"/>
      <c r="AU6776" s="12"/>
      <c r="AV6776" s="12"/>
      <c r="AW6776" s="12"/>
      <c r="AX6776" s="12"/>
      <c r="AY6776" s="12"/>
      <c r="AZ6776" s="12"/>
      <c r="BA6776" s="12"/>
      <c r="BB6776" s="12"/>
      <c r="BC6776" s="12"/>
      <c r="BD6776" s="12"/>
      <c r="BE6776" s="12"/>
      <c r="BF6776" s="12"/>
      <c r="BG6776" s="12"/>
      <c r="BH6776" s="12"/>
      <c r="BI6776" s="12"/>
      <c r="BJ6776" s="13"/>
      <c r="BK6776" s="13"/>
      <c r="BL6776" s="13"/>
      <c r="BM6776" s="13"/>
      <c r="BN6776" s="13"/>
    </row>
    <row r="6777" spans="4:66" x14ac:dyDescent="0.25">
      <c r="D6777" s="7"/>
      <c r="E6777" s="10"/>
      <c r="F6777" s="10"/>
      <c r="G6777" s="10"/>
      <c r="H6777" s="10"/>
      <c r="I6777" s="10"/>
      <c r="J6777" s="10"/>
      <c r="K6777" s="11"/>
      <c r="L6777" s="11"/>
      <c r="M6777" s="12"/>
      <c r="N6777" s="12"/>
      <c r="O6777" s="12"/>
      <c r="P6777" s="12"/>
      <c r="Q6777" s="12"/>
      <c r="R6777" s="12"/>
      <c r="S6777" s="12"/>
      <c r="T6777" s="12"/>
      <c r="U6777" s="12"/>
      <c r="V6777" s="12"/>
      <c r="W6777" s="12"/>
      <c r="X6777" s="12"/>
      <c r="Y6777" s="12"/>
      <c r="Z6777" s="12"/>
      <c r="AA6777" s="12"/>
      <c r="AB6777" s="12"/>
      <c r="AC6777" s="12"/>
      <c r="AD6777" s="12"/>
      <c r="AE6777" s="12"/>
      <c r="AF6777" s="12"/>
      <c r="AG6777" s="12"/>
      <c r="AH6777" s="12"/>
      <c r="AI6777" s="12"/>
      <c r="AJ6777" s="12"/>
      <c r="AK6777" s="12"/>
      <c r="AL6777" s="12"/>
      <c r="AM6777" s="12"/>
      <c r="AN6777" s="12"/>
      <c r="AO6777" s="12"/>
      <c r="AP6777" s="12"/>
      <c r="AQ6777" s="12"/>
      <c r="AR6777" s="12"/>
      <c r="AS6777" s="12"/>
      <c r="AT6777" s="12"/>
      <c r="AU6777" s="12"/>
      <c r="AV6777" s="12"/>
      <c r="AW6777" s="12"/>
      <c r="AX6777" s="12"/>
      <c r="AY6777" s="12"/>
      <c r="AZ6777" s="12"/>
      <c r="BA6777" s="12"/>
      <c r="BB6777" s="12"/>
      <c r="BC6777" s="12"/>
      <c r="BD6777" s="12"/>
      <c r="BE6777" s="12"/>
      <c r="BF6777" s="12"/>
      <c r="BG6777" s="12"/>
      <c r="BH6777" s="12"/>
      <c r="BI6777" s="12"/>
      <c r="BJ6777" s="13"/>
      <c r="BK6777" s="13"/>
      <c r="BL6777" s="13"/>
      <c r="BM6777" s="13"/>
      <c r="BN6777" s="13"/>
    </row>
    <row r="6778" spans="4:66" x14ac:dyDescent="0.25">
      <c r="D6778" s="7"/>
      <c r="E6778" s="10"/>
      <c r="F6778" s="10"/>
      <c r="G6778" s="10"/>
      <c r="H6778" s="10"/>
      <c r="I6778" s="10"/>
      <c r="J6778" s="10"/>
      <c r="K6778" s="11"/>
      <c r="L6778" s="11"/>
      <c r="M6778" s="12"/>
      <c r="N6778" s="12"/>
      <c r="O6778" s="12"/>
      <c r="P6778" s="12"/>
      <c r="Q6778" s="12"/>
      <c r="R6778" s="12"/>
      <c r="S6778" s="12"/>
      <c r="T6778" s="12"/>
      <c r="U6778" s="12"/>
      <c r="V6778" s="12"/>
      <c r="W6778" s="12"/>
      <c r="X6778" s="12"/>
      <c r="Y6778" s="12"/>
      <c r="Z6778" s="12"/>
      <c r="AA6778" s="12"/>
      <c r="AB6778" s="12"/>
      <c r="AC6778" s="12"/>
      <c r="AD6778" s="12"/>
      <c r="AE6778" s="12"/>
      <c r="AF6778" s="12"/>
      <c r="AG6778" s="12"/>
      <c r="AH6778" s="12"/>
      <c r="AI6778" s="12"/>
      <c r="AJ6778" s="12"/>
      <c r="AK6778" s="12"/>
      <c r="AL6778" s="12"/>
      <c r="AM6778" s="12"/>
      <c r="AN6778" s="12"/>
      <c r="AO6778" s="12"/>
      <c r="AP6778" s="12"/>
      <c r="AQ6778" s="12"/>
      <c r="AR6778" s="12"/>
      <c r="AS6778" s="12"/>
      <c r="AT6778" s="12"/>
      <c r="AU6778" s="12"/>
      <c r="AV6778" s="12"/>
      <c r="AW6778" s="12"/>
      <c r="AX6778" s="12"/>
      <c r="AY6778" s="12"/>
      <c r="AZ6778" s="12"/>
      <c r="BA6778" s="12"/>
      <c r="BB6778" s="12"/>
      <c r="BC6778" s="12"/>
      <c r="BD6778" s="12"/>
      <c r="BE6778" s="12"/>
      <c r="BF6778" s="12"/>
      <c r="BG6778" s="12"/>
      <c r="BH6778" s="12"/>
      <c r="BI6778" s="12"/>
      <c r="BJ6778" s="13"/>
      <c r="BK6778" s="13"/>
      <c r="BL6778" s="13"/>
      <c r="BM6778" s="13"/>
      <c r="BN6778" s="13"/>
    </row>
    <row r="6779" spans="4:66" x14ac:dyDescent="0.25">
      <c r="D6779" s="7"/>
      <c r="E6779" s="10"/>
      <c r="F6779" s="10"/>
      <c r="G6779" s="10"/>
      <c r="H6779" s="10"/>
      <c r="I6779" s="10"/>
      <c r="J6779" s="10"/>
      <c r="K6779" s="11"/>
      <c r="L6779" s="11"/>
      <c r="M6779" s="12"/>
      <c r="N6779" s="12"/>
      <c r="O6779" s="12"/>
      <c r="P6779" s="12"/>
      <c r="Q6779" s="12"/>
      <c r="R6779" s="12"/>
      <c r="S6779" s="12"/>
      <c r="T6779" s="12"/>
      <c r="U6779" s="12"/>
      <c r="V6779" s="12"/>
      <c r="W6779" s="12"/>
      <c r="X6779" s="12"/>
      <c r="Y6779" s="12"/>
      <c r="Z6779" s="12"/>
      <c r="AA6779" s="12"/>
      <c r="AB6779" s="12"/>
      <c r="AC6779" s="12"/>
      <c r="AD6779" s="12"/>
      <c r="AE6779" s="12"/>
      <c r="AF6779" s="12"/>
      <c r="AG6779" s="12"/>
      <c r="AH6779" s="12"/>
      <c r="AI6779" s="12"/>
      <c r="AJ6779" s="12"/>
      <c r="AK6779" s="12"/>
      <c r="AL6779" s="12"/>
      <c r="AM6779" s="12"/>
      <c r="AN6779" s="12"/>
      <c r="AO6779" s="12"/>
      <c r="AP6779" s="12"/>
      <c r="AQ6779" s="12"/>
      <c r="AR6779" s="12"/>
      <c r="AS6779" s="12"/>
      <c r="AT6779" s="12"/>
      <c r="AU6779" s="12"/>
      <c r="AV6779" s="12"/>
      <c r="AW6779" s="12"/>
      <c r="AX6779" s="12"/>
      <c r="AY6779" s="12"/>
      <c r="AZ6779" s="12"/>
      <c r="BA6779" s="12"/>
      <c r="BB6779" s="12"/>
      <c r="BC6779" s="12"/>
      <c r="BD6779" s="12"/>
      <c r="BE6779" s="12"/>
      <c r="BF6779" s="12"/>
      <c r="BG6779" s="12"/>
      <c r="BH6779" s="12"/>
      <c r="BI6779" s="12"/>
      <c r="BJ6779" s="13"/>
      <c r="BK6779" s="13"/>
      <c r="BL6779" s="13"/>
      <c r="BM6779" s="13"/>
      <c r="BN6779" s="13"/>
    </row>
    <row r="6780" spans="4:66" x14ac:dyDescent="0.25">
      <c r="D6780" s="7"/>
      <c r="E6780" s="10"/>
      <c r="F6780" s="10"/>
      <c r="G6780" s="10"/>
      <c r="H6780" s="10"/>
      <c r="I6780" s="10"/>
      <c r="J6780" s="10"/>
      <c r="K6780" s="11"/>
      <c r="L6780" s="11"/>
      <c r="M6780" s="12"/>
      <c r="N6780" s="12"/>
      <c r="O6780" s="12"/>
      <c r="P6780" s="12"/>
      <c r="Q6780" s="12"/>
      <c r="R6780" s="12"/>
      <c r="S6780" s="12"/>
      <c r="T6780" s="12"/>
      <c r="U6780" s="12"/>
      <c r="V6780" s="12"/>
      <c r="W6780" s="12"/>
      <c r="X6780" s="12"/>
      <c r="Y6780" s="12"/>
      <c r="Z6780" s="12"/>
      <c r="AA6780" s="12"/>
      <c r="AB6780" s="12"/>
      <c r="AC6780" s="12"/>
      <c r="AD6780" s="12"/>
      <c r="AE6780" s="12"/>
      <c r="AF6780" s="12"/>
      <c r="AG6780" s="12"/>
      <c r="AH6780" s="12"/>
      <c r="AI6780" s="12"/>
      <c r="AJ6780" s="12"/>
      <c r="AK6780" s="12"/>
      <c r="AL6780" s="12"/>
      <c r="AM6780" s="12"/>
      <c r="AN6780" s="12"/>
      <c r="AO6780" s="12"/>
      <c r="AP6780" s="12"/>
      <c r="AQ6780" s="12"/>
      <c r="AR6780" s="12"/>
      <c r="AS6780" s="12"/>
      <c r="AT6780" s="12"/>
      <c r="AU6780" s="12"/>
      <c r="AV6780" s="12"/>
      <c r="AW6780" s="12"/>
      <c r="AX6780" s="12"/>
      <c r="AY6780" s="12"/>
      <c r="AZ6780" s="12"/>
      <c r="BA6780" s="12"/>
      <c r="BB6780" s="12"/>
      <c r="BC6780" s="12"/>
      <c r="BD6780" s="12"/>
      <c r="BE6780" s="12"/>
      <c r="BF6780" s="12"/>
      <c r="BG6780" s="12"/>
      <c r="BH6780" s="12"/>
      <c r="BI6780" s="12"/>
      <c r="BJ6780" s="13"/>
      <c r="BK6780" s="13"/>
      <c r="BL6780" s="13"/>
      <c r="BM6780" s="13"/>
      <c r="BN6780" s="13"/>
    </row>
    <row r="6781" spans="4:66" x14ac:dyDescent="0.25">
      <c r="D6781" s="7"/>
      <c r="E6781" s="10"/>
      <c r="F6781" s="10"/>
      <c r="G6781" s="10"/>
      <c r="H6781" s="10"/>
      <c r="I6781" s="10"/>
      <c r="J6781" s="10"/>
      <c r="K6781" s="11"/>
      <c r="L6781" s="11"/>
      <c r="M6781" s="12"/>
      <c r="N6781" s="12"/>
      <c r="O6781" s="12"/>
      <c r="P6781" s="12"/>
      <c r="Q6781" s="12"/>
      <c r="R6781" s="12"/>
      <c r="S6781" s="12"/>
      <c r="T6781" s="12"/>
      <c r="U6781" s="12"/>
      <c r="V6781" s="12"/>
      <c r="W6781" s="12"/>
      <c r="X6781" s="12"/>
      <c r="Y6781" s="12"/>
      <c r="Z6781" s="12"/>
      <c r="AA6781" s="12"/>
      <c r="AB6781" s="12"/>
      <c r="AC6781" s="12"/>
      <c r="AD6781" s="12"/>
      <c r="AE6781" s="12"/>
      <c r="AF6781" s="12"/>
      <c r="AG6781" s="12"/>
      <c r="AH6781" s="12"/>
      <c r="AI6781" s="12"/>
      <c r="AJ6781" s="12"/>
      <c r="AK6781" s="12"/>
      <c r="AL6781" s="12"/>
      <c r="AM6781" s="12"/>
      <c r="AN6781" s="12"/>
      <c r="AO6781" s="12"/>
      <c r="AP6781" s="12"/>
      <c r="AQ6781" s="12"/>
      <c r="AR6781" s="12"/>
      <c r="AS6781" s="12"/>
      <c r="AT6781" s="12"/>
      <c r="AU6781" s="12"/>
      <c r="AV6781" s="12"/>
      <c r="AW6781" s="12"/>
      <c r="AX6781" s="12"/>
      <c r="AY6781" s="12"/>
      <c r="AZ6781" s="12"/>
      <c r="BA6781" s="12"/>
      <c r="BB6781" s="12"/>
      <c r="BC6781" s="12"/>
      <c r="BD6781" s="12"/>
      <c r="BE6781" s="12"/>
      <c r="BF6781" s="12"/>
      <c r="BG6781" s="12"/>
      <c r="BH6781" s="12"/>
      <c r="BI6781" s="12"/>
      <c r="BJ6781" s="13"/>
      <c r="BK6781" s="13"/>
      <c r="BL6781" s="13"/>
      <c r="BM6781" s="13"/>
      <c r="BN6781" s="13"/>
    </row>
    <row r="6782" spans="4:66" x14ac:dyDescent="0.25">
      <c r="D6782" s="7"/>
      <c r="E6782" s="10"/>
      <c r="F6782" s="10"/>
      <c r="G6782" s="10"/>
      <c r="H6782" s="10"/>
      <c r="I6782" s="10"/>
      <c r="J6782" s="10"/>
      <c r="K6782" s="11"/>
      <c r="L6782" s="11"/>
      <c r="M6782" s="12"/>
      <c r="N6782" s="12"/>
      <c r="O6782" s="12"/>
      <c r="P6782" s="12"/>
      <c r="Q6782" s="12"/>
      <c r="R6782" s="12"/>
      <c r="S6782" s="12"/>
      <c r="T6782" s="12"/>
      <c r="U6782" s="12"/>
      <c r="V6782" s="12"/>
      <c r="W6782" s="12"/>
      <c r="X6782" s="12"/>
      <c r="Y6782" s="12"/>
      <c r="Z6782" s="12"/>
      <c r="AA6782" s="12"/>
      <c r="AB6782" s="12"/>
      <c r="AC6782" s="12"/>
      <c r="AD6782" s="12"/>
      <c r="AE6782" s="12"/>
      <c r="AF6782" s="12"/>
      <c r="AG6782" s="12"/>
      <c r="AH6782" s="12"/>
      <c r="AI6782" s="12"/>
      <c r="AJ6782" s="12"/>
      <c r="AK6782" s="12"/>
      <c r="AL6782" s="12"/>
      <c r="AM6782" s="12"/>
      <c r="AN6782" s="12"/>
      <c r="AO6782" s="12"/>
      <c r="AP6782" s="12"/>
      <c r="AQ6782" s="12"/>
      <c r="AR6782" s="12"/>
      <c r="AS6782" s="12"/>
      <c r="AT6782" s="12"/>
      <c r="AU6782" s="12"/>
      <c r="AV6782" s="12"/>
      <c r="AW6782" s="12"/>
      <c r="AX6782" s="12"/>
      <c r="AY6782" s="12"/>
      <c r="AZ6782" s="12"/>
      <c r="BA6782" s="12"/>
      <c r="BB6782" s="12"/>
      <c r="BC6782" s="12"/>
      <c r="BD6782" s="12"/>
      <c r="BE6782" s="12"/>
      <c r="BF6782" s="12"/>
      <c r="BG6782" s="12"/>
      <c r="BH6782" s="12"/>
      <c r="BI6782" s="12"/>
      <c r="BJ6782" s="13"/>
      <c r="BK6782" s="13"/>
      <c r="BL6782" s="13"/>
      <c r="BM6782" s="13"/>
      <c r="BN6782" s="13"/>
    </row>
    <row r="6783" spans="4:66" x14ac:dyDescent="0.25">
      <c r="D6783" s="7"/>
      <c r="E6783" s="10"/>
      <c r="F6783" s="10"/>
      <c r="G6783" s="10"/>
      <c r="H6783" s="10"/>
      <c r="I6783" s="10"/>
      <c r="J6783" s="10"/>
      <c r="K6783" s="11"/>
      <c r="L6783" s="11"/>
      <c r="M6783" s="12"/>
      <c r="N6783" s="12"/>
      <c r="O6783" s="12"/>
      <c r="P6783" s="12"/>
      <c r="Q6783" s="12"/>
      <c r="R6783" s="12"/>
      <c r="S6783" s="12"/>
      <c r="T6783" s="12"/>
      <c r="U6783" s="12"/>
      <c r="V6783" s="12"/>
      <c r="W6783" s="12"/>
      <c r="X6783" s="12"/>
      <c r="Y6783" s="12"/>
      <c r="Z6783" s="12"/>
      <c r="AA6783" s="12"/>
      <c r="AB6783" s="12"/>
      <c r="AC6783" s="12"/>
      <c r="AD6783" s="12"/>
      <c r="AE6783" s="12"/>
      <c r="AF6783" s="12"/>
      <c r="AG6783" s="12"/>
      <c r="AH6783" s="12"/>
      <c r="AI6783" s="12"/>
      <c r="AJ6783" s="12"/>
      <c r="AK6783" s="12"/>
      <c r="AL6783" s="12"/>
      <c r="AM6783" s="12"/>
      <c r="AN6783" s="12"/>
      <c r="AO6783" s="12"/>
      <c r="AP6783" s="12"/>
      <c r="AQ6783" s="12"/>
      <c r="AR6783" s="12"/>
      <c r="AS6783" s="12"/>
      <c r="AT6783" s="12"/>
      <c r="AU6783" s="12"/>
      <c r="AV6783" s="12"/>
      <c r="AW6783" s="12"/>
      <c r="AX6783" s="12"/>
      <c r="AY6783" s="12"/>
      <c r="AZ6783" s="12"/>
      <c r="BA6783" s="12"/>
      <c r="BB6783" s="12"/>
      <c r="BC6783" s="12"/>
      <c r="BD6783" s="12"/>
      <c r="BE6783" s="12"/>
      <c r="BF6783" s="12"/>
      <c r="BG6783" s="12"/>
      <c r="BH6783" s="12"/>
      <c r="BI6783" s="12"/>
      <c r="BJ6783" s="13"/>
      <c r="BK6783" s="13"/>
      <c r="BL6783" s="13"/>
      <c r="BM6783" s="13"/>
      <c r="BN6783" s="13"/>
    </row>
    <row r="6784" spans="4:66" x14ac:dyDescent="0.25">
      <c r="D6784" s="7"/>
      <c r="E6784" s="10"/>
      <c r="F6784" s="10"/>
      <c r="G6784" s="10"/>
      <c r="H6784" s="10"/>
      <c r="I6784" s="10"/>
      <c r="J6784" s="10"/>
      <c r="K6784" s="11"/>
      <c r="L6784" s="11"/>
      <c r="M6784" s="12"/>
      <c r="N6784" s="12"/>
      <c r="O6784" s="12"/>
      <c r="P6784" s="12"/>
      <c r="Q6784" s="12"/>
      <c r="R6784" s="12"/>
      <c r="S6784" s="12"/>
      <c r="T6784" s="12"/>
      <c r="U6784" s="12"/>
      <c r="V6784" s="12"/>
      <c r="W6784" s="12"/>
      <c r="X6784" s="12"/>
      <c r="Y6784" s="12"/>
      <c r="Z6784" s="12"/>
      <c r="AA6784" s="12"/>
      <c r="AB6784" s="12"/>
      <c r="AC6784" s="12"/>
      <c r="AD6784" s="12"/>
      <c r="AE6784" s="12"/>
      <c r="AF6784" s="12"/>
      <c r="AG6784" s="12"/>
      <c r="AH6784" s="12"/>
      <c r="AI6784" s="12"/>
      <c r="AJ6784" s="12"/>
      <c r="AK6784" s="12"/>
      <c r="AL6784" s="12"/>
      <c r="AM6784" s="12"/>
      <c r="AN6784" s="12"/>
      <c r="AO6784" s="12"/>
      <c r="AP6784" s="12"/>
      <c r="AQ6784" s="12"/>
      <c r="AR6784" s="12"/>
      <c r="AS6784" s="12"/>
      <c r="AT6784" s="12"/>
      <c r="AU6784" s="12"/>
      <c r="AV6784" s="12"/>
      <c r="AW6784" s="12"/>
      <c r="AX6784" s="12"/>
      <c r="AY6784" s="12"/>
      <c r="AZ6784" s="12"/>
      <c r="BA6784" s="12"/>
      <c r="BB6784" s="12"/>
      <c r="BC6784" s="12"/>
      <c r="BD6784" s="12"/>
      <c r="BE6784" s="12"/>
      <c r="BF6784" s="12"/>
      <c r="BG6784" s="12"/>
      <c r="BH6784" s="12"/>
      <c r="BI6784" s="12"/>
      <c r="BJ6784" s="13"/>
      <c r="BK6784" s="13"/>
      <c r="BL6784" s="13"/>
      <c r="BM6784" s="13"/>
      <c r="BN6784" s="13"/>
    </row>
    <row r="6785" spans="4:66" x14ac:dyDescent="0.25">
      <c r="D6785" s="7"/>
      <c r="E6785" s="10"/>
      <c r="F6785" s="10"/>
      <c r="G6785" s="10"/>
      <c r="H6785" s="10"/>
      <c r="I6785" s="10"/>
      <c r="J6785" s="10"/>
      <c r="K6785" s="11"/>
      <c r="L6785" s="11"/>
      <c r="M6785" s="12"/>
      <c r="N6785" s="12"/>
      <c r="O6785" s="12"/>
      <c r="P6785" s="12"/>
      <c r="Q6785" s="12"/>
      <c r="R6785" s="12"/>
      <c r="S6785" s="12"/>
      <c r="T6785" s="12"/>
      <c r="U6785" s="12"/>
      <c r="V6785" s="12"/>
      <c r="W6785" s="12"/>
      <c r="X6785" s="12"/>
      <c r="Y6785" s="12"/>
      <c r="Z6785" s="12"/>
      <c r="AA6785" s="12"/>
      <c r="AB6785" s="12"/>
      <c r="AC6785" s="12"/>
      <c r="AD6785" s="12"/>
      <c r="AE6785" s="12"/>
      <c r="AF6785" s="12"/>
      <c r="AG6785" s="12"/>
      <c r="AH6785" s="12"/>
      <c r="AI6785" s="12"/>
      <c r="AJ6785" s="12"/>
      <c r="AK6785" s="12"/>
      <c r="AL6785" s="12"/>
      <c r="AM6785" s="12"/>
      <c r="AN6785" s="12"/>
      <c r="AO6785" s="12"/>
      <c r="AP6785" s="12"/>
      <c r="AQ6785" s="12"/>
      <c r="AR6785" s="12"/>
      <c r="AS6785" s="12"/>
      <c r="AT6785" s="12"/>
      <c r="AU6785" s="12"/>
      <c r="AV6785" s="12"/>
      <c r="AW6785" s="12"/>
      <c r="AX6785" s="12"/>
      <c r="AY6785" s="12"/>
      <c r="AZ6785" s="12"/>
      <c r="BA6785" s="12"/>
      <c r="BB6785" s="12"/>
      <c r="BC6785" s="12"/>
      <c r="BD6785" s="12"/>
      <c r="BE6785" s="12"/>
      <c r="BF6785" s="12"/>
      <c r="BG6785" s="12"/>
      <c r="BH6785" s="12"/>
      <c r="BI6785" s="12"/>
      <c r="BJ6785" s="13"/>
      <c r="BK6785" s="13"/>
      <c r="BL6785" s="13"/>
      <c r="BM6785" s="13"/>
      <c r="BN6785" s="13"/>
    </row>
    <row r="6786" spans="4:66" x14ac:dyDescent="0.25">
      <c r="D6786" s="7"/>
      <c r="E6786" s="10"/>
      <c r="F6786" s="10"/>
      <c r="G6786" s="10"/>
      <c r="H6786" s="10"/>
      <c r="I6786" s="10"/>
      <c r="J6786" s="10"/>
      <c r="K6786" s="11"/>
      <c r="L6786" s="11"/>
      <c r="M6786" s="12"/>
      <c r="N6786" s="12"/>
      <c r="O6786" s="12"/>
      <c r="P6786" s="12"/>
      <c r="Q6786" s="12"/>
      <c r="R6786" s="12"/>
      <c r="S6786" s="12"/>
      <c r="T6786" s="12"/>
      <c r="U6786" s="12"/>
      <c r="V6786" s="12"/>
      <c r="W6786" s="12"/>
      <c r="X6786" s="12"/>
      <c r="Y6786" s="12"/>
      <c r="Z6786" s="12"/>
      <c r="AA6786" s="12"/>
      <c r="AB6786" s="12"/>
      <c r="AC6786" s="12"/>
      <c r="AD6786" s="12"/>
      <c r="AE6786" s="12"/>
      <c r="AF6786" s="12"/>
      <c r="AG6786" s="12"/>
      <c r="AH6786" s="12"/>
      <c r="AI6786" s="12"/>
      <c r="AJ6786" s="12"/>
      <c r="AK6786" s="12"/>
      <c r="AL6786" s="12"/>
      <c r="AM6786" s="12"/>
      <c r="AN6786" s="12"/>
      <c r="AO6786" s="12"/>
      <c r="AP6786" s="12"/>
      <c r="AQ6786" s="12"/>
      <c r="AR6786" s="12"/>
      <c r="AS6786" s="12"/>
      <c r="AT6786" s="12"/>
      <c r="AU6786" s="12"/>
      <c r="AV6786" s="12"/>
      <c r="AW6786" s="12"/>
      <c r="AX6786" s="12"/>
      <c r="AY6786" s="12"/>
      <c r="AZ6786" s="12"/>
      <c r="BA6786" s="12"/>
      <c r="BB6786" s="12"/>
      <c r="BC6786" s="12"/>
      <c r="BD6786" s="12"/>
      <c r="BE6786" s="12"/>
      <c r="BF6786" s="12"/>
      <c r="BG6786" s="12"/>
      <c r="BH6786" s="12"/>
      <c r="BI6786" s="12"/>
      <c r="BJ6786" s="13"/>
      <c r="BK6786" s="13"/>
      <c r="BL6786" s="13"/>
      <c r="BM6786" s="13"/>
      <c r="BN6786" s="13"/>
    </row>
    <row r="6787" spans="4:66" x14ac:dyDescent="0.25">
      <c r="D6787" s="7"/>
      <c r="E6787" s="10"/>
      <c r="F6787" s="10"/>
      <c r="G6787" s="10"/>
      <c r="H6787" s="10"/>
      <c r="I6787" s="10"/>
      <c r="J6787" s="10"/>
      <c r="K6787" s="11"/>
      <c r="L6787" s="11"/>
      <c r="M6787" s="12"/>
      <c r="N6787" s="12"/>
      <c r="O6787" s="12"/>
      <c r="P6787" s="12"/>
      <c r="Q6787" s="12"/>
      <c r="R6787" s="12"/>
      <c r="S6787" s="12"/>
      <c r="T6787" s="12"/>
      <c r="U6787" s="12"/>
      <c r="V6787" s="12"/>
      <c r="W6787" s="12"/>
      <c r="X6787" s="12"/>
      <c r="Y6787" s="12"/>
      <c r="Z6787" s="12"/>
      <c r="AA6787" s="12"/>
      <c r="AB6787" s="12"/>
      <c r="AC6787" s="12"/>
      <c r="AD6787" s="12"/>
      <c r="AE6787" s="12"/>
      <c r="AF6787" s="12"/>
      <c r="AG6787" s="12"/>
      <c r="AH6787" s="12"/>
      <c r="AI6787" s="12"/>
      <c r="AJ6787" s="12"/>
      <c r="AK6787" s="12"/>
      <c r="AL6787" s="12"/>
      <c r="AM6787" s="12"/>
      <c r="AN6787" s="12"/>
      <c r="AO6787" s="12"/>
      <c r="AP6787" s="12"/>
      <c r="AQ6787" s="12"/>
      <c r="AR6787" s="12"/>
      <c r="AS6787" s="12"/>
      <c r="AT6787" s="12"/>
      <c r="AU6787" s="12"/>
      <c r="AV6787" s="12"/>
      <c r="AW6787" s="12"/>
      <c r="AX6787" s="12"/>
      <c r="AY6787" s="12"/>
      <c r="AZ6787" s="12"/>
      <c r="BA6787" s="12"/>
      <c r="BB6787" s="12"/>
      <c r="BC6787" s="12"/>
      <c r="BD6787" s="12"/>
      <c r="BE6787" s="12"/>
      <c r="BF6787" s="12"/>
      <c r="BG6787" s="12"/>
      <c r="BH6787" s="12"/>
      <c r="BI6787" s="12"/>
      <c r="BJ6787" s="13"/>
      <c r="BK6787" s="13"/>
      <c r="BL6787" s="13"/>
      <c r="BM6787" s="13"/>
      <c r="BN6787" s="13"/>
    </row>
    <row r="6788" spans="4:66" x14ac:dyDescent="0.25">
      <c r="D6788" s="7"/>
      <c r="E6788" s="10"/>
      <c r="F6788" s="10"/>
      <c r="G6788" s="10"/>
      <c r="H6788" s="10"/>
      <c r="I6788" s="10"/>
      <c r="J6788" s="10"/>
      <c r="K6788" s="11"/>
      <c r="L6788" s="11"/>
      <c r="M6788" s="12"/>
      <c r="N6788" s="12"/>
      <c r="O6788" s="12"/>
      <c r="P6788" s="12"/>
      <c r="Q6788" s="12"/>
      <c r="R6788" s="12"/>
      <c r="S6788" s="12"/>
      <c r="T6788" s="12"/>
      <c r="U6788" s="12"/>
      <c r="V6788" s="12"/>
      <c r="W6788" s="12"/>
      <c r="X6788" s="12"/>
      <c r="Y6788" s="12"/>
      <c r="Z6788" s="12"/>
      <c r="AA6788" s="12"/>
      <c r="AB6788" s="12"/>
      <c r="AC6788" s="12"/>
      <c r="AD6788" s="12"/>
      <c r="AE6788" s="12"/>
      <c r="AF6788" s="12"/>
      <c r="AG6788" s="12"/>
      <c r="AH6788" s="12"/>
      <c r="AI6788" s="12"/>
      <c r="AJ6788" s="12"/>
      <c r="AK6788" s="12"/>
      <c r="AL6788" s="12"/>
      <c r="AM6788" s="12"/>
      <c r="AN6788" s="12"/>
      <c r="AO6788" s="12"/>
      <c r="AP6788" s="12"/>
      <c r="AQ6788" s="12"/>
      <c r="AR6788" s="12"/>
      <c r="AS6788" s="12"/>
      <c r="AT6788" s="12"/>
      <c r="AU6788" s="12"/>
      <c r="AV6788" s="12"/>
      <c r="AW6788" s="12"/>
      <c r="AX6788" s="12"/>
      <c r="AY6788" s="12"/>
      <c r="AZ6788" s="12"/>
      <c r="BA6788" s="12"/>
      <c r="BB6788" s="12"/>
      <c r="BC6788" s="12"/>
      <c r="BD6788" s="12"/>
      <c r="BE6788" s="12"/>
      <c r="BF6788" s="12"/>
      <c r="BG6788" s="12"/>
      <c r="BH6788" s="12"/>
      <c r="BI6788" s="12"/>
      <c r="BJ6788" s="13"/>
      <c r="BK6788" s="13"/>
      <c r="BL6788" s="13"/>
      <c r="BM6788" s="13"/>
      <c r="BN6788" s="13"/>
    </row>
    <row r="6789" spans="4:66" x14ac:dyDescent="0.25">
      <c r="D6789" s="7"/>
      <c r="E6789" s="10"/>
      <c r="F6789" s="10"/>
      <c r="G6789" s="10"/>
      <c r="H6789" s="10"/>
      <c r="I6789" s="10"/>
      <c r="J6789" s="10"/>
      <c r="K6789" s="11"/>
      <c r="L6789" s="11"/>
      <c r="M6789" s="12"/>
      <c r="N6789" s="12"/>
      <c r="O6789" s="12"/>
      <c r="P6789" s="12"/>
      <c r="Q6789" s="12"/>
      <c r="R6789" s="12"/>
      <c r="S6789" s="12"/>
      <c r="T6789" s="12"/>
      <c r="U6789" s="12"/>
      <c r="V6789" s="12"/>
      <c r="W6789" s="12"/>
      <c r="X6789" s="12"/>
      <c r="Y6789" s="12"/>
      <c r="Z6789" s="12"/>
      <c r="AA6789" s="12"/>
      <c r="AB6789" s="12"/>
      <c r="AC6789" s="12"/>
      <c r="AD6789" s="12"/>
      <c r="AE6789" s="12"/>
      <c r="AF6789" s="12"/>
      <c r="AG6789" s="12"/>
      <c r="AH6789" s="12"/>
      <c r="AI6789" s="12"/>
      <c r="AJ6789" s="12"/>
      <c r="AK6789" s="12"/>
      <c r="AL6789" s="12"/>
      <c r="AM6789" s="12"/>
      <c r="AN6789" s="12"/>
      <c r="AO6789" s="12"/>
      <c r="AP6789" s="12"/>
      <c r="AQ6789" s="12"/>
      <c r="AR6789" s="12"/>
      <c r="AS6789" s="12"/>
      <c r="AT6789" s="12"/>
      <c r="AU6789" s="12"/>
      <c r="AV6789" s="12"/>
      <c r="AW6789" s="12"/>
      <c r="AX6789" s="12"/>
      <c r="AY6789" s="12"/>
      <c r="AZ6789" s="12"/>
      <c r="BA6789" s="12"/>
      <c r="BB6789" s="12"/>
      <c r="BC6789" s="12"/>
      <c r="BD6789" s="12"/>
      <c r="BE6789" s="12"/>
      <c r="BF6789" s="12"/>
      <c r="BG6789" s="12"/>
      <c r="BH6789" s="12"/>
      <c r="BI6789" s="12"/>
      <c r="BJ6789" s="13"/>
      <c r="BK6789" s="13"/>
      <c r="BL6789" s="13"/>
      <c r="BM6789" s="13"/>
      <c r="BN6789" s="13"/>
    </row>
    <row r="6790" spans="4:66" x14ac:dyDescent="0.25">
      <c r="D6790" s="7"/>
      <c r="E6790" s="10"/>
      <c r="F6790" s="10"/>
      <c r="G6790" s="10"/>
      <c r="H6790" s="10"/>
      <c r="I6790" s="10"/>
      <c r="J6790" s="10"/>
      <c r="K6790" s="11"/>
      <c r="L6790" s="11"/>
      <c r="M6790" s="12"/>
      <c r="N6790" s="12"/>
      <c r="O6790" s="12"/>
      <c r="P6790" s="12"/>
      <c r="Q6790" s="12"/>
      <c r="R6790" s="12"/>
      <c r="S6790" s="12"/>
      <c r="T6790" s="12"/>
      <c r="U6790" s="12"/>
      <c r="V6790" s="12"/>
      <c r="W6790" s="12"/>
      <c r="X6790" s="12"/>
      <c r="Y6790" s="12"/>
      <c r="Z6790" s="12"/>
      <c r="AA6790" s="12"/>
      <c r="AB6790" s="12"/>
      <c r="AC6790" s="12"/>
      <c r="AD6790" s="12"/>
      <c r="AE6790" s="12"/>
      <c r="AF6790" s="12"/>
      <c r="AG6790" s="12"/>
      <c r="AH6790" s="12"/>
      <c r="AI6790" s="12"/>
      <c r="AJ6790" s="12"/>
      <c r="AK6790" s="12"/>
      <c r="AL6790" s="12"/>
      <c r="AM6790" s="12"/>
      <c r="AN6790" s="12"/>
      <c r="AO6790" s="12"/>
      <c r="AP6790" s="12"/>
      <c r="AQ6790" s="12"/>
      <c r="AR6790" s="12"/>
      <c r="AS6790" s="12"/>
      <c r="AT6790" s="12"/>
      <c r="AU6790" s="12"/>
      <c r="AV6790" s="12"/>
      <c r="AW6790" s="12"/>
      <c r="AX6790" s="12"/>
      <c r="AY6790" s="12"/>
      <c r="AZ6790" s="12"/>
      <c r="BA6790" s="12"/>
      <c r="BB6790" s="12"/>
      <c r="BC6790" s="12"/>
      <c r="BD6790" s="12"/>
      <c r="BE6790" s="12"/>
      <c r="BF6790" s="12"/>
      <c r="BG6790" s="12"/>
      <c r="BH6790" s="12"/>
      <c r="BI6790" s="12"/>
      <c r="BJ6790" s="13"/>
      <c r="BK6790" s="13"/>
      <c r="BL6790" s="13"/>
      <c r="BM6790" s="13"/>
      <c r="BN6790" s="13"/>
    </row>
    <row r="6791" spans="4:66" x14ac:dyDescent="0.25">
      <c r="D6791" s="7"/>
      <c r="E6791" s="10"/>
      <c r="F6791" s="10"/>
      <c r="G6791" s="10"/>
      <c r="H6791" s="10"/>
      <c r="I6791" s="10"/>
      <c r="J6791" s="10"/>
      <c r="K6791" s="11"/>
      <c r="L6791" s="11"/>
      <c r="M6791" s="12"/>
      <c r="N6791" s="12"/>
      <c r="O6791" s="12"/>
      <c r="P6791" s="12"/>
      <c r="Q6791" s="12"/>
      <c r="R6791" s="12"/>
      <c r="S6791" s="12"/>
      <c r="T6791" s="12"/>
      <c r="U6791" s="12"/>
      <c r="V6791" s="12"/>
      <c r="W6791" s="12"/>
      <c r="X6791" s="12"/>
      <c r="Y6791" s="12"/>
      <c r="Z6791" s="12"/>
      <c r="AA6791" s="12"/>
      <c r="AB6791" s="12"/>
      <c r="AC6791" s="12"/>
      <c r="AD6791" s="12"/>
      <c r="AE6791" s="12"/>
      <c r="AF6791" s="12"/>
      <c r="AG6791" s="12"/>
      <c r="AH6791" s="12"/>
      <c r="AI6791" s="12"/>
      <c r="AJ6791" s="12"/>
      <c r="AK6791" s="12"/>
      <c r="AL6791" s="12"/>
      <c r="AM6791" s="12"/>
      <c r="AN6791" s="12"/>
      <c r="AO6791" s="12"/>
      <c r="AP6791" s="12"/>
      <c r="AQ6791" s="12"/>
      <c r="AR6791" s="12"/>
      <c r="AS6791" s="12"/>
      <c r="AT6791" s="12"/>
      <c r="AU6791" s="12"/>
      <c r="AV6791" s="12"/>
      <c r="AW6791" s="12"/>
      <c r="AX6791" s="12"/>
      <c r="AY6791" s="12"/>
      <c r="AZ6791" s="12"/>
      <c r="BA6791" s="12"/>
      <c r="BB6791" s="12"/>
      <c r="BC6791" s="12"/>
      <c r="BD6791" s="12"/>
      <c r="BE6791" s="12"/>
      <c r="BF6791" s="12"/>
      <c r="BG6791" s="12"/>
      <c r="BH6791" s="12"/>
      <c r="BI6791" s="12"/>
      <c r="BJ6791" s="13"/>
      <c r="BK6791" s="13"/>
      <c r="BL6791" s="13"/>
      <c r="BM6791" s="13"/>
      <c r="BN6791" s="13"/>
    </row>
    <row r="6792" spans="4:66" x14ac:dyDescent="0.25">
      <c r="D6792" s="7"/>
      <c r="E6792" s="10"/>
      <c r="F6792" s="10"/>
      <c r="G6792" s="10"/>
      <c r="H6792" s="10"/>
      <c r="I6792" s="10"/>
      <c r="J6792" s="10"/>
      <c r="K6792" s="11"/>
      <c r="L6792" s="11"/>
      <c r="M6792" s="12"/>
      <c r="N6792" s="12"/>
      <c r="O6792" s="12"/>
      <c r="P6792" s="12"/>
      <c r="Q6792" s="12"/>
      <c r="R6792" s="12"/>
      <c r="S6792" s="12"/>
      <c r="T6792" s="12"/>
      <c r="U6792" s="12"/>
      <c r="V6792" s="12"/>
      <c r="W6792" s="12"/>
      <c r="X6792" s="12"/>
      <c r="Y6792" s="12"/>
      <c r="Z6792" s="12"/>
      <c r="AA6792" s="12"/>
      <c r="AB6792" s="12"/>
      <c r="AC6792" s="12"/>
      <c r="AD6792" s="12"/>
      <c r="AE6792" s="12"/>
      <c r="AF6792" s="12"/>
      <c r="AG6792" s="12"/>
      <c r="AH6792" s="12"/>
      <c r="AI6792" s="12"/>
      <c r="AJ6792" s="12"/>
      <c r="AK6792" s="12"/>
      <c r="AL6792" s="12"/>
      <c r="AM6792" s="12"/>
      <c r="AN6792" s="12"/>
      <c r="AO6792" s="12"/>
      <c r="AP6792" s="12"/>
      <c r="AQ6792" s="12"/>
      <c r="AR6792" s="12"/>
      <c r="AS6792" s="12"/>
      <c r="AT6792" s="12"/>
      <c r="AU6792" s="12"/>
      <c r="AV6792" s="12"/>
      <c r="AW6792" s="12"/>
      <c r="AX6792" s="12"/>
      <c r="AY6792" s="12"/>
      <c r="AZ6792" s="12"/>
      <c r="BA6792" s="12"/>
      <c r="BB6792" s="12"/>
      <c r="BC6792" s="12"/>
      <c r="BD6792" s="12"/>
      <c r="BE6792" s="12"/>
      <c r="BF6792" s="12"/>
      <c r="BG6792" s="12"/>
      <c r="BH6792" s="12"/>
      <c r="BI6792" s="12"/>
      <c r="BJ6792" s="13"/>
      <c r="BK6792" s="13"/>
      <c r="BL6792" s="13"/>
      <c r="BM6792" s="13"/>
      <c r="BN6792" s="13"/>
    </row>
    <row r="6793" spans="4:66" x14ac:dyDescent="0.25">
      <c r="D6793" s="7"/>
      <c r="E6793" s="10"/>
      <c r="F6793" s="10"/>
      <c r="G6793" s="10"/>
      <c r="H6793" s="10"/>
      <c r="I6793" s="10"/>
      <c r="J6793" s="10"/>
      <c r="K6793" s="11"/>
      <c r="L6793" s="11"/>
      <c r="M6793" s="12"/>
      <c r="N6793" s="12"/>
      <c r="O6793" s="12"/>
      <c r="P6793" s="12"/>
      <c r="Q6793" s="12"/>
      <c r="R6793" s="12"/>
      <c r="S6793" s="12"/>
      <c r="T6793" s="12"/>
      <c r="U6793" s="12"/>
      <c r="V6793" s="12"/>
      <c r="W6793" s="12"/>
      <c r="X6793" s="12"/>
      <c r="Y6793" s="12"/>
      <c r="Z6793" s="12"/>
      <c r="AA6793" s="12"/>
      <c r="AB6793" s="12"/>
      <c r="AC6793" s="12"/>
      <c r="AD6793" s="12"/>
      <c r="AE6793" s="12"/>
      <c r="AF6793" s="12"/>
      <c r="AG6793" s="12"/>
      <c r="AH6793" s="12"/>
      <c r="AI6793" s="12"/>
      <c r="AJ6793" s="12"/>
      <c r="AK6793" s="12"/>
      <c r="AL6793" s="12"/>
      <c r="AM6793" s="12"/>
      <c r="AN6793" s="12"/>
      <c r="AO6793" s="12"/>
      <c r="AP6793" s="12"/>
      <c r="AQ6793" s="12"/>
      <c r="AR6793" s="12"/>
      <c r="AS6793" s="12"/>
      <c r="AT6793" s="12"/>
      <c r="AU6793" s="12"/>
      <c r="AV6793" s="12"/>
      <c r="AW6793" s="12"/>
      <c r="AX6793" s="12"/>
      <c r="AY6793" s="12"/>
      <c r="AZ6793" s="12"/>
      <c r="BA6793" s="12"/>
      <c r="BB6793" s="12"/>
      <c r="BC6793" s="12"/>
      <c r="BD6793" s="12"/>
      <c r="BE6793" s="12"/>
      <c r="BF6793" s="12"/>
      <c r="BG6793" s="12"/>
      <c r="BH6793" s="12"/>
      <c r="BI6793" s="12"/>
      <c r="BJ6793" s="13"/>
      <c r="BK6793" s="13"/>
      <c r="BL6793" s="13"/>
      <c r="BM6793" s="13"/>
      <c r="BN6793" s="13"/>
    </row>
    <row r="6794" spans="4:66" x14ac:dyDescent="0.25">
      <c r="D6794" s="7"/>
      <c r="E6794" s="10"/>
      <c r="F6794" s="10"/>
      <c r="G6794" s="10"/>
      <c r="H6794" s="10"/>
      <c r="I6794" s="10"/>
      <c r="J6794" s="10"/>
      <c r="K6794" s="11"/>
      <c r="L6794" s="11"/>
      <c r="M6794" s="12"/>
      <c r="N6794" s="12"/>
      <c r="O6794" s="12"/>
      <c r="P6794" s="12"/>
      <c r="Q6794" s="12"/>
      <c r="R6794" s="12"/>
      <c r="S6794" s="12"/>
      <c r="T6794" s="12"/>
      <c r="U6794" s="12"/>
      <c r="V6794" s="12"/>
      <c r="W6794" s="12"/>
      <c r="X6794" s="12"/>
      <c r="Y6794" s="12"/>
      <c r="Z6794" s="12"/>
      <c r="AA6794" s="12"/>
      <c r="AB6794" s="12"/>
      <c r="AC6794" s="12"/>
      <c r="AD6794" s="12"/>
      <c r="AE6794" s="12"/>
      <c r="AF6794" s="12"/>
      <c r="AG6794" s="12"/>
      <c r="AH6794" s="12"/>
      <c r="AI6794" s="12"/>
      <c r="AJ6794" s="12"/>
      <c r="AK6794" s="12"/>
      <c r="AL6794" s="12"/>
      <c r="AM6794" s="12"/>
      <c r="AN6794" s="12"/>
      <c r="AO6794" s="12"/>
      <c r="AP6794" s="12"/>
      <c r="AQ6794" s="12"/>
      <c r="AR6794" s="12"/>
      <c r="AS6794" s="12"/>
      <c r="AT6794" s="12"/>
      <c r="AU6794" s="12"/>
      <c r="AV6794" s="12"/>
      <c r="AW6794" s="12"/>
      <c r="AX6794" s="12"/>
      <c r="AY6794" s="12"/>
      <c r="AZ6794" s="12"/>
      <c r="BA6794" s="12"/>
      <c r="BB6794" s="12"/>
      <c r="BC6794" s="12"/>
      <c r="BD6794" s="12"/>
      <c r="BE6794" s="12"/>
      <c r="BF6794" s="12"/>
      <c r="BG6794" s="12"/>
      <c r="BH6794" s="12"/>
      <c r="BI6794" s="12"/>
      <c r="BJ6794" s="13"/>
      <c r="BK6794" s="13"/>
      <c r="BL6794" s="13"/>
      <c r="BM6794" s="13"/>
      <c r="BN6794" s="13"/>
    </row>
    <row r="6795" spans="4:66" x14ac:dyDescent="0.25">
      <c r="D6795" s="7"/>
      <c r="E6795" s="10"/>
      <c r="F6795" s="10"/>
      <c r="G6795" s="10"/>
      <c r="H6795" s="10"/>
      <c r="I6795" s="10"/>
      <c r="J6795" s="10"/>
      <c r="K6795" s="11"/>
      <c r="L6795" s="11"/>
      <c r="M6795" s="12"/>
      <c r="N6795" s="12"/>
      <c r="O6795" s="12"/>
      <c r="P6795" s="12"/>
      <c r="Q6795" s="12"/>
      <c r="R6795" s="12"/>
      <c r="S6795" s="12"/>
      <c r="T6795" s="12"/>
      <c r="U6795" s="12"/>
      <c r="V6795" s="12"/>
      <c r="W6795" s="12"/>
      <c r="X6795" s="12"/>
      <c r="Y6795" s="12"/>
      <c r="Z6795" s="12"/>
      <c r="AA6795" s="12"/>
      <c r="AB6795" s="12"/>
      <c r="AC6795" s="12"/>
      <c r="AD6795" s="12"/>
      <c r="AE6795" s="12"/>
      <c r="AF6795" s="12"/>
      <c r="AG6795" s="12"/>
      <c r="AH6795" s="12"/>
      <c r="AI6795" s="12"/>
      <c r="AJ6795" s="12"/>
      <c r="AK6795" s="12"/>
      <c r="AL6795" s="12"/>
      <c r="AM6795" s="12"/>
      <c r="AN6795" s="12"/>
      <c r="AO6795" s="12"/>
      <c r="AP6795" s="12"/>
      <c r="AQ6795" s="12"/>
      <c r="AR6795" s="12"/>
      <c r="AS6795" s="12"/>
      <c r="AT6795" s="12"/>
      <c r="AU6795" s="12"/>
      <c r="AV6795" s="12"/>
      <c r="AW6795" s="12"/>
      <c r="AX6795" s="12"/>
      <c r="AY6795" s="12"/>
      <c r="AZ6795" s="12"/>
      <c r="BA6795" s="12"/>
      <c r="BB6795" s="12"/>
      <c r="BC6795" s="12"/>
      <c r="BD6795" s="12"/>
      <c r="BE6795" s="12"/>
      <c r="BF6795" s="12"/>
      <c r="BG6795" s="12"/>
      <c r="BH6795" s="12"/>
      <c r="BI6795" s="12"/>
      <c r="BJ6795" s="13"/>
      <c r="BK6795" s="13"/>
      <c r="BL6795" s="13"/>
      <c r="BM6795" s="13"/>
      <c r="BN6795" s="13"/>
    </row>
    <row r="6796" spans="4:66" x14ac:dyDescent="0.25">
      <c r="D6796" s="7"/>
      <c r="E6796" s="10"/>
      <c r="F6796" s="10"/>
      <c r="G6796" s="10"/>
      <c r="H6796" s="10"/>
      <c r="I6796" s="10"/>
      <c r="J6796" s="10"/>
      <c r="K6796" s="11"/>
      <c r="L6796" s="11"/>
      <c r="M6796" s="12"/>
      <c r="N6796" s="12"/>
      <c r="O6796" s="12"/>
      <c r="P6796" s="12"/>
      <c r="Q6796" s="12"/>
      <c r="R6796" s="12"/>
      <c r="S6796" s="12"/>
      <c r="T6796" s="12"/>
      <c r="U6796" s="12"/>
      <c r="V6796" s="12"/>
      <c r="W6796" s="12"/>
      <c r="X6796" s="12"/>
      <c r="Y6796" s="12"/>
      <c r="Z6796" s="12"/>
      <c r="AA6796" s="12"/>
      <c r="AB6796" s="12"/>
      <c r="AC6796" s="12"/>
      <c r="AD6796" s="12"/>
      <c r="AE6796" s="12"/>
      <c r="AF6796" s="12"/>
      <c r="AG6796" s="12"/>
      <c r="AH6796" s="12"/>
      <c r="AI6796" s="12"/>
      <c r="AJ6796" s="12"/>
      <c r="AK6796" s="12"/>
      <c r="AL6796" s="12"/>
      <c r="AM6796" s="12"/>
      <c r="AN6796" s="12"/>
      <c r="AO6796" s="12"/>
      <c r="AP6796" s="12"/>
      <c r="AQ6796" s="12"/>
      <c r="AR6796" s="12"/>
      <c r="AS6796" s="12"/>
      <c r="AT6796" s="12"/>
      <c r="AU6796" s="12"/>
      <c r="AV6796" s="12"/>
      <c r="AW6796" s="12"/>
      <c r="AX6796" s="12"/>
      <c r="AY6796" s="12"/>
      <c r="AZ6796" s="12"/>
      <c r="BA6796" s="12"/>
      <c r="BB6796" s="12"/>
      <c r="BC6796" s="12"/>
      <c r="BD6796" s="12"/>
      <c r="BE6796" s="12"/>
      <c r="BF6796" s="12"/>
      <c r="BG6796" s="12"/>
      <c r="BH6796" s="12"/>
      <c r="BI6796" s="12"/>
      <c r="BJ6796" s="13"/>
      <c r="BK6796" s="13"/>
      <c r="BL6796" s="13"/>
      <c r="BM6796" s="13"/>
      <c r="BN6796" s="13"/>
    </row>
    <row r="6797" spans="4:66" x14ac:dyDescent="0.25">
      <c r="D6797" s="7"/>
      <c r="E6797" s="10"/>
      <c r="F6797" s="10"/>
      <c r="G6797" s="10"/>
      <c r="H6797" s="10"/>
      <c r="I6797" s="10"/>
      <c r="J6797" s="10"/>
      <c r="K6797" s="11"/>
      <c r="L6797" s="11"/>
      <c r="M6797" s="12"/>
      <c r="N6797" s="12"/>
      <c r="O6797" s="12"/>
      <c r="P6797" s="12"/>
      <c r="Q6797" s="12"/>
      <c r="R6797" s="12"/>
      <c r="S6797" s="12"/>
      <c r="T6797" s="12"/>
      <c r="U6797" s="12"/>
      <c r="V6797" s="12"/>
      <c r="W6797" s="12"/>
      <c r="X6797" s="12"/>
      <c r="Y6797" s="12"/>
      <c r="Z6797" s="12"/>
      <c r="AA6797" s="12"/>
      <c r="AB6797" s="12"/>
      <c r="AC6797" s="12"/>
      <c r="AD6797" s="12"/>
      <c r="AE6797" s="12"/>
      <c r="AF6797" s="12"/>
      <c r="AG6797" s="12"/>
      <c r="AH6797" s="12"/>
      <c r="AI6797" s="12"/>
      <c r="AJ6797" s="12"/>
      <c r="AK6797" s="12"/>
      <c r="AL6797" s="12"/>
      <c r="AM6797" s="12"/>
      <c r="AN6797" s="12"/>
      <c r="AO6797" s="12"/>
      <c r="AP6797" s="12"/>
      <c r="AQ6797" s="12"/>
      <c r="AR6797" s="12"/>
      <c r="AS6797" s="12"/>
      <c r="AT6797" s="12"/>
      <c r="AU6797" s="12"/>
      <c r="AV6797" s="12"/>
      <c r="AW6797" s="12"/>
      <c r="AX6797" s="12"/>
      <c r="AY6797" s="12"/>
      <c r="AZ6797" s="12"/>
      <c r="BA6797" s="12"/>
      <c r="BB6797" s="12"/>
      <c r="BC6797" s="12"/>
      <c r="BD6797" s="12"/>
      <c r="BE6797" s="12"/>
      <c r="BF6797" s="12"/>
      <c r="BG6797" s="12"/>
      <c r="BH6797" s="12"/>
      <c r="BI6797" s="12"/>
      <c r="BJ6797" s="13"/>
      <c r="BK6797" s="13"/>
      <c r="BL6797" s="13"/>
      <c r="BM6797" s="13"/>
      <c r="BN6797" s="13"/>
    </row>
    <row r="6798" spans="4:66" x14ac:dyDescent="0.25">
      <c r="D6798" s="7"/>
      <c r="E6798" s="10"/>
      <c r="F6798" s="10"/>
      <c r="G6798" s="10"/>
      <c r="H6798" s="10"/>
      <c r="I6798" s="10"/>
      <c r="J6798" s="10"/>
      <c r="K6798" s="11"/>
      <c r="L6798" s="11"/>
      <c r="M6798" s="12"/>
      <c r="N6798" s="12"/>
      <c r="O6798" s="12"/>
      <c r="P6798" s="12"/>
      <c r="Q6798" s="12"/>
      <c r="R6798" s="12"/>
      <c r="S6798" s="12"/>
      <c r="T6798" s="12"/>
      <c r="U6798" s="12"/>
      <c r="V6798" s="12"/>
      <c r="W6798" s="12"/>
      <c r="X6798" s="12"/>
      <c r="Y6798" s="12"/>
      <c r="Z6798" s="12"/>
      <c r="AA6798" s="12"/>
      <c r="AB6798" s="12"/>
      <c r="AC6798" s="12"/>
      <c r="AD6798" s="12"/>
      <c r="AE6798" s="12"/>
      <c r="AF6798" s="12"/>
      <c r="AG6798" s="12"/>
      <c r="AH6798" s="12"/>
      <c r="AI6798" s="12"/>
      <c r="AJ6798" s="12"/>
      <c r="AK6798" s="12"/>
      <c r="AL6798" s="12"/>
      <c r="AM6798" s="12"/>
      <c r="AN6798" s="12"/>
      <c r="AO6798" s="12"/>
      <c r="AP6798" s="12"/>
      <c r="AQ6798" s="12"/>
      <c r="AR6798" s="12"/>
      <c r="AS6798" s="12"/>
      <c r="AT6798" s="12"/>
      <c r="AU6798" s="12"/>
      <c r="AV6798" s="12"/>
      <c r="AW6798" s="12"/>
      <c r="AX6798" s="12"/>
      <c r="AY6798" s="12"/>
      <c r="AZ6798" s="12"/>
      <c r="BA6798" s="12"/>
      <c r="BB6798" s="12"/>
      <c r="BC6798" s="12"/>
      <c r="BD6798" s="12"/>
      <c r="BE6798" s="12"/>
      <c r="BF6798" s="12"/>
      <c r="BG6798" s="12"/>
      <c r="BH6798" s="12"/>
      <c r="BI6798" s="12"/>
      <c r="BJ6798" s="13"/>
      <c r="BK6798" s="13"/>
      <c r="BL6798" s="13"/>
      <c r="BM6798" s="13"/>
      <c r="BN6798" s="13"/>
    </row>
    <row r="6799" spans="4:66" x14ac:dyDescent="0.25">
      <c r="D6799" s="7"/>
      <c r="E6799" s="10"/>
      <c r="F6799" s="10"/>
      <c r="G6799" s="10"/>
      <c r="H6799" s="10"/>
      <c r="I6799" s="10"/>
      <c r="J6799" s="10"/>
      <c r="K6799" s="11"/>
      <c r="L6799" s="11"/>
      <c r="M6799" s="12"/>
      <c r="N6799" s="12"/>
      <c r="O6799" s="12"/>
      <c r="P6799" s="12"/>
      <c r="Q6799" s="12"/>
      <c r="R6799" s="12"/>
      <c r="S6799" s="12"/>
      <c r="T6799" s="12"/>
      <c r="U6799" s="12"/>
      <c r="V6799" s="12"/>
      <c r="W6799" s="12"/>
      <c r="X6799" s="12"/>
      <c r="Y6799" s="12"/>
      <c r="Z6799" s="12"/>
      <c r="AA6799" s="12"/>
      <c r="AB6799" s="12"/>
      <c r="AC6799" s="12"/>
      <c r="AD6799" s="12"/>
      <c r="AE6799" s="12"/>
      <c r="AF6799" s="12"/>
      <c r="AG6799" s="12"/>
      <c r="AH6799" s="12"/>
      <c r="AI6799" s="12"/>
      <c r="AJ6799" s="12"/>
      <c r="AK6799" s="12"/>
      <c r="AL6799" s="12"/>
      <c r="AM6799" s="12"/>
      <c r="AN6799" s="12"/>
      <c r="AO6799" s="12"/>
      <c r="AP6799" s="12"/>
      <c r="AQ6799" s="12"/>
      <c r="AR6799" s="12"/>
      <c r="AS6799" s="12"/>
      <c r="AT6799" s="12"/>
      <c r="AU6799" s="12"/>
      <c r="AV6799" s="12"/>
      <c r="AW6799" s="12"/>
      <c r="AX6799" s="12"/>
      <c r="AY6799" s="12"/>
      <c r="AZ6799" s="12"/>
      <c r="BA6799" s="12"/>
      <c r="BB6799" s="12"/>
      <c r="BC6799" s="12"/>
      <c r="BD6799" s="12"/>
      <c r="BE6799" s="12"/>
      <c r="BF6799" s="12"/>
      <c r="BG6799" s="12"/>
      <c r="BH6799" s="12"/>
      <c r="BI6799" s="12"/>
      <c r="BJ6799" s="13"/>
      <c r="BK6799" s="13"/>
      <c r="BL6799" s="13"/>
      <c r="BM6799" s="13"/>
      <c r="BN6799" s="13"/>
    </row>
    <row r="6800" spans="4:66" x14ac:dyDescent="0.25">
      <c r="D6800" s="7"/>
      <c r="E6800" s="10"/>
      <c r="F6800" s="10"/>
      <c r="G6800" s="10"/>
      <c r="H6800" s="10"/>
      <c r="I6800" s="10"/>
      <c r="J6800" s="10"/>
      <c r="K6800" s="11"/>
      <c r="L6800" s="11"/>
      <c r="M6800" s="12"/>
      <c r="N6800" s="12"/>
      <c r="O6800" s="12"/>
      <c r="P6800" s="12"/>
      <c r="Q6800" s="12"/>
      <c r="R6800" s="12"/>
      <c r="S6800" s="12"/>
      <c r="T6800" s="12"/>
      <c r="U6800" s="12"/>
      <c r="V6800" s="12"/>
      <c r="W6800" s="12"/>
      <c r="X6800" s="12"/>
      <c r="Y6800" s="12"/>
      <c r="Z6800" s="12"/>
      <c r="AA6800" s="12"/>
      <c r="AB6800" s="12"/>
      <c r="AC6800" s="12"/>
      <c r="AD6800" s="12"/>
      <c r="AE6800" s="12"/>
      <c r="AF6800" s="12"/>
      <c r="AG6800" s="12"/>
      <c r="AH6800" s="12"/>
      <c r="AI6800" s="12"/>
      <c r="AJ6800" s="12"/>
      <c r="AK6800" s="12"/>
      <c r="AL6800" s="12"/>
      <c r="AM6800" s="12"/>
      <c r="AN6800" s="12"/>
      <c r="AO6800" s="12"/>
      <c r="AP6800" s="12"/>
      <c r="AQ6800" s="12"/>
      <c r="AR6800" s="12"/>
      <c r="AS6800" s="12"/>
      <c r="AT6800" s="12"/>
      <c r="AU6800" s="12"/>
      <c r="AV6800" s="12"/>
      <c r="AW6800" s="12"/>
      <c r="AX6800" s="12"/>
      <c r="AY6800" s="12"/>
      <c r="AZ6800" s="12"/>
      <c r="BA6800" s="12"/>
      <c r="BB6800" s="12"/>
      <c r="BC6800" s="12"/>
      <c r="BD6800" s="12"/>
      <c r="BE6800" s="12"/>
      <c r="BF6800" s="12"/>
      <c r="BG6800" s="12"/>
      <c r="BH6800" s="12"/>
      <c r="BI6800" s="12"/>
      <c r="BJ6800" s="13"/>
      <c r="BK6800" s="13"/>
      <c r="BL6800" s="13"/>
      <c r="BM6800" s="13"/>
      <c r="BN6800" s="13"/>
    </row>
    <row r="6801" spans="4:66" x14ac:dyDescent="0.25">
      <c r="D6801" s="7"/>
      <c r="E6801" s="10"/>
      <c r="F6801" s="10"/>
      <c r="G6801" s="10"/>
      <c r="H6801" s="10"/>
      <c r="I6801" s="10"/>
      <c r="J6801" s="10"/>
      <c r="K6801" s="11"/>
      <c r="L6801" s="11"/>
      <c r="M6801" s="12"/>
      <c r="N6801" s="12"/>
      <c r="O6801" s="12"/>
      <c r="P6801" s="12"/>
      <c r="Q6801" s="12"/>
      <c r="R6801" s="12"/>
      <c r="S6801" s="12"/>
      <c r="T6801" s="12"/>
      <c r="U6801" s="12"/>
      <c r="V6801" s="12"/>
      <c r="W6801" s="12"/>
      <c r="X6801" s="12"/>
      <c r="Y6801" s="12"/>
      <c r="Z6801" s="12"/>
      <c r="AA6801" s="12"/>
      <c r="AB6801" s="12"/>
      <c r="AC6801" s="12"/>
      <c r="AD6801" s="12"/>
      <c r="AE6801" s="12"/>
      <c r="AF6801" s="12"/>
      <c r="AG6801" s="12"/>
      <c r="AH6801" s="12"/>
      <c r="AI6801" s="12"/>
      <c r="AJ6801" s="12"/>
      <c r="AK6801" s="12"/>
      <c r="AL6801" s="12"/>
      <c r="AM6801" s="12"/>
      <c r="AN6801" s="12"/>
      <c r="AO6801" s="12"/>
      <c r="AP6801" s="12"/>
      <c r="AQ6801" s="12"/>
      <c r="AR6801" s="12"/>
      <c r="AS6801" s="12"/>
      <c r="AT6801" s="12"/>
      <c r="AU6801" s="12"/>
      <c r="AV6801" s="12"/>
      <c r="AW6801" s="12"/>
      <c r="AX6801" s="12"/>
      <c r="AY6801" s="12"/>
      <c r="AZ6801" s="12"/>
      <c r="BA6801" s="12"/>
      <c r="BB6801" s="12"/>
      <c r="BC6801" s="12"/>
      <c r="BD6801" s="12"/>
      <c r="BE6801" s="12"/>
      <c r="BF6801" s="12"/>
      <c r="BG6801" s="12"/>
      <c r="BH6801" s="12"/>
      <c r="BI6801" s="12"/>
      <c r="BJ6801" s="13"/>
      <c r="BK6801" s="13"/>
      <c r="BL6801" s="13"/>
      <c r="BM6801" s="13"/>
      <c r="BN6801" s="13"/>
    </row>
    <row r="6802" spans="4:66" x14ac:dyDescent="0.25">
      <c r="D6802" s="7"/>
      <c r="E6802" s="10"/>
      <c r="F6802" s="10"/>
      <c r="G6802" s="10"/>
      <c r="H6802" s="10"/>
      <c r="I6802" s="10"/>
      <c r="J6802" s="10"/>
      <c r="K6802" s="11"/>
      <c r="L6802" s="11"/>
      <c r="M6802" s="12"/>
      <c r="N6802" s="12"/>
      <c r="O6802" s="12"/>
      <c r="P6802" s="12"/>
      <c r="Q6802" s="12"/>
      <c r="R6802" s="12"/>
      <c r="S6802" s="12"/>
      <c r="T6802" s="12"/>
      <c r="U6802" s="12"/>
      <c r="V6802" s="12"/>
      <c r="W6802" s="12"/>
      <c r="X6802" s="12"/>
      <c r="Y6802" s="12"/>
      <c r="Z6802" s="12"/>
      <c r="AA6802" s="12"/>
      <c r="AB6802" s="12"/>
      <c r="AC6802" s="12"/>
      <c r="AD6802" s="12"/>
      <c r="AE6802" s="12"/>
      <c r="AF6802" s="12"/>
      <c r="AG6802" s="12"/>
      <c r="AH6802" s="12"/>
      <c r="AI6802" s="12"/>
      <c r="AJ6802" s="12"/>
      <c r="AK6802" s="12"/>
      <c r="AL6802" s="12"/>
      <c r="AM6802" s="12"/>
      <c r="AN6802" s="12"/>
      <c r="AO6802" s="12"/>
      <c r="AP6802" s="12"/>
      <c r="AQ6802" s="12"/>
      <c r="AR6802" s="12"/>
      <c r="AS6802" s="12"/>
      <c r="AT6802" s="12"/>
      <c r="AU6802" s="12"/>
      <c r="AV6802" s="12"/>
      <c r="AW6802" s="12"/>
      <c r="AX6802" s="12"/>
      <c r="AY6802" s="12"/>
      <c r="AZ6802" s="12"/>
      <c r="BA6802" s="12"/>
      <c r="BB6802" s="12"/>
      <c r="BC6802" s="12"/>
      <c r="BD6802" s="12"/>
      <c r="BE6802" s="12"/>
      <c r="BF6802" s="12"/>
      <c r="BG6802" s="12"/>
      <c r="BH6802" s="12"/>
      <c r="BI6802" s="12"/>
      <c r="BJ6802" s="13"/>
      <c r="BK6802" s="13"/>
      <c r="BL6802" s="13"/>
      <c r="BM6802" s="13"/>
      <c r="BN6802" s="13"/>
    </row>
    <row r="6803" spans="4:66" x14ac:dyDescent="0.25">
      <c r="D6803" s="7"/>
      <c r="E6803" s="10"/>
      <c r="F6803" s="10"/>
      <c r="G6803" s="10"/>
      <c r="H6803" s="10"/>
      <c r="I6803" s="10"/>
      <c r="J6803" s="10"/>
      <c r="K6803" s="11"/>
      <c r="L6803" s="11"/>
      <c r="M6803" s="12"/>
      <c r="N6803" s="12"/>
      <c r="O6803" s="12"/>
      <c r="P6803" s="12"/>
      <c r="Q6803" s="12"/>
      <c r="R6803" s="12"/>
      <c r="S6803" s="12"/>
      <c r="T6803" s="12"/>
      <c r="U6803" s="12"/>
      <c r="V6803" s="12"/>
      <c r="W6803" s="12"/>
      <c r="X6803" s="12"/>
      <c r="Y6803" s="12"/>
      <c r="Z6803" s="12"/>
      <c r="AA6803" s="12"/>
      <c r="AB6803" s="12"/>
      <c r="AC6803" s="12"/>
      <c r="AD6803" s="12"/>
      <c r="AE6803" s="12"/>
      <c r="AF6803" s="12"/>
      <c r="AG6803" s="12"/>
      <c r="AH6803" s="12"/>
      <c r="AI6803" s="12"/>
      <c r="AJ6803" s="12"/>
      <c r="AK6803" s="12"/>
      <c r="AL6803" s="12"/>
      <c r="AM6803" s="12"/>
      <c r="AN6803" s="12"/>
      <c r="AO6803" s="12"/>
      <c r="AP6803" s="12"/>
      <c r="AQ6803" s="12"/>
      <c r="AR6803" s="12"/>
      <c r="AS6803" s="12"/>
      <c r="AT6803" s="12"/>
      <c r="AU6803" s="12"/>
      <c r="AV6803" s="12"/>
      <c r="AW6803" s="12"/>
      <c r="AX6803" s="12"/>
      <c r="AY6803" s="12"/>
      <c r="AZ6803" s="12"/>
      <c r="BA6803" s="12"/>
      <c r="BB6803" s="12"/>
      <c r="BC6803" s="12"/>
      <c r="BD6803" s="12"/>
      <c r="BE6803" s="12"/>
      <c r="BF6803" s="12"/>
      <c r="BG6803" s="12"/>
      <c r="BH6803" s="12"/>
      <c r="BI6803" s="12"/>
      <c r="BJ6803" s="13"/>
      <c r="BK6803" s="13"/>
      <c r="BL6803" s="13"/>
      <c r="BM6803" s="13"/>
      <c r="BN6803" s="13"/>
    </row>
    <row r="6804" spans="4:66" x14ac:dyDescent="0.25">
      <c r="D6804" s="7"/>
      <c r="E6804" s="10"/>
      <c r="F6804" s="10"/>
      <c r="G6804" s="10"/>
      <c r="H6804" s="10"/>
      <c r="I6804" s="10"/>
      <c r="J6804" s="10"/>
      <c r="K6804" s="11"/>
      <c r="L6804" s="11"/>
      <c r="M6804" s="12"/>
      <c r="N6804" s="12"/>
      <c r="O6804" s="12"/>
      <c r="P6804" s="12"/>
      <c r="Q6804" s="12"/>
      <c r="R6804" s="12"/>
      <c r="S6804" s="12"/>
      <c r="T6804" s="12"/>
      <c r="U6804" s="12"/>
      <c r="V6804" s="12"/>
      <c r="W6804" s="12"/>
      <c r="X6804" s="12"/>
      <c r="Y6804" s="12"/>
      <c r="Z6804" s="12"/>
      <c r="AA6804" s="12"/>
      <c r="AB6804" s="12"/>
      <c r="AC6804" s="12"/>
      <c r="AD6804" s="12"/>
      <c r="AE6804" s="12"/>
      <c r="AF6804" s="12"/>
      <c r="AG6804" s="12"/>
      <c r="AH6804" s="12"/>
      <c r="AI6804" s="12"/>
      <c r="AJ6804" s="12"/>
      <c r="AK6804" s="12"/>
      <c r="AL6804" s="12"/>
      <c r="AM6804" s="12"/>
      <c r="AN6804" s="12"/>
      <c r="AO6804" s="12"/>
      <c r="AP6804" s="12"/>
      <c r="AQ6804" s="12"/>
      <c r="AR6804" s="12"/>
      <c r="AS6804" s="12"/>
      <c r="AT6804" s="12"/>
      <c r="AU6804" s="12"/>
      <c r="AV6804" s="12"/>
      <c r="AW6804" s="12"/>
      <c r="AX6804" s="12"/>
      <c r="AY6804" s="12"/>
      <c r="AZ6804" s="12"/>
      <c r="BA6804" s="12"/>
      <c r="BB6804" s="12"/>
      <c r="BC6804" s="12"/>
      <c r="BD6804" s="12"/>
      <c r="BE6804" s="12"/>
      <c r="BF6804" s="12"/>
      <c r="BG6804" s="12"/>
      <c r="BH6804" s="12"/>
      <c r="BI6804" s="12"/>
      <c r="BJ6804" s="13"/>
      <c r="BK6804" s="13"/>
      <c r="BL6804" s="13"/>
      <c r="BM6804" s="13"/>
      <c r="BN6804" s="13"/>
    </row>
    <row r="6805" spans="4:66" x14ac:dyDescent="0.25">
      <c r="D6805" s="7"/>
      <c r="E6805" s="10"/>
      <c r="F6805" s="10"/>
      <c r="G6805" s="10"/>
      <c r="H6805" s="10"/>
      <c r="I6805" s="10"/>
      <c r="J6805" s="10"/>
      <c r="K6805" s="11"/>
      <c r="L6805" s="11"/>
      <c r="M6805" s="12"/>
      <c r="N6805" s="12"/>
      <c r="O6805" s="12"/>
      <c r="P6805" s="12"/>
      <c r="Q6805" s="12"/>
      <c r="R6805" s="12"/>
      <c r="S6805" s="12"/>
      <c r="T6805" s="12"/>
      <c r="U6805" s="12"/>
      <c r="V6805" s="12"/>
      <c r="W6805" s="12"/>
      <c r="X6805" s="12"/>
      <c r="Y6805" s="12"/>
      <c r="Z6805" s="12"/>
      <c r="AA6805" s="12"/>
      <c r="AB6805" s="12"/>
      <c r="AC6805" s="12"/>
      <c r="AD6805" s="12"/>
      <c r="AE6805" s="12"/>
      <c r="AF6805" s="12"/>
      <c r="AG6805" s="12"/>
      <c r="AH6805" s="12"/>
      <c r="AI6805" s="12"/>
      <c r="AJ6805" s="12"/>
      <c r="AK6805" s="12"/>
      <c r="AL6805" s="12"/>
      <c r="AM6805" s="12"/>
      <c r="AN6805" s="12"/>
      <c r="AO6805" s="12"/>
      <c r="AP6805" s="12"/>
      <c r="AQ6805" s="12"/>
      <c r="AR6805" s="12"/>
      <c r="AS6805" s="12"/>
      <c r="AT6805" s="12"/>
      <c r="AU6805" s="12"/>
      <c r="AV6805" s="12"/>
      <c r="AW6805" s="12"/>
      <c r="AX6805" s="12"/>
      <c r="AY6805" s="12"/>
      <c r="AZ6805" s="12"/>
      <c r="BA6805" s="12"/>
      <c r="BB6805" s="12"/>
      <c r="BC6805" s="12"/>
      <c r="BD6805" s="12"/>
      <c r="BE6805" s="12"/>
      <c r="BF6805" s="12"/>
      <c r="BG6805" s="12"/>
      <c r="BH6805" s="12"/>
      <c r="BI6805" s="12"/>
      <c r="BJ6805" s="13"/>
      <c r="BK6805" s="13"/>
      <c r="BL6805" s="13"/>
      <c r="BM6805" s="13"/>
      <c r="BN6805" s="13"/>
    </row>
    <row r="6806" spans="4:66" x14ac:dyDescent="0.25">
      <c r="D6806" s="7"/>
      <c r="E6806" s="10"/>
      <c r="F6806" s="10"/>
      <c r="G6806" s="10"/>
      <c r="H6806" s="10"/>
      <c r="I6806" s="10"/>
      <c r="J6806" s="10"/>
      <c r="K6806" s="11"/>
      <c r="L6806" s="11"/>
      <c r="M6806" s="12"/>
      <c r="N6806" s="12"/>
      <c r="O6806" s="12"/>
      <c r="P6806" s="12"/>
      <c r="Q6806" s="12"/>
      <c r="R6806" s="12"/>
      <c r="S6806" s="12"/>
      <c r="T6806" s="12"/>
      <c r="U6806" s="12"/>
      <c r="V6806" s="12"/>
      <c r="W6806" s="12"/>
      <c r="X6806" s="12"/>
      <c r="Y6806" s="12"/>
      <c r="Z6806" s="12"/>
      <c r="AA6806" s="12"/>
      <c r="AB6806" s="12"/>
      <c r="AC6806" s="12"/>
      <c r="AD6806" s="12"/>
      <c r="AE6806" s="12"/>
      <c r="AF6806" s="12"/>
      <c r="AG6806" s="12"/>
      <c r="AH6806" s="12"/>
      <c r="AI6806" s="12"/>
      <c r="AJ6806" s="12"/>
      <c r="AK6806" s="12"/>
      <c r="AL6806" s="12"/>
      <c r="AM6806" s="12"/>
      <c r="AN6806" s="12"/>
      <c r="AO6806" s="12"/>
      <c r="AP6806" s="12"/>
      <c r="AQ6806" s="12"/>
      <c r="AR6806" s="12"/>
      <c r="AS6806" s="12"/>
      <c r="AT6806" s="12"/>
      <c r="AU6806" s="12"/>
      <c r="AV6806" s="12"/>
      <c r="AW6806" s="12"/>
      <c r="AX6806" s="12"/>
      <c r="AY6806" s="12"/>
      <c r="AZ6806" s="12"/>
      <c r="BA6806" s="12"/>
      <c r="BB6806" s="12"/>
      <c r="BC6806" s="12"/>
      <c r="BD6806" s="12"/>
      <c r="BE6806" s="12"/>
      <c r="BF6806" s="12"/>
      <c r="BG6806" s="12"/>
      <c r="BH6806" s="12"/>
      <c r="BI6806" s="12"/>
      <c r="BJ6806" s="13"/>
      <c r="BK6806" s="13"/>
      <c r="BL6806" s="13"/>
      <c r="BM6806" s="13"/>
      <c r="BN6806" s="13"/>
    </row>
    <row r="6807" spans="4:66" x14ac:dyDescent="0.25">
      <c r="D6807" s="7"/>
      <c r="E6807" s="10"/>
      <c r="F6807" s="10"/>
      <c r="G6807" s="10"/>
      <c r="H6807" s="10"/>
      <c r="I6807" s="10"/>
      <c r="J6807" s="10"/>
      <c r="K6807" s="11"/>
      <c r="L6807" s="11"/>
      <c r="M6807" s="12"/>
      <c r="N6807" s="12"/>
      <c r="O6807" s="12"/>
      <c r="P6807" s="12"/>
      <c r="Q6807" s="12"/>
      <c r="R6807" s="12"/>
      <c r="S6807" s="12"/>
      <c r="T6807" s="12"/>
      <c r="U6807" s="12"/>
      <c r="V6807" s="12"/>
      <c r="W6807" s="12"/>
      <c r="X6807" s="12"/>
      <c r="Y6807" s="12"/>
      <c r="Z6807" s="12"/>
      <c r="AA6807" s="12"/>
      <c r="AB6807" s="12"/>
      <c r="AC6807" s="12"/>
      <c r="AD6807" s="12"/>
      <c r="AE6807" s="12"/>
      <c r="AF6807" s="12"/>
      <c r="AG6807" s="12"/>
      <c r="AH6807" s="12"/>
      <c r="AI6807" s="12"/>
      <c r="AJ6807" s="12"/>
      <c r="AK6807" s="12"/>
      <c r="AL6807" s="12"/>
      <c r="AM6807" s="12"/>
      <c r="AN6807" s="12"/>
      <c r="AO6807" s="12"/>
      <c r="AP6807" s="12"/>
      <c r="AQ6807" s="12"/>
      <c r="AR6807" s="12"/>
      <c r="AS6807" s="12"/>
      <c r="AT6807" s="12"/>
      <c r="AU6807" s="12"/>
      <c r="AV6807" s="12"/>
      <c r="AW6807" s="12"/>
      <c r="AX6807" s="12"/>
      <c r="AY6807" s="12"/>
      <c r="AZ6807" s="12"/>
      <c r="BA6807" s="12"/>
      <c r="BB6807" s="12"/>
      <c r="BC6807" s="12"/>
      <c r="BD6807" s="12"/>
      <c r="BE6807" s="12"/>
      <c r="BF6807" s="12"/>
      <c r="BG6807" s="12"/>
      <c r="BH6807" s="12"/>
      <c r="BI6807" s="12"/>
      <c r="BJ6807" s="13"/>
      <c r="BK6807" s="13"/>
      <c r="BL6807" s="13"/>
      <c r="BM6807" s="13"/>
      <c r="BN6807" s="13"/>
    </row>
    <row r="6808" spans="4:66" x14ac:dyDescent="0.25">
      <c r="D6808" s="7"/>
      <c r="E6808" s="10"/>
      <c r="F6808" s="10"/>
      <c r="G6808" s="10"/>
      <c r="H6808" s="10"/>
      <c r="I6808" s="10"/>
      <c r="J6808" s="10"/>
      <c r="K6808" s="11"/>
      <c r="L6808" s="11"/>
      <c r="M6808" s="12"/>
      <c r="N6808" s="12"/>
      <c r="O6808" s="12"/>
      <c r="P6808" s="12"/>
      <c r="Q6808" s="12"/>
      <c r="R6808" s="12"/>
      <c r="S6808" s="12"/>
      <c r="T6808" s="12"/>
      <c r="U6808" s="12"/>
      <c r="V6808" s="12"/>
      <c r="W6808" s="12"/>
      <c r="X6808" s="12"/>
      <c r="Y6808" s="12"/>
      <c r="Z6808" s="12"/>
      <c r="AA6808" s="12"/>
      <c r="AB6808" s="12"/>
      <c r="AC6808" s="12"/>
      <c r="AD6808" s="12"/>
      <c r="AE6808" s="12"/>
      <c r="AF6808" s="12"/>
      <c r="AG6808" s="12"/>
      <c r="AH6808" s="12"/>
      <c r="AI6808" s="12"/>
      <c r="AJ6808" s="12"/>
      <c r="AK6808" s="12"/>
      <c r="AL6808" s="12"/>
      <c r="AM6808" s="12"/>
      <c r="AN6808" s="12"/>
      <c r="AO6808" s="12"/>
      <c r="AP6808" s="12"/>
      <c r="AQ6808" s="12"/>
      <c r="AR6808" s="12"/>
      <c r="AS6808" s="12"/>
      <c r="AT6808" s="12"/>
      <c r="AU6808" s="12"/>
      <c r="AV6808" s="12"/>
      <c r="AW6808" s="12"/>
      <c r="AX6808" s="12"/>
      <c r="AY6808" s="12"/>
      <c r="AZ6808" s="12"/>
      <c r="BA6808" s="12"/>
      <c r="BB6808" s="12"/>
      <c r="BC6808" s="12"/>
      <c r="BD6808" s="12"/>
      <c r="BE6808" s="12"/>
      <c r="BF6808" s="12"/>
      <c r="BG6808" s="12"/>
      <c r="BH6808" s="12"/>
      <c r="BI6808" s="12"/>
      <c r="BJ6808" s="13"/>
      <c r="BK6808" s="13"/>
      <c r="BL6808" s="13"/>
      <c r="BM6808" s="13"/>
      <c r="BN6808" s="13"/>
    </row>
    <row r="6809" spans="4:66" x14ac:dyDescent="0.25">
      <c r="D6809" s="7"/>
      <c r="E6809" s="10"/>
      <c r="F6809" s="10"/>
      <c r="G6809" s="10"/>
      <c r="H6809" s="10"/>
      <c r="I6809" s="10"/>
      <c r="J6809" s="10"/>
      <c r="K6809" s="11"/>
      <c r="L6809" s="11"/>
      <c r="M6809" s="12"/>
      <c r="N6809" s="12"/>
      <c r="O6809" s="12"/>
      <c r="P6809" s="12"/>
      <c r="Q6809" s="12"/>
      <c r="R6809" s="12"/>
      <c r="S6809" s="12"/>
      <c r="T6809" s="12"/>
      <c r="U6809" s="12"/>
      <c r="V6809" s="12"/>
      <c r="W6809" s="12"/>
      <c r="X6809" s="12"/>
      <c r="Y6809" s="12"/>
      <c r="Z6809" s="12"/>
      <c r="AA6809" s="12"/>
      <c r="AB6809" s="12"/>
      <c r="AC6809" s="12"/>
      <c r="AD6809" s="12"/>
      <c r="AE6809" s="12"/>
      <c r="AF6809" s="12"/>
      <c r="AG6809" s="12"/>
      <c r="AH6809" s="12"/>
      <c r="AI6809" s="12"/>
      <c r="AJ6809" s="12"/>
      <c r="AK6809" s="12"/>
      <c r="AL6809" s="12"/>
      <c r="AM6809" s="12"/>
      <c r="AN6809" s="12"/>
      <c r="AO6809" s="12"/>
      <c r="AP6809" s="12"/>
      <c r="AQ6809" s="12"/>
      <c r="AR6809" s="12"/>
      <c r="AS6809" s="12"/>
      <c r="AT6809" s="12"/>
      <c r="AU6809" s="12"/>
      <c r="AV6809" s="12"/>
      <c r="AW6809" s="12"/>
      <c r="AX6809" s="12"/>
      <c r="AY6809" s="12"/>
      <c r="AZ6809" s="12"/>
      <c r="BA6809" s="12"/>
      <c r="BB6809" s="12"/>
      <c r="BC6809" s="12"/>
      <c r="BD6809" s="12"/>
      <c r="BE6809" s="12"/>
      <c r="BF6809" s="12"/>
      <c r="BG6809" s="12"/>
      <c r="BH6809" s="12"/>
      <c r="BI6809" s="12"/>
      <c r="BJ6809" s="13"/>
      <c r="BK6809" s="13"/>
      <c r="BL6809" s="13"/>
      <c r="BM6809" s="13"/>
      <c r="BN6809" s="13"/>
    </row>
    <row r="6810" spans="4:66" x14ac:dyDescent="0.25">
      <c r="D6810" s="7"/>
      <c r="E6810" s="10"/>
      <c r="F6810" s="10"/>
      <c r="G6810" s="10"/>
      <c r="H6810" s="10"/>
      <c r="I6810" s="10"/>
      <c r="J6810" s="10"/>
      <c r="K6810" s="11"/>
      <c r="L6810" s="11"/>
      <c r="M6810" s="12"/>
      <c r="N6810" s="12"/>
      <c r="O6810" s="12"/>
      <c r="P6810" s="12"/>
      <c r="Q6810" s="12"/>
      <c r="R6810" s="12"/>
      <c r="S6810" s="12"/>
      <c r="T6810" s="12"/>
      <c r="U6810" s="12"/>
      <c r="V6810" s="12"/>
      <c r="W6810" s="12"/>
      <c r="X6810" s="12"/>
      <c r="Y6810" s="12"/>
      <c r="Z6810" s="12"/>
      <c r="AA6810" s="12"/>
      <c r="AB6810" s="12"/>
      <c r="AC6810" s="12"/>
      <c r="AD6810" s="12"/>
      <c r="AE6810" s="12"/>
      <c r="AF6810" s="12"/>
      <c r="AG6810" s="12"/>
      <c r="AH6810" s="12"/>
      <c r="AI6810" s="12"/>
      <c r="AJ6810" s="12"/>
      <c r="AK6810" s="12"/>
      <c r="AL6810" s="12"/>
      <c r="AM6810" s="12"/>
      <c r="AN6810" s="12"/>
      <c r="AO6810" s="12"/>
      <c r="AP6810" s="12"/>
      <c r="AQ6810" s="12"/>
      <c r="AR6810" s="12"/>
      <c r="AS6810" s="12"/>
      <c r="AT6810" s="12"/>
      <c r="AU6810" s="12"/>
      <c r="AV6810" s="12"/>
      <c r="AW6810" s="12"/>
      <c r="AX6810" s="12"/>
      <c r="AY6810" s="12"/>
      <c r="AZ6810" s="12"/>
      <c r="BA6810" s="12"/>
      <c r="BB6810" s="12"/>
      <c r="BC6810" s="12"/>
      <c r="BD6810" s="12"/>
      <c r="BE6810" s="12"/>
      <c r="BF6810" s="12"/>
      <c r="BG6810" s="12"/>
      <c r="BH6810" s="12"/>
      <c r="BI6810" s="12"/>
      <c r="BJ6810" s="13"/>
      <c r="BK6810" s="13"/>
      <c r="BL6810" s="13"/>
      <c r="BM6810" s="13"/>
      <c r="BN6810" s="13"/>
    </row>
    <row r="6811" spans="4:66" x14ac:dyDescent="0.25">
      <c r="D6811" s="7"/>
      <c r="E6811" s="10"/>
      <c r="F6811" s="10"/>
      <c r="G6811" s="10"/>
      <c r="H6811" s="10"/>
      <c r="I6811" s="10"/>
      <c r="J6811" s="10"/>
      <c r="K6811" s="11"/>
      <c r="L6811" s="11"/>
      <c r="M6811" s="12"/>
      <c r="N6811" s="12"/>
      <c r="O6811" s="12"/>
      <c r="P6811" s="12"/>
      <c r="Q6811" s="12"/>
      <c r="R6811" s="12"/>
      <c r="S6811" s="12"/>
      <c r="T6811" s="12"/>
      <c r="U6811" s="12"/>
      <c r="V6811" s="12"/>
      <c r="W6811" s="12"/>
      <c r="X6811" s="12"/>
      <c r="Y6811" s="12"/>
      <c r="Z6811" s="12"/>
      <c r="AA6811" s="12"/>
      <c r="AB6811" s="12"/>
      <c r="AC6811" s="12"/>
      <c r="AD6811" s="12"/>
      <c r="AE6811" s="12"/>
      <c r="AF6811" s="12"/>
      <c r="AG6811" s="12"/>
      <c r="AH6811" s="12"/>
      <c r="AI6811" s="12"/>
      <c r="AJ6811" s="12"/>
      <c r="AK6811" s="12"/>
      <c r="AL6811" s="12"/>
      <c r="AM6811" s="12"/>
      <c r="AN6811" s="12"/>
      <c r="AO6811" s="12"/>
      <c r="AP6811" s="12"/>
      <c r="AQ6811" s="12"/>
      <c r="AR6811" s="12"/>
      <c r="AS6811" s="12"/>
      <c r="AT6811" s="12"/>
      <c r="AU6811" s="12"/>
      <c r="AV6811" s="12"/>
      <c r="AW6811" s="12"/>
      <c r="AX6811" s="12"/>
      <c r="AY6811" s="12"/>
      <c r="AZ6811" s="12"/>
      <c r="BA6811" s="12"/>
      <c r="BB6811" s="12"/>
      <c r="BC6811" s="12"/>
      <c r="BD6811" s="12"/>
      <c r="BE6811" s="12"/>
      <c r="BF6811" s="12"/>
      <c r="BG6811" s="12"/>
      <c r="BH6811" s="12"/>
      <c r="BI6811" s="12"/>
      <c r="BJ6811" s="13"/>
      <c r="BK6811" s="13"/>
      <c r="BL6811" s="13"/>
      <c r="BM6811" s="13"/>
      <c r="BN6811" s="13"/>
    </row>
    <row r="6812" spans="4:66" x14ac:dyDescent="0.25">
      <c r="D6812" s="7"/>
      <c r="E6812" s="10"/>
      <c r="F6812" s="10"/>
      <c r="G6812" s="10"/>
      <c r="H6812" s="10"/>
      <c r="I6812" s="10"/>
      <c r="J6812" s="10"/>
      <c r="K6812" s="11"/>
      <c r="L6812" s="11"/>
      <c r="M6812" s="12"/>
      <c r="N6812" s="12"/>
      <c r="O6812" s="12"/>
      <c r="P6812" s="12"/>
      <c r="Q6812" s="12"/>
      <c r="R6812" s="12"/>
      <c r="S6812" s="12"/>
      <c r="T6812" s="12"/>
      <c r="U6812" s="12"/>
      <c r="V6812" s="12"/>
      <c r="W6812" s="12"/>
      <c r="X6812" s="12"/>
      <c r="Y6812" s="12"/>
      <c r="Z6812" s="12"/>
      <c r="AA6812" s="12"/>
      <c r="AB6812" s="12"/>
      <c r="AC6812" s="12"/>
      <c r="AD6812" s="12"/>
      <c r="AE6812" s="12"/>
      <c r="AF6812" s="12"/>
      <c r="AG6812" s="12"/>
      <c r="AH6812" s="12"/>
      <c r="AI6812" s="12"/>
      <c r="AJ6812" s="12"/>
      <c r="AK6812" s="12"/>
      <c r="AL6812" s="12"/>
      <c r="AM6812" s="12"/>
      <c r="AN6812" s="12"/>
      <c r="AO6812" s="12"/>
      <c r="AP6812" s="12"/>
      <c r="AQ6812" s="12"/>
      <c r="AR6812" s="12"/>
      <c r="AS6812" s="12"/>
      <c r="AT6812" s="12"/>
      <c r="AU6812" s="12"/>
      <c r="AV6812" s="12"/>
      <c r="AW6812" s="12"/>
      <c r="AX6812" s="12"/>
      <c r="AY6812" s="12"/>
      <c r="AZ6812" s="12"/>
      <c r="BA6812" s="12"/>
      <c r="BB6812" s="12"/>
      <c r="BC6812" s="12"/>
      <c r="BD6812" s="12"/>
      <c r="BE6812" s="12"/>
      <c r="BF6812" s="12"/>
      <c r="BG6812" s="12"/>
      <c r="BH6812" s="12"/>
      <c r="BI6812" s="12"/>
      <c r="BJ6812" s="13"/>
      <c r="BK6812" s="13"/>
      <c r="BL6812" s="13"/>
      <c r="BM6812" s="13"/>
      <c r="BN6812" s="13"/>
    </row>
    <row r="6813" spans="4:66" x14ac:dyDescent="0.25">
      <c r="D6813" s="7"/>
      <c r="E6813" s="10"/>
      <c r="F6813" s="10"/>
      <c r="G6813" s="10"/>
      <c r="H6813" s="10"/>
      <c r="I6813" s="10"/>
      <c r="J6813" s="10"/>
      <c r="K6813" s="11"/>
      <c r="L6813" s="11"/>
      <c r="M6813" s="12"/>
      <c r="N6813" s="12"/>
      <c r="O6813" s="12"/>
      <c r="P6813" s="12"/>
      <c r="Q6813" s="12"/>
      <c r="R6813" s="12"/>
      <c r="S6813" s="12"/>
      <c r="T6813" s="12"/>
      <c r="U6813" s="12"/>
      <c r="V6813" s="12"/>
      <c r="W6813" s="12"/>
      <c r="X6813" s="12"/>
      <c r="Y6813" s="12"/>
      <c r="Z6813" s="12"/>
      <c r="AA6813" s="12"/>
      <c r="AB6813" s="12"/>
      <c r="AC6813" s="12"/>
      <c r="AD6813" s="12"/>
      <c r="AE6813" s="12"/>
      <c r="AF6813" s="12"/>
      <c r="AG6813" s="12"/>
      <c r="AH6813" s="12"/>
      <c r="AI6813" s="12"/>
      <c r="AJ6813" s="12"/>
      <c r="AK6813" s="12"/>
      <c r="AL6813" s="12"/>
      <c r="AM6813" s="12"/>
      <c r="AN6813" s="12"/>
      <c r="AO6813" s="12"/>
      <c r="AP6813" s="12"/>
      <c r="AQ6813" s="12"/>
      <c r="AR6813" s="12"/>
      <c r="AS6813" s="12"/>
      <c r="AT6813" s="12"/>
      <c r="AU6813" s="12"/>
      <c r="AV6813" s="12"/>
      <c r="AW6813" s="12"/>
      <c r="AX6813" s="12"/>
      <c r="AY6813" s="12"/>
      <c r="AZ6813" s="12"/>
      <c r="BA6813" s="12"/>
      <c r="BB6813" s="12"/>
      <c r="BC6813" s="12"/>
      <c r="BD6813" s="12"/>
      <c r="BE6813" s="12"/>
      <c r="BF6813" s="12"/>
      <c r="BG6813" s="12"/>
      <c r="BH6813" s="12"/>
      <c r="BI6813" s="12"/>
      <c r="BJ6813" s="13"/>
      <c r="BK6813" s="13"/>
      <c r="BL6813" s="13"/>
      <c r="BM6813" s="13"/>
      <c r="BN6813" s="13"/>
    </row>
    <row r="6814" spans="4:66" x14ac:dyDescent="0.25">
      <c r="D6814" s="7"/>
      <c r="E6814" s="10"/>
      <c r="F6814" s="10"/>
      <c r="G6814" s="10"/>
      <c r="H6814" s="10"/>
      <c r="I6814" s="10"/>
      <c r="J6814" s="10"/>
      <c r="K6814" s="11"/>
      <c r="L6814" s="11"/>
      <c r="M6814" s="12"/>
      <c r="N6814" s="12"/>
      <c r="O6814" s="12"/>
      <c r="P6814" s="12"/>
      <c r="Q6814" s="12"/>
      <c r="R6814" s="12"/>
      <c r="S6814" s="12"/>
      <c r="T6814" s="12"/>
      <c r="U6814" s="12"/>
      <c r="V6814" s="12"/>
      <c r="W6814" s="12"/>
      <c r="X6814" s="12"/>
      <c r="Y6814" s="12"/>
      <c r="Z6814" s="12"/>
      <c r="AA6814" s="12"/>
      <c r="AB6814" s="12"/>
      <c r="AC6814" s="12"/>
      <c r="AD6814" s="12"/>
      <c r="AE6814" s="12"/>
      <c r="AF6814" s="12"/>
      <c r="AG6814" s="12"/>
      <c r="AH6814" s="12"/>
      <c r="AI6814" s="12"/>
      <c r="AJ6814" s="12"/>
      <c r="AK6814" s="12"/>
      <c r="AL6814" s="12"/>
      <c r="AM6814" s="12"/>
      <c r="AN6814" s="12"/>
      <c r="AO6814" s="12"/>
      <c r="AP6814" s="12"/>
      <c r="AQ6814" s="12"/>
      <c r="AR6814" s="12"/>
      <c r="AS6814" s="12"/>
      <c r="AT6814" s="12"/>
      <c r="AU6814" s="12"/>
      <c r="AV6814" s="12"/>
      <c r="AW6814" s="12"/>
      <c r="AX6814" s="12"/>
      <c r="AY6814" s="12"/>
      <c r="AZ6814" s="12"/>
      <c r="BA6814" s="12"/>
      <c r="BB6814" s="12"/>
      <c r="BC6814" s="12"/>
      <c r="BD6814" s="12"/>
      <c r="BE6814" s="12"/>
      <c r="BF6814" s="12"/>
      <c r="BG6814" s="12"/>
      <c r="BH6814" s="12"/>
      <c r="BI6814" s="12"/>
      <c r="BJ6814" s="13"/>
      <c r="BK6814" s="13"/>
      <c r="BL6814" s="13"/>
      <c r="BM6814" s="13"/>
      <c r="BN6814" s="13"/>
    </row>
    <row r="6815" spans="4:66" x14ac:dyDescent="0.25">
      <c r="D6815" s="7"/>
      <c r="E6815" s="10"/>
      <c r="F6815" s="10"/>
      <c r="G6815" s="10"/>
      <c r="H6815" s="10"/>
      <c r="I6815" s="10"/>
      <c r="J6815" s="10"/>
      <c r="K6815" s="11"/>
      <c r="L6815" s="11"/>
      <c r="M6815" s="12"/>
      <c r="N6815" s="12"/>
      <c r="O6815" s="12"/>
      <c r="P6815" s="12"/>
      <c r="Q6815" s="12"/>
      <c r="R6815" s="12"/>
      <c r="S6815" s="12"/>
      <c r="T6815" s="12"/>
      <c r="U6815" s="12"/>
      <c r="V6815" s="12"/>
      <c r="W6815" s="12"/>
      <c r="X6815" s="12"/>
      <c r="Y6815" s="12"/>
      <c r="Z6815" s="12"/>
      <c r="AA6815" s="12"/>
      <c r="AB6815" s="12"/>
      <c r="AC6815" s="12"/>
      <c r="AD6815" s="12"/>
      <c r="AE6815" s="12"/>
      <c r="AF6815" s="12"/>
      <c r="AG6815" s="12"/>
      <c r="AH6815" s="12"/>
      <c r="AI6815" s="12"/>
      <c r="AJ6815" s="12"/>
      <c r="AK6815" s="12"/>
      <c r="AL6815" s="12"/>
      <c r="AM6815" s="12"/>
      <c r="AN6815" s="12"/>
      <c r="AO6815" s="12"/>
      <c r="AP6815" s="12"/>
      <c r="AQ6815" s="12"/>
      <c r="AR6815" s="12"/>
      <c r="AS6815" s="12"/>
      <c r="AT6815" s="12"/>
      <c r="AU6815" s="12"/>
      <c r="AV6815" s="12"/>
      <c r="AW6815" s="12"/>
      <c r="AX6815" s="12"/>
      <c r="AY6815" s="12"/>
      <c r="AZ6815" s="12"/>
      <c r="BA6815" s="12"/>
      <c r="BB6815" s="12"/>
      <c r="BC6815" s="12"/>
      <c r="BD6815" s="12"/>
      <c r="BE6815" s="12"/>
      <c r="BF6815" s="12"/>
      <c r="BG6815" s="12"/>
      <c r="BH6815" s="12"/>
      <c r="BI6815" s="12"/>
      <c r="BJ6815" s="13"/>
      <c r="BK6815" s="13"/>
      <c r="BL6815" s="13"/>
      <c r="BM6815" s="13"/>
      <c r="BN6815" s="13"/>
    </row>
    <row r="6816" spans="4:66" x14ac:dyDescent="0.25">
      <c r="D6816" s="7"/>
      <c r="E6816" s="10"/>
      <c r="F6816" s="10"/>
      <c r="G6816" s="10"/>
      <c r="H6816" s="10"/>
      <c r="I6816" s="10"/>
      <c r="J6816" s="10"/>
      <c r="K6816" s="11"/>
      <c r="L6816" s="11"/>
      <c r="M6816" s="12"/>
      <c r="N6816" s="12"/>
      <c r="O6816" s="12"/>
      <c r="P6816" s="12"/>
      <c r="Q6816" s="12"/>
      <c r="R6816" s="12"/>
      <c r="S6816" s="12"/>
      <c r="T6816" s="12"/>
      <c r="U6816" s="12"/>
      <c r="V6816" s="12"/>
      <c r="W6816" s="12"/>
      <c r="X6816" s="12"/>
      <c r="Y6816" s="12"/>
      <c r="Z6816" s="12"/>
      <c r="AA6816" s="12"/>
      <c r="AB6816" s="12"/>
      <c r="AC6816" s="12"/>
      <c r="AD6816" s="12"/>
      <c r="AE6816" s="12"/>
      <c r="AF6816" s="12"/>
      <c r="AG6816" s="12"/>
      <c r="AH6816" s="12"/>
      <c r="AI6816" s="12"/>
      <c r="AJ6816" s="12"/>
      <c r="AK6816" s="12"/>
      <c r="AL6816" s="12"/>
      <c r="AM6816" s="12"/>
      <c r="AN6816" s="12"/>
      <c r="AO6816" s="12"/>
      <c r="AP6816" s="12"/>
      <c r="AQ6816" s="12"/>
      <c r="AR6816" s="12"/>
      <c r="AS6816" s="12"/>
      <c r="AT6816" s="12"/>
      <c r="AU6816" s="12"/>
      <c r="AV6816" s="12"/>
      <c r="AW6816" s="12"/>
      <c r="AX6816" s="12"/>
      <c r="AY6816" s="12"/>
      <c r="AZ6816" s="12"/>
      <c r="BA6816" s="12"/>
      <c r="BB6816" s="12"/>
      <c r="BC6816" s="12"/>
      <c r="BD6816" s="12"/>
      <c r="BE6816" s="12"/>
      <c r="BF6816" s="12"/>
      <c r="BG6816" s="12"/>
      <c r="BH6816" s="12"/>
      <c r="BI6816" s="12"/>
      <c r="BJ6816" s="13"/>
      <c r="BK6816" s="13"/>
      <c r="BL6816" s="13"/>
      <c r="BM6816" s="13"/>
      <c r="BN6816" s="13"/>
    </row>
    <row r="6817" spans="4:66" x14ac:dyDescent="0.25">
      <c r="D6817" s="7"/>
      <c r="E6817" s="10"/>
      <c r="F6817" s="10"/>
      <c r="G6817" s="10"/>
      <c r="H6817" s="10"/>
      <c r="I6817" s="10"/>
      <c r="J6817" s="10"/>
      <c r="K6817" s="11"/>
      <c r="L6817" s="11"/>
      <c r="M6817" s="12"/>
      <c r="N6817" s="12"/>
      <c r="O6817" s="12"/>
      <c r="P6817" s="12"/>
      <c r="Q6817" s="12"/>
      <c r="R6817" s="12"/>
      <c r="S6817" s="12"/>
      <c r="T6817" s="12"/>
      <c r="U6817" s="12"/>
      <c r="V6817" s="12"/>
      <c r="W6817" s="12"/>
      <c r="X6817" s="12"/>
      <c r="Y6817" s="12"/>
      <c r="Z6817" s="12"/>
      <c r="AA6817" s="12"/>
      <c r="AB6817" s="12"/>
      <c r="AC6817" s="12"/>
      <c r="AD6817" s="12"/>
      <c r="AE6817" s="12"/>
      <c r="AF6817" s="12"/>
      <c r="AG6817" s="12"/>
      <c r="AH6817" s="12"/>
      <c r="AI6817" s="12"/>
      <c r="AJ6817" s="12"/>
      <c r="AK6817" s="12"/>
      <c r="AL6817" s="12"/>
      <c r="AM6817" s="12"/>
      <c r="AN6817" s="12"/>
      <c r="AO6817" s="12"/>
      <c r="AP6817" s="12"/>
      <c r="AQ6817" s="12"/>
      <c r="AR6817" s="12"/>
      <c r="AS6817" s="12"/>
      <c r="AT6817" s="12"/>
      <c r="AU6817" s="12"/>
      <c r="AV6817" s="12"/>
      <c r="AW6817" s="12"/>
      <c r="AX6817" s="12"/>
      <c r="AY6817" s="12"/>
      <c r="AZ6817" s="12"/>
      <c r="BA6817" s="12"/>
      <c r="BB6817" s="12"/>
      <c r="BC6817" s="12"/>
      <c r="BD6817" s="12"/>
      <c r="BE6817" s="12"/>
      <c r="BF6817" s="12"/>
      <c r="BG6817" s="12"/>
      <c r="BH6817" s="12"/>
      <c r="BI6817" s="12"/>
      <c r="BJ6817" s="13"/>
      <c r="BK6817" s="13"/>
      <c r="BL6817" s="13"/>
      <c r="BM6817" s="13"/>
      <c r="BN6817" s="13"/>
    </row>
    <row r="6818" spans="4:66" x14ac:dyDescent="0.25">
      <c r="D6818" s="7"/>
      <c r="E6818" s="10"/>
      <c r="F6818" s="10"/>
      <c r="G6818" s="10"/>
      <c r="H6818" s="10"/>
      <c r="I6818" s="10"/>
      <c r="J6818" s="10"/>
      <c r="K6818" s="11"/>
      <c r="L6818" s="11"/>
      <c r="M6818" s="12"/>
      <c r="N6818" s="12"/>
      <c r="O6818" s="12"/>
      <c r="P6818" s="12"/>
      <c r="Q6818" s="12"/>
      <c r="R6818" s="12"/>
      <c r="S6818" s="12"/>
      <c r="T6818" s="12"/>
      <c r="U6818" s="12"/>
      <c r="V6818" s="12"/>
      <c r="W6818" s="12"/>
      <c r="X6818" s="12"/>
      <c r="Y6818" s="12"/>
      <c r="Z6818" s="12"/>
      <c r="AA6818" s="12"/>
      <c r="AB6818" s="12"/>
      <c r="AC6818" s="12"/>
      <c r="AD6818" s="12"/>
      <c r="AE6818" s="12"/>
      <c r="AF6818" s="12"/>
      <c r="AG6818" s="12"/>
      <c r="AH6818" s="12"/>
      <c r="AI6818" s="12"/>
      <c r="AJ6818" s="12"/>
      <c r="AK6818" s="12"/>
      <c r="AL6818" s="12"/>
      <c r="AM6818" s="12"/>
      <c r="AN6818" s="12"/>
      <c r="AO6818" s="12"/>
      <c r="AP6818" s="12"/>
      <c r="AQ6818" s="12"/>
      <c r="AR6818" s="12"/>
      <c r="AS6818" s="12"/>
      <c r="AT6818" s="12"/>
      <c r="AU6818" s="12"/>
      <c r="AV6818" s="12"/>
      <c r="AW6818" s="12"/>
      <c r="AX6818" s="12"/>
      <c r="AY6818" s="12"/>
      <c r="AZ6818" s="12"/>
      <c r="BA6818" s="12"/>
      <c r="BB6818" s="12"/>
      <c r="BC6818" s="12"/>
      <c r="BD6818" s="12"/>
      <c r="BE6818" s="12"/>
      <c r="BF6818" s="12"/>
      <c r="BG6818" s="12"/>
      <c r="BH6818" s="12"/>
      <c r="BI6818" s="12"/>
      <c r="BJ6818" s="13"/>
      <c r="BK6818" s="13"/>
      <c r="BL6818" s="13"/>
      <c r="BM6818" s="13"/>
      <c r="BN6818" s="13"/>
    </row>
    <row r="6819" spans="4:66" x14ac:dyDescent="0.25">
      <c r="D6819" s="7"/>
      <c r="E6819" s="10"/>
      <c r="F6819" s="10"/>
      <c r="G6819" s="10"/>
      <c r="H6819" s="10"/>
      <c r="I6819" s="10"/>
      <c r="J6819" s="10"/>
      <c r="K6819" s="11"/>
      <c r="L6819" s="11"/>
      <c r="M6819" s="12"/>
      <c r="N6819" s="12"/>
      <c r="O6819" s="12"/>
      <c r="P6819" s="12"/>
      <c r="Q6819" s="12"/>
      <c r="R6819" s="12"/>
      <c r="S6819" s="12"/>
      <c r="T6819" s="12"/>
      <c r="U6819" s="12"/>
      <c r="V6819" s="12"/>
      <c r="W6819" s="12"/>
      <c r="X6819" s="12"/>
      <c r="Y6819" s="12"/>
      <c r="Z6819" s="12"/>
      <c r="AA6819" s="12"/>
      <c r="AB6819" s="12"/>
      <c r="AC6819" s="12"/>
      <c r="AD6819" s="12"/>
      <c r="AE6819" s="12"/>
      <c r="AF6819" s="12"/>
      <c r="AG6819" s="12"/>
      <c r="AH6819" s="12"/>
      <c r="AI6819" s="12"/>
      <c r="AJ6819" s="12"/>
      <c r="AK6819" s="12"/>
      <c r="AL6819" s="12"/>
      <c r="AM6819" s="12"/>
      <c r="AN6819" s="12"/>
      <c r="AO6819" s="12"/>
      <c r="AP6819" s="12"/>
      <c r="AQ6819" s="12"/>
      <c r="AR6819" s="12"/>
      <c r="AS6819" s="12"/>
      <c r="AT6819" s="12"/>
      <c r="AU6819" s="12"/>
      <c r="AV6819" s="12"/>
      <c r="AW6819" s="12"/>
      <c r="AX6819" s="12"/>
      <c r="AY6819" s="12"/>
      <c r="AZ6819" s="12"/>
      <c r="BA6819" s="12"/>
      <c r="BB6819" s="12"/>
      <c r="BC6819" s="12"/>
      <c r="BD6819" s="12"/>
      <c r="BE6819" s="12"/>
      <c r="BF6819" s="12"/>
      <c r="BG6819" s="12"/>
      <c r="BH6819" s="12"/>
      <c r="BI6819" s="12"/>
      <c r="BJ6819" s="13"/>
      <c r="BK6819" s="13"/>
      <c r="BL6819" s="13"/>
      <c r="BM6819" s="13"/>
      <c r="BN6819" s="13"/>
    </row>
    <row r="6820" spans="4:66" x14ac:dyDescent="0.25">
      <c r="D6820" s="7"/>
      <c r="E6820" s="10"/>
      <c r="F6820" s="10"/>
      <c r="G6820" s="10"/>
      <c r="H6820" s="10"/>
      <c r="I6820" s="10"/>
      <c r="J6820" s="10"/>
      <c r="K6820" s="11"/>
      <c r="L6820" s="11"/>
      <c r="M6820" s="12"/>
      <c r="N6820" s="12"/>
      <c r="O6820" s="12"/>
      <c r="P6820" s="12"/>
      <c r="Q6820" s="12"/>
      <c r="R6820" s="12"/>
      <c r="S6820" s="12"/>
      <c r="T6820" s="12"/>
      <c r="U6820" s="12"/>
      <c r="V6820" s="12"/>
      <c r="W6820" s="12"/>
      <c r="X6820" s="12"/>
      <c r="Y6820" s="12"/>
      <c r="Z6820" s="12"/>
      <c r="AA6820" s="12"/>
      <c r="AB6820" s="12"/>
      <c r="AC6820" s="12"/>
      <c r="AD6820" s="12"/>
      <c r="AE6820" s="12"/>
      <c r="AF6820" s="12"/>
      <c r="AG6820" s="12"/>
      <c r="AH6820" s="12"/>
      <c r="AI6820" s="12"/>
      <c r="AJ6820" s="12"/>
      <c r="AK6820" s="12"/>
      <c r="AL6820" s="12"/>
      <c r="AM6820" s="12"/>
      <c r="AN6820" s="12"/>
      <c r="AO6820" s="12"/>
      <c r="AP6820" s="12"/>
      <c r="AQ6820" s="12"/>
      <c r="AR6820" s="12"/>
      <c r="AS6820" s="12"/>
      <c r="AT6820" s="12"/>
      <c r="AU6820" s="12"/>
      <c r="AV6820" s="12"/>
      <c r="AW6820" s="12"/>
      <c r="AX6820" s="12"/>
      <c r="AY6820" s="12"/>
      <c r="AZ6820" s="12"/>
      <c r="BA6820" s="12"/>
      <c r="BB6820" s="12"/>
      <c r="BC6820" s="12"/>
      <c r="BD6820" s="12"/>
      <c r="BE6820" s="12"/>
      <c r="BF6820" s="12"/>
      <c r="BG6820" s="12"/>
      <c r="BH6820" s="12"/>
      <c r="BI6820" s="12"/>
      <c r="BJ6820" s="13"/>
      <c r="BK6820" s="13"/>
      <c r="BL6820" s="13"/>
      <c r="BM6820" s="13"/>
      <c r="BN6820" s="13"/>
    </row>
    <row r="6821" spans="4:66" x14ac:dyDescent="0.25">
      <c r="D6821" s="7"/>
      <c r="E6821" s="10"/>
      <c r="F6821" s="10"/>
      <c r="G6821" s="10"/>
      <c r="H6821" s="10"/>
      <c r="I6821" s="10"/>
      <c r="J6821" s="10"/>
      <c r="K6821" s="11"/>
      <c r="L6821" s="11"/>
      <c r="M6821" s="12"/>
      <c r="N6821" s="12"/>
      <c r="O6821" s="12"/>
      <c r="P6821" s="12"/>
      <c r="Q6821" s="12"/>
      <c r="R6821" s="12"/>
      <c r="S6821" s="12"/>
      <c r="T6821" s="12"/>
      <c r="U6821" s="12"/>
      <c r="V6821" s="12"/>
      <c r="W6821" s="12"/>
      <c r="X6821" s="12"/>
      <c r="Y6821" s="12"/>
      <c r="Z6821" s="12"/>
      <c r="AA6821" s="12"/>
      <c r="AB6821" s="12"/>
      <c r="AC6821" s="12"/>
      <c r="AD6821" s="12"/>
      <c r="AE6821" s="12"/>
      <c r="AF6821" s="12"/>
      <c r="AG6821" s="12"/>
      <c r="AH6821" s="12"/>
      <c r="AI6821" s="12"/>
      <c r="AJ6821" s="12"/>
      <c r="AK6821" s="12"/>
      <c r="AL6821" s="12"/>
      <c r="AM6821" s="12"/>
      <c r="AN6821" s="12"/>
      <c r="AO6821" s="12"/>
      <c r="AP6821" s="12"/>
      <c r="AQ6821" s="12"/>
      <c r="AR6821" s="12"/>
      <c r="AS6821" s="12"/>
      <c r="AT6821" s="12"/>
      <c r="AU6821" s="12"/>
      <c r="AV6821" s="12"/>
      <c r="AW6821" s="12"/>
      <c r="AX6821" s="12"/>
      <c r="AY6821" s="12"/>
      <c r="AZ6821" s="12"/>
      <c r="BA6821" s="12"/>
      <c r="BB6821" s="12"/>
      <c r="BC6821" s="12"/>
      <c r="BD6821" s="12"/>
      <c r="BE6821" s="12"/>
      <c r="BF6821" s="12"/>
      <c r="BG6821" s="12"/>
      <c r="BH6821" s="12"/>
      <c r="BI6821" s="12"/>
      <c r="BJ6821" s="13"/>
      <c r="BK6821" s="13"/>
      <c r="BL6821" s="13"/>
      <c r="BM6821" s="13"/>
      <c r="BN6821" s="13"/>
    </row>
    <row r="6822" spans="4:66" x14ac:dyDescent="0.25">
      <c r="D6822" s="7"/>
      <c r="E6822" s="10"/>
      <c r="F6822" s="10"/>
      <c r="G6822" s="10"/>
      <c r="H6822" s="10"/>
      <c r="I6822" s="10"/>
      <c r="J6822" s="10"/>
      <c r="K6822" s="11"/>
      <c r="L6822" s="11"/>
      <c r="M6822" s="12"/>
      <c r="N6822" s="12"/>
      <c r="O6822" s="12"/>
      <c r="P6822" s="12"/>
      <c r="Q6822" s="12"/>
      <c r="R6822" s="12"/>
      <c r="S6822" s="12"/>
      <c r="T6822" s="12"/>
      <c r="U6822" s="12"/>
      <c r="V6822" s="12"/>
      <c r="W6822" s="12"/>
      <c r="X6822" s="12"/>
      <c r="Y6822" s="12"/>
      <c r="Z6822" s="12"/>
      <c r="AA6822" s="12"/>
      <c r="AB6822" s="12"/>
      <c r="AC6822" s="12"/>
      <c r="AD6822" s="12"/>
      <c r="AE6822" s="12"/>
      <c r="AF6822" s="12"/>
      <c r="AG6822" s="12"/>
      <c r="AH6822" s="12"/>
      <c r="AI6822" s="12"/>
      <c r="AJ6822" s="12"/>
      <c r="AK6822" s="12"/>
      <c r="AL6822" s="12"/>
      <c r="AM6822" s="12"/>
      <c r="AN6822" s="12"/>
      <c r="AO6822" s="12"/>
      <c r="AP6822" s="12"/>
      <c r="AQ6822" s="12"/>
      <c r="AR6822" s="12"/>
      <c r="AS6822" s="12"/>
      <c r="AT6822" s="12"/>
      <c r="AU6822" s="12"/>
      <c r="AV6822" s="12"/>
      <c r="AW6822" s="12"/>
      <c r="AX6822" s="12"/>
      <c r="AY6822" s="12"/>
      <c r="AZ6822" s="12"/>
      <c r="BA6822" s="12"/>
      <c r="BB6822" s="12"/>
      <c r="BC6822" s="12"/>
      <c r="BD6822" s="12"/>
      <c r="BE6822" s="12"/>
      <c r="BF6822" s="12"/>
      <c r="BG6822" s="12"/>
      <c r="BH6822" s="12"/>
      <c r="BI6822" s="12"/>
      <c r="BJ6822" s="13"/>
      <c r="BK6822" s="13"/>
      <c r="BL6822" s="13"/>
      <c r="BM6822" s="13"/>
      <c r="BN6822" s="13"/>
    </row>
    <row r="6823" spans="4:66" x14ac:dyDescent="0.25">
      <c r="D6823" s="7"/>
      <c r="E6823" s="10"/>
      <c r="F6823" s="10"/>
      <c r="G6823" s="10"/>
      <c r="H6823" s="10"/>
      <c r="I6823" s="10"/>
      <c r="J6823" s="10"/>
      <c r="K6823" s="11"/>
      <c r="L6823" s="11"/>
      <c r="M6823" s="12"/>
      <c r="N6823" s="12"/>
      <c r="O6823" s="12"/>
      <c r="P6823" s="12"/>
      <c r="Q6823" s="12"/>
      <c r="R6823" s="12"/>
      <c r="S6823" s="12"/>
      <c r="T6823" s="12"/>
      <c r="U6823" s="12"/>
      <c r="V6823" s="12"/>
      <c r="W6823" s="12"/>
      <c r="X6823" s="12"/>
      <c r="Y6823" s="12"/>
      <c r="Z6823" s="12"/>
      <c r="AA6823" s="12"/>
      <c r="AB6823" s="12"/>
      <c r="AC6823" s="12"/>
      <c r="AD6823" s="12"/>
      <c r="AE6823" s="12"/>
      <c r="AF6823" s="12"/>
      <c r="AG6823" s="12"/>
      <c r="AH6823" s="12"/>
      <c r="AI6823" s="12"/>
      <c r="AJ6823" s="12"/>
      <c r="AK6823" s="12"/>
      <c r="AL6823" s="12"/>
      <c r="AM6823" s="12"/>
      <c r="AN6823" s="12"/>
      <c r="AO6823" s="12"/>
      <c r="AP6823" s="12"/>
      <c r="AQ6823" s="12"/>
      <c r="AR6823" s="12"/>
      <c r="AS6823" s="12"/>
      <c r="AT6823" s="12"/>
      <c r="AU6823" s="12"/>
      <c r="AV6823" s="12"/>
      <c r="AW6823" s="12"/>
      <c r="AX6823" s="12"/>
      <c r="AY6823" s="12"/>
      <c r="AZ6823" s="12"/>
      <c r="BA6823" s="12"/>
      <c r="BB6823" s="12"/>
      <c r="BC6823" s="12"/>
      <c r="BD6823" s="12"/>
      <c r="BE6823" s="12"/>
      <c r="BF6823" s="12"/>
      <c r="BG6823" s="12"/>
      <c r="BH6823" s="12"/>
      <c r="BI6823" s="12"/>
      <c r="BJ6823" s="13"/>
      <c r="BK6823" s="13"/>
      <c r="BL6823" s="13"/>
      <c r="BM6823" s="13"/>
      <c r="BN6823" s="13"/>
    </row>
    <row r="6824" spans="4:66" x14ac:dyDescent="0.25">
      <c r="D6824" s="7"/>
      <c r="E6824" s="10"/>
      <c r="F6824" s="10"/>
      <c r="G6824" s="10"/>
      <c r="H6824" s="10"/>
      <c r="I6824" s="10"/>
      <c r="J6824" s="10"/>
      <c r="K6824" s="11"/>
      <c r="L6824" s="11"/>
      <c r="M6824" s="12"/>
      <c r="N6824" s="12"/>
      <c r="O6824" s="12"/>
      <c r="P6824" s="12"/>
      <c r="Q6824" s="12"/>
      <c r="R6824" s="12"/>
      <c r="S6824" s="12"/>
      <c r="T6824" s="12"/>
      <c r="U6824" s="12"/>
      <c r="V6824" s="12"/>
      <c r="W6824" s="12"/>
      <c r="X6824" s="12"/>
      <c r="Y6824" s="12"/>
      <c r="Z6824" s="12"/>
      <c r="AA6824" s="12"/>
      <c r="AB6824" s="12"/>
      <c r="AC6824" s="12"/>
      <c r="AD6824" s="12"/>
      <c r="AE6824" s="12"/>
      <c r="AF6824" s="12"/>
      <c r="AG6824" s="12"/>
      <c r="AH6824" s="12"/>
      <c r="AI6824" s="12"/>
      <c r="AJ6824" s="12"/>
      <c r="AK6824" s="12"/>
      <c r="AL6824" s="12"/>
      <c r="AM6824" s="12"/>
      <c r="AN6824" s="12"/>
      <c r="AO6824" s="12"/>
      <c r="AP6824" s="12"/>
      <c r="AQ6824" s="12"/>
      <c r="AR6824" s="12"/>
      <c r="AS6824" s="12"/>
      <c r="AT6824" s="12"/>
      <c r="AU6824" s="12"/>
      <c r="AV6824" s="12"/>
      <c r="AW6824" s="12"/>
      <c r="AX6824" s="12"/>
      <c r="AY6824" s="12"/>
      <c r="AZ6824" s="12"/>
      <c r="BA6824" s="12"/>
      <c r="BB6824" s="12"/>
      <c r="BC6824" s="12"/>
      <c r="BD6824" s="12"/>
      <c r="BE6824" s="12"/>
      <c r="BF6824" s="12"/>
      <c r="BG6824" s="12"/>
      <c r="BH6824" s="12"/>
      <c r="BI6824" s="12"/>
      <c r="BJ6824" s="13"/>
      <c r="BK6824" s="13"/>
      <c r="BL6824" s="13"/>
      <c r="BM6824" s="13"/>
      <c r="BN6824" s="13"/>
    </row>
    <row r="6825" spans="4:66" x14ac:dyDescent="0.25">
      <c r="D6825" s="7"/>
      <c r="E6825" s="10"/>
      <c r="F6825" s="10"/>
      <c r="G6825" s="10"/>
      <c r="H6825" s="10"/>
      <c r="I6825" s="10"/>
      <c r="J6825" s="10"/>
      <c r="K6825" s="11"/>
      <c r="L6825" s="11"/>
      <c r="M6825" s="12"/>
      <c r="N6825" s="12"/>
      <c r="O6825" s="12"/>
      <c r="P6825" s="12"/>
      <c r="Q6825" s="12"/>
      <c r="R6825" s="12"/>
      <c r="S6825" s="12"/>
      <c r="T6825" s="12"/>
      <c r="U6825" s="12"/>
      <c r="V6825" s="12"/>
      <c r="W6825" s="12"/>
      <c r="X6825" s="12"/>
      <c r="Y6825" s="12"/>
      <c r="Z6825" s="12"/>
      <c r="AA6825" s="12"/>
      <c r="AB6825" s="12"/>
      <c r="AC6825" s="12"/>
      <c r="AD6825" s="12"/>
      <c r="AE6825" s="12"/>
      <c r="AF6825" s="12"/>
      <c r="AG6825" s="12"/>
      <c r="AH6825" s="12"/>
      <c r="AI6825" s="12"/>
      <c r="AJ6825" s="12"/>
      <c r="AK6825" s="12"/>
      <c r="AL6825" s="12"/>
      <c r="AM6825" s="12"/>
      <c r="AN6825" s="12"/>
      <c r="AO6825" s="12"/>
      <c r="AP6825" s="12"/>
      <c r="AQ6825" s="12"/>
      <c r="AR6825" s="12"/>
      <c r="AS6825" s="12"/>
      <c r="AT6825" s="12"/>
      <c r="AU6825" s="12"/>
      <c r="AV6825" s="12"/>
      <c r="AW6825" s="12"/>
      <c r="AX6825" s="12"/>
      <c r="AY6825" s="12"/>
      <c r="AZ6825" s="12"/>
      <c r="BA6825" s="12"/>
      <c r="BB6825" s="12"/>
      <c r="BC6825" s="12"/>
      <c r="BD6825" s="12"/>
      <c r="BE6825" s="12"/>
      <c r="BF6825" s="12"/>
      <c r="BG6825" s="12"/>
      <c r="BH6825" s="12"/>
      <c r="BI6825" s="12"/>
      <c r="BJ6825" s="13"/>
      <c r="BK6825" s="13"/>
      <c r="BL6825" s="13"/>
      <c r="BM6825" s="13"/>
      <c r="BN6825" s="13"/>
    </row>
    <row r="6826" spans="4:66" x14ac:dyDescent="0.25">
      <c r="D6826" s="7"/>
      <c r="E6826" s="10"/>
      <c r="F6826" s="10"/>
      <c r="G6826" s="10"/>
      <c r="H6826" s="10"/>
      <c r="I6826" s="10"/>
      <c r="J6826" s="10"/>
      <c r="K6826" s="11"/>
      <c r="L6826" s="11"/>
      <c r="M6826" s="12"/>
      <c r="N6826" s="12"/>
      <c r="O6826" s="12"/>
      <c r="P6826" s="12"/>
      <c r="Q6826" s="12"/>
      <c r="R6826" s="12"/>
      <c r="S6826" s="12"/>
      <c r="T6826" s="12"/>
      <c r="U6826" s="12"/>
      <c r="V6826" s="12"/>
      <c r="W6826" s="12"/>
      <c r="X6826" s="12"/>
      <c r="Y6826" s="12"/>
      <c r="Z6826" s="12"/>
      <c r="AA6826" s="12"/>
      <c r="AB6826" s="12"/>
      <c r="AC6826" s="12"/>
      <c r="AD6826" s="12"/>
      <c r="AE6826" s="12"/>
      <c r="AF6826" s="12"/>
      <c r="AG6826" s="12"/>
      <c r="AH6826" s="12"/>
      <c r="AI6826" s="12"/>
      <c r="AJ6826" s="12"/>
      <c r="AK6826" s="12"/>
      <c r="AL6826" s="12"/>
      <c r="AM6826" s="12"/>
      <c r="AN6826" s="12"/>
      <c r="AO6826" s="12"/>
      <c r="AP6826" s="12"/>
      <c r="AQ6826" s="12"/>
      <c r="AR6826" s="12"/>
      <c r="AS6826" s="12"/>
      <c r="AT6826" s="12"/>
      <c r="AU6826" s="12"/>
      <c r="AV6826" s="12"/>
      <c r="AW6826" s="12"/>
      <c r="AX6826" s="12"/>
      <c r="AY6826" s="12"/>
      <c r="AZ6826" s="12"/>
      <c r="BA6826" s="12"/>
      <c r="BB6826" s="12"/>
      <c r="BC6826" s="12"/>
      <c r="BD6826" s="12"/>
      <c r="BE6826" s="12"/>
      <c r="BF6826" s="12"/>
      <c r="BG6826" s="12"/>
      <c r="BH6826" s="12"/>
      <c r="BI6826" s="12"/>
      <c r="BJ6826" s="13"/>
      <c r="BK6826" s="13"/>
      <c r="BL6826" s="13"/>
      <c r="BM6826" s="13"/>
      <c r="BN6826" s="13"/>
    </row>
    <row r="6827" spans="4:66" x14ac:dyDescent="0.25">
      <c r="D6827" s="7"/>
      <c r="E6827" s="10"/>
      <c r="F6827" s="10"/>
      <c r="G6827" s="10"/>
      <c r="H6827" s="10"/>
      <c r="I6827" s="10"/>
      <c r="J6827" s="10"/>
      <c r="K6827" s="11"/>
      <c r="L6827" s="11"/>
      <c r="M6827" s="12"/>
      <c r="N6827" s="12"/>
      <c r="O6827" s="12"/>
      <c r="P6827" s="12"/>
      <c r="Q6827" s="12"/>
      <c r="R6827" s="12"/>
      <c r="S6827" s="12"/>
      <c r="T6827" s="12"/>
      <c r="U6827" s="12"/>
      <c r="V6827" s="12"/>
      <c r="W6827" s="12"/>
      <c r="X6827" s="12"/>
      <c r="Y6827" s="12"/>
      <c r="Z6827" s="12"/>
      <c r="AA6827" s="12"/>
      <c r="AB6827" s="12"/>
      <c r="AC6827" s="12"/>
      <c r="AD6827" s="12"/>
      <c r="AE6827" s="12"/>
      <c r="AF6827" s="12"/>
      <c r="AG6827" s="12"/>
      <c r="AH6827" s="12"/>
      <c r="AI6827" s="12"/>
      <c r="AJ6827" s="12"/>
      <c r="AK6827" s="12"/>
      <c r="AL6827" s="12"/>
      <c r="AM6827" s="12"/>
      <c r="AN6827" s="12"/>
      <c r="AO6827" s="12"/>
      <c r="AP6827" s="12"/>
      <c r="AQ6827" s="12"/>
      <c r="AR6827" s="12"/>
      <c r="AS6827" s="12"/>
      <c r="AT6827" s="12"/>
      <c r="AU6827" s="12"/>
      <c r="AV6827" s="12"/>
      <c r="AW6827" s="12"/>
      <c r="AX6827" s="12"/>
      <c r="AY6827" s="12"/>
      <c r="AZ6827" s="12"/>
      <c r="BA6827" s="12"/>
      <c r="BB6827" s="12"/>
      <c r="BC6827" s="12"/>
      <c r="BD6827" s="12"/>
      <c r="BE6827" s="12"/>
      <c r="BF6827" s="12"/>
      <c r="BG6827" s="12"/>
      <c r="BH6827" s="12"/>
      <c r="BI6827" s="12"/>
      <c r="BJ6827" s="13"/>
      <c r="BK6827" s="13"/>
      <c r="BL6827" s="13"/>
      <c r="BM6827" s="13"/>
      <c r="BN6827" s="13"/>
    </row>
    <row r="6828" spans="4:66" x14ac:dyDescent="0.25">
      <c r="D6828" s="7"/>
      <c r="E6828" s="10"/>
      <c r="F6828" s="10"/>
      <c r="G6828" s="10"/>
      <c r="H6828" s="10"/>
      <c r="I6828" s="10"/>
      <c r="J6828" s="10"/>
      <c r="K6828" s="11"/>
      <c r="L6828" s="11"/>
      <c r="M6828" s="12"/>
      <c r="N6828" s="12"/>
      <c r="O6828" s="12"/>
      <c r="P6828" s="12"/>
      <c r="Q6828" s="12"/>
      <c r="R6828" s="12"/>
      <c r="S6828" s="12"/>
      <c r="T6828" s="12"/>
      <c r="U6828" s="12"/>
      <c r="V6828" s="12"/>
      <c r="W6828" s="12"/>
      <c r="X6828" s="12"/>
      <c r="Y6828" s="12"/>
      <c r="Z6828" s="12"/>
      <c r="AA6828" s="12"/>
      <c r="AB6828" s="12"/>
      <c r="AC6828" s="12"/>
      <c r="AD6828" s="12"/>
      <c r="AE6828" s="12"/>
      <c r="AF6828" s="12"/>
      <c r="AG6828" s="12"/>
      <c r="AH6828" s="12"/>
      <c r="AI6828" s="12"/>
      <c r="AJ6828" s="12"/>
      <c r="AK6828" s="12"/>
      <c r="AL6828" s="12"/>
      <c r="AM6828" s="12"/>
      <c r="AN6828" s="12"/>
      <c r="AO6828" s="12"/>
      <c r="AP6828" s="12"/>
      <c r="AQ6828" s="12"/>
      <c r="AR6828" s="12"/>
      <c r="AS6828" s="12"/>
      <c r="AT6828" s="12"/>
      <c r="AU6828" s="12"/>
      <c r="AV6828" s="12"/>
      <c r="AW6828" s="12"/>
      <c r="AX6828" s="12"/>
      <c r="AY6828" s="12"/>
      <c r="AZ6828" s="12"/>
      <c r="BA6828" s="12"/>
      <c r="BB6828" s="12"/>
      <c r="BC6828" s="12"/>
      <c r="BD6828" s="12"/>
      <c r="BE6828" s="12"/>
      <c r="BF6828" s="12"/>
      <c r="BG6828" s="12"/>
      <c r="BH6828" s="12"/>
      <c r="BI6828" s="12"/>
      <c r="BJ6828" s="13"/>
      <c r="BK6828" s="13"/>
      <c r="BL6828" s="13"/>
      <c r="BM6828" s="13"/>
      <c r="BN6828" s="13"/>
    </row>
    <row r="6829" spans="4:66" x14ac:dyDescent="0.25">
      <c r="D6829" s="7"/>
      <c r="E6829" s="10"/>
      <c r="F6829" s="10"/>
      <c r="G6829" s="10"/>
      <c r="H6829" s="10"/>
      <c r="I6829" s="10"/>
      <c r="J6829" s="10"/>
      <c r="K6829" s="11"/>
      <c r="L6829" s="11"/>
      <c r="M6829" s="12"/>
      <c r="N6829" s="12"/>
      <c r="O6829" s="12"/>
      <c r="P6829" s="12"/>
      <c r="Q6829" s="12"/>
      <c r="R6829" s="12"/>
      <c r="S6829" s="12"/>
      <c r="T6829" s="12"/>
      <c r="U6829" s="12"/>
      <c r="V6829" s="12"/>
      <c r="W6829" s="12"/>
      <c r="X6829" s="12"/>
      <c r="Y6829" s="12"/>
      <c r="Z6829" s="12"/>
      <c r="AA6829" s="12"/>
      <c r="AB6829" s="12"/>
      <c r="AC6829" s="12"/>
      <c r="AD6829" s="12"/>
      <c r="AE6829" s="12"/>
      <c r="AF6829" s="12"/>
      <c r="AG6829" s="12"/>
      <c r="AH6829" s="12"/>
      <c r="AI6829" s="12"/>
      <c r="AJ6829" s="12"/>
      <c r="AK6829" s="12"/>
      <c r="AL6829" s="12"/>
      <c r="AM6829" s="12"/>
      <c r="AN6829" s="12"/>
      <c r="AO6829" s="12"/>
      <c r="AP6829" s="12"/>
      <c r="AQ6829" s="12"/>
      <c r="AR6829" s="12"/>
      <c r="AS6829" s="12"/>
      <c r="AT6829" s="12"/>
      <c r="AU6829" s="12"/>
      <c r="AV6829" s="12"/>
      <c r="AW6829" s="12"/>
      <c r="AX6829" s="12"/>
      <c r="AY6829" s="12"/>
      <c r="AZ6829" s="12"/>
      <c r="BA6829" s="12"/>
      <c r="BB6829" s="12"/>
      <c r="BC6829" s="12"/>
      <c r="BD6829" s="12"/>
      <c r="BE6829" s="12"/>
      <c r="BF6829" s="12"/>
      <c r="BG6829" s="12"/>
      <c r="BH6829" s="12"/>
      <c r="BI6829" s="12"/>
      <c r="BJ6829" s="13"/>
      <c r="BK6829" s="13"/>
      <c r="BL6829" s="13"/>
      <c r="BM6829" s="13"/>
      <c r="BN6829" s="13"/>
    </row>
    <row r="6830" spans="4:66" x14ac:dyDescent="0.25">
      <c r="D6830" s="7"/>
      <c r="E6830" s="10"/>
      <c r="F6830" s="10"/>
      <c r="G6830" s="10"/>
      <c r="H6830" s="10"/>
      <c r="I6830" s="10"/>
      <c r="J6830" s="10"/>
      <c r="K6830" s="11"/>
      <c r="L6830" s="11"/>
      <c r="M6830" s="12"/>
      <c r="N6830" s="12"/>
      <c r="O6830" s="12"/>
      <c r="P6830" s="12"/>
      <c r="Q6830" s="12"/>
      <c r="R6830" s="12"/>
      <c r="S6830" s="12"/>
      <c r="T6830" s="12"/>
      <c r="U6830" s="12"/>
      <c r="V6830" s="12"/>
      <c r="W6830" s="12"/>
      <c r="X6830" s="12"/>
      <c r="Y6830" s="12"/>
      <c r="Z6830" s="12"/>
      <c r="AA6830" s="12"/>
      <c r="AB6830" s="12"/>
      <c r="AC6830" s="12"/>
      <c r="AD6830" s="12"/>
      <c r="AE6830" s="12"/>
      <c r="AF6830" s="12"/>
      <c r="AG6830" s="12"/>
      <c r="AH6830" s="12"/>
      <c r="AI6830" s="12"/>
      <c r="AJ6830" s="12"/>
      <c r="AK6830" s="12"/>
      <c r="AL6830" s="12"/>
      <c r="AM6830" s="12"/>
      <c r="AN6830" s="12"/>
      <c r="AO6830" s="12"/>
      <c r="AP6830" s="12"/>
      <c r="AQ6830" s="12"/>
      <c r="AR6830" s="12"/>
      <c r="AS6830" s="12"/>
      <c r="AT6830" s="12"/>
      <c r="AU6830" s="12"/>
      <c r="AV6830" s="12"/>
      <c r="AW6830" s="12"/>
      <c r="AX6830" s="12"/>
      <c r="AY6830" s="12"/>
      <c r="AZ6830" s="12"/>
      <c r="BA6830" s="12"/>
      <c r="BB6830" s="12"/>
      <c r="BC6830" s="12"/>
      <c r="BD6830" s="12"/>
      <c r="BE6830" s="12"/>
      <c r="BF6830" s="12"/>
      <c r="BG6830" s="12"/>
      <c r="BH6830" s="12"/>
      <c r="BI6830" s="12"/>
      <c r="BJ6830" s="13"/>
      <c r="BK6830" s="13"/>
      <c r="BL6830" s="13"/>
      <c r="BM6830" s="13"/>
      <c r="BN6830" s="13"/>
    </row>
    <row r="6831" spans="4:66" x14ac:dyDescent="0.25">
      <c r="D6831" s="7"/>
      <c r="E6831" s="10"/>
      <c r="F6831" s="10"/>
      <c r="G6831" s="10"/>
      <c r="H6831" s="10"/>
      <c r="I6831" s="10"/>
      <c r="J6831" s="10"/>
      <c r="K6831" s="11"/>
      <c r="L6831" s="11"/>
      <c r="M6831" s="12"/>
      <c r="N6831" s="12"/>
      <c r="O6831" s="12"/>
      <c r="P6831" s="12"/>
      <c r="Q6831" s="12"/>
      <c r="R6831" s="12"/>
      <c r="S6831" s="12"/>
      <c r="T6831" s="12"/>
      <c r="U6831" s="12"/>
      <c r="V6831" s="12"/>
      <c r="W6831" s="12"/>
      <c r="X6831" s="12"/>
      <c r="Y6831" s="12"/>
      <c r="Z6831" s="12"/>
      <c r="AA6831" s="12"/>
      <c r="AB6831" s="12"/>
      <c r="AC6831" s="12"/>
      <c r="AD6831" s="12"/>
      <c r="AE6831" s="12"/>
      <c r="AF6831" s="12"/>
      <c r="AG6831" s="12"/>
      <c r="AH6831" s="12"/>
      <c r="AI6831" s="12"/>
      <c r="AJ6831" s="12"/>
      <c r="AK6831" s="12"/>
      <c r="AL6831" s="12"/>
      <c r="AM6831" s="12"/>
      <c r="AN6831" s="12"/>
      <c r="AO6831" s="12"/>
      <c r="AP6831" s="12"/>
      <c r="AQ6831" s="12"/>
      <c r="AR6831" s="12"/>
      <c r="AS6831" s="12"/>
      <c r="AT6831" s="12"/>
      <c r="AU6831" s="12"/>
      <c r="AV6831" s="12"/>
      <c r="AW6831" s="12"/>
      <c r="AX6831" s="12"/>
      <c r="AY6831" s="12"/>
      <c r="AZ6831" s="12"/>
      <c r="BA6831" s="12"/>
      <c r="BB6831" s="12"/>
      <c r="BC6831" s="12"/>
      <c r="BD6831" s="12"/>
      <c r="BE6831" s="12"/>
      <c r="BF6831" s="12"/>
      <c r="BG6831" s="12"/>
      <c r="BH6831" s="12"/>
      <c r="BI6831" s="12"/>
      <c r="BJ6831" s="13"/>
      <c r="BK6831" s="13"/>
      <c r="BL6831" s="13"/>
      <c r="BM6831" s="13"/>
      <c r="BN6831" s="13"/>
    </row>
    <row r="6832" spans="4:66" x14ac:dyDescent="0.25">
      <c r="D6832" s="7"/>
      <c r="E6832" s="10"/>
      <c r="F6832" s="10"/>
      <c r="G6832" s="10"/>
      <c r="H6832" s="10"/>
      <c r="I6832" s="10"/>
      <c r="J6832" s="10"/>
      <c r="K6832" s="11"/>
      <c r="L6832" s="11"/>
      <c r="M6832" s="12"/>
      <c r="N6832" s="12"/>
      <c r="O6832" s="12"/>
      <c r="P6832" s="12"/>
      <c r="Q6832" s="12"/>
      <c r="R6832" s="12"/>
      <c r="S6832" s="12"/>
      <c r="T6832" s="12"/>
      <c r="U6832" s="12"/>
      <c r="V6832" s="12"/>
      <c r="W6832" s="12"/>
      <c r="X6832" s="12"/>
      <c r="Y6832" s="12"/>
      <c r="Z6832" s="12"/>
      <c r="AA6832" s="12"/>
      <c r="AB6832" s="12"/>
      <c r="AC6832" s="12"/>
      <c r="AD6832" s="12"/>
      <c r="AE6832" s="12"/>
      <c r="AF6832" s="12"/>
      <c r="AG6832" s="12"/>
      <c r="AH6832" s="12"/>
      <c r="AI6832" s="12"/>
      <c r="AJ6832" s="12"/>
      <c r="AK6832" s="12"/>
      <c r="AL6832" s="12"/>
      <c r="AM6832" s="12"/>
      <c r="AN6832" s="12"/>
      <c r="AO6832" s="12"/>
      <c r="AP6832" s="12"/>
      <c r="AQ6832" s="12"/>
      <c r="AR6832" s="12"/>
      <c r="AS6832" s="12"/>
      <c r="AT6832" s="12"/>
      <c r="AU6832" s="12"/>
      <c r="AV6832" s="12"/>
      <c r="AW6832" s="12"/>
      <c r="AX6832" s="12"/>
      <c r="AY6832" s="12"/>
      <c r="AZ6832" s="12"/>
      <c r="BA6832" s="12"/>
      <c r="BB6832" s="12"/>
      <c r="BC6832" s="12"/>
      <c r="BD6832" s="12"/>
      <c r="BE6832" s="12"/>
      <c r="BF6832" s="12"/>
      <c r="BG6832" s="12"/>
      <c r="BH6832" s="12"/>
      <c r="BI6832" s="12"/>
      <c r="BJ6832" s="13"/>
      <c r="BK6832" s="13"/>
      <c r="BL6832" s="13"/>
      <c r="BM6832" s="13"/>
      <c r="BN6832" s="13"/>
    </row>
    <row r="6833" spans="4:66" x14ac:dyDescent="0.25">
      <c r="D6833" s="7"/>
      <c r="E6833" s="10"/>
      <c r="F6833" s="10"/>
      <c r="G6833" s="10"/>
      <c r="H6833" s="10"/>
      <c r="I6833" s="10"/>
      <c r="J6833" s="10"/>
      <c r="K6833" s="11"/>
      <c r="L6833" s="11"/>
      <c r="M6833" s="12"/>
      <c r="N6833" s="12"/>
      <c r="O6833" s="12"/>
      <c r="P6833" s="12"/>
      <c r="Q6833" s="12"/>
      <c r="R6833" s="12"/>
      <c r="S6833" s="12"/>
      <c r="T6833" s="12"/>
      <c r="U6833" s="12"/>
      <c r="V6833" s="12"/>
      <c r="W6833" s="12"/>
      <c r="X6833" s="12"/>
      <c r="Y6833" s="12"/>
      <c r="Z6833" s="12"/>
      <c r="AA6833" s="12"/>
      <c r="AB6833" s="12"/>
      <c r="AC6833" s="12"/>
      <c r="AD6833" s="12"/>
      <c r="AE6833" s="12"/>
      <c r="AF6833" s="12"/>
      <c r="AG6833" s="12"/>
      <c r="AH6833" s="12"/>
      <c r="AI6833" s="12"/>
      <c r="AJ6833" s="12"/>
      <c r="AK6833" s="12"/>
      <c r="AL6833" s="12"/>
      <c r="AM6833" s="12"/>
      <c r="AN6833" s="12"/>
      <c r="AO6833" s="12"/>
      <c r="AP6833" s="12"/>
      <c r="AQ6833" s="12"/>
      <c r="AR6833" s="12"/>
      <c r="AS6833" s="12"/>
      <c r="AT6833" s="12"/>
      <c r="AU6833" s="12"/>
      <c r="AV6833" s="12"/>
      <c r="AW6833" s="12"/>
      <c r="AX6833" s="12"/>
      <c r="AY6833" s="12"/>
      <c r="AZ6833" s="12"/>
      <c r="BA6833" s="12"/>
      <c r="BB6833" s="12"/>
      <c r="BC6833" s="12"/>
      <c r="BD6833" s="12"/>
      <c r="BE6833" s="12"/>
      <c r="BF6833" s="12"/>
      <c r="BG6833" s="12"/>
      <c r="BH6833" s="12"/>
      <c r="BI6833" s="12"/>
      <c r="BJ6833" s="13"/>
      <c r="BK6833" s="13"/>
      <c r="BL6833" s="13"/>
      <c r="BM6833" s="13"/>
      <c r="BN6833" s="13"/>
    </row>
    <row r="6834" spans="4:66" x14ac:dyDescent="0.25">
      <c r="D6834" s="7"/>
      <c r="E6834" s="10"/>
      <c r="F6834" s="10"/>
      <c r="G6834" s="10"/>
      <c r="H6834" s="10"/>
      <c r="I6834" s="10"/>
      <c r="J6834" s="10"/>
      <c r="K6834" s="11"/>
      <c r="L6834" s="11"/>
      <c r="M6834" s="12"/>
      <c r="N6834" s="12"/>
      <c r="O6834" s="12"/>
      <c r="P6834" s="12"/>
      <c r="Q6834" s="12"/>
      <c r="R6834" s="12"/>
      <c r="S6834" s="12"/>
      <c r="T6834" s="12"/>
      <c r="U6834" s="12"/>
      <c r="V6834" s="12"/>
      <c r="W6834" s="12"/>
      <c r="X6834" s="12"/>
      <c r="Y6834" s="12"/>
      <c r="Z6834" s="12"/>
      <c r="AA6834" s="12"/>
      <c r="AB6834" s="12"/>
      <c r="AC6834" s="12"/>
      <c r="AD6834" s="12"/>
      <c r="AE6834" s="12"/>
      <c r="AF6834" s="12"/>
      <c r="AG6834" s="12"/>
      <c r="AH6834" s="12"/>
      <c r="AI6834" s="12"/>
      <c r="AJ6834" s="12"/>
      <c r="AK6834" s="12"/>
      <c r="AL6834" s="12"/>
      <c r="AM6834" s="12"/>
      <c r="AN6834" s="12"/>
      <c r="AO6834" s="12"/>
      <c r="AP6834" s="12"/>
      <c r="AQ6834" s="12"/>
      <c r="AR6834" s="12"/>
      <c r="AS6834" s="12"/>
      <c r="AT6834" s="12"/>
      <c r="AU6834" s="12"/>
      <c r="AV6834" s="12"/>
      <c r="AW6834" s="12"/>
      <c r="AX6834" s="12"/>
      <c r="AY6834" s="12"/>
      <c r="AZ6834" s="12"/>
      <c r="BA6834" s="12"/>
      <c r="BB6834" s="12"/>
      <c r="BC6834" s="12"/>
      <c r="BD6834" s="12"/>
      <c r="BE6834" s="12"/>
      <c r="BF6834" s="12"/>
      <c r="BG6834" s="12"/>
      <c r="BH6834" s="12"/>
      <c r="BI6834" s="12"/>
      <c r="BJ6834" s="13"/>
      <c r="BK6834" s="13"/>
      <c r="BL6834" s="13"/>
      <c r="BM6834" s="13"/>
      <c r="BN6834" s="13"/>
    </row>
    <row r="6835" spans="4:66" s="14" customFormat="1" x14ac:dyDescent="0.25">
      <c r="D6835" s="21"/>
      <c r="K6835" s="16"/>
      <c r="L6835" s="16"/>
      <c r="M6835" s="17"/>
      <c r="N6835" s="17"/>
      <c r="O6835" s="17"/>
      <c r="P6835" s="17"/>
      <c r="Q6835" s="17"/>
      <c r="R6835" s="17"/>
      <c r="S6835" s="17"/>
      <c r="T6835" s="17"/>
      <c r="U6835" s="17"/>
      <c r="V6835" s="17"/>
      <c r="W6835" s="17"/>
      <c r="X6835" s="17"/>
      <c r="Y6835" s="17"/>
      <c r="Z6835" s="17"/>
      <c r="AA6835" s="17"/>
      <c r="AB6835" s="17"/>
      <c r="AC6835" s="17"/>
      <c r="AD6835" s="17"/>
      <c r="AE6835" s="17"/>
      <c r="AF6835" s="17"/>
      <c r="AG6835" s="17"/>
      <c r="AH6835" s="17"/>
      <c r="AI6835" s="17"/>
      <c r="AJ6835" s="17"/>
      <c r="AK6835" s="17"/>
      <c r="AL6835" s="17"/>
      <c r="AM6835" s="17"/>
      <c r="AN6835" s="17"/>
      <c r="AO6835" s="17"/>
      <c r="AP6835" s="17"/>
      <c r="AQ6835" s="17"/>
      <c r="AR6835" s="17"/>
      <c r="AS6835" s="17"/>
      <c r="AT6835" s="17"/>
      <c r="AU6835" s="17"/>
      <c r="AV6835" s="17"/>
      <c r="AW6835" s="17"/>
      <c r="AX6835" s="17"/>
      <c r="AY6835" s="17"/>
      <c r="AZ6835" s="17"/>
      <c r="BA6835" s="17"/>
      <c r="BB6835" s="17"/>
      <c r="BC6835" s="17"/>
      <c r="BD6835" s="17"/>
      <c r="BE6835" s="17"/>
      <c r="BF6835" s="17"/>
      <c r="BG6835" s="17"/>
      <c r="BH6835" s="17"/>
      <c r="BI6835" s="17"/>
      <c r="BJ6835" s="18"/>
      <c r="BK6835" s="18"/>
      <c r="BL6835" s="18"/>
      <c r="BM6835" s="18"/>
      <c r="BN6835" s="18"/>
    </row>
    <row r="6836" spans="4:66" x14ac:dyDescent="0.25">
      <c r="D6836"/>
      <c r="E6836" s="10"/>
      <c r="F6836" s="10"/>
      <c r="G6836" s="10"/>
      <c r="H6836" s="10"/>
      <c r="I6836" s="10"/>
      <c r="J6836" s="10"/>
      <c r="K6836" s="11"/>
      <c r="L6836" s="11"/>
      <c r="M6836" s="12"/>
      <c r="N6836" s="12"/>
      <c r="O6836" s="12"/>
      <c r="P6836" s="12"/>
      <c r="Q6836" s="12"/>
      <c r="R6836" s="12"/>
      <c r="S6836" s="12"/>
      <c r="T6836" s="12"/>
      <c r="U6836" s="12"/>
      <c r="V6836" s="12"/>
      <c r="W6836" s="12"/>
      <c r="X6836" s="12"/>
      <c r="Y6836" s="12"/>
      <c r="Z6836" s="12"/>
      <c r="AA6836" s="12"/>
      <c r="AB6836" s="12"/>
      <c r="AC6836" s="12"/>
      <c r="AD6836" s="12"/>
      <c r="AE6836" s="12"/>
      <c r="AF6836" s="12"/>
      <c r="AG6836" s="12"/>
      <c r="AH6836" s="12"/>
      <c r="AI6836" s="12"/>
      <c r="AJ6836" s="12"/>
      <c r="AK6836" s="12"/>
      <c r="AL6836" s="12"/>
      <c r="AM6836" s="12"/>
      <c r="AN6836" s="12"/>
      <c r="AO6836" s="12"/>
      <c r="AP6836" s="12"/>
      <c r="AQ6836" s="12"/>
      <c r="AR6836" s="12"/>
      <c r="AS6836" s="12"/>
      <c r="AT6836" s="12"/>
      <c r="AU6836" s="12"/>
      <c r="AV6836" s="12"/>
      <c r="AW6836" s="12"/>
      <c r="AX6836" s="12"/>
      <c r="AY6836" s="12"/>
      <c r="AZ6836" s="12"/>
      <c r="BA6836" s="12"/>
      <c r="BB6836" s="12"/>
      <c r="BC6836" s="12"/>
      <c r="BD6836" s="12"/>
      <c r="BE6836" s="12"/>
      <c r="BF6836" s="12"/>
      <c r="BG6836" s="12"/>
      <c r="BH6836" s="12"/>
      <c r="BI6836" s="12"/>
      <c r="BJ6836" s="13"/>
      <c r="BK6836" s="13"/>
      <c r="BL6836" s="13"/>
      <c r="BM6836" s="13"/>
      <c r="BN6836" s="13"/>
    </row>
    <row r="6837" spans="4:66" x14ac:dyDescent="0.25">
      <c r="D6837"/>
      <c r="E6837" s="10"/>
      <c r="F6837" s="10"/>
      <c r="G6837" s="10"/>
      <c r="H6837" s="10"/>
      <c r="I6837" s="10"/>
      <c r="J6837" s="10"/>
      <c r="K6837" s="11"/>
      <c r="L6837" s="11"/>
      <c r="M6837" s="12"/>
      <c r="N6837" s="12"/>
      <c r="O6837" s="12"/>
      <c r="P6837" s="12"/>
      <c r="Q6837" s="12"/>
      <c r="R6837" s="12"/>
      <c r="S6837" s="12"/>
      <c r="T6837" s="12"/>
      <c r="U6837" s="12"/>
      <c r="V6837" s="12"/>
      <c r="W6837" s="12"/>
      <c r="X6837" s="12"/>
      <c r="Y6837" s="12"/>
      <c r="Z6837" s="12"/>
      <c r="AA6837" s="12"/>
      <c r="AB6837" s="12"/>
      <c r="AC6837" s="12"/>
      <c r="AD6837" s="12"/>
      <c r="AE6837" s="12"/>
      <c r="AF6837" s="12"/>
      <c r="AG6837" s="12"/>
      <c r="AH6837" s="12"/>
      <c r="AI6837" s="12"/>
      <c r="AJ6837" s="12"/>
      <c r="AK6837" s="12"/>
      <c r="AL6837" s="12"/>
      <c r="AM6837" s="12"/>
      <c r="AN6837" s="12"/>
      <c r="AO6837" s="12"/>
      <c r="AP6837" s="12"/>
      <c r="AQ6837" s="12"/>
      <c r="AR6837" s="12"/>
      <c r="AS6837" s="12"/>
      <c r="AT6837" s="12"/>
      <c r="AU6837" s="12"/>
      <c r="AV6837" s="12"/>
      <c r="AW6837" s="12"/>
      <c r="AX6837" s="12"/>
      <c r="AY6837" s="12"/>
      <c r="AZ6837" s="12"/>
      <c r="BA6837" s="12"/>
      <c r="BB6837" s="12"/>
      <c r="BC6837" s="12"/>
      <c r="BD6837" s="12"/>
      <c r="BE6837" s="12"/>
      <c r="BF6837" s="12"/>
      <c r="BG6837" s="12"/>
      <c r="BH6837" s="12"/>
      <c r="BI6837" s="12"/>
      <c r="BJ6837" s="13"/>
      <c r="BK6837" s="13"/>
      <c r="BL6837" s="13"/>
      <c r="BM6837" s="13"/>
      <c r="BN6837" s="13"/>
    </row>
    <row r="6838" spans="4:66" x14ac:dyDescent="0.25">
      <c r="D6838"/>
      <c r="E6838" s="10"/>
      <c r="F6838" s="10"/>
      <c r="G6838" s="10"/>
      <c r="H6838" s="10"/>
      <c r="I6838" s="10"/>
      <c r="J6838" s="10"/>
      <c r="K6838" s="11"/>
      <c r="L6838" s="11"/>
      <c r="M6838" s="12"/>
      <c r="N6838" s="12"/>
      <c r="O6838" s="12"/>
      <c r="P6838" s="12"/>
      <c r="Q6838" s="12"/>
      <c r="R6838" s="12"/>
      <c r="S6838" s="12"/>
      <c r="T6838" s="12"/>
      <c r="U6838" s="12"/>
      <c r="V6838" s="12"/>
      <c r="W6838" s="12"/>
      <c r="X6838" s="12"/>
      <c r="Y6838" s="12"/>
      <c r="Z6838" s="12"/>
      <c r="AA6838" s="12"/>
      <c r="AB6838" s="12"/>
      <c r="AC6838" s="12"/>
      <c r="AD6838" s="12"/>
      <c r="AE6838" s="12"/>
      <c r="AF6838" s="12"/>
      <c r="AG6838" s="12"/>
      <c r="AH6838" s="12"/>
      <c r="AI6838" s="12"/>
      <c r="AJ6838" s="12"/>
      <c r="AK6838" s="12"/>
      <c r="AL6838" s="12"/>
      <c r="AM6838" s="12"/>
      <c r="AN6838" s="12"/>
      <c r="AO6838" s="12"/>
      <c r="AP6838" s="12"/>
      <c r="AQ6838" s="12"/>
      <c r="AR6838" s="12"/>
      <c r="AS6838" s="12"/>
      <c r="AT6838" s="12"/>
      <c r="AU6838" s="12"/>
      <c r="AV6838" s="12"/>
      <c r="AW6838" s="12"/>
      <c r="AX6838" s="12"/>
      <c r="AY6838" s="12"/>
      <c r="AZ6838" s="12"/>
      <c r="BA6838" s="12"/>
      <c r="BB6838" s="12"/>
      <c r="BC6838" s="12"/>
      <c r="BD6838" s="12"/>
      <c r="BE6838" s="12"/>
      <c r="BF6838" s="12"/>
      <c r="BG6838" s="12"/>
      <c r="BH6838" s="12"/>
      <c r="BI6838" s="12"/>
      <c r="BJ6838" s="13"/>
      <c r="BK6838" s="13"/>
      <c r="BL6838" s="13"/>
      <c r="BM6838" s="13"/>
      <c r="BN6838" s="13"/>
    </row>
    <row r="6839" spans="4:66" x14ac:dyDescent="0.25">
      <c r="D6839"/>
      <c r="E6839" s="10"/>
      <c r="F6839" s="10"/>
      <c r="G6839" s="10"/>
      <c r="H6839" s="10"/>
      <c r="I6839" s="10"/>
      <c r="J6839" s="10"/>
      <c r="K6839" s="11"/>
      <c r="L6839" s="11"/>
      <c r="M6839" s="12"/>
      <c r="N6839" s="12"/>
      <c r="O6839" s="12"/>
      <c r="P6839" s="12"/>
      <c r="Q6839" s="12"/>
      <c r="R6839" s="12"/>
      <c r="S6839" s="12"/>
      <c r="T6839" s="12"/>
      <c r="U6839" s="12"/>
      <c r="V6839" s="12"/>
      <c r="W6839" s="12"/>
      <c r="X6839" s="12"/>
      <c r="Y6839" s="12"/>
      <c r="Z6839" s="12"/>
      <c r="AA6839" s="12"/>
      <c r="AB6839" s="12"/>
      <c r="AC6839" s="12"/>
      <c r="AD6839" s="12"/>
      <c r="AE6839" s="12"/>
      <c r="AF6839" s="12"/>
      <c r="AG6839" s="12"/>
      <c r="AH6839" s="12"/>
      <c r="AI6839" s="12"/>
      <c r="AJ6839" s="12"/>
      <c r="AK6839" s="12"/>
      <c r="AL6839" s="12"/>
      <c r="AM6839" s="12"/>
      <c r="AN6839" s="12"/>
      <c r="AO6839" s="12"/>
      <c r="AP6839" s="12"/>
      <c r="AQ6839" s="12"/>
      <c r="AR6839" s="12"/>
      <c r="AS6839" s="12"/>
      <c r="AT6839" s="12"/>
      <c r="AU6839" s="12"/>
      <c r="AV6839" s="12"/>
      <c r="AW6839" s="12"/>
      <c r="AX6839" s="12"/>
      <c r="AY6839" s="12"/>
      <c r="AZ6839" s="12"/>
      <c r="BA6839" s="12"/>
      <c r="BB6839" s="12"/>
      <c r="BC6839" s="12"/>
      <c r="BD6839" s="12"/>
      <c r="BE6839" s="12"/>
      <c r="BF6839" s="12"/>
      <c r="BG6839" s="12"/>
      <c r="BH6839" s="12"/>
      <c r="BI6839" s="12"/>
      <c r="BJ6839" s="13"/>
      <c r="BK6839" s="13"/>
      <c r="BL6839" s="13"/>
      <c r="BM6839" s="13"/>
      <c r="BN6839" s="13"/>
    </row>
    <row r="6840" spans="4:66" x14ac:dyDescent="0.25">
      <c r="D6840"/>
      <c r="E6840" s="10"/>
      <c r="F6840" s="10"/>
      <c r="G6840" s="10"/>
      <c r="H6840" s="10"/>
      <c r="I6840" s="10"/>
      <c r="J6840" s="10"/>
      <c r="K6840" s="11"/>
      <c r="L6840" s="11"/>
      <c r="M6840" s="12"/>
      <c r="N6840" s="12"/>
      <c r="O6840" s="12"/>
      <c r="P6840" s="12"/>
      <c r="Q6840" s="12"/>
      <c r="R6840" s="12"/>
      <c r="S6840" s="12"/>
      <c r="T6840" s="12"/>
      <c r="U6840" s="12"/>
      <c r="V6840" s="12"/>
      <c r="W6840" s="12"/>
      <c r="X6840" s="12"/>
      <c r="Y6840" s="12"/>
      <c r="Z6840" s="12"/>
      <c r="AA6840" s="12"/>
      <c r="AB6840" s="12"/>
      <c r="AC6840" s="12"/>
      <c r="AD6840" s="12"/>
      <c r="AE6840" s="12"/>
      <c r="AF6840" s="12"/>
      <c r="AG6840" s="12"/>
      <c r="AH6840" s="12"/>
      <c r="AI6840" s="12"/>
      <c r="AJ6840" s="12"/>
      <c r="AK6840" s="12"/>
      <c r="AL6840" s="12"/>
      <c r="AM6840" s="12"/>
      <c r="AN6840" s="12"/>
      <c r="AO6840" s="12"/>
      <c r="AP6840" s="12"/>
      <c r="AQ6840" s="12"/>
      <c r="AR6840" s="12"/>
      <c r="AS6840" s="12"/>
      <c r="AT6840" s="12"/>
      <c r="AU6840" s="12"/>
      <c r="AV6840" s="12"/>
      <c r="AW6840" s="12"/>
      <c r="AX6840" s="12"/>
      <c r="AY6840" s="12"/>
      <c r="AZ6840" s="12"/>
      <c r="BA6840" s="12"/>
      <c r="BB6840" s="12"/>
      <c r="BC6840" s="12"/>
      <c r="BD6840" s="12"/>
      <c r="BE6840" s="12"/>
      <c r="BF6840" s="12"/>
      <c r="BG6840" s="12"/>
      <c r="BH6840" s="12"/>
      <c r="BI6840" s="12"/>
      <c r="BJ6840" s="13"/>
      <c r="BK6840" s="13"/>
      <c r="BL6840" s="13"/>
      <c r="BM6840" s="13"/>
      <c r="BN6840" s="13"/>
    </row>
    <row r="6841" spans="4:66" x14ac:dyDescent="0.25">
      <c r="D6841"/>
      <c r="E6841" s="10"/>
      <c r="F6841" s="10"/>
      <c r="G6841" s="10"/>
      <c r="H6841" s="10"/>
      <c r="I6841" s="10"/>
      <c r="J6841" s="10"/>
      <c r="K6841" s="11"/>
      <c r="L6841" s="11"/>
      <c r="M6841" s="12"/>
      <c r="N6841" s="12"/>
      <c r="O6841" s="12"/>
      <c r="P6841" s="12"/>
      <c r="Q6841" s="12"/>
      <c r="R6841" s="12"/>
      <c r="S6841" s="12"/>
      <c r="T6841" s="12"/>
      <c r="U6841" s="12"/>
      <c r="V6841" s="12"/>
      <c r="W6841" s="12"/>
      <c r="X6841" s="12"/>
      <c r="Y6841" s="12"/>
      <c r="Z6841" s="12"/>
      <c r="AA6841" s="12"/>
      <c r="AB6841" s="12"/>
      <c r="AC6841" s="12"/>
      <c r="AD6841" s="12"/>
      <c r="AE6841" s="12"/>
      <c r="AF6841" s="12"/>
      <c r="AG6841" s="12"/>
      <c r="AH6841" s="12"/>
      <c r="AI6841" s="12"/>
      <c r="AJ6841" s="12"/>
      <c r="AK6841" s="12"/>
      <c r="AL6841" s="12"/>
      <c r="AM6841" s="12"/>
      <c r="AN6841" s="12"/>
      <c r="AO6841" s="12"/>
      <c r="AP6841" s="12"/>
      <c r="AQ6841" s="12"/>
      <c r="AR6841" s="12"/>
      <c r="AS6841" s="12"/>
      <c r="AT6841" s="12"/>
      <c r="AU6841" s="12"/>
      <c r="AV6841" s="12"/>
      <c r="AW6841" s="12"/>
      <c r="AX6841" s="12"/>
      <c r="AY6841" s="12"/>
      <c r="AZ6841" s="12"/>
      <c r="BA6841" s="12"/>
      <c r="BB6841" s="12"/>
      <c r="BC6841" s="12"/>
      <c r="BD6841" s="12"/>
      <c r="BE6841" s="12"/>
      <c r="BF6841" s="12"/>
      <c r="BG6841" s="12"/>
      <c r="BH6841" s="12"/>
      <c r="BI6841" s="12"/>
      <c r="BJ6841" s="13"/>
      <c r="BK6841" s="13"/>
      <c r="BL6841" s="13"/>
      <c r="BM6841" s="13"/>
      <c r="BN6841" s="13"/>
    </row>
    <row r="6842" spans="4:66" x14ac:dyDescent="0.25">
      <c r="D6842"/>
      <c r="E6842" s="10"/>
      <c r="F6842" s="10"/>
      <c r="G6842" s="10"/>
      <c r="H6842" s="10"/>
      <c r="I6842" s="10"/>
      <c r="J6842" s="10"/>
      <c r="K6842" s="11"/>
      <c r="L6842" s="11"/>
      <c r="M6842" s="12"/>
      <c r="N6842" s="12"/>
      <c r="O6842" s="12"/>
      <c r="P6842" s="12"/>
      <c r="Q6842" s="12"/>
      <c r="R6842" s="12"/>
      <c r="S6842" s="12"/>
      <c r="T6842" s="12"/>
      <c r="U6842" s="12"/>
      <c r="V6842" s="12"/>
      <c r="W6842" s="12"/>
      <c r="X6842" s="12"/>
      <c r="Y6842" s="12"/>
      <c r="Z6842" s="12"/>
      <c r="AA6842" s="12"/>
      <c r="AB6842" s="12"/>
      <c r="AC6842" s="12"/>
      <c r="AD6842" s="12"/>
      <c r="AE6842" s="12"/>
      <c r="AF6842" s="12"/>
      <c r="AG6842" s="12"/>
      <c r="AH6842" s="12"/>
      <c r="AI6842" s="12"/>
      <c r="AJ6842" s="12"/>
      <c r="AK6842" s="12"/>
      <c r="AL6842" s="12"/>
      <c r="AM6842" s="12"/>
      <c r="AN6842" s="12"/>
      <c r="AO6842" s="12"/>
      <c r="AP6842" s="12"/>
      <c r="AQ6842" s="12"/>
      <c r="AR6842" s="12"/>
      <c r="AS6842" s="12"/>
      <c r="AT6842" s="12"/>
      <c r="AU6842" s="12"/>
      <c r="AV6842" s="12"/>
      <c r="AW6842" s="12"/>
      <c r="AX6842" s="12"/>
      <c r="AY6842" s="12"/>
      <c r="AZ6842" s="12"/>
      <c r="BA6842" s="12"/>
      <c r="BB6842" s="12"/>
      <c r="BC6842" s="12"/>
      <c r="BD6842" s="12"/>
      <c r="BE6842" s="12"/>
      <c r="BF6842" s="12"/>
      <c r="BG6842" s="12"/>
      <c r="BH6842" s="12"/>
      <c r="BI6842" s="12"/>
      <c r="BJ6842" s="13"/>
      <c r="BK6842" s="13"/>
      <c r="BL6842" s="13"/>
      <c r="BM6842" s="13"/>
      <c r="BN6842" s="13"/>
    </row>
    <row r="6843" spans="4:66" x14ac:dyDescent="0.25">
      <c r="D6843"/>
      <c r="E6843" s="10"/>
      <c r="F6843" s="10"/>
      <c r="G6843" s="10"/>
      <c r="H6843" s="10"/>
      <c r="I6843" s="10"/>
      <c r="J6843" s="10"/>
      <c r="K6843" s="11"/>
      <c r="L6843" s="11"/>
      <c r="M6843" s="12"/>
      <c r="N6843" s="12"/>
      <c r="O6843" s="12"/>
      <c r="P6843" s="12"/>
      <c r="Q6843" s="12"/>
      <c r="R6843" s="12"/>
      <c r="S6843" s="12"/>
      <c r="T6843" s="12"/>
      <c r="U6843" s="12"/>
      <c r="V6843" s="12"/>
      <c r="W6843" s="12"/>
      <c r="X6843" s="12"/>
      <c r="Y6843" s="12"/>
      <c r="Z6843" s="12"/>
      <c r="AA6843" s="12"/>
      <c r="AB6843" s="12"/>
      <c r="AC6843" s="12"/>
      <c r="AD6843" s="12"/>
      <c r="AE6843" s="12"/>
      <c r="AF6843" s="12"/>
      <c r="AG6843" s="12"/>
      <c r="AH6843" s="12"/>
      <c r="AI6843" s="12"/>
      <c r="AJ6843" s="12"/>
      <c r="AK6843" s="12"/>
      <c r="AL6843" s="12"/>
      <c r="AM6843" s="12"/>
      <c r="AN6843" s="12"/>
      <c r="AO6843" s="12"/>
      <c r="AP6843" s="12"/>
      <c r="AQ6843" s="12"/>
      <c r="AR6843" s="12"/>
      <c r="AS6843" s="12"/>
      <c r="AT6843" s="12"/>
      <c r="AU6843" s="12"/>
      <c r="AV6843" s="12"/>
      <c r="AW6843" s="12"/>
      <c r="AX6843" s="12"/>
      <c r="AY6843" s="12"/>
      <c r="AZ6843" s="12"/>
      <c r="BA6843" s="12"/>
      <c r="BB6843" s="12"/>
      <c r="BC6843" s="12"/>
      <c r="BD6843" s="12"/>
      <c r="BE6843" s="12"/>
      <c r="BF6843" s="12"/>
      <c r="BG6843" s="12"/>
      <c r="BH6843" s="12"/>
      <c r="BI6843" s="12"/>
      <c r="BJ6843" s="13"/>
      <c r="BK6843" s="13"/>
      <c r="BL6843" s="13"/>
      <c r="BM6843" s="13"/>
      <c r="BN6843" s="13"/>
    </row>
    <row r="6844" spans="4:66" x14ac:dyDescent="0.25">
      <c r="D6844"/>
      <c r="E6844" s="10"/>
      <c r="F6844" s="10"/>
      <c r="G6844" s="10"/>
      <c r="H6844" s="10"/>
      <c r="I6844" s="10"/>
      <c r="J6844" s="10"/>
      <c r="K6844" s="11"/>
      <c r="L6844" s="11"/>
      <c r="M6844" s="12"/>
      <c r="N6844" s="12"/>
      <c r="O6844" s="12"/>
      <c r="P6844" s="12"/>
      <c r="Q6844" s="12"/>
      <c r="R6844" s="12"/>
      <c r="S6844" s="12"/>
      <c r="T6844" s="12"/>
      <c r="U6844" s="12"/>
      <c r="V6844" s="12"/>
      <c r="W6844" s="12"/>
      <c r="X6844" s="12"/>
      <c r="Y6844" s="12"/>
      <c r="Z6844" s="12"/>
      <c r="AA6844" s="12"/>
      <c r="AB6844" s="12"/>
      <c r="AC6844" s="12"/>
      <c r="AD6844" s="12"/>
      <c r="AE6844" s="12"/>
      <c r="AF6844" s="12"/>
      <c r="AG6844" s="12"/>
      <c r="AH6844" s="12"/>
      <c r="AI6844" s="12"/>
      <c r="AJ6844" s="12"/>
      <c r="AK6844" s="12"/>
      <c r="AL6844" s="12"/>
      <c r="AM6844" s="12"/>
      <c r="AN6844" s="12"/>
      <c r="AO6844" s="12"/>
      <c r="AP6844" s="12"/>
      <c r="AQ6844" s="12"/>
      <c r="AR6844" s="12"/>
      <c r="AS6844" s="12"/>
      <c r="AT6844" s="12"/>
      <c r="AU6844" s="12"/>
      <c r="AV6844" s="12"/>
      <c r="AW6844" s="12"/>
      <c r="AX6844" s="12"/>
      <c r="AY6844" s="12"/>
      <c r="AZ6844" s="12"/>
      <c r="BA6844" s="12"/>
      <c r="BB6844" s="12"/>
      <c r="BC6844" s="12"/>
      <c r="BD6844" s="12"/>
      <c r="BE6844" s="12"/>
      <c r="BF6844" s="12"/>
      <c r="BG6844" s="12"/>
      <c r="BH6844" s="12"/>
      <c r="BI6844" s="12"/>
      <c r="BJ6844" s="13"/>
      <c r="BK6844" s="13"/>
      <c r="BL6844" s="13"/>
      <c r="BM6844" s="13"/>
      <c r="BN6844" s="13"/>
    </row>
    <row r="6845" spans="4:66" x14ac:dyDescent="0.25">
      <c r="D6845"/>
      <c r="E6845" s="10"/>
      <c r="F6845" s="10"/>
      <c r="G6845" s="10"/>
      <c r="H6845" s="10"/>
      <c r="I6845" s="10"/>
      <c r="J6845" s="10"/>
      <c r="K6845" s="11"/>
      <c r="L6845" s="11"/>
      <c r="M6845" s="12"/>
      <c r="N6845" s="12"/>
      <c r="O6845" s="12"/>
      <c r="P6845" s="12"/>
      <c r="Q6845" s="12"/>
      <c r="R6845" s="12"/>
      <c r="S6845" s="12"/>
      <c r="T6845" s="12"/>
      <c r="U6845" s="12"/>
      <c r="V6845" s="12"/>
      <c r="W6845" s="12"/>
      <c r="X6845" s="12"/>
      <c r="Y6845" s="12"/>
      <c r="Z6845" s="12"/>
      <c r="AA6845" s="12"/>
      <c r="AB6845" s="12"/>
      <c r="AC6845" s="12"/>
      <c r="AD6845" s="12"/>
      <c r="AE6845" s="12"/>
      <c r="AF6845" s="12"/>
      <c r="AG6845" s="12"/>
      <c r="AH6845" s="12"/>
      <c r="AI6845" s="12"/>
      <c r="AJ6845" s="12"/>
      <c r="AK6845" s="12"/>
      <c r="AL6845" s="12"/>
      <c r="AM6845" s="12"/>
      <c r="AN6845" s="12"/>
      <c r="AO6845" s="12"/>
      <c r="AP6845" s="12"/>
      <c r="AQ6845" s="12"/>
      <c r="AR6845" s="12"/>
      <c r="AS6845" s="12"/>
      <c r="AT6845" s="12"/>
      <c r="AU6845" s="12"/>
      <c r="AV6845" s="12"/>
      <c r="AW6845" s="12"/>
      <c r="AX6845" s="12"/>
      <c r="AY6845" s="12"/>
      <c r="AZ6845" s="12"/>
      <c r="BA6845" s="12"/>
      <c r="BB6845" s="12"/>
      <c r="BC6845" s="12"/>
      <c r="BD6845" s="12"/>
      <c r="BE6845" s="12"/>
      <c r="BF6845" s="12"/>
      <c r="BG6845" s="12"/>
      <c r="BH6845" s="12"/>
      <c r="BI6845" s="12"/>
      <c r="BJ6845" s="13"/>
      <c r="BK6845" s="13"/>
      <c r="BL6845" s="13"/>
      <c r="BM6845" s="13"/>
      <c r="BN6845" s="13"/>
    </row>
    <row r="6846" spans="4:66" x14ac:dyDescent="0.25">
      <c r="D6846"/>
      <c r="E6846" s="10"/>
      <c r="F6846" s="10"/>
      <c r="G6846" s="10"/>
      <c r="H6846" s="10"/>
      <c r="I6846" s="10"/>
      <c r="J6846" s="10"/>
      <c r="K6846" s="11"/>
      <c r="L6846" s="11"/>
      <c r="M6846" s="12"/>
      <c r="N6846" s="12"/>
      <c r="O6846" s="12"/>
      <c r="P6846" s="12"/>
      <c r="Q6846" s="12"/>
      <c r="R6846" s="12"/>
      <c r="S6846" s="12"/>
      <c r="T6846" s="12"/>
      <c r="U6846" s="12"/>
      <c r="V6846" s="12"/>
      <c r="W6846" s="12"/>
      <c r="X6846" s="12"/>
      <c r="Y6846" s="12"/>
      <c r="Z6846" s="12"/>
      <c r="AA6846" s="12"/>
      <c r="AB6846" s="12"/>
      <c r="AC6846" s="12"/>
      <c r="AD6846" s="12"/>
      <c r="AE6846" s="12"/>
      <c r="AF6846" s="12"/>
      <c r="AG6846" s="12"/>
      <c r="AH6846" s="12"/>
      <c r="AI6846" s="12"/>
      <c r="AJ6846" s="12"/>
      <c r="AK6846" s="12"/>
      <c r="AL6846" s="12"/>
      <c r="AM6846" s="12"/>
      <c r="AN6846" s="12"/>
      <c r="AO6846" s="12"/>
      <c r="AP6846" s="12"/>
      <c r="AQ6846" s="12"/>
      <c r="AR6846" s="12"/>
      <c r="AS6846" s="12"/>
      <c r="AT6846" s="12"/>
      <c r="AU6846" s="12"/>
      <c r="AV6846" s="12"/>
      <c r="AW6846" s="12"/>
      <c r="AX6846" s="12"/>
      <c r="AY6846" s="12"/>
      <c r="AZ6846" s="12"/>
      <c r="BA6846" s="12"/>
      <c r="BB6846" s="12"/>
      <c r="BC6846" s="12"/>
      <c r="BD6846" s="12"/>
      <c r="BE6846" s="12"/>
      <c r="BF6846" s="12"/>
      <c r="BG6846" s="12"/>
      <c r="BH6846" s="12"/>
      <c r="BI6846" s="12"/>
      <c r="BJ6846" s="13"/>
      <c r="BK6846" s="13"/>
      <c r="BL6846" s="13"/>
      <c r="BM6846" s="13"/>
      <c r="BN6846" s="13"/>
    </row>
    <row r="6847" spans="4:66" x14ac:dyDescent="0.25">
      <c r="D6847"/>
      <c r="E6847" s="10"/>
      <c r="F6847" s="10"/>
      <c r="G6847" s="10"/>
      <c r="H6847" s="10"/>
      <c r="I6847" s="10"/>
      <c r="J6847" s="10"/>
      <c r="K6847" s="11"/>
      <c r="L6847" s="11"/>
      <c r="M6847" s="12"/>
      <c r="N6847" s="12"/>
      <c r="O6847" s="12"/>
      <c r="P6847" s="12"/>
      <c r="Q6847" s="12"/>
      <c r="R6847" s="12"/>
      <c r="S6847" s="12"/>
      <c r="T6847" s="12"/>
      <c r="U6847" s="12"/>
      <c r="V6847" s="12"/>
      <c r="W6847" s="12"/>
      <c r="X6847" s="12"/>
      <c r="Y6847" s="12"/>
      <c r="Z6847" s="12"/>
      <c r="AA6847" s="12"/>
      <c r="AB6847" s="12"/>
      <c r="AC6847" s="12"/>
      <c r="AD6847" s="12"/>
      <c r="AE6847" s="12"/>
      <c r="AF6847" s="12"/>
      <c r="AG6847" s="12"/>
      <c r="AH6847" s="12"/>
      <c r="AI6847" s="12"/>
      <c r="AJ6847" s="12"/>
      <c r="AK6847" s="12"/>
      <c r="AL6847" s="12"/>
      <c r="AM6847" s="12"/>
      <c r="AN6847" s="12"/>
      <c r="AO6847" s="12"/>
      <c r="AP6847" s="12"/>
      <c r="AQ6847" s="12"/>
      <c r="AR6847" s="12"/>
      <c r="AS6847" s="12"/>
      <c r="AT6847" s="12"/>
      <c r="AU6847" s="12"/>
      <c r="AV6847" s="12"/>
      <c r="AW6847" s="12"/>
      <c r="AX6847" s="12"/>
      <c r="AY6847" s="12"/>
      <c r="AZ6847" s="12"/>
      <c r="BA6847" s="12"/>
      <c r="BB6847" s="12"/>
      <c r="BC6847" s="12"/>
      <c r="BD6847" s="12"/>
      <c r="BE6847" s="12"/>
      <c r="BF6847" s="12"/>
      <c r="BG6847" s="12"/>
      <c r="BH6847" s="12"/>
      <c r="BI6847" s="12"/>
      <c r="BJ6847" s="13"/>
      <c r="BK6847" s="13"/>
      <c r="BL6847" s="13"/>
      <c r="BM6847" s="13"/>
      <c r="BN6847" s="13"/>
    </row>
    <row r="6848" spans="4:66" x14ac:dyDescent="0.25">
      <c r="D6848"/>
      <c r="E6848" s="10"/>
      <c r="F6848" s="10"/>
      <c r="G6848" s="10"/>
      <c r="H6848" s="10"/>
      <c r="I6848" s="10"/>
      <c r="J6848" s="10"/>
      <c r="K6848" s="11"/>
      <c r="L6848" s="11"/>
      <c r="M6848" s="12"/>
      <c r="N6848" s="12"/>
      <c r="O6848" s="12"/>
      <c r="P6848" s="12"/>
      <c r="Q6848" s="12"/>
      <c r="R6848" s="12"/>
      <c r="S6848" s="12"/>
      <c r="T6848" s="12"/>
      <c r="U6848" s="12"/>
      <c r="V6848" s="12"/>
      <c r="W6848" s="12"/>
      <c r="X6848" s="12"/>
      <c r="Y6848" s="12"/>
      <c r="Z6848" s="12"/>
      <c r="AA6848" s="12"/>
      <c r="AB6848" s="12"/>
      <c r="AC6848" s="12"/>
      <c r="AD6848" s="12"/>
      <c r="AE6848" s="12"/>
      <c r="AF6848" s="12"/>
      <c r="AG6848" s="12"/>
      <c r="AH6848" s="12"/>
      <c r="AI6848" s="12"/>
      <c r="AJ6848" s="12"/>
      <c r="AK6848" s="12"/>
      <c r="AL6848" s="12"/>
      <c r="AM6848" s="12"/>
      <c r="AN6848" s="12"/>
      <c r="AO6848" s="12"/>
      <c r="AP6848" s="12"/>
      <c r="AQ6848" s="12"/>
      <c r="AR6848" s="12"/>
      <c r="AS6848" s="12"/>
      <c r="AT6848" s="12"/>
      <c r="AU6848" s="12"/>
      <c r="AV6848" s="12"/>
      <c r="AW6848" s="12"/>
      <c r="AX6848" s="12"/>
      <c r="AY6848" s="12"/>
      <c r="AZ6848" s="12"/>
      <c r="BA6848" s="12"/>
      <c r="BB6848" s="12"/>
      <c r="BC6848" s="12"/>
      <c r="BD6848" s="12"/>
      <c r="BE6848" s="12"/>
      <c r="BF6848" s="12"/>
      <c r="BG6848" s="12"/>
      <c r="BH6848" s="12"/>
      <c r="BI6848" s="12"/>
      <c r="BJ6848" s="13"/>
      <c r="BK6848" s="13"/>
      <c r="BL6848" s="13"/>
      <c r="BM6848" s="13"/>
      <c r="BN6848" s="13"/>
    </row>
    <row r="6849" spans="4:66" x14ac:dyDescent="0.25">
      <c r="D6849"/>
      <c r="E6849" s="10"/>
      <c r="F6849" s="10"/>
      <c r="G6849" s="10"/>
      <c r="H6849" s="10"/>
      <c r="I6849" s="10"/>
      <c r="J6849" s="10"/>
      <c r="K6849" s="11"/>
      <c r="L6849" s="11"/>
      <c r="M6849" s="12"/>
      <c r="N6849" s="12"/>
      <c r="O6849" s="12"/>
      <c r="P6849" s="12"/>
      <c r="Q6849" s="12"/>
      <c r="R6849" s="12"/>
      <c r="S6849" s="12"/>
      <c r="T6849" s="12"/>
      <c r="U6849" s="12"/>
      <c r="V6849" s="12"/>
      <c r="W6849" s="12"/>
      <c r="X6849" s="12"/>
      <c r="Y6849" s="12"/>
      <c r="Z6849" s="12"/>
      <c r="AA6849" s="12"/>
      <c r="AB6849" s="12"/>
      <c r="AC6849" s="12"/>
      <c r="AD6849" s="12"/>
      <c r="AE6849" s="12"/>
      <c r="AF6849" s="12"/>
      <c r="AG6849" s="12"/>
      <c r="AH6849" s="12"/>
      <c r="AI6849" s="12"/>
      <c r="AJ6849" s="12"/>
      <c r="AK6849" s="12"/>
      <c r="AL6849" s="12"/>
      <c r="AM6849" s="12"/>
      <c r="AN6849" s="12"/>
      <c r="AO6849" s="12"/>
      <c r="AP6849" s="12"/>
      <c r="AQ6849" s="12"/>
      <c r="AR6849" s="12"/>
      <c r="AS6849" s="12"/>
      <c r="AT6849" s="12"/>
      <c r="AU6849" s="12"/>
      <c r="AV6849" s="12"/>
      <c r="AW6849" s="12"/>
      <c r="AX6849" s="12"/>
      <c r="AY6849" s="12"/>
      <c r="AZ6849" s="12"/>
      <c r="BA6849" s="12"/>
      <c r="BB6849" s="12"/>
      <c r="BC6849" s="12"/>
      <c r="BD6849" s="12"/>
      <c r="BE6849" s="12"/>
      <c r="BF6849" s="12"/>
      <c r="BG6849" s="12"/>
      <c r="BH6849" s="12"/>
      <c r="BI6849" s="12"/>
      <c r="BJ6849" s="13"/>
      <c r="BK6849" s="13"/>
      <c r="BL6849" s="13"/>
      <c r="BM6849" s="13"/>
      <c r="BN6849" s="13"/>
    </row>
    <row r="6850" spans="4:66" x14ac:dyDescent="0.25">
      <c r="D6850"/>
      <c r="E6850" s="10"/>
      <c r="F6850" s="10"/>
      <c r="G6850" s="10"/>
      <c r="H6850" s="10"/>
      <c r="I6850" s="10"/>
      <c r="J6850" s="10"/>
      <c r="K6850" s="11"/>
      <c r="L6850" s="11"/>
      <c r="M6850" s="12"/>
      <c r="N6850" s="12"/>
      <c r="O6850" s="12"/>
      <c r="P6850" s="12"/>
      <c r="Q6850" s="12"/>
      <c r="R6850" s="12"/>
      <c r="S6850" s="12"/>
      <c r="T6850" s="12"/>
      <c r="U6850" s="12"/>
      <c r="V6850" s="12"/>
      <c r="W6850" s="12"/>
      <c r="X6850" s="12"/>
      <c r="Y6850" s="12"/>
      <c r="Z6850" s="12"/>
      <c r="AA6850" s="12"/>
      <c r="AB6850" s="12"/>
      <c r="AC6850" s="12"/>
      <c r="AD6850" s="12"/>
      <c r="AE6850" s="12"/>
      <c r="AF6850" s="12"/>
      <c r="AG6850" s="12"/>
      <c r="AH6850" s="12"/>
      <c r="AI6850" s="12"/>
      <c r="AJ6850" s="12"/>
      <c r="AK6850" s="12"/>
      <c r="AL6850" s="12"/>
      <c r="AM6850" s="12"/>
      <c r="AN6850" s="12"/>
      <c r="AO6850" s="12"/>
      <c r="AP6850" s="12"/>
      <c r="AQ6850" s="12"/>
      <c r="AR6850" s="12"/>
      <c r="AS6850" s="12"/>
      <c r="AT6850" s="12"/>
      <c r="AU6850" s="12"/>
      <c r="AV6850" s="12"/>
      <c r="AW6850" s="12"/>
      <c r="AX6850" s="12"/>
      <c r="AY6850" s="12"/>
      <c r="AZ6850" s="12"/>
      <c r="BA6850" s="12"/>
      <c r="BB6850" s="12"/>
      <c r="BC6850" s="12"/>
      <c r="BD6850" s="12"/>
      <c r="BE6850" s="12"/>
      <c r="BF6850" s="12"/>
      <c r="BG6850" s="12"/>
      <c r="BH6850" s="12"/>
      <c r="BI6850" s="12"/>
      <c r="BJ6850" s="13"/>
      <c r="BK6850" s="13"/>
      <c r="BL6850" s="13"/>
      <c r="BM6850" s="13"/>
      <c r="BN6850" s="13"/>
    </row>
    <row r="6851" spans="4:66" x14ac:dyDescent="0.25">
      <c r="D6851"/>
      <c r="E6851" s="10"/>
      <c r="F6851" s="10"/>
      <c r="G6851" s="10"/>
      <c r="H6851" s="10"/>
      <c r="I6851" s="10"/>
      <c r="J6851" s="10"/>
      <c r="K6851" s="11"/>
      <c r="L6851" s="11"/>
      <c r="M6851" s="12"/>
      <c r="N6851" s="12"/>
      <c r="O6851" s="12"/>
      <c r="P6851" s="12"/>
      <c r="Q6851" s="12"/>
      <c r="R6851" s="12"/>
      <c r="S6851" s="12"/>
      <c r="T6851" s="12"/>
      <c r="U6851" s="12"/>
      <c r="V6851" s="12"/>
      <c r="W6851" s="12"/>
      <c r="X6851" s="12"/>
      <c r="Y6851" s="12"/>
      <c r="Z6851" s="12"/>
      <c r="AA6851" s="12"/>
      <c r="AB6851" s="12"/>
      <c r="AC6851" s="12"/>
      <c r="AD6851" s="12"/>
      <c r="AE6851" s="12"/>
      <c r="AF6851" s="12"/>
      <c r="AG6851" s="12"/>
      <c r="AH6851" s="12"/>
      <c r="AI6851" s="12"/>
      <c r="AJ6851" s="12"/>
      <c r="AK6851" s="12"/>
      <c r="AL6851" s="12"/>
      <c r="AM6851" s="12"/>
      <c r="AN6851" s="12"/>
      <c r="AO6851" s="12"/>
      <c r="AP6851" s="12"/>
      <c r="AQ6851" s="12"/>
      <c r="AR6851" s="12"/>
      <c r="AS6851" s="12"/>
      <c r="AT6851" s="12"/>
      <c r="AU6851" s="12"/>
      <c r="AV6851" s="12"/>
      <c r="AW6851" s="12"/>
      <c r="AX6851" s="12"/>
      <c r="AY6851" s="12"/>
      <c r="AZ6851" s="12"/>
      <c r="BA6851" s="12"/>
      <c r="BB6851" s="12"/>
      <c r="BC6851" s="12"/>
      <c r="BD6851" s="12"/>
      <c r="BE6851" s="12"/>
      <c r="BF6851" s="12"/>
      <c r="BG6851" s="12"/>
      <c r="BH6851" s="12"/>
      <c r="BI6851" s="12"/>
      <c r="BJ6851" s="13"/>
      <c r="BK6851" s="13"/>
      <c r="BL6851" s="13"/>
      <c r="BM6851" s="13"/>
      <c r="BN6851" s="13"/>
    </row>
    <row r="6852" spans="4:66" x14ac:dyDescent="0.25">
      <c r="D6852"/>
      <c r="E6852" s="10"/>
      <c r="F6852" s="10"/>
      <c r="G6852" s="10"/>
      <c r="H6852" s="10"/>
      <c r="I6852" s="10"/>
      <c r="J6852" s="10"/>
      <c r="K6852" s="11"/>
      <c r="L6852" s="11"/>
      <c r="M6852" s="12"/>
      <c r="N6852" s="12"/>
      <c r="O6852" s="12"/>
      <c r="P6852" s="12"/>
      <c r="Q6852" s="12"/>
      <c r="R6852" s="12"/>
      <c r="S6852" s="12"/>
      <c r="T6852" s="12"/>
      <c r="U6852" s="12"/>
      <c r="V6852" s="12"/>
      <c r="W6852" s="12"/>
      <c r="X6852" s="12"/>
      <c r="Y6852" s="12"/>
      <c r="Z6852" s="12"/>
      <c r="AA6852" s="12"/>
      <c r="AB6852" s="12"/>
      <c r="AC6852" s="12"/>
      <c r="AD6852" s="12"/>
      <c r="AE6852" s="12"/>
      <c r="AF6852" s="12"/>
      <c r="AG6852" s="12"/>
      <c r="AH6852" s="12"/>
      <c r="AI6852" s="12"/>
      <c r="AJ6852" s="12"/>
      <c r="AK6852" s="12"/>
      <c r="AL6852" s="12"/>
      <c r="AM6852" s="12"/>
      <c r="AN6852" s="12"/>
      <c r="AO6852" s="12"/>
      <c r="AP6852" s="12"/>
      <c r="AQ6852" s="12"/>
      <c r="AR6852" s="12"/>
      <c r="AS6852" s="12"/>
      <c r="AT6852" s="12"/>
      <c r="AU6852" s="12"/>
      <c r="AV6852" s="12"/>
      <c r="AW6852" s="12"/>
      <c r="AX6852" s="12"/>
      <c r="AY6852" s="12"/>
      <c r="AZ6852" s="12"/>
      <c r="BA6852" s="12"/>
      <c r="BB6852" s="12"/>
      <c r="BC6852" s="12"/>
      <c r="BD6852" s="12"/>
      <c r="BE6852" s="12"/>
      <c r="BF6852" s="12"/>
      <c r="BG6852" s="12"/>
      <c r="BH6852" s="12"/>
      <c r="BI6852" s="12"/>
      <c r="BJ6852" s="13"/>
      <c r="BK6852" s="13"/>
      <c r="BL6852" s="13"/>
      <c r="BM6852" s="13"/>
      <c r="BN6852" s="13"/>
    </row>
    <row r="6853" spans="4:66" x14ac:dyDescent="0.25">
      <c r="D6853"/>
      <c r="E6853" s="10"/>
      <c r="F6853" s="10"/>
      <c r="G6853" s="10"/>
      <c r="H6853" s="10"/>
      <c r="I6853" s="10"/>
      <c r="J6853" s="10"/>
      <c r="K6853" s="11"/>
      <c r="L6853" s="11"/>
      <c r="M6853" s="12"/>
      <c r="N6853" s="12"/>
      <c r="O6853" s="12"/>
      <c r="P6853" s="12"/>
      <c r="Q6853" s="12"/>
      <c r="R6853" s="12"/>
      <c r="S6853" s="12"/>
      <c r="T6853" s="12"/>
      <c r="U6853" s="12"/>
      <c r="V6853" s="12"/>
      <c r="W6853" s="12"/>
      <c r="X6853" s="12"/>
      <c r="Y6853" s="12"/>
      <c r="Z6853" s="12"/>
      <c r="AA6853" s="12"/>
      <c r="AB6853" s="12"/>
      <c r="AC6853" s="12"/>
      <c r="AD6853" s="12"/>
      <c r="AE6853" s="12"/>
      <c r="AF6853" s="12"/>
      <c r="AG6853" s="12"/>
      <c r="AH6853" s="12"/>
      <c r="AI6853" s="12"/>
      <c r="AJ6853" s="12"/>
      <c r="AK6853" s="12"/>
      <c r="AL6853" s="12"/>
      <c r="AM6853" s="12"/>
      <c r="AN6853" s="12"/>
      <c r="AO6853" s="12"/>
      <c r="AP6853" s="12"/>
      <c r="AQ6853" s="12"/>
      <c r="AR6853" s="12"/>
      <c r="AS6853" s="12"/>
      <c r="AT6853" s="12"/>
      <c r="AU6853" s="12"/>
      <c r="AV6853" s="12"/>
      <c r="AW6853" s="12"/>
      <c r="AX6853" s="12"/>
      <c r="AY6853" s="12"/>
      <c r="AZ6853" s="12"/>
      <c r="BA6853" s="12"/>
      <c r="BB6853" s="12"/>
      <c r="BC6853" s="12"/>
      <c r="BD6853" s="12"/>
      <c r="BE6853" s="12"/>
      <c r="BF6853" s="12"/>
      <c r="BG6853" s="12"/>
      <c r="BH6853" s="12"/>
      <c r="BI6853" s="12"/>
      <c r="BJ6853" s="13"/>
      <c r="BK6853" s="13"/>
      <c r="BL6853" s="13"/>
      <c r="BM6853" s="13"/>
      <c r="BN6853" s="13"/>
    </row>
    <row r="6854" spans="4:66" x14ac:dyDescent="0.25">
      <c r="D6854"/>
      <c r="E6854" s="10"/>
      <c r="F6854" s="10"/>
      <c r="G6854" s="10"/>
      <c r="H6854" s="10"/>
      <c r="I6854" s="10"/>
      <c r="J6854" s="10"/>
      <c r="K6854" s="11"/>
      <c r="L6854" s="11"/>
      <c r="M6854" s="12"/>
      <c r="N6854" s="12"/>
      <c r="O6854" s="12"/>
      <c r="P6854" s="12"/>
      <c r="Q6854" s="12"/>
      <c r="R6854" s="12"/>
      <c r="S6854" s="12"/>
      <c r="T6854" s="12"/>
      <c r="U6854" s="12"/>
      <c r="V6854" s="12"/>
      <c r="W6854" s="12"/>
      <c r="X6854" s="12"/>
      <c r="Y6854" s="12"/>
      <c r="Z6854" s="12"/>
      <c r="AA6854" s="12"/>
      <c r="AB6854" s="12"/>
      <c r="AC6854" s="12"/>
      <c r="AD6854" s="12"/>
      <c r="AE6854" s="12"/>
      <c r="AF6854" s="12"/>
      <c r="AG6854" s="12"/>
      <c r="AH6854" s="12"/>
      <c r="AI6854" s="12"/>
      <c r="AJ6854" s="12"/>
      <c r="AK6854" s="12"/>
      <c r="AL6854" s="12"/>
      <c r="AM6854" s="12"/>
      <c r="AN6854" s="12"/>
      <c r="AO6854" s="12"/>
      <c r="AP6854" s="12"/>
      <c r="AQ6854" s="12"/>
      <c r="AR6854" s="12"/>
      <c r="AS6854" s="12"/>
      <c r="AT6854" s="12"/>
      <c r="AU6854" s="12"/>
      <c r="AV6854" s="12"/>
      <c r="AW6854" s="12"/>
      <c r="AX6854" s="12"/>
      <c r="AY6854" s="12"/>
      <c r="AZ6854" s="12"/>
      <c r="BA6854" s="12"/>
      <c r="BB6854" s="12"/>
      <c r="BC6854" s="12"/>
      <c r="BD6854" s="12"/>
      <c r="BE6854" s="12"/>
      <c r="BF6854" s="12"/>
      <c r="BG6854" s="12"/>
      <c r="BH6854" s="12"/>
      <c r="BI6854" s="12"/>
      <c r="BJ6854" s="13"/>
      <c r="BK6854" s="13"/>
      <c r="BL6854" s="13"/>
      <c r="BM6854" s="13"/>
      <c r="BN6854" s="13"/>
    </row>
    <row r="6855" spans="4:66" x14ac:dyDescent="0.25">
      <c r="D6855"/>
      <c r="E6855" s="10"/>
      <c r="F6855" s="10"/>
      <c r="G6855" s="10"/>
      <c r="H6855" s="10"/>
      <c r="I6855" s="10"/>
      <c r="J6855" s="10"/>
      <c r="K6855" s="11"/>
      <c r="L6855" s="11"/>
      <c r="M6855" s="12"/>
      <c r="N6855" s="12"/>
      <c r="O6855" s="12"/>
      <c r="P6855" s="12"/>
      <c r="Q6855" s="12"/>
      <c r="R6855" s="12"/>
      <c r="S6855" s="12"/>
      <c r="T6855" s="12"/>
      <c r="U6855" s="12"/>
      <c r="V6855" s="12"/>
      <c r="W6855" s="12"/>
      <c r="X6855" s="12"/>
      <c r="Y6855" s="12"/>
      <c r="Z6855" s="12"/>
      <c r="AA6855" s="12"/>
      <c r="AB6855" s="12"/>
      <c r="AC6855" s="12"/>
      <c r="AD6855" s="12"/>
      <c r="AE6855" s="12"/>
      <c r="AF6855" s="12"/>
      <c r="AG6855" s="12"/>
      <c r="AH6855" s="12"/>
      <c r="AI6855" s="12"/>
      <c r="AJ6855" s="12"/>
      <c r="AK6855" s="12"/>
      <c r="AL6855" s="12"/>
      <c r="AM6855" s="12"/>
      <c r="AN6855" s="12"/>
      <c r="AO6855" s="12"/>
      <c r="AP6855" s="12"/>
      <c r="AQ6855" s="12"/>
      <c r="AR6855" s="12"/>
      <c r="AS6855" s="12"/>
      <c r="AT6855" s="12"/>
      <c r="AU6855" s="12"/>
      <c r="AV6855" s="12"/>
      <c r="AW6855" s="12"/>
      <c r="AX6855" s="12"/>
      <c r="AY6855" s="12"/>
      <c r="AZ6855" s="12"/>
      <c r="BA6855" s="12"/>
      <c r="BB6855" s="12"/>
      <c r="BC6855" s="12"/>
      <c r="BD6855" s="12"/>
      <c r="BE6855" s="12"/>
      <c r="BF6855" s="12"/>
      <c r="BG6855" s="12"/>
      <c r="BH6855" s="12"/>
      <c r="BI6855" s="12"/>
      <c r="BJ6855" s="13"/>
      <c r="BK6855" s="13"/>
      <c r="BL6855" s="13"/>
      <c r="BM6855" s="13"/>
      <c r="BN6855" s="13"/>
    </row>
    <row r="6856" spans="4:66" x14ac:dyDescent="0.25">
      <c r="D6856"/>
      <c r="E6856" s="10"/>
      <c r="F6856" s="10"/>
      <c r="G6856" s="10"/>
      <c r="H6856" s="10"/>
      <c r="I6856" s="10"/>
      <c r="J6856" s="10"/>
      <c r="K6856" s="11"/>
      <c r="L6856" s="11"/>
      <c r="M6856" s="12"/>
      <c r="N6856" s="12"/>
      <c r="O6856" s="12"/>
      <c r="P6856" s="12"/>
      <c r="Q6856" s="12"/>
      <c r="R6856" s="12"/>
      <c r="S6856" s="12"/>
      <c r="T6856" s="12"/>
      <c r="U6856" s="12"/>
      <c r="V6856" s="12"/>
      <c r="W6856" s="12"/>
      <c r="X6856" s="12"/>
      <c r="Y6856" s="12"/>
      <c r="Z6856" s="12"/>
      <c r="AA6856" s="12"/>
      <c r="AB6856" s="12"/>
      <c r="AC6856" s="12"/>
      <c r="AD6856" s="12"/>
      <c r="AE6856" s="12"/>
      <c r="AF6856" s="12"/>
      <c r="AG6856" s="12"/>
      <c r="AH6856" s="12"/>
      <c r="AI6856" s="12"/>
      <c r="AJ6856" s="12"/>
      <c r="AK6856" s="12"/>
      <c r="AL6856" s="12"/>
      <c r="AM6856" s="12"/>
      <c r="AN6856" s="12"/>
      <c r="AO6856" s="12"/>
      <c r="AP6856" s="12"/>
      <c r="AQ6856" s="12"/>
      <c r="AR6856" s="12"/>
      <c r="AS6856" s="12"/>
      <c r="AT6856" s="12"/>
      <c r="AU6856" s="12"/>
      <c r="AV6856" s="12"/>
      <c r="AW6856" s="12"/>
      <c r="AX6856" s="12"/>
      <c r="AY6856" s="12"/>
      <c r="AZ6856" s="12"/>
      <c r="BA6856" s="12"/>
      <c r="BB6856" s="12"/>
      <c r="BC6856" s="12"/>
      <c r="BD6856" s="12"/>
      <c r="BE6856" s="12"/>
      <c r="BF6856" s="12"/>
      <c r="BG6856" s="12"/>
      <c r="BH6856" s="12"/>
      <c r="BI6856" s="12"/>
      <c r="BJ6856" s="13"/>
      <c r="BK6856" s="13"/>
      <c r="BL6856" s="13"/>
      <c r="BM6856" s="13"/>
      <c r="BN6856" s="13"/>
    </row>
    <row r="6857" spans="4:66" x14ac:dyDescent="0.25">
      <c r="D6857"/>
      <c r="E6857" s="10"/>
      <c r="F6857" s="10"/>
      <c r="G6857" s="10"/>
      <c r="H6857" s="10"/>
      <c r="I6857" s="10"/>
      <c r="J6857" s="10"/>
      <c r="K6857" s="11"/>
      <c r="L6857" s="11"/>
      <c r="M6857" s="12"/>
      <c r="N6857" s="12"/>
      <c r="O6857" s="12"/>
      <c r="P6857" s="12"/>
      <c r="Q6857" s="12"/>
      <c r="R6857" s="12"/>
      <c r="S6857" s="12"/>
      <c r="T6857" s="12"/>
      <c r="U6857" s="12"/>
      <c r="V6857" s="12"/>
      <c r="W6857" s="12"/>
      <c r="X6857" s="12"/>
      <c r="Y6857" s="12"/>
      <c r="Z6857" s="12"/>
      <c r="AA6857" s="12"/>
      <c r="AB6857" s="12"/>
      <c r="AC6857" s="12"/>
      <c r="AD6857" s="12"/>
      <c r="AE6857" s="12"/>
      <c r="AF6857" s="12"/>
      <c r="AG6857" s="12"/>
      <c r="AH6857" s="12"/>
      <c r="AI6857" s="12"/>
      <c r="AJ6857" s="12"/>
      <c r="AK6857" s="12"/>
      <c r="AL6857" s="12"/>
      <c r="AM6857" s="12"/>
      <c r="AN6857" s="12"/>
      <c r="AO6857" s="12"/>
      <c r="AP6857" s="12"/>
      <c r="AQ6857" s="12"/>
      <c r="AR6857" s="12"/>
      <c r="AS6857" s="12"/>
      <c r="AT6857" s="12"/>
      <c r="AU6857" s="12"/>
      <c r="AV6857" s="12"/>
      <c r="AW6857" s="12"/>
      <c r="AX6857" s="12"/>
      <c r="AY6857" s="12"/>
      <c r="AZ6857" s="12"/>
      <c r="BA6857" s="12"/>
      <c r="BB6857" s="12"/>
      <c r="BC6857" s="12"/>
      <c r="BD6857" s="12"/>
      <c r="BE6857" s="12"/>
      <c r="BF6857" s="12"/>
      <c r="BG6857" s="12"/>
      <c r="BH6857" s="12"/>
      <c r="BI6857" s="12"/>
      <c r="BJ6857" s="13"/>
      <c r="BK6857" s="13"/>
      <c r="BL6857" s="13"/>
      <c r="BM6857" s="13"/>
      <c r="BN6857" s="13"/>
    </row>
    <row r="6858" spans="4:66" x14ac:dyDescent="0.25">
      <c r="D6858"/>
      <c r="E6858" s="10"/>
      <c r="F6858" s="10"/>
      <c r="G6858" s="10"/>
      <c r="H6858" s="10"/>
      <c r="I6858" s="10"/>
      <c r="J6858" s="10"/>
      <c r="K6858" s="11"/>
      <c r="L6858" s="11"/>
      <c r="M6858" s="12"/>
      <c r="N6858" s="12"/>
      <c r="O6858" s="12"/>
      <c r="P6858" s="12"/>
      <c r="Q6858" s="12"/>
      <c r="R6858" s="12"/>
      <c r="S6858" s="12"/>
      <c r="T6858" s="12"/>
      <c r="U6858" s="12"/>
      <c r="V6858" s="12"/>
      <c r="W6858" s="12"/>
      <c r="X6858" s="12"/>
      <c r="Y6858" s="12"/>
      <c r="Z6858" s="12"/>
      <c r="AA6858" s="12"/>
      <c r="AB6858" s="12"/>
      <c r="AC6858" s="12"/>
      <c r="AD6858" s="12"/>
      <c r="AE6858" s="12"/>
      <c r="AF6858" s="12"/>
      <c r="AG6858" s="12"/>
      <c r="AH6858" s="12"/>
      <c r="AI6858" s="12"/>
      <c r="AJ6858" s="12"/>
      <c r="AK6858" s="12"/>
      <c r="AL6858" s="12"/>
      <c r="AM6858" s="12"/>
      <c r="AN6858" s="12"/>
      <c r="AO6858" s="12"/>
      <c r="AP6858" s="12"/>
      <c r="AQ6858" s="12"/>
      <c r="AR6858" s="12"/>
      <c r="AS6858" s="12"/>
      <c r="AT6858" s="12"/>
      <c r="AU6858" s="12"/>
      <c r="AV6858" s="12"/>
      <c r="AW6858" s="12"/>
      <c r="AX6858" s="12"/>
      <c r="AY6858" s="12"/>
      <c r="AZ6858" s="12"/>
      <c r="BA6858" s="12"/>
      <c r="BB6858" s="12"/>
      <c r="BC6858" s="12"/>
      <c r="BD6858" s="12"/>
      <c r="BE6858" s="12"/>
      <c r="BF6858" s="12"/>
      <c r="BG6858" s="12"/>
      <c r="BH6858" s="12"/>
      <c r="BI6858" s="12"/>
      <c r="BJ6858" s="13"/>
      <c r="BK6858" s="13"/>
      <c r="BL6858" s="13"/>
      <c r="BM6858" s="13"/>
      <c r="BN6858" s="13"/>
    </row>
    <row r="6859" spans="4:66" x14ac:dyDescent="0.25">
      <c r="D6859"/>
      <c r="E6859" s="10"/>
      <c r="F6859" s="10"/>
      <c r="G6859" s="10"/>
      <c r="H6859" s="10"/>
      <c r="I6859" s="10"/>
      <c r="J6859" s="10"/>
      <c r="K6859" s="11"/>
      <c r="L6859" s="11"/>
      <c r="M6859" s="12"/>
      <c r="N6859" s="12"/>
      <c r="O6859" s="12"/>
      <c r="P6859" s="12"/>
      <c r="Q6859" s="12"/>
      <c r="R6859" s="12"/>
      <c r="S6859" s="12"/>
      <c r="T6859" s="12"/>
      <c r="U6859" s="12"/>
      <c r="V6859" s="12"/>
      <c r="W6859" s="12"/>
      <c r="X6859" s="12"/>
      <c r="Y6859" s="12"/>
      <c r="Z6859" s="12"/>
      <c r="AA6859" s="12"/>
      <c r="AB6859" s="12"/>
      <c r="AC6859" s="12"/>
      <c r="AD6859" s="12"/>
      <c r="AE6859" s="12"/>
      <c r="AF6859" s="12"/>
      <c r="AG6859" s="12"/>
      <c r="AH6859" s="12"/>
      <c r="AI6859" s="12"/>
      <c r="AJ6859" s="12"/>
      <c r="AK6859" s="12"/>
      <c r="AL6859" s="12"/>
      <c r="AM6859" s="12"/>
      <c r="AN6859" s="12"/>
      <c r="AO6859" s="12"/>
      <c r="AP6859" s="12"/>
      <c r="AQ6859" s="12"/>
      <c r="AR6859" s="12"/>
      <c r="AS6859" s="12"/>
      <c r="AT6859" s="12"/>
      <c r="AU6859" s="12"/>
      <c r="AV6859" s="12"/>
      <c r="AW6859" s="12"/>
      <c r="AX6859" s="12"/>
      <c r="AY6859" s="12"/>
      <c r="AZ6859" s="12"/>
      <c r="BA6859" s="12"/>
      <c r="BB6859" s="12"/>
      <c r="BC6859" s="12"/>
      <c r="BD6859" s="12"/>
      <c r="BE6859" s="12"/>
      <c r="BF6859" s="12"/>
      <c r="BG6859" s="12"/>
      <c r="BH6859" s="12"/>
      <c r="BI6859" s="12"/>
      <c r="BJ6859" s="13"/>
      <c r="BK6859" s="13"/>
      <c r="BL6859" s="13"/>
      <c r="BM6859" s="13"/>
      <c r="BN6859" s="13"/>
    </row>
    <row r="6860" spans="4:66" x14ac:dyDescent="0.25">
      <c r="D6860"/>
      <c r="E6860" s="10"/>
      <c r="F6860" s="10"/>
      <c r="G6860" s="10"/>
      <c r="H6860" s="10"/>
      <c r="I6860" s="10"/>
      <c r="J6860" s="10"/>
      <c r="K6860" s="11"/>
      <c r="L6860" s="11"/>
      <c r="M6860" s="12"/>
      <c r="N6860" s="12"/>
      <c r="O6860" s="12"/>
      <c r="P6860" s="12"/>
      <c r="Q6860" s="12"/>
      <c r="R6860" s="12"/>
      <c r="S6860" s="12"/>
      <c r="T6860" s="12"/>
      <c r="U6860" s="12"/>
      <c r="V6860" s="12"/>
      <c r="W6860" s="12"/>
      <c r="X6860" s="12"/>
      <c r="Y6860" s="12"/>
      <c r="Z6860" s="12"/>
      <c r="AA6860" s="12"/>
      <c r="AB6860" s="12"/>
      <c r="AC6860" s="12"/>
      <c r="AD6860" s="12"/>
      <c r="AE6860" s="12"/>
      <c r="AF6860" s="12"/>
      <c r="AG6860" s="12"/>
      <c r="AH6860" s="12"/>
      <c r="AI6860" s="12"/>
      <c r="AJ6860" s="12"/>
      <c r="AK6860" s="12"/>
      <c r="AL6860" s="12"/>
      <c r="AM6860" s="12"/>
      <c r="AN6860" s="12"/>
      <c r="AO6860" s="12"/>
      <c r="AP6860" s="12"/>
      <c r="AQ6860" s="12"/>
      <c r="AR6860" s="12"/>
      <c r="AS6860" s="12"/>
      <c r="AT6860" s="12"/>
      <c r="AU6860" s="12"/>
      <c r="AV6860" s="12"/>
      <c r="AW6860" s="12"/>
      <c r="AX6860" s="12"/>
      <c r="AY6860" s="12"/>
      <c r="AZ6860" s="12"/>
      <c r="BA6860" s="12"/>
      <c r="BB6860" s="12"/>
      <c r="BC6860" s="12"/>
      <c r="BD6860" s="12"/>
      <c r="BE6860" s="12"/>
      <c r="BF6860" s="12"/>
      <c r="BG6860" s="12"/>
      <c r="BH6860" s="12"/>
      <c r="BI6860" s="12"/>
      <c r="BJ6860" s="13"/>
      <c r="BK6860" s="13"/>
      <c r="BL6860" s="13"/>
      <c r="BM6860" s="13"/>
      <c r="BN6860" s="13"/>
    </row>
    <row r="6861" spans="4:66" x14ac:dyDescent="0.25">
      <c r="D6861"/>
      <c r="E6861" s="10"/>
      <c r="F6861" s="10"/>
      <c r="G6861" s="10"/>
      <c r="H6861" s="10"/>
      <c r="I6861" s="10"/>
      <c r="J6861" s="10"/>
      <c r="K6861" s="11"/>
      <c r="L6861" s="11"/>
      <c r="M6861" s="12"/>
      <c r="N6861" s="12"/>
      <c r="O6861" s="12"/>
      <c r="P6861" s="12"/>
      <c r="Q6861" s="12"/>
      <c r="R6861" s="12"/>
      <c r="S6861" s="12"/>
      <c r="T6861" s="12"/>
      <c r="U6861" s="12"/>
      <c r="V6861" s="12"/>
      <c r="W6861" s="12"/>
      <c r="X6861" s="12"/>
      <c r="Y6861" s="12"/>
      <c r="Z6861" s="12"/>
      <c r="AA6861" s="12"/>
      <c r="AB6861" s="12"/>
      <c r="AC6861" s="12"/>
      <c r="AD6861" s="12"/>
      <c r="AE6861" s="12"/>
      <c r="AF6861" s="12"/>
      <c r="AG6861" s="12"/>
      <c r="AH6861" s="12"/>
      <c r="AI6861" s="12"/>
      <c r="AJ6861" s="12"/>
      <c r="AK6861" s="12"/>
      <c r="AL6861" s="12"/>
      <c r="AM6861" s="12"/>
      <c r="AN6861" s="12"/>
      <c r="AO6861" s="12"/>
      <c r="AP6861" s="12"/>
      <c r="AQ6861" s="12"/>
      <c r="AR6861" s="12"/>
      <c r="AS6861" s="12"/>
      <c r="AT6861" s="12"/>
      <c r="AU6861" s="12"/>
      <c r="AV6861" s="12"/>
      <c r="AW6861" s="12"/>
      <c r="AX6861" s="12"/>
      <c r="AY6861" s="12"/>
      <c r="AZ6861" s="12"/>
      <c r="BA6861" s="12"/>
      <c r="BB6861" s="12"/>
      <c r="BC6861" s="12"/>
      <c r="BD6861" s="12"/>
      <c r="BE6861" s="12"/>
      <c r="BF6861" s="12"/>
      <c r="BG6861" s="12"/>
      <c r="BH6861" s="12"/>
      <c r="BI6861" s="12"/>
      <c r="BJ6861" s="13"/>
      <c r="BK6861" s="13"/>
      <c r="BL6861" s="13"/>
      <c r="BM6861" s="13"/>
      <c r="BN6861" s="13"/>
    </row>
    <row r="6862" spans="4:66" x14ac:dyDescent="0.25">
      <c r="D6862"/>
      <c r="E6862" s="10"/>
      <c r="F6862" s="10"/>
      <c r="G6862" s="10"/>
      <c r="H6862" s="10"/>
      <c r="I6862" s="10"/>
      <c r="J6862" s="10"/>
      <c r="K6862" s="11"/>
      <c r="L6862" s="11"/>
      <c r="M6862" s="12"/>
      <c r="N6862" s="12"/>
      <c r="O6862" s="12"/>
      <c r="P6862" s="12"/>
      <c r="Q6862" s="12"/>
      <c r="R6862" s="12"/>
      <c r="S6862" s="12"/>
      <c r="T6862" s="12"/>
      <c r="U6862" s="12"/>
      <c r="V6862" s="12"/>
      <c r="W6862" s="12"/>
      <c r="X6862" s="12"/>
      <c r="Y6862" s="12"/>
      <c r="Z6862" s="12"/>
      <c r="AA6862" s="12"/>
      <c r="AB6862" s="12"/>
      <c r="AC6862" s="12"/>
      <c r="AD6862" s="12"/>
      <c r="AE6862" s="12"/>
      <c r="AF6862" s="12"/>
      <c r="AG6862" s="12"/>
      <c r="AH6862" s="12"/>
      <c r="AI6862" s="12"/>
      <c r="AJ6862" s="12"/>
      <c r="AK6862" s="12"/>
      <c r="AL6862" s="12"/>
      <c r="AM6862" s="12"/>
      <c r="AN6862" s="12"/>
      <c r="AO6862" s="12"/>
      <c r="AP6862" s="12"/>
      <c r="AQ6862" s="12"/>
      <c r="AR6862" s="12"/>
      <c r="AS6862" s="12"/>
      <c r="AT6862" s="12"/>
      <c r="AU6862" s="12"/>
      <c r="AV6862" s="12"/>
      <c r="AW6862" s="12"/>
      <c r="AX6862" s="12"/>
      <c r="AY6862" s="12"/>
      <c r="AZ6862" s="12"/>
      <c r="BA6862" s="12"/>
      <c r="BB6862" s="12"/>
      <c r="BC6862" s="12"/>
      <c r="BD6862" s="12"/>
      <c r="BE6862" s="12"/>
      <c r="BF6862" s="12"/>
      <c r="BG6862" s="12"/>
      <c r="BH6862" s="12"/>
      <c r="BI6862" s="12"/>
      <c r="BJ6862" s="13"/>
      <c r="BK6862" s="13"/>
      <c r="BL6862" s="13"/>
      <c r="BM6862" s="13"/>
      <c r="BN6862" s="13"/>
    </row>
    <row r="6863" spans="4:66" x14ac:dyDescent="0.25">
      <c r="D6863"/>
      <c r="E6863" s="10"/>
      <c r="F6863" s="10"/>
      <c r="G6863" s="10"/>
      <c r="H6863" s="10"/>
      <c r="I6863" s="10"/>
      <c r="J6863" s="10"/>
      <c r="K6863" s="11"/>
      <c r="L6863" s="11"/>
      <c r="M6863" s="12"/>
      <c r="N6863" s="12"/>
      <c r="O6863" s="12"/>
      <c r="P6863" s="12"/>
      <c r="Q6863" s="12"/>
      <c r="R6863" s="12"/>
      <c r="S6863" s="12"/>
      <c r="T6863" s="12"/>
      <c r="U6863" s="12"/>
      <c r="V6863" s="12"/>
      <c r="W6863" s="12"/>
      <c r="X6863" s="12"/>
      <c r="Y6863" s="12"/>
      <c r="Z6863" s="12"/>
      <c r="AA6863" s="12"/>
      <c r="AB6863" s="12"/>
      <c r="AC6863" s="12"/>
      <c r="AD6863" s="12"/>
      <c r="AE6863" s="12"/>
      <c r="AF6863" s="12"/>
      <c r="AG6863" s="12"/>
      <c r="AH6863" s="12"/>
      <c r="AI6863" s="12"/>
      <c r="AJ6863" s="12"/>
      <c r="AK6863" s="12"/>
      <c r="AL6863" s="12"/>
      <c r="AM6863" s="12"/>
      <c r="AN6863" s="12"/>
      <c r="AO6863" s="12"/>
      <c r="AP6863" s="12"/>
      <c r="AQ6863" s="12"/>
      <c r="AR6863" s="12"/>
      <c r="AS6863" s="12"/>
      <c r="AT6863" s="12"/>
      <c r="AU6863" s="12"/>
      <c r="AV6863" s="12"/>
      <c r="AW6863" s="12"/>
      <c r="AX6863" s="12"/>
      <c r="AY6863" s="12"/>
      <c r="AZ6863" s="12"/>
      <c r="BA6863" s="12"/>
      <c r="BB6863" s="12"/>
      <c r="BC6863" s="12"/>
      <c r="BD6863" s="12"/>
      <c r="BE6863" s="12"/>
      <c r="BF6863" s="12"/>
      <c r="BG6863" s="12"/>
      <c r="BH6863" s="12"/>
      <c r="BI6863" s="12"/>
      <c r="BJ6863" s="13"/>
      <c r="BK6863" s="13"/>
      <c r="BL6863" s="13"/>
      <c r="BM6863" s="13"/>
      <c r="BN6863" s="13"/>
    </row>
    <row r="6864" spans="4:66" x14ac:dyDescent="0.25">
      <c r="D6864"/>
      <c r="E6864" s="10"/>
      <c r="F6864" s="10"/>
      <c r="G6864" s="10"/>
      <c r="H6864" s="10"/>
      <c r="I6864" s="10"/>
      <c r="J6864" s="10"/>
      <c r="K6864" s="11"/>
      <c r="L6864" s="11"/>
      <c r="M6864" s="12"/>
      <c r="N6864" s="12"/>
      <c r="O6864" s="12"/>
      <c r="P6864" s="12"/>
      <c r="Q6864" s="12"/>
      <c r="R6864" s="12"/>
      <c r="S6864" s="12"/>
      <c r="T6864" s="12"/>
      <c r="U6864" s="12"/>
      <c r="V6864" s="12"/>
      <c r="W6864" s="12"/>
      <c r="X6864" s="12"/>
      <c r="Y6864" s="12"/>
      <c r="Z6864" s="12"/>
      <c r="AA6864" s="12"/>
      <c r="AB6864" s="12"/>
      <c r="AC6864" s="12"/>
      <c r="AD6864" s="12"/>
      <c r="AE6864" s="12"/>
      <c r="AF6864" s="12"/>
      <c r="AG6864" s="12"/>
      <c r="AH6864" s="12"/>
      <c r="AI6864" s="12"/>
      <c r="AJ6864" s="12"/>
      <c r="AK6864" s="12"/>
      <c r="AL6864" s="12"/>
      <c r="AM6864" s="12"/>
      <c r="AN6864" s="12"/>
      <c r="AO6864" s="12"/>
      <c r="AP6864" s="12"/>
      <c r="AQ6864" s="12"/>
      <c r="AR6864" s="12"/>
      <c r="AS6864" s="12"/>
      <c r="AT6864" s="12"/>
      <c r="AU6864" s="12"/>
      <c r="AV6864" s="12"/>
      <c r="AW6864" s="12"/>
      <c r="AX6864" s="12"/>
      <c r="AY6864" s="12"/>
      <c r="AZ6864" s="12"/>
      <c r="BA6864" s="12"/>
      <c r="BB6864" s="12"/>
      <c r="BC6864" s="12"/>
      <c r="BD6864" s="12"/>
      <c r="BE6864" s="12"/>
      <c r="BF6864" s="12"/>
      <c r="BG6864" s="12"/>
      <c r="BH6864" s="12"/>
      <c r="BI6864" s="12"/>
      <c r="BJ6864" s="13"/>
      <c r="BK6864" s="13"/>
      <c r="BL6864" s="13"/>
      <c r="BM6864" s="13"/>
      <c r="BN6864" s="13"/>
    </row>
    <row r="6865" spans="4:66" x14ac:dyDescent="0.25">
      <c r="D6865"/>
      <c r="E6865" s="10"/>
      <c r="F6865" s="10"/>
      <c r="G6865" s="10"/>
      <c r="H6865" s="10"/>
      <c r="I6865" s="10"/>
      <c r="J6865" s="10"/>
      <c r="K6865" s="11"/>
      <c r="L6865" s="11"/>
      <c r="M6865" s="12"/>
      <c r="N6865" s="12"/>
      <c r="O6865" s="12"/>
      <c r="P6865" s="12"/>
      <c r="Q6865" s="12"/>
      <c r="R6865" s="12"/>
      <c r="S6865" s="12"/>
      <c r="T6865" s="12"/>
      <c r="U6865" s="12"/>
      <c r="V6865" s="12"/>
      <c r="W6865" s="12"/>
      <c r="X6865" s="12"/>
      <c r="Y6865" s="12"/>
      <c r="Z6865" s="12"/>
      <c r="AA6865" s="12"/>
      <c r="AB6865" s="12"/>
      <c r="AC6865" s="12"/>
      <c r="AD6865" s="12"/>
      <c r="AE6865" s="12"/>
      <c r="AF6865" s="12"/>
      <c r="AG6865" s="12"/>
      <c r="AH6865" s="12"/>
      <c r="AI6865" s="12"/>
      <c r="AJ6865" s="12"/>
      <c r="AK6865" s="12"/>
      <c r="AL6865" s="12"/>
      <c r="AM6865" s="12"/>
      <c r="AN6865" s="12"/>
      <c r="AO6865" s="12"/>
      <c r="AP6865" s="12"/>
      <c r="AQ6865" s="12"/>
      <c r="AR6865" s="12"/>
      <c r="AS6865" s="12"/>
      <c r="AT6865" s="12"/>
      <c r="AU6865" s="12"/>
      <c r="AV6865" s="12"/>
      <c r="AW6865" s="12"/>
      <c r="AX6865" s="12"/>
      <c r="AY6865" s="12"/>
      <c r="AZ6865" s="12"/>
      <c r="BA6865" s="12"/>
      <c r="BB6865" s="12"/>
      <c r="BC6865" s="12"/>
      <c r="BD6865" s="12"/>
      <c r="BE6865" s="12"/>
      <c r="BF6865" s="12"/>
      <c r="BG6865" s="12"/>
      <c r="BH6865" s="12"/>
      <c r="BI6865" s="12"/>
      <c r="BJ6865" s="13"/>
      <c r="BK6865" s="13"/>
      <c r="BL6865" s="13"/>
      <c r="BM6865" s="13"/>
      <c r="BN6865" s="13"/>
    </row>
    <row r="6866" spans="4:66" x14ac:dyDescent="0.25">
      <c r="D6866"/>
      <c r="E6866" s="10"/>
      <c r="F6866" s="10"/>
      <c r="G6866" s="10"/>
      <c r="H6866" s="10"/>
      <c r="I6866" s="10"/>
      <c r="J6866" s="10"/>
      <c r="K6866" s="11"/>
      <c r="L6866" s="11"/>
      <c r="M6866" s="12"/>
      <c r="N6866" s="12"/>
      <c r="O6866" s="12"/>
      <c r="P6866" s="12"/>
      <c r="Q6866" s="12"/>
      <c r="R6866" s="12"/>
      <c r="S6866" s="12"/>
      <c r="T6866" s="12"/>
      <c r="U6866" s="12"/>
      <c r="V6866" s="12"/>
      <c r="W6866" s="12"/>
      <c r="X6866" s="12"/>
      <c r="Y6866" s="12"/>
      <c r="Z6866" s="12"/>
      <c r="AA6866" s="12"/>
      <c r="AB6866" s="12"/>
      <c r="AC6866" s="12"/>
      <c r="AD6866" s="12"/>
      <c r="AE6866" s="12"/>
      <c r="AF6866" s="12"/>
      <c r="AG6866" s="12"/>
      <c r="AH6866" s="12"/>
      <c r="AI6866" s="12"/>
      <c r="AJ6866" s="12"/>
      <c r="AK6866" s="12"/>
      <c r="AL6866" s="12"/>
      <c r="AM6866" s="12"/>
      <c r="AN6866" s="12"/>
      <c r="AO6866" s="12"/>
      <c r="AP6866" s="12"/>
      <c r="AQ6866" s="12"/>
      <c r="AR6866" s="12"/>
      <c r="AS6866" s="12"/>
      <c r="AT6866" s="12"/>
      <c r="AU6866" s="12"/>
      <c r="AV6866" s="12"/>
      <c r="AW6866" s="12"/>
      <c r="AX6866" s="12"/>
      <c r="AY6866" s="12"/>
      <c r="AZ6866" s="12"/>
      <c r="BA6866" s="12"/>
      <c r="BB6866" s="12"/>
      <c r="BC6866" s="12"/>
      <c r="BD6866" s="12"/>
      <c r="BE6866" s="12"/>
      <c r="BF6866" s="12"/>
      <c r="BG6866" s="12"/>
      <c r="BH6866" s="12"/>
      <c r="BI6866" s="12"/>
      <c r="BJ6866" s="13"/>
      <c r="BK6866" s="13"/>
      <c r="BL6866" s="13"/>
      <c r="BM6866" s="13"/>
      <c r="BN6866" s="13"/>
    </row>
    <row r="6867" spans="4:66" x14ac:dyDescent="0.25">
      <c r="D6867"/>
      <c r="E6867" s="10"/>
      <c r="F6867" s="10"/>
      <c r="G6867" s="10"/>
      <c r="H6867" s="10"/>
      <c r="I6867" s="10"/>
      <c r="J6867" s="10"/>
      <c r="K6867" s="11"/>
      <c r="L6867" s="11"/>
      <c r="M6867" s="12"/>
      <c r="N6867" s="12"/>
      <c r="O6867" s="12"/>
      <c r="P6867" s="12"/>
      <c r="Q6867" s="12"/>
      <c r="R6867" s="12"/>
      <c r="S6867" s="12"/>
      <c r="T6867" s="12"/>
      <c r="U6867" s="12"/>
      <c r="V6867" s="12"/>
      <c r="W6867" s="12"/>
      <c r="X6867" s="12"/>
      <c r="Y6867" s="12"/>
      <c r="Z6867" s="12"/>
      <c r="AA6867" s="12"/>
      <c r="AB6867" s="12"/>
      <c r="AC6867" s="12"/>
      <c r="AD6867" s="12"/>
      <c r="AE6867" s="12"/>
      <c r="AF6867" s="12"/>
      <c r="AG6867" s="12"/>
      <c r="AH6867" s="12"/>
      <c r="AI6867" s="12"/>
      <c r="AJ6867" s="12"/>
      <c r="AK6867" s="12"/>
      <c r="AL6867" s="12"/>
      <c r="AM6867" s="12"/>
      <c r="AN6867" s="12"/>
      <c r="AO6867" s="12"/>
      <c r="AP6867" s="12"/>
      <c r="AQ6867" s="12"/>
      <c r="AR6867" s="12"/>
      <c r="AS6867" s="12"/>
      <c r="AT6867" s="12"/>
      <c r="AU6867" s="12"/>
      <c r="AV6867" s="12"/>
      <c r="AW6867" s="12"/>
      <c r="AX6867" s="12"/>
      <c r="AY6867" s="12"/>
      <c r="AZ6867" s="12"/>
      <c r="BA6867" s="12"/>
      <c r="BB6867" s="12"/>
      <c r="BC6867" s="12"/>
      <c r="BD6867" s="12"/>
      <c r="BE6867" s="12"/>
      <c r="BF6867" s="12"/>
      <c r="BG6867" s="12"/>
      <c r="BH6867" s="12"/>
      <c r="BI6867" s="12"/>
      <c r="BJ6867" s="13"/>
      <c r="BK6867" s="13"/>
      <c r="BL6867" s="13"/>
      <c r="BM6867" s="13"/>
      <c r="BN6867" s="13"/>
    </row>
    <row r="6868" spans="4:66" x14ac:dyDescent="0.25">
      <c r="D6868"/>
      <c r="E6868" s="10"/>
      <c r="F6868" s="10"/>
      <c r="G6868" s="10"/>
      <c r="H6868" s="10"/>
      <c r="I6868" s="10"/>
      <c r="J6868" s="10"/>
      <c r="K6868" s="11"/>
      <c r="L6868" s="11"/>
      <c r="M6868" s="12"/>
      <c r="N6868" s="12"/>
      <c r="O6868" s="12"/>
      <c r="P6868" s="12"/>
      <c r="Q6868" s="12"/>
      <c r="R6868" s="12"/>
      <c r="S6868" s="12"/>
      <c r="T6868" s="12"/>
      <c r="U6868" s="12"/>
      <c r="V6868" s="12"/>
      <c r="W6868" s="12"/>
      <c r="X6868" s="12"/>
      <c r="Y6868" s="12"/>
      <c r="Z6868" s="12"/>
      <c r="AA6868" s="12"/>
      <c r="AB6868" s="12"/>
      <c r="AC6868" s="12"/>
      <c r="AD6868" s="12"/>
      <c r="AE6868" s="12"/>
      <c r="AF6868" s="12"/>
      <c r="AG6868" s="12"/>
      <c r="AH6868" s="12"/>
      <c r="AI6868" s="12"/>
      <c r="AJ6868" s="12"/>
      <c r="AK6868" s="12"/>
      <c r="AL6868" s="12"/>
      <c r="AM6868" s="12"/>
      <c r="AN6868" s="12"/>
      <c r="AO6868" s="12"/>
      <c r="AP6868" s="12"/>
      <c r="AQ6868" s="12"/>
      <c r="AR6868" s="12"/>
      <c r="AS6868" s="12"/>
      <c r="AT6868" s="12"/>
      <c r="AU6868" s="12"/>
      <c r="AV6868" s="12"/>
      <c r="AW6868" s="12"/>
      <c r="AX6868" s="12"/>
      <c r="AY6868" s="12"/>
      <c r="AZ6868" s="12"/>
      <c r="BA6868" s="12"/>
      <c r="BB6868" s="12"/>
      <c r="BC6868" s="12"/>
      <c r="BD6868" s="12"/>
      <c r="BE6868" s="12"/>
      <c r="BF6868" s="12"/>
      <c r="BG6868" s="12"/>
      <c r="BH6868" s="12"/>
      <c r="BI6868" s="12"/>
      <c r="BJ6868" s="13"/>
      <c r="BK6868" s="13"/>
      <c r="BL6868" s="13"/>
      <c r="BM6868" s="13"/>
      <c r="BN6868" s="13"/>
    </row>
    <row r="6869" spans="4:66" x14ac:dyDescent="0.25">
      <c r="D6869"/>
      <c r="E6869" s="10"/>
      <c r="F6869" s="10"/>
      <c r="G6869" s="10"/>
      <c r="H6869" s="10"/>
      <c r="I6869" s="10"/>
      <c r="J6869" s="10"/>
      <c r="K6869" s="11"/>
      <c r="L6869" s="11"/>
      <c r="M6869" s="12"/>
      <c r="N6869" s="12"/>
      <c r="O6869" s="12"/>
      <c r="P6869" s="12"/>
      <c r="Q6869" s="12"/>
      <c r="R6869" s="12"/>
      <c r="S6869" s="12"/>
      <c r="T6869" s="12"/>
      <c r="U6869" s="12"/>
      <c r="V6869" s="12"/>
      <c r="W6869" s="12"/>
      <c r="X6869" s="12"/>
      <c r="Y6869" s="12"/>
      <c r="Z6869" s="12"/>
      <c r="AA6869" s="12"/>
      <c r="AB6869" s="12"/>
      <c r="AC6869" s="12"/>
      <c r="AD6869" s="12"/>
      <c r="AE6869" s="12"/>
      <c r="AF6869" s="12"/>
      <c r="AG6869" s="12"/>
      <c r="AH6869" s="12"/>
      <c r="AI6869" s="12"/>
      <c r="AJ6869" s="12"/>
      <c r="AK6869" s="12"/>
      <c r="AL6869" s="12"/>
      <c r="AM6869" s="12"/>
      <c r="AN6869" s="12"/>
      <c r="AO6869" s="12"/>
      <c r="AP6869" s="12"/>
      <c r="AQ6869" s="12"/>
      <c r="AR6869" s="12"/>
      <c r="AS6869" s="12"/>
      <c r="AT6869" s="12"/>
      <c r="AU6869" s="12"/>
      <c r="AV6869" s="12"/>
      <c r="AW6869" s="12"/>
      <c r="AX6869" s="12"/>
      <c r="AY6869" s="12"/>
      <c r="AZ6869" s="12"/>
      <c r="BA6869" s="12"/>
      <c r="BB6869" s="12"/>
      <c r="BC6869" s="12"/>
      <c r="BD6869" s="12"/>
      <c r="BE6869" s="12"/>
      <c r="BF6869" s="12"/>
      <c r="BG6869" s="12"/>
      <c r="BH6869" s="12"/>
      <c r="BI6869" s="12"/>
      <c r="BJ6869" s="13"/>
      <c r="BK6869" s="13"/>
      <c r="BL6869" s="13"/>
      <c r="BM6869" s="13"/>
      <c r="BN6869" s="13"/>
    </row>
    <row r="6870" spans="4:66" x14ac:dyDescent="0.25">
      <c r="D6870"/>
      <c r="E6870" s="10"/>
      <c r="F6870" s="10"/>
      <c r="G6870" s="10"/>
      <c r="H6870" s="10"/>
      <c r="I6870" s="10"/>
      <c r="J6870" s="10"/>
      <c r="K6870" s="11"/>
      <c r="L6870" s="11"/>
      <c r="M6870" s="12"/>
      <c r="N6870" s="12"/>
      <c r="O6870" s="12"/>
      <c r="P6870" s="12"/>
      <c r="Q6870" s="12"/>
      <c r="R6870" s="12"/>
      <c r="S6870" s="12"/>
      <c r="T6870" s="12"/>
      <c r="U6870" s="12"/>
      <c r="V6870" s="12"/>
      <c r="W6870" s="12"/>
      <c r="X6870" s="12"/>
      <c r="Y6870" s="12"/>
      <c r="Z6870" s="12"/>
      <c r="AA6870" s="12"/>
      <c r="AB6870" s="12"/>
      <c r="AC6870" s="12"/>
      <c r="AD6870" s="12"/>
      <c r="AE6870" s="12"/>
      <c r="AF6870" s="12"/>
      <c r="AG6870" s="12"/>
      <c r="AH6870" s="12"/>
      <c r="AI6870" s="12"/>
      <c r="AJ6870" s="12"/>
      <c r="AK6870" s="12"/>
      <c r="AL6870" s="12"/>
      <c r="AM6870" s="12"/>
      <c r="AN6870" s="12"/>
      <c r="AO6870" s="12"/>
      <c r="AP6870" s="12"/>
      <c r="AQ6870" s="12"/>
      <c r="AR6870" s="12"/>
      <c r="AS6870" s="12"/>
      <c r="AT6870" s="12"/>
      <c r="AU6870" s="12"/>
      <c r="AV6870" s="12"/>
      <c r="AW6870" s="12"/>
      <c r="AX6870" s="12"/>
      <c r="AY6870" s="12"/>
      <c r="AZ6870" s="12"/>
      <c r="BA6870" s="12"/>
      <c r="BB6870" s="12"/>
      <c r="BC6870" s="12"/>
      <c r="BD6870" s="12"/>
      <c r="BE6870" s="12"/>
      <c r="BF6870" s="12"/>
      <c r="BG6870" s="12"/>
      <c r="BH6870" s="12"/>
      <c r="BI6870" s="12"/>
      <c r="BJ6870" s="13"/>
      <c r="BK6870" s="13"/>
      <c r="BL6870" s="13"/>
      <c r="BM6870" s="13"/>
      <c r="BN6870" s="13"/>
    </row>
    <row r="6871" spans="4:66" x14ac:dyDescent="0.25">
      <c r="D6871"/>
      <c r="E6871" s="10"/>
      <c r="F6871" s="10"/>
      <c r="G6871" s="10"/>
      <c r="H6871" s="10"/>
      <c r="I6871" s="10"/>
      <c r="J6871" s="10"/>
      <c r="K6871" s="11"/>
      <c r="L6871" s="11"/>
      <c r="M6871" s="12"/>
      <c r="N6871" s="12"/>
      <c r="O6871" s="12"/>
      <c r="P6871" s="12"/>
      <c r="Q6871" s="12"/>
      <c r="R6871" s="12"/>
      <c r="S6871" s="12"/>
      <c r="T6871" s="12"/>
      <c r="U6871" s="12"/>
      <c r="V6871" s="12"/>
      <c r="W6871" s="12"/>
      <c r="X6871" s="12"/>
      <c r="Y6871" s="12"/>
      <c r="Z6871" s="12"/>
      <c r="AA6871" s="12"/>
      <c r="AB6871" s="12"/>
      <c r="AC6871" s="12"/>
      <c r="AD6871" s="12"/>
      <c r="AE6871" s="12"/>
      <c r="AF6871" s="12"/>
      <c r="AG6871" s="12"/>
      <c r="AH6871" s="12"/>
      <c r="AI6871" s="12"/>
      <c r="AJ6871" s="12"/>
      <c r="AK6871" s="12"/>
      <c r="AL6871" s="12"/>
      <c r="AM6871" s="12"/>
      <c r="AN6871" s="12"/>
      <c r="AO6871" s="12"/>
      <c r="AP6871" s="12"/>
      <c r="AQ6871" s="12"/>
      <c r="AR6871" s="12"/>
      <c r="AS6871" s="12"/>
      <c r="AT6871" s="12"/>
      <c r="AU6871" s="12"/>
      <c r="AV6871" s="12"/>
      <c r="AW6871" s="12"/>
      <c r="AX6871" s="12"/>
      <c r="AY6871" s="12"/>
      <c r="AZ6871" s="12"/>
      <c r="BA6871" s="12"/>
      <c r="BB6871" s="12"/>
      <c r="BC6871" s="12"/>
      <c r="BD6871" s="12"/>
      <c r="BE6871" s="12"/>
      <c r="BF6871" s="12"/>
      <c r="BG6871" s="12"/>
      <c r="BH6871" s="12"/>
      <c r="BI6871" s="12"/>
      <c r="BJ6871" s="13"/>
      <c r="BK6871" s="13"/>
      <c r="BL6871" s="13"/>
      <c r="BM6871" s="13"/>
      <c r="BN6871" s="13"/>
    </row>
    <row r="6872" spans="4:66" x14ac:dyDescent="0.25">
      <c r="D6872"/>
      <c r="E6872" s="10"/>
      <c r="F6872" s="10"/>
      <c r="G6872" s="10"/>
      <c r="H6872" s="10"/>
      <c r="I6872" s="10"/>
      <c r="J6872" s="10"/>
      <c r="K6872" s="11"/>
      <c r="L6872" s="11"/>
      <c r="M6872" s="12"/>
      <c r="N6872" s="12"/>
      <c r="O6872" s="12"/>
      <c r="P6872" s="12"/>
      <c r="Q6872" s="12"/>
      <c r="R6872" s="12"/>
      <c r="S6872" s="12"/>
      <c r="T6872" s="12"/>
      <c r="U6872" s="12"/>
      <c r="V6872" s="12"/>
      <c r="W6872" s="12"/>
      <c r="X6872" s="12"/>
      <c r="Y6872" s="12"/>
      <c r="Z6872" s="12"/>
      <c r="AA6872" s="12"/>
      <c r="AB6872" s="12"/>
      <c r="AC6872" s="12"/>
      <c r="AD6872" s="12"/>
      <c r="AE6872" s="12"/>
      <c r="AF6872" s="12"/>
      <c r="AG6872" s="12"/>
      <c r="AH6872" s="12"/>
      <c r="AI6872" s="12"/>
      <c r="AJ6872" s="12"/>
      <c r="AK6872" s="12"/>
      <c r="AL6872" s="12"/>
      <c r="AM6872" s="12"/>
      <c r="AN6872" s="12"/>
      <c r="AO6872" s="12"/>
      <c r="AP6872" s="12"/>
      <c r="AQ6872" s="12"/>
      <c r="AR6872" s="12"/>
      <c r="AS6872" s="12"/>
      <c r="AT6872" s="12"/>
      <c r="AU6872" s="12"/>
      <c r="AV6872" s="12"/>
      <c r="AW6872" s="12"/>
      <c r="AX6872" s="12"/>
      <c r="AY6872" s="12"/>
      <c r="AZ6872" s="12"/>
      <c r="BA6872" s="12"/>
      <c r="BB6872" s="12"/>
      <c r="BC6872" s="12"/>
      <c r="BD6872" s="12"/>
      <c r="BE6872" s="12"/>
      <c r="BF6872" s="12"/>
      <c r="BG6872" s="12"/>
      <c r="BH6872" s="12"/>
      <c r="BI6872" s="12"/>
      <c r="BJ6872" s="13"/>
      <c r="BK6872" s="13"/>
      <c r="BL6872" s="13"/>
      <c r="BM6872" s="13"/>
      <c r="BN6872" s="13"/>
    </row>
    <row r="6873" spans="4:66" x14ac:dyDescent="0.25">
      <c r="D6873"/>
      <c r="E6873" s="10"/>
      <c r="F6873" s="10"/>
      <c r="G6873" s="10"/>
      <c r="H6873" s="10"/>
      <c r="I6873" s="10"/>
      <c r="J6873" s="10"/>
      <c r="K6873" s="11"/>
      <c r="L6873" s="11"/>
      <c r="M6873" s="12"/>
      <c r="N6873" s="12"/>
      <c r="O6873" s="12"/>
      <c r="P6873" s="12"/>
      <c r="Q6873" s="12"/>
      <c r="R6873" s="12"/>
      <c r="S6873" s="12"/>
      <c r="T6873" s="12"/>
      <c r="U6873" s="12"/>
      <c r="V6873" s="12"/>
      <c r="W6873" s="12"/>
      <c r="X6873" s="12"/>
      <c r="Y6873" s="12"/>
      <c r="Z6873" s="12"/>
      <c r="AA6873" s="12"/>
      <c r="AB6873" s="12"/>
      <c r="AC6873" s="12"/>
      <c r="AD6873" s="12"/>
      <c r="AE6873" s="12"/>
      <c r="AF6873" s="12"/>
      <c r="AG6873" s="12"/>
      <c r="AH6873" s="12"/>
      <c r="AI6873" s="12"/>
      <c r="AJ6873" s="12"/>
      <c r="AK6873" s="12"/>
      <c r="AL6873" s="12"/>
      <c r="AM6873" s="12"/>
      <c r="AN6873" s="12"/>
      <c r="AO6873" s="12"/>
      <c r="AP6873" s="12"/>
      <c r="AQ6873" s="12"/>
      <c r="AR6873" s="12"/>
      <c r="AS6873" s="12"/>
      <c r="AT6873" s="12"/>
      <c r="AU6873" s="12"/>
      <c r="AV6873" s="12"/>
      <c r="AW6873" s="12"/>
      <c r="AX6873" s="12"/>
      <c r="AY6873" s="12"/>
      <c r="AZ6873" s="12"/>
      <c r="BA6873" s="12"/>
      <c r="BB6873" s="12"/>
      <c r="BC6873" s="12"/>
      <c r="BD6873" s="12"/>
      <c r="BE6873" s="12"/>
      <c r="BF6873" s="12"/>
      <c r="BG6873" s="12"/>
      <c r="BH6873" s="12"/>
      <c r="BI6873" s="12"/>
      <c r="BJ6873" s="13"/>
      <c r="BK6873" s="13"/>
      <c r="BL6873" s="13"/>
      <c r="BM6873" s="13"/>
      <c r="BN6873" s="13"/>
    </row>
    <row r="6874" spans="4:66" x14ac:dyDescent="0.25">
      <c r="D6874"/>
      <c r="E6874" s="10"/>
      <c r="F6874" s="10"/>
      <c r="G6874" s="10"/>
      <c r="H6874" s="10"/>
      <c r="I6874" s="10"/>
      <c r="J6874" s="10"/>
      <c r="K6874" s="11"/>
      <c r="L6874" s="11"/>
      <c r="M6874" s="12"/>
      <c r="N6874" s="12"/>
      <c r="O6874" s="12"/>
      <c r="P6874" s="12"/>
      <c r="Q6874" s="12"/>
      <c r="R6874" s="12"/>
      <c r="S6874" s="12"/>
      <c r="T6874" s="12"/>
      <c r="U6874" s="12"/>
      <c r="V6874" s="12"/>
      <c r="W6874" s="12"/>
      <c r="X6874" s="12"/>
      <c r="Y6874" s="12"/>
      <c r="Z6874" s="12"/>
      <c r="AA6874" s="12"/>
      <c r="AB6874" s="12"/>
      <c r="AC6874" s="12"/>
      <c r="AD6874" s="12"/>
      <c r="AE6874" s="12"/>
      <c r="AF6874" s="12"/>
      <c r="AG6874" s="12"/>
      <c r="AH6874" s="12"/>
      <c r="AI6874" s="12"/>
      <c r="AJ6874" s="12"/>
      <c r="AK6874" s="12"/>
      <c r="AL6874" s="12"/>
      <c r="AM6874" s="12"/>
      <c r="AN6874" s="12"/>
      <c r="AO6874" s="12"/>
      <c r="AP6874" s="12"/>
      <c r="AQ6874" s="12"/>
      <c r="AR6874" s="12"/>
      <c r="AS6874" s="12"/>
      <c r="AT6874" s="12"/>
      <c r="AU6874" s="12"/>
      <c r="AV6874" s="12"/>
      <c r="AW6874" s="12"/>
      <c r="AX6874" s="12"/>
      <c r="AY6874" s="12"/>
      <c r="AZ6874" s="12"/>
      <c r="BA6874" s="12"/>
      <c r="BB6874" s="12"/>
      <c r="BC6874" s="12"/>
      <c r="BD6874" s="12"/>
      <c r="BE6874" s="12"/>
      <c r="BF6874" s="12"/>
      <c r="BG6874" s="12"/>
      <c r="BH6874" s="12"/>
      <c r="BI6874" s="12"/>
      <c r="BJ6874" s="13"/>
      <c r="BK6874" s="13"/>
      <c r="BL6874" s="13"/>
      <c r="BM6874" s="13"/>
      <c r="BN6874" s="13"/>
    </row>
    <row r="6875" spans="4:66" x14ac:dyDescent="0.25">
      <c r="D6875"/>
      <c r="E6875" s="10"/>
      <c r="F6875" s="10"/>
      <c r="G6875" s="10"/>
      <c r="H6875" s="10"/>
      <c r="I6875" s="10"/>
      <c r="J6875" s="10"/>
      <c r="K6875" s="11"/>
      <c r="L6875" s="11"/>
      <c r="M6875" s="12"/>
      <c r="N6875" s="12"/>
      <c r="O6875" s="12"/>
      <c r="P6875" s="12"/>
      <c r="Q6875" s="12"/>
      <c r="R6875" s="12"/>
      <c r="S6875" s="12"/>
      <c r="T6875" s="12"/>
      <c r="U6875" s="12"/>
      <c r="V6875" s="12"/>
      <c r="W6875" s="12"/>
      <c r="X6875" s="12"/>
      <c r="Y6875" s="12"/>
      <c r="Z6875" s="12"/>
      <c r="AA6875" s="12"/>
      <c r="AB6875" s="12"/>
      <c r="AC6875" s="12"/>
      <c r="AD6875" s="12"/>
      <c r="AE6875" s="12"/>
      <c r="AF6875" s="12"/>
      <c r="AG6875" s="12"/>
      <c r="AH6875" s="12"/>
      <c r="AI6875" s="12"/>
      <c r="AJ6875" s="12"/>
      <c r="AK6875" s="12"/>
      <c r="AL6875" s="12"/>
      <c r="AM6875" s="12"/>
      <c r="AN6875" s="12"/>
      <c r="AO6875" s="12"/>
      <c r="AP6875" s="12"/>
      <c r="AQ6875" s="12"/>
      <c r="AR6875" s="12"/>
      <c r="AS6875" s="12"/>
      <c r="AT6875" s="12"/>
      <c r="AU6875" s="12"/>
      <c r="AV6875" s="12"/>
      <c r="AW6875" s="12"/>
      <c r="AX6875" s="12"/>
      <c r="AY6875" s="12"/>
      <c r="AZ6875" s="12"/>
      <c r="BA6875" s="12"/>
      <c r="BB6875" s="12"/>
      <c r="BC6875" s="12"/>
      <c r="BD6875" s="12"/>
      <c r="BE6875" s="12"/>
      <c r="BF6875" s="12"/>
      <c r="BG6875" s="12"/>
      <c r="BH6875" s="12"/>
      <c r="BI6875" s="12"/>
      <c r="BJ6875" s="13"/>
      <c r="BK6875" s="13"/>
      <c r="BL6875" s="13"/>
      <c r="BM6875" s="13"/>
      <c r="BN6875" s="13"/>
    </row>
    <row r="6876" spans="4:66" x14ac:dyDescent="0.25">
      <c r="D6876"/>
      <c r="E6876" s="10"/>
      <c r="F6876" s="10"/>
      <c r="G6876" s="10"/>
      <c r="H6876" s="10"/>
      <c r="I6876" s="10"/>
      <c r="J6876" s="10"/>
      <c r="K6876" s="11"/>
      <c r="L6876" s="11"/>
      <c r="M6876" s="12"/>
      <c r="N6876" s="12"/>
      <c r="O6876" s="12"/>
      <c r="P6876" s="12"/>
      <c r="Q6876" s="12"/>
      <c r="R6876" s="12"/>
      <c r="S6876" s="12"/>
      <c r="T6876" s="12"/>
      <c r="U6876" s="12"/>
      <c r="V6876" s="12"/>
      <c r="W6876" s="12"/>
      <c r="X6876" s="12"/>
      <c r="Y6876" s="12"/>
      <c r="Z6876" s="12"/>
      <c r="AA6876" s="12"/>
      <c r="AB6876" s="12"/>
      <c r="AC6876" s="12"/>
      <c r="AD6876" s="12"/>
      <c r="AE6876" s="12"/>
      <c r="AF6876" s="12"/>
      <c r="AG6876" s="12"/>
      <c r="AH6876" s="12"/>
      <c r="AI6876" s="12"/>
      <c r="AJ6876" s="12"/>
      <c r="AK6876" s="12"/>
      <c r="AL6876" s="12"/>
      <c r="AM6876" s="12"/>
      <c r="AN6876" s="12"/>
      <c r="AO6876" s="12"/>
      <c r="AP6876" s="12"/>
      <c r="AQ6876" s="12"/>
      <c r="AR6876" s="12"/>
      <c r="AS6876" s="12"/>
      <c r="AT6876" s="12"/>
      <c r="AU6876" s="12"/>
      <c r="AV6876" s="12"/>
      <c r="AW6876" s="12"/>
      <c r="AX6876" s="12"/>
      <c r="AY6876" s="12"/>
      <c r="AZ6876" s="12"/>
      <c r="BA6876" s="12"/>
      <c r="BB6876" s="12"/>
      <c r="BC6876" s="12"/>
      <c r="BD6876" s="12"/>
      <c r="BE6876" s="12"/>
      <c r="BF6876" s="12"/>
      <c r="BG6876" s="12"/>
      <c r="BH6876" s="12"/>
      <c r="BI6876" s="12"/>
      <c r="BJ6876" s="13"/>
      <c r="BK6876" s="13"/>
      <c r="BL6876" s="13"/>
      <c r="BM6876" s="13"/>
      <c r="BN6876" s="13"/>
    </row>
    <row r="6877" spans="4:66" x14ac:dyDescent="0.25">
      <c r="D6877"/>
      <c r="E6877" s="10"/>
      <c r="F6877" s="10"/>
      <c r="G6877" s="10"/>
      <c r="H6877" s="10"/>
      <c r="I6877" s="10"/>
      <c r="J6877" s="10"/>
      <c r="K6877" s="11"/>
      <c r="L6877" s="11"/>
      <c r="M6877" s="12"/>
      <c r="N6877" s="12"/>
      <c r="O6877" s="12"/>
      <c r="P6877" s="12"/>
      <c r="Q6877" s="12"/>
      <c r="R6877" s="12"/>
      <c r="S6877" s="12"/>
      <c r="T6877" s="12"/>
      <c r="U6877" s="12"/>
      <c r="V6877" s="12"/>
      <c r="W6877" s="12"/>
      <c r="X6877" s="12"/>
      <c r="Y6877" s="12"/>
      <c r="Z6877" s="12"/>
      <c r="AA6877" s="12"/>
      <c r="AB6877" s="12"/>
      <c r="AC6877" s="12"/>
      <c r="AD6877" s="12"/>
      <c r="AE6877" s="12"/>
      <c r="AF6877" s="12"/>
      <c r="AG6877" s="12"/>
      <c r="AH6877" s="12"/>
      <c r="AI6877" s="12"/>
      <c r="AJ6877" s="12"/>
      <c r="AK6877" s="12"/>
      <c r="AL6877" s="12"/>
      <c r="AM6877" s="12"/>
      <c r="AN6877" s="12"/>
      <c r="AO6877" s="12"/>
      <c r="AP6877" s="12"/>
      <c r="AQ6877" s="12"/>
      <c r="AR6877" s="12"/>
      <c r="AS6877" s="12"/>
      <c r="AT6877" s="12"/>
      <c r="AU6877" s="12"/>
      <c r="AV6877" s="12"/>
      <c r="AW6877" s="12"/>
      <c r="AX6877" s="12"/>
      <c r="AY6877" s="12"/>
      <c r="AZ6877" s="12"/>
      <c r="BA6877" s="12"/>
      <c r="BB6877" s="12"/>
      <c r="BC6877" s="12"/>
      <c r="BD6877" s="12"/>
      <c r="BE6877" s="12"/>
      <c r="BF6877" s="12"/>
      <c r="BG6877" s="12"/>
      <c r="BH6877" s="12"/>
      <c r="BI6877" s="12"/>
      <c r="BJ6877" s="13"/>
      <c r="BK6877" s="13"/>
      <c r="BL6877" s="13"/>
      <c r="BM6877" s="13"/>
      <c r="BN6877" s="13"/>
    </row>
    <row r="6878" spans="4:66" x14ac:dyDescent="0.25">
      <c r="D6878"/>
      <c r="E6878" s="10"/>
      <c r="F6878" s="10"/>
      <c r="G6878" s="10"/>
      <c r="H6878" s="10"/>
      <c r="I6878" s="10"/>
      <c r="J6878" s="10"/>
      <c r="K6878" s="11"/>
      <c r="L6878" s="11"/>
      <c r="M6878" s="12"/>
      <c r="N6878" s="12"/>
      <c r="O6878" s="12"/>
      <c r="P6878" s="12"/>
      <c r="Q6878" s="12"/>
      <c r="R6878" s="12"/>
      <c r="S6878" s="12"/>
      <c r="T6878" s="12"/>
      <c r="U6878" s="12"/>
      <c r="V6878" s="12"/>
      <c r="W6878" s="12"/>
      <c r="X6878" s="12"/>
      <c r="Y6878" s="12"/>
      <c r="Z6878" s="12"/>
      <c r="AA6878" s="12"/>
      <c r="AB6878" s="12"/>
      <c r="AC6878" s="12"/>
      <c r="AD6878" s="12"/>
      <c r="AE6878" s="12"/>
      <c r="AF6878" s="12"/>
      <c r="AG6878" s="12"/>
      <c r="AH6878" s="12"/>
      <c r="AI6878" s="12"/>
      <c r="AJ6878" s="12"/>
      <c r="AK6878" s="12"/>
      <c r="AL6878" s="12"/>
      <c r="AM6878" s="12"/>
      <c r="AN6878" s="12"/>
      <c r="AO6878" s="12"/>
      <c r="AP6878" s="12"/>
      <c r="AQ6878" s="12"/>
      <c r="AR6878" s="12"/>
      <c r="AS6878" s="12"/>
      <c r="AT6878" s="12"/>
      <c r="AU6878" s="12"/>
      <c r="AV6878" s="12"/>
      <c r="AW6878" s="12"/>
      <c r="AX6878" s="12"/>
      <c r="AY6878" s="12"/>
      <c r="AZ6878" s="12"/>
      <c r="BA6878" s="12"/>
      <c r="BB6878" s="12"/>
      <c r="BC6878" s="12"/>
      <c r="BD6878" s="12"/>
      <c r="BE6878" s="12"/>
      <c r="BF6878" s="12"/>
      <c r="BG6878" s="12"/>
      <c r="BH6878" s="12"/>
      <c r="BI6878" s="12"/>
      <c r="BJ6878" s="13"/>
      <c r="BK6878" s="13"/>
      <c r="BL6878" s="13"/>
      <c r="BM6878" s="13"/>
      <c r="BN6878" s="13"/>
    </row>
    <row r="6879" spans="4:66" x14ac:dyDescent="0.25">
      <c r="D6879"/>
      <c r="E6879" s="10"/>
      <c r="F6879" s="10"/>
      <c r="G6879" s="10"/>
      <c r="H6879" s="10"/>
      <c r="I6879" s="10"/>
      <c r="J6879" s="10"/>
      <c r="K6879" s="11"/>
      <c r="L6879" s="11"/>
      <c r="M6879" s="12"/>
      <c r="N6879" s="12"/>
      <c r="O6879" s="12"/>
      <c r="P6879" s="12"/>
      <c r="Q6879" s="12"/>
      <c r="R6879" s="12"/>
      <c r="S6879" s="12"/>
      <c r="T6879" s="12"/>
      <c r="U6879" s="12"/>
      <c r="V6879" s="12"/>
      <c r="W6879" s="12"/>
      <c r="X6879" s="12"/>
      <c r="Y6879" s="12"/>
      <c r="Z6879" s="12"/>
      <c r="AA6879" s="12"/>
      <c r="AB6879" s="12"/>
      <c r="AC6879" s="12"/>
      <c r="AD6879" s="12"/>
      <c r="AE6879" s="12"/>
      <c r="AF6879" s="12"/>
      <c r="AG6879" s="12"/>
      <c r="AH6879" s="12"/>
      <c r="AI6879" s="12"/>
      <c r="AJ6879" s="12"/>
      <c r="AK6879" s="12"/>
      <c r="AL6879" s="12"/>
      <c r="AM6879" s="12"/>
      <c r="AN6879" s="12"/>
      <c r="AO6879" s="12"/>
      <c r="AP6879" s="12"/>
      <c r="AQ6879" s="12"/>
      <c r="AR6879" s="12"/>
      <c r="AS6879" s="12"/>
      <c r="AT6879" s="12"/>
      <c r="AU6879" s="12"/>
      <c r="AV6879" s="12"/>
      <c r="AW6879" s="12"/>
      <c r="AX6879" s="12"/>
      <c r="AY6879" s="12"/>
      <c r="AZ6879" s="12"/>
      <c r="BA6879" s="12"/>
      <c r="BB6879" s="12"/>
      <c r="BC6879" s="12"/>
      <c r="BD6879" s="12"/>
      <c r="BE6879" s="12"/>
      <c r="BF6879" s="12"/>
      <c r="BG6879" s="12"/>
      <c r="BH6879" s="12"/>
      <c r="BI6879" s="12"/>
      <c r="BJ6879" s="13"/>
      <c r="BK6879" s="13"/>
      <c r="BL6879" s="13"/>
      <c r="BM6879" s="13"/>
      <c r="BN6879" s="13"/>
    </row>
    <row r="6880" spans="4:66" x14ac:dyDescent="0.25">
      <c r="D6880"/>
      <c r="E6880" s="10"/>
      <c r="F6880" s="10"/>
      <c r="G6880" s="10"/>
      <c r="H6880" s="10"/>
      <c r="I6880" s="10"/>
      <c r="J6880" s="10"/>
      <c r="K6880" s="11"/>
      <c r="L6880" s="11"/>
      <c r="M6880" s="12"/>
      <c r="N6880" s="12"/>
      <c r="O6880" s="12"/>
      <c r="P6880" s="12"/>
      <c r="Q6880" s="12"/>
      <c r="R6880" s="12"/>
      <c r="S6880" s="12"/>
      <c r="T6880" s="12"/>
      <c r="U6880" s="12"/>
      <c r="V6880" s="12"/>
      <c r="W6880" s="12"/>
      <c r="X6880" s="12"/>
      <c r="Y6880" s="12"/>
      <c r="Z6880" s="12"/>
      <c r="AA6880" s="12"/>
      <c r="AB6880" s="12"/>
      <c r="AC6880" s="12"/>
      <c r="AD6880" s="12"/>
      <c r="AE6880" s="12"/>
      <c r="AF6880" s="12"/>
      <c r="AG6880" s="12"/>
      <c r="AH6880" s="12"/>
      <c r="AI6880" s="12"/>
      <c r="AJ6880" s="12"/>
      <c r="AK6880" s="12"/>
      <c r="AL6880" s="12"/>
      <c r="AM6880" s="12"/>
      <c r="AN6880" s="12"/>
      <c r="AO6880" s="12"/>
      <c r="AP6880" s="12"/>
      <c r="AQ6880" s="12"/>
      <c r="AR6880" s="12"/>
      <c r="AS6880" s="12"/>
      <c r="AT6880" s="12"/>
      <c r="AU6880" s="12"/>
      <c r="AV6880" s="12"/>
      <c r="AW6880" s="12"/>
      <c r="AX6880" s="12"/>
      <c r="AY6880" s="12"/>
      <c r="AZ6880" s="12"/>
      <c r="BA6880" s="12"/>
      <c r="BB6880" s="12"/>
      <c r="BC6880" s="12"/>
      <c r="BD6880" s="12"/>
      <c r="BE6880" s="12"/>
      <c r="BF6880" s="12"/>
      <c r="BG6880" s="12"/>
      <c r="BH6880" s="12"/>
      <c r="BI6880" s="12"/>
      <c r="BJ6880" s="13"/>
      <c r="BK6880" s="13"/>
      <c r="BL6880" s="13"/>
      <c r="BM6880" s="13"/>
      <c r="BN6880" s="13"/>
    </row>
    <row r="6881" spans="4:66" x14ac:dyDescent="0.25">
      <c r="D6881"/>
      <c r="E6881" s="10"/>
      <c r="F6881" s="10"/>
      <c r="G6881" s="10"/>
      <c r="H6881" s="10"/>
      <c r="I6881" s="10"/>
      <c r="J6881" s="10"/>
      <c r="K6881" s="11"/>
      <c r="L6881" s="11"/>
      <c r="M6881" s="12"/>
      <c r="N6881" s="12"/>
      <c r="O6881" s="12"/>
      <c r="P6881" s="12"/>
      <c r="Q6881" s="12"/>
      <c r="R6881" s="12"/>
      <c r="S6881" s="12"/>
      <c r="T6881" s="12"/>
      <c r="U6881" s="12"/>
      <c r="V6881" s="12"/>
      <c r="W6881" s="12"/>
      <c r="X6881" s="12"/>
      <c r="Y6881" s="12"/>
      <c r="Z6881" s="12"/>
      <c r="AA6881" s="12"/>
      <c r="AB6881" s="12"/>
      <c r="AC6881" s="12"/>
      <c r="AD6881" s="12"/>
      <c r="AE6881" s="12"/>
      <c r="AF6881" s="12"/>
      <c r="AG6881" s="12"/>
      <c r="AH6881" s="12"/>
      <c r="AI6881" s="12"/>
      <c r="AJ6881" s="12"/>
      <c r="AK6881" s="12"/>
      <c r="AL6881" s="12"/>
      <c r="AM6881" s="12"/>
      <c r="AN6881" s="12"/>
      <c r="AO6881" s="12"/>
      <c r="AP6881" s="12"/>
      <c r="AQ6881" s="12"/>
      <c r="AR6881" s="12"/>
      <c r="AS6881" s="12"/>
      <c r="AT6881" s="12"/>
      <c r="AU6881" s="12"/>
      <c r="AV6881" s="12"/>
      <c r="AW6881" s="12"/>
      <c r="AX6881" s="12"/>
      <c r="AY6881" s="12"/>
      <c r="AZ6881" s="12"/>
      <c r="BA6881" s="12"/>
      <c r="BB6881" s="12"/>
      <c r="BC6881" s="12"/>
      <c r="BD6881" s="12"/>
      <c r="BE6881" s="12"/>
      <c r="BF6881" s="12"/>
      <c r="BG6881" s="12"/>
      <c r="BH6881" s="12"/>
      <c r="BI6881" s="12"/>
      <c r="BJ6881" s="13"/>
      <c r="BK6881" s="13"/>
      <c r="BL6881" s="13"/>
      <c r="BM6881" s="13"/>
      <c r="BN6881" s="13"/>
    </row>
    <row r="6882" spans="4:66" x14ac:dyDescent="0.25">
      <c r="D6882"/>
      <c r="E6882" s="10"/>
      <c r="F6882" s="10"/>
      <c r="G6882" s="10"/>
      <c r="H6882" s="10"/>
      <c r="I6882" s="10"/>
      <c r="J6882" s="10"/>
      <c r="K6882" s="11"/>
      <c r="L6882" s="11"/>
      <c r="M6882" s="12"/>
      <c r="N6882" s="12"/>
      <c r="O6882" s="12"/>
      <c r="P6882" s="12"/>
      <c r="Q6882" s="12"/>
      <c r="R6882" s="12"/>
      <c r="S6882" s="12"/>
      <c r="T6882" s="12"/>
      <c r="U6882" s="12"/>
      <c r="V6882" s="12"/>
      <c r="W6882" s="12"/>
      <c r="X6882" s="12"/>
      <c r="Y6882" s="12"/>
      <c r="Z6882" s="12"/>
      <c r="AA6882" s="12"/>
      <c r="AB6882" s="12"/>
      <c r="AC6882" s="12"/>
      <c r="AD6882" s="12"/>
      <c r="AE6882" s="12"/>
      <c r="AF6882" s="12"/>
      <c r="AG6882" s="12"/>
      <c r="AH6882" s="12"/>
      <c r="AI6882" s="12"/>
      <c r="AJ6882" s="12"/>
      <c r="AK6882" s="12"/>
      <c r="AL6882" s="12"/>
      <c r="AM6882" s="12"/>
      <c r="AN6882" s="12"/>
      <c r="AO6882" s="12"/>
      <c r="AP6882" s="12"/>
      <c r="AQ6882" s="12"/>
      <c r="AR6882" s="12"/>
      <c r="AS6882" s="12"/>
      <c r="AT6882" s="12"/>
      <c r="AU6882" s="12"/>
      <c r="AV6882" s="12"/>
      <c r="AW6882" s="12"/>
      <c r="AX6882" s="12"/>
      <c r="AY6882" s="12"/>
      <c r="AZ6882" s="12"/>
      <c r="BA6882" s="12"/>
      <c r="BB6882" s="12"/>
      <c r="BC6882" s="12"/>
      <c r="BD6882" s="12"/>
      <c r="BE6882" s="12"/>
      <c r="BF6882" s="12"/>
      <c r="BG6882" s="12"/>
      <c r="BH6882" s="12"/>
      <c r="BI6882" s="12"/>
      <c r="BJ6882" s="13"/>
      <c r="BK6882" s="13"/>
      <c r="BL6882" s="13"/>
      <c r="BM6882" s="13"/>
      <c r="BN6882" s="13"/>
    </row>
    <row r="6883" spans="4:66" x14ac:dyDescent="0.25">
      <c r="D6883"/>
      <c r="E6883" s="10"/>
      <c r="F6883" s="10"/>
      <c r="G6883" s="10"/>
      <c r="H6883" s="10"/>
      <c r="I6883" s="10"/>
      <c r="J6883" s="10"/>
      <c r="K6883" s="11"/>
      <c r="L6883" s="11"/>
      <c r="M6883" s="12"/>
      <c r="N6883" s="12"/>
      <c r="O6883" s="12"/>
      <c r="P6883" s="12"/>
      <c r="Q6883" s="12"/>
      <c r="R6883" s="12"/>
      <c r="S6883" s="12"/>
      <c r="T6883" s="12"/>
      <c r="U6883" s="12"/>
      <c r="V6883" s="12"/>
      <c r="W6883" s="12"/>
      <c r="X6883" s="12"/>
      <c r="Y6883" s="12"/>
      <c r="Z6883" s="12"/>
      <c r="AA6883" s="12"/>
      <c r="AB6883" s="12"/>
      <c r="AC6883" s="12"/>
      <c r="AD6883" s="12"/>
      <c r="AE6883" s="12"/>
      <c r="AF6883" s="12"/>
      <c r="AG6883" s="12"/>
      <c r="AH6883" s="12"/>
      <c r="AI6883" s="12"/>
      <c r="AJ6883" s="12"/>
      <c r="AK6883" s="12"/>
      <c r="AL6883" s="12"/>
      <c r="AM6883" s="12"/>
      <c r="AN6883" s="12"/>
      <c r="AO6883" s="12"/>
      <c r="AP6883" s="12"/>
      <c r="AQ6883" s="12"/>
      <c r="AR6883" s="12"/>
      <c r="AS6883" s="12"/>
      <c r="AT6883" s="12"/>
      <c r="AU6883" s="12"/>
      <c r="AV6883" s="12"/>
      <c r="AW6883" s="12"/>
      <c r="AX6883" s="12"/>
      <c r="AY6883" s="12"/>
      <c r="AZ6883" s="12"/>
      <c r="BA6883" s="12"/>
      <c r="BB6883" s="12"/>
      <c r="BC6883" s="12"/>
      <c r="BD6883" s="12"/>
      <c r="BE6883" s="12"/>
      <c r="BF6883" s="12"/>
      <c r="BG6883" s="12"/>
      <c r="BH6883" s="12"/>
      <c r="BI6883" s="12"/>
      <c r="BJ6883" s="13"/>
      <c r="BK6883" s="13"/>
      <c r="BL6883" s="13"/>
      <c r="BM6883" s="13"/>
      <c r="BN6883" s="13"/>
    </row>
    <row r="6884" spans="4:66" x14ac:dyDescent="0.25">
      <c r="D6884"/>
      <c r="E6884" s="10"/>
      <c r="F6884" s="10"/>
      <c r="G6884" s="10"/>
      <c r="H6884" s="10"/>
      <c r="I6884" s="10"/>
      <c r="J6884" s="10"/>
      <c r="K6884" s="11"/>
      <c r="L6884" s="11"/>
      <c r="M6884" s="12"/>
      <c r="N6884" s="12"/>
      <c r="O6884" s="12"/>
      <c r="P6884" s="12"/>
      <c r="Q6884" s="12"/>
      <c r="R6884" s="12"/>
      <c r="S6884" s="12"/>
      <c r="T6884" s="12"/>
      <c r="U6884" s="12"/>
      <c r="V6884" s="12"/>
      <c r="W6884" s="12"/>
      <c r="X6884" s="12"/>
      <c r="Y6884" s="12"/>
      <c r="Z6884" s="12"/>
      <c r="AA6884" s="12"/>
      <c r="AB6884" s="12"/>
      <c r="AC6884" s="12"/>
      <c r="AD6884" s="12"/>
      <c r="AE6884" s="12"/>
      <c r="AF6884" s="12"/>
      <c r="AG6884" s="12"/>
      <c r="AH6884" s="12"/>
      <c r="AI6884" s="12"/>
      <c r="AJ6884" s="12"/>
      <c r="AK6884" s="12"/>
      <c r="AL6884" s="12"/>
      <c r="AM6884" s="12"/>
      <c r="AN6884" s="12"/>
      <c r="AO6884" s="12"/>
      <c r="AP6884" s="12"/>
      <c r="AQ6884" s="12"/>
      <c r="AR6884" s="12"/>
      <c r="AS6884" s="12"/>
      <c r="AT6884" s="12"/>
      <c r="AU6884" s="12"/>
      <c r="AV6884" s="12"/>
      <c r="AW6884" s="12"/>
      <c r="AX6884" s="12"/>
      <c r="AY6884" s="12"/>
      <c r="AZ6884" s="12"/>
      <c r="BA6884" s="12"/>
      <c r="BB6884" s="12"/>
      <c r="BC6884" s="12"/>
      <c r="BD6884" s="12"/>
      <c r="BE6884" s="12"/>
      <c r="BF6884" s="12"/>
      <c r="BG6884" s="12"/>
      <c r="BH6884" s="12"/>
      <c r="BI6884" s="12"/>
      <c r="BJ6884" s="13"/>
      <c r="BK6884" s="13"/>
      <c r="BL6884" s="13"/>
      <c r="BM6884" s="13"/>
      <c r="BN6884" s="13"/>
    </row>
    <row r="6885" spans="4:66" x14ac:dyDescent="0.25">
      <c r="D6885"/>
      <c r="E6885" s="10"/>
      <c r="F6885" s="10"/>
      <c r="G6885" s="10"/>
      <c r="H6885" s="10"/>
      <c r="I6885" s="10"/>
      <c r="J6885" s="10"/>
      <c r="K6885" s="11"/>
      <c r="L6885" s="11"/>
      <c r="M6885" s="12"/>
      <c r="N6885" s="12"/>
      <c r="O6885" s="12"/>
      <c r="P6885" s="12"/>
      <c r="Q6885" s="12"/>
      <c r="R6885" s="12"/>
      <c r="S6885" s="12"/>
      <c r="T6885" s="12"/>
      <c r="U6885" s="12"/>
      <c r="V6885" s="12"/>
      <c r="W6885" s="12"/>
      <c r="X6885" s="12"/>
      <c r="Y6885" s="12"/>
      <c r="Z6885" s="12"/>
      <c r="AA6885" s="12"/>
      <c r="AB6885" s="12"/>
      <c r="AC6885" s="12"/>
      <c r="AD6885" s="12"/>
      <c r="AE6885" s="12"/>
      <c r="AF6885" s="12"/>
      <c r="AG6885" s="12"/>
      <c r="AH6885" s="12"/>
      <c r="AI6885" s="12"/>
      <c r="AJ6885" s="12"/>
      <c r="AK6885" s="12"/>
      <c r="AL6885" s="12"/>
      <c r="AM6885" s="12"/>
      <c r="AN6885" s="12"/>
      <c r="AO6885" s="12"/>
      <c r="AP6885" s="12"/>
      <c r="AQ6885" s="12"/>
      <c r="AR6885" s="12"/>
      <c r="AS6885" s="12"/>
      <c r="AT6885" s="12"/>
      <c r="AU6885" s="12"/>
      <c r="AV6885" s="12"/>
      <c r="AW6885" s="12"/>
      <c r="AX6885" s="12"/>
      <c r="AY6885" s="12"/>
      <c r="AZ6885" s="12"/>
      <c r="BA6885" s="12"/>
      <c r="BB6885" s="12"/>
      <c r="BC6885" s="12"/>
      <c r="BD6885" s="12"/>
      <c r="BE6885" s="12"/>
      <c r="BF6885" s="12"/>
      <c r="BG6885" s="12"/>
      <c r="BH6885" s="12"/>
      <c r="BI6885" s="12"/>
      <c r="BJ6885" s="13"/>
      <c r="BK6885" s="13"/>
      <c r="BL6885" s="13"/>
      <c r="BM6885" s="13"/>
      <c r="BN6885" s="13"/>
    </row>
    <row r="6886" spans="4:66" x14ac:dyDescent="0.25">
      <c r="D6886"/>
      <c r="E6886" s="10"/>
      <c r="F6886" s="10"/>
      <c r="G6886" s="10"/>
      <c r="H6886" s="10"/>
      <c r="I6886" s="10"/>
      <c r="J6886" s="10"/>
      <c r="K6886" s="11"/>
      <c r="L6886" s="11"/>
      <c r="M6886" s="12"/>
      <c r="N6886" s="12"/>
      <c r="O6886" s="12"/>
      <c r="P6886" s="12"/>
      <c r="Q6886" s="12"/>
      <c r="R6886" s="12"/>
      <c r="S6886" s="12"/>
      <c r="T6886" s="12"/>
      <c r="U6886" s="12"/>
      <c r="V6886" s="12"/>
      <c r="W6886" s="12"/>
      <c r="X6886" s="12"/>
      <c r="Y6886" s="12"/>
      <c r="Z6886" s="12"/>
      <c r="AA6886" s="12"/>
      <c r="AB6886" s="12"/>
      <c r="AC6886" s="12"/>
      <c r="AD6886" s="12"/>
      <c r="AE6886" s="12"/>
      <c r="AF6886" s="12"/>
      <c r="AG6886" s="12"/>
      <c r="AH6886" s="12"/>
      <c r="AI6886" s="12"/>
      <c r="AJ6886" s="12"/>
      <c r="AK6886" s="12"/>
      <c r="AL6886" s="12"/>
      <c r="AM6886" s="12"/>
      <c r="AN6886" s="12"/>
      <c r="AO6886" s="12"/>
      <c r="AP6886" s="12"/>
      <c r="AQ6886" s="12"/>
      <c r="AR6886" s="12"/>
      <c r="AS6886" s="12"/>
      <c r="AT6886" s="12"/>
      <c r="AU6886" s="12"/>
      <c r="AV6886" s="12"/>
      <c r="AW6886" s="12"/>
      <c r="AX6886" s="12"/>
      <c r="AY6886" s="12"/>
      <c r="AZ6886" s="12"/>
      <c r="BA6886" s="12"/>
      <c r="BB6886" s="12"/>
      <c r="BC6886" s="12"/>
      <c r="BD6886" s="12"/>
      <c r="BE6886" s="12"/>
      <c r="BF6886" s="12"/>
      <c r="BG6886" s="12"/>
      <c r="BH6886" s="12"/>
      <c r="BI6886" s="12"/>
      <c r="BJ6886" s="13"/>
      <c r="BK6886" s="13"/>
      <c r="BL6886" s="13"/>
      <c r="BM6886" s="13"/>
      <c r="BN6886" s="13"/>
    </row>
    <row r="6887" spans="4:66" x14ac:dyDescent="0.25">
      <c r="D6887"/>
      <c r="E6887" s="10"/>
      <c r="F6887" s="10"/>
      <c r="G6887" s="10"/>
      <c r="H6887" s="10"/>
      <c r="I6887" s="10"/>
      <c r="J6887" s="10"/>
      <c r="K6887" s="11"/>
      <c r="L6887" s="11"/>
      <c r="M6887" s="12"/>
      <c r="N6887" s="12"/>
      <c r="O6887" s="12"/>
      <c r="P6887" s="12"/>
      <c r="Q6887" s="12"/>
      <c r="R6887" s="12"/>
      <c r="S6887" s="12"/>
      <c r="T6887" s="12"/>
      <c r="U6887" s="12"/>
      <c r="V6887" s="12"/>
      <c r="W6887" s="12"/>
      <c r="X6887" s="12"/>
      <c r="Y6887" s="12"/>
      <c r="Z6887" s="12"/>
      <c r="AA6887" s="12"/>
      <c r="AB6887" s="12"/>
      <c r="AC6887" s="12"/>
      <c r="AD6887" s="12"/>
      <c r="AE6887" s="12"/>
      <c r="AF6887" s="12"/>
      <c r="AG6887" s="12"/>
      <c r="AH6887" s="12"/>
      <c r="AI6887" s="12"/>
      <c r="AJ6887" s="12"/>
      <c r="AK6887" s="12"/>
      <c r="AL6887" s="12"/>
      <c r="AM6887" s="12"/>
      <c r="AN6887" s="12"/>
      <c r="AO6887" s="12"/>
      <c r="AP6887" s="12"/>
      <c r="AQ6887" s="12"/>
      <c r="AR6887" s="12"/>
      <c r="AS6887" s="12"/>
      <c r="AT6887" s="12"/>
      <c r="AU6887" s="12"/>
      <c r="AV6887" s="12"/>
      <c r="AW6887" s="12"/>
      <c r="AX6887" s="12"/>
      <c r="AY6887" s="12"/>
      <c r="AZ6887" s="12"/>
      <c r="BA6887" s="12"/>
      <c r="BB6887" s="12"/>
      <c r="BC6887" s="12"/>
      <c r="BD6887" s="12"/>
      <c r="BE6887" s="12"/>
      <c r="BF6887" s="12"/>
      <c r="BG6887" s="12"/>
      <c r="BH6887" s="12"/>
      <c r="BI6887" s="12"/>
      <c r="BJ6887" s="13"/>
      <c r="BK6887" s="13"/>
      <c r="BL6887" s="13"/>
      <c r="BM6887" s="13"/>
      <c r="BN6887" s="13"/>
    </row>
    <row r="6888" spans="4:66" x14ac:dyDescent="0.25">
      <c r="D6888"/>
      <c r="E6888" s="10"/>
      <c r="F6888" s="10"/>
      <c r="G6888" s="10"/>
      <c r="H6888" s="10"/>
      <c r="I6888" s="10"/>
      <c r="J6888" s="10"/>
      <c r="K6888" s="11"/>
      <c r="L6888" s="11"/>
      <c r="M6888" s="12"/>
      <c r="N6888" s="12"/>
      <c r="O6888" s="12"/>
      <c r="P6888" s="12"/>
      <c r="Q6888" s="12"/>
      <c r="R6888" s="12"/>
      <c r="S6888" s="12"/>
      <c r="T6888" s="12"/>
      <c r="U6888" s="12"/>
      <c r="V6888" s="12"/>
      <c r="W6888" s="12"/>
      <c r="X6888" s="12"/>
      <c r="Y6888" s="12"/>
      <c r="Z6888" s="12"/>
      <c r="AA6888" s="12"/>
      <c r="AB6888" s="12"/>
      <c r="AC6888" s="12"/>
      <c r="AD6888" s="12"/>
      <c r="AE6888" s="12"/>
      <c r="AF6888" s="12"/>
      <c r="AG6888" s="12"/>
      <c r="AH6888" s="12"/>
      <c r="AI6888" s="12"/>
      <c r="AJ6888" s="12"/>
      <c r="AK6888" s="12"/>
      <c r="AL6888" s="12"/>
      <c r="AM6888" s="12"/>
      <c r="AN6888" s="12"/>
      <c r="AO6888" s="12"/>
      <c r="AP6888" s="12"/>
      <c r="AQ6888" s="12"/>
      <c r="AR6888" s="12"/>
      <c r="AS6888" s="12"/>
      <c r="AT6888" s="12"/>
      <c r="AU6888" s="12"/>
      <c r="AV6888" s="12"/>
      <c r="AW6888" s="12"/>
      <c r="AX6888" s="12"/>
      <c r="AY6888" s="12"/>
      <c r="AZ6888" s="12"/>
      <c r="BA6888" s="12"/>
      <c r="BB6888" s="12"/>
      <c r="BC6888" s="12"/>
      <c r="BD6888" s="12"/>
      <c r="BE6888" s="12"/>
      <c r="BF6888" s="12"/>
      <c r="BG6888" s="12"/>
      <c r="BH6888" s="12"/>
      <c r="BI6888" s="12"/>
      <c r="BJ6888" s="13"/>
      <c r="BK6888" s="13"/>
      <c r="BL6888" s="13"/>
      <c r="BM6888" s="13"/>
      <c r="BN6888" s="13"/>
    </row>
    <row r="6889" spans="4:66" x14ac:dyDescent="0.25">
      <c r="D6889"/>
      <c r="E6889" s="10"/>
      <c r="F6889" s="10"/>
      <c r="G6889" s="10"/>
      <c r="H6889" s="10"/>
      <c r="I6889" s="10"/>
      <c r="J6889" s="10"/>
      <c r="K6889" s="11"/>
      <c r="L6889" s="11"/>
      <c r="M6889" s="12"/>
      <c r="N6889" s="12"/>
      <c r="O6889" s="12"/>
      <c r="P6889" s="12"/>
      <c r="Q6889" s="12"/>
      <c r="R6889" s="12"/>
      <c r="S6889" s="12"/>
      <c r="T6889" s="12"/>
      <c r="U6889" s="12"/>
      <c r="V6889" s="12"/>
      <c r="W6889" s="12"/>
      <c r="X6889" s="12"/>
      <c r="Y6889" s="12"/>
      <c r="Z6889" s="12"/>
      <c r="AA6889" s="12"/>
      <c r="AB6889" s="12"/>
      <c r="AC6889" s="12"/>
      <c r="AD6889" s="12"/>
      <c r="AE6889" s="12"/>
      <c r="AF6889" s="12"/>
      <c r="AG6889" s="12"/>
      <c r="AH6889" s="12"/>
      <c r="AI6889" s="12"/>
      <c r="AJ6889" s="12"/>
      <c r="AK6889" s="12"/>
      <c r="AL6889" s="12"/>
      <c r="AM6889" s="12"/>
      <c r="AN6889" s="12"/>
      <c r="AO6889" s="12"/>
      <c r="AP6889" s="12"/>
      <c r="AQ6889" s="12"/>
      <c r="AR6889" s="12"/>
      <c r="AS6889" s="12"/>
      <c r="AT6889" s="12"/>
      <c r="AU6889" s="12"/>
      <c r="AV6889" s="12"/>
      <c r="AW6889" s="12"/>
      <c r="AX6889" s="12"/>
      <c r="AY6889" s="12"/>
      <c r="AZ6889" s="12"/>
      <c r="BA6889" s="12"/>
      <c r="BB6889" s="12"/>
      <c r="BC6889" s="12"/>
      <c r="BD6889" s="12"/>
      <c r="BE6889" s="12"/>
      <c r="BF6889" s="12"/>
      <c r="BG6889" s="12"/>
      <c r="BH6889" s="12"/>
      <c r="BI6889" s="12"/>
      <c r="BJ6889" s="13"/>
      <c r="BK6889" s="13"/>
      <c r="BL6889" s="13"/>
      <c r="BM6889" s="13"/>
      <c r="BN6889" s="13"/>
    </row>
    <row r="6890" spans="4:66" x14ac:dyDescent="0.25">
      <c r="D6890"/>
      <c r="E6890" s="10"/>
      <c r="F6890" s="10"/>
      <c r="G6890" s="10"/>
      <c r="H6890" s="10"/>
      <c r="I6890" s="10"/>
      <c r="J6890" s="10"/>
      <c r="K6890" s="11"/>
      <c r="L6890" s="11"/>
      <c r="M6890" s="12"/>
      <c r="N6890" s="12"/>
      <c r="O6890" s="12"/>
      <c r="P6890" s="12"/>
      <c r="Q6890" s="12"/>
      <c r="R6890" s="12"/>
      <c r="S6890" s="12"/>
      <c r="T6890" s="12"/>
      <c r="U6890" s="12"/>
      <c r="V6890" s="12"/>
      <c r="W6890" s="12"/>
      <c r="X6890" s="12"/>
      <c r="Y6890" s="12"/>
      <c r="Z6890" s="12"/>
      <c r="AA6890" s="12"/>
      <c r="AB6890" s="12"/>
      <c r="AC6890" s="12"/>
      <c r="AD6890" s="12"/>
      <c r="AE6890" s="12"/>
      <c r="AF6890" s="12"/>
      <c r="AG6890" s="12"/>
      <c r="AH6890" s="12"/>
      <c r="AI6890" s="12"/>
      <c r="AJ6890" s="12"/>
      <c r="AK6890" s="12"/>
      <c r="AL6890" s="12"/>
      <c r="AM6890" s="12"/>
      <c r="AN6890" s="12"/>
      <c r="AO6890" s="12"/>
      <c r="AP6890" s="12"/>
      <c r="AQ6890" s="12"/>
      <c r="AR6890" s="12"/>
      <c r="AS6890" s="12"/>
      <c r="AT6890" s="12"/>
      <c r="AU6890" s="12"/>
      <c r="AV6890" s="12"/>
      <c r="AW6890" s="12"/>
      <c r="AX6890" s="12"/>
      <c r="AY6890" s="12"/>
      <c r="AZ6890" s="12"/>
      <c r="BA6890" s="12"/>
      <c r="BB6890" s="12"/>
      <c r="BC6890" s="12"/>
      <c r="BD6890" s="12"/>
      <c r="BE6890" s="12"/>
      <c r="BF6890" s="12"/>
      <c r="BG6890" s="12"/>
      <c r="BH6890" s="12"/>
      <c r="BI6890" s="12"/>
      <c r="BJ6890" s="13"/>
      <c r="BK6890" s="13"/>
      <c r="BL6890" s="13"/>
      <c r="BM6890" s="13"/>
      <c r="BN6890" s="13"/>
    </row>
    <row r="6891" spans="4:66" x14ac:dyDescent="0.25">
      <c r="D6891"/>
      <c r="E6891" s="10"/>
      <c r="F6891" s="10"/>
      <c r="G6891" s="10"/>
      <c r="H6891" s="10"/>
      <c r="I6891" s="10"/>
      <c r="J6891" s="10"/>
      <c r="K6891" s="11"/>
      <c r="L6891" s="11"/>
      <c r="M6891" s="12"/>
      <c r="N6891" s="12"/>
      <c r="O6891" s="12"/>
      <c r="P6891" s="12"/>
      <c r="Q6891" s="12"/>
      <c r="R6891" s="12"/>
      <c r="S6891" s="12"/>
      <c r="T6891" s="12"/>
      <c r="U6891" s="12"/>
      <c r="V6891" s="12"/>
      <c r="W6891" s="12"/>
      <c r="X6891" s="12"/>
      <c r="Y6891" s="12"/>
      <c r="Z6891" s="12"/>
      <c r="AA6891" s="12"/>
      <c r="AB6891" s="12"/>
      <c r="AC6891" s="12"/>
      <c r="AD6891" s="12"/>
      <c r="AE6891" s="12"/>
      <c r="AF6891" s="12"/>
      <c r="AG6891" s="12"/>
      <c r="AH6891" s="12"/>
      <c r="AI6891" s="12"/>
      <c r="AJ6891" s="12"/>
      <c r="AK6891" s="12"/>
      <c r="AL6891" s="12"/>
      <c r="AM6891" s="12"/>
      <c r="AN6891" s="12"/>
      <c r="AO6891" s="12"/>
      <c r="AP6891" s="12"/>
      <c r="AQ6891" s="12"/>
      <c r="AR6891" s="12"/>
      <c r="AS6891" s="12"/>
      <c r="AT6891" s="12"/>
      <c r="AU6891" s="12"/>
      <c r="AV6891" s="12"/>
      <c r="AW6891" s="12"/>
      <c r="AX6891" s="12"/>
      <c r="AY6891" s="12"/>
      <c r="AZ6891" s="12"/>
      <c r="BA6891" s="12"/>
      <c r="BB6891" s="12"/>
      <c r="BC6891" s="12"/>
      <c r="BD6891" s="12"/>
      <c r="BE6891" s="12"/>
      <c r="BF6891" s="12"/>
      <c r="BG6891" s="12"/>
      <c r="BH6891" s="12"/>
      <c r="BI6891" s="12"/>
      <c r="BJ6891" s="13"/>
      <c r="BK6891" s="13"/>
      <c r="BL6891" s="13"/>
      <c r="BM6891" s="13"/>
      <c r="BN6891" s="13"/>
    </row>
    <row r="6892" spans="4:66" x14ac:dyDescent="0.25">
      <c r="D6892"/>
      <c r="E6892" s="10"/>
      <c r="F6892" s="10"/>
      <c r="G6892" s="10"/>
      <c r="H6892" s="10"/>
      <c r="I6892" s="10"/>
      <c r="J6892" s="10"/>
      <c r="K6892" s="11"/>
      <c r="L6892" s="11"/>
      <c r="M6892" s="12"/>
      <c r="N6892" s="12"/>
      <c r="O6892" s="12"/>
      <c r="P6892" s="12"/>
      <c r="Q6892" s="12"/>
      <c r="R6892" s="12"/>
      <c r="S6892" s="12"/>
      <c r="T6892" s="12"/>
      <c r="U6892" s="12"/>
      <c r="V6892" s="12"/>
      <c r="W6892" s="12"/>
      <c r="X6892" s="12"/>
      <c r="Y6892" s="12"/>
      <c r="Z6892" s="12"/>
      <c r="AA6892" s="12"/>
      <c r="AB6892" s="12"/>
      <c r="AC6892" s="12"/>
      <c r="AD6892" s="12"/>
      <c r="AE6892" s="12"/>
      <c r="AF6892" s="12"/>
      <c r="AG6892" s="12"/>
      <c r="AH6892" s="12"/>
      <c r="AI6892" s="12"/>
      <c r="AJ6892" s="12"/>
      <c r="AK6892" s="12"/>
      <c r="AL6892" s="12"/>
      <c r="AM6892" s="12"/>
      <c r="AN6892" s="12"/>
      <c r="AO6892" s="12"/>
      <c r="AP6892" s="12"/>
      <c r="AQ6892" s="12"/>
      <c r="AR6892" s="12"/>
      <c r="AS6892" s="12"/>
      <c r="AT6892" s="12"/>
      <c r="AU6892" s="12"/>
      <c r="AV6892" s="12"/>
      <c r="AW6892" s="12"/>
      <c r="AX6892" s="12"/>
      <c r="AY6892" s="12"/>
      <c r="AZ6892" s="12"/>
      <c r="BA6892" s="12"/>
      <c r="BB6892" s="12"/>
      <c r="BC6892" s="12"/>
      <c r="BD6892" s="12"/>
      <c r="BE6892" s="12"/>
      <c r="BF6892" s="12"/>
      <c r="BG6892" s="12"/>
      <c r="BH6892" s="12"/>
      <c r="BI6892" s="12"/>
      <c r="BJ6892" s="13"/>
      <c r="BK6892" s="13"/>
      <c r="BL6892" s="13"/>
      <c r="BM6892" s="13"/>
      <c r="BN6892" s="13"/>
    </row>
    <row r="6893" spans="4:66" x14ac:dyDescent="0.25">
      <c r="D6893"/>
      <c r="E6893" s="10"/>
      <c r="F6893" s="10"/>
      <c r="G6893" s="10"/>
      <c r="H6893" s="10"/>
      <c r="I6893" s="10"/>
      <c r="J6893" s="10"/>
      <c r="K6893" s="11"/>
      <c r="L6893" s="11"/>
      <c r="M6893" s="12"/>
      <c r="N6893" s="12"/>
      <c r="O6893" s="12"/>
      <c r="P6893" s="12"/>
      <c r="Q6893" s="12"/>
      <c r="R6893" s="12"/>
      <c r="S6893" s="12"/>
      <c r="T6893" s="12"/>
      <c r="U6893" s="12"/>
      <c r="V6893" s="12"/>
      <c r="W6893" s="12"/>
      <c r="X6893" s="12"/>
      <c r="Y6893" s="12"/>
      <c r="Z6893" s="12"/>
      <c r="AA6893" s="12"/>
      <c r="AB6893" s="12"/>
      <c r="AC6893" s="12"/>
      <c r="AD6893" s="12"/>
      <c r="AE6893" s="12"/>
      <c r="AF6893" s="12"/>
      <c r="AG6893" s="12"/>
      <c r="AH6893" s="12"/>
      <c r="AI6893" s="12"/>
      <c r="AJ6893" s="12"/>
      <c r="AK6893" s="12"/>
      <c r="AL6893" s="12"/>
      <c r="AM6893" s="12"/>
      <c r="AN6893" s="12"/>
      <c r="AO6893" s="12"/>
      <c r="AP6893" s="12"/>
      <c r="AQ6893" s="12"/>
      <c r="AR6893" s="12"/>
      <c r="AS6893" s="12"/>
      <c r="AT6893" s="12"/>
      <c r="AU6893" s="12"/>
      <c r="AV6893" s="12"/>
      <c r="AW6893" s="12"/>
      <c r="AX6893" s="12"/>
      <c r="AY6893" s="12"/>
      <c r="AZ6893" s="12"/>
      <c r="BA6893" s="12"/>
      <c r="BB6893" s="12"/>
      <c r="BC6893" s="12"/>
      <c r="BD6893" s="12"/>
      <c r="BE6893" s="12"/>
      <c r="BF6893" s="12"/>
      <c r="BG6893" s="12"/>
      <c r="BH6893" s="12"/>
      <c r="BI6893" s="12"/>
      <c r="BJ6893" s="13"/>
      <c r="BK6893" s="13"/>
      <c r="BL6893" s="13"/>
      <c r="BM6893" s="13"/>
      <c r="BN6893" s="13"/>
    </row>
    <row r="6894" spans="4:66" x14ac:dyDescent="0.25">
      <c r="D6894"/>
      <c r="E6894" s="10"/>
      <c r="F6894" s="10"/>
      <c r="G6894" s="10"/>
      <c r="H6894" s="10"/>
      <c r="I6894" s="10"/>
      <c r="J6894" s="10"/>
      <c r="K6894" s="11"/>
      <c r="L6894" s="11"/>
      <c r="M6894" s="12"/>
      <c r="N6894" s="12"/>
      <c r="O6894" s="12"/>
      <c r="P6894" s="12"/>
      <c r="Q6894" s="12"/>
      <c r="R6894" s="12"/>
      <c r="S6894" s="12"/>
      <c r="T6894" s="12"/>
      <c r="U6894" s="12"/>
      <c r="V6894" s="12"/>
      <c r="W6894" s="12"/>
      <c r="X6894" s="12"/>
      <c r="Y6894" s="12"/>
      <c r="Z6894" s="12"/>
      <c r="AA6894" s="12"/>
      <c r="AB6894" s="12"/>
      <c r="AC6894" s="12"/>
      <c r="AD6894" s="12"/>
      <c r="AE6894" s="12"/>
      <c r="AF6894" s="12"/>
      <c r="AG6894" s="12"/>
      <c r="AH6894" s="12"/>
      <c r="AI6894" s="12"/>
      <c r="AJ6894" s="12"/>
      <c r="AK6894" s="12"/>
      <c r="AL6894" s="12"/>
      <c r="AM6894" s="12"/>
      <c r="AN6894" s="12"/>
      <c r="AO6894" s="12"/>
      <c r="AP6894" s="12"/>
      <c r="AQ6894" s="12"/>
      <c r="AR6894" s="12"/>
      <c r="AS6894" s="12"/>
      <c r="AT6894" s="12"/>
      <c r="AU6894" s="12"/>
      <c r="AV6894" s="12"/>
      <c r="AW6894" s="12"/>
      <c r="AX6894" s="12"/>
      <c r="AY6894" s="12"/>
      <c r="AZ6894" s="12"/>
      <c r="BA6894" s="12"/>
      <c r="BB6894" s="12"/>
      <c r="BC6894" s="12"/>
      <c r="BD6894" s="12"/>
      <c r="BE6894" s="12"/>
      <c r="BF6894" s="12"/>
      <c r="BG6894" s="12"/>
      <c r="BH6894" s="12"/>
      <c r="BI6894" s="12"/>
      <c r="BJ6894" s="13"/>
      <c r="BK6894" s="13"/>
      <c r="BL6894" s="13"/>
      <c r="BM6894" s="13"/>
      <c r="BN6894" s="13"/>
    </row>
    <row r="6895" spans="4:66" x14ac:dyDescent="0.25">
      <c r="D6895"/>
      <c r="E6895" s="10"/>
      <c r="F6895" s="10"/>
      <c r="G6895" s="10"/>
      <c r="H6895" s="10"/>
      <c r="I6895" s="10"/>
      <c r="J6895" s="10"/>
      <c r="K6895" s="11"/>
      <c r="L6895" s="11"/>
      <c r="M6895" s="12"/>
      <c r="N6895" s="12"/>
      <c r="O6895" s="12"/>
      <c r="P6895" s="12"/>
      <c r="Q6895" s="12"/>
      <c r="R6895" s="12"/>
      <c r="S6895" s="12"/>
      <c r="T6895" s="12"/>
      <c r="U6895" s="12"/>
      <c r="V6895" s="12"/>
      <c r="W6895" s="12"/>
      <c r="X6895" s="12"/>
      <c r="Y6895" s="12"/>
      <c r="Z6895" s="12"/>
      <c r="AA6895" s="12"/>
      <c r="AB6895" s="12"/>
      <c r="AC6895" s="12"/>
      <c r="AD6895" s="12"/>
      <c r="AE6895" s="12"/>
      <c r="AF6895" s="12"/>
      <c r="AG6895" s="12"/>
      <c r="AH6895" s="12"/>
      <c r="AI6895" s="12"/>
      <c r="AJ6895" s="12"/>
      <c r="AK6895" s="12"/>
      <c r="AL6895" s="12"/>
      <c r="AM6895" s="12"/>
      <c r="AN6895" s="12"/>
      <c r="AO6895" s="12"/>
      <c r="AP6895" s="12"/>
      <c r="AQ6895" s="12"/>
      <c r="AR6895" s="12"/>
      <c r="AS6895" s="12"/>
      <c r="AT6895" s="12"/>
      <c r="AU6895" s="12"/>
      <c r="AV6895" s="12"/>
      <c r="AW6895" s="12"/>
      <c r="AX6895" s="12"/>
      <c r="AY6895" s="12"/>
      <c r="AZ6895" s="12"/>
      <c r="BA6895" s="12"/>
      <c r="BB6895" s="12"/>
      <c r="BC6895" s="12"/>
      <c r="BD6895" s="12"/>
      <c r="BE6895" s="12"/>
      <c r="BF6895" s="12"/>
      <c r="BG6895" s="12"/>
      <c r="BH6895" s="12"/>
      <c r="BI6895" s="12"/>
      <c r="BJ6895" s="13"/>
      <c r="BK6895" s="13"/>
      <c r="BL6895" s="13"/>
      <c r="BM6895" s="13"/>
      <c r="BN6895" s="13"/>
    </row>
    <row r="6896" spans="4:66" x14ac:dyDescent="0.25">
      <c r="D6896"/>
      <c r="E6896" s="10"/>
      <c r="F6896" s="10"/>
      <c r="G6896" s="10"/>
      <c r="H6896" s="10"/>
      <c r="I6896" s="10"/>
      <c r="J6896" s="10"/>
      <c r="K6896" s="11"/>
      <c r="L6896" s="11"/>
      <c r="M6896" s="12"/>
      <c r="N6896" s="12"/>
      <c r="O6896" s="12"/>
      <c r="P6896" s="12"/>
      <c r="Q6896" s="12"/>
      <c r="R6896" s="12"/>
      <c r="S6896" s="12"/>
      <c r="T6896" s="12"/>
      <c r="U6896" s="12"/>
      <c r="V6896" s="12"/>
      <c r="W6896" s="12"/>
      <c r="X6896" s="12"/>
      <c r="Y6896" s="12"/>
      <c r="Z6896" s="12"/>
      <c r="AA6896" s="12"/>
      <c r="AB6896" s="12"/>
      <c r="AC6896" s="12"/>
      <c r="AD6896" s="12"/>
      <c r="AE6896" s="12"/>
      <c r="AF6896" s="12"/>
      <c r="AG6896" s="12"/>
      <c r="AH6896" s="12"/>
      <c r="AI6896" s="12"/>
      <c r="AJ6896" s="12"/>
      <c r="AK6896" s="12"/>
      <c r="AL6896" s="12"/>
      <c r="AM6896" s="12"/>
      <c r="AN6896" s="12"/>
      <c r="AO6896" s="12"/>
      <c r="AP6896" s="12"/>
      <c r="AQ6896" s="12"/>
      <c r="AR6896" s="12"/>
      <c r="AS6896" s="12"/>
      <c r="AT6896" s="12"/>
      <c r="AU6896" s="12"/>
      <c r="AV6896" s="12"/>
      <c r="AW6896" s="12"/>
      <c r="AX6896" s="12"/>
      <c r="AY6896" s="12"/>
      <c r="AZ6896" s="12"/>
      <c r="BA6896" s="12"/>
      <c r="BB6896" s="12"/>
      <c r="BC6896" s="12"/>
      <c r="BD6896" s="12"/>
      <c r="BE6896" s="12"/>
      <c r="BF6896" s="12"/>
      <c r="BG6896" s="12"/>
      <c r="BH6896" s="12"/>
      <c r="BI6896" s="12"/>
      <c r="BJ6896" s="13"/>
      <c r="BK6896" s="13"/>
      <c r="BL6896" s="13"/>
      <c r="BM6896" s="13"/>
      <c r="BN6896" s="13"/>
    </row>
    <row r="6897" spans="4:66" x14ac:dyDescent="0.25">
      <c r="D6897"/>
      <c r="E6897" s="10"/>
      <c r="F6897" s="10"/>
      <c r="G6897" s="10"/>
      <c r="H6897" s="10"/>
      <c r="I6897" s="10"/>
      <c r="J6897" s="10"/>
      <c r="K6897" s="11"/>
      <c r="L6897" s="11"/>
      <c r="M6897" s="12"/>
      <c r="N6897" s="12"/>
      <c r="O6897" s="12"/>
      <c r="P6897" s="12"/>
      <c r="Q6897" s="12"/>
      <c r="R6897" s="12"/>
      <c r="S6897" s="12"/>
      <c r="T6897" s="12"/>
      <c r="U6897" s="12"/>
      <c r="V6897" s="12"/>
      <c r="W6897" s="12"/>
      <c r="X6897" s="12"/>
      <c r="Y6897" s="12"/>
      <c r="Z6897" s="12"/>
      <c r="AA6897" s="12"/>
      <c r="AB6897" s="12"/>
      <c r="AC6897" s="12"/>
      <c r="AD6897" s="12"/>
      <c r="AE6897" s="12"/>
      <c r="AF6897" s="12"/>
      <c r="AG6897" s="12"/>
      <c r="AH6897" s="12"/>
      <c r="AI6897" s="12"/>
      <c r="AJ6897" s="12"/>
      <c r="AK6897" s="12"/>
      <c r="AL6897" s="12"/>
      <c r="AM6897" s="12"/>
      <c r="AN6897" s="12"/>
      <c r="AO6897" s="12"/>
      <c r="AP6897" s="12"/>
      <c r="AQ6897" s="12"/>
      <c r="AR6897" s="12"/>
      <c r="AS6897" s="12"/>
      <c r="AT6897" s="12"/>
      <c r="AU6897" s="12"/>
      <c r="AV6897" s="12"/>
      <c r="AW6897" s="12"/>
      <c r="AX6897" s="12"/>
      <c r="AY6897" s="12"/>
      <c r="AZ6897" s="12"/>
      <c r="BA6897" s="12"/>
      <c r="BB6897" s="12"/>
      <c r="BC6897" s="12"/>
      <c r="BD6897" s="12"/>
      <c r="BE6897" s="12"/>
      <c r="BF6897" s="12"/>
      <c r="BG6897" s="12"/>
      <c r="BH6897" s="12"/>
      <c r="BI6897" s="12"/>
      <c r="BJ6897" s="13"/>
      <c r="BK6897" s="13"/>
      <c r="BL6897" s="13"/>
      <c r="BM6897" s="13"/>
      <c r="BN6897" s="13"/>
    </row>
    <row r="6898" spans="4:66" x14ac:dyDescent="0.25">
      <c r="D6898"/>
      <c r="E6898" s="10"/>
      <c r="F6898" s="10"/>
      <c r="G6898" s="10"/>
      <c r="H6898" s="10"/>
      <c r="I6898" s="10"/>
      <c r="J6898" s="10"/>
      <c r="K6898" s="11"/>
      <c r="L6898" s="11"/>
      <c r="M6898" s="12"/>
      <c r="N6898" s="12"/>
      <c r="O6898" s="12"/>
      <c r="P6898" s="12"/>
      <c r="Q6898" s="12"/>
      <c r="R6898" s="12"/>
      <c r="S6898" s="12"/>
      <c r="T6898" s="12"/>
      <c r="U6898" s="12"/>
      <c r="V6898" s="12"/>
      <c r="W6898" s="12"/>
      <c r="X6898" s="12"/>
      <c r="Y6898" s="12"/>
      <c r="Z6898" s="12"/>
      <c r="AA6898" s="12"/>
      <c r="AB6898" s="12"/>
      <c r="AC6898" s="12"/>
      <c r="AD6898" s="12"/>
      <c r="AE6898" s="12"/>
      <c r="AF6898" s="12"/>
      <c r="AG6898" s="12"/>
      <c r="AH6898" s="12"/>
      <c r="AI6898" s="12"/>
      <c r="AJ6898" s="12"/>
      <c r="AK6898" s="12"/>
      <c r="AL6898" s="12"/>
      <c r="AM6898" s="12"/>
      <c r="AN6898" s="12"/>
      <c r="AO6898" s="12"/>
      <c r="AP6898" s="12"/>
      <c r="AQ6898" s="12"/>
      <c r="AR6898" s="12"/>
      <c r="AS6898" s="12"/>
      <c r="AT6898" s="12"/>
      <c r="AU6898" s="12"/>
      <c r="AV6898" s="12"/>
      <c r="AW6898" s="12"/>
      <c r="AX6898" s="12"/>
      <c r="AY6898" s="12"/>
      <c r="AZ6898" s="12"/>
      <c r="BA6898" s="12"/>
      <c r="BB6898" s="12"/>
      <c r="BC6898" s="12"/>
      <c r="BD6898" s="12"/>
      <c r="BE6898" s="12"/>
      <c r="BF6898" s="12"/>
      <c r="BG6898" s="12"/>
      <c r="BH6898" s="12"/>
      <c r="BI6898" s="12"/>
      <c r="BJ6898" s="13"/>
      <c r="BK6898" s="13"/>
      <c r="BL6898" s="13"/>
      <c r="BM6898" s="13"/>
      <c r="BN6898" s="13"/>
    </row>
    <row r="6899" spans="4:66" x14ac:dyDescent="0.25">
      <c r="D6899"/>
      <c r="E6899" s="10"/>
      <c r="F6899" s="10"/>
      <c r="G6899" s="10"/>
      <c r="H6899" s="10"/>
      <c r="I6899" s="10"/>
      <c r="J6899" s="10"/>
      <c r="K6899" s="11"/>
      <c r="L6899" s="11"/>
      <c r="M6899" s="12"/>
      <c r="N6899" s="12"/>
      <c r="O6899" s="12"/>
      <c r="P6899" s="12"/>
      <c r="Q6899" s="12"/>
      <c r="R6899" s="12"/>
      <c r="S6899" s="12"/>
      <c r="T6899" s="12"/>
      <c r="U6899" s="12"/>
      <c r="V6899" s="12"/>
      <c r="W6899" s="12"/>
      <c r="X6899" s="12"/>
      <c r="Y6899" s="12"/>
      <c r="Z6899" s="12"/>
      <c r="AA6899" s="12"/>
      <c r="AB6899" s="12"/>
      <c r="AC6899" s="12"/>
      <c r="AD6899" s="12"/>
      <c r="AE6899" s="12"/>
      <c r="AF6899" s="12"/>
      <c r="AG6899" s="12"/>
      <c r="AH6899" s="12"/>
      <c r="AI6899" s="12"/>
      <c r="AJ6899" s="12"/>
      <c r="AK6899" s="12"/>
      <c r="AL6899" s="12"/>
      <c r="AM6899" s="12"/>
      <c r="AN6899" s="12"/>
      <c r="AO6899" s="12"/>
      <c r="AP6899" s="12"/>
      <c r="AQ6899" s="12"/>
      <c r="AR6899" s="12"/>
      <c r="AS6899" s="12"/>
      <c r="AT6899" s="12"/>
      <c r="AU6899" s="12"/>
      <c r="AV6899" s="12"/>
      <c r="AW6899" s="12"/>
      <c r="AX6899" s="12"/>
      <c r="AY6899" s="12"/>
      <c r="AZ6899" s="12"/>
      <c r="BA6899" s="12"/>
      <c r="BB6899" s="12"/>
      <c r="BC6899" s="12"/>
      <c r="BD6899" s="12"/>
      <c r="BE6899" s="12"/>
      <c r="BF6899" s="12"/>
      <c r="BG6899" s="12"/>
      <c r="BH6899" s="12"/>
      <c r="BI6899" s="12"/>
      <c r="BJ6899" s="13"/>
      <c r="BK6899" s="13"/>
      <c r="BL6899" s="13"/>
      <c r="BM6899" s="13"/>
      <c r="BN6899" s="13"/>
    </row>
    <row r="6900" spans="4:66" x14ac:dyDescent="0.25">
      <c r="D6900"/>
      <c r="E6900" s="10"/>
      <c r="F6900" s="10"/>
      <c r="G6900" s="10"/>
      <c r="H6900" s="10"/>
      <c r="I6900" s="10"/>
      <c r="J6900" s="10"/>
      <c r="K6900" s="11"/>
      <c r="L6900" s="11"/>
      <c r="M6900" s="12"/>
      <c r="N6900" s="12"/>
      <c r="O6900" s="12"/>
      <c r="P6900" s="12"/>
      <c r="Q6900" s="12"/>
      <c r="R6900" s="12"/>
      <c r="S6900" s="12"/>
      <c r="T6900" s="12"/>
      <c r="U6900" s="12"/>
      <c r="V6900" s="12"/>
      <c r="W6900" s="12"/>
      <c r="X6900" s="12"/>
      <c r="Y6900" s="12"/>
      <c r="Z6900" s="12"/>
      <c r="AA6900" s="12"/>
      <c r="AB6900" s="12"/>
      <c r="AC6900" s="12"/>
      <c r="AD6900" s="12"/>
      <c r="AE6900" s="12"/>
      <c r="AF6900" s="12"/>
      <c r="AG6900" s="12"/>
      <c r="AH6900" s="12"/>
      <c r="AI6900" s="12"/>
      <c r="AJ6900" s="12"/>
      <c r="AK6900" s="12"/>
      <c r="AL6900" s="12"/>
      <c r="AM6900" s="12"/>
      <c r="AN6900" s="12"/>
      <c r="AO6900" s="12"/>
      <c r="AP6900" s="12"/>
      <c r="AQ6900" s="12"/>
      <c r="AR6900" s="12"/>
      <c r="AS6900" s="12"/>
      <c r="AT6900" s="12"/>
      <c r="AU6900" s="12"/>
      <c r="AV6900" s="12"/>
      <c r="AW6900" s="12"/>
      <c r="AX6900" s="12"/>
      <c r="AY6900" s="12"/>
      <c r="AZ6900" s="12"/>
      <c r="BA6900" s="12"/>
      <c r="BB6900" s="12"/>
      <c r="BC6900" s="12"/>
      <c r="BD6900" s="12"/>
      <c r="BE6900" s="12"/>
      <c r="BF6900" s="12"/>
      <c r="BG6900" s="12"/>
      <c r="BH6900" s="12"/>
      <c r="BI6900" s="12"/>
      <c r="BJ6900" s="13"/>
      <c r="BK6900" s="13"/>
      <c r="BL6900" s="13"/>
      <c r="BM6900" s="13"/>
      <c r="BN6900" s="13"/>
    </row>
    <row r="6901" spans="4:66" x14ac:dyDescent="0.25">
      <c r="D6901"/>
      <c r="E6901" s="10"/>
      <c r="F6901" s="10"/>
      <c r="G6901" s="10"/>
      <c r="H6901" s="10"/>
      <c r="I6901" s="10"/>
      <c r="J6901" s="10"/>
      <c r="K6901" s="11"/>
      <c r="L6901" s="11"/>
      <c r="M6901" s="12"/>
      <c r="N6901" s="12"/>
      <c r="O6901" s="12"/>
      <c r="P6901" s="12"/>
      <c r="Q6901" s="12"/>
      <c r="R6901" s="12"/>
      <c r="S6901" s="12"/>
      <c r="T6901" s="12"/>
      <c r="U6901" s="12"/>
      <c r="V6901" s="12"/>
      <c r="W6901" s="12"/>
      <c r="X6901" s="12"/>
      <c r="Y6901" s="12"/>
      <c r="Z6901" s="12"/>
      <c r="AA6901" s="12"/>
      <c r="AB6901" s="12"/>
      <c r="AC6901" s="12"/>
      <c r="AD6901" s="12"/>
      <c r="AE6901" s="12"/>
      <c r="AF6901" s="12"/>
      <c r="AG6901" s="12"/>
      <c r="AH6901" s="12"/>
      <c r="AI6901" s="12"/>
      <c r="AJ6901" s="12"/>
      <c r="AK6901" s="12"/>
      <c r="AL6901" s="12"/>
      <c r="AM6901" s="12"/>
      <c r="AN6901" s="12"/>
      <c r="AO6901" s="12"/>
      <c r="AP6901" s="12"/>
      <c r="AQ6901" s="12"/>
      <c r="AR6901" s="12"/>
      <c r="AS6901" s="12"/>
      <c r="AT6901" s="12"/>
      <c r="AU6901" s="12"/>
      <c r="AV6901" s="12"/>
      <c r="AW6901" s="12"/>
      <c r="AX6901" s="12"/>
      <c r="AY6901" s="12"/>
      <c r="AZ6901" s="12"/>
      <c r="BA6901" s="12"/>
      <c r="BB6901" s="12"/>
      <c r="BC6901" s="12"/>
      <c r="BD6901" s="12"/>
      <c r="BE6901" s="12"/>
      <c r="BF6901" s="12"/>
      <c r="BG6901" s="12"/>
      <c r="BH6901" s="12"/>
      <c r="BI6901" s="12"/>
      <c r="BJ6901" s="13"/>
      <c r="BK6901" s="13"/>
      <c r="BL6901" s="13"/>
      <c r="BM6901" s="13"/>
      <c r="BN6901" s="13"/>
    </row>
    <row r="6902" spans="4:66" x14ac:dyDescent="0.25">
      <c r="D6902"/>
      <c r="E6902" s="10"/>
      <c r="F6902" s="10"/>
      <c r="G6902" s="10"/>
      <c r="H6902" s="10"/>
      <c r="I6902" s="10"/>
      <c r="J6902" s="10"/>
      <c r="K6902" s="11"/>
      <c r="L6902" s="11"/>
      <c r="M6902" s="12"/>
      <c r="N6902" s="12"/>
      <c r="O6902" s="12"/>
      <c r="P6902" s="12"/>
      <c r="Q6902" s="12"/>
      <c r="R6902" s="12"/>
      <c r="S6902" s="12"/>
      <c r="T6902" s="12"/>
      <c r="U6902" s="12"/>
      <c r="V6902" s="12"/>
      <c r="W6902" s="12"/>
      <c r="X6902" s="12"/>
      <c r="Y6902" s="12"/>
      <c r="Z6902" s="12"/>
      <c r="AA6902" s="12"/>
      <c r="AB6902" s="12"/>
      <c r="AC6902" s="12"/>
      <c r="AD6902" s="12"/>
      <c r="AE6902" s="12"/>
      <c r="AF6902" s="12"/>
      <c r="AG6902" s="12"/>
      <c r="AH6902" s="12"/>
      <c r="AI6902" s="12"/>
      <c r="AJ6902" s="12"/>
      <c r="AK6902" s="12"/>
      <c r="AL6902" s="12"/>
      <c r="AM6902" s="12"/>
      <c r="AN6902" s="12"/>
      <c r="AO6902" s="12"/>
      <c r="AP6902" s="12"/>
      <c r="AQ6902" s="12"/>
      <c r="AR6902" s="12"/>
      <c r="AS6902" s="12"/>
      <c r="AT6902" s="12"/>
      <c r="AU6902" s="12"/>
      <c r="AV6902" s="12"/>
      <c r="AW6902" s="12"/>
      <c r="AX6902" s="12"/>
      <c r="AY6902" s="12"/>
      <c r="AZ6902" s="12"/>
      <c r="BA6902" s="12"/>
      <c r="BB6902" s="12"/>
      <c r="BC6902" s="12"/>
      <c r="BD6902" s="12"/>
      <c r="BE6902" s="12"/>
      <c r="BF6902" s="12"/>
      <c r="BG6902" s="12"/>
      <c r="BH6902" s="12"/>
      <c r="BI6902" s="12"/>
      <c r="BJ6902" s="13"/>
      <c r="BK6902" s="13"/>
      <c r="BL6902" s="13"/>
      <c r="BM6902" s="13"/>
      <c r="BN6902" s="13"/>
    </row>
    <row r="6903" spans="4:66" x14ac:dyDescent="0.25">
      <c r="D6903"/>
      <c r="E6903" s="10"/>
      <c r="F6903" s="10"/>
      <c r="G6903" s="10"/>
      <c r="H6903" s="10"/>
      <c r="I6903" s="10"/>
      <c r="J6903" s="10"/>
      <c r="K6903" s="11"/>
      <c r="L6903" s="11"/>
      <c r="M6903" s="12"/>
      <c r="N6903" s="12"/>
      <c r="O6903" s="12"/>
      <c r="P6903" s="12"/>
      <c r="Q6903" s="12"/>
      <c r="R6903" s="12"/>
      <c r="S6903" s="12"/>
      <c r="T6903" s="12"/>
      <c r="U6903" s="12"/>
      <c r="V6903" s="12"/>
      <c r="W6903" s="12"/>
      <c r="X6903" s="12"/>
      <c r="Y6903" s="12"/>
      <c r="Z6903" s="12"/>
      <c r="AA6903" s="12"/>
      <c r="AB6903" s="12"/>
      <c r="AC6903" s="12"/>
      <c r="AD6903" s="12"/>
      <c r="AE6903" s="12"/>
      <c r="AF6903" s="12"/>
      <c r="AG6903" s="12"/>
      <c r="AH6903" s="12"/>
      <c r="AI6903" s="12"/>
      <c r="AJ6903" s="12"/>
      <c r="AK6903" s="12"/>
      <c r="AL6903" s="12"/>
      <c r="AM6903" s="12"/>
      <c r="AN6903" s="12"/>
      <c r="AO6903" s="12"/>
      <c r="AP6903" s="12"/>
      <c r="AQ6903" s="12"/>
      <c r="AR6903" s="12"/>
      <c r="AS6903" s="12"/>
      <c r="AT6903" s="12"/>
      <c r="AU6903" s="12"/>
      <c r="AV6903" s="12"/>
      <c r="AW6903" s="12"/>
      <c r="AX6903" s="12"/>
      <c r="AY6903" s="12"/>
      <c r="AZ6903" s="12"/>
      <c r="BA6903" s="12"/>
      <c r="BB6903" s="12"/>
      <c r="BC6903" s="12"/>
      <c r="BD6903" s="12"/>
      <c r="BE6903" s="12"/>
      <c r="BF6903" s="12"/>
      <c r="BG6903" s="12"/>
      <c r="BH6903" s="12"/>
      <c r="BI6903" s="12"/>
      <c r="BJ6903" s="13"/>
      <c r="BK6903" s="13"/>
      <c r="BL6903" s="13"/>
      <c r="BM6903" s="13"/>
      <c r="BN6903" s="13"/>
    </row>
    <row r="6904" spans="4:66" x14ac:dyDescent="0.25">
      <c r="D6904"/>
      <c r="E6904" s="10"/>
      <c r="F6904" s="10"/>
      <c r="G6904" s="10"/>
      <c r="H6904" s="10"/>
      <c r="I6904" s="10"/>
      <c r="J6904" s="10"/>
      <c r="K6904" s="11"/>
      <c r="L6904" s="11"/>
      <c r="M6904" s="12"/>
      <c r="N6904" s="12"/>
      <c r="O6904" s="12"/>
      <c r="P6904" s="12"/>
      <c r="Q6904" s="12"/>
      <c r="R6904" s="12"/>
      <c r="S6904" s="12"/>
      <c r="T6904" s="12"/>
      <c r="U6904" s="12"/>
      <c r="V6904" s="12"/>
      <c r="W6904" s="12"/>
      <c r="X6904" s="12"/>
      <c r="Y6904" s="12"/>
      <c r="Z6904" s="12"/>
      <c r="AA6904" s="12"/>
      <c r="AB6904" s="12"/>
      <c r="AC6904" s="12"/>
      <c r="AD6904" s="12"/>
      <c r="AE6904" s="12"/>
      <c r="AF6904" s="12"/>
      <c r="AG6904" s="12"/>
      <c r="AH6904" s="12"/>
      <c r="AI6904" s="12"/>
      <c r="AJ6904" s="12"/>
      <c r="AK6904" s="12"/>
      <c r="AL6904" s="12"/>
      <c r="AM6904" s="12"/>
      <c r="AN6904" s="12"/>
      <c r="AO6904" s="12"/>
      <c r="AP6904" s="12"/>
      <c r="AQ6904" s="12"/>
      <c r="AR6904" s="12"/>
      <c r="AS6904" s="12"/>
      <c r="AT6904" s="12"/>
      <c r="AU6904" s="12"/>
      <c r="AV6904" s="12"/>
      <c r="AW6904" s="12"/>
      <c r="AX6904" s="12"/>
      <c r="AY6904" s="12"/>
      <c r="AZ6904" s="12"/>
      <c r="BA6904" s="12"/>
      <c r="BB6904" s="12"/>
      <c r="BC6904" s="12"/>
      <c r="BD6904" s="12"/>
      <c r="BE6904" s="12"/>
      <c r="BF6904" s="12"/>
      <c r="BG6904" s="12"/>
      <c r="BH6904" s="12"/>
      <c r="BI6904" s="12"/>
      <c r="BJ6904" s="13"/>
      <c r="BK6904" s="13"/>
      <c r="BL6904" s="13"/>
      <c r="BM6904" s="13"/>
      <c r="BN6904" s="13"/>
    </row>
    <row r="6905" spans="4:66" x14ac:dyDescent="0.25">
      <c r="D6905"/>
      <c r="E6905" s="10"/>
      <c r="F6905" s="10"/>
      <c r="G6905" s="10"/>
      <c r="H6905" s="10"/>
      <c r="I6905" s="10"/>
      <c r="J6905" s="10"/>
      <c r="K6905" s="11"/>
      <c r="L6905" s="11"/>
      <c r="M6905" s="12"/>
      <c r="N6905" s="12"/>
      <c r="O6905" s="12"/>
      <c r="P6905" s="12"/>
      <c r="Q6905" s="12"/>
      <c r="R6905" s="12"/>
      <c r="S6905" s="12"/>
      <c r="T6905" s="12"/>
      <c r="U6905" s="12"/>
      <c r="V6905" s="12"/>
      <c r="W6905" s="12"/>
      <c r="X6905" s="12"/>
      <c r="Y6905" s="12"/>
      <c r="Z6905" s="12"/>
      <c r="AA6905" s="12"/>
      <c r="AB6905" s="12"/>
      <c r="AC6905" s="12"/>
      <c r="AD6905" s="12"/>
      <c r="AE6905" s="12"/>
      <c r="AF6905" s="12"/>
      <c r="AG6905" s="12"/>
      <c r="AH6905" s="12"/>
      <c r="AI6905" s="12"/>
      <c r="AJ6905" s="12"/>
      <c r="AK6905" s="12"/>
      <c r="AL6905" s="12"/>
      <c r="AM6905" s="12"/>
      <c r="AN6905" s="12"/>
      <c r="AO6905" s="12"/>
      <c r="AP6905" s="12"/>
      <c r="AQ6905" s="12"/>
      <c r="AR6905" s="12"/>
      <c r="AS6905" s="12"/>
      <c r="AT6905" s="12"/>
      <c r="AU6905" s="12"/>
      <c r="AV6905" s="12"/>
      <c r="AW6905" s="12"/>
      <c r="AX6905" s="12"/>
      <c r="AY6905" s="12"/>
      <c r="AZ6905" s="12"/>
      <c r="BA6905" s="12"/>
      <c r="BB6905" s="12"/>
      <c r="BC6905" s="12"/>
      <c r="BD6905" s="12"/>
      <c r="BE6905" s="12"/>
      <c r="BF6905" s="12"/>
      <c r="BG6905" s="12"/>
      <c r="BH6905" s="12"/>
      <c r="BI6905" s="12"/>
      <c r="BJ6905" s="13"/>
      <c r="BK6905" s="13"/>
      <c r="BL6905" s="13"/>
      <c r="BM6905" s="13"/>
      <c r="BN6905" s="13"/>
    </row>
    <row r="6906" spans="4:66" x14ac:dyDescent="0.25">
      <c r="D6906"/>
      <c r="E6906" s="10"/>
      <c r="F6906" s="10"/>
      <c r="G6906" s="10"/>
      <c r="H6906" s="10"/>
      <c r="I6906" s="10"/>
      <c r="J6906" s="10"/>
      <c r="K6906" s="11"/>
      <c r="L6906" s="11"/>
      <c r="M6906" s="12"/>
      <c r="N6906" s="12"/>
      <c r="O6906" s="12"/>
      <c r="P6906" s="12"/>
      <c r="Q6906" s="12"/>
      <c r="R6906" s="12"/>
      <c r="S6906" s="12"/>
      <c r="T6906" s="12"/>
      <c r="U6906" s="12"/>
      <c r="V6906" s="12"/>
      <c r="W6906" s="12"/>
      <c r="X6906" s="12"/>
      <c r="Y6906" s="12"/>
      <c r="Z6906" s="12"/>
      <c r="AA6906" s="12"/>
      <c r="AB6906" s="12"/>
      <c r="AC6906" s="12"/>
      <c r="AD6906" s="12"/>
      <c r="AE6906" s="12"/>
      <c r="AF6906" s="12"/>
      <c r="AG6906" s="12"/>
      <c r="AH6906" s="12"/>
      <c r="AI6906" s="12"/>
      <c r="AJ6906" s="12"/>
      <c r="AK6906" s="12"/>
      <c r="AL6906" s="12"/>
      <c r="AM6906" s="12"/>
      <c r="AN6906" s="12"/>
      <c r="AO6906" s="12"/>
      <c r="AP6906" s="12"/>
      <c r="AQ6906" s="12"/>
      <c r="AR6906" s="12"/>
      <c r="AS6906" s="12"/>
      <c r="AT6906" s="12"/>
      <c r="AU6906" s="12"/>
      <c r="AV6906" s="12"/>
      <c r="AW6906" s="12"/>
      <c r="AX6906" s="12"/>
      <c r="AY6906" s="12"/>
      <c r="AZ6906" s="12"/>
      <c r="BA6906" s="12"/>
      <c r="BB6906" s="12"/>
      <c r="BC6906" s="12"/>
      <c r="BD6906" s="12"/>
      <c r="BE6906" s="12"/>
      <c r="BF6906" s="12"/>
      <c r="BG6906" s="12"/>
      <c r="BH6906" s="12"/>
      <c r="BI6906" s="12"/>
      <c r="BJ6906" s="13"/>
      <c r="BK6906" s="13"/>
      <c r="BL6906" s="13"/>
      <c r="BM6906" s="13"/>
      <c r="BN6906" s="13"/>
    </row>
    <row r="6907" spans="4:66" x14ac:dyDescent="0.25">
      <c r="D6907"/>
      <c r="E6907" s="10"/>
      <c r="F6907" s="10"/>
      <c r="G6907" s="10"/>
      <c r="H6907" s="10"/>
      <c r="I6907" s="10"/>
      <c r="J6907" s="10"/>
      <c r="K6907" s="11"/>
      <c r="L6907" s="11"/>
      <c r="M6907" s="12"/>
      <c r="N6907" s="12"/>
      <c r="O6907" s="12"/>
      <c r="P6907" s="12"/>
      <c r="Q6907" s="12"/>
      <c r="R6907" s="12"/>
      <c r="S6907" s="12"/>
      <c r="T6907" s="12"/>
      <c r="U6907" s="12"/>
      <c r="V6907" s="12"/>
      <c r="W6907" s="12"/>
      <c r="X6907" s="12"/>
      <c r="Y6907" s="12"/>
      <c r="Z6907" s="12"/>
      <c r="AA6907" s="12"/>
      <c r="AB6907" s="12"/>
      <c r="AC6907" s="12"/>
      <c r="AD6907" s="12"/>
      <c r="AE6907" s="12"/>
      <c r="AF6907" s="12"/>
      <c r="AG6907" s="12"/>
      <c r="AH6907" s="12"/>
      <c r="AI6907" s="12"/>
      <c r="AJ6907" s="12"/>
      <c r="AK6907" s="12"/>
      <c r="AL6907" s="12"/>
      <c r="AM6907" s="12"/>
      <c r="AN6907" s="12"/>
      <c r="AO6907" s="12"/>
      <c r="AP6907" s="12"/>
      <c r="AQ6907" s="12"/>
      <c r="AR6907" s="12"/>
      <c r="AS6907" s="12"/>
      <c r="AT6907" s="12"/>
      <c r="AU6907" s="12"/>
      <c r="AV6907" s="12"/>
      <c r="AW6907" s="12"/>
      <c r="AX6907" s="12"/>
      <c r="AY6907" s="12"/>
      <c r="AZ6907" s="12"/>
      <c r="BA6907" s="12"/>
      <c r="BB6907" s="12"/>
      <c r="BC6907" s="12"/>
      <c r="BD6907" s="12"/>
      <c r="BE6907" s="12"/>
      <c r="BF6907" s="12"/>
      <c r="BG6907" s="12"/>
      <c r="BH6907" s="12"/>
      <c r="BI6907" s="12"/>
      <c r="BJ6907" s="13"/>
      <c r="BK6907" s="13"/>
      <c r="BL6907" s="13"/>
      <c r="BM6907" s="13"/>
      <c r="BN6907" s="13"/>
    </row>
    <row r="6908" spans="4:66" x14ac:dyDescent="0.25">
      <c r="D6908"/>
      <c r="E6908" s="10"/>
      <c r="F6908" s="10"/>
      <c r="G6908" s="10"/>
      <c r="H6908" s="10"/>
      <c r="I6908" s="10"/>
      <c r="J6908" s="10"/>
      <c r="K6908" s="11"/>
      <c r="L6908" s="11"/>
      <c r="M6908" s="12"/>
      <c r="N6908" s="12"/>
      <c r="O6908" s="12"/>
      <c r="P6908" s="12"/>
      <c r="Q6908" s="12"/>
      <c r="R6908" s="12"/>
      <c r="S6908" s="12"/>
      <c r="T6908" s="12"/>
      <c r="U6908" s="12"/>
      <c r="V6908" s="12"/>
      <c r="W6908" s="12"/>
      <c r="X6908" s="12"/>
      <c r="Y6908" s="12"/>
      <c r="Z6908" s="12"/>
      <c r="AA6908" s="12"/>
      <c r="AB6908" s="12"/>
      <c r="AC6908" s="12"/>
      <c r="AD6908" s="12"/>
      <c r="AE6908" s="12"/>
      <c r="AF6908" s="12"/>
      <c r="AG6908" s="12"/>
      <c r="AH6908" s="12"/>
      <c r="AI6908" s="12"/>
      <c r="AJ6908" s="12"/>
      <c r="AK6908" s="12"/>
      <c r="AL6908" s="12"/>
      <c r="AM6908" s="12"/>
      <c r="AN6908" s="12"/>
      <c r="AO6908" s="12"/>
      <c r="AP6908" s="12"/>
      <c r="AQ6908" s="12"/>
      <c r="AR6908" s="12"/>
      <c r="AS6908" s="12"/>
      <c r="AT6908" s="12"/>
      <c r="AU6908" s="12"/>
      <c r="AV6908" s="12"/>
      <c r="AW6908" s="12"/>
      <c r="AX6908" s="12"/>
      <c r="AY6908" s="12"/>
      <c r="AZ6908" s="12"/>
      <c r="BA6908" s="12"/>
      <c r="BB6908" s="12"/>
      <c r="BC6908" s="12"/>
      <c r="BD6908" s="12"/>
      <c r="BE6908" s="12"/>
      <c r="BF6908" s="12"/>
      <c r="BG6908" s="12"/>
      <c r="BH6908" s="12"/>
      <c r="BI6908" s="12"/>
      <c r="BJ6908" s="13"/>
      <c r="BK6908" s="13"/>
      <c r="BL6908" s="13"/>
      <c r="BM6908" s="13"/>
      <c r="BN6908" s="13"/>
    </row>
    <row r="6909" spans="4:66" x14ac:dyDescent="0.25">
      <c r="D6909"/>
      <c r="E6909" s="10"/>
      <c r="F6909" s="10"/>
      <c r="G6909" s="10"/>
      <c r="H6909" s="10"/>
      <c r="I6909" s="10"/>
      <c r="J6909" s="10"/>
      <c r="K6909" s="11"/>
      <c r="L6909" s="11"/>
      <c r="M6909" s="12"/>
      <c r="N6909" s="12"/>
      <c r="O6909" s="12"/>
      <c r="P6909" s="12"/>
      <c r="Q6909" s="12"/>
      <c r="R6909" s="12"/>
      <c r="S6909" s="12"/>
      <c r="T6909" s="12"/>
      <c r="U6909" s="12"/>
      <c r="V6909" s="12"/>
      <c r="W6909" s="12"/>
      <c r="X6909" s="12"/>
      <c r="Y6909" s="12"/>
      <c r="Z6909" s="12"/>
      <c r="AA6909" s="12"/>
      <c r="AB6909" s="12"/>
      <c r="AC6909" s="12"/>
      <c r="AD6909" s="12"/>
      <c r="AE6909" s="12"/>
      <c r="AF6909" s="12"/>
      <c r="AG6909" s="12"/>
      <c r="AH6909" s="12"/>
      <c r="AI6909" s="12"/>
      <c r="AJ6909" s="12"/>
      <c r="AK6909" s="12"/>
      <c r="AL6909" s="12"/>
      <c r="AM6909" s="12"/>
      <c r="AN6909" s="12"/>
      <c r="AO6909" s="12"/>
      <c r="AP6909" s="12"/>
      <c r="AQ6909" s="12"/>
      <c r="AR6909" s="12"/>
      <c r="AS6909" s="12"/>
      <c r="AT6909" s="12"/>
      <c r="AU6909" s="12"/>
      <c r="AV6909" s="12"/>
      <c r="AW6909" s="12"/>
      <c r="AX6909" s="12"/>
      <c r="AY6909" s="12"/>
      <c r="AZ6909" s="12"/>
      <c r="BA6909" s="12"/>
      <c r="BB6909" s="12"/>
      <c r="BC6909" s="12"/>
      <c r="BD6909" s="12"/>
      <c r="BE6909" s="12"/>
      <c r="BF6909" s="12"/>
      <c r="BG6909" s="12"/>
      <c r="BH6909" s="12"/>
      <c r="BI6909" s="12"/>
      <c r="BJ6909" s="13"/>
      <c r="BK6909" s="13"/>
      <c r="BL6909" s="13"/>
      <c r="BM6909" s="13"/>
      <c r="BN6909" s="13"/>
    </row>
    <row r="6910" spans="4:66" x14ac:dyDescent="0.25">
      <c r="D6910"/>
      <c r="E6910" s="10"/>
      <c r="F6910" s="10"/>
      <c r="G6910" s="10"/>
      <c r="H6910" s="10"/>
      <c r="I6910" s="10"/>
      <c r="J6910" s="10"/>
      <c r="K6910" s="11"/>
      <c r="L6910" s="11"/>
      <c r="M6910" s="12"/>
      <c r="N6910" s="12"/>
      <c r="O6910" s="12"/>
      <c r="P6910" s="12"/>
      <c r="Q6910" s="12"/>
      <c r="R6910" s="12"/>
      <c r="S6910" s="12"/>
      <c r="T6910" s="12"/>
      <c r="U6910" s="12"/>
      <c r="V6910" s="12"/>
      <c r="W6910" s="12"/>
      <c r="X6910" s="12"/>
      <c r="Y6910" s="12"/>
      <c r="Z6910" s="12"/>
      <c r="AA6910" s="12"/>
      <c r="AB6910" s="12"/>
      <c r="AC6910" s="12"/>
      <c r="AD6910" s="12"/>
      <c r="AE6910" s="12"/>
      <c r="AF6910" s="12"/>
      <c r="AG6910" s="12"/>
      <c r="AH6910" s="12"/>
      <c r="AI6910" s="12"/>
      <c r="AJ6910" s="12"/>
      <c r="AK6910" s="12"/>
      <c r="AL6910" s="12"/>
      <c r="AM6910" s="12"/>
      <c r="AN6910" s="12"/>
      <c r="AO6910" s="12"/>
      <c r="AP6910" s="12"/>
      <c r="AQ6910" s="12"/>
      <c r="AR6910" s="12"/>
      <c r="AS6910" s="12"/>
      <c r="AT6910" s="12"/>
      <c r="AU6910" s="12"/>
      <c r="AV6910" s="12"/>
      <c r="AW6910" s="12"/>
      <c r="AX6910" s="12"/>
      <c r="AY6910" s="12"/>
      <c r="AZ6910" s="12"/>
      <c r="BA6910" s="12"/>
      <c r="BB6910" s="12"/>
      <c r="BC6910" s="12"/>
      <c r="BD6910" s="12"/>
      <c r="BE6910" s="12"/>
      <c r="BF6910" s="12"/>
      <c r="BG6910" s="12"/>
      <c r="BH6910" s="12"/>
      <c r="BI6910" s="12"/>
      <c r="BJ6910" s="13"/>
      <c r="BK6910" s="13"/>
      <c r="BL6910" s="13"/>
      <c r="BM6910" s="13"/>
      <c r="BN6910" s="13"/>
    </row>
    <row r="6911" spans="4:66" x14ac:dyDescent="0.25">
      <c r="D6911"/>
      <c r="E6911" s="10"/>
      <c r="F6911" s="10"/>
      <c r="G6911" s="10"/>
      <c r="H6911" s="10"/>
      <c r="I6911" s="10"/>
      <c r="J6911" s="10"/>
      <c r="K6911" s="11"/>
      <c r="L6911" s="11"/>
      <c r="M6911" s="12"/>
      <c r="N6911" s="12"/>
      <c r="O6911" s="12"/>
      <c r="P6911" s="12"/>
      <c r="Q6911" s="12"/>
      <c r="R6911" s="12"/>
      <c r="S6911" s="12"/>
      <c r="T6911" s="12"/>
      <c r="U6911" s="12"/>
      <c r="V6911" s="12"/>
      <c r="W6911" s="12"/>
      <c r="X6911" s="12"/>
      <c r="Y6911" s="12"/>
      <c r="Z6911" s="12"/>
      <c r="AA6911" s="12"/>
      <c r="AB6911" s="12"/>
      <c r="AC6911" s="12"/>
      <c r="AD6911" s="12"/>
      <c r="AE6911" s="12"/>
      <c r="AF6911" s="12"/>
      <c r="AG6911" s="12"/>
      <c r="AH6911" s="12"/>
      <c r="AI6911" s="12"/>
      <c r="AJ6911" s="12"/>
      <c r="AK6911" s="12"/>
      <c r="AL6911" s="12"/>
      <c r="AM6911" s="12"/>
      <c r="AN6911" s="12"/>
      <c r="AO6911" s="12"/>
      <c r="AP6911" s="12"/>
      <c r="AQ6911" s="12"/>
      <c r="AR6911" s="12"/>
      <c r="AS6911" s="12"/>
      <c r="AT6911" s="12"/>
      <c r="AU6911" s="12"/>
      <c r="AV6911" s="12"/>
      <c r="AW6911" s="12"/>
      <c r="AX6911" s="12"/>
      <c r="AY6911" s="12"/>
      <c r="AZ6911" s="12"/>
      <c r="BA6911" s="12"/>
      <c r="BB6911" s="12"/>
      <c r="BC6911" s="12"/>
      <c r="BD6911" s="12"/>
      <c r="BE6911" s="12"/>
      <c r="BF6911" s="12"/>
      <c r="BG6911" s="12"/>
      <c r="BH6911" s="12"/>
      <c r="BI6911" s="12"/>
      <c r="BJ6911" s="13"/>
      <c r="BK6911" s="13"/>
      <c r="BL6911" s="13"/>
      <c r="BM6911" s="13"/>
      <c r="BN6911" s="13"/>
    </row>
    <row r="6912" spans="4:66" x14ac:dyDescent="0.25">
      <c r="D6912"/>
      <c r="E6912" s="10"/>
      <c r="F6912" s="10"/>
      <c r="G6912" s="10"/>
      <c r="H6912" s="10"/>
      <c r="I6912" s="10"/>
      <c r="J6912" s="10"/>
      <c r="K6912" s="11"/>
      <c r="L6912" s="11"/>
      <c r="M6912" s="12"/>
      <c r="N6912" s="12"/>
      <c r="O6912" s="12"/>
      <c r="P6912" s="12"/>
      <c r="Q6912" s="12"/>
      <c r="R6912" s="12"/>
      <c r="S6912" s="12"/>
      <c r="T6912" s="12"/>
      <c r="U6912" s="12"/>
      <c r="V6912" s="12"/>
      <c r="W6912" s="12"/>
      <c r="X6912" s="12"/>
      <c r="Y6912" s="12"/>
      <c r="Z6912" s="12"/>
      <c r="AA6912" s="12"/>
      <c r="AB6912" s="12"/>
      <c r="AC6912" s="12"/>
      <c r="AD6912" s="12"/>
      <c r="AE6912" s="12"/>
      <c r="AF6912" s="12"/>
      <c r="AG6912" s="12"/>
      <c r="AH6912" s="12"/>
      <c r="AI6912" s="12"/>
      <c r="AJ6912" s="12"/>
      <c r="AK6912" s="12"/>
      <c r="AL6912" s="12"/>
      <c r="AM6912" s="12"/>
      <c r="AN6912" s="12"/>
      <c r="AO6912" s="12"/>
      <c r="AP6912" s="12"/>
      <c r="AQ6912" s="12"/>
      <c r="AR6912" s="12"/>
      <c r="AS6912" s="12"/>
      <c r="AT6912" s="12"/>
      <c r="AU6912" s="12"/>
      <c r="AV6912" s="12"/>
      <c r="AW6912" s="12"/>
      <c r="AX6912" s="12"/>
      <c r="AY6912" s="12"/>
      <c r="AZ6912" s="12"/>
      <c r="BA6912" s="12"/>
      <c r="BB6912" s="12"/>
      <c r="BC6912" s="12"/>
      <c r="BD6912" s="12"/>
      <c r="BE6912" s="12"/>
      <c r="BF6912" s="12"/>
      <c r="BG6912" s="12"/>
      <c r="BH6912" s="12"/>
      <c r="BI6912" s="12"/>
      <c r="BJ6912" s="13"/>
      <c r="BK6912" s="13"/>
      <c r="BL6912" s="13"/>
      <c r="BM6912" s="13"/>
      <c r="BN6912" s="13"/>
    </row>
    <row r="6913" spans="4:66" x14ac:dyDescent="0.25">
      <c r="D6913"/>
      <c r="E6913" s="10"/>
      <c r="F6913" s="10"/>
      <c r="G6913" s="10"/>
      <c r="H6913" s="10"/>
      <c r="I6913" s="10"/>
      <c r="J6913" s="10"/>
      <c r="K6913" s="11"/>
      <c r="L6913" s="11"/>
      <c r="M6913" s="12"/>
      <c r="N6913" s="12"/>
      <c r="O6913" s="12"/>
      <c r="P6913" s="12"/>
      <c r="Q6913" s="12"/>
      <c r="R6913" s="12"/>
      <c r="S6913" s="12"/>
      <c r="T6913" s="12"/>
      <c r="U6913" s="12"/>
      <c r="V6913" s="12"/>
      <c r="W6913" s="12"/>
      <c r="X6913" s="12"/>
      <c r="Y6913" s="12"/>
      <c r="Z6913" s="12"/>
      <c r="AA6913" s="12"/>
      <c r="AB6913" s="12"/>
      <c r="AC6913" s="12"/>
      <c r="AD6913" s="12"/>
      <c r="AE6913" s="12"/>
      <c r="AF6913" s="12"/>
      <c r="AG6913" s="12"/>
      <c r="AH6913" s="12"/>
      <c r="AI6913" s="12"/>
      <c r="AJ6913" s="12"/>
      <c r="AK6913" s="12"/>
      <c r="AL6913" s="12"/>
      <c r="AM6913" s="12"/>
      <c r="AN6913" s="12"/>
      <c r="AO6913" s="12"/>
      <c r="AP6913" s="12"/>
      <c r="AQ6913" s="12"/>
      <c r="AR6913" s="12"/>
      <c r="AS6913" s="12"/>
      <c r="AT6913" s="12"/>
      <c r="AU6913" s="12"/>
      <c r="AV6913" s="12"/>
      <c r="AW6913" s="12"/>
      <c r="AX6913" s="12"/>
      <c r="AY6913" s="12"/>
      <c r="AZ6913" s="12"/>
      <c r="BA6913" s="12"/>
      <c r="BB6913" s="12"/>
      <c r="BC6913" s="12"/>
      <c r="BD6913" s="12"/>
      <c r="BE6913" s="12"/>
      <c r="BF6913" s="12"/>
      <c r="BG6913" s="12"/>
      <c r="BH6913" s="12"/>
      <c r="BI6913" s="12"/>
      <c r="BJ6913" s="13"/>
      <c r="BK6913" s="13"/>
      <c r="BL6913" s="13"/>
      <c r="BM6913" s="13"/>
      <c r="BN6913" s="13"/>
    </row>
    <row r="6914" spans="4:66" x14ac:dyDescent="0.25">
      <c r="D6914"/>
      <c r="E6914" s="10"/>
      <c r="F6914" s="10"/>
      <c r="G6914" s="10"/>
      <c r="H6914" s="10"/>
      <c r="I6914" s="10"/>
      <c r="J6914" s="10"/>
      <c r="K6914" s="11"/>
      <c r="L6914" s="11"/>
      <c r="M6914" s="12"/>
      <c r="N6914" s="12"/>
      <c r="O6914" s="12"/>
      <c r="P6914" s="12"/>
      <c r="Q6914" s="12"/>
      <c r="R6914" s="12"/>
      <c r="S6914" s="12"/>
      <c r="T6914" s="12"/>
      <c r="U6914" s="12"/>
      <c r="V6914" s="12"/>
      <c r="W6914" s="12"/>
      <c r="X6914" s="12"/>
      <c r="Y6914" s="12"/>
      <c r="Z6914" s="12"/>
      <c r="AA6914" s="12"/>
      <c r="AB6914" s="12"/>
      <c r="AC6914" s="12"/>
      <c r="AD6914" s="12"/>
      <c r="AE6914" s="12"/>
      <c r="AF6914" s="12"/>
      <c r="AG6914" s="12"/>
      <c r="AH6914" s="12"/>
      <c r="AI6914" s="12"/>
      <c r="AJ6914" s="12"/>
      <c r="AK6914" s="12"/>
      <c r="AL6914" s="12"/>
      <c r="AM6914" s="12"/>
      <c r="AN6914" s="12"/>
      <c r="AO6914" s="12"/>
      <c r="AP6914" s="12"/>
      <c r="AQ6914" s="12"/>
      <c r="AR6914" s="12"/>
      <c r="AS6914" s="12"/>
      <c r="AT6914" s="12"/>
      <c r="AU6914" s="12"/>
      <c r="AV6914" s="12"/>
      <c r="AW6914" s="12"/>
      <c r="AX6914" s="12"/>
      <c r="AY6914" s="12"/>
      <c r="AZ6914" s="12"/>
      <c r="BA6914" s="12"/>
      <c r="BB6914" s="12"/>
      <c r="BC6914" s="12"/>
      <c r="BD6914" s="12"/>
      <c r="BE6914" s="12"/>
      <c r="BF6914" s="12"/>
      <c r="BG6914" s="12"/>
      <c r="BH6914" s="12"/>
      <c r="BI6914" s="12"/>
      <c r="BJ6914" s="13"/>
      <c r="BK6914" s="13"/>
      <c r="BL6914" s="13"/>
      <c r="BM6914" s="13"/>
      <c r="BN6914" s="13"/>
    </row>
    <row r="6915" spans="4:66" x14ac:dyDescent="0.25">
      <c r="D6915"/>
      <c r="E6915" s="10"/>
      <c r="F6915" s="10"/>
      <c r="G6915" s="10"/>
      <c r="H6915" s="10"/>
      <c r="I6915" s="10"/>
      <c r="J6915" s="10"/>
      <c r="K6915" s="11"/>
      <c r="L6915" s="11"/>
      <c r="M6915" s="12"/>
      <c r="N6915" s="12"/>
      <c r="O6915" s="12"/>
      <c r="P6915" s="12"/>
      <c r="Q6915" s="12"/>
      <c r="R6915" s="12"/>
      <c r="S6915" s="12"/>
      <c r="T6915" s="12"/>
      <c r="U6915" s="12"/>
      <c r="V6915" s="12"/>
      <c r="W6915" s="12"/>
      <c r="X6915" s="12"/>
      <c r="Y6915" s="12"/>
      <c r="Z6915" s="12"/>
      <c r="AA6915" s="12"/>
      <c r="AB6915" s="12"/>
      <c r="AC6915" s="12"/>
      <c r="AD6915" s="12"/>
      <c r="AE6915" s="12"/>
      <c r="AF6915" s="12"/>
      <c r="AG6915" s="12"/>
      <c r="AH6915" s="12"/>
      <c r="AI6915" s="12"/>
      <c r="AJ6915" s="12"/>
      <c r="AK6915" s="12"/>
      <c r="AL6915" s="12"/>
      <c r="AM6915" s="12"/>
      <c r="AN6915" s="12"/>
      <c r="AO6915" s="12"/>
      <c r="AP6915" s="12"/>
      <c r="AQ6915" s="12"/>
      <c r="AR6915" s="12"/>
      <c r="AS6915" s="12"/>
      <c r="AT6915" s="12"/>
      <c r="AU6915" s="12"/>
      <c r="AV6915" s="12"/>
      <c r="AW6915" s="12"/>
      <c r="AX6915" s="12"/>
      <c r="AY6915" s="12"/>
      <c r="AZ6915" s="12"/>
      <c r="BA6915" s="12"/>
      <c r="BB6915" s="12"/>
      <c r="BC6915" s="12"/>
      <c r="BD6915" s="12"/>
      <c r="BE6915" s="12"/>
      <c r="BF6915" s="12"/>
      <c r="BG6915" s="12"/>
      <c r="BH6915" s="12"/>
      <c r="BI6915" s="12"/>
      <c r="BJ6915" s="13"/>
      <c r="BK6915" s="13"/>
      <c r="BL6915" s="13"/>
      <c r="BM6915" s="13"/>
      <c r="BN6915" s="13"/>
    </row>
    <row r="6916" spans="4:66" x14ac:dyDescent="0.25">
      <c r="D6916"/>
      <c r="E6916" s="10"/>
      <c r="F6916" s="10"/>
      <c r="G6916" s="10"/>
      <c r="H6916" s="10"/>
      <c r="I6916" s="10"/>
      <c r="J6916" s="10"/>
      <c r="K6916" s="11"/>
      <c r="L6916" s="11"/>
      <c r="M6916" s="12"/>
      <c r="N6916" s="12"/>
      <c r="O6916" s="12"/>
      <c r="P6916" s="12"/>
      <c r="Q6916" s="12"/>
      <c r="R6916" s="12"/>
      <c r="S6916" s="12"/>
      <c r="T6916" s="12"/>
      <c r="U6916" s="12"/>
      <c r="V6916" s="12"/>
      <c r="W6916" s="12"/>
      <c r="X6916" s="12"/>
      <c r="Y6916" s="12"/>
      <c r="Z6916" s="12"/>
      <c r="AA6916" s="12"/>
      <c r="AB6916" s="12"/>
      <c r="AC6916" s="12"/>
      <c r="AD6916" s="12"/>
      <c r="AE6916" s="12"/>
      <c r="AF6916" s="12"/>
      <c r="AG6916" s="12"/>
      <c r="AH6916" s="12"/>
      <c r="AI6916" s="12"/>
      <c r="AJ6916" s="12"/>
      <c r="AK6916" s="12"/>
      <c r="AL6916" s="12"/>
      <c r="AM6916" s="12"/>
      <c r="AN6916" s="12"/>
      <c r="AO6916" s="12"/>
      <c r="AP6916" s="12"/>
      <c r="AQ6916" s="12"/>
      <c r="AR6916" s="12"/>
      <c r="AS6916" s="12"/>
      <c r="AT6916" s="12"/>
      <c r="AU6916" s="12"/>
      <c r="AV6916" s="12"/>
      <c r="AW6916" s="12"/>
      <c r="AX6916" s="12"/>
      <c r="AY6916" s="12"/>
      <c r="AZ6916" s="12"/>
      <c r="BA6916" s="12"/>
      <c r="BB6916" s="12"/>
      <c r="BC6916" s="12"/>
      <c r="BD6916" s="12"/>
      <c r="BE6916" s="12"/>
      <c r="BF6916" s="12"/>
      <c r="BG6916" s="12"/>
      <c r="BH6916" s="12"/>
      <c r="BI6916" s="12"/>
      <c r="BJ6916" s="13"/>
      <c r="BK6916" s="13"/>
      <c r="BL6916" s="13"/>
      <c r="BM6916" s="13"/>
      <c r="BN6916" s="13"/>
    </row>
    <row r="6917" spans="4:66" x14ac:dyDescent="0.25">
      <c r="D6917"/>
      <c r="E6917" s="10"/>
      <c r="F6917" s="10"/>
      <c r="G6917" s="10"/>
      <c r="H6917" s="10"/>
      <c r="I6917" s="10"/>
      <c r="J6917" s="10"/>
      <c r="K6917" s="11"/>
      <c r="L6917" s="11"/>
      <c r="M6917" s="12"/>
      <c r="N6917" s="12"/>
      <c r="O6917" s="12"/>
      <c r="P6917" s="12"/>
      <c r="Q6917" s="12"/>
      <c r="R6917" s="12"/>
      <c r="S6917" s="12"/>
      <c r="T6917" s="12"/>
      <c r="U6917" s="12"/>
      <c r="V6917" s="12"/>
      <c r="W6917" s="12"/>
      <c r="X6917" s="12"/>
      <c r="Y6917" s="12"/>
      <c r="Z6917" s="12"/>
      <c r="AA6917" s="12"/>
      <c r="AB6917" s="12"/>
      <c r="AC6917" s="12"/>
      <c r="AD6917" s="12"/>
      <c r="AE6917" s="12"/>
      <c r="AF6917" s="12"/>
      <c r="AG6917" s="12"/>
      <c r="AH6917" s="12"/>
      <c r="AI6917" s="12"/>
      <c r="AJ6917" s="12"/>
      <c r="AK6917" s="12"/>
      <c r="AL6917" s="12"/>
      <c r="AM6917" s="12"/>
      <c r="AN6917" s="12"/>
      <c r="AO6917" s="12"/>
      <c r="AP6917" s="12"/>
      <c r="AQ6917" s="12"/>
      <c r="AR6917" s="12"/>
      <c r="AS6917" s="12"/>
      <c r="AT6917" s="12"/>
      <c r="AU6917" s="12"/>
      <c r="AV6917" s="12"/>
      <c r="AW6917" s="12"/>
      <c r="AX6917" s="12"/>
      <c r="AY6917" s="12"/>
      <c r="AZ6917" s="12"/>
      <c r="BA6917" s="12"/>
      <c r="BB6917" s="12"/>
      <c r="BC6917" s="12"/>
      <c r="BD6917" s="12"/>
      <c r="BE6917" s="12"/>
      <c r="BF6917" s="12"/>
      <c r="BG6917" s="12"/>
      <c r="BH6917" s="12"/>
      <c r="BI6917" s="12"/>
      <c r="BJ6917" s="13"/>
      <c r="BK6917" s="13"/>
      <c r="BL6917" s="13"/>
      <c r="BM6917" s="13"/>
      <c r="BN6917" s="13"/>
    </row>
    <row r="6918" spans="4:66" x14ac:dyDescent="0.25">
      <c r="D6918"/>
      <c r="E6918" s="10"/>
      <c r="F6918" s="10"/>
      <c r="G6918" s="10"/>
      <c r="H6918" s="10"/>
      <c r="I6918" s="10"/>
      <c r="J6918" s="10"/>
      <c r="K6918" s="11"/>
      <c r="L6918" s="11"/>
      <c r="M6918" s="12"/>
      <c r="N6918" s="12"/>
      <c r="O6918" s="12"/>
      <c r="P6918" s="12"/>
      <c r="Q6918" s="12"/>
      <c r="R6918" s="12"/>
      <c r="S6918" s="12"/>
      <c r="T6918" s="12"/>
      <c r="U6918" s="12"/>
      <c r="V6918" s="12"/>
      <c r="W6918" s="12"/>
      <c r="X6918" s="12"/>
      <c r="Y6918" s="12"/>
      <c r="Z6918" s="12"/>
      <c r="AA6918" s="12"/>
      <c r="AB6918" s="12"/>
      <c r="AC6918" s="12"/>
      <c r="AD6918" s="12"/>
      <c r="AE6918" s="12"/>
      <c r="AF6918" s="12"/>
      <c r="AG6918" s="12"/>
      <c r="AH6918" s="12"/>
      <c r="AI6918" s="12"/>
      <c r="AJ6918" s="12"/>
      <c r="AK6918" s="12"/>
      <c r="AL6918" s="12"/>
      <c r="AM6918" s="12"/>
      <c r="AN6918" s="12"/>
      <c r="AO6918" s="12"/>
      <c r="AP6918" s="12"/>
      <c r="AQ6918" s="12"/>
      <c r="AR6918" s="12"/>
      <c r="AS6918" s="12"/>
      <c r="AT6918" s="12"/>
      <c r="AU6918" s="12"/>
      <c r="AV6918" s="12"/>
      <c r="AW6918" s="12"/>
      <c r="AX6918" s="12"/>
      <c r="AY6918" s="12"/>
      <c r="AZ6918" s="12"/>
      <c r="BA6918" s="12"/>
      <c r="BB6918" s="12"/>
      <c r="BC6918" s="12"/>
      <c r="BD6918" s="12"/>
      <c r="BE6918" s="12"/>
      <c r="BF6918" s="12"/>
      <c r="BG6918" s="12"/>
      <c r="BH6918" s="12"/>
      <c r="BI6918" s="12"/>
      <c r="BJ6918" s="13"/>
      <c r="BK6918" s="13"/>
      <c r="BL6918" s="13"/>
      <c r="BM6918" s="13"/>
      <c r="BN6918" s="13"/>
    </row>
    <row r="6919" spans="4:66" x14ac:dyDescent="0.25">
      <c r="D6919"/>
      <c r="E6919" s="10"/>
      <c r="F6919" s="10"/>
      <c r="G6919" s="10"/>
      <c r="H6919" s="10"/>
      <c r="I6919" s="10"/>
      <c r="J6919" s="10"/>
      <c r="K6919" s="11"/>
      <c r="L6919" s="11"/>
      <c r="M6919" s="12"/>
      <c r="N6919" s="12"/>
      <c r="O6919" s="12"/>
      <c r="P6919" s="12"/>
      <c r="Q6919" s="12"/>
      <c r="R6919" s="12"/>
      <c r="S6919" s="12"/>
      <c r="T6919" s="12"/>
      <c r="U6919" s="12"/>
      <c r="V6919" s="12"/>
      <c r="W6919" s="12"/>
      <c r="X6919" s="12"/>
      <c r="Y6919" s="12"/>
      <c r="Z6919" s="12"/>
      <c r="AA6919" s="12"/>
      <c r="AB6919" s="12"/>
      <c r="AC6919" s="12"/>
      <c r="AD6919" s="12"/>
      <c r="AE6919" s="12"/>
      <c r="AF6919" s="12"/>
      <c r="AG6919" s="12"/>
      <c r="AH6919" s="12"/>
      <c r="AI6919" s="12"/>
      <c r="AJ6919" s="12"/>
      <c r="AK6919" s="12"/>
      <c r="AL6919" s="12"/>
      <c r="AM6919" s="12"/>
      <c r="AN6919" s="12"/>
      <c r="AO6919" s="12"/>
      <c r="AP6919" s="12"/>
      <c r="AQ6919" s="12"/>
      <c r="AR6919" s="12"/>
      <c r="AS6919" s="12"/>
      <c r="AT6919" s="12"/>
      <c r="AU6919" s="12"/>
      <c r="AV6919" s="12"/>
      <c r="AW6919" s="12"/>
      <c r="AX6919" s="12"/>
      <c r="AY6919" s="12"/>
      <c r="AZ6919" s="12"/>
      <c r="BA6919" s="12"/>
      <c r="BB6919" s="12"/>
      <c r="BC6919" s="12"/>
      <c r="BD6919" s="12"/>
      <c r="BE6919" s="12"/>
      <c r="BF6919" s="12"/>
      <c r="BG6919" s="12"/>
      <c r="BH6919" s="12"/>
      <c r="BI6919" s="12"/>
      <c r="BJ6919" s="13"/>
      <c r="BK6919" s="13"/>
      <c r="BL6919" s="13"/>
      <c r="BM6919" s="13"/>
      <c r="BN6919" s="13"/>
    </row>
    <row r="6920" spans="4:66" x14ac:dyDescent="0.25">
      <c r="D6920"/>
      <c r="E6920" s="10"/>
      <c r="F6920" s="10"/>
      <c r="G6920" s="10"/>
      <c r="H6920" s="10"/>
      <c r="I6920" s="10"/>
      <c r="J6920" s="10"/>
      <c r="K6920" s="11"/>
      <c r="L6920" s="11"/>
      <c r="M6920" s="12"/>
      <c r="N6920" s="12"/>
      <c r="O6920" s="12"/>
      <c r="P6920" s="12"/>
      <c r="Q6920" s="12"/>
      <c r="R6920" s="12"/>
      <c r="S6920" s="12"/>
      <c r="T6920" s="12"/>
      <c r="U6920" s="12"/>
      <c r="V6920" s="12"/>
      <c r="W6920" s="12"/>
      <c r="X6920" s="12"/>
      <c r="Y6920" s="12"/>
      <c r="Z6920" s="12"/>
      <c r="AA6920" s="12"/>
      <c r="AB6920" s="12"/>
      <c r="AC6920" s="12"/>
      <c r="AD6920" s="12"/>
      <c r="AE6920" s="12"/>
      <c r="AF6920" s="12"/>
      <c r="AG6920" s="12"/>
      <c r="AH6920" s="12"/>
      <c r="AI6920" s="12"/>
      <c r="AJ6920" s="12"/>
      <c r="AK6920" s="12"/>
      <c r="AL6920" s="12"/>
      <c r="AM6920" s="12"/>
      <c r="AN6920" s="12"/>
      <c r="AO6920" s="12"/>
      <c r="AP6920" s="12"/>
      <c r="AQ6920" s="12"/>
      <c r="AR6920" s="12"/>
      <c r="AS6920" s="12"/>
      <c r="AT6920" s="12"/>
      <c r="AU6920" s="12"/>
      <c r="AV6920" s="12"/>
      <c r="AW6920" s="12"/>
      <c r="AX6920" s="12"/>
      <c r="AY6920" s="12"/>
      <c r="AZ6920" s="12"/>
      <c r="BA6920" s="12"/>
      <c r="BB6920" s="12"/>
      <c r="BC6920" s="12"/>
      <c r="BD6920" s="12"/>
      <c r="BE6920" s="12"/>
      <c r="BF6920" s="12"/>
      <c r="BG6920" s="12"/>
      <c r="BH6920" s="12"/>
      <c r="BI6920" s="12"/>
      <c r="BJ6920" s="13"/>
      <c r="BK6920" s="13"/>
      <c r="BL6920" s="13"/>
      <c r="BM6920" s="13"/>
      <c r="BN6920" s="13"/>
    </row>
    <row r="6921" spans="4:66" x14ac:dyDescent="0.25">
      <c r="D6921"/>
      <c r="E6921" s="10"/>
      <c r="F6921" s="10"/>
      <c r="G6921" s="10"/>
      <c r="H6921" s="10"/>
      <c r="I6921" s="10"/>
      <c r="J6921" s="10"/>
      <c r="K6921" s="11"/>
      <c r="L6921" s="11"/>
      <c r="M6921" s="12"/>
      <c r="N6921" s="12"/>
      <c r="O6921" s="12"/>
      <c r="P6921" s="12"/>
      <c r="Q6921" s="12"/>
      <c r="R6921" s="12"/>
      <c r="S6921" s="12"/>
      <c r="T6921" s="12"/>
      <c r="U6921" s="12"/>
      <c r="V6921" s="12"/>
      <c r="W6921" s="12"/>
      <c r="X6921" s="12"/>
      <c r="Y6921" s="12"/>
      <c r="Z6921" s="12"/>
      <c r="AA6921" s="12"/>
      <c r="AB6921" s="12"/>
      <c r="AC6921" s="12"/>
      <c r="AD6921" s="12"/>
      <c r="AE6921" s="12"/>
      <c r="AF6921" s="12"/>
      <c r="AG6921" s="12"/>
      <c r="AH6921" s="12"/>
      <c r="AI6921" s="12"/>
      <c r="AJ6921" s="12"/>
      <c r="AK6921" s="12"/>
      <c r="AL6921" s="12"/>
      <c r="AM6921" s="12"/>
      <c r="AN6921" s="12"/>
      <c r="AO6921" s="12"/>
      <c r="AP6921" s="12"/>
      <c r="AQ6921" s="12"/>
      <c r="AR6921" s="12"/>
      <c r="AS6921" s="12"/>
      <c r="AT6921" s="12"/>
      <c r="AU6921" s="12"/>
      <c r="AV6921" s="12"/>
      <c r="AW6921" s="12"/>
      <c r="AX6921" s="12"/>
      <c r="AY6921" s="12"/>
      <c r="AZ6921" s="12"/>
      <c r="BA6921" s="12"/>
      <c r="BB6921" s="12"/>
      <c r="BC6921" s="12"/>
      <c r="BD6921" s="12"/>
      <c r="BE6921" s="12"/>
      <c r="BF6921" s="12"/>
      <c r="BG6921" s="12"/>
      <c r="BH6921" s="12"/>
      <c r="BI6921" s="12"/>
      <c r="BJ6921" s="13"/>
      <c r="BK6921" s="13"/>
      <c r="BL6921" s="13"/>
      <c r="BM6921" s="13"/>
      <c r="BN6921" s="13"/>
    </row>
    <row r="6922" spans="4:66" x14ac:dyDescent="0.25">
      <c r="D6922"/>
      <c r="E6922" s="10"/>
      <c r="F6922" s="10"/>
      <c r="G6922" s="10"/>
      <c r="H6922" s="10"/>
      <c r="I6922" s="10"/>
      <c r="J6922" s="10"/>
      <c r="K6922" s="11"/>
      <c r="L6922" s="11"/>
      <c r="M6922" s="12"/>
      <c r="N6922" s="12"/>
      <c r="O6922" s="12"/>
      <c r="P6922" s="12"/>
      <c r="Q6922" s="12"/>
      <c r="R6922" s="12"/>
      <c r="S6922" s="12"/>
      <c r="T6922" s="12"/>
      <c r="U6922" s="12"/>
      <c r="V6922" s="12"/>
      <c r="W6922" s="12"/>
      <c r="X6922" s="12"/>
      <c r="Y6922" s="12"/>
      <c r="Z6922" s="12"/>
      <c r="AA6922" s="12"/>
      <c r="AB6922" s="12"/>
      <c r="AC6922" s="12"/>
      <c r="AD6922" s="12"/>
      <c r="AE6922" s="12"/>
      <c r="AF6922" s="12"/>
      <c r="AG6922" s="12"/>
      <c r="AH6922" s="12"/>
      <c r="AI6922" s="12"/>
      <c r="AJ6922" s="12"/>
      <c r="AK6922" s="12"/>
      <c r="AL6922" s="12"/>
      <c r="AM6922" s="12"/>
      <c r="AN6922" s="12"/>
      <c r="AO6922" s="12"/>
      <c r="AP6922" s="12"/>
      <c r="AQ6922" s="12"/>
      <c r="AR6922" s="12"/>
      <c r="AS6922" s="12"/>
      <c r="AT6922" s="12"/>
      <c r="AU6922" s="12"/>
      <c r="AV6922" s="12"/>
      <c r="AW6922" s="12"/>
      <c r="AX6922" s="12"/>
      <c r="AY6922" s="12"/>
      <c r="AZ6922" s="12"/>
      <c r="BA6922" s="12"/>
      <c r="BB6922" s="12"/>
      <c r="BC6922" s="12"/>
      <c r="BD6922" s="12"/>
      <c r="BE6922" s="12"/>
      <c r="BF6922" s="12"/>
      <c r="BG6922" s="12"/>
      <c r="BH6922" s="12"/>
      <c r="BI6922" s="12"/>
      <c r="BJ6922" s="13"/>
      <c r="BK6922" s="13"/>
      <c r="BL6922" s="13"/>
      <c r="BM6922" s="13"/>
      <c r="BN6922" s="13"/>
    </row>
    <row r="6923" spans="4:66" x14ac:dyDescent="0.25">
      <c r="D6923"/>
      <c r="E6923" s="10"/>
      <c r="F6923" s="10"/>
      <c r="G6923" s="10"/>
      <c r="H6923" s="10"/>
      <c r="I6923" s="10"/>
      <c r="J6923" s="10"/>
      <c r="K6923" s="11"/>
      <c r="L6923" s="11"/>
      <c r="M6923" s="12"/>
      <c r="N6923" s="12"/>
      <c r="O6923" s="12"/>
      <c r="P6923" s="12"/>
      <c r="Q6923" s="12"/>
      <c r="R6923" s="12"/>
      <c r="S6923" s="12"/>
      <c r="T6923" s="12"/>
      <c r="U6923" s="12"/>
      <c r="V6923" s="12"/>
      <c r="W6923" s="12"/>
      <c r="X6923" s="12"/>
      <c r="Y6923" s="12"/>
      <c r="Z6923" s="12"/>
      <c r="AA6923" s="12"/>
      <c r="AB6923" s="12"/>
      <c r="AC6923" s="12"/>
      <c r="AD6923" s="12"/>
      <c r="AE6923" s="12"/>
      <c r="AF6923" s="12"/>
      <c r="AG6923" s="12"/>
      <c r="AH6923" s="12"/>
      <c r="AI6923" s="12"/>
      <c r="AJ6923" s="12"/>
      <c r="AK6923" s="12"/>
      <c r="AL6923" s="12"/>
      <c r="AM6923" s="12"/>
      <c r="AN6923" s="12"/>
      <c r="AO6923" s="12"/>
      <c r="AP6923" s="12"/>
      <c r="AQ6923" s="12"/>
      <c r="AR6923" s="12"/>
      <c r="AS6923" s="12"/>
      <c r="AT6923" s="12"/>
      <c r="AU6923" s="12"/>
      <c r="AV6923" s="12"/>
      <c r="AW6923" s="12"/>
      <c r="AX6923" s="12"/>
      <c r="AY6923" s="12"/>
      <c r="AZ6923" s="12"/>
      <c r="BA6923" s="12"/>
      <c r="BB6923" s="12"/>
      <c r="BC6923" s="12"/>
      <c r="BD6923" s="12"/>
      <c r="BE6923" s="12"/>
      <c r="BF6923" s="12"/>
      <c r="BG6923" s="12"/>
      <c r="BH6923" s="12"/>
      <c r="BI6923" s="12"/>
      <c r="BJ6923" s="13"/>
      <c r="BK6923" s="13"/>
      <c r="BL6923" s="13"/>
      <c r="BM6923" s="13"/>
      <c r="BN6923" s="13"/>
    </row>
    <row r="6924" spans="4:66" x14ac:dyDescent="0.25">
      <c r="D6924"/>
      <c r="E6924" s="10"/>
      <c r="F6924" s="10"/>
      <c r="G6924" s="10"/>
      <c r="H6924" s="10"/>
      <c r="I6924" s="10"/>
      <c r="J6924" s="10"/>
      <c r="K6924" s="11"/>
      <c r="L6924" s="11"/>
      <c r="M6924" s="12"/>
      <c r="N6924" s="12"/>
      <c r="O6924" s="12"/>
      <c r="P6924" s="12"/>
      <c r="Q6924" s="12"/>
      <c r="R6924" s="12"/>
      <c r="S6924" s="12"/>
      <c r="T6924" s="12"/>
      <c r="U6924" s="12"/>
      <c r="V6924" s="12"/>
      <c r="W6924" s="12"/>
      <c r="X6924" s="12"/>
      <c r="Y6924" s="12"/>
      <c r="Z6924" s="12"/>
      <c r="AA6924" s="12"/>
      <c r="AB6924" s="12"/>
      <c r="AC6924" s="12"/>
      <c r="AD6924" s="12"/>
      <c r="AE6924" s="12"/>
      <c r="AF6924" s="12"/>
      <c r="AG6924" s="12"/>
      <c r="AH6924" s="12"/>
      <c r="AI6924" s="12"/>
      <c r="AJ6924" s="12"/>
      <c r="AK6924" s="12"/>
      <c r="AL6924" s="12"/>
      <c r="AM6924" s="12"/>
      <c r="AN6924" s="12"/>
      <c r="AO6924" s="12"/>
      <c r="AP6924" s="12"/>
      <c r="AQ6924" s="12"/>
      <c r="AR6924" s="12"/>
      <c r="AS6924" s="12"/>
      <c r="AT6924" s="12"/>
      <c r="AU6924" s="12"/>
      <c r="AV6924" s="12"/>
      <c r="AW6924" s="12"/>
      <c r="AX6924" s="12"/>
      <c r="AY6924" s="12"/>
      <c r="AZ6924" s="12"/>
      <c r="BA6924" s="12"/>
      <c r="BB6924" s="12"/>
      <c r="BC6924" s="12"/>
      <c r="BD6924" s="12"/>
      <c r="BE6924" s="12"/>
      <c r="BF6924" s="12"/>
      <c r="BG6924" s="12"/>
      <c r="BH6924" s="12"/>
      <c r="BI6924" s="12"/>
      <c r="BJ6924" s="13"/>
      <c r="BK6924" s="13"/>
      <c r="BL6924" s="13"/>
      <c r="BM6924" s="13"/>
      <c r="BN6924" s="13"/>
    </row>
    <row r="6925" spans="4:66" x14ac:dyDescent="0.25">
      <c r="D6925"/>
      <c r="E6925" s="10"/>
      <c r="F6925" s="10"/>
      <c r="G6925" s="10"/>
      <c r="H6925" s="10"/>
      <c r="I6925" s="10"/>
      <c r="J6925" s="10"/>
      <c r="K6925" s="11"/>
      <c r="L6925" s="11"/>
      <c r="M6925" s="12"/>
      <c r="N6925" s="12"/>
      <c r="O6925" s="12"/>
      <c r="P6925" s="12"/>
      <c r="Q6925" s="12"/>
      <c r="R6925" s="12"/>
      <c r="S6925" s="12"/>
      <c r="T6925" s="12"/>
      <c r="U6925" s="12"/>
      <c r="V6925" s="12"/>
      <c r="W6925" s="12"/>
      <c r="X6925" s="12"/>
      <c r="Y6925" s="12"/>
      <c r="Z6925" s="12"/>
      <c r="AA6925" s="12"/>
      <c r="AB6925" s="12"/>
      <c r="AC6925" s="12"/>
      <c r="AD6925" s="12"/>
      <c r="AE6925" s="12"/>
      <c r="AF6925" s="12"/>
      <c r="AG6925" s="12"/>
      <c r="AH6925" s="12"/>
      <c r="AI6925" s="12"/>
      <c r="AJ6925" s="12"/>
      <c r="AK6925" s="12"/>
      <c r="AL6925" s="12"/>
      <c r="AM6925" s="12"/>
      <c r="AN6925" s="12"/>
      <c r="AO6925" s="12"/>
      <c r="AP6925" s="12"/>
      <c r="AQ6925" s="12"/>
      <c r="AR6925" s="12"/>
      <c r="AS6925" s="12"/>
      <c r="AT6925" s="12"/>
      <c r="AU6925" s="12"/>
      <c r="AV6925" s="12"/>
      <c r="AW6925" s="12"/>
      <c r="AX6925" s="12"/>
      <c r="AY6925" s="12"/>
      <c r="AZ6925" s="12"/>
      <c r="BA6925" s="12"/>
      <c r="BB6925" s="12"/>
      <c r="BC6925" s="12"/>
      <c r="BD6925" s="12"/>
      <c r="BE6925" s="12"/>
      <c r="BF6925" s="12"/>
      <c r="BG6925" s="12"/>
      <c r="BH6925" s="12"/>
      <c r="BI6925" s="12"/>
      <c r="BJ6925" s="13"/>
      <c r="BK6925" s="13"/>
      <c r="BL6925" s="13"/>
      <c r="BM6925" s="13"/>
      <c r="BN6925" s="13"/>
    </row>
    <row r="6926" spans="4:66" x14ac:dyDescent="0.25">
      <c r="D6926"/>
      <c r="E6926" s="10"/>
      <c r="F6926" s="10"/>
      <c r="G6926" s="10"/>
      <c r="H6926" s="10"/>
      <c r="I6926" s="10"/>
      <c r="J6926" s="10"/>
      <c r="K6926" s="11"/>
      <c r="L6926" s="11"/>
      <c r="M6926" s="12"/>
      <c r="N6926" s="12"/>
      <c r="O6926" s="12"/>
      <c r="P6926" s="12"/>
      <c r="Q6926" s="12"/>
      <c r="R6926" s="12"/>
      <c r="S6926" s="12"/>
      <c r="T6926" s="12"/>
      <c r="U6926" s="12"/>
      <c r="V6926" s="12"/>
      <c r="W6926" s="12"/>
      <c r="X6926" s="12"/>
      <c r="Y6926" s="12"/>
      <c r="Z6926" s="12"/>
      <c r="AA6926" s="12"/>
      <c r="AB6926" s="12"/>
      <c r="AC6926" s="12"/>
      <c r="AD6926" s="12"/>
      <c r="AE6926" s="12"/>
      <c r="AF6926" s="12"/>
      <c r="AG6926" s="12"/>
      <c r="AH6926" s="12"/>
      <c r="AI6926" s="12"/>
      <c r="AJ6926" s="12"/>
      <c r="AK6926" s="12"/>
      <c r="AL6926" s="12"/>
      <c r="AM6926" s="12"/>
      <c r="AN6926" s="12"/>
      <c r="AO6926" s="12"/>
      <c r="AP6926" s="12"/>
      <c r="AQ6926" s="12"/>
      <c r="AR6926" s="12"/>
      <c r="AS6926" s="12"/>
      <c r="AT6926" s="12"/>
      <c r="AU6926" s="12"/>
      <c r="AV6926" s="12"/>
      <c r="AW6926" s="12"/>
      <c r="AX6926" s="12"/>
      <c r="AY6926" s="12"/>
      <c r="AZ6926" s="12"/>
      <c r="BA6926" s="12"/>
      <c r="BB6926" s="12"/>
      <c r="BC6926" s="12"/>
      <c r="BD6926" s="12"/>
      <c r="BE6926" s="12"/>
      <c r="BF6926" s="12"/>
      <c r="BG6926" s="12"/>
      <c r="BH6926" s="12"/>
      <c r="BI6926" s="12"/>
      <c r="BJ6926" s="13"/>
      <c r="BK6926" s="13"/>
      <c r="BL6926" s="13"/>
      <c r="BM6926" s="13"/>
      <c r="BN6926" s="13"/>
    </row>
    <row r="6927" spans="4:66" x14ac:dyDescent="0.25">
      <c r="D6927"/>
      <c r="E6927" s="10"/>
      <c r="F6927" s="10"/>
      <c r="G6927" s="10"/>
      <c r="H6927" s="10"/>
      <c r="I6927" s="10"/>
      <c r="J6927" s="10"/>
      <c r="K6927" s="11"/>
      <c r="L6927" s="11"/>
      <c r="M6927" s="12"/>
      <c r="N6927" s="12"/>
      <c r="O6927" s="12"/>
      <c r="P6927" s="12"/>
      <c r="Q6927" s="12"/>
      <c r="R6927" s="12"/>
      <c r="S6927" s="12"/>
      <c r="T6927" s="12"/>
      <c r="U6927" s="12"/>
      <c r="V6927" s="12"/>
      <c r="W6927" s="12"/>
      <c r="X6927" s="12"/>
      <c r="Y6927" s="12"/>
      <c r="Z6927" s="12"/>
      <c r="AA6927" s="12"/>
      <c r="AB6927" s="12"/>
      <c r="AC6927" s="12"/>
      <c r="AD6927" s="12"/>
      <c r="AE6927" s="12"/>
      <c r="AF6927" s="12"/>
      <c r="AG6927" s="12"/>
      <c r="AH6927" s="12"/>
      <c r="AI6927" s="12"/>
      <c r="AJ6927" s="12"/>
      <c r="AK6927" s="12"/>
      <c r="AL6927" s="12"/>
      <c r="AM6927" s="12"/>
      <c r="AN6927" s="12"/>
      <c r="AO6927" s="12"/>
      <c r="AP6927" s="12"/>
      <c r="AQ6927" s="12"/>
      <c r="AR6927" s="12"/>
      <c r="AS6927" s="12"/>
      <c r="AT6927" s="12"/>
      <c r="AU6927" s="12"/>
      <c r="AV6927" s="12"/>
      <c r="AW6927" s="12"/>
      <c r="AX6927" s="12"/>
      <c r="AY6927" s="12"/>
      <c r="AZ6927" s="12"/>
      <c r="BA6927" s="12"/>
      <c r="BB6927" s="12"/>
      <c r="BC6927" s="12"/>
      <c r="BD6927" s="12"/>
      <c r="BE6927" s="12"/>
      <c r="BF6927" s="12"/>
      <c r="BG6927" s="12"/>
      <c r="BH6927" s="12"/>
      <c r="BI6927" s="12"/>
      <c r="BJ6927" s="13"/>
      <c r="BK6927" s="13"/>
      <c r="BL6927" s="13"/>
      <c r="BM6927" s="13"/>
      <c r="BN6927" s="13"/>
    </row>
    <row r="6928" spans="4:66" x14ac:dyDescent="0.25">
      <c r="D6928"/>
      <c r="E6928" s="10"/>
      <c r="F6928" s="10"/>
      <c r="G6928" s="10"/>
      <c r="H6928" s="10"/>
      <c r="I6928" s="10"/>
      <c r="J6928" s="10"/>
      <c r="K6928" s="11"/>
      <c r="L6928" s="11"/>
      <c r="M6928" s="12"/>
      <c r="N6928" s="12"/>
      <c r="O6928" s="12"/>
      <c r="P6928" s="12"/>
      <c r="Q6928" s="12"/>
      <c r="R6928" s="12"/>
      <c r="S6928" s="12"/>
      <c r="T6928" s="12"/>
      <c r="U6928" s="12"/>
      <c r="V6928" s="12"/>
      <c r="W6928" s="12"/>
      <c r="X6928" s="12"/>
      <c r="Y6928" s="12"/>
      <c r="Z6928" s="12"/>
      <c r="AA6928" s="12"/>
      <c r="AB6928" s="12"/>
      <c r="AC6928" s="12"/>
      <c r="AD6928" s="12"/>
      <c r="AE6928" s="12"/>
      <c r="AF6928" s="12"/>
      <c r="AG6928" s="12"/>
      <c r="AH6928" s="12"/>
      <c r="AI6928" s="12"/>
      <c r="AJ6928" s="12"/>
      <c r="AK6928" s="12"/>
      <c r="AL6928" s="12"/>
      <c r="AM6928" s="12"/>
      <c r="AN6928" s="12"/>
      <c r="AO6928" s="12"/>
      <c r="AP6928" s="12"/>
      <c r="AQ6928" s="12"/>
      <c r="AR6928" s="12"/>
      <c r="AS6928" s="12"/>
      <c r="AT6928" s="12"/>
      <c r="AU6928" s="12"/>
      <c r="AV6928" s="12"/>
      <c r="AW6928" s="12"/>
      <c r="AX6928" s="12"/>
      <c r="AY6928" s="12"/>
      <c r="AZ6928" s="12"/>
      <c r="BA6928" s="12"/>
      <c r="BB6928" s="12"/>
      <c r="BC6928" s="12"/>
      <c r="BD6928" s="12"/>
      <c r="BE6928" s="12"/>
      <c r="BF6928" s="12"/>
      <c r="BG6928" s="12"/>
      <c r="BH6928" s="12"/>
      <c r="BI6928" s="12"/>
      <c r="BJ6928" s="13"/>
      <c r="BK6928" s="13"/>
      <c r="BL6928" s="13"/>
      <c r="BM6928" s="13"/>
      <c r="BN6928" s="13"/>
    </row>
    <row r="6929" spans="4:66" x14ac:dyDescent="0.25">
      <c r="D6929"/>
      <c r="E6929" s="10"/>
      <c r="F6929" s="10"/>
      <c r="G6929" s="10"/>
      <c r="H6929" s="10"/>
      <c r="I6929" s="10"/>
      <c r="J6929" s="10"/>
      <c r="K6929" s="11"/>
      <c r="L6929" s="11"/>
      <c r="M6929" s="12"/>
      <c r="N6929" s="12"/>
      <c r="O6929" s="12"/>
      <c r="P6929" s="12"/>
      <c r="Q6929" s="12"/>
      <c r="R6929" s="12"/>
      <c r="S6929" s="12"/>
      <c r="T6929" s="12"/>
      <c r="U6929" s="12"/>
      <c r="V6929" s="12"/>
      <c r="W6929" s="12"/>
      <c r="X6929" s="12"/>
      <c r="Y6929" s="12"/>
      <c r="Z6929" s="12"/>
      <c r="AA6929" s="12"/>
      <c r="AB6929" s="12"/>
      <c r="AC6929" s="12"/>
      <c r="AD6929" s="12"/>
      <c r="AE6929" s="12"/>
      <c r="AF6929" s="12"/>
      <c r="AG6929" s="12"/>
      <c r="AH6929" s="12"/>
      <c r="AI6929" s="12"/>
      <c r="AJ6929" s="12"/>
      <c r="AK6929" s="12"/>
      <c r="AL6929" s="12"/>
      <c r="AM6929" s="12"/>
      <c r="AN6929" s="12"/>
      <c r="AO6929" s="12"/>
      <c r="AP6929" s="12"/>
      <c r="AQ6929" s="12"/>
      <c r="AR6929" s="12"/>
      <c r="AS6929" s="12"/>
      <c r="AT6929" s="12"/>
      <c r="AU6929" s="12"/>
      <c r="AV6929" s="12"/>
      <c r="AW6929" s="12"/>
      <c r="AX6929" s="12"/>
      <c r="AY6929" s="12"/>
      <c r="AZ6929" s="12"/>
      <c r="BA6929" s="12"/>
      <c r="BB6929" s="12"/>
      <c r="BC6929" s="12"/>
      <c r="BD6929" s="12"/>
      <c r="BE6929" s="12"/>
      <c r="BF6929" s="12"/>
      <c r="BG6929" s="12"/>
      <c r="BH6929" s="12"/>
      <c r="BI6929" s="12"/>
      <c r="BJ6929" s="13"/>
      <c r="BK6929" s="13"/>
      <c r="BL6929" s="13"/>
      <c r="BM6929" s="13"/>
      <c r="BN6929" s="13"/>
    </row>
    <row r="6930" spans="4:66" x14ac:dyDescent="0.25">
      <c r="D6930"/>
      <c r="E6930" s="10"/>
      <c r="F6930" s="10"/>
      <c r="G6930" s="10"/>
      <c r="H6930" s="10"/>
      <c r="I6930" s="10"/>
      <c r="J6930" s="10"/>
      <c r="K6930" s="11"/>
      <c r="L6930" s="11"/>
      <c r="M6930" s="12"/>
      <c r="N6930" s="12"/>
      <c r="O6930" s="12"/>
      <c r="P6930" s="12"/>
      <c r="Q6930" s="12"/>
      <c r="R6930" s="12"/>
      <c r="S6930" s="12"/>
      <c r="T6930" s="12"/>
      <c r="U6930" s="12"/>
      <c r="V6930" s="12"/>
      <c r="W6930" s="12"/>
      <c r="X6930" s="12"/>
      <c r="Y6930" s="12"/>
      <c r="Z6930" s="12"/>
      <c r="AA6930" s="12"/>
      <c r="AB6930" s="12"/>
      <c r="AC6930" s="12"/>
      <c r="AD6930" s="12"/>
      <c r="AE6930" s="12"/>
      <c r="AF6930" s="12"/>
      <c r="AG6930" s="12"/>
      <c r="AH6930" s="12"/>
      <c r="AI6930" s="12"/>
      <c r="AJ6930" s="12"/>
      <c r="AK6930" s="12"/>
      <c r="AL6930" s="12"/>
      <c r="AM6930" s="12"/>
      <c r="AN6930" s="12"/>
      <c r="AO6930" s="12"/>
      <c r="AP6930" s="12"/>
      <c r="AQ6930" s="12"/>
      <c r="AR6930" s="12"/>
      <c r="AS6930" s="12"/>
      <c r="AT6930" s="12"/>
      <c r="AU6930" s="12"/>
      <c r="AV6930" s="12"/>
      <c r="AW6930" s="12"/>
      <c r="AX6930" s="12"/>
      <c r="AY6930" s="12"/>
      <c r="AZ6930" s="12"/>
      <c r="BA6930" s="12"/>
      <c r="BB6930" s="12"/>
      <c r="BC6930" s="12"/>
      <c r="BD6930" s="12"/>
      <c r="BE6930" s="12"/>
      <c r="BF6930" s="12"/>
      <c r="BG6930" s="12"/>
      <c r="BH6930" s="12"/>
      <c r="BI6930" s="12"/>
      <c r="BJ6930" s="13"/>
      <c r="BK6930" s="13"/>
      <c r="BL6930" s="13"/>
      <c r="BM6930" s="13"/>
      <c r="BN6930" s="13"/>
    </row>
    <row r="6931" spans="4:66" x14ac:dyDescent="0.25">
      <c r="D6931"/>
      <c r="E6931" s="10"/>
      <c r="F6931" s="10"/>
      <c r="G6931" s="10"/>
      <c r="H6931" s="10"/>
      <c r="I6931" s="10"/>
      <c r="J6931" s="10"/>
      <c r="K6931" s="11"/>
      <c r="L6931" s="11"/>
      <c r="M6931" s="12"/>
      <c r="N6931" s="12"/>
      <c r="O6931" s="12"/>
      <c r="P6931" s="12"/>
      <c r="Q6931" s="12"/>
      <c r="R6931" s="12"/>
      <c r="S6931" s="12"/>
      <c r="T6931" s="12"/>
      <c r="U6931" s="12"/>
      <c r="V6931" s="12"/>
      <c r="W6931" s="12"/>
      <c r="X6931" s="12"/>
      <c r="Y6931" s="12"/>
      <c r="Z6931" s="12"/>
      <c r="AA6931" s="12"/>
      <c r="AB6931" s="12"/>
      <c r="AC6931" s="12"/>
      <c r="AD6931" s="12"/>
      <c r="AE6931" s="12"/>
      <c r="AF6931" s="12"/>
      <c r="AG6931" s="12"/>
      <c r="AH6931" s="12"/>
      <c r="AI6931" s="12"/>
      <c r="AJ6931" s="12"/>
      <c r="AK6931" s="12"/>
      <c r="AL6931" s="12"/>
      <c r="AM6931" s="12"/>
      <c r="AN6931" s="12"/>
      <c r="AO6931" s="12"/>
      <c r="AP6931" s="12"/>
      <c r="AQ6931" s="12"/>
      <c r="AR6931" s="12"/>
      <c r="AS6931" s="12"/>
      <c r="AT6931" s="12"/>
      <c r="AU6931" s="12"/>
      <c r="AV6931" s="12"/>
      <c r="AW6931" s="12"/>
      <c r="AX6931" s="12"/>
      <c r="AY6931" s="12"/>
      <c r="AZ6931" s="12"/>
      <c r="BA6931" s="12"/>
      <c r="BB6931" s="12"/>
      <c r="BC6931" s="12"/>
      <c r="BD6931" s="12"/>
      <c r="BE6931" s="12"/>
      <c r="BF6931" s="12"/>
      <c r="BG6931" s="12"/>
      <c r="BH6931" s="12"/>
      <c r="BI6931" s="12"/>
      <c r="BJ6931" s="13"/>
      <c r="BK6931" s="13"/>
      <c r="BL6931" s="13"/>
      <c r="BM6931" s="13"/>
      <c r="BN6931" s="13"/>
    </row>
    <row r="6932" spans="4:66" x14ac:dyDescent="0.25">
      <c r="D6932"/>
      <c r="E6932" s="10"/>
      <c r="F6932" s="10"/>
      <c r="G6932" s="10"/>
      <c r="H6932" s="10"/>
      <c r="I6932" s="10"/>
      <c r="J6932" s="10"/>
      <c r="K6932" s="11"/>
      <c r="L6932" s="11"/>
      <c r="M6932" s="12"/>
      <c r="N6932" s="12"/>
      <c r="O6932" s="12"/>
      <c r="P6932" s="12"/>
      <c r="Q6932" s="12"/>
      <c r="R6932" s="12"/>
      <c r="S6932" s="12"/>
      <c r="T6932" s="12"/>
      <c r="U6932" s="12"/>
      <c r="V6932" s="12"/>
      <c r="W6932" s="12"/>
      <c r="X6932" s="12"/>
      <c r="Y6932" s="12"/>
      <c r="Z6932" s="12"/>
      <c r="AA6932" s="12"/>
      <c r="AB6932" s="12"/>
      <c r="AC6932" s="12"/>
      <c r="AD6932" s="12"/>
      <c r="AE6932" s="12"/>
      <c r="AF6932" s="12"/>
      <c r="AG6932" s="12"/>
      <c r="AH6932" s="12"/>
      <c r="AI6932" s="12"/>
      <c r="AJ6932" s="12"/>
      <c r="AK6932" s="12"/>
      <c r="AL6932" s="12"/>
      <c r="AM6932" s="12"/>
      <c r="AN6932" s="12"/>
      <c r="AO6932" s="12"/>
      <c r="AP6932" s="12"/>
      <c r="AQ6932" s="12"/>
      <c r="AR6932" s="12"/>
      <c r="AS6932" s="12"/>
      <c r="AT6932" s="12"/>
      <c r="AU6932" s="12"/>
      <c r="AV6932" s="12"/>
      <c r="AW6932" s="12"/>
      <c r="AX6932" s="12"/>
      <c r="AY6932" s="12"/>
      <c r="AZ6932" s="12"/>
      <c r="BA6932" s="12"/>
      <c r="BB6932" s="12"/>
      <c r="BC6932" s="12"/>
      <c r="BD6932" s="12"/>
      <c r="BE6932" s="12"/>
      <c r="BF6932" s="12"/>
      <c r="BG6932" s="12"/>
      <c r="BH6932" s="12"/>
      <c r="BI6932" s="12"/>
      <c r="BJ6932" s="13"/>
      <c r="BK6932" s="13"/>
      <c r="BL6932" s="13"/>
      <c r="BM6932" s="13"/>
      <c r="BN6932" s="13"/>
    </row>
    <row r="6933" spans="4:66" x14ac:dyDescent="0.25">
      <c r="D6933"/>
      <c r="E6933" s="10"/>
      <c r="F6933" s="10"/>
      <c r="G6933" s="10"/>
      <c r="H6933" s="10"/>
      <c r="I6933" s="10"/>
      <c r="J6933" s="10"/>
      <c r="K6933" s="11"/>
      <c r="L6933" s="11"/>
      <c r="M6933" s="12"/>
      <c r="N6933" s="12"/>
      <c r="O6933" s="12"/>
      <c r="P6933" s="12"/>
      <c r="Q6933" s="12"/>
      <c r="R6933" s="12"/>
      <c r="S6933" s="12"/>
      <c r="T6933" s="12"/>
      <c r="U6933" s="12"/>
      <c r="V6933" s="12"/>
      <c r="W6933" s="12"/>
      <c r="X6933" s="12"/>
      <c r="Y6933" s="12"/>
      <c r="Z6933" s="12"/>
      <c r="AA6933" s="12"/>
      <c r="AB6933" s="12"/>
      <c r="AC6933" s="12"/>
      <c r="AD6933" s="12"/>
      <c r="AE6933" s="12"/>
      <c r="AF6933" s="12"/>
      <c r="AG6933" s="12"/>
      <c r="AH6933" s="12"/>
      <c r="AI6933" s="12"/>
      <c r="AJ6933" s="12"/>
      <c r="AK6933" s="12"/>
      <c r="AL6933" s="12"/>
      <c r="AM6933" s="12"/>
      <c r="AN6933" s="12"/>
      <c r="AO6933" s="12"/>
      <c r="AP6933" s="12"/>
      <c r="AQ6933" s="12"/>
      <c r="AR6933" s="12"/>
      <c r="AS6933" s="12"/>
      <c r="AT6933" s="12"/>
      <c r="AU6933" s="12"/>
      <c r="AV6933" s="12"/>
      <c r="AW6933" s="12"/>
      <c r="AX6933" s="12"/>
      <c r="AY6933" s="12"/>
      <c r="AZ6933" s="12"/>
      <c r="BA6933" s="12"/>
      <c r="BB6933" s="12"/>
      <c r="BC6933" s="12"/>
      <c r="BD6933" s="12"/>
      <c r="BE6933" s="12"/>
      <c r="BF6933" s="12"/>
      <c r="BG6933" s="12"/>
      <c r="BH6933" s="12"/>
      <c r="BI6933" s="12"/>
      <c r="BJ6933" s="13"/>
      <c r="BK6933" s="13"/>
      <c r="BL6933" s="13"/>
      <c r="BM6933" s="13"/>
      <c r="BN6933" s="13"/>
    </row>
    <row r="6934" spans="4:66" x14ac:dyDescent="0.25">
      <c r="D6934"/>
      <c r="E6934" s="10"/>
      <c r="F6934" s="10"/>
      <c r="G6934" s="10"/>
      <c r="H6934" s="10"/>
      <c r="I6934" s="10"/>
      <c r="J6934" s="10"/>
      <c r="K6934" s="11"/>
      <c r="L6934" s="11"/>
      <c r="M6934" s="12"/>
      <c r="N6934" s="12"/>
      <c r="O6934" s="12"/>
      <c r="P6934" s="12"/>
      <c r="Q6934" s="12"/>
      <c r="R6934" s="12"/>
      <c r="S6934" s="12"/>
      <c r="T6934" s="12"/>
      <c r="U6934" s="12"/>
      <c r="V6934" s="12"/>
      <c r="W6934" s="12"/>
      <c r="X6934" s="12"/>
      <c r="Y6934" s="12"/>
      <c r="Z6934" s="12"/>
      <c r="AA6934" s="12"/>
      <c r="AB6934" s="12"/>
      <c r="AC6934" s="12"/>
      <c r="AD6934" s="12"/>
      <c r="AE6934" s="12"/>
      <c r="AF6934" s="12"/>
      <c r="AG6934" s="12"/>
      <c r="AH6934" s="12"/>
      <c r="AI6934" s="12"/>
      <c r="AJ6934" s="12"/>
      <c r="AK6934" s="12"/>
      <c r="AL6934" s="12"/>
      <c r="AM6934" s="12"/>
      <c r="AN6934" s="12"/>
      <c r="AO6934" s="12"/>
      <c r="AP6934" s="12"/>
      <c r="AQ6934" s="12"/>
      <c r="AR6934" s="12"/>
      <c r="AS6934" s="12"/>
      <c r="AT6934" s="12"/>
      <c r="AU6934" s="12"/>
      <c r="AV6934" s="12"/>
      <c r="AW6934" s="12"/>
      <c r="AX6934" s="12"/>
      <c r="AY6934" s="12"/>
      <c r="AZ6934" s="12"/>
      <c r="BA6934" s="12"/>
      <c r="BB6934" s="12"/>
      <c r="BC6934" s="12"/>
      <c r="BD6934" s="12"/>
      <c r="BE6934" s="12"/>
      <c r="BF6934" s="12"/>
      <c r="BG6934" s="12"/>
      <c r="BH6934" s="12"/>
      <c r="BI6934" s="12"/>
      <c r="BJ6934" s="13"/>
      <c r="BK6934" s="13"/>
      <c r="BL6934" s="13"/>
      <c r="BM6934" s="13"/>
      <c r="BN6934" s="13"/>
    </row>
    <row r="6935" spans="4:66" x14ac:dyDescent="0.25">
      <c r="D6935"/>
      <c r="E6935" s="10"/>
      <c r="F6935" s="10"/>
      <c r="G6935" s="10"/>
      <c r="H6935" s="10"/>
      <c r="I6935" s="10"/>
      <c r="J6935" s="10"/>
      <c r="K6935" s="11"/>
      <c r="L6935" s="11"/>
      <c r="M6935" s="12"/>
      <c r="N6935" s="12"/>
      <c r="O6935" s="12"/>
      <c r="P6935" s="12"/>
      <c r="Q6935" s="12"/>
      <c r="R6935" s="12"/>
      <c r="S6935" s="12"/>
      <c r="T6935" s="12"/>
      <c r="U6935" s="12"/>
      <c r="V6935" s="12"/>
      <c r="W6935" s="12"/>
      <c r="X6935" s="12"/>
      <c r="Y6935" s="12"/>
      <c r="Z6935" s="12"/>
      <c r="AA6935" s="12"/>
      <c r="AB6935" s="12"/>
      <c r="AC6935" s="12"/>
      <c r="AD6935" s="12"/>
      <c r="AE6935" s="12"/>
      <c r="AF6935" s="12"/>
      <c r="AG6935" s="12"/>
      <c r="AH6935" s="12"/>
      <c r="AI6935" s="12"/>
      <c r="AJ6935" s="12"/>
      <c r="AK6935" s="12"/>
      <c r="AL6935" s="12"/>
      <c r="AM6935" s="12"/>
      <c r="AN6935" s="12"/>
      <c r="AO6935" s="12"/>
      <c r="AP6935" s="12"/>
      <c r="AQ6935" s="12"/>
      <c r="AR6935" s="12"/>
      <c r="AS6935" s="12"/>
      <c r="AT6935" s="12"/>
      <c r="AU6935" s="12"/>
      <c r="AV6935" s="12"/>
      <c r="AW6935" s="12"/>
      <c r="AX6935" s="12"/>
      <c r="AY6935" s="12"/>
      <c r="AZ6935" s="12"/>
      <c r="BA6935" s="12"/>
      <c r="BB6935" s="12"/>
      <c r="BC6935" s="12"/>
      <c r="BD6935" s="12"/>
      <c r="BE6935" s="12"/>
      <c r="BF6935" s="12"/>
      <c r="BG6935" s="12"/>
      <c r="BH6935" s="12"/>
      <c r="BI6935" s="12"/>
      <c r="BJ6935" s="13"/>
      <c r="BK6935" s="13"/>
      <c r="BL6935" s="13"/>
      <c r="BM6935" s="13"/>
      <c r="BN6935" s="13"/>
    </row>
    <row r="6936" spans="4:66" x14ac:dyDescent="0.25">
      <c r="D6936"/>
      <c r="E6936" s="10"/>
      <c r="F6936" s="10"/>
      <c r="G6936" s="10"/>
      <c r="H6936" s="10"/>
      <c r="I6936" s="10"/>
      <c r="J6936" s="10"/>
      <c r="K6936" s="11"/>
      <c r="L6936" s="11"/>
      <c r="M6936" s="12"/>
      <c r="N6936" s="12"/>
      <c r="O6936" s="12"/>
      <c r="P6936" s="12"/>
      <c r="Q6936" s="12"/>
      <c r="R6936" s="12"/>
      <c r="S6936" s="12"/>
      <c r="T6936" s="12"/>
      <c r="U6936" s="12"/>
      <c r="V6936" s="12"/>
      <c r="W6936" s="12"/>
      <c r="X6936" s="12"/>
      <c r="Y6936" s="12"/>
      <c r="Z6936" s="12"/>
      <c r="AA6936" s="12"/>
      <c r="AB6936" s="12"/>
      <c r="AC6936" s="12"/>
      <c r="AD6936" s="12"/>
      <c r="AE6936" s="12"/>
      <c r="AF6936" s="12"/>
      <c r="AG6936" s="12"/>
      <c r="AH6936" s="12"/>
      <c r="AI6936" s="12"/>
      <c r="AJ6936" s="12"/>
      <c r="AK6936" s="12"/>
      <c r="AL6936" s="12"/>
      <c r="AM6936" s="12"/>
      <c r="AN6936" s="12"/>
      <c r="AO6936" s="12"/>
      <c r="AP6936" s="12"/>
      <c r="AQ6936" s="12"/>
      <c r="AR6936" s="12"/>
      <c r="AS6936" s="12"/>
      <c r="AT6936" s="12"/>
      <c r="AU6936" s="12"/>
      <c r="AV6936" s="12"/>
      <c r="AW6936" s="12"/>
      <c r="AX6936" s="12"/>
      <c r="AY6936" s="12"/>
      <c r="AZ6936" s="12"/>
      <c r="BA6936" s="12"/>
      <c r="BB6936" s="12"/>
      <c r="BC6936" s="12"/>
      <c r="BD6936" s="12"/>
      <c r="BE6936" s="12"/>
      <c r="BF6936" s="12"/>
      <c r="BG6936" s="12"/>
      <c r="BH6936" s="12"/>
      <c r="BI6936" s="12"/>
      <c r="BJ6936" s="13"/>
      <c r="BK6936" s="13"/>
      <c r="BL6936" s="13"/>
      <c r="BM6936" s="13"/>
      <c r="BN6936" s="13"/>
    </row>
    <row r="6937" spans="4:66" x14ac:dyDescent="0.25">
      <c r="D6937"/>
      <c r="E6937" s="10"/>
      <c r="F6937" s="10"/>
      <c r="G6937" s="10"/>
      <c r="H6937" s="10"/>
      <c r="I6937" s="10"/>
      <c r="J6937" s="10"/>
      <c r="K6937" s="11"/>
      <c r="L6937" s="11"/>
      <c r="M6937" s="12"/>
      <c r="N6937" s="12"/>
      <c r="O6937" s="12"/>
      <c r="P6937" s="12"/>
      <c r="Q6937" s="12"/>
      <c r="R6937" s="12"/>
      <c r="S6937" s="12"/>
      <c r="T6937" s="12"/>
      <c r="U6937" s="12"/>
      <c r="V6937" s="12"/>
      <c r="W6937" s="12"/>
      <c r="X6937" s="12"/>
      <c r="Y6937" s="12"/>
      <c r="Z6937" s="12"/>
      <c r="AA6937" s="12"/>
      <c r="AB6937" s="12"/>
      <c r="AC6937" s="12"/>
      <c r="AD6937" s="12"/>
      <c r="AE6937" s="12"/>
      <c r="AF6937" s="12"/>
      <c r="AG6937" s="12"/>
      <c r="AH6937" s="12"/>
      <c r="AI6937" s="12"/>
      <c r="AJ6937" s="12"/>
      <c r="AK6937" s="12"/>
      <c r="AL6937" s="12"/>
      <c r="AM6937" s="12"/>
      <c r="AN6937" s="12"/>
      <c r="AO6937" s="12"/>
      <c r="AP6937" s="12"/>
      <c r="AQ6937" s="12"/>
      <c r="AR6937" s="12"/>
      <c r="AS6937" s="12"/>
      <c r="AT6937" s="12"/>
      <c r="AU6937" s="12"/>
      <c r="AV6937" s="12"/>
      <c r="AW6937" s="12"/>
      <c r="AX6937" s="12"/>
      <c r="AY6937" s="12"/>
      <c r="AZ6937" s="12"/>
      <c r="BA6937" s="12"/>
      <c r="BB6937" s="12"/>
      <c r="BC6937" s="12"/>
      <c r="BD6937" s="12"/>
      <c r="BE6937" s="12"/>
      <c r="BF6937" s="12"/>
      <c r="BG6937" s="12"/>
      <c r="BH6937" s="12"/>
      <c r="BI6937" s="12"/>
      <c r="BJ6937" s="13"/>
      <c r="BK6937" s="13"/>
      <c r="BL6937" s="13"/>
      <c r="BM6937" s="13"/>
      <c r="BN6937" s="13"/>
    </row>
    <row r="6938" spans="4:66" x14ac:dyDescent="0.25">
      <c r="D6938"/>
      <c r="E6938" s="10"/>
      <c r="F6938" s="10"/>
      <c r="G6938" s="10"/>
      <c r="H6938" s="10"/>
      <c r="I6938" s="10"/>
      <c r="J6938" s="10"/>
      <c r="K6938" s="11"/>
      <c r="L6938" s="11"/>
      <c r="M6938" s="12"/>
      <c r="N6938" s="12"/>
      <c r="O6938" s="12"/>
      <c r="P6938" s="12"/>
      <c r="Q6938" s="12"/>
      <c r="R6938" s="12"/>
      <c r="S6938" s="12"/>
      <c r="T6938" s="12"/>
      <c r="U6938" s="12"/>
      <c r="V6938" s="12"/>
      <c r="W6938" s="12"/>
      <c r="X6938" s="12"/>
      <c r="Y6938" s="12"/>
      <c r="Z6938" s="12"/>
      <c r="AA6938" s="12"/>
      <c r="AB6938" s="12"/>
      <c r="AC6938" s="12"/>
      <c r="AD6938" s="12"/>
      <c r="AE6938" s="12"/>
      <c r="AF6938" s="12"/>
      <c r="AG6938" s="12"/>
      <c r="AH6938" s="12"/>
      <c r="AI6938" s="12"/>
      <c r="AJ6938" s="12"/>
      <c r="AK6938" s="12"/>
      <c r="AL6938" s="12"/>
      <c r="AM6938" s="12"/>
      <c r="AN6938" s="12"/>
      <c r="AO6938" s="12"/>
      <c r="AP6938" s="12"/>
      <c r="AQ6938" s="12"/>
      <c r="AR6938" s="12"/>
      <c r="AS6938" s="12"/>
      <c r="AT6938" s="12"/>
      <c r="AU6938" s="12"/>
      <c r="AV6938" s="12"/>
      <c r="AW6938" s="12"/>
      <c r="AX6938" s="12"/>
      <c r="AY6938" s="12"/>
      <c r="AZ6938" s="12"/>
      <c r="BA6938" s="12"/>
      <c r="BB6938" s="12"/>
      <c r="BC6938" s="12"/>
      <c r="BD6938" s="12"/>
      <c r="BE6938" s="12"/>
      <c r="BF6938" s="12"/>
      <c r="BG6938" s="12"/>
      <c r="BH6938" s="12"/>
      <c r="BI6938" s="12"/>
      <c r="BJ6938" s="13"/>
      <c r="BK6938" s="13"/>
      <c r="BL6938" s="13"/>
      <c r="BM6938" s="13"/>
      <c r="BN6938" s="13"/>
    </row>
    <row r="6939" spans="4:66" x14ac:dyDescent="0.25">
      <c r="D6939"/>
      <c r="E6939" s="10"/>
      <c r="F6939" s="10"/>
      <c r="G6939" s="10"/>
      <c r="H6939" s="10"/>
      <c r="I6939" s="10"/>
      <c r="J6939" s="10"/>
      <c r="K6939" s="11"/>
      <c r="L6939" s="11"/>
      <c r="M6939" s="12"/>
      <c r="N6939" s="12"/>
      <c r="O6939" s="12"/>
      <c r="P6939" s="12"/>
      <c r="Q6939" s="12"/>
      <c r="R6939" s="12"/>
      <c r="S6939" s="12"/>
      <c r="T6939" s="12"/>
      <c r="U6939" s="12"/>
      <c r="V6939" s="12"/>
      <c r="W6939" s="12"/>
      <c r="X6939" s="12"/>
      <c r="Y6939" s="12"/>
      <c r="Z6939" s="12"/>
      <c r="AA6939" s="12"/>
      <c r="AB6939" s="12"/>
      <c r="AC6939" s="12"/>
      <c r="AD6939" s="12"/>
      <c r="AE6939" s="12"/>
      <c r="AF6939" s="12"/>
      <c r="AG6939" s="12"/>
      <c r="AH6939" s="12"/>
      <c r="AI6939" s="12"/>
      <c r="AJ6939" s="12"/>
      <c r="AK6939" s="12"/>
      <c r="AL6939" s="12"/>
      <c r="AM6939" s="12"/>
      <c r="AN6939" s="12"/>
      <c r="AO6939" s="12"/>
      <c r="AP6939" s="12"/>
      <c r="AQ6939" s="12"/>
      <c r="AR6939" s="12"/>
      <c r="AS6939" s="12"/>
      <c r="AT6939" s="12"/>
      <c r="AU6939" s="12"/>
      <c r="AV6939" s="12"/>
      <c r="AW6939" s="12"/>
      <c r="AX6939" s="12"/>
      <c r="AY6939" s="12"/>
      <c r="AZ6939" s="12"/>
      <c r="BA6939" s="12"/>
      <c r="BB6939" s="12"/>
      <c r="BC6939" s="12"/>
      <c r="BD6939" s="12"/>
      <c r="BE6939" s="12"/>
      <c r="BF6939" s="12"/>
      <c r="BG6939" s="12"/>
      <c r="BH6939" s="12"/>
      <c r="BI6939" s="12"/>
      <c r="BJ6939" s="13"/>
      <c r="BK6939" s="13"/>
      <c r="BL6939" s="13"/>
      <c r="BM6939" s="13"/>
      <c r="BN6939" s="13"/>
    </row>
    <row r="6940" spans="4:66" x14ac:dyDescent="0.25">
      <c r="D6940"/>
      <c r="E6940" s="10"/>
      <c r="F6940" s="10"/>
      <c r="G6940" s="10"/>
      <c r="H6940" s="10"/>
      <c r="I6940" s="10"/>
      <c r="J6940" s="10"/>
      <c r="K6940" s="11"/>
      <c r="L6940" s="11"/>
      <c r="M6940" s="12"/>
      <c r="N6940" s="12"/>
      <c r="O6940" s="12"/>
      <c r="P6940" s="12"/>
      <c r="Q6940" s="12"/>
      <c r="R6940" s="12"/>
      <c r="S6940" s="12"/>
      <c r="T6940" s="12"/>
      <c r="U6940" s="12"/>
      <c r="V6940" s="12"/>
      <c r="W6940" s="12"/>
      <c r="X6940" s="12"/>
      <c r="Y6940" s="12"/>
      <c r="Z6940" s="12"/>
      <c r="AA6940" s="12"/>
      <c r="AB6940" s="12"/>
      <c r="AC6940" s="12"/>
      <c r="AD6940" s="12"/>
      <c r="AE6940" s="12"/>
      <c r="AF6940" s="12"/>
      <c r="AG6940" s="12"/>
      <c r="AH6940" s="12"/>
      <c r="AI6940" s="12"/>
      <c r="AJ6940" s="12"/>
      <c r="AK6940" s="12"/>
      <c r="AL6940" s="12"/>
      <c r="AM6940" s="12"/>
      <c r="AN6940" s="12"/>
      <c r="AO6940" s="12"/>
      <c r="AP6940" s="12"/>
      <c r="AQ6940" s="12"/>
      <c r="AR6940" s="12"/>
      <c r="AS6940" s="12"/>
      <c r="AT6940" s="12"/>
      <c r="AU6940" s="12"/>
      <c r="AV6940" s="12"/>
      <c r="AW6940" s="12"/>
      <c r="AX6940" s="12"/>
      <c r="AY6940" s="12"/>
      <c r="AZ6940" s="12"/>
      <c r="BA6940" s="12"/>
      <c r="BB6940" s="12"/>
      <c r="BC6940" s="12"/>
      <c r="BD6940" s="12"/>
      <c r="BE6940" s="12"/>
      <c r="BF6940" s="12"/>
      <c r="BG6940" s="12"/>
      <c r="BH6940" s="12"/>
      <c r="BI6940" s="12"/>
      <c r="BJ6940" s="13"/>
      <c r="BK6940" s="13"/>
      <c r="BL6940" s="13"/>
      <c r="BM6940" s="13"/>
      <c r="BN6940" s="13"/>
    </row>
    <row r="6941" spans="4:66" x14ac:dyDescent="0.25">
      <c r="D6941"/>
      <c r="E6941" s="10"/>
      <c r="F6941" s="10"/>
      <c r="G6941" s="10"/>
      <c r="H6941" s="10"/>
      <c r="I6941" s="10"/>
      <c r="J6941" s="10"/>
      <c r="K6941" s="11"/>
      <c r="L6941" s="11"/>
      <c r="M6941" s="12"/>
      <c r="N6941" s="12"/>
      <c r="O6941" s="12"/>
      <c r="P6941" s="12"/>
      <c r="Q6941" s="12"/>
      <c r="R6941" s="12"/>
      <c r="S6941" s="12"/>
      <c r="T6941" s="12"/>
      <c r="U6941" s="12"/>
      <c r="V6941" s="12"/>
      <c r="W6941" s="12"/>
      <c r="X6941" s="12"/>
      <c r="Y6941" s="12"/>
      <c r="Z6941" s="12"/>
      <c r="AA6941" s="12"/>
      <c r="AB6941" s="12"/>
      <c r="AC6941" s="12"/>
      <c r="AD6941" s="12"/>
      <c r="AE6941" s="12"/>
      <c r="AF6941" s="12"/>
      <c r="AG6941" s="12"/>
      <c r="AH6941" s="12"/>
      <c r="AI6941" s="12"/>
      <c r="AJ6941" s="12"/>
      <c r="AK6941" s="12"/>
      <c r="AL6941" s="12"/>
      <c r="AM6941" s="12"/>
      <c r="AN6941" s="12"/>
      <c r="AO6941" s="12"/>
      <c r="AP6941" s="12"/>
      <c r="AQ6941" s="12"/>
      <c r="AR6941" s="12"/>
      <c r="AS6941" s="12"/>
      <c r="AT6941" s="12"/>
      <c r="AU6941" s="12"/>
      <c r="AV6941" s="12"/>
      <c r="AW6941" s="12"/>
      <c r="AX6941" s="12"/>
      <c r="AY6941" s="12"/>
      <c r="AZ6941" s="12"/>
      <c r="BA6941" s="12"/>
      <c r="BB6941" s="12"/>
      <c r="BC6941" s="12"/>
      <c r="BD6941" s="12"/>
      <c r="BE6941" s="12"/>
      <c r="BF6941" s="12"/>
      <c r="BG6941" s="12"/>
      <c r="BH6941" s="12"/>
      <c r="BI6941" s="12"/>
      <c r="BJ6941" s="13"/>
      <c r="BK6941" s="13"/>
      <c r="BL6941" s="13"/>
      <c r="BM6941" s="13"/>
      <c r="BN6941" s="13"/>
    </row>
    <row r="6942" spans="4:66" x14ac:dyDescent="0.25">
      <c r="D6942"/>
      <c r="E6942" s="10"/>
      <c r="F6942" s="10"/>
      <c r="G6942" s="10"/>
      <c r="H6942" s="10"/>
      <c r="I6942" s="10"/>
      <c r="J6942" s="10"/>
      <c r="K6942" s="11"/>
      <c r="L6942" s="11"/>
      <c r="M6942" s="12"/>
      <c r="N6942" s="12"/>
      <c r="O6942" s="12"/>
      <c r="P6942" s="12"/>
      <c r="Q6942" s="12"/>
      <c r="R6942" s="12"/>
      <c r="S6942" s="12"/>
      <c r="T6942" s="12"/>
      <c r="U6942" s="12"/>
      <c r="V6942" s="12"/>
      <c r="W6942" s="12"/>
      <c r="X6942" s="12"/>
      <c r="Y6942" s="12"/>
      <c r="Z6942" s="12"/>
      <c r="AA6942" s="12"/>
      <c r="AB6942" s="12"/>
      <c r="AC6942" s="12"/>
      <c r="AD6942" s="12"/>
      <c r="AE6942" s="12"/>
      <c r="AF6942" s="12"/>
      <c r="AG6942" s="12"/>
      <c r="AH6942" s="12"/>
      <c r="AI6942" s="12"/>
      <c r="AJ6942" s="12"/>
      <c r="AK6942" s="12"/>
      <c r="AL6942" s="12"/>
      <c r="AM6942" s="12"/>
      <c r="AN6942" s="12"/>
      <c r="AO6942" s="12"/>
      <c r="AP6942" s="12"/>
      <c r="AQ6942" s="12"/>
      <c r="AR6942" s="12"/>
      <c r="AS6942" s="12"/>
      <c r="AT6942" s="12"/>
      <c r="AU6942" s="12"/>
      <c r="AV6942" s="12"/>
      <c r="AW6942" s="12"/>
      <c r="AX6942" s="12"/>
      <c r="AY6942" s="12"/>
      <c r="AZ6942" s="12"/>
      <c r="BA6942" s="12"/>
      <c r="BB6942" s="12"/>
      <c r="BC6942" s="12"/>
      <c r="BD6942" s="12"/>
      <c r="BE6942" s="12"/>
      <c r="BF6942" s="12"/>
      <c r="BG6942" s="12"/>
      <c r="BH6942" s="12"/>
      <c r="BI6942" s="12"/>
      <c r="BJ6942" s="13"/>
      <c r="BK6942" s="13"/>
      <c r="BL6942" s="13"/>
      <c r="BM6942" s="13"/>
      <c r="BN6942" s="13"/>
    </row>
    <row r="6943" spans="4:66" x14ac:dyDescent="0.25">
      <c r="D6943"/>
      <c r="E6943" s="10"/>
      <c r="F6943" s="10"/>
      <c r="G6943" s="10"/>
      <c r="H6943" s="10"/>
      <c r="I6943" s="10"/>
      <c r="J6943" s="10"/>
      <c r="K6943" s="11"/>
      <c r="L6943" s="11"/>
      <c r="M6943" s="12"/>
      <c r="N6943" s="12"/>
      <c r="O6943" s="12"/>
      <c r="P6943" s="12"/>
      <c r="Q6943" s="12"/>
      <c r="R6943" s="12"/>
      <c r="S6943" s="12"/>
      <c r="T6943" s="12"/>
      <c r="U6943" s="12"/>
      <c r="V6943" s="12"/>
      <c r="W6943" s="12"/>
      <c r="X6943" s="12"/>
      <c r="Y6943" s="12"/>
      <c r="Z6943" s="12"/>
      <c r="AA6943" s="12"/>
      <c r="AB6943" s="12"/>
      <c r="AC6943" s="12"/>
      <c r="AD6943" s="12"/>
      <c r="AE6943" s="12"/>
      <c r="AF6943" s="12"/>
      <c r="AG6943" s="12"/>
      <c r="AH6943" s="12"/>
      <c r="AI6943" s="12"/>
      <c r="AJ6943" s="12"/>
      <c r="AK6943" s="12"/>
      <c r="AL6943" s="12"/>
      <c r="AM6943" s="12"/>
      <c r="AN6943" s="12"/>
      <c r="AO6943" s="12"/>
      <c r="AP6943" s="12"/>
      <c r="AQ6943" s="12"/>
      <c r="AR6943" s="12"/>
      <c r="AS6943" s="12"/>
      <c r="AT6943" s="12"/>
      <c r="AU6943" s="12"/>
      <c r="AV6943" s="12"/>
      <c r="AW6943" s="12"/>
      <c r="AX6943" s="12"/>
      <c r="AY6943" s="12"/>
      <c r="AZ6943" s="12"/>
      <c r="BA6943" s="12"/>
      <c r="BB6943" s="12"/>
      <c r="BC6943" s="12"/>
      <c r="BD6943" s="12"/>
      <c r="BE6943" s="12"/>
      <c r="BF6943" s="12"/>
      <c r="BG6943" s="12"/>
      <c r="BH6943" s="12"/>
      <c r="BI6943" s="12"/>
      <c r="BJ6943" s="13"/>
      <c r="BK6943" s="13"/>
      <c r="BL6943" s="13"/>
      <c r="BM6943" s="13"/>
      <c r="BN6943" s="13"/>
    </row>
    <row r="6944" spans="4:66" x14ac:dyDescent="0.25">
      <c r="D6944"/>
      <c r="E6944" s="10"/>
      <c r="F6944" s="10"/>
      <c r="G6944" s="10"/>
      <c r="H6944" s="10"/>
      <c r="I6944" s="10"/>
      <c r="J6944" s="10"/>
      <c r="K6944" s="11"/>
      <c r="L6944" s="11"/>
      <c r="M6944" s="12"/>
      <c r="N6944" s="12"/>
      <c r="O6944" s="12"/>
      <c r="P6944" s="12"/>
      <c r="Q6944" s="12"/>
      <c r="R6944" s="12"/>
      <c r="S6944" s="12"/>
      <c r="T6944" s="12"/>
      <c r="U6944" s="12"/>
      <c r="V6944" s="12"/>
      <c r="W6944" s="12"/>
      <c r="X6944" s="12"/>
      <c r="Y6944" s="12"/>
      <c r="Z6944" s="12"/>
      <c r="AA6944" s="12"/>
      <c r="AB6944" s="12"/>
      <c r="AC6944" s="12"/>
      <c r="AD6944" s="12"/>
      <c r="AE6944" s="12"/>
      <c r="AF6944" s="12"/>
      <c r="AG6944" s="12"/>
      <c r="AH6944" s="12"/>
      <c r="AI6944" s="12"/>
      <c r="AJ6944" s="12"/>
      <c r="AK6944" s="12"/>
      <c r="AL6944" s="12"/>
      <c r="AM6944" s="12"/>
      <c r="AN6944" s="12"/>
      <c r="AO6944" s="12"/>
      <c r="AP6944" s="12"/>
      <c r="AQ6944" s="12"/>
      <c r="AR6944" s="12"/>
      <c r="AS6944" s="12"/>
      <c r="AT6944" s="12"/>
      <c r="AU6944" s="12"/>
      <c r="AV6944" s="12"/>
      <c r="AW6944" s="12"/>
      <c r="AX6944" s="12"/>
      <c r="AY6944" s="12"/>
      <c r="AZ6944" s="12"/>
      <c r="BA6944" s="12"/>
      <c r="BB6944" s="12"/>
      <c r="BC6944" s="12"/>
      <c r="BD6944" s="12"/>
      <c r="BE6944" s="12"/>
      <c r="BF6944" s="12"/>
      <c r="BG6944" s="12"/>
      <c r="BH6944" s="12"/>
      <c r="BI6944" s="12"/>
      <c r="BJ6944" s="13"/>
      <c r="BK6944" s="13"/>
      <c r="BL6944" s="13"/>
      <c r="BM6944" s="13"/>
      <c r="BN6944" s="13"/>
    </row>
    <row r="6945" spans="4:66" x14ac:dyDescent="0.25">
      <c r="D6945"/>
      <c r="E6945" s="10"/>
      <c r="F6945" s="10"/>
      <c r="G6945" s="10"/>
      <c r="H6945" s="10"/>
      <c r="I6945" s="10"/>
      <c r="J6945" s="10"/>
      <c r="K6945" s="11"/>
      <c r="L6945" s="11"/>
      <c r="M6945" s="12"/>
      <c r="N6945" s="12"/>
      <c r="O6945" s="12"/>
      <c r="P6945" s="12"/>
      <c r="Q6945" s="12"/>
      <c r="R6945" s="12"/>
      <c r="S6945" s="12"/>
      <c r="T6945" s="12"/>
      <c r="U6945" s="12"/>
      <c r="V6945" s="12"/>
      <c r="W6945" s="12"/>
      <c r="X6945" s="12"/>
      <c r="Y6945" s="12"/>
      <c r="Z6945" s="12"/>
      <c r="AA6945" s="12"/>
      <c r="AB6945" s="12"/>
      <c r="AC6945" s="12"/>
      <c r="AD6945" s="12"/>
      <c r="AE6945" s="12"/>
      <c r="AF6945" s="12"/>
      <c r="AG6945" s="12"/>
      <c r="AH6945" s="12"/>
      <c r="AI6945" s="12"/>
      <c r="AJ6945" s="12"/>
      <c r="AK6945" s="12"/>
      <c r="AL6945" s="12"/>
      <c r="AM6945" s="12"/>
      <c r="AN6945" s="12"/>
      <c r="AO6945" s="12"/>
      <c r="AP6945" s="12"/>
      <c r="AQ6945" s="12"/>
      <c r="AR6945" s="12"/>
      <c r="AS6945" s="12"/>
      <c r="AT6945" s="12"/>
      <c r="AU6945" s="12"/>
      <c r="AV6945" s="12"/>
      <c r="AW6945" s="12"/>
      <c r="AX6945" s="12"/>
      <c r="AY6945" s="12"/>
      <c r="AZ6945" s="12"/>
      <c r="BA6945" s="12"/>
      <c r="BB6945" s="12"/>
      <c r="BC6945" s="12"/>
      <c r="BD6945" s="12"/>
      <c r="BE6945" s="12"/>
      <c r="BF6945" s="12"/>
      <c r="BG6945" s="12"/>
      <c r="BH6945" s="12"/>
      <c r="BI6945" s="12"/>
      <c r="BJ6945" s="13"/>
      <c r="BK6945" s="13"/>
      <c r="BL6945" s="13"/>
      <c r="BM6945" s="13"/>
      <c r="BN6945" s="13"/>
    </row>
    <row r="6946" spans="4:66" x14ac:dyDescent="0.25">
      <c r="D6946"/>
      <c r="E6946" s="10"/>
      <c r="F6946" s="10"/>
      <c r="G6946" s="10"/>
      <c r="H6946" s="10"/>
      <c r="I6946" s="10"/>
      <c r="J6946" s="10"/>
      <c r="K6946" s="11"/>
      <c r="L6946" s="11"/>
      <c r="M6946" s="12"/>
      <c r="N6946" s="12"/>
      <c r="O6946" s="12"/>
      <c r="P6946" s="12"/>
      <c r="Q6946" s="12"/>
      <c r="R6946" s="12"/>
      <c r="S6946" s="12"/>
      <c r="T6946" s="12"/>
      <c r="U6946" s="12"/>
      <c r="V6946" s="12"/>
      <c r="W6946" s="12"/>
      <c r="X6946" s="12"/>
      <c r="Y6946" s="12"/>
      <c r="Z6946" s="12"/>
      <c r="AA6946" s="12"/>
      <c r="AB6946" s="12"/>
      <c r="AC6946" s="12"/>
      <c r="AD6946" s="12"/>
      <c r="AE6946" s="12"/>
      <c r="AF6946" s="12"/>
      <c r="AG6946" s="12"/>
      <c r="AH6946" s="12"/>
      <c r="AI6946" s="12"/>
      <c r="AJ6946" s="12"/>
      <c r="AK6946" s="12"/>
      <c r="AL6946" s="12"/>
      <c r="AM6946" s="12"/>
      <c r="AN6946" s="12"/>
      <c r="AO6946" s="12"/>
      <c r="AP6946" s="12"/>
      <c r="AQ6946" s="12"/>
      <c r="AR6946" s="12"/>
      <c r="AS6946" s="12"/>
      <c r="AT6946" s="12"/>
      <c r="AU6946" s="12"/>
      <c r="AV6946" s="12"/>
      <c r="AW6946" s="12"/>
      <c r="AX6946" s="12"/>
      <c r="AY6946" s="12"/>
      <c r="AZ6946" s="12"/>
      <c r="BA6946" s="12"/>
      <c r="BB6946" s="12"/>
      <c r="BC6946" s="12"/>
      <c r="BD6946" s="12"/>
      <c r="BE6946" s="12"/>
      <c r="BF6946" s="12"/>
      <c r="BG6946" s="12"/>
      <c r="BH6946" s="12"/>
      <c r="BI6946" s="12"/>
      <c r="BJ6946" s="13"/>
      <c r="BK6946" s="13"/>
      <c r="BL6946" s="13"/>
      <c r="BM6946" s="13"/>
      <c r="BN6946" s="13"/>
    </row>
    <row r="6947" spans="4:66" x14ac:dyDescent="0.25">
      <c r="D6947"/>
      <c r="E6947" s="10"/>
      <c r="F6947" s="10"/>
      <c r="G6947" s="10"/>
      <c r="H6947" s="10"/>
      <c r="I6947" s="10"/>
      <c r="J6947" s="10"/>
      <c r="K6947" s="11"/>
      <c r="L6947" s="11"/>
      <c r="M6947" s="12"/>
      <c r="N6947" s="12"/>
      <c r="O6947" s="12"/>
      <c r="P6947" s="12"/>
      <c r="Q6947" s="12"/>
      <c r="R6947" s="12"/>
      <c r="S6947" s="12"/>
      <c r="T6947" s="12"/>
      <c r="U6947" s="12"/>
      <c r="V6947" s="12"/>
      <c r="W6947" s="12"/>
      <c r="X6947" s="12"/>
      <c r="Y6947" s="12"/>
      <c r="Z6947" s="12"/>
      <c r="AA6947" s="12"/>
      <c r="AB6947" s="12"/>
      <c r="AC6947" s="12"/>
      <c r="AD6947" s="12"/>
      <c r="AE6947" s="12"/>
      <c r="AF6947" s="12"/>
      <c r="AG6947" s="12"/>
      <c r="AH6947" s="12"/>
      <c r="AI6947" s="12"/>
      <c r="AJ6947" s="12"/>
      <c r="AK6947" s="12"/>
      <c r="AL6947" s="12"/>
      <c r="AM6947" s="12"/>
      <c r="AN6947" s="12"/>
      <c r="AO6947" s="12"/>
      <c r="AP6947" s="12"/>
      <c r="AQ6947" s="12"/>
      <c r="AR6947" s="12"/>
      <c r="AS6947" s="12"/>
      <c r="AT6947" s="12"/>
      <c r="AU6947" s="12"/>
      <c r="AV6947" s="12"/>
      <c r="AW6947" s="12"/>
      <c r="AX6947" s="12"/>
      <c r="AY6947" s="12"/>
      <c r="AZ6947" s="12"/>
      <c r="BA6947" s="12"/>
      <c r="BB6947" s="12"/>
      <c r="BC6947" s="12"/>
      <c r="BD6947" s="12"/>
      <c r="BE6947" s="12"/>
      <c r="BF6947" s="12"/>
      <c r="BG6947" s="12"/>
      <c r="BH6947" s="12"/>
      <c r="BI6947" s="12"/>
      <c r="BJ6947" s="13"/>
      <c r="BK6947" s="13"/>
      <c r="BL6947" s="13"/>
      <c r="BM6947" s="13"/>
      <c r="BN6947" s="13"/>
    </row>
    <row r="6948" spans="4:66" x14ac:dyDescent="0.25">
      <c r="D6948"/>
      <c r="E6948" s="10"/>
      <c r="F6948" s="10"/>
      <c r="G6948" s="10"/>
      <c r="H6948" s="10"/>
      <c r="I6948" s="10"/>
      <c r="J6948" s="10"/>
      <c r="K6948" s="11"/>
      <c r="L6948" s="11"/>
      <c r="M6948" s="12"/>
      <c r="N6948" s="12"/>
      <c r="O6948" s="12"/>
      <c r="P6948" s="12"/>
      <c r="Q6948" s="12"/>
      <c r="R6948" s="12"/>
      <c r="S6948" s="12"/>
      <c r="T6948" s="12"/>
      <c r="U6948" s="12"/>
      <c r="V6948" s="12"/>
      <c r="W6948" s="12"/>
      <c r="X6948" s="12"/>
      <c r="Y6948" s="12"/>
      <c r="Z6948" s="12"/>
      <c r="AA6948" s="12"/>
      <c r="AB6948" s="12"/>
      <c r="AC6948" s="12"/>
      <c r="AD6948" s="12"/>
      <c r="AE6948" s="12"/>
      <c r="AF6948" s="12"/>
      <c r="AG6948" s="12"/>
      <c r="AH6948" s="12"/>
      <c r="AI6948" s="12"/>
      <c r="AJ6948" s="12"/>
      <c r="AK6948" s="12"/>
      <c r="AL6948" s="12"/>
      <c r="AM6948" s="12"/>
      <c r="AN6948" s="12"/>
      <c r="AO6948" s="12"/>
      <c r="AP6948" s="12"/>
      <c r="AQ6948" s="12"/>
      <c r="AR6948" s="12"/>
      <c r="AS6948" s="12"/>
      <c r="AT6948" s="12"/>
      <c r="AU6948" s="12"/>
      <c r="AV6948" s="12"/>
      <c r="AW6948" s="12"/>
      <c r="AX6948" s="12"/>
      <c r="AY6948" s="12"/>
      <c r="AZ6948" s="12"/>
      <c r="BA6948" s="12"/>
      <c r="BB6948" s="12"/>
      <c r="BC6948" s="12"/>
      <c r="BD6948" s="12"/>
      <c r="BE6948" s="12"/>
      <c r="BF6948" s="12"/>
      <c r="BG6948" s="12"/>
      <c r="BH6948" s="12"/>
      <c r="BI6948" s="12"/>
      <c r="BJ6948" s="13"/>
      <c r="BK6948" s="13"/>
      <c r="BL6948" s="13"/>
      <c r="BM6948" s="13"/>
      <c r="BN6948" s="13"/>
    </row>
    <row r="6949" spans="4:66" x14ac:dyDescent="0.25">
      <c r="D6949"/>
      <c r="E6949" s="10"/>
      <c r="F6949" s="10"/>
      <c r="G6949" s="10"/>
      <c r="H6949" s="10"/>
      <c r="I6949" s="10"/>
      <c r="J6949" s="10"/>
      <c r="K6949" s="11"/>
      <c r="L6949" s="11"/>
      <c r="M6949" s="12"/>
      <c r="N6949" s="12"/>
      <c r="O6949" s="12"/>
      <c r="P6949" s="12"/>
      <c r="Q6949" s="12"/>
      <c r="R6949" s="12"/>
      <c r="S6949" s="12"/>
      <c r="T6949" s="12"/>
      <c r="U6949" s="12"/>
      <c r="V6949" s="12"/>
      <c r="W6949" s="12"/>
      <c r="X6949" s="12"/>
      <c r="Y6949" s="12"/>
      <c r="Z6949" s="12"/>
      <c r="AA6949" s="12"/>
      <c r="AB6949" s="12"/>
      <c r="AC6949" s="12"/>
      <c r="AD6949" s="12"/>
      <c r="AE6949" s="12"/>
      <c r="AF6949" s="12"/>
      <c r="AG6949" s="12"/>
      <c r="AH6949" s="12"/>
      <c r="AI6949" s="12"/>
      <c r="AJ6949" s="12"/>
      <c r="AK6949" s="12"/>
      <c r="AL6949" s="12"/>
      <c r="AM6949" s="12"/>
      <c r="AN6949" s="12"/>
      <c r="AO6949" s="12"/>
      <c r="AP6949" s="12"/>
      <c r="AQ6949" s="12"/>
      <c r="AR6949" s="12"/>
      <c r="AS6949" s="12"/>
      <c r="AT6949" s="12"/>
      <c r="AU6949" s="12"/>
      <c r="AV6949" s="12"/>
      <c r="AW6949" s="12"/>
      <c r="AX6949" s="12"/>
      <c r="AY6949" s="12"/>
      <c r="AZ6949" s="12"/>
      <c r="BA6949" s="12"/>
      <c r="BB6949" s="12"/>
      <c r="BC6949" s="12"/>
      <c r="BD6949" s="12"/>
      <c r="BE6949" s="12"/>
      <c r="BF6949" s="12"/>
      <c r="BG6949" s="12"/>
      <c r="BH6949" s="12"/>
      <c r="BI6949" s="12"/>
      <c r="BJ6949" s="13"/>
      <c r="BK6949" s="13"/>
      <c r="BL6949" s="13"/>
      <c r="BM6949" s="13"/>
      <c r="BN6949" s="13"/>
    </row>
    <row r="6950" spans="4:66" x14ac:dyDescent="0.25">
      <c r="D6950"/>
      <c r="E6950" s="10"/>
      <c r="F6950" s="10"/>
      <c r="G6950" s="10"/>
      <c r="H6950" s="10"/>
      <c r="I6950" s="10"/>
      <c r="J6950" s="10"/>
      <c r="K6950" s="11"/>
      <c r="L6950" s="11"/>
      <c r="M6950" s="12"/>
      <c r="N6950" s="12"/>
      <c r="O6950" s="12"/>
      <c r="P6950" s="12"/>
      <c r="Q6950" s="12"/>
      <c r="R6950" s="12"/>
      <c r="S6950" s="12"/>
      <c r="T6950" s="12"/>
      <c r="U6950" s="12"/>
      <c r="V6950" s="12"/>
      <c r="W6950" s="12"/>
      <c r="X6950" s="12"/>
      <c r="Y6950" s="12"/>
      <c r="Z6950" s="12"/>
      <c r="AA6950" s="12"/>
      <c r="AB6950" s="12"/>
      <c r="AC6950" s="12"/>
      <c r="AD6950" s="12"/>
      <c r="AE6950" s="12"/>
      <c r="AF6950" s="12"/>
      <c r="AG6950" s="12"/>
      <c r="AH6950" s="12"/>
      <c r="AI6950" s="12"/>
      <c r="AJ6950" s="12"/>
      <c r="AK6950" s="12"/>
      <c r="AL6950" s="12"/>
      <c r="AM6950" s="12"/>
      <c r="AN6950" s="12"/>
      <c r="AO6950" s="12"/>
      <c r="AP6950" s="12"/>
      <c r="AQ6950" s="12"/>
      <c r="AR6950" s="12"/>
      <c r="AS6950" s="12"/>
      <c r="AT6950" s="12"/>
      <c r="AU6950" s="12"/>
      <c r="AV6950" s="12"/>
      <c r="AW6950" s="12"/>
      <c r="AX6950" s="12"/>
      <c r="AY6950" s="12"/>
      <c r="AZ6950" s="12"/>
      <c r="BA6950" s="12"/>
      <c r="BB6950" s="12"/>
      <c r="BC6950" s="12"/>
      <c r="BD6950" s="12"/>
      <c r="BE6950" s="12"/>
      <c r="BF6950" s="12"/>
      <c r="BG6950" s="12"/>
      <c r="BH6950" s="12"/>
      <c r="BI6950" s="12"/>
      <c r="BJ6950" s="13"/>
      <c r="BK6950" s="13"/>
      <c r="BL6950" s="13"/>
      <c r="BM6950" s="13"/>
      <c r="BN6950" s="13"/>
    </row>
    <row r="6951" spans="4:66" x14ac:dyDescent="0.25">
      <c r="D6951"/>
      <c r="E6951" s="10"/>
      <c r="F6951" s="10"/>
      <c r="G6951" s="10"/>
      <c r="H6951" s="10"/>
      <c r="I6951" s="10"/>
      <c r="J6951" s="10"/>
      <c r="K6951" s="11"/>
      <c r="L6951" s="11"/>
      <c r="M6951" s="12"/>
      <c r="N6951" s="12"/>
      <c r="O6951" s="12"/>
      <c r="P6951" s="12"/>
      <c r="Q6951" s="12"/>
      <c r="R6951" s="12"/>
      <c r="S6951" s="12"/>
      <c r="T6951" s="12"/>
      <c r="U6951" s="12"/>
      <c r="V6951" s="12"/>
      <c r="W6951" s="12"/>
      <c r="X6951" s="12"/>
      <c r="Y6951" s="12"/>
      <c r="Z6951" s="12"/>
      <c r="AA6951" s="12"/>
      <c r="AB6951" s="12"/>
      <c r="AC6951" s="12"/>
      <c r="AD6951" s="12"/>
      <c r="AE6951" s="12"/>
      <c r="AF6951" s="12"/>
      <c r="AG6951" s="12"/>
      <c r="AH6951" s="12"/>
      <c r="AI6951" s="12"/>
      <c r="AJ6951" s="12"/>
      <c r="AK6951" s="12"/>
      <c r="AL6951" s="12"/>
      <c r="AM6951" s="12"/>
      <c r="AN6951" s="12"/>
      <c r="AO6951" s="12"/>
      <c r="AP6951" s="12"/>
      <c r="AQ6951" s="12"/>
      <c r="AR6951" s="12"/>
      <c r="AS6951" s="12"/>
      <c r="AT6951" s="12"/>
      <c r="AU6951" s="12"/>
      <c r="AV6951" s="12"/>
      <c r="AW6951" s="12"/>
      <c r="AX6951" s="12"/>
      <c r="AY6951" s="12"/>
      <c r="AZ6951" s="12"/>
      <c r="BA6951" s="12"/>
      <c r="BB6951" s="12"/>
      <c r="BC6951" s="12"/>
      <c r="BD6951" s="12"/>
      <c r="BE6951" s="12"/>
      <c r="BF6951" s="12"/>
      <c r="BG6951" s="12"/>
      <c r="BH6951" s="12"/>
      <c r="BI6951" s="12"/>
      <c r="BJ6951" s="13"/>
      <c r="BK6951" s="13"/>
      <c r="BL6951" s="13"/>
      <c r="BM6951" s="13"/>
      <c r="BN6951" s="13"/>
    </row>
    <row r="6952" spans="4:66" x14ac:dyDescent="0.25">
      <c r="D6952"/>
      <c r="E6952" s="10"/>
      <c r="F6952" s="10"/>
      <c r="G6952" s="10"/>
      <c r="H6952" s="10"/>
      <c r="I6952" s="10"/>
      <c r="J6952" s="10"/>
      <c r="K6952" s="11"/>
      <c r="L6952" s="11"/>
      <c r="M6952" s="12"/>
      <c r="N6952" s="12"/>
      <c r="O6952" s="12"/>
      <c r="P6952" s="12"/>
      <c r="Q6952" s="12"/>
      <c r="R6952" s="12"/>
      <c r="S6952" s="12"/>
      <c r="T6952" s="12"/>
      <c r="U6952" s="12"/>
      <c r="V6952" s="12"/>
      <c r="W6952" s="12"/>
      <c r="X6952" s="12"/>
      <c r="Y6952" s="12"/>
      <c r="Z6952" s="12"/>
      <c r="AA6952" s="12"/>
      <c r="AB6952" s="12"/>
      <c r="AC6952" s="12"/>
      <c r="AD6952" s="12"/>
      <c r="AE6952" s="12"/>
      <c r="AF6952" s="12"/>
      <c r="AG6952" s="12"/>
      <c r="AH6952" s="12"/>
      <c r="AI6952" s="12"/>
      <c r="AJ6952" s="12"/>
      <c r="AK6952" s="12"/>
      <c r="AL6952" s="12"/>
      <c r="AM6952" s="12"/>
      <c r="AN6952" s="12"/>
      <c r="AO6952" s="12"/>
      <c r="AP6952" s="12"/>
      <c r="AQ6952" s="12"/>
      <c r="AR6952" s="12"/>
      <c r="AS6952" s="12"/>
      <c r="AT6952" s="12"/>
      <c r="AU6952" s="12"/>
      <c r="AV6952" s="12"/>
      <c r="AW6952" s="12"/>
      <c r="AX6952" s="12"/>
      <c r="AY6952" s="12"/>
      <c r="AZ6952" s="12"/>
      <c r="BA6952" s="12"/>
      <c r="BB6952" s="12"/>
      <c r="BC6952" s="12"/>
      <c r="BD6952" s="12"/>
      <c r="BE6952" s="12"/>
      <c r="BF6952" s="12"/>
      <c r="BG6952" s="12"/>
      <c r="BH6952" s="12"/>
      <c r="BI6952" s="12"/>
      <c r="BJ6952" s="13"/>
      <c r="BK6952" s="13"/>
      <c r="BL6952" s="13"/>
      <c r="BM6952" s="13"/>
      <c r="BN6952" s="13"/>
    </row>
    <row r="6953" spans="4:66" x14ac:dyDescent="0.25">
      <c r="D6953"/>
      <c r="E6953" s="10"/>
      <c r="F6953" s="10"/>
      <c r="G6953" s="10"/>
      <c r="H6953" s="10"/>
      <c r="I6953" s="10"/>
      <c r="J6953" s="10"/>
      <c r="K6953" s="11"/>
      <c r="L6953" s="11"/>
      <c r="M6953" s="12"/>
      <c r="N6953" s="12"/>
      <c r="O6953" s="12"/>
      <c r="P6953" s="12"/>
      <c r="Q6953" s="12"/>
      <c r="R6953" s="12"/>
      <c r="S6953" s="12"/>
      <c r="T6953" s="12"/>
      <c r="U6953" s="12"/>
      <c r="V6953" s="12"/>
      <c r="W6953" s="12"/>
      <c r="X6953" s="12"/>
      <c r="Y6953" s="12"/>
      <c r="Z6953" s="12"/>
      <c r="AA6953" s="12"/>
      <c r="AB6953" s="12"/>
      <c r="AC6953" s="12"/>
      <c r="AD6953" s="12"/>
      <c r="AE6953" s="12"/>
      <c r="AF6953" s="12"/>
      <c r="AG6953" s="12"/>
      <c r="AH6953" s="12"/>
      <c r="AI6953" s="12"/>
      <c r="AJ6953" s="12"/>
      <c r="AK6953" s="12"/>
      <c r="AL6953" s="12"/>
      <c r="AM6953" s="12"/>
      <c r="AN6953" s="12"/>
      <c r="AO6953" s="12"/>
      <c r="AP6953" s="12"/>
      <c r="AQ6953" s="12"/>
      <c r="AR6953" s="12"/>
      <c r="AS6953" s="12"/>
      <c r="AT6953" s="12"/>
      <c r="AU6953" s="12"/>
      <c r="AV6953" s="12"/>
      <c r="AW6953" s="12"/>
      <c r="AX6953" s="12"/>
      <c r="AY6953" s="12"/>
      <c r="AZ6953" s="12"/>
      <c r="BA6953" s="12"/>
      <c r="BB6953" s="12"/>
      <c r="BC6953" s="12"/>
      <c r="BD6953" s="12"/>
      <c r="BE6953" s="12"/>
      <c r="BF6953" s="12"/>
      <c r="BG6953" s="12"/>
      <c r="BH6953" s="12"/>
      <c r="BI6953" s="12"/>
      <c r="BJ6953" s="13"/>
      <c r="BK6953" s="13"/>
      <c r="BL6953" s="13"/>
      <c r="BM6953" s="13"/>
      <c r="BN6953" s="13"/>
    </row>
    <row r="6954" spans="4:66" x14ac:dyDescent="0.25">
      <c r="D6954"/>
      <c r="E6954" s="10"/>
      <c r="F6954" s="10"/>
      <c r="G6954" s="10"/>
      <c r="H6954" s="10"/>
      <c r="I6954" s="10"/>
      <c r="J6954" s="10"/>
      <c r="K6954" s="11"/>
      <c r="L6954" s="11"/>
      <c r="M6954" s="12"/>
      <c r="N6954" s="12"/>
      <c r="O6954" s="12"/>
      <c r="P6954" s="12"/>
      <c r="Q6954" s="12"/>
      <c r="R6954" s="12"/>
      <c r="S6954" s="12"/>
      <c r="T6954" s="12"/>
      <c r="U6954" s="12"/>
      <c r="V6954" s="12"/>
      <c r="W6954" s="12"/>
      <c r="X6954" s="12"/>
      <c r="Y6954" s="12"/>
      <c r="Z6954" s="12"/>
      <c r="AA6954" s="12"/>
      <c r="AB6954" s="12"/>
      <c r="AC6954" s="12"/>
      <c r="AD6954" s="12"/>
      <c r="AE6954" s="12"/>
      <c r="AF6954" s="12"/>
      <c r="AG6954" s="12"/>
      <c r="AH6954" s="12"/>
      <c r="AI6954" s="12"/>
      <c r="AJ6954" s="12"/>
      <c r="AK6954" s="12"/>
      <c r="AL6954" s="12"/>
      <c r="AM6954" s="12"/>
      <c r="AN6954" s="12"/>
      <c r="AO6954" s="12"/>
      <c r="AP6954" s="12"/>
      <c r="AQ6954" s="12"/>
      <c r="AR6954" s="12"/>
      <c r="AS6954" s="12"/>
      <c r="AT6954" s="12"/>
      <c r="AU6954" s="12"/>
      <c r="AV6954" s="12"/>
      <c r="AW6954" s="12"/>
      <c r="AX6954" s="12"/>
      <c r="AY6954" s="12"/>
      <c r="AZ6954" s="12"/>
      <c r="BA6954" s="12"/>
      <c r="BB6954" s="12"/>
      <c r="BC6954" s="12"/>
      <c r="BD6954" s="12"/>
      <c r="BE6954" s="12"/>
      <c r="BF6954" s="12"/>
      <c r="BG6954" s="12"/>
      <c r="BH6954" s="12"/>
      <c r="BI6954" s="12"/>
      <c r="BJ6954" s="13"/>
      <c r="BK6954" s="13"/>
      <c r="BL6954" s="13"/>
      <c r="BM6954" s="13"/>
      <c r="BN6954" s="13"/>
    </row>
    <row r="6955" spans="4:66" x14ac:dyDescent="0.25">
      <c r="D6955"/>
      <c r="E6955" s="10"/>
      <c r="F6955" s="10"/>
      <c r="G6955" s="10"/>
      <c r="H6955" s="10"/>
      <c r="I6955" s="10"/>
      <c r="J6955" s="10"/>
      <c r="K6955" s="11"/>
      <c r="L6955" s="11"/>
      <c r="M6955" s="12"/>
      <c r="N6955" s="12"/>
      <c r="O6955" s="12"/>
      <c r="P6955" s="12"/>
      <c r="Q6955" s="12"/>
      <c r="R6955" s="12"/>
      <c r="S6955" s="12"/>
      <c r="T6955" s="12"/>
      <c r="U6955" s="12"/>
      <c r="V6955" s="12"/>
      <c r="W6955" s="12"/>
      <c r="X6955" s="12"/>
      <c r="Y6955" s="12"/>
      <c r="Z6955" s="12"/>
      <c r="AA6955" s="12"/>
      <c r="AB6955" s="12"/>
      <c r="AC6955" s="12"/>
      <c r="AD6955" s="12"/>
      <c r="AE6955" s="12"/>
      <c r="AF6955" s="12"/>
      <c r="AG6955" s="12"/>
      <c r="AH6955" s="12"/>
      <c r="AI6955" s="12"/>
      <c r="AJ6955" s="12"/>
      <c r="AK6955" s="12"/>
      <c r="AL6955" s="12"/>
      <c r="AM6955" s="12"/>
      <c r="AN6955" s="12"/>
      <c r="AO6955" s="12"/>
      <c r="AP6955" s="12"/>
      <c r="AQ6955" s="12"/>
      <c r="AR6955" s="12"/>
      <c r="AS6955" s="12"/>
      <c r="AT6955" s="12"/>
      <c r="AU6955" s="12"/>
      <c r="AV6955" s="12"/>
      <c r="AW6955" s="12"/>
      <c r="AX6955" s="12"/>
      <c r="AY6955" s="12"/>
      <c r="AZ6955" s="12"/>
      <c r="BA6955" s="12"/>
      <c r="BB6955" s="12"/>
      <c r="BC6955" s="12"/>
      <c r="BD6955" s="12"/>
      <c r="BE6955" s="12"/>
      <c r="BF6955" s="12"/>
      <c r="BG6955" s="12"/>
      <c r="BH6955" s="12"/>
      <c r="BI6955" s="12"/>
      <c r="BJ6955" s="13"/>
      <c r="BK6955" s="13"/>
      <c r="BL6955" s="13"/>
      <c r="BM6955" s="13"/>
      <c r="BN6955" s="13"/>
    </row>
    <row r="6956" spans="4:66" x14ac:dyDescent="0.25">
      <c r="D6956"/>
      <c r="E6956" s="10"/>
      <c r="F6956" s="10"/>
      <c r="G6956" s="10"/>
      <c r="H6956" s="10"/>
      <c r="I6956" s="10"/>
      <c r="J6956" s="10"/>
      <c r="K6956" s="11"/>
      <c r="L6956" s="11"/>
      <c r="M6956" s="12"/>
      <c r="N6956" s="12"/>
      <c r="O6956" s="12"/>
      <c r="P6956" s="12"/>
      <c r="Q6956" s="12"/>
      <c r="R6956" s="12"/>
      <c r="S6956" s="12"/>
      <c r="T6956" s="12"/>
      <c r="U6956" s="12"/>
      <c r="V6956" s="12"/>
      <c r="W6956" s="12"/>
      <c r="X6956" s="12"/>
      <c r="Y6956" s="12"/>
      <c r="Z6956" s="12"/>
      <c r="AA6956" s="12"/>
      <c r="AB6956" s="12"/>
      <c r="AC6956" s="12"/>
      <c r="AD6956" s="12"/>
      <c r="AE6956" s="12"/>
      <c r="AF6956" s="12"/>
      <c r="AG6956" s="12"/>
      <c r="AH6956" s="12"/>
      <c r="AI6956" s="12"/>
      <c r="AJ6956" s="12"/>
      <c r="AK6956" s="12"/>
      <c r="AL6956" s="12"/>
      <c r="AM6956" s="12"/>
      <c r="AN6956" s="12"/>
      <c r="AO6956" s="12"/>
      <c r="AP6956" s="12"/>
      <c r="AQ6956" s="12"/>
      <c r="AR6956" s="12"/>
      <c r="AS6956" s="12"/>
      <c r="AT6956" s="12"/>
      <c r="AU6956" s="12"/>
      <c r="AV6956" s="12"/>
      <c r="AW6956" s="12"/>
      <c r="AX6956" s="12"/>
      <c r="AY6956" s="12"/>
      <c r="AZ6956" s="12"/>
      <c r="BA6956" s="12"/>
      <c r="BB6956" s="12"/>
      <c r="BC6956" s="12"/>
      <c r="BD6956" s="12"/>
      <c r="BE6956" s="12"/>
      <c r="BF6956" s="12"/>
      <c r="BG6956" s="12"/>
      <c r="BH6956" s="12"/>
      <c r="BI6956" s="12"/>
      <c r="BJ6956" s="13"/>
      <c r="BK6956" s="13"/>
      <c r="BL6956" s="13"/>
      <c r="BM6956" s="13"/>
      <c r="BN6956" s="13"/>
    </row>
    <row r="6957" spans="4:66" x14ac:dyDescent="0.25">
      <c r="D6957"/>
      <c r="E6957" s="10"/>
      <c r="F6957" s="10"/>
      <c r="G6957" s="10"/>
      <c r="H6957" s="10"/>
      <c r="I6957" s="10"/>
      <c r="J6957" s="10"/>
      <c r="K6957" s="11"/>
      <c r="L6957" s="11"/>
      <c r="M6957" s="12"/>
      <c r="N6957" s="12"/>
      <c r="O6957" s="12"/>
      <c r="P6957" s="12"/>
      <c r="Q6957" s="12"/>
      <c r="R6957" s="12"/>
      <c r="S6957" s="12"/>
      <c r="T6957" s="12"/>
      <c r="U6957" s="12"/>
      <c r="V6957" s="12"/>
      <c r="W6957" s="12"/>
      <c r="X6957" s="12"/>
      <c r="Y6957" s="12"/>
      <c r="Z6957" s="12"/>
      <c r="AA6957" s="12"/>
      <c r="AB6957" s="12"/>
      <c r="AC6957" s="12"/>
      <c r="AD6957" s="12"/>
      <c r="AE6957" s="12"/>
      <c r="AF6957" s="12"/>
      <c r="AG6957" s="12"/>
      <c r="AH6957" s="12"/>
      <c r="AI6957" s="12"/>
      <c r="AJ6957" s="12"/>
      <c r="AK6957" s="12"/>
      <c r="AL6957" s="12"/>
      <c r="AM6957" s="12"/>
      <c r="AN6957" s="12"/>
      <c r="AO6957" s="12"/>
      <c r="AP6957" s="12"/>
      <c r="AQ6957" s="12"/>
      <c r="AR6957" s="12"/>
      <c r="AS6957" s="12"/>
      <c r="AT6957" s="12"/>
      <c r="AU6957" s="12"/>
      <c r="AV6957" s="12"/>
      <c r="AW6957" s="12"/>
      <c r="AX6957" s="12"/>
      <c r="AY6957" s="12"/>
      <c r="AZ6957" s="12"/>
      <c r="BA6957" s="12"/>
      <c r="BB6957" s="12"/>
      <c r="BC6957" s="12"/>
      <c r="BD6957" s="12"/>
      <c r="BE6957" s="12"/>
      <c r="BF6957" s="12"/>
      <c r="BG6957" s="12"/>
      <c r="BH6957" s="12"/>
      <c r="BI6957" s="12"/>
      <c r="BJ6957" s="13"/>
      <c r="BK6957" s="13"/>
      <c r="BL6957" s="13"/>
      <c r="BM6957" s="13"/>
      <c r="BN6957" s="13"/>
    </row>
    <row r="6958" spans="4:66" x14ac:dyDescent="0.25">
      <c r="D6958"/>
      <c r="E6958" s="10"/>
      <c r="F6958" s="10"/>
      <c r="G6958" s="10"/>
      <c r="H6958" s="10"/>
      <c r="I6958" s="10"/>
      <c r="J6958" s="10"/>
      <c r="K6958" s="11"/>
      <c r="L6958" s="11"/>
      <c r="M6958" s="12"/>
      <c r="N6958" s="12"/>
      <c r="O6958" s="12"/>
      <c r="P6958" s="12"/>
      <c r="Q6958" s="12"/>
      <c r="R6958" s="12"/>
      <c r="S6958" s="12"/>
      <c r="T6958" s="12"/>
      <c r="U6958" s="12"/>
      <c r="V6958" s="12"/>
      <c r="W6958" s="12"/>
      <c r="X6958" s="12"/>
      <c r="Y6958" s="12"/>
      <c r="Z6958" s="12"/>
      <c r="AA6958" s="12"/>
      <c r="AB6958" s="12"/>
      <c r="AC6958" s="12"/>
      <c r="AD6958" s="12"/>
      <c r="AE6958" s="12"/>
      <c r="AF6958" s="12"/>
      <c r="AG6958" s="12"/>
      <c r="AH6958" s="12"/>
      <c r="AI6958" s="12"/>
      <c r="AJ6958" s="12"/>
      <c r="AK6958" s="12"/>
      <c r="AL6958" s="12"/>
      <c r="AM6958" s="12"/>
      <c r="AN6958" s="12"/>
      <c r="AO6958" s="12"/>
      <c r="AP6958" s="12"/>
      <c r="AQ6958" s="12"/>
      <c r="AR6958" s="12"/>
      <c r="AS6958" s="12"/>
      <c r="AT6958" s="12"/>
      <c r="AU6958" s="12"/>
      <c r="AV6958" s="12"/>
      <c r="AW6958" s="12"/>
      <c r="AX6958" s="12"/>
      <c r="AY6958" s="12"/>
      <c r="AZ6958" s="12"/>
      <c r="BA6958" s="12"/>
      <c r="BB6958" s="12"/>
      <c r="BC6958" s="12"/>
      <c r="BD6958" s="12"/>
      <c r="BE6958" s="12"/>
      <c r="BF6958" s="12"/>
      <c r="BG6958" s="12"/>
      <c r="BH6958" s="12"/>
      <c r="BI6958" s="12"/>
      <c r="BJ6958" s="13"/>
      <c r="BK6958" s="13"/>
      <c r="BL6958" s="13"/>
      <c r="BM6958" s="13"/>
      <c r="BN6958" s="13"/>
    </row>
    <row r="6959" spans="4:66" x14ac:dyDescent="0.25">
      <c r="D6959"/>
      <c r="E6959" s="10"/>
      <c r="F6959" s="10"/>
      <c r="G6959" s="10"/>
      <c r="H6959" s="10"/>
      <c r="I6959" s="10"/>
      <c r="J6959" s="10"/>
      <c r="K6959" s="11"/>
      <c r="L6959" s="11"/>
      <c r="M6959" s="12"/>
      <c r="N6959" s="12"/>
      <c r="O6959" s="12"/>
      <c r="P6959" s="12"/>
      <c r="Q6959" s="12"/>
      <c r="R6959" s="12"/>
      <c r="S6959" s="12"/>
      <c r="T6959" s="12"/>
      <c r="U6959" s="12"/>
      <c r="V6959" s="12"/>
      <c r="W6959" s="12"/>
      <c r="X6959" s="12"/>
      <c r="Y6959" s="12"/>
      <c r="Z6959" s="12"/>
      <c r="AA6959" s="12"/>
      <c r="AB6959" s="12"/>
      <c r="AC6959" s="12"/>
      <c r="AD6959" s="12"/>
      <c r="AE6959" s="12"/>
      <c r="AF6959" s="12"/>
      <c r="AG6959" s="12"/>
      <c r="AH6959" s="12"/>
      <c r="AI6959" s="12"/>
      <c r="AJ6959" s="12"/>
      <c r="AK6959" s="12"/>
      <c r="AL6959" s="12"/>
      <c r="AM6959" s="12"/>
      <c r="AN6959" s="12"/>
      <c r="AO6959" s="12"/>
      <c r="AP6959" s="12"/>
      <c r="AQ6959" s="12"/>
      <c r="AR6959" s="12"/>
      <c r="AS6959" s="12"/>
      <c r="AT6959" s="12"/>
      <c r="AU6959" s="12"/>
      <c r="AV6959" s="12"/>
      <c r="AW6959" s="12"/>
      <c r="AX6959" s="12"/>
      <c r="AY6959" s="12"/>
      <c r="AZ6959" s="12"/>
      <c r="BA6959" s="12"/>
      <c r="BB6959" s="12"/>
      <c r="BC6959" s="12"/>
      <c r="BD6959" s="12"/>
      <c r="BE6959" s="12"/>
      <c r="BF6959" s="12"/>
      <c r="BG6959" s="12"/>
      <c r="BH6959" s="12"/>
      <c r="BI6959" s="12"/>
      <c r="BJ6959" s="13"/>
      <c r="BK6959" s="13"/>
      <c r="BL6959" s="13"/>
      <c r="BM6959" s="13"/>
      <c r="BN6959" s="13"/>
    </row>
    <row r="6960" spans="4:66" x14ac:dyDescent="0.25">
      <c r="D6960"/>
      <c r="E6960" s="10"/>
      <c r="F6960" s="10"/>
      <c r="G6960" s="10"/>
      <c r="H6960" s="10"/>
      <c r="I6960" s="10"/>
      <c r="J6960" s="10"/>
      <c r="K6960" s="11"/>
      <c r="L6960" s="11"/>
      <c r="M6960" s="12"/>
      <c r="N6960" s="12"/>
      <c r="O6960" s="12"/>
      <c r="P6960" s="12"/>
      <c r="Q6960" s="12"/>
      <c r="R6960" s="12"/>
      <c r="S6960" s="12"/>
      <c r="T6960" s="12"/>
      <c r="U6960" s="12"/>
      <c r="V6960" s="12"/>
      <c r="W6960" s="12"/>
      <c r="X6960" s="12"/>
      <c r="Y6960" s="12"/>
      <c r="Z6960" s="12"/>
      <c r="AA6960" s="12"/>
      <c r="AB6960" s="12"/>
      <c r="AC6960" s="12"/>
      <c r="AD6960" s="12"/>
      <c r="AE6960" s="12"/>
      <c r="AF6960" s="12"/>
      <c r="AG6960" s="12"/>
      <c r="AH6960" s="12"/>
      <c r="AI6960" s="12"/>
      <c r="AJ6960" s="12"/>
      <c r="AK6960" s="12"/>
      <c r="AL6960" s="12"/>
      <c r="AM6960" s="12"/>
      <c r="AN6960" s="12"/>
      <c r="AO6960" s="12"/>
      <c r="AP6960" s="12"/>
      <c r="AQ6960" s="12"/>
      <c r="AR6960" s="12"/>
      <c r="AS6960" s="12"/>
      <c r="AT6960" s="12"/>
      <c r="AU6960" s="12"/>
      <c r="AV6960" s="12"/>
      <c r="AW6960" s="12"/>
      <c r="AX6960" s="12"/>
      <c r="AY6960" s="12"/>
      <c r="AZ6960" s="12"/>
      <c r="BA6960" s="12"/>
      <c r="BB6960" s="12"/>
      <c r="BC6960" s="12"/>
      <c r="BD6960" s="12"/>
      <c r="BE6960" s="12"/>
      <c r="BF6960" s="12"/>
      <c r="BG6960" s="12"/>
      <c r="BH6960" s="12"/>
      <c r="BI6960" s="12"/>
      <c r="BJ6960" s="13"/>
      <c r="BK6960" s="13"/>
      <c r="BL6960" s="13"/>
      <c r="BM6960" s="13"/>
      <c r="BN6960" s="13"/>
    </row>
    <row r="6961" spans="4:66" x14ac:dyDescent="0.25">
      <c r="D6961"/>
      <c r="E6961" s="10"/>
      <c r="F6961" s="10"/>
      <c r="G6961" s="10"/>
      <c r="H6961" s="10"/>
      <c r="I6961" s="10"/>
      <c r="J6961" s="10"/>
      <c r="K6961" s="11"/>
      <c r="L6961" s="11"/>
      <c r="M6961" s="12"/>
      <c r="N6961" s="12"/>
      <c r="O6961" s="12"/>
      <c r="P6961" s="12"/>
      <c r="Q6961" s="12"/>
      <c r="R6961" s="12"/>
      <c r="S6961" s="12"/>
      <c r="T6961" s="12"/>
      <c r="U6961" s="12"/>
      <c r="V6961" s="12"/>
      <c r="W6961" s="12"/>
      <c r="X6961" s="12"/>
      <c r="Y6961" s="12"/>
      <c r="Z6961" s="12"/>
      <c r="AA6961" s="12"/>
      <c r="AB6961" s="12"/>
      <c r="AC6961" s="12"/>
      <c r="AD6961" s="12"/>
      <c r="AE6961" s="12"/>
      <c r="AF6961" s="12"/>
      <c r="AG6961" s="12"/>
      <c r="AH6961" s="12"/>
      <c r="AI6961" s="12"/>
      <c r="AJ6961" s="12"/>
      <c r="AK6961" s="12"/>
      <c r="AL6961" s="12"/>
      <c r="AM6961" s="12"/>
      <c r="AN6961" s="12"/>
      <c r="AO6961" s="12"/>
      <c r="AP6961" s="12"/>
      <c r="AQ6961" s="12"/>
      <c r="AR6961" s="12"/>
      <c r="AS6961" s="12"/>
      <c r="AT6961" s="12"/>
      <c r="AU6961" s="12"/>
      <c r="AV6961" s="12"/>
      <c r="AW6961" s="12"/>
      <c r="AX6961" s="12"/>
      <c r="AY6961" s="12"/>
      <c r="AZ6961" s="12"/>
      <c r="BA6961" s="12"/>
      <c r="BB6961" s="12"/>
      <c r="BC6961" s="12"/>
      <c r="BD6961" s="12"/>
      <c r="BE6961" s="12"/>
      <c r="BF6961" s="12"/>
      <c r="BG6961" s="12"/>
      <c r="BH6961" s="12"/>
      <c r="BI6961" s="12"/>
      <c r="BJ6961" s="13"/>
      <c r="BK6961" s="13"/>
      <c r="BL6961" s="13"/>
      <c r="BM6961" s="13"/>
      <c r="BN6961" s="13"/>
    </row>
    <row r="6962" spans="4:66" x14ac:dyDescent="0.25">
      <c r="D6962"/>
      <c r="E6962" s="10"/>
      <c r="F6962" s="10"/>
      <c r="G6962" s="10"/>
      <c r="H6962" s="10"/>
      <c r="I6962" s="10"/>
      <c r="J6962" s="10"/>
      <c r="K6962" s="11"/>
      <c r="L6962" s="11"/>
      <c r="M6962" s="12"/>
      <c r="N6962" s="12"/>
      <c r="O6962" s="12"/>
      <c r="P6962" s="12"/>
      <c r="Q6962" s="12"/>
      <c r="R6962" s="12"/>
      <c r="S6962" s="12"/>
      <c r="T6962" s="12"/>
      <c r="U6962" s="12"/>
      <c r="V6962" s="12"/>
      <c r="W6962" s="12"/>
      <c r="X6962" s="12"/>
      <c r="Y6962" s="12"/>
      <c r="Z6962" s="12"/>
      <c r="AA6962" s="12"/>
      <c r="AB6962" s="12"/>
      <c r="AC6962" s="12"/>
      <c r="AD6962" s="12"/>
      <c r="AE6962" s="12"/>
      <c r="AF6962" s="12"/>
      <c r="AG6962" s="12"/>
      <c r="AH6962" s="12"/>
      <c r="AI6962" s="12"/>
      <c r="AJ6962" s="12"/>
      <c r="AK6962" s="12"/>
      <c r="AL6962" s="12"/>
      <c r="AM6962" s="12"/>
      <c r="AN6962" s="12"/>
      <c r="AO6962" s="12"/>
      <c r="AP6962" s="12"/>
      <c r="AQ6962" s="12"/>
      <c r="AR6962" s="12"/>
      <c r="AS6962" s="12"/>
      <c r="AT6962" s="12"/>
      <c r="AU6962" s="12"/>
      <c r="AV6962" s="12"/>
      <c r="AW6962" s="12"/>
      <c r="AX6962" s="12"/>
      <c r="AY6962" s="12"/>
      <c r="AZ6962" s="12"/>
      <c r="BA6962" s="12"/>
      <c r="BB6962" s="12"/>
      <c r="BC6962" s="12"/>
      <c r="BD6962" s="12"/>
      <c r="BE6962" s="12"/>
      <c r="BF6962" s="12"/>
      <c r="BG6962" s="12"/>
      <c r="BH6962" s="12"/>
      <c r="BI6962" s="12"/>
      <c r="BJ6962" s="13"/>
      <c r="BK6962" s="13"/>
      <c r="BL6962" s="13"/>
      <c r="BM6962" s="13"/>
      <c r="BN6962" s="13"/>
    </row>
    <row r="6963" spans="4:66" x14ac:dyDescent="0.25">
      <c r="D6963"/>
      <c r="E6963" s="10"/>
      <c r="F6963" s="10"/>
      <c r="G6963" s="10"/>
      <c r="H6963" s="10"/>
      <c r="I6963" s="10"/>
      <c r="J6963" s="10"/>
      <c r="K6963" s="11"/>
      <c r="L6963" s="11"/>
      <c r="M6963" s="12"/>
      <c r="N6963" s="12"/>
      <c r="O6963" s="12"/>
      <c r="P6963" s="12"/>
      <c r="Q6963" s="12"/>
      <c r="R6963" s="12"/>
      <c r="S6963" s="12"/>
      <c r="T6963" s="12"/>
      <c r="U6963" s="12"/>
      <c r="V6963" s="12"/>
      <c r="W6963" s="12"/>
      <c r="X6963" s="12"/>
      <c r="Y6963" s="12"/>
      <c r="Z6963" s="12"/>
      <c r="AA6963" s="12"/>
      <c r="AB6963" s="12"/>
      <c r="AC6963" s="12"/>
      <c r="AD6963" s="12"/>
      <c r="AE6963" s="12"/>
      <c r="AF6963" s="12"/>
      <c r="AG6963" s="12"/>
      <c r="AH6963" s="12"/>
      <c r="AI6963" s="12"/>
      <c r="AJ6963" s="12"/>
      <c r="AK6963" s="12"/>
      <c r="AL6963" s="12"/>
      <c r="AM6963" s="12"/>
      <c r="AN6963" s="12"/>
      <c r="AO6963" s="12"/>
      <c r="AP6963" s="12"/>
      <c r="AQ6963" s="12"/>
      <c r="AR6963" s="12"/>
      <c r="AS6963" s="12"/>
      <c r="AT6963" s="12"/>
      <c r="AU6963" s="12"/>
      <c r="AV6963" s="12"/>
      <c r="AW6963" s="12"/>
      <c r="AX6963" s="12"/>
      <c r="AY6963" s="12"/>
      <c r="AZ6963" s="12"/>
      <c r="BA6963" s="12"/>
      <c r="BB6963" s="12"/>
      <c r="BC6963" s="12"/>
      <c r="BD6963" s="12"/>
      <c r="BE6963" s="12"/>
      <c r="BF6963" s="12"/>
      <c r="BG6963" s="12"/>
      <c r="BH6963" s="12"/>
      <c r="BI6963" s="12"/>
      <c r="BJ6963" s="13"/>
      <c r="BK6963" s="13"/>
      <c r="BL6963" s="13"/>
      <c r="BM6963" s="13"/>
      <c r="BN6963" s="13"/>
    </row>
    <row r="6964" spans="4:66" x14ac:dyDescent="0.25">
      <c r="D6964"/>
      <c r="E6964" s="10"/>
      <c r="F6964" s="10"/>
      <c r="G6964" s="10"/>
      <c r="H6964" s="10"/>
      <c r="I6964" s="10"/>
      <c r="J6964" s="10"/>
      <c r="K6964" s="11"/>
      <c r="L6964" s="11"/>
      <c r="M6964" s="12"/>
      <c r="N6964" s="12"/>
      <c r="O6964" s="12"/>
      <c r="P6964" s="12"/>
      <c r="Q6964" s="12"/>
      <c r="R6964" s="12"/>
      <c r="S6964" s="12"/>
      <c r="T6964" s="12"/>
      <c r="U6964" s="12"/>
      <c r="V6964" s="12"/>
      <c r="W6964" s="12"/>
      <c r="X6964" s="12"/>
      <c r="Y6964" s="12"/>
      <c r="Z6964" s="12"/>
      <c r="AA6964" s="12"/>
      <c r="AB6964" s="12"/>
      <c r="AC6964" s="12"/>
      <c r="AD6964" s="12"/>
      <c r="AE6964" s="12"/>
      <c r="AF6964" s="12"/>
      <c r="AG6964" s="12"/>
      <c r="AH6964" s="12"/>
      <c r="AI6964" s="12"/>
      <c r="AJ6964" s="12"/>
      <c r="AK6964" s="12"/>
      <c r="AL6964" s="12"/>
      <c r="AM6964" s="12"/>
      <c r="AN6964" s="12"/>
      <c r="AO6964" s="12"/>
      <c r="AP6964" s="12"/>
      <c r="AQ6964" s="12"/>
      <c r="AR6964" s="12"/>
      <c r="AS6964" s="12"/>
      <c r="AT6964" s="12"/>
      <c r="AU6964" s="12"/>
      <c r="AV6964" s="12"/>
      <c r="AW6964" s="12"/>
      <c r="AX6964" s="12"/>
      <c r="AY6964" s="12"/>
      <c r="AZ6964" s="12"/>
      <c r="BA6964" s="12"/>
      <c r="BB6964" s="12"/>
      <c r="BC6964" s="12"/>
      <c r="BD6964" s="12"/>
      <c r="BE6964" s="12"/>
      <c r="BF6964" s="12"/>
      <c r="BG6964" s="12"/>
      <c r="BH6964" s="12"/>
      <c r="BI6964" s="12"/>
      <c r="BJ6964" s="13"/>
      <c r="BK6964" s="13"/>
      <c r="BL6964" s="13"/>
      <c r="BM6964" s="13"/>
      <c r="BN6964" s="13"/>
    </row>
    <row r="6965" spans="4:66" x14ac:dyDescent="0.25">
      <c r="D6965"/>
      <c r="E6965" s="10"/>
      <c r="F6965" s="10"/>
      <c r="G6965" s="10"/>
      <c r="H6965" s="10"/>
      <c r="I6965" s="10"/>
      <c r="J6965" s="10"/>
      <c r="K6965" s="11"/>
      <c r="L6965" s="11"/>
      <c r="M6965" s="12"/>
      <c r="N6965" s="12"/>
      <c r="O6965" s="12"/>
      <c r="P6965" s="12"/>
      <c r="Q6965" s="12"/>
      <c r="R6965" s="12"/>
      <c r="S6965" s="12"/>
      <c r="T6965" s="12"/>
      <c r="U6965" s="12"/>
      <c r="V6965" s="12"/>
      <c r="W6965" s="12"/>
      <c r="X6965" s="12"/>
      <c r="Y6965" s="12"/>
      <c r="Z6965" s="12"/>
      <c r="AA6965" s="12"/>
      <c r="AB6965" s="12"/>
      <c r="AC6965" s="12"/>
      <c r="AD6965" s="12"/>
      <c r="AE6965" s="12"/>
      <c r="AF6965" s="12"/>
      <c r="AG6965" s="12"/>
      <c r="AH6965" s="12"/>
      <c r="AI6965" s="12"/>
      <c r="AJ6965" s="12"/>
      <c r="AK6965" s="12"/>
      <c r="AL6965" s="12"/>
      <c r="AM6965" s="12"/>
      <c r="AN6965" s="12"/>
      <c r="AO6965" s="12"/>
      <c r="AP6965" s="12"/>
      <c r="AQ6965" s="12"/>
      <c r="AR6965" s="12"/>
      <c r="AS6965" s="12"/>
      <c r="AT6965" s="12"/>
      <c r="AU6965" s="12"/>
      <c r="AV6965" s="12"/>
      <c r="AW6965" s="12"/>
      <c r="AX6965" s="12"/>
      <c r="AY6965" s="12"/>
      <c r="AZ6965" s="12"/>
      <c r="BA6965" s="12"/>
      <c r="BB6965" s="12"/>
      <c r="BC6965" s="12"/>
      <c r="BD6965" s="12"/>
      <c r="BE6965" s="12"/>
      <c r="BF6965" s="12"/>
      <c r="BG6965" s="12"/>
      <c r="BH6965" s="12"/>
      <c r="BI6965" s="12"/>
      <c r="BJ6965" s="13"/>
      <c r="BK6965" s="13"/>
      <c r="BL6965" s="13"/>
      <c r="BM6965" s="13"/>
      <c r="BN6965" s="13"/>
    </row>
    <row r="6966" spans="4:66" x14ac:dyDescent="0.25">
      <c r="D6966"/>
      <c r="E6966" s="10"/>
      <c r="F6966" s="10"/>
      <c r="G6966" s="10"/>
      <c r="H6966" s="10"/>
      <c r="I6966" s="10"/>
      <c r="J6966" s="10"/>
      <c r="K6966" s="11"/>
      <c r="L6966" s="11"/>
      <c r="M6966" s="12"/>
      <c r="N6966" s="12"/>
      <c r="O6966" s="12"/>
      <c r="P6966" s="12"/>
      <c r="Q6966" s="12"/>
      <c r="R6966" s="12"/>
      <c r="S6966" s="12"/>
      <c r="T6966" s="12"/>
      <c r="U6966" s="12"/>
      <c r="V6966" s="12"/>
      <c r="W6966" s="12"/>
      <c r="X6966" s="12"/>
      <c r="Y6966" s="12"/>
      <c r="Z6966" s="12"/>
      <c r="AA6966" s="12"/>
      <c r="AB6966" s="12"/>
      <c r="AC6966" s="12"/>
      <c r="AD6966" s="12"/>
      <c r="AE6966" s="12"/>
      <c r="AF6966" s="12"/>
      <c r="AG6966" s="12"/>
      <c r="AH6966" s="12"/>
      <c r="AI6966" s="12"/>
      <c r="AJ6966" s="12"/>
      <c r="AK6966" s="12"/>
      <c r="AL6966" s="12"/>
      <c r="AM6966" s="12"/>
      <c r="AN6966" s="12"/>
      <c r="AO6966" s="12"/>
      <c r="AP6966" s="12"/>
      <c r="AQ6966" s="12"/>
      <c r="AR6966" s="12"/>
      <c r="AS6966" s="12"/>
      <c r="AT6966" s="12"/>
      <c r="AU6966" s="12"/>
      <c r="AV6966" s="12"/>
      <c r="AW6966" s="12"/>
      <c r="AX6966" s="12"/>
      <c r="AY6966" s="12"/>
      <c r="AZ6966" s="12"/>
      <c r="BA6966" s="12"/>
      <c r="BB6966" s="12"/>
      <c r="BC6966" s="12"/>
      <c r="BD6966" s="12"/>
      <c r="BE6966" s="12"/>
      <c r="BF6966" s="12"/>
      <c r="BG6966" s="12"/>
      <c r="BH6966" s="12"/>
      <c r="BI6966" s="12"/>
      <c r="BJ6966" s="13"/>
      <c r="BK6966" s="13"/>
      <c r="BL6966" s="13"/>
      <c r="BM6966" s="13"/>
      <c r="BN6966" s="13"/>
    </row>
    <row r="6967" spans="4:66" x14ac:dyDescent="0.25">
      <c r="D6967"/>
      <c r="E6967" s="10"/>
      <c r="F6967" s="10"/>
      <c r="G6967" s="10"/>
      <c r="H6967" s="10"/>
      <c r="I6967" s="10"/>
      <c r="J6967" s="10"/>
      <c r="K6967" s="11"/>
      <c r="L6967" s="11"/>
      <c r="M6967" s="12"/>
      <c r="N6967" s="12"/>
      <c r="O6967" s="12"/>
      <c r="P6967" s="12"/>
      <c r="Q6967" s="12"/>
      <c r="R6967" s="12"/>
      <c r="S6967" s="12"/>
      <c r="T6967" s="12"/>
      <c r="U6967" s="12"/>
      <c r="V6967" s="12"/>
      <c r="W6967" s="12"/>
      <c r="X6967" s="12"/>
      <c r="Y6967" s="12"/>
      <c r="Z6967" s="12"/>
      <c r="AA6967" s="12"/>
      <c r="AB6967" s="12"/>
      <c r="AC6967" s="12"/>
      <c r="AD6967" s="12"/>
      <c r="AE6967" s="12"/>
      <c r="AF6967" s="12"/>
      <c r="AG6967" s="12"/>
      <c r="AH6967" s="12"/>
      <c r="AI6967" s="12"/>
      <c r="AJ6967" s="12"/>
      <c r="AK6967" s="12"/>
      <c r="AL6967" s="12"/>
      <c r="AM6967" s="12"/>
      <c r="AN6967" s="12"/>
      <c r="AO6967" s="12"/>
      <c r="AP6967" s="12"/>
      <c r="AQ6967" s="12"/>
      <c r="AR6967" s="12"/>
      <c r="AS6967" s="12"/>
      <c r="AT6967" s="12"/>
      <c r="AU6967" s="12"/>
      <c r="AV6967" s="12"/>
      <c r="AW6967" s="12"/>
      <c r="AX6967" s="12"/>
      <c r="AY6967" s="12"/>
      <c r="AZ6967" s="12"/>
      <c r="BA6967" s="12"/>
      <c r="BB6967" s="12"/>
      <c r="BC6967" s="12"/>
      <c r="BD6967" s="12"/>
      <c r="BE6967" s="12"/>
      <c r="BF6967" s="12"/>
      <c r="BG6967" s="12"/>
      <c r="BH6967" s="12"/>
      <c r="BI6967" s="12"/>
      <c r="BJ6967" s="13"/>
      <c r="BK6967" s="13"/>
      <c r="BL6967" s="13"/>
      <c r="BM6967" s="13"/>
      <c r="BN6967" s="13"/>
    </row>
    <row r="6968" spans="4:66" x14ac:dyDescent="0.25">
      <c r="D6968"/>
      <c r="E6968" s="10"/>
      <c r="F6968" s="10"/>
      <c r="G6968" s="10"/>
      <c r="H6968" s="10"/>
      <c r="I6968" s="10"/>
      <c r="J6968" s="10"/>
      <c r="K6968" s="11"/>
      <c r="L6968" s="11"/>
      <c r="M6968" s="12"/>
      <c r="N6968" s="12"/>
      <c r="O6968" s="12"/>
      <c r="P6968" s="12"/>
      <c r="Q6968" s="12"/>
      <c r="R6968" s="12"/>
      <c r="S6968" s="12"/>
      <c r="T6968" s="12"/>
      <c r="U6968" s="12"/>
      <c r="V6968" s="12"/>
      <c r="W6968" s="12"/>
      <c r="X6968" s="12"/>
      <c r="Y6968" s="12"/>
      <c r="Z6968" s="12"/>
      <c r="AA6968" s="12"/>
      <c r="AB6968" s="12"/>
      <c r="AC6968" s="12"/>
      <c r="AD6968" s="12"/>
      <c r="AE6968" s="12"/>
      <c r="AF6968" s="12"/>
      <c r="AG6968" s="12"/>
      <c r="AH6968" s="12"/>
      <c r="AI6968" s="12"/>
      <c r="AJ6968" s="12"/>
      <c r="AK6968" s="12"/>
      <c r="AL6968" s="12"/>
      <c r="AM6968" s="12"/>
      <c r="AN6968" s="12"/>
      <c r="AO6968" s="12"/>
      <c r="AP6968" s="12"/>
      <c r="AQ6968" s="12"/>
      <c r="AR6968" s="12"/>
      <c r="AS6968" s="12"/>
      <c r="AT6968" s="12"/>
      <c r="AU6968" s="12"/>
      <c r="AV6968" s="12"/>
      <c r="AW6968" s="12"/>
      <c r="AX6968" s="12"/>
      <c r="AY6968" s="12"/>
      <c r="AZ6968" s="12"/>
      <c r="BA6968" s="12"/>
      <c r="BB6968" s="12"/>
      <c r="BC6968" s="12"/>
      <c r="BD6968" s="12"/>
      <c r="BE6968" s="12"/>
      <c r="BF6968" s="12"/>
      <c r="BG6968" s="12"/>
      <c r="BH6968" s="12"/>
      <c r="BI6968" s="12"/>
      <c r="BJ6968" s="13"/>
      <c r="BK6968" s="13"/>
      <c r="BL6968" s="13"/>
      <c r="BM6968" s="13"/>
      <c r="BN6968" s="13"/>
    </row>
    <row r="6969" spans="4:66" x14ac:dyDescent="0.25">
      <c r="D6969"/>
      <c r="E6969" s="10"/>
      <c r="F6969" s="10"/>
      <c r="G6969" s="10"/>
      <c r="H6969" s="10"/>
      <c r="I6969" s="10"/>
      <c r="J6969" s="10"/>
      <c r="K6969" s="11"/>
      <c r="L6969" s="11"/>
      <c r="M6969" s="12"/>
      <c r="N6969" s="12"/>
      <c r="O6969" s="12"/>
      <c r="P6969" s="12"/>
      <c r="Q6969" s="12"/>
      <c r="R6969" s="12"/>
      <c r="S6969" s="12"/>
      <c r="T6969" s="12"/>
      <c r="U6969" s="12"/>
      <c r="V6969" s="12"/>
      <c r="W6969" s="12"/>
      <c r="X6969" s="12"/>
      <c r="Y6969" s="12"/>
      <c r="Z6969" s="12"/>
      <c r="AA6969" s="12"/>
      <c r="AB6969" s="12"/>
      <c r="AC6969" s="12"/>
      <c r="AD6969" s="12"/>
      <c r="AE6969" s="12"/>
      <c r="AF6969" s="12"/>
      <c r="AG6969" s="12"/>
      <c r="AH6969" s="12"/>
      <c r="AI6969" s="12"/>
      <c r="AJ6969" s="12"/>
      <c r="AK6969" s="12"/>
      <c r="AL6969" s="12"/>
      <c r="AM6969" s="12"/>
      <c r="AN6969" s="12"/>
      <c r="AO6969" s="12"/>
      <c r="AP6969" s="12"/>
      <c r="AQ6969" s="12"/>
      <c r="AR6969" s="12"/>
      <c r="AS6969" s="12"/>
      <c r="AT6969" s="12"/>
      <c r="AU6969" s="12"/>
      <c r="AV6969" s="12"/>
      <c r="AW6969" s="12"/>
      <c r="AX6969" s="12"/>
      <c r="AY6969" s="12"/>
      <c r="AZ6969" s="12"/>
      <c r="BA6969" s="12"/>
      <c r="BB6969" s="12"/>
      <c r="BC6969" s="12"/>
      <c r="BD6969" s="12"/>
      <c r="BE6969" s="12"/>
      <c r="BF6969" s="12"/>
      <c r="BG6969" s="12"/>
      <c r="BH6969" s="12"/>
      <c r="BI6969" s="12"/>
      <c r="BJ6969" s="13"/>
      <c r="BK6969" s="13"/>
      <c r="BL6969" s="13"/>
      <c r="BM6969" s="13"/>
      <c r="BN6969" s="13"/>
    </row>
    <row r="6970" spans="4:66" x14ac:dyDescent="0.25">
      <c r="D6970"/>
      <c r="E6970" s="10"/>
      <c r="F6970" s="10"/>
      <c r="G6970" s="10"/>
      <c r="H6970" s="10"/>
      <c r="I6970" s="10"/>
      <c r="J6970" s="10"/>
      <c r="K6970" s="11"/>
      <c r="L6970" s="11"/>
      <c r="M6970" s="12"/>
      <c r="N6970" s="12"/>
      <c r="O6970" s="12"/>
      <c r="P6970" s="12"/>
      <c r="Q6970" s="12"/>
      <c r="R6970" s="12"/>
      <c r="S6970" s="12"/>
      <c r="T6970" s="12"/>
      <c r="U6970" s="12"/>
      <c r="V6970" s="12"/>
      <c r="W6970" s="12"/>
      <c r="X6970" s="12"/>
      <c r="Y6970" s="12"/>
      <c r="Z6970" s="12"/>
      <c r="AA6970" s="12"/>
      <c r="AB6970" s="12"/>
      <c r="AC6970" s="12"/>
      <c r="AD6970" s="12"/>
      <c r="AE6970" s="12"/>
      <c r="AF6970" s="12"/>
      <c r="AG6970" s="12"/>
      <c r="AH6970" s="12"/>
      <c r="AI6970" s="12"/>
      <c r="AJ6970" s="12"/>
      <c r="AK6970" s="12"/>
      <c r="AL6970" s="12"/>
      <c r="AM6970" s="12"/>
      <c r="AN6970" s="12"/>
      <c r="AO6970" s="12"/>
      <c r="AP6970" s="12"/>
      <c r="AQ6970" s="12"/>
      <c r="AR6970" s="12"/>
      <c r="AS6970" s="12"/>
      <c r="AT6970" s="12"/>
      <c r="AU6970" s="12"/>
      <c r="AV6970" s="12"/>
      <c r="AW6970" s="12"/>
      <c r="AX6970" s="12"/>
      <c r="AY6970" s="12"/>
      <c r="AZ6970" s="12"/>
      <c r="BA6970" s="12"/>
      <c r="BB6970" s="12"/>
      <c r="BC6970" s="12"/>
      <c r="BD6970" s="12"/>
      <c r="BE6970" s="12"/>
      <c r="BF6970" s="12"/>
      <c r="BG6970" s="12"/>
      <c r="BH6970" s="12"/>
      <c r="BI6970" s="12"/>
      <c r="BJ6970" s="13"/>
      <c r="BK6970" s="13"/>
      <c r="BL6970" s="13"/>
      <c r="BM6970" s="13"/>
      <c r="BN6970" s="13"/>
    </row>
    <row r="6971" spans="4:66" x14ac:dyDescent="0.25">
      <c r="D6971"/>
      <c r="E6971" s="10"/>
      <c r="F6971" s="10"/>
      <c r="G6971" s="10"/>
      <c r="H6971" s="10"/>
      <c r="I6971" s="10"/>
      <c r="J6971" s="10"/>
      <c r="K6971" s="11"/>
      <c r="L6971" s="11"/>
      <c r="M6971" s="12"/>
      <c r="N6971" s="12"/>
      <c r="O6971" s="12"/>
      <c r="P6971" s="12"/>
      <c r="Q6971" s="12"/>
      <c r="R6971" s="12"/>
      <c r="S6971" s="12"/>
      <c r="T6971" s="12"/>
      <c r="U6971" s="12"/>
      <c r="V6971" s="12"/>
      <c r="W6971" s="12"/>
      <c r="X6971" s="12"/>
      <c r="Y6971" s="12"/>
      <c r="Z6971" s="12"/>
      <c r="AA6971" s="12"/>
      <c r="AB6971" s="12"/>
      <c r="AC6971" s="12"/>
      <c r="AD6971" s="12"/>
      <c r="AE6971" s="12"/>
      <c r="AF6971" s="12"/>
      <c r="AG6971" s="12"/>
      <c r="AH6971" s="12"/>
      <c r="AI6971" s="12"/>
      <c r="AJ6971" s="12"/>
      <c r="AK6971" s="12"/>
      <c r="AL6971" s="12"/>
      <c r="AM6971" s="12"/>
      <c r="AN6971" s="12"/>
      <c r="AO6971" s="12"/>
      <c r="AP6971" s="12"/>
      <c r="AQ6971" s="12"/>
      <c r="AR6971" s="12"/>
      <c r="AS6971" s="12"/>
      <c r="AT6971" s="12"/>
      <c r="AU6971" s="12"/>
      <c r="AV6971" s="12"/>
      <c r="AW6971" s="12"/>
      <c r="AX6971" s="12"/>
      <c r="AY6971" s="12"/>
      <c r="AZ6971" s="12"/>
      <c r="BA6971" s="12"/>
      <c r="BB6971" s="12"/>
      <c r="BC6971" s="12"/>
      <c r="BD6971" s="12"/>
      <c r="BE6971" s="12"/>
      <c r="BF6971" s="12"/>
      <c r="BG6971" s="12"/>
      <c r="BH6971" s="12"/>
      <c r="BI6971" s="12"/>
      <c r="BJ6971" s="13"/>
      <c r="BK6971" s="13"/>
      <c r="BL6971" s="13"/>
      <c r="BM6971" s="13"/>
      <c r="BN6971" s="13"/>
    </row>
    <row r="6972" spans="4:66" x14ac:dyDescent="0.25">
      <c r="D6972"/>
      <c r="E6972" s="10"/>
      <c r="F6972" s="10"/>
      <c r="G6972" s="10"/>
      <c r="H6972" s="10"/>
      <c r="I6972" s="10"/>
      <c r="J6972" s="10"/>
      <c r="K6972" s="11"/>
      <c r="L6972" s="11"/>
      <c r="M6972" s="12"/>
      <c r="N6972" s="12"/>
      <c r="O6972" s="12"/>
      <c r="P6972" s="12"/>
      <c r="Q6972" s="12"/>
      <c r="R6972" s="12"/>
      <c r="S6972" s="12"/>
      <c r="T6972" s="12"/>
      <c r="U6972" s="12"/>
      <c r="V6972" s="12"/>
      <c r="W6972" s="12"/>
      <c r="X6972" s="12"/>
      <c r="Y6972" s="12"/>
      <c r="Z6972" s="12"/>
      <c r="AA6972" s="12"/>
      <c r="AB6972" s="12"/>
      <c r="AC6972" s="12"/>
      <c r="AD6972" s="12"/>
      <c r="AE6972" s="12"/>
      <c r="AF6972" s="12"/>
      <c r="AG6972" s="12"/>
      <c r="AH6972" s="12"/>
      <c r="AI6972" s="12"/>
      <c r="AJ6972" s="12"/>
      <c r="AK6972" s="12"/>
      <c r="AL6972" s="12"/>
      <c r="AM6972" s="12"/>
      <c r="AN6972" s="12"/>
      <c r="AO6972" s="12"/>
      <c r="AP6972" s="12"/>
      <c r="AQ6972" s="12"/>
      <c r="AR6972" s="12"/>
      <c r="AS6972" s="12"/>
      <c r="AT6972" s="12"/>
      <c r="AU6972" s="12"/>
      <c r="AV6972" s="12"/>
      <c r="AW6972" s="12"/>
      <c r="AX6972" s="12"/>
      <c r="AY6972" s="12"/>
      <c r="AZ6972" s="12"/>
      <c r="BA6972" s="12"/>
      <c r="BB6972" s="12"/>
      <c r="BC6972" s="12"/>
      <c r="BD6972" s="12"/>
      <c r="BE6972" s="12"/>
      <c r="BF6972" s="12"/>
      <c r="BG6972" s="12"/>
      <c r="BH6972" s="12"/>
      <c r="BI6972" s="12"/>
      <c r="BJ6972" s="13"/>
      <c r="BK6972" s="13"/>
      <c r="BL6972" s="13"/>
      <c r="BM6972" s="13"/>
      <c r="BN6972" s="13"/>
    </row>
    <row r="6973" spans="4:66" x14ac:dyDescent="0.25">
      <c r="D6973"/>
      <c r="E6973" s="10"/>
      <c r="F6973" s="10"/>
      <c r="G6973" s="10"/>
      <c r="H6973" s="10"/>
      <c r="I6973" s="10"/>
      <c r="J6973" s="10"/>
      <c r="K6973" s="11"/>
      <c r="L6973" s="11"/>
      <c r="M6973" s="12"/>
      <c r="N6973" s="12"/>
      <c r="O6973" s="12"/>
      <c r="P6973" s="12"/>
      <c r="Q6973" s="12"/>
      <c r="R6973" s="12"/>
      <c r="S6973" s="12"/>
      <c r="T6973" s="12"/>
      <c r="U6973" s="12"/>
      <c r="V6973" s="12"/>
      <c r="W6973" s="12"/>
      <c r="X6973" s="12"/>
      <c r="Y6973" s="12"/>
      <c r="Z6973" s="12"/>
      <c r="AA6973" s="12"/>
      <c r="AB6973" s="12"/>
      <c r="AC6973" s="12"/>
      <c r="AD6973" s="12"/>
      <c r="AE6973" s="12"/>
      <c r="AF6973" s="12"/>
      <c r="AG6973" s="12"/>
      <c r="AH6973" s="12"/>
      <c r="AI6973" s="12"/>
      <c r="AJ6973" s="12"/>
      <c r="AK6973" s="12"/>
      <c r="AL6973" s="12"/>
      <c r="AM6973" s="12"/>
      <c r="AN6973" s="12"/>
      <c r="AO6973" s="12"/>
      <c r="AP6973" s="12"/>
      <c r="AQ6973" s="12"/>
      <c r="AR6973" s="12"/>
      <c r="AS6973" s="12"/>
      <c r="AT6973" s="12"/>
      <c r="AU6973" s="12"/>
      <c r="AV6973" s="12"/>
      <c r="AW6973" s="12"/>
      <c r="AX6973" s="12"/>
      <c r="AY6973" s="12"/>
      <c r="AZ6973" s="12"/>
      <c r="BA6973" s="12"/>
      <c r="BB6973" s="12"/>
      <c r="BC6973" s="12"/>
      <c r="BD6973" s="12"/>
      <c r="BE6973" s="12"/>
      <c r="BF6973" s="12"/>
      <c r="BG6973" s="12"/>
      <c r="BH6973" s="12"/>
      <c r="BI6973" s="12"/>
      <c r="BJ6973" s="13"/>
      <c r="BK6973" s="13"/>
      <c r="BL6973" s="13"/>
      <c r="BM6973" s="13"/>
      <c r="BN6973" s="13"/>
    </row>
    <row r="6974" spans="4:66" x14ac:dyDescent="0.25">
      <c r="D6974"/>
      <c r="E6974" s="10"/>
      <c r="F6974" s="10"/>
      <c r="G6974" s="10"/>
      <c r="H6974" s="10"/>
      <c r="I6974" s="10"/>
      <c r="J6974" s="10"/>
      <c r="K6974" s="11"/>
      <c r="L6974" s="11"/>
      <c r="M6974" s="12"/>
      <c r="N6974" s="12"/>
      <c r="O6974" s="12"/>
      <c r="P6974" s="12"/>
      <c r="Q6974" s="12"/>
      <c r="R6974" s="12"/>
      <c r="S6974" s="12"/>
      <c r="T6974" s="12"/>
      <c r="U6974" s="12"/>
      <c r="V6974" s="12"/>
      <c r="W6974" s="12"/>
      <c r="X6974" s="12"/>
      <c r="Y6974" s="12"/>
      <c r="Z6974" s="12"/>
      <c r="AA6974" s="12"/>
      <c r="AB6974" s="12"/>
      <c r="AC6974" s="12"/>
      <c r="AD6974" s="12"/>
      <c r="AE6974" s="12"/>
      <c r="AF6974" s="12"/>
      <c r="AG6974" s="12"/>
      <c r="AH6974" s="12"/>
      <c r="AI6974" s="12"/>
      <c r="AJ6974" s="12"/>
      <c r="AK6974" s="12"/>
      <c r="AL6974" s="12"/>
      <c r="AM6974" s="12"/>
      <c r="AN6974" s="12"/>
      <c r="AO6974" s="12"/>
      <c r="AP6974" s="12"/>
      <c r="AQ6974" s="12"/>
      <c r="AR6974" s="12"/>
      <c r="AS6974" s="12"/>
      <c r="AT6974" s="12"/>
      <c r="AU6974" s="12"/>
      <c r="AV6974" s="12"/>
      <c r="AW6974" s="12"/>
      <c r="AX6974" s="12"/>
      <c r="AY6974" s="12"/>
      <c r="AZ6974" s="12"/>
      <c r="BA6974" s="12"/>
      <c r="BB6974" s="12"/>
      <c r="BC6974" s="12"/>
      <c r="BD6974" s="12"/>
      <c r="BE6974" s="12"/>
      <c r="BF6974" s="12"/>
      <c r="BG6974" s="12"/>
      <c r="BH6974" s="12"/>
      <c r="BI6974" s="12"/>
      <c r="BJ6974" s="13"/>
      <c r="BK6974" s="13"/>
      <c r="BL6974" s="13"/>
      <c r="BM6974" s="13"/>
      <c r="BN6974" s="13"/>
    </row>
    <row r="6975" spans="4:66" x14ac:dyDescent="0.25">
      <c r="D6975"/>
      <c r="E6975" s="10"/>
      <c r="F6975" s="10"/>
      <c r="G6975" s="10"/>
      <c r="H6975" s="10"/>
      <c r="I6975" s="10"/>
      <c r="J6975" s="10"/>
      <c r="K6975" s="11"/>
      <c r="L6975" s="11"/>
      <c r="M6975" s="12"/>
      <c r="N6975" s="12"/>
      <c r="O6975" s="12"/>
      <c r="P6975" s="12"/>
      <c r="Q6975" s="12"/>
      <c r="R6975" s="12"/>
      <c r="S6975" s="12"/>
      <c r="T6975" s="12"/>
      <c r="U6975" s="12"/>
      <c r="V6975" s="12"/>
      <c r="W6975" s="12"/>
      <c r="X6975" s="12"/>
      <c r="Y6975" s="12"/>
      <c r="Z6975" s="12"/>
      <c r="AA6975" s="12"/>
      <c r="AB6975" s="12"/>
      <c r="AC6975" s="12"/>
      <c r="AD6975" s="12"/>
      <c r="AE6975" s="12"/>
      <c r="AF6975" s="12"/>
      <c r="AG6975" s="12"/>
      <c r="AH6975" s="12"/>
      <c r="AI6975" s="12"/>
      <c r="AJ6975" s="12"/>
      <c r="AK6975" s="12"/>
      <c r="AL6975" s="12"/>
      <c r="AM6975" s="12"/>
      <c r="AN6975" s="12"/>
      <c r="AO6975" s="12"/>
      <c r="AP6975" s="12"/>
      <c r="AQ6975" s="12"/>
      <c r="AR6975" s="12"/>
      <c r="AS6975" s="12"/>
      <c r="AT6975" s="12"/>
      <c r="AU6975" s="12"/>
      <c r="AV6975" s="12"/>
      <c r="AW6975" s="12"/>
      <c r="AX6975" s="12"/>
      <c r="AY6975" s="12"/>
      <c r="AZ6975" s="12"/>
      <c r="BA6975" s="12"/>
      <c r="BB6975" s="12"/>
      <c r="BC6975" s="12"/>
      <c r="BD6975" s="12"/>
      <c r="BE6975" s="12"/>
      <c r="BF6975" s="12"/>
      <c r="BG6975" s="12"/>
      <c r="BH6975" s="12"/>
      <c r="BI6975" s="12"/>
      <c r="BJ6975" s="13"/>
      <c r="BK6975" s="13"/>
      <c r="BL6975" s="13"/>
      <c r="BM6975" s="13"/>
      <c r="BN6975" s="13"/>
    </row>
    <row r="6976" spans="4:66" x14ac:dyDescent="0.25">
      <c r="D6976"/>
      <c r="E6976" s="10"/>
      <c r="F6976" s="10"/>
      <c r="G6976" s="10"/>
      <c r="H6976" s="10"/>
      <c r="I6976" s="10"/>
      <c r="J6976" s="10"/>
      <c r="K6976" s="11"/>
      <c r="L6976" s="11"/>
      <c r="M6976" s="12"/>
      <c r="N6976" s="12"/>
      <c r="O6976" s="12"/>
      <c r="P6976" s="12"/>
      <c r="Q6976" s="12"/>
      <c r="R6976" s="12"/>
      <c r="S6976" s="12"/>
      <c r="T6976" s="12"/>
      <c r="U6976" s="12"/>
      <c r="V6976" s="12"/>
      <c r="W6976" s="12"/>
      <c r="X6976" s="12"/>
      <c r="Y6976" s="12"/>
      <c r="Z6976" s="12"/>
      <c r="AA6976" s="12"/>
      <c r="AB6976" s="12"/>
      <c r="AC6976" s="12"/>
      <c r="AD6976" s="12"/>
      <c r="AE6976" s="12"/>
      <c r="AF6976" s="12"/>
      <c r="AG6976" s="12"/>
      <c r="AH6976" s="12"/>
      <c r="AI6976" s="12"/>
      <c r="AJ6976" s="12"/>
      <c r="AK6976" s="12"/>
      <c r="AL6976" s="12"/>
      <c r="AM6976" s="12"/>
      <c r="AN6976" s="12"/>
      <c r="AO6976" s="12"/>
      <c r="AP6976" s="12"/>
      <c r="AQ6976" s="12"/>
      <c r="AR6976" s="12"/>
      <c r="AS6976" s="12"/>
      <c r="AT6976" s="12"/>
      <c r="AU6976" s="12"/>
      <c r="AV6976" s="12"/>
      <c r="AW6976" s="12"/>
      <c r="AX6976" s="12"/>
      <c r="AY6976" s="12"/>
      <c r="AZ6976" s="12"/>
      <c r="BA6976" s="12"/>
      <c r="BB6976" s="12"/>
      <c r="BC6976" s="12"/>
      <c r="BD6976" s="12"/>
      <c r="BE6976" s="12"/>
      <c r="BF6976" s="12"/>
      <c r="BG6976" s="12"/>
      <c r="BH6976" s="12"/>
      <c r="BI6976" s="12"/>
      <c r="BJ6976" s="13"/>
      <c r="BK6976" s="13"/>
      <c r="BL6976" s="13"/>
      <c r="BM6976" s="13"/>
      <c r="BN6976" s="13"/>
    </row>
    <row r="6977" spans="4:66" x14ac:dyDescent="0.25">
      <c r="D6977"/>
      <c r="E6977" s="10"/>
      <c r="F6977" s="10"/>
      <c r="G6977" s="10"/>
      <c r="H6977" s="10"/>
      <c r="I6977" s="10"/>
      <c r="J6977" s="10"/>
      <c r="K6977" s="11"/>
      <c r="L6977" s="11"/>
      <c r="M6977" s="12"/>
      <c r="N6977" s="12"/>
      <c r="O6977" s="12"/>
      <c r="P6977" s="12"/>
      <c r="Q6977" s="12"/>
      <c r="R6977" s="12"/>
      <c r="S6977" s="12"/>
      <c r="T6977" s="12"/>
      <c r="U6977" s="12"/>
      <c r="V6977" s="12"/>
      <c r="W6977" s="12"/>
      <c r="X6977" s="12"/>
      <c r="Y6977" s="12"/>
      <c r="Z6977" s="12"/>
      <c r="AA6977" s="12"/>
      <c r="AB6977" s="12"/>
      <c r="AC6977" s="12"/>
      <c r="AD6977" s="12"/>
      <c r="AE6977" s="12"/>
      <c r="AF6977" s="12"/>
      <c r="AG6977" s="12"/>
      <c r="AH6977" s="12"/>
      <c r="AI6977" s="12"/>
      <c r="AJ6977" s="12"/>
      <c r="AK6977" s="12"/>
      <c r="AL6977" s="12"/>
      <c r="AM6977" s="12"/>
      <c r="AN6977" s="12"/>
      <c r="AO6977" s="12"/>
      <c r="AP6977" s="12"/>
      <c r="AQ6977" s="12"/>
      <c r="AR6977" s="12"/>
      <c r="AS6977" s="12"/>
      <c r="AT6977" s="12"/>
      <c r="AU6977" s="12"/>
      <c r="AV6977" s="12"/>
      <c r="AW6977" s="12"/>
      <c r="AX6977" s="12"/>
      <c r="AY6977" s="12"/>
      <c r="AZ6977" s="12"/>
      <c r="BA6977" s="12"/>
      <c r="BB6977" s="12"/>
      <c r="BC6977" s="12"/>
      <c r="BD6977" s="12"/>
      <c r="BE6977" s="12"/>
      <c r="BF6977" s="12"/>
      <c r="BG6977" s="12"/>
      <c r="BH6977" s="12"/>
      <c r="BI6977" s="12"/>
      <c r="BJ6977" s="13"/>
      <c r="BK6977" s="13"/>
      <c r="BL6977" s="13"/>
      <c r="BM6977" s="13"/>
      <c r="BN6977" s="13"/>
    </row>
    <row r="6978" spans="4:66" x14ac:dyDescent="0.25">
      <c r="D6978"/>
      <c r="E6978" s="10"/>
      <c r="F6978" s="10"/>
      <c r="G6978" s="10"/>
      <c r="H6978" s="10"/>
      <c r="I6978" s="10"/>
      <c r="J6978" s="10"/>
      <c r="K6978" s="11"/>
      <c r="L6978" s="11"/>
      <c r="M6978" s="12"/>
      <c r="N6978" s="12"/>
      <c r="O6978" s="12"/>
      <c r="P6978" s="12"/>
      <c r="Q6978" s="12"/>
      <c r="R6978" s="12"/>
      <c r="S6978" s="12"/>
      <c r="T6978" s="12"/>
      <c r="U6978" s="12"/>
      <c r="V6978" s="12"/>
      <c r="W6978" s="12"/>
      <c r="X6978" s="12"/>
      <c r="Y6978" s="12"/>
      <c r="Z6978" s="12"/>
      <c r="AA6978" s="12"/>
      <c r="AB6978" s="12"/>
      <c r="AC6978" s="12"/>
      <c r="AD6978" s="12"/>
      <c r="AE6978" s="12"/>
      <c r="AF6978" s="12"/>
      <c r="AG6978" s="12"/>
      <c r="AH6978" s="12"/>
      <c r="AI6978" s="12"/>
      <c r="AJ6978" s="12"/>
      <c r="AK6978" s="12"/>
      <c r="AL6978" s="12"/>
      <c r="AM6978" s="12"/>
      <c r="AN6978" s="12"/>
      <c r="AO6978" s="12"/>
      <c r="AP6978" s="12"/>
      <c r="AQ6978" s="12"/>
      <c r="AR6978" s="12"/>
      <c r="AS6978" s="12"/>
      <c r="AT6978" s="12"/>
      <c r="AU6978" s="12"/>
      <c r="AV6978" s="12"/>
      <c r="AW6978" s="12"/>
      <c r="AX6978" s="12"/>
      <c r="AY6978" s="12"/>
      <c r="AZ6978" s="12"/>
      <c r="BA6978" s="12"/>
      <c r="BB6978" s="12"/>
      <c r="BC6978" s="12"/>
      <c r="BD6978" s="12"/>
      <c r="BE6978" s="12"/>
      <c r="BF6978" s="12"/>
      <c r="BG6978" s="12"/>
      <c r="BH6978" s="12"/>
      <c r="BI6978" s="12"/>
      <c r="BJ6978" s="13"/>
      <c r="BK6978" s="13"/>
      <c r="BL6978" s="13"/>
      <c r="BM6978" s="13"/>
      <c r="BN6978" s="13"/>
    </row>
    <row r="6979" spans="4:66" x14ac:dyDescent="0.25">
      <c r="D6979"/>
      <c r="E6979" s="10"/>
      <c r="F6979" s="10"/>
      <c r="G6979" s="10"/>
      <c r="H6979" s="10"/>
      <c r="I6979" s="10"/>
      <c r="J6979" s="10"/>
      <c r="K6979" s="11"/>
      <c r="L6979" s="11"/>
      <c r="M6979" s="12"/>
      <c r="N6979" s="12"/>
      <c r="O6979" s="12"/>
      <c r="P6979" s="12"/>
      <c r="Q6979" s="12"/>
      <c r="R6979" s="12"/>
      <c r="S6979" s="12"/>
      <c r="T6979" s="12"/>
      <c r="U6979" s="12"/>
      <c r="V6979" s="12"/>
      <c r="W6979" s="12"/>
      <c r="X6979" s="12"/>
      <c r="Y6979" s="12"/>
      <c r="Z6979" s="12"/>
      <c r="AA6979" s="12"/>
      <c r="AB6979" s="12"/>
      <c r="AC6979" s="12"/>
      <c r="AD6979" s="12"/>
      <c r="AE6979" s="12"/>
      <c r="AF6979" s="12"/>
      <c r="AG6979" s="12"/>
      <c r="AH6979" s="12"/>
      <c r="AI6979" s="12"/>
      <c r="AJ6979" s="12"/>
      <c r="AK6979" s="12"/>
      <c r="AL6979" s="12"/>
      <c r="AM6979" s="12"/>
      <c r="AN6979" s="12"/>
      <c r="AO6979" s="12"/>
      <c r="AP6979" s="12"/>
      <c r="AQ6979" s="12"/>
      <c r="AR6979" s="12"/>
      <c r="AS6979" s="12"/>
      <c r="AT6979" s="12"/>
      <c r="AU6979" s="12"/>
      <c r="AV6979" s="12"/>
      <c r="AW6979" s="12"/>
      <c r="AX6979" s="12"/>
      <c r="AY6979" s="12"/>
      <c r="AZ6979" s="12"/>
      <c r="BA6979" s="12"/>
      <c r="BB6979" s="12"/>
      <c r="BC6979" s="12"/>
      <c r="BD6979" s="12"/>
      <c r="BE6979" s="12"/>
      <c r="BF6979" s="12"/>
      <c r="BG6979" s="12"/>
      <c r="BH6979" s="12"/>
      <c r="BI6979" s="12"/>
      <c r="BJ6979" s="13"/>
      <c r="BK6979" s="13"/>
      <c r="BL6979" s="13"/>
      <c r="BM6979" s="13"/>
      <c r="BN6979" s="13"/>
    </row>
    <row r="6980" spans="4:66" x14ac:dyDescent="0.25">
      <c r="D6980"/>
      <c r="E6980" s="10"/>
      <c r="F6980" s="10"/>
      <c r="G6980" s="10"/>
      <c r="H6980" s="10"/>
      <c r="I6980" s="10"/>
      <c r="J6980" s="10"/>
      <c r="K6980" s="11"/>
      <c r="L6980" s="11"/>
      <c r="M6980" s="12"/>
      <c r="N6980" s="12"/>
      <c r="O6980" s="12"/>
      <c r="P6980" s="12"/>
      <c r="Q6980" s="12"/>
      <c r="R6980" s="12"/>
      <c r="S6980" s="12"/>
      <c r="T6980" s="12"/>
      <c r="U6980" s="12"/>
      <c r="V6980" s="12"/>
      <c r="W6980" s="12"/>
      <c r="X6980" s="12"/>
      <c r="Y6980" s="12"/>
      <c r="Z6980" s="12"/>
      <c r="AA6980" s="12"/>
      <c r="AB6980" s="12"/>
      <c r="AC6980" s="12"/>
      <c r="AD6980" s="12"/>
      <c r="AE6980" s="12"/>
      <c r="AF6980" s="12"/>
      <c r="AG6980" s="12"/>
      <c r="AH6980" s="12"/>
      <c r="AI6980" s="12"/>
      <c r="AJ6980" s="12"/>
      <c r="AK6980" s="12"/>
      <c r="AL6980" s="12"/>
      <c r="AM6980" s="12"/>
      <c r="AN6980" s="12"/>
      <c r="AO6980" s="12"/>
      <c r="AP6980" s="12"/>
      <c r="AQ6980" s="12"/>
      <c r="AR6980" s="12"/>
      <c r="AS6980" s="12"/>
      <c r="AT6980" s="12"/>
      <c r="AU6980" s="12"/>
      <c r="AV6980" s="12"/>
      <c r="AW6980" s="12"/>
      <c r="AX6980" s="12"/>
      <c r="AY6980" s="12"/>
      <c r="AZ6980" s="12"/>
      <c r="BA6980" s="12"/>
      <c r="BB6980" s="12"/>
      <c r="BC6980" s="12"/>
      <c r="BD6980" s="12"/>
      <c r="BE6980" s="12"/>
      <c r="BF6980" s="12"/>
      <c r="BG6980" s="12"/>
      <c r="BH6980" s="12"/>
      <c r="BI6980" s="12"/>
      <c r="BJ6980" s="13"/>
      <c r="BK6980" s="13"/>
      <c r="BL6980" s="13"/>
      <c r="BM6980" s="13"/>
      <c r="BN6980" s="13"/>
    </row>
    <row r="6981" spans="4:66" x14ac:dyDescent="0.25">
      <c r="D6981"/>
      <c r="E6981" s="10"/>
      <c r="F6981" s="10"/>
      <c r="G6981" s="10"/>
      <c r="H6981" s="10"/>
      <c r="I6981" s="10"/>
      <c r="J6981" s="10"/>
      <c r="K6981" s="11"/>
      <c r="L6981" s="11"/>
      <c r="M6981" s="12"/>
      <c r="N6981" s="12"/>
      <c r="O6981" s="12"/>
      <c r="P6981" s="12"/>
      <c r="Q6981" s="12"/>
      <c r="R6981" s="12"/>
      <c r="S6981" s="12"/>
      <c r="T6981" s="12"/>
      <c r="U6981" s="12"/>
      <c r="V6981" s="12"/>
      <c r="W6981" s="12"/>
      <c r="X6981" s="12"/>
      <c r="Y6981" s="12"/>
      <c r="Z6981" s="12"/>
      <c r="AA6981" s="12"/>
      <c r="AB6981" s="12"/>
      <c r="AC6981" s="12"/>
      <c r="AD6981" s="12"/>
      <c r="AE6981" s="12"/>
      <c r="AF6981" s="12"/>
      <c r="AG6981" s="12"/>
      <c r="AH6981" s="12"/>
      <c r="AI6981" s="12"/>
      <c r="AJ6981" s="12"/>
      <c r="AK6981" s="12"/>
      <c r="AL6981" s="12"/>
      <c r="AM6981" s="12"/>
      <c r="AN6981" s="12"/>
      <c r="AO6981" s="12"/>
      <c r="AP6981" s="12"/>
      <c r="AQ6981" s="12"/>
      <c r="AR6981" s="12"/>
      <c r="AS6981" s="12"/>
      <c r="AT6981" s="12"/>
      <c r="AU6981" s="12"/>
      <c r="AV6981" s="12"/>
      <c r="AW6981" s="12"/>
      <c r="AX6981" s="12"/>
      <c r="AY6981" s="12"/>
      <c r="AZ6981" s="12"/>
      <c r="BA6981" s="12"/>
      <c r="BB6981" s="12"/>
      <c r="BC6981" s="12"/>
      <c r="BD6981" s="12"/>
      <c r="BE6981" s="12"/>
      <c r="BF6981" s="12"/>
      <c r="BG6981" s="12"/>
      <c r="BH6981" s="12"/>
      <c r="BI6981" s="12"/>
      <c r="BJ6981" s="13"/>
      <c r="BK6981" s="13"/>
      <c r="BL6981" s="13"/>
      <c r="BM6981" s="13"/>
      <c r="BN6981" s="13"/>
    </row>
    <row r="6982" spans="4:66" x14ac:dyDescent="0.25">
      <c r="D6982"/>
      <c r="E6982" s="10"/>
      <c r="F6982" s="10"/>
      <c r="G6982" s="10"/>
      <c r="H6982" s="10"/>
      <c r="I6982" s="10"/>
      <c r="J6982" s="10"/>
      <c r="K6982" s="11"/>
      <c r="L6982" s="11"/>
      <c r="M6982" s="12"/>
      <c r="N6982" s="12"/>
      <c r="O6982" s="12"/>
      <c r="P6982" s="12"/>
      <c r="Q6982" s="12"/>
      <c r="R6982" s="12"/>
      <c r="S6982" s="12"/>
      <c r="T6982" s="12"/>
      <c r="U6982" s="12"/>
      <c r="V6982" s="12"/>
      <c r="W6982" s="12"/>
      <c r="X6982" s="12"/>
      <c r="Y6982" s="12"/>
      <c r="Z6982" s="12"/>
      <c r="AA6982" s="12"/>
      <c r="AB6982" s="12"/>
      <c r="AC6982" s="12"/>
      <c r="AD6982" s="12"/>
      <c r="AE6982" s="12"/>
      <c r="AF6982" s="12"/>
      <c r="AG6982" s="12"/>
      <c r="AH6982" s="12"/>
      <c r="AI6982" s="12"/>
      <c r="AJ6982" s="12"/>
      <c r="AK6982" s="12"/>
      <c r="AL6982" s="12"/>
      <c r="AM6982" s="12"/>
      <c r="AN6982" s="12"/>
      <c r="AO6982" s="12"/>
      <c r="AP6982" s="12"/>
      <c r="AQ6982" s="12"/>
      <c r="AR6982" s="12"/>
      <c r="AS6982" s="12"/>
      <c r="AT6982" s="12"/>
      <c r="AU6982" s="12"/>
      <c r="AV6982" s="12"/>
      <c r="AW6982" s="12"/>
      <c r="AX6982" s="12"/>
      <c r="AY6982" s="12"/>
      <c r="AZ6982" s="12"/>
      <c r="BA6982" s="12"/>
      <c r="BB6982" s="12"/>
      <c r="BC6982" s="12"/>
      <c r="BD6982" s="12"/>
      <c r="BE6982" s="12"/>
      <c r="BF6982" s="12"/>
      <c r="BG6982" s="12"/>
      <c r="BH6982" s="12"/>
      <c r="BI6982" s="12"/>
      <c r="BJ6982" s="13"/>
      <c r="BK6982" s="13"/>
      <c r="BL6982" s="13"/>
      <c r="BM6982" s="13"/>
      <c r="BN6982" s="13"/>
    </row>
    <row r="6983" spans="4:66" x14ac:dyDescent="0.25">
      <c r="D6983"/>
      <c r="E6983" s="10"/>
      <c r="F6983" s="10"/>
      <c r="G6983" s="10"/>
      <c r="H6983" s="10"/>
      <c r="I6983" s="10"/>
      <c r="J6983" s="10"/>
      <c r="K6983" s="11"/>
      <c r="L6983" s="11"/>
      <c r="M6983" s="12"/>
      <c r="N6983" s="12"/>
      <c r="O6983" s="12"/>
      <c r="P6983" s="12"/>
      <c r="Q6983" s="12"/>
      <c r="R6983" s="12"/>
      <c r="S6983" s="12"/>
      <c r="T6983" s="12"/>
      <c r="U6983" s="12"/>
      <c r="V6983" s="12"/>
      <c r="W6983" s="12"/>
      <c r="X6983" s="12"/>
      <c r="Y6983" s="12"/>
      <c r="Z6983" s="12"/>
      <c r="AA6983" s="12"/>
      <c r="AB6983" s="12"/>
      <c r="AC6983" s="12"/>
      <c r="AD6983" s="12"/>
      <c r="AE6983" s="12"/>
      <c r="AF6983" s="12"/>
      <c r="AG6983" s="12"/>
      <c r="AH6983" s="12"/>
      <c r="AI6983" s="12"/>
      <c r="AJ6983" s="12"/>
      <c r="AK6983" s="12"/>
      <c r="AL6983" s="12"/>
      <c r="AM6983" s="12"/>
      <c r="AN6983" s="12"/>
      <c r="AO6983" s="12"/>
      <c r="AP6983" s="12"/>
      <c r="AQ6983" s="12"/>
      <c r="AR6983" s="12"/>
      <c r="AS6983" s="12"/>
      <c r="AT6983" s="12"/>
      <c r="AU6983" s="12"/>
      <c r="AV6983" s="12"/>
      <c r="AW6983" s="12"/>
      <c r="AX6983" s="12"/>
      <c r="AY6983" s="12"/>
      <c r="AZ6983" s="12"/>
      <c r="BA6983" s="12"/>
      <c r="BB6983" s="12"/>
      <c r="BC6983" s="12"/>
      <c r="BD6983" s="12"/>
      <c r="BE6983" s="12"/>
      <c r="BF6983" s="12"/>
      <c r="BG6983" s="12"/>
      <c r="BH6983" s="12"/>
      <c r="BI6983" s="12"/>
      <c r="BJ6983" s="13"/>
      <c r="BK6983" s="13"/>
      <c r="BL6983" s="13"/>
      <c r="BM6983" s="13"/>
      <c r="BN6983" s="13"/>
    </row>
    <row r="6984" spans="4:66" x14ac:dyDescent="0.25">
      <c r="D6984"/>
      <c r="E6984" s="10"/>
      <c r="F6984" s="10"/>
      <c r="G6984" s="10"/>
      <c r="H6984" s="10"/>
      <c r="I6984" s="10"/>
      <c r="J6984" s="10"/>
      <c r="K6984" s="11"/>
      <c r="L6984" s="11"/>
      <c r="M6984" s="12"/>
      <c r="N6984" s="12"/>
      <c r="O6984" s="12"/>
      <c r="P6984" s="12"/>
      <c r="Q6984" s="12"/>
      <c r="R6984" s="12"/>
      <c r="S6984" s="12"/>
      <c r="T6984" s="12"/>
      <c r="U6984" s="12"/>
      <c r="V6984" s="12"/>
      <c r="W6984" s="12"/>
      <c r="X6984" s="12"/>
      <c r="Y6984" s="12"/>
      <c r="Z6984" s="12"/>
      <c r="AA6984" s="12"/>
      <c r="AB6984" s="12"/>
      <c r="AC6984" s="12"/>
      <c r="AD6984" s="12"/>
      <c r="AE6984" s="12"/>
      <c r="AF6984" s="12"/>
      <c r="AG6984" s="12"/>
      <c r="AH6984" s="12"/>
      <c r="AI6984" s="12"/>
      <c r="AJ6984" s="12"/>
      <c r="AK6984" s="12"/>
      <c r="AL6984" s="12"/>
      <c r="AM6984" s="12"/>
      <c r="AN6984" s="12"/>
      <c r="AO6984" s="12"/>
      <c r="AP6984" s="12"/>
      <c r="AQ6984" s="12"/>
      <c r="AR6984" s="12"/>
      <c r="AS6984" s="12"/>
      <c r="AT6984" s="12"/>
      <c r="AU6984" s="12"/>
      <c r="AV6984" s="12"/>
      <c r="AW6984" s="12"/>
      <c r="AX6984" s="12"/>
      <c r="AY6984" s="12"/>
      <c r="AZ6984" s="12"/>
      <c r="BA6984" s="12"/>
      <c r="BB6984" s="12"/>
      <c r="BC6984" s="12"/>
      <c r="BD6984" s="12"/>
      <c r="BE6984" s="12"/>
      <c r="BF6984" s="12"/>
      <c r="BG6984" s="12"/>
      <c r="BH6984" s="12"/>
      <c r="BI6984" s="12"/>
      <c r="BJ6984" s="13"/>
      <c r="BK6984" s="13"/>
      <c r="BL6984" s="13"/>
      <c r="BM6984" s="13"/>
      <c r="BN6984" s="13"/>
    </row>
    <row r="6985" spans="4:66" x14ac:dyDescent="0.25">
      <c r="D6985"/>
      <c r="E6985" s="10"/>
      <c r="F6985" s="10"/>
      <c r="G6985" s="10"/>
      <c r="H6985" s="10"/>
      <c r="I6985" s="10"/>
      <c r="J6985" s="10"/>
      <c r="K6985" s="11"/>
      <c r="L6985" s="11"/>
      <c r="M6985" s="12"/>
      <c r="N6985" s="12"/>
      <c r="O6985" s="12"/>
      <c r="P6985" s="12"/>
      <c r="Q6985" s="12"/>
      <c r="R6985" s="12"/>
      <c r="S6985" s="12"/>
      <c r="T6985" s="12"/>
      <c r="U6985" s="12"/>
      <c r="V6985" s="12"/>
      <c r="W6985" s="12"/>
      <c r="X6985" s="12"/>
      <c r="Y6985" s="12"/>
      <c r="Z6985" s="12"/>
      <c r="AA6985" s="12"/>
      <c r="AB6985" s="12"/>
      <c r="AC6985" s="12"/>
      <c r="AD6985" s="12"/>
      <c r="AE6985" s="12"/>
      <c r="AF6985" s="12"/>
      <c r="AG6985" s="12"/>
      <c r="AH6985" s="12"/>
      <c r="AI6985" s="12"/>
      <c r="AJ6985" s="12"/>
      <c r="AK6985" s="12"/>
      <c r="AL6985" s="12"/>
      <c r="AM6985" s="12"/>
      <c r="AN6985" s="12"/>
      <c r="AO6985" s="12"/>
      <c r="AP6985" s="12"/>
      <c r="AQ6985" s="12"/>
      <c r="AR6985" s="12"/>
      <c r="AS6985" s="12"/>
      <c r="AT6985" s="12"/>
      <c r="AU6985" s="12"/>
      <c r="AV6985" s="12"/>
      <c r="AW6985" s="12"/>
      <c r="AX6985" s="12"/>
      <c r="AY6985" s="12"/>
      <c r="AZ6985" s="12"/>
      <c r="BA6985" s="12"/>
      <c r="BB6985" s="12"/>
      <c r="BC6985" s="12"/>
      <c r="BD6985" s="12"/>
      <c r="BE6985" s="12"/>
      <c r="BF6985" s="12"/>
      <c r="BG6985" s="12"/>
      <c r="BH6985" s="12"/>
      <c r="BI6985" s="12"/>
      <c r="BJ6985" s="13"/>
      <c r="BK6985" s="13"/>
      <c r="BL6985" s="13"/>
      <c r="BM6985" s="13"/>
      <c r="BN6985" s="13"/>
    </row>
    <row r="6986" spans="4:66" x14ac:dyDescent="0.25">
      <c r="D6986"/>
      <c r="E6986" s="10"/>
      <c r="F6986" s="10"/>
      <c r="G6986" s="10"/>
      <c r="H6986" s="10"/>
      <c r="I6986" s="10"/>
      <c r="J6986" s="10"/>
      <c r="K6986" s="11"/>
      <c r="L6986" s="11"/>
      <c r="M6986" s="12"/>
      <c r="N6986" s="12"/>
      <c r="O6986" s="12"/>
      <c r="P6986" s="12"/>
      <c r="Q6986" s="12"/>
      <c r="R6986" s="12"/>
      <c r="S6986" s="12"/>
      <c r="T6986" s="12"/>
      <c r="U6986" s="12"/>
      <c r="V6986" s="12"/>
      <c r="W6986" s="12"/>
      <c r="X6986" s="12"/>
      <c r="Y6986" s="12"/>
      <c r="Z6986" s="12"/>
      <c r="AA6986" s="12"/>
      <c r="AB6986" s="12"/>
      <c r="AC6986" s="12"/>
      <c r="AD6986" s="12"/>
      <c r="AE6986" s="12"/>
      <c r="AF6986" s="12"/>
      <c r="AG6986" s="12"/>
      <c r="AH6986" s="12"/>
      <c r="AI6986" s="12"/>
      <c r="AJ6986" s="12"/>
      <c r="AK6986" s="12"/>
      <c r="AL6986" s="12"/>
      <c r="AM6986" s="12"/>
      <c r="AN6986" s="12"/>
      <c r="AO6986" s="12"/>
      <c r="AP6986" s="12"/>
      <c r="AQ6986" s="12"/>
      <c r="AR6986" s="12"/>
      <c r="AS6986" s="12"/>
      <c r="AT6986" s="12"/>
      <c r="AU6986" s="12"/>
      <c r="AV6986" s="12"/>
      <c r="AW6986" s="12"/>
      <c r="AX6986" s="12"/>
      <c r="AY6986" s="12"/>
      <c r="AZ6986" s="12"/>
      <c r="BA6986" s="12"/>
      <c r="BB6986" s="12"/>
      <c r="BC6986" s="12"/>
      <c r="BD6986" s="12"/>
      <c r="BE6986" s="12"/>
      <c r="BF6986" s="12"/>
      <c r="BG6986" s="12"/>
      <c r="BH6986" s="12"/>
      <c r="BI6986" s="12"/>
      <c r="BJ6986" s="13"/>
      <c r="BK6986" s="13"/>
      <c r="BL6986" s="13"/>
      <c r="BM6986" s="13"/>
      <c r="BN6986" s="13"/>
    </row>
    <row r="6987" spans="4:66" x14ac:dyDescent="0.25">
      <c r="D6987"/>
      <c r="E6987" s="10"/>
      <c r="F6987" s="10"/>
      <c r="G6987" s="10"/>
      <c r="H6987" s="10"/>
      <c r="I6987" s="10"/>
      <c r="J6987" s="10"/>
      <c r="K6987" s="11"/>
      <c r="L6987" s="11"/>
      <c r="M6987" s="12"/>
      <c r="N6987" s="12"/>
      <c r="O6987" s="12"/>
      <c r="P6987" s="12"/>
      <c r="Q6987" s="12"/>
      <c r="R6987" s="12"/>
      <c r="S6987" s="12"/>
      <c r="T6987" s="12"/>
      <c r="U6987" s="12"/>
      <c r="V6987" s="12"/>
      <c r="W6987" s="12"/>
      <c r="X6987" s="12"/>
      <c r="Y6987" s="12"/>
      <c r="Z6987" s="12"/>
      <c r="AA6987" s="12"/>
      <c r="AB6987" s="12"/>
      <c r="AC6987" s="12"/>
      <c r="AD6987" s="12"/>
      <c r="AE6987" s="12"/>
      <c r="AF6987" s="12"/>
      <c r="AG6987" s="12"/>
      <c r="AH6987" s="12"/>
      <c r="AI6987" s="12"/>
      <c r="AJ6987" s="12"/>
      <c r="AK6987" s="12"/>
      <c r="AL6987" s="12"/>
      <c r="AM6987" s="12"/>
      <c r="AN6987" s="12"/>
      <c r="AO6987" s="12"/>
      <c r="AP6987" s="12"/>
      <c r="AQ6987" s="12"/>
      <c r="AR6987" s="12"/>
      <c r="AS6987" s="12"/>
      <c r="AT6987" s="12"/>
      <c r="AU6987" s="12"/>
      <c r="AV6987" s="12"/>
      <c r="AW6987" s="12"/>
      <c r="AX6987" s="12"/>
      <c r="AY6987" s="12"/>
      <c r="AZ6987" s="12"/>
      <c r="BA6987" s="12"/>
      <c r="BB6987" s="12"/>
      <c r="BC6987" s="12"/>
      <c r="BD6987" s="12"/>
      <c r="BE6987" s="12"/>
      <c r="BF6987" s="12"/>
      <c r="BG6987" s="12"/>
      <c r="BH6987" s="12"/>
      <c r="BI6987" s="12"/>
      <c r="BJ6987" s="13"/>
      <c r="BK6987" s="13"/>
      <c r="BL6987" s="13"/>
      <c r="BM6987" s="13"/>
      <c r="BN6987" s="13"/>
    </row>
    <row r="6988" spans="4:66" x14ac:dyDescent="0.25">
      <c r="D6988"/>
      <c r="E6988" s="10"/>
      <c r="F6988" s="10"/>
      <c r="G6988" s="10"/>
      <c r="H6988" s="10"/>
      <c r="I6988" s="10"/>
      <c r="J6988" s="10"/>
      <c r="K6988" s="11"/>
      <c r="L6988" s="11"/>
      <c r="M6988" s="12"/>
      <c r="N6988" s="12"/>
      <c r="O6988" s="12"/>
      <c r="P6988" s="12"/>
      <c r="Q6988" s="12"/>
      <c r="R6988" s="12"/>
      <c r="S6988" s="12"/>
      <c r="T6988" s="12"/>
      <c r="U6988" s="12"/>
      <c r="V6988" s="12"/>
      <c r="W6988" s="12"/>
      <c r="X6988" s="12"/>
      <c r="Y6988" s="12"/>
      <c r="Z6988" s="12"/>
      <c r="AA6988" s="12"/>
      <c r="AB6988" s="12"/>
      <c r="AC6988" s="12"/>
      <c r="AD6988" s="12"/>
      <c r="AE6988" s="12"/>
      <c r="AF6988" s="12"/>
      <c r="AG6988" s="12"/>
      <c r="AH6988" s="12"/>
      <c r="AI6988" s="12"/>
      <c r="AJ6988" s="12"/>
      <c r="AK6988" s="12"/>
      <c r="AL6988" s="12"/>
      <c r="AM6988" s="12"/>
      <c r="AN6988" s="12"/>
      <c r="AO6988" s="12"/>
      <c r="AP6988" s="12"/>
      <c r="AQ6988" s="12"/>
      <c r="AR6988" s="12"/>
      <c r="AS6988" s="12"/>
      <c r="AT6988" s="12"/>
      <c r="AU6988" s="12"/>
      <c r="AV6988" s="12"/>
      <c r="AW6988" s="12"/>
      <c r="AX6988" s="12"/>
      <c r="AY6988" s="12"/>
      <c r="AZ6988" s="12"/>
      <c r="BA6988" s="12"/>
      <c r="BB6988" s="12"/>
      <c r="BC6988" s="12"/>
      <c r="BD6988" s="12"/>
      <c r="BE6988" s="12"/>
      <c r="BF6988" s="12"/>
      <c r="BG6988" s="12"/>
      <c r="BH6988" s="12"/>
      <c r="BI6988" s="12"/>
      <c r="BJ6988" s="13"/>
      <c r="BK6988" s="13"/>
      <c r="BL6988" s="13"/>
      <c r="BM6988" s="13"/>
      <c r="BN6988" s="13"/>
    </row>
    <row r="6989" spans="4:66" x14ac:dyDescent="0.25">
      <c r="D6989"/>
      <c r="E6989" s="10"/>
      <c r="F6989" s="10"/>
      <c r="G6989" s="10"/>
      <c r="H6989" s="10"/>
      <c r="I6989" s="10"/>
      <c r="J6989" s="10"/>
      <c r="K6989" s="11"/>
      <c r="L6989" s="11"/>
      <c r="M6989" s="12"/>
      <c r="N6989" s="12"/>
      <c r="O6989" s="12"/>
      <c r="P6989" s="12"/>
      <c r="Q6989" s="12"/>
      <c r="R6989" s="12"/>
      <c r="S6989" s="12"/>
      <c r="T6989" s="12"/>
      <c r="U6989" s="12"/>
      <c r="V6989" s="12"/>
      <c r="W6989" s="12"/>
      <c r="X6989" s="12"/>
      <c r="Y6989" s="12"/>
      <c r="Z6989" s="12"/>
      <c r="AA6989" s="12"/>
      <c r="AB6989" s="12"/>
      <c r="AC6989" s="12"/>
      <c r="AD6989" s="12"/>
      <c r="AE6989" s="12"/>
      <c r="AF6989" s="12"/>
      <c r="AG6989" s="12"/>
      <c r="AH6989" s="12"/>
      <c r="AI6989" s="12"/>
      <c r="AJ6989" s="12"/>
      <c r="AK6989" s="12"/>
      <c r="AL6989" s="12"/>
      <c r="AM6989" s="12"/>
      <c r="AN6989" s="12"/>
      <c r="AO6989" s="12"/>
      <c r="AP6989" s="12"/>
      <c r="AQ6989" s="12"/>
      <c r="AR6989" s="12"/>
      <c r="AS6989" s="12"/>
      <c r="AT6989" s="12"/>
      <c r="AU6989" s="12"/>
      <c r="AV6989" s="12"/>
      <c r="AW6989" s="12"/>
      <c r="AX6989" s="12"/>
      <c r="AY6989" s="12"/>
      <c r="AZ6989" s="12"/>
      <c r="BA6989" s="12"/>
      <c r="BB6989" s="12"/>
      <c r="BC6989" s="12"/>
      <c r="BD6989" s="12"/>
      <c r="BE6989" s="12"/>
      <c r="BF6989" s="12"/>
      <c r="BG6989" s="12"/>
      <c r="BH6989" s="12"/>
      <c r="BI6989" s="12"/>
      <c r="BJ6989" s="13"/>
      <c r="BK6989" s="13"/>
      <c r="BL6989" s="13"/>
      <c r="BM6989" s="13"/>
      <c r="BN6989" s="13"/>
    </row>
    <row r="6990" spans="4:66" x14ac:dyDescent="0.25">
      <c r="D6990"/>
      <c r="E6990" s="10"/>
      <c r="F6990" s="10"/>
      <c r="G6990" s="10"/>
      <c r="H6990" s="10"/>
      <c r="I6990" s="10"/>
      <c r="J6990" s="10"/>
      <c r="K6990" s="11"/>
      <c r="L6990" s="11"/>
      <c r="M6990" s="12"/>
      <c r="N6990" s="12"/>
      <c r="O6990" s="12"/>
      <c r="P6990" s="12"/>
      <c r="Q6990" s="12"/>
      <c r="R6990" s="12"/>
      <c r="S6990" s="12"/>
      <c r="T6990" s="12"/>
      <c r="U6990" s="12"/>
      <c r="V6990" s="12"/>
      <c r="W6990" s="12"/>
      <c r="X6990" s="12"/>
      <c r="Y6990" s="12"/>
      <c r="Z6990" s="12"/>
      <c r="AA6990" s="12"/>
      <c r="AB6990" s="12"/>
      <c r="AC6990" s="12"/>
      <c r="AD6990" s="12"/>
      <c r="AE6990" s="12"/>
      <c r="AF6990" s="12"/>
      <c r="AG6990" s="12"/>
      <c r="AH6990" s="12"/>
      <c r="AI6990" s="12"/>
      <c r="AJ6990" s="12"/>
      <c r="AK6990" s="12"/>
      <c r="AL6990" s="12"/>
      <c r="AM6990" s="12"/>
      <c r="AN6990" s="12"/>
      <c r="AO6990" s="12"/>
      <c r="AP6990" s="12"/>
      <c r="AQ6990" s="12"/>
      <c r="AR6990" s="12"/>
      <c r="AS6990" s="12"/>
      <c r="AT6990" s="12"/>
      <c r="AU6990" s="12"/>
      <c r="AV6990" s="12"/>
      <c r="AW6990" s="12"/>
      <c r="AX6990" s="12"/>
      <c r="AY6990" s="12"/>
      <c r="AZ6990" s="12"/>
      <c r="BA6990" s="12"/>
      <c r="BB6990" s="12"/>
      <c r="BC6990" s="12"/>
      <c r="BD6990" s="12"/>
      <c r="BE6990" s="12"/>
      <c r="BF6990" s="12"/>
      <c r="BG6990" s="12"/>
      <c r="BH6990" s="12"/>
      <c r="BI6990" s="12"/>
      <c r="BJ6990" s="13"/>
      <c r="BK6990" s="13"/>
      <c r="BL6990" s="13"/>
      <c r="BM6990" s="13"/>
      <c r="BN6990" s="13"/>
    </row>
    <row r="6991" spans="4:66" x14ac:dyDescent="0.25">
      <c r="D6991"/>
      <c r="E6991" s="10"/>
      <c r="F6991" s="10"/>
      <c r="G6991" s="10"/>
      <c r="H6991" s="10"/>
      <c r="I6991" s="10"/>
      <c r="J6991" s="10"/>
      <c r="K6991" s="11"/>
      <c r="L6991" s="11"/>
      <c r="M6991" s="12"/>
      <c r="N6991" s="12"/>
      <c r="O6991" s="12"/>
      <c r="P6991" s="12"/>
      <c r="Q6991" s="12"/>
      <c r="R6991" s="12"/>
      <c r="S6991" s="12"/>
      <c r="T6991" s="12"/>
      <c r="U6991" s="12"/>
      <c r="V6991" s="12"/>
      <c r="W6991" s="12"/>
      <c r="X6991" s="12"/>
      <c r="Y6991" s="12"/>
      <c r="Z6991" s="12"/>
      <c r="AA6991" s="12"/>
      <c r="AB6991" s="12"/>
      <c r="AC6991" s="12"/>
      <c r="AD6991" s="12"/>
      <c r="AE6991" s="12"/>
      <c r="AF6991" s="12"/>
      <c r="AG6991" s="12"/>
      <c r="AH6991" s="12"/>
      <c r="AI6991" s="12"/>
      <c r="AJ6991" s="12"/>
      <c r="AK6991" s="12"/>
      <c r="AL6991" s="12"/>
      <c r="AM6991" s="12"/>
      <c r="AN6991" s="12"/>
      <c r="AO6991" s="12"/>
      <c r="AP6991" s="12"/>
      <c r="AQ6991" s="12"/>
      <c r="AR6991" s="12"/>
      <c r="AS6991" s="12"/>
      <c r="AT6991" s="12"/>
      <c r="AU6991" s="12"/>
      <c r="AV6991" s="12"/>
      <c r="AW6991" s="12"/>
      <c r="AX6991" s="12"/>
      <c r="AY6991" s="12"/>
      <c r="AZ6991" s="12"/>
      <c r="BA6991" s="12"/>
      <c r="BB6991" s="12"/>
      <c r="BC6991" s="12"/>
      <c r="BD6991" s="12"/>
      <c r="BE6991" s="12"/>
      <c r="BF6991" s="12"/>
      <c r="BG6991" s="12"/>
      <c r="BH6991" s="12"/>
      <c r="BI6991" s="12"/>
      <c r="BJ6991" s="13"/>
      <c r="BK6991" s="13"/>
      <c r="BL6991" s="13"/>
      <c r="BM6991" s="13"/>
      <c r="BN6991" s="13"/>
    </row>
    <row r="6992" spans="4:66" x14ac:dyDescent="0.25">
      <c r="D6992"/>
      <c r="E6992" s="10"/>
      <c r="F6992" s="10"/>
      <c r="G6992" s="10"/>
      <c r="H6992" s="10"/>
      <c r="I6992" s="10"/>
      <c r="J6992" s="10"/>
      <c r="K6992" s="11"/>
      <c r="L6992" s="11"/>
      <c r="M6992" s="12"/>
      <c r="N6992" s="12"/>
      <c r="O6992" s="12"/>
      <c r="P6992" s="12"/>
      <c r="Q6992" s="12"/>
      <c r="R6992" s="12"/>
      <c r="S6992" s="12"/>
      <c r="T6992" s="12"/>
      <c r="U6992" s="12"/>
      <c r="V6992" s="12"/>
      <c r="W6992" s="12"/>
      <c r="X6992" s="12"/>
      <c r="Y6992" s="12"/>
      <c r="Z6992" s="12"/>
      <c r="AA6992" s="12"/>
      <c r="AB6992" s="12"/>
      <c r="AC6992" s="12"/>
      <c r="AD6992" s="12"/>
      <c r="AE6992" s="12"/>
      <c r="AF6992" s="12"/>
      <c r="AG6992" s="12"/>
      <c r="AH6992" s="12"/>
      <c r="AI6992" s="12"/>
      <c r="AJ6992" s="12"/>
      <c r="AK6992" s="12"/>
      <c r="AL6992" s="12"/>
      <c r="AM6992" s="12"/>
      <c r="AN6992" s="12"/>
      <c r="AO6992" s="12"/>
      <c r="AP6992" s="12"/>
      <c r="AQ6992" s="12"/>
      <c r="AR6992" s="12"/>
      <c r="AS6992" s="12"/>
      <c r="AT6992" s="12"/>
      <c r="AU6992" s="12"/>
      <c r="AV6992" s="12"/>
      <c r="AW6992" s="12"/>
      <c r="AX6992" s="12"/>
      <c r="AY6992" s="12"/>
      <c r="AZ6992" s="12"/>
      <c r="BA6992" s="12"/>
      <c r="BB6992" s="12"/>
      <c r="BC6992" s="12"/>
      <c r="BD6992" s="12"/>
      <c r="BE6992" s="12"/>
      <c r="BF6992" s="12"/>
      <c r="BG6992" s="12"/>
      <c r="BH6992" s="12"/>
      <c r="BI6992" s="12"/>
      <c r="BJ6992" s="13"/>
      <c r="BK6992" s="13"/>
      <c r="BL6992" s="13"/>
      <c r="BM6992" s="13"/>
      <c r="BN6992" s="13"/>
    </row>
    <row r="6993" spans="4:66" x14ac:dyDescent="0.25">
      <c r="D6993"/>
      <c r="E6993" s="10"/>
      <c r="F6993" s="10"/>
      <c r="G6993" s="10"/>
      <c r="H6993" s="10"/>
      <c r="I6993" s="10"/>
      <c r="J6993" s="10"/>
      <c r="K6993" s="11"/>
      <c r="L6993" s="11"/>
      <c r="M6993" s="12"/>
      <c r="N6993" s="12"/>
      <c r="O6993" s="12"/>
      <c r="P6993" s="12"/>
      <c r="Q6993" s="12"/>
      <c r="R6993" s="12"/>
      <c r="S6993" s="12"/>
      <c r="T6993" s="12"/>
      <c r="U6993" s="12"/>
      <c r="V6993" s="12"/>
      <c r="W6993" s="12"/>
      <c r="X6993" s="12"/>
      <c r="Y6993" s="12"/>
      <c r="Z6993" s="12"/>
      <c r="AA6993" s="12"/>
      <c r="AB6993" s="12"/>
      <c r="AC6993" s="12"/>
      <c r="AD6993" s="12"/>
      <c r="AE6993" s="12"/>
      <c r="AF6993" s="12"/>
      <c r="AG6993" s="12"/>
      <c r="AH6993" s="12"/>
      <c r="AI6993" s="12"/>
      <c r="AJ6993" s="12"/>
      <c r="AK6993" s="12"/>
      <c r="AL6993" s="12"/>
      <c r="AM6993" s="12"/>
      <c r="AN6993" s="12"/>
      <c r="AO6993" s="12"/>
      <c r="AP6993" s="12"/>
      <c r="AQ6993" s="12"/>
      <c r="AR6993" s="12"/>
      <c r="AS6993" s="12"/>
      <c r="AT6993" s="12"/>
      <c r="AU6993" s="12"/>
      <c r="AV6993" s="12"/>
      <c r="AW6993" s="12"/>
      <c r="AX6993" s="12"/>
      <c r="AY6993" s="12"/>
      <c r="AZ6993" s="12"/>
      <c r="BA6993" s="12"/>
      <c r="BB6993" s="12"/>
      <c r="BC6993" s="12"/>
      <c r="BD6993" s="12"/>
      <c r="BE6993" s="12"/>
      <c r="BF6993" s="12"/>
      <c r="BG6993" s="12"/>
      <c r="BH6993" s="12"/>
      <c r="BI6993" s="12"/>
      <c r="BJ6993" s="13"/>
      <c r="BK6993" s="13"/>
      <c r="BL6993" s="13"/>
      <c r="BM6993" s="13"/>
      <c r="BN6993" s="13"/>
    </row>
    <row r="6994" spans="4:66" x14ac:dyDescent="0.25">
      <c r="D6994"/>
      <c r="E6994" s="10"/>
      <c r="F6994" s="10"/>
      <c r="G6994" s="10"/>
      <c r="H6994" s="10"/>
      <c r="I6994" s="10"/>
      <c r="J6994" s="10"/>
      <c r="K6994" s="11"/>
      <c r="L6994" s="11"/>
      <c r="M6994" s="12"/>
      <c r="N6994" s="12"/>
      <c r="O6994" s="12"/>
      <c r="P6994" s="12"/>
      <c r="Q6994" s="12"/>
      <c r="R6994" s="12"/>
      <c r="S6994" s="12"/>
      <c r="T6994" s="12"/>
      <c r="U6994" s="12"/>
      <c r="V6994" s="12"/>
      <c r="W6994" s="12"/>
      <c r="X6994" s="12"/>
      <c r="Y6994" s="12"/>
      <c r="Z6994" s="12"/>
      <c r="AA6994" s="12"/>
      <c r="AB6994" s="12"/>
      <c r="AC6994" s="12"/>
      <c r="AD6994" s="12"/>
      <c r="AE6994" s="12"/>
      <c r="AF6994" s="12"/>
      <c r="AG6994" s="12"/>
      <c r="AH6994" s="12"/>
      <c r="AI6994" s="12"/>
      <c r="AJ6994" s="12"/>
      <c r="AK6994" s="12"/>
      <c r="AL6994" s="12"/>
      <c r="AM6994" s="12"/>
      <c r="AN6994" s="12"/>
      <c r="AO6994" s="12"/>
      <c r="AP6994" s="12"/>
      <c r="AQ6994" s="12"/>
      <c r="AR6994" s="12"/>
      <c r="AS6994" s="12"/>
      <c r="AT6994" s="12"/>
      <c r="AU6994" s="12"/>
      <c r="AV6994" s="12"/>
      <c r="AW6994" s="12"/>
      <c r="AX6994" s="12"/>
      <c r="AY6994" s="12"/>
      <c r="AZ6994" s="12"/>
      <c r="BA6994" s="12"/>
      <c r="BB6994" s="12"/>
      <c r="BC6994" s="12"/>
      <c r="BD6994" s="12"/>
      <c r="BE6994" s="12"/>
      <c r="BF6994" s="12"/>
      <c r="BG6994" s="12"/>
      <c r="BH6994" s="12"/>
      <c r="BI6994" s="12"/>
      <c r="BJ6994" s="13"/>
      <c r="BK6994" s="13"/>
      <c r="BL6994" s="13"/>
      <c r="BM6994" s="13"/>
      <c r="BN6994" s="13"/>
    </row>
    <row r="6995" spans="4:66" x14ac:dyDescent="0.25">
      <c r="D6995"/>
      <c r="E6995" s="10"/>
      <c r="F6995" s="10"/>
      <c r="G6995" s="10"/>
      <c r="H6995" s="10"/>
      <c r="I6995" s="10"/>
      <c r="J6995" s="10"/>
      <c r="K6995" s="11"/>
      <c r="L6995" s="11"/>
      <c r="M6995" s="12"/>
      <c r="N6995" s="12"/>
      <c r="O6995" s="12"/>
      <c r="P6995" s="12"/>
      <c r="Q6995" s="12"/>
      <c r="R6995" s="12"/>
      <c r="S6995" s="12"/>
      <c r="T6995" s="12"/>
      <c r="U6995" s="12"/>
      <c r="V6995" s="12"/>
      <c r="W6995" s="12"/>
      <c r="X6995" s="12"/>
      <c r="Y6995" s="12"/>
      <c r="Z6995" s="12"/>
      <c r="AA6995" s="12"/>
      <c r="AB6995" s="12"/>
      <c r="AC6995" s="12"/>
      <c r="AD6995" s="12"/>
      <c r="AE6995" s="12"/>
      <c r="AF6995" s="12"/>
      <c r="AG6995" s="12"/>
      <c r="AH6995" s="12"/>
      <c r="AI6995" s="12"/>
      <c r="AJ6995" s="12"/>
      <c r="AK6995" s="12"/>
      <c r="AL6995" s="12"/>
      <c r="AM6995" s="12"/>
      <c r="AN6995" s="12"/>
      <c r="AO6995" s="12"/>
      <c r="AP6995" s="12"/>
      <c r="AQ6995" s="12"/>
      <c r="AR6995" s="12"/>
      <c r="AS6995" s="12"/>
      <c r="AT6995" s="12"/>
      <c r="AU6995" s="12"/>
      <c r="AV6995" s="12"/>
      <c r="AW6995" s="12"/>
      <c r="AX6995" s="12"/>
      <c r="AY6995" s="12"/>
      <c r="AZ6995" s="12"/>
      <c r="BA6995" s="12"/>
      <c r="BB6995" s="12"/>
      <c r="BC6995" s="12"/>
      <c r="BD6995" s="12"/>
      <c r="BE6995" s="12"/>
      <c r="BF6995" s="12"/>
      <c r="BG6995" s="12"/>
      <c r="BH6995" s="12"/>
      <c r="BI6995" s="12"/>
      <c r="BJ6995" s="13"/>
      <c r="BK6995" s="13"/>
      <c r="BL6995" s="13"/>
      <c r="BM6995" s="13"/>
      <c r="BN6995" s="13"/>
    </row>
    <row r="6996" spans="4:66" x14ac:dyDescent="0.25">
      <c r="D6996"/>
      <c r="E6996" s="10"/>
      <c r="F6996" s="10"/>
      <c r="G6996" s="10"/>
      <c r="H6996" s="10"/>
      <c r="I6996" s="10"/>
      <c r="J6996" s="10"/>
      <c r="K6996" s="11"/>
      <c r="L6996" s="11"/>
      <c r="M6996" s="12"/>
      <c r="N6996" s="12"/>
      <c r="O6996" s="12"/>
      <c r="P6996" s="12"/>
      <c r="Q6996" s="12"/>
      <c r="R6996" s="12"/>
      <c r="S6996" s="12"/>
      <c r="T6996" s="12"/>
      <c r="U6996" s="12"/>
      <c r="V6996" s="12"/>
      <c r="W6996" s="12"/>
      <c r="X6996" s="12"/>
      <c r="Y6996" s="12"/>
      <c r="Z6996" s="12"/>
      <c r="AA6996" s="12"/>
      <c r="AB6996" s="12"/>
      <c r="AC6996" s="12"/>
      <c r="AD6996" s="12"/>
      <c r="AE6996" s="12"/>
      <c r="AF6996" s="12"/>
      <c r="AG6996" s="12"/>
      <c r="AH6996" s="12"/>
      <c r="AI6996" s="12"/>
      <c r="AJ6996" s="12"/>
      <c r="AK6996" s="12"/>
      <c r="AL6996" s="12"/>
      <c r="AM6996" s="12"/>
      <c r="AN6996" s="12"/>
      <c r="AO6996" s="12"/>
      <c r="AP6996" s="12"/>
      <c r="AQ6996" s="12"/>
      <c r="AR6996" s="12"/>
      <c r="AS6996" s="12"/>
      <c r="AT6996" s="12"/>
      <c r="AU6996" s="12"/>
      <c r="AV6996" s="12"/>
      <c r="AW6996" s="12"/>
      <c r="AX6996" s="12"/>
      <c r="AY6996" s="12"/>
      <c r="AZ6996" s="12"/>
      <c r="BA6996" s="12"/>
      <c r="BB6996" s="12"/>
      <c r="BC6996" s="12"/>
      <c r="BD6996" s="12"/>
      <c r="BE6996" s="12"/>
      <c r="BF6996" s="12"/>
      <c r="BG6996" s="12"/>
      <c r="BH6996" s="12"/>
      <c r="BI6996" s="12"/>
      <c r="BJ6996" s="13"/>
      <c r="BK6996" s="13"/>
      <c r="BL6996" s="13"/>
      <c r="BM6996" s="13"/>
      <c r="BN6996" s="13"/>
    </row>
    <row r="6997" spans="4:66" x14ac:dyDescent="0.25">
      <c r="D6997"/>
      <c r="E6997" s="10"/>
      <c r="F6997" s="10"/>
      <c r="G6997" s="10"/>
      <c r="H6997" s="10"/>
      <c r="I6997" s="10"/>
      <c r="J6997" s="10"/>
      <c r="K6997" s="11"/>
      <c r="L6997" s="11"/>
      <c r="M6997" s="12"/>
      <c r="N6997" s="12"/>
      <c r="O6997" s="12"/>
      <c r="P6997" s="12"/>
      <c r="Q6997" s="12"/>
      <c r="R6997" s="12"/>
      <c r="S6997" s="12"/>
      <c r="T6997" s="12"/>
      <c r="U6997" s="12"/>
      <c r="V6997" s="12"/>
      <c r="W6997" s="12"/>
      <c r="X6997" s="12"/>
      <c r="Y6997" s="12"/>
      <c r="Z6997" s="12"/>
      <c r="AA6997" s="12"/>
      <c r="AB6997" s="12"/>
      <c r="AC6997" s="12"/>
      <c r="AD6997" s="12"/>
      <c r="AE6997" s="12"/>
      <c r="AF6997" s="12"/>
      <c r="AG6997" s="12"/>
      <c r="AH6997" s="12"/>
      <c r="AI6997" s="12"/>
      <c r="AJ6997" s="12"/>
      <c r="AK6997" s="12"/>
      <c r="AL6997" s="12"/>
      <c r="AM6997" s="12"/>
      <c r="AN6997" s="12"/>
      <c r="AO6997" s="12"/>
      <c r="AP6997" s="12"/>
      <c r="AQ6997" s="12"/>
      <c r="AR6997" s="12"/>
      <c r="AS6997" s="12"/>
      <c r="AT6997" s="12"/>
      <c r="AU6997" s="12"/>
      <c r="AV6997" s="12"/>
      <c r="AW6997" s="12"/>
      <c r="AX6997" s="12"/>
      <c r="AY6997" s="12"/>
      <c r="AZ6997" s="12"/>
      <c r="BA6997" s="12"/>
      <c r="BB6997" s="12"/>
      <c r="BC6997" s="12"/>
      <c r="BD6997" s="12"/>
      <c r="BE6997" s="12"/>
      <c r="BF6997" s="12"/>
      <c r="BG6997" s="12"/>
      <c r="BH6997" s="12"/>
      <c r="BI6997" s="12"/>
      <c r="BJ6997" s="13"/>
      <c r="BK6997" s="13"/>
      <c r="BL6997" s="13"/>
      <c r="BM6997" s="13"/>
      <c r="BN6997" s="13"/>
    </row>
    <row r="6998" spans="4:66" x14ac:dyDescent="0.25">
      <c r="D6998"/>
      <c r="E6998" s="10"/>
      <c r="F6998" s="10"/>
      <c r="G6998" s="10"/>
      <c r="H6998" s="10"/>
      <c r="I6998" s="10"/>
      <c r="J6998" s="10"/>
      <c r="K6998" s="11"/>
      <c r="L6998" s="11"/>
      <c r="M6998" s="12"/>
      <c r="N6998" s="12"/>
      <c r="O6998" s="12"/>
      <c r="P6998" s="12"/>
      <c r="Q6998" s="12"/>
      <c r="R6998" s="12"/>
      <c r="S6998" s="12"/>
      <c r="T6998" s="12"/>
      <c r="U6998" s="12"/>
      <c r="V6998" s="12"/>
      <c r="W6998" s="12"/>
      <c r="X6998" s="12"/>
      <c r="Y6998" s="12"/>
      <c r="Z6998" s="12"/>
      <c r="AA6998" s="12"/>
      <c r="AB6998" s="12"/>
      <c r="AC6998" s="12"/>
      <c r="AD6998" s="12"/>
      <c r="AE6998" s="12"/>
      <c r="AF6998" s="12"/>
      <c r="AG6998" s="12"/>
      <c r="AH6998" s="12"/>
      <c r="AI6998" s="12"/>
      <c r="AJ6998" s="12"/>
      <c r="AK6998" s="12"/>
      <c r="AL6998" s="12"/>
      <c r="AM6998" s="12"/>
      <c r="AN6998" s="12"/>
      <c r="AO6998" s="12"/>
      <c r="AP6998" s="12"/>
      <c r="AQ6998" s="12"/>
      <c r="AR6998" s="12"/>
      <c r="AS6998" s="12"/>
      <c r="AT6998" s="12"/>
      <c r="AU6998" s="12"/>
      <c r="AV6998" s="12"/>
      <c r="AW6998" s="12"/>
      <c r="AX6998" s="12"/>
      <c r="AY6998" s="12"/>
      <c r="AZ6998" s="12"/>
      <c r="BA6998" s="12"/>
      <c r="BB6998" s="12"/>
      <c r="BC6998" s="12"/>
      <c r="BD6998" s="12"/>
      <c r="BE6998" s="12"/>
      <c r="BF6998" s="12"/>
      <c r="BG6998" s="12"/>
      <c r="BH6998" s="12"/>
      <c r="BI6998" s="12"/>
      <c r="BJ6998" s="13"/>
      <c r="BK6998" s="13"/>
      <c r="BL6998" s="13"/>
      <c r="BM6998" s="13"/>
      <c r="BN6998" s="13"/>
    </row>
    <row r="6999" spans="4:66" x14ac:dyDescent="0.25">
      <c r="D6999"/>
      <c r="E6999" s="10"/>
      <c r="F6999" s="10"/>
      <c r="G6999" s="10"/>
      <c r="H6999" s="10"/>
      <c r="I6999" s="10"/>
      <c r="J6999" s="10"/>
      <c r="K6999" s="11"/>
      <c r="L6999" s="11"/>
      <c r="M6999" s="12"/>
      <c r="N6999" s="12"/>
      <c r="O6999" s="12"/>
      <c r="P6999" s="12"/>
      <c r="Q6999" s="12"/>
      <c r="R6999" s="12"/>
      <c r="S6999" s="12"/>
      <c r="T6999" s="12"/>
      <c r="U6999" s="12"/>
      <c r="V6999" s="12"/>
      <c r="W6999" s="12"/>
      <c r="X6999" s="12"/>
      <c r="Y6999" s="12"/>
      <c r="Z6999" s="12"/>
      <c r="AA6999" s="12"/>
      <c r="AB6999" s="12"/>
      <c r="AC6999" s="12"/>
      <c r="AD6999" s="12"/>
      <c r="AE6999" s="12"/>
      <c r="AF6999" s="12"/>
      <c r="AG6999" s="12"/>
      <c r="AH6999" s="12"/>
      <c r="AI6999" s="12"/>
      <c r="AJ6999" s="12"/>
      <c r="AK6999" s="12"/>
      <c r="AL6999" s="12"/>
      <c r="AM6999" s="12"/>
      <c r="AN6999" s="12"/>
      <c r="AO6999" s="12"/>
      <c r="AP6999" s="12"/>
      <c r="AQ6999" s="12"/>
      <c r="AR6999" s="12"/>
      <c r="AS6999" s="12"/>
      <c r="AT6999" s="12"/>
      <c r="AU6999" s="12"/>
      <c r="AV6999" s="12"/>
      <c r="AW6999" s="12"/>
      <c r="AX6999" s="12"/>
      <c r="AY6999" s="12"/>
      <c r="AZ6999" s="12"/>
      <c r="BA6999" s="12"/>
      <c r="BB6999" s="12"/>
      <c r="BC6999" s="12"/>
      <c r="BD6999" s="12"/>
      <c r="BE6999" s="12"/>
      <c r="BF6999" s="12"/>
      <c r="BG6999" s="12"/>
      <c r="BH6999" s="12"/>
      <c r="BI6999" s="12"/>
      <c r="BJ6999" s="13"/>
      <c r="BK6999" s="13"/>
      <c r="BL6999" s="13"/>
      <c r="BM6999" s="13"/>
      <c r="BN6999" s="13"/>
    </row>
    <row r="7000" spans="4:66" x14ac:dyDescent="0.25">
      <c r="D7000"/>
      <c r="E7000" s="10"/>
      <c r="F7000" s="10"/>
      <c r="G7000" s="10"/>
      <c r="H7000" s="10"/>
      <c r="I7000" s="10"/>
      <c r="J7000" s="10"/>
      <c r="K7000" s="11"/>
      <c r="L7000" s="11"/>
      <c r="M7000" s="12"/>
      <c r="N7000" s="12"/>
      <c r="O7000" s="12"/>
      <c r="P7000" s="12"/>
      <c r="Q7000" s="12"/>
      <c r="R7000" s="12"/>
      <c r="S7000" s="12"/>
      <c r="T7000" s="12"/>
      <c r="U7000" s="12"/>
      <c r="V7000" s="12"/>
      <c r="W7000" s="12"/>
      <c r="X7000" s="12"/>
      <c r="Y7000" s="12"/>
      <c r="Z7000" s="12"/>
      <c r="AA7000" s="12"/>
      <c r="AB7000" s="12"/>
      <c r="AC7000" s="12"/>
      <c r="AD7000" s="12"/>
      <c r="AE7000" s="12"/>
      <c r="AF7000" s="12"/>
      <c r="AG7000" s="12"/>
      <c r="AH7000" s="12"/>
      <c r="AI7000" s="12"/>
      <c r="AJ7000" s="12"/>
      <c r="AK7000" s="12"/>
      <c r="AL7000" s="12"/>
      <c r="AM7000" s="12"/>
      <c r="AN7000" s="12"/>
      <c r="AO7000" s="12"/>
      <c r="AP7000" s="12"/>
      <c r="AQ7000" s="12"/>
      <c r="AR7000" s="12"/>
      <c r="AS7000" s="12"/>
      <c r="AT7000" s="12"/>
      <c r="AU7000" s="12"/>
      <c r="AV7000" s="12"/>
      <c r="AW7000" s="12"/>
      <c r="AX7000" s="12"/>
      <c r="AY7000" s="12"/>
      <c r="AZ7000" s="12"/>
      <c r="BA7000" s="12"/>
      <c r="BB7000" s="12"/>
      <c r="BC7000" s="12"/>
      <c r="BD7000" s="12"/>
      <c r="BE7000" s="12"/>
      <c r="BF7000" s="12"/>
      <c r="BG7000" s="12"/>
      <c r="BH7000" s="12"/>
      <c r="BI7000" s="12"/>
      <c r="BJ7000" s="13"/>
      <c r="BK7000" s="13"/>
      <c r="BL7000" s="13"/>
      <c r="BM7000" s="13"/>
      <c r="BN7000" s="13"/>
    </row>
    <row r="7001" spans="4:66" x14ac:dyDescent="0.25">
      <c r="D7001"/>
      <c r="E7001" s="10"/>
      <c r="F7001" s="10"/>
      <c r="G7001" s="10"/>
      <c r="H7001" s="10"/>
      <c r="I7001" s="10"/>
      <c r="J7001" s="10"/>
      <c r="K7001" s="11"/>
      <c r="L7001" s="11"/>
      <c r="M7001" s="12"/>
      <c r="N7001" s="12"/>
      <c r="O7001" s="12"/>
      <c r="P7001" s="12"/>
      <c r="Q7001" s="12"/>
      <c r="R7001" s="12"/>
      <c r="S7001" s="12"/>
      <c r="T7001" s="12"/>
      <c r="U7001" s="12"/>
      <c r="V7001" s="12"/>
      <c r="W7001" s="12"/>
      <c r="X7001" s="12"/>
      <c r="Y7001" s="12"/>
      <c r="Z7001" s="12"/>
      <c r="AA7001" s="12"/>
      <c r="AB7001" s="12"/>
      <c r="AC7001" s="12"/>
      <c r="AD7001" s="12"/>
      <c r="AE7001" s="12"/>
      <c r="AF7001" s="12"/>
      <c r="AG7001" s="12"/>
      <c r="AH7001" s="12"/>
      <c r="AI7001" s="12"/>
      <c r="AJ7001" s="12"/>
      <c r="AK7001" s="12"/>
      <c r="AL7001" s="12"/>
      <c r="AM7001" s="12"/>
      <c r="AN7001" s="12"/>
      <c r="AO7001" s="12"/>
      <c r="AP7001" s="12"/>
      <c r="AQ7001" s="12"/>
      <c r="AR7001" s="12"/>
      <c r="AS7001" s="12"/>
      <c r="AT7001" s="12"/>
      <c r="AU7001" s="12"/>
      <c r="AV7001" s="12"/>
      <c r="AW7001" s="12"/>
      <c r="AX7001" s="12"/>
      <c r="AY7001" s="12"/>
      <c r="AZ7001" s="12"/>
      <c r="BA7001" s="12"/>
      <c r="BB7001" s="12"/>
      <c r="BC7001" s="12"/>
      <c r="BD7001" s="12"/>
      <c r="BE7001" s="12"/>
      <c r="BF7001" s="12"/>
      <c r="BG7001" s="12"/>
      <c r="BH7001" s="12"/>
      <c r="BI7001" s="12"/>
      <c r="BJ7001" s="13"/>
      <c r="BK7001" s="13"/>
      <c r="BL7001" s="13"/>
      <c r="BM7001" s="13"/>
      <c r="BN7001" s="13"/>
    </row>
    <row r="7002" spans="4:66" x14ac:dyDescent="0.25">
      <c r="D7002"/>
      <c r="E7002" s="10"/>
      <c r="F7002" s="10"/>
      <c r="G7002" s="10"/>
      <c r="H7002" s="10"/>
      <c r="I7002" s="10"/>
      <c r="J7002" s="10"/>
      <c r="K7002" s="11"/>
      <c r="L7002" s="11"/>
      <c r="M7002" s="12"/>
      <c r="N7002" s="12"/>
      <c r="O7002" s="12"/>
      <c r="P7002" s="12"/>
      <c r="Q7002" s="12"/>
      <c r="R7002" s="12"/>
      <c r="S7002" s="12"/>
      <c r="T7002" s="12"/>
      <c r="U7002" s="12"/>
      <c r="V7002" s="12"/>
      <c r="W7002" s="12"/>
      <c r="X7002" s="12"/>
      <c r="Y7002" s="12"/>
      <c r="Z7002" s="12"/>
      <c r="AA7002" s="12"/>
      <c r="AB7002" s="12"/>
      <c r="AC7002" s="12"/>
      <c r="AD7002" s="12"/>
      <c r="AE7002" s="12"/>
      <c r="AF7002" s="12"/>
      <c r="AG7002" s="12"/>
      <c r="AH7002" s="12"/>
      <c r="AI7002" s="12"/>
      <c r="AJ7002" s="12"/>
      <c r="AK7002" s="12"/>
      <c r="AL7002" s="12"/>
      <c r="AM7002" s="12"/>
      <c r="AN7002" s="12"/>
      <c r="AO7002" s="12"/>
      <c r="AP7002" s="12"/>
      <c r="AQ7002" s="12"/>
      <c r="AR7002" s="12"/>
      <c r="AS7002" s="12"/>
      <c r="AT7002" s="12"/>
      <c r="AU7002" s="12"/>
      <c r="AV7002" s="12"/>
      <c r="AW7002" s="12"/>
      <c r="AX7002" s="12"/>
      <c r="AY7002" s="12"/>
      <c r="AZ7002" s="12"/>
      <c r="BA7002" s="12"/>
      <c r="BB7002" s="12"/>
      <c r="BC7002" s="12"/>
      <c r="BD7002" s="12"/>
      <c r="BE7002" s="12"/>
      <c r="BF7002" s="12"/>
      <c r="BG7002" s="12"/>
      <c r="BH7002" s="12"/>
      <c r="BI7002" s="12"/>
      <c r="BJ7002" s="13"/>
      <c r="BK7002" s="13"/>
      <c r="BL7002" s="13"/>
      <c r="BM7002" s="13"/>
      <c r="BN7002" s="13"/>
    </row>
    <row r="7003" spans="4:66" x14ac:dyDescent="0.25">
      <c r="D7003"/>
      <c r="E7003" s="10"/>
      <c r="F7003" s="10"/>
      <c r="G7003" s="10"/>
      <c r="H7003" s="10"/>
      <c r="I7003" s="10"/>
      <c r="J7003" s="10"/>
      <c r="K7003" s="11"/>
      <c r="L7003" s="11"/>
      <c r="M7003" s="12"/>
      <c r="N7003" s="12"/>
      <c r="O7003" s="12"/>
      <c r="P7003" s="12"/>
      <c r="Q7003" s="12"/>
      <c r="R7003" s="12"/>
      <c r="S7003" s="12"/>
      <c r="T7003" s="12"/>
      <c r="U7003" s="12"/>
      <c r="V7003" s="12"/>
      <c r="W7003" s="12"/>
      <c r="X7003" s="12"/>
      <c r="Y7003" s="12"/>
      <c r="Z7003" s="12"/>
      <c r="AA7003" s="12"/>
      <c r="AB7003" s="12"/>
      <c r="AC7003" s="12"/>
      <c r="AD7003" s="12"/>
      <c r="AE7003" s="12"/>
      <c r="AF7003" s="12"/>
      <c r="AG7003" s="12"/>
      <c r="AH7003" s="12"/>
      <c r="AI7003" s="12"/>
      <c r="AJ7003" s="12"/>
      <c r="AK7003" s="12"/>
      <c r="AL7003" s="12"/>
      <c r="AM7003" s="12"/>
      <c r="AN7003" s="12"/>
      <c r="AO7003" s="12"/>
      <c r="AP7003" s="12"/>
      <c r="AQ7003" s="12"/>
      <c r="AR7003" s="12"/>
      <c r="AS7003" s="12"/>
      <c r="AT7003" s="12"/>
      <c r="AU7003" s="12"/>
      <c r="AV7003" s="12"/>
      <c r="AW7003" s="12"/>
      <c r="AX7003" s="12"/>
      <c r="AY7003" s="12"/>
      <c r="AZ7003" s="12"/>
      <c r="BA7003" s="12"/>
      <c r="BB7003" s="12"/>
      <c r="BC7003" s="12"/>
      <c r="BD7003" s="12"/>
      <c r="BE7003" s="12"/>
      <c r="BF7003" s="12"/>
      <c r="BG7003" s="12"/>
      <c r="BH7003" s="12"/>
      <c r="BI7003" s="12"/>
      <c r="BJ7003" s="13"/>
      <c r="BK7003" s="13"/>
      <c r="BL7003" s="13"/>
      <c r="BM7003" s="13"/>
      <c r="BN7003" s="13"/>
    </row>
    <row r="7004" spans="4:66" x14ac:dyDescent="0.25">
      <c r="D7004"/>
      <c r="E7004" s="10"/>
      <c r="F7004" s="10"/>
      <c r="G7004" s="10"/>
      <c r="H7004" s="10"/>
      <c r="I7004" s="10"/>
      <c r="J7004" s="10"/>
      <c r="K7004" s="11"/>
      <c r="L7004" s="11"/>
      <c r="M7004" s="12"/>
      <c r="N7004" s="12"/>
      <c r="O7004" s="12"/>
      <c r="P7004" s="12"/>
      <c r="Q7004" s="12"/>
      <c r="R7004" s="12"/>
      <c r="S7004" s="12"/>
      <c r="T7004" s="12"/>
      <c r="U7004" s="12"/>
      <c r="V7004" s="12"/>
      <c r="W7004" s="12"/>
      <c r="X7004" s="12"/>
      <c r="Y7004" s="12"/>
      <c r="Z7004" s="12"/>
      <c r="AA7004" s="12"/>
      <c r="AB7004" s="12"/>
      <c r="AC7004" s="12"/>
      <c r="AD7004" s="12"/>
      <c r="AE7004" s="12"/>
      <c r="AF7004" s="12"/>
      <c r="AG7004" s="12"/>
      <c r="AH7004" s="12"/>
      <c r="AI7004" s="12"/>
      <c r="AJ7004" s="12"/>
      <c r="AK7004" s="12"/>
      <c r="AL7004" s="12"/>
      <c r="AM7004" s="12"/>
      <c r="AN7004" s="12"/>
      <c r="AO7004" s="12"/>
      <c r="AP7004" s="12"/>
      <c r="AQ7004" s="12"/>
      <c r="AR7004" s="12"/>
      <c r="AS7004" s="12"/>
      <c r="AT7004" s="12"/>
      <c r="AU7004" s="12"/>
      <c r="AV7004" s="12"/>
      <c r="AW7004" s="12"/>
      <c r="AX7004" s="12"/>
      <c r="AY7004" s="12"/>
      <c r="AZ7004" s="12"/>
      <c r="BA7004" s="12"/>
      <c r="BB7004" s="12"/>
      <c r="BC7004" s="12"/>
      <c r="BD7004" s="12"/>
      <c r="BE7004" s="12"/>
      <c r="BF7004" s="12"/>
      <c r="BG7004" s="12"/>
      <c r="BH7004" s="12"/>
      <c r="BI7004" s="12"/>
      <c r="BJ7004" s="13"/>
      <c r="BK7004" s="13"/>
      <c r="BL7004" s="13"/>
      <c r="BM7004" s="13"/>
      <c r="BN7004" s="13"/>
    </row>
    <row r="7005" spans="4:66" x14ac:dyDescent="0.25">
      <c r="D7005"/>
      <c r="E7005" s="10"/>
      <c r="F7005" s="10"/>
      <c r="G7005" s="10"/>
      <c r="H7005" s="10"/>
      <c r="I7005" s="10"/>
      <c r="J7005" s="10"/>
      <c r="K7005" s="11"/>
      <c r="L7005" s="11"/>
      <c r="M7005" s="12"/>
      <c r="N7005" s="12"/>
      <c r="O7005" s="12"/>
      <c r="P7005" s="12"/>
      <c r="Q7005" s="12"/>
      <c r="R7005" s="12"/>
      <c r="S7005" s="12"/>
      <c r="T7005" s="12"/>
      <c r="U7005" s="12"/>
      <c r="V7005" s="12"/>
      <c r="W7005" s="12"/>
      <c r="X7005" s="12"/>
      <c r="Y7005" s="12"/>
      <c r="Z7005" s="12"/>
      <c r="AA7005" s="12"/>
      <c r="AB7005" s="12"/>
      <c r="AC7005" s="12"/>
      <c r="AD7005" s="12"/>
      <c r="AE7005" s="12"/>
      <c r="AF7005" s="12"/>
      <c r="AG7005" s="12"/>
      <c r="AH7005" s="12"/>
      <c r="AI7005" s="12"/>
      <c r="AJ7005" s="12"/>
      <c r="AK7005" s="12"/>
      <c r="AL7005" s="12"/>
      <c r="AM7005" s="12"/>
      <c r="AN7005" s="12"/>
      <c r="AO7005" s="12"/>
      <c r="AP7005" s="12"/>
      <c r="AQ7005" s="12"/>
      <c r="AR7005" s="12"/>
      <c r="AS7005" s="12"/>
      <c r="AT7005" s="12"/>
      <c r="AU7005" s="12"/>
      <c r="AV7005" s="12"/>
      <c r="AW7005" s="12"/>
      <c r="AX7005" s="12"/>
      <c r="AY7005" s="12"/>
      <c r="AZ7005" s="12"/>
      <c r="BA7005" s="12"/>
      <c r="BB7005" s="12"/>
      <c r="BC7005" s="12"/>
      <c r="BD7005" s="12"/>
      <c r="BE7005" s="12"/>
      <c r="BF7005" s="12"/>
      <c r="BG7005" s="12"/>
      <c r="BH7005" s="12"/>
      <c r="BI7005" s="12"/>
      <c r="BJ7005" s="13"/>
      <c r="BK7005" s="13"/>
      <c r="BL7005" s="13"/>
      <c r="BM7005" s="13"/>
      <c r="BN7005" s="13"/>
    </row>
    <row r="7006" spans="4:66" x14ac:dyDescent="0.25">
      <c r="D7006"/>
      <c r="E7006" s="10"/>
      <c r="F7006" s="10"/>
      <c r="G7006" s="10"/>
      <c r="H7006" s="10"/>
      <c r="I7006" s="10"/>
      <c r="J7006" s="10"/>
      <c r="K7006" s="11"/>
      <c r="L7006" s="11"/>
      <c r="M7006" s="12"/>
      <c r="N7006" s="12"/>
      <c r="O7006" s="12"/>
      <c r="P7006" s="12"/>
      <c r="Q7006" s="12"/>
      <c r="R7006" s="12"/>
      <c r="S7006" s="12"/>
      <c r="T7006" s="12"/>
      <c r="U7006" s="12"/>
      <c r="V7006" s="12"/>
      <c r="W7006" s="12"/>
      <c r="X7006" s="12"/>
      <c r="Y7006" s="12"/>
      <c r="Z7006" s="12"/>
      <c r="AA7006" s="12"/>
      <c r="AB7006" s="12"/>
      <c r="AC7006" s="12"/>
      <c r="AD7006" s="12"/>
      <c r="AE7006" s="12"/>
      <c r="AF7006" s="12"/>
      <c r="AG7006" s="12"/>
      <c r="AH7006" s="12"/>
      <c r="AI7006" s="12"/>
      <c r="AJ7006" s="12"/>
      <c r="AK7006" s="12"/>
      <c r="AL7006" s="12"/>
      <c r="AM7006" s="12"/>
      <c r="AN7006" s="12"/>
      <c r="AO7006" s="12"/>
      <c r="AP7006" s="12"/>
      <c r="AQ7006" s="12"/>
      <c r="AR7006" s="12"/>
      <c r="AS7006" s="12"/>
      <c r="AT7006" s="12"/>
      <c r="AU7006" s="12"/>
      <c r="AV7006" s="12"/>
      <c r="AW7006" s="12"/>
      <c r="AX7006" s="12"/>
      <c r="AY7006" s="12"/>
      <c r="AZ7006" s="12"/>
      <c r="BA7006" s="12"/>
      <c r="BB7006" s="12"/>
      <c r="BC7006" s="12"/>
      <c r="BD7006" s="12"/>
      <c r="BE7006" s="12"/>
      <c r="BF7006" s="12"/>
      <c r="BG7006" s="12"/>
      <c r="BH7006" s="12"/>
      <c r="BI7006" s="12"/>
      <c r="BJ7006" s="13"/>
      <c r="BK7006" s="13"/>
      <c r="BL7006" s="13"/>
      <c r="BM7006" s="13"/>
      <c r="BN7006" s="13"/>
    </row>
    <row r="7007" spans="4:66" x14ac:dyDescent="0.25">
      <c r="D7007"/>
      <c r="E7007" s="10"/>
      <c r="F7007" s="10"/>
      <c r="G7007" s="10"/>
      <c r="H7007" s="10"/>
      <c r="I7007" s="10"/>
      <c r="J7007" s="10"/>
      <c r="K7007" s="11"/>
      <c r="L7007" s="11"/>
      <c r="M7007" s="12"/>
      <c r="N7007" s="12"/>
      <c r="O7007" s="12"/>
      <c r="P7007" s="12"/>
      <c r="Q7007" s="12"/>
      <c r="R7007" s="12"/>
      <c r="S7007" s="12"/>
      <c r="T7007" s="12"/>
      <c r="U7007" s="12"/>
      <c r="V7007" s="12"/>
      <c r="W7007" s="12"/>
      <c r="X7007" s="12"/>
      <c r="Y7007" s="12"/>
      <c r="Z7007" s="12"/>
      <c r="AA7007" s="12"/>
      <c r="AB7007" s="12"/>
      <c r="AC7007" s="12"/>
      <c r="AD7007" s="12"/>
      <c r="AE7007" s="12"/>
      <c r="AF7007" s="12"/>
      <c r="AG7007" s="12"/>
      <c r="AH7007" s="12"/>
      <c r="AI7007" s="12"/>
      <c r="AJ7007" s="12"/>
      <c r="AK7007" s="12"/>
      <c r="AL7007" s="12"/>
      <c r="AM7007" s="12"/>
      <c r="AN7007" s="12"/>
      <c r="AO7007" s="12"/>
      <c r="AP7007" s="12"/>
      <c r="AQ7007" s="12"/>
      <c r="AR7007" s="12"/>
      <c r="AS7007" s="12"/>
      <c r="AT7007" s="12"/>
      <c r="AU7007" s="12"/>
      <c r="AV7007" s="12"/>
      <c r="AW7007" s="12"/>
      <c r="AX7007" s="12"/>
      <c r="AY7007" s="12"/>
      <c r="AZ7007" s="12"/>
      <c r="BA7007" s="12"/>
      <c r="BB7007" s="12"/>
      <c r="BC7007" s="12"/>
      <c r="BD7007" s="12"/>
      <c r="BE7007" s="12"/>
      <c r="BF7007" s="12"/>
      <c r="BG7007" s="12"/>
      <c r="BH7007" s="12"/>
      <c r="BI7007" s="12"/>
      <c r="BJ7007" s="13"/>
      <c r="BK7007" s="13"/>
      <c r="BL7007" s="13"/>
      <c r="BM7007" s="13"/>
      <c r="BN7007" s="13"/>
    </row>
    <row r="7008" spans="4:66" x14ac:dyDescent="0.25">
      <c r="D7008"/>
      <c r="E7008" s="10"/>
      <c r="F7008" s="10"/>
      <c r="G7008" s="10"/>
      <c r="H7008" s="10"/>
      <c r="I7008" s="10"/>
      <c r="J7008" s="10"/>
      <c r="K7008" s="11"/>
      <c r="L7008" s="11"/>
      <c r="M7008" s="12"/>
      <c r="N7008" s="12"/>
      <c r="O7008" s="12"/>
      <c r="P7008" s="12"/>
      <c r="Q7008" s="12"/>
      <c r="R7008" s="12"/>
      <c r="S7008" s="12"/>
      <c r="T7008" s="12"/>
      <c r="U7008" s="12"/>
      <c r="V7008" s="12"/>
      <c r="W7008" s="12"/>
      <c r="X7008" s="12"/>
      <c r="Y7008" s="12"/>
      <c r="Z7008" s="12"/>
      <c r="AA7008" s="12"/>
      <c r="AB7008" s="12"/>
      <c r="AC7008" s="12"/>
      <c r="AD7008" s="12"/>
      <c r="AE7008" s="12"/>
      <c r="AF7008" s="12"/>
      <c r="AG7008" s="12"/>
      <c r="AH7008" s="12"/>
      <c r="AI7008" s="12"/>
      <c r="AJ7008" s="12"/>
      <c r="AK7008" s="12"/>
      <c r="AL7008" s="12"/>
      <c r="AM7008" s="12"/>
      <c r="AN7008" s="12"/>
      <c r="AO7008" s="12"/>
      <c r="AP7008" s="12"/>
      <c r="AQ7008" s="12"/>
      <c r="AR7008" s="12"/>
      <c r="AS7008" s="12"/>
      <c r="AT7008" s="12"/>
      <c r="AU7008" s="12"/>
      <c r="AV7008" s="12"/>
      <c r="AW7008" s="12"/>
      <c r="AX7008" s="12"/>
      <c r="AY7008" s="12"/>
      <c r="AZ7008" s="12"/>
      <c r="BA7008" s="12"/>
      <c r="BB7008" s="12"/>
      <c r="BC7008" s="12"/>
      <c r="BD7008" s="12"/>
      <c r="BE7008" s="12"/>
      <c r="BF7008" s="12"/>
      <c r="BG7008" s="12"/>
      <c r="BH7008" s="12"/>
      <c r="BI7008" s="12"/>
      <c r="BJ7008" s="13"/>
      <c r="BK7008" s="13"/>
      <c r="BL7008" s="13"/>
      <c r="BM7008" s="13"/>
      <c r="BN7008" s="13"/>
    </row>
    <row r="7009" spans="4:66" x14ac:dyDescent="0.25">
      <c r="D7009"/>
      <c r="E7009" s="10"/>
      <c r="F7009" s="10"/>
      <c r="G7009" s="10"/>
      <c r="H7009" s="10"/>
      <c r="I7009" s="10"/>
      <c r="J7009" s="10"/>
      <c r="K7009" s="11"/>
      <c r="L7009" s="11"/>
      <c r="M7009" s="12"/>
      <c r="N7009" s="12"/>
      <c r="O7009" s="12"/>
      <c r="P7009" s="12"/>
      <c r="Q7009" s="12"/>
      <c r="R7009" s="12"/>
      <c r="S7009" s="12"/>
      <c r="T7009" s="12"/>
      <c r="U7009" s="12"/>
      <c r="V7009" s="12"/>
      <c r="W7009" s="12"/>
      <c r="X7009" s="12"/>
      <c r="Y7009" s="12"/>
      <c r="Z7009" s="12"/>
      <c r="AA7009" s="12"/>
      <c r="AB7009" s="12"/>
      <c r="AC7009" s="12"/>
      <c r="AD7009" s="12"/>
      <c r="AE7009" s="12"/>
      <c r="AF7009" s="12"/>
      <c r="AG7009" s="12"/>
      <c r="AH7009" s="12"/>
      <c r="AI7009" s="12"/>
      <c r="AJ7009" s="12"/>
      <c r="AK7009" s="12"/>
      <c r="AL7009" s="12"/>
      <c r="AM7009" s="12"/>
      <c r="AN7009" s="12"/>
      <c r="AO7009" s="12"/>
      <c r="AP7009" s="12"/>
      <c r="AQ7009" s="12"/>
      <c r="AR7009" s="12"/>
      <c r="AS7009" s="12"/>
      <c r="AT7009" s="12"/>
      <c r="AU7009" s="12"/>
      <c r="AV7009" s="12"/>
      <c r="AW7009" s="12"/>
      <c r="AX7009" s="12"/>
      <c r="AY7009" s="12"/>
      <c r="AZ7009" s="12"/>
      <c r="BA7009" s="12"/>
      <c r="BB7009" s="12"/>
      <c r="BC7009" s="12"/>
      <c r="BD7009" s="12"/>
      <c r="BE7009" s="12"/>
      <c r="BF7009" s="12"/>
      <c r="BG7009" s="12"/>
      <c r="BH7009" s="12"/>
      <c r="BI7009" s="12"/>
      <c r="BJ7009" s="13"/>
      <c r="BK7009" s="13"/>
      <c r="BL7009" s="13"/>
      <c r="BM7009" s="13"/>
      <c r="BN7009" s="13"/>
    </row>
    <row r="7010" spans="4:66" s="14" customFormat="1" x14ac:dyDescent="0.25">
      <c r="K7010" s="16"/>
      <c r="L7010" s="16"/>
      <c r="M7010" s="17"/>
      <c r="N7010" s="17"/>
      <c r="O7010" s="17"/>
      <c r="P7010" s="17"/>
      <c r="Q7010" s="17"/>
      <c r="R7010" s="17"/>
      <c r="S7010" s="17"/>
      <c r="T7010" s="17"/>
      <c r="U7010" s="17"/>
      <c r="V7010" s="17"/>
      <c r="W7010" s="17"/>
      <c r="X7010" s="17"/>
      <c r="Y7010" s="17"/>
      <c r="Z7010" s="17"/>
      <c r="AA7010" s="17"/>
      <c r="AB7010" s="17"/>
      <c r="AC7010" s="17"/>
      <c r="AD7010" s="17"/>
      <c r="AE7010" s="17"/>
      <c r="AF7010" s="17"/>
      <c r="AG7010" s="17"/>
      <c r="AH7010" s="17"/>
      <c r="AI7010" s="17"/>
      <c r="AJ7010" s="17"/>
      <c r="AK7010" s="17"/>
      <c r="AL7010" s="17"/>
      <c r="AM7010" s="17"/>
      <c r="AN7010" s="17"/>
      <c r="AO7010" s="17"/>
      <c r="AP7010" s="17"/>
      <c r="AQ7010" s="17"/>
      <c r="AR7010" s="17"/>
      <c r="AS7010" s="17"/>
      <c r="AT7010" s="17"/>
      <c r="AU7010" s="17"/>
      <c r="AV7010" s="17"/>
      <c r="AW7010" s="17"/>
      <c r="AX7010" s="17"/>
      <c r="AY7010" s="17"/>
      <c r="AZ7010" s="17"/>
      <c r="BA7010" s="17"/>
      <c r="BB7010" s="17"/>
      <c r="BC7010" s="17"/>
      <c r="BD7010" s="17"/>
      <c r="BE7010" s="17"/>
      <c r="BF7010" s="17"/>
      <c r="BG7010" s="17"/>
      <c r="BH7010" s="17"/>
      <c r="BI7010" s="17"/>
      <c r="BJ7010" s="18"/>
      <c r="BK7010" s="18"/>
      <c r="BL7010" s="18"/>
      <c r="BM7010" s="18"/>
      <c r="BN7010" s="18"/>
    </row>
    <row r="7011" spans="4:66" x14ac:dyDescent="0.25">
      <c r="D7011"/>
      <c r="E7011" s="10"/>
      <c r="F7011" s="10"/>
      <c r="G7011" s="10"/>
      <c r="H7011" s="10"/>
      <c r="I7011" s="10"/>
      <c r="J7011" s="10"/>
      <c r="K7011" s="11"/>
      <c r="L7011" s="11"/>
      <c r="M7011" s="12"/>
      <c r="N7011" s="12"/>
      <c r="O7011" s="12"/>
      <c r="P7011" s="12"/>
      <c r="Q7011" s="12"/>
      <c r="R7011" s="12"/>
      <c r="S7011" s="12"/>
      <c r="T7011" s="12"/>
      <c r="U7011" s="12"/>
      <c r="V7011" s="12"/>
      <c r="W7011" s="12"/>
      <c r="X7011" s="12"/>
      <c r="Y7011" s="12"/>
      <c r="Z7011" s="12"/>
      <c r="AA7011" s="12"/>
      <c r="AB7011" s="12"/>
      <c r="AC7011" s="12"/>
      <c r="AD7011" s="12"/>
      <c r="AE7011" s="12"/>
      <c r="AF7011" s="12"/>
      <c r="AG7011" s="12"/>
      <c r="AH7011" s="12"/>
      <c r="AI7011" s="12"/>
      <c r="AJ7011" s="12"/>
      <c r="AK7011" s="12"/>
      <c r="AL7011" s="12"/>
      <c r="AM7011" s="12"/>
      <c r="AN7011" s="12"/>
      <c r="AO7011" s="12"/>
      <c r="AP7011" s="12"/>
      <c r="AQ7011" s="12"/>
      <c r="AR7011" s="12"/>
      <c r="AS7011" s="12"/>
      <c r="AT7011" s="12"/>
      <c r="AU7011" s="12"/>
      <c r="AV7011" s="12"/>
      <c r="AW7011" s="12"/>
      <c r="AX7011" s="12"/>
      <c r="AY7011" s="12"/>
      <c r="AZ7011" s="12"/>
      <c r="BA7011" s="12"/>
      <c r="BB7011" s="12"/>
      <c r="BC7011" s="12"/>
      <c r="BD7011" s="12"/>
      <c r="BE7011" s="12"/>
      <c r="BF7011" s="12"/>
      <c r="BG7011" s="12"/>
      <c r="BH7011" s="12"/>
      <c r="BI7011" s="12"/>
      <c r="BJ7011" s="13"/>
      <c r="BK7011" s="13"/>
      <c r="BL7011" s="13"/>
      <c r="BM7011" s="13"/>
      <c r="BN7011" s="13"/>
    </row>
    <row r="7012" spans="4:66" x14ac:dyDescent="0.25">
      <c r="D7012"/>
      <c r="E7012" s="10"/>
      <c r="F7012" s="10"/>
      <c r="G7012" s="10"/>
      <c r="H7012" s="10"/>
      <c r="I7012" s="10"/>
      <c r="J7012" s="10"/>
      <c r="K7012" s="11"/>
      <c r="L7012" s="11"/>
      <c r="M7012" s="12"/>
      <c r="N7012" s="12"/>
      <c r="O7012" s="12"/>
      <c r="P7012" s="12"/>
      <c r="Q7012" s="12"/>
      <c r="R7012" s="12"/>
      <c r="S7012" s="12"/>
      <c r="T7012" s="12"/>
      <c r="U7012" s="12"/>
      <c r="V7012" s="12"/>
      <c r="W7012" s="12"/>
      <c r="X7012" s="12"/>
      <c r="Y7012" s="12"/>
      <c r="Z7012" s="12"/>
      <c r="AA7012" s="12"/>
      <c r="AB7012" s="12"/>
      <c r="AC7012" s="12"/>
      <c r="AD7012" s="12"/>
      <c r="AE7012" s="12"/>
      <c r="AF7012" s="12"/>
      <c r="AG7012" s="12"/>
      <c r="AH7012" s="12"/>
      <c r="AI7012" s="12"/>
      <c r="AJ7012" s="12"/>
      <c r="AK7012" s="12"/>
      <c r="AL7012" s="12"/>
      <c r="AM7012" s="12"/>
      <c r="AN7012" s="12"/>
      <c r="AO7012" s="12"/>
      <c r="AP7012" s="12"/>
      <c r="AQ7012" s="12"/>
      <c r="AR7012" s="12"/>
      <c r="AS7012" s="12"/>
      <c r="AT7012" s="12"/>
      <c r="AU7012" s="12"/>
      <c r="AV7012" s="12"/>
      <c r="AW7012" s="12"/>
      <c r="AX7012" s="12"/>
      <c r="AY7012" s="12"/>
      <c r="AZ7012" s="12"/>
      <c r="BA7012" s="12"/>
      <c r="BB7012" s="12"/>
      <c r="BC7012" s="12"/>
      <c r="BD7012" s="12"/>
      <c r="BE7012" s="12"/>
      <c r="BF7012" s="12"/>
      <c r="BG7012" s="12"/>
      <c r="BH7012" s="12"/>
      <c r="BI7012" s="12"/>
      <c r="BJ7012" s="13"/>
      <c r="BK7012" s="13"/>
      <c r="BL7012" s="13"/>
      <c r="BM7012" s="13"/>
      <c r="BN7012" s="13"/>
    </row>
    <row r="7013" spans="4:66" x14ac:dyDescent="0.25">
      <c r="D7013"/>
      <c r="E7013" s="10"/>
      <c r="F7013" s="10"/>
      <c r="G7013" s="10"/>
      <c r="H7013" s="10"/>
      <c r="I7013" s="10"/>
      <c r="J7013" s="10"/>
      <c r="K7013" s="11"/>
      <c r="L7013" s="11"/>
      <c r="M7013" s="12"/>
      <c r="N7013" s="12"/>
      <c r="O7013" s="12"/>
      <c r="P7013" s="12"/>
      <c r="Q7013" s="12"/>
      <c r="R7013" s="12"/>
      <c r="S7013" s="12"/>
      <c r="T7013" s="12"/>
      <c r="U7013" s="12"/>
      <c r="V7013" s="12"/>
      <c r="W7013" s="12"/>
      <c r="X7013" s="12"/>
      <c r="Y7013" s="12"/>
      <c r="Z7013" s="12"/>
      <c r="AA7013" s="12"/>
      <c r="AB7013" s="12"/>
      <c r="AC7013" s="12"/>
      <c r="AD7013" s="12"/>
      <c r="AE7013" s="12"/>
      <c r="AF7013" s="12"/>
      <c r="AG7013" s="12"/>
      <c r="AH7013" s="12"/>
      <c r="AI7013" s="12"/>
      <c r="AJ7013" s="12"/>
      <c r="AK7013" s="12"/>
      <c r="AL7013" s="12"/>
      <c r="AM7013" s="12"/>
      <c r="AN7013" s="12"/>
      <c r="AO7013" s="12"/>
      <c r="AP7013" s="12"/>
      <c r="AQ7013" s="12"/>
      <c r="AR7013" s="12"/>
      <c r="AS7013" s="12"/>
      <c r="AT7013" s="12"/>
      <c r="AU7013" s="12"/>
      <c r="AV7013" s="12"/>
      <c r="AW7013" s="12"/>
      <c r="AX7013" s="12"/>
      <c r="AY7013" s="12"/>
      <c r="AZ7013" s="12"/>
      <c r="BA7013" s="12"/>
      <c r="BB7013" s="12"/>
      <c r="BC7013" s="12"/>
      <c r="BD7013" s="12"/>
      <c r="BE7013" s="12"/>
      <c r="BF7013" s="12"/>
      <c r="BG7013" s="12"/>
      <c r="BH7013" s="12"/>
      <c r="BI7013" s="12"/>
      <c r="BJ7013" s="13"/>
      <c r="BK7013" s="13"/>
      <c r="BL7013" s="13"/>
      <c r="BM7013" s="13"/>
      <c r="BN7013" s="13"/>
    </row>
    <row r="7014" spans="4:66" x14ac:dyDescent="0.25">
      <c r="D7014"/>
      <c r="E7014" s="10"/>
      <c r="F7014" s="10"/>
      <c r="G7014" s="10"/>
      <c r="H7014" s="10"/>
      <c r="I7014" s="10"/>
      <c r="J7014" s="10"/>
      <c r="K7014" s="11"/>
      <c r="L7014" s="11"/>
      <c r="M7014" s="12"/>
      <c r="N7014" s="12"/>
      <c r="O7014" s="12"/>
      <c r="P7014" s="12"/>
      <c r="Q7014" s="12"/>
      <c r="R7014" s="12"/>
      <c r="S7014" s="12"/>
      <c r="T7014" s="12"/>
      <c r="U7014" s="12"/>
      <c r="V7014" s="12"/>
      <c r="W7014" s="12"/>
      <c r="X7014" s="12"/>
      <c r="Y7014" s="12"/>
      <c r="Z7014" s="12"/>
      <c r="AA7014" s="12"/>
      <c r="AB7014" s="12"/>
      <c r="AC7014" s="12"/>
      <c r="AD7014" s="12"/>
      <c r="AE7014" s="12"/>
      <c r="AF7014" s="12"/>
      <c r="AG7014" s="12"/>
      <c r="AH7014" s="12"/>
      <c r="AI7014" s="12"/>
      <c r="AJ7014" s="12"/>
      <c r="AK7014" s="12"/>
      <c r="AL7014" s="12"/>
      <c r="AM7014" s="12"/>
      <c r="AN7014" s="12"/>
      <c r="AO7014" s="12"/>
      <c r="AP7014" s="12"/>
      <c r="AQ7014" s="12"/>
      <c r="AR7014" s="12"/>
      <c r="AS7014" s="12"/>
      <c r="AT7014" s="12"/>
      <c r="AU7014" s="12"/>
      <c r="AV7014" s="12"/>
      <c r="AW7014" s="12"/>
      <c r="AX7014" s="12"/>
      <c r="AY7014" s="12"/>
      <c r="AZ7014" s="12"/>
      <c r="BA7014" s="12"/>
      <c r="BB7014" s="12"/>
      <c r="BC7014" s="12"/>
      <c r="BD7014" s="12"/>
      <c r="BE7014" s="12"/>
      <c r="BF7014" s="12"/>
      <c r="BG7014" s="12"/>
      <c r="BH7014" s="12"/>
      <c r="BI7014" s="12"/>
      <c r="BJ7014" s="13"/>
      <c r="BK7014" s="13"/>
      <c r="BL7014" s="13"/>
      <c r="BM7014" s="13"/>
      <c r="BN7014" s="13"/>
    </row>
    <row r="7015" spans="4:66" x14ac:dyDescent="0.25">
      <c r="D7015"/>
      <c r="E7015" s="10"/>
      <c r="F7015" s="10"/>
      <c r="G7015" s="10"/>
      <c r="H7015" s="10"/>
      <c r="I7015" s="10"/>
      <c r="J7015" s="10"/>
      <c r="K7015" s="11"/>
      <c r="L7015" s="11"/>
      <c r="M7015" s="12"/>
      <c r="N7015" s="12"/>
      <c r="O7015" s="12"/>
      <c r="P7015" s="12"/>
      <c r="Q7015" s="12"/>
      <c r="R7015" s="12"/>
      <c r="S7015" s="12"/>
      <c r="T7015" s="12"/>
      <c r="U7015" s="12"/>
      <c r="V7015" s="12"/>
      <c r="W7015" s="12"/>
      <c r="X7015" s="12"/>
      <c r="Y7015" s="12"/>
      <c r="Z7015" s="12"/>
      <c r="AA7015" s="12"/>
      <c r="AB7015" s="12"/>
      <c r="AC7015" s="12"/>
      <c r="AD7015" s="12"/>
      <c r="AE7015" s="12"/>
      <c r="AF7015" s="12"/>
      <c r="AG7015" s="12"/>
      <c r="AH7015" s="12"/>
      <c r="AI7015" s="12"/>
      <c r="AJ7015" s="12"/>
      <c r="AK7015" s="12"/>
      <c r="AL7015" s="12"/>
      <c r="AM7015" s="12"/>
      <c r="AN7015" s="12"/>
      <c r="AO7015" s="12"/>
      <c r="AP7015" s="12"/>
      <c r="AQ7015" s="12"/>
      <c r="AR7015" s="12"/>
      <c r="AS7015" s="12"/>
      <c r="AT7015" s="12"/>
      <c r="AU7015" s="12"/>
      <c r="AV7015" s="12"/>
      <c r="AW7015" s="12"/>
      <c r="AX7015" s="12"/>
      <c r="AY7015" s="12"/>
      <c r="AZ7015" s="12"/>
      <c r="BA7015" s="12"/>
      <c r="BB7015" s="12"/>
      <c r="BC7015" s="12"/>
      <c r="BD7015" s="12"/>
      <c r="BE7015" s="12"/>
      <c r="BF7015" s="12"/>
      <c r="BG7015" s="12"/>
      <c r="BH7015" s="12"/>
      <c r="BI7015" s="12"/>
      <c r="BJ7015" s="13"/>
      <c r="BK7015" s="13"/>
      <c r="BL7015" s="13"/>
      <c r="BM7015" s="13"/>
      <c r="BN7015" s="13"/>
    </row>
    <row r="7016" spans="4:66" x14ac:dyDescent="0.25">
      <c r="D7016"/>
      <c r="E7016" s="10"/>
      <c r="F7016" s="10"/>
      <c r="G7016" s="10"/>
      <c r="H7016" s="10"/>
      <c r="I7016" s="10"/>
      <c r="J7016" s="10"/>
      <c r="K7016" s="11"/>
      <c r="L7016" s="11"/>
      <c r="M7016" s="12"/>
      <c r="N7016" s="12"/>
      <c r="O7016" s="12"/>
      <c r="P7016" s="12"/>
      <c r="Q7016" s="12"/>
      <c r="R7016" s="12"/>
      <c r="S7016" s="12"/>
      <c r="T7016" s="12"/>
      <c r="U7016" s="12"/>
      <c r="V7016" s="12"/>
      <c r="W7016" s="12"/>
      <c r="X7016" s="12"/>
      <c r="Y7016" s="12"/>
      <c r="Z7016" s="12"/>
      <c r="AA7016" s="12"/>
      <c r="AB7016" s="12"/>
      <c r="AC7016" s="12"/>
      <c r="AD7016" s="12"/>
      <c r="AE7016" s="12"/>
      <c r="AF7016" s="12"/>
      <c r="AG7016" s="12"/>
      <c r="AH7016" s="12"/>
      <c r="AI7016" s="12"/>
      <c r="AJ7016" s="12"/>
      <c r="AK7016" s="12"/>
      <c r="AL7016" s="12"/>
      <c r="AM7016" s="12"/>
      <c r="AN7016" s="12"/>
      <c r="AO7016" s="12"/>
      <c r="AP7016" s="12"/>
      <c r="AQ7016" s="12"/>
      <c r="AR7016" s="12"/>
      <c r="AS7016" s="12"/>
      <c r="AT7016" s="12"/>
      <c r="AU7016" s="12"/>
      <c r="AV7016" s="12"/>
      <c r="AW7016" s="12"/>
      <c r="AX7016" s="12"/>
      <c r="AY7016" s="12"/>
      <c r="AZ7016" s="12"/>
      <c r="BA7016" s="12"/>
      <c r="BB7016" s="12"/>
      <c r="BC7016" s="12"/>
      <c r="BD7016" s="12"/>
      <c r="BE7016" s="12"/>
      <c r="BF7016" s="12"/>
      <c r="BG7016" s="12"/>
      <c r="BH7016" s="12"/>
      <c r="BI7016" s="12"/>
      <c r="BJ7016" s="13"/>
      <c r="BK7016" s="13"/>
      <c r="BL7016" s="13"/>
      <c r="BM7016" s="13"/>
      <c r="BN7016" s="13"/>
    </row>
    <row r="7017" spans="4:66" x14ac:dyDescent="0.25">
      <c r="D7017"/>
      <c r="E7017" s="10"/>
      <c r="F7017" s="10"/>
      <c r="G7017" s="10"/>
      <c r="H7017" s="10"/>
      <c r="I7017" s="10"/>
      <c r="J7017" s="10"/>
      <c r="K7017" s="11"/>
      <c r="L7017" s="11"/>
      <c r="M7017" s="12"/>
      <c r="N7017" s="12"/>
      <c r="O7017" s="12"/>
      <c r="P7017" s="12"/>
      <c r="Q7017" s="12"/>
      <c r="R7017" s="12"/>
      <c r="S7017" s="12"/>
      <c r="T7017" s="12"/>
      <c r="U7017" s="12"/>
      <c r="V7017" s="12"/>
      <c r="W7017" s="12"/>
      <c r="X7017" s="12"/>
      <c r="Y7017" s="12"/>
      <c r="Z7017" s="12"/>
      <c r="AA7017" s="12"/>
      <c r="AB7017" s="12"/>
      <c r="AC7017" s="12"/>
      <c r="AD7017" s="12"/>
      <c r="AE7017" s="12"/>
      <c r="AF7017" s="12"/>
      <c r="AG7017" s="12"/>
      <c r="AH7017" s="12"/>
      <c r="AI7017" s="12"/>
      <c r="AJ7017" s="12"/>
      <c r="AK7017" s="12"/>
      <c r="AL7017" s="12"/>
      <c r="AM7017" s="12"/>
      <c r="AN7017" s="12"/>
      <c r="AO7017" s="12"/>
      <c r="AP7017" s="12"/>
      <c r="AQ7017" s="12"/>
      <c r="AR7017" s="12"/>
      <c r="AS7017" s="12"/>
      <c r="AT7017" s="12"/>
      <c r="AU7017" s="12"/>
      <c r="AV7017" s="12"/>
      <c r="AW7017" s="12"/>
      <c r="AX7017" s="12"/>
      <c r="AY7017" s="12"/>
      <c r="AZ7017" s="12"/>
      <c r="BA7017" s="12"/>
      <c r="BB7017" s="12"/>
      <c r="BC7017" s="12"/>
      <c r="BD7017" s="12"/>
      <c r="BE7017" s="12"/>
      <c r="BF7017" s="12"/>
      <c r="BG7017" s="12"/>
      <c r="BH7017" s="12"/>
      <c r="BI7017" s="12"/>
      <c r="BJ7017" s="13"/>
      <c r="BK7017" s="13"/>
      <c r="BL7017" s="13"/>
      <c r="BM7017" s="13"/>
      <c r="BN7017" s="13"/>
    </row>
    <row r="7018" spans="4:66" x14ac:dyDescent="0.25">
      <c r="D7018"/>
      <c r="E7018" s="10"/>
      <c r="F7018" s="10"/>
      <c r="G7018" s="10"/>
      <c r="H7018" s="10"/>
      <c r="I7018" s="10"/>
      <c r="J7018" s="10"/>
      <c r="K7018" s="11"/>
      <c r="L7018" s="11"/>
      <c r="M7018" s="12"/>
      <c r="N7018" s="12"/>
      <c r="O7018" s="12"/>
      <c r="P7018" s="12"/>
      <c r="Q7018" s="12"/>
      <c r="R7018" s="12"/>
      <c r="S7018" s="12"/>
      <c r="T7018" s="12"/>
      <c r="U7018" s="12"/>
      <c r="V7018" s="12"/>
      <c r="W7018" s="12"/>
      <c r="X7018" s="12"/>
      <c r="Y7018" s="12"/>
      <c r="Z7018" s="12"/>
      <c r="AA7018" s="12"/>
      <c r="AB7018" s="12"/>
      <c r="AC7018" s="12"/>
      <c r="AD7018" s="12"/>
      <c r="AE7018" s="12"/>
      <c r="AF7018" s="12"/>
      <c r="AG7018" s="12"/>
      <c r="AH7018" s="12"/>
      <c r="AI7018" s="12"/>
      <c r="AJ7018" s="12"/>
      <c r="AK7018" s="12"/>
      <c r="AL7018" s="12"/>
      <c r="AM7018" s="12"/>
      <c r="AN7018" s="12"/>
      <c r="AO7018" s="12"/>
      <c r="AP7018" s="12"/>
      <c r="AQ7018" s="12"/>
      <c r="AR7018" s="12"/>
      <c r="AS7018" s="12"/>
      <c r="AT7018" s="12"/>
      <c r="AU7018" s="12"/>
      <c r="AV7018" s="12"/>
      <c r="AW7018" s="12"/>
      <c r="AX7018" s="12"/>
      <c r="AY7018" s="12"/>
      <c r="AZ7018" s="12"/>
      <c r="BA7018" s="12"/>
      <c r="BB7018" s="12"/>
      <c r="BC7018" s="12"/>
      <c r="BD7018" s="12"/>
      <c r="BE7018" s="12"/>
      <c r="BF7018" s="12"/>
      <c r="BG7018" s="12"/>
      <c r="BH7018" s="12"/>
      <c r="BI7018" s="12"/>
      <c r="BJ7018" s="13"/>
      <c r="BK7018" s="13"/>
      <c r="BL7018" s="13"/>
      <c r="BM7018" s="13"/>
      <c r="BN7018" s="13"/>
    </row>
    <row r="7019" spans="4:66" x14ac:dyDescent="0.25">
      <c r="D7019"/>
      <c r="E7019" s="10"/>
      <c r="F7019" s="10"/>
      <c r="G7019" s="10"/>
      <c r="H7019" s="10"/>
      <c r="I7019" s="10"/>
      <c r="J7019" s="10"/>
      <c r="K7019" s="11"/>
      <c r="L7019" s="11"/>
      <c r="M7019" s="12"/>
      <c r="N7019" s="12"/>
      <c r="O7019" s="12"/>
      <c r="P7019" s="12"/>
      <c r="Q7019" s="12"/>
      <c r="R7019" s="12"/>
      <c r="S7019" s="12"/>
      <c r="T7019" s="12"/>
      <c r="U7019" s="12"/>
      <c r="V7019" s="12"/>
      <c r="W7019" s="12"/>
      <c r="X7019" s="12"/>
      <c r="Y7019" s="12"/>
      <c r="Z7019" s="12"/>
      <c r="AA7019" s="12"/>
      <c r="AB7019" s="12"/>
      <c r="AC7019" s="12"/>
      <c r="AD7019" s="12"/>
      <c r="AE7019" s="12"/>
      <c r="AF7019" s="12"/>
      <c r="AG7019" s="12"/>
      <c r="AH7019" s="12"/>
      <c r="AI7019" s="12"/>
      <c r="AJ7019" s="12"/>
      <c r="AK7019" s="12"/>
      <c r="AL7019" s="12"/>
      <c r="AM7019" s="12"/>
      <c r="AN7019" s="12"/>
      <c r="AO7019" s="12"/>
      <c r="AP7019" s="12"/>
      <c r="AQ7019" s="12"/>
      <c r="AR7019" s="12"/>
      <c r="AS7019" s="12"/>
      <c r="AT7019" s="12"/>
      <c r="AU7019" s="12"/>
      <c r="AV7019" s="12"/>
      <c r="AW7019" s="12"/>
      <c r="AX7019" s="12"/>
      <c r="AY7019" s="12"/>
      <c r="AZ7019" s="12"/>
      <c r="BA7019" s="12"/>
      <c r="BB7019" s="12"/>
      <c r="BC7019" s="12"/>
      <c r="BD7019" s="12"/>
      <c r="BE7019" s="12"/>
      <c r="BF7019" s="12"/>
      <c r="BG7019" s="12"/>
      <c r="BH7019" s="12"/>
      <c r="BI7019" s="12"/>
      <c r="BJ7019" s="13"/>
      <c r="BK7019" s="13"/>
      <c r="BL7019" s="13"/>
      <c r="BM7019" s="13"/>
      <c r="BN7019" s="13"/>
    </row>
    <row r="7020" spans="4:66" x14ac:dyDescent="0.25">
      <c r="D7020"/>
      <c r="E7020" s="10"/>
      <c r="F7020" s="10"/>
      <c r="G7020" s="10"/>
      <c r="H7020" s="10"/>
      <c r="I7020" s="10"/>
      <c r="J7020" s="10"/>
      <c r="K7020" s="11"/>
      <c r="L7020" s="11"/>
      <c r="M7020" s="12"/>
      <c r="N7020" s="12"/>
      <c r="O7020" s="12"/>
      <c r="P7020" s="12"/>
      <c r="Q7020" s="12"/>
      <c r="R7020" s="12"/>
      <c r="S7020" s="12"/>
      <c r="T7020" s="12"/>
      <c r="U7020" s="12"/>
      <c r="V7020" s="12"/>
      <c r="W7020" s="12"/>
      <c r="X7020" s="12"/>
      <c r="Y7020" s="12"/>
      <c r="Z7020" s="12"/>
      <c r="AA7020" s="12"/>
      <c r="AB7020" s="12"/>
      <c r="AC7020" s="12"/>
      <c r="AD7020" s="12"/>
      <c r="AE7020" s="12"/>
      <c r="AF7020" s="12"/>
      <c r="AG7020" s="12"/>
      <c r="AH7020" s="12"/>
      <c r="AI7020" s="12"/>
      <c r="AJ7020" s="12"/>
      <c r="AK7020" s="12"/>
      <c r="AL7020" s="12"/>
      <c r="AM7020" s="12"/>
      <c r="AN7020" s="12"/>
      <c r="AO7020" s="12"/>
      <c r="AP7020" s="12"/>
      <c r="AQ7020" s="12"/>
      <c r="AR7020" s="12"/>
      <c r="AS7020" s="12"/>
      <c r="AT7020" s="12"/>
      <c r="AU7020" s="12"/>
      <c r="AV7020" s="12"/>
      <c r="AW7020" s="12"/>
      <c r="AX7020" s="12"/>
      <c r="AY7020" s="12"/>
      <c r="AZ7020" s="12"/>
      <c r="BA7020" s="12"/>
      <c r="BB7020" s="12"/>
      <c r="BC7020" s="12"/>
      <c r="BD7020" s="12"/>
      <c r="BE7020" s="12"/>
      <c r="BF7020" s="12"/>
      <c r="BG7020" s="12"/>
      <c r="BH7020" s="12"/>
      <c r="BI7020" s="12"/>
      <c r="BJ7020" s="13"/>
      <c r="BK7020" s="13"/>
      <c r="BL7020" s="13"/>
      <c r="BM7020" s="13"/>
      <c r="BN7020" s="13"/>
    </row>
    <row r="7021" spans="4:66" x14ac:dyDescent="0.25">
      <c r="D7021"/>
      <c r="E7021" s="10"/>
      <c r="F7021" s="10"/>
      <c r="G7021" s="10"/>
      <c r="H7021" s="10"/>
      <c r="I7021" s="10"/>
      <c r="J7021" s="10"/>
      <c r="K7021" s="11"/>
      <c r="L7021" s="11"/>
      <c r="M7021" s="12"/>
      <c r="N7021" s="12"/>
      <c r="O7021" s="12"/>
      <c r="P7021" s="12"/>
      <c r="Q7021" s="12"/>
      <c r="R7021" s="12"/>
      <c r="S7021" s="12"/>
      <c r="T7021" s="12"/>
      <c r="U7021" s="12"/>
      <c r="V7021" s="12"/>
      <c r="W7021" s="12"/>
      <c r="X7021" s="12"/>
      <c r="Y7021" s="12"/>
      <c r="Z7021" s="12"/>
      <c r="AA7021" s="12"/>
      <c r="AB7021" s="12"/>
      <c r="AC7021" s="12"/>
      <c r="AD7021" s="12"/>
      <c r="AE7021" s="12"/>
      <c r="AF7021" s="12"/>
      <c r="AG7021" s="12"/>
      <c r="AH7021" s="12"/>
      <c r="AI7021" s="12"/>
      <c r="AJ7021" s="12"/>
      <c r="AK7021" s="12"/>
      <c r="AL7021" s="12"/>
      <c r="AM7021" s="12"/>
      <c r="AN7021" s="12"/>
      <c r="AO7021" s="12"/>
      <c r="AP7021" s="12"/>
      <c r="AQ7021" s="12"/>
      <c r="AR7021" s="12"/>
      <c r="AS7021" s="12"/>
      <c r="AT7021" s="12"/>
      <c r="AU7021" s="12"/>
      <c r="AV7021" s="12"/>
      <c r="AW7021" s="12"/>
      <c r="AX7021" s="12"/>
      <c r="AY7021" s="12"/>
      <c r="AZ7021" s="12"/>
      <c r="BA7021" s="12"/>
      <c r="BB7021" s="12"/>
      <c r="BC7021" s="12"/>
      <c r="BD7021" s="12"/>
      <c r="BE7021" s="12"/>
      <c r="BF7021" s="12"/>
      <c r="BG7021" s="12"/>
      <c r="BH7021" s="12"/>
      <c r="BI7021" s="12"/>
      <c r="BJ7021" s="13"/>
      <c r="BK7021" s="13"/>
      <c r="BL7021" s="13"/>
      <c r="BM7021" s="13"/>
      <c r="BN7021" s="13"/>
    </row>
    <row r="7022" spans="4:66" x14ac:dyDescent="0.25">
      <c r="D7022"/>
      <c r="E7022" s="10"/>
      <c r="F7022" s="10"/>
      <c r="G7022" s="10"/>
      <c r="H7022" s="10"/>
      <c r="I7022" s="10"/>
      <c r="J7022" s="10"/>
      <c r="K7022" s="11"/>
      <c r="L7022" s="11"/>
      <c r="M7022" s="12"/>
      <c r="N7022" s="12"/>
      <c r="O7022" s="12"/>
      <c r="P7022" s="12"/>
      <c r="Q7022" s="12"/>
      <c r="R7022" s="12"/>
      <c r="S7022" s="12"/>
      <c r="T7022" s="12"/>
      <c r="U7022" s="12"/>
      <c r="V7022" s="12"/>
      <c r="W7022" s="12"/>
      <c r="X7022" s="12"/>
      <c r="Y7022" s="12"/>
      <c r="Z7022" s="12"/>
      <c r="AA7022" s="12"/>
      <c r="AB7022" s="12"/>
      <c r="AC7022" s="12"/>
      <c r="AD7022" s="12"/>
      <c r="AE7022" s="12"/>
      <c r="AF7022" s="12"/>
      <c r="AG7022" s="12"/>
      <c r="AH7022" s="12"/>
      <c r="AI7022" s="12"/>
      <c r="AJ7022" s="12"/>
      <c r="AK7022" s="12"/>
      <c r="AL7022" s="12"/>
      <c r="AM7022" s="12"/>
      <c r="AN7022" s="12"/>
      <c r="AO7022" s="12"/>
      <c r="AP7022" s="12"/>
      <c r="AQ7022" s="12"/>
      <c r="AR7022" s="12"/>
      <c r="AS7022" s="12"/>
      <c r="AT7022" s="12"/>
      <c r="AU7022" s="12"/>
      <c r="AV7022" s="12"/>
      <c r="AW7022" s="12"/>
      <c r="AX7022" s="12"/>
      <c r="AY7022" s="12"/>
      <c r="AZ7022" s="12"/>
      <c r="BA7022" s="12"/>
      <c r="BB7022" s="12"/>
      <c r="BC7022" s="12"/>
      <c r="BD7022" s="12"/>
      <c r="BE7022" s="12"/>
      <c r="BF7022" s="12"/>
      <c r="BG7022" s="12"/>
      <c r="BH7022" s="12"/>
      <c r="BI7022" s="12"/>
      <c r="BJ7022" s="13"/>
      <c r="BK7022" s="13"/>
      <c r="BL7022" s="13"/>
      <c r="BM7022" s="13"/>
      <c r="BN7022" s="13"/>
    </row>
    <row r="7023" spans="4:66" x14ac:dyDescent="0.25">
      <c r="D7023"/>
      <c r="E7023" s="10"/>
      <c r="F7023" s="10"/>
      <c r="G7023" s="10"/>
      <c r="H7023" s="10"/>
      <c r="I7023" s="10"/>
      <c r="J7023" s="10"/>
      <c r="K7023" s="11"/>
      <c r="L7023" s="11"/>
      <c r="M7023" s="12"/>
      <c r="N7023" s="12"/>
      <c r="O7023" s="12"/>
      <c r="P7023" s="12"/>
      <c r="Q7023" s="12"/>
      <c r="R7023" s="12"/>
      <c r="S7023" s="12"/>
      <c r="T7023" s="12"/>
      <c r="U7023" s="12"/>
      <c r="V7023" s="12"/>
      <c r="W7023" s="12"/>
      <c r="X7023" s="12"/>
      <c r="Y7023" s="12"/>
      <c r="Z7023" s="12"/>
      <c r="AA7023" s="12"/>
      <c r="AB7023" s="12"/>
      <c r="AC7023" s="12"/>
      <c r="AD7023" s="12"/>
      <c r="AE7023" s="12"/>
      <c r="AF7023" s="12"/>
      <c r="AG7023" s="12"/>
      <c r="AH7023" s="12"/>
      <c r="AI7023" s="12"/>
      <c r="AJ7023" s="12"/>
      <c r="AK7023" s="12"/>
      <c r="AL7023" s="12"/>
      <c r="AM7023" s="12"/>
      <c r="AN7023" s="12"/>
      <c r="AO7023" s="12"/>
      <c r="AP7023" s="12"/>
      <c r="AQ7023" s="12"/>
      <c r="AR7023" s="12"/>
      <c r="AS7023" s="12"/>
      <c r="AT7023" s="12"/>
      <c r="AU7023" s="12"/>
      <c r="AV7023" s="12"/>
      <c r="AW7023" s="12"/>
      <c r="AX7023" s="12"/>
      <c r="AY7023" s="12"/>
      <c r="AZ7023" s="12"/>
      <c r="BA7023" s="12"/>
      <c r="BB7023" s="12"/>
      <c r="BC7023" s="12"/>
      <c r="BD7023" s="12"/>
      <c r="BE7023" s="12"/>
      <c r="BF7023" s="12"/>
      <c r="BG7023" s="12"/>
      <c r="BH7023" s="12"/>
      <c r="BI7023" s="12"/>
      <c r="BJ7023" s="13"/>
      <c r="BK7023" s="13"/>
      <c r="BL7023" s="13"/>
      <c r="BM7023" s="13"/>
      <c r="BN7023" s="13"/>
    </row>
    <row r="7024" spans="4:66" x14ac:dyDescent="0.25">
      <c r="D7024"/>
      <c r="E7024" s="10"/>
      <c r="F7024" s="10"/>
      <c r="G7024" s="10"/>
      <c r="H7024" s="10"/>
      <c r="I7024" s="10"/>
      <c r="J7024" s="10"/>
      <c r="K7024" s="11"/>
      <c r="L7024" s="11"/>
      <c r="M7024" s="12"/>
      <c r="N7024" s="12"/>
      <c r="O7024" s="12"/>
      <c r="P7024" s="12"/>
      <c r="Q7024" s="12"/>
      <c r="R7024" s="12"/>
      <c r="S7024" s="12"/>
      <c r="T7024" s="12"/>
      <c r="U7024" s="12"/>
      <c r="V7024" s="12"/>
      <c r="W7024" s="12"/>
      <c r="X7024" s="12"/>
      <c r="Y7024" s="12"/>
      <c r="Z7024" s="12"/>
      <c r="AA7024" s="12"/>
      <c r="AB7024" s="12"/>
      <c r="AC7024" s="12"/>
      <c r="AD7024" s="12"/>
      <c r="AE7024" s="12"/>
      <c r="AF7024" s="12"/>
      <c r="AG7024" s="12"/>
      <c r="AH7024" s="12"/>
      <c r="AI7024" s="12"/>
      <c r="AJ7024" s="12"/>
      <c r="AK7024" s="12"/>
      <c r="AL7024" s="12"/>
      <c r="AM7024" s="12"/>
      <c r="AN7024" s="12"/>
      <c r="AO7024" s="12"/>
      <c r="AP7024" s="12"/>
      <c r="AQ7024" s="12"/>
      <c r="AR7024" s="12"/>
      <c r="AS7024" s="12"/>
      <c r="AT7024" s="12"/>
      <c r="AU7024" s="12"/>
      <c r="AV7024" s="12"/>
      <c r="AW7024" s="12"/>
      <c r="AX7024" s="12"/>
      <c r="AY7024" s="12"/>
      <c r="AZ7024" s="12"/>
      <c r="BA7024" s="12"/>
      <c r="BB7024" s="12"/>
      <c r="BC7024" s="12"/>
      <c r="BD7024" s="12"/>
      <c r="BE7024" s="12"/>
      <c r="BF7024" s="12"/>
      <c r="BG7024" s="12"/>
      <c r="BH7024" s="12"/>
      <c r="BI7024" s="12"/>
      <c r="BJ7024" s="13"/>
      <c r="BK7024" s="13"/>
      <c r="BL7024" s="13"/>
      <c r="BM7024" s="13"/>
      <c r="BN7024" s="13"/>
    </row>
    <row r="7025" spans="4:66" x14ac:dyDescent="0.25">
      <c r="D7025"/>
      <c r="E7025" s="10"/>
      <c r="F7025" s="10"/>
      <c r="G7025" s="10"/>
      <c r="H7025" s="10"/>
      <c r="I7025" s="10"/>
      <c r="J7025" s="10"/>
      <c r="K7025" s="11"/>
      <c r="L7025" s="11"/>
      <c r="M7025" s="12"/>
      <c r="N7025" s="12"/>
      <c r="O7025" s="12"/>
      <c r="P7025" s="12"/>
      <c r="Q7025" s="12"/>
      <c r="R7025" s="12"/>
      <c r="S7025" s="12"/>
      <c r="T7025" s="12"/>
      <c r="U7025" s="12"/>
      <c r="V7025" s="12"/>
      <c r="W7025" s="12"/>
      <c r="X7025" s="12"/>
      <c r="Y7025" s="12"/>
      <c r="Z7025" s="12"/>
      <c r="AA7025" s="12"/>
      <c r="AB7025" s="12"/>
      <c r="AC7025" s="12"/>
      <c r="AD7025" s="12"/>
      <c r="AE7025" s="12"/>
      <c r="AF7025" s="12"/>
      <c r="AG7025" s="12"/>
      <c r="AH7025" s="12"/>
      <c r="AI7025" s="12"/>
      <c r="AJ7025" s="12"/>
      <c r="AK7025" s="12"/>
      <c r="AL7025" s="12"/>
      <c r="AM7025" s="12"/>
      <c r="AN7025" s="12"/>
      <c r="AO7025" s="12"/>
      <c r="AP7025" s="12"/>
      <c r="AQ7025" s="12"/>
      <c r="AR7025" s="12"/>
      <c r="AS7025" s="12"/>
      <c r="AT7025" s="12"/>
      <c r="AU7025" s="12"/>
      <c r="AV7025" s="12"/>
      <c r="AW7025" s="12"/>
      <c r="AX7025" s="12"/>
      <c r="AY7025" s="12"/>
      <c r="AZ7025" s="12"/>
      <c r="BA7025" s="12"/>
      <c r="BB7025" s="12"/>
      <c r="BC7025" s="12"/>
      <c r="BD7025" s="12"/>
      <c r="BE7025" s="12"/>
      <c r="BF7025" s="12"/>
      <c r="BG7025" s="12"/>
      <c r="BH7025" s="12"/>
      <c r="BI7025" s="12"/>
      <c r="BJ7025" s="13"/>
      <c r="BK7025" s="13"/>
      <c r="BL7025" s="13"/>
      <c r="BM7025" s="13"/>
      <c r="BN7025" s="13"/>
    </row>
    <row r="7026" spans="4:66" x14ac:dyDescent="0.25">
      <c r="D7026"/>
      <c r="E7026" s="10"/>
      <c r="F7026" s="10"/>
      <c r="G7026" s="10"/>
      <c r="H7026" s="10"/>
      <c r="I7026" s="10"/>
      <c r="J7026" s="10"/>
      <c r="K7026" s="11"/>
      <c r="L7026" s="11"/>
      <c r="M7026" s="12"/>
      <c r="N7026" s="12"/>
      <c r="O7026" s="12"/>
      <c r="P7026" s="12"/>
      <c r="Q7026" s="12"/>
      <c r="R7026" s="12"/>
      <c r="S7026" s="12"/>
      <c r="T7026" s="12"/>
      <c r="U7026" s="12"/>
      <c r="V7026" s="12"/>
      <c r="W7026" s="12"/>
      <c r="X7026" s="12"/>
      <c r="Y7026" s="12"/>
      <c r="Z7026" s="12"/>
      <c r="AA7026" s="12"/>
      <c r="AB7026" s="12"/>
      <c r="AC7026" s="12"/>
      <c r="AD7026" s="12"/>
      <c r="AE7026" s="12"/>
      <c r="AF7026" s="12"/>
      <c r="AG7026" s="12"/>
      <c r="AH7026" s="12"/>
      <c r="AI7026" s="12"/>
      <c r="AJ7026" s="12"/>
      <c r="AK7026" s="12"/>
      <c r="AL7026" s="12"/>
      <c r="AM7026" s="12"/>
      <c r="AN7026" s="12"/>
      <c r="AO7026" s="12"/>
      <c r="AP7026" s="12"/>
      <c r="AQ7026" s="12"/>
      <c r="AR7026" s="12"/>
      <c r="AS7026" s="12"/>
      <c r="AT7026" s="12"/>
      <c r="AU7026" s="12"/>
      <c r="AV7026" s="12"/>
      <c r="AW7026" s="12"/>
      <c r="AX7026" s="12"/>
      <c r="AY7026" s="12"/>
      <c r="AZ7026" s="12"/>
      <c r="BA7026" s="12"/>
      <c r="BB7026" s="12"/>
      <c r="BC7026" s="12"/>
      <c r="BD7026" s="12"/>
      <c r="BE7026" s="12"/>
      <c r="BF7026" s="12"/>
      <c r="BG7026" s="12"/>
      <c r="BH7026" s="12"/>
      <c r="BI7026" s="12"/>
      <c r="BJ7026" s="13"/>
      <c r="BK7026" s="13"/>
      <c r="BL7026" s="13"/>
      <c r="BM7026" s="13"/>
      <c r="BN7026" s="13"/>
    </row>
    <row r="7027" spans="4:66" x14ac:dyDescent="0.25">
      <c r="D7027"/>
      <c r="E7027" s="10"/>
      <c r="F7027" s="10"/>
      <c r="G7027" s="10"/>
      <c r="H7027" s="10"/>
      <c r="I7027" s="10"/>
      <c r="J7027" s="10"/>
      <c r="K7027" s="11"/>
      <c r="L7027" s="11"/>
      <c r="M7027" s="12"/>
      <c r="N7027" s="12"/>
      <c r="O7027" s="12"/>
      <c r="P7027" s="12"/>
      <c r="Q7027" s="12"/>
      <c r="R7027" s="12"/>
      <c r="S7027" s="12"/>
      <c r="T7027" s="12"/>
      <c r="U7027" s="12"/>
      <c r="V7027" s="12"/>
      <c r="W7027" s="12"/>
      <c r="X7027" s="12"/>
      <c r="Y7027" s="12"/>
      <c r="Z7027" s="12"/>
      <c r="AA7027" s="12"/>
      <c r="AB7027" s="12"/>
      <c r="AC7027" s="12"/>
      <c r="AD7027" s="12"/>
      <c r="AE7027" s="12"/>
      <c r="AF7027" s="12"/>
      <c r="AG7027" s="12"/>
      <c r="AH7027" s="12"/>
      <c r="AI7027" s="12"/>
      <c r="AJ7027" s="12"/>
      <c r="AK7027" s="12"/>
      <c r="AL7027" s="12"/>
      <c r="AM7027" s="12"/>
      <c r="AN7027" s="12"/>
      <c r="AO7027" s="12"/>
      <c r="AP7027" s="12"/>
      <c r="AQ7027" s="12"/>
      <c r="AR7027" s="12"/>
      <c r="AS7027" s="12"/>
      <c r="AT7027" s="12"/>
      <c r="AU7027" s="12"/>
      <c r="AV7027" s="12"/>
      <c r="AW7027" s="12"/>
      <c r="AX7027" s="12"/>
      <c r="AY7027" s="12"/>
      <c r="AZ7027" s="12"/>
      <c r="BA7027" s="12"/>
      <c r="BB7027" s="12"/>
      <c r="BC7027" s="12"/>
      <c r="BD7027" s="12"/>
      <c r="BE7027" s="12"/>
      <c r="BF7027" s="12"/>
      <c r="BG7027" s="12"/>
      <c r="BH7027" s="12"/>
      <c r="BI7027" s="12"/>
      <c r="BJ7027" s="13"/>
      <c r="BK7027" s="13"/>
      <c r="BL7027" s="13"/>
      <c r="BM7027" s="13"/>
      <c r="BN7027" s="13"/>
    </row>
    <row r="7028" spans="4:66" x14ac:dyDescent="0.25">
      <c r="D7028"/>
      <c r="E7028" s="10"/>
      <c r="F7028" s="10"/>
      <c r="G7028" s="10"/>
      <c r="H7028" s="10"/>
      <c r="I7028" s="10"/>
      <c r="J7028" s="10"/>
      <c r="K7028" s="11"/>
      <c r="L7028" s="11"/>
      <c r="M7028" s="12"/>
      <c r="N7028" s="12"/>
      <c r="O7028" s="12"/>
      <c r="P7028" s="12"/>
      <c r="Q7028" s="12"/>
      <c r="R7028" s="12"/>
      <c r="S7028" s="12"/>
      <c r="T7028" s="12"/>
      <c r="U7028" s="12"/>
      <c r="V7028" s="12"/>
      <c r="W7028" s="12"/>
      <c r="X7028" s="12"/>
      <c r="Y7028" s="12"/>
      <c r="Z7028" s="12"/>
      <c r="AA7028" s="12"/>
      <c r="AB7028" s="12"/>
      <c r="AC7028" s="12"/>
      <c r="AD7028" s="12"/>
      <c r="AE7028" s="12"/>
      <c r="AF7028" s="12"/>
      <c r="AG7028" s="12"/>
      <c r="AH7028" s="12"/>
      <c r="AI7028" s="12"/>
      <c r="AJ7028" s="12"/>
      <c r="AK7028" s="12"/>
      <c r="AL7028" s="12"/>
      <c r="AM7028" s="12"/>
      <c r="AN7028" s="12"/>
      <c r="AO7028" s="12"/>
      <c r="AP7028" s="12"/>
      <c r="AQ7028" s="12"/>
      <c r="AR7028" s="12"/>
      <c r="AS7028" s="12"/>
      <c r="AT7028" s="12"/>
      <c r="AU7028" s="12"/>
      <c r="AV7028" s="12"/>
      <c r="AW7028" s="12"/>
      <c r="AX7028" s="12"/>
      <c r="AY7028" s="12"/>
      <c r="AZ7028" s="12"/>
      <c r="BA7028" s="12"/>
      <c r="BB7028" s="12"/>
      <c r="BC7028" s="12"/>
      <c r="BD7028" s="12"/>
      <c r="BE7028" s="12"/>
      <c r="BF7028" s="12"/>
      <c r="BG7028" s="12"/>
      <c r="BH7028" s="12"/>
      <c r="BI7028" s="12"/>
      <c r="BJ7028" s="13"/>
      <c r="BK7028" s="13"/>
      <c r="BL7028" s="13"/>
      <c r="BM7028" s="13"/>
      <c r="BN7028" s="13"/>
    </row>
    <row r="7029" spans="4:66" x14ac:dyDescent="0.25">
      <c r="D7029"/>
      <c r="E7029" s="10"/>
      <c r="F7029" s="10"/>
      <c r="G7029" s="10"/>
      <c r="H7029" s="10"/>
      <c r="I7029" s="10"/>
      <c r="J7029" s="10"/>
      <c r="K7029" s="11"/>
      <c r="L7029" s="11"/>
      <c r="M7029" s="12"/>
      <c r="N7029" s="12"/>
      <c r="O7029" s="12"/>
      <c r="P7029" s="12"/>
      <c r="Q7029" s="12"/>
      <c r="R7029" s="12"/>
      <c r="S7029" s="12"/>
      <c r="T7029" s="12"/>
      <c r="U7029" s="12"/>
      <c r="V7029" s="12"/>
      <c r="W7029" s="12"/>
      <c r="X7029" s="12"/>
      <c r="Y7029" s="12"/>
      <c r="Z7029" s="12"/>
      <c r="AA7029" s="12"/>
      <c r="AB7029" s="12"/>
      <c r="AC7029" s="12"/>
      <c r="AD7029" s="12"/>
      <c r="AE7029" s="12"/>
      <c r="AF7029" s="12"/>
      <c r="AG7029" s="12"/>
      <c r="AH7029" s="12"/>
      <c r="AI7029" s="12"/>
      <c r="AJ7029" s="12"/>
      <c r="AK7029" s="12"/>
      <c r="AL7029" s="12"/>
      <c r="AM7029" s="12"/>
      <c r="AN7029" s="12"/>
      <c r="AO7029" s="12"/>
      <c r="AP7029" s="12"/>
      <c r="AQ7029" s="12"/>
      <c r="AR7029" s="12"/>
      <c r="AS7029" s="12"/>
      <c r="AT7029" s="12"/>
      <c r="AU7029" s="12"/>
      <c r="AV7029" s="12"/>
      <c r="AW7029" s="12"/>
      <c r="AX7029" s="12"/>
      <c r="AY7029" s="12"/>
      <c r="AZ7029" s="12"/>
      <c r="BA7029" s="12"/>
      <c r="BB7029" s="12"/>
      <c r="BC7029" s="12"/>
      <c r="BD7029" s="12"/>
      <c r="BE7029" s="12"/>
      <c r="BF7029" s="12"/>
      <c r="BG7029" s="12"/>
      <c r="BH7029" s="12"/>
      <c r="BI7029" s="12"/>
      <c r="BJ7029" s="13"/>
      <c r="BK7029" s="13"/>
      <c r="BL7029" s="13"/>
      <c r="BM7029" s="13"/>
      <c r="BN7029" s="13"/>
    </row>
    <row r="7030" spans="4:66" x14ac:dyDescent="0.25">
      <c r="D7030"/>
      <c r="E7030" s="10"/>
      <c r="F7030" s="10"/>
      <c r="G7030" s="10"/>
      <c r="H7030" s="10"/>
      <c r="I7030" s="10"/>
      <c r="J7030" s="10"/>
      <c r="K7030" s="11"/>
      <c r="L7030" s="11"/>
      <c r="M7030" s="12"/>
      <c r="N7030" s="12"/>
      <c r="O7030" s="12"/>
      <c r="P7030" s="12"/>
      <c r="Q7030" s="12"/>
      <c r="R7030" s="12"/>
      <c r="S7030" s="12"/>
      <c r="T7030" s="12"/>
      <c r="U7030" s="12"/>
      <c r="V7030" s="12"/>
      <c r="W7030" s="12"/>
      <c r="X7030" s="12"/>
      <c r="Y7030" s="12"/>
      <c r="Z7030" s="12"/>
      <c r="AA7030" s="12"/>
      <c r="AB7030" s="12"/>
      <c r="AC7030" s="12"/>
      <c r="AD7030" s="12"/>
      <c r="AE7030" s="12"/>
      <c r="AF7030" s="12"/>
      <c r="AG7030" s="12"/>
      <c r="AH7030" s="12"/>
      <c r="AI7030" s="12"/>
      <c r="AJ7030" s="12"/>
      <c r="AK7030" s="12"/>
      <c r="AL7030" s="12"/>
      <c r="AM7030" s="12"/>
      <c r="AN7030" s="12"/>
      <c r="AO7030" s="12"/>
      <c r="AP7030" s="12"/>
      <c r="AQ7030" s="12"/>
      <c r="AR7030" s="12"/>
      <c r="AS7030" s="12"/>
      <c r="AT7030" s="12"/>
      <c r="AU7030" s="12"/>
      <c r="AV7030" s="12"/>
      <c r="AW7030" s="12"/>
      <c r="AX7030" s="12"/>
      <c r="AY7030" s="12"/>
      <c r="AZ7030" s="12"/>
      <c r="BA7030" s="12"/>
      <c r="BB7030" s="12"/>
      <c r="BC7030" s="12"/>
      <c r="BD7030" s="12"/>
      <c r="BE7030" s="12"/>
      <c r="BF7030" s="12"/>
      <c r="BG7030" s="12"/>
      <c r="BH7030" s="12"/>
      <c r="BI7030" s="12"/>
      <c r="BJ7030" s="13"/>
      <c r="BK7030" s="13"/>
      <c r="BL7030" s="13"/>
      <c r="BM7030" s="13"/>
      <c r="BN7030" s="13"/>
    </row>
    <row r="7031" spans="4:66" x14ac:dyDescent="0.25">
      <c r="D7031"/>
      <c r="E7031" s="10"/>
      <c r="F7031" s="10"/>
      <c r="G7031" s="10"/>
      <c r="H7031" s="10"/>
      <c r="I7031" s="10"/>
      <c r="J7031" s="10"/>
      <c r="K7031" s="11"/>
      <c r="L7031" s="11"/>
      <c r="M7031" s="12"/>
      <c r="N7031" s="12"/>
      <c r="O7031" s="12"/>
      <c r="P7031" s="12"/>
      <c r="Q7031" s="12"/>
      <c r="R7031" s="12"/>
      <c r="S7031" s="12"/>
      <c r="T7031" s="12"/>
      <c r="U7031" s="12"/>
      <c r="V7031" s="12"/>
      <c r="W7031" s="12"/>
      <c r="X7031" s="12"/>
      <c r="Y7031" s="12"/>
      <c r="Z7031" s="12"/>
      <c r="AA7031" s="12"/>
      <c r="AB7031" s="12"/>
      <c r="AC7031" s="12"/>
      <c r="AD7031" s="12"/>
      <c r="AE7031" s="12"/>
      <c r="AF7031" s="12"/>
      <c r="AG7031" s="12"/>
      <c r="AH7031" s="12"/>
      <c r="AI7031" s="12"/>
      <c r="AJ7031" s="12"/>
      <c r="AK7031" s="12"/>
      <c r="AL7031" s="12"/>
      <c r="AM7031" s="12"/>
      <c r="AN7031" s="12"/>
      <c r="AO7031" s="12"/>
      <c r="AP7031" s="12"/>
      <c r="AQ7031" s="12"/>
      <c r="AR7031" s="12"/>
      <c r="AS7031" s="12"/>
      <c r="AT7031" s="12"/>
      <c r="AU7031" s="12"/>
      <c r="AV7031" s="12"/>
      <c r="AW7031" s="12"/>
      <c r="AX7031" s="12"/>
      <c r="AY7031" s="12"/>
      <c r="AZ7031" s="12"/>
      <c r="BA7031" s="12"/>
      <c r="BB7031" s="12"/>
      <c r="BC7031" s="12"/>
      <c r="BD7031" s="12"/>
      <c r="BE7031" s="12"/>
      <c r="BF7031" s="12"/>
      <c r="BG7031" s="12"/>
      <c r="BH7031" s="12"/>
      <c r="BI7031" s="12"/>
      <c r="BJ7031" s="13"/>
      <c r="BK7031" s="13"/>
      <c r="BL7031" s="13"/>
      <c r="BM7031" s="13"/>
      <c r="BN7031" s="13"/>
    </row>
    <row r="7032" spans="4:66" x14ac:dyDescent="0.25">
      <c r="D7032"/>
      <c r="E7032" s="10"/>
      <c r="F7032" s="10"/>
      <c r="G7032" s="10"/>
      <c r="H7032" s="10"/>
      <c r="I7032" s="10"/>
      <c r="J7032" s="10"/>
      <c r="K7032" s="11"/>
      <c r="L7032" s="11"/>
      <c r="M7032" s="12"/>
      <c r="N7032" s="12"/>
      <c r="O7032" s="12"/>
      <c r="P7032" s="12"/>
      <c r="Q7032" s="12"/>
      <c r="R7032" s="12"/>
      <c r="S7032" s="12"/>
      <c r="T7032" s="12"/>
      <c r="U7032" s="12"/>
      <c r="V7032" s="12"/>
      <c r="W7032" s="12"/>
      <c r="X7032" s="12"/>
      <c r="Y7032" s="12"/>
      <c r="Z7032" s="12"/>
      <c r="AA7032" s="12"/>
      <c r="AB7032" s="12"/>
      <c r="AC7032" s="12"/>
      <c r="AD7032" s="12"/>
      <c r="AE7032" s="12"/>
      <c r="AF7032" s="12"/>
      <c r="AG7032" s="12"/>
      <c r="AH7032" s="12"/>
      <c r="AI7032" s="12"/>
      <c r="AJ7032" s="12"/>
      <c r="AK7032" s="12"/>
      <c r="AL7032" s="12"/>
      <c r="AM7032" s="12"/>
      <c r="AN7032" s="12"/>
      <c r="AO7032" s="12"/>
      <c r="AP7032" s="12"/>
      <c r="AQ7032" s="12"/>
      <c r="AR7032" s="12"/>
      <c r="AS7032" s="12"/>
      <c r="AT7032" s="12"/>
      <c r="AU7032" s="12"/>
      <c r="AV7032" s="12"/>
      <c r="AW7032" s="12"/>
      <c r="AX7032" s="12"/>
      <c r="AY7032" s="12"/>
      <c r="AZ7032" s="12"/>
      <c r="BA7032" s="12"/>
      <c r="BB7032" s="12"/>
      <c r="BC7032" s="12"/>
      <c r="BD7032" s="12"/>
      <c r="BE7032" s="12"/>
      <c r="BF7032" s="12"/>
      <c r="BG7032" s="12"/>
      <c r="BH7032" s="12"/>
      <c r="BI7032" s="12"/>
      <c r="BJ7032" s="13"/>
      <c r="BK7032" s="13"/>
      <c r="BL7032" s="13"/>
      <c r="BM7032" s="13"/>
      <c r="BN7032" s="13"/>
    </row>
    <row r="7033" spans="4:66" x14ac:dyDescent="0.25">
      <c r="D7033"/>
      <c r="E7033" s="10"/>
      <c r="F7033" s="10"/>
      <c r="G7033" s="10"/>
      <c r="H7033" s="10"/>
      <c r="I7033" s="10"/>
      <c r="J7033" s="10"/>
      <c r="K7033" s="11"/>
      <c r="L7033" s="11"/>
      <c r="M7033" s="12"/>
      <c r="N7033" s="12"/>
      <c r="O7033" s="12"/>
      <c r="P7033" s="12"/>
      <c r="Q7033" s="12"/>
      <c r="R7033" s="12"/>
      <c r="S7033" s="12"/>
      <c r="T7033" s="12"/>
      <c r="U7033" s="12"/>
      <c r="V7033" s="12"/>
      <c r="W7033" s="12"/>
      <c r="X7033" s="12"/>
      <c r="Y7033" s="12"/>
      <c r="Z7033" s="12"/>
      <c r="AA7033" s="12"/>
      <c r="AB7033" s="12"/>
      <c r="AC7033" s="12"/>
      <c r="AD7033" s="12"/>
      <c r="AE7033" s="12"/>
      <c r="AF7033" s="12"/>
      <c r="AG7033" s="12"/>
      <c r="AH7033" s="12"/>
      <c r="AI7033" s="12"/>
      <c r="AJ7033" s="12"/>
      <c r="AK7033" s="12"/>
      <c r="AL7033" s="12"/>
      <c r="AM7033" s="12"/>
      <c r="AN7033" s="12"/>
      <c r="AO7033" s="12"/>
      <c r="AP7033" s="12"/>
      <c r="AQ7033" s="12"/>
      <c r="AR7033" s="12"/>
      <c r="AS7033" s="12"/>
      <c r="AT7033" s="12"/>
      <c r="AU7033" s="12"/>
      <c r="AV7033" s="12"/>
      <c r="AW7033" s="12"/>
      <c r="AX7033" s="12"/>
      <c r="AY7033" s="12"/>
      <c r="AZ7033" s="12"/>
      <c r="BA7033" s="12"/>
      <c r="BB7033" s="12"/>
      <c r="BC7033" s="12"/>
      <c r="BD7033" s="12"/>
      <c r="BE7033" s="12"/>
      <c r="BF7033" s="12"/>
      <c r="BG7033" s="12"/>
      <c r="BH7033" s="12"/>
      <c r="BI7033" s="12"/>
      <c r="BJ7033" s="13"/>
      <c r="BK7033" s="13"/>
      <c r="BL7033" s="13"/>
      <c r="BM7033" s="13"/>
      <c r="BN7033" s="13"/>
    </row>
    <row r="7034" spans="4:66" x14ac:dyDescent="0.25">
      <c r="D7034"/>
      <c r="E7034" s="10"/>
      <c r="F7034" s="10"/>
      <c r="G7034" s="10"/>
      <c r="H7034" s="10"/>
      <c r="I7034" s="10"/>
      <c r="J7034" s="10"/>
      <c r="K7034" s="11"/>
      <c r="L7034" s="11"/>
      <c r="M7034" s="12"/>
      <c r="N7034" s="12"/>
      <c r="O7034" s="12"/>
      <c r="P7034" s="12"/>
      <c r="Q7034" s="12"/>
      <c r="R7034" s="12"/>
      <c r="S7034" s="12"/>
      <c r="T7034" s="12"/>
      <c r="U7034" s="12"/>
      <c r="V7034" s="12"/>
      <c r="W7034" s="12"/>
      <c r="X7034" s="12"/>
      <c r="Y7034" s="12"/>
      <c r="Z7034" s="12"/>
      <c r="AA7034" s="12"/>
      <c r="AB7034" s="12"/>
      <c r="AC7034" s="12"/>
      <c r="AD7034" s="12"/>
      <c r="AE7034" s="12"/>
      <c r="AF7034" s="12"/>
      <c r="AG7034" s="12"/>
      <c r="AH7034" s="12"/>
      <c r="AI7034" s="12"/>
      <c r="AJ7034" s="12"/>
      <c r="AK7034" s="12"/>
      <c r="AL7034" s="12"/>
      <c r="AM7034" s="12"/>
      <c r="AN7034" s="12"/>
      <c r="AO7034" s="12"/>
      <c r="AP7034" s="12"/>
      <c r="AQ7034" s="12"/>
      <c r="AR7034" s="12"/>
      <c r="AS7034" s="12"/>
      <c r="AT7034" s="12"/>
      <c r="AU7034" s="12"/>
      <c r="AV7034" s="12"/>
      <c r="AW7034" s="12"/>
      <c r="AX7034" s="12"/>
      <c r="AY7034" s="12"/>
      <c r="AZ7034" s="12"/>
      <c r="BA7034" s="12"/>
      <c r="BB7034" s="12"/>
      <c r="BC7034" s="12"/>
      <c r="BD7034" s="12"/>
      <c r="BE7034" s="12"/>
      <c r="BF7034" s="12"/>
      <c r="BG7034" s="12"/>
      <c r="BH7034" s="12"/>
      <c r="BI7034" s="12"/>
      <c r="BJ7034" s="13"/>
      <c r="BK7034" s="13"/>
      <c r="BL7034" s="13"/>
      <c r="BM7034" s="13"/>
      <c r="BN7034" s="13"/>
    </row>
    <row r="7035" spans="4:66" x14ac:dyDescent="0.25">
      <c r="D7035"/>
      <c r="E7035" s="10"/>
      <c r="F7035" s="10"/>
      <c r="G7035" s="10"/>
      <c r="H7035" s="10"/>
      <c r="I7035" s="10"/>
      <c r="J7035" s="10"/>
      <c r="K7035" s="11"/>
      <c r="L7035" s="11"/>
      <c r="M7035" s="12"/>
      <c r="N7035" s="12"/>
      <c r="O7035" s="12"/>
      <c r="P7035" s="12"/>
      <c r="Q7035" s="12"/>
      <c r="R7035" s="12"/>
      <c r="S7035" s="12"/>
      <c r="T7035" s="12"/>
      <c r="U7035" s="12"/>
      <c r="V7035" s="12"/>
      <c r="W7035" s="12"/>
      <c r="X7035" s="12"/>
      <c r="Y7035" s="12"/>
      <c r="Z7035" s="12"/>
      <c r="AA7035" s="12"/>
      <c r="AB7035" s="12"/>
      <c r="AC7035" s="12"/>
      <c r="AD7035" s="12"/>
      <c r="AE7035" s="12"/>
      <c r="AF7035" s="12"/>
      <c r="AG7035" s="12"/>
      <c r="AH7035" s="12"/>
      <c r="AI7035" s="12"/>
      <c r="AJ7035" s="12"/>
      <c r="AK7035" s="12"/>
      <c r="AL7035" s="12"/>
      <c r="AM7035" s="12"/>
      <c r="AN7035" s="12"/>
      <c r="AO7035" s="12"/>
      <c r="AP7035" s="12"/>
      <c r="AQ7035" s="12"/>
      <c r="AR7035" s="12"/>
      <c r="AS7035" s="12"/>
      <c r="AT7035" s="12"/>
      <c r="AU7035" s="12"/>
      <c r="AV7035" s="12"/>
      <c r="AW7035" s="12"/>
      <c r="AX7035" s="12"/>
      <c r="AY7035" s="12"/>
      <c r="AZ7035" s="12"/>
      <c r="BA7035" s="12"/>
      <c r="BB7035" s="12"/>
      <c r="BC7035" s="12"/>
      <c r="BD7035" s="12"/>
      <c r="BE7035" s="12"/>
      <c r="BF7035" s="12"/>
      <c r="BG7035" s="12"/>
      <c r="BH7035" s="12"/>
      <c r="BI7035" s="12"/>
      <c r="BJ7035" s="13"/>
      <c r="BK7035" s="13"/>
      <c r="BL7035" s="13"/>
      <c r="BM7035" s="13"/>
      <c r="BN7035" s="13"/>
    </row>
    <row r="7036" spans="4:66" x14ac:dyDescent="0.25">
      <c r="D7036"/>
      <c r="E7036" s="10"/>
      <c r="F7036" s="10"/>
      <c r="G7036" s="10"/>
      <c r="H7036" s="10"/>
      <c r="I7036" s="10"/>
      <c r="J7036" s="10"/>
      <c r="K7036" s="11"/>
      <c r="L7036" s="11"/>
      <c r="M7036" s="12"/>
      <c r="N7036" s="12"/>
      <c r="O7036" s="12"/>
      <c r="P7036" s="12"/>
      <c r="Q7036" s="12"/>
      <c r="R7036" s="12"/>
      <c r="S7036" s="12"/>
      <c r="T7036" s="12"/>
      <c r="U7036" s="12"/>
      <c r="V7036" s="12"/>
      <c r="W7036" s="12"/>
      <c r="X7036" s="12"/>
      <c r="Y7036" s="12"/>
      <c r="Z7036" s="12"/>
      <c r="AA7036" s="12"/>
      <c r="AB7036" s="12"/>
      <c r="AC7036" s="12"/>
      <c r="AD7036" s="12"/>
      <c r="AE7036" s="12"/>
      <c r="AF7036" s="12"/>
      <c r="AG7036" s="12"/>
      <c r="AH7036" s="12"/>
      <c r="AI7036" s="12"/>
      <c r="AJ7036" s="12"/>
      <c r="AK7036" s="12"/>
      <c r="AL7036" s="12"/>
      <c r="AM7036" s="12"/>
      <c r="AN7036" s="12"/>
      <c r="AO7036" s="12"/>
      <c r="AP7036" s="12"/>
      <c r="AQ7036" s="12"/>
      <c r="AR7036" s="12"/>
      <c r="AS7036" s="12"/>
      <c r="AT7036" s="12"/>
      <c r="AU7036" s="12"/>
      <c r="AV7036" s="12"/>
      <c r="AW7036" s="12"/>
      <c r="AX7036" s="12"/>
      <c r="AY7036" s="12"/>
      <c r="AZ7036" s="12"/>
      <c r="BA7036" s="12"/>
      <c r="BB7036" s="12"/>
      <c r="BC7036" s="12"/>
      <c r="BD7036" s="12"/>
      <c r="BE7036" s="12"/>
      <c r="BF7036" s="12"/>
      <c r="BG7036" s="12"/>
      <c r="BH7036" s="12"/>
      <c r="BI7036" s="12"/>
      <c r="BJ7036" s="13"/>
      <c r="BK7036" s="13"/>
      <c r="BL7036" s="13"/>
      <c r="BM7036" s="13"/>
      <c r="BN7036" s="13"/>
    </row>
    <row r="7037" spans="4:66" x14ac:dyDescent="0.25">
      <c r="D7037"/>
      <c r="E7037" s="10"/>
      <c r="F7037" s="10"/>
      <c r="G7037" s="10"/>
      <c r="H7037" s="10"/>
      <c r="I7037" s="10"/>
      <c r="J7037" s="10"/>
      <c r="K7037" s="11"/>
      <c r="L7037" s="11"/>
      <c r="M7037" s="12"/>
      <c r="N7037" s="12"/>
      <c r="O7037" s="12"/>
      <c r="P7037" s="12"/>
      <c r="Q7037" s="12"/>
      <c r="R7037" s="12"/>
      <c r="S7037" s="12"/>
      <c r="T7037" s="12"/>
      <c r="U7037" s="12"/>
      <c r="V7037" s="12"/>
      <c r="W7037" s="12"/>
      <c r="X7037" s="12"/>
      <c r="Y7037" s="12"/>
      <c r="Z7037" s="12"/>
      <c r="AA7037" s="12"/>
      <c r="AB7037" s="12"/>
      <c r="AC7037" s="12"/>
      <c r="AD7037" s="12"/>
      <c r="AE7037" s="12"/>
      <c r="AF7037" s="12"/>
      <c r="AG7037" s="12"/>
      <c r="AH7037" s="12"/>
      <c r="AI7037" s="12"/>
      <c r="AJ7037" s="12"/>
      <c r="AK7037" s="12"/>
      <c r="AL7037" s="12"/>
      <c r="AM7037" s="12"/>
      <c r="AN7037" s="12"/>
      <c r="AO7037" s="12"/>
      <c r="AP7037" s="12"/>
      <c r="AQ7037" s="12"/>
      <c r="AR7037" s="12"/>
      <c r="AS7037" s="12"/>
      <c r="AT7037" s="12"/>
      <c r="AU7037" s="12"/>
      <c r="AV7037" s="12"/>
      <c r="AW7037" s="12"/>
      <c r="AX7037" s="12"/>
      <c r="AY7037" s="12"/>
      <c r="AZ7037" s="12"/>
      <c r="BA7037" s="12"/>
      <c r="BB7037" s="12"/>
      <c r="BC7037" s="12"/>
      <c r="BD7037" s="12"/>
      <c r="BE7037" s="12"/>
      <c r="BF7037" s="12"/>
      <c r="BG7037" s="12"/>
      <c r="BH7037" s="12"/>
      <c r="BI7037" s="12"/>
      <c r="BJ7037" s="13"/>
      <c r="BK7037" s="13"/>
      <c r="BL7037" s="13"/>
      <c r="BM7037" s="13"/>
      <c r="BN7037" s="13"/>
    </row>
    <row r="7038" spans="4:66" x14ac:dyDescent="0.25">
      <c r="D7038"/>
      <c r="E7038" s="10"/>
      <c r="F7038" s="10"/>
      <c r="G7038" s="10"/>
      <c r="H7038" s="10"/>
      <c r="I7038" s="10"/>
      <c r="J7038" s="10"/>
      <c r="K7038" s="11"/>
      <c r="L7038" s="11"/>
      <c r="M7038" s="12"/>
      <c r="N7038" s="12"/>
      <c r="O7038" s="12"/>
      <c r="P7038" s="12"/>
      <c r="Q7038" s="12"/>
      <c r="R7038" s="12"/>
      <c r="S7038" s="12"/>
      <c r="T7038" s="12"/>
      <c r="U7038" s="12"/>
      <c r="V7038" s="12"/>
      <c r="W7038" s="12"/>
      <c r="X7038" s="12"/>
      <c r="Y7038" s="12"/>
      <c r="Z7038" s="12"/>
      <c r="AA7038" s="12"/>
      <c r="AB7038" s="12"/>
      <c r="AC7038" s="12"/>
      <c r="AD7038" s="12"/>
      <c r="AE7038" s="12"/>
      <c r="AF7038" s="12"/>
      <c r="AG7038" s="12"/>
      <c r="AH7038" s="12"/>
      <c r="AI7038" s="12"/>
      <c r="AJ7038" s="12"/>
      <c r="AK7038" s="12"/>
      <c r="AL7038" s="12"/>
      <c r="AM7038" s="12"/>
      <c r="AN7038" s="12"/>
      <c r="AO7038" s="12"/>
      <c r="AP7038" s="12"/>
      <c r="AQ7038" s="12"/>
      <c r="AR7038" s="12"/>
      <c r="AS7038" s="12"/>
      <c r="AT7038" s="12"/>
      <c r="AU7038" s="12"/>
      <c r="AV7038" s="12"/>
      <c r="AW7038" s="12"/>
      <c r="AX7038" s="12"/>
      <c r="AY7038" s="12"/>
      <c r="AZ7038" s="12"/>
      <c r="BA7038" s="12"/>
      <c r="BB7038" s="12"/>
      <c r="BC7038" s="12"/>
      <c r="BD7038" s="12"/>
      <c r="BE7038" s="12"/>
      <c r="BF7038" s="12"/>
      <c r="BG7038" s="12"/>
      <c r="BH7038" s="12"/>
      <c r="BI7038" s="12"/>
      <c r="BJ7038" s="13"/>
      <c r="BK7038" s="13"/>
      <c r="BL7038" s="13"/>
      <c r="BM7038" s="13"/>
      <c r="BN7038" s="13"/>
    </row>
    <row r="7039" spans="4:66" x14ac:dyDescent="0.25">
      <c r="D7039"/>
      <c r="E7039" s="10"/>
      <c r="F7039" s="10"/>
      <c r="G7039" s="10"/>
      <c r="H7039" s="10"/>
      <c r="I7039" s="10"/>
      <c r="J7039" s="10"/>
      <c r="K7039" s="11"/>
      <c r="L7039" s="11"/>
      <c r="M7039" s="12"/>
      <c r="N7039" s="12"/>
      <c r="O7039" s="12"/>
      <c r="P7039" s="12"/>
      <c r="Q7039" s="12"/>
      <c r="R7039" s="12"/>
      <c r="S7039" s="12"/>
      <c r="T7039" s="12"/>
      <c r="U7039" s="12"/>
      <c r="V7039" s="12"/>
      <c r="W7039" s="12"/>
      <c r="X7039" s="12"/>
      <c r="Y7039" s="12"/>
      <c r="Z7039" s="12"/>
      <c r="AA7039" s="12"/>
      <c r="AB7039" s="12"/>
      <c r="AC7039" s="12"/>
      <c r="AD7039" s="12"/>
      <c r="AE7039" s="12"/>
      <c r="AF7039" s="12"/>
      <c r="AG7039" s="12"/>
      <c r="AH7039" s="12"/>
      <c r="AI7039" s="12"/>
      <c r="AJ7039" s="12"/>
      <c r="AK7039" s="12"/>
      <c r="AL7039" s="12"/>
      <c r="AM7039" s="12"/>
      <c r="AN7039" s="12"/>
      <c r="AO7039" s="12"/>
      <c r="AP7039" s="12"/>
      <c r="AQ7039" s="12"/>
      <c r="AR7039" s="12"/>
      <c r="AS7039" s="12"/>
      <c r="AT7039" s="12"/>
      <c r="AU7039" s="12"/>
      <c r="AV7039" s="12"/>
      <c r="AW7039" s="12"/>
      <c r="AX7039" s="12"/>
      <c r="AY7039" s="12"/>
      <c r="AZ7039" s="12"/>
      <c r="BA7039" s="12"/>
      <c r="BB7039" s="12"/>
      <c r="BC7039" s="12"/>
      <c r="BD7039" s="12"/>
      <c r="BE7039" s="12"/>
      <c r="BF7039" s="12"/>
      <c r="BG7039" s="12"/>
      <c r="BH7039" s="12"/>
      <c r="BI7039" s="12"/>
      <c r="BJ7039" s="13"/>
      <c r="BK7039" s="13"/>
      <c r="BL7039" s="13"/>
      <c r="BM7039" s="13"/>
      <c r="BN7039" s="13"/>
    </row>
    <row r="7040" spans="4:66" x14ac:dyDescent="0.25">
      <c r="D7040"/>
      <c r="E7040" s="10"/>
      <c r="F7040" s="10"/>
      <c r="G7040" s="10"/>
      <c r="H7040" s="10"/>
      <c r="I7040" s="10"/>
      <c r="J7040" s="10"/>
      <c r="K7040" s="11"/>
      <c r="L7040" s="11"/>
      <c r="M7040" s="12"/>
      <c r="N7040" s="12"/>
      <c r="O7040" s="12"/>
      <c r="P7040" s="12"/>
      <c r="Q7040" s="12"/>
      <c r="R7040" s="12"/>
      <c r="S7040" s="12"/>
      <c r="T7040" s="12"/>
      <c r="U7040" s="12"/>
      <c r="V7040" s="12"/>
      <c r="W7040" s="12"/>
      <c r="X7040" s="12"/>
      <c r="Y7040" s="12"/>
      <c r="Z7040" s="12"/>
      <c r="AA7040" s="12"/>
      <c r="AB7040" s="12"/>
      <c r="AC7040" s="12"/>
      <c r="AD7040" s="12"/>
      <c r="AE7040" s="12"/>
      <c r="AF7040" s="12"/>
      <c r="AG7040" s="12"/>
      <c r="AH7040" s="12"/>
      <c r="AI7040" s="12"/>
      <c r="AJ7040" s="12"/>
      <c r="AK7040" s="12"/>
      <c r="AL7040" s="12"/>
      <c r="AM7040" s="12"/>
      <c r="AN7040" s="12"/>
      <c r="AO7040" s="12"/>
      <c r="AP7040" s="12"/>
      <c r="AQ7040" s="12"/>
      <c r="AR7040" s="12"/>
      <c r="AS7040" s="12"/>
      <c r="AT7040" s="12"/>
      <c r="AU7040" s="12"/>
      <c r="AV7040" s="12"/>
      <c r="AW7040" s="12"/>
      <c r="AX7040" s="12"/>
      <c r="AY7040" s="12"/>
      <c r="AZ7040" s="12"/>
      <c r="BA7040" s="12"/>
      <c r="BB7040" s="12"/>
      <c r="BC7040" s="12"/>
      <c r="BD7040" s="12"/>
      <c r="BE7040" s="12"/>
      <c r="BF7040" s="12"/>
      <c r="BG7040" s="12"/>
      <c r="BH7040" s="12"/>
      <c r="BI7040" s="12"/>
      <c r="BJ7040" s="13"/>
      <c r="BK7040" s="13"/>
      <c r="BL7040" s="13"/>
      <c r="BM7040" s="13"/>
      <c r="BN7040" s="13"/>
    </row>
    <row r="7041" spans="4:66" x14ac:dyDescent="0.25">
      <c r="D7041"/>
      <c r="E7041" s="10"/>
      <c r="F7041" s="10"/>
      <c r="G7041" s="10"/>
      <c r="H7041" s="10"/>
      <c r="I7041" s="10"/>
      <c r="J7041" s="10"/>
      <c r="K7041" s="11"/>
      <c r="L7041" s="11"/>
      <c r="M7041" s="12"/>
      <c r="N7041" s="12"/>
      <c r="O7041" s="12"/>
      <c r="P7041" s="12"/>
      <c r="Q7041" s="12"/>
      <c r="R7041" s="12"/>
      <c r="S7041" s="12"/>
      <c r="T7041" s="12"/>
      <c r="U7041" s="12"/>
      <c r="V7041" s="12"/>
      <c r="W7041" s="12"/>
      <c r="X7041" s="12"/>
      <c r="Y7041" s="12"/>
      <c r="Z7041" s="12"/>
      <c r="AA7041" s="12"/>
      <c r="AB7041" s="12"/>
      <c r="AC7041" s="12"/>
      <c r="AD7041" s="12"/>
      <c r="AE7041" s="12"/>
      <c r="AF7041" s="12"/>
      <c r="AG7041" s="12"/>
      <c r="AH7041" s="12"/>
      <c r="AI7041" s="12"/>
      <c r="AJ7041" s="12"/>
      <c r="AK7041" s="12"/>
      <c r="AL7041" s="12"/>
      <c r="AM7041" s="12"/>
      <c r="AN7041" s="12"/>
      <c r="AO7041" s="12"/>
      <c r="AP7041" s="12"/>
      <c r="AQ7041" s="12"/>
      <c r="AR7041" s="12"/>
      <c r="AS7041" s="12"/>
      <c r="AT7041" s="12"/>
      <c r="AU7041" s="12"/>
      <c r="AV7041" s="12"/>
      <c r="AW7041" s="12"/>
      <c r="AX7041" s="12"/>
      <c r="AY7041" s="12"/>
      <c r="AZ7041" s="12"/>
      <c r="BA7041" s="12"/>
      <c r="BB7041" s="12"/>
      <c r="BC7041" s="12"/>
      <c r="BD7041" s="12"/>
      <c r="BE7041" s="12"/>
      <c r="BF7041" s="12"/>
      <c r="BG7041" s="12"/>
      <c r="BH7041" s="12"/>
      <c r="BI7041" s="12"/>
      <c r="BJ7041" s="13"/>
      <c r="BK7041" s="13"/>
      <c r="BL7041" s="13"/>
      <c r="BM7041" s="13"/>
      <c r="BN7041" s="13"/>
    </row>
    <row r="7042" spans="4:66" x14ac:dyDescent="0.25">
      <c r="D7042"/>
      <c r="E7042" s="10"/>
      <c r="F7042" s="10"/>
      <c r="G7042" s="10"/>
      <c r="H7042" s="10"/>
      <c r="I7042" s="10"/>
      <c r="J7042" s="10"/>
      <c r="K7042" s="11"/>
      <c r="L7042" s="11"/>
      <c r="M7042" s="12"/>
      <c r="N7042" s="12"/>
      <c r="O7042" s="12"/>
      <c r="P7042" s="12"/>
      <c r="Q7042" s="12"/>
      <c r="R7042" s="12"/>
      <c r="S7042" s="12"/>
      <c r="T7042" s="12"/>
      <c r="U7042" s="12"/>
      <c r="V7042" s="12"/>
      <c r="W7042" s="12"/>
      <c r="X7042" s="12"/>
      <c r="Y7042" s="12"/>
      <c r="Z7042" s="12"/>
      <c r="AA7042" s="12"/>
      <c r="AB7042" s="12"/>
      <c r="AC7042" s="12"/>
      <c r="AD7042" s="12"/>
      <c r="AE7042" s="12"/>
      <c r="AF7042" s="12"/>
      <c r="AG7042" s="12"/>
      <c r="AH7042" s="12"/>
      <c r="AI7042" s="12"/>
      <c r="AJ7042" s="12"/>
      <c r="AK7042" s="12"/>
      <c r="AL7042" s="12"/>
      <c r="AM7042" s="12"/>
      <c r="AN7042" s="12"/>
      <c r="AO7042" s="12"/>
      <c r="AP7042" s="12"/>
      <c r="AQ7042" s="12"/>
      <c r="AR7042" s="12"/>
      <c r="AS7042" s="12"/>
      <c r="AT7042" s="12"/>
      <c r="AU7042" s="12"/>
      <c r="AV7042" s="12"/>
      <c r="AW7042" s="12"/>
      <c r="AX7042" s="12"/>
      <c r="AY7042" s="12"/>
      <c r="AZ7042" s="12"/>
      <c r="BA7042" s="12"/>
      <c r="BB7042" s="12"/>
      <c r="BC7042" s="12"/>
      <c r="BD7042" s="12"/>
      <c r="BE7042" s="12"/>
      <c r="BF7042" s="12"/>
      <c r="BG7042" s="12"/>
      <c r="BH7042" s="12"/>
      <c r="BI7042" s="12"/>
      <c r="BJ7042" s="13"/>
      <c r="BK7042" s="13"/>
      <c r="BL7042" s="13"/>
      <c r="BM7042" s="13"/>
      <c r="BN7042" s="13"/>
    </row>
    <row r="7043" spans="4:66" x14ac:dyDescent="0.25">
      <c r="D7043"/>
      <c r="E7043" s="10"/>
      <c r="F7043" s="10"/>
      <c r="G7043" s="10"/>
      <c r="H7043" s="10"/>
      <c r="I7043" s="10"/>
      <c r="J7043" s="10"/>
      <c r="K7043" s="11"/>
      <c r="L7043" s="11"/>
      <c r="M7043" s="12"/>
      <c r="N7043" s="12"/>
      <c r="O7043" s="12"/>
      <c r="P7043" s="12"/>
      <c r="Q7043" s="12"/>
      <c r="R7043" s="12"/>
      <c r="S7043" s="12"/>
      <c r="T7043" s="12"/>
      <c r="U7043" s="12"/>
      <c r="V7043" s="12"/>
      <c r="W7043" s="12"/>
      <c r="X7043" s="12"/>
      <c r="Y7043" s="12"/>
      <c r="Z7043" s="12"/>
      <c r="AA7043" s="12"/>
      <c r="AB7043" s="12"/>
      <c r="AC7043" s="12"/>
      <c r="AD7043" s="12"/>
      <c r="AE7043" s="12"/>
      <c r="AF7043" s="12"/>
      <c r="AG7043" s="12"/>
      <c r="AH7043" s="12"/>
      <c r="AI7043" s="12"/>
      <c r="AJ7043" s="12"/>
      <c r="AK7043" s="12"/>
      <c r="AL7043" s="12"/>
      <c r="AM7043" s="12"/>
      <c r="AN7043" s="12"/>
      <c r="AO7043" s="12"/>
      <c r="AP7043" s="12"/>
      <c r="AQ7043" s="12"/>
      <c r="AR7043" s="12"/>
      <c r="AS7043" s="12"/>
      <c r="AT7043" s="12"/>
      <c r="AU7043" s="12"/>
      <c r="AV7043" s="12"/>
      <c r="AW7043" s="12"/>
      <c r="AX7043" s="12"/>
      <c r="AY7043" s="12"/>
      <c r="AZ7043" s="12"/>
      <c r="BA7043" s="12"/>
      <c r="BB7043" s="12"/>
      <c r="BC7043" s="12"/>
      <c r="BD7043" s="12"/>
      <c r="BE7043" s="12"/>
      <c r="BF7043" s="12"/>
      <c r="BG7043" s="12"/>
      <c r="BH7043" s="12"/>
      <c r="BI7043" s="12"/>
      <c r="BJ7043" s="13"/>
      <c r="BK7043" s="13"/>
      <c r="BL7043" s="13"/>
      <c r="BM7043" s="13"/>
      <c r="BN7043" s="13"/>
    </row>
    <row r="7044" spans="4:66" x14ac:dyDescent="0.25">
      <c r="D7044"/>
      <c r="E7044" s="10"/>
      <c r="F7044" s="10"/>
      <c r="G7044" s="10"/>
      <c r="H7044" s="10"/>
      <c r="I7044" s="10"/>
      <c r="J7044" s="10"/>
      <c r="K7044" s="11"/>
      <c r="L7044" s="11"/>
      <c r="M7044" s="12"/>
      <c r="N7044" s="12"/>
      <c r="O7044" s="12"/>
      <c r="P7044" s="12"/>
      <c r="Q7044" s="12"/>
      <c r="R7044" s="12"/>
      <c r="S7044" s="12"/>
      <c r="T7044" s="12"/>
      <c r="U7044" s="12"/>
      <c r="V7044" s="12"/>
      <c r="W7044" s="12"/>
      <c r="X7044" s="12"/>
      <c r="Y7044" s="12"/>
      <c r="Z7044" s="12"/>
      <c r="AA7044" s="12"/>
      <c r="AB7044" s="12"/>
      <c r="AC7044" s="12"/>
      <c r="AD7044" s="12"/>
      <c r="AE7044" s="12"/>
      <c r="AF7044" s="12"/>
      <c r="AG7044" s="12"/>
      <c r="AH7044" s="12"/>
      <c r="AI7044" s="12"/>
      <c r="AJ7044" s="12"/>
      <c r="AK7044" s="12"/>
      <c r="AL7044" s="12"/>
      <c r="AM7044" s="12"/>
      <c r="AN7044" s="12"/>
      <c r="AO7044" s="12"/>
      <c r="AP7044" s="12"/>
      <c r="AQ7044" s="12"/>
      <c r="AR7044" s="12"/>
      <c r="AS7044" s="12"/>
      <c r="AT7044" s="12"/>
      <c r="AU7044" s="12"/>
      <c r="AV7044" s="12"/>
      <c r="AW7044" s="12"/>
      <c r="AX7044" s="12"/>
      <c r="AY7044" s="12"/>
      <c r="AZ7044" s="12"/>
      <c r="BA7044" s="12"/>
      <c r="BB7044" s="12"/>
      <c r="BC7044" s="12"/>
      <c r="BD7044" s="12"/>
      <c r="BE7044" s="12"/>
      <c r="BF7044" s="12"/>
      <c r="BG7044" s="12"/>
      <c r="BH7044" s="12"/>
      <c r="BI7044" s="12"/>
      <c r="BJ7044" s="13"/>
      <c r="BK7044" s="13"/>
      <c r="BL7044" s="13"/>
      <c r="BM7044" s="13"/>
      <c r="BN7044" s="13"/>
    </row>
    <row r="7045" spans="4:66" x14ac:dyDescent="0.25">
      <c r="D7045"/>
      <c r="E7045" s="10"/>
      <c r="F7045" s="10"/>
      <c r="G7045" s="10"/>
      <c r="H7045" s="10"/>
      <c r="I7045" s="10"/>
      <c r="J7045" s="10"/>
      <c r="K7045" s="11"/>
      <c r="L7045" s="11"/>
      <c r="M7045" s="12"/>
      <c r="N7045" s="12"/>
      <c r="O7045" s="12"/>
      <c r="P7045" s="12"/>
      <c r="Q7045" s="12"/>
      <c r="R7045" s="12"/>
      <c r="S7045" s="12"/>
      <c r="T7045" s="12"/>
      <c r="U7045" s="12"/>
      <c r="V7045" s="12"/>
      <c r="W7045" s="12"/>
      <c r="X7045" s="12"/>
      <c r="Y7045" s="12"/>
      <c r="Z7045" s="12"/>
      <c r="AA7045" s="12"/>
      <c r="AB7045" s="12"/>
      <c r="AC7045" s="12"/>
      <c r="AD7045" s="12"/>
      <c r="AE7045" s="12"/>
      <c r="AF7045" s="12"/>
      <c r="AG7045" s="12"/>
      <c r="AH7045" s="12"/>
      <c r="AI7045" s="12"/>
      <c r="AJ7045" s="12"/>
      <c r="AK7045" s="12"/>
      <c r="AL7045" s="12"/>
      <c r="AM7045" s="12"/>
      <c r="AN7045" s="12"/>
      <c r="AO7045" s="12"/>
      <c r="AP7045" s="12"/>
      <c r="AQ7045" s="12"/>
      <c r="AR7045" s="12"/>
      <c r="AS7045" s="12"/>
      <c r="AT7045" s="12"/>
      <c r="AU7045" s="12"/>
      <c r="AV7045" s="12"/>
      <c r="AW7045" s="12"/>
      <c r="AX7045" s="12"/>
      <c r="AY7045" s="12"/>
      <c r="AZ7045" s="12"/>
      <c r="BA7045" s="12"/>
      <c r="BB7045" s="12"/>
      <c r="BC7045" s="12"/>
      <c r="BD7045" s="12"/>
      <c r="BE7045" s="12"/>
      <c r="BF7045" s="12"/>
      <c r="BG7045" s="12"/>
      <c r="BH7045" s="12"/>
      <c r="BI7045" s="12"/>
      <c r="BJ7045" s="13"/>
      <c r="BK7045" s="13"/>
      <c r="BL7045" s="13"/>
      <c r="BM7045" s="13"/>
      <c r="BN7045" s="13"/>
    </row>
    <row r="7046" spans="4:66" x14ac:dyDescent="0.25">
      <c r="D7046"/>
      <c r="E7046" s="10"/>
      <c r="F7046" s="10"/>
      <c r="G7046" s="10"/>
      <c r="H7046" s="10"/>
      <c r="I7046" s="10"/>
      <c r="J7046" s="10"/>
      <c r="K7046" s="11"/>
      <c r="L7046" s="11"/>
      <c r="M7046" s="12"/>
      <c r="N7046" s="12"/>
      <c r="O7046" s="12"/>
      <c r="P7046" s="12"/>
      <c r="Q7046" s="12"/>
      <c r="R7046" s="12"/>
      <c r="S7046" s="12"/>
      <c r="T7046" s="12"/>
      <c r="U7046" s="12"/>
      <c r="V7046" s="12"/>
      <c r="W7046" s="12"/>
      <c r="X7046" s="12"/>
      <c r="Y7046" s="12"/>
      <c r="Z7046" s="12"/>
      <c r="AA7046" s="12"/>
      <c r="AB7046" s="12"/>
      <c r="AC7046" s="12"/>
      <c r="AD7046" s="12"/>
      <c r="AE7046" s="12"/>
      <c r="AF7046" s="12"/>
      <c r="AG7046" s="12"/>
      <c r="AH7046" s="12"/>
      <c r="AI7046" s="12"/>
      <c r="AJ7046" s="12"/>
      <c r="AK7046" s="12"/>
      <c r="AL7046" s="12"/>
      <c r="AM7046" s="12"/>
      <c r="AN7046" s="12"/>
      <c r="AO7046" s="12"/>
      <c r="AP7046" s="12"/>
      <c r="AQ7046" s="12"/>
      <c r="AR7046" s="12"/>
      <c r="AS7046" s="12"/>
      <c r="AT7046" s="12"/>
      <c r="AU7046" s="12"/>
      <c r="AV7046" s="12"/>
      <c r="AW7046" s="12"/>
      <c r="AX7046" s="12"/>
      <c r="AY7046" s="12"/>
      <c r="AZ7046" s="12"/>
      <c r="BA7046" s="12"/>
      <c r="BB7046" s="12"/>
      <c r="BC7046" s="12"/>
      <c r="BD7046" s="12"/>
      <c r="BE7046" s="12"/>
      <c r="BF7046" s="12"/>
      <c r="BG7046" s="12"/>
      <c r="BH7046" s="12"/>
      <c r="BI7046" s="12"/>
      <c r="BJ7046" s="13"/>
      <c r="BK7046" s="13"/>
      <c r="BL7046" s="13"/>
      <c r="BM7046" s="13"/>
      <c r="BN7046" s="13"/>
    </row>
    <row r="7047" spans="4:66" x14ac:dyDescent="0.25">
      <c r="D7047"/>
      <c r="E7047" s="10"/>
      <c r="F7047" s="10"/>
      <c r="G7047" s="10"/>
      <c r="H7047" s="10"/>
      <c r="I7047" s="10"/>
      <c r="J7047" s="10"/>
      <c r="K7047" s="11"/>
      <c r="L7047" s="11"/>
      <c r="M7047" s="12"/>
      <c r="N7047" s="12"/>
      <c r="O7047" s="12"/>
      <c r="P7047" s="12"/>
      <c r="Q7047" s="12"/>
      <c r="R7047" s="12"/>
      <c r="S7047" s="12"/>
      <c r="T7047" s="12"/>
      <c r="U7047" s="12"/>
      <c r="V7047" s="12"/>
      <c r="W7047" s="12"/>
      <c r="X7047" s="12"/>
      <c r="Y7047" s="12"/>
      <c r="Z7047" s="12"/>
      <c r="AA7047" s="12"/>
      <c r="AB7047" s="12"/>
      <c r="AC7047" s="12"/>
      <c r="AD7047" s="12"/>
      <c r="AE7047" s="12"/>
      <c r="AF7047" s="12"/>
      <c r="AG7047" s="12"/>
      <c r="AH7047" s="12"/>
      <c r="AI7047" s="12"/>
      <c r="AJ7047" s="12"/>
      <c r="AK7047" s="12"/>
      <c r="AL7047" s="12"/>
      <c r="AM7047" s="12"/>
      <c r="AN7047" s="12"/>
      <c r="AO7047" s="12"/>
      <c r="AP7047" s="12"/>
      <c r="AQ7047" s="12"/>
      <c r="AR7047" s="12"/>
      <c r="AS7047" s="12"/>
      <c r="AT7047" s="12"/>
      <c r="AU7047" s="12"/>
      <c r="AV7047" s="12"/>
      <c r="AW7047" s="12"/>
      <c r="AX7047" s="12"/>
      <c r="AY7047" s="12"/>
      <c r="AZ7047" s="12"/>
      <c r="BA7047" s="12"/>
      <c r="BB7047" s="12"/>
      <c r="BC7047" s="12"/>
      <c r="BD7047" s="12"/>
      <c r="BE7047" s="12"/>
      <c r="BF7047" s="12"/>
      <c r="BG7047" s="12"/>
      <c r="BH7047" s="12"/>
      <c r="BI7047" s="12"/>
      <c r="BJ7047" s="13"/>
      <c r="BK7047" s="13"/>
      <c r="BL7047" s="13"/>
      <c r="BM7047" s="13"/>
      <c r="BN7047" s="13"/>
    </row>
    <row r="7048" spans="4:66" x14ac:dyDescent="0.25">
      <c r="D7048"/>
      <c r="E7048" s="10"/>
      <c r="F7048" s="10"/>
      <c r="G7048" s="10"/>
      <c r="H7048" s="10"/>
      <c r="I7048" s="10"/>
      <c r="J7048" s="10"/>
      <c r="K7048" s="11"/>
      <c r="L7048" s="11"/>
      <c r="M7048" s="12"/>
      <c r="N7048" s="12"/>
      <c r="O7048" s="12"/>
      <c r="P7048" s="12"/>
      <c r="Q7048" s="12"/>
      <c r="R7048" s="12"/>
      <c r="S7048" s="12"/>
      <c r="T7048" s="12"/>
      <c r="U7048" s="12"/>
      <c r="V7048" s="12"/>
      <c r="W7048" s="12"/>
      <c r="X7048" s="12"/>
      <c r="Y7048" s="12"/>
      <c r="Z7048" s="12"/>
      <c r="AA7048" s="12"/>
      <c r="AB7048" s="12"/>
      <c r="AC7048" s="12"/>
      <c r="AD7048" s="12"/>
      <c r="AE7048" s="12"/>
      <c r="AF7048" s="12"/>
      <c r="AG7048" s="12"/>
      <c r="AH7048" s="12"/>
      <c r="AI7048" s="12"/>
      <c r="AJ7048" s="12"/>
      <c r="AK7048" s="12"/>
      <c r="AL7048" s="12"/>
      <c r="AM7048" s="12"/>
      <c r="AN7048" s="12"/>
      <c r="AO7048" s="12"/>
      <c r="AP7048" s="12"/>
      <c r="AQ7048" s="12"/>
      <c r="AR7048" s="12"/>
      <c r="AS7048" s="12"/>
      <c r="AT7048" s="12"/>
      <c r="AU7048" s="12"/>
      <c r="AV7048" s="12"/>
      <c r="AW7048" s="12"/>
      <c r="AX7048" s="12"/>
      <c r="AY7048" s="12"/>
      <c r="AZ7048" s="12"/>
      <c r="BA7048" s="12"/>
      <c r="BB7048" s="12"/>
      <c r="BC7048" s="12"/>
      <c r="BD7048" s="12"/>
      <c r="BE7048" s="12"/>
      <c r="BF7048" s="12"/>
      <c r="BG7048" s="12"/>
      <c r="BH7048" s="12"/>
      <c r="BI7048" s="12"/>
      <c r="BJ7048" s="13"/>
      <c r="BK7048" s="13"/>
      <c r="BL7048" s="13"/>
      <c r="BM7048" s="13"/>
      <c r="BN7048" s="13"/>
    </row>
    <row r="7049" spans="4:66" x14ac:dyDescent="0.25">
      <c r="D7049"/>
      <c r="E7049" s="10"/>
      <c r="F7049" s="10"/>
      <c r="G7049" s="10"/>
      <c r="H7049" s="10"/>
      <c r="I7049" s="10"/>
      <c r="J7049" s="10"/>
      <c r="K7049" s="11"/>
      <c r="L7049" s="11"/>
      <c r="M7049" s="12"/>
      <c r="N7049" s="12"/>
      <c r="O7049" s="12"/>
      <c r="P7049" s="12"/>
      <c r="Q7049" s="12"/>
      <c r="R7049" s="12"/>
      <c r="S7049" s="12"/>
      <c r="T7049" s="12"/>
      <c r="U7049" s="12"/>
      <c r="V7049" s="12"/>
      <c r="W7049" s="12"/>
      <c r="X7049" s="12"/>
      <c r="Y7049" s="12"/>
      <c r="Z7049" s="12"/>
      <c r="AA7049" s="12"/>
      <c r="AB7049" s="12"/>
      <c r="AC7049" s="12"/>
      <c r="AD7049" s="12"/>
      <c r="AE7049" s="12"/>
      <c r="AF7049" s="12"/>
      <c r="AG7049" s="12"/>
      <c r="AH7049" s="12"/>
      <c r="AI7049" s="12"/>
      <c r="AJ7049" s="12"/>
      <c r="AK7049" s="12"/>
      <c r="AL7049" s="12"/>
      <c r="AM7049" s="12"/>
      <c r="AN7049" s="12"/>
      <c r="AO7049" s="12"/>
      <c r="AP7049" s="12"/>
      <c r="AQ7049" s="12"/>
      <c r="AR7049" s="12"/>
      <c r="AS7049" s="12"/>
      <c r="AT7049" s="12"/>
      <c r="AU7049" s="12"/>
      <c r="AV7049" s="12"/>
      <c r="AW7049" s="12"/>
      <c r="AX7049" s="12"/>
      <c r="AY7049" s="12"/>
      <c r="AZ7049" s="12"/>
      <c r="BA7049" s="12"/>
      <c r="BB7049" s="12"/>
      <c r="BC7049" s="12"/>
      <c r="BD7049" s="12"/>
      <c r="BE7049" s="12"/>
      <c r="BF7049" s="12"/>
      <c r="BG7049" s="12"/>
      <c r="BH7049" s="12"/>
      <c r="BI7049" s="12"/>
      <c r="BJ7049" s="13"/>
      <c r="BK7049" s="13"/>
      <c r="BL7049" s="13"/>
      <c r="BM7049" s="13"/>
      <c r="BN7049" s="13"/>
    </row>
    <row r="7050" spans="4:66" x14ac:dyDescent="0.25">
      <c r="D7050"/>
      <c r="E7050" s="10"/>
      <c r="F7050" s="10"/>
      <c r="G7050" s="10"/>
      <c r="H7050" s="10"/>
      <c r="I7050" s="10"/>
      <c r="J7050" s="10"/>
      <c r="K7050" s="11"/>
      <c r="L7050" s="11"/>
      <c r="M7050" s="12"/>
      <c r="N7050" s="12"/>
      <c r="O7050" s="12"/>
      <c r="P7050" s="12"/>
      <c r="Q7050" s="12"/>
      <c r="R7050" s="12"/>
      <c r="S7050" s="12"/>
      <c r="T7050" s="12"/>
      <c r="U7050" s="12"/>
      <c r="V7050" s="12"/>
      <c r="W7050" s="12"/>
      <c r="X7050" s="12"/>
      <c r="Y7050" s="12"/>
      <c r="Z7050" s="12"/>
      <c r="AA7050" s="12"/>
      <c r="AB7050" s="12"/>
      <c r="AC7050" s="12"/>
      <c r="AD7050" s="12"/>
      <c r="AE7050" s="12"/>
      <c r="AF7050" s="12"/>
      <c r="AG7050" s="12"/>
      <c r="AH7050" s="12"/>
      <c r="AI7050" s="12"/>
      <c r="AJ7050" s="12"/>
      <c r="AK7050" s="12"/>
      <c r="AL7050" s="12"/>
      <c r="AM7050" s="12"/>
      <c r="AN7050" s="12"/>
      <c r="AO7050" s="12"/>
      <c r="AP7050" s="12"/>
      <c r="AQ7050" s="12"/>
      <c r="AR7050" s="12"/>
      <c r="AS7050" s="12"/>
      <c r="AT7050" s="12"/>
      <c r="AU7050" s="12"/>
      <c r="AV7050" s="12"/>
      <c r="AW7050" s="12"/>
      <c r="AX7050" s="12"/>
      <c r="AY7050" s="12"/>
      <c r="AZ7050" s="12"/>
      <c r="BA7050" s="12"/>
      <c r="BB7050" s="12"/>
      <c r="BC7050" s="12"/>
      <c r="BD7050" s="12"/>
      <c r="BE7050" s="12"/>
      <c r="BF7050" s="12"/>
      <c r="BG7050" s="12"/>
      <c r="BH7050" s="12"/>
      <c r="BI7050" s="12"/>
      <c r="BJ7050" s="13"/>
      <c r="BK7050" s="13"/>
      <c r="BL7050" s="13"/>
      <c r="BM7050" s="13"/>
      <c r="BN7050" s="13"/>
    </row>
    <row r="7051" spans="4:66" x14ac:dyDescent="0.25">
      <c r="D7051"/>
      <c r="E7051" s="10"/>
      <c r="F7051" s="10"/>
      <c r="G7051" s="10"/>
      <c r="H7051" s="10"/>
      <c r="I7051" s="10"/>
      <c r="J7051" s="10"/>
      <c r="K7051" s="11"/>
      <c r="L7051" s="11"/>
      <c r="M7051" s="12"/>
      <c r="N7051" s="12"/>
      <c r="O7051" s="12"/>
      <c r="P7051" s="12"/>
      <c r="Q7051" s="12"/>
      <c r="R7051" s="12"/>
      <c r="S7051" s="12"/>
      <c r="T7051" s="12"/>
      <c r="U7051" s="12"/>
      <c r="V7051" s="12"/>
      <c r="W7051" s="12"/>
      <c r="X7051" s="12"/>
      <c r="Y7051" s="12"/>
      <c r="Z7051" s="12"/>
      <c r="AA7051" s="12"/>
      <c r="AB7051" s="12"/>
      <c r="AC7051" s="12"/>
      <c r="AD7051" s="12"/>
      <c r="AE7051" s="12"/>
      <c r="AF7051" s="12"/>
      <c r="AG7051" s="12"/>
      <c r="AH7051" s="12"/>
      <c r="AI7051" s="12"/>
      <c r="AJ7051" s="12"/>
      <c r="AK7051" s="12"/>
      <c r="AL7051" s="12"/>
      <c r="AM7051" s="12"/>
      <c r="AN7051" s="12"/>
      <c r="AO7051" s="12"/>
      <c r="AP7051" s="12"/>
      <c r="AQ7051" s="12"/>
      <c r="AR7051" s="12"/>
      <c r="AS7051" s="12"/>
      <c r="AT7051" s="12"/>
      <c r="AU7051" s="12"/>
      <c r="AV7051" s="12"/>
      <c r="AW7051" s="12"/>
      <c r="AX7051" s="12"/>
      <c r="AY7051" s="12"/>
      <c r="AZ7051" s="12"/>
      <c r="BA7051" s="12"/>
      <c r="BB7051" s="12"/>
      <c r="BC7051" s="12"/>
      <c r="BD7051" s="12"/>
      <c r="BE7051" s="12"/>
      <c r="BF7051" s="12"/>
      <c r="BG7051" s="12"/>
      <c r="BH7051" s="12"/>
      <c r="BI7051" s="12"/>
      <c r="BJ7051" s="13"/>
      <c r="BK7051" s="13"/>
      <c r="BL7051" s="13"/>
      <c r="BM7051" s="13"/>
      <c r="BN7051" s="13"/>
    </row>
    <row r="7052" spans="4:66" x14ac:dyDescent="0.25">
      <c r="D7052"/>
      <c r="E7052" s="10"/>
      <c r="F7052" s="10"/>
      <c r="G7052" s="10"/>
      <c r="H7052" s="10"/>
      <c r="I7052" s="10"/>
      <c r="J7052" s="10"/>
      <c r="K7052" s="11"/>
      <c r="L7052" s="11"/>
      <c r="M7052" s="12"/>
      <c r="N7052" s="12"/>
      <c r="O7052" s="12"/>
      <c r="P7052" s="12"/>
      <c r="Q7052" s="12"/>
      <c r="R7052" s="12"/>
      <c r="S7052" s="12"/>
      <c r="T7052" s="12"/>
      <c r="U7052" s="12"/>
      <c r="V7052" s="12"/>
      <c r="W7052" s="12"/>
      <c r="X7052" s="12"/>
      <c r="Y7052" s="12"/>
      <c r="Z7052" s="12"/>
      <c r="AA7052" s="12"/>
      <c r="AB7052" s="12"/>
      <c r="AC7052" s="12"/>
      <c r="AD7052" s="12"/>
      <c r="AE7052" s="12"/>
      <c r="AF7052" s="12"/>
      <c r="AG7052" s="12"/>
      <c r="AH7052" s="12"/>
      <c r="AI7052" s="12"/>
      <c r="AJ7052" s="12"/>
      <c r="AK7052" s="12"/>
      <c r="AL7052" s="12"/>
      <c r="AM7052" s="12"/>
      <c r="AN7052" s="12"/>
      <c r="AO7052" s="12"/>
      <c r="AP7052" s="12"/>
      <c r="AQ7052" s="12"/>
      <c r="AR7052" s="12"/>
      <c r="AS7052" s="12"/>
      <c r="AT7052" s="12"/>
      <c r="AU7052" s="12"/>
      <c r="AV7052" s="12"/>
      <c r="AW7052" s="12"/>
      <c r="AX7052" s="12"/>
      <c r="AY7052" s="12"/>
      <c r="AZ7052" s="12"/>
      <c r="BA7052" s="12"/>
      <c r="BB7052" s="12"/>
      <c r="BC7052" s="12"/>
      <c r="BD7052" s="12"/>
      <c r="BE7052" s="12"/>
      <c r="BF7052" s="12"/>
      <c r="BG7052" s="12"/>
      <c r="BH7052" s="12"/>
      <c r="BI7052" s="12"/>
      <c r="BJ7052" s="13"/>
      <c r="BK7052" s="13"/>
      <c r="BL7052" s="13"/>
      <c r="BM7052" s="13"/>
      <c r="BN7052" s="13"/>
    </row>
    <row r="7053" spans="4:66" x14ac:dyDescent="0.25">
      <c r="D7053"/>
      <c r="E7053" s="10"/>
      <c r="F7053" s="10"/>
      <c r="G7053" s="10"/>
      <c r="H7053" s="10"/>
      <c r="I7053" s="10"/>
      <c r="J7053" s="10"/>
      <c r="K7053" s="11"/>
      <c r="L7053" s="11"/>
      <c r="M7053" s="12"/>
      <c r="N7053" s="12"/>
      <c r="O7053" s="12"/>
      <c r="P7053" s="12"/>
      <c r="Q7053" s="12"/>
      <c r="R7053" s="12"/>
      <c r="S7053" s="12"/>
      <c r="T7053" s="12"/>
      <c r="U7053" s="12"/>
      <c r="V7053" s="12"/>
      <c r="W7053" s="12"/>
      <c r="X7053" s="12"/>
      <c r="Y7053" s="12"/>
      <c r="Z7053" s="12"/>
      <c r="AA7053" s="12"/>
      <c r="AB7053" s="12"/>
      <c r="AC7053" s="12"/>
      <c r="AD7053" s="12"/>
      <c r="AE7053" s="12"/>
      <c r="AF7053" s="12"/>
      <c r="AG7053" s="12"/>
      <c r="AH7053" s="12"/>
      <c r="AI7053" s="12"/>
      <c r="AJ7053" s="12"/>
      <c r="AK7053" s="12"/>
      <c r="AL7053" s="12"/>
      <c r="AM7053" s="12"/>
      <c r="AN7053" s="12"/>
      <c r="AO7053" s="12"/>
      <c r="AP7053" s="12"/>
      <c r="AQ7053" s="12"/>
      <c r="AR7053" s="12"/>
      <c r="AS7053" s="12"/>
      <c r="AT7053" s="12"/>
      <c r="AU7053" s="12"/>
      <c r="AV7053" s="12"/>
      <c r="AW7053" s="12"/>
      <c r="AX7053" s="12"/>
      <c r="AY7053" s="12"/>
      <c r="AZ7053" s="12"/>
      <c r="BA7053" s="12"/>
      <c r="BB7053" s="12"/>
      <c r="BC7053" s="12"/>
      <c r="BD7053" s="12"/>
      <c r="BE7053" s="12"/>
      <c r="BF7053" s="12"/>
      <c r="BG7053" s="12"/>
      <c r="BH7053" s="12"/>
      <c r="BI7053" s="12"/>
      <c r="BJ7053" s="13"/>
      <c r="BK7053" s="13"/>
      <c r="BL7053" s="13"/>
      <c r="BM7053" s="13"/>
      <c r="BN7053" s="13"/>
    </row>
    <row r="7054" spans="4:66" s="14" customFormat="1" x14ac:dyDescent="0.25">
      <c r="K7054" s="16"/>
      <c r="L7054" s="16"/>
      <c r="M7054" s="17"/>
      <c r="N7054" s="17"/>
      <c r="O7054" s="17"/>
      <c r="P7054" s="17"/>
      <c r="Q7054" s="17"/>
      <c r="R7054" s="17"/>
      <c r="S7054" s="17"/>
      <c r="T7054" s="17"/>
      <c r="U7054" s="17"/>
      <c r="V7054" s="17"/>
      <c r="W7054" s="17"/>
      <c r="X7054" s="17"/>
      <c r="Y7054" s="17"/>
      <c r="Z7054" s="17"/>
      <c r="AA7054" s="17"/>
      <c r="AB7054" s="17"/>
      <c r="AC7054" s="17"/>
      <c r="AD7054" s="17"/>
      <c r="AE7054" s="17"/>
      <c r="AF7054" s="17"/>
      <c r="AG7054" s="17"/>
      <c r="AH7054" s="17"/>
      <c r="AI7054" s="17"/>
      <c r="AJ7054" s="17"/>
      <c r="AK7054" s="17"/>
      <c r="AL7054" s="17"/>
      <c r="AM7054" s="17"/>
      <c r="AN7054" s="17"/>
      <c r="AO7054" s="17"/>
      <c r="AP7054" s="17"/>
      <c r="AQ7054" s="17"/>
      <c r="AR7054" s="17"/>
      <c r="AS7054" s="17"/>
      <c r="AT7054" s="17"/>
      <c r="AU7054" s="17"/>
      <c r="AV7054" s="17"/>
      <c r="AW7054" s="17"/>
      <c r="AX7054" s="17"/>
      <c r="AY7054" s="17"/>
      <c r="AZ7054" s="17"/>
      <c r="BA7054" s="17"/>
      <c r="BB7054" s="17"/>
      <c r="BC7054" s="17"/>
      <c r="BD7054" s="17"/>
      <c r="BE7054" s="17"/>
      <c r="BF7054" s="17"/>
      <c r="BG7054" s="17"/>
      <c r="BH7054" s="17"/>
      <c r="BI7054" s="17"/>
      <c r="BJ7054" s="18"/>
      <c r="BK7054" s="18"/>
      <c r="BL7054" s="18"/>
      <c r="BM7054" s="18"/>
      <c r="BN7054" s="18"/>
    </row>
    <row r="7055" spans="4:66" x14ac:dyDescent="0.25">
      <c r="D7055"/>
      <c r="E7055" s="10"/>
      <c r="F7055" s="10"/>
      <c r="G7055" s="10"/>
      <c r="H7055" s="10"/>
      <c r="I7055" s="10"/>
      <c r="J7055" s="10"/>
      <c r="K7055" s="11"/>
      <c r="L7055" s="11"/>
      <c r="M7055" s="12"/>
      <c r="N7055" s="12"/>
      <c r="O7055" s="12"/>
      <c r="P7055" s="12"/>
      <c r="Q7055" s="12"/>
      <c r="R7055" s="12"/>
      <c r="S7055" s="12"/>
      <c r="T7055" s="12"/>
      <c r="U7055" s="12"/>
      <c r="V7055" s="12"/>
      <c r="W7055" s="12"/>
      <c r="X7055" s="12"/>
      <c r="Y7055" s="12"/>
      <c r="Z7055" s="12"/>
      <c r="AA7055" s="12"/>
      <c r="AB7055" s="12"/>
      <c r="AC7055" s="12"/>
      <c r="AD7055" s="12"/>
      <c r="AE7055" s="12"/>
      <c r="AF7055" s="12"/>
      <c r="AG7055" s="12"/>
      <c r="AH7055" s="12"/>
      <c r="AI7055" s="12"/>
      <c r="AJ7055" s="12"/>
      <c r="AK7055" s="12"/>
      <c r="AL7055" s="12"/>
      <c r="AM7055" s="12"/>
      <c r="AN7055" s="12"/>
      <c r="AO7055" s="12"/>
      <c r="AP7055" s="12"/>
      <c r="AQ7055" s="12"/>
      <c r="AR7055" s="12"/>
      <c r="AS7055" s="12"/>
      <c r="AT7055" s="12"/>
      <c r="AU7055" s="12"/>
      <c r="AV7055" s="12"/>
      <c r="AW7055" s="12"/>
      <c r="AX7055" s="12"/>
      <c r="AY7055" s="12"/>
      <c r="AZ7055" s="12"/>
      <c r="BA7055" s="12"/>
      <c r="BB7055" s="12"/>
      <c r="BC7055" s="12"/>
      <c r="BD7055" s="12"/>
      <c r="BE7055" s="12"/>
      <c r="BF7055" s="12"/>
      <c r="BG7055" s="12"/>
      <c r="BH7055" s="12"/>
      <c r="BI7055" s="12"/>
      <c r="BJ7055" s="13"/>
      <c r="BK7055" s="13"/>
      <c r="BL7055" s="13"/>
      <c r="BM7055" s="13"/>
      <c r="BN7055" s="13"/>
    </row>
    <row r="7056" spans="4:66" x14ac:dyDescent="0.25">
      <c r="D7056"/>
      <c r="E7056" s="10"/>
      <c r="F7056" s="10"/>
      <c r="G7056" s="10"/>
      <c r="H7056" s="10"/>
      <c r="I7056" s="10"/>
      <c r="J7056" s="10"/>
      <c r="K7056" s="11"/>
      <c r="L7056" s="11"/>
      <c r="M7056" s="12"/>
      <c r="N7056" s="12"/>
      <c r="O7056" s="12"/>
      <c r="P7056" s="12"/>
      <c r="Q7056" s="12"/>
      <c r="R7056" s="12"/>
      <c r="S7056" s="12"/>
      <c r="T7056" s="12"/>
      <c r="U7056" s="12"/>
      <c r="V7056" s="12"/>
      <c r="W7056" s="12"/>
      <c r="X7056" s="12"/>
      <c r="Y7056" s="12"/>
      <c r="Z7056" s="12"/>
      <c r="AA7056" s="12"/>
      <c r="AB7056" s="12"/>
      <c r="AC7056" s="12"/>
      <c r="AD7056" s="12"/>
      <c r="AE7056" s="12"/>
      <c r="AF7056" s="12"/>
      <c r="AG7056" s="12"/>
      <c r="AH7056" s="12"/>
      <c r="AI7056" s="12"/>
      <c r="AJ7056" s="12"/>
      <c r="AK7056" s="12"/>
      <c r="AL7056" s="12"/>
      <c r="AM7056" s="12"/>
      <c r="AN7056" s="12"/>
      <c r="AO7056" s="12"/>
      <c r="AP7056" s="12"/>
      <c r="AQ7056" s="12"/>
      <c r="AR7056" s="12"/>
      <c r="AS7056" s="12"/>
      <c r="AT7056" s="12"/>
      <c r="AU7056" s="12"/>
      <c r="AV7056" s="12"/>
      <c r="AW7056" s="12"/>
      <c r="AX7056" s="12"/>
      <c r="AY7056" s="12"/>
      <c r="AZ7056" s="12"/>
      <c r="BA7056" s="12"/>
      <c r="BB7056" s="12"/>
      <c r="BC7056" s="12"/>
      <c r="BD7056" s="12"/>
      <c r="BE7056" s="12"/>
      <c r="BF7056" s="12"/>
      <c r="BG7056" s="12"/>
      <c r="BH7056" s="12"/>
      <c r="BI7056" s="12"/>
      <c r="BJ7056" s="13"/>
      <c r="BK7056" s="13"/>
      <c r="BL7056" s="13"/>
      <c r="BM7056" s="13"/>
      <c r="BN7056" s="13"/>
    </row>
    <row r="7057" spans="4:66" x14ac:dyDescent="0.25">
      <c r="D7057"/>
      <c r="E7057" s="10"/>
      <c r="F7057" s="10"/>
      <c r="G7057" s="10"/>
      <c r="H7057" s="10"/>
      <c r="I7057" s="10"/>
      <c r="J7057" s="10"/>
      <c r="K7057" s="11"/>
      <c r="L7057" s="11"/>
      <c r="M7057" s="12"/>
      <c r="N7057" s="12"/>
      <c r="O7057" s="12"/>
      <c r="P7057" s="12"/>
      <c r="Q7057" s="12"/>
      <c r="R7057" s="12"/>
      <c r="S7057" s="12"/>
      <c r="T7057" s="12"/>
      <c r="U7057" s="12"/>
      <c r="V7057" s="12"/>
      <c r="W7057" s="12"/>
      <c r="X7057" s="12"/>
      <c r="Y7057" s="12"/>
      <c r="Z7057" s="12"/>
      <c r="AA7057" s="12"/>
      <c r="AB7057" s="12"/>
      <c r="AC7057" s="12"/>
      <c r="AD7057" s="12"/>
      <c r="AE7057" s="12"/>
      <c r="AF7057" s="12"/>
      <c r="AG7057" s="12"/>
      <c r="AH7057" s="12"/>
      <c r="AI7057" s="12"/>
      <c r="AJ7057" s="12"/>
      <c r="AK7057" s="12"/>
      <c r="AL7057" s="12"/>
      <c r="AM7057" s="12"/>
      <c r="AN7057" s="12"/>
      <c r="AO7057" s="12"/>
      <c r="AP7057" s="12"/>
      <c r="AQ7057" s="12"/>
      <c r="AR7057" s="12"/>
      <c r="AS7057" s="12"/>
      <c r="AT7057" s="12"/>
      <c r="AU7057" s="12"/>
      <c r="AV7057" s="12"/>
      <c r="AW7057" s="12"/>
      <c r="AX7057" s="12"/>
      <c r="AY7057" s="12"/>
      <c r="AZ7057" s="12"/>
      <c r="BA7057" s="12"/>
      <c r="BB7057" s="12"/>
      <c r="BC7057" s="12"/>
      <c r="BD7057" s="12"/>
      <c r="BE7057" s="12"/>
      <c r="BF7057" s="12"/>
      <c r="BG7057" s="12"/>
      <c r="BH7057" s="12"/>
      <c r="BI7057" s="12"/>
      <c r="BJ7057" s="13"/>
      <c r="BK7057" s="13"/>
      <c r="BL7057" s="13"/>
      <c r="BM7057" s="13"/>
      <c r="BN7057" s="13"/>
    </row>
    <row r="7058" spans="4:66" x14ac:dyDescent="0.25">
      <c r="D7058"/>
      <c r="E7058" s="10"/>
      <c r="F7058" s="10"/>
      <c r="G7058" s="10"/>
      <c r="H7058" s="10"/>
      <c r="I7058" s="10"/>
      <c r="J7058" s="10"/>
      <c r="K7058" s="11"/>
      <c r="L7058" s="11"/>
      <c r="M7058" s="12"/>
      <c r="N7058" s="12"/>
      <c r="O7058" s="12"/>
      <c r="P7058" s="12"/>
      <c r="Q7058" s="12"/>
      <c r="R7058" s="12"/>
      <c r="S7058" s="12"/>
      <c r="T7058" s="12"/>
      <c r="U7058" s="12"/>
      <c r="V7058" s="12"/>
      <c r="W7058" s="12"/>
      <c r="X7058" s="12"/>
      <c r="Y7058" s="12"/>
      <c r="Z7058" s="12"/>
      <c r="AA7058" s="12"/>
      <c r="AB7058" s="12"/>
      <c r="AC7058" s="12"/>
      <c r="AD7058" s="12"/>
      <c r="AE7058" s="12"/>
      <c r="AF7058" s="12"/>
      <c r="AG7058" s="12"/>
      <c r="AH7058" s="12"/>
      <c r="AI7058" s="12"/>
      <c r="AJ7058" s="12"/>
      <c r="AK7058" s="12"/>
      <c r="AL7058" s="12"/>
      <c r="AM7058" s="12"/>
      <c r="AN7058" s="12"/>
      <c r="AO7058" s="12"/>
      <c r="AP7058" s="12"/>
      <c r="AQ7058" s="12"/>
      <c r="AR7058" s="12"/>
      <c r="AS7058" s="12"/>
      <c r="AT7058" s="12"/>
      <c r="AU7058" s="12"/>
      <c r="AV7058" s="12"/>
      <c r="AW7058" s="12"/>
      <c r="AX7058" s="12"/>
      <c r="AY7058" s="12"/>
      <c r="AZ7058" s="12"/>
      <c r="BA7058" s="12"/>
      <c r="BB7058" s="12"/>
      <c r="BC7058" s="12"/>
      <c r="BD7058" s="12"/>
      <c r="BE7058" s="12"/>
      <c r="BF7058" s="12"/>
      <c r="BG7058" s="12"/>
      <c r="BH7058" s="12"/>
      <c r="BI7058" s="12"/>
      <c r="BJ7058" s="13"/>
      <c r="BK7058" s="13"/>
      <c r="BL7058" s="13"/>
      <c r="BM7058" s="13"/>
      <c r="BN7058" s="13"/>
    </row>
    <row r="7059" spans="4:66" x14ac:dyDescent="0.25">
      <c r="D7059"/>
      <c r="E7059" s="10"/>
      <c r="F7059" s="10"/>
      <c r="G7059" s="10"/>
      <c r="H7059" s="10"/>
      <c r="I7059" s="10"/>
      <c r="J7059" s="10"/>
      <c r="K7059" s="11"/>
      <c r="L7059" s="11"/>
      <c r="M7059" s="12"/>
      <c r="N7059" s="12"/>
      <c r="O7059" s="12"/>
      <c r="P7059" s="12"/>
      <c r="Q7059" s="12"/>
      <c r="R7059" s="12"/>
      <c r="S7059" s="12"/>
      <c r="T7059" s="12"/>
      <c r="U7059" s="12"/>
      <c r="V7059" s="12"/>
      <c r="W7059" s="12"/>
      <c r="X7059" s="12"/>
      <c r="Y7059" s="12"/>
      <c r="Z7059" s="12"/>
      <c r="AA7059" s="12"/>
      <c r="AB7059" s="12"/>
      <c r="AC7059" s="12"/>
      <c r="AD7059" s="12"/>
      <c r="AE7059" s="12"/>
      <c r="AF7059" s="12"/>
      <c r="AG7059" s="12"/>
      <c r="AH7059" s="12"/>
      <c r="AI7059" s="12"/>
      <c r="AJ7059" s="12"/>
      <c r="AK7059" s="12"/>
      <c r="AL7059" s="12"/>
      <c r="AM7059" s="12"/>
      <c r="AN7059" s="12"/>
      <c r="AO7059" s="12"/>
      <c r="AP7059" s="12"/>
      <c r="AQ7059" s="12"/>
      <c r="AR7059" s="12"/>
      <c r="AS7059" s="12"/>
      <c r="AT7059" s="12"/>
      <c r="AU7059" s="12"/>
      <c r="AV7059" s="12"/>
      <c r="AW7059" s="12"/>
      <c r="AX7059" s="12"/>
      <c r="AY7059" s="12"/>
      <c r="AZ7059" s="12"/>
      <c r="BA7059" s="12"/>
      <c r="BB7059" s="12"/>
      <c r="BC7059" s="12"/>
      <c r="BD7059" s="12"/>
      <c r="BE7059" s="12"/>
      <c r="BF7059" s="12"/>
      <c r="BG7059" s="12"/>
      <c r="BH7059" s="12"/>
      <c r="BI7059" s="12"/>
      <c r="BJ7059" s="13"/>
      <c r="BK7059" s="13"/>
      <c r="BL7059" s="13"/>
      <c r="BM7059" s="13"/>
      <c r="BN7059" s="13"/>
    </row>
    <row r="7060" spans="4:66" x14ac:dyDescent="0.25">
      <c r="D7060"/>
      <c r="E7060" s="10"/>
      <c r="F7060" s="10"/>
      <c r="G7060" s="10"/>
      <c r="H7060" s="10"/>
      <c r="I7060" s="10"/>
      <c r="J7060" s="10"/>
      <c r="K7060" s="11"/>
      <c r="L7060" s="11"/>
      <c r="M7060" s="12"/>
      <c r="N7060" s="12"/>
      <c r="O7060" s="12"/>
      <c r="P7060" s="12"/>
      <c r="Q7060" s="12"/>
      <c r="R7060" s="12"/>
      <c r="S7060" s="12"/>
      <c r="T7060" s="12"/>
      <c r="U7060" s="12"/>
      <c r="V7060" s="12"/>
      <c r="W7060" s="12"/>
      <c r="X7060" s="12"/>
      <c r="Y7060" s="12"/>
      <c r="Z7060" s="12"/>
      <c r="AA7060" s="12"/>
      <c r="AB7060" s="12"/>
      <c r="AC7060" s="12"/>
      <c r="AD7060" s="12"/>
      <c r="AE7060" s="12"/>
      <c r="AF7060" s="12"/>
      <c r="AG7060" s="12"/>
      <c r="AH7060" s="12"/>
      <c r="AI7060" s="12"/>
      <c r="AJ7060" s="12"/>
      <c r="AK7060" s="12"/>
      <c r="AL7060" s="12"/>
      <c r="AM7060" s="12"/>
      <c r="AN7060" s="12"/>
      <c r="AO7060" s="12"/>
      <c r="AP7060" s="12"/>
      <c r="AQ7060" s="12"/>
      <c r="AR7060" s="12"/>
      <c r="AS7060" s="12"/>
      <c r="AT7060" s="12"/>
      <c r="AU7060" s="12"/>
      <c r="AV7060" s="12"/>
      <c r="AW7060" s="12"/>
      <c r="AX7060" s="12"/>
      <c r="AY7060" s="12"/>
      <c r="AZ7060" s="12"/>
      <c r="BA7060" s="12"/>
      <c r="BB7060" s="12"/>
      <c r="BC7060" s="12"/>
      <c r="BD7060" s="12"/>
      <c r="BE7060" s="12"/>
      <c r="BF7060" s="12"/>
      <c r="BG7060" s="12"/>
      <c r="BH7060" s="12"/>
      <c r="BI7060" s="12"/>
      <c r="BJ7060" s="13"/>
      <c r="BK7060" s="13"/>
      <c r="BL7060" s="13"/>
      <c r="BM7060" s="13"/>
      <c r="BN7060" s="13"/>
    </row>
    <row r="7061" spans="4:66" x14ac:dyDescent="0.25">
      <c r="D7061"/>
      <c r="E7061" s="10"/>
      <c r="F7061" s="10"/>
      <c r="G7061" s="10"/>
      <c r="H7061" s="10"/>
      <c r="I7061" s="10"/>
      <c r="J7061" s="10"/>
      <c r="K7061" s="11"/>
      <c r="L7061" s="11"/>
      <c r="M7061" s="12"/>
      <c r="N7061" s="12"/>
      <c r="O7061" s="12"/>
      <c r="P7061" s="12"/>
      <c r="Q7061" s="12"/>
      <c r="R7061" s="12"/>
      <c r="S7061" s="12"/>
      <c r="T7061" s="12"/>
      <c r="U7061" s="12"/>
      <c r="V7061" s="12"/>
      <c r="W7061" s="12"/>
      <c r="X7061" s="12"/>
      <c r="Y7061" s="12"/>
      <c r="Z7061" s="12"/>
      <c r="AA7061" s="12"/>
      <c r="AB7061" s="12"/>
      <c r="AC7061" s="12"/>
      <c r="AD7061" s="12"/>
      <c r="AE7061" s="12"/>
      <c r="AF7061" s="12"/>
      <c r="AG7061" s="12"/>
      <c r="AH7061" s="12"/>
      <c r="AI7061" s="12"/>
      <c r="AJ7061" s="12"/>
      <c r="AK7061" s="12"/>
      <c r="AL7061" s="12"/>
      <c r="AM7061" s="12"/>
      <c r="AN7061" s="12"/>
      <c r="AO7061" s="12"/>
      <c r="AP7061" s="12"/>
      <c r="AQ7061" s="12"/>
      <c r="AR7061" s="12"/>
      <c r="AS7061" s="12"/>
      <c r="AT7061" s="12"/>
      <c r="AU7061" s="12"/>
      <c r="AV7061" s="12"/>
      <c r="AW7061" s="12"/>
      <c r="AX7061" s="12"/>
      <c r="AY7061" s="12"/>
      <c r="AZ7061" s="12"/>
      <c r="BA7061" s="12"/>
      <c r="BB7061" s="12"/>
      <c r="BC7061" s="12"/>
      <c r="BD7061" s="12"/>
      <c r="BE7061" s="12"/>
      <c r="BF7061" s="12"/>
      <c r="BG7061" s="12"/>
      <c r="BH7061" s="12"/>
      <c r="BI7061" s="12"/>
      <c r="BJ7061" s="13"/>
      <c r="BK7061" s="13"/>
      <c r="BL7061" s="13"/>
      <c r="BM7061" s="13"/>
      <c r="BN7061" s="13"/>
    </row>
    <row r="7062" spans="4:66" x14ac:dyDescent="0.25">
      <c r="D7062"/>
      <c r="E7062" s="10"/>
      <c r="F7062" s="10"/>
      <c r="G7062" s="10"/>
      <c r="H7062" s="10"/>
      <c r="I7062" s="10"/>
      <c r="J7062" s="10"/>
      <c r="K7062" s="11"/>
      <c r="L7062" s="11"/>
      <c r="M7062" s="12"/>
      <c r="N7062" s="12"/>
      <c r="O7062" s="12"/>
      <c r="P7062" s="12"/>
      <c r="Q7062" s="12"/>
      <c r="R7062" s="12"/>
      <c r="S7062" s="12"/>
      <c r="T7062" s="12"/>
      <c r="U7062" s="12"/>
      <c r="V7062" s="12"/>
      <c r="W7062" s="12"/>
      <c r="X7062" s="12"/>
      <c r="Y7062" s="12"/>
      <c r="Z7062" s="12"/>
      <c r="AA7062" s="12"/>
      <c r="AB7062" s="12"/>
      <c r="AC7062" s="12"/>
      <c r="AD7062" s="12"/>
      <c r="AE7062" s="12"/>
      <c r="AF7062" s="12"/>
      <c r="AG7062" s="12"/>
      <c r="AH7062" s="12"/>
      <c r="AI7062" s="12"/>
      <c r="AJ7062" s="12"/>
      <c r="AK7062" s="12"/>
      <c r="AL7062" s="12"/>
      <c r="AM7062" s="12"/>
      <c r="AN7062" s="12"/>
      <c r="AO7062" s="12"/>
      <c r="AP7062" s="12"/>
      <c r="AQ7062" s="12"/>
      <c r="AR7062" s="12"/>
      <c r="AS7062" s="12"/>
      <c r="AT7062" s="12"/>
      <c r="AU7062" s="12"/>
      <c r="AV7062" s="12"/>
      <c r="AW7062" s="12"/>
      <c r="AX7062" s="12"/>
      <c r="AY7062" s="12"/>
      <c r="AZ7062" s="12"/>
      <c r="BA7062" s="12"/>
      <c r="BB7062" s="12"/>
      <c r="BC7062" s="12"/>
      <c r="BD7062" s="12"/>
      <c r="BE7062" s="12"/>
      <c r="BF7062" s="12"/>
      <c r="BG7062" s="12"/>
      <c r="BH7062" s="12"/>
      <c r="BI7062" s="12"/>
      <c r="BJ7062" s="13"/>
      <c r="BK7062" s="13"/>
      <c r="BL7062" s="13"/>
      <c r="BM7062" s="13"/>
      <c r="BN7062" s="13"/>
    </row>
    <row r="7063" spans="4:66" x14ac:dyDescent="0.25">
      <c r="D7063"/>
      <c r="E7063" s="10"/>
      <c r="F7063" s="10"/>
      <c r="G7063" s="10"/>
      <c r="H7063" s="10"/>
      <c r="I7063" s="10"/>
      <c r="J7063" s="10"/>
      <c r="K7063" s="11"/>
      <c r="L7063" s="11"/>
      <c r="M7063" s="12"/>
      <c r="N7063" s="12"/>
      <c r="O7063" s="12"/>
      <c r="P7063" s="12"/>
      <c r="Q7063" s="12"/>
      <c r="R7063" s="12"/>
      <c r="S7063" s="12"/>
      <c r="T7063" s="12"/>
      <c r="U7063" s="12"/>
      <c r="V7063" s="12"/>
      <c r="W7063" s="12"/>
      <c r="X7063" s="12"/>
      <c r="Y7063" s="12"/>
      <c r="Z7063" s="12"/>
      <c r="AA7063" s="12"/>
      <c r="AB7063" s="12"/>
      <c r="AC7063" s="12"/>
      <c r="AD7063" s="12"/>
      <c r="AE7063" s="12"/>
      <c r="AF7063" s="12"/>
      <c r="AG7063" s="12"/>
      <c r="AH7063" s="12"/>
      <c r="AI7063" s="12"/>
      <c r="AJ7063" s="12"/>
      <c r="AK7063" s="12"/>
      <c r="AL7063" s="12"/>
      <c r="AM7063" s="12"/>
      <c r="AN7063" s="12"/>
      <c r="AO7063" s="12"/>
      <c r="AP7063" s="12"/>
      <c r="AQ7063" s="12"/>
      <c r="AR7063" s="12"/>
      <c r="AS7063" s="12"/>
      <c r="AT7063" s="12"/>
      <c r="AU7063" s="12"/>
      <c r="AV7063" s="12"/>
      <c r="AW7063" s="12"/>
      <c r="AX7063" s="12"/>
      <c r="AY7063" s="12"/>
      <c r="AZ7063" s="12"/>
      <c r="BA7063" s="12"/>
      <c r="BB7063" s="12"/>
      <c r="BC7063" s="12"/>
      <c r="BD7063" s="12"/>
      <c r="BE7063" s="12"/>
      <c r="BF7063" s="12"/>
      <c r="BG7063" s="12"/>
      <c r="BH7063" s="12"/>
      <c r="BI7063" s="12"/>
      <c r="BJ7063" s="13"/>
      <c r="BK7063" s="13"/>
      <c r="BL7063" s="13"/>
      <c r="BM7063" s="13"/>
      <c r="BN7063" s="13"/>
    </row>
    <row r="7064" spans="4:66" x14ac:dyDescent="0.25">
      <c r="D7064"/>
      <c r="E7064" s="10"/>
      <c r="F7064" s="10"/>
      <c r="G7064" s="10"/>
      <c r="H7064" s="10"/>
      <c r="I7064" s="10"/>
      <c r="J7064" s="10"/>
      <c r="K7064" s="11"/>
      <c r="L7064" s="11"/>
      <c r="M7064" s="12"/>
      <c r="N7064" s="12"/>
      <c r="O7064" s="12"/>
      <c r="P7064" s="12"/>
      <c r="Q7064" s="12"/>
      <c r="R7064" s="12"/>
      <c r="S7064" s="12"/>
      <c r="T7064" s="12"/>
      <c r="U7064" s="12"/>
      <c r="V7064" s="12"/>
      <c r="W7064" s="12"/>
      <c r="X7064" s="12"/>
      <c r="Y7064" s="12"/>
      <c r="Z7064" s="12"/>
      <c r="AA7064" s="12"/>
      <c r="AB7064" s="12"/>
      <c r="AC7064" s="12"/>
      <c r="AD7064" s="12"/>
      <c r="AE7064" s="12"/>
      <c r="AF7064" s="12"/>
      <c r="AG7064" s="12"/>
      <c r="AH7064" s="12"/>
      <c r="AI7064" s="12"/>
      <c r="AJ7064" s="12"/>
      <c r="AK7064" s="12"/>
      <c r="AL7064" s="12"/>
      <c r="AM7064" s="12"/>
      <c r="AN7064" s="12"/>
      <c r="AO7064" s="12"/>
      <c r="AP7064" s="12"/>
      <c r="AQ7064" s="12"/>
      <c r="AR7064" s="12"/>
      <c r="AS7064" s="12"/>
      <c r="AT7064" s="12"/>
      <c r="AU7064" s="12"/>
      <c r="AV7064" s="12"/>
      <c r="AW7064" s="12"/>
      <c r="AX7064" s="12"/>
      <c r="AY7064" s="12"/>
      <c r="AZ7064" s="12"/>
      <c r="BA7064" s="12"/>
      <c r="BB7064" s="12"/>
      <c r="BC7064" s="12"/>
      <c r="BD7064" s="12"/>
      <c r="BE7064" s="12"/>
      <c r="BF7064" s="12"/>
      <c r="BG7064" s="12"/>
      <c r="BH7064" s="12"/>
      <c r="BI7064" s="12"/>
      <c r="BJ7064" s="13"/>
      <c r="BK7064" s="13"/>
      <c r="BL7064" s="13"/>
      <c r="BM7064" s="13"/>
      <c r="BN7064" s="13"/>
    </row>
    <row r="7065" spans="4:66" x14ac:dyDescent="0.25">
      <c r="D7065"/>
      <c r="E7065" s="10"/>
      <c r="F7065" s="10"/>
      <c r="G7065" s="10"/>
      <c r="H7065" s="10"/>
      <c r="I7065" s="10"/>
      <c r="J7065" s="10"/>
      <c r="K7065" s="11"/>
      <c r="L7065" s="11"/>
      <c r="M7065" s="12"/>
      <c r="N7065" s="12"/>
      <c r="O7065" s="12"/>
      <c r="P7065" s="12"/>
      <c r="Q7065" s="12"/>
      <c r="R7065" s="12"/>
      <c r="S7065" s="12"/>
      <c r="T7065" s="12"/>
      <c r="U7065" s="12"/>
      <c r="V7065" s="12"/>
      <c r="W7065" s="12"/>
      <c r="X7065" s="12"/>
      <c r="Y7065" s="12"/>
      <c r="Z7065" s="12"/>
      <c r="AA7065" s="12"/>
      <c r="AB7065" s="12"/>
      <c r="AC7065" s="12"/>
      <c r="AD7065" s="12"/>
      <c r="AE7065" s="12"/>
      <c r="AF7065" s="12"/>
      <c r="AG7065" s="12"/>
      <c r="AH7065" s="12"/>
      <c r="AI7065" s="12"/>
      <c r="AJ7065" s="12"/>
      <c r="AK7065" s="12"/>
      <c r="AL7065" s="12"/>
      <c r="AM7065" s="12"/>
      <c r="AN7065" s="12"/>
      <c r="AO7065" s="12"/>
      <c r="AP7065" s="12"/>
      <c r="AQ7065" s="12"/>
      <c r="AR7065" s="12"/>
      <c r="AS7065" s="12"/>
      <c r="AT7065" s="12"/>
      <c r="AU7065" s="12"/>
      <c r="AV7065" s="12"/>
      <c r="AW7065" s="12"/>
      <c r="AX7065" s="12"/>
      <c r="AY7065" s="12"/>
      <c r="AZ7065" s="12"/>
      <c r="BA7065" s="12"/>
      <c r="BB7065" s="12"/>
      <c r="BC7065" s="12"/>
      <c r="BD7065" s="12"/>
      <c r="BE7065" s="12"/>
      <c r="BF7065" s="12"/>
      <c r="BG7065" s="12"/>
      <c r="BH7065" s="12"/>
      <c r="BI7065" s="12"/>
      <c r="BJ7065" s="13"/>
      <c r="BK7065" s="13"/>
      <c r="BL7065" s="13"/>
      <c r="BM7065" s="13"/>
      <c r="BN7065" s="13"/>
    </row>
    <row r="7066" spans="4:66" x14ac:dyDescent="0.25">
      <c r="D7066"/>
      <c r="E7066" s="10"/>
      <c r="F7066" s="10"/>
      <c r="G7066" s="10"/>
      <c r="H7066" s="10"/>
      <c r="I7066" s="10"/>
      <c r="J7066" s="10"/>
      <c r="K7066" s="11"/>
      <c r="L7066" s="11"/>
      <c r="M7066" s="12"/>
      <c r="N7066" s="12"/>
      <c r="O7066" s="12"/>
      <c r="P7066" s="12"/>
      <c r="Q7066" s="12"/>
      <c r="R7066" s="12"/>
      <c r="S7066" s="12"/>
      <c r="T7066" s="12"/>
      <c r="U7066" s="12"/>
      <c r="V7066" s="12"/>
      <c r="W7066" s="12"/>
      <c r="X7066" s="12"/>
      <c r="Y7066" s="12"/>
      <c r="Z7066" s="12"/>
      <c r="AA7066" s="12"/>
      <c r="AB7066" s="12"/>
      <c r="AC7066" s="12"/>
      <c r="AD7066" s="12"/>
      <c r="AE7066" s="12"/>
      <c r="AF7066" s="12"/>
      <c r="AG7066" s="12"/>
      <c r="AH7066" s="12"/>
      <c r="AI7066" s="12"/>
      <c r="AJ7066" s="12"/>
      <c r="AK7066" s="12"/>
      <c r="AL7066" s="12"/>
      <c r="AM7066" s="12"/>
      <c r="AN7066" s="12"/>
      <c r="AO7066" s="12"/>
      <c r="AP7066" s="12"/>
      <c r="AQ7066" s="12"/>
      <c r="AR7066" s="12"/>
      <c r="AS7066" s="12"/>
      <c r="AT7066" s="12"/>
      <c r="AU7066" s="12"/>
      <c r="AV7066" s="12"/>
      <c r="AW7066" s="12"/>
      <c r="AX7066" s="12"/>
      <c r="AY7066" s="12"/>
      <c r="AZ7066" s="12"/>
      <c r="BA7066" s="12"/>
      <c r="BB7066" s="12"/>
      <c r="BC7066" s="12"/>
      <c r="BD7066" s="12"/>
      <c r="BE7066" s="12"/>
      <c r="BF7066" s="12"/>
      <c r="BG7066" s="12"/>
      <c r="BH7066" s="12"/>
      <c r="BI7066" s="12"/>
      <c r="BJ7066" s="13"/>
      <c r="BK7066" s="13"/>
      <c r="BL7066" s="13"/>
      <c r="BM7066" s="13"/>
      <c r="BN7066" s="13"/>
    </row>
    <row r="7067" spans="4:66" x14ac:dyDescent="0.25">
      <c r="D7067"/>
      <c r="E7067" s="10"/>
      <c r="F7067" s="10"/>
      <c r="G7067" s="10"/>
      <c r="H7067" s="10"/>
      <c r="I7067" s="10"/>
      <c r="J7067" s="10"/>
      <c r="K7067" s="11"/>
      <c r="L7067" s="11"/>
      <c r="M7067" s="12"/>
      <c r="N7067" s="12"/>
      <c r="O7067" s="12"/>
      <c r="P7067" s="12"/>
      <c r="Q7067" s="12"/>
      <c r="R7067" s="12"/>
      <c r="S7067" s="12"/>
      <c r="T7067" s="12"/>
      <c r="U7067" s="12"/>
      <c r="V7067" s="12"/>
      <c r="W7067" s="12"/>
      <c r="X7067" s="12"/>
      <c r="Y7067" s="12"/>
      <c r="Z7067" s="12"/>
      <c r="AA7067" s="12"/>
      <c r="AB7067" s="12"/>
      <c r="AC7067" s="12"/>
      <c r="AD7067" s="12"/>
      <c r="AE7067" s="12"/>
      <c r="AF7067" s="12"/>
      <c r="AG7067" s="12"/>
      <c r="AH7067" s="12"/>
      <c r="AI7067" s="12"/>
      <c r="AJ7067" s="12"/>
      <c r="AK7067" s="12"/>
      <c r="AL7067" s="12"/>
      <c r="AM7067" s="12"/>
      <c r="AN7067" s="12"/>
      <c r="AO7067" s="12"/>
      <c r="AP7067" s="12"/>
      <c r="AQ7067" s="12"/>
      <c r="AR7067" s="12"/>
      <c r="AS7067" s="12"/>
      <c r="AT7067" s="12"/>
      <c r="AU7067" s="12"/>
      <c r="AV7067" s="12"/>
      <c r="AW7067" s="12"/>
      <c r="AX7067" s="12"/>
      <c r="AY7067" s="12"/>
      <c r="AZ7067" s="12"/>
      <c r="BA7067" s="12"/>
      <c r="BB7067" s="12"/>
      <c r="BC7067" s="12"/>
      <c r="BD7067" s="12"/>
      <c r="BE7067" s="12"/>
      <c r="BF7067" s="12"/>
      <c r="BG7067" s="12"/>
      <c r="BH7067" s="12"/>
      <c r="BI7067" s="12"/>
      <c r="BJ7067" s="13"/>
      <c r="BK7067" s="13"/>
      <c r="BL7067" s="13"/>
      <c r="BM7067" s="13"/>
      <c r="BN7067" s="13"/>
    </row>
    <row r="7068" spans="4:66" x14ac:dyDescent="0.25">
      <c r="D7068"/>
      <c r="E7068" s="10"/>
      <c r="F7068" s="10"/>
      <c r="G7068" s="10"/>
      <c r="H7068" s="10"/>
      <c r="I7068" s="10"/>
      <c r="J7068" s="10"/>
      <c r="K7068" s="11"/>
      <c r="L7068" s="11"/>
      <c r="M7068" s="12"/>
      <c r="N7068" s="12"/>
      <c r="O7068" s="12"/>
      <c r="P7068" s="12"/>
      <c r="Q7068" s="12"/>
      <c r="R7068" s="12"/>
      <c r="S7068" s="12"/>
      <c r="T7068" s="12"/>
      <c r="U7068" s="12"/>
      <c r="V7068" s="12"/>
      <c r="W7068" s="12"/>
      <c r="X7068" s="12"/>
      <c r="Y7068" s="12"/>
      <c r="Z7068" s="12"/>
      <c r="AA7068" s="12"/>
      <c r="AB7068" s="12"/>
      <c r="AC7068" s="12"/>
      <c r="AD7068" s="12"/>
      <c r="AE7068" s="12"/>
      <c r="AF7068" s="12"/>
      <c r="AG7068" s="12"/>
      <c r="AH7068" s="12"/>
      <c r="AI7068" s="12"/>
      <c r="AJ7068" s="12"/>
      <c r="AK7068" s="12"/>
      <c r="AL7068" s="12"/>
      <c r="AM7068" s="12"/>
      <c r="AN7068" s="12"/>
      <c r="AO7068" s="12"/>
      <c r="AP7068" s="12"/>
      <c r="AQ7068" s="12"/>
      <c r="AR7068" s="12"/>
      <c r="AS7068" s="12"/>
      <c r="AT7068" s="12"/>
      <c r="AU7068" s="12"/>
      <c r="AV7068" s="12"/>
      <c r="AW7068" s="12"/>
      <c r="AX7068" s="12"/>
      <c r="AY7068" s="12"/>
      <c r="AZ7068" s="12"/>
      <c r="BA7068" s="12"/>
      <c r="BB7068" s="12"/>
      <c r="BC7068" s="12"/>
      <c r="BD7068" s="12"/>
      <c r="BE7068" s="12"/>
      <c r="BF7068" s="12"/>
      <c r="BG7068" s="12"/>
      <c r="BH7068" s="12"/>
      <c r="BI7068" s="12"/>
      <c r="BJ7068" s="13"/>
      <c r="BK7068" s="13"/>
      <c r="BL7068" s="13"/>
      <c r="BM7068" s="13"/>
      <c r="BN7068" s="13"/>
    </row>
    <row r="7069" spans="4:66" x14ac:dyDescent="0.25">
      <c r="D7069"/>
      <c r="E7069" s="10"/>
      <c r="F7069" s="10"/>
      <c r="G7069" s="10"/>
      <c r="H7069" s="10"/>
      <c r="I7069" s="10"/>
      <c r="J7069" s="10"/>
      <c r="K7069" s="11"/>
      <c r="L7069" s="11"/>
      <c r="M7069" s="12"/>
      <c r="N7069" s="12"/>
      <c r="O7069" s="12"/>
      <c r="P7069" s="12"/>
      <c r="Q7069" s="12"/>
      <c r="R7069" s="12"/>
      <c r="S7069" s="12"/>
      <c r="T7069" s="12"/>
      <c r="U7069" s="12"/>
      <c r="V7069" s="12"/>
      <c r="W7069" s="12"/>
      <c r="X7069" s="12"/>
      <c r="Y7069" s="12"/>
      <c r="Z7069" s="12"/>
      <c r="AA7069" s="12"/>
      <c r="AB7069" s="12"/>
      <c r="AC7069" s="12"/>
      <c r="AD7069" s="12"/>
      <c r="AE7069" s="12"/>
      <c r="AF7069" s="12"/>
      <c r="AG7069" s="12"/>
      <c r="AH7069" s="12"/>
      <c r="AI7069" s="12"/>
      <c r="AJ7069" s="12"/>
      <c r="AK7069" s="12"/>
      <c r="AL7069" s="12"/>
      <c r="AM7069" s="12"/>
      <c r="AN7069" s="12"/>
      <c r="AO7069" s="12"/>
      <c r="AP7069" s="12"/>
      <c r="AQ7069" s="12"/>
      <c r="AR7069" s="12"/>
      <c r="AS7069" s="12"/>
      <c r="AT7069" s="12"/>
      <c r="AU7069" s="12"/>
      <c r="AV7069" s="12"/>
      <c r="AW7069" s="12"/>
      <c r="AX7069" s="12"/>
      <c r="AY7069" s="12"/>
      <c r="AZ7069" s="12"/>
      <c r="BA7069" s="12"/>
      <c r="BB7069" s="12"/>
      <c r="BC7069" s="12"/>
      <c r="BD7069" s="12"/>
      <c r="BE7069" s="12"/>
      <c r="BF7069" s="12"/>
      <c r="BG7069" s="12"/>
      <c r="BH7069" s="12"/>
      <c r="BI7069" s="12"/>
      <c r="BJ7069" s="13"/>
      <c r="BK7069" s="13"/>
      <c r="BL7069" s="13"/>
      <c r="BM7069" s="13"/>
      <c r="BN7069" s="13"/>
    </row>
    <row r="7070" spans="4:66" x14ac:dyDescent="0.25">
      <c r="D7070"/>
      <c r="E7070" s="10"/>
      <c r="F7070" s="10"/>
      <c r="G7070" s="10"/>
      <c r="H7070" s="10"/>
      <c r="I7070" s="10"/>
      <c r="J7070" s="10"/>
      <c r="K7070" s="11"/>
      <c r="L7070" s="11"/>
      <c r="M7070" s="12"/>
      <c r="N7070" s="12"/>
      <c r="O7070" s="12"/>
      <c r="P7070" s="12"/>
      <c r="Q7070" s="12"/>
      <c r="R7070" s="12"/>
      <c r="S7070" s="12"/>
      <c r="T7070" s="12"/>
      <c r="U7070" s="12"/>
      <c r="V7070" s="12"/>
      <c r="W7070" s="12"/>
      <c r="X7070" s="12"/>
      <c r="Y7070" s="12"/>
      <c r="Z7070" s="12"/>
      <c r="AA7070" s="12"/>
      <c r="AB7070" s="12"/>
      <c r="AC7070" s="12"/>
      <c r="AD7070" s="12"/>
      <c r="AE7070" s="12"/>
      <c r="AF7070" s="12"/>
      <c r="AG7070" s="12"/>
      <c r="AH7070" s="12"/>
      <c r="AI7070" s="12"/>
      <c r="AJ7070" s="12"/>
      <c r="AK7070" s="12"/>
      <c r="AL7070" s="12"/>
      <c r="AM7070" s="12"/>
      <c r="AN7070" s="12"/>
      <c r="AO7070" s="12"/>
      <c r="AP7070" s="12"/>
      <c r="AQ7070" s="12"/>
      <c r="AR7070" s="12"/>
      <c r="AS7070" s="12"/>
      <c r="AT7070" s="12"/>
      <c r="AU7070" s="12"/>
      <c r="AV7070" s="12"/>
      <c r="AW7070" s="12"/>
      <c r="AX7070" s="12"/>
      <c r="AY7070" s="12"/>
      <c r="AZ7070" s="12"/>
      <c r="BA7070" s="12"/>
      <c r="BB7070" s="12"/>
      <c r="BC7070" s="12"/>
      <c r="BD7070" s="12"/>
      <c r="BE7070" s="12"/>
      <c r="BF7070" s="12"/>
      <c r="BG7070" s="12"/>
      <c r="BH7070" s="12"/>
      <c r="BI7070" s="12"/>
      <c r="BJ7070" s="13"/>
      <c r="BK7070" s="13"/>
      <c r="BL7070" s="13"/>
      <c r="BM7070" s="13"/>
      <c r="BN7070" s="13"/>
    </row>
    <row r="7071" spans="4:66" x14ac:dyDescent="0.25">
      <c r="D7071"/>
      <c r="E7071" s="10"/>
      <c r="F7071" s="10"/>
      <c r="G7071" s="10"/>
      <c r="H7071" s="10"/>
      <c r="I7071" s="10"/>
      <c r="J7071" s="10"/>
      <c r="K7071" s="11"/>
      <c r="L7071" s="11"/>
      <c r="M7071" s="12"/>
      <c r="N7071" s="12"/>
      <c r="O7071" s="12"/>
      <c r="P7071" s="12"/>
      <c r="Q7071" s="12"/>
      <c r="R7071" s="12"/>
      <c r="S7071" s="12"/>
      <c r="T7071" s="12"/>
      <c r="U7071" s="12"/>
      <c r="V7071" s="12"/>
      <c r="W7071" s="12"/>
      <c r="X7071" s="12"/>
      <c r="Y7071" s="12"/>
      <c r="Z7071" s="12"/>
      <c r="AA7071" s="12"/>
      <c r="AB7071" s="12"/>
      <c r="AC7071" s="12"/>
      <c r="AD7071" s="12"/>
      <c r="AE7071" s="12"/>
      <c r="AF7071" s="12"/>
      <c r="AG7071" s="12"/>
      <c r="AH7071" s="12"/>
      <c r="AI7071" s="12"/>
      <c r="AJ7071" s="12"/>
      <c r="AK7071" s="12"/>
      <c r="AL7071" s="12"/>
      <c r="AM7071" s="12"/>
      <c r="AN7071" s="12"/>
      <c r="AO7071" s="12"/>
      <c r="AP7071" s="12"/>
      <c r="AQ7071" s="12"/>
      <c r="AR7071" s="12"/>
      <c r="AS7071" s="12"/>
      <c r="AT7071" s="12"/>
      <c r="AU7071" s="12"/>
      <c r="AV7071" s="12"/>
      <c r="AW7071" s="12"/>
      <c r="AX7071" s="12"/>
      <c r="AY7071" s="12"/>
      <c r="AZ7071" s="12"/>
      <c r="BA7071" s="12"/>
      <c r="BB7071" s="12"/>
      <c r="BC7071" s="12"/>
      <c r="BD7071" s="12"/>
      <c r="BE7071" s="12"/>
      <c r="BF7071" s="12"/>
      <c r="BG7071" s="12"/>
      <c r="BH7071" s="12"/>
      <c r="BI7071" s="12"/>
      <c r="BJ7071" s="13"/>
      <c r="BK7071" s="13"/>
      <c r="BL7071" s="13"/>
      <c r="BM7071" s="13"/>
      <c r="BN7071" s="13"/>
    </row>
    <row r="7072" spans="4:66" x14ac:dyDescent="0.25">
      <c r="D7072"/>
      <c r="E7072" s="10"/>
      <c r="F7072" s="10"/>
      <c r="G7072" s="10"/>
      <c r="H7072" s="10"/>
      <c r="I7072" s="10"/>
      <c r="J7072" s="10"/>
      <c r="K7072" s="11"/>
      <c r="L7072" s="11"/>
      <c r="M7072" s="12"/>
      <c r="N7072" s="12"/>
      <c r="O7072" s="12"/>
      <c r="P7072" s="12"/>
      <c r="Q7072" s="12"/>
      <c r="R7072" s="12"/>
      <c r="S7072" s="12"/>
      <c r="T7072" s="12"/>
      <c r="U7072" s="12"/>
      <c r="V7072" s="12"/>
      <c r="W7072" s="12"/>
      <c r="X7072" s="12"/>
      <c r="Y7072" s="12"/>
      <c r="Z7072" s="12"/>
      <c r="AA7072" s="12"/>
      <c r="AB7072" s="12"/>
      <c r="AC7072" s="12"/>
      <c r="AD7072" s="12"/>
      <c r="AE7072" s="12"/>
      <c r="AF7072" s="12"/>
      <c r="AG7072" s="12"/>
      <c r="AH7072" s="12"/>
      <c r="AI7072" s="12"/>
      <c r="AJ7072" s="12"/>
      <c r="AK7072" s="12"/>
      <c r="AL7072" s="12"/>
      <c r="AM7072" s="12"/>
      <c r="AN7072" s="12"/>
      <c r="AO7072" s="12"/>
      <c r="AP7072" s="12"/>
      <c r="AQ7072" s="12"/>
      <c r="AR7072" s="12"/>
      <c r="AS7072" s="12"/>
      <c r="AT7072" s="12"/>
      <c r="AU7072" s="12"/>
      <c r="AV7072" s="12"/>
      <c r="AW7072" s="12"/>
      <c r="AX7072" s="12"/>
      <c r="AY7072" s="12"/>
      <c r="AZ7072" s="12"/>
      <c r="BA7072" s="12"/>
      <c r="BB7072" s="12"/>
      <c r="BC7072" s="12"/>
      <c r="BD7072" s="12"/>
      <c r="BE7072" s="12"/>
      <c r="BF7072" s="12"/>
      <c r="BG7072" s="12"/>
      <c r="BH7072" s="12"/>
      <c r="BI7072" s="12"/>
      <c r="BJ7072" s="13"/>
      <c r="BK7072" s="13"/>
      <c r="BL7072" s="13"/>
      <c r="BM7072" s="13"/>
      <c r="BN7072" s="13"/>
    </row>
    <row r="7073" spans="4:66" x14ac:dyDescent="0.25">
      <c r="D7073"/>
      <c r="E7073" s="10"/>
      <c r="F7073" s="10"/>
      <c r="G7073" s="10"/>
      <c r="H7073" s="10"/>
      <c r="I7073" s="10"/>
      <c r="J7073" s="10"/>
      <c r="K7073" s="11"/>
      <c r="L7073" s="11"/>
      <c r="M7073" s="12"/>
      <c r="N7073" s="12"/>
      <c r="O7073" s="12"/>
      <c r="P7073" s="12"/>
      <c r="Q7073" s="12"/>
      <c r="R7073" s="12"/>
      <c r="S7073" s="12"/>
      <c r="T7073" s="12"/>
      <c r="U7073" s="12"/>
      <c r="V7073" s="12"/>
      <c r="W7073" s="12"/>
      <c r="X7073" s="12"/>
      <c r="Y7073" s="12"/>
      <c r="Z7073" s="12"/>
      <c r="AA7073" s="12"/>
      <c r="AB7073" s="12"/>
      <c r="AC7073" s="12"/>
      <c r="AD7073" s="12"/>
      <c r="AE7073" s="12"/>
      <c r="AF7073" s="12"/>
      <c r="AG7073" s="12"/>
      <c r="AH7073" s="12"/>
      <c r="AI7073" s="12"/>
      <c r="AJ7073" s="12"/>
      <c r="AK7073" s="12"/>
      <c r="AL7073" s="12"/>
      <c r="AM7073" s="12"/>
      <c r="AN7073" s="12"/>
      <c r="AO7073" s="12"/>
      <c r="AP7073" s="12"/>
      <c r="AQ7073" s="12"/>
      <c r="AR7073" s="12"/>
      <c r="AS7073" s="12"/>
      <c r="AT7073" s="12"/>
      <c r="AU7073" s="12"/>
      <c r="AV7073" s="12"/>
      <c r="AW7073" s="12"/>
      <c r="AX7073" s="12"/>
      <c r="AY7073" s="12"/>
      <c r="AZ7073" s="12"/>
      <c r="BA7073" s="12"/>
      <c r="BB7073" s="12"/>
      <c r="BC7073" s="12"/>
      <c r="BD7073" s="12"/>
      <c r="BE7073" s="12"/>
      <c r="BF7073" s="12"/>
      <c r="BG7073" s="12"/>
      <c r="BH7073" s="12"/>
      <c r="BI7073" s="12"/>
      <c r="BJ7073" s="13"/>
      <c r="BK7073" s="13"/>
      <c r="BL7073" s="13"/>
      <c r="BM7073" s="13"/>
      <c r="BN7073" s="13"/>
    </row>
    <row r="7074" spans="4:66" x14ac:dyDescent="0.25">
      <c r="D7074"/>
      <c r="E7074" s="10"/>
      <c r="F7074" s="10"/>
      <c r="G7074" s="10"/>
      <c r="H7074" s="10"/>
      <c r="I7074" s="10"/>
      <c r="J7074" s="10"/>
      <c r="K7074" s="11"/>
      <c r="L7074" s="11"/>
      <c r="M7074" s="12"/>
      <c r="N7074" s="12"/>
      <c r="O7074" s="12"/>
      <c r="P7074" s="12"/>
      <c r="Q7074" s="12"/>
      <c r="R7074" s="12"/>
      <c r="S7074" s="12"/>
      <c r="T7074" s="12"/>
      <c r="U7074" s="12"/>
      <c r="V7074" s="12"/>
      <c r="W7074" s="12"/>
      <c r="X7074" s="12"/>
      <c r="Y7074" s="12"/>
      <c r="Z7074" s="12"/>
      <c r="AA7074" s="12"/>
      <c r="AB7074" s="12"/>
      <c r="AC7074" s="12"/>
      <c r="AD7074" s="12"/>
      <c r="AE7074" s="12"/>
      <c r="AF7074" s="12"/>
      <c r="AG7074" s="12"/>
      <c r="AH7074" s="12"/>
      <c r="AI7074" s="12"/>
      <c r="AJ7074" s="12"/>
      <c r="AK7074" s="12"/>
      <c r="AL7074" s="12"/>
      <c r="AM7074" s="12"/>
      <c r="AN7074" s="12"/>
      <c r="AO7074" s="12"/>
      <c r="AP7074" s="12"/>
      <c r="AQ7074" s="12"/>
      <c r="AR7074" s="12"/>
      <c r="AS7074" s="12"/>
      <c r="AT7074" s="12"/>
      <c r="AU7074" s="12"/>
      <c r="AV7074" s="12"/>
      <c r="AW7074" s="12"/>
      <c r="AX7074" s="12"/>
      <c r="AY7074" s="12"/>
      <c r="AZ7074" s="12"/>
      <c r="BA7074" s="12"/>
      <c r="BB7074" s="12"/>
      <c r="BC7074" s="12"/>
      <c r="BD7074" s="12"/>
      <c r="BE7074" s="12"/>
      <c r="BF7074" s="12"/>
      <c r="BG7074" s="12"/>
      <c r="BH7074" s="12"/>
      <c r="BI7074" s="12"/>
      <c r="BJ7074" s="13"/>
      <c r="BK7074" s="13"/>
      <c r="BL7074" s="13"/>
      <c r="BM7074" s="13"/>
      <c r="BN7074" s="13"/>
    </row>
    <row r="7075" spans="4:66" x14ac:dyDescent="0.25">
      <c r="D7075"/>
      <c r="E7075" s="10"/>
      <c r="F7075" s="10"/>
      <c r="G7075" s="10"/>
      <c r="H7075" s="10"/>
      <c r="I7075" s="10"/>
      <c r="J7075" s="10"/>
      <c r="K7075" s="11"/>
      <c r="L7075" s="11"/>
      <c r="M7075" s="12"/>
      <c r="N7075" s="12"/>
      <c r="O7075" s="12"/>
      <c r="P7075" s="12"/>
      <c r="Q7075" s="12"/>
      <c r="R7075" s="12"/>
      <c r="S7075" s="12"/>
      <c r="T7075" s="12"/>
      <c r="U7075" s="12"/>
      <c r="V7075" s="12"/>
      <c r="W7075" s="12"/>
      <c r="X7075" s="12"/>
      <c r="Y7075" s="12"/>
      <c r="Z7075" s="12"/>
      <c r="AA7075" s="12"/>
      <c r="AB7075" s="12"/>
      <c r="AC7075" s="12"/>
      <c r="AD7075" s="12"/>
      <c r="AE7075" s="12"/>
      <c r="AF7075" s="12"/>
      <c r="AG7075" s="12"/>
      <c r="AH7075" s="12"/>
      <c r="AI7075" s="12"/>
      <c r="AJ7075" s="12"/>
      <c r="AK7075" s="12"/>
      <c r="AL7075" s="12"/>
      <c r="AM7075" s="12"/>
      <c r="AN7075" s="12"/>
      <c r="AO7075" s="12"/>
      <c r="AP7075" s="12"/>
      <c r="AQ7075" s="12"/>
      <c r="AR7075" s="12"/>
      <c r="AS7075" s="12"/>
      <c r="AT7075" s="12"/>
      <c r="AU7075" s="12"/>
      <c r="AV7075" s="12"/>
      <c r="AW7075" s="12"/>
      <c r="AX7075" s="12"/>
      <c r="AY7075" s="12"/>
      <c r="AZ7075" s="12"/>
      <c r="BA7075" s="12"/>
      <c r="BB7075" s="12"/>
      <c r="BC7075" s="12"/>
      <c r="BD7075" s="12"/>
      <c r="BE7075" s="12"/>
      <c r="BF7075" s="12"/>
      <c r="BG7075" s="12"/>
      <c r="BH7075" s="12"/>
      <c r="BI7075" s="12"/>
      <c r="BJ7075" s="13"/>
      <c r="BK7075" s="13"/>
      <c r="BL7075" s="13"/>
      <c r="BM7075" s="13"/>
      <c r="BN7075" s="13"/>
    </row>
    <row r="7076" spans="4:66" x14ac:dyDescent="0.25">
      <c r="D7076"/>
      <c r="E7076" s="10"/>
      <c r="F7076" s="10"/>
      <c r="G7076" s="10"/>
      <c r="H7076" s="10"/>
      <c r="I7076" s="10"/>
      <c r="J7076" s="10"/>
      <c r="K7076" s="11"/>
      <c r="L7076" s="11"/>
      <c r="M7076" s="12"/>
      <c r="N7076" s="12"/>
      <c r="O7076" s="12"/>
      <c r="P7076" s="12"/>
      <c r="Q7076" s="12"/>
      <c r="R7076" s="12"/>
      <c r="S7076" s="12"/>
      <c r="T7076" s="12"/>
      <c r="U7076" s="12"/>
      <c r="V7076" s="12"/>
      <c r="W7076" s="12"/>
      <c r="X7076" s="12"/>
      <c r="Y7076" s="12"/>
      <c r="Z7076" s="12"/>
      <c r="AA7076" s="12"/>
      <c r="AB7076" s="12"/>
      <c r="AC7076" s="12"/>
      <c r="AD7076" s="12"/>
      <c r="AE7076" s="12"/>
      <c r="AF7076" s="12"/>
      <c r="AG7076" s="12"/>
      <c r="AH7076" s="12"/>
      <c r="AI7076" s="12"/>
      <c r="AJ7076" s="12"/>
      <c r="AK7076" s="12"/>
      <c r="AL7076" s="12"/>
      <c r="AM7076" s="12"/>
      <c r="AN7076" s="12"/>
      <c r="AO7076" s="12"/>
      <c r="AP7076" s="12"/>
      <c r="AQ7076" s="12"/>
      <c r="AR7076" s="12"/>
      <c r="AS7076" s="12"/>
      <c r="AT7076" s="12"/>
      <c r="AU7076" s="12"/>
      <c r="AV7076" s="12"/>
      <c r="AW7076" s="12"/>
      <c r="AX7076" s="12"/>
      <c r="AY7076" s="12"/>
      <c r="AZ7076" s="12"/>
      <c r="BA7076" s="12"/>
      <c r="BB7076" s="12"/>
      <c r="BC7076" s="12"/>
      <c r="BD7076" s="12"/>
      <c r="BE7076" s="12"/>
      <c r="BF7076" s="12"/>
      <c r="BG7076" s="12"/>
      <c r="BH7076" s="12"/>
      <c r="BI7076" s="12"/>
      <c r="BJ7076" s="13"/>
      <c r="BK7076" s="13"/>
      <c r="BL7076" s="13"/>
      <c r="BM7076" s="13"/>
      <c r="BN7076" s="13"/>
    </row>
    <row r="7077" spans="4:66" x14ac:dyDescent="0.25">
      <c r="D7077"/>
      <c r="E7077" s="10"/>
      <c r="F7077" s="10"/>
      <c r="G7077" s="10"/>
      <c r="H7077" s="10"/>
      <c r="I7077" s="10"/>
      <c r="J7077" s="10"/>
      <c r="K7077" s="11"/>
      <c r="L7077" s="11"/>
      <c r="M7077" s="12"/>
      <c r="N7077" s="12"/>
      <c r="O7077" s="12"/>
      <c r="P7077" s="12"/>
      <c r="Q7077" s="12"/>
      <c r="R7077" s="12"/>
      <c r="S7077" s="12"/>
      <c r="T7077" s="12"/>
      <c r="U7077" s="12"/>
      <c r="V7077" s="12"/>
      <c r="W7077" s="12"/>
      <c r="X7077" s="12"/>
      <c r="Y7077" s="12"/>
      <c r="Z7077" s="12"/>
      <c r="AA7077" s="12"/>
      <c r="AB7077" s="12"/>
      <c r="AC7077" s="12"/>
      <c r="AD7077" s="12"/>
      <c r="AE7077" s="12"/>
      <c r="AF7077" s="12"/>
      <c r="AG7077" s="12"/>
      <c r="AH7077" s="12"/>
      <c r="AI7077" s="12"/>
      <c r="AJ7077" s="12"/>
      <c r="AK7077" s="12"/>
      <c r="AL7077" s="12"/>
      <c r="AM7077" s="12"/>
      <c r="AN7077" s="12"/>
      <c r="AO7077" s="12"/>
      <c r="AP7077" s="12"/>
      <c r="AQ7077" s="12"/>
      <c r="AR7077" s="12"/>
      <c r="AS7077" s="12"/>
      <c r="AT7077" s="12"/>
      <c r="AU7077" s="12"/>
      <c r="AV7077" s="12"/>
      <c r="AW7077" s="12"/>
      <c r="AX7077" s="12"/>
      <c r="AY7077" s="12"/>
      <c r="AZ7077" s="12"/>
      <c r="BA7077" s="12"/>
      <c r="BB7077" s="12"/>
      <c r="BC7077" s="12"/>
      <c r="BD7077" s="12"/>
      <c r="BE7077" s="12"/>
      <c r="BF7077" s="12"/>
      <c r="BG7077" s="12"/>
      <c r="BH7077" s="12"/>
      <c r="BI7077" s="12"/>
      <c r="BJ7077" s="13"/>
      <c r="BK7077" s="13"/>
      <c r="BL7077" s="13"/>
      <c r="BM7077" s="13"/>
      <c r="BN7077" s="13"/>
    </row>
    <row r="7078" spans="4:66" x14ac:dyDescent="0.25">
      <c r="D7078"/>
      <c r="E7078" s="10"/>
      <c r="F7078" s="10"/>
      <c r="G7078" s="10"/>
      <c r="H7078" s="10"/>
      <c r="I7078" s="10"/>
      <c r="J7078" s="10"/>
      <c r="K7078" s="11"/>
      <c r="L7078" s="11"/>
      <c r="M7078" s="12"/>
      <c r="N7078" s="12"/>
      <c r="O7078" s="12"/>
      <c r="P7078" s="12"/>
      <c r="Q7078" s="12"/>
      <c r="R7078" s="12"/>
      <c r="S7078" s="12"/>
      <c r="T7078" s="12"/>
      <c r="U7078" s="12"/>
      <c r="V7078" s="12"/>
      <c r="W7078" s="12"/>
      <c r="X7078" s="12"/>
      <c r="Y7078" s="12"/>
      <c r="Z7078" s="12"/>
      <c r="AA7078" s="12"/>
      <c r="AB7078" s="12"/>
      <c r="AC7078" s="12"/>
      <c r="AD7078" s="12"/>
      <c r="AE7078" s="12"/>
      <c r="AF7078" s="12"/>
      <c r="AG7078" s="12"/>
      <c r="AH7078" s="12"/>
      <c r="AI7078" s="12"/>
      <c r="AJ7078" s="12"/>
      <c r="AK7078" s="12"/>
      <c r="AL7078" s="12"/>
      <c r="AM7078" s="12"/>
      <c r="AN7078" s="12"/>
      <c r="AO7078" s="12"/>
      <c r="AP7078" s="12"/>
      <c r="AQ7078" s="12"/>
      <c r="AR7078" s="12"/>
      <c r="AS7078" s="12"/>
      <c r="AT7078" s="12"/>
      <c r="AU7078" s="12"/>
      <c r="AV7078" s="12"/>
      <c r="AW7078" s="12"/>
      <c r="AX7078" s="12"/>
      <c r="AY7078" s="12"/>
      <c r="AZ7078" s="12"/>
      <c r="BA7078" s="12"/>
      <c r="BB7078" s="12"/>
      <c r="BC7078" s="12"/>
      <c r="BD7078" s="12"/>
      <c r="BE7078" s="12"/>
      <c r="BF7078" s="12"/>
      <c r="BG7078" s="12"/>
      <c r="BH7078" s="12"/>
      <c r="BI7078" s="12"/>
      <c r="BJ7078" s="13"/>
      <c r="BK7078" s="13"/>
      <c r="BL7078" s="13"/>
      <c r="BM7078" s="13"/>
      <c r="BN7078" s="13"/>
    </row>
    <row r="7079" spans="4:66" x14ac:dyDescent="0.25">
      <c r="D7079"/>
      <c r="E7079" s="10"/>
      <c r="F7079" s="10"/>
      <c r="G7079" s="10"/>
      <c r="H7079" s="10"/>
      <c r="I7079" s="10"/>
      <c r="J7079" s="10"/>
      <c r="K7079" s="11"/>
      <c r="L7079" s="11"/>
      <c r="M7079" s="12"/>
      <c r="N7079" s="12"/>
      <c r="O7079" s="12"/>
      <c r="P7079" s="12"/>
      <c r="Q7079" s="12"/>
      <c r="R7079" s="12"/>
      <c r="S7079" s="12"/>
      <c r="T7079" s="12"/>
      <c r="U7079" s="12"/>
      <c r="V7079" s="12"/>
      <c r="W7079" s="12"/>
      <c r="X7079" s="12"/>
      <c r="Y7079" s="12"/>
      <c r="Z7079" s="12"/>
      <c r="AA7079" s="12"/>
      <c r="AB7079" s="12"/>
      <c r="AC7079" s="12"/>
      <c r="AD7079" s="12"/>
      <c r="AE7079" s="12"/>
      <c r="AF7079" s="12"/>
      <c r="AG7079" s="12"/>
      <c r="AH7079" s="12"/>
      <c r="AI7079" s="12"/>
      <c r="AJ7079" s="12"/>
      <c r="AK7079" s="12"/>
      <c r="AL7079" s="12"/>
      <c r="AM7079" s="12"/>
      <c r="AN7079" s="12"/>
      <c r="AO7079" s="12"/>
      <c r="AP7079" s="12"/>
      <c r="AQ7079" s="12"/>
      <c r="AR7079" s="12"/>
      <c r="AS7079" s="12"/>
      <c r="AT7079" s="12"/>
      <c r="AU7079" s="12"/>
      <c r="AV7079" s="12"/>
      <c r="AW7079" s="12"/>
      <c r="AX7079" s="12"/>
      <c r="AY7079" s="12"/>
      <c r="AZ7079" s="12"/>
      <c r="BA7079" s="12"/>
      <c r="BB7079" s="12"/>
      <c r="BC7079" s="12"/>
      <c r="BD7079" s="12"/>
      <c r="BE7079" s="12"/>
      <c r="BF7079" s="12"/>
      <c r="BG7079" s="12"/>
      <c r="BH7079" s="12"/>
      <c r="BI7079" s="12"/>
      <c r="BJ7079" s="13"/>
      <c r="BK7079" s="13"/>
      <c r="BL7079" s="13"/>
      <c r="BM7079" s="13"/>
      <c r="BN7079" s="13"/>
    </row>
    <row r="7080" spans="4:66" x14ac:dyDescent="0.25">
      <c r="D7080"/>
      <c r="E7080" s="10"/>
      <c r="F7080" s="10"/>
      <c r="G7080" s="10"/>
      <c r="H7080" s="10"/>
      <c r="I7080" s="10"/>
      <c r="J7080" s="10"/>
      <c r="K7080" s="11"/>
      <c r="L7080" s="11"/>
      <c r="M7080" s="12"/>
      <c r="N7080" s="12"/>
      <c r="O7080" s="12"/>
      <c r="P7080" s="12"/>
      <c r="Q7080" s="12"/>
      <c r="R7080" s="12"/>
      <c r="S7080" s="12"/>
      <c r="T7080" s="12"/>
      <c r="U7080" s="12"/>
      <c r="V7080" s="12"/>
      <c r="W7080" s="12"/>
      <c r="X7080" s="12"/>
      <c r="Y7080" s="12"/>
      <c r="Z7080" s="12"/>
      <c r="AA7080" s="12"/>
      <c r="AB7080" s="12"/>
      <c r="AC7080" s="12"/>
      <c r="AD7080" s="12"/>
      <c r="AE7080" s="12"/>
      <c r="AF7080" s="12"/>
      <c r="AG7080" s="12"/>
      <c r="AH7080" s="12"/>
      <c r="AI7080" s="12"/>
      <c r="AJ7080" s="12"/>
      <c r="AK7080" s="12"/>
      <c r="AL7080" s="12"/>
      <c r="AM7080" s="12"/>
      <c r="AN7080" s="12"/>
      <c r="AO7080" s="12"/>
      <c r="AP7080" s="12"/>
      <c r="AQ7080" s="12"/>
      <c r="AR7080" s="12"/>
      <c r="AS7080" s="12"/>
      <c r="AT7080" s="12"/>
      <c r="AU7080" s="12"/>
      <c r="AV7080" s="12"/>
      <c r="AW7080" s="12"/>
      <c r="AX7080" s="12"/>
      <c r="AY7080" s="12"/>
      <c r="AZ7080" s="12"/>
      <c r="BA7080" s="12"/>
      <c r="BB7080" s="12"/>
      <c r="BC7080" s="12"/>
      <c r="BD7080" s="12"/>
      <c r="BE7080" s="12"/>
      <c r="BF7080" s="12"/>
      <c r="BG7080" s="12"/>
      <c r="BH7080" s="12"/>
      <c r="BI7080" s="12"/>
      <c r="BJ7080" s="13"/>
      <c r="BK7080" s="13"/>
      <c r="BL7080" s="13"/>
      <c r="BM7080" s="13"/>
      <c r="BN7080" s="13"/>
    </row>
    <row r="7081" spans="4:66" x14ac:dyDescent="0.25">
      <c r="D7081"/>
      <c r="E7081" s="10"/>
      <c r="F7081" s="10"/>
      <c r="G7081" s="10"/>
      <c r="H7081" s="10"/>
      <c r="I7081" s="10"/>
      <c r="J7081" s="10"/>
      <c r="K7081" s="11"/>
      <c r="L7081" s="11"/>
      <c r="M7081" s="12"/>
      <c r="N7081" s="12"/>
      <c r="O7081" s="12"/>
      <c r="P7081" s="12"/>
      <c r="Q7081" s="12"/>
      <c r="R7081" s="12"/>
      <c r="S7081" s="12"/>
      <c r="T7081" s="12"/>
      <c r="U7081" s="12"/>
      <c r="V7081" s="12"/>
      <c r="W7081" s="12"/>
      <c r="X7081" s="12"/>
      <c r="Y7081" s="12"/>
      <c r="Z7081" s="12"/>
      <c r="AA7081" s="12"/>
      <c r="AB7081" s="12"/>
      <c r="AC7081" s="12"/>
      <c r="AD7081" s="12"/>
      <c r="AE7081" s="12"/>
      <c r="AF7081" s="12"/>
      <c r="AG7081" s="12"/>
      <c r="AH7081" s="12"/>
      <c r="AI7081" s="12"/>
      <c r="AJ7081" s="12"/>
      <c r="AK7081" s="12"/>
      <c r="AL7081" s="12"/>
      <c r="AM7081" s="12"/>
      <c r="AN7081" s="12"/>
      <c r="AO7081" s="12"/>
      <c r="AP7081" s="12"/>
      <c r="AQ7081" s="12"/>
      <c r="AR7081" s="12"/>
      <c r="AS7081" s="12"/>
      <c r="AT7081" s="12"/>
      <c r="AU7081" s="12"/>
      <c r="AV7081" s="12"/>
      <c r="AW7081" s="12"/>
      <c r="AX7081" s="12"/>
      <c r="AY7081" s="12"/>
      <c r="AZ7081" s="12"/>
      <c r="BA7081" s="12"/>
      <c r="BB7081" s="12"/>
      <c r="BC7081" s="12"/>
      <c r="BD7081" s="12"/>
      <c r="BE7081" s="12"/>
      <c r="BF7081" s="12"/>
      <c r="BG7081" s="12"/>
      <c r="BH7081" s="12"/>
      <c r="BI7081" s="12"/>
      <c r="BJ7081" s="13"/>
      <c r="BK7081" s="13"/>
      <c r="BL7081" s="13"/>
      <c r="BM7081" s="13"/>
      <c r="BN7081" s="13"/>
    </row>
    <row r="7082" spans="4:66" x14ac:dyDescent="0.25">
      <c r="D7082"/>
      <c r="E7082" s="10"/>
      <c r="F7082" s="10"/>
      <c r="G7082" s="10"/>
      <c r="H7082" s="10"/>
      <c r="I7082" s="10"/>
      <c r="J7082" s="10"/>
      <c r="K7082" s="11"/>
      <c r="L7082" s="11"/>
      <c r="M7082" s="12"/>
      <c r="N7082" s="12"/>
      <c r="O7082" s="12"/>
      <c r="P7082" s="12"/>
      <c r="Q7082" s="12"/>
      <c r="R7082" s="12"/>
      <c r="S7082" s="12"/>
      <c r="T7082" s="12"/>
      <c r="U7082" s="12"/>
      <c r="V7082" s="12"/>
      <c r="W7082" s="12"/>
      <c r="X7082" s="12"/>
      <c r="Y7082" s="12"/>
      <c r="Z7082" s="12"/>
      <c r="AA7082" s="12"/>
      <c r="AB7082" s="12"/>
      <c r="AC7082" s="12"/>
      <c r="AD7082" s="12"/>
      <c r="AE7082" s="12"/>
      <c r="AF7082" s="12"/>
      <c r="AG7082" s="12"/>
      <c r="AH7082" s="12"/>
      <c r="AI7082" s="12"/>
      <c r="AJ7082" s="12"/>
      <c r="AK7082" s="12"/>
      <c r="AL7082" s="12"/>
      <c r="AM7082" s="12"/>
      <c r="AN7082" s="12"/>
      <c r="AO7082" s="12"/>
      <c r="AP7082" s="12"/>
      <c r="AQ7082" s="12"/>
      <c r="AR7082" s="12"/>
      <c r="AS7082" s="12"/>
      <c r="AT7082" s="12"/>
      <c r="AU7082" s="12"/>
      <c r="AV7082" s="12"/>
      <c r="AW7082" s="12"/>
      <c r="AX7082" s="12"/>
      <c r="AY7082" s="12"/>
      <c r="AZ7082" s="12"/>
      <c r="BA7082" s="12"/>
      <c r="BB7082" s="12"/>
      <c r="BC7082" s="12"/>
      <c r="BD7082" s="12"/>
      <c r="BE7082" s="12"/>
      <c r="BF7082" s="12"/>
      <c r="BG7082" s="12"/>
      <c r="BH7082" s="12"/>
      <c r="BI7082" s="12"/>
      <c r="BJ7082" s="13"/>
      <c r="BK7082" s="13"/>
      <c r="BL7082" s="13"/>
      <c r="BM7082" s="13"/>
      <c r="BN7082" s="13"/>
    </row>
    <row r="7083" spans="4:66" x14ac:dyDescent="0.25">
      <c r="D7083"/>
      <c r="E7083" s="10"/>
      <c r="F7083" s="10"/>
      <c r="G7083" s="10"/>
      <c r="H7083" s="10"/>
      <c r="I7083" s="10"/>
      <c r="J7083" s="10"/>
      <c r="K7083" s="11"/>
      <c r="L7083" s="11"/>
      <c r="M7083" s="12"/>
      <c r="N7083" s="12"/>
      <c r="O7083" s="12"/>
      <c r="P7083" s="12"/>
      <c r="Q7083" s="12"/>
      <c r="R7083" s="12"/>
      <c r="S7083" s="12"/>
      <c r="T7083" s="12"/>
      <c r="U7083" s="12"/>
      <c r="V7083" s="12"/>
      <c r="W7083" s="12"/>
      <c r="X7083" s="12"/>
      <c r="Y7083" s="12"/>
      <c r="Z7083" s="12"/>
      <c r="AA7083" s="12"/>
      <c r="AB7083" s="12"/>
      <c r="AC7083" s="12"/>
      <c r="AD7083" s="12"/>
      <c r="AE7083" s="12"/>
      <c r="AF7083" s="12"/>
      <c r="AG7083" s="12"/>
      <c r="AH7083" s="12"/>
      <c r="AI7083" s="12"/>
      <c r="AJ7083" s="12"/>
      <c r="AK7083" s="12"/>
      <c r="AL7083" s="12"/>
      <c r="AM7083" s="12"/>
      <c r="AN7083" s="12"/>
      <c r="AO7083" s="12"/>
      <c r="AP7083" s="12"/>
      <c r="AQ7083" s="12"/>
      <c r="AR7083" s="12"/>
      <c r="AS7083" s="12"/>
      <c r="AT7083" s="12"/>
      <c r="AU7083" s="12"/>
      <c r="AV7083" s="12"/>
      <c r="AW7083" s="12"/>
      <c r="AX7083" s="12"/>
      <c r="AY7083" s="12"/>
      <c r="AZ7083" s="12"/>
      <c r="BA7083" s="12"/>
      <c r="BB7083" s="12"/>
      <c r="BC7083" s="12"/>
      <c r="BD7083" s="12"/>
      <c r="BE7083" s="12"/>
      <c r="BF7083" s="12"/>
      <c r="BG7083" s="12"/>
      <c r="BH7083" s="12"/>
      <c r="BI7083" s="12"/>
      <c r="BJ7083" s="13"/>
      <c r="BK7083" s="13"/>
      <c r="BL7083" s="13"/>
      <c r="BM7083" s="13"/>
      <c r="BN7083" s="13"/>
    </row>
    <row r="7084" spans="4:66" x14ac:dyDescent="0.25">
      <c r="D7084"/>
      <c r="E7084" s="10"/>
      <c r="F7084" s="10"/>
      <c r="G7084" s="10"/>
      <c r="H7084" s="10"/>
      <c r="I7084" s="10"/>
      <c r="J7084" s="10"/>
      <c r="K7084" s="11"/>
      <c r="L7084" s="11"/>
      <c r="M7084" s="12"/>
      <c r="N7084" s="12"/>
      <c r="O7084" s="12"/>
      <c r="P7084" s="12"/>
      <c r="Q7084" s="12"/>
      <c r="R7084" s="12"/>
      <c r="S7084" s="12"/>
      <c r="T7084" s="12"/>
      <c r="U7084" s="12"/>
      <c r="V7084" s="12"/>
      <c r="W7084" s="12"/>
      <c r="X7084" s="12"/>
      <c r="Y7084" s="12"/>
      <c r="Z7084" s="12"/>
      <c r="AA7084" s="12"/>
      <c r="AB7084" s="12"/>
      <c r="AC7084" s="12"/>
      <c r="AD7084" s="12"/>
      <c r="AE7084" s="12"/>
      <c r="AF7084" s="12"/>
      <c r="AG7084" s="12"/>
      <c r="AH7084" s="12"/>
      <c r="AI7084" s="12"/>
      <c r="AJ7084" s="12"/>
      <c r="AK7084" s="12"/>
      <c r="AL7084" s="12"/>
      <c r="AM7084" s="12"/>
      <c r="AN7084" s="12"/>
      <c r="AO7084" s="12"/>
      <c r="AP7084" s="12"/>
      <c r="AQ7084" s="12"/>
      <c r="AR7084" s="12"/>
      <c r="AS7084" s="12"/>
      <c r="AT7084" s="12"/>
      <c r="AU7084" s="12"/>
      <c r="AV7084" s="12"/>
      <c r="AW7084" s="12"/>
      <c r="AX7084" s="12"/>
      <c r="AY7084" s="12"/>
      <c r="AZ7084" s="12"/>
      <c r="BA7084" s="12"/>
      <c r="BB7084" s="12"/>
      <c r="BC7084" s="12"/>
      <c r="BD7084" s="12"/>
      <c r="BE7084" s="12"/>
      <c r="BF7084" s="12"/>
      <c r="BG7084" s="12"/>
      <c r="BH7084" s="12"/>
      <c r="BI7084" s="12"/>
      <c r="BJ7084" s="13"/>
      <c r="BK7084" s="13"/>
      <c r="BL7084" s="13"/>
      <c r="BM7084" s="13"/>
      <c r="BN7084" s="13"/>
    </row>
    <row r="7085" spans="4:66" x14ac:dyDescent="0.25">
      <c r="D7085"/>
      <c r="E7085" s="10"/>
      <c r="F7085" s="10"/>
      <c r="G7085" s="10"/>
      <c r="H7085" s="10"/>
      <c r="I7085" s="10"/>
      <c r="J7085" s="10"/>
      <c r="K7085" s="11"/>
      <c r="L7085" s="11"/>
      <c r="M7085" s="12"/>
      <c r="N7085" s="12"/>
      <c r="O7085" s="12"/>
      <c r="P7085" s="12"/>
      <c r="Q7085" s="12"/>
      <c r="R7085" s="12"/>
      <c r="S7085" s="12"/>
      <c r="T7085" s="12"/>
      <c r="U7085" s="12"/>
      <c r="V7085" s="12"/>
      <c r="W7085" s="12"/>
      <c r="X7085" s="12"/>
      <c r="Y7085" s="12"/>
      <c r="Z7085" s="12"/>
      <c r="AA7085" s="12"/>
      <c r="AB7085" s="12"/>
      <c r="AC7085" s="12"/>
      <c r="AD7085" s="12"/>
      <c r="AE7085" s="12"/>
      <c r="AF7085" s="12"/>
      <c r="AG7085" s="12"/>
      <c r="AH7085" s="12"/>
      <c r="AI7085" s="12"/>
      <c r="AJ7085" s="12"/>
      <c r="AK7085" s="12"/>
      <c r="AL7085" s="12"/>
      <c r="AM7085" s="12"/>
      <c r="AN7085" s="12"/>
      <c r="AO7085" s="12"/>
      <c r="AP7085" s="12"/>
      <c r="AQ7085" s="12"/>
      <c r="AR7085" s="12"/>
      <c r="AS7085" s="12"/>
      <c r="AT7085" s="12"/>
      <c r="AU7085" s="12"/>
      <c r="AV7085" s="12"/>
      <c r="AW7085" s="12"/>
      <c r="AX7085" s="12"/>
      <c r="AY7085" s="12"/>
      <c r="AZ7085" s="12"/>
      <c r="BA7085" s="12"/>
      <c r="BB7085" s="12"/>
      <c r="BC7085" s="12"/>
      <c r="BD7085" s="12"/>
      <c r="BE7085" s="12"/>
      <c r="BF7085" s="12"/>
      <c r="BG7085" s="12"/>
      <c r="BH7085" s="12"/>
      <c r="BI7085" s="12"/>
      <c r="BJ7085" s="13"/>
      <c r="BK7085" s="13"/>
      <c r="BL7085" s="13"/>
      <c r="BM7085" s="13"/>
      <c r="BN7085" s="13"/>
    </row>
    <row r="7086" spans="4:66" x14ac:dyDescent="0.25">
      <c r="D7086"/>
      <c r="E7086" s="10"/>
      <c r="F7086" s="10"/>
      <c r="G7086" s="10"/>
      <c r="H7086" s="10"/>
      <c r="I7086" s="10"/>
      <c r="J7086" s="10"/>
      <c r="K7086" s="11"/>
      <c r="L7086" s="11"/>
      <c r="M7086" s="12"/>
      <c r="N7086" s="12"/>
      <c r="O7086" s="12"/>
      <c r="P7086" s="12"/>
      <c r="Q7086" s="12"/>
      <c r="R7086" s="12"/>
      <c r="S7086" s="12"/>
      <c r="T7086" s="12"/>
      <c r="U7086" s="12"/>
      <c r="V7086" s="12"/>
      <c r="W7086" s="12"/>
      <c r="X7086" s="12"/>
      <c r="Y7086" s="12"/>
      <c r="Z7086" s="12"/>
      <c r="AA7086" s="12"/>
      <c r="AB7086" s="12"/>
      <c r="AC7086" s="12"/>
      <c r="AD7086" s="12"/>
      <c r="AE7086" s="12"/>
      <c r="AF7086" s="12"/>
      <c r="AG7086" s="12"/>
      <c r="AH7086" s="12"/>
      <c r="AI7086" s="12"/>
      <c r="AJ7086" s="12"/>
      <c r="AK7086" s="12"/>
      <c r="AL7086" s="12"/>
      <c r="AM7086" s="12"/>
      <c r="AN7086" s="12"/>
      <c r="AO7086" s="12"/>
      <c r="AP7086" s="12"/>
      <c r="AQ7086" s="12"/>
      <c r="AR7086" s="12"/>
      <c r="AS7086" s="12"/>
      <c r="AT7086" s="12"/>
      <c r="AU7086" s="12"/>
      <c r="AV7086" s="12"/>
      <c r="AW7086" s="12"/>
      <c r="AX7086" s="12"/>
      <c r="AY7086" s="12"/>
      <c r="AZ7086" s="12"/>
      <c r="BA7086" s="12"/>
      <c r="BB7086" s="12"/>
      <c r="BC7086" s="12"/>
      <c r="BD7086" s="12"/>
      <c r="BE7086" s="12"/>
      <c r="BF7086" s="12"/>
      <c r="BG7086" s="12"/>
      <c r="BH7086" s="12"/>
      <c r="BI7086" s="12"/>
      <c r="BJ7086" s="13"/>
      <c r="BK7086" s="13"/>
      <c r="BL7086" s="13"/>
      <c r="BM7086" s="13"/>
      <c r="BN7086" s="13"/>
    </row>
    <row r="7087" spans="4:66" x14ac:dyDescent="0.25">
      <c r="D7087"/>
      <c r="E7087" s="10"/>
      <c r="F7087" s="10"/>
      <c r="G7087" s="10"/>
      <c r="H7087" s="10"/>
      <c r="I7087" s="10"/>
      <c r="J7087" s="10"/>
      <c r="K7087" s="11"/>
      <c r="L7087" s="11"/>
      <c r="M7087" s="12"/>
      <c r="N7087" s="12"/>
      <c r="O7087" s="12"/>
      <c r="P7087" s="12"/>
      <c r="Q7087" s="12"/>
      <c r="R7087" s="12"/>
      <c r="S7087" s="12"/>
      <c r="T7087" s="12"/>
      <c r="U7087" s="12"/>
      <c r="V7087" s="12"/>
      <c r="W7087" s="12"/>
      <c r="X7087" s="12"/>
      <c r="Y7087" s="12"/>
      <c r="Z7087" s="12"/>
      <c r="AA7087" s="12"/>
      <c r="AB7087" s="12"/>
      <c r="AC7087" s="12"/>
      <c r="AD7087" s="12"/>
      <c r="AE7087" s="12"/>
      <c r="AF7087" s="12"/>
      <c r="AG7087" s="12"/>
      <c r="AH7087" s="12"/>
      <c r="AI7087" s="12"/>
      <c r="AJ7087" s="12"/>
      <c r="AK7087" s="12"/>
      <c r="AL7087" s="12"/>
      <c r="AM7087" s="12"/>
      <c r="AN7087" s="12"/>
      <c r="AO7087" s="12"/>
      <c r="AP7087" s="12"/>
      <c r="AQ7087" s="12"/>
      <c r="AR7087" s="12"/>
      <c r="AS7087" s="12"/>
      <c r="AT7087" s="12"/>
      <c r="AU7087" s="12"/>
      <c r="AV7087" s="12"/>
      <c r="AW7087" s="12"/>
      <c r="AX7087" s="12"/>
      <c r="AY7087" s="12"/>
      <c r="AZ7087" s="12"/>
      <c r="BA7087" s="12"/>
      <c r="BB7087" s="12"/>
      <c r="BC7087" s="12"/>
      <c r="BD7087" s="12"/>
      <c r="BE7087" s="12"/>
      <c r="BF7087" s="12"/>
      <c r="BG7087" s="12"/>
      <c r="BH7087" s="12"/>
      <c r="BI7087" s="12"/>
      <c r="BJ7087" s="13"/>
      <c r="BK7087" s="13"/>
      <c r="BL7087" s="13"/>
      <c r="BM7087" s="13"/>
      <c r="BN7087" s="13"/>
    </row>
    <row r="7088" spans="4:66" x14ac:dyDescent="0.25">
      <c r="D7088"/>
      <c r="E7088" s="10"/>
      <c r="F7088" s="10"/>
      <c r="G7088" s="10"/>
      <c r="H7088" s="10"/>
      <c r="I7088" s="10"/>
      <c r="J7088" s="10"/>
      <c r="K7088" s="11"/>
      <c r="L7088" s="11"/>
      <c r="M7088" s="12"/>
      <c r="N7088" s="12"/>
      <c r="O7088" s="12"/>
      <c r="P7088" s="12"/>
      <c r="Q7088" s="12"/>
      <c r="R7088" s="12"/>
      <c r="S7088" s="12"/>
      <c r="T7088" s="12"/>
      <c r="U7088" s="12"/>
      <c r="V7088" s="12"/>
      <c r="W7088" s="12"/>
      <c r="X7088" s="12"/>
      <c r="Y7088" s="12"/>
      <c r="Z7088" s="12"/>
      <c r="AA7088" s="12"/>
      <c r="AB7088" s="12"/>
      <c r="AC7088" s="12"/>
      <c r="AD7088" s="12"/>
      <c r="AE7088" s="12"/>
      <c r="AF7088" s="12"/>
      <c r="AG7088" s="12"/>
      <c r="AH7088" s="12"/>
      <c r="AI7088" s="12"/>
      <c r="AJ7088" s="12"/>
      <c r="AK7088" s="12"/>
      <c r="AL7088" s="12"/>
      <c r="AM7088" s="12"/>
      <c r="AN7088" s="12"/>
      <c r="AO7088" s="12"/>
      <c r="AP7088" s="12"/>
      <c r="AQ7088" s="12"/>
      <c r="AR7088" s="12"/>
      <c r="AS7088" s="12"/>
      <c r="AT7088" s="12"/>
      <c r="AU7088" s="12"/>
      <c r="AV7088" s="12"/>
      <c r="AW7088" s="12"/>
      <c r="AX7088" s="12"/>
      <c r="AY7088" s="12"/>
      <c r="AZ7088" s="12"/>
      <c r="BA7088" s="12"/>
      <c r="BB7088" s="12"/>
      <c r="BC7088" s="12"/>
      <c r="BD7088" s="12"/>
      <c r="BE7088" s="12"/>
      <c r="BF7088" s="12"/>
      <c r="BG7088" s="12"/>
      <c r="BH7088" s="12"/>
      <c r="BI7088" s="12"/>
      <c r="BJ7088" s="13"/>
      <c r="BK7088" s="13"/>
      <c r="BL7088" s="13"/>
      <c r="BM7088" s="13"/>
      <c r="BN7088" s="13"/>
    </row>
    <row r="7089" spans="4:66" x14ac:dyDescent="0.25">
      <c r="D7089"/>
      <c r="E7089" s="10"/>
      <c r="F7089" s="10"/>
      <c r="G7089" s="10"/>
      <c r="H7089" s="10"/>
      <c r="I7089" s="10"/>
      <c r="J7089" s="10"/>
      <c r="K7089" s="11"/>
      <c r="L7089" s="11"/>
      <c r="M7089" s="12"/>
      <c r="N7089" s="12"/>
      <c r="O7089" s="12"/>
      <c r="P7089" s="12"/>
      <c r="Q7089" s="12"/>
      <c r="R7089" s="12"/>
      <c r="S7089" s="12"/>
      <c r="T7089" s="12"/>
      <c r="U7089" s="12"/>
      <c r="V7089" s="12"/>
      <c r="W7089" s="12"/>
      <c r="X7089" s="12"/>
      <c r="Y7089" s="12"/>
      <c r="Z7089" s="12"/>
      <c r="AA7089" s="12"/>
      <c r="AB7089" s="12"/>
      <c r="AC7089" s="12"/>
      <c r="AD7089" s="12"/>
      <c r="AE7089" s="12"/>
      <c r="AF7089" s="12"/>
      <c r="AG7089" s="12"/>
      <c r="AH7089" s="12"/>
      <c r="AI7089" s="12"/>
      <c r="AJ7089" s="12"/>
      <c r="AK7089" s="12"/>
      <c r="AL7089" s="12"/>
      <c r="AM7089" s="12"/>
      <c r="AN7089" s="12"/>
      <c r="AO7089" s="12"/>
      <c r="AP7089" s="12"/>
      <c r="AQ7089" s="12"/>
      <c r="AR7089" s="12"/>
      <c r="AS7089" s="12"/>
      <c r="AT7089" s="12"/>
      <c r="AU7089" s="12"/>
      <c r="AV7089" s="12"/>
      <c r="AW7089" s="12"/>
      <c r="AX7089" s="12"/>
      <c r="AY7089" s="12"/>
      <c r="AZ7089" s="12"/>
      <c r="BA7089" s="12"/>
      <c r="BB7089" s="12"/>
      <c r="BC7089" s="12"/>
      <c r="BD7089" s="12"/>
      <c r="BE7089" s="12"/>
      <c r="BF7089" s="12"/>
      <c r="BG7089" s="12"/>
      <c r="BH7089" s="12"/>
      <c r="BI7089" s="12"/>
      <c r="BJ7089" s="13"/>
      <c r="BK7089" s="13"/>
      <c r="BL7089" s="13"/>
      <c r="BM7089" s="13"/>
      <c r="BN7089" s="13"/>
    </row>
    <row r="7090" spans="4:66" x14ac:dyDescent="0.25">
      <c r="D7090"/>
      <c r="E7090" s="10"/>
      <c r="F7090" s="10"/>
      <c r="G7090" s="10"/>
      <c r="H7090" s="10"/>
      <c r="I7090" s="10"/>
      <c r="J7090" s="10"/>
      <c r="K7090" s="11"/>
      <c r="L7090" s="11"/>
      <c r="M7090" s="12"/>
      <c r="N7090" s="12"/>
      <c r="O7090" s="12"/>
      <c r="P7090" s="12"/>
      <c r="Q7090" s="12"/>
      <c r="R7090" s="12"/>
      <c r="S7090" s="12"/>
      <c r="T7090" s="12"/>
      <c r="U7090" s="12"/>
      <c r="V7090" s="12"/>
      <c r="W7090" s="12"/>
      <c r="X7090" s="12"/>
      <c r="Y7090" s="12"/>
      <c r="Z7090" s="12"/>
      <c r="AA7090" s="12"/>
      <c r="AB7090" s="12"/>
      <c r="AC7090" s="12"/>
      <c r="AD7090" s="12"/>
      <c r="AE7090" s="12"/>
      <c r="AF7090" s="12"/>
      <c r="AG7090" s="12"/>
      <c r="AH7090" s="12"/>
      <c r="AI7090" s="12"/>
      <c r="AJ7090" s="12"/>
      <c r="AK7090" s="12"/>
      <c r="AL7090" s="12"/>
      <c r="AM7090" s="12"/>
      <c r="AN7090" s="12"/>
      <c r="AO7090" s="12"/>
      <c r="AP7090" s="12"/>
      <c r="AQ7090" s="12"/>
      <c r="AR7090" s="12"/>
      <c r="AS7090" s="12"/>
      <c r="AT7090" s="12"/>
      <c r="AU7090" s="12"/>
      <c r="AV7090" s="12"/>
      <c r="AW7090" s="12"/>
      <c r="AX7090" s="12"/>
      <c r="AY7090" s="12"/>
      <c r="AZ7090" s="12"/>
      <c r="BA7090" s="12"/>
      <c r="BB7090" s="12"/>
      <c r="BC7090" s="12"/>
      <c r="BD7090" s="12"/>
      <c r="BE7090" s="12"/>
      <c r="BF7090" s="12"/>
      <c r="BG7090" s="12"/>
      <c r="BH7090" s="12"/>
      <c r="BI7090" s="12"/>
      <c r="BJ7090" s="13"/>
      <c r="BK7090" s="13"/>
      <c r="BL7090" s="13"/>
      <c r="BM7090" s="13"/>
      <c r="BN7090" s="13"/>
    </row>
    <row r="7091" spans="4:66" x14ac:dyDescent="0.25">
      <c r="D7091"/>
      <c r="E7091" s="10"/>
      <c r="F7091" s="10"/>
      <c r="G7091" s="10"/>
      <c r="H7091" s="10"/>
      <c r="I7091" s="10"/>
      <c r="J7091" s="10"/>
      <c r="K7091" s="11"/>
      <c r="L7091" s="11"/>
      <c r="M7091" s="12"/>
      <c r="N7091" s="12"/>
      <c r="O7091" s="12"/>
      <c r="P7091" s="12"/>
      <c r="Q7091" s="12"/>
      <c r="R7091" s="12"/>
      <c r="S7091" s="12"/>
      <c r="T7091" s="12"/>
      <c r="U7091" s="12"/>
      <c r="V7091" s="12"/>
      <c r="W7091" s="12"/>
      <c r="X7091" s="12"/>
      <c r="Y7091" s="12"/>
      <c r="Z7091" s="12"/>
      <c r="AA7091" s="12"/>
      <c r="AB7091" s="12"/>
      <c r="AC7091" s="12"/>
      <c r="AD7091" s="12"/>
      <c r="AE7091" s="12"/>
      <c r="AF7091" s="12"/>
      <c r="AG7091" s="12"/>
      <c r="AH7091" s="12"/>
      <c r="AI7091" s="12"/>
      <c r="AJ7091" s="12"/>
      <c r="AK7091" s="12"/>
      <c r="AL7091" s="12"/>
      <c r="AM7091" s="12"/>
      <c r="AN7091" s="12"/>
      <c r="AO7091" s="12"/>
      <c r="AP7091" s="12"/>
      <c r="AQ7091" s="12"/>
      <c r="AR7091" s="12"/>
      <c r="AS7091" s="12"/>
      <c r="AT7091" s="12"/>
      <c r="AU7091" s="12"/>
      <c r="AV7091" s="12"/>
      <c r="AW7091" s="12"/>
      <c r="AX7091" s="12"/>
      <c r="AY7091" s="12"/>
      <c r="AZ7091" s="12"/>
      <c r="BA7091" s="12"/>
      <c r="BB7091" s="12"/>
      <c r="BC7091" s="12"/>
      <c r="BD7091" s="12"/>
      <c r="BE7091" s="12"/>
      <c r="BF7091" s="12"/>
      <c r="BG7091" s="12"/>
      <c r="BH7091" s="12"/>
      <c r="BI7091" s="12"/>
      <c r="BJ7091" s="13"/>
      <c r="BK7091" s="13"/>
      <c r="BL7091" s="13"/>
      <c r="BM7091" s="13"/>
      <c r="BN7091" s="13"/>
    </row>
    <row r="7092" spans="4:66" x14ac:dyDescent="0.25">
      <c r="D7092"/>
      <c r="E7092" s="10"/>
      <c r="F7092" s="10"/>
      <c r="G7092" s="10"/>
      <c r="H7092" s="10"/>
      <c r="I7092" s="10"/>
      <c r="J7092" s="10"/>
      <c r="K7092" s="11"/>
      <c r="L7092" s="11"/>
      <c r="M7092" s="12"/>
      <c r="N7092" s="12"/>
      <c r="O7092" s="12"/>
      <c r="P7092" s="12"/>
      <c r="Q7092" s="12"/>
      <c r="R7092" s="12"/>
      <c r="S7092" s="12"/>
      <c r="T7092" s="12"/>
      <c r="U7092" s="12"/>
      <c r="V7092" s="12"/>
      <c r="W7092" s="12"/>
      <c r="X7092" s="12"/>
      <c r="Y7092" s="12"/>
      <c r="Z7092" s="12"/>
      <c r="AA7092" s="12"/>
      <c r="AB7092" s="12"/>
      <c r="AC7092" s="12"/>
      <c r="AD7092" s="12"/>
      <c r="AE7092" s="12"/>
      <c r="AF7092" s="12"/>
      <c r="AG7092" s="12"/>
      <c r="AH7092" s="12"/>
      <c r="AI7092" s="12"/>
      <c r="AJ7092" s="12"/>
      <c r="AK7092" s="12"/>
      <c r="AL7092" s="12"/>
      <c r="AM7092" s="12"/>
      <c r="AN7092" s="12"/>
      <c r="AO7092" s="12"/>
      <c r="AP7092" s="12"/>
      <c r="AQ7092" s="12"/>
      <c r="AR7092" s="12"/>
      <c r="AS7092" s="12"/>
      <c r="AT7092" s="12"/>
      <c r="AU7092" s="12"/>
      <c r="AV7092" s="12"/>
      <c r="AW7092" s="12"/>
      <c r="AX7092" s="12"/>
      <c r="AY7092" s="12"/>
      <c r="AZ7092" s="12"/>
      <c r="BA7092" s="12"/>
      <c r="BB7092" s="12"/>
      <c r="BC7092" s="12"/>
      <c r="BD7092" s="12"/>
      <c r="BE7092" s="12"/>
      <c r="BF7092" s="12"/>
      <c r="BG7092" s="12"/>
      <c r="BH7092" s="12"/>
      <c r="BI7092" s="12"/>
      <c r="BJ7092" s="13"/>
      <c r="BK7092" s="13"/>
      <c r="BL7092" s="13"/>
      <c r="BM7092" s="13"/>
      <c r="BN7092" s="13"/>
    </row>
    <row r="7093" spans="4:66" x14ac:dyDescent="0.25">
      <c r="D7093"/>
      <c r="E7093" s="10"/>
      <c r="F7093" s="10"/>
      <c r="G7093" s="10"/>
      <c r="H7093" s="10"/>
      <c r="I7093" s="10"/>
      <c r="J7093" s="10"/>
      <c r="K7093" s="11"/>
      <c r="L7093" s="11"/>
      <c r="M7093" s="12"/>
      <c r="N7093" s="12"/>
      <c r="O7093" s="12"/>
      <c r="P7093" s="12"/>
      <c r="Q7093" s="12"/>
      <c r="R7093" s="12"/>
      <c r="S7093" s="12"/>
      <c r="T7093" s="12"/>
      <c r="U7093" s="12"/>
      <c r="V7093" s="12"/>
      <c r="W7093" s="12"/>
      <c r="X7093" s="12"/>
      <c r="Y7093" s="12"/>
      <c r="Z7093" s="12"/>
      <c r="AA7093" s="12"/>
      <c r="AB7093" s="12"/>
      <c r="AC7093" s="12"/>
      <c r="AD7093" s="12"/>
      <c r="AE7093" s="12"/>
      <c r="AF7093" s="12"/>
      <c r="AG7093" s="12"/>
      <c r="AH7093" s="12"/>
      <c r="AI7093" s="12"/>
      <c r="AJ7093" s="12"/>
      <c r="AK7093" s="12"/>
      <c r="AL7093" s="12"/>
      <c r="AM7093" s="12"/>
      <c r="AN7093" s="12"/>
      <c r="AO7093" s="12"/>
      <c r="AP7093" s="12"/>
      <c r="AQ7093" s="12"/>
      <c r="AR7093" s="12"/>
      <c r="AS7093" s="12"/>
      <c r="AT7093" s="12"/>
      <c r="AU7093" s="12"/>
      <c r="AV7093" s="12"/>
      <c r="AW7093" s="12"/>
      <c r="AX7093" s="12"/>
      <c r="AY7093" s="12"/>
      <c r="AZ7093" s="12"/>
      <c r="BA7093" s="12"/>
      <c r="BB7093" s="12"/>
      <c r="BC7093" s="12"/>
      <c r="BD7093" s="12"/>
      <c r="BE7093" s="12"/>
      <c r="BF7093" s="12"/>
      <c r="BG7093" s="12"/>
      <c r="BH7093" s="12"/>
      <c r="BI7093" s="12"/>
      <c r="BJ7093" s="13"/>
      <c r="BK7093" s="13"/>
      <c r="BL7093" s="13"/>
      <c r="BM7093" s="13"/>
      <c r="BN7093" s="13"/>
    </row>
    <row r="7094" spans="4:66" x14ac:dyDescent="0.25">
      <c r="D7094"/>
      <c r="E7094" s="10"/>
      <c r="F7094" s="10"/>
      <c r="G7094" s="10"/>
      <c r="H7094" s="10"/>
      <c r="I7094" s="10"/>
      <c r="J7094" s="10"/>
      <c r="K7094" s="11"/>
      <c r="L7094" s="11"/>
      <c r="M7094" s="12"/>
      <c r="N7094" s="12"/>
      <c r="O7094" s="12"/>
      <c r="P7094" s="12"/>
      <c r="Q7094" s="12"/>
      <c r="R7094" s="12"/>
      <c r="S7094" s="12"/>
      <c r="T7094" s="12"/>
      <c r="U7094" s="12"/>
      <c r="V7094" s="12"/>
      <c r="W7094" s="12"/>
      <c r="X7094" s="12"/>
      <c r="Y7094" s="12"/>
      <c r="Z7094" s="12"/>
      <c r="AA7094" s="12"/>
      <c r="AB7094" s="12"/>
      <c r="AC7094" s="12"/>
      <c r="AD7094" s="12"/>
      <c r="AE7094" s="12"/>
      <c r="AF7094" s="12"/>
      <c r="AG7094" s="12"/>
      <c r="AH7094" s="12"/>
      <c r="AI7094" s="12"/>
      <c r="AJ7094" s="12"/>
      <c r="AK7094" s="12"/>
      <c r="AL7094" s="12"/>
      <c r="AM7094" s="12"/>
      <c r="AN7094" s="12"/>
      <c r="AO7094" s="12"/>
      <c r="AP7094" s="12"/>
      <c r="AQ7094" s="12"/>
      <c r="AR7094" s="12"/>
      <c r="AS7094" s="12"/>
      <c r="AT7094" s="12"/>
      <c r="AU7094" s="12"/>
      <c r="AV7094" s="12"/>
      <c r="AW7094" s="12"/>
      <c r="AX7094" s="12"/>
      <c r="AY7094" s="12"/>
      <c r="AZ7094" s="12"/>
      <c r="BA7094" s="12"/>
      <c r="BB7094" s="12"/>
      <c r="BC7094" s="12"/>
      <c r="BD7094" s="12"/>
      <c r="BE7094" s="12"/>
      <c r="BF7094" s="12"/>
      <c r="BG7094" s="12"/>
      <c r="BH7094" s="12"/>
      <c r="BI7094" s="12"/>
      <c r="BJ7094" s="13"/>
      <c r="BK7094" s="13"/>
      <c r="BL7094" s="13"/>
      <c r="BM7094" s="13"/>
      <c r="BN7094" s="13"/>
    </row>
    <row r="7095" spans="4:66" x14ac:dyDescent="0.25">
      <c r="D7095"/>
      <c r="E7095" s="10"/>
      <c r="F7095" s="10"/>
      <c r="G7095" s="10"/>
      <c r="H7095" s="10"/>
      <c r="I7095" s="10"/>
      <c r="J7095" s="10"/>
      <c r="K7095" s="11"/>
      <c r="L7095" s="11"/>
      <c r="M7095" s="12"/>
      <c r="N7095" s="12"/>
      <c r="O7095" s="12"/>
      <c r="P7095" s="12"/>
      <c r="Q7095" s="12"/>
      <c r="R7095" s="12"/>
      <c r="S7095" s="12"/>
      <c r="T7095" s="12"/>
      <c r="U7095" s="12"/>
      <c r="V7095" s="12"/>
      <c r="W7095" s="12"/>
      <c r="X7095" s="12"/>
      <c r="Y7095" s="12"/>
      <c r="Z7095" s="12"/>
      <c r="AA7095" s="12"/>
      <c r="AB7095" s="12"/>
      <c r="AC7095" s="12"/>
      <c r="AD7095" s="12"/>
      <c r="AE7095" s="12"/>
      <c r="AF7095" s="12"/>
      <c r="AG7095" s="12"/>
      <c r="AH7095" s="12"/>
      <c r="AI7095" s="12"/>
      <c r="AJ7095" s="12"/>
      <c r="AK7095" s="12"/>
      <c r="AL7095" s="12"/>
      <c r="AM7095" s="12"/>
      <c r="AN7095" s="12"/>
      <c r="AO7095" s="12"/>
      <c r="AP7095" s="12"/>
      <c r="AQ7095" s="12"/>
      <c r="AR7095" s="12"/>
      <c r="AS7095" s="12"/>
      <c r="AT7095" s="12"/>
      <c r="AU7095" s="12"/>
      <c r="AV7095" s="12"/>
      <c r="AW7095" s="12"/>
      <c r="AX7095" s="12"/>
      <c r="AY7095" s="12"/>
      <c r="AZ7095" s="12"/>
      <c r="BA7095" s="12"/>
      <c r="BB7095" s="12"/>
      <c r="BC7095" s="12"/>
      <c r="BD7095" s="12"/>
      <c r="BE7095" s="12"/>
      <c r="BF7095" s="12"/>
      <c r="BG7095" s="12"/>
      <c r="BH7095" s="12"/>
      <c r="BI7095" s="12"/>
      <c r="BJ7095" s="13"/>
      <c r="BK7095" s="13"/>
      <c r="BL7095" s="13"/>
      <c r="BM7095" s="13"/>
      <c r="BN7095" s="13"/>
    </row>
    <row r="7096" spans="4:66" x14ac:dyDescent="0.25">
      <c r="D7096"/>
      <c r="E7096" s="10"/>
      <c r="F7096" s="10"/>
      <c r="G7096" s="10"/>
      <c r="H7096" s="10"/>
      <c r="I7096" s="10"/>
      <c r="J7096" s="10"/>
      <c r="K7096" s="11"/>
      <c r="L7096" s="11"/>
      <c r="M7096" s="12"/>
      <c r="N7096" s="12"/>
      <c r="O7096" s="12"/>
      <c r="P7096" s="12"/>
      <c r="Q7096" s="12"/>
      <c r="R7096" s="12"/>
      <c r="S7096" s="12"/>
      <c r="T7096" s="12"/>
      <c r="U7096" s="12"/>
      <c r="V7096" s="12"/>
      <c r="W7096" s="12"/>
      <c r="X7096" s="12"/>
      <c r="Y7096" s="12"/>
      <c r="Z7096" s="12"/>
      <c r="AA7096" s="12"/>
      <c r="AB7096" s="12"/>
      <c r="AC7096" s="12"/>
      <c r="AD7096" s="12"/>
      <c r="AE7096" s="12"/>
      <c r="AF7096" s="12"/>
      <c r="AG7096" s="12"/>
      <c r="AH7096" s="12"/>
      <c r="AI7096" s="12"/>
      <c r="AJ7096" s="12"/>
      <c r="AK7096" s="12"/>
      <c r="AL7096" s="12"/>
      <c r="AM7096" s="12"/>
      <c r="AN7096" s="12"/>
      <c r="AO7096" s="12"/>
      <c r="AP7096" s="12"/>
      <c r="AQ7096" s="12"/>
      <c r="AR7096" s="12"/>
      <c r="AS7096" s="12"/>
      <c r="AT7096" s="12"/>
      <c r="AU7096" s="12"/>
      <c r="AV7096" s="12"/>
      <c r="AW7096" s="12"/>
      <c r="AX7096" s="12"/>
      <c r="AY7096" s="12"/>
      <c r="AZ7096" s="12"/>
      <c r="BA7096" s="12"/>
      <c r="BB7096" s="12"/>
      <c r="BC7096" s="12"/>
      <c r="BD7096" s="12"/>
      <c r="BE7096" s="12"/>
      <c r="BF7096" s="12"/>
      <c r="BG7096" s="12"/>
      <c r="BH7096" s="12"/>
      <c r="BI7096" s="12"/>
      <c r="BJ7096" s="13"/>
      <c r="BK7096" s="13"/>
      <c r="BL7096" s="13"/>
      <c r="BM7096" s="13"/>
      <c r="BN7096" s="13"/>
    </row>
    <row r="7097" spans="4:66" x14ac:dyDescent="0.25">
      <c r="D7097"/>
      <c r="E7097" s="10"/>
      <c r="F7097" s="10"/>
      <c r="G7097" s="10"/>
      <c r="H7097" s="10"/>
      <c r="I7097" s="10"/>
      <c r="J7097" s="10"/>
      <c r="K7097" s="11"/>
      <c r="L7097" s="11"/>
      <c r="M7097" s="12"/>
      <c r="N7097" s="12"/>
      <c r="O7097" s="12"/>
      <c r="P7097" s="12"/>
      <c r="Q7097" s="12"/>
      <c r="R7097" s="12"/>
      <c r="S7097" s="12"/>
      <c r="T7097" s="12"/>
      <c r="U7097" s="12"/>
      <c r="V7097" s="12"/>
      <c r="W7097" s="12"/>
      <c r="X7097" s="12"/>
      <c r="Y7097" s="12"/>
      <c r="Z7097" s="12"/>
      <c r="AA7097" s="12"/>
      <c r="AB7097" s="12"/>
      <c r="AC7097" s="12"/>
      <c r="AD7097" s="12"/>
      <c r="AE7097" s="12"/>
      <c r="AF7097" s="12"/>
      <c r="AG7097" s="12"/>
      <c r="AH7097" s="12"/>
      <c r="AI7097" s="12"/>
      <c r="AJ7097" s="12"/>
      <c r="AK7097" s="12"/>
      <c r="AL7097" s="12"/>
      <c r="AM7097" s="12"/>
      <c r="AN7097" s="12"/>
      <c r="AO7097" s="12"/>
      <c r="AP7097" s="12"/>
      <c r="AQ7097" s="12"/>
      <c r="AR7097" s="12"/>
      <c r="AS7097" s="12"/>
      <c r="AT7097" s="12"/>
      <c r="AU7097" s="12"/>
      <c r="AV7097" s="12"/>
      <c r="AW7097" s="12"/>
      <c r="AX7097" s="12"/>
      <c r="AY7097" s="12"/>
      <c r="AZ7097" s="12"/>
      <c r="BA7097" s="12"/>
      <c r="BB7097" s="12"/>
      <c r="BC7097" s="12"/>
      <c r="BD7097" s="12"/>
      <c r="BE7097" s="12"/>
      <c r="BF7097" s="12"/>
      <c r="BG7097" s="12"/>
      <c r="BH7097" s="12"/>
      <c r="BI7097" s="12"/>
      <c r="BJ7097" s="13"/>
      <c r="BK7097" s="13"/>
      <c r="BL7097" s="13"/>
      <c r="BM7097" s="13"/>
      <c r="BN7097" s="13"/>
    </row>
    <row r="7098" spans="4:66" x14ac:dyDescent="0.25">
      <c r="D7098"/>
      <c r="E7098" s="10"/>
      <c r="F7098" s="10"/>
      <c r="G7098" s="10"/>
      <c r="H7098" s="10"/>
      <c r="I7098" s="10"/>
      <c r="J7098" s="10"/>
      <c r="K7098" s="11"/>
      <c r="L7098" s="11"/>
      <c r="M7098" s="12"/>
      <c r="N7098" s="12"/>
      <c r="O7098" s="12"/>
      <c r="P7098" s="12"/>
      <c r="Q7098" s="12"/>
      <c r="R7098" s="12"/>
      <c r="S7098" s="12"/>
      <c r="T7098" s="12"/>
      <c r="U7098" s="12"/>
      <c r="V7098" s="12"/>
      <c r="W7098" s="12"/>
      <c r="X7098" s="12"/>
      <c r="Y7098" s="12"/>
      <c r="Z7098" s="12"/>
      <c r="AA7098" s="12"/>
      <c r="AB7098" s="12"/>
      <c r="AC7098" s="12"/>
      <c r="AD7098" s="12"/>
      <c r="AE7098" s="12"/>
      <c r="AF7098" s="12"/>
      <c r="AG7098" s="12"/>
      <c r="AH7098" s="12"/>
      <c r="AI7098" s="12"/>
      <c r="AJ7098" s="12"/>
      <c r="AK7098" s="12"/>
      <c r="AL7098" s="12"/>
      <c r="AM7098" s="12"/>
      <c r="AN7098" s="12"/>
      <c r="AO7098" s="12"/>
      <c r="AP7098" s="12"/>
      <c r="AQ7098" s="12"/>
      <c r="AR7098" s="12"/>
      <c r="AS7098" s="12"/>
      <c r="AT7098" s="12"/>
      <c r="AU7098" s="12"/>
      <c r="AV7098" s="12"/>
      <c r="AW7098" s="12"/>
      <c r="AX7098" s="12"/>
      <c r="AY7098" s="12"/>
      <c r="AZ7098" s="12"/>
      <c r="BA7098" s="12"/>
      <c r="BB7098" s="12"/>
      <c r="BC7098" s="12"/>
      <c r="BD7098" s="12"/>
      <c r="BE7098" s="12"/>
      <c r="BF7098" s="12"/>
      <c r="BG7098" s="12"/>
      <c r="BH7098" s="12"/>
      <c r="BI7098" s="12"/>
      <c r="BJ7098" s="13"/>
      <c r="BK7098" s="13"/>
      <c r="BL7098" s="13"/>
      <c r="BM7098" s="13"/>
      <c r="BN7098" s="13"/>
    </row>
    <row r="7099" spans="4:66" x14ac:dyDescent="0.25">
      <c r="D7099"/>
      <c r="E7099" s="10"/>
      <c r="F7099" s="10"/>
      <c r="G7099" s="10"/>
      <c r="H7099" s="10"/>
      <c r="I7099" s="10"/>
      <c r="J7099" s="10"/>
      <c r="K7099" s="11"/>
      <c r="L7099" s="11"/>
      <c r="M7099" s="12"/>
      <c r="N7099" s="12"/>
      <c r="O7099" s="12"/>
      <c r="P7099" s="12"/>
      <c r="Q7099" s="12"/>
      <c r="R7099" s="12"/>
      <c r="S7099" s="12"/>
      <c r="T7099" s="12"/>
      <c r="U7099" s="12"/>
      <c r="V7099" s="12"/>
      <c r="W7099" s="12"/>
      <c r="X7099" s="12"/>
      <c r="Y7099" s="12"/>
      <c r="Z7099" s="12"/>
      <c r="AA7099" s="12"/>
      <c r="AB7099" s="12"/>
      <c r="AC7099" s="12"/>
      <c r="AD7099" s="12"/>
      <c r="AE7099" s="12"/>
      <c r="AF7099" s="12"/>
      <c r="AG7099" s="12"/>
      <c r="AH7099" s="12"/>
      <c r="AI7099" s="12"/>
      <c r="AJ7099" s="12"/>
      <c r="AK7099" s="12"/>
      <c r="AL7099" s="12"/>
      <c r="AM7099" s="12"/>
      <c r="AN7099" s="12"/>
      <c r="AO7099" s="12"/>
      <c r="AP7099" s="12"/>
      <c r="AQ7099" s="12"/>
      <c r="AR7099" s="12"/>
      <c r="AS7099" s="12"/>
      <c r="AT7099" s="12"/>
      <c r="AU7099" s="12"/>
      <c r="AV7099" s="12"/>
      <c r="AW7099" s="12"/>
      <c r="AX7099" s="12"/>
      <c r="AY7099" s="12"/>
      <c r="AZ7099" s="12"/>
      <c r="BA7099" s="12"/>
      <c r="BB7099" s="12"/>
      <c r="BC7099" s="12"/>
      <c r="BD7099" s="12"/>
      <c r="BE7099" s="12"/>
      <c r="BF7099" s="12"/>
      <c r="BG7099" s="12"/>
      <c r="BH7099" s="12"/>
      <c r="BI7099" s="12"/>
      <c r="BJ7099" s="13"/>
      <c r="BK7099" s="13"/>
      <c r="BL7099" s="13"/>
      <c r="BM7099" s="13"/>
      <c r="BN7099" s="13"/>
    </row>
    <row r="7100" spans="4:66" x14ac:dyDescent="0.25">
      <c r="D7100"/>
      <c r="E7100" s="10"/>
      <c r="F7100" s="10"/>
      <c r="G7100" s="10"/>
      <c r="H7100" s="10"/>
      <c r="I7100" s="10"/>
      <c r="J7100" s="10"/>
      <c r="K7100" s="11"/>
      <c r="L7100" s="11"/>
      <c r="M7100" s="12"/>
      <c r="N7100" s="12"/>
      <c r="O7100" s="12"/>
      <c r="P7100" s="12"/>
      <c r="Q7100" s="12"/>
      <c r="R7100" s="12"/>
      <c r="S7100" s="12"/>
      <c r="T7100" s="12"/>
      <c r="U7100" s="12"/>
      <c r="V7100" s="12"/>
      <c r="W7100" s="12"/>
      <c r="X7100" s="12"/>
      <c r="Y7100" s="12"/>
      <c r="Z7100" s="12"/>
      <c r="AA7100" s="12"/>
      <c r="AB7100" s="12"/>
      <c r="AC7100" s="12"/>
      <c r="AD7100" s="12"/>
      <c r="AE7100" s="12"/>
      <c r="AF7100" s="12"/>
      <c r="AG7100" s="12"/>
      <c r="AH7100" s="12"/>
      <c r="AI7100" s="12"/>
      <c r="AJ7100" s="12"/>
      <c r="AK7100" s="12"/>
      <c r="AL7100" s="12"/>
      <c r="AM7100" s="12"/>
      <c r="AN7100" s="12"/>
      <c r="AO7100" s="12"/>
      <c r="AP7100" s="12"/>
      <c r="AQ7100" s="12"/>
      <c r="AR7100" s="12"/>
      <c r="AS7100" s="12"/>
      <c r="AT7100" s="12"/>
      <c r="AU7100" s="12"/>
      <c r="AV7100" s="12"/>
      <c r="AW7100" s="12"/>
      <c r="AX7100" s="12"/>
      <c r="AY7100" s="12"/>
      <c r="AZ7100" s="12"/>
      <c r="BA7100" s="12"/>
      <c r="BB7100" s="12"/>
      <c r="BC7100" s="12"/>
      <c r="BD7100" s="12"/>
      <c r="BE7100" s="12"/>
      <c r="BF7100" s="12"/>
      <c r="BG7100" s="12"/>
      <c r="BH7100" s="12"/>
      <c r="BI7100" s="12"/>
      <c r="BJ7100" s="13"/>
      <c r="BK7100" s="13"/>
      <c r="BL7100" s="13"/>
      <c r="BM7100" s="13"/>
      <c r="BN7100" s="13"/>
    </row>
    <row r="7101" spans="4:66" x14ac:dyDescent="0.25">
      <c r="D7101"/>
      <c r="E7101" s="10"/>
      <c r="F7101" s="10"/>
      <c r="G7101" s="10"/>
      <c r="H7101" s="10"/>
      <c r="I7101" s="10"/>
      <c r="J7101" s="10"/>
      <c r="K7101" s="11"/>
      <c r="L7101" s="11"/>
      <c r="M7101" s="12"/>
      <c r="N7101" s="12"/>
      <c r="O7101" s="12"/>
      <c r="P7101" s="12"/>
      <c r="Q7101" s="12"/>
      <c r="R7101" s="12"/>
      <c r="S7101" s="12"/>
      <c r="T7101" s="12"/>
      <c r="U7101" s="12"/>
      <c r="V7101" s="12"/>
      <c r="W7101" s="12"/>
      <c r="X7101" s="12"/>
      <c r="Y7101" s="12"/>
      <c r="Z7101" s="12"/>
      <c r="AA7101" s="12"/>
      <c r="AB7101" s="12"/>
      <c r="AC7101" s="12"/>
      <c r="AD7101" s="12"/>
      <c r="AE7101" s="12"/>
      <c r="AF7101" s="12"/>
      <c r="AG7101" s="12"/>
      <c r="AH7101" s="12"/>
      <c r="AI7101" s="12"/>
      <c r="AJ7101" s="12"/>
      <c r="AK7101" s="12"/>
      <c r="AL7101" s="12"/>
      <c r="AM7101" s="12"/>
      <c r="AN7101" s="12"/>
      <c r="AO7101" s="12"/>
      <c r="AP7101" s="12"/>
      <c r="AQ7101" s="12"/>
      <c r="AR7101" s="12"/>
      <c r="AS7101" s="12"/>
      <c r="AT7101" s="12"/>
      <c r="AU7101" s="12"/>
      <c r="AV7101" s="12"/>
      <c r="AW7101" s="12"/>
      <c r="AX7101" s="12"/>
      <c r="AY7101" s="12"/>
      <c r="AZ7101" s="12"/>
      <c r="BA7101" s="12"/>
      <c r="BB7101" s="12"/>
      <c r="BC7101" s="12"/>
      <c r="BD7101" s="12"/>
      <c r="BE7101" s="12"/>
      <c r="BF7101" s="12"/>
      <c r="BG7101" s="12"/>
      <c r="BH7101" s="12"/>
      <c r="BI7101" s="12"/>
      <c r="BJ7101" s="13"/>
      <c r="BK7101" s="13"/>
      <c r="BL7101" s="13"/>
      <c r="BM7101" s="13"/>
      <c r="BN7101" s="13"/>
    </row>
    <row r="7102" spans="4:66" x14ac:dyDescent="0.25">
      <c r="D7102"/>
      <c r="E7102" s="10"/>
      <c r="F7102" s="10"/>
      <c r="G7102" s="10"/>
      <c r="H7102" s="10"/>
      <c r="I7102" s="10"/>
      <c r="J7102" s="10"/>
      <c r="K7102" s="11"/>
      <c r="L7102" s="11"/>
      <c r="M7102" s="12"/>
      <c r="N7102" s="12"/>
      <c r="O7102" s="12"/>
      <c r="P7102" s="12"/>
      <c r="Q7102" s="12"/>
      <c r="R7102" s="12"/>
      <c r="S7102" s="12"/>
      <c r="T7102" s="12"/>
      <c r="U7102" s="12"/>
      <c r="V7102" s="12"/>
      <c r="W7102" s="12"/>
      <c r="X7102" s="12"/>
      <c r="Y7102" s="12"/>
      <c r="Z7102" s="12"/>
      <c r="AA7102" s="12"/>
      <c r="AB7102" s="12"/>
      <c r="AC7102" s="12"/>
      <c r="AD7102" s="12"/>
      <c r="AE7102" s="12"/>
      <c r="AF7102" s="12"/>
      <c r="AG7102" s="12"/>
      <c r="AH7102" s="12"/>
      <c r="AI7102" s="12"/>
      <c r="AJ7102" s="12"/>
      <c r="AK7102" s="12"/>
      <c r="AL7102" s="12"/>
      <c r="AM7102" s="12"/>
      <c r="AN7102" s="12"/>
      <c r="AO7102" s="12"/>
      <c r="AP7102" s="12"/>
      <c r="AQ7102" s="12"/>
      <c r="AR7102" s="12"/>
      <c r="AS7102" s="12"/>
      <c r="AT7102" s="12"/>
      <c r="AU7102" s="12"/>
      <c r="AV7102" s="12"/>
      <c r="AW7102" s="12"/>
      <c r="AX7102" s="12"/>
      <c r="AY7102" s="12"/>
      <c r="AZ7102" s="12"/>
      <c r="BA7102" s="12"/>
      <c r="BB7102" s="12"/>
      <c r="BC7102" s="12"/>
      <c r="BD7102" s="12"/>
      <c r="BE7102" s="12"/>
      <c r="BF7102" s="12"/>
      <c r="BG7102" s="12"/>
      <c r="BH7102" s="12"/>
      <c r="BI7102" s="12"/>
      <c r="BJ7102" s="13"/>
      <c r="BK7102" s="13"/>
      <c r="BL7102" s="13"/>
      <c r="BM7102" s="13"/>
      <c r="BN7102" s="13"/>
    </row>
    <row r="7103" spans="4:66" x14ac:dyDescent="0.25">
      <c r="D7103"/>
      <c r="E7103" s="10"/>
      <c r="F7103" s="10"/>
      <c r="G7103" s="10"/>
      <c r="H7103" s="10"/>
      <c r="I7103" s="10"/>
      <c r="J7103" s="10"/>
      <c r="K7103" s="11"/>
      <c r="L7103" s="11"/>
      <c r="M7103" s="12"/>
      <c r="N7103" s="12"/>
      <c r="O7103" s="12"/>
      <c r="P7103" s="12"/>
      <c r="Q7103" s="12"/>
      <c r="R7103" s="12"/>
      <c r="S7103" s="12"/>
      <c r="T7103" s="12"/>
      <c r="U7103" s="12"/>
      <c r="V7103" s="12"/>
      <c r="W7103" s="12"/>
      <c r="X7103" s="12"/>
      <c r="Y7103" s="12"/>
      <c r="Z7103" s="12"/>
      <c r="AA7103" s="12"/>
      <c r="AB7103" s="12"/>
      <c r="AC7103" s="12"/>
      <c r="AD7103" s="12"/>
      <c r="AE7103" s="12"/>
      <c r="AF7103" s="12"/>
      <c r="AG7103" s="12"/>
      <c r="AH7103" s="12"/>
      <c r="AI7103" s="12"/>
      <c r="AJ7103" s="12"/>
      <c r="AK7103" s="12"/>
      <c r="AL7103" s="12"/>
      <c r="AM7103" s="12"/>
      <c r="AN7103" s="12"/>
      <c r="AO7103" s="12"/>
      <c r="AP7103" s="12"/>
      <c r="AQ7103" s="12"/>
      <c r="AR7103" s="12"/>
      <c r="AS7103" s="12"/>
      <c r="AT7103" s="12"/>
      <c r="AU7103" s="12"/>
      <c r="AV7103" s="12"/>
      <c r="AW7103" s="12"/>
      <c r="AX7103" s="12"/>
      <c r="AY7103" s="12"/>
      <c r="AZ7103" s="12"/>
      <c r="BA7103" s="12"/>
      <c r="BB7103" s="12"/>
      <c r="BC7103" s="12"/>
      <c r="BD7103" s="12"/>
      <c r="BE7103" s="12"/>
      <c r="BF7103" s="12"/>
      <c r="BG7103" s="12"/>
      <c r="BH7103" s="12"/>
      <c r="BI7103" s="12"/>
      <c r="BJ7103" s="13"/>
      <c r="BK7103" s="13"/>
      <c r="BL7103" s="13"/>
      <c r="BM7103" s="13"/>
      <c r="BN7103" s="13"/>
    </row>
    <row r="7104" spans="4:66" x14ac:dyDescent="0.25">
      <c r="D7104"/>
      <c r="E7104" s="10"/>
      <c r="F7104" s="10"/>
      <c r="G7104" s="10"/>
      <c r="H7104" s="10"/>
      <c r="I7104" s="10"/>
      <c r="J7104" s="10"/>
      <c r="K7104" s="11"/>
      <c r="L7104" s="11"/>
      <c r="M7104" s="12"/>
      <c r="N7104" s="12"/>
      <c r="O7104" s="12"/>
      <c r="P7104" s="12"/>
      <c r="Q7104" s="12"/>
      <c r="R7104" s="12"/>
      <c r="S7104" s="12"/>
      <c r="T7104" s="12"/>
      <c r="U7104" s="12"/>
      <c r="V7104" s="12"/>
      <c r="W7104" s="12"/>
      <c r="X7104" s="12"/>
      <c r="Y7104" s="12"/>
      <c r="Z7104" s="12"/>
      <c r="AA7104" s="12"/>
      <c r="AB7104" s="12"/>
      <c r="AC7104" s="12"/>
      <c r="AD7104" s="12"/>
      <c r="AE7104" s="12"/>
      <c r="AF7104" s="12"/>
      <c r="AG7104" s="12"/>
      <c r="AH7104" s="12"/>
      <c r="AI7104" s="12"/>
      <c r="AJ7104" s="12"/>
      <c r="AK7104" s="12"/>
      <c r="AL7104" s="12"/>
      <c r="AM7104" s="12"/>
      <c r="AN7104" s="12"/>
      <c r="AO7104" s="12"/>
      <c r="AP7104" s="12"/>
      <c r="AQ7104" s="12"/>
      <c r="AR7104" s="12"/>
      <c r="AS7104" s="12"/>
      <c r="AT7104" s="12"/>
      <c r="AU7104" s="12"/>
      <c r="AV7104" s="12"/>
      <c r="AW7104" s="12"/>
      <c r="AX7104" s="12"/>
      <c r="AY7104" s="12"/>
      <c r="AZ7104" s="12"/>
      <c r="BA7104" s="12"/>
      <c r="BB7104" s="12"/>
      <c r="BC7104" s="12"/>
      <c r="BD7104" s="12"/>
      <c r="BE7104" s="12"/>
      <c r="BF7104" s="12"/>
      <c r="BG7104" s="12"/>
      <c r="BH7104" s="12"/>
      <c r="BI7104" s="12"/>
      <c r="BJ7104" s="13"/>
      <c r="BK7104" s="13"/>
      <c r="BL7104" s="13"/>
      <c r="BM7104" s="13"/>
      <c r="BN7104" s="13"/>
    </row>
    <row r="7105" spans="4:66" x14ac:dyDescent="0.25">
      <c r="D7105"/>
      <c r="E7105" s="10"/>
      <c r="F7105" s="10"/>
      <c r="G7105" s="10"/>
      <c r="H7105" s="10"/>
      <c r="I7105" s="10"/>
      <c r="J7105" s="10"/>
      <c r="K7105" s="11"/>
      <c r="L7105" s="11"/>
      <c r="M7105" s="12"/>
      <c r="N7105" s="12"/>
      <c r="O7105" s="12"/>
      <c r="P7105" s="12"/>
      <c r="Q7105" s="12"/>
      <c r="R7105" s="12"/>
      <c r="S7105" s="12"/>
      <c r="T7105" s="12"/>
      <c r="U7105" s="12"/>
      <c r="V7105" s="12"/>
      <c r="W7105" s="12"/>
      <c r="X7105" s="12"/>
      <c r="Y7105" s="12"/>
      <c r="Z7105" s="12"/>
      <c r="AA7105" s="12"/>
      <c r="AB7105" s="12"/>
      <c r="AC7105" s="12"/>
      <c r="AD7105" s="12"/>
      <c r="AE7105" s="12"/>
      <c r="AF7105" s="12"/>
      <c r="AG7105" s="12"/>
      <c r="AH7105" s="12"/>
      <c r="AI7105" s="12"/>
      <c r="AJ7105" s="12"/>
      <c r="AK7105" s="12"/>
      <c r="AL7105" s="12"/>
      <c r="AM7105" s="12"/>
      <c r="AN7105" s="12"/>
      <c r="AO7105" s="12"/>
      <c r="AP7105" s="12"/>
      <c r="AQ7105" s="12"/>
      <c r="AR7105" s="12"/>
      <c r="AS7105" s="12"/>
      <c r="AT7105" s="12"/>
      <c r="AU7105" s="12"/>
      <c r="AV7105" s="12"/>
      <c r="AW7105" s="12"/>
      <c r="AX7105" s="12"/>
      <c r="AY7105" s="12"/>
      <c r="AZ7105" s="12"/>
      <c r="BA7105" s="12"/>
      <c r="BB7105" s="12"/>
      <c r="BC7105" s="12"/>
      <c r="BD7105" s="12"/>
      <c r="BE7105" s="12"/>
      <c r="BF7105" s="12"/>
      <c r="BG7105" s="12"/>
      <c r="BH7105" s="12"/>
      <c r="BI7105" s="12"/>
      <c r="BJ7105" s="13"/>
      <c r="BK7105" s="13"/>
      <c r="BL7105" s="13"/>
      <c r="BM7105" s="13"/>
      <c r="BN7105" s="13"/>
    </row>
    <row r="7106" spans="4:66" x14ac:dyDescent="0.25">
      <c r="D7106"/>
      <c r="E7106" s="10"/>
      <c r="F7106" s="10"/>
      <c r="G7106" s="10"/>
      <c r="H7106" s="10"/>
      <c r="I7106" s="10"/>
      <c r="J7106" s="10"/>
      <c r="K7106" s="11"/>
      <c r="L7106" s="11"/>
      <c r="M7106" s="12"/>
      <c r="N7106" s="12"/>
      <c r="O7106" s="12"/>
      <c r="P7106" s="12"/>
      <c r="Q7106" s="12"/>
      <c r="R7106" s="12"/>
      <c r="S7106" s="12"/>
      <c r="T7106" s="12"/>
      <c r="U7106" s="12"/>
      <c r="V7106" s="12"/>
      <c r="W7106" s="12"/>
      <c r="X7106" s="12"/>
      <c r="Y7106" s="12"/>
      <c r="Z7106" s="12"/>
      <c r="AA7106" s="12"/>
      <c r="AB7106" s="12"/>
      <c r="AC7106" s="12"/>
      <c r="AD7106" s="12"/>
      <c r="AE7106" s="12"/>
      <c r="AF7106" s="12"/>
      <c r="AG7106" s="12"/>
      <c r="AH7106" s="12"/>
      <c r="AI7106" s="12"/>
      <c r="AJ7106" s="12"/>
      <c r="AK7106" s="12"/>
      <c r="AL7106" s="12"/>
      <c r="AM7106" s="12"/>
      <c r="AN7106" s="12"/>
      <c r="AO7106" s="12"/>
      <c r="AP7106" s="12"/>
      <c r="AQ7106" s="12"/>
      <c r="AR7106" s="12"/>
      <c r="AS7106" s="12"/>
      <c r="AT7106" s="12"/>
      <c r="AU7106" s="12"/>
      <c r="AV7106" s="12"/>
      <c r="AW7106" s="12"/>
      <c r="AX7106" s="12"/>
      <c r="AY7106" s="12"/>
      <c r="AZ7106" s="12"/>
      <c r="BA7106" s="12"/>
      <c r="BB7106" s="12"/>
      <c r="BC7106" s="12"/>
      <c r="BD7106" s="12"/>
      <c r="BE7106" s="12"/>
      <c r="BF7106" s="12"/>
      <c r="BG7106" s="12"/>
      <c r="BH7106" s="12"/>
      <c r="BI7106" s="12"/>
      <c r="BJ7106" s="13"/>
      <c r="BK7106" s="13"/>
      <c r="BL7106" s="13"/>
      <c r="BM7106" s="13"/>
      <c r="BN7106" s="13"/>
    </row>
    <row r="7107" spans="4:66" x14ac:dyDescent="0.25">
      <c r="D7107"/>
      <c r="E7107" s="10"/>
      <c r="F7107" s="10"/>
      <c r="G7107" s="10"/>
      <c r="H7107" s="10"/>
      <c r="I7107" s="10"/>
      <c r="J7107" s="10"/>
      <c r="K7107" s="11"/>
      <c r="L7107" s="11"/>
      <c r="M7107" s="12"/>
      <c r="N7107" s="12"/>
      <c r="O7107" s="12"/>
      <c r="P7107" s="12"/>
      <c r="Q7107" s="12"/>
      <c r="R7107" s="12"/>
      <c r="S7107" s="12"/>
      <c r="T7107" s="12"/>
      <c r="U7107" s="12"/>
      <c r="V7107" s="12"/>
      <c r="W7107" s="12"/>
      <c r="X7107" s="12"/>
      <c r="Y7107" s="12"/>
      <c r="Z7107" s="12"/>
      <c r="AA7107" s="12"/>
      <c r="AB7107" s="12"/>
      <c r="AC7107" s="12"/>
      <c r="AD7107" s="12"/>
      <c r="AE7107" s="12"/>
      <c r="AF7107" s="12"/>
      <c r="AG7107" s="12"/>
      <c r="AH7107" s="12"/>
      <c r="AI7107" s="12"/>
      <c r="AJ7107" s="12"/>
      <c r="AK7107" s="12"/>
      <c r="AL7107" s="12"/>
      <c r="AM7107" s="12"/>
      <c r="AN7107" s="12"/>
      <c r="AO7107" s="12"/>
      <c r="AP7107" s="12"/>
      <c r="AQ7107" s="12"/>
      <c r="AR7107" s="12"/>
      <c r="AS7107" s="12"/>
      <c r="AT7107" s="12"/>
      <c r="AU7107" s="12"/>
      <c r="AV7107" s="12"/>
      <c r="AW7107" s="12"/>
      <c r="AX7107" s="12"/>
      <c r="AY7107" s="12"/>
      <c r="AZ7107" s="12"/>
      <c r="BA7107" s="12"/>
      <c r="BB7107" s="12"/>
      <c r="BC7107" s="12"/>
      <c r="BD7107" s="12"/>
      <c r="BE7107" s="12"/>
      <c r="BF7107" s="12"/>
      <c r="BG7107" s="12"/>
      <c r="BH7107" s="12"/>
      <c r="BI7107" s="12"/>
      <c r="BJ7107" s="13"/>
      <c r="BK7107" s="13"/>
      <c r="BL7107" s="13"/>
      <c r="BM7107" s="13"/>
      <c r="BN7107" s="13"/>
    </row>
    <row r="7108" spans="4:66" x14ac:dyDescent="0.25">
      <c r="D7108"/>
      <c r="E7108" s="10"/>
      <c r="F7108" s="10"/>
      <c r="G7108" s="10"/>
      <c r="H7108" s="10"/>
      <c r="I7108" s="10"/>
      <c r="J7108" s="10"/>
      <c r="K7108" s="11"/>
      <c r="L7108" s="11"/>
      <c r="M7108" s="12"/>
      <c r="N7108" s="12"/>
      <c r="O7108" s="12"/>
      <c r="P7108" s="12"/>
      <c r="Q7108" s="12"/>
      <c r="R7108" s="12"/>
      <c r="S7108" s="12"/>
      <c r="T7108" s="12"/>
      <c r="U7108" s="12"/>
      <c r="V7108" s="12"/>
      <c r="W7108" s="12"/>
      <c r="X7108" s="12"/>
      <c r="Y7108" s="12"/>
      <c r="Z7108" s="12"/>
      <c r="AA7108" s="12"/>
      <c r="AB7108" s="12"/>
      <c r="AC7108" s="12"/>
      <c r="AD7108" s="12"/>
      <c r="AE7108" s="12"/>
      <c r="AF7108" s="12"/>
      <c r="AG7108" s="12"/>
      <c r="AH7108" s="12"/>
      <c r="AI7108" s="12"/>
      <c r="AJ7108" s="12"/>
      <c r="AK7108" s="12"/>
      <c r="AL7108" s="12"/>
      <c r="AM7108" s="12"/>
      <c r="AN7108" s="12"/>
      <c r="AO7108" s="12"/>
      <c r="AP7108" s="12"/>
      <c r="AQ7108" s="12"/>
      <c r="AR7108" s="12"/>
      <c r="AS7108" s="12"/>
      <c r="AT7108" s="12"/>
      <c r="AU7108" s="12"/>
      <c r="AV7108" s="12"/>
      <c r="AW7108" s="12"/>
      <c r="AX7108" s="12"/>
      <c r="AY7108" s="12"/>
      <c r="AZ7108" s="12"/>
      <c r="BA7108" s="12"/>
      <c r="BB7108" s="12"/>
      <c r="BC7108" s="12"/>
      <c r="BD7108" s="12"/>
      <c r="BE7108" s="12"/>
      <c r="BF7108" s="12"/>
      <c r="BG7108" s="12"/>
      <c r="BH7108" s="12"/>
      <c r="BI7108" s="12"/>
      <c r="BJ7108" s="13"/>
      <c r="BK7108" s="13"/>
      <c r="BL7108" s="13"/>
      <c r="BM7108" s="13"/>
      <c r="BN7108" s="13"/>
    </row>
    <row r="7109" spans="4:66" x14ac:dyDescent="0.25">
      <c r="D7109"/>
      <c r="E7109" s="10"/>
      <c r="F7109" s="10"/>
      <c r="G7109" s="10"/>
      <c r="H7109" s="10"/>
      <c r="I7109" s="10"/>
      <c r="J7109" s="10"/>
      <c r="K7109" s="11"/>
      <c r="L7109" s="11"/>
      <c r="M7109" s="12"/>
      <c r="N7109" s="12"/>
      <c r="O7109" s="12"/>
      <c r="P7109" s="12"/>
      <c r="Q7109" s="12"/>
      <c r="R7109" s="12"/>
      <c r="S7109" s="12"/>
      <c r="T7109" s="12"/>
      <c r="U7109" s="12"/>
      <c r="V7109" s="12"/>
      <c r="W7109" s="12"/>
      <c r="X7109" s="12"/>
      <c r="Y7109" s="12"/>
      <c r="Z7109" s="12"/>
      <c r="AA7109" s="12"/>
      <c r="AB7109" s="12"/>
      <c r="AC7109" s="12"/>
      <c r="AD7109" s="12"/>
      <c r="AE7109" s="12"/>
      <c r="AF7109" s="12"/>
      <c r="AG7109" s="12"/>
      <c r="AH7109" s="12"/>
      <c r="AI7109" s="12"/>
      <c r="AJ7109" s="12"/>
      <c r="AK7109" s="12"/>
      <c r="AL7109" s="12"/>
      <c r="AM7109" s="12"/>
      <c r="AN7109" s="12"/>
      <c r="AO7109" s="12"/>
      <c r="AP7109" s="12"/>
      <c r="AQ7109" s="12"/>
      <c r="AR7109" s="12"/>
      <c r="AS7109" s="12"/>
      <c r="AT7109" s="12"/>
      <c r="AU7109" s="12"/>
      <c r="AV7109" s="12"/>
      <c r="AW7109" s="12"/>
      <c r="AX7109" s="12"/>
      <c r="AY7109" s="12"/>
      <c r="AZ7109" s="12"/>
      <c r="BA7109" s="12"/>
      <c r="BB7109" s="12"/>
      <c r="BC7109" s="12"/>
      <c r="BD7109" s="12"/>
      <c r="BE7109" s="12"/>
      <c r="BF7109" s="12"/>
      <c r="BG7109" s="12"/>
      <c r="BH7109" s="12"/>
      <c r="BI7109" s="12"/>
      <c r="BJ7109" s="13"/>
      <c r="BK7109" s="13"/>
      <c r="BL7109" s="13"/>
      <c r="BM7109" s="13"/>
      <c r="BN7109" s="13"/>
    </row>
    <row r="7110" spans="4:66" x14ac:dyDescent="0.25">
      <c r="D7110"/>
      <c r="E7110" s="10"/>
      <c r="F7110" s="10"/>
      <c r="G7110" s="10"/>
      <c r="H7110" s="10"/>
      <c r="I7110" s="10"/>
      <c r="J7110" s="10"/>
      <c r="K7110" s="11"/>
      <c r="L7110" s="11"/>
      <c r="M7110" s="12"/>
      <c r="N7110" s="12"/>
      <c r="O7110" s="12"/>
      <c r="P7110" s="12"/>
      <c r="Q7110" s="12"/>
      <c r="R7110" s="12"/>
      <c r="S7110" s="12"/>
      <c r="T7110" s="12"/>
      <c r="U7110" s="12"/>
      <c r="V7110" s="12"/>
      <c r="W7110" s="12"/>
      <c r="X7110" s="12"/>
      <c r="Y7110" s="12"/>
      <c r="Z7110" s="12"/>
      <c r="AA7110" s="12"/>
      <c r="AB7110" s="12"/>
      <c r="AC7110" s="12"/>
      <c r="AD7110" s="12"/>
      <c r="AE7110" s="12"/>
      <c r="AF7110" s="12"/>
      <c r="AG7110" s="12"/>
      <c r="AH7110" s="12"/>
      <c r="AI7110" s="12"/>
      <c r="AJ7110" s="12"/>
      <c r="AK7110" s="12"/>
      <c r="AL7110" s="12"/>
      <c r="AM7110" s="12"/>
      <c r="AN7110" s="12"/>
      <c r="AO7110" s="12"/>
      <c r="AP7110" s="12"/>
      <c r="AQ7110" s="12"/>
      <c r="AR7110" s="12"/>
      <c r="AS7110" s="12"/>
      <c r="AT7110" s="12"/>
      <c r="AU7110" s="12"/>
      <c r="AV7110" s="12"/>
      <c r="AW7110" s="12"/>
      <c r="AX7110" s="12"/>
      <c r="AY7110" s="12"/>
      <c r="AZ7110" s="12"/>
      <c r="BA7110" s="12"/>
      <c r="BB7110" s="12"/>
      <c r="BC7110" s="12"/>
      <c r="BD7110" s="12"/>
      <c r="BE7110" s="12"/>
      <c r="BF7110" s="12"/>
      <c r="BG7110" s="12"/>
      <c r="BH7110" s="12"/>
      <c r="BI7110" s="12"/>
      <c r="BJ7110" s="13"/>
      <c r="BK7110" s="13"/>
      <c r="BL7110" s="13"/>
      <c r="BM7110" s="13"/>
      <c r="BN7110" s="13"/>
    </row>
    <row r="7111" spans="4:66" x14ac:dyDescent="0.25">
      <c r="D7111"/>
      <c r="E7111" s="10"/>
      <c r="F7111" s="10"/>
      <c r="G7111" s="10"/>
      <c r="H7111" s="10"/>
      <c r="I7111" s="10"/>
      <c r="J7111" s="10"/>
      <c r="K7111" s="11"/>
      <c r="L7111" s="11"/>
      <c r="M7111" s="12"/>
      <c r="N7111" s="12"/>
      <c r="O7111" s="12"/>
      <c r="P7111" s="12"/>
      <c r="Q7111" s="12"/>
      <c r="R7111" s="12"/>
      <c r="S7111" s="12"/>
      <c r="T7111" s="12"/>
      <c r="U7111" s="12"/>
      <c r="V7111" s="12"/>
      <c r="W7111" s="12"/>
      <c r="X7111" s="12"/>
      <c r="Y7111" s="12"/>
      <c r="Z7111" s="12"/>
      <c r="AA7111" s="12"/>
      <c r="AB7111" s="12"/>
      <c r="AC7111" s="12"/>
      <c r="AD7111" s="12"/>
      <c r="AE7111" s="12"/>
      <c r="AF7111" s="12"/>
      <c r="AG7111" s="12"/>
      <c r="AH7111" s="12"/>
      <c r="AI7111" s="12"/>
      <c r="AJ7111" s="12"/>
      <c r="AK7111" s="12"/>
      <c r="AL7111" s="12"/>
      <c r="AM7111" s="12"/>
      <c r="AN7111" s="12"/>
      <c r="AO7111" s="12"/>
      <c r="AP7111" s="12"/>
      <c r="AQ7111" s="12"/>
      <c r="AR7111" s="12"/>
      <c r="AS7111" s="12"/>
      <c r="AT7111" s="12"/>
      <c r="AU7111" s="12"/>
      <c r="AV7111" s="12"/>
      <c r="AW7111" s="12"/>
      <c r="AX7111" s="12"/>
      <c r="AY7111" s="12"/>
      <c r="AZ7111" s="12"/>
      <c r="BA7111" s="12"/>
      <c r="BB7111" s="12"/>
      <c r="BC7111" s="12"/>
      <c r="BD7111" s="12"/>
      <c r="BE7111" s="12"/>
      <c r="BF7111" s="12"/>
      <c r="BG7111" s="12"/>
      <c r="BH7111" s="12"/>
      <c r="BI7111" s="12"/>
      <c r="BJ7111" s="13"/>
      <c r="BK7111" s="13"/>
      <c r="BL7111" s="13"/>
      <c r="BM7111" s="13"/>
      <c r="BN7111" s="13"/>
    </row>
    <row r="7112" spans="4:66" x14ac:dyDescent="0.25">
      <c r="D7112"/>
      <c r="E7112" s="10"/>
      <c r="F7112" s="10"/>
      <c r="G7112" s="10"/>
      <c r="H7112" s="10"/>
      <c r="I7112" s="10"/>
      <c r="J7112" s="10"/>
      <c r="K7112" s="11"/>
      <c r="L7112" s="11"/>
      <c r="M7112" s="12"/>
      <c r="N7112" s="12"/>
      <c r="O7112" s="12"/>
      <c r="P7112" s="12"/>
      <c r="Q7112" s="12"/>
      <c r="R7112" s="12"/>
      <c r="S7112" s="12"/>
      <c r="T7112" s="12"/>
      <c r="U7112" s="12"/>
      <c r="V7112" s="12"/>
      <c r="W7112" s="12"/>
      <c r="X7112" s="12"/>
      <c r="Y7112" s="12"/>
      <c r="Z7112" s="12"/>
      <c r="AA7112" s="12"/>
      <c r="AB7112" s="12"/>
      <c r="AC7112" s="12"/>
      <c r="AD7112" s="12"/>
      <c r="AE7112" s="12"/>
      <c r="AF7112" s="12"/>
      <c r="AG7112" s="12"/>
      <c r="AH7112" s="12"/>
      <c r="AI7112" s="12"/>
      <c r="AJ7112" s="12"/>
      <c r="AK7112" s="12"/>
      <c r="AL7112" s="12"/>
      <c r="AM7112" s="12"/>
      <c r="AN7112" s="12"/>
      <c r="AO7112" s="12"/>
      <c r="AP7112" s="12"/>
      <c r="AQ7112" s="12"/>
      <c r="AR7112" s="12"/>
      <c r="AS7112" s="12"/>
      <c r="AT7112" s="12"/>
      <c r="AU7112" s="12"/>
      <c r="AV7112" s="12"/>
      <c r="AW7112" s="12"/>
      <c r="AX7112" s="12"/>
      <c r="AY7112" s="12"/>
      <c r="AZ7112" s="12"/>
      <c r="BA7112" s="12"/>
      <c r="BB7112" s="12"/>
      <c r="BC7112" s="12"/>
      <c r="BD7112" s="12"/>
      <c r="BE7112" s="12"/>
      <c r="BF7112" s="12"/>
      <c r="BG7112" s="12"/>
      <c r="BH7112" s="12"/>
      <c r="BI7112" s="12"/>
      <c r="BJ7112" s="13"/>
      <c r="BK7112" s="13"/>
      <c r="BL7112" s="13"/>
      <c r="BM7112" s="13"/>
      <c r="BN7112" s="13"/>
    </row>
    <row r="7113" spans="4:66" x14ac:dyDescent="0.25">
      <c r="D7113"/>
      <c r="E7113" s="10"/>
      <c r="F7113" s="10"/>
      <c r="G7113" s="10"/>
      <c r="H7113" s="10"/>
      <c r="I7113" s="10"/>
      <c r="J7113" s="10"/>
      <c r="K7113" s="11"/>
      <c r="L7113" s="11"/>
      <c r="M7113" s="12"/>
      <c r="N7113" s="12"/>
      <c r="O7113" s="12"/>
      <c r="P7113" s="12"/>
      <c r="Q7113" s="12"/>
      <c r="R7113" s="12"/>
      <c r="S7113" s="12"/>
      <c r="T7113" s="12"/>
      <c r="U7113" s="12"/>
      <c r="V7113" s="12"/>
      <c r="W7113" s="12"/>
      <c r="X7113" s="12"/>
      <c r="Y7113" s="12"/>
      <c r="Z7113" s="12"/>
      <c r="AA7113" s="12"/>
      <c r="AB7113" s="12"/>
      <c r="AC7113" s="12"/>
      <c r="AD7113" s="12"/>
      <c r="AE7113" s="12"/>
      <c r="AF7113" s="12"/>
      <c r="AG7113" s="12"/>
      <c r="AH7113" s="12"/>
      <c r="AI7113" s="12"/>
      <c r="AJ7113" s="12"/>
      <c r="AK7113" s="12"/>
      <c r="AL7113" s="12"/>
      <c r="AM7113" s="12"/>
      <c r="AN7113" s="12"/>
      <c r="AO7113" s="12"/>
      <c r="AP7113" s="12"/>
      <c r="AQ7113" s="12"/>
      <c r="AR7113" s="12"/>
      <c r="AS7113" s="12"/>
      <c r="AT7113" s="12"/>
      <c r="AU7113" s="12"/>
      <c r="AV7113" s="12"/>
      <c r="AW7113" s="12"/>
      <c r="AX7113" s="12"/>
      <c r="AY7113" s="12"/>
      <c r="AZ7113" s="12"/>
      <c r="BA7113" s="12"/>
      <c r="BB7113" s="12"/>
      <c r="BC7113" s="12"/>
      <c r="BD7113" s="12"/>
      <c r="BE7113" s="12"/>
      <c r="BF7113" s="12"/>
      <c r="BG7113" s="12"/>
      <c r="BH7113" s="12"/>
      <c r="BI7113" s="12"/>
      <c r="BJ7113" s="13"/>
      <c r="BK7113" s="13"/>
      <c r="BL7113" s="13"/>
      <c r="BM7113" s="13"/>
      <c r="BN7113" s="13"/>
    </row>
    <row r="7114" spans="4:66" x14ac:dyDescent="0.25">
      <c r="D7114"/>
      <c r="E7114" s="10"/>
      <c r="F7114" s="10"/>
      <c r="G7114" s="10"/>
      <c r="H7114" s="10"/>
      <c r="I7114" s="10"/>
      <c r="J7114" s="10"/>
      <c r="K7114" s="11"/>
      <c r="L7114" s="11"/>
      <c r="M7114" s="12"/>
      <c r="N7114" s="12"/>
      <c r="O7114" s="12"/>
      <c r="P7114" s="12"/>
      <c r="Q7114" s="12"/>
      <c r="R7114" s="12"/>
      <c r="S7114" s="12"/>
      <c r="T7114" s="12"/>
      <c r="U7114" s="12"/>
      <c r="V7114" s="12"/>
      <c r="W7114" s="12"/>
      <c r="X7114" s="12"/>
      <c r="Y7114" s="12"/>
      <c r="Z7114" s="12"/>
      <c r="AA7114" s="12"/>
      <c r="AB7114" s="12"/>
      <c r="AC7114" s="12"/>
      <c r="AD7114" s="12"/>
      <c r="AE7114" s="12"/>
      <c r="AF7114" s="12"/>
      <c r="AG7114" s="12"/>
      <c r="AH7114" s="12"/>
      <c r="AI7114" s="12"/>
      <c r="AJ7114" s="12"/>
      <c r="AK7114" s="12"/>
      <c r="AL7114" s="12"/>
      <c r="AM7114" s="12"/>
      <c r="AN7114" s="12"/>
      <c r="AO7114" s="12"/>
      <c r="AP7114" s="12"/>
      <c r="AQ7114" s="12"/>
      <c r="AR7114" s="12"/>
      <c r="AS7114" s="12"/>
      <c r="AT7114" s="12"/>
      <c r="AU7114" s="12"/>
      <c r="AV7114" s="12"/>
      <c r="AW7114" s="12"/>
      <c r="AX7114" s="12"/>
      <c r="AY7114" s="12"/>
      <c r="AZ7114" s="12"/>
      <c r="BA7114" s="12"/>
      <c r="BB7114" s="12"/>
      <c r="BC7114" s="12"/>
      <c r="BD7114" s="12"/>
      <c r="BE7114" s="12"/>
      <c r="BF7114" s="12"/>
      <c r="BG7114" s="12"/>
      <c r="BH7114" s="12"/>
      <c r="BI7114" s="12"/>
      <c r="BJ7114" s="13"/>
      <c r="BK7114" s="13"/>
      <c r="BL7114" s="13"/>
      <c r="BM7114" s="13"/>
      <c r="BN7114" s="13"/>
    </row>
    <row r="7115" spans="4:66" x14ac:dyDescent="0.25">
      <c r="D7115"/>
      <c r="E7115" s="10"/>
      <c r="F7115" s="10"/>
      <c r="G7115" s="10"/>
      <c r="H7115" s="10"/>
      <c r="I7115" s="10"/>
      <c r="J7115" s="10"/>
      <c r="K7115" s="11"/>
      <c r="L7115" s="11"/>
      <c r="M7115" s="12"/>
      <c r="N7115" s="12"/>
      <c r="O7115" s="12"/>
      <c r="P7115" s="12"/>
      <c r="Q7115" s="12"/>
      <c r="R7115" s="12"/>
      <c r="S7115" s="12"/>
      <c r="T7115" s="12"/>
      <c r="U7115" s="12"/>
      <c r="V7115" s="12"/>
      <c r="W7115" s="12"/>
      <c r="X7115" s="12"/>
      <c r="Y7115" s="12"/>
      <c r="Z7115" s="12"/>
      <c r="AA7115" s="12"/>
      <c r="AB7115" s="12"/>
      <c r="AC7115" s="12"/>
      <c r="AD7115" s="12"/>
      <c r="AE7115" s="12"/>
      <c r="AF7115" s="12"/>
      <c r="AG7115" s="12"/>
      <c r="AH7115" s="12"/>
      <c r="AI7115" s="12"/>
      <c r="AJ7115" s="12"/>
      <c r="AK7115" s="12"/>
      <c r="AL7115" s="12"/>
      <c r="AM7115" s="12"/>
      <c r="AN7115" s="12"/>
      <c r="AO7115" s="12"/>
      <c r="AP7115" s="12"/>
      <c r="AQ7115" s="12"/>
      <c r="AR7115" s="12"/>
      <c r="AS7115" s="12"/>
      <c r="AT7115" s="12"/>
      <c r="AU7115" s="12"/>
      <c r="AV7115" s="12"/>
      <c r="AW7115" s="12"/>
      <c r="AX7115" s="12"/>
      <c r="AY7115" s="12"/>
      <c r="AZ7115" s="12"/>
      <c r="BA7115" s="12"/>
      <c r="BB7115" s="12"/>
      <c r="BC7115" s="12"/>
      <c r="BD7115" s="12"/>
      <c r="BE7115" s="12"/>
      <c r="BF7115" s="12"/>
      <c r="BG7115" s="12"/>
      <c r="BH7115" s="12"/>
      <c r="BI7115" s="12"/>
      <c r="BJ7115" s="13"/>
      <c r="BK7115" s="13"/>
      <c r="BL7115" s="13"/>
      <c r="BM7115" s="13"/>
      <c r="BN7115" s="13"/>
    </row>
    <row r="7116" spans="4:66" x14ac:dyDescent="0.25">
      <c r="D7116"/>
      <c r="E7116" s="10"/>
      <c r="F7116" s="10"/>
      <c r="G7116" s="10"/>
      <c r="H7116" s="10"/>
      <c r="I7116" s="10"/>
      <c r="J7116" s="10"/>
      <c r="K7116" s="11"/>
      <c r="L7116" s="11"/>
      <c r="M7116" s="12"/>
      <c r="N7116" s="12"/>
      <c r="O7116" s="12"/>
      <c r="P7116" s="12"/>
      <c r="Q7116" s="12"/>
      <c r="R7116" s="12"/>
      <c r="S7116" s="12"/>
      <c r="T7116" s="12"/>
      <c r="U7116" s="12"/>
      <c r="V7116" s="12"/>
      <c r="W7116" s="12"/>
      <c r="X7116" s="12"/>
      <c r="Y7116" s="12"/>
      <c r="Z7116" s="12"/>
      <c r="AA7116" s="12"/>
      <c r="AB7116" s="12"/>
      <c r="AC7116" s="12"/>
      <c r="AD7116" s="12"/>
      <c r="AE7116" s="12"/>
      <c r="AF7116" s="12"/>
      <c r="AG7116" s="12"/>
      <c r="AH7116" s="12"/>
      <c r="AI7116" s="12"/>
      <c r="AJ7116" s="12"/>
      <c r="AK7116" s="12"/>
      <c r="AL7116" s="12"/>
      <c r="AM7116" s="12"/>
      <c r="AN7116" s="12"/>
      <c r="AO7116" s="12"/>
      <c r="AP7116" s="12"/>
      <c r="AQ7116" s="12"/>
      <c r="AR7116" s="12"/>
      <c r="AS7116" s="12"/>
      <c r="AT7116" s="12"/>
      <c r="AU7116" s="12"/>
      <c r="AV7116" s="12"/>
      <c r="AW7116" s="12"/>
      <c r="AX7116" s="12"/>
      <c r="AY7116" s="12"/>
      <c r="AZ7116" s="12"/>
      <c r="BA7116" s="12"/>
      <c r="BB7116" s="12"/>
      <c r="BC7116" s="12"/>
      <c r="BD7116" s="12"/>
      <c r="BE7116" s="12"/>
      <c r="BF7116" s="12"/>
      <c r="BG7116" s="12"/>
      <c r="BH7116" s="12"/>
      <c r="BI7116" s="12"/>
      <c r="BJ7116" s="13"/>
      <c r="BK7116" s="13"/>
      <c r="BL7116" s="13"/>
      <c r="BM7116" s="13"/>
      <c r="BN7116" s="13"/>
    </row>
    <row r="7117" spans="4:66" x14ac:dyDescent="0.25">
      <c r="D7117"/>
      <c r="E7117" s="10"/>
      <c r="F7117" s="10"/>
      <c r="G7117" s="10"/>
      <c r="H7117" s="10"/>
      <c r="I7117" s="10"/>
      <c r="J7117" s="10"/>
      <c r="K7117" s="11"/>
      <c r="L7117" s="11"/>
      <c r="M7117" s="12"/>
      <c r="N7117" s="12"/>
      <c r="O7117" s="12"/>
      <c r="P7117" s="12"/>
      <c r="Q7117" s="12"/>
      <c r="R7117" s="12"/>
      <c r="S7117" s="12"/>
      <c r="T7117" s="12"/>
      <c r="U7117" s="12"/>
      <c r="V7117" s="12"/>
      <c r="W7117" s="12"/>
      <c r="X7117" s="12"/>
      <c r="Y7117" s="12"/>
      <c r="Z7117" s="12"/>
      <c r="AA7117" s="12"/>
      <c r="AB7117" s="12"/>
      <c r="AC7117" s="12"/>
      <c r="AD7117" s="12"/>
      <c r="AE7117" s="12"/>
      <c r="AF7117" s="12"/>
      <c r="AG7117" s="12"/>
      <c r="AH7117" s="12"/>
      <c r="AI7117" s="12"/>
      <c r="AJ7117" s="12"/>
      <c r="AK7117" s="12"/>
      <c r="AL7117" s="12"/>
      <c r="AM7117" s="12"/>
      <c r="AN7117" s="12"/>
      <c r="AO7117" s="12"/>
      <c r="AP7117" s="12"/>
      <c r="AQ7117" s="12"/>
      <c r="AR7117" s="12"/>
      <c r="AS7117" s="12"/>
      <c r="AT7117" s="12"/>
      <c r="AU7117" s="12"/>
      <c r="AV7117" s="12"/>
      <c r="AW7117" s="12"/>
      <c r="AX7117" s="12"/>
      <c r="AY7117" s="12"/>
      <c r="AZ7117" s="12"/>
      <c r="BA7117" s="12"/>
      <c r="BB7117" s="12"/>
      <c r="BC7117" s="12"/>
      <c r="BD7117" s="12"/>
      <c r="BE7117" s="12"/>
      <c r="BF7117" s="12"/>
      <c r="BG7117" s="12"/>
      <c r="BH7117" s="12"/>
      <c r="BI7117" s="12"/>
      <c r="BJ7117" s="13"/>
      <c r="BK7117" s="13"/>
      <c r="BL7117" s="13"/>
      <c r="BM7117" s="13"/>
      <c r="BN7117" s="13"/>
    </row>
    <row r="7118" spans="4:66" x14ac:dyDescent="0.25">
      <c r="D7118"/>
      <c r="E7118" s="10"/>
      <c r="F7118" s="10"/>
      <c r="G7118" s="10"/>
      <c r="H7118" s="10"/>
      <c r="I7118" s="10"/>
      <c r="J7118" s="10"/>
      <c r="K7118" s="11"/>
      <c r="L7118" s="11"/>
      <c r="M7118" s="12"/>
      <c r="N7118" s="12"/>
      <c r="O7118" s="12"/>
      <c r="P7118" s="12"/>
      <c r="Q7118" s="12"/>
      <c r="R7118" s="12"/>
      <c r="S7118" s="12"/>
      <c r="T7118" s="12"/>
      <c r="U7118" s="12"/>
      <c r="V7118" s="12"/>
      <c r="W7118" s="12"/>
      <c r="X7118" s="12"/>
      <c r="Y7118" s="12"/>
      <c r="Z7118" s="12"/>
      <c r="AA7118" s="12"/>
      <c r="AB7118" s="12"/>
      <c r="AC7118" s="12"/>
      <c r="AD7118" s="12"/>
      <c r="AE7118" s="12"/>
      <c r="AF7118" s="12"/>
      <c r="AG7118" s="12"/>
      <c r="AH7118" s="12"/>
      <c r="AI7118" s="12"/>
      <c r="AJ7118" s="12"/>
      <c r="AK7118" s="12"/>
      <c r="AL7118" s="12"/>
      <c r="AM7118" s="12"/>
      <c r="AN7118" s="12"/>
      <c r="AO7118" s="12"/>
      <c r="AP7118" s="12"/>
      <c r="AQ7118" s="12"/>
      <c r="AR7118" s="12"/>
      <c r="AS7118" s="12"/>
      <c r="AT7118" s="12"/>
      <c r="AU7118" s="12"/>
      <c r="AV7118" s="12"/>
      <c r="AW7118" s="12"/>
      <c r="AX7118" s="12"/>
      <c r="AY7118" s="12"/>
      <c r="AZ7118" s="12"/>
      <c r="BA7118" s="12"/>
      <c r="BB7118" s="12"/>
      <c r="BC7118" s="12"/>
      <c r="BD7118" s="12"/>
      <c r="BE7118" s="12"/>
      <c r="BF7118" s="12"/>
      <c r="BG7118" s="12"/>
      <c r="BH7118" s="12"/>
      <c r="BI7118" s="12"/>
      <c r="BJ7118" s="13"/>
      <c r="BK7118" s="13"/>
      <c r="BL7118" s="13"/>
      <c r="BM7118" s="13"/>
      <c r="BN7118" s="13"/>
    </row>
    <row r="7119" spans="4:66" x14ac:dyDescent="0.25">
      <c r="D7119"/>
      <c r="E7119" s="10"/>
      <c r="F7119" s="10"/>
      <c r="G7119" s="10"/>
      <c r="H7119" s="10"/>
      <c r="I7119" s="10"/>
      <c r="J7119" s="10"/>
      <c r="K7119" s="11"/>
      <c r="L7119" s="11"/>
      <c r="M7119" s="12"/>
      <c r="N7119" s="12"/>
      <c r="O7119" s="12"/>
      <c r="P7119" s="12"/>
      <c r="Q7119" s="12"/>
      <c r="R7119" s="12"/>
      <c r="S7119" s="12"/>
      <c r="T7119" s="12"/>
      <c r="U7119" s="12"/>
      <c r="V7119" s="12"/>
      <c r="W7119" s="12"/>
      <c r="X7119" s="12"/>
      <c r="Y7119" s="12"/>
      <c r="Z7119" s="12"/>
      <c r="AA7119" s="12"/>
      <c r="AB7119" s="12"/>
      <c r="AC7119" s="12"/>
      <c r="AD7119" s="12"/>
      <c r="AE7119" s="12"/>
      <c r="AF7119" s="12"/>
      <c r="AG7119" s="12"/>
      <c r="AH7119" s="12"/>
      <c r="AI7119" s="12"/>
      <c r="AJ7119" s="12"/>
      <c r="AK7119" s="12"/>
      <c r="AL7119" s="12"/>
      <c r="AM7119" s="12"/>
      <c r="AN7119" s="12"/>
      <c r="AO7119" s="12"/>
      <c r="AP7119" s="12"/>
      <c r="AQ7119" s="12"/>
      <c r="AR7119" s="12"/>
      <c r="AS7119" s="12"/>
      <c r="AT7119" s="12"/>
      <c r="AU7119" s="12"/>
      <c r="AV7119" s="12"/>
      <c r="AW7119" s="12"/>
      <c r="AX7119" s="12"/>
      <c r="AY7119" s="12"/>
      <c r="AZ7119" s="12"/>
      <c r="BA7119" s="12"/>
      <c r="BB7119" s="12"/>
      <c r="BC7119" s="12"/>
      <c r="BD7119" s="12"/>
      <c r="BE7119" s="12"/>
      <c r="BF7119" s="12"/>
      <c r="BG7119" s="12"/>
      <c r="BH7119" s="12"/>
      <c r="BI7119" s="12"/>
      <c r="BJ7119" s="13"/>
      <c r="BK7119" s="13"/>
      <c r="BL7119" s="13"/>
      <c r="BM7119" s="13"/>
      <c r="BN7119" s="13"/>
    </row>
    <row r="7120" spans="4:66" x14ac:dyDescent="0.25">
      <c r="D7120"/>
      <c r="E7120" s="10"/>
      <c r="F7120" s="10"/>
      <c r="G7120" s="10"/>
      <c r="H7120" s="10"/>
      <c r="I7120" s="10"/>
      <c r="J7120" s="10"/>
      <c r="K7120" s="11"/>
      <c r="L7120" s="11"/>
      <c r="M7120" s="12"/>
      <c r="N7120" s="12"/>
      <c r="O7120" s="12"/>
      <c r="P7120" s="12"/>
      <c r="Q7120" s="12"/>
      <c r="R7120" s="12"/>
      <c r="S7120" s="12"/>
      <c r="T7120" s="12"/>
      <c r="U7120" s="12"/>
      <c r="V7120" s="12"/>
      <c r="W7120" s="12"/>
      <c r="X7120" s="12"/>
      <c r="Y7120" s="12"/>
      <c r="Z7120" s="12"/>
      <c r="AA7120" s="12"/>
      <c r="AB7120" s="12"/>
      <c r="AC7120" s="12"/>
      <c r="AD7120" s="12"/>
      <c r="AE7120" s="12"/>
      <c r="AF7120" s="12"/>
      <c r="AG7120" s="12"/>
      <c r="AH7120" s="12"/>
      <c r="AI7120" s="12"/>
      <c r="AJ7120" s="12"/>
      <c r="AK7120" s="12"/>
      <c r="AL7120" s="12"/>
      <c r="AM7120" s="12"/>
      <c r="AN7120" s="12"/>
      <c r="AO7120" s="12"/>
      <c r="AP7120" s="12"/>
      <c r="AQ7120" s="12"/>
      <c r="AR7120" s="12"/>
      <c r="AS7120" s="12"/>
      <c r="AT7120" s="12"/>
      <c r="AU7120" s="12"/>
      <c r="AV7120" s="12"/>
      <c r="AW7120" s="12"/>
      <c r="AX7120" s="12"/>
      <c r="AY7120" s="12"/>
      <c r="AZ7120" s="12"/>
      <c r="BA7120" s="12"/>
      <c r="BB7120" s="12"/>
      <c r="BC7120" s="12"/>
      <c r="BD7120" s="12"/>
      <c r="BE7120" s="12"/>
      <c r="BF7120" s="12"/>
      <c r="BG7120" s="12"/>
      <c r="BH7120" s="12"/>
      <c r="BI7120" s="12"/>
      <c r="BJ7120" s="13"/>
      <c r="BK7120" s="13"/>
      <c r="BL7120" s="13"/>
      <c r="BM7120" s="13"/>
      <c r="BN7120" s="13"/>
    </row>
    <row r="7121" spans="4:66" x14ac:dyDescent="0.25">
      <c r="D7121"/>
      <c r="E7121" s="10"/>
      <c r="F7121" s="10"/>
      <c r="G7121" s="10"/>
      <c r="H7121" s="10"/>
      <c r="I7121" s="10"/>
      <c r="J7121" s="10"/>
      <c r="K7121" s="11"/>
      <c r="L7121" s="11"/>
      <c r="M7121" s="12"/>
      <c r="N7121" s="12"/>
      <c r="O7121" s="12"/>
      <c r="P7121" s="12"/>
      <c r="Q7121" s="12"/>
      <c r="R7121" s="12"/>
      <c r="S7121" s="12"/>
      <c r="T7121" s="12"/>
      <c r="U7121" s="12"/>
      <c r="V7121" s="12"/>
      <c r="W7121" s="12"/>
      <c r="X7121" s="12"/>
      <c r="Y7121" s="12"/>
      <c r="Z7121" s="12"/>
      <c r="AA7121" s="12"/>
      <c r="AB7121" s="12"/>
      <c r="AC7121" s="12"/>
      <c r="AD7121" s="12"/>
      <c r="AE7121" s="12"/>
      <c r="AF7121" s="12"/>
      <c r="AG7121" s="12"/>
      <c r="AH7121" s="12"/>
      <c r="AI7121" s="12"/>
      <c r="AJ7121" s="12"/>
      <c r="AK7121" s="12"/>
      <c r="AL7121" s="12"/>
      <c r="AM7121" s="12"/>
      <c r="AN7121" s="12"/>
      <c r="AO7121" s="12"/>
      <c r="AP7121" s="12"/>
      <c r="AQ7121" s="12"/>
      <c r="AR7121" s="12"/>
      <c r="AS7121" s="12"/>
      <c r="AT7121" s="12"/>
      <c r="AU7121" s="12"/>
      <c r="AV7121" s="12"/>
      <c r="AW7121" s="12"/>
      <c r="AX7121" s="12"/>
      <c r="AY7121" s="12"/>
      <c r="AZ7121" s="12"/>
      <c r="BA7121" s="12"/>
      <c r="BB7121" s="12"/>
      <c r="BC7121" s="12"/>
      <c r="BD7121" s="12"/>
      <c r="BE7121" s="12"/>
      <c r="BF7121" s="12"/>
      <c r="BG7121" s="12"/>
      <c r="BH7121" s="12"/>
      <c r="BI7121" s="12"/>
      <c r="BJ7121" s="13"/>
      <c r="BK7121" s="13"/>
      <c r="BL7121" s="13"/>
      <c r="BM7121" s="13"/>
      <c r="BN7121" s="13"/>
    </row>
    <row r="7122" spans="4:66" x14ac:dyDescent="0.25">
      <c r="D7122"/>
      <c r="E7122" s="10"/>
      <c r="F7122" s="10"/>
      <c r="G7122" s="10"/>
      <c r="H7122" s="10"/>
      <c r="I7122" s="10"/>
      <c r="J7122" s="10"/>
      <c r="K7122" s="11"/>
      <c r="L7122" s="11"/>
      <c r="M7122" s="12"/>
      <c r="N7122" s="12"/>
      <c r="O7122" s="12"/>
      <c r="P7122" s="12"/>
      <c r="Q7122" s="12"/>
      <c r="R7122" s="12"/>
      <c r="S7122" s="12"/>
      <c r="T7122" s="12"/>
      <c r="U7122" s="12"/>
      <c r="V7122" s="12"/>
      <c r="W7122" s="12"/>
      <c r="X7122" s="12"/>
      <c r="Y7122" s="12"/>
      <c r="Z7122" s="12"/>
      <c r="AA7122" s="12"/>
      <c r="AB7122" s="12"/>
      <c r="AC7122" s="12"/>
      <c r="AD7122" s="12"/>
      <c r="AE7122" s="12"/>
      <c r="AF7122" s="12"/>
      <c r="AG7122" s="12"/>
      <c r="AH7122" s="12"/>
      <c r="AI7122" s="12"/>
      <c r="AJ7122" s="12"/>
      <c r="AK7122" s="12"/>
      <c r="AL7122" s="12"/>
      <c r="AM7122" s="12"/>
      <c r="AN7122" s="12"/>
      <c r="AO7122" s="12"/>
      <c r="AP7122" s="12"/>
      <c r="AQ7122" s="12"/>
      <c r="AR7122" s="12"/>
      <c r="AS7122" s="12"/>
      <c r="AT7122" s="12"/>
      <c r="AU7122" s="12"/>
      <c r="AV7122" s="12"/>
      <c r="AW7122" s="12"/>
      <c r="AX7122" s="12"/>
      <c r="AY7122" s="12"/>
      <c r="AZ7122" s="12"/>
      <c r="BA7122" s="12"/>
      <c r="BB7122" s="12"/>
      <c r="BC7122" s="12"/>
      <c r="BD7122" s="12"/>
      <c r="BE7122" s="12"/>
      <c r="BF7122" s="12"/>
      <c r="BG7122" s="12"/>
      <c r="BH7122" s="12"/>
      <c r="BI7122" s="12"/>
      <c r="BJ7122" s="13"/>
      <c r="BK7122" s="13"/>
      <c r="BL7122" s="13"/>
      <c r="BM7122" s="13"/>
      <c r="BN7122" s="13"/>
    </row>
    <row r="7123" spans="4:66" x14ac:dyDescent="0.25">
      <c r="D7123"/>
      <c r="E7123" s="10"/>
      <c r="F7123" s="10"/>
      <c r="G7123" s="10"/>
      <c r="H7123" s="10"/>
      <c r="I7123" s="10"/>
      <c r="J7123" s="10"/>
      <c r="K7123" s="11"/>
      <c r="L7123" s="11"/>
      <c r="M7123" s="12"/>
      <c r="N7123" s="12"/>
      <c r="O7123" s="12"/>
      <c r="P7123" s="12"/>
      <c r="Q7123" s="12"/>
      <c r="R7123" s="12"/>
      <c r="S7123" s="12"/>
      <c r="T7123" s="12"/>
      <c r="U7123" s="12"/>
      <c r="V7123" s="12"/>
      <c r="W7123" s="12"/>
      <c r="X7123" s="12"/>
      <c r="Y7123" s="12"/>
      <c r="Z7123" s="12"/>
      <c r="AA7123" s="12"/>
      <c r="AB7123" s="12"/>
      <c r="AC7123" s="12"/>
      <c r="AD7123" s="12"/>
      <c r="AE7123" s="12"/>
      <c r="AF7123" s="12"/>
      <c r="AG7123" s="12"/>
      <c r="AH7123" s="12"/>
      <c r="AI7123" s="12"/>
      <c r="AJ7123" s="12"/>
      <c r="AK7123" s="12"/>
      <c r="AL7123" s="12"/>
      <c r="AM7123" s="12"/>
      <c r="AN7123" s="12"/>
      <c r="AO7123" s="12"/>
      <c r="AP7123" s="12"/>
      <c r="AQ7123" s="12"/>
      <c r="AR7123" s="12"/>
      <c r="AS7123" s="12"/>
      <c r="AT7123" s="12"/>
      <c r="AU7123" s="12"/>
      <c r="AV7123" s="12"/>
      <c r="AW7123" s="12"/>
      <c r="AX7123" s="12"/>
      <c r="AY7123" s="12"/>
      <c r="AZ7123" s="12"/>
      <c r="BA7123" s="12"/>
      <c r="BB7123" s="12"/>
      <c r="BC7123" s="12"/>
      <c r="BD7123" s="12"/>
      <c r="BE7123" s="12"/>
      <c r="BF7123" s="12"/>
      <c r="BG7123" s="12"/>
      <c r="BH7123" s="12"/>
      <c r="BI7123" s="12"/>
      <c r="BJ7123" s="13"/>
      <c r="BK7123" s="13"/>
      <c r="BL7123" s="13"/>
      <c r="BM7123" s="13"/>
      <c r="BN7123" s="13"/>
    </row>
    <row r="7124" spans="4:66" x14ac:dyDescent="0.25">
      <c r="D7124"/>
      <c r="E7124" s="10"/>
      <c r="F7124" s="10"/>
      <c r="G7124" s="10"/>
      <c r="H7124" s="10"/>
      <c r="I7124" s="10"/>
      <c r="J7124" s="10"/>
      <c r="K7124" s="11"/>
      <c r="L7124" s="11"/>
      <c r="M7124" s="12"/>
      <c r="N7124" s="12"/>
      <c r="O7124" s="12"/>
      <c r="P7124" s="12"/>
      <c r="Q7124" s="12"/>
      <c r="R7124" s="12"/>
      <c r="S7124" s="12"/>
      <c r="T7124" s="12"/>
      <c r="U7124" s="12"/>
      <c r="V7124" s="12"/>
      <c r="W7124" s="12"/>
      <c r="X7124" s="12"/>
      <c r="Y7124" s="12"/>
      <c r="Z7124" s="12"/>
      <c r="AA7124" s="12"/>
      <c r="AB7124" s="12"/>
      <c r="AC7124" s="12"/>
      <c r="AD7124" s="12"/>
      <c r="AE7124" s="12"/>
      <c r="AF7124" s="12"/>
      <c r="AG7124" s="12"/>
      <c r="AH7124" s="12"/>
      <c r="AI7124" s="12"/>
      <c r="AJ7124" s="12"/>
      <c r="AK7124" s="12"/>
      <c r="AL7124" s="12"/>
      <c r="AM7124" s="12"/>
      <c r="AN7124" s="12"/>
      <c r="AO7124" s="12"/>
      <c r="AP7124" s="12"/>
      <c r="AQ7124" s="12"/>
      <c r="AR7124" s="12"/>
      <c r="AS7124" s="12"/>
      <c r="AT7124" s="12"/>
      <c r="AU7124" s="12"/>
      <c r="AV7124" s="12"/>
      <c r="AW7124" s="12"/>
      <c r="AX7124" s="12"/>
      <c r="AY7124" s="12"/>
      <c r="AZ7124" s="12"/>
      <c r="BA7124" s="12"/>
      <c r="BB7124" s="12"/>
      <c r="BC7124" s="12"/>
      <c r="BD7124" s="12"/>
      <c r="BE7124" s="12"/>
      <c r="BF7124" s="12"/>
      <c r="BG7124" s="12"/>
      <c r="BH7124" s="12"/>
      <c r="BI7124" s="12"/>
      <c r="BJ7124" s="13"/>
      <c r="BK7124" s="13"/>
      <c r="BL7124" s="13"/>
      <c r="BM7124" s="13"/>
      <c r="BN7124" s="13"/>
    </row>
    <row r="7125" spans="4:66" x14ac:dyDescent="0.25">
      <c r="D7125"/>
      <c r="E7125" s="10"/>
      <c r="F7125" s="10"/>
      <c r="G7125" s="10"/>
      <c r="H7125" s="10"/>
      <c r="I7125" s="10"/>
      <c r="J7125" s="10"/>
      <c r="K7125" s="11"/>
      <c r="L7125" s="11"/>
      <c r="M7125" s="12"/>
      <c r="N7125" s="12"/>
      <c r="O7125" s="12"/>
      <c r="P7125" s="12"/>
      <c r="Q7125" s="12"/>
      <c r="R7125" s="12"/>
      <c r="S7125" s="12"/>
      <c r="T7125" s="12"/>
      <c r="U7125" s="12"/>
      <c r="V7125" s="12"/>
      <c r="W7125" s="12"/>
      <c r="X7125" s="12"/>
      <c r="Y7125" s="12"/>
      <c r="Z7125" s="12"/>
      <c r="AA7125" s="12"/>
      <c r="AB7125" s="12"/>
      <c r="AC7125" s="12"/>
      <c r="AD7125" s="12"/>
      <c r="AE7125" s="12"/>
      <c r="AF7125" s="12"/>
      <c r="AG7125" s="12"/>
      <c r="AH7125" s="12"/>
      <c r="AI7125" s="12"/>
      <c r="AJ7125" s="12"/>
      <c r="AK7125" s="12"/>
      <c r="AL7125" s="12"/>
      <c r="AM7125" s="12"/>
      <c r="AN7125" s="12"/>
      <c r="AO7125" s="12"/>
      <c r="AP7125" s="12"/>
      <c r="AQ7125" s="12"/>
      <c r="AR7125" s="12"/>
      <c r="AS7125" s="12"/>
      <c r="AT7125" s="12"/>
      <c r="AU7125" s="12"/>
      <c r="AV7125" s="12"/>
      <c r="AW7125" s="12"/>
      <c r="AX7125" s="12"/>
      <c r="AY7125" s="12"/>
      <c r="AZ7125" s="12"/>
      <c r="BA7125" s="12"/>
      <c r="BB7125" s="12"/>
      <c r="BC7125" s="12"/>
      <c r="BD7125" s="12"/>
      <c r="BE7125" s="12"/>
      <c r="BF7125" s="12"/>
      <c r="BG7125" s="12"/>
      <c r="BH7125" s="12"/>
      <c r="BI7125" s="12"/>
      <c r="BJ7125" s="13"/>
      <c r="BK7125" s="13"/>
      <c r="BL7125" s="13"/>
      <c r="BM7125" s="13"/>
      <c r="BN7125" s="13"/>
    </row>
    <row r="7126" spans="4:66" x14ac:dyDescent="0.25">
      <c r="D7126"/>
      <c r="E7126" s="10"/>
      <c r="F7126" s="10"/>
      <c r="G7126" s="10"/>
      <c r="H7126" s="10"/>
      <c r="I7126" s="10"/>
      <c r="J7126" s="10"/>
      <c r="K7126" s="11"/>
      <c r="L7126" s="11"/>
      <c r="M7126" s="12"/>
      <c r="N7126" s="12"/>
      <c r="O7126" s="12"/>
      <c r="P7126" s="12"/>
      <c r="Q7126" s="12"/>
      <c r="R7126" s="12"/>
      <c r="S7126" s="12"/>
      <c r="T7126" s="12"/>
      <c r="U7126" s="12"/>
      <c r="V7126" s="12"/>
      <c r="W7126" s="12"/>
      <c r="X7126" s="12"/>
      <c r="Y7126" s="12"/>
      <c r="Z7126" s="12"/>
      <c r="AA7126" s="12"/>
      <c r="AB7126" s="12"/>
      <c r="AC7126" s="12"/>
      <c r="AD7126" s="12"/>
      <c r="AE7126" s="12"/>
      <c r="AF7126" s="12"/>
      <c r="AG7126" s="12"/>
      <c r="AH7126" s="12"/>
      <c r="AI7126" s="12"/>
      <c r="AJ7126" s="12"/>
      <c r="AK7126" s="12"/>
      <c r="AL7126" s="12"/>
      <c r="AM7126" s="12"/>
      <c r="AN7126" s="12"/>
      <c r="AO7126" s="12"/>
      <c r="AP7126" s="12"/>
      <c r="AQ7126" s="12"/>
      <c r="AR7126" s="12"/>
      <c r="AS7126" s="12"/>
      <c r="AT7126" s="12"/>
      <c r="AU7126" s="12"/>
      <c r="AV7126" s="12"/>
      <c r="AW7126" s="12"/>
      <c r="AX7126" s="12"/>
      <c r="AY7126" s="12"/>
      <c r="AZ7126" s="12"/>
      <c r="BA7126" s="12"/>
      <c r="BB7126" s="12"/>
      <c r="BC7126" s="12"/>
      <c r="BD7126" s="12"/>
      <c r="BE7126" s="12"/>
      <c r="BF7126" s="12"/>
      <c r="BG7126" s="12"/>
      <c r="BH7126" s="12"/>
      <c r="BI7126" s="12"/>
      <c r="BJ7126" s="13"/>
      <c r="BK7126" s="13"/>
      <c r="BL7126" s="13"/>
      <c r="BM7126" s="13"/>
      <c r="BN7126" s="13"/>
    </row>
    <row r="7127" spans="4:66" x14ac:dyDescent="0.25">
      <c r="D7127"/>
      <c r="E7127" s="10"/>
      <c r="F7127" s="10"/>
      <c r="G7127" s="10"/>
      <c r="H7127" s="10"/>
      <c r="I7127" s="10"/>
      <c r="J7127" s="10"/>
      <c r="K7127" s="11"/>
      <c r="L7127" s="11"/>
      <c r="M7127" s="12"/>
      <c r="N7127" s="12"/>
      <c r="O7127" s="12"/>
      <c r="P7127" s="12"/>
      <c r="Q7127" s="12"/>
      <c r="R7127" s="12"/>
      <c r="S7127" s="12"/>
      <c r="T7127" s="12"/>
      <c r="U7127" s="12"/>
      <c r="V7127" s="12"/>
      <c r="W7127" s="12"/>
      <c r="X7127" s="12"/>
      <c r="Y7127" s="12"/>
      <c r="Z7127" s="12"/>
      <c r="AA7127" s="12"/>
      <c r="AB7127" s="12"/>
      <c r="AC7127" s="12"/>
      <c r="AD7127" s="12"/>
      <c r="AE7127" s="12"/>
      <c r="AF7127" s="12"/>
      <c r="AG7127" s="12"/>
      <c r="AH7127" s="12"/>
      <c r="AI7127" s="12"/>
      <c r="AJ7127" s="12"/>
      <c r="AK7127" s="12"/>
      <c r="AL7127" s="12"/>
      <c r="AM7127" s="12"/>
      <c r="AN7127" s="12"/>
      <c r="AO7127" s="12"/>
      <c r="AP7127" s="12"/>
      <c r="AQ7127" s="12"/>
      <c r="AR7127" s="12"/>
      <c r="AS7127" s="12"/>
      <c r="AT7127" s="12"/>
      <c r="AU7127" s="12"/>
      <c r="AV7127" s="12"/>
      <c r="AW7127" s="12"/>
      <c r="AX7127" s="12"/>
      <c r="AY7127" s="12"/>
      <c r="AZ7127" s="12"/>
      <c r="BA7127" s="12"/>
      <c r="BB7127" s="12"/>
      <c r="BC7127" s="12"/>
      <c r="BD7127" s="12"/>
      <c r="BE7127" s="12"/>
      <c r="BF7127" s="12"/>
      <c r="BG7127" s="12"/>
      <c r="BH7127" s="12"/>
      <c r="BI7127" s="12"/>
      <c r="BJ7127" s="13"/>
      <c r="BK7127" s="13"/>
      <c r="BL7127" s="13"/>
      <c r="BM7127" s="13"/>
      <c r="BN7127" s="13"/>
    </row>
    <row r="7128" spans="4:66" x14ac:dyDescent="0.25">
      <c r="D7128"/>
      <c r="E7128" s="10"/>
      <c r="F7128" s="10"/>
      <c r="G7128" s="10"/>
      <c r="H7128" s="10"/>
      <c r="I7128" s="10"/>
      <c r="J7128" s="10"/>
      <c r="K7128" s="11"/>
      <c r="L7128" s="11"/>
      <c r="M7128" s="12"/>
      <c r="N7128" s="12"/>
      <c r="O7128" s="12"/>
      <c r="P7128" s="12"/>
      <c r="Q7128" s="12"/>
      <c r="R7128" s="12"/>
      <c r="S7128" s="12"/>
      <c r="T7128" s="12"/>
      <c r="U7128" s="12"/>
      <c r="V7128" s="12"/>
      <c r="W7128" s="12"/>
      <c r="X7128" s="12"/>
      <c r="Y7128" s="12"/>
      <c r="Z7128" s="12"/>
      <c r="AA7128" s="12"/>
      <c r="AB7128" s="12"/>
      <c r="AC7128" s="12"/>
      <c r="AD7128" s="12"/>
      <c r="AE7128" s="12"/>
      <c r="AF7128" s="12"/>
      <c r="AG7128" s="12"/>
      <c r="AH7128" s="12"/>
      <c r="AI7128" s="12"/>
      <c r="AJ7128" s="12"/>
      <c r="AK7128" s="12"/>
      <c r="AL7128" s="12"/>
      <c r="AM7128" s="12"/>
      <c r="AN7128" s="12"/>
      <c r="AO7128" s="12"/>
      <c r="AP7128" s="12"/>
      <c r="AQ7128" s="12"/>
      <c r="AR7128" s="12"/>
      <c r="AS7128" s="12"/>
      <c r="AT7128" s="12"/>
      <c r="AU7128" s="12"/>
      <c r="AV7128" s="12"/>
      <c r="AW7128" s="12"/>
      <c r="AX7128" s="12"/>
      <c r="AY7128" s="12"/>
      <c r="AZ7128" s="12"/>
      <c r="BA7128" s="12"/>
      <c r="BB7128" s="12"/>
      <c r="BC7128" s="12"/>
      <c r="BD7128" s="12"/>
      <c r="BE7128" s="12"/>
      <c r="BF7128" s="12"/>
      <c r="BG7128" s="12"/>
      <c r="BH7128" s="12"/>
      <c r="BI7128" s="12"/>
      <c r="BJ7128" s="13"/>
      <c r="BK7128" s="13"/>
      <c r="BL7128" s="13"/>
      <c r="BM7128" s="13"/>
      <c r="BN7128" s="13"/>
    </row>
    <row r="7129" spans="4:66" x14ac:dyDescent="0.25">
      <c r="D7129"/>
      <c r="E7129" s="10"/>
      <c r="F7129" s="10"/>
      <c r="G7129" s="10"/>
      <c r="H7129" s="10"/>
      <c r="I7129" s="10"/>
      <c r="J7129" s="10"/>
      <c r="K7129" s="11"/>
      <c r="L7129" s="11"/>
      <c r="M7129" s="12"/>
      <c r="N7129" s="12"/>
      <c r="O7129" s="12"/>
      <c r="P7129" s="12"/>
      <c r="Q7129" s="12"/>
      <c r="R7129" s="12"/>
      <c r="S7129" s="12"/>
      <c r="T7129" s="12"/>
      <c r="U7129" s="12"/>
      <c r="V7129" s="12"/>
      <c r="W7129" s="12"/>
      <c r="X7129" s="12"/>
      <c r="Y7129" s="12"/>
      <c r="Z7129" s="12"/>
      <c r="AA7129" s="12"/>
      <c r="AB7129" s="12"/>
      <c r="AC7129" s="12"/>
      <c r="AD7129" s="12"/>
      <c r="AE7129" s="12"/>
      <c r="AF7129" s="12"/>
      <c r="AG7129" s="12"/>
      <c r="AH7129" s="12"/>
      <c r="AI7129" s="12"/>
      <c r="AJ7129" s="12"/>
      <c r="AK7129" s="12"/>
      <c r="AL7129" s="12"/>
      <c r="AM7129" s="12"/>
      <c r="AN7129" s="12"/>
      <c r="AO7129" s="12"/>
      <c r="AP7129" s="12"/>
      <c r="AQ7129" s="12"/>
      <c r="AR7129" s="12"/>
      <c r="AS7129" s="12"/>
      <c r="AT7129" s="12"/>
      <c r="AU7129" s="12"/>
      <c r="AV7129" s="12"/>
      <c r="AW7129" s="12"/>
      <c r="AX7129" s="12"/>
      <c r="AY7129" s="12"/>
      <c r="AZ7129" s="12"/>
      <c r="BA7129" s="12"/>
      <c r="BB7129" s="12"/>
      <c r="BC7129" s="12"/>
      <c r="BD7129" s="12"/>
      <c r="BE7129" s="12"/>
      <c r="BF7129" s="12"/>
      <c r="BG7129" s="12"/>
      <c r="BH7129" s="12"/>
      <c r="BI7129" s="12"/>
      <c r="BJ7129" s="13"/>
      <c r="BK7129" s="13"/>
      <c r="BL7129" s="13"/>
      <c r="BM7129" s="13"/>
      <c r="BN7129" s="13"/>
    </row>
    <row r="7130" spans="4:66" x14ac:dyDescent="0.25">
      <c r="D7130"/>
      <c r="E7130" s="10"/>
      <c r="F7130" s="10"/>
      <c r="G7130" s="10"/>
      <c r="H7130" s="10"/>
      <c r="I7130" s="10"/>
      <c r="J7130" s="10"/>
      <c r="K7130" s="11"/>
      <c r="L7130" s="11"/>
      <c r="M7130" s="12"/>
      <c r="N7130" s="12"/>
      <c r="O7130" s="12"/>
      <c r="P7130" s="12"/>
      <c r="Q7130" s="12"/>
      <c r="R7130" s="12"/>
      <c r="S7130" s="12"/>
      <c r="T7130" s="12"/>
      <c r="U7130" s="12"/>
      <c r="V7130" s="12"/>
      <c r="W7130" s="12"/>
      <c r="X7130" s="12"/>
      <c r="Y7130" s="12"/>
      <c r="Z7130" s="12"/>
      <c r="AA7130" s="12"/>
      <c r="AB7130" s="12"/>
      <c r="AC7130" s="12"/>
      <c r="AD7130" s="12"/>
      <c r="AE7130" s="12"/>
      <c r="AF7130" s="12"/>
      <c r="AG7130" s="12"/>
      <c r="AH7130" s="12"/>
      <c r="AI7130" s="12"/>
      <c r="AJ7130" s="12"/>
      <c r="AK7130" s="12"/>
      <c r="AL7130" s="12"/>
      <c r="AM7130" s="12"/>
      <c r="AN7130" s="12"/>
      <c r="AO7130" s="12"/>
      <c r="AP7130" s="12"/>
      <c r="AQ7130" s="12"/>
      <c r="AR7130" s="12"/>
      <c r="AS7130" s="12"/>
      <c r="AT7130" s="12"/>
      <c r="AU7130" s="12"/>
      <c r="AV7130" s="12"/>
      <c r="AW7130" s="12"/>
      <c r="AX7130" s="12"/>
      <c r="AY7130" s="12"/>
      <c r="AZ7130" s="12"/>
      <c r="BA7130" s="12"/>
      <c r="BB7130" s="12"/>
      <c r="BC7130" s="12"/>
      <c r="BD7130" s="12"/>
      <c r="BE7130" s="12"/>
      <c r="BF7130" s="12"/>
      <c r="BG7130" s="12"/>
      <c r="BH7130" s="12"/>
      <c r="BI7130" s="12"/>
      <c r="BJ7130" s="13"/>
      <c r="BK7130" s="13"/>
      <c r="BL7130" s="13"/>
      <c r="BM7130" s="13"/>
      <c r="BN7130" s="13"/>
    </row>
    <row r="7131" spans="4:66" x14ac:dyDescent="0.25">
      <c r="D7131"/>
      <c r="E7131" s="10"/>
      <c r="F7131" s="10"/>
      <c r="G7131" s="10"/>
      <c r="H7131" s="10"/>
      <c r="I7131" s="10"/>
      <c r="J7131" s="10"/>
      <c r="K7131" s="11"/>
      <c r="L7131" s="11"/>
      <c r="M7131" s="12"/>
      <c r="N7131" s="12"/>
      <c r="O7131" s="12"/>
      <c r="P7131" s="12"/>
      <c r="Q7131" s="12"/>
      <c r="R7131" s="12"/>
      <c r="S7131" s="12"/>
      <c r="T7131" s="12"/>
      <c r="U7131" s="12"/>
      <c r="V7131" s="12"/>
      <c r="W7131" s="12"/>
      <c r="X7131" s="12"/>
      <c r="Y7131" s="12"/>
      <c r="Z7131" s="12"/>
      <c r="AA7131" s="12"/>
      <c r="AB7131" s="12"/>
      <c r="AC7131" s="12"/>
      <c r="AD7131" s="12"/>
      <c r="AE7131" s="12"/>
      <c r="AF7131" s="12"/>
      <c r="AG7131" s="12"/>
      <c r="AH7131" s="12"/>
      <c r="AI7131" s="12"/>
      <c r="AJ7131" s="12"/>
      <c r="AK7131" s="12"/>
      <c r="AL7131" s="12"/>
      <c r="AM7131" s="12"/>
      <c r="AN7131" s="12"/>
      <c r="AO7131" s="12"/>
      <c r="AP7131" s="12"/>
      <c r="AQ7131" s="12"/>
      <c r="AR7131" s="12"/>
      <c r="AS7131" s="12"/>
      <c r="AT7131" s="12"/>
      <c r="AU7131" s="12"/>
      <c r="AV7131" s="12"/>
      <c r="AW7131" s="12"/>
      <c r="AX7131" s="12"/>
      <c r="AY7131" s="12"/>
      <c r="AZ7131" s="12"/>
      <c r="BA7131" s="12"/>
      <c r="BB7131" s="12"/>
      <c r="BC7131" s="12"/>
      <c r="BD7131" s="12"/>
      <c r="BE7131" s="12"/>
      <c r="BF7131" s="12"/>
      <c r="BG7131" s="12"/>
      <c r="BH7131" s="12"/>
      <c r="BI7131" s="12"/>
      <c r="BJ7131" s="13"/>
      <c r="BK7131" s="13"/>
      <c r="BL7131" s="13"/>
      <c r="BM7131" s="13"/>
      <c r="BN7131" s="13"/>
    </row>
    <row r="7132" spans="4:66" x14ac:dyDescent="0.25">
      <c r="D7132"/>
      <c r="E7132" s="10"/>
      <c r="F7132" s="10"/>
      <c r="G7132" s="10"/>
      <c r="H7132" s="10"/>
      <c r="I7132" s="10"/>
      <c r="J7132" s="10"/>
      <c r="K7132" s="11"/>
      <c r="L7132" s="11"/>
      <c r="M7132" s="12"/>
      <c r="N7132" s="12"/>
      <c r="O7132" s="12"/>
      <c r="P7132" s="12"/>
      <c r="Q7132" s="12"/>
      <c r="R7132" s="12"/>
      <c r="S7132" s="12"/>
      <c r="T7132" s="12"/>
      <c r="U7132" s="12"/>
      <c r="V7132" s="12"/>
      <c r="W7132" s="12"/>
      <c r="X7132" s="12"/>
      <c r="Y7132" s="12"/>
      <c r="Z7132" s="12"/>
      <c r="AA7132" s="12"/>
      <c r="AB7132" s="12"/>
      <c r="AC7132" s="12"/>
      <c r="AD7132" s="12"/>
      <c r="AE7132" s="12"/>
      <c r="AF7132" s="12"/>
      <c r="AG7132" s="12"/>
      <c r="AH7132" s="12"/>
      <c r="AI7132" s="12"/>
      <c r="AJ7132" s="12"/>
      <c r="AK7132" s="12"/>
      <c r="AL7132" s="12"/>
      <c r="AM7132" s="12"/>
      <c r="AN7132" s="12"/>
      <c r="AO7132" s="12"/>
      <c r="AP7132" s="12"/>
      <c r="AQ7132" s="12"/>
      <c r="AR7132" s="12"/>
      <c r="AS7132" s="12"/>
      <c r="AT7132" s="12"/>
      <c r="AU7132" s="12"/>
      <c r="AV7132" s="12"/>
      <c r="AW7132" s="12"/>
      <c r="AX7132" s="12"/>
      <c r="AY7132" s="12"/>
      <c r="AZ7132" s="12"/>
      <c r="BA7132" s="12"/>
      <c r="BB7132" s="12"/>
      <c r="BC7132" s="12"/>
      <c r="BD7132" s="12"/>
      <c r="BE7132" s="12"/>
      <c r="BF7132" s="12"/>
      <c r="BG7132" s="12"/>
      <c r="BH7132" s="12"/>
      <c r="BI7132" s="12"/>
      <c r="BJ7132" s="13"/>
      <c r="BK7132" s="13"/>
      <c r="BL7132" s="13"/>
      <c r="BM7132" s="13"/>
      <c r="BN7132" s="13"/>
    </row>
    <row r="7133" spans="4:66" x14ac:dyDescent="0.25">
      <c r="D7133"/>
      <c r="E7133" s="10"/>
      <c r="F7133" s="10"/>
      <c r="G7133" s="10"/>
      <c r="H7133" s="10"/>
      <c r="I7133" s="10"/>
      <c r="J7133" s="10"/>
      <c r="K7133" s="11"/>
      <c r="L7133" s="11"/>
      <c r="M7133" s="12"/>
      <c r="N7133" s="12"/>
      <c r="O7133" s="12"/>
      <c r="P7133" s="12"/>
      <c r="Q7133" s="12"/>
      <c r="R7133" s="12"/>
      <c r="S7133" s="12"/>
      <c r="T7133" s="12"/>
      <c r="U7133" s="12"/>
      <c r="V7133" s="12"/>
      <c r="W7133" s="12"/>
      <c r="X7133" s="12"/>
      <c r="Y7133" s="12"/>
      <c r="Z7133" s="12"/>
      <c r="AA7133" s="12"/>
      <c r="AB7133" s="12"/>
      <c r="AC7133" s="12"/>
      <c r="AD7133" s="12"/>
      <c r="AE7133" s="12"/>
      <c r="AF7133" s="12"/>
      <c r="AG7133" s="12"/>
      <c r="AH7133" s="12"/>
      <c r="AI7133" s="12"/>
      <c r="AJ7133" s="12"/>
      <c r="AK7133" s="12"/>
      <c r="AL7133" s="12"/>
      <c r="AM7133" s="12"/>
      <c r="AN7133" s="12"/>
      <c r="AO7133" s="12"/>
      <c r="AP7133" s="12"/>
      <c r="AQ7133" s="12"/>
      <c r="AR7133" s="12"/>
      <c r="AS7133" s="12"/>
      <c r="AT7133" s="12"/>
      <c r="AU7133" s="12"/>
      <c r="AV7133" s="12"/>
      <c r="AW7133" s="12"/>
      <c r="AX7133" s="12"/>
      <c r="AY7133" s="12"/>
      <c r="AZ7133" s="12"/>
      <c r="BA7133" s="12"/>
      <c r="BB7133" s="12"/>
      <c r="BC7133" s="12"/>
      <c r="BD7133" s="12"/>
      <c r="BE7133" s="12"/>
      <c r="BF7133" s="12"/>
      <c r="BG7133" s="12"/>
      <c r="BH7133" s="12"/>
      <c r="BI7133" s="12"/>
      <c r="BJ7133" s="13"/>
      <c r="BK7133" s="13"/>
      <c r="BL7133" s="13"/>
      <c r="BM7133" s="13"/>
      <c r="BN7133" s="13"/>
    </row>
    <row r="7134" spans="4:66" x14ac:dyDescent="0.25">
      <c r="D7134"/>
      <c r="E7134" s="10"/>
      <c r="F7134" s="10"/>
      <c r="G7134" s="10"/>
      <c r="H7134" s="10"/>
      <c r="I7134" s="10"/>
      <c r="J7134" s="10"/>
      <c r="K7134" s="11"/>
      <c r="L7134" s="11"/>
      <c r="M7134" s="12"/>
      <c r="N7134" s="12"/>
      <c r="O7134" s="12"/>
      <c r="P7134" s="12"/>
      <c r="Q7134" s="12"/>
      <c r="R7134" s="12"/>
      <c r="S7134" s="12"/>
      <c r="T7134" s="12"/>
      <c r="U7134" s="12"/>
      <c r="V7134" s="12"/>
      <c r="W7134" s="12"/>
      <c r="X7134" s="12"/>
      <c r="Y7134" s="12"/>
      <c r="Z7134" s="12"/>
      <c r="AA7134" s="12"/>
      <c r="AB7134" s="12"/>
      <c r="AC7134" s="12"/>
      <c r="AD7134" s="12"/>
      <c r="AE7134" s="12"/>
      <c r="AF7134" s="12"/>
      <c r="AG7134" s="12"/>
      <c r="AH7134" s="12"/>
      <c r="AI7134" s="12"/>
      <c r="AJ7134" s="12"/>
      <c r="AK7134" s="12"/>
      <c r="AL7134" s="12"/>
      <c r="AM7134" s="12"/>
      <c r="AN7134" s="12"/>
      <c r="AO7134" s="12"/>
      <c r="AP7134" s="12"/>
      <c r="AQ7134" s="12"/>
      <c r="AR7134" s="12"/>
      <c r="AS7134" s="12"/>
      <c r="AT7134" s="12"/>
      <c r="AU7134" s="12"/>
      <c r="AV7134" s="12"/>
      <c r="AW7134" s="12"/>
      <c r="AX7134" s="12"/>
      <c r="AY7134" s="12"/>
      <c r="AZ7134" s="12"/>
      <c r="BA7134" s="12"/>
      <c r="BB7134" s="12"/>
      <c r="BC7134" s="12"/>
      <c r="BD7134" s="12"/>
      <c r="BE7134" s="12"/>
      <c r="BF7134" s="12"/>
      <c r="BG7134" s="12"/>
      <c r="BH7134" s="12"/>
      <c r="BI7134" s="12"/>
      <c r="BJ7134" s="13"/>
      <c r="BK7134" s="13"/>
      <c r="BL7134" s="13"/>
      <c r="BM7134" s="13"/>
      <c r="BN7134" s="13"/>
    </row>
    <row r="7135" spans="4:66" x14ac:dyDescent="0.25">
      <c r="D7135"/>
      <c r="E7135" s="10"/>
      <c r="F7135" s="10"/>
      <c r="G7135" s="10"/>
      <c r="H7135" s="10"/>
      <c r="I7135" s="10"/>
      <c r="J7135" s="10"/>
      <c r="K7135" s="11"/>
      <c r="L7135" s="11"/>
      <c r="M7135" s="12"/>
      <c r="N7135" s="12"/>
      <c r="O7135" s="12"/>
      <c r="P7135" s="12"/>
      <c r="Q7135" s="12"/>
      <c r="R7135" s="12"/>
      <c r="S7135" s="12"/>
      <c r="T7135" s="12"/>
      <c r="U7135" s="12"/>
      <c r="V7135" s="12"/>
      <c r="W7135" s="12"/>
      <c r="X7135" s="12"/>
      <c r="Y7135" s="12"/>
      <c r="Z7135" s="12"/>
      <c r="AA7135" s="12"/>
      <c r="AB7135" s="12"/>
      <c r="AC7135" s="12"/>
      <c r="AD7135" s="12"/>
      <c r="AE7135" s="12"/>
      <c r="AF7135" s="12"/>
      <c r="AG7135" s="12"/>
      <c r="AH7135" s="12"/>
      <c r="AI7135" s="12"/>
      <c r="AJ7135" s="12"/>
      <c r="AK7135" s="12"/>
      <c r="AL7135" s="12"/>
      <c r="AM7135" s="12"/>
      <c r="AN7135" s="12"/>
      <c r="AO7135" s="12"/>
      <c r="AP7135" s="12"/>
      <c r="AQ7135" s="12"/>
      <c r="AR7135" s="12"/>
      <c r="AS7135" s="12"/>
      <c r="AT7135" s="12"/>
      <c r="AU7135" s="12"/>
      <c r="AV7135" s="12"/>
      <c r="AW7135" s="12"/>
      <c r="AX7135" s="12"/>
      <c r="AY7135" s="12"/>
      <c r="AZ7135" s="12"/>
      <c r="BA7135" s="12"/>
      <c r="BB7135" s="12"/>
      <c r="BC7135" s="12"/>
      <c r="BD7135" s="12"/>
      <c r="BE7135" s="12"/>
      <c r="BF7135" s="12"/>
      <c r="BG7135" s="12"/>
      <c r="BH7135" s="12"/>
      <c r="BI7135" s="12"/>
      <c r="BJ7135" s="13"/>
      <c r="BK7135" s="13"/>
      <c r="BL7135" s="13"/>
      <c r="BM7135" s="13"/>
      <c r="BN7135" s="13"/>
    </row>
    <row r="7136" spans="4:66" x14ac:dyDescent="0.25">
      <c r="D7136"/>
      <c r="E7136" s="10"/>
      <c r="F7136" s="10"/>
      <c r="G7136" s="10"/>
      <c r="H7136" s="10"/>
      <c r="I7136" s="10"/>
      <c r="J7136" s="10"/>
      <c r="K7136" s="11"/>
      <c r="L7136" s="11"/>
      <c r="M7136" s="12"/>
      <c r="N7136" s="12"/>
      <c r="O7136" s="12"/>
      <c r="P7136" s="12"/>
      <c r="Q7136" s="12"/>
      <c r="R7136" s="12"/>
      <c r="S7136" s="12"/>
      <c r="T7136" s="12"/>
      <c r="U7136" s="12"/>
      <c r="V7136" s="12"/>
      <c r="W7136" s="12"/>
      <c r="X7136" s="12"/>
      <c r="Y7136" s="12"/>
      <c r="Z7136" s="12"/>
      <c r="AA7136" s="12"/>
      <c r="AB7136" s="12"/>
      <c r="AC7136" s="12"/>
      <c r="AD7136" s="12"/>
      <c r="AE7136" s="12"/>
      <c r="AF7136" s="12"/>
      <c r="AG7136" s="12"/>
      <c r="AH7136" s="12"/>
      <c r="AI7136" s="12"/>
      <c r="AJ7136" s="12"/>
      <c r="AK7136" s="12"/>
      <c r="AL7136" s="12"/>
      <c r="AM7136" s="12"/>
      <c r="AN7136" s="12"/>
      <c r="AO7136" s="12"/>
      <c r="AP7136" s="12"/>
      <c r="AQ7136" s="12"/>
      <c r="AR7136" s="12"/>
      <c r="AS7136" s="12"/>
      <c r="AT7136" s="12"/>
      <c r="AU7136" s="12"/>
      <c r="AV7136" s="12"/>
      <c r="AW7136" s="12"/>
      <c r="AX7136" s="12"/>
      <c r="AY7136" s="12"/>
      <c r="AZ7136" s="12"/>
      <c r="BA7136" s="12"/>
      <c r="BB7136" s="12"/>
      <c r="BC7136" s="12"/>
      <c r="BD7136" s="12"/>
      <c r="BE7136" s="12"/>
      <c r="BF7136" s="12"/>
      <c r="BG7136" s="12"/>
      <c r="BH7136" s="12"/>
      <c r="BI7136" s="12"/>
      <c r="BJ7136" s="13"/>
      <c r="BK7136" s="13"/>
      <c r="BL7136" s="13"/>
      <c r="BM7136" s="13"/>
      <c r="BN7136" s="13"/>
    </row>
    <row r="7137" spans="4:66" x14ac:dyDescent="0.25">
      <c r="D7137"/>
      <c r="E7137" s="10"/>
      <c r="F7137" s="10"/>
      <c r="G7137" s="10"/>
      <c r="H7137" s="10"/>
      <c r="I7137" s="10"/>
      <c r="J7137" s="10"/>
      <c r="K7137" s="11"/>
      <c r="L7137" s="11"/>
      <c r="M7137" s="12"/>
      <c r="N7137" s="12"/>
      <c r="O7137" s="12"/>
      <c r="P7137" s="12"/>
      <c r="Q7137" s="12"/>
      <c r="R7137" s="12"/>
      <c r="S7137" s="12"/>
      <c r="T7137" s="12"/>
      <c r="U7137" s="12"/>
      <c r="V7137" s="12"/>
      <c r="W7137" s="12"/>
      <c r="X7137" s="12"/>
      <c r="Y7137" s="12"/>
      <c r="Z7137" s="12"/>
      <c r="AA7137" s="12"/>
      <c r="AB7137" s="12"/>
      <c r="AC7137" s="12"/>
      <c r="AD7137" s="12"/>
      <c r="AE7137" s="12"/>
      <c r="AF7137" s="12"/>
      <c r="AG7137" s="12"/>
      <c r="AH7137" s="12"/>
      <c r="AI7137" s="12"/>
      <c r="AJ7137" s="12"/>
      <c r="AK7137" s="12"/>
      <c r="AL7137" s="12"/>
      <c r="AM7137" s="12"/>
      <c r="AN7137" s="12"/>
      <c r="AO7137" s="12"/>
      <c r="AP7137" s="12"/>
      <c r="AQ7137" s="12"/>
      <c r="AR7137" s="12"/>
      <c r="AS7137" s="12"/>
      <c r="AT7137" s="12"/>
      <c r="AU7137" s="12"/>
      <c r="AV7137" s="12"/>
      <c r="AW7137" s="12"/>
      <c r="AX7137" s="12"/>
      <c r="AY7137" s="12"/>
      <c r="AZ7137" s="12"/>
      <c r="BA7137" s="12"/>
      <c r="BB7137" s="12"/>
      <c r="BC7137" s="12"/>
      <c r="BD7137" s="12"/>
      <c r="BE7137" s="12"/>
      <c r="BF7137" s="12"/>
      <c r="BG7137" s="12"/>
      <c r="BH7137" s="12"/>
      <c r="BI7137" s="12"/>
      <c r="BJ7137" s="13"/>
      <c r="BK7137" s="13"/>
      <c r="BL7137" s="13"/>
      <c r="BM7137" s="13"/>
      <c r="BN7137" s="13"/>
    </row>
    <row r="7138" spans="4:66" x14ac:dyDescent="0.25">
      <c r="D7138"/>
      <c r="E7138" s="10"/>
      <c r="F7138" s="10"/>
      <c r="G7138" s="10"/>
      <c r="H7138" s="10"/>
      <c r="I7138" s="10"/>
      <c r="J7138" s="10"/>
      <c r="K7138" s="11"/>
      <c r="L7138" s="11"/>
      <c r="M7138" s="12"/>
      <c r="N7138" s="12"/>
      <c r="O7138" s="12"/>
      <c r="P7138" s="12"/>
      <c r="Q7138" s="12"/>
      <c r="R7138" s="12"/>
      <c r="S7138" s="12"/>
      <c r="T7138" s="12"/>
      <c r="U7138" s="12"/>
      <c r="V7138" s="12"/>
      <c r="W7138" s="12"/>
      <c r="X7138" s="12"/>
      <c r="Y7138" s="12"/>
      <c r="Z7138" s="12"/>
      <c r="AA7138" s="12"/>
      <c r="AB7138" s="12"/>
      <c r="AC7138" s="12"/>
      <c r="AD7138" s="12"/>
      <c r="AE7138" s="12"/>
      <c r="AF7138" s="12"/>
      <c r="AG7138" s="12"/>
      <c r="AH7138" s="12"/>
      <c r="AI7138" s="12"/>
      <c r="AJ7138" s="12"/>
      <c r="AK7138" s="12"/>
      <c r="AL7138" s="12"/>
      <c r="AM7138" s="12"/>
      <c r="AN7138" s="12"/>
      <c r="AO7138" s="12"/>
      <c r="AP7138" s="12"/>
      <c r="AQ7138" s="12"/>
      <c r="AR7138" s="12"/>
      <c r="AS7138" s="12"/>
      <c r="AT7138" s="12"/>
      <c r="AU7138" s="12"/>
      <c r="AV7138" s="12"/>
      <c r="AW7138" s="12"/>
      <c r="AX7138" s="12"/>
      <c r="AY7138" s="12"/>
      <c r="AZ7138" s="12"/>
      <c r="BA7138" s="12"/>
      <c r="BB7138" s="12"/>
      <c r="BC7138" s="12"/>
      <c r="BD7138" s="12"/>
      <c r="BE7138" s="12"/>
      <c r="BF7138" s="12"/>
      <c r="BG7138" s="12"/>
      <c r="BH7138" s="12"/>
      <c r="BI7138" s="12"/>
      <c r="BJ7138" s="13"/>
      <c r="BK7138" s="13"/>
      <c r="BL7138" s="13"/>
      <c r="BM7138" s="13"/>
      <c r="BN7138" s="13"/>
    </row>
    <row r="7139" spans="4:66" x14ac:dyDescent="0.25">
      <c r="D7139"/>
      <c r="E7139" s="10"/>
      <c r="F7139" s="10"/>
      <c r="G7139" s="10"/>
      <c r="H7139" s="10"/>
      <c r="I7139" s="10"/>
      <c r="J7139" s="10"/>
      <c r="K7139" s="11"/>
      <c r="L7139" s="11"/>
      <c r="M7139" s="12"/>
      <c r="N7139" s="12"/>
      <c r="O7139" s="12"/>
      <c r="P7139" s="12"/>
      <c r="Q7139" s="12"/>
      <c r="R7139" s="12"/>
      <c r="S7139" s="12"/>
      <c r="T7139" s="12"/>
      <c r="U7139" s="12"/>
      <c r="V7139" s="12"/>
      <c r="W7139" s="12"/>
      <c r="X7139" s="12"/>
      <c r="Y7139" s="12"/>
      <c r="Z7139" s="12"/>
      <c r="AA7139" s="12"/>
      <c r="AB7139" s="12"/>
      <c r="AC7139" s="12"/>
      <c r="AD7139" s="12"/>
      <c r="AE7139" s="12"/>
      <c r="AF7139" s="12"/>
      <c r="AG7139" s="12"/>
      <c r="AH7139" s="12"/>
      <c r="AI7139" s="12"/>
      <c r="AJ7139" s="12"/>
      <c r="AK7139" s="12"/>
      <c r="AL7139" s="12"/>
      <c r="AM7139" s="12"/>
      <c r="AN7139" s="12"/>
      <c r="AO7139" s="12"/>
      <c r="AP7139" s="12"/>
      <c r="AQ7139" s="12"/>
      <c r="AR7139" s="12"/>
      <c r="AS7139" s="12"/>
      <c r="AT7139" s="12"/>
      <c r="AU7139" s="12"/>
      <c r="AV7139" s="12"/>
      <c r="AW7139" s="12"/>
      <c r="AX7139" s="12"/>
      <c r="AY7139" s="12"/>
      <c r="AZ7139" s="12"/>
      <c r="BA7139" s="12"/>
      <c r="BB7139" s="12"/>
      <c r="BC7139" s="12"/>
      <c r="BD7139" s="12"/>
      <c r="BE7139" s="12"/>
      <c r="BF7139" s="12"/>
      <c r="BG7139" s="12"/>
      <c r="BH7139" s="12"/>
      <c r="BI7139" s="12"/>
      <c r="BJ7139" s="13"/>
      <c r="BK7139" s="13"/>
      <c r="BL7139" s="13"/>
      <c r="BM7139" s="13"/>
      <c r="BN7139" s="13"/>
    </row>
    <row r="7140" spans="4:66" x14ac:dyDescent="0.25">
      <c r="D7140"/>
      <c r="E7140" s="10"/>
      <c r="F7140" s="10"/>
      <c r="G7140" s="10"/>
      <c r="H7140" s="10"/>
      <c r="I7140" s="10"/>
      <c r="J7140" s="10"/>
      <c r="K7140" s="11"/>
      <c r="L7140" s="11"/>
      <c r="M7140" s="12"/>
      <c r="N7140" s="12"/>
      <c r="O7140" s="12"/>
      <c r="P7140" s="12"/>
      <c r="Q7140" s="12"/>
      <c r="R7140" s="12"/>
      <c r="S7140" s="12"/>
      <c r="T7140" s="12"/>
      <c r="U7140" s="12"/>
      <c r="V7140" s="12"/>
      <c r="W7140" s="12"/>
      <c r="X7140" s="12"/>
      <c r="Y7140" s="12"/>
      <c r="Z7140" s="12"/>
      <c r="AA7140" s="12"/>
      <c r="AB7140" s="12"/>
      <c r="AC7140" s="12"/>
      <c r="AD7140" s="12"/>
      <c r="AE7140" s="12"/>
      <c r="AF7140" s="12"/>
      <c r="AG7140" s="12"/>
      <c r="AH7140" s="12"/>
      <c r="AI7140" s="12"/>
      <c r="AJ7140" s="12"/>
      <c r="AK7140" s="12"/>
      <c r="AL7140" s="12"/>
      <c r="AM7140" s="12"/>
      <c r="AN7140" s="12"/>
      <c r="AO7140" s="12"/>
      <c r="AP7140" s="12"/>
      <c r="AQ7140" s="12"/>
      <c r="AR7140" s="12"/>
      <c r="AS7140" s="12"/>
      <c r="AT7140" s="12"/>
      <c r="AU7140" s="12"/>
      <c r="AV7140" s="12"/>
      <c r="AW7140" s="12"/>
      <c r="AX7140" s="12"/>
      <c r="AY7140" s="12"/>
      <c r="AZ7140" s="12"/>
      <c r="BA7140" s="12"/>
      <c r="BB7140" s="12"/>
      <c r="BC7140" s="12"/>
      <c r="BD7140" s="12"/>
      <c r="BE7140" s="12"/>
      <c r="BF7140" s="12"/>
      <c r="BG7140" s="12"/>
      <c r="BH7140" s="12"/>
      <c r="BI7140" s="12"/>
      <c r="BJ7140" s="13"/>
      <c r="BK7140" s="13"/>
      <c r="BL7140" s="13"/>
      <c r="BM7140" s="13"/>
      <c r="BN7140" s="13"/>
    </row>
    <row r="7141" spans="4:66" x14ac:dyDescent="0.25">
      <c r="D7141"/>
      <c r="E7141" s="10"/>
      <c r="F7141" s="10"/>
      <c r="G7141" s="10"/>
      <c r="H7141" s="10"/>
      <c r="I7141" s="10"/>
      <c r="J7141" s="10"/>
      <c r="K7141" s="11"/>
      <c r="L7141" s="11"/>
      <c r="M7141" s="12"/>
      <c r="N7141" s="12"/>
      <c r="O7141" s="12"/>
      <c r="P7141" s="12"/>
      <c r="Q7141" s="12"/>
      <c r="R7141" s="12"/>
      <c r="S7141" s="12"/>
      <c r="T7141" s="12"/>
      <c r="U7141" s="12"/>
      <c r="V7141" s="12"/>
      <c r="W7141" s="12"/>
      <c r="X7141" s="12"/>
      <c r="Y7141" s="12"/>
      <c r="Z7141" s="12"/>
      <c r="AA7141" s="12"/>
      <c r="AB7141" s="12"/>
      <c r="AC7141" s="12"/>
      <c r="AD7141" s="12"/>
      <c r="AE7141" s="12"/>
      <c r="AF7141" s="12"/>
      <c r="AG7141" s="12"/>
      <c r="AH7141" s="12"/>
      <c r="AI7141" s="12"/>
      <c r="AJ7141" s="12"/>
      <c r="AK7141" s="12"/>
      <c r="AL7141" s="12"/>
      <c r="AM7141" s="12"/>
      <c r="AN7141" s="12"/>
      <c r="AO7141" s="12"/>
      <c r="AP7141" s="12"/>
      <c r="AQ7141" s="12"/>
      <c r="AR7141" s="12"/>
      <c r="AS7141" s="12"/>
      <c r="AT7141" s="12"/>
      <c r="AU7141" s="12"/>
      <c r="AV7141" s="12"/>
      <c r="AW7141" s="12"/>
      <c r="AX7141" s="12"/>
      <c r="AY7141" s="12"/>
      <c r="AZ7141" s="12"/>
      <c r="BA7141" s="12"/>
      <c r="BB7141" s="12"/>
      <c r="BC7141" s="12"/>
      <c r="BD7141" s="12"/>
      <c r="BE7141" s="12"/>
      <c r="BF7141" s="12"/>
      <c r="BG7141" s="12"/>
      <c r="BH7141" s="12"/>
      <c r="BI7141" s="12"/>
      <c r="BJ7141" s="13"/>
      <c r="BK7141" s="13"/>
      <c r="BL7141" s="13"/>
      <c r="BM7141" s="13"/>
      <c r="BN7141" s="13"/>
    </row>
    <row r="7142" spans="4:66" x14ac:dyDescent="0.25">
      <c r="D7142"/>
      <c r="E7142" s="10"/>
      <c r="F7142" s="10"/>
      <c r="G7142" s="10"/>
      <c r="H7142" s="10"/>
      <c r="I7142" s="10"/>
      <c r="J7142" s="10"/>
      <c r="K7142" s="11"/>
      <c r="L7142" s="11"/>
      <c r="M7142" s="12"/>
      <c r="N7142" s="12"/>
      <c r="O7142" s="12"/>
      <c r="P7142" s="12"/>
      <c r="Q7142" s="12"/>
      <c r="R7142" s="12"/>
      <c r="S7142" s="12"/>
      <c r="T7142" s="12"/>
      <c r="U7142" s="12"/>
      <c r="V7142" s="12"/>
      <c r="W7142" s="12"/>
      <c r="X7142" s="12"/>
      <c r="Y7142" s="12"/>
      <c r="Z7142" s="12"/>
      <c r="AA7142" s="12"/>
      <c r="AB7142" s="12"/>
      <c r="AC7142" s="12"/>
      <c r="AD7142" s="12"/>
      <c r="AE7142" s="12"/>
      <c r="AF7142" s="12"/>
      <c r="AG7142" s="12"/>
      <c r="AH7142" s="12"/>
      <c r="AI7142" s="12"/>
      <c r="AJ7142" s="12"/>
      <c r="AK7142" s="12"/>
      <c r="AL7142" s="12"/>
      <c r="AM7142" s="12"/>
      <c r="AN7142" s="12"/>
      <c r="AO7142" s="12"/>
      <c r="AP7142" s="12"/>
      <c r="AQ7142" s="12"/>
      <c r="AR7142" s="12"/>
      <c r="AS7142" s="12"/>
      <c r="AT7142" s="12"/>
      <c r="AU7142" s="12"/>
      <c r="AV7142" s="12"/>
      <c r="AW7142" s="12"/>
      <c r="AX7142" s="12"/>
      <c r="AY7142" s="12"/>
      <c r="AZ7142" s="12"/>
      <c r="BA7142" s="12"/>
      <c r="BB7142" s="12"/>
      <c r="BC7142" s="12"/>
      <c r="BD7142" s="12"/>
      <c r="BE7142" s="12"/>
      <c r="BF7142" s="12"/>
      <c r="BG7142" s="12"/>
      <c r="BH7142" s="12"/>
      <c r="BI7142" s="12"/>
      <c r="BJ7142" s="13"/>
      <c r="BK7142" s="13"/>
      <c r="BL7142" s="13"/>
      <c r="BM7142" s="13"/>
      <c r="BN7142" s="13"/>
    </row>
    <row r="7143" spans="4:66" x14ac:dyDescent="0.25">
      <c r="D7143"/>
      <c r="E7143" s="10"/>
      <c r="F7143" s="10"/>
      <c r="G7143" s="10"/>
      <c r="H7143" s="10"/>
      <c r="I7143" s="10"/>
      <c r="J7143" s="10"/>
      <c r="K7143" s="11"/>
      <c r="L7143" s="11"/>
      <c r="M7143" s="12"/>
      <c r="N7143" s="12"/>
      <c r="O7143" s="12"/>
      <c r="P7143" s="12"/>
      <c r="Q7143" s="12"/>
      <c r="R7143" s="12"/>
      <c r="S7143" s="12"/>
      <c r="T7143" s="12"/>
      <c r="U7143" s="12"/>
      <c r="V7143" s="12"/>
      <c r="W7143" s="12"/>
      <c r="X7143" s="12"/>
      <c r="Y7143" s="12"/>
      <c r="Z7143" s="12"/>
      <c r="AA7143" s="12"/>
      <c r="AB7143" s="12"/>
      <c r="AC7143" s="12"/>
      <c r="AD7143" s="12"/>
      <c r="AE7143" s="12"/>
      <c r="AF7143" s="12"/>
      <c r="AG7143" s="12"/>
      <c r="AH7143" s="12"/>
      <c r="AI7143" s="12"/>
      <c r="AJ7143" s="12"/>
      <c r="AK7143" s="12"/>
      <c r="AL7143" s="12"/>
      <c r="AM7143" s="12"/>
      <c r="AN7143" s="12"/>
      <c r="AO7143" s="12"/>
      <c r="AP7143" s="12"/>
      <c r="AQ7143" s="12"/>
      <c r="AR7143" s="12"/>
      <c r="AS7143" s="12"/>
      <c r="AT7143" s="12"/>
      <c r="AU7143" s="12"/>
      <c r="AV7143" s="12"/>
      <c r="AW7143" s="12"/>
      <c r="AX7143" s="12"/>
      <c r="AY7143" s="12"/>
      <c r="AZ7143" s="12"/>
      <c r="BA7143" s="12"/>
      <c r="BB7143" s="12"/>
      <c r="BC7143" s="12"/>
      <c r="BD7143" s="12"/>
      <c r="BE7143" s="12"/>
      <c r="BF7143" s="12"/>
      <c r="BG7143" s="12"/>
      <c r="BH7143" s="12"/>
      <c r="BI7143" s="12"/>
      <c r="BJ7143" s="13"/>
      <c r="BK7143" s="13"/>
      <c r="BL7143" s="13"/>
      <c r="BM7143" s="13"/>
      <c r="BN7143" s="13"/>
    </row>
    <row r="7144" spans="4:66" x14ac:dyDescent="0.25">
      <c r="D7144"/>
      <c r="E7144" s="10"/>
      <c r="F7144" s="10"/>
      <c r="G7144" s="10"/>
      <c r="H7144" s="10"/>
      <c r="I7144" s="10"/>
      <c r="J7144" s="10"/>
      <c r="K7144" s="11"/>
      <c r="L7144" s="11"/>
      <c r="M7144" s="12"/>
      <c r="N7144" s="12"/>
      <c r="O7144" s="12"/>
      <c r="P7144" s="12"/>
      <c r="Q7144" s="12"/>
      <c r="R7144" s="12"/>
      <c r="S7144" s="12"/>
      <c r="T7144" s="12"/>
      <c r="U7144" s="12"/>
      <c r="V7144" s="12"/>
      <c r="W7144" s="12"/>
      <c r="X7144" s="12"/>
      <c r="Y7144" s="12"/>
      <c r="Z7144" s="12"/>
      <c r="AA7144" s="12"/>
      <c r="AB7144" s="12"/>
      <c r="AC7144" s="12"/>
      <c r="AD7144" s="12"/>
      <c r="AE7144" s="12"/>
      <c r="AF7144" s="12"/>
      <c r="AG7144" s="12"/>
      <c r="AH7144" s="12"/>
      <c r="AI7144" s="12"/>
      <c r="AJ7144" s="12"/>
      <c r="AK7144" s="12"/>
      <c r="AL7144" s="12"/>
      <c r="AM7144" s="12"/>
      <c r="AN7144" s="12"/>
      <c r="AO7144" s="12"/>
      <c r="AP7144" s="12"/>
      <c r="AQ7144" s="12"/>
      <c r="AR7144" s="12"/>
      <c r="AS7144" s="12"/>
      <c r="AT7144" s="12"/>
      <c r="AU7144" s="12"/>
      <c r="AV7144" s="12"/>
      <c r="AW7144" s="12"/>
      <c r="AX7144" s="12"/>
      <c r="AY7144" s="12"/>
      <c r="AZ7144" s="12"/>
      <c r="BA7144" s="12"/>
      <c r="BB7144" s="12"/>
      <c r="BC7144" s="12"/>
      <c r="BD7144" s="12"/>
      <c r="BE7144" s="12"/>
      <c r="BF7144" s="12"/>
      <c r="BG7144" s="12"/>
      <c r="BH7144" s="12"/>
      <c r="BI7144" s="12"/>
      <c r="BJ7144" s="13"/>
      <c r="BK7144" s="13"/>
      <c r="BL7144" s="13"/>
      <c r="BM7144" s="13"/>
      <c r="BN7144" s="13"/>
    </row>
    <row r="7145" spans="4:66" x14ac:dyDescent="0.25">
      <c r="D7145"/>
      <c r="E7145" s="10"/>
      <c r="F7145" s="10"/>
      <c r="G7145" s="10"/>
      <c r="H7145" s="10"/>
      <c r="I7145" s="10"/>
      <c r="J7145" s="10"/>
      <c r="K7145" s="11"/>
      <c r="L7145" s="11"/>
      <c r="M7145" s="12"/>
      <c r="N7145" s="12"/>
      <c r="O7145" s="12"/>
      <c r="P7145" s="12"/>
      <c r="Q7145" s="12"/>
      <c r="R7145" s="12"/>
      <c r="S7145" s="12"/>
      <c r="T7145" s="12"/>
      <c r="U7145" s="12"/>
      <c r="V7145" s="12"/>
      <c r="W7145" s="12"/>
      <c r="X7145" s="12"/>
      <c r="Y7145" s="12"/>
      <c r="Z7145" s="12"/>
      <c r="AA7145" s="12"/>
      <c r="AB7145" s="12"/>
      <c r="AC7145" s="12"/>
      <c r="AD7145" s="12"/>
      <c r="AE7145" s="12"/>
      <c r="AF7145" s="12"/>
      <c r="AG7145" s="12"/>
      <c r="AH7145" s="12"/>
      <c r="AI7145" s="12"/>
      <c r="AJ7145" s="12"/>
      <c r="AK7145" s="12"/>
      <c r="AL7145" s="12"/>
      <c r="AM7145" s="12"/>
      <c r="AN7145" s="12"/>
      <c r="AO7145" s="12"/>
      <c r="AP7145" s="12"/>
      <c r="AQ7145" s="12"/>
      <c r="AR7145" s="12"/>
      <c r="AS7145" s="12"/>
      <c r="AT7145" s="12"/>
      <c r="AU7145" s="12"/>
      <c r="AV7145" s="12"/>
      <c r="AW7145" s="12"/>
      <c r="AX7145" s="12"/>
      <c r="AY7145" s="12"/>
      <c r="AZ7145" s="12"/>
      <c r="BA7145" s="12"/>
      <c r="BB7145" s="12"/>
      <c r="BC7145" s="12"/>
      <c r="BD7145" s="12"/>
      <c r="BE7145" s="12"/>
      <c r="BF7145" s="12"/>
      <c r="BG7145" s="12"/>
      <c r="BH7145" s="12"/>
      <c r="BI7145" s="12"/>
      <c r="BJ7145" s="13"/>
      <c r="BK7145" s="13"/>
      <c r="BL7145" s="13"/>
      <c r="BM7145" s="13"/>
      <c r="BN7145" s="13"/>
    </row>
    <row r="7146" spans="4:66" x14ac:dyDescent="0.25">
      <c r="D7146"/>
      <c r="E7146" s="10"/>
      <c r="F7146" s="10"/>
      <c r="G7146" s="10"/>
      <c r="H7146" s="10"/>
      <c r="I7146" s="10"/>
      <c r="J7146" s="10"/>
      <c r="K7146" s="11"/>
      <c r="L7146" s="11"/>
      <c r="M7146" s="12"/>
      <c r="N7146" s="12"/>
      <c r="O7146" s="12"/>
      <c r="P7146" s="12"/>
      <c r="Q7146" s="12"/>
      <c r="R7146" s="12"/>
      <c r="S7146" s="12"/>
      <c r="T7146" s="12"/>
      <c r="U7146" s="12"/>
      <c r="V7146" s="12"/>
      <c r="W7146" s="12"/>
      <c r="X7146" s="12"/>
      <c r="Y7146" s="12"/>
      <c r="Z7146" s="12"/>
      <c r="AA7146" s="12"/>
      <c r="AB7146" s="12"/>
      <c r="AC7146" s="12"/>
      <c r="AD7146" s="12"/>
      <c r="AE7146" s="12"/>
      <c r="AF7146" s="12"/>
      <c r="AG7146" s="12"/>
      <c r="AH7146" s="12"/>
      <c r="AI7146" s="12"/>
      <c r="AJ7146" s="12"/>
      <c r="AK7146" s="12"/>
      <c r="AL7146" s="12"/>
      <c r="AM7146" s="12"/>
      <c r="AN7146" s="12"/>
      <c r="AO7146" s="12"/>
      <c r="AP7146" s="12"/>
      <c r="AQ7146" s="12"/>
      <c r="AR7146" s="12"/>
      <c r="AS7146" s="12"/>
      <c r="AT7146" s="12"/>
      <c r="AU7146" s="12"/>
      <c r="AV7146" s="12"/>
      <c r="AW7146" s="12"/>
      <c r="AX7146" s="12"/>
      <c r="AY7146" s="12"/>
      <c r="AZ7146" s="12"/>
      <c r="BA7146" s="12"/>
      <c r="BB7146" s="12"/>
      <c r="BC7146" s="12"/>
      <c r="BD7146" s="12"/>
      <c r="BE7146" s="12"/>
      <c r="BF7146" s="12"/>
      <c r="BG7146" s="12"/>
      <c r="BH7146" s="12"/>
      <c r="BI7146" s="12"/>
      <c r="BJ7146" s="13"/>
      <c r="BK7146" s="13"/>
      <c r="BL7146" s="13"/>
      <c r="BM7146" s="13"/>
      <c r="BN7146" s="13"/>
    </row>
    <row r="7147" spans="4:66" x14ac:dyDescent="0.25">
      <c r="D7147"/>
      <c r="E7147" s="10"/>
      <c r="F7147" s="10"/>
      <c r="G7147" s="10"/>
      <c r="H7147" s="10"/>
      <c r="I7147" s="10"/>
      <c r="J7147" s="10"/>
      <c r="K7147" s="11"/>
      <c r="L7147" s="11"/>
      <c r="M7147" s="12"/>
      <c r="N7147" s="12"/>
      <c r="O7147" s="12"/>
      <c r="P7147" s="12"/>
      <c r="Q7147" s="12"/>
      <c r="R7147" s="12"/>
      <c r="S7147" s="12"/>
      <c r="T7147" s="12"/>
      <c r="U7147" s="12"/>
      <c r="V7147" s="12"/>
      <c r="W7147" s="12"/>
      <c r="X7147" s="12"/>
      <c r="Y7147" s="12"/>
      <c r="Z7147" s="12"/>
      <c r="AA7147" s="12"/>
      <c r="AB7147" s="12"/>
      <c r="AC7147" s="12"/>
      <c r="AD7147" s="12"/>
      <c r="AE7147" s="12"/>
      <c r="AF7147" s="12"/>
      <c r="AG7147" s="12"/>
      <c r="AH7147" s="12"/>
      <c r="AI7147" s="12"/>
      <c r="AJ7147" s="12"/>
      <c r="AK7147" s="12"/>
      <c r="AL7147" s="12"/>
      <c r="AM7147" s="12"/>
      <c r="AN7147" s="12"/>
      <c r="AO7147" s="12"/>
      <c r="AP7147" s="12"/>
      <c r="AQ7147" s="12"/>
      <c r="AR7147" s="12"/>
      <c r="AS7147" s="12"/>
      <c r="AT7147" s="12"/>
      <c r="AU7147" s="12"/>
      <c r="AV7147" s="12"/>
      <c r="AW7147" s="12"/>
      <c r="AX7147" s="12"/>
      <c r="AY7147" s="12"/>
      <c r="AZ7147" s="12"/>
      <c r="BA7147" s="12"/>
      <c r="BB7147" s="12"/>
      <c r="BC7147" s="12"/>
      <c r="BD7147" s="12"/>
      <c r="BE7147" s="12"/>
      <c r="BF7147" s="12"/>
      <c r="BG7147" s="12"/>
      <c r="BH7147" s="12"/>
      <c r="BI7147" s="12"/>
      <c r="BJ7147" s="13"/>
      <c r="BK7147" s="13"/>
      <c r="BL7147" s="13"/>
      <c r="BM7147" s="13"/>
      <c r="BN7147" s="13"/>
    </row>
    <row r="7148" spans="4:66" x14ac:dyDescent="0.25">
      <c r="D7148"/>
      <c r="E7148" s="10"/>
      <c r="F7148" s="10"/>
      <c r="G7148" s="10"/>
      <c r="H7148" s="10"/>
      <c r="I7148" s="10"/>
      <c r="J7148" s="10"/>
      <c r="K7148" s="11"/>
      <c r="L7148" s="11"/>
      <c r="M7148" s="12"/>
      <c r="N7148" s="12"/>
      <c r="O7148" s="12"/>
      <c r="P7148" s="12"/>
      <c r="Q7148" s="12"/>
      <c r="R7148" s="12"/>
      <c r="S7148" s="12"/>
      <c r="T7148" s="12"/>
      <c r="U7148" s="12"/>
      <c r="V7148" s="12"/>
      <c r="W7148" s="12"/>
      <c r="X7148" s="12"/>
      <c r="Y7148" s="12"/>
      <c r="Z7148" s="12"/>
      <c r="AA7148" s="12"/>
      <c r="AB7148" s="12"/>
      <c r="AC7148" s="12"/>
      <c r="AD7148" s="12"/>
      <c r="AE7148" s="12"/>
      <c r="AF7148" s="12"/>
      <c r="AG7148" s="12"/>
      <c r="AH7148" s="12"/>
      <c r="AI7148" s="12"/>
      <c r="AJ7148" s="12"/>
      <c r="AK7148" s="12"/>
      <c r="AL7148" s="12"/>
      <c r="AM7148" s="12"/>
      <c r="AN7148" s="12"/>
      <c r="AO7148" s="12"/>
      <c r="AP7148" s="12"/>
      <c r="AQ7148" s="12"/>
      <c r="AR7148" s="12"/>
      <c r="AS7148" s="12"/>
      <c r="AT7148" s="12"/>
      <c r="AU7148" s="12"/>
      <c r="AV7148" s="12"/>
      <c r="AW7148" s="12"/>
      <c r="AX7148" s="12"/>
      <c r="AY7148" s="12"/>
      <c r="AZ7148" s="12"/>
      <c r="BA7148" s="12"/>
      <c r="BB7148" s="12"/>
      <c r="BC7148" s="12"/>
      <c r="BD7148" s="12"/>
      <c r="BE7148" s="12"/>
      <c r="BF7148" s="12"/>
      <c r="BG7148" s="12"/>
      <c r="BH7148" s="12"/>
      <c r="BI7148" s="12"/>
      <c r="BJ7148" s="13"/>
      <c r="BK7148" s="13"/>
      <c r="BL7148" s="13"/>
      <c r="BM7148" s="13"/>
      <c r="BN7148" s="13"/>
    </row>
    <row r="7149" spans="4:66" x14ac:dyDescent="0.25">
      <c r="D7149"/>
      <c r="E7149" s="10"/>
      <c r="F7149" s="10"/>
      <c r="G7149" s="10"/>
      <c r="H7149" s="10"/>
      <c r="I7149" s="10"/>
      <c r="J7149" s="10"/>
      <c r="K7149" s="11"/>
      <c r="L7149" s="11"/>
      <c r="M7149" s="12"/>
      <c r="N7149" s="12"/>
      <c r="O7149" s="12"/>
      <c r="P7149" s="12"/>
      <c r="Q7149" s="12"/>
      <c r="R7149" s="12"/>
      <c r="S7149" s="12"/>
      <c r="T7149" s="12"/>
      <c r="U7149" s="12"/>
      <c r="V7149" s="12"/>
      <c r="W7149" s="12"/>
      <c r="X7149" s="12"/>
      <c r="Y7149" s="12"/>
      <c r="Z7149" s="12"/>
      <c r="AA7149" s="12"/>
      <c r="AB7149" s="12"/>
      <c r="AC7149" s="12"/>
      <c r="AD7149" s="12"/>
      <c r="AE7149" s="12"/>
      <c r="AF7149" s="12"/>
      <c r="AG7149" s="12"/>
      <c r="AH7149" s="12"/>
      <c r="AI7149" s="12"/>
      <c r="AJ7149" s="12"/>
      <c r="AK7149" s="12"/>
      <c r="AL7149" s="12"/>
      <c r="AM7149" s="12"/>
      <c r="AN7149" s="12"/>
      <c r="AO7149" s="12"/>
      <c r="AP7149" s="12"/>
      <c r="AQ7149" s="12"/>
      <c r="AR7149" s="12"/>
      <c r="AS7149" s="12"/>
      <c r="AT7149" s="12"/>
      <c r="AU7149" s="12"/>
      <c r="AV7149" s="12"/>
      <c r="AW7149" s="12"/>
      <c r="AX7149" s="12"/>
      <c r="AY7149" s="12"/>
      <c r="AZ7149" s="12"/>
      <c r="BA7149" s="12"/>
      <c r="BB7149" s="12"/>
      <c r="BC7149" s="12"/>
      <c r="BD7149" s="12"/>
      <c r="BE7149" s="12"/>
      <c r="BF7149" s="12"/>
      <c r="BG7149" s="12"/>
      <c r="BH7149" s="12"/>
      <c r="BI7149" s="12"/>
      <c r="BJ7149" s="13"/>
      <c r="BK7149" s="13"/>
      <c r="BL7149" s="13"/>
      <c r="BM7149" s="13"/>
      <c r="BN7149" s="13"/>
    </row>
    <row r="7150" spans="4:66" x14ac:dyDescent="0.25">
      <c r="D7150"/>
      <c r="E7150" s="10"/>
      <c r="F7150" s="10"/>
      <c r="G7150" s="10"/>
      <c r="H7150" s="10"/>
      <c r="I7150" s="10"/>
      <c r="J7150" s="10"/>
      <c r="K7150" s="11"/>
      <c r="L7150" s="11"/>
      <c r="M7150" s="12"/>
      <c r="N7150" s="12"/>
      <c r="O7150" s="12"/>
      <c r="P7150" s="12"/>
      <c r="Q7150" s="12"/>
      <c r="R7150" s="12"/>
      <c r="S7150" s="12"/>
      <c r="T7150" s="12"/>
      <c r="U7150" s="12"/>
      <c r="V7150" s="12"/>
      <c r="W7150" s="12"/>
      <c r="X7150" s="12"/>
      <c r="Y7150" s="12"/>
      <c r="Z7150" s="12"/>
      <c r="AA7150" s="12"/>
      <c r="AB7150" s="12"/>
      <c r="AC7150" s="12"/>
      <c r="AD7150" s="12"/>
      <c r="AE7150" s="12"/>
      <c r="AF7150" s="12"/>
      <c r="AG7150" s="12"/>
      <c r="AH7150" s="12"/>
      <c r="AI7150" s="12"/>
      <c r="AJ7150" s="12"/>
      <c r="AK7150" s="12"/>
      <c r="AL7150" s="12"/>
      <c r="AM7150" s="12"/>
      <c r="AN7150" s="12"/>
      <c r="AO7150" s="12"/>
      <c r="AP7150" s="12"/>
      <c r="AQ7150" s="12"/>
      <c r="AR7150" s="12"/>
      <c r="AS7150" s="12"/>
      <c r="AT7150" s="12"/>
      <c r="AU7150" s="12"/>
      <c r="AV7150" s="12"/>
      <c r="AW7150" s="12"/>
      <c r="AX7150" s="12"/>
      <c r="AY7150" s="12"/>
      <c r="AZ7150" s="12"/>
      <c r="BA7150" s="12"/>
      <c r="BB7150" s="12"/>
      <c r="BC7150" s="12"/>
      <c r="BD7150" s="12"/>
      <c r="BE7150" s="12"/>
      <c r="BF7150" s="12"/>
      <c r="BG7150" s="12"/>
      <c r="BH7150" s="12"/>
      <c r="BI7150" s="12"/>
      <c r="BJ7150" s="13"/>
      <c r="BK7150" s="13"/>
      <c r="BL7150" s="13"/>
      <c r="BM7150" s="13"/>
      <c r="BN7150" s="13"/>
    </row>
    <row r="7151" spans="4:66" x14ac:dyDescent="0.25">
      <c r="D7151"/>
      <c r="E7151" s="10"/>
      <c r="F7151" s="10"/>
      <c r="G7151" s="10"/>
      <c r="H7151" s="10"/>
      <c r="I7151" s="10"/>
      <c r="J7151" s="10"/>
      <c r="K7151" s="11"/>
      <c r="L7151" s="11"/>
      <c r="M7151" s="12"/>
      <c r="N7151" s="12"/>
      <c r="O7151" s="12"/>
      <c r="P7151" s="12"/>
      <c r="Q7151" s="12"/>
      <c r="R7151" s="12"/>
      <c r="S7151" s="12"/>
      <c r="T7151" s="12"/>
      <c r="U7151" s="12"/>
      <c r="V7151" s="12"/>
      <c r="W7151" s="12"/>
      <c r="X7151" s="12"/>
      <c r="Y7151" s="12"/>
      <c r="Z7151" s="12"/>
      <c r="AA7151" s="12"/>
      <c r="AB7151" s="12"/>
      <c r="AC7151" s="12"/>
      <c r="AD7151" s="12"/>
      <c r="AE7151" s="12"/>
      <c r="AF7151" s="12"/>
      <c r="AG7151" s="12"/>
      <c r="AH7151" s="12"/>
      <c r="AI7151" s="12"/>
      <c r="AJ7151" s="12"/>
      <c r="AK7151" s="12"/>
      <c r="AL7151" s="12"/>
      <c r="AM7151" s="12"/>
      <c r="AN7151" s="12"/>
      <c r="AO7151" s="12"/>
      <c r="AP7151" s="12"/>
      <c r="AQ7151" s="12"/>
      <c r="AR7151" s="12"/>
      <c r="AS7151" s="12"/>
      <c r="AT7151" s="12"/>
      <c r="AU7151" s="12"/>
      <c r="AV7151" s="12"/>
      <c r="AW7151" s="12"/>
      <c r="AX7151" s="12"/>
      <c r="AY7151" s="12"/>
      <c r="AZ7151" s="12"/>
      <c r="BA7151" s="12"/>
      <c r="BB7151" s="12"/>
      <c r="BC7151" s="12"/>
      <c r="BD7151" s="12"/>
      <c r="BE7151" s="12"/>
      <c r="BF7151" s="12"/>
      <c r="BG7151" s="12"/>
      <c r="BH7151" s="12"/>
      <c r="BI7151" s="12"/>
      <c r="BJ7151" s="13"/>
      <c r="BK7151" s="13"/>
      <c r="BL7151" s="13"/>
      <c r="BM7151" s="13"/>
      <c r="BN7151" s="13"/>
    </row>
    <row r="7152" spans="4:66" x14ac:dyDescent="0.25">
      <c r="D7152"/>
      <c r="E7152" s="10"/>
      <c r="F7152" s="10"/>
      <c r="G7152" s="10"/>
      <c r="H7152" s="10"/>
      <c r="I7152" s="10"/>
      <c r="J7152" s="10"/>
      <c r="K7152" s="11"/>
      <c r="L7152" s="11"/>
      <c r="M7152" s="12"/>
      <c r="N7152" s="12"/>
      <c r="O7152" s="12"/>
      <c r="P7152" s="12"/>
      <c r="Q7152" s="12"/>
      <c r="R7152" s="12"/>
      <c r="S7152" s="12"/>
      <c r="T7152" s="12"/>
      <c r="U7152" s="12"/>
      <c r="V7152" s="12"/>
      <c r="W7152" s="12"/>
      <c r="X7152" s="12"/>
      <c r="Y7152" s="12"/>
      <c r="Z7152" s="12"/>
      <c r="AA7152" s="12"/>
      <c r="AB7152" s="12"/>
      <c r="AC7152" s="12"/>
      <c r="AD7152" s="12"/>
      <c r="AE7152" s="12"/>
      <c r="AF7152" s="12"/>
      <c r="AG7152" s="12"/>
      <c r="AH7152" s="12"/>
      <c r="AI7152" s="12"/>
      <c r="AJ7152" s="12"/>
      <c r="AK7152" s="12"/>
      <c r="AL7152" s="12"/>
      <c r="AM7152" s="12"/>
      <c r="AN7152" s="12"/>
      <c r="AO7152" s="12"/>
      <c r="AP7152" s="12"/>
      <c r="AQ7152" s="12"/>
      <c r="AR7152" s="12"/>
      <c r="AS7152" s="12"/>
      <c r="AT7152" s="12"/>
      <c r="AU7152" s="12"/>
      <c r="AV7152" s="12"/>
      <c r="AW7152" s="12"/>
      <c r="AX7152" s="12"/>
      <c r="AY7152" s="12"/>
      <c r="AZ7152" s="12"/>
      <c r="BA7152" s="12"/>
      <c r="BB7152" s="12"/>
      <c r="BC7152" s="12"/>
      <c r="BD7152" s="12"/>
      <c r="BE7152" s="12"/>
      <c r="BF7152" s="12"/>
      <c r="BG7152" s="12"/>
      <c r="BH7152" s="12"/>
      <c r="BI7152" s="12"/>
      <c r="BJ7152" s="13"/>
      <c r="BK7152" s="13"/>
      <c r="BL7152" s="13"/>
      <c r="BM7152" s="13"/>
      <c r="BN7152" s="13"/>
    </row>
    <row r="7153" spans="4:66" x14ac:dyDescent="0.25">
      <c r="D7153"/>
      <c r="E7153" s="10"/>
      <c r="F7153" s="10"/>
      <c r="G7153" s="10"/>
      <c r="H7153" s="10"/>
      <c r="I7153" s="10"/>
      <c r="J7153" s="10"/>
      <c r="K7153" s="11"/>
      <c r="L7153" s="11"/>
      <c r="M7153" s="12"/>
      <c r="N7153" s="12"/>
      <c r="O7153" s="12"/>
      <c r="P7153" s="12"/>
      <c r="Q7153" s="12"/>
      <c r="R7153" s="12"/>
      <c r="S7153" s="12"/>
      <c r="T7153" s="12"/>
      <c r="U7153" s="12"/>
      <c r="V7153" s="12"/>
      <c r="W7153" s="12"/>
      <c r="X7153" s="12"/>
      <c r="Y7153" s="12"/>
      <c r="Z7153" s="12"/>
      <c r="AA7153" s="12"/>
      <c r="AB7153" s="12"/>
      <c r="AC7153" s="12"/>
      <c r="AD7153" s="12"/>
      <c r="AE7153" s="12"/>
      <c r="AF7153" s="12"/>
      <c r="AG7153" s="12"/>
      <c r="AH7153" s="12"/>
      <c r="AI7153" s="12"/>
      <c r="AJ7153" s="12"/>
      <c r="AK7153" s="12"/>
      <c r="AL7153" s="12"/>
      <c r="AM7153" s="12"/>
      <c r="AN7153" s="12"/>
      <c r="AO7153" s="12"/>
      <c r="AP7153" s="12"/>
      <c r="AQ7153" s="12"/>
      <c r="AR7153" s="12"/>
      <c r="AS7153" s="12"/>
      <c r="AT7153" s="12"/>
      <c r="AU7153" s="12"/>
      <c r="AV7153" s="12"/>
      <c r="AW7153" s="12"/>
      <c r="AX7153" s="12"/>
      <c r="AY7153" s="12"/>
      <c r="AZ7153" s="12"/>
      <c r="BA7153" s="12"/>
      <c r="BB7153" s="12"/>
      <c r="BC7153" s="12"/>
      <c r="BD7153" s="12"/>
      <c r="BE7153" s="12"/>
      <c r="BF7153" s="12"/>
      <c r="BG7153" s="12"/>
      <c r="BH7153" s="12"/>
      <c r="BI7153" s="12"/>
      <c r="BJ7153" s="13"/>
      <c r="BK7153" s="13"/>
      <c r="BL7153" s="13"/>
      <c r="BM7153" s="13"/>
      <c r="BN7153" s="13"/>
    </row>
    <row r="7154" spans="4:66" x14ac:dyDescent="0.25">
      <c r="D7154"/>
      <c r="E7154" s="10"/>
      <c r="F7154" s="10"/>
      <c r="G7154" s="10"/>
      <c r="H7154" s="10"/>
      <c r="I7154" s="10"/>
      <c r="J7154" s="10"/>
      <c r="K7154" s="11"/>
      <c r="L7154" s="11"/>
      <c r="M7154" s="12"/>
      <c r="N7154" s="12"/>
      <c r="O7154" s="12"/>
      <c r="P7154" s="12"/>
      <c r="Q7154" s="12"/>
      <c r="R7154" s="12"/>
      <c r="S7154" s="12"/>
      <c r="T7154" s="12"/>
      <c r="U7154" s="12"/>
      <c r="V7154" s="12"/>
      <c r="W7154" s="12"/>
      <c r="X7154" s="12"/>
      <c r="Y7154" s="12"/>
      <c r="Z7154" s="12"/>
      <c r="AA7154" s="12"/>
      <c r="AB7154" s="12"/>
      <c r="AC7154" s="12"/>
      <c r="AD7154" s="12"/>
      <c r="AE7154" s="12"/>
      <c r="AF7154" s="12"/>
      <c r="AG7154" s="12"/>
      <c r="AH7154" s="12"/>
      <c r="AI7154" s="12"/>
      <c r="AJ7154" s="12"/>
      <c r="AK7154" s="12"/>
      <c r="AL7154" s="12"/>
      <c r="AM7154" s="12"/>
      <c r="AN7154" s="12"/>
      <c r="AO7154" s="12"/>
      <c r="AP7154" s="12"/>
      <c r="AQ7154" s="12"/>
      <c r="AR7154" s="12"/>
      <c r="AS7154" s="12"/>
      <c r="AT7154" s="12"/>
      <c r="AU7154" s="12"/>
      <c r="AV7154" s="12"/>
      <c r="AW7154" s="12"/>
      <c r="AX7154" s="12"/>
      <c r="AY7154" s="12"/>
      <c r="AZ7154" s="12"/>
      <c r="BA7154" s="12"/>
      <c r="BB7154" s="12"/>
      <c r="BC7154" s="12"/>
      <c r="BD7154" s="12"/>
      <c r="BE7154" s="12"/>
      <c r="BF7154" s="12"/>
      <c r="BG7154" s="12"/>
      <c r="BH7154" s="12"/>
      <c r="BI7154" s="12"/>
      <c r="BJ7154" s="13"/>
      <c r="BK7154" s="13"/>
      <c r="BL7154" s="13"/>
      <c r="BM7154" s="13"/>
      <c r="BN7154" s="13"/>
    </row>
    <row r="7155" spans="4:66" x14ac:dyDescent="0.25">
      <c r="D7155"/>
      <c r="E7155" s="10"/>
      <c r="F7155" s="10"/>
      <c r="G7155" s="10"/>
      <c r="H7155" s="10"/>
      <c r="I7155" s="10"/>
      <c r="J7155" s="10"/>
      <c r="K7155" s="11"/>
      <c r="L7155" s="11"/>
      <c r="M7155" s="12"/>
      <c r="N7155" s="12"/>
      <c r="O7155" s="12"/>
      <c r="P7155" s="12"/>
      <c r="Q7155" s="12"/>
      <c r="R7155" s="12"/>
      <c r="S7155" s="12"/>
      <c r="T7155" s="12"/>
      <c r="U7155" s="12"/>
      <c r="V7155" s="12"/>
      <c r="W7155" s="12"/>
      <c r="X7155" s="12"/>
      <c r="Y7155" s="12"/>
      <c r="Z7155" s="12"/>
      <c r="AA7155" s="12"/>
      <c r="AB7155" s="12"/>
      <c r="AC7155" s="12"/>
      <c r="AD7155" s="12"/>
      <c r="AE7155" s="12"/>
      <c r="AF7155" s="12"/>
      <c r="AG7155" s="12"/>
      <c r="AH7155" s="12"/>
      <c r="AI7155" s="12"/>
      <c r="AJ7155" s="12"/>
      <c r="AK7155" s="12"/>
      <c r="AL7155" s="12"/>
      <c r="AM7155" s="12"/>
      <c r="AN7155" s="12"/>
      <c r="AO7155" s="12"/>
      <c r="AP7155" s="12"/>
      <c r="AQ7155" s="12"/>
      <c r="AR7155" s="12"/>
      <c r="AS7155" s="12"/>
      <c r="AT7155" s="12"/>
      <c r="AU7155" s="12"/>
      <c r="AV7155" s="12"/>
      <c r="AW7155" s="12"/>
      <c r="AX7155" s="12"/>
      <c r="AY7155" s="12"/>
      <c r="AZ7155" s="12"/>
      <c r="BA7155" s="12"/>
      <c r="BB7155" s="12"/>
      <c r="BC7155" s="12"/>
      <c r="BD7155" s="12"/>
      <c r="BE7155" s="12"/>
      <c r="BF7155" s="12"/>
      <c r="BG7155" s="12"/>
      <c r="BH7155" s="12"/>
      <c r="BI7155" s="12"/>
      <c r="BJ7155" s="13"/>
      <c r="BK7155" s="13"/>
      <c r="BL7155" s="13"/>
      <c r="BM7155" s="13"/>
      <c r="BN7155" s="13"/>
    </row>
    <row r="7156" spans="4:66" x14ac:dyDescent="0.25">
      <c r="D7156"/>
      <c r="E7156" s="10"/>
      <c r="F7156" s="10"/>
      <c r="G7156" s="10"/>
      <c r="H7156" s="10"/>
      <c r="I7156" s="10"/>
      <c r="J7156" s="10"/>
      <c r="K7156" s="11"/>
      <c r="L7156" s="11"/>
      <c r="M7156" s="12"/>
      <c r="N7156" s="12"/>
      <c r="O7156" s="12"/>
      <c r="P7156" s="12"/>
      <c r="Q7156" s="12"/>
      <c r="R7156" s="12"/>
      <c r="S7156" s="12"/>
      <c r="T7156" s="12"/>
      <c r="U7156" s="12"/>
      <c r="V7156" s="12"/>
      <c r="W7156" s="12"/>
      <c r="X7156" s="12"/>
      <c r="Y7156" s="12"/>
      <c r="Z7156" s="12"/>
      <c r="AA7156" s="12"/>
      <c r="AB7156" s="12"/>
      <c r="AC7156" s="12"/>
      <c r="AD7156" s="12"/>
      <c r="AE7156" s="12"/>
      <c r="AF7156" s="12"/>
      <c r="AG7156" s="12"/>
      <c r="AH7156" s="12"/>
      <c r="AI7156" s="12"/>
      <c r="AJ7156" s="12"/>
      <c r="AK7156" s="12"/>
      <c r="AL7156" s="12"/>
      <c r="AM7156" s="12"/>
      <c r="AN7156" s="12"/>
      <c r="AO7156" s="12"/>
      <c r="AP7156" s="12"/>
      <c r="AQ7156" s="12"/>
      <c r="AR7156" s="12"/>
      <c r="AS7156" s="12"/>
      <c r="AT7156" s="12"/>
      <c r="AU7156" s="12"/>
      <c r="AV7156" s="12"/>
      <c r="AW7156" s="12"/>
      <c r="AX7156" s="12"/>
      <c r="AY7156" s="12"/>
      <c r="AZ7156" s="12"/>
      <c r="BA7156" s="12"/>
      <c r="BB7156" s="12"/>
      <c r="BC7156" s="12"/>
      <c r="BD7156" s="12"/>
      <c r="BE7156" s="12"/>
      <c r="BF7156" s="12"/>
      <c r="BG7156" s="12"/>
      <c r="BH7156" s="12"/>
      <c r="BI7156" s="12"/>
      <c r="BJ7156" s="13"/>
      <c r="BK7156" s="13"/>
      <c r="BL7156" s="13"/>
      <c r="BM7156" s="13"/>
      <c r="BN7156" s="13"/>
    </row>
    <row r="7157" spans="4:66" x14ac:dyDescent="0.25">
      <c r="D7157"/>
      <c r="E7157" s="10"/>
      <c r="F7157" s="10"/>
      <c r="G7157" s="10"/>
      <c r="H7157" s="10"/>
      <c r="I7157" s="10"/>
      <c r="J7157" s="10"/>
      <c r="K7157" s="11"/>
      <c r="L7157" s="11"/>
      <c r="M7157" s="12"/>
      <c r="N7157" s="12"/>
      <c r="O7157" s="12"/>
      <c r="P7157" s="12"/>
      <c r="Q7157" s="12"/>
      <c r="R7157" s="12"/>
      <c r="S7157" s="12"/>
      <c r="T7157" s="12"/>
      <c r="U7157" s="12"/>
      <c r="V7157" s="12"/>
      <c r="W7157" s="12"/>
      <c r="X7157" s="12"/>
      <c r="Y7157" s="12"/>
      <c r="Z7157" s="12"/>
      <c r="AA7157" s="12"/>
      <c r="AB7157" s="12"/>
      <c r="AC7157" s="12"/>
      <c r="AD7157" s="12"/>
      <c r="AE7157" s="12"/>
      <c r="AF7157" s="12"/>
      <c r="AG7157" s="12"/>
      <c r="AH7157" s="12"/>
      <c r="AI7157" s="12"/>
      <c r="AJ7157" s="12"/>
      <c r="AK7157" s="12"/>
      <c r="AL7157" s="12"/>
      <c r="AM7157" s="12"/>
      <c r="AN7157" s="12"/>
      <c r="AO7157" s="12"/>
      <c r="AP7157" s="12"/>
      <c r="AQ7157" s="12"/>
      <c r="AR7157" s="12"/>
      <c r="AS7157" s="12"/>
      <c r="AT7157" s="12"/>
      <c r="AU7157" s="12"/>
      <c r="AV7157" s="12"/>
      <c r="AW7157" s="12"/>
      <c r="AX7157" s="12"/>
      <c r="AY7157" s="12"/>
      <c r="AZ7157" s="12"/>
      <c r="BA7157" s="12"/>
      <c r="BB7157" s="12"/>
      <c r="BC7157" s="12"/>
      <c r="BD7157" s="12"/>
      <c r="BE7157" s="12"/>
      <c r="BF7157" s="12"/>
      <c r="BG7157" s="12"/>
      <c r="BH7157" s="12"/>
      <c r="BI7157" s="12"/>
      <c r="BJ7157" s="13"/>
      <c r="BK7157" s="13"/>
      <c r="BL7157" s="13"/>
      <c r="BM7157" s="13"/>
      <c r="BN7157" s="13"/>
    </row>
    <row r="7158" spans="4:66" x14ac:dyDescent="0.25">
      <c r="D7158"/>
      <c r="E7158" s="10"/>
      <c r="F7158" s="10"/>
      <c r="G7158" s="10"/>
      <c r="H7158" s="10"/>
      <c r="I7158" s="10"/>
      <c r="J7158" s="10"/>
      <c r="K7158" s="11"/>
      <c r="L7158" s="11"/>
      <c r="M7158" s="12"/>
      <c r="N7158" s="12"/>
      <c r="O7158" s="12"/>
      <c r="P7158" s="12"/>
      <c r="Q7158" s="12"/>
      <c r="R7158" s="12"/>
      <c r="S7158" s="12"/>
      <c r="T7158" s="12"/>
      <c r="U7158" s="12"/>
      <c r="V7158" s="12"/>
      <c r="W7158" s="12"/>
      <c r="X7158" s="12"/>
      <c r="Y7158" s="12"/>
      <c r="Z7158" s="12"/>
      <c r="AA7158" s="12"/>
      <c r="AB7158" s="12"/>
      <c r="AC7158" s="12"/>
      <c r="AD7158" s="12"/>
      <c r="AE7158" s="12"/>
      <c r="AF7158" s="12"/>
      <c r="AG7158" s="12"/>
      <c r="AH7158" s="12"/>
      <c r="AI7158" s="12"/>
      <c r="AJ7158" s="12"/>
      <c r="AK7158" s="12"/>
      <c r="AL7158" s="12"/>
      <c r="AM7158" s="12"/>
      <c r="AN7158" s="12"/>
      <c r="AO7158" s="12"/>
      <c r="AP7158" s="12"/>
      <c r="AQ7158" s="12"/>
      <c r="AR7158" s="12"/>
      <c r="AS7158" s="12"/>
      <c r="AT7158" s="12"/>
      <c r="AU7158" s="12"/>
      <c r="AV7158" s="12"/>
      <c r="AW7158" s="12"/>
      <c r="AX7158" s="12"/>
      <c r="AY7158" s="12"/>
      <c r="AZ7158" s="12"/>
      <c r="BA7158" s="12"/>
      <c r="BB7158" s="12"/>
      <c r="BC7158" s="12"/>
      <c r="BD7158" s="12"/>
      <c r="BE7158" s="12"/>
      <c r="BF7158" s="12"/>
      <c r="BG7158" s="12"/>
      <c r="BH7158" s="12"/>
      <c r="BI7158" s="12"/>
      <c r="BJ7158" s="13"/>
      <c r="BK7158" s="13"/>
      <c r="BL7158" s="13"/>
      <c r="BM7158" s="13"/>
      <c r="BN7158" s="13"/>
    </row>
    <row r="7159" spans="4:66" x14ac:dyDescent="0.25">
      <c r="D7159"/>
      <c r="E7159" s="10"/>
      <c r="F7159" s="10"/>
      <c r="G7159" s="10"/>
      <c r="H7159" s="10"/>
      <c r="I7159" s="10"/>
      <c r="J7159" s="10"/>
      <c r="K7159" s="11"/>
      <c r="L7159" s="11"/>
      <c r="M7159" s="12"/>
      <c r="N7159" s="12"/>
      <c r="O7159" s="12"/>
      <c r="P7159" s="12"/>
      <c r="Q7159" s="12"/>
      <c r="R7159" s="12"/>
      <c r="S7159" s="12"/>
      <c r="T7159" s="12"/>
      <c r="U7159" s="12"/>
      <c r="V7159" s="12"/>
      <c r="W7159" s="12"/>
      <c r="X7159" s="12"/>
      <c r="Y7159" s="12"/>
      <c r="Z7159" s="12"/>
      <c r="AA7159" s="12"/>
      <c r="AB7159" s="12"/>
      <c r="AC7159" s="12"/>
      <c r="AD7159" s="12"/>
      <c r="AE7159" s="12"/>
      <c r="AF7159" s="12"/>
      <c r="AG7159" s="12"/>
      <c r="AH7159" s="12"/>
      <c r="AI7159" s="12"/>
      <c r="AJ7159" s="12"/>
      <c r="AK7159" s="12"/>
      <c r="AL7159" s="12"/>
      <c r="AM7159" s="12"/>
      <c r="AN7159" s="12"/>
      <c r="AO7159" s="12"/>
      <c r="AP7159" s="12"/>
      <c r="AQ7159" s="12"/>
      <c r="AR7159" s="12"/>
      <c r="AS7159" s="12"/>
      <c r="AT7159" s="12"/>
      <c r="AU7159" s="12"/>
      <c r="AV7159" s="12"/>
      <c r="AW7159" s="12"/>
      <c r="AX7159" s="12"/>
      <c r="AY7159" s="12"/>
      <c r="AZ7159" s="12"/>
      <c r="BA7159" s="12"/>
      <c r="BB7159" s="12"/>
      <c r="BC7159" s="12"/>
      <c r="BD7159" s="12"/>
      <c r="BE7159" s="12"/>
      <c r="BF7159" s="12"/>
      <c r="BG7159" s="12"/>
      <c r="BH7159" s="12"/>
      <c r="BI7159" s="12"/>
      <c r="BJ7159" s="13"/>
      <c r="BK7159" s="13"/>
      <c r="BL7159" s="13"/>
      <c r="BM7159" s="13"/>
      <c r="BN7159" s="13"/>
    </row>
    <row r="7160" spans="4:66" x14ac:dyDescent="0.25">
      <c r="D7160"/>
      <c r="E7160" s="10"/>
      <c r="F7160" s="10"/>
      <c r="G7160" s="10"/>
      <c r="H7160" s="10"/>
      <c r="I7160" s="10"/>
      <c r="J7160" s="10"/>
      <c r="K7160" s="11"/>
      <c r="L7160" s="11"/>
      <c r="M7160" s="12"/>
      <c r="N7160" s="12"/>
      <c r="O7160" s="12"/>
      <c r="P7160" s="12"/>
      <c r="Q7160" s="12"/>
      <c r="R7160" s="12"/>
      <c r="S7160" s="12"/>
      <c r="T7160" s="12"/>
      <c r="U7160" s="12"/>
      <c r="V7160" s="12"/>
      <c r="W7160" s="12"/>
      <c r="X7160" s="12"/>
      <c r="Y7160" s="12"/>
      <c r="Z7160" s="12"/>
      <c r="AA7160" s="12"/>
      <c r="AB7160" s="12"/>
      <c r="AC7160" s="12"/>
      <c r="AD7160" s="12"/>
      <c r="AE7160" s="12"/>
      <c r="AF7160" s="12"/>
      <c r="AG7160" s="12"/>
      <c r="AH7160" s="12"/>
      <c r="AI7160" s="12"/>
      <c r="AJ7160" s="12"/>
      <c r="AK7160" s="12"/>
      <c r="AL7160" s="12"/>
      <c r="AM7160" s="12"/>
      <c r="AN7160" s="12"/>
      <c r="AO7160" s="12"/>
      <c r="AP7160" s="12"/>
      <c r="AQ7160" s="12"/>
      <c r="AR7160" s="12"/>
      <c r="AS7160" s="12"/>
      <c r="AT7160" s="12"/>
      <c r="AU7160" s="12"/>
      <c r="AV7160" s="12"/>
      <c r="AW7160" s="12"/>
      <c r="AX7160" s="12"/>
      <c r="AY7160" s="12"/>
      <c r="AZ7160" s="12"/>
      <c r="BA7160" s="12"/>
      <c r="BB7160" s="12"/>
      <c r="BC7160" s="12"/>
      <c r="BD7160" s="12"/>
      <c r="BE7160" s="12"/>
      <c r="BF7160" s="12"/>
      <c r="BG7160" s="12"/>
      <c r="BH7160" s="12"/>
      <c r="BI7160" s="12"/>
      <c r="BJ7160" s="13"/>
      <c r="BK7160" s="13"/>
      <c r="BL7160" s="13"/>
      <c r="BM7160" s="13"/>
      <c r="BN7160" s="13"/>
    </row>
    <row r="7161" spans="4:66" x14ac:dyDescent="0.25">
      <c r="D7161"/>
      <c r="E7161" s="10"/>
      <c r="F7161" s="10"/>
      <c r="G7161" s="10"/>
      <c r="H7161" s="10"/>
      <c r="I7161" s="10"/>
      <c r="J7161" s="10"/>
      <c r="K7161" s="11"/>
      <c r="L7161" s="11"/>
      <c r="M7161" s="12"/>
      <c r="N7161" s="12"/>
      <c r="O7161" s="12"/>
      <c r="P7161" s="12"/>
      <c r="Q7161" s="12"/>
      <c r="R7161" s="12"/>
      <c r="S7161" s="12"/>
      <c r="T7161" s="12"/>
      <c r="U7161" s="12"/>
      <c r="V7161" s="12"/>
      <c r="W7161" s="12"/>
      <c r="X7161" s="12"/>
      <c r="Y7161" s="12"/>
      <c r="Z7161" s="12"/>
      <c r="AA7161" s="12"/>
      <c r="AB7161" s="12"/>
      <c r="AC7161" s="12"/>
      <c r="AD7161" s="12"/>
      <c r="AE7161" s="12"/>
      <c r="AF7161" s="12"/>
      <c r="AG7161" s="12"/>
      <c r="AH7161" s="12"/>
      <c r="AI7161" s="12"/>
      <c r="AJ7161" s="12"/>
      <c r="AK7161" s="12"/>
      <c r="AL7161" s="12"/>
      <c r="AM7161" s="12"/>
      <c r="AN7161" s="12"/>
      <c r="AO7161" s="12"/>
      <c r="AP7161" s="12"/>
      <c r="AQ7161" s="12"/>
      <c r="AR7161" s="12"/>
      <c r="AS7161" s="12"/>
      <c r="AT7161" s="12"/>
      <c r="AU7161" s="12"/>
      <c r="AV7161" s="12"/>
      <c r="AW7161" s="12"/>
      <c r="AX7161" s="12"/>
      <c r="AY7161" s="12"/>
      <c r="AZ7161" s="12"/>
      <c r="BA7161" s="12"/>
      <c r="BB7161" s="12"/>
      <c r="BC7161" s="12"/>
      <c r="BD7161" s="12"/>
      <c r="BE7161" s="12"/>
      <c r="BF7161" s="12"/>
      <c r="BG7161" s="12"/>
      <c r="BH7161" s="12"/>
      <c r="BI7161" s="12"/>
      <c r="BJ7161" s="13"/>
      <c r="BK7161" s="13"/>
      <c r="BL7161" s="13"/>
      <c r="BM7161" s="13"/>
      <c r="BN7161" s="13"/>
    </row>
    <row r="7162" spans="4:66" x14ac:dyDescent="0.25">
      <c r="D7162"/>
      <c r="E7162" s="10"/>
      <c r="F7162" s="10"/>
      <c r="G7162" s="10"/>
      <c r="H7162" s="10"/>
      <c r="I7162" s="10"/>
      <c r="J7162" s="10"/>
      <c r="K7162" s="11"/>
      <c r="L7162" s="11"/>
      <c r="M7162" s="12"/>
      <c r="N7162" s="12"/>
      <c r="O7162" s="12"/>
      <c r="P7162" s="12"/>
      <c r="Q7162" s="12"/>
      <c r="R7162" s="12"/>
      <c r="S7162" s="12"/>
      <c r="T7162" s="12"/>
      <c r="U7162" s="12"/>
      <c r="V7162" s="12"/>
      <c r="W7162" s="12"/>
      <c r="X7162" s="12"/>
      <c r="Y7162" s="12"/>
      <c r="Z7162" s="12"/>
      <c r="AA7162" s="12"/>
      <c r="AB7162" s="12"/>
      <c r="AC7162" s="12"/>
      <c r="AD7162" s="12"/>
      <c r="AE7162" s="12"/>
      <c r="AF7162" s="12"/>
      <c r="AG7162" s="12"/>
      <c r="AH7162" s="12"/>
      <c r="AI7162" s="12"/>
      <c r="AJ7162" s="12"/>
      <c r="AK7162" s="12"/>
      <c r="AL7162" s="12"/>
      <c r="AM7162" s="12"/>
      <c r="AN7162" s="12"/>
      <c r="AO7162" s="12"/>
      <c r="AP7162" s="12"/>
      <c r="AQ7162" s="12"/>
      <c r="AR7162" s="12"/>
      <c r="AS7162" s="12"/>
      <c r="AT7162" s="12"/>
      <c r="AU7162" s="12"/>
      <c r="AV7162" s="12"/>
      <c r="AW7162" s="12"/>
      <c r="AX7162" s="12"/>
      <c r="AY7162" s="12"/>
      <c r="AZ7162" s="12"/>
      <c r="BA7162" s="12"/>
      <c r="BB7162" s="12"/>
      <c r="BC7162" s="12"/>
      <c r="BD7162" s="12"/>
      <c r="BE7162" s="12"/>
      <c r="BF7162" s="12"/>
      <c r="BG7162" s="12"/>
      <c r="BH7162" s="12"/>
      <c r="BI7162" s="12"/>
      <c r="BJ7162" s="13"/>
      <c r="BK7162" s="13"/>
      <c r="BL7162" s="13"/>
      <c r="BM7162" s="13"/>
      <c r="BN7162" s="13"/>
    </row>
    <row r="7163" spans="4:66" x14ac:dyDescent="0.25">
      <c r="D7163"/>
      <c r="E7163" s="10"/>
      <c r="F7163" s="10"/>
      <c r="G7163" s="10"/>
      <c r="H7163" s="10"/>
      <c r="I7163" s="10"/>
      <c r="J7163" s="10"/>
      <c r="K7163" s="11"/>
      <c r="L7163" s="11"/>
      <c r="M7163" s="12"/>
      <c r="N7163" s="12"/>
      <c r="O7163" s="12"/>
      <c r="P7163" s="12"/>
      <c r="Q7163" s="12"/>
      <c r="R7163" s="12"/>
      <c r="S7163" s="12"/>
      <c r="T7163" s="12"/>
      <c r="U7163" s="12"/>
      <c r="V7163" s="12"/>
      <c r="W7163" s="12"/>
      <c r="X7163" s="12"/>
      <c r="Y7163" s="12"/>
      <c r="Z7163" s="12"/>
      <c r="AA7163" s="12"/>
      <c r="AB7163" s="12"/>
      <c r="AC7163" s="12"/>
      <c r="AD7163" s="12"/>
      <c r="AE7163" s="12"/>
      <c r="AF7163" s="12"/>
      <c r="AG7163" s="12"/>
      <c r="AH7163" s="12"/>
      <c r="AI7163" s="12"/>
      <c r="AJ7163" s="12"/>
      <c r="AK7163" s="12"/>
      <c r="AL7163" s="12"/>
      <c r="AM7163" s="12"/>
      <c r="AN7163" s="12"/>
      <c r="AO7163" s="12"/>
      <c r="AP7163" s="12"/>
      <c r="AQ7163" s="12"/>
      <c r="AR7163" s="12"/>
      <c r="AS7163" s="12"/>
      <c r="AT7163" s="12"/>
      <c r="AU7163" s="12"/>
      <c r="AV7163" s="12"/>
      <c r="AW7163" s="12"/>
      <c r="AX7163" s="12"/>
      <c r="AY7163" s="12"/>
      <c r="AZ7163" s="12"/>
      <c r="BA7163" s="12"/>
      <c r="BB7163" s="12"/>
      <c r="BC7163" s="12"/>
      <c r="BD7163" s="12"/>
      <c r="BE7163" s="12"/>
      <c r="BF7163" s="12"/>
      <c r="BG7163" s="12"/>
      <c r="BH7163" s="12"/>
      <c r="BI7163" s="12"/>
      <c r="BJ7163" s="13"/>
      <c r="BK7163" s="13"/>
      <c r="BL7163" s="13"/>
      <c r="BM7163" s="13"/>
      <c r="BN7163" s="13"/>
    </row>
    <row r="7164" spans="4:66" x14ac:dyDescent="0.25">
      <c r="D7164"/>
      <c r="E7164" s="10"/>
      <c r="F7164" s="10"/>
      <c r="G7164" s="10"/>
      <c r="H7164" s="10"/>
      <c r="I7164" s="10"/>
      <c r="J7164" s="10"/>
      <c r="K7164" s="11"/>
      <c r="L7164" s="11"/>
      <c r="M7164" s="12"/>
      <c r="N7164" s="12"/>
      <c r="O7164" s="12"/>
      <c r="P7164" s="12"/>
      <c r="Q7164" s="12"/>
      <c r="R7164" s="12"/>
      <c r="S7164" s="12"/>
      <c r="T7164" s="12"/>
      <c r="U7164" s="12"/>
      <c r="V7164" s="12"/>
      <c r="W7164" s="12"/>
      <c r="X7164" s="12"/>
      <c r="Y7164" s="12"/>
      <c r="Z7164" s="12"/>
      <c r="AA7164" s="12"/>
      <c r="AB7164" s="12"/>
      <c r="AC7164" s="12"/>
      <c r="AD7164" s="12"/>
      <c r="AE7164" s="12"/>
      <c r="AF7164" s="12"/>
      <c r="AG7164" s="12"/>
      <c r="AH7164" s="12"/>
      <c r="AI7164" s="12"/>
      <c r="AJ7164" s="12"/>
      <c r="AK7164" s="12"/>
      <c r="AL7164" s="12"/>
      <c r="AM7164" s="12"/>
      <c r="AN7164" s="12"/>
      <c r="AO7164" s="12"/>
      <c r="AP7164" s="12"/>
      <c r="AQ7164" s="12"/>
      <c r="AR7164" s="12"/>
      <c r="AS7164" s="12"/>
      <c r="AT7164" s="12"/>
      <c r="AU7164" s="12"/>
      <c r="AV7164" s="12"/>
      <c r="AW7164" s="12"/>
      <c r="AX7164" s="12"/>
      <c r="AY7164" s="12"/>
      <c r="AZ7164" s="12"/>
      <c r="BA7164" s="12"/>
      <c r="BB7164" s="12"/>
      <c r="BC7164" s="12"/>
      <c r="BD7164" s="12"/>
      <c r="BE7164" s="12"/>
      <c r="BF7164" s="12"/>
      <c r="BG7164" s="12"/>
      <c r="BH7164" s="12"/>
      <c r="BI7164" s="12"/>
      <c r="BJ7164" s="13"/>
      <c r="BK7164" s="13"/>
      <c r="BL7164" s="13"/>
      <c r="BM7164" s="13"/>
      <c r="BN7164" s="13"/>
    </row>
    <row r="7165" spans="4:66" x14ac:dyDescent="0.25">
      <c r="D7165"/>
      <c r="E7165" s="10"/>
      <c r="F7165" s="10"/>
      <c r="G7165" s="10"/>
      <c r="H7165" s="10"/>
      <c r="I7165" s="10"/>
      <c r="J7165" s="10"/>
      <c r="K7165" s="11"/>
      <c r="L7165" s="11"/>
      <c r="M7165" s="12"/>
      <c r="N7165" s="12"/>
      <c r="O7165" s="12"/>
      <c r="P7165" s="12"/>
      <c r="Q7165" s="12"/>
      <c r="R7165" s="12"/>
      <c r="S7165" s="12"/>
      <c r="T7165" s="12"/>
      <c r="U7165" s="12"/>
      <c r="V7165" s="12"/>
      <c r="W7165" s="12"/>
      <c r="X7165" s="12"/>
      <c r="Y7165" s="12"/>
      <c r="Z7165" s="12"/>
      <c r="AA7165" s="12"/>
      <c r="AB7165" s="12"/>
      <c r="AC7165" s="12"/>
      <c r="AD7165" s="12"/>
      <c r="AE7165" s="12"/>
      <c r="AF7165" s="12"/>
      <c r="AG7165" s="12"/>
      <c r="AH7165" s="12"/>
      <c r="AI7165" s="12"/>
      <c r="AJ7165" s="12"/>
      <c r="AK7165" s="12"/>
      <c r="AL7165" s="12"/>
      <c r="AM7165" s="12"/>
      <c r="AN7165" s="12"/>
      <c r="AO7165" s="12"/>
      <c r="AP7165" s="12"/>
      <c r="AQ7165" s="12"/>
      <c r="AR7165" s="12"/>
      <c r="AS7165" s="12"/>
      <c r="AT7165" s="12"/>
      <c r="AU7165" s="12"/>
      <c r="AV7165" s="12"/>
      <c r="AW7165" s="12"/>
      <c r="AX7165" s="12"/>
      <c r="AY7165" s="12"/>
      <c r="AZ7165" s="12"/>
      <c r="BA7165" s="12"/>
      <c r="BB7165" s="12"/>
      <c r="BC7165" s="12"/>
      <c r="BD7165" s="12"/>
      <c r="BE7165" s="12"/>
      <c r="BF7165" s="12"/>
      <c r="BG7165" s="12"/>
      <c r="BH7165" s="12"/>
      <c r="BI7165" s="12"/>
      <c r="BJ7165" s="13"/>
      <c r="BK7165" s="13"/>
      <c r="BL7165" s="13"/>
      <c r="BM7165" s="13"/>
      <c r="BN7165" s="13"/>
    </row>
    <row r="7166" spans="4:66" x14ac:dyDescent="0.25">
      <c r="D7166"/>
      <c r="E7166" s="10"/>
      <c r="F7166" s="10"/>
      <c r="G7166" s="10"/>
      <c r="H7166" s="10"/>
      <c r="I7166" s="10"/>
      <c r="J7166" s="10"/>
      <c r="K7166" s="11"/>
      <c r="L7166" s="11"/>
      <c r="M7166" s="12"/>
      <c r="N7166" s="12"/>
      <c r="O7166" s="12"/>
      <c r="P7166" s="12"/>
      <c r="Q7166" s="12"/>
      <c r="R7166" s="12"/>
      <c r="S7166" s="12"/>
      <c r="T7166" s="12"/>
      <c r="U7166" s="12"/>
      <c r="V7166" s="12"/>
      <c r="W7166" s="12"/>
      <c r="X7166" s="12"/>
      <c r="Y7166" s="12"/>
      <c r="Z7166" s="12"/>
      <c r="AA7166" s="12"/>
      <c r="AB7166" s="12"/>
      <c r="AC7166" s="12"/>
      <c r="AD7166" s="12"/>
      <c r="AE7166" s="12"/>
      <c r="AF7166" s="12"/>
      <c r="AG7166" s="12"/>
      <c r="AH7166" s="12"/>
      <c r="AI7166" s="12"/>
      <c r="AJ7166" s="12"/>
      <c r="AK7166" s="12"/>
      <c r="AL7166" s="12"/>
      <c r="AM7166" s="12"/>
      <c r="AN7166" s="12"/>
      <c r="AO7166" s="12"/>
      <c r="AP7166" s="12"/>
      <c r="AQ7166" s="12"/>
      <c r="AR7166" s="12"/>
      <c r="AS7166" s="12"/>
      <c r="AT7166" s="12"/>
      <c r="AU7166" s="12"/>
      <c r="AV7166" s="12"/>
      <c r="AW7166" s="12"/>
      <c r="AX7166" s="12"/>
      <c r="AY7166" s="12"/>
      <c r="AZ7166" s="12"/>
      <c r="BA7166" s="12"/>
      <c r="BB7166" s="12"/>
      <c r="BC7166" s="12"/>
      <c r="BD7166" s="12"/>
      <c r="BE7166" s="12"/>
      <c r="BF7166" s="12"/>
      <c r="BG7166" s="12"/>
      <c r="BH7166" s="12"/>
      <c r="BI7166" s="12"/>
      <c r="BJ7166" s="13"/>
      <c r="BK7166" s="13"/>
      <c r="BL7166" s="13"/>
      <c r="BM7166" s="13"/>
      <c r="BN7166" s="13"/>
    </row>
    <row r="7167" spans="4:66" x14ac:dyDescent="0.25">
      <c r="D7167"/>
      <c r="E7167" s="10"/>
      <c r="F7167" s="10"/>
      <c r="G7167" s="10"/>
      <c r="H7167" s="10"/>
      <c r="I7167" s="10"/>
      <c r="J7167" s="10"/>
      <c r="K7167" s="11"/>
      <c r="L7167" s="11"/>
      <c r="M7167" s="12"/>
      <c r="N7167" s="12"/>
      <c r="O7167" s="12"/>
      <c r="P7167" s="12"/>
      <c r="Q7167" s="12"/>
      <c r="R7167" s="12"/>
      <c r="S7167" s="12"/>
      <c r="T7167" s="12"/>
      <c r="U7167" s="12"/>
      <c r="V7167" s="12"/>
      <c r="W7167" s="12"/>
      <c r="X7167" s="12"/>
      <c r="Y7167" s="12"/>
      <c r="Z7167" s="12"/>
      <c r="AA7167" s="12"/>
      <c r="AB7167" s="12"/>
      <c r="AC7167" s="12"/>
      <c r="AD7167" s="12"/>
      <c r="AE7167" s="12"/>
      <c r="AF7167" s="12"/>
      <c r="AG7167" s="12"/>
      <c r="AH7167" s="12"/>
      <c r="AI7167" s="12"/>
      <c r="AJ7167" s="12"/>
      <c r="AK7167" s="12"/>
      <c r="AL7167" s="12"/>
      <c r="AM7167" s="12"/>
      <c r="AN7167" s="12"/>
      <c r="AO7167" s="12"/>
      <c r="AP7167" s="12"/>
      <c r="AQ7167" s="12"/>
      <c r="AR7167" s="12"/>
      <c r="AS7167" s="12"/>
      <c r="AT7167" s="12"/>
      <c r="AU7167" s="12"/>
      <c r="AV7167" s="12"/>
      <c r="AW7167" s="12"/>
      <c r="AX7167" s="12"/>
      <c r="AY7167" s="12"/>
      <c r="AZ7167" s="12"/>
      <c r="BA7167" s="12"/>
      <c r="BB7167" s="12"/>
      <c r="BC7167" s="12"/>
      <c r="BD7167" s="12"/>
      <c r="BE7167" s="12"/>
      <c r="BF7167" s="12"/>
      <c r="BG7167" s="12"/>
      <c r="BH7167" s="12"/>
      <c r="BI7167" s="12"/>
      <c r="BJ7167" s="13"/>
      <c r="BK7167" s="13"/>
      <c r="BL7167" s="13"/>
      <c r="BM7167" s="13"/>
      <c r="BN7167" s="13"/>
    </row>
    <row r="7168" spans="4:66" x14ac:dyDescent="0.25">
      <c r="D7168"/>
      <c r="E7168" s="10"/>
      <c r="F7168" s="10"/>
      <c r="G7168" s="10"/>
      <c r="H7168" s="10"/>
      <c r="I7168" s="10"/>
      <c r="J7168" s="10"/>
      <c r="K7168" s="11"/>
      <c r="L7168" s="11"/>
      <c r="M7168" s="12"/>
      <c r="N7168" s="12"/>
      <c r="O7168" s="12"/>
      <c r="P7168" s="12"/>
      <c r="Q7168" s="12"/>
      <c r="R7168" s="12"/>
      <c r="S7168" s="12"/>
      <c r="T7168" s="12"/>
      <c r="U7168" s="12"/>
      <c r="V7168" s="12"/>
      <c r="W7168" s="12"/>
      <c r="X7168" s="12"/>
      <c r="Y7168" s="12"/>
      <c r="Z7168" s="12"/>
      <c r="AA7168" s="12"/>
      <c r="AB7168" s="12"/>
      <c r="AC7168" s="12"/>
      <c r="AD7168" s="12"/>
      <c r="AE7168" s="12"/>
      <c r="AF7168" s="12"/>
      <c r="AG7168" s="12"/>
      <c r="AH7168" s="12"/>
      <c r="AI7168" s="12"/>
      <c r="AJ7168" s="12"/>
      <c r="AK7168" s="12"/>
      <c r="AL7168" s="12"/>
      <c r="AM7168" s="12"/>
      <c r="AN7168" s="12"/>
      <c r="AO7168" s="12"/>
      <c r="AP7168" s="12"/>
      <c r="AQ7168" s="12"/>
      <c r="AR7168" s="12"/>
      <c r="AS7168" s="12"/>
      <c r="AT7168" s="12"/>
      <c r="AU7168" s="12"/>
      <c r="AV7168" s="12"/>
      <c r="AW7168" s="12"/>
      <c r="AX7168" s="12"/>
      <c r="AY7168" s="12"/>
      <c r="AZ7168" s="12"/>
      <c r="BA7168" s="12"/>
      <c r="BB7168" s="12"/>
      <c r="BC7168" s="12"/>
      <c r="BD7168" s="12"/>
      <c r="BE7168" s="12"/>
      <c r="BF7168" s="12"/>
      <c r="BG7168" s="12"/>
      <c r="BH7168" s="12"/>
      <c r="BI7168" s="12"/>
      <c r="BJ7168" s="13"/>
      <c r="BK7168" s="13"/>
      <c r="BL7168" s="13"/>
      <c r="BM7168" s="13"/>
      <c r="BN7168" s="13"/>
    </row>
    <row r="7169" spans="4:66" x14ac:dyDescent="0.25">
      <c r="D7169"/>
      <c r="E7169" s="10"/>
      <c r="F7169" s="10"/>
      <c r="G7169" s="10"/>
      <c r="H7169" s="10"/>
      <c r="I7169" s="10"/>
      <c r="J7169" s="10"/>
      <c r="K7169" s="11"/>
      <c r="L7169" s="11"/>
      <c r="M7169" s="12"/>
      <c r="N7169" s="12"/>
      <c r="O7169" s="12"/>
      <c r="P7169" s="12"/>
      <c r="Q7169" s="12"/>
      <c r="R7169" s="12"/>
      <c r="S7169" s="12"/>
      <c r="T7169" s="12"/>
      <c r="U7169" s="12"/>
      <c r="V7169" s="12"/>
      <c r="W7169" s="12"/>
      <c r="X7169" s="12"/>
      <c r="Y7169" s="12"/>
      <c r="Z7169" s="12"/>
      <c r="AA7169" s="12"/>
      <c r="AB7169" s="12"/>
      <c r="AC7169" s="12"/>
      <c r="AD7169" s="12"/>
      <c r="AE7169" s="12"/>
      <c r="AF7169" s="12"/>
      <c r="AG7169" s="12"/>
      <c r="AH7169" s="12"/>
      <c r="AI7169" s="12"/>
      <c r="AJ7169" s="12"/>
      <c r="AK7169" s="12"/>
      <c r="AL7169" s="12"/>
      <c r="AM7169" s="12"/>
      <c r="AN7169" s="12"/>
      <c r="AO7169" s="12"/>
      <c r="AP7169" s="12"/>
      <c r="AQ7169" s="12"/>
      <c r="AR7169" s="12"/>
      <c r="AS7169" s="12"/>
      <c r="AT7169" s="12"/>
      <c r="AU7169" s="12"/>
      <c r="AV7169" s="12"/>
      <c r="AW7169" s="12"/>
      <c r="AX7169" s="12"/>
      <c r="AY7169" s="12"/>
      <c r="AZ7169" s="12"/>
      <c r="BA7169" s="12"/>
      <c r="BB7169" s="12"/>
      <c r="BC7169" s="12"/>
      <c r="BD7169" s="12"/>
      <c r="BE7169" s="12"/>
      <c r="BF7169" s="12"/>
      <c r="BG7169" s="12"/>
      <c r="BH7169" s="12"/>
      <c r="BI7169" s="12"/>
      <c r="BJ7169" s="13"/>
      <c r="BK7169" s="13"/>
      <c r="BL7169" s="13"/>
      <c r="BM7169" s="13"/>
      <c r="BN7169" s="13"/>
    </row>
    <row r="7170" spans="4:66" x14ac:dyDescent="0.25">
      <c r="D7170"/>
      <c r="E7170" s="10"/>
      <c r="F7170" s="10"/>
      <c r="G7170" s="10"/>
      <c r="H7170" s="10"/>
      <c r="I7170" s="10"/>
      <c r="J7170" s="10"/>
      <c r="K7170" s="11"/>
      <c r="L7170" s="11"/>
      <c r="M7170" s="12"/>
      <c r="N7170" s="12"/>
      <c r="O7170" s="12"/>
      <c r="P7170" s="12"/>
      <c r="Q7170" s="12"/>
      <c r="R7170" s="12"/>
      <c r="S7170" s="12"/>
      <c r="T7170" s="12"/>
      <c r="U7170" s="12"/>
      <c r="V7170" s="12"/>
      <c r="W7170" s="12"/>
      <c r="X7170" s="12"/>
      <c r="Y7170" s="12"/>
      <c r="Z7170" s="12"/>
      <c r="AA7170" s="12"/>
      <c r="AB7170" s="12"/>
      <c r="AC7170" s="12"/>
      <c r="AD7170" s="12"/>
      <c r="AE7170" s="12"/>
      <c r="AF7170" s="12"/>
      <c r="AG7170" s="12"/>
      <c r="AH7170" s="12"/>
      <c r="AI7170" s="12"/>
      <c r="AJ7170" s="12"/>
      <c r="AK7170" s="12"/>
      <c r="AL7170" s="12"/>
      <c r="AM7170" s="12"/>
      <c r="AN7170" s="12"/>
      <c r="AO7170" s="12"/>
      <c r="AP7170" s="12"/>
      <c r="AQ7170" s="12"/>
      <c r="AR7170" s="12"/>
      <c r="AS7170" s="12"/>
      <c r="AT7170" s="12"/>
      <c r="AU7170" s="12"/>
      <c r="AV7170" s="12"/>
      <c r="AW7170" s="12"/>
      <c r="AX7170" s="12"/>
      <c r="AY7170" s="12"/>
      <c r="AZ7170" s="12"/>
      <c r="BA7170" s="12"/>
      <c r="BB7170" s="12"/>
      <c r="BC7170" s="12"/>
      <c r="BD7170" s="12"/>
      <c r="BE7170" s="12"/>
      <c r="BF7170" s="12"/>
      <c r="BG7170" s="12"/>
      <c r="BH7170" s="12"/>
      <c r="BI7170" s="12"/>
      <c r="BJ7170" s="13"/>
      <c r="BK7170" s="13"/>
      <c r="BL7170" s="13"/>
      <c r="BM7170" s="13"/>
      <c r="BN7170" s="13"/>
    </row>
    <row r="7171" spans="4:66" x14ac:dyDescent="0.25">
      <c r="D7171"/>
      <c r="E7171" s="10"/>
      <c r="F7171" s="10"/>
      <c r="G7171" s="10"/>
      <c r="H7171" s="10"/>
      <c r="I7171" s="10"/>
      <c r="J7171" s="10"/>
      <c r="K7171" s="11"/>
      <c r="L7171" s="11"/>
      <c r="M7171" s="12"/>
      <c r="N7171" s="12"/>
      <c r="O7171" s="12"/>
      <c r="P7171" s="12"/>
      <c r="Q7171" s="12"/>
      <c r="R7171" s="12"/>
      <c r="S7171" s="12"/>
      <c r="T7171" s="12"/>
      <c r="U7171" s="12"/>
      <c r="V7171" s="12"/>
      <c r="W7171" s="12"/>
      <c r="X7171" s="12"/>
      <c r="Y7171" s="12"/>
      <c r="Z7171" s="12"/>
      <c r="AA7171" s="12"/>
      <c r="AB7171" s="12"/>
      <c r="AC7171" s="12"/>
      <c r="AD7171" s="12"/>
      <c r="AE7171" s="12"/>
      <c r="AF7171" s="12"/>
      <c r="AG7171" s="12"/>
      <c r="AH7171" s="12"/>
      <c r="AI7171" s="12"/>
      <c r="AJ7171" s="12"/>
      <c r="AK7171" s="12"/>
      <c r="AL7171" s="12"/>
      <c r="AM7171" s="12"/>
      <c r="AN7171" s="12"/>
      <c r="AO7171" s="12"/>
      <c r="AP7171" s="12"/>
      <c r="AQ7171" s="12"/>
      <c r="AR7171" s="12"/>
      <c r="AS7171" s="12"/>
      <c r="AT7171" s="12"/>
      <c r="AU7171" s="12"/>
      <c r="AV7171" s="12"/>
      <c r="AW7171" s="12"/>
      <c r="AX7171" s="12"/>
      <c r="AY7171" s="12"/>
      <c r="AZ7171" s="12"/>
      <c r="BA7171" s="12"/>
      <c r="BB7171" s="12"/>
      <c r="BC7171" s="12"/>
      <c r="BD7171" s="12"/>
      <c r="BE7171" s="12"/>
      <c r="BF7171" s="12"/>
      <c r="BG7171" s="12"/>
      <c r="BH7171" s="12"/>
      <c r="BI7171" s="12"/>
      <c r="BJ7171" s="13"/>
      <c r="BK7171" s="13"/>
      <c r="BL7171" s="13"/>
      <c r="BM7171" s="13"/>
      <c r="BN7171" s="13"/>
    </row>
    <row r="7172" spans="4:66" x14ac:dyDescent="0.25">
      <c r="D7172"/>
      <c r="E7172" s="10"/>
      <c r="F7172" s="10"/>
      <c r="G7172" s="10"/>
      <c r="H7172" s="10"/>
      <c r="I7172" s="10"/>
      <c r="J7172" s="10"/>
      <c r="K7172" s="11"/>
      <c r="L7172" s="11"/>
      <c r="M7172" s="12"/>
      <c r="N7172" s="12"/>
      <c r="O7172" s="12"/>
      <c r="P7172" s="12"/>
      <c r="Q7172" s="12"/>
      <c r="R7172" s="12"/>
      <c r="S7172" s="12"/>
      <c r="T7172" s="12"/>
      <c r="U7172" s="12"/>
      <c r="V7172" s="12"/>
      <c r="W7172" s="12"/>
      <c r="X7172" s="12"/>
      <c r="Y7172" s="12"/>
      <c r="Z7172" s="12"/>
      <c r="AA7172" s="12"/>
      <c r="AB7172" s="12"/>
      <c r="AC7172" s="12"/>
      <c r="AD7172" s="12"/>
      <c r="AE7172" s="12"/>
      <c r="AF7172" s="12"/>
      <c r="AG7172" s="12"/>
      <c r="AH7172" s="12"/>
      <c r="AI7172" s="12"/>
      <c r="AJ7172" s="12"/>
      <c r="AK7172" s="12"/>
      <c r="AL7172" s="12"/>
      <c r="AM7172" s="12"/>
      <c r="AN7172" s="12"/>
      <c r="AO7172" s="12"/>
      <c r="AP7172" s="12"/>
      <c r="AQ7172" s="12"/>
      <c r="AR7172" s="12"/>
      <c r="AS7172" s="12"/>
      <c r="AT7172" s="12"/>
      <c r="AU7172" s="12"/>
      <c r="AV7172" s="12"/>
      <c r="AW7172" s="12"/>
      <c r="AX7172" s="12"/>
      <c r="AY7172" s="12"/>
      <c r="AZ7172" s="12"/>
      <c r="BA7172" s="12"/>
      <c r="BB7172" s="12"/>
      <c r="BC7172" s="12"/>
      <c r="BD7172" s="12"/>
      <c r="BE7172" s="12"/>
      <c r="BF7172" s="12"/>
      <c r="BG7172" s="12"/>
      <c r="BH7172" s="12"/>
      <c r="BI7172" s="12"/>
      <c r="BJ7172" s="13"/>
      <c r="BK7172" s="13"/>
      <c r="BL7172" s="13"/>
      <c r="BM7172" s="13"/>
      <c r="BN7172" s="13"/>
    </row>
    <row r="7173" spans="4:66" x14ac:dyDescent="0.25">
      <c r="D7173"/>
      <c r="E7173" s="10"/>
      <c r="F7173" s="10"/>
      <c r="G7173" s="10"/>
      <c r="H7173" s="10"/>
      <c r="I7173" s="10"/>
      <c r="J7173" s="10"/>
      <c r="K7173" s="11"/>
      <c r="L7173" s="11"/>
      <c r="M7173" s="12"/>
      <c r="N7173" s="12"/>
      <c r="O7173" s="12"/>
      <c r="P7173" s="12"/>
      <c r="Q7173" s="12"/>
      <c r="R7173" s="12"/>
      <c r="S7173" s="12"/>
      <c r="T7173" s="12"/>
      <c r="U7173" s="12"/>
      <c r="V7173" s="12"/>
      <c r="W7173" s="12"/>
      <c r="X7173" s="12"/>
      <c r="Y7173" s="12"/>
      <c r="Z7173" s="12"/>
      <c r="AA7173" s="12"/>
      <c r="AB7173" s="12"/>
      <c r="AC7173" s="12"/>
      <c r="AD7173" s="12"/>
      <c r="AE7173" s="12"/>
      <c r="AF7173" s="12"/>
      <c r="AG7173" s="12"/>
      <c r="AH7173" s="12"/>
      <c r="AI7173" s="12"/>
      <c r="AJ7173" s="12"/>
      <c r="AK7173" s="12"/>
      <c r="AL7173" s="12"/>
      <c r="AM7173" s="12"/>
      <c r="AN7173" s="12"/>
      <c r="AO7173" s="12"/>
      <c r="AP7173" s="12"/>
      <c r="AQ7173" s="12"/>
      <c r="AR7173" s="12"/>
      <c r="AS7173" s="12"/>
      <c r="AT7173" s="12"/>
      <c r="AU7173" s="12"/>
      <c r="AV7173" s="12"/>
      <c r="AW7173" s="12"/>
      <c r="AX7173" s="12"/>
      <c r="AY7173" s="12"/>
      <c r="AZ7173" s="12"/>
      <c r="BA7173" s="12"/>
      <c r="BB7173" s="12"/>
      <c r="BC7173" s="12"/>
      <c r="BD7173" s="12"/>
      <c r="BE7173" s="12"/>
      <c r="BF7173" s="12"/>
      <c r="BG7173" s="12"/>
      <c r="BH7173" s="12"/>
      <c r="BI7173" s="12"/>
      <c r="BJ7173" s="13"/>
      <c r="BK7173" s="13"/>
      <c r="BL7173" s="13"/>
      <c r="BM7173" s="13"/>
      <c r="BN7173" s="13"/>
    </row>
    <row r="7174" spans="4:66" x14ac:dyDescent="0.25">
      <c r="D7174"/>
      <c r="E7174" s="10"/>
      <c r="F7174" s="10"/>
      <c r="G7174" s="10"/>
      <c r="H7174" s="10"/>
      <c r="I7174" s="10"/>
      <c r="J7174" s="10"/>
      <c r="K7174" s="11"/>
      <c r="L7174" s="11"/>
      <c r="M7174" s="12"/>
      <c r="N7174" s="12"/>
      <c r="O7174" s="12"/>
      <c r="P7174" s="12"/>
      <c r="Q7174" s="12"/>
      <c r="R7174" s="12"/>
      <c r="S7174" s="12"/>
      <c r="T7174" s="12"/>
      <c r="U7174" s="12"/>
      <c r="V7174" s="12"/>
      <c r="W7174" s="12"/>
      <c r="X7174" s="12"/>
      <c r="Y7174" s="12"/>
      <c r="Z7174" s="12"/>
      <c r="AA7174" s="12"/>
      <c r="AB7174" s="12"/>
      <c r="AC7174" s="12"/>
      <c r="AD7174" s="12"/>
      <c r="AE7174" s="12"/>
      <c r="AF7174" s="12"/>
      <c r="AG7174" s="12"/>
      <c r="AH7174" s="12"/>
      <c r="AI7174" s="12"/>
      <c r="AJ7174" s="12"/>
      <c r="AK7174" s="12"/>
      <c r="AL7174" s="12"/>
      <c r="AM7174" s="12"/>
      <c r="AN7174" s="12"/>
      <c r="AO7174" s="12"/>
      <c r="AP7174" s="12"/>
      <c r="AQ7174" s="12"/>
      <c r="AR7174" s="12"/>
      <c r="AS7174" s="12"/>
      <c r="AT7174" s="12"/>
      <c r="AU7174" s="12"/>
      <c r="AV7174" s="12"/>
      <c r="AW7174" s="12"/>
      <c r="AX7174" s="12"/>
      <c r="AY7174" s="12"/>
      <c r="AZ7174" s="12"/>
      <c r="BA7174" s="12"/>
      <c r="BB7174" s="12"/>
      <c r="BC7174" s="12"/>
      <c r="BD7174" s="12"/>
      <c r="BE7174" s="12"/>
      <c r="BF7174" s="12"/>
      <c r="BG7174" s="12"/>
      <c r="BH7174" s="12"/>
      <c r="BI7174" s="12"/>
      <c r="BJ7174" s="13"/>
      <c r="BK7174" s="13"/>
      <c r="BL7174" s="13"/>
      <c r="BM7174" s="13"/>
      <c r="BN7174" s="13"/>
    </row>
    <row r="7175" spans="4:66" x14ac:dyDescent="0.25">
      <c r="D7175"/>
      <c r="E7175" s="10"/>
      <c r="F7175" s="10"/>
      <c r="G7175" s="10"/>
      <c r="H7175" s="10"/>
      <c r="I7175" s="10"/>
      <c r="J7175" s="10"/>
      <c r="K7175" s="11"/>
      <c r="L7175" s="11"/>
      <c r="M7175" s="12"/>
      <c r="N7175" s="12"/>
      <c r="O7175" s="12"/>
      <c r="P7175" s="12"/>
      <c r="Q7175" s="12"/>
      <c r="R7175" s="12"/>
      <c r="S7175" s="12"/>
      <c r="T7175" s="12"/>
      <c r="U7175" s="12"/>
      <c r="V7175" s="12"/>
      <c r="W7175" s="12"/>
      <c r="X7175" s="12"/>
      <c r="Y7175" s="12"/>
      <c r="Z7175" s="12"/>
      <c r="AA7175" s="12"/>
      <c r="AB7175" s="12"/>
      <c r="AC7175" s="12"/>
      <c r="AD7175" s="12"/>
      <c r="AE7175" s="12"/>
      <c r="AF7175" s="12"/>
      <c r="AG7175" s="12"/>
      <c r="AH7175" s="12"/>
      <c r="AI7175" s="12"/>
      <c r="AJ7175" s="12"/>
      <c r="AK7175" s="12"/>
      <c r="AL7175" s="12"/>
      <c r="AM7175" s="12"/>
      <c r="AN7175" s="12"/>
      <c r="AO7175" s="12"/>
      <c r="AP7175" s="12"/>
      <c r="AQ7175" s="12"/>
      <c r="AR7175" s="12"/>
      <c r="AS7175" s="12"/>
      <c r="AT7175" s="12"/>
      <c r="AU7175" s="12"/>
      <c r="AV7175" s="12"/>
      <c r="AW7175" s="12"/>
      <c r="AX7175" s="12"/>
      <c r="AY7175" s="12"/>
      <c r="AZ7175" s="12"/>
      <c r="BA7175" s="12"/>
      <c r="BB7175" s="12"/>
      <c r="BC7175" s="12"/>
      <c r="BD7175" s="12"/>
      <c r="BE7175" s="12"/>
      <c r="BF7175" s="12"/>
      <c r="BG7175" s="12"/>
      <c r="BH7175" s="12"/>
      <c r="BI7175" s="12"/>
      <c r="BJ7175" s="13"/>
      <c r="BK7175" s="13"/>
      <c r="BL7175" s="13"/>
      <c r="BM7175" s="13"/>
      <c r="BN7175" s="13"/>
    </row>
    <row r="7176" spans="4:66" x14ac:dyDescent="0.25">
      <c r="D7176"/>
      <c r="E7176" s="10"/>
      <c r="F7176" s="10"/>
      <c r="G7176" s="10"/>
      <c r="H7176" s="10"/>
      <c r="I7176" s="10"/>
      <c r="J7176" s="10"/>
      <c r="K7176" s="11"/>
      <c r="L7176" s="11"/>
      <c r="M7176" s="12"/>
      <c r="N7176" s="12"/>
      <c r="O7176" s="12"/>
      <c r="P7176" s="12"/>
      <c r="Q7176" s="12"/>
      <c r="R7176" s="12"/>
      <c r="S7176" s="12"/>
      <c r="T7176" s="12"/>
      <c r="U7176" s="12"/>
      <c r="V7176" s="12"/>
      <c r="W7176" s="12"/>
      <c r="X7176" s="12"/>
      <c r="Y7176" s="12"/>
      <c r="Z7176" s="12"/>
      <c r="AA7176" s="12"/>
      <c r="AB7176" s="12"/>
      <c r="AC7176" s="12"/>
      <c r="AD7176" s="12"/>
      <c r="AE7176" s="12"/>
      <c r="AF7176" s="12"/>
      <c r="AG7176" s="12"/>
      <c r="AH7176" s="12"/>
      <c r="AI7176" s="12"/>
      <c r="AJ7176" s="12"/>
      <c r="AK7176" s="12"/>
      <c r="AL7176" s="12"/>
      <c r="AM7176" s="12"/>
      <c r="AN7176" s="12"/>
      <c r="AO7176" s="12"/>
      <c r="AP7176" s="12"/>
      <c r="AQ7176" s="12"/>
      <c r="AR7176" s="12"/>
      <c r="AS7176" s="12"/>
      <c r="AT7176" s="12"/>
      <c r="AU7176" s="12"/>
      <c r="AV7176" s="12"/>
      <c r="AW7176" s="12"/>
      <c r="AX7176" s="12"/>
      <c r="AY7176" s="12"/>
      <c r="AZ7176" s="12"/>
      <c r="BA7176" s="12"/>
      <c r="BB7176" s="12"/>
      <c r="BC7176" s="12"/>
      <c r="BD7176" s="12"/>
      <c r="BE7176" s="12"/>
      <c r="BF7176" s="12"/>
      <c r="BG7176" s="12"/>
      <c r="BH7176" s="12"/>
      <c r="BI7176" s="12"/>
      <c r="BJ7176" s="13"/>
      <c r="BK7176" s="13"/>
      <c r="BL7176" s="13"/>
      <c r="BM7176" s="13"/>
      <c r="BN7176" s="13"/>
    </row>
    <row r="7177" spans="4:66" x14ac:dyDescent="0.25">
      <c r="D7177"/>
      <c r="E7177" s="10"/>
      <c r="F7177" s="10"/>
      <c r="G7177" s="10"/>
      <c r="H7177" s="10"/>
      <c r="I7177" s="10"/>
      <c r="J7177" s="10"/>
      <c r="K7177" s="11"/>
      <c r="L7177" s="11"/>
      <c r="M7177" s="12"/>
      <c r="N7177" s="12"/>
      <c r="O7177" s="12"/>
      <c r="P7177" s="12"/>
      <c r="Q7177" s="12"/>
      <c r="R7177" s="12"/>
      <c r="S7177" s="12"/>
      <c r="T7177" s="12"/>
      <c r="U7177" s="12"/>
      <c r="V7177" s="12"/>
      <c r="W7177" s="12"/>
      <c r="X7177" s="12"/>
      <c r="Y7177" s="12"/>
      <c r="Z7177" s="12"/>
      <c r="AA7177" s="12"/>
      <c r="AB7177" s="12"/>
      <c r="AC7177" s="12"/>
      <c r="AD7177" s="12"/>
      <c r="AE7177" s="12"/>
      <c r="AF7177" s="12"/>
      <c r="AG7177" s="12"/>
      <c r="AH7177" s="12"/>
      <c r="AI7177" s="12"/>
      <c r="AJ7177" s="12"/>
      <c r="AK7177" s="12"/>
      <c r="AL7177" s="12"/>
      <c r="AM7177" s="12"/>
      <c r="AN7177" s="12"/>
      <c r="AO7177" s="12"/>
      <c r="AP7177" s="12"/>
      <c r="AQ7177" s="12"/>
      <c r="AR7177" s="12"/>
      <c r="AS7177" s="12"/>
      <c r="AT7177" s="12"/>
      <c r="AU7177" s="12"/>
      <c r="AV7177" s="12"/>
      <c r="AW7177" s="12"/>
      <c r="AX7177" s="12"/>
      <c r="AY7177" s="12"/>
      <c r="AZ7177" s="12"/>
      <c r="BA7177" s="12"/>
      <c r="BB7177" s="12"/>
      <c r="BC7177" s="12"/>
      <c r="BD7177" s="12"/>
      <c r="BE7177" s="12"/>
      <c r="BF7177" s="12"/>
      <c r="BG7177" s="12"/>
      <c r="BH7177" s="12"/>
      <c r="BI7177" s="12"/>
      <c r="BJ7177" s="13"/>
      <c r="BK7177" s="13"/>
      <c r="BL7177" s="13"/>
      <c r="BM7177" s="13"/>
      <c r="BN7177" s="13"/>
    </row>
    <row r="7178" spans="4:66" x14ac:dyDescent="0.25">
      <c r="D7178"/>
      <c r="E7178" s="10"/>
      <c r="F7178" s="10"/>
      <c r="G7178" s="10"/>
      <c r="H7178" s="10"/>
      <c r="I7178" s="10"/>
      <c r="J7178" s="10"/>
      <c r="K7178" s="11"/>
      <c r="L7178" s="11"/>
      <c r="M7178" s="12"/>
      <c r="N7178" s="12"/>
      <c r="O7178" s="12"/>
      <c r="P7178" s="12"/>
      <c r="Q7178" s="12"/>
      <c r="R7178" s="12"/>
      <c r="S7178" s="12"/>
      <c r="T7178" s="12"/>
      <c r="U7178" s="12"/>
      <c r="V7178" s="12"/>
      <c r="W7178" s="12"/>
      <c r="X7178" s="12"/>
      <c r="Y7178" s="12"/>
      <c r="Z7178" s="12"/>
      <c r="AA7178" s="12"/>
      <c r="AB7178" s="12"/>
      <c r="AC7178" s="12"/>
      <c r="AD7178" s="12"/>
      <c r="AE7178" s="12"/>
      <c r="AF7178" s="12"/>
      <c r="AG7178" s="12"/>
      <c r="AH7178" s="12"/>
      <c r="AI7178" s="12"/>
      <c r="AJ7178" s="12"/>
      <c r="AK7178" s="12"/>
      <c r="AL7178" s="12"/>
      <c r="AM7178" s="12"/>
      <c r="AN7178" s="12"/>
      <c r="AO7178" s="12"/>
      <c r="AP7178" s="12"/>
      <c r="AQ7178" s="12"/>
      <c r="AR7178" s="12"/>
      <c r="AS7178" s="12"/>
      <c r="AT7178" s="12"/>
      <c r="AU7178" s="12"/>
      <c r="AV7178" s="12"/>
      <c r="AW7178" s="12"/>
      <c r="AX7178" s="12"/>
      <c r="AY7178" s="12"/>
      <c r="AZ7178" s="12"/>
      <c r="BA7178" s="12"/>
      <c r="BB7178" s="12"/>
      <c r="BC7178" s="12"/>
      <c r="BD7178" s="12"/>
      <c r="BE7178" s="12"/>
      <c r="BF7178" s="12"/>
      <c r="BG7178" s="12"/>
      <c r="BH7178" s="12"/>
      <c r="BI7178" s="12"/>
      <c r="BJ7178" s="13"/>
      <c r="BK7178" s="13"/>
      <c r="BL7178" s="13"/>
      <c r="BM7178" s="13"/>
      <c r="BN7178" s="13"/>
    </row>
    <row r="7179" spans="4:66" x14ac:dyDescent="0.25">
      <c r="D7179"/>
      <c r="E7179" s="10"/>
      <c r="F7179" s="10"/>
      <c r="G7179" s="10"/>
      <c r="H7179" s="10"/>
      <c r="I7179" s="10"/>
      <c r="J7179" s="10"/>
      <c r="K7179" s="11"/>
      <c r="L7179" s="11"/>
      <c r="M7179" s="12"/>
      <c r="N7179" s="12"/>
      <c r="O7179" s="12"/>
      <c r="P7179" s="12"/>
      <c r="Q7179" s="12"/>
      <c r="R7179" s="12"/>
      <c r="S7179" s="12"/>
      <c r="T7179" s="12"/>
      <c r="U7179" s="12"/>
      <c r="V7179" s="12"/>
      <c r="W7179" s="12"/>
      <c r="X7179" s="12"/>
      <c r="Y7179" s="12"/>
      <c r="Z7179" s="12"/>
      <c r="AA7179" s="12"/>
      <c r="AB7179" s="12"/>
      <c r="AC7179" s="12"/>
      <c r="AD7179" s="12"/>
      <c r="AE7179" s="12"/>
      <c r="AF7179" s="12"/>
      <c r="AG7179" s="12"/>
      <c r="AH7179" s="12"/>
      <c r="AI7179" s="12"/>
      <c r="AJ7179" s="12"/>
      <c r="AK7179" s="12"/>
      <c r="AL7179" s="12"/>
      <c r="AM7179" s="12"/>
      <c r="AN7179" s="12"/>
      <c r="AO7179" s="12"/>
      <c r="AP7179" s="12"/>
      <c r="AQ7179" s="12"/>
      <c r="AR7179" s="12"/>
      <c r="AS7179" s="12"/>
      <c r="AT7179" s="12"/>
      <c r="AU7179" s="12"/>
      <c r="AV7179" s="12"/>
      <c r="AW7179" s="12"/>
      <c r="AX7179" s="12"/>
      <c r="AY7179" s="12"/>
      <c r="AZ7179" s="12"/>
      <c r="BA7179" s="12"/>
      <c r="BB7179" s="12"/>
      <c r="BC7179" s="12"/>
      <c r="BD7179" s="12"/>
      <c r="BE7179" s="12"/>
      <c r="BF7179" s="12"/>
      <c r="BG7179" s="12"/>
      <c r="BH7179" s="12"/>
      <c r="BI7179" s="12"/>
      <c r="BJ7179" s="13"/>
      <c r="BK7179" s="13"/>
      <c r="BL7179" s="13"/>
      <c r="BM7179" s="13"/>
      <c r="BN7179" s="13"/>
    </row>
    <row r="7180" spans="4:66" x14ac:dyDescent="0.25">
      <c r="D7180"/>
      <c r="E7180" s="10"/>
      <c r="F7180" s="10"/>
      <c r="G7180" s="10"/>
      <c r="H7180" s="10"/>
      <c r="I7180" s="10"/>
      <c r="J7180" s="10"/>
      <c r="K7180" s="11"/>
      <c r="L7180" s="11"/>
      <c r="M7180" s="12"/>
      <c r="N7180" s="12"/>
      <c r="O7180" s="12"/>
      <c r="P7180" s="12"/>
      <c r="Q7180" s="12"/>
      <c r="R7180" s="12"/>
      <c r="S7180" s="12"/>
      <c r="T7180" s="12"/>
      <c r="U7180" s="12"/>
      <c r="V7180" s="12"/>
      <c r="W7180" s="12"/>
      <c r="X7180" s="12"/>
      <c r="Y7180" s="12"/>
      <c r="Z7180" s="12"/>
      <c r="AA7180" s="12"/>
      <c r="AB7180" s="12"/>
      <c r="AC7180" s="12"/>
      <c r="AD7180" s="12"/>
      <c r="AE7180" s="12"/>
      <c r="AF7180" s="12"/>
      <c r="AG7180" s="12"/>
      <c r="AH7180" s="12"/>
      <c r="AI7180" s="12"/>
      <c r="AJ7180" s="12"/>
      <c r="AK7180" s="12"/>
      <c r="AL7180" s="12"/>
      <c r="AM7180" s="12"/>
      <c r="AN7180" s="12"/>
      <c r="AO7180" s="12"/>
      <c r="AP7180" s="12"/>
      <c r="AQ7180" s="12"/>
      <c r="AR7180" s="12"/>
      <c r="AS7180" s="12"/>
      <c r="AT7180" s="12"/>
      <c r="AU7180" s="12"/>
      <c r="AV7180" s="12"/>
      <c r="AW7180" s="12"/>
      <c r="AX7180" s="12"/>
      <c r="AY7180" s="12"/>
      <c r="AZ7180" s="12"/>
      <c r="BA7180" s="12"/>
      <c r="BB7180" s="12"/>
      <c r="BC7180" s="12"/>
      <c r="BD7180" s="12"/>
      <c r="BE7180" s="12"/>
      <c r="BF7180" s="12"/>
      <c r="BG7180" s="12"/>
      <c r="BH7180" s="12"/>
      <c r="BI7180" s="12"/>
      <c r="BJ7180" s="13"/>
      <c r="BK7180" s="13"/>
      <c r="BL7180" s="13"/>
      <c r="BM7180" s="13"/>
      <c r="BN7180" s="13"/>
    </row>
    <row r="7181" spans="4:66" x14ac:dyDescent="0.25">
      <c r="D7181"/>
      <c r="E7181" s="10"/>
      <c r="F7181" s="10"/>
      <c r="G7181" s="10"/>
      <c r="H7181" s="10"/>
      <c r="I7181" s="10"/>
      <c r="J7181" s="10"/>
      <c r="K7181" s="11"/>
      <c r="L7181" s="11"/>
      <c r="M7181" s="12"/>
      <c r="N7181" s="12"/>
      <c r="O7181" s="12"/>
      <c r="P7181" s="12"/>
      <c r="Q7181" s="12"/>
      <c r="R7181" s="12"/>
      <c r="S7181" s="12"/>
      <c r="T7181" s="12"/>
      <c r="U7181" s="12"/>
      <c r="V7181" s="12"/>
      <c r="W7181" s="12"/>
      <c r="X7181" s="12"/>
      <c r="Y7181" s="12"/>
      <c r="Z7181" s="12"/>
      <c r="AA7181" s="12"/>
      <c r="AB7181" s="12"/>
      <c r="AC7181" s="12"/>
      <c r="AD7181" s="12"/>
      <c r="AE7181" s="12"/>
      <c r="AF7181" s="12"/>
      <c r="AG7181" s="12"/>
      <c r="AH7181" s="12"/>
      <c r="AI7181" s="12"/>
      <c r="AJ7181" s="12"/>
      <c r="AK7181" s="12"/>
      <c r="AL7181" s="12"/>
      <c r="AM7181" s="12"/>
      <c r="AN7181" s="12"/>
      <c r="AO7181" s="12"/>
      <c r="AP7181" s="12"/>
      <c r="AQ7181" s="12"/>
      <c r="AR7181" s="12"/>
      <c r="AS7181" s="12"/>
      <c r="AT7181" s="12"/>
      <c r="AU7181" s="12"/>
      <c r="AV7181" s="12"/>
      <c r="AW7181" s="12"/>
      <c r="AX7181" s="12"/>
      <c r="AY7181" s="12"/>
      <c r="AZ7181" s="12"/>
      <c r="BA7181" s="12"/>
      <c r="BB7181" s="12"/>
      <c r="BC7181" s="12"/>
      <c r="BD7181" s="12"/>
      <c r="BE7181" s="12"/>
      <c r="BF7181" s="12"/>
      <c r="BG7181" s="12"/>
      <c r="BH7181" s="12"/>
      <c r="BI7181" s="12"/>
      <c r="BJ7181" s="13"/>
      <c r="BK7181" s="13"/>
      <c r="BL7181" s="13"/>
      <c r="BM7181" s="13"/>
      <c r="BN7181" s="13"/>
    </row>
    <row r="7182" spans="4:66" x14ac:dyDescent="0.25">
      <c r="D7182"/>
      <c r="E7182" s="10"/>
      <c r="F7182" s="10"/>
      <c r="G7182" s="10"/>
      <c r="H7182" s="10"/>
      <c r="I7182" s="10"/>
      <c r="J7182" s="10"/>
      <c r="K7182" s="11"/>
      <c r="L7182" s="11"/>
      <c r="M7182" s="12"/>
      <c r="N7182" s="12"/>
      <c r="O7182" s="12"/>
      <c r="P7182" s="12"/>
      <c r="Q7182" s="12"/>
      <c r="R7182" s="12"/>
      <c r="S7182" s="12"/>
      <c r="T7182" s="12"/>
      <c r="U7182" s="12"/>
      <c r="V7182" s="12"/>
      <c r="W7182" s="12"/>
      <c r="X7182" s="12"/>
      <c r="Y7182" s="12"/>
      <c r="Z7182" s="12"/>
      <c r="AA7182" s="12"/>
      <c r="AB7182" s="12"/>
      <c r="AC7182" s="12"/>
      <c r="AD7182" s="12"/>
      <c r="AE7182" s="12"/>
      <c r="AF7182" s="12"/>
      <c r="AG7182" s="12"/>
      <c r="AH7182" s="12"/>
      <c r="AI7182" s="12"/>
      <c r="AJ7182" s="12"/>
      <c r="AK7182" s="12"/>
      <c r="AL7182" s="12"/>
      <c r="AM7182" s="12"/>
      <c r="AN7182" s="12"/>
      <c r="AO7182" s="12"/>
      <c r="AP7182" s="12"/>
      <c r="AQ7182" s="12"/>
      <c r="AR7182" s="12"/>
      <c r="AS7182" s="12"/>
      <c r="AT7182" s="12"/>
      <c r="AU7182" s="12"/>
      <c r="AV7182" s="12"/>
      <c r="AW7182" s="12"/>
      <c r="AX7182" s="12"/>
      <c r="AY7182" s="12"/>
      <c r="AZ7182" s="12"/>
      <c r="BA7182" s="12"/>
      <c r="BB7182" s="12"/>
      <c r="BC7182" s="12"/>
      <c r="BD7182" s="12"/>
      <c r="BE7182" s="12"/>
      <c r="BF7182" s="12"/>
      <c r="BG7182" s="12"/>
      <c r="BH7182" s="12"/>
      <c r="BI7182" s="12"/>
      <c r="BJ7182" s="13"/>
      <c r="BK7182" s="13"/>
      <c r="BL7182" s="13"/>
      <c r="BM7182" s="13"/>
      <c r="BN7182" s="13"/>
    </row>
    <row r="7183" spans="4:66" x14ac:dyDescent="0.25">
      <c r="D7183"/>
      <c r="E7183" s="10"/>
      <c r="F7183" s="10"/>
      <c r="G7183" s="10"/>
      <c r="H7183" s="10"/>
      <c r="I7183" s="10"/>
      <c r="J7183" s="10"/>
      <c r="K7183" s="11"/>
      <c r="L7183" s="11"/>
      <c r="M7183" s="12"/>
      <c r="N7183" s="12"/>
      <c r="O7183" s="12"/>
      <c r="P7183" s="12"/>
      <c r="Q7183" s="12"/>
      <c r="R7183" s="12"/>
      <c r="S7183" s="12"/>
      <c r="T7183" s="12"/>
      <c r="U7183" s="12"/>
      <c r="V7183" s="12"/>
      <c r="W7183" s="12"/>
      <c r="X7183" s="12"/>
      <c r="Y7183" s="12"/>
      <c r="Z7183" s="12"/>
      <c r="AA7183" s="12"/>
      <c r="AB7183" s="12"/>
      <c r="AC7183" s="12"/>
      <c r="AD7183" s="12"/>
      <c r="AE7183" s="12"/>
      <c r="AF7183" s="12"/>
      <c r="AG7183" s="12"/>
      <c r="AH7183" s="12"/>
      <c r="AI7183" s="12"/>
      <c r="AJ7183" s="12"/>
      <c r="AK7183" s="12"/>
      <c r="AL7183" s="12"/>
      <c r="AM7183" s="12"/>
      <c r="AN7183" s="12"/>
      <c r="AO7183" s="12"/>
      <c r="AP7183" s="12"/>
      <c r="AQ7183" s="12"/>
      <c r="AR7183" s="12"/>
      <c r="AS7183" s="12"/>
      <c r="AT7183" s="12"/>
      <c r="AU7183" s="12"/>
      <c r="AV7183" s="12"/>
      <c r="AW7183" s="12"/>
      <c r="AX7183" s="12"/>
      <c r="AY7183" s="12"/>
      <c r="AZ7183" s="12"/>
      <c r="BA7183" s="12"/>
      <c r="BB7183" s="12"/>
      <c r="BC7183" s="12"/>
      <c r="BD7183" s="12"/>
      <c r="BE7183" s="12"/>
      <c r="BF7183" s="12"/>
      <c r="BG7183" s="12"/>
      <c r="BH7183" s="12"/>
      <c r="BI7183" s="12"/>
      <c r="BJ7183" s="13"/>
      <c r="BK7183" s="13"/>
      <c r="BL7183" s="13"/>
      <c r="BM7183" s="13"/>
      <c r="BN7183" s="13"/>
    </row>
    <row r="7184" spans="4:66" x14ac:dyDescent="0.25">
      <c r="D7184"/>
      <c r="E7184" s="10"/>
      <c r="F7184" s="10"/>
      <c r="G7184" s="10"/>
      <c r="H7184" s="10"/>
      <c r="I7184" s="10"/>
      <c r="J7184" s="10"/>
      <c r="K7184" s="11"/>
      <c r="L7184" s="11"/>
      <c r="M7184" s="12"/>
      <c r="N7184" s="12"/>
      <c r="O7184" s="12"/>
      <c r="P7184" s="12"/>
      <c r="Q7184" s="12"/>
      <c r="R7184" s="12"/>
      <c r="S7184" s="12"/>
      <c r="T7184" s="12"/>
      <c r="U7184" s="12"/>
      <c r="V7184" s="12"/>
      <c r="W7184" s="12"/>
      <c r="X7184" s="12"/>
      <c r="Y7184" s="12"/>
      <c r="Z7184" s="12"/>
      <c r="AA7184" s="12"/>
      <c r="AB7184" s="12"/>
      <c r="AC7184" s="12"/>
      <c r="AD7184" s="12"/>
      <c r="AE7184" s="12"/>
      <c r="AF7184" s="12"/>
      <c r="AG7184" s="12"/>
      <c r="AH7184" s="12"/>
      <c r="AI7184" s="12"/>
      <c r="AJ7184" s="12"/>
      <c r="AK7184" s="12"/>
      <c r="AL7184" s="12"/>
      <c r="AM7184" s="12"/>
      <c r="AN7184" s="12"/>
      <c r="AO7184" s="12"/>
      <c r="AP7184" s="12"/>
      <c r="AQ7184" s="12"/>
      <c r="AR7184" s="12"/>
      <c r="AS7184" s="12"/>
      <c r="AT7184" s="12"/>
      <c r="AU7184" s="12"/>
      <c r="AV7184" s="12"/>
      <c r="AW7184" s="12"/>
      <c r="AX7184" s="12"/>
      <c r="AY7184" s="12"/>
      <c r="AZ7184" s="12"/>
      <c r="BA7184" s="12"/>
      <c r="BB7184" s="12"/>
      <c r="BC7184" s="12"/>
      <c r="BD7184" s="12"/>
      <c r="BE7184" s="12"/>
      <c r="BF7184" s="12"/>
      <c r="BG7184" s="12"/>
      <c r="BH7184" s="12"/>
      <c r="BI7184" s="12"/>
      <c r="BJ7184" s="13"/>
      <c r="BK7184" s="13"/>
      <c r="BL7184" s="13"/>
      <c r="BM7184" s="13"/>
      <c r="BN7184" s="13"/>
    </row>
    <row r="7185" spans="4:66" x14ac:dyDescent="0.25">
      <c r="D7185"/>
      <c r="E7185" s="10"/>
      <c r="F7185" s="10"/>
      <c r="G7185" s="10"/>
      <c r="H7185" s="10"/>
      <c r="I7185" s="10"/>
      <c r="J7185" s="10"/>
      <c r="K7185" s="11"/>
      <c r="L7185" s="11"/>
      <c r="M7185" s="12"/>
      <c r="N7185" s="12"/>
      <c r="O7185" s="12"/>
      <c r="P7185" s="12"/>
      <c r="Q7185" s="12"/>
      <c r="R7185" s="12"/>
      <c r="S7185" s="12"/>
      <c r="T7185" s="12"/>
      <c r="U7185" s="12"/>
      <c r="V7185" s="12"/>
      <c r="W7185" s="12"/>
      <c r="X7185" s="12"/>
      <c r="Y7185" s="12"/>
      <c r="Z7185" s="12"/>
      <c r="AA7185" s="12"/>
      <c r="AB7185" s="12"/>
      <c r="AC7185" s="12"/>
      <c r="AD7185" s="12"/>
      <c r="AE7185" s="12"/>
      <c r="AF7185" s="12"/>
      <c r="AG7185" s="12"/>
      <c r="AH7185" s="12"/>
      <c r="AI7185" s="12"/>
      <c r="AJ7185" s="12"/>
      <c r="AK7185" s="12"/>
      <c r="AL7185" s="12"/>
      <c r="AM7185" s="12"/>
      <c r="AN7185" s="12"/>
      <c r="AO7185" s="12"/>
      <c r="AP7185" s="12"/>
      <c r="AQ7185" s="12"/>
      <c r="AR7185" s="12"/>
      <c r="AS7185" s="12"/>
      <c r="AT7185" s="12"/>
      <c r="AU7185" s="12"/>
      <c r="AV7185" s="12"/>
      <c r="AW7185" s="12"/>
      <c r="AX7185" s="12"/>
      <c r="AY7185" s="12"/>
      <c r="AZ7185" s="12"/>
      <c r="BA7185" s="12"/>
      <c r="BB7185" s="12"/>
      <c r="BC7185" s="12"/>
      <c r="BD7185" s="12"/>
      <c r="BE7185" s="12"/>
      <c r="BF7185" s="12"/>
      <c r="BG7185" s="12"/>
      <c r="BH7185" s="12"/>
      <c r="BI7185" s="12"/>
      <c r="BJ7185" s="13"/>
      <c r="BK7185" s="13"/>
      <c r="BL7185" s="13"/>
      <c r="BM7185" s="13"/>
      <c r="BN7185" s="13"/>
    </row>
    <row r="7186" spans="4:66" x14ac:dyDescent="0.25">
      <c r="D7186"/>
      <c r="E7186" s="10"/>
      <c r="F7186" s="10"/>
      <c r="G7186" s="10"/>
      <c r="H7186" s="10"/>
      <c r="I7186" s="10"/>
      <c r="J7186" s="10"/>
      <c r="K7186" s="11"/>
      <c r="L7186" s="11"/>
      <c r="M7186" s="12"/>
      <c r="N7186" s="12"/>
      <c r="O7186" s="12"/>
      <c r="P7186" s="12"/>
      <c r="Q7186" s="12"/>
      <c r="R7186" s="12"/>
      <c r="S7186" s="12"/>
      <c r="T7186" s="12"/>
      <c r="U7186" s="12"/>
      <c r="V7186" s="12"/>
      <c r="W7186" s="12"/>
      <c r="X7186" s="12"/>
      <c r="Y7186" s="12"/>
      <c r="Z7186" s="12"/>
      <c r="AA7186" s="12"/>
      <c r="AB7186" s="12"/>
      <c r="AC7186" s="12"/>
      <c r="AD7186" s="12"/>
      <c r="AE7186" s="12"/>
      <c r="AF7186" s="12"/>
      <c r="AG7186" s="12"/>
      <c r="AH7186" s="12"/>
      <c r="AI7186" s="12"/>
      <c r="AJ7186" s="12"/>
      <c r="AK7186" s="12"/>
      <c r="AL7186" s="12"/>
      <c r="AM7186" s="12"/>
      <c r="AN7186" s="12"/>
      <c r="AO7186" s="12"/>
      <c r="AP7186" s="12"/>
      <c r="AQ7186" s="12"/>
      <c r="AR7186" s="12"/>
      <c r="AS7186" s="12"/>
      <c r="AT7186" s="12"/>
      <c r="AU7186" s="12"/>
      <c r="AV7186" s="12"/>
      <c r="AW7186" s="12"/>
      <c r="AX7186" s="12"/>
      <c r="AY7186" s="12"/>
      <c r="AZ7186" s="12"/>
      <c r="BA7186" s="12"/>
      <c r="BB7186" s="12"/>
      <c r="BC7186" s="12"/>
      <c r="BD7186" s="12"/>
      <c r="BE7186" s="12"/>
      <c r="BF7186" s="12"/>
      <c r="BG7186" s="12"/>
      <c r="BH7186" s="12"/>
      <c r="BI7186" s="12"/>
      <c r="BJ7186" s="13"/>
      <c r="BK7186" s="13"/>
      <c r="BL7186" s="13"/>
      <c r="BM7186" s="13"/>
      <c r="BN7186" s="13"/>
    </row>
    <row r="7187" spans="4:66" x14ac:dyDescent="0.25">
      <c r="D7187"/>
      <c r="E7187" s="10"/>
      <c r="F7187" s="10"/>
      <c r="G7187" s="10"/>
      <c r="H7187" s="10"/>
      <c r="I7187" s="10"/>
      <c r="J7187" s="10"/>
      <c r="K7187" s="11"/>
      <c r="L7187" s="11"/>
      <c r="M7187" s="12"/>
      <c r="N7187" s="12"/>
      <c r="O7187" s="12"/>
      <c r="P7187" s="12"/>
      <c r="Q7187" s="12"/>
      <c r="R7187" s="12"/>
      <c r="S7187" s="12"/>
      <c r="T7187" s="12"/>
      <c r="U7187" s="12"/>
      <c r="V7187" s="12"/>
      <c r="W7187" s="12"/>
      <c r="X7187" s="12"/>
      <c r="Y7187" s="12"/>
      <c r="Z7187" s="12"/>
      <c r="AA7187" s="12"/>
      <c r="AB7187" s="12"/>
      <c r="AC7187" s="12"/>
      <c r="AD7187" s="12"/>
      <c r="AE7187" s="12"/>
      <c r="AF7187" s="12"/>
      <c r="AG7187" s="12"/>
      <c r="AH7187" s="12"/>
      <c r="AI7187" s="12"/>
      <c r="AJ7187" s="12"/>
      <c r="AK7187" s="12"/>
      <c r="AL7187" s="12"/>
      <c r="AM7187" s="12"/>
      <c r="AN7187" s="12"/>
      <c r="AO7187" s="12"/>
      <c r="AP7187" s="12"/>
      <c r="AQ7187" s="12"/>
      <c r="AR7187" s="12"/>
      <c r="AS7187" s="12"/>
      <c r="AT7187" s="12"/>
      <c r="AU7187" s="12"/>
      <c r="AV7187" s="12"/>
      <c r="AW7187" s="12"/>
      <c r="AX7187" s="12"/>
      <c r="AY7187" s="12"/>
      <c r="AZ7187" s="12"/>
      <c r="BA7187" s="12"/>
      <c r="BB7187" s="12"/>
      <c r="BC7187" s="12"/>
      <c r="BD7187" s="12"/>
      <c r="BE7187" s="12"/>
      <c r="BF7187" s="12"/>
      <c r="BG7187" s="12"/>
      <c r="BH7187" s="12"/>
      <c r="BI7187" s="12"/>
      <c r="BJ7187" s="13"/>
      <c r="BK7187" s="13"/>
      <c r="BL7187" s="13"/>
      <c r="BM7187" s="13"/>
      <c r="BN7187" s="13"/>
    </row>
    <row r="7188" spans="4:66" x14ac:dyDescent="0.25">
      <c r="D7188"/>
      <c r="E7188" s="10"/>
      <c r="F7188" s="10"/>
      <c r="G7188" s="10"/>
      <c r="H7188" s="10"/>
      <c r="I7188" s="10"/>
      <c r="J7188" s="10"/>
      <c r="K7188" s="11"/>
      <c r="L7188" s="11"/>
      <c r="M7188" s="12"/>
      <c r="N7188" s="12"/>
      <c r="O7188" s="12"/>
      <c r="P7188" s="12"/>
      <c r="Q7188" s="12"/>
      <c r="R7188" s="12"/>
      <c r="S7188" s="12"/>
      <c r="T7188" s="12"/>
      <c r="U7188" s="12"/>
      <c r="V7188" s="12"/>
      <c r="W7188" s="12"/>
      <c r="X7188" s="12"/>
      <c r="Y7188" s="12"/>
      <c r="Z7188" s="12"/>
      <c r="AA7188" s="12"/>
      <c r="AB7188" s="12"/>
      <c r="AC7188" s="12"/>
      <c r="AD7188" s="12"/>
      <c r="AE7188" s="12"/>
      <c r="AF7188" s="12"/>
      <c r="AG7188" s="12"/>
      <c r="AH7188" s="12"/>
      <c r="AI7188" s="12"/>
      <c r="AJ7188" s="12"/>
      <c r="AK7188" s="12"/>
      <c r="AL7188" s="12"/>
      <c r="AM7188" s="12"/>
      <c r="AN7188" s="12"/>
      <c r="AO7188" s="12"/>
      <c r="AP7188" s="12"/>
      <c r="AQ7188" s="12"/>
      <c r="AR7188" s="12"/>
      <c r="AS7188" s="12"/>
      <c r="AT7188" s="12"/>
      <c r="AU7188" s="12"/>
      <c r="AV7188" s="12"/>
      <c r="AW7188" s="12"/>
      <c r="AX7188" s="12"/>
      <c r="AY7188" s="12"/>
      <c r="AZ7188" s="12"/>
      <c r="BA7188" s="12"/>
      <c r="BB7188" s="12"/>
      <c r="BC7188" s="12"/>
      <c r="BD7188" s="12"/>
      <c r="BE7188" s="12"/>
      <c r="BF7188" s="12"/>
      <c r="BG7188" s="12"/>
      <c r="BH7188" s="12"/>
      <c r="BI7188" s="12"/>
      <c r="BJ7188" s="13"/>
      <c r="BK7188" s="13"/>
      <c r="BL7188" s="13"/>
      <c r="BM7188" s="13"/>
      <c r="BN7188" s="13"/>
    </row>
    <row r="7189" spans="4:66" x14ac:dyDescent="0.25">
      <c r="D7189"/>
      <c r="E7189" s="10"/>
      <c r="F7189" s="10"/>
      <c r="G7189" s="10"/>
      <c r="H7189" s="10"/>
      <c r="I7189" s="10"/>
      <c r="J7189" s="10"/>
      <c r="K7189" s="11"/>
      <c r="L7189" s="11"/>
      <c r="M7189" s="12"/>
      <c r="N7189" s="12"/>
      <c r="O7189" s="12"/>
      <c r="P7189" s="12"/>
      <c r="Q7189" s="12"/>
      <c r="R7189" s="12"/>
      <c r="S7189" s="12"/>
      <c r="T7189" s="12"/>
      <c r="U7189" s="12"/>
      <c r="V7189" s="12"/>
      <c r="W7189" s="12"/>
      <c r="X7189" s="12"/>
      <c r="Y7189" s="12"/>
      <c r="Z7189" s="12"/>
      <c r="AA7189" s="12"/>
      <c r="AB7189" s="12"/>
      <c r="AC7189" s="12"/>
      <c r="AD7189" s="12"/>
      <c r="AE7189" s="12"/>
      <c r="AF7189" s="12"/>
      <c r="AG7189" s="12"/>
      <c r="AH7189" s="12"/>
      <c r="AI7189" s="12"/>
      <c r="AJ7189" s="12"/>
      <c r="AK7189" s="12"/>
      <c r="AL7189" s="12"/>
      <c r="AM7189" s="12"/>
      <c r="AN7189" s="12"/>
      <c r="AO7189" s="12"/>
      <c r="AP7189" s="12"/>
      <c r="AQ7189" s="12"/>
      <c r="AR7189" s="12"/>
      <c r="AS7189" s="12"/>
      <c r="AT7189" s="12"/>
      <c r="AU7189" s="12"/>
      <c r="AV7189" s="12"/>
      <c r="AW7189" s="12"/>
      <c r="AX7189" s="12"/>
      <c r="AY7189" s="12"/>
      <c r="AZ7189" s="12"/>
      <c r="BA7189" s="12"/>
      <c r="BB7189" s="12"/>
      <c r="BC7189" s="12"/>
      <c r="BD7189" s="12"/>
      <c r="BE7189" s="12"/>
      <c r="BF7189" s="12"/>
      <c r="BG7189" s="12"/>
      <c r="BH7189" s="12"/>
      <c r="BI7189" s="12"/>
      <c r="BJ7189" s="13"/>
      <c r="BK7189" s="13"/>
      <c r="BL7189" s="13"/>
      <c r="BM7189" s="13"/>
      <c r="BN7189" s="13"/>
    </row>
    <row r="7190" spans="4:66" x14ac:dyDescent="0.25">
      <c r="D7190"/>
      <c r="E7190" s="10"/>
      <c r="F7190" s="10"/>
      <c r="G7190" s="10"/>
      <c r="H7190" s="10"/>
      <c r="I7190" s="10"/>
      <c r="J7190" s="10"/>
      <c r="K7190" s="11"/>
      <c r="L7190" s="11"/>
      <c r="M7190" s="12"/>
      <c r="N7190" s="12"/>
      <c r="O7190" s="12"/>
      <c r="P7190" s="12"/>
      <c r="Q7190" s="12"/>
      <c r="R7190" s="12"/>
      <c r="S7190" s="12"/>
      <c r="T7190" s="12"/>
      <c r="U7190" s="12"/>
      <c r="V7190" s="12"/>
      <c r="W7190" s="12"/>
      <c r="X7190" s="12"/>
      <c r="Y7190" s="12"/>
      <c r="Z7190" s="12"/>
      <c r="AA7190" s="12"/>
      <c r="AB7190" s="12"/>
      <c r="AC7190" s="12"/>
      <c r="AD7190" s="12"/>
      <c r="AE7190" s="12"/>
      <c r="AF7190" s="12"/>
      <c r="AG7190" s="12"/>
      <c r="AH7190" s="12"/>
      <c r="AI7190" s="12"/>
      <c r="AJ7190" s="12"/>
      <c r="AK7190" s="12"/>
      <c r="AL7190" s="12"/>
      <c r="AM7190" s="12"/>
      <c r="AN7190" s="12"/>
      <c r="AO7190" s="12"/>
      <c r="AP7190" s="12"/>
      <c r="AQ7190" s="12"/>
      <c r="AR7190" s="12"/>
      <c r="AS7190" s="12"/>
      <c r="AT7190" s="12"/>
      <c r="AU7190" s="12"/>
      <c r="AV7190" s="12"/>
      <c r="AW7190" s="12"/>
      <c r="AX7190" s="12"/>
      <c r="AY7190" s="12"/>
      <c r="AZ7190" s="12"/>
      <c r="BA7190" s="12"/>
      <c r="BB7190" s="12"/>
      <c r="BC7190" s="12"/>
      <c r="BD7190" s="12"/>
      <c r="BE7190" s="12"/>
      <c r="BF7190" s="12"/>
      <c r="BG7190" s="12"/>
      <c r="BH7190" s="12"/>
      <c r="BI7190" s="12"/>
      <c r="BJ7190" s="13"/>
      <c r="BK7190" s="13"/>
      <c r="BL7190" s="13"/>
      <c r="BM7190" s="13"/>
      <c r="BN7190" s="13"/>
    </row>
    <row r="7191" spans="4:66" x14ac:dyDescent="0.25">
      <c r="D7191"/>
      <c r="E7191" s="10"/>
      <c r="F7191" s="10"/>
      <c r="G7191" s="10"/>
      <c r="H7191" s="10"/>
      <c r="I7191" s="10"/>
      <c r="J7191" s="10"/>
      <c r="K7191" s="11"/>
      <c r="L7191" s="11"/>
      <c r="M7191" s="12"/>
      <c r="N7191" s="12"/>
      <c r="O7191" s="12"/>
      <c r="P7191" s="12"/>
      <c r="Q7191" s="12"/>
      <c r="R7191" s="12"/>
      <c r="S7191" s="12"/>
      <c r="T7191" s="12"/>
      <c r="U7191" s="12"/>
      <c r="V7191" s="12"/>
      <c r="W7191" s="12"/>
      <c r="X7191" s="12"/>
      <c r="Y7191" s="12"/>
      <c r="Z7191" s="12"/>
      <c r="AA7191" s="12"/>
      <c r="AB7191" s="12"/>
      <c r="AC7191" s="12"/>
      <c r="AD7191" s="12"/>
      <c r="AE7191" s="12"/>
      <c r="AF7191" s="12"/>
      <c r="AG7191" s="12"/>
      <c r="AH7191" s="12"/>
      <c r="AI7191" s="12"/>
      <c r="AJ7191" s="12"/>
      <c r="AK7191" s="12"/>
      <c r="AL7191" s="12"/>
      <c r="AM7191" s="12"/>
      <c r="AN7191" s="12"/>
      <c r="AO7191" s="12"/>
      <c r="AP7191" s="12"/>
      <c r="AQ7191" s="12"/>
      <c r="AR7191" s="12"/>
      <c r="AS7191" s="12"/>
      <c r="AT7191" s="12"/>
      <c r="AU7191" s="12"/>
      <c r="AV7191" s="12"/>
      <c r="AW7191" s="12"/>
      <c r="AX7191" s="12"/>
      <c r="AY7191" s="12"/>
      <c r="AZ7191" s="12"/>
      <c r="BA7191" s="12"/>
      <c r="BB7191" s="12"/>
      <c r="BC7191" s="12"/>
      <c r="BD7191" s="12"/>
      <c r="BE7191" s="12"/>
      <c r="BF7191" s="12"/>
      <c r="BG7191" s="12"/>
      <c r="BH7191" s="12"/>
      <c r="BI7191" s="12"/>
      <c r="BJ7191" s="13"/>
      <c r="BK7191" s="13"/>
      <c r="BL7191" s="13"/>
      <c r="BM7191" s="13"/>
      <c r="BN7191" s="13"/>
    </row>
    <row r="7192" spans="4:66" x14ac:dyDescent="0.25">
      <c r="D7192"/>
      <c r="E7192" s="10"/>
      <c r="F7192" s="10"/>
      <c r="G7192" s="10"/>
      <c r="H7192" s="10"/>
      <c r="I7192" s="10"/>
      <c r="J7192" s="10"/>
      <c r="K7192" s="11"/>
      <c r="L7192" s="11"/>
      <c r="M7192" s="12"/>
      <c r="N7192" s="12"/>
      <c r="O7192" s="12"/>
      <c r="P7192" s="12"/>
      <c r="Q7192" s="12"/>
      <c r="R7192" s="12"/>
      <c r="S7192" s="12"/>
      <c r="T7192" s="12"/>
      <c r="U7192" s="12"/>
      <c r="V7192" s="12"/>
      <c r="W7192" s="12"/>
      <c r="X7192" s="12"/>
      <c r="Y7192" s="12"/>
      <c r="Z7192" s="12"/>
      <c r="AA7192" s="12"/>
      <c r="AB7192" s="12"/>
      <c r="AC7192" s="12"/>
      <c r="AD7192" s="12"/>
      <c r="AE7192" s="12"/>
      <c r="AF7192" s="12"/>
      <c r="AG7192" s="12"/>
      <c r="AH7192" s="12"/>
      <c r="AI7192" s="12"/>
      <c r="AJ7192" s="12"/>
      <c r="AK7192" s="12"/>
      <c r="AL7192" s="12"/>
      <c r="AM7192" s="12"/>
      <c r="AN7192" s="12"/>
      <c r="AO7192" s="12"/>
      <c r="AP7192" s="12"/>
      <c r="AQ7192" s="12"/>
      <c r="AR7192" s="12"/>
      <c r="AS7192" s="12"/>
      <c r="AT7192" s="12"/>
      <c r="AU7192" s="12"/>
      <c r="AV7192" s="12"/>
      <c r="AW7192" s="12"/>
      <c r="AX7192" s="12"/>
      <c r="AY7192" s="12"/>
      <c r="AZ7192" s="12"/>
      <c r="BA7192" s="12"/>
      <c r="BB7192" s="12"/>
      <c r="BC7192" s="12"/>
      <c r="BD7192" s="12"/>
      <c r="BE7192" s="12"/>
      <c r="BF7192" s="12"/>
      <c r="BG7192" s="12"/>
      <c r="BH7192" s="12"/>
      <c r="BI7192" s="12"/>
      <c r="BJ7192" s="13"/>
      <c r="BK7192" s="13"/>
      <c r="BL7192" s="13"/>
      <c r="BM7192" s="13"/>
      <c r="BN7192" s="13"/>
    </row>
    <row r="7193" spans="4:66" x14ac:dyDescent="0.25">
      <c r="D7193"/>
      <c r="E7193" s="10"/>
      <c r="F7193" s="10"/>
      <c r="G7193" s="10"/>
      <c r="H7193" s="10"/>
      <c r="I7193" s="10"/>
      <c r="J7193" s="10"/>
      <c r="K7193" s="11"/>
      <c r="L7193" s="11"/>
      <c r="M7193" s="12"/>
      <c r="N7193" s="12"/>
      <c r="O7193" s="12"/>
      <c r="P7193" s="12"/>
      <c r="Q7193" s="12"/>
      <c r="R7193" s="12"/>
      <c r="S7193" s="12"/>
      <c r="T7193" s="12"/>
      <c r="U7193" s="12"/>
      <c r="V7193" s="12"/>
      <c r="W7193" s="12"/>
      <c r="X7193" s="12"/>
      <c r="Y7193" s="12"/>
      <c r="Z7193" s="12"/>
      <c r="AA7193" s="12"/>
      <c r="AB7193" s="12"/>
      <c r="AC7193" s="12"/>
      <c r="AD7193" s="12"/>
      <c r="AE7193" s="12"/>
      <c r="AF7193" s="12"/>
      <c r="AG7193" s="12"/>
      <c r="AH7193" s="12"/>
      <c r="AI7193" s="12"/>
      <c r="AJ7193" s="12"/>
      <c r="AK7193" s="12"/>
      <c r="AL7193" s="12"/>
      <c r="AM7193" s="12"/>
      <c r="AN7193" s="12"/>
      <c r="AO7193" s="12"/>
      <c r="AP7193" s="12"/>
      <c r="AQ7193" s="12"/>
      <c r="AR7193" s="12"/>
      <c r="AS7193" s="12"/>
      <c r="AT7193" s="12"/>
      <c r="AU7193" s="12"/>
      <c r="AV7193" s="12"/>
      <c r="AW7193" s="12"/>
      <c r="AX7193" s="12"/>
      <c r="AY7193" s="12"/>
      <c r="AZ7193" s="12"/>
      <c r="BA7193" s="12"/>
      <c r="BB7193" s="12"/>
      <c r="BC7193" s="12"/>
      <c r="BD7193" s="12"/>
      <c r="BE7193" s="12"/>
      <c r="BF7193" s="12"/>
      <c r="BG7193" s="12"/>
      <c r="BH7193" s="12"/>
      <c r="BI7193" s="12"/>
      <c r="BJ7193" s="13"/>
      <c r="BK7193" s="13"/>
      <c r="BL7193" s="13"/>
      <c r="BM7193" s="13"/>
      <c r="BN7193" s="13"/>
    </row>
    <row r="7194" spans="4:66" x14ac:dyDescent="0.25">
      <c r="D7194"/>
      <c r="E7194" s="10"/>
      <c r="F7194" s="10"/>
      <c r="G7194" s="10"/>
      <c r="H7194" s="10"/>
      <c r="I7194" s="10"/>
      <c r="J7194" s="10"/>
      <c r="K7194" s="11"/>
      <c r="L7194" s="11"/>
      <c r="M7194" s="12"/>
      <c r="N7194" s="12"/>
      <c r="O7194" s="12"/>
      <c r="P7194" s="12"/>
      <c r="Q7194" s="12"/>
      <c r="R7194" s="12"/>
      <c r="S7194" s="12"/>
      <c r="T7194" s="12"/>
      <c r="U7194" s="12"/>
      <c r="V7194" s="12"/>
      <c r="W7194" s="12"/>
      <c r="X7194" s="12"/>
      <c r="Y7194" s="12"/>
      <c r="Z7194" s="12"/>
      <c r="AA7194" s="12"/>
      <c r="AB7194" s="12"/>
      <c r="AC7194" s="12"/>
      <c r="AD7194" s="12"/>
      <c r="AE7194" s="12"/>
      <c r="AF7194" s="12"/>
      <c r="AG7194" s="12"/>
      <c r="AH7194" s="12"/>
      <c r="AI7194" s="12"/>
      <c r="AJ7194" s="12"/>
      <c r="AK7194" s="12"/>
      <c r="AL7194" s="12"/>
      <c r="AM7194" s="12"/>
      <c r="AN7194" s="12"/>
      <c r="AO7194" s="12"/>
      <c r="AP7194" s="12"/>
      <c r="AQ7194" s="12"/>
      <c r="AR7194" s="12"/>
      <c r="AS7194" s="12"/>
      <c r="AT7194" s="12"/>
      <c r="AU7194" s="12"/>
      <c r="AV7194" s="12"/>
      <c r="AW7194" s="12"/>
      <c r="AX7194" s="12"/>
      <c r="AY7194" s="12"/>
      <c r="AZ7194" s="12"/>
      <c r="BA7194" s="12"/>
      <c r="BB7194" s="12"/>
      <c r="BC7194" s="12"/>
      <c r="BD7194" s="12"/>
      <c r="BE7194" s="12"/>
      <c r="BF7194" s="12"/>
      <c r="BG7194" s="12"/>
      <c r="BH7194" s="12"/>
      <c r="BI7194" s="12"/>
      <c r="BJ7194" s="13"/>
      <c r="BK7194" s="13"/>
      <c r="BL7194" s="13"/>
      <c r="BM7194" s="13"/>
      <c r="BN7194" s="13"/>
    </row>
    <row r="7195" spans="4:66" x14ac:dyDescent="0.25">
      <c r="D7195"/>
      <c r="E7195" s="10"/>
      <c r="F7195" s="10"/>
      <c r="G7195" s="10"/>
      <c r="H7195" s="10"/>
      <c r="I7195" s="10"/>
      <c r="J7195" s="10"/>
      <c r="K7195" s="11"/>
      <c r="L7195" s="11"/>
      <c r="M7195" s="12"/>
      <c r="N7195" s="12"/>
      <c r="O7195" s="12"/>
      <c r="P7195" s="12"/>
      <c r="Q7195" s="12"/>
      <c r="R7195" s="12"/>
      <c r="S7195" s="12"/>
      <c r="T7195" s="12"/>
      <c r="U7195" s="12"/>
      <c r="V7195" s="12"/>
      <c r="W7195" s="12"/>
      <c r="X7195" s="12"/>
      <c r="Y7195" s="12"/>
      <c r="Z7195" s="12"/>
      <c r="AA7195" s="12"/>
      <c r="AB7195" s="12"/>
      <c r="AC7195" s="12"/>
      <c r="AD7195" s="12"/>
      <c r="AE7195" s="12"/>
      <c r="AF7195" s="12"/>
      <c r="AG7195" s="12"/>
      <c r="AH7195" s="12"/>
      <c r="AI7195" s="12"/>
      <c r="AJ7195" s="12"/>
      <c r="AK7195" s="12"/>
      <c r="AL7195" s="12"/>
      <c r="AM7195" s="12"/>
      <c r="AN7195" s="12"/>
      <c r="AO7195" s="12"/>
      <c r="AP7195" s="12"/>
      <c r="AQ7195" s="12"/>
      <c r="AR7195" s="12"/>
      <c r="AS7195" s="12"/>
      <c r="AT7195" s="12"/>
      <c r="AU7195" s="12"/>
      <c r="AV7195" s="12"/>
      <c r="AW7195" s="12"/>
      <c r="AX7195" s="12"/>
      <c r="AY7195" s="12"/>
      <c r="AZ7195" s="12"/>
      <c r="BA7195" s="12"/>
      <c r="BB7195" s="12"/>
      <c r="BC7195" s="12"/>
      <c r="BD7195" s="12"/>
      <c r="BE7195" s="12"/>
      <c r="BF7195" s="12"/>
      <c r="BG7195" s="12"/>
      <c r="BH7195" s="12"/>
      <c r="BI7195" s="12"/>
      <c r="BJ7195" s="13"/>
      <c r="BK7195" s="13"/>
      <c r="BL7195" s="13"/>
      <c r="BM7195" s="13"/>
      <c r="BN7195" s="13"/>
    </row>
    <row r="7196" spans="4:66" x14ac:dyDescent="0.25">
      <c r="D7196"/>
      <c r="E7196" s="10"/>
      <c r="F7196" s="10"/>
      <c r="G7196" s="10"/>
      <c r="H7196" s="10"/>
      <c r="I7196" s="10"/>
      <c r="J7196" s="10"/>
      <c r="K7196" s="11"/>
      <c r="L7196" s="11"/>
      <c r="M7196" s="12"/>
      <c r="N7196" s="12"/>
      <c r="O7196" s="12"/>
      <c r="P7196" s="12"/>
      <c r="Q7196" s="12"/>
      <c r="R7196" s="12"/>
      <c r="S7196" s="12"/>
      <c r="T7196" s="12"/>
      <c r="U7196" s="12"/>
      <c r="V7196" s="12"/>
      <c r="W7196" s="12"/>
      <c r="X7196" s="12"/>
      <c r="Y7196" s="12"/>
      <c r="Z7196" s="12"/>
      <c r="AA7196" s="12"/>
      <c r="AB7196" s="12"/>
      <c r="AC7196" s="12"/>
      <c r="AD7196" s="12"/>
      <c r="AE7196" s="12"/>
      <c r="AF7196" s="12"/>
      <c r="AG7196" s="12"/>
      <c r="AH7196" s="12"/>
      <c r="AI7196" s="12"/>
      <c r="AJ7196" s="12"/>
      <c r="AK7196" s="12"/>
      <c r="AL7196" s="12"/>
      <c r="AM7196" s="12"/>
      <c r="AN7196" s="12"/>
      <c r="AO7196" s="12"/>
      <c r="AP7196" s="12"/>
      <c r="AQ7196" s="12"/>
      <c r="AR7196" s="12"/>
      <c r="AS7196" s="12"/>
      <c r="AT7196" s="12"/>
      <c r="AU7196" s="12"/>
      <c r="AV7196" s="12"/>
      <c r="AW7196" s="12"/>
      <c r="AX7196" s="12"/>
      <c r="AY7196" s="12"/>
      <c r="AZ7196" s="12"/>
      <c r="BA7196" s="12"/>
      <c r="BB7196" s="12"/>
      <c r="BC7196" s="12"/>
      <c r="BD7196" s="12"/>
      <c r="BE7196" s="12"/>
      <c r="BF7196" s="12"/>
      <c r="BG7196" s="12"/>
      <c r="BH7196" s="12"/>
      <c r="BI7196" s="12"/>
      <c r="BJ7196" s="13"/>
      <c r="BK7196" s="13"/>
      <c r="BL7196" s="13"/>
      <c r="BM7196" s="13"/>
      <c r="BN7196" s="13"/>
    </row>
    <row r="7197" spans="4:66" x14ac:dyDescent="0.25">
      <c r="D7197"/>
      <c r="E7197" s="10"/>
      <c r="F7197" s="10"/>
      <c r="G7197" s="10"/>
      <c r="H7197" s="10"/>
      <c r="I7197" s="10"/>
      <c r="J7197" s="10"/>
      <c r="K7197" s="11"/>
      <c r="L7197" s="11"/>
      <c r="M7197" s="12"/>
      <c r="N7197" s="12"/>
      <c r="O7197" s="12"/>
      <c r="P7197" s="12"/>
      <c r="Q7197" s="12"/>
      <c r="R7197" s="12"/>
      <c r="S7197" s="12"/>
      <c r="T7197" s="12"/>
      <c r="U7197" s="12"/>
      <c r="V7197" s="12"/>
      <c r="W7197" s="12"/>
      <c r="X7197" s="12"/>
      <c r="Y7197" s="12"/>
      <c r="Z7197" s="12"/>
      <c r="AA7197" s="12"/>
      <c r="AB7197" s="12"/>
      <c r="AC7197" s="12"/>
      <c r="AD7197" s="12"/>
      <c r="AE7197" s="12"/>
      <c r="AF7197" s="12"/>
      <c r="AG7197" s="12"/>
      <c r="AH7197" s="12"/>
      <c r="AI7197" s="12"/>
      <c r="AJ7197" s="12"/>
      <c r="AK7197" s="12"/>
      <c r="AL7197" s="12"/>
      <c r="AM7197" s="12"/>
      <c r="AN7197" s="12"/>
      <c r="AO7197" s="12"/>
      <c r="AP7197" s="12"/>
      <c r="AQ7197" s="12"/>
      <c r="AR7197" s="12"/>
      <c r="AS7197" s="12"/>
      <c r="AT7197" s="12"/>
      <c r="AU7197" s="12"/>
      <c r="AV7197" s="12"/>
      <c r="AW7197" s="12"/>
      <c r="AX7197" s="12"/>
      <c r="AY7197" s="12"/>
      <c r="AZ7197" s="12"/>
      <c r="BA7197" s="12"/>
      <c r="BB7197" s="12"/>
      <c r="BC7197" s="12"/>
      <c r="BD7197" s="12"/>
      <c r="BE7197" s="12"/>
      <c r="BF7197" s="12"/>
      <c r="BG7197" s="12"/>
      <c r="BH7197" s="12"/>
      <c r="BI7197" s="12"/>
      <c r="BJ7197" s="13"/>
      <c r="BK7197" s="13"/>
      <c r="BL7197" s="13"/>
      <c r="BM7197" s="13"/>
      <c r="BN7197" s="13"/>
    </row>
    <row r="7198" spans="4:66" x14ac:dyDescent="0.25">
      <c r="D7198"/>
      <c r="E7198" s="10"/>
      <c r="F7198" s="10"/>
      <c r="G7198" s="10"/>
      <c r="H7198" s="10"/>
      <c r="I7198" s="10"/>
      <c r="J7198" s="10"/>
      <c r="K7198" s="11"/>
      <c r="L7198" s="11"/>
      <c r="M7198" s="12"/>
      <c r="N7198" s="12"/>
      <c r="O7198" s="12"/>
      <c r="P7198" s="12"/>
      <c r="Q7198" s="12"/>
      <c r="R7198" s="12"/>
      <c r="S7198" s="12"/>
      <c r="T7198" s="12"/>
      <c r="U7198" s="12"/>
      <c r="V7198" s="12"/>
      <c r="W7198" s="12"/>
      <c r="X7198" s="12"/>
      <c r="Y7198" s="12"/>
      <c r="Z7198" s="12"/>
      <c r="AA7198" s="12"/>
      <c r="AB7198" s="12"/>
      <c r="AC7198" s="12"/>
      <c r="AD7198" s="12"/>
      <c r="AE7198" s="12"/>
      <c r="AF7198" s="12"/>
      <c r="AG7198" s="12"/>
      <c r="AH7198" s="12"/>
      <c r="AI7198" s="12"/>
      <c r="AJ7198" s="12"/>
      <c r="AK7198" s="12"/>
      <c r="AL7198" s="12"/>
      <c r="AM7198" s="12"/>
      <c r="AN7198" s="12"/>
      <c r="AO7198" s="12"/>
      <c r="AP7198" s="12"/>
      <c r="AQ7198" s="12"/>
      <c r="AR7198" s="12"/>
      <c r="AS7198" s="12"/>
      <c r="AT7198" s="12"/>
      <c r="AU7198" s="12"/>
      <c r="AV7198" s="12"/>
      <c r="AW7198" s="12"/>
      <c r="AX7198" s="12"/>
      <c r="AY7198" s="12"/>
      <c r="AZ7198" s="12"/>
      <c r="BA7198" s="12"/>
      <c r="BB7198" s="12"/>
      <c r="BC7198" s="12"/>
      <c r="BD7198" s="12"/>
      <c r="BE7198" s="12"/>
      <c r="BF7198" s="12"/>
      <c r="BG7198" s="12"/>
      <c r="BH7198" s="12"/>
      <c r="BI7198" s="12"/>
      <c r="BJ7198" s="13"/>
      <c r="BK7198" s="13"/>
      <c r="BL7198" s="13"/>
      <c r="BM7198" s="13"/>
      <c r="BN7198" s="13"/>
    </row>
    <row r="7199" spans="4:66" x14ac:dyDescent="0.25">
      <c r="D7199"/>
      <c r="E7199" s="10"/>
      <c r="F7199" s="10"/>
      <c r="G7199" s="10"/>
      <c r="H7199" s="10"/>
      <c r="I7199" s="10"/>
      <c r="J7199" s="10"/>
      <c r="K7199" s="11"/>
      <c r="L7199" s="11"/>
      <c r="M7199" s="12"/>
      <c r="N7199" s="12"/>
      <c r="O7199" s="12"/>
      <c r="P7199" s="12"/>
      <c r="Q7199" s="12"/>
      <c r="R7199" s="12"/>
      <c r="S7199" s="12"/>
      <c r="T7199" s="12"/>
      <c r="U7199" s="12"/>
      <c r="V7199" s="12"/>
      <c r="W7199" s="12"/>
      <c r="X7199" s="12"/>
      <c r="Y7199" s="12"/>
      <c r="Z7199" s="12"/>
      <c r="AA7199" s="12"/>
      <c r="AB7199" s="12"/>
      <c r="AC7199" s="12"/>
      <c r="AD7199" s="12"/>
      <c r="AE7199" s="12"/>
      <c r="AF7199" s="12"/>
      <c r="AG7199" s="12"/>
      <c r="AH7199" s="12"/>
      <c r="AI7199" s="12"/>
      <c r="AJ7199" s="12"/>
      <c r="AK7199" s="12"/>
      <c r="AL7199" s="12"/>
      <c r="AM7199" s="12"/>
      <c r="AN7199" s="12"/>
      <c r="AO7199" s="12"/>
      <c r="AP7199" s="12"/>
      <c r="AQ7199" s="12"/>
      <c r="AR7199" s="12"/>
      <c r="AS7199" s="12"/>
      <c r="AT7199" s="12"/>
      <c r="AU7199" s="12"/>
      <c r="AV7199" s="12"/>
      <c r="AW7199" s="12"/>
      <c r="AX7199" s="12"/>
      <c r="AY7199" s="12"/>
      <c r="AZ7199" s="12"/>
      <c r="BA7199" s="12"/>
      <c r="BB7199" s="12"/>
      <c r="BC7199" s="12"/>
      <c r="BD7199" s="12"/>
      <c r="BE7199" s="12"/>
      <c r="BF7199" s="12"/>
      <c r="BG7199" s="12"/>
      <c r="BH7199" s="12"/>
      <c r="BI7199" s="12"/>
      <c r="BJ7199" s="13"/>
      <c r="BK7199" s="13"/>
      <c r="BL7199" s="13"/>
      <c r="BM7199" s="13"/>
      <c r="BN7199" s="13"/>
    </row>
    <row r="7200" spans="4:66" x14ac:dyDescent="0.25">
      <c r="D7200"/>
      <c r="E7200" s="10"/>
      <c r="F7200" s="10"/>
      <c r="G7200" s="10"/>
      <c r="H7200" s="10"/>
      <c r="I7200" s="10"/>
      <c r="J7200" s="10"/>
      <c r="K7200" s="11"/>
      <c r="L7200" s="11"/>
      <c r="M7200" s="12"/>
      <c r="N7200" s="12"/>
      <c r="O7200" s="12"/>
      <c r="P7200" s="12"/>
      <c r="Q7200" s="12"/>
      <c r="R7200" s="12"/>
      <c r="S7200" s="12"/>
      <c r="T7200" s="12"/>
      <c r="U7200" s="12"/>
      <c r="V7200" s="12"/>
      <c r="W7200" s="12"/>
      <c r="X7200" s="12"/>
      <c r="Y7200" s="12"/>
      <c r="Z7200" s="12"/>
      <c r="AA7200" s="12"/>
      <c r="AB7200" s="12"/>
      <c r="AC7200" s="12"/>
      <c r="AD7200" s="12"/>
      <c r="AE7200" s="12"/>
      <c r="AF7200" s="12"/>
      <c r="AG7200" s="12"/>
      <c r="AH7200" s="12"/>
      <c r="AI7200" s="12"/>
      <c r="AJ7200" s="12"/>
      <c r="AK7200" s="12"/>
      <c r="AL7200" s="12"/>
      <c r="AM7200" s="12"/>
      <c r="AN7200" s="12"/>
      <c r="AO7200" s="12"/>
      <c r="AP7200" s="12"/>
      <c r="AQ7200" s="12"/>
      <c r="AR7200" s="12"/>
      <c r="AS7200" s="12"/>
      <c r="AT7200" s="12"/>
      <c r="AU7200" s="12"/>
      <c r="AV7200" s="12"/>
      <c r="AW7200" s="12"/>
      <c r="AX7200" s="12"/>
      <c r="AY7200" s="12"/>
      <c r="AZ7200" s="12"/>
      <c r="BA7200" s="12"/>
      <c r="BB7200" s="12"/>
      <c r="BC7200" s="12"/>
      <c r="BD7200" s="12"/>
      <c r="BE7200" s="12"/>
      <c r="BF7200" s="12"/>
      <c r="BG7200" s="12"/>
      <c r="BH7200" s="12"/>
      <c r="BI7200" s="12"/>
      <c r="BJ7200" s="13"/>
      <c r="BK7200" s="13"/>
      <c r="BL7200" s="13"/>
      <c r="BM7200" s="13"/>
      <c r="BN7200" s="13"/>
    </row>
    <row r="7201" spans="4:66" x14ac:dyDescent="0.25">
      <c r="D7201"/>
      <c r="E7201" s="10"/>
      <c r="F7201" s="10"/>
      <c r="G7201" s="10"/>
      <c r="H7201" s="10"/>
      <c r="I7201" s="10"/>
      <c r="J7201" s="10"/>
      <c r="K7201" s="11"/>
      <c r="L7201" s="11"/>
      <c r="M7201" s="12"/>
      <c r="N7201" s="12"/>
      <c r="O7201" s="12"/>
      <c r="P7201" s="12"/>
      <c r="Q7201" s="12"/>
      <c r="R7201" s="12"/>
      <c r="S7201" s="12"/>
      <c r="T7201" s="12"/>
      <c r="U7201" s="12"/>
      <c r="V7201" s="12"/>
      <c r="W7201" s="12"/>
      <c r="X7201" s="12"/>
      <c r="Y7201" s="12"/>
      <c r="Z7201" s="12"/>
      <c r="AA7201" s="12"/>
      <c r="AB7201" s="12"/>
      <c r="AC7201" s="12"/>
      <c r="AD7201" s="12"/>
      <c r="AE7201" s="12"/>
      <c r="AF7201" s="12"/>
      <c r="AG7201" s="12"/>
      <c r="AH7201" s="12"/>
      <c r="AI7201" s="12"/>
      <c r="AJ7201" s="12"/>
      <c r="AK7201" s="12"/>
      <c r="AL7201" s="12"/>
      <c r="AM7201" s="12"/>
      <c r="AN7201" s="12"/>
      <c r="AO7201" s="12"/>
      <c r="AP7201" s="12"/>
      <c r="AQ7201" s="12"/>
      <c r="AR7201" s="12"/>
      <c r="AS7201" s="12"/>
      <c r="AT7201" s="12"/>
      <c r="AU7201" s="12"/>
      <c r="AV7201" s="12"/>
      <c r="AW7201" s="12"/>
      <c r="AX7201" s="12"/>
      <c r="AY7201" s="12"/>
      <c r="AZ7201" s="12"/>
      <c r="BA7201" s="12"/>
      <c r="BB7201" s="12"/>
      <c r="BC7201" s="12"/>
      <c r="BD7201" s="12"/>
      <c r="BE7201" s="12"/>
      <c r="BF7201" s="12"/>
      <c r="BG7201" s="12"/>
      <c r="BH7201" s="12"/>
      <c r="BI7201" s="12"/>
      <c r="BJ7201" s="13"/>
      <c r="BK7201" s="13"/>
      <c r="BL7201" s="13"/>
      <c r="BM7201" s="13"/>
      <c r="BN7201" s="13"/>
    </row>
    <row r="7202" spans="4:66" x14ac:dyDescent="0.25">
      <c r="D7202"/>
      <c r="E7202" s="10"/>
      <c r="F7202" s="10"/>
      <c r="G7202" s="10"/>
      <c r="H7202" s="10"/>
      <c r="I7202" s="10"/>
      <c r="J7202" s="10"/>
      <c r="K7202" s="11"/>
      <c r="L7202" s="11"/>
      <c r="M7202" s="12"/>
      <c r="N7202" s="12"/>
      <c r="O7202" s="12"/>
      <c r="P7202" s="12"/>
      <c r="Q7202" s="12"/>
      <c r="R7202" s="12"/>
      <c r="S7202" s="12"/>
      <c r="T7202" s="12"/>
      <c r="U7202" s="12"/>
      <c r="V7202" s="12"/>
      <c r="W7202" s="12"/>
      <c r="X7202" s="12"/>
      <c r="Y7202" s="12"/>
      <c r="Z7202" s="12"/>
      <c r="AA7202" s="12"/>
      <c r="AB7202" s="12"/>
      <c r="AC7202" s="12"/>
      <c r="AD7202" s="12"/>
      <c r="AE7202" s="12"/>
      <c r="AF7202" s="12"/>
      <c r="AG7202" s="12"/>
      <c r="AH7202" s="12"/>
      <c r="AI7202" s="12"/>
      <c r="AJ7202" s="12"/>
      <c r="AK7202" s="12"/>
      <c r="AL7202" s="12"/>
      <c r="AM7202" s="12"/>
      <c r="AN7202" s="12"/>
      <c r="AO7202" s="12"/>
      <c r="AP7202" s="12"/>
      <c r="AQ7202" s="12"/>
      <c r="AR7202" s="12"/>
      <c r="AS7202" s="12"/>
      <c r="AT7202" s="12"/>
      <c r="AU7202" s="12"/>
      <c r="AV7202" s="12"/>
      <c r="AW7202" s="12"/>
      <c r="AX7202" s="12"/>
      <c r="AY7202" s="12"/>
      <c r="AZ7202" s="12"/>
      <c r="BA7202" s="12"/>
      <c r="BB7202" s="12"/>
      <c r="BC7202" s="12"/>
      <c r="BD7202" s="12"/>
      <c r="BE7202" s="12"/>
      <c r="BF7202" s="12"/>
      <c r="BG7202" s="12"/>
      <c r="BH7202" s="12"/>
      <c r="BI7202" s="12"/>
      <c r="BJ7202" s="13"/>
      <c r="BK7202" s="13"/>
      <c r="BL7202" s="13"/>
      <c r="BM7202" s="13"/>
      <c r="BN7202" s="13"/>
    </row>
    <row r="7203" spans="4:66" x14ac:dyDescent="0.25">
      <c r="D7203"/>
      <c r="E7203" s="10"/>
      <c r="F7203" s="10"/>
      <c r="G7203" s="10"/>
      <c r="H7203" s="10"/>
      <c r="I7203" s="10"/>
      <c r="J7203" s="10"/>
      <c r="K7203" s="11"/>
      <c r="L7203" s="11"/>
      <c r="M7203" s="12"/>
      <c r="N7203" s="12"/>
      <c r="O7203" s="12"/>
      <c r="P7203" s="12"/>
      <c r="Q7203" s="12"/>
      <c r="R7203" s="12"/>
      <c r="S7203" s="12"/>
      <c r="T7203" s="12"/>
      <c r="U7203" s="12"/>
      <c r="V7203" s="12"/>
      <c r="W7203" s="12"/>
      <c r="X7203" s="12"/>
      <c r="Y7203" s="12"/>
      <c r="Z7203" s="12"/>
      <c r="AA7203" s="12"/>
      <c r="AB7203" s="12"/>
      <c r="AC7203" s="12"/>
      <c r="AD7203" s="12"/>
      <c r="AE7203" s="12"/>
      <c r="AF7203" s="12"/>
      <c r="AG7203" s="12"/>
      <c r="AH7203" s="12"/>
      <c r="AI7203" s="12"/>
      <c r="AJ7203" s="12"/>
      <c r="AK7203" s="12"/>
      <c r="AL7203" s="12"/>
      <c r="AM7203" s="12"/>
      <c r="AN7203" s="12"/>
      <c r="AO7203" s="12"/>
      <c r="AP7203" s="12"/>
      <c r="AQ7203" s="12"/>
      <c r="AR7203" s="12"/>
      <c r="AS7203" s="12"/>
      <c r="AT7203" s="12"/>
      <c r="AU7203" s="12"/>
      <c r="AV7203" s="12"/>
      <c r="AW7203" s="12"/>
      <c r="AX7203" s="12"/>
      <c r="AY7203" s="12"/>
      <c r="AZ7203" s="12"/>
      <c r="BA7203" s="12"/>
      <c r="BB7203" s="12"/>
      <c r="BC7203" s="12"/>
      <c r="BD7203" s="12"/>
      <c r="BE7203" s="12"/>
      <c r="BF7203" s="12"/>
      <c r="BG7203" s="12"/>
      <c r="BH7203" s="12"/>
      <c r="BI7203" s="12"/>
      <c r="BJ7203" s="13"/>
      <c r="BK7203" s="13"/>
      <c r="BL7203" s="13"/>
      <c r="BM7203" s="13"/>
      <c r="BN7203" s="13"/>
    </row>
    <row r="7204" spans="4:66" x14ac:dyDescent="0.25">
      <c r="D7204"/>
      <c r="E7204" s="10"/>
      <c r="F7204" s="10"/>
      <c r="G7204" s="10"/>
      <c r="H7204" s="10"/>
      <c r="I7204" s="10"/>
      <c r="J7204" s="10"/>
      <c r="K7204" s="11"/>
      <c r="L7204" s="11"/>
      <c r="M7204" s="12"/>
      <c r="N7204" s="12"/>
      <c r="O7204" s="12"/>
      <c r="P7204" s="12"/>
      <c r="Q7204" s="12"/>
      <c r="R7204" s="12"/>
      <c r="S7204" s="12"/>
      <c r="T7204" s="12"/>
      <c r="U7204" s="12"/>
      <c r="V7204" s="12"/>
      <c r="W7204" s="12"/>
      <c r="X7204" s="12"/>
      <c r="Y7204" s="12"/>
      <c r="Z7204" s="12"/>
      <c r="AA7204" s="12"/>
      <c r="AB7204" s="12"/>
      <c r="AC7204" s="12"/>
      <c r="AD7204" s="12"/>
      <c r="AE7204" s="12"/>
      <c r="AF7204" s="12"/>
      <c r="AG7204" s="12"/>
      <c r="AH7204" s="12"/>
      <c r="AI7204" s="12"/>
      <c r="AJ7204" s="12"/>
      <c r="AK7204" s="12"/>
      <c r="AL7204" s="12"/>
      <c r="AM7204" s="12"/>
      <c r="AN7204" s="12"/>
      <c r="AO7204" s="12"/>
      <c r="AP7204" s="12"/>
      <c r="AQ7204" s="12"/>
      <c r="AR7204" s="12"/>
      <c r="AS7204" s="12"/>
      <c r="AT7204" s="12"/>
      <c r="AU7204" s="12"/>
      <c r="AV7204" s="12"/>
      <c r="AW7204" s="12"/>
      <c r="AX7204" s="12"/>
      <c r="AY7204" s="12"/>
      <c r="AZ7204" s="12"/>
      <c r="BA7204" s="12"/>
      <c r="BB7204" s="12"/>
      <c r="BC7204" s="12"/>
      <c r="BD7204" s="12"/>
      <c r="BE7204" s="12"/>
      <c r="BF7204" s="12"/>
      <c r="BG7204" s="12"/>
      <c r="BH7204" s="12"/>
      <c r="BI7204" s="12"/>
      <c r="BJ7204" s="13"/>
      <c r="BK7204" s="13"/>
      <c r="BL7204" s="13"/>
      <c r="BM7204" s="13"/>
      <c r="BN7204" s="13"/>
    </row>
    <row r="7205" spans="4:66" x14ac:dyDescent="0.25">
      <c r="D7205"/>
      <c r="E7205" s="10"/>
      <c r="F7205" s="10"/>
      <c r="G7205" s="10"/>
      <c r="H7205" s="10"/>
      <c r="I7205" s="10"/>
      <c r="J7205" s="10"/>
      <c r="K7205" s="11"/>
      <c r="L7205" s="11"/>
      <c r="M7205" s="12"/>
      <c r="N7205" s="12"/>
      <c r="O7205" s="12"/>
      <c r="P7205" s="12"/>
      <c r="Q7205" s="12"/>
      <c r="R7205" s="12"/>
      <c r="S7205" s="12"/>
      <c r="T7205" s="12"/>
      <c r="U7205" s="12"/>
      <c r="V7205" s="12"/>
      <c r="W7205" s="12"/>
      <c r="X7205" s="12"/>
      <c r="Y7205" s="12"/>
      <c r="Z7205" s="12"/>
      <c r="AA7205" s="12"/>
      <c r="AB7205" s="12"/>
      <c r="AC7205" s="12"/>
      <c r="AD7205" s="12"/>
      <c r="AE7205" s="12"/>
      <c r="AF7205" s="12"/>
      <c r="AG7205" s="12"/>
      <c r="AH7205" s="12"/>
      <c r="AI7205" s="12"/>
      <c r="AJ7205" s="12"/>
      <c r="AK7205" s="12"/>
      <c r="AL7205" s="12"/>
      <c r="AM7205" s="12"/>
      <c r="AN7205" s="12"/>
      <c r="AO7205" s="12"/>
      <c r="AP7205" s="12"/>
      <c r="AQ7205" s="12"/>
      <c r="AR7205" s="12"/>
      <c r="AS7205" s="12"/>
      <c r="AT7205" s="12"/>
      <c r="AU7205" s="12"/>
      <c r="AV7205" s="12"/>
      <c r="AW7205" s="12"/>
      <c r="AX7205" s="12"/>
      <c r="AY7205" s="12"/>
      <c r="AZ7205" s="12"/>
      <c r="BA7205" s="12"/>
      <c r="BB7205" s="12"/>
      <c r="BC7205" s="12"/>
      <c r="BD7205" s="12"/>
      <c r="BE7205" s="12"/>
      <c r="BF7205" s="12"/>
      <c r="BG7205" s="12"/>
      <c r="BH7205" s="12"/>
      <c r="BI7205" s="12"/>
      <c r="BJ7205" s="13"/>
      <c r="BK7205" s="13"/>
      <c r="BL7205" s="13"/>
      <c r="BM7205" s="13"/>
      <c r="BN7205" s="13"/>
    </row>
    <row r="7206" spans="4:66" x14ac:dyDescent="0.25">
      <c r="D7206"/>
      <c r="E7206" s="10"/>
      <c r="F7206" s="10"/>
      <c r="G7206" s="10"/>
      <c r="H7206" s="10"/>
      <c r="I7206" s="10"/>
      <c r="J7206" s="10"/>
      <c r="K7206" s="11"/>
      <c r="L7206" s="11"/>
      <c r="M7206" s="12"/>
      <c r="N7206" s="12"/>
      <c r="O7206" s="12"/>
      <c r="P7206" s="12"/>
      <c r="Q7206" s="12"/>
      <c r="R7206" s="12"/>
      <c r="S7206" s="12"/>
      <c r="T7206" s="12"/>
      <c r="U7206" s="12"/>
      <c r="V7206" s="12"/>
      <c r="W7206" s="12"/>
      <c r="X7206" s="12"/>
      <c r="Y7206" s="12"/>
      <c r="Z7206" s="12"/>
      <c r="AA7206" s="12"/>
      <c r="AB7206" s="12"/>
      <c r="AC7206" s="12"/>
      <c r="AD7206" s="12"/>
      <c r="AE7206" s="12"/>
      <c r="AF7206" s="12"/>
      <c r="AG7206" s="12"/>
      <c r="AH7206" s="12"/>
      <c r="AI7206" s="12"/>
      <c r="AJ7206" s="12"/>
      <c r="AK7206" s="12"/>
      <c r="AL7206" s="12"/>
      <c r="AM7206" s="12"/>
      <c r="AN7206" s="12"/>
      <c r="AO7206" s="12"/>
      <c r="AP7206" s="12"/>
      <c r="AQ7206" s="12"/>
      <c r="AR7206" s="12"/>
      <c r="AS7206" s="12"/>
      <c r="AT7206" s="12"/>
      <c r="AU7206" s="12"/>
      <c r="AV7206" s="12"/>
      <c r="AW7206" s="12"/>
      <c r="AX7206" s="12"/>
      <c r="AY7206" s="12"/>
      <c r="AZ7206" s="12"/>
      <c r="BA7206" s="12"/>
      <c r="BB7206" s="12"/>
      <c r="BC7206" s="12"/>
      <c r="BD7206" s="12"/>
      <c r="BE7206" s="12"/>
      <c r="BF7206" s="12"/>
      <c r="BG7206" s="12"/>
      <c r="BH7206" s="12"/>
      <c r="BI7206" s="12"/>
      <c r="BJ7206" s="13"/>
      <c r="BK7206" s="13"/>
      <c r="BL7206" s="13"/>
      <c r="BM7206" s="13"/>
      <c r="BN7206" s="13"/>
    </row>
    <row r="7207" spans="4:66" x14ac:dyDescent="0.25">
      <c r="D7207"/>
      <c r="E7207" s="10"/>
      <c r="F7207" s="10"/>
      <c r="G7207" s="10"/>
      <c r="H7207" s="10"/>
      <c r="I7207" s="10"/>
      <c r="J7207" s="10"/>
      <c r="K7207" s="11"/>
      <c r="L7207" s="11"/>
      <c r="M7207" s="12"/>
      <c r="N7207" s="12"/>
      <c r="O7207" s="12"/>
      <c r="P7207" s="12"/>
      <c r="Q7207" s="12"/>
      <c r="R7207" s="12"/>
      <c r="S7207" s="12"/>
      <c r="T7207" s="12"/>
      <c r="U7207" s="12"/>
      <c r="V7207" s="12"/>
      <c r="W7207" s="12"/>
      <c r="X7207" s="12"/>
      <c r="Y7207" s="12"/>
      <c r="Z7207" s="12"/>
      <c r="AA7207" s="12"/>
      <c r="AB7207" s="12"/>
      <c r="AC7207" s="12"/>
      <c r="AD7207" s="12"/>
      <c r="AE7207" s="12"/>
      <c r="AF7207" s="12"/>
      <c r="AG7207" s="12"/>
      <c r="AH7207" s="12"/>
      <c r="AI7207" s="12"/>
      <c r="AJ7207" s="12"/>
      <c r="AK7207" s="12"/>
      <c r="AL7207" s="12"/>
      <c r="AM7207" s="12"/>
      <c r="AN7207" s="12"/>
      <c r="AO7207" s="12"/>
      <c r="AP7207" s="12"/>
      <c r="AQ7207" s="12"/>
      <c r="AR7207" s="12"/>
      <c r="AS7207" s="12"/>
      <c r="AT7207" s="12"/>
      <c r="AU7207" s="12"/>
      <c r="AV7207" s="12"/>
      <c r="AW7207" s="12"/>
      <c r="AX7207" s="12"/>
      <c r="AY7207" s="12"/>
      <c r="AZ7207" s="12"/>
      <c r="BA7207" s="12"/>
      <c r="BB7207" s="12"/>
      <c r="BC7207" s="12"/>
      <c r="BD7207" s="12"/>
      <c r="BE7207" s="12"/>
      <c r="BF7207" s="12"/>
      <c r="BG7207" s="12"/>
      <c r="BH7207" s="12"/>
      <c r="BI7207" s="12"/>
      <c r="BJ7207" s="13"/>
      <c r="BK7207" s="13"/>
      <c r="BL7207" s="13"/>
      <c r="BM7207" s="13"/>
      <c r="BN7207" s="13"/>
    </row>
    <row r="7208" spans="4:66" x14ac:dyDescent="0.25">
      <c r="D7208"/>
      <c r="E7208" s="10"/>
      <c r="F7208" s="10"/>
      <c r="G7208" s="10"/>
      <c r="H7208" s="10"/>
      <c r="I7208" s="10"/>
      <c r="J7208" s="10"/>
      <c r="K7208" s="11"/>
      <c r="L7208" s="11"/>
      <c r="M7208" s="12"/>
      <c r="N7208" s="12"/>
      <c r="O7208" s="12"/>
      <c r="P7208" s="12"/>
      <c r="Q7208" s="12"/>
      <c r="R7208" s="12"/>
      <c r="S7208" s="12"/>
      <c r="T7208" s="12"/>
      <c r="U7208" s="12"/>
      <c r="V7208" s="12"/>
      <c r="W7208" s="12"/>
      <c r="X7208" s="12"/>
      <c r="Y7208" s="12"/>
      <c r="Z7208" s="12"/>
      <c r="AA7208" s="12"/>
      <c r="AB7208" s="12"/>
      <c r="AC7208" s="12"/>
      <c r="AD7208" s="12"/>
      <c r="AE7208" s="12"/>
      <c r="AF7208" s="12"/>
      <c r="AG7208" s="12"/>
      <c r="AH7208" s="12"/>
      <c r="AI7208" s="12"/>
      <c r="AJ7208" s="12"/>
      <c r="AK7208" s="12"/>
      <c r="AL7208" s="12"/>
      <c r="AM7208" s="12"/>
      <c r="AN7208" s="12"/>
      <c r="AO7208" s="12"/>
      <c r="AP7208" s="12"/>
      <c r="AQ7208" s="12"/>
      <c r="AR7208" s="12"/>
      <c r="AS7208" s="12"/>
      <c r="AT7208" s="12"/>
      <c r="AU7208" s="12"/>
      <c r="AV7208" s="12"/>
      <c r="AW7208" s="12"/>
      <c r="AX7208" s="12"/>
      <c r="AY7208" s="12"/>
      <c r="AZ7208" s="12"/>
      <c r="BA7208" s="12"/>
      <c r="BB7208" s="12"/>
      <c r="BC7208" s="12"/>
      <c r="BD7208" s="12"/>
      <c r="BE7208" s="12"/>
      <c r="BF7208" s="12"/>
      <c r="BG7208" s="12"/>
      <c r="BH7208" s="12"/>
      <c r="BI7208" s="12"/>
      <c r="BJ7208" s="13"/>
      <c r="BK7208" s="13"/>
      <c r="BL7208" s="13"/>
      <c r="BM7208" s="13"/>
      <c r="BN7208" s="13"/>
    </row>
    <row r="7209" spans="4:66" x14ac:dyDescent="0.25">
      <c r="D7209"/>
      <c r="E7209" s="10"/>
      <c r="F7209" s="10"/>
      <c r="G7209" s="10"/>
      <c r="H7209" s="10"/>
      <c r="I7209" s="10"/>
      <c r="J7209" s="10"/>
      <c r="K7209" s="11"/>
      <c r="L7209" s="11"/>
      <c r="M7209" s="12"/>
      <c r="N7209" s="12"/>
      <c r="O7209" s="12"/>
      <c r="P7209" s="12"/>
      <c r="Q7209" s="12"/>
      <c r="R7209" s="12"/>
      <c r="S7209" s="12"/>
      <c r="T7209" s="12"/>
      <c r="U7209" s="12"/>
      <c r="V7209" s="12"/>
      <c r="W7209" s="12"/>
      <c r="X7209" s="12"/>
      <c r="Y7209" s="12"/>
      <c r="Z7209" s="12"/>
      <c r="AA7209" s="12"/>
      <c r="AB7209" s="12"/>
      <c r="AC7209" s="12"/>
      <c r="AD7209" s="12"/>
      <c r="AE7209" s="12"/>
      <c r="AF7209" s="12"/>
      <c r="AG7209" s="12"/>
      <c r="AH7209" s="12"/>
      <c r="AI7209" s="12"/>
      <c r="AJ7209" s="12"/>
      <c r="AK7209" s="12"/>
      <c r="AL7209" s="12"/>
      <c r="AM7209" s="12"/>
      <c r="AN7209" s="12"/>
      <c r="AO7209" s="12"/>
      <c r="AP7209" s="12"/>
      <c r="AQ7209" s="12"/>
      <c r="AR7209" s="12"/>
      <c r="AS7209" s="12"/>
      <c r="AT7209" s="12"/>
      <c r="AU7209" s="12"/>
      <c r="AV7209" s="12"/>
      <c r="AW7209" s="12"/>
      <c r="AX7209" s="12"/>
      <c r="AY7209" s="12"/>
      <c r="AZ7209" s="12"/>
      <c r="BA7209" s="12"/>
      <c r="BB7209" s="12"/>
      <c r="BC7209" s="12"/>
      <c r="BD7209" s="12"/>
      <c r="BE7209" s="12"/>
      <c r="BF7209" s="12"/>
      <c r="BG7209" s="12"/>
      <c r="BH7209" s="12"/>
      <c r="BI7209" s="12"/>
      <c r="BJ7209" s="13"/>
      <c r="BK7209" s="13"/>
      <c r="BL7209" s="13"/>
      <c r="BM7209" s="13"/>
      <c r="BN7209" s="13"/>
    </row>
    <row r="7210" spans="4:66" x14ac:dyDescent="0.25">
      <c r="D7210"/>
      <c r="E7210" s="10"/>
      <c r="F7210" s="10"/>
      <c r="G7210" s="10"/>
      <c r="H7210" s="10"/>
      <c r="I7210" s="10"/>
      <c r="J7210" s="10"/>
      <c r="K7210" s="11"/>
      <c r="L7210" s="11"/>
      <c r="M7210" s="12"/>
      <c r="N7210" s="12"/>
      <c r="O7210" s="12"/>
      <c r="P7210" s="12"/>
      <c r="Q7210" s="12"/>
      <c r="R7210" s="12"/>
      <c r="S7210" s="12"/>
      <c r="T7210" s="12"/>
      <c r="U7210" s="12"/>
      <c r="V7210" s="12"/>
      <c r="W7210" s="12"/>
      <c r="X7210" s="12"/>
      <c r="Y7210" s="12"/>
      <c r="Z7210" s="12"/>
      <c r="AA7210" s="12"/>
      <c r="AB7210" s="12"/>
      <c r="AC7210" s="12"/>
      <c r="AD7210" s="12"/>
      <c r="AE7210" s="12"/>
      <c r="AF7210" s="12"/>
      <c r="AG7210" s="12"/>
      <c r="AH7210" s="12"/>
      <c r="AI7210" s="12"/>
      <c r="AJ7210" s="12"/>
      <c r="AK7210" s="12"/>
      <c r="AL7210" s="12"/>
      <c r="AM7210" s="12"/>
      <c r="AN7210" s="12"/>
      <c r="AO7210" s="12"/>
      <c r="AP7210" s="12"/>
      <c r="AQ7210" s="12"/>
      <c r="AR7210" s="12"/>
      <c r="AS7210" s="12"/>
      <c r="AT7210" s="12"/>
      <c r="AU7210" s="12"/>
      <c r="AV7210" s="12"/>
      <c r="AW7210" s="12"/>
      <c r="AX7210" s="12"/>
      <c r="AY7210" s="12"/>
      <c r="AZ7210" s="12"/>
      <c r="BA7210" s="12"/>
      <c r="BB7210" s="12"/>
      <c r="BC7210" s="12"/>
      <c r="BD7210" s="12"/>
      <c r="BE7210" s="12"/>
      <c r="BF7210" s="12"/>
      <c r="BG7210" s="12"/>
      <c r="BH7210" s="12"/>
      <c r="BI7210" s="12"/>
      <c r="BJ7210" s="13"/>
      <c r="BK7210" s="13"/>
      <c r="BL7210" s="13"/>
      <c r="BM7210" s="13"/>
      <c r="BN7210" s="13"/>
    </row>
    <row r="7211" spans="4:66" x14ac:dyDescent="0.25">
      <c r="D7211"/>
      <c r="E7211" s="10"/>
      <c r="F7211" s="10"/>
      <c r="G7211" s="10"/>
      <c r="H7211" s="10"/>
      <c r="I7211" s="10"/>
      <c r="J7211" s="10"/>
      <c r="K7211" s="11"/>
      <c r="L7211" s="11"/>
      <c r="M7211" s="12"/>
      <c r="N7211" s="12"/>
      <c r="O7211" s="12"/>
      <c r="P7211" s="12"/>
      <c r="Q7211" s="12"/>
      <c r="R7211" s="12"/>
      <c r="S7211" s="12"/>
      <c r="T7211" s="12"/>
      <c r="U7211" s="12"/>
      <c r="V7211" s="12"/>
      <c r="W7211" s="12"/>
      <c r="X7211" s="12"/>
      <c r="Y7211" s="12"/>
      <c r="Z7211" s="12"/>
      <c r="AA7211" s="12"/>
      <c r="AB7211" s="12"/>
      <c r="AC7211" s="12"/>
      <c r="AD7211" s="12"/>
      <c r="AE7211" s="12"/>
      <c r="AF7211" s="12"/>
      <c r="AG7211" s="12"/>
      <c r="AH7211" s="12"/>
      <c r="AI7211" s="12"/>
      <c r="AJ7211" s="12"/>
      <c r="AK7211" s="12"/>
      <c r="AL7211" s="12"/>
      <c r="AM7211" s="12"/>
      <c r="AN7211" s="12"/>
      <c r="AO7211" s="12"/>
      <c r="AP7211" s="12"/>
      <c r="AQ7211" s="12"/>
      <c r="AR7211" s="12"/>
      <c r="AS7211" s="12"/>
      <c r="AT7211" s="12"/>
      <c r="AU7211" s="12"/>
      <c r="AV7211" s="12"/>
      <c r="AW7211" s="12"/>
      <c r="AX7211" s="12"/>
      <c r="AY7211" s="12"/>
      <c r="AZ7211" s="12"/>
      <c r="BA7211" s="12"/>
      <c r="BB7211" s="12"/>
      <c r="BC7211" s="12"/>
      <c r="BD7211" s="12"/>
      <c r="BE7211" s="12"/>
      <c r="BF7211" s="12"/>
      <c r="BG7211" s="12"/>
      <c r="BH7211" s="12"/>
      <c r="BI7211" s="12"/>
      <c r="BJ7211" s="13"/>
      <c r="BK7211" s="13"/>
      <c r="BL7211" s="13"/>
      <c r="BM7211" s="13"/>
      <c r="BN7211" s="13"/>
    </row>
    <row r="7212" spans="4:66" x14ac:dyDescent="0.25">
      <c r="D7212"/>
      <c r="E7212" s="10"/>
      <c r="F7212" s="10"/>
      <c r="G7212" s="10"/>
      <c r="H7212" s="10"/>
      <c r="I7212" s="10"/>
      <c r="J7212" s="10"/>
      <c r="K7212" s="11"/>
      <c r="L7212" s="11"/>
      <c r="M7212" s="12"/>
      <c r="N7212" s="12"/>
      <c r="O7212" s="12"/>
      <c r="P7212" s="12"/>
      <c r="Q7212" s="12"/>
      <c r="R7212" s="12"/>
      <c r="S7212" s="12"/>
      <c r="T7212" s="12"/>
      <c r="U7212" s="12"/>
      <c r="V7212" s="12"/>
      <c r="W7212" s="12"/>
      <c r="X7212" s="12"/>
      <c r="Y7212" s="12"/>
      <c r="Z7212" s="12"/>
      <c r="AA7212" s="12"/>
      <c r="AB7212" s="12"/>
      <c r="AC7212" s="12"/>
      <c r="AD7212" s="12"/>
      <c r="AE7212" s="12"/>
      <c r="AF7212" s="12"/>
      <c r="AG7212" s="12"/>
      <c r="AH7212" s="12"/>
      <c r="AI7212" s="12"/>
      <c r="AJ7212" s="12"/>
      <c r="AK7212" s="12"/>
      <c r="AL7212" s="12"/>
      <c r="AM7212" s="12"/>
      <c r="AN7212" s="12"/>
      <c r="AO7212" s="12"/>
      <c r="AP7212" s="12"/>
      <c r="AQ7212" s="12"/>
      <c r="AR7212" s="12"/>
      <c r="AS7212" s="12"/>
      <c r="AT7212" s="12"/>
      <c r="AU7212" s="12"/>
      <c r="AV7212" s="12"/>
      <c r="AW7212" s="12"/>
      <c r="AX7212" s="12"/>
      <c r="AY7212" s="12"/>
      <c r="AZ7212" s="12"/>
      <c r="BA7212" s="12"/>
      <c r="BB7212" s="12"/>
      <c r="BC7212" s="12"/>
      <c r="BD7212" s="12"/>
      <c r="BE7212" s="12"/>
      <c r="BF7212" s="12"/>
      <c r="BG7212" s="12"/>
      <c r="BH7212" s="12"/>
      <c r="BI7212" s="12"/>
      <c r="BJ7212" s="13"/>
      <c r="BK7212" s="13"/>
      <c r="BL7212" s="13"/>
      <c r="BM7212" s="13"/>
      <c r="BN7212" s="13"/>
    </row>
    <row r="7213" spans="4:66" x14ac:dyDescent="0.25">
      <c r="D7213"/>
      <c r="E7213" s="10"/>
      <c r="F7213" s="10"/>
      <c r="G7213" s="10"/>
      <c r="H7213" s="10"/>
      <c r="I7213" s="10"/>
      <c r="J7213" s="10"/>
      <c r="K7213" s="11"/>
      <c r="L7213" s="11"/>
      <c r="M7213" s="12"/>
      <c r="N7213" s="12"/>
      <c r="O7213" s="12"/>
      <c r="P7213" s="12"/>
      <c r="Q7213" s="12"/>
      <c r="R7213" s="12"/>
      <c r="S7213" s="12"/>
      <c r="T7213" s="12"/>
      <c r="U7213" s="12"/>
      <c r="V7213" s="12"/>
      <c r="W7213" s="12"/>
      <c r="X7213" s="12"/>
      <c r="Y7213" s="12"/>
      <c r="Z7213" s="12"/>
      <c r="AA7213" s="12"/>
      <c r="AB7213" s="12"/>
      <c r="AC7213" s="12"/>
      <c r="AD7213" s="12"/>
      <c r="AE7213" s="12"/>
      <c r="AF7213" s="12"/>
      <c r="AG7213" s="12"/>
      <c r="AH7213" s="12"/>
      <c r="AI7213" s="12"/>
      <c r="AJ7213" s="12"/>
      <c r="AK7213" s="12"/>
      <c r="AL7213" s="12"/>
      <c r="AM7213" s="12"/>
      <c r="AN7213" s="12"/>
      <c r="AO7213" s="12"/>
      <c r="AP7213" s="12"/>
      <c r="AQ7213" s="12"/>
      <c r="AR7213" s="12"/>
      <c r="AS7213" s="12"/>
      <c r="AT7213" s="12"/>
      <c r="AU7213" s="12"/>
      <c r="AV7213" s="12"/>
      <c r="AW7213" s="12"/>
      <c r="AX7213" s="12"/>
      <c r="AY7213" s="12"/>
      <c r="AZ7213" s="12"/>
      <c r="BA7213" s="12"/>
      <c r="BB7213" s="12"/>
      <c r="BC7213" s="12"/>
      <c r="BD7213" s="12"/>
      <c r="BE7213" s="12"/>
      <c r="BF7213" s="12"/>
      <c r="BG7213" s="12"/>
      <c r="BH7213" s="12"/>
      <c r="BI7213" s="12"/>
      <c r="BJ7213" s="13"/>
      <c r="BK7213" s="13"/>
      <c r="BL7213" s="13"/>
      <c r="BM7213" s="13"/>
      <c r="BN7213" s="13"/>
    </row>
    <row r="7214" spans="4:66" x14ac:dyDescent="0.25">
      <c r="D7214"/>
      <c r="E7214" s="10"/>
      <c r="F7214" s="10"/>
      <c r="G7214" s="10"/>
      <c r="H7214" s="10"/>
      <c r="I7214" s="10"/>
      <c r="J7214" s="10"/>
      <c r="K7214" s="11"/>
      <c r="L7214" s="11"/>
      <c r="M7214" s="12"/>
      <c r="N7214" s="12"/>
      <c r="O7214" s="12"/>
      <c r="P7214" s="12"/>
      <c r="Q7214" s="12"/>
      <c r="R7214" s="12"/>
      <c r="S7214" s="12"/>
      <c r="T7214" s="12"/>
      <c r="U7214" s="12"/>
      <c r="V7214" s="12"/>
      <c r="W7214" s="12"/>
      <c r="X7214" s="12"/>
      <c r="Y7214" s="12"/>
      <c r="Z7214" s="12"/>
      <c r="AA7214" s="12"/>
      <c r="AB7214" s="12"/>
      <c r="AC7214" s="12"/>
      <c r="AD7214" s="12"/>
      <c r="AE7214" s="12"/>
      <c r="AF7214" s="12"/>
      <c r="AG7214" s="12"/>
      <c r="AH7214" s="12"/>
      <c r="AI7214" s="12"/>
      <c r="AJ7214" s="12"/>
      <c r="AK7214" s="12"/>
      <c r="AL7214" s="12"/>
      <c r="AM7214" s="12"/>
      <c r="AN7214" s="12"/>
      <c r="AO7214" s="12"/>
      <c r="AP7214" s="12"/>
      <c r="AQ7214" s="12"/>
      <c r="AR7214" s="12"/>
      <c r="AS7214" s="12"/>
      <c r="AT7214" s="12"/>
      <c r="AU7214" s="12"/>
      <c r="AV7214" s="12"/>
      <c r="AW7214" s="12"/>
      <c r="AX7214" s="12"/>
      <c r="AY7214" s="12"/>
      <c r="AZ7214" s="12"/>
      <c r="BA7214" s="12"/>
      <c r="BB7214" s="12"/>
      <c r="BC7214" s="12"/>
      <c r="BD7214" s="12"/>
      <c r="BE7214" s="12"/>
      <c r="BF7214" s="12"/>
      <c r="BG7214" s="12"/>
      <c r="BH7214" s="12"/>
      <c r="BI7214" s="12"/>
      <c r="BJ7214" s="13"/>
      <c r="BK7214" s="13"/>
      <c r="BL7214" s="13"/>
      <c r="BM7214" s="13"/>
      <c r="BN7214" s="13"/>
    </row>
    <row r="7215" spans="4:66" x14ac:dyDescent="0.25">
      <c r="D7215"/>
      <c r="E7215" s="10"/>
      <c r="F7215" s="10"/>
      <c r="G7215" s="10"/>
      <c r="H7215" s="10"/>
      <c r="I7215" s="10"/>
      <c r="J7215" s="10"/>
      <c r="K7215" s="11"/>
      <c r="L7215" s="11"/>
      <c r="M7215" s="12"/>
      <c r="N7215" s="12"/>
      <c r="O7215" s="12"/>
      <c r="P7215" s="12"/>
      <c r="Q7215" s="12"/>
      <c r="R7215" s="12"/>
      <c r="S7215" s="12"/>
      <c r="T7215" s="12"/>
      <c r="U7215" s="12"/>
      <c r="V7215" s="12"/>
      <c r="W7215" s="12"/>
      <c r="X7215" s="12"/>
      <c r="Y7215" s="12"/>
      <c r="Z7215" s="12"/>
      <c r="AA7215" s="12"/>
      <c r="AB7215" s="12"/>
      <c r="AC7215" s="12"/>
      <c r="AD7215" s="12"/>
      <c r="AE7215" s="12"/>
      <c r="AF7215" s="12"/>
      <c r="AG7215" s="12"/>
      <c r="AH7215" s="12"/>
      <c r="AI7215" s="12"/>
      <c r="AJ7215" s="12"/>
      <c r="AK7215" s="12"/>
      <c r="AL7215" s="12"/>
      <c r="AM7215" s="12"/>
      <c r="AN7215" s="12"/>
      <c r="AO7215" s="12"/>
      <c r="AP7215" s="12"/>
      <c r="AQ7215" s="12"/>
      <c r="AR7215" s="12"/>
      <c r="AS7215" s="12"/>
      <c r="AT7215" s="12"/>
      <c r="AU7215" s="12"/>
      <c r="AV7215" s="12"/>
      <c r="AW7215" s="12"/>
      <c r="AX7215" s="12"/>
      <c r="AY7215" s="12"/>
      <c r="AZ7215" s="12"/>
      <c r="BA7215" s="12"/>
      <c r="BB7215" s="12"/>
      <c r="BC7215" s="12"/>
      <c r="BD7215" s="12"/>
      <c r="BE7215" s="12"/>
      <c r="BF7215" s="12"/>
      <c r="BG7215" s="12"/>
      <c r="BH7215" s="12"/>
      <c r="BI7215" s="12"/>
      <c r="BJ7215" s="13"/>
      <c r="BK7215" s="13"/>
      <c r="BL7215" s="13"/>
      <c r="BM7215" s="13"/>
      <c r="BN7215" s="13"/>
    </row>
    <row r="7216" spans="4:66" x14ac:dyDescent="0.25">
      <c r="D7216"/>
      <c r="E7216" s="10"/>
      <c r="F7216" s="10"/>
      <c r="G7216" s="10"/>
      <c r="H7216" s="10"/>
      <c r="I7216" s="10"/>
      <c r="J7216" s="10"/>
      <c r="K7216" s="11"/>
      <c r="L7216" s="11"/>
      <c r="M7216" s="12"/>
      <c r="N7216" s="12"/>
      <c r="O7216" s="12"/>
      <c r="P7216" s="12"/>
      <c r="Q7216" s="12"/>
      <c r="R7216" s="12"/>
      <c r="S7216" s="12"/>
      <c r="T7216" s="12"/>
      <c r="U7216" s="12"/>
      <c r="V7216" s="12"/>
      <c r="W7216" s="12"/>
      <c r="X7216" s="12"/>
      <c r="Y7216" s="12"/>
      <c r="Z7216" s="12"/>
      <c r="AA7216" s="12"/>
      <c r="AB7216" s="12"/>
      <c r="AC7216" s="12"/>
      <c r="AD7216" s="12"/>
      <c r="AE7216" s="12"/>
      <c r="AF7216" s="12"/>
      <c r="AG7216" s="12"/>
      <c r="AH7216" s="12"/>
      <c r="AI7216" s="12"/>
      <c r="AJ7216" s="12"/>
      <c r="AK7216" s="12"/>
      <c r="AL7216" s="12"/>
      <c r="AM7216" s="12"/>
      <c r="AN7216" s="12"/>
      <c r="AO7216" s="12"/>
      <c r="AP7216" s="12"/>
      <c r="AQ7216" s="12"/>
      <c r="AR7216" s="12"/>
      <c r="AS7216" s="12"/>
      <c r="AT7216" s="12"/>
      <c r="AU7216" s="12"/>
      <c r="AV7216" s="12"/>
      <c r="AW7216" s="12"/>
      <c r="AX7216" s="12"/>
      <c r="AY7216" s="12"/>
      <c r="AZ7216" s="12"/>
      <c r="BA7216" s="12"/>
      <c r="BB7216" s="12"/>
      <c r="BC7216" s="12"/>
      <c r="BD7216" s="12"/>
      <c r="BE7216" s="12"/>
      <c r="BF7216" s="12"/>
      <c r="BG7216" s="12"/>
      <c r="BH7216" s="12"/>
      <c r="BI7216" s="12"/>
      <c r="BJ7216" s="13"/>
      <c r="BK7216" s="13"/>
      <c r="BL7216" s="13"/>
      <c r="BM7216" s="13"/>
      <c r="BN7216" s="13"/>
    </row>
    <row r="7217" spans="4:66" x14ac:dyDescent="0.25">
      <c r="D7217"/>
      <c r="E7217" s="10"/>
      <c r="F7217" s="10"/>
      <c r="G7217" s="10"/>
      <c r="H7217" s="10"/>
      <c r="I7217" s="10"/>
      <c r="J7217" s="10"/>
      <c r="K7217" s="11"/>
      <c r="L7217" s="11"/>
      <c r="M7217" s="12"/>
      <c r="N7217" s="12"/>
      <c r="O7217" s="12"/>
      <c r="P7217" s="12"/>
      <c r="Q7217" s="12"/>
      <c r="R7217" s="12"/>
      <c r="S7217" s="12"/>
      <c r="T7217" s="12"/>
      <c r="U7217" s="12"/>
      <c r="V7217" s="12"/>
      <c r="W7217" s="12"/>
      <c r="X7217" s="12"/>
      <c r="Y7217" s="12"/>
      <c r="Z7217" s="12"/>
      <c r="AA7217" s="12"/>
      <c r="AB7217" s="12"/>
      <c r="AC7217" s="12"/>
      <c r="AD7217" s="12"/>
      <c r="AE7217" s="12"/>
      <c r="AF7217" s="12"/>
      <c r="AG7217" s="12"/>
      <c r="AH7217" s="12"/>
      <c r="AI7217" s="12"/>
      <c r="AJ7217" s="12"/>
      <c r="AK7217" s="12"/>
      <c r="AL7217" s="12"/>
      <c r="AM7217" s="12"/>
      <c r="AN7217" s="12"/>
      <c r="AO7217" s="12"/>
      <c r="AP7217" s="12"/>
      <c r="AQ7217" s="12"/>
      <c r="AR7217" s="12"/>
      <c r="AS7217" s="12"/>
      <c r="AT7217" s="12"/>
      <c r="AU7217" s="12"/>
      <c r="AV7217" s="12"/>
      <c r="AW7217" s="12"/>
      <c r="AX7217" s="12"/>
      <c r="AY7217" s="12"/>
      <c r="AZ7217" s="12"/>
      <c r="BA7217" s="12"/>
      <c r="BB7217" s="12"/>
      <c r="BC7217" s="12"/>
      <c r="BD7217" s="12"/>
      <c r="BE7217" s="12"/>
      <c r="BF7217" s="12"/>
      <c r="BG7217" s="12"/>
      <c r="BH7217" s="12"/>
      <c r="BI7217" s="12"/>
      <c r="BJ7217" s="13"/>
      <c r="BK7217" s="13"/>
      <c r="BL7217" s="13"/>
      <c r="BM7217" s="13"/>
      <c r="BN7217" s="13"/>
    </row>
    <row r="7218" spans="4:66" x14ac:dyDescent="0.25">
      <c r="D7218"/>
      <c r="E7218" s="10"/>
      <c r="F7218" s="10"/>
      <c r="G7218" s="10"/>
      <c r="H7218" s="10"/>
      <c r="I7218" s="10"/>
      <c r="J7218" s="10"/>
      <c r="K7218" s="11"/>
      <c r="L7218" s="11"/>
      <c r="M7218" s="12"/>
      <c r="N7218" s="12"/>
      <c r="O7218" s="12"/>
      <c r="P7218" s="12"/>
      <c r="Q7218" s="12"/>
      <c r="R7218" s="12"/>
      <c r="S7218" s="12"/>
      <c r="T7218" s="12"/>
      <c r="U7218" s="12"/>
      <c r="V7218" s="12"/>
      <c r="W7218" s="12"/>
      <c r="X7218" s="12"/>
      <c r="Y7218" s="12"/>
      <c r="Z7218" s="12"/>
      <c r="AA7218" s="12"/>
      <c r="AB7218" s="12"/>
      <c r="AC7218" s="12"/>
      <c r="AD7218" s="12"/>
      <c r="AE7218" s="12"/>
      <c r="AF7218" s="12"/>
      <c r="AG7218" s="12"/>
      <c r="AH7218" s="12"/>
      <c r="AI7218" s="12"/>
      <c r="AJ7218" s="12"/>
      <c r="AK7218" s="12"/>
      <c r="AL7218" s="12"/>
      <c r="AM7218" s="12"/>
      <c r="AN7218" s="12"/>
      <c r="AO7218" s="12"/>
      <c r="AP7218" s="12"/>
      <c r="AQ7218" s="12"/>
      <c r="AR7218" s="12"/>
      <c r="AS7218" s="12"/>
      <c r="AT7218" s="12"/>
      <c r="AU7218" s="12"/>
      <c r="AV7218" s="12"/>
      <c r="AW7218" s="12"/>
      <c r="AX7218" s="12"/>
      <c r="AY7218" s="12"/>
      <c r="AZ7218" s="12"/>
      <c r="BA7218" s="12"/>
      <c r="BB7218" s="12"/>
      <c r="BC7218" s="12"/>
      <c r="BD7218" s="12"/>
      <c r="BE7218" s="12"/>
      <c r="BF7218" s="12"/>
      <c r="BG7218" s="12"/>
      <c r="BH7218" s="12"/>
      <c r="BI7218" s="12"/>
      <c r="BJ7218" s="13"/>
      <c r="BK7218" s="13"/>
      <c r="BL7218" s="13"/>
      <c r="BM7218" s="13"/>
      <c r="BN7218" s="13"/>
    </row>
    <row r="7219" spans="4:66" x14ac:dyDescent="0.25">
      <c r="D7219"/>
      <c r="E7219" s="10"/>
      <c r="F7219" s="10"/>
      <c r="G7219" s="10"/>
      <c r="H7219" s="10"/>
      <c r="I7219" s="10"/>
      <c r="J7219" s="10"/>
      <c r="K7219" s="11"/>
      <c r="L7219" s="11"/>
      <c r="M7219" s="12"/>
      <c r="N7219" s="12"/>
      <c r="O7219" s="12"/>
      <c r="P7219" s="12"/>
      <c r="Q7219" s="12"/>
      <c r="R7219" s="12"/>
      <c r="S7219" s="12"/>
      <c r="T7219" s="12"/>
      <c r="U7219" s="12"/>
      <c r="V7219" s="12"/>
      <c r="W7219" s="12"/>
      <c r="X7219" s="12"/>
      <c r="Y7219" s="12"/>
      <c r="Z7219" s="12"/>
      <c r="AA7219" s="12"/>
      <c r="AB7219" s="12"/>
      <c r="AC7219" s="12"/>
      <c r="AD7219" s="12"/>
      <c r="AE7219" s="12"/>
      <c r="AF7219" s="12"/>
      <c r="AG7219" s="12"/>
      <c r="AH7219" s="12"/>
      <c r="AI7219" s="12"/>
      <c r="AJ7219" s="12"/>
      <c r="AK7219" s="12"/>
      <c r="AL7219" s="12"/>
      <c r="AM7219" s="12"/>
      <c r="AN7219" s="12"/>
      <c r="AO7219" s="12"/>
      <c r="AP7219" s="12"/>
      <c r="AQ7219" s="12"/>
      <c r="AR7219" s="12"/>
      <c r="AS7219" s="12"/>
      <c r="AT7219" s="12"/>
      <c r="AU7219" s="12"/>
      <c r="AV7219" s="12"/>
      <c r="AW7219" s="12"/>
      <c r="AX7219" s="12"/>
      <c r="AY7219" s="12"/>
      <c r="AZ7219" s="12"/>
      <c r="BA7219" s="12"/>
      <c r="BB7219" s="12"/>
      <c r="BC7219" s="12"/>
      <c r="BD7219" s="12"/>
      <c r="BE7219" s="12"/>
      <c r="BF7219" s="12"/>
      <c r="BG7219" s="12"/>
      <c r="BH7219" s="12"/>
      <c r="BI7219" s="12"/>
      <c r="BJ7219" s="13"/>
      <c r="BK7219" s="13"/>
      <c r="BL7219" s="13"/>
      <c r="BM7219" s="13"/>
      <c r="BN7219" s="13"/>
    </row>
    <row r="7220" spans="4:66" x14ac:dyDescent="0.25">
      <c r="D7220"/>
      <c r="E7220" s="10"/>
      <c r="F7220" s="10"/>
      <c r="G7220" s="10"/>
      <c r="H7220" s="10"/>
      <c r="I7220" s="10"/>
      <c r="J7220" s="10"/>
      <c r="K7220" s="11"/>
      <c r="L7220" s="11"/>
      <c r="M7220" s="12"/>
      <c r="N7220" s="12"/>
      <c r="O7220" s="12"/>
      <c r="P7220" s="12"/>
      <c r="Q7220" s="12"/>
      <c r="R7220" s="12"/>
      <c r="S7220" s="12"/>
      <c r="T7220" s="12"/>
      <c r="U7220" s="12"/>
      <c r="V7220" s="12"/>
      <c r="W7220" s="12"/>
      <c r="X7220" s="12"/>
      <c r="Y7220" s="12"/>
      <c r="Z7220" s="12"/>
      <c r="AA7220" s="12"/>
      <c r="AB7220" s="12"/>
      <c r="AC7220" s="12"/>
      <c r="AD7220" s="12"/>
      <c r="AE7220" s="12"/>
      <c r="AF7220" s="12"/>
      <c r="AG7220" s="12"/>
      <c r="AH7220" s="12"/>
      <c r="AI7220" s="12"/>
      <c r="AJ7220" s="12"/>
      <c r="AK7220" s="12"/>
      <c r="AL7220" s="12"/>
      <c r="AM7220" s="12"/>
      <c r="AN7220" s="12"/>
      <c r="AO7220" s="12"/>
      <c r="AP7220" s="12"/>
      <c r="AQ7220" s="12"/>
      <c r="AR7220" s="12"/>
      <c r="AS7220" s="12"/>
      <c r="AT7220" s="12"/>
      <c r="AU7220" s="12"/>
      <c r="AV7220" s="12"/>
      <c r="AW7220" s="12"/>
      <c r="AX7220" s="12"/>
      <c r="AY7220" s="12"/>
      <c r="AZ7220" s="12"/>
      <c r="BA7220" s="12"/>
      <c r="BB7220" s="12"/>
      <c r="BC7220" s="12"/>
      <c r="BD7220" s="12"/>
      <c r="BE7220" s="12"/>
      <c r="BF7220" s="12"/>
      <c r="BG7220" s="12"/>
      <c r="BH7220" s="12"/>
      <c r="BI7220" s="12"/>
      <c r="BJ7220" s="13"/>
      <c r="BK7220" s="13"/>
      <c r="BL7220" s="13"/>
      <c r="BM7220" s="13"/>
      <c r="BN7220" s="13"/>
    </row>
    <row r="7221" spans="4:66" x14ac:dyDescent="0.25">
      <c r="D7221"/>
      <c r="E7221" s="10"/>
      <c r="F7221" s="10"/>
      <c r="G7221" s="10"/>
      <c r="H7221" s="10"/>
      <c r="I7221" s="10"/>
      <c r="J7221" s="10"/>
      <c r="K7221" s="11"/>
      <c r="L7221" s="11"/>
      <c r="M7221" s="12"/>
      <c r="N7221" s="12"/>
      <c r="O7221" s="12"/>
      <c r="P7221" s="12"/>
      <c r="Q7221" s="12"/>
      <c r="R7221" s="12"/>
      <c r="S7221" s="12"/>
      <c r="T7221" s="12"/>
      <c r="U7221" s="12"/>
      <c r="V7221" s="12"/>
      <c r="W7221" s="12"/>
      <c r="X7221" s="12"/>
      <c r="Y7221" s="12"/>
      <c r="Z7221" s="12"/>
      <c r="AA7221" s="12"/>
      <c r="AB7221" s="12"/>
      <c r="AC7221" s="12"/>
      <c r="AD7221" s="12"/>
      <c r="AE7221" s="12"/>
      <c r="AF7221" s="12"/>
      <c r="AG7221" s="12"/>
      <c r="AH7221" s="12"/>
      <c r="AI7221" s="12"/>
      <c r="AJ7221" s="12"/>
      <c r="AK7221" s="12"/>
      <c r="AL7221" s="12"/>
      <c r="AM7221" s="12"/>
      <c r="AN7221" s="12"/>
      <c r="AO7221" s="12"/>
      <c r="AP7221" s="12"/>
      <c r="AQ7221" s="12"/>
      <c r="AR7221" s="12"/>
      <c r="AS7221" s="12"/>
      <c r="AT7221" s="12"/>
      <c r="AU7221" s="12"/>
      <c r="AV7221" s="12"/>
      <c r="AW7221" s="12"/>
      <c r="AX7221" s="12"/>
      <c r="AY7221" s="12"/>
      <c r="AZ7221" s="12"/>
      <c r="BA7221" s="12"/>
      <c r="BB7221" s="12"/>
      <c r="BC7221" s="12"/>
      <c r="BD7221" s="12"/>
      <c r="BE7221" s="12"/>
      <c r="BF7221" s="12"/>
      <c r="BG7221" s="12"/>
      <c r="BH7221" s="12"/>
      <c r="BI7221" s="12"/>
      <c r="BJ7221" s="13"/>
      <c r="BK7221" s="13"/>
      <c r="BL7221" s="13"/>
      <c r="BM7221" s="13"/>
      <c r="BN7221" s="13"/>
    </row>
    <row r="7222" spans="4:66" x14ac:dyDescent="0.25">
      <c r="D7222"/>
      <c r="E7222" s="10"/>
      <c r="F7222" s="10"/>
      <c r="G7222" s="10"/>
      <c r="H7222" s="10"/>
      <c r="I7222" s="10"/>
      <c r="J7222" s="10"/>
      <c r="K7222" s="11"/>
      <c r="L7222" s="11"/>
      <c r="M7222" s="12"/>
      <c r="N7222" s="12"/>
      <c r="O7222" s="12"/>
      <c r="P7222" s="12"/>
      <c r="Q7222" s="12"/>
      <c r="R7222" s="12"/>
      <c r="S7222" s="12"/>
      <c r="T7222" s="12"/>
      <c r="U7222" s="12"/>
      <c r="V7222" s="12"/>
      <c r="W7222" s="12"/>
      <c r="X7222" s="12"/>
      <c r="Y7222" s="12"/>
      <c r="Z7222" s="12"/>
      <c r="AA7222" s="12"/>
      <c r="AB7222" s="12"/>
      <c r="AC7222" s="12"/>
      <c r="AD7222" s="12"/>
      <c r="AE7222" s="12"/>
      <c r="AF7222" s="12"/>
      <c r="AG7222" s="12"/>
      <c r="AH7222" s="12"/>
      <c r="AI7222" s="12"/>
      <c r="AJ7222" s="12"/>
      <c r="AK7222" s="12"/>
      <c r="AL7222" s="12"/>
      <c r="AM7222" s="12"/>
      <c r="AN7222" s="12"/>
      <c r="AO7222" s="12"/>
      <c r="AP7222" s="12"/>
      <c r="AQ7222" s="12"/>
      <c r="AR7222" s="12"/>
      <c r="AS7222" s="12"/>
      <c r="AT7222" s="12"/>
      <c r="AU7222" s="12"/>
      <c r="AV7222" s="12"/>
      <c r="AW7222" s="12"/>
      <c r="AX7222" s="12"/>
      <c r="AY7222" s="12"/>
      <c r="AZ7222" s="12"/>
      <c r="BA7222" s="12"/>
      <c r="BB7222" s="12"/>
      <c r="BC7222" s="12"/>
      <c r="BD7222" s="12"/>
      <c r="BE7222" s="12"/>
      <c r="BF7222" s="12"/>
      <c r="BG7222" s="12"/>
      <c r="BH7222" s="12"/>
      <c r="BI7222" s="12"/>
      <c r="BJ7222" s="13"/>
      <c r="BK7222" s="13"/>
      <c r="BL7222" s="13"/>
      <c r="BM7222" s="13"/>
      <c r="BN7222" s="13"/>
    </row>
    <row r="7223" spans="4:66" x14ac:dyDescent="0.25">
      <c r="D7223"/>
      <c r="E7223" s="10"/>
      <c r="F7223" s="10"/>
      <c r="G7223" s="10"/>
      <c r="H7223" s="10"/>
      <c r="I7223" s="10"/>
      <c r="J7223" s="10"/>
      <c r="K7223" s="11"/>
      <c r="L7223" s="11"/>
      <c r="M7223" s="12"/>
      <c r="N7223" s="12"/>
      <c r="O7223" s="12"/>
      <c r="P7223" s="12"/>
      <c r="Q7223" s="12"/>
      <c r="R7223" s="12"/>
      <c r="S7223" s="12"/>
      <c r="T7223" s="12"/>
      <c r="U7223" s="12"/>
      <c r="V7223" s="12"/>
      <c r="W7223" s="12"/>
      <c r="X7223" s="12"/>
      <c r="Y7223" s="12"/>
      <c r="Z7223" s="12"/>
      <c r="AA7223" s="12"/>
      <c r="AB7223" s="12"/>
      <c r="AC7223" s="12"/>
      <c r="AD7223" s="12"/>
      <c r="AE7223" s="12"/>
      <c r="AF7223" s="12"/>
      <c r="AG7223" s="12"/>
      <c r="AH7223" s="12"/>
      <c r="AI7223" s="12"/>
      <c r="AJ7223" s="12"/>
      <c r="AK7223" s="12"/>
      <c r="AL7223" s="12"/>
      <c r="AM7223" s="12"/>
      <c r="AN7223" s="12"/>
      <c r="AO7223" s="12"/>
      <c r="AP7223" s="12"/>
      <c r="AQ7223" s="12"/>
      <c r="AR7223" s="12"/>
      <c r="AS7223" s="12"/>
      <c r="AT7223" s="12"/>
      <c r="AU7223" s="12"/>
      <c r="AV7223" s="12"/>
      <c r="AW7223" s="12"/>
      <c r="AX7223" s="12"/>
      <c r="AY7223" s="12"/>
      <c r="AZ7223" s="12"/>
      <c r="BA7223" s="12"/>
      <c r="BB7223" s="12"/>
      <c r="BC7223" s="12"/>
      <c r="BD7223" s="12"/>
      <c r="BE7223" s="12"/>
      <c r="BF7223" s="12"/>
      <c r="BG7223" s="12"/>
      <c r="BH7223" s="12"/>
      <c r="BI7223" s="12"/>
      <c r="BJ7223" s="13"/>
      <c r="BK7223" s="13"/>
      <c r="BL7223" s="13"/>
      <c r="BM7223" s="13"/>
      <c r="BN7223" s="13"/>
    </row>
    <row r="7224" spans="4:66" x14ac:dyDescent="0.25">
      <c r="D7224"/>
      <c r="E7224" s="10"/>
      <c r="F7224" s="10"/>
      <c r="G7224" s="10"/>
      <c r="H7224" s="10"/>
      <c r="I7224" s="10"/>
      <c r="J7224" s="10"/>
      <c r="K7224" s="11"/>
      <c r="L7224" s="11"/>
      <c r="M7224" s="12"/>
      <c r="N7224" s="12"/>
      <c r="O7224" s="12"/>
      <c r="P7224" s="12"/>
      <c r="Q7224" s="12"/>
      <c r="R7224" s="12"/>
      <c r="S7224" s="12"/>
      <c r="T7224" s="12"/>
      <c r="U7224" s="12"/>
      <c r="V7224" s="12"/>
      <c r="W7224" s="12"/>
      <c r="X7224" s="12"/>
      <c r="Y7224" s="12"/>
      <c r="Z7224" s="12"/>
      <c r="AA7224" s="12"/>
      <c r="AB7224" s="12"/>
      <c r="AC7224" s="12"/>
      <c r="AD7224" s="12"/>
      <c r="AE7224" s="12"/>
      <c r="AF7224" s="12"/>
      <c r="AG7224" s="12"/>
      <c r="AH7224" s="12"/>
      <c r="AI7224" s="12"/>
      <c r="AJ7224" s="12"/>
      <c r="AK7224" s="12"/>
      <c r="AL7224" s="12"/>
      <c r="AM7224" s="12"/>
      <c r="AN7224" s="12"/>
      <c r="AO7224" s="12"/>
      <c r="AP7224" s="12"/>
      <c r="AQ7224" s="12"/>
      <c r="AR7224" s="12"/>
      <c r="AS7224" s="12"/>
      <c r="AT7224" s="12"/>
      <c r="AU7224" s="12"/>
      <c r="AV7224" s="12"/>
      <c r="AW7224" s="12"/>
      <c r="AX7224" s="12"/>
      <c r="AY7224" s="12"/>
      <c r="AZ7224" s="12"/>
      <c r="BA7224" s="12"/>
      <c r="BB7224" s="12"/>
      <c r="BC7224" s="12"/>
      <c r="BD7224" s="12"/>
      <c r="BE7224" s="12"/>
      <c r="BF7224" s="12"/>
      <c r="BG7224" s="12"/>
      <c r="BH7224" s="12"/>
      <c r="BI7224" s="12"/>
      <c r="BJ7224" s="13"/>
      <c r="BK7224" s="13"/>
      <c r="BL7224" s="13"/>
      <c r="BM7224" s="13"/>
      <c r="BN7224" s="13"/>
    </row>
    <row r="7225" spans="4:66" x14ac:dyDescent="0.25">
      <c r="D7225"/>
      <c r="E7225" s="10"/>
      <c r="F7225" s="10"/>
      <c r="G7225" s="10"/>
      <c r="H7225" s="10"/>
      <c r="I7225" s="10"/>
      <c r="J7225" s="10"/>
      <c r="K7225" s="11"/>
      <c r="L7225" s="11"/>
      <c r="M7225" s="12"/>
      <c r="N7225" s="12"/>
      <c r="O7225" s="12"/>
      <c r="P7225" s="12"/>
      <c r="Q7225" s="12"/>
      <c r="R7225" s="12"/>
      <c r="S7225" s="12"/>
      <c r="T7225" s="12"/>
      <c r="U7225" s="12"/>
      <c r="V7225" s="12"/>
      <c r="W7225" s="12"/>
      <c r="X7225" s="12"/>
      <c r="Y7225" s="12"/>
      <c r="Z7225" s="12"/>
      <c r="AA7225" s="12"/>
      <c r="AB7225" s="12"/>
      <c r="AC7225" s="12"/>
      <c r="AD7225" s="12"/>
      <c r="AE7225" s="12"/>
      <c r="AF7225" s="12"/>
      <c r="AG7225" s="12"/>
      <c r="AH7225" s="12"/>
      <c r="AI7225" s="12"/>
      <c r="AJ7225" s="12"/>
      <c r="AK7225" s="12"/>
      <c r="AL7225" s="12"/>
      <c r="AM7225" s="12"/>
      <c r="AN7225" s="12"/>
      <c r="AO7225" s="12"/>
      <c r="AP7225" s="12"/>
      <c r="AQ7225" s="12"/>
      <c r="AR7225" s="12"/>
      <c r="AS7225" s="12"/>
      <c r="AT7225" s="12"/>
      <c r="AU7225" s="12"/>
      <c r="AV7225" s="12"/>
      <c r="AW7225" s="12"/>
      <c r="AX7225" s="12"/>
      <c r="AY7225" s="12"/>
      <c r="AZ7225" s="12"/>
      <c r="BA7225" s="12"/>
      <c r="BB7225" s="12"/>
      <c r="BC7225" s="12"/>
      <c r="BD7225" s="12"/>
      <c r="BE7225" s="12"/>
      <c r="BF7225" s="12"/>
      <c r="BG7225" s="12"/>
      <c r="BH7225" s="12"/>
      <c r="BI7225" s="12"/>
      <c r="BJ7225" s="13"/>
      <c r="BK7225" s="13"/>
      <c r="BL7225" s="13"/>
      <c r="BM7225" s="13"/>
      <c r="BN7225" s="13"/>
    </row>
    <row r="7226" spans="4:66" x14ac:dyDescent="0.25">
      <c r="D7226"/>
      <c r="E7226" s="10"/>
      <c r="F7226" s="10"/>
      <c r="G7226" s="10"/>
      <c r="H7226" s="10"/>
      <c r="I7226" s="10"/>
      <c r="J7226" s="10"/>
      <c r="K7226" s="11"/>
      <c r="L7226" s="11"/>
      <c r="M7226" s="12"/>
      <c r="N7226" s="12"/>
      <c r="O7226" s="12"/>
      <c r="P7226" s="12"/>
      <c r="Q7226" s="12"/>
      <c r="R7226" s="12"/>
      <c r="S7226" s="12"/>
      <c r="T7226" s="12"/>
      <c r="U7226" s="12"/>
      <c r="V7226" s="12"/>
      <c r="W7226" s="12"/>
      <c r="X7226" s="12"/>
      <c r="Y7226" s="12"/>
      <c r="Z7226" s="12"/>
      <c r="AA7226" s="12"/>
      <c r="AB7226" s="12"/>
      <c r="AC7226" s="12"/>
      <c r="AD7226" s="12"/>
      <c r="AE7226" s="12"/>
      <c r="AF7226" s="12"/>
      <c r="AG7226" s="12"/>
      <c r="AH7226" s="12"/>
      <c r="AI7226" s="12"/>
      <c r="AJ7226" s="12"/>
      <c r="AK7226" s="12"/>
      <c r="AL7226" s="12"/>
      <c r="AM7226" s="12"/>
      <c r="AN7226" s="12"/>
      <c r="AO7226" s="12"/>
      <c r="AP7226" s="12"/>
      <c r="AQ7226" s="12"/>
      <c r="AR7226" s="12"/>
      <c r="AS7226" s="12"/>
      <c r="AT7226" s="12"/>
      <c r="AU7226" s="12"/>
      <c r="AV7226" s="12"/>
      <c r="AW7226" s="12"/>
      <c r="AX7226" s="12"/>
      <c r="AY7226" s="12"/>
      <c r="AZ7226" s="12"/>
      <c r="BA7226" s="12"/>
      <c r="BB7226" s="12"/>
      <c r="BC7226" s="12"/>
      <c r="BD7226" s="12"/>
      <c r="BE7226" s="12"/>
      <c r="BF7226" s="12"/>
      <c r="BG7226" s="12"/>
      <c r="BH7226" s="12"/>
      <c r="BI7226" s="12"/>
      <c r="BJ7226" s="13"/>
      <c r="BK7226" s="13"/>
      <c r="BL7226" s="13"/>
      <c r="BM7226" s="13"/>
      <c r="BN7226" s="13"/>
    </row>
    <row r="7227" spans="4:66" x14ac:dyDescent="0.25">
      <c r="D7227"/>
      <c r="E7227" s="10"/>
      <c r="F7227" s="10"/>
      <c r="G7227" s="10"/>
      <c r="H7227" s="10"/>
      <c r="I7227" s="10"/>
      <c r="J7227" s="10"/>
      <c r="K7227" s="11"/>
      <c r="L7227" s="11"/>
      <c r="M7227" s="12"/>
      <c r="N7227" s="12"/>
      <c r="O7227" s="12"/>
      <c r="P7227" s="12"/>
      <c r="Q7227" s="12"/>
      <c r="R7227" s="12"/>
      <c r="S7227" s="12"/>
      <c r="T7227" s="12"/>
      <c r="U7227" s="12"/>
      <c r="V7227" s="12"/>
      <c r="W7227" s="12"/>
      <c r="X7227" s="12"/>
      <c r="Y7227" s="12"/>
      <c r="Z7227" s="12"/>
      <c r="AA7227" s="12"/>
      <c r="AB7227" s="12"/>
      <c r="AC7227" s="12"/>
      <c r="AD7227" s="12"/>
      <c r="AE7227" s="12"/>
      <c r="AF7227" s="12"/>
      <c r="AG7227" s="12"/>
      <c r="AH7227" s="12"/>
      <c r="AI7227" s="12"/>
      <c r="AJ7227" s="12"/>
      <c r="AK7227" s="12"/>
      <c r="AL7227" s="12"/>
      <c r="AM7227" s="12"/>
      <c r="AN7227" s="12"/>
      <c r="AO7227" s="12"/>
      <c r="AP7227" s="12"/>
      <c r="AQ7227" s="12"/>
      <c r="AR7227" s="12"/>
      <c r="AS7227" s="12"/>
      <c r="AT7227" s="12"/>
      <c r="AU7227" s="12"/>
      <c r="AV7227" s="12"/>
      <c r="AW7227" s="12"/>
      <c r="AX7227" s="12"/>
      <c r="AY7227" s="12"/>
      <c r="AZ7227" s="12"/>
      <c r="BA7227" s="12"/>
      <c r="BB7227" s="12"/>
      <c r="BC7227" s="12"/>
      <c r="BD7227" s="12"/>
      <c r="BE7227" s="12"/>
      <c r="BF7227" s="12"/>
      <c r="BG7227" s="12"/>
      <c r="BH7227" s="12"/>
      <c r="BI7227" s="12"/>
      <c r="BJ7227" s="13"/>
      <c r="BK7227" s="13"/>
      <c r="BL7227" s="13"/>
      <c r="BM7227" s="13"/>
      <c r="BN7227" s="13"/>
    </row>
    <row r="7228" spans="4:66" x14ac:dyDescent="0.25">
      <c r="D7228"/>
      <c r="E7228" s="10"/>
      <c r="F7228" s="10"/>
      <c r="G7228" s="10"/>
      <c r="H7228" s="10"/>
      <c r="I7228" s="10"/>
      <c r="J7228" s="10"/>
      <c r="K7228" s="11"/>
      <c r="L7228" s="11"/>
      <c r="M7228" s="12"/>
      <c r="N7228" s="12"/>
      <c r="O7228" s="12"/>
      <c r="P7228" s="12"/>
      <c r="Q7228" s="12"/>
      <c r="R7228" s="12"/>
      <c r="S7228" s="12"/>
      <c r="T7228" s="12"/>
      <c r="U7228" s="12"/>
      <c r="V7228" s="12"/>
      <c r="W7228" s="12"/>
      <c r="X7228" s="12"/>
      <c r="Y7228" s="12"/>
      <c r="Z7228" s="12"/>
      <c r="AA7228" s="12"/>
      <c r="AB7228" s="12"/>
      <c r="AC7228" s="12"/>
      <c r="AD7228" s="12"/>
      <c r="AE7228" s="12"/>
      <c r="AF7228" s="12"/>
      <c r="AG7228" s="12"/>
      <c r="AH7228" s="12"/>
      <c r="AI7228" s="12"/>
      <c r="AJ7228" s="12"/>
      <c r="AK7228" s="12"/>
      <c r="AL7228" s="12"/>
      <c r="AM7228" s="12"/>
      <c r="AN7228" s="12"/>
      <c r="AO7228" s="12"/>
      <c r="AP7228" s="12"/>
      <c r="AQ7228" s="12"/>
      <c r="AR7228" s="12"/>
      <c r="AS7228" s="12"/>
      <c r="AT7228" s="12"/>
      <c r="AU7228" s="12"/>
      <c r="AV7228" s="12"/>
      <c r="AW7228" s="12"/>
      <c r="AX7228" s="12"/>
      <c r="AY7228" s="12"/>
      <c r="AZ7228" s="12"/>
      <c r="BA7228" s="12"/>
      <c r="BB7228" s="12"/>
      <c r="BC7228" s="12"/>
      <c r="BD7228" s="12"/>
      <c r="BE7228" s="12"/>
      <c r="BF7228" s="12"/>
      <c r="BG7228" s="12"/>
      <c r="BH7228" s="12"/>
      <c r="BI7228" s="12"/>
      <c r="BJ7228" s="13"/>
      <c r="BK7228" s="13"/>
      <c r="BL7228" s="13"/>
      <c r="BM7228" s="13"/>
      <c r="BN7228" s="13"/>
    </row>
    <row r="7229" spans="4:66" x14ac:dyDescent="0.25">
      <c r="D7229"/>
      <c r="E7229" s="10"/>
      <c r="F7229" s="10"/>
      <c r="G7229" s="10"/>
      <c r="H7229" s="10"/>
      <c r="I7229" s="10"/>
      <c r="J7229" s="10"/>
      <c r="K7229" s="11"/>
      <c r="L7229" s="11"/>
      <c r="M7229" s="12"/>
      <c r="N7229" s="12"/>
      <c r="O7229" s="12"/>
      <c r="P7229" s="12"/>
      <c r="Q7229" s="12"/>
      <c r="R7229" s="12"/>
      <c r="S7229" s="12"/>
      <c r="T7229" s="12"/>
      <c r="U7229" s="12"/>
      <c r="V7229" s="12"/>
      <c r="W7229" s="12"/>
      <c r="X7229" s="12"/>
      <c r="Y7229" s="12"/>
      <c r="Z7229" s="12"/>
      <c r="AA7229" s="12"/>
      <c r="AB7229" s="12"/>
      <c r="AC7229" s="12"/>
      <c r="AD7229" s="12"/>
      <c r="AE7229" s="12"/>
      <c r="AF7229" s="12"/>
      <c r="AG7229" s="12"/>
      <c r="AH7229" s="12"/>
      <c r="AI7229" s="12"/>
      <c r="AJ7229" s="12"/>
      <c r="AK7229" s="12"/>
      <c r="AL7229" s="12"/>
      <c r="AM7229" s="12"/>
      <c r="AN7229" s="12"/>
      <c r="AO7229" s="12"/>
      <c r="AP7229" s="12"/>
      <c r="AQ7229" s="12"/>
      <c r="AR7229" s="12"/>
      <c r="AS7229" s="12"/>
      <c r="AT7229" s="12"/>
      <c r="AU7229" s="12"/>
      <c r="AV7229" s="12"/>
      <c r="AW7229" s="12"/>
      <c r="AX7229" s="12"/>
      <c r="AY7229" s="12"/>
      <c r="AZ7229" s="12"/>
      <c r="BA7229" s="12"/>
      <c r="BB7229" s="12"/>
      <c r="BC7229" s="12"/>
      <c r="BD7229" s="12"/>
      <c r="BE7229" s="12"/>
      <c r="BF7229" s="12"/>
      <c r="BG7229" s="12"/>
      <c r="BH7229" s="12"/>
      <c r="BI7229" s="12"/>
      <c r="BJ7229" s="13"/>
      <c r="BK7229" s="13"/>
      <c r="BL7229" s="13"/>
      <c r="BM7229" s="13"/>
      <c r="BN7229" s="13"/>
    </row>
    <row r="7230" spans="4:66" s="14" customFormat="1" x14ac:dyDescent="0.25">
      <c r="K7230" s="16"/>
      <c r="L7230" s="16"/>
      <c r="M7230" s="17"/>
      <c r="N7230" s="17"/>
      <c r="O7230" s="17"/>
      <c r="P7230" s="17"/>
      <c r="Q7230" s="17"/>
      <c r="R7230" s="17"/>
      <c r="S7230" s="17"/>
      <c r="T7230" s="17"/>
      <c r="U7230" s="17"/>
      <c r="V7230" s="17"/>
      <c r="W7230" s="17"/>
      <c r="X7230" s="17"/>
      <c r="Y7230" s="17"/>
      <c r="Z7230" s="17"/>
      <c r="AA7230" s="17"/>
      <c r="AB7230" s="17"/>
      <c r="AC7230" s="17"/>
      <c r="AD7230" s="17"/>
      <c r="AE7230" s="17"/>
      <c r="AF7230" s="17"/>
      <c r="AG7230" s="17"/>
      <c r="AH7230" s="17"/>
      <c r="AI7230" s="17"/>
      <c r="AJ7230" s="17"/>
      <c r="AK7230" s="17"/>
      <c r="AL7230" s="17"/>
      <c r="AM7230" s="17"/>
      <c r="AN7230" s="17"/>
      <c r="AO7230" s="17"/>
      <c r="AP7230" s="17"/>
      <c r="AQ7230" s="17"/>
      <c r="AR7230" s="17"/>
      <c r="AS7230" s="17"/>
      <c r="AT7230" s="17"/>
      <c r="AU7230" s="17"/>
      <c r="AV7230" s="17"/>
      <c r="AW7230" s="17"/>
      <c r="AX7230" s="17"/>
      <c r="AY7230" s="17"/>
      <c r="AZ7230" s="17"/>
      <c r="BA7230" s="17"/>
      <c r="BB7230" s="17"/>
      <c r="BC7230" s="17"/>
      <c r="BD7230" s="17"/>
      <c r="BE7230" s="17"/>
      <c r="BF7230" s="17"/>
      <c r="BG7230" s="17"/>
      <c r="BH7230" s="17"/>
      <c r="BI7230" s="17"/>
      <c r="BJ7230" s="18"/>
      <c r="BK7230" s="18"/>
      <c r="BL7230" s="18"/>
      <c r="BM7230" s="18"/>
      <c r="BN7230" s="18"/>
    </row>
    <row r="7231" spans="4:66" x14ac:dyDescent="0.25">
      <c r="D7231"/>
      <c r="E7231" s="10"/>
      <c r="F7231" s="10"/>
      <c r="G7231" s="10"/>
      <c r="H7231" s="10"/>
      <c r="I7231" s="10"/>
      <c r="J7231" s="10"/>
      <c r="K7231" s="11"/>
      <c r="L7231" s="11"/>
      <c r="M7231" s="12"/>
      <c r="N7231" s="12"/>
      <c r="O7231" s="12"/>
      <c r="P7231" s="12"/>
      <c r="Q7231" s="12"/>
      <c r="R7231" s="12"/>
      <c r="S7231" s="12"/>
      <c r="T7231" s="12"/>
      <c r="U7231" s="12"/>
      <c r="V7231" s="12"/>
      <c r="W7231" s="12"/>
      <c r="X7231" s="12"/>
      <c r="Y7231" s="12"/>
      <c r="Z7231" s="12"/>
      <c r="AA7231" s="12"/>
      <c r="AB7231" s="12"/>
      <c r="AC7231" s="12"/>
      <c r="AD7231" s="12"/>
      <c r="AE7231" s="12"/>
      <c r="AF7231" s="12"/>
      <c r="AG7231" s="12"/>
      <c r="AH7231" s="12"/>
      <c r="AI7231" s="12"/>
      <c r="AJ7231" s="12"/>
      <c r="AK7231" s="12"/>
      <c r="AL7231" s="12"/>
      <c r="AM7231" s="12"/>
      <c r="AN7231" s="12"/>
      <c r="AO7231" s="12"/>
      <c r="AP7231" s="12"/>
      <c r="AQ7231" s="12"/>
      <c r="AR7231" s="12"/>
      <c r="AS7231" s="12"/>
      <c r="AT7231" s="12"/>
      <c r="AU7231" s="12"/>
      <c r="AV7231" s="12"/>
      <c r="AW7231" s="12"/>
      <c r="AX7231" s="12"/>
      <c r="AY7231" s="12"/>
      <c r="AZ7231" s="12"/>
      <c r="BA7231" s="12"/>
      <c r="BB7231" s="12"/>
      <c r="BC7231" s="12"/>
      <c r="BD7231" s="12"/>
      <c r="BE7231" s="12"/>
      <c r="BF7231" s="12"/>
      <c r="BG7231" s="12"/>
      <c r="BH7231" s="12"/>
      <c r="BI7231" s="12"/>
      <c r="BJ7231" s="13"/>
      <c r="BK7231" s="13"/>
      <c r="BL7231" s="13"/>
      <c r="BM7231" s="13"/>
      <c r="BN7231" s="13"/>
    </row>
    <row r="7232" spans="4:66" x14ac:dyDescent="0.25">
      <c r="D7232"/>
      <c r="E7232" s="10"/>
      <c r="F7232" s="10"/>
      <c r="G7232" s="10"/>
      <c r="H7232" s="10"/>
      <c r="I7232" s="10"/>
      <c r="J7232" s="10"/>
      <c r="K7232" s="11"/>
      <c r="L7232" s="11"/>
      <c r="M7232" s="12"/>
      <c r="N7232" s="12"/>
      <c r="O7232" s="12"/>
      <c r="P7232" s="12"/>
      <c r="Q7232" s="12"/>
      <c r="R7232" s="12"/>
      <c r="S7232" s="12"/>
      <c r="T7232" s="12"/>
      <c r="U7232" s="12"/>
      <c r="V7232" s="12"/>
      <c r="W7232" s="12"/>
      <c r="X7232" s="12"/>
      <c r="Y7232" s="12"/>
      <c r="Z7232" s="12"/>
      <c r="AA7232" s="12"/>
      <c r="AB7232" s="12"/>
      <c r="AC7232" s="12"/>
      <c r="AD7232" s="12"/>
      <c r="AE7232" s="12"/>
      <c r="AF7232" s="12"/>
      <c r="AG7232" s="12"/>
      <c r="AH7232" s="12"/>
      <c r="AI7232" s="12"/>
      <c r="AJ7232" s="12"/>
      <c r="AK7232" s="12"/>
      <c r="AL7232" s="12"/>
      <c r="AM7232" s="12"/>
      <c r="AN7232" s="12"/>
      <c r="AO7232" s="12"/>
      <c r="AP7232" s="12"/>
      <c r="AQ7232" s="12"/>
      <c r="AR7232" s="12"/>
      <c r="AS7232" s="12"/>
      <c r="AT7232" s="12"/>
      <c r="AU7232" s="12"/>
      <c r="AV7232" s="12"/>
      <c r="AW7232" s="12"/>
      <c r="AX7232" s="12"/>
      <c r="AY7232" s="12"/>
      <c r="AZ7232" s="12"/>
      <c r="BA7232" s="12"/>
      <c r="BB7232" s="12"/>
      <c r="BC7232" s="12"/>
      <c r="BD7232" s="12"/>
      <c r="BE7232" s="12"/>
      <c r="BF7232" s="12"/>
      <c r="BG7232" s="12"/>
      <c r="BH7232" s="12"/>
      <c r="BI7232" s="12"/>
      <c r="BJ7232" s="13"/>
      <c r="BK7232" s="13"/>
      <c r="BL7232" s="13"/>
      <c r="BM7232" s="13"/>
      <c r="BN7232" s="13"/>
    </row>
    <row r="7233" spans="4:66" x14ac:dyDescent="0.25">
      <c r="D7233"/>
      <c r="E7233" s="10"/>
      <c r="F7233" s="10"/>
      <c r="G7233" s="10"/>
      <c r="H7233" s="10"/>
      <c r="I7233" s="10"/>
      <c r="J7233" s="10"/>
      <c r="K7233" s="11"/>
      <c r="L7233" s="11"/>
      <c r="M7233" s="12"/>
      <c r="N7233" s="12"/>
      <c r="O7233" s="12"/>
      <c r="P7233" s="12"/>
      <c r="Q7233" s="12"/>
      <c r="R7233" s="12"/>
      <c r="S7233" s="12"/>
      <c r="T7233" s="12"/>
      <c r="U7233" s="12"/>
      <c r="V7233" s="12"/>
      <c r="W7233" s="12"/>
      <c r="X7233" s="12"/>
      <c r="Y7233" s="12"/>
      <c r="Z7233" s="12"/>
      <c r="AA7233" s="12"/>
      <c r="AB7233" s="12"/>
      <c r="AC7233" s="12"/>
      <c r="AD7233" s="12"/>
      <c r="AE7233" s="12"/>
      <c r="AF7233" s="12"/>
      <c r="AG7233" s="12"/>
      <c r="AH7233" s="12"/>
      <c r="AI7233" s="12"/>
      <c r="AJ7233" s="12"/>
      <c r="AK7233" s="12"/>
      <c r="AL7233" s="12"/>
      <c r="AM7233" s="12"/>
      <c r="AN7233" s="12"/>
      <c r="AO7233" s="12"/>
      <c r="AP7233" s="12"/>
      <c r="AQ7233" s="12"/>
      <c r="AR7233" s="12"/>
      <c r="AS7233" s="12"/>
      <c r="AT7233" s="12"/>
      <c r="AU7233" s="12"/>
      <c r="AV7233" s="12"/>
      <c r="AW7233" s="12"/>
      <c r="AX7233" s="12"/>
      <c r="AY7233" s="12"/>
      <c r="AZ7233" s="12"/>
      <c r="BA7233" s="12"/>
      <c r="BB7233" s="12"/>
      <c r="BC7233" s="12"/>
      <c r="BD7233" s="12"/>
      <c r="BE7233" s="12"/>
      <c r="BF7233" s="12"/>
      <c r="BG7233" s="12"/>
      <c r="BH7233" s="12"/>
      <c r="BI7233" s="12"/>
      <c r="BJ7233" s="13"/>
      <c r="BK7233" s="13"/>
      <c r="BL7233" s="13"/>
      <c r="BM7233" s="13"/>
      <c r="BN7233" s="13"/>
    </row>
    <row r="7234" spans="4:66" x14ac:dyDescent="0.25">
      <c r="D7234"/>
      <c r="E7234" s="10"/>
      <c r="F7234" s="10"/>
      <c r="G7234" s="10"/>
      <c r="H7234" s="10"/>
      <c r="I7234" s="10"/>
      <c r="J7234" s="10"/>
      <c r="K7234" s="11"/>
      <c r="L7234" s="11"/>
      <c r="M7234" s="12"/>
      <c r="N7234" s="12"/>
      <c r="O7234" s="12"/>
      <c r="P7234" s="12"/>
      <c r="Q7234" s="12"/>
      <c r="R7234" s="12"/>
      <c r="S7234" s="12"/>
      <c r="T7234" s="12"/>
      <c r="U7234" s="12"/>
      <c r="V7234" s="12"/>
      <c r="W7234" s="12"/>
      <c r="X7234" s="12"/>
      <c r="Y7234" s="12"/>
      <c r="Z7234" s="12"/>
      <c r="AA7234" s="12"/>
      <c r="AB7234" s="12"/>
      <c r="AC7234" s="12"/>
      <c r="AD7234" s="12"/>
      <c r="AE7234" s="12"/>
      <c r="AF7234" s="12"/>
      <c r="AG7234" s="12"/>
      <c r="AH7234" s="12"/>
      <c r="AI7234" s="12"/>
      <c r="AJ7234" s="12"/>
      <c r="AK7234" s="12"/>
      <c r="AL7234" s="12"/>
      <c r="AM7234" s="12"/>
      <c r="AN7234" s="12"/>
      <c r="AO7234" s="12"/>
      <c r="AP7234" s="12"/>
      <c r="AQ7234" s="12"/>
      <c r="AR7234" s="12"/>
      <c r="AS7234" s="12"/>
      <c r="AT7234" s="12"/>
      <c r="AU7234" s="12"/>
      <c r="AV7234" s="12"/>
      <c r="AW7234" s="12"/>
      <c r="AX7234" s="12"/>
      <c r="AY7234" s="12"/>
      <c r="AZ7234" s="12"/>
      <c r="BA7234" s="12"/>
      <c r="BB7234" s="12"/>
      <c r="BC7234" s="12"/>
      <c r="BD7234" s="12"/>
      <c r="BE7234" s="12"/>
      <c r="BF7234" s="12"/>
      <c r="BG7234" s="12"/>
      <c r="BH7234" s="12"/>
      <c r="BI7234" s="12"/>
      <c r="BJ7234" s="13"/>
      <c r="BK7234" s="13"/>
      <c r="BL7234" s="13"/>
      <c r="BM7234" s="13"/>
      <c r="BN7234" s="13"/>
    </row>
    <row r="7235" spans="4:66" x14ac:dyDescent="0.25">
      <c r="D7235"/>
      <c r="E7235" s="10"/>
      <c r="F7235" s="10"/>
      <c r="G7235" s="10"/>
      <c r="H7235" s="10"/>
      <c r="I7235" s="10"/>
      <c r="J7235" s="10"/>
      <c r="K7235" s="11"/>
      <c r="L7235" s="11"/>
      <c r="M7235" s="12"/>
      <c r="N7235" s="12"/>
      <c r="O7235" s="12"/>
      <c r="P7235" s="12"/>
      <c r="Q7235" s="12"/>
      <c r="R7235" s="12"/>
      <c r="S7235" s="12"/>
      <c r="T7235" s="12"/>
      <c r="U7235" s="12"/>
      <c r="V7235" s="12"/>
      <c r="W7235" s="12"/>
      <c r="X7235" s="12"/>
      <c r="Y7235" s="12"/>
      <c r="Z7235" s="12"/>
      <c r="AA7235" s="12"/>
      <c r="AB7235" s="12"/>
      <c r="AC7235" s="12"/>
      <c r="AD7235" s="12"/>
      <c r="AE7235" s="12"/>
      <c r="AF7235" s="12"/>
      <c r="AG7235" s="12"/>
      <c r="AH7235" s="12"/>
      <c r="AI7235" s="12"/>
      <c r="AJ7235" s="12"/>
      <c r="AK7235" s="12"/>
      <c r="AL7235" s="12"/>
      <c r="AM7235" s="12"/>
      <c r="AN7235" s="12"/>
      <c r="AO7235" s="12"/>
      <c r="AP7235" s="12"/>
      <c r="AQ7235" s="12"/>
      <c r="AR7235" s="12"/>
      <c r="AS7235" s="12"/>
      <c r="AT7235" s="12"/>
      <c r="AU7235" s="12"/>
      <c r="AV7235" s="12"/>
      <c r="AW7235" s="12"/>
      <c r="AX7235" s="12"/>
      <c r="AY7235" s="12"/>
      <c r="AZ7235" s="12"/>
      <c r="BA7235" s="12"/>
      <c r="BB7235" s="12"/>
      <c r="BC7235" s="12"/>
      <c r="BD7235" s="12"/>
      <c r="BE7235" s="12"/>
      <c r="BF7235" s="12"/>
      <c r="BG7235" s="12"/>
      <c r="BH7235" s="12"/>
      <c r="BI7235" s="12"/>
      <c r="BJ7235" s="13"/>
      <c r="BK7235" s="13"/>
      <c r="BL7235" s="13"/>
      <c r="BM7235" s="13"/>
      <c r="BN7235" s="13"/>
    </row>
    <row r="7236" spans="4:66" x14ac:dyDescent="0.25">
      <c r="D7236"/>
      <c r="E7236" s="10"/>
      <c r="F7236" s="10"/>
      <c r="G7236" s="10"/>
      <c r="H7236" s="10"/>
      <c r="I7236" s="10"/>
      <c r="J7236" s="10"/>
      <c r="K7236" s="11"/>
      <c r="L7236" s="11"/>
      <c r="M7236" s="12"/>
      <c r="N7236" s="12"/>
      <c r="O7236" s="12"/>
      <c r="P7236" s="12"/>
      <c r="Q7236" s="12"/>
      <c r="R7236" s="12"/>
      <c r="S7236" s="12"/>
      <c r="T7236" s="12"/>
      <c r="U7236" s="12"/>
      <c r="V7236" s="12"/>
      <c r="W7236" s="12"/>
      <c r="X7236" s="12"/>
      <c r="Y7236" s="12"/>
      <c r="Z7236" s="12"/>
      <c r="AA7236" s="12"/>
      <c r="AB7236" s="12"/>
      <c r="AC7236" s="12"/>
      <c r="AD7236" s="12"/>
      <c r="AE7236" s="12"/>
      <c r="AF7236" s="12"/>
      <c r="AG7236" s="12"/>
      <c r="AH7236" s="12"/>
      <c r="AI7236" s="12"/>
      <c r="AJ7236" s="12"/>
      <c r="AK7236" s="12"/>
      <c r="AL7236" s="12"/>
      <c r="AM7236" s="12"/>
      <c r="AN7236" s="12"/>
      <c r="AO7236" s="12"/>
      <c r="AP7236" s="12"/>
      <c r="AQ7236" s="12"/>
      <c r="AR7236" s="12"/>
      <c r="AS7236" s="12"/>
      <c r="AT7236" s="12"/>
      <c r="AU7236" s="12"/>
      <c r="AV7236" s="12"/>
      <c r="AW7236" s="12"/>
      <c r="AX7236" s="12"/>
      <c r="AY7236" s="12"/>
      <c r="AZ7236" s="12"/>
      <c r="BA7236" s="12"/>
      <c r="BB7236" s="12"/>
      <c r="BC7236" s="12"/>
      <c r="BD7236" s="12"/>
      <c r="BE7236" s="12"/>
      <c r="BF7236" s="12"/>
      <c r="BG7236" s="12"/>
      <c r="BH7236" s="12"/>
      <c r="BI7236" s="12"/>
      <c r="BJ7236" s="13"/>
      <c r="BK7236" s="13"/>
      <c r="BL7236" s="13"/>
      <c r="BM7236" s="13"/>
      <c r="BN7236" s="13"/>
    </row>
    <row r="7237" spans="4:66" x14ac:dyDescent="0.25">
      <c r="D7237"/>
      <c r="E7237" s="10"/>
      <c r="F7237" s="10"/>
      <c r="G7237" s="10"/>
      <c r="H7237" s="10"/>
      <c r="I7237" s="10"/>
      <c r="J7237" s="10"/>
      <c r="K7237" s="11"/>
      <c r="L7237" s="11"/>
      <c r="M7237" s="12"/>
      <c r="N7237" s="12"/>
      <c r="O7237" s="12"/>
      <c r="P7237" s="12"/>
      <c r="Q7237" s="12"/>
      <c r="R7237" s="12"/>
      <c r="S7237" s="12"/>
      <c r="T7237" s="12"/>
      <c r="U7237" s="12"/>
      <c r="V7237" s="12"/>
      <c r="W7237" s="12"/>
      <c r="X7237" s="12"/>
      <c r="Y7237" s="12"/>
      <c r="Z7237" s="12"/>
      <c r="AA7237" s="12"/>
      <c r="AB7237" s="12"/>
      <c r="AC7237" s="12"/>
      <c r="AD7237" s="12"/>
      <c r="AE7237" s="12"/>
      <c r="AF7237" s="12"/>
      <c r="AG7237" s="12"/>
      <c r="AH7237" s="12"/>
      <c r="AI7237" s="12"/>
      <c r="AJ7237" s="12"/>
      <c r="AK7237" s="12"/>
      <c r="AL7237" s="12"/>
      <c r="AM7237" s="12"/>
      <c r="AN7237" s="12"/>
      <c r="AO7237" s="12"/>
      <c r="AP7237" s="12"/>
      <c r="AQ7237" s="12"/>
      <c r="AR7237" s="12"/>
      <c r="AS7237" s="12"/>
      <c r="AT7237" s="12"/>
      <c r="AU7237" s="12"/>
      <c r="AV7237" s="12"/>
      <c r="AW7237" s="12"/>
      <c r="AX7237" s="12"/>
      <c r="AY7237" s="12"/>
      <c r="AZ7237" s="12"/>
      <c r="BA7237" s="12"/>
      <c r="BB7237" s="12"/>
      <c r="BC7237" s="12"/>
      <c r="BD7237" s="12"/>
      <c r="BE7237" s="12"/>
      <c r="BF7237" s="12"/>
      <c r="BG7237" s="12"/>
      <c r="BH7237" s="12"/>
      <c r="BI7237" s="12"/>
      <c r="BJ7237" s="13"/>
      <c r="BK7237" s="13"/>
      <c r="BL7237" s="13"/>
      <c r="BM7237" s="13"/>
      <c r="BN7237" s="13"/>
    </row>
    <row r="7238" spans="4:66" x14ac:dyDescent="0.25">
      <c r="D7238"/>
      <c r="E7238" s="10"/>
      <c r="F7238" s="10"/>
      <c r="G7238" s="10"/>
      <c r="H7238" s="10"/>
      <c r="I7238" s="10"/>
      <c r="J7238" s="10"/>
      <c r="K7238" s="11"/>
      <c r="L7238" s="11"/>
      <c r="M7238" s="12"/>
      <c r="N7238" s="12"/>
      <c r="O7238" s="12"/>
      <c r="P7238" s="12"/>
      <c r="Q7238" s="12"/>
      <c r="R7238" s="12"/>
      <c r="S7238" s="12"/>
      <c r="T7238" s="12"/>
      <c r="U7238" s="12"/>
      <c r="V7238" s="12"/>
      <c r="W7238" s="12"/>
      <c r="X7238" s="12"/>
      <c r="Y7238" s="12"/>
      <c r="Z7238" s="12"/>
      <c r="AA7238" s="12"/>
      <c r="AB7238" s="12"/>
      <c r="AC7238" s="12"/>
      <c r="AD7238" s="12"/>
      <c r="AE7238" s="12"/>
      <c r="AF7238" s="12"/>
      <c r="AG7238" s="12"/>
      <c r="AH7238" s="12"/>
      <c r="AI7238" s="12"/>
      <c r="AJ7238" s="12"/>
      <c r="AK7238" s="12"/>
      <c r="AL7238" s="12"/>
      <c r="AM7238" s="12"/>
      <c r="AN7238" s="12"/>
      <c r="AO7238" s="12"/>
      <c r="AP7238" s="12"/>
      <c r="AQ7238" s="12"/>
      <c r="AR7238" s="12"/>
      <c r="AS7238" s="12"/>
      <c r="AT7238" s="12"/>
      <c r="AU7238" s="12"/>
      <c r="AV7238" s="12"/>
      <c r="AW7238" s="12"/>
      <c r="AX7238" s="12"/>
      <c r="AY7238" s="12"/>
      <c r="AZ7238" s="12"/>
      <c r="BA7238" s="12"/>
      <c r="BB7238" s="12"/>
      <c r="BC7238" s="12"/>
      <c r="BD7238" s="12"/>
      <c r="BE7238" s="12"/>
      <c r="BF7238" s="12"/>
      <c r="BG7238" s="12"/>
      <c r="BH7238" s="12"/>
      <c r="BI7238" s="12"/>
      <c r="BJ7238" s="13"/>
      <c r="BK7238" s="13"/>
      <c r="BL7238" s="13"/>
      <c r="BM7238" s="13"/>
      <c r="BN7238" s="13"/>
    </row>
    <row r="7239" spans="4:66" x14ac:dyDescent="0.25">
      <c r="D7239"/>
      <c r="E7239" s="10"/>
      <c r="F7239" s="10"/>
      <c r="G7239" s="10"/>
      <c r="H7239" s="10"/>
      <c r="I7239" s="10"/>
      <c r="J7239" s="10"/>
      <c r="K7239" s="11"/>
      <c r="L7239" s="11"/>
      <c r="M7239" s="12"/>
      <c r="N7239" s="12"/>
      <c r="O7239" s="12"/>
      <c r="P7239" s="12"/>
      <c r="Q7239" s="12"/>
      <c r="R7239" s="12"/>
      <c r="S7239" s="12"/>
      <c r="T7239" s="12"/>
      <c r="U7239" s="12"/>
      <c r="V7239" s="12"/>
      <c r="W7239" s="12"/>
      <c r="X7239" s="12"/>
      <c r="Y7239" s="12"/>
      <c r="Z7239" s="12"/>
      <c r="AA7239" s="12"/>
      <c r="AB7239" s="12"/>
      <c r="AC7239" s="12"/>
      <c r="AD7239" s="12"/>
      <c r="AE7239" s="12"/>
      <c r="AF7239" s="12"/>
      <c r="AG7239" s="12"/>
      <c r="AH7239" s="12"/>
      <c r="AI7239" s="12"/>
      <c r="AJ7239" s="12"/>
      <c r="AK7239" s="12"/>
      <c r="AL7239" s="12"/>
      <c r="AM7239" s="12"/>
      <c r="AN7239" s="12"/>
      <c r="AO7239" s="12"/>
      <c r="AP7239" s="12"/>
      <c r="AQ7239" s="12"/>
      <c r="AR7239" s="12"/>
      <c r="AS7239" s="12"/>
      <c r="AT7239" s="12"/>
      <c r="AU7239" s="12"/>
      <c r="AV7239" s="12"/>
      <c r="AW7239" s="12"/>
      <c r="AX7239" s="12"/>
      <c r="AY7239" s="12"/>
      <c r="AZ7239" s="12"/>
      <c r="BA7239" s="12"/>
      <c r="BB7239" s="12"/>
      <c r="BC7239" s="12"/>
      <c r="BD7239" s="12"/>
      <c r="BE7239" s="12"/>
      <c r="BF7239" s="12"/>
      <c r="BG7239" s="12"/>
      <c r="BH7239" s="12"/>
      <c r="BI7239" s="12"/>
      <c r="BJ7239" s="13"/>
      <c r="BK7239" s="13"/>
      <c r="BL7239" s="13"/>
      <c r="BM7239" s="13"/>
      <c r="BN7239" s="13"/>
    </row>
    <row r="7240" spans="4:66" x14ac:dyDescent="0.25">
      <c r="D7240"/>
      <c r="E7240" s="10"/>
      <c r="F7240" s="10"/>
      <c r="G7240" s="10"/>
      <c r="H7240" s="10"/>
      <c r="I7240" s="10"/>
      <c r="J7240" s="10"/>
      <c r="K7240" s="11"/>
      <c r="L7240" s="11"/>
      <c r="M7240" s="12"/>
      <c r="N7240" s="12"/>
      <c r="O7240" s="12"/>
      <c r="P7240" s="12"/>
      <c r="Q7240" s="12"/>
      <c r="R7240" s="12"/>
      <c r="S7240" s="12"/>
      <c r="T7240" s="12"/>
      <c r="U7240" s="12"/>
      <c r="V7240" s="12"/>
      <c r="W7240" s="12"/>
      <c r="X7240" s="12"/>
      <c r="Y7240" s="12"/>
      <c r="Z7240" s="12"/>
      <c r="AA7240" s="12"/>
      <c r="AB7240" s="12"/>
      <c r="AC7240" s="12"/>
      <c r="AD7240" s="12"/>
      <c r="AE7240" s="12"/>
      <c r="AF7240" s="12"/>
      <c r="AG7240" s="12"/>
      <c r="AH7240" s="12"/>
      <c r="AI7240" s="12"/>
      <c r="AJ7240" s="12"/>
      <c r="AK7240" s="12"/>
      <c r="AL7240" s="12"/>
      <c r="AM7240" s="12"/>
      <c r="AN7240" s="12"/>
      <c r="AO7240" s="12"/>
      <c r="AP7240" s="12"/>
      <c r="AQ7240" s="12"/>
      <c r="AR7240" s="12"/>
      <c r="AS7240" s="12"/>
      <c r="AT7240" s="12"/>
      <c r="AU7240" s="12"/>
      <c r="AV7240" s="12"/>
      <c r="AW7240" s="12"/>
      <c r="AX7240" s="12"/>
      <c r="AY7240" s="12"/>
      <c r="AZ7240" s="12"/>
      <c r="BA7240" s="12"/>
      <c r="BB7240" s="12"/>
      <c r="BC7240" s="12"/>
      <c r="BD7240" s="12"/>
      <c r="BE7240" s="12"/>
      <c r="BF7240" s="12"/>
      <c r="BG7240" s="12"/>
      <c r="BH7240" s="12"/>
      <c r="BI7240" s="12"/>
      <c r="BJ7240" s="13"/>
      <c r="BK7240" s="13"/>
      <c r="BL7240" s="13"/>
      <c r="BM7240" s="13"/>
      <c r="BN7240" s="13"/>
    </row>
    <row r="7241" spans="4:66" x14ac:dyDescent="0.25">
      <c r="D7241"/>
      <c r="E7241" s="10"/>
      <c r="F7241" s="10"/>
      <c r="G7241" s="10"/>
      <c r="H7241" s="10"/>
      <c r="I7241" s="10"/>
      <c r="J7241" s="10"/>
      <c r="K7241" s="11"/>
      <c r="L7241" s="11"/>
      <c r="M7241" s="12"/>
      <c r="N7241" s="12"/>
      <c r="O7241" s="12"/>
      <c r="P7241" s="12"/>
      <c r="Q7241" s="12"/>
      <c r="R7241" s="12"/>
      <c r="S7241" s="12"/>
      <c r="T7241" s="12"/>
      <c r="U7241" s="12"/>
      <c r="V7241" s="12"/>
      <c r="W7241" s="12"/>
      <c r="X7241" s="12"/>
      <c r="Y7241" s="12"/>
      <c r="Z7241" s="12"/>
      <c r="AA7241" s="12"/>
      <c r="AB7241" s="12"/>
      <c r="AC7241" s="12"/>
      <c r="AD7241" s="12"/>
      <c r="AE7241" s="12"/>
      <c r="AF7241" s="12"/>
      <c r="AG7241" s="12"/>
      <c r="AH7241" s="12"/>
      <c r="AI7241" s="12"/>
      <c r="AJ7241" s="12"/>
      <c r="AK7241" s="12"/>
      <c r="AL7241" s="12"/>
      <c r="AM7241" s="12"/>
      <c r="AN7241" s="12"/>
      <c r="AO7241" s="12"/>
      <c r="AP7241" s="12"/>
      <c r="AQ7241" s="12"/>
      <c r="AR7241" s="12"/>
      <c r="AS7241" s="12"/>
      <c r="AT7241" s="12"/>
      <c r="AU7241" s="12"/>
      <c r="AV7241" s="12"/>
      <c r="AW7241" s="12"/>
      <c r="AX7241" s="12"/>
      <c r="AY7241" s="12"/>
      <c r="AZ7241" s="12"/>
      <c r="BA7241" s="12"/>
      <c r="BB7241" s="12"/>
      <c r="BC7241" s="12"/>
      <c r="BD7241" s="12"/>
      <c r="BE7241" s="12"/>
      <c r="BF7241" s="12"/>
      <c r="BG7241" s="12"/>
      <c r="BH7241" s="12"/>
      <c r="BI7241" s="12"/>
      <c r="BJ7241" s="13"/>
      <c r="BK7241" s="13"/>
      <c r="BL7241" s="13"/>
      <c r="BM7241" s="13"/>
      <c r="BN7241" s="13"/>
    </row>
    <row r="7242" spans="4:66" x14ac:dyDescent="0.25">
      <c r="D7242"/>
      <c r="E7242" s="10"/>
      <c r="F7242" s="10"/>
      <c r="G7242" s="10"/>
      <c r="H7242" s="10"/>
      <c r="I7242" s="10"/>
      <c r="J7242" s="10"/>
      <c r="K7242" s="11"/>
      <c r="L7242" s="11"/>
      <c r="M7242" s="12"/>
      <c r="N7242" s="12"/>
      <c r="O7242" s="12"/>
      <c r="P7242" s="12"/>
      <c r="Q7242" s="12"/>
      <c r="R7242" s="12"/>
      <c r="S7242" s="12"/>
      <c r="T7242" s="12"/>
      <c r="U7242" s="12"/>
      <c r="V7242" s="12"/>
      <c r="W7242" s="12"/>
      <c r="X7242" s="12"/>
      <c r="Y7242" s="12"/>
      <c r="Z7242" s="12"/>
      <c r="AA7242" s="12"/>
      <c r="AB7242" s="12"/>
      <c r="AC7242" s="12"/>
      <c r="AD7242" s="12"/>
      <c r="AE7242" s="12"/>
      <c r="AF7242" s="12"/>
      <c r="AG7242" s="12"/>
      <c r="AH7242" s="12"/>
      <c r="AI7242" s="12"/>
      <c r="AJ7242" s="12"/>
      <c r="AK7242" s="12"/>
      <c r="AL7242" s="12"/>
      <c r="AM7242" s="12"/>
      <c r="AN7242" s="12"/>
      <c r="AO7242" s="12"/>
      <c r="AP7242" s="12"/>
      <c r="AQ7242" s="12"/>
      <c r="AR7242" s="12"/>
      <c r="AS7242" s="12"/>
      <c r="AT7242" s="12"/>
      <c r="AU7242" s="12"/>
      <c r="AV7242" s="12"/>
      <c r="AW7242" s="12"/>
      <c r="AX7242" s="12"/>
      <c r="AY7242" s="12"/>
      <c r="AZ7242" s="12"/>
      <c r="BA7242" s="12"/>
      <c r="BB7242" s="12"/>
      <c r="BC7242" s="12"/>
      <c r="BD7242" s="12"/>
      <c r="BE7242" s="12"/>
      <c r="BF7242" s="12"/>
      <c r="BG7242" s="12"/>
      <c r="BH7242" s="12"/>
      <c r="BI7242" s="12"/>
      <c r="BJ7242" s="13"/>
      <c r="BK7242" s="13"/>
      <c r="BL7242" s="13"/>
      <c r="BM7242" s="13"/>
      <c r="BN7242" s="13"/>
    </row>
    <row r="7243" spans="4:66" x14ac:dyDescent="0.25">
      <c r="D7243"/>
      <c r="E7243" s="10"/>
      <c r="F7243" s="10"/>
      <c r="G7243" s="10"/>
      <c r="H7243" s="10"/>
      <c r="I7243" s="10"/>
      <c r="J7243" s="10"/>
      <c r="K7243" s="11"/>
      <c r="L7243" s="11"/>
      <c r="M7243" s="12"/>
      <c r="N7243" s="12"/>
      <c r="O7243" s="12"/>
      <c r="P7243" s="12"/>
      <c r="Q7243" s="12"/>
      <c r="R7243" s="12"/>
      <c r="S7243" s="12"/>
      <c r="T7243" s="12"/>
      <c r="U7243" s="12"/>
      <c r="V7243" s="12"/>
      <c r="W7243" s="12"/>
      <c r="X7243" s="12"/>
      <c r="Y7243" s="12"/>
      <c r="Z7243" s="12"/>
      <c r="AA7243" s="12"/>
      <c r="AB7243" s="12"/>
      <c r="AC7243" s="12"/>
      <c r="AD7243" s="12"/>
      <c r="AE7243" s="12"/>
      <c r="AF7243" s="12"/>
      <c r="AG7243" s="12"/>
      <c r="AH7243" s="12"/>
      <c r="AI7243" s="12"/>
      <c r="AJ7243" s="12"/>
      <c r="AK7243" s="12"/>
      <c r="AL7243" s="12"/>
      <c r="AM7243" s="12"/>
      <c r="AN7243" s="12"/>
      <c r="AO7243" s="12"/>
      <c r="AP7243" s="12"/>
      <c r="AQ7243" s="12"/>
      <c r="AR7243" s="12"/>
      <c r="AS7243" s="12"/>
      <c r="AT7243" s="12"/>
      <c r="AU7243" s="12"/>
      <c r="AV7243" s="12"/>
      <c r="AW7243" s="12"/>
      <c r="AX7243" s="12"/>
      <c r="AY7243" s="12"/>
      <c r="AZ7243" s="12"/>
      <c r="BA7243" s="12"/>
      <c r="BB7243" s="12"/>
      <c r="BC7243" s="12"/>
      <c r="BD7243" s="12"/>
      <c r="BE7243" s="12"/>
      <c r="BF7243" s="12"/>
      <c r="BG7243" s="12"/>
      <c r="BH7243" s="12"/>
      <c r="BI7243" s="12"/>
      <c r="BJ7243" s="13"/>
      <c r="BK7243" s="13"/>
      <c r="BL7243" s="13"/>
      <c r="BM7243" s="13"/>
      <c r="BN7243" s="13"/>
    </row>
    <row r="7244" spans="4:66" x14ac:dyDescent="0.25">
      <c r="D7244"/>
      <c r="E7244" s="10"/>
      <c r="F7244" s="10"/>
      <c r="G7244" s="10"/>
      <c r="H7244" s="10"/>
      <c r="I7244" s="10"/>
      <c r="J7244" s="10"/>
      <c r="K7244" s="11"/>
      <c r="L7244" s="11"/>
      <c r="M7244" s="12"/>
      <c r="N7244" s="12"/>
      <c r="O7244" s="12"/>
      <c r="P7244" s="12"/>
      <c r="Q7244" s="12"/>
      <c r="R7244" s="12"/>
      <c r="S7244" s="12"/>
      <c r="T7244" s="12"/>
      <c r="U7244" s="12"/>
      <c r="V7244" s="12"/>
      <c r="W7244" s="12"/>
      <c r="X7244" s="12"/>
      <c r="Y7244" s="12"/>
      <c r="Z7244" s="12"/>
      <c r="AA7244" s="12"/>
      <c r="AB7244" s="12"/>
      <c r="AC7244" s="12"/>
      <c r="AD7244" s="12"/>
      <c r="AE7244" s="12"/>
      <c r="AF7244" s="12"/>
      <c r="AG7244" s="12"/>
      <c r="AH7244" s="12"/>
      <c r="AI7244" s="12"/>
      <c r="AJ7244" s="12"/>
      <c r="AK7244" s="12"/>
      <c r="AL7244" s="12"/>
      <c r="AM7244" s="12"/>
      <c r="AN7244" s="12"/>
      <c r="AO7244" s="12"/>
      <c r="AP7244" s="12"/>
      <c r="AQ7244" s="12"/>
      <c r="AR7244" s="12"/>
      <c r="AS7244" s="12"/>
      <c r="AT7244" s="12"/>
      <c r="AU7244" s="12"/>
      <c r="AV7244" s="12"/>
      <c r="AW7244" s="12"/>
      <c r="AX7244" s="12"/>
      <c r="AY7244" s="12"/>
      <c r="AZ7244" s="12"/>
      <c r="BA7244" s="12"/>
      <c r="BB7244" s="12"/>
      <c r="BC7244" s="12"/>
      <c r="BD7244" s="12"/>
      <c r="BE7244" s="12"/>
      <c r="BF7244" s="12"/>
      <c r="BG7244" s="12"/>
      <c r="BH7244" s="12"/>
      <c r="BI7244" s="12"/>
      <c r="BJ7244" s="13"/>
      <c r="BK7244" s="13"/>
      <c r="BL7244" s="13"/>
      <c r="BM7244" s="13"/>
      <c r="BN7244" s="13"/>
    </row>
    <row r="7245" spans="4:66" x14ac:dyDescent="0.25">
      <c r="D7245"/>
      <c r="E7245" s="10"/>
      <c r="F7245" s="10"/>
      <c r="G7245" s="10"/>
      <c r="H7245" s="10"/>
      <c r="I7245" s="10"/>
      <c r="J7245" s="10"/>
      <c r="K7245" s="11"/>
      <c r="L7245" s="11"/>
      <c r="M7245" s="12"/>
      <c r="N7245" s="12"/>
      <c r="O7245" s="12"/>
      <c r="P7245" s="12"/>
      <c r="Q7245" s="12"/>
      <c r="R7245" s="12"/>
      <c r="S7245" s="12"/>
      <c r="T7245" s="12"/>
      <c r="U7245" s="12"/>
      <c r="V7245" s="12"/>
      <c r="W7245" s="12"/>
      <c r="X7245" s="12"/>
      <c r="Y7245" s="12"/>
      <c r="Z7245" s="12"/>
      <c r="AA7245" s="12"/>
      <c r="AB7245" s="12"/>
      <c r="AC7245" s="12"/>
      <c r="AD7245" s="12"/>
      <c r="AE7245" s="12"/>
      <c r="AF7245" s="12"/>
      <c r="AG7245" s="12"/>
      <c r="AH7245" s="12"/>
      <c r="AI7245" s="12"/>
      <c r="AJ7245" s="12"/>
      <c r="AK7245" s="12"/>
      <c r="AL7245" s="12"/>
      <c r="AM7245" s="12"/>
      <c r="AN7245" s="12"/>
      <c r="AO7245" s="12"/>
      <c r="AP7245" s="12"/>
      <c r="AQ7245" s="12"/>
      <c r="AR7245" s="12"/>
      <c r="AS7245" s="12"/>
      <c r="AT7245" s="12"/>
      <c r="AU7245" s="12"/>
      <c r="AV7245" s="12"/>
      <c r="AW7245" s="12"/>
      <c r="AX7245" s="12"/>
      <c r="AY7245" s="12"/>
      <c r="AZ7245" s="12"/>
      <c r="BA7245" s="12"/>
      <c r="BB7245" s="12"/>
      <c r="BC7245" s="12"/>
      <c r="BD7245" s="12"/>
      <c r="BE7245" s="12"/>
      <c r="BF7245" s="12"/>
      <c r="BG7245" s="12"/>
      <c r="BH7245" s="12"/>
      <c r="BI7245" s="12"/>
      <c r="BJ7245" s="13"/>
      <c r="BK7245" s="13"/>
      <c r="BL7245" s="13"/>
      <c r="BM7245" s="13"/>
      <c r="BN7245" s="13"/>
    </row>
    <row r="7246" spans="4:66" x14ac:dyDescent="0.25">
      <c r="D7246"/>
      <c r="E7246" s="10"/>
      <c r="F7246" s="10"/>
      <c r="G7246" s="10"/>
      <c r="H7246" s="10"/>
      <c r="I7246" s="10"/>
      <c r="J7246" s="10"/>
      <c r="K7246" s="11"/>
      <c r="L7246" s="11"/>
      <c r="M7246" s="12"/>
      <c r="N7246" s="12"/>
      <c r="O7246" s="12"/>
      <c r="P7246" s="12"/>
      <c r="Q7246" s="12"/>
      <c r="R7246" s="12"/>
      <c r="S7246" s="12"/>
      <c r="T7246" s="12"/>
      <c r="U7246" s="12"/>
      <c r="V7246" s="12"/>
      <c r="W7246" s="12"/>
      <c r="X7246" s="12"/>
      <c r="Y7246" s="12"/>
      <c r="Z7246" s="12"/>
      <c r="AA7246" s="12"/>
      <c r="AB7246" s="12"/>
      <c r="AC7246" s="12"/>
      <c r="AD7246" s="12"/>
      <c r="AE7246" s="12"/>
      <c r="AF7246" s="12"/>
      <c r="AG7246" s="12"/>
      <c r="AH7246" s="12"/>
      <c r="AI7246" s="12"/>
      <c r="AJ7246" s="12"/>
      <c r="AK7246" s="12"/>
      <c r="AL7246" s="12"/>
      <c r="AM7246" s="12"/>
      <c r="AN7246" s="12"/>
      <c r="AO7246" s="12"/>
      <c r="AP7246" s="12"/>
      <c r="AQ7246" s="12"/>
      <c r="AR7246" s="12"/>
      <c r="AS7246" s="12"/>
      <c r="AT7246" s="12"/>
      <c r="AU7246" s="12"/>
      <c r="AV7246" s="12"/>
      <c r="AW7246" s="12"/>
      <c r="AX7246" s="12"/>
      <c r="AY7246" s="12"/>
      <c r="AZ7246" s="12"/>
      <c r="BA7246" s="12"/>
      <c r="BB7246" s="12"/>
      <c r="BC7246" s="12"/>
      <c r="BD7246" s="12"/>
      <c r="BE7246" s="12"/>
      <c r="BF7246" s="12"/>
      <c r="BG7246" s="12"/>
      <c r="BH7246" s="12"/>
      <c r="BI7246" s="12"/>
      <c r="BJ7246" s="13"/>
      <c r="BK7246" s="13"/>
      <c r="BL7246" s="13"/>
      <c r="BM7246" s="13"/>
      <c r="BN7246" s="13"/>
    </row>
    <row r="7247" spans="4:66" x14ac:dyDescent="0.25">
      <c r="D7247"/>
      <c r="E7247" s="10"/>
      <c r="F7247" s="10"/>
      <c r="G7247" s="10"/>
      <c r="H7247" s="10"/>
      <c r="I7247" s="10"/>
      <c r="J7247" s="10"/>
      <c r="K7247" s="11"/>
      <c r="L7247" s="11"/>
      <c r="M7247" s="12"/>
      <c r="N7247" s="12"/>
      <c r="O7247" s="12"/>
      <c r="P7247" s="12"/>
      <c r="Q7247" s="12"/>
      <c r="R7247" s="12"/>
      <c r="S7247" s="12"/>
      <c r="T7247" s="12"/>
      <c r="U7247" s="12"/>
      <c r="V7247" s="12"/>
      <c r="W7247" s="12"/>
      <c r="X7247" s="12"/>
      <c r="Y7247" s="12"/>
      <c r="Z7247" s="12"/>
      <c r="AA7247" s="12"/>
      <c r="AB7247" s="12"/>
      <c r="AC7247" s="12"/>
      <c r="AD7247" s="12"/>
      <c r="AE7247" s="12"/>
      <c r="AF7247" s="12"/>
      <c r="AG7247" s="12"/>
      <c r="AH7247" s="12"/>
      <c r="AI7247" s="12"/>
      <c r="AJ7247" s="12"/>
      <c r="AK7247" s="12"/>
      <c r="AL7247" s="12"/>
      <c r="AM7247" s="12"/>
      <c r="AN7247" s="12"/>
      <c r="AO7247" s="12"/>
      <c r="AP7247" s="12"/>
      <c r="AQ7247" s="12"/>
      <c r="AR7247" s="12"/>
      <c r="AS7247" s="12"/>
      <c r="AT7247" s="12"/>
      <c r="AU7247" s="12"/>
      <c r="AV7247" s="12"/>
      <c r="AW7247" s="12"/>
      <c r="AX7247" s="12"/>
      <c r="AY7247" s="12"/>
      <c r="AZ7247" s="12"/>
      <c r="BA7247" s="12"/>
      <c r="BB7247" s="12"/>
      <c r="BC7247" s="12"/>
      <c r="BD7247" s="12"/>
      <c r="BE7247" s="12"/>
      <c r="BF7247" s="12"/>
      <c r="BG7247" s="12"/>
      <c r="BH7247" s="12"/>
      <c r="BI7247" s="12"/>
      <c r="BJ7247" s="13"/>
      <c r="BK7247" s="13"/>
      <c r="BL7247" s="13"/>
      <c r="BM7247" s="13"/>
      <c r="BN7247" s="13"/>
    </row>
    <row r="7248" spans="4:66" x14ac:dyDescent="0.25">
      <c r="D7248"/>
      <c r="E7248" s="10"/>
      <c r="F7248" s="10"/>
      <c r="G7248" s="10"/>
      <c r="H7248" s="10"/>
      <c r="I7248" s="10"/>
      <c r="J7248" s="10"/>
      <c r="K7248" s="11"/>
      <c r="L7248" s="11"/>
      <c r="M7248" s="12"/>
      <c r="N7248" s="12"/>
      <c r="O7248" s="12"/>
      <c r="P7248" s="12"/>
      <c r="Q7248" s="12"/>
      <c r="R7248" s="12"/>
      <c r="S7248" s="12"/>
      <c r="T7248" s="12"/>
      <c r="U7248" s="12"/>
      <c r="V7248" s="12"/>
      <c r="W7248" s="12"/>
      <c r="X7248" s="12"/>
      <c r="Y7248" s="12"/>
      <c r="Z7248" s="12"/>
      <c r="AA7248" s="12"/>
      <c r="AB7248" s="12"/>
      <c r="AC7248" s="12"/>
      <c r="AD7248" s="12"/>
      <c r="AE7248" s="12"/>
      <c r="AF7248" s="12"/>
      <c r="AG7248" s="12"/>
      <c r="AH7248" s="12"/>
      <c r="AI7248" s="12"/>
      <c r="AJ7248" s="12"/>
      <c r="AK7248" s="12"/>
      <c r="AL7248" s="12"/>
      <c r="AM7248" s="12"/>
      <c r="AN7248" s="12"/>
      <c r="AO7248" s="12"/>
      <c r="AP7248" s="12"/>
      <c r="AQ7248" s="12"/>
      <c r="AR7248" s="12"/>
      <c r="AS7248" s="12"/>
      <c r="AT7248" s="12"/>
      <c r="AU7248" s="12"/>
      <c r="AV7248" s="12"/>
      <c r="AW7248" s="12"/>
      <c r="AX7248" s="12"/>
      <c r="AY7248" s="12"/>
      <c r="AZ7248" s="12"/>
      <c r="BA7248" s="12"/>
      <c r="BB7248" s="12"/>
      <c r="BC7248" s="12"/>
      <c r="BD7248" s="12"/>
      <c r="BE7248" s="12"/>
      <c r="BF7248" s="12"/>
      <c r="BG7248" s="12"/>
      <c r="BH7248" s="12"/>
      <c r="BI7248" s="12"/>
      <c r="BJ7248" s="13"/>
      <c r="BK7248" s="13"/>
      <c r="BL7248" s="13"/>
      <c r="BM7248" s="13"/>
      <c r="BN7248" s="13"/>
    </row>
    <row r="7249" spans="4:66" s="14" customFormat="1" x14ac:dyDescent="0.25">
      <c r="K7249" s="16"/>
      <c r="L7249" s="16"/>
      <c r="M7249" s="17"/>
      <c r="N7249" s="17"/>
      <c r="O7249" s="17"/>
      <c r="P7249" s="17"/>
      <c r="Q7249" s="17"/>
      <c r="R7249" s="17"/>
      <c r="S7249" s="17"/>
      <c r="T7249" s="17"/>
      <c r="U7249" s="17"/>
      <c r="V7249" s="17"/>
      <c r="W7249" s="17"/>
      <c r="X7249" s="17"/>
      <c r="Y7249" s="17"/>
      <c r="Z7249" s="17"/>
      <c r="AA7249" s="17"/>
      <c r="AB7249" s="17"/>
      <c r="AC7249" s="17"/>
      <c r="AD7249" s="17"/>
      <c r="AE7249" s="17"/>
      <c r="AF7249" s="17"/>
      <c r="AG7249" s="17"/>
      <c r="AH7249" s="17"/>
      <c r="AI7249" s="17"/>
      <c r="AJ7249" s="17"/>
      <c r="AK7249" s="17"/>
      <c r="AL7249" s="17"/>
      <c r="AM7249" s="17"/>
      <c r="AN7249" s="17"/>
      <c r="AO7249" s="17"/>
      <c r="AP7249" s="17"/>
      <c r="AQ7249" s="17"/>
      <c r="AR7249" s="17"/>
      <c r="AS7249" s="17"/>
      <c r="AT7249" s="17"/>
      <c r="AU7249" s="17"/>
      <c r="AV7249" s="17"/>
      <c r="AW7249" s="17"/>
      <c r="AX7249" s="17"/>
      <c r="AY7249" s="17"/>
      <c r="AZ7249" s="17"/>
      <c r="BA7249" s="17"/>
      <c r="BB7249" s="17"/>
      <c r="BC7249" s="17"/>
      <c r="BD7249" s="17"/>
      <c r="BE7249" s="17"/>
      <c r="BF7249" s="17"/>
      <c r="BG7249" s="17"/>
      <c r="BH7249" s="17"/>
      <c r="BI7249" s="17"/>
      <c r="BJ7249" s="18"/>
      <c r="BK7249" s="18"/>
      <c r="BL7249" s="18"/>
      <c r="BM7249" s="18"/>
      <c r="BN7249" s="18"/>
    </row>
    <row r="7250" spans="4:66" x14ac:dyDescent="0.25">
      <c r="D7250" s="7"/>
      <c r="E7250" s="10"/>
      <c r="F7250" s="10"/>
      <c r="G7250" s="10"/>
      <c r="H7250" s="10"/>
      <c r="I7250" s="10"/>
      <c r="J7250" s="10"/>
      <c r="K7250" s="11"/>
      <c r="L7250" s="11"/>
      <c r="M7250" s="12"/>
      <c r="N7250" s="12"/>
      <c r="O7250" s="12"/>
      <c r="P7250" s="12"/>
      <c r="Q7250" s="12"/>
      <c r="R7250" s="12"/>
      <c r="S7250" s="12"/>
      <c r="T7250" s="12"/>
      <c r="U7250" s="12"/>
      <c r="V7250" s="12"/>
      <c r="W7250" s="12"/>
      <c r="X7250" s="12"/>
      <c r="Y7250" s="12"/>
      <c r="Z7250" s="12"/>
      <c r="AA7250" s="12"/>
      <c r="AB7250" s="12"/>
      <c r="AC7250" s="12"/>
      <c r="AD7250" s="12"/>
      <c r="AE7250" s="12"/>
      <c r="AF7250" s="12"/>
      <c r="AG7250" s="12"/>
      <c r="AH7250" s="12"/>
      <c r="AI7250" s="12"/>
      <c r="AJ7250" s="12"/>
      <c r="AK7250" s="12"/>
      <c r="AL7250" s="12"/>
      <c r="AM7250" s="12"/>
      <c r="AN7250" s="12"/>
      <c r="AO7250" s="12"/>
      <c r="AP7250" s="12"/>
      <c r="AQ7250" s="12"/>
      <c r="AR7250" s="12"/>
      <c r="AS7250" s="12"/>
      <c r="AT7250" s="12"/>
      <c r="AU7250" s="12"/>
      <c r="AV7250" s="12"/>
      <c r="AW7250" s="12"/>
      <c r="AX7250" s="12"/>
      <c r="AY7250" s="12"/>
      <c r="AZ7250" s="12"/>
      <c r="BA7250" s="12"/>
      <c r="BB7250" s="12"/>
      <c r="BC7250" s="12"/>
      <c r="BD7250" s="12"/>
      <c r="BE7250" s="12"/>
      <c r="BF7250" s="12"/>
      <c r="BG7250" s="12"/>
      <c r="BH7250" s="12"/>
      <c r="BI7250" s="12"/>
      <c r="BJ7250" s="13"/>
      <c r="BK7250" s="13"/>
      <c r="BL7250" s="13"/>
      <c r="BM7250" s="13"/>
      <c r="BN7250" s="13"/>
    </row>
    <row r="7251" spans="4:66" x14ac:dyDescent="0.25">
      <c r="D7251" s="7"/>
      <c r="E7251" s="10"/>
      <c r="F7251" s="10"/>
      <c r="G7251" s="10"/>
      <c r="H7251" s="10"/>
      <c r="I7251" s="10"/>
      <c r="J7251" s="10"/>
      <c r="K7251" s="11"/>
      <c r="L7251" s="11"/>
      <c r="M7251" s="12"/>
      <c r="N7251" s="12"/>
      <c r="O7251" s="12"/>
      <c r="P7251" s="12"/>
      <c r="Q7251" s="12"/>
      <c r="R7251" s="12"/>
      <c r="S7251" s="12"/>
      <c r="T7251" s="12"/>
      <c r="U7251" s="12"/>
      <c r="V7251" s="12"/>
      <c r="W7251" s="12"/>
      <c r="X7251" s="12"/>
      <c r="Y7251" s="12"/>
      <c r="Z7251" s="12"/>
      <c r="AA7251" s="12"/>
      <c r="AB7251" s="12"/>
      <c r="AC7251" s="12"/>
      <c r="AD7251" s="12"/>
      <c r="AE7251" s="12"/>
      <c r="AF7251" s="12"/>
      <c r="AG7251" s="12"/>
      <c r="AH7251" s="12"/>
      <c r="AI7251" s="12"/>
      <c r="AJ7251" s="12"/>
      <c r="AK7251" s="12"/>
      <c r="AL7251" s="12"/>
      <c r="AM7251" s="12"/>
      <c r="AN7251" s="12"/>
      <c r="AO7251" s="12"/>
      <c r="AP7251" s="12"/>
      <c r="AQ7251" s="12"/>
      <c r="AR7251" s="12"/>
      <c r="AS7251" s="12"/>
      <c r="AT7251" s="12"/>
      <c r="AU7251" s="12"/>
      <c r="AV7251" s="12"/>
      <c r="AW7251" s="12"/>
      <c r="AX7251" s="12"/>
      <c r="AY7251" s="12"/>
      <c r="AZ7251" s="12"/>
      <c r="BA7251" s="12"/>
      <c r="BB7251" s="12"/>
      <c r="BC7251" s="12"/>
      <c r="BD7251" s="12"/>
      <c r="BE7251" s="12"/>
      <c r="BF7251" s="12"/>
      <c r="BG7251" s="12"/>
      <c r="BH7251" s="12"/>
      <c r="BI7251" s="12"/>
      <c r="BJ7251" s="13"/>
      <c r="BK7251" s="13"/>
      <c r="BL7251" s="13"/>
      <c r="BM7251" s="13"/>
      <c r="BN7251" s="13"/>
    </row>
    <row r="7252" spans="4:66" x14ac:dyDescent="0.25">
      <c r="D7252" s="7"/>
      <c r="E7252" s="10"/>
      <c r="F7252" s="10"/>
      <c r="G7252" s="10"/>
      <c r="H7252" s="10"/>
      <c r="I7252" s="10"/>
      <c r="J7252" s="10"/>
      <c r="K7252" s="11"/>
      <c r="L7252" s="11"/>
      <c r="M7252" s="12"/>
      <c r="N7252" s="12"/>
      <c r="O7252" s="12"/>
      <c r="P7252" s="12"/>
      <c r="Q7252" s="12"/>
      <c r="R7252" s="12"/>
      <c r="S7252" s="12"/>
      <c r="T7252" s="12"/>
      <c r="U7252" s="12"/>
      <c r="V7252" s="12"/>
      <c r="W7252" s="12"/>
      <c r="X7252" s="12"/>
      <c r="Y7252" s="12"/>
      <c r="Z7252" s="12"/>
      <c r="AA7252" s="12"/>
      <c r="AB7252" s="12"/>
      <c r="AC7252" s="12"/>
      <c r="AD7252" s="12"/>
      <c r="AE7252" s="12"/>
      <c r="AF7252" s="12"/>
      <c r="AG7252" s="12"/>
      <c r="AH7252" s="12"/>
      <c r="AI7252" s="12"/>
      <c r="AJ7252" s="12"/>
      <c r="AK7252" s="12"/>
      <c r="AL7252" s="12"/>
      <c r="AM7252" s="12"/>
      <c r="AN7252" s="12"/>
      <c r="AO7252" s="12"/>
      <c r="AP7252" s="12"/>
      <c r="AQ7252" s="12"/>
      <c r="AR7252" s="12"/>
      <c r="AS7252" s="12"/>
      <c r="AT7252" s="12"/>
      <c r="AU7252" s="12"/>
      <c r="AV7252" s="12"/>
      <c r="AW7252" s="12"/>
      <c r="AX7252" s="12"/>
      <c r="AY7252" s="12"/>
      <c r="AZ7252" s="12"/>
      <c r="BA7252" s="12"/>
      <c r="BB7252" s="12"/>
      <c r="BC7252" s="12"/>
      <c r="BD7252" s="12"/>
      <c r="BE7252" s="12"/>
      <c r="BF7252" s="12"/>
      <c r="BG7252" s="12"/>
      <c r="BH7252" s="12"/>
      <c r="BI7252" s="12"/>
      <c r="BJ7252" s="13"/>
      <c r="BK7252" s="13"/>
      <c r="BL7252" s="13"/>
      <c r="BM7252" s="13"/>
      <c r="BN7252" s="13"/>
    </row>
    <row r="7253" spans="4:66" x14ac:dyDescent="0.25">
      <c r="D7253" s="7"/>
      <c r="E7253" s="10"/>
      <c r="F7253" s="10"/>
      <c r="G7253" s="10"/>
      <c r="H7253" s="10"/>
      <c r="I7253" s="10"/>
      <c r="J7253" s="10"/>
      <c r="K7253" s="11"/>
      <c r="L7253" s="11"/>
      <c r="M7253" s="12"/>
      <c r="N7253" s="12"/>
      <c r="O7253" s="12"/>
      <c r="P7253" s="12"/>
      <c r="Q7253" s="12"/>
      <c r="R7253" s="12"/>
      <c r="S7253" s="12"/>
      <c r="T7253" s="12"/>
      <c r="U7253" s="12"/>
      <c r="V7253" s="12"/>
      <c r="W7253" s="12"/>
      <c r="X7253" s="12"/>
      <c r="Y7253" s="12"/>
      <c r="Z7253" s="12"/>
      <c r="AA7253" s="12"/>
      <c r="AB7253" s="12"/>
      <c r="AC7253" s="12"/>
      <c r="AD7253" s="12"/>
      <c r="AE7253" s="12"/>
      <c r="AF7253" s="12"/>
      <c r="AG7253" s="12"/>
      <c r="AH7253" s="12"/>
      <c r="AI7253" s="12"/>
      <c r="AJ7253" s="12"/>
      <c r="AK7253" s="12"/>
      <c r="AL7253" s="12"/>
      <c r="AM7253" s="12"/>
      <c r="AN7253" s="12"/>
      <c r="AO7253" s="12"/>
      <c r="AP7253" s="12"/>
      <c r="AQ7253" s="12"/>
      <c r="AR7253" s="12"/>
      <c r="AS7253" s="12"/>
      <c r="AT7253" s="12"/>
      <c r="AU7253" s="12"/>
      <c r="AV7253" s="12"/>
      <c r="AW7253" s="12"/>
      <c r="AX7253" s="12"/>
      <c r="AY7253" s="12"/>
      <c r="AZ7253" s="12"/>
      <c r="BA7253" s="12"/>
      <c r="BB7253" s="12"/>
      <c r="BC7253" s="12"/>
      <c r="BD7253" s="12"/>
      <c r="BE7253" s="12"/>
      <c r="BF7253" s="12"/>
      <c r="BG7253" s="12"/>
      <c r="BH7253" s="12"/>
      <c r="BI7253" s="12"/>
      <c r="BJ7253" s="13"/>
      <c r="BK7253" s="13"/>
      <c r="BL7253" s="13"/>
      <c r="BM7253" s="13"/>
      <c r="BN7253" s="13"/>
    </row>
    <row r="7254" spans="4:66" x14ac:dyDescent="0.25">
      <c r="D7254" s="7"/>
      <c r="E7254" s="10"/>
      <c r="F7254" s="10"/>
      <c r="G7254" s="10"/>
      <c r="H7254" s="10"/>
      <c r="I7254" s="10"/>
      <c r="J7254" s="10"/>
      <c r="K7254" s="11"/>
      <c r="L7254" s="11"/>
      <c r="M7254" s="12"/>
      <c r="N7254" s="12"/>
      <c r="O7254" s="12"/>
      <c r="P7254" s="12"/>
      <c r="Q7254" s="12"/>
      <c r="R7254" s="12"/>
      <c r="S7254" s="12"/>
      <c r="T7254" s="12"/>
      <c r="U7254" s="12"/>
      <c r="V7254" s="12"/>
      <c r="W7254" s="12"/>
      <c r="X7254" s="12"/>
      <c r="Y7254" s="12"/>
      <c r="Z7254" s="12"/>
      <c r="AA7254" s="12"/>
      <c r="AB7254" s="12"/>
      <c r="AC7254" s="12"/>
      <c r="AD7254" s="12"/>
      <c r="AE7254" s="12"/>
      <c r="AF7254" s="12"/>
      <c r="AG7254" s="12"/>
      <c r="AH7254" s="12"/>
      <c r="AI7254" s="12"/>
      <c r="AJ7254" s="12"/>
      <c r="AK7254" s="12"/>
      <c r="AL7254" s="12"/>
      <c r="AM7254" s="12"/>
      <c r="AN7254" s="12"/>
      <c r="AO7254" s="12"/>
      <c r="AP7254" s="12"/>
      <c r="AQ7254" s="12"/>
      <c r="AR7254" s="12"/>
      <c r="AS7254" s="12"/>
      <c r="AT7254" s="12"/>
      <c r="AU7254" s="12"/>
      <c r="AV7254" s="12"/>
      <c r="AW7254" s="12"/>
      <c r="AX7254" s="12"/>
      <c r="AY7254" s="12"/>
      <c r="AZ7254" s="12"/>
      <c r="BA7254" s="12"/>
      <c r="BB7254" s="12"/>
      <c r="BC7254" s="12"/>
      <c r="BD7254" s="12"/>
      <c r="BE7254" s="12"/>
      <c r="BF7254" s="12"/>
      <c r="BG7254" s="12"/>
      <c r="BH7254" s="12"/>
      <c r="BI7254" s="12"/>
      <c r="BJ7254" s="13"/>
      <c r="BK7254" s="13"/>
      <c r="BL7254" s="13"/>
      <c r="BM7254" s="13"/>
      <c r="BN7254" s="13"/>
    </row>
    <row r="7255" spans="4:66" x14ac:dyDescent="0.25">
      <c r="D7255" s="7"/>
      <c r="E7255" s="10"/>
      <c r="F7255" s="10"/>
      <c r="G7255" s="10"/>
      <c r="H7255" s="10"/>
      <c r="I7255" s="10"/>
      <c r="J7255" s="10"/>
      <c r="K7255" s="11"/>
      <c r="L7255" s="11"/>
      <c r="M7255" s="12"/>
      <c r="N7255" s="12"/>
      <c r="O7255" s="12"/>
      <c r="P7255" s="12"/>
      <c r="Q7255" s="12"/>
      <c r="R7255" s="12"/>
      <c r="S7255" s="12"/>
      <c r="T7255" s="12"/>
      <c r="U7255" s="12"/>
      <c r="V7255" s="12"/>
      <c r="W7255" s="12"/>
      <c r="X7255" s="12"/>
      <c r="Y7255" s="12"/>
      <c r="Z7255" s="12"/>
      <c r="AA7255" s="12"/>
      <c r="AB7255" s="12"/>
      <c r="AC7255" s="12"/>
      <c r="AD7255" s="12"/>
      <c r="AE7255" s="12"/>
      <c r="AF7255" s="12"/>
      <c r="AG7255" s="12"/>
      <c r="AH7255" s="12"/>
      <c r="AI7255" s="12"/>
      <c r="AJ7255" s="12"/>
      <c r="AK7255" s="12"/>
      <c r="AL7255" s="12"/>
      <c r="AM7255" s="12"/>
      <c r="AN7255" s="12"/>
      <c r="AO7255" s="12"/>
      <c r="AP7255" s="12"/>
      <c r="AQ7255" s="12"/>
      <c r="AR7255" s="12"/>
      <c r="AS7255" s="12"/>
      <c r="AT7255" s="12"/>
      <c r="AU7255" s="12"/>
      <c r="AV7255" s="12"/>
      <c r="AW7255" s="12"/>
      <c r="AX7255" s="12"/>
      <c r="AY7255" s="12"/>
      <c r="AZ7255" s="12"/>
      <c r="BA7255" s="12"/>
      <c r="BB7255" s="12"/>
      <c r="BC7255" s="12"/>
      <c r="BD7255" s="12"/>
      <c r="BE7255" s="12"/>
      <c r="BF7255" s="12"/>
      <c r="BG7255" s="12"/>
      <c r="BH7255" s="12"/>
      <c r="BI7255" s="12"/>
      <c r="BJ7255" s="13"/>
      <c r="BK7255" s="13"/>
      <c r="BL7255" s="13"/>
      <c r="BM7255" s="13"/>
      <c r="BN7255" s="13"/>
    </row>
    <row r="7256" spans="4:66" x14ac:dyDescent="0.25">
      <c r="D7256" s="7"/>
      <c r="E7256" s="10"/>
      <c r="F7256" s="10"/>
      <c r="G7256" s="10"/>
      <c r="H7256" s="10"/>
      <c r="I7256" s="10"/>
      <c r="J7256" s="10"/>
      <c r="K7256" s="11"/>
      <c r="L7256" s="11"/>
      <c r="M7256" s="12"/>
      <c r="N7256" s="12"/>
      <c r="O7256" s="12"/>
      <c r="P7256" s="12"/>
      <c r="Q7256" s="12"/>
      <c r="R7256" s="12"/>
      <c r="S7256" s="12"/>
      <c r="T7256" s="12"/>
      <c r="U7256" s="12"/>
      <c r="V7256" s="12"/>
      <c r="W7256" s="12"/>
      <c r="X7256" s="12"/>
      <c r="Y7256" s="12"/>
      <c r="Z7256" s="12"/>
      <c r="AA7256" s="12"/>
      <c r="AB7256" s="12"/>
      <c r="AC7256" s="12"/>
      <c r="AD7256" s="12"/>
      <c r="AE7256" s="12"/>
      <c r="AF7256" s="12"/>
      <c r="AG7256" s="12"/>
      <c r="AH7256" s="12"/>
      <c r="AI7256" s="12"/>
      <c r="AJ7256" s="12"/>
      <c r="AK7256" s="12"/>
      <c r="AL7256" s="12"/>
      <c r="AM7256" s="12"/>
      <c r="AN7256" s="12"/>
      <c r="AO7256" s="12"/>
      <c r="AP7256" s="12"/>
      <c r="AQ7256" s="12"/>
      <c r="AR7256" s="12"/>
      <c r="AS7256" s="12"/>
      <c r="AT7256" s="12"/>
      <c r="AU7256" s="12"/>
      <c r="AV7256" s="12"/>
      <c r="AW7256" s="12"/>
      <c r="AX7256" s="12"/>
      <c r="AY7256" s="12"/>
      <c r="AZ7256" s="12"/>
      <c r="BA7256" s="12"/>
      <c r="BB7256" s="12"/>
      <c r="BC7256" s="12"/>
      <c r="BD7256" s="12"/>
      <c r="BE7256" s="12"/>
      <c r="BF7256" s="12"/>
      <c r="BG7256" s="12"/>
      <c r="BH7256" s="12"/>
      <c r="BI7256" s="12"/>
      <c r="BJ7256" s="13"/>
      <c r="BK7256" s="13"/>
      <c r="BL7256" s="13"/>
      <c r="BM7256" s="13"/>
      <c r="BN7256" s="13"/>
    </row>
    <row r="7257" spans="4:66" x14ac:dyDescent="0.25">
      <c r="D7257" s="7"/>
      <c r="E7257" s="10"/>
      <c r="F7257" s="10"/>
      <c r="G7257" s="10"/>
      <c r="H7257" s="10"/>
      <c r="I7257" s="10"/>
      <c r="J7257" s="10"/>
      <c r="K7257" s="11"/>
      <c r="L7257" s="11"/>
      <c r="M7257" s="12"/>
      <c r="N7257" s="12"/>
      <c r="O7257" s="12"/>
      <c r="P7257" s="12"/>
      <c r="Q7257" s="12"/>
      <c r="R7257" s="12"/>
      <c r="S7257" s="12"/>
      <c r="T7257" s="12"/>
      <c r="U7257" s="12"/>
      <c r="V7257" s="12"/>
      <c r="W7257" s="12"/>
      <c r="X7257" s="12"/>
      <c r="Y7257" s="12"/>
      <c r="Z7257" s="12"/>
      <c r="AA7257" s="12"/>
      <c r="AB7257" s="12"/>
      <c r="AC7257" s="12"/>
      <c r="AD7257" s="12"/>
      <c r="AE7257" s="12"/>
      <c r="AF7257" s="12"/>
      <c r="AG7257" s="12"/>
      <c r="AH7257" s="12"/>
      <c r="AI7257" s="12"/>
      <c r="AJ7257" s="12"/>
      <c r="AK7257" s="12"/>
      <c r="AL7257" s="12"/>
      <c r="AM7257" s="12"/>
      <c r="AN7257" s="12"/>
      <c r="AO7257" s="12"/>
      <c r="AP7257" s="12"/>
      <c r="AQ7257" s="12"/>
      <c r="AR7257" s="12"/>
      <c r="AS7257" s="12"/>
      <c r="AT7257" s="12"/>
      <c r="AU7257" s="12"/>
      <c r="AV7257" s="12"/>
      <c r="AW7257" s="12"/>
      <c r="AX7257" s="12"/>
      <c r="AY7257" s="12"/>
      <c r="AZ7257" s="12"/>
      <c r="BA7257" s="12"/>
      <c r="BB7257" s="12"/>
      <c r="BC7257" s="12"/>
      <c r="BD7257" s="12"/>
      <c r="BE7257" s="12"/>
      <c r="BF7257" s="12"/>
      <c r="BG7257" s="12"/>
      <c r="BH7257" s="12"/>
      <c r="BI7257" s="12"/>
      <c r="BJ7257" s="13"/>
      <c r="BK7257" s="13"/>
      <c r="BL7257" s="13"/>
      <c r="BM7257" s="13"/>
      <c r="BN7257" s="13"/>
    </row>
    <row r="7258" spans="4:66" x14ac:dyDescent="0.25">
      <c r="D7258" s="7"/>
      <c r="E7258" s="10"/>
      <c r="F7258" s="10"/>
      <c r="G7258" s="10"/>
      <c r="H7258" s="10"/>
      <c r="I7258" s="10"/>
      <c r="J7258" s="10"/>
      <c r="K7258" s="11"/>
      <c r="L7258" s="11"/>
      <c r="M7258" s="12"/>
      <c r="N7258" s="12"/>
      <c r="O7258" s="12"/>
      <c r="P7258" s="12"/>
      <c r="Q7258" s="12"/>
      <c r="R7258" s="12"/>
      <c r="S7258" s="12"/>
      <c r="T7258" s="12"/>
      <c r="U7258" s="12"/>
      <c r="V7258" s="12"/>
      <c r="W7258" s="12"/>
      <c r="X7258" s="12"/>
      <c r="Y7258" s="12"/>
      <c r="Z7258" s="12"/>
      <c r="AA7258" s="12"/>
      <c r="AB7258" s="12"/>
      <c r="AC7258" s="12"/>
      <c r="AD7258" s="12"/>
      <c r="AE7258" s="12"/>
      <c r="AF7258" s="12"/>
      <c r="AG7258" s="12"/>
      <c r="AH7258" s="12"/>
      <c r="AI7258" s="12"/>
      <c r="AJ7258" s="12"/>
      <c r="AK7258" s="12"/>
      <c r="AL7258" s="12"/>
      <c r="AM7258" s="12"/>
      <c r="AN7258" s="12"/>
      <c r="AO7258" s="12"/>
      <c r="AP7258" s="12"/>
      <c r="AQ7258" s="12"/>
      <c r="AR7258" s="12"/>
      <c r="AS7258" s="12"/>
      <c r="AT7258" s="12"/>
      <c r="AU7258" s="12"/>
      <c r="AV7258" s="12"/>
      <c r="AW7258" s="12"/>
      <c r="AX7258" s="12"/>
      <c r="AY7258" s="12"/>
      <c r="AZ7258" s="12"/>
      <c r="BA7258" s="12"/>
      <c r="BB7258" s="12"/>
      <c r="BC7258" s="12"/>
      <c r="BD7258" s="12"/>
      <c r="BE7258" s="12"/>
      <c r="BF7258" s="12"/>
      <c r="BG7258" s="12"/>
      <c r="BH7258" s="12"/>
      <c r="BI7258" s="12"/>
      <c r="BJ7258" s="13"/>
      <c r="BK7258" s="13"/>
      <c r="BL7258" s="13"/>
      <c r="BM7258" s="13"/>
      <c r="BN7258" s="13"/>
    </row>
    <row r="7259" spans="4:66" x14ac:dyDescent="0.25">
      <c r="D7259" s="7"/>
      <c r="E7259" s="10"/>
      <c r="F7259" s="10"/>
      <c r="G7259" s="10"/>
      <c r="H7259" s="10"/>
      <c r="I7259" s="10"/>
      <c r="J7259" s="10"/>
      <c r="K7259" s="11"/>
      <c r="L7259" s="11"/>
      <c r="M7259" s="12"/>
      <c r="N7259" s="12"/>
      <c r="O7259" s="12"/>
      <c r="P7259" s="12"/>
      <c r="Q7259" s="12"/>
      <c r="R7259" s="12"/>
      <c r="S7259" s="12"/>
      <c r="T7259" s="12"/>
      <c r="U7259" s="12"/>
      <c r="V7259" s="12"/>
      <c r="W7259" s="12"/>
      <c r="X7259" s="12"/>
      <c r="Y7259" s="12"/>
      <c r="Z7259" s="12"/>
      <c r="AA7259" s="12"/>
      <c r="AB7259" s="12"/>
      <c r="AC7259" s="12"/>
      <c r="AD7259" s="12"/>
      <c r="AE7259" s="12"/>
      <c r="AF7259" s="12"/>
      <c r="AG7259" s="12"/>
      <c r="AH7259" s="12"/>
      <c r="AI7259" s="12"/>
      <c r="AJ7259" s="12"/>
      <c r="AK7259" s="12"/>
      <c r="AL7259" s="12"/>
      <c r="AM7259" s="12"/>
      <c r="AN7259" s="12"/>
      <c r="AO7259" s="12"/>
      <c r="AP7259" s="12"/>
      <c r="AQ7259" s="12"/>
      <c r="AR7259" s="12"/>
      <c r="AS7259" s="12"/>
      <c r="AT7259" s="12"/>
      <c r="AU7259" s="12"/>
      <c r="AV7259" s="12"/>
      <c r="AW7259" s="12"/>
      <c r="AX7259" s="12"/>
      <c r="AY7259" s="12"/>
      <c r="AZ7259" s="12"/>
      <c r="BA7259" s="12"/>
      <c r="BB7259" s="12"/>
      <c r="BC7259" s="12"/>
      <c r="BD7259" s="12"/>
      <c r="BE7259" s="12"/>
      <c r="BF7259" s="12"/>
      <c r="BG7259" s="12"/>
      <c r="BH7259" s="12"/>
      <c r="BI7259" s="12"/>
      <c r="BJ7259" s="13"/>
      <c r="BK7259" s="13"/>
      <c r="BL7259" s="13"/>
      <c r="BM7259" s="13"/>
      <c r="BN7259" s="13"/>
    </row>
    <row r="7260" spans="4:66" x14ac:dyDescent="0.25">
      <c r="D7260" s="7"/>
      <c r="E7260" s="10"/>
      <c r="F7260" s="10"/>
      <c r="G7260" s="10"/>
      <c r="H7260" s="10"/>
      <c r="I7260" s="10"/>
      <c r="J7260" s="10"/>
      <c r="K7260" s="11"/>
      <c r="L7260" s="11"/>
      <c r="M7260" s="12"/>
      <c r="N7260" s="12"/>
      <c r="O7260" s="12"/>
      <c r="P7260" s="12"/>
      <c r="Q7260" s="12"/>
      <c r="R7260" s="12"/>
      <c r="S7260" s="12"/>
      <c r="T7260" s="12"/>
      <c r="U7260" s="12"/>
      <c r="V7260" s="12"/>
      <c r="W7260" s="12"/>
      <c r="X7260" s="12"/>
      <c r="Y7260" s="12"/>
      <c r="Z7260" s="12"/>
      <c r="AA7260" s="12"/>
      <c r="AB7260" s="12"/>
      <c r="AC7260" s="12"/>
      <c r="AD7260" s="12"/>
      <c r="AE7260" s="12"/>
      <c r="AF7260" s="12"/>
      <c r="AG7260" s="12"/>
      <c r="AH7260" s="12"/>
      <c r="AI7260" s="12"/>
      <c r="AJ7260" s="12"/>
      <c r="AK7260" s="12"/>
      <c r="AL7260" s="12"/>
      <c r="AM7260" s="12"/>
      <c r="AN7260" s="12"/>
      <c r="AO7260" s="12"/>
      <c r="AP7260" s="12"/>
      <c r="AQ7260" s="12"/>
      <c r="AR7260" s="12"/>
      <c r="AS7260" s="12"/>
      <c r="AT7260" s="12"/>
      <c r="AU7260" s="12"/>
      <c r="AV7260" s="12"/>
      <c r="AW7260" s="12"/>
      <c r="AX7260" s="12"/>
      <c r="AY7260" s="12"/>
      <c r="AZ7260" s="12"/>
      <c r="BA7260" s="12"/>
      <c r="BB7260" s="12"/>
      <c r="BC7260" s="12"/>
      <c r="BD7260" s="12"/>
      <c r="BE7260" s="12"/>
      <c r="BF7260" s="12"/>
      <c r="BG7260" s="12"/>
      <c r="BH7260" s="12"/>
      <c r="BI7260" s="12"/>
      <c r="BJ7260" s="13"/>
      <c r="BK7260" s="13"/>
      <c r="BL7260" s="13"/>
      <c r="BM7260" s="13"/>
      <c r="BN7260" s="13"/>
    </row>
    <row r="7261" spans="4:66" x14ac:dyDescent="0.25">
      <c r="D7261" s="7"/>
      <c r="E7261" s="10"/>
      <c r="F7261" s="10"/>
      <c r="G7261" s="10"/>
      <c r="H7261" s="10"/>
      <c r="I7261" s="10"/>
      <c r="J7261" s="10"/>
      <c r="K7261" s="11"/>
      <c r="L7261" s="11"/>
      <c r="M7261" s="12"/>
      <c r="N7261" s="12"/>
      <c r="O7261" s="12"/>
      <c r="P7261" s="12"/>
      <c r="Q7261" s="12"/>
      <c r="R7261" s="12"/>
      <c r="S7261" s="12"/>
      <c r="T7261" s="12"/>
      <c r="U7261" s="12"/>
      <c r="V7261" s="12"/>
      <c r="W7261" s="12"/>
      <c r="X7261" s="12"/>
      <c r="Y7261" s="12"/>
      <c r="Z7261" s="12"/>
      <c r="AA7261" s="12"/>
      <c r="AB7261" s="12"/>
      <c r="AC7261" s="12"/>
      <c r="AD7261" s="12"/>
      <c r="AE7261" s="12"/>
      <c r="AF7261" s="12"/>
      <c r="AG7261" s="12"/>
      <c r="AH7261" s="12"/>
      <c r="AI7261" s="12"/>
      <c r="AJ7261" s="12"/>
      <c r="AK7261" s="12"/>
      <c r="AL7261" s="12"/>
      <c r="AM7261" s="12"/>
      <c r="AN7261" s="12"/>
      <c r="AO7261" s="12"/>
      <c r="AP7261" s="12"/>
      <c r="AQ7261" s="12"/>
      <c r="AR7261" s="12"/>
      <c r="AS7261" s="12"/>
      <c r="AT7261" s="12"/>
      <c r="AU7261" s="12"/>
      <c r="AV7261" s="12"/>
      <c r="AW7261" s="12"/>
      <c r="AX7261" s="12"/>
      <c r="AY7261" s="12"/>
      <c r="AZ7261" s="12"/>
      <c r="BA7261" s="12"/>
      <c r="BB7261" s="12"/>
      <c r="BC7261" s="12"/>
      <c r="BD7261" s="12"/>
      <c r="BE7261" s="12"/>
      <c r="BF7261" s="12"/>
      <c r="BG7261" s="12"/>
      <c r="BH7261" s="12"/>
      <c r="BI7261" s="12"/>
      <c r="BJ7261" s="13"/>
      <c r="BK7261" s="13"/>
      <c r="BL7261" s="13"/>
      <c r="BM7261" s="13"/>
      <c r="BN7261" s="13"/>
    </row>
    <row r="7262" spans="4:66" x14ac:dyDescent="0.25">
      <c r="D7262" s="7"/>
      <c r="E7262" s="10"/>
      <c r="F7262" s="10"/>
      <c r="G7262" s="10"/>
      <c r="H7262" s="10"/>
      <c r="I7262" s="10"/>
      <c r="J7262" s="10"/>
      <c r="K7262" s="11"/>
      <c r="L7262" s="11"/>
      <c r="M7262" s="12"/>
      <c r="N7262" s="12"/>
      <c r="O7262" s="12"/>
      <c r="P7262" s="12"/>
      <c r="Q7262" s="12"/>
      <c r="R7262" s="12"/>
      <c r="S7262" s="12"/>
      <c r="T7262" s="12"/>
      <c r="U7262" s="12"/>
      <c r="V7262" s="12"/>
      <c r="W7262" s="12"/>
      <c r="X7262" s="12"/>
      <c r="Y7262" s="12"/>
      <c r="Z7262" s="12"/>
      <c r="AA7262" s="12"/>
      <c r="AB7262" s="12"/>
      <c r="AC7262" s="12"/>
      <c r="AD7262" s="12"/>
      <c r="AE7262" s="12"/>
      <c r="AF7262" s="12"/>
      <c r="AG7262" s="12"/>
      <c r="AH7262" s="12"/>
      <c r="AI7262" s="12"/>
      <c r="AJ7262" s="12"/>
      <c r="AK7262" s="12"/>
      <c r="AL7262" s="12"/>
      <c r="AM7262" s="12"/>
      <c r="AN7262" s="12"/>
      <c r="AO7262" s="12"/>
      <c r="AP7262" s="12"/>
      <c r="AQ7262" s="12"/>
      <c r="AR7262" s="12"/>
      <c r="AS7262" s="12"/>
      <c r="AT7262" s="12"/>
      <c r="AU7262" s="12"/>
      <c r="AV7262" s="12"/>
      <c r="AW7262" s="12"/>
      <c r="AX7262" s="12"/>
      <c r="AY7262" s="12"/>
      <c r="AZ7262" s="12"/>
      <c r="BA7262" s="12"/>
      <c r="BB7262" s="12"/>
      <c r="BC7262" s="12"/>
      <c r="BD7262" s="12"/>
      <c r="BE7262" s="12"/>
      <c r="BF7262" s="12"/>
      <c r="BG7262" s="12"/>
      <c r="BH7262" s="12"/>
      <c r="BI7262" s="12"/>
      <c r="BJ7262" s="13"/>
      <c r="BK7262" s="13"/>
      <c r="BL7262" s="13"/>
      <c r="BM7262" s="13"/>
      <c r="BN7262" s="13"/>
    </row>
    <row r="7263" spans="4:66" x14ac:dyDescent="0.25">
      <c r="D7263" s="7"/>
      <c r="E7263" s="10"/>
      <c r="F7263" s="10"/>
      <c r="G7263" s="10"/>
      <c r="H7263" s="10"/>
      <c r="I7263" s="10"/>
      <c r="J7263" s="10"/>
      <c r="K7263" s="11"/>
      <c r="L7263" s="11"/>
      <c r="M7263" s="12"/>
      <c r="N7263" s="12"/>
      <c r="O7263" s="12"/>
      <c r="P7263" s="12"/>
      <c r="Q7263" s="12"/>
      <c r="R7263" s="12"/>
      <c r="S7263" s="12"/>
      <c r="T7263" s="12"/>
      <c r="U7263" s="12"/>
      <c r="V7263" s="12"/>
      <c r="W7263" s="12"/>
      <c r="X7263" s="12"/>
      <c r="Y7263" s="12"/>
      <c r="Z7263" s="12"/>
      <c r="AA7263" s="12"/>
      <c r="AB7263" s="12"/>
      <c r="AC7263" s="12"/>
      <c r="AD7263" s="12"/>
      <c r="AE7263" s="12"/>
      <c r="AF7263" s="12"/>
      <c r="AG7263" s="12"/>
      <c r="AH7263" s="12"/>
      <c r="AI7263" s="12"/>
      <c r="AJ7263" s="12"/>
      <c r="AK7263" s="12"/>
      <c r="AL7263" s="12"/>
      <c r="AM7263" s="12"/>
      <c r="AN7263" s="12"/>
      <c r="AO7263" s="12"/>
      <c r="AP7263" s="12"/>
      <c r="AQ7263" s="12"/>
      <c r="AR7263" s="12"/>
      <c r="AS7263" s="12"/>
      <c r="AT7263" s="12"/>
      <c r="AU7263" s="12"/>
      <c r="AV7263" s="12"/>
      <c r="AW7263" s="12"/>
      <c r="AX7263" s="12"/>
      <c r="AY7263" s="12"/>
      <c r="AZ7263" s="12"/>
      <c r="BA7263" s="12"/>
      <c r="BB7263" s="12"/>
      <c r="BC7263" s="12"/>
      <c r="BD7263" s="12"/>
      <c r="BE7263" s="12"/>
      <c r="BF7263" s="12"/>
      <c r="BG7263" s="12"/>
      <c r="BH7263" s="12"/>
      <c r="BI7263" s="12"/>
      <c r="BJ7263" s="13"/>
      <c r="BK7263" s="13"/>
      <c r="BL7263" s="13"/>
      <c r="BM7263" s="13"/>
      <c r="BN7263" s="13"/>
    </row>
    <row r="7264" spans="4:66" x14ac:dyDescent="0.25">
      <c r="D7264" s="7"/>
      <c r="E7264" s="10"/>
      <c r="F7264" s="10"/>
      <c r="G7264" s="10"/>
      <c r="H7264" s="10"/>
      <c r="I7264" s="10"/>
      <c r="J7264" s="10"/>
      <c r="K7264" s="11"/>
      <c r="L7264" s="11"/>
      <c r="M7264" s="12"/>
      <c r="N7264" s="12"/>
      <c r="O7264" s="12"/>
      <c r="P7264" s="12"/>
      <c r="Q7264" s="12"/>
      <c r="R7264" s="12"/>
      <c r="S7264" s="12"/>
      <c r="T7264" s="12"/>
      <c r="U7264" s="12"/>
      <c r="V7264" s="12"/>
      <c r="W7264" s="12"/>
      <c r="X7264" s="12"/>
      <c r="Y7264" s="12"/>
      <c r="Z7264" s="12"/>
      <c r="AA7264" s="12"/>
      <c r="AB7264" s="12"/>
      <c r="AC7264" s="12"/>
      <c r="AD7264" s="12"/>
      <c r="AE7264" s="12"/>
      <c r="AF7264" s="12"/>
      <c r="AG7264" s="12"/>
      <c r="AH7264" s="12"/>
      <c r="AI7264" s="12"/>
      <c r="AJ7264" s="12"/>
      <c r="AK7264" s="12"/>
      <c r="AL7264" s="12"/>
      <c r="AM7264" s="12"/>
      <c r="AN7264" s="12"/>
      <c r="AO7264" s="12"/>
      <c r="AP7264" s="12"/>
      <c r="AQ7264" s="12"/>
      <c r="AR7264" s="12"/>
      <c r="AS7264" s="12"/>
      <c r="AT7264" s="12"/>
      <c r="AU7264" s="12"/>
      <c r="AV7264" s="12"/>
      <c r="AW7264" s="12"/>
      <c r="AX7264" s="12"/>
      <c r="AY7264" s="12"/>
      <c r="AZ7264" s="12"/>
      <c r="BA7264" s="12"/>
      <c r="BB7264" s="12"/>
      <c r="BC7264" s="12"/>
      <c r="BD7264" s="12"/>
      <c r="BE7264" s="12"/>
      <c r="BF7264" s="12"/>
      <c r="BG7264" s="12"/>
      <c r="BH7264" s="12"/>
      <c r="BI7264" s="12"/>
      <c r="BJ7264" s="13"/>
      <c r="BK7264" s="13"/>
      <c r="BL7264" s="13"/>
      <c r="BM7264" s="13"/>
      <c r="BN7264" s="13"/>
    </row>
    <row r="7265" spans="4:66" x14ac:dyDescent="0.25">
      <c r="D7265" s="7"/>
      <c r="E7265" s="10"/>
      <c r="F7265" s="10"/>
      <c r="G7265" s="10"/>
      <c r="H7265" s="10"/>
      <c r="I7265" s="10"/>
      <c r="J7265" s="10"/>
      <c r="K7265" s="11"/>
      <c r="L7265" s="11"/>
      <c r="M7265" s="12"/>
      <c r="N7265" s="12"/>
      <c r="O7265" s="12"/>
      <c r="P7265" s="12"/>
      <c r="Q7265" s="12"/>
      <c r="R7265" s="12"/>
      <c r="S7265" s="12"/>
      <c r="T7265" s="12"/>
      <c r="U7265" s="12"/>
      <c r="V7265" s="12"/>
      <c r="W7265" s="12"/>
      <c r="X7265" s="12"/>
      <c r="Y7265" s="12"/>
      <c r="Z7265" s="12"/>
      <c r="AA7265" s="12"/>
      <c r="AB7265" s="12"/>
      <c r="AC7265" s="12"/>
      <c r="AD7265" s="12"/>
      <c r="AE7265" s="12"/>
      <c r="AF7265" s="12"/>
      <c r="AG7265" s="12"/>
      <c r="AH7265" s="12"/>
      <c r="AI7265" s="12"/>
      <c r="AJ7265" s="12"/>
      <c r="AK7265" s="12"/>
      <c r="AL7265" s="12"/>
      <c r="AM7265" s="12"/>
      <c r="AN7265" s="12"/>
      <c r="AO7265" s="12"/>
      <c r="AP7265" s="12"/>
      <c r="AQ7265" s="12"/>
      <c r="AR7265" s="12"/>
      <c r="AS7265" s="12"/>
      <c r="AT7265" s="12"/>
      <c r="AU7265" s="12"/>
      <c r="AV7265" s="12"/>
      <c r="AW7265" s="12"/>
      <c r="AX7265" s="12"/>
      <c r="AY7265" s="12"/>
      <c r="AZ7265" s="12"/>
      <c r="BA7265" s="12"/>
      <c r="BB7265" s="12"/>
      <c r="BC7265" s="12"/>
      <c r="BD7265" s="12"/>
      <c r="BE7265" s="12"/>
      <c r="BF7265" s="12"/>
      <c r="BG7265" s="12"/>
      <c r="BH7265" s="12"/>
      <c r="BI7265" s="12"/>
      <c r="BJ7265" s="13"/>
      <c r="BK7265" s="13"/>
      <c r="BL7265" s="13"/>
      <c r="BM7265" s="13"/>
      <c r="BN7265" s="13"/>
    </row>
    <row r="7266" spans="4:66" x14ac:dyDescent="0.25">
      <c r="D7266" s="7"/>
      <c r="E7266" s="10"/>
      <c r="F7266" s="10"/>
      <c r="G7266" s="10"/>
      <c r="H7266" s="10"/>
      <c r="I7266" s="10"/>
      <c r="J7266" s="10"/>
      <c r="K7266" s="11"/>
      <c r="L7266" s="11"/>
      <c r="M7266" s="12"/>
      <c r="N7266" s="12"/>
      <c r="O7266" s="12"/>
      <c r="P7266" s="12"/>
      <c r="Q7266" s="12"/>
      <c r="R7266" s="12"/>
      <c r="S7266" s="12"/>
      <c r="T7266" s="12"/>
      <c r="U7266" s="12"/>
      <c r="V7266" s="12"/>
      <c r="W7266" s="12"/>
      <c r="X7266" s="12"/>
      <c r="Y7266" s="12"/>
      <c r="Z7266" s="12"/>
      <c r="AA7266" s="12"/>
      <c r="AB7266" s="12"/>
      <c r="AC7266" s="12"/>
      <c r="AD7266" s="12"/>
      <c r="AE7266" s="12"/>
      <c r="AF7266" s="12"/>
      <c r="AG7266" s="12"/>
      <c r="AH7266" s="12"/>
      <c r="AI7266" s="12"/>
      <c r="AJ7266" s="12"/>
      <c r="AK7266" s="12"/>
      <c r="AL7266" s="12"/>
      <c r="AM7266" s="12"/>
      <c r="AN7266" s="12"/>
      <c r="AO7266" s="12"/>
      <c r="AP7266" s="12"/>
      <c r="AQ7266" s="12"/>
      <c r="AR7266" s="12"/>
      <c r="AS7266" s="12"/>
      <c r="AT7266" s="12"/>
      <c r="AU7266" s="12"/>
      <c r="AV7266" s="12"/>
      <c r="AW7266" s="12"/>
      <c r="AX7266" s="12"/>
      <c r="AY7266" s="12"/>
      <c r="AZ7266" s="12"/>
      <c r="BA7266" s="12"/>
      <c r="BB7266" s="12"/>
      <c r="BC7266" s="12"/>
      <c r="BD7266" s="12"/>
      <c r="BE7266" s="12"/>
      <c r="BF7266" s="12"/>
      <c r="BG7266" s="12"/>
      <c r="BH7266" s="12"/>
      <c r="BI7266" s="12"/>
      <c r="BJ7266" s="13"/>
      <c r="BK7266" s="13"/>
      <c r="BL7266" s="13"/>
      <c r="BM7266" s="13"/>
      <c r="BN7266" s="13"/>
    </row>
    <row r="7267" spans="4:66" x14ac:dyDescent="0.25">
      <c r="D7267" s="7"/>
      <c r="E7267" s="10"/>
      <c r="F7267" s="10"/>
      <c r="G7267" s="10"/>
      <c r="H7267" s="10"/>
      <c r="I7267" s="10"/>
      <c r="J7267" s="10"/>
      <c r="K7267" s="11"/>
      <c r="L7267" s="11"/>
      <c r="M7267" s="12"/>
      <c r="N7267" s="12"/>
      <c r="O7267" s="12"/>
      <c r="P7267" s="12"/>
      <c r="Q7267" s="12"/>
      <c r="R7267" s="12"/>
      <c r="S7267" s="12"/>
      <c r="T7267" s="12"/>
      <c r="U7267" s="12"/>
      <c r="V7267" s="12"/>
      <c r="W7267" s="12"/>
      <c r="X7267" s="12"/>
      <c r="Y7267" s="12"/>
      <c r="Z7267" s="12"/>
      <c r="AA7267" s="12"/>
      <c r="AB7267" s="12"/>
      <c r="AC7267" s="12"/>
      <c r="AD7267" s="12"/>
      <c r="AE7267" s="12"/>
      <c r="AF7267" s="12"/>
      <c r="AG7267" s="12"/>
      <c r="AH7267" s="12"/>
      <c r="AI7267" s="12"/>
      <c r="AJ7267" s="12"/>
      <c r="AK7267" s="12"/>
      <c r="AL7267" s="12"/>
      <c r="AM7267" s="12"/>
      <c r="AN7267" s="12"/>
      <c r="AO7267" s="12"/>
      <c r="AP7267" s="12"/>
      <c r="AQ7267" s="12"/>
      <c r="AR7267" s="12"/>
      <c r="AS7267" s="12"/>
      <c r="AT7267" s="12"/>
      <c r="AU7267" s="12"/>
      <c r="AV7267" s="12"/>
      <c r="AW7267" s="12"/>
      <c r="AX7267" s="12"/>
      <c r="AY7267" s="12"/>
      <c r="AZ7267" s="12"/>
      <c r="BA7267" s="12"/>
      <c r="BB7267" s="12"/>
      <c r="BC7267" s="12"/>
      <c r="BD7267" s="12"/>
      <c r="BE7267" s="12"/>
      <c r="BF7267" s="12"/>
      <c r="BG7267" s="12"/>
      <c r="BH7267" s="12"/>
      <c r="BI7267" s="12"/>
      <c r="BJ7267" s="13"/>
      <c r="BK7267" s="13"/>
      <c r="BL7267" s="13"/>
      <c r="BM7267" s="13"/>
      <c r="BN7267" s="13"/>
    </row>
    <row r="7268" spans="4:66" x14ac:dyDescent="0.25">
      <c r="D7268" s="7"/>
      <c r="E7268" s="10"/>
      <c r="F7268" s="10"/>
      <c r="G7268" s="10"/>
      <c r="H7268" s="10"/>
      <c r="I7268" s="10"/>
      <c r="J7268" s="10"/>
      <c r="K7268" s="11"/>
      <c r="L7268" s="11"/>
      <c r="M7268" s="12"/>
      <c r="N7268" s="12"/>
      <c r="O7268" s="12"/>
      <c r="P7268" s="12"/>
      <c r="Q7268" s="12"/>
      <c r="R7268" s="12"/>
      <c r="S7268" s="12"/>
      <c r="T7268" s="12"/>
      <c r="U7268" s="12"/>
      <c r="V7268" s="12"/>
      <c r="W7268" s="12"/>
      <c r="X7268" s="12"/>
      <c r="Y7268" s="12"/>
      <c r="Z7268" s="12"/>
      <c r="AA7268" s="12"/>
      <c r="AB7268" s="12"/>
      <c r="AC7268" s="12"/>
      <c r="AD7268" s="12"/>
      <c r="AE7268" s="12"/>
      <c r="AF7268" s="12"/>
      <c r="AG7268" s="12"/>
      <c r="AH7268" s="12"/>
      <c r="AI7268" s="12"/>
      <c r="AJ7268" s="12"/>
      <c r="AK7268" s="12"/>
      <c r="AL7268" s="12"/>
      <c r="AM7268" s="12"/>
      <c r="AN7268" s="12"/>
      <c r="AO7268" s="12"/>
      <c r="AP7268" s="12"/>
      <c r="AQ7268" s="12"/>
      <c r="AR7268" s="12"/>
      <c r="AS7268" s="12"/>
      <c r="AT7268" s="12"/>
      <c r="AU7268" s="12"/>
      <c r="AV7268" s="12"/>
      <c r="AW7268" s="12"/>
      <c r="AX7268" s="12"/>
      <c r="AY7268" s="12"/>
      <c r="AZ7268" s="12"/>
      <c r="BA7268" s="12"/>
      <c r="BB7268" s="12"/>
      <c r="BC7268" s="12"/>
      <c r="BD7268" s="12"/>
      <c r="BE7268" s="12"/>
      <c r="BF7268" s="12"/>
      <c r="BG7268" s="12"/>
      <c r="BH7268" s="12"/>
      <c r="BI7268" s="12"/>
      <c r="BJ7268" s="13"/>
      <c r="BK7268" s="13"/>
      <c r="BL7268" s="13"/>
      <c r="BM7268" s="13"/>
      <c r="BN7268" s="13"/>
    </row>
    <row r="7269" spans="4:66" x14ac:dyDescent="0.25">
      <c r="D7269" s="7"/>
      <c r="E7269" s="10"/>
      <c r="F7269" s="10"/>
      <c r="G7269" s="10"/>
      <c r="H7269" s="10"/>
      <c r="I7269" s="10"/>
      <c r="J7269" s="10"/>
      <c r="K7269" s="11"/>
      <c r="L7269" s="11"/>
      <c r="M7269" s="12"/>
      <c r="N7269" s="12"/>
      <c r="O7269" s="12"/>
      <c r="P7269" s="12"/>
      <c r="Q7269" s="12"/>
      <c r="R7269" s="12"/>
      <c r="S7269" s="12"/>
      <c r="T7269" s="12"/>
      <c r="U7269" s="12"/>
      <c r="V7269" s="12"/>
      <c r="W7269" s="12"/>
      <c r="X7269" s="12"/>
      <c r="Y7269" s="12"/>
      <c r="Z7269" s="12"/>
      <c r="AA7269" s="12"/>
      <c r="AB7269" s="12"/>
      <c r="AC7269" s="12"/>
      <c r="AD7269" s="12"/>
      <c r="AE7269" s="12"/>
      <c r="AF7269" s="12"/>
      <c r="AG7269" s="12"/>
      <c r="AH7269" s="12"/>
      <c r="AI7269" s="12"/>
      <c r="AJ7269" s="12"/>
      <c r="AK7269" s="12"/>
      <c r="AL7269" s="12"/>
      <c r="AM7269" s="12"/>
      <c r="AN7269" s="12"/>
      <c r="AO7269" s="12"/>
      <c r="AP7269" s="12"/>
      <c r="AQ7269" s="12"/>
      <c r="AR7269" s="12"/>
      <c r="AS7269" s="12"/>
      <c r="AT7269" s="12"/>
      <c r="AU7269" s="12"/>
      <c r="AV7269" s="12"/>
      <c r="AW7269" s="12"/>
      <c r="AX7269" s="12"/>
      <c r="AY7269" s="12"/>
      <c r="AZ7269" s="12"/>
      <c r="BA7269" s="12"/>
      <c r="BB7269" s="12"/>
      <c r="BC7269" s="12"/>
      <c r="BD7269" s="12"/>
      <c r="BE7269" s="12"/>
      <c r="BF7269" s="12"/>
      <c r="BG7269" s="12"/>
      <c r="BH7269" s="12"/>
      <c r="BI7269" s="12"/>
      <c r="BJ7269" s="13"/>
      <c r="BK7269" s="13"/>
      <c r="BL7269" s="13"/>
      <c r="BM7269" s="13"/>
      <c r="BN7269" s="13"/>
    </row>
    <row r="7270" spans="4:66" x14ac:dyDescent="0.25">
      <c r="D7270" s="7"/>
      <c r="E7270" s="10"/>
      <c r="F7270" s="10"/>
      <c r="G7270" s="10"/>
      <c r="H7270" s="10"/>
      <c r="I7270" s="10"/>
      <c r="J7270" s="10"/>
      <c r="K7270" s="11"/>
      <c r="L7270" s="11"/>
      <c r="M7270" s="12"/>
      <c r="N7270" s="12"/>
      <c r="O7270" s="12"/>
      <c r="P7270" s="12"/>
      <c r="Q7270" s="12"/>
      <c r="R7270" s="12"/>
      <c r="S7270" s="12"/>
      <c r="T7270" s="12"/>
      <c r="U7270" s="12"/>
      <c r="V7270" s="12"/>
      <c r="W7270" s="12"/>
      <c r="X7270" s="12"/>
      <c r="Y7270" s="12"/>
      <c r="Z7270" s="12"/>
      <c r="AA7270" s="12"/>
      <c r="AB7270" s="12"/>
      <c r="AC7270" s="12"/>
      <c r="AD7270" s="12"/>
      <c r="AE7270" s="12"/>
      <c r="AF7270" s="12"/>
      <c r="AG7270" s="12"/>
      <c r="AH7270" s="12"/>
      <c r="AI7270" s="12"/>
      <c r="AJ7270" s="12"/>
      <c r="AK7270" s="12"/>
      <c r="AL7270" s="12"/>
      <c r="AM7270" s="12"/>
      <c r="AN7270" s="12"/>
      <c r="AO7270" s="12"/>
      <c r="AP7270" s="12"/>
      <c r="AQ7270" s="12"/>
      <c r="AR7270" s="12"/>
      <c r="AS7270" s="12"/>
      <c r="AT7270" s="12"/>
      <c r="AU7270" s="12"/>
      <c r="AV7270" s="12"/>
      <c r="AW7270" s="12"/>
      <c r="AX7270" s="12"/>
      <c r="AY7270" s="12"/>
      <c r="AZ7270" s="12"/>
      <c r="BA7270" s="12"/>
      <c r="BB7270" s="12"/>
      <c r="BC7270" s="12"/>
      <c r="BD7270" s="12"/>
      <c r="BE7270" s="12"/>
      <c r="BF7270" s="12"/>
      <c r="BG7270" s="12"/>
      <c r="BH7270" s="12"/>
      <c r="BI7270" s="12"/>
      <c r="BJ7270" s="13"/>
      <c r="BK7270" s="13"/>
      <c r="BL7270" s="13"/>
      <c r="BM7270" s="13"/>
      <c r="BN7270" s="13"/>
    </row>
    <row r="7271" spans="4:66" x14ac:dyDescent="0.25">
      <c r="D7271" s="7"/>
      <c r="E7271" s="10"/>
      <c r="F7271" s="10"/>
      <c r="G7271" s="10"/>
      <c r="H7271" s="10"/>
      <c r="I7271" s="10"/>
      <c r="J7271" s="10"/>
      <c r="K7271" s="11"/>
      <c r="L7271" s="11"/>
      <c r="M7271" s="12"/>
      <c r="N7271" s="12"/>
      <c r="O7271" s="12"/>
      <c r="P7271" s="12"/>
      <c r="Q7271" s="12"/>
      <c r="R7271" s="12"/>
      <c r="S7271" s="12"/>
      <c r="T7271" s="12"/>
      <c r="U7271" s="12"/>
      <c r="V7271" s="12"/>
      <c r="W7271" s="12"/>
      <c r="X7271" s="12"/>
      <c r="Y7271" s="12"/>
      <c r="Z7271" s="12"/>
      <c r="AA7271" s="12"/>
      <c r="AB7271" s="12"/>
      <c r="AC7271" s="12"/>
      <c r="AD7271" s="12"/>
      <c r="AE7271" s="12"/>
      <c r="AF7271" s="12"/>
      <c r="AG7271" s="12"/>
      <c r="AH7271" s="12"/>
      <c r="AI7271" s="12"/>
      <c r="AJ7271" s="12"/>
      <c r="AK7271" s="12"/>
      <c r="AL7271" s="12"/>
      <c r="AM7271" s="12"/>
      <c r="AN7271" s="12"/>
      <c r="AO7271" s="12"/>
      <c r="AP7271" s="12"/>
      <c r="AQ7271" s="12"/>
      <c r="AR7271" s="12"/>
      <c r="AS7271" s="12"/>
      <c r="AT7271" s="12"/>
      <c r="AU7271" s="12"/>
      <c r="AV7271" s="12"/>
      <c r="AW7271" s="12"/>
      <c r="AX7271" s="12"/>
      <c r="AY7271" s="12"/>
      <c r="AZ7271" s="12"/>
      <c r="BA7271" s="12"/>
      <c r="BB7271" s="12"/>
      <c r="BC7271" s="12"/>
      <c r="BD7271" s="12"/>
      <c r="BE7271" s="12"/>
      <c r="BF7271" s="12"/>
      <c r="BG7271" s="12"/>
      <c r="BH7271" s="12"/>
      <c r="BI7271" s="12"/>
      <c r="BJ7271" s="13"/>
      <c r="BK7271" s="13"/>
      <c r="BL7271" s="13"/>
      <c r="BM7271" s="13"/>
      <c r="BN7271" s="13"/>
    </row>
    <row r="7272" spans="4:66" x14ac:dyDescent="0.25">
      <c r="D7272" s="7"/>
      <c r="E7272" s="10"/>
      <c r="F7272" s="10"/>
      <c r="G7272" s="10"/>
      <c r="H7272" s="10"/>
      <c r="I7272" s="10"/>
      <c r="J7272" s="10"/>
      <c r="K7272" s="11"/>
      <c r="L7272" s="11"/>
      <c r="M7272" s="12"/>
      <c r="N7272" s="12"/>
      <c r="O7272" s="12"/>
      <c r="P7272" s="12"/>
      <c r="Q7272" s="12"/>
      <c r="R7272" s="12"/>
      <c r="S7272" s="12"/>
      <c r="T7272" s="12"/>
      <c r="U7272" s="12"/>
      <c r="V7272" s="12"/>
      <c r="W7272" s="12"/>
      <c r="X7272" s="12"/>
      <c r="Y7272" s="12"/>
      <c r="Z7272" s="12"/>
      <c r="AA7272" s="12"/>
      <c r="AB7272" s="12"/>
      <c r="AC7272" s="12"/>
      <c r="AD7272" s="12"/>
      <c r="AE7272" s="12"/>
      <c r="AF7272" s="12"/>
      <c r="AG7272" s="12"/>
      <c r="AH7272" s="12"/>
      <c r="AI7272" s="12"/>
      <c r="AJ7272" s="12"/>
      <c r="AK7272" s="12"/>
      <c r="AL7272" s="12"/>
      <c r="AM7272" s="12"/>
      <c r="AN7272" s="12"/>
      <c r="AO7272" s="12"/>
      <c r="AP7272" s="12"/>
      <c r="AQ7272" s="12"/>
      <c r="AR7272" s="12"/>
      <c r="AS7272" s="12"/>
      <c r="AT7272" s="12"/>
      <c r="AU7272" s="12"/>
      <c r="AV7272" s="12"/>
      <c r="AW7272" s="12"/>
      <c r="AX7272" s="12"/>
      <c r="AY7272" s="12"/>
      <c r="AZ7272" s="12"/>
      <c r="BA7272" s="12"/>
      <c r="BB7272" s="12"/>
      <c r="BC7272" s="12"/>
      <c r="BD7272" s="12"/>
      <c r="BE7272" s="12"/>
      <c r="BF7272" s="12"/>
      <c r="BG7272" s="12"/>
      <c r="BH7272" s="12"/>
      <c r="BI7272" s="12"/>
      <c r="BJ7272" s="13"/>
      <c r="BK7272" s="13"/>
      <c r="BL7272" s="13"/>
      <c r="BM7272" s="13"/>
      <c r="BN7272" s="13"/>
    </row>
    <row r="7273" spans="4:66" x14ac:dyDescent="0.25">
      <c r="D7273" s="7"/>
      <c r="E7273" s="10"/>
      <c r="F7273" s="10"/>
      <c r="G7273" s="10"/>
      <c r="H7273" s="10"/>
      <c r="I7273" s="10"/>
      <c r="J7273" s="10"/>
      <c r="K7273" s="11"/>
      <c r="L7273" s="11"/>
      <c r="M7273" s="12"/>
      <c r="N7273" s="12"/>
      <c r="O7273" s="12"/>
      <c r="P7273" s="12"/>
      <c r="Q7273" s="12"/>
      <c r="R7273" s="12"/>
      <c r="S7273" s="12"/>
      <c r="T7273" s="12"/>
      <c r="U7273" s="12"/>
      <c r="V7273" s="12"/>
      <c r="W7273" s="12"/>
      <c r="X7273" s="12"/>
      <c r="Y7273" s="12"/>
      <c r="Z7273" s="12"/>
      <c r="AA7273" s="12"/>
      <c r="AB7273" s="12"/>
      <c r="AC7273" s="12"/>
      <c r="AD7273" s="12"/>
      <c r="AE7273" s="12"/>
      <c r="AF7273" s="12"/>
      <c r="AG7273" s="12"/>
      <c r="AH7273" s="12"/>
      <c r="AI7273" s="12"/>
      <c r="AJ7273" s="12"/>
      <c r="AK7273" s="12"/>
      <c r="AL7273" s="12"/>
      <c r="AM7273" s="12"/>
      <c r="AN7273" s="12"/>
      <c r="AO7273" s="12"/>
      <c r="AP7273" s="12"/>
      <c r="AQ7273" s="12"/>
      <c r="AR7273" s="12"/>
      <c r="AS7273" s="12"/>
      <c r="AT7273" s="12"/>
      <c r="AU7273" s="12"/>
      <c r="AV7273" s="12"/>
      <c r="AW7273" s="12"/>
      <c r="AX7273" s="12"/>
      <c r="AY7273" s="12"/>
      <c r="AZ7273" s="12"/>
      <c r="BA7273" s="12"/>
      <c r="BB7273" s="12"/>
      <c r="BC7273" s="12"/>
      <c r="BD7273" s="12"/>
      <c r="BE7273" s="12"/>
      <c r="BF7273" s="12"/>
      <c r="BG7273" s="12"/>
      <c r="BH7273" s="12"/>
      <c r="BI7273" s="12"/>
      <c r="BJ7273" s="13"/>
      <c r="BK7273" s="13"/>
      <c r="BL7273" s="13"/>
      <c r="BM7273" s="13"/>
      <c r="BN7273" s="13"/>
    </row>
    <row r="7274" spans="4:66" x14ac:dyDescent="0.25">
      <c r="D7274" s="7"/>
      <c r="E7274" s="10"/>
      <c r="F7274" s="10"/>
      <c r="G7274" s="10"/>
      <c r="H7274" s="10"/>
      <c r="I7274" s="10"/>
      <c r="J7274" s="10"/>
      <c r="K7274" s="11"/>
      <c r="L7274" s="11"/>
      <c r="M7274" s="12"/>
      <c r="N7274" s="12"/>
      <c r="O7274" s="12"/>
      <c r="P7274" s="12"/>
      <c r="Q7274" s="12"/>
      <c r="R7274" s="12"/>
      <c r="S7274" s="12"/>
      <c r="T7274" s="12"/>
      <c r="U7274" s="12"/>
      <c r="V7274" s="12"/>
      <c r="W7274" s="12"/>
      <c r="X7274" s="12"/>
      <c r="Y7274" s="12"/>
      <c r="Z7274" s="12"/>
      <c r="AA7274" s="12"/>
      <c r="AB7274" s="12"/>
      <c r="AC7274" s="12"/>
      <c r="AD7274" s="12"/>
      <c r="AE7274" s="12"/>
      <c r="AF7274" s="12"/>
      <c r="AG7274" s="12"/>
      <c r="AH7274" s="12"/>
      <c r="AI7274" s="12"/>
      <c r="AJ7274" s="12"/>
      <c r="AK7274" s="12"/>
      <c r="AL7274" s="12"/>
      <c r="AM7274" s="12"/>
      <c r="AN7274" s="12"/>
      <c r="AO7274" s="12"/>
      <c r="AP7274" s="12"/>
      <c r="AQ7274" s="12"/>
      <c r="AR7274" s="12"/>
      <c r="AS7274" s="12"/>
      <c r="AT7274" s="12"/>
      <c r="AU7274" s="12"/>
      <c r="AV7274" s="12"/>
      <c r="AW7274" s="12"/>
      <c r="AX7274" s="12"/>
      <c r="AY7274" s="12"/>
      <c r="AZ7274" s="12"/>
      <c r="BA7274" s="12"/>
      <c r="BB7274" s="12"/>
      <c r="BC7274" s="12"/>
      <c r="BD7274" s="12"/>
      <c r="BE7274" s="12"/>
      <c r="BF7274" s="12"/>
      <c r="BG7274" s="12"/>
      <c r="BH7274" s="12"/>
      <c r="BI7274" s="12"/>
      <c r="BJ7274" s="13"/>
      <c r="BK7274" s="13"/>
      <c r="BL7274" s="13"/>
      <c r="BM7274" s="13"/>
      <c r="BN7274" s="13"/>
    </row>
    <row r="7275" spans="4:66" x14ac:dyDescent="0.25">
      <c r="D7275" s="7"/>
      <c r="E7275" s="10"/>
      <c r="F7275" s="10"/>
      <c r="G7275" s="10"/>
      <c r="H7275" s="10"/>
      <c r="I7275" s="10"/>
      <c r="J7275" s="10"/>
      <c r="K7275" s="11"/>
      <c r="L7275" s="11"/>
      <c r="M7275" s="12"/>
      <c r="N7275" s="12"/>
      <c r="O7275" s="12"/>
      <c r="P7275" s="12"/>
      <c r="Q7275" s="12"/>
      <c r="R7275" s="12"/>
      <c r="S7275" s="12"/>
      <c r="T7275" s="12"/>
      <c r="U7275" s="12"/>
      <c r="V7275" s="12"/>
      <c r="W7275" s="12"/>
      <c r="X7275" s="12"/>
      <c r="Y7275" s="12"/>
      <c r="Z7275" s="12"/>
      <c r="AA7275" s="12"/>
      <c r="AB7275" s="12"/>
      <c r="AC7275" s="12"/>
      <c r="AD7275" s="12"/>
      <c r="AE7275" s="12"/>
      <c r="AF7275" s="12"/>
      <c r="AG7275" s="12"/>
      <c r="AH7275" s="12"/>
      <c r="AI7275" s="12"/>
      <c r="AJ7275" s="12"/>
      <c r="AK7275" s="12"/>
      <c r="AL7275" s="12"/>
      <c r="AM7275" s="12"/>
      <c r="AN7275" s="12"/>
      <c r="AO7275" s="12"/>
      <c r="AP7275" s="12"/>
      <c r="AQ7275" s="12"/>
      <c r="AR7275" s="12"/>
      <c r="AS7275" s="12"/>
      <c r="AT7275" s="12"/>
      <c r="AU7275" s="12"/>
      <c r="AV7275" s="12"/>
      <c r="AW7275" s="12"/>
      <c r="AX7275" s="12"/>
      <c r="AY7275" s="12"/>
      <c r="AZ7275" s="12"/>
      <c r="BA7275" s="12"/>
      <c r="BB7275" s="12"/>
      <c r="BC7275" s="12"/>
      <c r="BD7275" s="12"/>
      <c r="BE7275" s="12"/>
      <c r="BF7275" s="12"/>
      <c r="BG7275" s="12"/>
      <c r="BH7275" s="12"/>
      <c r="BI7275" s="12"/>
      <c r="BJ7275" s="13"/>
      <c r="BK7275" s="13"/>
      <c r="BL7275" s="13"/>
      <c r="BM7275" s="13"/>
      <c r="BN7275" s="13"/>
    </row>
    <row r="7276" spans="4:66" x14ac:dyDescent="0.25">
      <c r="D7276" s="7"/>
      <c r="E7276" s="10"/>
      <c r="F7276" s="10"/>
      <c r="G7276" s="10"/>
      <c r="H7276" s="10"/>
      <c r="I7276" s="10"/>
      <c r="J7276" s="10"/>
      <c r="K7276" s="11"/>
      <c r="L7276" s="11"/>
      <c r="M7276" s="12"/>
      <c r="N7276" s="12"/>
      <c r="O7276" s="12"/>
      <c r="P7276" s="12"/>
      <c r="Q7276" s="12"/>
      <c r="R7276" s="12"/>
      <c r="S7276" s="12"/>
      <c r="T7276" s="12"/>
      <c r="U7276" s="12"/>
      <c r="V7276" s="12"/>
      <c r="W7276" s="12"/>
      <c r="X7276" s="12"/>
      <c r="Y7276" s="12"/>
      <c r="Z7276" s="12"/>
      <c r="AA7276" s="12"/>
      <c r="AB7276" s="12"/>
      <c r="AC7276" s="12"/>
      <c r="AD7276" s="12"/>
      <c r="AE7276" s="12"/>
      <c r="AF7276" s="12"/>
      <c r="AG7276" s="12"/>
      <c r="AH7276" s="12"/>
      <c r="AI7276" s="12"/>
      <c r="AJ7276" s="12"/>
      <c r="AK7276" s="12"/>
      <c r="AL7276" s="12"/>
      <c r="AM7276" s="12"/>
      <c r="AN7276" s="12"/>
      <c r="AO7276" s="12"/>
      <c r="AP7276" s="12"/>
      <c r="AQ7276" s="12"/>
      <c r="AR7276" s="12"/>
      <c r="AS7276" s="12"/>
      <c r="AT7276" s="12"/>
      <c r="AU7276" s="12"/>
      <c r="AV7276" s="12"/>
      <c r="AW7276" s="12"/>
      <c r="AX7276" s="12"/>
      <c r="AY7276" s="12"/>
      <c r="AZ7276" s="12"/>
      <c r="BA7276" s="12"/>
      <c r="BB7276" s="12"/>
      <c r="BC7276" s="12"/>
      <c r="BD7276" s="12"/>
      <c r="BE7276" s="12"/>
      <c r="BF7276" s="12"/>
      <c r="BG7276" s="12"/>
      <c r="BH7276" s="12"/>
      <c r="BI7276" s="12"/>
      <c r="BJ7276" s="13"/>
      <c r="BK7276" s="13"/>
      <c r="BL7276" s="13"/>
      <c r="BM7276" s="13"/>
      <c r="BN7276" s="13"/>
    </row>
    <row r="7277" spans="4:66" x14ac:dyDescent="0.25">
      <c r="D7277" s="7"/>
      <c r="E7277" s="10"/>
      <c r="F7277" s="10"/>
      <c r="G7277" s="10"/>
      <c r="H7277" s="10"/>
      <c r="I7277" s="10"/>
      <c r="J7277" s="10"/>
      <c r="K7277" s="11"/>
      <c r="L7277" s="11"/>
      <c r="M7277" s="12"/>
      <c r="N7277" s="12"/>
      <c r="O7277" s="12"/>
      <c r="P7277" s="12"/>
      <c r="Q7277" s="12"/>
      <c r="R7277" s="12"/>
      <c r="S7277" s="12"/>
      <c r="T7277" s="12"/>
      <c r="U7277" s="12"/>
      <c r="V7277" s="12"/>
      <c r="W7277" s="12"/>
      <c r="X7277" s="12"/>
      <c r="Y7277" s="12"/>
      <c r="Z7277" s="12"/>
      <c r="AA7277" s="12"/>
      <c r="AB7277" s="12"/>
      <c r="AC7277" s="12"/>
      <c r="AD7277" s="12"/>
      <c r="AE7277" s="12"/>
      <c r="AF7277" s="12"/>
      <c r="AG7277" s="12"/>
      <c r="AH7277" s="12"/>
      <c r="AI7277" s="12"/>
      <c r="AJ7277" s="12"/>
      <c r="AK7277" s="12"/>
      <c r="AL7277" s="12"/>
      <c r="AM7277" s="12"/>
      <c r="AN7277" s="12"/>
      <c r="AO7277" s="12"/>
      <c r="AP7277" s="12"/>
      <c r="AQ7277" s="12"/>
      <c r="AR7277" s="12"/>
      <c r="AS7277" s="12"/>
      <c r="AT7277" s="12"/>
      <c r="AU7277" s="12"/>
      <c r="AV7277" s="12"/>
      <c r="AW7277" s="12"/>
      <c r="AX7277" s="12"/>
      <c r="AY7277" s="12"/>
      <c r="AZ7277" s="12"/>
      <c r="BA7277" s="12"/>
      <c r="BB7277" s="12"/>
      <c r="BC7277" s="12"/>
      <c r="BD7277" s="12"/>
      <c r="BE7277" s="12"/>
      <c r="BF7277" s="12"/>
      <c r="BG7277" s="12"/>
      <c r="BH7277" s="12"/>
      <c r="BI7277" s="12"/>
      <c r="BJ7277" s="13"/>
      <c r="BK7277" s="13"/>
      <c r="BL7277" s="13"/>
      <c r="BM7277" s="13"/>
      <c r="BN7277" s="13"/>
    </row>
    <row r="7278" spans="4:66" x14ac:dyDescent="0.25">
      <c r="D7278" s="7"/>
      <c r="E7278" s="10"/>
      <c r="F7278" s="10"/>
      <c r="G7278" s="10"/>
      <c r="H7278" s="10"/>
      <c r="I7278" s="10"/>
      <c r="J7278" s="10"/>
      <c r="K7278" s="11"/>
      <c r="L7278" s="11"/>
      <c r="M7278" s="12"/>
      <c r="N7278" s="12"/>
      <c r="O7278" s="12"/>
      <c r="P7278" s="12"/>
      <c r="Q7278" s="12"/>
      <c r="R7278" s="12"/>
      <c r="S7278" s="12"/>
      <c r="T7278" s="12"/>
      <c r="U7278" s="12"/>
      <c r="V7278" s="12"/>
      <c r="W7278" s="12"/>
      <c r="X7278" s="12"/>
      <c r="Y7278" s="12"/>
      <c r="Z7278" s="12"/>
      <c r="AA7278" s="12"/>
      <c r="AB7278" s="12"/>
      <c r="AC7278" s="12"/>
      <c r="AD7278" s="12"/>
      <c r="AE7278" s="12"/>
      <c r="AF7278" s="12"/>
      <c r="AG7278" s="12"/>
      <c r="AH7278" s="12"/>
      <c r="AI7278" s="12"/>
      <c r="AJ7278" s="12"/>
      <c r="AK7278" s="12"/>
      <c r="AL7278" s="12"/>
      <c r="AM7278" s="12"/>
      <c r="AN7278" s="12"/>
      <c r="AO7278" s="12"/>
      <c r="AP7278" s="12"/>
      <c r="AQ7278" s="12"/>
      <c r="AR7278" s="12"/>
      <c r="AS7278" s="12"/>
      <c r="AT7278" s="12"/>
      <c r="AU7278" s="12"/>
      <c r="AV7278" s="12"/>
      <c r="AW7278" s="12"/>
      <c r="AX7278" s="12"/>
      <c r="AY7278" s="12"/>
      <c r="AZ7278" s="12"/>
      <c r="BA7278" s="12"/>
      <c r="BB7278" s="12"/>
      <c r="BC7278" s="12"/>
      <c r="BD7278" s="12"/>
      <c r="BE7278" s="12"/>
      <c r="BF7278" s="12"/>
      <c r="BG7278" s="12"/>
      <c r="BH7278" s="12"/>
      <c r="BI7278" s="12"/>
      <c r="BJ7278" s="13"/>
      <c r="BK7278" s="13"/>
      <c r="BL7278" s="13"/>
      <c r="BM7278" s="13"/>
      <c r="BN7278" s="13"/>
    </row>
    <row r="7279" spans="4:66" x14ac:dyDescent="0.25">
      <c r="D7279" s="7"/>
      <c r="E7279" s="10"/>
      <c r="F7279" s="10"/>
      <c r="G7279" s="10"/>
      <c r="H7279" s="10"/>
      <c r="I7279" s="10"/>
      <c r="J7279" s="10"/>
      <c r="K7279" s="11"/>
      <c r="L7279" s="11"/>
      <c r="M7279" s="12"/>
      <c r="N7279" s="12"/>
      <c r="O7279" s="12"/>
      <c r="P7279" s="12"/>
      <c r="Q7279" s="12"/>
      <c r="R7279" s="12"/>
      <c r="S7279" s="12"/>
      <c r="T7279" s="12"/>
      <c r="U7279" s="12"/>
      <c r="V7279" s="12"/>
      <c r="W7279" s="12"/>
      <c r="X7279" s="12"/>
      <c r="Y7279" s="12"/>
      <c r="Z7279" s="12"/>
      <c r="AA7279" s="12"/>
      <c r="AB7279" s="12"/>
      <c r="AC7279" s="12"/>
      <c r="AD7279" s="12"/>
      <c r="AE7279" s="12"/>
      <c r="AF7279" s="12"/>
      <c r="AG7279" s="12"/>
      <c r="AH7279" s="12"/>
      <c r="AI7279" s="12"/>
      <c r="AJ7279" s="12"/>
      <c r="AK7279" s="12"/>
      <c r="AL7279" s="12"/>
      <c r="AM7279" s="12"/>
      <c r="AN7279" s="12"/>
      <c r="AO7279" s="12"/>
      <c r="AP7279" s="12"/>
      <c r="AQ7279" s="12"/>
      <c r="AR7279" s="12"/>
      <c r="AS7279" s="12"/>
      <c r="AT7279" s="12"/>
      <c r="AU7279" s="12"/>
      <c r="AV7279" s="12"/>
      <c r="AW7279" s="12"/>
      <c r="AX7279" s="12"/>
      <c r="AY7279" s="12"/>
      <c r="AZ7279" s="12"/>
      <c r="BA7279" s="12"/>
      <c r="BB7279" s="12"/>
      <c r="BC7279" s="12"/>
      <c r="BD7279" s="12"/>
      <c r="BE7279" s="12"/>
      <c r="BF7279" s="12"/>
      <c r="BG7279" s="12"/>
      <c r="BH7279" s="12"/>
      <c r="BI7279" s="12"/>
      <c r="BJ7279" s="13"/>
      <c r="BK7279" s="13"/>
      <c r="BL7279" s="13"/>
      <c r="BM7279" s="13"/>
      <c r="BN7279" s="13"/>
    </row>
    <row r="7280" spans="4:66" x14ac:dyDescent="0.25">
      <c r="D7280" s="7"/>
      <c r="E7280" s="10"/>
      <c r="F7280" s="10"/>
      <c r="G7280" s="10"/>
      <c r="H7280" s="10"/>
      <c r="I7280" s="10"/>
      <c r="J7280" s="10"/>
      <c r="K7280" s="11"/>
      <c r="L7280" s="11"/>
      <c r="M7280" s="12"/>
      <c r="N7280" s="12"/>
      <c r="O7280" s="12"/>
      <c r="P7280" s="12"/>
      <c r="Q7280" s="12"/>
      <c r="R7280" s="12"/>
      <c r="S7280" s="12"/>
      <c r="T7280" s="12"/>
      <c r="U7280" s="12"/>
      <c r="V7280" s="12"/>
      <c r="W7280" s="12"/>
      <c r="X7280" s="12"/>
      <c r="Y7280" s="12"/>
      <c r="Z7280" s="12"/>
      <c r="AA7280" s="12"/>
      <c r="AB7280" s="12"/>
      <c r="AC7280" s="12"/>
      <c r="AD7280" s="12"/>
      <c r="AE7280" s="12"/>
      <c r="AF7280" s="12"/>
      <c r="AG7280" s="12"/>
      <c r="AH7280" s="12"/>
      <c r="AI7280" s="12"/>
      <c r="AJ7280" s="12"/>
      <c r="AK7280" s="12"/>
      <c r="AL7280" s="12"/>
      <c r="AM7280" s="12"/>
      <c r="AN7280" s="12"/>
      <c r="AO7280" s="12"/>
      <c r="AP7280" s="12"/>
      <c r="AQ7280" s="12"/>
      <c r="AR7280" s="12"/>
      <c r="AS7280" s="12"/>
      <c r="AT7280" s="12"/>
      <c r="AU7280" s="12"/>
      <c r="AV7280" s="12"/>
      <c r="AW7280" s="12"/>
      <c r="AX7280" s="12"/>
      <c r="AY7280" s="12"/>
      <c r="AZ7280" s="12"/>
      <c r="BA7280" s="12"/>
      <c r="BB7280" s="12"/>
      <c r="BC7280" s="12"/>
      <c r="BD7280" s="12"/>
      <c r="BE7280" s="12"/>
      <c r="BF7280" s="12"/>
      <c r="BG7280" s="12"/>
      <c r="BH7280" s="12"/>
      <c r="BI7280" s="12"/>
      <c r="BJ7280" s="13"/>
      <c r="BK7280" s="13"/>
      <c r="BL7280" s="13"/>
      <c r="BM7280" s="13"/>
      <c r="BN7280" s="13"/>
    </row>
    <row r="7281" spans="4:66" x14ac:dyDescent="0.25">
      <c r="D7281" s="7"/>
      <c r="E7281" s="10"/>
      <c r="F7281" s="10"/>
      <c r="G7281" s="10"/>
      <c r="H7281" s="10"/>
      <c r="I7281" s="10"/>
      <c r="J7281" s="10"/>
      <c r="K7281" s="11"/>
      <c r="L7281" s="11"/>
      <c r="M7281" s="12"/>
      <c r="N7281" s="12"/>
      <c r="O7281" s="12"/>
      <c r="P7281" s="12"/>
      <c r="Q7281" s="12"/>
      <c r="R7281" s="12"/>
      <c r="S7281" s="12"/>
      <c r="T7281" s="12"/>
      <c r="U7281" s="12"/>
      <c r="V7281" s="12"/>
      <c r="W7281" s="12"/>
      <c r="X7281" s="12"/>
      <c r="Y7281" s="12"/>
      <c r="Z7281" s="12"/>
      <c r="AA7281" s="12"/>
      <c r="AB7281" s="12"/>
      <c r="AC7281" s="12"/>
      <c r="AD7281" s="12"/>
      <c r="AE7281" s="12"/>
      <c r="AF7281" s="12"/>
      <c r="AG7281" s="12"/>
      <c r="AH7281" s="12"/>
      <c r="AI7281" s="12"/>
      <c r="AJ7281" s="12"/>
      <c r="AK7281" s="12"/>
      <c r="AL7281" s="12"/>
      <c r="AM7281" s="12"/>
      <c r="AN7281" s="12"/>
      <c r="AO7281" s="12"/>
      <c r="AP7281" s="12"/>
      <c r="AQ7281" s="12"/>
      <c r="AR7281" s="12"/>
      <c r="AS7281" s="12"/>
      <c r="AT7281" s="12"/>
      <c r="AU7281" s="12"/>
      <c r="AV7281" s="12"/>
      <c r="AW7281" s="12"/>
      <c r="AX7281" s="12"/>
      <c r="AY7281" s="12"/>
      <c r="AZ7281" s="12"/>
      <c r="BA7281" s="12"/>
      <c r="BB7281" s="12"/>
      <c r="BC7281" s="12"/>
      <c r="BD7281" s="12"/>
      <c r="BE7281" s="12"/>
      <c r="BF7281" s="12"/>
      <c r="BG7281" s="12"/>
      <c r="BH7281" s="12"/>
      <c r="BI7281" s="12"/>
      <c r="BJ7281" s="13"/>
      <c r="BK7281" s="13"/>
      <c r="BL7281" s="13"/>
      <c r="BM7281" s="13"/>
      <c r="BN7281" s="13"/>
    </row>
    <row r="7282" spans="4:66" x14ac:dyDescent="0.25">
      <c r="D7282" s="7"/>
      <c r="E7282" s="10"/>
      <c r="F7282" s="10"/>
      <c r="G7282" s="10"/>
      <c r="H7282" s="10"/>
      <c r="I7282" s="10"/>
      <c r="J7282" s="10"/>
      <c r="K7282" s="11"/>
      <c r="L7282" s="11"/>
      <c r="M7282" s="12"/>
      <c r="N7282" s="12"/>
      <c r="O7282" s="12"/>
      <c r="P7282" s="12"/>
      <c r="Q7282" s="12"/>
      <c r="R7282" s="12"/>
      <c r="S7282" s="12"/>
      <c r="T7282" s="12"/>
      <c r="U7282" s="12"/>
      <c r="V7282" s="12"/>
      <c r="W7282" s="12"/>
      <c r="X7282" s="12"/>
      <c r="Y7282" s="12"/>
      <c r="Z7282" s="12"/>
      <c r="AA7282" s="12"/>
      <c r="AB7282" s="12"/>
      <c r="AC7282" s="12"/>
      <c r="AD7282" s="12"/>
      <c r="AE7282" s="12"/>
      <c r="AF7282" s="12"/>
      <c r="AG7282" s="12"/>
      <c r="AH7282" s="12"/>
      <c r="AI7282" s="12"/>
      <c r="AJ7282" s="12"/>
      <c r="AK7282" s="12"/>
      <c r="AL7282" s="12"/>
      <c r="AM7282" s="12"/>
      <c r="AN7282" s="12"/>
      <c r="AO7282" s="12"/>
      <c r="AP7282" s="12"/>
      <c r="AQ7282" s="12"/>
      <c r="AR7282" s="12"/>
      <c r="AS7282" s="12"/>
      <c r="AT7282" s="12"/>
      <c r="AU7282" s="12"/>
      <c r="AV7282" s="12"/>
      <c r="AW7282" s="12"/>
      <c r="AX7282" s="12"/>
      <c r="AY7282" s="12"/>
      <c r="AZ7282" s="12"/>
      <c r="BA7282" s="12"/>
      <c r="BB7282" s="12"/>
      <c r="BC7282" s="12"/>
      <c r="BD7282" s="12"/>
      <c r="BE7282" s="12"/>
      <c r="BF7282" s="12"/>
      <c r="BG7282" s="12"/>
      <c r="BH7282" s="12"/>
      <c r="BI7282" s="12"/>
      <c r="BJ7282" s="13"/>
      <c r="BK7282" s="13"/>
      <c r="BL7282" s="13"/>
      <c r="BM7282" s="13"/>
      <c r="BN7282" s="13"/>
    </row>
    <row r="7283" spans="4:66" x14ac:dyDescent="0.25">
      <c r="D7283" s="7"/>
      <c r="E7283" s="10"/>
      <c r="F7283" s="10"/>
      <c r="G7283" s="10"/>
      <c r="H7283" s="10"/>
      <c r="I7283" s="10"/>
      <c r="J7283" s="10"/>
      <c r="K7283" s="11"/>
      <c r="L7283" s="11"/>
      <c r="M7283" s="12"/>
      <c r="N7283" s="12"/>
      <c r="O7283" s="12"/>
      <c r="P7283" s="12"/>
      <c r="Q7283" s="12"/>
      <c r="R7283" s="12"/>
      <c r="S7283" s="12"/>
      <c r="T7283" s="12"/>
      <c r="U7283" s="12"/>
      <c r="V7283" s="12"/>
      <c r="W7283" s="12"/>
      <c r="X7283" s="12"/>
      <c r="Y7283" s="12"/>
      <c r="Z7283" s="12"/>
      <c r="AA7283" s="12"/>
      <c r="AB7283" s="12"/>
      <c r="AC7283" s="12"/>
      <c r="AD7283" s="12"/>
      <c r="AE7283" s="12"/>
      <c r="AF7283" s="12"/>
      <c r="AG7283" s="12"/>
      <c r="AH7283" s="12"/>
      <c r="AI7283" s="12"/>
      <c r="AJ7283" s="12"/>
      <c r="AK7283" s="12"/>
      <c r="AL7283" s="12"/>
      <c r="AM7283" s="12"/>
      <c r="AN7283" s="12"/>
      <c r="AO7283" s="12"/>
      <c r="AP7283" s="12"/>
      <c r="AQ7283" s="12"/>
      <c r="AR7283" s="12"/>
      <c r="AS7283" s="12"/>
      <c r="AT7283" s="12"/>
      <c r="AU7283" s="12"/>
      <c r="AV7283" s="12"/>
      <c r="AW7283" s="12"/>
      <c r="AX7283" s="12"/>
      <c r="AY7283" s="12"/>
      <c r="AZ7283" s="12"/>
      <c r="BA7283" s="12"/>
      <c r="BB7283" s="12"/>
      <c r="BC7283" s="12"/>
      <c r="BD7283" s="12"/>
      <c r="BE7283" s="12"/>
      <c r="BF7283" s="12"/>
      <c r="BG7283" s="12"/>
      <c r="BH7283" s="12"/>
      <c r="BI7283" s="12"/>
      <c r="BJ7283" s="13"/>
      <c r="BK7283" s="13"/>
      <c r="BL7283" s="13"/>
      <c r="BM7283" s="13"/>
      <c r="BN7283" s="13"/>
    </row>
    <row r="7284" spans="4:66" x14ac:dyDescent="0.25">
      <c r="D7284" s="7"/>
      <c r="E7284" s="10"/>
      <c r="F7284" s="10"/>
      <c r="G7284" s="10"/>
      <c r="H7284" s="10"/>
      <c r="I7284" s="10"/>
      <c r="J7284" s="10"/>
      <c r="K7284" s="11"/>
      <c r="L7284" s="11"/>
      <c r="M7284" s="12"/>
      <c r="N7284" s="12"/>
      <c r="O7284" s="12"/>
      <c r="P7284" s="12"/>
      <c r="Q7284" s="12"/>
      <c r="R7284" s="12"/>
      <c r="S7284" s="12"/>
      <c r="T7284" s="12"/>
      <c r="U7284" s="12"/>
      <c r="V7284" s="12"/>
      <c r="W7284" s="12"/>
      <c r="X7284" s="12"/>
      <c r="Y7284" s="12"/>
      <c r="Z7284" s="12"/>
      <c r="AA7284" s="12"/>
      <c r="AB7284" s="12"/>
      <c r="AC7284" s="12"/>
      <c r="AD7284" s="12"/>
      <c r="AE7284" s="12"/>
      <c r="AF7284" s="12"/>
      <c r="AG7284" s="12"/>
      <c r="AH7284" s="12"/>
      <c r="AI7284" s="12"/>
      <c r="AJ7284" s="12"/>
      <c r="AK7284" s="12"/>
      <c r="AL7284" s="12"/>
      <c r="AM7284" s="12"/>
      <c r="AN7284" s="12"/>
      <c r="AO7284" s="12"/>
      <c r="AP7284" s="12"/>
      <c r="AQ7284" s="12"/>
      <c r="AR7284" s="12"/>
      <c r="AS7284" s="12"/>
      <c r="AT7284" s="12"/>
      <c r="AU7284" s="12"/>
      <c r="AV7284" s="12"/>
      <c r="AW7284" s="12"/>
      <c r="AX7284" s="12"/>
      <c r="AY7284" s="12"/>
      <c r="AZ7284" s="12"/>
      <c r="BA7284" s="12"/>
      <c r="BB7284" s="12"/>
      <c r="BC7284" s="12"/>
      <c r="BD7284" s="12"/>
      <c r="BE7284" s="12"/>
      <c r="BF7284" s="12"/>
      <c r="BG7284" s="12"/>
      <c r="BH7284" s="12"/>
      <c r="BI7284" s="12"/>
      <c r="BJ7284" s="13"/>
      <c r="BK7284" s="13"/>
      <c r="BL7284" s="13"/>
      <c r="BM7284" s="13"/>
      <c r="BN7284" s="13"/>
    </row>
    <row r="7285" spans="4:66" x14ac:dyDescent="0.25">
      <c r="D7285" s="7"/>
      <c r="E7285" s="10"/>
      <c r="F7285" s="10"/>
      <c r="G7285" s="10"/>
      <c r="H7285" s="10"/>
      <c r="I7285" s="10"/>
      <c r="J7285" s="10"/>
      <c r="K7285" s="11"/>
      <c r="L7285" s="11"/>
      <c r="M7285" s="12"/>
      <c r="N7285" s="12"/>
      <c r="O7285" s="12"/>
      <c r="P7285" s="12"/>
      <c r="Q7285" s="12"/>
      <c r="R7285" s="12"/>
      <c r="S7285" s="12"/>
      <c r="T7285" s="12"/>
      <c r="U7285" s="12"/>
      <c r="V7285" s="12"/>
      <c r="W7285" s="12"/>
      <c r="X7285" s="12"/>
      <c r="Y7285" s="12"/>
      <c r="Z7285" s="12"/>
      <c r="AA7285" s="12"/>
      <c r="AB7285" s="12"/>
      <c r="AC7285" s="12"/>
      <c r="AD7285" s="12"/>
      <c r="AE7285" s="12"/>
      <c r="AF7285" s="12"/>
      <c r="AG7285" s="12"/>
      <c r="AH7285" s="12"/>
      <c r="AI7285" s="12"/>
      <c r="AJ7285" s="12"/>
      <c r="AK7285" s="12"/>
      <c r="AL7285" s="12"/>
      <c r="AM7285" s="12"/>
      <c r="AN7285" s="12"/>
      <c r="AO7285" s="12"/>
      <c r="AP7285" s="12"/>
      <c r="AQ7285" s="12"/>
      <c r="AR7285" s="12"/>
      <c r="AS7285" s="12"/>
      <c r="AT7285" s="12"/>
      <c r="AU7285" s="12"/>
      <c r="AV7285" s="12"/>
      <c r="AW7285" s="12"/>
      <c r="AX7285" s="12"/>
      <c r="AY7285" s="12"/>
      <c r="AZ7285" s="12"/>
      <c r="BA7285" s="12"/>
      <c r="BB7285" s="12"/>
      <c r="BC7285" s="12"/>
      <c r="BD7285" s="12"/>
      <c r="BE7285" s="12"/>
      <c r="BF7285" s="12"/>
      <c r="BG7285" s="12"/>
      <c r="BH7285" s="12"/>
      <c r="BI7285" s="12"/>
      <c r="BJ7285" s="13"/>
      <c r="BK7285" s="13"/>
      <c r="BL7285" s="13"/>
      <c r="BM7285" s="13"/>
      <c r="BN7285" s="13"/>
    </row>
    <row r="7286" spans="4:66" x14ac:dyDescent="0.25">
      <c r="D7286" s="7"/>
      <c r="E7286" s="10"/>
      <c r="F7286" s="10"/>
      <c r="G7286" s="10"/>
      <c r="H7286" s="10"/>
      <c r="I7286" s="10"/>
      <c r="J7286" s="10"/>
      <c r="K7286" s="11"/>
      <c r="L7286" s="11"/>
      <c r="M7286" s="12"/>
      <c r="N7286" s="12"/>
      <c r="O7286" s="12"/>
      <c r="P7286" s="12"/>
      <c r="Q7286" s="12"/>
      <c r="R7286" s="12"/>
      <c r="S7286" s="12"/>
      <c r="T7286" s="12"/>
      <c r="U7286" s="12"/>
      <c r="V7286" s="12"/>
      <c r="W7286" s="12"/>
      <c r="X7286" s="12"/>
      <c r="Y7286" s="12"/>
      <c r="Z7286" s="12"/>
      <c r="AA7286" s="12"/>
      <c r="AB7286" s="12"/>
      <c r="AC7286" s="12"/>
      <c r="AD7286" s="12"/>
      <c r="AE7286" s="12"/>
      <c r="AF7286" s="12"/>
      <c r="AG7286" s="12"/>
      <c r="AH7286" s="12"/>
      <c r="AI7286" s="12"/>
      <c r="AJ7286" s="12"/>
      <c r="AK7286" s="12"/>
      <c r="AL7286" s="12"/>
      <c r="AM7286" s="12"/>
      <c r="AN7286" s="12"/>
      <c r="AO7286" s="12"/>
      <c r="AP7286" s="12"/>
      <c r="AQ7286" s="12"/>
      <c r="AR7286" s="12"/>
      <c r="AS7286" s="12"/>
      <c r="AT7286" s="12"/>
      <c r="AU7286" s="12"/>
      <c r="AV7286" s="12"/>
      <c r="AW7286" s="12"/>
      <c r="AX7286" s="12"/>
      <c r="AY7286" s="12"/>
      <c r="AZ7286" s="12"/>
      <c r="BA7286" s="12"/>
      <c r="BB7286" s="12"/>
      <c r="BC7286" s="12"/>
      <c r="BD7286" s="12"/>
      <c r="BE7286" s="12"/>
      <c r="BF7286" s="12"/>
      <c r="BG7286" s="12"/>
      <c r="BH7286" s="12"/>
      <c r="BI7286" s="12"/>
      <c r="BJ7286" s="13"/>
      <c r="BK7286" s="13"/>
      <c r="BL7286" s="13"/>
      <c r="BM7286" s="13"/>
      <c r="BN7286" s="13"/>
    </row>
    <row r="7287" spans="4:66" x14ac:dyDescent="0.25">
      <c r="D7287" s="7"/>
      <c r="E7287" s="10"/>
      <c r="F7287" s="10"/>
      <c r="G7287" s="10"/>
      <c r="H7287" s="10"/>
      <c r="I7287" s="10"/>
      <c r="J7287" s="10"/>
      <c r="K7287" s="11"/>
      <c r="L7287" s="11"/>
      <c r="M7287" s="12"/>
      <c r="N7287" s="12"/>
      <c r="O7287" s="12"/>
      <c r="P7287" s="12"/>
      <c r="Q7287" s="12"/>
      <c r="R7287" s="12"/>
      <c r="S7287" s="12"/>
      <c r="T7287" s="12"/>
      <c r="U7287" s="12"/>
      <c r="V7287" s="12"/>
      <c r="W7287" s="12"/>
      <c r="X7287" s="12"/>
      <c r="Y7287" s="12"/>
      <c r="Z7287" s="12"/>
      <c r="AA7287" s="12"/>
      <c r="AB7287" s="12"/>
      <c r="AC7287" s="12"/>
      <c r="AD7287" s="12"/>
      <c r="AE7287" s="12"/>
      <c r="AF7287" s="12"/>
      <c r="AG7287" s="12"/>
      <c r="AH7287" s="12"/>
      <c r="AI7287" s="12"/>
      <c r="AJ7287" s="12"/>
      <c r="AK7287" s="12"/>
      <c r="AL7287" s="12"/>
      <c r="AM7287" s="12"/>
      <c r="AN7287" s="12"/>
      <c r="AO7287" s="12"/>
      <c r="AP7287" s="12"/>
      <c r="AQ7287" s="12"/>
      <c r="AR7287" s="12"/>
      <c r="AS7287" s="12"/>
      <c r="AT7287" s="12"/>
      <c r="AU7287" s="12"/>
      <c r="AV7287" s="12"/>
      <c r="AW7287" s="12"/>
      <c r="AX7287" s="12"/>
      <c r="AY7287" s="12"/>
      <c r="AZ7287" s="12"/>
      <c r="BA7287" s="12"/>
      <c r="BB7287" s="12"/>
      <c r="BC7287" s="12"/>
      <c r="BD7287" s="12"/>
      <c r="BE7287" s="12"/>
      <c r="BF7287" s="12"/>
      <c r="BG7287" s="12"/>
      <c r="BH7287" s="12"/>
      <c r="BI7287" s="12"/>
      <c r="BJ7287" s="13"/>
      <c r="BK7287" s="13"/>
      <c r="BL7287" s="13"/>
      <c r="BM7287" s="13"/>
      <c r="BN7287" s="13"/>
    </row>
    <row r="7288" spans="4:66" x14ac:dyDescent="0.25">
      <c r="D7288" s="7"/>
      <c r="E7288" s="10"/>
      <c r="F7288" s="10"/>
      <c r="G7288" s="10"/>
      <c r="H7288" s="10"/>
      <c r="I7288" s="10"/>
      <c r="J7288" s="10"/>
      <c r="K7288" s="11"/>
      <c r="L7288" s="11"/>
      <c r="M7288" s="12"/>
      <c r="N7288" s="12"/>
      <c r="O7288" s="12"/>
      <c r="P7288" s="12"/>
      <c r="Q7288" s="12"/>
      <c r="R7288" s="12"/>
      <c r="S7288" s="12"/>
      <c r="T7288" s="12"/>
      <c r="U7288" s="12"/>
      <c r="V7288" s="12"/>
      <c r="W7288" s="12"/>
      <c r="X7288" s="12"/>
      <c r="Y7288" s="12"/>
      <c r="Z7288" s="12"/>
      <c r="AA7288" s="12"/>
      <c r="AB7288" s="12"/>
      <c r="AC7288" s="12"/>
      <c r="AD7288" s="12"/>
      <c r="AE7288" s="12"/>
      <c r="AF7288" s="12"/>
      <c r="AG7288" s="12"/>
      <c r="AH7288" s="12"/>
      <c r="AI7288" s="12"/>
      <c r="AJ7288" s="12"/>
      <c r="AK7288" s="12"/>
      <c r="AL7288" s="12"/>
      <c r="AM7288" s="12"/>
      <c r="AN7288" s="12"/>
      <c r="AO7288" s="12"/>
      <c r="AP7288" s="12"/>
      <c r="AQ7288" s="12"/>
      <c r="AR7288" s="12"/>
      <c r="AS7288" s="12"/>
      <c r="AT7288" s="12"/>
      <c r="AU7288" s="12"/>
      <c r="AV7288" s="12"/>
      <c r="AW7288" s="12"/>
      <c r="AX7288" s="12"/>
      <c r="AY7288" s="12"/>
      <c r="AZ7288" s="12"/>
      <c r="BA7288" s="12"/>
      <c r="BB7288" s="12"/>
      <c r="BC7288" s="12"/>
      <c r="BD7288" s="12"/>
      <c r="BE7288" s="12"/>
      <c r="BF7288" s="12"/>
      <c r="BG7288" s="12"/>
      <c r="BH7288" s="12"/>
      <c r="BI7288" s="12"/>
      <c r="BJ7288" s="13"/>
      <c r="BK7288" s="13"/>
      <c r="BL7288" s="13"/>
      <c r="BM7288" s="13"/>
      <c r="BN7288" s="13"/>
    </row>
    <row r="7289" spans="4:66" x14ac:dyDescent="0.25">
      <c r="D7289" s="7"/>
      <c r="E7289" s="10"/>
      <c r="F7289" s="10"/>
      <c r="G7289" s="10"/>
      <c r="H7289" s="10"/>
      <c r="I7289" s="10"/>
      <c r="J7289" s="10"/>
      <c r="K7289" s="11"/>
      <c r="L7289" s="11"/>
      <c r="M7289" s="12"/>
      <c r="N7289" s="12"/>
      <c r="O7289" s="12"/>
      <c r="P7289" s="12"/>
      <c r="Q7289" s="12"/>
      <c r="R7289" s="12"/>
      <c r="S7289" s="12"/>
      <c r="T7289" s="12"/>
      <c r="U7289" s="12"/>
      <c r="V7289" s="12"/>
      <c r="W7289" s="12"/>
      <c r="X7289" s="12"/>
      <c r="Y7289" s="12"/>
      <c r="Z7289" s="12"/>
      <c r="AA7289" s="12"/>
      <c r="AB7289" s="12"/>
      <c r="AC7289" s="12"/>
      <c r="AD7289" s="12"/>
      <c r="AE7289" s="12"/>
      <c r="AF7289" s="12"/>
      <c r="AG7289" s="12"/>
      <c r="AH7289" s="12"/>
      <c r="AI7289" s="12"/>
      <c r="AJ7289" s="12"/>
      <c r="AK7289" s="12"/>
      <c r="AL7289" s="12"/>
      <c r="AM7289" s="12"/>
      <c r="AN7289" s="12"/>
      <c r="AO7289" s="12"/>
      <c r="AP7289" s="12"/>
      <c r="AQ7289" s="12"/>
      <c r="AR7289" s="12"/>
      <c r="AS7289" s="12"/>
      <c r="AT7289" s="12"/>
      <c r="AU7289" s="12"/>
      <c r="AV7289" s="12"/>
      <c r="AW7289" s="12"/>
      <c r="AX7289" s="12"/>
      <c r="AY7289" s="12"/>
      <c r="AZ7289" s="12"/>
      <c r="BA7289" s="12"/>
      <c r="BB7289" s="12"/>
      <c r="BC7289" s="12"/>
      <c r="BD7289" s="12"/>
      <c r="BE7289" s="12"/>
      <c r="BF7289" s="12"/>
      <c r="BG7289" s="12"/>
      <c r="BH7289" s="12"/>
      <c r="BI7289" s="12"/>
      <c r="BJ7289" s="13"/>
      <c r="BK7289" s="13"/>
      <c r="BL7289" s="13"/>
      <c r="BM7289" s="13"/>
      <c r="BN7289" s="13"/>
    </row>
    <row r="7290" spans="4:66" x14ac:dyDescent="0.25">
      <c r="D7290" s="7"/>
      <c r="E7290" s="10"/>
      <c r="F7290" s="10"/>
      <c r="G7290" s="10"/>
      <c r="H7290" s="10"/>
      <c r="I7290" s="10"/>
      <c r="J7290" s="10"/>
      <c r="K7290" s="11"/>
      <c r="L7290" s="11"/>
      <c r="M7290" s="12"/>
      <c r="N7290" s="12"/>
      <c r="O7290" s="12"/>
      <c r="P7290" s="12"/>
      <c r="Q7290" s="12"/>
      <c r="R7290" s="12"/>
      <c r="S7290" s="12"/>
      <c r="T7290" s="12"/>
      <c r="U7290" s="12"/>
      <c r="V7290" s="12"/>
      <c r="W7290" s="12"/>
      <c r="X7290" s="12"/>
      <c r="Y7290" s="12"/>
      <c r="Z7290" s="12"/>
      <c r="AA7290" s="12"/>
      <c r="AB7290" s="12"/>
      <c r="AC7290" s="12"/>
      <c r="AD7290" s="12"/>
      <c r="AE7290" s="12"/>
      <c r="AF7290" s="12"/>
      <c r="AG7290" s="12"/>
      <c r="AH7290" s="12"/>
      <c r="AI7290" s="12"/>
      <c r="AJ7290" s="12"/>
      <c r="AK7290" s="12"/>
      <c r="AL7290" s="12"/>
      <c r="AM7290" s="12"/>
      <c r="AN7290" s="12"/>
      <c r="AO7290" s="12"/>
      <c r="AP7290" s="12"/>
      <c r="AQ7290" s="12"/>
      <c r="AR7290" s="12"/>
      <c r="AS7290" s="12"/>
      <c r="AT7290" s="12"/>
      <c r="AU7290" s="12"/>
      <c r="AV7290" s="12"/>
      <c r="AW7290" s="12"/>
      <c r="AX7290" s="12"/>
      <c r="AY7290" s="12"/>
      <c r="AZ7290" s="12"/>
      <c r="BA7290" s="12"/>
      <c r="BB7290" s="12"/>
      <c r="BC7290" s="12"/>
      <c r="BD7290" s="12"/>
      <c r="BE7290" s="12"/>
      <c r="BF7290" s="12"/>
      <c r="BG7290" s="12"/>
      <c r="BH7290" s="12"/>
      <c r="BI7290" s="12"/>
      <c r="BJ7290" s="13"/>
      <c r="BK7290" s="13"/>
      <c r="BL7290" s="13"/>
      <c r="BM7290" s="13"/>
      <c r="BN7290" s="13"/>
    </row>
    <row r="7291" spans="4:66" x14ac:dyDescent="0.25">
      <c r="D7291" s="7"/>
      <c r="E7291" s="10"/>
      <c r="F7291" s="10"/>
      <c r="G7291" s="10"/>
      <c r="H7291" s="10"/>
      <c r="I7291" s="10"/>
      <c r="J7291" s="10"/>
      <c r="K7291" s="11"/>
      <c r="L7291" s="11"/>
      <c r="M7291" s="12"/>
      <c r="N7291" s="12"/>
      <c r="O7291" s="12"/>
      <c r="P7291" s="12"/>
      <c r="Q7291" s="12"/>
      <c r="R7291" s="12"/>
      <c r="S7291" s="12"/>
      <c r="T7291" s="12"/>
      <c r="U7291" s="12"/>
      <c r="V7291" s="12"/>
      <c r="W7291" s="12"/>
      <c r="X7291" s="12"/>
      <c r="Y7291" s="12"/>
      <c r="Z7291" s="12"/>
      <c r="AA7291" s="12"/>
      <c r="AB7291" s="12"/>
      <c r="AC7291" s="12"/>
      <c r="AD7291" s="12"/>
      <c r="AE7291" s="12"/>
      <c r="AF7291" s="12"/>
      <c r="AG7291" s="12"/>
      <c r="AH7291" s="12"/>
      <c r="AI7291" s="12"/>
      <c r="AJ7291" s="12"/>
      <c r="AK7291" s="12"/>
      <c r="AL7291" s="12"/>
      <c r="AM7291" s="12"/>
      <c r="AN7291" s="12"/>
      <c r="AO7291" s="12"/>
      <c r="AP7291" s="12"/>
      <c r="AQ7291" s="12"/>
      <c r="AR7291" s="12"/>
      <c r="AS7291" s="12"/>
      <c r="AT7291" s="12"/>
      <c r="AU7291" s="12"/>
      <c r="AV7291" s="12"/>
      <c r="AW7291" s="12"/>
      <c r="AX7291" s="12"/>
      <c r="AY7291" s="12"/>
      <c r="AZ7291" s="12"/>
      <c r="BA7291" s="12"/>
      <c r="BB7291" s="12"/>
      <c r="BC7291" s="12"/>
      <c r="BD7291" s="12"/>
      <c r="BE7291" s="12"/>
      <c r="BF7291" s="12"/>
      <c r="BG7291" s="12"/>
      <c r="BH7291" s="12"/>
      <c r="BI7291" s="12"/>
      <c r="BJ7291" s="13"/>
      <c r="BK7291" s="13"/>
      <c r="BL7291" s="13"/>
      <c r="BM7291" s="13"/>
      <c r="BN7291" s="13"/>
    </row>
    <row r="7292" spans="4:66" x14ac:dyDescent="0.25">
      <c r="D7292" s="7"/>
      <c r="E7292" s="10"/>
      <c r="F7292" s="10"/>
      <c r="G7292" s="10"/>
      <c r="H7292" s="10"/>
      <c r="I7292" s="10"/>
      <c r="J7292" s="10"/>
      <c r="K7292" s="11"/>
      <c r="L7292" s="11"/>
      <c r="M7292" s="12"/>
      <c r="N7292" s="12"/>
      <c r="O7292" s="12"/>
      <c r="P7292" s="12"/>
      <c r="Q7292" s="12"/>
      <c r="R7292" s="12"/>
      <c r="S7292" s="12"/>
      <c r="T7292" s="12"/>
      <c r="U7292" s="12"/>
      <c r="V7292" s="12"/>
      <c r="W7292" s="12"/>
      <c r="X7292" s="12"/>
      <c r="Y7292" s="12"/>
      <c r="Z7292" s="12"/>
      <c r="AA7292" s="12"/>
      <c r="AB7292" s="12"/>
      <c r="AC7292" s="12"/>
      <c r="AD7292" s="12"/>
      <c r="AE7292" s="12"/>
      <c r="AF7292" s="12"/>
      <c r="AG7292" s="12"/>
      <c r="AH7292" s="12"/>
      <c r="AI7292" s="12"/>
      <c r="AJ7292" s="12"/>
      <c r="AK7292" s="12"/>
      <c r="AL7292" s="12"/>
      <c r="AM7292" s="12"/>
      <c r="AN7292" s="12"/>
      <c r="AO7292" s="12"/>
      <c r="AP7292" s="12"/>
      <c r="AQ7292" s="12"/>
      <c r="AR7292" s="12"/>
      <c r="AS7292" s="12"/>
      <c r="AT7292" s="12"/>
      <c r="AU7292" s="12"/>
      <c r="AV7292" s="12"/>
      <c r="AW7292" s="12"/>
      <c r="AX7292" s="12"/>
      <c r="AY7292" s="12"/>
      <c r="AZ7292" s="12"/>
      <c r="BA7292" s="12"/>
      <c r="BB7292" s="12"/>
      <c r="BC7292" s="12"/>
      <c r="BD7292" s="12"/>
      <c r="BE7292" s="12"/>
      <c r="BF7292" s="12"/>
      <c r="BG7292" s="12"/>
      <c r="BH7292" s="12"/>
      <c r="BI7292" s="12"/>
      <c r="BJ7292" s="13"/>
      <c r="BK7292" s="13"/>
      <c r="BL7292" s="13"/>
      <c r="BM7292" s="13"/>
      <c r="BN7292" s="13"/>
    </row>
    <row r="7293" spans="4:66" x14ac:dyDescent="0.25">
      <c r="D7293" s="7"/>
      <c r="E7293" s="10"/>
      <c r="F7293" s="10"/>
      <c r="G7293" s="10"/>
      <c r="H7293" s="10"/>
      <c r="I7293" s="10"/>
      <c r="J7293" s="10"/>
      <c r="K7293" s="11"/>
      <c r="L7293" s="11"/>
      <c r="M7293" s="12"/>
      <c r="N7293" s="12"/>
      <c r="O7293" s="12"/>
      <c r="P7293" s="12"/>
      <c r="Q7293" s="12"/>
      <c r="R7293" s="12"/>
      <c r="S7293" s="12"/>
      <c r="T7293" s="12"/>
      <c r="U7293" s="12"/>
      <c r="V7293" s="12"/>
      <c r="W7293" s="12"/>
      <c r="X7293" s="12"/>
      <c r="Y7293" s="12"/>
      <c r="Z7293" s="12"/>
      <c r="AA7293" s="12"/>
      <c r="AB7293" s="12"/>
      <c r="AC7293" s="12"/>
      <c r="AD7293" s="12"/>
      <c r="AE7293" s="12"/>
      <c r="AF7293" s="12"/>
      <c r="AG7293" s="12"/>
      <c r="AH7293" s="12"/>
      <c r="AI7293" s="12"/>
      <c r="AJ7293" s="12"/>
      <c r="AK7293" s="12"/>
      <c r="AL7293" s="12"/>
      <c r="AM7293" s="12"/>
      <c r="AN7293" s="12"/>
      <c r="AO7293" s="12"/>
      <c r="AP7293" s="12"/>
      <c r="AQ7293" s="12"/>
      <c r="AR7293" s="12"/>
      <c r="AS7293" s="12"/>
      <c r="AT7293" s="12"/>
      <c r="AU7293" s="12"/>
      <c r="AV7293" s="12"/>
      <c r="AW7293" s="12"/>
      <c r="AX7293" s="12"/>
      <c r="AY7293" s="12"/>
      <c r="AZ7293" s="12"/>
      <c r="BA7293" s="12"/>
      <c r="BB7293" s="12"/>
      <c r="BC7293" s="12"/>
      <c r="BD7293" s="12"/>
      <c r="BE7293" s="12"/>
      <c r="BF7293" s="12"/>
      <c r="BG7293" s="12"/>
      <c r="BH7293" s="12"/>
      <c r="BI7293" s="12"/>
      <c r="BJ7293" s="13"/>
      <c r="BK7293" s="13"/>
      <c r="BL7293" s="13"/>
      <c r="BM7293" s="13"/>
      <c r="BN7293" s="13"/>
    </row>
    <row r="7294" spans="4:66" x14ac:dyDescent="0.25">
      <c r="D7294" s="7"/>
      <c r="E7294" s="10"/>
      <c r="F7294" s="10"/>
      <c r="G7294" s="10"/>
      <c r="H7294" s="10"/>
      <c r="I7294" s="10"/>
      <c r="J7294" s="10"/>
      <c r="K7294" s="11"/>
      <c r="L7294" s="11"/>
      <c r="M7294" s="12"/>
      <c r="N7294" s="12"/>
      <c r="O7294" s="12"/>
      <c r="P7294" s="12"/>
      <c r="Q7294" s="12"/>
      <c r="R7294" s="12"/>
      <c r="S7294" s="12"/>
      <c r="T7294" s="12"/>
      <c r="U7294" s="12"/>
      <c r="V7294" s="12"/>
      <c r="W7294" s="12"/>
      <c r="X7294" s="12"/>
      <c r="Y7294" s="12"/>
      <c r="Z7294" s="12"/>
      <c r="AA7294" s="12"/>
      <c r="AB7294" s="12"/>
      <c r="AC7294" s="12"/>
      <c r="AD7294" s="12"/>
      <c r="AE7294" s="12"/>
      <c r="AF7294" s="12"/>
      <c r="AG7294" s="12"/>
      <c r="AH7294" s="12"/>
      <c r="AI7294" s="12"/>
      <c r="AJ7294" s="12"/>
      <c r="AK7294" s="12"/>
      <c r="AL7294" s="12"/>
      <c r="AM7294" s="12"/>
      <c r="AN7294" s="12"/>
      <c r="AO7294" s="12"/>
      <c r="AP7294" s="12"/>
      <c r="AQ7294" s="12"/>
      <c r="AR7294" s="12"/>
      <c r="AS7294" s="12"/>
      <c r="AT7294" s="12"/>
      <c r="AU7294" s="12"/>
      <c r="AV7294" s="12"/>
      <c r="AW7294" s="12"/>
      <c r="AX7294" s="12"/>
      <c r="AY7294" s="12"/>
      <c r="AZ7294" s="12"/>
      <c r="BA7294" s="12"/>
      <c r="BB7294" s="12"/>
      <c r="BC7294" s="12"/>
      <c r="BD7294" s="12"/>
      <c r="BE7294" s="12"/>
      <c r="BF7294" s="12"/>
      <c r="BG7294" s="12"/>
      <c r="BH7294" s="12"/>
      <c r="BI7294" s="12"/>
      <c r="BJ7294" s="13"/>
      <c r="BK7294" s="13"/>
      <c r="BL7294" s="13"/>
      <c r="BM7294" s="13"/>
      <c r="BN7294" s="13"/>
    </row>
    <row r="7295" spans="4:66" x14ac:dyDescent="0.25">
      <c r="D7295" s="7"/>
      <c r="E7295" s="10"/>
      <c r="F7295" s="10"/>
      <c r="G7295" s="10"/>
      <c r="H7295" s="10"/>
      <c r="I7295" s="10"/>
      <c r="J7295" s="10"/>
      <c r="K7295" s="11"/>
      <c r="L7295" s="11"/>
      <c r="M7295" s="12"/>
      <c r="N7295" s="12"/>
      <c r="O7295" s="12"/>
      <c r="P7295" s="12"/>
      <c r="Q7295" s="12"/>
      <c r="R7295" s="12"/>
      <c r="S7295" s="12"/>
      <c r="T7295" s="12"/>
      <c r="U7295" s="12"/>
      <c r="V7295" s="12"/>
      <c r="W7295" s="12"/>
      <c r="X7295" s="12"/>
      <c r="Y7295" s="12"/>
      <c r="Z7295" s="12"/>
      <c r="AA7295" s="12"/>
      <c r="AB7295" s="12"/>
      <c r="AC7295" s="12"/>
      <c r="AD7295" s="12"/>
      <c r="AE7295" s="12"/>
      <c r="AF7295" s="12"/>
      <c r="AG7295" s="12"/>
      <c r="AH7295" s="12"/>
      <c r="AI7295" s="12"/>
      <c r="AJ7295" s="12"/>
      <c r="AK7295" s="12"/>
      <c r="AL7295" s="12"/>
      <c r="AM7295" s="12"/>
      <c r="AN7295" s="12"/>
      <c r="AO7295" s="12"/>
      <c r="AP7295" s="12"/>
      <c r="AQ7295" s="12"/>
      <c r="AR7295" s="12"/>
      <c r="AS7295" s="12"/>
      <c r="AT7295" s="12"/>
      <c r="AU7295" s="12"/>
      <c r="AV7295" s="12"/>
      <c r="AW7295" s="12"/>
      <c r="AX7295" s="12"/>
      <c r="AY7295" s="12"/>
      <c r="AZ7295" s="12"/>
      <c r="BA7295" s="12"/>
      <c r="BB7295" s="12"/>
      <c r="BC7295" s="12"/>
      <c r="BD7295" s="12"/>
      <c r="BE7295" s="12"/>
      <c r="BF7295" s="12"/>
      <c r="BG7295" s="12"/>
      <c r="BH7295" s="12"/>
      <c r="BI7295" s="12"/>
      <c r="BJ7295" s="13"/>
      <c r="BK7295" s="13"/>
      <c r="BL7295" s="13"/>
      <c r="BM7295" s="13"/>
      <c r="BN7295" s="13"/>
    </row>
    <row r="7296" spans="4:66" x14ac:dyDescent="0.25">
      <c r="D7296" s="7"/>
      <c r="E7296" s="10"/>
      <c r="F7296" s="10"/>
      <c r="G7296" s="10"/>
      <c r="H7296" s="10"/>
      <c r="I7296" s="10"/>
      <c r="J7296" s="10"/>
      <c r="K7296" s="11"/>
      <c r="L7296" s="11"/>
      <c r="M7296" s="12"/>
      <c r="N7296" s="12"/>
      <c r="O7296" s="12"/>
      <c r="P7296" s="12"/>
      <c r="Q7296" s="12"/>
      <c r="R7296" s="12"/>
      <c r="S7296" s="12"/>
      <c r="T7296" s="12"/>
      <c r="U7296" s="12"/>
      <c r="V7296" s="12"/>
      <c r="W7296" s="12"/>
      <c r="X7296" s="12"/>
      <c r="Y7296" s="12"/>
      <c r="Z7296" s="12"/>
      <c r="AA7296" s="12"/>
      <c r="AB7296" s="12"/>
      <c r="AC7296" s="12"/>
      <c r="AD7296" s="12"/>
      <c r="AE7296" s="12"/>
      <c r="AF7296" s="12"/>
      <c r="AG7296" s="12"/>
      <c r="AH7296" s="12"/>
      <c r="AI7296" s="12"/>
      <c r="AJ7296" s="12"/>
      <c r="AK7296" s="12"/>
      <c r="AL7296" s="12"/>
      <c r="AM7296" s="12"/>
      <c r="AN7296" s="12"/>
      <c r="AO7296" s="12"/>
      <c r="AP7296" s="12"/>
      <c r="AQ7296" s="12"/>
      <c r="AR7296" s="12"/>
      <c r="AS7296" s="12"/>
      <c r="AT7296" s="12"/>
      <c r="AU7296" s="12"/>
      <c r="AV7296" s="12"/>
      <c r="AW7296" s="12"/>
      <c r="AX7296" s="12"/>
      <c r="AY7296" s="12"/>
      <c r="AZ7296" s="12"/>
      <c r="BA7296" s="12"/>
      <c r="BB7296" s="12"/>
      <c r="BC7296" s="12"/>
      <c r="BD7296" s="12"/>
      <c r="BE7296" s="12"/>
      <c r="BF7296" s="12"/>
      <c r="BG7296" s="12"/>
      <c r="BH7296" s="12"/>
      <c r="BI7296" s="12"/>
      <c r="BJ7296" s="13"/>
      <c r="BK7296" s="13"/>
      <c r="BL7296" s="13"/>
      <c r="BM7296" s="13"/>
      <c r="BN7296" s="13"/>
    </row>
    <row r="7297" spans="4:66" x14ac:dyDescent="0.25">
      <c r="D7297" s="7"/>
      <c r="E7297" s="10"/>
      <c r="F7297" s="10"/>
      <c r="G7297" s="10"/>
      <c r="H7297" s="10"/>
      <c r="I7297" s="10"/>
      <c r="J7297" s="10"/>
      <c r="K7297" s="11"/>
      <c r="L7297" s="11"/>
      <c r="M7297" s="12"/>
      <c r="N7297" s="12"/>
      <c r="O7297" s="12"/>
      <c r="P7297" s="12"/>
      <c r="Q7297" s="12"/>
      <c r="R7297" s="12"/>
      <c r="S7297" s="12"/>
      <c r="T7297" s="12"/>
      <c r="U7297" s="12"/>
      <c r="V7297" s="12"/>
      <c r="W7297" s="12"/>
      <c r="X7297" s="12"/>
      <c r="Y7297" s="12"/>
      <c r="Z7297" s="12"/>
      <c r="AA7297" s="12"/>
      <c r="AB7297" s="12"/>
      <c r="AC7297" s="12"/>
      <c r="AD7297" s="12"/>
      <c r="AE7297" s="12"/>
      <c r="AF7297" s="12"/>
      <c r="AG7297" s="12"/>
      <c r="AH7297" s="12"/>
      <c r="AI7297" s="12"/>
      <c r="AJ7297" s="12"/>
      <c r="AK7297" s="12"/>
      <c r="AL7297" s="12"/>
      <c r="AM7297" s="12"/>
      <c r="AN7297" s="12"/>
      <c r="AO7297" s="12"/>
      <c r="AP7297" s="12"/>
      <c r="AQ7297" s="12"/>
      <c r="AR7297" s="12"/>
      <c r="AS7297" s="12"/>
      <c r="AT7297" s="12"/>
      <c r="AU7297" s="12"/>
      <c r="AV7297" s="12"/>
      <c r="AW7297" s="12"/>
      <c r="AX7297" s="12"/>
      <c r="AY7297" s="12"/>
      <c r="AZ7297" s="12"/>
      <c r="BA7297" s="12"/>
      <c r="BB7297" s="12"/>
      <c r="BC7297" s="12"/>
      <c r="BD7297" s="12"/>
      <c r="BE7297" s="12"/>
      <c r="BF7297" s="12"/>
      <c r="BG7297" s="12"/>
      <c r="BH7297" s="12"/>
      <c r="BI7297" s="12"/>
      <c r="BJ7297" s="13"/>
      <c r="BK7297" s="13"/>
      <c r="BL7297" s="13"/>
      <c r="BM7297" s="13"/>
      <c r="BN7297" s="13"/>
    </row>
    <row r="7298" spans="4:66" x14ac:dyDescent="0.25">
      <c r="D7298" s="7"/>
      <c r="E7298" s="10"/>
      <c r="F7298" s="10"/>
      <c r="G7298" s="10"/>
      <c r="H7298" s="10"/>
      <c r="I7298" s="10"/>
      <c r="J7298" s="10"/>
      <c r="K7298" s="11"/>
      <c r="L7298" s="11"/>
      <c r="M7298" s="12"/>
      <c r="N7298" s="12"/>
      <c r="O7298" s="12"/>
      <c r="P7298" s="12"/>
      <c r="Q7298" s="12"/>
      <c r="R7298" s="12"/>
      <c r="S7298" s="12"/>
      <c r="T7298" s="12"/>
      <c r="U7298" s="12"/>
      <c r="V7298" s="12"/>
      <c r="W7298" s="12"/>
      <c r="X7298" s="12"/>
      <c r="Y7298" s="12"/>
      <c r="Z7298" s="12"/>
      <c r="AA7298" s="12"/>
      <c r="AB7298" s="12"/>
      <c r="AC7298" s="12"/>
      <c r="AD7298" s="12"/>
      <c r="AE7298" s="12"/>
      <c r="AF7298" s="12"/>
      <c r="AG7298" s="12"/>
      <c r="AH7298" s="12"/>
      <c r="AI7298" s="12"/>
      <c r="AJ7298" s="12"/>
      <c r="AK7298" s="12"/>
      <c r="AL7298" s="12"/>
      <c r="AM7298" s="12"/>
      <c r="AN7298" s="12"/>
      <c r="AO7298" s="12"/>
      <c r="AP7298" s="12"/>
      <c r="AQ7298" s="12"/>
      <c r="AR7298" s="12"/>
      <c r="AS7298" s="12"/>
      <c r="AT7298" s="12"/>
      <c r="AU7298" s="12"/>
      <c r="AV7298" s="12"/>
      <c r="AW7298" s="12"/>
      <c r="AX7298" s="12"/>
      <c r="AY7298" s="12"/>
      <c r="AZ7298" s="12"/>
      <c r="BA7298" s="12"/>
      <c r="BB7298" s="12"/>
      <c r="BC7298" s="12"/>
      <c r="BD7298" s="12"/>
      <c r="BE7298" s="12"/>
      <c r="BF7298" s="12"/>
      <c r="BG7298" s="12"/>
      <c r="BH7298" s="12"/>
      <c r="BI7298" s="12"/>
      <c r="BJ7298" s="13"/>
      <c r="BK7298" s="13"/>
      <c r="BL7298" s="13"/>
      <c r="BM7298" s="13"/>
      <c r="BN7298" s="13"/>
    </row>
    <row r="7299" spans="4:66" x14ac:dyDescent="0.25">
      <c r="D7299" s="7"/>
      <c r="E7299" s="10"/>
      <c r="F7299" s="10"/>
      <c r="G7299" s="10"/>
      <c r="H7299" s="10"/>
      <c r="I7299" s="10"/>
      <c r="J7299" s="10"/>
      <c r="K7299" s="11"/>
      <c r="L7299" s="11"/>
      <c r="M7299" s="12"/>
      <c r="N7299" s="12"/>
      <c r="O7299" s="12"/>
      <c r="P7299" s="12"/>
      <c r="Q7299" s="12"/>
      <c r="R7299" s="12"/>
      <c r="S7299" s="12"/>
      <c r="T7299" s="12"/>
      <c r="U7299" s="12"/>
      <c r="V7299" s="12"/>
      <c r="W7299" s="12"/>
      <c r="X7299" s="12"/>
      <c r="Y7299" s="12"/>
      <c r="Z7299" s="12"/>
      <c r="AA7299" s="12"/>
      <c r="AB7299" s="12"/>
      <c r="AC7299" s="12"/>
      <c r="AD7299" s="12"/>
      <c r="AE7299" s="12"/>
      <c r="AF7299" s="12"/>
      <c r="AG7299" s="12"/>
      <c r="AH7299" s="12"/>
      <c r="AI7299" s="12"/>
      <c r="AJ7299" s="12"/>
      <c r="AK7299" s="12"/>
      <c r="AL7299" s="12"/>
      <c r="AM7299" s="12"/>
      <c r="AN7299" s="12"/>
      <c r="AO7299" s="12"/>
      <c r="AP7299" s="12"/>
      <c r="AQ7299" s="12"/>
      <c r="AR7299" s="12"/>
      <c r="AS7299" s="12"/>
      <c r="AT7299" s="12"/>
      <c r="AU7299" s="12"/>
      <c r="AV7299" s="12"/>
      <c r="AW7299" s="12"/>
      <c r="AX7299" s="12"/>
      <c r="AY7299" s="12"/>
      <c r="AZ7299" s="12"/>
      <c r="BA7299" s="12"/>
      <c r="BB7299" s="12"/>
      <c r="BC7299" s="12"/>
      <c r="BD7299" s="12"/>
      <c r="BE7299" s="12"/>
      <c r="BF7299" s="12"/>
      <c r="BG7299" s="12"/>
      <c r="BH7299" s="12"/>
      <c r="BI7299" s="12"/>
      <c r="BJ7299" s="13"/>
      <c r="BK7299" s="13"/>
      <c r="BL7299" s="13"/>
      <c r="BM7299" s="13"/>
      <c r="BN7299" s="13"/>
    </row>
    <row r="7300" spans="4:66" x14ac:dyDescent="0.25">
      <c r="D7300" s="7"/>
      <c r="E7300" s="10"/>
      <c r="F7300" s="10"/>
      <c r="G7300" s="10"/>
      <c r="H7300" s="10"/>
      <c r="I7300" s="10"/>
      <c r="J7300" s="10"/>
      <c r="K7300" s="11"/>
      <c r="L7300" s="11"/>
      <c r="M7300" s="12"/>
      <c r="N7300" s="12"/>
      <c r="O7300" s="12"/>
      <c r="P7300" s="12"/>
      <c r="Q7300" s="12"/>
      <c r="R7300" s="12"/>
      <c r="S7300" s="12"/>
      <c r="T7300" s="12"/>
      <c r="U7300" s="12"/>
      <c r="V7300" s="12"/>
      <c r="W7300" s="12"/>
      <c r="X7300" s="12"/>
      <c r="Y7300" s="12"/>
      <c r="Z7300" s="12"/>
      <c r="AA7300" s="12"/>
      <c r="AB7300" s="12"/>
      <c r="AC7300" s="12"/>
      <c r="AD7300" s="12"/>
      <c r="AE7300" s="12"/>
      <c r="AF7300" s="12"/>
      <c r="AG7300" s="12"/>
      <c r="AH7300" s="12"/>
      <c r="AI7300" s="12"/>
      <c r="AJ7300" s="12"/>
      <c r="AK7300" s="12"/>
      <c r="AL7300" s="12"/>
      <c r="AM7300" s="12"/>
      <c r="AN7300" s="12"/>
      <c r="AO7300" s="12"/>
      <c r="AP7300" s="12"/>
      <c r="AQ7300" s="12"/>
      <c r="AR7300" s="12"/>
      <c r="AS7300" s="12"/>
      <c r="AT7300" s="12"/>
      <c r="AU7300" s="12"/>
      <c r="AV7300" s="12"/>
      <c r="AW7300" s="12"/>
      <c r="AX7300" s="12"/>
      <c r="AY7300" s="12"/>
      <c r="AZ7300" s="12"/>
      <c r="BA7300" s="12"/>
      <c r="BB7300" s="12"/>
      <c r="BC7300" s="12"/>
      <c r="BD7300" s="12"/>
      <c r="BE7300" s="12"/>
      <c r="BF7300" s="12"/>
      <c r="BG7300" s="12"/>
      <c r="BH7300" s="12"/>
      <c r="BI7300" s="12"/>
      <c r="BJ7300" s="13"/>
      <c r="BK7300" s="13"/>
      <c r="BL7300" s="13"/>
      <c r="BM7300" s="13"/>
      <c r="BN7300" s="13"/>
    </row>
    <row r="7301" spans="4:66" x14ac:dyDescent="0.25">
      <c r="D7301" s="7"/>
      <c r="E7301" s="10"/>
      <c r="F7301" s="10"/>
      <c r="G7301" s="10"/>
      <c r="H7301" s="10"/>
      <c r="I7301" s="10"/>
      <c r="J7301" s="10"/>
      <c r="K7301" s="11"/>
      <c r="L7301" s="11"/>
      <c r="M7301" s="12"/>
      <c r="N7301" s="12"/>
      <c r="O7301" s="12"/>
      <c r="P7301" s="12"/>
      <c r="Q7301" s="12"/>
      <c r="R7301" s="12"/>
      <c r="S7301" s="12"/>
      <c r="T7301" s="12"/>
      <c r="U7301" s="12"/>
      <c r="V7301" s="12"/>
      <c r="W7301" s="12"/>
      <c r="X7301" s="12"/>
      <c r="Y7301" s="12"/>
      <c r="Z7301" s="12"/>
      <c r="AA7301" s="12"/>
      <c r="AB7301" s="12"/>
      <c r="AC7301" s="12"/>
      <c r="AD7301" s="12"/>
      <c r="AE7301" s="12"/>
      <c r="AF7301" s="12"/>
      <c r="AG7301" s="12"/>
      <c r="AH7301" s="12"/>
      <c r="AI7301" s="12"/>
      <c r="AJ7301" s="12"/>
      <c r="AK7301" s="12"/>
      <c r="AL7301" s="12"/>
      <c r="AM7301" s="12"/>
      <c r="AN7301" s="12"/>
      <c r="AO7301" s="12"/>
      <c r="AP7301" s="12"/>
      <c r="AQ7301" s="12"/>
      <c r="AR7301" s="12"/>
      <c r="AS7301" s="12"/>
      <c r="AT7301" s="12"/>
      <c r="AU7301" s="12"/>
      <c r="AV7301" s="12"/>
      <c r="AW7301" s="12"/>
      <c r="AX7301" s="12"/>
      <c r="AY7301" s="12"/>
      <c r="AZ7301" s="12"/>
      <c r="BA7301" s="12"/>
      <c r="BB7301" s="12"/>
      <c r="BC7301" s="12"/>
      <c r="BD7301" s="12"/>
      <c r="BE7301" s="12"/>
      <c r="BF7301" s="12"/>
      <c r="BG7301" s="12"/>
      <c r="BH7301" s="12"/>
      <c r="BI7301" s="12"/>
      <c r="BJ7301" s="13"/>
      <c r="BK7301" s="13"/>
      <c r="BL7301" s="13"/>
      <c r="BM7301" s="13"/>
      <c r="BN7301" s="13"/>
    </row>
    <row r="7302" spans="4:66" x14ac:dyDescent="0.25">
      <c r="D7302" s="7"/>
      <c r="E7302" s="10"/>
      <c r="F7302" s="10"/>
      <c r="G7302" s="10"/>
      <c r="H7302" s="10"/>
      <c r="I7302" s="10"/>
      <c r="J7302" s="10"/>
      <c r="K7302" s="11"/>
      <c r="L7302" s="11"/>
      <c r="M7302" s="12"/>
      <c r="N7302" s="12"/>
      <c r="O7302" s="12"/>
      <c r="P7302" s="12"/>
      <c r="Q7302" s="12"/>
      <c r="R7302" s="12"/>
      <c r="S7302" s="12"/>
      <c r="T7302" s="12"/>
      <c r="U7302" s="12"/>
      <c r="V7302" s="12"/>
      <c r="W7302" s="12"/>
      <c r="X7302" s="12"/>
      <c r="Y7302" s="12"/>
      <c r="Z7302" s="12"/>
      <c r="AA7302" s="12"/>
      <c r="AB7302" s="12"/>
      <c r="AC7302" s="12"/>
      <c r="AD7302" s="12"/>
      <c r="AE7302" s="12"/>
      <c r="AF7302" s="12"/>
      <c r="AG7302" s="12"/>
      <c r="AH7302" s="12"/>
      <c r="AI7302" s="12"/>
      <c r="AJ7302" s="12"/>
      <c r="AK7302" s="12"/>
      <c r="AL7302" s="12"/>
      <c r="AM7302" s="12"/>
      <c r="AN7302" s="12"/>
      <c r="AO7302" s="12"/>
      <c r="AP7302" s="12"/>
      <c r="AQ7302" s="12"/>
      <c r="AR7302" s="12"/>
      <c r="AS7302" s="12"/>
      <c r="AT7302" s="12"/>
      <c r="AU7302" s="12"/>
      <c r="AV7302" s="12"/>
      <c r="AW7302" s="12"/>
      <c r="AX7302" s="12"/>
      <c r="AY7302" s="12"/>
      <c r="AZ7302" s="12"/>
      <c r="BA7302" s="12"/>
      <c r="BB7302" s="12"/>
      <c r="BC7302" s="12"/>
      <c r="BD7302" s="12"/>
      <c r="BE7302" s="12"/>
      <c r="BF7302" s="12"/>
      <c r="BG7302" s="12"/>
      <c r="BH7302" s="12"/>
      <c r="BI7302" s="12"/>
      <c r="BJ7302" s="13"/>
      <c r="BK7302" s="13"/>
      <c r="BL7302" s="13"/>
      <c r="BM7302" s="13"/>
      <c r="BN7302" s="13"/>
    </row>
    <row r="7303" spans="4:66" x14ac:dyDescent="0.25">
      <c r="D7303" s="7"/>
      <c r="E7303" s="10"/>
      <c r="F7303" s="10"/>
      <c r="G7303" s="10"/>
      <c r="H7303" s="10"/>
      <c r="I7303" s="10"/>
      <c r="J7303" s="10"/>
      <c r="K7303" s="11"/>
      <c r="L7303" s="11"/>
      <c r="M7303" s="12"/>
      <c r="N7303" s="12"/>
      <c r="O7303" s="12"/>
      <c r="P7303" s="12"/>
      <c r="Q7303" s="12"/>
      <c r="R7303" s="12"/>
      <c r="S7303" s="12"/>
      <c r="T7303" s="12"/>
      <c r="U7303" s="12"/>
      <c r="V7303" s="12"/>
      <c r="W7303" s="12"/>
      <c r="X7303" s="12"/>
      <c r="Y7303" s="12"/>
      <c r="Z7303" s="12"/>
      <c r="AA7303" s="12"/>
      <c r="AB7303" s="12"/>
      <c r="AC7303" s="12"/>
      <c r="AD7303" s="12"/>
      <c r="AE7303" s="12"/>
      <c r="AF7303" s="12"/>
      <c r="AG7303" s="12"/>
      <c r="AH7303" s="12"/>
      <c r="AI7303" s="12"/>
      <c r="AJ7303" s="12"/>
      <c r="AK7303" s="12"/>
      <c r="AL7303" s="12"/>
      <c r="AM7303" s="12"/>
      <c r="AN7303" s="12"/>
      <c r="AO7303" s="12"/>
      <c r="AP7303" s="12"/>
      <c r="AQ7303" s="12"/>
      <c r="AR7303" s="12"/>
      <c r="AS7303" s="12"/>
      <c r="AT7303" s="12"/>
      <c r="AU7303" s="12"/>
      <c r="AV7303" s="12"/>
      <c r="AW7303" s="12"/>
      <c r="AX7303" s="12"/>
      <c r="AY7303" s="12"/>
      <c r="AZ7303" s="12"/>
      <c r="BA7303" s="12"/>
      <c r="BB7303" s="12"/>
      <c r="BC7303" s="12"/>
      <c r="BD7303" s="12"/>
      <c r="BE7303" s="12"/>
      <c r="BF7303" s="12"/>
      <c r="BG7303" s="12"/>
      <c r="BH7303" s="12"/>
      <c r="BI7303" s="12"/>
      <c r="BJ7303" s="13"/>
      <c r="BK7303" s="13"/>
      <c r="BL7303" s="13"/>
      <c r="BM7303" s="13"/>
      <c r="BN7303" s="13"/>
    </row>
    <row r="7304" spans="4:66" x14ac:dyDescent="0.25">
      <c r="D7304"/>
      <c r="E7304" s="10"/>
      <c r="F7304" s="10"/>
      <c r="G7304" s="10"/>
      <c r="H7304" s="10"/>
      <c r="I7304" s="10"/>
      <c r="J7304" s="10"/>
      <c r="K7304" s="11"/>
      <c r="L7304" s="11"/>
      <c r="M7304" s="12"/>
      <c r="N7304" s="12"/>
      <c r="O7304" s="12"/>
      <c r="P7304" s="12"/>
      <c r="Q7304" s="12"/>
      <c r="R7304" s="12"/>
      <c r="S7304" s="12"/>
      <c r="T7304" s="12"/>
      <c r="U7304" s="12"/>
      <c r="V7304" s="12"/>
      <c r="W7304" s="12"/>
      <c r="X7304" s="12"/>
      <c r="Y7304" s="12"/>
      <c r="Z7304" s="12"/>
      <c r="AA7304" s="12"/>
      <c r="AB7304" s="12"/>
      <c r="AC7304" s="12"/>
      <c r="AD7304" s="12"/>
      <c r="AE7304" s="12"/>
      <c r="AF7304" s="12"/>
      <c r="AG7304" s="12"/>
      <c r="AH7304" s="12"/>
      <c r="AI7304" s="12"/>
      <c r="AJ7304" s="12"/>
      <c r="AK7304" s="12"/>
      <c r="AL7304" s="12"/>
      <c r="AM7304" s="12"/>
      <c r="AN7304" s="12"/>
      <c r="AO7304" s="12"/>
      <c r="AP7304" s="12"/>
      <c r="AQ7304" s="12"/>
      <c r="AR7304" s="12"/>
      <c r="AS7304" s="12"/>
      <c r="AT7304" s="12"/>
      <c r="AU7304" s="12"/>
      <c r="AV7304" s="12"/>
      <c r="AW7304" s="12"/>
      <c r="AX7304" s="12"/>
      <c r="AY7304" s="12"/>
      <c r="AZ7304" s="12"/>
      <c r="BA7304" s="12"/>
      <c r="BB7304" s="12"/>
      <c r="BC7304" s="12"/>
      <c r="BD7304" s="12"/>
      <c r="BE7304" s="12"/>
      <c r="BF7304" s="12"/>
      <c r="BG7304" s="12"/>
      <c r="BH7304" s="12"/>
      <c r="BI7304" s="12"/>
      <c r="BJ7304" s="13"/>
      <c r="BK7304" s="13"/>
      <c r="BL7304" s="13"/>
      <c r="BM7304" s="13"/>
      <c r="BN7304" s="13"/>
    </row>
    <row r="7305" spans="4:66" x14ac:dyDescent="0.25">
      <c r="D7305"/>
      <c r="E7305" s="10"/>
      <c r="F7305" s="10"/>
      <c r="G7305" s="10"/>
      <c r="H7305" s="10"/>
      <c r="I7305" s="10"/>
      <c r="J7305" s="10"/>
      <c r="K7305" s="11"/>
      <c r="L7305" s="11"/>
      <c r="M7305" s="12"/>
      <c r="N7305" s="12"/>
      <c r="O7305" s="12"/>
      <c r="P7305" s="12"/>
      <c r="Q7305" s="12"/>
      <c r="R7305" s="12"/>
      <c r="S7305" s="12"/>
      <c r="T7305" s="12"/>
      <c r="U7305" s="12"/>
      <c r="V7305" s="12"/>
      <c r="W7305" s="12"/>
      <c r="X7305" s="12"/>
      <c r="Y7305" s="12"/>
      <c r="Z7305" s="12"/>
      <c r="AA7305" s="12"/>
      <c r="AB7305" s="12"/>
      <c r="AC7305" s="12"/>
      <c r="AD7305" s="12"/>
      <c r="AE7305" s="12"/>
      <c r="AF7305" s="12"/>
      <c r="AG7305" s="12"/>
      <c r="AH7305" s="12"/>
      <c r="AI7305" s="12"/>
      <c r="AJ7305" s="12"/>
      <c r="AK7305" s="12"/>
      <c r="AL7305" s="12"/>
      <c r="AM7305" s="12"/>
      <c r="AN7305" s="12"/>
      <c r="AO7305" s="12"/>
      <c r="AP7305" s="12"/>
      <c r="AQ7305" s="12"/>
      <c r="AR7305" s="12"/>
      <c r="AS7305" s="12"/>
      <c r="AT7305" s="12"/>
      <c r="AU7305" s="12"/>
      <c r="AV7305" s="12"/>
      <c r="AW7305" s="12"/>
      <c r="AX7305" s="12"/>
      <c r="AY7305" s="12"/>
      <c r="AZ7305" s="12"/>
      <c r="BA7305" s="12"/>
      <c r="BB7305" s="12"/>
      <c r="BC7305" s="12"/>
      <c r="BD7305" s="12"/>
      <c r="BE7305" s="12"/>
      <c r="BF7305" s="12"/>
      <c r="BG7305" s="12"/>
      <c r="BH7305" s="12"/>
      <c r="BI7305" s="12"/>
      <c r="BJ7305" s="13"/>
      <c r="BK7305" s="13"/>
      <c r="BL7305" s="13"/>
      <c r="BM7305" s="13"/>
      <c r="BN7305" s="13"/>
    </row>
    <row r="7306" spans="4:66" x14ac:dyDescent="0.25">
      <c r="D7306"/>
      <c r="E7306" s="10"/>
      <c r="F7306" s="10"/>
      <c r="G7306" s="10"/>
      <c r="H7306" s="10"/>
      <c r="I7306" s="10"/>
      <c r="J7306" s="10"/>
      <c r="K7306" s="11"/>
      <c r="L7306" s="11"/>
      <c r="M7306" s="12"/>
      <c r="N7306" s="12"/>
      <c r="O7306" s="12"/>
      <c r="P7306" s="12"/>
      <c r="Q7306" s="12"/>
      <c r="R7306" s="12"/>
      <c r="S7306" s="12"/>
      <c r="T7306" s="12"/>
      <c r="U7306" s="12"/>
      <c r="V7306" s="12"/>
      <c r="W7306" s="12"/>
      <c r="X7306" s="12"/>
      <c r="Y7306" s="12"/>
      <c r="Z7306" s="12"/>
      <c r="AA7306" s="12"/>
      <c r="AB7306" s="12"/>
      <c r="AC7306" s="12"/>
      <c r="AD7306" s="12"/>
      <c r="AE7306" s="12"/>
      <c r="AF7306" s="12"/>
      <c r="AG7306" s="12"/>
      <c r="AH7306" s="12"/>
      <c r="AI7306" s="12"/>
      <c r="AJ7306" s="12"/>
      <c r="AK7306" s="12"/>
      <c r="AL7306" s="12"/>
      <c r="AM7306" s="12"/>
      <c r="AN7306" s="12"/>
      <c r="AO7306" s="12"/>
      <c r="AP7306" s="12"/>
      <c r="AQ7306" s="12"/>
      <c r="AR7306" s="12"/>
      <c r="AS7306" s="12"/>
      <c r="AT7306" s="12"/>
      <c r="AU7306" s="12"/>
      <c r="AV7306" s="12"/>
      <c r="AW7306" s="12"/>
      <c r="AX7306" s="12"/>
      <c r="AY7306" s="12"/>
      <c r="AZ7306" s="12"/>
      <c r="BA7306" s="12"/>
      <c r="BB7306" s="12"/>
      <c r="BC7306" s="12"/>
      <c r="BD7306" s="12"/>
      <c r="BE7306" s="12"/>
      <c r="BF7306" s="12"/>
      <c r="BG7306" s="12"/>
      <c r="BH7306" s="12"/>
      <c r="BI7306" s="12"/>
      <c r="BJ7306" s="13"/>
      <c r="BK7306" s="13"/>
      <c r="BL7306" s="13"/>
      <c r="BM7306" s="13"/>
      <c r="BN7306" s="13"/>
    </row>
    <row r="7307" spans="4:66" x14ac:dyDescent="0.25">
      <c r="D7307"/>
      <c r="E7307" s="10"/>
      <c r="F7307" s="10"/>
      <c r="G7307" s="10"/>
      <c r="H7307" s="10"/>
      <c r="I7307" s="10"/>
      <c r="J7307" s="10"/>
      <c r="K7307" s="11"/>
      <c r="L7307" s="11"/>
      <c r="M7307" s="12"/>
      <c r="N7307" s="12"/>
      <c r="O7307" s="12"/>
      <c r="P7307" s="12"/>
      <c r="Q7307" s="12"/>
      <c r="R7307" s="12"/>
      <c r="S7307" s="12"/>
      <c r="T7307" s="12"/>
      <c r="U7307" s="12"/>
      <c r="V7307" s="12"/>
      <c r="W7307" s="12"/>
      <c r="X7307" s="12"/>
      <c r="Y7307" s="12"/>
      <c r="Z7307" s="12"/>
      <c r="AA7307" s="12"/>
      <c r="AB7307" s="12"/>
      <c r="AC7307" s="12"/>
      <c r="AD7307" s="12"/>
      <c r="AE7307" s="12"/>
      <c r="AF7307" s="12"/>
      <c r="AG7307" s="12"/>
      <c r="AH7307" s="12"/>
      <c r="AI7307" s="12"/>
      <c r="AJ7307" s="12"/>
      <c r="AK7307" s="12"/>
      <c r="AL7307" s="12"/>
      <c r="AM7307" s="12"/>
      <c r="AN7307" s="12"/>
      <c r="AO7307" s="12"/>
      <c r="AP7307" s="12"/>
      <c r="AQ7307" s="12"/>
      <c r="AR7307" s="12"/>
      <c r="AS7307" s="12"/>
      <c r="AT7307" s="12"/>
      <c r="AU7307" s="12"/>
      <c r="AV7307" s="12"/>
      <c r="AW7307" s="12"/>
      <c r="AX7307" s="12"/>
      <c r="AY7307" s="12"/>
      <c r="AZ7307" s="12"/>
      <c r="BA7307" s="12"/>
      <c r="BB7307" s="12"/>
      <c r="BC7307" s="12"/>
      <c r="BD7307" s="12"/>
      <c r="BE7307" s="12"/>
      <c r="BF7307" s="12"/>
      <c r="BG7307" s="12"/>
      <c r="BH7307" s="12"/>
      <c r="BI7307" s="12"/>
      <c r="BJ7307" s="13"/>
      <c r="BK7307" s="13"/>
      <c r="BL7307" s="13"/>
      <c r="BM7307" s="13"/>
      <c r="BN7307" s="13"/>
    </row>
    <row r="7308" spans="4:66" x14ac:dyDescent="0.25">
      <c r="D7308"/>
      <c r="E7308" s="10"/>
      <c r="F7308" s="10"/>
      <c r="G7308" s="10"/>
      <c r="H7308" s="10"/>
      <c r="I7308" s="10"/>
      <c r="J7308" s="10"/>
      <c r="K7308" s="11"/>
      <c r="L7308" s="11"/>
      <c r="M7308" s="12"/>
      <c r="N7308" s="12"/>
      <c r="O7308" s="12"/>
      <c r="P7308" s="12"/>
      <c r="Q7308" s="12"/>
      <c r="R7308" s="12"/>
      <c r="S7308" s="12"/>
      <c r="T7308" s="12"/>
      <c r="U7308" s="12"/>
      <c r="V7308" s="12"/>
      <c r="W7308" s="12"/>
      <c r="X7308" s="12"/>
      <c r="Y7308" s="12"/>
      <c r="Z7308" s="12"/>
      <c r="AA7308" s="12"/>
      <c r="AB7308" s="12"/>
      <c r="AC7308" s="12"/>
      <c r="AD7308" s="12"/>
      <c r="AE7308" s="12"/>
      <c r="AF7308" s="12"/>
      <c r="AG7308" s="12"/>
      <c r="AH7308" s="12"/>
      <c r="AI7308" s="12"/>
      <c r="AJ7308" s="12"/>
      <c r="AK7308" s="12"/>
      <c r="AL7308" s="12"/>
      <c r="AM7308" s="12"/>
      <c r="AN7308" s="12"/>
      <c r="AO7308" s="12"/>
      <c r="AP7308" s="12"/>
      <c r="AQ7308" s="12"/>
      <c r="AR7308" s="12"/>
      <c r="AS7308" s="12"/>
      <c r="AT7308" s="12"/>
      <c r="AU7308" s="12"/>
      <c r="AV7308" s="12"/>
      <c r="AW7308" s="12"/>
      <c r="AX7308" s="12"/>
      <c r="AY7308" s="12"/>
      <c r="AZ7308" s="12"/>
      <c r="BA7308" s="12"/>
      <c r="BB7308" s="12"/>
      <c r="BC7308" s="12"/>
      <c r="BD7308" s="12"/>
      <c r="BE7308" s="12"/>
      <c r="BF7308" s="12"/>
      <c r="BG7308" s="12"/>
      <c r="BH7308" s="12"/>
      <c r="BI7308" s="12"/>
      <c r="BJ7308" s="13"/>
      <c r="BK7308" s="13"/>
      <c r="BL7308" s="13"/>
      <c r="BM7308" s="13"/>
      <c r="BN7308" s="13"/>
    </row>
    <row r="7309" spans="4:66" x14ac:dyDescent="0.25">
      <c r="D7309"/>
      <c r="E7309" s="10"/>
      <c r="F7309" s="10"/>
      <c r="G7309" s="10"/>
      <c r="H7309" s="10"/>
      <c r="I7309" s="10"/>
      <c r="J7309" s="10"/>
      <c r="K7309" s="11"/>
      <c r="L7309" s="11"/>
      <c r="M7309" s="12"/>
      <c r="N7309" s="12"/>
      <c r="O7309" s="12"/>
      <c r="P7309" s="12"/>
      <c r="Q7309" s="12"/>
      <c r="R7309" s="12"/>
      <c r="S7309" s="12"/>
      <c r="T7309" s="12"/>
      <c r="U7309" s="12"/>
      <c r="V7309" s="12"/>
      <c r="W7309" s="12"/>
      <c r="X7309" s="12"/>
      <c r="Y7309" s="12"/>
      <c r="Z7309" s="12"/>
      <c r="AA7309" s="12"/>
      <c r="AB7309" s="12"/>
      <c r="AC7309" s="12"/>
      <c r="AD7309" s="12"/>
      <c r="AE7309" s="12"/>
      <c r="AF7309" s="12"/>
      <c r="AG7309" s="12"/>
      <c r="AH7309" s="12"/>
      <c r="AI7309" s="12"/>
      <c r="AJ7309" s="12"/>
      <c r="AK7309" s="12"/>
      <c r="AL7309" s="12"/>
      <c r="AM7309" s="12"/>
      <c r="AN7309" s="12"/>
      <c r="AO7309" s="12"/>
      <c r="AP7309" s="12"/>
      <c r="AQ7309" s="12"/>
      <c r="AR7309" s="12"/>
      <c r="AS7309" s="12"/>
      <c r="AT7309" s="12"/>
      <c r="AU7309" s="12"/>
      <c r="AV7309" s="12"/>
      <c r="AW7309" s="12"/>
      <c r="AX7309" s="12"/>
      <c r="AY7309" s="12"/>
      <c r="AZ7309" s="12"/>
      <c r="BA7309" s="12"/>
      <c r="BB7309" s="12"/>
      <c r="BC7309" s="12"/>
      <c r="BD7309" s="12"/>
      <c r="BE7309" s="12"/>
      <c r="BF7309" s="12"/>
      <c r="BG7309" s="12"/>
      <c r="BH7309" s="12"/>
      <c r="BI7309" s="12"/>
      <c r="BJ7309" s="13"/>
      <c r="BK7309" s="13"/>
      <c r="BL7309" s="13"/>
      <c r="BM7309" s="13"/>
      <c r="BN7309" s="13"/>
    </row>
    <row r="7310" spans="4:66" x14ac:dyDescent="0.25">
      <c r="D7310"/>
      <c r="E7310" s="10"/>
      <c r="F7310" s="10"/>
      <c r="G7310" s="10"/>
      <c r="H7310" s="10"/>
      <c r="I7310" s="10"/>
      <c r="J7310" s="10"/>
      <c r="K7310" s="11"/>
      <c r="L7310" s="11"/>
      <c r="M7310" s="12"/>
      <c r="N7310" s="12"/>
      <c r="O7310" s="12"/>
      <c r="P7310" s="12"/>
      <c r="Q7310" s="12"/>
      <c r="R7310" s="12"/>
      <c r="S7310" s="12"/>
      <c r="T7310" s="12"/>
      <c r="U7310" s="12"/>
      <c r="V7310" s="12"/>
      <c r="W7310" s="12"/>
      <c r="X7310" s="12"/>
      <c r="Y7310" s="12"/>
      <c r="Z7310" s="12"/>
      <c r="AA7310" s="12"/>
      <c r="AB7310" s="12"/>
      <c r="AC7310" s="12"/>
      <c r="AD7310" s="12"/>
      <c r="AE7310" s="12"/>
      <c r="AF7310" s="12"/>
      <c r="AG7310" s="12"/>
      <c r="AH7310" s="12"/>
      <c r="AI7310" s="12"/>
      <c r="AJ7310" s="12"/>
      <c r="AK7310" s="12"/>
      <c r="AL7310" s="12"/>
      <c r="AM7310" s="12"/>
      <c r="AN7310" s="12"/>
      <c r="AO7310" s="12"/>
      <c r="AP7310" s="12"/>
      <c r="AQ7310" s="12"/>
      <c r="AR7310" s="12"/>
      <c r="AS7310" s="12"/>
      <c r="AT7310" s="12"/>
      <c r="AU7310" s="12"/>
      <c r="AV7310" s="12"/>
      <c r="AW7310" s="12"/>
      <c r="AX7310" s="12"/>
      <c r="AY7310" s="12"/>
      <c r="AZ7310" s="12"/>
      <c r="BA7310" s="12"/>
      <c r="BB7310" s="12"/>
      <c r="BC7310" s="12"/>
      <c r="BD7310" s="12"/>
      <c r="BE7310" s="12"/>
      <c r="BF7310" s="12"/>
      <c r="BG7310" s="12"/>
      <c r="BH7310" s="12"/>
      <c r="BI7310" s="12"/>
      <c r="BJ7310" s="13"/>
      <c r="BK7310" s="13"/>
      <c r="BL7310" s="13"/>
      <c r="BM7310" s="13"/>
      <c r="BN7310" s="13"/>
    </row>
    <row r="7311" spans="4:66" x14ac:dyDescent="0.25">
      <c r="D7311"/>
      <c r="E7311" s="10"/>
      <c r="F7311" s="10"/>
      <c r="G7311" s="10"/>
      <c r="H7311" s="10"/>
      <c r="I7311" s="10"/>
      <c r="J7311" s="10"/>
      <c r="K7311" s="11"/>
      <c r="L7311" s="11"/>
      <c r="M7311" s="12"/>
      <c r="N7311" s="12"/>
      <c r="O7311" s="12"/>
      <c r="P7311" s="12"/>
      <c r="Q7311" s="12"/>
      <c r="R7311" s="12"/>
      <c r="S7311" s="12"/>
      <c r="T7311" s="12"/>
      <c r="U7311" s="12"/>
      <c r="V7311" s="12"/>
      <c r="W7311" s="12"/>
      <c r="X7311" s="12"/>
      <c r="Y7311" s="12"/>
      <c r="Z7311" s="12"/>
      <c r="AA7311" s="12"/>
      <c r="AB7311" s="12"/>
      <c r="AC7311" s="12"/>
      <c r="AD7311" s="12"/>
      <c r="AE7311" s="12"/>
      <c r="AF7311" s="12"/>
      <c r="AG7311" s="12"/>
      <c r="AH7311" s="12"/>
      <c r="AI7311" s="12"/>
      <c r="AJ7311" s="12"/>
      <c r="AK7311" s="12"/>
      <c r="AL7311" s="12"/>
      <c r="AM7311" s="12"/>
      <c r="AN7311" s="12"/>
      <c r="AO7311" s="12"/>
      <c r="AP7311" s="12"/>
      <c r="AQ7311" s="12"/>
      <c r="AR7311" s="12"/>
      <c r="AS7311" s="12"/>
      <c r="AT7311" s="12"/>
      <c r="AU7311" s="12"/>
      <c r="AV7311" s="12"/>
      <c r="AW7311" s="12"/>
      <c r="AX7311" s="12"/>
      <c r="AY7311" s="12"/>
      <c r="AZ7311" s="12"/>
      <c r="BA7311" s="12"/>
      <c r="BB7311" s="12"/>
      <c r="BC7311" s="12"/>
      <c r="BD7311" s="12"/>
      <c r="BE7311" s="12"/>
      <c r="BF7311" s="12"/>
      <c r="BG7311" s="12"/>
      <c r="BH7311" s="12"/>
      <c r="BI7311" s="12"/>
      <c r="BJ7311" s="13"/>
      <c r="BK7311" s="13"/>
      <c r="BL7311" s="13"/>
      <c r="BM7311" s="13"/>
      <c r="BN7311" s="13"/>
    </row>
    <row r="7312" spans="4:66" x14ac:dyDescent="0.25">
      <c r="D7312"/>
      <c r="E7312" s="10"/>
      <c r="F7312" s="10"/>
      <c r="G7312" s="10"/>
      <c r="H7312" s="10"/>
      <c r="I7312" s="10"/>
      <c r="J7312" s="10"/>
      <c r="K7312" s="11"/>
      <c r="L7312" s="11"/>
      <c r="M7312" s="12"/>
      <c r="N7312" s="12"/>
      <c r="O7312" s="12"/>
      <c r="P7312" s="12"/>
      <c r="Q7312" s="12"/>
      <c r="R7312" s="12"/>
      <c r="S7312" s="12"/>
      <c r="T7312" s="12"/>
      <c r="U7312" s="12"/>
      <c r="V7312" s="12"/>
      <c r="W7312" s="12"/>
      <c r="X7312" s="12"/>
      <c r="Y7312" s="12"/>
      <c r="Z7312" s="12"/>
      <c r="AA7312" s="12"/>
      <c r="AB7312" s="12"/>
      <c r="AC7312" s="12"/>
      <c r="AD7312" s="12"/>
      <c r="AE7312" s="12"/>
      <c r="AF7312" s="12"/>
      <c r="AG7312" s="12"/>
      <c r="AH7312" s="12"/>
      <c r="AI7312" s="12"/>
      <c r="AJ7312" s="12"/>
      <c r="AK7312" s="12"/>
      <c r="AL7312" s="12"/>
      <c r="AM7312" s="12"/>
      <c r="AN7312" s="12"/>
      <c r="AO7312" s="12"/>
      <c r="AP7312" s="12"/>
      <c r="AQ7312" s="12"/>
      <c r="AR7312" s="12"/>
      <c r="AS7312" s="12"/>
      <c r="AT7312" s="12"/>
      <c r="AU7312" s="12"/>
      <c r="AV7312" s="12"/>
      <c r="AW7312" s="12"/>
      <c r="AX7312" s="12"/>
      <c r="AY7312" s="12"/>
      <c r="AZ7312" s="12"/>
      <c r="BA7312" s="12"/>
      <c r="BB7312" s="12"/>
      <c r="BC7312" s="12"/>
      <c r="BD7312" s="12"/>
      <c r="BE7312" s="12"/>
      <c r="BF7312" s="12"/>
      <c r="BG7312" s="12"/>
      <c r="BH7312" s="12"/>
      <c r="BI7312" s="12"/>
      <c r="BJ7312" s="13"/>
      <c r="BK7312" s="13"/>
      <c r="BL7312" s="13"/>
      <c r="BM7312" s="13"/>
      <c r="BN7312" s="13"/>
    </row>
    <row r="7313" spans="4:66" x14ac:dyDescent="0.25">
      <c r="D7313"/>
      <c r="E7313" s="10"/>
      <c r="F7313" s="10"/>
      <c r="G7313" s="10"/>
      <c r="H7313" s="10"/>
      <c r="I7313" s="10"/>
      <c r="J7313" s="10"/>
      <c r="K7313" s="11"/>
      <c r="L7313" s="11"/>
      <c r="M7313" s="12"/>
      <c r="N7313" s="12"/>
      <c r="O7313" s="12"/>
      <c r="P7313" s="12"/>
      <c r="Q7313" s="12"/>
      <c r="R7313" s="12"/>
      <c r="S7313" s="12"/>
      <c r="T7313" s="12"/>
      <c r="U7313" s="12"/>
      <c r="V7313" s="12"/>
      <c r="W7313" s="12"/>
      <c r="X7313" s="12"/>
      <c r="Y7313" s="12"/>
      <c r="Z7313" s="12"/>
      <c r="AA7313" s="12"/>
      <c r="AB7313" s="12"/>
      <c r="AC7313" s="12"/>
      <c r="AD7313" s="12"/>
      <c r="AE7313" s="12"/>
      <c r="AF7313" s="12"/>
      <c r="AG7313" s="12"/>
      <c r="AH7313" s="12"/>
      <c r="AI7313" s="12"/>
      <c r="AJ7313" s="12"/>
      <c r="AK7313" s="12"/>
      <c r="AL7313" s="12"/>
      <c r="AM7313" s="12"/>
      <c r="AN7313" s="12"/>
      <c r="AO7313" s="12"/>
      <c r="AP7313" s="12"/>
      <c r="AQ7313" s="12"/>
      <c r="AR7313" s="12"/>
      <c r="AS7313" s="12"/>
      <c r="AT7313" s="12"/>
      <c r="AU7313" s="12"/>
      <c r="AV7313" s="12"/>
      <c r="AW7313" s="12"/>
      <c r="AX7313" s="12"/>
      <c r="AY7313" s="12"/>
      <c r="AZ7313" s="12"/>
      <c r="BA7313" s="12"/>
      <c r="BB7313" s="12"/>
      <c r="BC7313" s="12"/>
      <c r="BD7313" s="12"/>
      <c r="BE7313" s="12"/>
      <c r="BF7313" s="12"/>
      <c r="BG7313" s="12"/>
      <c r="BH7313" s="12"/>
      <c r="BI7313" s="12"/>
      <c r="BJ7313" s="13"/>
      <c r="BK7313" s="13"/>
      <c r="BL7313" s="13"/>
      <c r="BM7313" s="13"/>
      <c r="BN7313" s="13"/>
    </row>
    <row r="7314" spans="4:66" x14ac:dyDescent="0.25">
      <c r="D7314"/>
      <c r="E7314" s="10"/>
      <c r="F7314" s="10"/>
      <c r="G7314" s="10"/>
      <c r="H7314" s="10"/>
      <c r="I7314" s="10"/>
      <c r="J7314" s="10"/>
      <c r="K7314" s="11"/>
      <c r="L7314" s="11"/>
      <c r="M7314" s="12"/>
      <c r="N7314" s="12"/>
      <c r="O7314" s="12"/>
      <c r="P7314" s="12"/>
      <c r="Q7314" s="12"/>
      <c r="R7314" s="12"/>
      <c r="S7314" s="12"/>
      <c r="T7314" s="12"/>
      <c r="U7314" s="12"/>
      <c r="V7314" s="12"/>
      <c r="W7314" s="12"/>
      <c r="X7314" s="12"/>
      <c r="Y7314" s="12"/>
      <c r="Z7314" s="12"/>
      <c r="AA7314" s="12"/>
      <c r="AB7314" s="12"/>
      <c r="AC7314" s="12"/>
      <c r="AD7314" s="12"/>
      <c r="AE7314" s="12"/>
      <c r="AF7314" s="12"/>
      <c r="AG7314" s="12"/>
      <c r="AH7314" s="12"/>
      <c r="AI7314" s="12"/>
      <c r="AJ7314" s="12"/>
      <c r="AK7314" s="12"/>
      <c r="AL7314" s="12"/>
      <c r="AM7314" s="12"/>
      <c r="AN7314" s="12"/>
      <c r="AO7314" s="12"/>
      <c r="AP7314" s="12"/>
      <c r="AQ7314" s="12"/>
      <c r="AR7314" s="12"/>
      <c r="AS7314" s="12"/>
      <c r="AT7314" s="12"/>
      <c r="AU7314" s="12"/>
      <c r="AV7314" s="12"/>
      <c r="AW7314" s="12"/>
      <c r="AX7314" s="12"/>
      <c r="AY7314" s="12"/>
      <c r="AZ7314" s="12"/>
      <c r="BA7314" s="12"/>
      <c r="BB7314" s="12"/>
      <c r="BC7314" s="12"/>
      <c r="BD7314" s="12"/>
      <c r="BE7314" s="12"/>
      <c r="BF7314" s="12"/>
      <c r="BG7314" s="12"/>
      <c r="BH7314" s="12"/>
      <c r="BI7314" s="12"/>
      <c r="BJ7314" s="13"/>
      <c r="BK7314" s="13"/>
      <c r="BL7314" s="13"/>
      <c r="BM7314" s="13"/>
      <c r="BN7314" s="13"/>
    </row>
    <row r="7315" spans="4:66" x14ac:dyDescent="0.25">
      <c r="D7315"/>
      <c r="E7315" s="10"/>
      <c r="F7315" s="10"/>
      <c r="G7315" s="10"/>
      <c r="H7315" s="10"/>
      <c r="I7315" s="10"/>
      <c r="J7315" s="10"/>
      <c r="K7315" s="11"/>
      <c r="L7315" s="11"/>
      <c r="M7315" s="12"/>
      <c r="N7315" s="12"/>
      <c r="O7315" s="12"/>
      <c r="P7315" s="12"/>
      <c r="Q7315" s="12"/>
      <c r="R7315" s="12"/>
      <c r="S7315" s="12"/>
      <c r="T7315" s="12"/>
      <c r="U7315" s="12"/>
      <c r="V7315" s="12"/>
      <c r="W7315" s="12"/>
      <c r="X7315" s="12"/>
      <c r="Y7315" s="12"/>
      <c r="Z7315" s="12"/>
      <c r="AA7315" s="12"/>
      <c r="AB7315" s="12"/>
      <c r="AC7315" s="12"/>
      <c r="AD7315" s="12"/>
      <c r="AE7315" s="12"/>
      <c r="AF7315" s="12"/>
      <c r="AG7315" s="12"/>
      <c r="AH7315" s="12"/>
      <c r="AI7315" s="12"/>
      <c r="AJ7315" s="12"/>
      <c r="AK7315" s="12"/>
      <c r="AL7315" s="12"/>
      <c r="AM7315" s="12"/>
      <c r="AN7315" s="12"/>
      <c r="AO7315" s="12"/>
      <c r="AP7315" s="12"/>
      <c r="AQ7315" s="12"/>
      <c r="AR7315" s="12"/>
      <c r="AS7315" s="12"/>
      <c r="AT7315" s="12"/>
      <c r="AU7315" s="12"/>
      <c r="AV7315" s="12"/>
      <c r="AW7315" s="12"/>
      <c r="AX7315" s="12"/>
      <c r="AY7315" s="12"/>
      <c r="AZ7315" s="12"/>
      <c r="BA7315" s="12"/>
      <c r="BB7315" s="12"/>
      <c r="BC7315" s="12"/>
      <c r="BD7315" s="12"/>
      <c r="BE7315" s="12"/>
      <c r="BF7315" s="12"/>
      <c r="BG7315" s="12"/>
      <c r="BH7315" s="12"/>
      <c r="BI7315" s="12"/>
      <c r="BJ7315" s="13"/>
      <c r="BK7315" s="13"/>
      <c r="BL7315" s="13"/>
      <c r="BM7315" s="13"/>
      <c r="BN7315" s="13"/>
    </row>
    <row r="7316" spans="4:66" x14ac:dyDescent="0.25">
      <c r="D7316"/>
      <c r="E7316" s="10"/>
      <c r="F7316" s="10"/>
      <c r="G7316" s="10"/>
      <c r="H7316" s="10"/>
      <c r="I7316" s="10"/>
      <c r="J7316" s="10"/>
      <c r="K7316" s="11"/>
      <c r="L7316" s="11"/>
      <c r="M7316" s="12"/>
      <c r="N7316" s="12"/>
      <c r="O7316" s="12"/>
      <c r="P7316" s="12"/>
      <c r="Q7316" s="12"/>
      <c r="R7316" s="12"/>
      <c r="S7316" s="12"/>
      <c r="T7316" s="12"/>
      <c r="U7316" s="12"/>
      <c r="V7316" s="12"/>
      <c r="W7316" s="12"/>
      <c r="X7316" s="12"/>
      <c r="Y7316" s="12"/>
      <c r="Z7316" s="12"/>
      <c r="AA7316" s="12"/>
      <c r="AB7316" s="12"/>
      <c r="AC7316" s="12"/>
      <c r="AD7316" s="12"/>
      <c r="AE7316" s="12"/>
      <c r="AF7316" s="12"/>
      <c r="AG7316" s="12"/>
      <c r="AH7316" s="12"/>
      <c r="AI7316" s="12"/>
      <c r="AJ7316" s="12"/>
      <c r="AK7316" s="12"/>
      <c r="AL7316" s="12"/>
      <c r="AM7316" s="12"/>
      <c r="AN7316" s="12"/>
      <c r="AO7316" s="12"/>
      <c r="AP7316" s="12"/>
      <c r="AQ7316" s="12"/>
      <c r="AR7316" s="12"/>
      <c r="AS7316" s="12"/>
      <c r="AT7316" s="12"/>
      <c r="AU7316" s="12"/>
      <c r="AV7316" s="12"/>
      <c r="AW7316" s="12"/>
      <c r="AX7316" s="12"/>
      <c r="AY7316" s="12"/>
      <c r="AZ7316" s="12"/>
      <c r="BA7316" s="12"/>
      <c r="BB7316" s="12"/>
      <c r="BC7316" s="12"/>
      <c r="BD7316" s="12"/>
      <c r="BE7316" s="12"/>
      <c r="BF7316" s="12"/>
      <c r="BG7316" s="12"/>
      <c r="BH7316" s="12"/>
      <c r="BI7316" s="12"/>
      <c r="BJ7316" s="13"/>
      <c r="BK7316" s="13"/>
      <c r="BL7316" s="13"/>
      <c r="BM7316" s="13"/>
      <c r="BN7316" s="13"/>
    </row>
    <row r="7317" spans="4:66" x14ac:dyDescent="0.25">
      <c r="D7317"/>
      <c r="E7317" s="10"/>
      <c r="F7317" s="10"/>
      <c r="G7317" s="10"/>
      <c r="H7317" s="10"/>
      <c r="I7317" s="10"/>
      <c r="J7317" s="10"/>
      <c r="K7317" s="11"/>
      <c r="L7317" s="11"/>
      <c r="M7317" s="12"/>
      <c r="N7317" s="12"/>
      <c r="O7317" s="12"/>
      <c r="P7317" s="12"/>
      <c r="Q7317" s="12"/>
      <c r="R7317" s="12"/>
      <c r="S7317" s="12"/>
      <c r="T7317" s="12"/>
      <c r="U7317" s="12"/>
      <c r="V7317" s="12"/>
      <c r="W7317" s="12"/>
      <c r="X7317" s="12"/>
      <c r="Y7317" s="12"/>
      <c r="Z7317" s="12"/>
      <c r="AA7317" s="12"/>
      <c r="AB7317" s="12"/>
      <c r="AC7317" s="12"/>
      <c r="AD7317" s="12"/>
      <c r="AE7317" s="12"/>
      <c r="AF7317" s="12"/>
      <c r="AG7317" s="12"/>
      <c r="AH7317" s="12"/>
      <c r="AI7317" s="12"/>
      <c r="AJ7317" s="12"/>
      <c r="AK7317" s="12"/>
      <c r="AL7317" s="12"/>
      <c r="AM7317" s="12"/>
      <c r="AN7317" s="12"/>
      <c r="AO7317" s="12"/>
      <c r="AP7317" s="12"/>
      <c r="AQ7317" s="12"/>
      <c r="AR7317" s="12"/>
      <c r="AS7317" s="12"/>
      <c r="AT7317" s="12"/>
      <c r="AU7317" s="12"/>
      <c r="AV7317" s="12"/>
      <c r="AW7317" s="12"/>
      <c r="AX7317" s="12"/>
      <c r="AY7317" s="12"/>
      <c r="AZ7317" s="12"/>
      <c r="BA7317" s="12"/>
      <c r="BB7317" s="12"/>
      <c r="BC7317" s="12"/>
      <c r="BD7317" s="12"/>
      <c r="BE7317" s="12"/>
      <c r="BF7317" s="12"/>
      <c r="BG7317" s="12"/>
      <c r="BH7317" s="12"/>
      <c r="BI7317" s="12"/>
      <c r="BJ7317" s="13"/>
      <c r="BK7317" s="13"/>
      <c r="BL7317" s="13"/>
      <c r="BM7317" s="13"/>
      <c r="BN7317" s="13"/>
    </row>
    <row r="7318" spans="4:66" x14ac:dyDescent="0.25">
      <c r="D7318"/>
      <c r="E7318" s="10"/>
      <c r="F7318" s="10"/>
      <c r="G7318" s="10"/>
      <c r="H7318" s="10"/>
      <c r="I7318" s="10"/>
      <c r="J7318" s="10"/>
      <c r="K7318" s="11"/>
      <c r="L7318" s="11"/>
      <c r="M7318" s="12"/>
      <c r="N7318" s="12"/>
      <c r="O7318" s="12"/>
      <c r="P7318" s="12"/>
      <c r="Q7318" s="12"/>
      <c r="R7318" s="12"/>
      <c r="S7318" s="12"/>
      <c r="T7318" s="12"/>
      <c r="U7318" s="12"/>
      <c r="V7318" s="12"/>
      <c r="W7318" s="12"/>
      <c r="X7318" s="12"/>
      <c r="Y7318" s="12"/>
      <c r="Z7318" s="12"/>
      <c r="AA7318" s="12"/>
      <c r="AB7318" s="12"/>
      <c r="AC7318" s="12"/>
      <c r="AD7318" s="12"/>
      <c r="AE7318" s="12"/>
      <c r="AF7318" s="12"/>
      <c r="AG7318" s="12"/>
      <c r="AH7318" s="12"/>
      <c r="AI7318" s="12"/>
      <c r="AJ7318" s="12"/>
      <c r="AK7318" s="12"/>
      <c r="AL7318" s="12"/>
      <c r="AM7318" s="12"/>
      <c r="AN7318" s="12"/>
      <c r="AO7318" s="12"/>
      <c r="AP7318" s="12"/>
      <c r="AQ7318" s="12"/>
      <c r="AR7318" s="12"/>
      <c r="AS7318" s="12"/>
      <c r="AT7318" s="12"/>
      <c r="AU7318" s="12"/>
      <c r="AV7318" s="12"/>
      <c r="AW7318" s="12"/>
      <c r="AX7318" s="12"/>
      <c r="AY7318" s="12"/>
      <c r="AZ7318" s="12"/>
      <c r="BA7318" s="12"/>
      <c r="BB7318" s="12"/>
      <c r="BC7318" s="12"/>
      <c r="BD7318" s="12"/>
      <c r="BE7318" s="12"/>
      <c r="BF7318" s="12"/>
      <c r="BG7318" s="12"/>
      <c r="BH7318" s="12"/>
      <c r="BI7318" s="12"/>
      <c r="BJ7318" s="13"/>
      <c r="BK7318" s="13"/>
      <c r="BL7318" s="13"/>
      <c r="BM7318" s="13"/>
      <c r="BN7318" s="13"/>
    </row>
    <row r="7319" spans="4:66" x14ac:dyDescent="0.25">
      <c r="D7319"/>
      <c r="E7319" s="10"/>
      <c r="F7319" s="10"/>
      <c r="G7319" s="10"/>
      <c r="H7319" s="10"/>
      <c r="I7319" s="10"/>
      <c r="J7319" s="10"/>
      <c r="K7319" s="11"/>
      <c r="L7319" s="11"/>
      <c r="M7319" s="12"/>
      <c r="N7319" s="12"/>
      <c r="O7319" s="12"/>
      <c r="P7319" s="12"/>
      <c r="Q7319" s="12"/>
      <c r="R7319" s="12"/>
      <c r="S7319" s="12"/>
      <c r="T7319" s="12"/>
      <c r="U7319" s="12"/>
      <c r="V7319" s="12"/>
      <c r="W7319" s="12"/>
      <c r="X7319" s="12"/>
      <c r="Y7319" s="12"/>
      <c r="Z7319" s="12"/>
      <c r="AA7319" s="12"/>
      <c r="AB7319" s="12"/>
      <c r="AC7319" s="12"/>
      <c r="AD7319" s="12"/>
      <c r="AE7319" s="12"/>
      <c r="AF7319" s="12"/>
      <c r="AG7319" s="12"/>
      <c r="AH7319" s="12"/>
      <c r="AI7319" s="12"/>
      <c r="AJ7319" s="12"/>
      <c r="AK7319" s="12"/>
      <c r="AL7319" s="12"/>
      <c r="AM7319" s="12"/>
      <c r="AN7319" s="12"/>
      <c r="AO7319" s="12"/>
      <c r="AP7319" s="12"/>
      <c r="AQ7319" s="12"/>
      <c r="AR7319" s="12"/>
      <c r="AS7319" s="12"/>
      <c r="AT7319" s="12"/>
      <c r="AU7319" s="12"/>
      <c r="AV7319" s="12"/>
      <c r="AW7319" s="12"/>
      <c r="AX7319" s="12"/>
      <c r="AY7319" s="12"/>
      <c r="AZ7319" s="12"/>
      <c r="BA7319" s="12"/>
      <c r="BB7319" s="12"/>
      <c r="BC7319" s="12"/>
      <c r="BD7319" s="12"/>
      <c r="BE7319" s="12"/>
      <c r="BF7319" s="12"/>
      <c r="BG7319" s="12"/>
      <c r="BH7319" s="12"/>
      <c r="BI7319" s="12"/>
      <c r="BJ7319" s="13"/>
      <c r="BK7319" s="13"/>
      <c r="BL7319" s="13"/>
      <c r="BM7319" s="13"/>
      <c r="BN7319" s="13"/>
    </row>
    <row r="7320" spans="4:66" x14ac:dyDescent="0.25">
      <c r="D7320"/>
      <c r="E7320" s="10"/>
      <c r="F7320" s="10"/>
      <c r="G7320" s="10"/>
      <c r="H7320" s="10"/>
      <c r="I7320" s="10"/>
      <c r="J7320" s="10"/>
      <c r="K7320" s="11"/>
      <c r="L7320" s="11"/>
      <c r="M7320" s="12"/>
      <c r="N7320" s="12"/>
      <c r="O7320" s="12"/>
      <c r="P7320" s="12"/>
      <c r="Q7320" s="12"/>
      <c r="R7320" s="12"/>
      <c r="S7320" s="12"/>
      <c r="T7320" s="12"/>
      <c r="U7320" s="12"/>
      <c r="V7320" s="12"/>
      <c r="W7320" s="12"/>
      <c r="X7320" s="12"/>
      <c r="Y7320" s="12"/>
      <c r="Z7320" s="12"/>
      <c r="AA7320" s="12"/>
      <c r="AB7320" s="12"/>
      <c r="AC7320" s="12"/>
      <c r="AD7320" s="12"/>
      <c r="AE7320" s="12"/>
      <c r="AF7320" s="12"/>
      <c r="AG7320" s="12"/>
      <c r="AH7320" s="12"/>
      <c r="AI7320" s="12"/>
      <c r="AJ7320" s="12"/>
      <c r="AK7320" s="12"/>
      <c r="AL7320" s="12"/>
      <c r="AM7320" s="12"/>
      <c r="AN7320" s="12"/>
      <c r="AO7320" s="12"/>
      <c r="AP7320" s="12"/>
      <c r="AQ7320" s="12"/>
      <c r="AR7320" s="12"/>
      <c r="AS7320" s="12"/>
      <c r="AT7320" s="12"/>
      <c r="AU7320" s="12"/>
      <c r="AV7320" s="12"/>
      <c r="AW7320" s="12"/>
      <c r="AX7320" s="12"/>
      <c r="AY7320" s="12"/>
      <c r="AZ7320" s="12"/>
      <c r="BA7320" s="12"/>
      <c r="BB7320" s="12"/>
      <c r="BC7320" s="12"/>
      <c r="BD7320" s="12"/>
      <c r="BE7320" s="12"/>
      <c r="BF7320" s="12"/>
      <c r="BG7320" s="12"/>
      <c r="BH7320" s="12"/>
      <c r="BI7320" s="12"/>
      <c r="BJ7320" s="13"/>
      <c r="BK7320" s="13"/>
      <c r="BL7320" s="13"/>
      <c r="BM7320" s="13"/>
      <c r="BN7320" s="13"/>
    </row>
    <row r="7321" spans="4:66" x14ac:dyDescent="0.25">
      <c r="D7321"/>
      <c r="E7321" s="10"/>
      <c r="F7321" s="10"/>
      <c r="G7321" s="10"/>
      <c r="H7321" s="10"/>
      <c r="I7321" s="10"/>
      <c r="J7321" s="10"/>
      <c r="K7321" s="11"/>
      <c r="L7321" s="11"/>
      <c r="M7321" s="12"/>
      <c r="N7321" s="12"/>
      <c r="O7321" s="12"/>
      <c r="P7321" s="12"/>
      <c r="Q7321" s="12"/>
      <c r="R7321" s="12"/>
      <c r="S7321" s="12"/>
      <c r="T7321" s="12"/>
      <c r="U7321" s="12"/>
      <c r="V7321" s="12"/>
      <c r="W7321" s="12"/>
      <c r="X7321" s="12"/>
      <c r="Y7321" s="12"/>
      <c r="Z7321" s="12"/>
      <c r="AA7321" s="12"/>
      <c r="AB7321" s="12"/>
      <c r="AC7321" s="12"/>
      <c r="AD7321" s="12"/>
      <c r="AE7321" s="12"/>
      <c r="AF7321" s="12"/>
      <c r="AG7321" s="12"/>
      <c r="AH7321" s="12"/>
      <c r="AI7321" s="12"/>
      <c r="AJ7321" s="12"/>
      <c r="AK7321" s="12"/>
      <c r="AL7321" s="12"/>
      <c r="AM7321" s="12"/>
      <c r="AN7321" s="12"/>
      <c r="AO7321" s="12"/>
      <c r="AP7321" s="12"/>
      <c r="AQ7321" s="12"/>
      <c r="AR7321" s="12"/>
      <c r="AS7321" s="12"/>
      <c r="AT7321" s="12"/>
      <c r="AU7321" s="12"/>
      <c r="AV7321" s="12"/>
      <c r="AW7321" s="12"/>
      <c r="AX7321" s="12"/>
      <c r="AY7321" s="12"/>
      <c r="AZ7321" s="12"/>
      <c r="BA7321" s="12"/>
      <c r="BB7321" s="12"/>
      <c r="BC7321" s="12"/>
      <c r="BD7321" s="12"/>
      <c r="BE7321" s="12"/>
      <c r="BF7321" s="12"/>
      <c r="BG7321" s="12"/>
      <c r="BH7321" s="12"/>
      <c r="BI7321" s="12"/>
      <c r="BJ7321" s="13"/>
      <c r="BK7321" s="13"/>
      <c r="BL7321" s="13"/>
      <c r="BM7321" s="13"/>
      <c r="BN7321" s="13"/>
    </row>
    <row r="7322" spans="4:66" x14ac:dyDescent="0.25">
      <c r="D7322"/>
      <c r="E7322" s="10"/>
      <c r="F7322" s="10"/>
      <c r="G7322" s="10"/>
      <c r="H7322" s="10"/>
      <c r="I7322" s="10"/>
      <c r="J7322" s="10"/>
      <c r="K7322" s="11"/>
      <c r="L7322" s="11"/>
      <c r="M7322" s="12"/>
      <c r="N7322" s="12"/>
      <c r="O7322" s="12"/>
      <c r="P7322" s="12"/>
      <c r="Q7322" s="12"/>
      <c r="R7322" s="12"/>
      <c r="S7322" s="12"/>
      <c r="T7322" s="12"/>
      <c r="U7322" s="12"/>
      <c r="V7322" s="12"/>
      <c r="W7322" s="12"/>
      <c r="X7322" s="12"/>
      <c r="Y7322" s="12"/>
      <c r="Z7322" s="12"/>
      <c r="AA7322" s="12"/>
      <c r="AB7322" s="12"/>
      <c r="AC7322" s="12"/>
      <c r="AD7322" s="12"/>
      <c r="AE7322" s="12"/>
      <c r="AF7322" s="12"/>
      <c r="AG7322" s="12"/>
      <c r="AH7322" s="12"/>
      <c r="AI7322" s="12"/>
      <c r="AJ7322" s="12"/>
      <c r="AK7322" s="12"/>
      <c r="AL7322" s="12"/>
      <c r="AM7322" s="12"/>
      <c r="AN7322" s="12"/>
      <c r="AO7322" s="12"/>
      <c r="AP7322" s="12"/>
      <c r="AQ7322" s="12"/>
      <c r="AR7322" s="12"/>
      <c r="AS7322" s="12"/>
      <c r="AT7322" s="12"/>
      <c r="AU7322" s="12"/>
      <c r="AV7322" s="12"/>
      <c r="AW7322" s="12"/>
      <c r="AX7322" s="12"/>
      <c r="AY7322" s="12"/>
      <c r="AZ7322" s="12"/>
      <c r="BA7322" s="12"/>
      <c r="BB7322" s="12"/>
      <c r="BC7322" s="12"/>
      <c r="BD7322" s="12"/>
      <c r="BE7322" s="12"/>
      <c r="BF7322" s="12"/>
      <c r="BG7322" s="12"/>
      <c r="BH7322" s="12"/>
      <c r="BI7322" s="12"/>
      <c r="BJ7322" s="13"/>
      <c r="BK7322" s="13"/>
      <c r="BL7322" s="13"/>
      <c r="BM7322" s="13"/>
      <c r="BN7322" s="13"/>
    </row>
    <row r="7323" spans="4:66" x14ac:dyDescent="0.25">
      <c r="D7323"/>
      <c r="E7323" s="10"/>
      <c r="F7323" s="10"/>
      <c r="G7323" s="10"/>
      <c r="H7323" s="10"/>
      <c r="I7323" s="10"/>
      <c r="J7323" s="10"/>
      <c r="K7323" s="11"/>
      <c r="L7323" s="11"/>
      <c r="M7323" s="12"/>
      <c r="N7323" s="12"/>
      <c r="O7323" s="12"/>
      <c r="P7323" s="12"/>
      <c r="Q7323" s="12"/>
      <c r="R7323" s="12"/>
      <c r="S7323" s="12"/>
      <c r="T7323" s="12"/>
      <c r="U7323" s="12"/>
      <c r="V7323" s="12"/>
      <c r="W7323" s="12"/>
      <c r="X7323" s="12"/>
      <c r="Y7323" s="12"/>
      <c r="Z7323" s="12"/>
      <c r="AA7323" s="12"/>
      <c r="AB7323" s="12"/>
      <c r="AC7323" s="12"/>
      <c r="AD7323" s="12"/>
      <c r="AE7323" s="12"/>
      <c r="AF7323" s="12"/>
      <c r="AG7323" s="12"/>
      <c r="AH7323" s="12"/>
      <c r="AI7323" s="12"/>
      <c r="AJ7323" s="12"/>
      <c r="AK7323" s="12"/>
      <c r="AL7323" s="12"/>
      <c r="AM7323" s="12"/>
      <c r="AN7323" s="12"/>
      <c r="AO7323" s="12"/>
      <c r="AP7323" s="12"/>
      <c r="AQ7323" s="12"/>
      <c r="AR7323" s="12"/>
      <c r="AS7323" s="12"/>
      <c r="AT7323" s="12"/>
      <c r="AU7323" s="12"/>
      <c r="AV7323" s="12"/>
      <c r="AW7323" s="12"/>
      <c r="AX7323" s="12"/>
      <c r="AY7323" s="12"/>
      <c r="AZ7323" s="12"/>
      <c r="BA7323" s="12"/>
      <c r="BB7323" s="12"/>
      <c r="BC7323" s="12"/>
      <c r="BD7323" s="12"/>
      <c r="BE7323" s="12"/>
      <c r="BF7323" s="12"/>
      <c r="BG7323" s="12"/>
      <c r="BH7323" s="12"/>
      <c r="BI7323" s="12"/>
      <c r="BJ7323" s="13"/>
      <c r="BK7323" s="13"/>
      <c r="BL7323" s="13"/>
      <c r="BM7323" s="13"/>
      <c r="BN7323" s="13"/>
    </row>
    <row r="7324" spans="4:66" x14ac:dyDescent="0.25">
      <c r="D7324"/>
      <c r="E7324" s="10"/>
      <c r="F7324" s="10"/>
      <c r="G7324" s="10"/>
      <c r="H7324" s="10"/>
      <c r="I7324" s="10"/>
      <c r="J7324" s="10"/>
      <c r="K7324" s="11"/>
      <c r="L7324" s="11"/>
      <c r="M7324" s="12"/>
      <c r="N7324" s="12"/>
      <c r="O7324" s="12"/>
      <c r="P7324" s="12"/>
      <c r="Q7324" s="12"/>
      <c r="R7324" s="12"/>
      <c r="S7324" s="12"/>
      <c r="T7324" s="12"/>
      <c r="U7324" s="12"/>
      <c r="V7324" s="12"/>
      <c r="W7324" s="12"/>
      <c r="X7324" s="12"/>
      <c r="Y7324" s="12"/>
      <c r="Z7324" s="12"/>
      <c r="AA7324" s="12"/>
      <c r="AB7324" s="12"/>
      <c r="AC7324" s="12"/>
      <c r="AD7324" s="12"/>
      <c r="AE7324" s="12"/>
      <c r="AF7324" s="12"/>
      <c r="AG7324" s="12"/>
      <c r="AH7324" s="12"/>
      <c r="AI7324" s="12"/>
      <c r="AJ7324" s="12"/>
      <c r="AK7324" s="12"/>
      <c r="AL7324" s="12"/>
      <c r="AM7324" s="12"/>
      <c r="AN7324" s="12"/>
      <c r="AO7324" s="12"/>
      <c r="AP7324" s="12"/>
      <c r="AQ7324" s="12"/>
      <c r="AR7324" s="12"/>
      <c r="AS7324" s="12"/>
      <c r="AT7324" s="12"/>
      <c r="AU7324" s="12"/>
      <c r="AV7324" s="12"/>
      <c r="AW7324" s="12"/>
      <c r="AX7324" s="12"/>
      <c r="AY7324" s="12"/>
      <c r="AZ7324" s="12"/>
      <c r="BA7324" s="12"/>
      <c r="BB7324" s="12"/>
      <c r="BC7324" s="12"/>
      <c r="BD7324" s="12"/>
      <c r="BE7324" s="12"/>
      <c r="BF7324" s="12"/>
      <c r="BG7324" s="12"/>
      <c r="BH7324" s="12"/>
      <c r="BI7324" s="12"/>
      <c r="BJ7324" s="13"/>
      <c r="BK7324" s="13"/>
      <c r="BL7324" s="13"/>
      <c r="BM7324" s="13"/>
      <c r="BN7324" s="13"/>
    </row>
    <row r="7325" spans="4:66" x14ac:dyDescent="0.25">
      <c r="D7325"/>
      <c r="E7325" s="10"/>
      <c r="F7325" s="10"/>
      <c r="G7325" s="10"/>
      <c r="H7325" s="10"/>
      <c r="I7325" s="10"/>
      <c r="J7325" s="10"/>
      <c r="K7325" s="11"/>
      <c r="L7325" s="11"/>
      <c r="M7325" s="12"/>
      <c r="N7325" s="12"/>
      <c r="O7325" s="12"/>
      <c r="P7325" s="12"/>
      <c r="Q7325" s="12"/>
      <c r="R7325" s="12"/>
      <c r="S7325" s="12"/>
      <c r="T7325" s="12"/>
      <c r="U7325" s="12"/>
      <c r="V7325" s="12"/>
      <c r="W7325" s="12"/>
      <c r="X7325" s="12"/>
      <c r="Y7325" s="12"/>
      <c r="Z7325" s="12"/>
      <c r="AA7325" s="12"/>
      <c r="AB7325" s="12"/>
      <c r="AC7325" s="12"/>
      <c r="AD7325" s="12"/>
      <c r="AE7325" s="12"/>
      <c r="AF7325" s="12"/>
      <c r="AG7325" s="12"/>
      <c r="AH7325" s="12"/>
      <c r="AI7325" s="12"/>
      <c r="AJ7325" s="12"/>
      <c r="AK7325" s="12"/>
      <c r="AL7325" s="12"/>
      <c r="AM7325" s="12"/>
      <c r="AN7325" s="12"/>
      <c r="AO7325" s="12"/>
      <c r="AP7325" s="12"/>
      <c r="AQ7325" s="12"/>
      <c r="AR7325" s="12"/>
      <c r="AS7325" s="12"/>
      <c r="AT7325" s="12"/>
      <c r="AU7325" s="12"/>
      <c r="AV7325" s="12"/>
      <c r="AW7325" s="12"/>
      <c r="AX7325" s="12"/>
      <c r="AY7325" s="12"/>
      <c r="AZ7325" s="12"/>
      <c r="BA7325" s="12"/>
      <c r="BB7325" s="12"/>
      <c r="BC7325" s="12"/>
      <c r="BD7325" s="12"/>
      <c r="BE7325" s="12"/>
      <c r="BF7325" s="12"/>
      <c r="BG7325" s="12"/>
      <c r="BH7325" s="12"/>
      <c r="BI7325" s="12"/>
      <c r="BJ7325" s="13"/>
      <c r="BK7325" s="13"/>
      <c r="BL7325" s="13"/>
      <c r="BM7325" s="13"/>
      <c r="BN7325" s="13"/>
    </row>
    <row r="7326" spans="4:66" x14ac:dyDescent="0.25">
      <c r="D7326"/>
      <c r="E7326" s="10"/>
      <c r="F7326" s="10"/>
      <c r="G7326" s="10"/>
      <c r="H7326" s="10"/>
      <c r="I7326" s="10"/>
      <c r="J7326" s="10"/>
      <c r="K7326" s="11"/>
      <c r="L7326" s="11"/>
      <c r="M7326" s="12"/>
      <c r="N7326" s="12"/>
      <c r="O7326" s="12"/>
      <c r="P7326" s="12"/>
      <c r="Q7326" s="12"/>
      <c r="R7326" s="12"/>
      <c r="S7326" s="12"/>
      <c r="T7326" s="12"/>
      <c r="U7326" s="12"/>
      <c r="V7326" s="12"/>
      <c r="W7326" s="12"/>
      <c r="X7326" s="12"/>
      <c r="Y7326" s="12"/>
      <c r="Z7326" s="12"/>
      <c r="AA7326" s="12"/>
      <c r="AB7326" s="12"/>
      <c r="AC7326" s="12"/>
      <c r="AD7326" s="12"/>
      <c r="AE7326" s="12"/>
      <c r="AF7326" s="12"/>
      <c r="AG7326" s="12"/>
      <c r="AH7326" s="12"/>
      <c r="AI7326" s="12"/>
      <c r="AJ7326" s="12"/>
      <c r="AK7326" s="12"/>
      <c r="AL7326" s="12"/>
      <c r="AM7326" s="12"/>
      <c r="AN7326" s="12"/>
      <c r="AO7326" s="12"/>
      <c r="AP7326" s="12"/>
      <c r="AQ7326" s="12"/>
      <c r="AR7326" s="12"/>
      <c r="AS7326" s="12"/>
      <c r="AT7326" s="12"/>
      <c r="AU7326" s="12"/>
      <c r="AV7326" s="12"/>
      <c r="AW7326" s="12"/>
      <c r="AX7326" s="12"/>
      <c r="AY7326" s="12"/>
      <c r="AZ7326" s="12"/>
      <c r="BA7326" s="12"/>
      <c r="BB7326" s="12"/>
      <c r="BC7326" s="12"/>
      <c r="BD7326" s="12"/>
      <c r="BE7326" s="12"/>
      <c r="BF7326" s="12"/>
      <c r="BG7326" s="12"/>
      <c r="BH7326" s="12"/>
      <c r="BI7326" s="12"/>
      <c r="BJ7326" s="13"/>
      <c r="BK7326" s="13"/>
      <c r="BL7326" s="13"/>
      <c r="BM7326" s="13"/>
      <c r="BN7326" s="13"/>
    </row>
    <row r="7327" spans="4:66" x14ac:dyDescent="0.25">
      <c r="D7327"/>
      <c r="E7327" s="10"/>
      <c r="F7327" s="10"/>
      <c r="G7327" s="10"/>
      <c r="H7327" s="10"/>
      <c r="I7327" s="10"/>
      <c r="J7327" s="10"/>
      <c r="K7327" s="11"/>
      <c r="L7327" s="11"/>
      <c r="M7327" s="12"/>
      <c r="N7327" s="12"/>
      <c r="O7327" s="12"/>
      <c r="P7327" s="12"/>
      <c r="Q7327" s="12"/>
      <c r="R7327" s="12"/>
      <c r="S7327" s="12"/>
      <c r="T7327" s="12"/>
      <c r="U7327" s="12"/>
      <c r="V7327" s="12"/>
      <c r="W7327" s="12"/>
      <c r="X7327" s="12"/>
      <c r="Y7327" s="12"/>
      <c r="Z7327" s="12"/>
      <c r="AA7327" s="12"/>
      <c r="AB7327" s="12"/>
      <c r="AC7327" s="12"/>
      <c r="AD7327" s="12"/>
      <c r="AE7327" s="12"/>
      <c r="AF7327" s="12"/>
      <c r="AG7327" s="12"/>
      <c r="AH7327" s="12"/>
      <c r="AI7327" s="12"/>
      <c r="AJ7327" s="12"/>
      <c r="AK7327" s="12"/>
      <c r="AL7327" s="12"/>
      <c r="AM7327" s="12"/>
      <c r="AN7327" s="12"/>
      <c r="AO7327" s="12"/>
      <c r="AP7327" s="12"/>
      <c r="AQ7327" s="12"/>
      <c r="AR7327" s="12"/>
      <c r="AS7327" s="12"/>
      <c r="AT7327" s="12"/>
      <c r="AU7327" s="12"/>
      <c r="AV7327" s="12"/>
      <c r="AW7327" s="12"/>
      <c r="AX7327" s="12"/>
      <c r="AY7327" s="12"/>
      <c r="AZ7327" s="12"/>
      <c r="BA7327" s="12"/>
      <c r="BB7327" s="12"/>
      <c r="BC7327" s="12"/>
      <c r="BD7327" s="12"/>
      <c r="BE7327" s="12"/>
      <c r="BF7327" s="12"/>
      <c r="BG7327" s="12"/>
      <c r="BH7327" s="12"/>
      <c r="BI7327" s="12"/>
      <c r="BJ7327" s="13"/>
      <c r="BK7327" s="13"/>
      <c r="BL7327" s="13"/>
      <c r="BM7327" s="13"/>
      <c r="BN7327" s="13"/>
    </row>
    <row r="7328" spans="4:66" x14ac:dyDescent="0.25">
      <c r="D7328"/>
      <c r="E7328" s="10"/>
      <c r="F7328" s="10"/>
      <c r="G7328" s="10"/>
      <c r="H7328" s="10"/>
      <c r="I7328" s="10"/>
      <c r="J7328" s="10"/>
      <c r="K7328" s="11"/>
      <c r="L7328" s="11"/>
      <c r="M7328" s="12"/>
      <c r="N7328" s="12"/>
      <c r="O7328" s="12"/>
      <c r="P7328" s="12"/>
      <c r="Q7328" s="12"/>
      <c r="R7328" s="12"/>
      <c r="S7328" s="12"/>
      <c r="T7328" s="12"/>
      <c r="U7328" s="12"/>
      <c r="V7328" s="12"/>
      <c r="W7328" s="12"/>
      <c r="X7328" s="12"/>
      <c r="Y7328" s="12"/>
      <c r="Z7328" s="12"/>
      <c r="AA7328" s="12"/>
      <c r="AB7328" s="12"/>
      <c r="AC7328" s="12"/>
      <c r="AD7328" s="12"/>
      <c r="AE7328" s="12"/>
      <c r="AF7328" s="12"/>
      <c r="AG7328" s="12"/>
      <c r="AH7328" s="12"/>
      <c r="AI7328" s="12"/>
      <c r="AJ7328" s="12"/>
      <c r="AK7328" s="12"/>
      <c r="AL7328" s="12"/>
      <c r="AM7328" s="12"/>
      <c r="AN7328" s="12"/>
      <c r="AO7328" s="12"/>
      <c r="AP7328" s="12"/>
      <c r="AQ7328" s="12"/>
      <c r="AR7328" s="12"/>
      <c r="AS7328" s="12"/>
      <c r="AT7328" s="12"/>
      <c r="AU7328" s="12"/>
      <c r="AV7328" s="12"/>
      <c r="AW7328" s="12"/>
      <c r="AX7328" s="12"/>
      <c r="AY7328" s="12"/>
      <c r="AZ7328" s="12"/>
      <c r="BA7328" s="12"/>
      <c r="BB7328" s="12"/>
      <c r="BC7328" s="12"/>
      <c r="BD7328" s="12"/>
      <c r="BE7328" s="12"/>
      <c r="BF7328" s="12"/>
      <c r="BG7328" s="12"/>
      <c r="BH7328" s="12"/>
      <c r="BI7328" s="12"/>
      <c r="BJ7328" s="13"/>
      <c r="BK7328" s="13"/>
      <c r="BL7328" s="13"/>
      <c r="BM7328" s="13"/>
      <c r="BN7328" s="13"/>
    </row>
    <row r="7329" spans="4:66" x14ac:dyDescent="0.25">
      <c r="D7329"/>
      <c r="E7329" s="10"/>
      <c r="F7329" s="10"/>
      <c r="G7329" s="10"/>
      <c r="H7329" s="10"/>
      <c r="I7329" s="10"/>
      <c r="J7329" s="10"/>
      <c r="K7329" s="11"/>
      <c r="L7329" s="11"/>
      <c r="M7329" s="12"/>
      <c r="N7329" s="12"/>
      <c r="O7329" s="12"/>
      <c r="P7329" s="12"/>
      <c r="Q7329" s="12"/>
      <c r="R7329" s="12"/>
      <c r="S7329" s="12"/>
      <c r="T7329" s="12"/>
      <c r="U7329" s="12"/>
      <c r="V7329" s="12"/>
      <c r="W7329" s="12"/>
      <c r="X7329" s="12"/>
      <c r="Y7329" s="12"/>
      <c r="Z7329" s="12"/>
      <c r="AA7329" s="12"/>
      <c r="AB7329" s="12"/>
      <c r="AC7329" s="12"/>
      <c r="AD7329" s="12"/>
      <c r="AE7329" s="12"/>
      <c r="AF7329" s="12"/>
      <c r="AG7329" s="12"/>
      <c r="AH7329" s="12"/>
      <c r="AI7329" s="12"/>
      <c r="AJ7329" s="12"/>
      <c r="AK7329" s="12"/>
      <c r="AL7329" s="12"/>
      <c r="AM7329" s="12"/>
      <c r="AN7329" s="12"/>
      <c r="AO7329" s="12"/>
      <c r="AP7329" s="12"/>
      <c r="AQ7329" s="12"/>
      <c r="AR7329" s="12"/>
      <c r="AS7329" s="12"/>
      <c r="AT7329" s="12"/>
      <c r="AU7329" s="12"/>
      <c r="AV7329" s="12"/>
      <c r="AW7329" s="12"/>
      <c r="AX7329" s="12"/>
      <c r="AY7329" s="12"/>
      <c r="AZ7329" s="12"/>
      <c r="BA7329" s="12"/>
      <c r="BB7329" s="12"/>
      <c r="BC7329" s="12"/>
      <c r="BD7329" s="12"/>
      <c r="BE7329" s="12"/>
      <c r="BF7329" s="12"/>
      <c r="BG7329" s="12"/>
      <c r="BH7329" s="12"/>
      <c r="BI7329" s="12"/>
      <c r="BJ7329" s="13"/>
      <c r="BK7329" s="13"/>
      <c r="BL7329" s="13"/>
      <c r="BM7329" s="13"/>
      <c r="BN7329" s="13"/>
    </row>
    <row r="7330" spans="4:66" x14ac:dyDescent="0.25">
      <c r="D7330"/>
      <c r="E7330" s="10"/>
      <c r="F7330" s="10"/>
      <c r="G7330" s="10"/>
      <c r="H7330" s="10"/>
      <c r="I7330" s="10"/>
      <c r="J7330" s="10"/>
      <c r="K7330" s="11"/>
      <c r="L7330" s="11"/>
      <c r="M7330" s="12"/>
      <c r="N7330" s="12"/>
      <c r="O7330" s="12"/>
      <c r="P7330" s="12"/>
      <c r="Q7330" s="12"/>
      <c r="R7330" s="12"/>
      <c r="S7330" s="12"/>
      <c r="T7330" s="12"/>
      <c r="U7330" s="12"/>
      <c r="V7330" s="12"/>
      <c r="W7330" s="12"/>
      <c r="X7330" s="12"/>
      <c r="Y7330" s="12"/>
      <c r="Z7330" s="12"/>
      <c r="AA7330" s="12"/>
      <c r="AB7330" s="12"/>
      <c r="AC7330" s="12"/>
      <c r="AD7330" s="12"/>
      <c r="AE7330" s="12"/>
      <c r="AF7330" s="12"/>
      <c r="AG7330" s="12"/>
      <c r="AH7330" s="12"/>
      <c r="AI7330" s="12"/>
      <c r="AJ7330" s="12"/>
      <c r="AK7330" s="12"/>
      <c r="AL7330" s="12"/>
      <c r="AM7330" s="12"/>
      <c r="AN7330" s="12"/>
      <c r="AO7330" s="12"/>
      <c r="AP7330" s="12"/>
      <c r="AQ7330" s="12"/>
      <c r="AR7330" s="12"/>
      <c r="AS7330" s="12"/>
      <c r="AT7330" s="12"/>
      <c r="AU7330" s="12"/>
      <c r="AV7330" s="12"/>
      <c r="AW7330" s="12"/>
      <c r="AX7330" s="12"/>
      <c r="AY7330" s="12"/>
      <c r="AZ7330" s="12"/>
      <c r="BA7330" s="12"/>
      <c r="BB7330" s="12"/>
      <c r="BC7330" s="12"/>
      <c r="BD7330" s="12"/>
      <c r="BE7330" s="12"/>
      <c r="BF7330" s="12"/>
      <c r="BG7330" s="12"/>
      <c r="BH7330" s="12"/>
      <c r="BI7330" s="12"/>
      <c r="BJ7330" s="13"/>
      <c r="BK7330" s="13"/>
      <c r="BL7330" s="13"/>
      <c r="BM7330" s="13"/>
      <c r="BN7330" s="13"/>
    </row>
    <row r="7331" spans="4:66" x14ac:dyDescent="0.25">
      <c r="D7331"/>
      <c r="E7331" s="10"/>
      <c r="F7331" s="10"/>
      <c r="G7331" s="10"/>
      <c r="H7331" s="10"/>
      <c r="I7331" s="10"/>
      <c r="J7331" s="10"/>
      <c r="K7331" s="11"/>
      <c r="L7331" s="11"/>
      <c r="M7331" s="12"/>
      <c r="N7331" s="12"/>
      <c r="O7331" s="12"/>
      <c r="P7331" s="12"/>
      <c r="Q7331" s="12"/>
      <c r="R7331" s="12"/>
      <c r="S7331" s="12"/>
      <c r="T7331" s="12"/>
      <c r="U7331" s="12"/>
      <c r="V7331" s="12"/>
      <c r="W7331" s="12"/>
      <c r="X7331" s="12"/>
      <c r="Y7331" s="12"/>
      <c r="Z7331" s="12"/>
      <c r="AA7331" s="12"/>
      <c r="AB7331" s="12"/>
      <c r="AC7331" s="12"/>
      <c r="AD7331" s="12"/>
      <c r="AE7331" s="12"/>
      <c r="AF7331" s="12"/>
      <c r="AG7331" s="12"/>
      <c r="AH7331" s="12"/>
      <c r="AI7331" s="12"/>
      <c r="AJ7331" s="12"/>
      <c r="AK7331" s="12"/>
      <c r="AL7331" s="12"/>
      <c r="AM7331" s="12"/>
      <c r="AN7331" s="12"/>
      <c r="AO7331" s="12"/>
      <c r="AP7331" s="12"/>
      <c r="AQ7331" s="12"/>
      <c r="AR7331" s="12"/>
      <c r="AS7331" s="12"/>
      <c r="AT7331" s="12"/>
      <c r="AU7331" s="12"/>
      <c r="AV7331" s="12"/>
      <c r="AW7331" s="12"/>
      <c r="AX7331" s="12"/>
      <c r="AY7331" s="12"/>
      <c r="AZ7331" s="12"/>
      <c r="BA7331" s="12"/>
      <c r="BB7331" s="12"/>
      <c r="BC7331" s="12"/>
      <c r="BD7331" s="12"/>
      <c r="BE7331" s="12"/>
      <c r="BF7331" s="12"/>
      <c r="BG7331" s="12"/>
      <c r="BH7331" s="12"/>
      <c r="BI7331" s="12"/>
      <c r="BJ7331" s="13"/>
      <c r="BK7331" s="13"/>
      <c r="BL7331" s="13"/>
      <c r="BM7331" s="13"/>
      <c r="BN7331" s="13"/>
    </row>
    <row r="7332" spans="4:66" x14ac:dyDescent="0.25">
      <c r="D7332"/>
      <c r="E7332" s="10"/>
      <c r="F7332" s="10"/>
      <c r="G7332" s="10"/>
      <c r="H7332" s="10"/>
      <c r="I7332" s="10"/>
      <c r="J7332" s="10"/>
      <c r="K7332" s="11"/>
      <c r="L7332" s="11"/>
      <c r="M7332" s="12"/>
      <c r="N7332" s="12"/>
      <c r="O7332" s="12"/>
      <c r="P7332" s="12"/>
      <c r="Q7332" s="12"/>
      <c r="R7332" s="12"/>
      <c r="S7332" s="12"/>
      <c r="T7332" s="12"/>
      <c r="U7332" s="12"/>
      <c r="V7332" s="12"/>
      <c r="W7332" s="12"/>
      <c r="X7332" s="12"/>
      <c r="Y7332" s="12"/>
      <c r="Z7332" s="12"/>
      <c r="AA7332" s="12"/>
      <c r="AB7332" s="12"/>
      <c r="AC7332" s="12"/>
      <c r="AD7332" s="12"/>
      <c r="AE7332" s="12"/>
      <c r="AF7332" s="12"/>
      <c r="AG7332" s="12"/>
      <c r="AH7332" s="12"/>
      <c r="AI7332" s="12"/>
      <c r="AJ7332" s="12"/>
      <c r="AK7332" s="12"/>
      <c r="AL7332" s="12"/>
      <c r="AM7332" s="12"/>
      <c r="AN7332" s="12"/>
      <c r="AO7332" s="12"/>
      <c r="AP7332" s="12"/>
      <c r="AQ7332" s="12"/>
      <c r="AR7332" s="12"/>
      <c r="AS7332" s="12"/>
      <c r="AT7332" s="12"/>
      <c r="AU7332" s="12"/>
      <c r="AV7332" s="12"/>
      <c r="AW7332" s="12"/>
      <c r="AX7332" s="12"/>
      <c r="AY7332" s="12"/>
      <c r="AZ7332" s="12"/>
      <c r="BA7332" s="12"/>
      <c r="BB7332" s="12"/>
      <c r="BC7332" s="12"/>
      <c r="BD7332" s="12"/>
      <c r="BE7332" s="12"/>
      <c r="BF7332" s="12"/>
      <c r="BG7332" s="12"/>
      <c r="BH7332" s="12"/>
      <c r="BI7332" s="12"/>
      <c r="BJ7332" s="13"/>
      <c r="BK7332" s="13"/>
      <c r="BL7332" s="13"/>
      <c r="BM7332" s="13"/>
      <c r="BN7332" s="13"/>
    </row>
    <row r="7333" spans="4:66" x14ac:dyDescent="0.25">
      <c r="D7333"/>
      <c r="E7333" s="10"/>
      <c r="F7333" s="10"/>
      <c r="G7333" s="10"/>
      <c r="H7333" s="10"/>
      <c r="I7333" s="10"/>
      <c r="J7333" s="10"/>
      <c r="K7333" s="11"/>
      <c r="L7333" s="11"/>
      <c r="M7333" s="12"/>
      <c r="N7333" s="12"/>
      <c r="O7333" s="12"/>
      <c r="P7333" s="12"/>
      <c r="Q7333" s="12"/>
      <c r="R7333" s="12"/>
      <c r="S7333" s="12"/>
      <c r="T7333" s="12"/>
      <c r="U7333" s="12"/>
      <c r="V7333" s="12"/>
      <c r="W7333" s="12"/>
      <c r="X7333" s="12"/>
      <c r="Y7333" s="12"/>
      <c r="Z7333" s="12"/>
      <c r="AA7333" s="12"/>
      <c r="AB7333" s="12"/>
      <c r="AC7333" s="12"/>
      <c r="AD7333" s="12"/>
      <c r="AE7333" s="12"/>
      <c r="AF7333" s="12"/>
      <c r="AG7333" s="12"/>
      <c r="AH7333" s="12"/>
      <c r="AI7333" s="12"/>
      <c r="AJ7333" s="12"/>
      <c r="AK7333" s="12"/>
      <c r="AL7333" s="12"/>
      <c r="AM7333" s="12"/>
      <c r="AN7333" s="12"/>
      <c r="AO7333" s="12"/>
      <c r="AP7333" s="12"/>
      <c r="AQ7333" s="12"/>
      <c r="AR7333" s="12"/>
      <c r="AS7333" s="12"/>
      <c r="AT7333" s="12"/>
      <c r="AU7333" s="12"/>
      <c r="AV7333" s="12"/>
      <c r="AW7333" s="12"/>
      <c r="AX7333" s="12"/>
      <c r="AY7333" s="12"/>
      <c r="AZ7333" s="12"/>
      <c r="BA7333" s="12"/>
      <c r="BB7333" s="12"/>
      <c r="BC7333" s="12"/>
      <c r="BD7333" s="12"/>
      <c r="BE7333" s="12"/>
      <c r="BF7333" s="12"/>
      <c r="BG7333" s="12"/>
      <c r="BH7333" s="12"/>
      <c r="BI7333" s="12"/>
      <c r="BJ7333" s="13"/>
      <c r="BK7333" s="13"/>
      <c r="BL7333" s="13"/>
      <c r="BM7333" s="13"/>
      <c r="BN7333" s="13"/>
    </row>
    <row r="7334" spans="4:66" x14ac:dyDescent="0.25">
      <c r="D7334"/>
      <c r="E7334" s="10"/>
      <c r="F7334" s="10"/>
      <c r="G7334" s="10"/>
      <c r="H7334" s="10"/>
      <c r="I7334" s="10"/>
      <c r="J7334" s="10"/>
      <c r="K7334" s="11"/>
      <c r="L7334" s="11"/>
      <c r="M7334" s="12"/>
      <c r="N7334" s="12"/>
      <c r="O7334" s="12"/>
      <c r="P7334" s="12"/>
      <c r="Q7334" s="12"/>
      <c r="R7334" s="12"/>
      <c r="S7334" s="12"/>
      <c r="T7334" s="12"/>
      <c r="U7334" s="12"/>
      <c r="V7334" s="12"/>
      <c r="W7334" s="12"/>
      <c r="X7334" s="12"/>
      <c r="Y7334" s="12"/>
      <c r="Z7334" s="12"/>
      <c r="AA7334" s="12"/>
      <c r="AB7334" s="12"/>
      <c r="AC7334" s="12"/>
      <c r="AD7334" s="12"/>
      <c r="AE7334" s="12"/>
      <c r="AF7334" s="12"/>
      <c r="AG7334" s="12"/>
      <c r="AH7334" s="12"/>
      <c r="AI7334" s="12"/>
      <c r="AJ7334" s="12"/>
      <c r="AK7334" s="12"/>
      <c r="AL7334" s="12"/>
      <c r="AM7334" s="12"/>
      <c r="AN7334" s="12"/>
      <c r="AO7334" s="12"/>
      <c r="AP7334" s="12"/>
      <c r="AQ7334" s="12"/>
      <c r="AR7334" s="12"/>
      <c r="AS7334" s="12"/>
      <c r="AT7334" s="12"/>
      <c r="AU7334" s="12"/>
      <c r="AV7334" s="12"/>
      <c r="AW7334" s="12"/>
      <c r="AX7334" s="12"/>
      <c r="AY7334" s="12"/>
      <c r="AZ7334" s="12"/>
      <c r="BA7334" s="12"/>
      <c r="BB7334" s="12"/>
      <c r="BC7334" s="12"/>
      <c r="BD7334" s="12"/>
      <c r="BE7334" s="12"/>
      <c r="BF7334" s="12"/>
      <c r="BG7334" s="12"/>
      <c r="BH7334" s="12"/>
      <c r="BI7334" s="12"/>
      <c r="BJ7334" s="13"/>
      <c r="BK7334" s="13"/>
      <c r="BL7334" s="13"/>
      <c r="BM7334" s="13"/>
      <c r="BN7334" s="13"/>
    </row>
    <row r="7335" spans="4:66" x14ac:dyDescent="0.25">
      <c r="D7335"/>
      <c r="E7335" s="10"/>
      <c r="F7335" s="10"/>
      <c r="G7335" s="10"/>
      <c r="H7335" s="10"/>
      <c r="I7335" s="10"/>
      <c r="J7335" s="10"/>
      <c r="K7335" s="11"/>
      <c r="L7335" s="11"/>
      <c r="M7335" s="12"/>
      <c r="N7335" s="12"/>
      <c r="O7335" s="12"/>
      <c r="P7335" s="12"/>
      <c r="Q7335" s="12"/>
      <c r="R7335" s="12"/>
      <c r="S7335" s="12"/>
      <c r="T7335" s="12"/>
      <c r="U7335" s="12"/>
      <c r="V7335" s="12"/>
      <c r="W7335" s="12"/>
      <c r="X7335" s="12"/>
      <c r="Y7335" s="12"/>
      <c r="Z7335" s="12"/>
      <c r="AA7335" s="12"/>
      <c r="AB7335" s="12"/>
      <c r="AC7335" s="12"/>
      <c r="AD7335" s="12"/>
      <c r="AE7335" s="12"/>
      <c r="AF7335" s="12"/>
      <c r="AG7335" s="12"/>
      <c r="AH7335" s="12"/>
      <c r="AI7335" s="12"/>
      <c r="AJ7335" s="12"/>
      <c r="AK7335" s="12"/>
      <c r="AL7335" s="12"/>
      <c r="AM7335" s="12"/>
      <c r="AN7335" s="12"/>
      <c r="AO7335" s="12"/>
      <c r="AP7335" s="12"/>
      <c r="AQ7335" s="12"/>
      <c r="AR7335" s="12"/>
      <c r="AS7335" s="12"/>
      <c r="AT7335" s="12"/>
      <c r="AU7335" s="12"/>
      <c r="AV7335" s="12"/>
      <c r="AW7335" s="12"/>
      <c r="AX7335" s="12"/>
      <c r="AY7335" s="12"/>
      <c r="AZ7335" s="12"/>
      <c r="BA7335" s="12"/>
      <c r="BB7335" s="12"/>
      <c r="BC7335" s="12"/>
      <c r="BD7335" s="12"/>
      <c r="BE7335" s="12"/>
      <c r="BF7335" s="12"/>
      <c r="BG7335" s="12"/>
      <c r="BH7335" s="12"/>
      <c r="BI7335" s="12"/>
      <c r="BJ7335" s="13"/>
      <c r="BK7335" s="13"/>
      <c r="BL7335" s="13"/>
      <c r="BM7335" s="13"/>
      <c r="BN7335" s="13"/>
    </row>
    <row r="7336" spans="4:66" x14ac:dyDescent="0.25">
      <c r="D7336"/>
      <c r="E7336" s="10"/>
      <c r="F7336" s="10"/>
      <c r="G7336" s="10"/>
      <c r="H7336" s="10"/>
      <c r="I7336" s="10"/>
      <c r="J7336" s="10"/>
      <c r="K7336" s="11"/>
      <c r="L7336" s="11"/>
      <c r="M7336" s="12"/>
      <c r="N7336" s="12"/>
      <c r="O7336" s="12"/>
      <c r="P7336" s="12"/>
      <c r="Q7336" s="12"/>
      <c r="R7336" s="12"/>
      <c r="S7336" s="12"/>
      <c r="T7336" s="12"/>
      <c r="U7336" s="12"/>
      <c r="V7336" s="12"/>
      <c r="W7336" s="12"/>
      <c r="X7336" s="12"/>
      <c r="Y7336" s="12"/>
      <c r="Z7336" s="12"/>
      <c r="AA7336" s="12"/>
      <c r="AB7336" s="12"/>
      <c r="AC7336" s="12"/>
      <c r="AD7336" s="12"/>
      <c r="AE7336" s="12"/>
      <c r="AF7336" s="12"/>
      <c r="AG7336" s="12"/>
      <c r="AH7336" s="12"/>
      <c r="AI7336" s="12"/>
      <c r="AJ7336" s="12"/>
      <c r="AK7336" s="12"/>
      <c r="AL7336" s="12"/>
      <c r="AM7336" s="12"/>
      <c r="AN7336" s="12"/>
      <c r="AO7336" s="12"/>
      <c r="AP7336" s="12"/>
      <c r="AQ7336" s="12"/>
      <c r="AR7336" s="12"/>
      <c r="AS7336" s="12"/>
      <c r="AT7336" s="12"/>
      <c r="AU7336" s="12"/>
      <c r="AV7336" s="12"/>
      <c r="AW7336" s="12"/>
      <c r="AX7336" s="12"/>
      <c r="AY7336" s="12"/>
      <c r="AZ7336" s="12"/>
      <c r="BA7336" s="12"/>
      <c r="BB7336" s="12"/>
      <c r="BC7336" s="12"/>
      <c r="BD7336" s="12"/>
      <c r="BE7336" s="12"/>
      <c r="BF7336" s="12"/>
      <c r="BG7336" s="12"/>
      <c r="BH7336" s="12"/>
      <c r="BI7336" s="12"/>
      <c r="BJ7336" s="13"/>
      <c r="BK7336" s="13"/>
      <c r="BL7336" s="13"/>
      <c r="BM7336" s="13"/>
      <c r="BN7336" s="13"/>
    </row>
    <row r="7337" spans="4:66" x14ac:dyDescent="0.25">
      <c r="D7337"/>
      <c r="E7337" s="10"/>
      <c r="F7337" s="10"/>
      <c r="G7337" s="10"/>
      <c r="H7337" s="10"/>
      <c r="I7337" s="10"/>
      <c r="J7337" s="10"/>
      <c r="K7337" s="11"/>
      <c r="L7337" s="11"/>
      <c r="M7337" s="12"/>
      <c r="N7337" s="12"/>
      <c r="O7337" s="12"/>
      <c r="P7337" s="12"/>
      <c r="Q7337" s="12"/>
      <c r="R7337" s="12"/>
      <c r="S7337" s="12"/>
      <c r="T7337" s="12"/>
      <c r="U7337" s="12"/>
      <c r="V7337" s="12"/>
      <c r="W7337" s="12"/>
      <c r="X7337" s="12"/>
      <c r="Y7337" s="12"/>
      <c r="Z7337" s="12"/>
      <c r="AA7337" s="12"/>
      <c r="AB7337" s="12"/>
      <c r="AC7337" s="12"/>
      <c r="AD7337" s="12"/>
      <c r="AE7337" s="12"/>
      <c r="AF7337" s="12"/>
      <c r="AG7337" s="12"/>
      <c r="AH7337" s="12"/>
      <c r="AI7337" s="12"/>
      <c r="AJ7337" s="12"/>
      <c r="AK7337" s="12"/>
      <c r="AL7337" s="12"/>
      <c r="AM7337" s="12"/>
      <c r="AN7337" s="12"/>
      <c r="AO7337" s="12"/>
      <c r="AP7337" s="12"/>
      <c r="AQ7337" s="12"/>
      <c r="AR7337" s="12"/>
      <c r="AS7337" s="12"/>
      <c r="AT7337" s="12"/>
      <c r="AU7337" s="12"/>
      <c r="AV7337" s="12"/>
      <c r="AW7337" s="12"/>
      <c r="AX7337" s="12"/>
      <c r="AY7337" s="12"/>
      <c r="AZ7337" s="12"/>
      <c r="BA7337" s="12"/>
      <c r="BB7337" s="12"/>
      <c r="BC7337" s="12"/>
      <c r="BD7337" s="12"/>
      <c r="BE7337" s="12"/>
      <c r="BF7337" s="12"/>
      <c r="BG7337" s="12"/>
      <c r="BH7337" s="12"/>
      <c r="BI7337" s="12"/>
      <c r="BJ7337" s="13"/>
      <c r="BK7337" s="13"/>
      <c r="BL7337" s="13"/>
      <c r="BM7337" s="13"/>
      <c r="BN7337" s="13"/>
    </row>
    <row r="7338" spans="4:66" x14ac:dyDescent="0.25">
      <c r="D7338"/>
      <c r="E7338" s="10"/>
      <c r="F7338" s="10"/>
      <c r="G7338" s="10"/>
      <c r="H7338" s="10"/>
      <c r="I7338" s="10"/>
      <c r="J7338" s="10"/>
      <c r="K7338" s="11"/>
      <c r="L7338" s="11"/>
      <c r="M7338" s="12"/>
      <c r="N7338" s="12"/>
      <c r="O7338" s="12"/>
      <c r="P7338" s="12"/>
      <c r="Q7338" s="12"/>
      <c r="R7338" s="12"/>
      <c r="S7338" s="12"/>
      <c r="T7338" s="12"/>
      <c r="U7338" s="12"/>
      <c r="V7338" s="12"/>
      <c r="W7338" s="12"/>
      <c r="X7338" s="12"/>
      <c r="Y7338" s="12"/>
      <c r="Z7338" s="12"/>
      <c r="AA7338" s="12"/>
      <c r="AB7338" s="12"/>
      <c r="AC7338" s="12"/>
      <c r="AD7338" s="12"/>
      <c r="AE7338" s="12"/>
      <c r="AF7338" s="12"/>
      <c r="AG7338" s="12"/>
      <c r="AH7338" s="12"/>
      <c r="AI7338" s="12"/>
      <c r="AJ7338" s="12"/>
      <c r="AK7338" s="12"/>
      <c r="AL7338" s="12"/>
      <c r="AM7338" s="12"/>
      <c r="AN7338" s="12"/>
      <c r="AO7338" s="12"/>
      <c r="AP7338" s="12"/>
      <c r="AQ7338" s="12"/>
      <c r="AR7338" s="12"/>
      <c r="AS7338" s="12"/>
      <c r="AT7338" s="12"/>
      <c r="AU7338" s="12"/>
      <c r="AV7338" s="12"/>
      <c r="AW7338" s="12"/>
      <c r="AX7338" s="12"/>
      <c r="AY7338" s="12"/>
      <c r="AZ7338" s="12"/>
      <c r="BA7338" s="12"/>
      <c r="BB7338" s="12"/>
      <c r="BC7338" s="12"/>
      <c r="BD7338" s="12"/>
      <c r="BE7338" s="12"/>
      <c r="BF7338" s="12"/>
      <c r="BG7338" s="12"/>
      <c r="BH7338" s="12"/>
      <c r="BI7338" s="12"/>
      <c r="BJ7338" s="13"/>
      <c r="BK7338" s="13"/>
      <c r="BL7338" s="13"/>
      <c r="BM7338" s="13"/>
      <c r="BN7338" s="13"/>
    </row>
    <row r="7339" spans="4:66" x14ac:dyDescent="0.25">
      <c r="D7339"/>
      <c r="E7339" s="10"/>
      <c r="F7339" s="10"/>
      <c r="G7339" s="10"/>
      <c r="H7339" s="10"/>
      <c r="I7339" s="10"/>
      <c r="J7339" s="10"/>
      <c r="K7339" s="11"/>
      <c r="L7339" s="11"/>
      <c r="M7339" s="12"/>
      <c r="N7339" s="12"/>
      <c r="O7339" s="12"/>
      <c r="P7339" s="12"/>
      <c r="Q7339" s="12"/>
      <c r="R7339" s="12"/>
      <c r="S7339" s="12"/>
      <c r="T7339" s="12"/>
      <c r="U7339" s="12"/>
      <c r="V7339" s="12"/>
      <c r="W7339" s="12"/>
      <c r="X7339" s="12"/>
      <c r="Y7339" s="12"/>
      <c r="Z7339" s="12"/>
      <c r="AA7339" s="12"/>
      <c r="AB7339" s="12"/>
      <c r="AC7339" s="12"/>
      <c r="AD7339" s="12"/>
      <c r="AE7339" s="12"/>
      <c r="AF7339" s="12"/>
      <c r="AG7339" s="12"/>
      <c r="AH7339" s="12"/>
      <c r="AI7339" s="12"/>
      <c r="AJ7339" s="12"/>
      <c r="AK7339" s="12"/>
      <c r="AL7339" s="12"/>
      <c r="AM7339" s="12"/>
      <c r="AN7339" s="12"/>
      <c r="AO7339" s="12"/>
      <c r="AP7339" s="12"/>
      <c r="AQ7339" s="12"/>
      <c r="AR7339" s="12"/>
      <c r="AS7339" s="12"/>
      <c r="AT7339" s="12"/>
      <c r="AU7339" s="12"/>
      <c r="AV7339" s="12"/>
      <c r="AW7339" s="12"/>
      <c r="AX7339" s="12"/>
      <c r="AY7339" s="12"/>
      <c r="AZ7339" s="12"/>
      <c r="BA7339" s="12"/>
      <c r="BB7339" s="12"/>
      <c r="BC7339" s="12"/>
      <c r="BD7339" s="12"/>
      <c r="BE7339" s="12"/>
      <c r="BF7339" s="12"/>
      <c r="BG7339" s="12"/>
      <c r="BH7339" s="12"/>
      <c r="BI7339" s="12"/>
      <c r="BJ7339" s="13"/>
      <c r="BK7339" s="13"/>
      <c r="BL7339" s="13"/>
      <c r="BM7339" s="13"/>
      <c r="BN7339" s="13"/>
    </row>
    <row r="7340" spans="4:66" x14ac:dyDescent="0.25">
      <c r="D7340"/>
      <c r="E7340" s="10"/>
      <c r="F7340" s="10"/>
      <c r="G7340" s="10"/>
      <c r="H7340" s="10"/>
      <c r="I7340" s="10"/>
      <c r="J7340" s="10"/>
      <c r="K7340" s="11"/>
      <c r="L7340" s="11"/>
      <c r="M7340" s="12"/>
      <c r="N7340" s="12"/>
      <c r="O7340" s="12"/>
      <c r="P7340" s="12"/>
      <c r="Q7340" s="12"/>
      <c r="R7340" s="12"/>
      <c r="S7340" s="12"/>
      <c r="T7340" s="12"/>
      <c r="U7340" s="12"/>
      <c r="V7340" s="12"/>
      <c r="W7340" s="12"/>
      <c r="X7340" s="12"/>
      <c r="Y7340" s="12"/>
      <c r="Z7340" s="12"/>
      <c r="AA7340" s="12"/>
      <c r="AB7340" s="12"/>
      <c r="AC7340" s="12"/>
      <c r="AD7340" s="12"/>
      <c r="AE7340" s="12"/>
      <c r="AF7340" s="12"/>
      <c r="AG7340" s="12"/>
      <c r="AH7340" s="12"/>
      <c r="AI7340" s="12"/>
      <c r="AJ7340" s="12"/>
      <c r="AK7340" s="12"/>
      <c r="AL7340" s="12"/>
      <c r="AM7340" s="12"/>
      <c r="AN7340" s="12"/>
      <c r="AO7340" s="12"/>
      <c r="AP7340" s="12"/>
      <c r="AQ7340" s="12"/>
      <c r="AR7340" s="12"/>
      <c r="AS7340" s="12"/>
      <c r="AT7340" s="12"/>
      <c r="AU7340" s="12"/>
      <c r="AV7340" s="12"/>
      <c r="AW7340" s="12"/>
      <c r="AX7340" s="12"/>
      <c r="AY7340" s="12"/>
      <c r="AZ7340" s="12"/>
      <c r="BA7340" s="12"/>
      <c r="BB7340" s="12"/>
      <c r="BC7340" s="12"/>
      <c r="BD7340" s="12"/>
      <c r="BE7340" s="12"/>
      <c r="BF7340" s="12"/>
      <c r="BG7340" s="12"/>
      <c r="BH7340" s="12"/>
      <c r="BI7340" s="12"/>
      <c r="BJ7340" s="13"/>
      <c r="BK7340" s="13"/>
      <c r="BL7340" s="13"/>
      <c r="BM7340" s="13"/>
      <c r="BN7340" s="13"/>
    </row>
    <row r="7341" spans="4:66" x14ac:dyDescent="0.25">
      <c r="D7341"/>
      <c r="E7341" s="10"/>
      <c r="F7341" s="10"/>
      <c r="G7341" s="10"/>
      <c r="H7341" s="10"/>
      <c r="I7341" s="10"/>
      <c r="J7341" s="10"/>
      <c r="K7341" s="11"/>
      <c r="L7341" s="11"/>
      <c r="M7341" s="12"/>
      <c r="N7341" s="12"/>
      <c r="O7341" s="12"/>
      <c r="P7341" s="12"/>
      <c r="Q7341" s="12"/>
      <c r="R7341" s="12"/>
      <c r="S7341" s="12"/>
      <c r="T7341" s="12"/>
      <c r="U7341" s="12"/>
      <c r="V7341" s="12"/>
      <c r="W7341" s="12"/>
      <c r="X7341" s="12"/>
      <c r="Y7341" s="12"/>
      <c r="Z7341" s="12"/>
      <c r="AA7341" s="12"/>
      <c r="AB7341" s="12"/>
      <c r="AC7341" s="12"/>
      <c r="AD7341" s="12"/>
      <c r="AE7341" s="12"/>
      <c r="AF7341" s="12"/>
      <c r="AG7341" s="12"/>
      <c r="AH7341" s="12"/>
      <c r="AI7341" s="12"/>
      <c r="AJ7341" s="12"/>
      <c r="AK7341" s="12"/>
      <c r="AL7341" s="12"/>
      <c r="AM7341" s="12"/>
      <c r="AN7341" s="12"/>
      <c r="AO7341" s="12"/>
      <c r="AP7341" s="12"/>
      <c r="AQ7341" s="12"/>
      <c r="AR7341" s="12"/>
      <c r="AS7341" s="12"/>
      <c r="AT7341" s="12"/>
      <c r="AU7341" s="12"/>
      <c r="AV7341" s="12"/>
      <c r="AW7341" s="12"/>
      <c r="AX7341" s="12"/>
      <c r="AY7341" s="12"/>
      <c r="AZ7341" s="12"/>
      <c r="BA7341" s="12"/>
      <c r="BB7341" s="12"/>
      <c r="BC7341" s="12"/>
      <c r="BD7341" s="12"/>
      <c r="BE7341" s="12"/>
      <c r="BF7341" s="12"/>
      <c r="BG7341" s="12"/>
      <c r="BH7341" s="12"/>
      <c r="BI7341" s="12"/>
      <c r="BJ7341" s="13"/>
      <c r="BK7341" s="13"/>
      <c r="BL7341" s="13"/>
      <c r="BM7341" s="13"/>
      <c r="BN7341" s="13"/>
    </row>
    <row r="7342" spans="4:66" x14ac:dyDescent="0.25">
      <c r="D7342"/>
      <c r="E7342" s="10"/>
      <c r="F7342" s="10"/>
      <c r="G7342" s="10"/>
      <c r="H7342" s="10"/>
      <c r="I7342" s="10"/>
      <c r="J7342" s="10"/>
      <c r="K7342" s="11"/>
      <c r="L7342" s="11"/>
      <c r="M7342" s="12"/>
      <c r="N7342" s="12"/>
      <c r="O7342" s="12"/>
      <c r="P7342" s="12"/>
      <c r="Q7342" s="12"/>
      <c r="R7342" s="12"/>
      <c r="S7342" s="12"/>
      <c r="T7342" s="12"/>
      <c r="U7342" s="12"/>
      <c r="V7342" s="12"/>
      <c r="W7342" s="12"/>
      <c r="X7342" s="12"/>
      <c r="Y7342" s="12"/>
      <c r="Z7342" s="12"/>
      <c r="AA7342" s="12"/>
      <c r="AB7342" s="12"/>
      <c r="AC7342" s="12"/>
      <c r="AD7342" s="12"/>
      <c r="AE7342" s="12"/>
      <c r="AF7342" s="12"/>
      <c r="AG7342" s="12"/>
      <c r="AH7342" s="12"/>
      <c r="AI7342" s="12"/>
      <c r="AJ7342" s="12"/>
      <c r="AK7342" s="12"/>
      <c r="AL7342" s="12"/>
      <c r="AM7342" s="12"/>
      <c r="AN7342" s="12"/>
      <c r="AO7342" s="12"/>
      <c r="AP7342" s="12"/>
      <c r="AQ7342" s="12"/>
      <c r="AR7342" s="12"/>
      <c r="AS7342" s="12"/>
      <c r="AT7342" s="12"/>
      <c r="AU7342" s="12"/>
      <c r="AV7342" s="12"/>
      <c r="AW7342" s="12"/>
      <c r="AX7342" s="12"/>
      <c r="AY7342" s="12"/>
      <c r="AZ7342" s="12"/>
      <c r="BA7342" s="12"/>
      <c r="BB7342" s="12"/>
      <c r="BC7342" s="12"/>
      <c r="BD7342" s="12"/>
      <c r="BE7342" s="12"/>
      <c r="BF7342" s="12"/>
      <c r="BG7342" s="12"/>
      <c r="BH7342" s="12"/>
      <c r="BI7342" s="12"/>
      <c r="BJ7342" s="13"/>
      <c r="BK7342" s="13"/>
      <c r="BL7342" s="13"/>
      <c r="BM7342" s="13"/>
      <c r="BN7342" s="13"/>
    </row>
    <row r="7343" spans="4:66" x14ac:dyDescent="0.25">
      <c r="D7343"/>
      <c r="E7343" s="10"/>
      <c r="F7343" s="10"/>
      <c r="G7343" s="10"/>
      <c r="H7343" s="10"/>
      <c r="I7343" s="10"/>
      <c r="J7343" s="10"/>
      <c r="K7343" s="11"/>
      <c r="L7343" s="11"/>
      <c r="M7343" s="12"/>
      <c r="N7343" s="12"/>
      <c r="O7343" s="12"/>
      <c r="P7343" s="12"/>
      <c r="Q7343" s="12"/>
      <c r="R7343" s="12"/>
      <c r="S7343" s="12"/>
      <c r="T7343" s="12"/>
      <c r="U7343" s="12"/>
      <c r="V7343" s="12"/>
      <c r="W7343" s="12"/>
      <c r="X7343" s="12"/>
      <c r="Y7343" s="12"/>
      <c r="Z7343" s="12"/>
      <c r="AA7343" s="12"/>
      <c r="AB7343" s="12"/>
      <c r="AC7343" s="12"/>
      <c r="AD7343" s="12"/>
      <c r="AE7343" s="12"/>
      <c r="AF7343" s="12"/>
      <c r="AG7343" s="12"/>
      <c r="AH7343" s="12"/>
      <c r="AI7343" s="12"/>
      <c r="AJ7343" s="12"/>
      <c r="AK7343" s="12"/>
      <c r="AL7343" s="12"/>
      <c r="AM7343" s="12"/>
      <c r="AN7343" s="12"/>
      <c r="AO7343" s="12"/>
      <c r="AP7343" s="12"/>
      <c r="AQ7343" s="12"/>
      <c r="AR7343" s="12"/>
      <c r="AS7343" s="12"/>
      <c r="AT7343" s="12"/>
      <c r="AU7343" s="12"/>
      <c r="AV7343" s="12"/>
      <c r="AW7343" s="12"/>
      <c r="AX7343" s="12"/>
      <c r="AY7343" s="12"/>
      <c r="AZ7343" s="12"/>
      <c r="BA7343" s="12"/>
      <c r="BB7343" s="12"/>
      <c r="BC7343" s="12"/>
      <c r="BD7343" s="12"/>
      <c r="BE7343" s="12"/>
      <c r="BF7343" s="12"/>
      <c r="BG7343" s="12"/>
      <c r="BH7343" s="12"/>
      <c r="BI7343" s="12"/>
      <c r="BJ7343" s="13"/>
      <c r="BK7343" s="13"/>
      <c r="BL7343" s="13"/>
      <c r="BM7343" s="13"/>
      <c r="BN7343" s="13"/>
    </row>
    <row r="7344" spans="4:66" x14ac:dyDescent="0.25">
      <c r="D7344"/>
      <c r="E7344" s="10"/>
      <c r="F7344" s="10"/>
      <c r="G7344" s="10"/>
      <c r="H7344" s="10"/>
      <c r="I7344" s="10"/>
      <c r="J7344" s="10"/>
      <c r="K7344" s="11"/>
      <c r="L7344" s="11"/>
      <c r="M7344" s="12"/>
      <c r="N7344" s="12"/>
      <c r="O7344" s="12"/>
      <c r="P7344" s="12"/>
      <c r="Q7344" s="12"/>
      <c r="R7344" s="12"/>
      <c r="S7344" s="12"/>
      <c r="T7344" s="12"/>
      <c r="U7344" s="12"/>
      <c r="V7344" s="12"/>
      <c r="W7344" s="12"/>
      <c r="X7344" s="12"/>
      <c r="Y7344" s="12"/>
      <c r="Z7344" s="12"/>
      <c r="AA7344" s="12"/>
      <c r="AB7344" s="12"/>
      <c r="AC7344" s="12"/>
      <c r="AD7344" s="12"/>
      <c r="AE7344" s="12"/>
      <c r="AF7344" s="12"/>
      <c r="AG7344" s="12"/>
      <c r="AH7344" s="12"/>
      <c r="AI7344" s="12"/>
      <c r="AJ7344" s="12"/>
      <c r="AK7344" s="12"/>
      <c r="AL7344" s="12"/>
      <c r="AM7344" s="12"/>
      <c r="AN7344" s="12"/>
      <c r="AO7344" s="12"/>
      <c r="AP7344" s="12"/>
      <c r="AQ7344" s="12"/>
      <c r="AR7344" s="12"/>
      <c r="AS7344" s="12"/>
      <c r="AT7344" s="12"/>
      <c r="AU7344" s="12"/>
      <c r="AV7344" s="12"/>
      <c r="AW7344" s="12"/>
      <c r="AX7344" s="12"/>
      <c r="AY7344" s="12"/>
      <c r="AZ7344" s="12"/>
      <c r="BA7344" s="12"/>
      <c r="BB7344" s="12"/>
      <c r="BC7344" s="12"/>
      <c r="BD7344" s="12"/>
      <c r="BE7344" s="12"/>
      <c r="BF7344" s="12"/>
      <c r="BG7344" s="12"/>
      <c r="BH7344" s="12"/>
      <c r="BI7344" s="12"/>
      <c r="BJ7344" s="13"/>
      <c r="BK7344" s="13"/>
      <c r="BL7344" s="13"/>
      <c r="BM7344" s="13"/>
      <c r="BN7344" s="13"/>
    </row>
    <row r="7345" spans="4:66" x14ac:dyDescent="0.25">
      <c r="D7345"/>
      <c r="E7345" s="10"/>
      <c r="F7345" s="10"/>
      <c r="G7345" s="10"/>
      <c r="H7345" s="10"/>
      <c r="I7345" s="10"/>
      <c r="J7345" s="10"/>
      <c r="K7345" s="11"/>
      <c r="L7345" s="11"/>
      <c r="M7345" s="12"/>
      <c r="N7345" s="12"/>
      <c r="O7345" s="12"/>
      <c r="P7345" s="12"/>
      <c r="Q7345" s="12"/>
      <c r="R7345" s="12"/>
      <c r="S7345" s="12"/>
      <c r="T7345" s="12"/>
      <c r="U7345" s="12"/>
      <c r="V7345" s="12"/>
      <c r="W7345" s="12"/>
      <c r="X7345" s="12"/>
      <c r="Y7345" s="12"/>
      <c r="Z7345" s="12"/>
      <c r="AA7345" s="12"/>
      <c r="AB7345" s="12"/>
      <c r="AC7345" s="12"/>
      <c r="AD7345" s="12"/>
      <c r="AE7345" s="12"/>
      <c r="AF7345" s="12"/>
      <c r="AG7345" s="12"/>
      <c r="AH7345" s="12"/>
      <c r="AI7345" s="12"/>
      <c r="AJ7345" s="12"/>
      <c r="AK7345" s="12"/>
      <c r="AL7345" s="12"/>
      <c r="AM7345" s="12"/>
      <c r="AN7345" s="12"/>
      <c r="AO7345" s="12"/>
      <c r="AP7345" s="12"/>
      <c r="AQ7345" s="12"/>
      <c r="AR7345" s="12"/>
      <c r="AS7345" s="12"/>
      <c r="AT7345" s="12"/>
      <c r="AU7345" s="12"/>
      <c r="AV7345" s="12"/>
      <c r="AW7345" s="12"/>
      <c r="AX7345" s="12"/>
      <c r="AY7345" s="12"/>
      <c r="AZ7345" s="12"/>
      <c r="BA7345" s="12"/>
      <c r="BB7345" s="12"/>
      <c r="BC7345" s="12"/>
      <c r="BD7345" s="12"/>
      <c r="BE7345" s="12"/>
      <c r="BF7345" s="12"/>
      <c r="BG7345" s="12"/>
      <c r="BH7345" s="12"/>
      <c r="BI7345" s="12"/>
      <c r="BJ7345" s="13"/>
      <c r="BK7345" s="13"/>
      <c r="BL7345" s="13"/>
      <c r="BM7345" s="13"/>
      <c r="BN7345" s="13"/>
    </row>
    <row r="7346" spans="4:66" x14ac:dyDescent="0.25">
      <c r="D7346"/>
      <c r="E7346" s="10"/>
      <c r="F7346" s="10"/>
      <c r="G7346" s="10"/>
      <c r="H7346" s="10"/>
      <c r="I7346" s="10"/>
      <c r="J7346" s="10"/>
      <c r="K7346" s="11"/>
      <c r="L7346" s="11"/>
      <c r="M7346" s="12"/>
      <c r="N7346" s="12"/>
      <c r="O7346" s="12"/>
      <c r="P7346" s="12"/>
      <c r="Q7346" s="12"/>
      <c r="R7346" s="12"/>
      <c r="S7346" s="12"/>
      <c r="T7346" s="12"/>
      <c r="U7346" s="12"/>
      <c r="V7346" s="12"/>
      <c r="W7346" s="12"/>
      <c r="X7346" s="12"/>
      <c r="Y7346" s="12"/>
      <c r="Z7346" s="12"/>
      <c r="AA7346" s="12"/>
      <c r="AB7346" s="12"/>
      <c r="AC7346" s="12"/>
      <c r="AD7346" s="12"/>
      <c r="AE7346" s="12"/>
      <c r="AF7346" s="12"/>
      <c r="AG7346" s="12"/>
      <c r="AH7346" s="12"/>
      <c r="AI7346" s="12"/>
      <c r="AJ7346" s="12"/>
      <c r="AK7346" s="12"/>
      <c r="AL7346" s="12"/>
      <c r="AM7346" s="12"/>
      <c r="AN7346" s="12"/>
      <c r="AO7346" s="12"/>
      <c r="AP7346" s="12"/>
      <c r="AQ7346" s="12"/>
      <c r="AR7346" s="12"/>
      <c r="AS7346" s="12"/>
      <c r="AT7346" s="12"/>
      <c r="AU7346" s="12"/>
      <c r="AV7346" s="12"/>
      <c r="AW7346" s="12"/>
      <c r="AX7346" s="12"/>
      <c r="AY7346" s="12"/>
      <c r="AZ7346" s="12"/>
      <c r="BA7346" s="12"/>
      <c r="BB7346" s="12"/>
      <c r="BC7346" s="12"/>
      <c r="BD7346" s="12"/>
      <c r="BE7346" s="12"/>
      <c r="BF7346" s="12"/>
      <c r="BG7346" s="12"/>
      <c r="BH7346" s="12"/>
      <c r="BI7346" s="12"/>
      <c r="BJ7346" s="13"/>
      <c r="BK7346" s="13"/>
      <c r="BL7346" s="13"/>
      <c r="BM7346" s="13"/>
      <c r="BN7346" s="13"/>
    </row>
    <row r="7347" spans="4:66" x14ac:dyDescent="0.25">
      <c r="D7347"/>
      <c r="E7347" s="10"/>
      <c r="F7347" s="10"/>
      <c r="G7347" s="10"/>
      <c r="H7347" s="10"/>
      <c r="I7347" s="10"/>
      <c r="J7347" s="10"/>
      <c r="K7347" s="11"/>
      <c r="L7347" s="11"/>
      <c r="M7347" s="12"/>
      <c r="N7347" s="12"/>
      <c r="O7347" s="12"/>
      <c r="P7347" s="12"/>
      <c r="Q7347" s="12"/>
      <c r="R7347" s="12"/>
      <c r="S7347" s="12"/>
      <c r="T7347" s="12"/>
      <c r="U7347" s="12"/>
      <c r="V7347" s="12"/>
      <c r="W7347" s="12"/>
      <c r="X7347" s="12"/>
      <c r="Y7347" s="12"/>
      <c r="Z7347" s="12"/>
      <c r="AA7347" s="12"/>
      <c r="AB7347" s="12"/>
      <c r="AC7347" s="12"/>
      <c r="AD7347" s="12"/>
      <c r="AE7347" s="12"/>
      <c r="AF7347" s="12"/>
      <c r="AG7347" s="12"/>
      <c r="AH7347" s="12"/>
      <c r="AI7347" s="12"/>
      <c r="AJ7347" s="12"/>
      <c r="AK7347" s="12"/>
      <c r="AL7347" s="12"/>
      <c r="AM7347" s="12"/>
      <c r="AN7347" s="12"/>
      <c r="AO7347" s="12"/>
      <c r="AP7347" s="12"/>
      <c r="AQ7347" s="12"/>
      <c r="AR7347" s="12"/>
      <c r="AS7347" s="12"/>
      <c r="AT7347" s="12"/>
      <c r="AU7347" s="12"/>
      <c r="AV7347" s="12"/>
      <c r="AW7347" s="12"/>
      <c r="AX7347" s="12"/>
      <c r="AY7347" s="12"/>
      <c r="AZ7347" s="12"/>
      <c r="BA7347" s="12"/>
      <c r="BB7347" s="12"/>
      <c r="BC7347" s="12"/>
      <c r="BD7347" s="12"/>
      <c r="BE7347" s="12"/>
      <c r="BF7347" s="12"/>
      <c r="BG7347" s="12"/>
      <c r="BH7347" s="12"/>
      <c r="BI7347" s="12"/>
      <c r="BJ7347" s="13"/>
      <c r="BK7347" s="13"/>
      <c r="BL7347" s="13"/>
      <c r="BM7347" s="13"/>
      <c r="BN7347" s="13"/>
    </row>
    <row r="7348" spans="4:66" x14ac:dyDescent="0.25">
      <c r="D7348"/>
      <c r="E7348" s="10"/>
      <c r="F7348" s="10"/>
      <c r="G7348" s="10"/>
      <c r="H7348" s="10"/>
      <c r="I7348" s="10"/>
      <c r="J7348" s="10"/>
      <c r="K7348" s="11"/>
      <c r="L7348" s="11"/>
      <c r="M7348" s="12"/>
      <c r="N7348" s="12"/>
      <c r="O7348" s="12"/>
      <c r="P7348" s="12"/>
      <c r="Q7348" s="12"/>
      <c r="R7348" s="12"/>
      <c r="S7348" s="12"/>
      <c r="T7348" s="12"/>
      <c r="U7348" s="12"/>
      <c r="V7348" s="12"/>
      <c r="W7348" s="12"/>
      <c r="X7348" s="12"/>
      <c r="Y7348" s="12"/>
      <c r="Z7348" s="12"/>
      <c r="AA7348" s="12"/>
      <c r="AB7348" s="12"/>
      <c r="AC7348" s="12"/>
      <c r="AD7348" s="12"/>
      <c r="AE7348" s="12"/>
      <c r="AF7348" s="12"/>
      <c r="AG7348" s="12"/>
      <c r="AH7348" s="12"/>
      <c r="AI7348" s="12"/>
      <c r="AJ7348" s="12"/>
      <c r="AK7348" s="12"/>
      <c r="AL7348" s="12"/>
      <c r="AM7348" s="12"/>
      <c r="AN7348" s="12"/>
      <c r="AO7348" s="12"/>
      <c r="AP7348" s="12"/>
      <c r="AQ7348" s="12"/>
      <c r="AR7348" s="12"/>
      <c r="AS7348" s="12"/>
      <c r="AT7348" s="12"/>
      <c r="AU7348" s="12"/>
      <c r="AV7348" s="12"/>
      <c r="AW7348" s="12"/>
      <c r="AX7348" s="12"/>
      <c r="AY7348" s="12"/>
      <c r="AZ7348" s="12"/>
      <c r="BA7348" s="12"/>
      <c r="BB7348" s="12"/>
      <c r="BC7348" s="12"/>
      <c r="BD7348" s="12"/>
      <c r="BE7348" s="12"/>
      <c r="BF7348" s="12"/>
      <c r="BG7348" s="12"/>
      <c r="BH7348" s="12"/>
      <c r="BI7348" s="12"/>
      <c r="BJ7348" s="13"/>
      <c r="BK7348" s="13"/>
      <c r="BL7348" s="13"/>
      <c r="BM7348" s="13"/>
      <c r="BN7348" s="13"/>
    </row>
    <row r="7349" spans="4:66" x14ac:dyDescent="0.25">
      <c r="D7349"/>
      <c r="E7349" s="10"/>
      <c r="F7349" s="10"/>
      <c r="G7349" s="10"/>
      <c r="H7349" s="10"/>
      <c r="I7349" s="10"/>
      <c r="J7349" s="10"/>
      <c r="K7349" s="11"/>
      <c r="L7349" s="11"/>
      <c r="M7349" s="12"/>
      <c r="N7349" s="12"/>
      <c r="O7349" s="12"/>
      <c r="P7349" s="12"/>
      <c r="Q7349" s="12"/>
      <c r="R7349" s="12"/>
      <c r="S7349" s="12"/>
      <c r="T7349" s="12"/>
      <c r="U7349" s="12"/>
      <c r="V7349" s="12"/>
      <c r="W7349" s="12"/>
      <c r="X7349" s="12"/>
      <c r="Y7349" s="12"/>
      <c r="Z7349" s="12"/>
      <c r="AA7349" s="12"/>
      <c r="AB7349" s="12"/>
      <c r="AC7349" s="12"/>
      <c r="AD7349" s="12"/>
      <c r="AE7349" s="12"/>
      <c r="AF7349" s="12"/>
      <c r="AG7349" s="12"/>
      <c r="AH7349" s="12"/>
      <c r="AI7349" s="12"/>
      <c r="AJ7349" s="12"/>
      <c r="AK7349" s="12"/>
      <c r="AL7349" s="12"/>
      <c r="AM7349" s="12"/>
      <c r="AN7349" s="12"/>
      <c r="AO7349" s="12"/>
      <c r="AP7349" s="12"/>
      <c r="AQ7349" s="12"/>
      <c r="AR7349" s="12"/>
      <c r="AS7349" s="12"/>
      <c r="AT7349" s="12"/>
      <c r="AU7349" s="12"/>
      <c r="AV7349" s="12"/>
      <c r="AW7349" s="12"/>
      <c r="AX7349" s="12"/>
      <c r="AY7349" s="12"/>
      <c r="AZ7349" s="12"/>
      <c r="BA7349" s="12"/>
      <c r="BB7349" s="12"/>
      <c r="BC7349" s="12"/>
      <c r="BD7349" s="12"/>
      <c r="BE7349" s="12"/>
      <c r="BF7349" s="12"/>
      <c r="BG7349" s="12"/>
      <c r="BH7349" s="12"/>
      <c r="BI7349" s="12"/>
      <c r="BJ7349" s="13"/>
      <c r="BK7349" s="13"/>
      <c r="BL7349" s="13"/>
      <c r="BM7349" s="13"/>
      <c r="BN7349" s="13"/>
    </row>
    <row r="7350" spans="4:66" x14ac:dyDescent="0.25">
      <c r="D7350"/>
      <c r="E7350" s="10"/>
      <c r="F7350" s="10"/>
      <c r="G7350" s="10"/>
      <c r="H7350" s="10"/>
      <c r="I7350" s="10"/>
      <c r="J7350" s="10"/>
      <c r="K7350" s="11"/>
      <c r="L7350" s="11"/>
      <c r="M7350" s="12"/>
      <c r="N7350" s="12"/>
      <c r="O7350" s="12"/>
      <c r="P7350" s="12"/>
      <c r="Q7350" s="12"/>
      <c r="R7350" s="12"/>
      <c r="S7350" s="12"/>
      <c r="T7350" s="12"/>
      <c r="U7350" s="12"/>
      <c r="V7350" s="12"/>
      <c r="W7350" s="12"/>
      <c r="X7350" s="12"/>
      <c r="Y7350" s="12"/>
      <c r="Z7350" s="12"/>
      <c r="AA7350" s="12"/>
      <c r="AB7350" s="12"/>
      <c r="AC7350" s="12"/>
      <c r="AD7350" s="12"/>
      <c r="AE7350" s="12"/>
      <c r="AF7350" s="12"/>
      <c r="AG7350" s="12"/>
      <c r="AH7350" s="12"/>
      <c r="AI7350" s="12"/>
      <c r="AJ7350" s="12"/>
      <c r="AK7350" s="12"/>
      <c r="AL7350" s="12"/>
      <c r="AM7350" s="12"/>
      <c r="AN7350" s="12"/>
      <c r="AO7350" s="12"/>
      <c r="AP7350" s="12"/>
      <c r="AQ7350" s="12"/>
      <c r="AR7350" s="12"/>
      <c r="AS7350" s="12"/>
      <c r="AT7350" s="12"/>
      <c r="AU7350" s="12"/>
      <c r="AV7350" s="12"/>
      <c r="AW7350" s="12"/>
      <c r="AX7350" s="12"/>
      <c r="AY7350" s="12"/>
      <c r="AZ7350" s="12"/>
      <c r="BA7350" s="12"/>
      <c r="BB7350" s="12"/>
      <c r="BC7350" s="12"/>
      <c r="BD7350" s="12"/>
      <c r="BE7350" s="12"/>
      <c r="BF7350" s="12"/>
      <c r="BG7350" s="12"/>
      <c r="BH7350" s="12"/>
      <c r="BI7350" s="12"/>
      <c r="BJ7350" s="13"/>
      <c r="BK7350" s="13"/>
      <c r="BL7350" s="13"/>
      <c r="BM7350" s="13"/>
      <c r="BN7350" s="13"/>
    </row>
    <row r="7351" spans="4:66" x14ac:dyDescent="0.25">
      <c r="D7351"/>
      <c r="E7351" s="10"/>
      <c r="F7351" s="10"/>
      <c r="G7351" s="10"/>
      <c r="H7351" s="10"/>
      <c r="I7351" s="10"/>
      <c r="J7351" s="10"/>
      <c r="K7351" s="11"/>
      <c r="L7351" s="11"/>
      <c r="M7351" s="12"/>
      <c r="N7351" s="12"/>
      <c r="O7351" s="12"/>
      <c r="P7351" s="12"/>
      <c r="Q7351" s="12"/>
      <c r="R7351" s="12"/>
      <c r="S7351" s="12"/>
      <c r="T7351" s="12"/>
      <c r="U7351" s="12"/>
      <c r="V7351" s="12"/>
      <c r="W7351" s="12"/>
      <c r="X7351" s="12"/>
      <c r="Y7351" s="12"/>
      <c r="Z7351" s="12"/>
      <c r="AA7351" s="12"/>
      <c r="AB7351" s="12"/>
      <c r="AC7351" s="12"/>
      <c r="AD7351" s="12"/>
      <c r="AE7351" s="12"/>
      <c r="AF7351" s="12"/>
      <c r="AG7351" s="12"/>
      <c r="AH7351" s="12"/>
      <c r="AI7351" s="12"/>
      <c r="AJ7351" s="12"/>
      <c r="AK7351" s="12"/>
      <c r="AL7351" s="12"/>
      <c r="AM7351" s="12"/>
      <c r="AN7351" s="12"/>
      <c r="AO7351" s="12"/>
      <c r="AP7351" s="12"/>
      <c r="AQ7351" s="12"/>
      <c r="AR7351" s="12"/>
      <c r="AS7351" s="12"/>
      <c r="AT7351" s="12"/>
      <c r="AU7351" s="12"/>
      <c r="AV7351" s="12"/>
      <c r="AW7351" s="12"/>
      <c r="AX7351" s="12"/>
      <c r="AY7351" s="12"/>
      <c r="AZ7351" s="12"/>
      <c r="BA7351" s="12"/>
      <c r="BB7351" s="12"/>
      <c r="BC7351" s="12"/>
      <c r="BD7351" s="12"/>
      <c r="BE7351" s="12"/>
      <c r="BF7351" s="12"/>
      <c r="BG7351" s="12"/>
      <c r="BH7351" s="12"/>
      <c r="BI7351" s="12"/>
      <c r="BJ7351" s="13"/>
      <c r="BK7351" s="13"/>
      <c r="BL7351" s="13"/>
      <c r="BM7351" s="13"/>
      <c r="BN7351" s="13"/>
    </row>
    <row r="7352" spans="4:66" x14ac:dyDescent="0.25">
      <c r="D7352"/>
      <c r="E7352" s="10"/>
      <c r="F7352" s="10"/>
      <c r="G7352" s="10"/>
      <c r="H7352" s="10"/>
      <c r="I7352" s="10"/>
      <c r="J7352" s="10"/>
      <c r="K7352" s="11"/>
      <c r="L7352" s="11"/>
      <c r="M7352" s="12"/>
      <c r="N7352" s="12"/>
      <c r="O7352" s="12"/>
      <c r="P7352" s="12"/>
      <c r="Q7352" s="12"/>
      <c r="R7352" s="12"/>
      <c r="S7352" s="12"/>
      <c r="T7352" s="12"/>
      <c r="U7352" s="12"/>
      <c r="V7352" s="12"/>
      <c r="W7352" s="12"/>
      <c r="X7352" s="12"/>
      <c r="Y7352" s="12"/>
      <c r="Z7352" s="12"/>
      <c r="AA7352" s="12"/>
      <c r="AB7352" s="12"/>
      <c r="AC7352" s="12"/>
      <c r="AD7352" s="12"/>
      <c r="AE7352" s="12"/>
      <c r="AF7352" s="12"/>
      <c r="AG7352" s="12"/>
      <c r="AH7352" s="12"/>
      <c r="AI7352" s="12"/>
      <c r="AJ7352" s="12"/>
      <c r="AK7352" s="12"/>
      <c r="AL7352" s="12"/>
      <c r="AM7352" s="12"/>
      <c r="AN7352" s="12"/>
      <c r="AO7352" s="12"/>
      <c r="AP7352" s="12"/>
      <c r="AQ7352" s="12"/>
      <c r="AR7352" s="12"/>
      <c r="AS7352" s="12"/>
      <c r="AT7352" s="12"/>
      <c r="AU7352" s="12"/>
      <c r="AV7352" s="12"/>
      <c r="AW7352" s="12"/>
      <c r="AX7352" s="12"/>
      <c r="AY7352" s="12"/>
      <c r="AZ7352" s="12"/>
      <c r="BA7352" s="12"/>
      <c r="BB7352" s="12"/>
      <c r="BC7352" s="12"/>
      <c r="BD7352" s="12"/>
      <c r="BE7352" s="12"/>
      <c r="BF7352" s="12"/>
      <c r="BG7352" s="12"/>
      <c r="BH7352" s="12"/>
      <c r="BI7352" s="12"/>
      <c r="BJ7352" s="13"/>
      <c r="BK7352" s="13"/>
      <c r="BL7352" s="13"/>
      <c r="BM7352" s="13"/>
      <c r="BN7352" s="13"/>
    </row>
    <row r="7353" spans="4:66" x14ac:dyDescent="0.25">
      <c r="D7353"/>
      <c r="E7353" s="10"/>
      <c r="F7353" s="10"/>
      <c r="G7353" s="10"/>
      <c r="H7353" s="10"/>
      <c r="I7353" s="10"/>
      <c r="J7353" s="10"/>
      <c r="K7353" s="11"/>
      <c r="L7353" s="11"/>
      <c r="M7353" s="12"/>
      <c r="N7353" s="12"/>
      <c r="O7353" s="12"/>
      <c r="P7353" s="12"/>
      <c r="Q7353" s="12"/>
      <c r="R7353" s="12"/>
      <c r="S7353" s="12"/>
      <c r="T7353" s="12"/>
      <c r="U7353" s="12"/>
      <c r="V7353" s="12"/>
      <c r="W7353" s="12"/>
      <c r="X7353" s="12"/>
      <c r="Y7353" s="12"/>
      <c r="Z7353" s="12"/>
      <c r="AA7353" s="12"/>
      <c r="AB7353" s="12"/>
      <c r="AC7353" s="12"/>
      <c r="AD7353" s="12"/>
      <c r="AE7353" s="12"/>
      <c r="AF7353" s="12"/>
      <c r="AG7353" s="12"/>
      <c r="AH7353" s="12"/>
      <c r="AI7353" s="12"/>
      <c r="AJ7353" s="12"/>
      <c r="AK7353" s="12"/>
      <c r="AL7353" s="12"/>
      <c r="AM7353" s="12"/>
      <c r="AN7353" s="12"/>
      <c r="AO7353" s="12"/>
      <c r="AP7353" s="12"/>
      <c r="AQ7353" s="12"/>
      <c r="AR7353" s="12"/>
      <c r="AS7353" s="12"/>
      <c r="AT7353" s="12"/>
      <c r="AU7353" s="12"/>
      <c r="AV7353" s="12"/>
      <c r="AW7353" s="12"/>
      <c r="AX7353" s="12"/>
      <c r="AY7353" s="12"/>
      <c r="AZ7353" s="12"/>
      <c r="BA7353" s="12"/>
      <c r="BB7353" s="12"/>
      <c r="BC7353" s="12"/>
      <c r="BD7353" s="12"/>
      <c r="BE7353" s="12"/>
      <c r="BF7353" s="12"/>
      <c r="BG7353" s="12"/>
      <c r="BH7353" s="12"/>
      <c r="BI7353" s="12"/>
      <c r="BJ7353" s="13"/>
      <c r="BK7353" s="13"/>
      <c r="BL7353" s="13"/>
      <c r="BM7353" s="13"/>
      <c r="BN7353" s="13"/>
    </row>
    <row r="7354" spans="4:66" x14ac:dyDescent="0.25">
      <c r="D7354"/>
      <c r="E7354" s="10"/>
      <c r="F7354" s="10"/>
      <c r="G7354" s="10"/>
      <c r="H7354" s="10"/>
      <c r="I7354" s="10"/>
      <c r="J7354" s="10"/>
      <c r="K7354" s="11"/>
      <c r="L7354" s="11"/>
      <c r="M7354" s="12"/>
      <c r="N7354" s="12"/>
      <c r="O7354" s="12"/>
      <c r="P7354" s="12"/>
      <c r="Q7354" s="12"/>
      <c r="R7354" s="12"/>
      <c r="S7354" s="12"/>
      <c r="T7354" s="12"/>
      <c r="U7354" s="12"/>
      <c r="V7354" s="12"/>
      <c r="W7354" s="12"/>
      <c r="X7354" s="12"/>
      <c r="Y7354" s="12"/>
      <c r="Z7354" s="12"/>
      <c r="AA7354" s="12"/>
      <c r="AB7354" s="12"/>
      <c r="AC7354" s="12"/>
      <c r="AD7354" s="12"/>
      <c r="AE7354" s="12"/>
      <c r="AF7354" s="12"/>
      <c r="AG7354" s="12"/>
      <c r="AH7354" s="12"/>
      <c r="AI7354" s="12"/>
      <c r="AJ7354" s="12"/>
      <c r="AK7354" s="12"/>
      <c r="AL7354" s="12"/>
      <c r="AM7354" s="12"/>
      <c r="AN7354" s="12"/>
      <c r="AO7354" s="12"/>
      <c r="AP7354" s="12"/>
      <c r="AQ7354" s="12"/>
      <c r="AR7354" s="12"/>
      <c r="AS7354" s="12"/>
      <c r="AT7354" s="12"/>
      <c r="AU7354" s="12"/>
      <c r="AV7354" s="12"/>
      <c r="AW7354" s="12"/>
      <c r="AX7354" s="12"/>
      <c r="AY7354" s="12"/>
      <c r="AZ7354" s="12"/>
      <c r="BA7354" s="12"/>
      <c r="BB7354" s="12"/>
      <c r="BC7354" s="12"/>
      <c r="BD7354" s="12"/>
      <c r="BE7354" s="12"/>
      <c r="BF7354" s="12"/>
      <c r="BG7354" s="12"/>
      <c r="BH7354" s="12"/>
      <c r="BI7354" s="12"/>
      <c r="BJ7354" s="13"/>
      <c r="BK7354" s="13"/>
      <c r="BL7354" s="13"/>
      <c r="BM7354" s="13"/>
      <c r="BN7354" s="13"/>
    </row>
    <row r="7355" spans="4:66" x14ac:dyDescent="0.25">
      <c r="D7355"/>
      <c r="E7355" s="10"/>
      <c r="F7355" s="10"/>
      <c r="G7355" s="10"/>
      <c r="H7355" s="10"/>
      <c r="I7355" s="10"/>
      <c r="J7355" s="10"/>
      <c r="K7355" s="11"/>
      <c r="L7355" s="11"/>
      <c r="M7355" s="12"/>
      <c r="N7355" s="12"/>
      <c r="O7355" s="12"/>
      <c r="P7355" s="12"/>
      <c r="Q7355" s="12"/>
      <c r="R7355" s="12"/>
      <c r="S7355" s="12"/>
      <c r="T7355" s="12"/>
      <c r="U7355" s="12"/>
      <c r="V7355" s="12"/>
      <c r="W7355" s="12"/>
      <c r="X7355" s="12"/>
      <c r="Y7355" s="12"/>
      <c r="Z7355" s="12"/>
      <c r="AA7355" s="12"/>
      <c r="AB7355" s="12"/>
      <c r="AC7355" s="12"/>
      <c r="AD7355" s="12"/>
      <c r="AE7355" s="12"/>
      <c r="AF7355" s="12"/>
      <c r="AG7355" s="12"/>
      <c r="AH7355" s="12"/>
      <c r="AI7355" s="12"/>
      <c r="AJ7355" s="12"/>
      <c r="AK7355" s="12"/>
      <c r="AL7355" s="12"/>
      <c r="AM7355" s="12"/>
      <c r="AN7355" s="12"/>
      <c r="AO7355" s="12"/>
      <c r="AP7355" s="12"/>
      <c r="AQ7355" s="12"/>
      <c r="AR7355" s="12"/>
      <c r="AS7355" s="12"/>
      <c r="AT7355" s="12"/>
      <c r="AU7355" s="12"/>
      <c r="AV7355" s="12"/>
      <c r="AW7355" s="12"/>
      <c r="AX7355" s="12"/>
      <c r="AY7355" s="12"/>
      <c r="AZ7355" s="12"/>
      <c r="BA7355" s="12"/>
      <c r="BB7355" s="12"/>
      <c r="BC7355" s="12"/>
      <c r="BD7355" s="12"/>
      <c r="BE7355" s="12"/>
      <c r="BF7355" s="12"/>
      <c r="BG7355" s="12"/>
      <c r="BH7355" s="12"/>
      <c r="BI7355" s="12"/>
      <c r="BJ7355" s="13"/>
      <c r="BK7355" s="13"/>
      <c r="BL7355" s="13"/>
      <c r="BM7355" s="13"/>
      <c r="BN7355" s="13"/>
    </row>
    <row r="7356" spans="4:66" x14ac:dyDescent="0.25">
      <c r="D7356"/>
      <c r="E7356" s="10"/>
      <c r="F7356" s="10"/>
      <c r="G7356" s="10"/>
      <c r="H7356" s="10"/>
      <c r="I7356" s="10"/>
      <c r="J7356" s="10"/>
      <c r="K7356" s="11"/>
      <c r="L7356" s="11"/>
      <c r="M7356" s="12"/>
      <c r="N7356" s="12"/>
      <c r="O7356" s="12"/>
      <c r="P7356" s="12"/>
      <c r="Q7356" s="12"/>
      <c r="R7356" s="12"/>
      <c r="S7356" s="12"/>
      <c r="T7356" s="12"/>
      <c r="U7356" s="12"/>
      <c r="V7356" s="12"/>
      <c r="W7356" s="12"/>
      <c r="X7356" s="12"/>
      <c r="Y7356" s="12"/>
      <c r="Z7356" s="12"/>
      <c r="AA7356" s="12"/>
      <c r="AB7356" s="12"/>
      <c r="AC7356" s="12"/>
      <c r="AD7356" s="12"/>
      <c r="AE7356" s="12"/>
      <c r="AF7356" s="12"/>
      <c r="AG7356" s="12"/>
      <c r="AH7356" s="12"/>
      <c r="AI7356" s="12"/>
      <c r="AJ7356" s="12"/>
      <c r="AK7356" s="12"/>
      <c r="AL7356" s="12"/>
      <c r="AM7356" s="12"/>
      <c r="AN7356" s="12"/>
      <c r="AO7356" s="12"/>
      <c r="AP7356" s="12"/>
      <c r="AQ7356" s="12"/>
      <c r="AR7356" s="12"/>
      <c r="AS7356" s="12"/>
      <c r="AT7356" s="12"/>
      <c r="AU7356" s="12"/>
      <c r="AV7356" s="12"/>
      <c r="AW7356" s="12"/>
      <c r="AX7356" s="12"/>
      <c r="AY7356" s="12"/>
      <c r="AZ7356" s="12"/>
      <c r="BA7356" s="12"/>
      <c r="BB7356" s="12"/>
      <c r="BC7356" s="12"/>
      <c r="BD7356" s="12"/>
      <c r="BE7356" s="12"/>
      <c r="BF7356" s="12"/>
      <c r="BG7356" s="12"/>
      <c r="BH7356" s="12"/>
      <c r="BI7356" s="12"/>
      <c r="BJ7356" s="13"/>
      <c r="BK7356" s="13"/>
      <c r="BL7356" s="13"/>
      <c r="BM7356" s="13"/>
      <c r="BN7356" s="13"/>
    </row>
    <row r="7357" spans="4:66" x14ac:dyDescent="0.25">
      <c r="D7357"/>
      <c r="E7357" s="10"/>
      <c r="F7357" s="10"/>
      <c r="G7357" s="10"/>
      <c r="H7357" s="10"/>
      <c r="I7357" s="10"/>
      <c r="J7357" s="10"/>
      <c r="K7357" s="11"/>
      <c r="L7357" s="11"/>
      <c r="M7357" s="12"/>
      <c r="N7357" s="12"/>
      <c r="O7357" s="12"/>
      <c r="P7357" s="12"/>
      <c r="Q7357" s="12"/>
      <c r="R7357" s="12"/>
      <c r="S7357" s="12"/>
      <c r="T7357" s="12"/>
      <c r="U7357" s="12"/>
      <c r="V7357" s="12"/>
      <c r="W7357" s="12"/>
      <c r="X7357" s="12"/>
      <c r="Y7357" s="12"/>
      <c r="Z7357" s="12"/>
      <c r="AA7357" s="12"/>
      <c r="AB7357" s="12"/>
      <c r="AC7357" s="12"/>
      <c r="AD7357" s="12"/>
      <c r="AE7357" s="12"/>
      <c r="AF7357" s="12"/>
      <c r="AG7357" s="12"/>
      <c r="AH7357" s="12"/>
      <c r="AI7357" s="12"/>
      <c r="AJ7357" s="12"/>
      <c r="AK7357" s="12"/>
      <c r="AL7357" s="12"/>
      <c r="AM7357" s="12"/>
      <c r="AN7357" s="12"/>
      <c r="AO7357" s="12"/>
      <c r="AP7357" s="12"/>
      <c r="AQ7357" s="12"/>
      <c r="AR7357" s="12"/>
      <c r="AS7357" s="12"/>
      <c r="AT7357" s="12"/>
      <c r="AU7357" s="12"/>
      <c r="AV7357" s="12"/>
      <c r="AW7357" s="12"/>
      <c r="AX7357" s="12"/>
      <c r="AY7357" s="12"/>
      <c r="AZ7357" s="12"/>
      <c r="BA7357" s="12"/>
      <c r="BB7357" s="12"/>
      <c r="BC7357" s="12"/>
      <c r="BD7357" s="12"/>
      <c r="BE7357" s="12"/>
      <c r="BF7357" s="12"/>
      <c r="BG7357" s="12"/>
      <c r="BH7357" s="12"/>
      <c r="BI7357" s="12"/>
      <c r="BJ7357" s="13"/>
      <c r="BK7357" s="13"/>
      <c r="BL7357" s="13"/>
      <c r="BM7357" s="13"/>
      <c r="BN7357" s="13"/>
    </row>
    <row r="7358" spans="4:66" x14ac:dyDescent="0.25">
      <c r="D7358"/>
      <c r="E7358" s="10"/>
      <c r="F7358" s="10"/>
      <c r="G7358" s="10"/>
      <c r="H7358" s="10"/>
      <c r="I7358" s="10"/>
      <c r="J7358" s="10"/>
      <c r="K7358" s="11"/>
      <c r="L7358" s="11"/>
      <c r="M7358" s="12"/>
      <c r="N7358" s="12"/>
      <c r="O7358" s="12"/>
      <c r="P7358" s="12"/>
      <c r="Q7358" s="12"/>
      <c r="R7358" s="12"/>
      <c r="S7358" s="12"/>
      <c r="T7358" s="12"/>
      <c r="U7358" s="12"/>
      <c r="V7358" s="12"/>
      <c r="W7358" s="12"/>
      <c r="X7358" s="12"/>
      <c r="Y7358" s="12"/>
      <c r="Z7358" s="12"/>
      <c r="AA7358" s="12"/>
      <c r="AB7358" s="12"/>
      <c r="AC7358" s="12"/>
      <c r="AD7358" s="12"/>
      <c r="AE7358" s="12"/>
      <c r="AF7358" s="12"/>
      <c r="AG7358" s="12"/>
      <c r="AH7358" s="12"/>
      <c r="AI7358" s="12"/>
      <c r="AJ7358" s="12"/>
      <c r="AK7358" s="12"/>
      <c r="AL7358" s="12"/>
      <c r="AM7358" s="12"/>
      <c r="AN7358" s="12"/>
      <c r="AO7358" s="12"/>
      <c r="AP7358" s="12"/>
      <c r="AQ7358" s="12"/>
      <c r="AR7358" s="12"/>
      <c r="AS7358" s="12"/>
      <c r="AT7358" s="12"/>
      <c r="AU7358" s="12"/>
      <c r="AV7358" s="12"/>
      <c r="AW7358" s="12"/>
      <c r="AX7358" s="12"/>
      <c r="AY7358" s="12"/>
      <c r="AZ7358" s="12"/>
      <c r="BA7358" s="12"/>
      <c r="BB7358" s="12"/>
      <c r="BC7358" s="12"/>
      <c r="BD7358" s="12"/>
      <c r="BE7358" s="12"/>
      <c r="BF7358" s="12"/>
      <c r="BG7358" s="12"/>
      <c r="BH7358" s="12"/>
      <c r="BI7358" s="12"/>
      <c r="BJ7358" s="13"/>
      <c r="BK7358" s="13"/>
      <c r="BL7358" s="13"/>
      <c r="BM7358" s="13"/>
      <c r="BN7358" s="13"/>
    </row>
    <row r="7359" spans="4:66" x14ac:dyDescent="0.25">
      <c r="D7359"/>
      <c r="E7359" s="10"/>
      <c r="F7359" s="10"/>
      <c r="G7359" s="10"/>
      <c r="H7359" s="10"/>
      <c r="I7359" s="10"/>
      <c r="J7359" s="10"/>
      <c r="K7359" s="11"/>
      <c r="L7359" s="11"/>
      <c r="M7359" s="12"/>
      <c r="N7359" s="12"/>
      <c r="O7359" s="12"/>
      <c r="P7359" s="12"/>
      <c r="Q7359" s="12"/>
      <c r="R7359" s="12"/>
      <c r="S7359" s="12"/>
      <c r="T7359" s="12"/>
      <c r="U7359" s="12"/>
      <c r="V7359" s="12"/>
      <c r="W7359" s="12"/>
      <c r="X7359" s="12"/>
      <c r="Y7359" s="12"/>
      <c r="Z7359" s="12"/>
      <c r="AA7359" s="12"/>
      <c r="AB7359" s="12"/>
      <c r="AC7359" s="12"/>
      <c r="AD7359" s="12"/>
      <c r="AE7359" s="12"/>
      <c r="AF7359" s="12"/>
      <c r="AG7359" s="12"/>
      <c r="AH7359" s="12"/>
      <c r="AI7359" s="12"/>
      <c r="AJ7359" s="12"/>
      <c r="AK7359" s="12"/>
      <c r="AL7359" s="12"/>
      <c r="AM7359" s="12"/>
      <c r="AN7359" s="12"/>
      <c r="AO7359" s="12"/>
      <c r="AP7359" s="12"/>
      <c r="AQ7359" s="12"/>
      <c r="AR7359" s="12"/>
      <c r="AS7359" s="12"/>
      <c r="AT7359" s="12"/>
      <c r="AU7359" s="12"/>
      <c r="AV7359" s="12"/>
      <c r="AW7359" s="12"/>
      <c r="AX7359" s="12"/>
      <c r="AY7359" s="12"/>
      <c r="AZ7359" s="12"/>
      <c r="BA7359" s="12"/>
      <c r="BB7359" s="12"/>
      <c r="BC7359" s="12"/>
      <c r="BD7359" s="12"/>
      <c r="BE7359" s="12"/>
      <c r="BF7359" s="12"/>
      <c r="BG7359" s="12"/>
      <c r="BH7359" s="12"/>
      <c r="BI7359" s="12"/>
      <c r="BJ7359" s="13"/>
      <c r="BK7359" s="13"/>
      <c r="BL7359" s="13"/>
      <c r="BM7359" s="13"/>
      <c r="BN7359" s="13"/>
    </row>
    <row r="7360" spans="4:66" x14ac:dyDescent="0.25">
      <c r="D7360"/>
      <c r="E7360" s="10"/>
      <c r="F7360" s="10"/>
      <c r="G7360" s="10"/>
      <c r="H7360" s="10"/>
      <c r="I7360" s="10"/>
      <c r="J7360" s="10"/>
      <c r="K7360" s="11"/>
      <c r="L7360" s="11"/>
      <c r="M7360" s="12"/>
      <c r="N7360" s="12"/>
      <c r="O7360" s="12"/>
      <c r="P7360" s="12"/>
      <c r="Q7360" s="12"/>
      <c r="R7360" s="12"/>
      <c r="S7360" s="12"/>
      <c r="T7360" s="12"/>
      <c r="U7360" s="12"/>
      <c r="V7360" s="12"/>
      <c r="W7360" s="12"/>
      <c r="X7360" s="12"/>
      <c r="Y7360" s="12"/>
      <c r="Z7360" s="12"/>
      <c r="AA7360" s="12"/>
      <c r="AB7360" s="12"/>
      <c r="AC7360" s="12"/>
      <c r="AD7360" s="12"/>
      <c r="AE7360" s="12"/>
      <c r="AF7360" s="12"/>
      <c r="AG7360" s="12"/>
      <c r="AH7360" s="12"/>
      <c r="AI7360" s="12"/>
      <c r="AJ7360" s="12"/>
      <c r="AK7360" s="12"/>
      <c r="AL7360" s="12"/>
      <c r="AM7360" s="12"/>
      <c r="AN7360" s="12"/>
      <c r="AO7360" s="12"/>
      <c r="AP7360" s="12"/>
      <c r="AQ7360" s="12"/>
      <c r="AR7360" s="12"/>
      <c r="AS7360" s="12"/>
      <c r="AT7360" s="12"/>
      <c r="AU7360" s="12"/>
      <c r="AV7360" s="12"/>
      <c r="AW7360" s="12"/>
      <c r="AX7360" s="12"/>
      <c r="AY7360" s="12"/>
      <c r="AZ7360" s="12"/>
      <c r="BA7360" s="12"/>
      <c r="BB7360" s="12"/>
      <c r="BC7360" s="12"/>
      <c r="BD7360" s="12"/>
      <c r="BE7360" s="12"/>
      <c r="BF7360" s="12"/>
      <c r="BG7360" s="12"/>
      <c r="BH7360" s="12"/>
      <c r="BI7360" s="12"/>
      <c r="BJ7360" s="13"/>
      <c r="BK7360" s="13"/>
      <c r="BL7360" s="13"/>
      <c r="BM7360" s="13"/>
      <c r="BN7360" s="13"/>
    </row>
    <row r="7361" spans="4:66" x14ac:dyDescent="0.25">
      <c r="D7361"/>
      <c r="E7361" s="10"/>
      <c r="F7361" s="10"/>
      <c r="G7361" s="10"/>
      <c r="H7361" s="10"/>
      <c r="I7361" s="10"/>
      <c r="J7361" s="10"/>
      <c r="K7361" s="11"/>
      <c r="L7361" s="11"/>
      <c r="M7361" s="12"/>
      <c r="N7361" s="12"/>
      <c r="O7361" s="12"/>
      <c r="P7361" s="12"/>
      <c r="Q7361" s="12"/>
      <c r="R7361" s="12"/>
      <c r="S7361" s="12"/>
      <c r="T7361" s="12"/>
      <c r="U7361" s="12"/>
      <c r="V7361" s="12"/>
      <c r="W7361" s="12"/>
      <c r="X7361" s="12"/>
      <c r="Y7361" s="12"/>
      <c r="Z7361" s="12"/>
      <c r="AA7361" s="12"/>
      <c r="AB7361" s="12"/>
      <c r="AC7361" s="12"/>
      <c r="AD7361" s="12"/>
      <c r="AE7361" s="12"/>
      <c r="AF7361" s="12"/>
      <c r="AG7361" s="12"/>
      <c r="AH7361" s="12"/>
      <c r="AI7361" s="12"/>
      <c r="AJ7361" s="12"/>
      <c r="AK7361" s="12"/>
      <c r="AL7361" s="12"/>
      <c r="AM7361" s="12"/>
      <c r="AN7361" s="12"/>
      <c r="AO7361" s="12"/>
      <c r="AP7361" s="12"/>
      <c r="AQ7361" s="12"/>
      <c r="AR7361" s="12"/>
      <c r="AS7361" s="12"/>
      <c r="AT7361" s="12"/>
      <c r="AU7361" s="12"/>
      <c r="AV7361" s="12"/>
      <c r="AW7361" s="12"/>
      <c r="AX7361" s="12"/>
      <c r="AY7361" s="12"/>
      <c r="AZ7361" s="12"/>
      <c r="BA7361" s="12"/>
      <c r="BB7361" s="12"/>
      <c r="BC7361" s="12"/>
      <c r="BD7361" s="12"/>
      <c r="BE7361" s="12"/>
      <c r="BF7361" s="12"/>
      <c r="BG7361" s="12"/>
      <c r="BH7361" s="12"/>
      <c r="BI7361" s="12"/>
      <c r="BJ7361" s="13"/>
      <c r="BK7361" s="13"/>
      <c r="BL7361" s="13"/>
      <c r="BM7361" s="13"/>
      <c r="BN7361" s="13"/>
    </row>
    <row r="7362" spans="4:66" x14ac:dyDescent="0.25">
      <c r="D7362"/>
      <c r="E7362" s="10"/>
      <c r="F7362" s="10"/>
      <c r="G7362" s="10"/>
      <c r="H7362" s="10"/>
      <c r="I7362" s="10"/>
      <c r="J7362" s="10"/>
      <c r="K7362" s="11"/>
      <c r="L7362" s="11"/>
      <c r="M7362" s="12"/>
      <c r="N7362" s="12"/>
      <c r="O7362" s="12"/>
      <c r="P7362" s="12"/>
      <c r="Q7362" s="12"/>
      <c r="R7362" s="12"/>
      <c r="S7362" s="12"/>
      <c r="T7362" s="12"/>
      <c r="U7362" s="12"/>
      <c r="V7362" s="12"/>
      <c r="W7362" s="12"/>
      <c r="X7362" s="12"/>
      <c r="Y7362" s="12"/>
      <c r="Z7362" s="12"/>
      <c r="AA7362" s="12"/>
      <c r="AB7362" s="12"/>
      <c r="AC7362" s="12"/>
      <c r="AD7362" s="12"/>
      <c r="AE7362" s="12"/>
      <c r="AF7362" s="12"/>
      <c r="AG7362" s="12"/>
      <c r="AH7362" s="12"/>
      <c r="AI7362" s="12"/>
      <c r="AJ7362" s="12"/>
      <c r="AK7362" s="12"/>
      <c r="AL7362" s="12"/>
      <c r="AM7362" s="12"/>
      <c r="AN7362" s="12"/>
      <c r="AO7362" s="12"/>
      <c r="AP7362" s="12"/>
      <c r="AQ7362" s="12"/>
      <c r="AR7362" s="12"/>
      <c r="AS7362" s="12"/>
      <c r="AT7362" s="12"/>
      <c r="AU7362" s="12"/>
      <c r="AV7362" s="12"/>
      <c r="AW7362" s="12"/>
      <c r="AX7362" s="12"/>
      <c r="AY7362" s="12"/>
      <c r="AZ7362" s="12"/>
      <c r="BA7362" s="12"/>
      <c r="BB7362" s="12"/>
      <c r="BC7362" s="12"/>
      <c r="BD7362" s="12"/>
      <c r="BE7362" s="12"/>
      <c r="BF7362" s="12"/>
      <c r="BG7362" s="12"/>
      <c r="BH7362" s="12"/>
      <c r="BI7362" s="12"/>
      <c r="BJ7362" s="13"/>
      <c r="BK7362" s="13"/>
      <c r="BL7362" s="13"/>
      <c r="BM7362" s="13"/>
      <c r="BN7362" s="13"/>
    </row>
    <row r="7363" spans="4:66" x14ac:dyDescent="0.25">
      <c r="D7363"/>
      <c r="E7363" s="10"/>
      <c r="F7363" s="10"/>
      <c r="G7363" s="10"/>
      <c r="H7363" s="10"/>
      <c r="I7363" s="10"/>
      <c r="J7363" s="10"/>
      <c r="K7363" s="11"/>
      <c r="L7363" s="11"/>
      <c r="M7363" s="12"/>
      <c r="N7363" s="12"/>
      <c r="O7363" s="12"/>
      <c r="P7363" s="12"/>
      <c r="Q7363" s="12"/>
      <c r="R7363" s="12"/>
      <c r="S7363" s="12"/>
      <c r="T7363" s="12"/>
      <c r="U7363" s="12"/>
      <c r="V7363" s="12"/>
      <c r="W7363" s="12"/>
      <c r="X7363" s="12"/>
      <c r="Y7363" s="12"/>
      <c r="Z7363" s="12"/>
      <c r="AA7363" s="12"/>
      <c r="AB7363" s="12"/>
      <c r="AC7363" s="12"/>
      <c r="AD7363" s="12"/>
      <c r="AE7363" s="12"/>
      <c r="AF7363" s="12"/>
      <c r="AG7363" s="12"/>
      <c r="AH7363" s="12"/>
      <c r="AI7363" s="12"/>
      <c r="AJ7363" s="12"/>
      <c r="AK7363" s="12"/>
      <c r="AL7363" s="12"/>
      <c r="AM7363" s="12"/>
      <c r="AN7363" s="12"/>
      <c r="AO7363" s="12"/>
      <c r="AP7363" s="12"/>
      <c r="AQ7363" s="12"/>
      <c r="AR7363" s="12"/>
      <c r="AS7363" s="12"/>
      <c r="AT7363" s="12"/>
      <c r="AU7363" s="12"/>
      <c r="AV7363" s="12"/>
      <c r="AW7363" s="12"/>
      <c r="AX7363" s="12"/>
      <c r="AY7363" s="12"/>
      <c r="AZ7363" s="12"/>
      <c r="BA7363" s="12"/>
      <c r="BB7363" s="12"/>
      <c r="BC7363" s="12"/>
      <c r="BD7363" s="12"/>
      <c r="BE7363" s="12"/>
      <c r="BF7363" s="12"/>
      <c r="BG7363" s="12"/>
      <c r="BH7363" s="12"/>
      <c r="BI7363" s="12"/>
      <c r="BJ7363" s="13"/>
      <c r="BK7363" s="13"/>
      <c r="BL7363" s="13"/>
      <c r="BM7363" s="13"/>
      <c r="BN7363" s="13"/>
    </row>
    <row r="7364" spans="4:66" x14ac:dyDescent="0.25">
      <c r="D7364"/>
      <c r="E7364" s="10"/>
      <c r="F7364" s="10"/>
      <c r="G7364" s="10"/>
      <c r="H7364" s="10"/>
      <c r="I7364" s="10"/>
      <c r="J7364" s="10"/>
      <c r="K7364" s="11"/>
      <c r="L7364" s="11"/>
      <c r="M7364" s="12"/>
      <c r="N7364" s="12"/>
      <c r="O7364" s="12"/>
      <c r="P7364" s="12"/>
      <c r="Q7364" s="12"/>
      <c r="R7364" s="12"/>
      <c r="S7364" s="12"/>
      <c r="T7364" s="12"/>
      <c r="U7364" s="12"/>
      <c r="V7364" s="12"/>
      <c r="W7364" s="12"/>
      <c r="X7364" s="12"/>
      <c r="Y7364" s="12"/>
      <c r="Z7364" s="12"/>
      <c r="AA7364" s="12"/>
      <c r="AB7364" s="12"/>
      <c r="AC7364" s="12"/>
      <c r="AD7364" s="12"/>
      <c r="AE7364" s="12"/>
      <c r="AF7364" s="12"/>
      <c r="AG7364" s="12"/>
      <c r="AH7364" s="12"/>
      <c r="AI7364" s="12"/>
      <c r="AJ7364" s="12"/>
      <c r="AK7364" s="12"/>
      <c r="AL7364" s="12"/>
      <c r="AM7364" s="12"/>
      <c r="AN7364" s="12"/>
      <c r="AO7364" s="12"/>
      <c r="AP7364" s="12"/>
      <c r="AQ7364" s="12"/>
      <c r="AR7364" s="12"/>
      <c r="AS7364" s="12"/>
      <c r="AT7364" s="12"/>
      <c r="AU7364" s="12"/>
      <c r="AV7364" s="12"/>
      <c r="AW7364" s="12"/>
      <c r="AX7364" s="12"/>
      <c r="AY7364" s="12"/>
      <c r="AZ7364" s="12"/>
      <c r="BA7364" s="12"/>
      <c r="BB7364" s="12"/>
      <c r="BC7364" s="12"/>
      <c r="BD7364" s="12"/>
      <c r="BE7364" s="12"/>
      <c r="BF7364" s="12"/>
      <c r="BG7364" s="12"/>
      <c r="BH7364" s="12"/>
      <c r="BI7364" s="12"/>
      <c r="BJ7364" s="13"/>
      <c r="BK7364" s="13"/>
      <c r="BL7364" s="13"/>
      <c r="BM7364" s="13"/>
      <c r="BN7364" s="13"/>
    </row>
    <row r="7365" spans="4:66" x14ac:dyDescent="0.25">
      <c r="D7365"/>
      <c r="E7365" s="10"/>
      <c r="F7365" s="10"/>
      <c r="G7365" s="10"/>
      <c r="H7365" s="10"/>
      <c r="I7365" s="10"/>
      <c r="J7365" s="10"/>
      <c r="K7365" s="11"/>
      <c r="L7365" s="11"/>
      <c r="M7365" s="12"/>
      <c r="N7365" s="12"/>
      <c r="O7365" s="12"/>
      <c r="P7365" s="12"/>
      <c r="Q7365" s="12"/>
      <c r="R7365" s="12"/>
      <c r="S7365" s="12"/>
      <c r="T7365" s="12"/>
      <c r="U7365" s="12"/>
      <c r="V7365" s="12"/>
      <c r="W7365" s="12"/>
      <c r="X7365" s="12"/>
      <c r="Y7365" s="12"/>
      <c r="Z7365" s="12"/>
      <c r="AA7365" s="12"/>
      <c r="AB7365" s="12"/>
      <c r="AC7365" s="12"/>
      <c r="AD7365" s="12"/>
      <c r="AE7365" s="12"/>
      <c r="AF7365" s="12"/>
      <c r="AG7365" s="12"/>
      <c r="AH7365" s="12"/>
      <c r="AI7365" s="12"/>
      <c r="AJ7365" s="12"/>
      <c r="AK7365" s="12"/>
      <c r="AL7365" s="12"/>
      <c r="AM7365" s="12"/>
      <c r="AN7365" s="12"/>
      <c r="AO7365" s="12"/>
      <c r="AP7365" s="12"/>
      <c r="AQ7365" s="12"/>
      <c r="AR7365" s="12"/>
      <c r="AS7365" s="12"/>
      <c r="AT7365" s="12"/>
      <c r="AU7365" s="12"/>
      <c r="AV7365" s="12"/>
      <c r="AW7365" s="12"/>
      <c r="AX7365" s="12"/>
      <c r="AY7365" s="12"/>
      <c r="AZ7365" s="12"/>
      <c r="BA7365" s="12"/>
      <c r="BB7365" s="12"/>
      <c r="BC7365" s="12"/>
      <c r="BD7365" s="12"/>
      <c r="BE7365" s="12"/>
      <c r="BF7365" s="12"/>
      <c r="BG7365" s="12"/>
      <c r="BH7365" s="12"/>
      <c r="BI7365" s="12"/>
      <c r="BJ7365" s="13"/>
      <c r="BK7365" s="13"/>
      <c r="BL7365" s="13"/>
      <c r="BM7365" s="13"/>
      <c r="BN7365" s="13"/>
    </row>
    <row r="7366" spans="4:66" x14ac:dyDescent="0.25">
      <c r="D7366"/>
      <c r="E7366" s="10"/>
      <c r="F7366" s="10"/>
      <c r="G7366" s="10"/>
      <c r="H7366" s="10"/>
      <c r="I7366" s="10"/>
      <c r="J7366" s="10"/>
      <c r="K7366" s="11"/>
      <c r="L7366" s="11"/>
      <c r="M7366" s="12"/>
      <c r="N7366" s="12"/>
      <c r="O7366" s="12"/>
      <c r="P7366" s="12"/>
      <c r="Q7366" s="12"/>
      <c r="R7366" s="12"/>
      <c r="S7366" s="12"/>
      <c r="T7366" s="12"/>
      <c r="U7366" s="12"/>
      <c r="V7366" s="12"/>
      <c r="W7366" s="12"/>
      <c r="X7366" s="12"/>
      <c r="Y7366" s="12"/>
      <c r="Z7366" s="12"/>
      <c r="AA7366" s="12"/>
      <c r="AB7366" s="12"/>
      <c r="AC7366" s="12"/>
      <c r="AD7366" s="12"/>
      <c r="AE7366" s="12"/>
      <c r="AF7366" s="12"/>
      <c r="AG7366" s="12"/>
      <c r="AH7366" s="12"/>
      <c r="AI7366" s="12"/>
      <c r="AJ7366" s="12"/>
      <c r="AK7366" s="12"/>
      <c r="AL7366" s="12"/>
      <c r="AM7366" s="12"/>
      <c r="AN7366" s="12"/>
      <c r="AO7366" s="12"/>
      <c r="AP7366" s="12"/>
      <c r="AQ7366" s="12"/>
      <c r="AR7366" s="12"/>
      <c r="AS7366" s="12"/>
      <c r="AT7366" s="12"/>
      <c r="AU7366" s="12"/>
      <c r="AV7366" s="12"/>
      <c r="AW7366" s="12"/>
      <c r="AX7366" s="12"/>
      <c r="AY7366" s="12"/>
      <c r="AZ7366" s="12"/>
      <c r="BA7366" s="12"/>
      <c r="BB7366" s="12"/>
      <c r="BC7366" s="12"/>
      <c r="BD7366" s="12"/>
      <c r="BE7366" s="12"/>
      <c r="BF7366" s="12"/>
      <c r="BG7366" s="12"/>
      <c r="BH7366" s="12"/>
      <c r="BI7366" s="12"/>
      <c r="BJ7366" s="13"/>
      <c r="BK7366" s="13"/>
      <c r="BL7366" s="13"/>
      <c r="BM7366" s="13"/>
      <c r="BN7366" s="13"/>
    </row>
    <row r="7367" spans="4:66" x14ac:dyDescent="0.25">
      <c r="D7367"/>
      <c r="E7367" s="10"/>
      <c r="F7367" s="10"/>
      <c r="G7367" s="10"/>
      <c r="H7367" s="10"/>
      <c r="I7367" s="10"/>
      <c r="J7367" s="10"/>
      <c r="K7367" s="11"/>
      <c r="L7367" s="11"/>
      <c r="M7367" s="12"/>
      <c r="N7367" s="12"/>
      <c r="O7367" s="12"/>
      <c r="P7367" s="12"/>
      <c r="Q7367" s="12"/>
      <c r="R7367" s="12"/>
      <c r="S7367" s="12"/>
      <c r="T7367" s="12"/>
      <c r="U7367" s="12"/>
      <c r="V7367" s="12"/>
      <c r="W7367" s="12"/>
      <c r="X7367" s="12"/>
      <c r="Y7367" s="12"/>
      <c r="Z7367" s="12"/>
      <c r="AA7367" s="12"/>
      <c r="AB7367" s="12"/>
      <c r="AC7367" s="12"/>
      <c r="AD7367" s="12"/>
      <c r="AE7367" s="12"/>
      <c r="AF7367" s="12"/>
      <c r="AG7367" s="12"/>
      <c r="AH7367" s="12"/>
      <c r="AI7367" s="12"/>
      <c r="AJ7367" s="12"/>
      <c r="AK7367" s="12"/>
      <c r="AL7367" s="12"/>
      <c r="AM7367" s="12"/>
      <c r="AN7367" s="12"/>
      <c r="AO7367" s="12"/>
      <c r="AP7367" s="12"/>
      <c r="AQ7367" s="12"/>
      <c r="AR7367" s="12"/>
      <c r="AS7367" s="12"/>
      <c r="AT7367" s="12"/>
      <c r="AU7367" s="12"/>
      <c r="AV7367" s="12"/>
      <c r="AW7367" s="12"/>
      <c r="AX7367" s="12"/>
      <c r="AY7367" s="12"/>
      <c r="AZ7367" s="12"/>
      <c r="BA7367" s="12"/>
      <c r="BB7367" s="12"/>
      <c r="BC7367" s="12"/>
      <c r="BD7367" s="12"/>
      <c r="BE7367" s="12"/>
      <c r="BF7367" s="12"/>
      <c r="BG7367" s="12"/>
      <c r="BH7367" s="12"/>
      <c r="BI7367" s="12"/>
      <c r="BJ7367" s="13"/>
      <c r="BK7367" s="13"/>
      <c r="BL7367" s="13"/>
      <c r="BM7367" s="13"/>
      <c r="BN7367" s="13"/>
    </row>
    <row r="7368" spans="4:66" x14ac:dyDescent="0.25">
      <c r="D7368"/>
      <c r="E7368" s="10"/>
      <c r="F7368" s="10"/>
      <c r="G7368" s="10"/>
      <c r="H7368" s="10"/>
      <c r="I7368" s="10"/>
      <c r="J7368" s="10"/>
      <c r="K7368" s="11"/>
      <c r="L7368" s="11"/>
      <c r="M7368" s="12"/>
      <c r="N7368" s="12"/>
      <c r="O7368" s="12"/>
      <c r="P7368" s="12"/>
      <c r="Q7368" s="12"/>
      <c r="R7368" s="12"/>
      <c r="S7368" s="12"/>
      <c r="T7368" s="12"/>
      <c r="U7368" s="12"/>
      <c r="V7368" s="12"/>
      <c r="W7368" s="12"/>
      <c r="X7368" s="12"/>
      <c r="Y7368" s="12"/>
      <c r="Z7368" s="12"/>
      <c r="AA7368" s="12"/>
      <c r="AB7368" s="12"/>
      <c r="AC7368" s="12"/>
      <c r="AD7368" s="12"/>
      <c r="AE7368" s="12"/>
      <c r="AF7368" s="12"/>
      <c r="AG7368" s="12"/>
      <c r="AH7368" s="12"/>
      <c r="AI7368" s="12"/>
      <c r="AJ7368" s="12"/>
      <c r="AK7368" s="12"/>
      <c r="AL7368" s="12"/>
      <c r="AM7368" s="12"/>
      <c r="AN7368" s="12"/>
      <c r="AO7368" s="12"/>
      <c r="AP7368" s="12"/>
      <c r="AQ7368" s="12"/>
      <c r="AR7368" s="12"/>
      <c r="AS7368" s="12"/>
      <c r="AT7368" s="12"/>
      <c r="AU7368" s="12"/>
      <c r="AV7368" s="12"/>
      <c r="AW7368" s="12"/>
      <c r="AX7368" s="12"/>
      <c r="AY7368" s="12"/>
      <c r="AZ7368" s="12"/>
      <c r="BA7368" s="12"/>
      <c r="BB7368" s="12"/>
      <c r="BC7368" s="12"/>
      <c r="BD7368" s="12"/>
      <c r="BE7368" s="12"/>
      <c r="BF7368" s="12"/>
      <c r="BG7368" s="12"/>
      <c r="BH7368" s="12"/>
      <c r="BI7368" s="12"/>
      <c r="BJ7368" s="13"/>
      <c r="BK7368" s="13"/>
      <c r="BL7368" s="13"/>
      <c r="BM7368" s="13"/>
      <c r="BN7368" s="13"/>
    </row>
    <row r="7369" spans="4:66" x14ac:dyDescent="0.25">
      <c r="D7369"/>
      <c r="E7369" s="10"/>
      <c r="F7369" s="10"/>
      <c r="G7369" s="10"/>
      <c r="H7369" s="10"/>
      <c r="I7369" s="10"/>
      <c r="J7369" s="10"/>
      <c r="K7369" s="11"/>
      <c r="L7369" s="11"/>
      <c r="M7369" s="12"/>
      <c r="N7369" s="12"/>
      <c r="O7369" s="12"/>
      <c r="P7369" s="12"/>
      <c r="Q7369" s="12"/>
      <c r="R7369" s="12"/>
      <c r="S7369" s="12"/>
      <c r="T7369" s="12"/>
      <c r="U7369" s="12"/>
      <c r="V7369" s="12"/>
      <c r="W7369" s="12"/>
      <c r="X7369" s="12"/>
      <c r="Y7369" s="12"/>
      <c r="Z7369" s="12"/>
      <c r="AA7369" s="12"/>
      <c r="AB7369" s="12"/>
      <c r="AC7369" s="12"/>
      <c r="AD7369" s="12"/>
      <c r="AE7369" s="12"/>
      <c r="AF7369" s="12"/>
      <c r="AG7369" s="12"/>
      <c r="AH7369" s="12"/>
      <c r="AI7369" s="12"/>
      <c r="AJ7369" s="12"/>
      <c r="AK7369" s="12"/>
      <c r="AL7369" s="12"/>
      <c r="AM7369" s="12"/>
      <c r="AN7369" s="12"/>
      <c r="AO7369" s="12"/>
      <c r="AP7369" s="12"/>
      <c r="AQ7369" s="12"/>
      <c r="AR7369" s="12"/>
      <c r="AS7369" s="12"/>
      <c r="AT7369" s="12"/>
      <c r="AU7369" s="12"/>
      <c r="AV7369" s="12"/>
      <c r="AW7369" s="12"/>
      <c r="AX7369" s="12"/>
      <c r="AY7369" s="12"/>
      <c r="AZ7369" s="12"/>
      <c r="BA7369" s="12"/>
      <c r="BB7369" s="12"/>
      <c r="BC7369" s="12"/>
      <c r="BD7369" s="12"/>
      <c r="BE7369" s="12"/>
      <c r="BF7369" s="12"/>
      <c r="BG7369" s="12"/>
      <c r="BH7369" s="12"/>
      <c r="BI7369" s="12"/>
      <c r="BJ7369" s="13"/>
      <c r="BK7369" s="13"/>
      <c r="BL7369" s="13"/>
      <c r="BM7369" s="13"/>
      <c r="BN7369" s="13"/>
    </row>
    <row r="7370" spans="4:66" x14ac:dyDescent="0.25">
      <c r="D7370"/>
      <c r="E7370" s="10"/>
      <c r="F7370" s="10"/>
      <c r="G7370" s="10"/>
      <c r="H7370" s="10"/>
      <c r="I7370" s="10"/>
      <c r="J7370" s="10"/>
      <c r="K7370" s="11"/>
      <c r="L7370" s="11"/>
      <c r="M7370" s="12"/>
      <c r="N7370" s="12"/>
      <c r="O7370" s="12"/>
      <c r="P7370" s="12"/>
      <c r="Q7370" s="12"/>
      <c r="R7370" s="12"/>
      <c r="S7370" s="12"/>
      <c r="T7370" s="12"/>
      <c r="U7370" s="12"/>
      <c r="V7370" s="12"/>
      <c r="W7370" s="12"/>
      <c r="X7370" s="12"/>
      <c r="Y7370" s="12"/>
      <c r="Z7370" s="12"/>
      <c r="AA7370" s="12"/>
      <c r="AB7370" s="12"/>
      <c r="AC7370" s="12"/>
      <c r="AD7370" s="12"/>
      <c r="AE7370" s="12"/>
      <c r="AF7370" s="12"/>
      <c r="AG7370" s="12"/>
      <c r="AH7370" s="12"/>
      <c r="AI7370" s="12"/>
      <c r="AJ7370" s="12"/>
      <c r="AK7370" s="12"/>
      <c r="AL7370" s="12"/>
      <c r="AM7370" s="12"/>
      <c r="AN7370" s="12"/>
      <c r="AO7370" s="12"/>
      <c r="AP7370" s="12"/>
      <c r="AQ7370" s="12"/>
      <c r="AR7370" s="12"/>
      <c r="AS7370" s="12"/>
      <c r="AT7370" s="12"/>
      <c r="AU7370" s="12"/>
      <c r="AV7370" s="12"/>
      <c r="AW7370" s="12"/>
      <c r="AX7370" s="12"/>
      <c r="AY7370" s="12"/>
      <c r="AZ7370" s="12"/>
      <c r="BA7370" s="12"/>
      <c r="BB7370" s="12"/>
      <c r="BC7370" s="12"/>
      <c r="BD7370" s="12"/>
      <c r="BE7370" s="12"/>
      <c r="BF7370" s="12"/>
      <c r="BG7370" s="12"/>
      <c r="BH7370" s="12"/>
      <c r="BI7370" s="12"/>
      <c r="BJ7370" s="13"/>
      <c r="BK7370" s="13"/>
      <c r="BL7370" s="13"/>
      <c r="BM7370" s="13"/>
      <c r="BN7370" s="13"/>
    </row>
    <row r="7371" spans="4:66" x14ac:dyDescent="0.25">
      <c r="D7371"/>
      <c r="E7371" s="10"/>
      <c r="F7371" s="10"/>
      <c r="G7371" s="10"/>
      <c r="H7371" s="10"/>
      <c r="I7371" s="10"/>
      <c r="J7371" s="10"/>
      <c r="K7371" s="11"/>
      <c r="L7371" s="11"/>
      <c r="M7371" s="12"/>
      <c r="N7371" s="12"/>
      <c r="O7371" s="12"/>
      <c r="P7371" s="12"/>
      <c r="Q7371" s="12"/>
      <c r="R7371" s="12"/>
      <c r="S7371" s="12"/>
      <c r="T7371" s="12"/>
      <c r="U7371" s="12"/>
      <c r="V7371" s="12"/>
      <c r="W7371" s="12"/>
      <c r="X7371" s="12"/>
      <c r="Y7371" s="12"/>
      <c r="Z7371" s="12"/>
      <c r="AA7371" s="12"/>
      <c r="AB7371" s="12"/>
      <c r="AC7371" s="12"/>
      <c r="AD7371" s="12"/>
      <c r="AE7371" s="12"/>
      <c r="AF7371" s="12"/>
      <c r="AG7371" s="12"/>
      <c r="AH7371" s="12"/>
      <c r="AI7371" s="12"/>
      <c r="AJ7371" s="12"/>
      <c r="AK7371" s="12"/>
      <c r="AL7371" s="12"/>
      <c r="AM7371" s="12"/>
      <c r="AN7371" s="12"/>
      <c r="AO7371" s="12"/>
      <c r="AP7371" s="12"/>
      <c r="AQ7371" s="12"/>
      <c r="AR7371" s="12"/>
      <c r="AS7371" s="12"/>
      <c r="AT7371" s="12"/>
      <c r="AU7371" s="12"/>
      <c r="AV7371" s="12"/>
      <c r="AW7371" s="12"/>
      <c r="AX7371" s="12"/>
      <c r="AY7371" s="12"/>
      <c r="AZ7371" s="12"/>
      <c r="BA7371" s="12"/>
      <c r="BB7371" s="12"/>
      <c r="BC7371" s="12"/>
      <c r="BD7371" s="12"/>
      <c r="BE7371" s="12"/>
      <c r="BF7371" s="12"/>
      <c r="BG7371" s="12"/>
      <c r="BH7371" s="12"/>
      <c r="BI7371" s="12"/>
      <c r="BJ7371" s="13"/>
      <c r="BK7371" s="13"/>
      <c r="BL7371" s="13"/>
      <c r="BM7371" s="13"/>
      <c r="BN7371" s="13"/>
    </row>
    <row r="7372" spans="4:66" x14ac:dyDescent="0.25">
      <c r="D7372"/>
      <c r="E7372" s="10"/>
      <c r="F7372" s="10"/>
      <c r="G7372" s="10"/>
      <c r="H7372" s="10"/>
      <c r="I7372" s="10"/>
      <c r="J7372" s="10"/>
      <c r="K7372" s="11"/>
      <c r="L7372" s="11"/>
      <c r="M7372" s="12"/>
      <c r="N7372" s="12"/>
      <c r="O7372" s="12"/>
      <c r="P7372" s="12"/>
      <c r="Q7372" s="12"/>
      <c r="R7372" s="12"/>
      <c r="S7372" s="12"/>
      <c r="T7372" s="12"/>
      <c r="U7372" s="12"/>
      <c r="V7372" s="12"/>
      <c r="W7372" s="12"/>
      <c r="X7372" s="12"/>
      <c r="Y7372" s="12"/>
      <c r="Z7372" s="12"/>
      <c r="AA7372" s="12"/>
      <c r="AB7372" s="12"/>
      <c r="AC7372" s="12"/>
      <c r="AD7372" s="12"/>
      <c r="AE7372" s="12"/>
      <c r="AF7372" s="12"/>
      <c r="AG7372" s="12"/>
      <c r="AH7372" s="12"/>
      <c r="AI7372" s="12"/>
      <c r="AJ7372" s="12"/>
      <c r="AK7372" s="12"/>
      <c r="AL7372" s="12"/>
      <c r="AM7372" s="12"/>
      <c r="AN7372" s="12"/>
      <c r="AO7372" s="12"/>
      <c r="AP7372" s="12"/>
      <c r="AQ7372" s="12"/>
      <c r="AR7372" s="12"/>
      <c r="AS7372" s="12"/>
      <c r="AT7372" s="12"/>
      <c r="AU7372" s="12"/>
      <c r="AV7372" s="12"/>
      <c r="AW7372" s="12"/>
      <c r="AX7372" s="12"/>
      <c r="AY7372" s="12"/>
      <c r="AZ7372" s="12"/>
      <c r="BA7372" s="12"/>
      <c r="BB7372" s="12"/>
      <c r="BC7372" s="12"/>
      <c r="BD7372" s="12"/>
      <c r="BE7372" s="12"/>
      <c r="BF7372" s="12"/>
      <c r="BG7372" s="12"/>
      <c r="BH7372" s="12"/>
      <c r="BI7372" s="12"/>
      <c r="BJ7372" s="13"/>
      <c r="BK7372" s="13"/>
      <c r="BL7372" s="13"/>
      <c r="BM7372" s="13"/>
      <c r="BN7372" s="13"/>
    </row>
    <row r="7373" spans="4:66" x14ac:dyDescent="0.25">
      <c r="D7373"/>
      <c r="E7373" s="10"/>
      <c r="F7373" s="10"/>
      <c r="G7373" s="10"/>
      <c r="H7373" s="10"/>
      <c r="I7373" s="10"/>
      <c r="J7373" s="10"/>
      <c r="K7373" s="11"/>
      <c r="L7373" s="11"/>
      <c r="M7373" s="12"/>
      <c r="N7373" s="12"/>
      <c r="O7373" s="12"/>
      <c r="P7373" s="12"/>
      <c r="Q7373" s="12"/>
      <c r="R7373" s="12"/>
      <c r="S7373" s="12"/>
      <c r="T7373" s="12"/>
      <c r="U7373" s="12"/>
      <c r="V7373" s="12"/>
      <c r="W7373" s="12"/>
      <c r="X7373" s="12"/>
      <c r="Y7373" s="12"/>
      <c r="Z7373" s="12"/>
      <c r="AA7373" s="12"/>
      <c r="AB7373" s="12"/>
      <c r="AC7373" s="12"/>
      <c r="AD7373" s="12"/>
      <c r="AE7373" s="12"/>
      <c r="AF7373" s="12"/>
      <c r="AG7373" s="12"/>
      <c r="AH7373" s="12"/>
      <c r="AI7373" s="12"/>
      <c r="AJ7373" s="12"/>
      <c r="AK7373" s="12"/>
      <c r="AL7373" s="12"/>
      <c r="AM7373" s="12"/>
      <c r="AN7373" s="12"/>
      <c r="AO7373" s="12"/>
      <c r="AP7373" s="12"/>
      <c r="AQ7373" s="12"/>
      <c r="AR7373" s="12"/>
      <c r="AS7373" s="12"/>
      <c r="AT7373" s="12"/>
      <c r="AU7373" s="12"/>
      <c r="AV7373" s="12"/>
      <c r="AW7373" s="12"/>
      <c r="AX7373" s="12"/>
      <c r="AY7373" s="12"/>
      <c r="AZ7373" s="12"/>
      <c r="BA7373" s="12"/>
      <c r="BB7373" s="12"/>
      <c r="BC7373" s="12"/>
      <c r="BD7373" s="12"/>
      <c r="BE7373" s="12"/>
      <c r="BF7373" s="12"/>
      <c r="BG7373" s="12"/>
      <c r="BH7373" s="12"/>
      <c r="BI7373" s="12"/>
      <c r="BJ7373" s="13"/>
      <c r="BK7373" s="13"/>
      <c r="BL7373" s="13"/>
      <c r="BM7373" s="13"/>
      <c r="BN7373" s="13"/>
    </row>
    <row r="7374" spans="4:66" x14ac:dyDescent="0.25">
      <c r="D7374"/>
      <c r="E7374" s="10"/>
      <c r="F7374" s="10"/>
      <c r="G7374" s="10"/>
      <c r="H7374" s="10"/>
      <c r="I7374" s="10"/>
      <c r="J7374" s="10"/>
      <c r="K7374" s="11"/>
      <c r="L7374" s="11"/>
      <c r="M7374" s="12"/>
      <c r="N7374" s="12"/>
      <c r="O7374" s="12"/>
      <c r="P7374" s="12"/>
      <c r="Q7374" s="12"/>
      <c r="R7374" s="12"/>
      <c r="S7374" s="12"/>
      <c r="T7374" s="12"/>
      <c r="U7374" s="12"/>
      <c r="V7374" s="12"/>
      <c r="W7374" s="12"/>
      <c r="X7374" s="12"/>
      <c r="Y7374" s="12"/>
      <c r="Z7374" s="12"/>
      <c r="AA7374" s="12"/>
      <c r="AB7374" s="12"/>
      <c r="AC7374" s="12"/>
      <c r="AD7374" s="12"/>
      <c r="AE7374" s="12"/>
      <c r="AF7374" s="12"/>
      <c r="AG7374" s="12"/>
      <c r="AH7374" s="12"/>
      <c r="AI7374" s="12"/>
      <c r="AJ7374" s="12"/>
      <c r="AK7374" s="12"/>
      <c r="AL7374" s="12"/>
      <c r="AM7374" s="12"/>
      <c r="AN7374" s="12"/>
      <c r="AO7374" s="12"/>
      <c r="AP7374" s="12"/>
      <c r="AQ7374" s="12"/>
      <c r="AR7374" s="12"/>
      <c r="AS7374" s="12"/>
      <c r="AT7374" s="12"/>
      <c r="AU7374" s="12"/>
      <c r="AV7374" s="12"/>
      <c r="AW7374" s="12"/>
      <c r="AX7374" s="12"/>
      <c r="AY7374" s="12"/>
      <c r="AZ7374" s="12"/>
      <c r="BA7374" s="12"/>
      <c r="BB7374" s="12"/>
      <c r="BC7374" s="12"/>
      <c r="BD7374" s="12"/>
      <c r="BE7374" s="12"/>
      <c r="BF7374" s="12"/>
      <c r="BG7374" s="12"/>
      <c r="BH7374" s="12"/>
      <c r="BI7374" s="12"/>
      <c r="BJ7374" s="13"/>
      <c r="BK7374" s="13"/>
      <c r="BL7374" s="13"/>
      <c r="BM7374" s="13"/>
      <c r="BN7374" s="13"/>
    </row>
    <row r="7375" spans="4:66" x14ac:dyDescent="0.25">
      <c r="D7375"/>
      <c r="E7375" s="10"/>
      <c r="F7375" s="10"/>
      <c r="G7375" s="10"/>
      <c r="H7375" s="10"/>
      <c r="I7375" s="10"/>
      <c r="J7375" s="10"/>
      <c r="K7375" s="11"/>
      <c r="L7375" s="11"/>
      <c r="M7375" s="12"/>
      <c r="N7375" s="12"/>
      <c r="O7375" s="12"/>
      <c r="P7375" s="12"/>
      <c r="Q7375" s="12"/>
      <c r="R7375" s="12"/>
      <c r="S7375" s="12"/>
      <c r="T7375" s="12"/>
      <c r="U7375" s="12"/>
      <c r="V7375" s="12"/>
      <c r="W7375" s="12"/>
      <c r="X7375" s="12"/>
      <c r="Y7375" s="12"/>
      <c r="Z7375" s="12"/>
      <c r="AA7375" s="12"/>
      <c r="AB7375" s="12"/>
      <c r="AC7375" s="12"/>
      <c r="AD7375" s="12"/>
      <c r="AE7375" s="12"/>
      <c r="AF7375" s="12"/>
      <c r="AG7375" s="12"/>
      <c r="AH7375" s="12"/>
      <c r="AI7375" s="12"/>
      <c r="AJ7375" s="12"/>
      <c r="AK7375" s="12"/>
      <c r="AL7375" s="12"/>
      <c r="AM7375" s="12"/>
      <c r="AN7375" s="12"/>
      <c r="AO7375" s="12"/>
      <c r="AP7375" s="12"/>
      <c r="AQ7375" s="12"/>
      <c r="AR7375" s="12"/>
      <c r="AS7375" s="12"/>
      <c r="AT7375" s="12"/>
      <c r="AU7375" s="12"/>
      <c r="AV7375" s="12"/>
      <c r="AW7375" s="12"/>
      <c r="AX7375" s="12"/>
      <c r="AY7375" s="12"/>
      <c r="AZ7375" s="12"/>
      <c r="BA7375" s="12"/>
      <c r="BB7375" s="12"/>
      <c r="BC7375" s="12"/>
      <c r="BD7375" s="12"/>
      <c r="BE7375" s="12"/>
      <c r="BF7375" s="12"/>
      <c r="BG7375" s="12"/>
      <c r="BH7375" s="12"/>
      <c r="BI7375" s="12"/>
      <c r="BJ7375" s="13"/>
      <c r="BK7375" s="13"/>
      <c r="BL7375" s="13"/>
      <c r="BM7375" s="13"/>
      <c r="BN7375" s="13"/>
    </row>
    <row r="7376" spans="4:66" x14ac:dyDescent="0.25">
      <c r="D7376"/>
      <c r="E7376" s="10"/>
      <c r="F7376" s="10"/>
      <c r="G7376" s="10"/>
      <c r="H7376" s="10"/>
      <c r="I7376" s="10"/>
      <c r="J7376" s="10"/>
      <c r="K7376" s="11"/>
      <c r="L7376" s="11"/>
      <c r="M7376" s="12"/>
      <c r="N7376" s="12"/>
      <c r="O7376" s="12"/>
      <c r="P7376" s="12"/>
      <c r="Q7376" s="12"/>
      <c r="R7376" s="12"/>
      <c r="S7376" s="12"/>
      <c r="T7376" s="12"/>
      <c r="U7376" s="12"/>
      <c r="V7376" s="12"/>
      <c r="W7376" s="12"/>
      <c r="X7376" s="12"/>
      <c r="Y7376" s="12"/>
      <c r="Z7376" s="12"/>
      <c r="AA7376" s="12"/>
      <c r="AB7376" s="12"/>
      <c r="AC7376" s="12"/>
      <c r="AD7376" s="12"/>
      <c r="AE7376" s="12"/>
      <c r="AF7376" s="12"/>
      <c r="AG7376" s="12"/>
      <c r="AH7376" s="12"/>
      <c r="AI7376" s="12"/>
      <c r="AJ7376" s="12"/>
      <c r="AK7376" s="12"/>
      <c r="AL7376" s="12"/>
      <c r="AM7376" s="12"/>
      <c r="AN7376" s="12"/>
      <c r="AO7376" s="12"/>
      <c r="AP7376" s="12"/>
      <c r="AQ7376" s="12"/>
      <c r="AR7376" s="12"/>
      <c r="AS7376" s="12"/>
      <c r="AT7376" s="12"/>
      <c r="AU7376" s="12"/>
      <c r="AV7376" s="12"/>
      <c r="AW7376" s="12"/>
      <c r="AX7376" s="12"/>
      <c r="AY7376" s="12"/>
      <c r="AZ7376" s="12"/>
      <c r="BA7376" s="12"/>
      <c r="BB7376" s="12"/>
      <c r="BC7376" s="12"/>
      <c r="BD7376" s="12"/>
      <c r="BE7376" s="12"/>
      <c r="BF7376" s="12"/>
      <c r="BG7376" s="12"/>
      <c r="BH7376" s="12"/>
      <c r="BI7376" s="12"/>
      <c r="BJ7376" s="13"/>
      <c r="BK7376" s="13"/>
      <c r="BL7376" s="13"/>
      <c r="BM7376" s="13"/>
      <c r="BN7376" s="13"/>
    </row>
    <row r="7377" spans="4:66" x14ac:dyDescent="0.25">
      <c r="D7377"/>
      <c r="E7377" s="10"/>
      <c r="F7377" s="10"/>
      <c r="G7377" s="10"/>
      <c r="H7377" s="10"/>
      <c r="I7377" s="10"/>
      <c r="J7377" s="10"/>
      <c r="K7377" s="11"/>
      <c r="L7377" s="11"/>
      <c r="M7377" s="12"/>
      <c r="N7377" s="12"/>
      <c r="O7377" s="12"/>
      <c r="P7377" s="12"/>
      <c r="Q7377" s="12"/>
      <c r="R7377" s="12"/>
      <c r="S7377" s="12"/>
      <c r="T7377" s="12"/>
      <c r="U7377" s="12"/>
      <c r="V7377" s="12"/>
      <c r="W7377" s="12"/>
      <c r="X7377" s="12"/>
      <c r="Y7377" s="12"/>
      <c r="Z7377" s="12"/>
      <c r="AA7377" s="12"/>
      <c r="AB7377" s="12"/>
      <c r="AC7377" s="12"/>
      <c r="AD7377" s="12"/>
      <c r="AE7377" s="12"/>
      <c r="AF7377" s="12"/>
      <c r="AG7377" s="12"/>
      <c r="AH7377" s="12"/>
      <c r="AI7377" s="12"/>
      <c r="AJ7377" s="12"/>
      <c r="AK7377" s="12"/>
      <c r="AL7377" s="12"/>
      <c r="AM7377" s="12"/>
      <c r="AN7377" s="12"/>
      <c r="AO7377" s="12"/>
      <c r="AP7377" s="12"/>
      <c r="AQ7377" s="12"/>
      <c r="AR7377" s="12"/>
      <c r="AS7377" s="12"/>
      <c r="AT7377" s="12"/>
      <c r="AU7377" s="12"/>
      <c r="AV7377" s="12"/>
      <c r="AW7377" s="12"/>
      <c r="AX7377" s="12"/>
      <c r="AY7377" s="12"/>
      <c r="AZ7377" s="12"/>
      <c r="BA7377" s="12"/>
      <c r="BB7377" s="12"/>
      <c r="BC7377" s="12"/>
      <c r="BD7377" s="12"/>
      <c r="BE7377" s="12"/>
      <c r="BF7377" s="12"/>
      <c r="BG7377" s="12"/>
      <c r="BH7377" s="12"/>
      <c r="BI7377" s="12"/>
      <c r="BJ7377" s="13"/>
      <c r="BK7377" s="13"/>
      <c r="BL7377" s="13"/>
      <c r="BM7377" s="13"/>
      <c r="BN7377" s="13"/>
    </row>
    <row r="7378" spans="4:66" x14ac:dyDescent="0.25">
      <c r="D7378"/>
      <c r="E7378" s="10"/>
      <c r="F7378" s="10"/>
      <c r="G7378" s="10"/>
      <c r="H7378" s="10"/>
      <c r="I7378" s="10"/>
      <c r="J7378" s="10"/>
      <c r="K7378" s="11"/>
      <c r="L7378" s="11"/>
      <c r="M7378" s="12"/>
      <c r="N7378" s="12"/>
      <c r="O7378" s="12"/>
      <c r="P7378" s="12"/>
      <c r="Q7378" s="12"/>
      <c r="R7378" s="12"/>
      <c r="S7378" s="12"/>
      <c r="T7378" s="12"/>
      <c r="U7378" s="12"/>
      <c r="V7378" s="12"/>
      <c r="W7378" s="12"/>
      <c r="X7378" s="12"/>
      <c r="Y7378" s="12"/>
      <c r="Z7378" s="12"/>
      <c r="AA7378" s="12"/>
      <c r="AB7378" s="12"/>
      <c r="AC7378" s="12"/>
      <c r="AD7378" s="12"/>
      <c r="AE7378" s="12"/>
      <c r="AF7378" s="12"/>
      <c r="AG7378" s="12"/>
      <c r="AH7378" s="12"/>
      <c r="AI7378" s="12"/>
      <c r="AJ7378" s="12"/>
      <c r="AK7378" s="12"/>
      <c r="AL7378" s="12"/>
      <c r="AM7378" s="12"/>
      <c r="AN7378" s="12"/>
      <c r="AO7378" s="12"/>
      <c r="AP7378" s="12"/>
      <c r="AQ7378" s="12"/>
      <c r="AR7378" s="12"/>
      <c r="AS7378" s="12"/>
      <c r="AT7378" s="12"/>
      <c r="AU7378" s="12"/>
      <c r="AV7378" s="12"/>
      <c r="AW7378" s="12"/>
      <c r="AX7378" s="12"/>
      <c r="AY7378" s="12"/>
      <c r="AZ7378" s="12"/>
      <c r="BA7378" s="12"/>
      <c r="BB7378" s="12"/>
      <c r="BC7378" s="12"/>
      <c r="BD7378" s="12"/>
      <c r="BE7378" s="12"/>
      <c r="BF7378" s="12"/>
      <c r="BG7378" s="12"/>
      <c r="BH7378" s="12"/>
      <c r="BI7378" s="12"/>
      <c r="BJ7378" s="13"/>
      <c r="BK7378" s="13"/>
      <c r="BL7378" s="13"/>
      <c r="BM7378" s="13"/>
      <c r="BN7378" s="13"/>
    </row>
    <row r="7379" spans="4:66" x14ac:dyDescent="0.25">
      <c r="D7379"/>
      <c r="E7379" s="10"/>
      <c r="F7379" s="10"/>
      <c r="G7379" s="10"/>
      <c r="H7379" s="10"/>
      <c r="I7379" s="10"/>
      <c r="J7379" s="10"/>
      <c r="K7379" s="11"/>
      <c r="L7379" s="11"/>
      <c r="M7379" s="12"/>
      <c r="N7379" s="12"/>
      <c r="O7379" s="12"/>
      <c r="P7379" s="12"/>
      <c r="Q7379" s="12"/>
      <c r="R7379" s="12"/>
      <c r="S7379" s="12"/>
      <c r="T7379" s="12"/>
      <c r="U7379" s="12"/>
      <c r="V7379" s="12"/>
      <c r="W7379" s="12"/>
      <c r="X7379" s="12"/>
      <c r="Y7379" s="12"/>
      <c r="Z7379" s="12"/>
      <c r="AA7379" s="12"/>
      <c r="AB7379" s="12"/>
      <c r="AC7379" s="12"/>
      <c r="AD7379" s="12"/>
      <c r="AE7379" s="12"/>
      <c r="AF7379" s="12"/>
      <c r="AG7379" s="12"/>
      <c r="AH7379" s="12"/>
      <c r="AI7379" s="12"/>
      <c r="AJ7379" s="12"/>
      <c r="AK7379" s="12"/>
      <c r="AL7379" s="12"/>
      <c r="AM7379" s="12"/>
      <c r="AN7379" s="12"/>
      <c r="AO7379" s="12"/>
      <c r="AP7379" s="12"/>
      <c r="AQ7379" s="12"/>
      <c r="AR7379" s="12"/>
      <c r="AS7379" s="12"/>
      <c r="AT7379" s="12"/>
      <c r="AU7379" s="12"/>
      <c r="AV7379" s="12"/>
      <c r="AW7379" s="12"/>
      <c r="AX7379" s="12"/>
      <c r="AY7379" s="12"/>
      <c r="AZ7379" s="12"/>
      <c r="BA7379" s="12"/>
      <c r="BB7379" s="12"/>
      <c r="BC7379" s="12"/>
      <c r="BD7379" s="12"/>
      <c r="BE7379" s="12"/>
      <c r="BF7379" s="12"/>
      <c r="BG7379" s="12"/>
      <c r="BH7379" s="12"/>
      <c r="BI7379" s="12"/>
      <c r="BJ7379" s="13"/>
      <c r="BK7379" s="13"/>
      <c r="BL7379" s="13"/>
      <c r="BM7379" s="13"/>
      <c r="BN7379" s="13"/>
    </row>
    <row r="7380" spans="4:66" x14ac:dyDescent="0.25">
      <c r="D7380"/>
      <c r="E7380" s="10"/>
      <c r="F7380" s="10"/>
      <c r="G7380" s="10"/>
      <c r="H7380" s="10"/>
      <c r="I7380" s="10"/>
      <c r="J7380" s="10"/>
      <c r="K7380" s="11"/>
      <c r="L7380" s="11"/>
      <c r="M7380" s="12"/>
      <c r="N7380" s="12"/>
      <c r="O7380" s="12"/>
      <c r="P7380" s="12"/>
      <c r="Q7380" s="12"/>
      <c r="R7380" s="12"/>
      <c r="S7380" s="12"/>
      <c r="T7380" s="12"/>
      <c r="U7380" s="12"/>
      <c r="V7380" s="12"/>
      <c r="W7380" s="12"/>
      <c r="X7380" s="12"/>
      <c r="Y7380" s="12"/>
      <c r="Z7380" s="12"/>
      <c r="AA7380" s="12"/>
      <c r="AB7380" s="12"/>
      <c r="AC7380" s="12"/>
      <c r="AD7380" s="12"/>
      <c r="AE7380" s="12"/>
      <c r="AF7380" s="12"/>
      <c r="AG7380" s="12"/>
      <c r="AH7380" s="12"/>
      <c r="AI7380" s="12"/>
      <c r="AJ7380" s="12"/>
      <c r="AK7380" s="12"/>
      <c r="AL7380" s="12"/>
      <c r="AM7380" s="12"/>
      <c r="AN7380" s="12"/>
      <c r="AO7380" s="12"/>
      <c r="AP7380" s="12"/>
      <c r="AQ7380" s="12"/>
      <c r="AR7380" s="12"/>
      <c r="AS7380" s="12"/>
      <c r="AT7380" s="12"/>
      <c r="AU7380" s="12"/>
      <c r="AV7380" s="12"/>
      <c r="AW7380" s="12"/>
      <c r="AX7380" s="12"/>
      <c r="AY7380" s="12"/>
      <c r="AZ7380" s="12"/>
      <c r="BA7380" s="12"/>
      <c r="BB7380" s="12"/>
      <c r="BC7380" s="12"/>
      <c r="BD7380" s="12"/>
      <c r="BE7380" s="12"/>
      <c r="BF7380" s="12"/>
      <c r="BG7380" s="12"/>
      <c r="BH7380" s="12"/>
      <c r="BI7380" s="12"/>
      <c r="BJ7380" s="13"/>
      <c r="BK7380" s="13"/>
      <c r="BL7380" s="13"/>
      <c r="BM7380" s="13"/>
      <c r="BN7380" s="13"/>
    </row>
    <row r="7381" spans="4:66" x14ac:dyDescent="0.25">
      <c r="D7381"/>
      <c r="E7381" s="10"/>
      <c r="F7381" s="10"/>
      <c r="G7381" s="10"/>
      <c r="H7381" s="10"/>
      <c r="I7381" s="10"/>
      <c r="J7381" s="10"/>
      <c r="K7381" s="11"/>
      <c r="L7381" s="11"/>
      <c r="M7381" s="12"/>
      <c r="N7381" s="12"/>
      <c r="O7381" s="12"/>
      <c r="P7381" s="12"/>
      <c r="Q7381" s="12"/>
      <c r="R7381" s="12"/>
      <c r="S7381" s="12"/>
      <c r="T7381" s="12"/>
      <c r="U7381" s="12"/>
      <c r="V7381" s="12"/>
      <c r="W7381" s="12"/>
      <c r="X7381" s="12"/>
      <c r="Y7381" s="12"/>
      <c r="Z7381" s="12"/>
      <c r="AA7381" s="12"/>
      <c r="AB7381" s="12"/>
      <c r="AC7381" s="12"/>
      <c r="AD7381" s="12"/>
      <c r="AE7381" s="12"/>
      <c r="AF7381" s="12"/>
      <c r="AG7381" s="12"/>
      <c r="AH7381" s="12"/>
      <c r="AI7381" s="12"/>
      <c r="AJ7381" s="12"/>
      <c r="AK7381" s="12"/>
      <c r="AL7381" s="12"/>
      <c r="AM7381" s="12"/>
      <c r="AN7381" s="12"/>
      <c r="AO7381" s="12"/>
      <c r="AP7381" s="12"/>
      <c r="AQ7381" s="12"/>
      <c r="AR7381" s="12"/>
      <c r="AS7381" s="12"/>
      <c r="AT7381" s="12"/>
      <c r="AU7381" s="12"/>
      <c r="AV7381" s="12"/>
      <c r="AW7381" s="12"/>
      <c r="AX7381" s="12"/>
      <c r="AY7381" s="12"/>
      <c r="AZ7381" s="12"/>
      <c r="BA7381" s="12"/>
      <c r="BB7381" s="12"/>
      <c r="BC7381" s="12"/>
      <c r="BD7381" s="12"/>
      <c r="BE7381" s="12"/>
      <c r="BF7381" s="12"/>
      <c r="BG7381" s="12"/>
      <c r="BH7381" s="12"/>
      <c r="BI7381" s="12"/>
      <c r="BJ7381" s="13"/>
      <c r="BK7381" s="13"/>
      <c r="BL7381" s="13"/>
      <c r="BM7381" s="13"/>
      <c r="BN7381" s="13"/>
    </row>
    <row r="7382" spans="4:66" x14ac:dyDescent="0.25">
      <c r="D7382"/>
      <c r="E7382" s="10"/>
      <c r="F7382" s="10"/>
      <c r="G7382" s="10"/>
      <c r="H7382" s="10"/>
      <c r="I7382" s="10"/>
      <c r="J7382" s="10"/>
      <c r="K7382" s="11"/>
      <c r="L7382" s="11"/>
      <c r="M7382" s="12"/>
      <c r="N7382" s="12"/>
      <c r="O7382" s="12"/>
      <c r="P7382" s="12"/>
      <c r="Q7382" s="12"/>
      <c r="R7382" s="12"/>
      <c r="S7382" s="12"/>
      <c r="T7382" s="12"/>
      <c r="U7382" s="12"/>
      <c r="V7382" s="12"/>
      <c r="W7382" s="12"/>
      <c r="X7382" s="12"/>
      <c r="Y7382" s="12"/>
      <c r="Z7382" s="12"/>
      <c r="AA7382" s="12"/>
      <c r="AB7382" s="12"/>
      <c r="AC7382" s="12"/>
      <c r="AD7382" s="12"/>
      <c r="AE7382" s="12"/>
      <c r="AF7382" s="12"/>
      <c r="AG7382" s="12"/>
      <c r="AH7382" s="12"/>
      <c r="AI7382" s="12"/>
      <c r="AJ7382" s="12"/>
      <c r="AK7382" s="12"/>
      <c r="AL7382" s="12"/>
      <c r="AM7382" s="12"/>
      <c r="AN7382" s="12"/>
      <c r="AO7382" s="12"/>
      <c r="AP7382" s="12"/>
      <c r="AQ7382" s="12"/>
      <c r="AR7382" s="12"/>
      <c r="AS7382" s="12"/>
      <c r="AT7382" s="12"/>
      <c r="AU7382" s="12"/>
      <c r="AV7382" s="12"/>
      <c r="AW7382" s="12"/>
      <c r="AX7382" s="12"/>
      <c r="AY7382" s="12"/>
      <c r="AZ7382" s="12"/>
      <c r="BA7382" s="12"/>
      <c r="BB7382" s="12"/>
      <c r="BC7382" s="12"/>
      <c r="BD7382" s="12"/>
      <c r="BE7382" s="12"/>
      <c r="BF7382" s="12"/>
      <c r="BG7382" s="12"/>
      <c r="BH7382" s="12"/>
      <c r="BI7382" s="12"/>
      <c r="BJ7382" s="13"/>
      <c r="BK7382" s="13"/>
      <c r="BL7382" s="13"/>
      <c r="BM7382" s="13"/>
      <c r="BN7382" s="13"/>
    </row>
    <row r="7383" spans="4:66" x14ac:dyDescent="0.25">
      <c r="D7383"/>
      <c r="E7383" s="10"/>
      <c r="F7383" s="10"/>
      <c r="G7383" s="10"/>
      <c r="H7383" s="10"/>
      <c r="I7383" s="10"/>
      <c r="J7383" s="10"/>
      <c r="K7383" s="11"/>
      <c r="L7383" s="11"/>
      <c r="M7383" s="12"/>
      <c r="N7383" s="12"/>
      <c r="O7383" s="12"/>
      <c r="P7383" s="12"/>
      <c r="Q7383" s="12"/>
      <c r="R7383" s="12"/>
      <c r="S7383" s="12"/>
      <c r="T7383" s="12"/>
      <c r="U7383" s="12"/>
      <c r="V7383" s="12"/>
      <c r="W7383" s="12"/>
      <c r="X7383" s="12"/>
      <c r="Y7383" s="12"/>
      <c r="Z7383" s="12"/>
      <c r="AA7383" s="12"/>
      <c r="AB7383" s="12"/>
      <c r="AC7383" s="12"/>
      <c r="AD7383" s="12"/>
      <c r="AE7383" s="12"/>
      <c r="AF7383" s="12"/>
      <c r="AG7383" s="12"/>
      <c r="AH7383" s="12"/>
      <c r="AI7383" s="12"/>
      <c r="AJ7383" s="12"/>
      <c r="AK7383" s="12"/>
      <c r="AL7383" s="12"/>
      <c r="AM7383" s="12"/>
      <c r="AN7383" s="12"/>
      <c r="AO7383" s="12"/>
      <c r="AP7383" s="12"/>
      <c r="AQ7383" s="12"/>
      <c r="AR7383" s="12"/>
      <c r="AS7383" s="12"/>
      <c r="AT7383" s="12"/>
      <c r="AU7383" s="12"/>
      <c r="AV7383" s="12"/>
      <c r="AW7383" s="12"/>
      <c r="AX7383" s="12"/>
      <c r="AY7383" s="12"/>
      <c r="AZ7383" s="12"/>
      <c r="BA7383" s="12"/>
      <c r="BB7383" s="12"/>
      <c r="BC7383" s="12"/>
      <c r="BD7383" s="12"/>
      <c r="BE7383" s="12"/>
      <c r="BF7383" s="12"/>
      <c r="BG7383" s="12"/>
      <c r="BH7383" s="12"/>
      <c r="BI7383" s="12"/>
      <c r="BJ7383" s="13"/>
      <c r="BK7383" s="13"/>
      <c r="BL7383" s="13"/>
      <c r="BM7383" s="13"/>
      <c r="BN7383" s="13"/>
    </row>
    <row r="7384" spans="4:66" x14ac:dyDescent="0.25">
      <c r="D7384"/>
      <c r="E7384" s="10"/>
      <c r="F7384" s="10"/>
      <c r="G7384" s="10"/>
      <c r="H7384" s="10"/>
      <c r="I7384" s="10"/>
      <c r="J7384" s="10"/>
      <c r="K7384" s="11"/>
      <c r="L7384" s="11"/>
      <c r="M7384" s="12"/>
      <c r="N7384" s="12"/>
      <c r="O7384" s="12"/>
      <c r="P7384" s="12"/>
      <c r="Q7384" s="12"/>
      <c r="R7384" s="12"/>
      <c r="S7384" s="12"/>
      <c r="T7384" s="12"/>
      <c r="U7384" s="12"/>
      <c r="V7384" s="12"/>
      <c r="W7384" s="12"/>
      <c r="X7384" s="12"/>
      <c r="Y7384" s="12"/>
      <c r="Z7384" s="12"/>
      <c r="AA7384" s="12"/>
      <c r="AB7384" s="12"/>
      <c r="AC7384" s="12"/>
      <c r="AD7384" s="12"/>
      <c r="AE7384" s="12"/>
      <c r="AF7384" s="12"/>
      <c r="AG7384" s="12"/>
      <c r="AH7384" s="12"/>
      <c r="AI7384" s="12"/>
      <c r="AJ7384" s="12"/>
      <c r="AK7384" s="12"/>
      <c r="AL7384" s="12"/>
      <c r="AM7384" s="12"/>
      <c r="AN7384" s="12"/>
      <c r="AO7384" s="12"/>
      <c r="AP7384" s="12"/>
      <c r="AQ7384" s="12"/>
      <c r="AR7384" s="12"/>
      <c r="AS7384" s="12"/>
      <c r="AT7384" s="12"/>
      <c r="AU7384" s="12"/>
      <c r="AV7384" s="12"/>
      <c r="AW7384" s="12"/>
      <c r="AX7384" s="12"/>
      <c r="AY7384" s="12"/>
      <c r="AZ7384" s="12"/>
      <c r="BA7384" s="12"/>
      <c r="BB7384" s="12"/>
      <c r="BC7384" s="12"/>
      <c r="BD7384" s="12"/>
      <c r="BE7384" s="12"/>
      <c r="BF7384" s="12"/>
      <c r="BG7384" s="12"/>
      <c r="BH7384" s="12"/>
      <c r="BI7384" s="12"/>
      <c r="BJ7384" s="13"/>
      <c r="BK7384" s="13"/>
      <c r="BL7384" s="13"/>
      <c r="BM7384" s="13"/>
      <c r="BN7384" s="13"/>
    </row>
    <row r="7385" spans="4:66" x14ac:dyDescent="0.25">
      <c r="D7385"/>
      <c r="E7385" s="10"/>
      <c r="F7385" s="10"/>
      <c r="G7385" s="10"/>
      <c r="H7385" s="10"/>
      <c r="I7385" s="10"/>
      <c r="J7385" s="10"/>
      <c r="K7385" s="11"/>
      <c r="L7385" s="11"/>
      <c r="M7385" s="12"/>
      <c r="N7385" s="12"/>
      <c r="O7385" s="12"/>
      <c r="P7385" s="12"/>
      <c r="Q7385" s="12"/>
      <c r="R7385" s="12"/>
      <c r="S7385" s="12"/>
      <c r="T7385" s="12"/>
      <c r="U7385" s="12"/>
      <c r="V7385" s="12"/>
      <c r="W7385" s="12"/>
      <c r="X7385" s="12"/>
      <c r="Y7385" s="12"/>
      <c r="Z7385" s="12"/>
      <c r="AA7385" s="12"/>
      <c r="AB7385" s="12"/>
      <c r="AC7385" s="12"/>
      <c r="AD7385" s="12"/>
      <c r="AE7385" s="12"/>
      <c r="AF7385" s="12"/>
      <c r="AG7385" s="12"/>
      <c r="AH7385" s="12"/>
      <c r="AI7385" s="12"/>
      <c r="AJ7385" s="12"/>
      <c r="AK7385" s="12"/>
      <c r="AL7385" s="12"/>
      <c r="AM7385" s="12"/>
      <c r="AN7385" s="12"/>
      <c r="AO7385" s="12"/>
      <c r="AP7385" s="12"/>
      <c r="AQ7385" s="12"/>
      <c r="AR7385" s="12"/>
      <c r="AS7385" s="12"/>
      <c r="AT7385" s="12"/>
      <c r="AU7385" s="12"/>
      <c r="AV7385" s="12"/>
      <c r="AW7385" s="12"/>
      <c r="AX7385" s="12"/>
      <c r="AY7385" s="12"/>
      <c r="AZ7385" s="12"/>
      <c r="BA7385" s="12"/>
      <c r="BB7385" s="12"/>
      <c r="BC7385" s="12"/>
      <c r="BD7385" s="12"/>
      <c r="BE7385" s="12"/>
      <c r="BF7385" s="12"/>
      <c r="BG7385" s="12"/>
      <c r="BH7385" s="12"/>
      <c r="BI7385" s="12"/>
      <c r="BJ7385" s="13"/>
      <c r="BK7385" s="13"/>
      <c r="BL7385" s="13"/>
      <c r="BM7385" s="13"/>
      <c r="BN7385" s="13"/>
    </row>
    <row r="7386" spans="4:66" x14ac:dyDescent="0.25">
      <c r="D7386"/>
      <c r="E7386" s="10"/>
      <c r="F7386" s="10"/>
      <c r="G7386" s="10"/>
      <c r="H7386" s="10"/>
      <c r="I7386" s="10"/>
      <c r="J7386" s="10"/>
      <c r="K7386" s="11"/>
      <c r="L7386" s="11"/>
      <c r="M7386" s="12"/>
      <c r="N7386" s="12"/>
      <c r="O7386" s="12"/>
      <c r="P7386" s="12"/>
      <c r="Q7386" s="12"/>
      <c r="R7386" s="12"/>
      <c r="S7386" s="12"/>
      <c r="T7386" s="12"/>
      <c r="U7386" s="12"/>
      <c r="V7386" s="12"/>
      <c r="W7386" s="12"/>
      <c r="X7386" s="12"/>
      <c r="Y7386" s="12"/>
      <c r="Z7386" s="12"/>
      <c r="AA7386" s="12"/>
      <c r="AB7386" s="12"/>
      <c r="AC7386" s="12"/>
      <c r="AD7386" s="12"/>
      <c r="AE7386" s="12"/>
      <c r="AF7386" s="12"/>
      <c r="AG7386" s="12"/>
      <c r="AH7386" s="12"/>
      <c r="AI7386" s="12"/>
      <c r="AJ7386" s="12"/>
      <c r="AK7386" s="12"/>
      <c r="AL7386" s="12"/>
      <c r="AM7386" s="12"/>
      <c r="AN7386" s="12"/>
      <c r="AO7386" s="12"/>
      <c r="AP7386" s="12"/>
      <c r="AQ7386" s="12"/>
      <c r="AR7386" s="12"/>
      <c r="AS7386" s="12"/>
      <c r="AT7386" s="12"/>
      <c r="AU7386" s="12"/>
      <c r="AV7386" s="12"/>
      <c r="AW7386" s="12"/>
      <c r="AX7386" s="12"/>
      <c r="AY7386" s="12"/>
      <c r="AZ7386" s="12"/>
      <c r="BA7386" s="12"/>
      <c r="BB7386" s="12"/>
      <c r="BC7386" s="12"/>
      <c r="BD7386" s="12"/>
      <c r="BE7386" s="12"/>
      <c r="BF7386" s="12"/>
      <c r="BG7386" s="12"/>
      <c r="BH7386" s="12"/>
      <c r="BI7386" s="12"/>
      <c r="BJ7386" s="13"/>
      <c r="BK7386" s="13"/>
      <c r="BL7386" s="13"/>
      <c r="BM7386" s="13"/>
      <c r="BN7386" s="13"/>
    </row>
    <row r="7387" spans="4:66" x14ac:dyDescent="0.25">
      <c r="D7387"/>
      <c r="E7387" s="10"/>
      <c r="F7387" s="10"/>
      <c r="G7387" s="10"/>
      <c r="H7387" s="10"/>
      <c r="I7387" s="10"/>
      <c r="J7387" s="10"/>
      <c r="K7387" s="11"/>
      <c r="L7387" s="11"/>
      <c r="M7387" s="12"/>
      <c r="N7387" s="12"/>
      <c r="O7387" s="12"/>
      <c r="P7387" s="12"/>
      <c r="Q7387" s="12"/>
      <c r="R7387" s="12"/>
      <c r="S7387" s="12"/>
      <c r="T7387" s="12"/>
      <c r="U7387" s="12"/>
      <c r="V7387" s="12"/>
      <c r="W7387" s="12"/>
      <c r="X7387" s="12"/>
      <c r="Y7387" s="12"/>
      <c r="Z7387" s="12"/>
      <c r="AA7387" s="12"/>
      <c r="AB7387" s="12"/>
      <c r="AC7387" s="12"/>
      <c r="AD7387" s="12"/>
      <c r="AE7387" s="12"/>
      <c r="AF7387" s="12"/>
      <c r="AG7387" s="12"/>
      <c r="AH7387" s="12"/>
      <c r="AI7387" s="12"/>
      <c r="AJ7387" s="12"/>
      <c r="AK7387" s="12"/>
      <c r="AL7387" s="12"/>
      <c r="AM7387" s="12"/>
      <c r="AN7387" s="12"/>
      <c r="AO7387" s="12"/>
      <c r="AP7387" s="12"/>
      <c r="AQ7387" s="12"/>
      <c r="AR7387" s="12"/>
      <c r="AS7387" s="12"/>
      <c r="AT7387" s="12"/>
      <c r="AU7387" s="12"/>
      <c r="AV7387" s="12"/>
      <c r="AW7387" s="12"/>
      <c r="AX7387" s="12"/>
      <c r="AY7387" s="12"/>
      <c r="AZ7387" s="12"/>
      <c r="BA7387" s="12"/>
      <c r="BB7387" s="12"/>
      <c r="BC7387" s="12"/>
      <c r="BD7387" s="12"/>
      <c r="BE7387" s="12"/>
      <c r="BF7387" s="12"/>
      <c r="BG7387" s="12"/>
      <c r="BH7387" s="12"/>
      <c r="BI7387" s="12"/>
      <c r="BJ7387" s="13"/>
      <c r="BK7387" s="13"/>
      <c r="BL7387" s="13"/>
      <c r="BM7387" s="13"/>
      <c r="BN7387" s="13"/>
    </row>
    <row r="7388" spans="4:66" x14ac:dyDescent="0.25">
      <c r="D7388"/>
      <c r="E7388" s="10"/>
      <c r="F7388" s="10"/>
      <c r="G7388" s="10"/>
      <c r="H7388" s="10"/>
      <c r="I7388" s="10"/>
      <c r="J7388" s="10"/>
      <c r="K7388" s="11"/>
      <c r="L7388" s="11"/>
      <c r="M7388" s="12"/>
      <c r="N7388" s="12"/>
      <c r="O7388" s="12"/>
      <c r="P7388" s="12"/>
      <c r="Q7388" s="12"/>
      <c r="R7388" s="12"/>
      <c r="S7388" s="12"/>
      <c r="T7388" s="12"/>
      <c r="U7388" s="12"/>
      <c r="V7388" s="12"/>
      <c r="W7388" s="12"/>
      <c r="X7388" s="12"/>
      <c r="Y7388" s="12"/>
      <c r="Z7388" s="12"/>
      <c r="AA7388" s="12"/>
      <c r="AB7388" s="12"/>
      <c r="AC7388" s="12"/>
      <c r="AD7388" s="12"/>
      <c r="AE7388" s="12"/>
      <c r="AF7388" s="12"/>
      <c r="AG7388" s="12"/>
      <c r="AH7388" s="12"/>
      <c r="AI7388" s="12"/>
      <c r="AJ7388" s="12"/>
      <c r="AK7388" s="12"/>
      <c r="AL7388" s="12"/>
      <c r="AM7388" s="12"/>
      <c r="AN7388" s="12"/>
      <c r="AO7388" s="12"/>
      <c r="AP7388" s="12"/>
      <c r="AQ7388" s="12"/>
      <c r="AR7388" s="12"/>
      <c r="AS7388" s="12"/>
      <c r="AT7388" s="12"/>
      <c r="AU7388" s="12"/>
      <c r="AV7388" s="12"/>
      <c r="AW7388" s="12"/>
      <c r="AX7388" s="12"/>
      <c r="AY7388" s="12"/>
      <c r="AZ7388" s="12"/>
      <c r="BA7388" s="12"/>
      <c r="BB7388" s="12"/>
      <c r="BC7388" s="12"/>
      <c r="BD7388" s="12"/>
      <c r="BE7388" s="12"/>
      <c r="BF7388" s="12"/>
      <c r="BG7388" s="12"/>
      <c r="BH7388" s="12"/>
      <c r="BI7388" s="12"/>
      <c r="BJ7388" s="13"/>
      <c r="BK7388" s="13"/>
      <c r="BL7388" s="13"/>
      <c r="BM7388" s="13"/>
      <c r="BN7388" s="13"/>
    </row>
    <row r="7389" spans="4:66" x14ac:dyDescent="0.25">
      <c r="D7389"/>
      <c r="E7389" s="10"/>
      <c r="F7389" s="10"/>
      <c r="G7389" s="10"/>
      <c r="H7389" s="10"/>
      <c r="I7389" s="10"/>
      <c r="J7389" s="10"/>
      <c r="K7389" s="11"/>
      <c r="L7389" s="11"/>
      <c r="M7389" s="12"/>
      <c r="N7389" s="12"/>
      <c r="O7389" s="12"/>
      <c r="P7389" s="12"/>
      <c r="Q7389" s="12"/>
      <c r="R7389" s="12"/>
      <c r="S7389" s="12"/>
      <c r="T7389" s="12"/>
      <c r="U7389" s="12"/>
      <c r="V7389" s="12"/>
      <c r="W7389" s="12"/>
      <c r="X7389" s="12"/>
      <c r="Y7389" s="12"/>
      <c r="Z7389" s="12"/>
      <c r="AA7389" s="12"/>
      <c r="AB7389" s="12"/>
      <c r="AC7389" s="12"/>
      <c r="AD7389" s="12"/>
      <c r="AE7389" s="12"/>
      <c r="AF7389" s="12"/>
      <c r="AG7389" s="12"/>
      <c r="AH7389" s="12"/>
      <c r="AI7389" s="12"/>
      <c r="AJ7389" s="12"/>
      <c r="AK7389" s="12"/>
      <c r="AL7389" s="12"/>
      <c r="AM7389" s="12"/>
      <c r="AN7389" s="12"/>
      <c r="AO7389" s="12"/>
      <c r="AP7389" s="12"/>
      <c r="AQ7389" s="12"/>
      <c r="AR7389" s="12"/>
      <c r="AS7389" s="12"/>
      <c r="AT7389" s="12"/>
      <c r="AU7389" s="12"/>
      <c r="AV7389" s="12"/>
      <c r="AW7389" s="12"/>
      <c r="AX7389" s="12"/>
      <c r="AY7389" s="12"/>
      <c r="AZ7389" s="12"/>
      <c r="BA7389" s="12"/>
      <c r="BB7389" s="12"/>
      <c r="BC7389" s="12"/>
      <c r="BD7389" s="12"/>
      <c r="BE7389" s="12"/>
      <c r="BF7389" s="12"/>
      <c r="BG7389" s="12"/>
      <c r="BH7389" s="12"/>
      <c r="BI7389" s="12"/>
      <c r="BJ7389" s="13"/>
      <c r="BK7389" s="13"/>
      <c r="BL7389" s="13"/>
      <c r="BM7389" s="13"/>
      <c r="BN7389" s="13"/>
    </row>
    <row r="7390" spans="4:66" x14ac:dyDescent="0.25">
      <c r="D7390"/>
      <c r="E7390" s="10"/>
      <c r="F7390" s="10"/>
      <c r="G7390" s="10"/>
      <c r="H7390" s="10"/>
      <c r="I7390" s="10"/>
      <c r="J7390" s="10"/>
      <c r="K7390" s="11"/>
      <c r="L7390" s="11"/>
      <c r="M7390" s="12"/>
      <c r="N7390" s="12"/>
      <c r="O7390" s="12"/>
      <c r="P7390" s="12"/>
      <c r="Q7390" s="12"/>
      <c r="R7390" s="12"/>
      <c r="S7390" s="12"/>
      <c r="T7390" s="12"/>
      <c r="U7390" s="12"/>
      <c r="V7390" s="12"/>
      <c r="W7390" s="12"/>
      <c r="X7390" s="12"/>
      <c r="Y7390" s="12"/>
      <c r="Z7390" s="12"/>
      <c r="AA7390" s="12"/>
      <c r="AB7390" s="12"/>
      <c r="AC7390" s="12"/>
      <c r="AD7390" s="12"/>
      <c r="AE7390" s="12"/>
      <c r="AF7390" s="12"/>
      <c r="AG7390" s="12"/>
      <c r="AH7390" s="12"/>
      <c r="AI7390" s="12"/>
      <c r="AJ7390" s="12"/>
      <c r="AK7390" s="12"/>
      <c r="AL7390" s="12"/>
      <c r="AM7390" s="12"/>
      <c r="AN7390" s="12"/>
      <c r="AO7390" s="12"/>
      <c r="AP7390" s="12"/>
      <c r="AQ7390" s="12"/>
      <c r="AR7390" s="12"/>
      <c r="AS7390" s="12"/>
      <c r="AT7390" s="12"/>
      <c r="AU7390" s="12"/>
      <c r="AV7390" s="12"/>
      <c r="AW7390" s="12"/>
      <c r="AX7390" s="12"/>
      <c r="AY7390" s="12"/>
      <c r="AZ7390" s="12"/>
      <c r="BA7390" s="12"/>
      <c r="BB7390" s="12"/>
      <c r="BC7390" s="12"/>
      <c r="BD7390" s="12"/>
      <c r="BE7390" s="12"/>
      <c r="BF7390" s="12"/>
      <c r="BG7390" s="12"/>
      <c r="BH7390" s="12"/>
      <c r="BI7390" s="12"/>
      <c r="BJ7390" s="13"/>
      <c r="BK7390" s="13"/>
      <c r="BL7390" s="13"/>
      <c r="BM7390" s="13"/>
      <c r="BN7390" s="13"/>
    </row>
    <row r="7391" spans="4:66" x14ac:dyDescent="0.25">
      <c r="D7391"/>
      <c r="E7391" s="10"/>
      <c r="F7391" s="10"/>
      <c r="G7391" s="10"/>
      <c r="H7391" s="10"/>
      <c r="I7391" s="10"/>
      <c r="J7391" s="10"/>
      <c r="K7391" s="11"/>
      <c r="L7391" s="11"/>
      <c r="M7391" s="12"/>
      <c r="N7391" s="12"/>
      <c r="O7391" s="12"/>
      <c r="P7391" s="12"/>
      <c r="Q7391" s="12"/>
      <c r="R7391" s="12"/>
      <c r="S7391" s="12"/>
      <c r="T7391" s="12"/>
      <c r="U7391" s="12"/>
      <c r="V7391" s="12"/>
      <c r="W7391" s="12"/>
      <c r="X7391" s="12"/>
      <c r="Y7391" s="12"/>
      <c r="Z7391" s="12"/>
      <c r="AA7391" s="12"/>
      <c r="AB7391" s="12"/>
      <c r="AC7391" s="12"/>
      <c r="AD7391" s="12"/>
      <c r="AE7391" s="12"/>
      <c r="AF7391" s="12"/>
      <c r="AG7391" s="12"/>
      <c r="AH7391" s="12"/>
      <c r="AI7391" s="12"/>
      <c r="AJ7391" s="12"/>
      <c r="AK7391" s="12"/>
      <c r="AL7391" s="12"/>
      <c r="AM7391" s="12"/>
      <c r="AN7391" s="12"/>
      <c r="AO7391" s="12"/>
      <c r="AP7391" s="12"/>
      <c r="AQ7391" s="12"/>
      <c r="AR7391" s="12"/>
      <c r="AS7391" s="12"/>
      <c r="AT7391" s="12"/>
      <c r="AU7391" s="12"/>
      <c r="AV7391" s="12"/>
      <c r="AW7391" s="12"/>
      <c r="AX7391" s="12"/>
      <c r="AY7391" s="12"/>
      <c r="AZ7391" s="12"/>
      <c r="BA7391" s="12"/>
      <c r="BB7391" s="12"/>
      <c r="BC7391" s="12"/>
      <c r="BD7391" s="12"/>
      <c r="BE7391" s="12"/>
      <c r="BF7391" s="12"/>
      <c r="BG7391" s="12"/>
      <c r="BH7391" s="12"/>
      <c r="BI7391" s="12"/>
      <c r="BJ7391" s="13"/>
      <c r="BK7391" s="13"/>
      <c r="BL7391" s="13"/>
      <c r="BM7391" s="13"/>
      <c r="BN7391" s="13"/>
    </row>
    <row r="7392" spans="4:66" x14ac:dyDescent="0.25">
      <c r="D7392"/>
      <c r="E7392" s="10"/>
      <c r="F7392" s="10"/>
      <c r="G7392" s="10"/>
      <c r="H7392" s="10"/>
      <c r="I7392" s="10"/>
      <c r="J7392" s="10"/>
      <c r="K7392" s="11"/>
      <c r="L7392" s="11"/>
      <c r="M7392" s="12"/>
      <c r="N7392" s="12"/>
      <c r="O7392" s="12"/>
      <c r="P7392" s="12"/>
      <c r="Q7392" s="12"/>
      <c r="R7392" s="12"/>
      <c r="S7392" s="12"/>
      <c r="T7392" s="12"/>
      <c r="U7392" s="12"/>
      <c r="V7392" s="12"/>
      <c r="W7392" s="12"/>
      <c r="X7392" s="12"/>
      <c r="Y7392" s="12"/>
      <c r="Z7392" s="12"/>
      <c r="AA7392" s="12"/>
      <c r="AB7392" s="12"/>
      <c r="AC7392" s="12"/>
      <c r="AD7392" s="12"/>
      <c r="AE7392" s="12"/>
      <c r="AF7392" s="12"/>
      <c r="AG7392" s="12"/>
      <c r="AH7392" s="12"/>
      <c r="AI7392" s="12"/>
      <c r="AJ7392" s="12"/>
      <c r="AK7392" s="12"/>
      <c r="AL7392" s="12"/>
      <c r="AM7392" s="12"/>
      <c r="AN7392" s="12"/>
      <c r="AO7392" s="12"/>
      <c r="AP7392" s="12"/>
      <c r="AQ7392" s="12"/>
      <c r="AR7392" s="12"/>
      <c r="AS7392" s="12"/>
      <c r="AT7392" s="12"/>
      <c r="AU7392" s="12"/>
      <c r="AV7392" s="12"/>
      <c r="AW7392" s="12"/>
      <c r="AX7392" s="12"/>
      <c r="AY7392" s="12"/>
      <c r="AZ7392" s="12"/>
      <c r="BA7392" s="12"/>
      <c r="BB7392" s="12"/>
      <c r="BC7392" s="12"/>
      <c r="BD7392" s="12"/>
      <c r="BE7392" s="12"/>
      <c r="BF7392" s="12"/>
      <c r="BG7392" s="12"/>
      <c r="BH7392" s="12"/>
      <c r="BI7392" s="12"/>
      <c r="BJ7392" s="13"/>
      <c r="BK7392" s="13"/>
      <c r="BL7392" s="13"/>
      <c r="BM7392" s="13"/>
      <c r="BN7392" s="13"/>
    </row>
    <row r="7393" spans="4:66" x14ac:dyDescent="0.25">
      <c r="D7393"/>
      <c r="E7393" s="10"/>
      <c r="F7393" s="10"/>
      <c r="G7393" s="10"/>
      <c r="H7393" s="10"/>
      <c r="I7393" s="10"/>
      <c r="J7393" s="10"/>
      <c r="K7393" s="11"/>
      <c r="L7393" s="11"/>
      <c r="M7393" s="12"/>
      <c r="N7393" s="12"/>
      <c r="O7393" s="12"/>
      <c r="P7393" s="12"/>
      <c r="Q7393" s="12"/>
      <c r="R7393" s="12"/>
      <c r="S7393" s="12"/>
      <c r="T7393" s="12"/>
      <c r="U7393" s="12"/>
      <c r="V7393" s="12"/>
      <c r="W7393" s="12"/>
      <c r="X7393" s="12"/>
      <c r="Y7393" s="12"/>
      <c r="Z7393" s="12"/>
      <c r="AA7393" s="12"/>
      <c r="AB7393" s="12"/>
      <c r="AC7393" s="12"/>
      <c r="AD7393" s="12"/>
      <c r="AE7393" s="12"/>
      <c r="AF7393" s="12"/>
      <c r="AG7393" s="12"/>
      <c r="AH7393" s="12"/>
      <c r="AI7393" s="12"/>
      <c r="AJ7393" s="12"/>
      <c r="AK7393" s="12"/>
      <c r="AL7393" s="12"/>
      <c r="AM7393" s="12"/>
      <c r="AN7393" s="12"/>
      <c r="AO7393" s="12"/>
      <c r="AP7393" s="12"/>
      <c r="AQ7393" s="12"/>
      <c r="AR7393" s="12"/>
      <c r="AS7393" s="12"/>
      <c r="AT7393" s="12"/>
      <c r="AU7393" s="12"/>
      <c r="AV7393" s="12"/>
      <c r="AW7393" s="12"/>
      <c r="AX7393" s="12"/>
      <c r="AY7393" s="12"/>
      <c r="AZ7393" s="12"/>
      <c r="BA7393" s="12"/>
      <c r="BB7393" s="12"/>
      <c r="BC7393" s="12"/>
      <c r="BD7393" s="12"/>
      <c r="BE7393" s="12"/>
      <c r="BF7393" s="12"/>
      <c r="BG7393" s="12"/>
      <c r="BH7393" s="12"/>
      <c r="BI7393" s="12"/>
      <c r="BJ7393" s="13"/>
      <c r="BK7393" s="13"/>
      <c r="BL7393" s="13"/>
      <c r="BM7393" s="13"/>
      <c r="BN7393" s="13"/>
    </row>
    <row r="7394" spans="4:66" x14ac:dyDescent="0.25">
      <c r="D7394"/>
      <c r="E7394" s="10"/>
      <c r="F7394" s="10"/>
      <c r="G7394" s="10"/>
      <c r="H7394" s="10"/>
      <c r="I7394" s="10"/>
      <c r="J7394" s="10"/>
      <c r="K7394" s="11"/>
      <c r="L7394" s="11"/>
      <c r="M7394" s="12"/>
      <c r="N7394" s="12"/>
      <c r="O7394" s="12"/>
      <c r="P7394" s="12"/>
      <c r="Q7394" s="12"/>
      <c r="R7394" s="12"/>
      <c r="S7394" s="12"/>
      <c r="T7394" s="12"/>
      <c r="U7394" s="12"/>
      <c r="V7394" s="12"/>
      <c r="W7394" s="12"/>
      <c r="X7394" s="12"/>
      <c r="Y7394" s="12"/>
      <c r="Z7394" s="12"/>
      <c r="AA7394" s="12"/>
      <c r="AB7394" s="12"/>
      <c r="AC7394" s="12"/>
      <c r="AD7394" s="12"/>
      <c r="AE7394" s="12"/>
      <c r="AF7394" s="12"/>
      <c r="AG7394" s="12"/>
      <c r="AH7394" s="12"/>
      <c r="AI7394" s="12"/>
      <c r="AJ7394" s="12"/>
      <c r="AK7394" s="12"/>
      <c r="AL7394" s="12"/>
      <c r="AM7394" s="12"/>
      <c r="AN7394" s="12"/>
      <c r="AO7394" s="12"/>
      <c r="AP7394" s="12"/>
      <c r="AQ7394" s="12"/>
      <c r="AR7394" s="12"/>
      <c r="AS7394" s="12"/>
      <c r="AT7394" s="12"/>
      <c r="AU7394" s="12"/>
      <c r="AV7394" s="12"/>
      <c r="AW7394" s="12"/>
      <c r="AX7394" s="12"/>
      <c r="AY7394" s="12"/>
      <c r="AZ7394" s="12"/>
      <c r="BA7394" s="12"/>
      <c r="BB7394" s="12"/>
      <c r="BC7394" s="12"/>
      <c r="BD7394" s="12"/>
      <c r="BE7394" s="12"/>
      <c r="BF7394" s="12"/>
      <c r="BG7394" s="12"/>
      <c r="BH7394" s="12"/>
      <c r="BI7394" s="12"/>
      <c r="BJ7394" s="13"/>
      <c r="BK7394" s="13"/>
      <c r="BL7394" s="13"/>
      <c r="BM7394" s="13"/>
      <c r="BN7394" s="13"/>
    </row>
    <row r="7395" spans="4:66" x14ac:dyDescent="0.25">
      <c r="D7395"/>
      <c r="E7395" s="10"/>
      <c r="F7395" s="10"/>
      <c r="G7395" s="10"/>
      <c r="H7395" s="10"/>
      <c r="I7395" s="10"/>
      <c r="J7395" s="10"/>
      <c r="K7395" s="11"/>
      <c r="L7395" s="11"/>
      <c r="M7395" s="12"/>
      <c r="N7395" s="12"/>
      <c r="O7395" s="12"/>
      <c r="P7395" s="12"/>
      <c r="Q7395" s="12"/>
      <c r="R7395" s="12"/>
      <c r="S7395" s="12"/>
      <c r="T7395" s="12"/>
      <c r="U7395" s="12"/>
      <c r="V7395" s="12"/>
      <c r="W7395" s="12"/>
      <c r="X7395" s="12"/>
      <c r="Y7395" s="12"/>
      <c r="Z7395" s="12"/>
      <c r="AA7395" s="12"/>
      <c r="AB7395" s="12"/>
      <c r="AC7395" s="12"/>
      <c r="AD7395" s="12"/>
      <c r="AE7395" s="12"/>
      <c r="AF7395" s="12"/>
      <c r="AG7395" s="12"/>
      <c r="AH7395" s="12"/>
      <c r="AI7395" s="12"/>
      <c r="AJ7395" s="12"/>
      <c r="AK7395" s="12"/>
      <c r="AL7395" s="12"/>
      <c r="AM7395" s="12"/>
      <c r="AN7395" s="12"/>
      <c r="AO7395" s="12"/>
      <c r="AP7395" s="12"/>
      <c r="AQ7395" s="12"/>
      <c r="AR7395" s="12"/>
      <c r="AS7395" s="12"/>
      <c r="AT7395" s="12"/>
      <c r="AU7395" s="12"/>
      <c r="AV7395" s="12"/>
      <c r="AW7395" s="12"/>
      <c r="AX7395" s="12"/>
      <c r="AY7395" s="12"/>
      <c r="AZ7395" s="12"/>
      <c r="BA7395" s="12"/>
      <c r="BB7395" s="12"/>
      <c r="BC7395" s="12"/>
      <c r="BD7395" s="12"/>
      <c r="BE7395" s="12"/>
      <c r="BF7395" s="12"/>
      <c r="BG7395" s="12"/>
      <c r="BH7395" s="12"/>
      <c r="BI7395" s="12"/>
      <c r="BJ7395" s="13"/>
      <c r="BK7395" s="13"/>
      <c r="BL7395" s="13"/>
      <c r="BM7395" s="13"/>
      <c r="BN7395" s="13"/>
    </row>
    <row r="7396" spans="4:66" x14ac:dyDescent="0.25">
      <c r="D7396"/>
      <c r="E7396" s="10"/>
      <c r="F7396" s="10"/>
      <c r="G7396" s="10"/>
      <c r="H7396" s="10"/>
      <c r="I7396" s="10"/>
      <c r="J7396" s="10"/>
      <c r="K7396" s="11"/>
      <c r="L7396" s="11"/>
      <c r="M7396" s="12"/>
      <c r="N7396" s="12"/>
      <c r="O7396" s="12"/>
      <c r="P7396" s="12"/>
      <c r="Q7396" s="12"/>
      <c r="R7396" s="12"/>
      <c r="S7396" s="12"/>
      <c r="T7396" s="12"/>
      <c r="U7396" s="12"/>
      <c r="V7396" s="12"/>
      <c r="W7396" s="12"/>
      <c r="X7396" s="12"/>
      <c r="Y7396" s="12"/>
      <c r="Z7396" s="12"/>
      <c r="AA7396" s="12"/>
      <c r="AB7396" s="12"/>
      <c r="AC7396" s="12"/>
      <c r="AD7396" s="12"/>
      <c r="AE7396" s="12"/>
      <c r="AF7396" s="12"/>
      <c r="AG7396" s="12"/>
      <c r="AH7396" s="12"/>
      <c r="AI7396" s="12"/>
      <c r="AJ7396" s="12"/>
      <c r="AK7396" s="12"/>
      <c r="AL7396" s="12"/>
      <c r="AM7396" s="12"/>
      <c r="AN7396" s="12"/>
      <c r="AO7396" s="12"/>
      <c r="AP7396" s="12"/>
      <c r="AQ7396" s="12"/>
      <c r="AR7396" s="12"/>
      <c r="AS7396" s="12"/>
      <c r="AT7396" s="12"/>
      <c r="AU7396" s="12"/>
      <c r="AV7396" s="12"/>
      <c r="AW7396" s="12"/>
      <c r="AX7396" s="12"/>
      <c r="AY7396" s="12"/>
      <c r="AZ7396" s="12"/>
      <c r="BA7396" s="12"/>
      <c r="BB7396" s="12"/>
      <c r="BC7396" s="12"/>
      <c r="BD7396" s="12"/>
      <c r="BE7396" s="12"/>
      <c r="BF7396" s="12"/>
      <c r="BG7396" s="12"/>
      <c r="BH7396" s="12"/>
      <c r="BI7396" s="12"/>
      <c r="BJ7396" s="13"/>
      <c r="BK7396" s="13"/>
      <c r="BL7396" s="13"/>
      <c r="BM7396" s="13"/>
      <c r="BN7396" s="13"/>
    </row>
    <row r="7397" spans="4:66" x14ac:dyDescent="0.25">
      <c r="D7397"/>
      <c r="E7397" s="10"/>
      <c r="F7397" s="10"/>
      <c r="G7397" s="10"/>
      <c r="H7397" s="10"/>
      <c r="I7397" s="10"/>
      <c r="J7397" s="10"/>
      <c r="K7397" s="11"/>
      <c r="L7397" s="11"/>
      <c r="M7397" s="12"/>
      <c r="N7397" s="12"/>
      <c r="O7397" s="12"/>
      <c r="P7397" s="12"/>
      <c r="Q7397" s="12"/>
      <c r="R7397" s="12"/>
      <c r="S7397" s="12"/>
      <c r="T7397" s="12"/>
      <c r="U7397" s="12"/>
      <c r="V7397" s="12"/>
      <c r="W7397" s="12"/>
      <c r="X7397" s="12"/>
      <c r="Y7397" s="12"/>
      <c r="Z7397" s="12"/>
      <c r="AA7397" s="12"/>
      <c r="AB7397" s="12"/>
      <c r="AC7397" s="12"/>
      <c r="AD7397" s="12"/>
      <c r="AE7397" s="12"/>
      <c r="AF7397" s="12"/>
      <c r="AG7397" s="12"/>
      <c r="AH7397" s="12"/>
      <c r="AI7397" s="12"/>
      <c r="AJ7397" s="12"/>
      <c r="AK7397" s="12"/>
      <c r="AL7397" s="12"/>
      <c r="AM7397" s="12"/>
      <c r="AN7397" s="12"/>
      <c r="AO7397" s="12"/>
      <c r="AP7397" s="12"/>
      <c r="AQ7397" s="12"/>
      <c r="AR7397" s="12"/>
      <c r="AS7397" s="12"/>
      <c r="AT7397" s="12"/>
      <c r="AU7397" s="12"/>
      <c r="AV7397" s="12"/>
      <c r="AW7397" s="12"/>
      <c r="AX7397" s="12"/>
      <c r="AY7397" s="12"/>
      <c r="AZ7397" s="12"/>
      <c r="BA7397" s="12"/>
      <c r="BB7397" s="12"/>
      <c r="BC7397" s="12"/>
      <c r="BD7397" s="12"/>
      <c r="BE7397" s="12"/>
      <c r="BF7397" s="12"/>
      <c r="BG7397" s="12"/>
      <c r="BH7397" s="12"/>
      <c r="BI7397" s="12"/>
      <c r="BJ7397" s="13"/>
      <c r="BK7397" s="13"/>
      <c r="BL7397" s="13"/>
      <c r="BM7397" s="13"/>
      <c r="BN7397" s="13"/>
    </row>
    <row r="7398" spans="4:66" x14ac:dyDescent="0.25">
      <c r="D7398"/>
      <c r="E7398" s="10"/>
      <c r="F7398" s="10"/>
      <c r="G7398" s="10"/>
      <c r="H7398" s="10"/>
      <c r="I7398" s="10"/>
      <c r="J7398" s="10"/>
      <c r="K7398" s="11"/>
      <c r="L7398" s="11"/>
      <c r="M7398" s="12"/>
      <c r="N7398" s="12"/>
      <c r="O7398" s="12"/>
      <c r="P7398" s="12"/>
      <c r="Q7398" s="12"/>
      <c r="R7398" s="12"/>
      <c r="S7398" s="12"/>
      <c r="T7398" s="12"/>
      <c r="U7398" s="12"/>
      <c r="V7398" s="12"/>
      <c r="W7398" s="12"/>
      <c r="X7398" s="12"/>
      <c r="Y7398" s="12"/>
      <c r="Z7398" s="12"/>
      <c r="AA7398" s="12"/>
      <c r="AB7398" s="12"/>
      <c r="AC7398" s="12"/>
      <c r="AD7398" s="12"/>
      <c r="AE7398" s="12"/>
      <c r="AF7398" s="12"/>
      <c r="AG7398" s="12"/>
      <c r="AH7398" s="12"/>
      <c r="AI7398" s="12"/>
      <c r="AJ7398" s="12"/>
      <c r="AK7398" s="12"/>
      <c r="AL7398" s="12"/>
      <c r="AM7398" s="12"/>
      <c r="AN7398" s="12"/>
      <c r="AO7398" s="12"/>
      <c r="AP7398" s="12"/>
      <c r="AQ7398" s="12"/>
      <c r="AR7398" s="12"/>
      <c r="AS7398" s="12"/>
      <c r="AT7398" s="12"/>
      <c r="AU7398" s="12"/>
      <c r="AV7398" s="12"/>
      <c r="AW7398" s="12"/>
      <c r="AX7398" s="12"/>
      <c r="AY7398" s="12"/>
      <c r="AZ7398" s="12"/>
      <c r="BA7398" s="12"/>
      <c r="BB7398" s="12"/>
      <c r="BC7398" s="12"/>
      <c r="BD7398" s="12"/>
      <c r="BE7398" s="12"/>
      <c r="BF7398" s="12"/>
      <c r="BG7398" s="12"/>
      <c r="BH7398" s="12"/>
      <c r="BI7398" s="12"/>
      <c r="BJ7398" s="13"/>
      <c r="BK7398" s="13"/>
      <c r="BL7398" s="13"/>
      <c r="BM7398" s="13"/>
      <c r="BN7398" s="13"/>
    </row>
    <row r="7399" spans="4:66" x14ac:dyDescent="0.25">
      <c r="D7399"/>
      <c r="E7399" s="10"/>
      <c r="F7399" s="10"/>
      <c r="G7399" s="10"/>
      <c r="H7399" s="10"/>
      <c r="I7399" s="10"/>
      <c r="J7399" s="10"/>
      <c r="K7399" s="11"/>
      <c r="L7399" s="11"/>
      <c r="M7399" s="12"/>
      <c r="N7399" s="12"/>
      <c r="O7399" s="12"/>
      <c r="P7399" s="12"/>
      <c r="Q7399" s="12"/>
      <c r="R7399" s="12"/>
      <c r="S7399" s="12"/>
      <c r="T7399" s="12"/>
      <c r="U7399" s="12"/>
      <c r="V7399" s="12"/>
      <c r="W7399" s="12"/>
      <c r="X7399" s="12"/>
      <c r="Y7399" s="12"/>
      <c r="Z7399" s="12"/>
      <c r="AA7399" s="12"/>
      <c r="AB7399" s="12"/>
      <c r="AC7399" s="12"/>
      <c r="AD7399" s="12"/>
      <c r="AE7399" s="12"/>
      <c r="AF7399" s="12"/>
      <c r="AG7399" s="12"/>
      <c r="AH7399" s="12"/>
      <c r="AI7399" s="12"/>
      <c r="AJ7399" s="12"/>
      <c r="AK7399" s="12"/>
      <c r="AL7399" s="12"/>
      <c r="AM7399" s="12"/>
      <c r="AN7399" s="12"/>
      <c r="AO7399" s="12"/>
      <c r="AP7399" s="12"/>
      <c r="AQ7399" s="12"/>
      <c r="AR7399" s="12"/>
      <c r="AS7399" s="12"/>
      <c r="AT7399" s="12"/>
      <c r="AU7399" s="12"/>
      <c r="AV7399" s="12"/>
      <c r="AW7399" s="12"/>
      <c r="AX7399" s="12"/>
      <c r="AY7399" s="12"/>
      <c r="AZ7399" s="12"/>
      <c r="BA7399" s="12"/>
      <c r="BB7399" s="12"/>
      <c r="BC7399" s="12"/>
      <c r="BD7399" s="12"/>
      <c r="BE7399" s="12"/>
      <c r="BF7399" s="12"/>
      <c r="BG7399" s="12"/>
      <c r="BH7399" s="12"/>
      <c r="BI7399" s="12"/>
      <c r="BJ7399" s="13"/>
      <c r="BK7399" s="13"/>
      <c r="BL7399" s="13"/>
      <c r="BM7399" s="13"/>
      <c r="BN7399" s="13"/>
    </row>
    <row r="7400" spans="4:66" x14ac:dyDescent="0.25">
      <c r="D7400"/>
      <c r="E7400" s="10"/>
      <c r="F7400" s="10"/>
      <c r="G7400" s="10"/>
      <c r="H7400" s="10"/>
      <c r="I7400" s="10"/>
      <c r="J7400" s="10"/>
      <c r="K7400" s="11"/>
      <c r="L7400" s="11"/>
      <c r="M7400" s="12"/>
      <c r="N7400" s="12"/>
      <c r="O7400" s="12"/>
      <c r="P7400" s="12"/>
      <c r="Q7400" s="12"/>
      <c r="R7400" s="12"/>
      <c r="S7400" s="12"/>
      <c r="T7400" s="12"/>
      <c r="U7400" s="12"/>
      <c r="V7400" s="12"/>
      <c r="W7400" s="12"/>
      <c r="X7400" s="12"/>
      <c r="Y7400" s="12"/>
      <c r="Z7400" s="12"/>
      <c r="AA7400" s="12"/>
      <c r="AB7400" s="12"/>
      <c r="AC7400" s="12"/>
      <c r="AD7400" s="12"/>
      <c r="AE7400" s="12"/>
      <c r="AF7400" s="12"/>
      <c r="AG7400" s="12"/>
      <c r="AH7400" s="12"/>
      <c r="AI7400" s="12"/>
      <c r="AJ7400" s="12"/>
      <c r="AK7400" s="12"/>
      <c r="AL7400" s="12"/>
      <c r="AM7400" s="12"/>
      <c r="AN7400" s="12"/>
      <c r="AO7400" s="12"/>
      <c r="AP7400" s="12"/>
      <c r="AQ7400" s="12"/>
      <c r="AR7400" s="12"/>
      <c r="AS7400" s="12"/>
      <c r="AT7400" s="12"/>
      <c r="AU7400" s="12"/>
      <c r="AV7400" s="12"/>
      <c r="AW7400" s="12"/>
      <c r="AX7400" s="12"/>
      <c r="AY7400" s="12"/>
      <c r="AZ7400" s="12"/>
      <c r="BA7400" s="12"/>
      <c r="BB7400" s="12"/>
      <c r="BC7400" s="12"/>
      <c r="BD7400" s="12"/>
      <c r="BE7400" s="12"/>
      <c r="BF7400" s="12"/>
      <c r="BG7400" s="12"/>
      <c r="BH7400" s="12"/>
      <c r="BI7400" s="12"/>
      <c r="BJ7400" s="13"/>
      <c r="BK7400" s="13"/>
      <c r="BL7400" s="13"/>
      <c r="BM7400" s="13"/>
      <c r="BN7400" s="13"/>
    </row>
    <row r="7401" spans="4:66" x14ac:dyDescent="0.25">
      <c r="D7401"/>
      <c r="E7401" s="10"/>
      <c r="F7401" s="10"/>
      <c r="G7401" s="10"/>
      <c r="H7401" s="10"/>
      <c r="I7401" s="10"/>
      <c r="J7401" s="10"/>
      <c r="K7401" s="11"/>
      <c r="L7401" s="11"/>
      <c r="M7401" s="12"/>
      <c r="N7401" s="12"/>
      <c r="O7401" s="12"/>
      <c r="P7401" s="12"/>
      <c r="Q7401" s="12"/>
      <c r="R7401" s="12"/>
      <c r="S7401" s="12"/>
      <c r="T7401" s="12"/>
      <c r="U7401" s="12"/>
      <c r="V7401" s="12"/>
      <c r="W7401" s="12"/>
      <c r="X7401" s="12"/>
      <c r="Y7401" s="12"/>
      <c r="Z7401" s="12"/>
      <c r="AA7401" s="12"/>
      <c r="AB7401" s="12"/>
      <c r="AC7401" s="12"/>
      <c r="AD7401" s="12"/>
      <c r="AE7401" s="12"/>
      <c r="AF7401" s="12"/>
      <c r="AG7401" s="12"/>
      <c r="AH7401" s="12"/>
      <c r="AI7401" s="12"/>
      <c r="AJ7401" s="12"/>
      <c r="AK7401" s="12"/>
      <c r="AL7401" s="12"/>
      <c r="AM7401" s="12"/>
      <c r="AN7401" s="12"/>
      <c r="AO7401" s="12"/>
      <c r="AP7401" s="12"/>
      <c r="AQ7401" s="12"/>
      <c r="AR7401" s="12"/>
      <c r="AS7401" s="12"/>
      <c r="AT7401" s="12"/>
      <c r="AU7401" s="12"/>
      <c r="AV7401" s="12"/>
      <c r="AW7401" s="12"/>
      <c r="AX7401" s="12"/>
      <c r="AY7401" s="12"/>
      <c r="AZ7401" s="12"/>
      <c r="BA7401" s="12"/>
      <c r="BB7401" s="12"/>
      <c r="BC7401" s="12"/>
      <c r="BD7401" s="12"/>
      <c r="BE7401" s="12"/>
      <c r="BF7401" s="12"/>
      <c r="BG7401" s="12"/>
      <c r="BH7401" s="12"/>
      <c r="BI7401" s="12"/>
      <c r="BJ7401" s="13"/>
      <c r="BK7401" s="13"/>
      <c r="BL7401" s="13"/>
      <c r="BM7401" s="13"/>
      <c r="BN7401" s="13"/>
    </row>
    <row r="7402" spans="4:66" x14ac:dyDescent="0.25">
      <c r="D7402"/>
      <c r="E7402" s="10"/>
      <c r="F7402" s="10"/>
      <c r="G7402" s="10"/>
      <c r="H7402" s="10"/>
      <c r="I7402" s="10"/>
      <c r="J7402" s="10"/>
      <c r="K7402" s="11"/>
      <c r="L7402" s="11"/>
      <c r="M7402" s="12"/>
      <c r="N7402" s="12"/>
      <c r="O7402" s="12"/>
      <c r="P7402" s="12"/>
      <c r="Q7402" s="12"/>
      <c r="R7402" s="12"/>
      <c r="S7402" s="12"/>
      <c r="T7402" s="12"/>
      <c r="U7402" s="12"/>
      <c r="V7402" s="12"/>
      <c r="W7402" s="12"/>
      <c r="X7402" s="12"/>
      <c r="Y7402" s="12"/>
      <c r="Z7402" s="12"/>
      <c r="AA7402" s="12"/>
      <c r="AB7402" s="12"/>
      <c r="AC7402" s="12"/>
      <c r="AD7402" s="12"/>
      <c r="AE7402" s="12"/>
      <c r="AF7402" s="12"/>
      <c r="AG7402" s="12"/>
      <c r="AH7402" s="12"/>
      <c r="AI7402" s="12"/>
      <c r="AJ7402" s="12"/>
      <c r="AK7402" s="12"/>
      <c r="AL7402" s="12"/>
      <c r="AM7402" s="12"/>
      <c r="AN7402" s="12"/>
      <c r="AO7402" s="12"/>
      <c r="AP7402" s="12"/>
      <c r="AQ7402" s="12"/>
      <c r="AR7402" s="12"/>
      <c r="AS7402" s="12"/>
      <c r="AT7402" s="12"/>
      <c r="AU7402" s="12"/>
      <c r="AV7402" s="12"/>
      <c r="AW7402" s="12"/>
      <c r="AX7402" s="12"/>
      <c r="AY7402" s="12"/>
      <c r="AZ7402" s="12"/>
      <c r="BA7402" s="12"/>
      <c r="BB7402" s="12"/>
      <c r="BC7402" s="12"/>
      <c r="BD7402" s="12"/>
      <c r="BE7402" s="12"/>
      <c r="BF7402" s="12"/>
      <c r="BG7402" s="12"/>
      <c r="BH7402" s="12"/>
      <c r="BI7402" s="12"/>
      <c r="BJ7402" s="13"/>
      <c r="BK7402" s="13"/>
      <c r="BL7402" s="13"/>
      <c r="BM7402" s="13"/>
      <c r="BN7402" s="13"/>
    </row>
    <row r="7403" spans="4:66" x14ac:dyDescent="0.25">
      <c r="D7403"/>
      <c r="E7403" s="10"/>
      <c r="F7403" s="10"/>
      <c r="G7403" s="10"/>
      <c r="H7403" s="10"/>
      <c r="I7403" s="10"/>
      <c r="J7403" s="10"/>
      <c r="K7403" s="11"/>
      <c r="L7403" s="11"/>
      <c r="M7403" s="12"/>
      <c r="N7403" s="12"/>
      <c r="O7403" s="12"/>
      <c r="P7403" s="12"/>
      <c r="Q7403" s="12"/>
      <c r="R7403" s="12"/>
      <c r="S7403" s="12"/>
      <c r="T7403" s="12"/>
      <c r="U7403" s="12"/>
      <c r="V7403" s="12"/>
      <c r="W7403" s="12"/>
      <c r="X7403" s="12"/>
      <c r="Y7403" s="12"/>
      <c r="Z7403" s="12"/>
      <c r="AA7403" s="12"/>
      <c r="AB7403" s="12"/>
      <c r="AC7403" s="12"/>
      <c r="AD7403" s="12"/>
      <c r="AE7403" s="12"/>
      <c r="AF7403" s="12"/>
      <c r="AG7403" s="12"/>
      <c r="AH7403" s="12"/>
      <c r="AI7403" s="12"/>
      <c r="AJ7403" s="12"/>
      <c r="AK7403" s="12"/>
      <c r="AL7403" s="12"/>
      <c r="AM7403" s="12"/>
      <c r="AN7403" s="12"/>
      <c r="AO7403" s="12"/>
      <c r="AP7403" s="12"/>
      <c r="AQ7403" s="12"/>
      <c r="AR7403" s="12"/>
      <c r="AS7403" s="12"/>
      <c r="AT7403" s="12"/>
      <c r="AU7403" s="12"/>
      <c r="AV7403" s="12"/>
      <c r="AW7403" s="12"/>
      <c r="AX7403" s="12"/>
      <c r="AY7403" s="12"/>
      <c r="AZ7403" s="12"/>
      <c r="BA7403" s="12"/>
      <c r="BB7403" s="12"/>
      <c r="BC7403" s="12"/>
      <c r="BD7403" s="12"/>
      <c r="BE7403" s="12"/>
      <c r="BF7403" s="12"/>
      <c r="BG7403" s="12"/>
      <c r="BH7403" s="12"/>
      <c r="BI7403" s="12"/>
      <c r="BJ7403" s="13"/>
      <c r="BK7403" s="13"/>
      <c r="BL7403" s="13"/>
      <c r="BM7403" s="13"/>
      <c r="BN7403" s="13"/>
    </row>
    <row r="7404" spans="4:66" x14ac:dyDescent="0.25">
      <c r="D7404"/>
      <c r="E7404" s="10"/>
      <c r="F7404" s="10"/>
      <c r="G7404" s="10"/>
      <c r="H7404" s="10"/>
      <c r="I7404" s="10"/>
      <c r="J7404" s="10"/>
      <c r="K7404" s="11"/>
      <c r="L7404" s="11"/>
      <c r="M7404" s="12"/>
      <c r="N7404" s="12"/>
      <c r="O7404" s="12"/>
      <c r="P7404" s="12"/>
      <c r="Q7404" s="12"/>
      <c r="R7404" s="12"/>
      <c r="S7404" s="12"/>
      <c r="T7404" s="12"/>
      <c r="U7404" s="12"/>
      <c r="V7404" s="12"/>
      <c r="W7404" s="12"/>
      <c r="X7404" s="12"/>
      <c r="Y7404" s="12"/>
      <c r="Z7404" s="12"/>
      <c r="AA7404" s="12"/>
      <c r="AB7404" s="12"/>
      <c r="AC7404" s="12"/>
      <c r="AD7404" s="12"/>
      <c r="AE7404" s="12"/>
      <c r="AF7404" s="12"/>
      <c r="AG7404" s="12"/>
      <c r="AH7404" s="12"/>
      <c r="AI7404" s="12"/>
      <c r="AJ7404" s="12"/>
      <c r="AK7404" s="12"/>
      <c r="AL7404" s="12"/>
      <c r="AM7404" s="12"/>
      <c r="AN7404" s="12"/>
      <c r="AO7404" s="12"/>
      <c r="AP7404" s="12"/>
      <c r="AQ7404" s="12"/>
      <c r="AR7404" s="12"/>
      <c r="AS7404" s="12"/>
      <c r="AT7404" s="12"/>
      <c r="AU7404" s="12"/>
      <c r="AV7404" s="12"/>
      <c r="AW7404" s="12"/>
      <c r="AX7404" s="12"/>
      <c r="AY7404" s="12"/>
      <c r="AZ7404" s="12"/>
      <c r="BA7404" s="12"/>
      <c r="BB7404" s="12"/>
      <c r="BC7404" s="12"/>
      <c r="BD7404" s="12"/>
      <c r="BE7404" s="12"/>
      <c r="BF7404" s="12"/>
      <c r="BG7404" s="12"/>
      <c r="BH7404" s="12"/>
      <c r="BI7404" s="12"/>
      <c r="BJ7404" s="13"/>
      <c r="BK7404" s="13"/>
      <c r="BL7404" s="13"/>
      <c r="BM7404" s="13"/>
      <c r="BN7404" s="13"/>
    </row>
    <row r="7405" spans="4:66" x14ac:dyDescent="0.25">
      <c r="D7405"/>
      <c r="E7405" s="10"/>
      <c r="F7405" s="10"/>
      <c r="G7405" s="10"/>
      <c r="H7405" s="10"/>
      <c r="I7405" s="10"/>
      <c r="J7405" s="10"/>
      <c r="K7405" s="11"/>
      <c r="L7405" s="11"/>
      <c r="M7405" s="12"/>
      <c r="N7405" s="12"/>
      <c r="O7405" s="12"/>
      <c r="P7405" s="12"/>
      <c r="Q7405" s="12"/>
      <c r="R7405" s="12"/>
      <c r="S7405" s="12"/>
      <c r="T7405" s="12"/>
      <c r="U7405" s="12"/>
      <c r="V7405" s="12"/>
      <c r="W7405" s="12"/>
      <c r="X7405" s="12"/>
      <c r="Y7405" s="12"/>
      <c r="Z7405" s="12"/>
      <c r="AA7405" s="12"/>
      <c r="AB7405" s="12"/>
      <c r="AC7405" s="12"/>
      <c r="AD7405" s="12"/>
      <c r="AE7405" s="12"/>
      <c r="AF7405" s="12"/>
      <c r="AG7405" s="12"/>
      <c r="AH7405" s="12"/>
      <c r="AI7405" s="12"/>
      <c r="AJ7405" s="12"/>
      <c r="AK7405" s="12"/>
      <c r="AL7405" s="12"/>
      <c r="AM7405" s="12"/>
      <c r="AN7405" s="12"/>
      <c r="AO7405" s="12"/>
      <c r="AP7405" s="12"/>
      <c r="AQ7405" s="12"/>
      <c r="AR7405" s="12"/>
      <c r="AS7405" s="12"/>
      <c r="AT7405" s="12"/>
      <c r="AU7405" s="12"/>
      <c r="AV7405" s="12"/>
      <c r="AW7405" s="12"/>
      <c r="AX7405" s="12"/>
      <c r="AY7405" s="12"/>
      <c r="AZ7405" s="12"/>
      <c r="BA7405" s="12"/>
      <c r="BB7405" s="12"/>
      <c r="BC7405" s="12"/>
      <c r="BD7405" s="12"/>
      <c r="BE7405" s="12"/>
      <c r="BF7405" s="12"/>
      <c r="BG7405" s="12"/>
      <c r="BH7405" s="12"/>
      <c r="BI7405" s="12"/>
      <c r="BJ7405" s="13"/>
      <c r="BK7405" s="13"/>
      <c r="BL7405" s="13"/>
      <c r="BM7405" s="13"/>
      <c r="BN7405" s="13"/>
    </row>
    <row r="7406" spans="4:66" x14ac:dyDescent="0.25">
      <c r="D7406"/>
      <c r="E7406" s="10"/>
      <c r="F7406" s="10"/>
      <c r="G7406" s="10"/>
      <c r="H7406" s="10"/>
      <c r="I7406" s="10"/>
      <c r="J7406" s="10"/>
      <c r="K7406" s="11"/>
      <c r="L7406" s="11"/>
      <c r="M7406" s="12"/>
      <c r="N7406" s="12"/>
      <c r="O7406" s="12"/>
      <c r="P7406" s="12"/>
      <c r="Q7406" s="12"/>
      <c r="R7406" s="12"/>
      <c r="S7406" s="12"/>
      <c r="T7406" s="12"/>
      <c r="U7406" s="12"/>
      <c r="V7406" s="12"/>
      <c r="W7406" s="12"/>
      <c r="X7406" s="12"/>
      <c r="Y7406" s="12"/>
      <c r="Z7406" s="12"/>
      <c r="AA7406" s="12"/>
      <c r="AB7406" s="12"/>
      <c r="AC7406" s="12"/>
      <c r="AD7406" s="12"/>
      <c r="AE7406" s="12"/>
      <c r="AF7406" s="12"/>
      <c r="AG7406" s="12"/>
      <c r="AH7406" s="12"/>
      <c r="AI7406" s="12"/>
      <c r="AJ7406" s="12"/>
      <c r="AK7406" s="12"/>
      <c r="AL7406" s="12"/>
      <c r="AM7406" s="12"/>
      <c r="AN7406" s="12"/>
      <c r="AO7406" s="12"/>
      <c r="AP7406" s="12"/>
      <c r="AQ7406" s="12"/>
      <c r="AR7406" s="12"/>
      <c r="AS7406" s="12"/>
      <c r="AT7406" s="12"/>
      <c r="AU7406" s="12"/>
      <c r="AV7406" s="12"/>
      <c r="AW7406" s="12"/>
      <c r="AX7406" s="12"/>
      <c r="AY7406" s="12"/>
      <c r="AZ7406" s="12"/>
      <c r="BA7406" s="12"/>
      <c r="BB7406" s="12"/>
      <c r="BC7406" s="12"/>
      <c r="BD7406" s="12"/>
      <c r="BE7406" s="12"/>
      <c r="BF7406" s="12"/>
      <c r="BG7406" s="12"/>
      <c r="BH7406" s="12"/>
      <c r="BI7406" s="12"/>
      <c r="BJ7406" s="13"/>
      <c r="BK7406" s="13"/>
      <c r="BL7406" s="13"/>
      <c r="BM7406" s="13"/>
      <c r="BN7406" s="13"/>
    </row>
    <row r="7407" spans="4:66" x14ac:dyDescent="0.25">
      <c r="D7407"/>
      <c r="E7407" s="10"/>
      <c r="F7407" s="10"/>
      <c r="G7407" s="10"/>
      <c r="H7407" s="10"/>
      <c r="I7407" s="10"/>
      <c r="J7407" s="10"/>
      <c r="K7407" s="11"/>
      <c r="L7407" s="11"/>
      <c r="M7407" s="12"/>
      <c r="N7407" s="12"/>
      <c r="O7407" s="12"/>
      <c r="P7407" s="12"/>
      <c r="Q7407" s="12"/>
      <c r="R7407" s="12"/>
      <c r="S7407" s="12"/>
      <c r="T7407" s="12"/>
      <c r="U7407" s="12"/>
      <c r="V7407" s="12"/>
      <c r="W7407" s="12"/>
      <c r="X7407" s="12"/>
      <c r="Y7407" s="12"/>
      <c r="Z7407" s="12"/>
      <c r="AA7407" s="12"/>
      <c r="AB7407" s="12"/>
      <c r="AC7407" s="12"/>
      <c r="AD7407" s="12"/>
      <c r="AE7407" s="12"/>
      <c r="AF7407" s="12"/>
      <c r="AG7407" s="12"/>
      <c r="AH7407" s="12"/>
      <c r="AI7407" s="12"/>
      <c r="AJ7407" s="12"/>
      <c r="AK7407" s="12"/>
      <c r="AL7407" s="12"/>
      <c r="AM7407" s="12"/>
      <c r="AN7407" s="12"/>
      <c r="AO7407" s="12"/>
      <c r="AP7407" s="12"/>
      <c r="AQ7407" s="12"/>
      <c r="AR7407" s="12"/>
      <c r="AS7407" s="12"/>
      <c r="AT7407" s="12"/>
      <c r="AU7407" s="12"/>
      <c r="AV7407" s="12"/>
      <c r="AW7407" s="12"/>
      <c r="AX7407" s="12"/>
      <c r="AY7407" s="12"/>
      <c r="AZ7407" s="12"/>
      <c r="BA7407" s="12"/>
      <c r="BB7407" s="12"/>
      <c r="BC7407" s="12"/>
      <c r="BD7407" s="12"/>
      <c r="BE7407" s="12"/>
      <c r="BF7407" s="12"/>
      <c r="BG7407" s="12"/>
      <c r="BH7407" s="12"/>
      <c r="BI7407" s="12"/>
      <c r="BJ7407" s="13"/>
      <c r="BK7407" s="13"/>
      <c r="BL7407" s="13"/>
      <c r="BM7407" s="13"/>
      <c r="BN7407" s="13"/>
    </row>
    <row r="7408" spans="4:66" x14ac:dyDescent="0.25">
      <c r="D7408"/>
      <c r="E7408" s="10"/>
      <c r="F7408" s="10"/>
      <c r="G7408" s="10"/>
      <c r="H7408" s="10"/>
      <c r="I7408" s="10"/>
      <c r="J7408" s="10"/>
      <c r="K7408" s="11"/>
      <c r="L7408" s="11"/>
      <c r="M7408" s="12"/>
      <c r="N7408" s="12"/>
      <c r="O7408" s="12"/>
      <c r="P7408" s="12"/>
      <c r="Q7408" s="12"/>
      <c r="R7408" s="12"/>
      <c r="S7408" s="12"/>
      <c r="T7408" s="12"/>
      <c r="U7408" s="12"/>
      <c r="V7408" s="12"/>
      <c r="W7408" s="12"/>
      <c r="X7408" s="12"/>
      <c r="Y7408" s="12"/>
      <c r="Z7408" s="12"/>
      <c r="AA7408" s="12"/>
      <c r="AB7408" s="12"/>
      <c r="AC7408" s="12"/>
      <c r="AD7408" s="12"/>
      <c r="AE7408" s="12"/>
      <c r="AF7408" s="12"/>
      <c r="AG7408" s="12"/>
      <c r="AH7408" s="12"/>
      <c r="AI7408" s="12"/>
      <c r="AJ7408" s="12"/>
      <c r="AK7408" s="12"/>
      <c r="AL7408" s="12"/>
      <c r="AM7408" s="12"/>
      <c r="AN7408" s="12"/>
      <c r="AO7408" s="12"/>
      <c r="AP7408" s="12"/>
      <c r="AQ7408" s="12"/>
      <c r="AR7408" s="12"/>
      <c r="AS7408" s="12"/>
      <c r="AT7408" s="12"/>
      <c r="AU7408" s="12"/>
      <c r="AV7408" s="12"/>
      <c r="AW7408" s="12"/>
      <c r="AX7408" s="12"/>
      <c r="AY7408" s="12"/>
      <c r="AZ7408" s="12"/>
      <c r="BA7408" s="12"/>
      <c r="BB7408" s="12"/>
      <c r="BC7408" s="12"/>
      <c r="BD7408" s="12"/>
      <c r="BE7408" s="12"/>
      <c r="BF7408" s="12"/>
      <c r="BG7408" s="12"/>
      <c r="BH7408" s="12"/>
      <c r="BI7408" s="12"/>
      <c r="BJ7408" s="13"/>
      <c r="BK7408" s="13"/>
      <c r="BL7408" s="13"/>
      <c r="BM7408" s="13"/>
      <c r="BN7408" s="13"/>
    </row>
    <row r="7409" spans="4:66" x14ac:dyDescent="0.25">
      <c r="D7409"/>
      <c r="E7409" s="10"/>
      <c r="F7409" s="10"/>
      <c r="G7409" s="10"/>
      <c r="H7409" s="10"/>
      <c r="I7409" s="10"/>
      <c r="J7409" s="10"/>
      <c r="K7409" s="11"/>
      <c r="L7409" s="11"/>
      <c r="M7409" s="12"/>
      <c r="N7409" s="12"/>
      <c r="O7409" s="12"/>
      <c r="P7409" s="12"/>
      <c r="Q7409" s="12"/>
      <c r="R7409" s="12"/>
      <c r="S7409" s="12"/>
      <c r="T7409" s="12"/>
      <c r="U7409" s="12"/>
      <c r="V7409" s="12"/>
      <c r="W7409" s="12"/>
      <c r="X7409" s="12"/>
      <c r="Y7409" s="12"/>
      <c r="Z7409" s="12"/>
      <c r="AA7409" s="12"/>
      <c r="AB7409" s="12"/>
      <c r="AC7409" s="12"/>
      <c r="AD7409" s="12"/>
      <c r="AE7409" s="12"/>
      <c r="AF7409" s="12"/>
      <c r="AG7409" s="12"/>
      <c r="AH7409" s="12"/>
      <c r="AI7409" s="12"/>
      <c r="AJ7409" s="12"/>
      <c r="AK7409" s="12"/>
      <c r="AL7409" s="12"/>
      <c r="AM7409" s="12"/>
      <c r="AN7409" s="12"/>
      <c r="AO7409" s="12"/>
      <c r="AP7409" s="12"/>
      <c r="AQ7409" s="12"/>
      <c r="AR7409" s="12"/>
      <c r="AS7409" s="12"/>
      <c r="AT7409" s="12"/>
      <c r="AU7409" s="12"/>
      <c r="AV7409" s="12"/>
      <c r="AW7409" s="12"/>
      <c r="AX7409" s="12"/>
      <c r="AY7409" s="12"/>
      <c r="AZ7409" s="12"/>
      <c r="BA7409" s="12"/>
      <c r="BB7409" s="12"/>
      <c r="BC7409" s="12"/>
      <c r="BD7409" s="12"/>
      <c r="BE7409" s="12"/>
      <c r="BF7409" s="12"/>
      <c r="BG7409" s="12"/>
      <c r="BH7409" s="12"/>
      <c r="BI7409" s="12"/>
      <c r="BJ7409" s="13"/>
      <c r="BK7409" s="13"/>
      <c r="BL7409" s="13"/>
      <c r="BM7409" s="13"/>
      <c r="BN7409" s="13"/>
    </row>
    <row r="7410" spans="4:66" x14ac:dyDescent="0.25">
      <c r="D7410"/>
      <c r="E7410" s="10"/>
      <c r="F7410" s="10"/>
      <c r="G7410" s="10"/>
      <c r="H7410" s="10"/>
      <c r="I7410" s="10"/>
      <c r="J7410" s="10"/>
      <c r="K7410" s="11"/>
      <c r="L7410" s="11"/>
      <c r="M7410" s="12"/>
      <c r="N7410" s="12"/>
      <c r="O7410" s="12"/>
      <c r="P7410" s="12"/>
      <c r="Q7410" s="12"/>
      <c r="R7410" s="12"/>
      <c r="S7410" s="12"/>
      <c r="T7410" s="12"/>
      <c r="U7410" s="12"/>
      <c r="V7410" s="12"/>
      <c r="W7410" s="12"/>
      <c r="X7410" s="12"/>
      <c r="Y7410" s="12"/>
      <c r="Z7410" s="12"/>
      <c r="AA7410" s="12"/>
      <c r="AB7410" s="12"/>
      <c r="AC7410" s="12"/>
      <c r="AD7410" s="12"/>
      <c r="AE7410" s="12"/>
      <c r="AF7410" s="12"/>
      <c r="AG7410" s="12"/>
      <c r="AH7410" s="12"/>
      <c r="AI7410" s="12"/>
      <c r="AJ7410" s="12"/>
      <c r="AK7410" s="12"/>
      <c r="AL7410" s="12"/>
      <c r="AM7410" s="12"/>
      <c r="AN7410" s="12"/>
      <c r="AO7410" s="12"/>
      <c r="AP7410" s="12"/>
      <c r="AQ7410" s="12"/>
      <c r="AR7410" s="12"/>
      <c r="AS7410" s="12"/>
      <c r="AT7410" s="12"/>
      <c r="AU7410" s="12"/>
      <c r="AV7410" s="12"/>
      <c r="AW7410" s="12"/>
      <c r="AX7410" s="12"/>
      <c r="AY7410" s="12"/>
      <c r="AZ7410" s="12"/>
      <c r="BA7410" s="12"/>
      <c r="BB7410" s="12"/>
      <c r="BC7410" s="12"/>
      <c r="BD7410" s="12"/>
      <c r="BE7410" s="12"/>
      <c r="BF7410" s="12"/>
      <c r="BG7410" s="12"/>
      <c r="BH7410" s="12"/>
      <c r="BI7410" s="12"/>
      <c r="BJ7410" s="13"/>
      <c r="BK7410" s="13"/>
      <c r="BL7410" s="13"/>
      <c r="BM7410" s="13"/>
      <c r="BN7410" s="13"/>
    </row>
    <row r="7411" spans="4:66" x14ac:dyDescent="0.25">
      <c r="D7411"/>
      <c r="E7411" s="10"/>
      <c r="F7411" s="10"/>
      <c r="G7411" s="10"/>
      <c r="H7411" s="10"/>
      <c r="I7411" s="10"/>
      <c r="J7411" s="10"/>
      <c r="K7411" s="11"/>
      <c r="L7411" s="11"/>
      <c r="M7411" s="12"/>
      <c r="N7411" s="12"/>
      <c r="O7411" s="12"/>
      <c r="P7411" s="12"/>
      <c r="Q7411" s="12"/>
      <c r="R7411" s="12"/>
      <c r="S7411" s="12"/>
      <c r="T7411" s="12"/>
      <c r="U7411" s="12"/>
      <c r="V7411" s="12"/>
      <c r="W7411" s="12"/>
      <c r="X7411" s="12"/>
      <c r="Y7411" s="12"/>
      <c r="Z7411" s="12"/>
      <c r="AA7411" s="12"/>
      <c r="AB7411" s="12"/>
      <c r="AC7411" s="12"/>
      <c r="AD7411" s="12"/>
      <c r="AE7411" s="12"/>
      <c r="AF7411" s="12"/>
      <c r="AG7411" s="12"/>
      <c r="AH7411" s="12"/>
      <c r="AI7411" s="12"/>
      <c r="AJ7411" s="12"/>
      <c r="AK7411" s="12"/>
      <c r="AL7411" s="12"/>
      <c r="AM7411" s="12"/>
      <c r="AN7411" s="12"/>
      <c r="AO7411" s="12"/>
      <c r="AP7411" s="12"/>
      <c r="AQ7411" s="12"/>
      <c r="AR7411" s="12"/>
      <c r="AS7411" s="12"/>
      <c r="AT7411" s="12"/>
      <c r="AU7411" s="12"/>
      <c r="AV7411" s="12"/>
      <c r="AW7411" s="12"/>
      <c r="AX7411" s="12"/>
      <c r="AY7411" s="12"/>
      <c r="AZ7411" s="12"/>
      <c r="BA7411" s="12"/>
      <c r="BB7411" s="12"/>
      <c r="BC7411" s="12"/>
      <c r="BD7411" s="12"/>
      <c r="BE7411" s="12"/>
      <c r="BF7411" s="12"/>
      <c r="BG7411" s="12"/>
      <c r="BH7411" s="12"/>
      <c r="BI7411" s="12"/>
      <c r="BJ7411" s="13"/>
      <c r="BK7411" s="13"/>
      <c r="BL7411" s="13"/>
      <c r="BM7411" s="13"/>
      <c r="BN7411" s="13"/>
    </row>
    <row r="7412" spans="4:66" x14ac:dyDescent="0.25">
      <c r="D7412"/>
      <c r="E7412" s="10"/>
      <c r="F7412" s="10"/>
      <c r="G7412" s="10"/>
      <c r="H7412" s="10"/>
      <c r="I7412" s="10"/>
      <c r="J7412" s="10"/>
      <c r="K7412" s="11"/>
      <c r="L7412" s="11"/>
      <c r="M7412" s="12"/>
      <c r="N7412" s="12"/>
      <c r="O7412" s="12"/>
      <c r="P7412" s="12"/>
      <c r="Q7412" s="12"/>
      <c r="R7412" s="12"/>
      <c r="S7412" s="12"/>
      <c r="T7412" s="12"/>
      <c r="U7412" s="12"/>
      <c r="V7412" s="12"/>
      <c r="W7412" s="12"/>
      <c r="X7412" s="12"/>
      <c r="Y7412" s="12"/>
      <c r="Z7412" s="12"/>
      <c r="AA7412" s="12"/>
      <c r="AB7412" s="12"/>
      <c r="AC7412" s="12"/>
      <c r="AD7412" s="12"/>
      <c r="AE7412" s="12"/>
      <c r="AF7412" s="12"/>
      <c r="AG7412" s="12"/>
      <c r="AH7412" s="12"/>
      <c r="AI7412" s="12"/>
      <c r="AJ7412" s="12"/>
      <c r="AK7412" s="12"/>
      <c r="AL7412" s="12"/>
      <c r="AM7412" s="12"/>
      <c r="AN7412" s="12"/>
      <c r="AO7412" s="12"/>
      <c r="AP7412" s="12"/>
      <c r="AQ7412" s="12"/>
      <c r="AR7412" s="12"/>
      <c r="AS7412" s="12"/>
      <c r="AT7412" s="12"/>
      <c r="AU7412" s="12"/>
      <c r="AV7412" s="12"/>
      <c r="AW7412" s="12"/>
      <c r="AX7412" s="12"/>
      <c r="AY7412" s="12"/>
      <c r="AZ7412" s="12"/>
      <c r="BA7412" s="12"/>
      <c r="BB7412" s="12"/>
      <c r="BC7412" s="12"/>
      <c r="BD7412" s="12"/>
      <c r="BE7412" s="12"/>
      <c r="BF7412" s="12"/>
      <c r="BG7412" s="12"/>
      <c r="BH7412" s="12"/>
      <c r="BI7412" s="12"/>
      <c r="BJ7412" s="13"/>
      <c r="BK7412" s="13"/>
      <c r="BL7412" s="13"/>
      <c r="BM7412" s="13"/>
      <c r="BN7412" s="13"/>
    </row>
    <row r="7413" spans="4:66" x14ac:dyDescent="0.25">
      <c r="D7413"/>
      <c r="E7413" s="10"/>
      <c r="F7413" s="10"/>
      <c r="G7413" s="10"/>
      <c r="H7413" s="10"/>
      <c r="I7413" s="10"/>
      <c r="J7413" s="10"/>
      <c r="K7413" s="11"/>
      <c r="L7413" s="11"/>
      <c r="M7413" s="12"/>
      <c r="N7413" s="12"/>
      <c r="O7413" s="12"/>
      <c r="P7413" s="12"/>
      <c r="Q7413" s="12"/>
      <c r="R7413" s="12"/>
      <c r="S7413" s="12"/>
      <c r="T7413" s="12"/>
      <c r="U7413" s="12"/>
      <c r="V7413" s="12"/>
      <c r="W7413" s="12"/>
      <c r="X7413" s="12"/>
      <c r="Y7413" s="12"/>
      <c r="Z7413" s="12"/>
      <c r="AA7413" s="12"/>
      <c r="AB7413" s="12"/>
      <c r="AC7413" s="12"/>
      <c r="AD7413" s="12"/>
      <c r="AE7413" s="12"/>
      <c r="AF7413" s="12"/>
      <c r="AG7413" s="12"/>
      <c r="AH7413" s="12"/>
      <c r="AI7413" s="12"/>
      <c r="AJ7413" s="12"/>
      <c r="AK7413" s="12"/>
      <c r="AL7413" s="12"/>
      <c r="AM7413" s="12"/>
      <c r="AN7413" s="12"/>
      <c r="AO7413" s="12"/>
      <c r="AP7413" s="12"/>
      <c r="AQ7413" s="12"/>
      <c r="AR7413" s="12"/>
      <c r="AS7413" s="12"/>
      <c r="AT7413" s="12"/>
      <c r="AU7413" s="12"/>
      <c r="AV7413" s="12"/>
      <c r="AW7413" s="12"/>
      <c r="AX7413" s="12"/>
      <c r="AY7413" s="12"/>
      <c r="AZ7413" s="12"/>
      <c r="BA7413" s="12"/>
      <c r="BB7413" s="12"/>
      <c r="BC7413" s="12"/>
      <c r="BD7413" s="12"/>
      <c r="BE7413" s="12"/>
      <c r="BF7413" s="12"/>
      <c r="BG7413" s="12"/>
      <c r="BH7413" s="12"/>
      <c r="BI7413" s="12"/>
      <c r="BJ7413" s="13"/>
      <c r="BK7413" s="13"/>
      <c r="BL7413" s="13"/>
      <c r="BM7413" s="13"/>
      <c r="BN7413" s="13"/>
    </row>
    <row r="7414" spans="4:66" x14ac:dyDescent="0.25">
      <c r="D7414"/>
      <c r="E7414" s="10"/>
      <c r="F7414" s="10"/>
      <c r="G7414" s="10"/>
      <c r="H7414" s="10"/>
      <c r="I7414" s="10"/>
      <c r="J7414" s="10"/>
      <c r="K7414" s="11"/>
      <c r="L7414" s="11"/>
      <c r="M7414" s="12"/>
      <c r="N7414" s="12"/>
      <c r="O7414" s="12"/>
      <c r="P7414" s="12"/>
      <c r="Q7414" s="12"/>
      <c r="R7414" s="12"/>
      <c r="S7414" s="12"/>
      <c r="T7414" s="12"/>
      <c r="U7414" s="12"/>
      <c r="V7414" s="12"/>
      <c r="W7414" s="12"/>
      <c r="X7414" s="12"/>
      <c r="Y7414" s="12"/>
      <c r="Z7414" s="12"/>
      <c r="AA7414" s="12"/>
      <c r="AB7414" s="12"/>
      <c r="AC7414" s="12"/>
      <c r="AD7414" s="12"/>
      <c r="AE7414" s="12"/>
      <c r="AF7414" s="12"/>
      <c r="AG7414" s="12"/>
      <c r="AH7414" s="12"/>
      <c r="AI7414" s="12"/>
      <c r="AJ7414" s="12"/>
      <c r="AK7414" s="12"/>
      <c r="AL7414" s="12"/>
      <c r="AM7414" s="12"/>
      <c r="AN7414" s="12"/>
      <c r="AO7414" s="12"/>
      <c r="AP7414" s="12"/>
      <c r="AQ7414" s="12"/>
      <c r="AR7414" s="12"/>
      <c r="AS7414" s="12"/>
      <c r="AT7414" s="12"/>
      <c r="AU7414" s="12"/>
      <c r="AV7414" s="12"/>
      <c r="AW7414" s="12"/>
      <c r="AX7414" s="12"/>
      <c r="AY7414" s="12"/>
      <c r="AZ7414" s="12"/>
      <c r="BA7414" s="12"/>
      <c r="BB7414" s="12"/>
      <c r="BC7414" s="12"/>
      <c r="BD7414" s="12"/>
      <c r="BE7414" s="12"/>
      <c r="BF7414" s="12"/>
      <c r="BG7414" s="12"/>
      <c r="BH7414" s="12"/>
      <c r="BI7414" s="12"/>
      <c r="BJ7414" s="13"/>
      <c r="BK7414" s="13"/>
      <c r="BL7414" s="13"/>
      <c r="BM7414" s="13"/>
      <c r="BN7414" s="13"/>
    </row>
    <row r="7415" spans="4:66" x14ac:dyDescent="0.25">
      <c r="D7415"/>
      <c r="E7415" s="10"/>
      <c r="F7415" s="10"/>
      <c r="G7415" s="10"/>
      <c r="H7415" s="10"/>
      <c r="I7415" s="10"/>
      <c r="J7415" s="10"/>
      <c r="K7415" s="11"/>
      <c r="L7415" s="11"/>
      <c r="M7415" s="12"/>
      <c r="N7415" s="12"/>
      <c r="O7415" s="12"/>
      <c r="P7415" s="12"/>
      <c r="Q7415" s="12"/>
      <c r="R7415" s="12"/>
      <c r="S7415" s="12"/>
      <c r="T7415" s="12"/>
      <c r="U7415" s="12"/>
      <c r="V7415" s="12"/>
      <c r="W7415" s="12"/>
      <c r="X7415" s="12"/>
      <c r="Y7415" s="12"/>
      <c r="Z7415" s="12"/>
      <c r="AA7415" s="12"/>
      <c r="AB7415" s="12"/>
      <c r="AC7415" s="12"/>
      <c r="AD7415" s="12"/>
      <c r="AE7415" s="12"/>
      <c r="AF7415" s="12"/>
      <c r="AG7415" s="12"/>
      <c r="AH7415" s="12"/>
      <c r="AI7415" s="12"/>
      <c r="AJ7415" s="12"/>
      <c r="AK7415" s="12"/>
      <c r="AL7415" s="12"/>
      <c r="AM7415" s="12"/>
      <c r="AN7415" s="12"/>
      <c r="AO7415" s="12"/>
      <c r="AP7415" s="12"/>
      <c r="AQ7415" s="12"/>
      <c r="AR7415" s="12"/>
      <c r="AS7415" s="12"/>
      <c r="AT7415" s="12"/>
      <c r="AU7415" s="12"/>
      <c r="AV7415" s="12"/>
      <c r="AW7415" s="12"/>
      <c r="AX7415" s="12"/>
      <c r="AY7415" s="12"/>
      <c r="AZ7415" s="12"/>
      <c r="BA7415" s="12"/>
      <c r="BB7415" s="12"/>
      <c r="BC7415" s="12"/>
      <c r="BD7415" s="12"/>
      <c r="BE7415" s="12"/>
      <c r="BF7415" s="12"/>
      <c r="BG7415" s="12"/>
      <c r="BH7415" s="12"/>
      <c r="BI7415" s="12"/>
      <c r="BJ7415" s="13"/>
      <c r="BK7415" s="13"/>
      <c r="BL7415" s="13"/>
      <c r="BM7415" s="13"/>
      <c r="BN7415" s="13"/>
    </row>
    <row r="7416" spans="4:66" x14ac:dyDescent="0.25">
      <c r="D7416"/>
      <c r="E7416" s="10"/>
      <c r="F7416" s="10"/>
      <c r="G7416" s="10"/>
      <c r="H7416" s="10"/>
      <c r="I7416" s="10"/>
      <c r="J7416" s="10"/>
      <c r="K7416" s="11"/>
      <c r="L7416" s="11"/>
      <c r="M7416" s="12"/>
      <c r="N7416" s="12"/>
      <c r="O7416" s="12"/>
      <c r="P7416" s="12"/>
      <c r="Q7416" s="12"/>
      <c r="R7416" s="12"/>
      <c r="S7416" s="12"/>
      <c r="T7416" s="12"/>
      <c r="U7416" s="12"/>
      <c r="V7416" s="12"/>
      <c r="W7416" s="12"/>
      <c r="X7416" s="12"/>
      <c r="Y7416" s="12"/>
      <c r="Z7416" s="12"/>
      <c r="AA7416" s="12"/>
      <c r="AB7416" s="12"/>
      <c r="AC7416" s="12"/>
      <c r="AD7416" s="12"/>
      <c r="AE7416" s="12"/>
      <c r="AF7416" s="12"/>
      <c r="AG7416" s="12"/>
      <c r="AH7416" s="12"/>
      <c r="AI7416" s="12"/>
      <c r="AJ7416" s="12"/>
      <c r="AK7416" s="12"/>
      <c r="AL7416" s="12"/>
      <c r="AM7416" s="12"/>
      <c r="AN7416" s="12"/>
      <c r="AO7416" s="12"/>
      <c r="AP7416" s="12"/>
      <c r="AQ7416" s="12"/>
      <c r="AR7416" s="12"/>
      <c r="AS7416" s="12"/>
      <c r="AT7416" s="12"/>
      <c r="AU7416" s="12"/>
      <c r="AV7416" s="12"/>
      <c r="AW7416" s="12"/>
      <c r="AX7416" s="12"/>
      <c r="AY7416" s="12"/>
      <c r="AZ7416" s="12"/>
      <c r="BA7416" s="12"/>
      <c r="BB7416" s="12"/>
      <c r="BC7416" s="12"/>
      <c r="BD7416" s="12"/>
      <c r="BE7416" s="12"/>
      <c r="BF7416" s="12"/>
      <c r="BG7416" s="12"/>
      <c r="BH7416" s="12"/>
      <c r="BI7416" s="12"/>
      <c r="BJ7416" s="13"/>
      <c r="BK7416" s="13"/>
      <c r="BL7416" s="13"/>
      <c r="BM7416" s="13"/>
      <c r="BN7416" s="13"/>
    </row>
    <row r="7417" spans="4:66" x14ac:dyDescent="0.25">
      <c r="D7417"/>
      <c r="E7417" s="10"/>
      <c r="F7417" s="10"/>
      <c r="G7417" s="10"/>
      <c r="H7417" s="10"/>
      <c r="I7417" s="10"/>
      <c r="J7417" s="10"/>
      <c r="K7417" s="11"/>
      <c r="L7417" s="11"/>
      <c r="M7417" s="12"/>
      <c r="N7417" s="12"/>
      <c r="O7417" s="12"/>
      <c r="P7417" s="12"/>
      <c r="Q7417" s="12"/>
      <c r="R7417" s="12"/>
      <c r="S7417" s="12"/>
      <c r="T7417" s="12"/>
      <c r="U7417" s="12"/>
      <c r="V7417" s="12"/>
      <c r="W7417" s="12"/>
      <c r="X7417" s="12"/>
      <c r="Y7417" s="12"/>
      <c r="Z7417" s="12"/>
      <c r="AA7417" s="12"/>
      <c r="AB7417" s="12"/>
      <c r="AC7417" s="12"/>
      <c r="AD7417" s="12"/>
      <c r="AE7417" s="12"/>
      <c r="AF7417" s="12"/>
      <c r="AG7417" s="12"/>
      <c r="AH7417" s="12"/>
      <c r="AI7417" s="12"/>
      <c r="AJ7417" s="12"/>
      <c r="AK7417" s="12"/>
      <c r="AL7417" s="12"/>
      <c r="AM7417" s="12"/>
      <c r="AN7417" s="12"/>
      <c r="AO7417" s="12"/>
      <c r="AP7417" s="12"/>
      <c r="AQ7417" s="12"/>
      <c r="AR7417" s="12"/>
      <c r="AS7417" s="12"/>
      <c r="AT7417" s="12"/>
      <c r="AU7417" s="12"/>
      <c r="AV7417" s="12"/>
      <c r="AW7417" s="12"/>
      <c r="AX7417" s="12"/>
      <c r="AY7417" s="12"/>
      <c r="AZ7417" s="12"/>
      <c r="BA7417" s="12"/>
      <c r="BB7417" s="12"/>
      <c r="BC7417" s="12"/>
      <c r="BD7417" s="12"/>
      <c r="BE7417" s="12"/>
      <c r="BF7417" s="12"/>
      <c r="BG7417" s="12"/>
      <c r="BH7417" s="12"/>
      <c r="BI7417" s="12"/>
      <c r="BJ7417" s="13"/>
      <c r="BK7417" s="13"/>
      <c r="BL7417" s="13"/>
      <c r="BM7417" s="13"/>
      <c r="BN7417" s="13"/>
    </row>
    <row r="7418" spans="4:66" x14ac:dyDescent="0.25">
      <c r="D7418"/>
      <c r="E7418" s="10"/>
      <c r="F7418" s="10"/>
      <c r="G7418" s="10"/>
      <c r="H7418" s="10"/>
      <c r="I7418" s="10"/>
      <c r="J7418" s="10"/>
      <c r="K7418" s="11"/>
      <c r="L7418" s="11"/>
      <c r="M7418" s="12"/>
      <c r="N7418" s="12"/>
      <c r="O7418" s="12"/>
      <c r="P7418" s="12"/>
      <c r="Q7418" s="12"/>
      <c r="R7418" s="12"/>
      <c r="S7418" s="12"/>
      <c r="T7418" s="12"/>
      <c r="U7418" s="12"/>
      <c r="V7418" s="12"/>
      <c r="W7418" s="12"/>
      <c r="X7418" s="12"/>
      <c r="Y7418" s="12"/>
      <c r="Z7418" s="12"/>
      <c r="AA7418" s="12"/>
      <c r="AB7418" s="12"/>
      <c r="AC7418" s="12"/>
      <c r="AD7418" s="12"/>
      <c r="AE7418" s="12"/>
      <c r="AF7418" s="12"/>
      <c r="AG7418" s="12"/>
      <c r="AH7418" s="12"/>
      <c r="AI7418" s="12"/>
      <c r="AJ7418" s="12"/>
      <c r="AK7418" s="12"/>
      <c r="AL7418" s="12"/>
      <c r="AM7418" s="12"/>
      <c r="AN7418" s="12"/>
      <c r="AO7418" s="12"/>
      <c r="AP7418" s="12"/>
      <c r="AQ7418" s="12"/>
      <c r="AR7418" s="12"/>
      <c r="AS7418" s="12"/>
      <c r="AT7418" s="12"/>
      <c r="AU7418" s="12"/>
      <c r="AV7418" s="12"/>
      <c r="AW7418" s="12"/>
      <c r="AX7418" s="12"/>
      <c r="AY7418" s="12"/>
      <c r="AZ7418" s="12"/>
      <c r="BA7418" s="12"/>
      <c r="BB7418" s="12"/>
      <c r="BC7418" s="12"/>
      <c r="BD7418" s="12"/>
      <c r="BE7418" s="12"/>
      <c r="BF7418" s="12"/>
      <c r="BG7418" s="12"/>
      <c r="BH7418" s="12"/>
      <c r="BI7418" s="12"/>
      <c r="BJ7418" s="13"/>
      <c r="BK7418" s="13"/>
      <c r="BL7418" s="13"/>
      <c r="BM7418" s="13"/>
      <c r="BN7418" s="13"/>
    </row>
    <row r="7419" spans="4:66" x14ac:dyDescent="0.25">
      <c r="D7419"/>
      <c r="E7419" s="10"/>
      <c r="F7419" s="10"/>
      <c r="G7419" s="10"/>
      <c r="H7419" s="10"/>
      <c r="I7419" s="10"/>
      <c r="J7419" s="10"/>
      <c r="K7419" s="11"/>
      <c r="L7419" s="11"/>
      <c r="M7419" s="12"/>
      <c r="N7419" s="12"/>
      <c r="O7419" s="12"/>
      <c r="P7419" s="12"/>
      <c r="Q7419" s="12"/>
      <c r="R7419" s="12"/>
      <c r="S7419" s="12"/>
      <c r="T7419" s="12"/>
      <c r="U7419" s="12"/>
      <c r="V7419" s="12"/>
      <c r="W7419" s="12"/>
      <c r="X7419" s="12"/>
      <c r="Y7419" s="12"/>
      <c r="Z7419" s="12"/>
      <c r="AA7419" s="12"/>
      <c r="AB7419" s="12"/>
      <c r="AC7419" s="12"/>
      <c r="AD7419" s="12"/>
      <c r="AE7419" s="12"/>
      <c r="AF7419" s="12"/>
      <c r="AG7419" s="12"/>
      <c r="AH7419" s="12"/>
      <c r="AI7419" s="12"/>
      <c r="AJ7419" s="12"/>
      <c r="AK7419" s="12"/>
      <c r="AL7419" s="12"/>
      <c r="AM7419" s="12"/>
      <c r="AN7419" s="12"/>
      <c r="AO7419" s="12"/>
      <c r="AP7419" s="12"/>
      <c r="AQ7419" s="12"/>
      <c r="AR7419" s="12"/>
      <c r="AS7419" s="12"/>
      <c r="AT7419" s="12"/>
      <c r="AU7419" s="12"/>
      <c r="AV7419" s="12"/>
      <c r="AW7419" s="12"/>
      <c r="AX7419" s="12"/>
      <c r="AY7419" s="12"/>
      <c r="AZ7419" s="12"/>
      <c r="BA7419" s="12"/>
      <c r="BB7419" s="12"/>
      <c r="BC7419" s="12"/>
      <c r="BD7419" s="12"/>
      <c r="BE7419" s="12"/>
      <c r="BF7419" s="12"/>
      <c r="BG7419" s="12"/>
      <c r="BH7419" s="12"/>
      <c r="BI7419" s="12"/>
      <c r="BJ7419" s="13"/>
      <c r="BK7419" s="13"/>
      <c r="BL7419" s="13"/>
      <c r="BM7419" s="13"/>
      <c r="BN7419" s="13"/>
    </row>
    <row r="7420" spans="4:66" x14ac:dyDescent="0.25">
      <c r="D7420"/>
      <c r="E7420" s="10"/>
      <c r="F7420" s="10"/>
      <c r="G7420" s="10"/>
      <c r="H7420" s="10"/>
      <c r="I7420" s="10"/>
      <c r="J7420" s="10"/>
      <c r="K7420" s="11"/>
      <c r="L7420" s="11"/>
      <c r="M7420" s="12"/>
      <c r="N7420" s="12"/>
      <c r="O7420" s="12"/>
      <c r="P7420" s="12"/>
      <c r="Q7420" s="12"/>
      <c r="R7420" s="12"/>
      <c r="S7420" s="12"/>
      <c r="T7420" s="12"/>
      <c r="U7420" s="12"/>
      <c r="V7420" s="12"/>
      <c r="W7420" s="12"/>
      <c r="X7420" s="12"/>
      <c r="Y7420" s="12"/>
      <c r="Z7420" s="12"/>
      <c r="AA7420" s="12"/>
      <c r="AB7420" s="12"/>
      <c r="AC7420" s="12"/>
      <c r="AD7420" s="12"/>
      <c r="AE7420" s="12"/>
      <c r="AF7420" s="12"/>
      <c r="AG7420" s="12"/>
      <c r="AH7420" s="12"/>
      <c r="AI7420" s="12"/>
      <c r="AJ7420" s="12"/>
      <c r="AK7420" s="12"/>
      <c r="AL7420" s="12"/>
      <c r="AM7420" s="12"/>
      <c r="AN7420" s="12"/>
      <c r="AO7420" s="12"/>
      <c r="AP7420" s="12"/>
      <c r="AQ7420" s="12"/>
      <c r="AR7420" s="12"/>
      <c r="AS7420" s="12"/>
      <c r="AT7420" s="12"/>
      <c r="AU7420" s="12"/>
      <c r="AV7420" s="12"/>
      <c r="AW7420" s="12"/>
      <c r="AX7420" s="12"/>
      <c r="AY7420" s="12"/>
      <c r="AZ7420" s="12"/>
      <c r="BA7420" s="12"/>
      <c r="BB7420" s="12"/>
      <c r="BC7420" s="12"/>
      <c r="BD7420" s="12"/>
      <c r="BE7420" s="12"/>
      <c r="BF7420" s="12"/>
      <c r="BG7420" s="12"/>
      <c r="BH7420" s="12"/>
      <c r="BI7420" s="12"/>
      <c r="BJ7420" s="13"/>
      <c r="BK7420" s="13"/>
      <c r="BL7420" s="13"/>
      <c r="BM7420" s="13"/>
      <c r="BN7420" s="13"/>
    </row>
    <row r="7421" spans="4:66" x14ac:dyDescent="0.25">
      <c r="D7421"/>
      <c r="E7421" s="10"/>
      <c r="F7421" s="10"/>
      <c r="G7421" s="10"/>
      <c r="H7421" s="10"/>
      <c r="I7421" s="10"/>
      <c r="J7421" s="10"/>
      <c r="K7421" s="11"/>
      <c r="L7421" s="11"/>
      <c r="M7421" s="12"/>
      <c r="N7421" s="12"/>
      <c r="O7421" s="12"/>
      <c r="P7421" s="12"/>
      <c r="Q7421" s="12"/>
      <c r="R7421" s="12"/>
      <c r="S7421" s="12"/>
      <c r="T7421" s="12"/>
      <c r="U7421" s="12"/>
      <c r="V7421" s="12"/>
      <c r="W7421" s="12"/>
      <c r="X7421" s="12"/>
      <c r="Y7421" s="12"/>
      <c r="Z7421" s="12"/>
      <c r="AA7421" s="12"/>
      <c r="AB7421" s="12"/>
      <c r="AC7421" s="12"/>
      <c r="AD7421" s="12"/>
      <c r="AE7421" s="12"/>
      <c r="AF7421" s="12"/>
      <c r="AG7421" s="12"/>
      <c r="AH7421" s="12"/>
      <c r="AI7421" s="12"/>
      <c r="AJ7421" s="12"/>
      <c r="AK7421" s="12"/>
      <c r="AL7421" s="12"/>
      <c r="AM7421" s="12"/>
      <c r="AN7421" s="12"/>
      <c r="AO7421" s="12"/>
      <c r="AP7421" s="12"/>
      <c r="AQ7421" s="12"/>
      <c r="AR7421" s="12"/>
      <c r="AS7421" s="12"/>
      <c r="AT7421" s="12"/>
      <c r="AU7421" s="12"/>
      <c r="AV7421" s="12"/>
      <c r="AW7421" s="12"/>
      <c r="AX7421" s="12"/>
      <c r="AY7421" s="12"/>
      <c r="AZ7421" s="12"/>
      <c r="BA7421" s="12"/>
      <c r="BB7421" s="12"/>
      <c r="BC7421" s="12"/>
      <c r="BD7421" s="12"/>
      <c r="BE7421" s="12"/>
      <c r="BF7421" s="12"/>
      <c r="BG7421" s="12"/>
      <c r="BH7421" s="12"/>
      <c r="BI7421" s="12"/>
      <c r="BJ7421" s="13"/>
      <c r="BK7421" s="13"/>
      <c r="BL7421" s="13"/>
      <c r="BM7421" s="13"/>
      <c r="BN7421" s="13"/>
    </row>
    <row r="7422" spans="4:66" x14ac:dyDescent="0.25">
      <c r="D7422"/>
      <c r="E7422" s="10"/>
      <c r="F7422" s="10"/>
      <c r="G7422" s="10"/>
      <c r="H7422" s="10"/>
      <c r="I7422" s="10"/>
      <c r="J7422" s="10"/>
      <c r="K7422" s="11"/>
      <c r="L7422" s="11"/>
      <c r="M7422" s="12"/>
      <c r="N7422" s="12"/>
      <c r="O7422" s="12"/>
      <c r="P7422" s="12"/>
      <c r="Q7422" s="12"/>
      <c r="R7422" s="12"/>
      <c r="S7422" s="12"/>
      <c r="T7422" s="12"/>
      <c r="U7422" s="12"/>
      <c r="V7422" s="12"/>
      <c r="W7422" s="12"/>
      <c r="X7422" s="12"/>
      <c r="Y7422" s="12"/>
      <c r="Z7422" s="12"/>
      <c r="AA7422" s="12"/>
      <c r="AB7422" s="12"/>
      <c r="AC7422" s="12"/>
      <c r="AD7422" s="12"/>
      <c r="AE7422" s="12"/>
      <c r="AF7422" s="12"/>
      <c r="AG7422" s="12"/>
      <c r="AH7422" s="12"/>
      <c r="AI7422" s="12"/>
      <c r="AJ7422" s="12"/>
      <c r="AK7422" s="12"/>
      <c r="AL7422" s="12"/>
      <c r="AM7422" s="12"/>
      <c r="AN7422" s="12"/>
      <c r="AO7422" s="12"/>
      <c r="AP7422" s="12"/>
      <c r="AQ7422" s="12"/>
      <c r="AR7422" s="12"/>
      <c r="AS7422" s="12"/>
      <c r="AT7422" s="12"/>
      <c r="AU7422" s="12"/>
      <c r="AV7422" s="12"/>
      <c r="AW7422" s="12"/>
      <c r="AX7422" s="12"/>
      <c r="AY7422" s="12"/>
      <c r="AZ7422" s="12"/>
      <c r="BA7422" s="12"/>
      <c r="BB7422" s="12"/>
      <c r="BC7422" s="12"/>
      <c r="BD7422" s="12"/>
      <c r="BE7422" s="12"/>
      <c r="BF7422" s="12"/>
      <c r="BG7422" s="12"/>
      <c r="BH7422" s="12"/>
      <c r="BI7422" s="12"/>
      <c r="BJ7422" s="13"/>
      <c r="BK7422" s="13"/>
      <c r="BL7422" s="13"/>
      <c r="BM7422" s="13"/>
      <c r="BN7422" s="13"/>
    </row>
    <row r="7423" spans="4:66" x14ac:dyDescent="0.25">
      <c r="D7423"/>
      <c r="E7423" s="10"/>
      <c r="F7423" s="10"/>
      <c r="G7423" s="10"/>
      <c r="H7423" s="10"/>
      <c r="I7423" s="10"/>
      <c r="J7423" s="10"/>
      <c r="K7423" s="11"/>
      <c r="L7423" s="11"/>
      <c r="M7423" s="12"/>
      <c r="N7423" s="12"/>
      <c r="O7423" s="12"/>
      <c r="P7423" s="12"/>
      <c r="Q7423" s="12"/>
      <c r="R7423" s="12"/>
      <c r="S7423" s="12"/>
      <c r="T7423" s="12"/>
      <c r="U7423" s="12"/>
      <c r="V7423" s="12"/>
      <c r="W7423" s="12"/>
      <c r="X7423" s="12"/>
      <c r="Y7423" s="12"/>
      <c r="Z7423" s="12"/>
      <c r="AA7423" s="12"/>
      <c r="AB7423" s="12"/>
      <c r="AC7423" s="12"/>
      <c r="AD7423" s="12"/>
      <c r="AE7423" s="12"/>
      <c r="AF7423" s="12"/>
      <c r="AG7423" s="12"/>
      <c r="AH7423" s="12"/>
      <c r="AI7423" s="12"/>
      <c r="AJ7423" s="12"/>
      <c r="AK7423" s="12"/>
      <c r="AL7423" s="12"/>
      <c r="AM7423" s="12"/>
      <c r="AN7423" s="12"/>
      <c r="AO7423" s="12"/>
      <c r="AP7423" s="12"/>
      <c r="AQ7423" s="12"/>
      <c r="AR7423" s="12"/>
      <c r="AS7423" s="12"/>
      <c r="AT7423" s="12"/>
      <c r="AU7423" s="12"/>
      <c r="AV7423" s="12"/>
      <c r="AW7423" s="12"/>
      <c r="AX7423" s="12"/>
      <c r="AY7423" s="12"/>
      <c r="AZ7423" s="12"/>
      <c r="BA7423" s="12"/>
      <c r="BB7423" s="12"/>
      <c r="BC7423" s="12"/>
      <c r="BD7423" s="12"/>
      <c r="BE7423" s="12"/>
      <c r="BF7423" s="12"/>
      <c r="BG7423" s="12"/>
      <c r="BH7423" s="12"/>
      <c r="BI7423" s="12"/>
      <c r="BJ7423" s="13"/>
      <c r="BK7423" s="13"/>
      <c r="BL7423" s="13"/>
      <c r="BM7423" s="13"/>
      <c r="BN7423" s="13"/>
    </row>
    <row r="7424" spans="4:66" x14ac:dyDescent="0.25">
      <c r="D7424"/>
      <c r="E7424" s="10"/>
      <c r="F7424" s="10"/>
      <c r="G7424" s="10"/>
      <c r="H7424" s="10"/>
      <c r="I7424" s="10"/>
      <c r="J7424" s="10"/>
      <c r="K7424" s="11"/>
      <c r="L7424" s="11"/>
      <c r="M7424" s="12"/>
      <c r="N7424" s="12"/>
      <c r="O7424" s="12"/>
      <c r="P7424" s="12"/>
      <c r="Q7424" s="12"/>
      <c r="R7424" s="12"/>
      <c r="S7424" s="12"/>
      <c r="T7424" s="12"/>
      <c r="U7424" s="12"/>
      <c r="V7424" s="12"/>
      <c r="W7424" s="12"/>
      <c r="X7424" s="12"/>
      <c r="Y7424" s="12"/>
      <c r="Z7424" s="12"/>
      <c r="AA7424" s="12"/>
      <c r="AB7424" s="12"/>
      <c r="AC7424" s="12"/>
      <c r="AD7424" s="12"/>
      <c r="AE7424" s="12"/>
      <c r="AF7424" s="12"/>
      <c r="AG7424" s="12"/>
      <c r="AH7424" s="12"/>
      <c r="AI7424" s="12"/>
      <c r="AJ7424" s="12"/>
      <c r="AK7424" s="12"/>
      <c r="AL7424" s="12"/>
      <c r="AM7424" s="12"/>
      <c r="AN7424" s="12"/>
      <c r="AO7424" s="12"/>
      <c r="AP7424" s="12"/>
      <c r="AQ7424" s="12"/>
      <c r="AR7424" s="12"/>
      <c r="AS7424" s="12"/>
      <c r="AT7424" s="12"/>
      <c r="AU7424" s="12"/>
      <c r="AV7424" s="12"/>
      <c r="AW7424" s="12"/>
      <c r="AX7424" s="12"/>
      <c r="AY7424" s="12"/>
      <c r="AZ7424" s="12"/>
      <c r="BA7424" s="12"/>
      <c r="BB7424" s="12"/>
      <c r="BC7424" s="12"/>
      <c r="BD7424" s="12"/>
      <c r="BE7424" s="12"/>
      <c r="BF7424" s="12"/>
      <c r="BG7424" s="12"/>
      <c r="BH7424" s="12"/>
      <c r="BI7424" s="12"/>
      <c r="BJ7424" s="13"/>
      <c r="BK7424" s="13"/>
      <c r="BL7424" s="13"/>
      <c r="BM7424" s="13"/>
      <c r="BN7424" s="13"/>
    </row>
    <row r="7425" spans="4:66" x14ac:dyDescent="0.25">
      <c r="D7425"/>
      <c r="E7425" s="10"/>
      <c r="F7425" s="10"/>
      <c r="G7425" s="10"/>
      <c r="H7425" s="10"/>
      <c r="I7425" s="10"/>
      <c r="J7425" s="10"/>
      <c r="K7425" s="11"/>
      <c r="L7425" s="11"/>
      <c r="M7425" s="12"/>
      <c r="N7425" s="12"/>
      <c r="O7425" s="12"/>
      <c r="P7425" s="12"/>
      <c r="Q7425" s="12"/>
      <c r="R7425" s="12"/>
      <c r="S7425" s="12"/>
      <c r="T7425" s="12"/>
      <c r="U7425" s="12"/>
      <c r="V7425" s="12"/>
      <c r="W7425" s="12"/>
      <c r="X7425" s="12"/>
      <c r="Y7425" s="12"/>
      <c r="Z7425" s="12"/>
      <c r="AA7425" s="12"/>
      <c r="AB7425" s="12"/>
      <c r="AC7425" s="12"/>
      <c r="AD7425" s="12"/>
      <c r="AE7425" s="12"/>
      <c r="AF7425" s="12"/>
      <c r="AG7425" s="12"/>
      <c r="AH7425" s="12"/>
      <c r="AI7425" s="12"/>
      <c r="AJ7425" s="12"/>
      <c r="AK7425" s="12"/>
      <c r="AL7425" s="12"/>
      <c r="AM7425" s="12"/>
      <c r="AN7425" s="12"/>
      <c r="AO7425" s="12"/>
      <c r="AP7425" s="12"/>
      <c r="AQ7425" s="12"/>
      <c r="AR7425" s="12"/>
      <c r="AS7425" s="12"/>
      <c r="AT7425" s="12"/>
      <c r="AU7425" s="12"/>
      <c r="AV7425" s="12"/>
      <c r="AW7425" s="12"/>
      <c r="AX7425" s="12"/>
      <c r="AY7425" s="12"/>
      <c r="AZ7425" s="12"/>
      <c r="BA7425" s="12"/>
      <c r="BB7425" s="12"/>
      <c r="BC7425" s="12"/>
      <c r="BD7425" s="12"/>
      <c r="BE7425" s="12"/>
      <c r="BF7425" s="12"/>
      <c r="BG7425" s="12"/>
      <c r="BH7425" s="12"/>
      <c r="BI7425" s="12"/>
      <c r="BJ7425" s="13"/>
      <c r="BK7425" s="13"/>
      <c r="BL7425" s="13"/>
      <c r="BM7425" s="13"/>
      <c r="BN7425" s="13"/>
    </row>
    <row r="7426" spans="4:66" x14ac:dyDescent="0.25">
      <c r="D7426"/>
      <c r="E7426" s="10"/>
      <c r="F7426" s="10"/>
      <c r="G7426" s="10"/>
      <c r="H7426" s="10"/>
      <c r="I7426" s="10"/>
      <c r="J7426" s="10"/>
      <c r="K7426" s="11"/>
      <c r="L7426" s="11"/>
      <c r="M7426" s="12"/>
      <c r="N7426" s="12"/>
      <c r="O7426" s="12"/>
      <c r="P7426" s="12"/>
      <c r="Q7426" s="12"/>
      <c r="R7426" s="12"/>
      <c r="S7426" s="12"/>
      <c r="T7426" s="12"/>
      <c r="U7426" s="12"/>
      <c r="V7426" s="12"/>
      <c r="W7426" s="12"/>
      <c r="X7426" s="12"/>
      <c r="Y7426" s="12"/>
      <c r="Z7426" s="12"/>
      <c r="AA7426" s="12"/>
      <c r="AB7426" s="12"/>
      <c r="AC7426" s="12"/>
      <c r="AD7426" s="12"/>
      <c r="AE7426" s="12"/>
      <c r="AF7426" s="12"/>
      <c r="AG7426" s="12"/>
      <c r="AH7426" s="12"/>
      <c r="AI7426" s="12"/>
      <c r="AJ7426" s="12"/>
      <c r="AK7426" s="12"/>
      <c r="AL7426" s="12"/>
      <c r="AM7426" s="12"/>
      <c r="AN7426" s="12"/>
      <c r="AO7426" s="12"/>
      <c r="AP7426" s="12"/>
      <c r="AQ7426" s="12"/>
      <c r="AR7426" s="12"/>
      <c r="AS7426" s="12"/>
      <c r="AT7426" s="12"/>
      <c r="AU7426" s="12"/>
      <c r="AV7426" s="12"/>
      <c r="AW7426" s="12"/>
      <c r="AX7426" s="12"/>
      <c r="AY7426" s="12"/>
      <c r="AZ7426" s="12"/>
      <c r="BA7426" s="12"/>
      <c r="BB7426" s="12"/>
      <c r="BC7426" s="12"/>
      <c r="BD7426" s="12"/>
      <c r="BE7426" s="12"/>
      <c r="BF7426" s="12"/>
      <c r="BG7426" s="12"/>
      <c r="BH7426" s="12"/>
      <c r="BI7426" s="12"/>
      <c r="BJ7426" s="13"/>
      <c r="BK7426" s="13"/>
      <c r="BL7426" s="13"/>
      <c r="BM7426" s="13"/>
      <c r="BN7426" s="13"/>
    </row>
    <row r="7427" spans="4:66" x14ac:dyDescent="0.25">
      <c r="D7427"/>
      <c r="E7427" s="10"/>
      <c r="F7427" s="10"/>
      <c r="G7427" s="10"/>
      <c r="H7427" s="10"/>
      <c r="I7427" s="10"/>
      <c r="J7427" s="10"/>
      <c r="K7427" s="11"/>
      <c r="L7427" s="11"/>
      <c r="M7427" s="12"/>
      <c r="N7427" s="12"/>
      <c r="O7427" s="12"/>
      <c r="P7427" s="12"/>
      <c r="Q7427" s="12"/>
      <c r="R7427" s="12"/>
      <c r="S7427" s="12"/>
      <c r="T7427" s="12"/>
      <c r="U7427" s="12"/>
      <c r="V7427" s="12"/>
      <c r="W7427" s="12"/>
      <c r="X7427" s="12"/>
      <c r="Y7427" s="12"/>
      <c r="Z7427" s="12"/>
      <c r="AA7427" s="12"/>
      <c r="AB7427" s="12"/>
      <c r="AC7427" s="12"/>
      <c r="AD7427" s="12"/>
      <c r="AE7427" s="12"/>
      <c r="AF7427" s="12"/>
      <c r="AG7427" s="12"/>
      <c r="AH7427" s="12"/>
      <c r="AI7427" s="12"/>
      <c r="AJ7427" s="12"/>
      <c r="AK7427" s="12"/>
      <c r="AL7427" s="12"/>
      <c r="AM7427" s="12"/>
      <c r="AN7427" s="12"/>
      <c r="AO7427" s="12"/>
      <c r="AP7427" s="12"/>
      <c r="AQ7427" s="12"/>
      <c r="AR7427" s="12"/>
      <c r="AS7427" s="12"/>
      <c r="AT7427" s="12"/>
      <c r="AU7427" s="12"/>
      <c r="AV7427" s="12"/>
      <c r="AW7427" s="12"/>
      <c r="AX7427" s="12"/>
      <c r="AY7427" s="12"/>
      <c r="AZ7427" s="12"/>
      <c r="BA7427" s="12"/>
      <c r="BB7427" s="12"/>
      <c r="BC7427" s="12"/>
      <c r="BD7427" s="12"/>
      <c r="BE7427" s="12"/>
      <c r="BF7427" s="12"/>
      <c r="BG7427" s="12"/>
      <c r="BH7427" s="12"/>
      <c r="BI7427" s="12"/>
      <c r="BJ7427" s="13"/>
      <c r="BK7427" s="13"/>
      <c r="BL7427" s="13"/>
      <c r="BM7427" s="13"/>
      <c r="BN7427" s="13"/>
    </row>
    <row r="7428" spans="4:66" x14ac:dyDescent="0.25">
      <c r="D7428"/>
      <c r="E7428" s="10"/>
      <c r="F7428" s="10"/>
      <c r="G7428" s="10"/>
      <c r="H7428" s="10"/>
      <c r="I7428" s="10"/>
      <c r="J7428" s="10"/>
      <c r="K7428" s="11"/>
      <c r="L7428" s="11"/>
      <c r="M7428" s="12"/>
      <c r="N7428" s="12"/>
      <c r="O7428" s="12"/>
      <c r="P7428" s="12"/>
      <c r="Q7428" s="12"/>
      <c r="R7428" s="12"/>
      <c r="S7428" s="12"/>
      <c r="T7428" s="12"/>
      <c r="U7428" s="12"/>
      <c r="V7428" s="12"/>
      <c r="W7428" s="12"/>
      <c r="X7428" s="12"/>
      <c r="Y7428" s="12"/>
      <c r="Z7428" s="12"/>
      <c r="AA7428" s="12"/>
      <c r="AB7428" s="12"/>
      <c r="AC7428" s="12"/>
      <c r="AD7428" s="12"/>
      <c r="AE7428" s="12"/>
      <c r="AF7428" s="12"/>
      <c r="AG7428" s="12"/>
      <c r="AH7428" s="12"/>
      <c r="AI7428" s="12"/>
      <c r="AJ7428" s="12"/>
      <c r="AK7428" s="12"/>
      <c r="AL7428" s="12"/>
      <c r="AM7428" s="12"/>
      <c r="AN7428" s="12"/>
      <c r="AO7428" s="12"/>
      <c r="AP7428" s="12"/>
      <c r="AQ7428" s="12"/>
      <c r="AR7428" s="12"/>
      <c r="AS7428" s="12"/>
      <c r="AT7428" s="12"/>
      <c r="AU7428" s="12"/>
      <c r="AV7428" s="12"/>
      <c r="AW7428" s="12"/>
      <c r="AX7428" s="12"/>
      <c r="AY7428" s="12"/>
      <c r="AZ7428" s="12"/>
      <c r="BA7428" s="12"/>
      <c r="BB7428" s="12"/>
      <c r="BC7428" s="12"/>
      <c r="BD7428" s="12"/>
      <c r="BE7428" s="12"/>
      <c r="BF7428" s="12"/>
      <c r="BG7428" s="12"/>
      <c r="BH7428" s="12"/>
      <c r="BI7428" s="12"/>
      <c r="BJ7428" s="13"/>
      <c r="BK7428" s="13"/>
      <c r="BL7428" s="13"/>
      <c r="BM7428" s="13"/>
      <c r="BN7428" s="13"/>
    </row>
    <row r="7429" spans="4:66" x14ac:dyDescent="0.25">
      <c r="D7429"/>
      <c r="E7429" s="10"/>
      <c r="F7429" s="10"/>
      <c r="G7429" s="10"/>
      <c r="H7429" s="10"/>
      <c r="I7429" s="10"/>
      <c r="J7429" s="10"/>
      <c r="K7429" s="11"/>
      <c r="L7429" s="11"/>
      <c r="M7429" s="12"/>
      <c r="N7429" s="12"/>
      <c r="O7429" s="12"/>
      <c r="P7429" s="12"/>
      <c r="Q7429" s="12"/>
      <c r="R7429" s="12"/>
      <c r="S7429" s="12"/>
      <c r="T7429" s="12"/>
      <c r="U7429" s="12"/>
      <c r="V7429" s="12"/>
      <c r="W7429" s="12"/>
      <c r="X7429" s="12"/>
      <c r="Y7429" s="12"/>
      <c r="Z7429" s="12"/>
      <c r="AA7429" s="12"/>
      <c r="AB7429" s="12"/>
      <c r="AC7429" s="12"/>
      <c r="AD7429" s="12"/>
      <c r="AE7429" s="12"/>
      <c r="AF7429" s="12"/>
      <c r="AG7429" s="12"/>
      <c r="AH7429" s="12"/>
      <c r="AI7429" s="12"/>
      <c r="AJ7429" s="12"/>
      <c r="AK7429" s="12"/>
      <c r="AL7429" s="12"/>
      <c r="AM7429" s="12"/>
      <c r="AN7429" s="12"/>
      <c r="AO7429" s="12"/>
      <c r="AP7429" s="12"/>
      <c r="AQ7429" s="12"/>
      <c r="AR7429" s="12"/>
      <c r="AS7429" s="12"/>
      <c r="AT7429" s="12"/>
      <c r="AU7429" s="12"/>
      <c r="AV7429" s="12"/>
      <c r="AW7429" s="12"/>
      <c r="AX7429" s="12"/>
      <c r="AY7429" s="12"/>
      <c r="AZ7429" s="12"/>
      <c r="BA7429" s="12"/>
      <c r="BB7429" s="12"/>
      <c r="BC7429" s="12"/>
      <c r="BD7429" s="12"/>
      <c r="BE7429" s="12"/>
      <c r="BF7429" s="12"/>
      <c r="BG7429" s="12"/>
      <c r="BH7429" s="12"/>
      <c r="BI7429" s="12"/>
      <c r="BJ7429" s="13"/>
      <c r="BK7429" s="13"/>
      <c r="BL7429" s="13"/>
      <c r="BM7429" s="13"/>
      <c r="BN7429" s="13"/>
    </row>
    <row r="7430" spans="4:66" x14ac:dyDescent="0.25">
      <c r="D7430"/>
      <c r="E7430" s="10"/>
      <c r="F7430" s="10"/>
      <c r="G7430" s="10"/>
      <c r="H7430" s="10"/>
      <c r="I7430" s="10"/>
      <c r="J7430" s="10"/>
      <c r="K7430" s="11"/>
      <c r="L7430" s="11"/>
      <c r="M7430" s="12"/>
      <c r="N7430" s="12"/>
      <c r="O7430" s="12"/>
      <c r="P7430" s="12"/>
      <c r="Q7430" s="12"/>
      <c r="R7430" s="12"/>
      <c r="S7430" s="12"/>
      <c r="T7430" s="12"/>
      <c r="U7430" s="12"/>
      <c r="V7430" s="12"/>
      <c r="W7430" s="12"/>
      <c r="X7430" s="12"/>
      <c r="Y7430" s="12"/>
      <c r="Z7430" s="12"/>
      <c r="AA7430" s="12"/>
      <c r="AB7430" s="12"/>
      <c r="AC7430" s="12"/>
      <c r="AD7430" s="12"/>
      <c r="AE7430" s="12"/>
      <c r="AF7430" s="12"/>
      <c r="AG7430" s="12"/>
      <c r="AH7430" s="12"/>
      <c r="AI7430" s="12"/>
      <c r="AJ7430" s="12"/>
      <c r="AK7430" s="12"/>
      <c r="AL7430" s="12"/>
      <c r="AM7430" s="12"/>
      <c r="AN7430" s="12"/>
      <c r="AO7430" s="12"/>
      <c r="AP7430" s="12"/>
      <c r="AQ7430" s="12"/>
      <c r="AR7430" s="12"/>
      <c r="AS7430" s="12"/>
      <c r="AT7430" s="12"/>
      <c r="AU7430" s="12"/>
      <c r="AV7430" s="12"/>
      <c r="AW7430" s="12"/>
      <c r="AX7430" s="12"/>
      <c r="AY7430" s="12"/>
      <c r="AZ7430" s="12"/>
      <c r="BA7430" s="12"/>
      <c r="BB7430" s="12"/>
      <c r="BC7430" s="12"/>
      <c r="BD7430" s="12"/>
      <c r="BE7430" s="12"/>
      <c r="BF7430" s="12"/>
      <c r="BG7430" s="12"/>
      <c r="BH7430" s="12"/>
      <c r="BI7430" s="12"/>
      <c r="BJ7430" s="13"/>
      <c r="BK7430" s="13"/>
      <c r="BL7430" s="13"/>
      <c r="BM7430" s="13"/>
      <c r="BN7430" s="13"/>
    </row>
    <row r="7431" spans="4:66" x14ac:dyDescent="0.25">
      <c r="D7431"/>
      <c r="E7431" s="10"/>
      <c r="F7431" s="10"/>
      <c r="G7431" s="10"/>
      <c r="H7431" s="10"/>
      <c r="I7431" s="10"/>
      <c r="J7431" s="10"/>
      <c r="K7431" s="11"/>
      <c r="L7431" s="11"/>
      <c r="M7431" s="12"/>
      <c r="N7431" s="12"/>
      <c r="O7431" s="12"/>
      <c r="P7431" s="12"/>
      <c r="Q7431" s="12"/>
      <c r="R7431" s="12"/>
      <c r="S7431" s="12"/>
      <c r="T7431" s="12"/>
      <c r="U7431" s="12"/>
      <c r="V7431" s="12"/>
      <c r="W7431" s="12"/>
      <c r="X7431" s="12"/>
      <c r="Y7431" s="12"/>
      <c r="Z7431" s="12"/>
      <c r="AA7431" s="12"/>
      <c r="AB7431" s="12"/>
      <c r="AC7431" s="12"/>
      <c r="AD7431" s="12"/>
      <c r="AE7431" s="12"/>
      <c r="AF7431" s="12"/>
      <c r="AG7431" s="12"/>
      <c r="AH7431" s="12"/>
      <c r="AI7431" s="12"/>
      <c r="AJ7431" s="12"/>
      <c r="AK7431" s="12"/>
      <c r="AL7431" s="12"/>
      <c r="AM7431" s="12"/>
      <c r="AN7431" s="12"/>
      <c r="AO7431" s="12"/>
      <c r="AP7431" s="12"/>
      <c r="AQ7431" s="12"/>
      <c r="AR7431" s="12"/>
      <c r="AS7431" s="12"/>
      <c r="AT7431" s="12"/>
      <c r="AU7431" s="12"/>
      <c r="AV7431" s="12"/>
      <c r="AW7431" s="12"/>
      <c r="AX7431" s="12"/>
      <c r="AY7431" s="12"/>
      <c r="AZ7431" s="12"/>
      <c r="BA7431" s="12"/>
      <c r="BB7431" s="12"/>
      <c r="BC7431" s="12"/>
      <c r="BD7431" s="12"/>
      <c r="BE7431" s="12"/>
      <c r="BF7431" s="12"/>
      <c r="BG7431" s="12"/>
      <c r="BH7431" s="12"/>
      <c r="BI7431" s="12"/>
      <c r="BJ7431" s="13"/>
      <c r="BK7431" s="13"/>
      <c r="BL7431" s="13"/>
      <c r="BM7431" s="13"/>
      <c r="BN7431" s="13"/>
    </row>
    <row r="7432" spans="4:66" x14ac:dyDescent="0.25">
      <c r="D7432"/>
      <c r="E7432" s="10"/>
      <c r="F7432" s="10"/>
      <c r="G7432" s="10"/>
      <c r="H7432" s="10"/>
      <c r="I7432" s="10"/>
      <c r="J7432" s="10"/>
      <c r="K7432" s="11"/>
      <c r="L7432" s="11"/>
      <c r="M7432" s="12"/>
      <c r="N7432" s="12"/>
      <c r="O7432" s="12"/>
      <c r="P7432" s="12"/>
      <c r="Q7432" s="12"/>
      <c r="R7432" s="12"/>
      <c r="S7432" s="12"/>
      <c r="T7432" s="12"/>
      <c r="U7432" s="12"/>
      <c r="V7432" s="12"/>
      <c r="W7432" s="12"/>
      <c r="X7432" s="12"/>
      <c r="Y7432" s="12"/>
      <c r="Z7432" s="12"/>
      <c r="AA7432" s="12"/>
      <c r="AB7432" s="12"/>
      <c r="AC7432" s="12"/>
      <c r="AD7432" s="12"/>
      <c r="AE7432" s="12"/>
      <c r="AF7432" s="12"/>
      <c r="AG7432" s="12"/>
      <c r="AH7432" s="12"/>
      <c r="AI7432" s="12"/>
      <c r="AJ7432" s="12"/>
      <c r="AK7432" s="12"/>
      <c r="AL7432" s="12"/>
      <c r="AM7432" s="12"/>
      <c r="AN7432" s="12"/>
      <c r="AO7432" s="12"/>
      <c r="AP7432" s="12"/>
      <c r="AQ7432" s="12"/>
      <c r="AR7432" s="12"/>
      <c r="AS7432" s="12"/>
      <c r="AT7432" s="12"/>
      <c r="AU7432" s="12"/>
      <c r="AV7432" s="12"/>
      <c r="AW7432" s="12"/>
      <c r="AX7432" s="12"/>
      <c r="AY7432" s="12"/>
      <c r="AZ7432" s="12"/>
      <c r="BA7432" s="12"/>
      <c r="BB7432" s="12"/>
      <c r="BC7432" s="12"/>
      <c r="BD7432" s="12"/>
      <c r="BE7432" s="12"/>
      <c r="BF7432" s="12"/>
      <c r="BG7432" s="12"/>
      <c r="BH7432" s="12"/>
      <c r="BI7432" s="12"/>
      <c r="BJ7432" s="13"/>
      <c r="BK7432" s="13"/>
      <c r="BL7432" s="13"/>
      <c r="BM7432" s="13"/>
      <c r="BN7432" s="13"/>
    </row>
    <row r="7433" spans="4:66" x14ac:dyDescent="0.25">
      <c r="D7433"/>
      <c r="E7433" s="10"/>
      <c r="F7433" s="10"/>
      <c r="G7433" s="10"/>
      <c r="H7433" s="10"/>
      <c r="I7433" s="10"/>
      <c r="J7433" s="10"/>
      <c r="K7433" s="11"/>
      <c r="L7433" s="11"/>
      <c r="M7433" s="12"/>
      <c r="N7433" s="12"/>
      <c r="O7433" s="12"/>
      <c r="P7433" s="12"/>
      <c r="Q7433" s="12"/>
      <c r="R7433" s="12"/>
      <c r="S7433" s="12"/>
      <c r="T7433" s="12"/>
      <c r="U7433" s="12"/>
      <c r="V7433" s="12"/>
      <c r="W7433" s="12"/>
      <c r="X7433" s="12"/>
      <c r="Y7433" s="12"/>
      <c r="Z7433" s="12"/>
      <c r="AA7433" s="12"/>
      <c r="AB7433" s="12"/>
      <c r="AC7433" s="12"/>
      <c r="AD7433" s="12"/>
      <c r="AE7433" s="12"/>
      <c r="AF7433" s="12"/>
      <c r="AG7433" s="12"/>
      <c r="AH7433" s="12"/>
      <c r="AI7433" s="12"/>
      <c r="AJ7433" s="12"/>
      <c r="AK7433" s="12"/>
      <c r="AL7433" s="12"/>
      <c r="AM7433" s="12"/>
      <c r="AN7433" s="12"/>
      <c r="AO7433" s="12"/>
      <c r="AP7433" s="12"/>
      <c r="AQ7433" s="12"/>
      <c r="AR7433" s="12"/>
      <c r="AS7433" s="12"/>
      <c r="AT7433" s="12"/>
      <c r="AU7433" s="12"/>
      <c r="AV7433" s="12"/>
      <c r="AW7433" s="12"/>
      <c r="AX7433" s="12"/>
      <c r="AY7433" s="12"/>
      <c r="AZ7433" s="12"/>
      <c r="BA7433" s="12"/>
      <c r="BB7433" s="12"/>
      <c r="BC7433" s="12"/>
      <c r="BD7433" s="12"/>
      <c r="BE7433" s="12"/>
      <c r="BF7433" s="12"/>
      <c r="BG7433" s="12"/>
      <c r="BH7433" s="12"/>
      <c r="BI7433" s="12"/>
      <c r="BJ7433" s="13"/>
      <c r="BK7433" s="13"/>
      <c r="BL7433" s="13"/>
      <c r="BM7433" s="13"/>
      <c r="BN7433" s="13"/>
    </row>
    <row r="7434" spans="4:66" x14ac:dyDescent="0.25">
      <c r="D7434"/>
      <c r="E7434" s="10"/>
      <c r="F7434" s="10"/>
      <c r="G7434" s="10"/>
      <c r="H7434" s="10"/>
      <c r="I7434" s="10"/>
      <c r="J7434" s="10"/>
      <c r="K7434" s="11"/>
      <c r="L7434" s="11"/>
      <c r="M7434" s="12"/>
      <c r="N7434" s="12"/>
      <c r="O7434" s="12"/>
      <c r="P7434" s="12"/>
      <c r="Q7434" s="12"/>
      <c r="R7434" s="12"/>
      <c r="S7434" s="12"/>
      <c r="T7434" s="12"/>
      <c r="U7434" s="12"/>
      <c r="V7434" s="12"/>
      <c r="W7434" s="12"/>
      <c r="X7434" s="12"/>
      <c r="Y7434" s="12"/>
      <c r="Z7434" s="12"/>
      <c r="AA7434" s="12"/>
      <c r="AB7434" s="12"/>
      <c r="AC7434" s="12"/>
      <c r="AD7434" s="12"/>
      <c r="AE7434" s="12"/>
      <c r="AF7434" s="12"/>
      <c r="AG7434" s="12"/>
      <c r="AH7434" s="12"/>
      <c r="AI7434" s="12"/>
      <c r="AJ7434" s="12"/>
      <c r="AK7434" s="12"/>
      <c r="AL7434" s="12"/>
      <c r="AM7434" s="12"/>
      <c r="AN7434" s="12"/>
      <c r="AO7434" s="12"/>
      <c r="AP7434" s="12"/>
      <c r="AQ7434" s="12"/>
      <c r="AR7434" s="12"/>
      <c r="AS7434" s="12"/>
      <c r="AT7434" s="12"/>
      <c r="AU7434" s="12"/>
      <c r="AV7434" s="12"/>
      <c r="AW7434" s="12"/>
      <c r="AX7434" s="12"/>
      <c r="AY7434" s="12"/>
      <c r="AZ7434" s="12"/>
      <c r="BA7434" s="12"/>
      <c r="BB7434" s="12"/>
      <c r="BC7434" s="12"/>
      <c r="BD7434" s="12"/>
      <c r="BE7434" s="12"/>
      <c r="BF7434" s="12"/>
      <c r="BG7434" s="12"/>
      <c r="BH7434" s="12"/>
      <c r="BI7434" s="12"/>
      <c r="BJ7434" s="13"/>
      <c r="BK7434" s="13"/>
      <c r="BL7434" s="13"/>
      <c r="BM7434" s="13"/>
      <c r="BN7434" s="13"/>
    </row>
    <row r="7435" spans="4:66" x14ac:dyDescent="0.25">
      <c r="D7435"/>
      <c r="E7435" s="10"/>
      <c r="F7435" s="10"/>
      <c r="G7435" s="10"/>
      <c r="H7435" s="10"/>
      <c r="I7435" s="10"/>
      <c r="J7435" s="10"/>
      <c r="K7435" s="11"/>
      <c r="L7435" s="11"/>
      <c r="M7435" s="12"/>
      <c r="N7435" s="12"/>
      <c r="O7435" s="12"/>
      <c r="P7435" s="12"/>
      <c r="Q7435" s="12"/>
      <c r="R7435" s="12"/>
      <c r="S7435" s="12"/>
      <c r="T7435" s="12"/>
      <c r="U7435" s="12"/>
      <c r="V7435" s="12"/>
      <c r="W7435" s="12"/>
      <c r="X7435" s="12"/>
      <c r="Y7435" s="12"/>
      <c r="Z7435" s="12"/>
      <c r="AA7435" s="12"/>
      <c r="AB7435" s="12"/>
      <c r="AC7435" s="12"/>
      <c r="AD7435" s="12"/>
      <c r="AE7435" s="12"/>
      <c r="AF7435" s="12"/>
      <c r="AG7435" s="12"/>
      <c r="AH7435" s="12"/>
      <c r="AI7435" s="12"/>
      <c r="AJ7435" s="12"/>
      <c r="AK7435" s="12"/>
      <c r="AL7435" s="12"/>
      <c r="AM7435" s="12"/>
      <c r="AN7435" s="12"/>
      <c r="AO7435" s="12"/>
      <c r="AP7435" s="12"/>
      <c r="AQ7435" s="12"/>
      <c r="AR7435" s="12"/>
      <c r="AS7435" s="12"/>
      <c r="AT7435" s="12"/>
      <c r="AU7435" s="12"/>
      <c r="AV7435" s="12"/>
      <c r="AW7435" s="12"/>
      <c r="AX7435" s="12"/>
      <c r="AY7435" s="12"/>
      <c r="AZ7435" s="12"/>
      <c r="BA7435" s="12"/>
      <c r="BB7435" s="12"/>
      <c r="BC7435" s="12"/>
      <c r="BD7435" s="12"/>
      <c r="BE7435" s="12"/>
      <c r="BF7435" s="12"/>
      <c r="BG7435" s="12"/>
      <c r="BH7435" s="12"/>
      <c r="BI7435" s="12"/>
      <c r="BJ7435" s="13"/>
      <c r="BK7435" s="13"/>
      <c r="BL7435" s="13"/>
      <c r="BM7435" s="13"/>
      <c r="BN7435" s="13"/>
    </row>
    <row r="7436" spans="4:66" x14ac:dyDescent="0.25">
      <c r="D7436"/>
      <c r="E7436" s="10"/>
      <c r="F7436" s="10"/>
      <c r="G7436" s="10"/>
      <c r="H7436" s="10"/>
      <c r="I7436" s="10"/>
      <c r="J7436" s="10"/>
      <c r="K7436" s="11"/>
      <c r="L7436" s="11"/>
      <c r="M7436" s="12"/>
      <c r="N7436" s="12"/>
      <c r="O7436" s="12"/>
      <c r="P7436" s="12"/>
      <c r="Q7436" s="12"/>
      <c r="R7436" s="12"/>
      <c r="S7436" s="12"/>
      <c r="T7436" s="12"/>
      <c r="U7436" s="12"/>
      <c r="V7436" s="12"/>
      <c r="W7436" s="12"/>
      <c r="X7436" s="12"/>
      <c r="Y7436" s="12"/>
      <c r="Z7436" s="12"/>
      <c r="AA7436" s="12"/>
      <c r="AB7436" s="12"/>
      <c r="AC7436" s="12"/>
      <c r="AD7436" s="12"/>
      <c r="AE7436" s="12"/>
      <c r="AF7436" s="12"/>
      <c r="AG7436" s="12"/>
      <c r="AH7436" s="12"/>
      <c r="AI7436" s="12"/>
      <c r="AJ7436" s="12"/>
      <c r="AK7436" s="12"/>
      <c r="AL7436" s="12"/>
      <c r="AM7436" s="12"/>
      <c r="AN7436" s="12"/>
      <c r="AO7436" s="12"/>
      <c r="AP7436" s="12"/>
      <c r="AQ7436" s="12"/>
      <c r="AR7436" s="12"/>
      <c r="AS7436" s="12"/>
      <c r="AT7436" s="12"/>
      <c r="AU7436" s="12"/>
      <c r="AV7436" s="12"/>
      <c r="AW7436" s="12"/>
      <c r="AX7436" s="12"/>
      <c r="AY7436" s="12"/>
      <c r="AZ7436" s="12"/>
      <c r="BA7436" s="12"/>
      <c r="BB7436" s="12"/>
      <c r="BC7436" s="12"/>
      <c r="BD7436" s="12"/>
      <c r="BE7436" s="12"/>
      <c r="BF7436" s="12"/>
      <c r="BG7436" s="12"/>
      <c r="BH7436" s="12"/>
      <c r="BI7436" s="12"/>
      <c r="BJ7436" s="13"/>
      <c r="BK7436" s="13"/>
      <c r="BL7436" s="13"/>
      <c r="BM7436" s="13"/>
      <c r="BN7436" s="13"/>
    </row>
    <row r="7437" spans="4:66" x14ac:dyDescent="0.25">
      <c r="D7437"/>
      <c r="E7437" s="10"/>
      <c r="F7437" s="10"/>
      <c r="G7437" s="10"/>
      <c r="H7437" s="10"/>
      <c r="I7437" s="10"/>
      <c r="J7437" s="10"/>
      <c r="K7437" s="11"/>
      <c r="L7437" s="11"/>
      <c r="M7437" s="12"/>
      <c r="N7437" s="12"/>
      <c r="O7437" s="12"/>
      <c r="P7437" s="12"/>
      <c r="Q7437" s="12"/>
      <c r="R7437" s="12"/>
      <c r="S7437" s="12"/>
      <c r="T7437" s="12"/>
      <c r="U7437" s="12"/>
      <c r="V7437" s="12"/>
      <c r="W7437" s="12"/>
      <c r="X7437" s="12"/>
      <c r="Y7437" s="12"/>
      <c r="Z7437" s="12"/>
      <c r="AA7437" s="12"/>
      <c r="AB7437" s="12"/>
      <c r="AC7437" s="12"/>
      <c r="AD7437" s="12"/>
      <c r="AE7437" s="12"/>
      <c r="AF7437" s="12"/>
      <c r="AG7437" s="12"/>
      <c r="AH7437" s="12"/>
      <c r="AI7437" s="12"/>
      <c r="AJ7437" s="12"/>
      <c r="AK7437" s="12"/>
      <c r="AL7437" s="12"/>
      <c r="AM7437" s="12"/>
      <c r="AN7437" s="12"/>
      <c r="AO7437" s="12"/>
      <c r="AP7437" s="12"/>
      <c r="AQ7437" s="12"/>
      <c r="AR7437" s="12"/>
      <c r="AS7437" s="12"/>
      <c r="AT7437" s="12"/>
      <c r="AU7437" s="12"/>
      <c r="AV7437" s="12"/>
      <c r="AW7437" s="12"/>
      <c r="AX7437" s="12"/>
      <c r="AY7437" s="12"/>
      <c r="AZ7437" s="12"/>
      <c r="BA7437" s="12"/>
      <c r="BB7437" s="12"/>
      <c r="BC7437" s="12"/>
      <c r="BD7437" s="12"/>
      <c r="BE7437" s="12"/>
      <c r="BF7437" s="12"/>
      <c r="BG7437" s="12"/>
      <c r="BH7437" s="12"/>
      <c r="BI7437" s="12"/>
      <c r="BJ7437" s="13"/>
      <c r="BK7437" s="13"/>
      <c r="BL7437" s="13"/>
      <c r="BM7437" s="13"/>
      <c r="BN7437" s="13"/>
    </row>
    <row r="7438" spans="4:66" x14ac:dyDescent="0.25">
      <c r="D7438"/>
      <c r="E7438" s="10"/>
      <c r="F7438" s="10"/>
      <c r="G7438" s="10"/>
      <c r="H7438" s="10"/>
      <c r="I7438" s="10"/>
      <c r="J7438" s="10"/>
      <c r="K7438" s="11"/>
      <c r="L7438" s="11"/>
      <c r="M7438" s="12"/>
      <c r="N7438" s="12"/>
      <c r="O7438" s="12"/>
      <c r="P7438" s="12"/>
      <c r="Q7438" s="12"/>
      <c r="R7438" s="12"/>
      <c r="S7438" s="12"/>
      <c r="T7438" s="12"/>
      <c r="U7438" s="12"/>
      <c r="V7438" s="12"/>
      <c r="W7438" s="12"/>
      <c r="X7438" s="12"/>
      <c r="Y7438" s="12"/>
      <c r="Z7438" s="12"/>
      <c r="AA7438" s="12"/>
      <c r="AB7438" s="12"/>
      <c r="AC7438" s="12"/>
      <c r="AD7438" s="12"/>
      <c r="AE7438" s="12"/>
      <c r="AF7438" s="12"/>
      <c r="AG7438" s="12"/>
      <c r="AH7438" s="12"/>
      <c r="AI7438" s="12"/>
      <c r="AJ7438" s="12"/>
      <c r="AK7438" s="12"/>
      <c r="AL7438" s="12"/>
      <c r="AM7438" s="12"/>
      <c r="AN7438" s="12"/>
      <c r="AO7438" s="12"/>
      <c r="AP7438" s="12"/>
      <c r="AQ7438" s="12"/>
      <c r="AR7438" s="12"/>
      <c r="AS7438" s="12"/>
      <c r="AT7438" s="12"/>
      <c r="AU7438" s="12"/>
      <c r="AV7438" s="12"/>
      <c r="AW7438" s="12"/>
      <c r="AX7438" s="12"/>
      <c r="AY7438" s="12"/>
      <c r="AZ7438" s="12"/>
      <c r="BA7438" s="12"/>
      <c r="BB7438" s="12"/>
      <c r="BC7438" s="12"/>
      <c r="BD7438" s="12"/>
      <c r="BE7438" s="12"/>
      <c r="BF7438" s="12"/>
      <c r="BG7438" s="12"/>
      <c r="BH7438" s="12"/>
      <c r="BI7438" s="12"/>
      <c r="BJ7438" s="13"/>
      <c r="BK7438" s="13"/>
      <c r="BL7438" s="13"/>
      <c r="BM7438" s="13"/>
      <c r="BN7438" s="13"/>
    </row>
    <row r="7439" spans="4:66" x14ac:dyDescent="0.25">
      <c r="D7439"/>
      <c r="E7439" s="10"/>
      <c r="F7439" s="10"/>
      <c r="G7439" s="10"/>
      <c r="H7439" s="10"/>
      <c r="I7439" s="10"/>
      <c r="J7439" s="10"/>
      <c r="K7439" s="11"/>
      <c r="L7439" s="11"/>
      <c r="M7439" s="12"/>
      <c r="N7439" s="12"/>
      <c r="O7439" s="12"/>
      <c r="P7439" s="12"/>
      <c r="Q7439" s="12"/>
      <c r="R7439" s="12"/>
      <c r="S7439" s="12"/>
      <c r="T7439" s="12"/>
      <c r="U7439" s="12"/>
      <c r="V7439" s="12"/>
      <c r="W7439" s="12"/>
      <c r="X7439" s="12"/>
      <c r="Y7439" s="12"/>
      <c r="Z7439" s="12"/>
      <c r="AA7439" s="12"/>
      <c r="AB7439" s="12"/>
      <c r="AC7439" s="12"/>
      <c r="AD7439" s="12"/>
      <c r="AE7439" s="12"/>
      <c r="AF7439" s="12"/>
      <c r="AG7439" s="12"/>
      <c r="AH7439" s="12"/>
      <c r="AI7439" s="12"/>
      <c r="AJ7439" s="12"/>
      <c r="AK7439" s="12"/>
      <c r="AL7439" s="12"/>
      <c r="AM7439" s="12"/>
      <c r="AN7439" s="12"/>
      <c r="AO7439" s="12"/>
      <c r="AP7439" s="12"/>
      <c r="AQ7439" s="12"/>
      <c r="AR7439" s="12"/>
      <c r="AS7439" s="12"/>
      <c r="AT7439" s="12"/>
      <c r="AU7439" s="12"/>
      <c r="AV7439" s="12"/>
      <c r="AW7439" s="12"/>
      <c r="AX7439" s="12"/>
      <c r="AY7439" s="12"/>
      <c r="AZ7439" s="12"/>
      <c r="BA7439" s="12"/>
      <c r="BB7439" s="12"/>
      <c r="BC7439" s="12"/>
      <c r="BD7439" s="12"/>
      <c r="BE7439" s="12"/>
      <c r="BF7439" s="12"/>
      <c r="BG7439" s="12"/>
      <c r="BH7439" s="12"/>
      <c r="BI7439" s="12"/>
      <c r="BJ7439" s="13"/>
      <c r="BK7439" s="13"/>
      <c r="BL7439" s="13"/>
      <c r="BM7439" s="13"/>
      <c r="BN7439" s="13"/>
    </row>
    <row r="7440" spans="4:66" x14ac:dyDescent="0.25">
      <c r="D7440"/>
      <c r="E7440" s="10"/>
      <c r="F7440" s="10"/>
      <c r="G7440" s="10"/>
      <c r="H7440" s="10"/>
      <c r="I7440" s="10"/>
      <c r="J7440" s="10"/>
      <c r="K7440" s="11"/>
      <c r="L7440" s="11"/>
      <c r="M7440" s="12"/>
      <c r="N7440" s="12"/>
      <c r="O7440" s="12"/>
      <c r="P7440" s="12"/>
      <c r="Q7440" s="12"/>
      <c r="R7440" s="12"/>
      <c r="S7440" s="12"/>
      <c r="T7440" s="12"/>
      <c r="U7440" s="12"/>
      <c r="V7440" s="12"/>
      <c r="W7440" s="12"/>
      <c r="X7440" s="12"/>
      <c r="Y7440" s="12"/>
      <c r="Z7440" s="12"/>
      <c r="AA7440" s="12"/>
      <c r="AB7440" s="12"/>
      <c r="AC7440" s="12"/>
      <c r="AD7440" s="12"/>
      <c r="AE7440" s="12"/>
      <c r="AF7440" s="12"/>
      <c r="AG7440" s="12"/>
      <c r="AH7440" s="12"/>
      <c r="AI7440" s="12"/>
      <c r="AJ7440" s="12"/>
      <c r="AK7440" s="12"/>
      <c r="AL7440" s="12"/>
      <c r="AM7440" s="12"/>
      <c r="AN7440" s="12"/>
      <c r="AO7440" s="12"/>
      <c r="AP7440" s="12"/>
      <c r="AQ7440" s="12"/>
      <c r="AR7440" s="12"/>
      <c r="AS7440" s="12"/>
      <c r="AT7440" s="12"/>
      <c r="AU7440" s="12"/>
      <c r="AV7440" s="12"/>
      <c r="AW7440" s="12"/>
      <c r="AX7440" s="12"/>
      <c r="AY7440" s="12"/>
      <c r="AZ7440" s="12"/>
      <c r="BA7440" s="12"/>
      <c r="BB7440" s="12"/>
      <c r="BC7440" s="12"/>
      <c r="BD7440" s="12"/>
      <c r="BE7440" s="12"/>
      <c r="BF7440" s="12"/>
      <c r="BG7440" s="12"/>
      <c r="BH7440" s="12"/>
      <c r="BI7440" s="12"/>
      <c r="BJ7440" s="13"/>
      <c r="BK7440" s="13"/>
      <c r="BL7440" s="13"/>
      <c r="BM7440" s="13"/>
      <c r="BN7440" s="13"/>
    </row>
    <row r="7441" spans="4:66" s="14" customFormat="1" x14ac:dyDescent="0.25">
      <c r="K7441" s="16"/>
      <c r="L7441" s="16"/>
      <c r="M7441" s="17"/>
      <c r="N7441" s="17"/>
      <c r="O7441" s="17"/>
      <c r="P7441" s="17"/>
      <c r="Q7441" s="17"/>
      <c r="R7441" s="17"/>
      <c r="S7441" s="17"/>
      <c r="T7441" s="17"/>
      <c r="U7441" s="17"/>
      <c r="V7441" s="17"/>
      <c r="W7441" s="17"/>
      <c r="X7441" s="17"/>
      <c r="Y7441" s="17"/>
      <c r="Z7441" s="17"/>
      <c r="AA7441" s="17"/>
      <c r="AB7441" s="17"/>
      <c r="AC7441" s="17"/>
      <c r="AD7441" s="17"/>
      <c r="AE7441" s="17"/>
      <c r="AF7441" s="17"/>
      <c r="AG7441" s="17"/>
      <c r="AH7441" s="17"/>
      <c r="AI7441" s="17"/>
      <c r="AJ7441" s="17"/>
      <c r="AK7441" s="17"/>
      <c r="AL7441" s="17"/>
      <c r="AM7441" s="17"/>
      <c r="AN7441" s="17"/>
      <c r="AO7441" s="17"/>
      <c r="AP7441" s="17"/>
      <c r="AQ7441" s="17"/>
      <c r="AR7441" s="17"/>
      <c r="AS7441" s="17"/>
      <c r="AT7441" s="17"/>
      <c r="AU7441" s="17"/>
      <c r="AV7441" s="17"/>
      <c r="AW7441" s="17"/>
      <c r="AX7441" s="17"/>
      <c r="AY7441" s="17"/>
      <c r="AZ7441" s="17"/>
      <c r="BA7441" s="17"/>
      <c r="BB7441" s="17"/>
      <c r="BC7441" s="17"/>
      <c r="BD7441" s="17"/>
      <c r="BE7441" s="17"/>
      <c r="BF7441" s="17"/>
      <c r="BG7441" s="17"/>
      <c r="BH7441" s="17"/>
      <c r="BI7441" s="17"/>
      <c r="BJ7441" s="18"/>
      <c r="BK7441" s="18"/>
      <c r="BL7441" s="18"/>
      <c r="BM7441" s="18"/>
      <c r="BN7441" s="18"/>
    </row>
    <row r="7442" spans="4:66" x14ac:dyDescent="0.25">
      <c r="D7442" s="7"/>
      <c r="E7442" s="10"/>
      <c r="F7442" s="10"/>
      <c r="G7442" s="10"/>
      <c r="H7442" s="10"/>
      <c r="I7442" s="10"/>
      <c r="J7442" s="10"/>
      <c r="K7442" s="11"/>
      <c r="L7442" s="11"/>
      <c r="M7442" s="12"/>
      <c r="N7442" s="12"/>
      <c r="O7442" s="12"/>
      <c r="P7442" s="12"/>
      <c r="Q7442" s="12"/>
      <c r="R7442" s="12"/>
      <c r="S7442" s="12"/>
      <c r="T7442" s="12"/>
      <c r="U7442" s="12"/>
      <c r="V7442" s="12"/>
      <c r="W7442" s="12"/>
      <c r="X7442" s="12"/>
      <c r="Y7442" s="12"/>
      <c r="Z7442" s="12"/>
      <c r="AA7442" s="12"/>
      <c r="AB7442" s="12"/>
      <c r="AC7442" s="12"/>
      <c r="AD7442" s="12"/>
      <c r="AE7442" s="12"/>
      <c r="AF7442" s="12"/>
      <c r="AG7442" s="12"/>
      <c r="AH7442" s="12"/>
      <c r="AI7442" s="12"/>
      <c r="AJ7442" s="12"/>
      <c r="AK7442" s="12"/>
      <c r="AL7442" s="12"/>
      <c r="AM7442" s="12"/>
      <c r="AN7442" s="12"/>
      <c r="AO7442" s="12"/>
      <c r="AP7442" s="12"/>
      <c r="AQ7442" s="12"/>
      <c r="AR7442" s="12"/>
      <c r="AS7442" s="12"/>
      <c r="AT7442" s="12"/>
      <c r="AU7442" s="12"/>
      <c r="AV7442" s="12"/>
      <c r="AW7442" s="12"/>
      <c r="AX7442" s="12"/>
      <c r="AY7442" s="12"/>
      <c r="AZ7442" s="12"/>
      <c r="BA7442" s="12"/>
      <c r="BB7442" s="12"/>
      <c r="BC7442" s="12"/>
      <c r="BD7442" s="12"/>
      <c r="BE7442" s="12"/>
      <c r="BF7442" s="12"/>
      <c r="BG7442" s="12"/>
      <c r="BH7442" s="12"/>
      <c r="BI7442" s="12"/>
      <c r="BJ7442" s="13"/>
      <c r="BK7442" s="13"/>
      <c r="BL7442" s="13"/>
      <c r="BM7442" s="13"/>
      <c r="BN7442" s="13"/>
    </row>
    <row r="7443" spans="4:66" x14ac:dyDescent="0.25">
      <c r="D7443" s="7"/>
      <c r="E7443" s="10"/>
      <c r="F7443" s="10"/>
      <c r="G7443" s="10"/>
      <c r="H7443" s="10"/>
      <c r="I7443" s="10"/>
      <c r="J7443" s="10"/>
      <c r="K7443" s="11"/>
      <c r="L7443" s="11"/>
      <c r="M7443" s="12"/>
      <c r="N7443" s="12"/>
      <c r="O7443" s="12"/>
      <c r="P7443" s="12"/>
      <c r="Q7443" s="12"/>
      <c r="R7443" s="12"/>
      <c r="S7443" s="12"/>
      <c r="T7443" s="12"/>
      <c r="U7443" s="12"/>
      <c r="V7443" s="12"/>
      <c r="W7443" s="12"/>
      <c r="X7443" s="12"/>
      <c r="Y7443" s="12"/>
      <c r="Z7443" s="12"/>
      <c r="AA7443" s="12"/>
      <c r="AB7443" s="12"/>
      <c r="AC7443" s="12"/>
      <c r="AD7443" s="12"/>
      <c r="AE7443" s="12"/>
      <c r="AF7443" s="12"/>
      <c r="AG7443" s="12"/>
      <c r="AH7443" s="12"/>
      <c r="AI7443" s="12"/>
      <c r="AJ7443" s="12"/>
      <c r="AK7443" s="12"/>
      <c r="AL7443" s="12"/>
      <c r="AM7443" s="12"/>
      <c r="AN7443" s="12"/>
      <c r="AO7443" s="12"/>
      <c r="AP7443" s="12"/>
      <c r="AQ7443" s="12"/>
      <c r="AR7443" s="12"/>
      <c r="AS7443" s="12"/>
      <c r="AT7443" s="12"/>
      <c r="AU7443" s="12"/>
      <c r="AV7443" s="12"/>
      <c r="AW7443" s="12"/>
      <c r="AX7443" s="12"/>
      <c r="AY7443" s="12"/>
      <c r="AZ7443" s="12"/>
      <c r="BA7443" s="12"/>
      <c r="BB7443" s="12"/>
      <c r="BC7443" s="12"/>
      <c r="BD7443" s="12"/>
      <c r="BE7443" s="12"/>
      <c r="BF7443" s="12"/>
      <c r="BG7443" s="12"/>
      <c r="BH7443" s="12"/>
      <c r="BI7443" s="12"/>
      <c r="BJ7443" s="13"/>
      <c r="BK7443" s="13"/>
      <c r="BL7443" s="13"/>
      <c r="BM7443" s="13"/>
      <c r="BN7443" s="13"/>
    </row>
    <row r="7444" spans="4:66" x14ac:dyDescent="0.25">
      <c r="D7444" s="7"/>
      <c r="E7444" s="10"/>
      <c r="F7444" s="10"/>
      <c r="G7444" s="10"/>
      <c r="H7444" s="10"/>
      <c r="I7444" s="10"/>
      <c r="J7444" s="10"/>
      <c r="K7444" s="11"/>
      <c r="L7444" s="11"/>
      <c r="M7444" s="12"/>
      <c r="N7444" s="12"/>
      <c r="O7444" s="12"/>
      <c r="P7444" s="12"/>
      <c r="Q7444" s="12"/>
      <c r="R7444" s="12"/>
      <c r="S7444" s="12"/>
      <c r="T7444" s="12"/>
      <c r="U7444" s="12"/>
      <c r="V7444" s="12"/>
      <c r="W7444" s="12"/>
      <c r="X7444" s="12"/>
      <c r="Y7444" s="12"/>
      <c r="Z7444" s="12"/>
      <c r="AA7444" s="12"/>
      <c r="AB7444" s="12"/>
      <c r="AC7444" s="12"/>
      <c r="AD7444" s="12"/>
      <c r="AE7444" s="12"/>
      <c r="AF7444" s="12"/>
      <c r="AG7444" s="12"/>
      <c r="AH7444" s="12"/>
      <c r="AI7444" s="12"/>
      <c r="AJ7444" s="12"/>
      <c r="AK7444" s="12"/>
      <c r="AL7444" s="12"/>
      <c r="AM7444" s="12"/>
      <c r="AN7444" s="12"/>
      <c r="AO7444" s="12"/>
      <c r="AP7444" s="12"/>
      <c r="AQ7444" s="12"/>
      <c r="AR7444" s="12"/>
      <c r="AS7444" s="12"/>
      <c r="AT7444" s="12"/>
      <c r="AU7444" s="12"/>
      <c r="AV7444" s="12"/>
      <c r="AW7444" s="12"/>
      <c r="AX7444" s="12"/>
      <c r="AY7444" s="12"/>
      <c r="AZ7444" s="12"/>
      <c r="BA7444" s="12"/>
      <c r="BB7444" s="12"/>
      <c r="BC7444" s="12"/>
      <c r="BD7444" s="12"/>
      <c r="BE7444" s="12"/>
      <c r="BF7444" s="12"/>
      <c r="BG7444" s="12"/>
      <c r="BH7444" s="12"/>
      <c r="BI7444" s="12"/>
      <c r="BJ7444" s="13"/>
      <c r="BK7444" s="13"/>
      <c r="BL7444" s="13"/>
      <c r="BM7444" s="13"/>
      <c r="BN7444" s="13"/>
    </row>
    <row r="7445" spans="4:66" x14ac:dyDescent="0.25">
      <c r="D7445" s="7"/>
      <c r="E7445" s="10"/>
      <c r="F7445" s="10"/>
      <c r="G7445" s="10"/>
      <c r="H7445" s="10"/>
      <c r="I7445" s="10"/>
      <c r="J7445" s="10"/>
      <c r="K7445" s="11"/>
      <c r="L7445" s="11"/>
      <c r="M7445" s="12"/>
      <c r="N7445" s="12"/>
      <c r="O7445" s="12"/>
      <c r="P7445" s="12"/>
      <c r="Q7445" s="12"/>
      <c r="R7445" s="12"/>
      <c r="S7445" s="12"/>
      <c r="T7445" s="12"/>
      <c r="U7445" s="12"/>
      <c r="V7445" s="12"/>
      <c r="W7445" s="12"/>
      <c r="X7445" s="12"/>
      <c r="Y7445" s="12"/>
      <c r="Z7445" s="12"/>
      <c r="AA7445" s="12"/>
      <c r="AB7445" s="12"/>
      <c r="AC7445" s="12"/>
      <c r="AD7445" s="12"/>
      <c r="AE7445" s="12"/>
      <c r="AF7445" s="12"/>
      <c r="AG7445" s="12"/>
      <c r="AH7445" s="12"/>
      <c r="AI7445" s="12"/>
      <c r="AJ7445" s="12"/>
      <c r="AK7445" s="12"/>
      <c r="AL7445" s="12"/>
      <c r="AM7445" s="12"/>
      <c r="AN7445" s="12"/>
      <c r="AO7445" s="12"/>
      <c r="AP7445" s="12"/>
      <c r="AQ7445" s="12"/>
      <c r="AR7445" s="12"/>
      <c r="AS7445" s="12"/>
      <c r="AT7445" s="12"/>
      <c r="AU7445" s="12"/>
      <c r="AV7445" s="12"/>
      <c r="AW7445" s="12"/>
      <c r="AX7445" s="12"/>
      <c r="AY7445" s="12"/>
      <c r="AZ7445" s="12"/>
      <c r="BA7445" s="12"/>
      <c r="BB7445" s="12"/>
      <c r="BC7445" s="12"/>
      <c r="BD7445" s="12"/>
      <c r="BE7445" s="12"/>
      <c r="BF7445" s="12"/>
      <c r="BG7445" s="12"/>
      <c r="BH7445" s="12"/>
      <c r="BI7445" s="12"/>
      <c r="BJ7445" s="13"/>
      <c r="BK7445" s="13"/>
      <c r="BL7445" s="13"/>
      <c r="BM7445" s="13"/>
      <c r="BN7445" s="13"/>
    </row>
    <row r="7446" spans="4:66" x14ac:dyDescent="0.25">
      <c r="D7446" s="7"/>
      <c r="E7446" s="10"/>
      <c r="F7446" s="10"/>
      <c r="G7446" s="10"/>
      <c r="H7446" s="10"/>
      <c r="I7446" s="10"/>
      <c r="J7446" s="10"/>
      <c r="K7446" s="11"/>
      <c r="L7446" s="11"/>
      <c r="M7446" s="12"/>
      <c r="N7446" s="12"/>
      <c r="O7446" s="12"/>
      <c r="P7446" s="12"/>
      <c r="Q7446" s="12"/>
      <c r="R7446" s="12"/>
      <c r="S7446" s="12"/>
      <c r="T7446" s="12"/>
      <c r="U7446" s="12"/>
      <c r="V7446" s="12"/>
      <c r="W7446" s="12"/>
      <c r="X7446" s="12"/>
      <c r="Y7446" s="12"/>
      <c r="Z7446" s="12"/>
      <c r="AA7446" s="12"/>
      <c r="AB7446" s="12"/>
      <c r="AC7446" s="12"/>
      <c r="AD7446" s="12"/>
      <c r="AE7446" s="12"/>
      <c r="AF7446" s="12"/>
      <c r="AG7446" s="12"/>
      <c r="AH7446" s="12"/>
      <c r="AI7446" s="12"/>
      <c r="AJ7446" s="12"/>
      <c r="AK7446" s="12"/>
      <c r="AL7446" s="12"/>
      <c r="AM7446" s="12"/>
      <c r="AN7446" s="12"/>
      <c r="AO7446" s="12"/>
      <c r="AP7446" s="12"/>
      <c r="AQ7446" s="12"/>
      <c r="AR7446" s="12"/>
      <c r="AS7446" s="12"/>
      <c r="AT7446" s="12"/>
      <c r="AU7446" s="12"/>
      <c r="AV7446" s="12"/>
      <c r="AW7446" s="12"/>
      <c r="AX7446" s="12"/>
      <c r="AY7446" s="12"/>
      <c r="AZ7446" s="12"/>
      <c r="BA7446" s="12"/>
      <c r="BB7446" s="12"/>
      <c r="BC7446" s="12"/>
      <c r="BD7446" s="12"/>
      <c r="BE7446" s="12"/>
      <c r="BF7446" s="12"/>
      <c r="BG7446" s="12"/>
      <c r="BH7446" s="12"/>
      <c r="BI7446" s="12"/>
      <c r="BJ7446" s="13"/>
      <c r="BK7446" s="13"/>
      <c r="BL7446" s="13"/>
      <c r="BM7446" s="13"/>
      <c r="BN7446" s="13"/>
    </row>
    <row r="7447" spans="4:66" x14ac:dyDescent="0.25">
      <c r="D7447" s="7"/>
      <c r="E7447" s="10"/>
      <c r="F7447" s="10"/>
      <c r="G7447" s="10"/>
      <c r="H7447" s="10"/>
      <c r="I7447" s="10"/>
      <c r="J7447" s="10"/>
      <c r="K7447" s="11"/>
      <c r="L7447" s="11"/>
      <c r="M7447" s="12"/>
      <c r="N7447" s="12"/>
      <c r="O7447" s="12"/>
      <c r="P7447" s="12"/>
      <c r="Q7447" s="12"/>
      <c r="R7447" s="12"/>
      <c r="S7447" s="12"/>
      <c r="T7447" s="12"/>
      <c r="U7447" s="12"/>
      <c r="V7447" s="12"/>
      <c r="W7447" s="12"/>
      <c r="X7447" s="12"/>
      <c r="Y7447" s="12"/>
      <c r="Z7447" s="12"/>
      <c r="AA7447" s="12"/>
      <c r="AB7447" s="12"/>
      <c r="AC7447" s="12"/>
      <c r="AD7447" s="12"/>
      <c r="AE7447" s="12"/>
      <c r="AF7447" s="12"/>
      <c r="AG7447" s="12"/>
      <c r="AH7447" s="12"/>
      <c r="AI7447" s="12"/>
      <c r="AJ7447" s="12"/>
      <c r="AK7447" s="12"/>
      <c r="AL7447" s="12"/>
      <c r="AM7447" s="12"/>
      <c r="AN7447" s="12"/>
      <c r="AO7447" s="12"/>
      <c r="AP7447" s="12"/>
      <c r="AQ7447" s="12"/>
      <c r="AR7447" s="12"/>
      <c r="AS7447" s="12"/>
      <c r="AT7447" s="12"/>
      <c r="AU7447" s="12"/>
      <c r="AV7447" s="12"/>
      <c r="AW7447" s="12"/>
      <c r="AX7447" s="12"/>
      <c r="AY7447" s="12"/>
      <c r="AZ7447" s="12"/>
      <c r="BA7447" s="12"/>
      <c r="BB7447" s="12"/>
      <c r="BC7447" s="12"/>
      <c r="BD7447" s="12"/>
      <c r="BE7447" s="12"/>
      <c r="BF7447" s="12"/>
      <c r="BG7447" s="12"/>
      <c r="BH7447" s="12"/>
      <c r="BI7447" s="12"/>
      <c r="BJ7447" s="13"/>
      <c r="BK7447" s="13"/>
      <c r="BL7447" s="13"/>
      <c r="BM7447" s="13"/>
      <c r="BN7447" s="13"/>
    </row>
    <row r="7448" spans="4:66" x14ac:dyDescent="0.25">
      <c r="D7448" s="7"/>
      <c r="E7448" s="10"/>
      <c r="F7448" s="10"/>
      <c r="G7448" s="10"/>
      <c r="H7448" s="10"/>
      <c r="I7448" s="10"/>
      <c r="J7448" s="10"/>
      <c r="K7448" s="11"/>
      <c r="L7448" s="11"/>
      <c r="M7448" s="12"/>
      <c r="N7448" s="12"/>
      <c r="O7448" s="12"/>
      <c r="P7448" s="12"/>
      <c r="Q7448" s="12"/>
      <c r="R7448" s="12"/>
      <c r="S7448" s="12"/>
      <c r="T7448" s="12"/>
      <c r="U7448" s="12"/>
      <c r="V7448" s="12"/>
      <c r="W7448" s="12"/>
      <c r="X7448" s="12"/>
      <c r="Y7448" s="12"/>
      <c r="Z7448" s="12"/>
      <c r="AA7448" s="12"/>
      <c r="AB7448" s="12"/>
      <c r="AC7448" s="12"/>
      <c r="AD7448" s="12"/>
      <c r="AE7448" s="12"/>
      <c r="AF7448" s="12"/>
      <c r="AG7448" s="12"/>
      <c r="AH7448" s="12"/>
      <c r="AI7448" s="12"/>
      <c r="AJ7448" s="12"/>
      <c r="AK7448" s="12"/>
      <c r="AL7448" s="12"/>
      <c r="AM7448" s="12"/>
      <c r="AN7448" s="12"/>
      <c r="AO7448" s="12"/>
      <c r="AP7448" s="12"/>
      <c r="AQ7448" s="12"/>
      <c r="AR7448" s="12"/>
      <c r="AS7448" s="12"/>
      <c r="AT7448" s="12"/>
      <c r="AU7448" s="12"/>
      <c r="AV7448" s="12"/>
      <c r="AW7448" s="12"/>
      <c r="AX7448" s="12"/>
      <c r="AY7448" s="12"/>
      <c r="AZ7448" s="12"/>
      <c r="BA7448" s="12"/>
      <c r="BB7448" s="12"/>
      <c r="BC7448" s="12"/>
      <c r="BD7448" s="12"/>
      <c r="BE7448" s="12"/>
      <c r="BF7448" s="12"/>
      <c r="BG7448" s="12"/>
      <c r="BH7448" s="12"/>
      <c r="BI7448" s="12"/>
      <c r="BJ7448" s="13"/>
      <c r="BK7448" s="13"/>
      <c r="BL7448" s="13"/>
      <c r="BM7448" s="13"/>
      <c r="BN7448" s="13"/>
    </row>
    <row r="7449" spans="4:66" x14ac:dyDescent="0.25">
      <c r="D7449" s="7"/>
      <c r="E7449" s="10"/>
      <c r="F7449" s="10"/>
      <c r="G7449" s="10"/>
      <c r="H7449" s="10"/>
      <c r="I7449" s="10"/>
      <c r="J7449" s="10"/>
      <c r="K7449" s="11"/>
      <c r="L7449" s="11"/>
      <c r="M7449" s="12"/>
      <c r="N7449" s="12"/>
      <c r="O7449" s="12"/>
      <c r="P7449" s="12"/>
      <c r="Q7449" s="12"/>
      <c r="R7449" s="12"/>
      <c r="S7449" s="12"/>
      <c r="T7449" s="12"/>
      <c r="U7449" s="12"/>
      <c r="V7449" s="12"/>
      <c r="W7449" s="12"/>
      <c r="X7449" s="12"/>
      <c r="Y7449" s="12"/>
      <c r="Z7449" s="12"/>
      <c r="AA7449" s="12"/>
      <c r="AB7449" s="12"/>
      <c r="AC7449" s="12"/>
      <c r="AD7449" s="12"/>
      <c r="AE7449" s="12"/>
      <c r="AF7449" s="12"/>
      <c r="AG7449" s="12"/>
      <c r="AH7449" s="12"/>
      <c r="AI7449" s="12"/>
      <c r="AJ7449" s="12"/>
      <c r="AK7449" s="12"/>
      <c r="AL7449" s="12"/>
      <c r="AM7449" s="12"/>
      <c r="AN7449" s="12"/>
      <c r="AO7449" s="12"/>
      <c r="AP7449" s="12"/>
      <c r="AQ7449" s="12"/>
      <c r="AR7449" s="12"/>
      <c r="AS7449" s="12"/>
      <c r="AT7449" s="12"/>
      <c r="AU7449" s="12"/>
      <c r="AV7449" s="12"/>
      <c r="AW7449" s="12"/>
      <c r="AX7449" s="12"/>
      <c r="AY7449" s="12"/>
      <c r="AZ7449" s="12"/>
      <c r="BA7449" s="12"/>
      <c r="BB7449" s="12"/>
      <c r="BC7449" s="12"/>
      <c r="BD7449" s="12"/>
      <c r="BE7449" s="12"/>
      <c r="BF7449" s="12"/>
      <c r="BG7449" s="12"/>
      <c r="BH7449" s="12"/>
      <c r="BI7449" s="12"/>
      <c r="BJ7449" s="13"/>
      <c r="BK7449" s="13"/>
      <c r="BL7449" s="13"/>
      <c r="BM7449" s="13"/>
      <c r="BN7449" s="13"/>
    </row>
    <row r="7450" spans="4:66" x14ac:dyDescent="0.25">
      <c r="D7450" s="7"/>
      <c r="E7450" s="10"/>
      <c r="F7450" s="10"/>
      <c r="G7450" s="10"/>
      <c r="H7450" s="10"/>
      <c r="I7450" s="10"/>
      <c r="J7450" s="10"/>
      <c r="K7450" s="11"/>
      <c r="L7450" s="11"/>
      <c r="M7450" s="12"/>
      <c r="N7450" s="12"/>
      <c r="O7450" s="12"/>
      <c r="P7450" s="12"/>
      <c r="Q7450" s="12"/>
      <c r="R7450" s="12"/>
      <c r="S7450" s="12"/>
      <c r="T7450" s="12"/>
      <c r="U7450" s="12"/>
      <c r="V7450" s="12"/>
      <c r="W7450" s="12"/>
      <c r="X7450" s="12"/>
      <c r="Y7450" s="12"/>
      <c r="Z7450" s="12"/>
      <c r="AA7450" s="12"/>
      <c r="AB7450" s="12"/>
      <c r="AC7450" s="12"/>
      <c r="AD7450" s="12"/>
      <c r="AE7450" s="12"/>
      <c r="AF7450" s="12"/>
      <c r="AG7450" s="12"/>
      <c r="AH7450" s="12"/>
      <c r="AI7450" s="12"/>
      <c r="AJ7450" s="12"/>
      <c r="AK7450" s="12"/>
      <c r="AL7450" s="12"/>
      <c r="AM7450" s="12"/>
      <c r="AN7450" s="12"/>
      <c r="AO7450" s="12"/>
      <c r="AP7450" s="12"/>
      <c r="AQ7450" s="12"/>
      <c r="AR7450" s="12"/>
      <c r="AS7450" s="12"/>
      <c r="AT7450" s="12"/>
      <c r="AU7450" s="12"/>
      <c r="AV7450" s="12"/>
      <c r="AW7450" s="12"/>
      <c r="AX7450" s="12"/>
      <c r="AY7450" s="12"/>
      <c r="AZ7450" s="12"/>
      <c r="BA7450" s="12"/>
      <c r="BB7450" s="12"/>
      <c r="BC7450" s="12"/>
      <c r="BD7450" s="12"/>
      <c r="BE7450" s="12"/>
      <c r="BF7450" s="12"/>
      <c r="BG7450" s="12"/>
      <c r="BH7450" s="12"/>
      <c r="BI7450" s="12"/>
      <c r="BJ7450" s="13"/>
      <c r="BK7450" s="13"/>
      <c r="BL7450" s="13"/>
      <c r="BM7450" s="13"/>
      <c r="BN7450" s="13"/>
    </row>
    <row r="7451" spans="4:66" x14ac:dyDescent="0.25">
      <c r="D7451" s="7"/>
      <c r="E7451" s="10"/>
      <c r="F7451" s="10"/>
      <c r="G7451" s="10"/>
      <c r="H7451" s="10"/>
      <c r="I7451" s="10"/>
      <c r="J7451" s="10"/>
      <c r="K7451" s="11"/>
      <c r="L7451" s="11"/>
      <c r="M7451" s="12"/>
      <c r="N7451" s="12"/>
      <c r="O7451" s="12"/>
      <c r="P7451" s="12"/>
      <c r="Q7451" s="12"/>
      <c r="R7451" s="12"/>
      <c r="S7451" s="12"/>
      <c r="T7451" s="12"/>
      <c r="U7451" s="12"/>
      <c r="V7451" s="12"/>
      <c r="W7451" s="12"/>
      <c r="X7451" s="12"/>
      <c r="Y7451" s="12"/>
      <c r="Z7451" s="12"/>
      <c r="AA7451" s="12"/>
      <c r="AB7451" s="12"/>
      <c r="AC7451" s="12"/>
      <c r="AD7451" s="12"/>
      <c r="AE7451" s="12"/>
      <c r="AF7451" s="12"/>
      <c r="AG7451" s="12"/>
      <c r="AH7451" s="12"/>
      <c r="AI7451" s="12"/>
      <c r="AJ7451" s="12"/>
      <c r="AK7451" s="12"/>
      <c r="AL7451" s="12"/>
      <c r="AM7451" s="12"/>
      <c r="AN7451" s="12"/>
      <c r="AO7451" s="12"/>
      <c r="AP7451" s="12"/>
      <c r="AQ7451" s="12"/>
      <c r="AR7451" s="12"/>
      <c r="AS7451" s="12"/>
      <c r="AT7451" s="12"/>
      <c r="AU7451" s="12"/>
      <c r="AV7451" s="12"/>
      <c r="AW7451" s="12"/>
      <c r="AX7451" s="12"/>
      <c r="AY7451" s="12"/>
      <c r="AZ7451" s="12"/>
      <c r="BA7451" s="12"/>
      <c r="BB7451" s="12"/>
      <c r="BC7451" s="12"/>
      <c r="BD7451" s="12"/>
      <c r="BE7451" s="12"/>
      <c r="BF7451" s="12"/>
      <c r="BG7451" s="12"/>
      <c r="BH7451" s="12"/>
      <c r="BI7451" s="12"/>
      <c r="BJ7451" s="13"/>
      <c r="BK7451" s="13"/>
      <c r="BL7451" s="13"/>
      <c r="BM7451" s="13"/>
      <c r="BN7451" s="13"/>
    </row>
    <row r="7452" spans="4:66" x14ac:dyDescent="0.25">
      <c r="D7452" s="7"/>
      <c r="E7452" s="10"/>
      <c r="F7452" s="10"/>
      <c r="G7452" s="10"/>
      <c r="H7452" s="10"/>
      <c r="I7452" s="10"/>
      <c r="J7452" s="10"/>
      <c r="K7452" s="11"/>
      <c r="L7452" s="11"/>
      <c r="M7452" s="12"/>
      <c r="N7452" s="12"/>
      <c r="O7452" s="12"/>
      <c r="P7452" s="12"/>
      <c r="Q7452" s="12"/>
      <c r="R7452" s="12"/>
      <c r="S7452" s="12"/>
      <c r="T7452" s="12"/>
      <c r="U7452" s="12"/>
      <c r="V7452" s="12"/>
      <c r="W7452" s="12"/>
      <c r="X7452" s="12"/>
      <c r="Y7452" s="12"/>
      <c r="Z7452" s="12"/>
      <c r="AA7452" s="12"/>
      <c r="AB7452" s="12"/>
      <c r="AC7452" s="12"/>
      <c r="AD7452" s="12"/>
      <c r="AE7452" s="12"/>
      <c r="AF7452" s="12"/>
      <c r="AG7452" s="12"/>
      <c r="AH7452" s="12"/>
      <c r="AI7452" s="12"/>
      <c r="AJ7452" s="12"/>
      <c r="AK7452" s="12"/>
      <c r="AL7452" s="12"/>
      <c r="AM7452" s="12"/>
      <c r="AN7452" s="12"/>
      <c r="AO7452" s="12"/>
      <c r="AP7452" s="12"/>
      <c r="AQ7452" s="12"/>
      <c r="AR7452" s="12"/>
      <c r="AS7452" s="12"/>
      <c r="AT7452" s="12"/>
      <c r="AU7452" s="12"/>
      <c r="AV7452" s="12"/>
      <c r="AW7452" s="12"/>
      <c r="AX7452" s="12"/>
      <c r="AY7452" s="12"/>
      <c r="AZ7452" s="12"/>
      <c r="BA7452" s="12"/>
      <c r="BB7452" s="12"/>
      <c r="BC7452" s="12"/>
      <c r="BD7452" s="12"/>
      <c r="BE7452" s="12"/>
      <c r="BF7452" s="12"/>
      <c r="BG7452" s="12"/>
      <c r="BH7452" s="12"/>
      <c r="BI7452" s="12"/>
      <c r="BJ7452" s="13"/>
      <c r="BK7452" s="13"/>
      <c r="BL7452" s="13"/>
      <c r="BM7452" s="13"/>
      <c r="BN7452" s="13"/>
    </row>
    <row r="7453" spans="4:66" x14ac:dyDescent="0.25">
      <c r="D7453" s="7"/>
      <c r="E7453" s="10"/>
      <c r="F7453" s="10"/>
      <c r="G7453" s="10"/>
      <c r="H7453" s="10"/>
      <c r="I7453" s="10"/>
      <c r="J7453" s="10"/>
      <c r="K7453" s="11"/>
      <c r="L7453" s="11"/>
      <c r="M7453" s="12"/>
      <c r="N7453" s="12"/>
      <c r="O7453" s="12"/>
      <c r="P7453" s="12"/>
      <c r="Q7453" s="12"/>
      <c r="R7453" s="12"/>
      <c r="S7453" s="12"/>
      <c r="T7453" s="12"/>
      <c r="U7453" s="12"/>
      <c r="V7453" s="12"/>
      <c r="W7453" s="12"/>
      <c r="X7453" s="12"/>
      <c r="Y7453" s="12"/>
      <c r="Z7453" s="12"/>
      <c r="AA7453" s="12"/>
      <c r="AB7453" s="12"/>
      <c r="AC7453" s="12"/>
      <c r="AD7453" s="12"/>
      <c r="AE7453" s="12"/>
      <c r="AF7453" s="12"/>
      <c r="AG7453" s="12"/>
      <c r="AH7453" s="12"/>
      <c r="AI7453" s="12"/>
      <c r="AJ7453" s="12"/>
      <c r="AK7453" s="12"/>
      <c r="AL7453" s="12"/>
      <c r="AM7453" s="12"/>
      <c r="AN7453" s="12"/>
      <c r="AO7453" s="12"/>
      <c r="AP7453" s="12"/>
      <c r="AQ7453" s="12"/>
      <c r="AR7453" s="12"/>
      <c r="AS7453" s="12"/>
      <c r="AT7453" s="12"/>
      <c r="AU7453" s="12"/>
      <c r="AV7453" s="12"/>
      <c r="AW7453" s="12"/>
      <c r="AX7453" s="12"/>
      <c r="AY7453" s="12"/>
      <c r="AZ7453" s="12"/>
      <c r="BA7453" s="12"/>
      <c r="BB7453" s="12"/>
      <c r="BC7453" s="12"/>
      <c r="BD7453" s="12"/>
      <c r="BE7453" s="12"/>
      <c r="BF7453" s="12"/>
      <c r="BG7453" s="12"/>
      <c r="BH7453" s="12"/>
      <c r="BI7453" s="12"/>
      <c r="BJ7453" s="13"/>
      <c r="BK7453" s="13"/>
      <c r="BL7453" s="13"/>
      <c r="BM7453" s="13"/>
      <c r="BN7453" s="13"/>
    </row>
    <row r="7454" spans="4:66" x14ac:dyDescent="0.25">
      <c r="D7454" s="7"/>
      <c r="E7454" s="10"/>
      <c r="F7454" s="10"/>
      <c r="G7454" s="10"/>
      <c r="H7454" s="10"/>
      <c r="I7454" s="10"/>
      <c r="J7454" s="10"/>
      <c r="K7454" s="11"/>
      <c r="L7454" s="11"/>
      <c r="M7454" s="12"/>
      <c r="N7454" s="12"/>
      <c r="O7454" s="12"/>
      <c r="P7454" s="12"/>
      <c r="Q7454" s="12"/>
      <c r="R7454" s="12"/>
      <c r="S7454" s="12"/>
      <c r="T7454" s="12"/>
      <c r="U7454" s="12"/>
      <c r="V7454" s="12"/>
      <c r="W7454" s="12"/>
      <c r="X7454" s="12"/>
      <c r="Y7454" s="12"/>
      <c r="Z7454" s="12"/>
      <c r="AA7454" s="12"/>
      <c r="AB7454" s="12"/>
      <c r="AC7454" s="12"/>
      <c r="AD7454" s="12"/>
      <c r="AE7454" s="12"/>
      <c r="AF7454" s="12"/>
      <c r="AG7454" s="12"/>
      <c r="AH7454" s="12"/>
      <c r="AI7454" s="12"/>
      <c r="AJ7454" s="12"/>
      <c r="AK7454" s="12"/>
      <c r="AL7454" s="12"/>
      <c r="AM7454" s="12"/>
      <c r="AN7454" s="12"/>
      <c r="AO7454" s="12"/>
      <c r="AP7454" s="12"/>
      <c r="AQ7454" s="12"/>
      <c r="AR7454" s="12"/>
      <c r="AS7454" s="12"/>
      <c r="AT7454" s="12"/>
      <c r="AU7454" s="12"/>
      <c r="AV7454" s="12"/>
      <c r="AW7454" s="12"/>
      <c r="AX7454" s="12"/>
      <c r="AY7454" s="12"/>
      <c r="AZ7454" s="12"/>
      <c r="BA7454" s="12"/>
      <c r="BB7454" s="12"/>
      <c r="BC7454" s="12"/>
      <c r="BD7454" s="12"/>
      <c r="BE7454" s="12"/>
      <c r="BF7454" s="12"/>
      <c r="BG7454" s="12"/>
      <c r="BH7454" s="12"/>
      <c r="BI7454" s="12"/>
      <c r="BJ7454" s="13"/>
      <c r="BK7454" s="13"/>
      <c r="BL7454" s="13"/>
      <c r="BM7454" s="13"/>
      <c r="BN7454" s="13"/>
    </row>
    <row r="7455" spans="4:66" x14ac:dyDescent="0.25">
      <c r="D7455" s="7"/>
      <c r="E7455" s="10"/>
      <c r="F7455" s="10"/>
      <c r="G7455" s="10"/>
      <c r="H7455" s="10"/>
      <c r="I7455" s="10"/>
      <c r="J7455" s="10"/>
      <c r="K7455" s="11"/>
      <c r="L7455" s="11"/>
      <c r="M7455" s="12"/>
      <c r="N7455" s="12"/>
      <c r="O7455" s="12"/>
      <c r="P7455" s="12"/>
      <c r="Q7455" s="12"/>
      <c r="R7455" s="12"/>
      <c r="S7455" s="12"/>
      <c r="T7455" s="12"/>
      <c r="U7455" s="12"/>
      <c r="V7455" s="12"/>
      <c r="W7455" s="12"/>
      <c r="X7455" s="12"/>
      <c r="Y7455" s="12"/>
      <c r="Z7455" s="12"/>
      <c r="AA7455" s="12"/>
      <c r="AB7455" s="12"/>
      <c r="AC7455" s="12"/>
      <c r="AD7455" s="12"/>
      <c r="AE7455" s="12"/>
      <c r="AF7455" s="12"/>
      <c r="AG7455" s="12"/>
      <c r="AH7455" s="12"/>
      <c r="AI7455" s="12"/>
      <c r="AJ7455" s="12"/>
      <c r="AK7455" s="12"/>
      <c r="AL7455" s="12"/>
      <c r="AM7455" s="12"/>
      <c r="AN7455" s="12"/>
      <c r="AO7455" s="12"/>
      <c r="AP7455" s="12"/>
      <c r="AQ7455" s="12"/>
      <c r="AR7455" s="12"/>
      <c r="AS7455" s="12"/>
      <c r="AT7455" s="12"/>
      <c r="AU7455" s="12"/>
      <c r="AV7455" s="12"/>
      <c r="AW7455" s="12"/>
      <c r="AX7455" s="12"/>
      <c r="AY7455" s="12"/>
      <c r="AZ7455" s="12"/>
      <c r="BA7455" s="12"/>
      <c r="BB7455" s="12"/>
      <c r="BC7455" s="12"/>
      <c r="BD7455" s="12"/>
      <c r="BE7455" s="12"/>
      <c r="BF7455" s="12"/>
      <c r="BG7455" s="12"/>
      <c r="BH7455" s="12"/>
      <c r="BI7455" s="12"/>
      <c r="BJ7455" s="13"/>
      <c r="BK7455" s="13"/>
      <c r="BL7455" s="13"/>
      <c r="BM7455" s="13"/>
      <c r="BN7455" s="13"/>
    </row>
    <row r="7456" spans="4:66" x14ac:dyDescent="0.25">
      <c r="D7456" s="7"/>
      <c r="E7456" s="10"/>
      <c r="F7456" s="10"/>
      <c r="G7456" s="10"/>
      <c r="H7456" s="10"/>
      <c r="I7456" s="10"/>
      <c r="J7456" s="10"/>
      <c r="K7456" s="11"/>
      <c r="L7456" s="11"/>
      <c r="M7456" s="12"/>
      <c r="N7456" s="12"/>
      <c r="O7456" s="12"/>
      <c r="P7456" s="12"/>
      <c r="Q7456" s="12"/>
      <c r="R7456" s="12"/>
      <c r="S7456" s="12"/>
      <c r="T7456" s="12"/>
      <c r="U7456" s="12"/>
      <c r="V7456" s="12"/>
      <c r="W7456" s="12"/>
      <c r="X7456" s="12"/>
      <c r="Y7456" s="12"/>
      <c r="Z7456" s="12"/>
      <c r="AA7456" s="12"/>
      <c r="AB7456" s="12"/>
      <c r="AC7456" s="12"/>
      <c r="AD7456" s="12"/>
      <c r="AE7456" s="12"/>
      <c r="AF7456" s="12"/>
      <c r="AG7456" s="12"/>
      <c r="AH7456" s="12"/>
      <c r="AI7456" s="12"/>
      <c r="AJ7456" s="12"/>
      <c r="AK7456" s="12"/>
      <c r="AL7456" s="12"/>
      <c r="AM7456" s="12"/>
      <c r="AN7456" s="12"/>
      <c r="AO7456" s="12"/>
      <c r="AP7456" s="12"/>
      <c r="AQ7456" s="12"/>
      <c r="AR7456" s="12"/>
      <c r="AS7456" s="12"/>
      <c r="AT7456" s="12"/>
      <c r="AU7456" s="12"/>
      <c r="AV7456" s="12"/>
      <c r="AW7456" s="12"/>
      <c r="AX7456" s="12"/>
      <c r="AY7456" s="12"/>
      <c r="AZ7456" s="12"/>
      <c r="BA7456" s="12"/>
      <c r="BB7456" s="12"/>
      <c r="BC7456" s="12"/>
      <c r="BD7456" s="12"/>
      <c r="BE7456" s="12"/>
      <c r="BF7456" s="12"/>
      <c r="BG7456" s="12"/>
      <c r="BH7456" s="12"/>
      <c r="BI7456" s="12"/>
      <c r="BJ7456" s="13"/>
      <c r="BK7456" s="13"/>
      <c r="BL7456" s="13"/>
      <c r="BM7456" s="13"/>
      <c r="BN7456" s="13"/>
    </row>
    <row r="7457" spans="4:66" x14ac:dyDescent="0.25">
      <c r="D7457" s="7"/>
      <c r="E7457" s="10"/>
      <c r="F7457" s="10"/>
      <c r="G7457" s="10"/>
      <c r="H7457" s="10"/>
      <c r="I7457" s="10"/>
      <c r="J7457" s="10"/>
      <c r="K7457" s="11"/>
      <c r="L7457" s="11"/>
      <c r="M7457" s="12"/>
      <c r="N7457" s="12"/>
      <c r="O7457" s="12"/>
      <c r="P7457" s="12"/>
      <c r="Q7457" s="12"/>
      <c r="R7457" s="12"/>
      <c r="S7457" s="12"/>
      <c r="T7457" s="12"/>
      <c r="U7457" s="12"/>
      <c r="V7457" s="12"/>
      <c r="W7457" s="12"/>
      <c r="X7457" s="12"/>
      <c r="Y7457" s="12"/>
      <c r="Z7457" s="12"/>
      <c r="AA7457" s="12"/>
      <c r="AB7457" s="12"/>
      <c r="AC7457" s="12"/>
      <c r="AD7457" s="12"/>
      <c r="AE7457" s="12"/>
      <c r="AF7457" s="12"/>
      <c r="AG7457" s="12"/>
      <c r="AH7457" s="12"/>
      <c r="AI7457" s="12"/>
      <c r="AJ7457" s="12"/>
      <c r="AK7457" s="12"/>
      <c r="AL7457" s="12"/>
      <c r="AM7457" s="12"/>
      <c r="AN7457" s="12"/>
      <c r="AO7457" s="12"/>
      <c r="AP7457" s="12"/>
      <c r="AQ7457" s="12"/>
      <c r="AR7457" s="12"/>
      <c r="AS7457" s="12"/>
      <c r="AT7457" s="12"/>
      <c r="AU7457" s="12"/>
      <c r="AV7457" s="12"/>
      <c r="AW7457" s="12"/>
      <c r="AX7457" s="12"/>
      <c r="AY7457" s="12"/>
      <c r="AZ7457" s="12"/>
      <c r="BA7457" s="12"/>
      <c r="BB7457" s="12"/>
      <c r="BC7457" s="12"/>
      <c r="BD7457" s="12"/>
      <c r="BE7457" s="12"/>
      <c r="BF7457" s="12"/>
      <c r="BG7457" s="12"/>
      <c r="BH7457" s="12"/>
      <c r="BI7457" s="12"/>
      <c r="BJ7457" s="13"/>
      <c r="BK7457" s="13"/>
      <c r="BL7457" s="13"/>
      <c r="BM7457" s="13"/>
      <c r="BN7457" s="13"/>
    </row>
    <row r="7458" spans="4:66" x14ac:dyDescent="0.25">
      <c r="D7458" s="7"/>
      <c r="E7458" s="10"/>
      <c r="F7458" s="10"/>
      <c r="G7458" s="10"/>
      <c r="H7458" s="10"/>
      <c r="I7458" s="10"/>
      <c r="J7458" s="10"/>
      <c r="K7458" s="11"/>
      <c r="L7458" s="11"/>
      <c r="M7458" s="12"/>
      <c r="N7458" s="12"/>
      <c r="O7458" s="12"/>
      <c r="P7458" s="12"/>
      <c r="Q7458" s="12"/>
      <c r="R7458" s="12"/>
      <c r="S7458" s="12"/>
      <c r="T7458" s="12"/>
      <c r="U7458" s="12"/>
      <c r="V7458" s="12"/>
      <c r="W7458" s="12"/>
      <c r="X7458" s="12"/>
      <c r="Y7458" s="12"/>
      <c r="Z7458" s="12"/>
      <c r="AA7458" s="12"/>
      <c r="AB7458" s="12"/>
      <c r="AC7458" s="12"/>
      <c r="AD7458" s="12"/>
      <c r="AE7458" s="12"/>
      <c r="AF7458" s="12"/>
      <c r="AG7458" s="12"/>
      <c r="AH7458" s="12"/>
      <c r="AI7458" s="12"/>
      <c r="AJ7458" s="12"/>
      <c r="AK7458" s="12"/>
      <c r="AL7458" s="12"/>
      <c r="AM7458" s="12"/>
      <c r="AN7458" s="12"/>
      <c r="AO7458" s="12"/>
      <c r="AP7458" s="12"/>
      <c r="AQ7458" s="12"/>
      <c r="AR7458" s="12"/>
      <c r="AS7458" s="12"/>
      <c r="AT7458" s="12"/>
      <c r="AU7458" s="12"/>
      <c r="AV7458" s="12"/>
      <c r="AW7458" s="12"/>
      <c r="AX7458" s="12"/>
      <c r="AY7458" s="12"/>
      <c r="AZ7458" s="12"/>
      <c r="BA7458" s="12"/>
      <c r="BB7458" s="12"/>
      <c r="BC7458" s="12"/>
      <c r="BD7458" s="12"/>
      <c r="BE7458" s="12"/>
      <c r="BF7458" s="12"/>
      <c r="BG7458" s="12"/>
      <c r="BH7458" s="12"/>
      <c r="BI7458" s="12"/>
      <c r="BJ7458" s="13"/>
      <c r="BK7458" s="13"/>
      <c r="BL7458" s="13"/>
      <c r="BM7458" s="13"/>
      <c r="BN7458" s="13"/>
    </row>
    <row r="7459" spans="4:66" x14ac:dyDescent="0.25">
      <c r="D7459" s="7"/>
      <c r="E7459" s="10"/>
      <c r="F7459" s="10"/>
      <c r="G7459" s="10"/>
      <c r="H7459" s="10"/>
      <c r="I7459" s="10"/>
      <c r="J7459" s="10"/>
      <c r="K7459" s="11"/>
      <c r="L7459" s="11"/>
      <c r="M7459" s="12"/>
      <c r="N7459" s="12"/>
      <c r="O7459" s="12"/>
      <c r="P7459" s="12"/>
      <c r="Q7459" s="12"/>
      <c r="R7459" s="12"/>
      <c r="S7459" s="12"/>
      <c r="T7459" s="12"/>
      <c r="U7459" s="12"/>
      <c r="V7459" s="12"/>
      <c r="W7459" s="12"/>
      <c r="X7459" s="12"/>
      <c r="Y7459" s="12"/>
      <c r="Z7459" s="12"/>
      <c r="AA7459" s="12"/>
      <c r="AB7459" s="12"/>
      <c r="AC7459" s="12"/>
      <c r="AD7459" s="12"/>
      <c r="AE7459" s="12"/>
      <c r="AF7459" s="12"/>
      <c r="AG7459" s="12"/>
      <c r="AH7459" s="12"/>
      <c r="AI7459" s="12"/>
      <c r="AJ7459" s="12"/>
      <c r="AK7459" s="12"/>
      <c r="AL7459" s="12"/>
      <c r="AM7459" s="12"/>
      <c r="AN7459" s="12"/>
      <c r="AO7459" s="12"/>
      <c r="AP7459" s="12"/>
      <c r="AQ7459" s="12"/>
      <c r="AR7459" s="12"/>
      <c r="AS7459" s="12"/>
      <c r="AT7459" s="12"/>
      <c r="AU7459" s="12"/>
      <c r="AV7459" s="12"/>
      <c r="AW7459" s="12"/>
      <c r="AX7459" s="12"/>
      <c r="AY7459" s="12"/>
      <c r="AZ7459" s="12"/>
      <c r="BA7459" s="12"/>
      <c r="BB7459" s="12"/>
      <c r="BC7459" s="12"/>
      <c r="BD7459" s="12"/>
      <c r="BE7459" s="12"/>
      <c r="BF7459" s="12"/>
      <c r="BG7459" s="12"/>
      <c r="BH7459" s="12"/>
      <c r="BI7459" s="12"/>
      <c r="BJ7459" s="13"/>
      <c r="BK7459" s="13"/>
      <c r="BL7459" s="13"/>
      <c r="BM7459" s="13"/>
      <c r="BN7459" s="13"/>
    </row>
    <row r="7460" spans="4:66" x14ac:dyDescent="0.25">
      <c r="D7460" s="7"/>
      <c r="E7460" s="10"/>
      <c r="F7460" s="10"/>
      <c r="G7460" s="10"/>
      <c r="H7460" s="10"/>
      <c r="I7460" s="10"/>
      <c r="J7460" s="10"/>
      <c r="K7460" s="11"/>
      <c r="L7460" s="11"/>
      <c r="M7460" s="12"/>
      <c r="N7460" s="12"/>
      <c r="O7460" s="12"/>
      <c r="P7460" s="12"/>
      <c r="Q7460" s="12"/>
      <c r="R7460" s="12"/>
      <c r="S7460" s="12"/>
      <c r="T7460" s="12"/>
      <c r="U7460" s="12"/>
      <c r="V7460" s="12"/>
      <c r="W7460" s="12"/>
      <c r="X7460" s="12"/>
      <c r="Y7460" s="12"/>
      <c r="Z7460" s="12"/>
      <c r="AA7460" s="12"/>
      <c r="AB7460" s="12"/>
      <c r="AC7460" s="12"/>
      <c r="AD7460" s="12"/>
      <c r="AE7460" s="12"/>
      <c r="AF7460" s="12"/>
      <c r="AG7460" s="12"/>
      <c r="AH7460" s="12"/>
      <c r="AI7460" s="12"/>
      <c r="AJ7460" s="12"/>
      <c r="AK7460" s="12"/>
      <c r="AL7460" s="12"/>
      <c r="AM7460" s="12"/>
      <c r="AN7460" s="12"/>
      <c r="AO7460" s="12"/>
      <c r="AP7460" s="12"/>
      <c r="AQ7460" s="12"/>
      <c r="AR7460" s="12"/>
      <c r="AS7460" s="12"/>
      <c r="AT7460" s="12"/>
      <c r="AU7460" s="12"/>
      <c r="AV7460" s="12"/>
      <c r="AW7460" s="12"/>
      <c r="AX7460" s="12"/>
      <c r="AY7460" s="12"/>
      <c r="AZ7460" s="12"/>
      <c r="BA7460" s="12"/>
      <c r="BB7460" s="12"/>
      <c r="BC7460" s="12"/>
      <c r="BD7460" s="12"/>
      <c r="BE7460" s="12"/>
      <c r="BF7460" s="12"/>
      <c r="BG7460" s="12"/>
      <c r="BH7460" s="12"/>
      <c r="BI7460" s="12"/>
      <c r="BJ7460" s="13"/>
      <c r="BK7460" s="13"/>
      <c r="BL7460" s="13"/>
      <c r="BM7460" s="13"/>
      <c r="BN7460" s="13"/>
    </row>
    <row r="7461" spans="4:66" x14ac:dyDescent="0.25">
      <c r="D7461" s="7"/>
      <c r="E7461" s="10"/>
      <c r="F7461" s="10"/>
      <c r="G7461" s="10"/>
      <c r="H7461" s="10"/>
      <c r="I7461" s="10"/>
      <c r="J7461" s="10"/>
      <c r="K7461" s="11"/>
      <c r="L7461" s="11"/>
      <c r="M7461" s="12"/>
      <c r="N7461" s="12"/>
      <c r="O7461" s="12"/>
      <c r="P7461" s="12"/>
      <c r="Q7461" s="12"/>
      <c r="R7461" s="12"/>
      <c r="S7461" s="12"/>
      <c r="T7461" s="12"/>
      <c r="U7461" s="12"/>
      <c r="V7461" s="12"/>
      <c r="W7461" s="12"/>
      <c r="X7461" s="12"/>
      <c r="Y7461" s="12"/>
      <c r="Z7461" s="12"/>
      <c r="AA7461" s="12"/>
      <c r="AB7461" s="12"/>
      <c r="AC7461" s="12"/>
      <c r="AD7461" s="12"/>
      <c r="AE7461" s="12"/>
      <c r="AF7461" s="12"/>
      <c r="AG7461" s="12"/>
      <c r="AH7461" s="12"/>
      <c r="AI7461" s="12"/>
      <c r="AJ7461" s="12"/>
      <c r="AK7461" s="12"/>
      <c r="AL7461" s="12"/>
      <c r="AM7461" s="12"/>
      <c r="AN7461" s="12"/>
      <c r="AO7461" s="12"/>
      <c r="AP7461" s="12"/>
      <c r="AQ7461" s="12"/>
      <c r="AR7461" s="12"/>
      <c r="AS7461" s="12"/>
      <c r="AT7461" s="12"/>
      <c r="AU7461" s="12"/>
      <c r="AV7461" s="12"/>
      <c r="AW7461" s="12"/>
      <c r="AX7461" s="12"/>
      <c r="AY7461" s="12"/>
      <c r="AZ7461" s="12"/>
      <c r="BA7461" s="12"/>
      <c r="BB7461" s="12"/>
      <c r="BC7461" s="12"/>
      <c r="BD7461" s="12"/>
      <c r="BE7461" s="12"/>
      <c r="BF7461" s="12"/>
      <c r="BG7461" s="12"/>
      <c r="BH7461" s="12"/>
      <c r="BI7461" s="12"/>
      <c r="BJ7461" s="13"/>
      <c r="BK7461" s="13"/>
      <c r="BL7461" s="13"/>
      <c r="BM7461" s="13"/>
      <c r="BN7461" s="13"/>
    </row>
    <row r="7462" spans="4:66" x14ac:dyDescent="0.25">
      <c r="D7462" s="7"/>
      <c r="E7462" s="10"/>
      <c r="F7462" s="10"/>
      <c r="G7462" s="10"/>
      <c r="H7462" s="10"/>
      <c r="I7462" s="10"/>
      <c r="J7462" s="10"/>
      <c r="K7462" s="11"/>
      <c r="L7462" s="11"/>
      <c r="M7462" s="12"/>
      <c r="N7462" s="12"/>
      <c r="O7462" s="12"/>
      <c r="P7462" s="12"/>
      <c r="Q7462" s="12"/>
      <c r="R7462" s="12"/>
      <c r="S7462" s="12"/>
      <c r="T7462" s="12"/>
      <c r="U7462" s="12"/>
      <c r="V7462" s="12"/>
      <c r="W7462" s="12"/>
      <c r="X7462" s="12"/>
      <c r="Y7462" s="12"/>
      <c r="Z7462" s="12"/>
      <c r="AA7462" s="12"/>
      <c r="AB7462" s="12"/>
      <c r="AC7462" s="12"/>
      <c r="AD7462" s="12"/>
      <c r="AE7462" s="12"/>
      <c r="AF7462" s="12"/>
      <c r="AG7462" s="12"/>
      <c r="AH7462" s="12"/>
      <c r="AI7462" s="12"/>
      <c r="AJ7462" s="12"/>
      <c r="AK7462" s="12"/>
      <c r="AL7462" s="12"/>
      <c r="AM7462" s="12"/>
      <c r="AN7462" s="12"/>
      <c r="AO7462" s="12"/>
      <c r="AP7462" s="12"/>
      <c r="AQ7462" s="12"/>
      <c r="AR7462" s="12"/>
      <c r="AS7462" s="12"/>
      <c r="AT7462" s="12"/>
      <c r="AU7462" s="12"/>
      <c r="AV7462" s="12"/>
      <c r="AW7462" s="12"/>
      <c r="AX7462" s="12"/>
      <c r="AY7462" s="12"/>
      <c r="AZ7462" s="12"/>
      <c r="BA7462" s="12"/>
      <c r="BB7462" s="12"/>
      <c r="BC7462" s="12"/>
      <c r="BD7462" s="12"/>
      <c r="BE7462" s="12"/>
      <c r="BF7462" s="12"/>
      <c r="BG7462" s="12"/>
      <c r="BH7462" s="12"/>
      <c r="BI7462" s="12"/>
      <c r="BJ7462" s="13"/>
      <c r="BK7462" s="13"/>
      <c r="BL7462" s="13"/>
      <c r="BM7462" s="13"/>
      <c r="BN7462" s="13"/>
    </row>
    <row r="7463" spans="4:66" x14ac:dyDescent="0.25">
      <c r="D7463" s="7"/>
      <c r="E7463" s="10"/>
      <c r="F7463" s="10"/>
      <c r="G7463" s="10"/>
      <c r="H7463" s="10"/>
      <c r="I7463" s="10"/>
      <c r="J7463" s="10"/>
      <c r="K7463" s="11"/>
      <c r="L7463" s="11"/>
      <c r="M7463" s="12"/>
      <c r="N7463" s="12"/>
      <c r="O7463" s="12"/>
      <c r="P7463" s="12"/>
      <c r="Q7463" s="12"/>
      <c r="R7463" s="12"/>
      <c r="S7463" s="12"/>
      <c r="T7463" s="12"/>
      <c r="U7463" s="12"/>
      <c r="V7463" s="12"/>
      <c r="W7463" s="12"/>
      <c r="X7463" s="12"/>
      <c r="Y7463" s="12"/>
      <c r="Z7463" s="12"/>
      <c r="AA7463" s="12"/>
      <c r="AB7463" s="12"/>
      <c r="AC7463" s="12"/>
      <c r="AD7463" s="12"/>
      <c r="AE7463" s="12"/>
      <c r="AF7463" s="12"/>
      <c r="AG7463" s="12"/>
      <c r="AH7463" s="12"/>
      <c r="AI7463" s="12"/>
      <c r="AJ7463" s="12"/>
      <c r="AK7463" s="12"/>
      <c r="AL7463" s="12"/>
      <c r="AM7463" s="12"/>
      <c r="AN7463" s="12"/>
      <c r="AO7463" s="12"/>
      <c r="AP7463" s="12"/>
      <c r="AQ7463" s="12"/>
      <c r="AR7463" s="12"/>
      <c r="AS7463" s="12"/>
      <c r="AT7463" s="12"/>
      <c r="AU7463" s="12"/>
      <c r="AV7463" s="12"/>
      <c r="AW7463" s="12"/>
      <c r="AX7463" s="12"/>
      <c r="AY7463" s="12"/>
      <c r="AZ7463" s="12"/>
      <c r="BA7463" s="12"/>
      <c r="BB7463" s="12"/>
      <c r="BC7463" s="12"/>
      <c r="BD7463" s="12"/>
      <c r="BE7463" s="12"/>
      <c r="BF7463" s="12"/>
      <c r="BG7463" s="12"/>
      <c r="BH7463" s="12"/>
      <c r="BI7463" s="12"/>
      <c r="BJ7463" s="13"/>
      <c r="BK7463" s="13"/>
      <c r="BL7463" s="13"/>
      <c r="BM7463" s="13"/>
      <c r="BN7463" s="13"/>
    </row>
    <row r="7464" spans="4:66" x14ac:dyDescent="0.25">
      <c r="D7464" s="7"/>
      <c r="E7464" s="10"/>
      <c r="F7464" s="10"/>
      <c r="G7464" s="10"/>
      <c r="H7464" s="10"/>
      <c r="I7464" s="10"/>
      <c r="J7464" s="10"/>
      <c r="K7464" s="11"/>
      <c r="L7464" s="11"/>
      <c r="M7464" s="12"/>
      <c r="N7464" s="12"/>
      <c r="O7464" s="12"/>
      <c r="P7464" s="12"/>
      <c r="Q7464" s="12"/>
      <c r="R7464" s="12"/>
      <c r="S7464" s="12"/>
      <c r="T7464" s="12"/>
      <c r="U7464" s="12"/>
      <c r="V7464" s="12"/>
      <c r="W7464" s="12"/>
      <c r="X7464" s="12"/>
      <c r="Y7464" s="12"/>
      <c r="Z7464" s="12"/>
      <c r="AA7464" s="12"/>
      <c r="AB7464" s="12"/>
      <c r="AC7464" s="12"/>
      <c r="AD7464" s="12"/>
      <c r="AE7464" s="12"/>
      <c r="AF7464" s="12"/>
      <c r="AG7464" s="12"/>
      <c r="AH7464" s="12"/>
      <c r="AI7464" s="12"/>
      <c r="AJ7464" s="12"/>
      <c r="AK7464" s="12"/>
      <c r="AL7464" s="12"/>
      <c r="AM7464" s="12"/>
      <c r="AN7464" s="12"/>
      <c r="AO7464" s="12"/>
      <c r="AP7464" s="12"/>
      <c r="AQ7464" s="12"/>
      <c r="AR7464" s="12"/>
      <c r="AS7464" s="12"/>
      <c r="AT7464" s="12"/>
      <c r="AU7464" s="12"/>
      <c r="AV7464" s="12"/>
      <c r="AW7464" s="12"/>
      <c r="AX7464" s="12"/>
      <c r="AY7464" s="12"/>
      <c r="AZ7464" s="12"/>
      <c r="BA7464" s="12"/>
      <c r="BB7464" s="12"/>
      <c r="BC7464" s="12"/>
      <c r="BD7464" s="12"/>
      <c r="BE7464" s="12"/>
      <c r="BF7464" s="12"/>
      <c r="BG7464" s="12"/>
      <c r="BH7464" s="12"/>
      <c r="BI7464" s="12"/>
      <c r="BJ7464" s="13"/>
      <c r="BK7464" s="13"/>
      <c r="BL7464" s="13"/>
      <c r="BM7464" s="13"/>
      <c r="BN7464" s="13"/>
    </row>
    <row r="7465" spans="4:66" x14ac:dyDescent="0.25">
      <c r="D7465" s="7"/>
      <c r="E7465" s="10"/>
      <c r="F7465" s="10"/>
      <c r="G7465" s="10"/>
      <c r="H7465" s="10"/>
      <c r="I7465" s="10"/>
      <c r="J7465" s="10"/>
      <c r="K7465" s="11"/>
      <c r="L7465" s="11"/>
      <c r="M7465" s="12"/>
      <c r="N7465" s="12"/>
      <c r="O7465" s="12"/>
      <c r="P7465" s="12"/>
      <c r="Q7465" s="12"/>
      <c r="R7465" s="12"/>
      <c r="S7465" s="12"/>
      <c r="T7465" s="12"/>
      <c r="U7465" s="12"/>
      <c r="V7465" s="12"/>
      <c r="W7465" s="12"/>
      <c r="X7465" s="12"/>
      <c r="Y7465" s="12"/>
      <c r="Z7465" s="12"/>
      <c r="AA7465" s="12"/>
      <c r="AB7465" s="12"/>
      <c r="AC7465" s="12"/>
      <c r="AD7465" s="12"/>
      <c r="AE7465" s="12"/>
      <c r="AF7465" s="12"/>
      <c r="AG7465" s="12"/>
      <c r="AH7465" s="12"/>
      <c r="AI7465" s="12"/>
      <c r="AJ7465" s="12"/>
      <c r="AK7465" s="12"/>
      <c r="AL7465" s="12"/>
      <c r="AM7465" s="12"/>
      <c r="AN7465" s="12"/>
      <c r="AO7465" s="12"/>
      <c r="AP7465" s="12"/>
      <c r="AQ7465" s="12"/>
      <c r="AR7465" s="12"/>
      <c r="AS7465" s="12"/>
      <c r="AT7465" s="12"/>
      <c r="AU7465" s="12"/>
      <c r="AV7465" s="12"/>
      <c r="AW7465" s="12"/>
      <c r="AX7465" s="12"/>
      <c r="AY7465" s="12"/>
      <c r="AZ7465" s="12"/>
      <c r="BA7465" s="12"/>
      <c r="BB7465" s="12"/>
      <c r="BC7465" s="12"/>
      <c r="BD7465" s="12"/>
      <c r="BE7465" s="12"/>
      <c r="BF7465" s="12"/>
      <c r="BG7465" s="12"/>
      <c r="BH7465" s="12"/>
      <c r="BI7465" s="12"/>
      <c r="BJ7465" s="13"/>
      <c r="BK7465" s="13"/>
      <c r="BL7465" s="13"/>
      <c r="BM7465" s="13"/>
      <c r="BN7465" s="13"/>
    </row>
    <row r="7466" spans="4:66" s="14" customFormat="1" x14ac:dyDescent="0.25">
      <c r="D7466" s="21"/>
      <c r="K7466" s="16"/>
      <c r="L7466" s="16"/>
      <c r="M7466" s="17"/>
      <c r="N7466" s="17"/>
      <c r="O7466" s="17"/>
      <c r="P7466" s="17"/>
      <c r="Q7466" s="17"/>
      <c r="R7466" s="17"/>
      <c r="S7466" s="17"/>
      <c r="T7466" s="17"/>
      <c r="U7466" s="17"/>
      <c r="V7466" s="17"/>
      <c r="W7466" s="17"/>
      <c r="X7466" s="17"/>
      <c r="Y7466" s="17"/>
      <c r="Z7466" s="17"/>
      <c r="AA7466" s="17"/>
      <c r="AB7466" s="17"/>
      <c r="AC7466" s="17"/>
      <c r="AD7466" s="17"/>
      <c r="AE7466" s="17"/>
      <c r="AF7466" s="17"/>
      <c r="AG7466" s="17"/>
      <c r="AH7466" s="17"/>
      <c r="AI7466" s="17"/>
      <c r="AJ7466" s="17"/>
      <c r="AK7466" s="17"/>
      <c r="AL7466" s="17"/>
      <c r="AM7466" s="17"/>
      <c r="AN7466" s="17"/>
      <c r="AO7466" s="17"/>
      <c r="AP7466" s="17"/>
      <c r="AQ7466" s="17"/>
      <c r="AR7466" s="17"/>
      <c r="AS7466" s="17"/>
      <c r="AT7466" s="17"/>
      <c r="AU7466" s="17"/>
      <c r="AV7466" s="17"/>
      <c r="AW7466" s="17"/>
      <c r="AX7466" s="17"/>
      <c r="AY7466" s="17"/>
      <c r="AZ7466" s="17"/>
      <c r="BA7466" s="17"/>
      <c r="BB7466" s="17"/>
      <c r="BC7466" s="17"/>
      <c r="BD7466" s="17"/>
      <c r="BE7466" s="17"/>
      <c r="BF7466" s="17"/>
      <c r="BG7466" s="17"/>
      <c r="BH7466" s="17"/>
      <c r="BI7466" s="17"/>
      <c r="BJ7466" s="18"/>
      <c r="BK7466" s="18"/>
      <c r="BL7466" s="18"/>
      <c r="BM7466" s="18"/>
      <c r="BN7466" s="18"/>
    </row>
    <row r="7467" spans="4:66" x14ac:dyDescent="0.25">
      <c r="D7467" s="7"/>
      <c r="E7467" s="10"/>
      <c r="F7467" s="10"/>
      <c r="G7467" s="10"/>
      <c r="H7467" s="10"/>
      <c r="I7467" s="10"/>
      <c r="J7467" s="10"/>
      <c r="K7467" s="11"/>
      <c r="L7467" s="11"/>
      <c r="M7467" s="12"/>
      <c r="N7467" s="12"/>
      <c r="O7467" s="12"/>
      <c r="P7467" s="12"/>
      <c r="Q7467" s="12"/>
      <c r="R7467" s="12"/>
      <c r="S7467" s="12"/>
      <c r="T7467" s="12"/>
      <c r="U7467" s="12"/>
      <c r="V7467" s="12"/>
      <c r="W7467" s="12"/>
      <c r="X7467" s="12"/>
      <c r="Y7467" s="12"/>
      <c r="Z7467" s="12"/>
      <c r="AA7467" s="12"/>
      <c r="AB7467" s="12"/>
      <c r="AC7467" s="12"/>
      <c r="AD7467" s="12"/>
      <c r="AE7467" s="12"/>
      <c r="AF7467" s="12"/>
      <c r="AG7467" s="12"/>
      <c r="AH7467" s="12"/>
      <c r="AI7467" s="12"/>
      <c r="AJ7467" s="12"/>
      <c r="AK7467" s="12"/>
      <c r="AL7467" s="12"/>
      <c r="AM7467" s="12"/>
      <c r="AN7467" s="12"/>
      <c r="AO7467" s="12"/>
      <c r="AP7467" s="12"/>
      <c r="AQ7467" s="12"/>
      <c r="AR7467" s="12"/>
      <c r="AS7467" s="12"/>
      <c r="AT7467" s="12"/>
      <c r="AU7467" s="12"/>
      <c r="AV7467" s="12"/>
      <c r="AW7467" s="12"/>
      <c r="AX7467" s="12"/>
      <c r="AY7467" s="12"/>
      <c r="AZ7467" s="12"/>
      <c r="BA7467" s="12"/>
      <c r="BB7467" s="12"/>
      <c r="BC7467" s="12"/>
      <c r="BD7467" s="12"/>
      <c r="BE7467" s="12"/>
      <c r="BF7467" s="12"/>
      <c r="BG7467" s="12"/>
      <c r="BH7467" s="12"/>
      <c r="BI7467" s="12"/>
      <c r="BJ7467" s="13"/>
      <c r="BK7467" s="13"/>
      <c r="BL7467" s="13"/>
      <c r="BM7467" s="13"/>
      <c r="BN7467" s="13"/>
    </row>
    <row r="7468" spans="4:66" x14ac:dyDescent="0.25">
      <c r="D7468" s="7"/>
      <c r="E7468" s="10"/>
      <c r="F7468" s="10"/>
      <c r="G7468" s="10"/>
      <c r="H7468" s="10"/>
      <c r="I7468" s="10"/>
      <c r="J7468" s="10"/>
      <c r="K7468" s="11"/>
      <c r="L7468" s="11"/>
      <c r="M7468" s="12"/>
      <c r="N7468" s="12"/>
      <c r="O7468" s="12"/>
      <c r="P7468" s="12"/>
      <c r="Q7468" s="12"/>
      <c r="R7468" s="12"/>
      <c r="S7468" s="12"/>
      <c r="T7468" s="12"/>
      <c r="U7468" s="12"/>
      <c r="V7468" s="12"/>
      <c r="W7468" s="12"/>
      <c r="X7468" s="12"/>
      <c r="Y7468" s="12"/>
      <c r="Z7468" s="12"/>
      <c r="AA7468" s="12"/>
      <c r="AB7468" s="12"/>
      <c r="AC7468" s="12"/>
      <c r="AD7468" s="12"/>
      <c r="AE7468" s="12"/>
      <c r="AF7468" s="12"/>
      <c r="AG7468" s="12"/>
      <c r="AH7468" s="12"/>
      <c r="AI7468" s="12"/>
      <c r="AJ7468" s="12"/>
      <c r="AK7468" s="12"/>
      <c r="AL7468" s="12"/>
      <c r="AM7468" s="12"/>
      <c r="AN7468" s="12"/>
      <c r="AO7468" s="12"/>
      <c r="AP7468" s="12"/>
      <c r="AQ7468" s="12"/>
      <c r="AR7468" s="12"/>
      <c r="AS7468" s="12"/>
      <c r="AT7468" s="12"/>
      <c r="AU7468" s="12"/>
      <c r="AV7468" s="12"/>
      <c r="AW7468" s="12"/>
      <c r="AX7468" s="12"/>
      <c r="AY7468" s="12"/>
      <c r="AZ7468" s="12"/>
      <c r="BA7468" s="12"/>
      <c r="BB7468" s="12"/>
      <c r="BC7468" s="12"/>
      <c r="BD7468" s="12"/>
      <c r="BE7468" s="12"/>
      <c r="BF7468" s="12"/>
      <c r="BG7468" s="12"/>
      <c r="BH7468" s="12"/>
      <c r="BI7468" s="12"/>
      <c r="BJ7468" s="13"/>
      <c r="BK7468" s="13"/>
      <c r="BL7468" s="13"/>
      <c r="BM7468" s="13"/>
      <c r="BN7468" s="13"/>
    </row>
    <row r="7469" spans="4:66" x14ac:dyDescent="0.25">
      <c r="D7469" s="7"/>
      <c r="E7469" s="10"/>
      <c r="F7469" s="10"/>
      <c r="G7469" s="10"/>
      <c r="H7469" s="10"/>
      <c r="I7469" s="10"/>
      <c r="J7469" s="10"/>
      <c r="K7469" s="11"/>
      <c r="L7469" s="11"/>
      <c r="M7469" s="12"/>
      <c r="N7469" s="12"/>
      <c r="O7469" s="12"/>
      <c r="P7469" s="12"/>
      <c r="Q7469" s="12"/>
      <c r="R7469" s="12"/>
      <c r="S7469" s="12"/>
      <c r="T7469" s="12"/>
      <c r="U7469" s="12"/>
      <c r="V7469" s="12"/>
      <c r="W7469" s="12"/>
      <c r="X7469" s="12"/>
      <c r="Y7469" s="12"/>
      <c r="Z7469" s="12"/>
      <c r="AA7469" s="12"/>
      <c r="AB7469" s="12"/>
      <c r="AC7469" s="12"/>
      <c r="AD7469" s="12"/>
      <c r="AE7469" s="12"/>
      <c r="AF7469" s="12"/>
      <c r="AG7469" s="12"/>
      <c r="AH7469" s="12"/>
      <c r="AI7469" s="12"/>
      <c r="AJ7469" s="12"/>
      <c r="AK7469" s="12"/>
      <c r="AL7469" s="12"/>
      <c r="AM7469" s="12"/>
      <c r="AN7469" s="12"/>
      <c r="AO7469" s="12"/>
      <c r="AP7469" s="12"/>
      <c r="AQ7469" s="12"/>
      <c r="AR7469" s="12"/>
      <c r="AS7469" s="12"/>
      <c r="AT7469" s="12"/>
      <c r="AU7469" s="12"/>
      <c r="AV7469" s="12"/>
      <c r="AW7469" s="12"/>
      <c r="AX7469" s="12"/>
      <c r="AY7469" s="12"/>
      <c r="AZ7469" s="12"/>
      <c r="BA7469" s="12"/>
      <c r="BB7469" s="12"/>
      <c r="BC7469" s="12"/>
      <c r="BD7469" s="12"/>
      <c r="BE7469" s="12"/>
      <c r="BF7469" s="12"/>
      <c r="BG7469" s="12"/>
      <c r="BH7469" s="12"/>
      <c r="BI7469" s="12"/>
      <c r="BJ7469" s="13"/>
      <c r="BK7469" s="13"/>
      <c r="BL7469" s="13"/>
      <c r="BM7469" s="13"/>
      <c r="BN7469" s="13"/>
    </row>
    <row r="7470" spans="4:66" x14ac:dyDescent="0.25">
      <c r="D7470" s="7"/>
      <c r="E7470" s="10"/>
      <c r="F7470" s="10"/>
      <c r="G7470" s="10"/>
      <c r="H7470" s="10"/>
      <c r="I7470" s="10"/>
      <c r="J7470" s="10"/>
      <c r="K7470" s="11"/>
      <c r="L7470" s="11"/>
      <c r="M7470" s="12"/>
      <c r="N7470" s="12"/>
      <c r="O7470" s="12"/>
      <c r="P7470" s="12"/>
      <c r="Q7470" s="12"/>
      <c r="R7470" s="12"/>
      <c r="S7470" s="12"/>
      <c r="T7470" s="12"/>
      <c r="U7470" s="12"/>
      <c r="V7470" s="12"/>
      <c r="W7470" s="12"/>
      <c r="X7470" s="12"/>
      <c r="Y7470" s="12"/>
      <c r="Z7470" s="12"/>
      <c r="AA7470" s="12"/>
      <c r="AB7470" s="12"/>
      <c r="AC7470" s="12"/>
      <c r="AD7470" s="12"/>
      <c r="AE7470" s="12"/>
      <c r="AF7470" s="12"/>
      <c r="AG7470" s="12"/>
      <c r="AH7470" s="12"/>
      <c r="AI7470" s="12"/>
      <c r="AJ7470" s="12"/>
      <c r="AK7470" s="12"/>
      <c r="AL7470" s="12"/>
      <c r="AM7470" s="12"/>
      <c r="AN7470" s="12"/>
      <c r="AO7470" s="12"/>
      <c r="AP7470" s="12"/>
      <c r="AQ7470" s="12"/>
      <c r="AR7470" s="12"/>
      <c r="AS7470" s="12"/>
      <c r="AT7470" s="12"/>
      <c r="AU7470" s="12"/>
      <c r="AV7470" s="12"/>
      <c r="AW7470" s="12"/>
      <c r="AX7470" s="12"/>
      <c r="AY7470" s="12"/>
      <c r="AZ7470" s="12"/>
      <c r="BA7470" s="12"/>
      <c r="BB7470" s="12"/>
      <c r="BC7470" s="12"/>
      <c r="BD7470" s="12"/>
      <c r="BE7470" s="12"/>
      <c r="BF7470" s="12"/>
      <c r="BG7470" s="12"/>
      <c r="BH7470" s="12"/>
      <c r="BI7470" s="12"/>
      <c r="BJ7470" s="13"/>
      <c r="BK7470" s="13"/>
      <c r="BL7470" s="13"/>
      <c r="BM7470" s="13"/>
      <c r="BN7470" s="13"/>
    </row>
    <row r="7471" spans="4:66" x14ac:dyDescent="0.25">
      <c r="D7471" s="7"/>
      <c r="E7471" s="10"/>
      <c r="F7471" s="10"/>
      <c r="G7471" s="10"/>
      <c r="H7471" s="10"/>
      <c r="I7471" s="10"/>
      <c r="J7471" s="10"/>
      <c r="K7471" s="11"/>
      <c r="L7471" s="11"/>
      <c r="M7471" s="12"/>
      <c r="N7471" s="12"/>
      <c r="O7471" s="12"/>
      <c r="P7471" s="12"/>
      <c r="Q7471" s="12"/>
      <c r="R7471" s="12"/>
      <c r="S7471" s="12"/>
      <c r="T7471" s="12"/>
      <c r="U7471" s="12"/>
      <c r="V7471" s="12"/>
      <c r="W7471" s="12"/>
      <c r="X7471" s="12"/>
      <c r="Y7471" s="12"/>
      <c r="Z7471" s="12"/>
      <c r="AA7471" s="12"/>
      <c r="AB7471" s="12"/>
      <c r="AC7471" s="12"/>
      <c r="AD7471" s="12"/>
      <c r="AE7471" s="12"/>
      <c r="AF7471" s="12"/>
      <c r="AG7471" s="12"/>
      <c r="AH7471" s="12"/>
      <c r="AI7471" s="12"/>
      <c r="AJ7471" s="12"/>
      <c r="AK7471" s="12"/>
      <c r="AL7471" s="12"/>
      <c r="AM7471" s="12"/>
      <c r="AN7471" s="12"/>
      <c r="AO7471" s="12"/>
      <c r="AP7471" s="12"/>
      <c r="AQ7471" s="12"/>
      <c r="AR7471" s="12"/>
      <c r="AS7471" s="12"/>
      <c r="AT7471" s="12"/>
      <c r="AU7471" s="12"/>
      <c r="AV7471" s="12"/>
      <c r="AW7471" s="12"/>
      <c r="AX7471" s="12"/>
      <c r="AY7471" s="12"/>
      <c r="AZ7471" s="12"/>
      <c r="BA7471" s="12"/>
      <c r="BB7471" s="12"/>
      <c r="BC7471" s="12"/>
      <c r="BD7471" s="12"/>
      <c r="BE7471" s="12"/>
      <c r="BF7471" s="12"/>
      <c r="BG7471" s="12"/>
      <c r="BH7471" s="12"/>
      <c r="BI7471" s="12"/>
      <c r="BJ7471" s="13"/>
      <c r="BK7471" s="13"/>
      <c r="BL7471" s="13"/>
      <c r="BM7471" s="13"/>
      <c r="BN7471" s="13"/>
    </row>
    <row r="7472" spans="4:66" x14ac:dyDescent="0.25">
      <c r="D7472" s="7"/>
      <c r="E7472" s="10"/>
      <c r="F7472" s="10"/>
      <c r="G7472" s="10"/>
      <c r="H7472" s="10"/>
      <c r="I7472" s="10"/>
      <c r="J7472" s="10"/>
      <c r="K7472" s="11"/>
      <c r="L7472" s="11"/>
      <c r="M7472" s="12"/>
      <c r="N7472" s="12"/>
      <c r="O7472" s="12"/>
      <c r="P7472" s="12"/>
      <c r="Q7472" s="12"/>
      <c r="R7472" s="12"/>
      <c r="S7472" s="12"/>
      <c r="T7472" s="12"/>
      <c r="U7472" s="12"/>
      <c r="V7472" s="12"/>
      <c r="W7472" s="12"/>
      <c r="X7472" s="12"/>
      <c r="Y7472" s="12"/>
      <c r="Z7472" s="12"/>
      <c r="AA7472" s="12"/>
      <c r="AB7472" s="12"/>
      <c r="AC7472" s="12"/>
      <c r="AD7472" s="12"/>
      <c r="AE7472" s="12"/>
      <c r="AF7472" s="12"/>
      <c r="AG7472" s="12"/>
      <c r="AH7472" s="12"/>
      <c r="AI7472" s="12"/>
      <c r="AJ7472" s="12"/>
      <c r="AK7472" s="12"/>
      <c r="AL7472" s="12"/>
      <c r="AM7472" s="12"/>
      <c r="AN7472" s="12"/>
      <c r="AO7472" s="12"/>
      <c r="AP7472" s="12"/>
      <c r="AQ7472" s="12"/>
      <c r="AR7472" s="12"/>
      <c r="AS7472" s="12"/>
      <c r="AT7472" s="12"/>
      <c r="AU7472" s="12"/>
      <c r="AV7472" s="12"/>
      <c r="AW7472" s="12"/>
      <c r="AX7472" s="12"/>
      <c r="AY7472" s="12"/>
      <c r="AZ7472" s="12"/>
      <c r="BA7472" s="12"/>
      <c r="BB7472" s="12"/>
      <c r="BC7472" s="12"/>
      <c r="BD7472" s="12"/>
      <c r="BE7472" s="12"/>
      <c r="BF7472" s="12"/>
      <c r="BG7472" s="12"/>
      <c r="BH7472" s="12"/>
      <c r="BI7472" s="12"/>
      <c r="BJ7472" s="13"/>
      <c r="BK7472" s="13"/>
      <c r="BL7472" s="13"/>
      <c r="BM7472" s="13"/>
      <c r="BN7472" s="13"/>
    </row>
    <row r="7473" spans="4:66" x14ac:dyDescent="0.25">
      <c r="D7473" s="7"/>
      <c r="E7473" s="10"/>
      <c r="F7473" s="10"/>
      <c r="G7473" s="10"/>
      <c r="H7473" s="10"/>
      <c r="I7473" s="10"/>
      <c r="J7473" s="10"/>
      <c r="K7473" s="11"/>
      <c r="L7473" s="11"/>
      <c r="M7473" s="12"/>
      <c r="N7473" s="12"/>
      <c r="O7473" s="12"/>
      <c r="P7473" s="12"/>
      <c r="Q7473" s="12"/>
      <c r="R7473" s="12"/>
      <c r="S7473" s="12"/>
      <c r="T7473" s="12"/>
      <c r="U7473" s="12"/>
      <c r="V7473" s="12"/>
      <c r="W7473" s="12"/>
      <c r="X7473" s="12"/>
      <c r="Y7473" s="12"/>
      <c r="Z7473" s="12"/>
      <c r="AA7473" s="12"/>
      <c r="AB7473" s="12"/>
      <c r="AC7473" s="12"/>
      <c r="AD7473" s="12"/>
      <c r="AE7473" s="12"/>
      <c r="AF7473" s="12"/>
      <c r="AG7473" s="12"/>
      <c r="AH7473" s="12"/>
      <c r="AI7473" s="12"/>
      <c r="AJ7473" s="12"/>
      <c r="AK7473" s="12"/>
      <c r="AL7473" s="12"/>
      <c r="AM7473" s="12"/>
      <c r="AN7473" s="12"/>
      <c r="AO7473" s="12"/>
      <c r="AP7473" s="12"/>
      <c r="AQ7473" s="12"/>
      <c r="AR7473" s="12"/>
      <c r="AS7473" s="12"/>
      <c r="AT7473" s="12"/>
      <c r="AU7473" s="12"/>
      <c r="AV7473" s="12"/>
      <c r="AW7473" s="12"/>
      <c r="AX7473" s="12"/>
      <c r="AY7473" s="12"/>
      <c r="AZ7473" s="12"/>
      <c r="BA7473" s="12"/>
      <c r="BB7473" s="12"/>
      <c r="BC7473" s="12"/>
      <c r="BD7473" s="12"/>
      <c r="BE7473" s="12"/>
      <c r="BF7473" s="12"/>
      <c r="BG7473" s="12"/>
      <c r="BH7473" s="12"/>
      <c r="BI7473" s="12"/>
      <c r="BJ7473" s="13"/>
      <c r="BK7473" s="13"/>
      <c r="BL7473" s="13"/>
      <c r="BM7473" s="13"/>
      <c r="BN7473" s="13"/>
    </row>
    <row r="7474" spans="4:66" x14ac:dyDescent="0.25">
      <c r="D7474" s="7"/>
      <c r="E7474" s="10"/>
      <c r="F7474" s="10"/>
      <c r="G7474" s="10"/>
      <c r="H7474" s="10"/>
      <c r="I7474" s="10"/>
      <c r="J7474" s="10"/>
      <c r="K7474" s="11"/>
      <c r="L7474" s="11"/>
      <c r="M7474" s="12"/>
      <c r="N7474" s="12"/>
      <c r="O7474" s="12"/>
      <c r="P7474" s="12"/>
      <c r="Q7474" s="12"/>
      <c r="R7474" s="12"/>
      <c r="S7474" s="12"/>
      <c r="T7474" s="12"/>
      <c r="U7474" s="12"/>
      <c r="V7474" s="12"/>
      <c r="W7474" s="12"/>
      <c r="X7474" s="12"/>
      <c r="Y7474" s="12"/>
      <c r="Z7474" s="12"/>
      <c r="AA7474" s="12"/>
      <c r="AB7474" s="12"/>
      <c r="AC7474" s="12"/>
      <c r="AD7474" s="12"/>
      <c r="AE7474" s="12"/>
      <c r="AF7474" s="12"/>
      <c r="AG7474" s="12"/>
      <c r="AH7474" s="12"/>
      <c r="AI7474" s="12"/>
      <c r="AJ7474" s="12"/>
      <c r="AK7474" s="12"/>
      <c r="AL7474" s="12"/>
      <c r="AM7474" s="12"/>
      <c r="AN7474" s="12"/>
      <c r="AO7474" s="12"/>
      <c r="AP7474" s="12"/>
      <c r="AQ7474" s="12"/>
      <c r="AR7474" s="12"/>
      <c r="AS7474" s="12"/>
      <c r="AT7474" s="12"/>
      <c r="AU7474" s="12"/>
      <c r="AV7474" s="12"/>
      <c r="AW7474" s="12"/>
      <c r="AX7474" s="12"/>
      <c r="AY7474" s="12"/>
      <c r="AZ7474" s="12"/>
      <c r="BA7474" s="12"/>
      <c r="BB7474" s="12"/>
      <c r="BC7474" s="12"/>
      <c r="BD7474" s="12"/>
      <c r="BE7474" s="12"/>
      <c r="BF7474" s="12"/>
      <c r="BG7474" s="12"/>
      <c r="BH7474" s="12"/>
      <c r="BI7474" s="12"/>
      <c r="BJ7474" s="13"/>
      <c r="BK7474" s="13"/>
      <c r="BL7474" s="13"/>
      <c r="BM7474" s="13"/>
      <c r="BN7474" s="13"/>
    </row>
    <row r="7475" spans="4:66" x14ac:dyDescent="0.25">
      <c r="D7475" s="7"/>
      <c r="E7475" s="10"/>
      <c r="F7475" s="10"/>
      <c r="G7475" s="10"/>
      <c r="H7475" s="10"/>
      <c r="I7475" s="10"/>
      <c r="J7475" s="10"/>
      <c r="K7475" s="11"/>
      <c r="L7475" s="11"/>
      <c r="M7475" s="12"/>
      <c r="N7475" s="12"/>
      <c r="O7475" s="12"/>
      <c r="P7475" s="12"/>
      <c r="Q7475" s="12"/>
      <c r="R7475" s="12"/>
      <c r="S7475" s="12"/>
      <c r="T7475" s="12"/>
      <c r="U7475" s="12"/>
      <c r="V7475" s="12"/>
      <c r="W7475" s="12"/>
      <c r="X7475" s="12"/>
      <c r="Y7475" s="12"/>
      <c r="Z7475" s="12"/>
      <c r="AA7475" s="12"/>
      <c r="AB7475" s="12"/>
      <c r="AC7475" s="12"/>
      <c r="AD7475" s="12"/>
      <c r="AE7475" s="12"/>
      <c r="AF7475" s="12"/>
      <c r="AG7475" s="12"/>
      <c r="AH7475" s="12"/>
      <c r="AI7475" s="12"/>
      <c r="AJ7475" s="12"/>
      <c r="AK7475" s="12"/>
      <c r="AL7475" s="12"/>
      <c r="AM7475" s="12"/>
      <c r="AN7475" s="12"/>
      <c r="AO7475" s="12"/>
      <c r="AP7475" s="12"/>
      <c r="AQ7475" s="12"/>
      <c r="AR7475" s="12"/>
      <c r="AS7475" s="12"/>
      <c r="AT7475" s="12"/>
      <c r="AU7475" s="12"/>
      <c r="AV7475" s="12"/>
      <c r="AW7475" s="12"/>
      <c r="AX7475" s="12"/>
      <c r="AY7475" s="12"/>
      <c r="AZ7475" s="12"/>
      <c r="BA7475" s="12"/>
      <c r="BB7475" s="12"/>
      <c r="BC7475" s="12"/>
      <c r="BD7475" s="12"/>
      <c r="BE7475" s="12"/>
      <c r="BF7475" s="12"/>
      <c r="BG7475" s="12"/>
      <c r="BH7475" s="12"/>
      <c r="BI7475" s="12"/>
      <c r="BJ7475" s="13"/>
      <c r="BK7475" s="13"/>
      <c r="BL7475" s="13"/>
      <c r="BM7475" s="13"/>
      <c r="BN7475" s="13"/>
    </row>
    <row r="7476" spans="4:66" x14ac:dyDescent="0.25">
      <c r="D7476" s="7"/>
      <c r="E7476" s="10"/>
      <c r="F7476" s="10"/>
      <c r="G7476" s="10"/>
      <c r="H7476" s="10"/>
      <c r="I7476" s="10"/>
      <c r="J7476" s="10"/>
      <c r="K7476" s="11"/>
      <c r="L7476" s="11"/>
      <c r="M7476" s="12"/>
      <c r="N7476" s="12"/>
      <c r="O7476" s="12"/>
      <c r="P7476" s="12"/>
      <c r="Q7476" s="12"/>
      <c r="R7476" s="12"/>
      <c r="S7476" s="12"/>
      <c r="T7476" s="12"/>
      <c r="U7476" s="12"/>
      <c r="V7476" s="12"/>
      <c r="W7476" s="12"/>
      <c r="X7476" s="12"/>
      <c r="Y7476" s="12"/>
      <c r="Z7476" s="12"/>
      <c r="AA7476" s="12"/>
      <c r="AB7476" s="12"/>
      <c r="AC7476" s="12"/>
      <c r="AD7476" s="12"/>
      <c r="AE7476" s="12"/>
      <c r="AF7476" s="12"/>
      <c r="AG7476" s="12"/>
      <c r="AH7476" s="12"/>
      <c r="AI7476" s="12"/>
      <c r="AJ7476" s="12"/>
      <c r="AK7476" s="12"/>
      <c r="AL7476" s="12"/>
      <c r="AM7476" s="12"/>
      <c r="AN7476" s="12"/>
      <c r="AO7476" s="12"/>
      <c r="AP7476" s="12"/>
      <c r="AQ7476" s="12"/>
      <c r="AR7476" s="12"/>
      <c r="AS7476" s="12"/>
      <c r="AT7476" s="12"/>
      <c r="AU7476" s="12"/>
      <c r="AV7476" s="12"/>
      <c r="AW7476" s="12"/>
      <c r="AX7476" s="12"/>
      <c r="AY7476" s="12"/>
      <c r="AZ7476" s="12"/>
      <c r="BA7476" s="12"/>
      <c r="BB7476" s="12"/>
      <c r="BC7476" s="12"/>
      <c r="BD7476" s="12"/>
      <c r="BE7476" s="12"/>
      <c r="BF7476" s="12"/>
      <c r="BG7476" s="12"/>
      <c r="BH7476" s="12"/>
      <c r="BI7476" s="12"/>
      <c r="BJ7476" s="13"/>
      <c r="BK7476" s="13"/>
      <c r="BL7476" s="13"/>
      <c r="BM7476" s="13"/>
      <c r="BN7476" s="13"/>
    </row>
    <row r="7477" spans="4:66" x14ac:dyDescent="0.25">
      <c r="D7477" s="7"/>
      <c r="E7477" s="10"/>
      <c r="F7477" s="10"/>
      <c r="G7477" s="10"/>
      <c r="H7477" s="10"/>
      <c r="I7477" s="10"/>
      <c r="J7477" s="10"/>
      <c r="K7477" s="11"/>
      <c r="L7477" s="11"/>
      <c r="M7477" s="12"/>
      <c r="N7477" s="12"/>
      <c r="O7477" s="12"/>
      <c r="P7477" s="12"/>
      <c r="Q7477" s="12"/>
      <c r="R7477" s="12"/>
      <c r="S7477" s="12"/>
      <c r="T7477" s="12"/>
      <c r="U7477" s="12"/>
      <c r="V7477" s="12"/>
      <c r="W7477" s="12"/>
      <c r="X7477" s="12"/>
      <c r="Y7477" s="12"/>
      <c r="Z7477" s="12"/>
      <c r="AA7477" s="12"/>
      <c r="AB7477" s="12"/>
      <c r="AC7477" s="12"/>
      <c r="AD7477" s="12"/>
      <c r="AE7477" s="12"/>
      <c r="AF7477" s="12"/>
      <c r="AG7477" s="12"/>
      <c r="AH7477" s="12"/>
      <c r="AI7477" s="12"/>
      <c r="AJ7477" s="12"/>
      <c r="AK7477" s="12"/>
      <c r="AL7477" s="12"/>
      <c r="AM7477" s="12"/>
      <c r="AN7477" s="12"/>
      <c r="AO7477" s="12"/>
      <c r="AP7477" s="12"/>
      <c r="AQ7477" s="12"/>
      <c r="AR7477" s="12"/>
      <c r="AS7477" s="12"/>
      <c r="AT7477" s="12"/>
      <c r="AU7477" s="12"/>
      <c r="AV7477" s="12"/>
      <c r="AW7477" s="12"/>
      <c r="AX7477" s="12"/>
      <c r="AY7477" s="12"/>
      <c r="AZ7477" s="12"/>
      <c r="BA7477" s="12"/>
      <c r="BB7477" s="12"/>
      <c r="BC7477" s="12"/>
      <c r="BD7477" s="12"/>
      <c r="BE7477" s="12"/>
      <c r="BF7477" s="12"/>
      <c r="BG7477" s="12"/>
      <c r="BH7477" s="12"/>
      <c r="BI7477" s="12"/>
      <c r="BJ7477" s="13"/>
      <c r="BK7477" s="13"/>
      <c r="BL7477" s="13"/>
      <c r="BM7477" s="13"/>
      <c r="BN7477" s="13"/>
    </row>
    <row r="7478" spans="4:66" x14ac:dyDescent="0.25">
      <c r="D7478" s="7"/>
      <c r="E7478" s="10"/>
      <c r="F7478" s="10"/>
      <c r="G7478" s="10"/>
      <c r="H7478" s="10"/>
      <c r="I7478" s="10"/>
      <c r="J7478" s="10"/>
      <c r="K7478" s="11"/>
      <c r="L7478" s="11"/>
      <c r="M7478" s="12"/>
      <c r="N7478" s="12"/>
      <c r="O7478" s="12"/>
      <c r="P7478" s="12"/>
      <c r="Q7478" s="12"/>
      <c r="R7478" s="12"/>
      <c r="S7478" s="12"/>
      <c r="T7478" s="12"/>
      <c r="U7478" s="12"/>
      <c r="V7478" s="12"/>
      <c r="W7478" s="12"/>
      <c r="X7478" s="12"/>
      <c r="Y7478" s="12"/>
      <c r="Z7478" s="12"/>
      <c r="AA7478" s="12"/>
      <c r="AB7478" s="12"/>
      <c r="AC7478" s="12"/>
      <c r="AD7478" s="12"/>
      <c r="AE7478" s="12"/>
      <c r="AF7478" s="12"/>
      <c r="AG7478" s="12"/>
      <c r="AH7478" s="12"/>
      <c r="AI7478" s="12"/>
      <c r="AJ7478" s="12"/>
      <c r="AK7478" s="12"/>
      <c r="AL7478" s="12"/>
      <c r="AM7478" s="12"/>
      <c r="AN7478" s="12"/>
      <c r="AO7478" s="12"/>
      <c r="AP7478" s="12"/>
      <c r="AQ7478" s="12"/>
      <c r="AR7478" s="12"/>
      <c r="AS7478" s="12"/>
      <c r="AT7478" s="12"/>
      <c r="AU7478" s="12"/>
      <c r="AV7478" s="12"/>
      <c r="AW7478" s="12"/>
      <c r="AX7478" s="12"/>
      <c r="AY7478" s="12"/>
      <c r="AZ7478" s="12"/>
      <c r="BA7478" s="12"/>
      <c r="BB7478" s="12"/>
      <c r="BC7478" s="12"/>
      <c r="BD7478" s="12"/>
      <c r="BE7478" s="12"/>
      <c r="BF7478" s="12"/>
      <c r="BG7478" s="12"/>
      <c r="BH7478" s="12"/>
      <c r="BI7478" s="12"/>
      <c r="BJ7478" s="13"/>
      <c r="BK7478" s="13"/>
      <c r="BL7478" s="13"/>
      <c r="BM7478" s="13"/>
      <c r="BN7478" s="13"/>
    </row>
    <row r="7479" spans="4:66" x14ac:dyDescent="0.25">
      <c r="D7479" s="7"/>
      <c r="E7479" s="10"/>
      <c r="F7479" s="10"/>
      <c r="G7479" s="10"/>
      <c r="H7479" s="10"/>
      <c r="I7479" s="10"/>
      <c r="J7479" s="10"/>
      <c r="K7479" s="11"/>
      <c r="L7479" s="11"/>
      <c r="M7479" s="12"/>
      <c r="N7479" s="12"/>
      <c r="O7479" s="12"/>
      <c r="P7479" s="12"/>
      <c r="Q7479" s="12"/>
      <c r="R7479" s="12"/>
      <c r="S7479" s="12"/>
      <c r="T7479" s="12"/>
      <c r="U7479" s="12"/>
      <c r="V7479" s="12"/>
      <c r="W7479" s="12"/>
      <c r="X7479" s="12"/>
      <c r="Y7479" s="12"/>
      <c r="Z7479" s="12"/>
      <c r="AA7479" s="12"/>
      <c r="AB7479" s="12"/>
      <c r="AC7479" s="12"/>
      <c r="AD7479" s="12"/>
      <c r="AE7479" s="12"/>
      <c r="AF7479" s="12"/>
      <c r="AG7479" s="12"/>
      <c r="AH7479" s="12"/>
      <c r="AI7479" s="12"/>
      <c r="AJ7479" s="12"/>
      <c r="AK7479" s="12"/>
      <c r="AL7479" s="12"/>
      <c r="AM7479" s="12"/>
      <c r="AN7479" s="12"/>
      <c r="AO7479" s="12"/>
      <c r="AP7479" s="12"/>
      <c r="AQ7479" s="12"/>
      <c r="AR7479" s="12"/>
      <c r="AS7479" s="12"/>
      <c r="AT7479" s="12"/>
      <c r="AU7479" s="12"/>
      <c r="AV7479" s="12"/>
      <c r="AW7479" s="12"/>
      <c r="AX7479" s="12"/>
      <c r="AY7479" s="12"/>
      <c r="AZ7479" s="12"/>
      <c r="BA7479" s="12"/>
      <c r="BB7479" s="12"/>
      <c r="BC7479" s="12"/>
      <c r="BD7479" s="12"/>
      <c r="BE7479" s="12"/>
      <c r="BF7479" s="12"/>
      <c r="BG7479" s="12"/>
      <c r="BH7479" s="12"/>
      <c r="BI7479" s="12"/>
      <c r="BJ7479" s="13"/>
      <c r="BK7479" s="13"/>
      <c r="BL7479" s="13"/>
      <c r="BM7479" s="13"/>
      <c r="BN7479" s="13"/>
    </row>
    <row r="7480" spans="4:66" x14ac:dyDescent="0.25">
      <c r="D7480" s="7"/>
      <c r="E7480" s="10"/>
      <c r="F7480" s="10"/>
      <c r="G7480" s="10"/>
      <c r="H7480" s="10"/>
      <c r="I7480" s="10"/>
      <c r="J7480" s="10"/>
      <c r="K7480" s="11"/>
      <c r="L7480" s="11"/>
      <c r="M7480" s="12"/>
      <c r="N7480" s="12"/>
      <c r="O7480" s="12"/>
      <c r="P7480" s="12"/>
      <c r="Q7480" s="12"/>
      <c r="R7480" s="12"/>
      <c r="S7480" s="12"/>
      <c r="T7480" s="12"/>
      <c r="U7480" s="12"/>
      <c r="V7480" s="12"/>
      <c r="W7480" s="12"/>
      <c r="X7480" s="12"/>
      <c r="Y7480" s="12"/>
      <c r="Z7480" s="12"/>
      <c r="AA7480" s="12"/>
      <c r="AB7480" s="12"/>
      <c r="AC7480" s="12"/>
      <c r="AD7480" s="12"/>
      <c r="AE7480" s="12"/>
      <c r="AF7480" s="12"/>
      <c r="AG7480" s="12"/>
      <c r="AH7480" s="12"/>
      <c r="AI7480" s="12"/>
      <c r="AJ7480" s="12"/>
      <c r="AK7480" s="12"/>
      <c r="AL7480" s="12"/>
      <c r="AM7480" s="12"/>
      <c r="AN7480" s="12"/>
      <c r="AO7480" s="12"/>
      <c r="AP7480" s="12"/>
      <c r="AQ7480" s="12"/>
      <c r="AR7480" s="12"/>
      <c r="AS7480" s="12"/>
      <c r="AT7480" s="12"/>
      <c r="AU7480" s="12"/>
      <c r="AV7480" s="12"/>
      <c r="AW7480" s="12"/>
      <c r="AX7480" s="12"/>
      <c r="AY7480" s="12"/>
      <c r="AZ7480" s="12"/>
      <c r="BA7480" s="12"/>
      <c r="BB7480" s="12"/>
      <c r="BC7480" s="12"/>
      <c r="BD7480" s="12"/>
      <c r="BE7480" s="12"/>
      <c r="BF7480" s="12"/>
      <c r="BG7480" s="12"/>
      <c r="BH7480" s="12"/>
      <c r="BI7480" s="12"/>
      <c r="BJ7480" s="13"/>
      <c r="BK7480" s="13"/>
      <c r="BL7480" s="13"/>
      <c r="BM7480" s="13"/>
      <c r="BN7480" s="13"/>
    </row>
    <row r="7481" spans="4:66" x14ac:dyDescent="0.25">
      <c r="D7481" s="7"/>
      <c r="E7481" s="10"/>
      <c r="F7481" s="10"/>
      <c r="G7481" s="10"/>
      <c r="H7481" s="10"/>
      <c r="I7481" s="10"/>
      <c r="J7481" s="10"/>
      <c r="K7481" s="11"/>
      <c r="L7481" s="11"/>
      <c r="M7481" s="12"/>
      <c r="N7481" s="12"/>
      <c r="O7481" s="12"/>
      <c r="P7481" s="12"/>
      <c r="Q7481" s="12"/>
      <c r="R7481" s="12"/>
      <c r="S7481" s="12"/>
      <c r="T7481" s="12"/>
      <c r="U7481" s="12"/>
      <c r="V7481" s="12"/>
      <c r="W7481" s="12"/>
      <c r="X7481" s="12"/>
      <c r="Y7481" s="12"/>
      <c r="Z7481" s="12"/>
      <c r="AA7481" s="12"/>
      <c r="AB7481" s="12"/>
      <c r="AC7481" s="12"/>
      <c r="AD7481" s="12"/>
      <c r="AE7481" s="12"/>
      <c r="AF7481" s="12"/>
      <c r="AG7481" s="12"/>
      <c r="AH7481" s="12"/>
      <c r="AI7481" s="12"/>
      <c r="AJ7481" s="12"/>
      <c r="AK7481" s="12"/>
      <c r="AL7481" s="12"/>
      <c r="AM7481" s="12"/>
      <c r="AN7481" s="12"/>
      <c r="AO7481" s="12"/>
      <c r="AP7481" s="12"/>
      <c r="AQ7481" s="12"/>
      <c r="AR7481" s="12"/>
      <c r="AS7481" s="12"/>
      <c r="AT7481" s="12"/>
      <c r="AU7481" s="12"/>
      <c r="AV7481" s="12"/>
      <c r="AW7481" s="12"/>
      <c r="AX7481" s="12"/>
      <c r="AY7481" s="12"/>
      <c r="AZ7481" s="12"/>
      <c r="BA7481" s="12"/>
      <c r="BB7481" s="12"/>
      <c r="BC7481" s="12"/>
      <c r="BD7481" s="12"/>
      <c r="BE7481" s="12"/>
      <c r="BF7481" s="12"/>
      <c r="BG7481" s="12"/>
      <c r="BH7481" s="12"/>
      <c r="BI7481" s="12"/>
      <c r="BJ7481" s="13"/>
      <c r="BK7481" s="13"/>
      <c r="BL7481" s="13"/>
      <c r="BM7481" s="13"/>
      <c r="BN7481" s="13"/>
    </row>
    <row r="7482" spans="4:66" x14ac:dyDescent="0.25">
      <c r="D7482" s="7"/>
      <c r="E7482" s="10"/>
      <c r="F7482" s="10"/>
      <c r="G7482" s="10"/>
      <c r="H7482" s="10"/>
      <c r="I7482" s="10"/>
      <c r="J7482" s="10"/>
      <c r="K7482" s="11"/>
      <c r="L7482" s="11"/>
      <c r="M7482" s="12"/>
      <c r="N7482" s="12"/>
      <c r="O7482" s="12"/>
      <c r="P7482" s="12"/>
      <c r="Q7482" s="12"/>
      <c r="R7482" s="12"/>
      <c r="S7482" s="12"/>
      <c r="T7482" s="12"/>
      <c r="U7482" s="12"/>
      <c r="V7482" s="12"/>
      <c r="W7482" s="12"/>
      <c r="X7482" s="12"/>
      <c r="Y7482" s="12"/>
      <c r="Z7482" s="12"/>
      <c r="AA7482" s="12"/>
      <c r="AB7482" s="12"/>
      <c r="AC7482" s="12"/>
      <c r="AD7482" s="12"/>
      <c r="AE7482" s="12"/>
      <c r="AF7482" s="12"/>
      <c r="AG7482" s="12"/>
      <c r="AH7482" s="12"/>
      <c r="AI7482" s="12"/>
      <c r="AJ7482" s="12"/>
      <c r="AK7482" s="12"/>
      <c r="AL7482" s="12"/>
      <c r="AM7482" s="12"/>
      <c r="AN7482" s="12"/>
      <c r="AO7482" s="12"/>
      <c r="AP7482" s="12"/>
      <c r="AQ7482" s="12"/>
      <c r="AR7482" s="12"/>
      <c r="AS7482" s="12"/>
      <c r="AT7482" s="12"/>
      <c r="AU7482" s="12"/>
      <c r="AV7482" s="12"/>
      <c r="AW7482" s="12"/>
      <c r="AX7482" s="12"/>
      <c r="AY7482" s="12"/>
      <c r="AZ7482" s="12"/>
      <c r="BA7482" s="12"/>
      <c r="BB7482" s="12"/>
      <c r="BC7482" s="12"/>
      <c r="BD7482" s="12"/>
      <c r="BE7482" s="12"/>
      <c r="BF7482" s="12"/>
      <c r="BG7482" s="12"/>
      <c r="BH7482" s="12"/>
      <c r="BI7482" s="12"/>
      <c r="BJ7482" s="13"/>
      <c r="BK7482" s="13"/>
      <c r="BL7482" s="13"/>
      <c r="BM7482" s="13"/>
      <c r="BN7482" s="13"/>
    </row>
    <row r="7483" spans="4:66" x14ac:dyDescent="0.25">
      <c r="D7483" s="7"/>
      <c r="E7483" s="10"/>
      <c r="F7483" s="10"/>
      <c r="G7483" s="10"/>
      <c r="H7483" s="10"/>
      <c r="I7483" s="10"/>
      <c r="J7483" s="10"/>
      <c r="K7483" s="11"/>
      <c r="L7483" s="11"/>
      <c r="M7483" s="12"/>
      <c r="N7483" s="12"/>
      <c r="O7483" s="12"/>
      <c r="P7483" s="12"/>
      <c r="Q7483" s="12"/>
      <c r="R7483" s="12"/>
      <c r="S7483" s="12"/>
      <c r="T7483" s="12"/>
      <c r="U7483" s="12"/>
      <c r="V7483" s="12"/>
      <c r="W7483" s="12"/>
      <c r="X7483" s="12"/>
      <c r="Y7483" s="12"/>
      <c r="Z7483" s="12"/>
      <c r="AA7483" s="12"/>
      <c r="AB7483" s="12"/>
      <c r="AC7483" s="12"/>
      <c r="AD7483" s="12"/>
      <c r="AE7483" s="12"/>
      <c r="AF7483" s="12"/>
      <c r="AG7483" s="12"/>
      <c r="AH7483" s="12"/>
      <c r="AI7483" s="12"/>
      <c r="AJ7483" s="12"/>
      <c r="AK7483" s="12"/>
      <c r="AL7483" s="12"/>
      <c r="AM7483" s="12"/>
      <c r="AN7483" s="12"/>
      <c r="AO7483" s="12"/>
      <c r="AP7483" s="12"/>
      <c r="AQ7483" s="12"/>
      <c r="AR7483" s="12"/>
      <c r="AS7483" s="12"/>
      <c r="AT7483" s="12"/>
      <c r="AU7483" s="12"/>
      <c r="AV7483" s="12"/>
      <c r="AW7483" s="12"/>
      <c r="AX7483" s="12"/>
      <c r="AY7483" s="12"/>
      <c r="AZ7483" s="12"/>
      <c r="BA7483" s="12"/>
      <c r="BB7483" s="12"/>
      <c r="BC7483" s="12"/>
      <c r="BD7483" s="12"/>
      <c r="BE7483" s="12"/>
      <c r="BF7483" s="12"/>
      <c r="BG7483" s="12"/>
      <c r="BH7483" s="12"/>
      <c r="BI7483" s="12"/>
      <c r="BJ7483" s="13"/>
      <c r="BK7483" s="13"/>
      <c r="BL7483" s="13"/>
      <c r="BM7483" s="13"/>
      <c r="BN7483" s="13"/>
    </row>
    <row r="7484" spans="4:66" x14ac:dyDescent="0.25">
      <c r="D7484" s="7"/>
      <c r="E7484" s="10"/>
      <c r="F7484" s="10"/>
      <c r="G7484" s="10"/>
      <c r="H7484" s="10"/>
      <c r="I7484" s="10"/>
      <c r="J7484" s="10"/>
      <c r="K7484" s="11"/>
      <c r="L7484" s="11"/>
      <c r="M7484" s="12"/>
      <c r="N7484" s="12"/>
      <c r="O7484" s="12"/>
      <c r="P7484" s="12"/>
      <c r="Q7484" s="12"/>
      <c r="R7484" s="12"/>
      <c r="S7484" s="12"/>
      <c r="T7484" s="12"/>
      <c r="U7484" s="12"/>
      <c r="V7484" s="12"/>
      <c r="W7484" s="12"/>
      <c r="X7484" s="12"/>
      <c r="Y7484" s="12"/>
      <c r="Z7484" s="12"/>
      <c r="AA7484" s="12"/>
      <c r="AB7484" s="12"/>
      <c r="AC7484" s="12"/>
      <c r="AD7484" s="12"/>
      <c r="AE7484" s="12"/>
      <c r="AF7484" s="12"/>
      <c r="AG7484" s="12"/>
      <c r="AH7484" s="12"/>
      <c r="AI7484" s="12"/>
      <c r="AJ7484" s="12"/>
      <c r="AK7484" s="12"/>
      <c r="AL7484" s="12"/>
      <c r="AM7484" s="12"/>
      <c r="AN7484" s="12"/>
      <c r="AO7484" s="12"/>
      <c r="AP7484" s="12"/>
      <c r="AQ7484" s="12"/>
      <c r="AR7484" s="12"/>
      <c r="AS7484" s="12"/>
      <c r="AT7484" s="12"/>
      <c r="AU7484" s="12"/>
      <c r="AV7484" s="12"/>
      <c r="AW7484" s="12"/>
      <c r="AX7484" s="12"/>
      <c r="AY7484" s="12"/>
      <c r="AZ7484" s="12"/>
      <c r="BA7484" s="12"/>
      <c r="BB7484" s="12"/>
      <c r="BC7484" s="12"/>
      <c r="BD7484" s="12"/>
      <c r="BE7484" s="12"/>
      <c r="BF7484" s="12"/>
      <c r="BG7484" s="12"/>
      <c r="BH7484" s="12"/>
      <c r="BI7484" s="12"/>
      <c r="BJ7484" s="13"/>
      <c r="BK7484" s="13"/>
      <c r="BL7484" s="13"/>
      <c r="BM7484" s="13"/>
      <c r="BN7484" s="13"/>
    </row>
    <row r="7485" spans="4:66" x14ac:dyDescent="0.25">
      <c r="D7485" s="7"/>
      <c r="E7485" s="10"/>
      <c r="F7485" s="10"/>
      <c r="G7485" s="10"/>
      <c r="H7485" s="10"/>
      <c r="I7485" s="10"/>
      <c r="J7485" s="10"/>
      <c r="K7485" s="11"/>
      <c r="L7485" s="11"/>
      <c r="M7485" s="12"/>
      <c r="N7485" s="12"/>
      <c r="O7485" s="12"/>
      <c r="P7485" s="12"/>
      <c r="Q7485" s="12"/>
      <c r="R7485" s="12"/>
      <c r="S7485" s="12"/>
      <c r="T7485" s="12"/>
      <c r="U7485" s="12"/>
      <c r="V7485" s="12"/>
      <c r="W7485" s="12"/>
      <c r="X7485" s="12"/>
      <c r="Y7485" s="12"/>
      <c r="Z7485" s="12"/>
      <c r="AA7485" s="12"/>
      <c r="AB7485" s="12"/>
      <c r="AC7485" s="12"/>
      <c r="AD7485" s="12"/>
      <c r="AE7485" s="12"/>
      <c r="AF7485" s="12"/>
      <c r="AG7485" s="12"/>
      <c r="AH7485" s="12"/>
      <c r="AI7485" s="12"/>
      <c r="AJ7485" s="12"/>
      <c r="AK7485" s="12"/>
      <c r="AL7485" s="12"/>
      <c r="AM7485" s="12"/>
      <c r="AN7485" s="12"/>
      <c r="AO7485" s="12"/>
      <c r="AP7485" s="12"/>
      <c r="AQ7485" s="12"/>
      <c r="AR7485" s="12"/>
      <c r="AS7485" s="12"/>
      <c r="AT7485" s="12"/>
      <c r="AU7485" s="12"/>
      <c r="AV7485" s="12"/>
      <c r="AW7485" s="12"/>
      <c r="AX7485" s="12"/>
      <c r="AY7485" s="12"/>
      <c r="AZ7485" s="12"/>
      <c r="BA7485" s="12"/>
      <c r="BB7485" s="12"/>
      <c r="BC7485" s="12"/>
      <c r="BD7485" s="12"/>
      <c r="BE7485" s="12"/>
      <c r="BF7485" s="12"/>
      <c r="BG7485" s="12"/>
      <c r="BH7485" s="12"/>
      <c r="BI7485" s="12"/>
      <c r="BJ7485" s="13"/>
      <c r="BK7485" s="13"/>
      <c r="BL7485" s="13"/>
      <c r="BM7485" s="13"/>
      <c r="BN7485" s="13"/>
    </row>
    <row r="7486" spans="4:66" x14ac:dyDescent="0.25">
      <c r="D7486" s="7"/>
      <c r="E7486" s="10"/>
      <c r="F7486" s="10"/>
      <c r="G7486" s="10"/>
      <c r="H7486" s="10"/>
      <c r="I7486" s="10"/>
      <c r="J7486" s="10"/>
      <c r="K7486" s="11"/>
      <c r="L7486" s="11"/>
      <c r="M7486" s="12"/>
      <c r="N7486" s="12"/>
      <c r="O7486" s="12"/>
      <c r="P7486" s="12"/>
      <c r="Q7486" s="12"/>
      <c r="R7486" s="12"/>
      <c r="S7486" s="12"/>
      <c r="T7486" s="12"/>
      <c r="U7486" s="12"/>
      <c r="V7486" s="12"/>
      <c r="W7486" s="12"/>
      <c r="X7486" s="12"/>
      <c r="Y7486" s="12"/>
      <c r="Z7486" s="12"/>
      <c r="AA7486" s="12"/>
      <c r="AB7486" s="12"/>
      <c r="AC7486" s="12"/>
      <c r="AD7486" s="12"/>
      <c r="AE7486" s="12"/>
      <c r="AF7486" s="12"/>
      <c r="AG7486" s="12"/>
      <c r="AH7486" s="12"/>
      <c r="AI7486" s="12"/>
      <c r="AJ7486" s="12"/>
      <c r="AK7486" s="12"/>
      <c r="AL7486" s="12"/>
      <c r="AM7486" s="12"/>
      <c r="AN7486" s="12"/>
      <c r="AO7486" s="12"/>
      <c r="AP7486" s="12"/>
      <c r="AQ7486" s="12"/>
      <c r="AR7486" s="12"/>
      <c r="AS7486" s="12"/>
      <c r="AT7486" s="12"/>
      <c r="AU7486" s="12"/>
      <c r="AV7486" s="12"/>
      <c r="AW7486" s="12"/>
      <c r="AX7486" s="12"/>
      <c r="AY7486" s="12"/>
      <c r="AZ7486" s="12"/>
      <c r="BA7486" s="12"/>
      <c r="BB7486" s="12"/>
      <c r="BC7486" s="12"/>
      <c r="BD7486" s="12"/>
      <c r="BE7486" s="12"/>
      <c r="BF7486" s="12"/>
      <c r="BG7486" s="12"/>
      <c r="BH7486" s="12"/>
      <c r="BI7486" s="12"/>
      <c r="BJ7486" s="13"/>
      <c r="BK7486" s="13"/>
      <c r="BL7486" s="13"/>
      <c r="BM7486" s="13"/>
      <c r="BN7486" s="13"/>
    </row>
    <row r="7487" spans="4:66" x14ac:dyDescent="0.25">
      <c r="D7487" s="7"/>
      <c r="E7487" s="10"/>
      <c r="F7487" s="10"/>
      <c r="G7487" s="10"/>
      <c r="H7487" s="10"/>
      <c r="I7487" s="10"/>
      <c r="J7487" s="10"/>
      <c r="K7487" s="11"/>
      <c r="L7487" s="11"/>
      <c r="M7487" s="12"/>
      <c r="N7487" s="12"/>
      <c r="O7487" s="12"/>
      <c r="P7487" s="12"/>
      <c r="Q7487" s="12"/>
      <c r="R7487" s="12"/>
      <c r="S7487" s="12"/>
      <c r="T7487" s="12"/>
      <c r="U7487" s="12"/>
      <c r="V7487" s="12"/>
      <c r="W7487" s="12"/>
      <c r="X7487" s="12"/>
      <c r="Y7487" s="12"/>
      <c r="Z7487" s="12"/>
      <c r="AA7487" s="12"/>
      <c r="AB7487" s="12"/>
      <c r="AC7487" s="12"/>
      <c r="AD7487" s="12"/>
      <c r="AE7487" s="12"/>
      <c r="AF7487" s="12"/>
      <c r="AG7487" s="12"/>
      <c r="AH7487" s="12"/>
      <c r="AI7487" s="12"/>
      <c r="AJ7487" s="12"/>
      <c r="AK7487" s="12"/>
      <c r="AL7487" s="12"/>
      <c r="AM7487" s="12"/>
      <c r="AN7487" s="12"/>
      <c r="AO7487" s="12"/>
      <c r="AP7487" s="12"/>
      <c r="AQ7487" s="12"/>
      <c r="AR7487" s="12"/>
      <c r="AS7487" s="12"/>
      <c r="AT7487" s="12"/>
      <c r="AU7487" s="12"/>
      <c r="AV7487" s="12"/>
      <c r="AW7487" s="12"/>
      <c r="AX7487" s="12"/>
      <c r="AY7487" s="12"/>
      <c r="AZ7487" s="12"/>
      <c r="BA7487" s="12"/>
      <c r="BB7487" s="12"/>
      <c r="BC7487" s="12"/>
      <c r="BD7487" s="12"/>
      <c r="BE7487" s="12"/>
      <c r="BF7487" s="12"/>
      <c r="BG7487" s="12"/>
      <c r="BH7487" s="12"/>
      <c r="BI7487" s="12"/>
      <c r="BJ7487" s="13"/>
      <c r="BK7487" s="13"/>
      <c r="BL7487" s="13"/>
      <c r="BM7487" s="13"/>
      <c r="BN7487" s="13"/>
    </row>
    <row r="7488" spans="4:66" x14ac:dyDescent="0.25">
      <c r="D7488" s="7"/>
      <c r="E7488" s="10"/>
      <c r="F7488" s="10"/>
      <c r="G7488" s="10"/>
      <c r="H7488" s="10"/>
      <c r="I7488" s="10"/>
      <c r="J7488" s="10"/>
      <c r="K7488" s="11"/>
      <c r="L7488" s="11"/>
      <c r="M7488" s="12"/>
      <c r="N7488" s="12"/>
      <c r="O7488" s="12"/>
      <c r="P7488" s="12"/>
      <c r="Q7488" s="12"/>
      <c r="R7488" s="12"/>
      <c r="S7488" s="12"/>
      <c r="T7488" s="12"/>
      <c r="U7488" s="12"/>
      <c r="V7488" s="12"/>
      <c r="W7488" s="12"/>
      <c r="X7488" s="12"/>
      <c r="Y7488" s="12"/>
      <c r="Z7488" s="12"/>
      <c r="AA7488" s="12"/>
      <c r="AB7488" s="12"/>
      <c r="AC7488" s="12"/>
      <c r="AD7488" s="12"/>
      <c r="AE7488" s="12"/>
      <c r="AF7488" s="12"/>
      <c r="AG7488" s="12"/>
      <c r="AH7488" s="12"/>
      <c r="AI7488" s="12"/>
      <c r="AJ7488" s="12"/>
      <c r="AK7488" s="12"/>
      <c r="AL7488" s="12"/>
      <c r="AM7488" s="12"/>
      <c r="AN7488" s="12"/>
      <c r="AO7488" s="12"/>
      <c r="AP7488" s="12"/>
      <c r="AQ7488" s="12"/>
      <c r="AR7488" s="12"/>
      <c r="AS7488" s="12"/>
      <c r="AT7488" s="12"/>
      <c r="AU7488" s="12"/>
      <c r="AV7488" s="12"/>
      <c r="AW7488" s="12"/>
      <c r="AX7488" s="12"/>
      <c r="AY7488" s="12"/>
      <c r="AZ7488" s="12"/>
      <c r="BA7488" s="12"/>
      <c r="BB7488" s="12"/>
      <c r="BC7488" s="12"/>
      <c r="BD7488" s="12"/>
      <c r="BE7488" s="12"/>
      <c r="BF7488" s="12"/>
      <c r="BG7488" s="12"/>
      <c r="BH7488" s="12"/>
      <c r="BI7488" s="12"/>
      <c r="BJ7488" s="13"/>
      <c r="BK7488" s="13"/>
      <c r="BL7488" s="13"/>
      <c r="BM7488" s="13"/>
      <c r="BN7488" s="13"/>
    </row>
    <row r="7489" spans="4:66" x14ac:dyDescent="0.25">
      <c r="D7489" s="7"/>
      <c r="E7489" s="10"/>
      <c r="F7489" s="10"/>
      <c r="G7489" s="10"/>
      <c r="H7489" s="10"/>
      <c r="I7489" s="10"/>
      <c r="J7489" s="10"/>
      <c r="K7489" s="11"/>
      <c r="L7489" s="11"/>
      <c r="M7489" s="12"/>
      <c r="N7489" s="12"/>
      <c r="O7489" s="12"/>
      <c r="P7489" s="12"/>
      <c r="Q7489" s="12"/>
      <c r="R7489" s="12"/>
      <c r="S7489" s="12"/>
      <c r="T7489" s="12"/>
      <c r="U7489" s="12"/>
      <c r="V7489" s="12"/>
      <c r="W7489" s="12"/>
      <c r="X7489" s="12"/>
      <c r="Y7489" s="12"/>
      <c r="Z7489" s="12"/>
      <c r="AA7489" s="12"/>
      <c r="AB7489" s="12"/>
      <c r="AC7489" s="12"/>
      <c r="AD7489" s="12"/>
      <c r="AE7489" s="12"/>
      <c r="AF7489" s="12"/>
      <c r="AG7489" s="12"/>
      <c r="AH7489" s="12"/>
      <c r="AI7489" s="12"/>
      <c r="AJ7489" s="12"/>
      <c r="AK7489" s="12"/>
      <c r="AL7489" s="12"/>
      <c r="AM7489" s="12"/>
      <c r="AN7489" s="12"/>
      <c r="AO7489" s="12"/>
      <c r="AP7489" s="12"/>
      <c r="AQ7489" s="12"/>
      <c r="AR7489" s="12"/>
      <c r="AS7489" s="12"/>
      <c r="AT7489" s="12"/>
      <c r="AU7489" s="12"/>
      <c r="AV7489" s="12"/>
      <c r="AW7489" s="12"/>
      <c r="AX7489" s="12"/>
      <c r="AY7489" s="12"/>
      <c r="AZ7489" s="12"/>
      <c r="BA7489" s="12"/>
      <c r="BB7489" s="12"/>
      <c r="BC7489" s="12"/>
      <c r="BD7489" s="12"/>
      <c r="BE7489" s="12"/>
      <c r="BF7489" s="12"/>
      <c r="BG7489" s="12"/>
      <c r="BH7489" s="12"/>
      <c r="BI7489" s="12"/>
      <c r="BJ7489" s="13"/>
      <c r="BK7489" s="13"/>
      <c r="BL7489" s="13"/>
      <c r="BM7489" s="13"/>
      <c r="BN7489" s="13"/>
    </row>
    <row r="7490" spans="4:66" x14ac:dyDescent="0.25">
      <c r="D7490" s="7"/>
      <c r="E7490" s="10"/>
      <c r="F7490" s="10"/>
      <c r="G7490" s="10"/>
      <c r="H7490" s="10"/>
      <c r="I7490" s="10"/>
      <c r="J7490" s="10"/>
      <c r="K7490" s="11"/>
      <c r="L7490" s="11"/>
      <c r="M7490" s="12"/>
      <c r="N7490" s="12"/>
      <c r="O7490" s="12"/>
      <c r="P7490" s="12"/>
      <c r="Q7490" s="12"/>
      <c r="R7490" s="12"/>
      <c r="S7490" s="12"/>
      <c r="T7490" s="12"/>
      <c r="U7490" s="12"/>
      <c r="V7490" s="12"/>
      <c r="W7490" s="12"/>
      <c r="X7490" s="12"/>
      <c r="Y7490" s="12"/>
      <c r="Z7490" s="12"/>
      <c r="AA7490" s="12"/>
      <c r="AB7490" s="12"/>
      <c r="AC7490" s="12"/>
      <c r="AD7490" s="12"/>
      <c r="AE7490" s="12"/>
      <c r="AF7490" s="12"/>
      <c r="AG7490" s="12"/>
      <c r="AH7490" s="12"/>
      <c r="AI7490" s="12"/>
      <c r="AJ7490" s="12"/>
      <c r="AK7490" s="12"/>
      <c r="AL7490" s="12"/>
      <c r="AM7490" s="12"/>
      <c r="AN7490" s="12"/>
      <c r="AO7490" s="12"/>
      <c r="AP7490" s="12"/>
      <c r="AQ7490" s="12"/>
      <c r="AR7490" s="12"/>
      <c r="AS7490" s="12"/>
      <c r="AT7490" s="12"/>
      <c r="AU7490" s="12"/>
      <c r="AV7490" s="12"/>
      <c r="AW7490" s="12"/>
      <c r="AX7490" s="12"/>
      <c r="AY7490" s="12"/>
      <c r="AZ7490" s="12"/>
      <c r="BA7490" s="12"/>
      <c r="BB7490" s="12"/>
      <c r="BC7490" s="12"/>
      <c r="BD7490" s="12"/>
      <c r="BE7490" s="12"/>
      <c r="BF7490" s="12"/>
      <c r="BG7490" s="12"/>
      <c r="BH7490" s="12"/>
      <c r="BI7490" s="12"/>
      <c r="BJ7490" s="13"/>
      <c r="BK7490" s="13"/>
      <c r="BL7490" s="13"/>
      <c r="BM7490" s="13"/>
      <c r="BN7490" s="13"/>
    </row>
    <row r="7491" spans="4:66" x14ac:dyDescent="0.25">
      <c r="D7491" s="7"/>
      <c r="E7491" s="10"/>
      <c r="F7491" s="10"/>
      <c r="G7491" s="10"/>
      <c r="H7491" s="10"/>
      <c r="I7491" s="10"/>
      <c r="J7491" s="10"/>
      <c r="K7491" s="11"/>
      <c r="L7491" s="11"/>
      <c r="M7491" s="12"/>
      <c r="N7491" s="12"/>
      <c r="O7491" s="12"/>
      <c r="P7491" s="12"/>
      <c r="Q7491" s="12"/>
      <c r="R7491" s="12"/>
      <c r="S7491" s="12"/>
      <c r="T7491" s="12"/>
      <c r="U7491" s="12"/>
      <c r="V7491" s="12"/>
      <c r="W7491" s="12"/>
      <c r="X7491" s="12"/>
      <c r="Y7491" s="12"/>
      <c r="Z7491" s="12"/>
      <c r="AA7491" s="12"/>
      <c r="AB7491" s="12"/>
      <c r="AC7491" s="12"/>
      <c r="AD7491" s="12"/>
      <c r="AE7491" s="12"/>
      <c r="AF7491" s="12"/>
      <c r="AG7491" s="12"/>
      <c r="AH7491" s="12"/>
      <c r="AI7491" s="12"/>
      <c r="AJ7491" s="12"/>
      <c r="AK7491" s="12"/>
      <c r="AL7491" s="12"/>
      <c r="AM7491" s="12"/>
      <c r="AN7491" s="12"/>
      <c r="AO7491" s="12"/>
      <c r="AP7491" s="12"/>
      <c r="AQ7491" s="12"/>
      <c r="AR7491" s="12"/>
      <c r="AS7491" s="12"/>
      <c r="AT7491" s="12"/>
      <c r="AU7491" s="12"/>
      <c r="AV7491" s="12"/>
      <c r="AW7491" s="12"/>
      <c r="AX7491" s="12"/>
      <c r="AY7491" s="12"/>
      <c r="AZ7491" s="12"/>
      <c r="BA7491" s="12"/>
      <c r="BB7491" s="12"/>
      <c r="BC7491" s="12"/>
      <c r="BD7491" s="12"/>
      <c r="BE7491" s="12"/>
      <c r="BF7491" s="12"/>
      <c r="BG7491" s="12"/>
      <c r="BH7491" s="12"/>
      <c r="BI7491" s="12"/>
      <c r="BJ7491" s="13"/>
      <c r="BK7491" s="13"/>
      <c r="BL7491" s="13"/>
      <c r="BM7491" s="13"/>
      <c r="BN7491" s="13"/>
    </row>
    <row r="7492" spans="4:66" x14ac:dyDescent="0.25">
      <c r="D7492" s="7"/>
      <c r="E7492" s="10"/>
      <c r="F7492" s="10"/>
      <c r="G7492" s="10"/>
      <c r="H7492" s="10"/>
      <c r="I7492" s="10"/>
      <c r="J7492" s="10"/>
      <c r="K7492" s="11"/>
      <c r="L7492" s="11"/>
      <c r="M7492" s="12"/>
      <c r="N7492" s="12"/>
      <c r="O7492" s="12"/>
      <c r="P7492" s="12"/>
      <c r="Q7492" s="12"/>
      <c r="R7492" s="12"/>
      <c r="S7492" s="12"/>
      <c r="T7492" s="12"/>
      <c r="U7492" s="12"/>
      <c r="V7492" s="12"/>
      <c r="W7492" s="12"/>
      <c r="X7492" s="12"/>
      <c r="Y7492" s="12"/>
      <c r="Z7492" s="12"/>
      <c r="AA7492" s="12"/>
      <c r="AB7492" s="12"/>
      <c r="AC7492" s="12"/>
      <c r="AD7492" s="12"/>
      <c r="AE7492" s="12"/>
      <c r="AF7492" s="12"/>
      <c r="AG7492" s="12"/>
      <c r="AH7492" s="12"/>
      <c r="AI7492" s="12"/>
      <c r="AJ7492" s="12"/>
      <c r="AK7492" s="12"/>
      <c r="AL7492" s="12"/>
      <c r="AM7492" s="12"/>
      <c r="AN7492" s="12"/>
      <c r="AO7492" s="12"/>
      <c r="AP7492" s="12"/>
      <c r="AQ7492" s="12"/>
      <c r="AR7492" s="12"/>
      <c r="AS7492" s="12"/>
      <c r="AT7492" s="12"/>
      <c r="AU7492" s="12"/>
      <c r="AV7492" s="12"/>
      <c r="AW7492" s="12"/>
      <c r="AX7492" s="12"/>
      <c r="AY7492" s="12"/>
      <c r="AZ7492" s="12"/>
      <c r="BA7492" s="12"/>
      <c r="BB7492" s="12"/>
      <c r="BC7492" s="12"/>
      <c r="BD7492" s="12"/>
      <c r="BE7492" s="12"/>
      <c r="BF7492" s="12"/>
      <c r="BG7492" s="12"/>
      <c r="BH7492" s="12"/>
      <c r="BI7492" s="12"/>
      <c r="BJ7492" s="13"/>
      <c r="BK7492" s="13"/>
      <c r="BL7492" s="13"/>
      <c r="BM7492" s="13"/>
      <c r="BN7492" s="13"/>
    </row>
    <row r="7493" spans="4:66" x14ac:dyDescent="0.25">
      <c r="D7493" s="7"/>
      <c r="E7493" s="10"/>
      <c r="F7493" s="10"/>
      <c r="G7493" s="10"/>
      <c r="H7493" s="10"/>
      <c r="I7493" s="10"/>
      <c r="J7493" s="10"/>
      <c r="K7493" s="11"/>
      <c r="L7493" s="11"/>
      <c r="M7493" s="12"/>
      <c r="N7493" s="12"/>
      <c r="O7493" s="12"/>
      <c r="P7493" s="12"/>
      <c r="Q7493" s="12"/>
      <c r="R7493" s="12"/>
      <c r="S7493" s="12"/>
      <c r="T7493" s="12"/>
      <c r="U7493" s="12"/>
      <c r="V7493" s="12"/>
      <c r="W7493" s="12"/>
      <c r="X7493" s="12"/>
      <c r="Y7493" s="12"/>
      <c r="Z7493" s="12"/>
      <c r="AA7493" s="12"/>
      <c r="AB7493" s="12"/>
      <c r="AC7493" s="12"/>
      <c r="AD7493" s="12"/>
      <c r="AE7493" s="12"/>
      <c r="AF7493" s="12"/>
      <c r="AG7493" s="12"/>
      <c r="AH7493" s="12"/>
      <c r="AI7493" s="12"/>
      <c r="AJ7493" s="12"/>
      <c r="AK7493" s="12"/>
      <c r="AL7493" s="12"/>
      <c r="AM7493" s="12"/>
      <c r="AN7493" s="12"/>
      <c r="AO7493" s="12"/>
      <c r="AP7493" s="12"/>
      <c r="AQ7493" s="12"/>
      <c r="AR7493" s="12"/>
      <c r="AS7493" s="12"/>
      <c r="AT7493" s="12"/>
      <c r="AU7493" s="12"/>
      <c r="AV7493" s="12"/>
      <c r="AW7493" s="12"/>
      <c r="AX7493" s="12"/>
      <c r="AY7493" s="12"/>
      <c r="AZ7493" s="12"/>
      <c r="BA7493" s="12"/>
      <c r="BB7493" s="12"/>
      <c r="BC7493" s="12"/>
      <c r="BD7493" s="12"/>
      <c r="BE7493" s="12"/>
      <c r="BF7493" s="12"/>
      <c r="BG7493" s="12"/>
      <c r="BH7493" s="12"/>
      <c r="BI7493" s="12"/>
      <c r="BJ7493" s="13"/>
      <c r="BK7493" s="13"/>
      <c r="BL7493" s="13"/>
      <c r="BM7493" s="13"/>
      <c r="BN7493" s="13"/>
    </row>
    <row r="7494" spans="4:66" x14ac:dyDescent="0.25">
      <c r="D7494" s="7"/>
      <c r="E7494" s="10"/>
      <c r="F7494" s="10"/>
      <c r="G7494" s="10"/>
      <c r="H7494" s="10"/>
      <c r="I7494" s="10"/>
      <c r="J7494" s="10"/>
      <c r="K7494" s="11"/>
      <c r="L7494" s="11"/>
      <c r="M7494" s="12"/>
      <c r="N7494" s="12"/>
      <c r="O7494" s="12"/>
      <c r="P7494" s="12"/>
      <c r="Q7494" s="12"/>
      <c r="R7494" s="12"/>
      <c r="S7494" s="12"/>
      <c r="T7494" s="12"/>
      <c r="U7494" s="12"/>
      <c r="V7494" s="12"/>
      <c r="W7494" s="12"/>
      <c r="X7494" s="12"/>
      <c r="Y7494" s="12"/>
      <c r="Z7494" s="12"/>
      <c r="AA7494" s="12"/>
      <c r="AB7494" s="12"/>
      <c r="AC7494" s="12"/>
      <c r="AD7494" s="12"/>
      <c r="AE7494" s="12"/>
      <c r="AF7494" s="12"/>
      <c r="AG7494" s="12"/>
      <c r="AH7494" s="12"/>
      <c r="AI7494" s="12"/>
      <c r="AJ7494" s="12"/>
      <c r="AK7494" s="12"/>
      <c r="AL7494" s="12"/>
      <c r="AM7494" s="12"/>
      <c r="AN7494" s="12"/>
      <c r="AO7494" s="12"/>
      <c r="AP7494" s="12"/>
      <c r="AQ7494" s="12"/>
      <c r="AR7494" s="12"/>
      <c r="AS7494" s="12"/>
      <c r="AT7494" s="12"/>
      <c r="AU7494" s="12"/>
      <c r="AV7494" s="12"/>
      <c r="AW7494" s="12"/>
      <c r="AX7494" s="12"/>
      <c r="AY7494" s="12"/>
      <c r="AZ7494" s="12"/>
      <c r="BA7494" s="12"/>
      <c r="BB7494" s="12"/>
      <c r="BC7494" s="12"/>
      <c r="BD7494" s="12"/>
      <c r="BE7494" s="12"/>
      <c r="BF7494" s="12"/>
      <c r="BG7494" s="12"/>
      <c r="BH7494" s="12"/>
      <c r="BI7494" s="12"/>
      <c r="BJ7494" s="13"/>
      <c r="BK7494" s="13"/>
      <c r="BL7494" s="13"/>
      <c r="BM7494" s="13"/>
      <c r="BN7494" s="13"/>
    </row>
    <row r="7495" spans="4:66" x14ac:dyDescent="0.25">
      <c r="D7495" s="7"/>
      <c r="E7495" s="10"/>
      <c r="F7495" s="10"/>
      <c r="G7495" s="10"/>
      <c r="H7495" s="10"/>
      <c r="I7495" s="10"/>
      <c r="J7495" s="10"/>
      <c r="K7495" s="11"/>
      <c r="L7495" s="11"/>
      <c r="M7495" s="12"/>
      <c r="N7495" s="12"/>
      <c r="O7495" s="12"/>
      <c r="P7495" s="12"/>
      <c r="Q7495" s="12"/>
      <c r="R7495" s="12"/>
      <c r="S7495" s="12"/>
      <c r="T7495" s="12"/>
      <c r="U7495" s="12"/>
      <c r="V7495" s="12"/>
      <c r="W7495" s="12"/>
      <c r="X7495" s="12"/>
      <c r="Y7495" s="12"/>
      <c r="Z7495" s="12"/>
      <c r="AA7495" s="12"/>
      <c r="AB7495" s="12"/>
      <c r="AC7495" s="12"/>
      <c r="AD7495" s="12"/>
      <c r="AE7495" s="12"/>
      <c r="AF7495" s="12"/>
      <c r="AG7495" s="12"/>
      <c r="AH7495" s="12"/>
      <c r="AI7495" s="12"/>
      <c r="AJ7495" s="12"/>
      <c r="AK7495" s="12"/>
      <c r="AL7495" s="12"/>
      <c r="AM7495" s="12"/>
      <c r="AN7495" s="12"/>
      <c r="AO7495" s="12"/>
      <c r="AP7495" s="12"/>
      <c r="AQ7495" s="12"/>
      <c r="AR7495" s="12"/>
      <c r="AS7495" s="12"/>
      <c r="AT7495" s="12"/>
      <c r="AU7495" s="12"/>
      <c r="AV7495" s="12"/>
      <c r="AW7495" s="12"/>
      <c r="AX7495" s="12"/>
      <c r="AY7495" s="12"/>
      <c r="AZ7495" s="12"/>
      <c r="BA7495" s="12"/>
      <c r="BB7495" s="12"/>
      <c r="BC7495" s="12"/>
      <c r="BD7495" s="12"/>
      <c r="BE7495" s="12"/>
      <c r="BF7495" s="12"/>
      <c r="BG7495" s="12"/>
      <c r="BH7495" s="12"/>
      <c r="BI7495" s="12"/>
      <c r="BJ7495" s="13"/>
      <c r="BK7495" s="13"/>
      <c r="BL7495" s="13"/>
      <c r="BM7495" s="13"/>
      <c r="BN7495" s="13"/>
    </row>
    <row r="7496" spans="4:66" x14ac:dyDescent="0.25">
      <c r="D7496" s="7"/>
      <c r="E7496" s="10"/>
      <c r="F7496" s="10"/>
      <c r="G7496" s="10"/>
      <c r="H7496" s="10"/>
      <c r="I7496" s="10"/>
      <c r="J7496" s="10"/>
      <c r="K7496" s="11"/>
      <c r="L7496" s="11"/>
      <c r="M7496" s="12"/>
      <c r="N7496" s="12"/>
      <c r="O7496" s="12"/>
      <c r="P7496" s="12"/>
      <c r="Q7496" s="12"/>
      <c r="R7496" s="12"/>
      <c r="S7496" s="12"/>
      <c r="T7496" s="12"/>
      <c r="U7496" s="12"/>
      <c r="V7496" s="12"/>
      <c r="W7496" s="12"/>
      <c r="X7496" s="12"/>
      <c r="Y7496" s="12"/>
      <c r="Z7496" s="12"/>
      <c r="AA7496" s="12"/>
      <c r="AB7496" s="12"/>
      <c r="AC7496" s="12"/>
      <c r="AD7496" s="12"/>
      <c r="AE7496" s="12"/>
      <c r="AF7496" s="12"/>
      <c r="AG7496" s="12"/>
      <c r="AH7496" s="12"/>
      <c r="AI7496" s="12"/>
      <c r="AJ7496" s="12"/>
      <c r="AK7496" s="12"/>
      <c r="AL7496" s="12"/>
      <c r="AM7496" s="12"/>
      <c r="AN7496" s="12"/>
      <c r="AO7496" s="12"/>
      <c r="AP7496" s="12"/>
      <c r="AQ7496" s="12"/>
      <c r="AR7496" s="12"/>
      <c r="AS7496" s="12"/>
      <c r="AT7496" s="12"/>
      <c r="AU7496" s="12"/>
      <c r="AV7496" s="12"/>
      <c r="AW7496" s="12"/>
      <c r="AX7496" s="12"/>
      <c r="AY7496" s="12"/>
      <c r="AZ7496" s="12"/>
      <c r="BA7496" s="12"/>
      <c r="BB7496" s="12"/>
      <c r="BC7496" s="12"/>
      <c r="BD7496" s="12"/>
      <c r="BE7496" s="12"/>
      <c r="BF7496" s="12"/>
      <c r="BG7496" s="12"/>
      <c r="BH7496" s="12"/>
      <c r="BI7496" s="12"/>
      <c r="BJ7496" s="13"/>
      <c r="BK7496" s="13"/>
      <c r="BL7496" s="13"/>
      <c r="BM7496" s="13"/>
      <c r="BN7496" s="13"/>
    </row>
    <row r="7497" spans="4:66" x14ac:dyDescent="0.25">
      <c r="D7497" s="7"/>
      <c r="E7497" s="10"/>
      <c r="F7497" s="10"/>
      <c r="G7497" s="10"/>
      <c r="H7497" s="10"/>
      <c r="I7497" s="10"/>
      <c r="J7497" s="10"/>
      <c r="K7497" s="11"/>
      <c r="L7497" s="11"/>
      <c r="M7497" s="12"/>
      <c r="N7497" s="12"/>
      <c r="O7497" s="12"/>
      <c r="P7497" s="12"/>
      <c r="Q7497" s="12"/>
      <c r="R7497" s="12"/>
      <c r="S7497" s="12"/>
      <c r="T7497" s="12"/>
      <c r="U7497" s="12"/>
      <c r="V7497" s="12"/>
      <c r="W7497" s="12"/>
      <c r="X7497" s="12"/>
      <c r="Y7497" s="12"/>
      <c r="Z7497" s="12"/>
      <c r="AA7497" s="12"/>
      <c r="AB7497" s="12"/>
      <c r="AC7497" s="12"/>
      <c r="AD7497" s="12"/>
      <c r="AE7497" s="12"/>
      <c r="AF7497" s="12"/>
      <c r="AG7497" s="12"/>
      <c r="AH7497" s="12"/>
      <c r="AI7497" s="12"/>
      <c r="AJ7497" s="12"/>
      <c r="AK7497" s="12"/>
      <c r="AL7497" s="12"/>
      <c r="AM7497" s="12"/>
      <c r="AN7497" s="12"/>
      <c r="AO7497" s="12"/>
      <c r="AP7497" s="12"/>
      <c r="AQ7497" s="12"/>
      <c r="AR7497" s="12"/>
      <c r="AS7497" s="12"/>
      <c r="AT7497" s="12"/>
      <c r="AU7497" s="12"/>
      <c r="AV7497" s="12"/>
      <c r="AW7497" s="12"/>
      <c r="AX7497" s="12"/>
      <c r="AY7497" s="12"/>
      <c r="AZ7497" s="12"/>
      <c r="BA7497" s="12"/>
      <c r="BB7497" s="12"/>
      <c r="BC7497" s="12"/>
      <c r="BD7497" s="12"/>
      <c r="BE7497" s="12"/>
      <c r="BF7497" s="12"/>
      <c r="BG7497" s="12"/>
      <c r="BH7497" s="12"/>
      <c r="BI7497" s="12"/>
      <c r="BJ7497" s="13"/>
      <c r="BK7497" s="13"/>
      <c r="BL7497" s="13"/>
      <c r="BM7497" s="13"/>
      <c r="BN7497" s="13"/>
    </row>
    <row r="7498" spans="4:66" x14ac:dyDescent="0.25">
      <c r="D7498" s="7"/>
      <c r="E7498" s="10"/>
      <c r="F7498" s="10"/>
      <c r="G7498" s="10"/>
      <c r="H7498" s="10"/>
      <c r="I7498" s="10"/>
      <c r="J7498" s="10"/>
      <c r="K7498" s="11"/>
      <c r="L7498" s="11"/>
      <c r="M7498" s="12"/>
      <c r="N7498" s="12"/>
      <c r="O7498" s="12"/>
      <c r="P7498" s="12"/>
      <c r="Q7498" s="12"/>
      <c r="R7498" s="12"/>
      <c r="S7498" s="12"/>
      <c r="T7498" s="12"/>
      <c r="U7498" s="12"/>
      <c r="V7498" s="12"/>
      <c r="W7498" s="12"/>
      <c r="X7498" s="12"/>
      <c r="Y7498" s="12"/>
      <c r="Z7498" s="12"/>
      <c r="AA7498" s="12"/>
      <c r="AB7498" s="12"/>
      <c r="AC7498" s="12"/>
      <c r="AD7498" s="12"/>
      <c r="AE7498" s="12"/>
      <c r="AF7498" s="12"/>
      <c r="AG7498" s="12"/>
      <c r="AH7498" s="12"/>
      <c r="AI7498" s="12"/>
      <c r="AJ7498" s="12"/>
      <c r="AK7498" s="12"/>
      <c r="AL7498" s="12"/>
      <c r="AM7498" s="12"/>
      <c r="AN7498" s="12"/>
      <c r="AO7498" s="12"/>
      <c r="AP7498" s="12"/>
      <c r="AQ7498" s="12"/>
      <c r="AR7498" s="12"/>
      <c r="AS7498" s="12"/>
      <c r="AT7498" s="12"/>
      <c r="AU7498" s="12"/>
      <c r="AV7498" s="12"/>
      <c r="AW7498" s="12"/>
      <c r="AX7498" s="12"/>
      <c r="AY7498" s="12"/>
      <c r="AZ7498" s="12"/>
      <c r="BA7498" s="12"/>
      <c r="BB7498" s="12"/>
      <c r="BC7498" s="12"/>
      <c r="BD7498" s="12"/>
      <c r="BE7498" s="12"/>
      <c r="BF7498" s="12"/>
      <c r="BG7498" s="12"/>
      <c r="BH7498" s="12"/>
      <c r="BI7498" s="12"/>
      <c r="BJ7498" s="13"/>
      <c r="BK7498" s="13"/>
      <c r="BL7498" s="13"/>
      <c r="BM7498" s="13"/>
      <c r="BN7498" s="13"/>
    </row>
    <row r="7499" spans="4:66" x14ac:dyDescent="0.25">
      <c r="D7499" s="7"/>
      <c r="E7499" s="10"/>
      <c r="F7499" s="10"/>
      <c r="G7499" s="10"/>
      <c r="H7499" s="10"/>
      <c r="I7499" s="10"/>
      <c r="J7499" s="10"/>
      <c r="K7499" s="11"/>
      <c r="L7499" s="11"/>
      <c r="M7499" s="12"/>
      <c r="N7499" s="12"/>
      <c r="O7499" s="12"/>
      <c r="P7499" s="12"/>
      <c r="Q7499" s="12"/>
      <c r="R7499" s="12"/>
      <c r="S7499" s="12"/>
      <c r="T7499" s="12"/>
      <c r="U7499" s="12"/>
      <c r="V7499" s="12"/>
      <c r="W7499" s="12"/>
      <c r="X7499" s="12"/>
      <c r="Y7499" s="12"/>
      <c r="Z7499" s="12"/>
      <c r="AA7499" s="12"/>
      <c r="AB7499" s="12"/>
      <c r="AC7499" s="12"/>
      <c r="AD7499" s="12"/>
      <c r="AE7499" s="12"/>
      <c r="AF7499" s="12"/>
      <c r="AG7499" s="12"/>
      <c r="AH7499" s="12"/>
      <c r="AI7499" s="12"/>
      <c r="AJ7499" s="12"/>
      <c r="AK7499" s="12"/>
      <c r="AL7499" s="12"/>
      <c r="AM7499" s="12"/>
      <c r="AN7499" s="12"/>
      <c r="AO7499" s="12"/>
      <c r="AP7499" s="12"/>
      <c r="AQ7499" s="12"/>
      <c r="AR7499" s="12"/>
      <c r="AS7499" s="12"/>
      <c r="AT7499" s="12"/>
      <c r="AU7499" s="12"/>
      <c r="AV7499" s="12"/>
      <c r="AW7499" s="12"/>
      <c r="AX7499" s="12"/>
      <c r="AY7499" s="12"/>
      <c r="AZ7499" s="12"/>
      <c r="BA7499" s="12"/>
      <c r="BB7499" s="12"/>
      <c r="BC7499" s="12"/>
      <c r="BD7499" s="12"/>
      <c r="BE7499" s="12"/>
      <c r="BF7499" s="12"/>
      <c r="BG7499" s="12"/>
      <c r="BH7499" s="12"/>
      <c r="BI7499" s="12"/>
      <c r="BJ7499" s="13"/>
      <c r="BK7499" s="13"/>
      <c r="BL7499" s="13"/>
      <c r="BM7499" s="13"/>
      <c r="BN7499" s="13"/>
    </row>
    <row r="7500" spans="4:66" x14ac:dyDescent="0.25">
      <c r="D7500" s="7"/>
      <c r="E7500" s="10"/>
      <c r="F7500" s="10"/>
      <c r="G7500" s="10"/>
      <c r="H7500" s="10"/>
      <c r="I7500" s="10"/>
      <c r="J7500" s="10"/>
      <c r="K7500" s="11"/>
      <c r="L7500" s="11"/>
      <c r="M7500" s="12"/>
      <c r="N7500" s="12"/>
      <c r="O7500" s="12"/>
      <c r="P7500" s="12"/>
      <c r="Q7500" s="12"/>
      <c r="R7500" s="12"/>
      <c r="S7500" s="12"/>
      <c r="T7500" s="12"/>
      <c r="U7500" s="12"/>
      <c r="V7500" s="12"/>
      <c r="W7500" s="12"/>
      <c r="X7500" s="12"/>
      <c r="Y7500" s="12"/>
      <c r="Z7500" s="12"/>
      <c r="AA7500" s="12"/>
      <c r="AB7500" s="12"/>
      <c r="AC7500" s="12"/>
      <c r="AD7500" s="12"/>
      <c r="AE7500" s="12"/>
      <c r="AF7500" s="12"/>
      <c r="AG7500" s="12"/>
      <c r="AH7500" s="12"/>
      <c r="AI7500" s="12"/>
      <c r="AJ7500" s="12"/>
      <c r="AK7500" s="12"/>
      <c r="AL7500" s="12"/>
      <c r="AM7500" s="12"/>
      <c r="AN7500" s="12"/>
      <c r="AO7500" s="12"/>
      <c r="AP7500" s="12"/>
      <c r="AQ7500" s="12"/>
      <c r="AR7500" s="12"/>
      <c r="AS7500" s="12"/>
      <c r="AT7500" s="12"/>
      <c r="AU7500" s="12"/>
      <c r="AV7500" s="12"/>
      <c r="AW7500" s="12"/>
      <c r="AX7500" s="12"/>
      <c r="AY7500" s="12"/>
      <c r="AZ7500" s="12"/>
      <c r="BA7500" s="12"/>
      <c r="BB7500" s="12"/>
      <c r="BC7500" s="12"/>
      <c r="BD7500" s="12"/>
      <c r="BE7500" s="12"/>
      <c r="BF7500" s="12"/>
      <c r="BG7500" s="12"/>
      <c r="BH7500" s="12"/>
      <c r="BI7500" s="12"/>
      <c r="BJ7500" s="13"/>
      <c r="BK7500" s="13"/>
      <c r="BL7500" s="13"/>
      <c r="BM7500" s="13"/>
      <c r="BN7500" s="13"/>
    </row>
    <row r="7501" spans="4:66" x14ac:dyDescent="0.25">
      <c r="D7501" s="7"/>
      <c r="E7501" s="10"/>
      <c r="F7501" s="10"/>
      <c r="G7501" s="10"/>
      <c r="H7501" s="10"/>
      <c r="I7501" s="10"/>
      <c r="J7501" s="10"/>
      <c r="K7501" s="11"/>
      <c r="L7501" s="11"/>
      <c r="M7501" s="12"/>
      <c r="N7501" s="12"/>
      <c r="O7501" s="12"/>
      <c r="P7501" s="12"/>
      <c r="Q7501" s="12"/>
      <c r="R7501" s="12"/>
      <c r="S7501" s="12"/>
      <c r="T7501" s="12"/>
      <c r="U7501" s="12"/>
      <c r="V7501" s="12"/>
      <c r="W7501" s="12"/>
      <c r="X7501" s="12"/>
      <c r="Y7501" s="12"/>
      <c r="Z7501" s="12"/>
      <c r="AA7501" s="12"/>
      <c r="AB7501" s="12"/>
      <c r="AC7501" s="12"/>
      <c r="AD7501" s="12"/>
      <c r="AE7501" s="12"/>
      <c r="AF7501" s="12"/>
      <c r="AG7501" s="12"/>
      <c r="AH7501" s="12"/>
      <c r="AI7501" s="12"/>
      <c r="AJ7501" s="12"/>
      <c r="AK7501" s="12"/>
      <c r="AL7501" s="12"/>
      <c r="AM7501" s="12"/>
      <c r="AN7501" s="12"/>
      <c r="AO7501" s="12"/>
      <c r="AP7501" s="12"/>
      <c r="AQ7501" s="12"/>
      <c r="AR7501" s="12"/>
      <c r="AS7501" s="12"/>
      <c r="AT7501" s="12"/>
      <c r="AU7501" s="12"/>
      <c r="AV7501" s="12"/>
      <c r="AW7501" s="12"/>
      <c r="AX7501" s="12"/>
      <c r="AY7501" s="12"/>
      <c r="AZ7501" s="12"/>
      <c r="BA7501" s="12"/>
      <c r="BB7501" s="12"/>
      <c r="BC7501" s="12"/>
      <c r="BD7501" s="12"/>
      <c r="BE7501" s="12"/>
      <c r="BF7501" s="12"/>
      <c r="BG7501" s="12"/>
      <c r="BH7501" s="12"/>
      <c r="BI7501" s="12"/>
      <c r="BJ7501" s="13"/>
      <c r="BK7501" s="13"/>
      <c r="BL7501" s="13"/>
      <c r="BM7501" s="13"/>
      <c r="BN7501" s="13"/>
    </row>
    <row r="7502" spans="4:66" x14ac:dyDescent="0.25">
      <c r="D7502" s="7"/>
      <c r="E7502" s="10"/>
      <c r="F7502" s="10"/>
      <c r="G7502" s="10"/>
      <c r="H7502" s="10"/>
      <c r="I7502" s="10"/>
      <c r="J7502" s="10"/>
      <c r="K7502" s="11"/>
      <c r="L7502" s="11"/>
      <c r="M7502" s="12"/>
      <c r="N7502" s="12"/>
      <c r="O7502" s="12"/>
      <c r="P7502" s="12"/>
      <c r="Q7502" s="12"/>
      <c r="R7502" s="12"/>
      <c r="S7502" s="12"/>
      <c r="T7502" s="12"/>
      <c r="U7502" s="12"/>
      <c r="V7502" s="12"/>
      <c r="W7502" s="12"/>
      <c r="X7502" s="12"/>
      <c r="Y7502" s="12"/>
      <c r="Z7502" s="12"/>
      <c r="AA7502" s="12"/>
      <c r="AB7502" s="12"/>
      <c r="AC7502" s="12"/>
      <c r="AD7502" s="12"/>
      <c r="AE7502" s="12"/>
      <c r="AF7502" s="12"/>
      <c r="AG7502" s="12"/>
      <c r="AH7502" s="12"/>
      <c r="AI7502" s="12"/>
      <c r="AJ7502" s="12"/>
      <c r="AK7502" s="12"/>
      <c r="AL7502" s="12"/>
      <c r="AM7502" s="12"/>
      <c r="AN7502" s="12"/>
      <c r="AO7502" s="12"/>
      <c r="AP7502" s="12"/>
      <c r="AQ7502" s="12"/>
      <c r="AR7502" s="12"/>
      <c r="AS7502" s="12"/>
      <c r="AT7502" s="12"/>
      <c r="AU7502" s="12"/>
      <c r="AV7502" s="12"/>
      <c r="AW7502" s="12"/>
      <c r="AX7502" s="12"/>
      <c r="AY7502" s="12"/>
      <c r="AZ7502" s="12"/>
      <c r="BA7502" s="12"/>
      <c r="BB7502" s="12"/>
      <c r="BC7502" s="12"/>
      <c r="BD7502" s="12"/>
      <c r="BE7502" s="12"/>
      <c r="BF7502" s="12"/>
      <c r="BG7502" s="12"/>
      <c r="BH7502" s="12"/>
      <c r="BI7502" s="12"/>
      <c r="BJ7502" s="13"/>
      <c r="BK7502" s="13"/>
      <c r="BL7502" s="13"/>
      <c r="BM7502" s="13"/>
      <c r="BN7502" s="13"/>
    </row>
    <row r="7503" spans="4:66" x14ac:dyDescent="0.25">
      <c r="D7503" s="7"/>
      <c r="E7503" s="10"/>
      <c r="F7503" s="10"/>
      <c r="G7503" s="10"/>
      <c r="H7503" s="10"/>
      <c r="I7503" s="10"/>
      <c r="J7503" s="10"/>
      <c r="K7503" s="11"/>
      <c r="L7503" s="11"/>
      <c r="M7503" s="12"/>
      <c r="N7503" s="12"/>
      <c r="O7503" s="12"/>
      <c r="P7503" s="12"/>
      <c r="Q7503" s="12"/>
      <c r="R7503" s="12"/>
      <c r="S7503" s="12"/>
      <c r="T7503" s="12"/>
      <c r="U7503" s="12"/>
      <c r="V7503" s="12"/>
      <c r="W7503" s="12"/>
      <c r="X7503" s="12"/>
      <c r="Y7503" s="12"/>
      <c r="Z7503" s="12"/>
      <c r="AA7503" s="12"/>
      <c r="AB7503" s="12"/>
      <c r="AC7503" s="12"/>
      <c r="AD7503" s="12"/>
      <c r="AE7503" s="12"/>
      <c r="AF7503" s="12"/>
      <c r="AG7503" s="12"/>
      <c r="AH7503" s="12"/>
      <c r="AI7503" s="12"/>
      <c r="AJ7503" s="12"/>
      <c r="AK7503" s="12"/>
      <c r="AL7503" s="12"/>
      <c r="AM7503" s="12"/>
      <c r="AN7503" s="12"/>
      <c r="AO7503" s="12"/>
      <c r="AP7503" s="12"/>
      <c r="AQ7503" s="12"/>
      <c r="AR7503" s="12"/>
      <c r="AS7503" s="12"/>
      <c r="AT7503" s="12"/>
      <c r="AU7503" s="12"/>
      <c r="AV7503" s="12"/>
      <c r="AW7503" s="12"/>
      <c r="AX7503" s="12"/>
      <c r="AY7503" s="12"/>
      <c r="AZ7503" s="12"/>
      <c r="BA7503" s="12"/>
      <c r="BB7503" s="12"/>
      <c r="BC7503" s="12"/>
      <c r="BD7503" s="12"/>
      <c r="BE7503" s="12"/>
      <c r="BF7503" s="12"/>
      <c r="BG7503" s="12"/>
      <c r="BH7503" s="12"/>
      <c r="BI7503" s="12"/>
      <c r="BJ7503" s="13"/>
      <c r="BK7503" s="13"/>
      <c r="BL7503" s="13"/>
      <c r="BM7503" s="13"/>
      <c r="BN7503" s="13"/>
    </row>
    <row r="7504" spans="4:66" x14ac:dyDescent="0.25">
      <c r="D7504" s="7"/>
      <c r="E7504" s="10"/>
      <c r="F7504" s="10"/>
      <c r="G7504" s="10"/>
      <c r="H7504" s="10"/>
      <c r="I7504" s="10"/>
      <c r="J7504" s="10"/>
      <c r="K7504" s="11"/>
      <c r="L7504" s="11"/>
      <c r="M7504" s="12"/>
      <c r="N7504" s="12"/>
      <c r="O7504" s="12"/>
      <c r="P7504" s="12"/>
      <c r="Q7504" s="12"/>
      <c r="R7504" s="12"/>
      <c r="S7504" s="12"/>
      <c r="T7504" s="12"/>
      <c r="U7504" s="12"/>
      <c r="V7504" s="12"/>
      <c r="W7504" s="12"/>
      <c r="X7504" s="12"/>
      <c r="Y7504" s="12"/>
      <c r="Z7504" s="12"/>
      <c r="AA7504" s="12"/>
      <c r="AB7504" s="12"/>
      <c r="AC7504" s="12"/>
      <c r="AD7504" s="12"/>
      <c r="AE7504" s="12"/>
      <c r="AF7504" s="12"/>
      <c r="AG7504" s="12"/>
      <c r="AH7504" s="12"/>
      <c r="AI7504" s="12"/>
      <c r="AJ7504" s="12"/>
      <c r="AK7504" s="12"/>
      <c r="AL7504" s="12"/>
      <c r="AM7504" s="12"/>
      <c r="AN7504" s="12"/>
      <c r="AO7504" s="12"/>
      <c r="AP7504" s="12"/>
      <c r="AQ7504" s="12"/>
      <c r="AR7504" s="12"/>
      <c r="AS7504" s="12"/>
      <c r="AT7504" s="12"/>
      <c r="AU7504" s="12"/>
      <c r="AV7504" s="12"/>
      <c r="AW7504" s="12"/>
      <c r="AX7504" s="12"/>
      <c r="AY7504" s="12"/>
      <c r="AZ7504" s="12"/>
      <c r="BA7504" s="12"/>
      <c r="BB7504" s="12"/>
      <c r="BC7504" s="12"/>
      <c r="BD7504" s="12"/>
      <c r="BE7504" s="12"/>
      <c r="BF7504" s="12"/>
      <c r="BG7504" s="12"/>
      <c r="BH7504" s="12"/>
      <c r="BI7504" s="12"/>
      <c r="BJ7504" s="13"/>
      <c r="BK7504" s="13"/>
      <c r="BL7504" s="13"/>
      <c r="BM7504" s="13"/>
      <c r="BN7504" s="13"/>
    </row>
    <row r="7505" spans="4:66" x14ac:dyDescent="0.25">
      <c r="D7505" s="7"/>
      <c r="E7505" s="10"/>
      <c r="F7505" s="10"/>
      <c r="G7505" s="10"/>
      <c r="H7505" s="10"/>
      <c r="I7505" s="10"/>
      <c r="J7505" s="10"/>
      <c r="K7505" s="11"/>
      <c r="L7505" s="11"/>
      <c r="M7505" s="12"/>
      <c r="N7505" s="12"/>
      <c r="O7505" s="12"/>
      <c r="P7505" s="12"/>
      <c r="Q7505" s="12"/>
      <c r="R7505" s="12"/>
      <c r="S7505" s="12"/>
      <c r="T7505" s="12"/>
      <c r="U7505" s="12"/>
      <c r="V7505" s="12"/>
      <c r="W7505" s="12"/>
      <c r="X7505" s="12"/>
      <c r="Y7505" s="12"/>
      <c r="Z7505" s="12"/>
      <c r="AA7505" s="12"/>
      <c r="AB7505" s="12"/>
      <c r="AC7505" s="12"/>
      <c r="AD7505" s="12"/>
      <c r="AE7505" s="12"/>
      <c r="AF7505" s="12"/>
      <c r="AG7505" s="12"/>
      <c r="AH7505" s="12"/>
      <c r="AI7505" s="12"/>
      <c r="AJ7505" s="12"/>
      <c r="AK7505" s="12"/>
      <c r="AL7505" s="12"/>
      <c r="AM7505" s="12"/>
      <c r="AN7505" s="12"/>
      <c r="AO7505" s="12"/>
      <c r="AP7505" s="12"/>
      <c r="AQ7505" s="12"/>
      <c r="AR7505" s="12"/>
      <c r="AS7505" s="12"/>
      <c r="AT7505" s="12"/>
      <c r="AU7505" s="12"/>
      <c r="AV7505" s="12"/>
      <c r="AW7505" s="12"/>
      <c r="AX7505" s="12"/>
      <c r="AY7505" s="12"/>
      <c r="AZ7505" s="12"/>
      <c r="BA7505" s="12"/>
      <c r="BB7505" s="12"/>
      <c r="BC7505" s="12"/>
      <c r="BD7505" s="12"/>
      <c r="BE7505" s="12"/>
      <c r="BF7505" s="12"/>
      <c r="BG7505" s="12"/>
      <c r="BH7505" s="12"/>
      <c r="BI7505" s="12"/>
      <c r="BJ7505" s="13"/>
      <c r="BK7505" s="13"/>
      <c r="BL7505" s="13"/>
      <c r="BM7505" s="13"/>
      <c r="BN7505" s="13"/>
    </row>
    <row r="7506" spans="4:66" x14ac:dyDescent="0.25">
      <c r="D7506" s="7"/>
      <c r="E7506" s="10"/>
      <c r="F7506" s="10"/>
      <c r="G7506" s="10"/>
      <c r="H7506" s="10"/>
      <c r="I7506" s="10"/>
      <c r="J7506" s="10"/>
      <c r="K7506" s="11"/>
      <c r="L7506" s="11"/>
      <c r="M7506" s="12"/>
      <c r="N7506" s="12"/>
      <c r="O7506" s="12"/>
      <c r="P7506" s="12"/>
      <c r="Q7506" s="12"/>
      <c r="R7506" s="12"/>
      <c r="S7506" s="12"/>
      <c r="T7506" s="12"/>
      <c r="U7506" s="12"/>
      <c r="V7506" s="12"/>
      <c r="W7506" s="12"/>
      <c r="X7506" s="12"/>
      <c r="Y7506" s="12"/>
      <c r="Z7506" s="12"/>
      <c r="AA7506" s="12"/>
      <c r="AB7506" s="12"/>
      <c r="AC7506" s="12"/>
      <c r="AD7506" s="12"/>
      <c r="AE7506" s="12"/>
      <c r="AF7506" s="12"/>
      <c r="AG7506" s="12"/>
      <c r="AH7506" s="12"/>
      <c r="AI7506" s="12"/>
      <c r="AJ7506" s="12"/>
      <c r="AK7506" s="12"/>
      <c r="AL7506" s="12"/>
      <c r="AM7506" s="12"/>
      <c r="AN7506" s="12"/>
      <c r="AO7506" s="12"/>
      <c r="AP7506" s="12"/>
      <c r="AQ7506" s="12"/>
      <c r="AR7506" s="12"/>
      <c r="AS7506" s="12"/>
      <c r="AT7506" s="12"/>
      <c r="AU7506" s="12"/>
      <c r="AV7506" s="12"/>
      <c r="AW7506" s="12"/>
      <c r="AX7506" s="12"/>
      <c r="AY7506" s="12"/>
      <c r="AZ7506" s="12"/>
      <c r="BA7506" s="12"/>
      <c r="BB7506" s="12"/>
      <c r="BC7506" s="12"/>
      <c r="BD7506" s="12"/>
      <c r="BE7506" s="12"/>
      <c r="BF7506" s="12"/>
      <c r="BG7506" s="12"/>
      <c r="BH7506" s="12"/>
      <c r="BI7506" s="12"/>
      <c r="BJ7506" s="13"/>
      <c r="BK7506" s="13"/>
      <c r="BL7506" s="13"/>
      <c r="BM7506" s="13"/>
      <c r="BN7506" s="13"/>
    </row>
    <row r="7507" spans="4:66" x14ac:dyDescent="0.25">
      <c r="D7507" s="7"/>
      <c r="E7507" s="10"/>
      <c r="F7507" s="10"/>
      <c r="G7507" s="10"/>
      <c r="H7507" s="10"/>
      <c r="I7507" s="10"/>
      <c r="J7507" s="10"/>
      <c r="K7507" s="11"/>
      <c r="L7507" s="11"/>
      <c r="M7507" s="12"/>
      <c r="N7507" s="12"/>
      <c r="O7507" s="12"/>
      <c r="P7507" s="12"/>
      <c r="Q7507" s="12"/>
      <c r="R7507" s="12"/>
      <c r="S7507" s="12"/>
      <c r="T7507" s="12"/>
      <c r="U7507" s="12"/>
      <c r="V7507" s="12"/>
      <c r="W7507" s="12"/>
      <c r="X7507" s="12"/>
      <c r="Y7507" s="12"/>
      <c r="Z7507" s="12"/>
      <c r="AA7507" s="12"/>
      <c r="AB7507" s="12"/>
      <c r="AC7507" s="12"/>
      <c r="AD7507" s="12"/>
      <c r="AE7507" s="12"/>
      <c r="AF7507" s="12"/>
      <c r="AG7507" s="12"/>
      <c r="AH7507" s="12"/>
      <c r="AI7507" s="12"/>
      <c r="AJ7507" s="12"/>
      <c r="AK7507" s="12"/>
      <c r="AL7507" s="12"/>
      <c r="AM7507" s="12"/>
      <c r="AN7507" s="12"/>
      <c r="AO7507" s="12"/>
      <c r="AP7507" s="12"/>
      <c r="AQ7507" s="12"/>
      <c r="AR7507" s="12"/>
      <c r="AS7507" s="12"/>
      <c r="AT7507" s="12"/>
      <c r="AU7507" s="12"/>
      <c r="AV7507" s="12"/>
      <c r="AW7507" s="12"/>
      <c r="AX7507" s="12"/>
      <c r="AY7507" s="12"/>
      <c r="AZ7507" s="12"/>
      <c r="BA7507" s="12"/>
      <c r="BB7507" s="12"/>
      <c r="BC7507" s="12"/>
      <c r="BD7507" s="12"/>
      <c r="BE7507" s="12"/>
      <c r="BF7507" s="12"/>
      <c r="BG7507" s="12"/>
      <c r="BH7507" s="12"/>
      <c r="BI7507" s="12"/>
      <c r="BJ7507" s="13"/>
      <c r="BK7507" s="13"/>
      <c r="BL7507" s="13"/>
      <c r="BM7507" s="13"/>
      <c r="BN7507" s="13"/>
    </row>
    <row r="7508" spans="4:66" x14ac:dyDescent="0.25">
      <c r="D7508" s="7"/>
      <c r="E7508" s="10"/>
      <c r="F7508" s="10"/>
      <c r="G7508" s="10"/>
      <c r="H7508" s="10"/>
      <c r="I7508" s="10"/>
      <c r="J7508" s="10"/>
      <c r="K7508" s="11"/>
      <c r="L7508" s="11"/>
      <c r="M7508" s="12"/>
      <c r="N7508" s="12"/>
      <c r="O7508" s="12"/>
      <c r="P7508" s="12"/>
      <c r="Q7508" s="12"/>
      <c r="R7508" s="12"/>
      <c r="S7508" s="12"/>
      <c r="T7508" s="12"/>
      <c r="U7508" s="12"/>
      <c r="V7508" s="12"/>
      <c r="W7508" s="12"/>
      <c r="X7508" s="12"/>
      <c r="Y7508" s="12"/>
      <c r="Z7508" s="12"/>
      <c r="AA7508" s="12"/>
      <c r="AB7508" s="12"/>
      <c r="AC7508" s="12"/>
      <c r="AD7508" s="12"/>
      <c r="AE7508" s="12"/>
      <c r="AF7508" s="12"/>
      <c r="AG7508" s="12"/>
      <c r="AH7508" s="12"/>
      <c r="AI7508" s="12"/>
      <c r="AJ7508" s="12"/>
      <c r="AK7508" s="12"/>
      <c r="AL7508" s="12"/>
      <c r="AM7508" s="12"/>
      <c r="AN7508" s="12"/>
      <c r="AO7508" s="12"/>
      <c r="AP7508" s="12"/>
      <c r="AQ7508" s="12"/>
      <c r="AR7508" s="12"/>
      <c r="AS7508" s="12"/>
      <c r="AT7508" s="12"/>
      <c r="AU7508" s="12"/>
      <c r="AV7508" s="12"/>
      <c r="AW7508" s="12"/>
      <c r="AX7508" s="12"/>
      <c r="AY7508" s="12"/>
      <c r="AZ7508" s="12"/>
      <c r="BA7508" s="12"/>
      <c r="BB7508" s="12"/>
      <c r="BC7508" s="12"/>
      <c r="BD7508" s="12"/>
      <c r="BE7508" s="12"/>
      <c r="BF7508" s="12"/>
      <c r="BG7508" s="12"/>
      <c r="BH7508" s="12"/>
      <c r="BI7508" s="12"/>
      <c r="BJ7508" s="13"/>
      <c r="BK7508" s="13"/>
      <c r="BL7508" s="13"/>
      <c r="BM7508" s="13"/>
      <c r="BN7508" s="13"/>
    </row>
    <row r="7509" spans="4:66" x14ac:dyDescent="0.25">
      <c r="D7509" s="7"/>
      <c r="E7509" s="10"/>
      <c r="F7509" s="10"/>
      <c r="G7509" s="10"/>
      <c r="H7509" s="10"/>
      <c r="I7509" s="10"/>
      <c r="J7509" s="10"/>
      <c r="K7509" s="11"/>
      <c r="L7509" s="11"/>
      <c r="M7509" s="12"/>
      <c r="N7509" s="12"/>
      <c r="O7509" s="12"/>
      <c r="P7509" s="12"/>
      <c r="Q7509" s="12"/>
      <c r="R7509" s="12"/>
      <c r="S7509" s="12"/>
      <c r="T7509" s="12"/>
      <c r="U7509" s="12"/>
      <c r="V7509" s="12"/>
      <c r="W7509" s="12"/>
      <c r="X7509" s="12"/>
      <c r="Y7509" s="12"/>
      <c r="Z7509" s="12"/>
      <c r="AA7509" s="12"/>
      <c r="AB7509" s="12"/>
      <c r="AC7509" s="12"/>
      <c r="AD7509" s="12"/>
      <c r="AE7509" s="12"/>
      <c r="AF7509" s="12"/>
      <c r="AG7509" s="12"/>
      <c r="AH7509" s="12"/>
      <c r="AI7509" s="12"/>
      <c r="AJ7509" s="12"/>
      <c r="AK7509" s="12"/>
      <c r="AL7509" s="12"/>
      <c r="AM7509" s="12"/>
      <c r="AN7509" s="12"/>
      <c r="AO7509" s="12"/>
      <c r="AP7509" s="12"/>
      <c r="AQ7509" s="12"/>
      <c r="AR7509" s="12"/>
      <c r="AS7509" s="12"/>
      <c r="AT7509" s="12"/>
      <c r="AU7509" s="12"/>
      <c r="AV7509" s="12"/>
      <c r="AW7509" s="12"/>
      <c r="AX7509" s="12"/>
      <c r="AY7509" s="12"/>
      <c r="AZ7509" s="12"/>
      <c r="BA7509" s="12"/>
      <c r="BB7509" s="12"/>
      <c r="BC7509" s="12"/>
      <c r="BD7509" s="12"/>
      <c r="BE7509" s="12"/>
      <c r="BF7509" s="12"/>
      <c r="BG7509" s="12"/>
      <c r="BH7509" s="12"/>
      <c r="BI7509" s="12"/>
      <c r="BJ7509" s="13"/>
      <c r="BK7509" s="13"/>
      <c r="BL7509" s="13"/>
      <c r="BM7509" s="13"/>
      <c r="BN7509" s="13"/>
    </row>
    <row r="7510" spans="4:66" x14ac:dyDescent="0.25">
      <c r="D7510" s="7"/>
      <c r="E7510" s="10"/>
      <c r="F7510" s="10"/>
      <c r="G7510" s="10"/>
      <c r="H7510" s="10"/>
      <c r="I7510" s="10"/>
      <c r="J7510" s="10"/>
      <c r="K7510" s="11"/>
      <c r="L7510" s="11"/>
      <c r="M7510" s="12"/>
      <c r="N7510" s="12"/>
      <c r="O7510" s="12"/>
      <c r="P7510" s="12"/>
      <c r="Q7510" s="12"/>
      <c r="R7510" s="12"/>
      <c r="S7510" s="12"/>
      <c r="T7510" s="12"/>
      <c r="U7510" s="12"/>
      <c r="V7510" s="12"/>
      <c r="W7510" s="12"/>
      <c r="X7510" s="12"/>
      <c r="Y7510" s="12"/>
      <c r="Z7510" s="12"/>
      <c r="AA7510" s="12"/>
      <c r="AB7510" s="12"/>
      <c r="AC7510" s="12"/>
      <c r="AD7510" s="12"/>
      <c r="AE7510" s="12"/>
      <c r="AF7510" s="12"/>
      <c r="AG7510" s="12"/>
      <c r="AH7510" s="12"/>
      <c r="AI7510" s="12"/>
      <c r="AJ7510" s="12"/>
      <c r="AK7510" s="12"/>
      <c r="AL7510" s="12"/>
      <c r="AM7510" s="12"/>
      <c r="AN7510" s="12"/>
      <c r="AO7510" s="12"/>
      <c r="AP7510" s="12"/>
      <c r="AQ7510" s="12"/>
      <c r="AR7510" s="12"/>
      <c r="AS7510" s="12"/>
      <c r="AT7510" s="12"/>
      <c r="AU7510" s="12"/>
      <c r="AV7510" s="12"/>
      <c r="AW7510" s="12"/>
      <c r="AX7510" s="12"/>
      <c r="AY7510" s="12"/>
      <c r="AZ7510" s="12"/>
      <c r="BA7510" s="12"/>
      <c r="BB7510" s="12"/>
      <c r="BC7510" s="12"/>
      <c r="BD7510" s="12"/>
      <c r="BE7510" s="12"/>
      <c r="BF7510" s="12"/>
      <c r="BG7510" s="12"/>
      <c r="BH7510" s="12"/>
      <c r="BI7510" s="12"/>
      <c r="BJ7510" s="13"/>
      <c r="BK7510" s="13"/>
      <c r="BL7510" s="13"/>
      <c r="BM7510" s="13"/>
      <c r="BN7510" s="13"/>
    </row>
    <row r="7511" spans="4:66" x14ac:dyDescent="0.25">
      <c r="D7511" s="7"/>
      <c r="E7511" s="10"/>
      <c r="F7511" s="10"/>
      <c r="G7511" s="10"/>
      <c r="H7511" s="10"/>
      <c r="I7511" s="10"/>
      <c r="J7511" s="10"/>
      <c r="K7511" s="11"/>
      <c r="L7511" s="11"/>
      <c r="M7511" s="12"/>
      <c r="N7511" s="12"/>
      <c r="O7511" s="12"/>
      <c r="P7511" s="12"/>
      <c r="Q7511" s="12"/>
      <c r="R7511" s="12"/>
      <c r="S7511" s="12"/>
      <c r="T7511" s="12"/>
      <c r="U7511" s="12"/>
      <c r="V7511" s="12"/>
      <c r="W7511" s="12"/>
      <c r="X7511" s="12"/>
      <c r="Y7511" s="12"/>
      <c r="Z7511" s="12"/>
      <c r="AA7511" s="12"/>
      <c r="AB7511" s="12"/>
      <c r="AC7511" s="12"/>
      <c r="AD7511" s="12"/>
      <c r="AE7511" s="12"/>
      <c r="AF7511" s="12"/>
      <c r="AG7511" s="12"/>
      <c r="AH7511" s="12"/>
      <c r="AI7511" s="12"/>
      <c r="AJ7511" s="12"/>
      <c r="AK7511" s="12"/>
      <c r="AL7511" s="12"/>
      <c r="AM7511" s="12"/>
      <c r="AN7511" s="12"/>
      <c r="AO7511" s="12"/>
      <c r="AP7511" s="12"/>
      <c r="AQ7511" s="12"/>
      <c r="AR7511" s="12"/>
      <c r="AS7511" s="12"/>
      <c r="AT7511" s="12"/>
      <c r="AU7511" s="12"/>
      <c r="AV7511" s="12"/>
      <c r="AW7511" s="12"/>
      <c r="AX7511" s="12"/>
      <c r="AY7511" s="12"/>
      <c r="AZ7511" s="12"/>
      <c r="BA7511" s="12"/>
      <c r="BB7511" s="12"/>
      <c r="BC7511" s="12"/>
      <c r="BD7511" s="12"/>
      <c r="BE7511" s="12"/>
      <c r="BF7511" s="12"/>
      <c r="BG7511" s="12"/>
      <c r="BH7511" s="12"/>
      <c r="BI7511" s="12"/>
      <c r="BJ7511" s="13"/>
      <c r="BK7511" s="13"/>
      <c r="BL7511" s="13"/>
      <c r="BM7511" s="13"/>
      <c r="BN7511" s="13"/>
    </row>
    <row r="7512" spans="4:66" x14ac:dyDescent="0.25">
      <c r="D7512" s="7"/>
      <c r="E7512" s="10"/>
      <c r="F7512" s="10"/>
      <c r="G7512" s="10"/>
      <c r="H7512" s="10"/>
      <c r="I7512" s="10"/>
      <c r="J7512" s="10"/>
      <c r="K7512" s="11"/>
      <c r="L7512" s="11"/>
      <c r="M7512" s="12"/>
      <c r="N7512" s="12"/>
      <c r="O7512" s="12"/>
      <c r="P7512" s="12"/>
      <c r="Q7512" s="12"/>
      <c r="R7512" s="12"/>
      <c r="S7512" s="12"/>
      <c r="T7512" s="12"/>
      <c r="U7512" s="12"/>
      <c r="V7512" s="12"/>
      <c r="W7512" s="12"/>
      <c r="X7512" s="12"/>
      <c r="Y7512" s="12"/>
      <c r="Z7512" s="12"/>
      <c r="AA7512" s="12"/>
      <c r="AB7512" s="12"/>
      <c r="AC7512" s="12"/>
      <c r="AD7512" s="12"/>
      <c r="AE7512" s="12"/>
      <c r="AF7512" s="12"/>
      <c r="AG7512" s="12"/>
      <c r="AH7512" s="12"/>
      <c r="AI7512" s="12"/>
      <c r="AJ7512" s="12"/>
      <c r="AK7512" s="12"/>
      <c r="AL7512" s="12"/>
      <c r="AM7512" s="12"/>
      <c r="AN7512" s="12"/>
      <c r="AO7512" s="12"/>
      <c r="AP7512" s="12"/>
      <c r="AQ7512" s="12"/>
      <c r="AR7512" s="12"/>
      <c r="AS7512" s="12"/>
      <c r="AT7512" s="12"/>
      <c r="AU7512" s="12"/>
      <c r="AV7512" s="12"/>
      <c r="AW7512" s="12"/>
      <c r="AX7512" s="12"/>
      <c r="AY7512" s="12"/>
      <c r="AZ7512" s="12"/>
      <c r="BA7512" s="12"/>
      <c r="BB7512" s="12"/>
      <c r="BC7512" s="12"/>
      <c r="BD7512" s="12"/>
      <c r="BE7512" s="12"/>
      <c r="BF7512" s="12"/>
      <c r="BG7512" s="12"/>
      <c r="BH7512" s="12"/>
      <c r="BI7512" s="12"/>
      <c r="BJ7512" s="13"/>
      <c r="BK7512" s="13"/>
      <c r="BL7512" s="13"/>
      <c r="BM7512" s="13"/>
      <c r="BN7512" s="13"/>
    </row>
    <row r="7513" spans="4:66" x14ac:dyDescent="0.25">
      <c r="D7513" s="7"/>
      <c r="E7513" s="10"/>
      <c r="F7513" s="10"/>
      <c r="G7513" s="10"/>
      <c r="H7513" s="10"/>
      <c r="I7513" s="10"/>
      <c r="J7513" s="10"/>
      <c r="K7513" s="11"/>
      <c r="L7513" s="11"/>
      <c r="M7513" s="12"/>
      <c r="N7513" s="12"/>
      <c r="O7513" s="12"/>
      <c r="P7513" s="12"/>
      <c r="Q7513" s="12"/>
      <c r="R7513" s="12"/>
      <c r="S7513" s="12"/>
      <c r="T7513" s="12"/>
      <c r="U7513" s="12"/>
      <c r="V7513" s="12"/>
      <c r="W7513" s="12"/>
      <c r="X7513" s="12"/>
      <c r="Y7513" s="12"/>
      <c r="Z7513" s="12"/>
      <c r="AA7513" s="12"/>
      <c r="AB7513" s="12"/>
      <c r="AC7513" s="12"/>
      <c r="AD7513" s="12"/>
      <c r="AE7513" s="12"/>
      <c r="AF7513" s="12"/>
      <c r="AG7513" s="12"/>
      <c r="AH7513" s="12"/>
      <c r="AI7513" s="12"/>
      <c r="AJ7513" s="12"/>
      <c r="AK7513" s="12"/>
      <c r="AL7513" s="12"/>
      <c r="AM7513" s="12"/>
      <c r="AN7513" s="12"/>
      <c r="AO7513" s="12"/>
      <c r="AP7513" s="12"/>
      <c r="AQ7513" s="12"/>
      <c r="AR7513" s="12"/>
      <c r="AS7513" s="12"/>
      <c r="AT7513" s="12"/>
      <c r="AU7513" s="12"/>
      <c r="AV7513" s="12"/>
      <c r="AW7513" s="12"/>
      <c r="AX7513" s="12"/>
      <c r="AY7513" s="12"/>
      <c r="AZ7513" s="12"/>
      <c r="BA7513" s="12"/>
      <c r="BB7513" s="12"/>
      <c r="BC7513" s="12"/>
      <c r="BD7513" s="12"/>
      <c r="BE7513" s="12"/>
      <c r="BF7513" s="12"/>
      <c r="BG7513" s="12"/>
      <c r="BH7513" s="12"/>
      <c r="BI7513" s="12"/>
      <c r="BJ7513" s="13"/>
      <c r="BK7513" s="13"/>
      <c r="BL7513" s="13"/>
      <c r="BM7513" s="13"/>
      <c r="BN7513" s="13"/>
    </row>
    <row r="7514" spans="4:66" x14ac:dyDescent="0.25">
      <c r="D7514" s="7"/>
      <c r="E7514" s="10"/>
      <c r="F7514" s="10"/>
      <c r="G7514" s="10"/>
      <c r="H7514" s="10"/>
      <c r="I7514" s="10"/>
      <c r="J7514" s="10"/>
      <c r="K7514" s="11"/>
      <c r="L7514" s="11"/>
      <c r="M7514" s="12"/>
      <c r="N7514" s="12"/>
      <c r="O7514" s="12"/>
      <c r="P7514" s="12"/>
      <c r="Q7514" s="12"/>
      <c r="R7514" s="12"/>
      <c r="S7514" s="12"/>
      <c r="T7514" s="12"/>
      <c r="U7514" s="12"/>
      <c r="V7514" s="12"/>
      <c r="W7514" s="12"/>
      <c r="X7514" s="12"/>
      <c r="Y7514" s="12"/>
      <c r="Z7514" s="12"/>
      <c r="AA7514" s="12"/>
      <c r="AB7514" s="12"/>
      <c r="AC7514" s="12"/>
      <c r="AD7514" s="12"/>
      <c r="AE7514" s="12"/>
      <c r="AF7514" s="12"/>
      <c r="AG7514" s="12"/>
      <c r="AH7514" s="12"/>
      <c r="AI7514" s="12"/>
      <c r="AJ7514" s="12"/>
      <c r="AK7514" s="12"/>
      <c r="AL7514" s="12"/>
      <c r="AM7514" s="12"/>
      <c r="AN7514" s="12"/>
      <c r="AO7514" s="12"/>
      <c r="AP7514" s="12"/>
      <c r="AQ7514" s="12"/>
      <c r="AR7514" s="12"/>
      <c r="AS7514" s="12"/>
      <c r="AT7514" s="12"/>
      <c r="AU7514" s="12"/>
      <c r="AV7514" s="12"/>
      <c r="AW7514" s="12"/>
      <c r="AX7514" s="12"/>
      <c r="AY7514" s="12"/>
      <c r="AZ7514" s="12"/>
      <c r="BA7514" s="12"/>
      <c r="BB7514" s="12"/>
      <c r="BC7514" s="12"/>
      <c r="BD7514" s="12"/>
      <c r="BE7514" s="12"/>
      <c r="BF7514" s="12"/>
      <c r="BG7514" s="12"/>
      <c r="BH7514" s="12"/>
      <c r="BI7514" s="12"/>
      <c r="BJ7514" s="13"/>
      <c r="BK7514" s="13"/>
      <c r="BL7514" s="13"/>
      <c r="BM7514" s="13"/>
      <c r="BN7514" s="13"/>
    </row>
    <row r="7515" spans="4:66" x14ac:dyDescent="0.25">
      <c r="D7515" s="7"/>
      <c r="E7515" s="10"/>
      <c r="F7515" s="10"/>
      <c r="G7515" s="10"/>
      <c r="H7515" s="10"/>
      <c r="I7515" s="10"/>
      <c r="J7515" s="10"/>
      <c r="K7515" s="11"/>
      <c r="L7515" s="11"/>
      <c r="M7515" s="12"/>
      <c r="N7515" s="12"/>
      <c r="O7515" s="12"/>
      <c r="P7515" s="12"/>
      <c r="Q7515" s="12"/>
      <c r="R7515" s="12"/>
      <c r="S7515" s="12"/>
      <c r="T7515" s="12"/>
      <c r="U7515" s="12"/>
      <c r="V7515" s="12"/>
      <c r="W7515" s="12"/>
      <c r="X7515" s="12"/>
      <c r="Y7515" s="12"/>
      <c r="Z7515" s="12"/>
      <c r="AA7515" s="12"/>
      <c r="AB7515" s="12"/>
      <c r="AC7515" s="12"/>
      <c r="AD7515" s="12"/>
      <c r="AE7515" s="12"/>
      <c r="AF7515" s="12"/>
      <c r="AG7515" s="12"/>
      <c r="AH7515" s="12"/>
      <c r="AI7515" s="12"/>
      <c r="AJ7515" s="12"/>
      <c r="AK7515" s="12"/>
      <c r="AL7515" s="12"/>
      <c r="AM7515" s="12"/>
      <c r="AN7515" s="12"/>
      <c r="AO7515" s="12"/>
      <c r="AP7515" s="12"/>
      <c r="AQ7515" s="12"/>
      <c r="AR7515" s="12"/>
      <c r="AS7515" s="12"/>
      <c r="AT7515" s="12"/>
      <c r="AU7515" s="12"/>
      <c r="AV7515" s="12"/>
      <c r="AW7515" s="12"/>
      <c r="AX7515" s="12"/>
      <c r="AY7515" s="12"/>
      <c r="AZ7515" s="12"/>
      <c r="BA7515" s="12"/>
      <c r="BB7515" s="12"/>
      <c r="BC7515" s="12"/>
      <c r="BD7515" s="12"/>
      <c r="BE7515" s="12"/>
      <c r="BF7515" s="12"/>
      <c r="BG7515" s="12"/>
      <c r="BH7515" s="12"/>
      <c r="BI7515" s="12"/>
      <c r="BJ7515" s="13"/>
      <c r="BK7515" s="13"/>
      <c r="BL7515" s="13"/>
      <c r="BM7515" s="13"/>
      <c r="BN7515" s="13"/>
    </row>
    <row r="7516" spans="4:66" x14ac:dyDescent="0.25">
      <c r="D7516" s="7"/>
      <c r="E7516" s="10"/>
      <c r="F7516" s="10"/>
      <c r="G7516" s="10"/>
      <c r="H7516" s="10"/>
      <c r="I7516" s="10"/>
      <c r="J7516" s="10"/>
      <c r="K7516" s="11"/>
      <c r="L7516" s="11"/>
      <c r="M7516" s="12"/>
      <c r="N7516" s="12"/>
      <c r="O7516" s="12"/>
      <c r="P7516" s="12"/>
      <c r="Q7516" s="12"/>
      <c r="R7516" s="12"/>
      <c r="S7516" s="12"/>
      <c r="T7516" s="12"/>
      <c r="U7516" s="12"/>
      <c r="V7516" s="12"/>
      <c r="W7516" s="12"/>
      <c r="X7516" s="12"/>
      <c r="Y7516" s="12"/>
      <c r="Z7516" s="12"/>
      <c r="AA7516" s="12"/>
      <c r="AB7516" s="12"/>
      <c r="AC7516" s="12"/>
      <c r="AD7516" s="12"/>
      <c r="AE7516" s="12"/>
      <c r="AF7516" s="12"/>
      <c r="AG7516" s="12"/>
      <c r="AH7516" s="12"/>
      <c r="AI7516" s="12"/>
      <c r="AJ7516" s="12"/>
      <c r="AK7516" s="12"/>
      <c r="AL7516" s="12"/>
      <c r="AM7516" s="12"/>
      <c r="AN7516" s="12"/>
      <c r="AO7516" s="12"/>
      <c r="AP7516" s="12"/>
      <c r="AQ7516" s="12"/>
      <c r="AR7516" s="12"/>
      <c r="AS7516" s="12"/>
      <c r="AT7516" s="12"/>
      <c r="AU7516" s="12"/>
      <c r="AV7516" s="12"/>
      <c r="AW7516" s="12"/>
      <c r="AX7516" s="12"/>
      <c r="AY7516" s="12"/>
      <c r="AZ7516" s="12"/>
      <c r="BA7516" s="12"/>
      <c r="BB7516" s="12"/>
      <c r="BC7516" s="12"/>
      <c r="BD7516" s="12"/>
      <c r="BE7516" s="12"/>
      <c r="BF7516" s="12"/>
      <c r="BG7516" s="12"/>
      <c r="BH7516" s="12"/>
      <c r="BI7516" s="12"/>
      <c r="BJ7516" s="13"/>
      <c r="BK7516" s="13"/>
      <c r="BL7516" s="13"/>
      <c r="BM7516" s="13"/>
      <c r="BN7516" s="13"/>
    </row>
    <row r="7517" spans="4:66" x14ac:dyDescent="0.25">
      <c r="D7517" s="7"/>
      <c r="E7517" s="10"/>
      <c r="F7517" s="10"/>
      <c r="G7517" s="10"/>
      <c r="H7517" s="10"/>
      <c r="I7517" s="10"/>
      <c r="J7517" s="10"/>
      <c r="K7517" s="11"/>
      <c r="L7517" s="11"/>
      <c r="M7517" s="12"/>
      <c r="N7517" s="12"/>
      <c r="O7517" s="12"/>
      <c r="P7517" s="12"/>
      <c r="Q7517" s="12"/>
      <c r="R7517" s="12"/>
      <c r="S7517" s="12"/>
      <c r="T7517" s="12"/>
      <c r="U7517" s="12"/>
      <c r="V7517" s="12"/>
      <c r="W7517" s="12"/>
      <c r="X7517" s="12"/>
      <c r="Y7517" s="12"/>
      <c r="Z7517" s="12"/>
      <c r="AA7517" s="12"/>
      <c r="AB7517" s="12"/>
      <c r="AC7517" s="12"/>
      <c r="AD7517" s="12"/>
      <c r="AE7517" s="12"/>
      <c r="AF7517" s="12"/>
      <c r="AG7517" s="12"/>
      <c r="AH7517" s="12"/>
      <c r="AI7517" s="12"/>
      <c r="AJ7517" s="12"/>
      <c r="AK7517" s="12"/>
      <c r="AL7517" s="12"/>
      <c r="AM7517" s="12"/>
      <c r="AN7517" s="12"/>
      <c r="AO7517" s="12"/>
      <c r="AP7517" s="12"/>
      <c r="AQ7517" s="12"/>
      <c r="AR7517" s="12"/>
      <c r="AS7517" s="12"/>
      <c r="AT7517" s="12"/>
      <c r="AU7517" s="12"/>
      <c r="AV7517" s="12"/>
      <c r="AW7517" s="12"/>
      <c r="AX7517" s="12"/>
      <c r="AY7517" s="12"/>
      <c r="AZ7517" s="12"/>
      <c r="BA7517" s="12"/>
      <c r="BB7517" s="12"/>
      <c r="BC7517" s="12"/>
      <c r="BD7517" s="12"/>
      <c r="BE7517" s="12"/>
      <c r="BF7517" s="12"/>
      <c r="BG7517" s="12"/>
      <c r="BH7517" s="12"/>
      <c r="BI7517" s="12"/>
      <c r="BJ7517" s="13"/>
      <c r="BK7517" s="13"/>
      <c r="BL7517" s="13"/>
      <c r="BM7517" s="13"/>
      <c r="BN7517" s="13"/>
    </row>
    <row r="7518" spans="4:66" x14ac:dyDescent="0.25">
      <c r="D7518" s="7"/>
      <c r="E7518" s="10"/>
      <c r="F7518" s="10"/>
      <c r="G7518" s="10"/>
      <c r="H7518" s="10"/>
      <c r="I7518" s="10"/>
      <c r="J7518" s="10"/>
      <c r="K7518" s="11"/>
      <c r="L7518" s="11"/>
      <c r="M7518" s="12"/>
      <c r="N7518" s="12"/>
      <c r="O7518" s="12"/>
      <c r="P7518" s="12"/>
      <c r="Q7518" s="12"/>
      <c r="R7518" s="12"/>
      <c r="S7518" s="12"/>
      <c r="T7518" s="12"/>
      <c r="U7518" s="12"/>
      <c r="V7518" s="12"/>
      <c r="W7518" s="12"/>
      <c r="X7518" s="12"/>
      <c r="Y7518" s="12"/>
      <c r="Z7518" s="12"/>
      <c r="AA7518" s="12"/>
      <c r="AB7518" s="12"/>
      <c r="AC7518" s="12"/>
      <c r="AD7518" s="12"/>
      <c r="AE7518" s="12"/>
      <c r="AF7518" s="12"/>
      <c r="AG7518" s="12"/>
      <c r="AH7518" s="12"/>
      <c r="AI7518" s="12"/>
      <c r="AJ7518" s="12"/>
      <c r="AK7518" s="12"/>
      <c r="AL7518" s="12"/>
      <c r="AM7518" s="12"/>
      <c r="AN7518" s="12"/>
      <c r="AO7518" s="12"/>
      <c r="AP7518" s="12"/>
      <c r="AQ7518" s="12"/>
      <c r="AR7518" s="12"/>
      <c r="AS7518" s="12"/>
      <c r="AT7518" s="12"/>
      <c r="AU7518" s="12"/>
      <c r="AV7518" s="12"/>
      <c r="AW7518" s="12"/>
      <c r="AX7518" s="12"/>
      <c r="AY7518" s="12"/>
      <c r="AZ7518" s="12"/>
      <c r="BA7518" s="12"/>
      <c r="BB7518" s="12"/>
      <c r="BC7518" s="12"/>
      <c r="BD7518" s="12"/>
      <c r="BE7518" s="12"/>
      <c r="BF7518" s="12"/>
      <c r="BG7518" s="12"/>
      <c r="BH7518" s="12"/>
      <c r="BI7518" s="12"/>
      <c r="BJ7518" s="13"/>
      <c r="BK7518" s="13"/>
      <c r="BL7518" s="13"/>
      <c r="BM7518" s="13"/>
      <c r="BN7518" s="13"/>
    </row>
    <row r="7519" spans="4:66" x14ac:dyDescent="0.25">
      <c r="D7519" s="7"/>
      <c r="E7519" s="10"/>
      <c r="F7519" s="10"/>
      <c r="G7519" s="10"/>
      <c r="H7519" s="10"/>
      <c r="I7519" s="10"/>
      <c r="J7519" s="10"/>
      <c r="K7519" s="11"/>
      <c r="L7519" s="11"/>
      <c r="M7519" s="12"/>
      <c r="N7519" s="12"/>
      <c r="O7519" s="12"/>
      <c r="P7519" s="12"/>
      <c r="Q7519" s="12"/>
      <c r="R7519" s="12"/>
      <c r="S7519" s="12"/>
      <c r="T7519" s="12"/>
      <c r="U7519" s="12"/>
      <c r="V7519" s="12"/>
      <c r="W7519" s="12"/>
      <c r="X7519" s="12"/>
      <c r="Y7519" s="12"/>
      <c r="Z7519" s="12"/>
      <c r="AA7519" s="12"/>
      <c r="AB7519" s="12"/>
      <c r="AC7519" s="12"/>
      <c r="AD7519" s="12"/>
      <c r="AE7519" s="12"/>
      <c r="AF7519" s="12"/>
      <c r="AG7519" s="12"/>
      <c r="AH7519" s="12"/>
      <c r="AI7519" s="12"/>
      <c r="AJ7519" s="12"/>
      <c r="AK7519" s="12"/>
      <c r="AL7519" s="12"/>
      <c r="AM7519" s="12"/>
      <c r="AN7519" s="12"/>
      <c r="AO7519" s="12"/>
      <c r="AP7519" s="12"/>
      <c r="AQ7519" s="12"/>
      <c r="AR7519" s="12"/>
      <c r="AS7519" s="12"/>
      <c r="AT7519" s="12"/>
      <c r="AU7519" s="12"/>
      <c r="AV7519" s="12"/>
      <c r="AW7519" s="12"/>
      <c r="AX7519" s="12"/>
      <c r="AY7519" s="12"/>
      <c r="AZ7519" s="12"/>
      <c r="BA7519" s="12"/>
      <c r="BB7519" s="12"/>
      <c r="BC7519" s="12"/>
      <c r="BD7519" s="12"/>
      <c r="BE7519" s="12"/>
      <c r="BF7519" s="12"/>
      <c r="BG7519" s="12"/>
      <c r="BH7519" s="12"/>
      <c r="BI7519" s="12"/>
      <c r="BJ7519" s="13"/>
      <c r="BK7519" s="13"/>
      <c r="BL7519" s="13"/>
      <c r="BM7519" s="13"/>
      <c r="BN7519" s="13"/>
    </row>
    <row r="7520" spans="4:66" x14ac:dyDescent="0.25">
      <c r="D7520" s="7"/>
      <c r="E7520" s="10"/>
      <c r="F7520" s="10"/>
      <c r="G7520" s="10"/>
      <c r="H7520" s="10"/>
      <c r="I7520" s="10"/>
      <c r="J7520" s="10"/>
      <c r="K7520" s="11"/>
      <c r="L7520" s="11"/>
      <c r="M7520" s="12"/>
      <c r="N7520" s="12"/>
      <c r="O7520" s="12"/>
      <c r="P7520" s="12"/>
      <c r="Q7520" s="12"/>
      <c r="R7520" s="12"/>
      <c r="S7520" s="12"/>
      <c r="T7520" s="12"/>
      <c r="U7520" s="12"/>
      <c r="V7520" s="12"/>
      <c r="W7520" s="12"/>
      <c r="X7520" s="12"/>
      <c r="Y7520" s="12"/>
      <c r="Z7520" s="12"/>
      <c r="AA7520" s="12"/>
      <c r="AB7520" s="12"/>
      <c r="AC7520" s="12"/>
      <c r="AD7520" s="12"/>
      <c r="AE7520" s="12"/>
      <c r="AF7520" s="12"/>
      <c r="AG7520" s="12"/>
      <c r="AH7520" s="12"/>
      <c r="AI7520" s="12"/>
      <c r="AJ7520" s="12"/>
      <c r="AK7520" s="12"/>
      <c r="AL7520" s="12"/>
      <c r="AM7520" s="12"/>
      <c r="AN7520" s="12"/>
      <c r="AO7520" s="12"/>
      <c r="AP7520" s="12"/>
      <c r="AQ7520" s="12"/>
      <c r="AR7520" s="12"/>
      <c r="AS7520" s="12"/>
      <c r="AT7520" s="12"/>
      <c r="AU7520" s="12"/>
      <c r="AV7520" s="12"/>
      <c r="AW7520" s="12"/>
      <c r="AX7520" s="12"/>
      <c r="AY7520" s="12"/>
      <c r="AZ7520" s="12"/>
      <c r="BA7520" s="12"/>
      <c r="BB7520" s="12"/>
      <c r="BC7520" s="12"/>
      <c r="BD7520" s="12"/>
      <c r="BE7520" s="12"/>
      <c r="BF7520" s="12"/>
      <c r="BG7520" s="12"/>
      <c r="BH7520" s="12"/>
      <c r="BI7520" s="12"/>
      <c r="BJ7520" s="13"/>
      <c r="BK7520" s="13"/>
      <c r="BL7520" s="13"/>
      <c r="BM7520" s="13"/>
      <c r="BN7520" s="13"/>
    </row>
    <row r="7521" spans="4:66" x14ac:dyDescent="0.25">
      <c r="D7521" s="7"/>
      <c r="E7521" s="10"/>
      <c r="F7521" s="10"/>
      <c r="G7521" s="10"/>
      <c r="H7521" s="10"/>
      <c r="I7521" s="10"/>
      <c r="J7521" s="10"/>
      <c r="K7521" s="11"/>
      <c r="L7521" s="11"/>
      <c r="M7521" s="12"/>
      <c r="N7521" s="12"/>
      <c r="O7521" s="12"/>
      <c r="P7521" s="12"/>
      <c r="Q7521" s="12"/>
      <c r="R7521" s="12"/>
      <c r="S7521" s="12"/>
      <c r="T7521" s="12"/>
      <c r="U7521" s="12"/>
      <c r="V7521" s="12"/>
      <c r="W7521" s="12"/>
      <c r="X7521" s="12"/>
      <c r="Y7521" s="12"/>
      <c r="Z7521" s="12"/>
      <c r="AA7521" s="12"/>
      <c r="AB7521" s="12"/>
      <c r="AC7521" s="12"/>
      <c r="AD7521" s="12"/>
      <c r="AE7521" s="12"/>
      <c r="AF7521" s="12"/>
      <c r="AG7521" s="12"/>
      <c r="AH7521" s="12"/>
      <c r="AI7521" s="12"/>
      <c r="AJ7521" s="12"/>
      <c r="AK7521" s="12"/>
      <c r="AL7521" s="12"/>
      <c r="AM7521" s="12"/>
      <c r="AN7521" s="12"/>
      <c r="AO7521" s="12"/>
      <c r="AP7521" s="12"/>
      <c r="AQ7521" s="12"/>
      <c r="AR7521" s="12"/>
      <c r="AS7521" s="12"/>
      <c r="AT7521" s="12"/>
      <c r="AU7521" s="12"/>
      <c r="AV7521" s="12"/>
      <c r="AW7521" s="12"/>
      <c r="AX7521" s="12"/>
      <c r="AY7521" s="12"/>
      <c r="AZ7521" s="12"/>
      <c r="BA7521" s="12"/>
      <c r="BB7521" s="12"/>
      <c r="BC7521" s="12"/>
      <c r="BD7521" s="12"/>
      <c r="BE7521" s="12"/>
      <c r="BF7521" s="12"/>
      <c r="BG7521" s="12"/>
      <c r="BH7521" s="12"/>
      <c r="BI7521" s="12"/>
      <c r="BJ7521" s="13"/>
      <c r="BK7521" s="13"/>
      <c r="BL7521" s="13"/>
      <c r="BM7521" s="13"/>
      <c r="BN7521" s="13"/>
    </row>
    <row r="7522" spans="4:66" x14ac:dyDescent="0.25">
      <c r="D7522" s="7"/>
      <c r="E7522" s="10"/>
      <c r="F7522" s="10"/>
      <c r="G7522" s="10"/>
      <c r="H7522" s="10"/>
      <c r="I7522" s="10"/>
      <c r="J7522" s="10"/>
      <c r="K7522" s="11"/>
      <c r="L7522" s="11"/>
      <c r="M7522" s="12"/>
      <c r="N7522" s="12"/>
      <c r="O7522" s="12"/>
      <c r="P7522" s="12"/>
      <c r="Q7522" s="12"/>
      <c r="R7522" s="12"/>
      <c r="S7522" s="12"/>
      <c r="T7522" s="12"/>
      <c r="U7522" s="12"/>
      <c r="V7522" s="12"/>
      <c r="W7522" s="12"/>
      <c r="X7522" s="12"/>
      <c r="Y7522" s="12"/>
      <c r="Z7522" s="12"/>
      <c r="AA7522" s="12"/>
      <c r="AB7522" s="12"/>
      <c r="AC7522" s="12"/>
      <c r="AD7522" s="12"/>
      <c r="AE7522" s="12"/>
      <c r="AF7522" s="12"/>
      <c r="AG7522" s="12"/>
      <c r="AH7522" s="12"/>
      <c r="AI7522" s="12"/>
      <c r="AJ7522" s="12"/>
      <c r="AK7522" s="12"/>
      <c r="AL7522" s="12"/>
      <c r="AM7522" s="12"/>
      <c r="AN7522" s="12"/>
      <c r="AO7522" s="12"/>
      <c r="AP7522" s="12"/>
      <c r="AQ7522" s="12"/>
      <c r="AR7522" s="12"/>
      <c r="AS7522" s="12"/>
      <c r="AT7522" s="12"/>
      <c r="AU7522" s="12"/>
      <c r="AV7522" s="12"/>
      <c r="AW7522" s="12"/>
      <c r="AX7522" s="12"/>
      <c r="AY7522" s="12"/>
      <c r="AZ7522" s="12"/>
      <c r="BA7522" s="12"/>
      <c r="BB7522" s="12"/>
      <c r="BC7522" s="12"/>
      <c r="BD7522" s="12"/>
      <c r="BE7522" s="12"/>
      <c r="BF7522" s="12"/>
      <c r="BG7522" s="12"/>
      <c r="BH7522" s="12"/>
      <c r="BI7522" s="12"/>
      <c r="BJ7522" s="13"/>
      <c r="BK7522" s="13"/>
      <c r="BL7522" s="13"/>
      <c r="BM7522" s="13"/>
      <c r="BN7522" s="13"/>
    </row>
    <row r="7523" spans="4:66" x14ac:dyDescent="0.25">
      <c r="D7523" s="7"/>
      <c r="E7523" s="10"/>
      <c r="F7523" s="10"/>
      <c r="G7523" s="10"/>
      <c r="H7523" s="10"/>
      <c r="I7523" s="10"/>
      <c r="J7523" s="10"/>
      <c r="K7523" s="11"/>
      <c r="L7523" s="11"/>
      <c r="M7523" s="12"/>
      <c r="N7523" s="12"/>
      <c r="O7523" s="12"/>
      <c r="P7523" s="12"/>
      <c r="Q7523" s="12"/>
      <c r="R7523" s="12"/>
      <c r="S7523" s="12"/>
      <c r="T7523" s="12"/>
      <c r="U7523" s="12"/>
      <c r="V7523" s="12"/>
      <c r="W7523" s="12"/>
      <c r="X7523" s="12"/>
      <c r="Y7523" s="12"/>
      <c r="Z7523" s="12"/>
      <c r="AA7523" s="12"/>
      <c r="AB7523" s="12"/>
      <c r="AC7523" s="12"/>
      <c r="AD7523" s="12"/>
      <c r="AE7523" s="12"/>
      <c r="AF7523" s="12"/>
      <c r="AG7523" s="12"/>
      <c r="AH7523" s="12"/>
      <c r="AI7523" s="12"/>
      <c r="AJ7523" s="12"/>
      <c r="AK7523" s="12"/>
      <c r="AL7523" s="12"/>
      <c r="AM7523" s="12"/>
      <c r="AN7523" s="12"/>
      <c r="AO7523" s="12"/>
      <c r="AP7523" s="12"/>
      <c r="AQ7523" s="12"/>
      <c r="AR7523" s="12"/>
      <c r="AS7523" s="12"/>
      <c r="AT7523" s="12"/>
      <c r="AU7523" s="12"/>
      <c r="AV7523" s="12"/>
      <c r="AW7523" s="12"/>
      <c r="AX7523" s="12"/>
      <c r="AY7523" s="12"/>
      <c r="AZ7523" s="12"/>
      <c r="BA7523" s="12"/>
      <c r="BB7523" s="12"/>
      <c r="BC7523" s="12"/>
      <c r="BD7523" s="12"/>
      <c r="BE7523" s="12"/>
      <c r="BF7523" s="12"/>
      <c r="BG7523" s="12"/>
      <c r="BH7523" s="12"/>
      <c r="BI7523" s="12"/>
      <c r="BJ7523" s="13"/>
      <c r="BK7523" s="13"/>
      <c r="BL7523" s="13"/>
      <c r="BM7523" s="13"/>
      <c r="BN7523" s="13"/>
    </row>
    <row r="7524" spans="4:66" x14ac:dyDescent="0.25">
      <c r="D7524" s="7"/>
      <c r="E7524" s="10"/>
      <c r="F7524" s="10"/>
      <c r="G7524" s="10"/>
      <c r="H7524" s="10"/>
      <c r="I7524" s="10"/>
      <c r="J7524" s="10"/>
      <c r="K7524" s="11"/>
      <c r="L7524" s="11"/>
      <c r="M7524" s="12"/>
      <c r="N7524" s="12"/>
      <c r="O7524" s="12"/>
      <c r="P7524" s="12"/>
      <c r="Q7524" s="12"/>
      <c r="R7524" s="12"/>
      <c r="S7524" s="12"/>
      <c r="T7524" s="12"/>
      <c r="U7524" s="12"/>
      <c r="V7524" s="12"/>
      <c r="W7524" s="12"/>
      <c r="X7524" s="12"/>
      <c r="Y7524" s="12"/>
      <c r="Z7524" s="12"/>
      <c r="AA7524" s="12"/>
      <c r="AB7524" s="12"/>
      <c r="AC7524" s="12"/>
      <c r="AD7524" s="12"/>
      <c r="AE7524" s="12"/>
      <c r="AF7524" s="12"/>
      <c r="AG7524" s="12"/>
      <c r="AH7524" s="12"/>
      <c r="AI7524" s="12"/>
      <c r="AJ7524" s="12"/>
      <c r="AK7524" s="12"/>
      <c r="AL7524" s="12"/>
      <c r="AM7524" s="12"/>
      <c r="AN7524" s="12"/>
      <c r="AO7524" s="12"/>
      <c r="AP7524" s="12"/>
      <c r="AQ7524" s="12"/>
      <c r="AR7524" s="12"/>
      <c r="AS7524" s="12"/>
      <c r="AT7524" s="12"/>
      <c r="AU7524" s="12"/>
      <c r="AV7524" s="12"/>
      <c r="AW7524" s="12"/>
      <c r="AX7524" s="12"/>
      <c r="AY7524" s="12"/>
      <c r="AZ7524" s="12"/>
      <c r="BA7524" s="12"/>
      <c r="BB7524" s="12"/>
      <c r="BC7524" s="12"/>
      <c r="BD7524" s="12"/>
      <c r="BE7524" s="12"/>
      <c r="BF7524" s="12"/>
      <c r="BG7524" s="12"/>
      <c r="BH7524" s="12"/>
      <c r="BI7524" s="12"/>
      <c r="BJ7524" s="13"/>
      <c r="BK7524" s="13"/>
      <c r="BL7524" s="13"/>
      <c r="BM7524" s="13"/>
      <c r="BN7524" s="13"/>
    </row>
    <row r="7525" spans="4:66" x14ac:dyDescent="0.25">
      <c r="D7525" s="7"/>
      <c r="E7525" s="10"/>
      <c r="F7525" s="10"/>
      <c r="G7525" s="10"/>
      <c r="H7525" s="10"/>
      <c r="I7525" s="10"/>
      <c r="J7525" s="10"/>
      <c r="K7525" s="11"/>
      <c r="L7525" s="11"/>
      <c r="M7525" s="12"/>
      <c r="N7525" s="12"/>
      <c r="O7525" s="12"/>
      <c r="P7525" s="12"/>
      <c r="Q7525" s="12"/>
      <c r="R7525" s="12"/>
      <c r="S7525" s="12"/>
      <c r="T7525" s="12"/>
      <c r="U7525" s="12"/>
      <c r="V7525" s="12"/>
      <c r="W7525" s="12"/>
      <c r="X7525" s="12"/>
      <c r="Y7525" s="12"/>
      <c r="Z7525" s="12"/>
      <c r="AA7525" s="12"/>
      <c r="AB7525" s="12"/>
      <c r="AC7525" s="12"/>
      <c r="AD7525" s="12"/>
      <c r="AE7525" s="12"/>
      <c r="AF7525" s="12"/>
      <c r="AG7525" s="12"/>
      <c r="AH7525" s="12"/>
      <c r="AI7525" s="12"/>
      <c r="AJ7525" s="12"/>
      <c r="AK7525" s="12"/>
      <c r="AL7525" s="12"/>
      <c r="AM7525" s="12"/>
      <c r="AN7525" s="12"/>
      <c r="AO7525" s="12"/>
      <c r="AP7525" s="12"/>
      <c r="AQ7525" s="12"/>
      <c r="AR7525" s="12"/>
      <c r="AS7525" s="12"/>
      <c r="AT7525" s="12"/>
      <c r="AU7525" s="12"/>
      <c r="AV7525" s="12"/>
      <c r="AW7525" s="12"/>
      <c r="AX7525" s="12"/>
      <c r="AY7525" s="12"/>
      <c r="AZ7525" s="12"/>
      <c r="BA7525" s="12"/>
      <c r="BB7525" s="12"/>
      <c r="BC7525" s="12"/>
      <c r="BD7525" s="12"/>
      <c r="BE7525" s="12"/>
      <c r="BF7525" s="12"/>
      <c r="BG7525" s="12"/>
      <c r="BH7525" s="12"/>
      <c r="BI7525" s="12"/>
      <c r="BJ7525" s="13"/>
      <c r="BK7525" s="13"/>
      <c r="BL7525" s="13"/>
      <c r="BM7525" s="13"/>
      <c r="BN7525" s="13"/>
    </row>
    <row r="7526" spans="4:66" x14ac:dyDescent="0.25">
      <c r="D7526" s="7"/>
      <c r="E7526" s="10"/>
      <c r="F7526" s="10"/>
      <c r="G7526" s="10"/>
      <c r="H7526" s="10"/>
      <c r="I7526" s="10"/>
      <c r="J7526" s="10"/>
      <c r="K7526" s="11"/>
      <c r="L7526" s="11"/>
      <c r="M7526" s="12"/>
      <c r="N7526" s="12"/>
      <c r="O7526" s="12"/>
      <c r="P7526" s="12"/>
      <c r="Q7526" s="12"/>
      <c r="R7526" s="12"/>
      <c r="S7526" s="12"/>
      <c r="T7526" s="12"/>
      <c r="U7526" s="12"/>
      <c r="V7526" s="12"/>
      <c r="W7526" s="12"/>
      <c r="X7526" s="12"/>
      <c r="Y7526" s="12"/>
      <c r="Z7526" s="12"/>
      <c r="AA7526" s="12"/>
      <c r="AB7526" s="12"/>
      <c r="AC7526" s="12"/>
      <c r="AD7526" s="12"/>
      <c r="AE7526" s="12"/>
      <c r="AF7526" s="12"/>
      <c r="AG7526" s="12"/>
      <c r="AH7526" s="12"/>
      <c r="AI7526" s="12"/>
      <c r="AJ7526" s="12"/>
      <c r="AK7526" s="12"/>
      <c r="AL7526" s="12"/>
      <c r="AM7526" s="12"/>
      <c r="AN7526" s="12"/>
      <c r="AO7526" s="12"/>
      <c r="AP7526" s="12"/>
      <c r="AQ7526" s="12"/>
      <c r="AR7526" s="12"/>
      <c r="AS7526" s="12"/>
      <c r="AT7526" s="12"/>
      <c r="AU7526" s="12"/>
      <c r="AV7526" s="12"/>
      <c r="AW7526" s="12"/>
      <c r="AX7526" s="12"/>
      <c r="AY7526" s="12"/>
      <c r="AZ7526" s="12"/>
      <c r="BA7526" s="12"/>
      <c r="BB7526" s="12"/>
      <c r="BC7526" s="12"/>
      <c r="BD7526" s="12"/>
      <c r="BE7526" s="12"/>
      <c r="BF7526" s="12"/>
      <c r="BG7526" s="12"/>
      <c r="BH7526" s="12"/>
      <c r="BI7526" s="12"/>
      <c r="BJ7526" s="13"/>
      <c r="BK7526" s="13"/>
      <c r="BL7526" s="13"/>
      <c r="BM7526" s="13"/>
      <c r="BN7526" s="13"/>
    </row>
    <row r="7527" spans="4:66" x14ac:dyDescent="0.25">
      <c r="D7527" s="7"/>
      <c r="E7527" s="10"/>
      <c r="F7527" s="10"/>
      <c r="G7527" s="10"/>
      <c r="H7527" s="10"/>
      <c r="I7527" s="10"/>
      <c r="J7527" s="10"/>
      <c r="K7527" s="11"/>
      <c r="L7527" s="11"/>
      <c r="M7527" s="12"/>
      <c r="N7527" s="12"/>
      <c r="O7527" s="12"/>
      <c r="P7527" s="12"/>
      <c r="Q7527" s="12"/>
      <c r="R7527" s="12"/>
      <c r="S7527" s="12"/>
      <c r="T7527" s="12"/>
      <c r="U7527" s="12"/>
      <c r="V7527" s="12"/>
      <c r="W7527" s="12"/>
      <c r="X7527" s="12"/>
      <c r="Y7527" s="12"/>
      <c r="Z7527" s="12"/>
      <c r="AA7527" s="12"/>
      <c r="AB7527" s="12"/>
      <c r="AC7527" s="12"/>
      <c r="AD7527" s="12"/>
      <c r="AE7527" s="12"/>
      <c r="AF7527" s="12"/>
      <c r="AG7527" s="12"/>
      <c r="AH7527" s="12"/>
      <c r="AI7527" s="12"/>
      <c r="AJ7527" s="12"/>
      <c r="AK7527" s="12"/>
      <c r="AL7527" s="12"/>
      <c r="AM7527" s="12"/>
      <c r="AN7527" s="12"/>
      <c r="AO7527" s="12"/>
      <c r="AP7527" s="12"/>
      <c r="AQ7527" s="12"/>
      <c r="AR7527" s="12"/>
      <c r="AS7527" s="12"/>
      <c r="AT7527" s="12"/>
      <c r="AU7527" s="12"/>
      <c r="AV7527" s="12"/>
      <c r="AW7527" s="12"/>
      <c r="AX7527" s="12"/>
      <c r="AY7527" s="12"/>
      <c r="AZ7527" s="12"/>
      <c r="BA7527" s="12"/>
      <c r="BB7527" s="12"/>
      <c r="BC7527" s="12"/>
      <c r="BD7527" s="12"/>
      <c r="BE7527" s="12"/>
      <c r="BF7527" s="12"/>
      <c r="BG7527" s="12"/>
      <c r="BH7527" s="12"/>
      <c r="BI7527" s="12"/>
      <c r="BJ7527" s="13"/>
      <c r="BK7527" s="13"/>
      <c r="BL7527" s="13"/>
      <c r="BM7527" s="13"/>
      <c r="BN7527" s="13"/>
    </row>
    <row r="7528" spans="4:66" x14ac:dyDescent="0.25">
      <c r="D7528" s="7"/>
      <c r="E7528" s="10"/>
      <c r="F7528" s="10"/>
      <c r="G7528" s="10"/>
      <c r="H7528" s="10"/>
      <c r="I7528" s="10"/>
      <c r="J7528" s="10"/>
      <c r="K7528" s="11"/>
      <c r="L7528" s="11"/>
      <c r="M7528" s="12"/>
      <c r="N7528" s="12"/>
      <c r="O7528" s="12"/>
      <c r="P7528" s="12"/>
      <c r="Q7528" s="12"/>
      <c r="R7528" s="12"/>
      <c r="S7528" s="12"/>
      <c r="T7528" s="12"/>
      <c r="U7528" s="12"/>
      <c r="V7528" s="12"/>
      <c r="W7528" s="12"/>
      <c r="X7528" s="12"/>
      <c r="Y7528" s="12"/>
      <c r="Z7528" s="12"/>
      <c r="AA7528" s="12"/>
      <c r="AB7528" s="12"/>
      <c r="AC7528" s="12"/>
      <c r="AD7528" s="12"/>
      <c r="AE7528" s="12"/>
      <c r="AF7528" s="12"/>
      <c r="AG7528" s="12"/>
      <c r="AH7528" s="12"/>
      <c r="AI7528" s="12"/>
      <c r="AJ7528" s="12"/>
      <c r="AK7528" s="12"/>
      <c r="AL7528" s="12"/>
      <c r="AM7528" s="12"/>
      <c r="AN7528" s="12"/>
      <c r="AO7528" s="12"/>
      <c r="AP7528" s="12"/>
      <c r="AQ7528" s="12"/>
      <c r="AR7528" s="12"/>
      <c r="AS7528" s="12"/>
      <c r="AT7528" s="12"/>
      <c r="AU7528" s="12"/>
      <c r="AV7528" s="12"/>
      <c r="AW7528" s="12"/>
      <c r="AX7528" s="12"/>
      <c r="AY7528" s="12"/>
      <c r="AZ7528" s="12"/>
      <c r="BA7528" s="12"/>
      <c r="BB7528" s="12"/>
      <c r="BC7528" s="12"/>
      <c r="BD7528" s="12"/>
      <c r="BE7528" s="12"/>
      <c r="BF7528" s="12"/>
      <c r="BG7528" s="12"/>
      <c r="BH7528" s="12"/>
      <c r="BI7528" s="12"/>
      <c r="BJ7528" s="13"/>
      <c r="BK7528" s="13"/>
      <c r="BL7528" s="13"/>
      <c r="BM7528" s="13"/>
      <c r="BN7528" s="13"/>
    </row>
    <row r="7529" spans="4:66" x14ac:dyDescent="0.25">
      <c r="D7529" s="7"/>
      <c r="E7529" s="10"/>
      <c r="F7529" s="10"/>
      <c r="G7529" s="10"/>
      <c r="H7529" s="10"/>
      <c r="I7529" s="10"/>
      <c r="J7529" s="10"/>
      <c r="K7529" s="11"/>
      <c r="L7529" s="11"/>
      <c r="M7529" s="12"/>
      <c r="N7529" s="12"/>
      <c r="O7529" s="12"/>
      <c r="P7529" s="12"/>
      <c r="Q7529" s="12"/>
      <c r="R7529" s="12"/>
      <c r="S7529" s="12"/>
      <c r="T7529" s="12"/>
      <c r="U7529" s="12"/>
      <c r="V7529" s="12"/>
      <c r="W7529" s="12"/>
      <c r="X7529" s="12"/>
      <c r="Y7529" s="12"/>
      <c r="Z7529" s="12"/>
      <c r="AA7529" s="12"/>
      <c r="AB7529" s="12"/>
      <c r="AC7529" s="12"/>
      <c r="AD7529" s="12"/>
      <c r="AE7529" s="12"/>
      <c r="AF7529" s="12"/>
      <c r="AG7529" s="12"/>
      <c r="AH7529" s="12"/>
      <c r="AI7529" s="12"/>
      <c r="AJ7529" s="12"/>
      <c r="AK7529" s="12"/>
      <c r="AL7529" s="12"/>
      <c r="AM7529" s="12"/>
      <c r="AN7529" s="12"/>
      <c r="AO7529" s="12"/>
      <c r="AP7529" s="12"/>
      <c r="AQ7529" s="12"/>
      <c r="AR7529" s="12"/>
      <c r="AS7529" s="12"/>
      <c r="AT7529" s="12"/>
      <c r="AU7529" s="12"/>
      <c r="AV7529" s="12"/>
      <c r="AW7529" s="12"/>
      <c r="AX7529" s="12"/>
      <c r="AY7529" s="12"/>
      <c r="AZ7529" s="12"/>
      <c r="BA7529" s="12"/>
      <c r="BB7529" s="12"/>
      <c r="BC7529" s="12"/>
      <c r="BD7529" s="12"/>
      <c r="BE7529" s="12"/>
      <c r="BF7529" s="12"/>
      <c r="BG7529" s="12"/>
      <c r="BH7529" s="12"/>
      <c r="BI7529" s="12"/>
      <c r="BJ7529" s="13"/>
      <c r="BK7529" s="13"/>
      <c r="BL7529" s="13"/>
      <c r="BM7529" s="13"/>
      <c r="BN7529" s="13"/>
    </row>
    <row r="7530" spans="4:66" x14ac:dyDescent="0.25">
      <c r="D7530" s="7"/>
      <c r="E7530" s="10"/>
      <c r="F7530" s="10"/>
      <c r="G7530" s="10"/>
      <c r="H7530" s="10"/>
      <c r="I7530" s="10"/>
      <c r="J7530" s="10"/>
      <c r="K7530" s="11"/>
      <c r="L7530" s="11"/>
      <c r="M7530" s="12"/>
      <c r="N7530" s="12"/>
      <c r="O7530" s="12"/>
      <c r="P7530" s="12"/>
      <c r="Q7530" s="12"/>
      <c r="R7530" s="12"/>
      <c r="S7530" s="12"/>
      <c r="T7530" s="12"/>
      <c r="U7530" s="12"/>
      <c r="V7530" s="12"/>
      <c r="W7530" s="12"/>
      <c r="X7530" s="12"/>
      <c r="Y7530" s="12"/>
      <c r="Z7530" s="12"/>
      <c r="AA7530" s="12"/>
      <c r="AB7530" s="12"/>
      <c r="AC7530" s="12"/>
      <c r="AD7530" s="12"/>
      <c r="AE7530" s="12"/>
      <c r="AF7530" s="12"/>
      <c r="AG7530" s="12"/>
      <c r="AH7530" s="12"/>
      <c r="AI7530" s="12"/>
      <c r="AJ7530" s="12"/>
      <c r="AK7530" s="12"/>
      <c r="AL7530" s="12"/>
      <c r="AM7530" s="12"/>
      <c r="AN7530" s="12"/>
      <c r="AO7530" s="12"/>
      <c r="AP7530" s="12"/>
      <c r="AQ7530" s="12"/>
      <c r="AR7530" s="12"/>
      <c r="AS7530" s="12"/>
      <c r="AT7530" s="12"/>
      <c r="AU7530" s="12"/>
      <c r="AV7530" s="12"/>
      <c r="AW7530" s="12"/>
      <c r="AX7530" s="12"/>
      <c r="AY7530" s="12"/>
      <c r="AZ7530" s="12"/>
      <c r="BA7530" s="12"/>
      <c r="BB7530" s="12"/>
      <c r="BC7530" s="12"/>
      <c r="BD7530" s="12"/>
      <c r="BE7530" s="12"/>
      <c r="BF7530" s="12"/>
      <c r="BG7530" s="12"/>
      <c r="BH7530" s="12"/>
      <c r="BI7530" s="12"/>
      <c r="BJ7530" s="13"/>
      <c r="BK7530" s="13"/>
      <c r="BL7530" s="13"/>
      <c r="BM7530" s="13"/>
      <c r="BN7530" s="13"/>
    </row>
    <row r="7531" spans="4:66" x14ac:dyDescent="0.25">
      <c r="D7531" s="7"/>
      <c r="E7531" s="10"/>
      <c r="F7531" s="10"/>
      <c r="G7531" s="10"/>
      <c r="H7531" s="10"/>
      <c r="I7531" s="10"/>
      <c r="J7531" s="10"/>
      <c r="K7531" s="11"/>
      <c r="L7531" s="11"/>
      <c r="M7531" s="12"/>
      <c r="N7531" s="12"/>
      <c r="O7531" s="12"/>
      <c r="P7531" s="12"/>
      <c r="Q7531" s="12"/>
      <c r="R7531" s="12"/>
      <c r="S7531" s="12"/>
      <c r="T7531" s="12"/>
      <c r="U7531" s="12"/>
      <c r="V7531" s="12"/>
      <c r="W7531" s="12"/>
      <c r="X7531" s="12"/>
      <c r="Y7531" s="12"/>
      <c r="Z7531" s="12"/>
      <c r="AA7531" s="12"/>
      <c r="AB7531" s="12"/>
      <c r="AC7531" s="12"/>
      <c r="AD7531" s="12"/>
      <c r="AE7531" s="12"/>
      <c r="AF7531" s="12"/>
      <c r="AG7531" s="12"/>
      <c r="AH7531" s="12"/>
      <c r="AI7531" s="12"/>
      <c r="AJ7531" s="12"/>
      <c r="AK7531" s="12"/>
      <c r="AL7531" s="12"/>
      <c r="AM7531" s="12"/>
      <c r="AN7531" s="12"/>
      <c r="AO7531" s="12"/>
      <c r="AP7531" s="12"/>
      <c r="AQ7531" s="12"/>
      <c r="AR7531" s="12"/>
      <c r="AS7531" s="12"/>
      <c r="AT7531" s="12"/>
      <c r="AU7531" s="12"/>
      <c r="AV7531" s="12"/>
      <c r="AW7531" s="12"/>
      <c r="AX7531" s="12"/>
      <c r="AY7531" s="12"/>
      <c r="AZ7531" s="12"/>
      <c r="BA7531" s="12"/>
      <c r="BB7531" s="12"/>
      <c r="BC7531" s="12"/>
      <c r="BD7531" s="12"/>
      <c r="BE7531" s="12"/>
      <c r="BF7531" s="12"/>
      <c r="BG7531" s="12"/>
      <c r="BH7531" s="12"/>
      <c r="BI7531" s="12"/>
      <c r="BJ7531" s="13"/>
      <c r="BK7531" s="13"/>
      <c r="BL7531" s="13"/>
      <c r="BM7531" s="13"/>
      <c r="BN7531" s="13"/>
    </row>
    <row r="7532" spans="4:66" x14ac:dyDescent="0.25">
      <c r="D7532" s="7"/>
      <c r="E7532" s="10"/>
      <c r="F7532" s="10"/>
      <c r="G7532" s="10"/>
      <c r="H7532" s="10"/>
      <c r="I7532" s="10"/>
      <c r="J7532" s="10"/>
      <c r="K7532" s="11"/>
      <c r="L7532" s="11"/>
      <c r="M7532" s="12"/>
      <c r="N7532" s="12"/>
      <c r="O7532" s="12"/>
      <c r="P7532" s="12"/>
      <c r="Q7532" s="12"/>
      <c r="R7532" s="12"/>
      <c r="S7532" s="12"/>
      <c r="T7532" s="12"/>
      <c r="U7532" s="12"/>
      <c r="V7532" s="12"/>
      <c r="W7532" s="12"/>
      <c r="X7532" s="12"/>
      <c r="Y7532" s="12"/>
      <c r="Z7532" s="12"/>
      <c r="AA7532" s="12"/>
      <c r="AB7532" s="12"/>
      <c r="AC7532" s="12"/>
      <c r="AD7532" s="12"/>
      <c r="AE7532" s="12"/>
      <c r="AF7532" s="12"/>
      <c r="AG7532" s="12"/>
      <c r="AH7532" s="12"/>
      <c r="AI7532" s="12"/>
      <c r="AJ7532" s="12"/>
      <c r="AK7532" s="12"/>
      <c r="AL7532" s="12"/>
      <c r="AM7532" s="12"/>
      <c r="AN7532" s="12"/>
      <c r="AO7532" s="12"/>
      <c r="AP7532" s="12"/>
      <c r="AQ7532" s="12"/>
      <c r="AR7532" s="12"/>
      <c r="AS7532" s="12"/>
      <c r="AT7532" s="12"/>
      <c r="AU7532" s="12"/>
      <c r="AV7532" s="12"/>
      <c r="AW7532" s="12"/>
      <c r="AX7532" s="12"/>
      <c r="AY7532" s="12"/>
      <c r="AZ7532" s="12"/>
      <c r="BA7532" s="12"/>
      <c r="BB7532" s="12"/>
      <c r="BC7532" s="12"/>
      <c r="BD7532" s="12"/>
      <c r="BE7532" s="12"/>
      <c r="BF7532" s="12"/>
      <c r="BG7532" s="12"/>
      <c r="BH7532" s="12"/>
      <c r="BI7532" s="12"/>
      <c r="BJ7532" s="13"/>
      <c r="BK7532" s="13"/>
      <c r="BL7532" s="13"/>
      <c r="BM7532" s="13"/>
      <c r="BN7532" s="13"/>
    </row>
    <row r="7533" spans="4:66" x14ac:dyDescent="0.25">
      <c r="D7533" s="7"/>
      <c r="E7533" s="10"/>
      <c r="F7533" s="10"/>
      <c r="G7533" s="10"/>
      <c r="H7533" s="10"/>
      <c r="I7533" s="10"/>
      <c r="J7533" s="10"/>
      <c r="K7533" s="11"/>
      <c r="L7533" s="11"/>
      <c r="M7533" s="12"/>
      <c r="N7533" s="12"/>
      <c r="O7533" s="12"/>
      <c r="P7533" s="12"/>
      <c r="Q7533" s="12"/>
      <c r="R7533" s="12"/>
      <c r="S7533" s="12"/>
      <c r="T7533" s="12"/>
      <c r="U7533" s="12"/>
      <c r="V7533" s="12"/>
      <c r="W7533" s="12"/>
      <c r="X7533" s="12"/>
      <c r="Y7533" s="12"/>
      <c r="Z7533" s="12"/>
      <c r="AA7533" s="12"/>
      <c r="AB7533" s="12"/>
      <c r="AC7533" s="12"/>
      <c r="AD7533" s="12"/>
      <c r="AE7533" s="12"/>
      <c r="AF7533" s="12"/>
      <c r="AG7533" s="12"/>
      <c r="AH7533" s="12"/>
      <c r="AI7533" s="12"/>
      <c r="AJ7533" s="12"/>
      <c r="AK7533" s="12"/>
      <c r="AL7533" s="12"/>
      <c r="AM7533" s="12"/>
      <c r="AN7533" s="12"/>
      <c r="AO7533" s="12"/>
      <c r="AP7533" s="12"/>
      <c r="AQ7533" s="12"/>
      <c r="AR7533" s="12"/>
      <c r="AS7533" s="12"/>
      <c r="AT7533" s="12"/>
      <c r="AU7533" s="12"/>
      <c r="AV7533" s="12"/>
      <c r="AW7533" s="12"/>
      <c r="AX7533" s="12"/>
      <c r="AY7533" s="12"/>
      <c r="AZ7533" s="12"/>
      <c r="BA7533" s="12"/>
      <c r="BB7533" s="12"/>
      <c r="BC7533" s="12"/>
      <c r="BD7533" s="12"/>
      <c r="BE7533" s="12"/>
      <c r="BF7533" s="12"/>
      <c r="BG7533" s="12"/>
      <c r="BH7533" s="12"/>
      <c r="BI7533" s="12"/>
      <c r="BJ7533" s="13"/>
      <c r="BK7533" s="13"/>
      <c r="BL7533" s="13"/>
      <c r="BM7533" s="13"/>
      <c r="BN7533" s="13"/>
    </row>
    <row r="7534" spans="4:66" x14ac:dyDescent="0.25">
      <c r="D7534" s="7"/>
      <c r="E7534" s="10"/>
      <c r="F7534" s="10"/>
      <c r="G7534" s="10"/>
      <c r="H7534" s="10"/>
      <c r="I7534" s="10"/>
      <c r="J7534" s="10"/>
      <c r="K7534" s="11"/>
      <c r="L7534" s="11"/>
      <c r="M7534" s="12"/>
      <c r="N7534" s="12"/>
      <c r="O7534" s="12"/>
      <c r="P7534" s="12"/>
      <c r="Q7534" s="12"/>
      <c r="R7534" s="12"/>
      <c r="S7534" s="12"/>
      <c r="T7534" s="12"/>
      <c r="U7534" s="12"/>
      <c r="V7534" s="12"/>
      <c r="W7534" s="12"/>
      <c r="X7534" s="12"/>
      <c r="Y7534" s="12"/>
      <c r="Z7534" s="12"/>
      <c r="AA7534" s="12"/>
      <c r="AB7534" s="12"/>
      <c r="AC7534" s="12"/>
      <c r="AD7534" s="12"/>
      <c r="AE7534" s="12"/>
      <c r="AF7534" s="12"/>
      <c r="AG7534" s="12"/>
      <c r="AH7534" s="12"/>
      <c r="AI7534" s="12"/>
      <c r="AJ7534" s="12"/>
      <c r="AK7534" s="12"/>
      <c r="AL7534" s="12"/>
      <c r="AM7534" s="12"/>
      <c r="AN7534" s="12"/>
      <c r="AO7534" s="12"/>
      <c r="AP7534" s="12"/>
      <c r="AQ7534" s="12"/>
      <c r="AR7534" s="12"/>
      <c r="AS7534" s="12"/>
      <c r="AT7534" s="12"/>
      <c r="AU7534" s="12"/>
      <c r="AV7534" s="12"/>
      <c r="AW7534" s="12"/>
      <c r="AX7534" s="12"/>
      <c r="AY7534" s="12"/>
      <c r="AZ7534" s="12"/>
      <c r="BA7534" s="12"/>
      <c r="BB7534" s="12"/>
      <c r="BC7534" s="12"/>
      <c r="BD7534" s="12"/>
      <c r="BE7534" s="12"/>
      <c r="BF7534" s="12"/>
      <c r="BG7534" s="12"/>
      <c r="BH7534" s="12"/>
      <c r="BI7534" s="12"/>
      <c r="BJ7534" s="13"/>
      <c r="BK7534" s="13"/>
      <c r="BL7534" s="13"/>
      <c r="BM7534" s="13"/>
      <c r="BN7534" s="13"/>
    </row>
    <row r="7535" spans="4:66" x14ac:dyDescent="0.25">
      <c r="D7535" s="7"/>
      <c r="E7535" s="10"/>
      <c r="F7535" s="10"/>
      <c r="G7535" s="10"/>
      <c r="H7535" s="10"/>
      <c r="I7535" s="10"/>
      <c r="J7535" s="10"/>
      <c r="K7535" s="11"/>
      <c r="L7535" s="11"/>
      <c r="M7535" s="12"/>
      <c r="N7535" s="12"/>
      <c r="O7535" s="12"/>
      <c r="P7535" s="12"/>
      <c r="Q7535" s="12"/>
      <c r="R7535" s="12"/>
      <c r="S7535" s="12"/>
      <c r="T7535" s="12"/>
      <c r="U7535" s="12"/>
      <c r="V7535" s="12"/>
      <c r="W7535" s="12"/>
      <c r="X7535" s="12"/>
      <c r="Y7535" s="12"/>
      <c r="Z7535" s="12"/>
      <c r="AA7535" s="12"/>
      <c r="AB7535" s="12"/>
      <c r="AC7535" s="12"/>
      <c r="AD7535" s="12"/>
      <c r="AE7535" s="12"/>
      <c r="AF7535" s="12"/>
      <c r="AG7535" s="12"/>
      <c r="AH7535" s="12"/>
      <c r="AI7535" s="12"/>
      <c r="AJ7535" s="12"/>
      <c r="AK7535" s="12"/>
      <c r="AL7535" s="12"/>
      <c r="AM7535" s="12"/>
      <c r="AN7535" s="12"/>
      <c r="AO7535" s="12"/>
      <c r="AP7535" s="12"/>
      <c r="AQ7535" s="12"/>
      <c r="AR7535" s="12"/>
      <c r="AS7535" s="12"/>
      <c r="AT7535" s="12"/>
      <c r="AU7535" s="12"/>
      <c r="AV7535" s="12"/>
      <c r="AW7535" s="12"/>
      <c r="AX7535" s="12"/>
      <c r="AY7535" s="12"/>
      <c r="AZ7535" s="12"/>
      <c r="BA7535" s="12"/>
      <c r="BB7535" s="12"/>
      <c r="BC7535" s="12"/>
      <c r="BD7535" s="12"/>
      <c r="BE7535" s="12"/>
      <c r="BF7535" s="12"/>
      <c r="BG7535" s="12"/>
      <c r="BH7535" s="12"/>
      <c r="BI7535" s="12"/>
      <c r="BJ7535" s="13"/>
      <c r="BK7535" s="13"/>
      <c r="BL7535" s="13"/>
      <c r="BM7535" s="13"/>
      <c r="BN7535" s="13"/>
    </row>
    <row r="7536" spans="4:66" x14ac:dyDescent="0.25">
      <c r="D7536" s="7"/>
      <c r="E7536" s="10"/>
      <c r="F7536" s="10"/>
      <c r="G7536" s="10"/>
      <c r="H7536" s="10"/>
      <c r="I7536" s="10"/>
      <c r="J7536" s="10"/>
      <c r="K7536" s="11"/>
      <c r="L7536" s="11"/>
      <c r="M7536" s="12"/>
      <c r="N7536" s="12"/>
      <c r="O7536" s="12"/>
      <c r="P7536" s="12"/>
      <c r="Q7536" s="12"/>
      <c r="R7536" s="12"/>
      <c r="S7536" s="12"/>
      <c r="T7536" s="12"/>
      <c r="U7536" s="12"/>
      <c r="V7536" s="12"/>
      <c r="W7536" s="12"/>
      <c r="X7536" s="12"/>
      <c r="Y7536" s="12"/>
      <c r="Z7536" s="12"/>
      <c r="AA7536" s="12"/>
      <c r="AB7536" s="12"/>
      <c r="AC7536" s="12"/>
      <c r="AD7536" s="12"/>
      <c r="AE7536" s="12"/>
      <c r="AF7536" s="12"/>
      <c r="AG7536" s="12"/>
      <c r="AH7536" s="12"/>
      <c r="AI7536" s="12"/>
      <c r="AJ7536" s="12"/>
      <c r="AK7536" s="12"/>
      <c r="AL7536" s="12"/>
      <c r="AM7536" s="12"/>
      <c r="AN7536" s="12"/>
      <c r="AO7536" s="12"/>
      <c r="AP7536" s="12"/>
      <c r="AQ7536" s="12"/>
      <c r="AR7536" s="12"/>
      <c r="AS7536" s="12"/>
      <c r="AT7536" s="12"/>
      <c r="AU7536" s="12"/>
      <c r="AV7536" s="12"/>
      <c r="AW7536" s="12"/>
      <c r="AX7536" s="12"/>
      <c r="AY7536" s="12"/>
      <c r="AZ7536" s="12"/>
      <c r="BA7536" s="12"/>
      <c r="BB7536" s="12"/>
      <c r="BC7536" s="12"/>
      <c r="BD7536" s="12"/>
      <c r="BE7536" s="12"/>
      <c r="BF7536" s="12"/>
      <c r="BG7536" s="12"/>
      <c r="BH7536" s="12"/>
      <c r="BI7536" s="12"/>
      <c r="BJ7536" s="13"/>
      <c r="BK7536" s="13"/>
      <c r="BL7536" s="13"/>
      <c r="BM7536" s="13"/>
      <c r="BN7536" s="13"/>
    </row>
    <row r="7537" spans="4:66" x14ac:dyDescent="0.25">
      <c r="D7537" s="7"/>
      <c r="E7537" s="10"/>
      <c r="F7537" s="10"/>
      <c r="G7537" s="10"/>
      <c r="H7537" s="10"/>
      <c r="I7537" s="10"/>
      <c r="J7537" s="10"/>
      <c r="K7537" s="11"/>
      <c r="L7537" s="11"/>
      <c r="M7537" s="12"/>
      <c r="N7537" s="12"/>
      <c r="O7537" s="12"/>
      <c r="P7537" s="12"/>
      <c r="Q7537" s="12"/>
      <c r="R7537" s="12"/>
      <c r="S7537" s="12"/>
      <c r="T7537" s="12"/>
      <c r="U7537" s="12"/>
      <c r="V7537" s="12"/>
      <c r="W7537" s="12"/>
      <c r="X7537" s="12"/>
      <c r="Y7537" s="12"/>
      <c r="Z7537" s="12"/>
      <c r="AA7537" s="12"/>
      <c r="AB7537" s="12"/>
      <c r="AC7537" s="12"/>
      <c r="AD7537" s="12"/>
      <c r="AE7537" s="12"/>
      <c r="AF7537" s="12"/>
      <c r="AG7537" s="12"/>
      <c r="AH7537" s="12"/>
      <c r="AI7537" s="12"/>
      <c r="AJ7537" s="12"/>
      <c r="AK7537" s="12"/>
      <c r="AL7537" s="12"/>
      <c r="AM7537" s="12"/>
      <c r="AN7537" s="12"/>
      <c r="AO7537" s="12"/>
      <c r="AP7537" s="12"/>
      <c r="AQ7537" s="12"/>
      <c r="AR7537" s="12"/>
      <c r="AS7537" s="12"/>
      <c r="AT7537" s="12"/>
      <c r="AU7537" s="12"/>
      <c r="AV7537" s="12"/>
      <c r="AW7537" s="12"/>
      <c r="AX7537" s="12"/>
      <c r="AY7537" s="12"/>
      <c r="AZ7537" s="12"/>
      <c r="BA7537" s="12"/>
      <c r="BB7537" s="12"/>
      <c r="BC7537" s="12"/>
      <c r="BD7537" s="12"/>
      <c r="BE7537" s="12"/>
      <c r="BF7537" s="12"/>
      <c r="BG7537" s="12"/>
      <c r="BH7537" s="12"/>
      <c r="BI7537" s="12"/>
      <c r="BJ7537" s="13"/>
      <c r="BK7537" s="13"/>
      <c r="BL7537" s="13"/>
      <c r="BM7537" s="13"/>
      <c r="BN7537" s="13"/>
    </row>
    <row r="7538" spans="4:66" x14ac:dyDescent="0.25">
      <c r="D7538" s="7"/>
      <c r="E7538" s="10"/>
      <c r="F7538" s="10"/>
      <c r="G7538" s="10"/>
      <c r="H7538" s="10"/>
      <c r="I7538" s="10"/>
      <c r="J7538" s="10"/>
      <c r="K7538" s="11"/>
      <c r="L7538" s="11"/>
      <c r="M7538" s="12"/>
      <c r="N7538" s="12"/>
      <c r="O7538" s="12"/>
      <c r="P7538" s="12"/>
      <c r="Q7538" s="12"/>
      <c r="R7538" s="12"/>
      <c r="S7538" s="12"/>
      <c r="T7538" s="12"/>
      <c r="U7538" s="12"/>
      <c r="V7538" s="12"/>
      <c r="W7538" s="12"/>
      <c r="X7538" s="12"/>
      <c r="Y7538" s="12"/>
      <c r="Z7538" s="12"/>
      <c r="AA7538" s="12"/>
      <c r="AB7538" s="12"/>
      <c r="AC7538" s="12"/>
      <c r="AD7538" s="12"/>
      <c r="AE7538" s="12"/>
      <c r="AF7538" s="12"/>
      <c r="AG7538" s="12"/>
      <c r="AH7538" s="12"/>
      <c r="AI7538" s="12"/>
      <c r="AJ7538" s="12"/>
      <c r="AK7538" s="12"/>
      <c r="AL7538" s="12"/>
      <c r="AM7538" s="12"/>
      <c r="AN7538" s="12"/>
      <c r="AO7538" s="12"/>
      <c r="AP7538" s="12"/>
      <c r="AQ7538" s="12"/>
      <c r="AR7538" s="12"/>
      <c r="AS7538" s="12"/>
      <c r="AT7538" s="12"/>
      <c r="AU7538" s="12"/>
      <c r="AV7538" s="12"/>
      <c r="AW7538" s="12"/>
      <c r="AX7538" s="12"/>
      <c r="AY7538" s="12"/>
      <c r="AZ7538" s="12"/>
      <c r="BA7538" s="12"/>
      <c r="BB7538" s="12"/>
      <c r="BC7538" s="12"/>
      <c r="BD7538" s="12"/>
      <c r="BE7538" s="12"/>
      <c r="BF7538" s="12"/>
      <c r="BG7538" s="12"/>
      <c r="BH7538" s="12"/>
      <c r="BI7538" s="12"/>
      <c r="BJ7538" s="13"/>
      <c r="BK7538" s="13"/>
      <c r="BL7538" s="13"/>
      <c r="BM7538" s="13"/>
      <c r="BN7538" s="13"/>
    </row>
    <row r="7539" spans="4:66" x14ac:dyDescent="0.25">
      <c r="D7539" s="7"/>
      <c r="E7539" s="10"/>
      <c r="F7539" s="10"/>
      <c r="G7539" s="10"/>
      <c r="H7539" s="10"/>
      <c r="I7539" s="10"/>
      <c r="J7539" s="10"/>
      <c r="K7539" s="11"/>
      <c r="L7539" s="11"/>
      <c r="M7539" s="12"/>
      <c r="N7539" s="12"/>
      <c r="O7539" s="12"/>
      <c r="P7539" s="12"/>
      <c r="Q7539" s="12"/>
      <c r="R7539" s="12"/>
      <c r="S7539" s="12"/>
      <c r="T7539" s="12"/>
      <c r="U7539" s="12"/>
      <c r="V7539" s="12"/>
      <c r="W7539" s="12"/>
      <c r="X7539" s="12"/>
      <c r="Y7539" s="12"/>
      <c r="Z7539" s="12"/>
      <c r="AA7539" s="12"/>
      <c r="AB7539" s="12"/>
      <c r="AC7539" s="12"/>
      <c r="AD7539" s="12"/>
      <c r="AE7539" s="12"/>
      <c r="AF7539" s="12"/>
      <c r="AG7539" s="12"/>
      <c r="AH7539" s="12"/>
      <c r="AI7539" s="12"/>
      <c r="AJ7539" s="12"/>
      <c r="AK7539" s="12"/>
      <c r="AL7539" s="12"/>
      <c r="AM7539" s="12"/>
      <c r="AN7539" s="12"/>
      <c r="AO7539" s="12"/>
      <c r="AP7539" s="12"/>
      <c r="AQ7539" s="12"/>
      <c r="AR7539" s="12"/>
      <c r="AS7539" s="12"/>
      <c r="AT7539" s="12"/>
      <c r="AU7539" s="12"/>
      <c r="AV7539" s="12"/>
      <c r="AW7539" s="12"/>
      <c r="AX7539" s="12"/>
      <c r="AY7539" s="12"/>
      <c r="AZ7539" s="12"/>
      <c r="BA7539" s="12"/>
      <c r="BB7539" s="12"/>
      <c r="BC7539" s="12"/>
      <c r="BD7539" s="12"/>
      <c r="BE7539" s="12"/>
      <c r="BF7539" s="12"/>
      <c r="BG7539" s="12"/>
      <c r="BH7539" s="12"/>
      <c r="BI7539" s="12"/>
      <c r="BJ7539" s="13"/>
      <c r="BK7539" s="13"/>
      <c r="BL7539" s="13"/>
      <c r="BM7539" s="13"/>
      <c r="BN7539" s="13"/>
    </row>
    <row r="7540" spans="4:66" x14ac:dyDescent="0.25">
      <c r="D7540" s="7"/>
      <c r="E7540" s="10"/>
      <c r="F7540" s="10"/>
      <c r="G7540" s="10"/>
      <c r="H7540" s="10"/>
      <c r="I7540" s="10"/>
      <c r="J7540" s="10"/>
      <c r="K7540" s="11"/>
      <c r="L7540" s="11"/>
      <c r="M7540" s="12"/>
      <c r="N7540" s="12"/>
      <c r="O7540" s="12"/>
      <c r="P7540" s="12"/>
      <c r="Q7540" s="12"/>
      <c r="R7540" s="12"/>
      <c r="S7540" s="12"/>
      <c r="T7540" s="12"/>
      <c r="U7540" s="12"/>
      <c r="V7540" s="12"/>
      <c r="W7540" s="12"/>
      <c r="X7540" s="12"/>
      <c r="Y7540" s="12"/>
      <c r="Z7540" s="12"/>
      <c r="AA7540" s="12"/>
      <c r="AB7540" s="12"/>
      <c r="AC7540" s="12"/>
      <c r="AD7540" s="12"/>
      <c r="AE7540" s="12"/>
      <c r="AF7540" s="12"/>
      <c r="AG7540" s="12"/>
      <c r="AH7540" s="12"/>
      <c r="AI7540" s="12"/>
      <c r="AJ7540" s="12"/>
      <c r="AK7540" s="12"/>
      <c r="AL7540" s="12"/>
      <c r="AM7540" s="12"/>
      <c r="AN7540" s="12"/>
      <c r="AO7540" s="12"/>
      <c r="AP7540" s="12"/>
      <c r="AQ7540" s="12"/>
      <c r="AR7540" s="12"/>
      <c r="AS7540" s="12"/>
      <c r="AT7540" s="12"/>
      <c r="AU7540" s="12"/>
      <c r="AV7540" s="12"/>
      <c r="AW7540" s="12"/>
      <c r="AX7540" s="12"/>
      <c r="AY7540" s="12"/>
      <c r="AZ7540" s="12"/>
      <c r="BA7540" s="12"/>
      <c r="BB7540" s="12"/>
      <c r="BC7540" s="12"/>
      <c r="BD7540" s="12"/>
      <c r="BE7540" s="12"/>
      <c r="BF7540" s="12"/>
      <c r="BG7540" s="12"/>
      <c r="BH7540" s="12"/>
      <c r="BI7540" s="12"/>
      <c r="BJ7540" s="13"/>
      <c r="BK7540" s="13"/>
      <c r="BL7540" s="13"/>
      <c r="BM7540" s="13"/>
      <c r="BN7540" s="13"/>
    </row>
    <row r="7541" spans="4:66" x14ac:dyDescent="0.25">
      <c r="D7541" s="7"/>
      <c r="E7541" s="10"/>
      <c r="F7541" s="10"/>
      <c r="G7541" s="10"/>
      <c r="H7541" s="10"/>
      <c r="I7541" s="10"/>
      <c r="J7541" s="10"/>
      <c r="K7541" s="11"/>
      <c r="L7541" s="11"/>
      <c r="M7541" s="12"/>
      <c r="N7541" s="12"/>
      <c r="O7541" s="12"/>
      <c r="P7541" s="12"/>
      <c r="Q7541" s="12"/>
      <c r="R7541" s="12"/>
      <c r="S7541" s="12"/>
      <c r="T7541" s="12"/>
      <c r="U7541" s="12"/>
      <c r="V7541" s="12"/>
      <c r="W7541" s="12"/>
      <c r="X7541" s="12"/>
      <c r="Y7541" s="12"/>
      <c r="Z7541" s="12"/>
      <c r="AA7541" s="12"/>
      <c r="AB7541" s="12"/>
      <c r="AC7541" s="12"/>
      <c r="AD7541" s="12"/>
      <c r="AE7541" s="12"/>
      <c r="AF7541" s="12"/>
      <c r="AG7541" s="12"/>
      <c r="AH7541" s="12"/>
      <c r="AI7541" s="12"/>
      <c r="AJ7541" s="12"/>
      <c r="AK7541" s="12"/>
      <c r="AL7541" s="12"/>
      <c r="AM7541" s="12"/>
      <c r="AN7541" s="12"/>
      <c r="AO7541" s="12"/>
      <c r="AP7541" s="12"/>
      <c r="AQ7541" s="12"/>
      <c r="AR7541" s="12"/>
      <c r="AS7541" s="12"/>
      <c r="AT7541" s="12"/>
      <c r="AU7541" s="12"/>
      <c r="AV7541" s="12"/>
      <c r="AW7541" s="12"/>
      <c r="AX7541" s="12"/>
      <c r="AY7541" s="12"/>
      <c r="AZ7541" s="12"/>
      <c r="BA7541" s="12"/>
      <c r="BB7541" s="12"/>
      <c r="BC7541" s="12"/>
      <c r="BD7541" s="12"/>
      <c r="BE7541" s="12"/>
      <c r="BF7541" s="12"/>
      <c r="BG7541" s="12"/>
      <c r="BH7541" s="12"/>
      <c r="BI7541" s="12"/>
      <c r="BJ7541" s="13"/>
      <c r="BK7541" s="13"/>
      <c r="BL7541" s="13"/>
      <c r="BM7541" s="13"/>
      <c r="BN7541" s="13"/>
    </row>
    <row r="7542" spans="4:66" x14ac:dyDescent="0.25">
      <c r="D7542" s="7"/>
      <c r="E7542" s="10"/>
      <c r="F7542" s="10"/>
      <c r="G7542" s="10"/>
      <c r="H7542" s="10"/>
      <c r="I7542" s="10"/>
      <c r="J7542" s="10"/>
      <c r="K7542" s="11"/>
      <c r="L7542" s="11"/>
      <c r="M7542" s="12"/>
      <c r="N7542" s="12"/>
      <c r="O7542" s="12"/>
      <c r="P7542" s="12"/>
      <c r="Q7542" s="12"/>
      <c r="R7542" s="12"/>
      <c r="S7542" s="12"/>
      <c r="T7542" s="12"/>
      <c r="U7542" s="12"/>
      <c r="V7542" s="12"/>
      <c r="W7542" s="12"/>
      <c r="X7542" s="12"/>
      <c r="Y7542" s="12"/>
      <c r="Z7542" s="12"/>
      <c r="AA7542" s="12"/>
      <c r="AB7542" s="12"/>
      <c r="AC7542" s="12"/>
      <c r="AD7542" s="12"/>
      <c r="AE7542" s="12"/>
      <c r="AF7542" s="12"/>
      <c r="AG7542" s="12"/>
      <c r="AH7542" s="12"/>
      <c r="AI7542" s="12"/>
      <c r="AJ7542" s="12"/>
      <c r="AK7542" s="12"/>
      <c r="AL7542" s="12"/>
      <c r="AM7542" s="12"/>
      <c r="AN7542" s="12"/>
      <c r="AO7542" s="12"/>
      <c r="AP7542" s="12"/>
      <c r="AQ7542" s="12"/>
      <c r="AR7542" s="12"/>
      <c r="AS7542" s="12"/>
      <c r="AT7542" s="12"/>
      <c r="AU7542" s="12"/>
      <c r="AV7542" s="12"/>
      <c r="AW7542" s="12"/>
      <c r="AX7542" s="12"/>
      <c r="AY7542" s="12"/>
      <c r="AZ7542" s="12"/>
      <c r="BA7542" s="12"/>
      <c r="BB7542" s="12"/>
      <c r="BC7542" s="12"/>
      <c r="BD7542" s="12"/>
      <c r="BE7542" s="12"/>
      <c r="BF7542" s="12"/>
      <c r="BG7542" s="12"/>
      <c r="BH7542" s="12"/>
      <c r="BI7542" s="12"/>
      <c r="BJ7542" s="13"/>
      <c r="BK7542" s="13"/>
      <c r="BL7542" s="13"/>
      <c r="BM7542" s="13"/>
      <c r="BN7542" s="13"/>
    </row>
    <row r="7543" spans="4:66" x14ac:dyDescent="0.25">
      <c r="D7543" s="7"/>
      <c r="E7543" s="10"/>
      <c r="F7543" s="10"/>
      <c r="G7543" s="10"/>
      <c r="H7543" s="10"/>
      <c r="I7543" s="10"/>
      <c r="J7543" s="10"/>
      <c r="K7543" s="11"/>
      <c r="L7543" s="11"/>
      <c r="M7543" s="12"/>
      <c r="N7543" s="12"/>
      <c r="O7543" s="12"/>
      <c r="P7543" s="12"/>
      <c r="Q7543" s="12"/>
      <c r="R7543" s="12"/>
      <c r="S7543" s="12"/>
      <c r="T7543" s="12"/>
      <c r="U7543" s="12"/>
      <c r="V7543" s="12"/>
      <c r="W7543" s="12"/>
      <c r="X7543" s="12"/>
      <c r="Y7543" s="12"/>
      <c r="Z7543" s="12"/>
      <c r="AA7543" s="12"/>
      <c r="AB7543" s="12"/>
      <c r="AC7543" s="12"/>
      <c r="AD7543" s="12"/>
      <c r="AE7543" s="12"/>
      <c r="AF7543" s="12"/>
      <c r="AG7543" s="12"/>
      <c r="AH7543" s="12"/>
      <c r="AI7543" s="12"/>
      <c r="AJ7543" s="12"/>
      <c r="AK7543" s="12"/>
      <c r="AL7543" s="12"/>
      <c r="AM7543" s="12"/>
      <c r="AN7543" s="12"/>
      <c r="AO7543" s="12"/>
      <c r="AP7543" s="12"/>
      <c r="AQ7543" s="12"/>
      <c r="AR7543" s="12"/>
      <c r="AS7543" s="12"/>
      <c r="AT7543" s="12"/>
      <c r="AU7543" s="12"/>
      <c r="AV7543" s="12"/>
      <c r="AW7543" s="12"/>
      <c r="AX7543" s="12"/>
      <c r="AY7543" s="12"/>
      <c r="AZ7543" s="12"/>
      <c r="BA7543" s="12"/>
      <c r="BB7543" s="12"/>
      <c r="BC7543" s="12"/>
      <c r="BD7543" s="12"/>
      <c r="BE7543" s="12"/>
      <c r="BF7543" s="12"/>
      <c r="BG7543" s="12"/>
      <c r="BH7543" s="12"/>
      <c r="BI7543" s="12"/>
      <c r="BJ7543" s="13"/>
      <c r="BK7543" s="13"/>
      <c r="BL7543" s="13"/>
      <c r="BM7543" s="13"/>
      <c r="BN7543" s="13"/>
    </row>
    <row r="7544" spans="4:66" x14ac:dyDescent="0.25">
      <c r="D7544" s="7"/>
      <c r="E7544" s="10"/>
      <c r="F7544" s="10"/>
      <c r="G7544" s="10"/>
      <c r="H7544" s="10"/>
      <c r="I7544" s="10"/>
      <c r="J7544" s="10"/>
      <c r="K7544" s="11"/>
      <c r="L7544" s="11"/>
      <c r="M7544" s="12"/>
      <c r="N7544" s="12"/>
      <c r="O7544" s="12"/>
      <c r="P7544" s="12"/>
      <c r="Q7544" s="12"/>
      <c r="R7544" s="12"/>
      <c r="S7544" s="12"/>
      <c r="T7544" s="12"/>
      <c r="U7544" s="12"/>
      <c r="V7544" s="12"/>
      <c r="W7544" s="12"/>
      <c r="X7544" s="12"/>
      <c r="Y7544" s="12"/>
      <c r="Z7544" s="12"/>
      <c r="AA7544" s="12"/>
      <c r="AB7544" s="12"/>
      <c r="AC7544" s="12"/>
      <c r="AD7544" s="12"/>
      <c r="AE7544" s="12"/>
      <c r="AF7544" s="12"/>
      <c r="AG7544" s="12"/>
      <c r="AH7544" s="12"/>
      <c r="AI7544" s="12"/>
      <c r="AJ7544" s="12"/>
      <c r="AK7544" s="12"/>
      <c r="AL7544" s="12"/>
      <c r="AM7544" s="12"/>
      <c r="AN7544" s="12"/>
      <c r="AO7544" s="12"/>
      <c r="AP7544" s="12"/>
      <c r="AQ7544" s="12"/>
      <c r="AR7544" s="12"/>
      <c r="AS7544" s="12"/>
      <c r="AT7544" s="12"/>
      <c r="AU7544" s="12"/>
      <c r="AV7544" s="12"/>
      <c r="AW7544" s="12"/>
      <c r="AX7544" s="12"/>
      <c r="AY7544" s="12"/>
      <c r="AZ7544" s="12"/>
      <c r="BA7544" s="12"/>
      <c r="BB7544" s="12"/>
      <c r="BC7544" s="12"/>
      <c r="BD7544" s="12"/>
      <c r="BE7544" s="12"/>
      <c r="BF7544" s="12"/>
      <c r="BG7544" s="12"/>
      <c r="BH7544" s="12"/>
      <c r="BI7544" s="12"/>
      <c r="BJ7544" s="13"/>
      <c r="BK7544" s="13"/>
      <c r="BL7544" s="13"/>
      <c r="BM7544" s="13"/>
      <c r="BN7544" s="13"/>
    </row>
    <row r="7545" spans="4:66" x14ac:dyDescent="0.25">
      <c r="D7545" s="7"/>
      <c r="E7545" s="10"/>
      <c r="F7545" s="10"/>
      <c r="G7545" s="10"/>
      <c r="H7545" s="10"/>
      <c r="I7545" s="10"/>
      <c r="J7545" s="10"/>
      <c r="K7545" s="11"/>
      <c r="L7545" s="11"/>
      <c r="M7545" s="12"/>
      <c r="N7545" s="12"/>
      <c r="O7545" s="12"/>
      <c r="P7545" s="12"/>
      <c r="Q7545" s="12"/>
      <c r="R7545" s="12"/>
      <c r="S7545" s="12"/>
      <c r="T7545" s="12"/>
      <c r="U7545" s="12"/>
      <c r="V7545" s="12"/>
      <c r="W7545" s="12"/>
      <c r="X7545" s="12"/>
      <c r="Y7545" s="12"/>
      <c r="Z7545" s="12"/>
      <c r="AA7545" s="12"/>
      <c r="AB7545" s="12"/>
      <c r="AC7545" s="12"/>
      <c r="AD7545" s="12"/>
      <c r="AE7545" s="12"/>
      <c r="AF7545" s="12"/>
      <c r="AG7545" s="12"/>
      <c r="AH7545" s="12"/>
      <c r="AI7545" s="12"/>
      <c r="AJ7545" s="12"/>
      <c r="AK7545" s="12"/>
      <c r="AL7545" s="12"/>
      <c r="AM7545" s="12"/>
      <c r="AN7545" s="12"/>
      <c r="AO7545" s="12"/>
      <c r="AP7545" s="12"/>
      <c r="AQ7545" s="12"/>
      <c r="AR7545" s="12"/>
      <c r="AS7545" s="12"/>
      <c r="AT7545" s="12"/>
      <c r="AU7545" s="12"/>
      <c r="AV7545" s="12"/>
      <c r="AW7545" s="12"/>
      <c r="AX7545" s="12"/>
      <c r="AY7545" s="12"/>
      <c r="AZ7545" s="12"/>
      <c r="BA7545" s="12"/>
      <c r="BB7545" s="12"/>
      <c r="BC7545" s="12"/>
      <c r="BD7545" s="12"/>
      <c r="BE7545" s="12"/>
      <c r="BF7545" s="12"/>
      <c r="BG7545" s="12"/>
      <c r="BH7545" s="12"/>
      <c r="BI7545" s="12"/>
      <c r="BJ7545" s="13"/>
      <c r="BK7545" s="13"/>
      <c r="BL7545" s="13"/>
      <c r="BM7545" s="13"/>
      <c r="BN7545" s="13"/>
    </row>
    <row r="7546" spans="4:66" x14ac:dyDescent="0.25">
      <c r="D7546" s="7"/>
      <c r="E7546" s="10"/>
      <c r="F7546" s="10"/>
      <c r="G7546" s="10"/>
      <c r="H7546" s="10"/>
      <c r="I7546" s="10"/>
      <c r="J7546" s="10"/>
      <c r="K7546" s="11"/>
      <c r="L7546" s="11"/>
      <c r="M7546" s="12"/>
      <c r="N7546" s="12"/>
      <c r="O7546" s="12"/>
      <c r="P7546" s="12"/>
      <c r="Q7546" s="12"/>
      <c r="R7546" s="12"/>
      <c r="S7546" s="12"/>
      <c r="T7546" s="12"/>
      <c r="U7546" s="12"/>
      <c r="V7546" s="12"/>
      <c r="W7546" s="12"/>
      <c r="X7546" s="12"/>
      <c r="Y7546" s="12"/>
      <c r="Z7546" s="12"/>
      <c r="AA7546" s="12"/>
      <c r="AB7546" s="12"/>
      <c r="AC7546" s="12"/>
      <c r="AD7546" s="12"/>
      <c r="AE7546" s="12"/>
      <c r="AF7546" s="12"/>
      <c r="AG7546" s="12"/>
      <c r="AH7546" s="12"/>
      <c r="AI7546" s="12"/>
      <c r="AJ7546" s="12"/>
      <c r="AK7546" s="12"/>
      <c r="AL7546" s="12"/>
      <c r="AM7546" s="12"/>
      <c r="AN7546" s="12"/>
      <c r="AO7546" s="12"/>
      <c r="AP7546" s="12"/>
      <c r="AQ7546" s="12"/>
      <c r="AR7546" s="12"/>
      <c r="AS7546" s="12"/>
      <c r="AT7546" s="12"/>
      <c r="AU7546" s="12"/>
      <c r="AV7546" s="12"/>
      <c r="AW7546" s="12"/>
      <c r="AX7546" s="12"/>
      <c r="AY7546" s="12"/>
      <c r="AZ7546" s="12"/>
      <c r="BA7546" s="12"/>
      <c r="BB7546" s="12"/>
      <c r="BC7546" s="12"/>
      <c r="BD7546" s="12"/>
      <c r="BE7546" s="12"/>
      <c r="BF7546" s="12"/>
      <c r="BG7546" s="12"/>
      <c r="BH7546" s="12"/>
      <c r="BI7546" s="12"/>
      <c r="BJ7546" s="13"/>
      <c r="BK7546" s="13"/>
      <c r="BL7546" s="13"/>
      <c r="BM7546" s="13"/>
      <c r="BN7546" s="13"/>
    </row>
    <row r="7547" spans="4:66" x14ac:dyDescent="0.25">
      <c r="D7547" s="7"/>
      <c r="E7547" s="10"/>
      <c r="F7547" s="10"/>
      <c r="G7547" s="10"/>
      <c r="H7547" s="10"/>
      <c r="I7547" s="10"/>
      <c r="J7547" s="10"/>
      <c r="K7547" s="11"/>
      <c r="L7547" s="11"/>
      <c r="M7547" s="12"/>
      <c r="N7547" s="12"/>
      <c r="O7547" s="12"/>
      <c r="P7547" s="12"/>
      <c r="Q7547" s="12"/>
      <c r="R7547" s="12"/>
      <c r="S7547" s="12"/>
      <c r="T7547" s="12"/>
      <c r="U7547" s="12"/>
      <c r="V7547" s="12"/>
      <c r="W7547" s="12"/>
      <c r="X7547" s="12"/>
      <c r="Y7547" s="12"/>
      <c r="Z7547" s="12"/>
      <c r="AA7547" s="12"/>
      <c r="AB7547" s="12"/>
      <c r="AC7547" s="12"/>
      <c r="AD7547" s="12"/>
      <c r="AE7547" s="12"/>
      <c r="AF7547" s="12"/>
      <c r="AG7547" s="12"/>
      <c r="AH7547" s="12"/>
      <c r="AI7547" s="12"/>
      <c r="AJ7547" s="12"/>
      <c r="AK7547" s="12"/>
      <c r="AL7547" s="12"/>
      <c r="AM7547" s="12"/>
      <c r="AN7547" s="12"/>
      <c r="AO7547" s="12"/>
      <c r="AP7547" s="12"/>
      <c r="AQ7547" s="12"/>
      <c r="AR7547" s="12"/>
      <c r="AS7547" s="12"/>
      <c r="AT7547" s="12"/>
      <c r="AU7547" s="12"/>
      <c r="AV7547" s="12"/>
      <c r="AW7547" s="12"/>
      <c r="AX7547" s="12"/>
      <c r="AY7547" s="12"/>
      <c r="AZ7547" s="12"/>
      <c r="BA7547" s="12"/>
      <c r="BB7547" s="12"/>
      <c r="BC7547" s="12"/>
      <c r="BD7547" s="12"/>
      <c r="BE7547" s="12"/>
      <c r="BF7547" s="12"/>
      <c r="BG7547" s="12"/>
      <c r="BH7547" s="12"/>
      <c r="BI7547" s="12"/>
      <c r="BJ7547" s="13"/>
      <c r="BK7547" s="13"/>
      <c r="BL7547" s="13"/>
      <c r="BM7547" s="13"/>
      <c r="BN7547" s="13"/>
    </row>
    <row r="7548" spans="4:66" x14ac:dyDescent="0.25">
      <c r="D7548" s="7"/>
      <c r="E7548" s="10"/>
      <c r="F7548" s="10"/>
      <c r="G7548" s="10"/>
      <c r="H7548" s="10"/>
      <c r="I7548" s="10"/>
      <c r="J7548" s="10"/>
      <c r="K7548" s="11"/>
      <c r="L7548" s="11"/>
      <c r="M7548" s="12"/>
      <c r="N7548" s="12"/>
      <c r="O7548" s="12"/>
      <c r="P7548" s="12"/>
      <c r="Q7548" s="12"/>
      <c r="R7548" s="12"/>
      <c r="S7548" s="12"/>
      <c r="T7548" s="12"/>
      <c r="U7548" s="12"/>
      <c r="V7548" s="12"/>
      <c r="W7548" s="12"/>
      <c r="X7548" s="12"/>
      <c r="Y7548" s="12"/>
      <c r="Z7548" s="12"/>
      <c r="AA7548" s="12"/>
      <c r="AB7548" s="12"/>
      <c r="AC7548" s="12"/>
      <c r="AD7548" s="12"/>
      <c r="AE7548" s="12"/>
      <c r="AF7548" s="12"/>
      <c r="AG7548" s="12"/>
      <c r="AH7548" s="12"/>
      <c r="AI7548" s="12"/>
      <c r="AJ7548" s="12"/>
      <c r="AK7548" s="12"/>
      <c r="AL7548" s="12"/>
      <c r="AM7548" s="12"/>
      <c r="AN7548" s="12"/>
      <c r="AO7548" s="12"/>
      <c r="AP7548" s="12"/>
      <c r="AQ7548" s="12"/>
      <c r="AR7548" s="12"/>
      <c r="AS7548" s="12"/>
      <c r="AT7548" s="12"/>
      <c r="AU7548" s="12"/>
      <c r="AV7548" s="12"/>
      <c r="AW7548" s="12"/>
      <c r="AX7548" s="12"/>
      <c r="AY7548" s="12"/>
      <c r="AZ7548" s="12"/>
      <c r="BA7548" s="12"/>
      <c r="BB7548" s="12"/>
      <c r="BC7548" s="12"/>
      <c r="BD7548" s="12"/>
      <c r="BE7548" s="12"/>
      <c r="BF7548" s="12"/>
      <c r="BG7548" s="12"/>
      <c r="BH7548" s="12"/>
      <c r="BI7548" s="12"/>
      <c r="BJ7548" s="13"/>
      <c r="BK7548" s="13"/>
      <c r="BL7548" s="13"/>
      <c r="BM7548" s="13"/>
      <c r="BN7548" s="13"/>
    </row>
    <row r="7549" spans="4:66" x14ac:dyDescent="0.25">
      <c r="D7549" s="7"/>
      <c r="E7549" s="10"/>
      <c r="F7549" s="10"/>
      <c r="G7549" s="10"/>
      <c r="H7549" s="10"/>
      <c r="I7549" s="10"/>
      <c r="J7549" s="10"/>
      <c r="K7549" s="11"/>
      <c r="L7549" s="11"/>
      <c r="M7549" s="12"/>
      <c r="N7549" s="12"/>
      <c r="O7549" s="12"/>
      <c r="P7549" s="12"/>
      <c r="Q7549" s="12"/>
      <c r="R7549" s="12"/>
      <c r="S7549" s="12"/>
      <c r="T7549" s="12"/>
      <c r="U7549" s="12"/>
      <c r="V7549" s="12"/>
      <c r="W7549" s="12"/>
      <c r="X7549" s="12"/>
      <c r="Y7549" s="12"/>
      <c r="Z7549" s="12"/>
      <c r="AA7549" s="12"/>
      <c r="AB7549" s="12"/>
      <c r="AC7549" s="12"/>
      <c r="AD7549" s="12"/>
      <c r="AE7549" s="12"/>
      <c r="AF7549" s="12"/>
      <c r="AG7549" s="12"/>
      <c r="AH7549" s="12"/>
      <c r="AI7549" s="12"/>
      <c r="AJ7549" s="12"/>
      <c r="AK7549" s="12"/>
      <c r="AL7549" s="12"/>
      <c r="AM7549" s="12"/>
      <c r="AN7549" s="12"/>
      <c r="AO7549" s="12"/>
      <c r="AP7549" s="12"/>
      <c r="AQ7549" s="12"/>
      <c r="AR7549" s="12"/>
      <c r="AS7549" s="12"/>
      <c r="AT7549" s="12"/>
      <c r="AU7549" s="12"/>
      <c r="AV7549" s="12"/>
      <c r="AW7549" s="12"/>
      <c r="AX7549" s="12"/>
      <c r="AY7549" s="12"/>
      <c r="AZ7549" s="12"/>
      <c r="BA7549" s="12"/>
      <c r="BB7549" s="12"/>
      <c r="BC7549" s="12"/>
      <c r="BD7549" s="12"/>
      <c r="BE7549" s="12"/>
      <c r="BF7549" s="12"/>
      <c r="BG7549" s="12"/>
      <c r="BH7549" s="12"/>
      <c r="BI7549" s="12"/>
      <c r="BJ7549" s="13"/>
      <c r="BK7549" s="13"/>
      <c r="BL7549" s="13"/>
      <c r="BM7549" s="13"/>
      <c r="BN7549" s="13"/>
    </row>
    <row r="7550" spans="4:66" x14ac:dyDescent="0.25">
      <c r="D7550" s="7"/>
      <c r="E7550" s="10"/>
      <c r="F7550" s="10"/>
      <c r="G7550" s="10"/>
      <c r="H7550" s="10"/>
      <c r="I7550" s="10"/>
      <c r="J7550" s="10"/>
      <c r="K7550" s="11"/>
      <c r="L7550" s="11"/>
      <c r="M7550" s="12"/>
      <c r="N7550" s="12"/>
      <c r="O7550" s="12"/>
      <c r="P7550" s="12"/>
      <c r="Q7550" s="12"/>
      <c r="R7550" s="12"/>
      <c r="S7550" s="12"/>
      <c r="T7550" s="12"/>
      <c r="U7550" s="12"/>
      <c r="V7550" s="12"/>
      <c r="W7550" s="12"/>
      <c r="X7550" s="12"/>
      <c r="Y7550" s="12"/>
      <c r="Z7550" s="12"/>
      <c r="AA7550" s="12"/>
      <c r="AB7550" s="12"/>
      <c r="AC7550" s="12"/>
      <c r="AD7550" s="12"/>
      <c r="AE7550" s="12"/>
      <c r="AF7550" s="12"/>
      <c r="AG7550" s="12"/>
      <c r="AH7550" s="12"/>
      <c r="AI7550" s="12"/>
      <c r="AJ7550" s="12"/>
      <c r="AK7550" s="12"/>
      <c r="AL7550" s="12"/>
      <c r="AM7550" s="12"/>
      <c r="AN7550" s="12"/>
      <c r="AO7550" s="12"/>
      <c r="AP7550" s="12"/>
      <c r="AQ7550" s="12"/>
      <c r="AR7550" s="12"/>
      <c r="AS7550" s="12"/>
      <c r="AT7550" s="12"/>
      <c r="AU7550" s="12"/>
      <c r="AV7550" s="12"/>
      <c r="AW7550" s="12"/>
      <c r="AX7550" s="12"/>
      <c r="AY7550" s="12"/>
      <c r="AZ7550" s="12"/>
      <c r="BA7550" s="12"/>
      <c r="BB7550" s="12"/>
      <c r="BC7550" s="12"/>
      <c r="BD7550" s="12"/>
      <c r="BE7550" s="12"/>
      <c r="BF7550" s="12"/>
      <c r="BG7550" s="12"/>
      <c r="BH7550" s="12"/>
      <c r="BI7550" s="12"/>
      <c r="BJ7550" s="13"/>
      <c r="BK7550" s="13"/>
      <c r="BL7550" s="13"/>
      <c r="BM7550" s="13"/>
      <c r="BN7550" s="13"/>
    </row>
    <row r="7551" spans="4:66" x14ac:dyDescent="0.25">
      <c r="D7551" s="7"/>
      <c r="E7551" s="10"/>
      <c r="F7551" s="10"/>
      <c r="G7551" s="10"/>
      <c r="H7551" s="10"/>
      <c r="I7551" s="10"/>
      <c r="J7551" s="10"/>
      <c r="K7551" s="11"/>
      <c r="L7551" s="11"/>
      <c r="M7551" s="12"/>
      <c r="N7551" s="12"/>
      <c r="O7551" s="12"/>
      <c r="P7551" s="12"/>
      <c r="Q7551" s="12"/>
      <c r="R7551" s="12"/>
      <c r="S7551" s="12"/>
      <c r="T7551" s="12"/>
      <c r="U7551" s="12"/>
      <c r="V7551" s="12"/>
      <c r="W7551" s="12"/>
      <c r="X7551" s="12"/>
      <c r="Y7551" s="12"/>
      <c r="Z7551" s="12"/>
      <c r="AA7551" s="12"/>
      <c r="AB7551" s="12"/>
      <c r="AC7551" s="12"/>
      <c r="AD7551" s="12"/>
      <c r="AE7551" s="12"/>
      <c r="AF7551" s="12"/>
      <c r="AG7551" s="12"/>
      <c r="AH7551" s="12"/>
      <c r="AI7551" s="12"/>
      <c r="AJ7551" s="12"/>
      <c r="AK7551" s="12"/>
      <c r="AL7551" s="12"/>
      <c r="AM7551" s="12"/>
      <c r="AN7551" s="12"/>
      <c r="AO7551" s="12"/>
      <c r="AP7551" s="12"/>
      <c r="AQ7551" s="12"/>
      <c r="AR7551" s="12"/>
      <c r="AS7551" s="12"/>
      <c r="AT7551" s="12"/>
      <c r="AU7551" s="12"/>
      <c r="AV7551" s="12"/>
      <c r="AW7551" s="12"/>
      <c r="AX7551" s="12"/>
      <c r="AY7551" s="12"/>
      <c r="AZ7551" s="12"/>
      <c r="BA7551" s="12"/>
      <c r="BB7551" s="12"/>
      <c r="BC7551" s="12"/>
      <c r="BD7551" s="12"/>
      <c r="BE7551" s="12"/>
      <c r="BF7551" s="12"/>
      <c r="BG7551" s="12"/>
      <c r="BH7551" s="12"/>
      <c r="BI7551" s="12"/>
      <c r="BJ7551" s="13"/>
      <c r="BK7551" s="13"/>
      <c r="BL7551" s="13"/>
      <c r="BM7551" s="13"/>
      <c r="BN7551" s="13"/>
    </row>
    <row r="7552" spans="4:66" x14ac:dyDescent="0.25">
      <c r="D7552" s="7"/>
      <c r="E7552" s="10"/>
      <c r="F7552" s="10"/>
      <c r="G7552" s="10"/>
      <c r="H7552" s="10"/>
      <c r="I7552" s="10"/>
      <c r="J7552" s="10"/>
      <c r="K7552" s="11"/>
      <c r="L7552" s="11"/>
      <c r="M7552" s="12"/>
      <c r="N7552" s="12"/>
      <c r="O7552" s="12"/>
      <c r="P7552" s="12"/>
      <c r="Q7552" s="12"/>
      <c r="R7552" s="12"/>
      <c r="S7552" s="12"/>
      <c r="T7552" s="12"/>
      <c r="U7552" s="12"/>
      <c r="V7552" s="12"/>
      <c r="W7552" s="12"/>
      <c r="X7552" s="12"/>
      <c r="Y7552" s="12"/>
      <c r="Z7552" s="12"/>
      <c r="AA7552" s="12"/>
      <c r="AB7552" s="12"/>
      <c r="AC7552" s="12"/>
      <c r="AD7552" s="12"/>
      <c r="AE7552" s="12"/>
      <c r="AF7552" s="12"/>
      <c r="AG7552" s="12"/>
      <c r="AH7552" s="12"/>
      <c r="AI7552" s="12"/>
      <c r="AJ7552" s="12"/>
      <c r="AK7552" s="12"/>
      <c r="AL7552" s="12"/>
      <c r="AM7552" s="12"/>
      <c r="AN7552" s="12"/>
      <c r="AO7552" s="12"/>
      <c r="AP7552" s="12"/>
      <c r="AQ7552" s="12"/>
      <c r="AR7552" s="12"/>
      <c r="AS7552" s="12"/>
      <c r="AT7552" s="12"/>
      <c r="AU7552" s="12"/>
      <c r="AV7552" s="12"/>
      <c r="AW7552" s="12"/>
      <c r="AX7552" s="12"/>
      <c r="AY7552" s="12"/>
      <c r="AZ7552" s="12"/>
      <c r="BA7552" s="12"/>
      <c r="BB7552" s="12"/>
      <c r="BC7552" s="12"/>
      <c r="BD7552" s="12"/>
      <c r="BE7552" s="12"/>
      <c r="BF7552" s="12"/>
      <c r="BG7552" s="12"/>
      <c r="BH7552" s="12"/>
      <c r="BI7552" s="12"/>
      <c r="BJ7552" s="13"/>
      <c r="BK7552" s="13"/>
      <c r="BL7552" s="13"/>
      <c r="BM7552" s="13"/>
      <c r="BN7552" s="13"/>
    </row>
    <row r="7553" spans="4:66" x14ac:dyDescent="0.25">
      <c r="D7553" s="7"/>
      <c r="E7553" s="10"/>
      <c r="F7553" s="10"/>
      <c r="G7553" s="10"/>
      <c r="H7553" s="10"/>
      <c r="I7553" s="10"/>
      <c r="J7553" s="10"/>
      <c r="K7553" s="11"/>
      <c r="L7553" s="11"/>
      <c r="M7553" s="12"/>
      <c r="N7553" s="12"/>
      <c r="O7553" s="12"/>
      <c r="P7553" s="12"/>
      <c r="Q7553" s="12"/>
      <c r="R7553" s="12"/>
      <c r="S7553" s="12"/>
      <c r="T7553" s="12"/>
      <c r="U7553" s="12"/>
      <c r="V7553" s="12"/>
      <c r="W7553" s="12"/>
      <c r="X7553" s="12"/>
      <c r="Y7553" s="12"/>
      <c r="Z7553" s="12"/>
      <c r="AA7553" s="12"/>
      <c r="AB7553" s="12"/>
      <c r="AC7553" s="12"/>
      <c r="AD7553" s="12"/>
      <c r="AE7553" s="12"/>
      <c r="AF7553" s="12"/>
      <c r="AG7553" s="12"/>
      <c r="AH7553" s="12"/>
      <c r="AI7553" s="12"/>
      <c r="AJ7553" s="12"/>
      <c r="AK7553" s="12"/>
      <c r="AL7553" s="12"/>
      <c r="AM7553" s="12"/>
      <c r="AN7553" s="12"/>
      <c r="AO7553" s="12"/>
      <c r="AP7553" s="12"/>
      <c r="AQ7553" s="12"/>
      <c r="AR7553" s="12"/>
      <c r="AS7553" s="12"/>
      <c r="AT7553" s="12"/>
      <c r="AU7553" s="12"/>
      <c r="AV7553" s="12"/>
      <c r="AW7553" s="12"/>
      <c r="AX7553" s="12"/>
      <c r="AY7553" s="12"/>
      <c r="AZ7553" s="12"/>
      <c r="BA7553" s="12"/>
      <c r="BB7553" s="12"/>
      <c r="BC7553" s="12"/>
      <c r="BD7553" s="12"/>
      <c r="BE7553" s="12"/>
      <c r="BF7553" s="12"/>
      <c r="BG7553" s="12"/>
      <c r="BH7553" s="12"/>
      <c r="BI7553" s="12"/>
      <c r="BJ7553" s="13"/>
      <c r="BK7553" s="13"/>
      <c r="BL7553" s="13"/>
      <c r="BM7553" s="13"/>
      <c r="BN7553" s="13"/>
    </row>
    <row r="7554" spans="4:66" x14ac:dyDescent="0.25">
      <c r="D7554" s="7"/>
      <c r="E7554" s="10"/>
      <c r="F7554" s="10"/>
      <c r="G7554" s="10"/>
      <c r="H7554" s="10"/>
      <c r="I7554" s="10"/>
      <c r="J7554" s="10"/>
      <c r="K7554" s="11"/>
      <c r="L7554" s="11"/>
      <c r="M7554" s="12"/>
      <c r="N7554" s="12"/>
      <c r="O7554" s="12"/>
      <c r="P7554" s="12"/>
      <c r="Q7554" s="12"/>
      <c r="R7554" s="12"/>
      <c r="S7554" s="12"/>
      <c r="T7554" s="12"/>
      <c r="U7554" s="12"/>
      <c r="V7554" s="12"/>
      <c r="W7554" s="12"/>
      <c r="X7554" s="12"/>
      <c r="Y7554" s="12"/>
      <c r="Z7554" s="12"/>
      <c r="AA7554" s="12"/>
      <c r="AB7554" s="12"/>
      <c r="AC7554" s="12"/>
      <c r="AD7554" s="12"/>
      <c r="AE7554" s="12"/>
      <c r="AF7554" s="12"/>
      <c r="AG7554" s="12"/>
      <c r="AH7554" s="12"/>
      <c r="AI7554" s="12"/>
      <c r="AJ7554" s="12"/>
      <c r="AK7554" s="12"/>
      <c r="AL7554" s="12"/>
      <c r="AM7554" s="12"/>
      <c r="AN7554" s="12"/>
      <c r="AO7554" s="12"/>
      <c r="AP7554" s="12"/>
      <c r="AQ7554" s="12"/>
      <c r="AR7554" s="12"/>
      <c r="AS7554" s="12"/>
      <c r="AT7554" s="12"/>
      <c r="AU7554" s="12"/>
      <c r="AV7554" s="12"/>
      <c r="AW7554" s="12"/>
      <c r="AX7554" s="12"/>
      <c r="AY7554" s="12"/>
      <c r="AZ7554" s="12"/>
      <c r="BA7554" s="12"/>
      <c r="BB7554" s="12"/>
      <c r="BC7554" s="12"/>
      <c r="BD7554" s="12"/>
      <c r="BE7554" s="12"/>
      <c r="BF7554" s="12"/>
      <c r="BG7554" s="12"/>
      <c r="BH7554" s="12"/>
      <c r="BI7554" s="12"/>
      <c r="BJ7554" s="13"/>
      <c r="BK7554" s="13"/>
      <c r="BL7554" s="13"/>
      <c r="BM7554" s="13"/>
      <c r="BN7554" s="13"/>
    </row>
    <row r="7555" spans="4:66" x14ac:dyDescent="0.25">
      <c r="D7555" s="7"/>
      <c r="E7555" s="10"/>
      <c r="F7555" s="10"/>
      <c r="G7555" s="10"/>
      <c r="H7555" s="10"/>
      <c r="I7555" s="10"/>
      <c r="J7555" s="10"/>
      <c r="K7555" s="11"/>
      <c r="L7555" s="11"/>
      <c r="M7555" s="12"/>
      <c r="N7555" s="12"/>
      <c r="O7555" s="12"/>
      <c r="P7555" s="12"/>
      <c r="Q7555" s="12"/>
      <c r="R7555" s="12"/>
      <c r="S7555" s="12"/>
      <c r="T7555" s="12"/>
      <c r="U7555" s="12"/>
      <c r="V7555" s="12"/>
      <c r="W7555" s="12"/>
      <c r="X7555" s="12"/>
      <c r="Y7555" s="12"/>
      <c r="Z7555" s="12"/>
      <c r="AA7555" s="12"/>
      <c r="AB7555" s="12"/>
      <c r="AC7555" s="12"/>
      <c r="AD7555" s="12"/>
      <c r="AE7555" s="12"/>
      <c r="AF7555" s="12"/>
      <c r="AG7555" s="12"/>
      <c r="AH7555" s="12"/>
      <c r="AI7555" s="12"/>
      <c r="AJ7555" s="12"/>
      <c r="AK7555" s="12"/>
      <c r="AL7555" s="12"/>
      <c r="AM7555" s="12"/>
      <c r="AN7555" s="12"/>
      <c r="AO7555" s="12"/>
      <c r="AP7555" s="12"/>
      <c r="AQ7555" s="12"/>
      <c r="AR7555" s="12"/>
      <c r="AS7555" s="12"/>
      <c r="AT7555" s="12"/>
      <c r="AU7555" s="12"/>
      <c r="AV7555" s="12"/>
      <c r="AW7555" s="12"/>
      <c r="AX7555" s="12"/>
      <c r="AY7555" s="12"/>
      <c r="AZ7555" s="12"/>
      <c r="BA7555" s="12"/>
      <c r="BB7555" s="12"/>
      <c r="BC7555" s="12"/>
      <c r="BD7555" s="12"/>
      <c r="BE7555" s="12"/>
      <c r="BF7555" s="12"/>
      <c r="BG7555" s="12"/>
      <c r="BH7555" s="12"/>
      <c r="BI7555" s="12"/>
      <c r="BJ7555" s="13"/>
      <c r="BK7555" s="13"/>
      <c r="BL7555" s="13"/>
      <c r="BM7555" s="13"/>
      <c r="BN7555" s="13"/>
    </row>
    <row r="7556" spans="4:66" x14ac:dyDescent="0.25">
      <c r="D7556" s="7"/>
      <c r="E7556" s="10"/>
      <c r="F7556" s="10"/>
      <c r="G7556" s="10"/>
      <c r="H7556" s="10"/>
      <c r="I7556" s="10"/>
      <c r="J7556" s="10"/>
      <c r="K7556" s="11"/>
      <c r="L7556" s="11"/>
      <c r="M7556" s="12"/>
      <c r="N7556" s="12"/>
      <c r="O7556" s="12"/>
      <c r="P7556" s="12"/>
      <c r="Q7556" s="12"/>
      <c r="R7556" s="12"/>
      <c r="S7556" s="12"/>
      <c r="T7556" s="12"/>
      <c r="U7556" s="12"/>
      <c r="V7556" s="12"/>
      <c r="W7556" s="12"/>
      <c r="X7556" s="12"/>
      <c r="Y7556" s="12"/>
      <c r="Z7556" s="12"/>
      <c r="AA7556" s="12"/>
      <c r="AB7556" s="12"/>
      <c r="AC7556" s="12"/>
      <c r="AD7556" s="12"/>
      <c r="AE7556" s="12"/>
      <c r="AF7556" s="12"/>
      <c r="AG7556" s="12"/>
      <c r="AH7556" s="12"/>
      <c r="AI7556" s="12"/>
      <c r="AJ7556" s="12"/>
      <c r="AK7556" s="12"/>
      <c r="AL7556" s="12"/>
      <c r="AM7556" s="12"/>
      <c r="AN7556" s="12"/>
      <c r="AO7556" s="12"/>
      <c r="AP7556" s="12"/>
      <c r="AQ7556" s="12"/>
      <c r="AR7556" s="12"/>
      <c r="AS7556" s="12"/>
      <c r="AT7556" s="12"/>
      <c r="AU7556" s="12"/>
      <c r="AV7556" s="12"/>
      <c r="AW7556" s="12"/>
      <c r="AX7556" s="12"/>
      <c r="AY7556" s="12"/>
      <c r="AZ7556" s="12"/>
      <c r="BA7556" s="12"/>
      <c r="BB7556" s="12"/>
      <c r="BC7556" s="12"/>
      <c r="BD7556" s="12"/>
      <c r="BE7556" s="12"/>
      <c r="BF7556" s="12"/>
      <c r="BG7556" s="12"/>
      <c r="BH7556" s="12"/>
      <c r="BI7556" s="12"/>
      <c r="BJ7556" s="13"/>
      <c r="BK7556" s="13"/>
      <c r="BL7556" s="13"/>
      <c r="BM7556" s="13"/>
      <c r="BN7556" s="13"/>
    </row>
    <row r="7557" spans="4:66" x14ac:dyDescent="0.25">
      <c r="D7557" s="7"/>
      <c r="E7557" s="10"/>
      <c r="F7557" s="10"/>
      <c r="G7557" s="10"/>
      <c r="H7557" s="10"/>
      <c r="I7557" s="10"/>
      <c r="J7557" s="10"/>
      <c r="K7557" s="11"/>
      <c r="L7557" s="11"/>
      <c r="M7557" s="12"/>
      <c r="N7557" s="12"/>
      <c r="O7557" s="12"/>
      <c r="P7557" s="12"/>
      <c r="Q7557" s="12"/>
      <c r="R7557" s="12"/>
      <c r="S7557" s="12"/>
      <c r="T7557" s="12"/>
      <c r="U7557" s="12"/>
      <c r="V7557" s="12"/>
      <c r="W7557" s="12"/>
      <c r="X7557" s="12"/>
      <c r="Y7557" s="12"/>
      <c r="Z7557" s="12"/>
      <c r="AA7557" s="12"/>
      <c r="AB7557" s="12"/>
      <c r="AC7557" s="12"/>
      <c r="AD7557" s="12"/>
      <c r="AE7557" s="12"/>
      <c r="AF7557" s="12"/>
      <c r="AG7557" s="12"/>
      <c r="AH7557" s="12"/>
      <c r="AI7557" s="12"/>
      <c r="AJ7557" s="12"/>
      <c r="AK7557" s="12"/>
      <c r="AL7557" s="12"/>
      <c r="AM7557" s="12"/>
      <c r="AN7557" s="12"/>
      <c r="AO7557" s="12"/>
      <c r="AP7557" s="12"/>
      <c r="AQ7557" s="12"/>
      <c r="AR7557" s="12"/>
      <c r="AS7557" s="12"/>
      <c r="AT7557" s="12"/>
      <c r="AU7557" s="12"/>
      <c r="AV7557" s="12"/>
      <c r="AW7557" s="12"/>
      <c r="AX7557" s="12"/>
      <c r="AY7557" s="12"/>
      <c r="AZ7557" s="12"/>
      <c r="BA7557" s="12"/>
      <c r="BB7557" s="12"/>
      <c r="BC7557" s="12"/>
      <c r="BD7557" s="12"/>
      <c r="BE7557" s="12"/>
      <c r="BF7557" s="12"/>
      <c r="BG7557" s="12"/>
      <c r="BH7557" s="12"/>
      <c r="BI7557" s="12"/>
      <c r="BJ7557" s="13"/>
      <c r="BK7557" s="13"/>
      <c r="BL7557" s="13"/>
      <c r="BM7557" s="13"/>
      <c r="BN7557" s="13"/>
    </row>
    <row r="7558" spans="4:66" x14ac:dyDescent="0.25">
      <c r="D7558" s="7"/>
      <c r="E7558" s="10"/>
      <c r="F7558" s="10"/>
      <c r="G7558" s="10"/>
      <c r="H7558" s="10"/>
      <c r="I7558" s="10"/>
      <c r="J7558" s="10"/>
      <c r="K7558" s="11"/>
      <c r="L7558" s="11"/>
      <c r="M7558" s="12"/>
      <c r="N7558" s="12"/>
      <c r="O7558" s="12"/>
      <c r="P7558" s="12"/>
      <c r="Q7558" s="12"/>
      <c r="R7558" s="12"/>
      <c r="S7558" s="12"/>
      <c r="T7558" s="12"/>
      <c r="U7558" s="12"/>
      <c r="V7558" s="12"/>
      <c r="W7558" s="12"/>
      <c r="X7558" s="12"/>
      <c r="Y7558" s="12"/>
      <c r="Z7558" s="12"/>
      <c r="AA7558" s="12"/>
      <c r="AB7558" s="12"/>
      <c r="AC7558" s="12"/>
      <c r="AD7558" s="12"/>
      <c r="AE7558" s="12"/>
      <c r="AF7558" s="12"/>
      <c r="AG7558" s="12"/>
      <c r="AH7558" s="12"/>
      <c r="AI7558" s="12"/>
      <c r="AJ7558" s="12"/>
      <c r="AK7558" s="12"/>
      <c r="AL7558" s="12"/>
      <c r="AM7558" s="12"/>
      <c r="AN7558" s="12"/>
      <c r="AO7558" s="12"/>
      <c r="AP7558" s="12"/>
      <c r="AQ7558" s="12"/>
      <c r="AR7558" s="12"/>
      <c r="AS7558" s="12"/>
      <c r="AT7558" s="12"/>
      <c r="AU7558" s="12"/>
      <c r="AV7558" s="12"/>
      <c r="AW7558" s="12"/>
      <c r="AX7558" s="12"/>
      <c r="AY7558" s="12"/>
      <c r="AZ7558" s="12"/>
      <c r="BA7558" s="12"/>
      <c r="BB7558" s="12"/>
      <c r="BC7558" s="12"/>
      <c r="BD7558" s="12"/>
      <c r="BE7558" s="12"/>
      <c r="BF7558" s="12"/>
      <c r="BG7558" s="12"/>
      <c r="BH7558" s="12"/>
      <c r="BI7558" s="12"/>
      <c r="BJ7558" s="13"/>
      <c r="BK7558" s="13"/>
      <c r="BL7558" s="13"/>
      <c r="BM7558" s="13"/>
      <c r="BN7558" s="13"/>
    </row>
    <row r="7559" spans="4:66" x14ac:dyDescent="0.25">
      <c r="D7559" s="7"/>
      <c r="E7559" s="10"/>
      <c r="F7559" s="10"/>
      <c r="G7559" s="10"/>
      <c r="H7559" s="10"/>
      <c r="I7559" s="10"/>
      <c r="J7559" s="10"/>
      <c r="K7559" s="11"/>
      <c r="L7559" s="11"/>
      <c r="M7559" s="12"/>
      <c r="N7559" s="12"/>
      <c r="O7559" s="12"/>
      <c r="P7559" s="12"/>
      <c r="Q7559" s="12"/>
      <c r="R7559" s="12"/>
      <c r="S7559" s="12"/>
      <c r="T7559" s="12"/>
      <c r="U7559" s="12"/>
      <c r="V7559" s="12"/>
      <c r="W7559" s="12"/>
      <c r="X7559" s="12"/>
      <c r="Y7559" s="12"/>
      <c r="Z7559" s="12"/>
      <c r="AA7559" s="12"/>
      <c r="AB7559" s="12"/>
      <c r="AC7559" s="12"/>
      <c r="AD7559" s="12"/>
      <c r="AE7559" s="12"/>
      <c r="AF7559" s="12"/>
      <c r="AG7559" s="12"/>
      <c r="AH7559" s="12"/>
      <c r="AI7559" s="12"/>
      <c r="AJ7559" s="12"/>
      <c r="AK7559" s="12"/>
      <c r="AL7559" s="12"/>
      <c r="AM7559" s="12"/>
      <c r="AN7559" s="12"/>
      <c r="AO7559" s="12"/>
      <c r="AP7559" s="12"/>
      <c r="AQ7559" s="12"/>
      <c r="AR7559" s="12"/>
      <c r="AS7559" s="12"/>
      <c r="AT7559" s="12"/>
      <c r="AU7559" s="12"/>
      <c r="AV7559" s="12"/>
      <c r="AW7559" s="12"/>
      <c r="AX7559" s="12"/>
      <c r="AY7559" s="12"/>
      <c r="AZ7559" s="12"/>
      <c r="BA7559" s="12"/>
      <c r="BB7559" s="12"/>
      <c r="BC7559" s="12"/>
      <c r="BD7559" s="12"/>
      <c r="BE7559" s="12"/>
      <c r="BF7559" s="12"/>
      <c r="BG7559" s="12"/>
      <c r="BH7559" s="12"/>
      <c r="BI7559" s="12"/>
      <c r="BJ7559" s="13"/>
      <c r="BK7559" s="13"/>
      <c r="BL7559" s="13"/>
      <c r="BM7559" s="13"/>
      <c r="BN7559" s="13"/>
    </row>
    <row r="7560" spans="4:66" x14ac:dyDescent="0.25">
      <c r="D7560" s="7"/>
      <c r="E7560" s="10"/>
      <c r="F7560" s="10"/>
      <c r="G7560" s="10"/>
      <c r="H7560" s="10"/>
      <c r="I7560" s="10"/>
      <c r="J7560" s="10"/>
      <c r="K7560" s="11"/>
      <c r="L7560" s="11"/>
      <c r="M7560" s="12"/>
      <c r="N7560" s="12"/>
      <c r="O7560" s="12"/>
      <c r="P7560" s="12"/>
      <c r="Q7560" s="12"/>
      <c r="R7560" s="12"/>
      <c r="S7560" s="12"/>
      <c r="T7560" s="12"/>
      <c r="U7560" s="12"/>
      <c r="V7560" s="12"/>
      <c r="W7560" s="12"/>
      <c r="X7560" s="12"/>
      <c r="Y7560" s="12"/>
      <c r="Z7560" s="12"/>
      <c r="AA7560" s="12"/>
      <c r="AB7560" s="12"/>
      <c r="AC7560" s="12"/>
      <c r="AD7560" s="12"/>
      <c r="AE7560" s="12"/>
      <c r="AF7560" s="12"/>
      <c r="AG7560" s="12"/>
      <c r="AH7560" s="12"/>
      <c r="AI7560" s="12"/>
      <c r="AJ7560" s="12"/>
      <c r="AK7560" s="12"/>
      <c r="AL7560" s="12"/>
      <c r="AM7560" s="12"/>
      <c r="AN7560" s="12"/>
      <c r="AO7560" s="12"/>
      <c r="AP7560" s="12"/>
      <c r="AQ7560" s="12"/>
      <c r="AR7560" s="12"/>
      <c r="AS7560" s="12"/>
      <c r="AT7560" s="12"/>
      <c r="AU7560" s="12"/>
      <c r="AV7560" s="12"/>
      <c r="AW7560" s="12"/>
      <c r="AX7560" s="12"/>
      <c r="AY7560" s="12"/>
      <c r="AZ7560" s="12"/>
      <c r="BA7560" s="12"/>
      <c r="BB7560" s="12"/>
      <c r="BC7560" s="12"/>
      <c r="BD7560" s="12"/>
      <c r="BE7560" s="12"/>
      <c r="BF7560" s="12"/>
      <c r="BG7560" s="12"/>
      <c r="BH7560" s="12"/>
      <c r="BI7560" s="12"/>
      <c r="BJ7560" s="13"/>
      <c r="BK7560" s="13"/>
      <c r="BL7560" s="13"/>
      <c r="BM7560" s="13"/>
      <c r="BN7560" s="13"/>
    </row>
    <row r="7561" spans="4:66" x14ac:dyDescent="0.25">
      <c r="D7561" s="7"/>
      <c r="E7561" s="10"/>
      <c r="F7561" s="10"/>
      <c r="G7561" s="10"/>
      <c r="H7561" s="10"/>
      <c r="I7561" s="10"/>
      <c r="J7561" s="10"/>
      <c r="K7561" s="11"/>
      <c r="L7561" s="11"/>
      <c r="M7561" s="12"/>
      <c r="N7561" s="12"/>
      <c r="O7561" s="12"/>
      <c r="P7561" s="12"/>
      <c r="Q7561" s="12"/>
      <c r="R7561" s="12"/>
      <c r="S7561" s="12"/>
      <c r="T7561" s="12"/>
      <c r="U7561" s="12"/>
      <c r="V7561" s="12"/>
      <c r="W7561" s="12"/>
      <c r="X7561" s="12"/>
      <c r="Y7561" s="12"/>
      <c r="Z7561" s="12"/>
      <c r="AA7561" s="12"/>
      <c r="AB7561" s="12"/>
      <c r="AC7561" s="12"/>
      <c r="AD7561" s="12"/>
      <c r="AE7561" s="12"/>
      <c r="AF7561" s="12"/>
      <c r="AG7561" s="12"/>
      <c r="AH7561" s="12"/>
      <c r="AI7561" s="12"/>
      <c r="AJ7561" s="12"/>
      <c r="AK7561" s="12"/>
      <c r="AL7561" s="12"/>
      <c r="AM7561" s="12"/>
      <c r="AN7561" s="12"/>
      <c r="AO7561" s="12"/>
      <c r="AP7561" s="12"/>
      <c r="AQ7561" s="12"/>
      <c r="AR7561" s="12"/>
      <c r="AS7561" s="12"/>
      <c r="AT7561" s="12"/>
      <c r="AU7561" s="12"/>
      <c r="AV7561" s="12"/>
      <c r="AW7561" s="12"/>
      <c r="AX7561" s="12"/>
      <c r="AY7561" s="12"/>
      <c r="AZ7561" s="12"/>
      <c r="BA7561" s="12"/>
      <c r="BB7561" s="12"/>
      <c r="BC7561" s="12"/>
      <c r="BD7561" s="12"/>
      <c r="BE7561" s="12"/>
      <c r="BF7561" s="12"/>
      <c r="BG7561" s="12"/>
      <c r="BH7561" s="12"/>
      <c r="BI7561" s="12"/>
      <c r="BJ7561" s="13"/>
      <c r="BK7561" s="13"/>
      <c r="BL7561" s="13"/>
      <c r="BM7561" s="13"/>
      <c r="BN7561" s="13"/>
    </row>
    <row r="7562" spans="4:66" x14ac:dyDescent="0.25">
      <c r="D7562" s="7"/>
      <c r="E7562" s="10"/>
      <c r="F7562" s="10"/>
      <c r="G7562" s="10"/>
      <c r="H7562" s="10"/>
      <c r="I7562" s="10"/>
      <c r="J7562" s="10"/>
      <c r="K7562" s="11"/>
      <c r="L7562" s="11"/>
      <c r="M7562" s="12"/>
      <c r="N7562" s="12"/>
      <c r="O7562" s="12"/>
      <c r="P7562" s="12"/>
      <c r="Q7562" s="12"/>
      <c r="R7562" s="12"/>
      <c r="S7562" s="12"/>
      <c r="T7562" s="12"/>
      <c r="U7562" s="12"/>
      <c r="V7562" s="12"/>
      <c r="W7562" s="12"/>
      <c r="X7562" s="12"/>
      <c r="Y7562" s="12"/>
      <c r="Z7562" s="12"/>
      <c r="AA7562" s="12"/>
      <c r="AB7562" s="12"/>
      <c r="AC7562" s="12"/>
      <c r="AD7562" s="12"/>
      <c r="AE7562" s="12"/>
      <c r="AF7562" s="12"/>
      <c r="AG7562" s="12"/>
      <c r="AH7562" s="12"/>
      <c r="AI7562" s="12"/>
      <c r="AJ7562" s="12"/>
      <c r="AK7562" s="12"/>
      <c r="AL7562" s="12"/>
      <c r="AM7562" s="12"/>
      <c r="AN7562" s="12"/>
      <c r="AO7562" s="12"/>
      <c r="AP7562" s="12"/>
      <c r="AQ7562" s="12"/>
      <c r="AR7562" s="12"/>
      <c r="AS7562" s="12"/>
      <c r="AT7562" s="12"/>
      <c r="AU7562" s="12"/>
      <c r="AV7562" s="12"/>
      <c r="AW7562" s="12"/>
      <c r="AX7562" s="12"/>
      <c r="AY7562" s="12"/>
      <c r="AZ7562" s="12"/>
      <c r="BA7562" s="12"/>
      <c r="BB7562" s="12"/>
      <c r="BC7562" s="12"/>
      <c r="BD7562" s="12"/>
      <c r="BE7562" s="12"/>
      <c r="BF7562" s="12"/>
      <c r="BG7562" s="12"/>
      <c r="BH7562" s="12"/>
      <c r="BI7562" s="12"/>
      <c r="BJ7562" s="13"/>
      <c r="BK7562" s="13"/>
      <c r="BL7562" s="13"/>
      <c r="BM7562" s="13"/>
      <c r="BN7562" s="13"/>
    </row>
    <row r="7563" spans="4:66" x14ac:dyDescent="0.25">
      <c r="D7563" s="7"/>
      <c r="E7563" s="10"/>
      <c r="F7563" s="10"/>
      <c r="G7563" s="10"/>
      <c r="H7563" s="10"/>
      <c r="I7563" s="10"/>
      <c r="J7563" s="10"/>
      <c r="K7563" s="11"/>
      <c r="L7563" s="11"/>
      <c r="M7563" s="12"/>
      <c r="N7563" s="12"/>
      <c r="O7563" s="12"/>
      <c r="P7563" s="12"/>
      <c r="Q7563" s="12"/>
      <c r="R7563" s="12"/>
      <c r="S7563" s="12"/>
      <c r="T7563" s="12"/>
      <c r="U7563" s="12"/>
      <c r="V7563" s="12"/>
      <c r="W7563" s="12"/>
      <c r="X7563" s="12"/>
      <c r="Y7563" s="12"/>
      <c r="Z7563" s="12"/>
      <c r="AA7563" s="12"/>
      <c r="AB7563" s="12"/>
      <c r="AC7563" s="12"/>
      <c r="AD7563" s="12"/>
      <c r="AE7563" s="12"/>
      <c r="AF7563" s="12"/>
      <c r="AG7563" s="12"/>
      <c r="AH7563" s="12"/>
      <c r="AI7563" s="12"/>
      <c r="AJ7563" s="12"/>
      <c r="AK7563" s="12"/>
      <c r="AL7563" s="12"/>
      <c r="AM7563" s="12"/>
      <c r="AN7563" s="12"/>
      <c r="AO7563" s="12"/>
      <c r="AP7563" s="12"/>
      <c r="AQ7563" s="12"/>
      <c r="AR7563" s="12"/>
      <c r="AS7563" s="12"/>
      <c r="AT7563" s="12"/>
      <c r="AU7563" s="12"/>
      <c r="AV7563" s="12"/>
      <c r="AW7563" s="12"/>
      <c r="AX7563" s="12"/>
      <c r="AY7563" s="12"/>
      <c r="AZ7563" s="12"/>
      <c r="BA7563" s="12"/>
      <c r="BB7563" s="12"/>
      <c r="BC7563" s="12"/>
      <c r="BD7563" s="12"/>
      <c r="BE7563" s="12"/>
      <c r="BF7563" s="12"/>
      <c r="BG7563" s="12"/>
      <c r="BH7563" s="12"/>
      <c r="BI7563" s="12"/>
      <c r="BJ7563" s="13"/>
      <c r="BK7563" s="13"/>
      <c r="BL7563" s="13"/>
      <c r="BM7563" s="13"/>
      <c r="BN7563" s="13"/>
    </row>
    <row r="7564" spans="4:66" x14ac:dyDescent="0.25">
      <c r="D7564" s="7"/>
      <c r="E7564" s="10"/>
      <c r="F7564" s="10"/>
      <c r="G7564" s="10"/>
      <c r="H7564" s="10"/>
      <c r="I7564" s="10"/>
      <c r="J7564" s="10"/>
      <c r="K7564" s="11"/>
      <c r="L7564" s="11"/>
      <c r="M7564" s="12"/>
      <c r="N7564" s="12"/>
      <c r="O7564" s="12"/>
      <c r="P7564" s="12"/>
      <c r="Q7564" s="12"/>
      <c r="R7564" s="12"/>
      <c r="S7564" s="12"/>
      <c r="T7564" s="12"/>
      <c r="U7564" s="12"/>
      <c r="V7564" s="12"/>
      <c r="W7564" s="12"/>
      <c r="X7564" s="12"/>
      <c r="Y7564" s="12"/>
      <c r="Z7564" s="12"/>
      <c r="AA7564" s="12"/>
      <c r="AB7564" s="12"/>
      <c r="AC7564" s="12"/>
      <c r="AD7564" s="12"/>
      <c r="AE7564" s="12"/>
      <c r="AF7564" s="12"/>
      <c r="AG7564" s="12"/>
      <c r="AH7564" s="12"/>
      <c r="AI7564" s="12"/>
      <c r="AJ7564" s="12"/>
      <c r="AK7564" s="12"/>
      <c r="AL7564" s="12"/>
      <c r="AM7564" s="12"/>
      <c r="AN7564" s="12"/>
      <c r="AO7564" s="12"/>
      <c r="AP7564" s="12"/>
      <c r="AQ7564" s="12"/>
      <c r="AR7564" s="12"/>
      <c r="AS7564" s="12"/>
      <c r="AT7564" s="12"/>
      <c r="AU7564" s="12"/>
      <c r="AV7564" s="12"/>
      <c r="AW7564" s="12"/>
      <c r="AX7564" s="12"/>
      <c r="AY7564" s="12"/>
      <c r="AZ7564" s="12"/>
      <c r="BA7564" s="12"/>
      <c r="BB7564" s="12"/>
      <c r="BC7564" s="12"/>
      <c r="BD7564" s="12"/>
      <c r="BE7564" s="12"/>
      <c r="BF7564" s="12"/>
      <c r="BG7564" s="12"/>
      <c r="BH7564" s="12"/>
      <c r="BI7564" s="12"/>
      <c r="BJ7564" s="13"/>
      <c r="BK7564" s="13"/>
      <c r="BL7564" s="13"/>
      <c r="BM7564" s="13"/>
      <c r="BN7564" s="13"/>
    </row>
    <row r="7565" spans="4:66" x14ac:dyDescent="0.25">
      <c r="D7565" s="7"/>
      <c r="E7565" s="10"/>
      <c r="F7565" s="10"/>
      <c r="G7565" s="10"/>
      <c r="H7565" s="10"/>
      <c r="I7565" s="10"/>
      <c r="J7565" s="10"/>
      <c r="K7565" s="11"/>
      <c r="L7565" s="11"/>
      <c r="M7565" s="12"/>
      <c r="N7565" s="12"/>
      <c r="O7565" s="12"/>
      <c r="P7565" s="12"/>
      <c r="Q7565" s="12"/>
      <c r="R7565" s="12"/>
      <c r="S7565" s="12"/>
      <c r="T7565" s="12"/>
      <c r="U7565" s="12"/>
      <c r="V7565" s="12"/>
      <c r="W7565" s="12"/>
      <c r="X7565" s="12"/>
      <c r="Y7565" s="12"/>
      <c r="Z7565" s="12"/>
      <c r="AA7565" s="12"/>
      <c r="AB7565" s="12"/>
      <c r="AC7565" s="12"/>
      <c r="AD7565" s="12"/>
      <c r="AE7565" s="12"/>
      <c r="AF7565" s="12"/>
      <c r="AG7565" s="12"/>
      <c r="AH7565" s="12"/>
      <c r="AI7565" s="12"/>
      <c r="AJ7565" s="12"/>
      <c r="AK7565" s="12"/>
      <c r="AL7565" s="12"/>
      <c r="AM7565" s="12"/>
      <c r="AN7565" s="12"/>
      <c r="AO7565" s="12"/>
      <c r="AP7565" s="12"/>
      <c r="AQ7565" s="12"/>
      <c r="AR7565" s="12"/>
      <c r="AS7565" s="12"/>
      <c r="AT7565" s="12"/>
      <c r="AU7565" s="12"/>
      <c r="AV7565" s="12"/>
      <c r="AW7565" s="12"/>
      <c r="AX7565" s="12"/>
      <c r="AY7565" s="12"/>
      <c r="AZ7565" s="12"/>
      <c r="BA7565" s="12"/>
      <c r="BB7565" s="12"/>
      <c r="BC7565" s="12"/>
      <c r="BD7565" s="12"/>
      <c r="BE7565" s="12"/>
      <c r="BF7565" s="12"/>
      <c r="BG7565" s="12"/>
      <c r="BH7565" s="12"/>
      <c r="BI7565" s="12"/>
      <c r="BJ7565" s="13"/>
      <c r="BK7565" s="13"/>
      <c r="BL7565" s="13"/>
      <c r="BM7565" s="13"/>
      <c r="BN7565" s="13"/>
    </row>
    <row r="7566" spans="4:66" x14ac:dyDescent="0.25">
      <c r="D7566" s="7"/>
      <c r="E7566" s="10"/>
      <c r="F7566" s="10"/>
      <c r="G7566" s="10"/>
      <c r="H7566" s="10"/>
      <c r="I7566" s="10"/>
      <c r="J7566" s="10"/>
      <c r="K7566" s="11"/>
      <c r="L7566" s="11"/>
      <c r="M7566" s="12"/>
      <c r="N7566" s="12"/>
      <c r="O7566" s="12"/>
      <c r="P7566" s="12"/>
      <c r="Q7566" s="12"/>
      <c r="R7566" s="12"/>
      <c r="S7566" s="12"/>
      <c r="T7566" s="12"/>
      <c r="U7566" s="12"/>
      <c r="V7566" s="12"/>
      <c r="W7566" s="12"/>
      <c r="X7566" s="12"/>
      <c r="Y7566" s="12"/>
      <c r="Z7566" s="12"/>
      <c r="AA7566" s="12"/>
      <c r="AB7566" s="12"/>
      <c r="AC7566" s="12"/>
      <c r="AD7566" s="12"/>
      <c r="AE7566" s="12"/>
      <c r="AF7566" s="12"/>
      <c r="AG7566" s="12"/>
      <c r="AH7566" s="12"/>
      <c r="AI7566" s="12"/>
      <c r="AJ7566" s="12"/>
      <c r="AK7566" s="12"/>
      <c r="AL7566" s="12"/>
      <c r="AM7566" s="12"/>
      <c r="AN7566" s="12"/>
      <c r="AO7566" s="12"/>
      <c r="AP7566" s="12"/>
      <c r="AQ7566" s="12"/>
      <c r="AR7566" s="12"/>
      <c r="AS7566" s="12"/>
      <c r="AT7566" s="12"/>
      <c r="AU7566" s="12"/>
      <c r="AV7566" s="12"/>
      <c r="AW7566" s="12"/>
      <c r="AX7566" s="12"/>
      <c r="AY7566" s="12"/>
      <c r="AZ7566" s="12"/>
      <c r="BA7566" s="12"/>
      <c r="BB7566" s="12"/>
      <c r="BC7566" s="12"/>
      <c r="BD7566" s="12"/>
      <c r="BE7566" s="12"/>
      <c r="BF7566" s="12"/>
      <c r="BG7566" s="12"/>
      <c r="BH7566" s="12"/>
      <c r="BI7566" s="12"/>
      <c r="BJ7566" s="13"/>
      <c r="BK7566" s="13"/>
      <c r="BL7566" s="13"/>
      <c r="BM7566" s="13"/>
      <c r="BN7566" s="13"/>
    </row>
    <row r="7567" spans="4:66" x14ac:dyDescent="0.25">
      <c r="D7567" s="7"/>
      <c r="E7567" s="10"/>
      <c r="F7567" s="10"/>
      <c r="G7567" s="10"/>
      <c r="H7567" s="10"/>
      <c r="I7567" s="10"/>
      <c r="J7567" s="10"/>
      <c r="K7567" s="11"/>
      <c r="L7567" s="11"/>
      <c r="M7567" s="12"/>
      <c r="N7567" s="12"/>
      <c r="O7567" s="12"/>
      <c r="P7567" s="12"/>
      <c r="Q7567" s="12"/>
      <c r="R7567" s="12"/>
      <c r="S7567" s="12"/>
      <c r="T7567" s="12"/>
      <c r="U7567" s="12"/>
      <c r="V7567" s="12"/>
      <c r="W7567" s="12"/>
      <c r="X7567" s="12"/>
      <c r="Y7567" s="12"/>
      <c r="Z7567" s="12"/>
      <c r="AA7567" s="12"/>
      <c r="AB7567" s="12"/>
      <c r="AC7567" s="12"/>
      <c r="AD7567" s="12"/>
      <c r="AE7567" s="12"/>
      <c r="AF7567" s="12"/>
      <c r="AG7567" s="12"/>
      <c r="AH7567" s="12"/>
      <c r="AI7567" s="12"/>
      <c r="AJ7567" s="12"/>
      <c r="AK7567" s="12"/>
      <c r="AL7567" s="12"/>
      <c r="AM7567" s="12"/>
      <c r="AN7567" s="12"/>
      <c r="AO7567" s="12"/>
      <c r="AP7567" s="12"/>
      <c r="AQ7567" s="12"/>
      <c r="AR7567" s="12"/>
      <c r="AS7567" s="12"/>
      <c r="AT7567" s="12"/>
      <c r="AU7567" s="12"/>
      <c r="AV7567" s="12"/>
      <c r="AW7567" s="12"/>
      <c r="AX7567" s="12"/>
      <c r="AY7567" s="12"/>
      <c r="AZ7567" s="12"/>
      <c r="BA7567" s="12"/>
      <c r="BB7567" s="12"/>
      <c r="BC7567" s="12"/>
      <c r="BD7567" s="12"/>
      <c r="BE7567" s="12"/>
      <c r="BF7567" s="12"/>
      <c r="BG7567" s="12"/>
      <c r="BH7567" s="12"/>
      <c r="BI7567" s="12"/>
      <c r="BJ7567" s="13"/>
      <c r="BK7567" s="13"/>
      <c r="BL7567" s="13"/>
      <c r="BM7567" s="13"/>
      <c r="BN7567" s="13"/>
    </row>
    <row r="7568" spans="4:66" x14ac:dyDescent="0.25">
      <c r="D7568" s="7"/>
      <c r="E7568" s="10"/>
      <c r="F7568" s="10"/>
      <c r="G7568" s="10"/>
      <c r="H7568" s="10"/>
      <c r="I7568" s="10"/>
      <c r="J7568" s="10"/>
      <c r="K7568" s="11"/>
      <c r="L7568" s="11"/>
      <c r="M7568" s="12"/>
      <c r="N7568" s="12"/>
      <c r="O7568" s="12"/>
      <c r="P7568" s="12"/>
      <c r="Q7568" s="12"/>
      <c r="R7568" s="12"/>
      <c r="S7568" s="12"/>
      <c r="T7568" s="12"/>
      <c r="U7568" s="12"/>
      <c r="V7568" s="12"/>
      <c r="W7568" s="12"/>
      <c r="X7568" s="12"/>
      <c r="Y7568" s="12"/>
      <c r="Z7568" s="12"/>
      <c r="AA7568" s="12"/>
      <c r="AB7568" s="12"/>
      <c r="AC7568" s="12"/>
      <c r="AD7568" s="12"/>
      <c r="AE7568" s="12"/>
      <c r="AF7568" s="12"/>
      <c r="AG7568" s="12"/>
      <c r="AH7568" s="12"/>
      <c r="AI7568" s="12"/>
      <c r="AJ7568" s="12"/>
      <c r="AK7568" s="12"/>
      <c r="AL7568" s="12"/>
      <c r="AM7568" s="12"/>
      <c r="AN7568" s="12"/>
      <c r="AO7568" s="12"/>
      <c r="AP7568" s="12"/>
      <c r="AQ7568" s="12"/>
      <c r="AR7568" s="12"/>
      <c r="AS7568" s="12"/>
      <c r="AT7568" s="12"/>
      <c r="AU7568" s="12"/>
      <c r="AV7568" s="12"/>
      <c r="AW7568" s="12"/>
      <c r="AX7568" s="12"/>
      <c r="AY7568" s="12"/>
      <c r="AZ7568" s="12"/>
      <c r="BA7568" s="12"/>
      <c r="BB7568" s="12"/>
      <c r="BC7568" s="12"/>
      <c r="BD7568" s="12"/>
      <c r="BE7568" s="12"/>
      <c r="BF7568" s="12"/>
      <c r="BG7568" s="12"/>
      <c r="BH7568" s="12"/>
      <c r="BI7568" s="12"/>
      <c r="BJ7568" s="13"/>
      <c r="BK7568" s="13"/>
      <c r="BL7568" s="13"/>
      <c r="BM7568" s="13"/>
      <c r="BN7568" s="13"/>
    </row>
    <row r="7569" spans="4:66" x14ac:dyDescent="0.25">
      <c r="D7569" s="7"/>
      <c r="E7569" s="10"/>
      <c r="F7569" s="10"/>
      <c r="G7569" s="10"/>
      <c r="H7569" s="10"/>
      <c r="I7569" s="10"/>
      <c r="J7569" s="10"/>
      <c r="K7569" s="11"/>
      <c r="L7569" s="11"/>
      <c r="M7569" s="12"/>
      <c r="N7569" s="12"/>
      <c r="O7569" s="12"/>
      <c r="P7569" s="12"/>
      <c r="Q7569" s="12"/>
      <c r="R7569" s="12"/>
      <c r="S7569" s="12"/>
      <c r="T7569" s="12"/>
      <c r="U7569" s="12"/>
      <c r="V7569" s="12"/>
      <c r="W7569" s="12"/>
      <c r="X7569" s="12"/>
      <c r="Y7569" s="12"/>
      <c r="Z7569" s="12"/>
      <c r="AA7569" s="12"/>
      <c r="AB7569" s="12"/>
      <c r="AC7569" s="12"/>
      <c r="AD7569" s="12"/>
      <c r="AE7569" s="12"/>
      <c r="AF7569" s="12"/>
      <c r="AG7569" s="12"/>
      <c r="AH7569" s="12"/>
      <c r="AI7569" s="12"/>
      <c r="AJ7569" s="12"/>
      <c r="AK7569" s="12"/>
      <c r="AL7569" s="12"/>
      <c r="AM7569" s="12"/>
      <c r="AN7569" s="12"/>
      <c r="AO7569" s="12"/>
      <c r="AP7569" s="12"/>
      <c r="AQ7569" s="12"/>
      <c r="AR7569" s="12"/>
      <c r="AS7569" s="12"/>
      <c r="AT7569" s="12"/>
      <c r="AU7569" s="12"/>
      <c r="AV7569" s="12"/>
      <c r="AW7569" s="12"/>
      <c r="AX7569" s="12"/>
      <c r="AY7569" s="12"/>
      <c r="AZ7569" s="12"/>
      <c r="BA7569" s="12"/>
      <c r="BB7569" s="12"/>
      <c r="BC7569" s="12"/>
      <c r="BD7569" s="12"/>
      <c r="BE7569" s="12"/>
      <c r="BF7569" s="12"/>
      <c r="BG7569" s="12"/>
      <c r="BH7569" s="12"/>
      <c r="BI7569" s="12"/>
      <c r="BJ7569" s="13"/>
      <c r="BK7569" s="13"/>
      <c r="BL7569" s="13"/>
      <c r="BM7569" s="13"/>
      <c r="BN7569" s="13"/>
    </row>
    <row r="7570" spans="4:66" x14ac:dyDescent="0.25">
      <c r="D7570" s="7"/>
      <c r="E7570" s="10"/>
      <c r="F7570" s="10"/>
      <c r="G7570" s="10"/>
      <c r="H7570" s="10"/>
      <c r="I7570" s="10"/>
      <c r="J7570" s="10"/>
      <c r="K7570" s="11"/>
      <c r="L7570" s="11"/>
      <c r="M7570" s="12"/>
      <c r="N7570" s="12"/>
      <c r="O7570" s="12"/>
      <c r="P7570" s="12"/>
      <c r="Q7570" s="12"/>
      <c r="R7570" s="12"/>
      <c r="S7570" s="12"/>
      <c r="T7570" s="12"/>
      <c r="U7570" s="12"/>
      <c r="V7570" s="12"/>
      <c r="W7570" s="12"/>
      <c r="X7570" s="12"/>
      <c r="Y7570" s="12"/>
      <c r="Z7570" s="12"/>
      <c r="AA7570" s="12"/>
      <c r="AB7570" s="12"/>
      <c r="AC7570" s="12"/>
      <c r="AD7570" s="12"/>
      <c r="AE7570" s="12"/>
      <c r="AF7570" s="12"/>
      <c r="AG7570" s="12"/>
      <c r="AH7570" s="12"/>
      <c r="AI7570" s="12"/>
      <c r="AJ7570" s="12"/>
      <c r="AK7570" s="12"/>
      <c r="AL7570" s="12"/>
      <c r="AM7570" s="12"/>
      <c r="AN7570" s="12"/>
      <c r="AO7570" s="12"/>
      <c r="AP7570" s="12"/>
      <c r="AQ7570" s="12"/>
      <c r="AR7570" s="12"/>
      <c r="AS7570" s="12"/>
      <c r="AT7570" s="12"/>
      <c r="AU7570" s="12"/>
      <c r="AV7570" s="12"/>
      <c r="AW7570" s="12"/>
      <c r="AX7570" s="12"/>
      <c r="AY7570" s="12"/>
      <c r="AZ7570" s="12"/>
      <c r="BA7570" s="12"/>
      <c r="BB7570" s="12"/>
      <c r="BC7570" s="12"/>
      <c r="BD7570" s="12"/>
      <c r="BE7570" s="12"/>
      <c r="BF7570" s="12"/>
      <c r="BG7570" s="12"/>
      <c r="BH7570" s="12"/>
      <c r="BI7570" s="12"/>
      <c r="BJ7570" s="13"/>
      <c r="BK7570" s="13"/>
      <c r="BL7570" s="13"/>
      <c r="BM7570" s="13"/>
      <c r="BN7570" s="13"/>
    </row>
    <row r="7571" spans="4:66" x14ac:dyDescent="0.25">
      <c r="D7571" s="7"/>
      <c r="E7571" s="10"/>
      <c r="F7571" s="10"/>
      <c r="G7571" s="10"/>
      <c r="H7571" s="10"/>
      <c r="I7571" s="10"/>
      <c r="J7571" s="10"/>
      <c r="K7571" s="11"/>
      <c r="L7571" s="11"/>
      <c r="M7571" s="12"/>
      <c r="N7571" s="12"/>
      <c r="O7571" s="12"/>
      <c r="P7571" s="12"/>
      <c r="Q7571" s="12"/>
      <c r="R7571" s="12"/>
      <c r="S7571" s="12"/>
      <c r="T7571" s="12"/>
      <c r="U7571" s="12"/>
      <c r="V7571" s="12"/>
      <c r="W7571" s="12"/>
      <c r="X7571" s="12"/>
      <c r="Y7571" s="12"/>
      <c r="Z7571" s="12"/>
      <c r="AA7571" s="12"/>
      <c r="AB7571" s="12"/>
      <c r="AC7571" s="12"/>
      <c r="AD7571" s="12"/>
      <c r="AE7571" s="12"/>
      <c r="AF7571" s="12"/>
      <c r="AG7571" s="12"/>
      <c r="AH7571" s="12"/>
      <c r="AI7571" s="12"/>
      <c r="AJ7571" s="12"/>
      <c r="AK7571" s="12"/>
      <c r="AL7571" s="12"/>
      <c r="AM7571" s="12"/>
      <c r="AN7571" s="12"/>
      <c r="AO7571" s="12"/>
      <c r="AP7571" s="12"/>
      <c r="AQ7571" s="12"/>
      <c r="AR7571" s="12"/>
      <c r="AS7571" s="12"/>
      <c r="AT7571" s="12"/>
      <c r="AU7571" s="12"/>
      <c r="AV7571" s="12"/>
      <c r="AW7571" s="12"/>
      <c r="AX7571" s="12"/>
      <c r="AY7571" s="12"/>
      <c r="AZ7571" s="12"/>
      <c r="BA7571" s="12"/>
      <c r="BB7571" s="12"/>
      <c r="BC7571" s="12"/>
      <c r="BD7571" s="12"/>
      <c r="BE7571" s="12"/>
      <c r="BF7571" s="12"/>
      <c r="BG7571" s="12"/>
      <c r="BH7571" s="12"/>
      <c r="BI7571" s="12"/>
      <c r="BJ7571" s="13"/>
      <c r="BK7571" s="13"/>
      <c r="BL7571" s="13"/>
      <c r="BM7571" s="13"/>
      <c r="BN7571" s="13"/>
    </row>
    <row r="7572" spans="4:66" x14ac:dyDescent="0.25">
      <c r="D7572" s="7"/>
      <c r="E7572" s="10"/>
      <c r="F7572" s="10"/>
      <c r="G7572" s="10"/>
      <c r="H7572" s="10"/>
      <c r="I7572" s="10"/>
      <c r="J7572" s="10"/>
      <c r="K7572" s="11"/>
      <c r="L7572" s="11"/>
      <c r="M7572" s="12"/>
      <c r="N7572" s="12"/>
      <c r="O7572" s="12"/>
      <c r="P7572" s="12"/>
      <c r="Q7572" s="12"/>
      <c r="R7572" s="12"/>
      <c r="S7572" s="12"/>
      <c r="T7572" s="12"/>
      <c r="U7572" s="12"/>
      <c r="V7572" s="12"/>
      <c r="W7572" s="12"/>
      <c r="X7572" s="12"/>
      <c r="Y7572" s="12"/>
      <c r="Z7572" s="12"/>
      <c r="AA7572" s="12"/>
      <c r="AB7572" s="12"/>
      <c r="AC7572" s="12"/>
      <c r="AD7572" s="12"/>
      <c r="AE7572" s="12"/>
      <c r="AF7572" s="12"/>
      <c r="AG7572" s="12"/>
      <c r="AH7572" s="12"/>
      <c r="AI7572" s="12"/>
      <c r="AJ7572" s="12"/>
      <c r="AK7572" s="12"/>
      <c r="AL7572" s="12"/>
      <c r="AM7572" s="12"/>
      <c r="AN7572" s="12"/>
      <c r="AO7572" s="12"/>
      <c r="AP7572" s="12"/>
      <c r="AQ7572" s="12"/>
      <c r="AR7572" s="12"/>
      <c r="AS7572" s="12"/>
      <c r="AT7572" s="12"/>
      <c r="AU7572" s="12"/>
      <c r="AV7572" s="12"/>
      <c r="AW7572" s="12"/>
      <c r="AX7572" s="12"/>
      <c r="AY7572" s="12"/>
      <c r="AZ7572" s="12"/>
      <c r="BA7572" s="12"/>
      <c r="BB7572" s="12"/>
      <c r="BC7572" s="12"/>
      <c r="BD7572" s="12"/>
      <c r="BE7572" s="12"/>
      <c r="BF7572" s="12"/>
      <c r="BG7572" s="12"/>
      <c r="BH7572" s="12"/>
      <c r="BI7572" s="12"/>
      <c r="BJ7572" s="13"/>
      <c r="BK7572" s="13"/>
      <c r="BL7572" s="13"/>
      <c r="BM7572" s="13"/>
      <c r="BN7572" s="13"/>
    </row>
    <row r="7573" spans="4:66" x14ac:dyDescent="0.25">
      <c r="D7573" s="7"/>
      <c r="E7573" s="10"/>
      <c r="F7573" s="10"/>
      <c r="G7573" s="10"/>
      <c r="H7573" s="10"/>
      <c r="I7573" s="10"/>
      <c r="J7573" s="10"/>
      <c r="K7573" s="11"/>
      <c r="L7573" s="11"/>
      <c r="M7573" s="12"/>
      <c r="N7573" s="12"/>
      <c r="O7573" s="12"/>
      <c r="P7573" s="12"/>
      <c r="Q7573" s="12"/>
      <c r="R7573" s="12"/>
      <c r="S7573" s="12"/>
      <c r="T7573" s="12"/>
      <c r="U7573" s="12"/>
      <c r="V7573" s="12"/>
      <c r="W7573" s="12"/>
      <c r="X7573" s="12"/>
      <c r="Y7573" s="12"/>
      <c r="Z7573" s="12"/>
      <c r="AA7573" s="12"/>
      <c r="AB7573" s="12"/>
      <c r="AC7573" s="12"/>
      <c r="AD7573" s="12"/>
      <c r="AE7573" s="12"/>
      <c r="AF7573" s="12"/>
      <c r="AG7573" s="12"/>
      <c r="AH7573" s="12"/>
      <c r="AI7573" s="12"/>
      <c r="AJ7573" s="12"/>
      <c r="AK7573" s="12"/>
      <c r="AL7573" s="12"/>
      <c r="AM7573" s="12"/>
      <c r="AN7573" s="12"/>
      <c r="AO7573" s="12"/>
      <c r="AP7573" s="12"/>
      <c r="AQ7573" s="12"/>
      <c r="AR7573" s="12"/>
      <c r="AS7573" s="12"/>
      <c r="AT7573" s="12"/>
      <c r="AU7573" s="12"/>
      <c r="AV7573" s="12"/>
      <c r="AW7573" s="12"/>
      <c r="AX7573" s="12"/>
      <c r="AY7573" s="12"/>
      <c r="AZ7573" s="12"/>
      <c r="BA7573" s="12"/>
      <c r="BB7573" s="12"/>
      <c r="BC7573" s="12"/>
      <c r="BD7573" s="12"/>
      <c r="BE7573" s="12"/>
      <c r="BF7573" s="12"/>
      <c r="BG7573" s="12"/>
      <c r="BH7573" s="12"/>
      <c r="BI7573" s="12"/>
      <c r="BJ7573" s="13"/>
      <c r="BK7573" s="13"/>
      <c r="BL7573" s="13"/>
      <c r="BM7573" s="13"/>
      <c r="BN7573" s="13"/>
    </row>
    <row r="7574" spans="4:66" x14ac:dyDescent="0.25">
      <c r="D7574" s="7"/>
      <c r="E7574" s="10"/>
      <c r="F7574" s="10"/>
      <c r="G7574" s="10"/>
      <c r="H7574" s="10"/>
      <c r="I7574" s="10"/>
      <c r="J7574" s="10"/>
      <c r="K7574" s="11"/>
      <c r="L7574" s="11"/>
      <c r="M7574" s="12"/>
      <c r="N7574" s="12"/>
      <c r="O7574" s="12"/>
      <c r="P7574" s="12"/>
      <c r="Q7574" s="12"/>
      <c r="R7574" s="12"/>
      <c r="S7574" s="12"/>
      <c r="T7574" s="12"/>
      <c r="U7574" s="12"/>
      <c r="V7574" s="12"/>
      <c r="W7574" s="12"/>
      <c r="X7574" s="12"/>
      <c r="Y7574" s="12"/>
      <c r="Z7574" s="12"/>
      <c r="AA7574" s="12"/>
      <c r="AB7574" s="12"/>
      <c r="AC7574" s="12"/>
      <c r="AD7574" s="12"/>
      <c r="AE7574" s="12"/>
      <c r="AF7574" s="12"/>
      <c r="AG7574" s="12"/>
      <c r="AH7574" s="12"/>
      <c r="AI7574" s="12"/>
      <c r="AJ7574" s="12"/>
      <c r="AK7574" s="12"/>
      <c r="AL7574" s="12"/>
      <c r="AM7574" s="12"/>
      <c r="AN7574" s="12"/>
      <c r="AO7574" s="12"/>
      <c r="AP7574" s="12"/>
      <c r="AQ7574" s="12"/>
      <c r="AR7574" s="12"/>
      <c r="AS7574" s="12"/>
      <c r="AT7574" s="12"/>
      <c r="AU7574" s="12"/>
      <c r="AV7574" s="12"/>
      <c r="AW7574" s="12"/>
      <c r="AX7574" s="12"/>
      <c r="AY7574" s="12"/>
      <c r="AZ7574" s="12"/>
      <c r="BA7574" s="12"/>
      <c r="BB7574" s="12"/>
      <c r="BC7574" s="12"/>
      <c r="BD7574" s="12"/>
      <c r="BE7574" s="12"/>
      <c r="BF7574" s="12"/>
      <c r="BG7574" s="12"/>
      <c r="BH7574" s="12"/>
      <c r="BI7574" s="12"/>
      <c r="BJ7574" s="13"/>
      <c r="BK7574" s="13"/>
      <c r="BL7574" s="13"/>
      <c r="BM7574" s="13"/>
      <c r="BN7574" s="13"/>
    </row>
    <row r="7575" spans="4:66" x14ac:dyDescent="0.25">
      <c r="D7575" s="7"/>
      <c r="E7575" s="10"/>
      <c r="F7575" s="10"/>
      <c r="G7575" s="10"/>
      <c r="H7575" s="10"/>
      <c r="I7575" s="10"/>
      <c r="J7575" s="10"/>
      <c r="K7575" s="11"/>
      <c r="L7575" s="11"/>
      <c r="M7575" s="12"/>
      <c r="N7575" s="12"/>
      <c r="O7575" s="12"/>
      <c r="P7575" s="12"/>
      <c r="Q7575" s="12"/>
      <c r="R7575" s="12"/>
      <c r="S7575" s="12"/>
      <c r="T7575" s="12"/>
      <c r="U7575" s="12"/>
      <c r="V7575" s="12"/>
      <c r="W7575" s="12"/>
      <c r="X7575" s="12"/>
      <c r="Y7575" s="12"/>
      <c r="Z7575" s="12"/>
      <c r="AA7575" s="12"/>
      <c r="AB7575" s="12"/>
      <c r="AC7575" s="12"/>
      <c r="AD7575" s="12"/>
      <c r="AE7575" s="12"/>
      <c r="AF7575" s="12"/>
      <c r="AG7575" s="12"/>
      <c r="AH7575" s="12"/>
      <c r="AI7575" s="12"/>
      <c r="AJ7575" s="12"/>
      <c r="AK7575" s="12"/>
      <c r="AL7575" s="12"/>
      <c r="AM7575" s="12"/>
      <c r="AN7575" s="12"/>
      <c r="AO7575" s="12"/>
      <c r="AP7575" s="12"/>
      <c r="AQ7575" s="12"/>
      <c r="AR7575" s="12"/>
      <c r="AS7575" s="12"/>
      <c r="AT7575" s="12"/>
      <c r="AU7575" s="12"/>
      <c r="AV7575" s="12"/>
      <c r="AW7575" s="12"/>
      <c r="AX7575" s="12"/>
      <c r="AY7575" s="12"/>
      <c r="AZ7575" s="12"/>
      <c r="BA7575" s="12"/>
      <c r="BB7575" s="12"/>
      <c r="BC7575" s="12"/>
      <c r="BD7575" s="12"/>
      <c r="BE7575" s="12"/>
      <c r="BF7575" s="12"/>
      <c r="BG7575" s="12"/>
      <c r="BH7575" s="12"/>
      <c r="BI7575" s="12"/>
      <c r="BJ7575" s="13"/>
      <c r="BK7575" s="13"/>
      <c r="BL7575" s="13"/>
      <c r="BM7575" s="13"/>
      <c r="BN7575" s="13"/>
    </row>
    <row r="7576" spans="4:66" x14ac:dyDescent="0.25">
      <c r="D7576" s="7"/>
      <c r="E7576" s="10"/>
      <c r="F7576" s="10"/>
      <c r="G7576" s="10"/>
      <c r="H7576" s="10"/>
      <c r="I7576" s="10"/>
      <c r="J7576" s="10"/>
      <c r="K7576" s="11"/>
      <c r="L7576" s="11"/>
      <c r="M7576" s="12"/>
      <c r="N7576" s="12"/>
      <c r="O7576" s="12"/>
      <c r="P7576" s="12"/>
      <c r="Q7576" s="12"/>
      <c r="R7576" s="12"/>
      <c r="S7576" s="12"/>
      <c r="T7576" s="12"/>
      <c r="U7576" s="12"/>
      <c r="V7576" s="12"/>
      <c r="W7576" s="12"/>
      <c r="X7576" s="12"/>
      <c r="Y7576" s="12"/>
      <c r="Z7576" s="12"/>
      <c r="AA7576" s="12"/>
      <c r="AB7576" s="12"/>
      <c r="AC7576" s="12"/>
      <c r="AD7576" s="12"/>
      <c r="AE7576" s="12"/>
      <c r="AF7576" s="12"/>
      <c r="AG7576" s="12"/>
      <c r="AH7576" s="12"/>
      <c r="AI7576" s="12"/>
      <c r="AJ7576" s="12"/>
      <c r="AK7576" s="12"/>
      <c r="AL7576" s="12"/>
      <c r="AM7576" s="12"/>
      <c r="AN7576" s="12"/>
      <c r="AO7576" s="12"/>
      <c r="AP7576" s="12"/>
      <c r="AQ7576" s="12"/>
      <c r="AR7576" s="12"/>
      <c r="AS7576" s="12"/>
      <c r="AT7576" s="12"/>
      <c r="AU7576" s="12"/>
      <c r="AV7576" s="12"/>
      <c r="AW7576" s="12"/>
      <c r="AX7576" s="12"/>
      <c r="AY7576" s="12"/>
      <c r="AZ7576" s="12"/>
      <c r="BA7576" s="12"/>
      <c r="BB7576" s="12"/>
      <c r="BC7576" s="12"/>
      <c r="BD7576" s="12"/>
      <c r="BE7576" s="12"/>
      <c r="BF7576" s="12"/>
      <c r="BG7576" s="12"/>
      <c r="BH7576" s="12"/>
      <c r="BI7576" s="12"/>
      <c r="BJ7576" s="13"/>
      <c r="BK7576" s="13"/>
      <c r="BL7576" s="13"/>
      <c r="BM7576" s="13"/>
      <c r="BN7576" s="13"/>
    </row>
    <row r="7577" spans="4:66" x14ac:dyDescent="0.25">
      <c r="D7577" s="7"/>
      <c r="E7577" s="10"/>
      <c r="F7577" s="10"/>
      <c r="G7577" s="10"/>
      <c r="H7577" s="10"/>
      <c r="I7577" s="10"/>
      <c r="J7577" s="10"/>
      <c r="K7577" s="11"/>
      <c r="L7577" s="11"/>
      <c r="M7577" s="12"/>
      <c r="N7577" s="12"/>
      <c r="O7577" s="12"/>
      <c r="P7577" s="12"/>
      <c r="Q7577" s="12"/>
      <c r="R7577" s="12"/>
      <c r="S7577" s="12"/>
      <c r="T7577" s="12"/>
      <c r="U7577" s="12"/>
      <c r="V7577" s="12"/>
      <c r="W7577" s="12"/>
      <c r="X7577" s="12"/>
      <c r="Y7577" s="12"/>
      <c r="Z7577" s="12"/>
      <c r="AA7577" s="12"/>
      <c r="AB7577" s="12"/>
      <c r="AC7577" s="12"/>
      <c r="AD7577" s="12"/>
      <c r="AE7577" s="12"/>
      <c r="AF7577" s="12"/>
      <c r="AG7577" s="12"/>
      <c r="AH7577" s="12"/>
      <c r="AI7577" s="12"/>
      <c r="AJ7577" s="12"/>
      <c r="AK7577" s="12"/>
      <c r="AL7577" s="12"/>
      <c r="AM7577" s="12"/>
      <c r="AN7577" s="12"/>
      <c r="AO7577" s="12"/>
      <c r="AP7577" s="12"/>
      <c r="AQ7577" s="12"/>
      <c r="AR7577" s="12"/>
      <c r="AS7577" s="12"/>
      <c r="AT7577" s="12"/>
      <c r="AU7577" s="12"/>
      <c r="AV7577" s="12"/>
      <c r="AW7577" s="12"/>
      <c r="AX7577" s="12"/>
      <c r="AY7577" s="12"/>
      <c r="AZ7577" s="12"/>
      <c r="BA7577" s="12"/>
      <c r="BB7577" s="12"/>
      <c r="BC7577" s="12"/>
      <c r="BD7577" s="12"/>
      <c r="BE7577" s="12"/>
      <c r="BF7577" s="12"/>
      <c r="BG7577" s="12"/>
      <c r="BH7577" s="12"/>
      <c r="BI7577" s="12"/>
      <c r="BJ7577" s="13"/>
      <c r="BK7577" s="13"/>
      <c r="BL7577" s="13"/>
      <c r="BM7577" s="13"/>
      <c r="BN7577" s="13"/>
    </row>
    <row r="7578" spans="4:66" x14ac:dyDescent="0.25">
      <c r="D7578" s="7"/>
      <c r="E7578" s="10"/>
      <c r="F7578" s="10"/>
      <c r="G7578" s="10"/>
      <c r="H7578" s="10"/>
      <c r="I7578" s="10"/>
      <c r="J7578" s="10"/>
      <c r="K7578" s="11"/>
      <c r="L7578" s="11"/>
      <c r="M7578" s="12"/>
      <c r="N7578" s="12"/>
      <c r="O7578" s="12"/>
      <c r="P7578" s="12"/>
      <c r="Q7578" s="12"/>
      <c r="R7578" s="12"/>
      <c r="S7578" s="12"/>
      <c r="T7578" s="12"/>
      <c r="U7578" s="12"/>
      <c r="V7578" s="12"/>
      <c r="W7578" s="12"/>
      <c r="X7578" s="12"/>
      <c r="Y7578" s="12"/>
      <c r="Z7578" s="12"/>
      <c r="AA7578" s="12"/>
      <c r="AB7578" s="12"/>
      <c r="AC7578" s="12"/>
      <c r="AD7578" s="12"/>
      <c r="AE7578" s="12"/>
      <c r="AF7578" s="12"/>
      <c r="AG7578" s="12"/>
      <c r="AH7578" s="12"/>
      <c r="AI7578" s="12"/>
      <c r="AJ7578" s="12"/>
      <c r="AK7578" s="12"/>
      <c r="AL7578" s="12"/>
      <c r="AM7578" s="12"/>
      <c r="AN7578" s="12"/>
      <c r="AO7578" s="12"/>
      <c r="AP7578" s="12"/>
      <c r="AQ7578" s="12"/>
      <c r="AR7578" s="12"/>
      <c r="AS7578" s="12"/>
      <c r="AT7578" s="12"/>
      <c r="AU7578" s="12"/>
      <c r="AV7578" s="12"/>
      <c r="AW7578" s="12"/>
      <c r="AX7578" s="12"/>
      <c r="AY7578" s="12"/>
      <c r="AZ7578" s="12"/>
      <c r="BA7578" s="12"/>
      <c r="BB7578" s="12"/>
      <c r="BC7578" s="12"/>
      <c r="BD7578" s="12"/>
      <c r="BE7578" s="12"/>
      <c r="BF7578" s="12"/>
      <c r="BG7578" s="12"/>
      <c r="BH7578" s="12"/>
      <c r="BI7578" s="12"/>
      <c r="BJ7578" s="13"/>
      <c r="BK7578" s="13"/>
      <c r="BL7578" s="13"/>
      <c r="BM7578" s="13"/>
      <c r="BN7578" s="13"/>
    </row>
    <row r="7579" spans="4:66" x14ac:dyDescent="0.25">
      <c r="D7579" s="7"/>
      <c r="E7579" s="10"/>
      <c r="F7579" s="10"/>
      <c r="G7579" s="10"/>
      <c r="H7579" s="10"/>
      <c r="I7579" s="10"/>
      <c r="J7579" s="10"/>
      <c r="K7579" s="11"/>
      <c r="L7579" s="11"/>
      <c r="M7579" s="12"/>
      <c r="N7579" s="12"/>
      <c r="O7579" s="12"/>
      <c r="P7579" s="12"/>
      <c r="Q7579" s="12"/>
      <c r="R7579" s="12"/>
      <c r="S7579" s="12"/>
      <c r="T7579" s="12"/>
      <c r="U7579" s="12"/>
      <c r="V7579" s="12"/>
      <c r="W7579" s="12"/>
      <c r="X7579" s="12"/>
      <c r="Y7579" s="12"/>
      <c r="Z7579" s="12"/>
      <c r="AA7579" s="12"/>
      <c r="AB7579" s="12"/>
      <c r="AC7579" s="12"/>
      <c r="AD7579" s="12"/>
      <c r="AE7579" s="12"/>
      <c r="AF7579" s="12"/>
      <c r="AG7579" s="12"/>
      <c r="AH7579" s="12"/>
      <c r="AI7579" s="12"/>
      <c r="AJ7579" s="12"/>
      <c r="AK7579" s="12"/>
      <c r="AL7579" s="12"/>
      <c r="AM7579" s="12"/>
      <c r="AN7579" s="12"/>
      <c r="AO7579" s="12"/>
      <c r="AP7579" s="12"/>
      <c r="AQ7579" s="12"/>
      <c r="AR7579" s="12"/>
      <c r="AS7579" s="12"/>
      <c r="AT7579" s="12"/>
      <c r="AU7579" s="12"/>
      <c r="AV7579" s="12"/>
      <c r="AW7579" s="12"/>
      <c r="AX7579" s="12"/>
      <c r="AY7579" s="12"/>
      <c r="AZ7579" s="12"/>
      <c r="BA7579" s="12"/>
      <c r="BB7579" s="12"/>
      <c r="BC7579" s="12"/>
      <c r="BD7579" s="12"/>
      <c r="BE7579" s="12"/>
      <c r="BF7579" s="12"/>
      <c r="BG7579" s="12"/>
      <c r="BH7579" s="12"/>
      <c r="BI7579" s="12"/>
      <c r="BJ7579" s="13"/>
      <c r="BK7579" s="13"/>
      <c r="BL7579" s="13"/>
      <c r="BM7579" s="13"/>
      <c r="BN7579" s="13"/>
    </row>
    <row r="7580" spans="4:66" x14ac:dyDescent="0.25">
      <c r="D7580" s="7"/>
      <c r="E7580" s="10"/>
      <c r="F7580" s="10"/>
      <c r="G7580" s="10"/>
      <c r="H7580" s="10"/>
      <c r="I7580" s="10"/>
      <c r="J7580" s="10"/>
      <c r="K7580" s="11"/>
      <c r="L7580" s="11"/>
      <c r="M7580" s="12"/>
      <c r="N7580" s="12"/>
      <c r="O7580" s="12"/>
      <c r="P7580" s="12"/>
      <c r="Q7580" s="12"/>
      <c r="R7580" s="12"/>
      <c r="S7580" s="12"/>
      <c r="T7580" s="12"/>
      <c r="U7580" s="12"/>
      <c r="V7580" s="12"/>
      <c r="W7580" s="12"/>
      <c r="X7580" s="12"/>
      <c r="Y7580" s="12"/>
      <c r="Z7580" s="12"/>
      <c r="AA7580" s="12"/>
      <c r="AB7580" s="12"/>
      <c r="AC7580" s="12"/>
      <c r="AD7580" s="12"/>
      <c r="AE7580" s="12"/>
      <c r="AF7580" s="12"/>
      <c r="AG7580" s="12"/>
      <c r="AH7580" s="12"/>
      <c r="AI7580" s="12"/>
      <c r="AJ7580" s="12"/>
      <c r="AK7580" s="12"/>
      <c r="AL7580" s="12"/>
      <c r="AM7580" s="12"/>
      <c r="AN7580" s="12"/>
      <c r="AO7580" s="12"/>
      <c r="AP7580" s="12"/>
      <c r="AQ7580" s="12"/>
      <c r="AR7580" s="12"/>
      <c r="AS7580" s="12"/>
      <c r="AT7580" s="12"/>
      <c r="AU7580" s="12"/>
      <c r="AV7580" s="12"/>
      <c r="AW7580" s="12"/>
      <c r="AX7580" s="12"/>
      <c r="AY7580" s="12"/>
      <c r="AZ7580" s="12"/>
      <c r="BA7580" s="12"/>
      <c r="BB7580" s="12"/>
      <c r="BC7580" s="12"/>
      <c r="BD7580" s="12"/>
      <c r="BE7580" s="12"/>
      <c r="BF7580" s="12"/>
      <c r="BG7580" s="12"/>
      <c r="BH7580" s="12"/>
      <c r="BI7580" s="12"/>
      <c r="BJ7580" s="13"/>
      <c r="BK7580" s="13"/>
      <c r="BL7580" s="13"/>
      <c r="BM7580" s="13"/>
      <c r="BN7580" s="13"/>
    </row>
    <row r="7581" spans="4:66" x14ac:dyDescent="0.25">
      <c r="D7581" s="7"/>
      <c r="E7581" s="10"/>
      <c r="F7581" s="10"/>
      <c r="G7581" s="10"/>
      <c r="H7581" s="10"/>
      <c r="I7581" s="10"/>
      <c r="J7581" s="10"/>
      <c r="K7581" s="11"/>
      <c r="L7581" s="11"/>
      <c r="M7581" s="12"/>
      <c r="N7581" s="12"/>
      <c r="O7581" s="12"/>
      <c r="P7581" s="12"/>
      <c r="Q7581" s="12"/>
      <c r="R7581" s="12"/>
      <c r="S7581" s="12"/>
      <c r="T7581" s="12"/>
      <c r="U7581" s="12"/>
      <c r="V7581" s="12"/>
      <c r="W7581" s="12"/>
      <c r="X7581" s="12"/>
      <c r="Y7581" s="12"/>
      <c r="Z7581" s="12"/>
      <c r="AA7581" s="12"/>
      <c r="AB7581" s="12"/>
      <c r="AC7581" s="12"/>
      <c r="AD7581" s="12"/>
      <c r="AE7581" s="12"/>
      <c r="AF7581" s="12"/>
      <c r="AG7581" s="12"/>
      <c r="AH7581" s="12"/>
      <c r="AI7581" s="12"/>
      <c r="AJ7581" s="12"/>
      <c r="AK7581" s="12"/>
      <c r="AL7581" s="12"/>
      <c r="AM7581" s="12"/>
      <c r="AN7581" s="12"/>
      <c r="AO7581" s="12"/>
      <c r="AP7581" s="12"/>
      <c r="AQ7581" s="12"/>
      <c r="AR7581" s="12"/>
      <c r="AS7581" s="12"/>
      <c r="AT7581" s="12"/>
      <c r="AU7581" s="12"/>
      <c r="AV7581" s="12"/>
      <c r="AW7581" s="12"/>
      <c r="AX7581" s="12"/>
      <c r="AY7581" s="12"/>
      <c r="AZ7581" s="12"/>
      <c r="BA7581" s="12"/>
      <c r="BB7581" s="12"/>
      <c r="BC7581" s="12"/>
      <c r="BD7581" s="12"/>
      <c r="BE7581" s="12"/>
      <c r="BF7581" s="12"/>
      <c r="BG7581" s="12"/>
      <c r="BH7581" s="12"/>
      <c r="BI7581" s="12"/>
      <c r="BJ7581" s="13"/>
      <c r="BK7581" s="13"/>
      <c r="BL7581" s="13"/>
      <c r="BM7581" s="13"/>
      <c r="BN7581" s="13"/>
    </row>
    <row r="7582" spans="4:66" x14ac:dyDescent="0.25">
      <c r="D7582" s="7"/>
      <c r="E7582" s="10"/>
      <c r="F7582" s="10"/>
      <c r="G7582" s="10"/>
      <c r="H7582" s="10"/>
      <c r="I7582" s="10"/>
      <c r="J7582" s="10"/>
      <c r="K7582" s="11"/>
      <c r="L7582" s="11"/>
      <c r="M7582" s="12"/>
      <c r="N7582" s="12"/>
      <c r="O7582" s="12"/>
      <c r="P7582" s="12"/>
      <c r="Q7582" s="12"/>
      <c r="R7582" s="12"/>
      <c r="S7582" s="12"/>
      <c r="T7582" s="12"/>
      <c r="U7582" s="12"/>
      <c r="V7582" s="12"/>
      <c r="W7582" s="12"/>
      <c r="X7582" s="12"/>
      <c r="Y7582" s="12"/>
      <c r="Z7582" s="12"/>
      <c r="AA7582" s="12"/>
      <c r="AB7582" s="12"/>
      <c r="AC7582" s="12"/>
      <c r="AD7582" s="12"/>
      <c r="AE7582" s="12"/>
      <c r="AF7582" s="12"/>
      <c r="AG7582" s="12"/>
      <c r="AH7582" s="12"/>
      <c r="AI7582" s="12"/>
      <c r="AJ7582" s="12"/>
      <c r="AK7582" s="12"/>
      <c r="AL7582" s="12"/>
      <c r="AM7582" s="12"/>
      <c r="AN7582" s="12"/>
      <c r="AO7582" s="12"/>
      <c r="AP7582" s="12"/>
      <c r="AQ7582" s="12"/>
      <c r="AR7582" s="12"/>
      <c r="AS7582" s="12"/>
      <c r="AT7582" s="12"/>
      <c r="AU7582" s="12"/>
      <c r="AV7582" s="12"/>
      <c r="AW7582" s="12"/>
      <c r="AX7582" s="12"/>
      <c r="AY7582" s="12"/>
      <c r="AZ7582" s="12"/>
      <c r="BA7582" s="12"/>
      <c r="BB7582" s="12"/>
      <c r="BC7582" s="12"/>
      <c r="BD7582" s="12"/>
      <c r="BE7582" s="12"/>
      <c r="BF7582" s="12"/>
      <c r="BG7582" s="12"/>
      <c r="BH7582" s="12"/>
      <c r="BI7582" s="12"/>
      <c r="BJ7582" s="13"/>
      <c r="BK7582" s="13"/>
      <c r="BL7582" s="13"/>
      <c r="BM7582" s="13"/>
      <c r="BN7582" s="13"/>
    </row>
    <row r="7583" spans="4:66" x14ac:dyDescent="0.25">
      <c r="D7583" s="7"/>
      <c r="E7583" s="10"/>
      <c r="F7583" s="10"/>
      <c r="G7583" s="10"/>
      <c r="H7583" s="10"/>
      <c r="I7583" s="10"/>
      <c r="J7583" s="10"/>
      <c r="K7583" s="11"/>
      <c r="L7583" s="11"/>
      <c r="M7583" s="12"/>
      <c r="N7583" s="12"/>
      <c r="O7583" s="12"/>
      <c r="P7583" s="12"/>
      <c r="Q7583" s="12"/>
      <c r="R7583" s="12"/>
      <c r="S7583" s="12"/>
      <c r="T7583" s="12"/>
      <c r="U7583" s="12"/>
      <c r="V7583" s="12"/>
      <c r="W7583" s="12"/>
      <c r="X7583" s="12"/>
      <c r="Y7583" s="12"/>
      <c r="Z7583" s="12"/>
      <c r="AA7583" s="12"/>
      <c r="AB7583" s="12"/>
      <c r="AC7583" s="12"/>
      <c r="AD7583" s="12"/>
      <c r="AE7583" s="12"/>
      <c r="AF7583" s="12"/>
      <c r="AG7583" s="12"/>
      <c r="AH7583" s="12"/>
      <c r="AI7583" s="12"/>
      <c r="AJ7583" s="12"/>
      <c r="AK7583" s="12"/>
      <c r="AL7583" s="12"/>
      <c r="AM7583" s="12"/>
      <c r="AN7583" s="12"/>
      <c r="AO7583" s="12"/>
      <c r="AP7583" s="12"/>
      <c r="AQ7583" s="12"/>
      <c r="AR7583" s="12"/>
      <c r="AS7583" s="12"/>
      <c r="AT7583" s="12"/>
      <c r="AU7583" s="12"/>
      <c r="AV7583" s="12"/>
      <c r="AW7583" s="12"/>
      <c r="AX7583" s="12"/>
      <c r="AY7583" s="12"/>
      <c r="AZ7583" s="12"/>
      <c r="BA7583" s="12"/>
      <c r="BB7583" s="12"/>
      <c r="BC7583" s="12"/>
      <c r="BD7583" s="12"/>
      <c r="BE7583" s="12"/>
      <c r="BF7583" s="12"/>
      <c r="BG7583" s="12"/>
      <c r="BH7583" s="12"/>
      <c r="BI7583" s="12"/>
      <c r="BJ7583" s="13"/>
      <c r="BK7583" s="13"/>
      <c r="BL7583" s="13"/>
      <c r="BM7583" s="13"/>
      <c r="BN7583" s="13"/>
    </row>
    <row r="7584" spans="4:66" x14ac:dyDescent="0.25">
      <c r="D7584" s="7"/>
      <c r="E7584" s="10"/>
      <c r="F7584" s="10"/>
      <c r="G7584" s="10"/>
      <c r="H7584" s="10"/>
      <c r="I7584" s="10"/>
      <c r="J7584" s="10"/>
      <c r="K7584" s="11"/>
      <c r="L7584" s="11"/>
      <c r="M7584" s="12"/>
      <c r="N7584" s="12"/>
      <c r="O7584" s="12"/>
      <c r="P7584" s="12"/>
      <c r="Q7584" s="12"/>
      <c r="R7584" s="12"/>
      <c r="S7584" s="12"/>
      <c r="T7584" s="12"/>
      <c r="U7584" s="12"/>
      <c r="V7584" s="12"/>
      <c r="W7584" s="12"/>
      <c r="X7584" s="12"/>
      <c r="Y7584" s="12"/>
      <c r="Z7584" s="12"/>
      <c r="AA7584" s="12"/>
      <c r="AB7584" s="12"/>
      <c r="AC7584" s="12"/>
      <c r="AD7584" s="12"/>
      <c r="AE7584" s="12"/>
      <c r="AF7584" s="12"/>
      <c r="AG7584" s="12"/>
      <c r="AH7584" s="12"/>
      <c r="AI7584" s="12"/>
      <c r="AJ7584" s="12"/>
      <c r="AK7584" s="12"/>
      <c r="AL7584" s="12"/>
      <c r="AM7584" s="12"/>
      <c r="AN7584" s="12"/>
      <c r="AO7584" s="12"/>
      <c r="AP7584" s="12"/>
      <c r="AQ7584" s="12"/>
      <c r="AR7584" s="12"/>
      <c r="AS7584" s="12"/>
      <c r="AT7584" s="12"/>
      <c r="AU7584" s="12"/>
      <c r="AV7584" s="12"/>
      <c r="AW7584" s="12"/>
      <c r="AX7584" s="12"/>
      <c r="AY7584" s="12"/>
      <c r="AZ7584" s="12"/>
      <c r="BA7584" s="12"/>
      <c r="BB7584" s="12"/>
      <c r="BC7584" s="12"/>
      <c r="BD7584" s="12"/>
      <c r="BE7584" s="12"/>
      <c r="BF7584" s="12"/>
      <c r="BG7584" s="12"/>
      <c r="BH7584" s="12"/>
      <c r="BI7584" s="12"/>
      <c r="BJ7584" s="13"/>
      <c r="BK7584" s="13"/>
      <c r="BL7584" s="13"/>
      <c r="BM7584" s="13"/>
      <c r="BN7584" s="13"/>
    </row>
    <row r="7585" spans="4:66" x14ac:dyDescent="0.25">
      <c r="D7585" s="7"/>
      <c r="E7585" s="10"/>
      <c r="F7585" s="10"/>
      <c r="G7585" s="10"/>
      <c r="H7585" s="10"/>
      <c r="I7585" s="10"/>
      <c r="J7585" s="10"/>
      <c r="K7585" s="11"/>
      <c r="L7585" s="11"/>
      <c r="M7585" s="12"/>
      <c r="N7585" s="12"/>
      <c r="O7585" s="12"/>
      <c r="P7585" s="12"/>
      <c r="Q7585" s="12"/>
      <c r="R7585" s="12"/>
      <c r="S7585" s="12"/>
      <c r="T7585" s="12"/>
      <c r="U7585" s="12"/>
      <c r="V7585" s="12"/>
      <c r="W7585" s="12"/>
      <c r="X7585" s="12"/>
      <c r="Y7585" s="12"/>
      <c r="Z7585" s="12"/>
      <c r="AA7585" s="12"/>
      <c r="AB7585" s="12"/>
      <c r="AC7585" s="12"/>
      <c r="AD7585" s="12"/>
      <c r="AE7585" s="12"/>
      <c r="AF7585" s="12"/>
      <c r="AG7585" s="12"/>
      <c r="AH7585" s="12"/>
      <c r="AI7585" s="12"/>
      <c r="AJ7585" s="12"/>
      <c r="AK7585" s="12"/>
      <c r="AL7585" s="12"/>
      <c r="AM7585" s="12"/>
      <c r="AN7585" s="12"/>
      <c r="AO7585" s="12"/>
      <c r="AP7585" s="12"/>
      <c r="AQ7585" s="12"/>
      <c r="AR7585" s="12"/>
      <c r="AS7585" s="12"/>
      <c r="AT7585" s="12"/>
      <c r="AU7585" s="12"/>
      <c r="AV7585" s="12"/>
      <c r="AW7585" s="12"/>
      <c r="AX7585" s="12"/>
      <c r="AY7585" s="12"/>
      <c r="AZ7585" s="12"/>
      <c r="BA7585" s="12"/>
      <c r="BB7585" s="12"/>
      <c r="BC7585" s="12"/>
      <c r="BD7585" s="12"/>
      <c r="BE7585" s="12"/>
      <c r="BF7585" s="12"/>
      <c r="BG7585" s="12"/>
      <c r="BH7585" s="12"/>
      <c r="BI7585" s="12"/>
      <c r="BJ7585" s="13"/>
      <c r="BK7585" s="13"/>
      <c r="BL7585" s="13"/>
      <c r="BM7585" s="13"/>
      <c r="BN7585" s="13"/>
    </row>
    <row r="7586" spans="4:66" x14ac:dyDescent="0.25">
      <c r="D7586" s="7"/>
      <c r="E7586" s="10"/>
      <c r="F7586" s="10"/>
      <c r="G7586" s="10"/>
      <c r="H7586" s="10"/>
      <c r="I7586" s="10"/>
      <c r="J7586" s="10"/>
      <c r="K7586" s="11"/>
      <c r="L7586" s="11"/>
      <c r="M7586" s="12"/>
      <c r="N7586" s="12"/>
      <c r="O7586" s="12"/>
      <c r="P7586" s="12"/>
      <c r="Q7586" s="12"/>
      <c r="R7586" s="12"/>
      <c r="S7586" s="12"/>
      <c r="T7586" s="12"/>
      <c r="U7586" s="12"/>
      <c r="V7586" s="12"/>
      <c r="W7586" s="12"/>
      <c r="X7586" s="12"/>
      <c r="Y7586" s="12"/>
      <c r="Z7586" s="12"/>
      <c r="AA7586" s="12"/>
      <c r="AB7586" s="12"/>
      <c r="AC7586" s="12"/>
      <c r="AD7586" s="12"/>
      <c r="AE7586" s="12"/>
      <c r="AF7586" s="12"/>
      <c r="AG7586" s="12"/>
      <c r="AH7586" s="12"/>
      <c r="AI7586" s="12"/>
      <c r="AJ7586" s="12"/>
      <c r="AK7586" s="12"/>
      <c r="AL7586" s="12"/>
      <c r="AM7586" s="12"/>
      <c r="AN7586" s="12"/>
      <c r="AO7586" s="12"/>
      <c r="AP7586" s="12"/>
      <c r="AQ7586" s="12"/>
      <c r="AR7586" s="12"/>
      <c r="AS7586" s="12"/>
      <c r="AT7586" s="12"/>
      <c r="AU7586" s="12"/>
      <c r="AV7586" s="12"/>
      <c r="AW7586" s="12"/>
      <c r="AX7586" s="12"/>
      <c r="AY7586" s="12"/>
      <c r="AZ7586" s="12"/>
      <c r="BA7586" s="12"/>
      <c r="BB7586" s="12"/>
      <c r="BC7586" s="12"/>
      <c r="BD7586" s="12"/>
      <c r="BE7586" s="12"/>
      <c r="BF7586" s="12"/>
      <c r="BG7586" s="12"/>
      <c r="BH7586" s="12"/>
      <c r="BI7586" s="12"/>
      <c r="BJ7586" s="13"/>
      <c r="BK7586" s="13"/>
      <c r="BL7586" s="13"/>
      <c r="BM7586" s="13"/>
      <c r="BN7586" s="13"/>
    </row>
    <row r="7587" spans="4:66" x14ac:dyDescent="0.25">
      <c r="D7587" s="7"/>
      <c r="E7587" s="10"/>
      <c r="F7587" s="10"/>
      <c r="G7587" s="10"/>
      <c r="H7587" s="10"/>
      <c r="I7587" s="10"/>
      <c r="J7587" s="10"/>
      <c r="K7587" s="11"/>
      <c r="L7587" s="11"/>
      <c r="M7587" s="12"/>
      <c r="N7587" s="12"/>
      <c r="O7587" s="12"/>
      <c r="P7587" s="12"/>
      <c r="Q7587" s="12"/>
      <c r="R7587" s="12"/>
      <c r="S7587" s="12"/>
      <c r="T7587" s="12"/>
      <c r="U7587" s="12"/>
      <c r="V7587" s="12"/>
      <c r="W7587" s="12"/>
      <c r="X7587" s="12"/>
      <c r="Y7587" s="12"/>
      <c r="Z7587" s="12"/>
      <c r="AA7587" s="12"/>
      <c r="AB7587" s="12"/>
      <c r="AC7587" s="12"/>
      <c r="AD7587" s="12"/>
      <c r="AE7587" s="12"/>
      <c r="AF7587" s="12"/>
      <c r="AG7587" s="12"/>
      <c r="AH7587" s="12"/>
      <c r="AI7587" s="12"/>
      <c r="AJ7587" s="12"/>
      <c r="AK7587" s="12"/>
      <c r="AL7587" s="12"/>
      <c r="AM7587" s="12"/>
      <c r="AN7587" s="12"/>
      <c r="AO7587" s="12"/>
      <c r="AP7587" s="12"/>
      <c r="AQ7587" s="12"/>
      <c r="AR7587" s="12"/>
      <c r="AS7587" s="12"/>
      <c r="AT7587" s="12"/>
      <c r="AU7587" s="12"/>
      <c r="AV7587" s="12"/>
      <c r="AW7587" s="12"/>
      <c r="AX7587" s="12"/>
      <c r="AY7587" s="12"/>
      <c r="AZ7587" s="12"/>
      <c r="BA7587" s="12"/>
      <c r="BB7587" s="12"/>
      <c r="BC7587" s="12"/>
      <c r="BD7587" s="12"/>
      <c r="BE7587" s="12"/>
      <c r="BF7587" s="12"/>
      <c r="BG7587" s="12"/>
      <c r="BH7587" s="12"/>
      <c r="BI7587" s="12"/>
      <c r="BJ7587" s="13"/>
      <c r="BK7587" s="13"/>
      <c r="BL7587" s="13"/>
      <c r="BM7587" s="13"/>
      <c r="BN7587" s="13"/>
    </row>
    <row r="7588" spans="4:66" x14ac:dyDescent="0.25">
      <c r="D7588" s="7"/>
      <c r="E7588" s="10"/>
      <c r="F7588" s="10"/>
      <c r="G7588" s="10"/>
      <c r="H7588" s="10"/>
      <c r="I7588" s="10"/>
      <c r="J7588" s="10"/>
      <c r="K7588" s="11"/>
      <c r="L7588" s="11"/>
      <c r="M7588" s="12"/>
      <c r="N7588" s="12"/>
      <c r="O7588" s="12"/>
      <c r="P7588" s="12"/>
      <c r="Q7588" s="12"/>
      <c r="R7588" s="12"/>
      <c r="S7588" s="12"/>
      <c r="T7588" s="12"/>
      <c r="U7588" s="12"/>
      <c r="V7588" s="12"/>
      <c r="W7588" s="12"/>
      <c r="X7588" s="12"/>
      <c r="Y7588" s="12"/>
      <c r="Z7588" s="12"/>
      <c r="AA7588" s="12"/>
      <c r="AB7588" s="12"/>
      <c r="AC7588" s="12"/>
      <c r="AD7588" s="12"/>
      <c r="AE7588" s="12"/>
      <c r="AF7588" s="12"/>
      <c r="AG7588" s="12"/>
      <c r="AH7588" s="12"/>
      <c r="AI7588" s="12"/>
      <c r="AJ7588" s="12"/>
      <c r="AK7588" s="12"/>
      <c r="AL7588" s="12"/>
      <c r="AM7588" s="12"/>
      <c r="AN7588" s="12"/>
      <c r="AO7588" s="12"/>
      <c r="AP7588" s="12"/>
      <c r="AQ7588" s="12"/>
      <c r="AR7588" s="12"/>
      <c r="AS7588" s="12"/>
      <c r="AT7588" s="12"/>
      <c r="AU7588" s="12"/>
      <c r="AV7588" s="12"/>
      <c r="AW7588" s="12"/>
      <c r="AX7588" s="12"/>
      <c r="AY7588" s="12"/>
      <c r="AZ7588" s="12"/>
      <c r="BA7588" s="12"/>
      <c r="BB7588" s="12"/>
      <c r="BC7588" s="12"/>
      <c r="BD7588" s="12"/>
      <c r="BE7588" s="12"/>
      <c r="BF7588" s="12"/>
      <c r="BG7588" s="12"/>
      <c r="BH7588" s="12"/>
      <c r="BI7588" s="12"/>
      <c r="BJ7588" s="13"/>
      <c r="BK7588" s="13"/>
      <c r="BL7588" s="13"/>
      <c r="BM7588" s="13"/>
      <c r="BN7588" s="13"/>
    </row>
    <row r="7589" spans="4:66" x14ac:dyDescent="0.25">
      <c r="D7589" s="7"/>
      <c r="E7589" s="10"/>
      <c r="F7589" s="10"/>
      <c r="G7589" s="10"/>
      <c r="H7589" s="10"/>
      <c r="I7589" s="10"/>
      <c r="J7589" s="10"/>
      <c r="K7589" s="11"/>
      <c r="L7589" s="11"/>
      <c r="M7589" s="12"/>
      <c r="N7589" s="12"/>
      <c r="O7589" s="12"/>
      <c r="P7589" s="12"/>
      <c r="Q7589" s="12"/>
      <c r="R7589" s="12"/>
      <c r="S7589" s="12"/>
      <c r="T7589" s="12"/>
      <c r="U7589" s="12"/>
      <c r="V7589" s="12"/>
      <c r="W7589" s="12"/>
      <c r="X7589" s="12"/>
      <c r="Y7589" s="12"/>
      <c r="Z7589" s="12"/>
      <c r="AA7589" s="12"/>
      <c r="AB7589" s="12"/>
      <c r="AC7589" s="12"/>
      <c r="AD7589" s="12"/>
      <c r="AE7589" s="12"/>
      <c r="AF7589" s="12"/>
      <c r="AG7589" s="12"/>
      <c r="AH7589" s="12"/>
      <c r="AI7589" s="12"/>
      <c r="AJ7589" s="12"/>
      <c r="AK7589" s="12"/>
      <c r="AL7589" s="12"/>
      <c r="AM7589" s="12"/>
      <c r="AN7589" s="12"/>
      <c r="AO7589" s="12"/>
      <c r="AP7589" s="12"/>
      <c r="AQ7589" s="12"/>
      <c r="AR7589" s="12"/>
      <c r="AS7589" s="12"/>
      <c r="AT7589" s="12"/>
      <c r="AU7589" s="12"/>
      <c r="AV7589" s="12"/>
      <c r="AW7589" s="12"/>
      <c r="AX7589" s="12"/>
      <c r="AY7589" s="12"/>
      <c r="AZ7589" s="12"/>
      <c r="BA7589" s="12"/>
      <c r="BB7589" s="12"/>
      <c r="BC7589" s="12"/>
      <c r="BD7589" s="12"/>
      <c r="BE7589" s="12"/>
      <c r="BF7589" s="12"/>
      <c r="BG7589" s="12"/>
      <c r="BH7589" s="12"/>
      <c r="BI7589" s="12"/>
      <c r="BJ7589" s="13"/>
      <c r="BK7589" s="13"/>
      <c r="BL7589" s="13"/>
      <c r="BM7589" s="13"/>
      <c r="BN7589" s="13"/>
    </row>
    <row r="7590" spans="4:66" x14ac:dyDescent="0.25">
      <c r="D7590" s="7"/>
      <c r="E7590" s="10"/>
      <c r="F7590" s="10"/>
      <c r="G7590" s="10"/>
      <c r="H7590" s="10"/>
      <c r="I7590" s="10"/>
      <c r="J7590" s="10"/>
      <c r="K7590" s="11"/>
      <c r="L7590" s="11"/>
      <c r="M7590" s="12"/>
      <c r="N7590" s="12"/>
      <c r="O7590" s="12"/>
      <c r="P7590" s="12"/>
      <c r="Q7590" s="12"/>
      <c r="R7590" s="12"/>
      <c r="S7590" s="12"/>
      <c r="T7590" s="12"/>
      <c r="U7590" s="12"/>
      <c r="V7590" s="12"/>
      <c r="W7590" s="12"/>
      <c r="X7590" s="12"/>
      <c r="Y7590" s="12"/>
      <c r="Z7590" s="12"/>
      <c r="AA7590" s="12"/>
      <c r="AB7590" s="12"/>
      <c r="AC7590" s="12"/>
      <c r="AD7590" s="12"/>
      <c r="AE7590" s="12"/>
      <c r="AF7590" s="12"/>
      <c r="AG7590" s="12"/>
      <c r="AH7590" s="12"/>
      <c r="AI7590" s="12"/>
      <c r="AJ7590" s="12"/>
      <c r="AK7590" s="12"/>
      <c r="AL7590" s="12"/>
      <c r="AM7590" s="12"/>
      <c r="AN7590" s="12"/>
      <c r="AO7590" s="12"/>
      <c r="AP7590" s="12"/>
      <c r="AQ7590" s="12"/>
      <c r="AR7590" s="12"/>
      <c r="AS7590" s="12"/>
      <c r="AT7590" s="12"/>
      <c r="AU7590" s="12"/>
      <c r="AV7590" s="12"/>
      <c r="AW7590" s="12"/>
      <c r="AX7590" s="12"/>
      <c r="AY7590" s="12"/>
      <c r="AZ7590" s="12"/>
      <c r="BA7590" s="12"/>
      <c r="BB7590" s="12"/>
      <c r="BC7590" s="12"/>
      <c r="BD7590" s="12"/>
      <c r="BE7590" s="12"/>
      <c r="BF7590" s="12"/>
      <c r="BG7590" s="12"/>
      <c r="BH7590" s="12"/>
      <c r="BI7590" s="12"/>
      <c r="BJ7590" s="13"/>
      <c r="BK7590" s="13"/>
      <c r="BL7590" s="13"/>
      <c r="BM7590" s="13"/>
      <c r="BN7590" s="13"/>
    </row>
    <row r="7591" spans="4:66" x14ac:dyDescent="0.25">
      <c r="D7591" s="7"/>
      <c r="E7591" s="10"/>
      <c r="F7591" s="10"/>
      <c r="G7591" s="10"/>
      <c r="H7591" s="10"/>
      <c r="I7591" s="10"/>
      <c r="J7591" s="10"/>
      <c r="K7591" s="11"/>
      <c r="L7591" s="11"/>
      <c r="M7591" s="12"/>
      <c r="N7591" s="12"/>
      <c r="O7591" s="12"/>
      <c r="P7591" s="12"/>
      <c r="Q7591" s="12"/>
      <c r="R7591" s="12"/>
      <c r="S7591" s="12"/>
      <c r="T7591" s="12"/>
      <c r="U7591" s="12"/>
      <c r="V7591" s="12"/>
      <c r="W7591" s="12"/>
      <c r="X7591" s="12"/>
      <c r="Y7591" s="12"/>
      <c r="Z7591" s="12"/>
      <c r="AA7591" s="12"/>
      <c r="AB7591" s="12"/>
      <c r="AC7591" s="12"/>
      <c r="AD7591" s="12"/>
      <c r="AE7591" s="12"/>
      <c r="AF7591" s="12"/>
      <c r="AG7591" s="12"/>
      <c r="AH7591" s="12"/>
      <c r="AI7591" s="12"/>
      <c r="AJ7591" s="12"/>
      <c r="AK7591" s="12"/>
      <c r="AL7591" s="12"/>
      <c r="AM7591" s="12"/>
      <c r="AN7591" s="12"/>
      <c r="AO7591" s="12"/>
      <c r="AP7591" s="12"/>
      <c r="AQ7591" s="12"/>
      <c r="AR7591" s="12"/>
      <c r="AS7591" s="12"/>
      <c r="AT7591" s="12"/>
      <c r="AU7591" s="12"/>
      <c r="AV7591" s="12"/>
      <c r="AW7591" s="12"/>
      <c r="AX7591" s="12"/>
      <c r="AY7591" s="12"/>
      <c r="AZ7591" s="12"/>
      <c r="BA7591" s="12"/>
      <c r="BB7591" s="12"/>
      <c r="BC7591" s="12"/>
      <c r="BD7591" s="12"/>
      <c r="BE7591" s="12"/>
      <c r="BF7591" s="12"/>
      <c r="BG7591" s="12"/>
      <c r="BH7591" s="12"/>
      <c r="BI7591" s="12"/>
      <c r="BJ7591" s="13"/>
      <c r="BK7591" s="13"/>
      <c r="BL7591" s="13"/>
      <c r="BM7591" s="13"/>
      <c r="BN7591" s="13"/>
    </row>
    <row r="7592" spans="4:66" x14ac:dyDescent="0.25">
      <c r="D7592" s="7"/>
      <c r="E7592" s="10"/>
      <c r="F7592" s="10"/>
      <c r="G7592" s="10"/>
      <c r="H7592" s="10"/>
      <c r="I7592" s="10"/>
      <c r="J7592" s="10"/>
      <c r="K7592" s="11"/>
      <c r="L7592" s="11"/>
      <c r="M7592" s="12"/>
      <c r="N7592" s="12"/>
      <c r="O7592" s="12"/>
      <c r="P7592" s="12"/>
      <c r="Q7592" s="12"/>
      <c r="R7592" s="12"/>
      <c r="S7592" s="12"/>
      <c r="T7592" s="12"/>
      <c r="U7592" s="12"/>
      <c r="V7592" s="12"/>
      <c r="W7592" s="12"/>
      <c r="X7592" s="12"/>
      <c r="Y7592" s="12"/>
      <c r="Z7592" s="12"/>
      <c r="AA7592" s="12"/>
      <c r="AB7592" s="12"/>
      <c r="AC7592" s="12"/>
      <c r="AD7592" s="12"/>
      <c r="AE7592" s="12"/>
      <c r="AF7592" s="12"/>
      <c r="AG7592" s="12"/>
      <c r="AH7592" s="12"/>
      <c r="AI7592" s="12"/>
      <c r="AJ7592" s="12"/>
      <c r="AK7592" s="12"/>
      <c r="AL7592" s="12"/>
      <c r="AM7592" s="12"/>
      <c r="AN7592" s="12"/>
      <c r="AO7592" s="12"/>
      <c r="AP7592" s="12"/>
      <c r="AQ7592" s="12"/>
      <c r="AR7592" s="12"/>
      <c r="AS7592" s="12"/>
      <c r="AT7592" s="12"/>
      <c r="AU7592" s="12"/>
      <c r="AV7592" s="12"/>
      <c r="AW7592" s="12"/>
      <c r="AX7592" s="12"/>
      <c r="AY7592" s="12"/>
      <c r="AZ7592" s="12"/>
      <c r="BA7592" s="12"/>
      <c r="BB7592" s="12"/>
      <c r="BC7592" s="12"/>
      <c r="BD7592" s="12"/>
      <c r="BE7592" s="12"/>
      <c r="BF7592" s="12"/>
      <c r="BG7592" s="12"/>
      <c r="BH7592" s="12"/>
      <c r="BI7592" s="12"/>
      <c r="BJ7592" s="13"/>
      <c r="BK7592" s="13"/>
      <c r="BL7592" s="13"/>
      <c r="BM7592" s="13"/>
      <c r="BN7592" s="13"/>
    </row>
    <row r="7593" spans="4:66" x14ac:dyDescent="0.25">
      <c r="D7593" s="7"/>
      <c r="E7593" s="10"/>
      <c r="F7593" s="10"/>
      <c r="G7593" s="10"/>
      <c r="H7593" s="10"/>
      <c r="I7593" s="10"/>
      <c r="J7593" s="10"/>
      <c r="K7593" s="11"/>
      <c r="L7593" s="11"/>
      <c r="M7593" s="12"/>
      <c r="N7593" s="12"/>
      <c r="O7593" s="12"/>
      <c r="P7593" s="12"/>
      <c r="Q7593" s="12"/>
      <c r="R7593" s="12"/>
      <c r="S7593" s="12"/>
      <c r="T7593" s="12"/>
      <c r="U7593" s="12"/>
      <c r="V7593" s="12"/>
      <c r="W7593" s="12"/>
      <c r="X7593" s="12"/>
      <c r="Y7593" s="12"/>
      <c r="Z7593" s="12"/>
      <c r="AA7593" s="12"/>
      <c r="AB7593" s="12"/>
      <c r="AC7593" s="12"/>
      <c r="AD7593" s="12"/>
      <c r="AE7593" s="12"/>
      <c r="AF7593" s="12"/>
      <c r="AG7593" s="12"/>
      <c r="AH7593" s="12"/>
      <c r="AI7593" s="12"/>
      <c r="AJ7593" s="12"/>
      <c r="AK7593" s="12"/>
      <c r="AL7593" s="12"/>
      <c r="AM7593" s="12"/>
      <c r="AN7593" s="12"/>
      <c r="AO7593" s="12"/>
      <c r="AP7593" s="12"/>
      <c r="AQ7593" s="12"/>
      <c r="AR7593" s="12"/>
      <c r="AS7593" s="12"/>
      <c r="AT7593" s="12"/>
      <c r="AU7593" s="12"/>
      <c r="AV7593" s="12"/>
      <c r="AW7593" s="12"/>
      <c r="AX7593" s="12"/>
      <c r="AY7593" s="12"/>
      <c r="AZ7593" s="12"/>
      <c r="BA7593" s="12"/>
      <c r="BB7593" s="12"/>
      <c r="BC7593" s="12"/>
      <c r="BD7593" s="12"/>
      <c r="BE7593" s="12"/>
      <c r="BF7593" s="12"/>
      <c r="BG7593" s="12"/>
      <c r="BH7593" s="12"/>
      <c r="BI7593" s="12"/>
      <c r="BJ7593" s="13"/>
      <c r="BK7593" s="13"/>
      <c r="BL7593" s="13"/>
      <c r="BM7593" s="13"/>
      <c r="BN7593" s="13"/>
    </row>
    <row r="7594" spans="4:66" x14ac:dyDescent="0.25">
      <c r="D7594" s="7"/>
      <c r="E7594" s="10"/>
      <c r="F7594" s="10"/>
      <c r="G7594" s="10"/>
      <c r="H7594" s="10"/>
      <c r="I7594" s="10"/>
      <c r="J7594" s="10"/>
      <c r="K7594" s="11"/>
      <c r="L7594" s="11"/>
      <c r="M7594" s="12"/>
      <c r="N7594" s="12"/>
      <c r="O7594" s="12"/>
      <c r="P7594" s="12"/>
      <c r="Q7594" s="12"/>
      <c r="R7594" s="12"/>
      <c r="S7594" s="12"/>
      <c r="T7594" s="12"/>
      <c r="U7594" s="12"/>
      <c r="V7594" s="12"/>
      <c r="W7594" s="12"/>
      <c r="X7594" s="12"/>
      <c r="Y7594" s="12"/>
      <c r="Z7594" s="12"/>
      <c r="AA7594" s="12"/>
      <c r="AB7594" s="12"/>
      <c r="AC7594" s="12"/>
      <c r="AD7594" s="12"/>
      <c r="AE7594" s="12"/>
      <c r="AF7594" s="12"/>
      <c r="AG7594" s="12"/>
      <c r="AH7594" s="12"/>
      <c r="AI7594" s="12"/>
      <c r="AJ7594" s="12"/>
      <c r="AK7594" s="12"/>
      <c r="AL7594" s="12"/>
      <c r="AM7594" s="12"/>
      <c r="AN7594" s="12"/>
      <c r="AO7594" s="12"/>
      <c r="AP7594" s="12"/>
      <c r="AQ7594" s="12"/>
      <c r="AR7594" s="12"/>
      <c r="AS7594" s="12"/>
      <c r="AT7594" s="12"/>
      <c r="AU7594" s="12"/>
      <c r="AV7594" s="12"/>
      <c r="AW7594" s="12"/>
      <c r="AX7594" s="12"/>
      <c r="AY7594" s="12"/>
      <c r="AZ7594" s="12"/>
      <c r="BA7594" s="12"/>
      <c r="BB7594" s="12"/>
      <c r="BC7594" s="12"/>
      <c r="BD7594" s="12"/>
      <c r="BE7594" s="12"/>
      <c r="BF7594" s="12"/>
      <c r="BG7594" s="12"/>
      <c r="BH7594" s="12"/>
      <c r="BI7594" s="12"/>
      <c r="BJ7594" s="13"/>
      <c r="BK7594" s="13"/>
      <c r="BL7594" s="13"/>
      <c r="BM7594" s="13"/>
      <c r="BN7594" s="13"/>
    </row>
    <row r="7595" spans="4:66" x14ac:dyDescent="0.25">
      <c r="D7595" s="7"/>
      <c r="E7595" s="10"/>
      <c r="F7595" s="10"/>
      <c r="G7595" s="10"/>
      <c r="H7595" s="10"/>
      <c r="I7595" s="10"/>
      <c r="J7595" s="10"/>
      <c r="K7595" s="11"/>
      <c r="L7595" s="11"/>
      <c r="M7595" s="12"/>
      <c r="N7595" s="12"/>
      <c r="O7595" s="12"/>
      <c r="P7595" s="12"/>
      <c r="Q7595" s="12"/>
      <c r="R7595" s="12"/>
      <c r="S7595" s="12"/>
      <c r="T7595" s="12"/>
      <c r="U7595" s="12"/>
      <c r="V7595" s="12"/>
      <c r="W7595" s="12"/>
      <c r="X7595" s="12"/>
      <c r="Y7595" s="12"/>
      <c r="Z7595" s="12"/>
      <c r="AA7595" s="12"/>
      <c r="AB7595" s="12"/>
      <c r="AC7595" s="12"/>
      <c r="AD7595" s="12"/>
      <c r="AE7595" s="12"/>
      <c r="AF7595" s="12"/>
      <c r="AG7595" s="12"/>
      <c r="AH7595" s="12"/>
      <c r="AI7595" s="12"/>
      <c r="AJ7595" s="12"/>
      <c r="AK7595" s="12"/>
      <c r="AL7595" s="12"/>
      <c r="AM7595" s="12"/>
      <c r="AN7595" s="12"/>
      <c r="AO7595" s="12"/>
      <c r="AP7595" s="12"/>
      <c r="AQ7595" s="12"/>
      <c r="AR7595" s="12"/>
      <c r="AS7595" s="12"/>
      <c r="AT7595" s="12"/>
      <c r="AU7595" s="12"/>
      <c r="AV7595" s="12"/>
      <c r="AW7595" s="12"/>
      <c r="AX7595" s="12"/>
      <c r="AY7595" s="12"/>
      <c r="AZ7595" s="12"/>
      <c r="BA7595" s="12"/>
      <c r="BB7595" s="12"/>
      <c r="BC7595" s="12"/>
      <c r="BD7595" s="12"/>
      <c r="BE7595" s="12"/>
      <c r="BF7595" s="12"/>
      <c r="BG7595" s="12"/>
      <c r="BH7595" s="12"/>
      <c r="BI7595" s="12"/>
      <c r="BJ7595" s="13"/>
      <c r="BK7595" s="13"/>
      <c r="BL7595" s="13"/>
      <c r="BM7595" s="13"/>
      <c r="BN7595" s="13"/>
    </row>
    <row r="7596" spans="4:66" x14ac:dyDescent="0.25">
      <c r="D7596" s="7"/>
      <c r="E7596" s="10"/>
      <c r="F7596" s="10"/>
      <c r="G7596" s="10"/>
      <c r="H7596" s="10"/>
      <c r="I7596" s="10"/>
      <c r="J7596" s="10"/>
      <c r="K7596" s="11"/>
      <c r="L7596" s="11"/>
      <c r="M7596" s="12"/>
      <c r="N7596" s="12"/>
      <c r="O7596" s="12"/>
      <c r="P7596" s="12"/>
      <c r="Q7596" s="12"/>
      <c r="R7596" s="12"/>
      <c r="S7596" s="12"/>
      <c r="T7596" s="12"/>
      <c r="U7596" s="12"/>
      <c r="V7596" s="12"/>
      <c r="W7596" s="12"/>
      <c r="X7596" s="12"/>
      <c r="Y7596" s="12"/>
      <c r="Z7596" s="12"/>
      <c r="AA7596" s="12"/>
      <c r="AB7596" s="12"/>
      <c r="AC7596" s="12"/>
      <c r="AD7596" s="12"/>
      <c r="AE7596" s="12"/>
      <c r="AF7596" s="12"/>
      <c r="AG7596" s="12"/>
      <c r="AH7596" s="12"/>
      <c r="AI7596" s="12"/>
      <c r="AJ7596" s="12"/>
      <c r="AK7596" s="12"/>
      <c r="AL7596" s="12"/>
      <c r="AM7596" s="12"/>
      <c r="AN7596" s="12"/>
      <c r="AO7596" s="12"/>
      <c r="AP7596" s="12"/>
      <c r="AQ7596" s="12"/>
      <c r="AR7596" s="12"/>
      <c r="AS7596" s="12"/>
      <c r="AT7596" s="12"/>
      <c r="AU7596" s="12"/>
      <c r="AV7596" s="12"/>
      <c r="AW7596" s="12"/>
      <c r="AX7596" s="12"/>
      <c r="AY7596" s="12"/>
      <c r="AZ7596" s="12"/>
      <c r="BA7596" s="12"/>
      <c r="BB7596" s="12"/>
      <c r="BC7596" s="12"/>
      <c r="BD7596" s="12"/>
      <c r="BE7596" s="12"/>
      <c r="BF7596" s="12"/>
      <c r="BG7596" s="12"/>
      <c r="BH7596" s="12"/>
      <c r="BI7596" s="12"/>
      <c r="BJ7596" s="13"/>
      <c r="BK7596" s="13"/>
      <c r="BL7596" s="13"/>
      <c r="BM7596" s="13"/>
      <c r="BN7596" s="13"/>
    </row>
    <row r="7597" spans="4:66" x14ac:dyDescent="0.25">
      <c r="D7597" s="7"/>
      <c r="E7597" s="10"/>
      <c r="F7597" s="10"/>
      <c r="G7597" s="10"/>
      <c r="H7597" s="10"/>
      <c r="I7597" s="10"/>
      <c r="J7597" s="10"/>
      <c r="K7597" s="11"/>
      <c r="L7597" s="11"/>
      <c r="M7597" s="12"/>
      <c r="N7597" s="12"/>
      <c r="O7597" s="12"/>
      <c r="P7597" s="12"/>
      <c r="Q7597" s="12"/>
      <c r="R7597" s="12"/>
      <c r="S7597" s="12"/>
      <c r="T7597" s="12"/>
      <c r="U7597" s="12"/>
      <c r="V7597" s="12"/>
      <c r="W7597" s="12"/>
      <c r="X7597" s="12"/>
      <c r="Y7597" s="12"/>
      <c r="Z7597" s="12"/>
      <c r="AA7597" s="12"/>
      <c r="AB7597" s="12"/>
      <c r="AC7597" s="12"/>
      <c r="AD7597" s="12"/>
      <c r="AE7597" s="12"/>
      <c r="AF7597" s="12"/>
      <c r="AG7597" s="12"/>
      <c r="AH7597" s="12"/>
      <c r="AI7597" s="12"/>
      <c r="AJ7597" s="12"/>
      <c r="AK7597" s="12"/>
      <c r="AL7597" s="12"/>
      <c r="AM7597" s="12"/>
      <c r="AN7597" s="12"/>
      <c r="AO7597" s="12"/>
      <c r="AP7597" s="12"/>
      <c r="AQ7597" s="12"/>
      <c r="AR7597" s="12"/>
      <c r="AS7597" s="12"/>
      <c r="AT7597" s="12"/>
      <c r="AU7597" s="12"/>
      <c r="AV7597" s="12"/>
      <c r="AW7597" s="12"/>
      <c r="AX7597" s="12"/>
      <c r="AY7597" s="12"/>
      <c r="AZ7597" s="12"/>
      <c r="BA7597" s="12"/>
      <c r="BB7597" s="12"/>
      <c r="BC7597" s="12"/>
      <c r="BD7597" s="12"/>
      <c r="BE7597" s="12"/>
      <c r="BF7597" s="12"/>
      <c r="BG7597" s="12"/>
      <c r="BH7597" s="12"/>
      <c r="BI7597" s="12"/>
      <c r="BJ7597" s="13"/>
      <c r="BK7597" s="13"/>
      <c r="BL7597" s="13"/>
      <c r="BM7597" s="13"/>
      <c r="BN7597" s="13"/>
    </row>
    <row r="7598" spans="4:66" x14ac:dyDescent="0.25">
      <c r="D7598" s="7"/>
      <c r="E7598" s="10"/>
      <c r="F7598" s="10"/>
      <c r="G7598" s="10"/>
      <c r="H7598" s="10"/>
      <c r="I7598" s="10"/>
      <c r="J7598" s="10"/>
      <c r="K7598" s="11"/>
      <c r="L7598" s="11"/>
      <c r="M7598" s="12"/>
      <c r="N7598" s="12"/>
      <c r="O7598" s="12"/>
      <c r="P7598" s="12"/>
      <c r="Q7598" s="12"/>
      <c r="R7598" s="12"/>
      <c r="S7598" s="12"/>
      <c r="T7598" s="12"/>
      <c r="U7598" s="12"/>
      <c r="V7598" s="12"/>
      <c r="W7598" s="12"/>
      <c r="X7598" s="12"/>
      <c r="Y7598" s="12"/>
      <c r="Z7598" s="12"/>
      <c r="AA7598" s="12"/>
      <c r="AB7598" s="12"/>
      <c r="AC7598" s="12"/>
      <c r="AD7598" s="12"/>
      <c r="AE7598" s="12"/>
      <c r="AF7598" s="12"/>
      <c r="AG7598" s="12"/>
      <c r="AH7598" s="12"/>
      <c r="AI7598" s="12"/>
      <c r="AJ7598" s="12"/>
      <c r="AK7598" s="12"/>
      <c r="AL7598" s="12"/>
      <c r="AM7598" s="12"/>
      <c r="AN7598" s="12"/>
      <c r="AO7598" s="12"/>
      <c r="AP7598" s="12"/>
      <c r="AQ7598" s="12"/>
      <c r="AR7598" s="12"/>
      <c r="AS7598" s="12"/>
      <c r="AT7598" s="12"/>
      <c r="AU7598" s="12"/>
      <c r="AV7598" s="12"/>
      <c r="AW7598" s="12"/>
      <c r="AX7598" s="12"/>
      <c r="AY7598" s="12"/>
      <c r="AZ7598" s="12"/>
      <c r="BA7598" s="12"/>
      <c r="BB7598" s="12"/>
      <c r="BC7598" s="12"/>
      <c r="BD7598" s="12"/>
      <c r="BE7598" s="12"/>
      <c r="BF7598" s="12"/>
      <c r="BG7598" s="12"/>
      <c r="BH7598" s="12"/>
      <c r="BI7598" s="12"/>
      <c r="BJ7598" s="13"/>
      <c r="BK7598" s="13"/>
      <c r="BL7598" s="13"/>
      <c r="BM7598" s="13"/>
      <c r="BN7598" s="13"/>
    </row>
    <row r="7599" spans="4:66" x14ac:dyDescent="0.25">
      <c r="D7599" s="7"/>
      <c r="E7599" s="10"/>
      <c r="F7599" s="10"/>
      <c r="G7599" s="10"/>
      <c r="H7599" s="10"/>
      <c r="I7599" s="10"/>
      <c r="J7599" s="10"/>
      <c r="K7599" s="11"/>
      <c r="L7599" s="11"/>
      <c r="M7599" s="12"/>
      <c r="N7599" s="12"/>
      <c r="O7599" s="12"/>
      <c r="P7599" s="12"/>
      <c r="Q7599" s="12"/>
      <c r="R7599" s="12"/>
      <c r="S7599" s="12"/>
      <c r="T7599" s="12"/>
      <c r="U7599" s="12"/>
      <c r="V7599" s="12"/>
      <c r="W7599" s="12"/>
      <c r="X7599" s="12"/>
      <c r="Y7599" s="12"/>
      <c r="Z7599" s="12"/>
      <c r="AA7599" s="12"/>
      <c r="AB7599" s="12"/>
      <c r="AC7599" s="12"/>
      <c r="AD7599" s="12"/>
      <c r="AE7599" s="12"/>
      <c r="AF7599" s="12"/>
      <c r="AG7599" s="12"/>
      <c r="AH7599" s="12"/>
      <c r="AI7599" s="12"/>
      <c r="AJ7599" s="12"/>
      <c r="AK7599" s="12"/>
      <c r="AL7599" s="12"/>
      <c r="AM7599" s="12"/>
      <c r="AN7599" s="12"/>
      <c r="AO7599" s="12"/>
      <c r="AP7599" s="12"/>
      <c r="AQ7599" s="12"/>
      <c r="AR7599" s="12"/>
      <c r="AS7599" s="12"/>
      <c r="AT7599" s="12"/>
      <c r="AU7599" s="12"/>
      <c r="AV7599" s="12"/>
      <c r="AW7599" s="12"/>
      <c r="AX7599" s="12"/>
      <c r="AY7599" s="12"/>
      <c r="AZ7599" s="12"/>
      <c r="BA7599" s="12"/>
      <c r="BB7599" s="12"/>
      <c r="BC7599" s="12"/>
      <c r="BD7599" s="12"/>
      <c r="BE7599" s="12"/>
      <c r="BF7599" s="12"/>
      <c r="BG7599" s="12"/>
      <c r="BH7599" s="12"/>
      <c r="BI7599" s="12"/>
      <c r="BJ7599" s="13"/>
      <c r="BK7599" s="13"/>
      <c r="BL7599" s="13"/>
      <c r="BM7599" s="13"/>
      <c r="BN7599" s="13"/>
    </row>
    <row r="7600" spans="4:66" x14ac:dyDescent="0.25">
      <c r="D7600" s="7"/>
      <c r="E7600" s="10"/>
      <c r="F7600" s="10"/>
      <c r="G7600" s="10"/>
      <c r="H7600" s="10"/>
      <c r="I7600" s="10"/>
      <c r="J7600" s="10"/>
      <c r="K7600" s="11"/>
      <c r="L7600" s="11"/>
      <c r="M7600" s="12"/>
      <c r="N7600" s="12"/>
      <c r="O7600" s="12"/>
      <c r="P7600" s="12"/>
      <c r="Q7600" s="12"/>
      <c r="R7600" s="12"/>
      <c r="S7600" s="12"/>
      <c r="T7600" s="12"/>
      <c r="U7600" s="12"/>
      <c r="V7600" s="12"/>
      <c r="W7600" s="12"/>
      <c r="X7600" s="12"/>
      <c r="Y7600" s="12"/>
      <c r="Z7600" s="12"/>
      <c r="AA7600" s="12"/>
      <c r="AB7600" s="12"/>
      <c r="AC7600" s="12"/>
      <c r="AD7600" s="12"/>
      <c r="AE7600" s="12"/>
      <c r="AF7600" s="12"/>
      <c r="AG7600" s="12"/>
      <c r="AH7600" s="12"/>
      <c r="AI7600" s="12"/>
      <c r="AJ7600" s="12"/>
      <c r="AK7600" s="12"/>
      <c r="AL7600" s="12"/>
      <c r="AM7600" s="12"/>
      <c r="AN7600" s="12"/>
      <c r="AO7600" s="12"/>
      <c r="AP7600" s="12"/>
      <c r="AQ7600" s="12"/>
      <c r="AR7600" s="12"/>
      <c r="AS7600" s="12"/>
      <c r="AT7600" s="12"/>
      <c r="AU7600" s="12"/>
      <c r="AV7600" s="12"/>
      <c r="AW7600" s="12"/>
      <c r="AX7600" s="12"/>
      <c r="AY7600" s="12"/>
      <c r="AZ7600" s="12"/>
      <c r="BA7600" s="12"/>
      <c r="BB7600" s="12"/>
      <c r="BC7600" s="12"/>
      <c r="BD7600" s="12"/>
      <c r="BE7600" s="12"/>
      <c r="BF7600" s="12"/>
      <c r="BG7600" s="12"/>
      <c r="BH7600" s="12"/>
      <c r="BI7600" s="12"/>
      <c r="BJ7600" s="13"/>
      <c r="BK7600" s="13"/>
      <c r="BL7600" s="13"/>
      <c r="BM7600" s="13"/>
      <c r="BN7600" s="13"/>
    </row>
    <row r="7601" spans="4:66" x14ac:dyDescent="0.25">
      <c r="D7601" s="7"/>
      <c r="E7601" s="10"/>
      <c r="F7601" s="10"/>
      <c r="G7601" s="10"/>
      <c r="H7601" s="10"/>
      <c r="I7601" s="10"/>
      <c r="J7601" s="10"/>
      <c r="K7601" s="11"/>
      <c r="L7601" s="11"/>
      <c r="M7601" s="12"/>
      <c r="N7601" s="12"/>
      <c r="O7601" s="12"/>
      <c r="P7601" s="12"/>
      <c r="Q7601" s="12"/>
      <c r="R7601" s="12"/>
      <c r="S7601" s="12"/>
      <c r="T7601" s="12"/>
      <c r="U7601" s="12"/>
      <c r="V7601" s="12"/>
      <c r="W7601" s="12"/>
      <c r="X7601" s="12"/>
      <c r="Y7601" s="12"/>
      <c r="Z7601" s="12"/>
      <c r="AA7601" s="12"/>
      <c r="AB7601" s="12"/>
      <c r="AC7601" s="12"/>
      <c r="AD7601" s="12"/>
      <c r="AE7601" s="12"/>
      <c r="AF7601" s="12"/>
      <c r="AG7601" s="12"/>
      <c r="AH7601" s="12"/>
      <c r="AI7601" s="12"/>
      <c r="AJ7601" s="12"/>
      <c r="AK7601" s="12"/>
      <c r="AL7601" s="12"/>
      <c r="AM7601" s="12"/>
      <c r="AN7601" s="12"/>
      <c r="AO7601" s="12"/>
      <c r="AP7601" s="12"/>
      <c r="AQ7601" s="12"/>
      <c r="AR7601" s="12"/>
      <c r="AS7601" s="12"/>
      <c r="AT7601" s="12"/>
      <c r="AU7601" s="12"/>
      <c r="AV7601" s="12"/>
      <c r="AW7601" s="12"/>
      <c r="AX7601" s="12"/>
      <c r="AY7601" s="12"/>
      <c r="AZ7601" s="12"/>
      <c r="BA7601" s="12"/>
      <c r="BB7601" s="12"/>
      <c r="BC7601" s="12"/>
      <c r="BD7601" s="12"/>
      <c r="BE7601" s="12"/>
      <c r="BF7601" s="12"/>
      <c r="BG7601" s="12"/>
      <c r="BH7601" s="12"/>
      <c r="BI7601" s="12"/>
      <c r="BJ7601" s="13"/>
      <c r="BK7601" s="13"/>
      <c r="BL7601" s="13"/>
      <c r="BM7601" s="13"/>
      <c r="BN7601" s="13"/>
    </row>
    <row r="7602" spans="4:66" x14ac:dyDescent="0.25">
      <c r="D7602" s="7"/>
      <c r="E7602" s="10"/>
      <c r="F7602" s="10"/>
      <c r="G7602" s="10"/>
      <c r="H7602" s="10"/>
      <c r="I7602" s="10"/>
      <c r="J7602" s="10"/>
      <c r="K7602" s="11"/>
      <c r="L7602" s="11"/>
      <c r="M7602" s="12"/>
      <c r="N7602" s="12"/>
      <c r="O7602" s="12"/>
      <c r="P7602" s="12"/>
      <c r="Q7602" s="12"/>
      <c r="R7602" s="12"/>
      <c r="S7602" s="12"/>
      <c r="T7602" s="12"/>
      <c r="U7602" s="12"/>
      <c r="V7602" s="12"/>
      <c r="W7602" s="12"/>
      <c r="X7602" s="12"/>
      <c r="Y7602" s="12"/>
      <c r="Z7602" s="12"/>
      <c r="AA7602" s="12"/>
      <c r="AB7602" s="12"/>
      <c r="AC7602" s="12"/>
      <c r="AD7602" s="12"/>
      <c r="AE7602" s="12"/>
      <c r="AF7602" s="12"/>
      <c r="AG7602" s="12"/>
      <c r="AH7602" s="12"/>
      <c r="AI7602" s="12"/>
      <c r="AJ7602" s="12"/>
      <c r="AK7602" s="12"/>
      <c r="AL7602" s="12"/>
      <c r="AM7602" s="12"/>
      <c r="AN7602" s="12"/>
      <c r="AO7602" s="12"/>
      <c r="AP7602" s="12"/>
      <c r="AQ7602" s="12"/>
      <c r="AR7602" s="12"/>
      <c r="AS7602" s="12"/>
      <c r="AT7602" s="12"/>
      <c r="AU7602" s="12"/>
      <c r="AV7602" s="12"/>
      <c r="AW7602" s="12"/>
      <c r="AX7602" s="12"/>
      <c r="AY7602" s="12"/>
      <c r="AZ7602" s="12"/>
      <c r="BA7602" s="12"/>
      <c r="BB7602" s="12"/>
      <c r="BC7602" s="12"/>
      <c r="BD7602" s="12"/>
      <c r="BE7602" s="12"/>
      <c r="BF7602" s="12"/>
      <c r="BG7602" s="12"/>
      <c r="BH7602" s="12"/>
      <c r="BI7602" s="12"/>
      <c r="BJ7602" s="13"/>
      <c r="BK7602" s="13"/>
      <c r="BL7602" s="13"/>
      <c r="BM7602" s="13"/>
      <c r="BN7602" s="13"/>
    </row>
    <row r="7603" spans="4:66" x14ac:dyDescent="0.25">
      <c r="D7603" s="7"/>
      <c r="E7603" s="10"/>
      <c r="F7603" s="10"/>
      <c r="G7603" s="10"/>
      <c r="H7603" s="10"/>
      <c r="I7603" s="10"/>
      <c r="J7603" s="10"/>
      <c r="K7603" s="11"/>
      <c r="L7603" s="11"/>
      <c r="M7603" s="12"/>
      <c r="N7603" s="12"/>
      <c r="O7603" s="12"/>
      <c r="P7603" s="12"/>
      <c r="Q7603" s="12"/>
      <c r="R7603" s="12"/>
      <c r="S7603" s="12"/>
      <c r="T7603" s="12"/>
      <c r="U7603" s="12"/>
      <c r="V7603" s="12"/>
      <c r="W7603" s="12"/>
      <c r="X7603" s="12"/>
      <c r="Y7603" s="12"/>
      <c r="Z7603" s="12"/>
      <c r="AA7603" s="12"/>
      <c r="AB7603" s="12"/>
      <c r="AC7603" s="12"/>
      <c r="AD7603" s="12"/>
      <c r="AE7603" s="12"/>
      <c r="AF7603" s="12"/>
      <c r="AG7603" s="12"/>
      <c r="AH7603" s="12"/>
      <c r="AI7603" s="12"/>
      <c r="AJ7603" s="12"/>
      <c r="AK7603" s="12"/>
      <c r="AL7603" s="12"/>
      <c r="AM7603" s="12"/>
      <c r="AN7603" s="12"/>
      <c r="AO7603" s="12"/>
      <c r="AP7603" s="12"/>
      <c r="AQ7603" s="12"/>
      <c r="AR7603" s="12"/>
      <c r="AS7603" s="12"/>
      <c r="AT7603" s="12"/>
      <c r="AU7603" s="12"/>
      <c r="AV7603" s="12"/>
      <c r="AW7603" s="12"/>
      <c r="AX7603" s="12"/>
      <c r="AY7603" s="12"/>
      <c r="AZ7603" s="12"/>
      <c r="BA7603" s="12"/>
      <c r="BB7603" s="12"/>
      <c r="BC7603" s="12"/>
      <c r="BD7603" s="12"/>
      <c r="BE7603" s="12"/>
      <c r="BF7603" s="12"/>
      <c r="BG7603" s="12"/>
      <c r="BH7603" s="12"/>
      <c r="BI7603" s="12"/>
      <c r="BJ7603" s="13"/>
      <c r="BK7603" s="13"/>
      <c r="BL7603" s="13"/>
      <c r="BM7603" s="13"/>
      <c r="BN7603" s="13"/>
    </row>
    <row r="7604" spans="4:66" x14ac:dyDescent="0.25">
      <c r="D7604" s="7"/>
      <c r="E7604" s="10"/>
      <c r="F7604" s="10"/>
      <c r="G7604" s="10"/>
      <c r="H7604" s="10"/>
      <c r="I7604" s="10"/>
      <c r="J7604" s="10"/>
      <c r="K7604" s="11"/>
      <c r="L7604" s="11"/>
      <c r="M7604" s="12"/>
      <c r="N7604" s="12"/>
      <c r="O7604" s="12"/>
      <c r="P7604" s="12"/>
      <c r="Q7604" s="12"/>
      <c r="R7604" s="12"/>
      <c r="S7604" s="12"/>
      <c r="T7604" s="12"/>
      <c r="U7604" s="12"/>
      <c r="V7604" s="12"/>
      <c r="W7604" s="12"/>
      <c r="X7604" s="12"/>
      <c r="Y7604" s="12"/>
      <c r="Z7604" s="12"/>
      <c r="AA7604" s="12"/>
      <c r="AB7604" s="12"/>
      <c r="AC7604" s="12"/>
      <c r="AD7604" s="12"/>
      <c r="AE7604" s="12"/>
      <c r="AF7604" s="12"/>
      <c r="AG7604" s="12"/>
      <c r="AH7604" s="12"/>
      <c r="AI7604" s="12"/>
      <c r="AJ7604" s="12"/>
      <c r="AK7604" s="12"/>
      <c r="AL7604" s="12"/>
      <c r="AM7604" s="12"/>
      <c r="AN7604" s="12"/>
      <c r="AO7604" s="12"/>
      <c r="AP7604" s="12"/>
      <c r="AQ7604" s="12"/>
      <c r="AR7604" s="12"/>
      <c r="AS7604" s="12"/>
      <c r="AT7604" s="12"/>
      <c r="AU7604" s="12"/>
      <c r="AV7604" s="12"/>
      <c r="AW7604" s="12"/>
      <c r="AX7604" s="12"/>
      <c r="AY7604" s="12"/>
      <c r="AZ7604" s="12"/>
      <c r="BA7604" s="12"/>
      <c r="BB7604" s="12"/>
      <c r="BC7604" s="12"/>
      <c r="BD7604" s="12"/>
      <c r="BE7604" s="12"/>
      <c r="BF7604" s="12"/>
      <c r="BG7604" s="12"/>
      <c r="BH7604" s="12"/>
      <c r="BI7604" s="12"/>
      <c r="BJ7604" s="13"/>
      <c r="BK7604" s="13"/>
      <c r="BL7604" s="13"/>
      <c r="BM7604" s="13"/>
      <c r="BN7604" s="13"/>
    </row>
    <row r="7605" spans="4:66" x14ac:dyDescent="0.25">
      <c r="D7605" s="7"/>
      <c r="E7605" s="10"/>
      <c r="F7605" s="10"/>
      <c r="G7605" s="10"/>
      <c r="H7605" s="10"/>
      <c r="I7605" s="10"/>
      <c r="J7605" s="10"/>
      <c r="K7605" s="11"/>
      <c r="L7605" s="11"/>
      <c r="M7605" s="12"/>
      <c r="N7605" s="12"/>
      <c r="O7605" s="12"/>
      <c r="P7605" s="12"/>
      <c r="Q7605" s="12"/>
      <c r="R7605" s="12"/>
      <c r="S7605" s="12"/>
      <c r="T7605" s="12"/>
      <c r="U7605" s="12"/>
      <c r="V7605" s="12"/>
      <c r="W7605" s="12"/>
      <c r="X7605" s="12"/>
      <c r="Y7605" s="12"/>
      <c r="Z7605" s="12"/>
      <c r="AA7605" s="12"/>
      <c r="AB7605" s="12"/>
      <c r="AC7605" s="12"/>
      <c r="AD7605" s="12"/>
      <c r="AE7605" s="12"/>
      <c r="AF7605" s="12"/>
      <c r="AG7605" s="12"/>
      <c r="AH7605" s="12"/>
      <c r="AI7605" s="12"/>
      <c r="AJ7605" s="12"/>
      <c r="AK7605" s="12"/>
      <c r="AL7605" s="12"/>
      <c r="AM7605" s="12"/>
      <c r="AN7605" s="12"/>
      <c r="AO7605" s="12"/>
      <c r="AP7605" s="12"/>
      <c r="AQ7605" s="12"/>
      <c r="AR7605" s="12"/>
      <c r="AS7605" s="12"/>
      <c r="AT7605" s="12"/>
      <c r="AU7605" s="12"/>
      <c r="AV7605" s="12"/>
      <c r="AW7605" s="12"/>
      <c r="AX7605" s="12"/>
      <c r="AY7605" s="12"/>
      <c r="AZ7605" s="12"/>
      <c r="BA7605" s="12"/>
      <c r="BB7605" s="12"/>
      <c r="BC7605" s="12"/>
      <c r="BD7605" s="12"/>
      <c r="BE7605" s="12"/>
      <c r="BF7605" s="12"/>
      <c r="BG7605" s="12"/>
      <c r="BH7605" s="12"/>
      <c r="BI7605" s="12"/>
      <c r="BJ7605" s="13"/>
      <c r="BK7605" s="13"/>
      <c r="BL7605" s="13"/>
      <c r="BM7605" s="13"/>
      <c r="BN7605" s="13"/>
    </row>
    <row r="7606" spans="4:66" x14ac:dyDescent="0.25">
      <c r="D7606" s="7"/>
      <c r="E7606" s="10"/>
      <c r="F7606" s="10"/>
      <c r="G7606" s="10"/>
      <c r="H7606" s="10"/>
      <c r="I7606" s="10"/>
      <c r="J7606" s="10"/>
      <c r="K7606" s="11"/>
      <c r="L7606" s="11"/>
      <c r="M7606" s="12"/>
      <c r="N7606" s="12"/>
      <c r="O7606" s="12"/>
      <c r="P7606" s="12"/>
      <c r="Q7606" s="12"/>
      <c r="R7606" s="12"/>
      <c r="S7606" s="12"/>
      <c r="T7606" s="12"/>
      <c r="U7606" s="12"/>
      <c r="V7606" s="12"/>
      <c r="W7606" s="12"/>
      <c r="X7606" s="12"/>
      <c r="Y7606" s="12"/>
      <c r="Z7606" s="12"/>
      <c r="AA7606" s="12"/>
      <c r="AB7606" s="12"/>
      <c r="AC7606" s="12"/>
      <c r="AD7606" s="12"/>
      <c r="AE7606" s="12"/>
      <c r="AF7606" s="12"/>
      <c r="AG7606" s="12"/>
      <c r="AH7606" s="12"/>
      <c r="AI7606" s="12"/>
      <c r="AJ7606" s="12"/>
      <c r="AK7606" s="12"/>
      <c r="AL7606" s="12"/>
      <c r="AM7606" s="12"/>
      <c r="AN7606" s="12"/>
      <c r="AO7606" s="12"/>
      <c r="AP7606" s="12"/>
      <c r="AQ7606" s="12"/>
      <c r="AR7606" s="12"/>
      <c r="AS7606" s="12"/>
      <c r="AT7606" s="12"/>
      <c r="AU7606" s="12"/>
      <c r="AV7606" s="12"/>
      <c r="AW7606" s="12"/>
      <c r="AX7606" s="12"/>
      <c r="AY7606" s="12"/>
      <c r="AZ7606" s="12"/>
      <c r="BA7606" s="12"/>
      <c r="BB7606" s="12"/>
      <c r="BC7606" s="12"/>
      <c r="BD7606" s="12"/>
      <c r="BE7606" s="12"/>
      <c r="BF7606" s="12"/>
      <c r="BG7606" s="12"/>
      <c r="BH7606" s="12"/>
      <c r="BI7606" s="12"/>
      <c r="BJ7606" s="13"/>
      <c r="BK7606" s="13"/>
      <c r="BL7606" s="13"/>
      <c r="BM7606" s="13"/>
      <c r="BN7606" s="13"/>
    </row>
    <row r="7607" spans="4:66" x14ac:dyDescent="0.25">
      <c r="D7607" s="7"/>
      <c r="E7607" s="10"/>
      <c r="F7607" s="10"/>
      <c r="G7607" s="10"/>
      <c r="H7607" s="10"/>
      <c r="I7607" s="10"/>
      <c r="J7607" s="10"/>
      <c r="K7607" s="11"/>
      <c r="L7607" s="11"/>
      <c r="M7607" s="12"/>
      <c r="N7607" s="12"/>
      <c r="O7607" s="12"/>
      <c r="P7607" s="12"/>
      <c r="Q7607" s="12"/>
      <c r="R7607" s="12"/>
      <c r="S7607" s="12"/>
      <c r="T7607" s="12"/>
      <c r="U7607" s="12"/>
      <c r="V7607" s="12"/>
      <c r="W7607" s="12"/>
      <c r="X7607" s="12"/>
      <c r="Y7607" s="12"/>
      <c r="Z7607" s="12"/>
      <c r="AA7607" s="12"/>
      <c r="AB7607" s="12"/>
      <c r="AC7607" s="12"/>
      <c r="AD7607" s="12"/>
      <c r="AE7607" s="12"/>
      <c r="AF7607" s="12"/>
      <c r="AG7607" s="12"/>
      <c r="AH7607" s="12"/>
      <c r="AI7607" s="12"/>
      <c r="AJ7607" s="12"/>
      <c r="AK7607" s="12"/>
      <c r="AL7607" s="12"/>
      <c r="AM7607" s="12"/>
      <c r="AN7607" s="12"/>
      <c r="AO7607" s="12"/>
      <c r="AP7607" s="12"/>
      <c r="AQ7607" s="12"/>
      <c r="AR7607" s="12"/>
      <c r="AS7607" s="12"/>
      <c r="AT7607" s="12"/>
      <c r="AU7607" s="12"/>
      <c r="AV7607" s="12"/>
      <c r="AW7607" s="12"/>
      <c r="AX7607" s="12"/>
      <c r="AY7607" s="12"/>
      <c r="AZ7607" s="12"/>
      <c r="BA7607" s="12"/>
      <c r="BB7607" s="12"/>
      <c r="BC7607" s="12"/>
      <c r="BD7607" s="12"/>
      <c r="BE7607" s="12"/>
      <c r="BF7607" s="12"/>
      <c r="BG7607" s="12"/>
      <c r="BH7607" s="12"/>
      <c r="BI7607" s="12"/>
      <c r="BJ7607" s="13"/>
      <c r="BK7607" s="13"/>
      <c r="BL7607" s="13"/>
      <c r="BM7607" s="13"/>
      <c r="BN7607" s="13"/>
    </row>
    <row r="7608" spans="4:66" x14ac:dyDescent="0.25">
      <c r="D7608" s="7"/>
      <c r="E7608" s="10"/>
      <c r="F7608" s="10"/>
      <c r="G7608" s="10"/>
      <c r="H7608" s="10"/>
      <c r="I7608" s="10"/>
      <c r="J7608" s="10"/>
      <c r="K7608" s="11"/>
      <c r="L7608" s="11"/>
      <c r="M7608" s="12"/>
      <c r="N7608" s="12"/>
      <c r="O7608" s="12"/>
      <c r="P7608" s="12"/>
      <c r="Q7608" s="12"/>
      <c r="R7608" s="12"/>
      <c r="S7608" s="12"/>
      <c r="T7608" s="12"/>
      <c r="U7608" s="12"/>
      <c r="V7608" s="12"/>
      <c r="W7608" s="12"/>
      <c r="X7608" s="12"/>
      <c r="Y7608" s="12"/>
      <c r="Z7608" s="12"/>
      <c r="AA7608" s="12"/>
      <c r="AB7608" s="12"/>
      <c r="AC7608" s="12"/>
      <c r="AD7608" s="12"/>
      <c r="AE7608" s="12"/>
      <c r="AF7608" s="12"/>
      <c r="AG7608" s="12"/>
      <c r="AH7608" s="12"/>
      <c r="AI7608" s="12"/>
      <c r="AJ7608" s="12"/>
      <c r="AK7608" s="12"/>
      <c r="AL7608" s="12"/>
      <c r="AM7608" s="12"/>
      <c r="AN7608" s="12"/>
      <c r="AO7608" s="12"/>
      <c r="AP7608" s="12"/>
      <c r="AQ7608" s="12"/>
      <c r="AR7608" s="12"/>
      <c r="AS7608" s="12"/>
      <c r="AT7608" s="12"/>
      <c r="AU7608" s="12"/>
      <c r="AV7608" s="12"/>
      <c r="AW7608" s="12"/>
      <c r="AX7608" s="12"/>
      <c r="AY7608" s="12"/>
      <c r="AZ7608" s="12"/>
      <c r="BA7608" s="12"/>
      <c r="BB7608" s="12"/>
      <c r="BC7608" s="12"/>
      <c r="BD7608" s="12"/>
      <c r="BE7608" s="12"/>
      <c r="BF7608" s="12"/>
      <c r="BG7608" s="12"/>
      <c r="BH7608" s="12"/>
      <c r="BI7608" s="12"/>
      <c r="BJ7608" s="13"/>
      <c r="BK7608" s="13"/>
      <c r="BL7608" s="13"/>
      <c r="BM7608" s="13"/>
      <c r="BN7608" s="13"/>
    </row>
    <row r="7609" spans="4:66" x14ac:dyDescent="0.25">
      <c r="D7609" s="7"/>
      <c r="E7609" s="10"/>
      <c r="F7609" s="10"/>
      <c r="G7609" s="10"/>
      <c r="H7609" s="10"/>
      <c r="I7609" s="10"/>
      <c r="J7609" s="10"/>
      <c r="K7609" s="11"/>
      <c r="L7609" s="11"/>
      <c r="M7609" s="12"/>
      <c r="N7609" s="12"/>
      <c r="O7609" s="12"/>
      <c r="P7609" s="12"/>
      <c r="Q7609" s="12"/>
      <c r="R7609" s="12"/>
      <c r="S7609" s="12"/>
      <c r="T7609" s="12"/>
      <c r="U7609" s="12"/>
      <c r="V7609" s="12"/>
      <c r="W7609" s="12"/>
      <c r="X7609" s="12"/>
      <c r="Y7609" s="12"/>
      <c r="Z7609" s="12"/>
      <c r="AA7609" s="12"/>
      <c r="AB7609" s="12"/>
      <c r="AC7609" s="12"/>
      <c r="AD7609" s="12"/>
      <c r="AE7609" s="12"/>
      <c r="AF7609" s="12"/>
      <c r="AG7609" s="12"/>
      <c r="AH7609" s="12"/>
      <c r="AI7609" s="12"/>
      <c r="AJ7609" s="12"/>
      <c r="AK7609" s="12"/>
      <c r="AL7609" s="12"/>
      <c r="AM7609" s="12"/>
      <c r="AN7609" s="12"/>
      <c r="AO7609" s="12"/>
      <c r="AP7609" s="12"/>
      <c r="AQ7609" s="12"/>
      <c r="AR7609" s="12"/>
      <c r="AS7609" s="12"/>
      <c r="AT7609" s="12"/>
      <c r="AU7609" s="12"/>
      <c r="AV7609" s="12"/>
      <c r="AW7609" s="12"/>
      <c r="AX7609" s="12"/>
      <c r="AY7609" s="12"/>
      <c r="AZ7609" s="12"/>
      <c r="BA7609" s="12"/>
      <c r="BB7609" s="12"/>
      <c r="BC7609" s="12"/>
      <c r="BD7609" s="12"/>
      <c r="BE7609" s="12"/>
      <c r="BF7609" s="12"/>
      <c r="BG7609" s="12"/>
      <c r="BH7609" s="12"/>
      <c r="BI7609" s="12"/>
      <c r="BJ7609" s="13"/>
      <c r="BK7609" s="13"/>
      <c r="BL7609" s="13"/>
      <c r="BM7609" s="13"/>
      <c r="BN7609" s="13"/>
    </row>
    <row r="7610" spans="4:66" x14ac:dyDescent="0.25">
      <c r="D7610" s="7"/>
      <c r="E7610" s="10"/>
      <c r="F7610" s="10"/>
      <c r="G7610" s="10"/>
      <c r="H7610" s="10"/>
      <c r="I7610" s="10"/>
      <c r="J7610" s="10"/>
      <c r="K7610" s="11"/>
      <c r="L7610" s="11"/>
      <c r="M7610" s="12"/>
      <c r="N7610" s="12"/>
      <c r="O7610" s="12"/>
      <c r="P7610" s="12"/>
      <c r="Q7610" s="12"/>
      <c r="R7610" s="12"/>
      <c r="S7610" s="12"/>
      <c r="T7610" s="12"/>
      <c r="U7610" s="12"/>
      <c r="V7610" s="12"/>
      <c r="W7610" s="12"/>
      <c r="X7610" s="12"/>
      <c r="Y7610" s="12"/>
      <c r="Z7610" s="12"/>
      <c r="AA7610" s="12"/>
      <c r="AB7610" s="12"/>
      <c r="AC7610" s="12"/>
      <c r="AD7610" s="12"/>
      <c r="AE7610" s="12"/>
      <c r="AF7610" s="12"/>
      <c r="AG7610" s="12"/>
      <c r="AH7610" s="12"/>
      <c r="AI7610" s="12"/>
      <c r="AJ7610" s="12"/>
      <c r="AK7610" s="12"/>
      <c r="AL7610" s="12"/>
      <c r="AM7610" s="12"/>
      <c r="AN7610" s="12"/>
      <c r="AO7610" s="12"/>
      <c r="AP7610" s="12"/>
      <c r="AQ7610" s="12"/>
      <c r="AR7610" s="12"/>
      <c r="AS7610" s="12"/>
      <c r="AT7610" s="12"/>
      <c r="AU7610" s="12"/>
      <c r="AV7610" s="12"/>
      <c r="AW7610" s="12"/>
      <c r="AX7610" s="12"/>
      <c r="AY7610" s="12"/>
      <c r="AZ7610" s="12"/>
      <c r="BA7610" s="12"/>
      <c r="BB7610" s="12"/>
      <c r="BC7610" s="12"/>
      <c r="BD7610" s="12"/>
      <c r="BE7610" s="12"/>
      <c r="BF7610" s="12"/>
      <c r="BG7610" s="12"/>
      <c r="BH7610" s="12"/>
      <c r="BI7610" s="12"/>
      <c r="BJ7610" s="13"/>
      <c r="BK7610" s="13"/>
      <c r="BL7610" s="13"/>
      <c r="BM7610" s="13"/>
      <c r="BN7610" s="13"/>
    </row>
    <row r="7611" spans="4:66" x14ac:dyDescent="0.25">
      <c r="D7611" s="7"/>
      <c r="E7611" s="10"/>
      <c r="F7611" s="10"/>
      <c r="G7611" s="10"/>
      <c r="H7611" s="10"/>
      <c r="I7611" s="10"/>
      <c r="J7611" s="10"/>
      <c r="K7611" s="11"/>
      <c r="L7611" s="11"/>
      <c r="M7611" s="12"/>
      <c r="N7611" s="12"/>
      <c r="O7611" s="12"/>
      <c r="P7611" s="12"/>
      <c r="Q7611" s="12"/>
      <c r="R7611" s="12"/>
      <c r="S7611" s="12"/>
      <c r="T7611" s="12"/>
      <c r="U7611" s="12"/>
      <c r="V7611" s="12"/>
      <c r="W7611" s="12"/>
      <c r="X7611" s="12"/>
      <c r="Y7611" s="12"/>
      <c r="Z7611" s="12"/>
      <c r="AA7611" s="12"/>
      <c r="AB7611" s="12"/>
      <c r="AC7611" s="12"/>
      <c r="AD7611" s="12"/>
      <c r="AE7611" s="12"/>
      <c r="AF7611" s="12"/>
      <c r="AG7611" s="12"/>
      <c r="AH7611" s="12"/>
      <c r="AI7611" s="12"/>
      <c r="AJ7611" s="12"/>
      <c r="AK7611" s="12"/>
      <c r="AL7611" s="12"/>
      <c r="AM7611" s="12"/>
      <c r="AN7611" s="12"/>
      <c r="AO7611" s="12"/>
      <c r="AP7611" s="12"/>
      <c r="AQ7611" s="12"/>
      <c r="AR7611" s="12"/>
      <c r="AS7611" s="12"/>
      <c r="AT7611" s="12"/>
      <c r="AU7611" s="12"/>
      <c r="AV7611" s="12"/>
      <c r="AW7611" s="12"/>
      <c r="AX7611" s="12"/>
      <c r="AY7611" s="12"/>
      <c r="AZ7611" s="12"/>
      <c r="BA7611" s="12"/>
      <c r="BB7611" s="12"/>
      <c r="BC7611" s="12"/>
      <c r="BD7611" s="12"/>
      <c r="BE7611" s="12"/>
      <c r="BF7611" s="12"/>
      <c r="BG7611" s="12"/>
      <c r="BH7611" s="12"/>
      <c r="BI7611" s="12"/>
      <c r="BJ7611" s="13"/>
      <c r="BK7611" s="13"/>
      <c r="BL7611" s="13"/>
      <c r="BM7611" s="13"/>
      <c r="BN7611" s="13"/>
    </row>
    <row r="7612" spans="4:66" x14ac:dyDescent="0.25">
      <c r="D7612" s="7"/>
      <c r="E7612" s="10"/>
      <c r="F7612" s="10"/>
      <c r="G7612" s="10"/>
      <c r="H7612" s="10"/>
      <c r="I7612" s="10"/>
      <c r="J7612" s="10"/>
      <c r="K7612" s="11"/>
      <c r="L7612" s="11"/>
      <c r="M7612" s="12"/>
      <c r="N7612" s="12"/>
      <c r="O7612" s="12"/>
      <c r="P7612" s="12"/>
      <c r="Q7612" s="12"/>
      <c r="R7612" s="12"/>
      <c r="S7612" s="12"/>
      <c r="T7612" s="12"/>
      <c r="U7612" s="12"/>
      <c r="V7612" s="12"/>
      <c r="W7612" s="12"/>
      <c r="X7612" s="12"/>
      <c r="Y7612" s="12"/>
      <c r="Z7612" s="12"/>
      <c r="AA7612" s="12"/>
      <c r="AB7612" s="12"/>
      <c r="AC7612" s="12"/>
      <c r="AD7612" s="12"/>
      <c r="AE7612" s="12"/>
      <c r="AF7612" s="12"/>
      <c r="AG7612" s="12"/>
      <c r="AH7612" s="12"/>
      <c r="AI7612" s="12"/>
      <c r="AJ7612" s="12"/>
      <c r="AK7612" s="12"/>
      <c r="AL7612" s="12"/>
      <c r="AM7612" s="12"/>
      <c r="AN7612" s="12"/>
      <c r="AO7612" s="12"/>
      <c r="AP7612" s="12"/>
      <c r="AQ7612" s="12"/>
      <c r="AR7612" s="12"/>
      <c r="AS7612" s="12"/>
      <c r="AT7612" s="12"/>
      <c r="AU7612" s="12"/>
      <c r="AV7612" s="12"/>
      <c r="AW7612" s="12"/>
      <c r="AX7612" s="12"/>
      <c r="AY7612" s="12"/>
      <c r="AZ7612" s="12"/>
      <c r="BA7612" s="12"/>
      <c r="BB7612" s="12"/>
      <c r="BC7612" s="12"/>
      <c r="BD7612" s="12"/>
      <c r="BE7612" s="12"/>
      <c r="BF7612" s="12"/>
      <c r="BG7612" s="12"/>
      <c r="BH7612" s="12"/>
      <c r="BI7612" s="12"/>
      <c r="BJ7612" s="13"/>
      <c r="BK7612" s="13"/>
      <c r="BL7612" s="13"/>
      <c r="BM7612" s="13"/>
      <c r="BN7612" s="13"/>
    </row>
    <row r="7613" spans="4:66" x14ac:dyDescent="0.25">
      <c r="D7613" s="7"/>
      <c r="E7613" s="10"/>
      <c r="F7613" s="10"/>
      <c r="G7613" s="10"/>
      <c r="H7613" s="10"/>
      <c r="I7613" s="10"/>
      <c r="J7613" s="10"/>
      <c r="K7613" s="11"/>
      <c r="L7613" s="11"/>
      <c r="M7613" s="12"/>
      <c r="N7613" s="12"/>
      <c r="O7613" s="12"/>
      <c r="P7613" s="12"/>
      <c r="Q7613" s="12"/>
      <c r="R7613" s="12"/>
      <c r="S7613" s="12"/>
      <c r="T7613" s="12"/>
      <c r="U7613" s="12"/>
      <c r="V7613" s="12"/>
      <c r="W7613" s="12"/>
      <c r="X7613" s="12"/>
      <c r="Y7613" s="12"/>
      <c r="Z7613" s="12"/>
      <c r="AA7613" s="12"/>
      <c r="AB7613" s="12"/>
      <c r="AC7613" s="12"/>
      <c r="AD7613" s="12"/>
      <c r="AE7613" s="12"/>
      <c r="AF7613" s="12"/>
      <c r="AG7613" s="12"/>
      <c r="AH7613" s="12"/>
      <c r="AI7613" s="12"/>
      <c r="AJ7613" s="12"/>
      <c r="AK7613" s="12"/>
      <c r="AL7613" s="12"/>
      <c r="AM7613" s="12"/>
      <c r="AN7613" s="12"/>
      <c r="AO7613" s="12"/>
      <c r="AP7613" s="12"/>
      <c r="AQ7613" s="12"/>
      <c r="AR7613" s="12"/>
      <c r="AS7613" s="12"/>
      <c r="AT7613" s="12"/>
      <c r="AU7613" s="12"/>
      <c r="AV7613" s="12"/>
      <c r="AW7613" s="12"/>
      <c r="AX7613" s="12"/>
      <c r="AY7613" s="12"/>
      <c r="AZ7613" s="12"/>
      <c r="BA7613" s="12"/>
      <c r="BB7613" s="12"/>
      <c r="BC7613" s="12"/>
      <c r="BD7613" s="12"/>
      <c r="BE7613" s="12"/>
      <c r="BF7613" s="12"/>
      <c r="BG7613" s="12"/>
      <c r="BH7613" s="12"/>
      <c r="BI7613" s="12"/>
      <c r="BJ7613" s="13"/>
      <c r="BK7613" s="13"/>
      <c r="BL7613" s="13"/>
      <c r="BM7613" s="13"/>
      <c r="BN7613" s="13"/>
    </row>
    <row r="7614" spans="4:66" x14ac:dyDescent="0.25">
      <c r="D7614" s="7"/>
      <c r="E7614" s="10"/>
      <c r="F7614" s="10"/>
      <c r="G7614" s="10"/>
      <c r="H7614" s="10"/>
      <c r="I7614" s="10"/>
      <c r="J7614" s="10"/>
      <c r="K7614" s="11"/>
      <c r="L7614" s="11"/>
      <c r="M7614" s="12"/>
      <c r="N7614" s="12"/>
      <c r="O7614" s="12"/>
      <c r="P7614" s="12"/>
      <c r="Q7614" s="12"/>
      <c r="R7614" s="12"/>
      <c r="S7614" s="12"/>
      <c r="T7614" s="12"/>
      <c r="U7614" s="12"/>
      <c r="V7614" s="12"/>
      <c r="W7614" s="12"/>
      <c r="X7614" s="12"/>
      <c r="Y7614" s="12"/>
      <c r="Z7614" s="12"/>
      <c r="AA7614" s="12"/>
      <c r="AB7614" s="12"/>
      <c r="AC7614" s="12"/>
      <c r="AD7614" s="12"/>
      <c r="AE7614" s="12"/>
      <c r="AF7614" s="12"/>
      <c r="AG7614" s="12"/>
      <c r="AH7614" s="12"/>
      <c r="AI7614" s="12"/>
      <c r="AJ7614" s="12"/>
      <c r="AK7614" s="12"/>
      <c r="AL7614" s="12"/>
      <c r="AM7614" s="12"/>
      <c r="AN7614" s="12"/>
      <c r="AO7614" s="12"/>
      <c r="AP7614" s="12"/>
      <c r="AQ7614" s="12"/>
      <c r="AR7614" s="12"/>
      <c r="AS7614" s="12"/>
      <c r="AT7614" s="12"/>
      <c r="AU7614" s="12"/>
      <c r="AV7614" s="12"/>
      <c r="AW7614" s="12"/>
      <c r="AX7614" s="12"/>
      <c r="AY7614" s="12"/>
      <c r="AZ7614" s="12"/>
      <c r="BA7614" s="12"/>
      <c r="BB7614" s="12"/>
      <c r="BC7614" s="12"/>
      <c r="BD7614" s="12"/>
      <c r="BE7614" s="12"/>
      <c r="BF7614" s="12"/>
      <c r="BG7614" s="12"/>
      <c r="BH7614" s="12"/>
      <c r="BI7614" s="12"/>
      <c r="BJ7614" s="13"/>
      <c r="BK7614" s="13"/>
      <c r="BL7614" s="13"/>
      <c r="BM7614" s="13"/>
      <c r="BN7614" s="13"/>
    </row>
    <row r="7615" spans="4:66" x14ac:dyDescent="0.25">
      <c r="D7615" s="7"/>
      <c r="E7615" s="10"/>
      <c r="F7615" s="10"/>
      <c r="G7615" s="10"/>
      <c r="H7615" s="10"/>
      <c r="I7615" s="10"/>
      <c r="J7615" s="10"/>
      <c r="K7615" s="11"/>
      <c r="L7615" s="11"/>
      <c r="M7615" s="12"/>
      <c r="N7615" s="12"/>
      <c r="O7615" s="12"/>
      <c r="P7615" s="12"/>
      <c r="Q7615" s="12"/>
      <c r="R7615" s="12"/>
      <c r="S7615" s="12"/>
      <c r="T7615" s="12"/>
      <c r="U7615" s="12"/>
      <c r="V7615" s="12"/>
      <c r="W7615" s="12"/>
      <c r="X7615" s="12"/>
      <c r="Y7615" s="12"/>
      <c r="Z7615" s="12"/>
      <c r="AA7615" s="12"/>
      <c r="AB7615" s="12"/>
      <c r="AC7615" s="12"/>
      <c r="AD7615" s="12"/>
      <c r="AE7615" s="12"/>
      <c r="AF7615" s="12"/>
      <c r="AG7615" s="12"/>
      <c r="AH7615" s="12"/>
      <c r="AI7615" s="12"/>
      <c r="AJ7615" s="12"/>
      <c r="AK7615" s="12"/>
      <c r="AL7615" s="12"/>
      <c r="AM7615" s="12"/>
      <c r="AN7615" s="12"/>
      <c r="AO7615" s="12"/>
      <c r="AP7615" s="12"/>
      <c r="AQ7615" s="12"/>
      <c r="AR7615" s="12"/>
      <c r="AS7615" s="12"/>
      <c r="AT7615" s="12"/>
      <c r="AU7615" s="12"/>
      <c r="AV7615" s="12"/>
      <c r="AW7615" s="12"/>
      <c r="AX7615" s="12"/>
      <c r="AY7615" s="12"/>
      <c r="AZ7615" s="12"/>
      <c r="BA7615" s="12"/>
      <c r="BB7615" s="12"/>
      <c r="BC7615" s="12"/>
      <c r="BD7615" s="12"/>
      <c r="BE7615" s="12"/>
      <c r="BF7615" s="12"/>
      <c r="BG7615" s="12"/>
      <c r="BH7615" s="12"/>
      <c r="BI7615" s="12"/>
      <c r="BJ7615" s="13"/>
      <c r="BK7615" s="13"/>
      <c r="BL7615" s="13"/>
      <c r="BM7615" s="13"/>
      <c r="BN7615" s="13"/>
    </row>
    <row r="7616" spans="4:66" x14ac:dyDescent="0.25">
      <c r="D7616" s="7"/>
      <c r="E7616" s="10"/>
      <c r="F7616" s="10"/>
      <c r="G7616" s="10"/>
      <c r="H7616" s="10"/>
      <c r="I7616" s="10"/>
      <c r="J7616" s="10"/>
      <c r="K7616" s="11"/>
      <c r="L7616" s="11"/>
      <c r="M7616" s="12"/>
      <c r="N7616" s="12"/>
      <c r="O7616" s="12"/>
      <c r="P7616" s="12"/>
      <c r="Q7616" s="12"/>
      <c r="R7616" s="12"/>
      <c r="S7616" s="12"/>
      <c r="T7616" s="12"/>
      <c r="U7616" s="12"/>
      <c r="V7616" s="12"/>
      <c r="W7616" s="12"/>
      <c r="X7616" s="12"/>
      <c r="Y7616" s="12"/>
      <c r="Z7616" s="12"/>
      <c r="AA7616" s="12"/>
      <c r="AB7616" s="12"/>
      <c r="AC7616" s="12"/>
      <c r="AD7616" s="12"/>
      <c r="AE7616" s="12"/>
      <c r="AF7616" s="12"/>
      <c r="AG7616" s="12"/>
      <c r="AH7616" s="12"/>
      <c r="AI7616" s="12"/>
      <c r="AJ7616" s="12"/>
      <c r="AK7616" s="12"/>
      <c r="AL7616" s="12"/>
      <c r="AM7616" s="12"/>
      <c r="AN7616" s="12"/>
      <c r="AO7616" s="12"/>
      <c r="AP7616" s="12"/>
      <c r="AQ7616" s="12"/>
      <c r="AR7616" s="12"/>
      <c r="AS7616" s="12"/>
      <c r="AT7616" s="12"/>
      <c r="AU7616" s="12"/>
      <c r="AV7616" s="12"/>
      <c r="AW7616" s="12"/>
      <c r="AX7616" s="12"/>
      <c r="AY7616" s="12"/>
      <c r="AZ7616" s="12"/>
      <c r="BA7616" s="12"/>
      <c r="BB7616" s="12"/>
      <c r="BC7616" s="12"/>
      <c r="BD7616" s="12"/>
      <c r="BE7616" s="12"/>
      <c r="BF7616" s="12"/>
      <c r="BG7616" s="12"/>
      <c r="BH7616" s="12"/>
      <c r="BI7616" s="12"/>
      <c r="BJ7616" s="13"/>
      <c r="BK7616" s="13"/>
      <c r="BL7616" s="13"/>
      <c r="BM7616" s="13"/>
      <c r="BN7616" s="13"/>
    </row>
    <row r="7617" spans="4:66" x14ac:dyDescent="0.25">
      <c r="D7617" s="7"/>
      <c r="E7617" s="10"/>
      <c r="F7617" s="10"/>
      <c r="G7617" s="10"/>
      <c r="H7617" s="10"/>
      <c r="I7617" s="10"/>
      <c r="J7617" s="10"/>
      <c r="K7617" s="11"/>
      <c r="L7617" s="11"/>
      <c r="M7617" s="12"/>
      <c r="N7617" s="12"/>
      <c r="O7617" s="12"/>
      <c r="P7617" s="12"/>
      <c r="Q7617" s="12"/>
      <c r="R7617" s="12"/>
      <c r="S7617" s="12"/>
      <c r="T7617" s="12"/>
      <c r="U7617" s="12"/>
      <c r="V7617" s="12"/>
      <c r="W7617" s="12"/>
      <c r="X7617" s="12"/>
      <c r="Y7617" s="12"/>
      <c r="Z7617" s="12"/>
      <c r="AA7617" s="12"/>
      <c r="AB7617" s="12"/>
      <c r="AC7617" s="12"/>
      <c r="AD7617" s="12"/>
      <c r="AE7617" s="12"/>
      <c r="AF7617" s="12"/>
      <c r="AG7617" s="12"/>
      <c r="AH7617" s="12"/>
      <c r="AI7617" s="12"/>
      <c r="AJ7617" s="12"/>
      <c r="AK7617" s="12"/>
      <c r="AL7617" s="12"/>
      <c r="AM7617" s="12"/>
      <c r="AN7617" s="12"/>
      <c r="AO7617" s="12"/>
      <c r="AP7617" s="12"/>
      <c r="AQ7617" s="12"/>
      <c r="AR7617" s="12"/>
      <c r="AS7617" s="12"/>
      <c r="AT7617" s="12"/>
      <c r="AU7617" s="12"/>
      <c r="AV7617" s="12"/>
      <c r="AW7617" s="12"/>
      <c r="AX7617" s="12"/>
      <c r="AY7617" s="12"/>
      <c r="AZ7617" s="12"/>
      <c r="BA7617" s="12"/>
      <c r="BB7617" s="12"/>
      <c r="BC7617" s="12"/>
      <c r="BD7617" s="12"/>
      <c r="BE7617" s="12"/>
      <c r="BF7617" s="12"/>
      <c r="BG7617" s="12"/>
      <c r="BH7617" s="12"/>
      <c r="BI7617" s="12"/>
      <c r="BJ7617" s="13"/>
      <c r="BK7617" s="13"/>
      <c r="BL7617" s="13"/>
      <c r="BM7617" s="13"/>
      <c r="BN7617" s="13"/>
    </row>
    <row r="7618" spans="4:66" x14ac:dyDescent="0.25">
      <c r="D7618" s="7"/>
      <c r="E7618" s="10"/>
      <c r="F7618" s="10"/>
      <c r="G7618" s="10"/>
      <c r="H7618" s="10"/>
      <c r="I7618" s="10"/>
      <c r="J7618" s="10"/>
      <c r="K7618" s="11"/>
      <c r="L7618" s="11"/>
      <c r="M7618" s="12"/>
      <c r="N7618" s="12"/>
      <c r="O7618" s="12"/>
      <c r="P7618" s="12"/>
      <c r="Q7618" s="12"/>
      <c r="R7618" s="12"/>
      <c r="S7618" s="12"/>
      <c r="T7618" s="12"/>
      <c r="U7618" s="12"/>
      <c r="V7618" s="12"/>
      <c r="W7618" s="12"/>
      <c r="X7618" s="12"/>
      <c r="Y7618" s="12"/>
      <c r="Z7618" s="12"/>
      <c r="AA7618" s="12"/>
      <c r="AB7618" s="12"/>
      <c r="AC7618" s="12"/>
      <c r="AD7618" s="12"/>
      <c r="AE7618" s="12"/>
      <c r="AF7618" s="12"/>
      <c r="AG7618" s="12"/>
      <c r="AH7618" s="12"/>
      <c r="AI7618" s="12"/>
      <c r="AJ7618" s="12"/>
      <c r="AK7618" s="12"/>
      <c r="AL7618" s="12"/>
      <c r="AM7618" s="12"/>
      <c r="AN7618" s="12"/>
      <c r="AO7618" s="12"/>
      <c r="AP7618" s="12"/>
      <c r="AQ7618" s="12"/>
      <c r="AR7618" s="12"/>
      <c r="AS7618" s="12"/>
      <c r="AT7618" s="12"/>
      <c r="AU7618" s="12"/>
      <c r="AV7618" s="12"/>
      <c r="AW7618" s="12"/>
      <c r="AX7618" s="12"/>
      <c r="AY7618" s="12"/>
      <c r="AZ7618" s="12"/>
      <c r="BA7618" s="12"/>
      <c r="BB7618" s="12"/>
      <c r="BC7618" s="12"/>
      <c r="BD7618" s="12"/>
      <c r="BE7618" s="12"/>
      <c r="BF7618" s="12"/>
      <c r="BG7618" s="12"/>
      <c r="BH7618" s="12"/>
      <c r="BI7618" s="12"/>
      <c r="BJ7618" s="13"/>
      <c r="BK7618" s="13"/>
      <c r="BL7618" s="13"/>
      <c r="BM7618" s="13"/>
      <c r="BN7618" s="13"/>
    </row>
    <row r="7619" spans="4:66" x14ac:dyDescent="0.25">
      <c r="D7619" s="7"/>
      <c r="E7619" s="10"/>
      <c r="F7619" s="10"/>
      <c r="G7619" s="10"/>
      <c r="H7619" s="10"/>
      <c r="I7619" s="10"/>
      <c r="J7619" s="10"/>
      <c r="K7619" s="11"/>
      <c r="L7619" s="11"/>
      <c r="M7619" s="12"/>
      <c r="N7619" s="12"/>
      <c r="O7619" s="12"/>
      <c r="P7619" s="12"/>
      <c r="Q7619" s="12"/>
      <c r="R7619" s="12"/>
      <c r="S7619" s="12"/>
      <c r="T7619" s="12"/>
      <c r="U7619" s="12"/>
      <c r="V7619" s="12"/>
      <c r="W7619" s="12"/>
      <c r="X7619" s="12"/>
      <c r="Y7619" s="12"/>
      <c r="Z7619" s="12"/>
      <c r="AA7619" s="12"/>
      <c r="AB7619" s="12"/>
      <c r="AC7619" s="12"/>
      <c r="AD7619" s="12"/>
      <c r="AE7619" s="12"/>
      <c r="AF7619" s="12"/>
      <c r="AG7619" s="12"/>
      <c r="AH7619" s="12"/>
      <c r="AI7619" s="12"/>
      <c r="AJ7619" s="12"/>
      <c r="AK7619" s="12"/>
      <c r="AL7619" s="12"/>
      <c r="AM7619" s="12"/>
      <c r="AN7619" s="12"/>
      <c r="AO7619" s="12"/>
      <c r="AP7619" s="12"/>
      <c r="AQ7619" s="12"/>
      <c r="AR7619" s="12"/>
      <c r="AS7619" s="12"/>
      <c r="AT7619" s="12"/>
      <c r="AU7619" s="12"/>
      <c r="AV7619" s="12"/>
      <c r="AW7619" s="12"/>
      <c r="AX7619" s="12"/>
      <c r="AY7619" s="12"/>
      <c r="AZ7619" s="12"/>
      <c r="BA7619" s="12"/>
      <c r="BB7619" s="12"/>
      <c r="BC7619" s="12"/>
      <c r="BD7619" s="12"/>
      <c r="BE7619" s="12"/>
      <c r="BF7619" s="12"/>
      <c r="BG7619" s="12"/>
      <c r="BH7619" s="12"/>
      <c r="BI7619" s="12"/>
      <c r="BJ7619" s="13"/>
      <c r="BK7619" s="13"/>
      <c r="BL7619" s="13"/>
      <c r="BM7619" s="13"/>
      <c r="BN7619" s="13"/>
    </row>
    <row r="7620" spans="4:66" x14ac:dyDescent="0.25">
      <c r="D7620" s="7"/>
      <c r="E7620" s="10"/>
      <c r="F7620" s="10"/>
      <c r="G7620" s="10"/>
      <c r="H7620" s="10"/>
      <c r="I7620" s="10"/>
      <c r="J7620" s="10"/>
      <c r="K7620" s="11"/>
      <c r="L7620" s="11"/>
      <c r="M7620" s="12"/>
      <c r="N7620" s="12"/>
      <c r="O7620" s="12"/>
      <c r="P7620" s="12"/>
      <c r="Q7620" s="12"/>
      <c r="R7620" s="12"/>
      <c r="S7620" s="12"/>
      <c r="T7620" s="12"/>
      <c r="U7620" s="12"/>
      <c r="V7620" s="12"/>
      <c r="W7620" s="12"/>
      <c r="X7620" s="12"/>
      <c r="Y7620" s="12"/>
      <c r="Z7620" s="12"/>
      <c r="AA7620" s="12"/>
      <c r="AB7620" s="12"/>
      <c r="AC7620" s="12"/>
      <c r="AD7620" s="12"/>
      <c r="AE7620" s="12"/>
      <c r="AF7620" s="12"/>
      <c r="AG7620" s="12"/>
      <c r="AH7620" s="12"/>
      <c r="AI7620" s="12"/>
      <c r="AJ7620" s="12"/>
      <c r="AK7620" s="12"/>
      <c r="AL7620" s="12"/>
      <c r="AM7620" s="12"/>
      <c r="AN7620" s="12"/>
      <c r="AO7620" s="12"/>
      <c r="AP7620" s="12"/>
      <c r="AQ7620" s="12"/>
      <c r="AR7620" s="12"/>
      <c r="AS7620" s="12"/>
      <c r="AT7620" s="12"/>
      <c r="AU7620" s="12"/>
      <c r="AV7620" s="12"/>
      <c r="AW7620" s="12"/>
      <c r="AX7620" s="12"/>
      <c r="AY7620" s="12"/>
      <c r="AZ7620" s="12"/>
      <c r="BA7620" s="12"/>
      <c r="BB7620" s="12"/>
      <c r="BC7620" s="12"/>
      <c r="BD7620" s="12"/>
      <c r="BE7620" s="12"/>
      <c r="BF7620" s="12"/>
      <c r="BG7620" s="12"/>
      <c r="BH7620" s="12"/>
      <c r="BI7620" s="12"/>
      <c r="BJ7620" s="13"/>
      <c r="BK7620" s="13"/>
      <c r="BL7620" s="13"/>
      <c r="BM7620" s="13"/>
      <c r="BN7620" s="13"/>
    </row>
    <row r="7621" spans="4:66" x14ac:dyDescent="0.25">
      <c r="D7621" s="7"/>
      <c r="E7621" s="10"/>
      <c r="F7621" s="10"/>
      <c r="G7621" s="10"/>
      <c r="H7621" s="10"/>
      <c r="I7621" s="10"/>
      <c r="J7621" s="10"/>
      <c r="K7621" s="11"/>
      <c r="L7621" s="11"/>
      <c r="M7621" s="12"/>
      <c r="N7621" s="12"/>
      <c r="O7621" s="12"/>
      <c r="P7621" s="12"/>
      <c r="Q7621" s="12"/>
      <c r="R7621" s="12"/>
      <c r="S7621" s="12"/>
      <c r="T7621" s="12"/>
      <c r="U7621" s="12"/>
      <c r="V7621" s="12"/>
      <c r="W7621" s="12"/>
      <c r="X7621" s="12"/>
      <c r="Y7621" s="12"/>
      <c r="Z7621" s="12"/>
      <c r="AA7621" s="12"/>
      <c r="AB7621" s="12"/>
      <c r="AC7621" s="12"/>
      <c r="AD7621" s="12"/>
      <c r="AE7621" s="12"/>
      <c r="AF7621" s="12"/>
      <c r="AG7621" s="12"/>
      <c r="AH7621" s="12"/>
      <c r="AI7621" s="12"/>
      <c r="AJ7621" s="12"/>
      <c r="AK7621" s="12"/>
      <c r="AL7621" s="12"/>
      <c r="AM7621" s="12"/>
      <c r="AN7621" s="12"/>
      <c r="AO7621" s="12"/>
      <c r="AP7621" s="12"/>
      <c r="AQ7621" s="12"/>
      <c r="AR7621" s="12"/>
      <c r="AS7621" s="12"/>
      <c r="AT7621" s="12"/>
      <c r="AU7621" s="12"/>
      <c r="AV7621" s="12"/>
      <c r="AW7621" s="12"/>
      <c r="AX7621" s="12"/>
      <c r="AY7621" s="12"/>
      <c r="AZ7621" s="12"/>
      <c r="BA7621" s="12"/>
      <c r="BB7621" s="12"/>
      <c r="BC7621" s="12"/>
      <c r="BD7621" s="12"/>
      <c r="BE7621" s="12"/>
      <c r="BF7621" s="12"/>
      <c r="BG7621" s="12"/>
      <c r="BH7621" s="12"/>
      <c r="BI7621" s="12"/>
      <c r="BJ7621" s="13"/>
      <c r="BK7621" s="13"/>
      <c r="BL7621" s="13"/>
      <c r="BM7621" s="13"/>
      <c r="BN7621" s="13"/>
    </row>
    <row r="7622" spans="4:66" x14ac:dyDescent="0.25">
      <c r="D7622" s="7"/>
      <c r="E7622" s="10"/>
      <c r="F7622" s="10"/>
      <c r="G7622" s="10"/>
      <c r="H7622" s="10"/>
      <c r="I7622" s="10"/>
      <c r="J7622" s="10"/>
      <c r="K7622" s="11"/>
      <c r="L7622" s="11"/>
      <c r="M7622" s="12"/>
      <c r="N7622" s="12"/>
      <c r="O7622" s="12"/>
      <c r="P7622" s="12"/>
      <c r="Q7622" s="12"/>
      <c r="R7622" s="12"/>
      <c r="S7622" s="12"/>
      <c r="T7622" s="12"/>
      <c r="U7622" s="12"/>
      <c r="V7622" s="12"/>
      <c r="W7622" s="12"/>
      <c r="X7622" s="12"/>
      <c r="Y7622" s="12"/>
      <c r="Z7622" s="12"/>
      <c r="AA7622" s="12"/>
      <c r="AB7622" s="12"/>
      <c r="AC7622" s="12"/>
      <c r="AD7622" s="12"/>
      <c r="AE7622" s="12"/>
      <c r="AF7622" s="12"/>
      <c r="AG7622" s="12"/>
      <c r="AH7622" s="12"/>
      <c r="AI7622" s="12"/>
      <c r="AJ7622" s="12"/>
      <c r="AK7622" s="12"/>
      <c r="AL7622" s="12"/>
      <c r="AM7622" s="12"/>
      <c r="AN7622" s="12"/>
      <c r="AO7622" s="12"/>
      <c r="AP7622" s="12"/>
      <c r="AQ7622" s="12"/>
      <c r="AR7622" s="12"/>
      <c r="AS7622" s="12"/>
      <c r="AT7622" s="12"/>
      <c r="AU7622" s="12"/>
      <c r="AV7622" s="12"/>
      <c r="AW7622" s="12"/>
      <c r="AX7622" s="12"/>
      <c r="AY7622" s="12"/>
      <c r="AZ7622" s="12"/>
      <c r="BA7622" s="12"/>
      <c r="BB7622" s="12"/>
      <c r="BC7622" s="12"/>
      <c r="BD7622" s="12"/>
      <c r="BE7622" s="12"/>
      <c r="BF7622" s="12"/>
      <c r="BG7622" s="12"/>
      <c r="BH7622" s="12"/>
      <c r="BI7622" s="12"/>
      <c r="BJ7622" s="13"/>
      <c r="BK7622" s="13"/>
      <c r="BL7622" s="13"/>
      <c r="BM7622" s="13"/>
      <c r="BN7622" s="13"/>
    </row>
    <row r="7623" spans="4:66" x14ac:dyDescent="0.25">
      <c r="D7623" s="7"/>
      <c r="E7623" s="10"/>
      <c r="F7623" s="10"/>
      <c r="G7623" s="10"/>
      <c r="H7623" s="10"/>
      <c r="I7623" s="10"/>
      <c r="J7623" s="10"/>
      <c r="K7623" s="11"/>
      <c r="L7623" s="11"/>
      <c r="M7623" s="12"/>
      <c r="N7623" s="12"/>
      <c r="O7623" s="12"/>
      <c r="P7623" s="12"/>
      <c r="Q7623" s="12"/>
      <c r="R7623" s="12"/>
      <c r="S7623" s="12"/>
      <c r="T7623" s="12"/>
      <c r="U7623" s="12"/>
      <c r="V7623" s="12"/>
      <c r="W7623" s="12"/>
      <c r="X7623" s="12"/>
      <c r="Y7623" s="12"/>
      <c r="Z7623" s="12"/>
      <c r="AA7623" s="12"/>
      <c r="AB7623" s="12"/>
      <c r="AC7623" s="12"/>
      <c r="AD7623" s="12"/>
      <c r="AE7623" s="12"/>
      <c r="AF7623" s="12"/>
      <c r="AG7623" s="12"/>
      <c r="AH7623" s="12"/>
      <c r="AI7623" s="12"/>
      <c r="AJ7623" s="12"/>
      <c r="AK7623" s="12"/>
      <c r="AL7623" s="12"/>
      <c r="AM7623" s="12"/>
      <c r="AN7623" s="12"/>
      <c r="AO7623" s="12"/>
      <c r="AP7623" s="12"/>
      <c r="AQ7623" s="12"/>
      <c r="AR7623" s="12"/>
      <c r="AS7623" s="12"/>
      <c r="AT7623" s="12"/>
      <c r="AU7623" s="12"/>
      <c r="AV7623" s="12"/>
      <c r="AW7623" s="12"/>
      <c r="AX7623" s="12"/>
      <c r="AY7623" s="12"/>
      <c r="AZ7623" s="12"/>
      <c r="BA7623" s="12"/>
      <c r="BB7623" s="12"/>
      <c r="BC7623" s="12"/>
      <c r="BD7623" s="12"/>
      <c r="BE7623" s="12"/>
      <c r="BF7623" s="12"/>
      <c r="BG7623" s="12"/>
      <c r="BH7623" s="12"/>
      <c r="BI7623" s="12"/>
      <c r="BJ7623" s="13"/>
      <c r="BK7623" s="13"/>
      <c r="BL7623" s="13"/>
      <c r="BM7623" s="13"/>
      <c r="BN7623" s="13"/>
    </row>
    <row r="7624" spans="4:66" x14ac:dyDescent="0.25">
      <c r="D7624" s="7"/>
      <c r="E7624" s="10"/>
      <c r="F7624" s="10"/>
      <c r="G7624" s="10"/>
      <c r="H7624" s="10"/>
      <c r="I7624" s="10"/>
      <c r="J7624" s="10"/>
      <c r="K7624" s="11"/>
      <c r="L7624" s="11"/>
      <c r="M7624" s="12"/>
      <c r="N7624" s="12"/>
      <c r="O7624" s="12"/>
      <c r="P7624" s="12"/>
      <c r="Q7624" s="12"/>
      <c r="R7624" s="12"/>
      <c r="S7624" s="12"/>
      <c r="T7624" s="12"/>
      <c r="U7624" s="12"/>
      <c r="V7624" s="12"/>
      <c r="W7624" s="12"/>
      <c r="X7624" s="12"/>
      <c r="Y7624" s="12"/>
      <c r="Z7624" s="12"/>
      <c r="AA7624" s="12"/>
      <c r="AB7624" s="12"/>
      <c r="AC7624" s="12"/>
      <c r="AD7624" s="12"/>
      <c r="AE7624" s="12"/>
      <c r="AF7624" s="12"/>
      <c r="AG7624" s="12"/>
      <c r="AH7624" s="12"/>
      <c r="AI7624" s="12"/>
      <c r="AJ7624" s="12"/>
      <c r="AK7624" s="12"/>
      <c r="AL7624" s="12"/>
      <c r="AM7624" s="12"/>
      <c r="AN7624" s="12"/>
      <c r="AO7624" s="12"/>
      <c r="AP7624" s="12"/>
      <c r="AQ7624" s="12"/>
      <c r="AR7624" s="12"/>
      <c r="AS7624" s="12"/>
      <c r="AT7624" s="12"/>
      <c r="AU7624" s="12"/>
      <c r="AV7624" s="12"/>
      <c r="AW7624" s="12"/>
      <c r="AX7624" s="12"/>
      <c r="AY7624" s="12"/>
      <c r="AZ7624" s="12"/>
      <c r="BA7624" s="12"/>
      <c r="BB7624" s="12"/>
      <c r="BC7624" s="12"/>
      <c r="BD7624" s="12"/>
      <c r="BE7624" s="12"/>
      <c r="BF7624" s="12"/>
      <c r="BG7624" s="12"/>
      <c r="BH7624" s="12"/>
      <c r="BI7624" s="12"/>
      <c r="BJ7624" s="13"/>
      <c r="BK7624" s="13"/>
      <c r="BL7624" s="13"/>
      <c r="BM7624" s="13"/>
      <c r="BN7624" s="13"/>
    </row>
    <row r="7625" spans="4:66" x14ac:dyDescent="0.25">
      <c r="D7625" s="7"/>
      <c r="E7625" s="10"/>
      <c r="F7625" s="10"/>
      <c r="G7625" s="10"/>
      <c r="H7625" s="10"/>
      <c r="I7625" s="10"/>
      <c r="J7625" s="10"/>
      <c r="K7625" s="11"/>
      <c r="L7625" s="11"/>
      <c r="M7625" s="12"/>
      <c r="N7625" s="12"/>
      <c r="O7625" s="12"/>
      <c r="P7625" s="12"/>
      <c r="Q7625" s="12"/>
      <c r="R7625" s="12"/>
      <c r="S7625" s="12"/>
      <c r="T7625" s="12"/>
      <c r="U7625" s="12"/>
      <c r="V7625" s="12"/>
      <c r="W7625" s="12"/>
      <c r="X7625" s="12"/>
      <c r="Y7625" s="12"/>
      <c r="Z7625" s="12"/>
      <c r="AA7625" s="12"/>
      <c r="AB7625" s="12"/>
      <c r="AC7625" s="12"/>
      <c r="AD7625" s="12"/>
      <c r="AE7625" s="12"/>
      <c r="AF7625" s="12"/>
      <c r="AG7625" s="12"/>
      <c r="AH7625" s="12"/>
      <c r="AI7625" s="12"/>
      <c r="AJ7625" s="12"/>
      <c r="AK7625" s="12"/>
      <c r="AL7625" s="12"/>
      <c r="AM7625" s="12"/>
      <c r="AN7625" s="12"/>
      <c r="AO7625" s="12"/>
      <c r="AP7625" s="12"/>
      <c r="AQ7625" s="12"/>
      <c r="AR7625" s="12"/>
      <c r="AS7625" s="12"/>
      <c r="AT7625" s="12"/>
      <c r="AU7625" s="12"/>
      <c r="AV7625" s="12"/>
      <c r="AW7625" s="12"/>
      <c r="AX7625" s="12"/>
      <c r="AY7625" s="12"/>
      <c r="AZ7625" s="12"/>
      <c r="BA7625" s="12"/>
      <c r="BB7625" s="12"/>
      <c r="BC7625" s="12"/>
      <c r="BD7625" s="12"/>
      <c r="BE7625" s="12"/>
      <c r="BF7625" s="12"/>
      <c r="BG7625" s="12"/>
      <c r="BH7625" s="12"/>
      <c r="BI7625" s="12"/>
      <c r="BJ7625" s="13"/>
      <c r="BK7625" s="13"/>
      <c r="BL7625" s="13"/>
      <c r="BM7625" s="13"/>
      <c r="BN7625" s="13"/>
    </row>
    <row r="7626" spans="4:66" x14ac:dyDescent="0.25">
      <c r="D7626" s="7"/>
      <c r="E7626" s="10"/>
      <c r="F7626" s="10"/>
      <c r="G7626" s="10"/>
      <c r="H7626" s="10"/>
      <c r="I7626" s="10"/>
      <c r="J7626" s="10"/>
      <c r="K7626" s="11"/>
      <c r="L7626" s="11"/>
      <c r="M7626" s="12"/>
      <c r="N7626" s="12"/>
      <c r="O7626" s="12"/>
      <c r="P7626" s="12"/>
      <c r="Q7626" s="12"/>
      <c r="R7626" s="12"/>
      <c r="S7626" s="12"/>
      <c r="T7626" s="12"/>
      <c r="U7626" s="12"/>
      <c r="V7626" s="12"/>
      <c r="W7626" s="12"/>
      <c r="X7626" s="12"/>
      <c r="Y7626" s="12"/>
      <c r="Z7626" s="12"/>
      <c r="AA7626" s="12"/>
      <c r="AB7626" s="12"/>
      <c r="AC7626" s="12"/>
      <c r="AD7626" s="12"/>
      <c r="AE7626" s="12"/>
      <c r="AF7626" s="12"/>
      <c r="AG7626" s="12"/>
      <c r="AH7626" s="12"/>
      <c r="AI7626" s="12"/>
      <c r="AJ7626" s="12"/>
      <c r="AK7626" s="12"/>
      <c r="AL7626" s="12"/>
      <c r="AM7626" s="12"/>
      <c r="AN7626" s="12"/>
      <c r="AO7626" s="12"/>
      <c r="AP7626" s="12"/>
      <c r="AQ7626" s="12"/>
      <c r="AR7626" s="12"/>
      <c r="AS7626" s="12"/>
      <c r="AT7626" s="12"/>
      <c r="AU7626" s="12"/>
      <c r="AV7626" s="12"/>
      <c r="AW7626" s="12"/>
      <c r="AX7626" s="12"/>
      <c r="AY7626" s="12"/>
      <c r="AZ7626" s="12"/>
      <c r="BA7626" s="12"/>
      <c r="BB7626" s="12"/>
      <c r="BC7626" s="12"/>
      <c r="BD7626" s="12"/>
      <c r="BE7626" s="12"/>
      <c r="BF7626" s="12"/>
      <c r="BG7626" s="12"/>
      <c r="BH7626" s="12"/>
      <c r="BI7626" s="12"/>
      <c r="BJ7626" s="13"/>
      <c r="BK7626" s="13"/>
      <c r="BL7626" s="13"/>
      <c r="BM7626" s="13"/>
      <c r="BN7626" s="13"/>
    </row>
    <row r="7627" spans="4:66" x14ac:dyDescent="0.25">
      <c r="D7627" s="7"/>
      <c r="E7627" s="10"/>
      <c r="F7627" s="10"/>
      <c r="G7627" s="10"/>
      <c r="H7627" s="10"/>
      <c r="I7627" s="10"/>
      <c r="J7627" s="10"/>
      <c r="K7627" s="11"/>
      <c r="L7627" s="11"/>
      <c r="M7627" s="12"/>
      <c r="N7627" s="12"/>
      <c r="O7627" s="12"/>
      <c r="P7627" s="12"/>
      <c r="Q7627" s="12"/>
      <c r="R7627" s="12"/>
      <c r="S7627" s="12"/>
      <c r="T7627" s="12"/>
      <c r="U7627" s="12"/>
      <c r="V7627" s="12"/>
      <c r="W7627" s="12"/>
      <c r="X7627" s="12"/>
      <c r="Y7627" s="12"/>
      <c r="Z7627" s="12"/>
      <c r="AA7627" s="12"/>
      <c r="AB7627" s="12"/>
      <c r="AC7627" s="12"/>
      <c r="AD7627" s="12"/>
      <c r="AE7627" s="12"/>
      <c r="AF7627" s="12"/>
      <c r="AG7627" s="12"/>
      <c r="AH7627" s="12"/>
      <c r="AI7627" s="12"/>
      <c r="AJ7627" s="12"/>
      <c r="AK7627" s="12"/>
      <c r="AL7627" s="12"/>
      <c r="AM7627" s="12"/>
      <c r="AN7627" s="12"/>
      <c r="AO7627" s="12"/>
      <c r="AP7627" s="12"/>
      <c r="AQ7627" s="12"/>
      <c r="AR7627" s="12"/>
      <c r="AS7627" s="12"/>
      <c r="AT7627" s="12"/>
      <c r="AU7627" s="12"/>
      <c r="AV7627" s="12"/>
      <c r="AW7627" s="12"/>
      <c r="AX7627" s="12"/>
      <c r="AY7627" s="12"/>
      <c r="AZ7627" s="12"/>
      <c r="BA7627" s="12"/>
      <c r="BB7627" s="12"/>
      <c r="BC7627" s="12"/>
      <c r="BD7627" s="12"/>
      <c r="BE7627" s="12"/>
      <c r="BF7627" s="12"/>
      <c r="BG7627" s="12"/>
      <c r="BH7627" s="12"/>
      <c r="BI7627" s="12"/>
      <c r="BJ7627" s="13"/>
      <c r="BK7627" s="13"/>
      <c r="BL7627" s="13"/>
      <c r="BM7627" s="13"/>
      <c r="BN7627" s="13"/>
    </row>
    <row r="7628" spans="4:66" x14ac:dyDescent="0.25">
      <c r="D7628" s="7"/>
      <c r="E7628" s="10"/>
      <c r="F7628" s="10"/>
      <c r="G7628" s="10"/>
      <c r="H7628" s="10"/>
      <c r="I7628" s="10"/>
      <c r="J7628" s="10"/>
      <c r="K7628" s="11"/>
      <c r="L7628" s="11"/>
      <c r="M7628" s="12"/>
      <c r="N7628" s="12"/>
      <c r="O7628" s="12"/>
      <c r="P7628" s="12"/>
      <c r="Q7628" s="12"/>
      <c r="R7628" s="12"/>
      <c r="S7628" s="12"/>
      <c r="T7628" s="12"/>
      <c r="U7628" s="12"/>
      <c r="V7628" s="12"/>
      <c r="W7628" s="12"/>
      <c r="X7628" s="12"/>
      <c r="Y7628" s="12"/>
      <c r="Z7628" s="12"/>
      <c r="AA7628" s="12"/>
      <c r="AB7628" s="12"/>
      <c r="AC7628" s="12"/>
      <c r="AD7628" s="12"/>
      <c r="AE7628" s="12"/>
      <c r="AF7628" s="12"/>
      <c r="AG7628" s="12"/>
      <c r="AH7628" s="12"/>
      <c r="AI7628" s="12"/>
      <c r="AJ7628" s="12"/>
      <c r="AK7628" s="12"/>
      <c r="AL7628" s="12"/>
      <c r="AM7628" s="12"/>
      <c r="AN7628" s="12"/>
      <c r="AO7628" s="12"/>
      <c r="AP7628" s="12"/>
      <c r="AQ7628" s="12"/>
      <c r="AR7628" s="12"/>
      <c r="AS7628" s="12"/>
      <c r="AT7628" s="12"/>
      <c r="AU7628" s="12"/>
      <c r="AV7628" s="12"/>
      <c r="AW7628" s="12"/>
      <c r="AX7628" s="12"/>
      <c r="AY7628" s="12"/>
      <c r="AZ7628" s="12"/>
      <c r="BA7628" s="12"/>
      <c r="BB7628" s="12"/>
      <c r="BC7628" s="12"/>
      <c r="BD7628" s="12"/>
      <c r="BE7628" s="12"/>
      <c r="BF7628" s="12"/>
      <c r="BG7628" s="12"/>
      <c r="BH7628" s="12"/>
      <c r="BI7628" s="12"/>
      <c r="BJ7628" s="13"/>
      <c r="BK7628" s="13"/>
      <c r="BL7628" s="13"/>
      <c r="BM7628" s="13"/>
      <c r="BN7628" s="13"/>
    </row>
    <row r="7629" spans="4:66" x14ac:dyDescent="0.25">
      <c r="D7629" s="7"/>
      <c r="E7629" s="10"/>
      <c r="F7629" s="10"/>
      <c r="G7629" s="10"/>
      <c r="H7629" s="10"/>
      <c r="I7629" s="10"/>
      <c r="J7629" s="10"/>
      <c r="K7629" s="11"/>
      <c r="L7629" s="11"/>
      <c r="M7629" s="12"/>
      <c r="N7629" s="12"/>
      <c r="O7629" s="12"/>
      <c r="P7629" s="12"/>
      <c r="Q7629" s="12"/>
      <c r="R7629" s="12"/>
      <c r="S7629" s="12"/>
      <c r="T7629" s="12"/>
      <c r="U7629" s="12"/>
      <c r="V7629" s="12"/>
      <c r="W7629" s="12"/>
      <c r="X7629" s="12"/>
      <c r="Y7629" s="12"/>
      <c r="Z7629" s="12"/>
      <c r="AA7629" s="12"/>
      <c r="AB7629" s="12"/>
      <c r="AC7629" s="12"/>
      <c r="AD7629" s="12"/>
      <c r="AE7629" s="12"/>
      <c r="AF7629" s="12"/>
      <c r="AG7629" s="12"/>
      <c r="AH7629" s="12"/>
      <c r="AI7629" s="12"/>
      <c r="AJ7629" s="12"/>
      <c r="AK7629" s="12"/>
      <c r="AL7629" s="12"/>
      <c r="AM7629" s="12"/>
      <c r="AN7629" s="12"/>
      <c r="AO7629" s="12"/>
      <c r="AP7629" s="12"/>
      <c r="AQ7629" s="12"/>
      <c r="AR7629" s="12"/>
      <c r="AS7629" s="12"/>
      <c r="AT7629" s="12"/>
      <c r="AU7629" s="12"/>
      <c r="AV7629" s="12"/>
      <c r="AW7629" s="12"/>
      <c r="AX7629" s="12"/>
      <c r="AY7629" s="12"/>
      <c r="AZ7629" s="12"/>
      <c r="BA7629" s="12"/>
      <c r="BB7629" s="12"/>
      <c r="BC7629" s="12"/>
      <c r="BD7629" s="12"/>
      <c r="BE7629" s="12"/>
      <c r="BF7629" s="12"/>
      <c r="BG7629" s="12"/>
      <c r="BH7629" s="12"/>
      <c r="BI7629" s="12"/>
      <c r="BJ7629" s="13"/>
      <c r="BK7629" s="13"/>
      <c r="BL7629" s="13"/>
      <c r="BM7629" s="13"/>
      <c r="BN7629" s="13"/>
    </row>
    <row r="7630" spans="4:66" x14ac:dyDescent="0.25">
      <c r="D7630" s="7"/>
      <c r="E7630" s="10"/>
      <c r="F7630" s="10"/>
      <c r="G7630" s="10"/>
      <c r="H7630" s="10"/>
      <c r="I7630" s="10"/>
      <c r="J7630" s="10"/>
      <c r="K7630" s="11"/>
      <c r="L7630" s="11"/>
      <c r="M7630" s="12"/>
      <c r="N7630" s="12"/>
      <c r="O7630" s="12"/>
      <c r="P7630" s="12"/>
      <c r="Q7630" s="12"/>
      <c r="R7630" s="12"/>
      <c r="S7630" s="12"/>
      <c r="T7630" s="12"/>
      <c r="U7630" s="12"/>
      <c r="V7630" s="12"/>
      <c r="W7630" s="12"/>
      <c r="X7630" s="12"/>
      <c r="Y7630" s="12"/>
      <c r="Z7630" s="12"/>
      <c r="AA7630" s="12"/>
      <c r="AB7630" s="12"/>
      <c r="AC7630" s="12"/>
      <c r="AD7630" s="12"/>
      <c r="AE7630" s="12"/>
      <c r="AF7630" s="12"/>
      <c r="AG7630" s="12"/>
      <c r="AH7630" s="12"/>
      <c r="AI7630" s="12"/>
      <c r="AJ7630" s="12"/>
      <c r="AK7630" s="12"/>
      <c r="AL7630" s="12"/>
      <c r="AM7630" s="12"/>
      <c r="AN7630" s="12"/>
      <c r="AO7630" s="12"/>
      <c r="AP7630" s="12"/>
      <c r="AQ7630" s="12"/>
      <c r="AR7630" s="12"/>
      <c r="AS7630" s="12"/>
      <c r="AT7630" s="12"/>
      <c r="AU7630" s="12"/>
      <c r="AV7630" s="12"/>
      <c r="AW7630" s="12"/>
      <c r="AX7630" s="12"/>
      <c r="AY7630" s="12"/>
      <c r="AZ7630" s="12"/>
      <c r="BA7630" s="12"/>
      <c r="BB7630" s="12"/>
      <c r="BC7630" s="12"/>
      <c r="BD7630" s="12"/>
      <c r="BE7630" s="12"/>
      <c r="BF7630" s="12"/>
      <c r="BG7630" s="12"/>
      <c r="BH7630" s="12"/>
      <c r="BI7630" s="12"/>
      <c r="BJ7630" s="13"/>
      <c r="BK7630" s="13"/>
      <c r="BL7630" s="13"/>
      <c r="BM7630" s="13"/>
      <c r="BN7630" s="13"/>
    </row>
    <row r="7631" spans="4:66" s="14" customFormat="1" x14ac:dyDescent="0.25">
      <c r="D7631" s="21"/>
      <c r="K7631" s="16"/>
      <c r="L7631" s="16"/>
      <c r="M7631" s="17"/>
      <c r="N7631" s="17"/>
      <c r="O7631" s="17"/>
      <c r="P7631" s="17"/>
      <c r="Q7631" s="17"/>
      <c r="R7631" s="17"/>
      <c r="S7631" s="17"/>
      <c r="T7631" s="17"/>
      <c r="U7631" s="17"/>
      <c r="V7631" s="17"/>
      <c r="W7631" s="17"/>
      <c r="X7631" s="17"/>
      <c r="Y7631" s="17"/>
      <c r="Z7631" s="17"/>
      <c r="AA7631" s="17"/>
      <c r="AB7631" s="17"/>
      <c r="AC7631" s="17"/>
      <c r="AD7631" s="17"/>
      <c r="AE7631" s="17"/>
      <c r="AF7631" s="17"/>
      <c r="AG7631" s="17"/>
      <c r="AH7631" s="17"/>
      <c r="AI7631" s="17"/>
      <c r="AJ7631" s="17"/>
      <c r="AK7631" s="17"/>
      <c r="AL7631" s="17"/>
      <c r="AM7631" s="17"/>
      <c r="AN7631" s="17"/>
      <c r="AO7631" s="17"/>
      <c r="AP7631" s="17"/>
      <c r="AQ7631" s="17"/>
      <c r="AR7631" s="17"/>
      <c r="AS7631" s="17"/>
      <c r="AT7631" s="17"/>
      <c r="AU7631" s="17"/>
      <c r="AV7631" s="17"/>
      <c r="AW7631" s="17"/>
      <c r="AX7631" s="17"/>
      <c r="AY7631" s="17"/>
      <c r="AZ7631" s="17"/>
      <c r="BA7631" s="17"/>
      <c r="BB7631" s="17"/>
      <c r="BC7631" s="17"/>
      <c r="BD7631" s="17"/>
      <c r="BE7631" s="17"/>
      <c r="BF7631" s="17"/>
      <c r="BG7631" s="17"/>
      <c r="BH7631" s="17"/>
      <c r="BI7631" s="17"/>
      <c r="BJ7631" s="18"/>
      <c r="BK7631" s="18"/>
      <c r="BL7631" s="18"/>
      <c r="BM7631" s="18"/>
      <c r="BN7631" s="18"/>
    </row>
    <row r="7632" spans="4:66" x14ac:dyDescent="0.25">
      <c r="D7632" s="7"/>
      <c r="E7632" s="10"/>
      <c r="F7632" s="10"/>
      <c r="G7632" s="10"/>
      <c r="H7632" s="10"/>
      <c r="I7632" s="10"/>
      <c r="J7632" s="10"/>
      <c r="K7632" s="11"/>
      <c r="L7632" s="11"/>
      <c r="M7632" s="12"/>
      <c r="N7632" s="12"/>
      <c r="O7632" s="12"/>
      <c r="P7632" s="12"/>
      <c r="Q7632" s="12"/>
      <c r="R7632" s="12"/>
      <c r="S7632" s="12"/>
      <c r="T7632" s="12"/>
      <c r="U7632" s="12"/>
      <c r="V7632" s="12"/>
      <c r="W7632" s="12"/>
      <c r="X7632" s="12"/>
      <c r="Y7632" s="12"/>
      <c r="Z7632" s="12"/>
      <c r="AA7632" s="12"/>
      <c r="AB7632" s="12"/>
      <c r="AC7632" s="12"/>
      <c r="AD7632" s="12"/>
      <c r="AE7632" s="12"/>
      <c r="AF7632" s="12"/>
      <c r="AG7632" s="12"/>
      <c r="AH7632" s="12"/>
      <c r="AI7632" s="12"/>
      <c r="AJ7632" s="12"/>
      <c r="AK7632" s="12"/>
      <c r="AL7632" s="12"/>
      <c r="AM7632" s="12"/>
      <c r="AN7632" s="12"/>
      <c r="AO7632" s="12"/>
      <c r="AP7632" s="12"/>
      <c r="AQ7632" s="12"/>
      <c r="AR7632" s="12"/>
      <c r="AS7632" s="12"/>
      <c r="AT7632" s="12"/>
      <c r="AU7632" s="12"/>
      <c r="AV7632" s="12"/>
      <c r="AW7632" s="12"/>
      <c r="AX7632" s="12"/>
      <c r="AY7632" s="12"/>
      <c r="AZ7632" s="12"/>
      <c r="BA7632" s="12"/>
      <c r="BB7632" s="12"/>
      <c r="BC7632" s="12"/>
      <c r="BD7632" s="12"/>
      <c r="BE7632" s="12"/>
      <c r="BF7632" s="12"/>
      <c r="BG7632" s="12"/>
      <c r="BH7632" s="12"/>
      <c r="BI7632" s="12"/>
      <c r="BJ7632" s="13"/>
      <c r="BK7632" s="13"/>
      <c r="BL7632" s="13"/>
      <c r="BM7632" s="13"/>
      <c r="BN7632" s="13"/>
    </row>
    <row r="7633" spans="4:66" x14ac:dyDescent="0.25">
      <c r="D7633" s="7"/>
      <c r="E7633" s="10"/>
      <c r="F7633" s="10"/>
      <c r="G7633" s="10"/>
      <c r="H7633" s="10"/>
      <c r="I7633" s="10"/>
      <c r="J7633" s="10"/>
      <c r="K7633" s="11"/>
      <c r="L7633" s="11"/>
      <c r="M7633" s="12"/>
      <c r="N7633" s="12"/>
      <c r="O7633" s="12"/>
      <c r="P7633" s="12"/>
      <c r="Q7633" s="12"/>
      <c r="R7633" s="12"/>
      <c r="S7633" s="12"/>
      <c r="T7633" s="12"/>
      <c r="U7633" s="12"/>
      <c r="V7633" s="12"/>
      <c r="W7633" s="12"/>
      <c r="X7633" s="12"/>
      <c r="Y7633" s="12"/>
      <c r="Z7633" s="12"/>
      <c r="AA7633" s="12"/>
      <c r="AB7633" s="12"/>
      <c r="AC7633" s="12"/>
      <c r="AD7633" s="12"/>
      <c r="AE7633" s="12"/>
      <c r="AF7633" s="12"/>
      <c r="AG7633" s="12"/>
      <c r="AH7633" s="12"/>
      <c r="AI7633" s="12"/>
      <c r="AJ7633" s="12"/>
      <c r="AK7633" s="12"/>
      <c r="AL7633" s="12"/>
      <c r="AM7633" s="12"/>
      <c r="AN7633" s="12"/>
      <c r="AO7633" s="12"/>
      <c r="AP7633" s="12"/>
      <c r="AQ7633" s="12"/>
      <c r="AR7633" s="12"/>
      <c r="AS7633" s="12"/>
      <c r="AT7633" s="12"/>
      <c r="AU7633" s="12"/>
      <c r="AV7633" s="12"/>
      <c r="AW7633" s="12"/>
      <c r="AX7633" s="12"/>
      <c r="AY7633" s="12"/>
      <c r="AZ7633" s="12"/>
      <c r="BA7633" s="12"/>
      <c r="BB7633" s="12"/>
      <c r="BC7633" s="12"/>
      <c r="BD7633" s="12"/>
      <c r="BE7633" s="12"/>
      <c r="BF7633" s="12"/>
      <c r="BG7633" s="12"/>
      <c r="BH7633" s="12"/>
      <c r="BI7633" s="12"/>
      <c r="BJ7633" s="13"/>
      <c r="BK7633" s="13"/>
      <c r="BL7633" s="13"/>
      <c r="BM7633" s="13"/>
      <c r="BN7633" s="13"/>
    </row>
    <row r="7634" spans="4:66" x14ac:dyDescent="0.25">
      <c r="D7634" s="7"/>
      <c r="E7634" s="10"/>
      <c r="F7634" s="10"/>
      <c r="G7634" s="10"/>
      <c r="H7634" s="10"/>
      <c r="I7634" s="10"/>
      <c r="J7634" s="10"/>
      <c r="K7634" s="11"/>
      <c r="L7634" s="11"/>
      <c r="M7634" s="12"/>
      <c r="N7634" s="12"/>
      <c r="O7634" s="12"/>
      <c r="P7634" s="12"/>
      <c r="Q7634" s="12"/>
      <c r="R7634" s="12"/>
      <c r="S7634" s="12"/>
      <c r="T7634" s="12"/>
      <c r="U7634" s="12"/>
      <c r="V7634" s="12"/>
      <c r="W7634" s="12"/>
      <c r="X7634" s="12"/>
      <c r="Y7634" s="12"/>
      <c r="Z7634" s="12"/>
      <c r="AA7634" s="12"/>
      <c r="AB7634" s="12"/>
      <c r="AC7634" s="12"/>
      <c r="AD7634" s="12"/>
      <c r="AE7634" s="12"/>
      <c r="AF7634" s="12"/>
      <c r="AG7634" s="12"/>
      <c r="AH7634" s="12"/>
      <c r="AI7634" s="12"/>
      <c r="AJ7634" s="12"/>
      <c r="AK7634" s="12"/>
      <c r="AL7634" s="12"/>
      <c r="AM7634" s="12"/>
      <c r="AN7634" s="12"/>
      <c r="AO7634" s="12"/>
      <c r="AP7634" s="12"/>
      <c r="AQ7634" s="12"/>
      <c r="AR7634" s="12"/>
      <c r="AS7634" s="12"/>
      <c r="AT7634" s="12"/>
      <c r="AU7634" s="12"/>
      <c r="AV7634" s="12"/>
      <c r="AW7634" s="12"/>
      <c r="AX7634" s="12"/>
      <c r="AY7634" s="12"/>
      <c r="AZ7634" s="12"/>
      <c r="BA7634" s="12"/>
      <c r="BB7634" s="12"/>
      <c r="BC7634" s="12"/>
      <c r="BD7634" s="12"/>
      <c r="BE7634" s="12"/>
      <c r="BF7634" s="12"/>
      <c r="BG7634" s="12"/>
      <c r="BH7634" s="12"/>
      <c r="BI7634" s="12"/>
      <c r="BJ7634" s="13"/>
      <c r="BK7634" s="13"/>
      <c r="BL7634" s="13"/>
      <c r="BM7634" s="13"/>
      <c r="BN7634" s="13"/>
    </row>
    <row r="7635" spans="4:66" x14ac:dyDescent="0.25">
      <c r="D7635" s="7"/>
      <c r="E7635" s="10"/>
      <c r="F7635" s="10"/>
      <c r="G7635" s="10"/>
      <c r="H7635" s="10"/>
      <c r="I7635" s="10"/>
      <c r="J7635" s="10"/>
      <c r="K7635" s="11"/>
      <c r="L7635" s="11"/>
      <c r="M7635" s="12"/>
      <c r="N7635" s="12"/>
      <c r="O7635" s="12"/>
      <c r="P7635" s="12"/>
      <c r="Q7635" s="12"/>
      <c r="R7635" s="12"/>
      <c r="S7635" s="12"/>
      <c r="T7635" s="12"/>
      <c r="U7635" s="12"/>
      <c r="V7635" s="12"/>
      <c r="W7635" s="12"/>
      <c r="X7635" s="12"/>
      <c r="Y7635" s="12"/>
      <c r="Z7635" s="12"/>
      <c r="AA7635" s="12"/>
      <c r="AB7635" s="12"/>
      <c r="AC7635" s="12"/>
      <c r="AD7635" s="12"/>
      <c r="AE7635" s="12"/>
      <c r="AF7635" s="12"/>
      <c r="AG7635" s="12"/>
      <c r="AH7635" s="12"/>
      <c r="AI7635" s="12"/>
      <c r="AJ7635" s="12"/>
      <c r="AK7635" s="12"/>
      <c r="AL7635" s="12"/>
      <c r="AM7635" s="12"/>
      <c r="AN7635" s="12"/>
      <c r="AO7635" s="12"/>
      <c r="AP7635" s="12"/>
      <c r="AQ7635" s="12"/>
      <c r="AR7635" s="12"/>
      <c r="AS7635" s="12"/>
      <c r="AT7635" s="12"/>
      <c r="AU7635" s="12"/>
      <c r="AV7635" s="12"/>
      <c r="AW7635" s="12"/>
      <c r="AX7635" s="12"/>
      <c r="AY7635" s="12"/>
      <c r="AZ7635" s="12"/>
      <c r="BA7635" s="12"/>
      <c r="BB7635" s="12"/>
      <c r="BC7635" s="12"/>
      <c r="BD7635" s="12"/>
      <c r="BE7635" s="12"/>
      <c r="BF7635" s="12"/>
      <c r="BG7635" s="12"/>
      <c r="BH7635" s="12"/>
      <c r="BI7635" s="12"/>
      <c r="BJ7635" s="13"/>
      <c r="BK7635" s="13"/>
      <c r="BL7635" s="13"/>
      <c r="BM7635" s="13"/>
      <c r="BN7635" s="13"/>
    </row>
    <row r="7636" spans="4:66" x14ac:dyDescent="0.25">
      <c r="D7636" s="7"/>
      <c r="E7636" s="10"/>
      <c r="F7636" s="10"/>
      <c r="G7636" s="10"/>
      <c r="H7636" s="10"/>
      <c r="I7636" s="10"/>
      <c r="J7636" s="10"/>
      <c r="K7636" s="11"/>
      <c r="L7636" s="11"/>
      <c r="M7636" s="12"/>
      <c r="N7636" s="12"/>
      <c r="O7636" s="12"/>
      <c r="P7636" s="12"/>
      <c r="Q7636" s="12"/>
      <c r="R7636" s="12"/>
      <c r="S7636" s="12"/>
      <c r="T7636" s="12"/>
      <c r="U7636" s="12"/>
      <c r="V7636" s="12"/>
      <c r="W7636" s="12"/>
      <c r="X7636" s="12"/>
      <c r="Y7636" s="12"/>
      <c r="Z7636" s="12"/>
      <c r="AA7636" s="12"/>
      <c r="AB7636" s="12"/>
      <c r="AC7636" s="12"/>
      <c r="AD7636" s="12"/>
      <c r="AE7636" s="12"/>
      <c r="AF7636" s="12"/>
      <c r="AG7636" s="12"/>
      <c r="AH7636" s="12"/>
      <c r="AI7636" s="12"/>
      <c r="AJ7636" s="12"/>
      <c r="AK7636" s="12"/>
      <c r="AL7636" s="12"/>
      <c r="AM7636" s="12"/>
      <c r="AN7636" s="12"/>
      <c r="AO7636" s="12"/>
      <c r="AP7636" s="12"/>
      <c r="AQ7636" s="12"/>
      <c r="AR7636" s="12"/>
      <c r="AS7636" s="12"/>
      <c r="AT7636" s="12"/>
      <c r="AU7636" s="12"/>
      <c r="AV7636" s="12"/>
      <c r="AW7636" s="12"/>
      <c r="AX7636" s="12"/>
      <c r="AY7636" s="12"/>
      <c r="AZ7636" s="12"/>
      <c r="BA7636" s="12"/>
      <c r="BB7636" s="12"/>
      <c r="BC7636" s="12"/>
      <c r="BD7636" s="12"/>
      <c r="BE7636" s="12"/>
      <c r="BF7636" s="12"/>
      <c r="BG7636" s="12"/>
      <c r="BH7636" s="12"/>
      <c r="BI7636" s="12"/>
      <c r="BJ7636" s="13"/>
      <c r="BK7636" s="13"/>
      <c r="BL7636" s="13"/>
      <c r="BM7636" s="13"/>
      <c r="BN7636" s="13"/>
    </row>
    <row r="7637" spans="4:66" x14ac:dyDescent="0.25">
      <c r="D7637" s="7"/>
      <c r="E7637" s="10"/>
      <c r="F7637" s="10"/>
      <c r="G7637" s="10"/>
      <c r="H7637" s="10"/>
      <c r="I7637" s="10"/>
      <c r="J7637" s="10"/>
      <c r="K7637" s="11"/>
      <c r="L7637" s="11"/>
      <c r="M7637" s="12"/>
      <c r="N7637" s="12"/>
      <c r="O7637" s="12"/>
      <c r="P7637" s="12"/>
      <c r="Q7637" s="12"/>
      <c r="R7637" s="12"/>
      <c r="S7637" s="12"/>
      <c r="T7637" s="12"/>
      <c r="U7637" s="12"/>
      <c r="V7637" s="12"/>
      <c r="W7637" s="12"/>
      <c r="X7637" s="12"/>
      <c r="Y7637" s="12"/>
      <c r="Z7637" s="12"/>
      <c r="AA7637" s="12"/>
      <c r="AB7637" s="12"/>
      <c r="AC7637" s="12"/>
      <c r="AD7637" s="12"/>
      <c r="AE7637" s="12"/>
      <c r="AF7637" s="12"/>
      <c r="AG7637" s="12"/>
      <c r="AH7637" s="12"/>
      <c r="AI7637" s="12"/>
      <c r="AJ7637" s="12"/>
      <c r="AK7637" s="12"/>
      <c r="AL7637" s="12"/>
      <c r="AM7637" s="12"/>
      <c r="AN7637" s="12"/>
      <c r="AO7637" s="12"/>
      <c r="AP7637" s="12"/>
      <c r="AQ7637" s="12"/>
      <c r="AR7637" s="12"/>
      <c r="AS7637" s="12"/>
      <c r="AT7637" s="12"/>
      <c r="AU7637" s="12"/>
      <c r="AV7637" s="12"/>
      <c r="AW7637" s="12"/>
      <c r="AX7637" s="12"/>
      <c r="AY7637" s="12"/>
      <c r="AZ7637" s="12"/>
      <c r="BA7637" s="12"/>
      <c r="BB7637" s="12"/>
      <c r="BC7637" s="12"/>
      <c r="BD7637" s="12"/>
      <c r="BE7637" s="12"/>
      <c r="BF7637" s="12"/>
      <c r="BG7637" s="12"/>
      <c r="BH7637" s="12"/>
      <c r="BI7637" s="12"/>
      <c r="BJ7637" s="13"/>
      <c r="BK7637" s="13"/>
      <c r="BL7637" s="13"/>
      <c r="BM7637" s="13"/>
      <c r="BN7637" s="13"/>
    </row>
    <row r="7638" spans="4:66" x14ac:dyDescent="0.25">
      <c r="D7638" s="7"/>
      <c r="E7638" s="10"/>
      <c r="F7638" s="10"/>
      <c r="G7638" s="10"/>
      <c r="H7638" s="10"/>
      <c r="I7638" s="10"/>
      <c r="J7638" s="10"/>
      <c r="K7638" s="11"/>
      <c r="L7638" s="11"/>
      <c r="M7638" s="12"/>
      <c r="N7638" s="12"/>
      <c r="O7638" s="12"/>
      <c r="P7638" s="12"/>
      <c r="Q7638" s="12"/>
      <c r="R7638" s="12"/>
      <c r="S7638" s="12"/>
      <c r="T7638" s="12"/>
      <c r="U7638" s="12"/>
      <c r="V7638" s="12"/>
      <c r="W7638" s="12"/>
      <c r="X7638" s="12"/>
      <c r="Y7638" s="12"/>
      <c r="Z7638" s="12"/>
      <c r="AA7638" s="12"/>
      <c r="AB7638" s="12"/>
      <c r="AC7638" s="12"/>
      <c r="AD7638" s="12"/>
      <c r="AE7638" s="12"/>
      <c r="AF7638" s="12"/>
      <c r="AG7638" s="12"/>
      <c r="AH7638" s="12"/>
      <c r="AI7638" s="12"/>
      <c r="AJ7638" s="12"/>
      <c r="AK7638" s="12"/>
      <c r="AL7638" s="12"/>
      <c r="AM7638" s="12"/>
      <c r="AN7638" s="12"/>
      <c r="AO7638" s="12"/>
      <c r="AP7638" s="12"/>
      <c r="AQ7638" s="12"/>
      <c r="AR7638" s="12"/>
      <c r="AS7638" s="12"/>
      <c r="AT7638" s="12"/>
      <c r="AU7638" s="12"/>
      <c r="AV7638" s="12"/>
      <c r="AW7638" s="12"/>
      <c r="AX7638" s="12"/>
      <c r="AY7638" s="12"/>
      <c r="AZ7638" s="12"/>
      <c r="BA7638" s="12"/>
      <c r="BB7638" s="12"/>
      <c r="BC7638" s="12"/>
      <c r="BD7638" s="12"/>
      <c r="BE7638" s="12"/>
      <c r="BF7638" s="12"/>
      <c r="BG7638" s="12"/>
      <c r="BH7638" s="12"/>
      <c r="BI7638" s="12"/>
      <c r="BJ7638" s="13"/>
      <c r="BK7638" s="13"/>
      <c r="BL7638" s="13"/>
      <c r="BM7638" s="13"/>
      <c r="BN7638" s="13"/>
    </row>
    <row r="7639" spans="4:66" x14ac:dyDescent="0.25">
      <c r="D7639" s="7"/>
      <c r="E7639" s="10"/>
      <c r="F7639" s="10"/>
      <c r="G7639" s="10"/>
      <c r="H7639" s="10"/>
      <c r="I7639" s="10"/>
      <c r="J7639" s="10"/>
      <c r="K7639" s="11"/>
      <c r="L7639" s="11"/>
      <c r="M7639" s="12"/>
      <c r="N7639" s="12"/>
      <c r="O7639" s="12"/>
      <c r="P7639" s="12"/>
      <c r="Q7639" s="12"/>
      <c r="R7639" s="12"/>
      <c r="S7639" s="12"/>
      <c r="T7639" s="12"/>
      <c r="U7639" s="12"/>
      <c r="V7639" s="12"/>
      <c r="W7639" s="12"/>
      <c r="X7639" s="12"/>
      <c r="Y7639" s="12"/>
      <c r="Z7639" s="12"/>
      <c r="AA7639" s="12"/>
      <c r="AB7639" s="12"/>
      <c r="AC7639" s="12"/>
      <c r="AD7639" s="12"/>
      <c r="AE7639" s="12"/>
      <c r="AF7639" s="12"/>
      <c r="AG7639" s="12"/>
      <c r="AH7639" s="12"/>
      <c r="AI7639" s="12"/>
      <c r="AJ7639" s="12"/>
      <c r="AK7639" s="12"/>
      <c r="AL7639" s="12"/>
      <c r="AM7639" s="12"/>
      <c r="AN7639" s="12"/>
      <c r="AO7639" s="12"/>
      <c r="AP7639" s="12"/>
      <c r="AQ7639" s="12"/>
      <c r="AR7639" s="12"/>
      <c r="AS7639" s="12"/>
      <c r="AT7639" s="12"/>
      <c r="AU7639" s="12"/>
      <c r="AV7639" s="12"/>
      <c r="AW7639" s="12"/>
      <c r="AX7639" s="12"/>
      <c r="AY7639" s="12"/>
      <c r="AZ7639" s="12"/>
      <c r="BA7639" s="12"/>
      <c r="BB7639" s="12"/>
      <c r="BC7639" s="12"/>
      <c r="BD7639" s="12"/>
      <c r="BE7639" s="12"/>
      <c r="BF7639" s="12"/>
      <c r="BG7639" s="12"/>
      <c r="BH7639" s="12"/>
      <c r="BI7639" s="12"/>
      <c r="BJ7639" s="13"/>
      <c r="BK7639" s="13"/>
      <c r="BL7639" s="13"/>
      <c r="BM7639" s="13"/>
      <c r="BN7639" s="13"/>
    </row>
    <row r="7640" spans="4:66" x14ac:dyDescent="0.25">
      <c r="D7640" s="7"/>
      <c r="E7640" s="10"/>
      <c r="F7640" s="10"/>
      <c r="G7640" s="10"/>
      <c r="H7640" s="10"/>
      <c r="I7640" s="10"/>
      <c r="J7640" s="10"/>
      <c r="K7640" s="11"/>
      <c r="L7640" s="11"/>
      <c r="M7640" s="12"/>
      <c r="N7640" s="12"/>
      <c r="O7640" s="12"/>
      <c r="P7640" s="12"/>
      <c r="Q7640" s="12"/>
      <c r="R7640" s="12"/>
      <c r="S7640" s="12"/>
      <c r="T7640" s="12"/>
      <c r="U7640" s="12"/>
      <c r="V7640" s="12"/>
      <c r="W7640" s="12"/>
      <c r="X7640" s="12"/>
      <c r="Y7640" s="12"/>
      <c r="Z7640" s="12"/>
      <c r="AA7640" s="12"/>
      <c r="AB7640" s="12"/>
      <c r="AC7640" s="12"/>
      <c r="AD7640" s="12"/>
      <c r="AE7640" s="12"/>
      <c r="AF7640" s="12"/>
      <c r="AG7640" s="12"/>
      <c r="AH7640" s="12"/>
      <c r="AI7640" s="12"/>
      <c r="AJ7640" s="12"/>
      <c r="AK7640" s="12"/>
      <c r="AL7640" s="12"/>
      <c r="AM7640" s="12"/>
      <c r="AN7640" s="12"/>
      <c r="AO7640" s="12"/>
      <c r="AP7640" s="12"/>
      <c r="AQ7640" s="12"/>
      <c r="AR7640" s="12"/>
      <c r="AS7640" s="12"/>
      <c r="AT7640" s="12"/>
      <c r="AU7640" s="12"/>
      <c r="AV7640" s="12"/>
      <c r="AW7640" s="12"/>
      <c r="AX7640" s="12"/>
      <c r="AY7640" s="12"/>
      <c r="AZ7640" s="12"/>
      <c r="BA7640" s="12"/>
      <c r="BB7640" s="12"/>
      <c r="BC7640" s="12"/>
      <c r="BD7640" s="12"/>
      <c r="BE7640" s="12"/>
      <c r="BF7640" s="12"/>
      <c r="BG7640" s="12"/>
      <c r="BH7640" s="12"/>
      <c r="BI7640" s="12"/>
      <c r="BJ7640" s="13"/>
      <c r="BK7640" s="13"/>
      <c r="BL7640" s="13"/>
      <c r="BM7640" s="13"/>
      <c r="BN7640" s="13"/>
    </row>
    <row r="7641" spans="4:66" x14ac:dyDescent="0.25">
      <c r="D7641" s="7"/>
      <c r="E7641" s="10"/>
      <c r="F7641" s="10"/>
      <c r="G7641" s="10"/>
      <c r="H7641" s="10"/>
      <c r="I7641" s="10"/>
      <c r="J7641" s="10"/>
      <c r="K7641" s="11"/>
      <c r="L7641" s="11"/>
      <c r="M7641" s="12"/>
      <c r="N7641" s="12"/>
      <c r="O7641" s="12"/>
      <c r="P7641" s="12"/>
      <c r="Q7641" s="12"/>
      <c r="R7641" s="12"/>
      <c r="S7641" s="12"/>
      <c r="T7641" s="12"/>
      <c r="U7641" s="12"/>
      <c r="V7641" s="12"/>
      <c r="W7641" s="12"/>
      <c r="X7641" s="12"/>
      <c r="Y7641" s="12"/>
      <c r="Z7641" s="12"/>
      <c r="AA7641" s="12"/>
      <c r="AB7641" s="12"/>
      <c r="AC7641" s="12"/>
      <c r="AD7641" s="12"/>
      <c r="AE7641" s="12"/>
      <c r="AF7641" s="12"/>
      <c r="AG7641" s="12"/>
      <c r="AH7641" s="12"/>
      <c r="AI7641" s="12"/>
      <c r="AJ7641" s="12"/>
      <c r="AK7641" s="12"/>
      <c r="AL7641" s="12"/>
      <c r="AM7641" s="12"/>
      <c r="AN7641" s="12"/>
      <c r="AO7641" s="12"/>
      <c r="AP7641" s="12"/>
      <c r="AQ7641" s="12"/>
      <c r="AR7641" s="12"/>
      <c r="AS7641" s="12"/>
      <c r="AT7641" s="12"/>
      <c r="AU7641" s="12"/>
      <c r="AV7641" s="12"/>
      <c r="AW7641" s="12"/>
      <c r="AX7641" s="12"/>
      <c r="AY7641" s="12"/>
      <c r="AZ7641" s="12"/>
      <c r="BA7641" s="12"/>
      <c r="BB7641" s="12"/>
      <c r="BC7641" s="12"/>
      <c r="BD7641" s="12"/>
      <c r="BE7641" s="12"/>
      <c r="BF7641" s="12"/>
      <c r="BG7641" s="12"/>
      <c r="BH7641" s="12"/>
      <c r="BI7641" s="12"/>
      <c r="BJ7641" s="13"/>
      <c r="BK7641" s="13"/>
      <c r="BL7641" s="13"/>
      <c r="BM7641" s="13"/>
      <c r="BN7641" s="13"/>
    </row>
    <row r="7642" spans="4:66" x14ac:dyDescent="0.25">
      <c r="D7642" s="7"/>
      <c r="E7642" s="10"/>
      <c r="F7642" s="10"/>
      <c r="G7642" s="10"/>
      <c r="H7642" s="10"/>
      <c r="I7642" s="10"/>
      <c r="J7642" s="10"/>
      <c r="K7642" s="11"/>
      <c r="L7642" s="11"/>
      <c r="M7642" s="12"/>
      <c r="N7642" s="12"/>
      <c r="O7642" s="12"/>
      <c r="P7642" s="12"/>
      <c r="Q7642" s="12"/>
      <c r="R7642" s="12"/>
      <c r="S7642" s="12"/>
      <c r="T7642" s="12"/>
      <c r="U7642" s="12"/>
      <c r="V7642" s="12"/>
      <c r="W7642" s="12"/>
      <c r="X7642" s="12"/>
      <c r="Y7642" s="12"/>
      <c r="Z7642" s="12"/>
      <c r="AA7642" s="12"/>
      <c r="AB7642" s="12"/>
      <c r="AC7642" s="12"/>
      <c r="AD7642" s="12"/>
      <c r="AE7642" s="12"/>
      <c r="AF7642" s="12"/>
      <c r="AG7642" s="12"/>
      <c r="AH7642" s="12"/>
      <c r="AI7642" s="12"/>
      <c r="AJ7642" s="12"/>
      <c r="AK7642" s="12"/>
      <c r="AL7642" s="12"/>
      <c r="AM7642" s="12"/>
      <c r="AN7642" s="12"/>
      <c r="AO7642" s="12"/>
      <c r="AP7642" s="12"/>
      <c r="AQ7642" s="12"/>
      <c r="AR7642" s="12"/>
      <c r="AS7642" s="12"/>
      <c r="AT7642" s="12"/>
      <c r="AU7642" s="12"/>
      <c r="AV7642" s="12"/>
      <c r="AW7642" s="12"/>
      <c r="AX7642" s="12"/>
      <c r="AY7642" s="12"/>
      <c r="AZ7642" s="12"/>
      <c r="BA7642" s="12"/>
      <c r="BB7642" s="12"/>
      <c r="BC7642" s="12"/>
      <c r="BD7642" s="12"/>
      <c r="BE7642" s="12"/>
      <c r="BF7642" s="12"/>
      <c r="BG7642" s="12"/>
      <c r="BH7642" s="12"/>
      <c r="BI7642" s="12"/>
      <c r="BJ7642" s="13"/>
      <c r="BK7642" s="13"/>
      <c r="BL7642" s="13"/>
      <c r="BM7642" s="13"/>
      <c r="BN7642" s="13"/>
    </row>
    <row r="7643" spans="4:66" x14ac:dyDescent="0.25">
      <c r="D7643" s="7"/>
      <c r="E7643" s="10"/>
      <c r="F7643" s="10"/>
      <c r="G7643" s="10"/>
      <c r="H7643" s="10"/>
      <c r="I7643" s="10"/>
      <c r="J7643" s="10"/>
      <c r="K7643" s="11"/>
      <c r="L7643" s="11"/>
      <c r="M7643" s="12"/>
      <c r="N7643" s="12"/>
      <c r="O7643" s="12"/>
      <c r="P7643" s="12"/>
      <c r="Q7643" s="12"/>
      <c r="R7643" s="12"/>
      <c r="S7643" s="12"/>
      <c r="T7643" s="12"/>
      <c r="U7643" s="12"/>
      <c r="V7643" s="12"/>
      <c r="W7643" s="12"/>
      <c r="X7643" s="12"/>
      <c r="Y7643" s="12"/>
      <c r="Z7643" s="12"/>
      <c r="AA7643" s="12"/>
      <c r="AB7643" s="12"/>
      <c r="AC7643" s="12"/>
      <c r="AD7643" s="12"/>
      <c r="AE7643" s="12"/>
      <c r="AF7643" s="12"/>
      <c r="AG7643" s="12"/>
      <c r="AH7643" s="12"/>
      <c r="AI7643" s="12"/>
      <c r="AJ7643" s="12"/>
      <c r="AK7643" s="12"/>
      <c r="AL7643" s="12"/>
      <c r="AM7643" s="12"/>
      <c r="AN7643" s="12"/>
      <c r="AO7643" s="12"/>
      <c r="AP7643" s="12"/>
      <c r="AQ7643" s="12"/>
      <c r="AR7643" s="12"/>
      <c r="AS7643" s="12"/>
      <c r="AT7643" s="12"/>
      <c r="AU7643" s="12"/>
      <c r="AV7643" s="12"/>
      <c r="AW7643" s="12"/>
      <c r="AX7643" s="12"/>
      <c r="AY7643" s="12"/>
      <c r="AZ7643" s="12"/>
      <c r="BA7643" s="12"/>
      <c r="BB7643" s="12"/>
      <c r="BC7643" s="12"/>
      <c r="BD7643" s="12"/>
      <c r="BE7643" s="12"/>
      <c r="BF7643" s="12"/>
      <c r="BG7643" s="12"/>
      <c r="BH7643" s="12"/>
      <c r="BI7643" s="12"/>
      <c r="BJ7643" s="13"/>
      <c r="BK7643" s="13"/>
      <c r="BL7643" s="13"/>
      <c r="BM7643" s="13"/>
      <c r="BN7643" s="13"/>
    </row>
    <row r="7644" spans="4:66" x14ac:dyDescent="0.25">
      <c r="D7644" s="7"/>
      <c r="E7644" s="10"/>
      <c r="F7644" s="10"/>
      <c r="G7644" s="10"/>
      <c r="H7644" s="10"/>
      <c r="I7644" s="10"/>
      <c r="J7644" s="10"/>
      <c r="K7644" s="11"/>
      <c r="L7644" s="11"/>
      <c r="M7644" s="12"/>
      <c r="N7644" s="12"/>
      <c r="O7644" s="12"/>
      <c r="P7644" s="12"/>
      <c r="Q7644" s="12"/>
      <c r="R7644" s="12"/>
      <c r="S7644" s="12"/>
      <c r="T7644" s="12"/>
      <c r="U7644" s="12"/>
      <c r="V7644" s="12"/>
      <c r="W7644" s="12"/>
      <c r="X7644" s="12"/>
      <c r="Y7644" s="12"/>
      <c r="Z7644" s="12"/>
      <c r="AA7644" s="12"/>
      <c r="AB7644" s="12"/>
      <c r="AC7644" s="12"/>
      <c r="AD7644" s="12"/>
      <c r="AE7644" s="12"/>
      <c r="AF7644" s="12"/>
      <c r="AG7644" s="12"/>
      <c r="AH7644" s="12"/>
      <c r="AI7644" s="12"/>
      <c r="AJ7644" s="12"/>
      <c r="AK7644" s="12"/>
      <c r="AL7644" s="12"/>
      <c r="AM7644" s="12"/>
      <c r="AN7644" s="12"/>
      <c r="AO7644" s="12"/>
      <c r="AP7644" s="12"/>
      <c r="AQ7644" s="12"/>
      <c r="AR7644" s="12"/>
      <c r="AS7644" s="12"/>
      <c r="AT7644" s="12"/>
      <c r="AU7644" s="12"/>
      <c r="AV7644" s="12"/>
      <c r="AW7644" s="12"/>
      <c r="AX7644" s="12"/>
      <c r="AY7644" s="12"/>
      <c r="AZ7644" s="12"/>
      <c r="BA7644" s="12"/>
      <c r="BB7644" s="12"/>
      <c r="BC7644" s="12"/>
      <c r="BD7644" s="12"/>
      <c r="BE7644" s="12"/>
      <c r="BF7644" s="12"/>
      <c r="BG7644" s="12"/>
      <c r="BH7644" s="12"/>
      <c r="BI7644" s="12"/>
      <c r="BJ7644" s="13"/>
      <c r="BK7644" s="13"/>
      <c r="BL7644" s="13"/>
      <c r="BM7644" s="13"/>
      <c r="BN7644" s="13"/>
    </row>
    <row r="7645" spans="4:66" x14ac:dyDescent="0.25">
      <c r="D7645" s="7"/>
      <c r="E7645" s="10"/>
      <c r="F7645" s="10"/>
      <c r="G7645" s="10"/>
      <c r="H7645" s="10"/>
      <c r="I7645" s="10"/>
      <c r="J7645" s="10"/>
      <c r="K7645" s="11"/>
      <c r="L7645" s="11"/>
      <c r="M7645" s="12"/>
      <c r="N7645" s="12"/>
      <c r="O7645" s="12"/>
      <c r="P7645" s="12"/>
      <c r="Q7645" s="12"/>
      <c r="R7645" s="12"/>
      <c r="S7645" s="12"/>
      <c r="T7645" s="12"/>
      <c r="U7645" s="12"/>
      <c r="V7645" s="12"/>
      <c r="W7645" s="12"/>
      <c r="X7645" s="12"/>
      <c r="Y7645" s="12"/>
      <c r="Z7645" s="12"/>
      <c r="AA7645" s="12"/>
      <c r="AB7645" s="12"/>
      <c r="AC7645" s="12"/>
      <c r="AD7645" s="12"/>
      <c r="AE7645" s="12"/>
      <c r="AF7645" s="12"/>
      <c r="AG7645" s="12"/>
      <c r="AH7645" s="12"/>
      <c r="AI7645" s="12"/>
      <c r="AJ7645" s="12"/>
      <c r="AK7645" s="12"/>
      <c r="AL7645" s="12"/>
      <c r="AM7645" s="12"/>
      <c r="AN7645" s="12"/>
      <c r="AO7645" s="12"/>
      <c r="AP7645" s="12"/>
      <c r="AQ7645" s="12"/>
      <c r="AR7645" s="12"/>
      <c r="AS7645" s="12"/>
      <c r="AT7645" s="12"/>
      <c r="AU7645" s="12"/>
      <c r="AV7645" s="12"/>
      <c r="AW7645" s="12"/>
      <c r="AX7645" s="12"/>
      <c r="AY7645" s="12"/>
      <c r="AZ7645" s="12"/>
      <c r="BA7645" s="12"/>
      <c r="BB7645" s="12"/>
      <c r="BC7645" s="12"/>
      <c r="BD7645" s="12"/>
      <c r="BE7645" s="12"/>
      <c r="BF7645" s="12"/>
      <c r="BG7645" s="12"/>
      <c r="BH7645" s="12"/>
      <c r="BI7645" s="12"/>
      <c r="BJ7645" s="13"/>
      <c r="BK7645" s="13"/>
      <c r="BL7645" s="13"/>
      <c r="BM7645" s="13"/>
      <c r="BN7645" s="13"/>
    </row>
    <row r="7646" spans="4:66" x14ac:dyDescent="0.25">
      <c r="D7646" s="7"/>
      <c r="E7646" s="10"/>
      <c r="F7646" s="10"/>
      <c r="G7646" s="10"/>
      <c r="H7646" s="10"/>
      <c r="I7646" s="10"/>
      <c r="J7646" s="10"/>
      <c r="K7646" s="11"/>
      <c r="L7646" s="11"/>
      <c r="M7646" s="12"/>
      <c r="N7646" s="12"/>
      <c r="O7646" s="12"/>
      <c r="P7646" s="12"/>
      <c r="Q7646" s="12"/>
      <c r="R7646" s="12"/>
      <c r="S7646" s="12"/>
      <c r="T7646" s="12"/>
      <c r="U7646" s="12"/>
      <c r="V7646" s="12"/>
      <c r="W7646" s="12"/>
      <c r="X7646" s="12"/>
      <c r="Y7646" s="12"/>
      <c r="Z7646" s="12"/>
      <c r="AA7646" s="12"/>
      <c r="AB7646" s="12"/>
      <c r="AC7646" s="12"/>
      <c r="AD7646" s="12"/>
      <c r="AE7646" s="12"/>
      <c r="AF7646" s="12"/>
      <c r="AG7646" s="12"/>
      <c r="AH7646" s="12"/>
      <c r="AI7646" s="12"/>
      <c r="AJ7646" s="12"/>
      <c r="AK7646" s="12"/>
      <c r="AL7646" s="12"/>
      <c r="AM7646" s="12"/>
      <c r="AN7646" s="12"/>
      <c r="AO7646" s="12"/>
      <c r="AP7646" s="12"/>
      <c r="AQ7646" s="12"/>
      <c r="AR7646" s="12"/>
      <c r="AS7646" s="12"/>
      <c r="AT7646" s="12"/>
      <c r="AU7646" s="12"/>
      <c r="AV7646" s="12"/>
      <c r="AW7646" s="12"/>
      <c r="AX7646" s="12"/>
      <c r="AY7646" s="12"/>
      <c r="AZ7646" s="12"/>
      <c r="BA7646" s="12"/>
      <c r="BB7646" s="12"/>
      <c r="BC7646" s="12"/>
      <c r="BD7646" s="12"/>
      <c r="BE7646" s="12"/>
      <c r="BF7646" s="12"/>
      <c r="BG7646" s="12"/>
      <c r="BH7646" s="12"/>
      <c r="BI7646" s="12"/>
      <c r="BJ7646" s="13"/>
      <c r="BK7646" s="13"/>
      <c r="BL7646" s="13"/>
      <c r="BM7646" s="13"/>
      <c r="BN7646" s="13"/>
    </row>
    <row r="7647" spans="4:66" x14ac:dyDescent="0.25">
      <c r="D7647" s="7"/>
      <c r="E7647" s="10"/>
      <c r="F7647" s="10"/>
      <c r="G7647" s="10"/>
      <c r="H7647" s="10"/>
      <c r="I7647" s="10"/>
      <c r="J7647" s="10"/>
      <c r="K7647" s="11"/>
      <c r="L7647" s="11"/>
      <c r="M7647" s="12"/>
      <c r="N7647" s="12"/>
      <c r="O7647" s="12"/>
      <c r="P7647" s="12"/>
      <c r="Q7647" s="12"/>
      <c r="R7647" s="12"/>
      <c r="S7647" s="12"/>
      <c r="T7647" s="12"/>
      <c r="U7647" s="12"/>
      <c r="V7647" s="12"/>
      <c r="W7647" s="12"/>
      <c r="X7647" s="12"/>
      <c r="Y7647" s="12"/>
      <c r="Z7647" s="12"/>
      <c r="AA7647" s="12"/>
      <c r="AB7647" s="12"/>
      <c r="AC7647" s="12"/>
      <c r="AD7647" s="12"/>
      <c r="AE7647" s="12"/>
      <c r="AF7647" s="12"/>
      <c r="AG7647" s="12"/>
      <c r="AH7647" s="12"/>
      <c r="AI7647" s="12"/>
      <c r="AJ7647" s="12"/>
      <c r="AK7647" s="12"/>
      <c r="AL7647" s="12"/>
      <c r="AM7647" s="12"/>
      <c r="AN7647" s="12"/>
      <c r="AO7647" s="12"/>
      <c r="AP7647" s="12"/>
      <c r="AQ7647" s="12"/>
      <c r="AR7647" s="12"/>
      <c r="AS7647" s="12"/>
      <c r="AT7647" s="12"/>
      <c r="AU7647" s="12"/>
      <c r="AV7647" s="12"/>
      <c r="AW7647" s="12"/>
      <c r="AX7647" s="12"/>
      <c r="AY7647" s="12"/>
      <c r="AZ7647" s="12"/>
      <c r="BA7647" s="12"/>
      <c r="BB7647" s="12"/>
      <c r="BC7647" s="12"/>
      <c r="BD7647" s="12"/>
      <c r="BE7647" s="12"/>
      <c r="BF7647" s="12"/>
      <c r="BG7647" s="12"/>
      <c r="BH7647" s="12"/>
      <c r="BI7647" s="12"/>
      <c r="BJ7647" s="13"/>
      <c r="BK7647" s="13"/>
      <c r="BL7647" s="13"/>
      <c r="BM7647" s="13"/>
      <c r="BN7647" s="13"/>
    </row>
    <row r="7648" spans="4:66" x14ac:dyDescent="0.25">
      <c r="D7648" s="7"/>
      <c r="E7648" s="10"/>
      <c r="F7648" s="10"/>
      <c r="G7648" s="10"/>
      <c r="H7648" s="10"/>
      <c r="I7648" s="10"/>
      <c r="J7648" s="10"/>
      <c r="K7648" s="11"/>
      <c r="L7648" s="11"/>
      <c r="M7648" s="12"/>
      <c r="N7648" s="12"/>
      <c r="O7648" s="12"/>
      <c r="P7648" s="12"/>
      <c r="Q7648" s="12"/>
      <c r="R7648" s="12"/>
      <c r="S7648" s="12"/>
      <c r="T7648" s="12"/>
      <c r="U7648" s="12"/>
      <c r="V7648" s="12"/>
      <c r="W7648" s="12"/>
      <c r="X7648" s="12"/>
      <c r="Y7648" s="12"/>
      <c r="Z7648" s="12"/>
      <c r="AA7648" s="12"/>
      <c r="AB7648" s="12"/>
      <c r="AC7648" s="12"/>
      <c r="AD7648" s="12"/>
      <c r="AE7648" s="12"/>
      <c r="AF7648" s="12"/>
      <c r="AG7648" s="12"/>
      <c r="AH7648" s="12"/>
      <c r="AI7648" s="12"/>
      <c r="AJ7648" s="12"/>
      <c r="AK7648" s="12"/>
      <c r="AL7648" s="12"/>
      <c r="AM7648" s="12"/>
      <c r="AN7648" s="12"/>
      <c r="AO7648" s="12"/>
      <c r="AP7648" s="12"/>
      <c r="AQ7648" s="12"/>
      <c r="AR7648" s="12"/>
      <c r="AS7648" s="12"/>
      <c r="AT7648" s="12"/>
      <c r="AU7648" s="12"/>
      <c r="AV7648" s="12"/>
      <c r="AW7648" s="12"/>
      <c r="AX7648" s="12"/>
      <c r="AY7648" s="12"/>
      <c r="AZ7648" s="12"/>
      <c r="BA7648" s="12"/>
      <c r="BB7648" s="12"/>
      <c r="BC7648" s="12"/>
      <c r="BD7648" s="12"/>
      <c r="BE7648" s="12"/>
      <c r="BF7648" s="12"/>
      <c r="BG7648" s="12"/>
      <c r="BH7648" s="12"/>
      <c r="BI7648" s="12"/>
      <c r="BJ7648" s="13"/>
      <c r="BK7648" s="13"/>
      <c r="BL7648" s="13"/>
      <c r="BM7648" s="13"/>
      <c r="BN7648" s="13"/>
    </row>
    <row r="7649" spans="4:66" x14ac:dyDescent="0.25">
      <c r="D7649" s="7"/>
      <c r="E7649" s="10"/>
      <c r="F7649" s="10"/>
      <c r="G7649" s="10"/>
      <c r="H7649" s="10"/>
      <c r="I7649" s="10"/>
      <c r="J7649" s="10"/>
      <c r="K7649" s="11"/>
      <c r="L7649" s="11"/>
      <c r="M7649" s="12"/>
      <c r="N7649" s="12"/>
      <c r="O7649" s="12"/>
      <c r="P7649" s="12"/>
      <c r="Q7649" s="12"/>
      <c r="R7649" s="12"/>
      <c r="S7649" s="12"/>
      <c r="T7649" s="12"/>
      <c r="U7649" s="12"/>
      <c r="V7649" s="12"/>
      <c r="W7649" s="12"/>
      <c r="X7649" s="12"/>
      <c r="Y7649" s="12"/>
      <c r="Z7649" s="12"/>
      <c r="AA7649" s="12"/>
      <c r="AB7649" s="12"/>
      <c r="AC7649" s="12"/>
      <c r="AD7649" s="12"/>
      <c r="AE7649" s="12"/>
      <c r="AF7649" s="12"/>
      <c r="AG7649" s="12"/>
      <c r="AH7649" s="12"/>
      <c r="AI7649" s="12"/>
      <c r="AJ7649" s="12"/>
      <c r="AK7649" s="12"/>
      <c r="AL7649" s="12"/>
      <c r="AM7649" s="12"/>
      <c r="AN7649" s="12"/>
      <c r="AO7649" s="12"/>
      <c r="AP7649" s="12"/>
      <c r="AQ7649" s="12"/>
      <c r="AR7649" s="12"/>
      <c r="AS7649" s="12"/>
      <c r="AT7649" s="12"/>
      <c r="AU7649" s="12"/>
      <c r="AV7649" s="12"/>
      <c r="AW7649" s="12"/>
      <c r="AX7649" s="12"/>
      <c r="AY7649" s="12"/>
      <c r="AZ7649" s="12"/>
      <c r="BA7649" s="12"/>
      <c r="BB7649" s="12"/>
      <c r="BC7649" s="12"/>
      <c r="BD7649" s="12"/>
      <c r="BE7649" s="12"/>
      <c r="BF7649" s="12"/>
      <c r="BG7649" s="12"/>
      <c r="BH7649" s="12"/>
      <c r="BI7649" s="12"/>
      <c r="BJ7649" s="13"/>
      <c r="BK7649" s="13"/>
      <c r="BL7649" s="13"/>
      <c r="BM7649" s="13"/>
      <c r="BN7649" s="13"/>
    </row>
    <row r="7650" spans="4:66" x14ac:dyDescent="0.25">
      <c r="D7650" s="7"/>
      <c r="E7650" s="10"/>
      <c r="F7650" s="10"/>
      <c r="G7650" s="10"/>
      <c r="H7650" s="10"/>
      <c r="I7650" s="10"/>
      <c r="J7650" s="10"/>
      <c r="K7650" s="11"/>
      <c r="L7650" s="11"/>
      <c r="M7650" s="12"/>
      <c r="N7650" s="12"/>
      <c r="O7650" s="12"/>
      <c r="P7650" s="12"/>
      <c r="Q7650" s="12"/>
      <c r="R7650" s="12"/>
      <c r="S7650" s="12"/>
      <c r="T7650" s="12"/>
      <c r="U7650" s="12"/>
      <c r="V7650" s="12"/>
      <c r="W7650" s="12"/>
      <c r="X7650" s="12"/>
      <c r="Y7650" s="12"/>
      <c r="Z7650" s="12"/>
      <c r="AA7650" s="12"/>
      <c r="AB7650" s="12"/>
      <c r="AC7650" s="12"/>
      <c r="AD7650" s="12"/>
      <c r="AE7650" s="12"/>
      <c r="AF7650" s="12"/>
      <c r="AG7650" s="12"/>
      <c r="AH7650" s="12"/>
      <c r="AI7650" s="12"/>
      <c r="AJ7650" s="12"/>
      <c r="AK7650" s="12"/>
      <c r="AL7650" s="12"/>
      <c r="AM7650" s="12"/>
      <c r="AN7650" s="12"/>
      <c r="AO7650" s="12"/>
      <c r="AP7650" s="12"/>
      <c r="AQ7650" s="12"/>
      <c r="AR7650" s="12"/>
      <c r="AS7650" s="12"/>
      <c r="AT7650" s="12"/>
      <c r="AU7650" s="12"/>
      <c r="AV7650" s="12"/>
      <c r="AW7650" s="12"/>
      <c r="AX7650" s="12"/>
      <c r="AY7650" s="12"/>
      <c r="AZ7650" s="12"/>
      <c r="BA7650" s="12"/>
      <c r="BB7650" s="12"/>
      <c r="BC7650" s="12"/>
      <c r="BD7650" s="12"/>
      <c r="BE7650" s="12"/>
      <c r="BF7650" s="12"/>
      <c r="BG7650" s="12"/>
      <c r="BH7650" s="12"/>
      <c r="BI7650" s="12"/>
      <c r="BJ7650" s="13"/>
      <c r="BK7650" s="13"/>
      <c r="BL7650" s="13"/>
      <c r="BM7650" s="13"/>
      <c r="BN7650" s="13"/>
    </row>
    <row r="7651" spans="4:66" x14ac:dyDescent="0.25">
      <c r="D7651" s="7"/>
      <c r="E7651" s="10"/>
      <c r="F7651" s="10"/>
      <c r="G7651" s="10"/>
      <c r="H7651" s="10"/>
      <c r="I7651" s="10"/>
      <c r="J7651" s="10"/>
      <c r="K7651" s="11"/>
      <c r="L7651" s="11"/>
      <c r="M7651" s="12"/>
      <c r="N7651" s="12"/>
      <c r="O7651" s="12"/>
      <c r="P7651" s="12"/>
      <c r="Q7651" s="12"/>
      <c r="R7651" s="12"/>
      <c r="S7651" s="12"/>
      <c r="T7651" s="12"/>
      <c r="U7651" s="12"/>
      <c r="V7651" s="12"/>
      <c r="W7651" s="12"/>
      <c r="X7651" s="12"/>
      <c r="Y7651" s="12"/>
      <c r="Z7651" s="12"/>
      <c r="AA7651" s="12"/>
      <c r="AB7651" s="12"/>
      <c r="AC7651" s="12"/>
      <c r="AD7651" s="12"/>
      <c r="AE7651" s="12"/>
      <c r="AF7651" s="12"/>
      <c r="AG7651" s="12"/>
      <c r="AH7651" s="12"/>
      <c r="AI7651" s="12"/>
      <c r="AJ7651" s="12"/>
      <c r="AK7651" s="12"/>
      <c r="AL7651" s="12"/>
      <c r="AM7651" s="12"/>
      <c r="AN7651" s="12"/>
      <c r="AO7651" s="12"/>
      <c r="AP7651" s="12"/>
      <c r="AQ7651" s="12"/>
      <c r="AR7651" s="12"/>
      <c r="AS7651" s="12"/>
      <c r="AT7651" s="12"/>
      <c r="AU7651" s="12"/>
      <c r="AV7651" s="12"/>
      <c r="AW7651" s="12"/>
      <c r="AX7651" s="12"/>
      <c r="AY7651" s="12"/>
      <c r="AZ7651" s="12"/>
      <c r="BA7651" s="12"/>
      <c r="BB7651" s="12"/>
      <c r="BC7651" s="12"/>
      <c r="BD7651" s="12"/>
      <c r="BE7651" s="12"/>
      <c r="BF7651" s="12"/>
      <c r="BG7651" s="12"/>
      <c r="BH7651" s="12"/>
      <c r="BI7651" s="12"/>
      <c r="BJ7651" s="13"/>
      <c r="BK7651" s="13"/>
      <c r="BL7651" s="13"/>
      <c r="BM7651" s="13"/>
      <c r="BN7651" s="13"/>
    </row>
    <row r="7652" spans="4:66" x14ac:dyDescent="0.25">
      <c r="D7652" s="7"/>
      <c r="E7652" s="10"/>
      <c r="F7652" s="10"/>
      <c r="G7652" s="10"/>
      <c r="H7652" s="10"/>
      <c r="I7652" s="10"/>
      <c r="J7652" s="10"/>
      <c r="K7652" s="11"/>
      <c r="L7652" s="11"/>
      <c r="M7652" s="12"/>
      <c r="N7652" s="12"/>
      <c r="O7652" s="12"/>
      <c r="P7652" s="12"/>
      <c r="Q7652" s="12"/>
      <c r="R7652" s="12"/>
      <c r="S7652" s="12"/>
      <c r="T7652" s="12"/>
      <c r="U7652" s="12"/>
      <c r="V7652" s="12"/>
      <c r="W7652" s="12"/>
      <c r="X7652" s="12"/>
      <c r="Y7652" s="12"/>
      <c r="Z7652" s="12"/>
      <c r="AA7652" s="12"/>
      <c r="AB7652" s="12"/>
      <c r="AC7652" s="12"/>
      <c r="AD7652" s="12"/>
      <c r="AE7652" s="12"/>
      <c r="AF7652" s="12"/>
      <c r="AG7652" s="12"/>
      <c r="AH7652" s="12"/>
      <c r="AI7652" s="12"/>
      <c r="AJ7652" s="12"/>
      <c r="AK7652" s="12"/>
      <c r="AL7652" s="12"/>
      <c r="AM7652" s="12"/>
      <c r="AN7652" s="12"/>
      <c r="AO7652" s="12"/>
      <c r="AP7652" s="12"/>
      <c r="AQ7652" s="12"/>
      <c r="AR7652" s="12"/>
      <c r="AS7652" s="12"/>
      <c r="AT7652" s="12"/>
      <c r="AU7652" s="12"/>
      <c r="AV7652" s="12"/>
      <c r="AW7652" s="12"/>
      <c r="AX7652" s="12"/>
      <c r="AY7652" s="12"/>
      <c r="AZ7652" s="12"/>
      <c r="BA7652" s="12"/>
      <c r="BB7652" s="12"/>
      <c r="BC7652" s="12"/>
      <c r="BD7652" s="12"/>
      <c r="BE7652" s="12"/>
      <c r="BF7652" s="12"/>
      <c r="BG7652" s="12"/>
      <c r="BH7652" s="12"/>
      <c r="BI7652" s="12"/>
      <c r="BJ7652" s="13"/>
      <c r="BK7652" s="13"/>
      <c r="BL7652" s="13"/>
      <c r="BM7652" s="13"/>
      <c r="BN7652" s="13"/>
    </row>
    <row r="7653" spans="4:66" x14ac:dyDescent="0.25">
      <c r="D7653" s="7"/>
      <c r="E7653" s="10"/>
      <c r="F7653" s="10"/>
      <c r="G7653" s="10"/>
      <c r="H7653" s="10"/>
      <c r="I7653" s="10"/>
      <c r="J7653" s="10"/>
      <c r="K7653" s="11"/>
      <c r="L7653" s="11"/>
      <c r="M7653" s="12"/>
      <c r="N7653" s="12"/>
      <c r="O7653" s="12"/>
      <c r="P7653" s="12"/>
      <c r="Q7653" s="12"/>
      <c r="R7653" s="12"/>
      <c r="S7653" s="12"/>
      <c r="T7653" s="12"/>
      <c r="U7653" s="12"/>
      <c r="V7653" s="12"/>
      <c r="W7653" s="12"/>
      <c r="X7653" s="12"/>
      <c r="Y7653" s="12"/>
      <c r="Z7653" s="12"/>
      <c r="AA7653" s="12"/>
      <c r="AB7653" s="12"/>
      <c r="AC7653" s="12"/>
      <c r="AD7653" s="12"/>
      <c r="AE7653" s="12"/>
      <c r="AF7653" s="12"/>
      <c r="AG7653" s="12"/>
      <c r="AH7653" s="12"/>
      <c r="AI7653" s="12"/>
      <c r="AJ7653" s="12"/>
      <c r="AK7653" s="12"/>
      <c r="AL7653" s="12"/>
      <c r="AM7653" s="12"/>
      <c r="AN7653" s="12"/>
      <c r="AO7653" s="12"/>
      <c r="AP7653" s="12"/>
      <c r="AQ7653" s="12"/>
      <c r="AR7653" s="12"/>
      <c r="AS7653" s="12"/>
      <c r="AT7653" s="12"/>
      <c r="AU7653" s="12"/>
      <c r="AV7653" s="12"/>
      <c r="AW7653" s="12"/>
      <c r="AX7653" s="12"/>
      <c r="AY7653" s="12"/>
      <c r="AZ7653" s="12"/>
      <c r="BA7653" s="12"/>
      <c r="BB7653" s="12"/>
      <c r="BC7653" s="12"/>
      <c r="BD7653" s="12"/>
      <c r="BE7653" s="12"/>
      <c r="BF7653" s="12"/>
      <c r="BG7653" s="12"/>
      <c r="BH7653" s="12"/>
      <c r="BI7653" s="12"/>
      <c r="BJ7653" s="13"/>
      <c r="BK7653" s="13"/>
      <c r="BL7653" s="13"/>
      <c r="BM7653" s="13"/>
      <c r="BN7653" s="13"/>
    </row>
    <row r="7654" spans="4:66" x14ac:dyDescent="0.25">
      <c r="D7654" s="7"/>
      <c r="E7654" s="10"/>
      <c r="F7654" s="10"/>
      <c r="G7654" s="10"/>
      <c r="H7654" s="10"/>
      <c r="I7654" s="10"/>
      <c r="J7654" s="10"/>
      <c r="K7654" s="11"/>
      <c r="L7654" s="11"/>
      <c r="M7654" s="12"/>
      <c r="N7654" s="12"/>
      <c r="O7654" s="12"/>
      <c r="P7654" s="12"/>
      <c r="Q7654" s="12"/>
      <c r="R7654" s="12"/>
      <c r="S7654" s="12"/>
      <c r="T7654" s="12"/>
      <c r="U7654" s="12"/>
      <c r="V7654" s="12"/>
      <c r="W7654" s="12"/>
      <c r="X7654" s="12"/>
      <c r="Y7654" s="12"/>
      <c r="Z7654" s="12"/>
      <c r="AA7654" s="12"/>
      <c r="AB7654" s="12"/>
      <c r="AC7654" s="12"/>
      <c r="AD7654" s="12"/>
      <c r="AE7654" s="12"/>
      <c r="AF7654" s="12"/>
      <c r="AG7654" s="12"/>
      <c r="AH7654" s="12"/>
      <c r="AI7654" s="12"/>
      <c r="AJ7654" s="12"/>
      <c r="AK7654" s="12"/>
      <c r="AL7654" s="12"/>
      <c r="AM7654" s="12"/>
      <c r="AN7654" s="12"/>
      <c r="AO7654" s="12"/>
      <c r="AP7654" s="12"/>
      <c r="AQ7654" s="12"/>
      <c r="AR7654" s="12"/>
      <c r="AS7654" s="12"/>
      <c r="AT7654" s="12"/>
      <c r="AU7654" s="12"/>
      <c r="AV7654" s="12"/>
      <c r="AW7654" s="12"/>
      <c r="AX7654" s="12"/>
      <c r="AY7654" s="12"/>
      <c r="AZ7654" s="12"/>
      <c r="BA7654" s="12"/>
      <c r="BB7654" s="12"/>
      <c r="BC7654" s="12"/>
      <c r="BD7654" s="12"/>
      <c r="BE7654" s="12"/>
      <c r="BF7654" s="12"/>
      <c r="BG7654" s="12"/>
      <c r="BH7654" s="12"/>
      <c r="BI7654" s="12"/>
      <c r="BJ7654" s="13"/>
      <c r="BK7654" s="13"/>
      <c r="BL7654" s="13"/>
      <c r="BM7654" s="13"/>
      <c r="BN7654" s="13"/>
    </row>
    <row r="7655" spans="4:66" x14ac:dyDescent="0.25">
      <c r="D7655" s="7"/>
      <c r="E7655" s="10"/>
      <c r="F7655" s="10"/>
      <c r="G7655" s="10"/>
      <c r="H7655" s="10"/>
      <c r="I7655" s="10"/>
      <c r="J7655" s="10"/>
      <c r="K7655" s="11"/>
      <c r="L7655" s="11"/>
      <c r="M7655" s="12"/>
      <c r="N7655" s="12"/>
      <c r="O7655" s="12"/>
      <c r="P7655" s="12"/>
      <c r="Q7655" s="12"/>
      <c r="R7655" s="12"/>
      <c r="S7655" s="12"/>
      <c r="T7655" s="12"/>
      <c r="U7655" s="12"/>
      <c r="V7655" s="12"/>
      <c r="W7655" s="12"/>
      <c r="X7655" s="12"/>
      <c r="Y7655" s="12"/>
      <c r="Z7655" s="12"/>
      <c r="AA7655" s="12"/>
      <c r="AB7655" s="12"/>
      <c r="AC7655" s="12"/>
      <c r="AD7655" s="12"/>
      <c r="AE7655" s="12"/>
      <c r="AF7655" s="12"/>
      <c r="AG7655" s="12"/>
      <c r="AH7655" s="12"/>
      <c r="AI7655" s="12"/>
      <c r="AJ7655" s="12"/>
      <c r="AK7655" s="12"/>
      <c r="AL7655" s="12"/>
      <c r="AM7655" s="12"/>
      <c r="AN7655" s="12"/>
      <c r="AO7655" s="12"/>
      <c r="AP7655" s="12"/>
      <c r="AQ7655" s="12"/>
      <c r="AR7655" s="12"/>
      <c r="AS7655" s="12"/>
      <c r="AT7655" s="12"/>
      <c r="AU7655" s="12"/>
      <c r="AV7655" s="12"/>
      <c r="AW7655" s="12"/>
      <c r="AX7655" s="12"/>
      <c r="AY7655" s="12"/>
      <c r="AZ7655" s="12"/>
      <c r="BA7655" s="12"/>
      <c r="BB7655" s="12"/>
      <c r="BC7655" s="12"/>
      <c r="BD7655" s="12"/>
      <c r="BE7655" s="12"/>
      <c r="BF7655" s="12"/>
      <c r="BG7655" s="12"/>
      <c r="BH7655" s="12"/>
      <c r="BI7655" s="12"/>
      <c r="BJ7655" s="13"/>
      <c r="BK7655" s="13"/>
      <c r="BL7655" s="13"/>
      <c r="BM7655" s="13"/>
      <c r="BN7655" s="13"/>
    </row>
    <row r="7656" spans="4:66" x14ac:dyDescent="0.25">
      <c r="D7656" s="7"/>
      <c r="E7656" s="10"/>
      <c r="F7656" s="10"/>
      <c r="G7656" s="10"/>
      <c r="H7656" s="10"/>
      <c r="I7656" s="10"/>
      <c r="J7656" s="10"/>
      <c r="K7656" s="11"/>
      <c r="L7656" s="11"/>
      <c r="M7656" s="12"/>
      <c r="N7656" s="12"/>
      <c r="O7656" s="12"/>
      <c r="P7656" s="12"/>
      <c r="Q7656" s="12"/>
      <c r="R7656" s="12"/>
      <c r="S7656" s="12"/>
      <c r="T7656" s="12"/>
      <c r="U7656" s="12"/>
      <c r="V7656" s="12"/>
      <c r="W7656" s="12"/>
      <c r="X7656" s="12"/>
      <c r="Y7656" s="12"/>
      <c r="Z7656" s="12"/>
      <c r="AA7656" s="12"/>
      <c r="AB7656" s="12"/>
      <c r="AC7656" s="12"/>
      <c r="AD7656" s="12"/>
      <c r="AE7656" s="12"/>
      <c r="AF7656" s="12"/>
      <c r="AG7656" s="12"/>
      <c r="AH7656" s="12"/>
      <c r="AI7656" s="12"/>
      <c r="AJ7656" s="12"/>
      <c r="AK7656" s="12"/>
      <c r="AL7656" s="12"/>
      <c r="AM7656" s="12"/>
      <c r="AN7656" s="12"/>
      <c r="AO7656" s="12"/>
      <c r="AP7656" s="12"/>
      <c r="AQ7656" s="12"/>
      <c r="AR7656" s="12"/>
      <c r="AS7656" s="12"/>
      <c r="AT7656" s="12"/>
      <c r="AU7656" s="12"/>
      <c r="AV7656" s="12"/>
      <c r="AW7656" s="12"/>
      <c r="AX7656" s="12"/>
      <c r="AY7656" s="12"/>
      <c r="AZ7656" s="12"/>
      <c r="BA7656" s="12"/>
      <c r="BB7656" s="12"/>
      <c r="BC7656" s="12"/>
      <c r="BD7656" s="12"/>
      <c r="BE7656" s="12"/>
      <c r="BF7656" s="12"/>
      <c r="BG7656" s="12"/>
      <c r="BH7656" s="12"/>
      <c r="BI7656" s="12"/>
      <c r="BJ7656" s="13"/>
      <c r="BK7656" s="13"/>
      <c r="BL7656" s="13"/>
      <c r="BM7656" s="13"/>
      <c r="BN7656" s="13"/>
    </row>
    <row r="7657" spans="4:66" x14ac:dyDescent="0.25">
      <c r="D7657" s="7"/>
      <c r="E7657" s="10"/>
      <c r="F7657" s="10"/>
      <c r="G7657" s="10"/>
      <c r="H7657" s="10"/>
      <c r="I7657" s="10"/>
      <c r="J7657" s="10"/>
      <c r="K7657" s="11"/>
      <c r="L7657" s="11"/>
      <c r="M7657" s="12"/>
      <c r="N7657" s="12"/>
      <c r="O7657" s="12"/>
      <c r="P7657" s="12"/>
      <c r="Q7657" s="12"/>
      <c r="R7657" s="12"/>
      <c r="S7657" s="12"/>
      <c r="T7657" s="12"/>
      <c r="U7657" s="12"/>
      <c r="V7657" s="12"/>
      <c r="W7657" s="12"/>
      <c r="X7657" s="12"/>
      <c r="Y7657" s="12"/>
      <c r="Z7657" s="12"/>
      <c r="AA7657" s="12"/>
      <c r="AB7657" s="12"/>
      <c r="AC7657" s="12"/>
      <c r="AD7657" s="12"/>
      <c r="AE7657" s="12"/>
      <c r="AF7657" s="12"/>
      <c r="AG7657" s="12"/>
      <c r="AH7657" s="12"/>
      <c r="AI7657" s="12"/>
      <c r="AJ7657" s="12"/>
      <c r="AK7657" s="12"/>
      <c r="AL7657" s="12"/>
      <c r="AM7657" s="12"/>
      <c r="AN7657" s="12"/>
      <c r="AO7657" s="12"/>
      <c r="AP7657" s="12"/>
      <c r="AQ7657" s="12"/>
      <c r="AR7657" s="12"/>
      <c r="AS7657" s="12"/>
      <c r="AT7657" s="12"/>
      <c r="AU7657" s="12"/>
      <c r="AV7657" s="12"/>
      <c r="AW7657" s="12"/>
      <c r="AX7657" s="12"/>
      <c r="AY7657" s="12"/>
      <c r="AZ7657" s="12"/>
      <c r="BA7657" s="12"/>
      <c r="BB7657" s="12"/>
      <c r="BC7657" s="12"/>
      <c r="BD7657" s="12"/>
      <c r="BE7657" s="12"/>
      <c r="BF7657" s="12"/>
      <c r="BG7657" s="12"/>
      <c r="BH7657" s="12"/>
      <c r="BI7657" s="12"/>
      <c r="BJ7657" s="13"/>
      <c r="BK7657" s="13"/>
      <c r="BL7657" s="13"/>
      <c r="BM7657" s="13"/>
      <c r="BN7657" s="13"/>
    </row>
    <row r="7658" spans="4:66" x14ac:dyDescent="0.25">
      <c r="D7658" s="7"/>
      <c r="E7658" s="10"/>
      <c r="F7658" s="10"/>
      <c r="G7658" s="10"/>
      <c r="H7658" s="10"/>
      <c r="I7658" s="10"/>
      <c r="J7658" s="10"/>
      <c r="K7658" s="11"/>
      <c r="L7658" s="11"/>
      <c r="M7658" s="12"/>
      <c r="N7658" s="12"/>
      <c r="O7658" s="12"/>
      <c r="P7658" s="12"/>
      <c r="Q7658" s="12"/>
      <c r="R7658" s="12"/>
      <c r="S7658" s="12"/>
      <c r="T7658" s="12"/>
      <c r="U7658" s="12"/>
      <c r="V7658" s="12"/>
      <c r="W7658" s="12"/>
      <c r="X7658" s="12"/>
      <c r="Y7658" s="12"/>
      <c r="Z7658" s="12"/>
      <c r="AA7658" s="12"/>
      <c r="AB7658" s="12"/>
      <c r="AC7658" s="12"/>
      <c r="AD7658" s="12"/>
      <c r="AE7658" s="12"/>
      <c r="AF7658" s="12"/>
      <c r="AG7658" s="12"/>
      <c r="AH7658" s="12"/>
      <c r="AI7658" s="12"/>
      <c r="AJ7658" s="12"/>
      <c r="AK7658" s="12"/>
      <c r="AL7658" s="12"/>
      <c r="AM7658" s="12"/>
      <c r="AN7658" s="12"/>
      <c r="AO7658" s="12"/>
      <c r="AP7658" s="12"/>
      <c r="AQ7658" s="12"/>
      <c r="AR7658" s="12"/>
      <c r="AS7658" s="12"/>
      <c r="AT7658" s="12"/>
      <c r="AU7658" s="12"/>
      <c r="AV7658" s="12"/>
      <c r="AW7658" s="12"/>
      <c r="AX7658" s="12"/>
      <c r="AY7658" s="12"/>
      <c r="AZ7658" s="12"/>
      <c r="BA7658" s="12"/>
      <c r="BB7658" s="12"/>
      <c r="BC7658" s="12"/>
      <c r="BD7658" s="12"/>
      <c r="BE7658" s="12"/>
      <c r="BF7658" s="12"/>
      <c r="BG7658" s="12"/>
      <c r="BH7658" s="12"/>
      <c r="BI7658" s="12"/>
      <c r="BJ7658" s="13"/>
      <c r="BK7658" s="13"/>
      <c r="BL7658" s="13"/>
      <c r="BM7658" s="13"/>
      <c r="BN7658" s="13"/>
    </row>
    <row r="7659" spans="4:66" x14ac:dyDescent="0.25">
      <c r="D7659" s="7"/>
      <c r="E7659" s="10"/>
      <c r="F7659" s="10"/>
      <c r="G7659" s="10"/>
      <c r="H7659" s="10"/>
      <c r="I7659" s="10"/>
      <c r="J7659" s="10"/>
      <c r="K7659" s="11"/>
      <c r="L7659" s="11"/>
      <c r="M7659" s="12"/>
      <c r="N7659" s="12"/>
      <c r="O7659" s="12"/>
      <c r="P7659" s="12"/>
      <c r="Q7659" s="12"/>
      <c r="R7659" s="12"/>
      <c r="S7659" s="12"/>
      <c r="T7659" s="12"/>
      <c r="U7659" s="12"/>
      <c r="V7659" s="12"/>
      <c r="W7659" s="12"/>
      <c r="X7659" s="12"/>
      <c r="Y7659" s="12"/>
      <c r="Z7659" s="12"/>
      <c r="AA7659" s="12"/>
      <c r="AB7659" s="12"/>
      <c r="AC7659" s="12"/>
      <c r="AD7659" s="12"/>
      <c r="AE7659" s="12"/>
      <c r="AF7659" s="12"/>
      <c r="AG7659" s="12"/>
      <c r="AH7659" s="12"/>
      <c r="AI7659" s="12"/>
      <c r="AJ7659" s="12"/>
      <c r="AK7659" s="12"/>
      <c r="AL7659" s="12"/>
      <c r="AM7659" s="12"/>
      <c r="AN7659" s="12"/>
      <c r="AO7659" s="12"/>
      <c r="AP7659" s="12"/>
      <c r="AQ7659" s="12"/>
      <c r="AR7659" s="12"/>
      <c r="AS7659" s="12"/>
      <c r="AT7659" s="12"/>
      <c r="AU7659" s="12"/>
      <c r="AV7659" s="12"/>
      <c r="AW7659" s="12"/>
      <c r="AX7659" s="12"/>
      <c r="AY7659" s="12"/>
      <c r="AZ7659" s="12"/>
      <c r="BA7659" s="12"/>
      <c r="BB7659" s="12"/>
      <c r="BC7659" s="12"/>
      <c r="BD7659" s="12"/>
      <c r="BE7659" s="12"/>
      <c r="BF7659" s="12"/>
      <c r="BG7659" s="12"/>
      <c r="BH7659" s="12"/>
      <c r="BI7659" s="12"/>
      <c r="BJ7659" s="13"/>
      <c r="BK7659" s="13"/>
      <c r="BL7659" s="13"/>
      <c r="BM7659" s="13"/>
      <c r="BN7659" s="13"/>
    </row>
    <row r="7660" spans="4:66" x14ac:dyDescent="0.25">
      <c r="D7660" s="7"/>
      <c r="E7660" s="10"/>
      <c r="F7660" s="10"/>
      <c r="G7660" s="10"/>
      <c r="H7660" s="10"/>
      <c r="I7660" s="10"/>
      <c r="J7660" s="10"/>
      <c r="K7660" s="11"/>
      <c r="L7660" s="11"/>
      <c r="M7660" s="12"/>
      <c r="N7660" s="12"/>
      <c r="O7660" s="12"/>
      <c r="P7660" s="12"/>
      <c r="Q7660" s="12"/>
      <c r="R7660" s="12"/>
      <c r="S7660" s="12"/>
      <c r="T7660" s="12"/>
      <c r="U7660" s="12"/>
      <c r="V7660" s="12"/>
      <c r="W7660" s="12"/>
      <c r="X7660" s="12"/>
      <c r="Y7660" s="12"/>
      <c r="Z7660" s="12"/>
      <c r="AA7660" s="12"/>
      <c r="AB7660" s="12"/>
      <c r="AC7660" s="12"/>
      <c r="AD7660" s="12"/>
      <c r="AE7660" s="12"/>
      <c r="AF7660" s="12"/>
      <c r="AG7660" s="12"/>
      <c r="AH7660" s="12"/>
      <c r="AI7660" s="12"/>
      <c r="AJ7660" s="12"/>
      <c r="AK7660" s="12"/>
      <c r="AL7660" s="12"/>
      <c r="AM7660" s="12"/>
      <c r="AN7660" s="12"/>
      <c r="AO7660" s="12"/>
      <c r="AP7660" s="12"/>
      <c r="AQ7660" s="12"/>
      <c r="AR7660" s="12"/>
      <c r="AS7660" s="12"/>
      <c r="AT7660" s="12"/>
      <c r="AU7660" s="12"/>
      <c r="AV7660" s="12"/>
      <c r="AW7660" s="12"/>
      <c r="AX7660" s="12"/>
      <c r="AY7660" s="12"/>
      <c r="AZ7660" s="12"/>
      <c r="BA7660" s="12"/>
      <c r="BB7660" s="12"/>
      <c r="BC7660" s="12"/>
      <c r="BD7660" s="12"/>
      <c r="BE7660" s="12"/>
      <c r="BF7660" s="12"/>
      <c r="BG7660" s="12"/>
      <c r="BH7660" s="12"/>
      <c r="BI7660" s="12"/>
      <c r="BJ7660" s="13"/>
      <c r="BK7660" s="13"/>
      <c r="BL7660" s="13"/>
      <c r="BM7660" s="13"/>
      <c r="BN7660" s="13"/>
    </row>
    <row r="7661" spans="4:66" x14ac:dyDescent="0.25">
      <c r="D7661" s="7"/>
      <c r="E7661" s="10"/>
      <c r="F7661" s="10"/>
      <c r="G7661" s="10"/>
      <c r="H7661" s="10"/>
      <c r="I7661" s="10"/>
      <c r="J7661" s="10"/>
      <c r="K7661" s="11"/>
      <c r="L7661" s="11"/>
      <c r="M7661" s="12"/>
      <c r="N7661" s="12"/>
      <c r="O7661" s="12"/>
      <c r="P7661" s="12"/>
      <c r="Q7661" s="12"/>
      <c r="R7661" s="12"/>
      <c r="S7661" s="12"/>
      <c r="T7661" s="12"/>
      <c r="U7661" s="12"/>
      <c r="V7661" s="12"/>
      <c r="W7661" s="12"/>
      <c r="X7661" s="12"/>
      <c r="Y7661" s="12"/>
      <c r="Z7661" s="12"/>
      <c r="AA7661" s="12"/>
      <c r="AB7661" s="12"/>
      <c r="AC7661" s="12"/>
      <c r="AD7661" s="12"/>
      <c r="AE7661" s="12"/>
      <c r="AF7661" s="12"/>
      <c r="AG7661" s="12"/>
      <c r="AH7661" s="12"/>
      <c r="AI7661" s="12"/>
      <c r="AJ7661" s="12"/>
      <c r="AK7661" s="12"/>
      <c r="AL7661" s="12"/>
      <c r="AM7661" s="12"/>
      <c r="AN7661" s="12"/>
      <c r="AO7661" s="12"/>
      <c r="AP7661" s="12"/>
      <c r="AQ7661" s="12"/>
      <c r="AR7661" s="12"/>
      <c r="AS7661" s="12"/>
      <c r="AT7661" s="12"/>
      <c r="AU7661" s="12"/>
      <c r="AV7661" s="12"/>
      <c r="AW7661" s="12"/>
      <c r="AX7661" s="12"/>
      <c r="AY7661" s="12"/>
      <c r="AZ7661" s="12"/>
      <c r="BA7661" s="12"/>
      <c r="BB7661" s="12"/>
      <c r="BC7661" s="12"/>
      <c r="BD7661" s="12"/>
      <c r="BE7661" s="12"/>
      <c r="BF7661" s="12"/>
      <c r="BG7661" s="12"/>
      <c r="BH7661" s="12"/>
      <c r="BI7661" s="12"/>
      <c r="BJ7661" s="13"/>
      <c r="BK7661" s="13"/>
      <c r="BL7661" s="13"/>
      <c r="BM7661" s="13"/>
      <c r="BN7661" s="13"/>
    </row>
    <row r="7662" spans="4:66" x14ac:dyDescent="0.25">
      <c r="D7662" s="7"/>
      <c r="E7662" s="10"/>
      <c r="F7662" s="10"/>
      <c r="G7662" s="10"/>
      <c r="H7662" s="10"/>
      <c r="I7662" s="10"/>
      <c r="J7662" s="10"/>
      <c r="K7662" s="11"/>
      <c r="L7662" s="11"/>
      <c r="M7662" s="12"/>
      <c r="N7662" s="12"/>
      <c r="O7662" s="12"/>
      <c r="P7662" s="12"/>
      <c r="Q7662" s="12"/>
      <c r="R7662" s="12"/>
      <c r="S7662" s="12"/>
      <c r="T7662" s="12"/>
      <c r="U7662" s="12"/>
      <c r="V7662" s="12"/>
      <c r="W7662" s="12"/>
      <c r="X7662" s="12"/>
      <c r="Y7662" s="12"/>
      <c r="Z7662" s="12"/>
      <c r="AA7662" s="12"/>
      <c r="AB7662" s="12"/>
      <c r="AC7662" s="12"/>
      <c r="AD7662" s="12"/>
      <c r="AE7662" s="12"/>
      <c r="AF7662" s="12"/>
      <c r="AG7662" s="12"/>
      <c r="AH7662" s="12"/>
      <c r="AI7662" s="12"/>
      <c r="AJ7662" s="12"/>
      <c r="AK7662" s="12"/>
      <c r="AL7662" s="12"/>
      <c r="AM7662" s="12"/>
      <c r="AN7662" s="12"/>
      <c r="AO7662" s="12"/>
      <c r="AP7662" s="12"/>
      <c r="AQ7662" s="12"/>
      <c r="AR7662" s="12"/>
      <c r="AS7662" s="12"/>
      <c r="AT7662" s="12"/>
      <c r="AU7662" s="12"/>
      <c r="AV7662" s="12"/>
      <c r="AW7662" s="12"/>
      <c r="AX7662" s="12"/>
      <c r="AY7662" s="12"/>
      <c r="AZ7662" s="12"/>
      <c r="BA7662" s="12"/>
      <c r="BB7662" s="12"/>
      <c r="BC7662" s="12"/>
      <c r="BD7662" s="12"/>
      <c r="BE7662" s="12"/>
      <c r="BF7662" s="12"/>
      <c r="BG7662" s="12"/>
      <c r="BH7662" s="12"/>
      <c r="BI7662" s="12"/>
      <c r="BJ7662" s="13"/>
      <c r="BK7662" s="13"/>
      <c r="BL7662" s="13"/>
      <c r="BM7662" s="13"/>
      <c r="BN7662" s="13"/>
    </row>
    <row r="7663" spans="4:66" x14ac:dyDescent="0.25">
      <c r="D7663" s="7"/>
      <c r="E7663" s="10"/>
      <c r="F7663" s="10"/>
      <c r="G7663" s="10"/>
      <c r="H7663" s="10"/>
      <c r="I7663" s="10"/>
      <c r="J7663" s="10"/>
      <c r="K7663" s="11"/>
      <c r="L7663" s="11"/>
      <c r="M7663" s="12"/>
      <c r="N7663" s="12"/>
      <c r="O7663" s="12"/>
      <c r="P7663" s="12"/>
      <c r="Q7663" s="12"/>
      <c r="R7663" s="12"/>
      <c r="S7663" s="12"/>
      <c r="T7663" s="12"/>
      <c r="U7663" s="12"/>
      <c r="V7663" s="12"/>
      <c r="W7663" s="12"/>
      <c r="X7663" s="12"/>
      <c r="Y7663" s="12"/>
      <c r="Z7663" s="12"/>
      <c r="AA7663" s="12"/>
      <c r="AB7663" s="12"/>
      <c r="AC7663" s="12"/>
      <c r="AD7663" s="12"/>
      <c r="AE7663" s="12"/>
      <c r="AF7663" s="12"/>
      <c r="AG7663" s="12"/>
      <c r="AH7663" s="12"/>
      <c r="AI7663" s="12"/>
      <c r="AJ7663" s="12"/>
      <c r="AK7663" s="12"/>
      <c r="AL7663" s="12"/>
      <c r="AM7663" s="12"/>
      <c r="AN7663" s="12"/>
      <c r="AO7663" s="12"/>
      <c r="AP7663" s="12"/>
      <c r="AQ7663" s="12"/>
      <c r="AR7663" s="12"/>
      <c r="AS7663" s="12"/>
      <c r="AT7663" s="12"/>
      <c r="AU7663" s="12"/>
      <c r="AV7663" s="12"/>
      <c r="AW7663" s="12"/>
      <c r="AX7663" s="12"/>
      <c r="AY7663" s="12"/>
      <c r="AZ7663" s="12"/>
      <c r="BA7663" s="12"/>
      <c r="BB7663" s="12"/>
      <c r="BC7663" s="12"/>
      <c r="BD7663" s="12"/>
      <c r="BE7663" s="12"/>
      <c r="BF7663" s="12"/>
      <c r="BG7663" s="12"/>
      <c r="BH7663" s="12"/>
      <c r="BI7663" s="12"/>
      <c r="BJ7663" s="13"/>
      <c r="BK7663" s="13"/>
      <c r="BL7663" s="13"/>
      <c r="BM7663" s="13"/>
      <c r="BN7663" s="13"/>
    </row>
    <row r="7664" spans="4:66" x14ac:dyDescent="0.25">
      <c r="D7664" s="7"/>
      <c r="E7664" s="10"/>
      <c r="F7664" s="10"/>
      <c r="G7664" s="10"/>
      <c r="H7664" s="10"/>
      <c r="I7664" s="10"/>
      <c r="J7664" s="10"/>
      <c r="K7664" s="11"/>
      <c r="L7664" s="11"/>
      <c r="M7664" s="12"/>
      <c r="N7664" s="12"/>
      <c r="O7664" s="12"/>
      <c r="P7664" s="12"/>
      <c r="Q7664" s="12"/>
      <c r="R7664" s="12"/>
      <c r="S7664" s="12"/>
      <c r="T7664" s="12"/>
      <c r="U7664" s="12"/>
      <c r="V7664" s="12"/>
      <c r="W7664" s="12"/>
      <c r="X7664" s="12"/>
      <c r="Y7664" s="12"/>
      <c r="Z7664" s="12"/>
      <c r="AA7664" s="12"/>
      <c r="AB7664" s="12"/>
      <c r="AC7664" s="12"/>
      <c r="AD7664" s="12"/>
      <c r="AE7664" s="12"/>
      <c r="AF7664" s="12"/>
      <c r="AG7664" s="12"/>
      <c r="AH7664" s="12"/>
      <c r="AI7664" s="12"/>
      <c r="AJ7664" s="12"/>
      <c r="AK7664" s="12"/>
      <c r="AL7664" s="12"/>
      <c r="AM7664" s="12"/>
      <c r="AN7664" s="12"/>
      <c r="AO7664" s="12"/>
      <c r="AP7664" s="12"/>
      <c r="AQ7664" s="12"/>
      <c r="AR7664" s="12"/>
      <c r="AS7664" s="12"/>
      <c r="AT7664" s="12"/>
      <c r="AU7664" s="12"/>
      <c r="AV7664" s="12"/>
      <c r="AW7664" s="12"/>
      <c r="AX7664" s="12"/>
      <c r="AY7664" s="12"/>
      <c r="AZ7664" s="12"/>
      <c r="BA7664" s="12"/>
      <c r="BB7664" s="12"/>
      <c r="BC7664" s="12"/>
      <c r="BD7664" s="12"/>
      <c r="BE7664" s="12"/>
      <c r="BF7664" s="12"/>
      <c r="BG7664" s="12"/>
      <c r="BH7664" s="12"/>
      <c r="BI7664" s="12"/>
      <c r="BJ7664" s="13"/>
      <c r="BK7664" s="13"/>
      <c r="BL7664" s="13"/>
      <c r="BM7664" s="13"/>
      <c r="BN7664" s="13"/>
    </row>
    <row r="7665" spans="1:66" x14ac:dyDescent="0.25">
      <c r="D7665" s="7"/>
      <c r="E7665" s="10"/>
      <c r="F7665" s="10"/>
      <c r="G7665" s="10"/>
      <c r="H7665" s="10"/>
      <c r="I7665" s="10"/>
      <c r="J7665" s="10"/>
      <c r="K7665" s="11"/>
      <c r="L7665" s="11"/>
      <c r="M7665" s="12"/>
      <c r="N7665" s="12"/>
      <c r="O7665" s="12"/>
      <c r="P7665" s="12"/>
      <c r="Q7665" s="12"/>
      <c r="R7665" s="12"/>
      <c r="S7665" s="12"/>
      <c r="T7665" s="12"/>
      <c r="U7665" s="12"/>
      <c r="V7665" s="12"/>
      <c r="W7665" s="12"/>
      <c r="X7665" s="12"/>
      <c r="Y7665" s="12"/>
      <c r="Z7665" s="12"/>
      <c r="AA7665" s="12"/>
      <c r="AB7665" s="12"/>
      <c r="AC7665" s="12"/>
      <c r="AD7665" s="12"/>
      <c r="AE7665" s="12"/>
      <c r="AF7665" s="12"/>
      <c r="AG7665" s="12"/>
      <c r="AH7665" s="12"/>
      <c r="AI7665" s="12"/>
      <c r="AJ7665" s="12"/>
      <c r="AK7665" s="12"/>
      <c r="AL7665" s="12"/>
      <c r="AM7665" s="12"/>
      <c r="AN7665" s="12"/>
      <c r="AO7665" s="12"/>
      <c r="AP7665" s="12"/>
      <c r="AQ7665" s="12"/>
      <c r="AR7665" s="12"/>
      <c r="AS7665" s="12"/>
      <c r="AT7665" s="12"/>
      <c r="AU7665" s="12"/>
      <c r="AV7665" s="12"/>
      <c r="AW7665" s="12"/>
      <c r="AX7665" s="12"/>
      <c r="AY7665" s="12"/>
      <c r="AZ7665" s="12"/>
      <c r="BA7665" s="12"/>
      <c r="BB7665" s="12"/>
      <c r="BC7665" s="12"/>
      <c r="BD7665" s="12"/>
      <c r="BE7665" s="12"/>
      <c r="BF7665" s="12"/>
      <c r="BG7665" s="12"/>
      <c r="BH7665" s="12"/>
      <c r="BI7665" s="12"/>
      <c r="BJ7665" s="13"/>
      <c r="BK7665" s="13"/>
      <c r="BL7665" s="13"/>
      <c r="BM7665" s="13"/>
      <c r="BN7665" s="13"/>
    </row>
    <row r="7666" spans="1:66" x14ac:dyDescent="0.25">
      <c r="D7666" s="7"/>
      <c r="E7666" s="10"/>
      <c r="F7666" s="10"/>
      <c r="G7666" s="10"/>
      <c r="H7666" s="10"/>
      <c r="I7666" s="10"/>
      <c r="J7666" s="10"/>
      <c r="K7666" s="11"/>
      <c r="L7666" s="11"/>
      <c r="M7666" s="12"/>
      <c r="N7666" s="12"/>
      <c r="O7666" s="12"/>
      <c r="P7666" s="12"/>
      <c r="Q7666" s="12"/>
      <c r="R7666" s="12"/>
      <c r="S7666" s="12"/>
      <c r="T7666" s="12"/>
      <c r="U7666" s="12"/>
      <c r="V7666" s="12"/>
      <c r="W7666" s="12"/>
      <c r="X7666" s="12"/>
      <c r="Y7666" s="12"/>
      <c r="Z7666" s="12"/>
      <c r="AA7666" s="12"/>
      <c r="AB7666" s="12"/>
      <c r="AC7666" s="12"/>
      <c r="AD7666" s="12"/>
      <c r="AE7666" s="12"/>
      <c r="AF7666" s="12"/>
      <c r="AG7666" s="12"/>
      <c r="AH7666" s="12"/>
      <c r="AI7666" s="12"/>
      <c r="AJ7666" s="12"/>
      <c r="AK7666" s="12"/>
      <c r="AL7666" s="12"/>
      <c r="AM7666" s="12"/>
      <c r="AN7666" s="12"/>
      <c r="AO7666" s="12"/>
      <c r="AP7666" s="12"/>
      <c r="AQ7666" s="12"/>
      <c r="AR7666" s="12"/>
      <c r="AS7666" s="12"/>
      <c r="AT7666" s="12"/>
      <c r="AU7666" s="12"/>
      <c r="AV7666" s="12"/>
      <c r="AW7666" s="12"/>
      <c r="AX7666" s="12"/>
      <c r="AY7666" s="12"/>
      <c r="AZ7666" s="12"/>
      <c r="BA7666" s="12"/>
      <c r="BB7666" s="12"/>
      <c r="BC7666" s="12"/>
      <c r="BD7666" s="12"/>
      <c r="BE7666" s="12"/>
      <c r="BF7666" s="12"/>
      <c r="BG7666" s="12"/>
      <c r="BH7666" s="12"/>
      <c r="BI7666" s="12"/>
      <c r="BJ7666" s="13"/>
      <c r="BK7666" s="13"/>
      <c r="BL7666" s="13"/>
      <c r="BM7666" s="13"/>
      <c r="BN7666" s="13"/>
    </row>
    <row r="7667" spans="1:66" x14ac:dyDescent="0.25">
      <c r="D7667" s="7"/>
      <c r="E7667" s="10"/>
      <c r="F7667" s="10"/>
      <c r="G7667" s="10"/>
      <c r="H7667" s="10"/>
      <c r="I7667" s="10"/>
      <c r="J7667" s="10"/>
      <c r="K7667" s="11"/>
      <c r="L7667" s="11"/>
      <c r="M7667" s="12"/>
      <c r="N7667" s="12"/>
      <c r="O7667" s="12"/>
      <c r="P7667" s="12"/>
      <c r="Q7667" s="12"/>
      <c r="R7667" s="12"/>
      <c r="S7667" s="12"/>
      <c r="T7667" s="12"/>
      <c r="U7667" s="12"/>
      <c r="V7667" s="12"/>
      <c r="W7667" s="12"/>
      <c r="X7667" s="12"/>
      <c r="Y7667" s="12"/>
      <c r="Z7667" s="12"/>
      <c r="AA7667" s="12"/>
      <c r="AB7667" s="12"/>
      <c r="AC7667" s="12"/>
      <c r="AD7667" s="12"/>
      <c r="AE7667" s="12"/>
      <c r="AF7667" s="12"/>
      <c r="AG7667" s="12"/>
      <c r="AH7667" s="12"/>
      <c r="AI7667" s="12"/>
      <c r="AJ7667" s="12"/>
      <c r="AK7667" s="12"/>
      <c r="AL7667" s="12"/>
      <c r="AM7667" s="12"/>
      <c r="AN7667" s="12"/>
      <c r="AO7667" s="12"/>
      <c r="AP7667" s="12"/>
      <c r="AQ7667" s="12"/>
      <c r="AR7667" s="12"/>
      <c r="AS7667" s="12"/>
      <c r="AT7667" s="12"/>
      <c r="AU7667" s="12"/>
      <c r="AV7667" s="12"/>
      <c r="AW7667" s="12"/>
      <c r="AX7667" s="12"/>
      <c r="AY7667" s="12"/>
      <c r="AZ7667" s="12"/>
      <c r="BA7667" s="12"/>
      <c r="BB7667" s="12"/>
      <c r="BC7667" s="12"/>
      <c r="BD7667" s="12"/>
      <c r="BE7667" s="12"/>
      <c r="BF7667" s="12"/>
      <c r="BG7667" s="12"/>
      <c r="BH7667" s="12"/>
      <c r="BI7667" s="12"/>
      <c r="BJ7667" s="13"/>
      <c r="BK7667" s="13"/>
      <c r="BL7667" s="13"/>
      <c r="BM7667" s="13"/>
      <c r="BN7667" s="13"/>
    </row>
    <row r="7668" spans="1:66" x14ac:dyDescent="0.25">
      <c r="D7668" s="7"/>
      <c r="E7668" s="10"/>
      <c r="F7668" s="10"/>
      <c r="G7668" s="10"/>
      <c r="H7668" s="10"/>
      <c r="I7668" s="10"/>
      <c r="J7668" s="10"/>
      <c r="K7668" s="11"/>
      <c r="L7668" s="11"/>
      <c r="M7668" s="12"/>
      <c r="N7668" s="12"/>
      <c r="O7668" s="12"/>
      <c r="P7668" s="12"/>
      <c r="Q7668" s="12"/>
      <c r="R7668" s="12"/>
      <c r="S7668" s="12"/>
      <c r="T7668" s="12"/>
      <c r="U7668" s="12"/>
      <c r="V7668" s="12"/>
      <c r="W7668" s="12"/>
      <c r="X7668" s="12"/>
      <c r="Y7668" s="12"/>
      <c r="Z7668" s="12"/>
      <c r="AA7668" s="12"/>
      <c r="AB7668" s="12"/>
      <c r="AC7668" s="12"/>
      <c r="AD7668" s="12"/>
      <c r="AE7668" s="12"/>
      <c r="AF7668" s="12"/>
      <c r="AG7668" s="12"/>
      <c r="AH7668" s="12"/>
      <c r="AI7668" s="12"/>
      <c r="AJ7668" s="12"/>
      <c r="AK7668" s="12"/>
      <c r="AL7668" s="12"/>
      <c r="AM7668" s="12"/>
      <c r="AN7668" s="12"/>
      <c r="AO7668" s="12"/>
      <c r="AP7668" s="12"/>
      <c r="AQ7668" s="12"/>
      <c r="AR7668" s="12"/>
      <c r="AS7668" s="12"/>
      <c r="AT7668" s="12"/>
      <c r="AU7668" s="12"/>
      <c r="AV7668" s="12"/>
      <c r="AW7668" s="12"/>
      <c r="AX7668" s="12"/>
      <c r="AY7668" s="12"/>
      <c r="AZ7668" s="12"/>
      <c r="BA7668" s="12"/>
      <c r="BB7668" s="12"/>
      <c r="BC7668" s="12"/>
      <c r="BD7668" s="12"/>
      <c r="BE7668" s="12"/>
      <c r="BF7668" s="12"/>
      <c r="BG7668" s="12"/>
      <c r="BH7668" s="12"/>
      <c r="BI7668" s="12"/>
      <c r="BJ7668" s="13"/>
      <c r="BK7668" s="13"/>
      <c r="BL7668" s="13"/>
      <c r="BM7668" s="13"/>
      <c r="BN7668" s="13"/>
    </row>
    <row r="7669" spans="1:66" x14ac:dyDescent="0.25">
      <c r="D7669" s="7"/>
      <c r="E7669" s="10"/>
      <c r="F7669" s="10"/>
      <c r="G7669" s="10"/>
      <c r="H7669" s="10"/>
      <c r="I7669" s="10"/>
      <c r="J7669" s="10"/>
      <c r="K7669" s="11"/>
      <c r="L7669" s="11"/>
      <c r="M7669" s="12"/>
      <c r="N7669" s="12"/>
      <c r="O7669" s="12"/>
      <c r="P7669" s="12"/>
      <c r="Q7669" s="12"/>
      <c r="R7669" s="12"/>
      <c r="S7669" s="12"/>
      <c r="T7669" s="12"/>
      <c r="U7669" s="12"/>
      <c r="V7669" s="12"/>
      <c r="W7669" s="12"/>
      <c r="X7669" s="12"/>
      <c r="Y7669" s="12"/>
      <c r="Z7669" s="12"/>
      <c r="AA7669" s="12"/>
      <c r="AB7669" s="12"/>
      <c r="AC7669" s="12"/>
      <c r="AD7669" s="12"/>
      <c r="AE7669" s="12"/>
      <c r="AF7669" s="12"/>
      <c r="AG7669" s="12"/>
      <c r="AH7669" s="12"/>
      <c r="AI7669" s="12"/>
      <c r="AJ7669" s="12"/>
      <c r="AK7669" s="12"/>
      <c r="AL7669" s="12"/>
      <c r="AM7669" s="12"/>
      <c r="AN7669" s="12"/>
      <c r="AO7669" s="12"/>
      <c r="AP7669" s="12"/>
      <c r="AQ7669" s="12"/>
      <c r="AR7669" s="12"/>
      <c r="AS7669" s="12"/>
      <c r="AT7669" s="12"/>
      <c r="AU7669" s="12"/>
      <c r="AV7669" s="12"/>
      <c r="AW7669" s="12"/>
      <c r="AX7669" s="12"/>
      <c r="AY7669" s="12"/>
      <c r="AZ7669" s="12"/>
      <c r="BA7669" s="12"/>
      <c r="BB7669" s="12"/>
      <c r="BC7669" s="12"/>
      <c r="BD7669" s="12"/>
      <c r="BE7669" s="12"/>
      <c r="BF7669" s="12"/>
      <c r="BG7669" s="12"/>
      <c r="BH7669" s="12"/>
      <c r="BI7669" s="12"/>
      <c r="BJ7669" s="13"/>
      <c r="BK7669" s="13"/>
      <c r="BL7669" s="13"/>
      <c r="BM7669" s="13"/>
      <c r="BN7669" s="13"/>
    </row>
    <row r="7670" spans="1:66" s="14" customFormat="1" x14ac:dyDescent="0.25">
      <c r="D7670" s="21"/>
      <c r="K7670" s="16"/>
      <c r="L7670" s="16"/>
      <c r="M7670" s="17"/>
      <c r="N7670" s="17"/>
      <c r="O7670" s="17"/>
      <c r="P7670" s="17"/>
      <c r="Q7670" s="17"/>
      <c r="R7670" s="17"/>
      <c r="S7670" s="17"/>
      <c r="T7670" s="17"/>
      <c r="U7670" s="17"/>
      <c r="V7670" s="17"/>
      <c r="W7670" s="17"/>
      <c r="X7670" s="17"/>
      <c r="Y7670" s="17"/>
      <c r="Z7670" s="17"/>
      <c r="AA7670" s="17"/>
      <c r="AB7670" s="17"/>
      <c r="AC7670" s="17"/>
      <c r="AD7670" s="17"/>
      <c r="AE7670" s="17"/>
      <c r="AF7670" s="17"/>
      <c r="AG7670" s="17"/>
      <c r="AH7670" s="17"/>
      <c r="AI7670" s="17"/>
      <c r="AJ7670" s="17"/>
      <c r="AK7670" s="17"/>
      <c r="AL7670" s="17"/>
      <c r="AM7670" s="17"/>
      <c r="AN7670" s="17"/>
      <c r="AO7670" s="17"/>
      <c r="AP7670" s="17"/>
      <c r="AQ7670" s="17"/>
      <c r="AR7670" s="17"/>
      <c r="AS7670" s="17"/>
      <c r="AT7670" s="17"/>
      <c r="AU7670" s="17"/>
      <c r="AV7670" s="17"/>
      <c r="AW7670" s="17"/>
      <c r="AX7670" s="17"/>
      <c r="AY7670" s="17"/>
      <c r="AZ7670" s="17"/>
      <c r="BA7670" s="17"/>
      <c r="BB7670" s="17"/>
      <c r="BC7670" s="17"/>
      <c r="BD7670" s="17"/>
      <c r="BE7670" s="17"/>
      <c r="BF7670" s="17"/>
      <c r="BG7670" s="17"/>
      <c r="BH7670" s="17"/>
      <c r="BI7670" s="17"/>
      <c r="BJ7670" s="18"/>
      <c r="BK7670" s="18"/>
      <c r="BL7670" s="18"/>
      <c r="BM7670" s="18"/>
      <c r="BN7670" s="18"/>
    </row>
    <row r="7671" spans="1:66" x14ac:dyDescent="0.25">
      <c r="A7671" s="2"/>
      <c r="D7671"/>
      <c r="E7671" s="10"/>
      <c r="F7671" s="10"/>
      <c r="G7671" s="10"/>
      <c r="H7671" s="10"/>
      <c r="I7671" s="10"/>
      <c r="J7671" s="10"/>
      <c r="K7671" s="11"/>
      <c r="L7671" s="11"/>
      <c r="M7671" s="12"/>
      <c r="N7671" s="12"/>
      <c r="O7671" s="12"/>
      <c r="P7671" s="12"/>
      <c r="Q7671" s="12"/>
      <c r="R7671" s="12"/>
      <c r="S7671" s="12"/>
      <c r="T7671" s="12"/>
      <c r="U7671" s="12"/>
      <c r="V7671" s="12"/>
      <c r="W7671" s="12"/>
      <c r="X7671" s="12"/>
      <c r="Y7671" s="12"/>
      <c r="Z7671" s="12"/>
      <c r="AA7671" s="12"/>
      <c r="AB7671" s="12"/>
      <c r="AC7671" s="12"/>
      <c r="AD7671" s="12"/>
      <c r="AE7671" s="12"/>
      <c r="AF7671" s="12"/>
      <c r="AG7671" s="12"/>
      <c r="AH7671" s="12"/>
      <c r="AI7671" s="12"/>
      <c r="AJ7671" s="12"/>
      <c r="AK7671" s="12"/>
      <c r="AL7671" s="12"/>
      <c r="AM7671" s="12"/>
      <c r="AN7671" s="12"/>
      <c r="AO7671" s="12"/>
      <c r="AP7671" s="12"/>
      <c r="AQ7671" s="12"/>
      <c r="AR7671" s="12"/>
      <c r="AS7671" s="12"/>
      <c r="AT7671" s="12"/>
      <c r="AU7671" s="12"/>
      <c r="AV7671" s="12"/>
      <c r="AW7671" s="12"/>
      <c r="AX7671" s="12"/>
      <c r="AY7671" s="12"/>
      <c r="AZ7671" s="12"/>
      <c r="BA7671" s="12"/>
      <c r="BB7671" s="12"/>
      <c r="BC7671" s="12"/>
      <c r="BD7671" s="12"/>
      <c r="BE7671" s="12"/>
      <c r="BF7671" s="12"/>
      <c r="BG7671" s="12"/>
      <c r="BH7671" s="12"/>
      <c r="BI7671" s="12"/>
      <c r="BJ7671" s="13"/>
      <c r="BK7671" s="13"/>
      <c r="BL7671" s="13"/>
      <c r="BM7671" s="13"/>
      <c r="BN7671" s="13"/>
    </row>
    <row r="7672" spans="1:66" x14ac:dyDescent="0.25">
      <c r="A7672" s="2"/>
      <c r="D7672"/>
      <c r="E7672" s="10"/>
      <c r="F7672" s="10"/>
      <c r="G7672" s="10"/>
      <c r="H7672" s="10"/>
      <c r="I7672" s="10"/>
      <c r="J7672" s="10"/>
      <c r="K7672" s="11"/>
      <c r="L7672" s="11"/>
      <c r="M7672" s="12"/>
      <c r="N7672" s="12"/>
      <c r="O7672" s="12"/>
      <c r="P7672" s="12"/>
      <c r="Q7672" s="12"/>
      <c r="R7672" s="12"/>
      <c r="S7672" s="12"/>
      <c r="T7672" s="12"/>
      <c r="U7672" s="12"/>
      <c r="V7672" s="12"/>
      <c r="W7672" s="12"/>
      <c r="X7672" s="12"/>
      <c r="Y7672" s="12"/>
      <c r="Z7672" s="12"/>
      <c r="AA7672" s="12"/>
      <c r="AB7672" s="12"/>
      <c r="AC7672" s="12"/>
      <c r="AD7672" s="12"/>
      <c r="AE7672" s="12"/>
      <c r="AF7672" s="12"/>
      <c r="AG7672" s="12"/>
      <c r="AH7672" s="12"/>
      <c r="AI7672" s="12"/>
      <c r="AJ7672" s="12"/>
      <c r="AK7672" s="12"/>
      <c r="AL7672" s="12"/>
      <c r="AM7672" s="12"/>
      <c r="AN7672" s="12"/>
      <c r="AO7672" s="12"/>
      <c r="AP7672" s="12"/>
      <c r="AQ7672" s="12"/>
      <c r="AR7672" s="12"/>
      <c r="AS7672" s="12"/>
      <c r="AT7672" s="12"/>
      <c r="AU7672" s="12"/>
      <c r="AV7672" s="12"/>
      <c r="AW7672" s="12"/>
      <c r="AX7672" s="12"/>
      <c r="AY7672" s="12"/>
      <c r="AZ7672" s="12"/>
      <c r="BA7672" s="12"/>
      <c r="BB7672" s="12"/>
      <c r="BC7672" s="12"/>
      <c r="BD7672" s="12"/>
      <c r="BE7672" s="12"/>
      <c r="BF7672" s="12"/>
      <c r="BG7672" s="12"/>
      <c r="BH7672" s="12"/>
      <c r="BI7672" s="12"/>
      <c r="BJ7672" s="13"/>
      <c r="BK7672" s="13"/>
      <c r="BL7672" s="13"/>
      <c r="BM7672" s="13"/>
      <c r="BN7672" s="13"/>
    </row>
    <row r="7673" spans="1:66" x14ac:dyDescent="0.25">
      <c r="A7673" s="2"/>
      <c r="D7673"/>
      <c r="E7673" s="10"/>
      <c r="F7673" s="10"/>
      <c r="G7673" s="10"/>
      <c r="H7673" s="10"/>
      <c r="I7673" s="10"/>
      <c r="J7673" s="10"/>
      <c r="K7673" s="11"/>
      <c r="L7673" s="11"/>
      <c r="M7673" s="12"/>
      <c r="N7673" s="12"/>
      <c r="O7673" s="12"/>
      <c r="P7673" s="12"/>
      <c r="Q7673" s="12"/>
      <c r="R7673" s="12"/>
      <c r="S7673" s="12"/>
      <c r="T7673" s="12"/>
      <c r="U7673" s="12"/>
      <c r="V7673" s="12"/>
      <c r="W7673" s="12"/>
      <c r="X7673" s="12"/>
      <c r="Y7673" s="12"/>
      <c r="Z7673" s="12"/>
      <c r="AA7673" s="12"/>
      <c r="AB7673" s="12"/>
      <c r="AC7673" s="12"/>
      <c r="AD7673" s="12"/>
      <c r="AE7673" s="12"/>
      <c r="AF7673" s="12"/>
      <c r="AG7673" s="12"/>
      <c r="AH7673" s="12"/>
      <c r="AI7673" s="12"/>
      <c r="AJ7673" s="12"/>
      <c r="AK7673" s="12"/>
      <c r="AL7673" s="12"/>
      <c r="AM7673" s="12"/>
      <c r="AN7673" s="12"/>
      <c r="AO7673" s="12"/>
      <c r="AP7673" s="12"/>
      <c r="AQ7673" s="12"/>
      <c r="AR7673" s="12"/>
      <c r="AS7673" s="12"/>
      <c r="AT7673" s="12"/>
      <c r="AU7673" s="12"/>
      <c r="AV7673" s="12"/>
      <c r="AW7673" s="12"/>
      <c r="AX7673" s="12"/>
      <c r="AY7673" s="12"/>
      <c r="AZ7673" s="12"/>
      <c r="BA7673" s="12"/>
      <c r="BB7673" s="12"/>
      <c r="BC7673" s="12"/>
      <c r="BD7673" s="12"/>
      <c r="BE7673" s="12"/>
      <c r="BF7673" s="12"/>
      <c r="BG7673" s="12"/>
      <c r="BH7673" s="12"/>
      <c r="BI7673" s="12"/>
      <c r="BJ7673" s="13"/>
      <c r="BK7673" s="13"/>
      <c r="BL7673" s="13"/>
      <c r="BM7673" s="13"/>
      <c r="BN7673" s="13"/>
    </row>
    <row r="7674" spans="1:66" x14ac:dyDescent="0.25">
      <c r="A7674" s="2"/>
      <c r="D7674"/>
      <c r="E7674" s="10"/>
      <c r="F7674" s="10"/>
      <c r="G7674" s="10"/>
      <c r="H7674" s="10"/>
      <c r="I7674" s="10"/>
      <c r="J7674" s="10"/>
      <c r="K7674" s="11"/>
      <c r="L7674" s="11"/>
      <c r="M7674" s="12"/>
      <c r="N7674" s="12"/>
      <c r="O7674" s="12"/>
      <c r="P7674" s="12"/>
      <c r="Q7674" s="12"/>
      <c r="R7674" s="12"/>
      <c r="S7674" s="12"/>
      <c r="T7674" s="12"/>
      <c r="U7674" s="12"/>
      <c r="V7674" s="12"/>
      <c r="W7674" s="12"/>
      <c r="X7674" s="12"/>
      <c r="Y7674" s="12"/>
      <c r="Z7674" s="12"/>
      <c r="AA7674" s="12"/>
      <c r="AB7674" s="12"/>
      <c r="AC7674" s="12"/>
      <c r="AD7674" s="12"/>
      <c r="AE7674" s="12"/>
      <c r="AF7674" s="12"/>
      <c r="AG7674" s="12"/>
      <c r="AH7674" s="12"/>
      <c r="AI7674" s="12"/>
      <c r="AJ7674" s="12"/>
      <c r="AK7674" s="12"/>
      <c r="AL7674" s="12"/>
      <c r="AM7674" s="12"/>
      <c r="AN7674" s="12"/>
      <c r="AO7674" s="12"/>
      <c r="AP7674" s="12"/>
      <c r="AQ7674" s="12"/>
      <c r="AR7674" s="12"/>
      <c r="AS7674" s="12"/>
      <c r="AT7674" s="12"/>
      <c r="AU7674" s="12"/>
      <c r="AV7674" s="12"/>
      <c r="AW7674" s="12"/>
      <c r="AX7674" s="12"/>
      <c r="AY7674" s="12"/>
      <c r="AZ7674" s="12"/>
      <c r="BA7674" s="12"/>
      <c r="BB7674" s="12"/>
      <c r="BC7674" s="12"/>
      <c r="BD7674" s="12"/>
      <c r="BE7674" s="12"/>
      <c r="BF7674" s="12"/>
      <c r="BG7674" s="12"/>
      <c r="BH7674" s="12"/>
      <c r="BI7674" s="12"/>
      <c r="BJ7674" s="13"/>
      <c r="BK7674" s="13"/>
      <c r="BL7674" s="13"/>
      <c r="BM7674" s="13"/>
      <c r="BN7674" s="13"/>
    </row>
    <row r="7675" spans="1:66" x14ac:dyDescent="0.25">
      <c r="A7675" s="2"/>
      <c r="D7675"/>
      <c r="E7675" s="10"/>
      <c r="F7675" s="10"/>
      <c r="G7675" s="10"/>
      <c r="H7675" s="10"/>
      <c r="I7675" s="10"/>
      <c r="J7675" s="10"/>
      <c r="K7675" s="11"/>
      <c r="L7675" s="11"/>
      <c r="M7675" s="12"/>
      <c r="N7675" s="12"/>
      <c r="O7675" s="12"/>
      <c r="P7675" s="12"/>
      <c r="Q7675" s="12"/>
      <c r="R7675" s="12"/>
      <c r="S7675" s="12"/>
      <c r="T7675" s="12"/>
      <c r="U7675" s="12"/>
      <c r="V7675" s="12"/>
      <c r="W7675" s="12"/>
      <c r="X7675" s="12"/>
      <c r="Y7675" s="12"/>
      <c r="Z7675" s="12"/>
      <c r="AA7675" s="12"/>
      <c r="AB7675" s="12"/>
      <c r="AC7675" s="12"/>
      <c r="AD7675" s="12"/>
      <c r="AE7675" s="12"/>
      <c r="AF7675" s="12"/>
      <c r="AG7675" s="12"/>
      <c r="AH7675" s="12"/>
      <c r="AI7675" s="12"/>
      <c r="AJ7675" s="12"/>
      <c r="AK7675" s="12"/>
      <c r="AL7675" s="12"/>
      <c r="AM7675" s="12"/>
      <c r="AN7675" s="12"/>
      <c r="AO7675" s="12"/>
      <c r="AP7675" s="12"/>
      <c r="AQ7675" s="12"/>
      <c r="AR7675" s="12"/>
      <c r="AS7675" s="12"/>
      <c r="AT7675" s="12"/>
      <c r="AU7675" s="12"/>
      <c r="AV7675" s="12"/>
      <c r="AW7675" s="12"/>
      <c r="AX7675" s="12"/>
      <c r="AY7675" s="12"/>
      <c r="AZ7675" s="12"/>
      <c r="BA7675" s="12"/>
      <c r="BB7675" s="12"/>
      <c r="BC7675" s="12"/>
      <c r="BD7675" s="12"/>
      <c r="BE7675" s="12"/>
      <c r="BF7675" s="12"/>
      <c r="BG7675" s="12"/>
      <c r="BH7675" s="12"/>
      <c r="BI7675" s="12"/>
      <c r="BJ7675" s="13"/>
      <c r="BK7675" s="13"/>
      <c r="BL7675" s="13"/>
      <c r="BM7675" s="13"/>
      <c r="BN7675" s="13"/>
    </row>
    <row r="7676" spans="1:66" x14ac:dyDescent="0.25">
      <c r="A7676" s="2"/>
      <c r="D7676"/>
      <c r="E7676" s="10"/>
      <c r="F7676" s="10"/>
      <c r="G7676" s="10"/>
      <c r="H7676" s="10"/>
      <c r="I7676" s="10"/>
      <c r="J7676" s="10"/>
      <c r="K7676" s="11"/>
      <c r="L7676" s="11"/>
      <c r="M7676" s="12"/>
      <c r="N7676" s="12"/>
      <c r="O7676" s="12"/>
      <c r="P7676" s="12"/>
      <c r="Q7676" s="12"/>
      <c r="R7676" s="12"/>
      <c r="S7676" s="12"/>
      <c r="T7676" s="12"/>
      <c r="U7676" s="12"/>
      <c r="V7676" s="12"/>
      <c r="W7676" s="12"/>
      <c r="X7676" s="12"/>
      <c r="Y7676" s="12"/>
      <c r="Z7676" s="12"/>
      <c r="AA7676" s="12"/>
      <c r="AB7676" s="12"/>
      <c r="AC7676" s="12"/>
      <c r="AD7676" s="12"/>
      <c r="AE7676" s="12"/>
      <c r="AF7676" s="12"/>
      <c r="AG7676" s="12"/>
      <c r="AH7676" s="12"/>
      <c r="AI7676" s="12"/>
      <c r="AJ7676" s="12"/>
      <c r="AK7676" s="12"/>
      <c r="AL7676" s="12"/>
      <c r="AM7676" s="12"/>
      <c r="AN7676" s="12"/>
      <c r="AO7676" s="12"/>
      <c r="AP7676" s="12"/>
      <c r="AQ7676" s="12"/>
      <c r="AR7676" s="12"/>
      <c r="AS7676" s="12"/>
      <c r="AT7676" s="12"/>
      <c r="AU7676" s="12"/>
      <c r="AV7676" s="12"/>
      <c r="AW7676" s="12"/>
      <c r="AX7676" s="12"/>
      <c r="AY7676" s="12"/>
      <c r="AZ7676" s="12"/>
      <c r="BA7676" s="12"/>
      <c r="BB7676" s="12"/>
      <c r="BC7676" s="12"/>
      <c r="BD7676" s="12"/>
      <c r="BE7676" s="12"/>
      <c r="BF7676" s="12"/>
      <c r="BG7676" s="12"/>
      <c r="BH7676" s="12"/>
      <c r="BI7676" s="12"/>
      <c r="BJ7676" s="13"/>
      <c r="BK7676" s="13"/>
      <c r="BL7676" s="13"/>
      <c r="BM7676" s="13"/>
      <c r="BN7676" s="13"/>
    </row>
    <row r="7677" spans="1:66" x14ac:dyDescent="0.25">
      <c r="A7677" s="2"/>
      <c r="D7677"/>
      <c r="E7677" s="10"/>
      <c r="F7677" s="10"/>
      <c r="G7677" s="10"/>
      <c r="H7677" s="10"/>
      <c r="I7677" s="10"/>
      <c r="J7677" s="10"/>
      <c r="K7677" s="11"/>
      <c r="L7677" s="11"/>
      <c r="M7677" s="12"/>
      <c r="N7677" s="12"/>
      <c r="O7677" s="12"/>
      <c r="P7677" s="12"/>
      <c r="Q7677" s="12"/>
      <c r="R7677" s="12"/>
      <c r="S7677" s="12"/>
      <c r="T7677" s="12"/>
      <c r="U7677" s="12"/>
      <c r="V7677" s="12"/>
      <c r="W7677" s="12"/>
      <c r="X7677" s="12"/>
      <c r="Y7677" s="12"/>
      <c r="Z7677" s="12"/>
      <c r="AA7677" s="12"/>
      <c r="AB7677" s="12"/>
      <c r="AC7677" s="12"/>
      <c r="AD7677" s="12"/>
      <c r="AE7677" s="12"/>
      <c r="AF7677" s="12"/>
      <c r="AG7677" s="12"/>
      <c r="AH7677" s="12"/>
      <c r="AI7677" s="12"/>
      <c r="AJ7677" s="12"/>
      <c r="AK7677" s="12"/>
      <c r="AL7677" s="12"/>
      <c r="AM7677" s="12"/>
      <c r="AN7677" s="12"/>
      <c r="AO7677" s="12"/>
      <c r="AP7677" s="12"/>
      <c r="AQ7677" s="12"/>
      <c r="AR7677" s="12"/>
      <c r="AS7677" s="12"/>
      <c r="AT7677" s="12"/>
      <c r="AU7677" s="12"/>
      <c r="AV7677" s="12"/>
      <c r="AW7677" s="12"/>
      <c r="AX7677" s="12"/>
      <c r="AY7677" s="12"/>
      <c r="AZ7677" s="12"/>
      <c r="BA7677" s="12"/>
      <c r="BB7677" s="12"/>
      <c r="BC7677" s="12"/>
      <c r="BD7677" s="12"/>
      <c r="BE7677" s="12"/>
      <c r="BF7677" s="12"/>
      <c r="BG7677" s="12"/>
      <c r="BH7677" s="12"/>
      <c r="BI7677" s="12"/>
      <c r="BJ7677" s="13"/>
      <c r="BK7677" s="13"/>
      <c r="BL7677" s="13"/>
      <c r="BM7677" s="13"/>
      <c r="BN7677" s="13"/>
    </row>
    <row r="7678" spans="1:66" x14ac:dyDescent="0.25">
      <c r="A7678" s="2"/>
      <c r="D7678"/>
      <c r="E7678" s="10"/>
      <c r="F7678" s="10"/>
      <c r="G7678" s="10"/>
      <c r="H7678" s="10"/>
      <c r="I7678" s="10"/>
      <c r="J7678" s="10"/>
      <c r="K7678" s="11"/>
      <c r="L7678" s="11"/>
      <c r="M7678" s="12"/>
      <c r="N7678" s="12"/>
      <c r="O7678" s="12"/>
      <c r="P7678" s="12"/>
      <c r="Q7678" s="12"/>
      <c r="R7678" s="12"/>
      <c r="S7678" s="12"/>
      <c r="T7678" s="12"/>
      <c r="U7678" s="12"/>
      <c r="V7678" s="12"/>
      <c r="W7678" s="12"/>
      <c r="X7678" s="12"/>
      <c r="Y7678" s="12"/>
      <c r="Z7678" s="12"/>
      <c r="AA7678" s="12"/>
      <c r="AB7678" s="12"/>
      <c r="AC7678" s="12"/>
      <c r="AD7678" s="12"/>
      <c r="AE7678" s="12"/>
      <c r="AF7678" s="12"/>
      <c r="AG7678" s="12"/>
      <c r="AH7678" s="12"/>
      <c r="AI7678" s="12"/>
      <c r="AJ7678" s="12"/>
      <c r="AK7678" s="12"/>
      <c r="AL7678" s="12"/>
      <c r="AM7678" s="12"/>
      <c r="AN7678" s="12"/>
      <c r="AO7678" s="12"/>
      <c r="AP7678" s="12"/>
      <c r="AQ7678" s="12"/>
      <c r="AR7678" s="12"/>
      <c r="AS7678" s="12"/>
      <c r="AT7678" s="12"/>
      <c r="AU7678" s="12"/>
      <c r="AV7678" s="12"/>
      <c r="AW7678" s="12"/>
      <c r="AX7678" s="12"/>
      <c r="AY7678" s="12"/>
      <c r="AZ7678" s="12"/>
      <c r="BA7678" s="12"/>
      <c r="BB7678" s="12"/>
      <c r="BC7678" s="12"/>
      <c r="BD7678" s="12"/>
      <c r="BE7678" s="12"/>
      <c r="BF7678" s="12"/>
      <c r="BG7678" s="12"/>
      <c r="BH7678" s="12"/>
      <c r="BI7678" s="12"/>
      <c r="BJ7678" s="13"/>
      <c r="BK7678" s="13"/>
      <c r="BL7678" s="13"/>
      <c r="BM7678" s="13"/>
      <c r="BN7678" s="13"/>
    </row>
    <row r="7679" spans="1:66" x14ac:dyDescent="0.25">
      <c r="A7679" s="2"/>
      <c r="D7679"/>
      <c r="E7679" s="10"/>
      <c r="F7679" s="10"/>
      <c r="G7679" s="10"/>
      <c r="H7679" s="10"/>
      <c r="I7679" s="10"/>
      <c r="J7679" s="10"/>
      <c r="K7679" s="11"/>
      <c r="L7679" s="11"/>
      <c r="M7679" s="12"/>
      <c r="N7679" s="12"/>
      <c r="O7679" s="12"/>
      <c r="P7679" s="12"/>
      <c r="Q7679" s="12"/>
      <c r="R7679" s="12"/>
      <c r="S7679" s="12"/>
      <c r="T7679" s="12"/>
      <c r="U7679" s="12"/>
      <c r="V7679" s="12"/>
      <c r="W7679" s="12"/>
      <c r="X7679" s="12"/>
      <c r="Y7679" s="12"/>
      <c r="Z7679" s="12"/>
      <c r="AA7679" s="12"/>
      <c r="AB7679" s="12"/>
      <c r="AC7679" s="12"/>
      <c r="AD7679" s="12"/>
      <c r="AE7679" s="12"/>
      <c r="AF7679" s="12"/>
      <c r="AG7679" s="12"/>
      <c r="AH7679" s="12"/>
      <c r="AI7679" s="12"/>
      <c r="AJ7679" s="12"/>
      <c r="AK7679" s="12"/>
      <c r="AL7679" s="12"/>
      <c r="AM7679" s="12"/>
      <c r="AN7679" s="12"/>
      <c r="AO7679" s="12"/>
      <c r="AP7679" s="12"/>
      <c r="AQ7679" s="12"/>
      <c r="AR7679" s="12"/>
      <c r="AS7679" s="12"/>
      <c r="AT7679" s="12"/>
      <c r="AU7679" s="12"/>
      <c r="AV7679" s="12"/>
      <c r="AW7679" s="12"/>
      <c r="AX7679" s="12"/>
      <c r="AY7679" s="12"/>
      <c r="AZ7679" s="12"/>
      <c r="BA7679" s="12"/>
      <c r="BB7679" s="12"/>
      <c r="BC7679" s="12"/>
      <c r="BD7679" s="12"/>
      <c r="BE7679" s="12"/>
      <c r="BF7679" s="12"/>
      <c r="BG7679" s="12"/>
      <c r="BH7679" s="12"/>
      <c r="BI7679" s="12"/>
      <c r="BJ7679" s="13"/>
      <c r="BK7679" s="13"/>
      <c r="BL7679" s="13"/>
      <c r="BM7679" s="13"/>
      <c r="BN7679" s="13"/>
    </row>
    <row r="7680" spans="1:66" x14ac:dyDescent="0.25">
      <c r="A7680" s="2"/>
      <c r="D7680"/>
      <c r="E7680" s="10"/>
      <c r="F7680" s="10"/>
      <c r="G7680" s="10"/>
      <c r="H7680" s="10"/>
      <c r="I7680" s="10"/>
      <c r="J7680" s="10"/>
      <c r="K7680" s="11"/>
      <c r="L7680" s="11"/>
      <c r="M7680" s="12"/>
      <c r="N7680" s="12"/>
      <c r="O7680" s="12"/>
      <c r="P7680" s="12"/>
      <c r="Q7680" s="12"/>
      <c r="R7680" s="12"/>
      <c r="S7680" s="12"/>
      <c r="T7680" s="12"/>
      <c r="U7680" s="12"/>
      <c r="V7680" s="12"/>
      <c r="W7680" s="12"/>
      <c r="X7680" s="12"/>
      <c r="Y7680" s="12"/>
      <c r="Z7680" s="12"/>
      <c r="AA7680" s="12"/>
      <c r="AB7680" s="12"/>
      <c r="AC7680" s="12"/>
      <c r="AD7680" s="12"/>
      <c r="AE7680" s="12"/>
      <c r="AF7680" s="12"/>
      <c r="AG7680" s="12"/>
      <c r="AH7680" s="12"/>
      <c r="AI7680" s="12"/>
      <c r="AJ7680" s="12"/>
      <c r="AK7680" s="12"/>
      <c r="AL7680" s="12"/>
      <c r="AM7680" s="12"/>
      <c r="AN7680" s="12"/>
      <c r="AO7680" s="12"/>
      <c r="AP7680" s="12"/>
      <c r="AQ7680" s="12"/>
      <c r="AR7680" s="12"/>
      <c r="AS7680" s="12"/>
      <c r="AT7680" s="12"/>
      <c r="AU7680" s="12"/>
      <c r="AV7680" s="12"/>
      <c r="AW7680" s="12"/>
      <c r="AX7680" s="12"/>
      <c r="AY7680" s="12"/>
      <c r="AZ7680" s="12"/>
      <c r="BA7680" s="12"/>
      <c r="BB7680" s="12"/>
      <c r="BC7680" s="12"/>
      <c r="BD7680" s="12"/>
      <c r="BE7680" s="12"/>
      <c r="BF7680" s="12"/>
      <c r="BG7680" s="12"/>
      <c r="BH7680" s="12"/>
      <c r="BI7680" s="12"/>
      <c r="BJ7680" s="13"/>
      <c r="BK7680" s="13"/>
      <c r="BL7680" s="13"/>
      <c r="BM7680" s="13"/>
      <c r="BN7680" s="13"/>
    </row>
    <row r="7681" spans="1:66" x14ac:dyDescent="0.25">
      <c r="A7681" s="2"/>
      <c r="D7681"/>
      <c r="E7681" s="10"/>
      <c r="F7681" s="10"/>
      <c r="G7681" s="10"/>
      <c r="H7681" s="10"/>
      <c r="I7681" s="10"/>
      <c r="J7681" s="10"/>
      <c r="K7681" s="11"/>
      <c r="L7681" s="11"/>
      <c r="M7681" s="12"/>
      <c r="N7681" s="12"/>
      <c r="O7681" s="12"/>
      <c r="P7681" s="12"/>
      <c r="Q7681" s="12"/>
      <c r="R7681" s="12"/>
      <c r="S7681" s="12"/>
      <c r="T7681" s="12"/>
      <c r="U7681" s="12"/>
      <c r="V7681" s="12"/>
      <c r="W7681" s="12"/>
      <c r="X7681" s="12"/>
      <c r="Y7681" s="12"/>
      <c r="Z7681" s="12"/>
      <c r="AA7681" s="12"/>
      <c r="AB7681" s="12"/>
      <c r="AC7681" s="12"/>
      <c r="AD7681" s="12"/>
      <c r="AE7681" s="12"/>
      <c r="AF7681" s="12"/>
      <c r="AG7681" s="12"/>
      <c r="AH7681" s="12"/>
      <c r="AI7681" s="12"/>
      <c r="AJ7681" s="12"/>
      <c r="AK7681" s="12"/>
      <c r="AL7681" s="12"/>
      <c r="AM7681" s="12"/>
      <c r="AN7681" s="12"/>
      <c r="AO7681" s="12"/>
      <c r="AP7681" s="12"/>
      <c r="AQ7681" s="12"/>
      <c r="AR7681" s="12"/>
      <c r="AS7681" s="12"/>
      <c r="AT7681" s="12"/>
      <c r="AU7681" s="12"/>
      <c r="AV7681" s="12"/>
      <c r="AW7681" s="12"/>
      <c r="AX7681" s="12"/>
      <c r="AY7681" s="12"/>
      <c r="AZ7681" s="12"/>
      <c r="BA7681" s="12"/>
      <c r="BB7681" s="12"/>
      <c r="BC7681" s="12"/>
      <c r="BD7681" s="12"/>
      <c r="BE7681" s="12"/>
      <c r="BF7681" s="12"/>
      <c r="BG7681" s="12"/>
      <c r="BH7681" s="12"/>
      <c r="BI7681" s="12"/>
      <c r="BJ7681" s="13"/>
      <c r="BK7681" s="13"/>
      <c r="BL7681" s="13"/>
      <c r="BM7681" s="13"/>
      <c r="BN7681" s="13"/>
    </row>
    <row r="7682" spans="1:66" x14ac:dyDescent="0.25">
      <c r="A7682" s="2"/>
      <c r="D7682"/>
      <c r="E7682" s="10"/>
      <c r="F7682" s="10"/>
      <c r="G7682" s="10"/>
      <c r="H7682" s="10"/>
      <c r="I7682" s="10"/>
      <c r="J7682" s="10"/>
      <c r="K7682" s="11"/>
      <c r="L7682" s="11"/>
      <c r="M7682" s="12"/>
      <c r="N7682" s="12"/>
      <c r="O7682" s="12"/>
      <c r="P7682" s="12"/>
      <c r="Q7682" s="12"/>
      <c r="R7682" s="12"/>
      <c r="S7682" s="12"/>
      <c r="T7682" s="12"/>
      <c r="U7682" s="12"/>
      <c r="V7682" s="12"/>
      <c r="W7682" s="12"/>
      <c r="X7682" s="12"/>
      <c r="Y7682" s="12"/>
      <c r="Z7682" s="12"/>
      <c r="AA7682" s="12"/>
      <c r="AB7682" s="12"/>
      <c r="AC7682" s="12"/>
      <c r="AD7682" s="12"/>
      <c r="AE7682" s="12"/>
      <c r="AF7682" s="12"/>
      <c r="AG7682" s="12"/>
      <c r="AH7682" s="12"/>
      <c r="AI7682" s="12"/>
      <c r="AJ7682" s="12"/>
      <c r="AK7682" s="12"/>
      <c r="AL7682" s="12"/>
      <c r="AM7682" s="12"/>
      <c r="AN7682" s="12"/>
      <c r="AO7682" s="12"/>
      <c r="AP7682" s="12"/>
      <c r="AQ7682" s="12"/>
      <c r="AR7682" s="12"/>
      <c r="AS7682" s="12"/>
      <c r="AT7682" s="12"/>
      <c r="AU7682" s="12"/>
      <c r="AV7682" s="12"/>
      <c r="AW7682" s="12"/>
      <c r="AX7682" s="12"/>
      <c r="AY7682" s="12"/>
      <c r="AZ7682" s="12"/>
      <c r="BA7682" s="12"/>
      <c r="BB7682" s="12"/>
      <c r="BC7682" s="12"/>
      <c r="BD7682" s="12"/>
      <c r="BE7682" s="12"/>
      <c r="BF7682" s="12"/>
      <c r="BG7682" s="12"/>
      <c r="BH7682" s="12"/>
      <c r="BI7682" s="12"/>
      <c r="BJ7682" s="13"/>
      <c r="BK7682" s="13"/>
      <c r="BL7682" s="13"/>
      <c r="BM7682" s="13"/>
      <c r="BN7682" s="13"/>
    </row>
    <row r="7683" spans="1:66" x14ac:dyDescent="0.25">
      <c r="A7683" s="2"/>
      <c r="D7683"/>
      <c r="E7683" s="10"/>
      <c r="F7683" s="10"/>
      <c r="G7683" s="10"/>
      <c r="H7683" s="10"/>
      <c r="I7683" s="10"/>
      <c r="J7683" s="10"/>
      <c r="K7683" s="11"/>
      <c r="L7683" s="11"/>
      <c r="M7683" s="12"/>
      <c r="N7683" s="12"/>
      <c r="O7683" s="12"/>
      <c r="P7683" s="12"/>
      <c r="Q7683" s="12"/>
      <c r="R7683" s="12"/>
      <c r="S7683" s="12"/>
      <c r="T7683" s="12"/>
      <c r="U7683" s="12"/>
      <c r="V7683" s="12"/>
      <c r="W7683" s="12"/>
      <c r="X7683" s="12"/>
      <c r="Y7683" s="12"/>
      <c r="Z7683" s="12"/>
      <c r="AA7683" s="12"/>
      <c r="AB7683" s="12"/>
      <c r="AC7683" s="12"/>
      <c r="AD7683" s="12"/>
      <c r="AE7683" s="12"/>
      <c r="AF7683" s="12"/>
      <c r="AG7683" s="12"/>
      <c r="AH7683" s="12"/>
      <c r="AI7683" s="12"/>
      <c r="AJ7683" s="12"/>
      <c r="AK7683" s="12"/>
      <c r="AL7683" s="12"/>
      <c r="AM7683" s="12"/>
      <c r="AN7683" s="12"/>
      <c r="AO7683" s="12"/>
      <c r="AP7683" s="12"/>
      <c r="AQ7683" s="12"/>
      <c r="AR7683" s="12"/>
      <c r="AS7683" s="12"/>
      <c r="AT7683" s="12"/>
      <c r="AU7683" s="12"/>
      <c r="AV7683" s="12"/>
      <c r="AW7683" s="12"/>
      <c r="AX7683" s="12"/>
      <c r="AY7683" s="12"/>
      <c r="AZ7683" s="12"/>
      <c r="BA7683" s="12"/>
      <c r="BB7683" s="12"/>
      <c r="BC7683" s="12"/>
      <c r="BD7683" s="12"/>
      <c r="BE7683" s="12"/>
      <c r="BF7683" s="12"/>
      <c r="BG7683" s="12"/>
      <c r="BH7683" s="12"/>
      <c r="BI7683" s="12"/>
      <c r="BJ7683" s="13"/>
      <c r="BK7683" s="13"/>
      <c r="BL7683" s="13"/>
      <c r="BM7683" s="13"/>
      <c r="BN7683" s="13"/>
    </row>
    <row r="7684" spans="1:66" x14ac:dyDescent="0.25">
      <c r="A7684" s="2"/>
      <c r="D7684"/>
      <c r="E7684" s="10"/>
      <c r="F7684" s="10"/>
      <c r="G7684" s="10"/>
      <c r="H7684" s="10"/>
      <c r="I7684" s="10"/>
      <c r="J7684" s="10"/>
      <c r="K7684" s="11"/>
      <c r="L7684" s="11"/>
      <c r="M7684" s="12"/>
      <c r="N7684" s="12"/>
      <c r="O7684" s="12"/>
      <c r="P7684" s="12"/>
      <c r="Q7684" s="12"/>
      <c r="R7684" s="12"/>
      <c r="S7684" s="12"/>
      <c r="T7684" s="12"/>
      <c r="U7684" s="12"/>
      <c r="V7684" s="12"/>
      <c r="W7684" s="12"/>
      <c r="X7684" s="12"/>
      <c r="Y7684" s="12"/>
      <c r="Z7684" s="12"/>
      <c r="AA7684" s="12"/>
      <c r="AB7684" s="12"/>
      <c r="AC7684" s="12"/>
      <c r="AD7684" s="12"/>
      <c r="AE7684" s="12"/>
      <c r="AF7684" s="12"/>
      <c r="AG7684" s="12"/>
      <c r="AH7684" s="12"/>
      <c r="AI7684" s="12"/>
      <c r="AJ7684" s="12"/>
      <c r="AK7684" s="12"/>
      <c r="AL7684" s="12"/>
      <c r="AM7684" s="12"/>
      <c r="AN7684" s="12"/>
      <c r="AO7684" s="12"/>
      <c r="AP7684" s="12"/>
      <c r="AQ7684" s="12"/>
      <c r="AR7684" s="12"/>
      <c r="AS7684" s="12"/>
      <c r="AT7684" s="12"/>
      <c r="AU7684" s="12"/>
      <c r="AV7684" s="12"/>
      <c r="AW7684" s="12"/>
      <c r="AX7684" s="12"/>
      <c r="AY7684" s="12"/>
      <c r="AZ7684" s="12"/>
      <c r="BA7684" s="12"/>
      <c r="BB7684" s="12"/>
      <c r="BC7684" s="12"/>
      <c r="BD7684" s="12"/>
      <c r="BE7684" s="12"/>
      <c r="BF7684" s="12"/>
      <c r="BG7684" s="12"/>
      <c r="BH7684" s="12"/>
      <c r="BI7684" s="12"/>
      <c r="BJ7684" s="13"/>
      <c r="BK7684" s="13"/>
      <c r="BL7684" s="13"/>
      <c r="BM7684" s="13"/>
      <c r="BN7684" s="13"/>
    </row>
    <row r="7685" spans="1:66" x14ac:dyDescent="0.25">
      <c r="A7685" s="2"/>
      <c r="D7685"/>
      <c r="E7685" s="10"/>
      <c r="F7685" s="10"/>
      <c r="G7685" s="10"/>
      <c r="H7685" s="10"/>
      <c r="I7685" s="10"/>
      <c r="J7685" s="10"/>
      <c r="K7685" s="11"/>
      <c r="L7685" s="11"/>
      <c r="M7685" s="12"/>
      <c r="N7685" s="12"/>
      <c r="O7685" s="12"/>
      <c r="P7685" s="12"/>
      <c r="Q7685" s="12"/>
      <c r="R7685" s="12"/>
      <c r="S7685" s="12"/>
      <c r="T7685" s="12"/>
      <c r="U7685" s="12"/>
      <c r="V7685" s="12"/>
      <c r="W7685" s="12"/>
      <c r="X7685" s="12"/>
      <c r="Y7685" s="12"/>
      <c r="Z7685" s="12"/>
      <c r="AA7685" s="12"/>
      <c r="AB7685" s="12"/>
      <c r="AC7685" s="12"/>
      <c r="AD7685" s="12"/>
      <c r="AE7685" s="12"/>
      <c r="AF7685" s="12"/>
      <c r="AG7685" s="12"/>
      <c r="AH7685" s="12"/>
      <c r="AI7685" s="12"/>
      <c r="AJ7685" s="12"/>
      <c r="AK7685" s="12"/>
      <c r="AL7685" s="12"/>
      <c r="AM7685" s="12"/>
      <c r="AN7685" s="12"/>
      <c r="AO7685" s="12"/>
      <c r="AP7685" s="12"/>
      <c r="AQ7685" s="12"/>
      <c r="AR7685" s="12"/>
      <c r="AS7685" s="12"/>
      <c r="AT7685" s="12"/>
      <c r="AU7685" s="12"/>
      <c r="AV7685" s="12"/>
      <c r="AW7685" s="12"/>
      <c r="AX7685" s="12"/>
      <c r="AY7685" s="12"/>
      <c r="AZ7685" s="12"/>
      <c r="BA7685" s="12"/>
      <c r="BB7685" s="12"/>
      <c r="BC7685" s="12"/>
      <c r="BD7685" s="12"/>
      <c r="BE7685" s="12"/>
      <c r="BF7685" s="12"/>
      <c r="BG7685" s="12"/>
      <c r="BH7685" s="12"/>
      <c r="BI7685" s="12"/>
      <c r="BJ7685" s="13"/>
      <c r="BK7685" s="13"/>
      <c r="BL7685" s="13"/>
      <c r="BM7685" s="13"/>
      <c r="BN7685" s="13"/>
    </row>
    <row r="7686" spans="1:66" x14ac:dyDescent="0.25">
      <c r="A7686" s="2"/>
      <c r="D7686"/>
      <c r="E7686" s="10"/>
      <c r="F7686" s="10"/>
      <c r="G7686" s="10"/>
      <c r="H7686" s="10"/>
      <c r="I7686" s="10"/>
      <c r="J7686" s="10"/>
      <c r="K7686" s="11"/>
      <c r="L7686" s="11"/>
      <c r="M7686" s="12"/>
      <c r="N7686" s="12"/>
      <c r="O7686" s="12"/>
      <c r="P7686" s="12"/>
      <c r="Q7686" s="12"/>
      <c r="R7686" s="12"/>
      <c r="S7686" s="12"/>
      <c r="T7686" s="12"/>
      <c r="U7686" s="12"/>
      <c r="V7686" s="12"/>
      <c r="W7686" s="12"/>
      <c r="X7686" s="12"/>
      <c r="Y7686" s="12"/>
      <c r="Z7686" s="12"/>
      <c r="AA7686" s="12"/>
      <c r="AB7686" s="12"/>
      <c r="AC7686" s="12"/>
      <c r="AD7686" s="12"/>
      <c r="AE7686" s="12"/>
      <c r="AF7686" s="12"/>
      <c r="AG7686" s="12"/>
      <c r="AH7686" s="12"/>
      <c r="AI7686" s="12"/>
      <c r="AJ7686" s="12"/>
      <c r="AK7686" s="12"/>
      <c r="AL7686" s="12"/>
      <c r="AM7686" s="12"/>
      <c r="AN7686" s="12"/>
      <c r="AO7686" s="12"/>
      <c r="AP7686" s="12"/>
      <c r="AQ7686" s="12"/>
      <c r="AR7686" s="12"/>
      <c r="AS7686" s="12"/>
      <c r="AT7686" s="12"/>
      <c r="AU7686" s="12"/>
      <c r="AV7686" s="12"/>
      <c r="AW7686" s="12"/>
      <c r="AX7686" s="12"/>
      <c r="AY7686" s="12"/>
      <c r="AZ7686" s="12"/>
      <c r="BA7686" s="12"/>
      <c r="BB7686" s="12"/>
      <c r="BC7686" s="12"/>
      <c r="BD7686" s="12"/>
      <c r="BE7686" s="12"/>
      <c r="BF7686" s="12"/>
      <c r="BG7686" s="12"/>
      <c r="BH7686" s="12"/>
      <c r="BI7686" s="12"/>
      <c r="BJ7686" s="13"/>
      <c r="BK7686" s="13"/>
      <c r="BL7686" s="13"/>
      <c r="BM7686" s="13"/>
      <c r="BN7686" s="13"/>
    </row>
    <row r="7687" spans="1:66" x14ac:dyDescent="0.25">
      <c r="A7687" s="2"/>
      <c r="D7687"/>
      <c r="E7687" s="10"/>
      <c r="F7687" s="10"/>
      <c r="G7687" s="10"/>
      <c r="H7687" s="10"/>
      <c r="I7687" s="10"/>
      <c r="J7687" s="10"/>
      <c r="K7687" s="11"/>
      <c r="L7687" s="11"/>
      <c r="M7687" s="12"/>
      <c r="N7687" s="12"/>
      <c r="O7687" s="12"/>
      <c r="P7687" s="12"/>
      <c r="Q7687" s="12"/>
      <c r="R7687" s="12"/>
      <c r="S7687" s="12"/>
      <c r="T7687" s="12"/>
      <c r="U7687" s="12"/>
      <c r="V7687" s="12"/>
      <c r="W7687" s="12"/>
      <c r="X7687" s="12"/>
      <c r="Y7687" s="12"/>
      <c r="Z7687" s="12"/>
      <c r="AA7687" s="12"/>
      <c r="AB7687" s="12"/>
      <c r="AC7687" s="12"/>
      <c r="AD7687" s="12"/>
      <c r="AE7687" s="12"/>
      <c r="AF7687" s="12"/>
      <c r="AG7687" s="12"/>
      <c r="AH7687" s="12"/>
      <c r="AI7687" s="12"/>
      <c r="AJ7687" s="12"/>
      <c r="AK7687" s="12"/>
      <c r="AL7687" s="12"/>
      <c r="AM7687" s="12"/>
      <c r="AN7687" s="12"/>
      <c r="AO7687" s="12"/>
      <c r="AP7687" s="12"/>
      <c r="AQ7687" s="12"/>
      <c r="AR7687" s="12"/>
      <c r="AS7687" s="12"/>
      <c r="AT7687" s="12"/>
      <c r="AU7687" s="12"/>
      <c r="AV7687" s="12"/>
      <c r="AW7687" s="12"/>
      <c r="AX7687" s="12"/>
      <c r="AY7687" s="12"/>
      <c r="AZ7687" s="12"/>
      <c r="BA7687" s="12"/>
      <c r="BB7687" s="12"/>
      <c r="BC7687" s="12"/>
      <c r="BD7687" s="12"/>
      <c r="BE7687" s="12"/>
      <c r="BF7687" s="12"/>
      <c r="BG7687" s="12"/>
      <c r="BH7687" s="12"/>
      <c r="BI7687" s="12"/>
      <c r="BJ7687" s="13"/>
      <c r="BK7687" s="13"/>
      <c r="BL7687" s="13"/>
      <c r="BM7687" s="13"/>
      <c r="BN7687" s="13"/>
    </row>
    <row r="7688" spans="1:66" x14ac:dyDescent="0.25">
      <c r="A7688" s="2"/>
      <c r="D7688"/>
      <c r="E7688" s="10"/>
      <c r="F7688" s="10"/>
      <c r="G7688" s="10"/>
      <c r="H7688" s="10"/>
      <c r="I7688" s="10"/>
      <c r="J7688" s="10"/>
      <c r="K7688" s="11"/>
      <c r="L7688" s="11"/>
      <c r="M7688" s="12"/>
      <c r="N7688" s="12"/>
      <c r="O7688" s="12"/>
      <c r="P7688" s="12"/>
      <c r="Q7688" s="12"/>
      <c r="R7688" s="12"/>
      <c r="S7688" s="12"/>
      <c r="T7688" s="12"/>
      <c r="U7688" s="12"/>
      <c r="V7688" s="12"/>
      <c r="W7688" s="12"/>
      <c r="X7688" s="12"/>
      <c r="Y7688" s="12"/>
      <c r="Z7688" s="12"/>
      <c r="AA7688" s="12"/>
      <c r="AB7688" s="12"/>
      <c r="AC7688" s="12"/>
      <c r="AD7688" s="12"/>
      <c r="AE7688" s="12"/>
      <c r="AF7688" s="12"/>
      <c r="AG7688" s="12"/>
      <c r="AH7688" s="12"/>
      <c r="AI7688" s="12"/>
      <c r="AJ7688" s="12"/>
      <c r="AK7688" s="12"/>
      <c r="AL7688" s="12"/>
      <c r="AM7688" s="12"/>
      <c r="AN7688" s="12"/>
      <c r="AO7688" s="12"/>
      <c r="AP7688" s="12"/>
      <c r="AQ7688" s="12"/>
      <c r="AR7688" s="12"/>
      <c r="AS7688" s="12"/>
      <c r="AT7688" s="12"/>
      <c r="AU7688" s="12"/>
      <c r="AV7688" s="12"/>
      <c r="AW7688" s="12"/>
      <c r="AX7688" s="12"/>
      <c r="AY7688" s="12"/>
      <c r="AZ7688" s="12"/>
      <c r="BA7688" s="12"/>
      <c r="BB7688" s="12"/>
      <c r="BC7688" s="12"/>
      <c r="BD7688" s="12"/>
      <c r="BE7688" s="12"/>
      <c r="BF7688" s="12"/>
      <c r="BG7688" s="12"/>
      <c r="BH7688" s="12"/>
      <c r="BI7688" s="12"/>
      <c r="BJ7688" s="13"/>
      <c r="BK7688" s="13"/>
      <c r="BL7688" s="13"/>
      <c r="BM7688" s="13"/>
      <c r="BN7688" s="13"/>
    </row>
    <row r="7689" spans="1:66" x14ac:dyDescent="0.25">
      <c r="A7689" s="2"/>
      <c r="D7689"/>
      <c r="E7689" s="10"/>
      <c r="F7689" s="10"/>
      <c r="G7689" s="10"/>
      <c r="H7689" s="10"/>
      <c r="I7689" s="10"/>
      <c r="J7689" s="10"/>
      <c r="K7689" s="11"/>
      <c r="L7689" s="11"/>
      <c r="M7689" s="12"/>
      <c r="N7689" s="12"/>
      <c r="O7689" s="12"/>
      <c r="P7689" s="12"/>
      <c r="Q7689" s="12"/>
      <c r="R7689" s="12"/>
      <c r="S7689" s="12"/>
      <c r="T7689" s="12"/>
      <c r="U7689" s="12"/>
      <c r="V7689" s="12"/>
      <c r="W7689" s="12"/>
      <c r="X7689" s="12"/>
      <c r="Y7689" s="12"/>
      <c r="Z7689" s="12"/>
      <c r="AA7689" s="12"/>
      <c r="AB7689" s="12"/>
      <c r="AC7689" s="12"/>
      <c r="AD7689" s="12"/>
      <c r="AE7689" s="12"/>
      <c r="AF7689" s="12"/>
      <c r="AG7689" s="12"/>
      <c r="AH7689" s="12"/>
      <c r="AI7689" s="12"/>
      <c r="AJ7689" s="12"/>
      <c r="AK7689" s="12"/>
      <c r="AL7689" s="12"/>
      <c r="AM7689" s="12"/>
      <c r="AN7689" s="12"/>
      <c r="AO7689" s="12"/>
      <c r="AP7689" s="12"/>
      <c r="AQ7689" s="12"/>
      <c r="AR7689" s="12"/>
      <c r="AS7689" s="12"/>
      <c r="AT7689" s="12"/>
      <c r="AU7689" s="12"/>
      <c r="AV7689" s="12"/>
      <c r="AW7689" s="12"/>
      <c r="AX7689" s="12"/>
      <c r="AY7689" s="12"/>
      <c r="AZ7689" s="12"/>
      <c r="BA7689" s="12"/>
      <c r="BB7689" s="12"/>
      <c r="BC7689" s="12"/>
      <c r="BD7689" s="12"/>
      <c r="BE7689" s="12"/>
      <c r="BF7689" s="12"/>
      <c r="BG7689" s="12"/>
      <c r="BH7689" s="12"/>
      <c r="BI7689" s="12"/>
      <c r="BJ7689" s="13"/>
      <c r="BK7689" s="13"/>
      <c r="BL7689" s="13"/>
      <c r="BM7689" s="13"/>
      <c r="BN7689" s="13"/>
    </row>
    <row r="7690" spans="1:66" x14ac:dyDescent="0.25">
      <c r="A7690" s="2"/>
      <c r="D7690"/>
      <c r="E7690" s="10"/>
      <c r="F7690" s="10"/>
      <c r="G7690" s="10"/>
      <c r="H7690" s="10"/>
      <c r="I7690" s="10"/>
      <c r="J7690" s="10"/>
      <c r="K7690" s="11"/>
      <c r="L7690" s="11"/>
      <c r="M7690" s="12"/>
      <c r="N7690" s="12"/>
      <c r="O7690" s="12"/>
      <c r="P7690" s="12"/>
      <c r="Q7690" s="12"/>
      <c r="R7690" s="12"/>
      <c r="S7690" s="12"/>
      <c r="T7690" s="12"/>
      <c r="U7690" s="12"/>
      <c r="V7690" s="12"/>
      <c r="W7690" s="12"/>
      <c r="X7690" s="12"/>
      <c r="Y7690" s="12"/>
      <c r="Z7690" s="12"/>
      <c r="AA7690" s="12"/>
      <c r="AB7690" s="12"/>
      <c r="AC7690" s="12"/>
      <c r="AD7690" s="12"/>
      <c r="AE7690" s="12"/>
      <c r="AF7690" s="12"/>
      <c r="AG7690" s="12"/>
      <c r="AH7690" s="12"/>
      <c r="AI7690" s="12"/>
      <c r="AJ7690" s="12"/>
      <c r="AK7690" s="12"/>
      <c r="AL7690" s="12"/>
      <c r="AM7690" s="12"/>
      <c r="AN7690" s="12"/>
      <c r="AO7690" s="12"/>
      <c r="AP7690" s="12"/>
      <c r="AQ7690" s="12"/>
      <c r="AR7690" s="12"/>
      <c r="AS7690" s="12"/>
      <c r="AT7690" s="12"/>
      <c r="AU7690" s="12"/>
      <c r="AV7690" s="12"/>
      <c r="AW7690" s="12"/>
      <c r="AX7690" s="12"/>
      <c r="AY7690" s="12"/>
      <c r="AZ7690" s="12"/>
      <c r="BA7690" s="12"/>
      <c r="BB7690" s="12"/>
      <c r="BC7690" s="12"/>
      <c r="BD7690" s="12"/>
      <c r="BE7690" s="12"/>
      <c r="BF7690" s="12"/>
      <c r="BG7690" s="12"/>
      <c r="BH7690" s="12"/>
      <c r="BI7690" s="12"/>
      <c r="BJ7690" s="13"/>
      <c r="BK7690" s="13"/>
      <c r="BL7690" s="13"/>
      <c r="BM7690" s="13"/>
      <c r="BN7690" s="13"/>
    </row>
    <row r="7691" spans="1:66" x14ac:dyDescent="0.25">
      <c r="A7691" s="2"/>
      <c r="D7691"/>
      <c r="E7691" s="10"/>
      <c r="F7691" s="10"/>
      <c r="G7691" s="10"/>
      <c r="H7691" s="10"/>
      <c r="I7691" s="10"/>
      <c r="J7691" s="10"/>
      <c r="K7691" s="11"/>
      <c r="L7691" s="11"/>
      <c r="M7691" s="12"/>
      <c r="N7691" s="12"/>
      <c r="O7691" s="12"/>
      <c r="P7691" s="12"/>
      <c r="Q7691" s="12"/>
      <c r="R7691" s="12"/>
      <c r="S7691" s="12"/>
      <c r="T7691" s="12"/>
      <c r="U7691" s="12"/>
      <c r="V7691" s="12"/>
      <c r="W7691" s="12"/>
      <c r="X7691" s="12"/>
      <c r="Y7691" s="12"/>
      <c r="Z7691" s="12"/>
      <c r="AA7691" s="12"/>
      <c r="AB7691" s="12"/>
      <c r="AC7691" s="12"/>
      <c r="AD7691" s="12"/>
      <c r="AE7691" s="12"/>
      <c r="AF7691" s="12"/>
      <c r="AG7691" s="12"/>
      <c r="AH7691" s="12"/>
      <c r="AI7691" s="12"/>
      <c r="AJ7691" s="12"/>
      <c r="AK7691" s="12"/>
      <c r="AL7691" s="12"/>
      <c r="AM7691" s="12"/>
      <c r="AN7691" s="12"/>
      <c r="AO7691" s="12"/>
      <c r="AP7691" s="12"/>
      <c r="AQ7691" s="12"/>
      <c r="AR7691" s="12"/>
      <c r="AS7691" s="12"/>
      <c r="AT7691" s="12"/>
      <c r="AU7691" s="12"/>
      <c r="AV7691" s="12"/>
      <c r="AW7691" s="12"/>
      <c r="AX7691" s="12"/>
      <c r="AY7691" s="12"/>
      <c r="AZ7691" s="12"/>
      <c r="BA7691" s="12"/>
      <c r="BB7691" s="12"/>
      <c r="BC7691" s="12"/>
      <c r="BD7691" s="12"/>
      <c r="BE7691" s="12"/>
      <c r="BF7691" s="12"/>
      <c r="BG7691" s="12"/>
      <c r="BH7691" s="12"/>
      <c r="BI7691" s="12"/>
      <c r="BJ7691" s="13"/>
      <c r="BK7691" s="13"/>
      <c r="BL7691" s="13"/>
      <c r="BM7691" s="13"/>
      <c r="BN7691" s="13"/>
    </row>
    <row r="7692" spans="1:66" x14ac:dyDescent="0.25">
      <c r="A7692" s="2"/>
      <c r="D7692"/>
      <c r="E7692" s="10"/>
      <c r="F7692" s="10"/>
      <c r="G7692" s="10"/>
      <c r="H7692" s="10"/>
      <c r="I7692" s="10"/>
      <c r="J7692" s="10"/>
      <c r="K7692" s="11"/>
      <c r="L7692" s="11"/>
      <c r="M7692" s="12"/>
      <c r="N7692" s="12"/>
      <c r="O7692" s="12"/>
      <c r="P7692" s="12"/>
      <c r="Q7692" s="12"/>
      <c r="R7692" s="12"/>
      <c r="S7692" s="12"/>
      <c r="T7692" s="12"/>
      <c r="U7692" s="12"/>
      <c r="V7692" s="12"/>
      <c r="W7692" s="12"/>
      <c r="X7692" s="12"/>
      <c r="Y7692" s="12"/>
      <c r="Z7692" s="12"/>
      <c r="AA7692" s="12"/>
      <c r="AB7692" s="12"/>
      <c r="AC7692" s="12"/>
      <c r="AD7692" s="12"/>
      <c r="AE7692" s="12"/>
      <c r="AF7692" s="12"/>
      <c r="AG7692" s="12"/>
      <c r="AH7692" s="12"/>
      <c r="AI7692" s="12"/>
      <c r="AJ7692" s="12"/>
      <c r="AK7692" s="12"/>
      <c r="AL7692" s="12"/>
      <c r="AM7692" s="12"/>
      <c r="AN7692" s="12"/>
      <c r="AO7692" s="12"/>
      <c r="AP7692" s="12"/>
      <c r="AQ7692" s="12"/>
      <c r="AR7692" s="12"/>
      <c r="AS7692" s="12"/>
      <c r="AT7692" s="12"/>
      <c r="AU7692" s="12"/>
      <c r="AV7692" s="12"/>
      <c r="AW7692" s="12"/>
      <c r="AX7692" s="12"/>
      <c r="AY7692" s="12"/>
      <c r="AZ7692" s="12"/>
      <c r="BA7692" s="12"/>
      <c r="BB7692" s="12"/>
      <c r="BC7692" s="12"/>
      <c r="BD7692" s="12"/>
      <c r="BE7692" s="12"/>
      <c r="BF7692" s="12"/>
      <c r="BG7692" s="12"/>
      <c r="BH7692" s="12"/>
      <c r="BI7692" s="12"/>
      <c r="BJ7692" s="13"/>
      <c r="BK7692" s="13"/>
      <c r="BL7692" s="13"/>
      <c r="BM7692" s="13"/>
      <c r="BN7692" s="13"/>
    </row>
    <row r="7693" spans="1:66" x14ac:dyDescent="0.25">
      <c r="A7693" s="2"/>
      <c r="D7693"/>
      <c r="E7693" s="10"/>
      <c r="F7693" s="10"/>
      <c r="G7693" s="10"/>
      <c r="H7693" s="10"/>
      <c r="I7693" s="10"/>
      <c r="J7693" s="10"/>
      <c r="K7693" s="11"/>
      <c r="L7693" s="11"/>
      <c r="M7693" s="12"/>
      <c r="N7693" s="12"/>
      <c r="O7693" s="12"/>
      <c r="P7693" s="12"/>
      <c r="Q7693" s="12"/>
      <c r="R7693" s="12"/>
      <c r="S7693" s="12"/>
      <c r="T7693" s="12"/>
      <c r="U7693" s="12"/>
      <c r="V7693" s="12"/>
      <c r="W7693" s="12"/>
      <c r="X7693" s="12"/>
      <c r="Y7693" s="12"/>
      <c r="Z7693" s="12"/>
      <c r="AA7693" s="12"/>
      <c r="AB7693" s="12"/>
      <c r="AC7693" s="12"/>
      <c r="AD7693" s="12"/>
      <c r="AE7693" s="12"/>
      <c r="AF7693" s="12"/>
      <c r="AG7693" s="12"/>
      <c r="AH7693" s="12"/>
      <c r="AI7693" s="12"/>
      <c r="AJ7693" s="12"/>
      <c r="AK7693" s="12"/>
      <c r="AL7693" s="12"/>
      <c r="AM7693" s="12"/>
      <c r="AN7693" s="12"/>
      <c r="AO7693" s="12"/>
      <c r="AP7693" s="12"/>
      <c r="AQ7693" s="12"/>
      <c r="AR7693" s="12"/>
      <c r="AS7693" s="12"/>
      <c r="AT7693" s="12"/>
      <c r="AU7693" s="12"/>
      <c r="AV7693" s="12"/>
      <c r="AW7693" s="12"/>
      <c r="AX7693" s="12"/>
      <c r="AY7693" s="12"/>
      <c r="AZ7693" s="12"/>
      <c r="BA7693" s="12"/>
      <c r="BB7693" s="12"/>
      <c r="BC7693" s="12"/>
      <c r="BD7693" s="12"/>
      <c r="BE7693" s="12"/>
      <c r="BF7693" s="12"/>
      <c r="BG7693" s="12"/>
      <c r="BH7693" s="12"/>
      <c r="BI7693" s="12"/>
      <c r="BJ7693" s="13"/>
      <c r="BK7693" s="13"/>
      <c r="BL7693" s="13"/>
      <c r="BM7693" s="13"/>
      <c r="BN7693" s="13"/>
    </row>
    <row r="7694" spans="1:66" x14ac:dyDescent="0.25">
      <c r="A7694" s="2"/>
      <c r="D7694"/>
      <c r="E7694" s="10"/>
      <c r="F7694" s="10"/>
      <c r="G7694" s="10"/>
      <c r="H7694" s="10"/>
      <c r="I7694" s="10"/>
      <c r="J7694" s="10"/>
      <c r="K7694" s="11"/>
      <c r="L7694" s="11"/>
      <c r="M7694" s="12"/>
      <c r="N7694" s="12"/>
      <c r="O7694" s="12"/>
      <c r="P7694" s="12"/>
      <c r="Q7694" s="12"/>
      <c r="R7694" s="12"/>
      <c r="S7694" s="12"/>
      <c r="T7694" s="12"/>
      <c r="U7694" s="12"/>
      <c r="V7694" s="12"/>
      <c r="W7694" s="12"/>
      <c r="X7694" s="12"/>
      <c r="Y7694" s="12"/>
      <c r="Z7694" s="12"/>
      <c r="AA7694" s="12"/>
      <c r="AB7694" s="12"/>
      <c r="AC7694" s="12"/>
      <c r="AD7694" s="12"/>
      <c r="AE7694" s="12"/>
      <c r="AF7694" s="12"/>
      <c r="AG7694" s="12"/>
      <c r="AH7694" s="12"/>
      <c r="AI7694" s="12"/>
      <c r="AJ7694" s="12"/>
      <c r="AK7694" s="12"/>
      <c r="AL7694" s="12"/>
      <c r="AM7694" s="12"/>
      <c r="AN7694" s="12"/>
      <c r="AO7694" s="12"/>
      <c r="AP7694" s="12"/>
      <c r="AQ7694" s="12"/>
      <c r="AR7694" s="12"/>
      <c r="AS7694" s="12"/>
      <c r="AT7694" s="12"/>
      <c r="AU7694" s="12"/>
      <c r="AV7694" s="12"/>
      <c r="AW7694" s="12"/>
      <c r="AX7694" s="12"/>
      <c r="AY7694" s="12"/>
      <c r="AZ7694" s="12"/>
      <c r="BA7694" s="12"/>
      <c r="BB7694" s="12"/>
      <c r="BC7694" s="12"/>
      <c r="BD7694" s="12"/>
      <c r="BE7694" s="12"/>
      <c r="BF7694" s="12"/>
      <c r="BG7694" s="12"/>
      <c r="BH7694" s="12"/>
      <c r="BI7694" s="12"/>
      <c r="BJ7694" s="13"/>
      <c r="BK7694" s="13"/>
      <c r="BL7694" s="13"/>
      <c r="BM7694" s="13"/>
      <c r="BN7694" s="13"/>
    </row>
    <row r="7695" spans="1:66" x14ac:dyDescent="0.25">
      <c r="A7695" s="2"/>
      <c r="D7695"/>
      <c r="E7695" s="10"/>
      <c r="F7695" s="10"/>
      <c r="G7695" s="10"/>
      <c r="H7695" s="10"/>
      <c r="I7695" s="10"/>
      <c r="J7695" s="10"/>
      <c r="K7695" s="11"/>
      <c r="L7695" s="11"/>
      <c r="M7695" s="12"/>
      <c r="N7695" s="12"/>
      <c r="O7695" s="12"/>
      <c r="P7695" s="12"/>
      <c r="Q7695" s="12"/>
      <c r="R7695" s="12"/>
      <c r="S7695" s="12"/>
      <c r="T7695" s="12"/>
      <c r="U7695" s="12"/>
      <c r="V7695" s="12"/>
      <c r="W7695" s="12"/>
      <c r="X7695" s="12"/>
      <c r="Y7695" s="12"/>
      <c r="Z7695" s="12"/>
      <c r="AA7695" s="12"/>
      <c r="AB7695" s="12"/>
      <c r="AC7695" s="12"/>
      <c r="AD7695" s="12"/>
      <c r="AE7695" s="12"/>
      <c r="AF7695" s="12"/>
      <c r="AG7695" s="12"/>
      <c r="AH7695" s="12"/>
      <c r="AI7695" s="12"/>
      <c r="AJ7695" s="12"/>
      <c r="AK7695" s="12"/>
      <c r="AL7695" s="12"/>
      <c r="AM7695" s="12"/>
      <c r="AN7695" s="12"/>
      <c r="AO7695" s="12"/>
      <c r="AP7695" s="12"/>
      <c r="AQ7695" s="12"/>
      <c r="AR7695" s="12"/>
      <c r="AS7695" s="12"/>
      <c r="AT7695" s="12"/>
      <c r="AU7695" s="12"/>
      <c r="AV7695" s="12"/>
      <c r="AW7695" s="12"/>
      <c r="AX7695" s="12"/>
      <c r="AY7695" s="12"/>
      <c r="AZ7695" s="12"/>
      <c r="BA7695" s="12"/>
      <c r="BB7695" s="12"/>
      <c r="BC7695" s="12"/>
      <c r="BD7695" s="12"/>
      <c r="BE7695" s="12"/>
      <c r="BF7695" s="12"/>
      <c r="BG7695" s="12"/>
      <c r="BH7695" s="12"/>
      <c r="BI7695" s="12"/>
      <c r="BJ7695" s="13"/>
      <c r="BK7695" s="13"/>
      <c r="BL7695" s="13"/>
      <c r="BM7695" s="13"/>
      <c r="BN7695" s="13"/>
    </row>
    <row r="7696" spans="1:66" x14ac:dyDescent="0.25">
      <c r="A7696" s="2"/>
      <c r="D7696"/>
      <c r="E7696" s="10"/>
      <c r="F7696" s="10"/>
      <c r="G7696" s="10"/>
      <c r="H7696" s="10"/>
      <c r="I7696" s="10"/>
      <c r="J7696" s="10"/>
      <c r="K7696" s="11"/>
      <c r="L7696" s="11"/>
      <c r="M7696" s="12"/>
      <c r="N7696" s="12"/>
      <c r="O7696" s="12"/>
      <c r="P7696" s="12"/>
      <c r="Q7696" s="12"/>
      <c r="R7696" s="12"/>
      <c r="S7696" s="12"/>
      <c r="T7696" s="12"/>
      <c r="U7696" s="12"/>
      <c r="V7696" s="12"/>
      <c r="W7696" s="12"/>
      <c r="X7696" s="12"/>
      <c r="Y7696" s="12"/>
      <c r="Z7696" s="12"/>
      <c r="AA7696" s="12"/>
      <c r="AB7696" s="12"/>
      <c r="AC7696" s="12"/>
      <c r="AD7696" s="12"/>
      <c r="AE7696" s="12"/>
      <c r="AF7696" s="12"/>
      <c r="AG7696" s="12"/>
      <c r="AH7696" s="12"/>
      <c r="AI7696" s="12"/>
      <c r="AJ7696" s="12"/>
      <c r="AK7696" s="12"/>
      <c r="AL7696" s="12"/>
      <c r="AM7696" s="12"/>
      <c r="AN7696" s="12"/>
      <c r="AO7696" s="12"/>
      <c r="AP7696" s="12"/>
      <c r="AQ7696" s="12"/>
      <c r="AR7696" s="12"/>
      <c r="AS7696" s="12"/>
      <c r="AT7696" s="12"/>
      <c r="AU7696" s="12"/>
      <c r="AV7696" s="12"/>
      <c r="AW7696" s="12"/>
      <c r="AX7696" s="12"/>
      <c r="AY7696" s="12"/>
      <c r="AZ7696" s="12"/>
      <c r="BA7696" s="12"/>
      <c r="BB7696" s="12"/>
      <c r="BC7696" s="12"/>
      <c r="BD7696" s="12"/>
      <c r="BE7696" s="12"/>
      <c r="BF7696" s="12"/>
      <c r="BG7696" s="12"/>
      <c r="BH7696" s="12"/>
      <c r="BI7696" s="12"/>
      <c r="BJ7696" s="13"/>
      <c r="BK7696" s="13"/>
      <c r="BL7696" s="13"/>
      <c r="BM7696" s="13"/>
      <c r="BN7696" s="13"/>
    </row>
    <row r="7697" spans="1:66" x14ac:dyDescent="0.25">
      <c r="A7697" s="2"/>
      <c r="D7697"/>
      <c r="E7697" s="10"/>
      <c r="F7697" s="10"/>
      <c r="G7697" s="10"/>
      <c r="H7697" s="10"/>
      <c r="I7697" s="10"/>
      <c r="J7697" s="10"/>
      <c r="K7697" s="11"/>
      <c r="L7697" s="11"/>
      <c r="M7697" s="12"/>
      <c r="N7697" s="12"/>
      <c r="O7697" s="12"/>
      <c r="P7697" s="12"/>
      <c r="Q7697" s="12"/>
      <c r="R7697" s="12"/>
      <c r="S7697" s="12"/>
      <c r="T7697" s="12"/>
      <c r="U7697" s="12"/>
      <c r="V7697" s="12"/>
      <c r="W7697" s="12"/>
      <c r="X7697" s="12"/>
      <c r="Y7697" s="12"/>
      <c r="Z7697" s="12"/>
      <c r="AA7697" s="12"/>
      <c r="AB7697" s="12"/>
      <c r="AC7697" s="12"/>
      <c r="AD7697" s="12"/>
      <c r="AE7697" s="12"/>
      <c r="AF7697" s="12"/>
      <c r="AG7697" s="12"/>
      <c r="AH7697" s="12"/>
      <c r="AI7697" s="12"/>
      <c r="AJ7697" s="12"/>
      <c r="AK7697" s="12"/>
      <c r="AL7697" s="12"/>
      <c r="AM7697" s="12"/>
      <c r="AN7697" s="12"/>
      <c r="AO7697" s="12"/>
      <c r="AP7697" s="12"/>
      <c r="AQ7697" s="12"/>
      <c r="AR7697" s="12"/>
      <c r="AS7697" s="12"/>
      <c r="AT7697" s="12"/>
      <c r="AU7697" s="12"/>
      <c r="AV7697" s="12"/>
      <c r="AW7697" s="12"/>
      <c r="AX7697" s="12"/>
      <c r="AY7697" s="12"/>
      <c r="AZ7697" s="12"/>
      <c r="BA7697" s="12"/>
      <c r="BB7697" s="12"/>
      <c r="BC7697" s="12"/>
      <c r="BD7697" s="12"/>
      <c r="BE7697" s="12"/>
      <c r="BF7697" s="12"/>
      <c r="BG7697" s="12"/>
      <c r="BH7697" s="12"/>
      <c r="BI7697" s="12"/>
      <c r="BJ7697" s="13"/>
      <c r="BK7697" s="13"/>
      <c r="BL7697" s="13"/>
      <c r="BM7697" s="13"/>
      <c r="BN7697" s="13"/>
    </row>
    <row r="7698" spans="1:66" x14ac:dyDescent="0.25">
      <c r="A7698" s="2"/>
      <c r="D7698"/>
      <c r="E7698" s="10"/>
      <c r="F7698" s="10"/>
      <c r="G7698" s="10"/>
      <c r="H7698" s="10"/>
      <c r="I7698" s="10"/>
      <c r="J7698" s="10"/>
      <c r="K7698" s="11"/>
      <c r="L7698" s="11"/>
      <c r="M7698" s="12"/>
      <c r="N7698" s="12"/>
      <c r="O7698" s="12"/>
      <c r="P7698" s="12"/>
      <c r="Q7698" s="12"/>
      <c r="R7698" s="12"/>
      <c r="S7698" s="12"/>
      <c r="T7698" s="12"/>
      <c r="U7698" s="12"/>
      <c r="V7698" s="12"/>
      <c r="W7698" s="12"/>
      <c r="X7698" s="12"/>
      <c r="Y7698" s="12"/>
      <c r="Z7698" s="12"/>
      <c r="AA7698" s="12"/>
      <c r="AB7698" s="12"/>
      <c r="AC7698" s="12"/>
      <c r="AD7698" s="12"/>
      <c r="AE7698" s="12"/>
      <c r="AF7698" s="12"/>
      <c r="AG7698" s="12"/>
      <c r="AH7698" s="12"/>
      <c r="AI7698" s="12"/>
      <c r="AJ7698" s="12"/>
      <c r="AK7698" s="12"/>
      <c r="AL7698" s="12"/>
      <c r="AM7698" s="12"/>
      <c r="AN7698" s="12"/>
      <c r="AO7698" s="12"/>
      <c r="AP7698" s="12"/>
      <c r="AQ7698" s="12"/>
      <c r="AR7698" s="12"/>
      <c r="AS7698" s="12"/>
      <c r="AT7698" s="12"/>
      <c r="AU7698" s="12"/>
      <c r="AV7698" s="12"/>
      <c r="AW7698" s="12"/>
      <c r="AX7698" s="12"/>
      <c r="AY7698" s="12"/>
      <c r="AZ7698" s="12"/>
      <c r="BA7698" s="12"/>
      <c r="BB7698" s="12"/>
      <c r="BC7698" s="12"/>
      <c r="BD7698" s="12"/>
      <c r="BE7698" s="12"/>
      <c r="BF7698" s="12"/>
      <c r="BG7698" s="12"/>
      <c r="BH7698" s="12"/>
      <c r="BI7698" s="12"/>
      <c r="BJ7698" s="13"/>
      <c r="BK7698" s="13"/>
      <c r="BL7698" s="13"/>
      <c r="BM7698" s="13"/>
      <c r="BN7698" s="13"/>
    </row>
    <row r="7699" spans="1:66" x14ac:dyDescent="0.25">
      <c r="A7699" s="2"/>
      <c r="D7699"/>
      <c r="E7699" s="10"/>
      <c r="F7699" s="10"/>
      <c r="G7699" s="10"/>
      <c r="H7699" s="10"/>
      <c r="I7699" s="10"/>
      <c r="J7699" s="10"/>
      <c r="K7699" s="11"/>
      <c r="L7699" s="11"/>
      <c r="M7699" s="12"/>
      <c r="N7699" s="12"/>
      <c r="O7699" s="12"/>
      <c r="P7699" s="12"/>
      <c r="Q7699" s="12"/>
      <c r="R7699" s="12"/>
      <c r="S7699" s="12"/>
      <c r="T7699" s="12"/>
      <c r="U7699" s="12"/>
      <c r="V7699" s="12"/>
      <c r="W7699" s="12"/>
      <c r="X7699" s="12"/>
      <c r="Y7699" s="12"/>
      <c r="Z7699" s="12"/>
      <c r="AA7699" s="12"/>
      <c r="AB7699" s="12"/>
      <c r="AC7699" s="12"/>
      <c r="AD7699" s="12"/>
      <c r="AE7699" s="12"/>
      <c r="AF7699" s="12"/>
      <c r="AG7699" s="12"/>
      <c r="AH7699" s="12"/>
      <c r="AI7699" s="12"/>
      <c r="AJ7699" s="12"/>
      <c r="AK7699" s="12"/>
      <c r="AL7699" s="12"/>
      <c r="AM7699" s="12"/>
      <c r="AN7699" s="12"/>
      <c r="AO7699" s="12"/>
      <c r="AP7699" s="12"/>
      <c r="AQ7699" s="12"/>
      <c r="AR7699" s="12"/>
      <c r="AS7699" s="12"/>
      <c r="AT7699" s="12"/>
      <c r="AU7699" s="12"/>
      <c r="AV7699" s="12"/>
      <c r="AW7699" s="12"/>
      <c r="AX7699" s="12"/>
      <c r="AY7699" s="12"/>
      <c r="AZ7699" s="12"/>
      <c r="BA7699" s="12"/>
      <c r="BB7699" s="12"/>
      <c r="BC7699" s="12"/>
      <c r="BD7699" s="12"/>
      <c r="BE7699" s="12"/>
      <c r="BF7699" s="12"/>
      <c r="BG7699" s="12"/>
      <c r="BH7699" s="12"/>
      <c r="BI7699" s="12"/>
      <c r="BJ7699" s="13"/>
      <c r="BK7699" s="13"/>
      <c r="BL7699" s="13"/>
      <c r="BM7699" s="13"/>
      <c r="BN7699" s="13"/>
    </row>
    <row r="7700" spans="1:66" x14ac:dyDescent="0.25">
      <c r="A7700" s="2"/>
      <c r="D7700"/>
      <c r="E7700" s="10"/>
      <c r="F7700" s="10"/>
      <c r="G7700" s="10"/>
      <c r="H7700" s="10"/>
      <c r="I7700" s="10"/>
      <c r="J7700" s="10"/>
      <c r="K7700" s="11"/>
      <c r="L7700" s="11"/>
      <c r="M7700" s="12"/>
      <c r="N7700" s="12"/>
      <c r="O7700" s="12"/>
      <c r="P7700" s="12"/>
      <c r="Q7700" s="12"/>
      <c r="R7700" s="12"/>
      <c r="S7700" s="12"/>
      <c r="T7700" s="12"/>
      <c r="U7700" s="12"/>
      <c r="V7700" s="12"/>
      <c r="W7700" s="12"/>
      <c r="X7700" s="12"/>
      <c r="Y7700" s="12"/>
      <c r="Z7700" s="12"/>
      <c r="AA7700" s="12"/>
      <c r="AB7700" s="12"/>
      <c r="AC7700" s="12"/>
      <c r="AD7700" s="12"/>
      <c r="AE7700" s="12"/>
      <c r="AF7700" s="12"/>
      <c r="AG7700" s="12"/>
      <c r="AH7700" s="12"/>
      <c r="AI7700" s="12"/>
      <c r="AJ7700" s="12"/>
      <c r="AK7700" s="12"/>
      <c r="AL7700" s="12"/>
      <c r="AM7700" s="12"/>
      <c r="AN7700" s="12"/>
      <c r="AO7700" s="12"/>
      <c r="AP7700" s="12"/>
      <c r="AQ7700" s="12"/>
      <c r="AR7700" s="12"/>
      <c r="AS7700" s="12"/>
      <c r="AT7700" s="12"/>
      <c r="AU7700" s="12"/>
      <c r="AV7700" s="12"/>
      <c r="AW7700" s="12"/>
      <c r="AX7700" s="12"/>
      <c r="AY7700" s="12"/>
      <c r="AZ7700" s="12"/>
      <c r="BA7700" s="12"/>
      <c r="BB7700" s="12"/>
      <c r="BC7700" s="12"/>
      <c r="BD7700" s="12"/>
      <c r="BE7700" s="12"/>
      <c r="BF7700" s="12"/>
      <c r="BG7700" s="12"/>
      <c r="BH7700" s="12"/>
      <c r="BI7700" s="12"/>
      <c r="BJ7700" s="13"/>
      <c r="BK7700" s="13"/>
      <c r="BL7700" s="13"/>
      <c r="BM7700" s="13"/>
      <c r="BN7700" s="13"/>
    </row>
    <row r="7701" spans="1:66" x14ac:dyDescent="0.25">
      <c r="A7701" s="2"/>
      <c r="D7701"/>
      <c r="E7701" s="10"/>
      <c r="F7701" s="10"/>
      <c r="G7701" s="10"/>
      <c r="H7701" s="10"/>
      <c r="I7701" s="10"/>
      <c r="J7701" s="10"/>
      <c r="K7701" s="11"/>
      <c r="L7701" s="11"/>
      <c r="M7701" s="12"/>
      <c r="N7701" s="12"/>
      <c r="O7701" s="12"/>
      <c r="P7701" s="12"/>
      <c r="Q7701" s="12"/>
      <c r="R7701" s="12"/>
      <c r="S7701" s="12"/>
      <c r="T7701" s="12"/>
      <c r="U7701" s="12"/>
      <c r="V7701" s="12"/>
      <c r="W7701" s="12"/>
      <c r="X7701" s="12"/>
      <c r="Y7701" s="12"/>
      <c r="Z7701" s="12"/>
      <c r="AA7701" s="12"/>
      <c r="AB7701" s="12"/>
      <c r="AC7701" s="12"/>
      <c r="AD7701" s="12"/>
      <c r="AE7701" s="12"/>
      <c r="AF7701" s="12"/>
      <c r="AG7701" s="12"/>
      <c r="AH7701" s="12"/>
      <c r="AI7701" s="12"/>
      <c r="AJ7701" s="12"/>
      <c r="AK7701" s="12"/>
      <c r="AL7701" s="12"/>
      <c r="AM7701" s="12"/>
      <c r="AN7701" s="12"/>
      <c r="AO7701" s="12"/>
      <c r="AP7701" s="12"/>
      <c r="AQ7701" s="12"/>
      <c r="AR7701" s="12"/>
      <c r="AS7701" s="12"/>
      <c r="AT7701" s="12"/>
      <c r="AU7701" s="12"/>
      <c r="AV7701" s="12"/>
      <c r="AW7701" s="12"/>
      <c r="AX7701" s="12"/>
      <c r="AY7701" s="12"/>
      <c r="AZ7701" s="12"/>
      <c r="BA7701" s="12"/>
      <c r="BB7701" s="12"/>
      <c r="BC7701" s="12"/>
      <c r="BD7701" s="12"/>
      <c r="BE7701" s="12"/>
      <c r="BF7701" s="12"/>
      <c r="BG7701" s="12"/>
      <c r="BH7701" s="12"/>
      <c r="BI7701" s="12"/>
      <c r="BJ7701" s="13"/>
      <c r="BK7701" s="13"/>
      <c r="BL7701" s="13"/>
      <c r="BM7701" s="13"/>
      <c r="BN7701" s="13"/>
    </row>
    <row r="7702" spans="1:66" x14ac:dyDescent="0.25">
      <c r="A7702" s="2"/>
      <c r="D7702"/>
      <c r="E7702" s="10"/>
      <c r="F7702" s="10"/>
      <c r="G7702" s="10"/>
      <c r="H7702" s="10"/>
      <c r="I7702" s="10"/>
      <c r="J7702" s="10"/>
      <c r="K7702" s="11"/>
      <c r="L7702" s="11"/>
      <c r="M7702" s="12"/>
      <c r="N7702" s="12"/>
      <c r="O7702" s="12"/>
      <c r="P7702" s="12"/>
      <c r="Q7702" s="12"/>
      <c r="R7702" s="12"/>
      <c r="S7702" s="12"/>
      <c r="T7702" s="12"/>
      <c r="U7702" s="12"/>
      <c r="V7702" s="12"/>
      <c r="W7702" s="12"/>
      <c r="X7702" s="12"/>
      <c r="Y7702" s="12"/>
      <c r="Z7702" s="12"/>
      <c r="AA7702" s="12"/>
      <c r="AB7702" s="12"/>
      <c r="AC7702" s="12"/>
      <c r="AD7702" s="12"/>
      <c r="AE7702" s="12"/>
      <c r="AF7702" s="12"/>
      <c r="AG7702" s="12"/>
      <c r="AH7702" s="12"/>
      <c r="AI7702" s="12"/>
      <c r="AJ7702" s="12"/>
      <c r="AK7702" s="12"/>
      <c r="AL7702" s="12"/>
      <c r="AM7702" s="12"/>
      <c r="AN7702" s="12"/>
      <c r="AO7702" s="12"/>
      <c r="AP7702" s="12"/>
      <c r="AQ7702" s="12"/>
      <c r="AR7702" s="12"/>
      <c r="AS7702" s="12"/>
      <c r="AT7702" s="12"/>
      <c r="AU7702" s="12"/>
      <c r="AV7702" s="12"/>
      <c r="AW7702" s="12"/>
      <c r="AX7702" s="12"/>
      <c r="AY7702" s="12"/>
      <c r="AZ7702" s="12"/>
      <c r="BA7702" s="12"/>
      <c r="BB7702" s="12"/>
      <c r="BC7702" s="12"/>
      <c r="BD7702" s="12"/>
      <c r="BE7702" s="12"/>
      <c r="BF7702" s="12"/>
      <c r="BG7702" s="12"/>
      <c r="BH7702" s="12"/>
      <c r="BI7702" s="12"/>
      <c r="BJ7702" s="13"/>
      <c r="BK7702" s="13"/>
      <c r="BL7702" s="13"/>
      <c r="BM7702" s="13"/>
      <c r="BN7702" s="13"/>
    </row>
    <row r="7703" spans="1:66" x14ac:dyDescent="0.25">
      <c r="A7703" s="2"/>
      <c r="D7703"/>
      <c r="E7703" s="10"/>
      <c r="F7703" s="10"/>
      <c r="G7703" s="10"/>
      <c r="H7703" s="10"/>
      <c r="I7703" s="10"/>
      <c r="J7703" s="10"/>
      <c r="K7703" s="11"/>
      <c r="L7703" s="11"/>
      <c r="M7703" s="12"/>
      <c r="N7703" s="12"/>
      <c r="O7703" s="12"/>
      <c r="P7703" s="12"/>
      <c r="Q7703" s="12"/>
      <c r="R7703" s="12"/>
      <c r="S7703" s="12"/>
      <c r="T7703" s="12"/>
      <c r="U7703" s="12"/>
      <c r="V7703" s="12"/>
      <c r="W7703" s="12"/>
      <c r="X7703" s="12"/>
      <c r="Y7703" s="12"/>
      <c r="Z7703" s="12"/>
      <c r="AA7703" s="12"/>
      <c r="AB7703" s="12"/>
      <c r="AC7703" s="12"/>
      <c r="AD7703" s="12"/>
      <c r="AE7703" s="12"/>
      <c r="AF7703" s="12"/>
      <c r="AG7703" s="12"/>
      <c r="AH7703" s="12"/>
      <c r="AI7703" s="12"/>
      <c r="AJ7703" s="12"/>
      <c r="AK7703" s="12"/>
      <c r="AL7703" s="12"/>
      <c r="AM7703" s="12"/>
      <c r="AN7703" s="12"/>
      <c r="AO7703" s="12"/>
      <c r="AP7703" s="12"/>
      <c r="AQ7703" s="12"/>
      <c r="AR7703" s="12"/>
      <c r="AS7703" s="12"/>
      <c r="AT7703" s="12"/>
      <c r="AU7703" s="12"/>
      <c r="AV7703" s="12"/>
      <c r="AW7703" s="12"/>
      <c r="AX7703" s="12"/>
      <c r="AY7703" s="12"/>
      <c r="AZ7703" s="12"/>
      <c r="BA7703" s="12"/>
      <c r="BB7703" s="12"/>
      <c r="BC7703" s="12"/>
      <c r="BD7703" s="12"/>
      <c r="BE7703" s="12"/>
      <c r="BF7703" s="12"/>
      <c r="BG7703" s="12"/>
      <c r="BH7703" s="12"/>
      <c r="BI7703" s="12"/>
      <c r="BJ7703" s="13"/>
      <c r="BK7703" s="13"/>
      <c r="BL7703" s="13"/>
      <c r="BM7703" s="13"/>
      <c r="BN7703" s="13"/>
    </row>
    <row r="7704" spans="1:66" x14ac:dyDescent="0.25">
      <c r="A7704" s="2"/>
      <c r="D7704"/>
      <c r="E7704" s="10"/>
      <c r="F7704" s="10"/>
      <c r="G7704" s="10"/>
      <c r="H7704" s="10"/>
      <c r="I7704" s="10"/>
      <c r="J7704" s="10"/>
      <c r="K7704" s="11"/>
      <c r="L7704" s="11"/>
      <c r="M7704" s="12"/>
      <c r="N7704" s="12"/>
      <c r="O7704" s="12"/>
      <c r="P7704" s="12"/>
      <c r="Q7704" s="12"/>
      <c r="R7704" s="12"/>
      <c r="S7704" s="12"/>
      <c r="T7704" s="12"/>
      <c r="U7704" s="12"/>
      <c r="V7704" s="12"/>
      <c r="W7704" s="12"/>
      <c r="X7704" s="12"/>
      <c r="Y7704" s="12"/>
      <c r="Z7704" s="12"/>
      <c r="AA7704" s="12"/>
      <c r="AB7704" s="12"/>
      <c r="AC7704" s="12"/>
      <c r="AD7704" s="12"/>
      <c r="AE7704" s="12"/>
      <c r="AF7704" s="12"/>
      <c r="AG7704" s="12"/>
      <c r="AH7704" s="12"/>
      <c r="AI7704" s="12"/>
      <c r="AJ7704" s="12"/>
      <c r="AK7704" s="12"/>
      <c r="AL7704" s="12"/>
      <c r="AM7704" s="12"/>
      <c r="AN7704" s="12"/>
      <c r="AO7704" s="12"/>
      <c r="AP7704" s="12"/>
      <c r="AQ7704" s="12"/>
      <c r="AR7704" s="12"/>
      <c r="AS7704" s="12"/>
      <c r="AT7704" s="12"/>
      <c r="AU7704" s="12"/>
      <c r="AV7704" s="12"/>
      <c r="AW7704" s="12"/>
      <c r="AX7704" s="12"/>
      <c r="AY7704" s="12"/>
      <c r="AZ7704" s="12"/>
      <c r="BA7704" s="12"/>
      <c r="BB7704" s="12"/>
      <c r="BC7704" s="12"/>
      <c r="BD7704" s="12"/>
      <c r="BE7704" s="12"/>
      <c r="BF7704" s="12"/>
      <c r="BG7704" s="12"/>
      <c r="BH7704" s="12"/>
      <c r="BI7704" s="12"/>
      <c r="BJ7704" s="13"/>
      <c r="BK7704" s="13"/>
      <c r="BL7704" s="13"/>
      <c r="BM7704" s="13"/>
      <c r="BN7704" s="13"/>
    </row>
    <row r="7705" spans="1:66" x14ac:dyDescent="0.25">
      <c r="A7705" s="2"/>
      <c r="D7705"/>
      <c r="E7705" s="10"/>
      <c r="F7705" s="10"/>
      <c r="G7705" s="10"/>
      <c r="H7705" s="10"/>
      <c r="I7705" s="10"/>
      <c r="J7705" s="10"/>
      <c r="K7705" s="11"/>
      <c r="L7705" s="11"/>
      <c r="M7705" s="12"/>
      <c r="N7705" s="12"/>
      <c r="O7705" s="12"/>
      <c r="P7705" s="12"/>
      <c r="Q7705" s="12"/>
      <c r="R7705" s="12"/>
      <c r="S7705" s="12"/>
      <c r="T7705" s="12"/>
      <c r="U7705" s="12"/>
      <c r="V7705" s="12"/>
      <c r="W7705" s="12"/>
      <c r="X7705" s="12"/>
      <c r="Y7705" s="12"/>
      <c r="Z7705" s="12"/>
      <c r="AA7705" s="12"/>
      <c r="AB7705" s="12"/>
      <c r="AC7705" s="12"/>
      <c r="AD7705" s="12"/>
      <c r="AE7705" s="12"/>
      <c r="AF7705" s="12"/>
      <c r="AG7705" s="12"/>
      <c r="AH7705" s="12"/>
      <c r="AI7705" s="12"/>
      <c r="AJ7705" s="12"/>
      <c r="AK7705" s="12"/>
      <c r="AL7705" s="12"/>
      <c r="AM7705" s="12"/>
      <c r="AN7705" s="12"/>
      <c r="AO7705" s="12"/>
      <c r="AP7705" s="12"/>
      <c r="AQ7705" s="12"/>
      <c r="AR7705" s="12"/>
      <c r="AS7705" s="12"/>
      <c r="AT7705" s="12"/>
      <c r="AU7705" s="12"/>
      <c r="AV7705" s="12"/>
      <c r="AW7705" s="12"/>
      <c r="AX7705" s="12"/>
      <c r="AY7705" s="12"/>
      <c r="AZ7705" s="12"/>
      <c r="BA7705" s="12"/>
      <c r="BB7705" s="12"/>
      <c r="BC7705" s="12"/>
      <c r="BD7705" s="12"/>
      <c r="BE7705" s="12"/>
      <c r="BF7705" s="12"/>
      <c r="BG7705" s="12"/>
      <c r="BH7705" s="12"/>
      <c r="BI7705" s="12"/>
      <c r="BJ7705" s="13"/>
      <c r="BK7705" s="13"/>
      <c r="BL7705" s="13"/>
      <c r="BM7705" s="13"/>
      <c r="BN7705" s="13"/>
    </row>
    <row r="7706" spans="1:66" x14ac:dyDescent="0.25">
      <c r="A7706" s="2"/>
      <c r="D7706"/>
      <c r="E7706" s="10"/>
      <c r="F7706" s="10"/>
      <c r="G7706" s="10"/>
      <c r="H7706" s="10"/>
      <c r="I7706" s="10"/>
      <c r="J7706" s="10"/>
      <c r="K7706" s="11"/>
      <c r="L7706" s="11"/>
      <c r="M7706" s="12"/>
      <c r="N7706" s="12"/>
      <c r="O7706" s="12"/>
      <c r="P7706" s="12"/>
      <c r="Q7706" s="12"/>
      <c r="R7706" s="12"/>
      <c r="S7706" s="12"/>
      <c r="T7706" s="12"/>
      <c r="U7706" s="12"/>
      <c r="V7706" s="12"/>
      <c r="W7706" s="12"/>
      <c r="X7706" s="12"/>
      <c r="Y7706" s="12"/>
      <c r="Z7706" s="12"/>
      <c r="AA7706" s="12"/>
      <c r="AB7706" s="12"/>
      <c r="AC7706" s="12"/>
      <c r="AD7706" s="12"/>
      <c r="AE7706" s="12"/>
      <c r="AF7706" s="12"/>
      <c r="AG7706" s="12"/>
      <c r="AH7706" s="12"/>
      <c r="AI7706" s="12"/>
      <c r="AJ7706" s="12"/>
      <c r="AK7706" s="12"/>
      <c r="AL7706" s="12"/>
      <c r="AM7706" s="12"/>
      <c r="AN7706" s="12"/>
      <c r="AO7706" s="12"/>
      <c r="AP7706" s="12"/>
      <c r="AQ7706" s="12"/>
      <c r="AR7706" s="12"/>
      <c r="AS7706" s="12"/>
      <c r="AT7706" s="12"/>
      <c r="AU7706" s="12"/>
      <c r="AV7706" s="12"/>
      <c r="AW7706" s="12"/>
      <c r="AX7706" s="12"/>
      <c r="AY7706" s="12"/>
      <c r="AZ7706" s="12"/>
      <c r="BA7706" s="12"/>
      <c r="BB7706" s="12"/>
      <c r="BC7706" s="12"/>
      <c r="BD7706" s="12"/>
      <c r="BE7706" s="12"/>
      <c r="BF7706" s="12"/>
      <c r="BG7706" s="12"/>
      <c r="BH7706" s="12"/>
      <c r="BI7706" s="12"/>
      <c r="BJ7706" s="13"/>
      <c r="BK7706" s="13"/>
      <c r="BL7706" s="13"/>
      <c r="BM7706" s="13"/>
      <c r="BN7706" s="13"/>
    </row>
    <row r="7707" spans="1:66" x14ac:dyDescent="0.25">
      <c r="A7707" s="2"/>
      <c r="D7707"/>
      <c r="E7707" s="10"/>
      <c r="F7707" s="10"/>
      <c r="G7707" s="10"/>
      <c r="H7707" s="10"/>
      <c r="I7707" s="10"/>
      <c r="J7707" s="10"/>
      <c r="K7707" s="11"/>
      <c r="L7707" s="11"/>
      <c r="M7707" s="12"/>
      <c r="N7707" s="12"/>
      <c r="O7707" s="12"/>
      <c r="P7707" s="12"/>
      <c r="Q7707" s="12"/>
      <c r="R7707" s="12"/>
      <c r="S7707" s="12"/>
      <c r="T7707" s="12"/>
      <c r="U7707" s="12"/>
      <c r="V7707" s="12"/>
      <c r="W7707" s="12"/>
      <c r="X7707" s="12"/>
      <c r="Y7707" s="12"/>
      <c r="Z7707" s="12"/>
      <c r="AA7707" s="12"/>
      <c r="AB7707" s="12"/>
      <c r="AC7707" s="12"/>
      <c r="AD7707" s="12"/>
      <c r="AE7707" s="12"/>
      <c r="AF7707" s="12"/>
      <c r="AG7707" s="12"/>
      <c r="AH7707" s="12"/>
      <c r="AI7707" s="12"/>
      <c r="AJ7707" s="12"/>
      <c r="AK7707" s="12"/>
      <c r="AL7707" s="12"/>
      <c r="AM7707" s="12"/>
      <c r="AN7707" s="12"/>
      <c r="AO7707" s="12"/>
      <c r="AP7707" s="12"/>
      <c r="AQ7707" s="12"/>
      <c r="AR7707" s="12"/>
      <c r="AS7707" s="12"/>
      <c r="AT7707" s="12"/>
      <c r="AU7707" s="12"/>
      <c r="AV7707" s="12"/>
      <c r="AW7707" s="12"/>
      <c r="AX7707" s="12"/>
      <c r="AY7707" s="12"/>
      <c r="AZ7707" s="12"/>
      <c r="BA7707" s="12"/>
      <c r="BB7707" s="12"/>
      <c r="BC7707" s="12"/>
      <c r="BD7707" s="12"/>
      <c r="BE7707" s="12"/>
      <c r="BF7707" s="12"/>
      <c r="BG7707" s="12"/>
      <c r="BH7707" s="12"/>
      <c r="BI7707" s="12"/>
      <c r="BJ7707" s="13"/>
      <c r="BK7707" s="13"/>
      <c r="BL7707" s="13"/>
      <c r="BM7707" s="13"/>
      <c r="BN7707" s="13"/>
    </row>
    <row r="7708" spans="1:66" x14ac:dyDescent="0.25">
      <c r="A7708" s="2"/>
      <c r="D7708"/>
      <c r="E7708" s="10"/>
      <c r="F7708" s="10"/>
      <c r="G7708" s="10"/>
      <c r="H7708" s="10"/>
      <c r="I7708" s="10"/>
      <c r="J7708" s="10"/>
      <c r="K7708" s="11"/>
      <c r="L7708" s="11"/>
      <c r="M7708" s="12"/>
      <c r="N7708" s="12"/>
      <c r="O7708" s="12"/>
      <c r="P7708" s="12"/>
      <c r="Q7708" s="12"/>
      <c r="R7708" s="12"/>
      <c r="S7708" s="12"/>
      <c r="T7708" s="12"/>
      <c r="U7708" s="12"/>
      <c r="V7708" s="12"/>
      <c r="W7708" s="12"/>
      <c r="X7708" s="12"/>
      <c r="Y7708" s="12"/>
      <c r="Z7708" s="12"/>
      <c r="AA7708" s="12"/>
      <c r="AB7708" s="12"/>
      <c r="AC7708" s="12"/>
      <c r="AD7708" s="12"/>
      <c r="AE7708" s="12"/>
      <c r="AF7708" s="12"/>
      <c r="AG7708" s="12"/>
      <c r="AH7708" s="12"/>
      <c r="AI7708" s="12"/>
      <c r="AJ7708" s="12"/>
      <c r="AK7708" s="12"/>
      <c r="AL7708" s="12"/>
      <c r="AM7708" s="12"/>
      <c r="AN7708" s="12"/>
      <c r="AO7708" s="12"/>
      <c r="AP7708" s="12"/>
      <c r="AQ7708" s="12"/>
      <c r="AR7708" s="12"/>
      <c r="AS7708" s="12"/>
      <c r="AT7708" s="12"/>
      <c r="AU7708" s="12"/>
      <c r="AV7708" s="12"/>
      <c r="AW7708" s="12"/>
      <c r="AX7708" s="12"/>
      <c r="AY7708" s="12"/>
      <c r="AZ7708" s="12"/>
      <c r="BA7708" s="12"/>
      <c r="BB7708" s="12"/>
      <c r="BC7708" s="12"/>
      <c r="BD7708" s="12"/>
      <c r="BE7708" s="12"/>
      <c r="BF7708" s="12"/>
      <c r="BG7708" s="12"/>
      <c r="BH7708" s="12"/>
      <c r="BI7708" s="12"/>
      <c r="BJ7708" s="13"/>
      <c r="BK7708" s="13"/>
      <c r="BL7708" s="13"/>
      <c r="BM7708" s="13"/>
      <c r="BN7708" s="13"/>
    </row>
    <row r="7709" spans="1:66" x14ac:dyDescent="0.25">
      <c r="A7709" s="2"/>
      <c r="D7709"/>
      <c r="E7709" s="10"/>
      <c r="F7709" s="10"/>
      <c r="G7709" s="10"/>
      <c r="H7709" s="10"/>
      <c r="I7709" s="10"/>
      <c r="J7709" s="10"/>
      <c r="K7709" s="11"/>
      <c r="L7709" s="11"/>
      <c r="M7709" s="12"/>
      <c r="N7709" s="12"/>
      <c r="O7709" s="12"/>
      <c r="P7709" s="12"/>
      <c r="Q7709" s="12"/>
      <c r="R7709" s="12"/>
      <c r="S7709" s="12"/>
      <c r="T7709" s="12"/>
      <c r="U7709" s="12"/>
      <c r="V7709" s="12"/>
      <c r="W7709" s="12"/>
      <c r="X7709" s="12"/>
      <c r="Y7709" s="12"/>
      <c r="Z7709" s="12"/>
      <c r="AA7709" s="12"/>
      <c r="AB7709" s="12"/>
      <c r="AC7709" s="12"/>
      <c r="AD7709" s="12"/>
      <c r="AE7709" s="12"/>
      <c r="AF7709" s="12"/>
      <c r="AG7709" s="12"/>
      <c r="AH7709" s="12"/>
      <c r="AI7709" s="12"/>
      <c r="AJ7709" s="12"/>
      <c r="AK7709" s="12"/>
      <c r="AL7709" s="12"/>
      <c r="AM7709" s="12"/>
      <c r="AN7709" s="12"/>
      <c r="AO7709" s="12"/>
      <c r="AP7709" s="12"/>
      <c r="AQ7709" s="12"/>
      <c r="AR7709" s="12"/>
      <c r="AS7709" s="12"/>
      <c r="AT7709" s="12"/>
      <c r="AU7709" s="12"/>
      <c r="AV7709" s="12"/>
      <c r="AW7709" s="12"/>
      <c r="AX7709" s="12"/>
      <c r="AY7709" s="12"/>
      <c r="AZ7709" s="12"/>
      <c r="BA7709" s="12"/>
      <c r="BB7709" s="12"/>
      <c r="BC7709" s="12"/>
      <c r="BD7709" s="12"/>
      <c r="BE7709" s="12"/>
      <c r="BF7709" s="12"/>
      <c r="BG7709" s="12"/>
      <c r="BH7709" s="12"/>
      <c r="BI7709" s="12"/>
      <c r="BJ7709" s="13"/>
      <c r="BK7709" s="13"/>
      <c r="BL7709" s="13"/>
      <c r="BM7709" s="13"/>
      <c r="BN7709" s="13"/>
    </row>
    <row r="7710" spans="1:66" x14ac:dyDescent="0.25">
      <c r="A7710" s="2"/>
      <c r="D7710"/>
      <c r="E7710" s="10"/>
      <c r="F7710" s="10"/>
      <c r="G7710" s="10"/>
      <c r="H7710" s="10"/>
      <c r="I7710" s="10"/>
      <c r="J7710" s="10"/>
      <c r="K7710" s="11"/>
      <c r="L7710" s="11"/>
      <c r="M7710" s="12"/>
      <c r="N7710" s="12"/>
      <c r="O7710" s="12"/>
      <c r="P7710" s="12"/>
      <c r="Q7710" s="12"/>
      <c r="R7710" s="12"/>
      <c r="S7710" s="12"/>
      <c r="T7710" s="12"/>
      <c r="U7710" s="12"/>
      <c r="V7710" s="12"/>
      <c r="W7710" s="12"/>
      <c r="X7710" s="12"/>
      <c r="Y7710" s="12"/>
      <c r="Z7710" s="12"/>
      <c r="AA7710" s="12"/>
      <c r="AB7710" s="12"/>
      <c r="AC7710" s="12"/>
      <c r="AD7710" s="12"/>
      <c r="AE7710" s="12"/>
      <c r="AF7710" s="12"/>
      <c r="AG7710" s="12"/>
      <c r="AH7710" s="12"/>
      <c r="AI7710" s="12"/>
      <c r="AJ7710" s="12"/>
      <c r="AK7710" s="12"/>
      <c r="AL7710" s="12"/>
      <c r="AM7710" s="12"/>
      <c r="AN7710" s="12"/>
      <c r="AO7710" s="12"/>
      <c r="AP7710" s="12"/>
      <c r="AQ7710" s="12"/>
      <c r="AR7710" s="12"/>
      <c r="AS7710" s="12"/>
      <c r="AT7710" s="12"/>
      <c r="AU7710" s="12"/>
      <c r="AV7710" s="12"/>
      <c r="AW7710" s="12"/>
      <c r="AX7710" s="12"/>
      <c r="AY7710" s="12"/>
      <c r="AZ7710" s="12"/>
      <c r="BA7710" s="12"/>
      <c r="BB7710" s="12"/>
      <c r="BC7710" s="12"/>
      <c r="BD7710" s="12"/>
      <c r="BE7710" s="12"/>
      <c r="BF7710" s="12"/>
      <c r="BG7710" s="12"/>
      <c r="BH7710" s="12"/>
      <c r="BI7710" s="12"/>
      <c r="BJ7710" s="13"/>
      <c r="BK7710" s="13"/>
      <c r="BL7710" s="13"/>
      <c r="BM7710" s="13"/>
      <c r="BN7710" s="13"/>
    </row>
    <row r="7711" spans="1:66" x14ac:dyDescent="0.25">
      <c r="A7711" s="2"/>
      <c r="D7711"/>
      <c r="E7711" s="10"/>
      <c r="F7711" s="10"/>
      <c r="G7711" s="10"/>
      <c r="H7711" s="10"/>
      <c r="I7711" s="10"/>
      <c r="J7711" s="10"/>
      <c r="K7711" s="11"/>
      <c r="L7711" s="11"/>
      <c r="M7711" s="12"/>
      <c r="N7711" s="12"/>
      <c r="O7711" s="12"/>
      <c r="P7711" s="12"/>
      <c r="Q7711" s="12"/>
      <c r="R7711" s="12"/>
      <c r="S7711" s="12"/>
      <c r="T7711" s="12"/>
      <c r="U7711" s="12"/>
      <c r="V7711" s="12"/>
      <c r="W7711" s="12"/>
      <c r="X7711" s="12"/>
      <c r="Y7711" s="12"/>
      <c r="Z7711" s="12"/>
      <c r="AA7711" s="12"/>
      <c r="AB7711" s="12"/>
      <c r="AC7711" s="12"/>
      <c r="AD7711" s="12"/>
      <c r="AE7711" s="12"/>
      <c r="AF7711" s="12"/>
      <c r="AG7711" s="12"/>
      <c r="AH7711" s="12"/>
      <c r="AI7711" s="12"/>
      <c r="AJ7711" s="12"/>
      <c r="AK7711" s="12"/>
      <c r="AL7711" s="12"/>
      <c r="AM7711" s="12"/>
      <c r="AN7711" s="12"/>
      <c r="AO7711" s="12"/>
      <c r="AP7711" s="12"/>
      <c r="AQ7711" s="12"/>
      <c r="AR7711" s="12"/>
      <c r="AS7711" s="12"/>
      <c r="AT7711" s="12"/>
      <c r="AU7711" s="12"/>
      <c r="AV7711" s="12"/>
      <c r="AW7711" s="12"/>
      <c r="AX7711" s="12"/>
      <c r="AY7711" s="12"/>
      <c r="AZ7711" s="12"/>
      <c r="BA7711" s="12"/>
      <c r="BB7711" s="12"/>
      <c r="BC7711" s="12"/>
      <c r="BD7711" s="12"/>
      <c r="BE7711" s="12"/>
      <c r="BF7711" s="12"/>
      <c r="BG7711" s="12"/>
      <c r="BH7711" s="12"/>
      <c r="BI7711" s="12"/>
      <c r="BJ7711" s="13"/>
      <c r="BK7711" s="13"/>
      <c r="BL7711" s="13"/>
      <c r="BM7711" s="13"/>
      <c r="BN7711" s="13"/>
    </row>
    <row r="7712" spans="1:66" x14ac:dyDescent="0.25">
      <c r="A7712" s="2"/>
      <c r="D7712"/>
      <c r="E7712" s="10"/>
      <c r="F7712" s="10"/>
      <c r="G7712" s="10"/>
      <c r="H7712" s="10"/>
      <c r="I7712" s="10"/>
      <c r="J7712" s="10"/>
      <c r="K7712" s="11"/>
      <c r="L7712" s="11"/>
      <c r="M7712" s="12"/>
      <c r="N7712" s="12"/>
      <c r="O7712" s="12"/>
      <c r="P7712" s="12"/>
      <c r="Q7712" s="12"/>
      <c r="R7712" s="12"/>
      <c r="S7712" s="12"/>
      <c r="T7712" s="12"/>
      <c r="U7712" s="12"/>
      <c r="V7712" s="12"/>
      <c r="W7712" s="12"/>
      <c r="X7712" s="12"/>
      <c r="Y7712" s="12"/>
      <c r="Z7712" s="12"/>
      <c r="AA7712" s="12"/>
      <c r="AB7712" s="12"/>
      <c r="AC7712" s="12"/>
      <c r="AD7712" s="12"/>
      <c r="AE7712" s="12"/>
      <c r="AF7712" s="12"/>
      <c r="AG7712" s="12"/>
      <c r="AH7712" s="12"/>
      <c r="AI7712" s="12"/>
      <c r="AJ7712" s="12"/>
      <c r="AK7712" s="12"/>
      <c r="AL7712" s="12"/>
      <c r="AM7712" s="12"/>
      <c r="AN7712" s="12"/>
      <c r="AO7712" s="12"/>
      <c r="AP7712" s="12"/>
      <c r="AQ7712" s="12"/>
      <c r="AR7712" s="12"/>
      <c r="AS7712" s="12"/>
      <c r="AT7712" s="12"/>
      <c r="AU7712" s="12"/>
      <c r="AV7712" s="12"/>
      <c r="AW7712" s="12"/>
      <c r="AX7712" s="12"/>
      <c r="AY7712" s="12"/>
      <c r="AZ7712" s="12"/>
      <c r="BA7712" s="12"/>
      <c r="BB7712" s="12"/>
      <c r="BC7712" s="12"/>
      <c r="BD7712" s="12"/>
      <c r="BE7712" s="12"/>
      <c r="BF7712" s="12"/>
      <c r="BG7712" s="12"/>
      <c r="BH7712" s="12"/>
      <c r="BI7712" s="12"/>
      <c r="BJ7712" s="13"/>
      <c r="BK7712" s="13"/>
      <c r="BL7712" s="13"/>
      <c r="BM7712" s="13"/>
      <c r="BN7712" s="13"/>
    </row>
    <row r="7713" spans="1:66" x14ac:dyDescent="0.25">
      <c r="A7713" s="2"/>
      <c r="D7713"/>
      <c r="E7713" s="10"/>
      <c r="F7713" s="10"/>
      <c r="G7713" s="10"/>
      <c r="H7713" s="10"/>
      <c r="I7713" s="10"/>
      <c r="J7713" s="10"/>
      <c r="K7713" s="11"/>
      <c r="L7713" s="11"/>
      <c r="M7713" s="12"/>
      <c r="N7713" s="12"/>
      <c r="O7713" s="12"/>
      <c r="P7713" s="12"/>
      <c r="Q7713" s="12"/>
      <c r="R7713" s="12"/>
      <c r="S7713" s="12"/>
      <c r="T7713" s="12"/>
      <c r="U7713" s="12"/>
      <c r="V7713" s="12"/>
      <c r="W7713" s="12"/>
      <c r="X7713" s="12"/>
      <c r="Y7713" s="12"/>
      <c r="Z7713" s="12"/>
      <c r="AA7713" s="12"/>
      <c r="AB7713" s="12"/>
      <c r="AC7713" s="12"/>
      <c r="AD7713" s="12"/>
      <c r="AE7713" s="12"/>
      <c r="AF7713" s="12"/>
      <c r="AG7713" s="12"/>
      <c r="AH7713" s="12"/>
      <c r="AI7713" s="12"/>
      <c r="AJ7713" s="12"/>
      <c r="AK7713" s="12"/>
      <c r="AL7713" s="12"/>
      <c r="AM7713" s="12"/>
      <c r="AN7713" s="12"/>
      <c r="AO7713" s="12"/>
      <c r="AP7713" s="12"/>
      <c r="AQ7713" s="12"/>
      <c r="AR7713" s="12"/>
      <c r="AS7713" s="12"/>
      <c r="AT7713" s="12"/>
      <c r="AU7713" s="12"/>
      <c r="AV7713" s="12"/>
      <c r="AW7713" s="12"/>
      <c r="AX7713" s="12"/>
      <c r="AY7713" s="12"/>
      <c r="AZ7713" s="12"/>
      <c r="BA7713" s="12"/>
      <c r="BB7713" s="12"/>
      <c r="BC7713" s="12"/>
      <c r="BD7713" s="12"/>
      <c r="BE7713" s="12"/>
      <c r="BF7713" s="12"/>
      <c r="BG7713" s="12"/>
      <c r="BH7713" s="12"/>
      <c r="BI7713" s="12"/>
      <c r="BJ7713" s="13"/>
      <c r="BK7713" s="13"/>
      <c r="BL7713" s="13"/>
      <c r="BM7713" s="13"/>
      <c r="BN7713" s="13"/>
    </row>
    <row r="7714" spans="1:66" x14ac:dyDescent="0.25">
      <c r="A7714" s="2"/>
      <c r="D7714"/>
      <c r="E7714" s="10"/>
      <c r="F7714" s="10"/>
      <c r="G7714" s="10"/>
      <c r="H7714" s="10"/>
      <c r="I7714" s="10"/>
      <c r="J7714" s="10"/>
      <c r="K7714" s="11"/>
      <c r="L7714" s="11"/>
      <c r="M7714" s="12"/>
      <c r="N7714" s="12"/>
      <c r="O7714" s="12"/>
      <c r="P7714" s="12"/>
      <c r="Q7714" s="12"/>
      <c r="R7714" s="12"/>
      <c r="S7714" s="12"/>
      <c r="T7714" s="12"/>
      <c r="U7714" s="12"/>
      <c r="V7714" s="12"/>
      <c r="W7714" s="12"/>
      <c r="X7714" s="12"/>
      <c r="Y7714" s="12"/>
      <c r="Z7714" s="12"/>
      <c r="AA7714" s="12"/>
      <c r="AB7714" s="12"/>
      <c r="AC7714" s="12"/>
      <c r="AD7714" s="12"/>
      <c r="AE7714" s="12"/>
      <c r="AF7714" s="12"/>
      <c r="AG7714" s="12"/>
      <c r="AH7714" s="12"/>
      <c r="AI7714" s="12"/>
      <c r="AJ7714" s="12"/>
      <c r="AK7714" s="12"/>
      <c r="AL7714" s="12"/>
      <c r="AM7714" s="12"/>
      <c r="AN7714" s="12"/>
      <c r="AO7714" s="12"/>
      <c r="AP7714" s="12"/>
      <c r="AQ7714" s="12"/>
      <c r="AR7714" s="12"/>
      <c r="AS7714" s="12"/>
      <c r="AT7714" s="12"/>
      <c r="AU7714" s="12"/>
      <c r="AV7714" s="12"/>
      <c r="AW7714" s="12"/>
      <c r="AX7714" s="12"/>
      <c r="AY7714" s="12"/>
      <c r="AZ7714" s="12"/>
      <c r="BA7714" s="12"/>
      <c r="BB7714" s="12"/>
      <c r="BC7714" s="12"/>
      <c r="BD7714" s="12"/>
      <c r="BE7714" s="12"/>
      <c r="BF7714" s="12"/>
      <c r="BG7714" s="12"/>
      <c r="BH7714" s="12"/>
      <c r="BI7714" s="12"/>
      <c r="BJ7714" s="13"/>
      <c r="BK7714" s="13"/>
      <c r="BL7714" s="13"/>
      <c r="BM7714" s="13"/>
      <c r="BN7714" s="13"/>
    </row>
    <row r="7715" spans="1:66" x14ac:dyDescent="0.25">
      <c r="A7715" s="2"/>
      <c r="D7715"/>
      <c r="E7715" s="10"/>
      <c r="F7715" s="10"/>
      <c r="G7715" s="10"/>
      <c r="H7715" s="10"/>
      <c r="I7715" s="10"/>
      <c r="J7715" s="10"/>
      <c r="K7715" s="11"/>
      <c r="L7715" s="11"/>
      <c r="M7715" s="12"/>
      <c r="N7715" s="12"/>
      <c r="O7715" s="12"/>
      <c r="P7715" s="12"/>
      <c r="Q7715" s="12"/>
      <c r="R7715" s="12"/>
      <c r="S7715" s="12"/>
      <c r="T7715" s="12"/>
      <c r="U7715" s="12"/>
      <c r="V7715" s="12"/>
      <c r="W7715" s="12"/>
      <c r="X7715" s="12"/>
      <c r="Y7715" s="12"/>
      <c r="Z7715" s="12"/>
      <c r="AA7715" s="12"/>
      <c r="AB7715" s="12"/>
      <c r="AC7715" s="12"/>
      <c r="AD7715" s="12"/>
      <c r="AE7715" s="12"/>
      <c r="AF7715" s="12"/>
      <c r="AG7715" s="12"/>
      <c r="AH7715" s="12"/>
      <c r="AI7715" s="12"/>
      <c r="AJ7715" s="12"/>
      <c r="AK7715" s="12"/>
      <c r="AL7715" s="12"/>
      <c r="AM7715" s="12"/>
      <c r="AN7715" s="12"/>
      <c r="AO7715" s="12"/>
      <c r="AP7715" s="12"/>
      <c r="AQ7715" s="12"/>
      <c r="AR7715" s="12"/>
      <c r="AS7715" s="12"/>
      <c r="AT7715" s="12"/>
      <c r="AU7715" s="12"/>
      <c r="AV7715" s="12"/>
      <c r="AW7715" s="12"/>
      <c r="AX7715" s="12"/>
      <c r="AY7715" s="12"/>
      <c r="AZ7715" s="12"/>
      <c r="BA7715" s="12"/>
      <c r="BB7715" s="12"/>
      <c r="BC7715" s="12"/>
      <c r="BD7715" s="12"/>
      <c r="BE7715" s="12"/>
      <c r="BF7715" s="12"/>
      <c r="BG7715" s="12"/>
      <c r="BH7715" s="12"/>
      <c r="BI7715" s="12"/>
      <c r="BJ7715" s="13"/>
      <c r="BK7715" s="13"/>
      <c r="BL7715" s="13"/>
      <c r="BM7715" s="13"/>
      <c r="BN7715" s="13"/>
    </row>
    <row r="7716" spans="1:66" x14ac:dyDescent="0.25">
      <c r="A7716" s="2"/>
      <c r="D7716"/>
      <c r="E7716" s="10"/>
      <c r="F7716" s="10"/>
      <c r="G7716" s="10"/>
      <c r="H7716" s="10"/>
      <c r="I7716" s="10"/>
      <c r="J7716" s="10"/>
      <c r="K7716" s="11"/>
      <c r="L7716" s="11"/>
      <c r="M7716" s="12"/>
      <c r="N7716" s="12"/>
      <c r="O7716" s="12"/>
      <c r="P7716" s="12"/>
      <c r="Q7716" s="12"/>
      <c r="R7716" s="12"/>
      <c r="S7716" s="12"/>
      <c r="T7716" s="12"/>
      <c r="U7716" s="12"/>
      <c r="V7716" s="12"/>
      <c r="W7716" s="12"/>
      <c r="X7716" s="12"/>
      <c r="Y7716" s="12"/>
      <c r="Z7716" s="12"/>
      <c r="AA7716" s="12"/>
      <c r="AB7716" s="12"/>
      <c r="AC7716" s="12"/>
      <c r="AD7716" s="12"/>
      <c r="AE7716" s="12"/>
      <c r="AF7716" s="12"/>
      <c r="AG7716" s="12"/>
      <c r="AH7716" s="12"/>
      <c r="AI7716" s="12"/>
      <c r="AJ7716" s="12"/>
      <c r="AK7716" s="12"/>
      <c r="AL7716" s="12"/>
      <c r="AM7716" s="12"/>
      <c r="AN7716" s="12"/>
      <c r="AO7716" s="12"/>
      <c r="AP7716" s="12"/>
      <c r="AQ7716" s="12"/>
      <c r="AR7716" s="12"/>
      <c r="AS7716" s="12"/>
      <c r="AT7716" s="12"/>
      <c r="AU7716" s="12"/>
      <c r="AV7716" s="12"/>
      <c r="AW7716" s="12"/>
      <c r="AX7716" s="12"/>
      <c r="AY7716" s="12"/>
      <c r="AZ7716" s="12"/>
      <c r="BA7716" s="12"/>
      <c r="BB7716" s="12"/>
      <c r="BC7716" s="12"/>
      <c r="BD7716" s="12"/>
      <c r="BE7716" s="12"/>
      <c r="BF7716" s="12"/>
      <c r="BG7716" s="12"/>
      <c r="BH7716" s="12"/>
      <c r="BI7716" s="12"/>
      <c r="BJ7716" s="13"/>
      <c r="BK7716" s="13"/>
      <c r="BL7716" s="13"/>
      <c r="BM7716" s="13"/>
      <c r="BN7716" s="13"/>
    </row>
    <row r="7717" spans="1:66" x14ac:dyDescent="0.25">
      <c r="A7717" s="2"/>
      <c r="D7717"/>
      <c r="E7717" s="10"/>
      <c r="F7717" s="10"/>
      <c r="G7717" s="10"/>
      <c r="H7717" s="10"/>
      <c r="I7717" s="10"/>
      <c r="J7717" s="10"/>
      <c r="K7717" s="11"/>
      <c r="L7717" s="11"/>
      <c r="M7717" s="12"/>
      <c r="N7717" s="12"/>
      <c r="O7717" s="12"/>
      <c r="P7717" s="12"/>
      <c r="Q7717" s="12"/>
      <c r="R7717" s="12"/>
      <c r="S7717" s="12"/>
      <c r="T7717" s="12"/>
      <c r="U7717" s="12"/>
      <c r="V7717" s="12"/>
      <c r="W7717" s="12"/>
      <c r="X7717" s="12"/>
      <c r="Y7717" s="12"/>
      <c r="Z7717" s="12"/>
      <c r="AA7717" s="12"/>
      <c r="AB7717" s="12"/>
      <c r="AC7717" s="12"/>
      <c r="AD7717" s="12"/>
      <c r="AE7717" s="12"/>
      <c r="AF7717" s="12"/>
      <c r="AG7717" s="12"/>
      <c r="AH7717" s="12"/>
      <c r="AI7717" s="12"/>
      <c r="AJ7717" s="12"/>
      <c r="AK7717" s="12"/>
      <c r="AL7717" s="12"/>
      <c r="AM7717" s="12"/>
      <c r="AN7717" s="12"/>
      <c r="AO7717" s="12"/>
      <c r="AP7717" s="12"/>
      <c r="AQ7717" s="12"/>
      <c r="AR7717" s="12"/>
      <c r="AS7717" s="12"/>
      <c r="AT7717" s="12"/>
      <c r="AU7717" s="12"/>
      <c r="AV7717" s="12"/>
      <c r="AW7717" s="12"/>
      <c r="AX7717" s="12"/>
      <c r="AY7717" s="12"/>
      <c r="AZ7717" s="12"/>
      <c r="BA7717" s="12"/>
      <c r="BB7717" s="12"/>
      <c r="BC7717" s="12"/>
      <c r="BD7717" s="12"/>
      <c r="BE7717" s="12"/>
      <c r="BF7717" s="12"/>
      <c r="BG7717" s="12"/>
      <c r="BH7717" s="12"/>
      <c r="BI7717" s="12"/>
      <c r="BJ7717" s="13"/>
      <c r="BK7717" s="13"/>
      <c r="BL7717" s="13"/>
      <c r="BM7717" s="13"/>
      <c r="BN7717" s="13"/>
    </row>
    <row r="7718" spans="1:66" x14ac:dyDescent="0.25">
      <c r="A7718" s="2"/>
      <c r="D7718"/>
      <c r="E7718" s="10"/>
      <c r="F7718" s="10"/>
      <c r="G7718" s="10"/>
      <c r="H7718" s="10"/>
      <c r="I7718" s="10"/>
      <c r="J7718" s="10"/>
      <c r="K7718" s="11"/>
      <c r="L7718" s="11"/>
      <c r="M7718" s="12"/>
      <c r="N7718" s="12"/>
      <c r="O7718" s="12"/>
      <c r="P7718" s="12"/>
      <c r="Q7718" s="12"/>
      <c r="R7718" s="12"/>
      <c r="S7718" s="12"/>
      <c r="T7718" s="12"/>
      <c r="U7718" s="12"/>
      <c r="V7718" s="12"/>
      <c r="W7718" s="12"/>
      <c r="X7718" s="12"/>
      <c r="Y7718" s="12"/>
      <c r="Z7718" s="12"/>
      <c r="AA7718" s="12"/>
      <c r="AB7718" s="12"/>
      <c r="AC7718" s="12"/>
      <c r="AD7718" s="12"/>
      <c r="AE7718" s="12"/>
      <c r="AF7718" s="12"/>
      <c r="AG7718" s="12"/>
      <c r="AH7718" s="12"/>
      <c r="AI7718" s="12"/>
      <c r="AJ7718" s="12"/>
      <c r="AK7718" s="12"/>
      <c r="AL7718" s="12"/>
      <c r="AM7718" s="12"/>
      <c r="AN7718" s="12"/>
      <c r="AO7718" s="12"/>
      <c r="AP7718" s="12"/>
      <c r="AQ7718" s="12"/>
      <c r="AR7718" s="12"/>
      <c r="AS7718" s="12"/>
      <c r="AT7718" s="12"/>
      <c r="AU7718" s="12"/>
      <c r="AV7718" s="12"/>
      <c r="AW7718" s="12"/>
      <c r="AX7718" s="12"/>
      <c r="AY7718" s="12"/>
      <c r="AZ7718" s="12"/>
      <c r="BA7718" s="12"/>
      <c r="BB7718" s="12"/>
      <c r="BC7718" s="12"/>
      <c r="BD7718" s="12"/>
      <c r="BE7718" s="12"/>
      <c r="BF7718" s="12"/>
      <c r="BG7718" s="12"/>
      <c r="BH7718" s="12"/>
      <c r="BI7718" s="12"/>
      <c r="BJ7718" s="13"/>
      <c r="BK7718" s="13"/>
      <c r="BL7718" s="13"/>
      <c r="BM7718" s="13"/>
      <c r="BN7718" s="13"/>
    </row>
    <row r="7719" spans="1:66" x14ac:dyDescent="0.25">
      <c r="A7719" s="2"/>
      <c r="D7719"/>
      <c r="E7719" s="10"/>
      <c r="F7719" s="10"/>
      <c r="G7719" s="10"/>
      <c r="H7719" s="10"/>
      <c r="I7719" s="10"/>
      <c r="J7719" s="10"/>
      <c r="K7719" s="11"/>
      <c r="L7719" s="11"/>
      <c r="M7719" s="12"/>
      <c r="N7719" s="12"/>
      <c r="O7719" s="12"/>
      <c r="P7719" s="12"/>
      <c r="Q7719" s="12"/>
      <c r="R7719" s="12"/>
      <c r="S7719" s="12"/>
      <c r="T7719" s="12"/>
      <c r="U7719" s="12"/>
      <c r="V7719" s="12"/>
      <c r="W7719" s="12"/>
      <c r="X7719" s="12"/>
      <c r="Y7719" s="12"/>
      <c r="Z7719" s="12"/>
      <c r="AA7719" s="12"/>
      <c r="AB7719" s="12"/>
      <c r="AC7719" s="12"/>
      <c r="AD7719" s="12"/>
      <c r="AE7719" s="12"/>
      <c r="AF7719" s="12"/>
      <c r="AG7719" s="12"/>
      <c r="AH7719" s="12"/>
      <c r="AI7719" s="12"/>
      <c r="AJ7719" s="12"/>
      <c r="AK7719" s="12"/>
      <c r="AL7719" s="12"/>
      <c r="AM7719" s="12"/>
      <c r="AN7719" s="12"/>
      <c r="AO7719" s="12"/>
      <c r="AP7719" s="12"/>
      <c r="AQ7719" s="12"/>
      <c r="AR7719" s="12"/>
      <c r="AS7719" s="12"/>
      <c r="AT7719" s="12"/>
      <c r="AU7719" s="12"/>
      <c r="AV7719" s="12"/>
      <c r="AW7719" s="12"/>
      <c r="AX7719" s="12"/>
      <c r="AY7719" s="12"/>
      <c r="AZ7719" s="12"/>
      <c r="BA7719" s="12"/>
      <c r="BB7719" s="12"/>
      <c r="BC7719" s="12"/>
      <c r="BD7719" s="12"/>
      <c r="BE7719" s="12"/>
      <c r="BF7719" s="12"/>
      <c r="BG7719" s="12"/>
      <c r="BH7719" s="12"/>
      <c r="BI7719" s="12"/>
      <c r="BJ7719" s="13"/>
      <c r="BK7719" s="13"/>
      <c r="BL7719" s="13"/>
      <c r="BM7719" s="13"/>
      <c r="BN7719" s="13"/>
    </row>
    <row r="7720" spans="1:66" x14ac:dyDescent="0.25">
      <c r="A7720" s="2"/>
      <c r="D7720"/>
      <c r="E7720" s="10"/>
      <c r="F7720" s="10"/>
      <c r="G7720" s="10"/>
      <c r="H7720" s="10"/>
      <c r="I7720" s="10"/>
      <c r="J7720" s="10"/>
      <c r="K7720" s="11"/>
      <c r="L7720" s="11"/>
      <c r="M7720" s="12"/>
      <c r="N7720" s="12"/>
      <c r="O7720" s="12"/>
      <c r="P7720" s="12"/>
      <c r="Q7720" s="12"/>
      <c r="R7720" s="12"/>
      <c r="S7720" s="12"/>
      <c r="T7720" s="12"/>
      <c r="U7720" s="12"/>
      <c r="V7720" s="12"/>
      <c r="W7720" s="12"/>
      <c r="X7720" s="12"/>
      <c r="Y7720" s="12"/>
      <c r="Z7720" s="12"/>
      <c r="AA7720" s="12"/>
      <c r="AB7720" s="12"/>
      <c r="AC7720" s="12"/>
      <c r="AD7720" s="12"/>
      <c r="AE7720" s="12"/>
      <c r="AF7720" s="12"/>
      <c r="AG7720" s="12"/>
      <c r="AH7720" s="12"/>
      <c r="AI7720" s="12"/>
      <c r="AJ7720" s="12"/>
      <c r="AK7720" s="12"/>
      <c r="AL7720" s="12"/>
      <c r="AM7720" s="12"/>
      <c r="AN7720" s="12"/>
      <c r="AO7720" s="12"/>
      <c r="AP7720" s="12"/>
      <c r="AQ7720" s="12"/>
      <c r="AR7720" s="12"/>
      <c r="AS7720" s="12"/>
      <c r="AT7720" s="12"/>
      <c r="AU7720" s="12"/>
      <c r="AV7720" s="12"/>
      <c r="AW7720" s="12"/>
      <c r="AX7720" s="12"/>
      <c r="AY7720" s="12"/>
      <c r="AZ7720" s="12"/>
      <c r="BA7720" s="12"/>
      <c r="BB7720" s="12"/>
      <c r="BC7720" s="12"/>
      <c r="BD7720" s="12"/>
      <c r="BE7720" s="12"/>
      <c r="BF7720" s="12"/>
      <c r="BG7720" s="12"/>
      <c r="BH7720" s="12"/>
      <c r="BI7720" s="12"/>
      <c r="BJ7720" s="13"/>
      <c r="BK7720" s="13"/>
      <c r="BL7720" s="13"/>
      <c r="BM7720" s="13"/>
      <c r="BN7720" s="13"/>
    </row>
    <row r="7721" spans="1:66" x14ac:dyDescent="0.25">
      <c r="A7721" s="2"/>
      <c r="D7721"/>
      <c r="E7721" s="10"/>
      <c r="F7721" s="10"/>
      <c r="G7721" s="10"/>
      <c r="H7721" s="10"/>
      <c r="I7721" s="10"/>
      <c r="J7721" s="10"/>
      <c r="K7721" s="11"/>
      <c r="L7721" s="11"/>
      <c r="M7721" s="12"/>
      <c r="N7721" s="12"/>
      <c r="O7721" s="12"/>
      <c r="P7721" s="12"/>
      <c r="Q7721" s="12"/>
      <c r="R7721" s="12"/>
      <c r="S7721" s="12"/>
      <c r="T7721" s="12"/>
      <c r="U7721" s="12"/>
      <c r="V7721" s="12"/>
      <c r="W7721" s="12"/>
      <c r="X7721" s="12"/>
      <c r="Y7721" s="12"/>
      <c r="Z7721" s="12"/>
      <c r="AA7721" s="12"/>
      <c r="AB7721" s="12"/>
      <c r="AC7721" s="12"/>
      <c r="AD7721" s="12"/>
      <c r="AE7721" s="12"/>
      <c r="AF7721" s="12"/>
      <c r="AG7721" s="12"/>
      <c r="AH7721" s="12"/>
      <c r="AI7721" s="12"/>
      <c r="AJ7721" s="12"/>
      <c r="AK7721" s="12"/>
      <c r="AL7721" s="12"/>
      <c r="AM7721" s="12"/>
      <c r="AN7721" s="12"/>
      <c r="AO7721" s="12"/>
      <c r="AP7721" s="12"/>
      <c r="AQ7721" s="12"/>
      <c r="AR7721" s="12"/>
      <c r="AS7721" s="12"/>
      <c r="AT7721" s="12"/>
      <c r="AU7721" s="12"/>
      <c r="AV7721" s="12"/>
      <c r="AW7721" s="12"/>
      <c r="AX7721" s="12"/>
      <c r="AY7721" s="12"/>
      <c r="AZ7721" s="12"/>
      <c r="BA7721" s="12"/>
      <c r="BB7721" s="12"/>
      <c r="BC7721" s="12"/>
      <c r="BD7721" s="12"/>
      <c r="BE7721" s="12"/>
      <c r="BF7721" s="12"/>
      <c r="BG7721" s="12"/>
      <c r="BH7721" s="12"/>
      <c r="BI7721" s="12"/>
      <c r="BJ7721" s="13"/>
      <c r="BK7721" s="13"/>
      <c r="BL7721" s="13"/>
      <c r="BM7721" s="13"/>
      <c r="BN7721" s="13"/>
    </row>
    <row r="7722" spans="1:66" x14ac:dyDescent="0.25">
      <c r="A7722" s="2"/>
      <c r="D7722"/>
      <c r="E7722" s="10"/>
      <c r="F7722" s="10"/>
      <c r="G7722" s="10"/>
      <c r="H7722" s="10"/>
      <c r="I7722" s="10"/>
      <c r="J7722" s="10"/>
      <c r="K7722" s="11"/>
      <c r="L7722" s="11"/>
      <c r="M7722" s="12"/>
      <c r="N7722" s="12"/>
      <c r="O7722" s="12"/>
      <c r="P7722" s="12"/>
      <c r="Q7722" s="12"/>
      <c r="R7722" s="12"/>
      <c r="S7722" s="12"/>
      <c r="T7722" s="12"/>
      <c r="U7722" s="12"/>
      <c r="V7722" s="12"/>
      <c r="W7722" s="12"/>
      <c r="X7722" s="12"/>
      <c r="Y7722" s="12"/>
      <c r="Z7722" s="12"/>
      <c r="AA7722" s="12"/>
      <c r="AB7722" s="12"/>
      <c r="AC7722" s="12"/>
      <c r="AD7722" s="12"/>
      <c r="AE7722" s="12"/>
      <c r="AF7722" s="12"/>
      <c r="AG7722" s="12"/>
      <c r="AH7722" s="12"/>
      <c r="AI7722" s="12"/>
      <c r="AJ7722" s="12"/>
      <c r="AK7722" s="12"/>
      <c r="AL7722" s="12"/>
      <c r="AM7722" s="12"/>
      <c r="AN7722" s="12"/>
      <c r="AO7722" s="12"/>
      <c r="AP7722" s="12"/>
      <c r="AQ7722" s="12"/>
      <c r="AR7722" s="12"/>
      <c r="AS7722" s="12"/>
      <c r="AT7722" s="12"/>
      <c r="AU7722" s="12"/>
      <c r="AV7722" s="12"/>
      <c r="AW7722" s="12"/>
      <c r="AX7722" s="12"/>
      <c r="AY7722" s="12"/>
      <c r="AZ7722" s="12"/>
      <c r="BA7722" s="12"/>
      <c r="BB7722" s="12"/>
      <c r="BC7722" s="12"/>
      <c r="BD7722" s="12"/>
      <c r="BE7722" s="12"/>
      <c r="BF7722" s="12"/>
      <c r="BG7722" s="12"/>
      <c r="BH7722" s="12"/>
      <c r="BI7722" s="12"/>
      <c r="BJ7722" s="13"/>
      <c r="BK7722" s="13"/>
      <c r="BL7722" s="13"/>
      <c r="BM7722" s="13"/>
      <c r="BN7722" s="13"/>
    </row>
    <row r="7723" spans="1:66" x14ac:dyDescent="0.25">
      <c r="A7723" s="2"/>
      <c r="D7723"/>
      <c r="E7723" s="10"/>
      <c r="F7723" s="10"/>
      <c r="G7723" s="10"/>
      <c r="H7723" s="10"/>
      <c r="I7723" s="10"/>
      <c r="J7723" s="10"/>
      <c r="K7723" s="11"/>
      <c r="L7723" s="11"/>
      <c r="M7723" s="12"/>
      <c r="N7723" s="12"/>
      <c r="O7723" s="12"/>
      <c r="P7723" s="12"/>
      <c r="Q7723" s="12"/>
      <c r="R7723" s="12"/>
      <c r="S7723" s="12"/>
      <c r="T7723" s="12"/>
      <c r="U7723" s="12"/>
      <c r="V7723" s="12"/>
      <c r="W7723" s="12"/>
      <c r="X7723" s="12"/>
      <c r="Y7723" s="12"/>
      <c r="Z7723" s="12"/>
      <c r="AA7723" s="12"/>
      <c r="AB7723" s="12"/>
      <c r="AC7723" s="12"/>
      <c r="AD7723" s="12"/>
      <c r="AE7723" s="12"/>
      <c r="AF7723" s="12"/>
      <c r="AG7723" s="12"/>
      <c r="AH7723" s="12"/>
      <c r="AI7723" s="12"/>
      <c r="AJ7723" s="12"/>
      <c r="AK7723" s="12"/>
      <c r="AL7723" s="12"/>
      <c r="AM7723" s="12"/>
      <c r="AN7723" s="12"/>
      <c r="AO7723" s="12"/>
      <c r="AP7723" s="12"/>
      <c r="AQ7723" s="12"/>
      <c r="AR7723" s="12"/>
      <c r="AS7723" s="12"/>
      <c r="AT7723" s="12"/>
      <c r="AU7723" s="12"/>
      <c r="AV7723" s="12"/>
      <c r="AW7723" s="12"/>
      <c r="AX7723" s="12"/>
      <c r="AY7723" s="12"/>
      <c r="AZ7723" s="12"/>
      <c r="BA7723" s="12"/>
      <c r="BB7723" s="12"/>
      <c r="BC7723" s="12"/>
      <c r="BD7723" s="12"/>
      <c r="BE7723" s="12"/>
      <c r="BF7723" s="12"/>
      <c r="BG7723" s="12"/>
      <c r="BH7723" s="12"/>
      <c r="BI7723" s="12"/>
      <c r="BJ7723" s="13"/>
      <c r="BK7723" s="13"/>
      <c r="BL7723" s="13"/>
      <c r="BM7723" s="13"/>
      <c r="BN7723" s="13"/>
    </row>
    <row r="7724" spans="1:66" x14ac:dyDescent="0.25">
      <c r="A7724" s="2"/>
      <c r="D7724"/>
      <c r="E7724" s="10"/>
      <c r="F7724" s="10"/>
      <c r="G7724" s="10"/>
      <c r="H7724" s="10"/>
      <c r="I7724" s="10"/>
      <c r="J7724" s="10"/>
      <c r="K7724" s="11"/>
      <c r="L7724" s="11"/>
      <c r="M7724" s="12"/>
      <c r="N7724" s="12"/>
      <c r="O7724" s="12"/>
      <c r="P7724" s="12"/>
      <c r="Q7724" s="12"/>
      <c r="R7724" s="12"/>
      <c r="S7724" s="12"/>
      <c r="T7724" s="12"/>
      <c r="U7724" s="12"/>
      <c r="V7724" s="12"/>
      <c r="W7724" s="12"/>
      <c r="X7724" s="12"/>
      <c r="Y7724" s="12"/>
      <c r="Z7724" s="12"/>
      <c r="AA7724" s="12"/>
      <c r="AB7724" s="12"/>
      <c r="AC7724" s="12"/>
      <c r="AD7724" s="12"/>
      <c r="AE7724" s="12"/>
      <c r="AF7724" s="12"/>
      <c r="AG7724" s="12"/>
      <c r="AH7724" s="12"/>
      <c r="AI7724" s="12"/>
      <c r="AJ7724" s="12"/>
      <c r="AK7724" s="12"/>
      <c r="AL7724" s="12"/>
      <c r="AM7724" s="12"/>
      <c r="AN7724" s="12"/>
      <c r="AO7724" s="12"/>
      <c r="AP7724" s="12"/>
      <c r="AQ7724" s="12"/>
      <c r="AR7724" s="12"/>
      <c r="AS7724" s="12"/>
      <c r="AT7724" s="12"/>
      <c r="AU7724" s="12"/>
      <c r="AV7724" s="12"/>
      <c r="AW7724" s="12"/>
      <c r="AX7724" s="12"/>
      <c r="AY7724" s="12"/>
      <c r="AZ7724" s="12"/>
      <c r="BA7724" s="12"/>
      <c r="BB7724" s="12"/>
      <c r="BC7724" s="12"/>
      <c r="BD7724" s="12"/>
      <c r="BE7724" s="12"/>
      <c r="BF7724" s="12"/>
      <c r="BG7724" s="12"/>
      <c r="BH7724" s="12"/>
      <c r="BI7724" s="12"/>
      <c r="BJ7724" s="13"/>
      <c r="BK7724" s="13"/>
      <c r="BL7724" s="13"/>
      <c r="BM7724" s="13"/>
      <c r="BN7724" s="13"/>
    </row>
    <row r="7725" spans="1:66" x14ac:dyDescent="0.25">
      <c r="A7725" s="2"/>
      <c r="D7725"/>
      <c r="E7725" s="10"/>
      <c r="F7725" s="10"/>
      <c r="G7725" s="10"/>
      <c r="H7725" s="10"/>
      <c r="I7725" s="10"/>
      <c r="J7725" s="10"/>
      <c r="K7725" s="11"/>
      <c r="L7725" s="11"/>
      <c r="M7725" s="12"/>
      <c r="N7725" s="12"/>
      <c r="O7725" s="12"/>
      <c r="P7725" s="12"/>
      <c r="Q7725" s="12"/>
      <c r="R7725" s="12"/>
      <c r="S7725" s="12"/>
      <c r="T7725" s="12"/>
      <c r="U7725" s="12"/>
      <c r="V7725" s="12"/>
      <c r="W7725" s="12"/>
      <c r="X7725" s="12"/>
      <c r="Y7725" s="12"/>
      <c r="Z7725" s="12"/>
      <c r="AA7725" s="12"/>
      <c r="AB7725" s="12"/>
      <c r="AC7725" s="12"/>
      <c r="AD7725" s="12"/>
      <c r="AE7725" s="12"/>
      <c r="AF7725" s="12"/>
      <c r="AG7725" s="12"/>
      <c r="AH7725" s="12"/>
      <c r="AI7725" s="12"/>
      <c r="AJ7725" s="12"/>
      <c r="AK7725" s="12"/>
      <c r="AL7725" s="12"/>
      <c r="AM7725" s="12"/>
      <c r="AN7725" s="12"/>
      <c r="AO7725" s="12"/>
      <c r="AP7725" s="12"/>
      <c r="AQ7725" s="12"/>
      <c r="AR7725" s="12"/>
      <c r="AS7725" s="12"/>
      <c r="AT7725" s="12"/>
      <c r="AU7725" s="12"/>
      <c r="AV7725" s="12"/>
      <c r="AW7725" s="12"/>
      <c r="AX7725" s="12"/>
      <c r="AY7725" s="12"/>
      <c r="AZ7725" s="12"/>
      <c r="BA7725" s="12"/>
      <c r="BB7725" s="12"/>
      <c r="BC7725" s="12"/>
      <c r="BD7725" s="12"/>
      <c r="BE7725" s="12"/>
      <c r="BF7725" s="12"/>
      <c r="BG7725" s="12"/>
      <c r="BH7725" s="12"/>
      <c r="BI7725" s="12"/>
      <c r="BJ7725" s="13"/>
      <c r="BK7725" s="13"/>
      <c r="BL7725" s="13"/>
      <c r="BM7725" s="13"/>
      <c r="BN7725" s="13"/>
    </row>
    <row r="7726" spans="1:66" x14ac:dyDescent="0.25">
      <c r="A7726" s="2"/>
      <c r="D7726"/>
      <c r="E7726" s="10"/>
      <c r="F7726" s="10"/>
      <c r="G7726" s="10"/>
      <c r="H7726" s="10"/>
      <c r="I7726" s="10"/>
      <c r="J7726" s="10"/>
      <c r="K7726" s="11"/>
      <c r="L7726" s="11"/>
      <c r="M7726" s="12"/>
      <c r="N7726" s="12"/>
      <c r="O7726" s="12"/>
      <c r="P7726" s="12"/>
      <c r="Q7726" s="12"/>
      <c r="R7726" s="12"/>
      <c r="S7726" s="12"/>
      <c r="T7726" s="12"/>
      <c r="U7726" s="12"/>
      <c r="V7726" s="12"/>
      <c r="W7726" s="12"/>
      <c r="X7726" s="12"/>
      <c r="Y7726" s="12"/>
      <c r="Z7726" s="12"/>
      <c r="AA7726" s="12"/>
      <c r="AB7726" s="12"/>
      <c r="AC7726" s="12"/>
      <c r="AD7726" s="12"/>
      <c r="AE7726" s="12"/>
      <c r="AF7726" s="12"/>
      <c r="AG7726" s="12"/>
      <c r="AH7726" s="12"/>
      <c r="AI7726" s="12"/>
      <c r="AJ7726" s="12"/>
      <c r="AK7726" s="12"/>
      <c r="AL7726" s="12"/>
      <c r="AM7726" s="12"/>
      <c r="AN7726" s="12"/>
      <c r="AO7726" s="12"/>
      <c r="AP7726" s="12"/>
      <c r="AQ7726" s="12"/>
      <c r="AR7726" s="12"/>
      <c r="AS7726" s="12"/>
      <c r="AT7726" s="12"/>
      <c r="AU7726" s="12"/>
      <c r="AV7726" s="12"/>
      <c r="AW7726" s="12"/>
      <c r="AX7726" s="12"/>
      <c r="AY7726" s="12"/>
      <c r="AZ7726" s="12"/>
      <c r="BA7726" s="12"/>
      <c r="BB7726" s="12"/>
      <c r="BC7726" s="12"/>
      <c r="BD7726" s="12"/>
      <c r="BE7726" s="12"/>
      <c r="BF7726" s="12"/>
      <c r="BG7726" s="12"/>
      <c r="BH7726" s="12"/>
      <c r="BI7726" s="12"/>
      <c r="BJ7726" s="13"/>
      <c r="BK7726" s="13"/>
      <c r="BL7726" s="13"/>
      <c r="BM7726" s="13"/>
      <c r="BN7726" s="13"/>
    </row>
    <row r="7727" spans="1:66" x14ac:dyDescent="0.25">
      <c r="A7727" s="2"/>
      <c r="D7727"/>
      <c r="E7727" s="10"/>
      <c r="F7727" s="10"/>
      <c r="G7727" s="10"/>
      <c r="H7727" s="10"/>
      <c r="I7727" s="10"/>
      <c r="J7727" s="10"/>
      <c r="K7727" s="11"/>
      <c r="L7727" s="11"/>
      <c r="M7727" s="12"/>
      <c r="N7727" s="12"/>
      <c r="O7727" s="12"/>
      <c r="P7727" s="12"/>
      <c r="Q7727" s="12"/>
      <c r="R7727" s="12"/>
      <c r="S7727" s="12"/>
      <c r="T7727" s="12"/>
      <c r="U7727" s="12"/>
      <c r="V7727" s="12"/>
      <c r="W7727" s="12"/>
      <c r="X7727" s="12"/>
      <c r="Y7727" s="12"/>
      <c r="Z7727" s="12"/>
      <c r="AA7727" s="12"/>
      <c r="AB7727" s="12"/>
      <c r="AC7727" s="12"/>
      <c r="AD7727" s="12"/>
      <c r="AE7727" s="12"/>
      <c r="AF7727" s="12"/>
      <c r="AG7727" s="12"/>
      <c r="AH7727" s="12"/>
      <c r="AI7727" s="12"/>
      <c r="AJ7727" s="12"/>
      <c r="AK7727" s="12"/>
      <c r="AL7727" s="12"/>
      <c r="AM7727" s="12"/>
      <c r="AN7727" s="12"/>
      <c r="AO7727" s="12"/>
      <c r="AP7727" s="12"/>
      <c r="AQ7727" s="12"/>
      <c r="AR7727" s="12"/>
      <c r="AS7727" s="12"/>
      <c r="AT7727" s="12"/>
      <c r="AU7727" s="12"/>
      <c r="AV7727" s="12"/>
      <c r="AW7727" s="12"/>
      <c r="AX7727" s="12"/>
      <c r="AY7727" s="12"/>
      <c r="AZ7727" s="12"/>
      <c r="BA7727" s="12"/>
      <c r="BB7727" s="12"/>
      <c r="BC7727" s="12"/>
      <c r="BD7727" s="12"/>
      <c r="BE7727" s="12"/>
      <c r="BF7727" s="12"/>
      <c r="BG7727" s="12"/>
      <c r="BH7727" s="12"/>
      <c r="BI7727" s="12"/>
      <c r="BJ7727" s="13"/>
      <c r="BK7727" s="13"/>
      <c r="BL7727" s="13"/>
      <c r="BM7727" s="13"/>
      <c r="BN7727" s="13"/>
    </row>
    <row r="7728" spans="1:66" x14ac:dyDescent="0.25">
      <c r="A7728" s="2"/>
      <c r="D7728"/>
      <c r="E7728" s="10"/>
      <c r="F7728" s="10"/>
      <c r="G7728" s="10"/>
      <c r="H7728" s="10"/>
      <c r="I7728" s="10"/>
      <c r="J7728" s="10"/>
      <c r="K7728" s="11"/>
      <c r="L7728" s="11"/>
      <c r="M7728" s="12"/>
      <c r="N7728" s="12"/>
      <c r="O7728" s="12"/>
      <c r="P7728" s="12"/>
      <c r="Q7728" s="12"/>
      <c r="R7728" s="12"/>
      <c r="S7728" s="12"/>
      <c r="T7728" s="12"/>
      <c r="U7728" s="12"/>
      <c r="V7728" s="12"/>
      <c r="W7728" s="12"/>
      <c r="X7728" s="12"/>
      <c r="Y7728" s="12"/>
      <c r="Z7728" s="12"/>
      <c r="AA7728" s="12"/>
      <c r="AB7728" s="12"/>
      <c r="AC7728" s="12"/>
      <c r="AD7728" s="12"/>
      <c r="AE7728" s="12"/>
      <c r="AF7728" s="12"/>
      <c r="AG7728" s="12"/>
      <c r="AH7728" s="12"/>
      <c r="AI7728" s="12"/>
      <c r="AJ7728" s="12"/>
      <c r="AK7728" s="12"/>
      <c r="AL7728" s="12"/>
      <c r="AM7728" s="12"/>
      <c r="AN7728" s="12"/>
      <c r="AO7728" s="12"/>
      <c r="AP7728" s="12"/>
      <c r="AQ7728" s="12"/>
      <c r="AR7728" s="12"/>
      <c r="AS7728" s="12"/>
      <c r="AT7728" s="12"/>
      <c r="AU7728" s="12"/>
      <c r="AV7728" s="12"/>
      <c r="AW7728" s="12"/>
      <c r="AX7728" s="12"/>
      <c r="AY7728" s="12"/>
      <c r="AZ7728" s="12"/>
      <c r="BA7728" s="12"/>
      <c r="BB7728" s="12"/>
      <c r="BC7728" s="12"/>
      <c r="BD7728" s="12"/>
      <c r="BE7728" s="12"/>
      <c r="BF7728" s="12"/>
      <c r="BG7728" s="12"/>
      <c r="BH7728" s="12"/>
      <c r="BI7728" s="12"/>
      <c r="BJ7728" s="13"/>
      <c r="BK7728" s="13"/>
      <c r="BL7728" s="13"/>
      <c r="BM7728" s="13"/>
      <c r="BN7728" s="13"/>
    </row>
    <row r="7729" spans="1:66" x14ac:dyDescent="0.25">
      <c r="A7729" s="2"/>
      <c r="D7729"/>
      <c r="E7729" s="10"/>
      <c r="F7729" s="10"/>
      <c r="G7729" s="10"/>
      <c r="H7729" s="10"/>
      <c r="I7729" s="10"/>
      <c r="J7729" s="10"/>
      <c r="K7729" s="11"/>
      <c r="L7729" s="11"/>
      <c r="M7729" s="12"/>
      <c r="N7729" s="12"/>
      <c r="O7729" s="12"/>
      <c r="P7729" s="12"/>
      <c r="Q7729" s="12"/>
      <c r="R7729" s="12"/>
      <c r="S7729" s="12"/>
      <c r="T7729" s="12"/>
      <c r="U7729" s="12"/>
      <c r="V7729" s="12"/>
      <c r="W7729" s="12"/>
      <c r="X7729" s="12"/>
      <c r="Y7729" s="12"/>
      <c r="Z7729" s="12"/>
      <c r="AA7729" s="12"/>
      <c r="AB7729" s="12"/>
      <c r="AC7729" s="12"/>
      <c r="AD7729" s="12"/>
      <c r="AE7729" s="12"/>
      <c r="AF7729" s="12"/>
      <c r="AG7729" s="12"/>
      <c r="AH7729" s="12"/>
      <c r="AI7729" s="12"/>
      <c r="AJ7729" s="12"/>
      <c r="AK7729" s="12"/>
      <c r="AL7729" s="12"/>
      <c r="AM7729" s="12"/>
      <c r="AN7729" s="12"/>
      <c r="AO7729" s="12"/>
      <c r="AP7729" s="12"/>
      <c r="AQ7729" s="12"/>
      <c r="AR7729" s="12"/>
      <c r="AS7729" s="12"/>
      <c r="AT7729" s="12"/>
      <c r="AU7729" s="12"/>
      <c r="AV7729" s="12"/>
      <c r="AW7729" s="12"/>
      <c r="AX7729" s="12"/>
      <c r="AY7729" s="12"/>
      <c r="AZ7729" s="12"/>
      <c r="BA7729" s="12"/>
      <c r="BB7729" s="12"/>
      <c r="BC7729" s="12"/>
      <c r="BD7729" s="12"/>
      <c r="BE7729" s="12"/>
      <c r="BF7729" s="12"/>
      <c r="BG7729" s="12"/>
      <c r="BH7729" s="12"/>
      <c r="BI7729" s="12"/>
      <c r="BJ7729" s="13"/>
      <c r="BK7729" s="13"/>
      <c r="BL7729" s="13"/>
      <c r="BM7729" s="13"/>
      <c r="BN7729" s="13"/>
    </row>
    <row r="7730" spans="1:66" x14ac:dyDescent="0.25">
      <c r="A7730" s="2"/>
      <c r="D7730"/>
      <c r="E7730" s="10"/>
      <c r="F7730" s="10"/>
      <c r="G7730" s="10"/>
      <c r="H7730" s="10"/>
      <c r="I7730" s="10"/>
      <c r="J7730" s="10"/>
      <c r="K7730" s="11"/>
      <c r="L7730" s="11"/>
      <c r="M7730" s="12"/>
      <c r="N7730" s="12"/>
      <c r="O7730" s="12"/>
      <c r="P7730" s="12"/>
      <c r="Q7730" s="12"/>
      <c r="R7730" s="12"/>
      <c r="S7730" s="12"/>
      <c r="T7730" s="12"/>
      <c r="U7730" s="12"/>
      <c r="V7730" s="12"/>
      <c r="W7730" s="12"/>
      <c r="X7730" s="12"/>
      <c r="Y7730" s="12"/>
      <c r="Z7730" s="12"/>
      <c r="AA7730" s="12"/>
      <c r="AB7730" s="12"/>
      <c r="AC7730" s="12"/>
      <c r="AD7730" s="12"/>
      <c r="AE7730" s="12"/>
      <c r="AF7730" s="12"/>
      <c r="AG7730" s="12"/>
      <c r="AH7730" s="12"/>
      <c r="AI7730" s="12"/>
      <c r="AJ7730" s="12"/>
      <c r="AK7730" s="12"/>
      <c r="AL7730" s="12"/>
      <c r="AM7730" s="12"/>
      <c r="AN7730" s="12"/>
      <c r="AO7730" s="12"/>
      <c r="AP7730" s="12"/>
      <c r="AQ7730" s="12"/>
      <c r="AR7730" s="12"/>
      <c r="AS7730" s="12"/>
      <c r="AT7730" s="12"/>
      <c r="AU7730" s="12"/>
      <c r="AV7730" s="12"/>
      <c r="AW7730" s="12"/>
      <c r="AX7730" s="12"/>
      <c r="AY7730" s="12"/>
      <c r="AZ7730" s="12"/>
      <c r="BA7730" s="12"/>
      <c r="BB7730" s="12"/>
      <c r="BC7730" s="12"/>
      <c r="BD7730" s="12"/>
      <c r="BE7730" s="12"/>
      <c r="BF7730" s="12"/>
      <c r="BG7730" s="12"/>
      <c r="BH7730" s="12"/>
      <c r="BI7730" s="12"/>
      <c r="BJ7730" s="13"/>
      <c r="BK7730" s="13"/>
      <c r="BL7730" s="13"/>
      <c r="BM7730" s="13"/>
      <c r="BN7730" s="13"/>
    </row>
    <row r="7731" spans="1:66" x14ac:dyDescent="0.25">
      <c r="A7731" s="2"/>
      <c r="D7731"/>
      <c r="E7731" s="10"/>
      <c r="F7731" s="10"/>
      <c r="G7731" s="10"/>
      <c r="H7731" s="10"/>
      <c r="I7731" s="10"/>
      <c r="J7731" s="10"/>
      <c r="K7731" s="11"/>
      <c r="L7731" s="11"/>
      <c r="M7731" s="12"/>
      <c r="N7731" s="12"/>
      <c r="O7731" s="12"/>
      <c r="P7731" s="12"/>
      <c r="Q7731" s="12"/>
      <c r="R7731" s="12"/>
      <c r="S7731" s="12"/>
      <c r="T7731" s="12"/>
      <c r="U7731" s="12"/>
      <c r="V7731" s="12"/>
      <c r="W7731" s="12"/>
      <c r="X7731" s="12"/>
      <c r="Y7731" s="12"/>
      <c r="Z7731" s="12"/>
      <c r="AA7731" s="12"/>
      <c r="AB7731" s="12"/>
      <c r="AC7731" s="12"/>
      <c r="AD7731" s="12"/>
      <c r="AE7731" s="12"/>
      <c r="AF7731" s="12"/>
      <c r="AG7731" s="12"/>
      <c r="AH7731" s="12"/>
      <c r="AI7731" s="12"/>
      <c r="AJ7731" s="12"/>
      <c r="AK7731" s="12"/>
      <c r="AL7731" s="12"/>
      <c r="AM7731" s="12"/>
      <c r="AN7731" s="12"/>
      <c r="AO7731" s="12"/>
      <c r="AP7731" s="12"/>
      <c r="AQ7731" s="12"/>
      <c r="AR7731" s="12"/>
      <c r="AS7731" s="12"/>
      <c r="AT7731" s="12"/>
      <c r="AU7731" s="12"/>
      <c r="AV7731" s="12"/>
      <c r="AW7731" s="12"/>
      <c r="AX7731" s="12"/>
      <c r="AY7731" s="12"/>
      <c r="AZ7731" s="12"/>
      <c r="BA7731" s="12"/>
      <c r="BB7731" s="12"/>
      <c r="BC7731" s="12"/>
      <c r="BD7731" s="12"/>
      <c r="BE7731" s="12"/>
      <c r="BF7731" s="12"/>
      <c r="BG7731" s="12"/>
      <c r="BH7731" s="12"/>
      <c r="BI7731" s="12"/>
      <c r="BJ7731" s="13"/>
      <c r="BK7731" s="13"/>
      <c r="BL7731" s="13"/>
      <c r="BM7731" s="13"/>
      <c r="BN7731" s="13"/>
    </row>
    <row r="7732" spans="1:66" x14ac:dyDescent="0.25">
      <c r="A7732" s="2"/>
      <c r="D7732"/>
      <c r="E7732" s="10"/>
      <c r="F7732" s="10"/>
      <c r="G7732" s="10"/>
      <c r="H7732" s="10"/>
      <c r="I7732" s="10"/>
      <c r="J7732" s="10"/>
      <c r="K7732" s="11"/>
      <c r="L7732" s="11"/>
      <c r="M7732" s="12"/>
      <c r="N7732" s="12"/>
      <c r="O7732" s="12"/>
      <c r="P7732" s="12"/>
      <c r="Q7732" s="12"/>
      <c r="R7732" s="12"/>
      <c r="S7732" s="12"/>
      <c r="T7732" s="12"/>
      <c r="U7732" s="12"/>
      <c r="V7732" s="12"/>
      <c r="W7732" s="12"/>
      <c r="X7732" s="12"/>
      <c r="Y7732" s="12"/>
      <c r="Z7732" s="12"/>
      <c r="AA7732" s="12"/>
      <c r="AB7732" s="12"/>
      <c r="AC7732" s="12"/>
      <c r="AD7732" s="12"/>
      <c r="AE7732" s="12"/>
      <c r="AF7732" s="12"/>
      <c r="AG7732" s="12"/>
      <c r="AH7732" s="12"/>
      <c r="AI7732" s="12"/>
      <c r="AJ7732" s="12"/>
      <c r="AK7732" s="12"/>
      <c r="AL7732" s="12"/>
      <c r="AM7732" s="12"/>
      <c r="AN7732" s="12"/>
      <c r="AO7732" s="12"/>
      <c r="AP7732" s="12"/>
      <c r="AQ7732" s="12"/>
      <c r="AR7732" s="12"/>
      <c r="AS7732" s="12"/>
      <c r="AT7732" s="12"/>
      <c r="AU7732" s="12"/>
      <c r="AV7732" s="12"/>
      <c r="AW7732" s="12"/>
      <c r="AX7732" s="12"/>
      <c r="AY7732" s="12"/>
      <c r="AZ7732" s="12"/>
      <c r="BA7732" s="12"/>
      <c r="BB7732" s="12"/>
      <c r="BC7732" s="12"/>
      <c r="BD7732" s="12"/>
      <c r="BE7732" s="12"/>
      <c r="BF7732" s="12"/>
      <c r="BG7732" s="12"/>
      <c r="BH7732" s="12"/>
      <c r="BI7732" s="12"/>
      <c r="BJ7732" s="13"/>
      <c r="BK7732" s="13"/>
      <c r="BL7732" s="13"/>
      <c r="BM7732" s="13"/>
      <c r="BN7732" s="13"/>
    </row>
    <row r="7733" spans="1:66" x14ac:dyDescent="0.25">
      <c r="A7733" s="2"/>
      <c r="D7733"/>
      <c r="E7733" s="10"/>
      <c r="F7733" s="10"/>
      <c r="G7733" s="10"/>
      <c r="H7733" s="10"/>
      <c r="I7733" s="10"/>
      <c r="J7733" s="10"/>
      <c r="K7733" s="11"/>
      <c r="L7733" s="11"/>
      <c r="M7733" s="12"/>
      <c r="N7733" s="12"/>
      <c r="O7733" s="12"/>
      <c r="P7733" s="12"/>
      <c r="Q7733" s="12"/>
      <c r="R7733" s="12"/>
      <c r="S7733" s="12"/>
      <c r="T7733" s="12"/>
      <c r="U7733" s="12"/>
      <c r="V7733" s="12"/>
      <c r="W7733" s="12"/>
      <c r="X7733" s="12"/>
      <c r="Y7733" s="12"/>
      <c r="Z7733" s="12"/>
      <c r="AA7733" s="12"/>
      <c r="AB7733" s="12"/>
      <c r="AC7733" s="12"/>
      <c r="AD7733" s="12"/>
      <c r="AE7733" s="12"/>
      <c r="AF7733" s="12"/>
      <c r="AG7733" s="12"/>
      <c r="AH7733" s="12"/>
      <c r="AI7733" s="12"/>
      <c r="AJ7733" s="12"/>
      <c r="AK7733" s="12"/>
      <c r="AL7733" s="12"/>
      <c r="AM7733" s="12"/>
      <c r="AN7733" s="12"/>
      <c r="AO7733" s="12"/>
      <c r="AP7733" s="12"/>
      <c r="AQ7733" s="12"/>
      <c r="AR7733" s="12"/>
      <c r="AS7733" s="12"/>
      <c r="AT7733" s="12"/>
      <c r="AU7733" s="12"/>
      <c r="AV7733" s="12"/>
      <c r="AW7733" s="12"/>
      <c r="AX7733" s="12"/>
      <c r="AY7733" s="12"/>
      <c r="AZ7733" s="12"/>
      <c r="BA7733" s="12"/>
      <c r="BB7733" s="12"/>
      <c r="BC7733" s="12"/>
      <c r="BD7733" s="12"/>
      <c r="BE7733" s="12"/>
      <c r="BF7733" s="12"/>
      <c r="BG7733" s="12"/>
      <c r="BH7733" s="12"/>
      <c r="BI7733" s="12"/>
      <c r="BJ7733" s="13"/>
      <c r="BK7733" s="13"/>
      <c r="BL7733" s="13"/>
      <c r="BM7733" s="13"/>
      <c r="BN7733" s="13"/>
    </row>
    <row r="7734" spans="1:66" x14ac:dyDescent="0.25">
      <c r="A7734" s="2"/>
      <c r="D7734"/>
      <c r="E7734" s="10"/>
      <c r="F7734" s="10"/>
      <c r="G7734" s="10"/>
      <c r="H7734" s="10"/>
      <c r="I7734" s="10"/>
      <c r="J7734" s="10"/>
      <c r="K7734" s="11"/>
      <c r="L7734" s="11"/>
      <c r="M7734" s="12"/>
      <c r="N7734" s="12"/>
      <c r="O7734" s="12"/>
      <c r="P7734" s="12"/>
      <c r="Q7734" s="12"/>
      <c r="R7734" s="12"/>
      <c r="S7734" s="12"/>
      <c r="T7734" s="12"/>
      <c r="U7734" s="12"/>
      <c r="V7734" s="12"/>
      <c r="W7734" s="12"/>
      <c r="X7734" s="12"/>
      <c r="Y7734" s="12"/>
      <c r="Z7734" s="12"/>
      <c r="AA7734" s="12"/>
      <c r="AB7734" s="12"/>
      <c r="AC7734" s="12"/>
      <c r="AD7734" s="12"/>
      <c r="AE7734" s="12"/>
      <c r="AF7734" s="12"/>
      <c r="AG7734" s="12"/>
      <c r="AH7734" s="12"/>
      <c r="AI7734" s="12"/>
      <c r="AJ7734" s="12"/>
      <c r="AK7734" s="12"/>
      <c r="AL7734" s="12"/>
      <c r="AM7734" s="12"/>
      <c r="AN7734" s="12"/>
      <c r="AO7734" s="12"/>
      <c r="AP7734" s="12"/>
      <c r="AQ7734" s="12"/>
      <c r="AR7734" s="12"/>
      <c r="AS7734" s="12"/>
      <c r="AT7734" s="12"/>
      <c r="AU7734" s="12"/>
      <c r="AV7734" s="12"/>
      <c r="AW7734" s="12"/>
      <c r="AX7734" s="12"/>
      <c r="AY7734" s="12"/>
      <c r="AZ7734" s="12"/>
      <c r="BA7734" s="12"/>
      <c r="BB7734" s="12"/>
      <c r="BC7734" s="12"/>
      <c r="BD7734" s="12"/>
      <c r="BE7734" s="12"/>
      <c r="BF7734" s="12"/>
      <c r="BG7734" s="12"/>
      <c r="BH7734" s="12"/>
      <c r="BI7734" s="12"/>
      <c r="BJ7734" s="13"/>
      <c r="BK7734" s="13"/>
      <c r="BL7734" s="13"/>
      <c r="BM7734" s="13"/>
      <c r="BN7734" s="13"/>
    </row>
    <row r="7735" spans="1:66" x14ac:dyDescent="0.25">
      <c r="A7735" s="2"/>
      <c r="D7735"/>
      <c r="E7735" s="10"/>
      <c r="F7735" s="10"/>
      <c r="G7735" s="10"/>
      <c r="H7735" s="10"/>
      <c r="I7735" s="10"/>
      <c r="J7735" s="10"/>
      <c r="K7735" s="11"/>
      <c r="L7735" s="11"/>
      <c r="M7735" s="12"/>
      <c r="N7735" s="12"/>
      <c r="O7735" s="12"/>
      <c r="P7735" s="12"/>
      <c r="Q7735" s="12"/>
      <c r="R7735" s="12"/>
      <c r="S7735" s="12"/>
      <c r="T7735" s="12"/>
      <c r="U7735" s="12"/>
      <c r="V7735" s="12"/>
      <c r="W7735" s="12"/>
      <c r="X7735" s="12"/>
      <c r="Y7735" s="12"/>
      <c r="Z7735" s="12"/>
      <c r="AA7735" s="12"/>
      <c r="AB7735" s="12"/>
      <c r="AC7735" s="12"/>
      <c r="AD7735" s="12"/>
      <c r="AE7735" s="12"/>
      <c r="AF7735" s="12"/>
      <c r="AG7735" s="12"/>
      <c r="AH7735" s="12"/>
      <c r="AI7735" s="12"/>
      <c r="AJ7735" s="12"/>
      <c r="AK7735" s="12"/>
      <c r="AL7735" s="12"/>
      <c r="AM7735" s="12"/>
      <c r="AN7735" s="12"/>
      <c r="AO7735" s="12"/>
      <c r="AP7735" s="12"/>
      <c r="AQ7735" s="12"/>
      <c r="AR7735" s="12"/>
      <c r="AS7735" s="12"/>
      <c r="AT7735" s="12"/>
      <c r="AU7735" s="12"/>
      <c r="AV7735" s="12"/>
      <c r="AW7735" s="12"/>
      <c r="AX7735" s="12"/>
      <c r="AY7735" s="12"/>
      <c r="AZ7735" s="12"/>
      <c r="BA7735" s="12"/>
      <c r="BB7735" s="12"/>
      <c r="BC7735" s="12"/>
      <c r="BD7735" s="12"/>
      <c r="BE7735" s="12"/>
      <c r="BF7735" s="12"/>
      <c r="BG7735" s="12"/>
      <c r="BH7735" s="12"/>
      <c r="BI7735" s="12"/>
      <c r="BJ7735" s="13"/>
      <c r="BK7735" s="13"/>
      <c r="BL7735" s="13"/>
      <c r="BM7735" s="13"/>
      <c r="BN7735" s="13"/>
    </row>
    <row r="7736" spans="1:66" x14ac:dyDescent="0.25">
      <c r="A7736" s="2"/>
      <c r="D7736"/>
      <c r="E7736" s="10"/>
      <c r="F7736" s="10"/>
      <c r="G7736" s="10"/>
      <c r="H7736" s="10"/>
      <c r="I7736" s="10"/>
      <c r="J7736" s="10"/>
      <c r="K7736" s="11"/>
      <c r="L7736" s="11"/>
      <c r="M7736" s="12"/>
      <c r="N7736" s="12"/>
      <c r="O7736" s="12"/>
      <c r="P7736" s="12"/>
      <c r="Q7736" s="12"/>
      <c r="R7736" s="12"/>
      <c r="S7736" s="12"/>
      <c r="T7736" s="12"/>
      <c r="U7736" s="12"/>
      <c r="V7736" s="12"/>
      <c r="W7736" s="12"/>
      <c r="X7736" s="12"/>
      <c r="Y7736" s="12"/>
      <c r="Z7736" s="12"/>
      <c r="AA7736" s="12"/>
      <c r="AB7736" s="12"/>
      <c r="AC7736" s="12"/>
      <c r="AD7736" s="12"/>
      <c r="AE7736" s="12"/>
      <c r="AF7736" s="12"/>
      <c r="AG7736" s="12"/>
      <c r="AH7736" s="12"/>
      <c r="AI7736" s="12"/>
      <c r="AJ7736" s="12"/>
      <c r="AK7736" s="12"/>
      <c r="AL7736" s="12"/>
      <c r="AM7736" s="12"/>
      <c r="AN7736" s="12"/>
      <c r="AO7736" s="12"/>
      <c r="AP7736" s="12"/>
      <c r="AQ7736" s="12"/>
      <c r="AR7736" s="12"/>
      <c r="AS7736" s="12"/>
      <c r="AT7736" s="12"/>
      <c r="AU7736" s="12"/>
      <c r="AV7736" s="12"/>
      <c r="AW7736" s="12"/>
      <c r="AX7736" s="12"/>
      <c r="AY7736" s="12"/>
      <c r="AZ7736" s="12"/>
      <c r="BA7736" s="12"/>
      <c r="BB7736" s="12"/>
      <c r="BC7736" s="12"/>
      <c r="BD7736" s="12"/>
      <c r="BE7736" s="12"/>
      <c r="BF7736" s="12"/>
      <c r="BG7736" s="12"/>
      <c r="BH7736" s="12"/>
      <c r="BI7736" s="12"/>
      <c r="BJ7736" s="13"/>
      <c r="BK7736" s="13"/>
      <c r="BL7736" s="13"/>
      <c r="BM7736" s="13"/>
      <c r="BN7736" s="13"/>
    </row>
    <row r="7737" spans="1:66" x14ac:dyDescent="0.25">
      <c r="A7737" s="2"/>
      <c r="D7737"/>
      <c r="E7737" s="10"/>
      <c r="F7737" s="10"/>
      <c r="G7737" s="10"/>
      <c r="H7737" s="10"/>
      <c r="I7737" s="10"/>
      <c r="J7737" s="10"/>
      <c r="K7737" s="11"/>
      <c r="L7737" s="11"/>
      <c r="M7737" s="12"/>
      <c r="N7737" s="12"/>
      <c r="O7737" s="12"/>
      <c r="P7737" s="12"/>
      <c r="Q7737" s="12"/>
      <c r="R7737" s="12"/>
      <c r="S7737" s="12"/>
      <c r="T7737" s="12"/>
      <c r="U7737" s="12"/>
      <c r="V7737" s="12"/>
      <c r="W7737" s="12"/>
      <c r="X7737" s="12"/>
      <c r="Y7737" s="12"/>
      <c r="Z7737" s="12"/>
      <c r="AA7737" s="12"/>
      <c r="AB7737" s="12"/>
      <c r="AC7737" s="12"/>
      <c r="AD7737" s="12"/>
      <c r="AE7737" s="12"/>
      <c r="AF7737" s="12"/>
      <c r="AG7737" s="12"/>
      <c r="AH7737" s="12"/>
      <c r="AI7737" s="12"/>
      <c r="AJ7737" s="12"/>
      <c r="AK7737" s="12"/>
      <c r="AL7737" s="12"/>
      <c r="AM7737" s="12"/>
      <c r="AN7737" s="12"/>
      <c r="AO7737" s="12"/>
      <c r="AP7737" s="12"/>
      <c r="AQ7737" s="12"/>
      <c r="AR7737" s="12"/>
      <c r="AS7737" s="12"/>
      <c r="AT7737" s="12"/>
      <c r="AU7737" s="12"/>
      <c r="AV7737" s="12"/>
      <c r="AW7737" s="12"/>
      <c r="AX7737" s="12"/>
      <c r="AY7737" s="12"/>
      <c r="AZ7737" s="12"/>
      <c r="BA7737" s="12"/>
      <c r="BB7737" s="12"/>
      <c r="BC7737" s="12"/>
      <c r="BD7737" s="12"/>
      <c r="BE7737" s="12"/>
      <c r="BF7737" s="12"/>
      <c r="BG7737" s="12"/>
      <c r="BH7737" s="12"/>
      <c r="BI7737" s="12"/>
      <c r="BJ7737" s="13"/>
      <c r="BK7737" s="13"/>
      <c r="BL7737" s="13"/>
      <c r="BM7737" s="13"/>
      <c r="BN7737" s="13"/>
    </row>
    <row r="7738" spans="1:66" x14ac:dyDescent="0.25">
      <c r="A7738" s="2"/>
      <c r="D7738"/>
      <c r="E7738" s="10"/>
      <c r="F7738" s="10"/>
      <c r="G7738" s="10"/>
      <c r="H7738" s="10"/>
      <c r="I7738" s="10"/>
      <c r="J7738" s="10"/>
      <c r="K7738" s="11"/>
      <c r="L7738" s="11"/>
      <c r="M7738" s="12"/>
      <c r="N7738" s="12"/>
      <c r="O7738" s="12"/>
      <c r="P7738" s="12"/>
      <c r="Q7738" s="12"/>
      <c r="R7738" s="12"/>
      <c r="S7738" s="12"/>
      <c r="T7738" s="12"/>
      <c r="U7738" s="12"/>
      <c r="V7738" s="12"/>
      <c r="W7738" s="12"/>
      <c r="X7738" s="12"/>
      <c r="Y7738" s="12"/>
      <c r="Z7738" s="12"/>
      <c r="AA7738" s="12"/>
      <c r="AB7738" s="12"/>
      <c r="AC7738" s="12"/>
      <c r="AD7738" s="12"/>
      <c r="AE7738" s="12"/>
      <c r="AF7738" s="12"/>
      <c r="AG7738" s="12"/>
      <c r="AH7738" s="12"/>
      <c r="AI7738" s="12"/>
      <c r="AJ7738" s="12"/>
      <c r="AK7738" s="12"/>
      <c r="AL7738" s="12"/>
      <c r="AM7738" s="12"/>
      <c r="AN7738" s="12"/>
      <c r="AO7738" s="12"/>
      <c r="AP7738" s="12"/>
      <c r="AQ7738" s="12"/>
      <c r="AR7738" s="12"/>
      <c r="AS7738" s="12"/>
      <c r="AT7738" s="12"/>
      <c r="AU7738" s="12"/>
      <c r="AV7738" s="12"/>
      <c r="AW7738" s="12"/>
      <c r="AX7738" s="12"/>
      <c r="AY7738" s="12"/>
      <c r="AZ7738" s="12"/>
      <c r="BA7738" s="12"/>
      <c r="BB7738" s="12"/>
      <c r="BC7738" s="12"/>
      <c r="BD7738" s="12"/>
      <c r="BE7738" s="12"/>
      <c r="BF7738" s="12"/>
      <c r="BG7738" s="12"/>
      <c r="BH7738" s="12"/>
      <c r="BI7738" s="12"/>
      <c r="BJ7738" s="13"/>
      <c r="BK7738" s="13"/>
      <c r="BL7738" s="13"/>
      <c r="BM7738" s="13"/>
      <c r="BN7738" s="13"/>
    </row>
    <row r="7739" spans="1:66" x14ac:dyDescent="0.25">
      <c r="A7739" s="2"/>
      <c r="D7739"/>
      <c r="E7739" s="10"/>
      <c r="F7739" s="10"/>
      <c r="G7739" s="10"/>
      <c r="H7739" s="10"/>
      <c r="I7739" s="10"/>
      <c r="J7739" s="10"/>
      <c r="K7739" s="11"/>
      <c r="L7739" s="11"/>
      <c r="M7739" s="12"/>
      <c r="N7739" s="12"/>
      <c r="O7739" s="12"/>
      <c r="P7739" s="12"/>
      <c r="Q7739" s="12"/>
      <c r="R7739" s="12"/>
      <c r="S7739" s="12"/>
      <c r="T7739" s="12"/>
      <c r="U7739" s="12"/>
      <c r="V7739" s="12"/>
      <c r="W7739" s="12"/>
      <c r="X7739" s="12"/>
      <c r="Y7739" s="12"/>
      <c r="Z7739" s="12"/>
      <c r="AA7739" s="12"/>
      <c r="AB7739" s="12"/>
      <c r="AC7739" s="12"/>
      <c r="AD7739" s="12"/>
      <c r="AE7739" s="12"/>
      <c r="AF7739" s="12"/>
      <c r="AG7739" s="12"/>
      <c r="AH7739" s="12"/>
      <c r="AI7739" s="12"/>
      <c r="AJ7739" s="12"/>
      <c r="AK7739" s="12"/>
      <c r="AL7739" s="12"/>
      <c r="AM7739" s="12"/>
      <c r="AN7739" s="12"/>
      <c r="AO7739" s="12"/>
      <c r="AP7739" s="12"/>
      <c r="AQ7739" s="12"/>
      <c r="AR7739" s="12"/>
      <c r="AS7739" s="12"/>
      <c r="AT7739" s="12"/>
      <c r="AU7739" s="12"/>
      <c r="AV7739" s="12"/>
      <c r="AW7739" s="12"/>
      <c r="AX7739" s="12"/>
      <c r="AY7739" s="12"/>
      <c r="AZ7739" s="12"/>
      <c r="BA7739" s="12"/>
      <c r="BB7739" s="12"/>
      <c r="BC7739" s="12"/>
      <c r="BD7739" s="12"/>
      <c r="BE7739" s="12"/>
      <c r="BF7739" s="12"/>
      <c r="BG7739" s="12"/>
      <c r="BH7739" s="12"/>
      <c r="BI7739" s="12"/>
      <c r="BJ7739" s="13"/>
      <c r="BK7739" s="13"/>
      <c r="BL7739" s="13"/>
      <c r="BM7739" s="13"/>
      <c r="BN7739" s="13"/>
    </row>
    <row r="7740" spans="1:66" x14ac:dyDescent="0.25">
      <c r="A7740" s="2"/>
      <c r="D7740"/>
      <c r="E7740" s="10"/>
      <c r="F7740" s="10"/>
      <c r="G7740" s="10"/>
      <c r="H7740" s="10"/>
      <c r="I7740" s="10"/>
      <c r="J7740" s="10"/>
      <c r="K7740" s="11"/>
      <c r="L7740" s="11"/>
      <c r="M7740" s="12"/>
      <c r="N7740" s="12"/>
      <c r="O7740" s="12"/>
      <c r="P7740" s="12"/>
      <c r="Q7740" s="12"/>
      <c r="R7740" s="12"/>
      <c r="S7740" s="12"/>
      <c r="T7740" s="12"/>
      <c r="U7740" s="12"/>
      <c r="V7740" s="12"/>
      <c r="W7740" s="12"/>
      <c r="X7740" s="12"/>
      <c r="Y7740" s="12"/>
      <c r="Z7740" s="12"/>
      <c r="AA7740" s="12"/>
      <c r="AB7740" s="12"/>
      <c r="AC7740" s="12"/>
      <c r="AD7740" s="12"/>
      <c r="AE7740" s="12"/>
      <c r="AF7740" s="12"/>
      <c r="AG7740" s="12"/>
      <c r="AH7740" s="12"/>
      <c r="AI7740" s="12"/>
      <c r="AJ7740" s="12"/>
      <c r="AK7740" s="12"/>
      <c r="AL7740" s="12"/>
      <c r="AM7740" s="12"/>
      <c r="AN7740" s="12"/>
      <c r="AO7740" s="12"/>
      <c r="AP7740" s="12"/>
      <c r="AQ7740" s="12"/>
      <c r="AR7740" s="12"/>
      <c r="AS7740" s="12"/>
      <c r="AT7740" s="12"/>
      <c r="AU7740" s="12"/>
      <c r="AV7740" s="12"/>
      <c r="AW7740" s="12"/>
      <c r="AX7740" s="12"/>
      <c r="AY7740" s="12"/>
      <c r="AZ7740" s="12"/>
      <c r="BA7740" s="12"/>
      <c r="BB7740" s="12"/>
      <c r="BC7740" s="12"/>
      <c r="BD7740" s="12"/>
      <c r="BE7740" s="12"/>
      <c r="BF7740" s="12"/>
      <c r="BG7740" s="12"/>
      <c r="BH7740" s="12"/>
      <c r="BI7740" s="12"/>
      <c r="BJ7740" s="13"/>
      <c r="BK7740" s="13"/>
      <c r="BL7740" s="13"/>
      <c r="BM7740" s="13"/>
      <c r="BN7740" s="13"/>
    </row>
    <row r="7741" spans="1:66" x14ac:dyDescent="0.25">
      <c r="A7741" s="2"/>
      <c r="D7741"/>
      <c r="E7741" s="10"/>
      <c r="F7741" s="10"/>
      <c r="G7741" s="10"/>
      <c r="H7741" s="10"/>
      <c r="I7741" s="10"/>
      <c r="J7741" s="10"/>
      <c r="K7741" s="11"/>
      <c r="L7741" s="11"/>
      <c r="M7741" s="12"/>
      <c r="N7741" s="12"/>
      <c r="O7741" s="12"/>
      <c r="P7741" s="12"/>
      <c r="Q7741" s="12"/>
      <c r="R7741" s="12"/>
      <c r="S7741" s="12"/>
      <c r="T7741" s="12"/>
      <c r="U7741" s="12"/>
      <c r="V7741" s="12"/>
      <c r="W7741" s="12"/>
      <c r="X7741" s="12"/>
      <c r="Y7741" s="12"/>
      <c r="Z7741" s="12"/>
      <c r="AA7741" s="12"/>
      <c r="AB7741" s="12"/>
      <c r="AC7741" s="12"/>
      <c r="AD7741" s="12"/>
      <c r="AE7741" s="12"/>
      <c r="AF7741" s="12"/>
      <c r="AG7741" s="12"/>
      <c r="AH7741" s="12"/>
      <c r="AI7741" s="12"/>
      <c r="AJ7741" s="12"/>
      <c r="AK7741" s="12"/>
      <c r="AL7741" s="12"/>
      <c r="AM7741" s="12"/>
      <c r="AN7741" s="12"/>
      <c r="AO7741" s="12"/>
      <c r="AP7741" s="12"/>
      <c r="AQ7741" s="12"/>
      <c r="AR7741" s="12"/>
      <c r="AS7741" s="12"/>
      <c r="AT7741" s="12"/>
      <c r="AU7741" s="12"/>
      <c r="AV7741" s="12"/>
      <c r="AW7741" s="12"/>
      <c r="AX7741" s="12"/>
      <c r="AY7741" s="12"/>
      <c r="AZ7741" s="12"/>
      <c r="BA7741" s="12"/>
      <c r="BB7741" s="12"/>
      <c r="BC7741" s="12"/>
      <c r="BD7741" s="12"/>
      <c r="BE7741" s="12"/>
      <c r="BF7741" s="12"/>
      <c r="BG7741" s="12"/>
      <c r="BH7741" s="12"/>
      <c r="BI7741" s="12"/>
      <c r="BJ7741" s="13"/>
      <c r="BK7741" s="13"/>
      <c r="BL7741" s="13"/>
      <c r="BM7741" s="13"/>
      <c r="BN7741" s="13"/>
    </row>
    <row r="7742" spans="1:66" x14ac:dyDescent="0.25">
      <c r="A7742" s="2"/>
      <c r="D7742"/>
      <c r="E7742" s="10"/>
      <c r="F7742" s="10"/>
      <c r="G7742" s="10"/>
      <c r="H7742" s="10"/>
      <c r="I7742" s="10"/>
      <c r="J7742" s="10"/>
      <c r="K7742" s="11"/>
      <c r="L7742" s="11"/>
      <c r="M7742" s="12"/>
      <c r="N7742" s="12"/>
      <c r="O7742" s="12"/>
      <c r="P7742" s="12"/>
      <c r="Q7742" s="12"/>
      <c r="R7742" s="12"/>
      <c r="S7742" s="12"/>
      <c r="T7742" s="12"/>
      <c r="U7742" s="12"/>
      <c r="V7742" s="12"/>
      <c r="W7742" s="12"/>
      <c r="X7742" s="12"/>
      <c r="Y7742" s="12"/>
      <c r="Z7742" s="12"/>
      <c r="AA7742" s="12"/>
      <c r="AB7742" s="12"/>
      <c r="AC7742" s="12"/>
      <c r="AD7742" s="12"/>
      <c r="AE7742" s="12"/>
      <c r="AF7742" s="12"/>
      <c r="AG7742" s="12"/>
      <c r="AH7742" s="12"/>
      <c r="AI7742" s="12"/>
      <c r="AJ7742" s="12"/>
      <c r="AK7742" s="12"/>
      <c r="AL7742" s="12"/>
      <c r="AM7742" s="12"/>
      <c r="AN7742" s="12"/>
      <c r="AO7742" s="12"/>
      <c r="AP7742" s="12"/>
      <c r="AQ7742" s="12"/>
      <c r="AR7742" s="12"/>
      <c r="AS7742" s="12"/>
      <c r="AT7742" s="12"/>
      <c r="AU7742" s="12"/>
      <c r="AV7742" s="12"/>
      <c r="AW7742" s="12"/>
      <c r="AX7742" s="12"/>
      <c r="AY7742" s="12"/>
      <c r="AZ7742" s="12"/>
      <c r="BA7742" s="12"/>
      <c r="BB7742" s="12"/>
      <c r="BC7742" s="12"/>
      <c r="BD7742" s="12"/>
      <c r="BE7742" s="12"/>
      <c r="BF7742" s="12"/>
      <c r="BG7742" s="12"/>
      <c r="BH7742" s="12"/>
      <c r="BI7742" s="12"/>
      <c r="BJ7742" s="13"/>
      <c r="BK7742" s="13"/>
      <c r="BL7742" s="13"/>
      <c r="BM7742" s="13"/>
      <c r="BN7742" s="13"/>
    </row>
    <row r="7743" spans="1:66" x14ac:dyDescent="0.25">
      <c r="A7743" s="2"/>
      <c r="D7743"/>
      <c r="E7743" s="10"/>
      <c r="F7743" s="10"/>
      <c r="G7743" s="10"/>
      <c r="H7743" s="10"/>
      <c r="I7743" s="10"/>
      <c r="J7743" s="10"/>
      <c r="K7743" s="11"/>
      <c r="L7743" s="11"/>
      <c r="M7743" s="12"/>
      <c r="N7743" s="12"/>
      <c r="O7743" s="12"/>
      <c r="P7743" s="12"/>
      <c r="Q7743" s="12"/>
      <c r="R7743" s="12"/>
      <c r="S7743" s="12"/>
      <c r="T7743" s="12"/>
      <c r="U7743" s="12"/>
      <c r="V7743" s="12"/>
      <c r="W7743" s="12"/>
      <c r="X7743" s="12"/>
      <c r="Y7743" s="12"/>
      <c r="Z7743" s="12"/>
      <c r="AA7743" s="12"/>
      <c r="AB7743" s="12"/>
      <c r="AC7743" s="12"/>
      <c r="AD7743" s="12"/>
      <c r="AE7743" s="12"/>
      <c r="AF7743" s="12"/>
      <c r="AG7743" s="12"/>
      <c r="AH7743" s="12"/>
      <c r="AI7743" s="12"/>
      <c r="AJ7743" s="12"/>
      <c r="AK7743" s="12"/>
      <c r="AL7743" s="12"/>
      <c r="AM7743" s="12"/>
      <c r="AN7743" s="12"/>
      <c r="AO7743" s="12"/>
      <c r="AP7743" s="12"/>
      <c r="AQ7743" s="12"/>
      <c r="AR7743" s="12"/>
      <c r="AS7743" s="12"/>
      <c r="AT7743" s="12"/>
      <c r="AU7743" s="12"/>
      <c r="AV7743" s="12"/>
      <c r="AW7743" s="12"/>
      <c r="AX7743" s="12"/>
      <c r="AY7743" s="12"/>
      <c r="AZ7743" s="12"/>
      <c r="BA7743" s="12"/>
      <c r="BB7743" s="12"/>
      <c r="BC7743" s="12"/>
      <c r="BD7743" s="12"/>
      <c r="BE7743" s="12"/>
      <c r="BF7743" s="12"/>
      <c r="BG7743" s="12"/>
      <c r="BH7743" s="12"/>
      <c r="BI7743" s="12"/>
      <c r="BJ7743" s="13"/>
      <c r="BK7743" s="13"/>
      <c r="BL7743" s="13"/>
      <c r="BM7743" s="13"/>
      <c r="BN7743" s="13"/>
    </row>
    <row r="7744" spans="1:66" x14ac:dyDescent="0.25">
      <c r="A7744" s="2"/>
      <c r="D7744"/>
      <c r="E7744" s="10"/>
      <c r="F7744" s="10"/>
      <c r="G7744" s="10"/>
      <c r="H7744" s="10"/>
      <c r="I7744" s="10"/>
      <c r="J7744" s="10"/>
      <c r="K7744" s="11"/>
      <c r="L7744" s="11"/>
      <c r="M7744" s="12"/>
      <c r="N7744" s="12"/>
      <c r="O7744" s="12"/>
      <c r="P7744" s="12"/>
      <c r="Q7744" s="12"/>
      <c r="R7744" s="12"/>
      <c r="S7744" s="12"/>
      <c r="T7744" s="12"/>
      <c r="U7744" s="12"/>
      <c r="V7744" s="12"/>
      <c r="W7744" s="12"/>
      <c r="X7744" s="12"/>
      <c r="Y7744" s="12"/>
      <c r="Z7744" s="12"/>
      <c r="AA7744" s="12"/>
      <c r="AB7744" s="12"/>
      <c r="AC7744" s="12"/>
      <c r="AD7744" s="12"/>
      <c r="AE7744" s="12"/>
      <c r="AF7744" s="12"/>
      <c r="AG7744" s="12"/>
      <c r="AH7744" s="12"/>
      <c r="AI7744" s="12"/>
      <c r="AJ7744" s="12"/>
      <c r="AK7744" s="12"/>
      <c r="AL7744" s="12"/>
      <c r="AM7744" s="12"/>
      <c r="AN7744" s="12"/>
      <c r="AO7744" s="12"/>
      <c r="AP7744" s="12"/>
      <c r="AQ7744" s="12"/>
      <c r="AR7744" s="12"/>
      <c r="AS7744" s="12"/>
      <c r="AT7744" s="12"/>
      <c r="AU7744" s="12"/>
      <c r="AV7744" s="12"/>
      <c r="AW7744" s="12"/>
      <c r="AX7744" s="12"/>
      <c r="AY7744" s="12"/>
      <c r="AZ7744" s="12"/>
      <c r="BA7744" s="12"/>
      <c r="BB7744" s="12"/>
      <c r="BC7744" s="12"/>
      <c r="BD7744" s="12"/>
      <c r="BE7744" s="12"/>
      <c r="BF7744" s="12"/>
      <c r="BG7744" s="12"/>
      <c r="BH7744" s="12"/>
      <c r="BI7744" s="12"/>
      <c r="BJ7744" s="13"/>
      <c r="BK7744" s="13"/>
      <c r="BL7744" s="13"/>
      <c r="BM7744" s="13"/>
      <c r="BN7744" s="13"/>
    </row>
    <row r="7745" spans="1:66" x14ac:dyDescent="0.25">
      <c r="A7745" s="2"/>
      <c r="D7745"/>
      <c r="E7745" s="10"/>
      <c r="F7745" s="10"/>
      <c r="G7745" s="10"/>
      <c r="H7745" s="10"/>
      <c r="I7745" s="10"/>
      <c r="J7745" s="10"/>
      <c r="K7745" s="11"/>
      <c r="L7745" s="11"/>
      <c r="M7745" s="12"/>
      <c r="N7745" s="12"/>
      <c r="O7745" s="12"/>
      <c r="P7745" s="12"/>
      <c r="Q7745" s="12"/>
      <c r="R7745" s="12"/>
      <c r="S7745" s="12"/>
      <c r="T7745" s="12"/>
      <c r="U7745" s="12"/>
      <c r="V7745" s="12"/>
      <c r="W7745" s="12"/>
      <c r="X7745" s="12"/>
      <c r="Y7745" s="12"/>
      <c r="Z7745" s="12"/>
      <c r="AA7745" s="12"/>
      <c r="AB7745" s="12"/>
      <c r="AC7745" s="12"/>
      <c r="AD7745" s="12"/>
      <c r="AE7745" s="12"/>
      <c r="AF7745" s="12"/>
      <c r="AG7745" s="12"/>
      <c r="AH7745" s="12"/>
      <c r="AI7745" s="12"/>
      <c r="AJ7745" s="12"/>
      <c r="AK7745" s="12"/>
      <c r="AL7745" s="12"/>
      <c r="AM7745" s="12"/>
      <c r="AN7745" s="12"/>
      <c r="AO7745" s="12"/>
      <c r="AP7745" s="12"/>
      <c r="AQ7745" s="12"/>
      <c r="AR7745" s="12"/>
      <c r="AS7745" s="12"/>
      <c r="AT7745" s="12"/>
      <c r="AU7745" s="12"/>
      <c r="AV7745" s="12"/>
      <c r="AW7745" s="12"/>
      <c r="AX7745" s="12"/>
      <c r="AY7745" s="12"/>
      <c r="AZ7745" s="12"/>
      <c r="BA7745" s="12"/>
      <c r="BB7745" s="12"/>
      <c r="BC7745" s="12"/>
      <c r="BD7745" s="12"/>
      <c r="BE7745" s="12"/>
      <c r="BF7745" s="12"/>
      <c r="BG7745" s="12"/>
      <c r="BH7745" s="12"/>
      <c r="BI7745" s="12"/>
      <c r="BJ7745" s="13"/>
      <c r="BK7745" s="13"/>
      <c r="BL7745" s="13"/>
      <c r="BM7745" s="13"/>
      <c r="BN7745" s="13"/>
    </row>
    <row r="7746" spans="1:66" x14ac:dyDescent="0.25">
      <c r="A7746" s="2"/>
      <c r="D7746"/>
      <c r="E7746" s="10"/>
      <c r="F7746" s="10"/>
      <c r="G7746" s="10"/>
      <c r="H7746" s="10"/>
      <c r="I7746" s="10"/>
      <c r="J7746" s="10"/>
      <c r="K7746" s="11"/>
      <c r="L7746" s="11"/>
      <c r="M7746" s="12"/>
      <c r="N7746" s="12"/>
      <c r="O7746" s="12"/>
      <c r="P7746" s="12"/>
      <c r="Q7746" s="12"/>
      <c r="R7746" s="12"/>
      <c r="S7746" s="12"/>
      <c r="T7746" s="12"/>
      <c r="U7746" s="12"/>
      <c r="V7746" s="12"/>
      <c r="W7746" s="12"/>
      <c r="X7746" s="12"/>
      <c r="Y7746" s="12"/>
      <c r="Z7746" s="12"/>
      <c r="AA7746" s="12"/>
      <c r="AB7746" s="12"/>
      <c r="AC7746" s="12"/>
      <c r="AD7746" s="12"/>
      <c r="AE7746" s="12"/>
      <c r="AF7746" s="12"/>
      <c r="AG7746" s="12"/>
      <c r="AH7746" s="12"/>
      <c r="AI7746" s="12"/>
      <c r="AJ7746" s="12"/>
      <c r="AK7746" s="12"/>
      <c r="AL7746" s="12"/>
      <c r="AM7746" s="12"/>
      <c r="AN7746" s="12"/>
      <c r="AO7746" s="12"/>
      <c r="AP7746" s="12"/>
      <c r="AQ7746" s="12"/>
      <c r="AR7746" s="12"/>
      <c r="AS7746" s="12"/>
      <c r="AT7746" s="12"/>
      <c r="AU7746" s="12"/>
      <c r="AV7746" s="12"/>
      <c r="AW7746" s="12"/>
      <c r="AX7746" s="12"/>
      <c r="AY7746" s="12"/>
      <c r="AZ7746" s="12"/>
      <c r="BA7746" s="12"/>
      <c r="BB7746" s="12"/>
      <c r="BC7746" s="12"/>
      <c r="BD7746" s="12"/>
      <c r="BE7746" s="12"/>
      <c r="BF7746" s="12"/>
      <c r="BG7746" s="12"/>
      <c r="BH7746" s="12"/>
      <c r="BI7746" s="12"/>
      <c r="BJ7746" s="13"/>
      <c r="BK7746" s="13"/>
      <c r="BL7746" s="13"/>
      <c r="BM7746" s="13"/>
      <c r="BN7746" s="13"/>
    </row>
    <row r="7747" spans="1:66" x14ac:dyDescent="0.25">
      <c r="A7747" s="2"/>
      <c r="D7747"/>
      <c r="E7747" s="10"/>
      <c r="F7747" s="10"/>
      <c r="G7747" s="10"/>
      <c r="H7747" s="10"/>
      <c r="I7747" s="10"/>
      <c r="J7747" s="10"/>
      <c r="K7747" s="11"/>
      <c r="L7747" s="11"/>
      <c r="M7747" s="12"/>
      <c r="N7747" s="12"/>
      <c r="O7747" s="12"/>
      <c r="P7747" s="12"/>
      <c r="Q7747" s="12"/>
      <c r="R7747" s="12"/>
      <c r="S7747" s="12"/>
      <c r="T7747" s="12"/>
      <c r="U7747" s="12"/>
      <c r="V7747" s="12"/>
      <c r="W7747" s="12"/>
      <c r="X7747" s="12"/>
      <c r="Y7747" s="12"/>
      <c r="Z7747" s="12"/>
      <c r="AA7747" s="12"/>
      <c r="AB7747" s="12"/>
      <c r="AC7747" s="12"/>
      <c r="AD7747" s="12"/>
      <c r="AE7747" s="12"/>
      <c r="AF7747" s="12"/>
      <c r="AG7747" s="12"/>
      <c r="AH7747" s="12"/>
      <c r="AI7747" s="12"/>
      <c r="AJ7747" s="12"/>
      <c r="AK7747" s="12"/>
      <c r="AL7747" s="12"/>
      <c r="AM7747" s="12"/>
      <c r="AN7747" s="12"/>
      <c r="AO7747" s="12"/>
      <c r="AP7747" s="12"/>
      <c r="AQ7747" s="12"/>
      <c r="AR7747" s="12"/>
      <c r="AS7747" s="12"/>
      <c r="AT7747" s="12"/>
      <c r="AU7747" s="12"/>
      <c r="AV7747" s="12"/>
      <c r="AW7747" s="12"/>
      <c r="AX7747" s="12"/>
      <c r="AY7747" s="12"/>
      <c r="AZ7747" s="12"/>
      <c r="BA7747" s="12"/>
      <c r="BB7747" s="12"/>
      <c r="BC7747" s="12"/>
      <c r="BD7747" s="12"/>
      <c r="BE7747" s="12"/>
      <c r="BF7747" s="12"/>
      <c r="BG7747" s="12"/>
      <c r="BH7747" s="12"/>
      <c r="BI7747" s="12"/>
      <c r="BJ7747" s="13"/>
      <c r="BK7747" s="13"/>
      <c r="BL7747" s="13"/>
      <c r="BM7747" s="13"/>
      <c r="BN7747" s="13"/>
    </row>
    <row r="7748" spans="1:66" x14ac:dyDescent="0.25">
      <c r="A7748" s="2"/>
      <c r="D7748"/>
      <c r="E7748" s="10"/>
      <c r="F7748" s="10"/>
      <c r="G7748" s="10"/>
      <c r="H7748" s="10"/>
      <c r="I7748" s="10"/>
      <c r="J7748" s="10"/>
      <c r="K7748" s="11"/>
      <c r="L7748" s="11"/>
      <c r="M7748" s="12"/>
      <c r="N7748" s="12"/>
      <c r="O7748" s="12"/>
      <c r="P7748" s="12"/>
      <c r="Q7748" s="12"/>
      <c r="R7748" s="12"/>
      <c r="S7748" s="12"/>
      <c r="T7748" s="12"/>
      <c r="U7748" s="12"/>
      <c r="V7748" s="12"/>
      <c r="W7748" s="12"/>
      <c r="X7748" s="12"/>
      <c r="Y7748" s="12"/>
      <c r="Z7748" s="12"/>
      <c r="AA7748" s="12"/>
      <c r="AB7748" s="12"/>
      <c r="AC7748" s="12"/>
      <c r="AD7748" s="12"/>
      <c r="AE7748" s="12"/>
      <c r="AF7748" s="12"/>
      <c r="AG7748" s="12"/>
      <c r="AH7748" s="12"/>
      <c r="AI7748" s="12"/>
      <c r="AJ7748" s="12"/>
      <c r="AK7748" s="12"/>
      <c r="AL7748" s="12"/>
      <c r="AM7748" s="12"/>
      <c r="AN7748" s="12"/>
      <c r="AO7748" s="12"/>
      <c r="AP7748" s="12"/>
      <c r="AQ7748" s="12"/>
      <c r="AR7748" s="12"/>
      <c r="AS7748" s="12"/>
      <c r="AT7748" s="12"/>
      <c r="AU7748" s="12"/>
      <c r="AV7748" s="12"/>
      <c r="AW7748" s="12"/>
      <c r="AX7748" s="12"/>
      <c r="AY7748" s="12"/>
      <c r="AZ7748" s="12"/>
      <c r="BA7748" s="12"/>
      <c r="BB7748" s="12"/>
      <c r="BC7748" s="12"/>
      <c r="BD7748" s="12"/>
      <c r="BE7748" s="12"/>
      <c r="BF7748" s="12"/>
      <c r="BG7748" s="12"/>
      <c r="BH7748" s="12"/>
      <c r="BI7748" s="12"/>
      <c r="BJ7748" s="13"/>
      <c r="BK7748" s="13"/>
      <c r="BL7748" s="13"/>
      <c r="BM7748" s="13"/>
      <c r="BN7748" s="13"/>
    </row>
    <row r="7749" spans="1:66" x14ac:dyDescent="0.25">
      <c r="A7749" s="2"/>
      <c r="D7749"/>
      <c r="E7749" s="10"/>
      <c r="F7749" s="10"/>
      <c r="G7749" s="10"/>
      <c r="H7749" s="10"/>
      <c r="I7749" s="10"/>
      <c r="J7749" s="10"/>
      <c r="K7749" s="11"/>
      <c r="L7749" s="11"/>
      <c r="M7749" s="12"/>
      <c r="N7749" s="12"/>
      <c r="O7749" s="12"/>
      <c r="P7749" s="12"/>
      <c r="Q7749" s="12"/>
      <c r="R7749" s="12"/>
      <c r="S7749" s="12"/>
      <c r="T7749" s="12"/>
      <c r="U7749" s="12"/>
      <c r="V7749" s="12"/>
      <c r="W7749" s="12"/>
      <c r="X7749" s="12"/>
      <c r="Y7749" s="12"/>
      <c r="Z7749" s="12"/>
      <c r="AA7749" s="12"/>
      <c r="AB7749" s="12"/>
      <c r="AC7749" s="12"/>
      <c r="AD7749" s="12"/>
      <c r="AE7749" s="12"/>
      <c r="AF7749" s="12"/>
      <c r="AG7749" s="12"/>
      <c r="AH7749" s="12"/>
      <c r="AI7749" s="12"/>
      <c r="AJ7749" s="12"/>
      <c r="AK7749" s="12"/>
      <c r="AL7749" s="12"/>
      <c r="AM7749" s="12"/>
      <c r="AN7749" s="12"/>
      <c r="AO7749" s="12"/>
      <c r="AP7749" s="12"/>
      <c r="AQ7749" s="12"/>
      <c r="AR7749" s="12"/>
      <c r="AS7749" s="12"/>
      <c r="AT7749" s="12"/>
      <c r="AU7749" s="12"/>
      <c r="AV7749" s="12"/>
      <c r="AW7749" s="12"/>
      <c r="AX7749" s="12"/>
      <c r="AY7749" s="12"/>
      <c r="AZ7749" s="12"/>
      <c r="BA7749" s="12"/>
      <c r="BB7749" s="12"/>
      <c r="BC7749" s="12"/>
      <c r="BD7749" s="12"/>
      <c r="BE7749" s="12"/>
      <c r="BF7749" s="12"/>
      <c r="BG7749" s="12"/>
      <c r="BH7749" s="12"/>
      <c r="BI7749" s="12"/>
      <c r="BJ7749" s="13"/>
      <c r="BK7749" s="13"/>
      <c r="BL7749" s="13"/>
      <c r="BM7749" s="13"/>
      <c r="BN7749" s="13"/>
    </row>
    <row r="7750" spans="1:66" x14ac:dyDescent="0.25">
      <c r="A7750" s="2"/>
      <c r="D7750"/>
      <c r="E7750" s="10"/>
      <c r="F7750" s="10"/>
      <c r="G7750" s="10"/>
      <c r="H7750" s="10"/>
      <c r="I7750" s="10"/>
      <c r="J7750" s="10"/>
      <c r="K7750" s="11"/>
      <c r="L7750" s="11"/>
      <c r="M7750" s="12"/>
      <c r="N7750" s="12"/>
      <c r="O7750" s="12"/>
      <c r="P7750" s="12"/>
      <c r="Q7750" s="12"/>
      <c r="R7750" s="12"/>
      <c r="S7750" s="12"/>
      <c r="T7750" s="12"/>
      <c r="U7750" s="12"/>
      <c r="V7750" s="12"/>
      <c r="W7750" s="12"/>
      <c r="X7750" s="12"/>
      <c r="Y7750" s="12"/>
      <c r="Z7750" s="12"/>
      <c r="AA7750" s="12"/>
      <c r="AB7750" s="12"/>
      <c r="AC7750" s="12"/>
      <c r="AD7750" s="12"/>
      <c r="AE7750" s="12"/>
      <c r="AF7750" s="12"/>
      <c r="AG7750" s="12"/>
      <c r="AH7750" s="12"/>
      <c r="AI7750" s="12"/>
      <c r="AJ7750" s="12"/>
      <c r="AK7750" s="12"/>
      <c r="AL7750" s="12"/>
      <c r="AM7750" s="12"/>
      <c r="AN7750" s="12"/>
      <c r="AO7750" s="12"/>
      <c r="AP7750" s="12"/>
      <c r="AQ7750" s="12"/>
      <c r="AR7750" s="12"/>
      <c r="AS7750" s="12"/>
      <c r="AT7750" s="12"/>
      <c r="AU7750" s="12"/>
      <c r="AV7750" s="12"/>
      <c r="AW7750" s="12"/>
      <c r="AX7750" s="12"/>
      <c r="AY7750" s="12"/>
      <c r="AZ7750" s="12"/>
      <c r="BA7750" s="12"/>
      <c r="BB7750" s="12"/>
      <c r="BC7750" s="12"/>
      <c r="BD7750" s="12"/>
      <c r="BE7750" s="12"/>
      <c r="BF7750" s="12"/>
      <c r="BG7750" s="12"/>
      <c r="BH7750" s="12"/>
      <c r="BI7750" s="12"/>
      <c r="BJ7750" s="13"/>
      <c r="BK7750" s="13"/>
      <c r="BL7750" s="13"/>
      <c r="BM7750" s="13"/>
      <c r="BN7750" s="13"/>
    </row>
    <row r="7751" spans="1:66" x14ac:dyDescent="0.25">
      <c r="A7751" s="2"/>
      <c r="D7751"/>
      <c r="E7751" s="10"/>
      <c r="F7751" s="10"/>
      <c r="G7751" s="10"/>
      <c r="H7751" s="10"/>
      <c r="I7751" s="10"/>
      <c r="J7751" s="10"/>
      <c r="K7751" s="11"/>
      <c r="L7751" s="11"/>
      <c r="M7751" s="12"/>
      <c r="N7751" s="12"/>
      <c r="O7751" s="12"/>
      <c r="P7751" s="12"/>
      <c r="Q7751" s="12"/>
      <c r="R7751" s="12"/>
      <c r="S7751" s="12"/>
      <c r="T7751" s="12"/>
      <c r="U7751" s="12"/>
      <c r="V7751" s="12"/>
      <c r="W7751" s="12"/>
      <c r="X7751" s="12"/>
      <c r="Y7751" s="12"/>
      <c r="Z7751" s="12"/>
      <c r="AA7751" s="12"/>
      <c r="AB7751" s="12"/>
      <c r="AC7751" s="12"/>
      <c r="AD7751" s="12"/>
      <c r="AE7751" s="12"/>
      <c r="AF7751" s="12"/>
      <c r="AG7751" s="12"/>
      <c r="AH7751" s="12"/>
      <c r="AI7751" s="12"/>
      <c r="AJ7751" s="12"/>
      <c r="AK7751" s="12"/>
      <c r="AL7751" s="12"/>
      <c r="AM7751" s="12"/>
      <c r="AN7751" s="12"/>
      <c r="AO7751" s="12"/>
      <c r="AP7751" s="12"/>
      <c r="AQ7751" s="12"/>
      <c r="AR7751" s="12"/>
      <c r="AS7751" s="12"/>
      <c r="AT7751" s="12"/>
      <c r="AU7751" s="12"/>
      <c r="AV7751" s="12"/>
      <c r="AW7751" s="12"/>
      <c r="AX7751" s="12"/>
      <c r="AY7751" s="12"/>
      <c r="AZ7751" s="12"/>
      <c r="BA7751" s="12"/>
      <c r="BB7751" s="12"/>
      <c r="BC7751" s="12"/>
      <c r="BD7751" s="12"/>
      <c r="BE7751" s="12"/>
      <c r="BF7751" s="12"/>
      <c r="BG7751" s="12"/>
      <c r="BH7751" s="12"/>
      <c r="BI7751" s="12"/>
      <c r="BJ7751" s="13"/>
      <c r="BK7751" s="13"/>
      <c r="BL7751" s="13"/>
      <c r="BM7751" s="13"/>
      <c r="BN7751" s="13"/>
    </row>
    <row r="7752" spans="1:66" x14ac:dyDescent="0.25">
      <c r="A7752" s="2"/>
      <c r="D7752"/>
      <c r="E7752" s="10"/>
      <c r="F7752" s="10"/>
      <c r="G7752" s="10"/>
      <c r="H7752" s="10"/>
      <c r="I7752" s="10"/>
      <c r="J7752" s="10"/>
      <c r="K7752" s="11"/>
      <c r="L7752" s="11"/>
      <c r="M7752" s="12"/>
      <c r="N7752" s="12"/>
      <c r="O7752" s="12"/>
      <c r="P7752" s="12"/>
      <c r="Q7752" s="12"/>
      <c r="R7752" s="12"/>
      <c r="S7752" s="12"/>
      <c r="T7752" s="12"/>
      <c r="U7752" s="12"/>
      <c r="V7752" s="12"/>
      <c r="W7752" s="12"/>
      <c r="X7752" s="12"/>
      <c r="Y7752" s="12"/>
      <c r="Z7752" s="12"/>
      <c r="AA7752" s="12"/>
      <c r="AB7752" s="12"/>
      <c r="AC7752" s="12"/>
      <c r="AD7752" s="12"/>
      <c r="AE7752" s="12"/>
      <c r="AF7752" s="12"/>
      <c r="AG7752" s="12"/>
      <c r="AH7752" s="12"/>
      <c r="AI7752" s="12"/>
      <c r="AJ7752" s="12"/>
      <c r="AK7752" s="12"/>
      <c r="AL7752" s="12"/>
      <c r="AM7752" s="12"/>
      <c r="AN7752" s="12"/>
      <c r="AO7752" s="12"/>
      <c r="AP7752" s="12"/>
      <c r="AQ7752" s="12"/>
      <c r="AR7752" s="12"/>
      <c r="AS7752" s="12"/>
      <c r="AT7752" s="12"/>
      <c r="AU7752" s="12"/>
      <c r="AV7752" s="12"/>
      <c r="AW7752" s="12"/>
      <c r="AX7752" s="12"/>
      <c r="AY7752" s="12"/>
      <c r="AZ7752" s="12"/>
      <c r="BA7752" s="12"/>
      <c r="BB7752" s="12"/>
      <c r="BC7752" s="12"/>
      <c r="BD7752" s="12"/>
      <c r="BE7752" s="12"/>
      <c r="BF7752" s="12"/>
      <c r="BG7752" s="12"/>
      <c r="BH7752" s="12"/>
      <c r="BI7752" s="12"/>
      <c r="BJ7752" s="13"/>
      <c r="BK7752" s="13"/>
      <c r="BL7752" s="13"/>
      <c r="BM7752" s="13"/>
      <c r="BN7752" s="13"/>
    </row>
    <row r="7753" spans="1:66" x14ac:dyDescent="0.25">
      <c r="A7753" s="2"/>
      <c r="D7753"/>
      <c r="E7753" s="10"/>
      <c r="F7753" s="10"/>
      <c r="G7753" s="10"/>
      <c r="H7753" s="10"/>
      <c r="I7753" s="10"/>
      <c r="J7753" s="10"/>
      <c r="K7753" s="11"/>
      <c r="L7753" s="11"/>
      <c r="M7753" s="12"/>
      <c r="N7753" s="12"/>
      <c r="O7753" s="12"/>
      <c r="P7753" s="12"/>
      <c r="Q7753" s="12"/>
      <c r="R7753" s="12"/>
      <c r="S7753" s="12"/>
      <c r="T7753" s="12"/>
      <c r="U7753" s="12"/>
      <c r="V7753" s="12"/>
      <c r="W7753" s="12"/>
      <c r="X7753" s="12"/>
      <c r="Y7753" s="12"/>
      <c r="Z7753" s="12"/>
      <c r="AA7753" s="12"/>
      <c r="AB7753" s="12"/>
      <c r="AC7753" s="12"/>
      <c r="AD7753" s="12"/>
      <c r="AE7753" s="12"/>
      <c r="AF7753" s="12"/>
      <c r="AG7753" s="12"/>
      <c r="AH7753" s="12"/>
      <c r="AI7753" s="12"/>
      <c r="AJ7753" s="12"/>
      <c r="AK7753" s="12"/>
      <c r="AL7753" s="12"/>
      <c r="AM7753" s="12"/>
      <c r="AN7753" s="12"/>
      <c r="AO7753" s="12"/>
      <c r="AP7753" s="12"/>
      <c r="AQ7753" s="12"/>
      <c r="AR7753" s="12"/>
      <c r="AS7753" s="12"/>
      <c r="AT7753" s="12"/>
      <c r="AU7753" s="12"/>
      <c r="AV7753" s="12"/>
      <c r="AW7753" s="12"/>
      <c r="AX7753" s="12"/>
      <c r="AY7753" s="12"/>
      <c r="AZ7753" s="12"/>
      <c r="BA7753" s="12"/>
      <c r="BB7753" s="12"/>
      <c r="BC7753" s="12"/>
      <c r="BD7753" s="12"/>
      <c r="BE7753" s="12"/>
      <c r="BF7753" s="12"/>
      <c r="BG7753" s="12"/>
      <c r="BH7753" s="12"/>
      <c r="BI7753" s="12"/>
      <c r="BJ7753" s="13"/>
      <c r="BK7753" s="13"/>
      <c r="BL7753" s="13"/>
      <c r="BM7753" s="13"/>
      <c r="BN7753" s="13"/>
    </row>
    <row r="7754" spans="1:66" x14ac:dyDescent="0.25">
      <c r="A7754" s="2"/>
      <c r="D7754"/>
      <c r="E7754" s="10"/>
      <c r="F7754" s="10"/>
      <c r="G7754" s="10"/>
      <c r="H7754" s="10"/>
      <c r="I7754" s="10"/>
      <c r="J7754" s="10"/>
      <c r="K7754" s="11"/>
      <c r="L7754" s="11"/>
      <c r="M7754" s="12"/>
      <c r="N7754" s="12"/>
      <c r="O7754" s="12"/>
      <c r="P7754" s="12"/>
      <c r="Q7754" s="12"/>
      <c r="R7754" s="12"/>
      <c r="S7754" s="12"/>
      <c r="T7754" s="12"/>
      <c r="U7754" s="12"/>
      <c r="V7754" s="12"/>
      <c r="W7754" s="12"/>
      <c r="X7754" s="12"/>
      <c r="Y7754" s="12"/>
      <c r="Z7754" s="12"/>
      <c r="AA7754" s="12"/>
      <c r="AB7754" s="12"/>
      <c r="AC7754" s="12"/>
      <c r="AD7754" s="12"/>
      <c r="AE7754" s="12"/>
      <c r="AF7754" s="12"/>
      <c r="AG7754" s="12"/>
      <c r="AH7754" s="12"/>
      <c r="AI7754" s="12"/>
      <c r="AJ7754" s="12"/>
      <c r="AK7754" s="12"/>
      <c r="AL7754" s="12"/>
      <c r="AM7754" s="12"/>
      <c r="AN7754" s="12"/>
      <c r="AO7754" s="12"/>
      <c r="AP7754" s="12"/>
      <c r="AQ7754" s="12"/>
      <c r="AR7754" s="12"/>
      <c r="AS7754" s="12"/>
      <c r="AT7754" s="12"/>
      <c r="AU7754" s="12"/>
      <c r="AV7754" s="12"/>
      <c r="AW7754" s="12"/>
      <c r="AX7754" s="12"/>
      <c r="AY7754" s="12"/>
      <c r="AZ7754" s="12"/>
      <c r="BA7754" s="12"/>
      <c r="BB7754" s="12"/>
      <c r="BC7754" s="12"/>
      <c r="BD7754" s="12"/>
      <c r="BE7754" s="12"/>
      <c r="BF7754" s="12"/>
      <c r="BG7754" s="12"/>
      <c r="BH7754" s="12"/>
      <c r="BI7754" s="12"/>
      <c r="BJ7754" s="13"/>
      <c r="BK7754" s="13"/>
      <c r="BL7754" s="13"/>
      <c r="BM7754" s="13"/>
      <c r="BN7754" s="13"/>
    </row>
    <row r="7755" spans="1:66" x14ac:dyDescent="0.25">
      <c r="A7755" s="2"/>
      <c r="D7755"/>
      <c r="E7755" s="10"/>
      <c r="F7755" s="10"/>
      <c r="G7755" s="10"/>
      <c r="H7755" s="10"/>
      <c r="I7755" s="10"/>
      <c r="J7755" s="10"/>
      <c r="K7755" s="11"/>
      <c r="L7755" s="11"/>
      <c r="M7755" s="12"/>
      <c r="N7755" s="12"/>
      <c r="O7755" s="12"/>
      <c r="P7755" s="12"/>
      <c r="Q7755" s="12"/>
      <c r="R7755" s="12"/>
      <c r="S7755" s="12"/>
      <c r="T7755" s="12"/>
      <c r="U7755" s="12"/>
      <c r="V7755" s="12"/>
      <c r="W7755" s="12"/>
      <c r="X7755" s="12"/>
      <c r="Y7755" s="12"/>
      <c r="Z7755" s="12"/>
      <c r="AA7755" s="12"/>
      <c r="AB7755" s="12"/>
      <c r="AC7755" s="12"/>
      <c r="AD7755" s="12"/>
      <c r="AE7755" s="12"/>
      <c r="AF7755" s="12"/>
      <c r="AG7755" s="12"/>
      <c r="AH7755" s="12"/>
      <c r="AI7755" s="12"/>
      <c r="AJ7755" s="12"/>
      <c r="AK7755" s="12"/>
      <c r="AL7755" s="12"/>
      <c r="AM7755" s="12"/>
      <c r="AN7755" s="12"/>
      <c r="AO7755" s="12"/>
      <c r="AP7755" s="12"/>
      <c r="AQ7755" s="12"/>
      <c r="AR7755" s="12"/>
      <c r="AS7755" s="12"/>
      <c r="AT7755" s="12"/>
      <c r="AU7755" s="12"/>
      <c r="AV7755" s="12"/>
      <c r="AW7755" s="12"/>
      <c r="AX7755" s="12"/>
      <c r="AY7755" s="12"/>
      <c r="AZ7755" s="12"/>
      <c r="BA7755" s="12"/>
      <c r="BB7755" s="12"/>
      <c r="BC7755" s="12"/>
      <c r="BD7755" s="12"/>
      <c r="BE7755" s="12"/>
      <c r="BF7755" s="12"/>
      <c r="BG7755" s="12"/>
      <c r="BH7755" s="12"/>
      <c r="BI7755" s="12"/>
      <c r="BJ7755" s="13"/>
      <c r="BK7755" s="13"/>
      <c r="BL7755" s="13"/>
      <c r="BM7755" s="13"/>
      <c r="BN7755" s="13"/>
    </row>
    <row r="7756" spans="1:66" x14ac:dyDescent="0.25">
      <c r="A7756" s="2"/>
      <c r="D7756"/>
      <c r="E7756" s="10"/>
      <c r="F7756" s="10"/>
      <c r="G7756" s="10"/>
      <c r="H7756" s="10"/>
      <c r="I7756" s="10"/>
      <c r="J7756" s="10"/>
      <c r="K7756" s="11"/>
      <c r="L7756" s="11"/>
      <c r="M7756" s="12"/>
      <c r="N7756" s="12"/>
      <c r="O7756" s="12"/>
      <c r="P7756" s="12"/>
      <c r="Q7756" s="12"/>
      <c r="R7756" s="12"/>
      <c r="S7756" s="12"/>
      <c r="T7756" s="12"/>
      <c r="U7756" s="12"/>
      <c r="V7756" s="12"/>
      <c r="W7756" s="12"/>
      <c r="X7756" s="12"/>
      <c r="Y7756" s="12"/>
      <c r="Z7756" s="12"/>
      <c r="AA7756" s="12"/>
      <c r="AB7756" s="12"/>
      <c r="AC7756" s="12"/>
      <c r="AD7756" s="12"/>
      <c r="AE7756" s="12"/>
      <c r="AF7756" s="12"/>
      <c r="AG7756" s="12"/>
      <c r="AH7756" s="12"/>
      <c r="AI7756" s="12"/>
      <c r="AJ7756" s="12"/>
      <c r="AK7756" s="12"/>
      <c r="AL7756" s="12"/>
      <c r="AM7756" s="12"/>
      <c r="AN7756" s="12"/>
      <c r="AO7756" s="12"/>
      <c r="AP7756" s="12"/>
      <c r="AQ7756" s="12"/>
      <c r="AR7756" s="12"/>
      <c r="AS7756" s="12"/>
      <c r="AT7756" s="12"/>
      <c r="AU7756" s="12"/>
      <c r="AV7756" s="12"/>
      <c r="AW7756" s="12"/>
      <c r="AX7756" s="12"/>
      <c r="AY7756" s="12"/>
      <c r="AZ7756" s="12"/>
      <c r="BA7756" s="12"/>
      <c r="BB7756" s="12"/>
      <c r="BC7756" s="12"/>
      <c r="BD7756" s="12"/>
      <c r="BE7756" s="12"/>
      <c r="BF7756" s="12"/>
      <c r="BG7756" s="12"/>
      <c r="BH7756" s="12"/>
      <c r="BI7756" s="12"/>
      <c r="BJ7756" s="13"/>
      <c r="BK7756" s="13"/>
      <c r="BL7756" s="13"/>
      <c r="BM7756" s="13"/>
      <c r="BN7756" s="13"/>
    </row>
    <row r="7757" spans="1:66" x14ac:dyDescent="0.25">
      <c r="A7757" s="2"/>
      <c r="D7757"/>
      <c r="E7757" s="10"/>
      <c r="F7757" s="10"/>
      <c r="G7757" s="10"/>
      <c r="H7757" s="10"/>
      <c r="I7757" s="10"/>
      <c r="J7757" s="10"/>
      <c r="K7757" s="11"/>
      <c r="L7757" s="11"/>
      <c r="M7757" s="12"/>
      <c r="N7757" s="12"/>
      <c r="O7757" s="12"/>
      <c r="P7757" s="12"/>
      <c r="Q7757" s="12"/>
      <c r="R7757" s="12"/>
      <c r="S7757" s="12"/>
      <c r="T7757" s="12"/>
      <c r="U7757" s="12"/>
      <c r="V7757" s="12"/>
      <c r="W7757" s="12"/>
      <c r="X7757" s="12"/>
      <c r="Y7757" s="12"/>
      <c r="Z7757" s="12"/>
      <c r="AA7757" s="12"/>
      <c r="AB7757" s="12"/>
      <c r="AC7757" s="12"/>
      <c r="AD7757" s="12"/>
      <c r="AE7757" s="12"/>
      <c r="AF7757" s="12"/>
      <c r="AG7757" s="12"/>
      <c r="AH7757" s="12"/>
      <c r="AI7757" s="12"/>
      <c r="AJ7757" s="12"/>
      <c r="AK7757" s="12"/>
      <c r="AL7757" s="12"/>
      <c r="AM7757" s="12"/>
      <c r="AN7757" s="12"/>
      <c r="AO7757" s="12"/>
      <c r="AP7757" s="12"/>
      <c r="AQ7757" s="12"/>
      <c r="AR7757" s="12"/>
      <c r="AS7757" s="12"/>
      <c r="AT7757" s="12"/>
      <c r="AU7757" s="12"/>
      <c r="AV7757" s="12"/>
      <c r="AW7757" s="12"/>
      <c r="AX7757" s="12"/>
      <c r="AY7757" s="12"/>
      <c r="AZ7757" s="12"/>
      <c r="BA7757" s="12"/>
      <c r="BB7757" s="12"/>
      <c r="BC7757" s="12"/>
      <c r="BD7757" s="12"/>
      <c r="BE7757" s="12"/>
      <c r="BF7757" s="12"/>
      <c r="BG7757" s="12"/>
      <c r="BH7757" s="12"/>
      <c r="BI7757" s="12"/>
      <c r="BJ7757" s="13"/>
      <c r="BK7757" s="13"/>
      <c r="BL7757" s="13"/>
      <c r="BM7757" s="13"/>
      <c r="BN7757" s="13"/>
    </row>
    <row r="7758" spans="1:66" x14ac:dyDescent="0.25">
      <c r="A7758" s="2"/>
      <c r="D7758"/>
      <c r="E7758" s="10"/>
      <c r="F7758" s="10"/>
      <c r="G7758" s="10"/>
      <c r="H7758" s="10"/>
      <c r="I7758" s="10"/>
      <c r="J7758" s="10"/>
      <c r="K7758" s="11"/>
      <c r="L7758" s="11"/>
      <c r="M7758" s="12"/>
      <c r="N7758" s="12"/>
      <c r="O7758" s="12"/>
      <c r="P7758" s="12"/>
      <c r="Q7758" s="12"/>
      <c r="R7758" s="12"/>
      <c r="S7758" s="12"/>
      <c r="T7758" s="12"/>
      <c r="U7758" s="12"/>
      <c r="V7758" s="12"/>
      <c r="W7758" s="12"/>
      <c r="X7758" s="12"/>
      <c r="Y7758" s="12"/>
      <c r="Z7758" s="12"/>
      <c r="AA7758" s="12"/>
      <c r="AB7758" s="12"/>
      <c r="AC7758" s="12"/>
      <c r="AD7758" s="12"/>
      <c r="AE7758" s="12"/>
      <c r="AF7758" s="12"/>
      <c r="AG7758" s="12"/>
      <c r="AH7758" s="12"/>
      <c r="AI7758" s="12"/>
      <c r="AJ7758" s="12"/>
      <c r="AK7758" s="12"/>
      <c r="AL7758" s="12"/>
      <c r="AM7758" s="12"/>
      <c r="AN7758" s="12"/>
      <c r="AO7758" s="12"/>
      <c r="AP7758" s="12"/>
      <c r="AQ7758" s="12"/>
      <c r="AR7758" s="12"/>
      <c r="AS7758" s="12"/>
      <c r="AT7758" s="12"/>
      <c r="AU7758" s="12"/>
      <c r="AV7758" s="12"/>
      <c r="AW7758" s="12"/>
      <c r="AX7758" s="12"/>
      <c r="AY7758" s="12"/>
      <c r="AZ7758" s="12"/>
      <c r="BA7758" s="12"/>
      <c r="BB7758" s="12"/>
      <c r="BC7758" s="12"/>
      <c r="BD7758" s="12"/>
      <c r="BE7758" s="12"/>
      <c r="BF7758" s="12"/>
      <c r="BG7758" s="12"/>
      <c r="BH7758" s="12"/>
      <c r="BI7758" s="12"/>
      <c r="BJ7758" s="13"/>
      <c r="BK7758" s="13"/>
      <c r="BL7758" s="13"/>
      <c r="BM7758" s="13"/>
      <c r="BN7758" s="13"/>
    </row>
    <row r="7759" spans="1:66" x14ac:dyDescent="0.25">
      <c r="A7759" s="2"/>
      <c r="D7759"/>
      <c r="E7759" s="10"/>
      <c r="F7759" s="10"/>
      <c r="G7759" s="10"/>
      <c r="H7759" s="10"/>
      <c r="I7759" s="10"/>
      <c r="J7759" s="10"/>
      <c r="K7759" s="11"/>
      <c r="L7759" s="11"/>
      <c r="M7759" s="12"/>
      <c r="N7759" s="12"/>
      <c r="O7759" s="12"/>
      <c r="P7759" s="12"/>
      <c r="Q7759" s="12"/>
      <c r="R7759" s="12"/>
      <c r="S7759" s="12"/>
      <c r="T7759" s="12"/>
      <c r="U7759" s="12"/>
      <c r="V7759" s="12"/>
      <c r="W7759" s="12"/>
      <c r="X7759" s="12"/>
      <c r="Y7759" s="12"/>
      <c r="Z7759" s="12"/>
      <c r="AA7759" s="12"/>
      <c r="AB7759" s="12"/>
      <c r="AC7759" s="12"/>
      <c r="AD7759" s="12"/>
      <c r="AE7759" s="12"/>
      <c r="AF7759" s="12"/>
      <c r="AG7759" s="12"/>
      <c r="AH7759" s="12"/>
      <c r="AI7759" s="12"/>
      <c r="AJ7759" s="12"/>
      <c r="AK7759" s="12"/>
      <c r="AL7759" s="12"/>
      <c r="AM7759" s="12"/>
      <c r="AN7759" s="12"/>
      <c r="AO7759" s="12"/>
      <c r="AP7759" s="12"/>
      <c r="AQ7759" s="12"/>
      <c r="AR7759" s="12"/>
      <c r="AS7759" s="12"/>
      <c r="AT7759" s="12"/>
      <c r="AU7759" s="12"/>
      <c r="AV7759" s="12"/>
      <c r="AW7759" s="12"/>
      <c r="AX7759" s="12"/>
      <c r="AY7759" s="12"/>
      <c r="AZ7759" s="12"/>
      <c r="BA7759" s="12"/>
      <c r="BB7759" s="12"/>
      <c r="BC7759" s="12"/>
      <c r="BD7759" s="12"/>
      <c r="BE7759" s="12"/>
      <c r="BF7759" s="12"/>
      <c r="BG7759" s="12"/>
      <c r="BH7759" s="12"/>
      <c r="BI7759" s="12"/>
      <c r="BJ7759" s="13"/>
      <c r="BK7759" s="13"/>
      <c r="BL7759" s="13"/>
      <c r="BM7759" s="13"/>
      <c r="BN7759" s="13"/>
    </row>
    <row r="7760" spans="1:66" x14ac:dyDescent="0.25">
      <c r="A7760" s="2"/>
      <c r="D7760"/>
      <c r="E7760" s="10"/>
      <c r="F7760" s="10"/>
      <c r="G7760" s="10"/>
      <c r="H7760" s="10"/>
      <c r="I7760" s="10"/>
      <c r="J7760" s="10"/>
      <c r="K7760" s="11"/>
      <c r="L7760" s="11"/>
      <c r="M7760" s="12"/>
      <c r="N7760" s="12"/>
      <c r="O7760" s="12"/>
      <c r="P7760" s="12"/>
      <c r="Q7760" s="12"/>
      <c r="R7760" s="12"/>
      <c r="S7760" s="12"/>
      <c r="T7760" s="12"/>
      <c r="U7760" s="12"/>
      <c r="V7760" s="12"/>
      <c r="W7760" s="12"/>
      <c r="X7760" s="12"/>
      <c r="Y7760" s="12"/>
      <c r="Z7760" s="12"/>
      <c r="AA7760" s="12"/>
      <c r="AB7760" s="12"/>
      <c r="AC7760" s="12"/>
      <c r="AD7760" s="12"/>
      <c r="AE7760" s="12"/>
      <c r="AF7760" s="12"/>
      <c r="AG7760" s="12"/>
      <c r="AH7760" s="12"/>
      <c r="AI7760" s="12"/>
      <c r="AJ7760" s="12"/>
      <c r="AK7760" s="12"/>
      <c r="AL7760" s="12"/>
      <c r="AM7760" s="12"/>
      <c r="AN7760" s="12"/>
      <c r="AO7760" s="12"/>
      <c r="AP7760" s="12"/>
      <c r="AQ7760" s="12"/>
      <c r="AR7760" s="12"/>
      <c r="AS7760" s="12"/>
      <c r="AT7760" s="12"/>
      <c r="AU7760" s="12"/>
      <c r="AV7760" s="12"/>
      <c r="AW7760" s="12"/>
      <c r="AX7760" s="12"/>
      <c r="AY7760" s="12"/>
      <c r="AZ7760" s="12"/>
      <c r="BA7760" s="12"/>
      <c r="BB7760" s="12"/>
      <c r="BC7760" s="12"/>
      <c r="BD7760" s="12"/>
      <c r="BE7760" s="12"/>
      <c r="BF7760" s="12"/>
      <c r="BG7760" s="12"/>
      <c r="BH7760" s="12"/>
      <c r="BI7760" s="12"/>
      <c r="BJ7760" s="13"/>
      <c r="BK7760" s="13"/>
      <c r="BL7760" s="13"/>
      <c r="BM7760" s="13"/>
      <c r="BN7760" s="13"/>
    </row>
    <row r="7761" spans="1:66" x14ac:dyDescent="0.25">
      <c r="A7761" s="2"/>
      <c r="D7761"/>
      <c r="E7761" s="10"/>
      <c r="F7761" s="10"/>
      <c r="G7761" s="10"/>
      <c r="H7761" s="10"/>
      <c r="I7761" s="10"/>
      <c r="J7761" s="10"/>
      <c r="K7761" s="11"/>
      <c r="L7761" s="11"/>
      <c r="M7761" s="12"/>
      <c r="N7761" s="12"/>
      <c r="O7761" s="12"/>
      <c r="P7761" s="12"/>
      <c r="Q7761" s="12"/>
      <c r="R7761" s="12"/>
      <c r="S7761" s="12"/>
      <c r="T7761" s="12"/>
      <c r="U7761" s="12"/>
      <c r="V7761" s="12"/>
      <c r="W7761" s="12"/>
      <c r="X7761" s="12"/>
      <c r="Y7761" s="12"/>
      <c r="Z7761" s="12"/>
      <c r="AA7761" s="12"/>
      <c r="AB7761" s="12"/>
      <c r="AC7761" s="12"/>
      <c r="AD7761" s="12"/>
      <c r="AE7761" s="12"/>
      <c r="AF7761" s="12"/>
      <c r="AG7761" s="12"/>
      <c r="AH7761" s="12"/>
      <c r="AI7761" s="12"/>
      <c r="AJ7761" s="12"/>
      <c r="AK7761" s="12"/>
      <c r="AL7761" s="12"/>
      <c r="AM7761" s="12"/>
      <c r="AN7761" s="12"/>
      <c r="AO7761" s="12"/>
      <c r="AP7761" s="12"/>
      <c r="AQ7761" s="12"/>
      <c r="AR7761" s="12"/>
      <c r="AS7761" s="12"/>
      <c r="AT7761" s="12"/>
      <c r="AU7761" s="12"/>
      <c r="AV7761" s="12"/>
      <c r="AW7761" s="12"/>
      <c r="AX7761" s="12"/>
      <c r="AY7761" s="12"/>
      <c r="AZ7761" s="12"/>
      <c r="BA7761" s="12"/>
      <c r="BB7761" s="12"/>
      <c r="BC7761" s="12"/>
      <c r="BD7761" s="12"/>
      <c r="BE7761" s="12"/>
      <c r="BF7761" s="12"/>
      <c r="BG7761" s="12"/>
      <c r="BH7761" s="12"/>
      <c r="BI7761" s="12"/>
      <c r="BJ7761" s="13"/>
      <c r="BK7761" s="13"/>
      <c r="BL7761" s="13"/>
      <c r="BM7761" s="13"/>
      <c r="BN7761" s="13"/>
    </row>
    <row r="7762" spans="1:66" x14ac:dyDescent="0.25">
      <c r="A7762" s="2"/>
      <c r="D7762"/>
      <c r="E7762" s="10"/>
      <c r="F7762" s="10"/>
      <c r="G7762" s="10"/>
      <c r="H7762" s="10"/>
      <c r="I7762" s="10"/>
      <c r="J7762" s="10"/>
      <c r="K7762" s="11"/>
      <c r="L7762" s="11"/>
      <c r="M7762" s="12"/>
      <c r="N7762" s="12"/>
      <c r="O7762" s="12"/>
      <c r="P7762" s="12"/>
      <c r="Q7762" s="12"/>
      <c r="R7762" s="12"/>
      <c r="S7762" s="12"/>
      <c r="T7762" s="12"/>
      <c r="U7762" s="12"/>
      <c r="V7762" s="12"/>
      <c r="W7762" s="12"/>
      <c r="X7762" s="12"/>
      <c r="Y7762" s="12"/>
      <c r="Z7762" s="12"/>
      <c r="AA7762" s="12"/>
      <c r="AB7762" s="12"/>
      <c r="AC7762" s="12"/>
      <c r="AD7762" s="12"/>
      <c r="AE7762" s="12"/>
      <c r="AF7762" s="12"/>
      <c r="AG7762" s="12"/>
      <c r="AH7762" s="12"/>
      <c r="AI7762" s="12"/>
      <c r="AJ7762" s="12"/>
      <c r="AK7762" s="12"/>
      <c r="AL7762" s="12"/>
      <c r="AM7762" s="12"/>
      <c r="AN7762" s="12"/>
      <c r="AO7762" s="12"/>
      <c r="AP7762" s="12"/>
      <c r="AQ7762" s="12"/>
      <c r="AR7762" s="12"/>
      <c r="AS7762" s="12"/>
      <c r="AT7762" s="12"/>
      <c r="AU7762" s="12"/>
      <c r="AV7762" s="12"/>
      <c r="AW7762" s="12"/>
      <c r="AX7762" s="12"/>
      <c r="AY7762" s="12"/>
      <c r="AZ7762" s="12"/>
      <c r="BA7762" s="12"/>
      <c r="BB7762" s="12"/>
      <c r="BC7762" s="12"/>
      <c r="BD7762" s="12"/>
      <c r="BE7762" s="12"/>
      <c r="BF7762" s="12"/>
      <c r="BG7762" s="12"/>
      <c r="BH7762" s="12"/>
      <c r="BI7762" s="12"/>
      <c r="BJ7762" s="13"/>
      <c r="BK7762" s="13"/>
      <c r="BL7762" s="13"/>
      <c r="BM7762" s="13"/>
      <c r="BN7762" s="13"/>
    </row>
    <row r="7763" spans="1:66" x14ac:dyDescent="0.25">
      <c r="A7763" s="2"/>
      <c r="D7763"/>
      <c r="E7763" s="10"/>
      <c r="F7763" s="10"/>
      <c r="G7763" s="10"/>
      <c r="H7763" s="10"/>
      <c r="I7763" s="10"/>
      <c r="J7763" s="10"/>
      <c r="K7763" s="11"/>
      <c r="L7763" s="11"/>
      <c r="M7763" s="12"/>
      <c r="N7763" s="12"/>
      <c r="O7763" s="12"/>
      <c r="P7763" s="12"/>
      <c r="Q7763" s="12"/>
      <c r="R7763" s="12"/>
      <c r="S7763" s="12"/>
      <c r="T7763" s="12"/>
      <c r="U7763" s="12"/>
      <c r="V7763" s="12"/>
      <c r="W7763" s="12"/>
      <c r="X7763" s="12"/>
      <c r="Y7763" s="12"/>
      <c r="Z7763" s="12"/>
      <c r="AA7763" s="12"/>
      <c r="AB7763" s="12"/>
      <c r="AC7763" s="12"/>
      <c r="AD7763" s="12"/>
      <c r="AE7763" s="12"/>
      <c r="AF7763" s="12"/>
      <c r="AG7763" s="12"/>
      <c r="AH7763" s="12"/>
      <c r="AI7763" s="12"/>
      <c r="AJ7763" s="12"/>
      <c r="AK7763" s="12"/>
      <c r="AL7763" s="12"/>
      <c r="AM7763" s="12"/>
      <c r="AN7763" s="12"/>
      <c r="AO7763" s="12"/>
      <c r="AP7763" s="12"/>
      <c r="AQ7763" s="12"/>
      <c r="AR7763" s="12"/>
      <c r="AS7763" s="12"/>
      <c r="AT7763" s="12"/>
      <c r="AU7763" s="12"/>
      <c r="AV7763" s="12"/>
      <c r="AW7763" s="12"/>
      <c r="AX7763" s="12"/>
      <c r="AY7763" s="12"/>
      <c r="AZ7763" s="12"/>
      <c r="BA7763" s="12"/>
      <c r="BB7763" s="12"/>
      <c r="BC7763" s="12"/>
      <c r="BD7763" s="12"/>
      <c r="BE7763" s="12"/>
      <c r="BF7763" s="12"/>
      <c r="BG7763" s="12"/>
      <c r="BH7763" s="12"/>
      <c r="BI7763" s="12"/>
      <c r="BJ7763" s="13"/>
      <c r="BK7763" s="13"/>
      <c r="BL7763" s="13"/>
      <c r="BM7763" s="13"/>
      <c r="BN7763" s="13"/>
    </row>
    <row r="7764" spans="1:66" x14ac:dyDescent="0.25">
      <c r="A7764" s="2"/>
      <c r="D7764"/>
      <c r="E7764" s="10"/>
      <c r="F7764" s="10"/>
      <c r="G7764" s="10"/>
      <c r="H7764" s="10"/>
      <c r="I7764" s="10"/>
      <c r="J7764" s="10"/>
      <c r="K7764" s="11"/>
      <c r="L7764" s="11"/>
      <c r="M7764" s="12"/>
      <c r="N7764" s="12"/>
      <c r="O7764" s="12"/>
      <c r="P7764" s="12"/>
      <c r="Q7764" s="12"/>
      <c r="R7764" s="12"/>
      <c r="S7764" s="12"/>
      <c r="T7764" s="12"/>
      <c r="U7764" s="12"/>
      <c r="V7764" s="12"/>
      <c r="W7764" s="12"/>
      <c r="X7764" s="12"/>
      <c r="Y7764" s="12"/>
      <c r="Z7764" s="12"/>
      <c r="AA7764" s="12"/>
      <c r="AB7764" s="12"/>
      <c r="AC7764" s="12"/>
      <c r="AD7764" s="12"/>
      <c r="AE7764" s="12"/>
      <c r="AF7764" s="12"/>
      <c r="AG7764" s="12"/>
      <c r="AH7764" s="12"/>
      <c r="AI7764" s="12"/>
      <c r="AJ7764" s="12"/>
      <c r="AK7764" s="12"/>
      <c r="AL7764" s="12"/>
      <c r="AM7764" s="12"/>
      <c r="AN7764" s="12"/>
      <c r="AO7764" s="12"/>
      <c r="AP7764" s="12"/>
      <c r="AQ7764" s="12"/>
      <c r="AR7764" s="12"/>
      <c r="AS7764" s="12"/>
      <c r="AT7764" s="12"/>
      <c r="AU7764" s="12"/>
      <c r="AV7764" s="12"/>
      <c r="AW7764" s="12"/>
      <c r="AX7764" s="12"/>
      <c r="AY7764" s="12"/>
      <c r="AZ7764" s="12"/>
      <c r="BA7764" s="12"/>
      <c r="BB7764" s="12"/>
      <c r="BC7764" s="12"/>
      <c r="BD7764" s="12"/>
      <c r="BE7764" s="12"/>
      <c r="BF7764" s="12"/>
      <c r="BG7764" s="12"/>
      <c r="BH7764" s="12"/>
      <c r="BI7764" s="12"/>
      <c r="BJ7764" s="13"/>
      <c r="BK7764" s="13"/>
      <c r="BL7764" s="13"/>
      <c r="BM7764" s="13"/>
      <c r="BN7764" s="13"/>
    </row>
    <row r="7765" spans="1:66" x14ac:dyDescent="0.25">
      <c r="A7765" s="2"/>
      <c r="D7765"/>
      <c r="E7765" s="10"/>
      <c r="F7765" s="10"/>
      <c r="G7765" s="10"/>
      <c r="H7765" s="10"/>
      <c r="I7765" s="10"/>
      <c r="J7765" s="10"/>
      <c r="K7765" s="11"/>
      <c r="L7765" s="11"/>
      <c r="M7765" s="12"/>
      <c r="N7765" s="12"/>
      <c r="O7765" s="12"/>
      <c r="P7765" s="12"/>
      <c r="Q7765" s="12"/>
      <c r="R7765" s="12"/>
      <c r="S7765" s="12"/>
      <c r="T7765" s="12"/>
      <c r="U7765" s="12"/>
      <c r="V7765" s="12"/>
      <c r="W7765" s="12"/>
      <c r="X7765" s="12"/>
      <c r="Y7765" s="12"/>
      <c r="Z7765" s="12"/>
      <c r="AA7765" s="12"/>
      <c r="AB7765" s="12"/>
      <c r="AC7765" s="12"/>
      <c r="AD7765" s="12"/>
      <c r="AE7765" s="12"/>
      <c r="AF7765" s="12"/>
      <c r="AG7765" s="12"/>
      <c r="AH7765" s="12"/>
      <c r="AI7765" s="12"/>
      <c r="AJ7765" s="12"/>
      <c r="AK7765" s="12"/>
      <c r="AL7765" s="12"/>
      <c r="AM7765" s="12"/>
      <c r="AN7765" s="12"/>
      <c r="AO7765" s="12"/>
      <c r="AP7765" s="12"/>
      <c r="AQ7765" s="12"/>
      <c r="AR7765" s="12"/>
      <c r="AS7765" s="12"/>
      <c r="AT7765" s="12"/>
      <c r="AU7765" s="12"/>
      <c r="AV7765" s="12"/>
      <c r="AW7765" s="12"/>
      <c r="AX7765" s="12"/>
      <c r="AY7765" s="12"/>
      <c r="AZ7765" s="12"/>
      <c r="BA7765" s="12"/>
      <c r="BB7765" s="12"/>
      <c r="BC7765" s="12"/>
      <c r="BD7765" s="12"/>
      <c r="BE7765" s="12"/>
      <c r="BF7765" s="12"/>
      <c r="BG7765" s="12"/>
      <c r="BH7765" s="12"/>
      <c r="BI7765" s="12"/>
      <c r="BJ7765" s="13"/>
      <c r="BK7765" s="13"/>
      <c r="BL7765" s="13"/>
      <c r="BM7765" s="13"/>
      <c r="BN7765" s="13"/>
    </row>
    <row r="7766" spans="1:66" x14ac:dyDescent="0.25">
      <c r="A7766" s="2"/>
      <c r="D7766"/>
      <c r="E7766" s="10"/>
      <c r="F7766" s="10"/>
      <c r="G7766" s="10"/>
      <c r="H7766" s="10"/>
      <c r="I7766" s="10"/>
      <c r="J7766" s="10"/>
      <c r="K7766" s="11"/>
      <c r="L7766" s="11"/>
      <c r="M7766" s="12"/>
      <c r="N7766" s="12"/>
      <c r="O7766" s="12"/>
      <c r="P7766" s="12"/>
      <c r="Q7766" s="12"/>
      <c r="R7766" s="12"/>
      <c r="S7766" s="12"/>
      <c r="T7766" s="12"/>
      <c r="U7766" s="12"/>
      <c r="V7766" s="12"/>
      <c r="W7766" s="12"/>
      <c r="X7766" s="12"/>
      <c r="Y7766" s="12"/>
      <c r="Z7766" s="12"/>
      <c r="AA7766" s="12"/>
      <c r="AB7766" s="12"/>
      <c r="AC7766" s="12"/>
      <c r="AD7766" s="12"/>
      <c r="AE7766" s="12"/>
      <c r="AF7766" s="12"/>
      <c r="AG7766" s="12"/>
      <c r="AH7766" s="12"/>
      <c r="AI7766" s="12"/>
      <c r="AJ7766" s="12"/>
      <c r="AK7766" s="12"/>
      <c r="AL7766" s="12"/>
      <c r="AM7766" s="12"/>
      <c r="AN7766" s="12"/>
      <c r="AO7766" s="12"/>
      <c r="AP7766" s="12"/>
      <c r="AQ7766" s="12"/>
      <c r="AR7766" s="12"/>
      <c r="AS7766" s="12"/>
      <c r="AT7766" s="12"/>
      <c r="AU7766" s="12"/>
      <c r="AV7766" s="12"/>
      <c r="AW7766" s="12"/>
      <c r="AX7766" s="12"/>
      <c r="AY7766" s="12"/>
      <c r="AZ7766" s="12"/>
      <c r="BA7766" s="12"/>
      <c r="BB7766" s="12"/>
      <c r="BC7766" s="12"/>
      <c r="BD7766" s="12"/>
      <c r="BE7766" s="12"/>
      <c r="BF7766" s="12"/>
      <c r="BG7766" s="12"/>
      <c r="BH7766" s="12"/>
      <c r="BI7766" s="12"/>
      <c r="BJ7766" s="13"/>
      <c r="BK7766" s="13"/>
      <c r="BL7766" s="13"/>
      <c r="BM7766" s="13"/>
      <c r="BN7766" s="13"/>
    </row>
    <row r="7767" spans="1:66" x14ac:dyDescent="0.25">
      <c r="A7767" s="2"/>
      <c r="D7767"/>
      <c r="E7767" s="10"/>
      <c r="F7767" s="10"/>
      <c r="G7767" s="10"/>
      <c r="H7767" s="10"/>
      <c r="I7767" s="10"/>
      <c r="J7767" s="10"/>
      <c r="K7767" s="11"/>
      <c r="L7767" s="11"/>
      <c r="M7767" s="12"/>
      <c r="N7767" s="12"/>
      <c r="O7767" s="12"/>
      <c r="P7767" s="12"/>
      <c r="Q7767" s="12"/>
      <c r="R7767" s="12"/>
      <c r="S7767" s="12"/>
      <c r="T7767" s="12"/>
      <c r="U7767" s="12"/>
      <c r="V7767" s="12"/>
      <c r="W7767" s="12"/>
      <c r="X7767" s="12"/>
      <c r="Y7767" s="12"/>
      <c r="Z7767" s="12"/>
      <c r="AA7767" s="12"/>
      <c r="AB7767" s="12"/>
      <c r="AC7767" s="12"/>
      <c r="AD7767" s="12"/>
      <c r="AE7767" s="12"/>
      <c r="AF7767" s="12"/>
      <c r="AG7767" s="12"/>
      <c r="AH7767" s="12"/>
      <c r="AI7767" s="12"/>
      <c r="AJ7767" s="12"/>
      <c r="AK7767" s="12"/>
      <c r="AL7767" s="12"/>
      <c r="AM7767" s="12"/>
      <c r="AN7767" s="12"/>
      <c r="AO7767" s="12"/>
      <c r="AP7767" s="12"/>
      <c r="AQ7767" s="12"/>
      <c r="AR7767" s="12"/>
      <c r="AS7767" s="12"/>
      <c r="AT7767" s="12"/>
      <c r="AU7767" s="12"/>
      <c r="AV7767" s="12"/>
      <c r="AW7767" s="12"/>
      <c r="AX7767" s="12"/>
      <c r="AY7767" s="12"/>
      <c r="AZ7767" s="12"/>
      <c r="BA7767" s="12"/>
      <c r="BB7767" s="12"/>
      <c r="BC7767" s="12"/>
      <c r="BD7767" s="12"/>
      <c r="BE7767" s="12"/>
      <c r="BF7767" s="12"/>
      <c r="BG7767" s="12"/>
      <c r="BH7767" s="12"/>
      <c r="BI7767" s="12"/>
      <c r="BJ7767" s="13"/>
      <c r="BK7767" s="13"/>
      <c r="BL7767" s="13"/>
      <c r="BM7767" s="13"/>
      <c r="BN7767" s="13"/>
    </row>
    <row r="7768" spans="1:66" x14ac:dyDescent="0.25">
      <c r="A7768" s="2"/>
      <c r="D7768"/>
      <c r="E7768" s="10"/>
      <c r="F7768" s="10"/>
      <c r="G7768" s="10"/>
      <c r="H7768" s="10"/>
      <c r="I7768" s="10"/>
      <c r="J7768" s="10"/>
      <c r="K7768" s="11"/>
      <c r="L7768" s="11"/>
      <c r="M7768" s="12"/>
      <c r="N7768" s="12"/>
      <c r="O7768" s="12"/>
      <c r="P7768" s="12"/>
      <c r="Q7768" s="12"/>
      <c r="R7768" s="12"/>
      <c r="S7768" s="12"/>
      <c r="T7768" s="12"/>
      <c r="U7768" s="12"/>
      <c r="V7768" s="12"/>
      <c r="W7768" s="12"/>
      <c r="X7768" s="12"/>
      <c r="Y7768" s="12"/>
      <c r="Z7768" s="12"/>
      <c r="AA7768" s="12"/>
      <c r="AB7768" s="12"/>
      <c r="AC7768" s="12"/>
      <c r="AD7768" s="12"/>
      <c r="AE7768" s="12"/>
      <c r="AF7768" s="12"/>
      <c r="AG7768" s="12"/>
      <c r="AH7768" s="12"/>
      <c r="AI7768" s="12"/>
      <c r="AJ7768" s="12"/>
      <c r="AK7768" s="12"/>
      <c r="AL7768" s="12"/>
      <c r="AM7768" s="12"/>
      <c r="AN7768" s="12"/>
      <c r="AO7768" s="12"/>
      <c r="AP7768" s="12"/>
      <c r="AQ7768" s="12"/>
      <c r="AR7768" s="12"/>
      <c r="AS7768" s="12"/>
      <c r="AT7768" s="12"/>
      <c r="AU7768" s="12"/>
      <c r="AV7768" s="12"/>
      <c r="AW7768" s="12"/>
      <c r="AX7768" s="12"/>
      <c r="AY7768" s="12"/>
      <c r="AZ7768" s="12"/>
      <c r="BA7768" s="12"/>
      <c r="BB7768" s="12"/>
      <c r="BC7768" s="12"/>
      <c r="BD7768" s="12"/>
      <c r="BE7768" s="12"/>
      <c r="BF7768" s="12"/>
      <c r="BG7768" s="12"/>
      <c r="BH7768" s="12"/>
      <c r="BI7768" s="12"/>
      <c r="BJ7768" s="13"/>
      <c r="BK7768" s="13"/>
      <c r="BL7768" s="13"/>
      <c r="BM7768" s="13"/>
      <c r="BN7768" s="13"/>
    </row>
    <row r="7769" spans="1:66" x14ac:dyDescent="0.25">
      <c r="A7769" s="2"/>
      <c r="D7769"/>
      <c r="E7769" s="10"/>
      <c r="F7769" s="10"/>
      <c r="G7769" s="10"/>
      <c r="H7769" s="10"/>
      <c r="I7769" s="10"/>
      <c r="J7769" s="10"/>
      <c r="K7769" s="11"/>
      <c r="L7769" s="11"/>
      <c r="M7769" s="12"/>
      <c r="N7769" s="12"/>
      <c r="O7769" s="12"/>
      <c r="P7769" s="12"/>
      <c r="Q7769" s="12"/>
      <c r="R7769" s="12"/>
      <c r="S7769" s="12"/>
      <c r="T7769" s="12"/>
      <c r="U7769" s="12"/>
      <c r="V7769" s="12"/>
      <c r="W7769" s="12"/>
      <c r="X7769" s="12"/>
      <c r="Y7769" s="12"/>
      <c r="Z7769" s="12"/>
      <c r="AA7769" s="12"/>
      <c r="AB7769" s="12"/>
      <c r="AC7769" s="12"/>
      <c r="AD7769" s="12"/>
      <c r="AE7769" s="12"/>
      <c r="AF7769" s="12"/>
      <c r="AG7769" s="12"/>
      <c r="AH7769" s="12"/>
      <c r="AI7769" s="12"/>
      <c r="AJ7769" s="12"/>
      <c r="AK7769" s="12"/>
      <c r="AL7769" s="12"/>
      <c r="AM7769" s="12"/>
      <c r="AN7769" s="12"/>
      <c r="AO7769" s="12"/>
      <c r="AP7769" s="12"/>
      <c r="AQ7769" s="12"/>
      <c r="AR7769" s="12"/>
      <c r="AS7769" s="12"/>
      <c r="AT7769" s="12"/>
      <c r="AU7769" s="12"/>
      <c r="AV7769" s="12"/>
      <c r="AW7769" s="12"/>
      <c r="AX7769" s="12"/>
      <c r="AY7769" s="12"/>
      <c r="AZ7769" s="12"/>
      <c r="BA7769" s="12"/>
      <c r="BB7769" s="12"/>
      <c r="BC7769" s="12"/>
      <c r="BD7769" s="12"/>
      <c r="BE7769" s="12"/>
      <c r="BF7769" s="12"/>
      <c r="BG7769" s="12"/>
      <c r="BH7769" s="12"/>
      <c r="BI7769" s="12"/>
      <c r="BJ7769" s="13"/>
      <c r="BK7769" s="13"/>
      <c r="BL7769" s="13"/>
      <c r="BM7769" s="13"/>
      <c r="BN7769" s="13"/>
    </row>
    <row r="7770" spans="1:66" x14ac:dyDescent="0.25">
      <c r="A7770" s="2"/>
      <c r="D7770"/>
      <c r="E7770" s="10"/>
      <c r="F7770" s="10"/>
      <c r="G7770" s="10"/>
      <c r="H7770" s="10"/>
      <c r="I7770" s="10"/>
      <c r="J7770" s="10"/>
      <c r="K7770" s="11"/>
      <c r="L7770" s="11"/>
      <c r="M7770" s="12"/>
      <c r="N7770" s="12"/>
      <c r="O7770" s="12"/>
      <c r="P7770" s="12"/>
      <c r="Q7770" s="12"/>
      <c r="R7770" s="12"/>
      <c r="S7770" s="12"/>
      <c r="T7770" s="12"/>
      <c r="U7770" s="12"/>
      <c r="V7770" s="12"/>
      <c r="W7770" s="12"/>
      <c r="X7770" s="12"/>
      <c r="Y7770" s="12"/>
      <c r="Z7770" s="12"/>
      <c r="AA7770" s="12"/>
      <c r="AB7770" s="12"/>
      <c r="AC7770" s="12"/>
      <c r="AD7770" s="12"/>
      <c r="AE7770" s="12"/>
      <c r="AF7770" s="12"/>
      <c r="AG7770" s="12"/>
      <c r="AH7770" s="12"/>
      <c r="AI7770" s="12"/>
      <c r="AJ7770" s="12"/>
      <c r="AK7770" s="12"/>
      <c r="AL7770" s="12"/>
      <c r="AM7770" s="12"/>
      <c r="AN7770" s="12"/>
      <c r="AO7770" s="12"/>
      <c r="AP7770" s="12"/>
      <c r="AQ7770" s="12"/>
      <c r="AR7770" s="12"/>
      <c r="AS7770" s="12"/>
      <c r="AT7770" s="12"/>
      <c r="AU7770" s="12"/>
      <c r="AV7770" s="12"/>
      <c r="AW7770" s="12"/>
      <c r="AX7770" s="12"/>
      <c r="AY7770" s="12"/>
      <c r="AZ7770" s="12"/>
      <c r="BA7770" s="12"/>
      <c r="BB7770" s="12"/>
      <c r="BC7770" s="12"/>
      <c r="BD7770" s="12"/>
      <c r="BE7770" s="12"/>
      <c r="BF7770" s="12"/>
      <c r="BG7770" s="12"/>
      <c r="BH7770" s="12"/>
      <c r="BI7770" s="12"/>
      <c r="BJ7770" s="13"/>
      <c r="BK7770" s="13"/>
      <c r="BL7770" s="13"/>
      <c r="BM7770" s="13"/>
      <c r="BN7770" s="13"/>
    </row>
    <row r="7771" spans="1:66" x14ac:dyDescent="0.25">
      <c r="A7771" s="2"/>
      <c r="D7771"/>
      <c r="E7771" s="10"/>
      <c r="F7771" s="10"/>
      <c r="G7771" s="10"/>
      <c r="H7771" s="10"/>
      <c r="I7771" s="10"/>
      <c r="J7771" s="10"/>
      <c r="K7771" s="11"/>
      <c r="L7771" s="11"/>
      <c r="M7771" s="12"/>
      <c r="N7771" s="12"/>
      <c r="O7771" s="12"/>
      <c r="P7771" s="12"/>
      <c r="Q7771" s="12"/>
      <c r="R7771" s="12"/>
      <c r="S7771" s="12"/>
      <c r="T7771" s="12"/>
      <c r="U7771" s="12"/>
      <c r="V7771" s="12"/>
      <c r="W7771" s="12"/>
      <c r="X7771" s="12"/>
      <c r="Y7771" s="12"/>
      <c r="Z7771" s="12"/>
      <c r="AA7771" s="12"/>
      <c r="AB7771" s="12"/>
      <c r="AC7771" s="12"/>
      <c r="AD7771" s="12"/>
      <c r="AE7771" s="12"/>
      <c r="AF7771" s="12"/>
      <c r="AG7771" s="12"/>
      <c r="AH7771" s="12"/>
      <c r="AI7771" s="12"/>
      <c r="AJ7771" s="12"/>
      <c r="AK7771" s="12"/>
      <c r="AL7771" s="12"/>
      <c r="AM7771" s="12"/>
      <c r="AN7771" s="12"/>
      <c r="AO7771" s="12"/>
      <c r="AP7771" s="12"/>
      <c r="AQ7771" s="12"/>
      <c r="AR7771" s="12"/>
      <c r="AS7771" s="12"/>
      <c r="AT7771" s="12"/>
      <c r="AU7771" s="12"/>
      <c r="AV7771" s="12"/>
      <c r="AW7771" s="12"/>
      <c r="AX7771" s="12"/>
      <c r="AY7771" s="12"/>
      <c r="AZ7771" s="12"/>
      <c r="BA7771" s="12"/>
      <c r="BB7771" s="12"/>
      <c r="BC7771" s="12"/>
      <c r="BD7771" s="12"/>
      <c r="BE7771" s="12"/>
      <c r="BF7771" s="12"/>
      <c r="BG7771" s="12"/>
      <c r="BH7771" s="12"/>
      <c r="BI7771" s="12"/>
      <c r="BJ7771" s="13"/>
      <c r="BK7771" s="13"/>
      <c r="BL7771" s="13"/>
      <c r="BM7771" s="13"/>
      <c r="BN7771" s="13"/>
    </row>
    <row r="7772" spans="1:66" x14ac:dyDescent="0.25">
      <c r="A7772" s="2"/>
      <c r="D7772"/>
      <c r="E7772" s="10"/>
      <c r="F7772" s="10"/>
      <c r="G7772" s="10"/>
      <c r="H7772" s="10"/>
      <c r="I7772" s="10"/>
      <c r="J7772" s="10"/>
      <c r="K7772" s="11"/>
      <c r="L7772" s="11"/>
      <c r="M7772" s="12"/>
      <c r="N7772" s="12"/>
      <c r="O7772" s="12"/>
      <c r="P7772" s="12"/>
      <c r="Q7772" s="12"/>
      <c r="R7772" s="12"/>
      <c r="S7772" s="12"/>
      <c r="T7772" s="12"/>
      <c r="U7772" s="12"/>
      <c r="V7772" s="12"/>
      <c r="W7772" s="12"/>
      <c r="X7772" s="12"/>
      <c r="Y7772" s="12"/>
      <c r="Z7772" s="12"/>
      <c r="AA7772" s="12"/>
      <c r="AB7772" s="12"/>
      <c r="AC7772" s="12"/>
      <c r="AD7772" s="12"/>
      <c r="AE7772" s="12"/>
      <c r="AF7772" s="12"/>
      <c r="AG7772" s="12"/>
      <c r="AH7772" s="12"/>
      <c r="AI7772" s="12"/>
      <c r="AJ7772" s="12"/>
      <c r="AK7772" s="12"/>
      <c r="AL7772" s="12"/>
      <c r="AM7772" s="12"/>
      <c r="AN7772" s="12"/>
      <c r="AO7772" s="12"/>
      <c r="AP7772" s="12"/>
      <c r="AQ7772" s="12"/>
      <c r="AR7772" s="12"/>
      <c r="AS7772" s="12"/>
      <c r="AT7772" s="12"/>
      <c r="AU7772" s="12"/>
      <c r="AV7772" s="12"/>
      <c r="AW7772" s="12"/>
      <c r="AX7772" s="12"/>
      <c r="AY7772" s="12"/>
      <c r="AZ7772" s="12"/>
      <c r="BA7772" s="12"/>
      <c r="BB7772" s="12"/>
      <c r="BC7772" s="12"/>
      <c r="BD7772" s="12"/>
      <c r="BE7772" s="12"/>
      <c r="BF7772" s="12"/>
      <c r="BG7772" s="12"/>
      <c r="BH7772" s="12"/>
      <c r="BI7772" s="12"/>
      <c r="BJ7772" s="13"/>
      <c r="BK7772" s="13"/>
      <c r="BL7772" s="13"/>
      <c r="BM7772" s="13"/>
      <c r="BN7772" s="13"/>
    </row>
    <row r="7773" spans="1:66" x14ac:dyDescent="0.25">
      <c r="A7773" s="2"/>
      <c r="D7773"/>
      <c r="E7773" s="10"/>
      <c r="F7773" s="10"/>
      <c r="G7773" s="10"/>
      <c r="H7773" s="10"/>
      <c r="I7773" s="10"/>
      <c r="J7773" s="10"/>
      <c r="K7773" s="11"/>
      <c r="L7773" s="11"/>
      <c r="M7773" s="12"/>
      <c r="N7773" s="12"/>
      <c r="O7773" s="12"/>
      <c r="P7773" s="12"/>
      <c r="Q7773" s="12"/>
      <c r="R7773" s="12"/>
      <c r="S7773" s="12"/>
      <c r="T7773" s="12"/>
      <c r="U7773" s="12"/>
      <c r="V7773" s="12"/>
      <c r="W7773" s="12"/>
      <c r="X7773" s="12"/>
      <c r="Y7773" s="12"/>
      <c r="Z7773" s="12"/>
      <c r="AA7773" s="12"/>
      <c r="AB7773" s="12"/>
      <c r="AC7773" s="12"/>
      <c r="AD7773" s="12"/>
      <c r="AE7773" s="12"/>
      <c r="AF7773" s="12"/>
      <c r="AG7773" s="12"/>
      <c r="AH7773" s="12"/>
      <c r="AI7773" s="12"/>
      <c r="AJ7773" s="12"/>
      <c r="AK7773" s="12"/>
      <c r="AL7773" s="12"/>
      <c r="AM7773" s="12"/>
      <c r="AN7773" s="12"/>
      <c r="AO7773" s="12"/>
      <c r="AP7773" s="12"/>
      <c r="AQ7773" s="12"/>
      <c r="AR7773" s="12"/>
      <c r="AS7773" s="12"/>
      <c r="AT7773" s="12"/>
      <c r="AU7773" s="12"/>
      <c r="AV7773" s="12"/>
      <c r="AW7773" s="12"/>
      <c r="AX7773" s="12"/>
      <c r="AY7773" s="12"/>
      <c r="AZ7773" s="12"/>
      <c r="BA7773" s="12"/>
      <c r="BB7773" s="12"/>
      <c r="BC7773" s="12"/>
      <c r="BD7773" s="12"/>
      <c r="BE7773" s="12"/>
      <c r="BF7773" s="12"/>
      <c r="BG7773" s="12"/>
      <c r="BH7773" s="12"/>
      <c r="BI7773" s="12"/>
      <c r="BJ7773" s="13"/>
      <c r="BK7773" s="13"/>
      <c r="BL7773" s="13"/>
      <c r="BM7773" s="13"/>
      <c r="BN7773" s="13"/>
    </row>
    <row r="7774" spans="1:66" x14ac:dyDescent="0.25">
      <c r="A7774" s="2"/>
      <c r="D7774"/>
      <c r="E7774" s="10"/>
      <c r="F7774" s="10"/>
      <c r="G7774" s="10"/>
      <c r="H7774" s="10"/>
      <c r="I7774" s="10"/>
      <c r="J7774" s="10"/>
      <c r="K7774" s="11"/>
      <c r="L7774" s="11"/>
      <c r="M7774" s="12"/>
      <c r="N7774" s="12"/>
      <c r="O7774" s="12"/>
      <c r="P7774" s="12"/>
      <c r="Q7774" s="12"/>
      <c r="R7774" s="12"/>
      <c r="S7774" s="12"/>
      <c r="T7774" s="12"/>
      <c r="U7774" s="12"/>
      <c r="V7774" s="12"/>
      <c r="W7774" s="12"/>
      <c r="X7774" s="12"/>
      <c r="Y7774" s="12"/>
      <c r="Z7774" s="12"/>
      <c r="AA7774" s="12"/>
      <c r="AB7774" s="12"/>
      <c r="AC7774" s="12"/>
      <c r="AD7774" s="12"/>
      <c r="AE7774" s="12"/>
      <c r="AF7774" s="12"/>
      <c r="AG7774" s="12"/>
      <c r="AH7774" s="12"/>
      <c r="AI7774" s="12"/>
      <c r="AJ7774" s="12"/>
      <c r="AK7774" s="12"/>
      <c r="AL7774" s="12"/>
      <c r="AM7774" s="12"/>
      <c r="AN7774" s="12"/>
      <c r="AO7774" s="12"/>
      <c r="AP7774" s="12"/>
      <c r="AQ7774" s="12"/>
      <c r="AR7774" s="12"/>
      <c r="AS7774" s="12"/>
      <c r="AT7774" s="12"/>
      <c r="AU7774" s="12"/>
      <c r="AV7774" s="12"/>
      <c r="AW7774" s="12"/>
      <c r="AX7774" s="12"/>
      <c r="AY7774" s="12"/>
      <c r="AZ7774" s="12"/>
      <c r="BA7774" s="12"/>
      <c r="BB7774" s="12"/>
      <c r="BC7774" s="12"/>
      <c r="BD7774" s="12"/>
      <c r="BE7774" s="12"/>
      <c r="BF7774" s="12"/>
      <c r="BG7774" s="12"/>
      <c r="BH7774" s="12"/>
      <c r="BI7774" s="12"/>
      <c r="BJ7774" s="13"/>
      <c r="BK7774" s="13"/>
      <c r="BL7774" s="13"/>
      <c r="BM7774" s="13"/>
      <c r="BN7774" s="13"/>
    </row>
    <row r="7775" spans="1:66" x14ac:dyDescent="0.25">
      <c r="A7775" s="2"/>
      <c r="D7775"/>
      <c r="E7775" s="10"/>
      <c r="F7775" s="10"/>
      <c r="G7775" s="10"/>
      <c r="H7775" s="10"/>
      <c r="I7775" s="10"/>
      <c r="J7775" s="10"/>
      <c r="K7775" s="11"/>
      <c r="L7775" s="11"/>
      <c r="M7775" s="12"/>
      <c r="N7775" s="12"/>
      <c r="O7775" s="12"/>
      <c r="P7775" s="12"/>
      <c r="Q7775" s="12"/>
      <c r="R7775" s="12"/>
      <c r="S7775" s="12"/>
      <c r="T7775" s="12"/>
      <c r="U7775" s="12"/>
      <c r="V7775" s="12"/>
      <c r="W7775" s="12"/>
      <c r="X7775" s="12"/>
      <c r="Y7775" s="12"/>
      <c r="Z7775" s="12"/>
      <c r="AA7775" s="12"/>
      <c r="AB7775" s="12"/>
      <c r="AC7775" s="12"/>
      <c r="AD7775" s="12"/>
      <c r="AE7775" s="12"/>
      <c r="AF7775" s="12"/>
      <c r="AG7775" s="12"/>
      <c r="AH7775" s="12"/>
      <c r="AI7775" s="12"/>
      <c r="AJ7775" s="12"/>
      <c r="AK7775" s="12"/>
      <c r="AL7775" s="12"/>
      <c r="AM7775" s="12"/>
      <c r="AN7775" s="12"/>
      <c r="AO7775" s="12"/>
      <c r="AP7775" s="12"/>
      <c r="AQ7775" s="12"/>
      <c r="AR7775" s="12"/>
      <c r="AS7775" s="12"/>
      <c r="AT7775" s="12"/>
      <c r="AU7775" s="12"/>
      <c r="AV7775" s="12"/>
      <c r="AW7775" s="12"/>
      <c r="AX7775" s="12"/>
      <c r="AY7775" s="12"/>
      <c r="AZ7775" s="12"/>
      <c r="BA7775" s="12"/>
      <c r="BB7775" s="12"/>
      <c r="BC7775" s="12"/>
      <c r="BD7775" s="12"/>
      <c r="BE7775" s="12"/>
      <c r="BF7775" s="12"/>
      <c r="BG7775" s="12"/>
      <c r="BH7775" s="12"/>
      <c r="BI7775" s="12"/>
      <c r="BJ7775" s="13"/>
      <c r="BK7775" s="13"/>
      <c r="BL7775" s="13"/>
      <c r="BM7775" s="13"/>
      <c r="BN7775" s="13"/>
    </row>
    <row r="7776" spans="1:66" x14ac:dyDescent="0.25">
      <c r="A7776" s="2"/>
      <c r="D7776"/>
      <c r="E7776" s="10"/>
      <c r="F7776" s="10"/>
      <c r="G7776" s="10"/>
      <c r="H7776" s="10"/>
      <c r="I7776" s="10"/>
      <c r="J7776" s="10"/>
      <c r="K7776" s="11"/>
      <c r="L7776" s="11"/>
      <c r="M7776" s="12"/>
      <c r="N7776" s="12"/>
      <c r="O7776" s="12"/>
      <c r="P7776" s="12"/>
      <c r="Q7776" s="12"/>
      <c r="R7776" s="12"/>
      <c r="S7776" s="12"/>
      <c r="T7776" s="12"/>
      <c r="U7776" s="12"/>
      <c r="V7776" s="12"/>
      <c r="W7776" s="12"/>
      <c r="X7776" s="12"/>
      <c r="Y7776" s="12"/>
      <c r="Z7776" s="12"/>
      <c r="AA7776" s="12"/>
      <c r="AB7776" s="12"/>
      <c r="AC7776" s="12"/>
      <c r="AD7776" s="12"/>
      <c r="AE7776" s="12"/>
      <c r="AF7776" s="12"/>
      <c r="AG7776" s="12"/>
      <c r="AH7776" s="12"/>
      <c r="AI7776" s="12"/>
      <c r="AJ7776" s="12"/>
      <c r="AK7776" s="12"/>
      <c r="AL7776" s="12"/>
      <c r="AM7776" s="12"/>
      <c r="AN7776" s="12"/>
      <c r="AO7776" s="12"/>
      <c r="AP7776" s="12"/>
      <c r="AQ7776" s="12"/>
      <c r="AR7776" s="12"/>
      <c r="AS7776" s="12"/>
      <c r="AT7776" s="12"/>
      <c r="AU7776" s="12"/>
      <c r="AV7776" s="12"/>
      <c r="AW7776" s="12"/>
      <c r="AX7776" s="12"/>
      <c r="AY7776" s="12"/>
      <c r="AZ7776" s="12"/>
      <c r="BA7776" s="12"/>
      <c r="BB7776" s="12"/>
      <c r="BC7776" s="12"/>
      <c r="BD7776" s="12"/>
      <c r="BE7776" s="12"/>
      <c r="BF7776" s="12"/>
      <c r="BG7776" s="12"/>
      <c r="BH7776" s="12"/>
      <c r="BI7776" s="12"/>
      <c r="BJ7776" s="13"/>
      <c r="BK7776" s="13"/>
      <c r="BL7776" s="13"/>
      <c r="BM7776" s="13"/>
      <c r="BN7776" s="13"/>
    </row>
    <row r="7777" spans="1:66" x14ac:dyDescent="0.25">
      <c r="A7777" s="2"/>
      <c r="D7777"/>
      <c r="E7777" s="10"/>
      <c r="F7777" s="10"/>
      <c r="G7777" s="10"/>
      <c r="H7777" s="10"/>
      <c r="I7777" s="10"/>
      <c r="J7777" s="10"/>
      <c r="K7777" s="11"/>
      <c r="L7777" s="11"/>
      <c r="M7777" s="12"/>
      <c r="N7777" s="12"/>
      <c r="O7777" s="12"/>
      <c r="P7777" s="12"/>
      <c r="Q7777" s="12"/>
      <c r="R7777" s="12"/>
      <c r="S7777" s="12"/>
      <c r="T7777" s="12"/>
      <c r="U7777" s="12"/>
      <c r="V7777" s="12"/>
      <c r="W7777" s="12"/>
      <c r="X7777" s="12"/>
      <c r="Y7777" s="12"/>
      <c r="Z7777" s="12"/>
      <c r="AA7777" s="12"/>
      <c r="AB7777" s="12"/>
      <c r="AC7777" s="12"/>
      <c r="AD7777" s="12"/>
      <c r="AE7777" s="12"/>
      <c r="AF7777" s="12"/>
      <c r="AG7777" s="12"/>
      <c r="AH7777" s="12"/>
      <c r="AI7777" s="12"/>
      <c r="AJ7777" s="12"/>
      <c r="AK7777" s="12"/>
      <c r="AL7777" s="12"/>
      <c r="AM7777" s="12"/>
      <c r="AN7777" s="12"/>
      <c r="AO7777" s="12"/>
      <c r="AP7777" s="12"/>
      <c r="AQ7777" s="12"/>
      <c r="AR7777" s="12"/>
      <c r="AS7777" s="12"/>
      <c r="AT7777" s="12"/>
      <c r="AU7777" s="12"/>
      <c r="AV7777" s="12"/>
      <c r="AW7777" s="12"/>
      <c r="AX7777" s="12"/>
      <c r="AY7777" s="12"/>
      <c r="AZ7777" s="12"/>
      <c r="BA7777" s="12"/>
      <c r="BB7777" s="12"/>
      <c r="BC7777" s="12"/>
      <c r="BD7777" s="12"/>
      <c r="BE7777" s="12"/>
      <c r="BF7777" s="12"/>
      <c r="BG7777" s="12"/>
      <c r="BH7777" s="12"/>
      <c r="BI7777" s="12"/>
      <c r="BJ7777" s="13"/>
      <c r="BK7777" s="13"/>
      <c r="BL7777" s="13"/>
      <c r="BM7777" s="13"/>
      <c r="BN7777" s="13"/>
    </row>
    <row r="7778" spans="1:66" x14ac:dyDescent="0.25">
      <c r="A7778" s="2"/>
      <c r="D7778"/>
      <c r="E7778" s="10"/>
      <c r="F7778" s="10"/>
      <c r="G7778" s="10"/>
      <c r="H7778" s="10"/>
      <c r="I7778" s="10"/>
      <c r="J7778" s="10"/>
      <c r="K7778" s="11"/>
      <c r="L7778" s="11"/>
      <c r="M7778" s="12"/>
      <c r="N7778" s="12"/>
      <c r="O7778" s="12"/>
      <c r="P7778" s="12"/>
      <c r="Q7778" s="12"/>
      <c r="R7778" s="12"/>
      <c r="S7778" s="12"/>
      <c r="T7778" s="12"/>
      <c r="U7778" s="12"/>
      <c r="V7778" s="12"/>
      <c r="W7778" s="12"/>
      <c r="X7778" s="12"/>
      <c r="Y7778" s="12"/>
      <c r="Z7778" s="12"/>
      <c r="AA7778" s="12"/>
      <c r="AB7778" s="12"/>
      <c r="AC7778" s="12"/>
      <c r="AD7778" s="12"/>
      <c r="AE7778" s="12"/>
      <c r="AF7778" s="12"/>
      <c r="AG7778" s="12"/>
      <c r="AH7778" s="12"/>
      <c r="AI7778" s="12"/>
      <c r="AJ7778" s="12"/>
      <c r="AK7778" s="12"/>
      <c r="AL7778" s="12"/>
      <c r="AM7778" s="12"/>
      <c r="AN7778" s="12"/>
      <c r="AO7778" s="12"/>
      <c r="AP7778" s="12"/>
      <c r="AQ7778" s="12"/>
      <c r="AR7778" s="12"/>
      <c r="AS7778" s="12"/>
      <c r="AT7778" s="12"/>
      <c r="AU7778" s="12"/>
      <c r="AV7778" s="12"/>
      <c r="AW7778" s="12"/>
      <c r="AX7778" s="12"/>
      <c r="AY7778" s="12"/>
      <c r="AZ7778" s="12"/>
      <c r="BA7778" s="12"/>
      <c r="BB7778" s="12"/>
      <c r="BC7778" s="12"/>
      <c r="BD7778" s="12"/>
      <c r="BE7778" s="12"/>
      <c r="BF7778" s="12"/>
      <c r="BG7778" s="12"/>
      <c r="BH7778" s="12"/>
      <c r="BI7778" s="12"/>
      <c r="BJ7778" s="13"/>
      <c r="BK7778" s="13"/>
      <c r="BL7778" s="13"/>
      <c r="BM7778" s="13"/>
      <c r="BN7778" s="13"/>
    </row>
    <row r="7779" spans="1:66" x14ac:dyDescent="0.25">
      <c r="A7779" s="2"/>
      <c r="D7779"/>
      <c r="E7779" s="10"/>
      <c r="F7779" s="10"/>
      <c r="G7779" s="10"/>
      <c r="H7779" s="10"/>
      <c r="I7779" s="10"/>
      <c r="J7779" s="10"/>
      <c r="K7779" s="11"/>
      <c r="L7779" s="11"/>
      <c r="M7779" s="12"/>
      <c r="N7779" s="12"/>
      <c r="O7779" s="12"/>
      <c r="P7779" s="12"/>
      <c r="Q7779" s="12"/>
      <c r="R7779" s="12"/>
      <c r="S7779" s="12"/>
      <c r="T7779" s="12"/>
      <c r="U7779" s="12"/>
      <c r="V7779" s="12"/>
      <c r="W7779" s="12"/>
      <c r="X7779" s="12"/>
      <c r="Y7779" s="12"/>
      <c r="Z7779" s="12"/>
      <c r="AA7779" s="12"/>
      <c r="AB7779" s="12"/>
      <c r="AC7779" s="12"/>
      <c r="AD7779" s="12"/>
      <c r="AE7779" s="12"/>
      <c r="AF7779" s="12"/>
      <c r="AG7779" s="12"/>
      <c r="AH7779" s="12"/>
      <c r="AI7779" s="12"/>
      <c r="AJ7779" s="12"/>
      <c r="AK7779" s="12"/>
      <c r="AL7779" s="12"/>
      <c r="AM7779" s="12"/>
      <c r="AN7779" s="12"/>
      <c r="AO7779" s="12"/>
      <c r="AP7779" s="12"/>
      <c r="AQ7779" s="12"/>
      <c r="AR7779" s="12"/>
      <c r="AS7779" s="12"/>
      <c r="AT7779" s="12"/>
      <c r="AU7779" s="12"/>
      <c r="AV7779" s="12"/>
      <c r="AW7779" s="12"/>
      <c r="AX7779" s="12"/>
      <c r="AY7779" s="12"/>
      <c r="AZ7779" s="12"/>
      <c r="BA7779" s="12"/>
      <c r="BB7779" s="12"/>
      <c r="BC7779" s="12"/>
      <c r="BD7779" s="12"/>
      <c r="BE7779" s="12"/>
      <c r="BF7779" s="12"/>
      <c r="BG7779" s="12"/>
      <c r="BH7779" s="12"/>
      <c r="BI7779" s="12"/>
      <c r="BJ7779" s="13"/>
      <c r="BK7779" s="13"/>
      <c r="BL7779" s="13"/>
      <c r="BM7779" s="13"/>
      <c r="BN7779" s="13"/>
    </row>
    <row r="7780" spans="1:66" x14ac:dyDescent="0.25">
      <c r="A7780" s="2"/>
      <c r="D7780"/>
      <c r="E7780" s="10"/>
      <c r="F7780" s="10"/>
      <c r="G7780" s="10"/>
      <c r="H7780" s="10"/>
      <c r="I7780" s="10"/>
      <c r="J7780" s="10"/>
      <c r="K7780" s="11"/>
      <c r="L7780" s="11"/>
      <c r="M7780" s="12"/>
      <c r="N7780" s="12"/>
      <c r="O7780" s="12"/>
      <c r="P7780" s="12"/>
      <c r="Q7780" s="12"/>
      <c r="R7780" s="12"/>
      <c r="S7780" s="12"/>
      <c r="T7780" s="12"/>
      <c r="U7780" s="12"/>
      <c r="V7780" s="12"/>
      <c r="W7780" s="12"/>
      <c r="X7780" s="12"/>
      <c r="Y7780" s="12"/>
      <c r="Z7780" s="12"/>
      <c r="AA7780" s="12"/>
      <c r="AB7780" s="12"/>
      <c r="AC7780" s="12"/>
      <c r="AD7780" s="12"/>
      <c r="AE7780" s="12"/>
      <c r="AF7780" s="12"/>
      <c r="AG7780" s="12"/>
      <c r="AH7780" s="12"/>
      <c r="AI7780" s="12"/>
      <c r="AJ7780" s="12"/>
      <c r="AK7780" s="12"/>
      <c r="AL7780" s="12"/>
      <c r="AM7780" s="12"/>
      <c r="AN7780" s="12"/>
      <c r="AO7780" s="12"/>
      <c r="AP7780" s="12"/>
      <c r="AQ7780" s="12"/>
      <c r="AR7780" s="12"/>
      <c r="AS7780" s="12"/>
      <c r="AT7780" s="12"/>
      <c r="AU7780" s="12"/>
      <c r="AV7780" s="12"/>
      <c r="AW7780" s="12"/>
      <c r="AX7780" s="12"/>
      <c r="AY7780" s="12"/>
      <c r="AZ7780" s="12"/>
      <c r="BA7780" s="12"/>
      <c r="BB7780" s="12"/>
      <c r="BC7780" s="12"/>
      <c r="BD7780" s="12"/>
      <c r="BE7780" s="12"/>
      <c r="BF7780" s="12"/>
      <c r="BG7780" s="12"/>
      <c r="BH7780" s="12"/>
      <c r="BI7780" s="12"/>
      <c r="BJ7780" s="13"/>
      <c r="BK7780" s="13"/>
      <c r="BL7780" s="13"/>
      <c r="BM7780" s="13"/>
      <c r="BN7780" s="13"/>
    </row>
    <row r="7781" spans="1:66" x14ac:dyDescent="0.25">
      <c r="A7781" s="2"/>
      <c r="D7781"/>
      <c r="E7781" s="10"/>
      <c r="F7781" s="10"/>
      <c r="G7781" s="10"/>
      <c r="H7781" s="10"/>
      <c r="I7781" s="10"/>
      <c r="J7781" s="10"/>
      <c r="K7781" s="11"/>
      <c r="L7781" s="11"/>
      <c r="M7781" s="12"/>
      <c r="N7781" s="12"/>
      <c r="O7781" s="12"/>
      <c r="P7781" s="12"/>
      <c r="Q7781" s="12"/>
      <c r="R7781" s="12"/>
      <c r="S7781" s="12"/>
      <c r="T7781" s="12"/>
      <c r="U7781" s="12"/>
      <c r="V7781" s="12"/>
      <c r="W7781" s="12"/>
      <c r="X7781" s="12"/>
      <c r="Y7781" s="12"/>
      <c r="Z7781" s="12"/>
      <c r="AA7781" s="12"/>
      <c r="AB7781" s="12"/>
      <c r="AC7781" s="12"/>
      <c r="AD7781" s="12"/>
      <c r="AE7781" s="12"/>
      <c r="AF7781" s="12"/>
      <c r="AG7781" s="12"/>
      <c r="AH7781" s="12"/>
      <c r="AI7781" s="12"/>
      <c r="AJ7781" s="12"/>
      <c r="AK7781" s="12"/>
      <c r="AL7781" s="12"/>
      <c r="AM7781" s="12"/>
      <c r="AN7781" s="12"/>
      <c r="AO7781" s="12"/>
      <c r="AP7781" s="12"/>
      <c r="AQ7781" s="12"/>
      <c r="AR7781" s="12"/>
      <c r="AS7781" s="12"/>
      <c r="AT7781" s="12"/>
      <c r="AU7781" s="12"/>
      <c r="AV7781" s="12"/>
      <c r="AW7781" s="12"/>
      <c r="AX7781" s="12"/>
      <c r="AY7781" s="12"/>
      <c r="AZ7781" s="12"/>
      <c r="BA7781" s="12"/>
      <c r="BB7781" s="12"/>
      <c r="BC7781" s="12"/>
      <c r="BD7781" s="12"/>
      <c r="BE7781" s="12"/>
      <c r="BF7781" s="12"/>
      <c r="BG7781" s="12"/>
      <c r="BH7781" s="12"/>
      <c r="BI7781" s="12"/>
      <c r="BJ7781" s="13"/>
      <c r="BK7781" s="13"/>
      <c r="BL7781" s="13"/>
      <c r="BM7781" s="13"/>
      <c r="BN7781" s="13"/>
    </row>
    <row r="7782" spans="1:66" x14ac:dyDescent="0.25">
      <c r="A7782" s="2"/>
      <c r="D7782"/>
      <c r="E7782" s="10"/>
      <c r="F7782" s="10"/>
      <c r="G7782" s="10"/>
      <c r="H7782" s="10"/>
      <c r="I7782" s="10"/>
      <c r="J7782" s="10"/>
      <c r="K7782" s="11"/>
      <c r="L7782" s="11"/>
      <c r="M7782" s="12"/>
      <c r="N7782" s="12"/>
      <c r="O7782" s="12"/>
      <c r="P7782" s="12"/>
      <c r="Q7782" s="12"/>
      <c r="R7782" s="12"/>
      <c r="S7782" s="12"/>
      <c r="T7782" s="12"/>
      <c r="U7782" s="12"/>
      <c r="V7782" s="12"/>
      <c r="W7782" s="12"/>
      <c r="X7782" s="12"/>
      <c r="Y7782" s="12"/>
      <c r="Z7782" s="12"/>
      <c r="AA7782" s="12"/>
      <c r="AB7782" s="12"/>
      <c r="AC7782" s="12"/>
      <c r="AD7782" s="12"/>
      <c r="AE7782" s="12"/>
      <c r="AF7782" s="12"/>
      <c r="AG7782" s="12"/>
      <c r="AH7782" s="12"/>
      <c r="AI7782" s="12"/>
      <c r="AJ7782" s="12"/>
      <c r="AK7782" s="12"/>
      <c r="AL7782" s="12"/>
      <c r="AM7782" s="12"/>
      <c r="AN7782" s="12"/>
      <c r="AO7782" s="12"/>
      <c r="AP7782" s="12"/>
      <c r="AQ7782" s="12"/>
      <c r="AR7782" s="12"/>
      <c r="AS7782" s="12"/>
      <c r="AT7782" s="12"/>
      <c r="AU7782" s="12"/>
      <c r="AV7782" s="12"/>
      <c r="AW7782" s="12"/>
      <c r="AX7782" s="12"/>
      <c r="AY7782" s="12"/>
      <c r="AZ7782" s="12"/>
      <c r="BA7782" s="12"/>
      <c r="BB7782" s="12"/>
      <c r="BC7782" s="12"/>
      <c r="BD7782" s="12"/>
      <c r="BE7782" s="12"/>
      <c r="BF7782" s="12"/>
      <c r="BG7782" s="12"/>
      <c r="BH7782" s="12"/>
      <c r="BI7782" s="12"/>
      <c r="BJ7782" s="13"/>
      <c r="BK7782" s="13"/>
      <c r="BL7782" s="13"/>
      <c r="BM7782" s="13"/>
      <c r="BN7782" s="13"/>
    </row>
    <row r="7783" spans="1:66" x14ac:dyDescent="0.25">
      <c r="A7783" s="2"/>
      <c r="D7783"/>
      <c r="E7783" s="10"/>
      <c r="F7783" s="10"/>
      <c r="G7783" s="10"/>
      <c r="H7783" s="10"/>
      <c r="I7783" s="10"/>
      <c r="J7783" s="10"/>
      <c r="K7783" s="11"/>
      <c r="L7783" s="11"/>
      <c r="M7783" s="12"/>
      <c r="N7783" s="12"/>
      <c r="O7783" s="12"/>
      <c r="P7783" s="12"/>
      <c r="Q7783" s="12"/>
      <c r="R7783" s="12"/>
      <c r="S7783" s="12"/>
      <c r="T7783" s="12"/>
      <c r="U7783" s="12"/>
      <c r="V7783" s="12"/>
      <c r="W7783" s="12"/>
      <c r="X7783" s="12"/>
      <c r="Y7783" s="12"/>
      <c r="Z7783" s="12"/>
      <c r="AA7783" s="12"/>
      <c r="AB7783" s="12"/>
      <c r="AC7783" s="12"/>
      <c r="AD7783" s="12"/>
      <c r="AE7783" s="12"/>
      <c r="AF7783" s="12"/>
      <c r="AG7783" s="12"/>
      <c r="AH7783" s="12"/>
      <c r="AI7783" s="12"/>
      <c r="AJ7783" s="12"/>
      <c r="AK7783" s="12"/>
      <c r="AL7783" s="12"/>
      <c r="AM7783" s="12"/>
      <c r="AN7783" s="12"/>
      <c r="AO7783" s="12"/>
      <c r="AP7783" s="12"/>
      <c r="AQ7783" s="12"/>
      <c r="AR7783" s="12"/>
      <c r="AS7783" s="12"/>
      <c r="AT7783" s="12"/>
      <c r="AU7783" s="12"/>
      <c r="AV7783" s="12"/>
      <c r="AW7783" s="12"/>
      <c r="AX7783" s="12"/>
      <c r="AY7783" s="12"/>
      <c r="AZ7783" s="12"/>
      <c r="BA7783" s="12"/>
      <c r="BB7783" s="12"/>
      <c r="BC7783" s="12"/>
      <c r="BD7783" s="12"/>
      <c r="BE7783" s="12"/>
      <c r="BF7783" s="12"/>
      <c r="BG7783" s="12"/>
      <c r="BH7783" s="12"/>
      <c r="BI7783" s="12"/>
      <c r="BJ7783" s="13"/>
      <c r="BK7783" s="13"/>
      <c r="BL7783" s="13"/>
      <c r="BM7783" s="13"/>
      <c r="BN7783" s="13"/>
    </row>
    <row r="7784" spans="1:66" x14ac:dyDescent="0.25">
      <c r="A7784" s="2"/>
      <c r="D7784"/>
      <c r="E7784" s="10"/>
      <c r="F7784" s="10"/>
      <c r="G7784" s="10"/>
      <c r="H7784" s="10"/>
      <c r="I7784" s="10"/>
      <c r="J7784" s="10"/>
      <c r="K7784" s="11"/>
      <c r="L7784" s="11"/>
      <c r="M7784" s="12"/>
      <c r="N7784" s="12"/>
      <c r="O7784" s="12"/>
      <c r="P7784" s="12"/>
      <c r="Q7784" s="12"/>
      <c r="R7784" s="12"/>
      <c r="S7784" s="12"/>
      <c r="T7784" s="12"/>
      <c r="U7784" s="12"/>
      <c r="V7784" s="12"/>
      <c r="W7784" s="12"/>
      <c r="X7784" s="12"/>
      <c r="Y7784" s="12"/>
      <c r="Z7784" s="12"/>
      <c r="AA7784" s="12"/>
      <c r="AB7784" s="12"/>
      <c r="AC7784" s="12"/>
      <c r="AD7784" s="12"/>
      <c r="AE7784" s="12"/>
      <c r="AF7784" s="12"/>
      <c r="AG7784" s="12"/>
      <c r="AH7784" s="12"/>
      <c r="AI7784" s="12"/>
      <c r="AJ7784" s="12"/>
      <c r="AK7784" s="12"/>
      <c r="AL7784" s="12"/>
      <c r="AM7784" s="12"/>
      <c r="AN7784" s="12"/>
      <c r="AO7784" s="12"/>
      <c r="AP7784" s="12"/>
      <c r="AQ7784" s="12"/>
      <c r="AR7784" s="12"/>
      <c r="AS7784" s="12"/>
      <c r="AT7784" s="12"/>
      <c r="AU7784" s="12"/>
      <c r="AV7784" s="12"/>
      <c r="AW7784" s="12"/>
      <c r="AX7784" s="12"/>
      <c r="AY7784" s="12"/>
      <c r="AZ7784" s="12"/>
      <c r="BA7784" s="12"/>
      <c r="BB7784" s="12"/>
      <c r="BC7784" s="12"/>
      <c r="BD7784" s="12"/>
      <c r="BE7784" s="12"/>
      <c r="BF7784" s="12"/>
      <c r="BG7784" s="12"/>
      <c r="BH7784" s="12"/>
      <c r="BI7784" s="12"/>
      <c r="BJ7784" s="13"/>
      <c r="BK7784" s="13"/>
      <c r="BL7784" s="13"/>
      <c r="BM7784" s="13"/>
      <c r="BN7784" s="13"/>
    </row>
    <row r="7785" spans="1:66" x14ac:dyDescent="0.25">
      <c r="A7785" s="2"/>
      <c r="D7785"/>
      <c r="E7785" s="10"/>
      <c r="F7785" s="10"/>
      <c r="G7785" s="10"/>
      <c r="H7785" s="10"/>
      <c r="I7785" s="10"/>
      <c r="J7785" s="10"/>
      <c r="K7785" s="11"/>
      <c r="L7785" s="11"/>
      <c r="M7785" s="12"/>
      <c r="N7785" s="12"/>
      <c r="O7785" s="12"/>
      <c r="P7785" s="12"/>
      <c r="Q7785" s="12"/>
      <c r="R7785" s="12"/>
      <c r="S7785" s="12"/>
      <c r="T7785" s="12"/>
      <c r="U7785" s="12"/>
      <c r="V7785" s="12"/>
      <c r="W7785" s="12"/>
      <c r="X7785" s="12"/>
      <c r="Y7785" s="12"/>
      <c r="Z7785" s="12"/>
      <c r="AA7785" s="12"/>
      <c r="AB7785" s="12"/>
      <c r="AC7785" s="12"/>
      <c r="AD7785" s="12"/>
      <c r="AE7785" s="12"/>
      <c r="AF7785" s="12"/>
      <c r="AG7785" s="12"/>
      <c r="AH7785" s="12"/>
      <c r="AI7785" s="12"/>
      <c r="AJ7785" s="12"/>
      <c r="AK7785" s="12"/>
      <c r="AL7785" s="12"/>
      <c r="AM7785" s="12"/>
      <c r="AN7785" s="12"/>
      <c r="AO7785" s="12"/>
      <c r="AP7785" s="12"/>
      <c r="AQ7785" s="12"/>
      <c r="AR7785" s="12"/>
      <c r="AS7785" s="12"/>
      <c r="AT7785" s="12"/>
      <c r="AU7785" s="12"/>
      <c r="AV7785" s="12"/>
      <c r="AW7785" s="12"/>
      <c r="AX7785" s="12"/>
      <c r="AY7785" s="12"/>
      <c r="AZ7785" s="12"/>
      <c r="BA7785" s="12"/>
      <c r="BB7785" s="12"/>
      <c r="BC7785" s="12"/>
      <c r="BD7785" s="12"/>
      <c r="BE7785" s="12"/>
      <c r="BF7785" s="12"/>
      <c r="BG7785" s="12"/>
      <c r="BH7785" s="12"/>
      <c r="BI7785" s="12"/>
      <c r="BJ7785" s="13"/>
      <c r="BK7785" s="13"/>
      <c r="BL7785" s="13"/>
      <c r="BM7785" s="13"/>
      <c r="BN7785" s="13"/>
    </row>
    <row r="7786" spans="1:66" x14ac:dyDescent="0.25">
      <c r="A7786" s="2"/>
      <c r="D7786"/>
      <c r="E7786" s="10"/>
      <c r="F7786" s="10"/>
      <c r="G7786" s="10"/>
      <c r="H7786" s="10"/>
      <c r="I7786" s="10"/>
      <c r="J7786" s="10"/>
      <c r="K7786" s="11"/>
      <c r="L7786" s="11"/>
      <c r="M7786" s="12"/>
      <c r="N7786" s="12"/>
      <c r="O7786" s="12"/>
      <c r="P7786" s="12"/>
      <c r="Q7786" s="12"/>
      <c r="R7786" s="12"/>
      <c r="S7786" s="12"/>
      <c r="T7786" s="12"/>
      <c r="U7786" s="12"/>
      <c r="V7786" s="12"/>
      <c r="W7786" s="12"/>
      <c r="X7786" s="12"/>
      <c r="Y7786" s="12"/>
      <c r="Z7786" s="12"/>
      <c r="AA7786" s="12"/>
      <c r="AB7786" s="12"/>
      <c r="AC7786" s="12"/>
      <c r="AD7786" s="12"/>
      <c r="AE7786" s="12"/>
      <c r="AF7786" s="12"/>
      <c r="AG7786" s="12"/>
      <c r="AH7786" s="12"/>
      <c r="AI7786" s="12"/>
      <c r="AJ7786" s="12"/>
      <c r="AK7786" s="12"/>
      <c r="AL7786" s="12"/>
      <c r="AM7786" s="12"/>
      <c r="AN7786" s="12"/>
      <c r="AO7786" s="12"/>
      <c r="AP7786" s="12"/>
      <c r="AQ7786" s="12"/>
      <c r="AR7786" s="12"/>
      <c r="AS7786" s="12"/>
      <c r="AT7786" s="12"/>
      <c r="AU7786" s="12"/>
      <c r="AV7786" s="12"/>
      <c r="AW7786" s="12"/>
      <c r="AX7786" s="12"/>
      <c r="AY7786" s="12"/>
      <c r="AZ7786" s="12"/>
      <c r="BA7786" s="12"/>
      <c r="BB7786" s="12"/>
      <c r="BC7786" s="12"/>
      <c r="BD7786" s="12"/>
      <c r="BE7786" s="12"/>
      <c r="BF7786" s="12"/>
      <c r="BG7786" s="12"/>
      <c r="BH7786" s="12"/>
      <c r="BI7786" s="12"/>
      <c r="BJ7786" s="13"/>
      <c r="BK7786" s="13"/>
      <c r="BL7786" s="13"/>
      <c r="BM7786" s="13"/>
      <c r="BN7786" s="13"/>
    </row>
    <row r="7787" spans="1:66" x14ac:dyDescent="0.25">
      <c r="A7787" s="2"/>
      <c r="D7787"/>
      <c r="E7787" s="10"/>
      <c r="F7787" s="10"/>
      <c r="G7787" s="10"/>
      <c r="H7787" s="10"/>
      <c r="I7787" s="10"/>
      <c r="J7787" s="10"/>
      <c r="K7787" s="11"/>
      <c r="L7787" s="11"/>
      <c r="M7787" s="12"/>
      <c r="N7787" s="12"/>
      <c r="O7787" s="12"/>
      <c r="P7787" s="12"/>
      <c r="Q7787" s="12"/>
      <c r="R7787" s="12"/>
      <c r="S7787" s="12"/>
      <c r="T7787" s="12"/>
      <c r="U7787" s="12"/>
      <c r="V7787" s="12"/>
      <c r="W7787" s="12"/>
      <c r="X7787" s="12"/>
      <c r="Y7787" s="12"/>
      <c r="Z7787" s="12"/>
      <c r="AA7787" s="12"/>
      <c r="AB7787" s="12"/>
      <c r="AC7787" s="12"/>
      <c r="AD7787" s="12"/>
      <c r="AE7787" s="12"/>
      <c r="AF7787" s="12"/>
      <c r="AG7787" s="12"/>
      <c r="AH7787" s="12"/>
      <c r="AI7787" s="12"/>
      <c r="AJ7787" s="12"/>
      <c r="AK7787" s="12"/>
      <c r="AL7787" s="12"/>
      <c r="AM7787" s="12"/>
      <c r="AN7787" s="12"/>
      <c r="AO7787" s="12"/>
      <c r="AP7787" s="12"/>
      <c r="AQ7787" s="12"/>
      <c r="AR7787" s="12"/>
      <c r="AS7787" s="12"/>
      <c r="AT7787" s="12"/>
      <c r="AU7787" s="12"/>
      <c r="AV7787" s="12"/>
      <c r="AW7787" s="12"/>
      <c r="AX7787" s="12"/>
      <c r="AY7787" s="12"/>
      <c r="AZ7787" s="12"/>
      <c r="BA7787" s="12"/>
      <c r="BB7787" s="12"/>
      <c r="BC7787" s="12"/>
      <c r="BD7787" s="12"/>
      <c r="BE7787" s="12"/>
      <c r="BF7787" s="12"/>
      <c r="BG7787" s="12"/>
      <c r="BH7787" s="12"/>
      <c r="BI7787" s="12"/>
      <c r="BJ7787" s="13"/>
      <c r="BK7787" s="13"/>
      <c r="BL7787" s="13"/>
      <c r="BM7787" s="13"/>
      <c r="BN7787" s="13"/>
    </row>
    <row r="7788" spans="1:66" x14ac:dyDescent="0.25">
      <c r="A7788" s="2"/>
      <c r="D7788"/>
      <c r="E7788" s="10"/>
      <c r="F7788" s="10"/>
      <c r="G7788" s="10"/>
      <c r="H7788" s="10"/>
      <c r="I7788" s="10"/>
      <c r="J7788" s="10"/>
      <c r="K7788" s="11"/>
      <c r="L7788" s="11"/>
      <c r="M7788" s="12"/>
      <c r="N7788" s="12"/>
      <c r="O7788" s="12"/>
      <c r="P7788" s="12"/>
      <c r="Q7788" s="12"/>
      <c r="R7788" s="12"/>
      <c r="S7788" s="12"/>
      <c r="T7788" s="12"/>
      <c r="U7788" s="12"/>
      <c r="V7788" s="12"/>
      <c r="W7788" s="12"/>
      <c r="X7788" s="12"/>
      <c r="Y7788" s="12"/>
      <c r="Z7788" s="12"/>
      <c r="AA7788" s="12"/>
      <c r="AB7788" s="12"/>
      <c r="AC7788" s="12"/>
      <c r="AD7788" s="12"/>
      <c r="AE7788" s="12"/>
      <c r="AF7788" s="12"/>
      <c r="AG7788" s="12"/>
      <c r="AH7788" s="12"/>
      <c r="AI7788" s="12"/>
      <c r="AJ7788" s="12"/>
      <c r="AK7788" s="12"/>
      <c r="AL7788" s="12"/>
      <c r="AM7788" s="12"/>
      <c r="AN7788" s="12"/>
      <c r="AO7788" s="12"/>
      <c r="AP7788" s="12"/>
      <c r="AQ7788" s="12"/>
      <c r="AR7788" s="12"/>
      <c r="AS7788" s="12"/>
      <c r="AT7788" s="12"/>
      <c r="AU7788" s="12"/>
      <c r="AV7788" s="12"/>
      <c r="AW7788" s="12"/>
      <c r="AX7788" s="12"/>
      <c r="AY7788" s="12"/>
      <c r="AZ7788" s="12"/>
      <c r="BA7788" s="12"/>
      <c r="BB7788" s="12"/>
      <c r="BC7788" s="12"/>
      <c r="BD7788" s="12"/>
      <c r="BE7788" s="12"/>
      <c r="BF7788" s="12"/>
      <c r="BG7788" s="12"/>
      <c r="BH7788" s="12"/>
      <c r="BI7788" s="12"/>
      <c r="BJ7788" s="13"/>
      <c r="BK7788" s="13"/>
      <c r="BL7788" s="13"/>
      <c r="BM7788" s="13"/>
      <c r="BN7788" s="13"/>
    </row>
    <row r="7789" spans="1:66" x14ac:dyDescent="0.25">
      <c r="A7789" s="2"/>
      <c r="D7789"/>
      <c r="E7789" s="10"/>
      <c r="F7789" s="10"/>
      <c r="G7789" s="10"/>
      <c r="H7789" s="10"/>
      <c r="I7789" s="10"/>
      <c r="J7789" s="10"/>
      <c r="K7789" s="11"/>
      <c r="L7789" s="11"/>
      <c r="M7789" s="12"/>
      <c r="N7789" s="12"/>
      <c r="O7789" s="12"/>
      <c r="P7789" s="12"/>
      <c r="Q7789" s="12"/>
      <c r="R7789" s="12"/>
      <c r="S7789" s="12"/>
      <c r="T7789" s="12"/>
      <c r="U7789" s="12"/>
      <c r="V7789" s="12"/>
      <c r="W7789" s="12"/>
      <c r="X7789" s="12"/>
      <c r="Y7789" s="12"/>
      <c r="Z7789" s="12"/>
      <c r="AA7789" s="12"/>
      <c r="AB7789" s="12"/>
      <c r="AC7789" s="12"/>
      <c r="AD7789" s="12"/>
      <c r="AE7789" s="12"/>
      <c r="AF7789" s="12"/>
      <c r="AG7789" s="12"/>
      <c r="AH7789" s="12"/>
      <c r="AI7789" s="12"/>
      <c r="AJ7789" s="12"/>
      <c r="AK7789" s="12"/>
      <c r="AL7789" s="12"/>
      <c r="AM7789" s="12"/>
      <c r="AN7789" s="12"/>
      <c r="AO7789" s="12"/>
      <c r="AP7789" s="12"/>
      <c r="AQ7789" s="12"/>
      <c r="AR7789" s="12"/>
      <c r="AS7789" s="12"/>
      <c r="AT7789" s="12"/>
      <c r="AU7789" s="12"/>
      <c r="AV7789" s="12"/>
      <c r="AW7789" s="12"/>
      <c r="AX7789" s="12"/>
      <c r="AY7789" s="12"/>
      <c r="AZ7789" s="12"/>
      <c r="BA7789" s="12"/>
      <c r="BB7789" s="12"/>
      <c r="BC7789" s="12"/>
      <c r="BD7789" s="12"/>
      <c r="BE7789" s="12"/>
      <c r="BF7789" s="12"/>
      <c r="BG7789" s="12"/>
      <c r="BH7789" s="12"/>
      <c r="BI7789" s="12"/>
      <c r="BJ7789" s="13"/>
      <c r="BK7789" s="13"/>
      <c r="BL7789" s="13"/>
      <c r="BM7789" s="13"/>
      <c r="BN7789" s="13"/>
    </row>
    <row r="7790" spans="1:66" x14ac:dyDescent="0.25">
      <c r="A7790" s="2"/>
      <c r="D7790"/>
      <c r="E7790" s="10"/>
      <c r="F7790" s="10"/>
      <c r="G7790" s="10"/>
      <c r="H7790" s="10"/>
      <c r="I7790" s="10"/>
      <c r="J7790" s="10"/>
      <c r="K7790" s="11"/>
      <c r="L7790" s="11"/>
      <c r="M7790" s="12"/>
      <c r="N7790" s="12"/>
      <c r="O7790" s="12"/>
      <c r="P7790" s="12"/>
      <c r="Q7790" s="12"/>
      <c r="R7790" s="12"/>
      <c r="S7790" s="12"/>
      <c r="T7790" s="12"/>
      <c r="U7790" s="12"/>
      <c r="V7790" s="12"/>
      <c r="W7790" s="12"/>
      <c r="X7790" s="12"/>
      <c r="Y7790" s="12"/>
      <c r="Z7790" s="12"/>
      <c r="AA7790" s="12"/>
      <c r="AB7790" s="12"/>
      <c r="AC7790" s="12"/>
      <c r="AD7790" s="12"/>
      <c r="AE7790" s="12"/>
      <c r="AF7790" s="12"/>
      <c r="AG7790" s="12"/>
      <c r="AH7790" s="12"/>
      <c r="AI7790" s="12"/>
      <c r="AJ7790" s="12"/>
      <c r="AK7790" s="12"/>
      <c r="AL7790" s="12"/>
      <c r="AM7790" s="12"/>
      <c r="AN7790" s="12"/>
      <c r="AO7790" s="12"/>
      <c r="AP7790" s="12"/>
      <c r="AQ7790" s="12"/>
      <c r="AR7790" s="12"/>
      <c r="AS7790" s="12"/>
      <c r="AT7790" s="12"/>
      <c r="AU7790" s="12"/>
      <c r="AV7790" s="12"/>
      <c r="AW7790" s="12"/>
      <c r="AX7790" s="12"/>
      <c r="AY7790" s="12"/>
      <c r="AZ7790" s="12"/>
      <c r="BA7790" s="12"/>
      <c r="BB7790" s="12"/>
      <c r="BC7790" s="12"/>
      <c r="BD7790" s="12"/>
      <c r="BE7790" s="12"/>
      <c r="BF7790" s="12"/>
      <c r="BG7790" s="12"/>
      <c r="BH7790" s="12"/>
      <c r="BI7790" s="12"/>
      <c r="BJ7790" s="13"/>
      <c r="BK7790" s="13"/>
      <c r="BL7790" s="13"/>
      <c r="BM7790" s="13"/>
      <c r="BN7790" s="13"/>
    </row>
    <row r="7791" spans="1:66" x14ac:dyDescent="0.25">
      <c r="A7791" s="2"/>
      <c r="D7791"/>
      <c r="E7791" s="10"/>
      <c r="F7791" s="10"/>
      <c r="G7791" s="10"/>
      <c r="H7791" s="10"/>
      <c r="I7791" s="10"/>
      <c r="J7791" s="10"/>
      <c r="K7791" s="11"/>
      <c r="L7791" s="11"/>
      <c r="M7791" s="12"/>
      <c r="N7791" s="12"/>
      <c r="O7791" s="12"/>
      <c r="P7791" s="12"/>
      <c r="Q7791" s="12"/>
      <c r="R7791" s="12"/>
      <c r="S7791" s="12"/>
      <c r="T7791" s="12"/>
      <c r="U7791" s="12"/>
      <c r="V7791" s="12"/>
      <c r="W7791" s="12"/>
      <c r="X7791" s="12"/>
      <c r="Y7791" s="12"/>
      <c r="Z7791" s="12"/>
      <c r="AA7791" s="12"/>
      <c r="AB7791" s="12"/>
      <c r="AC7791" s="12"/>
      <c r="AD7791" s="12"/>
      <c r="AE7791" s="12"/>
      <c r="AF7791" s="12"/>
      <c r="AG7791" s="12"/>
      <c r="AH7791" s="12"/>
      <c r="AI7791" s="12"/>
      <c r="AJ7791" s="12"/>
      <c r="AK7791" s="12"/>
      <c r="AL7791" s="12"/>
      <c r="AM7791" s="12"/>
      <c r="AN7791" s="12"/>
      <c r="AO7791" s="12"/>
      <c r="AP7791" s="12"/>
      <c r="AQ7791" s="12"/>
      <c r="AR7791" s="12"/>
      <c r="AS7791" s="12"/>
      <c r="AT7791" s="12"/>
      <c r="AU7791" s="12"/>
      <c r="AV7791" s="12"/>
      <c r="AW7791" s="12"/>
      <c r="AX7791" s="12"/>
      <c r="AY7791" s="12"/>
      <c r="AZ7791" s="12"/>
      <c r="BA7791" s="12"/>
      <c r="BB7791" s="12"/>
      <c r="BC7791" s="12"/>
      <c r="BD7791" s="12"/>
      <c r="BE7791" s="12"/>
      <c r="BF7791" s="12"/>
      <c r="BG7791" s="12"/>
      <c r="BH7791" s="12"/>
      <c r="BI7791" s="12"/>
      <c r="BJ7791" s="13"/>
      <c r="BK7791" s="13"/>
      <c r="BL7791" s="13"/>
      <c r="BM7791" s="13"/>
      <c r="BN7791" s="13"/>
    </row>
    <row r="7792" spans="1:66" x14ac:dyDescent="0.25">
      <c r="A7792" s="2"/>
      <c r="D7792"/>
      <c r="E7792" s="10"/>
      <c r="F7792" s="10"/>
      <c r="G7792" s="10"/>
      <c r="H7792" s="10"/>
      <c r="I7792" s="10"/>
      <c r="J7792" s="10"/>
      <c r="K7792" s="11"/>
      <c r="L7792" s="11"/>
      <c r="M7792" s="12"/>
      <c r="N7792" s="12"/>
      <c r="O7792" s="12"/>
      <c r="P7792" s="12"/>
      <c r="Q7792" s="12"/>
      <c r="R7792" s="12"/>
      <c r="S7792" s="12"/>
      <c r="T7792" s="12"/>
      <c r="U7792" s="12"/>
      <c r="V7792" s="12"/>
      <c r="W7792" s="12"/>
      <c r="X7792" s="12"/>
      <c r="Y7792" s="12"/>
      <c r="Z7792" s="12"/>
      <c r="AA7792" s="12"/>
      <c r="AB7792" s="12"/>
      <c r="AC7792" s="12"/>
      <c r="AD7792" s="12"/>
      <c r="AE7792" s="12"/>
      <c r="AF7792" s="12"/>
      <c r="AG7792" s="12"/>
      <c r="AH7792" s="12"/>
      <c r="AI7792" s="12"/>
      <c r="AJ7792" s="12"/>
      <c r="AK7792" s="12"/>
      <c r="AL7792" s="12"/>
      <c r="AM7792" s="12"/>
      <c r="AN7792" s="12"/>
      <c r="AO7792" s="12"/>
      <c r="AP7792" s="12"/>
      <c r="AQ7792" s="12"/>
      <c r="AR7792" s="12"/>
      <c r="AS7792" s="12"/>
      <c r="AT7792" s="12"/>
      <c r="AU7792" s="12"/>
      <c r="AV7792" s="12"/>
      <c r="AW7792" s="12"/>
      <c r="AX7792" s="12"/>
      <c r="AY7792" s="12"/>
      <c r="AZ7792" s="12"/>
      <c r="BA7792" s="12"/>
      <c r="BB7792" s="12"/>
      <c r="BC7792" s="12"/>
      <c r="BD7792" s="12"/>
      <c r="BE7792" s="12"/>
      <c r="BF7792" s="12"/>
      <c r="BG7792" s="12"/>
      <c r="BH7792" s="12"/>
      <c r="BI7792" s="12"/>
      <c r="BJ7792" s="13"/>
      <c r="BK7792" s="13"/>
      <c r="BL7792" s="13"/>
      <c r="BM7792" s="13"/>
      <c r="BN7792" s="13"/>
    </row>
    <row r="7793" spans="1:66" x14ac:dyDescent="0.25">
      <c r="A7793" s="2"/>
      <c r="D7793"/>
      <c r="E7793" s="10"/>
      <c r="F7793" s="10"/>
      <c r="G7793" s="10"/>
      <c r="H7793" s="10"/>
      <c r="I7793" s="10"/>
      <c r="J7793" s="10"/>
      <c r="K7793" s="11"/>
      <c r="L7793" s="11"/>
      <c r="M7793" s="12"/>
      <c r="N7793" s="12"/>
      <c r="O7793" s="12"/>
      <c r="P7793" s="12"/>
      <c r="Q7793" s="12"/>
      <c r="R7793" s="12"/>
      <c r="S7793" s="12"/>
      <c r="T7793" s="12"/>
      <c r="U7793" s="12"/>
      <c r="V7793" s="12"/>
      <c r="W7793" s="12"/>
      <c r="X7793" s="12"/>
      <c r="Y7793" s="12"/>
      <c r="Z7793" s="12"/>
      <c r="AA7793" s="12"/>
      <c r="AB7793" s="12"/>
      <c r="AC7793" s="12"/>
      <c r="AD7793" s="12"/>
      <c r="AE7793" s="12"/>
      <c r="AF7793" s="12"/>
      <c r="AG7793" s="12"/>
      <c r="AH7793" s="12"/>
      <c r="AI7793" s="12"/>
      <c r="AJ7793" s="12"/>
      <c r="AK7793" s="12"/>
      <c r="AL7793" s="12"/>
      <c r="AM7793" s="12"/>
      <c r="AN7793" s="12"/>
      <c r="AO7793" s="12"/>
      <c r="AP7793" s="12"/>
      <c r="AQ7793" s="12"/>
      <c r="AR7793" s="12"/>
      <c r="AS7793" s="12"/>
      <c r="AT7793" s="12"/>
      <c r="AU7793" s="12"/>
      <c r="AV7793" s="12"/>
      <c r="AW7793" s="12"/>
      <c r="AX7793" s="12"/>
      <c r="AY7793" s="12"/>
      <c r="AZ7793" s="12"/>
      <c r="BA7793" s="12"/>
      <c r="BB7793" s="12"/>
      <c r="BC7793" s="12"/>
      <c r="BD7793" s="12"/>
      <c r="BE7793" s="12"/>
      <c r="BF7793" s="12"/>
      <c r="BG7793" s="12"/>
      <c r="BH7793" s="12"/>
      <c r="BI7793" s="12"/>
      <c r="BJ7793" s="13"/>
      <c r="BK7793" s="13"/>
      <c r="BL7793" s="13"/>
      <c r="BM7793" s="13"/>
      <c r="BN7793" s="13"/>
    </row>
    <row r="7794" spans="1:66" x14ac:dyDescent="0.25">
      <c r="A7794" s="2"/>
      <c r="D7794"/>
      <c r="E7794" s="10"/>
      <c r="F7794" s="10"/>
      <c r="G7794" s="10"/>
      <c r="H7794" s="10"/>
      <c r="I7794" s="10"/>
      <c r="J7794" s="10"/>
      <c r="K7794" s="11"/>
      <c r="L7794" s="11"/>
      <c r="M7794" s="12"/>
      <c r="N7794" s="12"/>
      <c r="O7794" s="12"/>
      <c r="P7794" s="12"/>
      <c r="Q7794" s="12"/>
      <c r="R7794" s="12"/>
      <c r="S7794" s="12"/>
      <c r="T7794" s="12"/>
      <c r="U7794" s="12"/>
      <c r="V7794" s="12"/>
      <c r="W7794" s="12"/>
      <c r="X7794" s="12"/>
      <c r="Y7794" s="12"/>
      <c r="Z7794" s="12"/>
      <c r="AA7794" s="12"/>
      <c r="AB7794" s="12"/>
      <c r="AC7794" s="12"/>
      <c r="AD7794" s="12"/>
      <c r="AE7794" s="12"/>
      <c r="AF7794" s="12"/>
      <c r="AG7794" s="12"/>
      <c r="AH7794" s="12"/>
      <c r="AI7794" s="12"/>
      <c r="AJ7794" s="12"/>
      <c r="AK7794" s="12"/>
      <c r="AL7794" s="12"/>
      <c r="AM7794" s="12"/>
      <c r="AN7794" s="12"/>
      <c r="AO7794" s="12"/>
      <c r="AP7794" s="12"/>
      <c r="AQ7794" s="12"/>
      <c r="AR7794" s="12"/>
      <c r="AS7794" s="12"/>
      <c r="AT7794" s="12"/>
      <c r="AU7794" s="12"/>
      <c r="AV7794" s="12"/>
      <c r="AW7794" s="12"/>
      <c r="AX7794" s="12"/>
      <c r="AY7794" s="12"/>
      <c r="AZ7794" s="12"/>
      <c r="BA7794" s="12"/>
      <c r="BB7794" s="12"/>
      <c r="BC7794" s="12"/>
      <c r="BD7794" s="12"/>
      <c r="BE7794" s="12"/>
      <c r="BF7794" s="12"/>
      <c r="BG7794" s="12"/>
      <c r="BH7794" s="12"/>
      <c r="BI7794" s="12"/>
      <c r="BJ7794" s="13"/>
      <c r="BK7794" s="13"/>
      <c r="BL7794" s="13"/>
      <c r="BM7794" s="13"/>
      <c r="BN7794" s="13"/>
    </row>
    <row r="7795" spans="1:66" x14ac:dyDescent="0.25">
      <c r="A7795" s="2"/>
      <c r="D7795"/>
      <c r="E7795" s="10"/>
      <c r="F7795" s="10"/>
      <c r="G7795" s="10"/>
      <c r="H7795" s="10"/>
      <c r="I7795" s="10"/>
      <c r="J7795" s="10"/>
      <c r="K7795" s="11"/>
      <c r="L7795" s="11"/>
      <c r="M7795" s="12"/>
      <c r="N7795" s="12"/>
      <c r="O7795" s="12"/>
      <c r="P7795" s="12"/>
      <c r="Q7795" s="12"/>
      <c r="R7795" s="12"/>
      <c r="S7795" s="12"/>
      <c r="T7795" s="12"/>
      <c r="U7795" s="12"/>
      <c r="V7795" s="12"/>
      <c r="W7795" s="12"/>
      <c r="X7795" s="12"/>
      <c r="Y7795" s="12"/>
      <c r="Z7795" s="12"/>
      <c r="AA7795" s="12"/>
      <c r="AB7795" s="12"/>
      <c r="AC7795" s="12"/>
      <c r="AD7795" s="12"/>
      <c r="AE7795" s="12"/>
      <c r="AF7795" s="12"/>
      <c r="AG7795" s="12"/>
      <c r="AH7795" s="12"/>
      <c r="AI7795" s="12"/>
      <c r="AJ7795" s="12"/>
      <c r="AK7795" s="12"/>
      <c r="AL7795" s="12"/>
      <c r="AM7795" s="12"/>
      <c r="AN7795" s="12"/>
      <c r="AO7795" s="12"/>
      <c r="AP7795" s="12"/>
      <c r="AQ7795" s="12"/>
      <c r="AR7795" s="12"/>
      <c r="AS7795" s="12"/>
      <c r="AT7795" s="12"/>
      <c r="AU7795" s="12"/>
      <c r="AV7795" s="12"/>
      <c r="AW7795" s="12"/>
      <c r="AX7795" s="12"/>
      <c r="AY7795" s="12"/>
      <c r="AZ7795" s="12"/>
      <c r="BA7795" s="12"/>
      <c r="BB7795" s="12"/>
      <c r="BC7795" s="12"/>
      <c r="BD7795" s="12"/>
      <c r="BE7795" s="12"/>
      <c r="BF7795" s="12"/>
      <c r="BG7795" s="12"/>
      <c r="BH7795" s="12"/>
      <c r="BI7795" s="12"/>
      <c r="BJ7795" s="13"/>
      <c r="BK7795" s="13"/>
      <c r="BL7795" s="13"/>
      <c r="BM7795" s="13"/>
      <c r="BN7795" s="13"/>
    </row>
    <row r="7796" spans="1:66" x14ac:dyDescent="0.25">
      <c r="A7796" s="2"/>
      <c r="D7796"/>
      <c r="E7796" s="10"/>
      <c r="F7796" s="10"/>
      <c r="G7796" s="10"/>
      <c r="H7796" s="10"/>
      <c r="I7796" s="10"/>
      <c r="J7796" s="10"/>
      <c r="K7796" s="11"/>
      <c r="L7796" s="11"/>
      <c r="M7796" s="12"/>
      <c r="N7796" s="12"/>
      <c r="O7796" s="12"/>
      <c r="P7796" s="12"/>
      <c r="Q7796" s="12"/>
      <c r="R7796" s="12"/>
      <c r="S7796" s="12"/>
      <c r="T7796" s="12"/>
      <c r="U7796" s="12"/>
      <c r="V7796" s="12"/>
      <c r="W7796" s="12"/>
      <c r="X7796" s="12"/>
      <c r="Y7796" s="12"/>
      <c r="Z7796" s="12"/>
      <c r="AA7796" s="12"/>
      <c r="AB7796" s="12"/>
      <c r="AC7796" s="12"/>
      <c r="AD7796" s="12"/>
      <c r="AE7796" s="12"/>
      <c r="AF7796" s="12"/>
      <c r="AG7796" s="12"/>
      <c r="AH7796" s="12"/>
      <c r="AI7796" s="12"/>
      <c r="AJ7796" s="12"/>
      <c r="AK7796" s="12"/>
      <c r="AL7796" s="12"/>
      <c r="AM7796" s="12"/>
      <c r="AN7796" s="12"/>
      <c r="AO7796" s="12"/>
      <c r="AP7796" s="12"/>
      <c r="AQ7796" s="12"/>
      <c r="AR7796" s="12"/>
      <c r="AS7796" s="12"/>
      <c r="AT7796" s="12"/>
      <c r="AU7796" s="12"/>
      <c r="AV7796" s="12"/>
      <c r="AW7796" s="12"/>
      <c r="AX7796" s="12"/>
      <c r="AY7796" s="12"/>
      <c r="AZ7796" s="12"/>
      <c r="BA7796" s="12"/>
      <c r="BB7796" s="12"/>
      <c r="BC7796" s="12"/>
      <c r="BD7796" s="12"/>
      <c r="BE7796" s="12"/>
      <c r="BF7796" s="12"/>
      <c r="BG7796" s="12"/>
      <c r="BH7796" s="12"/>
      <c r="BI7796" s="12"/>
      <c r="BJ7796" s="13"/>
      <c r="BK7796" s="13"/>
      <c r="BL7796" s="13"/>
      <c r="BM7796" s="13"/>
      <c r="BN7796" s="13"/>
    </row>
    <row r="7797" spans="1:66" x14ac:dyDescent="0.25">
      <c r="A7797" s="2"/>
      <c r="D7797"/>
      <c r="E7797" s="10"/>
      <c r="F7797" s="10"/>
      <c r="G7797" s="10"/>
      <c r="H7797" s="10"/>
      <c r="I7797" s="10"/>
      <c r="J7797" s="10"/>
      <c r="K7797" s="11"/>
      <c r="L7797" s="11"/>
      <c r="M7797" s="12"/>
      <c r="N7797" s="12"/>
      <c r="O7797" s="12"/>
      <c r="P7797" s="12"/>
      <c r="Q7797" s="12"/>
      <c r="R7797" s="12"/>
      <c r="S7797" s="12"/>
      <c r="T7797" s="12"/>
      <c r="U7797" s="12"/>
      <c r="V7797" s="12"/>
      <c r="W7797" s="12"/>
      <c r="X7797" s="12"/>
      <c r="Y7797" s="12"/>
      <c r="Z7797" s="12"/>
      <c r="AA7797" s="12"/>
      <c r="AB7797" s="12"/>
      <c r="AC7797" s="12"/>
      <c r="AD7797" s="12"/>
      <c r="AE7797" s="12"/>
      <c r="AF7797" s="12"/>
      <c r="AG7797" s="12"/>
      <c r="AH7797" s="12"/>
      <c r="AI7797" s="12"/>
      <c r="AJ7797" s="12"/>
      <c r="AK7797" s="12"/>
      <c r="AL7797" s="12"/>
      <c r="AM7797" s="12"/>
      <c r="AN7797" s="12"/>
      <c r="AO7797" s="12"/>
      <c r="AP7797" s="12"/>
      <c r="AQ7797" s="12"/>
      <c r="AR7797" s="12"/>
      <c r="AS7797" s="12"/>
      <c r="AT7797" s="12"/>
      <c r="AU7797" s="12"/>
      <c r="AV7797" s="12"/>
      <c r="AW7797" s="12"/>
      <c r="AX7797" s="12"/>
      <c r="AY7797" s="12"/>
      <c r="AZ7797" s="12"/>
      <c r="BA7797" s="12"/>
      <c r="BB7797" s="12"/>
      <c r="BC7797" s="12"/>
      <c r="BD7797" s="12"/>
      <c r="BE7797" s="12"/>
      <c r="BF7797" s="12"/>
      <c r="BG7797" s="12"/>
      <c r="BH7797" s="12"/>
      <c r="BI7797" s="12"/>
      <c r="BJ7797" s="13"/>
      <c r="BK7797" s="13"/>
      <c r="BL7797" s="13"/>
      <c r="BM7797" s="13"/>
      <c r="BN7797" s="13"/>
    </row>
    <row r="7798" spans="1:66" x14ac:dyDescent="0.25">
      <c r="A7798" s="2"/>
      <c r="D7798"/>
      <c r="E7798" s="10"/>
      <c r="F7798" s="10"/>
      <c r="G7798" s="10"/>
      <c r="H7798" s="10"/>
      <c r="I7798" s="10"/>
      <c r="J7798" s="10"/>
      <c r="K7798" s="11"/>
      <c r="L7798" s="11"/>
      <c r="M7798" s="12"/>
      <c r="N7798" s="12"/>
      <c r="O7798" s="12"/>
      <c r="P7798" s="12"/>
      <c r="Q7798" s="12"/>
      <c r="R7798" s="12"/>
      <c r="S7798" s="12"/>
      <c r="T7798" s="12"/>
      <c r="U7798" s="12"/>
      <c r="V7798" s="12"/>
      <c r="W7798" s="12"/>
      <c r="X7798" s="12"/>
      <c r="Y7798" s="12"/>
      <c r="Z7798" s="12"/>
      <c r="AA7798" s="12"/>
      <c r="AB7798" s="12"/>
      <c r="AC7798" s="12"/>
      <c r="AD7798" s="12"/>
      <c r="AE7798" s="12"/>
      <c r="AF7798" s="12"/>
      <c r="AG7798" s="12"/>
      <c r="AH7798" s="12"/>
      <c r="AI7798" s="12"/>
      <c r="AJ7798" s="12"/>
      <c r="AK7798" s="12"/>
      <c r="AL7798" s="12"/>
      <c r="AM7798" s="12"/>
      <c r="AN7798" s="12"/>
      <c r="AO7798" s="12"/>
      <c r="AP7798" s="12"/>
      <c r="AQ7798" s="12"/>
      <c r="AR7798" s="12"/>
      <c r="AS7798" s="12"/>
      <c r="AT7798" s="12"/>
      <c r="AU7798" s="12"/>
      <c r="AV7798" s="12"/>
      <c r="AW7798" s="12"/>
      <c r="AX7798" s="12"/>
      <c r="AY7798" s="12"/>
      <c r="AZ7798" s="12"/>
      <c r="BA7798" s="12"/>
      <c r="BB7798" s="12"/>
      <c r="BC7798" s="12"/>
      <c r="BD7798" s="12"/>
      <c r="BE7798" s="12"/>
      <c r="BF7798" s="12"/>
      <c r="BG7798" s="12"/>
      <c r="BH7798" s="12"/>
      <c r="BI7798" s="12"/>
      <c r="BJ7798" s="13"/>
      <c r="BK7798" s="13"/>
      <c r="BL7798" s="13"/>
      <c r="BM7798" s="13"/>
      <c r="BN7798" s="13"/>
    </row>
    <row r="7799" spans="1:66" s="14" customFormat="1" x14ac:dyDescent="0.25">
      <c r="A7799" s="26"/>
      <c r="K7799" s="16"/>
      <c r="L7799" s="16"/>
      <c r="M7799" s="17"/>
      <c r="N7799" s="17"/>
      <c r="O7799" s="17"/>
      <c r="P7799" s="17"/>
      <c r="Q7799" s="17"/>
      <c r="R7799" s="17"/>
      <c r="S7799" s="17"/>
      <c r="T7799" s="17"/>
      <c r="U7799" s="17"/>
      <c r="V7799" s="17"/>
      <c r="W7799" s="17"/>
      <c r="X7799" s="17"/>
      <c r="Y7799" s="17"/>
      <c r="Z7799" s="17"/>
      <c r="AA7799" s="17"/>
      <c r="AB7799" s="17"/>
      <c r="AC7799" s="17"/>
      <c r="AD7799" s="17"/>
      <c r="AE7799" s="17"/>
      <c r="AF7799" s="17"/>
      <c r="AG7799" s="17"/>
      <c r="AH7799" s="17"/>
      <c r="AI7799" s="17"/>
      <c r="AJ7799" s="17"/>
      <c r="AK7799" s="17"/>
      <c r="AL7799" s="17"/>
      <c r="AM7799" s="17"/>
      <c r="AN7799" s="17"/>
      <c r="AO7799" s="17"/>
      <c r="AP7799" s="17"/>
      <c r="AQ7799" s="17"/>
      <c r="AR7799" s="17"/>
      <c r="AS7799" s="17"/>
      <c r="AT7799" s="17"/>
      <c r="AU7799" s="17"/>
      <c r="AV7799" s="17"/>
      <c r="AW7799" s="17"/>
      <c r="AX7799" s="17"/>
      <c r="AY7799" s="17"/>
      <c r="AZ7799" s="17"/>
      <c r="BA7799" s="17"/>
      <c r="BB7799" s="17"/>
      <c r="BC7799" s="17"/>
      <c r="BD7799" s="17"/>
      <c r="BE7799" s="17"/>
      <c r="BF7799" s="17"/>
      <c r="BG7799" s="17"/>
      <c r="BH7799" s="17"/>
      <c r="BI7799" s="17"/>
      <c r="BJ7799" s="18"/>
      <c r="BK7799" s="18"/>
      <c r="BL7799" s="18"/>
      <c r="BM7799" s="18"/>
      <c r="BN7799" s="18"/>
    </row>
    <row r="7800" spans="1:66" x14ac:dyDescent="0.25">
      <c r="D7800"/>
      <c r="E7800" s="10"/>
      <c r="F7800" s="10"/>
      <c r="G7800" s="10"/>
      <c r="H7800" s="10"/>
      <c r="I7800" s="10"/>
      <c r="J7800" s="10"/>
      <c r="K7800" s="11"/>
      <c r="L7800" s="11"/>
      <c r="M7800" s="12"/>
      <c r="N7800" s="12"/>
      <c r="O7800" s="12"/>
      <c r="P7800" s="12"/>
      <c r="Q7800" s="12"/>
      <c r="R7800" s="12"/>
      <c r="S7800" s="12"/>
      <c r="T7800" s="12"/>
      <c r="U7800" s="12"/>
      <c r="V7800" s="12"/>
      <c r="W7800" s="12"/>
      <c r="X7800" s="12"/>
      <c r="Y7800" s="12"/>
      <c r="Z7800" s="12"/>
      <c r="AA7800" s="12"/>
      <c r="AB7800" s="12"/>
      <c r="AC7800" s="12"/>
      <c r="AD7800" s="12"/>
      <c r="AE7800" s="12"/>
      <c r="AF7800" s="12"/>
      <c r="AG7800" s="12"/>
      <c r="AH7800" s="12"/>
      <c r="AI7800" s="12"/>
      <c r="AJ7800" s="12"/>
      <c r="AK7800" s="12"/>
      <c r="AL7800" s="12"/>
      <c r="AM7800" s="12"/>
      <c r="AN7800" s="12"/>
      <c r="AO7800" s="12"/>
      <c r="AP7800" s="12"/>
      <c r="AQ7800" s="12"/>
      <c r="AR7800" s="12"/>
      <c r="AS7800" s="12"/>
      <c r="AT7800" s="12"/>
      <c r="AU7800" s="12"/>
      <c r="AV7800" s="12"/>
      <c r="AW7800" s="12"/>
      <c r="AX7800" s="12"/>
      <c r="AY7800" s="12"/>
      <c r="AZ7800" s="12"/>
      <c r="BA7800" s="12"/>
      <c r="BB7800" s="12"/>
      <c r="BC7800" s="12"/>
      <c r="BD7800" s="12"/>
      <c r="BE7800" s="12"/>
      <c r="BF7800" s="12"/>
      <c r="BG7800" s="12"/>
      <c r="BH7800" s="12"/>
      <c r="BI7800" s="12"/>
      <c r="BJ7800" s="13"/>
      <c r="BK7800" s="13"/>
      <c r="BL7800" s="13"/>
      <c r="BM7800" s="13"/>
      <c r="BN7800" s="13"/>
    </row>
    <row r="7801" spans="1:66" x14ac:dyDescent="0.25">
      <c r="D7801"/>
      <c r="E7801" s="10"/>
      <c r="F7801" s="10"/>
      <c r="G7801" s="10"/>
      <c r="H7801" s="10"/>
      <c r="I7801" s="10"/>
      <c r="J7801" s="10"/>
      <c r="K7801" s="11"/>
      <c r="L7801" s="11"/>
      <c r="M7801" s="12"/>
      <c r="N7801" s="12"/>
      <c r="O7801" s="12"/>
      <c r="P7801" s="12"/>
      <c r="Q7801" s="12"/>
      <c r="R7801" s="12"/>
      <c r="S7801" s="12"/>
      <c r="T7801" s="12"/>
      <c r="U7801" s="12"/>
      <c r="V7801" s="12"/>
      <c r="W7801" s="12"/>
      <c r="X7801" s="12"/>
      <c r="Y7801" s="12"/>
      <c r="Z7801" s="12"/>
      <c r="AA7801" s="12"/>
      <c r="AB7801" s="12"/>
      <c r="AC7801" s="12"/>
      <c r="AD7801" s="12"/>
      <c r="AE7801" s="12"/>
      <c r="AF7801" s="12"/>
      <c r="AG7801" s="12"/>
      <c r="AH7801" s="12"/>
      <c r="AI7801" s="12"/>
      <c r="AJ7801" s="12"/>
      <c r="AK7801" s="12"/>
      <c r="AL7801" s="12"/>
      <c r="AM7801" s="12"/>
      <c r="AN7801" s="12"/>
      <c r="AO7801" s="12"/>
      <c r="AP7801" s="12"/>
      <c r="AQ7801" s="12"/>
      <c r="AR7801" s="12"/>
      <c r="AS7801" s="12"/>
      <c r="AT7801" s="12"/>
      <c r="AU7801" s="12"/>
      <c r="AV7801" s="12"/>
      <c r="AW7801" s="12"/>
      <c r="AX7801" s="12"/>
      <c r="AY7801" s="12"/>
      <c r="AZ7801" s="12"/>
      <c r="BA7801" s="12"/>
      <c r="BB7801" s="12"/>
      <c r="BC7801" s="12"/>
      <c r="BD7801" s="12"/>
      <c r="BE7801" s="12"/>
      <c r="BF7801" s="12"/>
      <c r="BG7801" s="12"/>
      <c r="BH7801" s="12"/>
      <c r="BI7801" s="12"/>
      <c r="BJ7801" s="13"/>
      <c r="BK7801" s="13"/>
      <c r="BL7801" s="13"/>
      <c r="BM7801" s="13"/>
      <c r="BN7801" s="13"/>
    </row>
    <row r="7802" spans="1:66" x14ac:dyDescent="0.25">
      <c r="D7802"/>
      <c r="E7802" s="10"/>
      <c r="F7802" s="10"/>
      <c r="G7802" s="10"/>
      <c r="H7802" s="10"/>
      <c r="I7802" s="10"/>
      <c r="J7802" s="10"/>
      <c r="K7802" s="11"/>
      <c r="L7802" s="11"/>
      <c r="M7802" s="12"/>
      <c r="N7802" s="12"/>
      <c r="O7802" s="12"/>
      <c r="P7802" s="12"/>
      <c r="Q7802" s="12"/>
      <c r="R7802" s="12"/>
      <c r="S7802" s="12"/>
      <c r="T7802" s="12"/>
      <c r="U7802" s="12"/>
      <c r="V7802" s="12"/>
      <c r="W7802" s="12"/>
      <c r="X7802" s="12"/>
      <c r="Y7802" s="12"/>
      <c r="Z7802" s="12"/>
      <c r="AA7802" s="12"/>
      <c r="AB7802" s="12"/>
      <c r="AC7802" s="12"/>
      <c r="AD7802" s="12"/>
      <c r="AE7802" s="12"/>
      <c r="AF7802" s="12"/>
      <c r="AG7802" s="12"/>
      <c r="AH7802" s="12"/>
      <c r="AI7802" s="12"/>
      <c r="AJ7802" s="12"/>
      <c r="AK7802" s="12"/>
      <c r="AL7802" s="12"/>
      <c r="AM7802" s="12"/>
      <c r="AN7802" s="12"/>
      <c r="AO7802" s="12"/>
      <c r="AP7802" s="12"/>
      <c r="AQ7802" s="12"/>
      <c r="AR7802" s="12"/>
      <c r="AS7802" s="12"/>
      <c r="AT7802" s="12"/>
      <c r="AU7802" s="12"/>
      <c r="AV7802" s="12"/>
      <c r="AW7802" s="12"/>
      <c r="AX7802" s="12"/>
      <c r="AY7802" s="12"/>
      <c r="AZ7802" s="12"/>
      <c r="BA7802" s="12"/>
      <c r="BB7802" s="12"/>
      <c r="BC7802" s="12"/>
      <c r="BD7802" s="12"/>
      <c r="BE7802" s="12"/>
      <c r="BF7802" s="12"/>
      <c r="BG7802" s="12"/>
      <c r="BH7802" s="12"/>
      <c r="BI7802" s="12"/>
      <c r="BJ7802" s="13"/>
      <c r="BK7802" s="13"/>
      <c r="BL7802" s="13"/>
      <c r="BM7802" s="13"/>
      <c r="BN7802" s="13"/>
    </row>
    <row r="7803" spans="1:66" x14ac:dyDescent="0.25">
      <c r="D7803"/>
      <c r="E7803" s="10"/>
      <c r="F7803" s="10"/>
      <c r="G7803" s="10"/>
      <c r="H7803" s="10"/>
      <c r="I7803" s="10"/>
      <c r="J7803" s="10"/>
      <c r="K7803" s="11"/>
      <c r="L7803" s="11"/>
      <c r="M7803" s="12"/>
      <c r="N7803" s="12"/>
      <c r="O7803" s="12"/>
      <c r="P7803" s="12"/>
      <c r="Q7803" s="12"/>
      <c r="R7803" s="12"/>
      <c r="S7803" s="12"/>
      <c r="T7803" s="12"/>
      <c r="U7803" s="12"/>
      <c r="V7803" s="12"/>
      <c r="W7803" s="12"/>
      <c r="X7803" s="12"/>
      <c r="Y7803" s="12"/>
      <c r="Z7803" s="12"/>
      <c r="AA7803" s="12"/>
      <c r="AB7803" s="12"/>
      <c r="AC7803" s="12"/>
      <c r="AD7803" s="12"/>
      <c r="AE7803" s="12"/>
      <c r="AF7803" s="12"/>
      <c r="AG7803" s="12"/>
      <c r="AH7803" s="12"/>
      <c r="AI7803" s="12"/>
      <c r="AJ7803" s="12"/>
      <c r="AK7803" s="12"/>
      <c r="AL7803" s="12"/>
      <c r="AM7803" s="12"/>
      <c r="AN7803" s="12"/>
      <c r="AO7803" s="12"/>
      <c r="AP7803" s="12"/>
      <c r="AQ7803" s="12"/>
      <c r="AR7803" s="12"/>
      <c r="AS7803" s="12"/>
      <c r="AT7803" s="12"/>
      <c r="AU7803" s="12"/>
      <c r="AV7803" s="12"/>
      <c r="AW7803" s="12"/>
      <c r="AX7803" s="12"/>
      <c r="AY7803" s="12"/>
      <c r="AZ7803" s="12"/>
      <c r="BA7803" s="12"/>
      <c r="BB7803" s="12"/>
      <c r="BC7803" s="12"/>
      <c r="BD7803" s="12"/>
      <c r="BE7803" s="12"/>
      <c r="BF7803" s="12"/>
      <c r="BG7803" s="12"/>
      <c r="BH7803" s="12"/>
      <c r="BI7803" s="12"/>
      <c r="BJ7803" s="13"/>
      <c r="BK7803" s="13"/>
      <c r="BL7803" s="13"/>
      <c r="BM7803" s="13"/>
      <c r="BN7803" s="13"/>
    </row>
    <row r="7804" spans="1:66" x14ac:dyDescent="0.25">
      <c r="D7804"/>
      <c r="E7804" s="10"/>
      <c r="F7804" s="10"/>
      <c r="G7804" s="10"/>
      <c r="H7804" s="10"/>
      <c r="I7804" s="10"/>
      <c r="J7804" s="10"/>
      <c r="K7804" s="11"/>
      <c r="L7804" s="11"/>
      <c r="M7804" s="12"/>
      <c r="N7804" s="12"/>
      <c r="O7804" s="12"/>
      <c r="P7804" s="12"/>
      <c r="Q7804" s="12"/>
      <c r="R7804" s="12"/>
      <c r="S7804" s="12"/>
      <c r="T7804" s="12"/>
      <c r="U7804" s="12"/>
      <c r="V7804" s="12"/>
      <c r="W7804" s="12"/>
      <c r="X7804" s="12"/>
      <c r="Y7804" s="12"/>
      <c r="Z7804" s="12"/>
      <c r="AA7804" s="12"/>
      <c r="AB7804" s="12"/>
      <c r="AC7804" s="12"/>
      <c r="AD7804" s="12"/>
      <c r="AE7804" s="12"/>
      <c r="AF7804" s="12"/>
      <c r="AG7804" s="12"/>
      <c r="AH7804" s="12"/>
      <c r="AI7804" s="12"/>
      <c r="AJ7804" s="12"/>
      <c r="AK7804" s="12"/>
      <c r="AL7804" s="12"/>
      <c r="AM7804" s="12"/>
      <c r="AN7804" s="12"/>
      <c r="AO7804" s="12"/>
      <c r="AP7804" s="12"/>
      <c r="AQ7804" s="12"/>
      <c r="AR7804" s="12"/>
      <c r="AS7804" s="12"/>
      <c r="AT7804" s="12"/>
      <c r="AU7804" s="12"/>
      <c r="AV7804" s="12"/>
      <c r="AW7804" s="12"/>
      <c r="AX7804" s="12"/>
      <c r="AY7804" s="12"/>
      <c r="AZ7804" s="12"/>
      <c r="BA7804" s="12"/>
      <c r="BB7804" s="12"/>
      <c r="BC7804" s="12"/>
      <c r="BD7804" s="12"/>
      <c r="BE7804" s="12"/>
      <c r="BF7804" s="12"/>
      <c r="BG7804" s="12"/>
      <c r="BH7804" s="12"/>
      <c r="BI7804" s="12"/>
      <c r="BJ7804" s="13"/>
      <c r="BK7804" s="13"/>
      <c r="BL7804" s="13"/>
      <c r="BM7804" s="13"/>
      <c r="BN7804" s="13"/>
    </row>
    <row r="7805" spans="1:66" x14ac:dyDescent="0.25">
      <c r="D7805"/>
      <c r="E7805" s="10"/>
      <c r="F7805" s="10"/>
      <c r="G7805" s="10"/>
      <c r="H7805" s="10"/>
      <c r="I7805" s="10"/>
      <c r="J7805" s="10"/>
      <c r="K7805" s="11"/>
      <c r="L7805" s="11"/>
      <c r="M7805" s="12"/>
      <c r="N7805" s="12"/>
      <c r="O7805" s="12"/>
      <c r="P7805" s="12"/>
      <c r="Q7805" s="12"/>
      <c r="R7805" s="12"/>
      <c r="S7805" s="12"/>
      <c r="T7805" s="12"/>
      <c r="U7805" s="12"/>
      <c r="V7805" s="12"/>
      <c r="W7805" s="12"/>
      <c r="X7805" s="12"/>
      <c r="Y7805" s="12"/>
      <c r="Z7805" s="12"/>
      <c r="AA7805" s="12"/>
      <c r="AB7805" s="12"/>
      <c r="AC7805" s="12"/>
      <c r="AD7805" s="12"/>
      <c r="AE7805" s="12"/>
      <c r="AF7805" s="12"/>
      <c r="AG7805" s="12"/>
      <c r="AH7805" s="12"/>
      <c r="AI7805" s="12"/>
      <c r="AJ7805" s="12"/>
      <c r="AK7805" s="12"/>
      <c r="AL7805" s="12"/>
      <c r="AM7805" s="12"/>
      <c r="AN7805" s="12"/>
      <c r="AO7805" s="12"/>
      <c r="AP7805" s="12"/>
      <c r="AQ7805" s="12"/>
      <c r="AR7805" s="12"/>
      <c r="AS7805" s="12"/>
      <c r="AT7805" s="12"/>
      <c r="AU7805" s="12"/>
      <c r="AV7805" s="12"/>
      <c r="AW7805" s="12"/>
      <c r="AX7805" s="12"/>
      <c r="AY7805" s="12"/>
      <c r="AZ7805" s="12"/>
      <c r="BA7805" s="12"/>
      <c r="BB7805" s="12"/>
      <c r="BC7805" s="12"/>
      <c r="BD7805" s="12"/>
      <c r="BE7805" s="12"/>
      <c r="BF7805" s="12"/>
      <c r="BG7805" s="12"/>
      <c r="BH7805" s="12"/>
      <c r="BI7805" s="12"/>
      <c r="BJ7805" s="13"/>
      <c r="BK7805" s="13"/>
      <c r="BL7805" s="13"/>
      <c r="BM7805" s="13"/>
      <c r="BN7805" s="13"/>
    </row>
    <row r="7806" spans="1:66" s="14" customFormat="1" x14ac:dyDescent="0.25">
      <c r="K7806" s="16"/>
      <c r="L7806" s="16"/>
      <c r="M7806" s="17"/>
      <c r="N7806" s="17"/>
      <c r="O7806" s="17"/>
      <c r="P7806" s="17"/>
      <c r="Q7806" s="17"/>
      <c r="R7806" s="17"/>
      <c r="S7806" s="17"/>
      <c r="T7806" s="17"/>
      <c r="U7806" s="17"/>
      <c r="V7806" s="17"/>
      <c r="W7806" s="17"/>
      <c r="X7806" s="17"/>
      <c r="Y7806" s="17"/>
      <c r="Z7806" s="17"/>
      <c r="AA7806" s="17"/>
      <c r="AB7806" s="17"/>
      <c r="AC7806" s="17"/>
      <c r="AD7806" s="17"/>
      <c r="AE7806" s="17"/>
      <c r="AF7806" s="17"/>
      <c r="AG7806" s="17"/>
      <c r="AH7806" s="17"/>
      <c r="AI7806" s="17"/>
      <c r="AJ7806" s="17"/>
      <c r="AK7806" s="17"/>
      <c r="AL7806" s="17"/>
      <c r="AM7806" s="17"/>
      <c r="AN7806" s="17"/>
      <c r="AO7806" s="17"/>
      <c r="AP7806" s="17"/>
      <c r="AQ7806" s="17"/>
      <c r="AR7806" s="17"/>
      <c r="AS7806" s="17"/>
      <c r="AT7806" s="17"/>
      <c r="AU7806" s="17"/>
      <c r="AV7806" s="17"/>
      <c r="AW7806" s="17"/>
      <c r="AX7806" s="17"/>
      <c r="AY7806" s="17"/>
      <c r="AZ7806" s="17"/>
      <c r="BA7806" s="17"/>
      <c r="BB7806" s="17"/>
      <c r="BC7806" s="17"/>
      <c r="BD7806" s="17"/>
      <c r="BE7806" s="17"/>
      <c r="BF7806" s="17"/>
      <c r="BG7806" s="17"/>
      <c r="BH7806" s="17"/>
      <c r="BI7806" s="17"/>
      <c r="BJ7806" s="18"/>
      <c r="BK7806" s="18"/>
      <c r="BL7806" s="18"/>
      <c r="BM7806" s="18"/>
      <c r="BN7806" s="18"/>
    </row>
    <row r="7807" spans="1:66" x14ac:dyDescent="0.25">
      <c r="D7807"/>
      <c r="E7807" s="10"/>
      <c r="F7807" s="10"/>
      <c r="G7807" s="10"/>
      <c r="H7807" s="10"/>
      <c r="I7807" s="10"/>
      <c r="J7807" s="10"/>
      <c r="K7807" s="11"/>
      <c r="L7807" s="11"/>
      <c r="M7807" s="12"/>
      <c r="N7807" s="12"/>
      <c r="O7807" s="12"/>
      <c r="P7807" s="12"/>
      <c r="Q7807" s="12"/>
      <c r="R7807" s="12"/>
      <c r="S7807" s="12"/>
      <c r="T7807" s="12"/>
      <c r="U7807" s="12"/>
      <c r="V7807" s="12"/>
      <c r="W7807" s="12"/>
      <c r="X7807" s="12"/>
      <c r="Y7807" s="12"/>
      <c r="Z7807" s="12"/>
      <c r="AA7807" s="12"/>
      <c r="AB7807" s="12"/>
      <c r="AC7807" s="12"/>
      <c r="AD7807" s="12"/>
      <c r="AE7807" s="12"/>
      <c r="AF7807" s="12"/>
      <c r="AG7807" s="12"/>
      <c r="AH7807" s="12"/>
      <c r="AI7807" s="12"/>
      <c r="AJ7807" s="12"/>
      <c r="AK7807" s="12"/>
      <c r="AL7807" s="12"/>
      <c r="AM7807" s="12"/>
      <c r="AN7807" s="12"/>
      <c r="AO7807" s="12"/>
      <c r="AP7807" s="12"/>
      <c r="AQ7807" s="12"/>
      <c r="AR7807" s="12"/>
      <c r="AS7807" s="12"/>
      <c r="AT7807" s="12"/>
      <c r="AU7807" s="12"/>
      <c r="AV7807" s="12"/>
      <c r="AW7807" s="12"/>
      <c r="AX7807" s="12"/>
      <c r="AY7807" s="12"/>
      <c r="AZ7807" s="12"/>
      <c r="BA7807" s="12"/>
      <c r="BB7807" s="12"/>
      <c r="BC7807" s="12"/>
      <c r="BD7807" s="12"/>
      <c r="BE7807" s="12"/>
      <c r="BF7807" s="12"/>
      <c r="BG7807" s="12"/>
      <c r="BH7807" s="12"/>
      <c r="BI7807" s="12"/>
      <c r="BJ7807" s="13"/>
      <c r="BK7807" s="13"/>
      <c r="BL7807" s="13"/>
      <c r="BM7807" s="13"/>
      <c r="BN7807" s="13"/>
    </row>
    <row r="7808" spans="1:66" x14ac:dyDescent="0.25">
      <c r="D7808"/>
      <c r="E7808" s="10"/>
      <c r="F7808" s="10"/>
      <c r="G7808" s="10"/>
      <c r="H7808" s="10"/>
      <c r="I7808" s="10"/>
      <c r="J7808" s="10"/>
      <c r="K7808" s="11"/>
      <c r="L7808" s="11"/>
      <c r="M7808" s="12"/>
      <c r="N7808" s="12"/>
      <c r="O7808" s="12"/>
      <c r="P7808" s="12"/>
      <c r="Q7808" s="12"/>
      <c r="R7808" s="12"/>
      <c r="S7808" s="12"/>
      <c r="T7808" s="12"/>
      <c r="U7808" s="12"/>
      <c r="V7808" s="12"/>
      <c r="W7808" s="12"/>
      <c r="X7808" s="12"/>
      <c r="Y7808" s="12"/>
      <c r="Z7808" s="12"/>
      <c r="AA7808" s="12"/>
      <c r="AB7808" s="12"/>
      <c r="AC7808" s="12"/>
      <c r="AD7808" s="12"/>
      <c r="AE7808" s="12"/>
      <c r="AF7808" s="12"/>
      <c r="AG7808" s="12"/>
      <c r="AH7808" s="12"/>
      <c r="AI7808" s="12"/>
      <c r="AJ7808" s="12"/>
      <c r="AK7808" s="12"/>
      <c r="AL7808" s="12"/>
      <c r="AM7808" s="12"/>
      <c r="AN7808" s="12"/>
      <c r="AO7808" s="12"/>
      <c r="AP7808" s="12"/>
      <c r="AQ7808" s="12"/>
      <c r="AR7808" s="12"/>
      <c r="AS7808" s="12"/>
      <c r="AT7808" s="12"/>
      <c r="AU7808" s="12"/>
      <c r="AV7808" s="12"/>
      <c r="AW7808" s="12"/>
      <c r="AX7808" s="12"/>
      <c r="AY7808" s="12"/>
      <c r="AZ7808" s="12"/>
      <c r="BA7808" s="12"/>
      <c r="BB7808" s="12"/>
      <c r="BC7808" s="12"/>
      <c r="BD7808" s="12"/>
      <c r="BE7808" s="12"/>
      <c r="BF7808" s="12"/>
      <c r="BG7808" s="12"/>
      <c r="BH7808" s="12"/>
      <c r="BI7808" s="12"/>
      <c r="BJ7808" s="13"/>
      <c r="BK7808" s="13"/>
      <c r="BL7808" s="13"/>
      <c r="BM7808" s="13"/>
      <c r="BN7808" s="13"/>
    </row>
    <row r="7809" spans="4:66" x14ac:dyDescent="0.25">
      <c r="D7809"/>
      <c r="E7809" s="10"/>
      <c r="F7809" s="10"/>
      <c r="G7809" s="10"/>
      <c r="H7809" s="10"/>
      <c r="I7809" s="10"/>
      <c r="J7809" s="10"/>
      <c r="K7809" s="11"/>
      <c r="L7809" s="11"/>
      <c r="M7809" s="12"/>
      <c r="N7809" s="12"/>
      <c r="O7809" s="12"/>
      <c r="P7809" s="12"/>
      <c r="Q7809" s="12"/>
      <c r="R7809" s="12"/>
      <c r="S7809" s="12"/>
      <c r="T7809" s="12"/>
      <c r="U7809" s="12"/>
      <c r="V7809" s="12"/>
      <c r="W7809" s="12"/>
      <c r="X7809" s="12"/>
      <c r="Y7809" s="12"/>
      <c r="Z7809" s="12"/>
      <c r="AA7809" s="12"/>
      <c r="AB7809" s="12"/>
      <c r="AC7809" s="12"/>
      <c r="AD7809" s="12"/>
      <c r="AE7809" s="12"/>
      <c r="AF7809" s="12"/>
      <c r="AG7809" s="12"/>
      <c r="AH7809" s="12"/>
      <c r="AI7809" s="12"/>
      <c r="AJ7809" s="12"/>
      <c r="AK7809" s="12"/>
      <c r="AL7809" s="12"/>
      <c r="AM7809" s="12"/>
      <c r="AN7809" s="12"/>
      <c r="AO7809" s="12"/>
      <c r="AP7809" s="12"/>
      <c r="AQ7809" s="12"/>
      <c r="AR7809" s="12"/>
      <c r="AS7809" s="12"/>
      <c r="AT7809" s="12"/>
      <c r="AU7809" s="12"/>
      <c r="AV7809" s="12"/>
      <c r="AW7809" s="12"/>
      <c r="AX7809" s="12"/>
      <c r="AY7809" s="12"/>
      <c r="AZ7809" s="12"/>
      <c r="BA7809" s="12"/>
      <c r="BB7809" s="12"/>
      <c r="BC7809" s="12"/>
      <c r="BD7809" s="12"/>
      <c r="BE7809" s="12"/>
      <c r="BF7809" s="12"/>
      <c r="BG7809" s="12"/>
      <c r="BH7809" s="12"/>
      <c r="BI7809" s="12"/>
      <c r="BJ7809" s="13"/>
      <c r="BK7809" s="13"/>
      <c r="BL7809" s="13"/>
      <c r="BM7809" s="13"/>
      <c r="BN7809" s="13"/>
    </row>
    <row r="7810" spans="4:66" x14ac:dyDescent="0.25">
      <c r="D7810"/>
      <c r="E7810" s="10"/>
      <c r="F7810" s="10"/>
      <c r="G7810" s="10"/>
      <c r="H7810" s="10"/>
      <c r="I7810" s="10"/>
      <c r="J7810" s="10"/>
      <c r="K7810" s="11"/>
      <c r="L7810" s="11"/>
      <c r="M7810" s="12"/>
      <c r="N7810" s="12"/>
      <c r="O7810" s="12"/>
      <c r="P7810" s="12"/>
      <c r="Q7810" s="12"/>
      <c r="R7810" s="12"/>
      <c r="S7810" s="12"/>
      <c r="T7810" s="12"/>
      <c r="U7810" s="12"/>
      <c r="V7810" s="12"/>
      <c r="W7810" s="12"/>
      <c r="X7810" s="12"/>
      <c r="Y7810" s="12"/>
      <c r="Z7810" s="12"/>
      <c r="AA7810" s="12"/>
      <c r="AB7810" s="12"/>
      <c r="AC7810" s="12"/>
      <c r="AD7810" s="12"/>
      <c r="AE7810" s="12"/>
      <c r="AF7810" s="12"/>
      <c r="AG7810" s="12"/>
      <c r="AH7810" s="12"/>
      <c r="AI7810" s="12"/>
      <c r="AJ7810" s="12"/>
      <c r="AK7810" s="12"/>
      <c r="AL7810" s="12"/>
      <c r="AM7810" s="12"/>
      <c r="AN7810" s="12"/>
      <c r="AO7810" s="12"/>
      <c r="AP7810" s="12"/>
      <c r="AQ7810" s="12"/>
      <c r="AR7810" s="12"/>
      <c r="AS7810" s="12"/>
      <c r="AT7810" s="12"/>
      <c r="AU7810" s="12"/>
      <c r="AV7810" s="12"/>
      <c r="AW7810" s="12"/>
      <c r="AX7810" s="12"/>
      <c r="AY7810" s="12"/>
      <c r="AZ7810" s="12"/>
      <c r="BA7810" s="12"/>
      <c r="BB7810" s="12"/>
      <c r="BC7810" s="12"/>
      <c r="BD7810" s="12"/>
      <c r="BE7810" s="12"/>
      <c r="BF7810" s="12"/>
      <c r="BG7810" s="12"/>
      <c r="BH7810" s="12"/>
      <c r="BI7810" s="12"/>
      <c r="BJ7810" s="13"/>
      <c r="BK7810" s="13"/>
      <c r="BL7810" s="13"/>
      <c r="BM7810" s="13"/>
      <c r="BN7810" s="13"/>
    </row>
    <row r="7811" spans="4:66" x14ac:dyDescent="0.25">
      <c r="D7811"/>
      <c r="E7811" s="10"/>
      <c r="F7811" s="10"/>
      <c r="G7811" s="10"/>
      <c r="H7811" s="10"/>
      <c r="I7811" s="10"/>
      <c r="J7811" s="10"/>
      <c r="K7811" s="11"/>
      <c r="L7811" s="11"/>
      <c r="M7811" s="12"/>
      <c r="N7811" s="12"/>
      <c r="O7811" s="12"/>
      <c r="P7811" s="12"/>
      <c r="Q7811" s="12"/>
      <c r="R7811" s="12"/>
      <c r="S7811" s="12"/>
      <c r="T7811" s="12"/>
      <c r="U7811" s="12"/>
      <c r="V7811" s="12"/>
      <c r="W7811" s="12"/>
      <c r="X7811" s="12"/>
      <c r="Y7811" s="12"/>
      <c r="Z7811" s="12"/>
      <c r="AA7811" s="12"/>
      <c r="AB7811" s="12"/>
      <c r="AC7811" s="12"/>
      <c r="AD7811" s="12"/>
      <c r="AE7811" s="12"/>
      <c r="AF7811" s="12"/>
      <c r="AG7811" s="12"/>
      <c r="AH7811" s="12"/>
      <c r="AI7811" s="12"/>
      <c r="AJ7811" s="12"/>
      <c r="AK7811" s="12"/>
      <c r="AL7811" s="12"/>
      <c r="AM7811" s="12"/>
      <c r="AN7811" s="12"/>
      <c r="AO7811" s="12"/>
      <c r="AP7811" s="12"/>
      <c r="AQ7811" s="12"/>
      <c r="AR7811" s="12"/>
      <c r="AS7811" s="12"/>
      <c r="AT7811" s="12"/>
      <c r="AU7811" s="12"/>
      <c r="AV7811" s="12"/>
      <c r="AW7811" s="12"/>
      <c r="AX7811" s="12"/>
      <c r="AY7811" s="12"/>
      <c r="AZ7811" s="12"/>
      <c r="BA7811" s="12"/>
      <c r="BB7811" s="12"/>
      <c r="BC7811" s="12"/>
      <c r="BD7811" s="12"/>
      <c r="BE7811" s="12"/>
      <c r="BF7811" s="12"/>
      <c r="BG7811" s="12"/>
      <c r="BH7811" s="12"/>
      <c r="BI7811" s="12"/>
      <c r="BJ7811" s="13"/>
      <c r="BK7811" s="13"/>
      <c r="BL7811" s="13"/>
      <c r="BM7811" s="13"/>
      <c r="BN7811" s="13"/>
    </row>
    <row r="7812" spans="4:66" x14ac:dyDescent="0.25">
      <c r="D7812"/>
      <c r="E7812" s="10"/>
      <c r="F7812" s="10"/>
      <c r="G7812" s="10"/>
      <c r="H7812" s="10"/>
      <c r="I7812" s="10"/>
      <c r="J7812" s="10"/>
      <c r="K7812" s="11"/>
      <c r="L7812" s="11"/>
      <c r="M7812" s="12"/>
      <c r="N7812" s="12"/>
      <c r="O7812" s="12"/>
      <c r="P7812" s="12"/>
      <c r="Q7812" s="12"/>
      <c r="R7812" s="12"/>
      <c r="S7812" s="12"/>
      <c r="T7812" s="12"/>
      <c r="U7812" s="12"/>
      <c r="V7812" s="12"/>
      <c r="W7812" s="12"/>
      <c r="X7812" s="12"/>
      <c r="Y7812" s="12"/>
      <c r="Z7812" s="12"/>
      <c r="AA7812" s="12"/>
      <c r="AB7812" s="12"/>
      <c r="AC7812" s="12"/>
      <c r="AD7812" s="12"/>
      <c r="AE7812" s="12"/>
      <c r="AF7812" s="12"/>
      <c r="AG7812" s="12"/>
      <c r="AH7812" s="12"/>
      <c r="AI7812" s="12"/>
      <c r="AJ7812" s="12"/>
      <c r="AK7812" s="12"/>
      <c r="AL7812" s="12"/>
      <c r="AM7812" s="12"/>
      <c r="AN7812" s="12"/>
      <c r="AO7812" s="12"/>
      <c r="AP7812" s="12"/>
      <c r="AQ7812" s="12"/>
      <c r="AR7812" s="12"/>
      <c r="AS7812" s="12"/>
      <c r="AT7812" s="12"/>
      <c r="AU7812" s="12"/>
      <c r="AV7812" s="12"/>
      <c r="AW7812" s="12"/>
      <c r="AX7812" s="12"/>
      <c r="AY7812" s="12"/>
      <c r="AZ7812" s="12"/>
      <c r="BA7812" s="12"/>
      <c r="BB7812" s="12"/>
      <c r="BC7812" s="12"/>
      <c r="BD7812" s="12"/>
      <c r="BE7812" s="12"/>
      <c r="BF7812" s="12"/>
      <c r="BG7812" s="12"/>
      <c r="BH7812" s="12"/>
      <c r="BI7812" s="12"/>
      <c r="BJ7812" s="13"/>
      <c r="BK7812" s="13"/>
      <c r="BL7812" s="13"/>
      <c r="BM7812" s="13"/>
      <c r="BN7812" s="13"/>
    </row>
    <row r="7813" spans="4:66" x14ac:dyDescent="0.25">
      <c r="D7813"/>
      <c r="E7813" s="10"/>
      <c r="F7813" s="10"/>
      <c r="G7813" s="10"/>
      <c r="H7813" s="10"/>
      <c r="I7813" s="10"/>
      <c r="J7813" s="10"/>
      <c r="K7813" s="11"/>
      <c r="L7813" s="11"/>
      <c r="M7813" s="12"/>
      <c r="N7813" s="12"/>
      <c r="O7813" s="12"/>
      <c r="P7813" s="12"/>
      <c r="Q7813" s="12"/>
      <c r="R7813" s="12"/>
      <c r="S7813" s="12"/>
      <c r="T7813" s="12"/>
      <c r="U7813" s="12"/>
      <c r="V7813" s="12"/>
      <c r="W7813" s="12"/>
      <c r="X7813" s="12"/>
      <c r="Y7813" s="12"/>
      <c r="Z7813" s="12"/>
      <c r="AA7813" s="12"/>
      <c r="AB7813" s="12"/>
      <c r="AC7813" s="12"/>
      <c r="AD7813" s="12"/>
      <c r="AE7813" s="12"/>
      <c r="AF7813" s="12"/>
      <c r="AG7813" s="12"/>
      <c r="AH7813" s="12"/>
      <c r="AI7813" s="12"/>
      <c r="AJ7813" s="12"/>
      <c r="AK7813" s="12"/>
      <c r="AL7813" s="12"/>
      <c r="AM7813" s="12"/>
      <c r="AN7813" s="12"/>
      <c r="AO7813" s="12"/>
      <c r="AP7813" s="12"/>
      <c r="AQ7813" s="12"/>
      <c r="AR7813" s="12"/>
      <c r="AS7813" s="12"/>
      <c r="AT7813" s="12"/>
      <c r="AU7813" s="12"/>
      <c r="AV7813" s="12"/>
      <c r="AW7813" s="12"/>
      <c r="AX7813" s="12"/>
      <c r="AY7813" s="12"/>
      <c r="AZ7813" s="12"/>
      <c r="BA7813" s="12"/>
      <c r="BB7813" s="12"/>
      <c r="BC7813" s="12"/>
      <c r="BD7813" s="12"/>
      <c r="BE7813" s="12"/>
      <c r="BF7813" s="12"/>
      <c r="BG7813" s="12"/>
      <c r="BH7813" s="12"/>
      <c r="BI7813" s="12"/>
      <c r="BJ7813" s="13"/>
      <c r="BK7813" s="13"/>
      <c r="BL7813" s="13"/>
      <c r="BM7813" s="13"/>
      <c r="BN7813" s="13"/>
    </row>
    <row r="7814" spans="4:66" x14ac:dyDescent="0.25">
      <c r="D7814"/>
      <c r="E7814" s="10"/>
      <c r="F7814" s="10"/>
      <c r="G7814" s="10"/>
      <c r="H7814" s="10"/>
      <c r="I7814" s="10"/>
      <c r="J7814" s="10"/>
      <c r="K7814" s="11"/>
      <c r="L7814" s="11"/>
      <c r="M7814" s="12"/>
      <c r="N7814" s="12"/>
      <c r="O7814" s="12"/>
      <c r="P7814" s="12"/>
      <c r="Q7814" s="12"/>
      <c r="R7814" s="12"/>
      <c r="S7814" s="12"/>
      <c r="T7814" s="12"/>
      <c r="U7814" s="12"/>
      <c r="V7814" s="12"/>
      <c r="W7814" s="12"/>
      <c r="X7814" s="12"/>
      <c r="Y7814" s="12"/>
      <c r="Z7814" s="12"/>
      <c r="AA7814" s="12"/>
      <c r="AB7814" s="12"/>
      <c r="AC7814" s="12"/>
      <c r="AD7814" s="12"/>
      <c r="AE7814" s="12"/>
      <c r="AF7814" s="12"/>
      <c r="AG7814" s="12"/>
      <c r="AH7814" s="12"/>
      <c r="AI7814" s="12"/>
      <c r="AJ7814" s="12"/>
      <c r="AK7814" s="12"/>
      <c r="AL7814" s="12"/>
      <c r="AM7814" s="12"/>
      <c r="AN7814" s="12"/>
      <c r="AO7814" s="12"/>
      <c r="AP7814" s="12"/>
      <c r="AQ7814" s="12"/>
      <c r="AR7814" s="12"/>
      <c r="AS7814" s="12"/>
      <c r="AT7814" s="12"/>
      <c r="AU7814" s="12"/>
      <c r="AV7814" s="12"/>
      <c r="AW7814" s="12"/>
      <c r="AX7814" s="12"/>
      <c r="AY7814" s="12"/>
      <c r="AZ7814" s="12"/>
      <c r="BA7814" s="12"/>
      <c r="BB7814" s="12"/>
      <c r="BC7814" s="12"/>
      <c r="BD7814" s="12"/>
      <c r="BE7814" s="12"/>
      <c r="BF7814" s="12"/>
      <c r="BG7814" s="12"/>
      <c r="BH7814" s="12"/>
      <c r="BI7814" s="12"/>
      <c r="BJ7814" s="13"/>
      <c r="BK7814" s="13"/>
      <c r="BL7814" s="13"/>
      <c r="BM7814" s="13"/>
      <c r="BN7814" s="13"/>
    </row>
    <row r="7815" spans="4:66" x14ac:dyDescent="0.25">
      <c r="D7815"/>
      <c r="E7815" s="10"/>
      <c r="F7815" s="10"/>
      <c r="G7815" s="10"/>
      <c r="H7815" s="10"/>
      <c r="I7815" s="10"/>
      <c r="J7815" s="10"/>
      <c r="K7815" s="11"/>
      <c r="L7815" s="11"/>
      <c r="M7815" s="12"/>
      <c r="N7815" s="12"/>
      <c r="O7815" s="12"/>
      <c r="P7815" s="12"/>
      <c r="Q7815" s="12"/>
      <c r="R7815" s="12"/>
      <c r="S7815" s="12"/>
      <c r="T7815" s="12"/>
      <c r="U7815" s="12"/>
      <c r="V7815" s="12"/>
      <c r="W7815" s="12"/>
      <c r="X7815" s="12"/>
      <c r="Y7815" s="12"/>
      <c r="Z7815" s="12"/>
      <c r="AA7815" s="12"/>
      <c r="AB7815" s="12"/>
      <c r="AC7815" s="12"/>
      <c r="AD7815" s="12"/>
      <c r="AE7815" s="12"/>
      <c r="AF7815" s="12"/>
      <c r="AG7815" s="12"/>
      <c r="AH7815" s="12"/>
      <c r="AI7815" s="12"/>
      <c r="AJ7815" s="12"/>
      <c r="AK7815" s="12"/>
      <c r="AL7815" s="12"/>
      <c r="AM7815" s="12"/>
      <c r="AN7815" s="12"/>
      <c r="AO7815" s="12"/>
      <c r="AP7815" s="12"/>
      <c r="AQ7815" s="12"/>
      <c r="AR7815" s="12"/>
      <c r="AS7815" s="12"/>
      <c r="AT7815" s="12"/>
      <c r="AU7815" s="12"/>
      <c r="AV7815" s="12"/>
      <c r="AW7815" s="12"/>
      <c r="AX7815" s="12"/>
      <c r="AY7815" s="12"/>
      <c r="AZ7815" s="12"/>
      <c r="BA7815" s="12"/>
      <c r="BB7815" s="12"/>
      <c r="BC7815" s="12"/>
      <c r="BD7815" s="12"/>
      <c r="BE7815" s="12"/>
      <c r="BF7815" s="12"/>
      <c r="BG7815" s="12"/>
      <c r="BH7815" s="12"/>
      <c r="BI7815" s="12"/>
      <c r="BJ7815" s="13"/>
      <c r="BK7815" s="13"/>
      <c r="BL7815" s="13"/>
      <c r="BM7815" s="13"/>
      <c r="BN7815" s="13"/>
    </row>
    <row r="7816" spans="4:66" x14ac:dyDescent="0.25">
      <c r="D7816"/>
      <c r="E7816" s="10"/>
      <c r="F7816" s="10"/>
      <c r="G7816" s="10"/>
      <c r="H7816" s="10"/>
      <c r="I7816" s="10"/>
      <c r="J7816" s="10"/>
      <c r="K7816" s="11"/>
      <c r="L7816" s="11"/>
      <c r="M7816" s="12"/>
      <c r="N7816" s="12"/>
      <c r="O7816" s="12"/>
      <c r="P7816" s="12"/>
      <c r="Q7816" s="12"/>
      <c r="R7816" s="12"/>
      <c r="S7816" s="12"/>
      <c r="T7816" s="12"/>
      <c r="U7816" s="12"/>
      <c r="V7816" s="12"/>
      <c r="W7816" s="12"/>
      <c r="X7816" s="12"/>
      <c r="Y7816" s="12"/>
      <c r="Z7816" s="12"/>
      <c r="AA7816" s="12"/>
      <c r="AB7816" s="12"/>
      <c r="AC7816" s="12"/>
      <c r="AD7816" s="12"/>
      <c r="AE7816" s="12"/>
      <c r="AF7816" s="12"/>
      <c r="AG7816" s="12"/>
      <c r="AH7816" s="12"/>
      <c r="AI7816" s="12"/>
      <c r="AJ7816" s="12"/>
      <c r="AK7816" s="12"/>
      <c r="AL7816" s="12"/>
      <c r="AM7816" s="12"/>
      <c r="AN7816" s="12"/>
      <c r="AO7816" s="12"/>
      <c r="AP7816" s="12"/>
      <c r="AQ7816" s="12"/>
      <c r="AR7816" s="12"/>
      <c r="AS7816" s="12"/>
      <c r="AT7816" s="12"/>
      <c r="AU7816" s="12"/>
      <c r="AV7816" s="12"/>
      <c r="AW7816" s="12"/>
      <c r="AX7816" s="12"/>
      <c r="AY7816" s="12"/>
      <c r="AZ7816" s="12"/>
      <c r="BA7816" s="12"/>
      <c r="BB7816" s="12"/>
      <c r="BC7816" s="12"/>
      <c r="BD7816" s="12"/>
      <c r="BE7816" s="12"/>
      <c r="BF7816" s="12"/>
      <c r="BG7816" s="12"/>
      <c r="BH7816" s="12"/>
      <c r="BI7816" s="12"/>
      <c r="BJ7816" s="13"/>
      <c r="BK7816" s="13"/>
      <c r="BL7816" s="13"/>
      <c r="BM7816" s="13"/>
      <c r="BN7816" s="13"/>
    </row>
    <row r="7817" spans="4:66" x14ac:dyDescent="0.25">
      <c r="D7817"/>
      <c r="E7817" s="10"/>
      <c r="F7817" s="10"/>
      <c r="G7817" s="10"/>
      <c r="H7817" s="10"/>
      <c r="I7817" s="10"/>
      <c r="J7817" s="10"/>
      <c r="K7817" s="11"/>
      <c r="L7817" s="11"/>
      <c r="M7817" s="12"/>
      <c r="N7817" s="12"/>
      <c r="O7817" s="12"/>
      <c r="P7817" s="12"/>
      <c r="Q7817" s="12"/>
      <c r="R7817" s="12"/>
      <c r="S7817" s="12"/>
      <c r="T7817" s="12"/>
      <c r="U7817" s="12"/>
      <c r="V7817" s="12"/>
      <c r="W7817" s="12"/>
      <c r="X7817" s="12"/>
      <c r="Y7817" s="12"/>
      <c r="Z7817" s="12"/>
      <c r="AA7817" s="12"/>
      <c r="AB7817" s="12"/>
      <c r="AC7817" s="12"/>
      <c r="AD7817" s="12"/>
      <c r="AE7817" s="12"/>
      <c r="AF7817" s="12"/>
      <c r="AG7817" s="12"/>
      <c r="AH7817" s="12"/>
      <c r="AI7817" s="12"/>
      <c r="AJ7817" s="12"/>
      <c r="AK7817" s="12"/>
      <c r="AL7817" s="12"/>
      <c r="AM7817" s="12"/>
      <c r="AN7817" s="12"/>
      <c r="AO7817" s="12"/>
      <c r="AP7817" s="12"/>
      <c r="AQ7817" s="12"/>
      <c r="AR7817" s="12"/>
      <c r="AS7817" s="12"/>
      <c r="AT7817" s="12"/>
      <c r="AU7817" s="12"/>
      <c r="AV7817" s="12"/>
      <c r="AW7817" s="12"/>
      <c r="AX7817" s="12"/>
      <c r="AY7817" s="12"/>
      <c r="AZ7817" s="12"/>
      <c r="BA7817" s="12"/>
      <c r="BB7817" s="12"/>
      <c r="BC7817" s="12"/>
      <c r="BD7817" s="12"/>
      <c r="BE7817" s="12"/>
      <c r="BF7817" s="12"/>
      <c r="BG7817" s="12"/>
      <c r="BH7817" s="12"/>
      <c r="BI7817" s="12"/>
      <c r="BJ7817" s="13"/>
      <c r="BK7817" s="13"/>
      <c r="BL7817" s="13"/>
      <c r="BM7817" s="13"/>
      <c r="BN7817" s="13"/>
    </row>
    <row r="7818" spans="4:66" x14ac:dyDescent="0.25">
      <c r="D7818"/>
      <c r="E7818" s="10"/>
      <c r="F7818" s="10"/>
      <c r="G7818" s="10"/>
      <c r="H7818" s="10"/>
      <c r="I7818" s="10"/>
      <c r="J7818" s="10"/>
      <c r="K7818" s="11"/>
      <c r="L7818" s="11"/>
      <c r="M7818" s="12"/>
      <c r="N7818" s="12"/>
      <c r="O7818" s="12"/>
      <c r="P7818" s="12"/>
      <c r="Q7818" s="12"/>
      <c r="R7818" s="12"/>
      <c r="S7818" s="12"/>
      <c r="T7818" s="12"/>
      <c r="U7818" s="12"/>
      <c r="V7818" s="12"/>
      <c r="W7818" s="12"/>
      <c r="X7818" s="12"/>
      <c r="Y7818" s="12"/>
      <c r="Z7818" s="12"/>
      <c r="AA7818" s="12"/>
      <c r="AB7818" s="12"/>
      <c r="AC7818" s="12"/>
      <c r="AD7818" s="12"/>
      <c r="AE7818" s="12"/>
      <c r="AF7818" s="12"/>
      <c r="AG7818" s="12"/>
      <c r="AH7818" s="12"/>
      <c r="AI7818" s="12"/>
      <c r="AJ7818" s="12"/>
      <c r="AK7818" s="12"/>
      <c r="AL7818" s="12"/>
      <c r="AM7818" s="12"/>
      <c r="AN7818" s="12"/>
      <c r="AO7818" s="12"/>
      <c r="AP7818" s="12"/>
      <c r="AQ7818" s="12"/>
      <c r="AR7818" s="12"/>
      <c r="AS7818" s="12"/>
      <c r="AT7818" s="12"/>
      <c r="AU7818" s="12"/>
      <c r="AV7818" s="12"/>
      <c r="AW7818" s="12"/>
      <c r="AX7818" s="12"/>
      <c r="AY7818" s="12"/>
      <c r="AZ7818" s="12"/>
      <c r="BA7818" s="12"/>
      <c r="BB7818" s="12"/>
      <c r="BC7818" s="12"/>
      <c r="BD7818" s="12"/>
      <c r="BE7818" s="12"/>
      <c r="BF7818" s="12"/>
      <c r="BG7818" s="12"/>
      <c r="BH7818" s="12"/>
      <c r="BI7818" s="12"/>
      <c r="BJ7818" s="13"/>
      <c r="BK7818" s="13"/>
      <c r="BL7818" s="13"/>
      <c r="BM7818" s="13"/>
      <c r="BN7818" s="13"/>
    </row>
    <row r="7819" spans="4:66" x14ac:dyDescent="0.25">
      <c r="D7819"/>
      <c r="E7819" s="10"/>
      <c r="F7819" s="10"/>
      <c r="G7819" s="10"/>
      <c r="H7819" s="10"/>
      <c r="I7819" s="10"/>
      <c r="J7819" s="10"/>
      <c r="K7819" s="11"/>
      <c r="L7819" s="11"/>
      <c r="M7819" s="12"/>
      <c r="N7819" s="12"/>
      <c r="O7819" s="12"/>
      <c r="P7819" s="12"/>
      <c r="Q7819" s="12"/>
      <c r="R7819" s="12"/>
      <c r="S7819" s="12"/>
      <c r="T7819" s="12"/>
      <c r="U7819" s="12"/>
      <c r="V7819" s="12"/>
      <c r="W7819" s="12"/>
      <c r="X7819" s="12"/>
      <c r="Y7819" s="12"/>
      <c r="Z7819" s="12"/>
      <c r="AA7819" s="12"/>
      <c r="AB7819" s="12"/>
      <c r="AC7819" s="12"/>
      <c r="AD7819" s="12"/>
      <c r="AE7819" s="12"/>
      <c r="AF7819" s="12"/>
      <c r="AG7819" s="12"/>
      <c r="AH7819" s="12"/>
      <c r="AI7819" s="12"/>
      <c r="AJ7819" s="12"/>
      <c r="AK7819" s="12"/>
      <c r="AL7819" s="12"/>
      <c r="AM7819" s="12"/>
      <c r="AN7819" s="12"/>
      <c r="AO7819" s="12"/>
      <c r="AP7819" s="12"/>
      <c r="AQ7819" s="12"/>
      <c r="AR7819" s="12"/>
      <c r="AS7819" s="12"/>
      <c r="AT7819" s="12"/>
      <c r="AU7819" s="12"/>
      <c r="AV7819" s="12"/>
      <c r="AW7819" s="12"/>
      <c r="AX7819" s="12"/>
      <c r="AY7819" s="12"/>
      <c r="AZ7819" s="12"/>
      <c r="BA7819" s="12"/>
      <c r="BB7819" s="12"/>
      <c r="BC7819" s="12"/>
      <c r="BD7819" s="12"/>
      <c r="BE7819" s="12"/>
      <c r="BF7819" s="12"/>
      <c r="BG7819" s="12"/>
      <c r="BH7819" s="12"/>
      <c r="BI7819" s="12"/>
      <c r="BJ7819" s="13"/>
      <c r="BK7819" s="13"/>
      <c r="BL7819" s="13"/>
      <c r="BM7819" s="13"/>
      <c r="BN7819" s="13"/>
    </row>
    <row r="7820" spans="4:66" x14ac:dyDescent="0.25">
      <c r="D7820"/>
      <c r="E7820" s="10"/>
      <c r="F7820" s="10"/>
      <c r="G7820" s="10"/>
      <c r="H7820" s="10"/>
      <c r="I7820" s="10"/>
      <c r="J7820" s="10"/>
      <c r="K7820" s="11"/>
      <c r="L7820" s="11"/>
      <c r="M7820" s="12"/>
      <c r="N7820" s="12"/>
      <c r="O7820" s="12"/>
      <c r="P7820" s="12"/>
      <c r="Q7820" s="12"/>
      <c r="R7820" s="12"/>
      <c r="S7820" s="12"/>
      <c r="T7820" s="12"/>
      <c r="U7820" s="12"/>
      <c r="V7820" s="12"/>
      <c r="W7820" s="12"/>
      <c r="X7820" s="12"/>
      <c r="Y7820" s="12"/>
      <c r="Z7820" s="12"/>
      <c r="AA7820" s="12"/>
      <c r="AB7820" s="12"/>
      <c r="AC7820" s="12"/>
      <c r="AD7820" s="12"/>
      <c r="AE7820" s="12"/>
      <c r="AF7820" s="12"/>
      <c r="AG7820" s="12"/>
      <c r="AH7820" s="12"/>
      <c r="AI7820" s="12"/>
      <c r="AJ7820" s="12"/>
      <c r="AK7820" s="12"/>
      <c r="AL7820" s="12"/>
      <c r="AM7820" s="12"/>
      <c r="AN7820" s="12"/>
      <c r="AO7820" s="12"/>
      <c r="AP7820" s="12"/>
      <c r="AQ7820" s="12"/>
      <c r="AR7820" s="12"/>
      <c r="AS7820" s="12"/>
      <c r="AT7820" s="12"/>
      <c r="AU7820" s="12"/>
      <c r="AV7820" s="12"/>
      <c r="AW7820" s="12"/>
      <c r="AX7820" s="12"/>
      <c r="AY7820" s="12"/>
      <c r="AZ7820" s="12"/>
      <c r="BA7820" s="12"/>
      <c r="BB7820" s="12"/>
      <c r="BC7820" s="12"/>
      <c r="BD7820" s="12"/>
      <c r="BE7820" s="12"/>
      <c r="BF7820" s="12"/>
      <c r="BG7820" s="12"/>
      <c r="BH7820" s="12"/>
      <c r="BI7820" s="12"/>
      <c r="BJ7820" s="13"/>
      <c r="BK7820" s="13"/>
      <c r="BL7820" s="13"/>
      <c r="BM7820" s="13"/>
      <c r="BN7820" s="13"/>
    </row>
    <row r="7821" spans="4:66" x14ac:dyDescent="0.25">
      <c r="D7821"/>
      <c r="E7821" s="10"/>
      <c r="F7821" s="10"/>
      <c r="G7821" s="10"/>
      <c r="H7821" s="10"/>
      <c r="I7821" s="10"/>
      <c r="J7821" s="10"/>
      <c r="K7821" s="11"/>
      <c r="L7821" s="11"/>
      <c r="M7821" s="12"/>
      <c r="N7821" s="12"/>
      <c r="O7821" s="12"/>
      <c r="P7821" s="12"/>
      <c r="Q7821" s="12"/>
      <c r="R7821" s="12"/>
      <c r="S7821" s="12"/>
      <c r="T7821" s="12"/>
      <c r="U7821" s="12"/>
      <c r="V7821" s="12"/>
      <c r="W7821" s="12"/>
      <c r="X7821" s="12"/>
      <c r="Y7821" s="12"/>
      <c r="Z7821" s="12"/>
      <c r="AA7821" s="12"/>
      <c r="AB7821" s="12"/>
      <c r="AC7821" s="12"/>
      <c r="AD7821" s="12"/>
      <c r="AE7821" s="12"/>
      <c r="AF7821" s="12"/>
      <c r="AG7821" s="12"/>
      <c r="AH7821" s="12"/>
      <c r="AI7821" s="12"/>
      <c r="AJ7821" s="12"/>
      <c r="AK7821" s="12"/>
      <c r="AL7821" s="12"/>
      <c r="AM7821" s="12"/>
      <c r="AN7821" s="12"/>
      <c r="AO7821" s="12"/>
      <c r="AP7821" s="12"/>
      <c r="AQ7821" s="12"/>
      <c r="AR7821" s="12"/>
      <c r="AS7821" s="12"/>
      <c r="AT7821" s="12"/>
      <c r="AU7821" s="12"/>
      <c r="AV7821" s="12"/>
      <c r="AW7821" s="12"/>
      <c r="AX7821" s="12"/>
      <c r="AY7821" s="12"/>
      <c r="AZ7821" s="12"/>
      <c r="BA7821" s="12"/>
      <c r="BB7821" s="12"/>
      <c r="BC7821" s="12"/>
      <c r="BD7821" s="12"/>
      <c r="BE7821" s="12"/>
      <c r="BF7821" s="12"/>
      <c r="BG7821" s="12"/>
      <c r="BH7821" s="12"/>
      <c r="BI7821" s="12"/>
      <c r="BJ7821" s="13"/>
      <c r="BK7821" s="13"/>
      <c r="BL7821" s="13"/>
      <c r="BM7821" s="13"/>
      <c r="BN7821" s="13"/>
    </row>
    <row r="7822" spans="4:66" x14ac:dyDescent="0.25">
      <c r="D7822"/>
      <c r="E7822" s="10"/>
      <c r="F7822" s="10"/>
      <c r="G7822" s="10"/>
      <c r="H7822" s="10"/>
      <c r="I7822" s="10"/>
      <c r="J7822" s="10"/>
      <c r="K7822" s="11"/>
      <c r="L7822" s="11"/>
      <c r="M7822" s="12"/>
      <c r="N7822" s="12"/>
      <c r="O7822" s="12"/>
      <c r="P7822" s="12"/>
      <c r="Q7822" s="12"/>
      <c r="R7822" s="12"/>
      <c r="S7822" s="12"/>
      <c r="T7822" s="12"/>
      <c r="U7822" s="12"/>
      <c r="V7822" s="12"/>
      <c r="W7822" s="12"/>
      <c r="X7822" s="12"/>
      <c r="Y7822" s="12"/>
      <c r="Z7822" s="12"/>
      <c r="AA7822" s="12"/>
      <c r="AB7822" s="12"/>
      <c r="AC7822" s="12"/>
      <c r="AD7822" s="12"/>
      <c r="AE7822" s="12"/>
      <c r="AF7822" s="12"/>
      <c r="AG7822" s="12"/>
      <c r="AH7822" s="12"/>
      <c r="AI7822" s="12"/>
      <c r="AJ7822" s="12"/>
      <c r="AK7822" s="12"/>
      <c r="AL7822" s="12"/>
      <c r="AM7822" s="12"/>
      <c r="AN7822" s="12"/>
      <c r="AO7822" s="12"/>
      <c r="AP7822" s="12"/>
      <c r="AQ7822" s="12"/>
      <c r="AR7822" s="12"/>
      <c r="AS7822" s="12"/>
      <c r="AT7822" s="12"/>
      <c r="AU7822" s="12"/>
      <c r="AV7822" s="12"/>
      <c r="AW7822" s="12"/>
      <c r="AX7822" s="12"/>
      <c r="AY7822" s="12"/>
      <c r="AZ7822" s="12"/>
      <c r="BA7822" s="12"/>
      <c r="BB7822" s="12"/>
      <c r="BC7822" s="12"/>
      <c r="BD7822" s="12"/>
      <c r="BE7822" s="12"/>
      <c r="BF7822" s="12"/>
      <c r="BG7822" s="12"/>
      <c r="BH7822" s="12"/>
      <c r="BI7822" s="12"/>
      <c r="BJ7822" s="13"/>
      <c r="BK7822" s="13"/>
      <c r="BL7822" s="13"/>
      <c r="BM7822" s="13"/>
      <c r="BN7822" s="13"/>
    </row>
    <row r="7823" spans="4:66" x14ac:dyDescent="0.25">
      <c r="D7823"/>
      <c r="E7823" s="10"/>
      <c r="F7823" s="10"/>
      <c r="G7823" s="10"/>
      <c r="H7823" s="10"/>
      <c r="I7823" s="10"/>
      <c r="J7823" s="10"/>
      <c r="K7823" s="11"/>
      <c r="L7823" s="11"/>
      <c r="M7823" s="12"/>
      <c r="N7823" s="12"/>
      <c r="O7823" s="12"/>
      <c r="P7823" s="12"/>
      <c r="Q7823" s="12"/>
      <c r="R7823" s="12"/>
      <c r="S7823" s="12"/>
      <c r="T7823" s="12"/>
      <c r="U7823" s="12"/>
      <c r="V7823" s="12"/>
      <c r="W7823" s="12"/>
      <c r="X7823" s="12"/>
      <c r="Y7823" s="12"/>
      <c r="Z7823" s="12"/>
      <c r="AA7823" s="12"/>
      <c r="AB7823" s="12"/>
      <c r="AC7823" s="12"/>
      <c r="AD7823" s="12"/>
      <c r="AE7823" s="12"/>
      <c r="AF7823" s="12"/>
      <c r="AG7823" s="12"/>
      <c r="AH7823" s="12"/>
      <c r="AI7823" s="12"/>
      <c r="AJ7823" s="12"/>
      <c r="AK7823" s="12"/>
      <c r="AL7823" s="12"/>
      <c r="AM7823" s="12"/>
      <c r="AN7823" s="12"/>
      <c r="AO7823" s="12"/>
      <c r="AP7823" s="12"/>
      <c r="AQ7823" s="12"/>
      <c r="AR7823" s="12"/>
      <c r="AS7823" s="12"/>
      <c r="AT7823" s="12"/>
      <c r="AU7823" s="12"/>
      <c r="AV7823" s="12"/>
      <c r="AW7823" s="12"/>
      <c r="AX7823" s="12"/>
      <c r="AY7823" s="12"/>
      <c r="AZ7823" s="12"/>
      <c r="BA7823" s="12"/>
      <c r="BB7823" s="12"/>
      <c r="BC7823" s="12"/>
      <c r="BD7823" s="12"/>
      <c r="BE7823" s="12"/>
      <c r="BF7823" s="12"/>
      <c r="BG7823" s="12"/>
      <c r="BH7823" s="12"/>
      <c r="BI7823" s="12"/>
      <c r="BJ7823" s="13"/>
      <c r="BK7823" s="13"/>
      <c r="BL7823" s="13"/>
      <c r="BM7823" s="13"/>
      <c r="BN7823" s="13"/>
    </row>
    <row r="7824" spans="4:66" x14ac:dyDescent="0.25">
      <c r="D7824"/>
      <c r="E7824" s="10"/>
      <c r="F7824" s="10"/>
      <c r="G7824" s="10"/>
      <c r="H7824" s="10"/>
      <c r="I7824" s="10"/>
      <c r="J7824" s="10"/>
      <c r="K7824" s="11"/>
      <c r="L7824" s="11"/>
      <c r="M7824" s="12"/>
      <c r="N7824" s="12"/>
      <c r="O7824" s="12"/>
      <c r="P7824" s="12"/>
      <c r="Q7824" s="12"/>
      <c r="R7824" s="12"/>
      <c r="S7824" s="12"/>
      <c r="T7824" s="12"/>
      <c r="U7824" s="12"/>
      <c r="V7824" s="12"/>
      <c r="W7824" s="12"/>
      <c r="X7824" s="12"/>
      <c r="Y7824" s="12"/>
      <c r="Z7824" s="12"/>
      <c r="AA7824" s="12"/>
      <c r="AB7824" s="12"/>
      <c r="AC7824" s="12"/>
      <c r="AD7824" s="12"/>
      <c r="AE7824" s="12"/>
      <c r="AF7824" s="12"/>
      <c r="AG7824" s="12"/>
      <c r="AH7824" s="12"/>
      <c r="AI7824" s="12"/>
      <c r="AJ7824" s="12"/>
      <c r="AK7824" s="12"/>
      <c r="AL7824" s="12"/>
      <c r="AM7824" s="12"/>
      <c r="AN7824" s="12"/>
      <c r="AO7824" s="12"/>
      <c r="AP7824" s="12"/>
      <c r="AQ7824" s="12"/>
      <c r="AR7824" s="12"/>
      <c r="AS7824" s="12"/>
      <c r="AT7824" s="12"/>
      <c r="AU7824" s="12"/>
      <c r="AV7824" s="12"/>
      <c r="AW7824" s="12"/>
      <c r="AX7824" s="12"/>
      <c r="AY7824" s="12"/>
      <c r="AZ7824" s="12"/>
      <c r="BA7824" s="12"/>
      <c r="BB7824" s="12"/>
      <c r="BC7824" s="12"/>
      <c r="BD7824" s="12"/>
      <c r="BE7824" s="12"/>
      <c r="BF7824" s="12"/>
      <c r="BG7824" s="12"/>
      <c r="BH7824" s="12"/>
      <c r="BI7824" s="12"/>
      <c r="BJ7824" s="13"/>
      <c r="BK7824" s="13"/>
      <c r="BL7824" s="13"/>
      <c r="BM7824" s="13"/>
      <c r="BN7824" s="13"/>
    </row>
    <row r="7825" spans="4:66" x14ac:dyDescent="0.25">
      <c r="D7825"/>
      <c r="E7825" s="10"/>
      <c r="F7825" s="10"/>
      <c r="G7825" s="10"/>
      <c r="H7825" s="10"/>
      <c r="I7825" s="10"/>
      <c r="J7825" s="10"/>
      <c r="K7825" s="11"/>
      <c r="L7825" s="11"/>
      <c r="M7825" s="12"/>
      <c r="N7825" s="12"/>
      <c r="O7825" s="12"/>
      <c r="P7825" s="12"/>
      <c r="Q7825" s="12"/>
      <c r="R7825" s="12"/>
      <c r="S7825" s="12"/>
      <c r="T7825" s="12"/>
      <c r="U7825" s="12"/>
      <c r="V7825" s="12"/>
      <c r="W7825" s="12"/>
      <c r="X7825" s="12"/>
      <c r="Y7825" s="12"/>
      <c r="Z7825" s="12"/>
      <c r="AA7825" s="12"/>
      <c r="AB7825" s="12"/>
      <c r="AC7825" s="12"/>
      <c r="AD7825" s="12"/>
      <c r="AE7825" s="12"/>
      <c r="AF7825" s="12"/>
      <c r="AG7825" s="12"/>
      <c r="AH7825" s="12"/>
      <c r="AI7825" s="12"/>
      <c r="AJ7825" s="12"/>
      <c r="AK7825" s="12"/>
      <c r="AL7825" s="12"/>
      <c r="AM7825" s="12"/>
      <c r="AN7825" s="12"/>
      <c r="AO7825" s="12"/>
      <c r="AP7825" s="12"/>
      <c r="AQ7825" s="12"/>
      <c r="AR7825" s="12"/>
      <c r="AS7825" s="12"/>
      <c r="AT7825" s="12"/>
      <c r="AU7825" s="12"/>
      <c r="AV7825" s="12"/>
      <c r="AW7825" s="12"/>
      <c r="AX7825" s="12"/>
      <c r="AY7825" s="12"/>
      <c r="AZ7825" s="12"/>
      <c r="BA7825" s="12"/>
      <c r="BB7825" s="12"/>
      <c r="BC7825" s="12"/>
      <c r="BD7825" s="12"/>
      <c r="BE7825" s="12"/>
      <c r="BF7825" s="12"/>
      <c r="BG7825" s="12"/>
      <c r="BH7825" s="12"/>
      <c r="BI7825" s="12"/>
      <c r="BJ7825" s="13"/>
      <c r="BK7825" s="13"/>
      <c r="BL7825" s="13"/>
      <c r="BM7825" s="13"/>
      <c r="BN7825" s="13"/>
    </row>
    <row r="7826" spans="4:66" x14ac:dyDescent="0.25">
      <c r="D7826"/>
      <c r="E7826" s="10"/>
      <c r="F7826" s="10"/>
      <c r="G7826" s="10"/>
      <c r="H7826" s="10"/>
      <c r="I7826" s="10"/>
      <c r="J7826" s="10"/>
      <c r="K7826" s="11"/>
      <c r="L7826" s="11"/>
      <c r="M7826" s="12"/>
      <c r="N7826" s="12"/>
      <c r="O7826" s="12"/>
      <c r="P7826" s="12"/>
      <c r="Q7826" s="12"/>
      <c r="R7826" s="12"/>
      <c r="S7826" s="12"/>
      <c r="T7826" s="12"/>
      <c r="U7826" s="12"/>
      <c r="V7826" s="12"/>
      <c r="W7826" s="12"/>
      <c r="X7826" s="12"/>
      <c r="Y7826" s="12"/>
      <c r="Z7826" s="12"/>
      <c r="AA7826" s="12"/>
      <c r="AB7826" s="12"/>
      <c r="AC7826" s="12"/>
      <c r="AD7826" s="12"/>
      <c r="AE7826" s="12"/>
      <c r="AF7826" s="12"/>
      <c r="AG7826" s="12"/>
      <c r="AH7826" s="12"/>
      <c r="AI7826" s="12"/>
      <c r="AJ7826" s="12"/>
      <c r="AK7826" s="12"/>
      <c r="AL7826" s="12"/>
      <c r="AM7826" s="12"/>
      <c r="AN7826" s="12"/>
      <c r="AO7826" s="12"/>
      <c r="AP7826" s="12"/>
      <c r="AQ7826" s="12"/>
      <c r="AR7826" s="12"/>
      <c r="AS7826" s="12"/>
      <c r="AT7826" s="12"/>
      <c r="AU7826" s="12"/>
      <c r="AV7826" s="12"/>
      <c r="AW7826" s="12"/>
      <c r="AX7826" s="12"/>
      <c r="AY7826" s="12"/>
      <c r="AZ7826" s="12"/>
      <c r="BA7826" s="12"/>
      <c r="BB7826" s="12"/>
      <c r="BC7826" s="12"/>
      <c r="BD7826" s="12"/>
      <c r="BE7826" s="12"/>
      <c r="BF7826" s="12"/>
      <c r="BG7826" s="12"/>
      <c r="BH7826" s="12"/>
      <c r="BI7826" s="12"/>
      <c r="BJ7826" s="13"/>
      <c r="BK7826" s="13"/>
      <c r="BL7826" s="13"/>
      <c r="BM7826" s="13"/>
      <c r="BN7826" s="13"/>
    </row>
    <row r="7827" spans="4:66" x14ac:dyDescent="0.25">
      <c r="D7827"/>
      <c r="E7827" s="10"/>
      <c r="F7827" s="10"/>
      <c r="G7827" s="10"/>
      <c r="H7827" s="10"/>
      <c r="I7827" s="10"/>
      <c r="J7827" s="10"/>
      <c r="K7827" s="11"/>
      <c r="L7827" s="11"/>
      <c r="M7827" s="12"/>
      <c r="N7827" s="12"/>
      <c r="O7827" s="12"/>
      <c r="P7827" s="12"/>
      <c r="Q7827" s="12"/>
      <c r="R7827" s="12"/>
      <c r="S7827" s="12"/>
      <c r="T7827" s="12"/>
      <c r="U7827" s="12"/>
      <c r="V7827" s="12"/>
      <c r="W7827" s="12"/>
      <c r="X7827" s="12"/>
      <c r="Y7827" s="12"/>
      <c r="Z7827" s="12"/>
      <c r="AA7827" s="12"/>
      <c r="AB7827" s="12"/>
      <c r="AC7827" s="12"/>
      <c r="AD7827" s="12"/>
      <c r="AE7827" s="12"/>
      <c r="AF7827" s="12"/>
      <c r="AG7827" s="12"/>
      <c r="AH7827" s="12"/>
      <c r="AI7827" s="12"/>
      <c r="AJ7827" s="12"/>
      <c r="AK7827" s="12"/>
      <c r="AL7827" s="12"/>
      <c r="AM7827" s="12"/>
      <c r="AN7827" s="12"/>
      <c r="AO7827" s="12"/>
      <c r="AP7827" s="12"/>
      <c r="AQ7827" s="12"/>
      <c r="AR7827" s="12"/>
      <c r="AS7827" s="12"/>
      <c r="AT7827" s="12"/>
      <c r="AU7827" s="12"/>
      <c r="AV7827" s="12"/>
      <c r="AW7827" s="12"/>
      <c r="AX7827" s="12"/>
      <c r="AY7827" s="12"/>
      <c r="AZ7827" s="12"/>
      <c r="BA7827" s="12"/>
      <c r="BB7827" s="12"/>
      <c r="BC7827" s="12"/>
      <c r="BD7827" s="12"/>
      <c r="BE7827" s="12"/>
      <c r="BF7827" s="12"/>
      <c r="BG7827" s="12"/>
      <c r="BH7827" s="12"/>
      <c r="BI7827" s="12"/>
      <c r="BJ7827" s="13"/>
      <c r="BK7827" s="13"/>
      <c r="BL7827" s="13"/>
      <c r="BM7827" s="13"/>
      <c r="BN7827" s="13"/>
    </row>
    <row r="7828" spans="4:66" x14ac:dyDescent="0.25">
      <c r="D7828"/>
      <c r="E7828" s="10"/>
      <c r="F7828" s="10"/>
      <c r="G7828" s="10"/>
      <c r="H7828" s="10"/>
      <c r="I7828" s="10"/>
      <c r="J7828" s="10"/>
      <c r="K7828" s="11"/>
      <c r="L7828" s="11"/>
      <c r="M7828" s="12"/>
      <c r="N7828" s="12"/>
      <c r="O7828" s="12"/>
      <c r="P7828" s="12"/>
      <c r="Q7828" s="12"/>
      <c r="R7828" s="12"/>
      <c r="S7828" s="12"/>
      <c r="T7828" s="12"/>
      <c r="U7828" s="12"/>
      <c r="V7828" s="12"/>
      <c r="W7828" s="12"/>
      <c r="X7828" s="12"/>
      <c r="Y7828" s="12"/>
      <c r="Z7828" s="12"/>
      <c r="AA7828" s="12"/>
      <c r="AB7828" s="12"/>
      <c r="AC7828" s="12"/>
      <c r="AD7828" s="12"/>
      <c r="AE7828" s="12"/>
      <c r="AF7828" s="12"/>
      <c r="AG7828" s="12"/>
      <c r="AH7828" s="12"/>
      <c r="AI7828" s="12"/>
      <c r="AJ7828" s="12"/>
      <c r="AK7828" s="12"/>
      <c r="AL7828" s="12"/>
      <c r="AM7828" s="12"/>
      <c r="AN7828" s="12"/>
      <c r="AO7828" s="12"/>
      <c r="AP7828" s="12"/>
      <c r="AQ7828" s="12"/>
      <c r="AR7828" s="12"/>
      <c r="AS7828" s="12"/>
      <c r="AT7828" s="12"/>
      <c r="AU7828" s="12"/>
      <c r="AV7828" s="12"/>
      <c r="AW7828" s="12"/>
      <c r="AX7828" s="12"/>
      <c r="AY7828" s="12"/>
      <c r="AZ7828" s="12"/>
      <c r="BA7828" s="12"/>
      <c r="BB7828" s="12"/>
      <c r="BC7828" s="12"/>
      <c r="BD7828" s="12"/>
      <c r="BE7828" s="12"/>
      <c r="BF7828" s="12"/>
      <c r="BG7828" s="12"/>
      <c r="BH7828" s="12"/>
      <c r="BI7828" s="12"/>
      <c r="BJ7828" s="13"/>
      <c r="BK7828" s="13"/>
      <c r="BL7828" s="13"/>
      <c r="BM7828" s="13"/>
      <c r="BN7828" s="13"/>
    </row>
    <row r="7829" spans="4:66" x14ac:dyDescent="0.25">
      <c r="D7829"/>
      <c r="E7829" s="10"/>
      <c r="F7829" s="10"/>
      <c r="G7829" s="10"/>
      <c r="H7829" s="10"/>
      <c r="I7829" s="10"/>
      <c r="J7829" s="10"/>
      <c r="K7829" s="11"/>
      <c r="L7829" s="11"/>
      <c r="M7829" s="12"/>
      <c r="N7829" s="12"/>
      <c r="O7829" s="12"/>
      <c r="P7829" s="12"/>
      <c r="Q7829" s="12"/>
      <c r="R7829" s="12"/>
      <c r="S7829" s="12"/>
      <c r="T7829" s="12"/>
      <c r="U7829" s="12"/>
      <c r="V7829" s="12"/>
      <c r="W7829" s="12"/>
      <c r="X7829" s="12"/>
      <c r="Y7829" s="12"/>
      <c r="Z7829" s="12"/>
      <c r="AA7829" s="12"/>
      <c r="AB7829" s="12"/>
      <c r="AC7829" s="12"/>
      <c r="AD7829" s="12"/>
      <c r="AE7829" s="12"/>
      <c r="AF7829" s="12"/>
      <c r="AG7829" s="12"/>
      <c r="AH7829" s="12"/>
      <c r="AI7829" s="12"/>
      <c r="AJ7829" s="12"/>
      <c r="AK7829" s="12"/>
      <c r="AL7829" s="12"/>
      <c r="AM7829" s="12"/>
      <c r="AN7829" s="12"/>
      <c r="AO7829" s="12"/>
      <c r="AP7829" s="12"/>
      <c r="AQ7829" s="12"/>
      <c r="AR7829" s="12"/>
      <c r="AS7829" s="12"/>
      <c r="AT7829" s="12"/>
      <c r="AU7829" s="12"/>
      <c r="AV7829" s="12"/>
      <c r="AW7829" s="12"/>
      <c r="AX7829" s="12"/>
      <c r="AY7829" s="12"/>
      <c r="AZ7829" s="12"/>
      <c r="BA7829" s="12"/>
      <c r="BB7829" s="12"/>
      <c r="BC7829" s="12"/>
      <c r="BD7829" s="12"/>
      <c r="BE7829" s="12"/>
      <c r="BF7829" s="12"/>
      <c r="BG7829" s="12"/>
      <c r="BH7829" s="12"/>
      <c r="BI7829" s="12"/>
      <c r="BJ7829" s="13"/>
      <c r="BK7829" s="13"/>
      <c r="BL7829" s="13"/>
      <c r="BM7829" s="13"/>
      <c r="BN7829" s="13"/>
    </row>
    <row r="7830" spans="4:66" x14ac:dyDescent="0.25">
      <c r="D7830"/>
      <c r="E7830" s="10"/>
      <c r="F7830" s="10"/>
      <c r="G7830" s="10"/>
      <c r="H7830" s="10"/>
      <c r="I7830" s="10"/>
      <c r="J7830" s="10"/>
      <c r="K7830" s="11"/>
      <c r="L7830" s="11"/>
      <c r="M7830" s="12"/>
      <c r="N7830" s="12"/>
      <c r="O7830" s="12"/>
      <c r="P7830" s="12"/>
      <c r="Q7830" s="12"/>
      <c r="R7830" s="12"/>
      <c r="S7830" s="12"/>
      <c r="T7830" s="12"/>
      <c r="U7830" s="12"/>
      <c r="V7830" s="12"/>
      <c r="W7830" s="12"/>
      <c r="X7830" s="12"/>
      <c r="Y7830" s="12"/>
      <c r="Z7830" s="12"/>
      <c r="AA7830" s="12"/>
      <c r="AB7830" s="12"/>
      <c r="AC7830" s="12"/>
      <c r="AD7830" s="12"/>
      <c r="AE7830" s="12"/>
      <c r="AF7830" s="12"/>
      <c r="AG7830" s="12"/>
      <c r="AH7830" s="12"/>
      <c r="AI7830" s="12"/>
      <c r="AJ7830" s="12"/>
      <c r="AK7830" s="12"/>
      <c r="AL7830" s="12"/>
      <c r="AM7830" s="12"/>
      <c r="AN7830" s="12"/>
      <c r="AO7830" s="12"/>
      <c r="AP7830" s="12"/>
      <c r="AQ7830" s="12"/>
      <c r="AR7830" s="12"/>
      <c r="AS7830" s="12"/>
      <c r="AT7830" s="12"/>
      <c r="AU7830" s="12"/>
      <c r="AV7830" s="12"/>
      <c r="AW7830" s="12"/>
      <c r="AX7830" s="12"/>
      <c r="AY7830" s="12"/>
      <c r="AZ7830" s="12"/>
      <c r="BA7830" s="12"/>
      <c r="BB7830" s="12"/>
      <c r="BC7830" s="12"/>
      <c r="BD7830" s="12"/>
      <c r="BE7830" s="12"/>
      <c r="BF7830" s="12"/>
      <c r="BG7830" s="12"/>
      <c r="BH7830" s="12"/>
      <c r="BI7830" s="12"/>
      <c r="BJ7830" s="13"/>
      <c r="BK7830" s="13"/>
      <c r="BL7830" s="13"/>
      <c r="BM7830" s="13"/>
      <c r="BN7830" s="13"/>
    </row>
    <row r="7831" spans="4:66" x14ac:dyDescent="0.25">
      <c r="D7831"/>
      <c r="E7831" s="10"/>
      <c r="F7831" s="10"/>
      <c r="G7831" s="10"/>
      <c r="H7831" s="10"/>
      <c r="I7831" s="10"/>
      <c r="J7831" s="10"/>
      <c r="K7831" s="11"/>
      <c r="L7831" s="11"/>
      <c r="M7831" s="12"/>
      <c r="N7831" s="12"/>
      <c r="O7831" s="12"/>
      <c r="P7831" s="12"/>
      <c r="Q7831" s="12"/>
      <c r="R7831" s="12"/>
      <c r="S7831" s="12"/>
      <c r="T7831" s="12"/>
      <c r="U7831" s="12"/>
      <c r="V7831" s="12"/>
      <c r="W7831" s="12"/>
      <c r="X7831" s="12"/>
      <c r="Y7831" s="12"/>
      <c r="Z7831" s="12"/>
      <c r="AA7831" s="12"/>
      <c r="AB7831" s="12"/>
      <c r="AC7831" s="12"/>
      <c r="AD7831" s="12"/>
      <c r="AE7831" s="12"/>
      <c r="AF7831" s="12"/>
      <c r="AG7831" s="12"/>
      <c r="AH7831" s="12"/>
      <c r="AI7831" s="12"/>
      <c r="AJ7831" s="12"/>
      <c r="AK7831" s="12"/>
      <c r="AL7831" s="12"/>
      <c r="AM7831" s="12"/>
      <c r="AN7831" s="12"/>
      <c r="AO7831" s="12"/>
      <c r="AP7831" s="12"/>
      <c r="AQ7831" s="12"/>
      <c r="AR7831" s="12"/>
      <c r="AS7831" s="12"/>
      <c r="AT7831" s="12"/>
      <c r="AU7831" s="12"/>
      <c r="AV7831" s="12"/>
      <c r="AW7831" s="12"/>
      <c r="AX7831" s="12"/>
      <c r="AY7831" s="12"/>
      <c r="AZ7831" s="12"/>
      <c r="BA7831" s="12"/>
      <c r="BB7831" s="12"/>
      <c r="BC7831" s="12"/>
      <c r="BD7831" s="12"/>
      <c r="BE7831" s="12"/>
      <c r="BF7831" s="12"/>
      <c r="BG7831" s="12"/>
      <c r="BH7831" s="12"/>
      <c r="BI7831" s="12"/>
      <c r="BJ7831" s="13"/>
      <c r="BK7831" s="13"/>
      <c r="BL7831" s="13"/>
      <c r="BM7831" s="13"/>
      <c r="BN7831" s="13"/>
    </row>
    <row r="7832" spans="4:66" x14ac:dyDescent="0.25">
      <c r="D7832"/>
      <c r="E7832" s="10"/>
      <c r="F7832" s="10"/>
      <c r="G7832" s="10"/>
      <c r="H7832" s="10"/>
      <c r="I7832" s="10"/>
      <c r="J7832" s="10"/>
      <c r="K7832" s="11"/>
      <c r="L7832" s="11"/>
      <c r="M7832" s="12"/>
      <c r="N7832" s="12"/>
      <c r="O7832" s="12"/>
      <c r="P7832" s="12"/>
      <c r="Q7832" s="12"/>
      <c r="R7832" s="12"/>
      <c r="S7832" s="12"/>
      <c r="T7832" s="12"/>
      <c r="U7832" s="12"/>
      <c r="V7832" s="12"/>
      <c r="W7832" s="12"/>
      <c r="X7832" s="12"/>
      <c r="Y7832" s="12"/>
      <c r="Z7832" s="12"/>
      <c r="AA7832" s="12"/>
      <c r="AB7832" s="12"/>
      <c r="AC7832" s="12"/>
      <c r="AD7832" s="12"/>
      <c r="AE7832" s="12"/>
      <c r="AF7832" s="12"/>
      <c r="AG7832" s="12"/>
      <c r="AH7832" s="12"/>
      <c r="AI7832" s="12"/>
      <c r="AJ7832" s="12"/>
      <c r="AK7832" s="12"/>
      <c r="AL7832" s="12"/>
      <c r="AM7832" s="12"/>
      <c r="AN7832" s="12"/>
      <c r="AO7832" s="12"/>
      <c r="AP7832" s="12"/>
      <c r="AQ7832" s="12"/>
      <c r="AR7832" s="12"/>
      <c r="AS7832" s="12"/>
      <c r="AT7832" s="12"/>
      <c r="AU7832" s="12"/>
      <c r="AV7832" s="12"/>
      <c r="AW7832" s="12"/>
      <c r="AX7832" s="12"/>
      <c r="AY7832" s="12"/>
      <c r="AZ7832" s="12"/>
      <c r="BA7832" s="12"/>
      <c r="BB7832" s="12"/>
      <c r="BC7832" s="12"/>
      <c r="BD7832" s="12"/>
      <c r="BE7832" s="12"/>
      <c r="BF7832" s="12"/>
      <c r="BG7832" s="12"/>
      <c r="BH7832" s="12"/>
      <c r="BI7832" s="12"/>
      <c r="BJ7832" s="13"/>
      <c r="BK7832" s="13"/>
      <c r="BL7832" s="13"/>
      <c r="BM7832" s="13"/>
      <c r="BN7832" s="13"/>
    </row>
    <row r="7833" spans="4:66" x14ac:dyDescent="0.25">
      <c r="D7833"/>
      <c r="E7833" s="10"/>
      <c r="F7833" s="10"/>
      <c r="G7833" s="10"/>
      <c r="H7833" s="10"/>
      <c r="I7833" s="10"/>
      <c r="J7833" s="10"/>
      <c r="K7833" s="11"/>
      <c r="L7833" s="11"/>
      <c r="M7833" s="12"/>
      <c r="N7833" s="12"/>
      <c r="O7833" s="12"/>
      <c r="P7833" s="12"/>
      <c r="Q7833" s="12"/>
      <c r="R7833" s="12"/>
      <c r="S7833" s="12"/>
      <c r="T7833" s="12"/>
      <c r="U7833" s="12"/>
      <c r="V7833" s="12"/>
      <c r="W7833" s="12"/>
      <c r="X7833" s="12"/>
      <c r="Y7833" s="12"/>
      <c r="Z7833" s="12"/>
      <c r="AA7833" s="12"/>
      <c r="AB7833" s="12"/>
      <c r="AC7833" s="12"/>
      <c r="AD7833" s="12"/>
      <c r="AE7833" s="12"/>
      <c r="AF7833" s="12"/>
      <c r="AG7833" s="12"/>
      <c r="AH7833" s="12"/>
      <c r="AI7833" s="12"/>
      <c r="AJ7833" s="12"/>
      <c r="AK7833" s="12"/>
      <c r="AL7833" s="12"/>
      <c r="AM7833" s="12"/>
      <c r="AN7833" s="12"/>
      <c r="AO7833" s="12"/>
      <c r="AP7833" s="12"/>
      <c r="AQ7833" s="12"/>
      <c r="AR7833" s="12"/>
      <c r="AS7833" s="12"/>
      <c r="AT7833" s="12"/>
      <c r="AU7833" s="12"/>
      <c r="AV7833" s="12"/>
      <c r="AW7833" s="12"/>
      <c r="AX7833" s="12"/>
      <c r="AY7833" s="12"/>
      <c r="AZ7833" s="12"/>
      <c r="BA7833" s="12"/>
      <c r="BB7833" s="12"/>
      <c r="BC7833" s="12"/>
      <c r="BD7833" s="12"/>
      <c r="BE7833" s="12"/>
      <c r="BF7833" s="12"/>
      <c r="BG7833" s="12"/>
      <c r="BH7833" s="12"/>
      <c r="BI7833" s="12"/>
      <c r="BJ7833" s="13"/>
      <c r="BK7833" s="13"/>
      <c r="BL7833" s="13"/>
      <c r="BM7833" s="13"/>
      <c r="BN7833" s="13"/>
    </row>
    <row r="7834" spans="4:66" x14ac:dyDescent="0.25">
      <c r="D7834"/>
      <c r="E7834" s="10"/>
      <c r="F7834" s="10"/>
      <c r="G7834" s="10"/>
      <c r="H7834" s="10"/>
      <c r="I7834" s="10"/>
      <c r="J7834" s="10"/>
      <c r="K7834" s="11"/>
      <c r="L7834" s="11"/>
      <c r="M7834" s="12"/>
      <c r="N7834" s="12"/>
      <c r="O7834" s="12"/>
      <c r="P7834" s="12"/>
      <c r="Q7834" s="12"/>
      <c r="R7834" s="12"/>
      <c r="S7834" s="12"/>
      <c r="T7834" s="12"/>
      <c r="U7834" s="12"/>
      <c r="V7834" s="12"/>
      <c r="W7834" s="12"/>
      <c r="X7834" s="12"/>
      <c r="Y7834" s="12"/>
      <c r="Z7834" s="12"/>
      <c r="AA7834" s="12"/>
      <c r="AB7834" s="12"/>
      <c r="AC7834" s="12"/>
      <c r="AD7834" s="12"/>
      <c r="AE7834" s="12"/>
      <c r="AF7834" s="12"/>
      <c r="AG7834" s="12"/>
      <c r="AH7834" s="12"/>
      <c r="AI7834" s="12"/>
      <c r="AJ7834" s="12"/>
      <c r="AK7834" s="12"/>
      <c r="AL7834" s="12"/>
      <c r="AM7834" s="12"/>
      <c r="AN7834" s="12"/>
      <c r="AO7834" s="12"/>
      <c r="AP7834" s="12"/>
      <c r="AQ7834" s="12"/>
      <c r="AR7834" s="12"/>
      <c r="AS7834" s="12"/>
      <c r="AT7834" s="12"/>
      <c r="AU7834" s="12"/>
      <c r="AV7834" s="12"/>
      <c r="AW7834" s="12"/>
      <c r="AX7834" s="12"/>
      <c r="AY7834" s="12"/>
      <c r="AZ7834" s="12"/>
      <c r="BA7834" s="12"/>
      <c r="BB7834" s="12"/>
      <c r="BC7834" s="12"/>
      <c r="BD7834" s="12"/>
      <c r="BE7834" s="12"/>
      <c r="BF7834" s="12"/>
      <c r="BG7834" s="12"/>
      <c r="BH7834" s="12"/>
      <c r="BI7834" s="12"/>
      <c r="BJ7834" s="13"/>
      <c r="BK7834" s="13"/>
      <c r="BL7834" s="13"/>
      <c r="BM7834" s="13"/>
      <c r="BN7834" s="13"/>
    </row>
    <row r="7835" spans="4:66" x14ac:dyDescent="0.25">
      <c r="D7835"/>
      <c r="E7835" s="10"/>
      <c r="F7835" s="10"/>
      <c r="G7835" s="10"/>
      <c r="H7835" s="10"/>
      <c r="I7835" s="10"/>
      <c r="J7835" s="10"/>
      <c r="K7835" s="11"/>
      <c r="L7835" s="11"/>
      <c r="M7835" s="12"/>
      <c r="N7835" s="12"/>
      <c r="O7835" s="12"/>
      <c r="P7835" s="12"/>
      <c r="Q7835" s="12"/>
      <c r="R7835" s="12"/>
      <c r="S7835" s="12"/>
      <c r="T7835" s="12"/>
      <c r="U7835" s="12"/>
      <c r="V7835" s="12"/>
      <c r="W7835" s="12"/>
      <c r="X7835" s="12"/>
      <c r="Y7835" s="12"/>
      <c r="Z7835" s="12"/>
      <c r="AA7835" s="12"/>
      <c r="AB7835" s="12"/>
      <c r="AC7835" s="12"/>
      <c r="AD7835" s="12"/>
      <c r="AE7835" s="12"/>
      <c r="AF7835" s="12"/>
      <c r="AG7835" s="12"/>
      <c r="AH7835" s="12"/>
      <c r="AI7835" s="12"/>
      <c r="AJ7835" s="12"/>
      <c r="AK7835" s="12"/>
      <c r="AL7835" s="12"/>
      <c r="AM7835" s="12"/>
      <c r="AN7835" s="12"/>
      <c r="AO7835" s="12"/>
      <c r="AP7835" s="12"/>
      <c r="AQ7835" s="12"/>
      <c r="AR7835" s="12"/>
      <c r="AS7835" s="12"/>
      <c r="AT7835" s="12"/>
      <c r="AU7835" s="12"/>
      <c r="AV7835" s="12"/>
      <c r="AW7835" s="12"/>
      <c r="AX7835" s="12"/>
      <c r="AY7835" s="12"/>
      <c r="AZ7835" s="12"/>
      <c r="BA7835" s="12"/>
      <c r="BB7835" s="12"/>
      <c r="BC7835" s="12"/>
      <c r="BD7835" s="12"/>
      <c r="BE7835" s="12"/>
      <c r="BF7835" s="12"/>
      <c r="BG7835" s="12"/>
      <c r="BH7835" s="12"/>
      <c r="BI7835" s="12"/>
      <c r="BJ7835" s="13"/>
      <c r="BK7835" s="13"/>
      <c r="BL7835" s="13"/>
      <c r="BM7835" s="13"/>
      <c r="BN7835" s="13"/>
    </row>
    <row r="7836" spans="4:66" x14ac:dyDescent="0.25">
      <c r="D7836"/>
      <c r="E7836" s="10"/>
      <c r="F7836" s="10"/>
      <c r="G7836" s="10"/>
      <c r="H7836" s="10"/>
      <c r="I7836" s="10"/>
      <c r="J7836" s="10"/>
      <c r="K7836" s="11"/>
      <c r="L7836" s="11"/>
      <c r="M7836" s="12"/>
      <c r="N7836" s="12"/>
      <c r="O7836" s="12"/>
      <c r="P7836" s="12"/>
      <c r="Q7836" s="12"/>
      <c r="R7836" s="12"/>
      <c r="S7836" s="12"/>
      <c r="T7836" s="12"/>
      <c r="U7836" s="12"/>
      <c r="V7836" s="12"/>
      <c r="W7836" s="12"/>
      <c r="X7836" s="12"/>
      <c r="Y7836" s="12"/>
      <c r="Z7836" s="12"/>
      <c r="AA7836" s="12"/>
      <c r="AB7836" s="12"/>
      <c r="AC7836" s="12"/>
      <c r="AD7836" s="12"/>
      <c r="AE7836" s="12"/>
      <c r="AF7836" s="12"/>
      <c r="AG7836" s="12"/>
      <c r="AH7836" s="12"/>
      <c r="AI7836" s="12"/>
      <c r="AJ7836" s="12"/>
      <c r="AK7836" s="12"/>
      <c r="AL7836" s="12"/>
      <c r="AM7836" s="12"/>
      <c r="AN7836" s="12"/>
      <c r="AO7836" s="12"/>
      <c r="AP7836" s="12"/>
      <c r="AQ7836" s="12"/>
      <c r="AR7836" s="12"/>
      <c r="AS7836" s="12"/>
      <c r="AT7836" s="12"/>
      <c r="AU7836" s="12"/>
      <c r="AV7836" s="12"/>
      <c r="AW7836" s="12"/>
      <c r="AX7836" s="12"/>
      <c r="AY7836" s="12"/>
      <c r="AZ7836" s="12"/>
      <c r="BA7836" s="12"/>
      <c r="BB7836" s="12"/>
      <c r="BC7836" s="12"/>
      <c r="BD7836" s="12"/>
      <c r="BE7836" s="12"/>
      <c r="BF7836" s="12"/>
      <c r="BG7836" s="12"/>
      <c r="BH7836" s="12"/>
      <c r="BI7836" s="12"/>
      <c r="BJ7836" s="13"/>
      <c r="BK7836" s="13"/>
      <c r="BL7836" s="13"/>
      <c r="BM7836" s="13"/>
      <c r="BN7836" s="13"/>
    </row>
    <row r="7837" spans="4:66" x14ac:dyDescent="0.25">
      <c r="D7837"/>
      <c r="E7837" s="10"/>
      <c r="F7837" s="10"/>
      <c r="G7837" s="10"/>
      <c r="H7837" s="10"/>
      <c r="I7837" s="10"/>
      <c r="J7837" s="10"/>
      <c r="K7837" s="11"/>
      <c r="L7837" s="11"/>
      <c r="M7837" s="12"/>
      <c r="N7837" s="12"/>
      <c r="O7837" s="12"/>
      <c r="P7837" s="12"/>
      <c r="Q7837" s="12"/>
      <c r="R7837" s="12"/>
      <c r="S7837" s="12"/>
      <c r="T7837" s="12"/>
      <c r="U7837" s="12"/>
      <c r="V7837" s="12"/>
      <c r="W7837" s="12"/>
      <c r="X7837" s="12"/>
      <c r="Y7837" s="12"/>
      <c r="Z7837" s="12"/>
      <c r="AA7837" s="12"/>
      <c r="AB7837" s="12"/>
      <c r="AC7837" s="12"/>
      <c r="AD7837" s="12"/>
      <c r="AE7837" s="12"/>
      <c r="AF7837" s="12"/>
      <c r="AG7837" s="12"/>
      <c r="AH7837" s="12"/>
      <c r="AI7837" s="12"/>
      <c r="AJ7837" s="12"/>
      <c r="AK7837" s="12"/>
      <c r="AL7837" s="12"/>
      <c r="AM7837" s="12"/>
      <c r="AN7837" s="12"/>
      <c r="AO7837" s="12"/>
      <c r="AP7837" s="12"/>
      <c r="AQ7837" s="12"/>
      <c r="AR7837" s="12"/>
      <c r="AS7837" s="12"/>
      <c r="AT7837" s="12"/>
      <c r="AU7837" s="12"/>
      <c r="AV7837" s="12"/>
      <c r="AW7837" s="12"/>
      <c r="AX7837" s="12"/>
      <c r="AY7837" s="12"/>
      <c r="AZ7837" s="12"/>
      <c r="BA7837" s="12"/>
      <c r="BB7837" s="12"/>
      <c r="BC7837" s="12"/>
      <c r="BD7837" s="12"/>
      <c r="BE7837" s="12"/>
      <c r="BF7837" s="12"/>
      <c r="BG7837" s="12"/>
      <c r="BH7837" s="12"/>
      <c r="BI7837" s="12"/>
      <c r="BJ7837" s="13"/>
      <c r="BK7837" s="13"/>
      <c r="BL7837" s="13"/>
      <c r="BM7837" s="13"/>
      <c r="BN7837" s="13"/>
    </row>
    <row r="7838" spans="4:66" x14ac:dyDescent="0.25">
      <c r="D7838"/>
      <c r="E7838" s="10"/>
      <c r="F7838" s="10"/>
      <c r="G7838" s="10"/>
      <c r="H7838" s="10"/>
      <c r="I7838" s="10"/>
      <c r="J7838" s="10"/>
      <c r="K7838" s="11"/>
      <c r="L7838" s="11"/>
      <c r="M7838" s="12"/>
      <c r="N7838" s="12"/>
      <c r="O7838" s="12"/>
      <c r="P7838" s="12"/>
      <c r="Q7838" s="12"/>
      <c r="R7838" s="12"/>
      <c r="S7838" s="12"/>
      <c r="T7838" s="12"/>
      <c r="U7838" s="12"/>
      <c r="V7838" s="12"/>
      <c r="W7838" s="12"/>
      <c r="X7838" s="12"/>
      <c r="Y7838" s="12"/>
      <c r="Z7838" s="12"/>
      <c r="AA7838" s="12"/>
      <c r="AB7838" s="12"/>
      <c r="AC7838" s="12"/>
      <c r="AD7838" s="12"/>
      <c r="AE7838" s="12"/>
      <c r="AF7838" s="12"/>
      <c r="AG7838" s="12"/>
      <c r="AH7838" s="12"/>
      <c r="AI7838" s="12"/>
      <c r="AJ7838" s="12"/>
      <c r="AK7838" s="12"/>
      <c r="AL7838" s="12"/>
      <c r="AM7838" s="12"/>
      <c r="AN7838" s="12"/>
      <c r="AO7838" s="12"/>
      <c r="AP7838" s="12"/>
      <c r="AQ7838" s="12"/>
      <c r="AR7838" s="12"/>
      <c r="AS7838" s="12"/>
      <c r="AT7838" s="12"/>
      <c r="AU7838" s="12"/>
      <c r="AV7838" s="12"/>
      <c r="AW7838" s="12"/>
      <c r="AX7838" s="12"/>
      <c r="AY7838" s="12"/>
      <c r="AZ7838" s="12"/>
      <c r="BA7838" s="12"/>
      <c r="BB7838" s="12"/>
      <c r="BC7838" s="12"/>
      <c r="BD7838" s="12"/>
      <c r="BE7838" s="12"/>
      <c r="BF7838" s="12"/>
      <c r="BG7838" s="12"/>
      <c r="BH7838" s="12"/>
      <c r="BI7838" s="12"/>
      <c r="BJ7838" s="13"/>
      <c r="BK7838" s="13"/>
      <c r="BL7838" s="13"/>
      <c r="BM7838" s="13"/>
      <c r="BN7838" s="13"/>
    </row>
    <row r="7839" spans="4:66" x14ac:dyDescent="0.25">
      <c r="D7839"/>
      <c r="E7839" s="10"/>
      <c r="F7839" s="10"/>
      <c r="G7839" s="10"/>
      <c r="H7839" s="10"/>
      <c r="I7839" s="10"/>
      <c r="J7839" s="10"/>
      <c r="K7839" s="11"/>
      <c r="L7839" s="11"/>
      <c r="M7839" s="12"/>
      <c r="N7839" s="12"/>
      <c r="O7839" s="12"/>
      <c r="P7839" s="12"/>
      <c r="Q7839" s="12"/>
      <c r="R7839" s="12"/>
      <c r="S7839" s="12"/>
      <c r="T7839" s="12"/>
      <c r="U7839" s="12"/>
      <c r="V7839" s="12"/>
      <c r="W7839" s="12"/>
      <c r="X7839" s="12"/>
      <c r="Y7839" s="12"/>
      <c r="Z7839" s="12"/>
      <c r="AA7839" s="12"/>
      <c r="AB7839" s="12"/>
      <c r="AC7839" s="12"/>
      <c r="AD7839" s="12"/>
      <c r="AE7839" s="12"/>
      <c r="AF7839" s="12"/>
      <c r="AG7839" s="12"/>
      <c r="AH7839" s="12"/>
      <c r="AI7839" s="12"/>
      <c r="AJ7839" s="12"/>
      <c r="AK7839" s="12"/>
      <c r="AL7839" s="12"/>
      <c r="AM7839" s="12"/>
      <c r="AN7839" s="12"/>
      <c r="AO7839" s="12"/>
      <c r="AP7839" s="12"/>
      <c r="AQ7839" s="12"/>
      <c r="AR7839" s="12"/>
      <c r="AS7839" s="12"/>
      <c r="AT7839" s="12"/>
      <c r="AU7839" s="12"/>
      <c r="AV7839" s="12"/>
      <c r="AW7839" s="12"/>
      <c r="AX7839" s="12"/>
      <c r="AY7839" s="12"/>
      <c r="AZ7839" s="12"/>
      <c r="BA7839" s="12"/>
      <c r="BB7839" s="12"/>
      <c r="BC7839" s="12"/>
      <c r="BD7839" s="12"/>
      <c r="BE7839" s="12"/>
      <c r="BF7839" s="12"/>
      <c r="BG7839" s="12"/>
      <c r="BH7839" s="12"/>
      <c r="BI7839" s="12"/>
      <c r="BJ7839" s="13"/>
      <c r="BK7839" s="13"/>
      <c r="BL7839" s="13"/>
      <c r="BM7839" s="13"/>
      <c r="BN7839" s="13"/>
    </row>
    <row r="7840" spans="4:66" x14ac:dyDescent="0.25">
      <c r="D7840"/>
      <c r="E7840" s="10"/>
      <c r="F7840" s="10"/>
      <c r="G7840" s="10"/>
      <c r="H7840" s="10"/>
      <c r="I7840" s="10"/>
      <c r="J7840" s="10"/>
      <c r="K7840" s="11"/>
      <c r="L7840" s="11"/>
      <c r="M7840" s="12"/>
      <c r="N7840" s="12"/>
      <c r="O7840" s="12"/>
      <c r="P7840" s="12"/>
      <c r="Q7840" s="12"/>
      <c r="R7840" s="12"/>
      <c r="S7840" s="12"/>
      <c r="T7840" s="12"/>
      <c r="U7840" s="12"/>
      <c r="V7840" s="12"/>
      <c r="W7840" s="12"/>
      <c r="X7840" s="12"/>
      <c r="Y7840" s="12"/>
      <c r="Z7840" s="12"/>
      <c r="AA7840" s="12"/>
      <c r="AB7840" s="12"/>
      <c r="AC7840" s="12"/>
      <c r="AD7840" s="12"/>
      <c r="AE7840" s="12"/>
      <c r="AF7840" s="12"/>
      <c r="AG7840" s="12"/>
      <c r="AH7840" s="12"/>
      <c r="AI7840" s="12"/>
      <c r="AJ7840" s="12"/>
      <c r="AK7840" s="12"/>
      <c r="AL7840" s="12"/>
      <c r="AM7840" s="12"/>
      <c r="AN7840" s="12"/>
      <c r="AO7840" s="12"/>
      <c r="AP7840" s="12"/>
      <c r="AQ7840" s="12"/>
      <c r="AR7840" s="12"/>
      <c r="AS7840" s="12"/>
      <c r="AT7840" s="12"/>
      <c r="AU7840" s="12"/>
      <c r="AV7840" s="12"/>
      <c r="AW7840" s="12"/>
      <c r="AX7840" s="12"/>
      <c r="AY7840" s="12"/>
      <c r="AZ7840" s="12"/>
      <c r="BA7840" s="12"/>
      <c r="BB7840" s="12"/>
      <c r="BC7840" s="12"/>
      <c r="BD7840" s="12"/>
      <c r="BE7840" s="12"/>
      <c r="BF7840" s="12"/>
      <c r="BG7840" s="12"/>
      <c r="BH7840" s="12"/>
      <c r="BI7840" s="12"/>
      <c r="BJ7840" s="13"/>
      <c r="BK7840" s="13"/>
      <c r="BL7840" s="13"/>
      <c r="BM7840" s="13"/>
      <c r="BN7840" s="13"/>
    </row>
    <row r="7841" spans="4:66" x14ac:dyDescent="0.25">
      <c r="D7841"/>
      <c r="E7841" s="10"/>
      <c r="F7841" s="10"/>
      <c r="G7841" s="10"/>
      <c r="H7841" s="10"/>
      <c r="I7841" s="10"/>
      <c r="J7841" s="10"/>
      <c r="K7841" s="11"/>
      <c r="L7841" s="11"/>
      <c r="M7841" s="12"/>
      <c r="N7841" s="12"/>
      <c r="O7841" s="12"/>
      <c r="P7841" s="12"/>
      <c r="Q7841" s="12"/>
      <c r="R7841" s="12"/>
      <c r="S7841" s="12"/>
      <c r="T7841" s="12"/>
      <c r="U7841" s="12"/>
      <c r="V7841" s="12"/>
      <c r="W7841" s="12"/>
      <c r="X7841" s="12"/>
      <c r="Y7841" s="12"/>
      <c r="Z7841" s="12"/>
      <c r="AA7841" s="12"/>
      <c r="AB7841" s="12"/>
      <c r="AC7841" s="12"/>
      <c r="AD7841" s="12"/>
      <c r="AE7841" s="12"/>
      <c r="AF7841" s="12"/>
      <c r="AG7841" s="12"/>
      <c r="AH7841" s="12"/>
      <c r="AI7841" s="12"/>
      <c r="AJ7841" s="12"/>
      <c r="AK7841" s="12"/>
      <c r="AL7841" s="12"/>
      <c r="AM7841" s="12"/>
      <c r="AN7841" s="12"/>
      <c r="AO7841" s="12"/>
      <c r="AP7841" s="12"/>
      <c r="AQ7841" s="12"/>
      <c r="AR7841" s="12"/>
      <c r="AS7841" s="12"/>
      <c r="AT7841" s="12"/>
      <c r="AU7841" s="12"/>
      <c r="AV7841" s="12"/>
      <c r="AW7841" s="12"/>
      <c r="AX7841" s="12"/>
      <c r="AY7841" s="12"/>
      <c r="AZ7841" s="12"/>
      <c r="BA7841" s="12"/>
      <c r="BB7841" s="12"/>
      <c r="BC7841" s="12"/>
      <c r="BD7841" s="12"/>
      <c r="BE7841" s="12"/>
      <c r="BF7841" s="12"/>
      <c r="BG7841" s="12"/>
      <c r="BH7841" s="12"/>
      <c r="BI7841" s="12"/>
      <c r="BJ7841" s="13"/>
      <c r="BK7841" s="13"/>
      <c r="BL7841" s="13"/>
      <c r="BM7841" s="13"/>
      <c r="BN7841" s="13"/>
    </row>
    <row r="7842" spans="4:66" x14ac:dyDescent="0.25">
      <c r="D7842"/>
      <c r="E7842" s="10"/>
      <c r="F7842" s="10"/>
      <c r="G7842" s="10"/>
      <c r="H7842" s="10"/>
      <c r="I7842" s="10"/>
      <c r="J7842" s="10"/>
      <c r="K7842" s="11"/>
      <c r="L7842" s="11"/>
      <c r="M7842" s="12"/>
      <c r="N7842" s="12"/>
      <c r="O7842" s="12"/>
      <c r="P7842" s="12"/>
      <c r="Q7842" s="12"/>
      <c r="R7842" s="12"/>
      <c r="S7842" s="12"/>
      <c r="T7842" s="12"/>
      <c r="U7842" s="12"/>
      <c r="V7842" s="12"/>
      <c r="W7842" s="12"/>
      <c r="X7842" s="12"/>
      <c r="Y7842" s="12"/>
      <c r="Z7842" s="12"/>
      <c r="AA7842" s="12"/>
      <c r="AB7842" s="12"/>
      <c r="AC7842" s="12"/>
      <c r="AD7842" s="12"/>
      <c r="AE7842" s="12"/>
      <c r="AF7842" s="12"/>
      <c r="AG7842" s="12"/>
      <c r="AH7842" s="12"/>
      <c r="AI7842" s="12"/>
      <c r="AJ7842" s="12"/>
      <c r="AK7842" s="12"/>
      <c r="AL7842" s="12"/>
      <c r="AM7842" s="12"/>
      <c r="AN7842" s="12"/>
      <c r="AO7842" s="12"/>
      <c r="AP7842" s="12"/>
      <c r="AQ7842" s="12"/>
      <c r="AR7842" s="12"/>
      <c r="AS7842" s="12"/>
      <c r="AT7842" s="12"/>
      <c r="AU7842" s="12"/>
      <c r="AV7842" s="12"/>
      <c r="AW7842" s="12"/>
      <c r="AX7842" s="12"/>
      <c r="AY7842" s="12"/>
      <c r="AZ7842" s="12"/>
      <c r="BA7842" s="12"/>
      <c r="BB7842" s="12"/>
      <c r="BC7842" s="12"/>
      <c r="BD7842" s="12"/>
      <c r="BE7842" s="12"/>
      <c r="BF7842" s="12"/>
      <c r="BG7842" s="12"/>
      <c r="BH7842" s="12"/>
      <c r="BI7842" s="12"/>
      <c r="BJ7842" s="13"/>
      <c r="BK7842" s="13"/>
      <c r="BL7842" s="13"/>
      <c r="BM7842" s="13"/>
      <c r="BN7842" s="13"/>
    </row>
    <row r="7843" spans="4:66" x14ac:dyDescent="0.25">
      <c r="D7843"/>
      <c r="E7843" s="10"/>
      <c r="F7843" s="10"/>
      <c r="G7843" s="10"/>
      <c r="H7843" s="10"/>
      <c r="I7843" s="10"/>
      <c r="J7843" s="10"/>
      <c r="K7843" s="11"/>
      <c r="L7843" s="11"/>
      <c r="M7843" s="12"/>
      <c r="N7843" s="12"/>
      <c r="O7843" s="12"/>
      <c r="P7843" s="12"/>
      <c r="Q7843" s="12"/>
      <c r="R7843" s="12"/>
      <c r="S7843" s="12"/>
      <c r="T7843" s="12"/>
      <c r="U7843" s="12"/>
      <c r="V7843" s="12"/>
      <c r="W7843" s="12"/>
      <c r="X7843" s="12"/>
      <c r="Y7843" s="12"/>
      <c r="Z7843" s="12"/>
      <c r="AA7843" s="12"/>
      <c r="AB7843" s="12"/>
      <c r="AC7843" s="12"/>
      <c r="AD7843" s="12"/>
      <c r="AE7843" s="12"/>
      <c r="AF7843" s="12"/>
      <c r="AG7843" s="12"/>
      <c r="AH7843" s="12"/>
      <c r="AI7843" s="12"/>
      <c r="AJ7843" s="12"/>
      <c r="AK7843" s="12"/>
      <c r="AL7843" s="12"/>
      <c r="AM7843" s="12"/>
      <c r="AN7843" s="12"/>
      <c r="AO7843" s="12"/>
      <c r="AP7843" s="12"/>
      <c r="AQ7843" s="12"/>
      <c r="AR7843" s="12"/>
      <c r="AS7843" s="12"/>
      <c r="AT7843" s="12"/>
      <c r="AU7843" s="12"/>
      <c r="AV7843" s="12"/>
      <c r="AW7843" s="12"/>
      <c r="AX7843" s="12"/>
      <c r="AY7843" s="12"/>
      <c r="AZ7843" s="12"/>
      <c r="BA7843" s="12"/>
      <c r="BB7843" s="12"/>
      <c r="BC7843" s="12"/>
      <c r="BD7843" s="12"/>
      <c r="BE7843" s="12"/>
      <c r="BF7843" s="12"/>
      <c r="BG7843" s="12"/>
      <c r="BH7843" s="12"/>
      <c r="BI7843" s="12"/>
      <c r="BJ7843" s="13"/>
      <c r="BK7843" s="13"/>
      <c r="BL7843" s="13"/>
      <c r="BM7843" s="13"/>
      <c r="BN7843" s="13"/>
    </row>
    <row r="7844" spans="4:66" x14ac:dyDescent="0.25">
      <c r="D7844"/>
      <c r="E7844" s="10"/>
      <c r="F7844" s="10"/>
      <c r="G7844" s="10"/>
      <c r="H7844" s="10"/>
      <c r="I7844" s="10"/>
      <c r="J7844" s="10"/>
      <c r="K7844" s="11"/>
      <c r="L7844" s="11"/>
      <c r="M7844" s="12"/>
      <c r="N7844" s="12"/>
      <c r="O7844" s="12"/>
      <c r="P7844" s="12"/>
      <c r="Q7844" s="12"/>
      <c r="R7844" s="12"/>
      <c r="S7844" s="12"/>
      <c r="T7844" s="12"/>
      <c r="U7844" s="12"/>
      <c r="V7844" s="12"/>
      <c r="W7844" s="12"/>
      <c r="X7844" s="12"/>
      <c r="Y7844" s="12"/>
      <c r="Z7844" s="12"/>
      <c r="AA7844" s="12"/>
      <c r="AB7844" s="12"/>
      <c r="AC7844" s="12"/>
      <c r="AD7844" s="12"/>
      <c r="AE7844" s="12"/>
      <c r="AF7844" s="12"/>
      <c r="AG7844" s="12"/>
      <c r="AH7844" s="12"/>
      <c r="AI7844" s="12"/>
      <c r="AJ7844" s="12"/>
      <c r="AK7844" s="12"/>
      <c r="AL7844" s="12"/>
      <c r="AM7844" s="12"/>
      <c r="AN7844" s="12"/>
      <c r="AO7844" s="12"/>
      <c r="AP7844" s="12"/>
      <c r="AQ7844" s="12"/>
      <c r="AR7844" s="12"/>
      <c r="AS7844" s="12"/>
      <c r="AT7844" s="12"/>
      <c r="AU7844" s="12"/>
      <c r="AV7844" s="12"/>
      <c r="AW7844" s="12"/>
      <c r="AX7844" s="12"/>
      <c r="AY7844" s="12"/>
      <c r="AZ7844" s="12"/>
      <c r="BA7844" s="12"/>
      <c r="BB7844" s="12"/>
      <c r="BC7844" s="12"/>
      <c r="BD7844" s="12"/>
      <c r="BE7844" s="12"/>
      <c r="BF7844" s="12"/>
      <c r="BG7844" s="12"/>
      <c r="BH7844" s="12"/>
      <c r="BI7844" s="12"/>
      <c r="BJ7844" s="13"/>
      <c r="BK7844" s="13"/>
      <c r="BL7844" s="13"/>
      <c r="BM7844" s="13"/>
      <c r="BN7844" s="13"/>
    </row>
    <row r="7845" spans="4:66" x14ac:dyDescent="0.25">
      <c r="D7845"/>
      <c r="E7845" s="10"/>
      <c r="F7845" s="10"/>
      <c r="G7845" s="10"/>
      <c r="H7845" s="10"/>
      <c r="I7845" s="10"/>
      <c r="J7845" s="10"/>
      <c r="K7845" s="11"/>
      <c r="L7845" s="11"/>
      <c r="M7845" s="12"/>
      <c r="N7845" s="12"/>
      <c r="O7845" s="12"/>
      <c r="P7845" s="12"/>
      <c r="Q7845" s="12"/>
      <c r="R7845" s="12"/>
      <c r="S7845" s="12"/>
      <c r="T7845" s="12"/>
      <c r="U7845" s="12"/>
      <c r="V7845" s="12"/>
      <c r="W7845" s="12"/>
      <c r="X7845" s="12"/>
      <c r="Y7845" s="12"/>
      <c r="Z7845" s="12"/>
      <c r="AA7845" s="12"/>
      <c r="AB7845" s="12"/>
      <c r="AC7845" s="12"/>
      <c r="AD7845" s="12"/>
      <c r="AE7845" s="12"/>
      <c r="AF7845" s="12"/>
      <c r="AG7845" s="12"/>
      <c r="AH7845" s="12"/>
      <c r="AI7845" s="12"/>
      <c r="AJ7845" s="12"/>
      <c r="AK7845" s="12"/>
      <c r="AL7845" s="12"/>
      <c r="AM7845" s="12"/>
      <c r="AN7845" s="12"/>
      <c r="AO7845" s="12"/>
      <c r="AP7845" s="12"/>
      <c r="AQ7845" s="12"/>
      <c r="AR7845" s="12"/>
      <c r="AS7845" s="12"/>
      <c r="AT7845" s="12"/>
      <c r="AU7845" s="12"/>
      <c r="AV7845" s="12"/>
      <c r="AW7845" s="12"/>
      <c r="AX7845" s="12"/>
      <c r="AY7845" s="12"/>
      <c r="AZ7845" s="12"/>
      <c r="BA7845" s="12"/>
      <c r="BB7845" s="12"/>
      <c r="BC7845" s="12"/>
      <c r="BD7845" s="12"/>
      <c r="BE7845" s="12"/>
      <c r="BF7845" s="12"/>
      <c r="BG7845" s="12"/>
      <c r="BH7845" s="12"/>
      <c r="BI7845" s="12"/>
      <c r="BJ7845" s="13"/>
      <c r="BK7845" s="13"/>
      <c r="BL7845" s="13"/>
      <c r="BM7845" s="13"/>
      <c r="BN7845" s="13"/>
    </row>
    <row r="7846" spans="4:66" x14ac:dyDescent="0.25">
      <c r="D7846"/>
      <c r="E7846" s="10"/>
      <c r="F7846" s="10"/>
      <c r="G7846" s="10"/>
      <c r="H7846" s="10"/>
      <c r="I7846" s="10"/>
      <c r="J7846" s="10"/>
      <c r="K7846" s="11"/>
      <c r="L7846" s="11"/>
      <c r="M7846" s="12"/>
      <c r="N7846" s="12"/>
      <c r="O7846" s="12"/>
      <c r="P7846" s="12"/>
      <c r="Q7846" s="12"/>
      <c r="R7846" s="12"/>
      <c r="S7846" s="12"/>
      <c r="T7846" s="12"/>
      <c r="U7846" s="12"/>
      <c r="V7846" s="12"/>
      <c r="W7846" s="12"/>
      <c r="X7846" s="12"/>
      <c r="Y7846" s="12"/>
      <c r="Z7846" s="12"/>
      <c r="AA7846" s="12"/>
      <c r="AB7846" s="12"/>
      <c r="AC7846" s="12"/>
      <c r="AD7846" s="12"/>
      <c r="AE7846" s="12"/>
      <c r="AF7846" s="12"/>
      <c r="AG7846" s="12"/>
      <c r="AH7846" s="12"/>
      <c r="AI7846" s="12"/>
      <c r="AJ7846" s="12"/>
      <c r="AK7846" s="12"/>
      <c r="AL7846" s="12"/>
      <c r="AM7846" s="12"/>
      <c r="AN7846" s="12"/>
      <c r="AO7846" s="12"/>
      <c r="AP7846" s="12"/>
      <c r="AQ7846" s="12"/>
      <c r="AR7846" s="12"/>
      <c r="AS7846" s="12"/>
      <c r="AT7846" s="12"/>
      <c r="AU7846" s="12"/>
      <c r="AV7846" s="12"/>
      <c r="AW7846" s="12"/>
      <c r="AX7846" s="12"/>
      <c r="AY7846" s="12"/>
      <c r="AZ7846" s="12"/>
      <c r="BA7846" s="12"/>
      <c r="BB7846" s="12"/>
      <c r="BC7846" s="12"/>
      <c r="BD7846" s="12"/>
      <c r="BE7846" s="12"/>
      <c r="BF7846" s="12"/>
      <c r="BG7846" s="12"/>
      <c r="BH7846" s="12"/>
      <c r="BI7846" s="12"/>
      <c r="BJ7846" s="13"/>
      <c r="BK7846" s="13"/>
      <c r="BL7846" s="13"/>
      <c r="BM7846" s="13"/>
      <c r="BN7846" s="13"/>
    </row>
    <row r="7847" spans="4:66" x14ac:dyDescent="0.25">
      <c r="D7847"/>
      <c r="E7847" s="10"/>
      <c r="F7847" s="10"/>
      <c r="G7847" s="10"/>
      <c r="H7847" s="10"/>
      <c r="I7847" s="10"/>
      <c r="J7847" s="10"/>
      <c r="K7847" s="11"/>
      <c r="L7847" s="11"/>
      <c r="M7847" s="12"/>
      <c r="N7847" s="12"/>
      <c r="O7847" s="12"/>
      <c r="P7847" s="12"/>
      <c r="Q7847" s="12"/>
      <c r="R7847" s="12"/>
      <c r="S7847" s="12"/>
      <c r="T7847" s="12"/>
      <c r="U7847" s="12"/>
      <c r="V7847" s="12"/>
      <c r="W7847" s="12"/>
      <c r="X7847" s="12"/>
      <c r="Y7847" s="12"/>
      <c r="Z7847" s="12"/>
      <c r="AA7847" s="12"/>
      <c r="AB7847" s="12"/>
      <c r="AC7847" s="12"/>
      <c r="AD7847" s="12"/>
      <c r="AE7847" s="12"/>
      <c r="AF7847" s="12"/>
      <c r="AG7847" s="12"/>
      <c r="AH7847" s="12"/>
      <c r="AI7847" s="12"/>
      <c r="AJ7847" s="12"/>
      <c r="AK7847" s="12"/>
      <c r="AL7847" s="12"/>
      <c r="AM7847" s="12"/>
      <c r="AN7847" s="12"/>
      <c r="AO7847" s="12"/>
      <c r="AP7847" s="12"/>
      <c r="AQ7847" s="12"/>
      <c r="AR7847" s="12"/>
      <c r="AS7847" s="12"/>
      <c r="AT7847" s="12"/>
      <c r="AU7847" s="12"/>
      <c r="AV7847" s="12"/>
      <c r="AW7847" s="12"/>
      <c r="AX7847" s="12"/>
      <c r="AY7847" s="12"/>
      <c r="AZ7847" s="12"/>
      <c r="BA7847" s="12"/>
      <c r="BB7847" s="12"/>
      <c r="BC7847" s="12"/>
      <c r="BD7847" s="12"/>
      <c r="BE7847" s="12"/>
      <c r="BF7847" s="12"/>
      <c r="BG7847" s="12"/>
      <c r="BH7847" s="12"/>
      <c r="BI7847" s="12"/>
      <c r="BJ7847" s="13"/>
      <c r="BK7847" s="13"/>
      <c r="BL7847" s="13"/>
      <c r="BM7847" s="13"/>
      <c r="BN7847" s="13"/>
    </row>
    <row r="7848" spans="4:66" x14ac:dyDescent="0.25">
      <c r="D7848"/>
      <c r="E7848" s="10"/>
      <c r="F7848" s="10"/>
      <c r="G7848" s="10"/>
      <c r="H7848" s="10"/>
      <c r="I7848" s="10"/>
      <c r="J7848" s="10"/>
      <c r="K7848" s="11"/>
      <c r="L7848" s="11"/>
      <c r="M7848" s="12"/>
      <c r="N7848" s="12"/>
      <c r="O7848" s="12"/>
      <c r="P7848" s="12"/>
      <c r="Q7848" s="12"/>
      <c r="R7848" s="12"/>
      <c r="S7848" s="12"/>
      <c r="T7848" s="12"/>
      <c r="U7848" s="12"/>
      <c r="V7848" s="12"/>
      <c r="W7848" s="12"/>
      <c r="X7848" s="12"/>
      <c r="Y7848" s="12"/>
      <c r="Z7848" s="12"/>
      <c r="AA7848" s="12"/>
      <c r="AB7848" s="12"/>
      <c r="AC7848" s="12"/>
      <c r="AD7848" s="12"/>
      <c r="AE7848" s="12"/>
      <c r="AF7848" s="12"/>
      <c r="AG7848" s="12"/>
      <c r="AH7848" s="12"/>
      <c r="AI7848" s="12"/>
      <c r="AJ7848" s="12"/>
      <c r="AK7848" s="12"/>
      <c r="AL7848" s="12"/>
      <c r="AM7848" s="12"/>
      <c r="AN7848" s="12"/>
      <c r="AO7848" s="12"/>
      <c r="AP7848" s="12"/>
      <c r="AQ7848" s="12"/>
      <c r="AR7848" s="12"/>
      <c r="AS7848" s="12"/>
      <c r="AT7848" s="12"/>
      <c r="AU7848" s="12"/>
      <c r="AV7848" s="12"/>
      <c r="AW7848" s="12"/>
      <c r="AX7848" s="12"/>
      <c r="AY7848" s="12"/>
      <c r="AZ7848" s="12"/>
      <c r="BA7848" s="12"/>
      <c r="BB7848" s="12"/>
      <c r="BC7848" s="12"/>
      <c r="BD7848" s="12"/>
      <c r="BE7848" s="12"/>
      <c r="BF7848" s="12"/>
      <c r="BG7848" s="12"/>
      <c r="BH7848" s="12"/>
      <c r="BI7848" s="12"/>
      <c r="BJ7848" s="13"/>
      <c r="BK7848" s="13"/>
      <c r="BL7848" s="13"/>
      <c r="BM7848" s="13"/>
      <c r="BN7848" s="13"/>
    </row>
    <row r="7849" spans="4:66" x14ac:dyDescent="0.25">
      <c r="D7849"/>
      <c r="E7849" s="10"/>
      <c r="F7849" s="10"/>
      <c r="G7849" s="10"/>
      <c r="H7849" s="10"/>
      <c r="I7849" s="10"/>
      <c r="J7849" s="10"/>
      <c r="K7849" s="11"/>
      <c r="L7849" s="11"/>
      <c r="M7849" s="12"/>
      <c r="N7849" s="12"/>
      <c r="O7849" s="12"/>
      <c r="P7849" s="12"/>
      <c r="Q7849" s="12"/>
      <c r="R7849" s="12"/>
      <c r="S7849" s="12"/>
      <c r="T7849" s="12"/>
      <c r="U7849" s="12"/>
      <c r="V7849" s="12"/>
      <c r="W7849" s="12"/>
      <c r="X7849" s="12"/>
      <c r="Y7849" s="12"/>
      <c r="Z7849" s="12"/>
      <c r="AA7849" s="12"/>
      <c r="AB7849" s="12"/>
      <c r="AC7849" s="12"/>
      <c r="AD7849" s="12"/>
      <c r="AE7849" s="12"/>
      <c r="AF7849" s="12"/>
      <c r="AG7849" s="12"/>
      <c r="AH7849" s="12"/>
      <c r="AI7849" s="12"/>
      <c r="AJ7849" s="12"/>
      <c r="AK7849" s="12"/>
      <c r="AL7849" s="12"/>
      <c r="AM7849" s="12"/>
      <c r="AN7849" s="12"/>
      <c r="AO7849" s="12"/>
      <c r="AP7849" s="12"/>
      <c r="AQ7849" s="12"/>
      <c r="AR7849" s="12"/>
      <c r="AS7849" s="12"/>
      <c r="AT7849" s="12"/>
      <c r="AU7849" s="12"/>
      <c r="AV7849" s="12"/>
      <c r="AW7849" s="12"/>
      <c r="AX7849" s="12"/>
      <c r="AY7849" s="12"/>
      <c r="AZ7849" s="12"/>
      <c r="BA7849" s="12"/>
      <c r="BB7849" s="12"/>
      <c r="BC7849" s="12"/>
      <c r="BD7849" s="12"/>
      <c r="BE7849" s="12"/>
      <c r="BF7849" s="12"/>
      <c r="BG7849" s="12"/>
      <c r="BH7849" s="12"/>
      <c r="BI7849" s="12"/>
      <c r="BJ7849" s="13"/>
      <c r="BK7849" s="13"/>
      <c r="BL7849" s="13"/>
      <c r="BM7849" s="13"/>
      <c r="BN7849" s="13"/>
    </row>
    <row r="7850" spans="4:66" x14ac:dyDescent="0.25">
      <c r="D7850"/>
      <c r="E7850" s="10"/>
      <c r="F7850" s="10"/>
      <c r="G7850" s="10"/>
      <c r="H7850" s="10"/>
      <c r="I7850" s="10"/>
      <c r="J7850" s="10"/>
      <c r="K7850" s="11"/>
      <c r="L7850" s="11"/>
      <c r="M7850" s="12"/>
      <c r="N7850" s="12"/>
      <c r="O7850" s="12"/>
      <c r="P7850" s="12"/>
      <c r="Q7850" s="12"/>
      <c r="R7850" s="12"/>
      <c r="S7850" s="12"/>
      <c r="T7850" s="12"/>
      <c r="U7850" s="12"/>
      <c r="V7850" s="12"/>
      <c r="W7850" s="12"/>
      <c r="X7850" s="12"/>
      <c r="Y7850" s="12"/>
      <c r="Z7850" s="12"/>
      <c r="AA7850" s="12"/>
      <c r="AB7850" s="12"/>
      <c r="AC7850" s="12"/>
      <c r="AD7850" s="12"/>
      <c r="AE7850" s="12"/>
      <c r="AF7850" s="12"/>
      <c r="AG7850" s="12"/>
      <c r="AH7850" s="12"/>
      <c r="AI7850" s="12"/>
      <c r="AJ7850" s="12"/>
      <c r="AK7850" s="12"/>
      <c r="AL7850" s="12"/>
      <c r="AM7850" s="12"/>
      <c r="AN7850" s="12"/>
      <c r="AO7850" s="12"/>
      <c r="AP7850" s="12"/>
      <c r="AQ7850" s="12"/>
      <c r="AR7850" s="12"/>
      <c r="AS7850" s="12"/>
      <c r="AT7850" s="12"/>
      <c r="AU7850" s="12"/>
      <c r="AV7850" s="12"/>
      <c r="AW7850" s="12"/>
      <c r="AX7850" s="12"/>
      <c r="AY7850" s="12"/>
      <c r="AZ7850" s="12"/>
      <c r="BA7850" s="12"/>
      <c r="BB7850" s="12"/>
      <c r="BC7850" s="12"/>
      <c r="BD7850" s="12"/>
      <c r="BE7850" s="12"/>
      <c r="BF7850" s="12"/>
      <c r="BG7850" s="12"/>
      <c r="BH7850" s="12"/>
      <c r="BI7850" s="12"/>
      <c r="BJ7850" s="13"/>
      <c r="BK7850" s="13"/>
      <c r="BL7850" s="13"/>
      <c r="BM7850" s="13"/>
      <c r="BN7850" s="13"/>
    </row>
    <row r="7851" spans="4:66" x14ac:dyDescent="0.25">
      <c r="D7851"/>
      <c r="E7851" s="10"/>
      <c r="F7851" s="10"/>
      <c r="G7851" s="10"/>
      <c r="H7851" s="10"/>
      <c r="I7851" s="10"/>
      <c r="J7851" s="10"/>
      <c r="K7851" s="11"/>
      <c r="L7851" s="11"/>
      <c r="M7851" s="12"/>
      <c r="N7851" s="12"/>
      <c r="O7851" s="12"/>
      <c r="P7851" s="12"/>
      <c r="Q7851" s="12"/>
      <c r="R7851" s="12"/>
      <c r="S7851" s="12"/>
      <c r="T7851" s="12"/>
      <c r="U7851" s="12"/>
      <c r="V7851" s="12"/>
      <c r="W7851" s="12"/>
      <c r="X7851" s="12"/>
      <c r="Y7851" s="12"/>
      <c r="Z7851" s="12"/>
      <c r="AA7851" s="12"/>
      <c r="AB7851" s="12"/>
      <c r="AC7851" s="12"/>
      <c r="AD7851" s="12"/>
      <c r="AE7851" s="12"/>
      <c r="AF7851" s="12"/>
      <c r="AG7851" s="12"/>
      <c r="AH7851" s="12"/>
      <c r="AI7851" s="12"/>
      <c r="AJ7851" s="12"/>
      <c r="AK7851" s="12"/>
      <c r="AL7851" s="12"/>
      <c r="AM7851" s="12"/>
      <c r="AN7851" s="12"/>
      <c r="AO7851" s="12"/>
      <c r="AP7851" s="12"/>
      <c r="AQ7851" s="12"/>
      <c r="AR7851" s="12"/>
      <c r="AS7851" s="12"/>
      <c r="AT7851" s="12"/>
      <c r="AU7851" s="12"/>
      <c r="AV7851" s="12"/>
      <c r="AW7851" s="12"/>
      <c r="AX7851" s="12"/>
      <c r="AY7851" s="12"/>
      <c r="AZ7851" s="12"/>
      <c r="BA7851" s="12"/>
      <c r="BB7851" s="12"/>
      <c r="BC7851" s="12"/>
      <c r="BD7851" s="12"/>
      <c r="BE7851" s="12"/>
      <c r="BF7851" s="12"/>
      <c r="BG7851" s="12"/>
      <c r="BH7851" s="12"/>
      <c r="BI7851" s="12"/>
      <c r="BJ7851" s="13"/>
      <c r="BK7851" s="13"/>
      <c r="BL7851" s="13"/>
      <c r="BM7851" s="13"/>
      <c r="BN7851" s="13"/>
    </row>
    <row r="7852" spans="4:66" x14ac:dyDescent="0.25">
      <c r="D7852"/>
      <c r="E7852" s="10"/>
      <c r="F7852" s="10"/>
      <c r="G7852" s="10"/>
      <c r="H7852" s="10"/>
      <c r="I7852" s="10"/>
      <c r="J7852" s="10"/>
      <c r="K7852" s="11"/>
      <c r="L7852" s="11"/>
      <c r="M7852" s="12"/>
      <c r="N7852" s="12"/>
      <c r="O7852" s="12"/>
      <c r="P7852" s="12"/>
      <c r="Q7852" s="12"/>
      <c r="R7852" s="12"/>
      <c r="S7852" s="12"/>
      <c r="T7852" s="12"/>
      <c r="U7852" s="12"/>
      <c r="V7852" s="12"/>
      <c r="W7852" s="12"/>
      <c r="X7852" s="12"/>
      <c r="Y7852" s="12"/>
      <c r="Z7852" s="12"/>
      <c r="AA7852" s="12"/>
      <c r="AB7852" s="12"/>
      <c r="AC7852" s="12"/>
      <c r="AD7852" s="12"/>
      <c r="AE7852" s="12"/>
      <c r="AF7852" s="12"/>
      <c r="AG7852" s="12"/>
      <c r="AH7852" s="12"/>
      <c r="AI7852" s="12"/>
      <c r="AJ7852" s="12"/>
      <c r="AK7852" s="12"/>
      <c r="AL7852" s="12"/>
      <c r="AM7852" s="12"/>
      <c r="AN7852" s="12"/>
      <c r="AO7852" s="12"/>
      <c r="AP7852" s="12"/>
      <c r="AQ7852" s="12"/>
      <c r="AR7852" s="12"/>
      <c r="AS7852" s="12"/>
      <c r="AT7852" s="12"/>
      <c r="AU7852" s="12"/>
      <c r="AV7852" s="12"/>
      <c r="AW7852" s="12"/>
      <c r="AX7852" s="12"/>
      <c r="AY7852" s="12"/>
      <c r="AZ7852" s="12"/>
      <c r="BA7852" s="12"/>
      <c r="BB7852" s="12"/>
      <c r="BC7852" s="12"/>
      <c r="BD7852" s="12"/>
      <c r="BE7852" s="12"/>
      <c r="BF7852" s="12"/>
      <c r="BG7852" s="12"/>
      <c r="BH7852" s="12"/>
      <c r="BI7852" s="12"/>
      <c r="BJ7852" s="13"/>
      <c r="BK7852" s="13"/>
      <c r="BL7852" s="13"/>
      <c r="BM7852" s="13"/>
      <c r="BN7852" s="13"/>
    </row>
    <row r="7853" spans="4:66" x14ac:dyDescent="0.25">
      <c r="D7853"/>
      <c r="E7853" s="10"/>
      <c r="F7853" s="10"/>
      <c r="G7853" s="10"/>
      <c r="H7853" s="10"/>
      <c r="I7853" s="10"/>
      <c r="J7853" s="10"/>
      <c r="K7853" s="11"/>
      <c r="L7853" s="11"/>
      <c r="M7853" s="12"/>
      <c r="N7853" s="12"/>
      <c r="O7853" s="12"/>
      <c r="P7853" s="12"/>
      <c r="Q7853" s="12"/>
      <c r="R7853" s="12"/>
      <c r="S7853" s="12"/>
      <c r="T7853" s="12"/>
      <c r="U7853" s="12"/>
      <c r="V7853" s="12"/>
      <c r="W7853" s="12"/>
      <c r="X7853" s="12"/>
      <c r="Y7853" s="12"/>
      <c r="Z7853" s="12"/>
      <c r="AA7853" s="12"/>
      <c r="AB7853" s="12"/>
      <c r="AC7853" s="12"/>
      <c r="AD7853" s="12"/>
      <c r="AE7853" s="12"/>
      <c r="AF7853" s="12"/>
      <c r="AG7853" s="12"/>
      <c r="AH7853" s="12"/>
      <c r="AI7853" s="12"/>
      <c r="AJ7853" s="12"/>
      <c r="AK7853" s="12"/>
      <c r="AL7853" s="12"/>
      <c r="AM7853" s="12"/>
      <c r="AN7853" s="12"/>
      <c r="AO7853" s="12"/>
      <c r="AP7853" s="12"/>
      <c r="AQ7853" s="12"/>
      <c r="AR7853" s="12"/>
      <c r="AS7853" s="12"/>
      <c r="AT7853" s="12"/>
      <c r="AU7853" s="12"/>
      <c r="AV7853" s="12"/>
      <c r="AW7853" s="12"/>
      <c r="AX7853" s="12"/>
      <c r="AY7853" s="12"/>
      <c r="AZ7853" s="12"/>
      <c r="BA7853" s="12"/>
      <c r="BB7853" s="12"/>
      <c r="BC7853" s="12"/>
      <c r="BD7853" s="12"/>
      <c r="BE7853" s="12"/>
      <c r="BF7853" s="12"/>
      <c r="BG7853" s="12"/>
      <c r="BH7853" s="12"/>
      <c r="BI7853" s="12"/>
      <c r="BJ7853" s="13"/>
      <c r="BK7853" s="13"/>
      <c r="BL7853" s="13"/>
      <c r="BM7853" s="13"/>
      <c r="BN7853" s="13"/>
    </row>
    <row r="7854" spans="4:66" x14ac:dyDescent="0.25">
      <c r="D7854"/>
      <c r="E7854" s="10"/>
      <c r="F7854" s="10"/>
      <c r="G7854" s="10"/>
      <c r="H7854" s="10"/>
      <c r="I7854" s="10"/>
      <c r="J7854" s="10"/>
      <c r="K7854" s="11"/>
      <c r="L7854" s="11"/>
      <c r="M7854" s="12"/>
      <c r="N7854" s="12"/>
      <c r="O7854" s="12"/>
      <c r="P7854" s="12"/>
      <c r="Q7854" s="12"/>
      <c r="R7854" s="12"/>
      <c r="S7854" s="12"/>
      <c r="T7854" s="12"/>
      <c r="U7854" s="12"/>
      <c r="V7854" s="12"/>
      <c r="W7854" s="12"/>
      <c r="X7854" s="12"/>
      <c r="Y7854" s="12"/>
      <c r="Z7854" s="12"/>
      <c r="AA7854" s="12"/>
      <c r="AB7854" s="12"/>
      <c r="AC7854" s="12"/>
      <c r="AD7854" s="12"/>
      <c r="AE7854" s="12"/>
      <c r="AF7854" s="12"/>
      <c r="AG7854" s="12"/>
      <c r="AH7854" s="12"/>
      <c r="AI7854" s="12"/>
      <c r="AJ7854" s="12"/>
      <c r="AK7854" s="12"/>
      <c r="AL7854" s="12"/>
      <c r="AM7854" s="12"/>
      <c r="AN7854" s="12"/>
      <c r="AO7854" s="12"/>
      <c r="AP7854" s="12"/>
      <c r="AQ7854" s="12"/>
      <c r="AR7854" s="12"/>
      <c r="AS7854" s="12"/>
      <c r="AT7854" s="12"/>
      <c r="AU7854" s="12"/>
      <c r="AV7854" s="12"/>
      <c r="AW7854" s="12"/>
      <c r="AX7854" s="12"/>
      <c r="AY7854" s="12"/>
      <c r="AZ7854" s="12"/>
      <c r="BA7854" s="12"/>
      <c r="BB7854" s="12"/>
      <c r="BC7854" s="12"/>
      <c r="BD7854" s="12"/>
      <c r="BE7854" s="12"/>
      <c r="BF7854" s="12"/>
      <c r="BG7854" s="12"/>
      <c r="BH7854" s="12"/>
      <c r="BI7854" s="12"/>
      <c r="BJ7854" s="13"/>
      <c r="BK7854" s="13"/>
      <c r="BL7854" s="13"/>
      <c r="BM7854" s="13"/>
      <c r="BN7854" s="13"/>
    </row>
    <row r="7855" spans="4:66" x14ac:dyDescent="0.25">
      <c r="D7855"/>
      <c r="E7855" s="10"/>
      <c r="F7855" s="10"/>
      <c r="G7855" s="10"/>
      <c r="H7855" s="10"/>
      <c r="I7855" s="10"/>
      <c r="J7855" s="10"/>
      <c r="K7855" s="11"/>
      <c r="L7855" s="11"/>
      <c r="M7855" s="12"/>
      <c r="N7855" s="12"/>
      <c r="O7855" s="12"/>
      <c r="P7855" s="12"/>
      <c r="Q7855" s="12"/>
      <c r="R7855" s="12"/>
      <c r="S7855" s="12"/>
      <c r="T7855" s="12"/>
      <c r="U7855" s="12"/>
      <c r="V7855" s="12"/>
      <c r="W7855" s="12"/>
      <c r="X7855" s="12"/>
      <c r="Y7855" s="12"/>
      <c r="Z7855" s="12"/>
      <c r="AA7855" s="12"/>
      <c r="AB7855" s="12"/>
      <c r="AC7855" s="12"/>
      <c r="AD7855" s="12"/>
      <c r="AE7855" s="12"/>
      <c r="AF7855" s="12"/>
      <c r="AG7855" s="12"/>
      <c r="AH7855" s="12"/>
      <c r="AI7855" s="12"/>
      <c r="AJ7855" s="12"/>
      <c r="AK7855" s="12"/>
      <c r="AL7855" s="12"/>
      <c r="AM7855" s="12"/>
      <c r="AN7855" s="12"/>
      <c r="AO7855" s="12"/>
      <c r="AP7855" s="12"/>
      <c r="AQ7855" s="12"/>
      <c r="AR7855" s="12"/>
      <c r="AS7855" s="12"/>
      <c r="AT7855" s="12"/>
      <c r="AU7855" s="12"/>
      <c r="AV7855" s="12"/>
      <c r="AW7855" s="12"/>
      <c r="AX7855" s="12"/>
      <c r="AY7855" s="12"/>
      <c r="AZ7855" s="12"/>
      <c r="BA7855" s="12"/>
      <c r="BB7855" s="12"/>
      <c r="BC7855" s="12"/>
      <c r="BD7855" s="12"/>
      <c r="BE7855" s="12"/>
      <c r="BF7855" s="12"/>
      <c r="BG7855" s="12"/>
      <c r="BH7855" s="12"/>
      <c r="BI7855" s="12"/>
      <c r="BJ7855" s="13"/>
      <c r="BK7855" s="13"/>
      <c r="BL7855" s="13"/>
      <c r="BM7855" s="13"/>
      <c r="BN7855" s="13"/>
    </row>
    <row r="7856" spans="4:66" x14ac:dyDescent="0.25">
      <c r="D7856"/>
      <c r="E7856" s="10"/>
      <c r="F7856" s="10"/>
      <c r="G7856" s="10"/>
      <c r="H7856" s="10"/>
      <c r="I7856" s="10"/>
      <c r="J7856" s="10"/>
      <c r="K7856" s="11"/>
      <c r="L7856" s="11"/>
      <c r="M7856" s="12"/>
      <c r="N7856" s="12"/>
      <c r="O7856" s="12"/>
      <c r="P7856" s="12"/>
      <c r="Q7856" s="12"/>
      <c r="R7856" s="12"/>
      <c r="S7856" s="12"/>
      <c r="T7856" s="12"/>
      <c r="U7856" s="12"/>
      <c r="V7856" s="12"/>
      <c r="W7856" s="12"/>
      <c r="X7856" s="12"/>
      <c r="Y7856" s="12"/>
      <c r="Z7856" s="12"/>
      <c r="AA7856" s="12"/>
      <c r="AB7856" s="12"/>
      <c r="AC7856" s="12"/>
      <c r="AD7856" s="12"/>
      <c r="AE7856" s="12"/>
      <c r="AF7856" s="12"/>
      <c r="AG7856" s="12"/>
      <c r="AH7856" s="12"/>
      <c r="AI7856" s="12"/>
      <c r="AJ7856" s="12"/>
      <c r="AK7856" s="12"/>
      <c r="AL7856" s="12"/>
      <c r="AM7856" s="12"/>
      <c r="AN7856" s="12"/>
      <c r="AO7856" s="12"/>
      <c r="AP7856" s="12"/>
      <c r="AQ7856" s="12"/>
      <c r="AR7856" s="12"/>
      <c r="AS7856" s="12"/>
      <c r="AT7856" s="12"/>
      <c r="AU7856" s="12"/>
      <c r="AV7856" s="12"/>
      <c r="AW7856" s="12"/>
      <c r="AX7856" s="12"/>
      <c r="AY7856" s="12"/>
      <c r="AZ7856" s="12"/>
      <c r="BA7856" s="12"/>
      <c r="BB7856" s="12"/>
      <c r="BC7856" s="12"/>
      <c r="BD7856" s="12"/>
      <c r="BE7856" s="12"/>
      <c r="BF7856" s="12"/>
      <c r="BG7856" s="12"/>
      <c r="BH7856" s="12"/>
      <c r="BI7856" s="12"/>
      <c r="BJ7856" s="13"/>
      <c r="BK7856" s="13"/>
      <c r="BL7856" s="13"/>
      <c r="BM7856" s="13"/>
      <c r="BN7856" s="13"/>
    </row>
    <row r="7857" spans="4:66" x14ac:dyDescent="0.25">
      <c r="D7857"/>
      <c r="E7857" s="10"/>
      <c r="F7857" s="10"/>
      <c r="G7857" s="10"/>
      <c r="H7857" s="10"/>
      <c r="I7857" s="10"/>
      <c r="J7857" s="10"/>
      <c r="K7857" s="11"/>
      <c r="L7857" s="11"/>
      <c r="M7857" s="12"/>
      <c r="N7857" s="12"/>
      <c r="O7857" s="12"/>
      <c r="P7857" s="12"/>
      <c r="Q7857" s="12"/>
      <c r="R7857" s="12"/>
      <c r="S7857" s="12"/>
      <c r="T7857" s="12"/>
      <c r="U7857" s="12"/>
      <c r="V7857" s="12"/>
      <c r="W7857" s="12"/>
      <c r="X7857" s="12"/>
      <c r="Y7857" s="12"/>
      <c r="Z7857" s="12"/>
      <c r="AA7857" s="12"/>
      <c r="AB7857" s="12"/>
      <c r="AC7857" s="12"/>
      <c r="AD7857" s="12"/>
      <c r="AE7857" s="12"/>
      <c r="AF7857" s="12"/>
      <c r="AG7857" s="12"/>
      <c r="AH7857" s="12"/>
      <c r="AI7857" s="12"/>
      <c r="AJ7857" s="12"/>
      <c r="AK7857" s="12"/>
      <c r="AL7857" s="12"/>
      <c r="AM7857" s="12"/>
      <c r="AN7857" s="12"/>
      <c r="AO7857" s="12"/>
      <c r="AP7857" s="12"/>
      <c r="AQ7857" s="12"/>
      <c r="AR7857" s="12"/>
      <c r="AS7857" s="12"/>
      <c r="AT7857" s="12"/>
      <c r="AU7857" s="12"/>
      <c r="AV7857" s="12"/>
      <c r="AW7857" s="12"/>
      <c r="AX7857" s="12"/>
      <c r="AY7857" s="12"/>
      <c r="AZ7857" s="12"/>
      <c r="BA7857" s="12"/>
      <c r="BB7857" s="12"/>
      <c r="BC7857" s="12"/>
      <c r="BD7857" s="12"/>
      <c r="BE7857" s="12"/>
      <c r="BF7857" s="12"/>
      <c r="BG7857" s="12"/>
      <c r="BH7857" s="12"/>
      <c r="BI7857" s="12"/>
      <c r="BJ7857" s="13"/>
      <c r="BK7857" s="13"/>
      <c r="BL7857" s="13"/>
      <c r="BM7857" s="13"/>
      <c r="BN7857" s="13"/>
    </row>
    <row r="7858" spans="4:66" x14ac:dyDescent="0.25">
      <c r="D7858"/>
      <c r="E7858" s="10"/>
      <c r="F7858" s="10"/>
      <c r="G7858" s="10"/>
      <c r="H7858" s="10"/>
      <c r="I7858" s="10"/>
      <c r="J7858" s="10"/>
      <c r="K7858" s="11"/>
      <c r="L7858" s="11"/>
      <c r="M7858" s="12"/>
      <c r="N7858" s="12"/>
      <c r="O7858" s="12"/>
      <c r="P7858" s="12"/>
      <c r="Q7858" s="12"/>
      <c r="R7858" s="12"/>
      <c r="S7858" s="12"/>
      <c r="T7858" s="12"/>
      <c r="U7858" s="12"/>
      <c r="V7858" s="12"/>
      <c r="W7858" s="12"/>
      <c r="X7858" s="12"/>
      <c r="Y7858" s="12"/>
      <c r="Z7858" s="12"/>
      <c r="AA7858" s="12"/>
      <c r="AB7858" s="12"/>
      <c r="AC7858" s="12"/>
      <c r="AD7858" s="12"/>
      <c r="AE7858" s="12"/>
      <c r="AF7858" s="12"/>
      <c r="AG7858" s="12"/>
      <c r="AH7858" s="12"/>
      <c r="AI7858" s="12"/>
      <c r="AJ7858" s="12"/>
      <c r="AK7858" s="12"/>
      <c r="AL7858" s="12"/>
      <c r="AM7858" s="12"/>
      <c r="AN7858" s="12"/>
      <c r="AO7858" s="12"/>
      <c r="AP7858" s="12"/>
      <c r="AQ7858" s="12"/>
      <c r="AR7858" s="12"/>
      <c r="AS7858" s="12"/>
      <c r="AT7858" s="12"/>
      <c r="AU7858" s="12"/>
      <c r="AV7858" s="12"/>
      <c r="AW7858" s="12"/>
      <c r="AX7858" s="12"/>
      <c r="AY7858" s="12"/>
      <c r="AZ7858" s="12"/>
      <c r="BA7858" s="12"/>
      <c r="BB7858" s="12"/>
      <c r="BC7858" s="12"/>
      <c r="BD7858" s="12"/>
      <c r="BE7858" s="12"/>
      <c r="BF7858" s="12"/>
      <c r="BG7858" s="12"/>
      <c r="BH7858" s="12"/>
      <c r="BI7858" s="12"/>
      <c r="BJ7858" s="13"/>
      <c r="BK7858" s="13"/>
      <c r="BL7858" s="13"/>
      <c r="BM7858" s="13"/>
      <c r="BN7858" s="13"/>
    </row>
    <row r="7859" spans="4:66" x14ac:dyDescent="0.25">
      <c r="D7859"/>
      <c r="E7859" s="10"/>
      <c r="F7859" s="10"/>
      <c r="G7859" s="10"/>
      <c r="H7859" s="10"/>
      <c r="I7859" s="10"/>
      <c r="J7859" s="10"/>
      <c r="K7859" s="11"/>
      <c r="L7859" s="11"/>
      <c r="M7859" s="12"/>
      <c r="N7859" s="12"/>
      <c r="O7859" s="12"/>
      <c r="P7859" s="12"/>
      <c r="Q7859" s="12"/>
      <c r="R7859" s="12"/>
      <c r="S7859" s="12"/>
      <c r="T7859" s="12"/>
      <c r="U7859" s="12"/>
      <c r="V7859" s="12"/>
      <c r="W7859" s="12"/>
      <c r="X7859" s="12"/>
      <c r="Y7859" s="12"/>
      <c r="Z7859" s="12"/>
      <c r="AA7859" s="12"/>
      <c r="AB7859" s="12"/>
      <c r="AC7859" s="12"/>
      <c r="AD7859" s="12"/>
      <c r="AE7859" s="12"/>
      <c r="AF7859" s="12"/>
      <c r="AG7859" s="12"/>
      <c r="AH7859" s="12"/>
      <c r="AI7859" s="12"/>
      <c r="AJ7859" s="12"/>
      <c r="AK7859" s="12"/>
      <c r="AL7859" s="12"/>
      <c r="AM7859" s="12"/>
      <c r="AN7859" s="12"/>
      <c r="AO7859" s="12"/>
      <c r="AP7859" s="12"/>
      <c r="AQ7859" s="12"/>
      <c r="AR7859" s="12"/>
      <c r="AS7859" s="12"/>
      <c r="AT7859" s="12"/>
      <c r="AU7859" s="12"/>
      <c r="AV7859" s="12"/>
      <c r="AW7859" s="12"/>
      <c r="AX7859" s="12"/>
      <c r="AY7859" s="12"/>
      <c r="AZ7859" s="12"/>
      <c r="BA7859" s="12"/>
      <c r="BB7859" s="12"/>
      <c r="BC7859" s="12"/>
      <c r="BD7859" s="12"/>
      <c r="BE7859" s="12"/>
      <c r="BF7859" s="12"/>
      <c r="BG7859" s="12"/>
      <c r="BH7859" s="12"/>
      <c r="BI7859" s="12"/>
      <c r="BJ7859" s="13"/>
      <c r="BK7859" s="13"/>
      <c r="BL7859" s="13"/>
      <c r="BM7859" s="13"/>
      <c r="BN7859" s="13"/>
    </row>
    <row r="7860" spans="4:66" x14ac:dyDescent="0.25">
      <c r="D7860"/>
      <c r="E7860" s="10"/>
      <c r="F7860" s="10"/>
      <c r="G7860" s="10"/>
      <c r="H7860" s="10"/>
      <c r="I7860" s="10"/>
      <c r="J7860" s="10"/>
      <c r="K7860" s="11"/>
      <c r="L7860" s="11"/>
      <c r="M7860" s="12"/>
      <c r="N7860" s="12"/>
      <c r="O7860" s="12"/>
      <c r="P7860" s="12"/>
      <c r="Q7860" s="12"/>
      <c r="R7860" s="12"/>
      <c r="S7860" s="12"/>
      <c r="T7860" s="12"/>
      <c r="U7860" s="12"/>
      <c r="V7860" s="12"/>
      <c r="W7860" s="12"/>
      <c r="X7860" s="12"/>
      <c r="Y7860" s="12"/>
      <c r="Z7860" s="12"/>
      <c r="AA7860" s="12"/>
      <c r="AB7860" s="12"/>
      <c r="AC7860" s="12"/>
      <c r="AD7860" s="12"/>
      <c r="AE7860" s="12"/>
      <c r="AF7860" s="12"/>
      <c r="AG7860" s="12"/>
      <c r="AH7860" s="12"/>
      <c r="AI7860" s="12"/>
      <c r="AJ7860" s="12"/>
      <c r="AK7860" s="12"/>
      <c r="AL7860" s="12"/>
      <c r="AM7860" s="12"/>
      <c r="AN7860" s="12"/>
      <c r="AO7860" s="12"/>
      <c r="AP7860" s="12"/>
      <c r="AQ7860" s="12"/>
      <c r="AR7860" s="12"/>
      <c r="AS7860" s="12"/>
      <c r="AT7860" s="12"/>
      <c r="AU7860" s="12"/>
      <c r="AV7860" s="12"/>
      <c r="AW7860" s="12"/>
      <c r="AX7860" s="12"/>
      <c r="AY7860" s="12"/>
      <c r="AZ7860" s="12"/>
      <c r="BA7860" s="12"/>
      <c r="BB7860" s="12"/>
      <c r="BC7860" s="12"/>
      <c r="BD7860" s="12"/>
      <c r="BE7860" s="12"/>
      <c r="BF7860" s="12"/>
      <c r="BG7860" s="12"/>
      <c r="BH7860" s="12"/>
      <c r="BI7860" s="12"/>
      <c r="BJ7860" s="13"/>
      <c r="BK7860" s="13"/>
      <c r="BL7860" s="13"/>
      <c r="BM7860" s="13"/>
      <c r="BN7860" s="13"/>
    </row>
    <row r="7861" spans="4:66" x14ac:dyDescent="0.25">
      <c r="D7861"/>
      <c r="E7861" s="10"/>
      <c r="F7861" s="10"/>
      <c r="G7861" s="10"/>
      <c r="H7861" s="10"/>
      <c r="I7861" s="10"/>
      <c r="J7861" s="10"/>
      <c r="K7861" s="11"/>
      <c r="L7861" s="11"/>
      <c r="M7861" s="12"/>
      <c r="N7861" s="12"/>
      <c r="O7861" s="12"/>
      <c r="P7861" s="12"/>
      <c r="Q7861" s="12"/>
      <c r="R7861" s="12"/>
      <c r="S7861" s="12"/>
      <c r="T7861" s="12"/>
      <c r="U7861" s="12"/>
      <c r="V7861" s="12"/>
      <c r="W7861" s="12"/>
      <c r="X7861" s="12"/>
      <c r="Y7861" s="12"/>
      <c r="Z7861" s="12"/>
      <c r="AA7861" s="12"/>
      <c r="AB7861" s="12"/>
      <c r="AC7861" s="12"/>
      <c r="AD7861" s="12"/>
      <c r="AE7861" s="12"/>
      <c r="AF7861" s="12"/>
      <c r="AG7861" s="12"/>
      <c r="AH7861" s="12"/>
      <c r="AI7861" s="12"/>
      <c r="AJ7861" s="12"/>
      <c r="AK7861" s="12"/>
      <c r="AL7861" s="12"/>
      <c r="AM7861" s="12"/>
      <c r="AN7861" s="12"/>
      <c r="AO7861" s="12"/>
      <c r="AP7861" s="12"/>
      <c r="AQ7861" s="12"/>
      <c r="AR7861" s="12"/>
      <c r="AS7861" s="12"/>
      <c r="AT7861" s="12"/>
      <c r="AU7861" s="12"/>
      <c r="AV7861" s="12"/>
      <c r="AW7861" s="12"/>
      <c r="AX7861" s="12"/>
      <c r="AY7861" s="12"/>
      <c r="AZ7861" s="12"/>
      <c r="BA7861" s="12"/>
      <c r="BB7861" s="12"/>
      <c r="BC7861" s="12"/>
      <c r="BD7861" s="12"/>
      <c r="BE7861" s="12"/>
      <c r="BF7861" s="12"/>
      <c r="BG7861" s="12"/>
      <c r="BH7861" s="12"/>
      <c r="BI7861" s="12"/>
      <c r="BJ7861" s="13"/>
      <c r="BK7861" s="13"/>
      <c r="BL7861" s="13"/>
      <c r="BM7861" s="13"/>
      <c r="BN7861" s="13"/>
    </row>
    <row r="7862" spans="4:66" x14ac:dyDescent="0.25">
      <c r="D7862"/>
      <c r="E7862" s="10"/>
      <c r="F7862" s="10"/>
      <c r="G7862" s="10"/>
      <c r="H7862" s="10"/>
      <c r="I7862" s="10"/>
      <c r="J7862" s="10"/>
      <c r="K7862" s="11"/>
      <c r="L7862" s="11"/>
      <c r="M7862" s="12"/>
      <c r="N7862" s="12"/>
      <c r="O7862" s="12"/>
      <c r="P7862" s="12"/>
      <c r="Q7862" s="12"/>
      <c r="R7862" s="12"/>
      <c r="S7862" s="12"/>
      <c r="T7862" s="12"/>
      <c r="U7862" s="12"/>
      <c r="V7862" s="12"/>
      <c r="W7862" s="12"/>
      <c r="X7862" s="12"/>
      <c r="Y7862" s="12"/>
      <c r="Z7862" s="12"/>
      <c r="AA7862" s="12"/>
      <c r="AB7862" s="12"/>
      <c r="AC7862" s="12"/>
      <c r="AD7862" s="12"/>
      <c r="AE7862" s="12"/>
      <c r="AF7862" s="12"/>
      <c r="AG7862" s="12"/>
      <c r="AH7862" s="12"/>
      <c r="AI7862" s="12"/>
      <c r="AJ7862" s="12"/>
      <c r="AK7862" s="12"/>
      <c r="AL7862" s="12"/>
      <c r="AM7862" s="12"/>
      <c r="AN7862" s="12"/>
      <c r="AO7862" s="12"/>
      <c r="AP7862" s="12"/>
      <c r="AQ7862" s="12"/>
      <c r="AR7862" s="12"/>
      <c r="AS7862" s="12"/>
      <c r="AT7862" s="12"/>
      <c r="AU7862" s="12"/>
      <c r="AV7862" s="12"/>
      <c r="AW7862" s="12"/>
      <c r="AX7862" s="12"/>
      <c r="AY7862" s="12"/>
      <c r="AZ7862" s="12"/>
      <c r="BA7862" s="12"/>
      <c r="BB7862" s="12"/>
      <c r="BC7862" s="12"/>
      <c r="BD7862" s="12"/>
      <c r="BE7862" s="12"/>
      <c r="BF7862" s="12"/>
      <c r="BG7862" s="12"/>
      <c r="BH7862" s="12"/>
      <c r="BI7862" s="12"/>
      <c r="BJ7862" s="13"/>
      <c r="BK7862" s="13"/>
      <c r="BL7862" s="13"/>
      <c r="BM7862" s="13"/>
      <c r="BN7862" s="13"/>
    </row>
    <row r="7863" spans="4:66" x14ac:dyDescent="0.25">
      <c r="D7863"/>
      <c r="E7863" s="10"/>
      <c r="F7863" s="10"/>
      <c r="G7863" s="10"/>
      <c r="H7863" s="10"/>
      <c r="I7863" s="10"/>
      <c r="J7863" s="10"/>
      <c r="K7863" s="11"/>
      <c r="L7863" s="11"/>
      <c r="M7863" s="12"/>
      <c r="N7863" s="12"/>
      <c r="O7863" s="12"/>
      <c r="P7863" s="12"/>
      <c r="Q7863" s="12"/>
      <c r="R7863" s="12"/>
      <c r="S7863" s="12"/>
      <c r="T7863" s="12"/>
      <c r="U7863" s="12"/>
      <c r="V7863" s="12"/>
      <c r="W7863" s="12"/>
      <c r="X7863" s="12"/>
      <c r="Y7863" s="12"/>
      <c r="Z7863" s="12"/>
      <c r="AA7863" s="12"/>
      <c r="AB7863" s="12"/>
      <c r="AC7863" s="12"/>
      <c r="AD7863" s="12"/>
      <c r="AE7863" s="12"/>
      <c r="AF7863" s="12"/>
      <c r="AG7863" s="12"/>
      <c r="AH7863" s="12"/>
      <c r="AI7863" s="12"/>
      <c r="AJ7863" s="12"/>
      <c r="AK7863" s="12"/>
      <c r="AL7863" s="12"/>
      <c r="AM7863" s="12"/>
      <c r="AN7863" s="12"/>
      <c r="AO7863" s="12"/>
      <c r="AP7863" s="12"/>
      <c r="AQ7863" s="12"/>
      <c r="AR7863" s="12"/>
      <c r="AS7863" s="12"/>
      <c r="AT7863" s="12"/>
      <c r="AU7863" s="12"/>
      <c r="AV7863" s="12"/>
      <c r="AW7863" s="12"/>
      <c r="AX7863" s="12"/>
      <c r="AY7863" s="12"/>
      <c r="AZ7863" s="12"/>
      <c r="BA7863" s="12"/>
      <c r="BB7863" s="12"/>
      <c r="BC7863" s="12"/>
      <c r="BD7863" s="12"/>
      <c r="BE7863" s="12"/>
      <c r="BF7863" s="12"/>
      <c r="BG7863" s="12"/>
      <c r="BH7863" s="12"/>
      <c r="BI7863" s="12"/>
      <c r="BJ7863" s="13"/>
      <c r="BK7863" s="13"/>
      <c r="BL7863" s="13"/>
      <c r="BM7863" s="13"/>
      <c r="BN7863" s="13"/>
    </row>
    <row r="7864" spans="4:66" x14ac:dyDescent="0.25">
      <c r="D7864"/>
      <c r="E7864" s="10"/>
      <c r="F7864" s="10"/>
      <c r="G7864" s="10"/>
      <c r="H7864" s="10"/>
      <c r="I7864" s="10"/>
      <c r="J7864" s="10"/>
      <c r="K7864" s="11"/>
      <c r="L7864" s="11"/>
      <c r="M7864" s="12"/>
      <c r="N7864" s="12"/>
      <c r="O7864" s="12"/>
      <c r="P7864" s="12"/>
      <c r="Q7864" s="12"/>
      <c r="R7864" s="12"/>
      <c r="S7864" s="12"/>
      <c r="T7864" s="12"/>
      <c r="U7864" s="12"/>
      <c r="V7864" s="12"/>
      <c r="W7864" s="12"/>
      <c r="X7864" s="12"/>
      <c r="Y7864" s="12"/>
      <c r="Z7864" s="12"/>
      <c r="AA7864" s="12"/>
      <c r="AB7864" s="12"/>
      <c r="AC7864" s="12"/>
      <c r="AD7864" s="12"/>
      <c r="AE7864" s="12"/>
      <c r="AF7864" s="12"/>
      <c r="AG7864" s="12"/>
      <c r="AH7864" s="12"/>
      <c r="AI7864" s="12"/>
      <c r="AJ7864" s="12"/>
      <c r="AK7864" s="12"/>
      <c r="AL7864" s="12"/>
      <c r="AM7864" s="12"/>
      <c r="AN7864" s="12"/>
      <c r="AO7864" s="12"/>
      <c r="AP7864" s="12"/>
      <c r="AQ7864" s="12"/>
      <c r="AR7864" s="12"/>
      <c r="AS7864" s="12"/>
      <c r="AT7864" s="12"/>
      <c r="AU7864" s="12"/>
      <c r="AV7864" s="12"/>
      <c r="AW7864" s="12"/>
      <c r="AX7864" s="12"/>
      <c r="AY7864" s="12"/>
      <c r="AZ7864" s="12"/>
      <c r="BA7864" s="12"/>
      <c r="BB7864" s="12"/>
      <c r="BC7864" s="12"/>
      <c r="BD7864" s="12"/>
      <c r="BE7864" s="12"/>
      <c r="BF7864" s="12"/>
      <c r="BG7864" s="12"/>
      <c r="BH7864" s="12"/>
      <c r="BI7864" s="12"/>
      <c r="BJ7864" s="13"/>
      <c r="BK7864" s="13"/>
      <c r="BL7864" s="13"/>
      <c r="BM7864" s="13"/>
      <c r="BN7864" s="13"/>
    </row>
    <row r="7865" spans="4:66" x14ac:dyDescent="0.25">
      <c r="D7865"/>
      <c r="E7865" s="10"/>
      <c r="F7865" s="10"/>
      <c r="G7865" s="10"/>
      <c r="H7865" s="10"/>
      <c r="I7865" s="10"/>
      <c r="J7865" s="10"/>
      <c r="K7865" s="11"/>
      <c r="L7865" s="11"/>
      <c r="M7865" s="12"/>
      <c r="N7865" s="12"/>
      <c r="O7865" s="12"/>
      <c r="P7865" s="12"/>
      <c r="Q7865" s="12"/>
      <c r="R7865" s="12"/>
      <c r="S7865" s="12"/>
      <c r="T7865" s="12"/>
      <c r="U7865" s="12"/>
      <c r="V7865" s="12"/>
      <c r="W7865" s="12"/>
      <c r="X7865" s="12"/>
      <c r="Y7865" s="12"/>
      <c r="Z7865" s="12"/>
      <c r="AA7865" s="12"/>
      <c r="AB7865" s="12"/>
      <c r="AC7865" s="12"/>
      <c r="AD7865" s="12"/>
      <c r="AE7865" s="12"/>
      <c r="AF7865" s="12"/>
      <c r="AG7865" s="12"/>
      <c r="AH7865" s="12"/>
      <c r="AI7865" s="12"/>
      <c r="AJ7865" s="12"/>
      <c r="AK7865" s="12"/>
      <c r="AL7865" s="12"/>
      <c r="AM7865" s="12"/>
      <c r="AN7865" s="12"/>
      <c r="AO7865" s="12"/>
      <c r="AP7865" s="12"/>
      <c r="AQ7865" s="12"/>
      <c r="AR7865" s="12"/>
      <c r="AS7865" s="12"/>
      <c r="AT7865" s="12"/>
      <c r="AU7865" s="12"/>
      <c r="AV7865" s="12"/>
      <c r="AW7865" s="12"/>
      <c r="AX7865" s="12"/>
      <c r="AY7865" s="12"/>
      <c r="AZ7865" s="12"/>
      <c r="BA7865" s="12"/>
      <c r="BB7865" s="12"/>
      <c r="BC7865" s="12"/>
      <c r="BD7865" s="12"/>
      <c r="BE7865" s="12"/>
      <c r="BF7865" s="12"/>
      <c r="BG7865" s="12"/>
      <c r="BH7865" s="12"/>
      <c r="BI7865" s="12"/>
      <c r="BJ7865" s="13"/>
      <c r="BK7865" s="13"/>
      <c r="BL7865" s="13"/>
      <c r="BM7865" s="13"/>
      <c r="BN7865" s="13"/>
    </row>
    <row r="7866" spans="4:66" x14ac:dyDescent="0.25">
      <c r="D7866"/>
      <c r="E7866" s="10"/>
      <c r="F7866" s="10"/>
      <c r="G7866" s="10"/>
      <c r="H7866" s="10"/>
      <c r="I7866" s="10"/>
      <c r="J7866" s="10"/>
      <c r="K7866" s="11"/>
      <c r="L7866" s="11"/>
      <c r="M7866" s="12"/>
      <c r="N7866" s="12"/>
      <c r="O7866" s="12"/>
      <c r="P7866" s="12"/>
      <c r="Q7866" s="12"/>
      <c r="R7866" s="12"/>
      <c r="S7866" s="12"/>
      <c r="T7866" s="12"/>
      <c r="U7866" s="12"/>
      <c r="V7866" s="12"/>
      <c r="W7866" s="12"/>
      <c r="X7866" s="12"/>
      <c r="Y7866" s="12"/>
      <c r="Z7866" s="12"/>
      <c r="AA7866" s="12"/>
      <c r="AB7866" s="12"/>
      <c r="AC7866" s="12"/>
      <c r="AD7866" s="12"/>
      <c r="AE7866" s="12"/>
      <c r="AF7866" s="12"/>
      <c r="AG7866" s="12"/>
      <c r="AH7866" s="12"/>
      <c r="AI7866" s="12"/>
      <c r="AJ7866" s="12"/>
      <c r="AK7866" s="12"/>
      <c r="AL7866" s="12"/>
      <c r="AM7866" s="12"/>
      <c r="AN7866" s="12"/>
      <c r="AO7866" s="12"/>
      <c r="AP7866" s="12"/>
      <c r="AQ7866" s="12"/>
      <c r="AR7866" s="12"/>
      <c r="AS7866" s="12"/>
      <c r="AT7866" s="12"/>
      <c r="AU7866" s="12"/>
      <c r="AV7866" s="12"/>
      <c r="AW7866" s="12"/>
      <c r="AX7866" s="12"/>
      <c r="AY7866" s="12"/>
      <c r="AZ7866" s="12"/>
      <c r="BA7866" s="12"/>
      <c r="BB7866" s="12"/>
      <c r="BC7866" s="12"/>
      <c r="BD7866" s="12"/>
      <c r="BE7866" s="12"/>
      <c r="BF7866" s="12"/>
      <c r="BG7866" s="12"/>
      <c r="BH7866" s="12"/>
      <c r="BI7866" s="12"/>
      <c r="BJ7866" s="13"/>
      <c r="BK7866" s="13"/>
      <c r="BL7866" s="13"/>
      <c r="BM7866" s="13"/>
      <c r="BN7866" s="13"/>
    </row>
    <row r="7867" spans="4:66" s="14" customFormat="1" x14ac:dyDescent="0.25">
      <c r="K7867" s="16"/>
      <c r="L7867" s="16"/>
      <c r="M7867" s="17"/>
      <c r="N7867" s="17"/>
      <c r="O7867" s="17"/>
      <c r="P7867" s="17"/>
      <c r="Q7867" s="17"/>
      <c r="R7867" s="17"/>
      <c r="S7867" s="17"/>
      <c r="T7867" s="17"/>
      <c r="U7867" s="17"/>
      <c r="V7867" s="17"/>
      <c r="W7867" s="17"/>
      <c r="X7867" s="17"/>
      <c r="Y7867" s="17"/>
      <c r="Z7867" s="17"/>
      <c r="AA7867" s="17"/>
      <c r="AB7867" s="17"/>
      <c r="AC7867" s="17"/>
      <c r="AD7867" s="17"/>
      <c r="AE7867" s="17"/>
      <c r="AF7867" s="17"/>
      <c r="AG7867" s="17"/>
      <c r="AH7867" s="17"/>
      <c r="AI7867" s="17"/>
      <c r="AJ7867" s="17"/>
      <c r="AK7867" s="17"/>
      <c r="AL7867" s="17"/>
      <c r="AM7867" s="17"/>
      <c r="AN7867" s="17"/>
      <c r="AO7867" s="17"/>
      <c r="AP7867" s="17"/>
      <c r="AQ7867" s="17"/>
      <c r="AR7867" s="17"/>
      <c r="AS7867" s="17"/>
      <c r="AT7867" s="17"/>
      <c r="AU7867" s="17"/>
      <c r="AV7867" s="17"/>
      <c r="AW7867" s="17"/>
      <c r="AX7867" s="17"/>
      <c r="AY7867" s="17"/>
      <c r="AZ7867" s="17"/>
      <c r="BA7867" s="17"/>
      <c r="BB7867" s="17"/>
      <c r="BC7867" s="17"/>
      <c r="BD7867" s="17"/>
      <c r="BE7867" s="17"/>
      <c r="BF7867" s="17"/>
      <c r="BG7867" s="17"/>
      <c r="BH7867" s="17"/>
      <c r="BI7867" s="17"/>
      <c r="BJ7867" s="18"/>
      <c r="BK7867" s="18"/>
      <c r="BL7867" s="18"/>
      <c r="BM7867" s="18"/>
      <c r="BN7867" s="18"/>
    </row>
    <row r="7868" spans="4:66" x14ac:dyDescent="0.25">
      <c r="D7868"/>
      <c r="E7868" s="10"/>
      <c r="F7868" s="10"/>
      <c r="G7868" s="10"/>
      <c r="H7868" s="10"/>
      <c r="I7868" s="10"/>
      <c r="J7868" s="10"/>
      <c r="K7868" s="11"/>
      <c r="L7868" s="11"/>
      <c r="M7868" s="12"/>
      <c r="N7868" s="12"/>
      <c r="O7868" s="12"/>
      <c r="P7868" s="12"/>
      <c r="Q7868" s="12"/>
      <c r="R7868" s="12"/>
      <c r="S7868" s="12"/>
      <c r="T7868" s="12"/>
      <c r="U7868" s="12"/>
      <c r="V7868" s="12"/>
      <c r="W7868" s="12"/>
      <c r="X7868" s="12"/>
      <c r="Y7868" s="12"/>
      <c r="Z7868" s="12"/>
      <c r="AA7868" s="12"/>
      <c r="AB7868" s="12"/>
      <c r="AC7868" s="12"/>
      <c r="AD7868" s="12"/>
      <c r="AE7868" s="12"/>
      <c r="AF7868" s="12"/>
      <c r="AG7868" s="12"/>
      <c r="AH7868" s="12"/>
      <c r="AI7868" s="12"/>
      <c r="AJ7868" s="12"/>
      <c r="AK7868" s="12"/>
      <c r="AL7868" s="12"/>
      <c r="AM7868" s="12"/>
      <c r="AN7868" s="12"/>
      <c r="AO7868" s="12"/>
      <c r="AP7868" s="12"/>
      <c r="AQ7868" s="12"/>
      <c r="AR7868" s="12"/>
      <c r="AS7868" s="12"/>
      <c r="AT7868" s="12"/>
      <c r="AU7868" s="12"/>
      <c r="AV7868" s="12"/>
      <c r="AW7868" s="12"/>
      <c r="AX7868" s="12"/>
      <c r="AY7868" s="12"/>
      <c r="AZ7868" s="12"/>
      <c r="BA7868" s="12"/>
      <c r="BB7868" s="12"/>
      <c r="BC7868" s="12"/>
      <c r="BD7868" s="12"/>
      <c r="BE7868" s="12"/>
      <c r="BF7868" s="12"/>
      <c r="BG7868" s="12"/>
      <c r="BH7868" s="12"/>
      <c r="BI7868" s="12"/>
      <c r="BJ7868" s="13"/>
      <c r="BK7868" s="13"/>
      <c r="BL7868" s="13"/>
      <c r="BM7868" s="13"/>
      <c r="BN7868" s="13"/>
    </row>
    <row r="7869" spans="4:66" x14ac:dyDescent="0.25">
      <c r="D7869"/>
      <c r="E7869" s="10"/>
      <c r="F7869" s="10"/>
      <c r="G7869" s="10"/>
      <c r="H7869" s="10"/>
      <c r="I7869" s="10"/>
      <c r="J7869" s="10"/>
      <c r="K7869" s="11"/>
      <c r="L7869" s="11"/>
      <c r="M7869" s="12"/>
      <c r="N7869" s="12"/>
      <c r="O7869" s="12"/>
      <c r="P7869" s="12"/>
      <c r="Q7869" s="12"/>
      <c r="R7869" s="12"/>
      <c r="S7869" s="12"/>
      <c r="T7869" s="12"/>
      <c r="U7869" s="12"/>
      <c r="V7869" s="12"/>
      <c r="W7869" s="12"/>
      <c r="X7869" s="12"/>
      <c r="Y7869" s="12"/>
      <c r="Z7869" s="12"/>
      <c r="AA7869" s="12"/>
      <c r="AB7869" s="12"/>
      <c r="AC7869" s="12"/>
      <c r="AD7869" s="12"/>
      <c r="AE7869" s="12"/>
      <c r="AF7869" s="12"/>
      <c r="AG7869" s="12"/>
      <c r="AH7869" s="12"/>
      <c r="AI7869" s="12"/>
      <c r="AJ7869" s="12"/>
      <c r="AK7869" s="12"/>
      <c r="AL7869" s="12"/>
      <c r="AM7869" s="12"/>
      <c r="AN7869" s="12"/>
      <c r="AO7869" s="12"/>
      <c r="AP7869" s="12"/>
      <c r="AQ7869" s="12"/>
      <c r="AR7869" s="12"/>
      <c r="AS7869" s="12"/>
      <c r="AT7869" s="12"/>
      <c r="AU7869" s="12"/>
      <c r="AV7869" s="12"/>
      <c r="AW7869" s="12"/>
      <c r="AX7869" s="12"/>
      <c r="AY7869" s="12"/>
      <c r="AZ7869" s="12"/>
      <c r="BA7869" s="12"/>
      <c r="BB7869" s="12"/>
      <c r="BC7869" s="12"/>
      <c r="BD7869" s="12"/>
      <c r="BE7869" s="12"/>
      <c r="BF7869" s="12"/>
      <c r="BG7869" s="12"/>
      <c r="BH7869" s="12"/>
      <c r="BI7869" s="12"/>
      <c r="BJ7869" s="13"/>
      <c r="BK7869" s="13"/>
      <c r="BL7869" s="13"/>
      <c r="BM7869" s="13"/>
      <c r="BN7869" s="13"/>
    </row>
    <row r="7870" spans="4:66" x14ac:dyDescent="0.25">
      <c r="D7870"/>
      <c r="E7870" s="10"/>
      <c r="F7870" s="10"/>
      <c r="G7870" s="10"/>
      <c r="H7870" s="10"/>
      <c r="I7870" s="10"/>
      <c r="J7870" s="10"/>
      <c r="K7870" s="11"/>
      <c r="L7870" s="11"/>
      <c r="M7870" s="12"/>
      <c r="N7870" s="12"/>
      <c r="O7870" s="12"/>
      <c r="P7870" s="12"/>
      <c r="Q7870" s="12"/>
      <c r="R7870" s="12"/>
      <c r="S7870" s="12"/>
      <c r="T7870" s="12"/>
      <c r="U7870" s="12"/>
      <c r="V7870" s="12"/>
      <c r="W7870" s="12"/>
      <c r="X7870" s="12"/>
      <c r="Y7870" s="12"/>
      <c r="Z7870" s="12"/>
      <c r="AA7870" s="12"/>
      <c r="AB7870" s="12"/>
      <c r="AC7870" s="12"/>
      <c r="AD7870" s="12"/>
      <c r="AE7870" s="12"/>
      <c r="AF7870" s="12"/>
      <c r="AG7870" s="12"/>
      <c r="AH7870" s="12"/>
      <c r="AI7870" s="12"/>
      <c r="AJ7870" s="12"/>
      <c r="AK7870" s="12"/>
      <c r="AL7870" s="12"/>
      <c r="AM7870" s="12"/>
      <c r="AN7870" s="12"/>
      <c r="AO7870" s="12"/>
      <c r="AP7870" s="12"/>
      <c r="AQ7870" s="12"/>
      <c r="AR7870" s="12"/>
      <c r="AS7870" s="12"/>
      <c r="AT7870" s="12"/>
      <c r="AU7870" s="12"/>
      <c r="AV7870" s="12"/>
      <c r="AW7870" s="12"/>
      <c r="AX7870" s="12"/>
      <c r="AY7870" s="12"/>
      <c r="AZ7870" s="12"/>
      <c r="BA7870" s="12"/>
      <c r="BB7870" s="12"/>
      <c r="BC7870" s="12"/>
      <c r="BD7870" s="12"/>
      <c r="BE7870" s="12"/>
      <c r="BF7870" s="12"/>
      <c r="BG7870" s="12"/>
      <c r="BH7870" s="12"/>
      <c r="BI7870" s="12"/>
      <c r="BJ7870" s="13"/>
      <c r="BK7870" s="13"/>
      <c r="BL7870" s="13"/>
      <c r="BM7870" s="13"/>
      <c r="BN7870" s="13"/>
    </row>
    <row r="7871" spans="4:66" x14ac:dyDescent="0.25">
      <c r="D7871"/>
      <c r="E7871" s="10"/>
      <c r="F7871" s="10"/>
      <c r="G7871" s="10"/>
      <c r="H7871" s="10"/>
      <c r="I7871" s="10"/>
      <c r="J7871" s="10"/>
      <c r="K7871" s="11"/>
      <c r="L7871" s="11"/>
      <c r="M7871" s="12"/>
      <c r="N7871" s="12"/>
      <c r="O7871" s="12"/>
      <c r="P7871" s="12"/>
      <c r="Q7871" s="12"/>
      <c r="R7871" s="12"/>
      <c r="S7871" s="12"/>
      <c r="T7871" s="12"/>
      <c r="U7871" s="12"/>
      <c r="V7871" s="12"/>
      <c r="W7871" s="12"/>
      <c r="X7871" s="12"/>
      <c r="Y7871" s="12"/>
      <c r="Z7871" s="12"/>
      <c r="AA7871" s="12"/>
      <c r="AB7871" s="12"/>
      <c r="AC7871" s="12"/>
      <c r="AD7871" s="12"/>
      <c r="AE7871" s="12"/>
      <c r="AF7871" s="12"/>
      <c r="AG7871" s="12"/>
      <c r="AH7871" s="12"/>
      <c r="AI7871" s="12"/>
      <c r="AJ7871" s="12"/>
      <c r="AK7871" s="12"/>
      <c r="AL7871" s="12"/>
      <c r="AM7871" s="12"/>
      <c r="AN7871" s="12"/>
      <c r="AO7871" s="12"/>
      <c r="AP7871" s="12"/>
      <c r="AQ7871" s="12"/>
      <c r="AR7871" s="12"/>
      <c r="AS7871" s="12"/>
      <c r="AT7871" s="12"/>
      <c r="AU7871" s="12"/>
      <c r="AV7871" s="12"/>
      <c r="AW7871" s="12"/>
      <c r="AX7871" s="12"/>
      <c r="AY7871" s="12"/>
      <c r="AZ7871" s="12"/>
      <c r="BA7871" s="12"/>
      <c r="BB7871" s="12"/>
      <c r="BC7871" s="12"/>
      <c r="BD7871" s="12"/>
      <c r="BE7871" s="12"/>
      <c r="BF7871" s="12"/>
      <c r="BG7871" s="12"/>
      <c r="BH7871" s="12"/>
      <c r="BI7871" s="12"/>
      <c r="BJ7871" s="13"/>
      <c r="BK7871" s="13"/>
      <c r="BL7871" s="13"/>
      <c r="BM7871" s="13"/>
      <c r="BN7871" s="13"/>
    </row>
    <row r="7872" spans="4:66" x14ac:dyDescent="0.25">
      <c r="D7872"/>
      <c r="E7872" s="10"/>
      <c r="F7872" s="10"/>
      <c r="G7872" s="10"/>
      <c r="H7872" s="10"/>
      <c r="I7872" s="10"/>
      <c r="J7872" s="10"/>
      <c r="K7872" s="11"/>
      <c r="L7872" s="11"/>
      <c r="M7872" s="12"/>
      <c r="N7872" s="12"/>
      <c r="O7872" s="12"/>
      <c r="P7872" s="12"/>
      <c r="Q7872" s="12"/>
      <c r="R7872" s="12"/>
      <c r="S7872" s="12"/>
      <c r="T7872" s="12"/>
      <c r="U7872" s="12"/>
      <c r="V7872" s="12"/>
      <c r="W7872" s="12"/>
      <c r="X7872" s="12"/>
      <c r="Y7872" s="12"/>
      <c r="Z7872" s="12"/>
      <c r="AA7872" s="12"/>
      <c r="AB7872" s="12"/>
      <c r="AC7872" s="12"/>
      <c r="AD7872" s="12"/>
      <c r="AE7872" s="12"/>
      <c r="AF7872" s="12"/>
      <c r="AG7872" s="12"/>
      <c r="AH7872" s="12"/>
      <c r="AI7872" s="12"/>
      <c r="AJ7872" s="12"/>
      <c r="AK7872" s="12"/>
      <c r="AL7872" s="12"/>
      <c r="AM7872" s="12"/>
      <c r="AN7872" s="12"/>
      <c r="AO7872" s="12"/>
      <c r="AP7872" s="12"/>
      <c r="AQ7872" s="12"/>
      <c r="AR7872" s="12"/>
      <c r="AS7872" s="12"/>
      <c r="AT7872" s="12"/>
      <c r="AU7872" s="12"/>
      <c r="AV7872" s="12"/>
      <c r="AW7872" s="12"/>
      <c r="AX7872" s="12"/>
      <c r="AY7872" s="12"/>
      <c r="AZ7872" s="12"/>
      <c r="BA7872" s="12"/>
      <c r="BB7872" s="12"/>
      <c r="BC7872" s="12"/>
      <c r="BD7872" s="12"/>
      <c r="BE7872" s="12"/>
      <c r="BF7872" s="12"/>
      <c r="BG7872" s="12"/>
      <c r="BH7872" s="12"/>
      <c r="BI7872" s="12"/>
      <c r="BJ7872" s="13"/>
      <c r="BK7872" s="13"/>
      <c r="BL7872" s="13"/>
      <c r="BM7872" s="13"/>
      <c r="BN7872" s="13"/>
    </row>
    <row r="7873" spans="4:66" x14ac:dyDescent="0.25">
      <c r="D7873"/>
      <c r="E7873" s="10"/>
      <c r="F7873" s="10"/>
      <c r="G7873" s="10"/>
      <c r="H7873" s="10"/>
      <c r="I7873" s="10"/>
      <c r="J7873" s="10"/>
      <c r="K7873" s="11"/>
      <c r="L7873" s="11"/>
      <c r="M7873" s="12"/>
      <c r="N7873" s="12"/>
      <c r="O7873" s="12"/>
      <c r="P7873" s="12"/>
      <c r="Q7873" s="12"/>
      <c r="R7873" s="12"/>
      <c r="S7873" s="12"/>
      <c r="T7873" s="12"/>
      <c r="U7873" s="12"/>
      <c r="V7873" s="12"/>
      <c r="W7873" s="12"/>
      <c r="X7873" s="12"/>
      <c r="Y7873" s="12"/>
      <c r="Z7873" s="12"/>
      <c r="AA7873" s="12"/>
      <c r="AB7873" s="12"/>
      <c r="AC7873" s="12"/>
      <c r="AD7873" s="12"/>
      <c r="AE7873" s="12"/>
      <c r="AF7873" s="12"/>
      <c r="AG7873" s="12"/>
      <c r="AH7873" s="12"/>
      <c r="AI7873" s="12"/>
      <c r="AJ7873" s="12"/>
      <c r="AK7873" s="12"/>
      <c r="AL7873" s="12"/>
      <c r="AM7873" s="12"/>
      <c r="AN7873" s="12"/>
      <c r="AO7873" s="12"/>
      <c r="AP7873" s="12"/>
      <c r="AQ7873" s="12"/>
      <c r="AR7873" s="12"/>
      <c r="AS7873" s="12"/>
      <c r="AT7873" s="12"/>
      <c r="AU7873" s="12"/>
      <c r="AV7873" s="12"/>
      <c r="AW7873" s="12"/>
      <c r="AX7873" s="12"/>
      <c r="AY7873" s="12"/>
      <c r="AZ7873" s="12"/>
      <c r="BA7873" s="12"/>
      <c r="BB7873" s="12"/>
      <c r="BC7873" s="12"/>
      <c r="BD7873" s="12"/>
      <c r="BE7873" s="12"/>
      <c r="BF7873" s="12"/>
      <c r="BG7873" s="12"/>
      <c r="BH7873" s="12"/>
      <c r="BI7873" s="12"/>
      <c r="BJ7873" s="13"/>
      <c r="BK7873" s="13"/>
      <c r="BL7873" s="13"/>
      <c r="BM7873" s="13"/>
      <c r="BN7873" s="13"/>
    </row>
    <row r="7874" spans="4:66" x14ac:dyDescent="0.25">
      <c r="D7874"/>
      <c r="E7874" s="10"/>
      <c r="F7874" s="10"/>
      <c r="G7874" s="10"/>
      <c r="H7874" s="10"/>
      <c r="I7874" s="10"/>
      <c r="J7874" s="10"/>
      <c r="K7874" s="11"/>
      <c r="L7874" s="11"/>
      <c r="M7874" s="12"/>
      <c r="N7874" s="12"/>
      <c r="O7874" s="12"/>
      <c r="P7874" s="12"/>
      <c r="Q7874" s="12"/>
      <c r="R7874" s="12"/>
      <c r="S7874" s="12"/>
      <c r="T7874" s="12"/>
      <c r="U7874" s="12"/>
      <c r="V7874" s="12"/>
      <c r="W7874" s="12"/>
      <c r="X7874" s="12"/>
      <c r="Y7874" s="12"/>
      <c r="Z7874" s="12"/>
      <c r="AA7874" s="12"/>
      <c r="AB7874" s="12"/>
      <c r="AC7874" s="12"/>
      <c r="AD7874" s="12"/>
      <c r="AE7874" s="12"/>
      <c r="AF7874" s="12"/>
      <c r="AG7874" s="12"/>
      <c r="AH7874" s="12"/>
      <c r="AI7874" s="12"/>
      <c r="AJ7874" s="12"/>
      <c r="AK7874" s="12"/>
      <c r="AL7874" s="12"/>
      <c r="AM7874" s="12"/>
      <c r="AN7874" s="12"/>
      <c r="AO7874" s="12"/>
      <c r="AP7874" s="12"/>
      <c r="AQ7874" s="12"/>
      <c r="AR7874" s="12"/>
      <c r="AS7874" s="12"/>
      <c r="AT7874" s="12"/>
      <c r="AU7874" s="12"/>
      <c r="AV7874" s="12"/>
      <c r="AW7874" s="12"/>
      <c r="AX7874" s="12"/>
      <c r="AY7874" s="12"/>
      <c r="AZ7874" s="12"/>
      <c r="BA7874" s="12"/>
      <c r="BB7874" s="12"/>
      <c r="BC7874" s="12"/>
      <c r="BD7874" s="12"/>
      <c r="BE7874" s="12"/>
      <c r="BF7874" s="12"/>
      <c r="BG7874" s="12"/>
      <c r="BH7874" s="12"/>
      <c r="BI7874" s="12"/>
      <c r="BJ7874" s="13"/>
      <c r="BK7874" s="13"/>
      <c r="BL7874" s="13"/>
      <c r="BM7874" s="13"/>
      <c r="BN7874" s="13"/>
    </row>
    <row r="7875" spans="4:66" x14ac:dyDescent="0.25">
      <c r="D7875"/>
      <c r="E7875" s="10"/>
      <c r="F7875" s="10"/>
      <c r="G7875" s="10"/>
      <c r="H7875" s="10"/>
      <c r="I7875" s="10"/>
      <c r="J7875" s="10"/>
      <c r="K7875" s="11"/>
      <c r="L7875" s="11"/>
      <c r="M7875" s="12"/>
      <c r="N7875" s="12"/>
      <c r="O7875" s="12"/>
      <c r="P7875" s="12"/>
      <c r="Q7875" s="12"/>
      <c r="R7875" s="12"/>
      <c r="S7875" s="12"/>
      <c r="T7875" s="12"/>
      <c r="U7875" s="12"/>
      <c r="V7875" s="12"/>
      <c r="W7875" s="12"/>
      <c r="X7875" s="12"/>
      <c r="Y7875" s="12"/>
      <c r="Z7875" s="12"/>
      <c r="AA7875" s="12"/>
      <c r="AB7875" s="12"/>
      <c r="AC7875" s="12"/>
      <c r="AD7875" s="12"/>
      <c r="AE7875" s="12"/>
      <c r="AF7875" s="12"/>
      <c r="AG7875" s="12"/>
      <c r="AH7875" s="12"/>
      <c r="AI7875" s="12"/>
      <c r="AJ7875" s="12"/>
      <c r="AK7875" s="12"/>
      <c r="AL7875" s="12"/>
      <c r="AM7875" s="12"/>
      <c r="AN7875" s="12"/>
      <c r="AO7875" s="12"/>
      <c r="AP7875" s="12"/>
      <c r="AQ7875" s="12"/>
      <c r="AR7875" s="12"/>
      <c r="AS7875" s="12"/>
      <c r="AT7875" s="12"/>
      <c r="AU7875" s="12"/>
      <c r="AV7875" s="12"/>
      <c r="AW7875" s="12"/>
      <c r="AX7875" s="12"/>
      <c r="AY7875" s="12"/>
      <c r="AZ7875" s="12"/>
      <c r="BA7875" s="12"/>
      <c r="BB7875" s="12"/>
      <c r="BC7875" s="12"/>
      <c r="BD7875" s="12"/>
      <c r="BE7875" s="12"/>
      <c r="BF7875" s="12"/>
      <c r="BG7875" s="12"/>
      <c r="BH7875" s="12"/>
      <c r="BI7875" s="12"/>
      <c r="BJ7875" s="13"/>
      <c r="BK7875" s="13"/>
      <c r="BL7875" s="13"/>
      <c r="BM7875" s="13"/>
      <c r="BN7875" s="13"/>
    </row>
    <row r="7876" spans="4:66" x14ac:dyDescent="0.25">
      <c r="D7876"/>
      <c r="E7876" s="10"/>
      <c r="F7876" s="10"/>
      <c r="G7876" s="10"/>
      <c r="H7876" s="10"/>
      <c r="I7876" s="10"/>
      <c r="J7876" s="10"/>
      <c r="K7876" s="11"/>
      <c r="L7876" s="11"/>
      <c r="M7876" s="12"/>
      <c r="N7876" s="12"/>
      <c r="O7876" s="12"/>
      <c r="P7876" s="12"/>
      <c r="Q7876" s="12"/>
      <c r="R7876" s="12"/>
      <c r="S7876" s="12"/>
      <c r="T7876" s="12"/>
      <c r="U7876" s="12"/>
      <c r="V7876" s="12"/>
      <c r="W7876" s="12"/>
      <c r="X7876" s="12"/>
      <c r="Y7876" s="12"/>
      <c r="Z7876" s="12"/>
      <c r="AA7876" s="12"/>
      <c r="AB7876" s="12"/>
      <c r="AC7876" s="12"/>
      <c r="AD7876" s="12"/>
      <c r="AE7876" s="12"/>
      <c r="AF7876" s="12"/>
      <c r="AG7876" s="12"/>
      <c r="AH7876" s="12"/>
      <c r="AI7876" s="12"/>
      <c r="AJ7876" s="12"/>
      <c r="AK7876" s="12"/>
      <c r="AL7876" s="12"/>
      <c r="AM7876" s="12"/>
      <c r="AN7876" s="12"/>
      <c r="AO7876" s="12"/>
      <c r="AP7876" s="12"/>
      <c r="AQ7876" s="12"/>
      <c r="AR7876" s="12"/>
      <c r="AS7876" s="12"/>
      <c r="AT7876" s="12"/>
      <c r="AU7876" s="12"/>
      <c r="AV7876" s="12"/>
      <c r="AW7876" s="12"/>
      <c r="AX7876" s="12"/>
      <c r="AY7876" s="12"/>
      <c r="AZ7876" s="12"/>
      <c r="BA7876" s="12"/>
      <c r="BB7876" s="12"/>
      <c r="BC7876" s="12"/>
      <c r="BD7876" s="12"/>
      <c r="BE7876" s="12"/>
      <c r="BF7876" s="12"/>
      <c r="BG7876" s="12"/>
      <c r="BH7876" s="12"/>
      <c r="BI7876" s="12"/>
      <c r="BJ7876" s="13"/>
      <c r="BK7876" s="13"/>
      <c r="BL7876" s="13"/>
      <c r="BM7876" s="13"/>
      <c r="BN7876" s="13"/>
    </row>
    <row r="7877" spans="4:66" x14ac:dyDescent="0.25">
      <c r="D7877"/>
      <c r="E7877" s="10"/>
      <c r="F7877" s="10"/>
      <c r="G7877" s="10"/>
      <c r="H7877" s="10"/>
      <c r="I7877" s="10"/>
      <c r="J7877" s="10"/>
      <c r="K7877" s="11"/>
      <c r="L7877" s="11"/>
      <c r="M7877" s="12"/>
      <c r="N7877" s="12"/>
      <c r="O7877" s="12"/>
      <c r="P7877" s="12"/>
      <c r="Q7877" s="12"/>
      <c r="R7877" s="12"/>
      <c r="S7877" s="12"/>
      <c r="T7877" s="12"/>
      <c r="U7877" s="12"/>
      <c r="V7877" s="12"/>
      <c r="W7877" s="12"/>
      <c r="X7877" s="12"/>
      <c r="Y7877" s="12"/>
      <c r="Z7877" s="12"/>
      <c r="AA7877" s="12"/>
      <c r="AB7877" s="12"/>
      <c r="AC7877" s="12"/>
      <c r="AD7877" s="12"/>
      <c r="AE7877" s="12"/>
      <c r="AF7877" s="12"/>
      <c r="AG7877" s="12"/>
      <c r="AH7877" s="12"/>
      <c r="AI7877" s="12"/>
      <c r="AJ7877" s="12"/>
      <c r="AK7877" s="12"/>
      <c r="AL7877" s="12"/>
      <c r="AM7877" s="12"/>
      <c r="AN7877" s="12"/>
      <c r="AO7877" s="12"/>
      <c r="AP7877" s="12"/>
      <c r="AQ7877" s="12"/>
      <c r="AR7877" s="12"/>
      <c r="AS7877" s="12"/>
      <c r="AT7877" s="12"/>
      <c r="AU7877" s="12"/>
      <c r="AV7877" s="12"/>
      <c r="AW7877" s="12"/>
      <c r="AX7877" s="12"/>
      <c r="AY7877" s="12"/>
      <c r="AZ7877" s="12"/>
      <c r="BA7877" s="12"/>
      <c r="BB7877" s="12"/>
      <c r="BC7877" s="12"/>
      <c r="BD7877" s="12"/>
      <c r="BE7877" s="12"/>
      <c r="BF7877" s="12"/>
      <c r="BG7877" s="12"/>
      <c r="BH7877" s="12"/>
      <c r="BI7877" s="12"/>
      <c r="BJ7877" s="13"/>
      <c r="BK7877" s="13"/>
      <c r="BL7877" s="13"/>
      <c r="BM7877" s="13"/>
      <c r="BN7877" s="13"/>
    </row>
    <row r="7878" spans="4:66" x14ac:dyDescent="0.25">
      <c r="D7878"/>
      <c r="E7878" s="10"/>
      <c r="F7878" s="10"/>
      <c r="G7878" s="10"/>
      <c r="H7878" s="10"/>
      <c r="I7878" s="10"/>
      <c r="J7878" s="10"/>
      <c r="K7878" s="11"/>
      <c r="L7878" s="11"/>
      <c r="M7878" s="12"/>
      <c r="N7878" s="12"/>
      <c r="O7878" s="12"/>
      <c r="P7878" s="12"/>
      <c r="Q7878" s="12"/>
      <c r="R7878" s="12"/>
      <c r="S7878" s="12"/>
      <c r="T7878" s="12"/>
      <c r="U7878" s="12"/>
      <c r="V7878" s="12"/>
      <c r="W7878" s="12"/>
      <c r="X7878" s="12"/>
      <c r="Y7878" s="12"/>
      <c r="Z7878" s="12"/>
      <c r="AA7878" s="12"/>
      <c r="AB7878" s="12"/>
      <c r="AC7878" s="12"/>
      <c r="AD7878" s="12"/>
      <c r="AE7878" s="12"/>
      <c r="AF7878" s="12"/>
      <c r="AG7878" s="12"/>
      <c r="AH7878" s="12"/>
      <c r="AI7878" s="12"/>
      <c r="AJ7878" s="12"/>
      <c r="AK7878" s="12"/>
      <c r="AL7878" s="12"/>
      <c r="AM7878" s="12"/>
      <c r="AN7878" s="12"/>
      <c r="AO7878" s="12"/>
      <c r="AP7878" s="12"/>
      <c r="AQ7878" s="12"/>
      <c r="AR7878" s="12"/>
      <c r="AS7878" s="12"/>
      <c r="AT7878" s="12"/>
      <c r="AU7878" s="12"/>
      <c r="AV7878" s="12"/>
      <c r="AW7878" s="12"/>
      <c r="AX7878" s="12"/>
      <c r="AY7878" s="12"/>
      <c r="AZ7878" s="12"/>
      <c r="BA7878" s="12"/>
      <c r="BB7878" s="12"/>
      <c r="BC7878" s="12"/>
      <c r="BD7878" s="12"/>
      <c r="BE7878" s="12"/>
      <c r="BF7878" s="12"/>
      <c r="BG7878" s="12"/>
      <c r="BH7878" s="12"/>
      <c r="BI7878" s="12"/>
      <c r="BJ7878" s="13"/>
      <c r="BK7878" s="13"/>
      <c r="BL7878" s="13"/>
      <c r="BM7878" s="13"/>
      <c r="BN7878" s="13"/>
    </row>
  </sheetData>
  <conditionalFormatting sqref="BJ2:BL787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2022-09-30T05:13:55Z</dcterms:modified>
</cp:coreProperties>
</file>